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pivotTables/pivotTable1.xml" ContentType="application/vnd.openxmlformats-officedocument.spreadsheetml.pivotTable+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10.xml" ContentType="application/vnd.openxmlformats-officedocument.drawing+xml"/>
  <Override PartName="/xl/charts/chart2.xml" ContentType="application/vnd.openxmlformats-officedocument.drawingml.chart+xml"/>
  <Override PartName="/xl/customProperty13.bin" ContentType="application/vnd.openxmlformats-officedocument.spreadsheetml.customProperty"/>
  <Override PartName="/xl/customProperty14.bin" ContentType="application/vnd.openxmlformats-officedocument.spreadsheetml.customProperty"/>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pivotTables/pivotTable3.xml" ContentType="application/vnd.openxmlformats-officedocument.spreadsheetml.pivotTable+xml"/>
  <Override PartName="/xl/customProperty15.bin" ContentType="application/vnd.openxmlformats-officedocument.spreadsheetml.customProperty"/>
  <Override PartName="/xl/customProperty16.bin" ContentType="application/vnd.openxmlformats-officedocument.spreadsheetml.customProperty"/>
  <Override PartName="/xl/drawings/drawing12.xml" ContentType="application/vnd.openxmlformats-officedocument.drawing+xml"/>
  <Override PartName="/xl/charts/chart5.xml" ContentType="application/vnd.openxmlformats-officedocument.drawingml.chart+xml"/>
  <Override PartName="/xl/pivotTables/pivotTable4.xml" ContentType="application/vnd.openxmlformats-officedocument.spreadsheetml.pivotTable+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bookViews>
    <workbookView xWindow="32772" yWindow="32772" windowWidth="19416" windowHeight="10416" tabRatio="882"/>
  </bookViews>
  <sheets>
    <sheet name="Inicio" sheetId="34" r:id="rId1"/>
    <sheet name="Definicion otros factores" sheetId="36" state="veryHidden" r:id="rId2"/>
    <sheet name="Listado de Puestos" sheetId="17" r:id="rId3"/>
    <sheet name="Lista Puestos Valorados" sheetId="7" r:id="rId4"/>
    <sheet name="Hoja de Valoracion" sheetId="5" state="veryHidden" r:id="rId5"/>
    <sheet name="Resultados General" sheetId="30" state="veryHidden" r:id="rId6"/>
    <sheet name="Agrupaciones" sheetId="35" r:id="rId7"/>
    <sheet name="Distribución de puestos" sheetId="9" r:id="rId8"/>
    <sheet name="Mapa de Puestos" sheetId="8" r:id="rId9"/>
    <sheet name="PUNTUACIÓN POR PUESTO Y SEXO" sheetId="22" r:id="rId10"/>
    <sheet name="Auxiliar PUNTUACIÓN PUESTO SEXO" sheetId="20" state="veryHidden" r:id="rId11"/>
    <sheet name="PUNTOS DE VALORACIÓN POR FACTOR" sheetId="28" r:id="rId12"/>
    <sheet name="Auxiliar PUNTOS VALORACION FACT" sheetId="27" state="veryHidden" r:id="rId13"/>
    <sheet name="CATEGORÍAS Y FACTORES POR SEXO" sheetId="15" r:id="rId14"/>
    <sheet name="Auxiliar CAT. FACT. SEXO" sheetId="16" state="veryHidden" r:id="rId15"/>
    <sheet name="AGRUPACIONES POR SEXO" sheetId="31" r:id="rId16"/>
    <sheet name="AUX AGRUPACIONES POR SEXO" sheetId="32" state="veryHidden" r:id="rId17"/>
    <sheet name="Auxiliar General" sheetId="10" state="veryHidden" r:id="rId18"/>
    <sheet name="Cortes de Agrupacion" sheetId="33" state="veryHidden" r:id="rId19"/>
    <sheet name="Sistema_Puntos" sheetId="1" state="veryHidden" r:id="rId20"/>
  </sheets>
  <definedNames>
    <definedName name="_xlnm._FilterDatabase" localSheetId="7" hidden="1">'Distribución de puestos'!$B$7:$F$507</definedName>
    <definedName name="_xlnm._FilterDatabase" localSheetId="3" hidden="1">'Lista Puestos Valorados'!$B$10:$BK$10</definedName>
    <definedName name="_xlnm._FilterDatabase" localSheetId="2" hidden="1">'Listado de Puestos'!#REF!</definedName>
    <definedName name="_xlnm._FilterDatabase" localSheetId="5" hidden="1">'Resultados General'!$E$10:$E$510</definedName>
    <definedName name="_xlnm.Extract" localSheetId="17">'Auxiliar General'!$A$1</definedName>
    <definedName name="Factor1">'Distribución de puestos'!$M$6</definedName>
    <definedName name="Factor10">'Distribución de puestos'!$AN$6</definedName>
    <definedName name="Factor11">'Distribución de puestos'!$AQ$6</definedName>
    <definedName name="Factor12">'Distribución de puestos'!$AT$6</definedName>
    <definedName name="Factor13">'Distribución de puestos'!$AW$6</definedName>
    <definedName name="Factor14">'Distribución de puestos'!$AZ$6</definedName>
    <definedName name="Factor15">'Distribución de puestos'!$BC$6</definedName>
    <definedName name="Factor16">'Distribución de puestos'!$BF$6:$BH$6</definedName>
    <definedName name="Factor17">'Distribución de puestos'!$BI$6</definedName>
    <definedName name="Factor18">'Distribución de puestos'!$BL$6</definedName>
    <definedName name="Factor19">'Distribución de puestos'!$BO$6</definedName>
    <definedName name="Factor2">'Distribución de puestos'!$P$6</definedName>
    <definedName name="Factor20">'Distribución de puestos'!$BR$6</definedName>
    <definedName name="Factor21">'Distribución de puestos'!$BU$6</definedName>
    <definedName name="Factor22">'Distribución de puestos'!$BX$6</definedName>
    <definedName name="Factor23">'Distribución de puestos'!$CA$6</definedName>
    <definedName name="Factor24">'Distribución de puestos'!$CD$6</definedName>
    <definedName name="Factor25">'Distribución de puestos'!$CG$6</definedName>
    <definedName name="Factor26">'Distribución de puestos'!$CJ$6</definedName>
    <definedName name="Factor27">'Distribución de puestos'!$CM$6</definedName>
    <definedName name="Factor28">'Distribución de puestos'!$CP$6</definedName>
    <definedName name="Factor29">'Distribución de puestos'!$CS$6</definedName>
    <definedName name="Factor3">'Distribución de puestos'!$S$6</definedName>
    <definedName name="Factor30">'Distribución de puestos'!$CV$6</definedName>
    <definedName name="Factor31">'Distribución de puestos'!$CY$6</definedName>
    <definedName name="Factor32">'Distribución de puestos'!$DB$6</definedName>
    <definedName name="Factor33">'Distribución de puestos'!$DE$6</definedName>
    <definedName name="Factor34">'Distribución de puestos'!$DH$6</definedName>
    <definedName name="Factor35">'Distribución de puestos'!$DK$6</definedName>
    <definedName name="Factor36">'Distribución de puestos'!$DN$6</definedName>
    <definedName name="Factor4">'Distribución de puestos'!$V$6</definedName>
    <definedName name="Factor5">'Distribución de puestos'!$Y$6</definedName>
    <definedName name="Factor6">'Distribución de puestos'!$AB$6</definedName>
    <definedName name="Factor7">'Distribución de puestos'!$AE$6</definedName>
    <definedName name="Factor8">'Distribución de puestos'!$AH$6</definedName>
    <definedName name="Factor9">'Distribución de puestos'!$AK$6</definedName>
  </definedNames>
  <calcPr calcId="144525"/>
  <pivotCaches>
    <pivotCache cacheId="0" r:id="rId21"/>
    <pivotCache cacheId="1" r:id="rId22"/>
    <pivotCache cacheId="2" r:id="rId23"/>
  </pivotCaches>
</workbook>
</file>

<file path=xl/calcChain.xml><?xml version="1.0" encoding="utf-8"?>
<calcChain xmlns="http://schemas.openxmlformats.org/spreadsheetml/2006/main">
  <c r="E44" i="5" l="1"/>
  <c r="K87" i="5"/>
  <c r="J87" i="5"/>
  <c r="I87" i="5"/>
  <c r="H87" i="5"/>
  <c r="G87" i="5"/>
  <c r="J45" i="5"/>
  <c r="K77" i="5"/>
  <c r="J77" i="5"/>
  <c r="I77" i="5"/>
  <c r="H77" i="5"/>
  <c r="G77" i="5"/>
  <c r="K45" i="5"/>
  <c r="I45" i="5"/>
  <c r="H45" i="5"/>
  <c r="G45" i="5"/>
  <c r="N6" i="1"/>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8" i="9"/>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3" i="16"/>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11" i="30"/>
  <c r="Q86" i="5"/>
  <c r="Q84" i="5"/>
  <c r="Q82" i="5"/>
  <c r="Q76" i="5"/>
  <c r="Q74" i="5"/>
  <c r="Q72" i="5"/>
  <c r="Q70" i="5"/>
  <c r="Q68" i="5"/>
  <c r="Q66" i="5"/>
  <c r="Q64" i="5"/>
  <c r="Q62" i="5"/>
  <c r="Q60" i="5"/>
  <c r="Q58" i="5"/>
  <c r="Q56" i="5"/>
  <c r="Q54" i="5"/>
  <c r="Q52" i="5"/>
  <c r="Q50" i="5"/>
  <c r="Q48" i="5"/>
  <c r="Q46" i="5"/>
  <c r="Q44" i="5"/>
  <c r="Q42" i="5"/>
  <c r="Q40" i="5"/>
  <c r="Q38" i="5"/>
  <c r="Q36" i="5"/>
  <c r="Q34" i="5"/>
  <c r="Q32" i="5"/>
  <c r="Q16" i="5"/>
  <c r="Q15" i="5"/>
  <c r="B47" i="8"/>
  <c r="B26" i="8"/>
  <c r="E43" i="8"/>
  <c r="E21" i="8"/>
  <c r="B2" i="8"/>
  <c r="E1" i="8"/>
  <c r="C32" i="30"/>
  <c r="B29" i="9"/>
  <c r="D32" i="30"/>
  <c r="E32" i="30"/>
  <c r="F32" i="30"/>
  <c r="G32" i="30"/>
  <c r="H32" i="30"/>
  <c r="I32" i="30"/>
  <c r="C12" i="30"/>
  <c r="B9" i="9"/>
  <c r="D12" i="30"/>
  <c r="E12" i="30"/>
  <c r="F12" i="30"/>
  <c r="G12" i="30"/>
  <c r="H12" i="30"/>
  <c r="I12" i="30"/>
  <c r="C13" i="30"/>
  <c r="B10" i="9"/>
  <c r="D13" i="30"/>
  <c r="E13" i="30"/>
  <c r="F13" i="30"/>
  <c r="G13" i="30"/>
  <c r="H13" i="30"/>
  <c r="I13" i="30"/>
  <c r="C14" i="30"/>
  <c r="B11" i="9"/>
  <c r="D14" i="30"/>
  <c r="E14" i="30"/>
  <c r="F14" i="30"/>
  <c r="G14" i="30"/>
  <c r="H14" i="30"/>
  <c r="I14" i="30"/>
  <c r="C15" i="30"/>
  <c r="B12" i="9"/>
  <c r="D15" i="30"/>
  <c r="E15" i="30"/>
  <c r="F15" i="30"/>
  <c r="G15" i="30"/>
  <c r="H15" i="30"/>
  <c r="I15" i="30"/>
  <c r="C16" i="30"/>
  <c r="B13" i="9"/>
  <c r="D16" i="30"/>
  <c r="E16" i="30"/>
  <c r="F16" i="30"/>
  <c r="G16" i="30"/>
  <c r="H16" i="30"/>
  <c r="I16" i="30"/>
  <c r="C17" i="30"/>
  <c r="B14" i="9"/>
  <c r="D17" i="30"/>
  <c r="E17" i="30"/>
  <c r="F17" i="30"/>
  <c r="G17" i="30"/>
  <c r="H17" i="30"/>
  <c r="I17" i="30"/>
  <c r="C18" i="30"/>
  <c r="B15" i="9"/>
  <c r="D18" i="30"/>
  <c r="E18" i="30"/>
  <c r="F18" i="30"/>
  <c r="G18" i="30"/>
  <c r="H18" i="30"/>
  <c r="I18" i="30"/>
  <c r="C19" i="30"/>
  <c r="B16" i="9"/>
  <c r="D19" i="30"/>
  <c r="E19" i="30"/>
  <c r="F19" i="30"/>
  <c r="G19" i="30"/>
  <c r="H19" i="30"/>
  <c r="I19" i="30"/>
  <c r="C20" i="30"/>
  <c r="B17" i="9"/>
  <c r="D20" i="30"/>
  <c r="E20" i="30"/>
  <c r="F20" i="30"/>
  <c r="G20" i="30"/>
  <c r="H20" i="30"/>
  <c r="I20" i="30"/>
  <c r="C21" i="30"/>
  <c r="B18" i="9"/>
  <c r="D21" i="30"/>
  <c r="E21" i="30"/>
  <c r="F21" i="30"/>
  <c r="G21" i="30"/>
  <c r="H21" i="30"/>
  <c r="I21" i="30"/>
  <c r="C22" i="30"/>
  <c r="B19" i="9"/>
  <c r="D22" i="30"/>
  <c r="E22" i="30"/>
  <c r="F22" i="30"/>
  <c r="G22" i="30"/>
  <c r="H22" i="30"/>
  <c r="I22" i="30"/>
  <c r="C23" i="30"/>
  <c r="B20" i="9"/>
  <c r="D23" i="30"/>
  <c r="E23" i="30"/>
  <c r="F23" i="30"/>
  <c r="G23" i="30"/>
  <c r="H23" i="30"/>
  <c r="I23" i="30"/>
  <c r="C24" i="30"/>
  <c r="B21" i="9"/>
  <c r="D24" i="30"/>
  <c r="E24" i="30"/>
  <c r="F24" i="30"/>
  <c r="G24" i="30"/>
  <c r="H24" i="30"/>
  <c r="I24" i="30"/>
  <c r="C25" i="30"/>
  <c r="B22" i="9"/>
  <c r="D25" i="30"/>
  <c r="E25" i="30"/>
  <c r="F25" i="30"/>
  <c r="G25" i="30"/>
  <c r="H25" i="30"/>
  <c r="I25" i="30"/>
  <c r="C26" i="30"/>
  <c r="B23" i="9"/>
  <c r="D26" i="30"/>
  <c r="E26" i="30"/>
  <c r="F26" i="30"/>
  <c r="G26" i="30"/>
  <c r="H26" i="30"/>
  <c r="I26" i="30"/>
  <c r="C27" i="30"/>
  <c r="B24" i="9"/>
  <c r="D27" i="30"/>
  <c r="E27" i="30"/>
  <c r="F27" i="30"/>
  <c r="G27" i="30"/>
  <c r="H27" i="30"/>
  <c r="I27" i="30"/>
  <c r="C28" i="30"/>
  <c r="B25" i="9"/>
  <c r="D28" i="30"/>
  <c r="E28" i="30"/>
  <c r="F28" i="30"/>
  <c r="G28" i="30"/>
  <c r="H28" i="30"/>
  <c r="I28" i="30"/>
  <c r="C29" i="30"/>
  <c r="B26" i="9"/>
  <c r="D29" i="30"/>
  <c r="E29" i="30"/>
  <c r="F29" i="30"/>
  <c r="G29" i="30"/>
  <c r="H29" i="30"/>
  <c r="I29" i="30"/>
  <c r="C30" i="30"/>
  <c r="B27" i="9"/>
  <c r="D30" i="30"/>
  <c r="E30" i="30"/>
  <c r="F30" i="30"/>
  <c r="G30" i="30"/>
  <c r="H30" i="30"/>
  <c r="I30" i="30"/>
  <c r="C31" i="30"/>
  <c r="B28" i="9"/>
  <c r="D31" i="30"/>
  <c r="E31" i="30"/>
  <c r="F31" i="30"/>
  <c r="G31" i="30"/>
  <c r="H31" i="30"/>
  <c r="I31" i="30"/>
  <c r="C33" i="30"/>
  <c r="B30" i="9"/>
  <c r="D33" i="30"/>
  <c r="E33" i="30"/>
  <c r="F33" i="30"/>
  <c r="G33" i="30"/>
  <c r="H33" i="30"/>
  <c r="I33" i="30"/>
  <c r="C34" i="30"/>
  <c r="B31" i="9"/>
  <c r="D34" i="30"/>
  <c r="E34" i="30"/>
  <c r="F34" i="30"/>
  <c r="G34" i="30"/>
  <c r="H34" i="30"/>
  <c r="I34" i="30"/>
  <c r="C35" i="30"/>
  <c r="B32" i="9"/>
  <c r="D35" i="30"/>
  <c r="E35" i="30"/>
  <c r="F35" i="30"/>
  <c r="G35" i="30"/>
  <c r="H35" i="30"/>
  <c r="I35" i="30"/>
  <c r="C36" i="30"/>
  <c r="B33" i="9"/>
  <c r="D36" i="30"/>
  <c r="E36" i="30"/>
  <c r="F36" i="30"/>
  <c r="G36" i="30"/>
  <c r="H36" i="30"/>
  <c r="I36" i="30"/>
  <c r="C37" i="30"/>
  <c r="B34" i="9"/>
  <c r="D37" i="30"/>
  <c r="E37" i="30"/>
  <c r="F37" i="30"/>
  <c r="G37" i="30"/>
  <c r="H37" i="30"/>
  <c r="I37" i="30"/>
  <c r="C38" i="30"/>
  <c r="B35" i="9"/>
  <c r="D38" i="30"/>
  <c r="E38" i="30"/>
  <c r="F38" i="30"/>
  <c r="G38" i="30"/>
  <c r="H38" i="30"/>
  <c r="I38" i="30"/>
  <c r="C39" i="30"/>
  <c r="B36" i="9"/>
  <c r="D39" i="30"/>
  <c r="E39" i="30"/>
  <c r="F39" i="30"/>
  <c r="G39" i="30"/>
  <c r="H39" i="30"/>
  <c r="I39" i="30"/>
  <c r="C40" i="30"/>
  <c r="B37" i="9"/>
  <c r="D40" i="30"/>
  <c r="E40" i="30"/>
  <c r="F40" i="30"/>
  <c r="G40" i="30"/>
  <c r="H40" i="30"/>
  <c r="I40" i="30"/>
  <c r="C41" i="30"/>
  <c r="B38" i="9"/>
  <c r="D41" i="30"/>
  <c r="E41" i="30"/>
  <c r="F41" i="30"/>
  <c r="G41" i="30"/>
  <c r="H41" i="30"/>
  <c r="I41" i="30"/>
  <c r="C42" i="30"/>
  <c r="B39" i="9"/>
  <c r="D42" i="30"/>
  <c r="E42" i="30"/>
  <c r="F42" i="30"/>
  <c r="G42" i="30"/>
  <c r="H42" i="30"/>
  <c r="I42" i="30"/>
  <c r="C43" i="30"/>
  <c r="B40" i="9"/>
  <c r="D43" i="30"/>
  <c r="E43" i="30"/>
  <c r="F43" i="30"/>
  <c r="G43" i="30"/>
  <c r="H43" i="30"/>
  <c r="I43" i="30"/>
  <c r="C44" i="30"/>
  <c r="B41" i="9"/>
  <c r="D44" i="30"/>
  <c r="E44" i="30"/>
  <c r="F44" i="30"/>
  <c r="G44" i="30"/>
  <c r="H44" i="30"/>
  <c r="I44" i="30"/>
  <c r="C45" i="30"/>
  <c r="B42" i="9"/>
  <c r="D45" i="30"/>
  <c r="E45" i="30"/>
  <c r="F45" i="30"/>
  <c r="G45" i="30"/>
  <c r="H45" i="30"/>
  <c r="I45" i="30"/>
  <c r="C46" i="30"/>
  <c r="B43" i="9"/>
  <c r="D46" i="30"/>
  <c r="E46" i="30"/>
  <c r="F46" i="30"/>
  <c r="G46" i="30"/>
  <c r="H46" i="30"/>
  <c r="I46" i="30"/>
  <c r="C47" i="30"/>
  <c r="B44" i="9"/>
  <c r="D47" i="30"/>
  <c r="E47" i="30"/>
  <c r="F47" i="30"/>
  <c r="G47" i="30"/>
  <c r="H47" i="30"/>
  <c r="I47" i="30"/>
  <c r="C48" i="30"/>
  <c r="B45" i="9"/>
  <c r="D48" i="30"/>
  <c r="E48" i="30"/>
  <c r="F48" i="30"/>
  <c r="G48" i="30"/>
  <c r="H48" i="30"/>
  <c r="I48" i="30"/>
  <c r="C49" i="30"/>
  <c r="B46" i="9"/>
  <c r="D49" i="30"/>
  <c r="E49" i="30"/>
  <c r="F49" i="30"/>
  <c r="G49" i="30"/>
  <c r="H49" i="30"/>
  <c r="I49" i="30"/>
  <c r="C50" i="30"/>
  <c r="B47" i="9"/>
  <c r="D50" i="30"/>
  <c r="E50" i="30"/>
  <c r="F50" i="30"/>
  <c r="G50" i="30"/>
  <c r="H50" i="30"/>
  <c r="I50" i="30"/>
  <c r="C51" i="30"/>
  <c r="B48" i="9"/>
  <c r="D51" i="30"/>
  <c r="E51" i="30"/>
  <c r="F51" i="30"/>
  <c r="G51" i="30"/>
  <c r="H51" i="30"/>
  <c r="I51" i="30"/>
  <c r="C52" i="30"/>
  <c r="B49" i="9"/>
  <c r="D52" i="30"/>
  <c r="E52" i="30"/>
  <c r="F52" i="30"/>
  <c r="G52" i="30"/>
  <c r="H52" i="30"/>
  <c r="I52" i="30"/>
  <c r="C53" i="30"/>
  <c r="B50" i="9"/>
  <c r="D53" i="30"/>
  <c r="E53" i="30"/>
  <c r="F53" i="30"/>
  <c r="G53" i="30"/>
  <c r="H53" i="30"/>
  <c r="I53" i="30"/>
  <c r="C54" i="30"/>
  <c r="B51" i="9"/>
  <c r="D54" i="30"/>
  <c r="E54" i="30"/>
  <c r="F54" i="30"/>
  <c r="G54" i="30"/>
  <c r="H54" i="30"/>
  <c r="I54" i="30"/>
  <c r="C55" i="30"/>
  <c r="B52" i="9"/>
  <c r="D55" i="30"/>
  <c r="E55" i="30"/>
  <c r="F55" i="30"/>
  <c r="G55" i="30"/>
  <c r="H55" i="30"/>
  <c r="I55" i="30"/>
  <c r="C56" i="30"/>
  <c r="B53" i="9"/>
  <c r="D56" i="30"/>
  <c r="E56" i="30"/>
  <c r="F56" i="30"/>
  <c r="G56" i="30"/>
  <c r="H56" i="30"/>
  <c r="I56" i="30"/>
  <c r="C57" i="30"/>
  <c r="B54" i="9"/>
  <c r="D57" i="30"/>
  <c r="E57" i="30"/>
  <c r="F57" i="30"/>
  <c r="G57" i="30"/>
  <c r="H57" i="30"/>
  <c r="I57" i="30"/>
  <c r="C58" i="30"/>
  <c r="B55" i="9"/>
  <c r="D58" i="30"/>
  <c r="E58" i="30"/>
  <c r="F58" i="30"/>
  <c r="G58" i="30"/>
  <c r="H58" i="30"/>
  <c r="I58" i="30"/>
  <c r="C59" i="30"/>
  <c r="B56" i="9"/>
  <c r="D59" i="30"/>
  <c r="E59" i="30"/>
  <c r="F59" i="30"/>
  <c r="G59" i="30"/>
  <c r="H59" i="30"/>
  <c r="I59" i="30"/>
  <c r="C60" i="30"/>
  <c r="B57" i="9"/>
  <c r="D60" i="30"/>
  <c r="E60" i="30"/>
  <c r="F60" i="30"/>
  <c r="G60" i="30"/>
  <c r="H60" i="30"/>
  <c r="I60" i="30"/>
  <c r="C61" i="30"/>
  <c r="B58" i="9"/>
  <c r="D61" i="30"/>
  <c r="E61" i="30"/>
  <c r="F61" i="30"/>
  <c r="G61" i="30"/>
  <c r="H61" i="30"/>
  <c r="I61" i="30"/>
  <c r="C62" i="30"/>
  <c r="B59" i="9"/>
  <c r="D62" i="30"/>
  <c r="E62" i="30"/>
  <c r="F62" i="30"/>
  <c r="G62" i="30"/>
  <c r="H62" i="30"/>
  <c r="I62" i="30"/>
  <c r="C63" i="30"/>
  <c r="B60" i="9"/>
  <c r="D63" i="30"/>
  <c r="E63" i="30"/>
  <c r="F63" i="30"/>
  <c r="G63" i="30"/>
  <c r="H63" i="30"/>
  <c r="I63" i="30"/>
  <c r="C64" i="30"/>
  <c r="B61" i="9"/>
  <c r="D64" i="30"/>
  <c r="E64" i="30"/>
  <c r="F64" i="30"/>
  <c r="G64" i="30"/>
  <c r="H64" i="30"/>
  <c r="I64" i="30"/>
  <c r="C65" i="30"/>
  <c r="B62" i="9"/>
  <c r="D65" i="30"/>
  <c r="E65" i="30"/>
  <c r="F65" i="30"/>
  <c r="G65" i="30"/>
  <c r="H65" i="30"/>
  <c r="I65" i="30"/>
  <c r="C66" i="30"/>
  <c r="B63" i="9"/>
  <c r="D66" i="30"/>
  <c r="E66" i="30"/>
  <c r="F66" i="30"/>
  <c r="G66" i="30"/>
  <c r="H66" i="30"/>
  <c r="I66" i="30"/>
  <c r="C67" i="30"/>
  <c r="B64" i="9"/>
  <c r="D67" i="30"/>
  <c r="E67" i="30"/>
  <c r="F67" i="30"/>
  <c r="G67" i="30"/>
  <c r="H67" i="30"/>
  <c r="I67" i="30"/>
  <c r="C68" i="30"/>
  <c r="B65" i="9"/>
  <c r="D68" i="30"/>
  <c r="E68" i="30"/>
  <c r="F68" i="30"/>
  <c r="G68" i="30"/>
  <c r="H68" i="30"/>
  <c r="I68" i="30"/>
  <c r="C69" i="30"/>
  <c r="B66" i="9"/>
  <c r="D69" i="30"/>
  <c r="E69" i="30"/>
  <c r="F69" i="30"/>
  <c r="G69" i="30"/>
  <c r="H69" i="30"/>
  <c r="I69" i="30"/>
  <c r="C70" i="30"/>
  <c r="B67" i="9"/>
  <c r="D70" i="30"/>
  <c r="E70" i="30"/>
  <c r="F70" i="30"/>
  <c r="G70" i="30"/>
  <c r="H70" i="30"/>
  <c r="I70" i="30"/>
  <c r="C71" i="30"/>
  <c r="B68" i="9"/>
  <c r="D71" i="30"/>
  <c r="E71" i="30"/>
  <c r="F71" i="30"/>
  <c r="G71" i="30"/>
  <c r="H71" i="30"/>
  <c r="I71" i="30"/>
  <c r="C72" i="30"/>
  <c r="B69" i="9"/>
  <c r="D72" i="30"/>
  <c r="E72" i="30"/>
  <c r="F72" i="30"/>
  <c r="G72" i="30"/>
  <c r="H72" i="30"/>
  <c r="I72" i="30"/>
  <c r="C73" i="30"/>
  <c r="B70" i="9"/>
  <c r="D73" i="30"/>
  <c r="E73" i="30"/>
  <c r="F73" i="30"/>
  <c r="G73" i="30"/>
  <c r="H73" i="30"/>
  <c r="I73" i="30"/>
  <c r="C74" i="30"/>
  <c r="B71" i="9"/>
  <c r="D74" i="30"/>
  <c r="E74" i="30"/>
  <c r="F74" i="30"/>
  <c r="G74" i="30"/>
  <c r="H74" i="30"/>
  <c r="I74" i="30"/>
  <c r="C75" i="30"/>
  <c r="B72" i="9"/>
  <c r="D75" i="30"/>
  <c r="E75" i="30"/>
  <c r="F75" i="30"/>
  <c r="G75" i="30"/>
  <c r="H75" i="30"/>
  <c r="I75" i="30"/>
  <c r="C76" i="30"/>
  <c r="B73" i="9"/>
  <c r="D76" i="30"/>
  <c r="E76" i="30"/>
  <c r="F76" i="30"/>
  <c r="G76" i="30"/>
  <c r="H76" i="30"/>
  <c r="I76" i="30"/>
  <c r="C77" i="30"/>
  <c r="B74" i="9"/>
  <c r="D77" i="30"/>
  <c r="E77" i="30"/>
  <c r="F77" i="30"/>
  <c r="G77" i="30"/>
  <c r="H77" i="30"/>
  <c r="I77" i="30"/>
  <c r="C78" i="30"/>
  <c r="B75" i="9"/>
  <c r="D78" i="30"/>
  <c r="E78" i="30"/>
  <c r="F78" i="30"/>
  <c r="G78" i="30"/>
  <c r="H78" i="30"/>
  <c r="I78" i="30"/>
  <c r="C79" i="30"/>
  <c r="B76" i="9"/>
  <c r="D79" i="30"/>
  <c r="E79" i="30"/>
  <c r="F79" i="30"/>
  <c r="G79" i="30"/>
  <c r="H79" i="30"/>
  <c r="I79" i="30"/>
  <c r="C80" i="30"/>
  <c r="B77" i="9"/>
  <c r="D80" i="30"/>
  <c r="E80" i="30"/>
  <c r="F80" i="30"/>
  <c r="G80" i="30"/>
  <c r="H80" i="30"/>
  <c r="I80" i="30"/>
  <c r="C81" i="30"/>
  <c r="B78" i="9"/>
  <c r="D81" i="30"/>
  <c r="E81" i="30"/>
  <c r="F81" i="30"/>
  <c r="G81" i="30"/>
  <c r="H81" i="30"/>
  <c r="I81" i="30"/>
  <c r="C82" i="30"/>
  <c r="B79" i="9"/>
  <c r="D82" i="30"/>
  <c r="E82" i="30"/>
  <c r="F82" i="30"/>
  <c r="G82" i="30"/>
  <c r="H82" i="30"/>
  <c r="I82" i="30"/>
  <c r="C83" i="30"/>
  <c r="B80" i="9"/>
  <c r="D83" i="30"/>
  <c r="E83" i="30"/>
  <c r="F83" i="30"/>
  <c r="G83" i="30"/>
  <c r="H83" i="30"/>
  <c r="I83" i="30"/>
  <c r="C84" i="30"/>
  <c r="B81" i="9"/>
  <c r="D84" i="30"/>
  <c r="E84" i="30"/>
  <c r="F84" i="30"/>
  <c r="G84" i="30"/>
  <c r="H84" i="30"/>
  <c r="I84" i="30"/>
  <c r="C85" i="30"/>
  <c r="B82" i="9"/>
  <c r="D85" i="30"/>
  <c r="E85" i="30"/>
  <c r="F85" i="30"/>
  <c r="G85" i="30"/>
  <c r="H85" i="30"/>
  <c r="I85" i="30"/>
  <c r="C86" i="30"/>
  <c r="B83" i="9"/>
  <c r="D86" i="30"/>
  <c r="E86" i="30"/>
  <c r="F86" i="30"/>
  <c r="G86" i="30"/>
  <c r="H86" i="30"/>
  <c r="I86" i="30"/>
  <c r="C87" i="30"/>
  <c r="B84" i="9"/>
  <c r="D87" i="30"/>
  <c r="E87" i="30"/>
  <c r="F87" i="30"/>
  <c r="G87" i="30"/>
  <c r="H87" i="30"/>
  <c r="I87" i="30"/>
  <c r="C88" i="30"/>
  <c r="B85" i="9"/>
  <c r="D88" i="30"/>
  <c r="E88" i="30"/>
  <c r="F88" i="30"/>
  <c r="G88" i="30"/>
  <c r="H88" i="30"/>
  <c r="I88" i="30"/>
  <c r="C89" i="30"/>
  <c r="B86" i="9"/>
  <c r="D89" i="30"/>
  <c r="E89" i="30"/>
  <c r="F89" i="30"/>
  <c r="G89" i="30"/>
  <c r="H89" i="30"/>
  <c r="I89" i="30"/>
  <c r="C90" i="30"/>
  <c r="B87" i="9"/>
  <c r="D90" i="30"/>
  <c r="E90" i="30"/>
  <c r="F90" i="30"/>
  <c r="G90" i="30"/>
  <c r="H90" i="30"/>
  <c r="I90" i="30"/>
  <c r="C91" i="30"/>
  <c r="B88" i="9"/>
  <c r="D91" i="30"/>
  <c r="E91" i="30"/>
  <c r="F91" i="30"/>
  <c r="G91" i="30"/>
  <c r="H91" i="30"/>
  <c r="I91" i="30"/>
  <c r="C92" i="30"/>
  <c r="B89" i="9"/>
  <c r="D92" i="30"/>
  <c r="E92" i="30"/>
  <c r="F92" i="30"/>
  <c r="G92" i="30"/>
  <c r="H92" i="30"/>
  <c r="I92" i="30"/>
  <c r="C93" i="30"/>
  <c r="B90" i="9"/>
  <c r="D93" i="30"/>
  <c r="E93" i="30"/>
  <c r="F93" i="30"/>
  <c r="G93" i="30"/>
  <c r="H93" i="30"/>
  <c r="I93" i="30"/>
  <c r="C94" i="30"/>
  <c r="B91" i="9"/>
  <c r="D94" i="30"/>
  <c r="E94" i="30"/>
  <c r="F94" i="30"/>
  <c r="G94" i="30"/>
  <c r="H94" i="30"/>
  <c r="I94" i="30"/>
  <c r="C95" i="30"/>
  <c r="B92" i="9"/>
  <c r="D95" i="30"/>
  <c r="E95" i="30"/>
  <c r="F95" i="30"/>
  <c r="G95" i="30"/>
  <c r="H95" i="30"/>
  <c r="I95" i="30"/>
  <c r="C96" i="30"/>
  <c r="B93" i="9"/>
  <c r="D96" i="30"/>
  <c r="E96" i="30"/>
  <c r="F96" i="30"/>
  <c r="G96" i="30"/>
  <c r="H96" i="30"/>
  <c r="I96" i="30"/>
  <c r="C97" i="30"/>
  <c r="B94" i="9"/>
  <c r="D97" i="30"/>
  <c r="E97" i="30"/>
  <c r="F97" i="30"/>
  <c r="G97" i="30"/>
  <c r="H97" i="30"/>
  <c r="I97" i="30"/>
  <c r="C98" i="30"/>
  <c r="B95" i="9"/>
  <c r="D98" i="30"/>
  <c r="E98" i="30"/>
  <c r="F98" i="30"/>
  <c r="G98" i="30"/>
  <c r="H98" i="30"/>
  <c r="I98" i="30"/>
  <c r="C99" i="30"/>
  <c r="B96" i="9"/>
  <c r="D99" i="30"/>
  <c r="E99" i="30"/>
  <c r="F99" i="30"/>
  <c r="G99" i="30"/>
  <c r="H99" i="30"/>
  <c r="I99" i="30"/>
  <c r="C100" i="30"/>
  <c r="B97" i="9"/>
  <c r="D100" i="30"/>
  <c r="E100" i="30"/>
  <c r="F100" i="30"/>
  <c r="G100" i="30"/>
  <c r="H100" i="30"/>
  <c r="I100" i="30"/>
  <c r="C101" i="30"/>
  <c r="B98" i="9"/>
  <c r="D101" i="30"/>
  <c r="E101" i="30"/>
  <c r="F101" i="30"/>
  <c r="G101" i="30"/>
  <c r="H101" i="30"/>
  <c r="I101" i="30"/>
  <c r="C102" i="30"/>
  <c r="B99" i="9"/>
  <c r="D102" i="30"/>
  <c r="E102" i="30"/>
  <c r="F102" i="30"/>
  <c r="G102" i="30"/>
  <c r="H102" i="30"/>
  <c r="I102" i="30"/>
  <c r="C103" i="30"/>
  <c r="B100" i="9"/>
  <c r="D103" i="30"/>
  <c r="E103" i="30"/>
  <c r="F103" i="30"/>
  <c r="G103" i="30"/>
  <c r="H103" i="30"/>
  <c r="I103" i="30"/>
  <c r="C104" i="30"/>
  <c r="B101" i="9"/>
  <c r="D104" i="30"/>
  <c r="E104" i="30"/>
  <c r="F104" i="30"/>
  <c r="G104" i="30"/>
  <c r="H104" i="30"/>
  <c r="I104" i="30"/>
  <c r="C105" i="30"/>
  <c r="B102" i="9"/>
  <c r="D105" i="30"/>
  <c r="E105" i="30"/>
  <c r="F105" i="30"/>
  <c r="G105" i="30"/>
  <c r="H105" i="30"/>
  <c r="I105" i="30"/>
  <c r="C106" i="30"/>
  <c r="B103" i="9"/>
  <c r="D106" i="30"/>
  <c r="E106" i="30"/>
  <c r="F106" i="30"/>
  <c r="G106" i="30"/>
  <c r="H106" i="30"/>
  <c r="I106" i="30"/>
  <c r="C107" i="30"/>
  <c r="B104" i="9"/>
  <c r="D107" i="30"/>
  <c r="E107" i="30"/>
  <c r="F107" i="30"/>
  <c r="G107" i="30"/>
  <c r="H107" i="30"/>
  <c r="I107" i="30"/>
  <c r="C108" i="30"/>
  <c r="B105" i="9"/>
  <c r="D108" i="30"/>
  <c r="E108" i="30"/>
  <c r="F108" i="30"/>
  <c r="G108" i="30"/>
  <c r="H108" i="30"/>
  <c r="I108" i="30"/>
  <c r="C109" i="30"/>
  <c r="B106" i="9"/>
  <c r="D109" i="30"/>
  <c r="E109" i="30"/>
  <c r="F109" i="30"/>
  <c r="G109" i="30"/>
  <c r="H109" i="30"/>
  <c r="I109" i="30"/>
  <c r="C110" i="30"/>
  <c r="B107" i="9"/>
  <c r="D110" i="30"/>
  <c r="E110" i="30"/>
  <c r="F110" i="30"/>
  <c r="G110" i="30"/>
  <c r="H110" i="30"/>
  <c r="I110" i="30"/>
  <c r="C111" i="30"/>
  <c r="B108" i="9"/>
  <c r="D111" i="30"/>
  <c r="E111" i="30"/>
  <c r="F111" i="30"/>
  <c r="G111" i="30"/>
  <c r="H111" i="30"/>
  <c r="I111" i="30"/>
  <c r="C112" i="30"/>
  <c r="B109" i="9"/>
  <c r="D112" i="30"/>
  <c r="E112" i="30"/>
  <c r="F112" i="30"/>
  <c r="G112" i="30"/>
  <c r="H112" i="30"/>
  <c r="I112" i="30"/>
  <c r="C113" i="30"/>
  <c r="B110" i="9"/>
  <c r="D113" i="30"/>
  <c r="E113" i="30"/>
  <c r="F113" i="30"/>
  <c r="G113" i="30"/>
  <c r="H113" i="30"/>
  <c r="I113" i="30"/>
  <c r="C114" i="30"/>
  <c r="B111" i="9"/>
  <c r="D114" i="30"/>
  <c r="E114" i="30"/>
  <c r="F114" i="30"/>
  <c r="G114" i="30"/>
  <c r="H114" i="30"/>
  <c r="I114" i="30"/>
  <c r="C115" i="30"/>
  <c r="B112" i="9"/>
  <c r="D115" i="30"/>
  <c r="E115" i="30"/>
  <c r="F115" i="30"/>
  <c r="G115" i="30"/>
  <c r="H115" i="30"/>
  <c r="I115" i="30"/>
  <c r="C116" i="30"/>
  <c r="B113" i="9"/>
  <c r="D116" i="30"/>
  <c r="E116" i="30"/>
  <c r="F116" i="30"/>
  <c r="G116" i="30"/>
  <c r="H116" i="30"/>
  <c r="I116" i="30"/>
  <c r="C117" i="30"/>
  <c r="B114" i="9"/>
  <c r="D117" i="30"/>
  <c r="E117" i="30"/>
  <c r="F117" i="30"/>
  <c r="G117" i="30"/>
  <c r="H117" i="30"/>
  <c r="I117" i="30"/>
  <c r="C118" i="30"/>
  <c r="B115" i="9"/>
  <c r="D118" i="30"/>
  <c r="E118" i="30"/>
  <c r="F118" i="30"/>
  <c r="G118" i="30"/>
  <c r="H118" i="30"/>
  <c r="I118" i="30"/>
  <c r="C119" i="30"/>
  <c r="B116" i="9"/>
  <c r="D119" i="30"/>
  <c r="E119" i="30"/>
  <c r="F119" i="30"/>
  <c r="G119" i="30"/>
  <c r="H119" i="30"/>
  <c r="I119" i="30"/>
  <c r="C120" i="30"/>
  <c r="B117" i="9"/>
  <c r="D120" i="30"/>
  <c r="E120" i="30"/>
  <c r="F120" i="30"/>
  <c r="G120" i="30"/>
  <c r="H120" i="30"/>
  <c r="I120" i="30"/>
  <c r="C121" i="30"/>
  <c r="B118" i="9"/>
  <c r="D121" i="30"/>
  <c r="E121" i="30"/>
  <c r="F121" i="30"/>
  <c r="G121" i="30"/>
  <c r="H121" i="30"/>
  <c r="I121" i="30"/>
  <c r="C122" i="30"/>
  <c r="B119" i="9"/>
  <c r="D122" i="30"/>
  <c r="E122" i="30"/>
  <c r="F122" i="30"/>
  <c r="G122" i="30"/>
  <c r="H122" i="30"/>
  <c r="I122" i="30"/>
  <c r="C123" i="30"/>
  <c r="B120" i="9"/>
  <c r="D123" i="30"/>
  <c r="E123" i="30"/>
  <c r="F123" i="30"/>
  <c r="G123" i="30"/>
  <c r="H123" i="30"/>
  <c r="I123" i="30"/>
  <c r="C124" i="30"/>
  <c r="B121" i="9"/>
  <c r="D124" i="30"/>
  <c r="E124" i="30"/>
  <c r="F124" i="30"/>
  <c r="G124" i="30"/>
  <c r="H124" i="30"/>
  <c r="I124" i="30"/>
  <c r="C125" i="30"/>
  <c r="B122" i="9"/>
  <c r="D125" i="30"/>
  <c r="E125" i="30"/>
  <c r="F125" i="30"/>
  <c r="G125" i="30"/>
  <c r="H125" i="30"/>
  <c r="I125" i="30"/>
  <c r="C126" i="30"/>
  <c r="B123" i="9"/>
  <c r="D126" i="30"/>
  <c r="E126" i="30"/>
  <c r="F126" i="30"/>
  <c r="G126" i="30"/>
  <c r="H126" i="30"/>
  <c r="I126" i="30"/>
  <c r="C127" i="30"/>
  <c r="B124" i="9"/>
  <c r="D127" i="30"/>
  <c r="E127" i="30"/>
  <c r="F127" i="30"/>
  <c r="G127" i="30"/>
  <c r="H127" i="30"/>
  <c r="I127" i="30"/>
  <c r="C128" i="30"/>
  <c r="B125" i="9"/>
  <c r="D128" i="30"/>
  <c r="E128" i="30"/>
  <c r="F128" i="30"/>
  <c r="G128" i="30"/>
  <c r="H128" i="30"/>
  <c r="I128" i="30"/>
  <c r="C129" i="30"/>
  <c r="B126" i="9"/>
  <c r="D129" i="30"/>
  <c r="E129" i="30"/>
  <c r="F129" i="30"/>
  <c r="G129" i="30"/>
  <c r="H129" i="30"/>
  <c r="I129" i="30"/>
  <c r="C130" i="30"/>
  <c r="B127" i="9"/>
  <c r="D130" i="30"/>
  <c r="E130" i="30"/>
  <c r="F130" i="30"/>
  <c r="G130" i="30"/>
  <c r="H130" i="30"/>
  <c r="I130" i="30"/>
  <c r="C131" i="30"/>
  <c r="B128" i="9"/>
  <c r="D131" i="30"/>
  <c r="E131" i="30"/>
  <c r="F131" i="30"/>
  <c r="G131" i="30"/>
  <c r="H131" i="30"/>
  <c r="I131" i="30"/>
  <c r="C132" i="30"/>
  <c r="B129" i="9"/>
  <c r="D132" i="30"/>
  <c r="E132" i="30"/>
  <c r="F132" i="30"/>
  <c r="G132" i="30"/>
  <c r="H132" i="30"/>
  <c r="I132" i="30"/>
  <c r="C133" i="30"/>
  <c r="B130" i="9"/>
  <c r="D133" i="30"/>
  <c r="E133" i="30"/>
  <c r="F133" i="30"/>
  <c r="G133" i="30"/>
  <c r="H133" i="30"/>
  <c r="I133" i="30"/>
  <c r="C134" i="30"/>
  <c r="B131" i="9"/>
  <c r="D134" i="30"/>
  <c r="E134" i="30"/>
  <c r="F134" i="30"/>
  <c r="G134" i="30"/>
  <c r="H134" i="30"/>
  <c r="I134" i="30"/>
  <c r="C135" i="30"/>
  <c r="B132" i="9"/>
  <c r="D135" i="30"/>
  <c r="E135" i="30"/>
  <c r="F135" i="30"/>
  <c r="G135" i="30"/>
  <c r="H135" i="30"/>
  <c r="I135" i="30"/>
  <c r="C136" i="30"/>
  <c r="B133" i="9"/>
  <c r="D136" i="30"/>
  <c r="E136" i="30"/>
  <c r="F136" i="30"/>
  <c r="G136" i="30"/>
  <c r="H136" i="30"/>
  <c r="I136" i="30"/>
  <c r="C137" i="30"/>
  <c r="B134" i="9"/>
  <c r="D137" i="30"/>
  <c r="E137" i="30"/>
  <c r="F137" i="30"/>
  <c r="G137" i="30"/>
  <c r="H137" i="30"/>
  <c r="I137" i="30"/>
  <c r="C138" i="30"/>
  <c r="B135" i="9"/>
  <c r="D138" i="30"/>
  <c r="E138" i="30"/>
  <c r="F138" i="30"/>
  <c r="G138" i="30"/>
  <c r="H138" i="30"/>
  <c r="I138" i="30"/>
  <c r="C139" i="30"/>
  <c r="B136" i="9"/>
  <c r="D139" i="30"/>
  <c r="E139" i="30"/>
  <c r="F139" i="30"/>
  <c r="G139" i="30"/>
  <c r="H139" i="30"/>
  <c r="I139" i="30"/>
  <c r="C140" i="30"/>
  <c r="B137" i="9"/>
  <c r="D140" i="30"/>
  <c r="E140" i="30"/>
  <c r="F140" i="30"/>
  <c r="G140" i="30"/>
  <c r="H140" i="30"/>
  <c r="I140" i="30"/>
  <c r="C141" i="30"/>
  <c r="B138" i="9"/>
  <c r="D141" i="30"/>
  <c r="E141" i="30"/>
  <c r="F141" i="30"/>
  <c r="G141" i="30"/>
  <c r="H141" i="30"/>
  <c r="I141" i="30"/>
  <c r="C142" i="30"/>
  <c r="B139" i="9"/>
  <c r="D142" i="30"/>
  <c r="E142" i="30"/>
  <c r="F142" i="30"/>
  <c r="G142" i="30"/>
  <c r="H142" i="30"/>
  <c r="I142" i="30"/>
  <c r="C143" i="30"/>
  <c r="B140" i="9"/>
  <c r="D143" i="30"/>
  <c r="E143" i="30"/>
  <c r="F143" i="30"/>
  <c r="G143" i="30"/>
  <c r="H143" i="30"/>
  <c r="I143" i="30"/>
  <c r="C144" i="30"/>
  <c r="B141" i="9"/>
  <c r="D144" i="30"/>
  <c r="E144" i="30"/>
  <c r="F144" i="30"/>
  <c r="G144" i="30"/>
  <c r="H144" i="30"/>
  <c r="I144" i="30"/>
  <c r="C145" i="30"/>
  <c r="B142" i="9"/>
  <c r="D145" i="30"/>
  <c r="E145" i="30"/>
  <c r="F145" i="30"/>
  <c r="G145" i="30"/>
  <c r="H145" i="30"/>
  <c r="I145" i="30"/>
  <c r="C146" i="30"/>
  <c r="B143" i="9"/>
  <c r="D146" i="30"/>
  <c r="E146" i="30"/>
  <c r="F146" i="30"/>
  <c r="G146" i="30"/>
  <c r="H146" i="30"/>
  <c r="I146" i="30"/>
  <c r="C147" i="30"/>
  <c r="B144" i="9"/>
  <c r="D147" i="30"/>
  <c r="E147" i="30"/>
  <c r="F147" i="30"/>
  <c r="G147" i="30"/>
  <c r="H147" i="30"/>
  <c r="I147" i="30"/>
  <c r="C148" i="30"/>
  <c r="B145" i="9"/>
  <c r="D148" i="30"/>
  <c r="E148" i="30"/>
  <c r="F148" i="30"/>
  <c r="G148" i="30"/>
  <c r="H148" i="30"/>
  <c r="I148" i="30"/>
  <c r="C149" i="30"/>
  <c r="B146" i="9"/>
  <c r="D149" i="30"/>
  <c r="E149" i="30"/>
  <c r="F149" i="30"/>
  <c r="G149" i="30"/>
  <c r="H149" i="30"/>
  <c r="I149" i="30"/>
  <c r="C150" i="30"/>
  <c r="B147" i="9"/>
  <c r="D150" i="30"/>
  <c r="E150" i="30"/>
  <c r="F150" i="30"/>
  <c r="G150" i="30"/>
  <c r="H150" i="30"/>
  <c r="I150" i="30"/>
  <c r="C151" i="30"/>
  <c r="B148" i="9"/>
  <c r="D151" i="30"/>
  <c r="E151" i="30"/>
  <c r="F151" i="30"/>
  <c r="G151" i="30"/>
  <c r="H151" i="30"/>
  <c r="I151" i="30"/>
  <c r="C152" i="30"/>
  <c r="B149" i="9"/>
  <c r="D152" i="30"/>
  <c r="E152" i="30"/>
  <c r="F152" i="30"/>
  <c r="G152" i="30"/>
  <c r="H152" i="30"/>
  <c r="I152" i="30"/>
  <c r="C153" i="30"/>
  <c r="B150" i="9"/>
  <c r="D153" i="30"/>
  <c r="E153" i="30"/>
  <c r="F153" i="30"/>
  <c r="G153" i="30"/>
  <c r="H153" i="30"/>
  <c r="I153" i="30"/>
  <c r="C154" i="30"/>
  <c r="B151" i="9"/>
  <c r="D154" i="30"/>
  <c r="E154" i="30"/>
  <c r="F154" i="30"/>
  <c r="G154" i="30"/>
  <c r="H154" i="30"/>
  <c r="I154" i="30"/>
  <c r="C155" i="30"/>
  <c r="B152" i="9"/>
  <c r="D155" i="30"/>
  <c r="E155" i="30"/>
  <c r="F155" i="30"/>
  <c r="G155" i="30"/>
  <c r="H155" i="30"/>
  <c r="I155" i="30"/>
  <c r="C156" i="30"/>
  <c r="B153" i="9"/>
  <c r="D156" i="30"/>
  <c r="E156" i="30"/>
  <c r="F156" i="30"/>
  <c r="G156" i="30"/>
  <c r="H156" i="30"/>
  <c r="I156" i="30"/>
  <c r="C157" i="30"/>
  <c r="B154" i="9"/>
  <c r="D157" i="30"/>
  <c r="E157" i="30"/>
  <c r="F157" i="30"/>
  <c r="G157" i="30"/>
  <c r="H157" i="30"/>
  <c r="I157" i="30"/>
  <c r="C158" i="30"/>
  <c r="B155" i="9"/>
  <c r="D158" i="30"/>
  <c r="E158" i="30"/>
  <c r="F158" i="30"/>
  <c r="G158" i="30"/>
  <c r="H158" i="30"/>
  <c r="I158" i="30"/>
  <c r="C159" i="30"/>
  <c r="B156" i="9"/>
  <c r="D159" i="30"/>
  <c r="E159" i="30"/>
  <c r="F159" i="30"/>
  <c r="G159" i="30"/>
  <c r="H159" i="30"/>
  <c r="I159" i="30"/>
  <c r="C160" i="30"/>
  <c r="B157" i="9"/>
  <c r="D160" i="30"/>
  <c r="E160" i="30"/>
  <c r="F160" i="30"/>
  <c r="G160" i="30"/>
  <c r="H160" i="30"/>
  <c r="I160" i="30"/>
  <c r="C161" i="30"/>
  <c r="B158" i="9"/>
  <c r="D161" i="30"/>
  <c r="E161" i="30"/>
  <c r="F161" i="30"/>
  <c r="G161" i="30"/>
  <c r="H161" i="30"/>
  <c r="I161" i="30"/>
  <c r="C162" i="30"/>
  <c r="B159" i="9"/>
  <c r="D162" i="30"/>
  <c r="E162" i="30"/>
  <c r="F162" i="30"/>
  <c r="G162" i="30"/>
  <c r="H162" i="30"/>
  <c r="I162" i="30"/>
  <c r="C163" i="30"/>
  <c r="B160" i="9"/>
  <c r="D163" i="30"/>
  <c r="E163" i="30"/>
  <c r="F163" i="30"/>
  <c r="G163" i="30"/>
  <c r="H163" i="30"/>
  <c r="I163" i="30"/>
  <c r="C164" i="30"/>
  <c r="B161" i="9"/>
  <c r="D164" i="30"/>
  <c r="E164" i="30"/>
  <c r="F164" i="30"/>
  <c r="G164" i="30"/>
  <c r="H164" i="30"/>
  <c r="I164" i="30"/>
  <c r="C165" i="30"/>
  <c r="B162" i="9"/>
  <c r="D165" i="30"/>
  <c r="E165" i="30"/>
  <c r="F165" i="30"/>
  <c r="G165" i="30"/>
  <c r="H165" i="30"/>
  <c r="I165" i="30"/>
  <c r="C166" i="30"/>
  <c r="B163" i="9"/>
  <c r="D166" i="30"/>
  <c r="E166" i="30"/>
  <c r="F166" i="30"/>
  <c r="G166" i="30"/>
  <c r="H166" i="30"/>
  <c r="I166" i="30"/>
  <c r="C167" i="30"/>
  <c r="B164" i="9"/>
  <c r="D167" i="30"/>
  <c r="E167" i="30"/>
  <c r="F167" i="30"/>
  <c r="G167" i="30"/>
  <c r="H167" i="30"/>
  <c r="I167" i="30"/>
  <c r="C168" i="30"/>
  <c r="B165" i="9"/>
  <c r="D168" i="30"/>
  <c r="E168" i="30"/>
  <c r="F168" i="30"/>
  <c r="G168" i="30"/>
  <c r="H168" i="30"/>
  <c r="I168" i="30"/>
  <c r="C169" i="30"/>
  <c r="B166" i="9"/>
  <c r="D169" i="30"/>
  <c r="E169" i="30"/>
  <c r="F169" i="30"/>
  <c r="G169" i="30"/>
  <c r="H169" i="30"/>
  <c r="I169" i="30"/>
  <c r="C170" i="30"/>
  <c r="B167" i="9"/>
  <c r="D170" i="30"/>
  <c r="E170" i="30"/>
  <c r="F170" i="30"/>
  <c r="G170" i="30"/>
  <c r="H170" i="30"/>
  <c r="I170" i="30"/>
  <c r="C171" i="30"/>
  <c r="B168" i="9"/>
  <c r="D171" i="30"/>
  <c r="E171" i="30"/>
  <c r="F171" i="30"/>
  <c r="G171" i="30"/>
  <c r="H171" i="30"/>
  <c r="I171" i="30"/>
  <c r="C172" i="30"/>
  <c r="B169" i="9"/>
  <c r="D172" i="30"/>
  <c r="E172" i="30"/>
  <c r="F172" i="30"/>
  <c r="G172" i="30"/>
  <c r="H172" i="30"/>
  <c r="I172" i="30"/>
  <c r="C173" i="30"/>
  <c r="B170" i="9"/>
  <c r="D173" i="30"/>
  <c r="E173" i="30"/>
  <c r="F173" i="30"/>
  <c r="G173" i="30"/>
  <c r="H173" i="30"/>
  <c r="I173" i="30"/>
  <c r="C174" i="30"/>
  <c r="B171" i="9"/>
  <c r="D174" i="30"/>
  <c r="E174" i="30"/>
  <c r="F174" i="30"/>
  <c r="G174" i="30"/>
  <c r="H174" i="30"/>
  <c r="I174" i="30"/>
  <c r="C175" i="30"/>
  <c r="B172" i="9"/>
  <c r="D175" i="30"/>
  <c r="E175" i="30"/>
  <c r="F175" i="30"/>
  <c r="G175" i="30"/>
  <c r="H175" i="30"/>
  <c r="I175" i="30"/>
  <c r="C176" i="30"/>
  <c r="B173" i="9"/>
  <c r="D176" i="30"/>
  <c r="E176" i="30"/>
  <c r="F176" i="30"/>
  <c r="G176" i="30"/>
  <c r="H176" i="30"/>
  <c r="I176" i="30"/>
  <c r="C177" i="30"/>
  <c r="B174" i="9"/>
  <c r="D177" i="30"/>
  <c r="E177" i="30"/>
  <c r="F177" i="30"/>
  <c r="G177" i="30"/>
  <c r="H177" i="30"/>
  <c r="I177" i="30"/>
  <c r="C178" i="30"/>
  <c r="B175" i="9"/>
  <c r="D178" i="30"/>
  <c r="E178" i="30"/>
  <c r="F178" i="30"/>
  <c r="G178" i="30"/>
  <c r="H178" i="30"/>
  <c r="I178" i="30"/>
  <c r="C179" i="30"/>
  <c r="B176" i="9"/>
  <c r="D179" i="30"/>
  <c r="E179" i="30"/>
  <c r="F179" i="30"/>
  <c r="G179" i="30"/>
  <c r="H179" i="30"/>
  <c r="I179" i="30"/>
  <c r="C180" i="30"/>
  <c r="B177" i="9"/>
  <c r="D180" i="30"/>
  <c r="E180" i="30"/>
  <c r="F180" i="30"/>
  <c r="G180" i="30"/>
  <c r="H180" i="30"/>
  <c r="I180" i="30"/>
  <c r="C181" i="30"/>
  <c r="B178" i="9"/>
  <c r="D181" i="30"/>
  <c r="E181" i="30"/>
  <c r="F181" i="30"/>
  <c r="G181" i="30"/>
  <c r="H181" i="30"/>
  <c r="I181" i="30"/>
  <c r="C182" i="30"/>
  <c r="B179" i="9"/>
  <c r="D182" i="30"/>
  <c r="E182" i="30"/>
  <c r="F182" i="30"/>
  <c r="G182" i="30"/>
  <c r="H182" i="30"/>
  <c r="I182" i="30"/>
  <c r="C183" i="30"/>
  <c r="B180" i="9"/>
  <c r="D183" i="30"/>
  <c r="E183" i="30"/>
  <c r="F183" i="30"/>
  <c r="G183" i="30"/>
  <c r="H183" i="30"/>
  <c r="I183" i="30"/>
  <c r="C184" i="30"/>
  <c r="B181" i="9"/>
  <c r="D184" i="30"/>
  <c r="E184" i="30"/>
  <c r="F184" i="30"/>
  <c r="G184" i="30"/>
  <c r="H184" i="30"/>
  <c r="I184" i="30"/>
  <c r="C185" i="30"/>
  <c r="B182" i="9"/>
  <c r="D185" i="30"/>
  <c r="E185" i="30"/>
  <c r="F185" i="30"/>
  <c r="G185" i="30"/>
  <c r="H185" i="30"/>
  <c r="I185" i="30"/>
  <c r="C186" i="30"/>
  <c r="B183" i="9"/>
  <c r="D186" i="30"/>
  <c r="E186" i="30"/>
  <c r="F186" i="30"/>
  <c r="G186" i="30"/>
  <c r="H186" i="30"/>
  <c r="I186" i="30"/>
  <c r="C187" i="30"/>
  <c r="B184" i="9"/>
  <c r="D187" i="30"/>
  <c r="E187" i="30"/>
  <c r="F187" i="30"/>
  <c r="G187" i="30"/>
  <c r="H187" i="30"/>
  <c r="I187" i="30"/>
  <c r="C188" i="30"/>
  <c r="B185" i="9"/>
  <c r="D188" i="30"/>
  <c r="E188" i="30"/>
  <c r="F188" i="30"/>
  <c r="G188" i="30"/>
  <c r="H188" i="30"/>
  <c r="I188" i="30"/>
  <c r="C189" i="30"/>
  <c r="B186" i="9"/>
  <c r="D189" i="30"/>
  <c r="E189" i="30"/>
  <c r="F189" i="30"/>
  <c r="G189" i="30"/>
  <c r="H189" i="30"/>
  <c r="I189" i="30"/>
  <c r="C190" i="30"/>
  <c r="B187" i="9"/>
  <c r="D190" i="30"/>
  <c r="E190" i="30"/>
  <c r="F190" i="30"/>
  <c r="G190" i="30"/>
  <c r="H190" i="30"/>
  <c r="I190" i="30"/>
  <c r="C191" i="30"/>
  <c r="B188" i="9"/>
  <c r="D191" i="30"/>
  <c r="E191" i="30"/>
  <c r="F191" i="30"/>
  <c r="G191" i="30"/>
  <c r="H191" i="30"/>
  <c r="I191" i="30"/>
  <c r="C192" i="30"/>
  <c r="B189" i="9"/>
  <c r="D192" i="30"/>
  <c r="E192" i="30"/>
  <c r="F192" i="30"/>
  <c r="G192" i="30"/>
  <c r="H192" i="30"/>
  <c r="I192" i="30"/>
  <c r="C193" i="30"/>
  <c r="B190" i="9"/>
  <c r="D193" i="30"/>
  <c r="E193" i="30"/>
  <c r="F193" i="30"/>
  <c r="G193" i="30"/>
  <c r="H193" i="30"/>
  <c r="I193" i="30"/>
  <c r="C194" i="30"/>
  <c r="B191" i="9"/>
  <c r="D194" i="30"/>
  <c r="E194" i="30"/>
  <c r="F194" i="30"/>
  <c r="G194" i="30"/>
  <c r="H194" i="30"/>
  <c r="I194" i="30"/>
  <c r="C195" i="30"/>
  <c r="B192" i="9"/>
  <c r="D195" i="30"/>
  <c r="E195" i="30"/>
  <c r="F195" i="30"/>
  <c r="G195" i="30"/>
  <c r="H195" i="30"/>
  <c r="I195" i="30"/>
  <c r="C196" i="30"/>
  <c r="B193" i="9"/>
  <c r="D196" i="30"/>
  <c r="E196" i="30"/>
  <c r="F196" i="30"/>
  <c r="G196" i="30"/>
  <c r="H196" i="30"/>
  <c r="I196" i="30"/>
  <c r="C197" i="30"/>
  <c r="B194" i="9"/>
  <c r="D197" i="30"/>
  <c r="E197" i="30"/>
  <c r="F197" i="30"/>
  <c r="G197" i="30"/>
  <c r="H197" i="30"/>
  <c r="I197" i="30"/>
  <c r="C198" i="30"/>
  <c r="B195" i="9"/>
  <c r="D198" i="30"/>
  <c r="E198" i="30"/>
  <c r="F198" i="30"/>
  <c r="G198" i="30"/>
  <c r="H198" i="30"/>
  <c r="I198" i="30"/>
  <c r="C199" i="30"/>
  <c r="B196" i="9"/>
  <c r="D199" i="30"/>
  <c r="E199" i="30"/>
  <c r="F199" i="30"/>
  <c r="G199" i="30"/>
  <c r="H199" i="30"/>
  <c r="I199" i="30"/>
  <c r="C200" i="30"/>
  <c r="B197" i="9"/>
  <c r="D200" i="30"/>
  <c r="E200" i="30"/>
  <c r="F200" i="30"/>
  <c r="G200" i="30"/>
  <c r="H200" i="30"/>
  <c r="I200" i="30"/>
  <c r="C201" i="30"/>
  <c r="B198" i="9"/>
  <c r="D201" i="30"/>
  <c r="E201" i="30"/>
  <c r="F201" i="30"/>
  <c r="G201" i="30"/>
  <c r="H201" i="30"/>
  <c r="I201" i="30"/>
  <c r="C202" i="30"/>
  <c r="B199" i="9"/>
  <c r="D202" i="30"/>
  <c r="E202" i="30"/>
  <c r="F202" i="30"/>
  <c r="G202" i="30"/>
  <c r="H202" i="30"/>
  <c r="I202" i="30"/>
  <c r="C203" i="30"/>
  <c r="B200" i="9"/>
  <c r="D203" i="30"/>
  <c r="E203" i="30"/>
  <c r="F203" i="30"/>
  <c r="G203" i="30"/>
  <c r="H203" i="30"/>
  <c r="I203" i="30"/>
  <c r="C204" i="30"/>
  <c r="B201" i="9"/>
  <c r="D204" i="30"/>
  <c r="E204" i="30"/>
  <c r="F204" i="30"/>
  <c r="G204" i="30"/>
  <c r="H204" i="30"/>
  <c r="I204" i="30"/>
  <c r="C205" i="30"/>
  <c r="B202" i="9"/>
  <c r="D205" i="30"/>
  <c r="E205" i="30"/>
  <c r="F205" i="30"/>
  <c r="G205" i="30"/>
  <c r="H205" i="30"/>
  <c r="I205" i="30"/>
  <c r="C206" i="30"/>
  <c r="B203" i="9"/>
  <c r="D206" i="30"/>
  <c r="E206" i="30"/>
  <c r="F206" i="30"/>
  <c r="G206" i="30"/>
  <c r="H206" i="30"/>
  <c r="I206" i="30"/>
  <c r="C207" i="30"/>
  <c r="B204" i="9"/>
  <c r="D207" i="30"/>
  <c r="E207" i="30"/>
  <c r="F207" i="30"/>
  <c r="G207" i="30"/>
  <c r="H207" i="30"/>
  <c r="I207" i="30"/>
  <c r="C208" i="30"/>
  <c r="B205" i="9"/>
  <c r="D208" i="30"/>
  <c r="E208" i="30"/>
  <c r="F208" i="30"/>
  <c r="G208" i="30"/>
  <c r="H208" i="30"/>
  <c r="I208" i="30"/>
  <c r="C209" i="30"/>
  <c r="B206" i="9"/>
  <c r="D209" i="30"/>
  <c r="E209" i="30"/>
  <c r="F209" i="30"/>
  <c r="G209" i="30"/>
  <c r="H209" i="30"/>
  <c r="I209" i="30"/>
  <c r="C210" i="30"/>
  <c r="B207" i="9"/>
  <c r="D210" i="30"/>
  <c r="E210" i="30"/>
  <c r="F210" i="30"/>
  <c r="G210" i="30"/>
  <c r="H210" i="30"/>
  <c r="I210" i="30"/>
  <c r="C211" i="30"/>
  <c r="B208" i="9"/>
  <c r="D211" i="30"/>
  <c r="E211" i="30"/>
  <c r="F211" i="30"/>
  <c r="G211" i="30"/>
  <c r="H211" i="30"/>
  <c r="I211" i="30"/>
  <c r="C212" i="30"/>
  <c r="B209" i="9"/>
  <c r="D212" i="30"/>
  <c r="E212" i="30"/>
  <c r="F212" i="30"/>
  <c r="G212" i="30"/>
  <c r="H212" i="30"/>
  <c r="I212" i="30"/>
  <c r="C213" i="30"/>
  <c r="B210" i="9"/>
  <c r="D213" i="30"/>
  <c r="E213" i="30"/>
  <c r="F213" i="30"/>
  <c r="G213" i="30"/>
  <c r="H213" i="30"/>
  <c r="I213" i="30"/>
  <c r="C214" i="30"/>
  <c r="B211" i="9"/>
  <c r="D214" i="30"/>
  <c r="E214" i="30"/>
  <c r="F214" i="30"/>
  <c r="G214" i="30"/>
  <c r="H214" i="30"/>
  <c r="I214" i="30"/>
  <c r="C215" i="30"/>
  <c r="B212" i="9"/>
  <c r="D215" i="30"/>
  <c r="E215" i="30"/>
  <c r="F215" i="30"/>
  <c r="G215" i="30"/>
  <c r="H215" i="30"/>
  <c r="I215" i="30"/>
  <c r="C216" i="30"/>
  <c r="B213" i="9"/>
  <c r="D216" i="30"/>
  <c r="E216" i="30"/>
  <c r="F216" i="30"/>
  <c r="G216" i="30"/>
  <c r="H216" i="30"/>
  <c r="I216" i="30"/>
  <c r="C217" i="30"/>
  <c r="B214" i="9"/>
  <c r="D217" i="30"/>
  <c r="E217" i="30"/>
  <c r="F217" i="30"/>
  <c r="G217" i="30"/>
  <c r="H217" i="30"/>
  <c r="I217" i="30"/>
  <c r="C218" i="30"/>
  <c r="B215" i="9"/>
  <c r="D218" i="30"/>
  <c r="E218" i="30"/>
  <c r="F218" i="30"/>
  <c r="G218" i="30"/>
  <c r="H218" i="30"/>
  <c r="I218" i="30"/>
  <c r="C219" i="30"/>
  <c r="B216" i="9"/>
  <c r="D219" i="30"/>
  <c r="E219" i="30"/>
  <c r="F219" i="30"/>
  <c r="G219" i="30"/>
  <c r="H219" i="30"/>
  <c r="I219" i="30"/>
  <c r="C220" i="30"/>
  <c r="B217" i="9"/>
  <c r="D220" i="30"/>
  <c r="E220" i="30"/>
  <c r="F220" i="30"/>
  <c r="G220" i="30"/>
  <c r="H220" i="30"/>
  <c r="I220" i="30"/>
  <c r="C221" i="30"/>
  <c r="B218" i="9"/>
  <c r="D221" i="30"/>
  <c r="E221" i="30"/>
  <c r="F221" i="30"/>
  <c r="G221" i="30"/>
  <c r="H221" i="30"/>
  <c r="I221" i="30"/>
  <c r="C222" i="30"/>
  <c r="B219" i="9"/>
  <c r="D222" i="30"/>
  <c r="E222" i="30"/>
  <c r="F222" i="30"/>
  <c r="G222" i="30"/>
  <c r="H222" i="30"/>
  <c r="I222" i="30"/>
  <c r="C223" i="30"/>
  <c r="B220" i="9"/>
  <c r="D223" i="30"/>
  <c r="E223" i="30"/>
  <c r="F223" i="30"/>
  <c r="G223" i="30"/>
  <c r="H223" i="30"/>
  <c r="I223" i="30"/>
  <c r="C224" i="30"/>
  <c r="B221" i="9"/>
  <c r="D224" i="30"/>
  <c r="E224" i="30"/>
  <c r="F224" i="30"/>
  <c r="G224" i="30"/>
  <c r="H224" i="30"/>
  <c r="I224" i="30"/>
  <c r="C225" i="30"/>
  <c r="B222" i="9"/>
  <c r="D225" i="30"/>
  <c r="E225" i="30"/>
  <c r="F225" i="30"/>
  <c r="G225" i="30"/>
  <c r="H225" i="30"/>
  <c r="I225" i="30"/>
  <c r="C226" i="30"/>
  <c r="B223" i="9"/>
  <c r="D226" i="30"/>
  <c r="E226" i="30"/>
  <c r="F226" i="30"/>
  <c r="G226" i="30"/>
  <c r="H226" i="30"/>
  <c r="I226" i="30"/>
  <c r="C227" i="30"/>
  <c r="B224" i="9"/>
  <c r="D227" i="30"/>
  <c r="E227" i="30"/>
  <c r="F227" i="30"/>
  <c r="G227" i="30"/>
  <c r="H227" i="30"/>
  <c r="I227" i="30"/>
  <c r="C228" i="30"/>
  <c r="B225" i="9"/>
  <c r="D228" i="30"/>
  <c r="E228" i="30"/>
  <c r="F228" i="30"/>
  <c r="G228" i="30"/>
  <c r="H228" i="30"/>
  <c r="I228" i="30"/>
  <c r="C229" i="30"/>
  <c r="B226" i="9"/>
  <c r="D229" i="30"/>
  <c r="E229" i="30"/>
  <c r="F229" i="30"/>
  <c r="G229" i="30"/>
  <c r="H229" i="30"/>
  <c r="I229" i="30"/>
  <c r="C230" i="30"/>
  <c r="B227" i="9"/>
  <c r="D230" i="30"/>
  <c r="E230" i="30"/>
  <c r="F230" i="30"/>
  <c r="G230" i="30"/>
  <c r="H230" i="30"/>
  <c r="I230" i="30"/>
  <c r="C231" i="30"/>
  <c r="B228" i="9"/>
  <c r="D231" i="30"/>
  <c r="E231" i="30"/>
  <c r="F231" i="30"/>
  <c r="G231" i="30"/>
  <c r="H231" i="30"/>
  <c r="I231" i="30"/>
  <c r="C232" i="30"/>
  <c r="B229" i="9"/>
  <c r="D232" i="30"/>
  <c r="E232" i="30"/>
  <c r="F232" i="30"/>
  <c r="G232" i="30"/>
  <c r="H232" i="30"/>
  <c r="I232" i="30"/>
  <c r="C233" i="30"/>
  <c r="B230" i="9"/>
  <c r="D233" i="30"/>
  <c r="E233" i="30"/>
  <c r="F233" i="30"/>
  <c r="G233" i="30"/>
  <c r="H233" i="30"/>
  <c r="I233" i="30"/>
  <c r="C234" i="30"/>
  <c r="B231" i="9"/>
  <c r="D234" i="30"/>
  <c r="E234" i="30"/>
  <c r="F234" i="30"/>
  <c r="G234" i="30"/>
  <c r="H234" i="30"/>
  <c r="I234" i="30"/>
  <c r="C235" i="30"/>
  <c r="B232" i="9"/>
  <c r="D235" i="30"/>
  <c r="E235" i="30"/>
  <c r="F235" i="30"/>
  <c r="G235" i="30"/>
  <c r="H235" i="30"/>
  <c r="I235" i="30"/>
  <c r="C236" i="30"/>
  <c r="B233" i="9"/>
  <c r="D236" i="30"/>
  <c r="E236" i="30"/>
  <c r="F236" i="30"/>
  <c r="G236" i="30"/>
  <c r="H236" i="30"/>
  <c r="I236" i="30"/>
  <c r="C237" i="30"/>
  <c r="B234" i="9"/>
  <c r="D237" i="30"/>
  <c r="E237" i="30"/>
  <c r="F237" i="30"/>
  <c r="G237" i="30"/>
  <c r="H237" i="30"/>
  <c r="I237" i="30"/>
  <c r="C238" i="30"/>
  <c r="B235" i="9"/>
  <c r="D238" i="30"/>
  <c r="E238" i="30"/>
  <c r="F238" i="30"/>
  <c r="G238" i="30"/>
  <c r="H238" i="30"/>
  <c r="I238" i="30"/>
  <c r="C239" i="30"/>
  <c r="B236" i="9"/>
  <c r="D239" i="30"/>
  <c r="E239" i="30"/>
  <c r="F239" i="30"/>
  <c r="G239" i="30"/>
  <c r="H239" i="30"/>
  <c r="I239" i="30"/>
  <c r="C240" i="30"/>
  <c r="B237" i="9"/>
  <c r="D240" i="30"/>
  <c r="E240" i="30"/>
  <c r="F240" i="30"/>
  <c r="G240" i="30"/>
  <c r="H240" i="30"/>
  <c r="I240" i="30"/>
  <c r="C241" i="30"/>
  <c r="B238" i="9"/>
  <c r="D241" i="30"/>
  <c r="E241" i="30"/>
  <c r="F241" i="30"/>
  <c r="G241" i="30"/>
  <c r="H241" i="30"/>
  <c r="I241" i="30"/>
  <c r="C242" i="30"/>
  <c r="B239" i="9"/>
  <c r="D242" i="30"/>
  <c r="E242" i="30"/>
  <c r="F242" i="30"/>
  <c r="G242" i="30"/>
  <c r="H242" i="30"/>
  <c r="I242" i="30"/>
  <c r="C243" i="30"/>
  <c r="B240" i="9"/>
  <c r="D243" i="30"/>
  <c r="E243" i="30"/>
  <c r="F243" i="30"/>
  <c r="G243" i="30"/>
  <c r="H243" i="30"/>
  <c r="I243" i="30"/>
  <c r="C244" i="30"/>
  <c r="B241" i="9"/>
  <c r="D244" i="30"/>
  <c r="E244" i="30"/>
  <c r="F244" i="30"/>
  <c r="G244" i="30"/>
  <c r="H244" i="30"/>
  <c r="I244" i="30"/>
  <c r="C245" i="30"/>
  <c r="B242" i="9"/>
  <c r="D245" i="30"/>
  <c r="E245" i="30"/>
  <c r="F245" i="30"/>
  <c r="G245" i="30"/>
  <c r="H245" i="30"/>
  <c r="I245" i="30"/>
  <c r="C246" i="30"/>
  <c r="B243" i="9"/>
  <c r="D246" i="30"/>
  <c r="E246" i="30"/>
  <c r="F246" i="30"/>
  <c r="G246" i="30"/>
  <c r="H246" i="30"/>
  <c r="I246" i="30"/>
  <c r="C247" i="30"/>
  <c r="B244" i="9"/>
  <c r="D247" i="30"/>
  <c r="E247" i="30"/>
  <c r="F247" i="30"/>
  <c r="G247" i="30"/>
  <c r="H247" i="30"/>
  <c r="I247" i="30"/>
  <c r="C248" i="30"/>
  <c r="B245" i="9"/>
  <c r="D248" i="30"/>
  <c r="E248" i="30"/>
  <c r="F248" i="30"/>
  <c r="G248" i="30"/>
  <c r="H248" i="30"/>
  <c r="I248" i="30"/>
  <c r="C249" i="30"/>
  <c r="B246" i="9"/>
  <c r="D249" i="30"/>
  <c r="E249" i="30"/>
  <c r="F249" i="30"/>
  <c r="G249" i="30"/>
  <c r="H249" i="30"/>
  <c r="I249" i="30"/>
  <c r="C250" i="30"/>
  <c r="B247" i="9"/>
  <c r="D250" i="30"/>
  <c r="E250" i="30"/>
  <c r="F250" i="30"/>
  <c r="G250" i="30"/>
  <c r="H250" i="30"/>
  <c r="I250" i="30"/>
  <c r="C251" i="30"/>
  <c r="B248" i="9"/>
  <c r="D251" i="30"/>
  <c r="E251" i="30"/>
  <c r="F251" i="30"/>
  <c r="G251" i="30"/>
  <c r="H251" i="30"/>
  <c r="I251" i="30"/>
  <c r="C252" i="30"/>
  <c r="B249" i="9"/>
  <c r="D252" i="30"/>
  <c r="E252" i="30"/>
  <c r="F252" i="30"/>
  <c r="G252" i="30"/>
  <c r="H252" i="30"/>
  <c r="I252" i="30"/>
  <c r="C253" i="30"/>
  <c r="B250" i="9"/>
  <c r="D253" i="30"/>
  <c r="E253" i="30"/>
  <c r="F253" i="30"/>
  <c r="G253" i="30"/>
  <c r="H253" i="30"/>
  <c r="I253" i="30"/>
  <c r="C254" i="30"/>
  <c r="B251" i="9"/>
  <c r="D254" i="30"/>
  <c r="E254" i="30"/>
  <c r="F254" i="30"/>
  <c r="G254" i="30"/>
  <c r="H254" i="30"/>
  <c r="I254" i="30"/>
  <c r="C255" i="30"/>
  <c r="B252" i="9"/>
  <c r="D255" i="30"/>
  <c r="E255" i="30"/>
  <c r="F255" i="30"/>
  <c r="G255" i="30"/>
  <c r="H255" i="30"/>
  <c r="I255" i="30"/>
  <c r="C256" i="30"/>
  <c r="B253" i="9"/>
  <c r="D256" i="30"/>
  <c r="E256" i="30"/>
  <c r="F256" i="30"/>
  <c r="G256" i="30"/>
  <c r="H256" i="30"/>
  <c r="I256" i="30"/>
  <c r="C257" i="30"/>
  <c r="B254" i="9"/>
  <c r="D257" i="30"/>
  <c r="E257" i="30"/>
  <c r="F257" i="30"/>
  <c r="G257" i="30"/>
  <c r="H257" i="30"/>
  <c r="I257" i="30"/>
  <c r="C258" i="30"/>
  <c r="B255" i="9"/>
  <c r="D258" i="30"/>
  <c r="E258" i="30"/>
  <c r="F258" i="30"/>
  <c r="G258" i="30"/>
  <c r="H258" i="30"/>
  <c r="I258" i="30"/>
  <c r="C259" i="30"/>
  <c r="B256" i="9"/>
  <c r="D259" i="30"/>
  <c r="E259" i="30"/>
  <c r="F259" i="30"/>
  <c r="G259" i="30"/>
  <c r="H259" i="30"/>
  <c r="I259" i="30"/>
  <c r="C260" i="30"/>
  <c r="B257" i="9"/>
  <c r="D260" i="30"/>
  <c r="E260" i="30"/>
  <c r="F260" i="30"/>
  <c r="G260" i="30"/>
  <c r="H260" i="30"/>
  <c r="I260" i="30"/>
  <c r="C261" i="30"/>
  <c r="B258" i="9"/>
  <c r="D261" i="30"/>
  <c r="E261" i="30"/>
  <c r="F261" i="30"/>
  <c r="G261" i="30"/>
  <c r="H261" i="30"/>
  <c r="I261" i="30"/>
  <c r="C262" i="30"/>
  <c r="B259" i="9"/>
  <c r="D262" i="30"/>
  <c r="E262" i="30"/>
  <c r="F262" i="30"/>
  <c r="G262" i="30"/>
  <c r="H262" i="30"/>
  <c r="I262" i="30"/>
  <c r="C263" i="30"/>
  <c r="B260" i="9"/>
  <c r="D263" i="30"/>
  <c r="E263" i="30"/>
  <c r="F263" i="30"/>
  <c r="G263" i="30"/>
  <c r="H263" i="30"/>
  <c r="I263" i="30"/>
  <c r="C264" i="30"/>
  <c r="B261" i="9"/>
  <c r="D264" i="30"/>
  <c r="E264" i="30"/>
  <c r="F264" i="30"/>
  <c r="G264" i="30"/>
  <c r="H264" i="30"/>
  <c r="I264" i="30"/>
  <c r="C265" i="30"/>
  <c r="B262" i="9"/>
  <c r="D265" i="30"/>
  <c r="E265" i="30"/>
  <c r="F265" i="30"/>
  <c r="G265" i="30"/>
  <c r="H265" i="30"/>
  <c r="I265" i="30"/>
  <c r="C266" i="30"/>
  <c r="B263" i="9"/>
  <c r="D266" i="30"/>
  <c r="E266" i="30"/>
  <c r="F266" i="30"/>
  <c r="G266" i="30"/>
  <c r="H266" i="30"/>
  <c r="I266" i="30"/>
  <c r="C267" i="30"/>
  <c r="B264" i="9"/>
  <c r="D267" i="30"/>
  <c r="E267" i="30"/>
  <c r="F267" i="30"/>
  <c r="G267" i="30"/>
  <c r="H267" i="30"/>
  <c r="I267" i="30"/>
  <c r="C268" i="30"/>
  <c r="B265" i="9"/>
  <c r="D268" i="30"/>
  <c r="E268" i="30"/>
  <c r="F268" i="30"/>
  <c r="G268" i="30"/>
  <c r="H268" i="30"/>
  <c r="I268" i="30"/>
  <c r="C269" i="30"/>
  <c r="B266" i="9"/>
  <c r="D269" i="30"/>
  <c r="E269" i="30"/>
  <c r="F269" i="30"/>
  <c r="G269" i="30"/>
  <c r="H269" i="30"/>
  <c r="I269" i="30"/>
  <c r="C270" i="30"/>
  <c r="B267" i="9"/>
  <c r="D270" i="30"/>
  <c r="E270" i="30"/>
  <c r="F270" i="30"/>
  <c r="G270" i="30"/>
  <c r="H270" i="30"/>
  <c r="I270" i="30"/>
  <c r="C271" i="30"/>
  <c r="B268" i="9"/>
  <c r="D271" i="30"/>
  <c r="E271" i="30"/>
  <c r="F271" i="30"/>
  <c r="G271" i="30"/>
  <c r="H271" i="30"/>
  <c r="I271" i="30"/>
  <c r="C272" i="30"/>
  <c r="B269" i="9"/>
  <c r="D272" i="30"/>
  <c r="E272" i="30"/>
  <c r="F272" i="30"/>
  <c r="G272" i="30"/>
  <c r="H272" i="30"/>
  <c r="I272" i="30"/>
  <c r="C273" i="30"/>
  <c r="B270" i="9"/>
  <c r="D273" i="30"/>
  <c r="E273" i="30"/>
  <c r="F273" i="30"/>
  <c r="G273" i="30"/>
  <c r="H273" i="30"/>
  <c r="I273" i="30"/>
  <c r="C274" i="30"/>
  <c r="B271" i="9"/>
  <c r="D274" i="30"/>
  <c r="E274" i="30"/>
  <c r="F274" i="30"/>
  <c r="G274" i="30"/>
  <c r="H274" i="30"/>
  <c r="I274" i="30"/>
  <c r="C275" i="30"/>
  <c r="B272" i="9"/>
  <c r="D275" i="30"/>
  <c r="E275" i="30"/>
  <c r="F275" i="30"/>
  <c r="G275" i="30"/>
  <c r="H275" i="30"/>
  <c r="I275" i="30"/>
  <c r="C276" i="30"/>
  <c r="B273" i="9"/>
  <c r="D276" i="30"/>
  <c r="E276" i="30"/>
  <c r="F276" i="30"/>
  <c r="G276" i="30"/>
  <c r="H276" i="30"/>
  <c r="I276" i="30"/>
  <c r="C277" i="30"/>
  <c r="B274" i="9"/>
  <c r="D277" i="30"/>
  <c r="E277" i="30"/>
  <c r="F277" i="30"/>
  <c r="G277" i="30"/>
  <c r="H277" i="30"/>
  <c r="I277" i="30"/>
  <c r="C278" i="30"/>
  <c r="B275" i="9"/>
  <c r="D278" i="30"/>
  <c r="E278" i="30"/>
  <c r="F278" i="30"/>
  <c r="G278" i="30"/>
  <c r="H278" i="30"/>
  <c r="I278" i="30"/>
  <c r="C279" i="30"/>
  <c r="B276" i="9"/>
  <c r="D279" i="30"/>
  <c r="E279" i="30"/>
  <c r="F279" i="30"/>
  <c r="G279" i="30"/>
  <c r="H279" i="30"/>
  <c r="I279" i="30"/>
  <c r="C280" i="30"/>
  <c r="B277" i="9"/>
  <c r="D280" i="30"/>
  <c r="E280" i="30"/>
  <c r="F280" i="30"/>
  <c r="G280" i="30"/>
  <c r="H280" i="30"/>
  <c r="I280" i="30"/>
  <c r="C281" i="30"/>
  <c r="B278" i="9"/>
  <c r="D281" i="30"/>
  <c r="E281" i="30"/>
  <c r="F281" i="30"/>
  <c r="G281" i="30"/>
  <c r="H281" i="30"/>
  <c r="I281" i="30"/>
  <c r="C282" i="30"/>
  <c r="B279" i="9"/>
  <c r="D282" i="30"/>
  <c r="E282" i="30"/>
  <c r="F282" i="30"/>
  <c r="G282" i="30"/>
  <c r="H282" i="30"/>
  <c r="I282" i="30"/>
  <c r="C283" i="30"/>
  <c r="B280" i="9"/>
  <c r="D283" i="30"/>
  <c r="E283" i="30"/>
  <c r="F283" i="30"/>
  <c r="G283" i="30"/>
  <c r="H283" i="30"/>
  <c r="I283" i="30"/>
  <c r="C284" i="30"/>
  <c r="B281" i="9"/>
  <c r="D284" i="30"/>
  <c r="E284" i="30"/>
  <c r="F284" i="30"/>
  <c r="G284" i="30"/>
  <c r="H284" i="30"/>
  <c r="I284" i="30"/>
  <c r="C285" i="30"/>
  <c r="B282" i="9"/>
  <c r="D285" i="30"/>
  <c r="E285" i="30"/>
  <c r="F285" i="30"/>
  <c r="G285" i="30"/>
  <c r="H285" i="30"/>
  <c r="I285" i="30"/>
  <c r="C286" i="30"/>
  <c r="B283" i="9"/>
  <c r="D286" i="30"/>
  <c r="E286" i="30"/>
  <c r="F286" i="30"/>
  <c r="G286" i="30"/>
  <c r="H286" i="30"/>
  <c r="I286" i="30"/>
  <c r="C287" i="30"/>
  <c r="B284" i="9"/>
  <c r="D287" i="30"/>
  <c r="E287" i="30"/>
  <c r="F287" i="30"/>
  <c r="G287" i="30"/>
  <c r="H287" i="30"/>
  <c r="I287" i="30"/>
  <c r="C288" i="30"/>
  <c r="B285" i="9"/>
  <c r="D288" i="30"/>
  <c r="E288" i="30"/>
  <c r="F288" i="30"/>
  <c r="G288" i="30"/>
  <c r="H288" i="30"/>
  <c r="I288" i="30"/>
  <c r="C289" i="30"/>
  <c r="B286" i="9"/>
  <c r="D289" i="30"/>
  <c r="E289" i="30"/>
  <c r="F289" i="30"/>
  <c r="G289" i="30"/>
  <c r="H289" i="30"/>
  <c r="I289" i="30"/>
  <c r="C290" i="30"/>
  <c r="B287" i="9"/>
  <c r="D290" i="30"/>
  <c r="E290" i="30"/>
  <c r="F290" i="30"/>
  <c r="G290" i="30"/>
  <c r="H290" i="30"/>
  <c r="I290" i="30"/>
  <c r="C291" i="30"/>
  <c r="B288" i="9"/>
  <c r="D291" i="30"/>
  <c r="E291" i="30"/>
  <c r="F291" i="30"/>
  <c r="G291" i="30"/>
  <c r="H291" i="30"/>
  <c r="I291" i="30"/>
  <c r="C292" i="30"/>
  <c r="B289" i="9"/>
  <c r="D292" i="30"/>
  <c r="E292" i="30"/>
  <c r="F292" i="30"/>
  <c r="G292" i="30"/>
  <c r="H292" i="30"/>
  <c r="I292" i="30"/>
  <c r="C293" i="30"/>
  <c r="B290" i="9"/>
  <c r="D293" i="30"/>
  <c r="E293" i="30"/>
  <c r="F293" i="30"/>
  <c r="G293" i="30"/>
  <c r="H293" i="30"/>
  <c r="I293" i="30"/>
  <c r="C294" i="30"/>
  <c r="B291" i="9"/>
  <c r="D294" i="30"/>
  <c r="E294" i="30"/>
  <c r="F294" i="30"/>
  <c r="G294" i="30"/>
  <c r="H294" i="30"/>
  <c r="I294" i="30"/>
  <c r="C295" i="30"/>
  <c r="B292" i="9"/>
  <c r="D295" i="30"/>
  <c r="E295" i="30"/>
  <c r="F295" i="30"/>
  <c r="G295" i="30"/>
  <c r="H295" i="30"/>
  <c r="I295" i="30"/>
  <c r="C296" i="30"/>
  <c r="B293" i="9"/>
  <c r="D296" i="30"/>
  <c r="E296" i="30"/>
  <c r="F296" i="30"/>
  <c r="G296" i="30"/>
  <c r="H296" i="30"/>
  <c r="I296" i="30"/>
  <c r="C297" i="30"/>
  <c r="B294" i="9"/>
  <c r="D297" i="30"/>
  <c r="E297" i="30"/>
  <c r="F297" i="30"/>
  <c r="G297" i="30"/>
  <c r="H297" i="30"/>
  <c r="I297" i="30"/>
  <c r="C298" i="30"/>
  <c r="B295" i="9"/>
  <c r="D298" i="30"/>
  <c r="E298" i="30"/>
  <c r="F298" i="30"/>
  <c r="G298" i="30"/>
  <c r="H298" i="30"/>
  <c r="I298" i="30"/>
  <c r="C299" i="30"/>
  <c r="B296" i="9"/>
  <c r="D299" i="30"/>
  <c r="E299" i="30"/>
  <c r="F299" i="30"/>
  <c r="G299" i="30"/>
  <c r="H299" i="30"/>
  <c r="I299" i="30"/>
  <c r="C300" i="30"/>
  <c r="B297" i="9"/>
  <c r="D300" i="30"/>
  <c r="E300" i="30"/>
  <c r="F300" i="30"/>
  <c r="G300" i="30"/>
  <c r="H300" i="30"/>
  <c r="I300" i="30"/>
  <c r="C301" i="30"/>
  <c r="B298" i="9"/>
  <c r="D301" i="30"/>
  <c r="E301" i="30"/>
  <c r="F301" i="30"/>
  <c r="G301" i="30"/>
  <c r="H301" i="30"/>
  <c r="I301" i="30"/>
  <c r="C302" i="30"/>
  <c r="B299" i="9"/>
  <c r="D302" i="30"/>
  <c r="E302" i="30"/>
  <c r="F302" i="30"/>
  <c r="G302" i="30"/>
  <c r="H302" i="30"/>
  <c r="I302" i="30"/>
  <c r="C303" i="30"/>
  <c r="B300" i="9"/>
  <c r="D303" i="30"/>
  <c r="E303" i="30"/>
  <c r="F303" i="30"/>
  <c r="G303" i="30"/>
  <c r="H303" i="30"/>
  <c r="I303" i="30"/>
  <c r="C304" i="30"/>
  <c r="B301" i="9"/>
  <c r="D304" i="30"/>
  <c r="E304" i="30"/>
  <c r="F304" i="30"/>
  <c r="G304" i="30"/>
  <c r="H304" i="30"/>
  <c r="I304" i="30"/>
  <c r="C305" i="30"/>
  <c r="B302" i="9"/>
  <c r="D305" i="30"/>
  <c r="E305" i="30"/>
  <c r="F305" i="30"/>
  <c r="G305" i="30"/>
  <c r="H305" i="30"/>
  <c r="I305" i="30"/>
  <c r="C306" i="30"/>
  <c r="B303" i="9"/>
  <c r="D306" i="30"/>
  <c r="E306" i="30"/>
  <c r="F306" i="30"/>
  <c r="G306" i="30"/>
  <c r="H306" i="30"/>
  <c r="I306" i="30"/>
  <c r="C307" i="30"/>
  <c r="B304" i="9"/>
  <c r="D307" i="30"/>
  <c r="E307" i="30"/>
  <c r="F307" i="30"/>
  <c r="G307" i="30"/>
  <c r="H307" i="30"/>
  <c r="I307" i="30"/>
  <c r="C308" i="30"/>
  <c r="B305" i="9"/>
  <c r="D308" i="30"/>
  <c r="E308" i="30"/>
  <c r="F308" i="30"/>
  <c r="G308" i="30"/>
  <c r="H308" i="30"/>
  <c r="I308" i="30"/>
  <c r="C309" i="30"/>
  <c r="B306" i="9"/>
  <c r="D309" i="30"/>
  <c r="E309" i="30"/>
  <c r="F309" i="30"/>
  <c r="G309" i="30"/>
  <c r="H309" i="30"/>
  <c r="I309" i="30"/>
  <c r="C310" i="30"/>
  <c r="B307" i="9"/>
  <c r="D310" i="30"/>
  <c r="E310" i="30"/>
  <c r="F310" i="30"/>
  <c r="G310" i="30"/>
  <c r="H310" i="30"/>
  <c r="I310" i="30"/>
  <c r="C311" i="30"/>
  <c r="B308" i="9"/>
  <c r="D311" i="30"/>
  <c r="E311" i="30"/>
  <c r="F311" i="30"/>
  <c r="G311" i="30"/>
  <c r="H311" i="30"/>
  <c r="I311" i="30"/>
  <c r="C312" i="30"/>
  <c r="B309" i="9"/>
  <c r="D312" i="30"/>
  <c r="E312" i="30"/>
  <c r="F312" i="30"/>
  <c r="G312" i="30"/>
  <c r="H312" i="30"/>
  <c r="I312" i="30"/>
  <c r="C313" i="30"/>
  <c r="B310" i="9"/>
  <c r="D313" i="30"/>
  <c r="E313" i="30"/>
  <c r="F313" i="30"/>
  <c r="G313" i="30"/>
  <c r="H313" i="30"/>
  <c r="I313" i="30"/>
  <c r="C314" i="30"/>
  <c r="B311" i="9"/>
  <c r="D314" i="30"/>
  <c r="E314" i="30"/>
  <c r="F314" i="30"/>
  <c r="G314" i="30"/>
  <c r="H314" i="30"/>
  <c r="I314" i="30"/>
  <c r="C315" i="30"/>
  <c r="B312" i="9"/>
  <c r="D315" i="30"/>
  <c r="E315" i="30"/>
  <c r="F315" i="30"/>
  <c r="G315" i="30"/>
  <c r="H315" i="30"/>
  <c r="I315" i="30"/>
  <c r="C316" i="30"/>
  <c r="B313" i="9"/>
  <c r="D316" i="30"/>
  <c r="E316" i="30"/>
  <c r="F316" i="30"/>
  <c r="G316" i="30"/>
  <c r="H316" i="30"/>
  <c r="I316" i="30"/>
  <c r="C317" i="30"/>
  <c r="B314" i="9"/>
  <c r="D317" i="30"/>
  <c r="E317" i="30"/>
  <c r="F317" i="30"/>
  <c r="G317" i="30"/>
  <c r="H317" i="30"/>
  <c r="I317" i="30"/>
  <c r="C318" i="30"/>
  <c r="B315" i="9"/>
  <c r="D318" i="30"/>
  <c r="E318" i="30"/>
  <c r="F318" i="30"/>
  <c r="G318" i="30"/>
  <c r="H318" i="30"/>
  <c r="I318" i="30"/>
  <c r="C319" i="30"/>
  <c r="B316" i="9"/>
  <c r="D319" i="30"/>
  <c r="E319" i="30"/>
  <c r="F319" i="30"/>
  <c r="G319" i="30"/>
  <c r="H319" i="30"/>
  <c r="I319" i="30"/>
  <c r="C320" i="30"/>
  <c r="B317" i="9"/>
  <c r="D320" i="30"/>
  <c r="E320" i="30"/>
  <c r="F320" i="30"/>
  <c r="G320" i="30"/>
  <c r="H320" i="30"/>
  <c r="I320" i="30"/>
  <c r="C321" i="30"/>
  <c r="B318" i="9"/>
  <c r="D321" i="30"/>
  <c r="E321" i="30"/>
  <c r="F321" i="30"/>
  <c r="G321" i="30"/>
  <c r="H321" i="30"/>
  <c r="I321" i="30"/>
  <c r="C322" i="30"/>
  <c r="B319" i="9"/>
  <c r="D322" i="30"/>
  <c r="E322" i="30"/>
  <c r="F322" i="30"/>
  <c r="G322" i="30"/>
  <c r="H322" i="30"/>
  <c r="I322" i="30"/>
  <c r="C323" i="30"/>
  <c r="B320" i="9"/>
  <c r="D323" i="30"/>
  <c r="E323" i="30"/>
  <c r="F323" i="30"/>
  <c r="G323" i="30"/>
  <c r="H323" i="30"/>
  <c r="I323" i="30"/>
  <c r="C324" i="30"/>
  <c r="B321" i="9"/>
  <c r="D324" i="30"/>
  <c r="E324" i="30"/>
  <c r="F324" i="30"/>
  <c r="G324" i="30"/>
  <c r="H324" i="30"/>
  <c r="I324" i="30"/>
  <c r="C325" i="30"/>
  <c r="B322" i="9"/>
  <c r="D325" i="30"/>
  <c r="E325" i="30"/>
  <c r="F325" i="30"/>
  <c r="G325" i="30"/>
  <c r="H325" i="30"/>
  <c r="I325" i="30"/>
  <c r="C326" i="30"/>
  <c r="B323" i="9"/>
  <c r="D326" i="30"/>
  <c r="E326" i="30"/>
  <c r="F326" i="30"/>
  <c r="G326" i="30"/>
  <c r="H326" i="30"/>
  <c r="I326" i="30"/>
  <c r="C327" i="30"/>
  <c r="B324" i="9"/>
  <c r="D327" i="30"/>
  <c r="E327" i="30"/>
  <c r="F327" i="30"/>
  <c r="G327" i="30"/>
  <c r="H327" i="30"/>
  <c r="I327" i="30"/>
  <c r="C328" i="30"/>
  <c r="B325" i="9"/>
  <c r="D328" i="30"/>
  <c r="E328" i="30"/>
  <c r="F328" i="30"/>
  <c r="G328" i="30"/>
  <c r="H328" i="30"/>
  <c r="I328" i="30"/>
  <c r="C329" i="30"/>
  <c r="B326" i="9"/>
  <c r="D329" i="30"/>
  <c r="E329" i="30"/>
  <c r="F329" i="30"/>
  <c r="G329" i="30"/>
  <c r="H329" i="30"/>
  <c r="I329" i="30"/>
  <c r="C330" i="30"/>
  <c r="B327" i="9"/>
  <c r="D330" i="30"/>
  <c r="E330" i="30"/>
  <c r="F330" i="30"/>
  <c r="G330" i="30"/>
  <c r="H330" i="30"/>
  <c r="I330" i="30"/>
  <c r="C331" i="30"/>
  <c r="B328" i="9"/>
  <c r="D331" i="30"/>
  <c r="E331" i="30"/>
  <c r="F331" i="30"/>
  <c r="G331" i="30"/>
  <c r="H331" i="30"/>
  <c r="I331" i="30"/>
  <c r="C332" i="30"/>
  <c r="B329" i="9"/>
  <c r="D332" i="30"/>
  <c r="E332" i="30"/>
  <c r="F332" i="30"/>
  <c r="G332" i="30"/>
  <c r="H332" i="30"/>
  <c r="I332" i="30"/>
  <c r="C333" i="30"/>
  <c r="B330" i="9"/>
  <c r="D333" i="30"/>
  <c r="E333" i="30"/>
  <c r="F333" i="30"/>
  <c r="G333" i="30"/>
  <c r="H333" i="30"/>
  <c r="I333" i="30"/>
  <c r="C334" i="30"/>
  <c r="B331" i="9"/>
  <c r="D334" i="30"/>
  <c r="E334" i="30"/>
  <c r="F334" i="30"/>
  <c r="G334" i="30"/>
  <c r="H334" i="30"/>
  <c r="I334" i="30"/>
  <c r="C335" i="30"/>
  <c r="B332" i="9"/>
  <c r="D335" i="30"/>
  <c r="E335" i="30"/>
  <c r="F335" i="30"/>
  <c r="G335" i="30"/>
  <c r="H335" i="30"/>
  <c r="I335" i="30"/>
  <c r="C336" i="30"/>
  <c r="B333" i="9"/>
  <c r="D336" i="30"/>
  <c r="E336" i="30"/>
  <c r="F336" i="30"/>
  <c r="G336" i="30"/>
  <c r="H336" i="30"/>
  <c r="I336" i="30"/>
  <c r="C337" i="30"/>
  <c r="B334" i="9"/>
  <c r="D337" i="30"/>
  <c r="E337" i="30"/>
  <c r="F337" i="30"/>
  <c r="G337" i="30"/>
  <c r="H337" i="30"/>
  <c r="I337" i="30"/>
  <c r="C338" i="30"/>
  <c r="B335" i="9"/>
  <c r="D338" i="30"/>
  <c r="E338" i="30"/>
  <c r="F338" i="30"/>
  <c r="G338" i="30"/>
  <c r="H338" i="30"/>
  <c r="I338" i="30"/>
  <c r="C339" i="30"/>
  <c r="B336" i="9"/>
  <c r="D339" i="30"/>
  <c r="E339" i="30"/>
  <c r="F339" i="30"/>
  <c r="G339" i="30"/>
  <c r="H339" i="30"/>
  <c r="I339" i="30"/>
  <c r="C340" i="30"/>
  <c r="B337" i="9"/>
  <c r="D340" i="30"/>
  <c r="E340" i="30"/>
  <c r="F340" i="30"/>
  <c r="G340" i="30"/>
  <c r="H340" i="30"/>
  <c r="I340" i="30"/>
  <c r="C341" i="30"/>
  <c r="B338" i="9"/>
  <c r="D341" i="30"/>
  <c r="E341" i="30"/>
  <c r="F341" i="30"/>
  <c r="G341" i="30"/>
  <c r="H341" i="30"/>
  <c r="I341" i="30"/>
  <c r="C342" i="30"/>
  <c r="B339" i="9"/>
  <c r="D342" i="30"/>
  <c r="E342" i="30"/>
  <c r="F342" i="30"/>
  <c r="G342" i="30"/>
  <c r="H342" i="30"/>
  <c r="I342" i="30"/>
  <c r="C343" i="30"/>
  <c r="B340" i="9"/>
  <c r="D343" i="30"/>
  <c r="E343" i="30"/>
  <c r="F343" i="30"/>
  <c r="G343" i="30"/>
  <c r="H343" i="30"/>
  <c r="I343" i="30"/>
  <c r="C344" i="30"/>
  <c r="B341" i="9"/>
  <c r="D344" i="30"/>
  <c r="E344" i="30"/>
  <c r="F344" i="30"/>
  <c r="G344" i="30"/>
  <c r="H344" i="30"/>
  <c r="I344" i="30"/>
  <c r="C345" i="30"/>
  <c r="B342" i="9"/>
  <c r="D345" i="30"/>
  <c r="E345" i="30"/>
  <c r="F345" i="30"/>
  <c r="G345" i="30"/>
  <c r="H345" i="30"/>
  <c r="I345" i="30"/>
  <c r="C346" i="30"/>
  <c r="B343" i="9"/>
  <c r="D346" i="30"/>
  <c r="E346" i="30"/>
  <c r="F346" i="30"/>
  <c r="G346" i="30"/>
  <c r="H346" i="30"/>
  <c r="I346" i="30"/>
  <c r="C347" i="30"/>
  <c r="B344" i="9"/>
  <c r="D347" i="30"/>
  <c r="E347" i="30"/>
  <c r="F347" i="30"/>
  <c r="G347" i="30"/>
  <c r="H347" i="30"/>
  <c r="I347" i="30"/>
  <c r="C348" i="30"/>
  <c r="B345" i="9"/>
  <c r="D348" i="30"/>
  <c r="E348" i="30"/>
  <c r="F348" i="30"/>
  <c r="G348" i="30"/>
  <c r="H348" i="30"/>
  <c r="I348" i="30"/>
  <c r="C349" i="30"/>
  <c r="B346" i="9"/>
  <c r="D349" i="30"/>
  <c r="E349" i="30"/>
  <c r="F349" i="30"/>
  <c r="G349" i="30"/>
  <c r="H349" i="30"/>
  <c r="I349" i="30"/>
  <c r="C350" i="30"/>
  <c r="B347" i="9"/>
  <c r="D350" i="30"/>
  <c r="E350" i="30"/>
  <c r="F350" i="30"/>
  <c r="G350" i="30"/>
  <c r="H350" i="30"/>
  <c r="I350" i="30"/>
  <c r="C351" i="30"/>
  <c r="B348" i="9"/>
  <c r="D351" i="30"/>
  <c r="E351" i="30"/>
  <c r="F351" i="30"/>
  <c r="G351" i="30"/>
  <c r="H351" i="30"/>
  <c r="I351" i="30"/>
  <c r="C352" i="30"/>
  <c r="B349" i="9"/>
  <c r="D352" i="30"/>
  <c r="E352" i="30"/>
  <c r="F352" i="30"/>
  <c r="G352" i="30"/>
  <c r="H352" i="30"/>
  <c r="I352" i="30"/>
  <c r="C353" i="30"/>
  <c r="B350" i="9"/>
  <c r="D353" i="30"/>
  <c r="E353" i="30"/>
  <c r="F353" i="30"/>
  <c r="G353" i="30"/>
  <c r="H353" i="30"/>
  <c r="I353" i="30"/>
  <c r="C354" i="30"/>
  <c r="B351" i="9"/>
  <c r="D354" i="30"/>
  <c r="E354" i="30"/>
  <c r="F354" i="30"/>
  <c r="G354" i="30"/>
  <c r="H354" i="30"/>
  <c r="I354" i="30"/>
  <c r="C355" i="30"/>
  <c r="B352" i="9"/>
  <c r="D355" i="30"/>
  <c r="E355" i="30"/>
  <c r="F355" i="30"/>
  <c r="G355" i="30"/>
  <c r="H355" i="30"/>
  <c r="I355" i="30"/>
  <c r="C356" i="30"/>
  <c r="B353" i="9"/>
  <c r="D356" i="30"/>
  <c r="E356" i="30"/>
  <c r="F356" i="30"/>
  <c r="G356" i="30"/>
  <c r="H356" i="30"/>
  <c r="I356" i="30"/>
  <c r="C357" i="30"/>
  <c r="B354" i="9"/>
  <c r="D357" i="30"/>
  <c r="E357" i="30"/>
  <c r="F357" i="30"/>
  <c r="G357" i="30"/>
  <c r="H357" i="30"/>
  <c r="I357" i="30"/>
  <c r="C358" i="30"/>
  <c r="B355" i="9"/>
  <c r="D358" i="30"/>
  <c r="E358" i="30"/>
  <c r="F358" i="30"/>
  <c r="G358" i="30"/>
  <c r="H358" i="30"/>
  <c r="I358" i="30"/>
  <c r="C359" i="30"/>
  <c r="B356" i="9"/>
  <c r="D359" i="30"/>
  <c r="E359" i="30"/>
  <c r="F359" i="30"/>
  <c r="G359" i="30"/>
  <c r="H359" i="30"/>
  <c r="I359" i="30"/>
  <c r="C360" i="30"/>
  <c r="B357" i="9"/>
  <c r="D360" i="30"/>
  <c r="E360" i="30"/>
  <c r="F360" i="30"/>
  <c r="G360" i="30"/>
  <c r="H360" i="30"/>
  <c r="I360" i="30"/>
  <c r="C361" i="30"/>
  <c r="B358" i="9"/>
  <c r="D361" i="30"/>
  <c r="E361" i="30"/>
  <c r="F361" i="30"/>
  <c r="G361" i="30"/>
  <c r="H361" i="30"/>
  <c r="I361" i="30"/>
  <c r="C362" i="30"/>
  <c r="B359" i="9"/>
  <c r="D362" i="30"/>
  <c r="E362" i="30"/>
  <c r="F362" i="30"/>
  <c r="G362" i="30"/>
  <c r="H362" i="30"/>
  <c r="I362" i="30"/>
  <c r="C363" i="30"/>
  <c r="B360" i="9"/>
  <c r="D363" i="30"/>
  <c r="E363" i="30"/>
  <c r="F363" i="30"/>
  <c r="G363" i="30"/>
  <c r="H363" i="30"/>
  <c r="I363" i="30"/>
  <c r="C364" i="30"/>
  <c r="B361" i="9"/>
  <c r="D364" i="30"/>
  <c r="E364" i="30"/>
  <c r="F364" i="30"/>
  <c r="G364" i="30"/>
  <c r="H364" i="30"/>
  <c r="I364" i="30"/>
  <c r="C365" i="30"/>
  <c r="B362" i="9"/>
  <c r="D365" i="30"/>
  <c r="E365" i="30"/>
  <c r="F365" i="30"/>
  <c r="G365" i="30"/>
  <c r="H365" i="30"/>
  <c r="I365" i="30"/>
  <c r="C366" i="30"/>
  <c r="B363" i="9"/>
  <c r="D366" i="30"/>
  <c r="E366" i="30"/>
  <c r="F366" i="30"/>
  <c r="G366" i="30"/>
  <c r="H366" i="30"/>
  <c r="I366" i="30"/>
  <c r="C367" i="30"/>
  <c r="B364" i="9"/>
  <c r="D367" i="30"/>
  <c r="E367" i="30"/>
  <c r="F367" i="30"/>
  <c r="G367" i="30"/>
  <c r="H367" i="30"/>
  <c r="I367" i="30"/>
  <c r="C368" i="30"/>
  <c r="B365" i="9"/>
  <c r="D368" i="30"/>
  <c r="E368" i="30"/>
  <c r="F368" i="30"/>
  <c r="G368" i="30"/>
  <c r="H368" i="30"/>
  <c r="I368" i="30"/>
  <c r="C369" i="30"/>
  <c r="B366" i="9"/>
  <c r="D369" i="30"/>
  <c r="E369" i="30"/>
  <c r="F369" i="30"/>
  <c r="G369" i="30"/>
  <c r="H369" i="30"/>
  <c r="I369" i="30"/>
  <c r="C370" i="30"/>
  <c r="B367" i="9"/>
  <c r="D370" i="30"/>
  <c r="E370" i="30"/>
  <c r="F370" i="30"/>
  <c r="G370" i="30"/>
  <c r="H370" i="30"/>
  <c r="I370" i="30"/>
  <c r="C371" i="30"/>
  <c r="B368" i="9"/>
  <c r="D371" i="30"/>
  <c r="E371" i="30"/>
  <c r="F371" i="30"/>
  <c r="G371" i="30"/>
  <c r="H371" i="30"/>
  <c r="I371" i="30"/>
  <c r="C372" i="30"/>
  <c r="B369" i="9"/>
  <c r="D372" i="30"/>
  <c r="E372" i="30"/>
  <c r="F372" i="30"/>
  <c r="G372" i="30"/>
  <c r="H372" i="30"/>
  <c r="I372" i="30"/>
  <c r="C373" i="30"/>
  <c r="B370" i="9"/>
  <c r="D373" i="30"/>
  <c r="E373" i="30"/>
  <c r="F373" i="30"/>
  <c r="G373" i="30"/>
  <c r="H373" i="30"/>
  <c r="I373" i="30"/>
  <c r="C374" i="30"/>
  <c r="B371" i="9"/>
  <c r="D374" i="30"/>
  <c r="E374" i="30"/>
  <c r="F374" i="30"/>
  <c r="G374" i="30"/>
  <c r="H374" i="30"/>
  <c r="I374" i="30"/>
  <c r="C375" i="30"/>
  <c r="B372" i="9"/>
  <c r="D375" i="30"/>
  <c r="E375" i="30"/>
  <c r="F375" i="30"/>
  <c r="G375" i="30"/>
  <c r="H375" i="30"/>
  <c r="I375" i="30"/>
  <c r="C376" i="30"/>
  <c r="B373" i="9"/>
  <c r="D376" i="30"/>
  <c r="E376" i="30"/>
  <c r="F376" i="30"/>
  <c r="G376" i="30"/>
  <c r="H376" i="30"/>
  <c r="I376" i="30"/>
  <c r="C377" i="30"/>
  <c r="B374" i="9"/>
  <c r="D377" i="30"/>
  <c r="E377" i="30"/>
  <c r="F377" i="30"/>
  <c r="G377" i="30"/>
  <c r="H377" i="30"/>
  <c r="I377" i="30"/>
  <c r="C378" i="30"/>
  <c r="B375" i="9"/>
  <c r="D378" i="30"/>
  <c r="E378" i="30"/>
  <c r="F378" i="30"/>
  <c r="G378" i="30"/>
  <c r="H378" i="30"/>
  <c r="I378" i="30"/>
  <c r="C379" i="30"/>
  <c r="B376" i="9"/>
  <c r="D379" i="30"/>
  <c r="E379" i="30"/>
  <c r="F379" i="30"/>
  <c r="G379" i="30"/>
  <c r="H379" i="30"/>
  <c r="I379" i="30"/>
  <c r="C380" i="30"/>
  <c r="B377" i="9"/>
  <c r="D380" i="30"/>
  <c r="E380" i="30"/>
  <c r="F380" i="30"/>
  <c r="G380" i="30"/>
  <c r="H380" i="30"/>
  <c r="I380" i="30"/>
  <c r="C381" i="30"/>
  <c r="B378" i="9"/>
  <c r="D381" i="30"/>
  <c r="E381" i="30"/>
  <c r="F381" i="30"/>
  <c r="G381" i="30"/>
  <c r="H381" i="30"/>
  <c r="I381" i="30"/>
  <c r="C382" i="30"/>
  <c r="B379" i="9"/>
  <c r="D382" i="30"/>
  <c r="E382" i="30"/>
  <c r="F382" i="30"/>
  <c r="G382" i="30"/>
  <c r="H382" i="30"/>
  <c r="I382" i="30"/>
  <c r="C383" i="30"/>
  <c r="B380" i="9"/>
  <c r="D383" i="30"/>
  <c r="E383" i="30"/>
  <c r="F383" i="30"/>
  <c r="G383" i="30"/>
  <c r="H383" i="30"/>
  <c r="I383" i="30"/>
  <c r="C384" i="30"/>
  <c r="B381" i="9"/>
  <c r="D384" i="30"/>
  <c r="E384" i="30"/>
  <c r="F384" i="30"/>
  <c r="G384" i="30"/>
  <c r="H384" i="30"/>
  <c r="I384" i="30"/>
  <c r="C385" i="30"/>
  <c r="B382" i="9"/>
  <c r="D385" i="30"/>
  <c r="E385" i="30"/>
  <c r="F385" i="30"/>
  <c r="G385" i="30"/>
  <c r="H385" i="30"/>
  <c r="I385" i="30"/>
  <c r="C386" i="30"/>
  <c r="B383" i="9"/>
  <c r="D386" i="30"/>
  <c r="E386" i="30"/>
  <c r="F386" i="30"/>
  <c r="G386" i="30"/>
  <c r="H386" i="30"/>
  <c r="I386" i="30"/>
  <c r="C387" i="30"/>
  <c r="B384" i="9"/>
  <c r="D387" i="30"/>
  <c r="E387" i="30"/>
  <c r="F387" i="30"/>
  <c r="G387" i="30"/>
  <c r="H387" i="30"/>
  <c r="I387" i="30"/>
  <c r="C388" i="30"/>
  <c r="B385" i="9"/>
  <c r="D388" i="30"/>
  <c r="E388" i="30"/>
  <c r="F388" i="30"/>
  <c r="G388" i="30"/>
  <c r="H388" i="30"/>
  <c r="I388" i="30"/>
  <c r="C389" i="30"/>
  <c r="B386" i="9"/>
  <c r="D389" i="30"/>
  <c r="E389" i="30"/>
  <c r="F389" i="30"/>
  <c r="G389" i="30"/>
  <c r="H389" i="30"/>
  <c r="I389" i="30"/>
  <c r="C390" i="30"/>
  <c r="B387" i="9"/>
  <c r="D390" i="30"/>
  <c r="E390" i="30"/>
  <c r="F390" i="30"/>
  <c r="G390" i="30"/>
  <c r="H390" i="30"/>
  <c r="I390" i="30"/>
  <c r="C391" i="30"/>
  <c r="B388" i="9"/>
  <c r="D391" i="30"/>
  <c r="E391" i="30"/>
  <c r="F391" i="30"/>
  <c r="G391" i="30"/>
  <c r="H391" i="30"/>
  <c r="I391" i="30"/>
  <c r="C392" i="30"/>
  <c r="B389" i="9"/>
  <c r="D392" i="30"/>
  <c r="E392" i="30"/>
  <c r="F392" i="30"/>
  <c r="G392" i="30"/>
  <c r="H392" i="30"/>
  <c r="I392" i="30"/>
  <c r="C393" i="30"/>
  <c r="B390" i="9"/>
  <c r="D393" i="30"/>
  <c r="E393" i="30"/>
  <c r="F393" i="30"/>
  <c r="G393" i="30"/>
  <c r="H393" i="30"/>
  <c r="I393" i="30"/>
  <c r="C394" i="30"/>
  <c r="B391" i="9"/>
  <c r="D394" i="30"/>
  <c r="E394" i="30"/>
  <c r="F394" i="30"/>
  <c r="G394" i="30"/>
  <c r="H394" i="30"/>
  <c r="I394" i="30"/>
  <c r="C395" i="30"/>
  <c r="B392" i="9"/>
  <c r="D395" i="30"/>
  <c r="E395" i="30"/>
  <c r="F395" i="30"/>
  <c r="G395" i="30"/>
  <c r="H395" i="30"/>
  <c r="I395" i="30"/>
  <c r="C396" i="30"/>
  <c r="B393" i="9"/>
  <c r="D396" i="30"/>
  <c r="E396" i="30"/>
  <c r="F396" i="30"/>
  <c r="G396" i="30"/>
  <c r="H396" i="30"/>
  <c r="I396" i="30"/>
  <c r="C397" i="30"/>
  <c r="B394" i="9"/>
  <c r="D397" i="30"/>
  <c r="E397" i="30"/>
  <c r="F397" i="30"/>
  <c r="G397" i="30"/>
  <c r="H397" i="30"/>
  <c r="I397" i="30"/>
  <c r="C398" i="30"/>
  <c r="B395" i="9"/>
  <c r="D398" i="30"/>
  <c r="E398" i="30"/>
  <c r="F398" i="30"/>
  <c r="G398" i="30"/>
  <c r="H398" i="30"/>
  <c r="I398" i="30"/>
  <c r="C399" i="30"/>
  <c r="B396" i="9"/>
  <c r="D399" i="30"/>
  <c r="E399" i="30"/>
  <c r="F399" i="30"/>
  <c r="G399" i="30"/>
  <c r="H399" i="30"/>
  <c r="I399" i="30"/>
  <c r="C400" i="30"/>
  <c r="B397" i="9"/>
  <c r="D400" i="30"/>
  <c r="E400" i="30"/>
  <c r="F400" i="30"/>
  <c r="G400" i="30"/>
  <c r="H400" i="30"/>
  <c r="I400" i="30"/>
  <c r="C401" i="30"/>
  <c r="B398" i="9"/>
  <c r="D401" i="30"/>
  <c r="E401" i="30"/>
  <c r="F401" i="30"/>
  <c r="G401" i="30"/>
  <c r="H401" i="30"/>
  <c r="I401" i="30"/>
  <c r="C402" i="30"/>
  <c r="B399" i="9"/>
  <c r="D402" i="30"/>
  <c r="E402" i="30"/>
  <c r="F402" i="30"/>
  <c r="G402" i="30"/>
  <c r="H402" i="30"/>
  <c r="I402" i="30"/>
  <c r="C403" i="30"/>
  <c r="B400" i="9"/>
  <c r="D403" i="30"/>
  <c r="E403" i="30"/>
  <c r="F403" i="30"/>
  <c r="G403" i="30"/>
  <c r="H403" i="30"/>
  <c r="I403" i="30"/>
  <c r="C404" i="30"/>
  <c r="B401" i="9"/>
  <c r="D404" i="30"/>
  <c r="E404" i="30"/>
  <c r="F404" i="30"/>
  <c r="G404" i="30"/>
  <c r="H404" i="30"/>
  <c r="I404" i="30"/>
  <c r="C405" i="30"/>
  <c r="B402" i="9"/>
  <c r="D405" i="30"/>
  <c r="E405" i="30"/>
  <c r="F405" i="30"/>
  <c r="G405" i="30"/>
  <c r="H405" i="30"/>
  <c r="I405" i="30"/>
  <c r="C406" i="30"/>
  <c r="B403" i="9"/>
  <c r="D406" i="30"/>
  <c r="E406" i="30"/>
  <c r="F406" i="30"/>
  <c r="G406" i="30"/>
  <c r="H406" i="30"/>
  <c r="I406" i="30"/>
  <c r="C407" i="30"/>
  <c r="B404" i="9"/>
  <c r="D407" i="30"/>
  <c r="E407" i="30"/>
  <c r="F407" i="30"/>
  <c r="G407" i="30"/>
  <c r="H407" i="30"/>
  <c r="I407" i="30"/>
  <c r="C408" i="30"/>
  <c r="B405" i="9"/>
  <c r="D408" i="30"/>
  <c r="E408" i="30"/>
  <c r="F408" i="30"/>
  <c r="G408" i="30"/>
  <c r="H408" i="30"/>
  <c r="I408" i="30"/>
  <c r="C409" i="30"/>
  <c r="B406" i="9"/>
  <c r="D409" i="30"/>
  <c r="E409" i="30"/>
  <c r="F409" i="30"/>
  <c r="G409" i="30"/>
  <c r="H409" i="30"/>
  <c r="I409" i="30"/>
  <c r="C410" i="30"/>
  <c r="B407" i="9"/>
  <c r="D410" i="30"/>
  <c r="E410" i="30"/>
  <c r="F410" i="30"/>
  <c r="G410" i="30"/>
  <c r="H410" i="30"/>
  <c r="I410" i="30"/>
  <c r="C411" i="30"/>
  <c r="B408" i="9"/>
  <c r="D411" i="30"/>
  <c r="E411" i="30"/>
  <c r="F411" i="30"/>
  <c r="G411" i="30"/>
  <c r="H411" i="30"/>
  <c r="I411" i="30"/>
  <c r="C412" i="30"/>
  <c r="B409" i="9"/>
  <c r="D412" i="30"/>
  <c r="E412" i="30"/>
  <c r="F412" i="30"/>
  <c r="G412" i="30"/>
  <c r="H412" i="30"/>
  <c r="I412" i="30"/>
  <c r="C413" i="30"/>
  <c r="B410" i="9"/>
  <c r="D413" i="30"/>
  <c r="E413" i="30"/>
  <c r="F413" i="30"/>
  <c r="G413" i="30"/>
  <c r="H413" i="30"/>
  <c r="I413" i="30"/>
  <c r="C414" i="30"/>
  <c r="B411" i="9"/>
  <c r="D414" i="30"/>
  <c r="E414" i="30"/>
  <c r="F414" i="30"/>
  <c r="G414" i="30"/>
  <c r="H414" i="30"/>
  <c r="I414" i="30"/>
  <c r="C415" i="30"/>
  <c r="B412" i="9"/>
  <c r="D415" i="30"/>
  <c r="E415" i="30"/>
  <c r="F415" i="30"/>
  <c r="G415" i="30"/>
  <c r="H415" i="30"/>
  <c r="I415" i="30"/>
  <c r="C416" i="30"/>
  <c r="B413" i="9"/>
  <c r="D416" i="30"/>
  <c r="E416" i="30"/>
  <c r="F416" i="30"/>
  <c r="G416" i="30"/>
  <c r="H416" i="30"/>
  <c r="I416" i="30"/>
  <c r="C417" i="30"/>
  <c r="B414" i="9"/>
  <c r="D417" i="30"/>
  <c r="E417" i="30"/>
  <c r="F417" i="30"/>
  <c r="G417" i="30"/>
  <c r="H417" i="30"/>
  <c r="I417" i="30"/>
  <c r="C418" i="30"/>
  <c r="B415" i="9"/>
  <c r="D418" i="30"/>
  <c r="E418" i="30"/>
  <c r="F418" i="30"/>
  <c r="G418" i="30"/>
  <c r="H418" i="30"/>
  <c r="I418" i="30"/>
  <c r="C419" i="30"/>
  <c r="B416" i="9"/>
  <c r="D419" i="30"/>
  <c r="E419" i="30"/>
  <c r="F419" i="30"/>
  <c r="G419" i="30"/>
  <c r="H419" i="30"/>
  <c r="I419" i="30"/>
  <c r="C420" i="30"/>
  <c r="B417" i="9"/>
  <c r="D420" i="30"/>
  <c r="E420" i="30"/>
  <c r="F420" i="30"/>
  <c r="G420" i="30"/>
  <c r="H420" i="30"/>
  <c r="I420" i="30"/>
  <c r="C421" i="30"/>
  <c r="B418" i="9"/>
  <c r="D421" i="30"/>
  <c r="E421" i="30"/>
  <c r="F421" i="30"/>
  <c r="G421" i="30"/>
  <c r="H421" i="30"/>
  <c r="I421" i="30"/>
  <c r="C422" i="30"/>
  <c r="B419" i="9"/>
  <c r="D422" i="30"/>
  <c r="E422" i="30"/>
  <c r="F422" i="30"/>
  <c r="G422" i="30"/>
  <c r="H422" i="30"/>
  <c r="I422" i="30"/>
  <c r="C423" i="30"/>
  <c r="B420" i="9"/>
  <c r="D423" i="30"/>
  <c r="E423" i="30"/>
  <c r="F423" i="30"/>
  <c r="G423" i="30"/>
  <c r="H423" i="30"/>
  <c r="I423" i="30"/>
  <c r="C424" i="30"/>
  <c r="B421" i="9"/>
  <c r="D424" i="30"/>
  <c r="E424" i="30"/>
  <c r="F424" i="30"/>
  <c r="G424" i="30"/>
  <c r="H424" i="30"/>
  <c r="I424" i="30"/>
  <c r="C425" i="30"/>
  <c r="B422" i="9"/>
  <c r="D425" i="30"/>
  <c r="E425" i="30"/>
  <c r="F425" i="30"/>
  <c r="G425" i="30"/>
  <c r="H425" i="30"/>
  <c r="I425" i="30"/>
  <c r="C426" i="30"/>
  <c r="B423" i="9"/>
  <c r="D426" i="30"/>
  <c r="E426" i="30"/>
  <c r="F426" i="30"/>
  <c r="G426" i="30"/>
  <c r="H426" i="30"/>
  <c r="I426" i="30"/>
  <c r="C427" i="30"/>
  <c r="B424" i="9"/>
  <c r="D427" i="30"/>
  <c r="E427" i="30"/>
  <c r="F427" i="30"/>
  <c r="G427" i="30"/>
  <c r="H427" i="30"/>
  <c r="I427" i="30"/>
  <c r="C428" i="30"/>
  <c r="B425" i="9"/>
  <c r="D428" i="30"/>
  <c r="E428" i="30"/>
  <c r="F428" i="30"/>
  <c r="G428" i="30"/>
  <c r="H428" i="30"/>
  <c r="I428" i="30"/>
  <c r="C429" i="30"/>
  <c r="B426" i="9"/>
  <c r="D429" i="30"/>
  <c r="E429" i="30"/>
  <c r="F429" i="30"/>
  <c r="G429" i="30"/>
  <c r="H429" i="30"/>
  <c r="I429" i="30"/>
  <c r="C430" i="30"/>
  <c r="B427" i="9"/>
  <c r="D430" i="30"/>
  <c r="E430" i="30"/>
  <c r="F430" i="30"/>
  <c r="G430" i="30"/>
  <c r="H430" i="30"/>
  <c r="I430" i="30"/>
  <c r="C431" i="30"/>
  <c r="B428" i="9"/>
  <c r="D431" i="30"/>
  <c r="E431" i="30"/>
  <c r="F431" i="30"/>
  <c r="G431" i="30"/>
  <c r="H431" i="30"/>
  <c r="I431" i="30"/>
  <c r="C432" i="30"/>
  <c r="B429" i="9"/>
  <c r="D432" i="30"/>
  <c r="E432" i="30"/>
  <c r="F432" i="30"/>
  <c r="G432" i="30"/>
  <c r="H432" i="30"/>
  <c r="I432" i="30"/>
  <c r="C433" i="30"/>
  <c r="B430" i="9"/>
  <c r="D433" i="30"/>
  <c r="E433" i="30"/>
  <c r="F433" i="30"/>
  <c r="G433" i="30"/>
  <c r="H433" i="30"/>
  <c r="I433" i="30"/>
  <c r="C434" i="30"/>
  <c r="B431" i="9"/>
  <c r="D434" i="30"/>
  <c r="E434" i="30"/>
  <c r="F434" i="30"/>
  <c r="G434" i="30"/>
  <c r="H434" i="30"/>
  <c r="I434" i="30"/>
  <c r="C435" i="30"/>
  <c r="B432" i="9"/>
  <c r="D435" i="30"/>
  <c r="E435" i="30"/>
  <c r="F435" i="30"/>
  <c r="G435" i="30"/>
  <c r="H435" i="30"/>
  <c r="I435" i="30"/>
  <c r="C436" i="30"/>
  <c r="B433" i="9"/>
  <c r="D436" i="30"/>
  <c r="E436" i="30"/>
  <c r="F436" i="30"/>
  <c r="G436" i="30"/>
  <c r="H436" i="30"/>
  <c r="I436" i="30"/>
  <c r="C437" i="30"/>
  <c r="B434" i="9"/>
  <c r="D437" i="30"/>
  <c r="E437" i="30"/>
  <c r="F437" i="30"/>
  <c r="G437" i="30"/>
  <c r="H437" i="30"/>
  <c r="I437" i="30"/>
  <c r="C438" i="30"/>
  <c r="B435" i="9"/>
  <c r="D438" i="30"/>
  <c r="E438" i="30"/>
  <c r="F438" i="30"/>
  <c r="G438" i="30"/>
  <c r="H438" i="30"/>
  <c r="I438" i="30"/>
  <c r="C439" i="30"/>
  <c r="B436" i="9"/>
  <c r="D439" i="30"/>
  <c r="E439" i="30"/>
  <c r="F439" i="30"/>
  <c r="G439" i="30"/>
  <c r="H439" i="30"/>
  <c r="I439" i="30"/>
  <c r="C440" i="30"/>
  <c r="B437" i="9"/>
  <c r="D440" i="30"/>
  <c r="E440" i="30"/>
  <c r="F440" i="30"/>
  <c r="G440" i="30"/>
  <c r="H440" i="30"/>
  <c r="I440" i="30"/>
  <c r="C441" i="30"/>
  <c r="B438" i="9"/>
  <c r="D441" i="30"/>
  <c r="E441" i="30"/>
  <c r="F441" i="30"/>
  <c r="G441" i="30"/>
  <c r="H441" i="30"/>
  <c r="I441" i="30"/>
  <c r="C442" i="30"/>
  <c r="B439" i="9"/>
  <c r="D442" i="30"/>
  <c r="E442" i="30"/>
  <c r="F442" i="30"/>
  <c r="G442" i="30"/>
  <c r="H442" i="30"/>
  <c r="I442" i="30"/>
  <c r="C443" i="30"/>
  <c r="B440" i="9"/>
  <c r="D443" i="30"/>
  <c r="E443" i="30"/>
  <c r="F443" i="30"/>
  <c r="G443" i="30"/>
  <c r="H443" i="30"/>
  <c r="I443" i="30"/>
  <c r="C444" i="30"/>
  <c r="B441" i="9"/>
  <c r="D444" i="30"/>
  <c r="E444" i="30"/>
  <c r="F444" i="30"/>
  <c r="G444" i="30"/>
  <c r="H444" i="30"/>
  <c r="I444" i="30"/>
  <c r="C445" i="30"/>
  <c r="B442" i="9"/>
  <c r="D445" i="30"/>
  <c r="E445" i="30"/>
  <c r="F445" i="30"/>
  <c r="G445" i="30"/>
  <c r="H445" i="30"/>
  <c r="I445" i="30"/>
  <c r="C446" i="30"/>
  <c r="B443" i="9"/>
  <c r="D446" i="30"/>
  <c r="E446" i="30"/>
  <c r="F446" i="30"/>
  <c r="G446" i="30"/>
  <c r="H446" i="30"/>
  <c r="I446" i="30"/>
  <c r="C447" i="30"/>
  <c r="B444" i="9"/>
  <c r="D447" i="30"/>
  <c r="E447" i="30"/>
  <c r="F447" i="30"/>
  <c r="G447" i="30"/>
  <c r="H447" i="30"/>
  <c r="I447" i="30"/>
  <c r="C448" i="30"/>
  <c r="B445" i="9"/>
  <c r="D448" i="30"/>
  <c r="E448" i="30"/>
  <c r="F448" i="30"/>
  <c r="G448" i="30"/>
  <c r="H448" i="30"/>
  <c r="I448" i="30"/>
  <c r="C449" i="30"/>
  <c r="B446" i="9"/>
  <c r="D449" i="30"/>
  <c r="E449" i="30"/>
  <c r="F449" i="30"/>
  <c r="G449" i="30"/>
  <c r="H449" i="30"/>
  <c r="I449" i="30"/>
  <c r="C450" i="30"/>
  <c r="B447" i="9"/>
  <c r="D450" i="30"/>
  <c r="E450" i="30"/>
  <c r="F450" i="30"/>
  <c r="G450" i="30"/>
  <c r="H450" i="30"/>
  <c r="I450" i="30"/>
  <c r="C451" i="30"/>
  <c r="B448" i="9"/>
  <c r="D451" i="30"/>
  <c r="E451" i="30"/>
  <c r="F451" i="30"/>
  <c r="G451" i="30"/>
  <c r="H451" i="30"/>
  <c r="I451" i="30"/>
  <c r="C452" i="30"/>
  <c r="B449" i="9"/>
  <c r="D452" i="30"/>
  <c r="E452" i="30"/>
  <c r="F452" i="30"/>
  <c r="G452" i="30"/>
  <c r="H452" i="30"/>
  <c r="I452" i="30"/>
  <c r="C453" i="30"/>
  <c r="B450" i="9"/>
  <c r="D453" i="30"/>
  <c r="E453" i="30"/>
  <c r="F453" i="30"/>
  <c r="G453" i="30"/>
  <c r="H453" i="30"/>
  <c r="I453" i="30"/>
  <c r="C454" i="30"/>
  <c r="B451" i="9"/>
  <c r="D454" i="30"/>
  <c r="E454" i="30"/>
  <c r="F454" i="30"/>
  <c r="G454" i="30"/>
  <c r="H454" i="30"/>
  <c r="I454" i="30"/>
  <c r="C455" i="30"/>
  <c r="B452" i="9"/>
  <c r="D455" i="30"/>
  <c r="E455" i="30"/>
  <c r="F455" i="30"/>
  <c r="G455" i="30"/>
  <c r="H455" i="30"/>
  <c r="I455" i="30"/>
  <c r="C456" i="30"/>
  <c r="B453" i="9"/>
  <c r="D456" i="30"/>
  <c r="E456" i="30"/>
  <c r="F456" i="30"/>
  <c r="G456" i="30"/>
  <c r="H456" i="30"/>
  <c r="I456" i="30"/>
  <c r="C457" i="30"/>
  <c r="B454" i="9"/>
  <c r="D457" i="30"/>
  <c r="E457" i="30"/>
  <c r="F457" i="30"/>
  <c r="G457" i="30"/>
  <c r="H457" i="30"/>
  <c r="I457" i="30"/>
  <c r="C458" i="30"/>
  <c r="B455" i="9"/>
  <c r="D458" i="30"/>
  <c r="E458" i="30"/>
  <c r="F458" i="30"/>
  <c r="G458" i="30"/>
  <c r="H458" i="30"/>
  <c r="I458" i="30"/>
  <c r="C459" i="30"/>
  <c r="B456" i="9"/>
  <c r="D459" i="30"/>
  <c r="E459" i="30"/>
  <c r="F459" i="30"/>
  <c r="G459" i="30"/>
  <c r="H459" i="30"/>
  <c r="I459" i="30"/>
  <c r="C460" i="30"/>
  <c r="B457" i="9"/>
  <c r="D460" i="30"/>
  <c r="E460" i="30"/>
  <c r="F460" i="30"/>
  <c r="G460" i="30"/>
  <c r="H460" i="30"/>
  <c r="I460" i="30"/>
  <c r="C461" i="30"/>
  <c r="B458" i="9"/>
  <c r="D461" i="30"/>
  <c r="E461" i="30"/>
  <c r="F461" i="30"/>
  <c r="G461" i="30"/>
  <c r="H461" i="30"/>
  <c r="I461" i="30"/>
  <c r="C462" i="30"/>
  <c r="B459" i="9"/>
  <c r="D462" i="30"/>
  <c r="E462" i="30"/>
  <c r="F462" i="30"/>
  <c r="G462" i="30"/>
  <c r="H462" i="30"/>
  <c r="I462" i="30"/>
  <c r="C463" i="30"/>
  <c r="B460" i="9"/>
  <c r="D463" i="30"/>
  <c r="E463" i="30"/>
  <c r="F463" i="30"/>
  <c r="G463" i="30"/>
  <c r="H463" i="30"/>
  <c r="I463" i="30"/>
  <c r="C464" i="30"/>
  <c r="B461" i="9"/>
  <c r="D464" i="30"/>
  <c r="E464" i="30"/>
  <c r="F464" i="30"/>
  <c r="G464" i="30"/>
  <c r="H464" i="30"/>
  <c r="I464" i="30"/>
  <c r="C465" i="30"/>
  <c r="B462" i="9"/>
  <c r="D465" i="30"/>
  <c r="E465" i="30"/>
  <c r="F465" i="30"/>
  <c r="G465" i="30"/>
  <c r="H465" i="30"/>
  <c r="I465" i="30"/>
  <c r="C466" i="30"/>
  <c r="B463" i="9"/>
  <c r="D466" i="30"/>
  <c r="E466" i="30"/>
  <c r="F466" i="30"/>
  <c r="G466" i="30"/>
  <c r="H466" i="30"/>
  <c r="I466" i="30"/>
  <c r="C467" i="30"/>
  <c r="B464" i="9"/>
  <c r="D467" i="30"/>
  <c r="E467" i="30"/>
  <c r="F467" i="30"/>
  <c r="G467" i="30"/>
  <c r="H467" i="30"/>
  <c r="I467" i="30"/>
  <c r="C468" i="30"/>
  <c r="B465" i="9"/>
  <c r="D468" i="30"/>
  <c r="E468" i="30"/>
  <c r="F468" i="30"/>
  <c r="G468" i="30"/>
  <c r="H468" i="30"/>
  <c r="I468" i="30"/>
  <c r="C469" i="30"/>
  <c r="B466" i="9"/>
  <c r="D469" i="30"/>
  <c r="E469" i="30"/>
  <c r="F469" i="30"/>
  <c r="G469" i="30"/>
  <c r="H469" i="30"/>
  <c r="I469" i="30"/>
  <c r="C470" i="30"/>
  <c r="B467" i="9"/>
  <c r="D470" i="30"/>
  <c r="E470" i="30"/>
  <c r="F470" i="30"/>
  <c r="G470" i="30"/>
  <c r="H470" i="30"/>
  <c r="I470" i="30"/>
  <c r="C471" i="30"/>
  <c r="B468" i="9"/>
  <c r="D471" i="30"/>
  <c r="E471" i="30"/>
  <c r="F471" i="30"/>
  <c r="G471" i="30"/>
  <c r="H471" i="30"/>
  <c r="I471" i="30"/>
  <c r="C472" i="30"/>
  <c r="B469" i="9"/>
  <c r="D472" i="30"/>
  <c r="E472" i="30"/>
  <c r="F472" i="30"/>
  <c r="G472" i="30"/>
  <c r="H472" i="30"/>
  <c r="I472" i="30"/>
  <c r="C473" i="30"/>
  <c r="B470" i="9"/>
  <c r="D473" i="30"/>
  <c r="E473" i="30"/>
  <c r="F473" i="30"/>
  <c r="G473" i="30"/>
  <c r="H473" i="30"/>
  <c r="I473" i="30"/>
  <c r="C474" i="30"/>
  <c r="B471" i="9"/>
  <c r="D474" i="30"/>
  <c r="E474" i="30"/>
  <c r="F474" i="30"/>
  <c r="G474" i="30"/>
  <c r="H474" i="30"/>
  <c r="I474" i="30"/>
  <c r="C475" i="30"/>
  <c r="B472" i="9"/>
  <c r="D475" i="30"/>
  <c r="E475" i="30"/>
  <c r="F475" i="30"/>
  <c r="G475" i="30"/>
  <c r="H475" i="30"/>
  <c r="I475" i="30"/>
  <c r="C476" i="30"/>
  <c r="B473" i="9"/>
  <c r="D476" i="30"/>
  <c r="E476" i="30"/>
  <c r="F476" i="30"/>
  <c r="G476" i="30"/>
  <c r="H476" i="30"/>
  <c r="I476" i="30"/>
  <c r="C477" i="30"/>
  <c r="B474" i="9"/>
  <c r="D477" i="30"/>
  <c r="E477" i="30"/>
  <c r="F477" i="30"/>
  <c r="G477" i="30"/>
  <c r="H477" i="30"/>
  <c r="I477" i="30"/>
  <c r="C478" i="30"/>
  <c r="B475" i="9"/>
  <c r="D478" i="30"/>
  <c r="E478" i="30"/>
  <c r="F478" i="30"/>
  <c r="G478" i="30"/>
  <c r="H478" i="30"/>
  <c r="I478" i="30"/>
  <c r="C479" i="30"/>
  <c r="B476" i="9"/>
  <c r="D479" i="30"/>
  <c r="E479" i="30"/>
  <c r="F479" i="30"/>
  <c r="G479" i="30"/>
  <c r="H479" i="30"/>
  <c r="I479" i="30"/>
  <c r="C480" i="30"/>
  <c r="B477" i="9"/>
  <c r="D480" i="30"/>
  <c r="E480" i="30"/>
  <c r="F480" i="30"/>
  <c r="G480" i="30"/>
  <c r="H480" i="30"/>
  <c r="I480" i="30"/>
  <c r="C481" i="30"/>
  <c r="B478" i="9"/>
  <c r="D481" i="30"/>
  <c r="E481" i="30"/>
  <c r="F481" i="30"/>
  <c r="G481" i="30"/>
  <c r="H481" i="30"/>
  <c r="I481" i="30"/>
  <c r="C482" i="30"/>
  <c r="B479" i="9"/>
  <c r="D482" i="30"/>
  <c r="E482" i="30"/>
  <c r="F482" i="30"/>
  <c r="G482" i="30"/>
  <c r="H482" i="30"/>
  <c r="I482" i="30"/>
  <c r="C483" i="30"/>
  <c r="B480" i="9"/>
  <c r="D483" i="30"/>
  <c r="E483" i="30"/>
  <c r="F483" i="30"/>
  <c r="G483" i="30"/>
  <c r="H483" i="30"/>
  <c r="I483" i="30"/>
  <c r="C484" i="30"/>
  <c r="B481" i="9"/>
  <c r="D484" i="30"/>
  <c r="E484" i="30"/>
  <c r="F484" i="30"/>
  <c r="G484" i="30"/>
  <c r="H484" i="30"/>
  <c r="I484" i="30"/>
  <c r="C485" i="30"/>
  <c r="B482" i="9"/>
  <c r="D485" i="30"/>
  <c r="E485" i="30"/>
  <c r="F485" i="30"/>
  <c r="G485" i="30"/>
  <c r="H485" i="30"/>
  <c r="I485" i="30"/>
  <c r="C486" i="30"/>
  <c r="B483" i="9"/>
  <c r="D486" i="30"/>
  <c r="E486" i="30"/>
  <c r="F486" i="30"/>
  <c r="G486" i="30"/>
  <c r="H486" i="30"/>
  <c r="I486" i="30"/>
  <c r="C487" i="30"/>
  <c r="B484" i="9"/>
  <c r="D487" i="30"/>
  <c r="E487" i="30"/>
  <c r="F487" i="30"/>
  <c r="G487" i="30"/>
  <c r="H487" i="30"/>
  <c r="I487" i="30"/>
  <c r="C488" i="30"/>
  <c r="B485" i="9"/>
  <c r="D488" i="30"/>
  <c r="E488" i="30"/>
  <c r="F488" i="30"/>
  <c r="G488" i="30"/>
  <c r="H488" i="30"/>
  <c r="I488" i="30"/>
  <c r="C489" i="30"/>
  <c r="B486" i="9"/>
  <c r="D489" i="30"/>
  <c r="E489" i="30"/>
  <c r="F489" i="30"/>
  <c r="G489" i="30"/>
  <c r="H489" i="30"/>
  <c r="I489" i="30"/>
  <c r="C490" i="30"/>
  <c r="B487" i="9"/>
  <c r="D490" i="30"/>
  <c r="E490" i="30"/>
  <c r="F490" i="30"/>
  <c r="G490" i="30"/>
  <c r="H490" i="30"/>
  <c r="I490" i="30"/>
  <c r="C491" i="30"/>
  <c r="B488" i="9"/>
  <c r="D491" i="30"/>
  <c r="E491" i="30"/>
  <c r="F491" i="30"/>
  <c r="G491" i="30"/>
  <c r="H491" i="30"/>
  <c r="I491" i="30"/>
  <c r="C492" i="30"/>
  <c r="B489" i="9"/>
  <c r="D492" i="30"/>
  <c r="E492" i="30"/>
  <c r="F492" i="30"/>
  <c r="G492" i="30"/>
  <c r="H492" i="30"/>
  <c r="I492" i="30"/>
  <c r="C493" i="30"/>
  <c r="B490" i="9"/>
  <c r="D493" i="30"/>
  <c r="E493" i="30"/>
  <c r="F493" i="30"/>
  <c r="G493" i="30"/>
  <c r="H493" i="30"/>
  <c r="I493" i="30"/>
  <c r="C494" i="30"/>
  <c r="B491" i="9"/>
  <c r="D494" i="30"/>
  <c r="E494" i="30"/>
  <c r="F494" i="30"/>
  <c r="G494" i="30"/>
  <c r="H494" i="30"/>
  <c r="I494" i="30"/>
  <c r="C495" i="30"/>
  <c r="B492" i="9"/>
  <c r="D495" i="30"/>
  <c r="E495" i="30"/>
  <c r="F495" i="30"/>
  <c r="G495" i="30"/>
  <c r="H495" i="30"/>
  <c r="I495" i="30"/>
  <c r="C496" i="30"/>
  <c r="B493" i="9"/>
  <c r="D496" i="30"/>
  <c r="E496" i="30"/>
  <c r="F496" i="30"/>
  <c r="G496" i="30"/>
  <c r="H496" i="30"/>
  <c r="I496" i="30"/>
  <c r="C497" i="30"/>
  <c r="B494" i="9"/>
  <c r="D497" i="30"/>
  <c r="E497" i="30"/>
  <c r="F497" i="30"/>
  <c r="G497" i="30"/>
  <c r="H497" i="30"/>
  <c r="I497" i="30"/>
  <c r="C498" i="30"/>
  <c r="B495" i="9"/>
  <c r="D498" i="30"/>
  <c r="E498" i="30"/>
  <c r="F498" i="30"/>
  <c r="G498" i="30"/>
  <c r="H498" i="30"/>
  <c r="I498" i="30"/>
  <c r="C499" i="30"/>
  <c r="B496" i="9"/>
  <c r="D499" i="30"/>
  <c r="E499" i="30"/>
  <c r="F499" i="30"/>
  <c r="G499" i="30"/>
  <c r="H499" i="30"/>
  <c r="I499" i="30"/>
  <c r="C500" i="30"/>
  <c r="B497" i="9"/>
  <c r="D500" i="30"/>
  <c r="E500" i="30"/>
  <c r="F500" i="30"/>
  <c r="G500" i="30"/>
  <c r="H500" i="30"/>
  <c r="I500" i="30"/>
  <c r="C501" i="30"/>
  <c r="B498" i="9"/>
  <c r="D501" i="30"/>
  <c r="E501" i="30"/>
  <c r="F501" i="30"/>
  <c r="G501" i="30"/>
  <c r="H501" i="30"/>
  <c r="I501" i="30"/>
  <c r="C502" i="30"/>
  <c r="B499" i="9"/>
  <c r="D502" i="30"/>
  <c r="E502" i="30"/>
  <c r="F502" i="30"/>
  <c r="G502" i="30"/>
  <c r="H502" i="30"/>
  <c r="I502" i="30"/>
  <c r="C503" i="30"/>
  <c r="B500" i="9"/>
  <c r="D503" i="30"/>
  <c r="E503" i="30"/>
  <c r="F503" i="30"/>
  <c r="G503" i="30"/>
  <c r="H503" i="30"/>
  <c r="I503" i="30"/>
  <c r="C504" i="30"/>
  <c r="B501" i="9"/>
  <c r="D504" i="30"/>
  <c r="E504" i="30"/>
  <c r="F504" i="30"/>
  <c r="G504" i="30"/>
  <c r="H504" i="30"/>
  <c r="I504" i="30"/>
  <c r="C505" i="30"/>
  <c r="B502" i="9"/>
  <c r="D505" i="30"/>
  <c r="E505" i="30"/>
  <c r="F505" i="30"/>
  <c r="G505" i="30"/>
  <c r="H505" i="30"/>
  <c r="I505" i="30"/>
  <c r="C506" i="30"/>
  <c r="B503" i="9"/>
  <c r="D506" i="30"/>
  <c r="E506" i="30"/>
  <c r="F506" i="30"/>
  <c r="G506" i="30"/>
  <c r="H506" i="30"/>
  <c r="I506" i="30"/>
  <c r="C507" i="30"/>
  <c r="B504" i="9"/>
  <c r="D507" i="30"/>
  <c r="E507" i="30"/>
  <c r="F507" i="30"/>
  <c r="G507" i="30"/>
  <c r="H507" i="30"/>
  <c r="I507" i="30"/>
  <c r="C508" i="30"/>
  <c r="B505" i="9"/>
  <c r="D508" i="30"/>
  <c r="E508" i="30"/>
  <c r="F508" i="30"/>
  <c r="G508" i="30"/>
  <c r="H508" i="30"/>
  <c r="I508" i="30"/>
  <c r="C509" i="30"/>
  <c r="B506" i="9"/>
  <c r="D509" i="30"/>
  <c r="E509" i="30"/>
  <c r="F509" i="30"/>
  <c r="G509" i="30"/>
  <c r="H509" i="30"/>
  <c r="I509" i="30"/>
  <c r="C510" i="30"/>
  <c r="B507" i="9"/>
  <c r="D510" i="30"/>
  <c r="E510" i="30"/>
  <c r="F510" i="30"/>
  <c r="G510" i="30"/>
  <c r="H510" i="30"/>
  <c r="I510" i="30"/>
  <c r="D11" i="30"/>
  <c r="E11" i="30"/>
  <c r="F11" i="30"/>
  <c r="G11" i="30"/>
  <c r="H11" i="30"/>
  <c r="I11" i="30"/>
  <c r="C11" i="30"/>
  <c r="B8" i="9" s="1"/>
  <c r="CF493" i="30"/>
  <c r="CD493" i="30"/>
  <c r="BZ493" i="30"/>
  <c r="CB493" i="30"/>
  <c r="BV493" i="30"/>
  <c r="BX493" i="30"/>
  <c r="BT493" i="30"/>
  <c r="BR493" i="30"/>
  <c r="BP493" i="30"/>
  <c r="BN493" i="30"/>
  <c r="BL493" i="30"/>
  <c r="BH493" i="30"/>
  <c r="BJ493" i="30"/>
  <c r="BD493" i="30"/>
  <c r="BB493" i="30"/>
  <c r="BF493" i="30"/>
  <c r="AZ493" i="30"/>
  <c r="AX493" i="30"/>
  <c r="AV493" i="30"/>
  <c r="AR493" i="30"/>
  <c r="AT493" i="30"/>
  <c r="AP493" i="30"/>
  <c r="AL493" i="30"/>
  <c r="AN493" i="30"/>
  <c r="AH493" i="30"/>
  <c r="AJ493" i="30"/>
  <c r="AF493" i="30"/>
  <c r="AB493" i="30"/>
  <c r="X493" i="30"/>
  <c r="V493" i="30"/>
  <c r="R493" i="30"/>
  <c r="AD493" i="30"/>
  <c r="Z493" i="30"/>
  <c r="T493" i="30"/>
  <c r="P493" i="30"/>
  <c r="N493" i="30"/>
  <c r="CF445" i="30"/>
  <c r="CD445" i="30"/>
  <c r="CB445" i="30"/>
  <c r="BZ445" i="30"/>
  <c r="BX445" i="30"/>
  <c r="BV445" i="30"/>
  <c r="BT445" i="30"/>
  <c r="BR445" i="30"/>
  <c r="BP445" i="30"/>
  <c r="BN445" i="30"/>
  <c r="BL445" i="30"/>
  <c r="BJ445" i="30"/>
  <c r="BH445" i="30"/>
  <c r="BD445" i="30"/>
  <c r="BB445" i="30"/>
  <c r="BF445" i="30"/>
  <c r="AZ445" i="30"/>
  <c r="AX445" i="30"/>
  <c r="AR445" i="30"/>
  <c r="AV445" i="30"/>
  <c r="AT445" i="30"/>
  <c r="AP445" i="30"/>
  <c r="AN445" i="30"/>
  <c r="AL445" i="30"/>
  <c r="AH445" i="30"/>
  <c r="AJ445" i="30"/>
  <c r="AF445" i="30"/>
  <c r="AB445" i="30"/>
  <c r="X445" i="30"/>
  <c r="AD445" i="30"/>
  <c r="Z445" i="30"/>
  <c r="V445" i="30"/>
  <c r="R445" i="30"/>
  <c r="T445" i="30"/>
  <c r="P445" i="30"/>
  <c r="N445" i="30"/>
  <c r="CF413" i="30"/>
  <c r="CD413" i="30"/>
  <c r="BZ413" i="30"/>
  <c r="CB413" i="30"/>
  <c r="BV413" i="30"/>
  <c r="BX413" i="30"/>
  <c r="BT413" i="30"/>
  <c r="BR413" i="30"/>
  <c r="BP413" i="30"/>
  <c r="BN413" i="30"/>
  <c r="BJ413" i="30"/>
  <c r="BL413" i="30"/>
  <c r="BH413" i="30"/>
  <c r="BF413" i="30"/>
  <c r="BD413" i="30"/>
  <c r="BB413" i="30"/>
  <c r="AZ413" i="30"/>
  <c r="AX413" i="30"/>
  <c r="AV413" i="30"/>
  <c r="AR413" i="30"/>
  <c r="AT413" i="30"/>
  <c r="AP413" i="30"/>
  <c r="AN413" i="30"/>
  <c r="AL413" i="30"/>
  <c r="AH413" i="30"/>
  <c r="AJ413" i="30"/>
  <c r="AF413" i="30"/>
  <c r="AB413" i="30"/>
  <c r="X413" i="30"/>
  <c r="AD413" i="30"/>
  <c r="Z413" i="30"/>
  <c r="V413" i="30"/>
  <c r="R413" i="30"/>
  <c r="T413" i="30"/>
  <c r="P413" i="30"/>
  <c r="N413" i="30"/>
  <c r="CF365" i="30"/>
  <c r="CD365" i="30"/>
  <c r="CB365" i="30"/>
  <c r="BZ365" i="30"/>
  <c r="BX365" i="30"/>
  <c r="BV365" i="30"/>
  <c r="BT365" i="30"/>
  <c r="BR365" i="30"/>
  <c r="BP365" i="30"/>
  <c r="BN365" i="30"/>
  <c r="BL365" i="30"/>
  <c r="BJ365" i="30"/>
  <c r="BH365" i="30"/>
  <c r="BD365" i="30"/>
  <c r="BF365" i="30"/>
  <c r="BB365" i="30"/>
  <c r="AZ365" i="30"/>
  <c r="AX365" i="30"/>
  <c r="AV365" i="30"/>
  <c r="AR365" i="30"/>
  <c r="AT365" i="30"/>
  <c r="AP365" i="30"/>
  <c r="AN365" i="30"/>
  <c r="AL365" i="30"/>
  <c r="AJ365" i="30"/>
  <c r="AF365" i="30"/>
  <c r="AB365" i="30"/>
  <c r="X365" i="30"/>
  <c r="V365" i="30"/>
  <c r="R365" i="30"/>
  <c r="AD365" i="30"/>
  <c r="AH365" i="30"/>
  <c r="Z365" i="30"/>
  <c r="T365" i="30"/>
  <c r="P365" i="30"/>
  <c r="N365" i="30"/>
  <c r="CF325" i="30"/>
  <c r="CD325" i="30"/>
  <c r="CB325" i="30"/>
  <c r="BZ325" i="30"/>
  <c r="BV325" i="30"/>
  <c r="BX325" i="30"/>
  <c r="BT325" i="30"/>
  <c r="BP325" i="30"/>
  <c r="BR325" i="30"/>
  <c r="BN325" i="30"/>
  <c r="BJ325" i="30"/>
  <c r="BL325" i="30"/>
  <c r="BH325" i="30"/>
  <c r="BF325" i="30"/>
  <c r="BD325" i="30"/>
  <c r="AZ325" i="30"/>
  <c r="AX325" i="30"/>
  <c r="AV325" i="30"/>
  <c r="AR325" i="30"/>
  <c r="AT325" i="30"/>
  <c r="AP325" i="30"/>
  <c r="BB325" i="30"/>
  <c r="AL325" i="30"/>
  <c r="AN325" i="30"/>
  <c r="AJ325" i="30"/>
  <c r="AF325" i="30"/>
  <c r="AB325" i="30"/>
  <c r="X325" i="30"/>
  <c r="Z325" i="30"/>
  <c r="AH325" i="30"/>
  <c r="V325" i="30"/>
  <c r="R325" i="30"/>
  <c r="AD325" i="30"/>
  <c r="T325" i="30"/>
  <c r="P325" i="30"/>
  <c r="N325" i="30"/>
  <c r="CF277" i="30"/>
  <c r="CD277" i="30"/>
  <c r="CB277" i="30"/>
  <c r="BZ277" i="30"/>
  <c r="BV277" i="30"/>
  <c r="BX277" i="30"/>
  <c r="BT277" i="30"/>
  <c r="BR277" i="30"/>
  <c r="BP277" i="30"/>
  <c r="BN277" i="30"/>
  <c r="BL277" i="30"/>
  <c r="BJ277" i="30"/>
  <c r="BH277" i="30"/>
  <c r="BF277" i="30"/>
  <c r="BD277" i="30"/>
  <c r="BB277" i="30"/>
  <c r="AZ277" i="30"/>
  <c r="AX277" i="30"/>
  <c r="AR277" i="30"/>
  <c r="AV277" i="30"/>
  <c r="AT277" i="30"/>
  <c r="AP277" i="30"/>
  <c r="AL277" i="30"/>
  <c r="AN277" i="30"/>
  <c r="AJ277" i="30"/>
  <c r="AF277" i="30"/>
  <c r="AB277" i="30"/>
  <c r="AH277" i="30"/>
  <c r="AD277" i="30"/>
  <c r="V277" i="30"/>
  <c r="R277" i="30"/>
  <c r="Z277" i="30"/>
  <c r="X277" i="30"/>
  <c r="T277" i="30"/>
  <c r="P277" i="30"/>
  <c r="N277" i="30"/>
  <c r="CF237" i="30"/>
  <c r="CD237" i="30"/>
  <c r="CB237" i="30"/>
  <c r="BZ237" i="30"/>
  <c r="BV237" i="30"/>
  <c r="BX237" i="30"/>
  <c r="BT237" i="30"/>
  <c r="BR237" i="30"/>
  <c r="BP237" i="30"/>
  <c r="BN237" i="30"/>
  <c r="BL237" i="30"/>
  <c r="BJ237" i="30"/>
  <c r="BH237" i="30"/>
  <c r="BF237" i="30"/>
  <c r="BB237" i="30"/>
  <c r="AZ237" i="30"/>
  <c r="AX237" i="30"/>
  <c r="BD237" i="30"/>
  <c r="AR237" i="30"/>
  <c r="AV237" i="30"/>
  <c r="AT237" i="30"/>
  <c r="AP237" i="30"/>
  <c r="AN237" i="30"/>
  <c r="AL237" i="30"/>
  <c r="AJ237" i="30"/>
  <c r="AF237" i="30"/>
  <c r="AB237" i="30"/>
  <c r="V237" i="30"/>
  <c r="R237" i="30"/>
  <c r="AD237" i="30"/>
  <c r="AH237" i="30"/>
  <c r="Z237" i="30"/>
  <c r="X237" i="30"/>
  <c r="T237" i="30"/>
  <c r="P237" i="30"/>
  <c r="N237" i="30"/>
  <c r="CF181" i="30"/>
  <c r="CD181" i="30"/>
  <c r="CB181" i="30"/>
  <c r="BZ181" i="30"/>
  <c r="BX181" i="30"/>
  <c r="BV181" i="30"/>
  <c r="BT181" i="30"/>
  <c r="BR181" i="30"/>
  <c r="BP181" i="30"/>
  <c r="BN181" i="30"/>
  <c r="BL181" i="30"/>
  <c r="BJ181" i="30"/>
  <c r="BH181" i="30"/>
  <c r="BF181" i="30"/>
  <c r="AZ181" i="30"/>
  <c r="BD181" i="30"/>
  <c r="BB181" i="30"/>
  <c r="AX181" i="30"/>
  <c r="AV181" i="30"/>
  <c r="AR181" i="30"/>
  <c r="AT181" i="30"/>
  <c r="AP181" i="30"/>
  <c r="AL181" i="30"/>
  <c r="AN181" i="30"/>
  <c r="AJ181" i="30"/>
  <c r="AF181" i="30"/>
  <c r="AB181" i="30"/>
  <c r="AD181" i="30"/>
  <c r="V181" i="30"/>
  <c r="R181" i="30"/>
  <c r="Z181" i="30"/>
  <c r="X181" i="30"/>
  <c r="T181" i="30"/>
  <c r="N181" i="30"/>
  <c r="AH181" i="30"/>
  <c r="P181" i="30"/>
  <c r="CF125" i="30"/>
  <c r="CD125" i="30"/>
  <c r="CB125" i="30"/>
  <c r="BZ125" i="30"/>
  <c r="BV125" i="30"/>
  <c r="BT125" i="30"/>
  <c r="BX125" i="30"/>
  <c r="BP125" i="30"/>
  <c r="BR125" i="30"/>
  <c r="BN125" i="30"/>
  <c r="BL125" i="30"/>
  <c r="BJ125" i="30"/>
  <c r="BH125" i="30"/>
  <c r="BF125" i="30"/>
  <c r="AZ125" i="30"/>
  <c r="BB125" i="30"/>
  <c r="BD125" i="30"/>
  <c r="AX125" i="30"/>
  <c r="AV125" i="30"/>
  <c r="AR125" i="30"/>
  <c r="AT125" i="30"/>
  <c r="AP125" i="30"/>
  <c r="AN125" i="30"/>
  <c r="AL125" i="30"/>
  <c r="AJ125" i="30"/>
  <c r="AF125" i="30"/>
  <c r="AB125" i="30"/>
  <c r="AD125" i="30"/>
  <c r="Z125" i="30"/>
  <c r="V125" i="30"/>
  <c r="R125" i="30"/>
  <c r="AH125" i="30"/>
  <c r="X125" i="30"/>
  <c r="T125" i="30"/>
  <c r="N125" i="30"/>
  <c r="P125" i="30"/>
  <c r="CF77" i="30"/>
  <c r="CD77" i="30"/>
  <c r="CB77" i="30"/>
  <c r="BZ77" i="30"/>
  <c r="BV77" i="30"/>
  <c r="BX77" i="30"/>
  <c r="BT77" i="30"/>
  <c r="BR77" i="30"/>
  <c r="BP77" i="30"/>
  <c r="BN77" i="30"/>
  <c r="BL77" i="30"/>
  <c r="BJ77" i="30"/>
  <c r="BH77" i="30"/>
  <c r="BF77" i="30"/>
  <c r="AZ77" i="30"/>
  <c r="BD77" i="30"/>
  <c r="BB77" i="30"/>
  <c r="AX77" i="30"/>
  <c r="AV77" i="30"/>
  <c r="AR77" i="30"/>
  <c r="AT77" i="30"/>
  <c r="AP77" i="30"/>
  <c r="AN77" i="30"/>
  <c r="AL77" i="30"/>
  <c r="AJ77" i="30"/>
  <c r="AF77" i="30"/>
  <c r="AB77" i="30"/>
  <c r="AH77" i="30"/>
  <c r="V77" i="30"/>
  <c r="R77" i="30"/>
  <c r="AD77" i="30"/>
  <c r="Z77" i="30"/>
  <c r="X77" i="30"/>
  <c r="T77" i="30"/>
  <c r="N77" i="30"/>
  <c r="P77" i="30"/>
  <c r="CF21" i="30"/>
  <c r="CB21" i="30"/>
  <c r="CD21" i="30"/>
  <c r="BZ21" i="30"/>
  <c r="BV21" i="30"/>
  <c r="BX21" i="30"/>
  <c r="BT21" i="30"/>
  <c r="BR21" i="30"/>
  <c r="BP21" i="30"/>
  <c r="BN21" i="30"/>
  <c r="BL21" i="30"/>
  <c r="BJ21" i="30"/>
  <c r="BH21" i="30"/>
  <c r="BF21" i="30"/>
  <c r="BD21" i="30"/>
  <c r="BB21" i="30"/>
  <c r="AZ21" i="30"/>
  <c r="AX21" i="30"/>
  <c r="AV21" i="30"/>
  <c r="AR21" i="30"/>
  <c r="AT21" i="30"/>
  <c r="AP21" i="30"/>
  <c r="AL21" i="30"/>
  <c r="AN21" i="30"/>
  <c r="AJ21" i="30"/>
  <c r="AF21" i="30"/>
  <c r="AB21" i="30"/>
  <c r="AH21" i="30"/>
  <c r="AD21" i="30"/>
  <c r="V21" i="30"/>
  <c r="R21" i="30"/>
  <c r="Z21" i="30"/>
  <c r="X21" i="30"/>
  <c r="T21" i="30"/>
  <c r="N21" i="30"/>
  <c r="P21" i="30"/>
  <c r="CF496" i="30"/>
  <c r="CB496" i="30"/>
  <c r="CD496" i="30"/>
  <c r="BX496" i="30"/>
  <c r="BZ496" i="30"/>
  <c r="BV496" i="30"/>
  <c r="BR496" i="30"/>
  <c r="BT496" i="30"/>
  <c r="BP496" i="30"/>
  <c r="BN496" i="30"/>
  <c r="BL496" i="30"/>
  <c r="BH496" i="30"/>
  <c r="BJ496" i="30"/>
  <c r="BF496" i="30"/>
  <c r="BB496" i="30"/>
  <c r="AZ496" i="30"/>
  <c r="BD496" i="30"/>
  <c r="AX496" i="30"/>
  <c r="AV496" i="30"/>
  <c r="AT496" i="30"/>
  <c r="AP496" i="30"/>
  <c r="AR496" i="30"/>
  <c r="AN496" i="30"/>
  <c r="AL496" i="30"/>
  <c r="AJ496" i="30"/>
  <c r="AH496" i="30"/>
  <c r="AF496" i="30"/>
  <c r="AB496" i="30"/>
  <c r="X496" i="30"/>
  <c r="AD496" i="30"/>
  <c r="Z496" i="30"/>
  <c r="V496" i="30"/>
  <c r="R496" i="30"/>
  <c r="T496" i="30"/>
  <c r="P496" i="30"/>
  <c r="N496" i="30"/>
  <c r="CF480" i="30"/>
  <c r="CB480" i="30"/>
  <c r="BX480" i="30"/>
  <c r="CD480" i="30"/>
  <c r="BZ480" i="30"/>
  <c r="BV480" i="30"/>
  <c r="BT480" i="30"/>
  <c r="BR480" i="30"/>
  <c r="BN480" i="30"/>
  <c r="BL480" i="30"/>
  <c r="BP480" i="30"/>
  <c r="BH480" i="30"/>
  <c r="BJ480" i="30"/>
  <c r="BF480" i="30"/>
  <c r="BB480" i="30"/>
  <c r="AZ480" i="30"/>
  <c r="BD480" i="30"/>
  <c r="AX480" i="30"/>
  <c r="AV480" i="30"/>
  <c r="AT480" i="30"/>
  <c r="AR480" i="30"/>
  <c r="AN480" i="30"/>
  <c r="AP480" i="30"/>
  <c r="AL480" i="30"/>
  <c r="AJ480" i="30"/>
  <c r="AH480" i="30"/>
  <c r="AF480" i="30"/>
  <c r="AB480" i="30"/>
  <c r="X480" i="30"/>
  <c r="AD480" i="30"/>
  <c r="Z480" i="30"/>
  <c r="V480" i="30"/>
  <c r="R480" i="30"/>
  <c r="T480" i="30"/>
  <c r="P480" i="30"/>
  <c r="N480" i="30"/>
  <c r="CD456" i="30"/>
  <c r="CF456" i="30"/>
  <c r="CB456" i="30"/>
  <c r="BX456" i="30"/>
  <c r="BZ456" i="30"/>
  <c r="BR456" i="30"/>
  <c r="BV456" i="30"/>
  <c r="BT456" i="30"/>
  <c r="BP456" i="30"/>
  <c r="BN456" i="30"/>
  <c r="BL456" i="30"/>
  <c r="BH456" i="30"/>
  <c r="BJ456" i="30"/>
  <c r="BF456" i="30"/>
  <c r="BB456" i="30"/>
  <c r="AZ456" i="30"/>
  <c r="BD456" i="30"/>
  <c r="AX456" i="30"/>
  <c r="AV456" i="30"/>
  <c r="AT456" i="30"/>
  <c r="AN456" i="30"/>
  <c r="AR456" i="30"/>
  <c r="AP456" i="30"/>
  <c r="AJ456" i="30"/>
  <c r="AL456" i="30"/>
  <c r="AH456" i="30"/>
  <c r="AF456" i="30"/>
  <c r="AB456" i="30"/>
  <c r="X456" i="30"/>
  <c r="AD456" i="30"/>
  <c r="Z456" i="30"/>
  <c r="V456" i="30"/>
  <c r="R456" i="30"/>
  <c r="T456" i="30"/>
  <c r="P456" i="30"/>
  <c r="N456" i="30"/>
  <c r="CF440" i="30"/>
  <c r="CB440" i="30"/>
  <c r="CD440" i="30"/>
  <c r="BZ440" i="30"/>
  <c r="BX440" i="30"/>
  <c r="BT440" i="30"/>
  <c r="BV440" i="30"/>
  <c r="BR440" i="30"/>
  <c r="BN440" i="30"/>
  <c r="BL440" i="30"/>
  <c r="BP440" i="30"/>
  <c r="BH440" i="30"/>
  <c r="BJ440" i="30"/>
  <c r="BF440" i="30"/>
  <c r="BB440" i="30"/>
  <c r="AZ440" i="30"/>
  <c r="BD440" i="30"/>
  <c r="AX440" i="30"/>
  <c r="AV440" i="30"/>
  <c r="AT440" i="30"/>
  <c r="AR440" i="30"/>
  <c r="AN440" i="30"/>
  <c r="AP440" i="30"/>
  <c r="AJ440" i="30"/>
  <c r="AL440" i="30"/>
  <c r="AH440" i="30"/>
  <c r="AF440" i="30"/>
  <c r="AB440" i="30"/>
  <c r="X440" i="30"/>
  <c r="AD440" i="30"/>
  <c r="Z440" i="30"/>
  <c r="V440" i="30"/>
  <c r="R440" i="30"/>
  <c r="T440" i="30"/>
  <c r="P440" i="30"/>
  <c r="N440" i="30"/>
  <c r="CF416" i="30"/>
  <c r="CB416" i="30"/>
  <c r="CD416" i="30"/>
  <c r="BX416" i="30"/>
  <c r="BZ416" i="30"/>
  <c r="BV416" i="30"/>
  <c r="BT416" i="30"/>
  <c r="BR416" i="30"/>
  <c r="BN416" i="30"/>
  <c r="BP416" i="30"/>
  <c r="BL416" i="30"/>
  <c r="BH416" i="30"/>
  <c r="BJ416" i="30"/>
  <c r="BF416" i="30"/>
  <c r="BB416" i="30"/>
  <c r="BD416" i="30"/>
  <c r="AZ416" i="30"/>
  <c r="AX416" i="30"/>
  <c r="AV416" i="30"/>
  <c r="AT416" i="30"/>
  <c r="AR416" i="30"/>
  <c r="AN416" i="30"/>
  <c r="AP416" i="30"/>
  <c r="AJ416" i="30"/>
  <c r="AL416" i="30"/>
  <c r="AH416" i="30"/>
  <c r="AF416" i="30"/>
  <c r="AB416" i="30"/>
  <c r="X416" i="30"/>
  <c r="AD416" i="30"/>
  <c r="Z416" i="30"/>
  <c r="V416" i="30"/>
  <c r="R416" i="30"/>
  <c r="T416" i="30"/>
  <c r="P416" i="30"/>
  <c r="N416" i="30"/>
  <c r="CD400" i="30"/>
  <c r="CF400" i="30"/>
  <c r="CB400" i="30"/>
  <c r="BX400" i="30"/>
  <c r="BV400" i="30"/>
  <c r="BZ400" i="30"/>
  <c r="BR400" i="30"/>
  <c r="BT400" i="30"/>
  <c r="BN400" i="30"/>
  <c r="BP400" i="30"/>
  <c r="BL400" i="30"/>
  <c r="BH400" i="30"/>
  <c r="BJ400" i="30"/>
  <c r="BF400" i="30"/>
  <c r="BB400" i="30"/>
  <c r="BD400" i="30"/>
  <c r="AZ400" i="30"/>
  <c r="AX400" i="30"/>
  <c r="AV400" i="30"/>
  <c r="AT400" i="30"/>
  <c r="AP400" i="30"/>
  <c r="AN400" i="30"/>
  <c r="AR400" i="30"/>
  <c r="AJ400" i="30"/>
  <c r="AL400" i="30"/>
  <c r="AH400" i="30"/>
  <c r="AF400" i="30"/>
  <c r="AB400" i="30"/>
  <c r="X400" i="30"/>
  <c r="AD400" i="30"/>
  <c r="Z400" i="30"/>
  <c r="V400" i="30"/>
  <c r="R400" i="30"/>
  <c r="T400" i="30"/>
  <c r="P400" i="30"/>
  <c r="N400" i="30"/>
  <c r="CF384" i="30"/>
  <c r="CD384" i="30"/>
  <c r="CB384" i="30"/>
  <c r="BZ384" i="30"/>
  <c r="BX384" i="30"/>
  <c r="BV384" i="30"/>
  <c r="BT384" i="30"/>
  <c r="BR384" i="30"/>
  <c r="BN384" i="30"/>
  <c r="BP384" i="30"/>
  <c r="BL384" i="30"/>
  <c r="BH384" i="30"/>
  <c r="BF384" i="30"/>
  <c r="BJ384" i="30"/>
  <c r="BB384" i="30"/>
  <c r="BD384" i="30"/>
  <c r="AZ384" i="30"/>
  <c r="AX384" i="30"/>
  <c r="AV384" i="30"/>
  <c r="AT384" i="30"/>
  <c r="AR384" i="30"/>
  <c r="AP384" i="30"/>
  <c r="AN384" i="30"/>
  <c r="AJ384" i="30"/>
  <c r="AL384" i="30"/>
  <c r="AH384" i="30"/>
  <c r="AF384" i="30"/>
  <c r="AB384" i="30"/>
  <c r="X384" i="30"/>
  <c r="AD384" i="30"/>
  <c r="Z384" i="30"/>
  <c r="V384" i="30"/>
  <c r="R384" i="30"/>
  <c r="T384" i="30"/>
  <c r="P384" i="30"/>
  <c r="N384" i="30"/>
  <c r="CF368" i="30"/>
  <c r="CD368" i="30"/>
  <c r="CB368" i="30"/>
  <c r="BX368" i="30"/>
  <c r="BZ368" i="30"/>
  <c r="BR368" i="30"/>
  <c r="BT368" i="30"/>
  <c r="BV368" i="30"/>
  <c r="BN368" i="30"/>
  <c r="BP368" i="30"/>
  <c r="BL368" i="30"/>
  <c r="BH368" i="30"/>
  <c r="BJ368" i="30"/>
  <c r="BF368" i="30"/>
  <c r="BB368" i="30"/>
  <c r="BD368" i="30"/>
  <c r="AZ368" i="30"/>
  <c r="AX368" i="30"/>
  <c r="AV368" i="30"/>
  <c r="AT368" i="30"/>
  <c r="AP368" i="30"/>
  <c r="AR368" i="30"/>
  <c r="AN368" i="30"/>
  <c r="AJ368" i="30"/>
  <c r="AL368" i="30"/>
  <c r="AF368" i="30"/>
  <c r="AB368" i="30"/>
  <c r="X368" i="30"/>
  <c r="AH368" i="30"/>
  <c r="AD368" i="30"/>
  <c r="Z368" i="30"/>
  <c r="V368" i="30"/>
  <c r="R368" i="30"/>
  <c r="T368" i="30"/>
  <c r="P368" i="30"/>
  <c r="N368" i="30"/>
  <c r="CF352" i="30"/>
  <c r="CD352" i="30"/>
  <c r="CB352" i="30"/>
  <c r="BZ352" i="30"/>
  <c r="BX352" i="30"/>
  <c r="BV352" i="30"/>
  <c r="BT352" i="30"/>
  <c r="BR352" i="30"/>
  <c r="BN352" i="30"/>
  <c r="BP352" i="30"/>
  <c r="BL352" i="30"/>
  <c r="BJ352" i="30"/>
  <c r="BH352" i="30"/>
  <c r="BF352" i="30"/>
  <c r="BB352" i="30"/>
  <c r="BD352" i="30"/>
  <c r="AZ352" i="30"/>
  <c r="AV352" i="30"/>
  <c r="AT352" i="30"/>
  <c r="AX352" i="30"/>
  <c r="AR352" i="30"/>
  <c r="AN352" i="30"/>
  <c r="AP352" i="30"/>
  <c r="AJ352" i="30"/>
  <c r="AL352" i="30"/>
  <c r="AF352" i="30"/>
  <c r="AB352" i="30"/>
  <c r="X352" i="30"/>
  <c r="AH352" i="30"/>
  <c r="AD352" i="30"/>
  <c r="Z352" i="30"/>
  <c r="V352" i="30"/>
  <c r="R352" i="30"/>
  <c r="T352" i="30"/>
  <c r="P352" i="30"/>
  <c r="N352" i="30"/>
  <c r="CB328" i="30"/>
  <c r="CF328" i="30"/>
  <c r="CD328" i="30"/>
  <c r="BZ328" i="30"/>
  <c r="BX328" i="30"/>
  <c r="BR328" i="30"/>
  <c r="BV328" i="30"/>
  <c r="BT328" i="30"/>
  <c r="BN328" i="30"/>
  <c r="BP328" i="30"/>
  <c r="BL328" i="30"/>
  <c r="BJ328" i="30"/>
  <c r="BF328" i="30"/>
  <c r="BB328" i="30"/>
  <c r="AZ328" i="30"/>
  <c r="BD328" i="30"/>
  <c r="BH328" i="30"/>
  <c r="AV328" i="30"/>
  <c r="AT328" i="30"/>
  <c r="AX328" i="30"/>
  <c r="AN328" i="30"/>
  <c r="AR328" i="30"/>
  <c r="AP328" i="30"/>
  <c r="AJ328" i="30"/>
  <c r="AL328" i="30"/>
  <c r="AF328" i="30"/>
  <c r="AB328" i="30"/>
  <c r="X328" i="30"/>
  <c r="AH328" i="30"/>
  <c r="AD328" i="30"/>
  <c r="Z328" i="30"/>
  <c r="V328" i="30"/>
  <c r="R328" i="30"/>
  <c r="T328" i="30"/>
  <c r="P328" i="30"/>
  <c r="N328" i="30"/>
  <c r="CF312" i="30"/>
  <c r="CB312" i="30"/>
  <c r="BZ312" i="30"/>
  <c r="CD312" i="30"/>
  <c r="BX312" i="30"/>
  <c r="BT312" i="30"/>
  <c r="BV312" i="30"/>
  <c r="BR312" i="30"/>
  <c r="BN312" i="30"/>
  <c r="BP312" i="30"/>
  <c r="BL312" i="30"/>
  <c r="BJ312" i="30"/>
  <c r="BH312" i="30"/>
  <c r="BF312" i="30"/>
  <c r="BB312" i="30"/>
  <c r="BD312" i="30"/>
  <c r="AZ312" i="30"/>
  <c r="AV312" i="30"/>
  <c r="AX312" i="30"/>
  <c r="AT312" i="30"/>
  <c r="AR312" i="30"/>
  <c r="AN312" i="30"/>
  <c r="AP312" i="30"/>
  <c r="AJ312" i="30"/>
  <c r="AL312" i="30"/>
  <c r="AF312" i="30"/>
  <c r="AB312" i="30"/>
  <c r="AH312" i="30"/>
  <c r="AD312" i="30"/>
  <c r="Z312" i="30"/>
  <c r="V312" i="30"/>
  <c r="R312" i="30"/>
  <c r="X312" i="30"/>
  <c r="T312" i="30"/>
  <c r="P312" i="30"/>
  <c r="N312" i="30"/>
  <c r="CF288" i="30"/>
  <c r="CD288" i="30"/>
  <c r="BZ288" i="30"/>
  <c r="CB288" i="30"/>
  <c r="BX288" i="30"/>
  <c r="BV288" i="30"/>
  <c r="BT288" i="30"/>
  <c r="BR288" i="30"/>
  <c r="BN288" i="30"/>
  <c r="BP288" i="30"/>
  <c r="BL288" i="30"/>
  <c r="BJ288" i="30"/>
  <c r="BH288" i="30"/>
  <c r="BF288" i="30"/>
  <c r="BB288" i="30"/>
  <c r="BD288" i="30"/>
  <c r="AZ288" i="30"/>
  <c r="AV288" i="30"/>
  <c r="AT288" i="30"/>
  <c r="AX288" i="30"/>
  <c r="AR288" i="30"/>
  <c r="AN288" i="30"/>
  <c r="AP288" i="30"/>
  <c r="AJ288" i="30"/>
  <c r="AL288" i="30"/>
  <c r="AF288" i="30"/>
  <c r="AB288" i="30"/>
  <c r="AH288" i="30"/>
  <c r="AD288" i="30"/>
  <c r="Z288" i="30"/>
  <c r="V288" i="30"/>
  <c r="R288" i="30"/>
  <c r="X288" i="30"/>
  <c r="T288" i="30"/>
  <c r="P288" i="30"/>
  <c r="N288" i="30"/>
  <c r="CF272" i="30"/>
  <c r="CD272" i="30"/>
  <c r="CB272" i="30"/>
  <c r="BX272" i="30"/>
  <c r="BZ272" i="30"/>
  <c r="BV272" i="30"/>
  <c r="BR272" i="30"/>
  <c r="BT272" i="30"/>
  <c r="BN272" i="30"/>
  <c r="BP272" i="30"/>
  <c r="BL272" i="30"/>
  <c r="BJ272" i="30"/>
  <c r="BH272" i="30"/>
  <c r="BF272" i="30"/>
  <c r="BB272" i="30"/>
  <c r="BD272" i="30"/>
  <c r="AZ272" i="30"/>
  <c r="AV272" i="30"/>
  <c r="AX272" i="30"/>
  <c r="AT272" i="30"/>
  <c r="AP272" i="30"/>
  <c r="AN272" i="30"/>
  <c r="AR272" i="30"/>
  <c r="AJ272" i="30"/>
  <c r="AL272" i="30"/>
  <c r="AF272" i="30"/>
  <c r="AB272" i="30"/>
  <c r="AH272" i="30"/>
  <c r="AD272" i="30"/>
  <c r="Z272" i="30"/>
  <c r="V272" i="30"/>
  <c r="R272" i="30"/>
  <c r="X272" i="30"/>
  <c r="T272" i="30"/>
  <c r="P272" i="30"/>
  <c r="N272" i="30"/>
  <c r="CF248" i="30"/>
  <c r="CD248" i="30"/>
  <c r="CB248" i="30"/>
  <c r="BZ248" i="30"/>
  <c r="BX248" i="30"/>
  <c r="BV248" i="30"/>
  <c r="BR248" i="30"/>
  <c r="BT248" i="30"/>
  <c r="BP248" i="30"/>
  <c r="BL248" i="30"/>
  <c r="BN248" i="30"/>
  <c r="BJ248" i="30"/>
  <c r="BH248" i="30"/>
  <c r="BF248" i="30"/>
  <c r="BB248" i="30"/>
  <c r="BD248" i="30"/>
  <c r="AZ248" i="30"/>
  <c r="AV248" i="30"/>
  <c r="AX248" i="30"/>
  <c r="AT248" i="30"/>
  <c r="AP248" i="30"/>
  <c r="AR248" i="30"/>
  <c r="AN248" i="30"/>
  <c r="AJ248" i="30"/>
  <c r="AL248" i="30"/>
  <c r="AF248" i="30"/>
  <c r="AB248" i="30"/>
  <c r="AH248" i="30"/>
  <c r="AD248" i="30"/>
  <c r="Z248" i="30"/>
  <c r="V248" i="30"/>
  <c r="R248" i="30"/>
  <c r="X248" i="30"/>
  <c r="T248" i="30"/>
  <c r="P248" i="30"/>
  <c r="N248" i="30"/>
  <c r="CF240" i="30"/>
  <c r="CD240" i="30"/>
  <c r="CB240" i="30"/>
  <c r="BZ240" i="30"/>
  <c r="BX240" i="30"/>
  <c r="BR240" i="30"/>
  <c r="BT240" i="30"/>
  <c r="BV240" i="30"/>
  <c r="BP240" i="30"/>
  <c r="BL240" i="30"/>
  <c r="BN240" i="30"/>
  <c r="BH240" i="30"/>
  <c r="BJ240" i="30"/>
  <c r="BF240" i="30"/>
  <c r="BB240" i="30"/>
  <c r="BD240" i="30"/>
  <c r="AZ240" i="30"/>
  <c r="AV240" i="30"/>
  <c r="AT240" i="30"/>
  <c r="AX240" i="30"/>
  <c r="AP240" i="30"/>
  <c r="AR240" i="30"/>
  <c r="AN240" i="30"/>
  <c r="AJ240" i="30"/>
  <c r="AL240" i="30"/>
  <c r="AF240" i="30"/>
  <c r="AB240" i="30"/>
  <c r="AH240" i="30"/>
  <c r="AD240" i="30"/>
  <c r="Z240" i="30"/>
  <c r="V240" i="30"/>
  <c r="R240" i="30"/>
  <c r="X240" i="30"/>
  <c r="T240" i="30"/>
  <c r="P240" i="30"/>
  <c r="N240" i="30"/>
  <c r="CF224" i="30"/>
  <c r="CD224" i="30"/>
  <c r="BZ224" i="30"/>
  <c r="CB224" i="30"/>
  <c r="BX224" i="30"/>
  <c r="BV224" i="30"/>
  <c r="BR224" i="30"/>
  <c r="BT224" i="30"/>
  <c r="BP224" i="30"/>
  <c r="BL224" i="30"/>
  <c r="BN224" i="30"/>
  <c r="BJ224" i="30"/>
  <c r="BH224" i="30"/>
  <c r="BF224" i="30"/>
  <c r="BB224" i="30"/>
  <c r="BD224" i="30"/>
  <c r="AZ224" i="30"/>
  <c r="AV224" i="30"/>
  <c r="AT224" i="30"/>
  <c r="AX224" i="30"/>
  <c r="AP224" i="30"/>
  <c r="AR224" i="30"/>
  <c r="AN224" i="30"/>
  <c r="AJ224" i="30"/>
  <c r="AL224" i="30"/>
  <c r="AF224" i="30"/>
  <c r="AB224" i="30"/>
  <c r="AH224" i="30"/>
  <c r="AD224" i="30"/>
  <c r="Z224" i="30"/>
  <c r="V224" i="30"/>
  <c r="R224" i="30"/>
  <c r="X224" i="30"/>
  <c r="T224" i="30"/>
  <c r="P224" i="30"/>
  <c r="N224" i="30"/>
  <c r="CF208" i="30"/>
  <c r="CD208" i="30"/>
  <c r="CB208" i="30"/>
  <c r="BZ208" i="30"/>
  <c r="BX208" i="30"/>
  <c r="BV208" i="30"/>
  <c r="BR208" i="30"/>
  <c r="BT208" i="30"/>
  <c r="BP208" i="30"/>
  <c r="BL208" i="30"/>
  <c r="BN208" i="30"/>
  <c r="BJ208" i="30"/>
  <c r="BH208" i="30"/>
  <c r="BF208" i="30"/>
  <c r="BB208" i="30"/>
  <c r="BD208" i="30"/>
  <c r="AZ208" i="30"/>
  <c r="AV208" i="30"/>
  <c r="AX208" i="30"/>
  <c r="AT208" i="30"/>
  <c r="AP208" i="30"/>
  <c r="AN208" i="30"/>
  <c r="AR208" i="30"/>
  <c r="AJ208" i="30"/>
  <c r="AL208" i="30"/>
  <c r="AF208" i="30"/>
  <c r="AB208" i="30"/>
  <c r="AH208" i="30"/>
  <c r="AD208" i="30"/>
  <c r="Z208" i="30"/>
  <c r="V208" i="30"/>
  <c r="R208" i="30"/>
  <c r="X208" i="30"/>
  <c r="T208" i="30"/>
  <c r="N208" i="30"/>
  <c r="P208" i="30"/>
  <c r="CF192" i="30"/>
  <c r="CD192" i="30"/>
  <c r="CB192" i="30"/>
  <c r="BZ192" i="30"/>
  <c r="BX192" i="30"/>
  <c r="BV192" i="30"/>
  <c r="BR192" i="30"/>
  <c r="BT192" i="30"/>
  <c r="BP192" i="30"/>
  <c r="BL192" i="30"/>
  <c r="BN192" i="30"/>
  <c r="BH192" i="30"/>
  <c r="BF192" i="30"/>
  <c r="BB192" i="30"/>
  <c r="BJ192" i="30"/>
  <c r="BD192" i="30"/>
  <c r="AZ192" i="30"/>
  <c r="AV192" i="30"/>
  <c r="AX192" i="30"/>
  <c r="AT192" i="30"/>
  <c r="AR192" i="30"/>
  <c r="AP192" i="30"/>
  <c r="AN192" i="30"/>
  <c r="AJ192" i="30"/>
  <c r="AL192" i="30"/>
  <c r="AF192" i="30"/>
  <c r="AB192" i="30"/>
  <c r="AH192" i="30"/>
  <c r="AD192" i="30"/>
  <c r="Z192" i="30"/>
  <c r="V192" i="30"/>
  <c r="R192" i="30"/>
  <c r="X192" i="30"/>
  <c r="T192" i="30"/>
  <c r="P192" i="30"/>
  <c r="N192" i="30"/>
  <c r="CF176" i="30"/>
  <c r="CD176" i="30"/>
  <c r="CB176" i="30"/>
  <c r="BZ176" i="30"/>
  <c r="BX176" i="30"/>
  <c r="BR176" i="30"/>
  <c r="BT176" i="30"/>
  <c r="BV176" i="30"/>
  <c r="BP176" i="30"/>
  <c r="BN176" i="30"/>
  <c r="BL176" i="30"/>
  <c r="BH176" i="30"/>
  <c r="BJ176" i="30"/>
  <c r="BF176" i="30"/>
  <c r="BB176" i="30"/>
  <c r="BD176" i="30"/>
  <c r="AZ176" i="30"/>
  <c r="AV176" i="30"/>
  <c r="AT176" i="30"/>
  <c r="AX176" i="30"/>
  <c r="AP176" i="30"/>
  <c r="AR176" i="30"/>
  <c r="AN176" i="30"/>
  <c r="AJ176" i="30"/>
  <c r="AL176" i="30"/>
  <c r="AF176" i="30"/>
  <c r="AB176" i="30"/>
  <c r="AH176" i="30"/>
  <c r="AD176" i="30"/>
  <c r="Z176" i="30"/>
  <c r="V176" i="30"/>
  <c r="R176" i="30"/>
  <c r="X176" i="30"/>
  <c r="T176" i="30"/>
  <c r="N176" i="30"/>
  <c r="P176" i="30"/>
  <c r="CF144" i="30"/>
  <c r="CD144" i="30"/>
  <c r="CB144" i="30"/>
  <c r="BZ144" i="30"/>
  <c r="BX144" i="30"/>
  <c r="BV144" i="30"/>
  <c r="BR144" i="30"/>
  <c r="BT144" i="30"/>
  <c r="BP144" i="30"/>
  <c r="BN144" i="30"/>
  <c r="BL144" i="30"/>
  <c r="BJ144" i="30"/>
  <c r="BH144" i="30"/>
  <c r="BF144" i="30"/>
  <c r="BB144" i="30"/>
  <c r="BD144" i="30"/>
  <c r="AZ144" i="30"/>
  <c r="AX144" i="30"/>
  <c r="AT144" i="30"/>
  <c r="AR144" i="30"/>
  <c r="AP144" i="30"/>
  <c r="AV144" i="30"/>
  <c r="AN144" i="30"/>
  <c r="AJ144" i="30"/>
  <c r="AL144" i="30"/>
  <c r="AF144" i="30"/>
  <c r="AB144" i="30"/>
  <c r="AH144" i="30"/>
  <c r="AD144" i="30"/>
  <c r="Z144" i="30"/>
  <c r="V144" i="30"/>
  <c r="R144" i="30"/>
  <c r="X144" i="30"/>
  <c r="T144" i="30"/>
  <c r="P144" i="30"/>
  <c r="N144" i="30"/>
  <c r="CF120" i="30"/>
  <c r="CD120" i="30"/>
  <c r="CB120" i="30"/>
  <c r="BZ120" i="30"/>
  <c r="BX120" i="30"/>
  <c r="BV120" i="30"/>
  <c r="BR120" i="30"/>
  <c r="BT120" i="30"/>
  <c r="BP120" i="30"/>
  <c r="BN120" i="30"/>
  <c r="BL120" i="30"/>
  <c r="BJ120" i="30"/>
  <c r="BH120" i="30"/>
  <c r="BF120" i="30"/>
  <c r="BB120" i="30"/>
  <c r="BD120" i="30"/>
  <c r="AZ120" i="30"/>
  <c r="AX120" i="30"/>
  <c r="AT120" i="30"/>
  <c r="AP120" i="30"/>
  <c r="AR120" i="30"/>
  <c r="AV120" i="30"/>
  <c r="AN120" i="30"/>
  <c r="AJ120" i="30"/>
  <c r="AL120" i="30"/>
  <c r="AF120" i="30"/>
  <c r="AB120" i="30"/>
  <c r="AH120" i="30"/>
  <c r="AD120" i="30"/>
  <c r="Z120" i="30"/>
  <c r="V120" i="30"/>
  <c r="R120" i="30"/>
  <c r="X120" i="30"/>
  <c r="T120" i="30"/>
  <c r="P120" i="30"/>
  <c r="N120" i="30"/>
  <c r="CF11" i="30"/>
  <c r="CD11" i="30"/>
  <c r="CB11" i="30"/>
  <c r="BZ11" i="30"/>
  <c r="BX11" i="30"/>
  <c r="BT11" i="30"/>
  <c r="BV11" i="30"/>
  <c r="BP11" i="30"/>
  <c r="BR11" i="30"/>
  <c r="BN11" i="30"/>
  <c r="BL11" i="30"/>
  <c r="BJ11" i="30"/>
  <c r="BF11" i="30"/>
  <c r="BH11" i="30"/>
  <c r="BD11" i="30"/>
  <c r="BB11" i="30"/>
  <c r="AZ11" i="30"/>
  <c r="AT11" i="30"/>
  <c r="AX11" i="30"/>
  <c r="AV11" i="30"/>
  <c r="AR11" i="30"/>
  <c r="AN11" i="30"/>
  <c r="AJ11" i="30"/>
  <c r="AL11" i="30"/>
  <c r="AP11" i="30"/>
  <c r="AH11" i="30"/>
  <c r="AD11" i="30"/>
  <c r="Z11" i="30"/>
  <c r="AF11" i="30"/>
  <c r="AB11" i="30"/>
  <c r="X11" i="30"/>
  <c r="T11" i="30"/>
  <c r="P11" i="30"/>
  <c r="V11" i="30"/>
  <c r="N11" i="30"/>
  <c r="R11" i="30"/>
  <c r="CF503" i="30"/>
  <c r="CD503" i="30"/>
  <c r="CB503" i="30"/>
  <c r="BZ503" i="30"/>
  <c r="BX503" i="30"/>
  <c r="BV503" i="30"/>
  <c r="BT503" i="30"/>
  <c r="BR503" i="30"/>
  <c r="BP503" i="30"/>
  <c r="BN503" i="30"/>
  <c r="BJ503" i="30"/>
  <c r="BL503" i="30"/>
  <c r="BH503" i="30"/>
  <c r="BD503" i="30"/>
  <c r="BB503" i="30"/>
  <c r="BF503" i="30"/>
  <c r="AZ503" i="30"/>
  <c r="AX503" i="30"/>
  <c r="AR503" i="30"/>
  <c r="AT503" i="30"/>
  <c r="AP503" i="30"/>
  <c r="AV503" i="30"/>
  <c r="AL503" i="30"/>
  <c r="AH503" i="30"/>
  <c r="AJ503" i="30"/>
  <c r="AN503" i="30"/>
  <c r="AF503" i="30"/>
  <c r="AB503" i="30"/>
  <c r="X503" i="30"/>
  <c r="AD503" i="30"/>
  <c r="Z503" i="30"/>
  <c r="V503" i="30"/>
  <c r="R503" i="30"/>
  <c r="P503" i="30"/>
  <c r="N503" i="30"/>
  <c r="T503" i="30"/>
  <c r="CF495" i="30"/>
  <c r="CD495" i="30"/>
  <c r="CB495" i="30"/>
  <c r="BX495" i="30"/>
  <c r="BZ495" i="30"/>
  <c r="BV495" i="30"/>
  <c r="BR495" i="30"/>
  <c r="BP495" i="30"/>
  <c r="BT495" i="30"/>
  <c r="BN495" i="30"/>
  <c r="BJ495" i="30"/>
  <c r="BH495" i="30"/>
  <c r="BL495" i="30"/>
  <c r="BD495" i="30"/>
  <c r="BB495" i="30"/>
  <c r="BF495" i="30"/>
  <c r="AZ495" i="30"/>
  <c r="AX495" i="30"/>
  <c r="AR495" i="30"/>
  <c r="AV495" i="30"/>
  <c r="AT495" i="30"/>
  <c r="AP495" i="30"/>
  <c r="AL495" i="30"/>
  <c r="AH495" i="30"/>
  <c r="AN495" i="30"/>
  <c r="AJ495" i="30"/>
  <c r="AF495" i="30"/>
  <c r="AB495" i="30"/>
  <c r="X495" i="30"/>
  <c r="AD495" i="30"/>
  <c r="Z495" i="30"/>
  <c r="V495" i="30"/>
  <c r="R495" i="30"/>
  <c r="T495" i="30"/>
  <c r="P495" i="30"/>
  <c r="N495" i="30"/>
  <c r="CF487" i="30"/>
  <c r="CD487" i="30"/>
  <c r="CB487" i="30"/>
  <c r="BZ487" i="30"/>
  <c r="BX487" i="30"/>
  <c r="BV487" i="30"/>
  <c r="BT487" i="30"/>
  <c r="BR487" i="30"/>
  <c r="BN487" i="30"/>
  <c r="BP487" i="30"/>
  <c r="BL487" i="30"/>
  <c r="BJ487" i="30"/>
  <c r="BH487" i="30"/>
  <c r="BD487" i="30"/>
  <c r="BB487" i="30"/>
  <c r="AZ487" i="30"/>
  <c r="BF487" i="30"/>
  <c r="AX487" i="30"/>
  <c r="AR487" i="30"/>
  <c r="AV487" i="30"/>
  <c r="AT487" i="30"/>
  <c r="AP487" i="30"/>
  <c r="AL487" i="30"/>
  <c r="AH487" i="30"/>
  <c r="AN487" i="30"/>
  <c r="AJ487" i="30"/>
  <c r="AF487" i="30"/>
  <c r="AB487" i="30"/>
  <c r="X487" i="30"/>
  <c r="AD487" i="30"/>
  <c r="Z487" i="30"/>
  <c r="V487" i="30"/>
  <c r="R487" i="30"/>
  <c r="T487" i="30"/>
  <c r="P487" i="30"/>
  <c r="N487" i="30"/>
  <c r="CF479" i="30"/>
  <c r="CB479" i="30"/>
  <c r="CD479" i="30"/>
  <c r="BZ479" i="30"/>
  <c r="BX479" i="30"/>
  <c r="BV479" i="30"/>
  <c r="BT479" i="30"/>
  <c r="BR479" i="30"/>
  <c r="BP479" i="30"/>
  <c r="BN479" i="30"/>
  <c r="BJ479" i="30"/>
  <c r="BL479" i="30"/>
  <c r="BH479" i="30"/>
  <c r="BD479" i="30"/>
  <c r="BF479" i="30"/>
  <c r="BB479" i="30"/>
  <c r="AZ479" i="30"/>
  <c r="AX479" i="30"/>
  <c r="AR479" i="30"/>
  <c r="AT479" i="30"/>
  <c r="AP479" i="30"/>
  <c r="AL479" i="30"/>
  <c r="AV479" i="30"/>
  <c r="AH479" i="30"/>
  <c r="AJ479" i="30"/>
  <c r="AF479" i="30"/>
  <c r="AB479" i="30"/>
  <c r="X479" i="30"/>
  <c r="AN479" i="30"/>
  <c r="AD479" i="30"/>
  <c r="Z479" i="30"/>
  <c r="V479" i="30"/>
  <c r="R479" i="30"/>
  <c r="T479" i="30"/>
  <c r="N479" i="30"/>
  <c r="P479" i="30"/>
  <c r="CF471" i="30"/>
  <c r="CB471" i="30"/>
  <c r="CD471" i="30"/>
  <c r="BZ471" i="30"/>
  <c r="BX471" i="30"/>
  <c r="BV471" i="30"/>
  <c r="BT471" i="30"/>
  <c r="BR471" i="30"/>
  <c r="BP471" i="30"/>
  <c r="BN471" i="30"/>
  <c r="BL471" i="30"/>
  <c r="BJ471" i="30"/>
  <c r="BH471" i="30"/>
  <c r="BD471" i="30"/>
  <c r="BB471" i="30"/>
  <c r="BF471" i="30"/>
  <c r="AZ471" i="30"/>
  <c r="AX471" i="30"/>
  <c r="AR471" i="30"/>
  <c r="AV471" i="30"/>
  <c r="AT471" i="30"/>
  <c r="AP471" i="30"/>
  <c r="AL471" i="30"/>
  <c r="AH471" i="30"/>
  <c r="AJ471" i="30"/>
  <c r="AN471" i="30"/>
  <c r="AF471" i="30"/>
  <c r="AB471" i="30"/>
  <c r="X471" i="30"/>
  <c r="AD471" i="30"/>
  <c r="Z471" i="30"/>
  <c r="V471" i="30"/>
  <c r="R471" i="30"/>
  <c r="P471" i="30"/>
  <c r="N471" i="30"/>
  <c r="T471" i="30"/>
  <c r="CF463" i="30"/>
  <c r="CD463" i="30"/>
  <c r="CB463" i="30"/>
  <c r="BZ463" i="30"/>
  <c r="BX463" i="30"/>
  <c r="BV463" i="30"/>
  <c r="BR463" i="30"/>
  <c r="BP463" i="30"/>
  <c r="BT463" i="30"/>
  <c r="BN463" i="30"/>
  <c r="BJ463" i="30"/>
  <c r="BL463" i="30"/>
  <c r="BH463" i="30"/>
  <c r="BD463" i="30"/>
  <c r="BB463" i="30"/>
  <c r="AZ463" i="30"/>
  <c r="AX463" i="30"/>
  <c r="BF463" i="30"/>
  <c r="AR463" i="30"/>
  <c r="AT463" i="30"/>
  <c r="AP463" i="30"/>
  <c r="AV463" i="30"/>
  <c r="AL463" i="30"/>
  <c r="AH463" i="30"/>
  <c r="AN463" i="30"/>
  <c r="AJ463" i="30"/>
  <c r="AF463" i="30"/>
  <c r="AB463" i="30"/>
  <c r="X463" i="30"/>
  <c r="AD463" i="30"/>
  <c r="Z463" i="30"/>
  <c r="V463" i="30"/>
  <c r="R463" i="30"/>
  <c r="T463" i="30"/>
  <c r="P463" i="30"/>
  <c r="N463" i="30"/>
  <c r="CF455" i="30"/>
  <c r="CB455" i="30"/>
  <c r="CD455" i="30"/>
  <c r="BX455" i="30"/>
  <c r="BV455" i="30"/>
  <c r="BZ455" i="30"/>
  <c r="BT455" i="30"/>
  <c r="BR455" i="30"/>
  <c r="BP455" i="30"/>
  <c r="BN455" i="30"/>
  <c r="BJ455" i="30"/>
  <c r="BL455" i="30"/>
  <c r="BH455" i="30"/>
  <c r="BD455" i="30"/>
  <c r="BB455" i="30"/>
  <c r="BF455" i="30"/>
  <c r="AZ455" i="30"/>
  <c r="AX455" i="30"/>
  <c r="AV455" i="30"/>
  <c r="AR455" i="30"/>
  <c r="AT455" i="30"/>
  <c r="AP455" i="30"/>
  <c r="AL455" i="30"/>
  <c r="AH455" i="30"/>
  <c r="AN455" i="30"/>
  <c r="AJ455" i="30"/>
  <c r="AF455" i="30"/>
  <c r="AB455" i="30"/>
  <c r="X455" i="30"/>
  <c r="AD455" i="30"/>
  <c r="Z455" i="30"/>
  <c r="V455" i="30"/>
  <c r="R455" i="30"/>
  <c r="T455" i="30"/>
  <c r="P455" i="30"/>
  <c r="N455" i="30"/>
  <c r="CF447" i="30"/>
  <c r="CD447" i="30"/>
  <c r="CB447" i="30"/>
  <c r="BZ447" i="30"/>
  <c r="BX447" i="30"/>
  <c r="BV447" i="30"/>
  <c r="BT447" i="30"/>
  <c r="BR447" i="30"/>
  <c r="BN447" i="30"/>
  <c r="BP447" i="30"/>
  <c r="BL447" i="30"/>
  <c r="BJ447" i="30"/>
  <c r="BH447" i="30"/>
  <c r="BD447" i="30"/>
  <c r="BB447" i="30"/>
  <c r="BF447" i="30"/>
  <c r="AZ447" i="30"/>
  <c r="AX447" i="30"/>
  <c r="AR447" i="30"/>
  <c r="AV447" i="30"/>
  <c r="AT447" i="30"/>
  <c r="AP447" i="30"/>
  <c r="AL447" i="30"/>
  <c r="AH447" i="30"/>
  <c r="AJ447" i="30"/>
  <c r="AN447" i="30"/>
  <c r="AF447" i="30"/>
  <c r="AB447" i="30"/>
  <c r="X447" i="30"/>
  <c r="AD447" i="30"/>
  <c r="Z447" i="30"/>
  <c r="V447" i="30"/>
  <c r="R447" i="30"/>
  <c r="T447" i="30"/>
  <c r="N447" i="30"/>
  <c r="P447" i="30"/>
  <c r="CF439" i="30"/>
  <c r="CD439" i="30"/>
  <c r="CB439" i="30"/>
  <c r="BZ439" i="30"/>
  <c r="BX439" i="30"/>
  <c r="BV439" i="30"/>
  <c r="BT439" i="30"/>
  <c r="BR439" i="30"/>
  <c r="BP439" i="30"/>
  <c r="BN439" i="30"/>
  <c r="BJ439" i="30"/>
  <c r="BL439" i="30"/>
  <c r="BH439" i="30"/>
  <c r="BD439" i="30"/>
  <c r="BF439" i="30"/>
  <c r="BB439" i="30"/>
  <c r="AZ439" i="30"/>
  <c r="AX439" i="30"/>
  <c r="AR439" i="30"/>
  <c r="AT439" i="30"/>
  <c r="AP439" i="30"/>
  <c r="AV439" i="30"/>
  <c r="AL439" i="30"/>
  <c r="AH439" i="30"/>
  <c r="AN439" i="30"/>
  <c r="AJ439" i="30"/>
  <c r="AF439" i="30"/>
  <c r="AB439" i="30"/>
  <c r="X439" i="30"/>
  <c r="AD439" i="30"/>
  <c r="Z439" i="30"/>
  <c r="V439" i="30"/>
  <c r="R439" i="30"/>
  <c r="P439" i="30"/>
  <c r="N439" i="30"/>
  <c r="T439" i="30"/>
  <c r="CF431" i="30"/>
  <c r="CD431" i="30"/>
  <c r="CB431" i="30"/>
  <c r="BX431" i="30"/>
  <c r="BZ431" i="30"/>
  <c r="BV431" i="30"/>
  <c r="BR431" i="30"/>
  <c r="BT431" i="30"/>
  <c r="BN431" i="30"/>
  <c r="BP431" i="30"/>
  <c r="BJ431" i="30"/>
  <c r="BH431" i="30"/>
  <c r="BD431" i="30"/>
  <c r="BL431" i="30"/>
  <c r="BB431" i="30"/>
  <c r="BF431" i="30"/>
  <c r="AZ431" i="30"/>
  <c r="AX431" i="30"/>
  <c r="AR431" i="30"/>
  <c r="AV431" i="30"/>
  <c r="AT431" i="30"/>
  <c r="AP431" i="30"/>
  <c r="AL431" i="30"/>
  <c r="AH431" i="30"/>
  <c r="AN431" i="30"/>
  <c r="AJ431" i="30"/>
  <c r="AF431" i="30"/>
  <c r="AB431" i="30"/>
  <c r="X431" i="30"/>
  <c r="AD431" i="30"/>
  <c r="Z431" i="30"/>
  <c r="V431" i="30"/>
  <c r="R431" i="30"/>
  <c r="T431" i="30"/>
  <c r="P431" i="30"/>
  <c r="N431" i="30"/>
  <c r="CF423" i="30"/>
  <c r="CD423" i="30"/>
  <c r="CB423" i="30"/>
  <c r="BZ423" i="30"/>
  <c r="BX423" i="30"/>
  <c r="BV423" i="30"/>
  <c r="BT423" i="30"/>
  <c r="BR423" i="30"/>
  <c r="BP423" i="30"/>
  <c r="BN423" i="30"/>
  <c r="BL423" i="30"/>
  <c r="BJ423" i="30"/>
  <c r="BH423" i="30"/>
  <c r="BD423" i="30"/>
  <c r="BB423" i="30"/>
  <c r="AZ423" i="30"/>
  <c r="BF423" i="30"/>
  <c r="AX423" i="30"/>
  <c r="AR423" i="30"/>
  <c r="AV423" i="30"/>
  <c r="AT423" i="30"/>
  <c r="AP423" i="30"/>
  <c r="AL423" i="30"/>
  <c r="AH423" i="30"/>
  <c r="AJ423" i="30"/>
  <c r="AN423" i="30"/>
  <c r="AF423" i="30"/>
  <c r="AB423" i="30"/>
  <c r="X423" i="30"/>
  <c r="AD423" i="30"/>
  <c r="Z423" i="30"/>
  <c r="V423" i="30"/>
  <c r="R423" i="30"/>
  <c r="T423" i="30"/>
  <c r="P423" i="30"/>
  <c r="N423" i="30"/>
  <c r="CF415" i="30"/>
  <c r="CB415" i="30"/>
  <c r="CD415" i="30"/>
  <c r="BZ415" i="30"/>
  <c r="BX415" i="30"/>
  <c r="BV415" i="30"/>
  <c r="BT415" i="30"/>
  <c r="BR415" i="30"/>
  <c r="BN415" i="30"/>
  <c r="BP415" i="30"/>
  <c r="BJ415" i="30"/>
  <c r="BL415" i="30"/>
  <c r="BH415" i="30"/>
  <c r="BD415" i="30"/>
  <c r="BF415" i="30"/>
  <c r="BB415" i="30"/>
  <c r="AZ415" i="30"/>
  <c r="AX415" i="30"/>
  <c r="AR415" i="30"/>
  <c r="AT415" i="30"/>
  <c r="AP415" i="30"/>
  <c r="AV415" i="30"/>
  <c r="AL415" i="30"/>
  <c r="AH415" i="30"/>
  <c r="AN415" i="30"/>
  <c r="AJ415" i="30"/>
  <c r="AF415" i="30"/>
  <c r="AB415" i="30"/>
  <c r="X415" i="30"/>
  <c r="AD415" i="30"/>
  <c r="Z415" i="30"/>
  <c r="V415" i="30"/>
  <c r="R415" i="30"/>
  <c r="T415" i="30"/>
  <c r="N415" i="30"/>
  <c r="P415" i="30"/>
  <c r="CF407" i="30"/>
  <c r="CB407" i="30"/>
  <c r="CD407" i="30"/>
  <c r="BZ407" i="30"/>
  <c r="BX407" i="30"/>
  <c r="BV407" i="30"/>
  <c r="BT407" i="30"/>
  <c r="BR407" i="30"/>
  <c r="BP407" i="30"/>
  <c r="BN407" i="30"/>
  <c r="BL407" i="30"/>
  <c r="BJ407" i="30"/>
  <c r="BH407" i="30"/>
  <c r="BD407" i="30"/>
  <c r="BB407" i="30"/>
  <c r="BF407" i="30"/>
  <c r="AZ407" i="30"/>
  <c r="AX407" i="30"/>
  <c r="AR407" i="30"/>
  <c r="AV407" i="30"/>
  <c r="AT407" i="30"/>
  <c r="AP407" i="30"/>
  <c r="AL407" i="30"/>
  <c r="AH407" i="30"/>
  <c r="AJ407" i="30"/>
  <c r="AF407" i="30"/>
  <c r="AB407" i="30"/>
  <c r="X407" i="30"/>
  <c r="AN407" i="30"/>
  <c r="AD407" i="30"/>
  <c r="Z407" i="30"/>
  <c r="V407" i="30"/>
  <c r="R407" i="30"/>
  <c r="P407" i="30"/>
  <c r="N407" i="30"/>
  <c r="T407" i="30"/>
  <c r="CF399" i="30"/>
  <c r="CD399" i="30"/>
  <c r="CB399" i="30"/>
  <c r="BX399" i="30"/>
  <c r="BZ399" i="30"/>
  <c r="BV399" i="30"/>
  <c r="BR399" i="30"/>
  <c r="BT399" i="30"/>
  <c r="BN399" i="30"/>
  <c r="BP399" i="30"/>
  <c r="BJ399" i="30"/>
  <c r="BL399" i="30"/>
  <c r="BH399" i="30"/>
  <c r="BD399" i="30"/>
  <c r="BB399" i="30"/>
  <c r="AZ399" i="30"/>
  <c r="AX399" i="30"/>
  <c r="AR399" i="30"/>
  <c r="BF399" i="30"/>
  <c r="AT399" i="30"/>
  <c r="AP399" i="30"/>
  <c r="AV399" i="30"/>
  <c r="AL399" i="30"/>
  <c r="AH399" i="30"/>
  <c r="AN399" i="30"/>
  <c r="AJ399" i="30"/>
  <c r="AF399" i="30"/>
  <c r="AB399" i="30"/>
  <c r="X399" i="30"/>
  <c r="AD399" i="30"/>
  <c r="Z399" i="30"/>
  <c r="V399" i="30"/>
  <c r="R399" i="30"/>
  <c r="T399" i="30"/>
  <c r="P399" i="30"/>
  <c r="N399" i="30"/>
  <c r="CF391" i="30"/>
  <c r="CB391" i="30"/>
  <c r="CD391" i="30"/>
  <c r="BX391" i="30"/>
  <c r="BV391" i="30"/>
  <c r="BZ391" i="30"/>
  <c r="BT391" i="30"/>
  <c r="BR391" i="30"/>
  <c r="BP391" i="30"/>
  <c r="BN391" i="30"/>
  <c r="BJ391" i="30"/>
  <c r="BL391" i="30"/>
  <c r="BH391" i="30"/>
  <c r="BD391" i="30"/>
  <c r="BB391" i="30"/>
  <c r="BF391" i="30"/>
  <c r="AZ391" i="30"/>
  <c r="AX391" i="30"/>
  <c r="AV391" i="30"/>
  <c r="AR391" i="30"/>
  <c r="AT391" i="30"/>
  <c r="AP391" i="30"/>
  <c r="AL391" i="30"/>
  <c r="AH391" i="30"/>
  <c r="AJ391" i="30"/>
  <c r="AF391" i="30"/>
  <c r="AB391" i="30"/>
  <c r="X391" i="30"/>
  <c r="AD391" i="30"/>
  <c r="Z391" i="30"/>
  <c r="AN391" i="30"/>
  <c r="V391" i="30"/>
  <c r="R391" i="30"/>
  <c r="T391" i="30"/>
  <c r="P391" i="30"/>
  <c r="N391" i="30"/>
  <c r="CF383" i="30"/>
  <c r="CD383" i="30"/>
  <c r="CB383" i="30"/>
  <c r="BZ383" i="30"/>
  <c r="BX383" i="30"/>
  <c r="BV383" i="30"/>
  <c r="BT383" i="30"/>
  <c r="BR383" i="30"/>
  <c r="BN383" i="30"/>
  <c r="BP383" i="30"/>
  <c r="BL383" i="30"/>
  <c r="BJ383" i="30"/>
  <c r="BH383" i="30"/>
  <c r="BD383" i="30"/>
  <c r="BB383" i="30"/>
  <c r="BF383" i="30"/>
  <c r="AZ383" i="30"/>
  <c r="AX383" i="30"/>
  <c r="AR383" i="30"/>
  <c r="AV383" i="30"/>
  <c r="AT383" i="30"/>
  <c r="AP383" i="30"/>
  <c r="AL383" i="30"/>
  <c r="AH383" i="30"/>
  <c r="AN383" i="30"/>
  <c r="AJ383" i="30"/>
  <c r="AF383" i="30"/>
  <c r="AB383" i="30"/>
  <c r="X383" i="30"/>
  <c r="AD383" i="30"/>
  <c r="Z383" i="30"/>
  <c r="V383" i="30"/>
  <c r="R383" i="30"/>
  <c r="T383" i="30"/>
  <c r="N383" i="30"/>
  <c r="P383" i="30"/>
  <c r="CF375" i="30"/>
  <c r="CD375" i="30"/>
  <c r="CB375" i="30"/>
  <c r="BX375" i="30"/>
  <c r="BV375" i="30"/>
  <c r="BZ375" i="30"/>
  <c r="BT375" i="30"/>
  <c r="BR375" i="30"/>
  <c r="BP375" i="30"/>
  <c r="BN375" i="30"/>
  <c r="BJ375" i="30"/>
  <c r="BL375" i="30"/>
  <c r="BH375" i="30"/>
  <c r="BD375" i="30"/>
  <c r="BF375" i="30"/>
  <c r="AZ375" i="30"/>
  <c r="AX375" i="30"/>
  <c r="BB375" i="30"/>
  <c r="AR375" i="30"/>
  <c r="AT375" i="30"/>
  <c r="AP375" i="30"/>
  <c r="AV375" i="30"/>
  <c r="AL375" i="30"/>
  <c r="AH375" i="30"/>
  <c r="AJ375" i="30"/>
  <c r="AF375" i="30"/>
  <c r="AB375" i="30"/>
  <c r="X375" i="30"/>
  <c r="AD375" i="30"/>
  <c r="Z375" i="30"/>
  <c r="AN375" i="30"/>
  <c r="V375" i="30"/>
  <c r="R375" i="30"/>
  <c r="P375" i="30"/>
  <c r="N375" i="30"/>
  <c r="T375" i="30"/>
  <c r="CF367" i="30"/>
  <c r="CD367" i="30"/>
  <c r="CB367" i="30"/>
  <c r="BX367" i="30"/>
  <c r="BZ367" i="30"/>
  <c r="BV367" i="30"/>
  <c r="BR367" i="30"/>
  <c r="BT367" i="30"/>
  <c r="BN367" i="30"/>
  <c r="BP367" i="30"/>
  <c r="BJ367" i="30"/>
  <c r="BH367" i="30"/>
  <c r="BD367" i="30"/>
  <c r="BF367" i="30"/>
  <c r="BL367" i="30"/>
  <c r="AZ367" i="30"/>
  <c r="AX367" i="30"/>
  <c r="AR367" i="30"/>
  <c r="AV367" i="30"/>
  <c r="AT367" i="30"/>
  <c r="AP367" i="30"/>
  <c r="BB367" i="30"/>
  <c r="AL367" i="30"/>
  <c r="AN367" i="30"/>
  <c r="AJ367" i="30"/>
  <c r="AF367" i="30"/>
  <c r="AB367" i="30"/>
  <c r="X367" i="30"/>
  <c r="AH367" i="30"/>
  <c r="AD367" i="30"/>
  <c r="Z367" i="30"/>
  <c r="V367" i="30"/>
  <c r="R367" i="30"/>
  <c r="T367" i="30"/>
  <c r="P367" i="30"/>
  <c r="N367" i="30"/>
  <c r="CF359" i="30"/>
  <c r="CD359" i="30"/>
  <c r="CB359" i="30"/>
  <c r="BZ359" i="30"/>
  <c r="BX359" i="30"/>
  <c r="BV359" i="30"/>
  <c r="BT359" i="30"/>
  <c r="BR359" i="30"/>
  <c r="BN359" i="30"/>
  <c r="BP359" i="30"/>
  <c r="BL359" i="30"/>
  <c r="BJ359" i="30"/>
  <c r="BH359" i="30"/>
  <c r="BD359" i="30"/>
  <c r="AZ359" i="30"/>
  <c r="BF359" i="30"/>
  <c r="BB359" i="30"/>
  <c r="AX359" i="30"/>
  <c r="AR359" i="30"/>
  <c r="AV359" i="30"/>
  <c r="AT359" i="30"/>
  <c r="AP359" i="30"/>
  <c r="AL359" i="30"/>
  <c r="AJ359" i="30"/>
  <c r="AN359" i="30"/>
  <c r="AF359" i="30"/>
  <c r="AB359" i="30"/>
  <c r="X359" i="30"/>
  <c r="AH359" i="30"/>
  <c r="AD359" i="30"/>
  <c r="Z359" i="30"/>
  <c r="V359" i="30"/>
  <c r="R359" i="30"/>
  <c r="T359" i="30"/>
  <c r="P359" i="30"/>
  <c r="N359" i="30"/>
  <c r="CF351" i="30"/>
  <c r="CD351" i="30"/>
  <c r="CB351" i="30"/>
  <c r="BZ351" i="30"/>
  <c r="BX351" i="30"/>
  <c r="BV351" i="30"/>
  <c r="BT351" i="30"/>
  <c r="BR351" i="30"/>
  <c r="BN351" i="30"/>
  <c r="BP351" i="30"/>
  <c r="BJ351" i="30"/>
  <c r="BL351" i="30"/>
  <c r="BH351" i="30"/>
  <c r="BD351" i="30"/>
  <c r="BF351" i="30"/>
  <c r="AZ351" i="30"/>
  <c r="AX351" i="30"/>
  <c r="BB351" i="30"/>
  <c r="AR351" i="30"/>
  <c r="AT351" i="30"/>
  <c r="AP351" i="30"/>
  <c r="AV351" i="30"/>
  <c r="AL351" i="30"/>
  <c r="AN351" i="30"/>
  <c r="AJ351" i="30"/>
  <c r="AF351" i="30"/>
  <c r="AB351" i="30"/>
  <c r="X351" i="30"/>
  <c r="AH351" i="30"/>
  <c r="AD351" i="30"/>
  <c r="Z351" i="30"/>
  <c r="V351" i="30"/>
  <c r="R351" i="30"/>
  <c r="T351" i="30"/>
  <c r="N351" i="30"/>
  <c r="P351" i="30"/>
  <c r="CF343" i="30"/>
  <c r="CB343" i="30"/>
  <c r="CD343" i="30"/>
  <c r="BZ343" i="30"/>
  <c r="BX343" i="30"/>
  <c r="BV343" i="30"/>
  <c r="BT343" i="30"/>
  <c r="BR343" i="30"/>
  <c r="BN343" i="30"/>
  <c r="BL343" i="30"/>
  <c r="BJ343" i="30"/>
  <c r="BP343" i="30"/>
  <c r="BH343" i="30"/>
  <c r="BD343" i="30"/>
  <c r="BF343" i="30"/>
  <c r="AZ343" i="30"/>
  <c r="BB343" i="30"/>
  <c r="AX343" i="30"/>
  <c r="AR343" i="30"/>
  <c r="AV343" i="30"/>
  <c r="AT343" i="30"/>
  <c r="AP343" i="30"/>
  <c r="AL343" i="30"/>
  <c r="AJ343" i="30"/>
  <c r="AN343" i="30"/>
  <c r="AF343" i="30"/>
  <c r="AB343" i="30"/>
  <c r="X343" i="30"/>
  <c r="AH343" i="30"/>
  <c r="AD343" i="30"/>
  <c r="Z343" i="30"/>
  <c r="V343" i="30"/>
  <c r="R343" i="30"/>
  <c r="P343" i="30"/>
  <c r="N343" i="30"/>
  <c r="T343" i="30"/>
  <c r="CF335" i="30"/>
  <c r="CD335" i="30"/>
  <c r="CB335" i="30"/>
  <c r="BX335" i="30"/>
  <c r="BV335" i="30"/>
  <c r="BZ335" i="30"/>
  <c r="BR335" i="30"/>
  <c r="BT335" i="30"/>
  <c r="BN335" i="30"/>
  <c r="BJ335" i="30"/>
  <c r="BL335" i="30"/>
  <c r="BP335" i="30"/>
  <c r="BH335" i="30"/>
  <c r="BD335" i="30"/>
  <c r="BF335" i="30"/>
  <c r="BB335" i="30"/>
  <c r="AX335" i="30"/>
  <c r="AR335" i="30"/>
  <c r="AT335" i="30"/>
  <c r="AP335" i="30"/>
  <c r="AV335" i="30"/>
  <c r="AZ335" i="30"/>
  <c r="AL335" i="30"/>
  <c r="AN335" i="30"/>
  <c r="AJ335" i="30"/>
  <c r="AF335" i="30"/>
  <c r="AB335" i="30"/>
  <c r="AH335" i="30"/>
  <c r="AD335" i="30"/>
  <c r="Z335" i="30"/>
  <c r="V335" i="30"/>
  <c r="R335" i="30"/>
  <c r="X335" i="30"/>
  <c r="T335" i="30"/>
  <c r="P335" i="30"/>
  <c r="N335" i="30"/>
  <c r="CF327" i="30"/>
  <c r="CD327" i="30"/>
  <c r="BX327" i="30"/>
  <c r="CB327" i="30"/>
  <c r="BZ327" i="30"/>
  <c r="BV327" i="30"/>
  <c r="BT327" i="30"/>
  <c r="BR327" i="30"/>
  <c r="BN327" i="30"/>
  <c r="BJ327" i="30"/>
  <c r="BP327" i="30"/>
  <c r="BL327" i="30"/>
  <c r="BH327" i="30"/>
  <c r="BD327" i="30"/>
  <c r="BF327" i="30"/>
  <c r="AZ327" i="30"/>
  <c r="AX327" i="30"/>
  <c r="BB327" i="30"/>
  <c r="AV327" i="30"/>
  <c r="AR327" i="30"/>
  <c r="AT327" i="30"/>
  <c r="AP327" i="30"/>
  <c r="AL327" i="30"/>
  <c r="AJ327" i="30"/>
  <c r="AF327" i="30"/>
  <c r="AB327" i="30"/>
  <c r="AN327" i="30"/>
  <c r="AH327" i="30"/>
  <c r="AD327" i="30"/>
  <c r="Z327" i="30"/>
  <c r="V327" i="30"/>
  <c r="R327" i="30"/>
  <c r="X327" i="30"/>
  <c r="T327" i="30"/>
  <c r="P327" i="30"/>
  <c r="N327" i="30"/>
  <c r="CF319" i="30"/>
  <c r="CD319" i="30"/>
  <c r="CB319" i="30"/>
  <c r="BZ319" i="30"/>
  <c r="BX319" i="30"/>
  <c r="BV319" i="30"/>
  <c r="BT319" i="30"/>
  <c r="BR319" i="30"/>
  <c r="BN319" i="30"/>
  <c r="BL319" i="30"/>
  <c r="BJ319" i="30"/>
  <c r="BP319" i="30"/>
  <c r="BH319" i="30"/>
  <c r="BD319" i="30"/>
  <c r="BF319" i="30"/>
  <c r="BB319" i="30"/>
  <c r="AX319" i="30"/>
  <c r="AR319" i="30"/>
  <c r="AV319" i="30"/>
  <c r="AT319" i="30"/>
  <c r="AP319" i="30"/>
  <c r="AZ319" i="30"/>
  <c r="AL319" i="30"/>
  <c r="AN319" i="30"/>
  <c r="AJ319" i="30"/>
  <c r="AF319" i="30"/>
  <c r="AB319" i="30"/>
  <c r="AH319" i="30"/>
  <c r="AD319" i="30"/>
  <c r="Z319" i="30"/>
  <c r="X319" i="30"/>
  <c r="V319" i="30"/>
  <c r="R319" i="30"/>
  <c r="T319" i="30"/>
  <c r="N319" i="30"/>
  <c r="P319" i="30"/>
  <c r="CF311" i="30"/>
  <c r="CD311" i="30"/>
  <c r="CB311" i="30"/>
  <c r="BX311" i="30"/>
  <c r="BV311" i="30"/>
  <c r="BZ311" i="30"/>
  <c r="BT311" i="30"/>
  <c r="BR311" i="30"/>
  <c r="BN311" i="30"/>
  <c r="BJ311" i="30"/>
  <c r="BL311" i="30"/>
  <c r="BH311" i="30"/>
  <c r="BP311" i="30"/>
  <c r="BF311" i="30"/>
  <c r="BD311" i="30"/>
  <c r="AZ311" i="30"/>
  <c r="AX311" i="30"/>
  <c r="BB311" i="30"/>
  <c r="AR311" i="30"/>
  <c r="AT311" i="30"/>
  <c r="AP311" i="30"/>
  <c r="AV311" i="30"/>
  <c r="AL311" i="30"/>
  <c r="AJ311" i="30"/>
  <c r="AF311" i="30"/>
  <c r="AB311" i="30"/>
  <c r="AN311" i="30"/>
  <c r="AH311" i="30"/>
  <c r="AD311" i="30"/>
  <c r="Z311" i="30"/>
  <c r="V311" i="30"/>
  <c r="R311" i="30"/>
  <c r="P311" i="30"/>
  <c r="N311" i="30"/>
  <c r="T311" i="30"/>
  <c r="X311" i="30"/>
  <c r="CF303" i="30"/>
  <c r="CD303" i="30"/>
  <c r="CB303" i="30"/>
  <c r="BX303" i="30"/>
  <c r="BZ303" i="30"/>
  <c r="BV303" i="30"/>
  <c r="BR303" i="30"/>
  <c r="BT303" i="30"/>
  <c r="BN303" i="30"/>
  <c r="BP303" i="30"/>
  <c r="BJ303" i="30"/>
  <c r="BH303" i="30"/>
  <c r="BL303" i="30"/>
  <c r="BD303" i="30"/>
  <c r="BF303" i="30"/>
  <c r="AX303" i="30"/>
  <c r="BB303" i="30"/>
  <c r="AZ303" i="30"/>
  <c r="AR303" i="30"/>
  <c r="AV303" i="30"/>
  <c r="AT303" i="30"/>
  <c r="AP303" i="30"/>
  <c r="AL303" i="30"/>
  <c r="AN303" i="30"/>
  <c r="AJ303" i="30"/>
  <c r="AF303" i="30"/>
  <c r="AB303" i="30"/>
  <c r="AH303" i="30"/>
  <c r="AD303" i="30"/>
  <c r="Z303" i="30"/>
  <c r="V303" i="30"/>
  <c r="R303" i="30"/>
  <c r="X303" i="30"/>
  <c r="T303" i="30"/>
  <c r="P303" i="30"/>
  <c r="N303" i="30"/>
  <c r="CF295" i="30"/>
  <c r="CD295" i="30"/>
  <c r="CB295" i="30"/>
  <c r="BZ295" i="30"/>
  <c r="BX295" i="30"/>
  <c r="BV295" i="30"/>
  <c r="BT295" i="30"/>
  <c r="BR295" i="30"/>
  <c r="BN295" i="30"/>
  <c r="BP295" i="30"/>
  <c r="BL295" i="30"/>
  <c r="BJ295" i="30"/>
  <c r="BH295" i="30"/>
  <c r="BF295" i="30"/>
  <c r="BD295" i="30"/>
  <c r="BB295" i="30"/>
  <c r="AX295" i="30"/>
  <c r="AR295" i="30"/>
  <c r="AZ295" i="30"/>
  <c r="AV295" i="30"/>
  <c r="AT295" i="30"/>
  <c r="AP295" i="30"/>
  <c r="AL295" i="30"/>
  <c r="AJ295" i="30"/>
  <c r="AF295" i="30"/>
  <c r="AB295" i="30"/>
  <c r="AN295" i="30"/>
  <c r="AH295" i="30"/>
  <c r="AD295" i="30"/>
  <c r="Z295" i="30"/>
  <c r="V295" i="30"/>
  <c r="R295" i="30"/>
  <c r="X295" i="30"/>
  <c r="T295" i="30"/>
  <c r="P295" i="30"/>
  <c r="N295" i="30"/>
  <c r="CF287" i="30"/>
  <c r="CB287" i="30"/>
  <c r="BZ287" i="30"/>
  <c r="BX287" i="30"/>
  <c r="CD287" i="30"/>
  <c r="BV287" i="30"/>
  <c r="BT287" i="30"/>
  <c r="BR287" i="30"/>
  <c r="BN287" i="30"/>
  <c r="BP287" i="30"/>
  <c r="BJ287" i="30"/>
  <c r="BL287" i="30"/>
  <c r="BH287" i="30"/>
  <c r="BF287" i="30"/>
  <c r="BD287" i="30"/>
  <c r="AX287" i="30"/>
  <c r="BB287" i="30"/>
  <c r="AR287" i="30"/>
  <c r="AZ287" i="30"/>
  <c r="AT287" i="30"/>
  <c r="AP287" i="30"/>
  <c r="AV287" i="30"/>
  <c r="AL287" i="30"/>
  <c r="AN287" i="30"/>
  <c r="AJ287" i="30"/>
  <c r="AF287" i="30"/>
  <c r="AB287" i="30"/>
  <c r="AH287" i="30"/>
  <c r="AD287" i="30"/>
  <c r="Z287" i="30"/>
  <c r="V287" i="30"/>
  <c r="R287" i="30"/>
  <c r="X287" i="30"/>
  <c r="T287" i="30"/>
  <c r="N287" i="30"/>
  <c r="P287" i="30"/>
  <c r="CF279" i="30"/>
  <c r="CD279" i="30"/>
  <c r="CB279" i="30"/>
  <c r="BZ279" i="30"/>
  <c r="BX279" i="30"/>
  <c r="BV279" i="30"/>
  <c r="BT279" i="30"/>
  <c r="BR279" i="30"/>
  <c r="BN279" i="30"/>
  <c r="BL279" i="30"/>
  <c r="BJ279" i="30"/>
  <c r="BP279" i="30"/>
  <c r="BH279" i="30"/>
  <c r="BF279" i="30"/>
  <c r="BD279" i="30"/>
  <c r="BB279" i="30"/>
  <c r="AX279" i="30"/>
  <c r="AR279" i="30"/>
  <c r="AV279" i="30"/>
  <c r="AZ279" i="30"/>
  <c r="AT279" i="30"/>
  <c r="AP279" i="30"/>
  <c r="AL279" i="30"/>
  <c r="AJ279" i="30"/>
  <c r="AF279" i="30"/>
  <c r="AB279" i="30"/>
  <c r="AN279" i="30"/>
  <c r="AH279" i="30"/>
  <c r="AD279" i="30"/>
  <c r="Z279" i="30"/>
  <c r="V279" i="30"/>
  <c r="R279" i="30"/>
  <c r="P279" i="30"/>
  <c r="X279" i="30"/>
  <c r="N279" i="30"/>
  <c r="T279" i="30"/>
  <c r="CF271" i="30"/>
  <c r="CB271" i="30"/>
  <c r="CD271" i="30"/>
  <c r="BX271" i="30"/>
  <c r="BV271" i="30"/>
  <c r="BZ271" i="30"/>
  <c r="BR271" i="30"/>
  <c r="BT271" i="30"/>
  <c r="BN271" i="30"/>
  <c r="BJ271" i="30"/>
  <c r="BL271" i="30"/>
  <c r="BP271" i="30"/>
  <c r="BH271" i="30"/>
  <c r="BD271" i="30"/>
  <c r="BB271" i="30"/>
  <c r="AX271" i="30"/>
  <c r="BF271" i="30"/>
  <c r="AR271" i="30"/>
  <c r="AZ271" i="30"/>
  <c r="AT271" i="30"/>
  <c r="AP271" i="30"/>
  <c r="AV271" i="30"/>
  <c r="AL271" i="30"/>
  <c r="AN271" i="30"/>
  <c r="AJ271" i="30"/>
  <c r="AF271" i="30"/>
  <c r="AB271" i="30"/>
  <c r="AH271" i="30"/>
  <c r="AD271" i="30"/>
  <c r="Z271" i="30"/>
  <c r="V271" i="30"/>
  <c r="R271" i="30"/>
  <c r="T271" i="30"/>
  <c r="P271" i="30"/>
  <c r="X271" i="30"/>
  <c r="N271" i="30"/>
  <c r="CF263" i="30"/>
  <c r="CD263" i="30"/>
  <c r="CB263" i="30"/>
  <c r="BX263" i="30"/>
  <c r="BV263" i="30"/>
  <c r="BZ263" i="30"/>
  <c r="BR263" i="30"/>
  <c r="BT263" i="30"/>
  <c r="BN263" i="30"/>
  <c r="BJ263" i="30"/>
  <c r="BP263" i="30"/>
  <c r="BL263" i="30"/>
  <c r="BH263" i="30"/>
  <c r="BF263" i="30"/>
  <c r="BD263" i="30"/>
  <c r="AX263" i="30"/>
  <c r="BB263" i="30"/>
  <c r="AV263" i="30"/>
  <c r="AR263" i="30"/>
  <c r="AT263" i="30"/>
  <c r="AZ263" i="30"/>
  <c r="AP263" i="30"/>
  <c r="AL263" i="30"/>
  <c r="AJ263" i="30"/>
  <c r="AF263" i="30"/>
  <c r="AB263" i="30"/>
  <c r="AH263" i="30"/>
  <c r="AD263" i="30"/>
  <c r="Z263" i="30"/>
  <c r="AN263" i="30"/>
  <c r="V263" i="30"/>
  <c r="R263" i="30"/>
  <c r="T263" i="30"/>
  <c r="P263" i="30"/>
  <c r="N263" i="30"/>
  <c r="X263" i="30"/>
  <c r="CF255" i="30"/>
  <c r="CB255" i="30"/>
  <c r="BZ255" i="30"/>
  <c r="BX255" i="30"/>
  <c r="BV255" i="30"/>
  <c r="CD255" i="30"/>
  <c r="BR255" i="30"/>
  <c r="BT255" i="30"/>
  <c r="BN255" i="30"/>
  <c r="BL255" i="30"/>
  <c r="BJ255" i="30"/>
  <c r="BP255" i="30"/>
  <c r="BH255" i="30"/>
  <c r="BF255" i="30"/>
  <c r="BD255" i="30"/>
  <c r="BB255" i="30"/>
  <c r="AX255" i="30"/>
  <c r="AR255" i="30"/>
  <c r="AV255" i="30"/>
  <c r="AT255" i="30"/>
  <c r="AZ255" i="30"/>
  <c r="AP255" i="30"/>
  <c r="AL255" i="30"/>
  <c r="AN255" i="30"/>
  <c r="AJ255" i="30"/>
  <c r="AF255" i="30"/>
  <c r="AB255" i="30"/>
  <c r="AH255" i="30"/>
  <c r="AD255" i="30"/>
  <c r="Z255" i="30"/>
  <c r="V255" i="30"/>
  <c r="R255" i="30"/>
  <c r="T255" i="30"/>
  <c r="N255" i="30"/>
  <c r="X255" i="30"/>
  <c r="P255" i="30"/>
  <c r="CF247" i="30"/>
  <c r="CD247" i="30"/>
  <c r="CB247" i="30"/>
  <c r="BX247" i="30"/>
  <c r="BV247" i="30"/>
  <c r="BZ247" i="30"/>
  <c r="BR247" i="30"/>
  <c r="BT247" i="30"/>
  <c r="BN247" i="30"/>
  <c r="BJ247" i="30"/>
  <c r="BL247" i="30"/>
  <c r="BH247" i="30"/>
  <c r="BP247" i="30"/>
  <c r="BF247" i="30"/>
  <c r="BD247" i="30"/>
  <c r="AX247" i="30"/>
  <c r="BB247" i="30"/>
  <c r="AV247" i="30"/>
  <c r="AR247" i="30"/>
  <c r="AT247" i="30"/>
  <c r="AP247" i="30"/>
  <c r="AZ247" i="30"/>
  <c r="AL247" i="30"/>
  <c r="AJ247" i="30"/>
  <c r="AF247" i="30"/>
  <c r="AB247" i="30"/>
  <c r="AH247" i="30"/>
  <c r="AD247" i="30"/>
  <c r="Z247" i="30"/>
  <c r="V247" i="30"/>
  <c r="R247" i="30"/>
  <c r="AN247" i="30"/>
  <c r="P247" i="30"/>
  <c r="N247" i="30"/>
  <c r="T247" i="30"/>
  <c r="X247" i="30"/>
  <c r="CF239" i="30"/>
  <c r="CD239" i="30"/>
  <c r="CB239" i="30"/>
  <c r="BX239" i="30"/>
  <c r="BZ239" i="30"/>
  <c r="BV239" i="30"/>
  <c r="BR239" i="30"/>
  <c r="BT239" i="30"/>
  <c r="BN239" i="30"/>
  <c r="BP239" i="30"/>
  <c r="BJ239" i="30"/>
  <c r="BH239" i="30"/>
  <c r="BL239" i="30"/>
  <c r="BF239" i="30"/>
  <c r="BD239" i="30"/>
  <c r="AX239" i="30"/>
  <c r="AZ239" i="30"/>
  <c r="AR239" i="30"/>
  <c r="BB239" i="30"/>
  <c r="AV239" i="30"/>
  <c r="AT239" i="30"/>
  <c r="AP239" i="30"/>
  <c r="AL239" i="30"/>
  <c r="AN239" i="30"/>
  <c r="AJ239" i="30"/>
  <c r="AF239" i="30"/>
  <c r="AB239" i="30"/>
  <c r="AH239" i="30"/>
  <c r="AD239" i="30"/>
  <c r="Z239" i="30"/>
  <c r="V239" i="30"/>
  <c r="R239" i="30"/>
  <c r="X239" i="30"/>
  <c r="T239" i="30"/>
  <c r="P239" i="30"/>
  <c r="N239" i="30"/>
  <c r="CF231" i="30"/>
  <c r="CD231" i="30"/>
  <c r="CB231" i="30"/>
  <c r="BZ231" i="30"/>
  <c r="BX231" i="30"/>
  <c r="BV231" i="30"/>
  <c r="BR231" i="30"/>
  <c r="BT231" i="30"/>
  <c r="BN231" i="30"/>
  <c r="BP231" i="30"/>
  <c r="BL231" i="30"/>
  <c r="BJ231" i="30"/>
  <c r="BH231" i="30"/>
  <c r="BD231" i="30"/>
  <c r="BF231" i="30"/>
  <c r="BB231" i="30"/>
  <c r="AX231" i="30"/>
  <c r="AV231" i="30"/>
  <c r="AR231" i="30"/>
  <c r="AZ231" i="30"/>
  <c r="AT231" i="30"/>
  <c r="AP231" i="30"/>
  <c r="AL231" i="30"/>
  <c r="AJ231" i="30"/>
  <c r="AN231" i="30"/>
  <c r="AF231" i="30"/>
  <c r="AB231" i="30"/>
  <c r="AH231" i="30"/>
  <c r="AD231" i="30"/>
  <c r="Z231" i="30"/>
  <c r="V231" i="30"/>
  <c r="R231" i="30"/>
  <c r="X231" i="30"/>
  <c r="T231" i="30"/>
  <c r="P231" i="30"/>
  <c r="N231" i="30"/>
  <c r="CF223" i="30"/>
  <c r="CB223" i="30"/>
  <c r="CD223" i="30"/>
  <c r="BX223" i="30"/>
  <c r="BZ223" i="30"/>
  <c r="BV223" i="30"/>
  <c r="BR223" i="30"/>
  <c r="BN223" i="30"/>
  <c r="BT223" i="30"/>
  <c r="BP223" i="30"/>
  <c r="BJ223" i="30"/>
  <c r="BL223" i="30"/>
  <c r="BH223" i="30"/>
  <c r="BF223" i="30"/>
  <c r="BD223" i="30"/>
  <c r="AX223" i="30"/>
  <c r="BB223" i="30"/>
  <c r="AR223" i="30"/>
  <c r="AZ223" i="30"/>
  <c r="AV223" i="30"/>
  <c r="AT223" i="30"/>
  <c r="AP223" i="30"/>
  <c r="AL223" i="30"/>
  <c r="AN223" i="30"/>
  <c r="AJ223" i="30"/>
  <c r="AF223" i="30"/>
  <c r="AB223" i="30"/>
  <c r="AH223" i="30"/>
  <c r="AD223" i="30"/>
  <c r="Z223" i="30"/>
  <c r="V223" i="30"/>
  <c r="R223" i="30"/>
  <c r="X223" i="30"/>
  <c r="T223" i="30"/>
  <c r="N223" i="30"/>
  <c r="P223" i="30"/>
  <c r="CF215" i="30"/>
  <c r="CD215" i="30"/>
  <c r="CB215" i="30"/>
  <c r="BX215" i="30"/>
  <c r="BZ215" i="30"/>
  <c r="BR215" i="30"/>
  <c r="BT215" i="30"/>
  <c r="BV215" i="30"/>
  <c r="BN215" i="30"/>
  <c r="BL215" i="30"/>
  <c r="BJ215" i="30"/>
  <c r="BP215" i="30"/>
  <c r="BH215" i="30"/>
  <c r="BF215" i="30"/>
  <c r="BD215" i="30"/>
  <c r="BB215" i="30"/>
  <c r="AX215" i="30"/>
  <c r="AV215" i="30"/>
  <c r="AR215" i="30"/>
  <c r="AZ215" i="30"/>
  <c r="AT215" i="30"/>
  <c r="AP215" i="30"/>
  <c r="AL215" i="30"/>
  <c r="AJ215" i="30"/>
  <c r="AN215" i="30"/>
  <c r="AF215" i="30"/>
  <c r="AB215" i="30"/>
  <c r="AH215" i="30"/>
  <c r="AD215" i="30"/>
  <c r="Z215" i="30"/>
  <c r="V215" i="30"/>
  <c r="R215" i="30"/>
  <c r="P215" i="30"/>
  <c r="X215" i="30"/>
  <c r="N215" i="30"/>
  <c r="T215" i="30"/>
  <c r="CF207" i="30"/>
  <c r="CB207" i="30"/>
  <c r="CD207" i="30"/>
  <c r="BZ207" i="30"/>
  <c r="BX207" i="30"/>
  <c r="BV207" i="30"/>
  <c r="BR207" i="30"/>
  <c r="BT207" i="30"/>
  <c r="BN207" i="30"/>
  <c r="BJ207" i="30"/>
  <c r="BL207" i="30"/>
  <c r="BP207" i="30"/>
  <c r="BH207" i="30"/>
  <c r="BD207" i="30"/>
  <c r="BF207" i="30"/>
  <c r="BB207" i="30"/>
  <c r="AX207" i="30"/>
  <c r="AR207" i="30"/>
  <c r="AZ207" i="30"/>
  <c r="AV207" i="30"/>
  <c r="AT207" i="30"/>
  <c r="AP207" i="30"/>
  <c r="AL207" i="30"/>
  <c r="AN207" i="30"/>
  <c r="AJ207" i="30"/>
  <c r="AF207" i="30"/>
  <c r="AB207" i="30"/>
  <c r="AH207" i="30"/>
  <c r="AD207" i="30"/>
  <c r="Z207" i="30"/>
  <c r="V207" i="30"/>
  <c r="R207" i="30"/>
  <c r="T207" i="30"/>
  <c r="X207" i="30"/>
  <c r="P207" i="30"/>
  <c r="N207" i="30"/>
  <c r="CF199" i="30"/>
  <c r="CD199" i="30"/>
  <c r="BZ199" i="30"/>
  <c r="CB199" i="30"/>
  <c r="BX199" i="30"/>
  <c r="BV199" i="30"/>
  <c r="BR199" i="30"/>
  <c r="BT199" i="30"/>
  <c r="BN199" i="30"/>
  <c r="BJ199" i="30"/>
  <c r="BP199" i="30"/>
  <c r="BH199" i="30"/>
  <c r="BF199" i="30"/>
  <c r="BL199" i="30"/>
  <c r="BD199" i="30"/>
  <c r="AX199" i="30"/>
  <c r="BB199" i="30"/>
  <c r="AV199" i="30"/>
  <c r="AR199" i="30"/>
  <c r="AT199" i="30"/>
  <c r="AZ199" i="30"/>
  <c r="AP199" i="30"/>
  <c r="AL199" i="30"/>
  <c r="AJ199" i="30"/>
  <c r="AF199" i="30"/>
  <c r="AB199" i="30"/>
  <c r="AN199" i="30"/>
  <c r="AH199" i="30"/>
  <c r="AD199" i="30"/>
  <c r="Z199" i="30"/>
  <c r="V199" i="30"/>
  <c r="R199" i="30"/>
  <c r="T199" i="30"/>
  <c r="P199" i="30"/>
  <c r="N199" i="30"/>
  <c r="X199" i="30"/>
  <c r="CF191" i="30"/>
  <c r="CD191" i="30"/>
  <c r="CB191" i="30"/>
  <c r="BX191" i="30"/>
  <c r="BZ191" i="30"/>
  <c r="BV191" i="30"/>
  <c r="BR191" i="30"/>
  <c r="BT191" i="30"/>
  <c r="BN191" i="30"/>
  <c r="BJ191" i="30"/>
  <c r="BP191" i="30"/>
  <c r="BL191" i="30"/>
  <c r="BH191" i="30"/>
  <c r="BF191" i="30"/>
  <c r="BD191" i="30"/>
  <c r="BB191" i="30"/>
  <c r="AX191" i="30"/>
  <c r="AR191" i="30"/>
  <c r="AV191" i="30"/>
  <c r="AT191" i="30"/>
  <c r="AZ191" i="30"/>
  <c r="AP191" i="30"/>
  <c r="AL191" i="30"/>
  <c r="AN191" i="30"/>
  <c r="AJ191" i="30"/>
  <c r="AF191" i="30"/>
  <c r="AB191" i="30"/>
  <c r="AH191" i="30"/>
  <c r="AD191" i="30"/>
  <c r="Z191" i="30"/>
  <c r="V191" i="30"/>
  <c r="R191" i="30"/>
  <c r="T191" i="30"/>
  <c r="P191" i="30"/>
  <c r="N191" i="30"/>
  <c r="X191" i="30"/>
  <c r="CF183" i="30"/>
  <c r="CD183" i="30"/>
  <c r="CB183" i="30"/>
  <c r="BX183" i="30"/>
  <c r="BZ183" i="30"/>
  <c r="BV183" i="30"/>
  <c r="BR183" i="30"/>
  <c r="BT183" i="30"/>
  <c r="BN183" i="30"/>
  <c r="BJ183" i="30"/>
  <c r="BL183" i="30"/>
  <c r="BH183" i="30"/>
  <c r="BP183" i="30"/>
  <c r="BF183" i="30"/>
  <c r="BD183" i="30"/>
  <c r="AX183" i="30"/>
  <c r="BB183" i="30"/>
  <c r="AV183" i="30"/>
  <c r="AR183" i="30"/>
  <c r="AT183" i="30"/>
  <c r="AP183" i="30"/>
  <c r="AZ183" i="30"/>
  <c r="AL183" i="30"/>
  <c r="AJ183" i="30"/>
  <c r="AF183" i="30"/>
  <c r="AB183" i="30"/>
  <c r="AN183" i="30"/>
  <c r="AH183" i="30"/>
  <c r="AD183" i="30"/>
  <c r="Z183" i="30"/>
  <c r="V183" i="30"/>
  <c r="R183" i="30"/>
  <c r="P183" i="30"/>
  <c r="N183" i="30"/>
  <c r="T183" i="30"/>
  <c r="X183" i="30"/>
  <c r="CF175" i="30"/>
  <c r="CD175" i="30"/>
  <c r="CB175" i="30"/>
  <c r="BZ175" i="30"/>
  <c r="BX175" i="30"/>
  <c r="BV175" i="30"/>
  <c r="BR175" i="30"/>
  <c r="BT175" i="30"/>
  <c r="BN175" i="30"/>
  <c r="BP175" i="30"/>
  <c r="BJ175" i="30"/>
  <c r="BL175" i="30"/>
  <c r="BH175" i="30"/>
  <c r="BF175" i="30"/>
  <c r="BD175" i="30"/>
  <c r="AX175" i="30"/>
  <c r="AZ175" i="30"/>
  <c r="AR175" i="30"/>
  <c r="AV175" i="30"/>
  <c r="AT175" i="30"/>
  <c r="BB175" i="30"/>
  <c r="AP175" i="30"/>
  <c r="AL175" i="30"/>
  <c r="AN175" i="30"/>
  <c r="AJ175" i="30"/>
  <c r="AF175" i="30"/>
  <c r="AB175" i="30"/>
  <c r="AH175" i="30"/>
  <c r="AD175" i="30"/>
  <c r="Z175" i="30"/>
  <c r="V175" i="30"/>
  <c r="R175" i="30"/>
  <c r="X175" i="30"/>
  <c r="T175" i="30"/>
  <c r="P175" i="30"/>
  <c r="N175" i="30"/>
  <c r="CF167" i="30"/>
  <c r="CD167" i="30"/>
  <c r="CB167" i="30"/>
  <c r="BZ167" i="30"/>
  <c r="BX167" i="30"/>
  <c r="BV167" i="30"/>
  <c r="BR167" i="30"/>
  <c r="BT167" i="30"/>
  <c r="BN167" i="30"/>
  <c r="BP167" i="30"/>
  <c r="BJ167" i="30"/>
  <c r="BL167" i="30"/>
  <c r="BH167" i="30"/>
  <c r="BD167" i="30"/>
  <c r="BF167" i="30"/>
  <c r="BB167" i="30"/>
  <c r="AX167" i="30"/>
  <c r="AV167" i="30"/>
  <c r="AR167" i="30"/>
  <c r="AZ167" i="30"/>
  <c r="AT167" i="30"/>
  <c r="AP167" i="30"/>
  <c r="AL167" i="30"/>
  <c r="AJ167" i="30"/>
  <c r="AF167" i="30"/>
  <c r="AB167" i="30"/>
  <c r="AN167" i="30"/>
  <c r="AH167" i="30"/>
  <c r="AD167" i="30"/>
  <c r="Z167" i="30"/>
  <c r="V167" i="30"/>
  <c r="R167" i="30"/>
  <c r="X167" i="30"/>
  <c r="T167" i="30"/>
  <c r="P167" i="30"/>
  <c r="N167" i="30"/>
  <c r="CF159" i="30"/>
  <c r="CB159" i="30"/>
  <c r="CD159" i="30"/>
  <c r="BX159" i="30"/>
  <c r="BZ159" i="30"/>
  <c r="BR159" i="30"/>
  <c r="BN159" i="30"/>
  <c r="BV159" i="30"/>
  <c r="BP159" i="30"/>
  <c r="BJ159" i="30"/>
  <c r="BT159" i="30"/>
  <c r="BL159" i="30"/>
  <c r="BH159" i="30"/>
  <c r="BF159" i="30"/>
  <c r="BD159" i="30"/>
  <c r="AX159" i="30"/>
  <c r="BB159" i="30"/>
  <c r="AV159" i="30"/>
  <c r="AR159" i="30"/>
  <c r="AZ159" i="30"/>
  <c r="AT159" i="30"/>
  <c r="AP159" i="30"/>
  <c r="AL159" i="30"/>
  <c r="AN159" i="30"/>
  <c r="AJ159" i="30"/>
  <c r="AF159" i="30"/>
  <c r="AB159" i="30"/>
  <c r="AH159" i="30"/>
  <c r="AD159" i="30"/>
  <c r="Z159" i="30"/>
  <c r="V159" i="30"/>
  <c r="R159" i="30"/>
  <c r="X159" i="30"/>
  <c r="T159" i="30"/>
  <c r="P159" i="30"/>
  <c r="N159" i="30"/>
  <c r="CF151" i="30"/>
  <c r="CD151" i="30"/>
  <c r="BX151" i="30"/>
  <c r="BZ151" i="30"/>
  <c r="CB151" i="30"/>
  <c r="BR151" i="30"/>
  <c r="BV151" i="30"/>
  <c r="BT151" i="30"/>
  <c r="BN151" i="30"/>
  <c r="BJ151" i="30"/>
  <c r="BP151" i="30"/>
  <c r="BL151" i="30"/>
  <c r="BH151" i="30"/>
  <c r="BF151" i="30"/>
  <c r="BD151" i="30"/>
  <c r="BB151" i="30"/>
  <c r="AX151" i="30"/>
  <c r="AV151" i="30"/>
  <c r="AR151" i="30"/>
  <c r="AZ151" i="30"/>
  <c r="AT151" i="30"/>
  <c r="AP151" i="30"/>
  <c r="AL151" i="30"/>
  <c r="AJ151" i="30"/>
  <c r="AF151" i="30"/>
  <c r="AB151" i="30"/>
  <c r="AN151" i="30"/>
  <c r="AH151" i="30"/>
  <c r="AD151" i="30"/>
  <c r="Z151" i="30"/>
  <c r="V151" i="30"/>
  <c r="R151" i="30"/>
  <c r="X151" i="30"/>
  <c r="P151" i="30"/>
  <c r="N151" i="30"/>
  <c r="T151" i="30"/>
  <c r="CF143" i="30"/>
  <c r="CB143" i="30"/>
  <c r="CD143" i="30"/>
  <c r="BZ143" i="30"/>
  <c r="BX143" i="30"/>
  <c r="BV143" i="30"/>
  <c r="BR143" i="30"/>
  <c r="BT143" i="30"/>
  <c r="BN143" i="30"/>
  <c r="BJ143" i="30"/>
  <c r="BP143" i="30"/>
  <c r="BL143" i="30"/>
  <c r="BH143" i="30"/>
  <c r="BD143" i="30"/>
  <c r="BF143" i="30"/>
  <c r="BB143" i="30"/>
  <c r="AX143" i="30"/>
  <c r="AV143" i="30"/>
  <c r="AR143" i="30"/>
  <c r="AZ143" i="30"/>
  <c r="AT143" i="30"/>
  <c r="AP143" i="30"/>
  <c r="AL143" i="30"/>
  <c r="AN143" i="30"/>
  <c r="AJ143" i="30"/>
  <c r="AF143" i="30"/>
  <c r="AB143" i="30"/>
  <c r="AH143" i="30"/>
  <c r="AD143" i="30"/>
  <c r="Z143" i="30"/>
  <c r="V143" i="30"/>
  <c r="R143" i="30"/>
  <c r="T143" i="30"/>
  <c r="P143" i="30"/>
  <c r="N143" i="30"/>
  <c r="X143" i="30"/>
  <c r="CF135" i="30"/>
  <c r="CD135" i="30"/>
  <c r="CB135" i="30"/>
  <c r="BZ135" i="30"/>
  <c r="BX135" i="30"/>
  <c r="BR135" i="30"/>
  <c r="BT135" i="30"/>
  <c r="BV135" i="30"/>
  <c r="BN135" i="30"/>
  <c r="BJ135" i="30"/>
  <c r="BP135" i="30"/>
  <c r="BL135" i="30"/>
  <c r="BH135" i="30"/>
  <c r="BF135" i="30"/>
  <c r="BD135" i="30"/>
  <c r="AX135" i="30"/>
  <c r="BB135" i="30"/>
  <c r="AV135" i="30"/>
  <c r="AR135" i="30"/>
  <c r="AT135" i="30"/>
  <c r="AZ135" i="30"/>
  <c r="AP135" i="30"/>
  <c r="AL135" i="30"/>
  <c r="AJ135" i="30"/>
  <c r="AF135" i="30"/>
  <c r="AB135" i="30"/>
  <c r="AH135" i="30"/>
  <c r="AD135" i="30"/>
  <c r="Z135" i="30"/>
  <c r="AN135" i="30"/>
  <c r="V135" i="30"/>
  <c r="R135" i="30"/>
  <c r="X135" i="30"/>
  <c r="T135" i="30"/>
  <c r="P135" i="30"/>
  <c r="N135" i="30"/>
  <c r="CF127" i="30"/>
  <c r="CB127" i="30"/>
  <c r="CD127" i="30"/>
  <c r="BX127" i="30"/>
  <c r="BZ127" i="30"/>
  <c r="BV127" i="30"/>
  <c r="BR127" i="30"/>
  <c r="BT127" i="30"/>
  <c r="BN127" i="30"/>
  <c r="BJ127" i="30"/>
  <c r="BP127" i="30"/>
  <c r="BL127" i="30"/>
  <c r="BH127" i="30"/>
  <c r="BF127" i="30"/>
  <c r="BD127" i="30"/>
  <c r="BB127" i="30"/>
  <c r="AX127" i="30"/>
  <c r="AV127" i="30"/>
  <c r="AR127" i="30"/>
  <c r="AT127" i="30"/>
  <c r="AZ127" i="30"/>
  <c r="AP127" i="30"/>
  <c r="AL127" i="30"/>
  <c r="AN127" i="30"/>
  <c r="AJ127" i="30"/>
  <c r="AF127" i="30"/>
  <c r="AB127" i="30"/>
  <c r="AH127" i="30"/>
  <c r="AD127" i="30"/>
  <c r="Z127" i="30"/>
  <c r="V127" i="30"/>
  <c r="R127" i="30"/>
  <c r="X127" i="30"/>
  <c r="T127" i="30"/>
  <c r="P127" i="30"/>
  <c r="N127" i="30"/>
  <c r="CF119" i="30"/>
  <c r="CD119" i="30"/>
  <c r="CB119" i="30"/>
  <c r="BX119" i="30"/>
  <c r="BZ119" i="30"/>
  <c r="BV119" i="30"/>
  <c r="BR119" i="30"/>
  <c r="BT119" i="30"/>
  <c r="BN119" i="30"/>
  <c r="BJ119" i="30"/>
  <c r="BL119" i="30"/>
  <c r="BH119" i="30"/>
  <c r="BF119" i="30"/>
  <c r="BP119" i="30"/>
  <c r="BD119" i="30"/>
  <c r="AX119" i="30"/>
  <c r="BB119" i="30"/>
  <c r="AV119" i="30"/>
  <c r="AR119" i="30"/>
  <c r="AT119" i="30"/>
  <c r="AZ119" i="30"/>
  <c r="AP119" i="30"/>
  <c r="AL119" i="30"/>
  <c r="AJ119" i="30"/>
  <c r="AF119" i="30"/>
  <c r="AB119" i="30"/>
  <c r="AH119" i="30"/>
  <c r="AD119" i="30"/>
  <c r="Z119" i="30"/>
  <c r="V119" i="30"/>
  <c r="R119" i="30"/>
  <c r="AN119" i="30"/>
  <c r="X119" i="30"/>
  <c r="P119" i="30"/>
  <c r="N119" i="30"/>
  <c r="T119" i="30"/>
  <c r="CF111" i="30"/>
  <c r="CD111" i="30"/>
  <c r="CB111" i="30"/>
  <c r="BZ111" i="30"/>
  <c r="BX111" i="30"/>
  <c r="BV111" i="30"/>
  <c r="BR111" i="30"/>
  <c r="BT111" i="30"/>
  <c r="BN111" i="30"/>
  <c r="BP111" i="30"/>
  <c r="BJ111" i="30"/>
  <c r="BL111" i="30"/>
  <c r="BH111" i="30"/>
  <c r="BF111" i="30"/>
  <c r="BD111" i="30"/>
  <c r="AX111" i="30"/>
  <c r="AZ111" i="30"/>
  <c r="AV111" i="30"/>
  <c r="AR111" i="30"/>
  <c r="BB111" i="30"/>
  <c r="AT111" i="30"/>
  <c r="AP111" i="30"/>
  <c r="AL111" i="30"/>
  <c r="AN111" i="30"/>
  <c r="AJ111" i="30"/>
  <c r="AF111" i="30"/>
  <c r="AB111" i="30"/>
  <c r="AH111" i="30"/>
  <c r="AD111" i="30"/>
  <c r="Z111" i="30"/>
  <c r="V111" i="30"/>
  <c r="R111" i="30"/>
  <c r="T111" i="30"/>
  <c r="P111" i="30"/>
  <c r="N111" i="30"/>
  <c r="X111" i="30"/>
  <c r="CF103" i="30"/>
  <c r="CD103" i="30"/>
  <c r="CB103" i="30"/>
  <c r="BZ103" i="30"/>
  <c r="BX103" i="30"/>
  <c r="BV103" i="30"/>
  <c r="BR103" i="30"/>
  <c r="BT103" i="30"/>
  <c r="BN103" i="30"/>
  <c r="BP103" i="30"/>
  <c r="BJ103" i="30"/>
  <c r="BL103" i="30"/>
  <c r="BH103" i="30"/>
  <c r="BD103" i="30"/>
  <c r="BF103" i="30"/>
  <c r="BB103" i="30"/>
  <c r="AX103" i="30"/>
  <c r="AV103" i="30"/>
  <c r="AR103" i="30"/>
  <c r="AZ103" i="30"/>
  <c r="AT103" i="30"/>
  <c r="AP103" i="30"/>
  <c r="AL103" i="30"/>
  <c r="AJ103" i="30"/>
  <c r="AN103" i="30"/>
  <c r="AF103" i="30"/>
  <c r="AB103" i="30"/>
  <c r="AH103" i="30"/>
  <c r="AD103" i="30"/>
  <c r="Z103" i="30"/>
  <c r="V103" i="30"/>
  <c r="R103" i="30"/>
  <c r="X103" i="30"/>
  <c r="T103" i="30"/>
  <c r="P103" i="30"/>
  <c r="N103" i="30"/>
  <c r="CF95" i="30"/>
  <c r="CD95" i="30"/>
  <c r="CB95" i="30"/>
  <c r="BZ95" i="30"/>
  <c r="BX95" i="30"/>
  <c r="BR95" i="30"/>
  <c r="BV95" i="30"/>
  <c r="BT95" i="30"/>
  <c r="BN95" i="30"/>
  <c r="BP95" i="30"/>
  <c r="BJ95" i="30"/>
  <c r="BL95" i="30"/>
  <c r="BH95" i="30"/>
  <c r="BF95" i="30"/>
  <c r="BD95" i="30"/>
  <c r="AX95" i="30"/>
  <c r="BB95" i="30"/>
  <c r="AV95" i="30"/>
  <c r="AR95" i="30"/>
  <c r="AZ95" i="30"/>
  <c r="AT95" i="30"/>
  <c r="AP95" i="30"/>
  <c r="AL95" i="30"/>
  <c r="AN95" i="30"/>
  <c r="AJ95" i="30"/>
  <c r="AF95" i="30"/>
  <c r="AB95" i="30"/>
  <c r="AH95" i="30"/>
  <c r="AD95" i="30"/>
  <c r="Z95" i="30"/>
  <c r="V95" i="30"/>
  <c r="R95" i="30"/>
  <c r="X95" i="30"/>
  <c r="T95" i="30"/>
  <c r="P95" i="30"/>
  <c r="N95" i="30"/>
  <c r="CF87" i="30"/>
  <c r="CD87" i="30"/>
  <c r="CB87" i="30"/>
  <c r="BX87" i="30"/>
  <c r="BZ87" i="30"/>
  <c r="BR87" i="30"/>
  <c r="BT87" i="30"/>
  <c r="BN87" i="30"/>
  <c r="BV87" i="30"/>
  <c r="BJ87" i="30"/>
  <c r="BP87" i="30"/>
  <c r="BL87" i="30"/>
  <c r="BH87" i="30"/>
  <c r="BF87" i="30"/>
  <c r="BD87" i="30"/>
  <c r="BB87" i="30"/>
  <c r="AX87" i="30"/>
  <c r="AV87" i="30"/>
  <c r="AR87" i="30"/>
  <c r="AZ87" i="30"/>
  <c r="AT87" i="30"/>
  <c r="AP87" i="30"/>
  <c r="AL87" i="30"/>
  <c r="AJ87" i="30"/>
  <c r="AN87" i="30"/>
  <c r="AF87" i="30"/>
  <c r="AB87" i="30"/>
  <c r="AH87" i="30"/>
  <c r="AD87" i="30"/>
  <c r="Z87" i="30"/>
  <c r="V87" i="30"/>
  <c r="R87" i="30"/>
  <c r="X87" i="30"/>
  <c r="P87" i="30"/>
  <c r="N87" i="30"/>
  <c r="T87" i="30"/>
  <c r="CF79" i="30"/>
  <c r="CD79" i="30"/>
  <c r="CB79" i="30"/>
  <c r="BZ79" i="30"/>
  <c r="BX79" i="30"/>
  <c r="BV79" i="30"/>
  <c r="BR79" i="30"/>
  <c r="BT79" i="30"/>
  <c r="BN79" i="30"/>
  <c r="BJ79" i="30"/>
  <c r="BP79" i="30"/>
  <c r="BL79" i="30"/>
  <c r="BH79" i="30"/>
  <c r="BD79" i="30"/>
  <c r="BB79" i="30"/>
  <c r="AX79" i="30"/>
  <c r="BF79" i="30"/>
  <c r="AV79" i="30"/>
  <c r="AR79" i="30"/>
  <c r="AZ79" i="30"/>
  <c r="AT79" i="30"/>
  <c r="AP79" i="30"/>
  <c r="AL79" i="30"/>
  <c r="AN79" i="30"/>
  <c r="AJ79" i="30"/>
  <c r="AF79" i="30"/>
  <c r="AB79" i="30"/>
  <c r="AH79" i="30"/>
  <c r="AD79" i="30"/>
  <c r="Z79" i="30"/>
  <c r="V79" i="30"/>
  <c r="R79" i="30"/>
  <c r="T79" i="30"/>
  <c r="P79" i="30"/>
  <c r="N79" i="30"/>
  <c r="X79" i="30"/>
  <c r="CF71" i="30"/>
  <c r="CD71" i="30"/>
  <c r="CB71" i="30"/>
  <c r="BZ71" i="30"/>
  <c r="BX71" i="30"/>
  <c r="BR71" i="30"/>
  <c r="BT71" i="30"/>
  <c r="BV71" i="30"/>
  <c r="BN71" i="30"/>
  <c r="BJ71" i="30"/>
  <c r="BP71" i="30"/>
  <c r="BL71" i="30"/>
  <c r="BH71" i="30"/>
  <c r="BF71" i="30"/>
  <c r="BD71" i="30"/>
  <c r="AX71" i="30"/>
  <c r="BB71" i="30"/>
  <c r="AV71" i="30"/>
  <c r="AR71" i="30"/>
  <c r="AT71" i="30"/>
  <c r="AZ71" i="30"/>
  <c r="AP71" i="30"/>
  <c r="AL71" i="30"/>
  <c r="AJ71" i="30"/>
  <c r="AF71" i="30"/>
  <c r="AB71" i="30"/>
  <c r="AN71" i="30"/>
  <c r="AH71" i="30"/>
  <c r="AD71" i="30"/>
  <c r="Z71" i="30"/>
  <c r="V71" i="30"/>
  <c r="R71" i="30"/>
  <c r="X71" i="30"/>
  <c r="T71" i="30"/>
  <c r="P71" i="30"/>
  <c r="N71" i="30"/>
  <c r="CF63" i="30"/>
  <c r="CB63" i="30"/>
  <c r="CD63" i="30"/>
  <c r="BZ63" i="30"/>
  <c r="BX63" i="30"/>
  <c r="BV63" i="30"/>
  <c r="BR63" i="30"/>
  <c r="BT63" i="30"/>
  <c r="BN63" i="30"/>
  <c r="BJ63" i="30"/>
  <c r="BP63" i="30"/>
  <c r="BL63" i="30"/>
  <c r="BH63" i="30"/>
  <c r="BF63" i="30"/>
  <c r="BD63" i="30"/>
  <c r="BB63" i="30"/>
  <c r="AX63" i="30"/>
  <c r="AV63" i="30"/>
  <c r="AR63" i="30"/>
  <c r="AT63" i="30"/>
  <c r="AZ63" i="30"/>
  <c r="AP63" i="30"/>
  <c r="AL63" i="30"/>
  <c r="AN63" i="30"/>
  <c r="AJ63" i="30"/>
  <c r="AF63" i="30"/>
  <c r="AB63" i="30"/>
  <c r="AH63" i="30"/>
  <c r="AD63" i="30"/>
  <c r="Z63" i="30"/>
  <c r="V63" i="30"/>
  <c r="R63" i="30"/>
  <c r="X63" i="30"/>
  <c r="T63" i="30"/>
  <c r="P63" i="30"/>
  <c r="N63" i="30"/>
  <c r="CF55" i="30"/>
  <c r="CD55" i="30"/>
  <c r="CB55" i="30"/>
  <c r="BZ55" i="30"/>
  <c r="BX55" i="30"/>
  <c r="BV55" i="30"/>
  <c r="BR55" i="30"/>
  <c r="BT55" i="30"/>
  <c r="BN55" i="30"/>
  <c r="BJ55" i="30"/>
  <c r="BL55" i="30"/>
  <c r="BP55" i="30"/>
  <c r="BH55" i="30"/>
  <c r="BF55" i="30"/>
  <c r="BD55" i="30"/>
  <c r="AX55" i="30"/>
  <c r="BB55" i="30"/>
  <c r="AV55" i="30"/>
  <c r="AR55" i="30"/>
  <c r="AT55" i="30"/>
  <c r="AZ55" i="30"/>
  <c r="AP55" i="30"/>
  <c r="AL55" i="30"/>
  <c r="AJ55" i="30"/>
  <c r="AF55" i="30"/>
  <c r="AB55" i="30"/>
  <c r="AN55" i="30"/>
  <c r="AH55" i="30"/>
  <c r="AD55" i="30"/>
  <c r="Z55" i="30"/>
  <c r="V55" i="30"/>
  <c r="R55" i="30"/>
  <c r="X55" i="30"/>
  <c r="P55" i="30"/>
  <c r="N55" i="30"/>
  <c r="T55" i="30"/>
  <c r="CF47" i="30"/>
  <c r="CB47" i="30"/>
  <c r="CD47" i="30"/>
  <c r="BZ47" i="30"/>
  <c r="BV47" i="30"/>
  <c r="BX47" i="30"/>
  <c r="BR47" i="30"/>
  <c r="BT47" i="30"/>
  <c r="BN47" i="30"/>
  <c r="BP47" i="30"/>
  <c r="BJ47" i="30"/>
  <c r="BL47" i="30"/>
  <c r="BH47" i="30"/>
  <c r="BF47" i="30"/>
  <c r="BD47" i="30"/>
  <c r="AX47" i="30"/>
  <c r="AZ47" i="30"/>
  <c r="AV47" i="30"/>
  <c r="AR47" i="30"/>
  <c r="BB47" i="30"/>
  <c r="AT47" i="30"/>
  <c r="AP47" i="30"/>
  <c r="AL47" i="30"/>
  <c r="AN47" i="30"/>
  <c r="AJ47" i="30"/>
  <c r="AF47" i="30"/>
  <c r="AB47" i="30"/>
  <c r="AH47" i="30"/>
  <c r="AD47" i="30"/>
  <c r="Z47" i="30"/>
  <c r="V47" i="30"/>
  <c r="R47" i="30"/>
  <c r="T47" i="30"/>
  <c r="P47" i="30"/>
  <c r="N47" i="30"/>
  <c r="X47" i="30"/>
  <c r="CF39" i="30"/>
  <c r="CD39" i="30"/>
  <c r="CB39" i="30"/>
  <c r="BZ39" i="30"/>
  <c r="BX39" i="30"/>
  <c r="BV39" i="30"/>
  <c r="BR39" i="30"/>
  <c r="BT39" i="30"/>
  <c r="BN39" i="30"/>
  <c r="BP39" i="30"/>
  <c r="BJ39" i="30"/>
  <c r="BL39" i="30"/>
  <c r="BH39" i="30"/>
  <c r="BD39" i="30"/>
  <c r="BF39" i="30"/>
  <c r="BB39" i="30"/>
  <c r="AX39" i="30"/>
  <c r="AV39" i="30"/>
  <c r="AR39" i="30"/>
  <c r="AZ39" i="30"/>
  <c r="AT39" i="30"/>
  <c r="AP39" i="30"/>
  <c r="AL39" i="30"/>
  <c r="AJ39" i="30"/>
  <c r="AF39" i="30"/>
  <c r="AB39" i="30"/>
  <c r="AN39" i="30"/>
  <c r="AH39" i="30"/>
  <c r="AD39" i="30"/>
  <c r="Z39" i="30"/>
  <c r="V39" i="30"/>
  <c r="R39" i="30"/>
  <c r="X39" i="30"/>
  <c r="T39" i="30"/>
  <c r="P39" i="30"/>
  <c r="N39" i="30"/>
  <c r="CF31" i="30"/>
  <c r="CD31" i="30"/>
  <c r="CB31" i="30"/>
  <c r="BZ31" i="30"/>
  <c r="BX31" i="30"/>
  <c r="BR31" i="30"/>
  <c r="BV31" i="30"/>
  <c r="BN31" i="30"/>
  <c r="BT31" i="30"/>
  <c r="BP31" i="30"/>
  <c r="BJ31" i="30"/>
  <c r="BL31" i="30"/>
  <c r="BH31" i="30"/>
  <c r="BF31" i="30"/>
  <c r="BD31" i="30"/>
  <c r="AX31" i="30"/>
  <c r="BB31" i="30"/>
  <c r="AV31" i="30"/>
  <c r="AR31" i="30"/>
  <c r="AZ31" i="30"/>
  <c r="AT31" i="30"/>
  <c r="AP31" i="30"/>
  <c r="AL31" i="30"/>
  <c r="AN31" i="30"/>
  <c r="AJ31" i="30"/>
  <c r="AF31" i="30"/>
  <c r="AB31" i="30"/>
  <c r="AH31" i="30"/>
  <c r="AD31" i="30"/>
  <c r="Z31" i="30"/>
  <c r="V31" i="30"/>
  <c r="R31" i="30"/>
  <c r="X31" i="30"/>
  <c r="T31" i="30"/>
  <c r="P31" i="30"/>
  <c r="N31" i="30"/>
  <c r="CF23" i="30"/>
  <c r="CD23" i="30"/>
  <c r="CB23" i="30"/>
  <c r="BZ23" i="30"/>
  <c r="BX23" i="30"/>
  <c r="BR23" i="30"/>
  <c r="BT23" i="30"/>
  <c r="BV23" i="30"/>
  <c r="BN23" i="30"/>
  <c r="BJ23" i="30"/>
  <c r="BP23" i="30"/>
  <c r="BL23" i="30"/>
  <c r="BH23" i="30"/>
  <c r="BF23" i="30"/>
  <c r="BD23" i="30"/>
  <c r="BB23" i="30"/>
  <c r="AX23" i="30"/>
  <c r="AV23" i="30"/>
  <c r="AR23" i="30"/>
  <c r="AZ23" i="30"/>
  <c r="AT23" i="30"/>
  <c r="AP23" i="30"/>
  <c r="AL23" i="30"/>
  <c r="AJ23" i="30"/>
  <c r="AF23" i="30"/>
  <c r="AB23" i="30"/>
  <c r="AN23" i="30"/>
  <c r="AH23" i="30"/>
  <c r="AD23" i="30"/>
  <c r="Z23" i="30"/>
  <c r="V23" i="30"/>
  <c r="R23" i="30"/>
  <c r="X23" i="30"/>
  <c r="P23" i="30"/>
  <c r="N23" i="30"/>
  <c r="T23" i="30"/>
  <c r="CF15" i="30"/>
  <c r="CB15" i="30"/>
  <c r="CD15" i="30"/>
  <c r="BZ15" i="30"/>
  <c r="BX15" i="30"/>
  <c r="BV15" i="30"/>
  <c r="BR15" i="30"/>
  <c r="BT15" i="30"/>
  <c r="BN15" i="30"/>
  <c r="BJ15" i="30"/>
  <c r="BP15" i="30"/>
  <c r="BL15" i="30"/>
  <c r="BH15" i="30"/>
  <c r="BD15" i="30"/>
  <c r="BF15" i="30"/>
  <c r="BB15" i="30"/>
  <c r="AX15" i="30"/>
  <c r="AV15" i="30"/>
  <c r="AR15" i="30"/>
  <c r="AZ15" i="30"/>
  <c r="AT15" i="30"/>
  <c r="AP15" i="30"/>
  <c r="AL15" i="30"/>
  <c r="AN15" i="30"/>
  <c r="AJ15" i="30"/>
  <c r="AF15" i="30"/>
  <c r="AB15" i="30"/>
  <c r="AH15" i="30"/>
  <c r="AD15" i="30"/>
  <c r="Z15" i="30"/>
  <c r="V15" i="30"/>
  <c r="R15" i="30"/>
  <c r="T15" i="30"/>
  <c r="P15" i="30"/>
  <c r="N15" i="30"/>
  <c r="X15" i="30"/>
  <c r="CF501" i="30"/>
  <c r="CD501" i="30"/>
  <c r="CB501" i="30"/>
  <c r="BZ501" i="30"/>
  <c r="BV501" i="30"/>
  <c r="BX501" i="30"/>
  <c r="BT501" i="30"/>
  <c r="BR501" i="30"/>
  <c r="BN501" i="30"/>
  <c r="BP501" i="30"/>
  <c r="BH501" i="30"/>
  <c r="BJ501" i="30"/>
  <c r="BL501" i="30"/>
  <c r="BF501" i="30"/>
  <c r="BD501" i="30"/>
  <c r="BB501" i="30"/>
  <c r="AZ501" i="30"/>
  <c r="AX501" i="30"/>
  <c r="AR501" i="30"/>
  <c r="AT501" i="30"/>
  <c r="AP501" i="30"/>
  <c r="AL501" i="30"/>
  <c r="AV501" i="30"/>
  <c r="AN501" i="30"/>
  <c r="AH501" i="30"/>
  <c r="AJ501" i="30"/>
  <c r="AF501" i="30"/>
  <c r="AB501" i="30"/>
  <c r="X501" i="30"/>
  <c r="AD501" i="30"/>
  <c r="V501" i="30"/>
  <c r="R501" i="30"/>
  <c r="Z501" i="30"/>
  <c r="T501" i="30"/>
  <c r="P501" i="30"/>
  <c r="N501" i="30"/>
  <c r="CF429" i="30"/>
  <c r="CD429" i="30"/>
  <c r="BZ429" i="30"/>
  <c r="CB429" i="30"/>
  <c r="BX429" i="30"/>
  <c r="BV429" i="30"/>
  <c r="BT429" i="30"/>
  <c r="BR429" i="30"/>
  <c r="BP429" i="30"/>
  <c r="BN429" i="30"/>
  <c r="BL429" i="30"/>
  <c r="BJ429" i="30"/>
  <c r="BH429" i="30"/>
  <c r="BD429" i="30"/>
  <c r="BB429" i="30"/>
  <c r="BF429" i="30"/>
  <c r="AZ429" i="30"/>
  <c r="AX429" i="30"/>
  <c r="AV429" i="30"/>
  <c r="AR429" i="30"/>
  <c r="AT429" i="30"/>
  <c r="AP429" i="30"/>
  <c r="AN429" i="30"/>
  <c r="AL429" i="30"/>
  <c r="AH429" i="30"/>
  <c r="AJ429" i="30"/>
  <c r="AF429" i="30"/>
  <c r="AB429" i="30"/>
  <c r="X429" i="30"/>
  <c r="V429" i="30"/>
  <c r="R429" i="30"/>
  <c r="AD429" i="30"/>
  <c r="Z429" i="30"/>
  <c r="T429" i="30"/>
  <c r="P429" i="30"/>
  <c r="N429" i="30"/>
  <c r="CF357" i="30"/>
  <c r="CD357" i="30"/>
  <c r="CB357" i="30"/>
  <c r="BZ357" i="30"/>
  <c r="BV357" i="30"/>
  <c r="BT357" i="30"/>
  <c r="BX357" i="30"/>
  <c r="BR357" i="30"/>
  <c r="BP357" i="30"/>
  <c r="BN357" i="30"/>
  <c r="BL357" i="30"/>
  <c r="BJ357" i="30"/>
  <c r="BH357" i="30"/>
  <c r="BF357" i="30"/>
  <c r="BD357" i="30"/>
  <c r="BB357" i="30"/>
  <c r="AX357" i="30"/>
  <c r="AZ357" i="30"/>
  <c r="AR357" i="30"/>
  <c r="AV357" i="30"/>
  <c r="AT357" i="30"/>
  <c r="AP357" i="30"/>
  <c r="AL357" i="30"/>
  <c r="AN357" i="30"/>
  <c r="AJ357" i="30"/>
  <c r="AF357" i="30"/>
  <c r="AB357" i="30"/>
  <c r="X357" i="30"/>
  <c r="Z357" i="30"/>
  <c r="V357" i="30"/>
  <c r="R357" i="30"/>
  <c r="AD357" i="30"/>
  <c r="AH357" i="30"/>
  <c r="T357" i="30"/>
  <c r="P357" i="30"/>
  <c r="N357" i="30"/>
  <c r="CF285" i="30"/>
  <c r="CD285" i="30"/>
  <c r="CB285" i="30"/>
  <c r="BZ285" i="30"/>
  <c r="BV285" i="30"/>
  <c r="BT285" i="30"/>
  <c r="BR285" i="30"/>
  <c r="BX285" i="30"/>
  <c r="BP285" i="30"/>
  <c r="BN285" i="30"/>
  <c r="BJ285" i="30"/>
  <c r="BL285" i="30"/>
  <c r="BF285" i="30"/>
  <c r="BH285" i="30"/>
  <c r="BD285" i="30"/>
  <c r="AZ285" i="30"/>
  <c r="AX285" i="30"/>
  <c r="BB285" i="30"/>
  <c r="AV285" i="30"/>
  <c r="AR285" i="30"/>
  <c r="AT285" i="30"/>
  <c r="AP285" i="30"/>
  <c r="AN285" i="30"/>
  <c r="AL285" i="30"/>
  <c r="AJ285" i="30"/>
  <c r="AF285" i="30"/>
  <c r="AB285" i="30"/>
  <c r="AH285" i="30"/>
  <c r="AD285" i="30"/>
  <c r="Z285" i="30"/>
  <c r="V285" i="30"/>
  <c r="R285" i="30"/>
  <c r="X285" i="30"/>
  <c r="T285" i="30"/>
  <c r="P285" i="30"/>
  <c r="N285" i="30"/>
  <c r="CF221" i="30"/>
  <c r="CD221" i="30"/>
  <c r="CB221" i="30"/>
  <c r="BZ221" i="30"/>
  <c r="BV221" i="30"/>
  <c r="BT221" i="30"/>
  <c r="BX221" i="30"/>
  <c r="BR221" i="30"/>
  <c r="BP221" i="30"/>
  <c r="BN221" i="30"/>
  <c r="BJ221" i="30"/>
  <c r="BL221" i="30"/>
  <c r="BH221" i="30"/>
  <c r="BF221" i="30"/>
  <c r="BD221" i="30"/>
  <c r="AZ221" i="30"/>
  <c r="AX221" i="30"/>
  <c r="BB221" i="30"/>
  <c r="AR221" i="30"/>
  <c r="AV221" i="30"/>
  <c r="AT221" i="30"/>
  <c r="AP221" i="30"/>
  <c r="AN221" i="30"/>
  <c r="AL221" i="30"/>
  <c r="AJ221" i="30"/>
  <c r="AF221" i="30"/>
  <c r="AB221" i="30"/>
  <c r="AH221" i="30"/>
  <c r="AD221" i="30"/>
  <c r="Z221" i="30"/>
  <c r="V221" i="30"/>
  <c r="R221" i="30"/>
  <c r="X221" i="30"/>
  <c r="T221" i="30"/>
  <c r="P221" i="30"/>
  <c r="N221" i="30"/>
  <c r="CF157" i="30"/>
  <c r="CD157" i="30"/>
  <c r="CB157" i="30"/>
  <c r="BZ157" i="30"/>
  <c r="BV157" i="30"/>
  <c r="BT157" i="30"/>
  <c r="BX157" i="30"/>
  <c r="BR157" i="30"/>
  <c r="BP157" i="30"/>
  <c r="BN157" i="30"/>
  <c r="BL157" i="30"/>
  <c r="BJ157" i="30"/>
  <c r="BF157" i="30"/>
  <c r="BH157" i="30"/>
  <c r="BD157" i="30"/>
  <c r="AZ157" i="30"/>
  <c r="AX157" i="30"/>
  <c r="BB157" i="30"/>
  <c r="AV157" i="30"/>
  <c r="AR157" i="30"/>
  <c r="AT157" i="30"/>
  <c r="AP157" i="30"/>
  <c r="AN157" i="30"/>
  <c r="AL157" i="30"/>
  <c r="AJ157" i="30"/>
  <c r="AF157" i="30"/>
  <c r="AB157" i="30"/>
  <c r="AH157" i="30"/>
  <c r="AD157" i="30"/>
  <c r="Z157" i="30"/>
  <c r="V157" i="30"/>
  <c r="R157" i="30"/>
  <c r="X157" i="30"/>
  <c r="T157" i="30"/>
  <c r="N157" i="30"/>
  <c r="P157" i="30"/>
  <c r="CF93" i="30"/>
  <c r="CD93" i="30"/>
  <c r="CB93" i="30"/>
  <c r="BZ93" i="30"/>
  <c r="BX93" i="30"/>
  <c r="BV93" i="30"/>
  <c r="BT93" i="30"/>
  <c r="BP93" i="30"/>
  <c r="BR93" i="30"/>
  <c r="BN93" i="30"/>
  <c r="BL93" i="30"/>
  <c r="BJ93" i="30"/>
  <c r="BH93" i="30"/>
  <c r="BF93" i="30"/>
  <c r="BD93" i="30"/>
  <c r="AZ93" i="30"/>
  <c r="AX93" i="30"/>
  <c r="BB93" i="30"/>
  <c r="AV93" i="30"/>
  <c r="AR93" i="30"/>
  <c r="AT93" i="30"/>
  <c r="AP93" i="30"/>
  <c r="AN93" i="30"/>
  <c r="AL93" i="30"/>
  <c r="AJ93" i="30"/>
  <c r="AF93" i="30"/>
  <c r="AB93" i="30"/>
  <c r="AH93" i="30"/>
  <c r="AD93" i="30"/>
  <c r="Z93" i="30"/>
  <c r="V93" i="30"/>
  <c r="R93" i="30"/>
  <c r="X93" i="30"/>
  <c r="T93" i="30"/>
  <c r="N93" i="30"/>
  <c r="P93" i="30"/>
  <c r="CF29" i="30"/>
  <c r="CD29" i="30"/>
  <c r="CB29" i="30"/>
  <c r="BZ29" i="30"/>
  <c r="BX29" i="30"/>
  <c r="BV29" i="30"/>
  <c r="BT29" i="30"/>
  <c r="BP29" i="30"/>
  <c r="BN29" i="30"/>
  <c r="BR29" i="30"/>
  <c r="BL29" i="30"/>
  <c r="BJ29" i="30"/>
  <c r="BH29" i="30"/>
  <c r="BF29" i="30"/>
  <c r="BD29" i="30"/>
  <c r="AZ29" i="30"/>
  <c r="AX29" i="30"/>
  <c r="BB29" i="30"/>
  <c r="AV29" i="30"/>
  <c r="AR29" i="30"/>
  <c r="AT29" i="30"/>
  <c r="AP29" i="30"/>
  <c r="AN29" i="30"/>
  <c r="AL29" i="30"/>
  <c r="AJ29" i="30"/>
  <c r="AF29" i="30"/>
  <c r="AB29" i="30"/>
  <c r="AD29" i="30"/>
  <c r="Z29" i="30"/>
  <c r="V29" i="30"/>
  <c r="R29" i="30"/>
  <c r="AH29" i="30"/>
  <c r="X29" i="30"/>
  <c r="T29" i="30"/>
  <c r="N29" i="30"/>
  <c r="P29" i="30"/>
  <c r="CF504" i="30"/>
  <c r="CB504" i="30"/>
  <c r="CD504" i="30"/>
  <c r="BZ504" i="30"/>
  <c r="BX504" i="30"/>
  <c r="BT504" i="30"/>
  <c r="BR504" i="30"/>
  <c r="BV504" i="30"/>
  <c r="BP504" i="30"/>
  <c r="BN504" i="30"/>
  <c r="BL504" i="30"/>
  <c r="BH504" i="30"/>
  <c r="BJ504" i="30"/>
  <c r="BF504" i="30"/>
  <c r="BB504" i="30"/>
  <c r="BD504" i="30"/>
  <c r="AZ504" i="30"/>
  <c r="AX504" i="30"/>
  <c r="AV504" i="30"/>
  <c r="AT504" i="30"/>
  <c r="AR504" i="30"/>
  <c r="AN504" i="30"/>
  <c r="AP504" i="30"/>
  <c r="AJ504" i="30"/>
  <c r="AL504" i="30"/>
  <c r="AH504" i="30"/>
  <c r="AF504" i="30"/>
  <c r="AB504" i="30"/>
  <c r="X504" i="30"/>
  <c r="AD504" i="30"/>
  <c r="Z504" i="30"/>
  <c r="V504" i="30"/>
  <c r="R504" i="30"/>
  <c r="T504" i="30"/>
  <c r="P504" i="30"/>
  <c r="N504" i="30"/>
  <c r="CF488" i="30"/>
  <c r="CD488" i="30"/>
  <c r="CB488" i="30"/>
  <c r="BZ488" i="30"/>
  <c r="BX488" i="30"/>
  <c r="BV488" i="30"/>
  <c r="BR488" i="30"/>
  <c r="BP488" i="30"/>
  <c r="BT488" i="30"/>
  <c r="BN488" i="30"/>
  <c r="BL488" i="30"/>
  <c r="BH488" i="30"/>
  <c r="BJ488" i="30"/>
  <c r="BF488" i="30"/>
  <c r="BB488" i="30"/>
  <c r="BD488" i="30"/>
  <c r="AZ488" i="30"/>
  <c r="AX488" i="30"/>
  <c r="AV488" i="30"/>
  <c r="AT488" i="30"/>
  <c r="AR488" i="30"/>
  <c r="AP488" i="30"/>
  <c r="AN488" i="30"/>
  <c r="AJ488" i="30"/>
  <c r="AL488" i="30"/>
  <c r="AH488" i="30"/>
  <c r="AF488" i="30"/>
  <c r="AB488" i="30"/>
  <c r="X488" i="30"/>
  <c r="AD488" i="30"/>
  <c r="Z488" i="30"/>
  <c r="V488" i="30"/>
  <c r="R488" i="30"/>
  <c r="T488" i="30"/>
  <c r="P488" i="30"/>
  <c r="N488" i="30"/>
  <c r="CD464" i="30"/>
  <c r="CB464" i="30"/>
  <c r="CF464" i="30"/>
  <c r="BZ464" i="30"/>
  <c r="BX464" i="30"/>
  <c r="BV464" i="30"/>
  <c r="BR464" i="30"/>
  <c r="BT464" i="30"/>
  <c r="BN464" i="30"/>
  <c r="BP464" i="30"/>
  <c r="BL464" i="30"/>
  <c r="BH464" i="30"/>
  <c r="BJ464" i="30"/>
  <c r="BF464" i="30"/>
  <c r="BB464" i="30"/>
  <c r="BD464" i="30"/>
  <c r="AZ464" i="30"/>
  <c r="AX464" i="30"/>
  <c r="AV464" i="30"/>
  <c r="AT464" i="30"/>
  <c r="AP464" i="30"/>
  <c r="AN464" i="30"/>
  <c r="AR464" i="30"/>
  <c r="AJ464" i="30"/>
  <c r="AL464" i="30"/>
  <c r="AH464" i="30"/>
  <c r="AF464" i="30"/>
  <c r="AB464" i="30"/>
  <c r="X464" i="30"/>
  <c r="AD464" i="30"/>
  <c r="Z464" i="30"/>
  <c r="V464" i="30"/>
  <c r="R464" i="30"/>
  <c r="T464" i="30"/>
  <c r="P464" i="30"/>
  <c r="N464" i="30"/>
  <c r="CF448" i="30"/>
  <c r="CD448" i="30"/>
  <c r="CB448" i="30"/>
  <c r="BZ448" i="30"/>
  <c r="BX448" i="30"/>
  <c r="BV448" i="30"/>
  <c r="BT448" i="30"/>
  <c r="BR448" i="30"/>
  <c r="BN448" i="30"/>
  <c r="BP448" i="30"/>
  <c r="BL448" i="30"/>
  <c r="BH448" i="30"/>
  <c r="BF448" i="30"/>
  <c r="BB448" i="30"/>
  <c r="BD448" i="30"/>
  <c r="AZ448" i="30"/>
  <c r="BJ448" i="30"/>
  <c r="AX448" i="30"/>
  <c r="AV448" i="30"/>
  <c r="AT448" i="30"/>
  <c r="AR448" i="30"/>
  <c r="AP448" i="30"/>
  <c r="AN448" i="30"/>
  <c r="AJ448" i="30"/>
  <c r="AL448" i="30"/>
  <c r="AH448" i="30"/>
  <c r="AF448" i="30"/>
  <c r="AB448" i="30"/>
  <c r="X448" i="30"/>
  <c r="AD448" i="30"/>
  <c r="Z448" i="30"/>
  <c r="V448" i="30"/>
  <c r="R448" i="30"/>
  <c r="T448" i="30"/>
  <c r="P448" i="30"/>
  <c r="N448" i="30"/>
  <c r="CF424" i="30"/>
  <c r="CD424" i="30"/>
  <c r="CB424" i="30"/>
  <c r="BZ424" i="30"/>
  <c r="BX424" i="30"/>
  <c r="BV424" i="30"/>
  <c r="BR424" i="30"/>
  <c r="BT424" i="30"/>
  <c r="BN424" i="30"/>
  <c r="BL424" i="30"/>
  <c r="BP424" i="30"/>
  <c r="BH424" i="30"/>
  <c r="BJ424" i="30"/>
  <c r="BF424" i="30"/>
  <c r="BB424" i="30"/>
  <c r="AZ424" i="30"/>
  <c r="BD424" i="30"/>
  <c r="AX424" i="30"/>
  <c r="AV424" i="30"/>
  <c r="AT424" i="30"/>
  <c r="AR424" i="30"/>
  <c r="AP424" i="30"/>
  <c r="AN424" i="30"/>
  <c r="AJ424" i="30"/>
  <c r="AL424" i="30"/>
  <c r="AH424" i="30"/>
  <c r="AF424" i="30"/>
  <c r="AB424" i="30"/>
  <c r="X424" i="30"/>
  <c r="AD424" i="30"/>
  <c r="Z424" i="30"/>
  <c r="V424" i="30"/>
  <c r="R424" i="30"/>
  <c r="T424" i="30"/>
  <c r="P424" i="30"/>
  <c r="N424" i="30"/>
  <c r="CF408" i="30"/>
  <c r="CD408" i="30"/>
  <c r="CB408" i="30"/>
  <c r="BZ408" i="30"/>
  <c r="BX408" i="30"/>
  <c r="BV408" i="30"/>
  <c r="BT408" i="30"/>
  <c r="BR408" i="30"/>
  <c r="BN408" i="30"/>
  <c r="BL408" i="30"/>
  <c r="BP408" i="30"/>
  <c r="BH408" i="30"/>
  <c r="BJ408" i="30"/>
  <c r="BF408" i="30"/>
  <c r="BB408" i="30"/>
  <c r="AZ408" i="30"/>
  <c r="BD408" i="30"/>
  <c r="AX408" i="30"/>
  <c r="AV408" i="30"/>
  <c r="AT408" i="30"/>
  <c r="AP408" i="30"/>
  <c r="AN408" i="30"/>
  <c r="AR408" i="30"/>
  <c r="AJ408" i="30"/>
  <c r="AL408" i="30"/>
  <c r="AH408" i="30"/>
  <c r="AF408" i="30"/>
  <c r="AB408" i="30"/>
  <c r="X408" i="30"/>
  <c r="AD408" i="30"/>
  <c r="Z408" i="30"/>
  <c r="V408" i="30"/>
  <c r="R408" i="30"/>
  <c r="T408" i="30"/>
  <c r="P408" i="30"/>
  <c r="N408" i="30"/>
  <c r="CF376" i="30"/>
  <c r="CD376" i="30"/>
  <c r="CB376" i="30"/>
  <c r="BZ376" i="30"/>
  <c r="BX376" i="30"/>
  <c r="BT376" i="30"/>
  <c r="BV376" i="30"/>
  <c r="BR376" i="30"/>
  <c r="BN376" i="30"/>
  <c r="BL376" i="30"/>
  <c r="BH376" i="30"/>
  <c r="BJ376" i="30"/>
  <c r="BP376" i="30"/>
  <c r="BF376" i="30"/>
  <c r="BB376" i="30"/>
  <c r="AZ376" i="30"/>
  <c r="BD376" i="30"/>
  <c r="AX376" i="30"/>
  <c r="AV376" i="30"/>
  <c r="AT376" i="30"/>
  <c r="AR376" i="30"/>
  <c r="AN376" i="30"/>
  <c r="AP376" i="30"/>
  <c r="AJ376" i="30"/>
  <c r="AL376" i="30"/>
  <c r="AH376" i="30"/>
  <c r="AF376" i="30"/>
  <c r="AB376" i="30"/>
  <c r="X376" i="30"/>
  <c r="AD376" i="30"/>
  <c r="Z376" i="30"/>
  <c r="V376" i="30"/>
  <c r="R376" i="30"/>
  <c r="T376" i="30"/>
  <c r="P376" i="30"/>
  <c r="N376" i="30"/>
  <c r="CF360" i="30"/>
  <c r="CD360" i="30"/>
  <c r="CB360" i="30"/>
  <c r="BX360" i="30"/>
  <c r="BZ360" i="30"/>
  <c r="BV360" i="30"/>
  <c r="BR360" i="30"/>
  <c r="BT360" i="30"/>
  <c r="BN360" i="30"/>
  <c r="BP360" i="30"/>
  <c r="BL360" i="30"/>
  <c r="BJ360" i="30"/>
  <c r="BF360" i="30"/>
  <c r="BB360" i="30"/>
  <c r="BH360" i="30"/>
  <c r="AZ360" i="30"/>
  <c r="BD360" i="30"/>
  <c r="AV360" i="30"/>
  <c r="AX360" i="30"/>
  <c r="AT360" i="30"/>
  <c r="AR360" i="30"/>
  <c r="AP360" i="30"/>
  <c r="AN360" i="30"/>
  <c r="AJ360" i="30"/>
  <c r="AL360" i="30"/>
  <c r="AF360" i="30"/>
  <c r="AB360" i="30"/>
  <c r="X360" i="30"/>
  <c r="AH360" i="30"/>
  <c r="AD360" i="30"/>
  <c r="Z360" i="30"/>
  <c r="V360" i="30"/>
  <c r="R360" i="30"/>
  <c r="T360" i="30"/>
  <c r="P360" i="30"/>
  <c r="N360" i="30"/>
  <c r="CF344" i="30"/>
  <c r="CD344" i="30"/>
  <c r="CB344" i="30"/>
  <c r="BZ344" i="30"/>
  <c r="BV344" i="30"/>
  <c r="BX344" i="30"/>
  <c r="BT344" i="30"/>
  <c r="BR344" i="30"/>
  <c r="BN344" i="30"/>
  <c r="BP344" i="30"/>
  <c r="BL344" i="30"/>
  <c r="BH344" i="30"/>
  <c r="BJ344" i="30"/>
  <c r="BF344" i="30"/>
  <c r="BB344" i="30"/>
  <c r="AZ344" i="30"/>
  <c r="BD344" i="30"/>
  <c r="AV344" i="30"/>
  <c r="AT344" i="30"/>
  <c r="AP344" i="30"/>
  <c r="AN344" i="30"/>
  <c r="AX344" i="30"/>
  <c r="AR344" i="30"/>
  <c r="AJ344" i="30"/>
  <c r="AL344" i="30"/>
  <c r="AF344" i="30"/>
  <c r="AB344" i="30"/>
  <c r="X344" i="30"/>
  <c r="AH344" i="30"/>
  <c r="AD344" i="30"/>
  <c r="Z344" i="30"/>
  <c r="V344" i="30"/>
  <c r="R344" i="30"/>
  <c r="T344" i="30"/>
  <c r="P344" i="30"/>
  <c r="N344" i="30"/>
  <c r="CF320" i="30"/>
  <c r="CD320" i="30"/>
  <c r="CB320" i="30"/>
  <c r="BZ320" i="30"/>
  <c r="BX320" i="30"/>
  <c r="BV320" i="30"/>
  <c r="BT320" i="30"/>
  <c r="BR320" i="30"/>
  <c r="BN320" i="30"/>
  <c r="BP320" i="30"/>
  <c r="BL320" i="30"/>
  <c r="BH320" i="30"/>
  <c r="BF320" i="30"/>
  <c r="BB320" i="30"/>
  <c r="BJ320" i="30"/>
  <c r="BD320" i="30"/>
  <c r="AZ320" i="30"/>
  <c r="AV320" i="30"/>
  <c r="AX320" i="30"/>
  <c r="AT320" i="30"/>
  <c r="AR320" i="30"/>
  <c r="AP320" i="30"/>
  <c r="AN320" i="30"/>
  <c r="AJ320" i="30"/>
  <c r="AL320" i="30"/>
  <c r="AF320" i="30"/>
  <c r="AB320" i="30"/>
  <c r="X320" i="30"/>
  <c r="AH320" i="30"/>
  <c r="AD320" i="30"/>
  <c r="Z320" i="30"/>
  <c r="V320" i="30"/>
  <c r="R320" i="30"/>
  <c r="T320" i="30"/>
  <c r="P320" i="30"/>
  <c r="N320" i="30"/>
  <c r="CF304" i="30"/>
  <c r="CD304" i="30"/>
  <c r="CB304" i="30"/>
  <c r="BZ304" i="30"/>
  <c r="BX304" i="30"/>
  <c r="BR304" i="30"/>
  <c r="BV304" i="30"/>
  <c r="BT304" i="30"/>
  <c r="BN304" i="30"/>
  <c r="BP304" i="30"/>
  <c r="BL304" i="30"/>
  <c r="BH304" i="30"/>
  <c r="BJ304" i="30"/>
  <c r="BF304" i="30"/>
  <c r="BB304" i="30"/>
  <c r="AZ304" i="30"/>
  <c r="BD304" i="30"/>
  <c r="AV304" i="30"/>
  <c r="AT304" i="30"/>
  <c r="AX304" i="30"/>
  <c r="AP304" i="30"/>
  <c r="AR304" i="30"/>
  <c r="AN304" i="30"/>
  <c r="AJ304" i="30"/>
  <c r="AL304" i="30"/>
  <c r="AF304" i="30"/>
  <c r="AB304" i="30"/>
  <c r="AH304" i="30"/>
  <c r="AD304" i="30"/>
  <c r="Z304" i="30"/>
  <c r="V304" i="30"/>
  <c r="R304" i="30"/>
  <c r="X304" i="30"/>
  <c r="T304" i="30"/>
  <c r="P304" i="30"/>
  <c r="N304" i="30"/>
  <c r="CF280" i="30"/>
  <c r="CD280" i="30"/>
  <c r="CB280" i="30"/>
  <c r="BZ280" i="30"/>
  <c r="BV280" i="30"/>
  <c r="BX280" i="30"/>
  <c r="BT280" i="30"/>
  <c r="BR280" i="30"/>
  <c r="BN280" i="30"/>
  <c r="BP280" i="30"/>
  <c r="BL280" i="30"/>
  <c r="BH280" i="30"/>
  <c r="BJ280" i="30"/>
  <c r="BF280" i="30"/>
  <c r="BB280" i="30"/>
  <c r="BD280" i="30"/>
  <c r="AZ280" i="30"/>
  <c r="AV280" i="30"/>
  <c r="AT280" i="30"/>
  <c r="AX280" i="30"/>
  <c r="AP280" i="30"/>
  <c r="AN280" i="30"/>
  <c r="AR280" i="30"/>
  <c r="AJ280" i="30"/>
  <c r="AL280" i="30"/>
  <c r="AF280" i="30"/>
  <c r="AB280" i="30"/>
  <c r="AH280" i="30"/>
  <c r="AD280" i="30"/>
  <c r="Z280" i="30"/>
  <c r="V280" i="30"/>
  <c r="R280" i="30"/>
  <c r="X280" i="30"/>
  <c r="T280" i="30"/>
  <c r="P280" i="30"/>
  <c r="N280" i="30"/>
  <c r="CF256" i="30"/>
  <c r="CD256" i="30"/>
  <c r="CB256" i="30"/>
  <c r="BZ256" i="30"/>
  <c r="BX256" i="30"/>
  <c r="BV256" i="30"/>
  <c r="BR256" i="30"/>
  <c r="BT256" i="30"/>
  <c r="BP256" i="30"/>
  <c r="BL256" i="30"/>
  <c r="BN256" i="30"/>
  <c r="BH256" i="30"/>
  <c r="BF256" i="30"/>
  <c r="BB256" i="30"/>
  <c r="BD256" i="30"/>
  <c r="BJ256" i="30"/>
  <c r="AZ256" i="30"/>
  <c r="AV256" i="30"/>
  <c r="AX256" i="30"/>
  <c r="AT256" i="30"/>
  <c r="AR256" i="30"/>
  <c r="AP256" i="30"/>
  <c r="AN256" i="30"/>
  <c r="AJ256" i="30"/>
  <c r="AL256" i="30"/>
  <c r="AF256" i="30"/>
  <c r="AB256" i="30"/>
  <c r="AH256" i="30"/>
  <c r="AD256" i="30"/>
  <c r="Z256" i="30"/>
  <c r="V256" i="30"/>
  <c r="R256" i="30"/>
  <c r="X256" i="30"/>
  <c r="T256" i="30"/>
  <c r="P256" i="30"/>
  <c r="N256" i="30"/>
  <c r="CD216" i="30"/>
  <c r="CB216" i="30"/>
  <c r="CF216" i="30"/>
  <c r="BZ216" i="30"/>
  <c r="BX216" i="30"/>
  <c r="BR216" i="30"/>
  <c r="BV216" i="30"/>
  <c r="BT216" i="30"/>
  <c r="BP216" i="30"/>
  <c r="BL216" i="30"/>
  <c r="BN216" i="30"/>
  <c r="BH216" i="30"/>
  <c r="BJ216" i="30"/>
  <c r="BF216" i="30"/>
  <c r="BB216" i="30"/>
  <c r="BD216" i="30"/>
  <c r="AZ216" i="30"/>
  <c r="AV216" i="30"/>
  <c r="AT216" i="30"/>
  <c r="AP216" i="30"/>
  <c r="AX216" i="30"/>
  <c r="AN216" i="30"/>
  <c r="AR216" i="30"/>
  <c r="AJ216" i="30"/>
  <c r="AL216" i="30"/>
  <c r="AF216" i="30"/>
  <c r="AB216" i="30"/>
  <c r="AH216" i="30"/>
  <c r="AD216" i="30"/>
  <c r="Z216" i="30"/>
  <c r="V216" i="30"/>
  <c r="R216" i="30"/>
  <c r="X216" i="30"/>
  <c r="T216" i="30"/>
  <c r="P216" i="30"/>
  <c r="N216" i="30"/>
  <c r="CF160" i="30"/>
  <c r="CD160" i="30"/>
  <c r="BZ160" i="30"/>
  <c r="CB160" i="30"/>
  <c r="BX160" i="30"/>
  <c r="BR160" i="30"/>
  <c r="BV160" i="30"/>
  <c r="BT160" i="30"/>
  <c r="BP160" i="30"/>
  <c r="BN160" i="30"/>
  <c r="BL160" i="30"/>
  <c r="BJ160" i="30"/>
  <c r="BH160" i="30"/>
  <c r="BF160" i="30"/>
  <c r="BB160" i="30"/>
  <c r="BD160" i="30"/>
  <c r="AZ160" i="30"/>
  <c r="AT160" i="30"/>
  <c r="AX160" i="30"/>
  <c r="AP160" i="30"/>
  <c r="AR160" i="30"/>
  <c r="AN160" i="30"/>
  <c r="AV160" i="30"/>
  <c r="AJ160" i="30"/>
  <c r="AL160" i="30"/>
  <c r="AF160" i="30"/>
  <c r="AB160" i="30"/>
  <c r="AH160" i="30"/>
  <c r="AD160" i="30"/>
  <c r="Z160" i="30"/>
  <c r="V160" i="30"/>
  <c r="R160" i="30"/>
  <c r="X160" i="30"/>
  <c r="T160" i="30"/>
  <c r="P160" i="30"/>
  <c r="N160" i="30"/>
  <c r="CF510" i="30"/>
  <c r="CD510" i="30"/>
  <c r="CB510" i="30"/>
  <c r="BZ510" i="30"/>
  <c r="BX510" i="30"/>
  <c r="BT510" i="30"/>
  <c r="BP510" i="30"/>
  <c r="BV510" i="30"/>
  <c r="BR510" i="30"/>
  <c r="BL510" i="30"/>
  <c r="BN510" i="30"/>
  <c r="BJ510" i="30"/>
  <c r="BF510" i="30"/>
  <c r="BH510" i="30"/>
  <c r="BD510" i="30"/>
  <c r="BB510" i="30"/>
  <c r="AZ510" i="30"/>
  <c r="AV510" i="30"/>
  <c r="AX510" i="30"/>
  <c r="AR510" i="30"/>
  <c r="AT510" i="30"/>
  <c r="AP510" i="30"/>
  <c r="AN510" i="30"/>
  <c r="AH510" i="30"/>
  <c r="AL510" i="30"/>
  <c r="AJ510" i="30"/>
  <c r="AF510" i="30"/>
  <c r="AB510" i="30"/>
  <c r="X510" i="30"/>
  <c r="Z510" i="30"/>
  <c r="T510" i="30"/>
  <c r="P510" i="30"/>
  <c r="AD510" i="30"/>
  <c r="R510" i="30"/>
  <c r="N510" i="30"/>
  <c r="V510" i="30"/>
  <c r="CF502" i="30"/>
  <c r="CD502" i="30"/>
  <c r="CB502" i="30"/>
  <c r="BZ502" i="30"/>
  <c r="BX502" i="30"/>
  <c r="BV502" i="30"/>
  <c r="BP502" i="30"/>
  <c r="BT502" i="30"/>
  <c r="BR502" i="30"/>
  <c r="BL502" i="30"/>
  <c r="BN502" i="30"/>
  <c r="BF502" i="30"/>
  <c r="BJ502" i="30"/>
  <c r="BD502" i="30"/>
  <c r="BH502" i="30"/>
  <c r="BB502" i="30"/>
  <c r="AZ502" i="30"/>
  <c r="AV502" i="30"/>
  <c r="AX502" i="30"/>
  <c r="AR502" i="30"/>
  <c r="AT502" i="30"/>
  <c r="AP502" i="30"/>
  <c r="AN502" i="30"/>
  <c r="AL502" i="30"/>
  <c r="AH502" i="30"/>
  <c r="AF502" i="30"/>
  <c r="AB502" i="30"/>
  <c r="X502" i="30"/>
  <c r="AJ502" i="30"/>
  <c r="AD502" i="30"/>
  <c r="Z502" i="30"/>
  <c r="T502" i="30"/>
  <c r="P502" i="30"/>
  <c r="V502" i="30"/>
  <c r="R502" i="30"/>
  <c r="N502" i="30"/>
  <c r="CF494" i="30"/>
  <c r="CD494" i="30"/>
  <c r="CB494" i="30"/>
  <c r="BX494" i="30"/>
  <c r="BV494" i="30"/>
  <c r="BZ494" i="30"/>
  <c r="BT494" i="30"/>
  <c r="BP494" i="30"/>
  <c r="BR494" i="30"/>
  <c r="BL494" i="30"/>
  <c r="BN494" i="30"/>
  <c r="BF494" i="30"/>
  <c r="BH494" i="30"/>
  <c r="BD494" i="30"/>
  <c r="BJ494" i="30"/>
  <c r="BB494" i="30"/>
  <c r="AZ494" i="30"/>
  <c r="AV494" i="30"/>
  <c r="AX494" i="30"/>
  <c r="AR494" i="30"/>
  <c r="AT494" i="30"/>
  <c r="AP494" i="30"/>
  <c r="AN494" i="30"/>
  <c r="AH494" i="30"/>
  <c r="AL494" i="30"/>
  <c r="AF494" i="30"/>
  <c r="AB494" i="30"/>
  <c r="X494" i="30"/>
  <c r="AJ494" i="30"/>
  <c r="AD494" i="30"/>
  <c r="T494" i="30"/>
  <c r="P494" i="30"/>
  <c r="N494" i="30"/>
  <c r="Z494" i="30"/>
  <c r="V494" i="30"/>
  <c r="R494" i="30"/>
  <c r="CF486" i="30"/>
  <c r="CD486" i="30"/>
  <c r="CB486" i="30"/>
  <c r="BZ486" i="30"/>
  <c r="BX486" i="30"/>
  <c r="BV486" i="30"/>
  <c r="BP486" i="30"/>
  <c r="BT486" i="30"/>
  <c r="BL486" i="30"/>
  <c r="BN486" i="30"/>
  <c r="BR486" i="30"/>
  <c r="BF486" i="30"/>
  <c r="BJ486" i="30"/>
  <c r="BH486" i="30"/>
  <c r="BD486" i="30"/>
  <c r="BB486" i="30"/>
  <c r="AZ486" i="30"/>
  <c r="AV486" i="30"/>
  <c r="AX486" i="30"/>
  <c r="AR486" i="30"/>
  <c r="AT486" i="30"/>
  <c r="AP486" i="30"/>
  <c r="AN486" i="30"/>
  <c r="AL486" i="30"/>
  <c r="AH486" i="30"/>
  <c r="AF486" i="30"/>
  <c r="AB486" i="30"/>
  <c r="X486" i="30"/>
  <c r="AJ486" i="30"/>
  <c r="T486" i="30"/>
  <c r="P486" i="30"/>
  <c r="Z486" i="30"/>
  <c r="AD486" i="30"/>
  <c r="V486" i="30"/>
  <c r="R486" i="30"/>
  <c r="N486" i="30"/>
  <c r="CF478" i="30"/>
  <c r="CD478" i="30"/>
  <c r="CB478" i="30"/>
  <c r="BZ478" i="30"/>
  <c r="BX478" i="30"/>
  <c r="BP478" i="30"/>
  <c r="BV478" i="30"/>
  <c r="BT478" i="30"/>
  <c r="BR478" i="30"/>
  <c r="BL478" i="30"/>
  <c r="BN478" i="30"/>
  <c r="BF478" i="30"/>
  <c r="BJ478" i="30"/>
  <c r="BD478" i="30"/>
  <c r="BB478" i="30"/>
  <c r="BH478" i="30"/>
  <c r="AZ478" i="30"/>
  <c r="AV478" i="30"/>
  <c r="AX478" i="30"/>
  <c r="AR478" i="30"/>
  <c r="AT478" i="30"/>
  <c r="AP478" i="30"/>
  <c r="AN478" i="30"/>
  <c r="AH478" i="30"/>
  <c r="AL478" i="30"/>
  <c r="AF478" i="30"/>
  <c r="AB478" i="30"/>
  <c r="X478" i="30"/>
  <c r="AJ478" i="30"/>
  <c r="Z478" i="30"/>
  <c r="T478" i="30"/>
  <c r="P478" i="30"/>
  <c r="AD478" i="30"/>
  <c r="R478" i="30"/>
  <c r="N478" i="30"/>
  <c r="V478" i="30"/>
  <c r="CF470" i="30"/>
  <c r="CD470" i="30"/>
  <c r="CB470" i="30"/>
  <c r="BZ470" i="30"/>
  <c r="BX470" i="30"/>
  <c r="BV470" i="30"/>
  <c r="BP470" i="30"/>
  <c r="BT470" i="30"/>
  <c r="BR470" i="30"/>
  <c r="BL470" i="30"/>
  <c r="BN470" i="30"/>
  <c r="BF470" i="30"/>
  <c r="BH470" i="30"/>
  <c r="BD470" i="30"/>
  <c r="BB470" i="30"/>
  <c r="BJ470" i="30"/>
  <c r="AZ470" i="30"/>
  <c r="AV470" i="30"/>
  <c r="AX470" i="30"/>
  <c r="AR470" i="30"/>
  <c r="AT470" i="30"/>
  <c r="AP470" i="30"/>
  <c r="AN470" i="30"/>
  <c r="AL470" i="30"/>
  <c r="AH470" i="30"/>
  <c r="AF470" i="30"/>
  <c r="AB470" i="30"/>
  <c r="X470" i="30"/>
  <c r="AD470" i="30"/>
  <c r="Z470" i="30"/>
  <c r="AJ470" i="30"/>
  <c r="T470" i="30"/>
  <c r="P470" i="30"/>
  <c r="V470" i="30"/>
  <c r="R470" i="30"/>
  <c r="N470" i="30"/>
  <c r="CF462" i="30"/>
  <c r="CD462" i="30"/>
  <c r="CB462" i="30"/>
  <c r="BZ462" i="30"/>
  <c r="BX462" i="30"/>
  <c r="BT462" i="30"/>
  <c r="BP462" i="30"/>
  <c r="BV462" i="30"/>
  <c r="BR462" i="30"/>
  <c r="BL462" i="30"/>
  <c r="BN462" i="30"/>
  <c r="BF462" i="30"/>
  <c r="BJ462" i="30"/>
  <c r="BD462" i="30"/>
  <c r="BH462" i="30"/>
  <c r="BB462" i="30"/>
  <c r="AZ462" i="30"/>
  <c r="AV462" i="30"/>
  <c r="AX462" i="30"/>
  <c r="AR462" i="30"/>
  <c r="AT462" i="30"/>
  <c r="AP462" i="30"/>
  <c r="AN462" i="30"/>
  <c r="AL462" i="30"/>
  <c r="AH462" i="30"/>
  <c r="AJ462" i="30"/>
  <c r="AF462" i="30"/>
  <c r="AB462" i="30"/>
  <c r="X462" i="30"/>
  <c r="AD462" i="30"/>
  <c r="T462" i="30"/>
  <c r="P462" i="30"/>
  <c r="Z462" i="30"/>
  <c r="V462" i="30"/>
  <c r="R462" i="30"/>
  <c r="N462" i="30"/>
  <c r="CF454" i="30"/>
  <c r="CD454" i="30"/>
  <c r="CB454" i="30"/>
  <c r="BZ454" i="30"/>
  <c r="BX454" i="30"/>
  <c r="BP454" i="30"/>
  <c r="BV454" i="30"/>
  <c r="BT454" i="30"/>
  <c r="BL454" i="30"/>
  <c r="BR454" i="30"/>
  <c r="BN454" i="30"/>
  <c r="BF454" i="30"/>
  <c r="BH454" i="30"/>
  <c r="BD454" i="30"/>
  <c r="BJ454" i="30"/>
  <c r="BB454" i="30"/>
  <c r="AZ454" i="30"/>
  <c r="AV454" i="30"/>
  <c r="AX454" i="30"/>
  <c r="AR454" i="30"/>
  <c r="AT454" i="30"/>
  <c r="AP454" i="30"/>
  <c r="AN454" i="30"/>
  <c r="AL454" i="30"/>
  <c r="AH454" i="30"/>
  <c r="AJ454" i="30"/>
  <c r="AF454" i="30"/>
  <c r="AB454" i="30"/>
  <c r="X454" i="30"/>
  <c r="T454" i="30"/>
  <c r="P454" i="30"/>
  <c r="Z454" i="30"/>
  <c r="AD454" i="30"/>
  <c r="V454" i="30"/>
  <c r="R454" i="30"/>
  <c r="N454" i="30"/>
  <c r="CF446" i="30"/>
  <c r="CD446" i="30"/>
  <c r="CB446" i="30"/>
  <c r="BZ446" i="30"/>
  <c r="BX446" i="30"/>
  <c r="BV446" i="30"/>
  <c r="BT446" i="30"/>
  <c r="BR446" i="30"/>
  <c r="BP446" i="30"/>
  <c r="BL446" i="30"/>
  <c r="BN446" i="30"/>
  <c r="BJ446" i="30"/>
  <c r="BF446" i="30"/>
  <c r="BD446" i="30"/>
  <c r="BB446" i="30"/>
  <c r="BH446" i="30"/>
  <c r="AZ446" i="30"/>
  <c r="AV446" i="30"/>
  <c r="AX446" i="30"/>
  <c r="AR446" i="30"/>
  <c r="AT446" i="30"/>
  <c r="AP446" i="30"/>
  <c r="AN446" i="30"/>
  <c r="AL446" i="30"/>
  <c r="AH446" i="30"/>
  <c r="AJ446" i="30"/>
  <c r="AF446" i="30"/>
  <c r="AB446" i="30"/>
  <c r="X446" i="30"/>
  <c r="Z446" i="30"/>
  <c r="T446" i="30"/>
  <c r="P446" i="30"/>
  <c r="AD446" i="30"/>
  <c r="N446" i="30"/>
  <c r="R446" i="30"/>
  <c r="V446" i="30"/>
  <c r="CF438" i="30"/>
  <c r="CD438" i="30"/>
  <c r="BZ438" i="30"/>
  <c r="BX438" i="30"/>
  <c r="CB438" i="30"/>
  <c r="BV438" i="30"/>
  <c r="BT438" i="30"/>
  <c r="BR438" i="30"/>
  <c r="BP438" i="30"/>
  <c r="BL438" i="30"/>
  <c r="BN438" i="30"/>
  <c r="BF438" i="30"/>
  <c r="BJ438" i="30"/>
  <c r="BH438" i="30"/>
  <c r="BD438" i="30"/>
  <c r="BB438" i="30"/>
  <c r="AZ438" i="30"/>
  <c r="AV438" i="30"/>
  <c r="AX438" i="30"/>
  <c r="AR438" i="30"/>
  <c r="AT438" i="30"/>
  <c r="AP438" i="30"/>
  <c r="AN438" i="30"/>
  <c r="AL438" i="30"/>
  <c r="AH438" i="30"/>
  <c r="AF438" i="30"/>
  <c r="AB438" i="30"/>
  <c r="X438" i="30"/>
  <c r="AJ438" i="30"/>
  <c r="AD438" i="30"/>
  <c r="Z438" i="30"/>
  <c r="T438" i="30"/>
  <c r="P438" i="30"/>
  <c r="V438" i="30"/>
  <c r="R438" i="30"/>
  <c r="N438" i="30"/>
  <c r="CF430" i="30"/>
  <c r="CD430" i="30"/>
  <c r="CB430" i="30"/>
  <c r="BX430" i="30"/>
  <c r="BZ430" i="30"/>
  <c r="BV430" i="30"/>
  <c r="BT430" i="30"/>
  <c r="BR430" i="30"/>
  <c r="BP430" i="30"/>
  <c r="BL430" i="30"/>
  <c r="BN430" i="30"/>
  <c r="BF430" i="30"/>
  <c r="BH430" i="30"/>
  <c r="BD430" i="30"/>
  <c r="BJ430" i="30"/>
  <c r="BB430" i="30"/>
  <c r="AZ430" i="30"/>
  <c r="AV430" i="30"/>
  <c r="AX430" i="30"/>
  <c r="AR430" i="30"/>
  <c r="AT430" i="30"/>
  <c r="AP430" i="30"/>
  <c r="AN430" i="30"/>
  <c r="AL430" i="30"/>
  <c r="AH430" i="30"/>
  <c r="AF430" i="30"/>
  <c r="AB430" i="30"/>
  <c r="X430" i="30"/>
  <c r="AJ430" i="30"/>
  <c r="AD430" i="30"/>
  <c r="T430" i="30"/>
  <c r="P430" i="30"/>
  <c r="N430" i="30"/>
  <c r="Z430" i="30"/>
  <c r="V430" i="30"/>
  <c r="R430" i="30"/>
  <c r="CF422" i="30"/>
  <c r="CD422" i="30"/>
  <c r="CB422" i="30"/>
  <c r="BZ422" i="30"/>
  <c r="BX422" i="30"/>
  <c r="BV422" i="30"/>
  <c r="BT422" i="30"/>
  <c r="BR422" i="30"/>
  <c r="BP422" i="30"/>
  <c r="BL422" i="30"/>
  <c r="BN422" i="30"/>
  <c r="BF422" i="30"/>
  <c r="BJ422" i="30"/>
  <c r="BD422" i="30"/>
  <c r="BH422" i="30"/>
  <c r="BB422" i="30"/>
  <c r="AZ422" i="30"/>
  <c r="AV422" i="30"/>
  <c r="AX422" i="30"/>
  <c r="AR422" i="30"/>
  <c r="AT422" i="30"/>
  <c r="AP422" i="30"/>
  <c r="AN422" i="30"/>
  <c r="AL422" i="30"/>
  <c r="AH422" i="30"/>
  <c r="AF422" i="30"/>
  <c r="AB422" i="30"/>
  <c r="X422" i="30"/>
  <c r="AJ422" i="30"/>
  <c r="T422" i="30"/>
  <c r="P422" i="30"/>
  <c r="Z422" i="30"/>
  <c r="N422" i="30"/>
  <c r="AD422" i="30"/>
  <c r="V422" i="30"/>
  <c r="R422" i="30"/>
  <c r="CF414" i="30"/>
  <c r="CD414" i="30"/>
  <c r="CB414" i="30"/>
  <c r="BZ414" i="30"/>
  <c r="BX414" i="30"/>
  <c r="BV414" i="30"/>
  <c r="BR414" i="30"/>
  <c r="BT414" i="30"/>
  <c r="BP414" i="30"/>
  <c r="BL414" i="30"/>
  <c r="BN414" i="30"/>
  <c r="BF414" i="30"/>
  <c r="BH414" i="30"/>
  <c r="BJ414" i="30"/>
  <c r="BD414" i="30"/>
  <c r="BB414" i="30"/>
  <c r="AZ414" i="30"/>
  <c r="AV414" i="30"/>
  <c r="AX414" i="30"/>
  <c r="AR414" i="30"/>
  <c r="AT414" i="30"/>
  <c r="AP414" i="30"/>
  <c r="AN414" i="30"/>
  <c r="AL414" i="30"/>
  <c r="AH414" i="30"/>
  <c r="AF414" i="30"/>
  <c r="AB414" i="30"/>
  <c r="X414" i="30"/>
  <c r="AJ414" i="30"/>
  <c r="Z414" i="30"/>
  <c r="T414" i="30"/>
  <c r="P414" i="30"/>
  <c r="AD414" i="30"/>
  <c r="R414" i="30"/>
  <c r="N414" i="30"/>
  <c r="V414" i="30"/>
  <c r="CF406" i="30"/>
  <c r="CD406" i="30"/>
  <c r="CB406" i="30"/>
  <c r="BZ406" i="30"/>
  <c r="BX406" i="30"/>
  <c r="BV406" i="30"/>
  <c r="BT406" i="30"/>
  <c r="BR406" i="30"/>
  <c r="BP406" i="30"/>
  <c r="BL406" i="30"/>
  <c r="BN406" i="30"/>
  <c r="BH406" i="30"/>
  <c r="BF406" i="30"/>
  <c r="BD406" i="30"/>
  <c r="BB406" i="30"/>
  <c r="AZ406" i="30"/>
  <c r="AV406" i="30"/>
  <c r="BJ406" i="30"/>
  <c r="AX406" i="30"/>
  <c r="AR406" i="30"/>
  <c r="AT406" i="30"/>
  <c r="AP406" i="30"/>
  <c r="AN406" i="30"/>
  <c r="AL406" i="30"/>
  <c r="AH406" i="30"/>
  <c r="AF406" i="30"/>
  <c r="AB406" i="30"/>
  <c r="X406" i="30"/>
  <c r="AD406" i="30"/>
  <c r="Z406" i="30"/>
  <c r="T406" i="30"/>
  <c r="P406" i="30"/>
  <c r="V406" i="30"/>
  <c r="AJ406" i="30"/>
  <c r="R406" i="30"/>
  <c r="N406" i="30"/>
  <c r="CF398" i="30"/>
  <c r="CD398" i="30"/>
  <c r="CB398" i="30"/>
  <c r="BZ398" i="30"/>
  <c r="BX398" i="30"/>
  <c r="BT398" i="30"/>
  <c r="BV398" i="30"/>
  <c r="BR398" i="30"/>
  <c r="BP398" i="30"/>
  <c r="BL398" i="30"/>
  <c r="BN398" i="30"/>
  <c r="BF398" i="30"/>
  <c r="BJ398" i="30"/>
  <c r="BD398" i="30"/>
  <c r="BH398" i="30"/>
  <c r="BB398" i="30"/>
  <c r="AZ398" i="30"/>
  <c r="AV398" i="30"/>
  <c r="AX398" i="30"/>
  <c r="AR398" i="30"/>
  <c r="AT398" i="30"/>
  <c r="AP398" i="30"/>
  <c r="AN398" i="30"/>
  <c r="AL398" i="30"/>
  <c r="AH398" i="30"/>
  <c r="AJ398" i="30"/>
  <c r="AF398" i="30"/>
  <c r="AB398" i="30"/>
  <c r="X398" i="30"/>
  <c r="AD398" i="30"/>
  <c r="T398" i="30"/>
  <c r="P398" i="30"/>
  <c r="V398" i="30"/>
  <c r="Z398" i="30"/>
  <c r="R398" i="30"/>
  <c r="N398" i="30"/>
  <c r="CF390" i="30"/>
  <c r="CD390" i="30"/>
  <c r="CB390" i="30"/>
  <c r="BZ390" i="30"/>
  <c r="BX390" i="30"/>
  <c r="BT390" i="30"/>
  <c r="BV390" i="30"/>
  <c r="BP390" i="30"/>
  <c r="BL390" i="30"/>
  <c r="BN390" i="30"/>
  <c r="BR390" i="30"/>
  <c r="BF390" i="30"/>
  <c r="BH390" i="30"/>
  <c r="BD390" i="30"/>
  <c r="BJ390" i="30"/>
  <c r="BB390" i="30"/>
  <c r="AZ390" i="30"/>
  <c r="AV390" i="30"/>
  <c r="AX390" i="30"/>
  <c r="AR390" i="30"/>
  <c r="AT390" i="30"/>
  <c r="AP390" i="30"/>
  <c r="AN390" i="30"/>
  <c r="AL390" i="30"/>
  <c r="AH390" i="30"/>
  <c r="AJ390" i="30"/>
  <c r="AF390" i="30"/>
  <c r="AB390" i="30"/>
  <c r="X390" i="30"/>
  <c r="T390" i="30"/>
  <c r="P390" i="30"/>
  <c r="Z390" i="30"/>
  <c r="N390" i="30"/>
  <c r="AD390" i="30"/>
  <c r="V390" i="30"/>
  <c r="R390" i="30"/>
  <c r="CF382" i="30"/>
  <c r="CD382" i="30"/>
  <c r="CB382" i="30"/>
  <c r="BZ382" i="30"/>
  <c r="BX382" i="30"/>
  <c r="BV382" i="30"/>
  <c r="BR382" i="30"/>
  <c r="BT382" i="30"/>
  <c r="BP382" i="30"/>
  <c r="BL382" i="30"/>
  <c r="BN382" i="30"/>
  <c r="BJ382" i="30"/>
  <c r="BF382" i="30"/>
  <c r="BD382" i="30"/>
  <c r="BH382" i="30"/>
  <c r="BB382" i="30"/>
  <c r="AZ382" i="30"/>
  <c r="AV382" i="30"/>
  <c r="AX382" i="30"/>
  <c r="AR382" i="30"/>
  <c r="AT382" i="30"/>
  <c r="AP382" i="30"/>
  <c r="AN382" i="30"/>
  <c r="AL382" i="30"/>
  <c r="AH382" i="30"/>
  <c r="AJ382" i="30"/>
  <c r="AF382" i="30"/>
  <c r="AB382" i="30"/>
  <c r="X382" i="30"/>
  <c r="Z382" i="30"/>
  <c r="T382" i="30"/>
  <c r="P382" i="30"/>
  <c r="AD382" i="30"/>
  <c r="R382" i="30"/>
  <c r="N382" i="30"/>
  <c r="V382" i="30"/>
  <c r="CF374" i="30"/>
  <c r="CD374" i="30"/>
  <c r="CB374" i="30"/>
  <c r="BX374" i="30"/>
  <c r="BZ374" i="30"/>
  <c r="BV374" i="30"/>
  <c r="BT374" i="30"/>
  <c r="BR374" i="30"/>
  <c r="BP374" i="30"/>
  <c r="BL374" i="30"/>
  <c r="BN374" i="30"/>
  <c r="BF374" i="30"/>
  <c r="BJ374" i="30"/>
  <c r="BH374" i="30"/>
  <c r="BD374" i="30"/>
  <c r="BB374" i="30"/>
  <c r="AZ374" i="30"/>
  <c r="AV374" i="30"/>
  <c r="AX374" i="30"/>
  <c r="AR374" i="30"/>
  <c r="AT374" i="30"/>
  <c r="AP374" i="30"/>
  <c r="AN374" i="30"/>
  <c r="AL374" i="30"/>
  <c r="AH374" i="30"/>
  <c r="AF374" i="30"/>
  <c r="AB374" i="30"/>
  <c r="X374" i="30"/>
  <c r="AJ374" i="30"/>
  <c r="AD374" i="30"/>
  <c r="Z374" i="30"/>
  <c r="T374" i="30"/>
  <c r="P374" i="30"/>
  <c r="V374" i="30"/>
  <c r="R374" i="30"/>
  <c r="N374" i="30"/>
  <c r="CF366" i="30"/>
  <c r="CD366" i="30"/>
  <c r="CB366" i="30"/>
  <c r="BX366" i="30"/>
  <c r="BV366" i="30"/>
  <c r="BT366" i="30"/>
  <c r="BZ366" i="30"/>
  <c r="BR366" i="30"/>
  <c r="BP366" i="30"/>
  <c r="BL366" i="30"/>
  <c r="BN366" i="30"/>
  <c r="BF366" i="30"/>
  <c r="BH366" i="30"/>
  <c r="BD366" i="30"/>
  <c r="BJ366" i="30"/>
  <c r="BB366" i="30"/>
  <c r="AZ366" i="30"/>
  <c r="AV366" i="30"/>
  <c r="AX366" i="30"/>
  <c r="AR366" i="30"/>
  <c r="AT366" i="30"/>
  <c r="AP366" i="30"/>
  <c r="AN366" i="30"/>
  <c r="AL366" i="30"/>
  <c r="AF366" i="30"/>
  <c r="AB366" i="30"/>
  <c r="X366" i="30"/>
  <c r="AJ366" i="30"/>
  <c r="AH366" i="30"/>
  <c r="AD366" i="30"/>
  <c r="T366" i="30"/>
  <c r="P366" i="30"/>
  <c r="N366" i="30"/>
  <c r="V366" i="30"/>
  <c r="Z366" i="30"/>
  <c r="R366" i="30"/>
  <c r="CF358" i="30"/>
  <c r="CD358" i="30"/>
  <c r="CB358" i="30"/>
  <c r="BZ358" i="30"/>
  <c r="BX358" i="30"/>
  <c r="BV358" i="30"/>
  <c r="BR358" i="30"/>
  <c r="BT358" i="30"/>
  <c r="BP358" i="30"/>
  <c r="BL358" i="30"/>
  <c r="BN358" i="30"/>
  <c r="BH358" i="30"/>
  <c r="BF358" i="30"/>
  <c r="BJ358" i="30"/>
  <c r="BD358" i="30"/>
  <c r="BB358" i="30"/>
  <c r="AZ358" i="30"/>
  <c r="AV358" i="30"/>
  <c r="AX358" i="30"/>
  <c r="AR358" i="30"/>
  <c r="AT358" i="30"/>
  <c r="AP358" i="30"/>
  <c r="AN358" i="30"/>
  <c r="AL358" i="30"/>
  <c r="AF358" i="30"/>
  <c r="AB358" i="30"/>
  <c r="X358" i="30"/>
  <c r="AJ358" i="30"/>
  <c r="AH358" i="30"/>
  <c r="T358" i="30"/>
  <c r="P358" i="30"/>
  <c r="Z358" i="30"/>
  <c r="V358" i="30"/>
  <c r="AD358" i="30"/>
  <c r="R358" i="30"/>
  <c r="N358" i="30"/>
  <c r="CF350" i="30"/>
  <c r="CD350" i="30"/>
  <c r="CB350" i="30"/>
  <c r="BX350" i="30"/>
  <c r="BZ350" i="30"/>
  <c r="BV350" i="30"/>
  <c r="BR350" i="30"/>
  <c r="BT350" i="30"/>
  <c r="BP350" i="30"/>
  <c r="BL350" i="30"/>
  <c r="BN350" i="30"/>
  <c r="BF350" i="30"/>
  <c r="BJ350" i="30"/>
  <c r="BD350" i="30"/>
  <c r="BH350" i="30"/>
  <c r="BB350" i="30"/>
  <c r="AZ350" i="30"/>
  <c r="AV350" i="30"/>
  <c r="AX350" i="30"/>
  <c r="AR350" i="30"/>
  <c r="AT350" i="30"/>
  <c r="AP350" i="30"/>
  <c r="AN350" i="30"/>
  <c r="AL350" i="30"/>
  <c r="AF350" i="30"/>
  <c r="AB350" i="30"/>
  <c r="X350" i="30"/>
  <c r="AJ350" i="30"/>
  <c r="AH350" i="30"/>
  <c r="Z350" i="30"/>
  <c r="T350" i="30"/>
  <c r="P350" i="30"/>
  <c r="AD350" i="30"/>
  <c r="N350" i="30"/>
  <c r="R350" i="30"/>
  <c r="V350" i="30"/>
  <c r="CF342" i="30"/>
  <c r="CD342" i="30"/>
  <c r="CB342" i="30"/>
  <c r="BZ342" i="30"/>
  <c r="BX342" i="30"/>
  <c r="BV342" i="30"/>
  <c r="BT342" i="30"/>
  <c r="BR342" i="30"/>
  <c r="BP342" i="30"/>
  <c r="BL342" i="30"/>
  <c r="BN342" i="30"/>
  <c r="BF342" i="30"/>
  <c r="BH342" i="30"/>
  <c r="BD342" i="30"/>
  <c r="BJ342" i="30"/>
  <c r="BB342" i="30"/>
  <c r="AZ342" i="30"/>
  <c r="AV342" i="30"/>
  <c r="AX342" i="30"/>
  <c r="AR342" i="30"/>
  <c r="AT342" i="30"/>
  <c r="AP342" i="30"/>
  <c r="AN342" i="30"/>
  <c r="AL342" i="30"/>
  <c r="AF342" i="30"/>
  <c r="AB342" i="30"/>
  <c r="X342" i="30"/>
  <c r="AH342" i="30"/>
  <c r="AD342" i="30"/>
  <c r="Z342" i="30"/>
  <c r="AJ342" i="30"/>
  <c r="T342" i="30"/>
  <c r="P342" i="30"/>
  <c r="V342" i="30"/>
  <c r="R342" i="30"/>
  <c r="N342" i="30"/>
  <c r="CF334" i="30"/>
  <c r="CD334" i="30"/>
  <c r="CB334" i="30"/>
  <c r="BZ334" i="30"/>
  <c r="BX334" i="30"/>
  <c r="BT334" i="30"/>
  <c r="BV334" i="30"/>
  <c r="BR334" i="30"/>
  <c r="BP334" i="30"/>
  <c r="BL334" i="30"/>
  <c r="BN334" i="30"/>
  <c r="BF334" i="30"/>
  <c r="BJ334" i="30"/>
  <c r="BH334" i="30"/>
  <c r="BD334" i="30"/>
  <c r="BB334" i="30"/>
  <c r="AZ334" i="30"/>
  <c r="AV334" i="30"/>
  <c r="AX334" i="30"/>
  <c r="AR334" i="30"/>
  <c r="AT334" i="30"/>
  <c r="AP334" i="30"/>
  <c r="AN334" i="30"/>
  <c r="AL334" i="30"/>
  <c r="AJ334" i="30"/>
  <c r="AF334" i="30"/>
  <c r="AB334" i="30"/>
  <c r="X334" i="30"/>
  <c r="AH334" i="30"/>
  <c r="AD334" i="30"/>
  <c r="T334" i="30"/>
  <c r="P334" i="30"/>
  <c r="V334" i="30"/>
  <c r="R334" i="30"/>
  <c r="Z334" i="30"/>
  <c r="N334" i="30"/>
  <c r="CF326" i="30"/>
  <c r="CD326" i="30"/>
  <c r="CB326" i="30"/>
  <c r="BZ326" i="30"/>
  <c r="BX326" i="30"/>
  <c r="BT326" i="30"/>
  <c r="BP326" i="30"/>
  <c r="BL326" i="30"/>
  <c r="BV326" i="30"/>
  <c r="BR326" i="30"/>
  <c r="BN326" i="30"/>
  <c r="BH326" i="30"/>
  <c r="BF326" i="30"/>
  <c r="BD326" i="30"/>
  <c r="BJ326" i="30"/>
  <c r="BB326" i="30"/>
  <c r="AZ326" i="30"/>
  <c r="AV326" i="30"/>
  <c r="AX326" i="30"/>
  <c r="AR326" i="30"/>
  <c r="AT326" i="30"/>
  <c r="AP326" i="30"/>
  <c r="AN326" i="30"/>
  <c r="AL326" i="30"/>
  <c r="AJ326" i="30"/>
  <c r="AF326" i="30"/>
  <c r="AB326" i="30"/>
  <c r="X326" i="30"/>
  <c r="AH326" i="30"/>
  <c r="T326" i="30"/>
  <c r="P326" i="30"/>
  <c r="Z326" i="30"/>
  <c r="N326" i="30"/>
  <c r="V326" i="30"/>
  <c r="AD326" i="30"/>
  <c r="R326" i="30"/>
  <c r="CF318" i="30"/>
  <c r="CD318" i="30"/>
  <c r="CB318" i="30"/>
  <c r="BZ318" i="30"/>
  <c r="BX318" i="30"/>
  <c r="BV318" i="30"/>
  <c r="BT318" i="30"/>
  <c r="BP318" i="30"/>
  <c r="BL318" i="30"/>
  <c r="BN318" i="30"/>
  <c r="BR318" i="30"/>
  <c r="BJ318" i="30"/>
  <c r="BF318" i="30"/>
  <c r="BD318" i="30"/>
  <c r="BH318" i="30"/>
  <c r="BB318" i="30"/>
  <c r="AZ318" i="30"/>
  <c r="AV318" i="30"/>
  <c r="AX318" i="30"/>
  <c r="AR318" i="30"/>
  <c r="AT318" i="30"/>
  <c r="AP318" i="30"/>
  <c r="AN318" i="30"/>
  <c r="AL318" i="30"/>
  <c r="AJ318" i="30"/>
  <c r="AF318" i="30"/>
  <c r="AB318" i="30"/>
  <c r="X318" i="30"/>
  <c r="AH318" i="30"/>
  <c r="Z318" i="30"/>
  <c r="T318" i="30"/>
  <c r="P318" i="30"/>
  <c r="AD318" i="30"/>
  <c r="R318" i="30"/>
  <c r="N318" i="30"/>
  <c r="V318" i="30"/>
  <c r="CF310" i="30"/>
  <c r="CD310" i="30"/>
  <c r="CB310" i="30"/>
  <c r="BX310" i="30"/>
  <c r="BZ310" i="30"/>
  <c r="BV310" i="30"/>
  <c r="BT310" i="30"/>
  <c r="BR310" i="30"/>
  <c r="BP310" i="30"/>
  <c r="BL310" i="30"/>
  <c r="BN310" i="30"/>
  <c r="BF310" i="30"/>
  <c r="BJ310" i="30"/>
  <c r="BH310" i="30"/>
  <c r="BD310" i="30"/>
  <c r="BB310" i="30"/>
  <c r="AZ310" i="30"/>
  <c r="AV310" i="30"/>
  <c r="AX310" i="30"/>
  <c r="AR310" i="30"/>
  <c r="AT310" i="30"/>
  <c r="AP310" i="30"/>
  <c r="AN310" i="30"/>
  <c r="AL310" i="30"/>
  <c r="AF310" i="30"/>
  <c r="AB310" i="30"/>
  <c r="AJ310" i="30"/>
  <c r="AH310" i="30"/>
  <c r="AD310" i="30"/>
  <c r="Z310" i="30"/>
  <c r="X310" i="30"/>
  <c r="T310" i="30"/>
  <c r="P310" i="30"/>
  <c r="V310" i="30"/>
  <c r="R310" i="30"/>
  <c r="N310" i="30"/>
  <c r="CF302" i="30"/>
  <c r="CD302" i="30"/>
  <c r="CB302" i="30"/>
  <c r="BX302" i="30"/>
  <c r="BZ302" i="30"/>
  <c r="BV302" i="30"/>
  <c r="BT302" i="30"/>
  <c r="BR302" i="30"/>
  <c r="BP302" i="30"/>
  <c r="BL302" i="30"/>
  <c r="BN302" i="30"/>
  <c r="BF302" i="30"/>
  <c r="BH302" i="30"/>
  <c r="BD302" i="30"/>
  <c r="BJ302" i="30"/>
  <c r="BB302" i="30"/>
  <c r="AZ302" i="30"/>
  <c r="AV302" i="30"/>
  <c r="AX302" i="30"/>
  <c r="AR302" i="30"/>
  <c r="AT302" i="30"/>
  <c r="AP302" i="30"/>
  <c r="AN302" i="30"/>
  <c r="AL302" i="30"/>
  <c r="AF302" i="30"/>
  <c r="AB302" i="30"/>
  <c r="AJ302" i="30"/>
  <c r="AH302" i="30"/>
  <c r="AD302" i="30"/>
  <c r="X302" i="30"/>
  <c r="T302" i="30"/>
  <c r="P302" i="30"/>
  <c r="N302" i="30"/>
  <c r="V302" i="30"/>
  <c r="R302" i="30"/>
  <c r="Z302" i="30"/>
  <c r="CF294" i="30"/>
  <c r="CD294" i="30"/>
  <c r="CB294" i="30"/>
  <c r="BZ294" i="30"/>
  <c r="BX294" i="30"/>
  <c r="BV294" i="30"/>
  <c r="BR294" i="30"/>
  <c r="BT294" i="30"/>
  <c r="BP294" i="30"/>
  <c r="BL294" i="30"/>
  <c r="BN294" i="30"/>
  <c r="BH294" i="30"/>
  <c r="BF294" i="30"/>
  <c r="BJ294" i="30"/>
  <c r="BD294" i="30"/>
  <c r="BB294" i="30"/>
  <c r="AZ294" i="30"/>
  <c r="AV294" i="30"/>
  <c r="AX294" i="30"/>
  <c r="AR294" i="30"/>
  <c r="AT294" i="30"/>
  <c r="AP294" i="30"/>
  <c r="AN294" i="30"/>
  <c r="AL294" i="30"/>
  <c r="AF294" i="30"/>
  <c r="AB294" i="30"/>
  <c r="AJ294" i="30"/>
  <c r="AH294" i="30"/>
  <c r="X294" i="30"/>
  <c r="T294" i="30"/>
  <c r="P294" i="30"/>
  <c r="Z294" i="30"/>
  <c r="AD294" i="30"/>
  <c r="N294" i="30"/>
  <c r="V294" i="30"/>
  <c r="R294" i="30"/>
  <c r="CD286" i="30"/>
  <c r="CF286" i="30"/>
  <c r="CB286" i="30"/>
  <c r="BX286" i="30"/>
  <c r="BZ286" i="30"/>
  <c r="BV286" i="30"/>
  <c r="BT286" i="30"/>
  <c r="BP286" i="30"/>
  <c r="BL286" i="30"/>
  <c r="BN286" i="30"/>
  <c r="BR286" i="30"/>
  <c r="BF286" i="30"/>
  <c r="BJ286" i="30"/>
  <c r="BH286" i="30"/>
  <c r="BB286" i="30"/>
  <c r="BD286" i="30"/>
  <c r="AZ286" i="30"/>
  <c r="AV286" i="30"/>
  <c r="AX286" i="30"/>
  <c r="AR286" i="30"/>
  <c r="AT286" i="30"/>
  <c r="AP286" i="30"/>
  <c r="AN286" i="30"/>
  <c r="AL286" i="30"/>
  <c r="AF286" i="30"/>
  <c r="AB286" i="30"/>
  <c r="AJ286" i="30"/>
  <c r="AH286" i="30"/>
  <c r="Z286" i="30"/>
  <c r="X286" i="30"/>
  <c r="T286" i="30"/>
  <c r="P286" i="30"/>
  <c r="AD286" i="30"/>
  <c r="R286" i="30"/>
  <c r="N286" i="30"/>
  <c r="V286" i="30"/>
  <c r="CF278" i="30"/>
  <c r="CD278" i="30"/>
  <c r="CB278" i="30"/>
  <c r="BZ278" i="30"/>
  <c r="BX278" i="30"/>
  <c r="BV278" i="30"/>
  <c r="BT278" i="30"/>
  <c r="BR278" i="30"/>
  <c r="BP278" i="30"/>
  <c r="BL278" i="30"/>
  <c r="BN278" i="30"/>
  <c r="BF278" i="30"/>
  <c r="BH278" i="30"/>
  <c r="BB278" i="30"/>
  <c r="BJ278" i="30"/>
  <c r="BD278" i="30"/>
  <c r="AZ278" i="30"/>
  <c r="AV278" i="30"/>
  <c r="AX278" i="30"/>
  <c r="AR278" i="30"/>
  <c r="AT278" i="30"/>
  <c r="AP278" i="30"/>
  <c r="AN278" i="30"/>
  <c r="AL278" i="30"/>
  <c r="AF278" i="30"/>
  <c r="AB278" i="30"/>
  <c r="AH278" i="30"/>
  <c r="AD278" i="30"/>
  <c r="Z278" i="30"/>
  <c r="X278" i="30"/>
  <c r="T278" i="30"/>
  <c r="P278" i="30"/>
  <c r="AJ278" i="30"/>
  <c r="V278" i="30"/>
  <c r="R278" i="30"/>
  <c r="N278" i="30"/>
  <c r="CF270" i="30"/>
  <c r="CD270" i="30"/>
  <c r="CB270" i="30"/>
  <c r="BZ270" i="30"/>
  <c r="BX270" i="30"/>
  <c r="BT270" i="30"/>
  <c r="BV270" i="30"/>
  <c r="BR270" i="30"/>
  <c r="BP270" i="30"/>
  <c r="BL270" i="30"/>
  <c r="BN270" i="30"/>
  <c r="BF270" i="30"/>
  <c r="BJ270" i="30"/>
  <c r="BH270" i="30"/>
  <c r="BB270" i="30"/>
  <c r="BD270" i="30"/>
  <c r="AZ270" i="30"/>
  <c r="AV270" i="30"/>
  <c r="AX270" i="30"/>
  <c r="AR270" i="30"/>
  <c r="AT270" i="30"/>
  <c r="AP270" i="30"/>
  <c r="AN270" i="30"/>
  <c r="AL270" i="30"/>
  <c r="AJ270" i="30"/>
  <c r="AF270" i="30"/>
  <c r="AB270" i="30"/>
  <c r="AH270" i="30"/>
  <c r="AD270" i="30"/>
  <c r="X270" i="30"/>
  <c r="T270" i="30"/>
  <c r="P270" i="30"/>
  <c r="Z270" i="30"/>
  <c r="V270" i="30"/>
  <c r="N270" i="30"/>
  <c r="R270" i="30"/>
  <c r="CD262" i="30"/>
  <c r="CF262" i="30"/>
  <c r="CB262" i="30"/>
  <c r="BZ262" i="30"/>
  <c r="BX262" i="30"/>
  <c r="BT262" i="30"/>
  <c r="BV262" i="30"/>
  <c r="BP262" i="30"/>
  <c r="BL262" i="30"/>
  <c r="BR262" i="30"/>
  <c r="BN262" i="30"/>
  <c r="BH262" i="30"/>
  <c r="BF262" i="30"/>
  <c r="BJ262" i="30"/>
  <c r="BB262" i="30"/>
  <c r="BD262" i="30"/>
  <c r="AZ262" i="30"/>
  <c r="AV262" i="30"/>
  <c r="AX262" i="30"/>
  <c r="AR262" i="30"/>
  <c r="AT262" i="30"/>
  <c r="AP262" i="30"/>
  <c r="AN262" i="30"/>
  <c r="AL262" i="30"/>
  <c r="AJ262" i="30"/>
  <c r="AF262" i="30"/>
  <c r="AB262" i="30"/>
  <c r="AH262" i="30"/>
  <c r="X262" i="30"/>
  <c r="T262" i="30"/>
  <c r="P262" i="30"/>
  <c r="Z262" i="30"/>
  <c r="AD262" i="30"/>
  <c r="N262" i="30"/>
  <c r="V262" i="30"/>
  <c r="R262" i="30"/>
  <c r="CF254" i="30"/>
  <c r="CD254" i="30"/>
  <c r="CB254" i="30"/>
  <c r="BZ254" i="30"/>
  <c r="BX254" i="30"/>
  <c r="BV254" i="30"/>
  <c r="BT254" i="30"/>
  <c r="BP254" i="30"/>
  <c r="BL254" i="30"/>
  <c r="BR254" i="30"/>
  <c r="BN254" i="30"/>
  <c r="BJ254" i="30"/>
  <c r="BF254" i="30"/>
  <c r="BH254" i="30"/>
  <c r="BB254" i="30"/>
  <c r="BD254" i="30"/>
  <c r="AZ254" i="30"/>
  <c r="AV254" i="30"/>
  <c r="AX254" i="30"/>
  <c r="AR254" i="30"/>
  <c r="AT254" i="30"/>
  <c r="AP254" i="30"/>
  <c r="AN254" i="30"/>
  <c r="AL254" i="30"/>
  <c r="AJ254" i="30"/>
  <c r="AF254" i="30"/>
  <c r="AB254" i="30"/>
  <c r="AH254" i="30"/>
  <c r="Z254" i="30"/>
  <c r="X254" i="30"/>
  <c r="T254" i="30"/>
  <c r="P254" i="30"/>
  <c r="AD254" i="30"/>
  <c r="R254" i="30"/>
  <c r="N254" i="30"/>
  <c r="V254" i="30"/>
  <c r="CD246" i="30"/>
  <c r="CF246" i="30"/>
  <c r="CB246" i="30"/>
  <c r="BX246" i="30"/>
  <c r="BZ246" i="30"/>
  <c r="BT246" i="30"/>
  <c r="BV246" i="30"/>
  <c r="BR246" i="30"/>
  <c r="BP246" i="30"/>
  <c r="BL246" i="30"/>
  <c r="BN246" i="30"/>
  <c r="BF246" i="30"/>
  <c r="BJ246" i="30"/>
  <c r="BH246" i="30"/>
  <c r="BB246" i="30"/>
  <c r="BD246" i="30"/>
  <c r="AZ246" i="30"/>
  <c r="AV246" i="30"/>
  <c r="AX246" i="30"/>
  <c r="AR246" i="30"/>
  <c r="AT246" i="30"/>
  <c r="AP246" i="30"/>
  <c r="AN246" i="30"/>
  <c r="AL246" i="30"/>
  <c r="AF246" i="30"/>
  <c r="AB246" i="30"/>
  <c r="AJ246" i="30"/>
  <c r="AH246" i="30"/>
  <c r="AD246" i="30"/>
  <c r="Z246" i="30"/>
  <c r="X246" i="30"/>
  <c r="T246" i="30"/>
  <c r="P246" i="30"/>
  <c r="V246" i="30"/>
  <c r="R246" i="30"/>
  <c r="N246" i="30"/>
  <c r="CD238" i="30"/>
  <c r="CB238" i="30"/>
  <c r="CF238" i="30"/>
  <c r="BX238" i="30"/>
  <c r="BZ238" i="30"/>
  <c r="BV238" i="30"/>
  <c r="BT238" i="30"/>
  <c r="BR238" i="30"/>
  <c r="BP238" i="30"/>
  <c r="BL238" i="30"/>
  <c r="BN238" i="30"/>
  <c r="BF238" i="30"/>
  <c r="BH238" i="30"/>
  <c r="BJ238" i="30"/>
  <c r="BB238" i="30"/>
  <c r="BD238" i="30"/>
  <c r="AZ238" i="30"/>
  <c r="AV238" i="30"/>
  <c r="AX238" i="30"/>
  <c r="AR238" i="30"/>
  <c r="AT238" i="30"/>
  <c r="AP238" i="30"/>
  <c r="AN238" i="30"/>
  <c r="AL238" i="30"/>
  <c r="AF238" i="30"/>
  <c r="AB238" i="30"/>
  <c r="AJ238" i="30"/>
  <c r="AH238" i="30"/>
  <c r="AD238" i="30"/>
  <c r="X238" i="30"/>
  <c r="T238" i="30"/>
  <c r="P238" i="30"/>
  <c r="Z238" i="30"/>
  <c r="V238" i="30"/>
  <c r="N238" i="30"/>
  <c r="R238" i="30"/>
  <c r="CF230" i="30"/>
  <c r="CD230" i="30"/>
  <c r="CB230" i="30"/>
  <c r="BZ230" i="30"/>
  <c r="BX230" i="30"/>
  <c r="BT230" i="30"/>
  <c r="BV230" i="30"/>
  <c r="BR230" i="30"/>
  <c r="BP230" i="30"/>
  <c r="BL230" i="30"/>
  <c r="BN230" i="30"/>
  <c r="BH230" i="30"/>
  <c r="BF230" i="30"/>
  <c r="BJ230" i="30"/>
  <c r="BB230" i="30"/>
  <c r="BD230" i="30"/>
  <c r="AZ230" i="30"/>
  <c r="AV230" i="30"/>
  <c r="AX230" i="30"/>
  <c r="AR230" i="30"/>
  <c r="AT230" i="30"/>
  <c r="AP230" i="30"/>
  <c r="AN230" i="30"/>
  <c r="AL230" i="30"/>
  <c r="AF230" i="30"/>
  <c r="AB230" i="30"/>
  <c r="AJ230" i="30"/>
  <c r="AH230" i="30"/>
  <c r="X230" i="30"/>
  <c r="T230" i="30"/>
  <c r="P230" i="30"/>
  <c r="Z230" i="30"/>
  <c r="AD230" i="30"/>
  <c r="N230" i="30"/>
  <c r="V230" i="30"/>
  <c r="R230" i="30"/>
  <c r="CD222" i="30"/>
  <c r="CF222" i="30"/>
  <c r="CB222" i="30"/>
  <c r="BX222" i="30"/>
  <c r="BZ222" i="30"/>
  <c r="BV222" i="30"/>
  <c r="BT222" i="30"/>
  <c r="BP222" i="30"/>
  <c r="BL222" i="30"/>
  <c r="BR222" i="30"/>
  <c r="BN222" i="30"/>
  <c r="BF222" i="30"/>
  <c r="BJ222" i="30"/>
  <c r="BH222" i="30"/>
  <c r="BB222" i="30"/>
  <c r="BD222" i="30"/>
  <c r="AZ222" i="30"/>
  <c r="AV222" i="30"/>
  <c r="AX222" i="30"/>
  <c r="AR222" i="30"/>
  <c r="AT222" i="30"/>
  <c r="AP222" i="30"/>
  <c r="AN222" i="30"/>
  <c r="AL222" i="30"/>
  <c r="AF222" i="30"/>
  <c r="AB222" i="30"/>
  <c r="AJ222" i="30"/>
  <c r="AH222" i="30"/>
  <c r="Z222" i="30"/>
  <c r="X222" i="30"/>
  <c r="T222" i="30"/>
  <c r="P222" i="30"/>
  <c r="AD222" i="30"/>
  <c r="R222" i="30"/>
  <c r="N222" i="30"/>
  <c r="V222" i="30"/>
  <c r="CF214" i="30"/>
  <c r="CD214" i="30"/>
  <c r="CB214" i="30"/>
  <c r="BZ214" i="30"/>
  <c r="BX214" i="30"/>
  <c r="BV214" i="30"/>
  <c r="BT214" i="30"/>
  <c r="BR214" i="30"/>
  <c r="BP214" i="30"/>
  <c r="BL214" i="30"/>
  <c r="BN214" i="30"/>
  <c r="BF214" i="30"/>
  <c r="BH214" i="30"/>
  <c r="BJ214" i="30"/>
  <c r="BB214" i="30"/>
  <c r="BD214" i="30"/>
  <c r="AZ214" i="30"/>
  <c r="AV214" i="30"/>
  <c r="AX214" i="30"/>
  <c r="AR214" i="30"/>
  <c r="AT214" i="30"/>
  <c r="AP214" i="30"/>
  <c r="AN214" i="30"/>
  <c r="AL214" i="30"/>
  <c r="AF214" i="30"/>
  <c r="AB214" i="30"/>
  <c r="AH214" i="30"/>
  <c r="AJ214" i="30"/>
  <c r="AD214" i="30"/>
  <c r="Z214" i="30"/>
  <c r="X214" i="30"/>
  <c r="T214" i="30"/>
  <c r="P214" i="30"/>
  <c r="V214" i="30"/>
  <c r="R214" i="30"/>
  <c r="N214" i="30"/>
  <c r="CF206" i="30"/>
  <c r="CD206" i="30"/>
  <c r="CB206" i="30"/>
  <c r="BZ206" i="30"/>
  <c r="BX206" i="30"/>
  <c r="BT206" i="30"/>
  <c r="BV206" i="30"/>
  <c r="BR206" i="30"/>
  <c r="BP206" i="30"/>
  <c r="BL206" i="30"/>
  <c r="BN206" i="30"/>
  <c r="BF206" i="30"/>
  <c r="BJ206" i="30"/>
  <c r="BH206" i="30"/>
  <c r="BB206" i="30"/>
  <c r="BD206" i="30"/>
  <c r="AZ206" i="30"/>
  <c r="AV206" i="30"/>
  <c r="AX206" i="30"/>
  <c r="AR206" i="30"/>
  <c r="AT206" i="30"/>
  <c r="AP206" i="30"/>
  <c r="AN206" i="30"/>
  <c r="AL206" i="30"/>
  <c r="AJ206" i="30"/>
  <c r="AF206" i="30"/>
  <c r="AB206" i="30"/>
  <c r="AH206" i="30"/>
  <c r="AD206" i="30"/>
  <c r="X206" i="30"/>
  <c r="T206" i="30"/>
  <c r="N206" i="30"/>
  <c r="Z206" i="30"/>
  <c r="V206" i="30"/>
  <c r="R206" i="30"/>
  <c r="P206" i="30"/>
  <c r="CD198" i="30"/>
  <c r="CF198" i="30"/>
  <c r="CB198" i="30"/>
  <c r="BZ198" i="30"/>
  <c r="BX198" i="30"/>
  <c r="BV198" i="30"/>
  <c r="BT198" i="30"/>
  <c r="BP198" i="30"/>
  <c r="BL198" i="30"/>
  <c r="BR198" i="30"/>
  <c r="BN198" i="30"/>
  <c r="BH198" i="30"/>
  <c r="BF198" i="30"/>
  <c r="BJ198" i="30"/>
  <c r="BB198" i="30"/>
  <c r="BD198" i="30"/>
  <c r="AZ198" i="30"/>
  <c r="AV198" i="30"/>
  <c r="AX198" i="30"/>
  <c r="AR198" i="30"/>
  <c r="AT198" i="30"/>
  <c r="AP198" i="30"/>
  <c r="AN198" i="30"/>
  <c r="AL198" i="30"/>
  <c r="AJ198" i="30"/>
  <c r="AF198" i="30"/>
  <c r="AB198" i="30"/>
  <c r="AH198" i="30"/>
  <c r="X198" i="30"/>
  <c r="T198" i="30"/>
  <c r="Z198" i="30"/>
  <c r="N198" i="30"/>
  <c r="AD198" i="30"/>
  <c r="V198" i="30"/>
  <c r="R198" i="30"/>
  <c r="P198" i="30"/>
  <c r="CD190" i="30"/>
  <c r="CB190" i="30"/>
  <c r="CF190" i="30"/>
  <c r="BX190" i="30"/>
  <c r="BZ190" i="30"/>
  <c r="BT190" i="30"/>
  <c r="BP190" i="30"/>
  <c r="BR190" i="30"/>
  <c r="BV190" i="30"/>
  <c r="BN190" i="30"/>
  <c r="BL190" i="30"/>
  <c r="BJ190" i="30"/>
  <c r="BF190" i="30"/>
  <c r="BH190" i="30"/>
  <c r="BB190" i="30"/>
  <c r="BD190" i="30"/>
  <c r="AZ190" i="30"/>
  <c r="AV190" i="30"/>
  <c r="AX190" i="30"/>
  <c r="AR190" i="30"/>
  <c r="AT190" i="30"/>
  <c r="AP190" i="30"/>
  <c r="AN190" i="30"/>
  <c r="AL190" i="30"/>
  <c r="AJ190" i="30"/>
  <c r="AF190" i="30"/>
  <c r="AB190" i="30"/>
  <c r="AH190" i="30"/>
  <c r="Z190" i="30"/>
  <c r="X190" i="30"/>
  <c r="T190" i="30"/>
  <c r="AD190" i="30"/>
  <c r="R190" i="30"/>
  <c r="N190" i="30"/>
  <c r="P190" i="30"/>
  <c r="V190" i="30"/>
  <c r="CD182" i="30"/>
  <c r="CF182" i="30"/>
  <c r="CB182" i="30"/>
  <c r="BZ182" i="30"/>
  <c r="BX182" i="30"/>
  <c r="BT182" i="30"/>
  <c r="BV182" i="30"/>
  <c r="BR182" i="30"/>
  <c r="BP182" i="30"/>
  <c r="BN182" i="30"/>
  <c r="BF182" i="30"/>
  <c r="BL182" i="30"/>
  <c r="BJ182" i="30"/>
  <c r="BH182" i="30"/>
  <c r="BB182" i="30"/>
  <c r="BD182" i="30"/>
  <c r="AZ182" i="30"/>
  <c r="AV182" i="30"/>
  <c r="AX182" i="30"/>
  <c r="AR182" i="30"/>
  <c r="AT182" i="30"/>
  <c r="AP182" i="30"/>
  <c r="AN182" i="30"/>
  <c r="AL182" i="30"/>
  <c r="AF182" i="30"/>
  <c r="AB182" i="30"/>
  <c r="AJ182" i="30"/>
  <c r="AH182" i="30"/>
  <c r="AD182" i="30"/>
  <c r="Z182" i="30"/>
  <c r="X182" i="30"/>
  <c r="T182" i="30"/>
  <c r="V182" i="30"/>
  <c r="R182" i="30"/>
  <c r="N182" i="30"/>
  <c r="P182" i="30"/>
  <c r="CD174" i="30"/>
  <c r="CB174" i="30"/>
  <c r="CF174" i="30"/>
  <c r="BZ174" i="30"/>
  <c r="BX174" i="30"/>
  <c r="BT174" i="30"/>
  <c r="BV174" i="30"/>
  <c r="BR174" i="30"/>
  <c r="BP174" i="30"/>
  <c r="BN174" i="30"/>
  <c r="BF174" i="30"/>
  <c r="BL174" i="30"/>
  <c r="BH174" i="30"/>
  <c r="BJ174" i="30"/>
  <c r="BB174" i="30"/>
  <c r="BD174" i="30"/>
  <c r="AZ174" i="30"/>
  <c r="AV174" i="30"/>
  <c r="AX174" i="30"/>
  <c r="AT174" i="30"/>
  <c r="AP174" i="30"/>
  <c r="AR174" i="30"/>
  <c r="AN174" i="30"/>
  <c r="AL174" i="30"/>
  <c r="AF174" i="30"/>
  <c r="AB174" i="30"/>
  <c r="AJ174" i="30"/>
  <c r="AH174" i="30"/>
  <c r="AD174" i="30"/>
  <c r="X174" i="30"/>
  <c r="T174" i="30"/>
  <c r="P174" i="30"/>
  <c r="V174" i="30"/>
  <c r="N174" i="30"/>
  <c r="Z174" i="30"/>
  <c r="R174" i="30"/>
  <c r="CD166" i="30"/>
  <c r="CF166" i="30"/>
  <c r="CB166" i="30"/>
  <c r="BZ166" i="30"/>
  <c r="BX166" i="30"/>
  <c r="BT166" i="30"/>
  <c r="BV166" i="30"/>
  <c r="BR166" i="30"/>
  <c r="BP166" i="30"/>
  <c r="BN166" i="30"/>
  <c r="BH166" i="30"/>
  <c r="BF166" i="30"/>
  <c r="BJ166" i="30"/>
  <c r="BL166" i="30"/>
  <c r="BB166" i="30"/>
  <c r="BD166" i="30"/>
  <c r="AZ166" i="30"/>
  <c r="AX166" i="30"/>
  <c r="AV166" i="30"/>
  <c r="AT166" i="30"/>
  <c r="AR166" i="30"/>
  <c r="AP166" i="30"/>
  <c r="AN166" i="30"/>
  <c r="AL166" i="30"/>
  <c r="AF166" i="30"/>
  <c r="AB166" i="30"/>
  <c r="AJ166" i="30"/>
  <c r="AH166" i="30"/>
  <c r="X166" i="30"/>
  <c r="T166" i="30"/>
  <c r="Z166" i="30"/>
  <c r="N166" i="30"/>
  <c r="P166" i="30"/>
  <c r="AD166" i="30"/>
  <c r="V166" i="30"/>
  <c r="R166" i="30"/>
  <c r="CD158" i="30"/>
  <c r="CF158" i="30"/>
  <c r="CB158" i="30"/>
  <c r="BX158" i="30"/>
  <c r="BZ158" i="30"/>
  <c r="BV158" i="30"/>
  <c r="BT158" i="30"/>
  <c r="BP158" i="30"/>
  <c r="BR158" i="30"/>
  <c r="BN158" i="30"/>
  <c r="BF158" i="30"/>
  <c r="BL158" i="30"/>
  <c r="BJ158" i="30"/>
  <c r="BH158" i="30"/>
  <c r="BB158" i="30"/>
  <c r="BD158" i="30"/>
  <c r="AZ158" i="30"/>
  <c r="AX158" i="30"/>
  <c r="AV158" i="30"/>
  <c r="AT158" i="30"/>
  <c r="AP158" i="30"/>
  <c r="AR158" i="30"/>
  <c r="AN158" i="30"/>
  <c r="AL158" i="30"/>
  <c r="AF158" i="30"/>
  <c r="AB158" i="30"/>
  <c r="AJ158" i="30"/>
  <c r="AH158" i="30"/>
  <c r="Z158" i="30"/>
  <c r="X158" i="30"/>
  <c r="T158" i="30"/>
  <c r="AD158" i="30"/>
  <c r="R158" i="30"/>
  <c r="N158" i="30"/>
  <c r="P158" i="30"/>
  <c r="V158" i="30"/>
  <c r="CF150" i="30"/>
  <c r="CD150" i="30"/>
  <c r="CB150" i="30"/>
  <c r="BZ150" i="30"/>
  <c r="BX150" i="30"/>
  <c r="BV150" i="30"/>
  <c r="BT150" i="30"/>
  <c r="BR150" i="30"/>
  <c r="BP150" i="30"/>
  <c r="BN150" i="30"/>
  <c r="BF150" i="30"/>
  <c r="BH150" i="30"/>
  <c r="BL150" i="30"/>
  <c r="BB150" i="30"/>
  <c r="BJ150" i="30"/>
  <c r="BD150" i="30"/>
  <c r="AZ150" i="30"/>
  <c r="AX150" i="30"/>
  <c r="AV150" i="30"/>
  <c r="AT150" i="30"/>
  <c r="AP150" i="30"/>
  <c r="AR150" i="30"/>
  <c r="AN150" i="30"/>
  <c r="AL150" i="30"/>
  <c r="AF150" i="30"/>
  <c r="AB150" i="30"/>
  <c r="AH150" i="30"/>
  <c r="AJ150" i="30"/>
  <c r="AD150" i="30"/>
  <c r="Z150" i="30"/>
  <c r="X150" i="30"/>
  <c r="T150" i="30"/>
  <c r="V150" i="30"/>
  <c r="N150" i="30"/>
  <c r="P150" i="30"/>
  <c r="R150" i="30"/>
  <c r="CF142" i="30"/>
  <c r="CD142" i="30"/>
  <c r="CB142" i="30"/>
  <c r="BZ142" i="30"/>
  <c r="BX142" i="30"/>
  <c r="BT142" i="30"/>
  <c r="BV142" i="30"/>
  <c r="BR142" i="30"/>
  <c r="BP142" i="30"/>
  <c r="BN142" i="30"/>
  <c r="BF142" i="30"/>
  <c r="BJ142" i="30"/>
  <c r="BH142" i="30"/>
  <c r="BL142" i="30"/>
  <c r="BB142" i="30"/>
  <c r="BD142" i="30"/>
  <c r="AZ142" i="30"/>
  <c r="AX142" i="30"/>
  <c r="AV142" i="30"/>
  <c r="AT142" i="30"/>
  <c r="AR142" i="30"/>
  <c r="AP142" i="30"/>
  <c r="AN142" i="30"/>
  <c r="AL142" i="30"/>
  <c r="AJ142" i="30"/>
  <c r="AF142" i="30"/>
  <c r="AB142" i="30"/>
  <c r="AH142" i="30"/>
  <c r="AD142" i="30"/>
  <c r="X142" i="30"/>
  <c r="T142" i="30"/>
  <c r="V142" i="30"/>
  <c r="N142" i="30"/>
  <c r="Z142" i="30"/>
  <c r="R142" i="30"/>
  <c r="P142" i="30"/>
  <c r="CD134" i="30"/>
  <c r="CF134" i="30"/>
  <c r="CB134" i="30"/>
  <c r="BZ134" i="30"/>
  <c r="BX134" i="30"/>
  <c r="BT134" i="30"/>
  <c r="BV134" i="30"/>
  <c r="BP134" i="30"/>
  <c r="BR134" i="30"/>
  <c r="BN134" i="30"/>
  <c r="BF134" i="30"/>
  <c r="BH134" i="30"/>
  <c r="BJ134" i="30"/>
  <c r="BB134" i="30"/>
  <c r="BL134" i="30"/>
  <c r="BD134" i="30"/>
  <c r="AZ134" i="30"/>
  <c r="AX134" i="30"/>
  <c r="AV134" i="30"/>
  <c r="AT134" i="30"/>
  <c r="AP134" i="30"/>
  <c r="AR134" i="30"/>
  <c r="AN134" i="30"/>
  <c r="AL134" i="30"/>
  <c r="AJ134" i="30"/>
  <c r="AF134" i="30"/>
  <c r="AB134" i="30"/>
  <c r="AH134" i="30"/>
  <c r="X134" i="30"/>
  <c r="T134" i="30"/>
  <c r="Z134" i="30"/>
  <c r="N134" i="30"/>
  <c r="AD134" i="30"/>
  <c r="V134" i="30"/>
  <c r="P134" i="30"/>
  <c r="R134" i="30"/>
  <c r="CD126" i="30"/>
  <c r="CF126" i="30"/>
  <c r="CB126" i="30"/>
  <c r="BX126" i="30"/>
  <c r="BZ126" i="30"/>
  <c r="BT126" i="30"/>
  <c r="BV126" i="30"/>
  <c r="BR126" i="30"/>
  <c r="BP126" i="30"/>
  <c r="BN126" i="30"/>
  <c r="BL126" i="30"/>
  <c r="BJ126" i="30"/>
  <c r="BF126" i="30"/>
  <c r="BH126" i="30"/>
  <c r="BB126" i="30"/>
  <c r="BD126" i="30"/>
  <c r="AZ126" i="30"/>
  <c r="AX126" i="30"/>
  <c r="AV126" i="30"/>
  <c r="AT126" i="30"/>
  <c r="AP126" i="30"/>
  <c r="AN126" i="30"/>
  <c r="AR126" i="30"/>
  <c r="AL126" i="30"/>
  <c r="AJ126" i="30"/>
  <c r="AF126" i="30"/>
  <c r="AB126" i="30"/>
  <c r="AH126" i="30"/>
  <c r="Z126" i="30"/>
  <c r="X126" i="30"/>
  <c r="T126" i="30"/>
  <c r="AD126" i="30"/>
  <c r="R126" i="30"/>
  <c r="N126" i="30"/>
  <c r="P126" i="30"/>
  <c r="V126" i="30"/>
  <c r="CD118" i="30"/>
  <c r="CF118" i="30"/>
  <c r="BZ118" i="30"/>
  <c r="CB118" i="30"/>
  <c r="BX118" i="30"/>
  <c r="BT118" i="30"/>
  <c r="BV118" i="30"/>
  <c r="BP118" i="30"/>
  <c r="BN118" i="30"/>
  <c r="BR118" i="30"/>
  <c r="BF118" i="30"/>
  <c r="BL118" i="30"/>
  <c r="BJ118" i="30"/>
  <c r="BH118" i="30"/>
  <c r="BB118" i="30"/>
  <c r="BD118" i="30"/>
  <c r="AZ118" i="30"/>
  <c r="AX118" i="30"/>
  <c r="AV118" i="30"/>
  <c r="AT118" i="30"/>
  <c r="AR118" i="30"/>
  <c r="AP118" i="30"/>
  <c r="AN118" i="30"/>
  <c r="AL118" i="30"/>
  <c r="AF118" i="30"/>
  <c r="AB118" i="30"/>
  <c r="AJ118" i="30"/>
  <c r="AH118" i="30"/>
  <c r="AD118" i="30"/>
  <c r="Z118" i="30"/>
  <c r="X118" i="30"/>
  <c r="T118" i="30"/>
  <c r="V118" i="30"/>
  <c r="R118" i="30"/>
  <c r="N118" i="30"/>
  <c r="P118" i="30"/>
  <c r="CD110" i="30"/>
  <c r="CF110" i="30"/>
  <c r="CB110" i="30"/>
  <c r="BZ110" i="30"/>
  <c r="BX110" i="30"/>
  <c r="BT110" i="30"/>
  <c r="BV110" i="30"/>
  <c r="BR110" i="30"/>
  <c r="BP110" i="30"/>
  <c r="BN110" i="30"/>
  <c r="BF110" i="30"/>
  <c r="BL110" i="30"/>
  <c r="BH110" i="30"/>
  <c r="BJ110" i="30"/>
  <c r="BB110" i="30"/>
  <c r="BD110" i="30"/>
  <c r="AZ110" i="30"/>
  <c r="AX110" i="30"/>
  <c r="AV110" i="30"/>
  <c r="AT110" i="30"/>
  <c r="AP110" i="30"/>
  <c r="AR110" i="30"/>
  <c r="AN110" i="30"/>
  <c r="AL110" i="30"/>
  <c r="AF110" i="30"/>
  <c r="AB110" i="30"/>
  <c r="AJ110" i="30"/>
  <c r="AH110" i="30"/>
  <c r="AD110" i="30"/>
  <c r="X110" i="30"/>
  <c r="T110" i="30"/>
  <c r="V110" i="30"/>
  <c r="N110" i="30"/>
  <c r="Z110" i="30"/>
  <c r="R110" i="30"/>
  <c r="P110" i="30"/>
  <c r="CD102" i="30"/>
  <c r="CF102" i="30"/>
  <c r="CB102" i="30"/>
  <c r="BZ102" i="30"/>
  <c r="BX102" i="30"/>
  <c r="BT102" i="30"/>
  <c r="BV102" i="30"/>
  <c r="BP102" i="30"/>
  <c r="BR102" i="30"/>
  <c r="BN102" i="30"/>
  <c r="BF102" i="30"/>
  <c r="BJ102" i="30"/>
  <c r="BL102" i="30"/>
  <c r="BH102" i="30"/>
  <c r="BB102" i="30"/>
  <c r="BD102" i="30"/>
  <c r="AZ102" i="30"/>
  <c r="AX102" i="30"/>
  <c r="AV102" i="30"/>
  <c r="AT102" i="30"/>
  <c r="AR102" i="30"/>
  <c r="AP102" i="30"/>
  <c r="AN102" i="30"/>
  <c r="AL102" i="30"/>
  <c r="AF102" i="30"/>
  <c r="AB102" i="30"/>
  <c r="AJ102" i="30"/>
  <c r="AH102" i="30"/>
  <c r="X102" i="30"/>
  <c r="T102" i="30"/>
  <c r="Z102" i="30"/>
  <c r="N102" i="30"/>
  <c r="V102" i="30"/>
  <c r="P102" i="30"/>
  <c r="AD102" i="30"/>
  <c r="R102" i="30"/>
  <c r="CD94" i="30"/>
  <c r="CF94" i="30"/>
  <c r="CB94" i="30"/>
  <c r="BX94" i="30"/>
  <c r="BZ94" i="30"/>
  <c r="BV94" i="30"/>
  <c r="BT94" i="30"/>
  <c r="BR94" i="30"/>
  <c r="BP94" i="30"/>
  <c r="BN94" i="30"/>
  <c r="BF94" i="30"/>
  <c r="BL94" i="30"/>
  <c r="BJ94" i="30"/>
  <c r="BH94" i="30"/>
  <c r="BB94" i="30"/>
  <c r="BD94" i="30"/>
  <c r="AZ94" i="30"/>
  <c r="AX94" i="30"/>
  <c r="AV94" i="30"/>
  <c r="AT94" i="30"/>
  <c r="AP94" i="30"/>
  <c r="AR94" i="30"/>
  <c r="AN94" i="30"/>
  <c r="AL94" i="30"/>
  <c r="AF94" i="30"/>
  <c r="AB94" i="30"/>
  <c r="AJ94" i="30"/>
  <c r="AH94" i="30"/>
  <c r="Z94" i="30"/>
  <c r="X94" i="30"/>
  <c r="T94" i="30"/>
  <c r="AD94" i="30"/>
  <c r="R94" i="30"/>
  <c r="N94" i="30"/>
  <c r="P94" i="30"/>
  <c r="V94" i="30"/>
  <c r="CF86" i="30"/>
  <c r="CD86" i="30"/>
  <c r="CB86" i="30"/>
  <c r="BZ86" i="30"/>
  <c r="BX86" i="30"/>
  <c r="BV86" i="30"/>
  <c r="BT86" i="30"/>
  <c r="BP86" i="30"/>
  <c r="BN86" i="30"/>
  <c r="BR86" i="30"/>
  <c r="BF86" i="30"/>
  <c r="BH86" i="30"/>
  <c r="BL86" i="30"/>
  <c r="BB86" i="30"/>
  <c r="BJ86" i="30"/>
  <c r="BD86" i="30"/>
  <c r="AZ86" i="30"/>
  <c r="AX86" i="30"/>
  <c r="AV86" i="30"/>
  <c r="AT86" i="30"/>
  <c r="AP86" i="30"/>
  <c r="AR86" i="30"/>
  <c r="AN86" i="30"/>
  <c r="AL86" i="30"/>
  <c r="AF86" i="30"/>
  <c r="AB86" i="30"/>
  <c r="AH86" i="30"/>
  <c r="AD86" i="30"/>
  <c r="AJ86" i="30"/>
  <c r="Z86" i="30"/>
  <c r="X86" i="30"/>
  <c r="T86" i="30"/>
  <c r="V86" i="30"/>
  <c r="N86" i="30"/>
  <c r="R86" i="30"/>
  <c r="P86" i="30"/>
  <c r="CF78" i="30"/>
  <c r="CD78" i="30"/>
  <c r="CB78" i="30"/>
  <c r="BZ78" i="30"/>
  <c r="BX78" i="30"/>
  <c r="BT78" i="30"/>
  <c r="BV78" i="30"/>
  <c r="BR78" i="30"/>
  <c r="BP78" i="30"/>
  <c r="BN78" i="30"/>
  <c r="BF78" i="30"/>
  <c r="BJ78" i="30"/>
  <c r="BH78" i="30"/>
  <c r="BL78" i="30"/>
  <c r="BB78" i="30"/>
  <c r="BD78" i="30"/>
  <c r="AZ78" i="30"/>
  <c r="AX78" i="30"/>
  <c r="AV78" i="30"/>
  <c r="AT78" i="30"/>
  <c r="AR78" i="30"/>
  <c r="AP78" i="30"/>
  <c r="AN78" i="30"/>
  <c r="AL78" i="30"/>
  <c r="AJ78" i="30"/>
  <c r="AF78" i="30"/>
  <c r="AB78" i="30"/>
  <c r="AH78" i="30"/>
  <c r="AD78" i="30"/>
  <c r="X78" i="30"/>
  <c r="T78" i="30"/>
  <c r="V78" i="30"/>
  <c r="N78" i="30"/>
  <c r="P78" i="30"/>
  <c r="Z78" i="30"/>
  <c r="CD70" i="30"/>
  <c r="CF70" i="30"/>
  <c r="CB70" i="30"/>
  <c r="BZ70" i="30"/>
  <c r="BX70" i="30"/>
  <c r="BT70" i="30"/>
  <c r="BV70" i="30"/>
  <c r="BP70" i="30"/>
  <c r="BR70" i="30"/>
  <c r="BN70" i="30"/>
  <c r="BF70" i="30"/>
  <c r="BL70" i="30"/>
  <c r="BH70" i="30"/>
  <c r="BJ70" i="30"/>
  <c r="BB70" i="30"/>
  <c r="BD70" i="30"/>
  <c r="AZ70" i="30"/>
  <c r="AX70" i="30"/>
  <c r="AV70" i="30"/>
  <c r="AT70" i="30"/>
  <c r="AP70" i="30"/>
  <c r="AR70" i="30"/>
  <c r="AN70" i="30"/>
  <c r="AL70" i="30"/>
  <c r="AJ70" i="30"/>
  <c r="AF70" i="30"/>
  <c r="AB70" i="30"/>
  <c r="AH70" i="30"/>
  <c r="X70" i="30"/>
  <c r="T70" i="30"/>
  <c r="Z70" i="30"/>
  <c r="N70" i="30"/>
  <c r="V70" i="30"/>
  <c r="P70" i="30"/>
  <c r="AD70" i="30"/>
  <c r="CD62" i="30"/>
  <c r="CB62" i="30"/>
  <c r="CF62" i="30"/>
  <c r="BX62" i="30"/>
  <c r="BT62" i="30"/>
  <c r="BZ62" i="30"/>
  <c r="BV62" i="30"/>
  <c r="BR62" i="30"/>
  <c r="BP62" i="30"/>
  <c r="BN62" i="30"/>
  <c r="BJ62" i="30"/>
  <c r="BF62" i="30"/>
  <c r="BL62" i="30"/>
  <c r="BH62" i="30"/>
  <c r="BB62" i="30"/>
  <c r="BD62" i="30"/>
  <c r="AZ62" i="30"/>
  <c r="AX62" i="30"/>
  <c r="AV62" i="30"/>
  <c r="AT62" i="30"/>
  <c r="AP62" i="30"/>
  <c r="AN62" i="30"/>
  <c r="AR62" i="30"/>
  <c r="AL62" i="30"/>
  <c r="AJ62" i="30"/>
  <c r="AF62" i="30"/>
  <c r="AB62" i="30"/>
  <c r="Z62" i="30"/>
  <c r="X62" i="30"/>
  <c r="T62" i="30"/>
  <c r="AD62" i="30"/>
  <c r="AH62" i="30"/>
  <c r="N62" i="30"/>
  <c r="P62" i="30"/>
  <c r="V62" i="30"/>
  <c r="CD54" i="30"/>
  <c r="CF54" i="30"/>
  <c r="BX54" i="30"/>
  <c r="BZ54" i="30"/>
  <c r="CB54" i="30"/>
  <c r="BT54" i="30"/>
  <c r="BV54" i="30"/>
  <c r="BP54" i="30"/>
  <c r="BN54" i="30"/>
  <c r="BR54" i="30"/>
  <c r="BF54" i="30"/>
  <c r="BJ54" i="30"/>
  <c r="BH54" i="30"/>
  <c r="BL54" i="30"/>
  <c r="BB54" i="30"/>
  <c r="BD54" i="30"/>
  <c r="AZ54" i="30"/>
  <c r="AX54" i="30"/>
  <c r="AV54" i="30"/>
  <c r="AT54" i="30"/>
  <c r="AR54" i="30"/>
  <c r="AP54" i="30"/>
  <c r="AN54" i="30"/>
  <c r="AL54" i="30"/>
  <c r="AF54" i="30"/>
  <c r="AB54" i="30"/>
  <c r="AJ54" i="30"/>
  <c r="AD54" i="30"/>
  <c r="Z54" i="30"/>
  <c r="X54" i="30"/>
  <c r="T54" i="30"/>
  <c r="AH54" i="30"/>
  <c r="V54" i="30"/>
  <c r="N54" i="30"/>
  <c r="P54" i="30"/>
  <c r="CD46" i="30"/>
  <c r="CF46" i="30"/>
  <c r="CB46" i="30"/>
  <c r="BX46" i="30"/>
  <c r="BZ46" i="30"/>
  <c r="BT46" i="30"/>
  <c r="BV46" i="30"/>
  <c r="BR46" i="30"/>
  <c r="BP46" i="30"/>
  <c r="BN46" i="30"/>
  <c r="BF46" i="30"/>
  <c r="BL46" i="30"/>
  <c r="BH46" i="30"/>
  <c r="BJ46" i="30"/>
  <c r="BB46" i="30"/>
  <c r="BD46" i="30"/>
  <c r="AZ46" i="30"/>
  <c r="AX46" i="30"/>
  <c r="AV46" i="30"/>
  <c r="AT46" i="30"/>
  <c r="AP46" i="30"/>
  <c r="AR46" i="30"/>
  <c r="AN46" i="30"/>
  <c r="AL46" i="30"/>
  <c r="AF46" i="30"/>
  <c r="AB46" i="30"/>
  <c r="AJ46" i="30"/>
  <c r="AH46" i="30"/>
  <c r="AD46" i="30"/>
  <c r="X46" i="30"/>
  <c r="T46" i="30"/>
  <c r="V46" i="30"/>
  <c r="N46" i="30"/>
  <c r="P46" i="30"/>
  <c r="Z46" i="30"/>
  <c r="CD38" i="30"/>
  <c r="CF38" i="30"/>
  <c r="BX38" i="30"/>
  <c r="BZ38" i="30"/>
  <c r="CB38" i="30"/>
  <c r="BT38" i="30"/>
  <c r="BV38" i="30"/>
  <c r="BP38" i="30"/>
  <c r="BR38" i="30"/>
  <c r="BN38" i="30"/>
  <c r="BF38" i="30"/>
  <c r="BJ38" i="30"/>
  <c r="BH38" i="30"/>
  <c r="BL38" i="30"/>
  <c r="BB38" i="30"/>
  <c r="BD38" i="30"/>
  <c r="AZ38" i="30"/>
  <c r="AX38" i="30"/>
  <c r="AV38" i="30"/>
  <c r="AT38" i="30"/>
  <c r="AR38" i="30"/>
  <c r="AP38" i="30"/>
  <c r="AN38" i="30"/>
  <c r="AL38" i="30"/>
  <c r="AF38" i="30"/>
  <c r="AB38" i="30"/>
  <c r="AJ38" i="30"/>
  <c r="AH38" i="30"/>
  <c r="X38" i="30"/>
  <c r="T38" i="30"/>
  <c r="Z38" i="30"/>
  <c r="AD38" i="30"/>
  <c r="N38" i="30"/>
  <c r="V38" i="30"/>
  <c r="P38" i="30"/>
  <c r="CD30" i="30"/>
  <c r="CF30" i="30"/>
  <c r="CB30" i="30"/>
  <c r="BX30" i="30"/>
  <c r="BZ30" i="30"/>
  <c r="BV30" i="30"/>
  <c r="BT30" i="30"/>
  <c r="BR30" i="30"/>
  <c r="BP30" i="30"/>
  <c r="BN30" i="30"/>
  <c r="BL30" i="30"/>
  <c r="BF30" i="30"/>
  <c r="BJ30" i="30"/>
  <c r="BH30" i="30"/>
  <c r="BB30" i="30"/>
  <c r="BD30" i="30"/>
  <c r="AZ30" i="30"/>
  <c r="AX30" i="30"/>
  <c r="AV30" i="30"/>
  <c r="AT30" i="30"/>
  <c r="AP30" i="30"/>
  <c r="AR30" i="30"/>
  <c r="AN30" i="30"/>
  <c r="AL30" i="30"/>
  <c r="AF30" i="30"/>
  <c r="AB30" i="30"/>
  <c r="AJ30" i="30"/>
  <c r="Z30" i="30"/>
  <c r="X30" i="30"/>
  <c r="T30" i="30"/>
  <c r="AD30" i="30"/>
  <c r="AH30" i="30"/>
  <c r="N30" i="30"/>
  <c r="P30" i="30"/>
  <c r="V30" i="30"/>
  <c r="CF22" i="30"/>
  <c r="CD22" i="30"/>
  <c r="CB22" i="30"/>
  <c r="BX22" i="30"/>
  <c r="BZ22" i="30"/>
  <c r="BV22" i="30"/>
  <c r="BT22" i="30"/>
  <c r="BR22" i="30"/>
  <c r="BP22" i="30"/>
  <c r="BN22" i="30"/>
  <c r="BF22" i="30"/>
  <c r="BL22" i="30"/>
  <c r="BH22" i="30"/>
  <c r="BJ22" i="30"/>
  <c r="BB22" i="30"/>
  <c r="BD22" i="30"/>
  <c r="AZ22" i="30"/>
  <c r="AX22" i="30"/>
  <c r="AV22" i="30"/>
  <c r="AT22" i="30"/>
  <c r="AP22" i="30"/>
  <c r="AR22" i="30"/>
  <c r="AN22" i="30"/>
  <c r="AL22" i="30"/>
  <c r="AF22" i="30"/>
  <c r="AB22" i="30"/>
  <c r="AD22" i="30"/>
  <c r="AJ22" i="30"/>
  <c r="Z22" i="30"/>
  <c r="X22" i="30"/>
  <c r="T22" i="30"/>
  <c r="AH22" i="30"/>
  <c r="V22" i="30"/>
  <c r="R22" i="30"/>
  <c r="N22" i="30"/>
  <c r="P22" i="30"/>
  <c r="CF14" i="30"/>
  <c r="CD14" i="30"/>
  <c r="CB14" i="30"/>
  <c r="BX14" i="30"/>
  <c r="BZ14" i="30"/>
  <c r="BT14" i="30"/>
  <c r="BV14" i="30"/>
  <c r="BR14" i="30"/>
  <c r="BP14" i="30"/>
  <c r="BN14" i="30"/>
  <c r="BF14" i="30"/>
  <c r="BJ14" i="30"/>
  <c r="BH14" i="30"/>
  <c r="BL14" i="30"/>
  <c r="BB14" i="30"/>
  <c r="BD14" i="30"/>
  <c r="AZ14" i="30"/>
  <c r="AX14" i="30"/>
  <c r="AV14" i="30"/>
  <c r="AT14" i="30"/>
  <c r="AR14" i="30"/>
  <c r="AP14" i="30"/>
  <c r="AN14" i="30"/>
  <c r="AL14" i="30"/>
  <c r="AJ14" i="30"/>
  <c r="AF14" i="30"/>
  <c r="AB14" i="30"/>
  <c r="AH14" i="30"/>
  <c r="AD14" i="30"/>
  <c r="X14" i="30"/>
  <c r="T14" i="30"/>
  <c r="Z14" i="30"/>
  <c r="N14" i="30"/>
  <c r="V14" i="30"/>
  <c r="R14" i="30"/>
  <c r="P14" i="30"/>
  <c r="CF509" i="30"/>
  <c r="CD509" i="30"/>
  <c r="CB509" i="30"/>
  <c r="BZ509" i="30"/>
  <c r="BV509" i="30"/>
  <c r="BX509" i="30"/>
  <c r="BT509" i="30"/>
  <c r="BR509" i="30"/>
  <c r="BP509" i="30"/>
  <c r="BN509" i="30"/>
  <c r="BH509" i="30"/>
  <c r="BL509" i="30"/>
  <c r="BJ509" i="30"/>
  <c r="BF509" i="30"/>
  <c r="BD509" i="30"/>
  <c r="BB509" i="30"/>
  <c r="AZ509" i="30"/>
  <c r="AX509" i="30"/>
  <c r="AR509" i="30"/>
  <c r="AV509" i="30"/>
  <c r="AT509" i="30"/>
  <c r="AP509" i="30"/>
  <c r="AL509" i="30"/>
  <c r="AN509" i="30"/>
  <c r="AH509" i="30"/>
  <c r="AJ509" i="30"/>
  <c r="AF509" i="30"/>
  <c r="AB509" i="30"/>
  <c r="X509" i="30"/>
  <c r="AD509" i="30"/>
  <c r="Z509" i="30"/>
  <c r="V509" i="30"/>
  <c r="R509" i="30"/>
  <c r="T509" i="30"/>
  <c r="P509" i="30"/>
  <c r="N509" i="30"/>
  <c r="CF421" i="30"/>
  <c r="CD421" i="30"/>
  <c r="CB421" i="30"/>
  <c r="BZ421" i="30"/>
  <c r="BV421" i="30"/>
  <c r="BT421" i="30"/>
  <c r="BX421" i="30"/>
  <c r="BR421" i="30"/>
  <c r="BP421" i="30"/>
  <c r="BN421" i="30"/>
  <c r="BL421" i="30"/>
  <c r="BJ421" i="30"/>
  <c r="BB421" i="30"/>
  <c r="BH421" i="30"/>
  <c r="AX421" i="30"/>
  <c r="BF421" i="30"/>
  <c r="BD421" i="30"/>
  <c r="AZ421" i="30"/>
  <c r="AR421" i="30"/>
  <c r="AV421" i="30"/>
  <c r="AT421" i="30"/>
  <c r="AP421" i="30"/>
  <c r="AN421" i="30"/>
  <c r="AL421" i="30"/>
  <c r="AH421" i="30"/>
  <c r="AJ421" i="30"/>
  <c r="AF421" i="30"/>
  <c r="AB421" i="30"/>
  <c r="X421" i="30"/>
  <c r="Z421" i="30"/>
  <c r="V421" i="30"/>
  <c r="R421" i="30"/>
  <c r="AD421" i="30"/>
  <c r="T421" i="30"/>
  <c r="P421" i="30"/>
  <c r="N421" i="30"/>
  <c r="CF333" i="30"/>
  <c r="CD333" i="30"/>
  <c r="CB333" i="30"/>
  <c r="BZ333" i="30"/>
  <c r="BV333" i="30"/>
  <c r="BT333" i="30"/>
  <c r="BX333" i="30"/>
  <c r="BR333" i="30"/>
  <c r="BP333" i="30"/>
  <c r="BN333" i="30"/>
  <c r="BL333" i="30"/>
  <c r="BJ333" i="30"/>
  <c r="BH333" i="30"/>
  <c r="BF333" i="30"/>
  <c r="BD333" i="30"/>
  <c r="AZ333" i="30"/>
  <c r="BB333" i="30"/>
  <c r="AX333" i="30"/>
  <c r="AR333" i="30"/>
  <c r="AV333" i="30"/>
  <c r="AT333" i="30"/>
  <c r="AP333" i="30"/>
  <c r="AN333" i="30"/>
  <c r="AL333" i="30"/>
  <c r="AJ333" i="30"/>
  <c r="AF333" i="30"/>
  <c r="AB333" i="30"/>
  <c r="X333" i="30"/>
  <c r="AH333" i="30"/>
  <c r="V333" i="30"/>
  <c r="R333" i="30"/>
  <c r="AD333" i="30"/>
  <c r="Z333" i="30"/>
  <c r="T333" i="30"/>
  <c r="P333" i="30"/>
  <c r="N333" i="30"/>
  <c r="CF261" i="30"/>
  <c r="CD261" i="30"/>
  <c r="CB261" i="30"/>
  <c r="BZ261" i="30"/>
  <c r="BV261" i="30"/>
  <c r="BX261" i="30"/>
  <c r="BT261" i="30"/>
  <c r="BP261" i="30"/>
  <c r="BR261" i="30"/>
  <c r="BN261" i="30"/>
  <c r="BJ261" i="30"/>
  <c r="BH261" i="30"/>
  <c r="BL261" i="30"/>
  <c r="BF261" i="30"/>
  <c r="AZ261" i="30"/>
  <c r="BD261" i="30"/>
  <c r="AX261" i="30"/>
  <c r="AV261" i="30"/>
  <c r="BB261" i="30"/>
  <c r="AR261" i="30"/>
  <c r="AT261" i="30"/>
  <c r="AP261" i="30"/>
  <c r="AL261" i="30"/>
  <c r="AN261" i="30"/>
  <c r="AJ261" i="30"/>
  <c r="AF261" i="30"/>
  <c r="AB261" i="30"/>
  <c r="Z261" i="30"/>
  <c r="AH261" i="30"/>
  <c r="V261" i="30"/>
  <c r="R261" i="30"/>
  <c r="AD261" i="30"/>
  <c r="X261" i="30"/>
  <c r="T261" i="30"/>
  <c r="P261" i="30"/>
  <c r="N261" i="30"/>
  <c r="CF189" i="30"/>
  <c r="CD189" i="30"/>
  <c r="CB189" i="30"/>
  <c r="BZ189" i="30"/>
  <c r="BV189" i="30"/>
  <c r="BT189" i="30"/>
  <c r="BX189" i="30"/>
  <c r="BR189" i="30"/>
  <c r="BP189" i="30"/>
  <c r="BN189" i="30"/>
  <c r="BL189" i="30"/>
  <c r="BJ189" i="30"/>
  <c r="BH189" i="30"/>
  <c r="BF189" i="30"/>
  <c r="AZ189" i="30"/>
  <c r="BB189" i="30"/>
  <c r="BD189" i="30"/>
  <c r="AX189" i="30"/>
  <c r="AR189" i="30"/>
  <c r="AV189" i="30"/>
  <c r="AT189" i="30"/>
  <c r="AP189" i="30"/>
  <c r="AN189" i="30"/>
  <c r="AL189" i="30"/>
  <c r="AJ189" i="30"/>
  <c r="AF189" i="30"/>
  <c r="AB189" i="30"/>
  <c r="AD189" i="30"/>
  <c r="Z189" i="30"/>
  <c r="V189" i="30"/>
  <c r="R189" i="30"/>
  <c r="AH189" i="30"/>
  <c r="X189" i="30"/>
  <c r="T189" i="30"/>
  <c r="N189" i="30"/>
  <c r="P189" i="30"/>
  <c r="CF109" i="30"/>
  <c r="CD109" i="30"/>
  <c r="CB109" i="30"/>
  <c r="BZ109" i="30"/>
  <c r="BV109" i="30"/>
  <c r="BX109" i="30"/>
  <c r="BT109" i="30"/>
  <c r="BR109" i="30"/>
  <c r="BP109" i="30"/>
  <c r="BN109" i="30"/>
  <c r="BL109" i="30"/>
  <c r="BJ109" i="30"/>
  <c r="BH109" i="30"/>
  <c r="BF109" i="30"/>
  <c r="BB109" i="30"/>
  <c r="AZ109" i="30"/>
  <c r="AX109" i="30"/>
  <c r="BD109" i="30"/>
  <c r="AV109" i="30"/>
  <c r="AR109" i="30"/>
  <c r="AT109" i="30"/>
  <c r="AP109" i="30"/>
  <c r="AN109" i="30"/>
  <c r="AL109" i="30"/>
  <c r="AJ109" i="30"/>
  <c r="AF109" i="30"/>
  <c r="AB109" i="30"/>
  <c r="V109" i="30"/>
  <c r="R109" i="30"/>
  <c r="AD109" i="30"/>
  <c r="AH109" i="30"/>
  <c r="Z109" i="30"/>
  <c r="X109" i="30"/>
  <c r="T109" i="30"/>
  <c r="N109" i="30"/>
  <c r="P109" i="30"/>
  <c r="CF53" i="30"/>
  <c r="CB53" i="30"/>
  <c r="CD53" i="30"/>
  <c r="BZ53" i="30"/>
  <c r="BV53" i="30"/>
  <c r="BX53" i="30"/>
  <c r="BT53" i="30"/>
  <c r="BR53" i="30"/>
  <c r="BP53" i="30"/>
  <c r="BN53" i="30"/>
  <c r="BL53" i="30"/>
  <c r="BJ53" i="30"/>
  <c r="BH53" i="30"/>
  <c r="BF53" i="30"/>
  <c r="AZ53" i="30"/>
  <c r="BD53" i="30"/>
  <c r="BB53" i="30"/>
  <c r="AX53" i="30"/>
  <c r="AV53" i="30"/>
  <c r="AR53" i="30"/>
  <c r="AT53" i="30"/>
  <c r="AP53" i="30"/>
  <c r="AL53" i="30"/>
  <c r="AN53" i="30"/>
  <c r="AJ53" i="30"/>
  <c r="AF53" i="30"/>
  <c r="AB53" i="30"/>
  <c r="AH53" i="30"/>
  <c r="AD53" i="30"/>
  <c r="V53" i="30"/>
  <c r="R53" i="30"/>
  <c r="Z53" i="30"/>
  <c r="X53" i="30"/>
  <c r="T53" i="30"/>
  <c r="N53" i="30"/>
  <c r="P53" i="30"/>
  <c r="CF461" i="30"/>
  <c r="CD461" i="30"/>
  <c r="CB461" i="30"/>
  <c r="BZ461" i="30"/>
  <c r="BV461" i="30"/>
  <c r="BX461" i="30"/>
  <c r="BT461" i="30"/>
  <c r="BP461" i="30"/>
  <c r="BR461" i="30"/>
  <c r="BN461" i="30"/>
  <c r="BL461" i="30"/>
  <c r="BJ461" i="30"/>
  <c r="BD461" i="30"/>
  <c r="BH461" i="30"/>
  <c r="BF461" i="30"/>
  <c r="BB461" i="30"/>
  <c r="AX461" i="30"/>
  <c r="AZ461" i="30"/>
  <c r="AR461" i="30"/>
  <c r="AV461" i="30"/>
  <c r="AT461" i="30"/>
  <c r="AP461" i="30"/>
  <c r="AN461" i="30"/>
  <c r="AL461" i="30"/>
  <c r="AH461" i="30"/>
  <c r="AJ461" i="30"/>
  <c r="AF461" i="30"/>
  <c r="AB461" i="30"/>
  <c r="X461" i="30"/>
  <c r="V461" i="30"/>
  <c r="R461" i="30"/>
  <c r="AD461" i="30"/>
  <c r="Z461" i="30"/>
  <c r="T461" i="30"/>
  <c r="P461" i="30"/>
  <c r="N461" i="30"/>
  <c r="CF381" i="30"/>
  <c r="CD381" i="30"/>
  <c r="CB381" i="30"/>
  <c r="BZ381" i="30"/>
  <c r="BX381" i="30"/>
  <c r="BV381" i="30"/>
  <c r="BT381" i="30"/>
  <c r="BR381" i="30"/>
  <c r="BP381" i="30"/>
  <c r="BN381" i="30"/>
  <c r="BL381" i="30"/>
  <c r="BJ381" i="30"/>
  <c r="BH381" i="30"/>
  <c r="BD381" i="30"/>
  <c r="BB381" i="30"/>
  <c r="BF381" i="30"/>
  <c r="AZ381" i="30"/>
  <c r="AX381" i="30"/>
  <c r="AR381" i="30"/>
  <c r="AV381" i="30"/>
  <c r="AT381" i="30"/>
  <c r="AP381" i="30"/>
  <c r="AN381" i="30"/>
  <c r="AL381" i="30"/>
  <c r="AH381" i="30"/>
  <c r="AJ381" i="30"/>
  <c r="AF381" i="30"/>
  <c r="AB381" i="30"/>
  <c r="X381" i="30"/>
  <c r="AD381" i="30"/>
  <c r="Z381" i="30"/>
  <c r="V381" i="30"/>
  <c r="R381" i="30"/>
  <c r="T381" i="30"/>
  <c r="P381" i="30"/>
  <c r="N381" i="30"/>
  <c r="CF301" i="30"/>
  <c r="CD301" i="30"/>
  <c r="CB301" i="30"/>
  <c r="BZ301" i="30"/>
  <c r="BV301" i="30"/>
  <c r="BX301" i="30"/>
  <c r="BT301" i="30"/>
  <c r="BR301" i="30"/>
  <c r="BP301" i="30"/>
  <c r="BN301" i="30"/>
  <c r="BL301" i="30"/>
  <c r="BJ301" i="30"/>
  <c r="BH301" i="30"/>
  <c r="BD301" i="30"/>
  <c r="BF301" i="30"/>
  <c r="BB301" i="30"/>
  <c r="AZ301" i="30"/>
  <c r="AX301" i="30"/>
  <c r="AV301" i="30"/>
  <c r="AR301" i="30"/>
  <c r="AT301" i="30"/>
  <c r="AP301" i="30"/>
  <c r="AN301" i="30"/>
  <c r="AL301" i="30"/>
  <c r="AJ301" i="30"/>
  <c r="AF301" i="30"/>
  <c r="AB301" i="30"/>
  <c r="V301" i="30"/>
  <c r="R301" i="30"/>
  <c r="AD301" i="30"/>
  <c r="AH301" i="30"/>
  <c r="Z301" i="30"/>
  <c r="X301" i="30"/>
  <c r="T301" i="30"/>
  <c r="P301" i="30"/>
  <c r="N301" i="30"/>
  <c r="CF213" i="30"/>
  <c r="CD213" i="30"/>
  <c r="CB213" i="30"/>
  <c r="BZ213" i="30"/>
  <c r="BV213" i="30"/>
  <c r="BX213" i="30"/>
  <c r="BT213" i="30"/>
  <c r="BR213" i="30"/>
  <c r="BP213" i="30"/>
  <c r="BN213" i="30"/>
  <c r="BL213" i="30"/>
  <c r="BJ213" i="30"/>
  <c r="BH213" i="30"/>
  <c r="BF213" i="30"/>
  <c r="BD213" i="30"/>
  <c r="BB213" i="30"/>
  <c r="AZ213" i="30"/>
  <c r="AX213" i="30"/>
  <c r="AV213" i="30"/>
  <c r="AR213" i="30"/>
  <c r="AT213" i="30"/>
  <c r="AP213" i="30"/>
  <c r="AL213" i="30"/>
  <c r="AN213" i="30"/>
  <c r="AJ213" i="30"/>
  <c r="AF213" i="30"/>
  <c r="AB213" i="30"/>
  <c r="AH213" i="30"/>
  <c r="AD213" i="30"/>
  <c r="V213" i="30"/>
  <c r="R213" i="30"/>
  <c r="Z213" i="30"/>
  <c r="X213" i="30"/>
  <c r="T213" i="30"/>
  <c r="P213" i="30"/>
  <c r="N213" i="30"/>
  <c r="CF133" i="30"/>
  <c r="CD133" i="30"/>
  <c r="CB133" i="30"/>
  <c r="BZ133" i="30"/>
  <c r="BV133" i="30"/>
  <c r="BX133" i="30"/>
  <c r="BT133" i="30"/>
  <c r="BR133" i="30"/>
  <c r="BP133" i="30"/>
  <c r="BN133" i="30"/>
  <c r="BL133" i="30"/>
  <c r="BJ133" i="30"/>
  <c r="BH133" i="30"/>
  <c r="BF133" i="30"/>
  <c r="AZ133" i="30"/>
  <c r="BD133" i="30"/>
  <c r="AX133" i="30"/>
  <c r="BB133" i="30"/>
  <c r="AV133" i="30"/>
  <c r="AR133" i="30"/>
  <c r="AT133" i="30"/>
  <c r="AP133" i="30"/>
  <c r="AL133" i="30"/>
  <c r="AN133" i="30"/>
  <c r="AJ133" i="30"/>
  <c r="AF133" i="30"/>
  <c r="AB133" i="30"/>
  <c r="Z133" i="30"/>
  <c r="AH133" i="30"/>
  <c r="V133" i="30"/>
  <c r="R133" i="30"/>
  <c r="AD133" i="30"/>
  <c r="X133" i="30"/>
  <c r="T133" i="30"/>
  <c r="N133" i="30"/>
  <c r="P133" i="30"/>
  <c r="CF61" i="30"/>
  <c r="CD61" i="30"/>
  <c r="CB61" i="30"/>
  <c r="BZ61" i="30"/>
  <c r="BX61" i="30"/>
  <c r="BV61" i="30"/>
  <c r="BT61" i="30"/>
  <c r="BP61" i="30"/>
  <c r="BR61" i="30"/>
  <c r="BN61" i="30"/>
  <c r="BL61" i="30"/>
  <c r="BJ61" i="30"/>
  <c r="BH61" i="30"/>
  <c r="BF61" i="30"/>
  <c r="AZ61" i="30"/>
  <c r="BB61" i="30"/>
  <c r="BD61" i="30"/>
  <c r="AX61" i="30"/>
  <c r="AV61" i="30"/>
  <c r="AR61" i="30"/>
  <c r="AT61" i="30"/>
  <c r="AP61" i="30"/>
  <c r="AN61" i="30"/>
  <c r="AL61" i="30"/>
  <c r="AJ61" i="30"/>
  <c r="AF61" i="30"/>
  <c r="AB61" i="30"/>
  <c r="AD61" i="30"/>
  <c r="Z61" i="30"/>
  <c r="V61" i="30"/>
  <c r="R61" i="30"/>
  <c r="AH61" i="30"/>
  <c r="X61" i="30"/>
  <c r="T61" i="30"/>
  <c r="N61" i="30"/>
  <c r="P61" i="30"/>
  <c r="CF508" i="30"/>
  <c r="CD508" i="30"/>
  <c r="CB508" i="30"/>
  <c r="BX508" i="30"/>
  <c r="BZ508" i="30"/>
  <c r="BV508" i="30"/>
  <c r="BT508" i="30"/>
  <c r="BP508" i="30"/>
  <c r="BR508" i="30"/>
  <c r="BN508" i="30"/>
  <c r="BL508" i="30"/>
  <c r="BJ508" i="30"/>
  <c r="BF508" i="30"/>
  <c r="BH508" i="30"/>
  <c r="BD508" i="30"/>
  <c r="AZ508" i="30"/>
  <c r="BB508" i="30"/>
  <c r="AX508" i="30"/>
  <c r="AR508" i="30"/>
  <c r="AV508" i="30"/>
  <c r="AT508" i="30"/>
  <c r="AP508" i="30"/>
  <c r="AL508" i="30"/>
  <c r="AH508" i="30"/>
  <c r="AN508" i="30"/>
  <c r="AJ508" i="30"/>
  <c r="AD508" i="30"/>
  <c r="Z508" i="30"/>
  <c r="AF508" i="30"/>
  <c r="AB508" i="30"/>
  <c r="X508" i="30"/>
  <c r="T508" i="30"/>
  <c r="P508" i="30"/>
  <c r="V508" i="30"/>
  <c r="R508" i="30"/>
  <c r="N508" i="30"/>
  <c r="CF484" i="30"/>
  <c r="CB484" i="30"/>
  <c r="CD484" i="30"/>
  <c r="BX484" i="30"/>
  <c r="BZ484" i="30"/>
  <c r="BV484" i="30"/>
  <c r="BR484" i="30"/>
  <c r="BT484" i="30"/>
  <c r="BP484" i="30"/>
  <c r="BN484" i="30"/>
  <c r="BL484" i="30"/>
  <c r="BJ484" i="30"/>
  <c r="BH484" i="30"/>
  <c r="BD484" i="30"/>
  <c r="BF484" i="30"/>
  <c r="AZ484" i="30"/>
  <c r="BB484" i="30"/>
  <c r="AX484" i="30"/>
  <c r="AR484" i="30"/>
  <c r="AV484" i="30"/>
  <c r="AP484" i="30"/>
  <c r="AL484" i="30"/>
  <c r="AT484" i="30"/>
  <c r="AH484" i="30"/>
  <c r="AN484" i="30"/>
  <c r="AJ484" i="30"/>
  <c r="AD484" i="30"/>
  <c r="Z484" i="30"/>
  <c r="AF484" i="30"/>
  <c r="AB484" i="30"/>
  <c r="X484" i="30"/>
  <c r="T484" i="30"/>
  <c r="P484" i="30"/>
  <c r="V484" i="30"/>
  <c r="R484" i="30"/>
  <c r="N484" i="30"/>
  <c r="CF460" i="30"/>
  <c r="CD460" i="30"/>
  <c r="BX460" i="30"/>
  <c r="CB460" i="30"/>
  <c r="BZ460" i="30"/>
  <c r="BT460" i="30"/>
  <c r="BV460" i="30"/>
  <c r="BP460" i="30"/>
  <c r="BR460" i="30"/>
  <c r="BN460" i="30"/>
  <c r="BL460" i="30"/>
  <c r="BJ460" i="30"/>
  <c r="BD460" i="30"/>
  <c r="AZ460" i="30"/>
  <c r="BF460" i="30"/>
  <c r="BH460" i="30"/>
  <c r="BB460" i="30"/>
  <c r="AX460" i="30"/>
  <c r="AR460" i="30"/>
  <c r="AT460" i="30"/>
  <c r="AP460" i="30"/>
  <c r="AV460" i="30"/>
  <c r="AN460" i="30"/>
  <c r="AL460" i="30"/>
  <c r="AH460" i="30"/>
  <c r="AJ460" i="30"/>
  <c r="AD460" i="30"/>
  <c r="Z460" i="30"/>
  <c r="AF460" i="30"/>
  <c r="AB460" i="30"/>
  <c r="X460" i="30"/>
  <c r="T460" i="30"/>
  <c r="P460" i="30"/>
  <c r="V460" i="30"/>
  <c r="R460" i="30"/>
  <c r="N460" i="30"/>
  <c r="CF444" i="30"/>
  <c r="CB444" i="30"/>
  <c r="CD444" i="30"/>
  <c r="BX444" i="30"/>
  <c r="BZ444" i="30"/>
  <c r="BT444" i="30"/>
  <c r="BV444" i="30"/>
  <c r="BR444" i="30"/>
  <c r="BP444" i="30"/>
  <c r="BN444" i="30"/>
  <c r="BL444" i="30"/>
  <c r="BJ444" i="30"/>
  <c r="BH444" i="30"/>
  <c r="BD444" i="30"/>
  <c r="AZ444" i="30"/>
  <c r="BB444" i="30"/>
  <c r="BF444" i="30"/>
  <c r="AX444" i="30"/>
  <c r="AR444" i="30"/>
  <c r="AV444" i="30"/>
  <c r="AT444" i="30"/>
  <c r="AP444" i="30"/>
  <c r="AL444" i="30"/>
  <c r="AH444" i="30"/>
  <c r="AN444" i="30"/>
  <c r="AJ444" i="30"/>
  <c r="AD444" i="30"/>
  <c r="Z444" i="30"/>
  <c r="AF444" i="30"/>
  <c r="AB444" i="30"/>
  <c r="X444" i="30"/>
  <c r="T444" i="30"/>
  <c r="P444" i="30"/>
  <c r="V444" i="30"/>
  <c r="R444" i="30"/>
  <c r="N444" i="30"/>
  <c r="CF436" i="30"/>
  <c r="CD436" i="30"/>
  <c r="CB436" i="30"/>
  <c r="BX436" i="30"/>
  <c r="BZ436" i="30"/>
  <c r="BV436" i="30"/>
  <c r="BT436" i="30"/>
  <c r="BR436" i="30"/>
  <c r="BP436" i="30"/>
  <c r="BN436" i="30"/>
  <c r="BJ436" i="30"/>
  <c r="BL436" i="30"/>
  <c r="BH436" i="30"/>
  <c r="BD436" i="30"/>
  <c r="AZ436" i="30"/>
  <c r="BF436" i="30"/>
  <c r="BB436" i="30"/>
  <c r="AX436" i="30"/>
  <c r="AV436" i="30"/>
  <c r="AR436" i="30"/>
  <c r="AT436" i="30"/>
  <c r="AP436" i="30"/>
  <c r="AN436" i="30"/>
  <c r="AL436" i="30"/>
  <c r="AH436" i="30"/>
  <c r="AJ436" i="30"/>
  <c r="AD436" i="30"/>
  <c r="Z436" i="30"/>
  <c r="AF436" i="30"/>
  <c r="AB436" i="30"/>
  <c r="X436" i="30"/>
  <c r="T436" i="30"/>
  <c r="P436" i="30"/>
  <c r="V436" i="30"/>
  <c r="R436" i="30"/>
  <c r="N436" i="30"/>
  <c r="CF428" i="30"/>
  <c r="CB428" i="30"/>
  <c r="CD428" i="30"/>
  <c r="BZ428" i="30"/>
  <c r="BX428" i="30"/>
  <c r="BV428" i="30"/>
  <c r="BT428" i="30"/>
  <c r="BR428" i="30"/>
  <c r="BP428" i="30"/>
  <c r="BN428" i="30"/>
  <c r="BL428" i="30"/>
  <c r="BJ428" i="30"/>
  <c r="BH428" i="30"/>
  <c r="BD428" i="30"/>
  <c r="AZ428" i="30"/>
  <c r="BB428" i="30"/>
  <c r="BF428" i="30"/>
  <c r="AX428" i="30"/>
  <c r="AV428" i="30"/>
  <c r="AR428" i="30"/>
  <c r="AP428" i="30"/>
  <c r="AT428" i="30"/>
  <c r="AL428" i="30"/>
  <c r="AH428" i="30"/>
  <c r="AJ428" i="30"/>
  <c r="AD428" i="30"/>
  <c r="Z428" i="30"/>
  <c r="AN428" i="30"/>
  <c r="AF428" i="30"/>
  <c r="AB428" i="30"/>
  <c r="X428" i="30"/>
  <c r="T428" i="30"/>
  <c r="P428" i="30"/>
  <c r="V428" i="30"/>
  <c r="R428" i="30"/>
  <c r="N428" i="30"/>
  <c r="CF420" i="30"/>
  <c r="CD420" i="30"/>
  <c r="BX420" i="30"/>
  <c r="CB420" i="30"/>
  <c r="BZ420" i="30"/>
  <c r="BV420" i="30"/>
  <c r="BT420" i="30"/>
  <c r="BR420" i="30"/>
  <c r="BP420" i="30"/>
  <c r="BN420" i="30"/>
  <c r="BL420" i="30"/>
  <c r="BJ420" i="30"/>
  <c r="BH420" i="30"/>
  <c r="BD420" i="30"/>
  <c r="BF420" i="30"/>
  <c r="AZ420" i="30"/>
  <c r="BB420" i="30"/>
  <c r="AX420" i="30"/>
  <c r="AR420" i="30"/>
  <c r="AV420" i="30"/>
  <c r="AP420" i="30"/>
  <c r="AT420" i="30"/>
  <c r="AN420" i="30"/>
  <c r="AL420" i="30"/>
  <c r="AH420" i="30"/>
  <c r="AJ420" i="30"/>
  <c r="AD420" i="30"/>
  <c r="Z420" i="30"/>
  <c r="AF420" i="30"/>
  <c r="AB420" i="30"/>
  <c r="X420" i="30"/>
  <c r="T420" i="30"/>
  <c r="P420" i="30"/>
  <c r="V420" i="30"/>
  <c r="R420" i="30"/>
  <c r="N420" i="30"/>
  <c r="CF412" i="30"/>
  <c r="CD412" i="30"/>
  <c r="CB412" i="30"/>
  <c r="BX412" i="30"/>
  <c r="BZ412" i="30"/>
  <c r="BT412" i="30"/>
  <c r="BR412" i="30"/>
  <c r="BV412" i="30"/>
  <c r="BP412" i="30"/>
  <c r="BN412" i="30"/>
  <c r="BJ412" i="30"/>
  <c r="BL412" i="30"/>
  <c r="BH412" i="30"/>
  <c r="BD412" i="30"/>
  <c r="AZ412" i="30"/>
  <c r="BF412" i="30"/>
  <c r="BB412" i="30"/>
  <c r="AX412" i="30"/>
  <c r="AV412" i="30"/>
  <c r="AR412" i="30"/>
  <c r="AT412" i="30"/>
  <c r="AP412" i="30"/>
  <c r="AN412" i="30"/>
  <c r="AL412" i="30"/>
  <c r="AH412" i="30"/>
  <c r="AJ412" i="30"/>
  <c r="AD412" i="30"/>
  <c r="Z412" i="30"/>
  <c r="AF412" i="30"/>
  <c r="AB412" i="30"/>
  <c r="X412" i="30"/>
  <c r="T412" i="30"/>
  <c r="P412" i="30"/>
  <c r="V412" i="30"/>
  <c r="R412" i="30"/>
  <c r="N412" i="30"/>
  <c r="CF404" i="30"/>
  <c r="CD404" i="30"/>
  <c r="BX404" i="30"/>
  <c r="CB404" i="30"/>
  <c r="BZ404" i="30"/>
  <c r="BV404" i="30"/>
  <c r="BT404" i="30"/>
  <c r="BP404" i="30"/>
  <c r="BR404" i="30"/>
  <c r="BN404" i="30"/>
  <c r="BL404" i="30"/>
  <c r="BJ404" i="30"/>
  <c r="BH404" i="30"/>
  <c r="BD404" i="30"/>
  <c r="AZ404" i="30"/>
  <c r="BB404" i="30"/>
  <c r="BF404" i="30"/>
  <c r="AX404" i="30"/>
  <c r="AR404" i="30"/>
  <c r="AV404" i="30"/>
  <c r="AP404" i="30"/>
  <c r="AT404" i="30"/>
  <c r="AL404" i="30"/>
  <c r="AH404" i="30"/>
  <c r="AN404" i="30"/>
  <c r="AJ404" i="30"/>
  <c r="AD404" i="30"/>
  <c r="Z404" i="30"/>
  <c r="AF404" i="30"/>
  <c r="AB404" i="30"/>
  <c r="X404" i="30"/>
  <c r="T404" i="30"/>
  <c r="P404" i="30"/>
  <c r="V404" i="30"/>
  <c r="R404" i="30"/>
  <c r="N404" i="30"/>
  <c r="CF396" i="30"/>
  <c r="CD396" i="30"/>
  <c r="BX396" i="30"/>
  <c r="BZ396" i="30"/>
  <c r="CB396" i="30"/>
  <c r="BT396" i="30"/>
  <c r="BV396" i="30"/>
  <c r="BR396" i="30"/>
  <c r="BP396" i="30"/>
  <c r="BN396" i="30"/>
  <c r="BL396" i="30"/>
  <c r="BJ396" i="30"/>
  <c r="BD396" i="30"/>
  <c r="AZ396" i="30"/>
  <c r="BH396" i="30"/>
  <c r="BF396" i="30"/>
  <c r="BB396" i="30"/>
  <c r="AX396" i="30"/>
  <c r="AR396" i="30"/>
  <c r="AT396" i="30"/>
  <c r="AV396" i="30"/>
  <c r="AP396" i="30"/>
  <c r="AN396" i="30"/>
  <c r="AL396" i="30"/>
  <c r="AH396" i="30"/>
  <c r="AJ396" i="30"/>
  <c r="AD396" i="30"/>
  <c r="Z396" i="30"/>
  <c r="AF396" i="30"/>
  <c r="AB396" i="30"/>
  <c r="X396" i="30"/>
  <c r="T396" i="30"/>
  <c r="P396" i="30"/>
  <c r="V396" i="30"/>
  <c r="R396" i="30"/>
  <c r="N396" i="30"/>
  <c r="CF388" i="30"/>
  <c r="CD388" i="30"/>
  <c r="CB388" i="30"/>
  <c r="BX388" i="30"/>
  <c r="BZ388" i="30"/>
  <c r="BV388" i="30"/>
  <c r="BR388" i="30"/>
  <c r="BT388" i="30"/>
  <c r="BP388" i="30"/>
  <c r="BN388" i="30"/>
  <c r="BL388" i="30"/>
  <c r="BJ388" i="30"/>
  <c r="BH388" i="30"/>
  <c r="BD388" i="30"/>
  <c r="AZ388" i="30"/>
  <c r="BF388" i="30"/>
  <c r="BB388" i="30"/>
  <c r="AX388" i="30"/>
  <c r="AV388" i="30"/>
  <c r="AR388" i="30"/>
  <c r="AP388" i="30"/>
  <c r="AT388" i="30"/>
  <c r="AL388" i="30"/>
  <c r="AH388" i="30"/>
  <c r="AN388" i="30"/>
  <c r="AJ388" i="30"/>
  <c r="AD388" i="30"/>
  <c r="Z388" i="30"/>
  <c r="AF388" i="30"/>
  <c r="AB388" i="30"/>
  <c r="X388" i="30"/>
  <c r="T388" i="30"/>
  <c r="P388" i="30"/>
  <c r="V388" i="30"/>
  <c r="R388" i="30"/>
  <c r="N388" i="30"/>
  <c r="CF380" i="30"/>
  <c r="CD380" i="30"/>
  <c r="BX380" i="30"/>
  <c r="CB380" i="30"/>
  <c r="BZ380" i="30"/>
  <c r="BT380" i="30"/>
  <c r="BV380" i="30"/>
  <c r="BR380" i="30"/>
  <c r="BP380" i="30"/>
  <c r="BN380" i="30"/>
  <c r="BL380" i="30"/>
  <c r="BJ380" i="30"/>
  <c r="BH380" i="30"/>
  <c r="BD380" i="30"/>
  <c r="AZ380" i="30"/>
  <c r="BB380" i="30"/>
  <c r="BF380" i="30"/>
  <c r="AX380" i="30"/>
  <c r="AR380" i="30"/>
  <c r="AV380" i="30"/>
  <c r="AT380" i="30"/>
  <c r="AP380" i="30"/>
  <c r="AN380" i="30"/>
  <c r="AL380" i="30"/>
  <c r="AH380" i="30"/>
  <c r="AJ380" i="30"/>
  <c r="AD380" i="30"/>
  <c r="Z380" i="30"/>
  <c r="AF380" i="30"/>
  <c r="AB380" i="30"/>
  <c r="X380" i="30"/>
  <c r="T380" i="30"/>
  <c r="P380" i="30"/>
  <c r="V380" i="30"/>
  <c r="R380" i="30"/>
  <c r="N380" i="30"/>
  <c r="CF372" i="30"/>
  <c r="CD372" i="30"/>
  <c r="CB372" i="30"/>
  <c r="BX372" i="30"/>
  <c r="BZ372" i="30"/>
  <c r="BV372" i="30"/>
  <c r="BT372" i="30"/>
  <c r="BR372" i="30"/>
  <c r="BP372" i="30"/>
  <c r="BN372" i="30"/>
  <c r="BJ372" i="30"/>
  <c r="BL372" i="30"/>
  <c r="BH372" i="30"/>
  <c r="BD372" i="30"/>
  <c r="AZ372" i="30"/>
  <c r="BF372" i="30"/>
  <c r="BB372" i="30"/>
  <c r="AX372" i="30"/>
  <c r="AV372" i="30"/>
  <c r="AR372" i="30"/>
  <c r="AT372" i="30"/>
  <c r="AP372" i="30"/>
  <c r="AL372" i="30"/>
  <c r="AH372" i="30"/>
  <c r="AN372" i="30"/>
  <c r="AJ372" i="30"/>
  <c r="AD372" i="30"/>
  <c r="Z372" i="30"/>
  <c r="AF372" i="30"/>
  <c r="AB372" i="30"/>
  <c r="X372" i="30"/>
  <c r="T372" i="30"/>
  <c r="P372" i="30"/>
  <c r="V372" i="30"/>
  <c r="R372" i="30"/>
  <c r="N372" i="30"/>
  <c r="CF364" i="30"/>
  <c r="CD364" i="30"/>
  <c r="BZ364" i="30"/>
  <c r="BX364" i="30"/>
  <c r="CB364" i="30"/>
  <c r="BV364" i="30"/>
  <c r="BT364" i="30"/>
  <c r="BR364" i="30"/>
  <c r="BP364" i="30"/>
  <c r="BN364" i="30"/>
  <c r="BL364" i="30"/>
  <c r="BJ364" i="30"/>
  <c r="BH364" i="30"/>
  <c r="BD364" i="30"/>
  <c r="AZ364" i="30"/>
  <c r="BB364" i="30"/>
  <c r="BF364" i="30"/>
  <c r="AX364" i="30"/>
  <c r="AV364" i="30"/>
  <c r="AR364" i="30"/>
  <c r="AP364" i="30"/>
  <c r="AT364" i="30"/>
  <c r="AN364" i="30"/>
  <c r="AL364" i="30"/>
  <c r="AJ364" i="30"/>
  <c r="AH364" i="30"/>
  <c r="AD364" i="30"/>
  <c r="Z364" i="30"/>
  <c r="AF364" i="30"/>
  <c r="AB364" i="30"/>
  <c r="X364" i="30"/>
  <c r="T364" i="30"/>
  <c r="P364" i="30"/>
  <c r="V364" i="30"/>
  <c r="R364" i="30"/>
  <c r="N364" i="30"/>
  <c r="CF356" i="30"/>
  <c r="CD356" i="30"/>
  <c r="CB356" i="30"/>
  <c r="BX356" i="30"/>
  <c r="BZ356" i="30"/>
  <c r="BV356" i="30"/>
  <c r="BT356" i="30"/>
  <c r="BR356" i="30"/>
  <c r="BP356" i="30"/>
  <c r="BN356" i="30"/>
  <c r="BL356" i="30"/>
  <c r="BJ356" i="30"/>
  <c r="BH356" i="30"/>
  <c r="BD356" i="30"/>
  <c r="BF356" i="30"/>
  <c r="AZ356" i="30"/>
  <c r="BB356" i="30"/>
  <c r="AX356" i="30"/>
  <c r="AR356" i="30"/>
  <c r="AV356" i="30"/>
  <c r="AP356" i="30"/>
  <c r="AT356" i="30"/>
  <c r="AL356" i="30"/>
  <c r="AN356" i="30"/>
  <c r="AJ356" i="30"/>
  <c r="AH356" i="30"/>
  <c r="AD356" i="30"/>
  <c r="Z356" i="30"/>
  <c r="AF356" i="30"/>
  <c r="AB356" i="30"/>
  <c r="X356" i="30"/>
  <c r="T356" i="30"/>
  <c r="P356" i="30"/>
  <c r="V356" i="30"/>
  <c r="R356" i="30"/>
  <c r="N356" i="30"/>
  <c r="CF348" i="30"/>
  <c r="CD348" i="30"/>
  <c r="CB348" i="30"/>
  <c r="BX348" i="30"/>
  <c r="BZ348" i="30"/>
  <c r="BT348" i="30"/>
  <c r="BR348" i="30"/>
  <c r="BV348" i="30"/>
  <c r="BP348" i="30"/>
  <c r="BN348" i="30"/>
  <c r="BJ348" i="30"/>
  <c r="BL348" i="30"/>
  <c r="BH348" i="30"/>
  <c r="BD348" i="30"/>
  <c r="AZ348" i="30"/>
  <c r="BF348" i="30"/>
  <c r="BB348" i="30"/>
  <c r="AX348" i="30"/>
  <c r="AV348" i="30"/>
  <c r="AR348" i="30"/>
  <c r="AT348" i="30"/>
  <c r="AP348" i="30"/>
  <c r="AN348" i="30"/>
  <c r="AL348" i="30"/>
  <c r="AJ348" i="30"/>
  <c r="AH348" i="30"/>
  <c r="AD348" i="30"/>
  <c r="Z348" i="30"/>
  <c r="AF348" i="30"/>
  <c r="AB348" i="30"/>
  <c r="X348" i="30"/>
  <c r="T348" i="30"/>
  <c r="P348" i="30"/>
  <c r="V348" i="30"/>
  <c r="R348" i="30"/>
  <c r="N348" i="30"/>
  <c r="CF340" i="30"/>
  <c r="CD340" i="30"/>
  <c r="CB340" i="30"/>
  <c r="BZ340" i="30"/>
  <c r="BX340" i="30"/>
  <c r="BV340" i="30"/>
  <c r="BT340" i="30"/>
  <c r="BR340" i="30"/>
  <c r="BP340" i="30"/>
  <c r="BN340" i="30"/>
  <c r="BL340" i="30"/>
  <c r="BJ340" i="30"/>
  <c r="BH340" i="30"/>
  <c r="BD340" i="30"/>
  <c r="AZ340" i="30"/>
  <c r="BB340" i="30"/>
  <c r="BF340" i="30"/>
  <c r="AX340" i="30"/>
  <c r="AR340" i="30"/>
  <c r="AV340" i="30"/>
  <c r="AP340" i="30"/>
  <c r="AT340" i="30"/>
  <c r="AL340" i="30"/>
  <c r="AN340" i="30"/>
  <c r="AJ340" i="30"/>
  <c r="AH340" i="30"/>
  <c r="AD340" i="30"/>
  <c r="Z340" i="30"/>
  <c r="AF340" i="30"/>
  <c r="AB340" i="30"/>
  <c r="X340" i="30"/>
  <c r="T340" i="30"/>
  <c r="P340" i="30"/>
  <c r="V340" i="30"/>
  <c r="R340" i="30"/>
  <c r="N340" i="30"/>
  <c r="CF332" i="30"/>
  <c r="CD332" i="30"/>
  <c r="CB332" i="30"/>
  <c r="BZ332" i="30"/>
  <c r="BX332" i="30"/>
  <c r="BT332" i="30"/>
  <c r="BV332" i="30"/>
  <c r="BR332" i="30"/>
  <c r="BP332" i="30"/>
  <c r="BN332" i="30"/>
  <c r="BL332" i="30"/>
  <c r="BJ332" i="30"/>
  <c r="BH332" i="30"/>
  <c r="BD332" i="30"/>
  <c r="AZ332" i="30"/>
  <c r="BF332" i="30"/>
  <c r="BB332" i="30"/>
  <c r="AX332" i="30"/>
  <c r="AR332" i="30"/>
  <c r="AT332" i="30"/>
  <c r="AV332" i="30"/>
  <c r="AP332" i="30"/>
  <c r="AN332" i="30"/>
  <c r="AL332" i="30"/>
  <c r="AJ332" i="30"/>
  <c r="AH332" i="30"/>
  <c r="AD332" i="30"/>
  <c r="Z332" i="30"/>
  <c r="AF332" i="30"/>
  <c r="AB332" i="30"/>
  <c r="X332" i="30"/>
  <c r="T332" i="30"/>
  <c r="P332" i="30"/>
  <c r="V332" i="30"/>
  <c r="R332" i="30"/>
  <c r="N332" i="30"/>
  <c r="CF324" i="30"/>
  <c r="CD324" i="30"/>
  <c r="CB324" i="30"/>
  <c r="BZ324" i="30"/>
  <c r="BV324" i="30"/>
  <c r="BX324" i="30"/>
  <c r="BR324" i="30"/>
  <c r="BT324" i="30"/>
  <c r="BP324" i="30"/>
  <c r="BN324" i="30"/>
  <c r="BL324" i="30"/>
  <c r="BJ324" i="30"/>
  <c r="BH324" i="30"/>
  <c r="BD324" i="30"/>
  <c r="AZ324" i="30"/>
  <c r="BF324" i="30"/>
  <c r="BB324" i="30"/>
  <c r="AX324" i="30"/>
  <c r="AV324" i="30"/>
  <c r="AR324" i="30"/>
  <c r="AP324" i="30"/>
  <c r="AT324" i="30"/>
  <c r="AL324" i="30"/>
  <c r="AN324" i="30"/>
  <c r="AJ324" i="30"/>
  <c r="AH324" i="30"/>
  <c r="AD324" i="30"/>
  <c r="Z324" i="30"/>
  <c r="AF324" i="30"/>
  <c r="AB324" i="30"/>
  <c r="X324" i="30"/>
  <c r="T324" i="30"/>
  <c r="P324" i="30"/>
  <c r="V324" i="30"/>
  <c r="R324" i="30"/>
  <c r="N324" i="30"/>
  <c r="CF316" i="30"/>
  <c r="CD316" i="30"/>
  <c r="CB316" i="30"/>
  <c r="BZ316" i="30"/>
  <c r="BX316" i="30"/>
  <c r="BT316" i="30"/>
  <c r="BV316" i="30"/>
  <c r="BR316" i="30"/>
  <c r="BP316" i="30"/>
  <c r="BN316" i="30"/>
  <c r="BL316" i="30"/>
  <c r="BJ316" i="30"/>
  <c r="BH316" i="30"/>
  <c r="AZ316" i="30"/>
  <c r="BB316" i="30"/>
  <c r="BD316" i="30"/>
  <c r="BF316" i="30"/>
  <c r="AX316" i="30"/>
  <c r="AR316" i="30"/>
  <c r="AV316" i="30"/>
  <c r="AT316" i="30"/>
  <c r="AP316" i="30"/>
  <c r="AN316" i="30"/>
  <c r="AL316" i="30"/>
  <c r="AJ316" i="30"/>
  <c r="AH316" i="30"/>
  <c r="AD316" i="30"/>
  <c r="Z316" i="30"/>
  <c r="AF316" i="30"/>
  <c r="AB316" i="30"/>
  <c r="X316" i="30"/>
  <c r="T316" i="30"/>
  <c r="P316" i="30"/>
  <c r="V316" i="30"/>
  <c r="R316" i="30"/>
  <c r="N316" i="30"/>
  <c r="CF308" i="30"/>
  <c r="CD308" i="30"/>
  <c r="CB308" i="30"/>
  <c r="BZ308" i="30"/>
  <c r="BX308" i="30"/>
  <c r="BV308" i="30"/>
  <c r="BT308" i="30"/>
  <c r="BR308" i="30"/>
  <c r="BP308" i="30"/>
  <c r="BN308" i="30"/>
  <c r="BJ308" i="30"/>
  <c r="BL308" i="30"/>
  <c r="BH308" i="30"/>
  <c r="AZ308" i="30"/>
  <c r="BF308" i="30"/>
  <c r="BD308" i="30"/>
  <c r="BB308" i="30"/>
  <c r="AX308" i="30"/>
  <c r="AV308" i="30"/>
  <c r="AR308" i="30"/>
  <c r="AT308" i="30"/>
  <c r="AP308" i="30"/>
  <c r="AL308" i="30"/>
  <c r="AN308" i="30"/>
  <c r="AJ308" i="30"/>
  <c r="AH308" i="30"/>
  <c r="AD308" i="30"/>
  <c r="Z308" i="30"/>
  <c r="AF308" i="30"/>
  <c r="AB308" i="30"/>
  <c r="X308" i="30"/>
  <c r="T308" i="30"/>
  <c r="P308" i="30"/>
  <c r="V308" i="30"/>
  <c r="R308" i="30"/>
  <c r="N308" i="30"/>
  <c r="CF300" i="30"/>
  <c r="CD300" i="30"/>
  <c r="BZ300" i="30"/>
  <c r="CB300" i="30"/>
  <c r="BX300" i="30"/>
  <c r="BV300" i="30"/>
  <c r="BT300" i="30"/>
  <c r="BR300" i="30"/>
  <c r="BP300" i="30"/>
  <c r="BN300" i="30"/>
  <c r="BL300" i="30"/>
  <c r="BJ300" i="30"/>
  <c r="BH300" i="30"/>
  <c r="BD300" i="30"/>
  <c r="BB300" i="30"/>
  <c r="BF300" i="30"/>
  <c r="AZ300" i="30"/>
  <c r="AX300" i="30"/>
  <c r="AV300" i="30"/>
  <c r="AR300" i="30"/>
  <c r="AP300" i="30"/>
  <c r="AT300" i="30"/>
  <c r="AN300" i="30"/>
  <c r="AL300" i="30"/>
  <c r="AJ300" i="30"/>
  <c r="AH300" i="30"/>
  <c r="AD300" i="30"/>
  <c r="Z300" i="30"/>
  <c r="AF300" i="30"/>
  <c r="AB300" i="30"/>
  <c r="X300" i="30"/>
  <c r="T300" i="30"/>
  <c r="P300" i="30"/>
  <c r="V300" i="30"/>
  <c r="R300" i="30"/>
  <c r="N300" i="30"/>
  <c r="CF292" i="30"/>
  <c r="CD292" i="30"/>
  <c r="CB292" i="30"/>
  <c r="BZ292" i="30"/>
  <c r="BV292" i="30"/>
  <c r="BX292" i="30"/>
  <c r="BR292" i="30"/>
  <c r="BT292" i="30"/>
  <c r="BP292" i="30"/>
  <c r="BN292" i="30"/>
  <c r="BL292" i="30"/>
  <c r="BJ292" i="30"/>
  <c r="BH292" i="30"/>
  <c r="BF292" i="30"/>
  <c r="BD292" i="30"/>
  <c r="BB292" i="30"/>
  <c r="AZ292" i="30"/>
  <c r="AX292" i="30"/>
  <c r="AR292" i="30"/>
  <c r="AV292" i="30"/>
  <c r="AP292" i="30"/>
  <c r="AT292" i="30"/>
  <c r="AL292" i="30"/>
  <c r="AN292" i="30"/>
  <c r="AJ292" i="30"/>
  <c r="AH292" i="30"/>
  <c r="AD292" i="30"/>
  <c r="Z292" i="30"/>
  <c r="AF292" i="30"/>
  <c r="AB292" i="30"/>
  <c r="X292" i="30"/>
  <c r="T292" i="30"/>
  <c r="P292" i="30"/>
  <c r="V292" i="30"/>
  <c r="R292" i="30"/>
  <c r="N292" i="30"/>
  <c r="CD284" i="30"/>
  <c r="CF284" i="30"/>
  <c r="CB284" i="30"/>
  <c r="BX284" i="30"/>
  <c r="BZ284" i="30"/>
  <c r="BT284" i="30"/>
  <c r="BV284" i="30"/>
  <c r="BR284" i="30"/>
  <c r="BP284" i="30"/>
  <c r="BN284" i="30"/>
  <c r="BJ284" i="30"/>
  <c r="BH284" i="30"/>
  <c r="BL284" i="30"/>
  <c r="BD284" i="30"/>
  <c r="BF284" i="30"/>
  <c r="BB284" i="30"/>
  <c r="AZ284" i="30"/>
  <c r="AX284" i="30"/>
  <c r="AV284" i="30"/>
  <c r="AR284" i="30"/>
  <c r="AT284" i="30"/>
  <c r="AP284" i="30"/>
  <c r="AN284" i="30"/>
  <c r="AL284" i="30"/>
  <c r="AJ284" i="30"/>
  <c r="AH284" i="30"/>
  <c r="AD284" i="30"/>
  <c r="Z284" i="30"/>
  <c r="AF284" i="30"/>
  <c r="AB284" i="30"/>
  <c r="X284" i="30"/>
  <c r="T284" i="30"/>
  <c r="P284" i="30"/>
  <c r="V284" i="30"/>
  <c r="R284" i="30"/>
  <c r="N284" i="30"/>
  <c r="CF276" i="30"/>
  <c r="CD276" i="30"/>
  <c r="CB276" i="30"/>
  <c r="BZ276" i="30"/>
  <c r="BX276" i="30"/>
  <c r="BV276" i="30"/>
  <c r="BT276" i="30"/>
  <c r="BP276" i="30"/>
  <c r="BN276" i="30"/>
  <c r="BL276" i="30"/>
  <c r="BJ276" i="30"/>
  <c r="BR276" i="30"/>
  <c r="BH276" i="30"/>
  <c r="BD276" i="30"/>
  <c r="BB276" i="30"/>
  <c r="BF276" i="30"/>
  <c r="AZ276" i="30"/>
  <c r="AX276" i="30"/>
  <c r="AR276" i="30"/>
  <c r="AV276" i="30"/>
  <c r="AP276" i="30"/>
  <c r="AT276" i="30"/>
  <c r="AL276" i="30"/>
  <c r="AN276" i="30"/>
  <c r="AJ276" i="30"/>
  <c r="AH276" i="30"/>
  <c r="AD276" i="30"/>
  <c r="Z276" i="30"/>
  <c r="AF276" i="30"/>
  <c r="AB276" i="30"/>
  <c r="X276" i="30"/>
  <c r="T276" i="30"/>
  <c r="P276" i="30"/>
  <c r="V276" i="30"/>
  <c r="R276" i="30"/>
  <c r="N276" i="30"/>
  <c r="CF268" i="30"/>
  <c r="CD268" i="30"/>
  <c r="CB268" i="30"/>
  <c r="BZ268" i="30"/>
  <c r="BX268" i="30"/>
  <c r="BV268" i="30"/>
  <c r="BT268" i="30"/>
  <c r="BR268" i="30"/>
  <c r="BP268" i="30"/>
  <c r="BN268" i="30"/>
  <c r="BL268" i="30"/>
  <c r="BJ268" i="30"/>
  <c r="BH268" i="30"/>
  <c r="BD268" i="30"/>
  <c r="BF268" i="30"/>
  <c r="BB268" i="30"/>
  <c r="AZ268" i="30"/>
  <c r="AX268" i="30"/>
  <c r="AR268" i="30"/>
  <c r="AV268" i="30"/>
  <c r="AT268" i="30"/>
  <c r="AP268" i="30"/>
  <c r="AN268" i="30"/>
  <c r="AL268" i="30"/>
  <c r="AJ268" i="30"/>
  <c r="AH268" i="30"/>
  <c r="AD268" i="30"/>
  <c r="Z268" i="30"/>
  <c r="AF268" i="30"/>
  <c r="AB268" i="30"/>
  <c r="X268" i="30"/>
  <c r="T268" i="30"/>
  <c r="P268" i="30"/>
  <c r="V268" i="30"/>
  <c r="R268" i="30"/>
  <c r="N268" i="30"/>
  <c r="CD260" i="30"/>
  <c r="CF260" i="30"/>
  <c r="CB260" i="30"/>
  <c r="BZ260" i="30"/>
  <c r="BV260" i="30"/>
  <c r="BX260" i="30"/>
  <c r="BT260" i="30"/>
  <c r="BR260" i="30"/>
  <c r="BP260" i="30"/>
  <c r="BN260" i="30"/>
  <c r="BL260" i="30"/>
  <c r="BJ260" i="30"/>
  <c r="BH260" i="30"/>
  <c r="BD260" i="30"/>
  <c r="BF260" i="30"/>
  <c r="BB260" i="30"/>
  <c r="AZ260" i="30"/>
  <c r="AX260" i="30"/>
  <c r="AV260" i="30"/>
  <c r="AR260" i="30"/>
  <c r="AT260" i="30"/>
  <c r="AP260" i="30"/>
  <c r="AL260" i="30"/>
  <c r="AN260" i="30"/>
  <c r="AJ260" i="30"/>
  <c r="AH260" i="30"/>
  <c r="AD260" i="30"/>
  <c r="Z260" i="30"/>
  <c r="AF260" i="30"/>
  <c r="AB260" i="30"/>
  <c r="X260" i="30"/>
  <c r="T260" i="30"/>
  <c r="P260" i="30"/>
  <c r="V260" i="30"/>
  <c r="R260" i="30"/>
  <c r="N260" i="30"/>
  <c r="CF252" i="30"/>
  <c r="CD252" i="30"/>
  <c r="BZ252" i="30"/>
  <c r="CB252" i="30"/>
  <c r="BX252" i="30"/>
  <c r="BV252" i="30"/>
  <c r="BT252" i="30"/>
  <c r="BR252" i="30"/>
  <c r="BP252" i="30"/>
  <c r="BN252" i="30"/>
  <c r="BL252" i="30"/>
  <c r="BJ252" i="30"/>
  <c r="BH252" i="30"/>
  <c r="BD252" i="30"/>
  <c r="BB252" i="30"/>
  <c r="AZ252" i="30"/>
  <c r="BF252" i="30"/>
  <c r="AX252" i="30"/>
  <c r="AR252" i="30"/>
  <c r="AV252" i="30"/>
  <c r="AT252" i="30"/>
  <c r="AP252" i="30"/>
  <c r="AN252" i="30"/>
  <c r="AL252" i="30"/>
  <c r="AJ252" i="30"/>
  <c r="AH252" i="30"/>
  <c r="AD252" i="30"/>
  <c r="Z252" i="30"/>
  <c r="AF252" i="30"/>
  <c r="AB252" i="30"/>
  <c r="X252" i="30"/>
  <c r="T252" i="30"/>
  <c r="P252" i="30"/>
  <c r="V252" i="30"/>
  <c r="R252" i="30"/>
  <c r="N252" i="30"/>
  <c r="CF244" i="30"/>
  <c r="CD244" i="30"/>
  <c r="CB244" i="30"/>
  <c r="BZ244" i="30"/>
  <c r="BX244" i="30"/>
  <c r="BT244" i="30"/>
  <c r="BV244" i="30"/>
  <c r="BR244" i="30"/>
  <c r="BP244" i="30"/>
  <c r="BN244" i="30"/>
  <c r="BJ244" i="30"/>
  <c r="BL244" i="30"/>
  <c r="BH244" i="30"/>
  <c r="BD244" i="30"/>
  <c r="BF244" i="30"/>
  <c r="BB244" i="30"/>
  <c r="AZ244" i="30"/>
  <c r="AX244" i="30"/>
  <c r="AV244" i="30"/>
  <c r="AR244" i="30"/>
  <c r="AT244" i="30"/>
  <c r="AP244" i="30"/>
  <c r="AL244" i="30"/>
  <c r="AN244" i="30"/>
  <c r="AJ244" i="30"/>
  <c r="AH244" i="30"/>
  <c r="AD244" i="30"/>
  <c r="Z244" i="30"/>
  <c r="AF244" i="30"/>
  <c r="AB244" i="30"/>
  <c r="X244" i="30"/>
  <c r="T244" i="30"/>
  <c r="P244" i="30"/>
  <c r="V244" i="30"/>
  <c r="R244" i="30"/>
  <c r="N244" i="30"/>
  <c r="CF236" i="30"/>
  <c r="CD236" i="30"/>
  <c r="BZ236" i="30"/>
  <c r="CB236" i="30"/>
  <c r="BX236" i="30"/>
  <c r="BV236" i="30"/>
  <c r="BT236" i="30"/>
  <c r="BR236" i="30"/>
  <c r="BP236" i="30"/>
  <c r="BN236" i="30"/>
  <c r="BL236" i="30"/>
  <c r="BJ236" i="30"/>
  <c r="BH236" i="30"/>
  <c r="BD236" i="30"/>
  <c r="BB236" i="30"/>
  <c r="BF236" i="30"/>
  <c r="AZ236" i="30"/>
  <c r="AX236" i="30"/>
  <c r="AR236" i="30"/>
  <c r="AV236" i="30"/>
  <c r="AT236" i="30"/>
  <c r="AP236" i="30"/>
  <c r="AN236" i="30"/>
  <c r="AL236" i="30"/>
  <c r="AJ236" i="30"/>
  <c r="AH236" i="30"/>
  <c r="AD236" i="30"/>
  <c r="Z236" i="30"/>
  <c r="AF236" i="30"/>
  <c r="AB236" i="30"/>
  <c r="X236" i="30"/>
  <c r="T236" i="30"/>
  <c r="P236" i="30"/>
  <c r="V236" i="30"/>
  <c r="R236" i="30"/>
  <c r="N236" i="30"/>
  <c r="CF228" i="30"/>
  <c r="CD228" i="30"/>
  <c r="CB228" i="30"/>
  <c r="BZ228" i="30"/>
  <c r="BX228" i="30"/>
  <c r="BT228" i="30"/>
  <c r="BV228" i="30"/>
  <c r="BR228" i="30"/>
  <c r="BP228" i="30"/>
  <c r="BN228" i="30"/>
  <c r="BL228" i="30"/>
  <c r="BJ228" i="30"/>
  <c r="BH228" i="30"/>
  <c r="BF228" i="30"/>
  <c r="BD228" i="30"/>
  <c r="BB228" i="30"/>
  <c r="AZ228" i="30"/>
  <c r="AX228" i="30"/>
  <c r="AV228" i="30"/>
  <c r="AR228" i="30"/>
  <c r="AP228" i="30"/>
  <c r="AT228" i="30"/>
  <c r="AL228" i="30"/>
  <c r="AN228" i="30"/>
  <c r="AJ228" i="30"/>
  <c r="AH228" i="30"/>
  <c r="AD228" i="30"/>
  <c r="Z228" i="30"/>
  <c r="AF228" i="30"/>
  <c r="AB228" i="30"/>
  <c r="X228" i="30"/>
  <c r="T228" i="30"/>
  <c r="P228" i="30"/>
  <c r="V228" i="30"/>
  <c r="R228" i="30"/>
  <c r="N228" i="30"/>
  <c r="CD220" i="30"/>
  <c r="CF220" i="30"/>
  <c r="BZ220" i="30"/>
  <c r="BX220" i="30"/>
  <c r="CB220" i="30"/>
  <c r="BV220" i="30"/>
  <c r="BT220" i="30"/>
  <c r="BR220" i="30"/>
  <c r="BP220" i="30"/>
  <c r="BN220" i="30"/>
  <c r="BJ220" i="30"/>
  <c r="BH220" i="30"/>
  <c r="BL220" i="30"/>
  <c r="BD220" i="30"/>
  <c r="BF220" i="30"/>
  <c r="BB220" i="30"/>
  <c r="AZ220" i="30"/>
  <c r="AX220" i="30"/>
  <c r="AR220" i="30"/>
  <c r="AV220" i="30"/>
  <c r="AP220" i="30"/>
  <c r="AT220" i="30"/>
  <c r="AN220" i="30"/>
  <c r="AL220" i="30"/>
  <c r="AJ220" i="30"/>
  <c r="AH220" i="30"/>
  <c r="AD220" i="30"/>
  <c r="Z220" i="30"/>
  <c r="AF220" i="30"/>
  <c r="AB220" i="30"/>
  <c r="X220" i="30"/>
  <c r="T220" i="30"/>
  <c r="P220" i="30"/>
  <c r="V220" i="30"/>
  <c r="R220" i="30"/>
  <c r="N220" i="30"/>
  <c r="CF212" i="30"/>
  <c r="CD212" i="30"/>
  <c r="CB212" i="30"/>
  <c r="BZ212" i="30"/>
  <c r="BX212" i="30"/>
  <c r="BV212" i="30"/>
  <c r="BT212" i="30"/>
  <c r="BP212" i="30"/>
  <c r="BR212" i="30"/>
  <c r="BN212" i="30"/>
  <c r="BL212" i="30"/>
  <c r="BJ212" i="30"/>
  <c r="BH212" i="30"/>
  <c r="BD212" i="30"/>
  <c r="BB212" i="30"/>
  <c r="BF212" i="30"/>
  <c r="AZ212" i="30"/>
  <c r="AX212" i="30"/>
  <c r="AV212" i="30"/>
  <c r="AR212" i="30"/>
  <c r="AP212" i="30"/>
  <c r="AT212" i="30"/>
  <c r="AL212" i="30"/>
  <c r="AN212" i="30"/>
  <c r="AJ212" i="30"/>
  <c r="AH212" i="30"/>
  <c r="AD212" i="30"/>
  <c r="Z212" i="30"/>
  <c r="AF212" i="30"/>
  <c r="AB212" i="30"/>
  <c r="X212" i="30"/>
  <c r="T212" i="30"/>
  <c r="P212" i="30"/>
  <c r="V212" i="30"/>
  <c r="R212" i="30"/>
  <c r="N212" i="30"/>
  <c r="CF204" i="30"/>
  <c r="CD204" i="30"/>
  <c r="CB204" i="30"/>
  <c r="BX204" i="30"/>
  <c r="BZ204" i="30"/>
  <c r="BT204" i="30"/>
  <c r="BV204" i="30"/>
  <c r="BR204" i="30"/>
  <c r="BP204" i="30"/>
  <c r="BN204" i="30"/>
  <c r="BL204" i="30"/>
  <c r="BJ204" i="30"/>
  <c r="BH204" i="30"/>
  <c r="BD204" i="30"/>
  <c r="BF204" i="30"/>
  <c r="BB204" i="30"/>
  <c r="AZ204" i="30"/>
  <c r="AX204" i="30"/>
  <c r="AR204" i="30"/>
  <c r="AV204" i="30"/>
  <c r="AT204" i="30"/>
  <c r="AP204" i="30"/>
  <c r="AN204" i="30"/>
  <c r="AL204" i="30"/>
  <c r="AJ204" i="30"/>
  <c r="AH204" i="30"/>
  <c r="AD204" i="30"/>
  <c r="Z204" i="30"/>
  <c r="AF204" i="30"/>
  <c r="AB204" i="30"/>
  <c r="X204" i="30"/>
  <c r="T204" i="30"/>
  <c r="V204" i="30"/>
  <c r="R204" i="30"/>
  <c r="N204" i="30"/>
  <c r="P204" i="30"/>
  <c r="CD196" i="30"/>
  <c r="CF196" i="30"/>
  <c r="CB196" i="30"/>
  <c r="BZ196" i="30"/>
  <c r="BV196" i="30"/>
  <c r="BX196" i="30"/>
  <c r="BT196" i="30"/>
  <c r="BR196" i="30"/>
  <c r="BP196" i="30"/>
  <c r="BN196" i="30"/>
  <c r="BL196" i="30"/>
  <c r="BJ196" i="30"/>
  <c r="BH196" i="30"/>
  <c r="BD196" i="30"/>
  <c r="BF196" i="30"/>
  <c r="BB196" i="30"/>
  <c r="AZ196" i="30"/>
  <c r="AX196" i="30"/>
  <c r="AV196" i="30"/>
  <c r="AR196" i="30"/>
  <c r="AT196" i="30"/>
  <c r="AP196" i="30"/>
  <c r="AL196" i="30"/>
  <c r="AN196" i="30"/>
  <c r="AJ196" i="30"/>
  <c r="AH196" i="30"/>
  <c r="AD196" i="30"/>
  <c r="Z196" i="30"/>
  <c r="AF196" i="30"/>
  <c r="AB196" i="30"/>
  <c r="X196" i="30"/>
  <c r="T196" i="30"/>
  <c r="V196" i="30"/>
  <c r="R196" i="30"/>
  <c r="N196" i="30"/>
  <c r="P196" i="30"/>
  <c r="CD188" i="30"/>
  <c r="CF188" i="30"/>
  <c r="BZ188" i="30"/>
  <c r="CB188" i="30"/>
  <c r="BX188" i="30"/>
  <c r="BV188" i="30"/>
  <c r="BT188" i="30"/>
  <c r="BR188" i="30"/>
  <c r="BP188" i="30"/>
  <c r="BN188" i="30"/>
  <c r="BL188" i="30"/>
  <c r="BJ188" i="30"/>
  <c r="BH188" i="30"/>
  <c r="BD188" i="30"/>
  <c r="BB188" i="30"/>
  <c r="BF188" i="30"/>
  <c r="AZ188" i="30"/>
  <c r="AX188" i="30"/>
  <c r="AV188" i="30"/>
  <c r="AR188" i="30"/>
  <c r="AT188" i="30"/>
  <c r="AP188" i="30"/>
  <c r="AN188" i="30"/>
  <c r="AL188" i="30"/>
  <c r="AJ188" i="30"/>
  <c r="AH188" i="30"/>
  <c r="AD188" i="30"/>
  <c r="Z188" i="30"/>
  <c r="AF188" i="30"/>
  <c r="AB188" i="30"/>
  <c r="X188" i="30"/>
  <c r="T188" i="30"/>
  <c r="V188" i="30"/>
  <c r="R188" i="30"/>
  <c r="N188" i="30"/>
  <c r="P188" i="30"/>
  <c r="CF180" i="30"/>
  <c r="CD180" i="30"/>
  <c r="CB180" i="30"/>
  <c r="BZ180" i="30"/>
  <c r="BX180" i="30"/>
  <c r="BV180" i="30"/>
  <c r="BT180" i="30"/>
  <c r="BR180" i="30"/>
  <c r="BP180" i="30"/>
  <c r="BN180" i="30"/>
  <c r="BL180" i="30"/>
  <c r="BJ180" i="30"/>
  <c r="BH180" i="30"/>
  <c r="BD180" i="30"/>
  <c r="BF180" i="30"/>
  <c r="BB180" i="30"/>
  <c r="AZ180" i="30"/>
  <c r="AX180" i="30"/>
  <c r="AV180" i="30"/>
  <c r="AT180" i="30"/>
  <c r="AR180" i="30"/>
  <c r="AP180" i="30"/>
  <c r="AL180" i="30"/>
  <c r="AN180" i="30"/>
  <c r="AJ180" i="30"/>
  <c r="AH180" i="30"/>
  <c r="AD180" i="30"/>
  <c r="Z180" i="30"/>
  <c r="AF180" i="30"/>
  <c r="AB180" i="30"/>
  <c r="X180" i="30"/>
  <c r="T180" i="30"/>
  <c r="V180" i="30"/>
  <c r="R180" i="30"/>
  <c r="N180" i="30"/>
  <c r="P180" i="30"/>
  <c r="CF172" i="30"/>
  <c r="CD172" i="30"/>
  <c r="CB172" i="30"/>
  <c r="BX172" i="30"/>
  <c r="BZ172" i="30"/>
  <c r="BT172" i="30"/>
  <c r="BV172" i="30"/>
  <c r="BR172" i="30"/>
  <c r="BP172" i="30"/>
  <c r="BN172" i="30"/>
  <c r="BL172" i="30"/>
  <c r="BJ172" i="30"/>
  <c r="BH172" i="30"/>
  <c r="BD172" i="30"/>
  <c r="BB172" i="30"/>
  <c r="BF172" i="30"/>
  <c r="AZ172" i="30"/>
  <c r="AX172" i="30"/>
  <c r="AV172" i="30"/>
  <c r="AT172" i="30"/>
  <c r="AP172" i="30"/>
  <c r="AR172" i="30"/>
  <c r="AN172" i="30"/>
  <c r="AL172" i="30"/>
  <c r="AJ172" i="30"/>
  <c r="AH172" i="30"/>
  <c r="AD172" i="30"/>
  <c r="Z172" i="30"/>
  <c r="AF172" i="30"/>
  <c r="AB172" i="30"/>
  <c r="X172" i="30"/>
  <c r="T172" i="30"/>
  <c r="V172" i="30"/>
  <c r="R172" i="30"/>
  <c r="N172" i="30"/>
  <c r="P172" i="30"/>
  <c r="CF164" i="30"/>
  <c r="CD164" i="30"/>
  <c r="CB164" i="30"/>
  <c r="BZ164" i="30"/>
  <c r="BX164" i="30"/>
  <c r="BT164" i="30"/>
  <c r="BV164" i="30"/>
  <c r="BR164" i="30"/>
  <c r="BP164" i="30"/>
  <c r="BN164" i="30"/>
  <c r="BL164" i="30"/>
  <c r="BJ164" i="30"/>
  <c r="BH164" i="30"/>
  <c r="BF164" i="30"/>
  <c r="BD164" i="30"/>
  <c r="BB164" i="30"/>
  <c r="AZ164" i="30"/>
  <c r="AX164" i="30"/>
  <c r="AV164" i="30"/>
  <c r="AR164" i="30"/>
  <c r="AP164" i="30"/>
  <c r="AT164" i="30"/>
  <c r="AL164" i="30"/>
  <c r="AN164" i="30"/>
  <c r="AJ164" i="30"/>
  <c r="AH164" i="30"/>
  <c r="AD164" i="30"/>
  <c r="Z164" i="30"/>
  <c r="AF164" i="30"/>
  <c r="AB164" i="30"/>
  <c r="X164" i="30"/>
  <c r="T164" i="30"/>
  <c r="V164" i="30"/>
  <c r="R164" i="30"/>
  <c r="N164" i="30"/>
  <c r="P164" i="30"/>
  <c r="CD156" i="30"/>
  <c r="CF156" i="30"/>
  <c r="BZ156" i="30"/>
  <c r="CB156" i="30"/>
  <c r="BX156" i="30"/>
  <c r="BV156" i="30"/>
  <c r="BT156" i="30"/>
  <c r="BR156" i="30"/>
  <c r="BP156" i="30"/>
  <c r="BN156" i="30"/>
  <c r="BL156" i="30"/>
  <c r="BJ156" i="30"/>
  <c r="BH156" i="30"/>
  <c r="BD156" i="30"/>
  <c r="BF156" i="30"/>
  <c r="BB156" i="30"/>
  <c r="AZ156" i="30"/>
  <c r="AX156" i="30"/>
  <c r="AV156" i="30"/>
  <c r="AR156" i="30"/>
  <c r="AP156" i="30"/>
  <c r="AT156" i="30"/>
  <c r="AN156" i="30"/>
  <c r="AL156" i="30"/>
  <c r="AJ156" i="30"/>
  <c r="AH156" i="30"/>
  <c r="AD156" i="30"/>
  <c r="Z156" i="30"/>
  <c r="AF156" i="30"/>
  <c r="AB156" i="30"/>
  <c r="X156" i="30"/>
  <c r="T156" i="30"/>
  <c r="V156" i="30"/>
  <c r="R156" i="30"/>
  <c r="N156" i="30"/>
  <c r="P156" i="30"/>
  <c r="CD148" i="30"/>
  <c r="CB148" i="30"/>
  <c r="CF148" i="30"/>
  <c r="BX148" i="30"/>
  <c r="BZ148" i="30"/>
  <c r="BT148" i="30"/>
  <c r="BV148" i="30"/>
  <c r="BP148" i="30"/>
  <c r="BR148" i="30"/>
  <c r="BN148" i="30"/>
  <c r="BL148" i="30"/>
  <c r="BJ148" i="30"/>
  <c r="BH148" i="30"/>
  <c r="BD148" i="30"/>
  <c r="BB148" i="30"/>
  <c r="BF148" i="30"/>
  <c r="AZ148" i="30"/>
  <c r="AX148" i="30"/>
  <c r="AV148" i="30"/>
  <c r="AP148" i="30"/>
  <c r="AT148" i="30"/>
  <c r="AR148" i="30"/>
  <c r="AL148" i="30"/>
  <c r="AN148" i="30"/>
  <c r="AJ148" i="30"/>
  <c r="AH148" i="30"/>
  <c r="AD148" i="30"/>
  <c r="Z148" i="30"/>
  <c r="AF148" i="30"/>
  <c r="AB148" i="30"/>
  <c r="X148" i="30"/>
  <c r="T148" i="30"/>
  <c r="V148" i="30"/>
  <c r="R148" i="30"/>
  <c r="N148" i="30"/>
  <c r="P148" i="30"/>
  <c r="CF140" i="30"/>
  <c r="CD140" i="30"/>
  <c r="CB140" i="30"/>
  <c r="BZ140" i="30"/>
  <c r="BX140" i="30"/>
  <c r="BT140" i="30"/>
  <c r="BV140" i="30"/>
  <c r="BP140" i="30"/>
  <c r="BN140" i="30"/>
  <c r="BL140" i="30"/>
  <c r="BR140" i="30"/>
  <c r="BJ140" i="30"/>
  <c r="BH140" i="30"/>
  <c r="BD140" i="30"/>
  <c r="BF140" i="30"/>
  <c r="BB140" i="30"/>
  <c r="AZ140" i="30"/>
  <c r="AX140" i="30"/>
  <c r="AV140" i="30"/>
  <c r="AT140" i="30"/>
  <c r="AR140" i="30"/>
  <c r="AP140" i="30"/>
  <c r="AN140" i="30"/>
  <c r="AL140" i="30"/>
  <c r="AJ140" i="30"/>
  <c r="AH140" i="30"/>
  <c r="AD140" i="30"/>
  <c r="Z140" i="30"/>
  <c r="AF140" i="30"/>
  <c r="AB140" i="30"/>
  <c r="X140" i="30"/>
  <c r="T140" i="30"/>
  <c r="V140" i="30"/>
  <c r="R140" i="30"/>
  <c r="N140" i="30"/>
  <c r="P140" i="30"/>
  <c r="CD132" i="30"/>
  <c r="CB132" i="30"/>
  <c r="CF132" i="30"/>
  <c r="BZ132" i="30"/>
  <c r="BX132" i="30"/>
  <c r="BV132" i="30"/>
  <c r="BT132" i="30"/>
  <c r="BR132" i="30"/>
  <c r="BP132" i="30"/>
  <c r="BN132" i="30"/>
  <c r="BL132" i="30"/>
  <c r="BJ132" i="30"/>
  <c r="BH132" i="30"/>
  <c r="BD132" i="30"/>
  <c r="BF132" i="30"/>
  <c r="BB132" i="30"/>
  <c r="AZ132" i="30"/>
  <c r="AX132" i="30"/>
  <c r="AV132" i="30"/>
  <c r="AT132" i="30"/>
  <c r="AP132" i="30"/>
  <c r="AR132" i="30"/>
  <c r="AL132" i="30"/>
  <c r="AN132" i="30"/>
  <c r="AJ132" i="30"/>
  <c r="AH132" i="30"/>
  <c r="AD132" i="30"/>
  <c r="Z132" i="30"/>
  <c r="AF132" i="30"/>
  <c r="AB132" i="30"/>
  <c r="X132" i="30"/>
  <c r="T132" i="30"/>
  <c r="V132" i="30"/>
  <c r="R132" i="30"/>
  <c r="N132" i="30"/>
  <c r="P132" i="30"/>
  <c r="CD124" i="30"/>
  <c r="CF124" i="30"/>
  <c r="CB124" i="30"/>
  <c r="BZ124" i="30"/>
  <c r="BX124" i="30"/>
  <c r="BV124" i="30"/>
  <c r="BT124" i="30"/>
  <c r="BP124" i="30"/>
  <c r="BR124" i="30"/>
  <c r="BN124" i="30"/>
  <c r="BL124" i="30"/>
  <c r="BJ124" i="30"/>
  <c r="BH124" i="30"/>
  <c r="BD124" i="30"/>
  <c r="BB124" i="30"/>
  <c r="AZ124" i="30"/>
  <c r="BF124" i="30"/>
  <c r="AX124" i="30"/>
  <c r="AV124" i="30"/>
  <c r="AR124" i="30"/>
  <c r="AT124" i="30"/>
  <c r="AP124" i="30"/>
  <c r="AN124" i="30"/>
  <c r="AL124" i="30"/>
  <c r="AJ124" i="30"/>
  <c r="AH124" i="30"/>
  <c r="AD124" i="30"/>
  <c r="Z124" i="30"/>
  <c r="AF124" i="30"/>
  <c r="AB124" i="30"/>
  <c r="X124" i="30"/>
  <c r="T124" i="30"/>
  <c r="V124" i="30"/>
  <c r="R124" i="30"/>
  <c r="N124" i="30"/>
  <c r="P124" i="30"/>
  <c r="CF116" i="30"/>
  <c r="CD116" i="30"/>
  <c r="CB116" i="30"/>
  <c r="BZ116" i="30"/>
  <c r="BV116" i="30"/>
  <c r="BT116" i="30"/>
  <c r="BX116" i="30"/>
  <c r="BR116" i="30"/>
  <c r="BP116" i="30"/>
  <c r="BN116" i="30"/>
  <c r="BL116" i="30"/>
  <c r="BJ116" i="30"/>
  <c r="BH116" i="30"/>
  <c r="BD116" i="30"/>
  <c r="BF116" i="30"/>
  <c r="BB116" i="30"/>
  <c r="AZ116" i="30"/>
  <c r="AX116" i="30"/>
  <c r="AV116" i="30"/>
  <c r="AT116" i="30"/>
  <c r="AR116" i="30"/>
  <c r="AP116" i="30"/>
  <c r="AL116" i="30"/>
  <c r="AN116" i="30"/>
  <c r="AJ116" i="30"/>
  <c r="AH116" i="30"/>
  <c r="AD116" i="30"/>
  <c r="Z116" i="30"/>
  <c r="AF116" i="30"/>
  <c r="AB116" i="30"/>
  <c r="X116" i="30"/>
  <c r="T116" i="30"/>
  <c r="V116" i="30"/>
  <c r="R116" i="30"/>
  <c r="N116" i="30"/>
  <c r="P116" i="30"/>
  <c r="CF108" i="30"/>
  <c r="CD108" i="30"/>
  <c r="CB108" i="30"/>
  <c r="BZ108" i="30"/>
  <c r="BX108" i="30"/>
  <c r="BT108" i="30"/>
  <c r="BV108" i="30"/>
  <c r="BR108" i="30"/>
  <c r="BP108" i="30"/>
  <c r="BN108" i="30"/>
  <c r="BL108" i="30"/>
  <c r="BJ108" i="30"/>
  <c r="BH108" i="30"/>
  <c r="BD108" i="30"/>
  <c r="BB108" i="30"/>
  <c r="BF108" i="30"/>
  <c r="AZ108" i="30"/>
  <c r="AX108" i="30"/>
  <c r="AV108" i="30"/>
  <c r="AT108" i="30"/>
  <c r="AP108" i="30"/>
  <c r="AR108" i="30"/>
  <c r="AN108" i="30"/>
  <c r="AL108" i="30"/>
  <c r="AJ108" i="30"/>
  <c r="AH108" i="30"/>
  <c r="AD108" i="30"/>
  <c r="Z108" i="30"/>
  <c r="AF108" i="30"/>
  <c r="AB108" i="30"/>
  <c r="X108" i="30"/>
  <c r="T108" i="30"/>
  <c r="V108" i="30"/>
  <c r="R108" i="30"/>
  <c r="N108" i="30"/>
  <c r="P108" i="30"/>
  <c r="CF100" i="30"/>
  <c r="CD100" i="30"/>
  <c r="CB100" i="30"/>
  <c r="BZ100" i="30"/>
  <c r="BX100" i="30"/>
  <c r="BT100" i="30"/>
  <c r="BR100" i="30"/>
  <c r="BV100" i="30"/>
  <c r="BP100" i="30"/>
  <c r="BN100" i="30"/>
  <c r="BL100" i="30"/>
  <c r="BJ100" i="30"/>
  <c r="BH100" i="30"/>
  <c r="BF100" i="30"/>
  <c r="BD100" i="30"/>
  <c r="BB100" i="30"/>
  <c r="AZ100" i="30"/>
  <c r="AX100" i="30"/>
  <c r="AV100" i="30"/>
  <c r="AR100" i="30"/>
  <c r="AP100" i="30"/>
  <c r="AT100" i="30"/>
  <c r="AL100" i="30"/>
  <c r="AN100" i="30"/>
  <c r="AJ100" i="30"/>
  <c r="AH100" i="30"/>
  <c r="AD100" i="30"/>
  <c r="Z100" i="30"/>
  <c r="AF100" i="30"/>
  <c r="AB100" i="30"/>
  <c r="X100" i="30"/>
  <c r="T100" i="30"/>
  <c r="V100" i="30"/>
  <c r="R100" i="30"/>
  <c r="N100" i="30"/>
  <c r="P100" i="30"/>
  <c r="CD92" i="30"/>
  <c r="CF92" i="30"/>
  <c r="CB92" i="30"/>
  <c r="BZ92" i="30"/>
  <c r="BV92" i="30"/>
  <c r="BX92" i="30"/>
  <c r="BT92" i="30"/>
  <c r="BP92" i="30"/>
  <c r="BR92" i="30"/>
  <c r="BN92" i="30"/>
  <c r="BL92" i="30"/>
  <c r="BJ92" i="30"/>
  <c r="BH92" i="30"/>
  <c r="BD92" i="30"/>
  <c r="BF92" i="30"/>
  <c r="BB92" i="30"/>
  <c r="AZ92" i="30"/>
  <c r="AX92" i="30"/>
  <c r="AV92" i="30"/>
  <c r="AR92" i="30"/>
  <c r="AP92" i="30"/>
  <c r="AT92" i="30"/>
  <c r="AN92" i="30"/>
  <c r="AL92" i="30"/>
  <c r="AJ92" i="30"/>
  <c r="AH92" i="30"/>
  <c r="AD92" i="30"/>
  <c r="Z92" i="30"/>
  <c r="AF92" i="30"/>
  <c r="AB92" i="30"/>
  <c r="X92" i="30"/>
  <c r="T92" i="30"/>
  <c r="V92" i="30"/>
  <c r="R92" i="30"/>
  <c r="N92" i="30"/>
  <c r="P92" i="30"/>
  <c r="CD84" i="30"/>
  <c r="CF84" i="30"/>
  <c r="CB84" i="30"/>
  <c r="BZ84" i="30"/>
  <c r="BT84" i="30"/>
  <c r="BV84" i="30"/>
  <c r="BX84" i="30"/>
  <c r="BR84" i="30"/>
  <c r="BP84" i="30"/>
  <c r="BN84" i="30"/>
  <c r="BL84" i="30"/>
  <c r="BJ84" i="30"/>
  <c r="BH84" i="30"/>
  <c r="BD84" i="30"/>
  <c r="BB84" i="30"/>
  <c r="BF84" i="30"/>
  <c r="AZ84" i="30"/>
  <c r="AX84" i="30"/>
  <c r="AV84" i="30"/>
  <c r="AP84" i="30"/>
  <c r="AT84" i="30"/>
  <c r="AR84" i="30"/>
  <c r="AL84" i="30"/>
  <c r="AN84" i="30"/>
  <c r="AJ84" i="30"/>
  <c r="AH84" i="30"/>
  <c r="AD84" i="30"/>
  <c r="Z84" i="30"/>
  <c r="AF84" i="30"/>
  <c r="AB84" i="30"/>
  <c r="X84" i="30"/>
  <c r="T84" i="30"/>
  <c r="V84" i="30"/>
  <c r="R84" i="30"/>
  <c r="N84" i="30"/>
  <c r="P84" i="30"/>
  <c r="CF76" i="30"/>
  <c r="CD76" i="30"/>
  <c r="CB76" i="30"/>
  <c r="BZ76" i="30"/>
  <c r="BX76" i="30"/>
  <c r="BT76" i="30"/>
  <c r="BV76" i="30"/>
  <c r="BR76" i="30"/>
  <c r="BP76" i="30"/>
  <c r="BN76" i="30"/>
  <c r="BJ76" i="30"/>
  <c r="BH76" i="30"/>
  <c r="BD76" i="30"/>
  <c r="BF76" i="30"/>
  <c r="BB76" i="30"/>
  <c r="BL76" i="30"/>
  <c r="AZ76" i="30"/>
  <c r="AX76" i="30"/>
  <c r="AV76" i="30"/>
  <c r="AT76" i="30"/>
  <c r="AR76" i="30"/>
  <c r="AP76" i="30"/>
  <c r="AN76" i="30"/>
  <c r="AL76" i="30"/>
  <c r="AJ76" i="30"/>
  <c r="AH76" i="30"/>
  <c r="AD76" i="30"/>
  <c r="Z76" i="30"/>
  <c r="AF76" i="30"/>
  <c r="AB76" i="30"/>
  <c r="X76" i="30"/>
  <c r="T76" i="30"/>
  <c r="V76" i="30"/>
  <c r="N76" i="30"/>
  <c r="P76" i="30"/>
  <c r="CD68" i="30"/>
  <c r="CF68" i="30"/>
  <c r="CB68" i="30"/>
  <c r="BZ68" i="30"/>
  <c r="BV68" i="30"/>
  <c r="BX68" i="30"/>
  <c r="BT68" i="30"/>
  <c r="BR68" i="30"/>
  <c r="BP68" i="30"/>
  <c r="BN68" i="30"/>
  <c r="BJ68" i="30"/>
  <c r="BL68" i="30"/>
  <c r="BH68" i="30"/>
  <c r="BD68" i="30"/>
  <c r="BF68" i="30"/>
  <c r="BB68" i="30"/>
  <c r="AZ68" i="30"/>
  <c r="AX68" i="30"/>
  <c r="AV68" i="30"/>
  <c r="AT68" i="30"/>
  <c r="AP68" i="30"/>
  <c r="AR68" i="30"/>
  <c r="AL68" i="30"/>
  <c r="AN68" i="30"/>
  <c r="AJ68" i="30"/>
  <c r="AH68" i="30"/>
  <c r="AD68" i="30"/>
  <c r="Z68" i="30"/>
  <c r="AF68" i="30"/>
  <c r="AB68" i="30"/>
  <c r="X68" i="30"/>
  <c r="T68" i="30"/>
  <c r="V68" i="30"/>
  <c r="N68" i="30"/>
  <c r="P68" i="30"/>
  <c r="CD60" i="30"/>
  <c r="CF60" i="30"/>
  <c r="CB60" i="30"/>
  <c r="BZ60" i="30"/>
  <c r="BV60" i="30"/>
  <c r="BT60" i="30"/>
  <c r="BX60" i="30"/>
  <c r="BP60" i="30"/>
  <c r="BR60" i="30"/>
  <c r="BN60" i="30"/>
  <c r="BJ60" i="30"/>
  <c r="BL60" i="30"/>
  <c r="BH60" i="30"/>
  <c r="BD60" i="30"/>
  <c r="BB60" i="30"/>
  <c r="AZ60" i="30"/>
  <c r="AX60" i="30"/>
  <c r="AV60" i="30"/>
  <c r="BF60" i="30"/>
  <c r="AR60" i="30"/>
  <c r="AT60" i="30"/>
  <c r="AP60" i="30"/>
  <c r="AN60" i="30"/>
  <c r="AL60" i="30"/>
  <c r="AJ60" i="30"/>
  <c r="AH60" i="30"/>
  <c r="AD60" i="30"/>
  <c r="Z60" i="30"/>
  <c r="AF60" i="30"/>
  <c r="AB60" i="30"/>
  <c r="X60" i="30"/>
  <c r="T60" i="30"/>
  <c r="V60" i="30"/>
  <c r="N60" i="30"/>
  <c r="P60" i="30"/>
  <c r="CF52" i="30"/>
  <c r="CD52" i="30"/>
  <c r="CB52" i="30"/>
  <c r="BZ52" i="30"/>
  <c r="BX52" i="30"/>
  <c r="BV52" i="30"/>
  <c r="BT52" i="30"/>
  <c r="BR52" i="30"/>
  <c r="BP52" i="30"/>
  <c r="BN52" i="30"/>
  <c r="BJ52" i="30"/>
  <c r="BL52" i="30"/>
  <c r="BH52" i="30"/>
  <c r="BD52" i="30"/>
  <c r="BF52" i="30"/>
  <c r="BB52" i="30"/>
  <c r="AZ52" i="30"/>
  <c r="AX52" i="30"/>
  <c r="AV52" i="30"/>
  <c r="AT52" i="30"/>
  <c r="AR52" i="30"/>
  <c r="AP52" i="30"/>
  <c r="AL52" i="30"/>
  <c r="AN52" i="30"/>
  <c r="AJ52" i="30"/>
  <c r="AH52" i="30"/>
  <c r="AD52" i="30"/>
  <c r="Z52" i="30"/>
  <c r="AF52" i="30"/>
  <c r="AB52" i="30"/>
  <c r="X52" i="30"/>
  <c r="T52" i="30"/>
  <c r="V52" i="30"/>
  <c r="N52" i="30"/>
  <c r="P52" i="30"/>
  <c r="CF44" i="30"/>
  <c r="CD44" i="30"/>
  <c r="CB44" i="30"/>
  <c r="BZ44" i="30"/>
  <c r="BX44" i="30"/>
  <c r="BT44" i="30"/>
  <c r="BV44" i="30"/>
  <c r="BR44" i="30"/>
  <c r="BP44" i="30"/>
  <c r="BN44" i="30"/>
  <c r="BJ44" i="30"/>
  <c r="BL44" i="30"/>
  <c r="BH44" i="30"/>
  <c r="BD44" i="30"/>
  <c r="BB44" i="30"/>
  <c r="BF44" i="30"/>
  <c r="AZ44" i="30"/>
  <c r="AX44" i="30"/>
  <c r="AV44" i="30"/>
  <c r="AT44" i="30"/>
  <c r="AP44" i="30"/>
  <c r="AR44" i="30"/>
  <c r="AN44" i="30"/>
  <c r="AL44" i="30"/>
  <c r="AJ44" i="30"/>
  <c r="AH44" i="30"/>
  <c r="AD44" i="30"/>
  <c r="Z44" i="30"/>
  <c r="AF44" i="30"/>
  <c r="AB44" i="30"/>
  <c r="X44" i="30"/>
  <c r="T44" i="30"/>
  <c r="V44" i="30"/>
  <c r="N44" i="30"/>
  <c r="P44" i="30"/>
  <c r="CF36" i="30"/>
  <c r="CD36" i="30"/>
  <c r="CB36" i="30"/>
  <c r="BZ36" i="30"/>
  <c r="BX36" i="30"/>
  <c r="BT36" i="30"/>
  <c r="BR36" i="30"/>
  <c r="BV36" i="30"/>
  <c r="BP36" i="30"/>
  <c r="BN36" i="30"/>
  <c r="BJ36" i="30"/>
  <c r="BL36" i="30"/>
  <c r="BH36" i="30"/>
  <c r="BF36" i="30"/>
  <c r="BD36" i="30"/>
  <c r="BB36" i="30"/>
  <c r="AZ36" i="30"/>
  <c r="AX36" i="30"/>
  <c r="AV36" i="30"/>
  <c r="AR36" i="30"/>
  <c r="AP36" i="30"/>
  <c r="AT36" i="30"/>
  <c r="AL36" i="30"/>
  <c r="AN36" i="30"/>
  <c r="AJ36" i="30"/>
  <c r="AH36" i="30"/>
  <c r="AD36" i="30"/>
  <c r="Z36" i="30"/>
  <c r="AF36" i="30"/>
  <c r="AB36" i="30"/>
  <c r="X36" i="30"/>
  <c r="T36" i="30"/>
  <c r="V36" i="30"/>
  <c r="N36" i="30"/>
  <c r="P36" i="30"/>
  <c r="CD28" i="30"/>
  <c r="CF28" i="30"/>
  <c r="CB28" i="30"/>
  <c r="BZ28" i="30"/>
  <c r="BV28" i="30"/>
  <c r="BT28" i="30"/>
  <c r="BX28" i="30"/>
  <c r="BP28" i="30"/>
  <c r="BN28" i="30"/>
  <c r="BJ28" i="30"/>
  <c r="BL28" i="30"/>
  <c r="BR28" i="30"/>
  <c r="BH28" i="30"/>
  <c r="BD28" i="30"/>
  <c r="BF28" i="30"/>
  <c r="BB28" i="30"/>
  <c r="AZ28" i="30"/>
  <c r="AX28" i="30"/>
  <c r="AV28" i="30"/>
  <c r="AR28" i="30"/>
  <c r="AP28" i="30"/>
  <c r="AT28" i="30"/>
  <c r="AN28" i="30"/>
  <c r="AL28" i="30"/>
  <c r="AJ28" i="30"/>
  <c r="AH28" i="30"/>
  <c r="AD28" i="30"/>
  <c r="Z28" i="30"/>
  <c r="AF28" i="30"/>
  <c r="AB28" i="30"/>
  <c r="X28" i="30"/>
  <c r="T28" i="30"/>
  <c r="V28" i="30"/>
  <c r="N28" i="30"/>
  <c r="P28" i="30"/>
  <c r="CD20" i="30"/>
  <c r="CF20" i="30"/>
  <c r="BZ20" i="30"/>
  <c r="CB20" i="30"/>
  <c r="BX20" i="30"/>
  <c r="BT20" i="30"/>
  <c r="BR20" i="30"/>
  <c r="BV20" i="30"/>
  <c r="BP20" i="30"/>
  <c r="BN20" i="30"/>
  <c r="BJ20" i="30"/>
  <c r="BL20" i="30"/>
  <c r="BH20" i="30"/>
  <c r="BD20" i="30"/>
  <c r="BB20" i="30"/>
  <c r="BF20" i="30"/>
  <c r="AZ20" i="30"/>
  <c r="AX20" i="30"/>
  <c r="AV20" i="30"/>
  <c r="AP20" i="30"/>
  <c r="AT20" i="30"/>
  <c r="AR20" i="30"/>
  <c r="AL20" i="30"/>
  <c r="AN20" i="30"/>
  <c r="AJ20" i="30"/>
  <c r="AH20" i="30"/>
  <c r="AD20" i="30"/>
  <c r="Z20" i="30"/>
  <c r="AF20" i="30"/>
  <c r="AB20" i="30"/>
  <c r="X20" i="30"/>
  <c r="T20" i="30"/>
  <c r="V20" i="30"/>
  <c r="N20" i="30"/>
  <c r="P20" i="30"/>
  <c r="CF12" i="30"/>
  <c r="CD12" i="30"/>
  <c r="CB12" i="30"/>
  <c r="BZ12" i="30"/>
  <c r="BX12" i="30"/>
  <c r="BT12" i="30"/>
  <c r="BV12" i="30"/>
  <c r="BP12" i="30"/>
  <c r="BR12" i="30"/>
  <c r="BN12" i="30"/>
  <c r="BJ12" i="30"/>
  <c r="BH12" i="30"/>
  <c r="BD12" i="30"/>
  <c r="BF12" i="30"/>
  <c r="BL12" i="30"/>
  <c r="BB12" i="30"/>
  <c r="AZ12" i="30"/>
  <c r="AX12" i="30"/>
  <c r="AV12" i="30"/>
  <c r="AT12" i="30"/>
  <c r="AR12" i="30"/>
  <c r="AP12" i="30"/>
  <c r="AN12" i="30"/>
  <c r="AL12" i="30"/>
  <c r="AJ12" i="30"/>
  <c r="AH12" i="30"/>
  <c r="AD12" i="30"/>
  <c r="Z12" i="30"/>
  <c r="AF12" i="30"/>
  <c r="AB12" i="30"/>
  <c r="X12" i="30"/>
  <c r="T12" i="30"/>
  <c r="V12" i="30"/>
  <c r="R12" i="30"/>
  <c r="N12" i="30"/>
  <c r="P12" i="30"/>
  <c r="CF477" i="30"/>
  <c r="CD477" i="30"/>
  <c r="CB477" i="30"/>
  <c r="BZ477" i="30"/>
  <c r="BV477" i="30"/>
  <c r="BX477" i="30"/>
  <c r="BT477" i="30"/>
  <c r="BR477" i="30"/>
  <c r="BP477" i="30"/>
  <c r="BN477" i="30"/>
  <c r="BH477" i="30"/>
  <c r="BJ477" i="30"/>
  <c r="BL477" i="30"/>
  <c r="BD477" i="30"/>
  <c r="BF477" i="30"/>
  <c r="BB477" i="30"/>
  <c r="AZ477" i="30"/>
  <c r="AX477" i="30"/>
  <c r="AV477" i="30"/>
  <c r="AR477" i="30"/>
  <c r="AT477" i="30"/>
  <c r="AP477" i="30"/>
  <c r="AL477" i="30"/>
  <c r="AN477" i="30"/>
  <c r="AH477" i="30"/>
  <c r="AJ477" i="30"/>
  <c r="AF477" i="30"/>
  <c r="AB477" i="30"/>
  <c r="X477" i="30"/>
  <c r="AD477" i="30"/>
  <c r="Z477" i="30"/>
  <c r="V477" i="30"/>
  <c r="R477" i="30"/>
  <c r="T477" i="30"/>
  <c r="P477" i="30"/>
  <c r="N477" i="30"/>
  <c r="CF405" i="30"/>
  <c r="CD405" i="30"/>
  <c r="CB405" i="30"/>
  <c r="BZ405" i="30"/>
  <c r="BV405" i="30"/>
  <c r="BT405" i="30"/>
  <c r="BX405" i="30"/>
  <c r="BR405" i="30"/>
  <c r="BP405" i="30"/>
  <c r="BN405" i="30"/>
  <c r="BL405" i="30"/>
  <c r="BJ405" i="30"/>
  <c r="BH405" i="30"/>
  <c r="BB405" i="30"/>
  <c r="BF405" i="30"/>
  <c r="AZ405" i="30"/>
  <c r="AX405" i="30"/>
  <c r="AR405" i="30"/>
  <c r="AV405" i="30"/>
  <c r="BD405" i="30"/>
  <c r="AT405" i="30"/>
  <c r="AP405" i="30"/>
  <c r="AL405" i="30"/>
  <c r="AH405" i="30"/>
  <c r="AN405" i="30"/>
  <c r="AJ405" i="30"/>
  <c r="AF405" i="30"/>
  <c r="AB405" i="30"/>
  <c r="X405" i="30"/>
  <c r="AD405" i="30"/>
  <c r="V405" i="30"/>
  <c r="R405" i="30"/>
  <c r="Z405" i="30"/>
  <c r="T405" i="30"/>
  <c r="P405" i="30"/>
  <c r="N405" i="30"/>
  <c r="CF341" i="30"/>
  <c r="CD341" i="30"/>
  <c r="CB341" i="30"/>
  <c r="BZ341" i="30"/>
  <c r="BV341" i="30"/>
  <c r="BX341" i="30"/>
  <c r="BT341" i="30"/>
  <c r="BR341" i="30"/>
  <c r="BP341" i="30"/>
  <c r="BN341" i="30"/>
  <c r="BL341" i="30"/>
  <c r="BJ341" i="30"/>
  <c r="BH341" i="30"/>
  <c r="BF341" i="30"/>
  <c r="BB341" i="30"/>
  <c r="BD341" i="30"/>
  <c r="AZ341" i="30"/>
  <c r="AX341" i="30"/>
  <c r="AR341" i="30"/>
  <c r="AV341" i="30"/>
  <c r="AT341" i="30"/>
  <c r="AP341" i="30"/>
  <c r="AL341" i="30"/>
  <c r="AN341" i="30"/>
  <c r="AJ341" i="30"/>
  <c r="AF341" i="30"/>
  <c r="AB341" i="30"/>
  <c r="X341" i="30"/>
  <c r="AH341" i="30"/>
  <c r="AD341" i="30"/>
  <c r="V341" i="30"/>
  <c r="R341" i="30"/>
  <c r="Z341" i="30"/>
  <c r="T341" i="30"/>
  <c r="P341" i="30"/>
  <c r="N341" i="30"/>
  <c r="CF269" i="30"/>
  <c r="CD269" i="30"/>
  <c r="CB269" i="30"/>
  <c r="BZ269" i="30"/>
  <c r="BV269" i="30"/>
  <c r="BX269" i="30"/>
  <c r="BT269" i="30"/>
  <c r="BR269" i="30"/>
  <c r="BP269" i="30"/>
  <c r="BN269" i="30"/>
  <c r="BL269" i="30"/>
  <c r="BJ269" i="30"/>
  <c r="BH269" i="30"/>
  <c r="BF269" i="30"/>
  <c r="AZ269" i="30"/>
  <c r="BD269" i="30"/>
  <c r="BB269" i="30"/>
  <c r="AX269" i="30"/>
  <c r="AR269" i="30"/>
  <c r="AV269" i="30"/>
  <c r="AT269" i="30"/>
  <c r="AP269" i="30"/>
  <c r="AN269" i="30"/>
  <c r="AL269" i="30"/>
  <c r="AJ269" i="30"/>
  <c r="AF269" i="30"/>
  <c r="AB269" i="30"/>
  <c r="AH269" i="30"/>
  <c r="V269" i="30"/>
  <c r="R269" i="30"/>
  <c r="AD269" i="30"/>
  <c r="Z269" i="30"/>
  <c r="X269" i="30"/>
  <c r="T269" i="30"/>
  <c r="P269" i="30"/>
  <c r="N269" i="30"/>
  <c r="CF197" i="30"/>
  <c r="CD197" i="30"/>
  <c r="CB197" i="30"/>
  <c r="BZ197" i="30"/>
  <c r="BV197" i="30"/>
  <c r="BX197" i="30"/>
  <c r="BT197" i="30"/>
  <c r="BP197" i="30"/>
  <c r="BR197" i="30"/>
  <c r="BN197" i="30"/>
  <c r="BL197" i="30"/>
  <c r="BJ197" i="30"/>
  <c r="BH197" i="30"/>
  <c r="BF197" i="30"/>
  <c r="AZ197" i="30"/>
  <c r="BD197" i="30"/>
  <c r="AX197" i="30"/>
  <c r="AV197" i="30"/>
  <c r="AR197" i="30"/>
  <c r="BB197" i="30"/>
  <c r="AT197" i="30"/>
  <c r="AP197" i="30"/>
  <c r="AL197" i="30"/>
  <c r="AN197" i="30"/>
  <c r="AJ197" i="30"/>
  <c r="AF197" i="30"/>
  <c r="AB197" i="30"/>
  <c r="Z197" i="30"/>
  <c r="AH197" i="30"/>
  <c r="V197" i="30"/>
  <c r="R197" i="30"/>
  <c r="AD197" i="30"/>
  <c r="X197" i="30"/>
  <c r="T197" i="30"/>
  <c r="N197" i="30"/>
  <c r="P197" i="30"/>
  <c r="CF149" i="30"/>
  <c r="CD149" i="30"/>
  <c r="CB149" i="30"/>
  <c r="BZ149" i="30"/>
  <c r="BV149" i="30"/>
  <c r="BX149" i="30"/>
  <c r="BT149" i="30"/>
  <c r="BR149" i="30"/>
  <c r="BP149" i="30"/>
  <c r="BN149" i="30"/>
  <c r="BL149" i="30"/>
  <c r="BJ149" i="30"/>
  <c r="BH149" i="30"/>
  <c r="BF149" i="30"/>
  <c r="BD149" i="30"/>
  <c r="BB149" i="30"/>
  <c r="AZ149" i="30"/>
  <c r="AX149" i="30"/>
  <c r="AV149" i="30"/>
  <c r="AR149" i="30"/>
  <c r="AT149" i="30"/>
  <c r="AP149" i="30"/>
  <c r="AL149" i="30"/>
  <c r="AN149" i="30"/>
  <c r="AJ149" i="30"/>
  <c r="AF149" i="30"/>
  <c r="AB149" i="30"/>
  <c r="AH149" i="30"/>
  <c r="AD149" i="30"/>
  <c r="V149" i="30"/>
  <c r="R149" i="30"/>
  <c r="Z149" i="30"/>
  <c r="X149" i="30"/>
  <c r="T149" i="30"/>
  <c r="N149" i="30"/>
  <c r="P149" i="30"/>
  <c r="CF85" i="30"/>
  <c r="CB85" i="30"/>
  <c r="BZ85" i="30"/>
  <c r="CD85" i="30"/>
  <c r="BV85" i="30"/>
  <c r="BX85" i="30"/>
  <c r="BT85" i="30"/>
  <c r="BR85" i="30"/>
  <c r="BP85" i="30"/>
  <c r="BN85" i="30"/>
  <c r="BL85" i="30"/>
  <c r="BJ85" i="30"/>
  <c r="BH85" i="30"/>
  <c r="BF85" i="30"/>
  <c r="BD85" i="30"/>
  <c r="BB85" i="30"/>
  <c r="AZ85" i="30"/>
  <c r="AX85" i="30"/>
  <c r="AV85" i="30"/>
  <c r="AR85" i="30"/>
  <c r="AT85" i="30"/>
  <c r="AP85" i="30"/>
  <c r="AL85" i="30"/>
  <c r="AN85" i="30"/>
  <c r="AJ85" i="30"/>
  <c r="AF85" i="30"/>
  <c r="AB85" i="30"/>
  <c r="AH85" i="30"/>
  <c r="AD85" i="30"/>
  <c r="V85" i="30"/>
  <c r="R85" i="30"/>
  <c r="Z85" i="30"/>
  <c r="X85" i="30"/>
  <c r="T85" i="30"/>
  <c r="N85" i="30"/>
  <c r="P85" i="30"/>
  <c r="CF37" i="30"/>
  <c r="CB37" i="30"/>
  <c r="CD37" i="30"/>
  <c r="BZ37" i="30"/>
  <c r="BX37" i="30"/>
  <c r="BV37" i="30"/>
  <c r="BT37" i="30"/>
  <c r="BR37" i="30"/>
  <c r="BP37" i="30"/>
  <c r="BN37" i="30"/>
  <c r="BL37" i="30"/>
  <c r="BJ37" i="30"/>
  <c r="BH37" i="30"/>
  <c r="BF37" i="30"/>
  <c r="AZ37" i="30"/>
  <c r="BB37" i="30"/>
  <c r="AX37" i="30"/>
  <c r="BD37" i="30"/>
  <c r="AV37" i="30"/>
  <c r="AR37" i="30"/>
  <c r="AT37" i="30"/>
  <c r="AP37" i="30"/>
  <c r="AL37" i="30"/>
  <c r="AN37" i="30"/>
  <c r="AJ37" i="30"/>
  <c r="AF37" i="30"/>
  <c r="AB37" i="30"/>
  <c r="Z37" i="30"/>
  <c r="V37" i="30"/>
  <c r="R37" i="30"/>
  <c r="AH37" i="30"/>
  <c r="AD37" i="30"/>
  <c r="X37" i="30"/>
  <c r="T37" i="30"/>
  <c r="N37" i="30"/>
  <c r="P37" i="30"/>
  <c r="CF492" i="30"/>
  <c r="CD492" i="30"/>
  <c r="CB492" i="30"/>
  <c r="BZ492" i="30"/>
  <c r="BX492" i="30"/>
  <c r="BV492" i="30"/>
  <c r="BT492" i="30"/>
  <c r="BP492" i="30"/>
  <c r="BR492" i="30"/>
  <c r="BN492" i="30"/>
  <c r="BL492" i="30"/>
  <c r="BJ492" i="30"/>
  <c r="BH492" i="30"/>
  <c r="BD492" i="30"/>
  <c r="AZ492" i="30"/>
  <c r="BB492" i="30"/>
  <c r="BF492" i="30"/>
  <c r="AX492" i="30"/>
  <c r="AV492" i="30"/>
  <c r="AR492" i="30"/>
  <c r="AP492" i="30"/>
  <c r="AT492" i="30"/>
  <c r="AL492" i="30"/>
  <c r="AN492" i="30"/>
  <c r="AH492" i="30"/>
  <c r="AJ492" i="30"/>
  <c r="AD492" i="30"/>
  <c r="Z492" i="30"/>
  <c r="AF492" i="30"/>
  <c r="AB492" i="30"/>
  <c r="X492" i="30"/>
  <c r="T492" i="30"/>
  <c r="P492" i="30"/>
  <c r="V492" i="30"/>
  <c r="R492" i="30"/>
  <c r="N492" i="30"/>
  <c r="CF468" i="30"/>
  <c r="CD468" i="30"/>
  <c r="CB468" i="30"/>
  <c r="BX468" i="30"/>
  <c r="BZ468" i="30"/>
  <c r="BV468" i="30"/>
  <c r="BT468" i="30"/>
  <c r="BR468" i="30"/>
  <c r="BP468" i="30"/>
  <c r="BN468" i="30"/>
  <c r="BL468" i="30"/>
  <c r="BJ468" i="30"/>
  <c r="BH468" i="30"/>
  <c r="BD468" i="30"/>
  <c r="AZ468" i="30"/>
  <c r="BB468" i="30"/>
  <c r="BF468" i="30"/>
  <c r="AX468" i="30"/>
  <c r="AR468" i="30"/>
  <c r="AV468" i="30"/>
  <c r="AP468" i="30"/>
  <c r="AT468" i="30"/>
  <c r="AN468" i="30"/>
  <c r="AL468" i="30"/>
  <c r="AH468" i="30"/>
  <c r="AJ468" i="30"/>
  <c r="AD468" i="30"/>
  <c r="Z468" i="30"/>
  <c r="AF468" i="30"/>
  <c r="AB468" i="30"/>
  <c r="X468" i="30"/>
  <c r="T468" i="30"/>
  <c r="P468" i="30"/>
  <c r="V468" i="30"/>
  <c r="R468" i="30"/>
  <c r="N468" i="30"/>
  <c r="CD499" i="30"/>
  <c r="CF499" i="30"/>
  <c r="CB499" i="30"/>
  <c r="BZ499" i="30"/>
  <c r="BX499" i="30"/>
  <c r="BP499" i="30"/>
  <c r="BR499" i="30"/>
  <c r="BT499" i="30"/>
  <c r="BV499" i="30"/>
  <c r="BL499" i="30"/>
  <c r="BH499" i="30"/>
  <c r="BN499" i="30"/>
  <c r="BJ499" i="30"/>
  <c r="BF499" i="30"/>
  <c r="BD499" i="30"/>
  <c r="BB499" i="30"/>
  <c r="AZ499" i="30"/>
  <c r="AV499" i="30"/>
  <c r="AT499" i="30"/>
  <c r="AP499" i="30"/>
  <c r="AR499" i="30"/>
  <c r="AX499" i="30"/>
  <c r="AN499" i="30"/>
  <c r="AJ499" i="30"/>
  <c r="AL499" i="30"/>
  <c r="AH499" i="30"/>
  <c r="AD499" i="30"/>
  <c r="Z499" i="30"/>
  <c r="AF499" i="30"/>
  <c r="AB499" i="30"/>
  <c r="X499" i="30"/>
  <c r="T499" i="30"/>
  <c r="P499" i="30"/>
  <c r="N499" i="30"/>
  <c r="V499" i="30"/>
  <c r="R499" i="30"/>
  <c r="CD483" i="30"/>
  <c r="CF483" i="30"/>
  <c r="CB483" i="30"/>
  <c r="BZ483" i="30"/>
  <c r="BX483" i="30"/>
  <c r="BV483" i="30"/>
  <c r="BT483" i="30"/>
  <c r="BP483" i="30"/>
  <c r="BR483" i="30"/>
  <c r="BL483" i="30"/>
  <c r="BN483" i="30"/>
  <c r="BH483" i="30"/>
  <c r="BJ483" i="30"/>
  <c r="BF483" i="30"/>
  <c r="BD483" i="30"/>
  <c r="BB483" i="30"/>
  <c r="AV483" i="30"/>
  <c r="AX483" i="30"/>
  <c r="AT483" i="30"/>
  <c r="AP483" i="30"/>
  <c r="AR483" i="30"/>
  <c r="AN483" i="30"/>
  <c r="AZ483" i="30"/>
  <c r="AJ483" i="30"/>
  <c r="AL483" i="30"/>
  <c r="AH483" i="30"/>
  <c r="AD483" i="30"/>
  <c r="Z483" i="30"/>
  <c r="AF483" i="30"/>
  <c r="AB483" i="30"/>
  <c r="X483" i="30"/>
  <c r="T483" i="30"/>
  <c r="P483" i="30"/>
  <c r="R483" i="30"/>
  <c r="N483" i="30"/>
  <c r="V483" i="30"/>
  <c r="CF467" i="30"/>
  <c r="CD467" i="30"/>
  <c r="CB467" i="30"/>
  <c r="BZ467" i="30"/>
  <c r="BX467" i="30"/>
  <c r="BV467" i="30"/>
  <c r="BP467" i="30"/>
  <c r="BR467" i="30"/>
  <c r="BT467" i="30"/>
  <c r="BL467" i="30"/>
  <c r="BN467" i="30"/>
  <c r="BH467" i="30"/>
  <c r="BJ467" i="30"/>
  <c r="BF467" i="30"/>
  <c r="BD467" i="30"/>
  <c r="BB467" i="30"/>
  <c r="AV467" i="30"/>
  <c r="AZ467" i="30"/>
  <c r="AT467" i="30"/>
  <c r="AP467" i="30"/>
  <c r="AX467" i="30"/>
  <c r="AR467" i="30"/>
  <c r="AN467" i="30"/>
  <c r="AJ467" i="30"/>
  <c r="AL467" i="30"/>
  <c r="AH467" i="30"/>
  <c r="AD467" i="30"/>
  <c r="Z467" i="30"/>
  <c r="AF467" i="30"/>
  <c r="AB467" i="30"/>
  <c r="X467" i="30"/>
  <c r="T467" i="30"/>
  <c r="P467" i="30"/>
  <c r="N467" i="30"/>
  <c r="V467" i="30"/>
  <c r="R467" i="30"/>
  <c r="CF459" i="30"/>
  <c r="CD459" i="30"/>
  <c r="CB459" i="30"/>
  <c r="BZ459" i="30"/>
  <c r="BV459" i="30"/>
  <c r="BX459" i="30"/>
  <c r="BT459" i="30"/>
  <c r="BP459" i="30"/>
  <c r="BR459" i="30"/>
  <c r="BL459" i="30"/>
  <c r="BH459" i="30"/>
  <c r="BN459" i="30"/>
  <c r="BJ459" i="30"/>
  <c r="BF459" i="30"/>
  <c r="BD459" i="30"/>
  <c r="BB459" i="30"/>
  <c r="AZ459" i="30"/>
  <c r="AV459" i="30"/>
  <c r="AT459" i="30"/>
  <c r="AP459" i="30"/>
  <c r="AX459" i="30"/>
  <c r="AR459" i="30"/>
  <c r="AN459" i="30"/>
  <c r="AJ459" i="30"/>
  <c r="AL459" i="30"/>
  <c r="AH459" i="30"/>
  <c r="AD459" i="30"/>
  <c r="Z459" i="30"/>
  <c r="AF459" i="30"/>
  <c r="AB459" i="30"/>
  <c r="X459" i="30"/>
  <c r="T459" i="30"/>
  <c r="P459" i="30"/>
  <c r="N459" i="30"/>
  <c r="V459" i="30"/>
  <c r="R459" i="30"/>
  <c r="CF451" i="30"/>
  <c r="CD451" i="30"/>
  <c r="CB451" i="30"/>
  <c r="BZ451" i="30"/>
  <c r="BX451" i="30"/>
  <c r="BV451" i="30"/>
  <c r="BT451" i="30"/>
  <c r="BP451" i="30"/>
  <c r="BR451" i="30"/>
  <c r="BL451" i="30"/>
  <c r="BH451" i="30"/>
  <c r="BN451" i="30"/>
  <c r="BJ451" i="30"/>
  <c r="BF451" i="30"/>
  <c r="BD451" i="30"/>
  <c r="BB451" i="30"/>
  <c r="AZ451" i="30"/>
  <c r="AV451" i="30"/>
  <c r="AT451" i="30"/>
  <c r="AP451" i="30"/>
  <c r="AX451" i="30"/>
  <c r="AR451" i="30"/>
  <c r="AN451" i="30"/>
  <c r="AJ451" i="30"/>
  <c r="AL451" i="30"/>
  <c r="AH451" i="30"/>
  <c r="AD451" i="30"/>
  <c r="Z451" i="30"/>
  <c r="AF451" i="30"/>
  <c r="AB451" i="30"/>
  <c r="X451" i="30"/>
  <c r="T451" i="30"/>
  <c r="P451" i="30"/>
  <c r="R451" i="30"/>
  <c r="N451" i="30"/>
  <c r="V451" i="30"/>
  <c r="CF443" i="30"/>
  <c r="CD443" i="30"/>
  <c r="CB443" i="30"/>
  <c r="BZ443" i="30"/>
  <c r="BX443" i="30"/>
  <c r="BV443" i="30"/>
  <c r="BP443" i="30"/>
  <c r="BT443" i="30"/>
  <c r="BR443" i="30"/>
  <c r="BL443" i="30"/>
  <c r="BH443" i="30"/>
  <c r="BN443" i="30"/>
  <c r="BJ443" i="30"/>
  <c r="BF443" i="30"/>
  <c r="BD443" i="30"/>
  <c r="BB443" i="30"/>
  <c r="AV443" i="30"/>
  <c r="AZ443" i="30"/>
  <c r="AT443" i="30"/>
  <c r="AP443" i="30"/>
  <c r="AR443" i="30"/>
  <c r="AX443" i="30"/>
  <c r="AN443" i="30"/>
  <c r="AJ443" i="30"/>
  <c r="AL443" i="30"/>
  <c r="AH443" i="30"/>
  <c r="AD443" i="30"/>
  <c r="Z443" i="30"/>
  <c r="AF443" i="30"/>
  <c r="AB443" i="30"/>
  <c r="X443" i="30"/>
  <c r="T443" i="30"/>
  <c r="P443" i="30"/>
  <c r="V443" i="30"/>
  <c r="N443" i="30"/>
  <c r="R443" i="30"/>
  <c r="CF435" i="30"/>
  <c r="CD435" i="30"/>
  <c r="CB435" i="30"/>
  <c r="BZ435" i="30"/>
  <c r="BV435" i="30"/>
  <c r="BX435" i="30"/>
  <c r="BP435" i="30"/>
  <c r="BR435" i="30"/>
  <c r="BT435" i="30"/>
  <c r="BL435" i="30"/>
  <c r="BH435" i="30"/>
  <c r="BN435" i="30"/>
  <c r="BJ435" i="30"/>
  <c r="BF435" i="30"/>
  <c r="BD435" i="30"/>
  <c r="BB435" i="30"/>
  <c r="AZ435" i="30"/>
  <c r="AV435" i="30"/>
  <c r="AT435" i="30"/>
  <c r="AP435" i="30"/>
  <c r="AR435" i="30"/>
  <c r="AX435" i="30"/>
  <c r="AN435" i="30"/>
  <c r="AJ435" i="30"/>
  <c r="AL435" i="30"/>
  <c r="AH435" i="30"/>
  <c r="AD435" i="30"/>
  <c r="Z435" i="30"/>
  <c r="AF435" i="30"/>
  <c r="AB435" i="30"/>
  <c r="X435" i="30"/>
  <c r="T435" i="30"/>
  <c r="P435" i="30"/>
  <c r="N435" i="30"/>
  <c r="V435" i="30"/>
  <c r="R435" i="30"/>
  <c r="CF427" i="30"/>
  <c r="CB427" i="30"/>
  <c r="CD427" i="30"/>
  <c r="BZ427" i="30"/>
  <c r="BX427" i="30"/>
  <c r="BV427" i="30"/>
  <c r="BT427" i="30"/>
  <c r="BR427" i="30"/>
  <c r="BP427" i="30"/>
  <c r="BL427" i="30"/>
  <c r="BH427" i="30"/>
  <c r="BJ427" i="30"/>
  <c r="BN427" i="30"/>
  <c r="BF427" i="30"/>
  <c r="BD427" i="30"/>
  <c r="BB427" i="30"/>
  <c r="AV427" i="30"/>
  <c r="AZ427" i="30"/>
  <c r="AT427" i="30"/>
  <c r="AP427" i="30"/>
  <c r="AR427" i="30"/>
  <c r="AN427" i="30"/>
  <c r="AX427" i="30"/>
  <c r="AJ427" i="30"/>
  <c r="AL427" i="30"/>
  <c r="AH427" i="30"/>
  <c r="AD427" i="30"/>
  <c r="Z427" i="30"/>
  <c r="AF427" i="30"/>
  <c r="AB427" i="30"/>
  <c r="X427" i="30"/>
  <c r="T427" i="30"/>
  <c r="P427" i="30"/>
  <c r="N427" i="30"/>
  <c r="V427" i="30"/>
  <c r="R427" i="30"/>
  <c r="CF419" i="30"/>
  <c r="CD419" i="30"/>
  <c r="CB419" i="30"/>
  <c r="BZ419" i="30"/>
  <c r="BX419" i="30"/>
  <c r="BV419" i="30"/>
  <c r="BT419" i="30"/>
  <c r="BP419" i="30"/>
  <c r="BR419" i="30"/>
  <c r="BL419" i="30"/>
  <c r="BN419" i="30"/>
  <c r="BH419" i="30"/>
  <c r="BJ419" i="30"/>
  <c r="BF419" i="30"/>
  <c r="BD419" i="30"/>
  <c r="BB419" i="30"/>
  <c r="AV419" i="30"/>
  <c r="AX419" i="30"/>
  <c r="AT419" i="30"/>
  <c r="AP419" i="30"/>
  <c r="AZ419" i="30"/>
  <c r="AR419" i="30"/>
  <c r="AN419" i="30"/>
  <c r="AJ419" i="30"/>
  <c r="AL419" i="30"/>
  <c r="AH419" i="30"/>
  <c r="AD419" i="30"/>
  <c r="Z419" i="30"/>
  <c r="AF419" i="30"/>
  <c r="AB419" i="30"/>
  <c r="X419" i="30"/>
  <c r="T419" i="30"/>
  <c r="P419" i="30"/>
  <c r="R419" i="30"/>
  <c r="N419" i="30"/>
  <c r="V419" i="30"/>
  <c r="CF411" i="30"/>
  <c r="CD411" i="30"/>
  <c r="CB411" i="30"/>
  <c r="BZ411" i="30"/>
  <c r="BV411" i="30"/>
  <c r="BP411" i="30"/>
  <c r="BX411" i="30"/>
  <c r="BR411" i="30"/>
  <c r="BT411" i="30"/>
  <c r="BL411" i="30"/>
  <c r="BN411" i="30"/>
  <c r="BH411" i="30"/>
  <c r="BJ411" i="30"/>
  <c r="BF411" i="30"/>
  <c r="BD411" i="30"/>
  <c r="BB411" i="30"/>
  <c r="AZ411" i="30"/>
  <c r="AV411" i="30"/>
  <c r="AT411" i="30"/>
  <c r="AP411" i="30"/>
  <c r="AX411" i="30"/>
  <c r="AR411" i="30"/>
  <c r="AN411" i="30"/>
  <c r="AJ411" i="30"/>
  <c r="AL411" i="30"/>
  <c r="AH411" i="30"/>
  <c r="AD411" i="30"/>
  <c r="Z411" i="30"/>
  <c r="AF411" i="30"/>
  <c r="AB411" i="30"/>
  <c r="X411" i="30"/>
  <c r="T411" i="30"/>
  <c r="P411" i="30"/>
  <c r="V411" i="30"/>
  <c r="N411" i="30"/>
  <c r="R411" i="30"/>
  <c r="CF403" i="30"/>
  <c r="CB403" i="30"/>
  <c r="CD403" i="30"/>
  <c r="BZ403" i="30"/>
  <c r="BX403" i="30"/>
  <c r="BV403" i="30"/>
  <c r="BR403" i="30"/>
  <c r="BP403" i="30"/>
  <c r="BL403" i="30"/>
  <c r="BT403" i="30"/>
  <c r="BN403" i="30"/>
  <c r="BH403" i="30"/>
  <c r="BJ403" i="30"/>
  <c r="BF403" i="30"/>
  <c r="BD403" i="30"/>
  <c r="BB403" i="30"/>
  <c r="AV403" i="30"/>
  <c r="AZ403" i="30"/>
  <c r="AT403" i="30"/>
  <c r="AP403" i="30"/>
  <c r="AX403" i="30"/>
  <c r="AR403" i="30"/>
  <c r="AN403" i="30"/>
  <c r="AJ403" i="30"/>
  <c r="AL403" i="30"/>
  <c r="AH403" i="30"/>
  <c r="AD403" i="30"/>
  <c r="Z403" i="30"/>
  <c r="AF403" i="30"/>
  <c r="AB403" i="30"/>
  <c r="X403" i="30"/>
  <c r="T403" i="30"/>
  <c r="P403" i="30"/>
  <c r="N403" i="30"/>
  <c r="V403" i="30"/>
  <c r="R403" i="30"/>
  <c r="CF395" i="30"/>
  <c r="CD395" i="30"/>
  <c r="CB395" i="30"/>
  <c r="BZ395" i="30"/>
  <c r="BV395" i="30"/>
  <c r="BX395" i="30"/>
  <c r="BT395" i="30"/>
  <c r="BP395" i="30"/>
  <c r="BR395" i="30"/>
  <c r="BL395" i="30"/>
  <c r="BH395" i="30"/>
  <c r="BN395" i="30"/>
  <c r="BJ395" i="30"/>
  <c r="BF395" i="30"/>
  <c r="BD395" i="30"/>
  <c r="BB395" i="30"/>
  <c r="AZ395" i="30"/>
  <c r="AV395" i="30"/>
  <c r="AT395" i="30"/>
  <c r="AP395" i="30"/>
  <c r="AX395" i="30"/>
  <c r="AR395" i="30"/>
  <c r="AN395" i="30"/>
  <c r="AJ395" i="30"/>
  <c r="AL395" i="30"/>
  <c r="AH395" i="30"/>
  <c r="AD395" i="30"/>
  <c r="Z395" i="30"/>
  <c r="AF395" i="30"/>
  <c r="AB395" i="30"/>
  <c r="X395" i="30"/>
  <c r="T395" i="30"/>
  <c r="P395" i="30"/>
  <c r="N395" i="30"/>
  <c r="V395" i="30"/>
  <c r="R395" i="30"/>
  <c r="CF387" i="30"/>
  <c r="CD387" i="30"/>
  <c r="CB387" i="30"/>
  <c r="BX387" i="30"/>
  <c r="BZ387" i="30"/>
  <c r="BV387" i="30"/>
  <c r="BT387" i="30"/>
  <c r="BP387" i="30"/>
  <c r="BR387" i="30"/>
  <c r="BL387" i="30"/>
  <c r="BH387" i="30"/>
  <c r="BN387" i="30"/>
  <c r="BJ387" i="30"/>
  <c r="BF387" i="30"/>
  <c r="BD387" i="30"/>
  <c r="BB387" i="30"/>
  <c r="AZ387" i="30"/>
  <c r="AV387" i="30"/>
  <c r="AT387" i="30"/>
  <c r="AP387" i="30"/>
  <c r="AX387" i="30"/>
  <c r="AR387" i="30"/>
  <c r="AN387" i="30"/>
  <c r="AJ387" i="30"/>
  <c r="AL387" i="30"/>
  <c r="AH387" i="30"/>
  <c r="AD387" i="30"/>
  <c r="Z387" i="30"/>
  <c r="AF387" i="30"/>
  <c r="AB387" i="30"/>
  <c r="X387" i="30"/>
  <c r="T387" i="30"/>
  <c r="P387" i="30"/>
  <c r="R387" i="30"/>
  <c r="N387" i="30"/>
  <c r="V387" i="30"/>
  <c r="CF379" i="30"/>
  <c r="CD379" i="30"/>
  <c r="CB379" i="30"/>
  <c r="BZ379" i="30"/>
  <c r="BV379" i="30"/>
  <c r="BX379" i="30"/>
  <c r="BP379" i="30"/>
  <c r="BT379" i="30"/>
  <c r="BL379" i="30"/>
  <c r="BH379" i="30"/>
  <c r="BR379" i="30"/>
  <c r="BN379" i="30"/>
  <c r="BJ379" i="30"/>
  <c r="BF379" i="30"/>
  <c r="BD379" i="30"/>
  <c r="BB379" i="30"/>
  <c r="AV379" i="30"/>
  <c r="AZ379" i="30"/>
  <c r="AT379" i="30"/>
  <c r="AP379" i="30"/>
  <c r="AR379" i="30"/>
  <c r="AX379" i="30"/>
  <c r="AN379" i="30"/>
  <c r="AJ379" i="30"/>
  <c r="AL379" i="30"/>
  <c r="AH379" i="30"/>
  <c r="AD379" i="30"/>
  <c r="Z379" i="30"/>
  <c r="AF379" i="30"/>
  <c r="AB379" i="30"/>
  <c r="X379" i="30"/>
  <c r="T379" i="30"/>
  <c r="P379" i="30"/>
  <c r="V379" i="30"/>
  <c r="N379" i="30"/>
  <c r="R379" i="30"/>
  <c r="CF371" i="30"/>
  <c r="CD371" i="30"/>
  <c r="CB371" i="30"/>
  <c r="BZ371" i="30"/>
  <c r="BV371" i="30"/>
  <c r="BX371" i="30"/>
  <c r="BT371" i="30"/>
  <c r="BR371" i="30"/>
  <c r="BP371" i="30"/>
  <c r="BL371" i="30"/>
  <c r="BH371" i="30"/>
  <c r="BN371" i="30"/>
  <c r="BJ371" i="30"/>
  <c r="BF371" i="30"/>
  <c r="BD371" i="30"/>
  <c r="BB371" i="30"/>
  <c r="AZ371" i="30"/>
  <c r="AV371" i="30"/>
  <c r="AT371" i="30"/>
  <c r="AP371" i="30"/>
  <c r="AR371" i="30"/>
  <c r="AX371" i="30"/>
  <c r="AN371" i="30"/>
  <c r="AJ371" i="30"/>
  <c r="AL371" i="30"/>
  <c r="AH371" i="30"/>
  <c r="AD371" i="30"/>
  <c r="Z371" i="30"/>
  <c r="AF371" i="30"/>
  <c r="AB371" i="30"/>
  <c r="X371" i="30"/>
  <c r="T371" i="30"/>
  <c r="P371" i="30"/>
  <c r="N371" i="30"/>
  <c r="V371" i="30"/>
  <c r="R371" i="30"/>
  <c r="CF363" i="30"/>
  <c r="CD363" i="30"/>
  <c r="CB363" i="30"/>
  <c r="BZ363" i="30"/>
  <c r="BV363" i="30"/>
  <c r="BT363" i="30"/>
  <c r="BX363" i="30"/>
  <c r="BR363" i="30"/>
  <c r="BP363" i="30"/>
  <c r="BL363" i="30"/>
  <c r="BH363" i="30"/>
  <c r="BJ363" i="30"/>
  <c r="BN363" i="30"/>
  <c r="BF363" i="30"/>
  <c r="BD363" i="30"/>
  <c r="BB363" i="30"/>
  <c r="AV363" i="30"/>
  <c r="AZ363" i="30"/>
  <c r="AT363" i="30"/>
  <c r="AP363" i="30"/>
  <c r="AR363" i="30"/>
  <c r="AN363" i="30"/>
  <c r="AX363" i="30"/>
  <c r="AJ363" i="30"/>
  <c r="AL363" i="30"/>
  <c r="AH363" i="30"/>
  <c r="AD363" i="30"/>
  <c r="Z363" i="30"/>
  <c r="AF363" i="30"/>
  <c r="AB363" i="30"/>
  <c r="X363" i="30"/>
  <c r="T363" i="30"/>
  <c r="P363" i="30"/>
  <c r="N363" i="30"/>
  <c r="V363" i="30"/>
  <c r="R363" i="30"/>
  <c r="CF355" i="30"/>
  <c r="CD355" i="30"/>
  <c r="BZ355" i="30"/>
  <c r="CB355" i="30"/>
  <c r="BX355" i="30"/>
  <c r="BV355" i="30"/>
  <c r="BT355" i="30"/>
  <c r="BR355" i="30"/>
  <c r="BP355" i="30"/>
  <c r="BL355" i="30"/>
  <c r="BN355" i="30"/>
  <c r="BH355" i="30"/>
  <c r="BJ355" i="30"/>
  <c r="BF355" i="30"/>
  <c r="BD355" i="30"/>
  <c r="BB355" i="30"/>
  <c r="AV355" i="30"/>
  <c r="AT355" i="30"/>
  <c r="AP355" i="30"/>
  <c r="AX355" i="30"/>
  <c r="AR355" i="30"/>
  <c r="AZ355" i="30"/>
  <c r="AN355" i="30"/>
  <c r="AJ355" i="30"/>
  <c r="AL355" i="30"/>
  <c r="AH355" i="30"/>
  <c r="AD355" i="30"/>
  <c r="Z355" i="30"/>
  <c r="AF355" i="30"/>
  <c r="AB355" i="30"/>
  <c r="X355" i="30"/>
  <c r="T355" i="30"/>
  <c r="P355" i="30"/>
  <c r="R355" i="30"/>
  <c r="N355" i="30"/>
  <c r="V355" i="30"/>
  <c r="CF347" i="30"/>
  <c r="CD347" i="30"/>
  <c r="CB347" i="30"/>
  <c r="BZ347" i="30"/>
  <c r="BV347" i="30"/>
  <c r="BX347" i="30"/>
  <c r="BR347" i="30"/>
  <c r="BP347" i="30"/>
  <c r="BL347" i="30"/>
  <c r="BN347" i="30"/>
  <c r="BT347" i="30"/>
  <c r="BH347" i="30"/>
  <c r="BJ347" i="30"/>
  <c r="BF347" i="30"/>
  <c r="BD347" i="30"/>
  <c r="BB347" i="30"/>
  <c r="AZ347" i="30"/>
  <c r="AV347" i="30"/>
  <c r="AT347" i="30"/>
  <c r="AP347" i="30"/>
  <c r="AR347" i="30"/>
  <c r="AX347" i="30"/>
  <c r="AN347" i="30"/>
  <c r="AJ347" i="30"/>
  <c r="AL347" i="30"/>
  <c r="AH347" i="30"/>
  <c r="AD347" i="30"/>
  <c r="Z347" i="30"/>
  <c r="AF347" i="30"/>
  <c r="AB347" i="30"/>
  <c r="X347" i="30"/>
  <c r="T347" i="30"/>
  <c r="P347" i="30"/>
  <c r="V347" i="30"/>
  <c r="N347" i="30"/>
  <c r="R347" i="30"/>
  <c r="CF339" i="30"/>
  <c r="CD339" i="30"/>
  <c r="BZ339" i="30"/>
  <c r="CB339" i="30"/>
  <c r="BV339" i="30"/>
  <c r="BX339" i="30"/>
  <c r="BR339" i="30"/>
  <c r="BT339" i="30"/>
  <c r="BP339" i="30"/>
  <c r="BL339" i="30"/>
  <c r="BN339" i="30"/>
  <c r="BH339" i="30"/>
  <c r="BJ339" i="30"/>
  <c r="BF339" i="30"/>
  <c r="BD339" i="30"/>
  <c r="BB339" i="30"/>
  <c r="AV339" i="30"/>
  <c r="AZ339" i="30"/>
  <c r="AX339" i="30"/>
  <c r="AT339" i="30"/>
  <c r="AP339" i="30"/>
  <c r="AR339" i="30"/>
  <c r="AN339" i="30"/>
  <c r="AJ339" i="30"/>
  <c r="AL339" i="30"/>
  <c r="AH339" i="30"/>
  <c r="AD339" i="30"/>
  <c r="Z339" i="30"/>
  <c r="AF339" i="30"/>
  <c r="AB339" i="30"/>
  <c r="X339" i="30"/>
  <c r="T339" i="30"/>
  <c r="P339" i="30"/>
  <c r="N339" i="30"/>
  <c r="V339" i="30"/>
  <c r="R339" i="30"/>
  <c r="CF331" i="30"/>
  <c r="CD331" i="30"/>
  <c r="CB331" i="30"/>
  <c r="BZ331" i="30"/>
  <c r="BV331" i="30"/>
  <c r="BX331" i="30"/>
  <c r="BT331" i="30"/>
  <c r="BR331" i="30"/>
  <c r="BP331" i="30"/>
  <c r="BL331" i="30"/>
  <c r="BH331" i="30"/>
  <c r="BN331" i="30"/>
  <c r="BJ331" i="30"/>
  <c r="BF331" i="30"/>
  <c r="BD331" i="30"/>
  <c r="BB331" i="30"/>
  <c r="AZ331" i="30"/>
  <c r="AV331" i="30"/>
  <c r="AT331" i="30"/>
  <c r="AP331" i="30"/>
  <c r="AX331" i="30"/>
  <c r="AR331" i="30"/>
  <c r="AN331" i="30"/>
  <c r="AJ331" i="30"/>
  <c r="AL331" i="30"/>
  <c r="AH331" i="30"/>
  <c r="AD331" i="30"/>
  <c r="Z331" i="30"/>
  <c r="AF331" i="30"/>
  <c r="AB331" i="30"/>
  <c r="X331" i="30"/>
  <c r="T331" i="30"/>
  <c r="P331" i="30"/>
  <c r="N331" i="30"/>
  <c r="V331" i="30"/>
  <c r="R331" i="30"/>
  <c r="CF323" i="30"/>
  <c r="CD323" i="30"/>
  <c r="BX323" i="30"/>
  <c r="CB323" i="30"/>
  <c r="BZ323" i="30"/>
  <c r="BV323" i="30"/>
  <c r="BT323" i="30"/>
  <c r="BR323" i="30"/>
  <c r="BP323" i="30"/>
  <c r="BL323" i="30"/>
  <c r="BH323" i="30"/>
  <c r="BN323" i="30"/>
  <c r="BJ323" i="30"/>
  <c r="BF323" i="30"/>
  <c r="BD323" i="30"/>
  <c r="BB323" i="30"/>
  <c r="AV323" i="30"/>
  <c r="AZ323" i="30"/>
  <c r="AT323" i="30"/>
  <c r="AP323" i="30"/>
  <c r="AR323" i="30"/>
  <c r="AX323" i="30"/>
  <c r="AN323" i="30"/>
  <c r="AJ323" i="30"/>
  <c r="AL323" i="30"/>
  <c r="AH323" i="30"/>
  <c r="AD323" i="30"/>
  <c r="Z323" i="30"/>
  <c r="AF323" i="30"/>
  <c r="AB323" i="30"/>
  <c r="X323" i="30"/>
  <c r="T323" i="30"/>
  <c r="P323" i="30"/>
  <c r="R323" i="30"/>
  <c r="N323" i="30"/>
  <c r="V323" i="30"/>
  <c r="CF315" i="30"/>
  <c r="CD315" i="30"/>
  <c r="CB315" i="30"/>
  <c r="BZ315" i="30"/>
  <c r="BV315" i="30"/>
  <c r="BX315" i="30"/>
  <c r="BT315" i="30"/>
  <c r="BP315" i="30"/>
  <c r="BL315" i="30"/>
  <c r="BR315" i="30"/>
  <c r="BH315" i="30"/>
  <c r="BN315" i="30"/>
  <c r="BJ315" i="30"/>
  <c r="BF315" i="30"/>
  <c r="BB315" i="30"/>
  <c r="AZ315" i="30"/>
  <c r="AV315" i="30"/>
  <c r="BD315" i="30"/>
  <c r="AT315" i="30"/>
  <c r="AP315" i="30"/>
  <c r="AX315" i="30"/>
  <c r="AR315" i="30"/>
  <c r="AN315" i="30"/>
  <c r="AJ315" i="30"/>
  <c r="AL315" i="30"/>
  <c r="AH315" i="30"/>
  <c r="AD315" i="30"/>
  <c r="Z315" i="30"/>
  <c r="AF315" i="30"/>
  <c r="AB315" i="30"/>
  <c r="X315" i="30"/>
  <c r="T315" i="30"/>
  <c r="P315" i="30"/>
  <c r="V315" i="30"/>
  <c r="N315" i="30"/>
  <c r="R315" i="30"/>
  <c r="CF307" i="30"/>
  <c r="CD307" i="30"/>
  <c r="CB307" i="30"/>
  <c r="BZ307" i="30"/>
  <c r="BX307" i="30"/>
  <c r="BV307" i="30"/>
  <c r="BT307" i="30"/>
  <c r="BR307" i="30"/>
  <c r="BP307" i="30"/>
  <c r="BL307" i="30"/>
  <c r="BH307" i="30"/>
  <c r="BN307" i="30"/>
  <c r="BJ307" i="30"/>
  <c r="BF307" i="30"/>
  <c r="BD307" i="30"/>
  <c r="BB307" i="30"/>
  <c r="AV307" i="30"/>
  <c r="AZ307" i="30"/>
  <c r="AT307" i="30"/>
  <c r="AP307" i="30"/>
  <c r="AX307" i="30"/>
  <c r="AR307" i="30"/>
  <c r="AN307" i="30"/>
  <c r="AJ307" i="30"/>
  <c r="AL307" i="30"/>
  <c r="AH307" i="30"/>
  <c r="AD307" i="30"/>
  <c r="Z307" i="30"/>
  <c r="AF307" i="30"/>
  <c r="AB307" i="30"/>
  <c r="X307" i="30"/>
  <c r="T307" i="30"/>
  <c r="P307" i="30"/>
  <c r="N307" i="30"/>
  <c r="V307" i="30"/>
  <c r="R307" i="30"/>
  <c r="CF299" i="30"/>
  <c r="CD299" i="30"/>
  <c r="CB299" i="30"/>
  <c r="BV299" i="30"/>
  <c r="BX299" i="30"/>
  <c r="BT299" i="30"/>
  <c r="BZ299" i="30"/>
  <c r="BR299" i="30"/>
  <c r="BP299" i="30"/>
  <c r="BL299" i="30"/>
  <c r="BH299" i="30"/>
  <c r="BJ299" i="30"/>
  <c r="BF299" i="30"/>
  <c r="BN299" i="30"/>
  <c r="BD299" i="30"/>
  <c r="BB299" i="30"/>
  <c r="AZ299" i="30"/>
  <c r="AV299" i="30"/>
  <c r="AT299" i="30"/>
  <c r="AP299" i="30"/>
  <c r="AR299" i="30"/>
  <c r="AN299" i="30"/>
  <c r="AX299" i="30"/>
  <c r="AJ299" i="30"/>
  <c r="AL299" i="30"/>
  <c r="AH299" i="30"/>
  <c r="AD299" i="30"/>
  <c r="Z299" i="30"/>
  <c r="AF299" i="30"/>
  <c r="AB299" i="30"/>
  <c r="X299" i="30"/>
  <c r="T299" i="30"/>
  <c r="P299" i="30"/>
  <c r="N299" i="30"/>
  <c r="V299" i="30"/>
  <c r="R299" i="30"/>
  <c r="CF291" i="30"/>
  <c r="CD291" i="30"/>
  <c r="CB291" i="30"/>
  <c r="BZ291" i="30"/>
  <c r="BX291" i="30"/>
  <c r="BV291" i="30"/>
  <c r="BT291" i="30"/>
  <c r="BR291" i="30"/>
  <c r="BP291" i="30"/>
  <c r="BL291" i="30"/>
  <c r="BN291" i="30"/>
  <c r="BH291" i="30"/>
  <c r="BJ291" i="30"/>
  <c r="BF291" i="30"/>
  <c r="BD291" i="30"/>
  <c r="BB291" i="30"/>
  <c r="AZ291" i="30"/>
  <c r="AV291" i="30"/>
  <c r="AT291" i="30"/>
  <c r="AP291" i="30"/>
  <c r="AX291" i="30"/>
  <c r="AR291" i="30"/>
  <c r="AN291" i="30"/>
  <c r="AJ291" i="30"/>
  <c r="AL291" i="30"/>
  <c r="AH291" i="30"/>
  <c r="AD291" i="30"/>
  <c r="Z291" i="30"/>
  <c r="AF291" i="30"/>
  <c r="AB291" i="30"/>
  <c r="X291" i="30"/>
  <c r="T291" i="30"/>
  <c r="P291" i="30"/>
  <c r="R291" i="30"/>
  <c r="N291" i="30"/>
  <c r="V291" i="30"/>
  <c r="CF283" i="30"/>
  <c r="CD283" i="30"/>
  <c r="CB283" i="30"/>
  <c r="BZ283" i="30"/>
  <c r="BV283" i="30"/>
  <c r="BX283" i="30"/>
  <c r="BT283" i="30"/>
  <c r="BR283" i="30"/>
  <c r="BP283" i="30"/>
  <c r="BL283" i="30"/>
  <c r="BN283" i="30"/>
  <c r="BH283" i="30"/>
  <c r="BJ283" i="30"/>
  <c r="BF283" i="30"/>
  <c r="BD283" i="30"/>
  <c r="BB283" i="30"/>
  <c r="AZ283" i="30"/>
  <c r="AV283" i="30"/>
  <c r="AT283" i="30"/>
  <c r="AP283" i="30"/>
  <c r="AR283" i="30"/>
  <c r="AX283" i="30"/>
  <c r="AN283" i="30"/>
  <c r="AJ283" i="30"/>
  <c r="AL283" i="30"/>
  <c r="AH283" i="30"/>
  <c r="AD283" i="30"/>
  <c r="Z283" i="30"/>
  <c r="AF283" i="30"/>
  <c r="AB283" i="30"/>
  <c r="X283" i="30"/>
  <c r="T283" i="30"/>
  <c r="P283" i="30"/>
  <c r="V283" i="30"/>
  <c r="N283" i="30"/>
  <c r="R283" i="30"/>
  <c r="CF275" i="30"/>
  <c r="CD275" i="30"/>
  <c r="BZ275" i="30"/>
  <c r="CB275" i="30"/>
  <c r="BV275" i="30"/>
  <c r="BX275" i="30"/>
  <c r="BT275" i="30"/>
  <c r="BR275" i="30"/>
  <c r="BP275" i="30"/>
  <c r="BL275" i="30"/>
  <c r="BN275" i="30"/>
  <c r="BH275" i="30"/>
  <c r="BJ275" i="30"/>
  <c r="BF275" i="30"/>
  <c r="BD275" i="30"/>
  <c r="BB275" i="30"/>
  <c r="AZ275" i="30"/>
  <c r="AV275" i="30"/>
  <c r="AX275" i="30"/>
  <c r="AT275" i="30"/>
  <c r="AP275" i="30"/>
  <c r="AR275" i="30"/>
  <c r="AN275" i="30"/>
  <c r="AJ275" i="30"/>
  <c r="AL275" i="30"/>
  <c r="AH275" i="30"/>
  <c r="AD275" i="30"/>
  <c r="Z275" i="30"/>
  <c r="AF275" i="30"/>
  <c r="AB275" i="30"/>
  <c r="X275" i="30"/>
  <c r="T275" i="30"/>
  <c r="P275" i="30"/>
  <c r="N275" i="30"/>
  <c r="V275" i="30"/>
  <c r="R275" i="30"/>
  <c r="CF267" i="30"/>
  <c r="CD267" i="30"/>
  <c r="CB267" i="30"/>
  <c r="BZ267" i="30"/>
  <c r="BV267" i="30"/>
  <c r="BX267" i="30"/>
  <c r="BT267" i="30"/>
  <c r="BR267" i="30"/>
  <c r="BP267" i="30"/>
  <c r="BL267" i="30"/>
  <c r="BH267" i="30"/>
  <c r="BN267" i="30"/>
  <c r="BJ267" i="30"/>
  <c r="BF267" i="30"/>
  <c r="BD267" i="30"/>
  <c r="BB267" i="30"/>
  <c r="AZ267" i="30"/>
  <c r="AV267" i="30"/>
  <c r="AT267" i="30"/>
  <c r="AP267" i="30"/>
  <c r="AX267" i="30"/>
  <c r="AR267" i="30"/>
  <c r="AN267" i="30"/>
  <c r="AJ267" i="30"/>
  <c r="AL267" i="30"/>
  <c r="AH267" i="30"/>
  <c r="AD267" i="30"/>
  <c r="Z267" i="30"/>
  <c r="AF267" i="30"/>
  <c r="AB267" i="30"/>
  <c r="X267" i="30"/>
  <c r="T267" i="30"/>
  <c r="P267" i="30"/>
  <c r="N267" i="30"/>
  <c r="V267" i="30"/>
  <c r="R267" i="30"/>
  <c r="CF259" i="30"/>
  <c r="CD259" i="30"/>
  <c r="CB259" i="30"/>
  <c r="BX259" i="30"/>
  <c r="BZ259" i="30"/>
  <c r="BV259" i="30"/>
  <c r="BT259" i="30"/>
  <c r="BR259" i="30"/>
  <c r="BP259" i="30"/>
  <c r="BL259" i="30"/>
  <c r="BH259" i="30"/>
  <c r="BN259" i="30"/>
  <c r="BJ259" i="30"/>
  <c r="BF259" i="30"/>
  <c r="BD259" i="30"/>
  <c r="BB259" i="30"/>
  <c r="AZ259" i="30"/>
  <c r="AV259" i="30"/>
  <c r="AT259" i="30"/>
  <c r="AR259" i="30"/>
  <c r="AX259" i="30"/>
  <c r="AN259" i="30"/>
  <c r="AP259" i="30"/>
  <c r="AJ259" i="30"/>
  <c r="AL259" i="30"/>
  <c r="AH259" i="30"/>
  <c r="AD259" i="30"/>
  <c r="Z259" i="30"/>
  <c r="AF259" i="30"/>
  <c r="AB259" i="30"/>
  <c r="X259" i="30"/>
  <c r="T259" i="30"/>
  <c r="P259" i="30"/>
  <c r="R259" i="30"/>
  <c r="N259" i="30"/>
  <c r="V259" i="30"/>
  <c r="CF251" i="30"/>
  <c r="CD251" i="30"/>
  <c r="CB251" i="30"/>
  <c r="BZ251" i="30"/>
  <c r="BV251" i="30"/>
  <c r="BX251" i="30"/>
  <c r="BT251" i="30"/>
  <c r="BP251" i="30"/>
  <c r="BL251" i="30"/>
  <c r="BR251" i="30"/>
  <c r="BH251" i="30"/>
  <c r="BJ251" i="30"/>
  <c r="BF251" i="30"/>
  <c r="BN251" i="30"/>
  <c r="BD251" i="30"/>
  <c r="BB251" i="30"/>
  <c r="AZ251" i="30"/>
  <c r="AV251" i="30"/>
  <c r="AT251" i="30"/>
  <c r="AX251" i="30"/>
  <c r="AR251" i="30"/>
  <c r="AN251" i="30"/>
  <c r="AP251" i="30"/>
  <c r="AJ251" i="30"/>
  <c r="AL251" i="30"/>
  <c r="AH251" i="30"/>
  <c r="AD251" i="30"/>
  <c r="Z251" i="30"/>
  <c r="AF251" i="30"/>
  <c r="AB251" i="30"/>
  <c r="X251" i="30"/>
  <c r="T251" i="30"/>
  <c r="P251" i="30"/>
  <c r="V251" i="30"/>
  <c r="N251" i="30"/>
  <c r="R251" i="30"/>
  <c r="CF243" i="30"/>
  <c r="CD243" i="30"/>
  <c r="CB243" i="30"/>
  <c r="BZ243" i="30"/>
  <c r="BX243" i="30"/>
  <c r="BV243" i="30"/>
  <c r="BT243" i="30"/>
  <c r="BP243" i="30"/>
  <c r="BL243" i="30"/>
  <c r="BR243" i="30"/>
  <c r="BN243" i="30"/>
  <c r="BH243" i="30"/>
  <c r="BJ243" i="30"/>
  <c r="BF243" i="30"/>
  <c r="BD243" i="30"/>
  <c r="BB243" i="30"/>
  <c r="AZ243" i="30"/>
  <c r="AV243" i="30"/>
  <c r="AT243" i="30"/>
  <c r="AX243" i="30"/>
  <c r="AR243" i="30"/>
  <c r="AN243" i="30"/>
  <c r="AP243" i="30"/>
  <c r="AJ243" i="30"/>
  <c r="AL243" i="30"/>
  <c r="AH243" i="30"/>
  <c r="AD243" i="30"/>
  <c r="Z243" i="30"/>
  <c r="AF243" i="30"/>
  <c r="AB243" i="30"/>
  <c r="X243" i="30"/>
  <c r="T243" i="30"/>
  <c r="P243" i="30"/>
  <c r="N243" i="30"/>
  <c r="V243" i="30"/>
  <c r="R243" i="30"/>
  <c r="CF235" i="30"/>
  <c r="CD235" i="30"/>
  <c r="CB235" i="30"/>
  <c r="BZ235" i="30"/>
  <c r="BX235" i="30"/>
  <c r="BV235" i="30"/>
  <c r="BT235" i="30"/>
  <c r="BR235" i="30"/>
  <c r="BP235" i="30"/>
  <c r="BL235" i="30"/>
  <c r="BH235" i="30"/>
  <c r="BN235" i="30"/>
  <c r="BJ235" i="30"/>
  <c r="BF235" i="30"/>
  <c r="BD235" i="30"/>
  <c r="BB235" i="30"/>
  <c r="AZ235" i="30"/>
  <c r="AV235" i="30"/>
  <c r="AT235" i="30"/>
  <c r="AR235" i="30"/>
  <c r="AN235" i="30"/>
  <c r="AX235" i="30"/>
  <c r="AP235" i="30"/>
  <c r="AJ235" i="30"/>
  <c r="AL235" i="30"/>
  <c r="AH235" i="30"/>
  <c r="AD235" i="30"/>
  <c r="Z235" i="30"/>
  <c r="AF235" i="30"/>
  <c r="AB235" i="30"/>
  <c r="X235" i="30"/>
  <c r="T235" i="30"/>
  <c r="P235" i="30"/>
  <c r="N235" i="30"/>
  <c r="V235" i="30"/>
  <c r="R235" i="30"/>
  <c r="CF227" i="30"/>
  <c r="CD227" i="30"/>
  <c r="CB227" i="30"/>
  <c r="BZ227" i="30"/>
  <c r="BX227" i="30"/>
  <c r="BV227" i="30"/>
  <c r="BT227" i="30"/>
  <c r="BR227" i="30"/>
  <c r="BP227" i="30"/>
  <c r="BL227" i="30"/>
  <c r="BN227" i="30"/>
  <c r="BH227" i="30"/>
  <c r="BJ227" i="30"/>
  <c r="BF227" i="30"/>
  <c r="BD227" i="30"/>
  <c r="BB227" i="30"/>
  <c r="AZ227" i="30"/>
  <c r="AV227" i="30"/>
  <c r="AT227" i="30"/>
  <c r="AX227" i="30"/>
  <c r="AR227" i="30"/>
  <c r="AN227" i="30"/>
  <c r="AP227" i="30"/>
  <c r="AJ227" i="30"/>
  <c r="AL227" i="30"/>
  <c r="AH227" i="30"/>
  <c r="AD227" i="30"/>
  <c r="Z227" i="30"/>
  <c r="AF227" i="30"/>
  <c r="AB227" i="30"/>
  <c r="X227" i="30"/>
  <c r="T227" i="30"/>
  <c r="P227" i="30"/>
  <c r="R227" i="30"/>
  <c r="N227" i="30"/>
  <c r="V227" i="30"/>
  <c r="CF219" i="30"/>
  <c r="CD219" i="30"/>
  <c r="CB219" i="30"/>
  <c r="BZ219" i="30"/>
  <c r="BV219" i="30"/>
  <c r="BT219" i="30"/>
  <c r="BX219" i="30"/>
  <c r="BR219" i="30"/>
  <c r="BP219" i="30"/>
  <c r="BL219" i="30"/>
  <c r="BH219" i="30"/>
  <c r="BN219" i="30"/>
  <c r="BJ219" i="30"/>
  <c r="BF219" i="30"/>
  <c r="BD219" i="30"/>
  <c r="BB219" i="30"/>
  <c r="AZ219" i="30"/>
  <c r="AV219" i="30"/>
  <c r="AT219" i="30"/>
  <c r="AR219" i="30"/>
  <c r="AX219" i="30"/>
  <c r="AN219" i="30"/>
  <c r="AP219" i="30"/>
  <c r="AJ219" i="30"/>
  <c r="AL219" i="30"/>
  <c r="AH219" i="30"/>
  <c r="AD219" i="30"/>
  <c r="Z219" i="30"/>
  <c r="AF219" i="30"/>
  <c r="AB219" i="30"/>
  <c r="X219" i="30"/>
  <c r="T219" i="30"/>
  <c r="P219" i="30"/>
  <c r="V219" i="30"/>
  <c r="N219" i="30"/>
  <c r="R219" i="30"/>
  <c r="CF211" i="30"/>
  <c r="CD211" i="30"/>
  <c r="CB211" i="30"/>
  <c r="BZ211" i="30"/>
  <c r="BX211" i="30"/>
  <c r="BV211" i="30"/>
  <c r="BT211" i="30"/>
  <c r="BP211" i="30"/>
  <c r="BL211" i="30"/>
  <c r="BR211" i="30"/>
  <c r="BH211" i="30"/>
  <c r="BN211" i="30"/>
  <c r="BJ211" i="30"/>
  <c r="BF211" i="30"/>
  <c r="BD211" i="30"/>
  <c r="BB211" i="30"/>
  <c r="AZ211" i="30"/>
  <c r="AV211" i="30"/>
  <c r="AX211" i="30"/>
  <c r="AT211" i="30"/>
  <c r="AR211" i="30"/>
  <c r="AN211" i="30"/>
  <c r="AP211" i="30"/>
  <c r="AJ211" i="30"/>
  <c r="AL211" i="30"/>
  <c r="AH211" i="30"/>
  <c r="AD211" i="30"/>
  <c r="Z211" i="30"/>
  <c r="AF211" i="30"/>
  <c r="AB211" i="30"/>
  <c r="X211" i="30"/>
  <c r="T211" i="30"/>
  <c r="P211" i="30"/>
  <c r="N211" i="30"/>
  <c r="V211" i="30"/>
  <c r="R211" i="30"/>
  <c r="CF203" i="30"/>
  <c r="CD203" i="30"/>
  <c r="CB203" i="30"/>
  <c r="BZ203" i="30"/>
  <c r="BX203" i="30"/>
  <c r="BT203" i="30"/>
  <c r="BR203" i="30"/>
  <c r="BV203" i="30"/>
  <c r="BP203" i="30"/>
  <c r="BL203" i="30"/>
  <c r="BN203" i="30"/>
  <c r="BH203" i="30"/>
  <c r="BJ203" i="30"/>
  <c r="BF203" i="30"/>
  <c r="BD203" i="30"/>
  <c r="BB203" i="30"/>
  <c r="AZ203" i="30"/>
  <c r="AV203" i="30"/>
  <c r="AT203" i="30"/>
  <c r="AX203" i="30"/>
  <c r="AR203" i="30"/>
  <c r="AN203" i="30"/>
  <c r="AP203" i="30"/>
  <c r="AJ203" i="30"/>
  <c r="AL203" i="30"/>
  <c r="AH203" i="30"/>
  <c r="AD203" i="30"/>
  <c r="Z203" i="30"/>
  <c r="AF203" i="30"/>
  <c r="AB203" i="30"/>
  <c r="X203" i="30"/>
  <c r="T203" i="30"/>
  <c r="P203" i="30"/>
  <c r="N203" i="30"/>
  <c r="V203" i="30"/>
  <c r="R203" i="30"/>
  <c r="CF195" i="30"/>
  <c r="CD195" i="30"/>
  <c r="CB195" i="30"/>
  <c r="BZ195" i="30"/>
  <c r="BX195" i="30"/>
  <c r="BV195" i="30"/>
  <c r="BT195" i="30"/>
  <c r="BR195" i="30"/>
  <c r="BP195" i="30"/>
  <c r="BL195" i="30"/>
  <c r="BH195" i="30"/>
  <c r="BN195" i="30"/>
  <c r="BJ195" i="30"/>
  <c r="BF195" i="30"/>
  <c r="BD195" i="30"/>
  <c r="BB195" i="30"/>
  <c r="AZ195" i="30"/>
  <c r="AV195" i="30"/>
  <c r="AT195" i="30"/>
  <c r="AR195" i="30"/>
  <c r="AX195" i="30"/>
  <c r="AN195" i="30"/>
  <c r="AP195" i="30"/>
  <c r="AJ195" i="30"/>
  <c r="AL195" i="30"/>
  <c r="AH195" i="30"/>
  <c r="AD195" i="30"/>
  <c r="Z195" i="30"/>
  <c r="AF195" i="30"/>
  <c r="AB195" i="30"/>
  <c r="X195" i="30"/>
  <c r="T195" i="30"/>
  <c r="R195" i="30"/>
  <c r="P195" i="30"/>
  <c r="N195" i="30"/>
  <c r="V195" i="30"/>
  <c r="CF187" i="30"/>
  <c r="CD187" i="30"/>
  <c r="CB187" i="30"/>
  <c r="BZ187" i="30"/>
  <c r="BX187" i="30"/>
  <c r="BT187" i="30"/>
  <c r="BV187" i="30"/>
  <c r="BP187" i="30"/>
  <c r="BR187" i="30"/>
  <c r="BL187" i="30"/>
  <c r="BH187" i="30"/>
  <c r="BJ187" i="30"/>
  <c r="BN187" i="30"/>
  <c r="BF187" i="30"/>
  <c r="BD187" i="30"/>
  <c r="BB187" i="30"/>
  <c r="AZ187" i="30"/>
  <c r="AV187" i="30"/>
  <c r="AT187" i="30"/>
  <c r="AX187" i="30"/>
  <c r="AR187" i="30"/>
  <c r="AN187" i="30"/>
  <c r="AP187" i="30"/>
  <c r="AJ187" i="30"/>
  <c r="AL187" i="30"/>
  <c r="AH187" i="30"/>
  <c r="AD187" i="30"/>
  <c r="Z187" i="30"/>
  <c r="AF187" i="30"/>
  <c r="AB187" i="30"/>
  <c r="X187" i="30"/>
  <c r="T187" i="30"/>
  <c r="V187" i="30"/>
  <c r="P187" i="30"/>
  <c r="N187" i="30"/>
  <c r="R187" i="30"/>
  <c r="CF179" i="30"/>
  <c r="CD179" i="30"/>
  <c r="CB179" i="30"/>
  <c r="BX179" i="30"/>
  <c r="BZ179" i="30"/>
  <c r="BV179" i="30"/>
  <c r="BT179" i="30"/>
  <c r="BP179" i="30"/>
  <c r="BR179" i="30"/>
  <c r="BN179" i="30"/>
  <c r="BL179" i="30"/>
  <c r="BH179" i="30"/>
  <c r="BJ179" i="30"/>
  <c r="BF179" i="30"/>
  <c r="BD179" i="30"/>
  <c r="BB179" i="30"/>
  <c r="AZ179" i="30"/>
  <c r="AV179" i="30"/>
  <c r="AT179" i="30"/>
  <c r="AX179" i="30"/>
  <c r="AR179" i="30"/>
  <c r="AN179" i="30"/>
  <c r="AP179" i="30"/>
  <c r="AJ179" i="30"/>
  <c r="AL179" i="30"/>
  <c r="AH179" i="30"/>
  <c r="AD179" i="30"/>
  <c r="Z179" i="30"/>
  <c r="AF179" i="30"/>
  <c r="AB179" i="30"/>
  <c r="X179" i="30"/>
  <c r="T179" i="30"/>
  <c r="P179" i="30"/>
  <c r="N179" i="30"/>
  <c r="V179" i="30"/>
  <c r="R179" i="30"/>
  <c r="CF171" i="30"/>
  <c r="CD171" i="30"/>
  <c r="CB171" i="30"/>
  <c r="BZ171" i="30"/>
  <c r="BX171" i="30"/>
  <c r="BV171" i="30"/>
  <c r="BT171" i="30"/>
  <c r="BR171" i="30"/>
  <c r="BP171" i="30"/>
  <c r="BL171" i="30"/>
  <c r="BH171" i="30"/>
  <c r="BN171" i="30"/>
  <c r="BJ171" i="30"/>
  <c r="BF171" i="30"/>
  <c r="BD171" i="30"/>
  <c r="BB171" i="30"/>
  <c r="AZ171" i="30"/>
  <c r="AV171" i="30"/>
  <c r="AT171" i="30"/>
  <c r="AR171" i="30"/>
  <c r="AN171" i="30"/>
  <c r="AX171" i="30"/>
  <c r="AP171" i="30"/>
  <c r="AJ171" i="30"/>
  <c r="AL171" i="30"/>
  <c r="AH171" i="30"/>
  <c r="AD171" i="30"/>
  <c r="Z171" i="30"/>
  <c r="AF171" i="30"/>
  <c r="AB171" i="30"/>
  <c r="X171" i="30"/>
  <c r="T171" i="30"/>
  <c r="P171" i="30"/>
  <c r="N171" i="30"/>
  <c r="V171" i="30"/>
  <c r="R171" i="30"/>
  <c r="CF163" i="30"/>
  <c r="CD163" i="30"/>
  <c r="CB163" i="30"/>
  <c r="BZ163" i="30"/>
  <c r="BX163" i="30"/>
  <c r="BV163" i="30"/>
  <c r="BT163" i="30"/>
  <c r="BR163" i="30"/>
  <c r="BP163" i="30"/>
  <c r="BN163" i="30"/>
  <c r="BL163" i="30"/>
  <c r="BH163" i="30"/>
  <c r="BJ163" i="30"/>
  <c r="BF163" i="30"/>
  <c r="BD163" i="30"/>
  <c r="BB163" i="30"/>
  <c r="AZ163" i="30"/>
  <c r="AT163" i="30"/>
  <c r="AX163" i="30"/>
  <c r="AV163" i="30"/>
  <c r="AR163" i="30"/>
  <c r="AN163" i="30"/>
  <c r="AP163" i="30"/>
  <c r="AJ163" i="30"/>
  <c r="AL163" i="30"/>
  <c r="AH163" i="30"/>
  <c r="AD163" i="30"/>
  <c r="Z163" i="30"/>
  <c r="AF163" i="30"/>
  <c r="AB163" i="30"/>
  <c r="X163" i="30"/>
  <c r="T163" i="30"/>
  <c r="R163" i="30"/>
  <c r="P163" i="30"/>
  <c r="N163" i="30"/>
  <c r="V163" i="30"/>
  <c r="CF155" i="30"/>
  <c r="CD155" i="30"/>
  <c r="CB155" i="30"/>
  <c r="BZ155" i="30"/>
  <c r="BV155" i="30"/>
  <c r="BX155" i="30"/>
  <c r="BT155" i="30"/>
  <c r="BR155" i="30"/>
  <c r="BP155" i="30"/>
  <c r="BL155" i="30"/>
  <c r="BH155" i="30"/>
  <c r="BN155" i="30"/>
  <c r="BJ155" i="30"/>
  <c r="BF155" i="30"/>
  <c r="BD155" i="30"/>
  <c r="BB155" i="30"/>
  <c r="AZ155" i="30"/>
  <c r="AT155" i="30"/>
  <c r="AV155" i="30"/>
  <c r="AR155" i="30"/>
  <c r="AX155" i="30"/>
  <c r="AN155" i="30"/>
  <c r="AP155" i="30"/>
  <c r="AJ155" i="30"/>
  <c r="AL155" i="30"/>
  <c r="AH155" i="30"/>
  <c r="AD155" i="30"/>
  <c r="Z155" i="30"/>
  <c r="AF155" i="30"/>
  <c r="AB155" i="30"/>
  <c r="X155" i="30"/>
  <c r="T155" i="30"/>
  <c r="V155" i="30"/>
  <c r="P155" i="30"/>
  <c r="N155" i="30"/>
  <c r="R155" i="30"/>
  <c r="CF147" i="30"/>
  <c r="CD147" i="30"/>
  <c r="CB147" i="30"/>
  <c r="BX147" i="30"/>
  <c r="BZ147" i="30"/>
  <c r="BT147" i="30"/>
  <c r="BV147" i="30"/>
  <c r="BP147" i="30"/>
  <c r="BR147" i="30"/>
  <c r="BL147" i="30"/>
  <c r="BN147" i="30"/>
  <c r="BJ147" i="30"/>
  <c r="BF147" i="30"/>
  <c r="BH147" i="30"/>
  <c r="BD147" i="30"/>
  <c r="BB147" i="30"/>
  <c r="AZ147" i="30"/>
  <c r="AX147" i="30"/>
  <c r="AT147" i="30"/>
  <c r="AV147" i="30"/>
  <c r="AR147" i="30"/>
  <c r="AN147" i="30"/>
  <c r="AP147" i="30"/>
  <c r="AJ147" i="30"/>
  <c r="AL147" i="30"/>
  <c r="AH147" i="30"/>
  <c r="AD147" i="30"/>
  <c r="Z147" i="30"/>
  <c r="AF147" i="30"/>
  <c r="AB147" i="30"/>
  <c r="X147" i="30"/>
  <c r="T147" i="30"/>
  <c r="P147" i="30"/>
  <c r="N147" i="30"/>
  <c r="V147" i="30"/>
  <c r="R147" i="30"/>
  <c r="CF139" i="30"/>
  <c r="CD139" i="30"/>
  <c r="BZ139" i="30"/>
  <c r="CB139" i="30"/>
  <c r="BX139" i="30"/>
  <c r="BT139" i="30"/>
  <c r="BV139" i="30"/>
  <c r="BR139" i="30"/>
  <c r="BP139" i="30"/>
  <c r="BN139" i="30"/>
  <c r="BL139" i="30"/>
  <c r="BJ139" i="30"/>
  <c r="BF139" i="30"/>
  <c r="BH139" i="30"/>
  <c r="BD139" i="30"/>
  <c r="BB139" i="30"/>
  <c r="AZ139" i="30"/>
  <c r="AT139" i="30"/>
  <c r="AX139" i="30"/>
  <c r="AV139" i="30"/>
  <c r="AR139" i="30"/>
  <c r="AN139" i="30"/>
  <c r="AP139" i="30"/>
  <c r="AJ139" i="30"/>
  <c r="AL139" i="30"/>
  <c r="AH139" i="30"/>
  <c r="AD139" i="30"/>
  <c r="Z139" i="30"/>
  <c r="AF139" i="30"/>
  <c r="AB139" i="30"/>
  <c r="X139" i="30"/>
  <c r="T139" i="30"/>
  <c r="P139" i="30"/>
  <c r="N139" i="30"/>
  <c r="V139" i="30"/>
  <c r="R139" i="30"/>
  <c r="CF131" i="30"/>
  <c r="CD131" i="30"/>
  <c r="CB131" i="30"/>
  <c r="BZ131" i="30"/>
  <c r="BX131" i="30"/>
  <c r="BV131" i="30"/>
  <c r="BT131" i="30"/>
  <c r="BR131" i="30"/>
  <c r="BP131" i="30"/>
  <c r="BL131" i="30"/>
  <c r="BN131" i="30"/>
  <c r="BJ131" i="30"/>
  <c r="BF131" i="30"/>
  <c r="BD131" i="30"/>
  <c r="BH131" i="30"/>
  <c r="BB131" i="30"/>
  <c r="AZ131" i="30"/>
  <c r="AT131" i="30"/>
  <c r="AV131" i="30"/>
  <c r="AR131" i="30"/>
  <c r="AX131" i="30"/>
  <c r="AN131" i="30"/>
  <c r="AP131" i="30"/>
  <c r="AJ131" i="30"/>
  <c r="AL131" i="30"/>
  <c r="AH131" i="30"/>
  <c r="AD131" i="30"/>
  <c r="Z131" i="30"/>
  <c r="AF131" i="30"/>
  <c r="AB131" i="30"/>
  <c r="X131" i="30"/>
  <c r="T131" i="30"/>
  <c r="R131" i="30"/>
  <c r="P131" i="30"/>
  <c r="N131" i="30"/>
  <c r="V131" i="30"/>
  <c r="CF123" i="30"/>
  <c r="CD123" i="30"/>
  <c r="BZ123" i="30"/>
  <c r="BX123" i="30"/>
  <c r="CB123" i="30"/>
  <c r="BT123" i="30"/>
  <c r="BR123" i="30"/>
  <c r="BP123" i="30"/>
  <c r="BV123" i="30"/>
  <c r="BL123" i="30"/>
  <c r="BJ123" i="30"/>
  <c r="BN123" i="30"/>
  <c r="BF123" i="30"/>
  <c r="BD123" i="30"/>
  <c r="BH123" i="30"/>
  <c r="BB123" i="30"/>
  <c r="AZ123" i="30"/>
  <c r="AT123" i="30"/>
  <c r="AX123" i="30"/>
  <c r="AV123" i="30"/>
  <c r="AR123" i="30"/>
  <c r="AN123" i="30"/>
  <c r="AP123" i="30"/>
  <c r="AJ123" i="30"/>
  <c r="AL123" i="30"/>
  <c r="AH123" i="30"/>
  <c r="AD123" i="30"/>
  <c r="Z123" i="30"/>
  <c r="AF123" i="30"/>
  <c r="AB123" i="30"/>
  <c r="X123" i="30"/>
  <c r="T123" i="30"/>
  <c r="V123" i="30"/>
  <c r="P123" i="30"/>
  <c r="N123" i="30"/>
  <c r="R123" i="30"/>
  <c r="CF115" i="30"/>
  <c r="CD115" i="30"/>
  <c r="CB115" i="30"/>
  <c r="BZ115" i="30"/>
  <c r="BX115" i="30"/>
  <c r="BV115" i="30"/>
  <c r="BT115" i="30"/>
  <c r="BP115" i="30"/>
  <c r="BR115" i="30"/>
  <c r="BN115" i="30"/>
  <c r="BL115" i="30"/>
  <c r="BJ115" i="30"/>
  <c r="BF115" i="30"/>
  <c r="BD115" i="30"/>
  <c r="BH115" i="30"/>
  <c r="BB115" i="30"/>
  <c r="AZ115" i="30"/>
  <c r="AT115" i="30"/>
  <c r="AX115" i="30"/>
  <c r="AV115" i="30"/>
  <c r="AR115" i="30"/>
  <c r="AN115" i="30"/>
  <c r="AP115" i="30"/>
  <c r="AJ115" i="30"/>
  <c r="AL115" i="30"/>
  <c r="AH115" i="30"/>
  <c r="AD115" i="30"/>
  <c r="Z115" i="30"/>
  <c r="AF115" i="30"/>
  <c r="AB115" i="30"/>
  <c r="X115" i="30"/>
  <c r="T115" i="30"/>
  <c r="P115" i="30"/>
  <c r="N115" i="30"/>
  <c r="V115" i="30"/>
  <c r="R115" i="30"/>
  <c r="CF107" i="30"/>
  <c r="CD107" i="30"/>
  <c r="BZ107" i="30"/>
  <c r="CB107" i="30"/>
  <c r="BX107" i="30"/>
  <c r="BV107" i="30"/>
  <c r="BT107" i="30"/>
  <c r="BR107" i="30"/>
  <c r="BP107" i="30"/>
  <c r="BL107" i="30"/>
  <c r="BN107" i="30"/>
  <c r="BJ107" i="30"/>
  <c r="BF107" i="30"/>
  <c r="BD107" i="30"/>
  <c r="BH107" i="30"/>
  <c r="BB107" i="30"/>
  <c r="AZ107" i="30"/>
  <c r="AT107" i="30"/>
  <c r="AV107" i="30"/>
  <c r="AR107" i="30"/>
  <c r="AX107" i="30"/>
  <c r="AN107" i="30"/>
  <c r="AP107" i="30"/>
  <c r="AJ107" i="30"/>
  <c r="AL107" i="30"/>
  <c r="AH107" i="30"/>
  <c r="AD107" i="30"/>
  <c r="Z107" i="30"/>
  <c r="AF107" i="30"/>
  <c r="AB107" i="30"/>
  <c r="X107" i="30"/>
  <c r="T107" i="30"/>
  <c r="P107" i="30"/>
  <c r="N107" i="30"/>
  <c r="V107" i="30"/>
  <c r="R107" i="30"/>
  <c r="CF99" i="30"/>
  <c r="CD99" i="30"/>
  <c r="CB99" i="30"/>
  <c r="BZ99" i="30"/>
  <c r="BX99" i="30"/>
  <c r="BV99" i="30"/>
  <c r="BT99" i="30"/>
  <c r="BR99" i="30"/>
  <c r="BP99" i="30"/>
  <c r="BN99" i="30"/>
  <c r="BL99" i="30"/>
  <c r="BJ99" i="30"/>
  <c r="BF99" i="30"/>
  <c r="BD99" i="30"/>
  <c r="BB99" i="30"/>
  <c r="BH99" i="30"/>
  <c r="AZ99" i="30"/>
  <c r="AT99" i="30"/>
  <c r="AX99" i="30"/>
  <c r="AV99" i="30"/>
  <c r="AR99" i="30"/>
  <c r="AN99" i="30"/>
  <c r="AP99" i="30"/>
  <c r="AJ99" i="30"/>
  <c r="AL99" i="30"/>
  <c r="AH99" i="30"/>
  <c r="AD99" i="30"/>
  <c r="Z99" i="30"/>
  <c r="AF99" i="30"/>
  <c r="AB99" i="30"/>
  <c r="X99" i="30"/>
  <c r="T99" i="30"/>
  <c r="R99" i="30"/>
  <c r="P99" i="30"/>
  <c r="N99" i="30"/>
  <c r="V99" i="30"/>
  <c r="CF91" i="30"/>
  <c r="CD91" i="30"/>
  <c r="BZ91" i="30"/>
  <c r="CB91" i="30"/>
  <c r="BX91" i="30"/>
  <c r="BV91" i="30"/>
  <c r="BT91" i="30"/>
  <c r="BR91" i="30"/>
  <c r="BP91" i="30"/>
  <c r="BL91" i="30"/>
  <c r="BN91" i="30"/>
  <c r="BJ91" i="30"/>
  <c r="BF91" i="30"/>
  <c r="BD91" i="30"/>
  <c r="BB91" i="30"/>
  <c r="BH91" i="30"/>
  <c r="AZ91" i="30"/>
  <c r="AT91" i="30"/>
  <c r="AV91" i="30"/>
  <c r="AR91" i="30"/>
  <c r="AX91" i="30"/>
  <c r="AN91" i="30"/>
  <c r="AP91" i="30"/>
  <c r="AJ91" i="30"/>
  <c r="AL91" i="30"/>
  <c r="AH91" i="30"/>
  <c r="AD91" i="30"/>
  <c r="Z91" i="30"/>
  <c r="AF91" i="30"/>
  <c r="AB91" i="30"/>
  <c r="X91" i="30"/>
  <c r="T91" i="30"/>
  <c r="V91" i="30"/>
  <c r="P91" i="30"/>
  <c r="N91" i="30"/>
  <c r="R91" i="30"/>
  <c r="CF83" i="30"/>
  <c r="CD83" i="30"/>
  <c r="CB83" i="30"/>
  <c r="BX83" i="30"/>
  <c r="BZ83" i="30"/>
  <c r="BT83" i="30"/>
  <c r="BV83" i="30"/>
  <c r="BP83" i="30"/>
  <c r="BL83" i="30"/>
  <c r="BR83" i="30"/>
  <c r="BN83" i="30"/>
  <c r="BJ83" i="30"/>
  <c r="BF83" i="30"/>
  <c r="BH83" i="30"/>
  <c r="BD83" i="30"/>
  <c r="BB83" i="30"/>
  <c r="AZ83" i="30"/>
  <c r="AX83" i="30"/>
  <c r="AT83" i="30"/>
  <c r="AV83" i="30"/>
  <c r="AR83" i="30"/>
  <c r="AN83" i="30"/>
  <c r="AP83" i="30"/>
  <c r="AJ83" i="30"/>
  <c r="AL83" i="30"/>
  <c r="AH83" i="30"/>
  <c r="AD83" i="30"/>
  <c r="Z83" i="30"/>
  <c r="AF83" i="30"/>
  <c r="AB83" i="30"/>
  <c r="X83" i="30"/>
  <c r="T83" i="30"/>
  <c r="P83" i="30"/>
  <c r="N83" i="30"/>
  <c r="V83" i="30"/>
  <c r="R83" i="30"/>
  <c r="CF75" i="30"/>
  <c r="CD75" i="30"/>
  <c r="BZ75" i="30"/>
  <c r="CB75" i="30"/>
  <c r="BX75" i="30"/>
  <c r="BT75" i="30"/>
  <c r="BV75" i="30"/>
  <c r="BR75" i="30"/>
  <c r="BP75" i="30"/>
  <c r="BN75" i="30"/>
  <c r="BL75" i="30"/>
  <c r="BJ75" i="30"/>
  <c r="BF75" i="30"/>
  <c r="BH75" i="30"/>
  <c r="BD75" i="30"/>
  <c r="BB75" i="30"/>
  <c r="AZ75" i="30"/>
  <c r="AT75" i="30"/>
  <c r="AX75" i="30"/>
  <c r="AV75" i="30"/>
  <c r="AR75" i="30"/>
  <c r="AN75" i="30"/>
  <c r="AP75" i="30"/>
  <c r="AJ75" i="30"/>
  <c r="AL75" i="30"/>
  <c r="AH75" i="30"/>
  <c r="AD75" i="30"/>
  <c r="Z75" i="30"/>
  <c r="AF75" i="30"/>
  <c r="AB75" i="30"/>
  <c r="X75" i="30"/>
  <c r="T75" i="30"/>
  <c r="P75" i="30"/>
  <c r="N75" i="30"/>
  <c r="V75" i="30"/>
  <c r="R75" i="30"/>
  <c r="CF67" i="30"/>
  <c r="CD67" i="30"/>
  <c r="CB67" i="30"/>
  <c r="BZ67" i="30"/>
  <c r="BX67" i="30"/>
  <c r="BV67" i="30"/>
  <c r="BT67" i="30"/>
  <c r="BR67" i="30"/>
  <c r="BP67" i="30"/>
  <c r="BL67" i="30"/>
  <c r="BN67" i="30"/>
  <c r="BJ67" i="30"/>
  <c r="BF67" i="30"/>
  <c r="BD67" i="30"/>
  <c r="BH67" i="30"/>
  <c r="BB67" i="30"/>
  <c r="AZ67" i="30"/>
  <c r="AT67" i="30"/>
  <c r="AV67" i="30"/>
  <c r="AR67" i="30"/>
  <c r="AX67" i="30"/>
  <c r="AN67" i="30"/>
  <c r="AP67" i="30"/>
  <c r="AJ67" i="30"/>
  <c r="AL67" i="30"/>
  <c r="AH67" i="30"/>
  <c r="AD67" i="30"/>
  <c r="Z67" i="30"/>
  <c r="AF67" i="30"/>
  <c r="AB67" i="30"/>
  <c r="X67" i="30"/>
  <c r="T67" i="30"/>
  <c r="R67" i="30"/>
  <c r="P67" i="30"/>
  <c r="N67" i="30"/>
  <c r="V67" i="30"/>
  <c r="CF59" i="30"/>
  <c r="CD59" i="30"/>
  <c r="CB59" i="30"/>
  <c r="BZ59" i="30"/>
  <c r="BX59" i="30"/>
  <c r="BT59" i="30"/>
  <c r="BR59" i="30"/>
  <c r="BV59" i="30"/>
  <c r="BP59" i="30"/>
  <c r="BL59" i="30"/>
  <c r="BJ59" i="30"/>
  <c r="BF59" i="30"/>
  <c r="BN59" i="30"/>
  <c r="BD59" i="30"/>
  <c r="BH59" i="30"/>
  <c r="BB59" i="30"/>
  <c r="AZ59" i="30"/>
  <c r="AT59" i="30"/>
  <c r="AX59" i="30"/>
  <c r="AV59" i="30"/>
  <c r="AR59" i="30"/>
  <c r="AN59" i="30"/>
  <c r="AJ59" i="30"/>
  <c r="AP59" i="30"/>
  <c r="AL59" i="30"/>
  <c r="AH59" i="30"/>
  <c r="AD59" i="30"/>
  <c r="Z59" i="30"/>
  <c r="AF59" i="30"/>
  <c r="AB59" i="30"/>
  <c r="X59" i="30"/>
  <c r="T59" i="30"/>
  <c r="V59" i="30"/>
  <c r="P59" i="30"/>
  <c r="N59" i="30"/>
  <c r="R59" i="30"/>
  <c r="CF51" i="30"/>
  <c r="CD51" i="30"/>
  <c r="CB51" i="30"/>
  <c r="BZ51" i="30"/>
  <c r="BX51" i="30"/>
  <c r="BV51" i="30"/>
  <c r="BT51" i="30"/>
  <c r="BR51" i="30"/>
  <c r="BP51" i="30"/>
  <c r="BN51" i="30"/>
  <c r="BL51" i="30"/>
  <c r="BJ51" i="30"/>
  <c r="BF51" i="30"/>
  <c r="BD51" i="30"/>
  <c r="BH51" i="30"/>
  <c r="BB51" i="30"/>
  <c r="AZ51" i="30"/>
  <c r="AT51" i="30"/>
  <c r="AX51" i="30"/>
  <c r="AV51" i="30"/>
  <c r="AR51" i="30"/>
  <c r="AN51" i="30"/>
  <c r="AJ51" i="30"/>
  <c r="AP51" i="30"/>
  <c r="AL51" i="30"/>
  <c r="AH51" i="30"/>
  <c r="AD51" i="30"/>
  <c r="Z51" i="30"/>
  <c r="AF51" i="30"/>
  <c r="AB51" i="30"/>
  <c r="X51" i="30"/>
  <c r="T51" i="30"/>
  <c r="P51" i="30"/>
  <c r="N51" i="30"/>
  <c r="V51" i="30"/>
  <c r="R51" i="30"/>
  <c r="CF43" i="30"/>
  <c r="CD43" i="30"/>
  <c r="CB43" i="30"/>
  <c r="BZ43" i="30"/>
  <c r="BX43" i="30"/>
  <c r="BV43" i="30"/>
  <c r="BT43" i="30"/>
  <c r="BR43" i="30"/>
  <c r="BP43" i="30"/>
  <c r="BL43" i="30"/>
  <c r="BN43" i="30"/>
  <c r="BJ43" i="30"/>
  <c r="BF43" i="30"/>
  <c r="BD43" i="30"/>
  <c r="BH43" i="30"/>
  <c r="BB43" i="30"/>
  <c r="AZ43" i="30"/>
  <c r="AT43" i="30"/>
  <c r="AV43" i="30"/>
  <c r="AR43" i="30"/>
  <c r="AN43" i="30"/>
  <c r="AX43" i="30"/>
  <c r="AJ43" i="30"/>
  <c r="AL43" i="30"/>
  <c r="AP43" i="30"/>
  <c r="AH43" i="30"/>
  <c r="AD43" i="30"/>
  <c r="Z43" i="30"/>
  <c r="AF43" i="30"/>
  <c r="AB43" i="30"/>
  <c r="X43" i="30"/>
  <c r="T43" i="30"/>
  <c r="P43" i="30"/>
  <c r="N43" i="30"/>
  <c r="V43" i="30"/>
  <c r="R43" i="30"/>
  <c r="CF35" i="30"/>
  <c r="CD35" i="30"/>
  <c r="CB35" i="30"/>
  <c r="BZ35" i="30"/>
  <c r="BX35" i="30"/>
  <c r="BV35" i="30"/>
  <c r="BT35" i="30"/>
  <c r="BR35" i="30"/>
  <c r="BP35" i="30"/>
  <c r="BN35" i="30"/>
  <c r="BL35" i="30"/>
  <c r="BJ35" i="30"/>
  <c r="BF35" i="30"/>
  <c r="BD35" i="30"/>
  <c r="BB35" i="30"/>
  <c r="BH35" i="30"/>
  <c r="AZ35" i="30"/>
  <c r="AT35" i="30"/>
  <c r="AX35" i="30"/>
  <c r="AV35" i="30"/>
  <c r="AR35" i="30"/>
  <c r="AN35" i="30"/>
  <c r="AJ35" i="30"/>
  <c r="AL35" i="30"/>
  <c r="AP35" i="30"/>
  <c r="AH35" i="30"/>
  <c r="AD35" i="30"/>
  <c r="Z35" i="30"/>
  <c r="AF35" i="30"/>
  <c r="AB35" i="30"/>
  <c r="X35" i="30"/>
  <c r="T35" i="30"/>
  <c r="R35" i="30"/>
  <c r="P35" i="30"/>
  <c r="N35" i="30"/>
  <c r="V35" i="30"/>
  <c r="CF27" i="30"/>
  <c r="CD27" i="30"/>
  <c r="CB27" i="30"/>
  <c r="BZ27" i="30"/>
  <c r="BX27" i="30"/>
  <c r="BV27" i="30"/>
  <c r="BT27" i="30"/>
  <c r="BR27" i="30"/>
  <c r="BP27" i="30"/>
  <c r="BL27" i="30"/>
  <c r="BN27" i="30"/>
  <c r="BJ27" i="30"/>
  <c r="BF27" i="30"/>
  <c r="BD27" i="30"/>
  <c r="BB27" i="30"/>
  <c r="BH27" i="30"/>
  <c r="AZ27" i="30"/>
  <c r="AT27" i="30"/>
  <c r="AV27" i="30"/>
  <c r="AR27" i="30"/>
  <c r="AX27" i="30"/>
  <c r="AN27" i="30"/>
  <c r="AJ27" i="30"/>
  <c r="AP27" i="30"/>
  <c r="AL27" i="30"/>
  <c r="AH27" i="30"/>
  <c r="AD27" i="30"/>
  <c r="Z27" i="30"/>
  <c r="AF27" i="30"/>
  <c r="AB27" i="30"/>
  <c r="X27" i="30"/>
  <c r="T27" i="30"/>
  <c r="V27" i="30"/>
  <c r="P27" i="30"/>
  <c r="N27" i="30"/>
  <c r="R27" i="30"/>
  <c r="CF19" i="30"/>
  <c r="CD19" i="30"/>
  <c r="CB19" i="30"/>
  <c r="BZ19" i="30"/>
  <c r="BX19" i="30"/>
  <c r="BT19" i="30"/>
  <c r="BV19" i="30"/>
  <c r="BR19" i="30"/>
  <c r="BP19" i="30"/>
  <c r="BL19" i="30"/>
  <c r="BN19" i="30"/>
  <c r="BJ19" i="30"/>
  <c r="BF19" i="30"/>
  <c r="BH19" i="30"/>
  <c r="BD19" i="30"/>
  <c r="BB19" i="30"/>
  <c r="AZ19" i="30"/>
  <c r="AX19" i="30"/>
  <c r="AT19" i="30"/>
  <c r="AV19" i="30"/>
  <c r="AR19" i="30"/>
  <c r="AN19" i="30"/>
  <c r="AJ19" i="30"/>
  <c r="AP19" i="30"/>
  <c r="AL19" i="30"/>
  <c r="AH19" i="30"/>
  <c r="AD19" i="30"/>
  <c r="Z19" i="30"/>
  <c r="AF19" i="30"/>
  <c r="AB19" i="30"/>
  <c r="X19" i="30"/>
  <c r="T19" i="30"/>
  <c r="P19" i="30"/>
  <c r="N19" i="30"/>
  <c r="V19" i="30"/>
  <c r="R19" i="30"/>
  <c r="CF469" i="30"/>
  <c r="CD469" i="30"/>
  <c r="BZ469" i="30"/>
  <c r="CB469" i="30"/>
  <c r="BX469" i="30"/>
  <c r="BV469" i="30"/>
  <c r="BT469" i="30"/>
  <c r="BR469" i="30"/>
  <c r="BP469" i="30"/>
  <c r="BN469" i="30"/>
  <c r="BH469" i="30"/>
  <c r="BL469" i="30"/>
  <c r="BJ469" i="30"/>
  <c r="BD469" i="30"/>
  <c r="BB469" i="30"/>
  <c r="BF469" i="30"/>
  <c r="AZ469" i="30"/>
  <c r="AX469" i="30"/>
  <c r="AR469" i="30"/>
  <c r="AV469" i="30"/>
  <c r="AT469" i="30"/>
  <c r="AP469" i="30"/>
  <c r="AN469" i="30"/>
  <c r="AL469" i="30"/>
  <c r="AH469" i="30"/>
  <c r="AJ469" i="30"/>
  <c r="AF469" i="30"/>
  <c r="AB469" i="30"/>
  <c r="X469" i="30"/>
  <c r="AD469" i="30"/>
  <c r="V469" i="30"/>
  <c r="R469" i="30"/>
  <c r="Z469" i="30"/>
  <c r="T469" i="30"/>
  <c r="P469" i="30"/>
  <c r="N469" i="30"/>
  <c r="CF437" i="30"/>
  <c r="CD437" i="30"/>
  <c r="CB437" i="30"/>
  <c r="BZ437" i="30"/>
  <c r="BV437" i="30"/>
  <c r="BX437" i="30"/>
  <c r="BT437" i="30"/>
  <c r="BR437" i="30"/>
  <c r="BP437" i="30"/>
  <c r="BN437" i="30"/>
  <c r="BJ437" i="30"/>
  <c r="BL437" i="30"/>
  <c r="BH437" i="30"/>
  <c r="BF437" i="30"/>
  <c r="BB437" i="30"/>
  <c r="AZ437" i="30"/>
  <c r="BD437" i="30"/>
  <c r="AX437" i="30"/>
  <c r="AR437" i="30"/>
  <c r="AT437" i="30"/>
  <c r="AP437" i="30"/>
  <c r="AV437" i="30"/>
  <c r="AN437" i="30"/>
  <c r="AL437" i="30"/>
  <c r="AH437" i="30"/>
  <c r="AJ437" i="30"/>
  <c r="AF437" i="30"/>
  <c r="AB437" i="30"/>
  <c r="X437" i="30"/>
  <c r="AD437" i="30"/>
  <c r="V437" i="30"/>
  <c r="R437" i="30"/>
  <c r="Z437" i="30"/>
  <c r="T437" i="30"/>
  <c r="P437" i="30"/>
  <c r="N437" i="30"/>
  <c r="CF389" i="30"/>
  <c r="CD389" i="30"/>
  <c r="CB389" i="30"/>
  <c r="BZ389" i="30"/>
  <c r="BV389" i="30"/>
  <c r="BT389" i="30"/>
  <c r="BX389" i="30"/>
  <c r="BR389" i="30"/>
  <c r="BP389" i="30"/>
  <c r="BN389" i="30"/>
  <c r="BJ389" i="30"/>
  <c r="BH389" i="30"/>
  <c r="BL389" i="30"/>
  <c r="BF389" i="30"/>
  <c r="BB389" i="30"/>
  <c r="BD389" i="30"/>
  <c r="AZ389" i="30"/>
  <c r="AX389" i="30"/>
  <c r="AV389" i="30"/>
  <c r="AR389" i="30"/>
  <c r="AT389" i="30"/>
  <c r="AP389" i="30"/>
  <c r="AL389" i="30"/>
  <c r="AH389" i="30"/>
  <c r="AN389" i="30"/>
  <c r="AJ389" i="30"/>
  <c r="AF389" i="30"/>
  <c r="AB389" i="30"/>
  <c r="X389" i="30"/>
  <c r="Z389" i="30"/>
  <c r="V389" i="30"/>
  <c r="R389" i="30"/>
  <c r="AD389" i="30"/>
  <c r="T389" i="30"/>
  <c r="P389" i="30"/>
  <c r="N389" i="30"/>
  <c r="CF349" i="30"/>
  <c r="CD349" i="30"/>
  <c r="CB349" i="30"/>
  <c r="BZ349" i="30"/>
  <c r="BV349" i="30"/>
  <c r="BT349" i="30"/>
  <c r="BX349" i="30"/>
  <c r="BR349" i="30"/>
  <c r="BP349" i="30"/>
  <c r="BN349" i="30"/>
  <c r="BJ349" i="30"/>
  <c r="BL349" i="30"/>
  <c r="BF349" i="30"/>
  <c r="BD349" i="30"/>
  <c r="BH349" i="30"/>
  <c r="AZ349" i="30"/>
  <c r="AX349" i="30"/>
  <c r="BB349" i="30"/>
  <c r="AV349" i="30"/>
  <c r="AR349" i="30"/>
  <c r="AT349" i="30"/>
  <c r="AP349" i="30"/>
  <c r="AN349" i="30"/>
  <c r="AL349" i="30"/>
  <c r="AJ349" i="30"/>
  <c r="AF349" i="30"/>
  <c r="AB349" i="30"/>
  <c r="X349" i="30"/>
  <c r="AH349" i="30"/>
  <c r="AD349" i="30"/>
  <c r="Z349" i="30"/>
  <c r="V349" i="30"/>
  <c r="R349" i="30"/>
  <c r="T349" i="30"/>
  <c r="P349" i="30"/>
  <c r="N349" i="30"/>
  <c r="CF293" i="30"/>
  <c r="CD293" i="30"/>
  <c r="CB293" i="30"/>
  <c r="BZ293" i="30"/>
  <c r="BX293" i="30"/>
  <c r="BV293" i="30"/>
  <c r="BT293" i="30"/>
  <c r="BP293" i="30"/>
  <c r="BR293" i="30"/>
  <c r="BN293" i="30"/>
  <c r="BL293" i="30"/>
  <c r="BJ293" i="30"/>
  <c r="BH293" i="30"/>
  <c r="AZ293" i="30"/>
  <c r="BB293" i="30"/>
  <c r="BF293" i="30"/>
  <c r="AX293" i="30"/>
  <c r="AR293" i="30"/>
  <c r="AV293" i="30"/>
  <c r="BD293" i="30"/>
  <c r="AT293" i="30"/>
  <c r="AP293" i="30"/>
  <c r="AL293" i="30"/>
  <c r="AN293" i="30"/>
  <c r="AJ293" i="30"/>
  <c r="AF293" i="30"/>
  <c r="AB293" i="30"/>
  <c r="Z293" i="30"/>
  <c r="V293" i="30"/>
  <c r="R293" i="30"/>
  <c r="AD293" i="30"/>
  <c r="AH293" i="30"/>
  <c r="X293" i="30"/>
  <c r="T293" i="30"/>
  <c r="P293" i="30"/>
  <c r="N293" i="30"/>
  <c r="CF253" i="30"/>
  <c r="CD253" i="30"/>
  <c r="CB253" i="30"/>
  <c r="BZ253" i="30"/>
  <c r="BV253" i="30"/>
  <c r="BT253" i="30"/>
  <c r="BR253" i="30"/>
  <c r="BX253" i="30"/>
  <c r="BP253" i="30"/>
  <c r="BN253" i="30"/>
  <c r="BL253" i="30"/>
  <c r="BJ253" i="30"/>
  <c r="BH253" i="30"/>
  <c r="BF253" i="30"/>
  <c r="AZ253" i="30"/>
  <c r="BB253" i="30"/>
  <c r="BD253" i="30"/>
  <c r="AX253" i="30"/>
  <c r="AR253" i="30"/>
  <c r="AV253" i="30"/>
  <c r="AT253" i="30"/>
  <c r="AP253" i="30"/>
  <c r="AN253" i="30"/>
  <c r="AL253" i="30"/>
  <c r="AJ253" i="30"/>
  <c r="AF253" i="30"/>
  <c r="AB253" i="30"/>
  <c r="AD253" i="30"/>
  <c r="Z253" i="30"/>
  <c r="V253" i="30"/>
  <c r="R253" i="30"/>
  <c r="AH253" i="30"/>
  <c r="X253" i="30"/>
  <c r="T253" i="30"/>
  <c r="P253" i="30"/>
  <c r="N253" i="30"/>
  <c r="CF205" i="30"/>
  <c r="CD205" i="30"/>
  <c r="CB205" i="30"/>
  <c r="BZ205" i="30"/>
  <c r="BV205" i="30"/>
  <c r="BX205" i="30"/>
  <c r="BT205" i="30"/>
  <c r="BR205" i="30"/>
  <c r="BP205" i="30"/>
  <c r="BN205" i="30"/>
  <c r="BL205" i="30"/>
  <c r="BJ205" i="30"/>
  <c r="BH205" i="30"/>
  <c r="BF205" i="30"/>
  <c r="AZ205" i="30"/>
  <c r="BD205" i="30"/>
  <c r="BB205" i="30"/>
  <c r="AX205" i="30"/>
  <c r="AR205" i="30"/>
  <c r="AV205" i="30"/>
  <c r="AT205" i="30"/>
  <c r="AP205" i="30"/>
  <c r="AN205" i="30"/>
  <c r="AL205" i="30"/>
  <c r="AJ205" i="30"/>
  <c r="AF205" i="30"/>
  <c r="AB205" i="30"/>
  <c r="AH205" i="30"/>
  <c r="V205" i="30"/>
  <c r="R205" i="30"/>
  <c r="AD205" i="30"/>
  <c r="Z205" i="30"/>
  <c r="X205" i="30"/>
  <c r="T205" i="30"/>
  <c r="N205" i="30"/>
  <c r="P205" i="30"/>
  <c r="CF165" i="30"/>
  <c r="CD165" i="30"/>
  <c r="CB165" i="30"/>
  <c r="BZ165" i="30"/>
  <c r="BX165" i="30"/>
  <c r="BV165" i="30"/>
  <c r="BT165" i="30"/>
  <c r="BR165" i="30"/>
  <c r="BP165" i="30"/>
  <c r="BN165" i="30"/>
  <c r="BL165" i="30"/>
  <c r="BJ165" i="30"/>
  <c r="BH165" i="30"/>
  <c r="AZ165" i="30"/>
  <c r="BF165" i="30"/>
  <c r="BB165" i="30"/>
  <c r="AX165" i="30"/>
  <c r="BD165" i="30"/>
  <c r="AV165" i="30"/>
  <c r="AR165" i="30"/>
  <c r="AT165" i="30"/>
  <c r="AP165" i="30"/>
  <c r="AL165" i="30"/>
  <c r="AN165" i="30"/>
  <c r="AJ165" i="30"/>
  <c r="AF165" i="30"/>
  <c r="AB165" i="30"/>
  <c r="Z165" i="30"/>
  <c r="V165" i="30"/>
  <c r="R165" i="30"/>
  <c r="AD165" i="30"/>
  <c r="AH165" i="30"/>
  <c r="X165" i="30"/>
  <c r="T165" i="30"/>
  <c r="N165" i="30"/>
  <c r="P165" i="30"/>
  <c r="CF117" i="30"/>
  <c r="CB117" i="30"/>
  <c r="BZ117" i="30"/>
  <c r="CD117" i="30"/>
  <c r="BX117" i="30"/>
  <c r="BV117" i="30"/>
  <c r="BT117" i="30"/>
  <c r="BR117" i="30"/>
  <c r="BP117" i="30"/>
  <c r="BN117" i="30"/>
  <c r="BL117" i="30"/>
  <c r="BJ117" i="30"/>
  <c r="BH117" i="30"/>
  <c r="BF117" i="30"/>
  <c r="AZ117" i="30"/>
  <c r="BD117" i="30"/>
  <c r="BB117" i="30"/>
  <c r="AX117" i="30"/>
  <c r="AV117" i="30"/>
  <c r="AR117" i="30"/>
  <c r="AT117" i="30"/>
  <c r="AP117" i="30"/>
  <c r="AL117" i="30"/>
  <c r="AN117" i="30"/>
  <c r="AJ117" i="30"/>
  <c r="AF117" i="30"/>
  <c r="AB117" i="30"/>
  <c r="AD117" i="30"/>
  <c r="V117" i="30"/>
  <c r="R117" i="30"/>
  <c r="Z117" i="30"/>
  <c r="X117" i="30"/>
  <c r="T117" i="30"/>
  <c r="N117" i="30"/>
  <c r="P117" i="30"/>
  <c r="AH117" i="30"/>
  <c r="CF69" i="30"/>
  <c r="CD69" i="30"/>
  <c r="CB69" i="30"/>
  <c r="BZ69" i="30"/>
  <c r="BX69" i="30"/>
  <c r="BV69" i="30"/>
  <c r="BT69" i="30"/>
  <c r="BR69" i="30"/>
  <c r="BP69" i="30"/>
  <c r="BN69" i="30"/>
  <c r="BL69" i="30"/>
  <c r="BJ69" i="30"/>
  <c r="BH69" i="30"/>
  <c r="BF69" i="30"/>
  <c r="AZ69" i="30"/>
  <c r="BD69" i="30"/>
  <c r="AX69" i="30"/>
  <c r="AV69" i="30"/>
  <c r="AR69" i="30"/>
  <c r="BB69" i="30"/>
  <c r="AT69" i="30"/>
  <c r="AP69" i="30"/>
  <c r="AL69" i="30"/>
  <c r="AN69" i="30"/>
  <c r="AJ69" i="30"/>
  <c r="AF69" i="30"/>
  <c r="AB69" i="30"/>
  <c r="Z69" i="30"/>
  <c r="V69" i="30"/>
  <c r="R69" i="30"/>
  <c r="AH69" i="30"/>
  <c r="AD69" i="30"/>
  <c r="X69" i="30"/>
  <c r="T69" i="30"/>
  <c r="N69" i="30"/>
  <c r="P69" i="30"/>
  <c r="CF13" i="30"/>
  <c r="CD13" i="30"/>
  <c r="CB13" i="30"/>
  <c r="BZ13" i="30"/>
  <c r="BV13" i="30"/>
  <c r="BX13" i="30"/>
  <c r="BT13" i="30"/>
  <c r="BR13" i="30"/>
  <c r="BP13" i="30"/>
  <c r="BN13" i="30"/>
  <c r="BL13" i="30"/>
  <c r="BJ13" i="30"/>
  <c r="BH13" i="30"/>
  <c r="BF13" i="30"/>
  <c r="AZ13" i="30"/>
  <c r="BD13" i="30"/>
  <c r="BB13" i="30"/>
  <c r="AX13" i="30"/>
  <c r="AV13" i="30"/>
  <c r="AR13" i="30"/>
  <c r="AT13" i="30"/>
  <c r="AP13" i="30"/>
  <c r="AN13" i="30"/>
  <c r="AL13" i="30"/>
  <c r="AJ13" i="30"/>
  <c r="AF13" i="30"/>
  <c r="AB13" i="30"/>
  <c r="AH13" i="30"/>
  <c r="V13" i="30"/>
  <c r="R13" i="30"/>
  <c r="AD13" i="30"/>
  <c r="Z13" i="30"/>
  <c r="X13" i="30"/>
  <c r="T13" i="30"/>
  <c r="N13" i="30"/>
  <c r="P13" i="30"/>
  <c r="CF500" i="30"/>
  <c r="CD500" i="30"/>
  <c r="BX500" i="30"/>
  <c r="BZ500" i="30"/>
  <c r="CB500" i="30"/>
  <c r="BV500" i="30"/>
  <c r="BT500" i="30"/>
  <c r="BR500" i="30"/>
  <c r="BP500" i="30"/>
  <c r="BN500" i="30"/>
  <c r="BJ500" i="30"/>
  <c r="BL500" i="30"/>
  <c r="BF500" i="30"/>
  <c r="BD500" i="30"/>
  <c r="AZ500" i="30"/>
  <c r="BH500" i="30"/>
  <c r="BB500" i="30"/>
  <c r="AX500" i="30"/>
  <c r="AV500" i="30"/>
  <c r="AR500" i="30"/>
  <c r="AT500" i="30"/>
  <c r="AL500" i="30"/>
  <c r="AP500" i="30"/>
  <c r="AN500" i="30"/>
  <c r="AH500" i="30"/>
  <c r="AJ500" i="30"/>
  <c r="AD500" i="30"/>
  <c r="Z500" i="30"/>
  <c r="AF500" i="30"/>
  <c r="AB500" i="30"/>
  <c r="X500" i="30"/>
  <c r="T500" i="30"/>
  <c r="P500" i="30"/>
  <c r="V500" i="30"/>
  <c r="R500" i="30"/>
  <c r="N500" i="30"/>
  <c r="CF476" i="30"/>
  <c r="CD476" i="30"/>
  <c r="CB476" i="30"/>
  <c r="BX476" i="30"/>
  <c r="BZ476" i="30"/>
  <c r="BT476" i="30"/>
  <c r="BV476" i="30"/>
  <c r="BR476" i="30"/>
  <c r="BP476" i="30"/>
  <c r="BN476" i="30"/>
  <c r="BJ476" i="30"/>
  <c r="BH476" i="30"/>
  <c r="BL476" i="30"/>
  <c r="BD476" i="30"/>
  <c r="AZ476" i="30"/>
  <c r="BF476" i="30"/>
  <c r="BB476" i="30"/>
  <c r="AX476" i="30"/>
  <c r="AV476" i="30"/>
  <c r="AR476" i="30"/>
  <c r="AL476" i="30"/>
  <c r="AT476" i="30"/>
  <c r="AP476" i="30"/>
  <c r="AH476" i="30"/>
  <c r="AN476" i="30"/>
  <c r="AJ476" i="30"/>
  <c r="AD476" i="30"/>
  <c r="Z476" i="30"/>
  <c r="AF476" i="30"/>
  <c r="AB476" i="30"/>
  <c r="X476" i="30"/>
  <c r="T476" i="30"/>
  <c r="P476" i="30"/>
  <c r="V476" i="30"/>
  <c r="R476" i="30"/>
  <c r="N476" i="30"/>
  <c r="CF452" i="30"/>
  <c r="CD452" i="30"/>
  <c r="CB452" i="30"/>
  <c r="BX452" i="30"/>
  <c r="BZ452" i="30"/>
  <c r="BV452" i="30"/>
  <c r="BR452" i="30"/>
  <c r="BP452" i="30"/>
  <c r="BT452" i="30"/>
  <c r="BN452" i="30"/>
  <c r="BL452" i="30"/>
  <c r="BJ452" i="30"/>
  <c r="BH452" i="30"/>
  <c r="BD452" i="30"/>
  <c r="AZ452" i="30"/>
  <c r="BF452" i="30"/>
  <c r="BB452" i="30"/>
  <c r="AX452" i="30"/>
  <c r="AV452" i="30"/>
  <c r="AR452" i="30"/>
  <c r="AP452" i="30"/>
  <c r="AT452" i="30"/>
  <c r="AL452" i="30"/>
  <c r="AH452" i="30"/>
  <c r="AN452" i="30"/>
  <c r="AJ452" i="30"/>
  <c r="AD452" i="30"/>
  <c r="Z452" i="30"/>
  <c r="AF452" i="30"/>
  <c r="AB452" i="30"/>
  <c r="X452" i="30"/>
  <c r="T452" i="30"/>
  <c r="P452" i="30"/>
  <c r="V452" i="30"/>
  <c r="R452" i="30"/>
  <c r="N452" i="30"/>
  <c r="CD507" i="30"/>
  <c r="CF507" i="30"/>
  <c r="CB507" i="30"/>
  <c r="BX507" i="30"/>
  <c r="BZ507" i="30"/>
  <c r="BV507" i="30"/>
  <c r="BP507" i="30"/>
  <c r="BR507" i="30"/>
  <c r="BT507" i="30"/>
  <c r="BL507" i="30"/>
  <c r="BH507" i="30"/>
  <c r="BN507" i="30"/>
  <c r="BJ507" i="30"/>
  <c r="BF507" i="30"/>
  <c r="BD507" i="30"/>
  <c r="BB507" i="30"/>
  <c r="AV507" i="30"/>
  <c r="AZ507" i="30"/>
  <c r="AT507" i="30"/>
  <c r="AP507" i="30"/>
  <c r="AR507" i="30"/>
  <c r="AX507" i="30"/>
  <c r="AN507" i="30"/>
  <c r="AJ507" i="30"/>
  <c r="AH507" i="30"/>
  <c r="AD507" i="30"/>
  <c r="Z507" i="30"/>
  <c r="AF507" i="30"/>
  <c r="AB507" i="30"/>
  <c r="X507" i="30"/>
  <c r="AL507" i="30"/>
  <c r="T507" i="30"/>
  <c r="P507" i="30"/>
  <c r="V507" i="30"/>
  <c r="N507" i="30"/>
  <c r="R507" i="30"/>
  <c r="CD491" i="30"/>
  <c r="CF491" i="30"/>
  <c r="CB491" i="30"/>
  <c r="BZ491" i="30"/>
  <c r="BX491" i="30"/>
  <c r="BV491" i="30"/>
  <c r="BT491" i="30"/>
  <c r="BP491" i="30"/>
  <c r="BR491" i="30"/>
  <c r="BL491" i="30"/>
  <c r="BH491" i="30"/>
  <c r="BJ491" i="30"/>
  <c r="BN491" i="30"/>
  <c r="BF491" i="30"/>
  <c r="BD491" i="30"/>
  <c r="BB491" i="30"/>
  <c r="AV491" i="30"/>
  <c r="AZ491" i="30"/>
  <c r="AT491" i="30"/>
  <c r="AP491" i="30"/>
  <c r="AR491" i="30"/>
  <c r="AN491" i="30"/>
  <c r="AX491" i="30"/>
  <c r="AJ491" i="30"/>
  <c r="AH491" i="30"/>
  <c r="AD491" i="30"/>
  <c r="Z491" i="30"/>
  <c r="AF491" i="30"/>
  <c r="AB491" i="30"/>
  <c r="X491" i="30"/>
  <c r="T491" i="30"/>
  <c r="P491" i="30"/>
  <c r="AL491" i="30"/>
  <c r="N491" i="30"/>
  <c r="V491" i="30"/>
  <c r="R491" i="30"/>
  <c r="CF475" i="30"/>
  <c r="CD475" i="30"/>
  <c r="CB475" i="30"/>
  <c r="BZ475" i="30"/>
  <c r="BV475" i="30"/>
  <c r="BX475" i="30"/>
  <c r="BP475" i="30"/>
  <c r="BT475" i="30"/>
  <c r="BR475" i="30"/>
  <c r="BL475" i="30"/>
  <c r="BN475" i="30"/>
  <c r="BH475" i="30"/>
  <c r="BJ475" i="30"/>
  <c r="BF475" i="30"/>
  <c r="BB475" i="30"/>
  <c r="BD475" i="30"/>
  <c r="AZ475" i="30"/>
  <c r="AV475" i="30"/>
  <c r="AT475" i="30"/>
  <c r="AP475" i="30"/>
  <c r="AX475" i="30"/>
  <c r="AR475" i="30"/>
  <c r="AN475" i="30"/>
  <c r="AJ475" i="30"/>
  <c r="AH475" i="30"/>
  <c r="AL475" i="30"/>
  <c r="AD475" i="30"/>
  <c r="Z475" i="30"/>
  <c r="AF475" i="30"/>
  <c r="AB475" i="30"/>
  <c r="X475" i="30"/>
  <c r="T475" i="30"/>
  <c r="P475" i="30"/>
  <c r="V475" i="30"/>
  <c r="N475" i="30"/>
  <c r="R475" i="30"/>
  <c r="CF506" i="30"/>
  <c r="CB506" i="30"/>
  <c r="CD506" i="30"/>
  <c r="BZ506" i="30"/>
  <c r="BV506" i="30"/>
  <c r="BX506" i="30"/>
  <c r="BR506" i="30"/>
  <c r="BT506" i="30"/>
  <c r="BN506" i="30"/>
  <c r="BL506" i="30"/>
  <c r="BP506" i="30"/>
  <c r="BD506" i="30"/>
  <c r="BJ506" i="30"/>
  <c r="BF506" i="30"/>
  <c r="BH506" i="30"/>
  <c r="AZ506" i="30"/>
  <c r="BB506" i="30"/>
  <c r="AX506" i="30"/>
  <c r="AV506" i="30"/>
  <c r="AT506" i="30"/>
  <c r="AR506" i="30"/>
  <c r="AN506" i="30"/>
  <c r="AP506" i="30"/>
  <c r="AL506" i="30"/>
  <c r="AJ506" i="30"/>
  <c r="AH506" i="30"/>
  <c r="AD506" i="30"/>
  <c r="Z506" i="30"/>
  <c r="AF506" i="30"/>
  <c r="V506" i="30"/>
  <c r="R506" i="30"/>
  <c r="X506" i="30"/>
  <c r="AB506" i="30"/>
  <c r="T506" i="30"/>
  <c r="P506" i="30"/>
  <c r="N506" i="30"/>
  <c r="CF498" i="30"/>
  <c r="CB498" i="30"/>
  <c r="CD498" i="30"/>
  <c r="BZ498" i="30"/>
  <c r="BV498" i="30"/>
  <c r="BT498" i="30"/>
  <c r="BX498" i="30"/>
  <c r="BR498" i="30"/>
  <c r="BP498" i="30"/>
  <c r="BN498" i="30"/>
  <c r="BL498" i="30"/>
  <c r="BH498" i="30"/>
  <c r="BD498" i="30"/>
  <c r="BJ498" i="30"/>
  <c r="BF498" i="30"/>
  <c r="AZ498" i="30"/>
  <c r="BB498" i="30"/>
  <c r="AX498" i="30"/>
  <c r="AV498" i="30"/>
  <c r="AT498" i="30"/>
  <c r="AR498" i="30"/>
  <c r="AN498" i="30"/>
  <c r="AL498" i="30"/>
  <c r="AP498" i="30"/>
  <c r="AJ498" i="30"/>
  <c r="AH498" i="30"/>
  <c r="AD498" i="30"/>
  <c r="Z498" i="30"/>
  <c r="X498" i="30"/>
  <c r="V498" i="30"/>
  <c r="R498" i="30"/>
  <c r="AB498" i="30"/>
  <c r="P498" i="30"/>
  <c r="AF498" i="30"/>
  <c r="N498" i="30"/>
  <c r="T498" i="30"/>
  <c r="CF490" i="30"/>
  <c r="CB490" i="30"/>
  <c r="CD490" i="30"/>
  <c r="BZ490" i="30"/>
  <c r="BV490" i="30"/>
  <c r="BX490" i="30"/>
  <c r="BR490" i="30"/>
  <c r="BT490" i="30"/>
  <c r="BN490" i="30"/>
  <c r="BP490" i="30"/>
  <c r="BL490" i="30"/>
  <c r="BD490" i="30"/>
  <c r="BH490" i="30"/>
  <c r="BF490" i="30"/>
  <c r="AZ490" i="30"/>
  <c r="BJ490" i="30"/>
  <c r="BB490" i="30"/>
  <c r="AX490" i="30"/>
  <c r="AV490" i="30"/>
  <c r="AT490" i="30"/>
  <c r="AR490" i="30"/>
  <c r="AP490" i="30"/>
  <c r="AN490" i="30"/>
  <c r="AL490" i="30"/>
  <c r="AJ490" i="30"/>
  <c r="AD490" i="30"/>
  <c r="Z490" i="30"/>
  <c r="AH490" i="30"/>
  <c r="AB490" i="30"/>
  <c r="X490" i="30"/>
  <c r="V490" i="30"/>
  <c r="R490" i="30"/>
  <c r="AF490" i="30"/>
  <c r="T490" i="30"/>
  <c r="P490" i="30"/>
  <c r="N490" i="30"/>
  <c r="CF482" i="30"/>
  <c r="CD482" i="30"/>
  <c r="CB482" i="30"/>
  <c r="BZ482" i="30"/>
  <c r="BX482" i="30"/>
  <c r="BV482" i="30"/>
  <c r="BR482" i="30"/>
  <c r="BT482" i="30"/>
  <c r="BP482" i="30"/>
  <c r="BN482" i="30"/>
  <c r="BL482" i="30"/>
  <c r="BD482" i="30"/>
  <c r="BJ482" i="30"/>
  <c r="BF482" i="30"/>
  <c r="BH482" i="30"/>
  <c r="AZ482" i="30"/>
  <c r="BB482" i="30"/>
  <c r="AX482" i="30"/>
  <c r="AV482" i="30"/>
  <c r="AT482" i="30"/>
  <c r="AR482" i="30"/>
  <c r="AN482" i="30"/>
  <c r="AP482" i="30"/>
  <c r="AL482" i="30"/>
  <c r="AJ482" i="30"/>
  <c r="AD482" i="30"/>
  <c r="Z482" i="30"/>
  <c r="AH482" i="30"/>
  <c r="AF482" i="30"/>
  <c r="AB482" i="30"/>
  <c r="V482" i="30"/>
  <c r="R482" i="30"/>
  <c r="X482" i="30"/>
  <c r="T482" i="30"/>
  <c r="P482" i="30"/>
  <c r="N482" i="30"/>
  <c r="CF474" i="30"/>
  <c r="CB474" i="30"/>
  <c r="CD474" i="30"/>
  <c r="BZ474" i="30"/>
  <c r="BX474" i="30"/>
  <c r="BV474" i="30"/>
  <c r="BR474" i="30"/>
  <c r="BT474" i="30"/>
  <c r="BN474" i="30"/>
  <c r="BP474" i="30"/>
  <c r="BL474" i="30"/>
  <c r="BD474" i="30"/>
  <c r="BH474" i="30"/>
  <c r="BF474" i="30"/>
  <c r="BJ474" i="30"/>
  <c r="AZ474" i="30"/>
  <c r="BB474" i="30"/>
  <c r="AX474" i="30"/>
  <c r="AV474" i="30"/>
  <c r="AT474" i="30"/>
  <c r="AR474" i="30"/>
  <c r="AP474" i="30"/>
  <c r="AN474" i="30"/>
  <c r="AL474" i="30"/>
  <c r="AJ474" i="30"/>
  <c r="AD474" i="30"/>
  <c r="Z474" i="30"/>
  <c r="AH474" i="30"/>
  <c r="AF474" i="30"/>
  <c r="V474" i="30"/>
  <c r="R474" i="30"/>
  <c r="X474" i="30"/>
  <c r="AB474" i="30"/>
  <c r="T474" i="30"/>
  <c r="N474" i="30"/>
  <c r="P474" i="30"/>
  <c r="CF466" i="30"/>
  <c r="CB466" i="30"/>
  <c r="BZ466" i="30"/>
  <c r="CD466" i="30"/>
  <c r="BX466" i="30"/>
  <c r="BV466" i="30"/>
  <c r="BT466" i="30"/>
  <c r="BR466" i="30"/>
  <c r="BP466" i="30"/>
  <c r="BN466" i="30"/>
  <c r="BL466" i="30"/>
  <c r="BJ466" i="30"/>
  <c r="BD466" i="30"/>
  <c r="BH466" i="30"/>
  <c r="BF466" i="30"/>
  <c r="AZ466" i="30"/>
  <c r="BB466" i="30"/>
  <c r="AX466" i="30"/>
  <c r="AV466" i="30"/>
  <c r="AT466" i="30"/>
  <c r="AR466" i="30"/>
  <c r="AN466" i="30"/>
  <c r="AP466" i="30"/>
  <c r="AJ466" i="30"/>
  <c r="AL466" i="30"/>
  <c r="AD466" i="30"/>
  <c r="Z466" i="30"/>
  <c r="AH466" i="30"/>
  <c r="X466" i="30"/>
  <c r="V466" i="30"/>
  <c r="R466" i="30"/>
  <c r="AB466" i="30"/>
  <c r="P466" i="30"/>
  <c r="AF466" i="30"/>
  <c r="T466" i="30"/>
  <c r="N466" i="30"/>
  <c r="CF458" i="30"/>
  <c r="CB458" i="30"/>
  <c r="CD458" i="30"/>
  <c r="BZ458" i="30"/>
  <c r="BV458" i="30"/>
  <c r="BX458" i="30"/>
  <c r="BR458" i="30"/>
  <c r="BT458" i="30"/>
  <c r="BN458" i="30"/>
  <c r="BL458" i="30"/>
  <c r="BP458" i="30"/>
  <c r="BH458" i="30"/>
  <c r="BD458" i="30"/>
  <c r="BJ458" i="30"/>
  <c r="BF458" i="30"/>
  <c r="AZ458" i="30"/>
  <c r="BB458" i="30"/>
  <c r="AX458" i="30"/>
  <c r="AV458" i="30"/>
  <c r="AT458" i="30"/>
  <c r="AR458" i="30"/>
  <c r="AN458" i="30"/>
  <c r="AP458" i="30"/>
  <c r="AJ458" i="30"/>
  <c r="AL458" i="30"/>
  <c r="AD458" i="30"/>
  <c r="Z458" i="30"/>
  <c r="AB458" i="30"/>
  <c r="X458" i="30"/>
  <c r="AH458" i="30"/>
  <c r="V458" i="30"/>
  <c r="R458" i="30"/>
  <c r="AF458" i="30"/>
  <c r="T458" i="30"/>
  <c r="P458" i="30"/>
  <c r="N458" i="30"/>
  <c r="CF450" i="30"/>
  <c r="CB450" i="30"/>
  <c r="CD450" i="30"/>
  <c r="BZ450" i="30"/>
  <c r="BX450" i="30"/>
  <c r="BV450" i="30"/>
  <c r="BR450" i="30"/>
  <c r="BT450" i="30"/>
  <c r="BP450" i="30"/>
  <c r="BN450" i="30"/>
  <c r="BL450" i="30"/>
  <c r="BD450" i="30"/>
  <c r="BF450" i="30"/>
  <c r="BH450" i="30"/>
  <c r="BJ450" i="30"/>
  <c r="AZ450" i="30"/>
  <c r="BB450" i="30"/>
  <c r="AX450" i="30"/>
  <c r="AV450" i="30"/>
  <c r="AT450" i="30"/>
  <c r="AR450" i="30"/>
  <c r="AP450" i="30"/>
  <c r="AJ450" i="30"/>
  <c r="AH450" i="30"/>
  <c r="AD450" i="30"/>
  <c r="Z450" i="30"/>
  <c r="AN450" i="30"/>
  <c r="AL450" i="30"/>
  <c r="AF450" i="30"/>
  <c r="AB450" i="30"/>
  <c r="V450" i="30"/>
  <c r="R450" i="30"/>
  <c r="X450" i="30"/>
  <c r="T450" i="30"/>
  <c r="P450" i="30"/>
  <c r="N450" i="30"/>
  <c r="CF442" i="30"/>
  <c r="CB442" i="30"/>
  <c r="CD442" i="30"/>
  <c r="BZ442" i="30"/>
  <c r="BX442" i="30"/>
  <c r="BV442" i="30"/>
  <c r="BR442" i="30"/>
  <c r="BP442" i="30"/>
  <c r="BT442" i="30"/>
  <c r="BN442" i="30"/>
  <c r="BL442" i="30"/>
  <c r="BD442" i="30"/>
  <c r="BJ442" i="30"/>
  <c r="BH442" i="30"/>
  <c r="BF442" i="30"/>
  <c r="AZ442" i="30"/>
  <c r="BB442" i="30"/>
  <c r="AX442" i="30"/>
  <c r="AV442" i="30"/>
  <c r="AT442" i="30"/>
  <c r="AR442" i="30"/>
  <c r="AP442" i="30"/>
  <c r="AN442" i="30"/>
  <c r="AJ442" i="30"/>
  <c r="AH442" i="30"/>
  <c r="AD442" i="30"/>
  <c r="Z442" i="30"/>
  <c r="AL442" i="30"/>
  <c r="AF442" i="30"/>
  <c r="V442" i="30"/>
  <c r="R442" i="30"/>
  <c r="X442" i="30"/>
  <c r="AB442" i="30"/>
  <c r="T442" i="30"/>
  <c r="N442" i="30"/>
  <c r="P442" i="30"/>
  <c r="CF434" i="30"/>
  <c r="CB434" i="30"/>
  <c r="CD434" i="30"/>
  <c r="BZ434" i="30"/>
  <c r="BV434" i="30"/>
  <c r="BT434" i="30"/>
  <c r="BR434" i="30"/>
  <c r="BX434" i="30"/>
  <c r="BP434" i="30"/>
  <c r="BN434" i="30"/>
  <c r="BL434" i="30"/>
  <c r="BD434" i="30"/>
  <c r="BJ434" i="30"/>
  <c r="BF434" i="30"/>
  <c r="AZ434" i="30"/>
  <c r="BH434" i="30"/>
  <c r="BB434" i="30"/>
  <c r="AX434" i="30"/>
  <c r="AV434" i="30"/>
  <c r="AT434" i="30"/>
  <c r="AR434" i="30"/>
  <c r="AP434" i="30"/>
  <c r="AJ434" i="30"/>
  <c r="AN434" i="30"/>
  <c r="AH434" i="30"/>
  <c r="AD434" i="30"/>
  <c r="Z434" i="30"/>
  <c r="AL434" i="30"/>
  <c r="X434" i="30"/>
  <c r="V434" i="30"/>
  <c r="R434" i="30"/>
  <c r="AB434" i="30"/>
  <c r="P434" i="30"/>
  <c r="AF434" i="30"/>
  <c r="N434" i="30"/>
  <c r="T434" i="30"/>
  <c r="CF426" i="30"/>
  <c r="CD426" i="30"/>
  <c r="CB426" i="30"/>
  <c r="BZ426" i="30"/>
  <c r="BX426" i="30"/>
  <c r="BV426" i="30"/>
  <c r="BR426" i="30"/>
  <c r="BT426" i="30"/>
  <c r="BP426" i="30"/>
  <c r="BN426" i="30"/>
  <c r="BL426" i="30"/>
  <c r="BD426" i="30"/>
  <c r="BH426" i="30"/>
  <c r="BF426" i="30"/>
  <c r="AZ426" i="30"/>
  <c r="BJ426" i="30"/>
  <c r="BB426" i="30"/>
  <c r="AX426" i="30"/>
  <c r="AV426" i="30"/>
  <c r="AT426" i="30"/>
  <c r="AR426" i="30"/>
  <c r="AP426" i="30"/>
  <c r="AJ426" i="30"/>
  <c r="AN426" i="30"/>
  <c r="AD426" i="30"/>
  <c r="Z426" i="30"/>
  <c r="AH426" i="30"/>
  <c r="AL426" i="30"/>
  <c r="AB426" i="30"/>
  <c r="X426" i="30"/>
  <c r="V426" i="30"/>
  <c r="R426" i="30"/>
  <c r="AF426" i="30"/>
  <c r="T426" i="30"/>
  <c r="P426" i="30"/>
  <c r="N426" i="30"/>
  <c r="CF418" i="30"/>
  <c r="CD418" i="30"/>
  <c r="CB418" i="30"/>
  <c r="BZ418" i="30"/>
  <c r="BX418" i="30"/>
  <c r="BV418" i="30"/>
  <c r="BR418" i="30"/>
  <c r="BT418" i="30"/>
  <c r="BP418" i="30"/>
  <c r="BN418" i="30"/>
  <c r="BL418" i="30"/>
  <c r="BD418" i="30"/>
  <c r="BH418" i="30"/>
  <c r="BJ418" i="30"/>
  <c r="BF418" i="30"/>
  <c r="AZ418" i="30"/>
  <c r="BB418" i="30"/>
  <c r="AX418" i="30"/>
  <c r="AV418" i="30"/>
  <c r="AT418" i="30"/>
  <c r="AR418" i="30"/>
  <c r="AP418" i="30"/>
  <c r="AN418" i="30"/>
  <c r="AJ418" i="30"/>
  <c r="AD418" i="30"/>
  <c r="Z418" i="30"/>
  <c r="AH418" i="30"/>
  <c r="AF418" i="30"/>
  <c r="AB418" i="30"/>
  <c r="V418" i="30"/>
  <c r="R418" i="30"/>
  <c r="AL418" i="30"/>
  <c r="T418" i="30"/>
  <c r="X418" i="30"/>
  <c r="P418" i="30"/>
  <c r="N418" i="30"/>
  <c r="CF410" i="30"/>
  <c r="CB410" i="30"/>
  <c r="CD410" i="30"/>
  <c r="BZ410" i="30"/>
  <c r="BX410" i="30"/>
  <c r="BV410" i="30"/>
  <c r="BR410" i="30"/>
  <c r="BP410" i="30"/>
  <c r="BT410" i="30"/>
  <c r="BN410" i="30"/>
  <c r="BL410" i="30"/>
  <c r="BD410" i="30"/>
  <c r="BF410" i="30"/>
  <c r="BJ410" i="30"/>
  <c r="BH410" i="30"/>
  <c r="AZ410" i="30"/>
  <c r="BB410" i="30"/>
  <c r="AX410" i="30"/>
  <c r="AV410" i="30"/>
  <c r="AT410" i="30"/>
  <c r="AR410" i="30"/>
  <c r="AP410" i="30"/>
  <c r="AJ410" i="30"/>
  <c r="AN410" i="30"/>
  <c r="AL410" i="30"/>
  <c r="AD410" i="30"/>
  <c r="Z410" i="30"/>
  <c r="AH410" i="30"/>
  <c r="AF410" i="30"/>
  <c r="V410" i="30"/>
  <c r="R410" i="30"/>
  <c r="X410" i="30"/>
  <c r="AB410" i="30"/>
  <c r="T410" i="30"/>
  <c r="P410" i="30"/>
  <c r="N410" i="30"/>
  <c r="CF402" i="30"/>
  <c r="CB402" i="30"/>
  <c r="CD402" i="30"/>
  <c r="BZ402" i="30"/>
  <c r="BV402" i="30"/>
  <c r="BT402" i="30"/>
  <c r="BX402" i="30"/>
  <c r="BR402" i="30"/>
  <c r="BP402" i="30"/>
  <c r="BN402" i="30"/>
  <c r="BL402" i="30"/>
  <c r="BJ402" i="30"/>
  <c r="BD402" i="30"/>
  <c r="BH402" i="30"/>
  <c r="BF402" i="30"/>
  <c r="AZ402" i="30"/>
  <c r="BB402" i="30"/>
  <c r="AX402" i="30"/>
  <c r="AV402" i="30"/>
  <c r="AT402" i="30"/>
  <c r="AR402" i="30"/>
  <c r="AP402" i="30"/>
  <c r="AN402" i="30"/>
  <c r="AJ402" i="30"/>
  <c r="AL402" i="30"/>
  <c r="AD402" i="30"/>
  <c r="Z402" i="30"/>
  <c r="AH402" i="30"/>
  <c r="X402" i="30"/>
  <c r="V402" i="30"/>
  <c r="R402" i="30"/>
  <c r="AB402" i="30"/>
  <c r="P402" i="30"/>
  <c r="AF402" i="30"/>
  <c r="N402" i="30"/>
  <c r="T402" i="30"/>
  <c r="CF394" i="30"/>
  <c r="CB394" i="30"/>
  <c r="BZ394" i="30"/>
  <c r="CD394" i="30"/>
  <c r="BV394" i="30"/>
  <c r="BX394" i="30"/>
  <c r="BR394" i="30"/>
  <c r="BT394" i="30"/>
  <c r="BP394" i="30"/>
  <c r="BN394" i="30"/>
  <c r="BL394" i="30"/>
  <c r="BH394" i="30"/>
  <c r="BD394" i="30"/>
  <c r="BJ394" i="30"/>
  <c r="BF394" i="30"/>
  <c r="AZ394" i="30"/>
  <c r="BB394" i="30"/>
  <c r="AX394" i="30"/>
  <c r="AV394" i="30"/>
  <c r="AT394" i="30"/>
  <c r="AR394" i="30"/>
  <c r="AP394" i="30"/>
  <c r="AJ394" i="30"/>
  <c r="AN394" i="30"/>
  <c r="AL394" i="30"/>
  <c r="AD394" i="30"/>
  <c r="Z394" i="30"/>
  <c r="AB394" i="30"/>
  <c r="X394" i="30"/>
  <c r="V394" i="30"/>
  <c r="R394" i="30"/>
  <c r="AF394" i="30"/>
  <c r="T394" i="30"/>
  <c r="P394" i="30"/>
  <c r="AH394" i="30"/>
  <c r="N394" i="30"/>
  <c r="CF386" i="30"/>
  <c r="CD386" i="30"/>
  <c r="CB386" i="30"/>
  <c r="BZ386" i="30"/>
  <c r="BV386" i="30"/>
  <c r="BX386" i="30"/>
  <c r="BR386" i="30"/>
  <c r="BT386" i="30"/>
  <c r="BP386" i="30"/>
  <c r="BN386" i="30"/>
  <c r="BL386" i="30"/>
  <c r="BD386" i="30"/>
  <c r="BF386" i="30"/>
  <c r="BH386" i="30"/>
  <c r="BJ386" i="30"/>
  <c r="AZ386" i="30"/>
  <c r="BB386" i="30"/>
  <c r="AX386" i="30"/>
  <c r="AV386" i="30"/>
  <c r="AT386" i="30"/>
  <c r="AR386" i="30"/>
  <c r="AP386" i="30"/>
  <c r="AN386" i="30"/>
  <c r="AJ386" i="30"/>
  <c r="AH386" i="30"/>
  <c r="AD386" i="30"/>
  <c r="Z386" i="30"/>
  <c r="AL386" i="30"/>
  <c r="AF386" i="30"/>
  <c r="AB386" i="30"/>
  <c r="V386" i="30"/>
  <c r="R386" i="30"/>
  <c r="T386" i="30"/>
  <c r="X386" i="30"/>
  <c r="P386" i="30"/>
  <c r="N386" i="30"/>
  <c r="CF378" i="30"/>
  <c r="CD378" i="30"/>
  <c r="BZ378" i="30"/>
  <c r="CB378" i="30"/>
  <c r="BX378" i="30"/>
  <c r="BV378" i="30"/>
  <c r="BR378" i="30"/>
  <c r="BP378" i="30"/>
  <c r="BN378" i="30"/>
  <c r="BL378" i="30"/>
  <c r="BT378" i="30"/>
  <c r="BD378" i="30"/>
  <c r="BJ378" i="30"/>
  <c r="BH378" i="30"/>
  <c r="BF378" i="30"/>
  <c r="AZ378" i="30"/>
  <c r="BB378" i="30"/>
  <c r="AX378" i="30"/>
  <c r="AV378" i="30"/>
  <c r="AT378" i="30"/>
  <c r="AR378" i="30"/>
  <c r="AP378" i="30"/>
  <c r="AJ378" i="30"/>
  <c r="AN378" i="30"/>
  <c r="AH378" i="30"/>
  <c r="AD378" i="30"/>
  <c r="Z378" i="30"/>
  <c r="AL378" i="30"/>
  <c r="AF378" i="30"/>
  <c r="V378" i="30"/>
  <c r="R378" i="30"/>
  <c r="X378" i="30"/>
  <c r="AB378" i="30"/>
  <c r="T378" i="30"/>
  <c r="N378" i="30"/>
  <c r="P378" i="30"/>
  <c r="CF370" i="30"/>
  <c r="CD370" i="30"/>
  <c r="BZ370" i="30"/>
  <c r="CB370" i="30"/>
  <c r="BV370" i="30"/>
  <c r="BT370" i="30"/>
  <c r="BR370" i="30"/>
  <c r="BX370" i="30"/>
  <c r="BN370" i="30"/>
  <c r="BP370" i="30"/>
  <c r="BL370" i="30"/>
  <c r="BD370" i="30"/>
  <c r="BJ370" i="30"/>
  <c r="BF370" i="30"/>
  <c r="AZ370" i="30"/>
  <c r="BH370" i="30"/>
  <c r="BB370" i="30"/>
  <c r="AX370" i="30"/>
  <c r="AV370" i="30"/>
  <c r="AT370" i="30"/>
  <c r="AR370" i="30"/>
  <c r="AP370" i="30"/>
  <c r="AN370" i="30"/>
  <c r="AJ370" i="30"/>
  <c r="AH370" i="30"/>
  <c r="AD370" i="30"/>
  <c r="Z370" i="30"/>
  <c r="AL370" i="30"/>
  <c r="X370" i="30"/>
  <c r="V370" i="30"/>
  <c r="R370" i="30"/>
  <c r="AB370" i="30"/>
  <c r="P370" i="30"/>
  <c r="AF370" i="30"/>
  <c r="T370" i="30"/>
  <c r="N370" i="30"/>
  <c r="CF362" i="30"/>
  <c r="CD362" i="30"/>
  <c r="BZ362" i="30"/>
  <c r="CB362" i="30"/>
  <c r="BX362" i="30"/>
  <c r="BV362" i="30"/>
  <c r="BR362" i="30"/>
  <c r="BT362" i="30"/>
  <c r="BN362" i="30"/>
  <c r="BP362" i="30"/>
  <c r="BL362" i="30"/>
  <c r="BD362" i="30"/>
  <c r="BF362" i="30"/>
  <c r="BH362" i="30"/>
  <c r="BJ362" i="30"/>
  <c r="AZ362" i="30"/>
  <c r="BB362" i="30"/>
  <c r="AX362" i="30"/>
  <c r="AV362" i="30"/>
  <c r="AT362" i="30"/>
  <c r="AR362" i="30"/>
  <c r="AP362" i="30"/>
  <c r="AJ362" i="30"/>
  <c r="AN362" i="30"/>
  <c r="AH362" i="30"/>
  <c r="AD362" i="30"/>
  <c r="Z362" i="30"/>
  <c r="AL362" i="30"/>
  <c r="AB362" i="30"/>
  <c r="X362" i="30"/>
  <c r="V362" i="30"/>
  <c r="R362" i="30"/>
  <c r="AF362" i="30"/>
  <c r="T362" i="30"/>
  <c r="P362" i="30"/>
  <c r="N362" i="30"/>
  <c r="CF354" i="30"/>
  <c r="CD354" i="30"/>
  <c r="CB354" i="30"/>
  <c r="BZ354" i="30"/>
  <c r="BX354" i="30"/>
  <c r="BV354" i="30"/>
  <c r="BR354" i="30"/>
  <c r="BT354" i="30"/>
  <c r="BN354" i="30"/>
  <c r="BP354" i="30"/>
  <c r="BL354" i="30"/>
  <c r="BD354" i="30"/>
  <c r="BJ354" i="30"/>
  <c r="BH354" i="30"/>
  <c r="BF354" i="30"/>
  <c r="AZ354" i="30"/>
  <c r="BB354" i="30"/>
  <c r="AX354" i="30"/>
  <c r="AV354" i="30"/>
  <c r="AT354" i="30"/>
  <c r="AR354" i="30"/>
  <c r="AP354" i="30"/>
  <c r="AN354" i="30"/>
  <c r="AJ354" i="30"/>
  <c r="AH354" i="30"/>
  <c r="AD354" i="30"/>
  <c r="Z354" i="30"/>
  <c r="AF354" i="30"/>
  <c r="AB354" i="30"/>
  <c r="AL354" i="30"/>
  <c r="V354" i="30"/>
  <c r="R354" i="30"/>
  <c r="T354" i="30"/>
  <c r="X354" i="30"/>
  <c r="P354" i="30"/>
  <c r="N354" i="30"/>
  <c r="CF346" i="30"/>
  <c r="CD346" i="30"/>
  <c r="CB346" i="30"/>
  <c r="BZ346" i="30"/>
  <c r="BX346" i="30"/>
  <c r="BV346" i="30"/>
  <c r="BR346" i="30"/>
  <c r="BT346" i="30"/>
  <c r="BN346" i="30"/>
  <c r="BP346" i="30"/>
  <c r="BL346" i="30"/>
  <c r="BD346" i="30"/>
  <c r="BH346" i="30"/>
  <c r="BF346" i="30"/>
  <c r="BJ346" i="30"/>
  <c r="AZ346" i="30"/>
  <c r="BB346" i="30"/>
  <c r="AX346" i="30"/>
  <c r="AV346" i="30"/>
  <c r="AT346" i="30"/>
  <c r="AR346" i="30"/>
  <c r="AP346" i="30"/>
  <c r="AJ346" i="30"/>
  <c r="AN346" i="30"/>
  <c r="AL346" i="30"/>
  <c r="AH346" i="30"/>
  <c r="AD346" i="30"/>
  <c r="Z346" i="30"/>
  <c r="AF346" i="30"/>
  <c r="V346" i="30"/>
  <c r="R346" i="30"/>
  <c r="X346" i="30"/>
  <c r="T346" i="30"/>
  <c r="AB346" i="30"/>
  <c r="P346" i="30"/>
  <c r="N346" i="30"/>
  <c r="CF338" i="30"/>
  <c r="CB338" i="30"/>
  <c r="CD338" i="30"/>
  <c r="BZ338" i="30"/>
  <c r="BV338" i="30"/>
  <c r="BT338" i="30"/>
  <c r="BX338" i="30"/>
  <c r="BR338" i="30"/>
  <c r="BN338" i="30"/>
  <c r="BP338" i="30"/>
  <c r="BL338" i="30"/>
  <c r="BJ338" i="30"/>
  <c r="BD338" i="30"/>
  <c r="BF338" i="30"/>
  <c r="AZ338" i="30"/>
  <c r="BH338" i="30"/>
  <c r="BB338" i="30"/>
  <c r="AX338" i="30"/>
  <c r="AV338" i="30"/>
  <c r="AT338" i="30"/>
  <c r="AR338" i="30"/>
  <c r="AP338" i="30"/>
  <c r="AN338" i="30"/>
  <c r="AJ338" i="30"/>
  <c r="AL338" i="30"/>
  <c r="AH338" i="30"/>
  <c r="AD338" i="30"/>
  <c r="Z338" i="30"/>
  <c r="X338" i="30"/>
  <c r="V338" i="30"/>
  <c r="R338" i="30"/>
  <c r="AB338" i="30"/>
  <c r="P338" i="30"/>
  <c r="N338" i="30"/>
  <c r="AF338" i="30"/>
  <c r="T338" i="30"/>
  <c r="CF330" i="30"/>
  <c r="CD330" i="30"/>
  <c r="BZ330" i="30"/>
  <c r="CB330" i="30"/>
  <c r="BX330" i="30"/>
  <c r="BV330" i="30"/>
  <c r="BR330" i="30"/>
  <c r="BT330" i="30"/>
  <c r="BN330" i="30"/>
  <c r="BP330" i="30"/>
  <c r="BL330" i="30"/>
  <c r="BD330" i="30"/>
  <c r="BJ330" i="30"/>
  <c r="BF330" i="30"/>
  <c r="BH330" i="30"/>
  <c r="AZ330" i="30"/>
  <c r="BB330" i="30"/>
  <c r="AX330" i="30"/>
  <c r="AV330" i="30"/>
  <c r="AT330" i="30"/>
  <c r="AR330" i="30"/>
  <c r="AP330" i="30"/>
  <c r="AJ330" i="30"/>
  <c r="AN330" i="30"/>
  <c r="AL330" i="30"/>
  <c r="AH330" i="30"/>
  <c r="AD330" i="30"/>
  <c r="Z330" i="30"/>
  <c r="AB330" i="30"/>
  <c r="X330" i="30"/>
  <c r="V330" i="30"/>
  <c r="R330" i="30"/>
  <c r="AF330" i="30"/>
  <c r="T330" i="30"/>
  <c r="P330" i="30"/>
  <c r="N330" i="30"/>
  <c r="CF322" i="30"/>
  <c r="CD322" i="30"/>
  <c r="CB322" i="30"/>
  <c r="BZ322" i="30"/>
  <c r="BV322" i="30"/>
  <c r="BR322" i="30"/>
  <c r="BT322" i="30"/>
  <c r="BX322" i="30"/>
  <c r="BN322" i="30"/>
  <c r="BP322" i="30"/>
  <c r="BL322" i="30"/>
  <c r="BD322" i="30"/>
  <c r="BH322" i="30"/>
  <c r="BF322" i="30"/>
  <c r="BJ322" i="30"/>
  <c r="AZ322" i="30"/>
  <c r="BB322" i="30"/>
  <c r="AX322" i="30"/>
  <c r="AV322" i="30"/>
  <c r="AT322" i="30"/>
  <c r="AR322" i="30"/>
  <c r="AP322" i="30"/>
  <c r="AN322" i="30"/>
  <c r="AJ322" i="30"/>
  <c r="AH322" i="30"/>
  <c r="AD322" i="30"/>
  <c r="Z322" i="30"/>
  <c r="AL322" i="30"/>
  <c r="AF322" i="30"/>
  <c r="AB322" i="30"/>
  <c r="V322" i="30"/>
  <c r="R322" i="30"/>
  <c r="X322" i="30"/>
  <c r="T322" i="30"/>
  <c r="P322" i="30"/>
  <c r="N322" i="30"/>
  <c r="CF314" i="30"/>
  <c r="CD314" i="30"/>
  <c r="BZ314" i="30"/>
  <c r="CB314" i="30"/>
  <c r="BV314" i="30"/>
  <c r="BX314" i="30"/>
  <c r="BR314" i="30"/>
  <c r="BT314" i="30"/>
  <c r="BN314" i="30"/>
  <c r="BP314" i="30"/>
  <c r="BL314" i="30"/>
  <c r="BD314" i="30"/>
  <c r="BJ314" i="30"/>
  <c r="BH314" i="30"/>
  <c r="BF314" i="30"/>
  <c r="AZ314" i="30"/>
  <c r="BB314" i="30"/>
  <c r="AX314" i="30"/>
  <c r="AV314" i="30"/>
  <c r="AT314" i="30"/>
  <c r="AR314" i="30"/>
  <c r="AP314" i="30"/>
  <c r="AJ314" i="30"/>
  <c r="AN314" i="30"/>
  <c r="AH314" i="30"/>
  <c r="AD314" i="30"/>
  <c r="Z314" i="30"/>
  <c r="AL314" i="30"/>
  <c r="X314" i="30"/>
  <c r="AF314" i="30"/>
  <c r="V314" i="30"/>
  <c r="R314" i="30"/>
  <c r="T314" i="30"/>
  <c r="AB314" i="30"/>
  <c r="P314" i="30"/>
  <c r="N314" i="30"/>
  <c r="CF306" i="30"/>
  <c r="CD306" i="30"/>
  <c r="BZ306" i="30"/>
  <c r="CB306" i="30"/>
  <c r="BV306" i="30"/>
  <c r="BT306" i="30"/>
  <c r="BX306" i="30"/>
  <c r="BR306" i="30"/>
  <c r="BN306" i="30"/>
  <c r="BP306" i="30"/>
  <c r="BL306" i="30"/>
  <c r="BD306" i="30"/>
  <c r="BJ306" i="30"/>
  <c r="BF306" i="30"/>
  <c r="BH306" i="30"/>
  <c r="AZ306" i="30"/>
  <c r="BB306" i="30"/>
  <c r="AX306" i="30"/>
  <c r="AV306" i="30"/>
  <c r="AT306" i="30"/>
  <c r="AR306" i="30"/>
  <c r="AP306" i="30"/>
  <c r="AN306" i="30"/>
  <c r="AJ306" i="30"/>
  <c r="AH306" i="30"/>
  <c r="AD306" i="30"/>
  <c r="Z306" i="30"/>
  <c r="AL306" i="30"/>
  <c r="X306" i="30"/>
  <c r="V306" i="30"/>
  <c r="R306" i="30"/>
  <c r="AB306" i="30"/>
  <c r="AF306" i="30"/>
  <c r="P306" i="30"/>
  <c r="N306" i="30"/>
  <c r="T306" i="30"/>
  <c r="CF298" i="30"/>
  <c r="CD298" i="30"/>
  <c r="BZ298" i="30"/>
  <c r="CB298" i="30"/>
  <c r="BX298" i="30"/>
  <c r="BV298" i="30"/>
  <c r="BR298" i="30"/>
  <c r="BT298" i="30"/>
  <c r="BN298" i="30"/>
  <c r="BP298" i="30"/>
  <c r="BL298" i="30"/>
  <c r="BD298" i="30"/>
  <c r="BF298" i="30"/>
  <c r="BH298" i="30"/>
  <c r="BJ298" i="30"/>
  <c r="BB298" i="30"/>
  <c r="AX298" i="30"/>
  <c r="AZ298" i="30"/>
  <c r="AV298" i="30"/>
  <c r="AT298" i="30"/>
  <c r="AR298" i="30"/>
  <c r="AP298" i="30"/>
  <c r="AJ298" i="30"/>
  <c r="AN298" i="30"/>
  <c r="AH298" i="30"/>
  <c r="AD298" i="30"/>
  <c r="Z298" i="30"/>
  <c r="AL298" i="30"/>
  <c r="AB298" i="30"/>
  <c r="X298" i="30"/>
  <c r="V298" i="30"/>
  <c r="R298" i="30"/>
  <c r="AF298" i="30"/>
  <c r="T298" i="30"/>
  <c r="P298" i="30"/>
  <c r="N298" i="30"/>
  <c r="CF290" i="30"/>
  <c r="CB290" i="30"/>
  <c r="CD290" i="30"/>
  <c r="BZ290" i="30"/>
  <c r="BX290" i="30"/>
  <c r="BV290" i="30"/>
  <c r="BR290" i="30"/>
  <c r="BT290" i="30"/>
  <c r="BN290" i="30"/>
  <c r="BP290" i="30"/>
  <c r="BL290" i="30"/>
  <c r="BJ290" i="30"/>
  <c r="BH290" i="30"/>
  <c r="BF290" i="30"/>
  <c r="BD290" i="30"/>
  <c r="BB290" i="30"/>
  <c r="AX290" i="30"/>
  <c r="AZ290" i="30"/>
  <c r="AV290" i="30"/>
  <c r="AT290" i="30"/>
  <c r="AR290" i="30"/>
  <c r="AP290" i="30"/>
  <c r="AN290" i="30"/>
  <c r="AJ290" i="30"/>
  <c r="AH290" i="30"/>
  <c r="AD290" i="30"/>
  <c r="Z290" i="30"/>
  <c r="AF290" i="30"/>
  <c r="X290" i="30"/>
  <c r="AB290" i="30"/>
  <c r="V290" i="30"/>
  <c r="R290" i="30"/>
  <c r="AL290" i="30"/>
  <c r="T290" i="30"/>
  <c r="P290" i="30"/>
  <c r="N290" i="30"/>
  <c r="CF282" i="30"/>
  <c r="CD282" i="30"/>
  <c r="CB282" i="30"/>
  <c r="BZ282" i="30"/>
  <c r="BX282" i="30"/>
  <c r="BV282" i="30"/>
  <c r="BR282" i="30"/>
  <c r="BT282" i="30"/>
  <c r="BN282" i="30"/>
  <c r="BP282" i="30"/>
  <c r="BL282" i="30"/>
  <c r="BH282" i="30"/>
  <c r="BF282" i="30"/>
  <c r="BJ282" i="30"/>
  <c r="BD282" i="30"/>
  <c r="BB282" i="30"/>
  <c r="AX282" i="30"/>
  <c r="AZ282" i="30"/>
  <c r="AV282" i="30"/>
  <c r="AT282" i="30"/>
  <c r="AR282" i="30"/>
  <c r="AP282" i="30"/>
  <c r="AJ282" i="30"/>
  <c r="AN282" i="30"/>
  <c r="AL282" i="30"/>
  <c r="AH282" i="30"/>
  <c r="AD282" i="30"/>
  <c r="Z282" i="30"/>
  <c r="X282" i="30"/>
  <c r="AF282" i="30"/>
  <c r="V282" i="30"/>
  <c r="R282" i="30"/>
  <c r="AB282" i="30"/>
  <c r="T282" i="30"/>
  <c r="P282" i="30"/>
  <c r="N282" i="30"/>
  <c r="CF274" i="30"/>
  <c r="CB274" i="30"/>
  <c r="CD274" i="30"/>
  <c r="BZ274" i="30"/>
  <c r="BV274" i="30"/>
  <c r="BT274" i="30"/>
  <c r="BX274" i="30"/>
  <c r="BR274" i="30"/>
  <c r="BN274" i="30"/>
  <c r="BP274" i="30"/>
  <c r="BL274" i="30"/>
  <c r="BJ274" i="30"/>
  <c r="BF274" i="30"/>
  <c r="BD274" i="30"/>
  <c r="BH274" i="30"/>
  <c r="BB274" i="30"/>
  <c r="AX274" i="30"/>
  <c r="AZ274" i="30"/>
  <c r="AV274" i="30"/>
  <c r="AT274" i="30"/>
  <c r="AR274" i="30"/>
  <c r="AP274" i="30"/>
  <c r="AN274" i="30"/>
  <c r="AJ274" i="30"/>
  <c r="AL274" i="30"/>
  <c r="AH274" i="30"/>
  <c r="AD274" i="30"/>
  <c r="Z274" i="30"/>
  <c r="X274" i="30"/>
  <c r="V274" i="30"/>
  <c r="R274" i="30"/>
  <c r="AB274" i="30"/>
  <c r="AF274" i="30"/>
  <c r="P274" i="30"/>
  <c r="T274" i="30"/>
  <c r="N274" i="30"/>
  <c r="CF266" i="30"/>
  <c r="CD266" i="30"/>
  <c r="BZ266" i="30"/>
  <c r="CB266" i="30"/>
  <c r="BX266" i="30"/>
  <c r="BV266" i="30"/>
  <c r="BR266" i="30"/>
  <c r="BT266" i="30"/>
  <c r="BN266" i="30"/>
  <c r="BP266" i="30"/>
  <c r="BL266" i="30"/>
  <c r="BJ266" i="30"/>
  <c r="BF266" i="30"/>
  <c r="BH266" i="30"/>
  <c r="BD266" i="30"/>
  <c r="BB266" i="30"/>
  <c r="AX266" i="30"/>
  <c r="AZ266" i="30"/>
  <c r="AV266" i="30"/>
  <c r="AT266" i="30"/>
  <c r="AR266" i="30"/>
  <c r="AP266" i="30"/>
  <c r="AJ266" i="30"/>
  <c r="AN266" i="30"/>
  <c r="AL266" i="30"/>
  <c r="AH266" i="30"/>
  <c r="AD266" i="30"/>
  <c r="Z266" i="30"/>
  <c r="AB266" i="30"/>
  <c r="X266" i="30"/>
  <c r="V266" i="30"/>
  <c r="R266" i="30"/>
  <c r="AF266" i="30"/>
  <c r="T266" i="30"/>
  <c r="P266" i="30"/>
  <c r="N266" i="30"/>
  <c r="CF258" i="30"/>
  <c r="CD258" i="30"/>
  <c r="CB258" i="30"/>
  <c r="BZ258" i="30"/>
  <c r="BV258" i="30"/>
  <c r="BR258" i="30"/>
  <c r="BX258" i="30"/>
  <c r="BT258" i="30"/>
  <c r="BN258" i="30"/>
  <c r="BP258" i="30"/>
  <c r="BL258" i="30"/>
  <c r="BH258" i="30"/>
  <c r="BF258" i="30"/>
  <c r="BJ258" i="30"/>
  <c r="BD258" i="30"/>
  <c r="BB258" i="30"/>
  <c r="AX258" i="30"/>
  <c r="AZ258" i="30"/>
  <c r="AV258" i="30"/>
  <c r="AT258" i="30"/>
  <c r="AR258" i="30"/>
  <c r="AP258" i="30"/>
  <c r="AN258" i="30"/>
  <c r="AJ258" i="30"/>
  <c r="AH258" i="30"/>
  <c r="AD258" i="30"/>
  <c r="Z258" i="30"/>
  <c r="AL258" i="30"/>
  <c r="AF258" i="30"/>
  <c r="X258" i="30"/>
  <c r="AB258" i="30"/>
  <c r="V258" i="30"/>
  <c r="R258" i="30"/>
  <c r="T258" i="30"/>
  <c r="P258" i="30"/>
  <c r="N258" i="30"/>
  <c r="CF250" i="30"/>
  <c r="CD250" i="30"/>
  <c r="BZ250" i="30"/>
  <c r="CB250" i="30"/>
  <c r="BV250" i="30"/>
  <c r="BX250" i="30"/>
  <c r="BR250" i="30"/>
  <c r="BT250" i="30"/>
  <c r="BN250" i="30"/>
  <c r="BP250" i="30"/>
  <c r="BL250" i="30"/>
  <c r="BJ250" i="30"/>
  <c r="BH250" i="30"/>
  <c r="BF250" i="30"/>
  <c r="BD250" i="30"/>
  <c r="BB250" i="30"/>
  <c r="AX250" i="30"/>
  <c r="AZ250" i="30"/>
  <c r="AV250" i="30"/>
  <c r="AT250" i="30"/>
  <c r="AR250" i="30"/>
  <c r="AP250" i="30"/>
  <c r="AJ250" i="30"/>
  <c r="AN250" i="30"/>
  <c r="AH250" i="30"/>
  <c r="AD250" i="30"/>
  <c r="Z250" i="30"/>
  <c r="AL250" i="30"/>
  <c r="X250" i="30"/>
  <c r="AF250" i="30"/>
  <c r="V250" i="30"/>
  <c r="R250" i="30"/>
  <c r="AB250" i="30"/>
  <c r="T250" i="30"/>
  <c r="P250" i="30"/>
  <c r="N250" i="30"/>
  <c r="CF242" i="30"/>
  <c r="BZ242" i="30"/>
  <c r="CB242" i="30"/>
  <c r="CD242" i="30"/>
  <c r="BV242" i="30"/>
  <c r="BX242" i="30"/>
  <c r="BR242" i="30"/>
  <c r="BN242" i="30"/>
  <c r="BT242" i="30"/>
  <c r="BP242" i="30"/>
  <c r="BL242" i="30"/>
  <c r="BJ242" i="30"/>
  <c r="BF242" i="30"/>
  <c r="BD242" i="30"/>
  <c r="BB242" i="30"/>
  <c r="AX242" i="30"/>
  <c r="AZ242" i="30"/>
  <c r="AV242" i="30"/>
  <c r="BH242" i="30"/>
  <c r="AT242" i="30"/>
  <c r="AR242" i="30"/>
  <c r="AP242" i="30"/>
  <c r="AN242" i="30"/>
  <c r="AJ242" i="30"/>
  <c r="AH242" i="30"/>
  <c r="AD242" i="30"/>
  <c r="Z242" i="30"/>
  <c r="AL242" i="30"/>
  <c r="X242" i="30"/>
  <c r="V242" i="30"/>
  <c r="R242" i="30"/>
  <c r="AB242" i="30"/>
  <c r="P242" i="30"/>
  <c r="AF242" i="30"/>
  <c r="N242" i="30"/>
  <c r="T242" i="30"/>
  <c r="CF234" i="30"/>
  <c r="CD234" i="30"/>
  <c r="BZ234" i="30"/>
  <c r="CB234" i="30"/>
  <c r="BX234" i="30"/>
  <c r="BV234" i="30"/>
  <c r="BR234" i="30"/>
  <c r="BT234" i="30"/>
  <c r="BN234" i="30"/>
  <c r="BP234" i="30"/>
  <c r="BL234" i="30"/>
  <c r="BF234" i="30"/>
  <c r="BH234" i="30"/>
  <c r="BD234" i="30"/>
  <c r="BB234" i="30"/>
  <c r="AX234" i="30"/>
  <c r="BJ234" i="30"/>
  <c r="AZ234" i="30"/>
  <c r="AV234" i="30"/>
  <c r="AT234" i="30"/>
  <c r="AR234" i="30"/>
  <c r="AP234" i="30"/>
  <c r="AJ234" i="30"/>
  <c r="AN234" i="30"/>
  <c r="AH234" i="30"/>
  <c r="AD234" i="30"/>
  <c r="Z234" i="30"/>
  <c r="AL234" i="30"/>
  <c r="AB234" i="30"/>
  <c r="X234" i="30"/>
  <c r="V234" i="30"/>
  <c r="R234" i="30"/>
  <c r="AF234" i="30"/>
  <c r="T234" i="30"/>
  <c r="P234" i="30"/>
  <c r="N234" i="30"/>
  <c r="CF226" i="30"/>
  <c r="CB226" i="30"/>
  <c r="CD226" i="30"/>
  <c r="BZ226" i="30"/>
  <c r="BX226" i="30"/>
  <c r="BV226" i="30"/>
  <c r="BR226" i="30"/>
  <c r="BT226" i="30"/>
  <c r="BN226" i="30"/>
  <c r="BP226" i="30"/>
  <c r="BL226" i="30"/>
  <c r="BJ226" i="30"/>
  <c r="BH226" i="30"/>
  <c r="BF226" i="30"/>
  <c r="BD226" i="30"/>
  <c r="BB226" i="30"/>
  <c r="AX226" i="30"/>
  <c r="AZ226" i="30"/>
  <c r="AV226" i="30"/>
  <c r="AT226" i="30"/>
  <c r="AR226" i="30"/>
  <c r="AP226" i="30"/>
  <c r="AN226" i="30"/>
  <c r="AJ226" i="30"/>
  <c r="AH226" i="30"/>
  <c r="AD226" i="30"/>
  <c r="Z226" i="30"/>
  <c r="AL226" i="30"/>
  <c r="AF226" i="30"/>
  <c r="X226" i="30"/>
  <c r="AB226" i="30"/>
  <c r="V226" i="30"/>
  <c r="R226" i="30"/>
  <c r="T226" i="30"/>
  <c r="P226" i="30"/>
  <c r="N226" i="30"/>
  <c r="CF218" i="30"/>
  <c r="CD218" i="30"/>
  <c r="CB218" i="30"/>
  <c r="BZ218" i="30"/>
  <c r="BX218" i="30"/>
  <c r="BV218" i="30"/>
  <c r="BR218" i="30"/>
  <c r="BT218" i="30"/>
  <c r="BN218" i="30"/>
  <c r="BP218" i="30"/>
  <c r="BL218" i="30"/>
  <c r="BH218" i="30"/>
  <c r="BF218" i="30"/>
  <c r="BJ218" i="30"/>
  <c r="BD218" i="30"/>
  <c r="BB218" i="30"/>
  <c r="AX218" i="30"/>
  <c r="AZ218" i="30"/>
  <c r="AV218" i="30"/>
  <c r="AT218" i="30"/>
  <c r="AR218" i="30"/>
  <c r="AP218" i="30"/>
  <c r="AJ218" i="30"/>
  <c r="AN218" i="30"/>
  <c r="AL218" i="30"/>
  <c r="AH218" i="30"/>
  <c r="AD218" i="30"/>
  <c r="Z218" i="30"/>
  <c r="X218" i="30"/>
  <c r="AF218" i="30"/>
  <c r="V218" i="30"/>
  <c r="R218" i="30"/>
  <c r="AB218" i="30"/>
  <c r="T218" i="30"/>
  <c r="N218" i="30"/>
  <c r="P218" i="30"/>
  <c r="CF210" i="30"/>
  <c r="CB210" i="30"/>
  <c r="CD210" i="30"/>
  <c r="BZ210" i="30"/>
  <c r="BV210" i="30"/>
  <c r="BX210" i="30"/>
  <c r="BR210" i="30"/>
  <c r="BT210" i="30"/>
  <c r="BN210" i="30"/>
  <c r="BP210" i="30"/>
  <c r="BL210" i="30"/>
  <c r="BJ210" i="30"/>
  <c r="BF210" i="30"/>
  <c r="BH210" i="30"/>
  <c r="BD210" i="30"/>
  <c r="BB210" i="30"/>
  <c r="AX210" i="30"/>
  <c r="AZ210" i="30"/>
  <c r="AV210" i="30"/>
  <c r="AT210" i="30"/>
  <c r="AR210" i="30"/>
  <c r="AP210" i="30"/>
  <c r="AN210" i="30"/>
  <c r="AJ210" i="30"/>
  <c r="AL210" i="30"/>
  <c r="AH210" i="30"/>
  <c r="AD210" i="30"/>
  <c r="Z210" i="30"/>
  <c r="X210" i="30"/>
  <c r="V210" i="30"/>
  <c r="R210" i="30"/>
  <c r="AB210" i="30"/>
  <c r="P210" i="30"/>
  <c r="AF210" i="30"/>
  <c r="T210" i="30"/>
  <c r="N210" i="30"/>
  <c r="CF202" i="30"/>
  <c r="CD202" i="30"/>
  <c r="CB202" i="30"/>
  <c r="BX202" i="30"/>
  <c r="BV202" i="30"/>
  <c r="BZ202" i="30"/>
  <c r="BR202" i="30"/>
  <c r="BT202" i="30"/>
  <c r="BN202" i="30"/>
  <c r="BP202" i="30"/>
  <c r="BL202" i="30"/>
  <c r="BJ202" i="30"/>
  <c r="BF202" i="30"/>
  <c r="BH202" i="30"/>
  <c r="BD202" i="30"/>
  <c r="BB202" i="30"/>
  <c r="AX202" i="30"/>
  <c r="AZ202" i="30"/>
  <c r="AV202" i="30"/>
  <c r="AT202" i="30"/>
  <c r="AR202" i="30"/>
  <c r="AP202" i="30"/>
  <c r="AJ202" i="30"/>
  <c r="AN202" i="30"/>
  <c r="AL202" i="30"/>
  <c r="AH202" i="30"/>
  <c r="AD202" i="30"/>
  <c r="Z202" i="30"/>
  <c r="AB202" i="30"/>
  <c r="X202" i="30"/>
  <c r="V202" i="30"/>
  <c r="R202" i="30"/>
  <c r="AF202" i="30"/>
  <c r="T202" i="30"/>
  <c r="P202" i="30"/>
  <c r="N202" i="30"/>
  <c r="CF194" i="30"/>
  <c r="CD194" i="30"/>
  <c r="CB194" i="30"/>
  <c r="BZ194" i="30"/>
  <c r="BV194" i="30"/>
  <c r="BR194" i="30"/>
  <c r="BX194" i="30"/>
  <c r="BT194" i="30"/>
  <c r="BN194" i="30"/>
  <c r="BP194" i="30"/>
  <c r="BL194" i="30"/>
  <c r="BH194" i="30"/>
  <c r="BF194" i="30"/>
  <c r="BJ194" i="30"/>
  <c r="BD194" i="30"/>
  <c r="BB194" i="30"/>
  <c r="AX194" i="30"/>
  <c r="AZ194" i="30"/>
  <c r="AV194" i="30"/>
  <c r="AT194" i="30"/>
  <c r="AR194" i="30"/>
  <c r="AP194" i="30"/>
  <c r="AN194" i="30"/>
  <c r="AJ194" i="30"/>
  <c r="AH194" i="30"/>
  <c r="AD194" i="30"/>
  <c r="Z194" i="30"/>
  <c r="AL194" i="30"/>
  <c r="AF194" i="30"/>
  <c r="X194" i="30"/>
  <c r="AB194" i="30"/>
  <c r="V194" i="30"/>
  <c r="R194" i="30"/>
  <c r="P194" i="30"/>
  <c r="T194" i="30"/>
  <c r="N194" i="30"/>
  <c r="CF186" i="30"/>
  <c r="CD186" i="30"/>
  <c r="BZ186" i="30"/>
  <c r="CB186" i="30"/>
  <c r="BV186" i="30"/>
  <c r="BX186" i="30"/>
  <c r="BR186" i="30"/>
  <c r="BT186" i="30"/>
  <c r="BN186" i="30"/>
  <c r="BP186" i="30"/>
  <c r="BL186" i="30"/>
  <c r="BJ186" i="30"/>
  <c r="BH186" i="30"/>
  <c r="BF186" i="30"/>
  <c r="BD186" i="30"/>
  <c r="BB186" i="30"/>
  <c r="AX186" i="30"/>
  <c r="AZ186" i="30"/>
  <c r="AV186" i="30"/>
  <c r="AT186" i="30"/>
  <c r="AR186" i="30"/>
  <c r="AP186" i="30"/>
  <c r="AJ186" i="30"/>
  <c r="AN186" i="30"/>
  <c r="AH186" i="30"/>
  <c r="AD186" i="30"/>
  <c r="Z186" i="30"/>
  <c r="AL186" i="30"/>
  <c r="X186" i="30"/>
  <c r="AF186" i="30"/>
  <c r="V186" i="30"/>
  <c r="R186" i="30"/>
  <c r="P186" i="30"/>
  <c r="AB186" i="30"/>
  <c r="T186" i="30"/>
  <c r="N186" i="30"/>
  <c r="CF178" i="30"/>
  <c r="CD178" i="30"/>
  <c r="CB178" i="30"/>
  <c r="BZ178" i="30"/>
  <c r="BV178" i="30"/>
  <c r="BX178" i="30"/>
  <c r="BR178" i="30"/>
  <c r="BN178" i="30"/>
  <c r="BP178" i="30"/>
  <c r="BT178" i="30"/>
  <c r="BL178" i="30"/>
  <c r="BJ178" i="30"/>
  <c r="BF178" i="30"/>
  <c r="BD178" i="30"/>
  <c r="BH178" i="30"/>
  <c r="BB178" i="30"/>
  <c r="AX178" i="30"/>
  <c r="AZ178" i="30"/>
  <c r="AV178" i="30"/>
  <c r="AT178" i="30"/>
  <c r="AR178" i="30"/>
  <c r="AP178" i="30"/>
  <c r="AN178" i="30"/>
  <c r="AJ178" i="30"/>
  <c r="AH178" i="30"/>
  <c r="AD178" i="30"/>
  <c r="Z178" i="30"/>
  <c r="AL178" i="30"/>
  <c r="X178" i="30"/>
  <c r="V178" i="30"/>
  <c r="R178" i="30"/>
  <c r="AB178" i="30"/>
  <c r="P178" i="30"/>
  <c r="AF178" i="30"/>
  <c r="T178" i="30"/>
  <c r="N178" i="30"/>
  <c r="CF170" i="30"/>
  <c r="CD170" i="30"/>
  <c r="CB170" i="30"/>
  <c r="BZ170" i="30"/>
  <c r="BX170" i="30"/>
  <c r="BV170" i="30"/>
  <c r="BR170" i="30"/>
  <c r="BT170" i="30"/>
  <c r="BN170" i="30"/>
  <c r="BP170" i="30"/>
  <c r="BL170" i="30"/>
  <c r="BF170" i="30"/>
  <c r="BH170" i="30"/>
  <c r="BJ170" i="30"/>
  <c r="BD170" i="30"/>
  <c r="BB170" i="30"/>
  <c r="AX170" i="30"/>
  <c r="AZ170" i="30"/>
  <c r="AV170" i="30"/>
  <c r="AT170" i="30"/>
  <c r="AR170" i="30"/>
  <c r="AP170" i="30"/>
  <c r="AJ170" i="30"/>
  <c r="AN170" i="30"/>
  <c r="AH170" i="30"/>
  <c r="AD170" i="30"/>
  <c r="Z170" i="30"/>
  <c r="AL170" i="30"/>
  <c r="AB170" i="30"/>
  <c r="X170" i="30"/>
  <c r="V170" i="30"/>
  <c r="R170" i="30"/>
  <c r="AF170" i="30"/>
  <c r="T170" i="30"/>
  <c r="P170" i="30"/>
  <c r="N170" i="30"/>
  <c r="CF162" i="30"/>
  <c r="CB162" i="30"/>
  <c r="CD162" i="30"/>
  <c r="BZ162" i="30"/>
  <c r="BX162" i="30"/>
  <c r="BV162" i="30"/>
  <c r="BR162" i="30"/>
  <c r="BT162" i="30"/>
  <c r="BN162" i="30"/>
  <c r="BP162" i="30"/>
  <c r="BL162" i="30"/>
  <c r="BJ162" i="30"/>
  <c r="BH162" i="30"/>
  <c r="BF162" i="30"/>
  <c r="BD162" i="30"/>
  <c r="BB162" i="30"/>
  <c r="AX162" i="30"/>
  <c r="AZ162" i="30"/>
  <c r="AT162" i="30"/>
  <c r="AV162" i="30"/>
  <c r="AR162" i="30"/>
  <c r="AP162" i="30"/>
  <c r="AN162" i="30"/>
  <c r="AJ162" i="30"/>
  <c r="AH162" i="30"/>
  <c r="AD162" i="30"/>
  <c r="Z162" i="30"/>
  <c r="AL162" i="30"/>
  <c r="AF162" i="30"/>
  <c r="X162" i="30"/>
  <c r="AB162" i="30"/>
  <c r="V162" i="30"/>
  <c r="R162" i="30"/>
  <c r="P162" i="30"/>
  <c r="T162" i="30"/>
  <c r="N162" i="30"/>
  <c r="CF154" i="30"/>
  <c r="CD154" i="30"/>
  <c r="CB154" i="30"/>
  <c r="BZ154" i="30"/>
  <c r="BX154" i="30"/>
  <c r="BV154" i="30"/>
  <c r="BR154" i="30"/>
  <c r="BT154" i="30"/>
  <c r="BN154" i="30"/>
  <c r="BP154" i="30"/>
  <c r="BL154" i="30"/>
  <c r="BH154" i="30"/>
  <c r="BF154" i="30"/>
  <c r="BJ154" i="30"/>
  <c r="BD154" i="30"/>
  <c r="BB154" i="30"/>
  <c r="AX154" i="30"/>
  <c r="AZ154" i="30"/>
  <c r="AT154" i="30"/>
  <c r="AV154" i="30"/>
  <c r="AR154" i="30"/>
  <c r="AP154" i="30"/>
  <c r="AJ154" i="30"/>
  <c r="AN154" i="30"/>
  <c r="AL154" i="30"/>
  <c r="AH154" i="30"/>
  <c r="AD154" i="30"/>
  <c r="Z154" i="30"/>
  <c r="AF154" i="30"/>
  <c r="V154" i="30"/>
  <c r="R154" i="30"/>
  <c r="P154" i="30"/>
  <c r="X154" i="30"/>
  <c r="AB154" i="30"/>
  <c r="T154" i="30"/>
  <c r="N154" i="30"/>
  <c r="CF146" i="30"/>
  <c r="CB146" i="30"/>
  <c r="CD146" i="30"/>
  <c r="BZ146" i="30"/>
  <c r="BV146" i="30"/>
  <c r="BX146" i="30"/>
  <c r="BR146" i="30"/>
  <c r="BT146" i="30"/>
  <c r="BN146" i="30"/>
  <c r="BP146" i="30"/>
  <c r="BL146" i="30"/>
  <c r="BJ146" i="30"/>
  <c r="BH146" i="30"/>
  <c r="BF146" i="30"/>
  <c r="BD146" i="30"/>
  <c r="BB146" i="30"/>
  <c r="AX146" i="30"/>
  <c r="AZ146" i="30"/>
  <c r="AT146" i="30"/>
  <c r="AV146" i="30"/>
  <c r="AR146" i="30"/>
  <c r="AP146" i="30"/>
  <c r="AN146" i="30"/>
  <c r="AJ146" i="30"/>
  <c r="AL146" i="30"/>
  <c r="AH146" i="30"/>
  <c r="AD146" i="30"/>
  <c r="Z146" i="30"/>
  <c r="V146" i="30"/>
  <c r="R146" i="30"/>
  <c r="AB146" i="30"/>
  <c r="P146" i="30"/>
  <c r="AF146" i="30"/>
  <c r="X146" i="30"/>
  <c r="T146" i="30"/>
  <c r="N146" i="30"/>
  <c r="CF138" i="30"/>
  <c r="CD138" i="30"/>
  <c r="CB138" i="30"/>
  <c r="BZ138" i="30"/>
  <c r="BX138" i="30"/>
  <c r="BV138" i="30"/>
  <c r="BR138" i="30"/>
  <c r="BT138" i="30"/>
  <c r="BN138" i="30"/>
  <c r="BP138" i="30"/>
  <c r="BL138" i="30"/>
  <c r="BH138" i="30"/>
  <c r="BJ138" i="30"/>
  <c r="BF138" i="30"/>
  <c r="BD138" i="30"/>
  <c r="BB138" i="30"/>
  <c r="AX138" i="30"/>
  <c r="AZ138" i="30"/>
  <c r="AT138" i="30"/>
  <c r="AV138" i="30"/>
  <c r="AR138" i="30"/>
  <c r="AP138" i="30"/>
  <c r="AJ138" i="30"/>
  <c r="AN138" i="30"/>
  <c r="AL138" i="30"/>
  <c r="AH138" i="30"/>
  <c r="AD138" i="30"/>
  <c r="Z138" i="30"/>
  <c r="AB138" i="30"/>
  <c r="V138" i="30"/>
  <c r="R138" i="30"/>
  <c r="AF138" i="30"/>
  <c r="T138" i="30"/>
  <c r="P138" i="30"/>
  <c r="N138" i="30"/>
  <c r="X138" i="30"/>
  <c r="CF130" i="30"/>
  <c r="CD130" i="30"/>
  <c r="CB130" i="30"/>
  <c r="BZ130" i="30"/>
  <c r="BV130" i="30"/>
  <c r="BR130" i="30"/>
  <c r="BX130" i="30"/>
  <c r="BT130" i="30"/>
  <c r="BN130" i="30"/>
  <c r="BP130" i="30"/>
  <c r="BL130" i="30"/>
  <c r="BH130" i="30"/>
  <c r="BF130" i="30"/>
  <c r="BJ130" i="30"/>
  <c r="BD130" i="30"/>
  <c r="BB130" i="30"/>
  <c r="AX130" i="30"/>
  <c r="AZ130" i="30"/>
  <c r="AT130" i="30"/>
  <c r="AV130" i="30"/>
  <c r="AR130" i="30"/>
  <c r="AP130" i="30"/>
  <c r="AN130" i="30"/>
  <c r="AJ130" i="30"/>
  <c r="AH130" i="30"/>
  <c r="AD130" i="30"/>
  <c r="Z130" i="30"/>
  <c r="AL130" i="30"/>
  <c r="AF130" i="30"/>
  <c r="AB130" i="30"/>
  <c r="V130" i="30"/>
  <c r="R130" i="30"/>
  <c r="X130" i="30"/>
  <c r="P130" i="30"/>
  <c r="T130" i="30"/>
  <c r="N130" i="30"/>
  <c r="CF122" i="30"/>
  <c r="CB122" i="30"/>
  <c r="BZ122" i="30"/>
  <c r="CD122" i="30"/>
  <c r="BV122" i="30"/>
  <c r="BX122" i="30"/>
  <c r="BR122" i="30"/>
  <c r="BT122" i="30"/>
  <c r="BN122" i="30"/>
  <c r="BP122" i="30"/>
  <c r="BL122" i="30"/>
  <c r="BH122" i="30"/>
  <c r="BJ122" i="30"/>
  <c r="BF122" i="30"/>
  <c r="BD122" i="30"/>
  <c r="BB122" i="30"/>
  <c r="AX122" i="30"/>
  <c r="AZ122" i="30"/>
  <c r="AT122" i="30"/>
  <c r="AV122" i="30"/>
  <c r="AR122" i="30"/>
  <c r="AP122" i="30"/>
  <c r="AJ122" i="30"/>
  <c r="AN122" i="30"/>
  <c r="AH122" i="30"/>
  <c r="AD122" i="30"/>
  <c r="Z122" i="30"/>
  <c r="AL122" i="30"/>
  <c r="AF122" i="30"/>
  <c r="V122" i="30"/>
  <c r="R122" i="30"/>
  <c r="P122" i="30"/>
  <c r="X122" i="30"/>
  <c r="AB122" i="30"/>
  <c r="T122" i="30"/>
  <c r="N122" i="30"/>
  <c r="CF114" i="30"/>
  <c r="CD114" i="30"/>
  <c r="CB114" i="30"/>
  <c r="BZ114" i="30"/>
  <c r="BV114" i="30"/>
  <c r="BX114" i="30"/>
  <c r="BR114" i="30"/>
  <c r="BN114" i="30"/>
  <c r="BT114" i="30"/>
  <c r="BP114" i="30"/>
  <c r="BL114" i="30"/>
  <c r="BH114" i="30"/>
  <c r="BJ114" i="30"/>
  <c r="BF114" i="30"/>
  <c r="BD114" i="30"/>
  <c r="BB114" i="30"/>
  <c r="AX114" i="30"/>
  <c r="AZ114" i="30"/>
  <c r="AT114" i="30"/>
  <c r="AV114" i="30"/>
  <c r="AR114" i="30"/>
  <c r="AP114" i="30"/>
  <c r="AN114" i="30"/>
  <c r="AJ114" i="30"/>
  <c r="AH114" i="30"/>
  <c r="AD114" i="30"/>
  <c r="Z114" i="30"/>
  <c r="AL114" i="30"/>
  <c r="V114" i="30"/>
  <c r="R114" i="30"/>
  <c r="AB114" i="30"/>
  <c r="P114" i="30"/>
  <c r="X114" i="30"/>
  <c r="AF114" i="30"/>
  <c r="N114" i="30"/>
  <c r="T114" i="30"/>
  <c r="CF106" i="30"/>
  <c r="CD106" i="30"/>
  <c r="CB106" i="30"/>
  <c r="BX106" i="30"/>
  <c r="BZ106" i="30"/>
  <c r="BV106" i="30"/>
  <c r="BR106" i="30"/>
  <c r="BT106" i="30"/>
  <c r="BN106" i="30"/>
  <c r="BP106" i="30"/>
  <c r="BL106" i="30"/>
  <c r="BH106" i="30"/>
  <c r="BF106" i="30"/>
  <c r="BD106" i="30"/>
  <c r="BJ106" i="30"/>
  <c r="BB106" i="30"/>
  <c r="AX106" i="30"/>
  <c r="AZ106" i="30"/>
  <c r="AT106" i="30"/>
  <c r="AV106" i="30"/>
  <c r="AR106" i="30"/>
  <c r="AP106" i="30"/>
  <c r="AJ106" i="30"/>
  <c r="AN106" i="30"/>
  <c r="AH106" i="30"/>
  <c r="AD106" i="30"/>
  <c r="Z106" i="30"/>
  <c r="AL106" i="30"/>
  <c r="AB106" i="30"/>
  <c r="V106" i="30"/>
  <c r="R106" i="30"/>
  <c r="AF106" i="30"/>
  <c r="T106" i="30"/>
  <c r="P106" i="30"/>
  <c r="N106" i="30"/>
  <c r="X106" i="30"/>
  <c r="CF98" i="30"/>
  <c r="CD98" i="30"/>
  <c r="CB98" i="30"/>
  <c r="BZ98" i="30"/>
  <c r="BX98" i="30"/>
  <c r="BV98" i="30"/>
  <c r="BR98" i="30"/>
  <c r="BT98" i="30"/>
  <c r="BN98" i="30"/>
  <c r="BP98" i="30"/>
  <c r="BL98" i="30"/>
  <c r="BH98" i="30"/>
  <c r="BJ98" i="30"/>
  <c r="BF98" i="30"/>
  <c r="BD98" i="30"/>
  <c r="BB98" i="30"/>
  <c r="AX98" i="30"/>
  <c r="AZ98" i="30"/>
  <c r="AT98" i="30"/>
  <c r="AV98" i="30"/>
  <c r="AR98" i="30"/>
  <c r="AP98" i="30"/>
  <c r="AN98" i="30"/>
  <c r="AJ98" i="30"/>
  <c r="AH98" i="30"/>
  <c r="AD98" i="30"/>
  <c r="Z98" i="30"/>
  <c r="AF98" i="30"/>
  <c r="AL98" i="30"/>
  <c r="AB98" i="30"/>
  <c r="V98" i="30"/>
  <c r="R98" i="30"/>
  <c r="X98" i="30"/>
  <c r="P98" i="30"/>
  <c r="T98" i="30"/>
  <c r="N98" i="30"/>
  <c r="CF90" i="30"/>
  <c r="CD90" i="30"/>
  <c r="BZ90" i="30"/>
  <c r="CB90" i="30"/>
  <c r="BV90" i="30"/>
  <c r="BR90" i="30"/>
  <c r="BX90" i="30"/>
  <c r="BT90" i="30"/>
  <c r="BN90" i="30"/>
  <c r="BP90" i="30"/>
  <c r="BL90" i="30"/>
  <c r="BH90" i="30"/>
  <c r="BF90" i="30"/>
  <c r="BJ90" i="30"/>
  <c r="BD90" i="30"/>
  <c r="BB90" i="30"/>
  <c r="AX90" i="30"/>
  <c r="AZ90" i="30"/>
  <c r="AT90" i="30"/>
  <c r="AV90" i="30"/>
  <c r="AR90" i="30"/>
  <c r="AP90" i="30"/>
  <c r="AJ90" i="30"/>
  <c r="AN90" i="30"/>
  <c r="AL90" i="30"/>
  <c r="AH90" i="30"/>
  <c r="AD90" i="30"/>
  <c r="Z90" i="30"/>
  <c r="AF90" i="30"/>
  <c r="V90" i="30"/>
  <c r="R90" i="30"/>
  <c r="P90" i="30"/>
  <c r="X90" i="30"/>
  <c r="T90" i="30"/>
  <c r="AB90" i="30"/>
  <c r="N90" i="30"/>
  <c r="CF82" i="30"/>
  <c r="CD82" i="30"/>
  <c r="CB82" i="30"/>
  <c r="BZ82" i="30"/>
  <c r="BV82" i="30"/>
  <c r="BX82" i="30"/>
  <c r="BR82" i="30"/>
  <c r="BT82" i="30"/>
  <c r="BN82" i="30"/>
  <c r="BP82" i="30"/>
  <c r="BL82" i="30"/>
  <c r="BJ82" i="30"/>
  <c r="BH82" i="30"/>
  <c r="BF82" i="30"/>
  <c r="BD82" i="30"/>
  <c r="BB82" i="30"/>
  <c r="AX82" i="30"/>
  <c r="AZ82" i="30"/>
  <c r="AT82" i="30"/>
  <c r="AV82" i="30"/>
  <c r="AR82" i="30"/>
  <c r="AP82" i="30"/>
  <c r="AN82" i="30"/>
  <c r="AJ82" i="30"/>
  <c r="AL82" i="30"/>
  <c r="AH82" i="30"/>
  <c r="AD82" i="30"/>
  <c r="Z82" i="30"/>
  <c r="V82" i="30"/>
  <c r="R82" i="30"/>
  <c r="AB82" i="30"/>
  <c r="P82" i="30"/>
  <c r="X82" i="30"/>
  <c r="N82" i="30"/>
  <c r="AF82" i="30"/>
  <c r="T82" i="30"/>
  <c r="CF74" i="30"/>
  <c r="CD74" i="30"/>
  <c r="CB74" i="30"/>
  <c r="BZ74" i="30"/>
  <c r="BV74" i="30"/>
  <c r="BX74" i="30"/>
  <c r="BR74" i="30"/>
  <c r="BT74" i="30"/>
  <c r="BN74" i="30"/>
  <c r="BP74" i="30"/>
  <c r="BL74" i="30"/>
  <c r="BH74" i="30"/>
  <c r="BJ74" i="30"/>
  <c r="BF74" i="30"/>
  <c r="BD74" i="30"/>
  <c r="BB74" i="30"/>
  <c r="AX74" i="30"/>
  <c r="AZ74" i="30"/>
  <c r="AT74" i="30"/>
  <c r="AV74" i="30"/>
  <c r="AR74" i="30"/>
  <c r="AP74" i="30"/>
  <c r="AJ74" i="30"/>
  <c r="AN74" i="30"/>
  <c r="AL74" i="30"/>
  <c r="AH74" i="30"/>
  <c r="AD74" i="30"/>
  <c r="Z74" i="30"/>
  <c r="AB74" i="30"/>
  <c r="V74" i="30"/>
  <c r="AF74" i="30"/>
  <c r="T74" i="30"/>
  <c r="P74" i="30"/>
  <c r="X74" i="30"/>
  <c r="N74" i="30"/>
  <c r="CF66" i="30"/>
  <c r="CD66" i="30"/>
  <c r="CB66" i="30"/>
  <c r="BZ66" i="30"/>
  <c r="BX66" i="30"/>
  <c r="BV66" i="30"/>
  <c r="BR66" i="30"/>
  <c r="BT66" i="30"/>
  <c r="BN66" i="30"/>
  <c r="BP66" i="30"/>
  <c r="BH66" i="30"/>
  <c r="BL66" i="30"/>
  <c r="BF66" i="30"/>
  <c r="BJ66" i="30"/>
  <c r="BD66" i="30"/>
  <c r="BB66" i="30"/>
  <c r="AX66" i="30"/>
  <c r="AZ66" i="30"/>
  <c r="AT66" i="30"/>
  <c r="AV66" i="30"/>
  <c r="AR66" i="30"/>
  <c r="AP66" i="30"/>
  <c r="AN66" i="30"/>
  <c r="AJ66" i="30"/>
  <c r="AH66" i="30"/>
  <c r="AD66" i="30"/>
  <c r="Z66" i="30"/>
  <c r="AL66" i="30"/>
  <c r="AF66" i="30"/>
  <c r="AB66" i="30"/>
  <c r="V66" i="30"/>
  <c r="X66" i="30"/>
  <c r="P66" i="30"/>
  <c r="T66" i="30"/>
  <c r="N66" i="30"/>
  <c r="CF58" i="30"/>
  <c r="CD58" i="30"/>
  <c r="CB58" i="30"/>
  <c r="BZ58" i="30"/>
  <c r="BV58" i="30"/>
  <c r="BR58" i="30"/>
  <c r="BT58" i="30"/>
  <c r="BX58" i="30"/>
  <c r="BN58" i="30"/>
  <c r="BP58" i="30"/>
  <c r="BH58" i="30"/>
  <c r="BJ58" i="30"/>
  <c r="BF58" i="30"/>
  <c r="BL58" i="30"/>
  <c r="BD58" i="30"/>
  <c r="BB58" i="30"/>
  <c r="AX58" i="30"/>
  <c r="AZ58" i="30"/>
  <c r="AT58" i="30"/>
  <c r="AV58" i="30"/>
  <c r="AR58" i="30"/>
  <c r="AP58" i="30"/>
  <c r="AJ58" i="30"/>
  <c r="AN58" i="30"/>
  <c r="AH58" i="30"/>
  <c r="AD58" i="30"/>
  <c r="Z58" i="30"/>
  <c r="AL58" i="30"/>
  <c r="AF58" i="30"/>
  <c r="V58" i="30"/>
  <c r="P58" i="30"/>
  <c r="X58" i="30"/>
  <c r="T58" i="30"/>
  <c r="N58" i="30"/>
  <c r="AB58" i="30"/>
  <c r="CF50" i="30"/>
  <c r="CB50" i="30"/>
  <c r="CD50" i="30"/>
  <c r="BZ50" i="30"/>
  <c r="BV50" i="30"/>
  <c r="BX50" i="30"/>
  <c r="BR50" i="30"/>
  <c r="BN50" i="30"/>
  <c r="BT50" i="30"/>
  <c r="BP50" i="30"/>
  <c r="BH50" i="30"/>
  <c r="BL50" i="30"/>
  <c r="BJ50" i="30"/>
  <c r="BF50" i="30"/>
  <c r="BD50" i="30"/>
  <c r="BB50" i="30"/>
  <c r="AX50" i="30"/>
  <c r="AZ50" i="30"/>
  <c r="AT50" i="30"/>
  <c r="AV50" i="30"/>
  <c r="AR50" i="30"/>
  <c r="AP50" i="30"/>
  <c r="AN50" i="30"/>
  <c r="AJ50" i="30"/>
  <c r="AH50" i="30"/>
  <c r="AD50" i="30"/>
  <c r="Z50" i="30"/>
  <c r="AL50" i="30"/>
  <c r="V50" i="30"/>
  <c r="AB50" i="30"/>
  <c r="AF50" i="30"/>
  <c r="P50" i="30"/>
  <c r="X50" i="30"/>
  <c r="T50" i="30"/>
  <c r="N50" i="30"/>
  <c r="CF42" i="30"/>
  <c r="CD42" i="30"/>
  <c r="CB42" i="30"/>
  <c r="BZ42" i="30"/>
  <c r="BV42" i="30"/>
  <c r="BX42" i="30"/>
  <c r="BR42" i="30"/>
  <c r="BT42" i="30"/>
  <c r="BN42" i="30"/>
  <c r="BP42" i="30"/>
  <c r="BH42" i="30"/>
  <c r="BL42" i="30"/>
  <c r="BF42" i="30"/>
  <c r="BJ42" i="30"/>
  <c r="BD42" i="30"/>
  <c r="BB42" i="30"/>
  <c r="AX42" i="30"/>
  <c r="AZ42" i="30"/>
  <c r="AT42" i="30"/>
  <c r="AV42" i="30"/>
  <c r="AR42" i="30"/>
  <c r="AP42" i="30"/>
  <c r="AJ42" i="30"/>
  <c r="AN42" i="30"/>
  <c r="AH42" i="30"/>
  <c r="AD42" i="30"/>
  <c r="Z42" i="30"/>
  <c r="AL42" i="30"/>
  <c r="AB42" i="30"/>
  <c r="V42" i="30"/>
  <c r="AF42" i="30"/>
  <c r="T42" i="30"/>
  <c r="P42" i="30"/>
  <c r="N42" i="30"/>
  <c r="X42" i="30"/>
  <c r="CF34" i="30"/>
  <c r="CD34" i="30"/>
  <c r="CB34" i="30"/>
  <c r="BZ34" i="30"/>
  <c r="BX34" i="30"/>
  <c r="BV34" i="30"/>
  <c r="BR34" i="30"/>
  <c r="BT34" i="30"/>
  <c r="BN34" i="30"/>
  <c r="BP34" i="30"/>
  <c r="BH34" i="30"/>
  <c r="BJ34" i="30"/>
  <c r="BF34" i="30"/>
  <c r="BL34" i="30"/>
  <c r="BD34" i="30"/>
  <c r="BB34" i="30"/>
  <c r="AX34" i="30"/>
  <c r="AZ34" i="30"/>
  <c r="AT34" i="30"/>
  <c r="AV34" i="30"/>
  <c r="AR34" i="30"/>
  <c r="AP34" i="30"/>
  <c r="AN34" i="30"/>
  <c r="AJ34" i="30"/>
  <c r="AH34" i="30"/>
  <c r="AD34" i="30"/>
  <c r="Z34" i="30"/>
  <c r="AF34" i="30"/>
  <c r="AL34" i="30"/>
  <c r="AB34" i="30"/>
  <c r="V34" i="30"/>
  <c r="X34" i="30"/>
  <c r="P34" i="30"/>
  <c r="T34" i="30"/>
  <c r="N34" i="30"/>
  <c r="CF26" i="30"/>
  <c r="CD26" i="30"/>
  <c r="CB26" i="30"/>
  <c r="BZ26" i="30"/>
  <c r="BV26" i="30"/>
  <c r="BX26" i="30"/>
  <c r="BR26" i="30"/>
  <c r="BT26" i="30"/>
  <c r="BN26" i="30"/>
  <c r="BP26" i="30"/>
  <c r="BH26" i="30"/>
  <c r="BL26" i="30"/>
  <c r="BF26" i="30"/>
  <c r="BJ26" i="30"/>
  <c r="BD26" i="30"/>
  <c r="BB26" i="30"/>
  <c r="AX26" i="30"/>
  <c r="AZ26" i="30"/>
  <c r="AT26" i="30"/>
  <c r="AV26" i="30"/>
  <c r="AR26" i="30"/>
  <c r="AP26" i="30"/>
  <c r="AJ26" i="30"/>
  <c r="AN26" i="30"/>
  <c r="AL26" i="30"/>
  <c r="AH26" i="30"/>
  <c r="AD26" i="30"/>
  <c r="Z26" i="30"/>
  <c r="AF26" i="30"/>
  <c r="V26" i="30"/>
  <c r="AB26" i="30"/>
  <c r="P26" i="30"/>
  <c r="X26" i="30"/>
  <c r="T26" i="30"/>
  <c r="N26" i="30"/>
  <c r="CF18" i="30"/>
  <c r="CD18" i="30"/>
  <c r="CB18" i="30"/>
  <c r="BZ18" i="30"/>
  <c r="BV18" i="30"/>
  <c r="BX18" i="30"/>
  <c r="BR18" i="30"/>
  <c r="BT18" i="30"/>
  <c r="BN18" i="30"/>
  <c r="BP18" i="30"/>
  <c r="BJ18" i="30"/>
  <c r="BH18" i="30"/>
  <c r="BF18" i="30"/>
  <c r="BL18" i="30"/>
  <c r="BD18" i="30"/>
  <c r="BB18" i="30"/>
  <c r="AX18" i="30"/>
  <c r="AZ18" i="30"/>
  <c r="AT18" i="30"/>
  <c r="AV18" i="30"/>
  <c r="AR18" i="30"/>
  <c r="AP18" i="30"/>
  <c r="AN18" i="30"/>
  <c r="AJ18" i="30"/>
  <c r="AL18" i="30"/>
  <c r="AH18" i="30"/>
  <c r="AD18" i="30"/>
  <c r="Z18" i="30"/>
  <c r="V18" i="30"/>
  <c r="AB18" i="30"/>
  <c r="AF18" i="30"/>
  <c r="P18" i="30"/>
  <c r="X18" i="30"/>
  <c r="T18" i="30"/>
  <c r="N18" i="30"/>
  <c r="CF453" i="30"/>
  <c r="CD453" i="30"/>
  <c r="CB453" i="30"/>
  <c r="BZ453" i="30"/>
  <c r="BV453" i="30"/>
  <c r="BT453" i="30"/>
  <c r="BX453" i="30"/>
  <c r="BR453" i="30"/>
  <c r="BP453" i="30"/>
  <c r="BN453" i="30"/>
  <c r="BJ453" i="30"/>
  <c r="BL453" i="30"/>
  <c r="BH453" i="30"/>
  <c r="BF453" i="30"/>
  <c r="BB453" i="30"/>
  <c r="AZ453" i="30"/>
  <c r="BD453" i="30"/>
  <c r="AX453" i="30"/>
  <c r="AV453" i="30"/>
  <c r="AR453" i="30"/>
  <c r="AT453" i="30"/>
  <c r="AP453" i="30"/>
  <c r="AN453" i="30"/>
  <c r="AL453" i="30"/>
  <c r="AH453" i="30"/>
  <c r="AJ453" i="30"/>
  <c r="AF453" i="30"/>
  <c r="AB453" i="30"/>
  <c r="X453" i="30"/>
  <c r="Z453" i="30"/>
  <c r="V453" i="30"/>
  <c r="R453" i="30"/>
  <c r="AD453" i="30"/>
  <c r="T453" i="30"/>
  <c r="P453" i="30"/>
  <c r="N453" i="30"/>
  <c r="CF373" i="30"/>
  <c r="CD373" i="30"/>
  <c r="CB373" i="30"/>
  <c r="BZ373" i="30"/>
  <c r="BV373" i="30"/>
  <c r="BX373" i="30"/>
  <c r="BT373" i="30"/>
  <c r="BR373" i="30"/>
  <c r="BP373" i="30"/>
  <c r="BN373" i="30"/>
  <c r="BJ373" i="30"/>
  <c r="BL373" i="30"/>
  <c r="BH373" i="30"/>
  <c r="BF373" i="30"/>
  <c r="AZ373" i="30"/>
  <c r="BD373" i="30"/>
  <c r="BB373" i="30"/>
  <c r="AX373" i="30"/>
  <c r="AR373" i="30"/>
  <c r="AT373" i="30"/>
  <c r="AP373" i="30"/>
  <c r="AV373" i="30"/>
  <c r="AL373" i="30"/>
  <c r="AH373" i="30"/>
  <c r="AN373" i="30"/>
  <c r="AJ373" i="30"/>
  <c r="AF373" i="30"/>
  <c r="AB373" i="30"/>
  <c r="X373" i="30"/>
  <c r="AD373" i="30"/>
  <c r="V373" i="30"/>
  <c r="R373" i="30"/>
  <c r="Z373" i="30"/>
  <c r="T373" i="30"/>
  <c r="P373" i="30"/>
  <c r="N373" i="30"/>
  <c r="CF309" i="30"/>
  <c r="CD309" i="30"/>
  <c r="CB309" i="30"/>
  <c r="BZ309" i="30"/>
  <c r="BX309" i="30"/>
  <c r="BV309" i="30"/>
  <c r="BT309" i="30"/>
  <c r="BR309" i="30"/>
  <c r="BP309" i="30"/>
  <c r="BN309" i="30"/>
  <c r="BJ309" i="30"/>
  <c r="BL309" i="30"/>
  <c r="BH309" i="30"/>
  <c r="BF309" i="30"/>
  <c r="BD309" i="30"/>
  <c r="AZ309" i="30"/>
  <c r="BB309" i="30"/>
  <c r="AX309" i="30"/>
  <c r="AR309" i="30"/>
  <c r="AT309" i="30"/>
  <c r="AP309" i="30"/>
  <c r="AV309" i="30"/>
  <c r="AL309" i="30"/>
  <c r="AN309" i="30"/>
  <c r="AJ309" i="30"/>
  <c r="AF309" i="30"/>
  <c r="AB309" i="30"/>
  <c r="AD309" i="30"/>
  <c r="V309" i="30"/>
  <c r="R309" i="30"/>
  <c r="Z309" i="30"/>
  <c r="X309" i="30"/>
  <c r="T309" i="30"/>
  <c r="P309" i="30"/>
  <c r="N309" i="30"/>
  <c r="AH309" i="30"/>
  <c r="CF245" i="30"/>
  <c r="CD245" i="30"/>
  <c r="CB245" i="30"/>
  <c r="BZ245" i="30"/>
  <c r="BX245" i="30"/>
  <c r="BV245" i="30"/>
  <c r="BT245" i="30"/>
  <c r="BR245" i="30"/>
  <c r="BP245" i="30"/>
  <c r="BN245" i="30"/>
  <c r="BJ245" i="30"/>
  <c r="BL245" i="30"/>
  <c r="BH245" i="30"/>
  <c r="BF245" i="30"/>
  <c r="AZ245" i="30"/>
  <c r="BD245" i="30"/>
  <c r="BB245" i="30"/>
  <c r="AX245" i="30"/>
  <c r="AV245" i="30"/>
  <c r="AR245" i="30"/>
  <c r="AT245" i="30"/>
  <c r="AP245" i="30"/>
  <c r="AL245" i="30"/>
  <c r="AN245" i="30"/>
  <c r="AJ245" i="30"/>
  <c r="AF245" i="30"/>
  <c r="AB245" i="30"/>
  <c r="AD245" i="30"/>
  <c r="V245" i="30"/>
  <c r="R245" i="30"/>
  <c r="Z245" i="30"/>
  <c r="X245" i="30"/>
  <c r="T245" i="30"/>
  <c r="P245" i="30"/>
  <c r="N245" i="30"/>
  <c r="AH245" i="30"/>
  <c r="CF173" i="30"/>
  <c r="CD173" i="30"/>
  <c r="CB173" i="30"/>
  <c r="BZ173" i="30"/>
  <c r="BV173" i="30"/>
  <c r="BX173" i="30"/>
  <c r="BT173" i="30"/>
  <c r="BP173" i="30"/>
  <c r="BN173" i="30"/>
  <c r="BL173" i="30"/>
  <c r="BR173" i="30"/>
  <c r="BJ173" i="30"/>
  <c r="BH173" i="30"/>
  <c r="BF173" i="30"/>
  <c r="BB173" i="30"/>
  <c r="AZ173" i="30"/>
  <c r="AX173" i="30"/>
  <c r="BD173" i="30"/>
  <c r="AR173" i="30"/>
  <c r="AV173" i="30"/>
  <c r="AT173" i="30"/>
  <c r="AP173" i="30"/>
  <c r="AN173" i="30"/>
  <c r="AL173" i="30"/>
  <c r="AJ173" i="30"/>
  <c r="AF173" i="30"/>
  <c r="AB173" i="30"/>
  <c r="V173" i="30"/>
  <c r="R173" i="30"/>
  <c r="AD173" i="30"/>
  <c r="AH173" i="30"/>
  <c r="Z173" i="30"/>
  <c r="X173" i="30"/>
  <c r="T173" i="30"/>
  <c r="N173" i="30"/>
  <c r="P173" i="30"/>
  <c r="CF101" i="30"/>
  <c r="CB101" i="30"/>
  <c r="CD101" i="30"/>
  <c r="BZ101" i="30"/>
  <c r="BX101" i="30"/>
  <c r="BV101" i="30"/>
  <c r="BT101" i="30"/>
  <c r="BR101" i="30"/>
  <c r="BP101" i="30"/>
  <c r="BN101" i="30"/>
  <c r="BL101" i="30"/>
  <c r="BJ101" i="30"/>
  <c r="BH101" i="30"/>
  <c r="AZ101" i="30"/>
  <c r="BB101" i="30"/>
  <c r="BF101" i="30"/>
  <c r="AX101" i="30"/>
  <c r="BD101" i="30"/>
  <c r="AV101" i="30"/>
  <c r="AR101" i="30"/>
  <c r="AT101" i="30"/>
  <c r="AP101" i="30"/>
  <c r="AL101" i="30"/>
  <c r="AN101" i="30"/>
  <c r="AJ101" i="30"/>
  <c r="AF101" i="30"/>
  <c r="AB101" i="30"/>
  <c r="Z101" i="30"/>
  <c r="V101" i="30"/>
  <c r="R101" i="30"/>
  <c r="AD101" i="30"/>
  <c r="AH101" i="30"/>
  <c r="X101" i="30"/>
  <c r="T101" i="30"/>
  <c r="N101" i="30"/>
  <c r="P101" i="30"/>
  <c r="CF45" i="30"/>
  <c r="CB45" i="30"/>
  <c r="CD45" i="30"/>
  <c r="BZ45" i="30"/>
  <c r="BV45" i="30"/>
  <c r="BX45" i="30"/>
  <c r="BT45" i="30"/>
  <c r="BR45" i="30"/>
  <c r="BP45" i="30"/>
  <c r="BN45" i="30"/>
  <c r="BL45" i="30"/>
  <c r="BJ45" i="30"/>
  <c r="BH45" i="30"/>
  <c r="BF45" i="30"/>
  <c r="BB45" i="30"/>
  <c r="AZ45" i="30"/>
  <c r="AX45" i="30"/>
  <c r="BD45" i="30"/>
  <c r="AV45" i="30"/>
  <c r="AR45" i="30"/>
  <c r="AT45" i="30"/>
  <c r="AP45" i="30"/>
  <c r="AN45" i="30"/>
  <c r="AL45" i="30"/>
  <c r="AJ45" i="30"/>
  <c r="AF45" i="30"/>
  <c r="AB45" i="30"/>
  <c r="AH45" i="30"/>
  <c r="V45" i="30"/>
  <c r="R45" i="30"/>
  <c r="AD45" i="30"/>
  <c r="Z45" i="30"/>
  <c r="X45" i="30"/>
  <c r="T45" i="30"/>
  <c r="N45" i="30"/>
  <c r="P45" i="30"/>
  <c r="CD505" i="30"/>
  <c r="CF505" i="30"/>
  <c r="CB505" i="30"/>
  <c r="BZ505" i="30"/>
  <c r="BX505" i="30"/>
  <c r="BV505" i="30"/>
  <c r="BT505" i="30"/>
  <c r="BR505" i="30"/>
  <c r="BP505" i="30"/>
  <c r="BN505" i="30"/>
  <c r="BL505" i="30"/>
  <c r="BJ505" i="30"/>
  <c r="BH505" i="30"/>
  <c r="BF505" i="30"/>
  <c r="BD505" i="30"/>
  <c r="AX505" i="30"/>
  <c r="BB505" i="30"/>
  <c r="AV505" i="30"/>
  <c r="AT505" i="30"/>
  <c r="AP505" i="30"/>
  <c r="AZ505" i="30"/>
  <c r="AR505" i="30"/>
  <c r="AN505" i="30"/>
  <c r="AJ505" i="30"/>
  <c r="AL505" i="30"/>
  <c r="AH505" i="30"/>
  <c r="AD505" i="30"/>
  <c r="Z505" i="30"/>
  <c r="X505" i="30"/>
  <c r="T505" i="30"/>
  <c r="P505" i="30"/>
  <c r="AF505" i="30"/>
  <c r="AB505" i="30"/>
  <c r="V505" i="30"/>
  <c r="R505" i="30"/>
  <c r="N505" i="30"/>
  <c r="CD497" i="30"/>
  <c r="CF497" i="30"/>
  <c r="CB497" i="30"/>
  <c r="BZ497" i="30"/>
  <c r="BX497" i="30"/>
  <c r="BV497" i="30"/>
  <c r="BT497" i="30"/>
  <c r="BR497" i="30"/>
  <c r="BP497" i="30"/>
  <c r="BN497" i="30"/>
  <c r="BL497" i="30"/>
  <c r="BJ497" i="30"/>
  <c r="BH497" i="30"/>
  <c r="BF497" i="30"/>
  <c r="BD497" i="30"/>
  <c r="AX497" i="30"/>
  <c r="AZ497" i="30"/>
  <c r="BB497" i="30"/>
  <c r="AV497" i="30"/>
  <c r="AT497" i="30"/>
  <c r="AP497" i="30"/>
  <c r="AR497" i="30"/>
  <c r="AN497" i="30"/>
  <c r="AL497" i="30"/>
  <c r="AJ497" i="30"/>
  <c r="AH497" i="30"/>
  <c r="AD497" i="30"/>
  <c r="Z497" i="30"/>
  <c r="AB497" i="30"/>
  <c r="X497" i="30"/>
  <c r="T497" i="30"/>
  <c r="P497" i="30"/>
  <c r="AF497" i="30"/>
  <c r="V497" i="30"/>
  <c r="R497" i="30"/>
  <c r="N497" i="30"/>
  <c r="CD489" i="30"/>
  <c r="CF489" i="30"/>
  <c r="CB489" i="30"/>
  <c r="BZ489" i="30"/>
  <c r="BX489" i="30"/>
  <c r="BT489" i="30"/>
  <c r="BV489" i="30"/>
  <c r="BR489" i="30"/>
  <c r="BN489" i="30"/>
  <c r="BP489" i="30"/>
  <c r="BL489" i="30"/>
  <c r="BJ489" i="30"/>
  <c r="BH489" i="30"/>
  <c r="BF489" i="30"/>
  <c r="BD489" i="30"/>
  <c r="AX489" i="30"/>
  <c r="BB489" i="30"/>
  <c r="AZ489" i="30"/>
  <c r="AV489" i="30"/>
  <c r="AT489" i="30"/>
  <c r="AP489" i="30"/>
  <c r="AR489" i="30"/>
  <c r="AN489" i="30"/>
  <c r="AJ489" i="30"/>
  <c r="AL489" i="30"/>
  <c r="AH489" i="30"/>
  <c r="AD489" i="30"/>
  <c r="Z489" i="30"/>
  <c r="AF489" i="30"/>
  <c r="AB489" i="30"/>
  <c r="T489" i="30"/>
  <c r="P489" i="30"/>
  <c r="X489" i="30"/>
  <c r="V489" i="30"/>
  <c r="R489" i="30"/>
  <c r="N489" i="30"/>
  <c r="CD481" i="30"/>
  <c r="CF481" i="30"/>
  <c r="BZ481" i="30"/>
  <c r="CB481" i="30"/>
  <c r="BX481" i="30"/>
  <c r="BT481" i="30"/>
  <c r="BV481" i="30"/>
  <c r="BR481" i="30"/>
  <c r="BP481" i="30"/>
  <c r="BN481" i="30"/>
  <c r="BL481" i="30"/>
  <c r="BJ481" i="30"/>
  <c r="BH481" i="30"/>
  <c r="BF481" i="30"/>
  <c r="BD481" i="30"/>
  <c r="AZ481" i="30"/>
  <c r="AX481" i="30"/>
  <c r="AV481" i="30"/>
  <c r="BB481" i="30"/>
  <c r="AT481" i="30"/>
  <c r="AP481" i="30"/>
  <c r="AR481" i="30"/>
  <c r="AN481" i="30"/>
  <c r="AL481" i="30"/>
  <c r="AJ481" i="30"/>
  <c r="AH481" i="30"/>
  <c r="AD481" i="30"/>
  <c r="Z481" i="30"/>
  <c r="AF481" i="30"/>
  <c r="T481" i="30"/>
  <c r="P481" i="30"/>
  <c r="AB481" i="30"/>
  <c r="X481" i="30"/>
  <c r="V481" i="30"/>
  <c r="R481" i="30"/>
  <c r="N481" i="30"/>
  <c r="CD473" i="30"/>
  <c r="CF473" i="30"/>
  <c r="CB473" i="30"/>
  <c r="BZ473" i="30"/>
  <c r="BX473" i="30"/>
  <c r="BT473" i="30"/>
  <c r="BV473" i="30"/>
  <c r="BR473" i="30"/>
  <c r="BP473" i="30"/>
  <c r="BN473" i="30"/>
  <c r="BL473" i="30"/>
  <c r="BJ473" i="30"/>
  <c r="BH473" i="30"/>
  <c r="BF473" i="30"/>
  <c r="AX473" i="30"/>
  <c r="BD473" i="30"/>
  <c r="AZ473" i="30"/>
  <c r="AV473" i="30"/>
  <c r="AT473" i="30"/>
  <c r="AP473" i="30"/>
  <c r="BB473" i="30"/>
  <c r="AR473" i="30"/>
  <c r="AN473" i="30"/>
  <c r="AJ473" i="30"/>
  <c r="AL473" i="30"/>
  <c r="AH473" i="30"/>
  <c r="AD473" i="30"/>
  <c r="Z473" i="30"/>
  <c r="X473" i="30"/>
  <c r="T473" i="30"/>
  <c r="P473" i="30"/>
  <c r="AF473" i="30"/>
  <c r="AB473" i="30"/>
  <c r="V473" i="30"/>
  <c r="R473" i="30"/>
  <c r="N473" i="30"/>
  <c r="CD465" i="30"/>
  <c r="CF465" i="30"/>
  <c r="CB465" i="30"/>
  <c r="BZ465" i="30"/>
  <c r="BX465" i="30"/>
  <c r="BT465" i="30"/>
  <c r="BV465" i="30"/>
  <c r="BR465" i="30"/>
  <c r="BN465" i="30"/>
  <c r="BP465" i="30"/>
  <c r="BL465" i="30"/>
  <c r="BJ465" i="30"/>
  <c r="BH465" i="30"/>
  <c r="BF465" i="30"/>
  <c r="BD465" i="30"/>
  <c r="BB465" i="30"/>
  <c r="AX465" i="30"/>
  <c r="AV465" i="30"/>
  <c r="AZ465" i="30"/>
  <c r="AT465" i="30"/>
  <c r="AP465" i="30"/>
  <c r="AR465" i="30"/>
  <c r="AN465" i="30"/>
  <c r="AJ465" i="30"/>
  <c r="AL465" i="30"/>
  <c r="AH465" i="30"/>
  <c r="AD465" i="30"/>
  <c r="Z465" i="30"/>
  <c r="AB465" i="30"/>
  <c r="X465" i="30"/>
  <c r="T465" i="30"/>
  <c r="P465" i="30"/>
  <c r="AF465" i="30"/>
  <c r="V465" i="30"/>
  <c r="R465" i="30"/>
  <c r="N465" i="30"/>
  <c r="CD457" i="30"/>
  <c r="CF457" i="30"/>
  <c r="CB457" i="30"/>
  <c r="BZ457" i="30"/>
  <c r="BX457" i="30"/>
  <c r="BT457" i="30"/>
  <c r="BV457" i="30"/>
  <c r="BR457" i="30"/>
  <c r="BP457" i="30"/>
  <c r="BN457" i="30"/>
  <c r="BL457" i="30"/>
  <c r="BJ457" i="30"/>
  <c r="BH457" i="30"/>
  <c r="BF457" i="30"/>
  <c r="BD457" i="30"/>
  <c r="BB457" i="30"/>
  <c r="AZ457" i="30"/>
  <c r="AX457" i="30"/>
  <c r="AV457" i="30"/>
  <c r="AT457" i="30"/>
  <c r="AP457" i="30"/>
  <c r="AR457" i="30"/>
  <c r="AN457" i="30"/>
  <c r="AJ457" i="30"/>
  <c r="AL457" i="30"/>
  <c r="AH457" i="30"/>
  <c r="AD457" i="30"/>
  <c r="Z457" i="30"/>
  <c r="AF457" i="30"/>
  <c r="AB457" i="30"/>
  <c r="T457" i="30"/>
  <c r="P457" i="30"/>
  <c r="X457" i="30"/>
  <c r="V457" i="30"/>
  <c r="R457" i="30"/>
  <c r="N457" i="30"/>
  <c r="CD449" i="30"/>
  <c r="CF449" i="30"/>
  <c r="CB449" i="30"/>
  <c r="BZ449" i="30"/>
  <c r="BX449" i="30"/>
  <c r="BT449" i="30"/>
  <c r="BV449" i="30"/>
  <c r="BR449" i="30"/>
  <c r="BP449" i="30"/>
  <c r="BN449" i="30"/>
  <c r="BL449" i="30"/>
  <c r="BJ449" i="30"/>
  <c r="BF449" i="30"/>
  <c r="BH449" i="30"/>
  <c r="BD449" i="30"/>
  <c r="AX449" i="30"/>
  <c r="BB449" i="30"/>
  <c r="AZ449" i="30"/>
  <c r="AV449" i="30"/>
  <c r="AT449" i="30"/>
  <c r="AP449" i="30"/>
  <c r="AR449" i="30"/>
  <c r="AN449" i="30"/>
  <c r="AJ449" i="30"/>
  <c r="AL449" i="30"/>
  <c r="AH449" i="30"/>
  <c r="AD449" i="30"/>
  <c r="Z449" i="30"/>
  <c r="AF449" i="30"/>
  <c r="T449" i="30"/>
  <c r="P449" i="30"/>
  <c r="AB449" i="30"/>
  <c r="X449" i="30"/>
  <c r="V449" i="30"/>
  <c r="R449" i="30"/>
  <c r="N449" i="30"/>
  <c r="CD441" i="30"/>
  <c r="CF441" i="30"/>
  <c r="BZ441" i="30"/>
  <c r="BX441" i="30"/>
  <c r="CB441" i="30"/>
  <c r="BT441" i="30"/>
  <c r="BV441" i="30"/>
  <c r="BR441" i="30"/>
  <c r="BP441" i="30"/>
  <c r="BN441" i="30"/>
  <c r="BL441" i="30"/>
  <c r="BJ441" i="30"/>
  <c r="BH441" i="30"/>
  <c r="BF441" i="30"/>
  <c r="BD441" i="30"/>
  <c r="AX441" i="30"/>
  <c r="BB441" i="30"/>
  <c r="AV441" i="30"/>
  <c r="AZ441" i="30"/>
  <c r="AT441" i="30"/>
  <c r="AP441" i="30"/>
  <c r="AR441" i="30"/>
  <c r="AN441" i="30"/>
  <c r="AJ441" i="30"/>
  <c r="AL441" i="30"/>
  <c r="AH441" i="30"/>
  <c r="AD441" i="30"/>
  <c r="Z441" i="30"/>
  <c r="X441" i="30"/>
  <c r="T441" i="30"/>
  <c r="P441" i="30"/>
  <c r="AF441" i="30"/>
  <c r="AB441" i="30"/>
  <c r="V441" i="30"/>
  <c r="R441" i="30"/>
  <c r="N441" i="30"/>
  <c r="CD433" i="30"/>
  <c r="CF433" i="30"/>
  <c r="CB433" i="30"/>
  <c r="BZ433" i="30"/>
  <c r="BX433" i="30"/>
  <c r="BT433" i="30"/>
  <c r="BV433" i="30"/>
  <c r="BP433" i="30"/>
  <c r="BR433" i="30"/>
  <c r="BN433" i="30"/>
  <c r="BL433" i="30"/>
  <c r="BJ433" i="30"/>
  <c r="BH433" i="30"/>
  <c r="BF433" i="30"/>
  <c r="BD433" i="30"/>
  <c r="AX433" i="30"/>
  <c r="AZ433" i="30"/>
  <c r="BB433" i="30"/>
  <c r="AV433" i="30"/>
  <c r="AT433" i="30"/>
  <c r="AP433" i="30"/>
  <c r="AR433" i="30"/>
  <c r="AN433" i="30"/>
  <c r="AJ433" i="30"/>
  <c r="AL433" i="30"/>
  <c r="AH433" i="30"/>
  <c r="AD433" i="30"/>
  <c r="Z433" i="30"/>
  <c r="AB433" i="30"/>
  <c r="X433" i="30"/>
  <c r="T433" i="30"/>
  <c r="P433" i="30"/>
  <c r="AF433" i="30"/>
  <c r="V433" i="30"/>
  <c r="R433" i="30"/>
  <c r="N433" i="30"/>
  <c r="CD425" i="30"/>
  <c r="CF425" i="30"/>
  <c r="BZ425" i="30"/>
  <c r="CB425" i="30"/>
  <c r="BX425" i="30"/>
  <c r="BT425" i="30"/>
  <c r="BV425" i="30"/>
  <c r="BR425" i="30"/>
  <c r="BP425" i="30"/>
  <c r="BN425" i="30"/>
  <c r="BL425" i="30"/>
  <c r="BJ425" i="30"/>
  <c r="BH425" i="30"/>
  <c r="BF425" i="30"/>
  <c r="BD425" i="30"/>
  <c r="AX425" i="30"/>
  <c r="BB425" i="30"/>
  <c r="AZ425" i="30"/>
  <c r="AV425" i="30"/>
  <c r="AT425" i="30"/>
  <c r="AP425" i="30"/>
  <c r="AR425" i="30"/>
  <c r="AN425" i="30"/>
  <c r="AJ425" i="30"/>
  <c r="AL425" i="30"/>
  <c r="AH425" i="30"/>
  <c r="AD425" i="30"/>
  <c r="Z425" i="30"/>
  <c r="AF425" i="30"/>
  <c r="AB425" i="30"/>
  <c r="T425" i="30"/>
  <c r="P425" i="30"/>
  <c r="X425" i="30"/>
  <c r="V425" i="30"/>
  <c r="R425" i="30"/>
  <c r="N425" i="30"/>
  <c r="CD417" i="30"/>
  <c r="CF417" i="30"/>
  <c r="CB417" i="30"/>
  <c r="BZ417" i="30"/>
  <c r="BX417" i="30"/>
  <c r="BT417" i="30"/>
  <c r="BV417" i="30"/>
  <c r="BP417" i="30"/>
  <c r="BN417" i="30"/>
  <c r="BR417" i="30"/>
  <c r="BL417" i="30"/>
  <c r="BJ417" i="30"/>
  <c r="BH417" i="30"/>
  <c r="BF417" i="30"/>
  <c r="BD417" i="30"/>
  <c r="AZ417" i="30"/>
  <c r="AX417" i="30"/>
  <c r="AV417" i="30"/>
  <c r="BB417" i="30"/>
  <c r="AT417" i="30"/>
  <c r="AP417" i="30"/>
  <c r="AR417" i="30"/>
  <c r="AN417" i="30"/>
  <c r="AJ417" i="30"/>
  <c r="AL417" i="30"/>
  <c r="AH417" i="30"/>
  <c r="AD417" i="30"/>
  <c r="Z417" i="30"/>
  <c r="AF417" i="30"/>
  <c r="T417" i="30"/>
  <c r="P417" i="30"/>
  <c r="AB417" i="30"/>
  <c r="X417" i="30"/>
  <c r="V417" i="30"/>
  <c r="R417" i="30"/>
  <c r="N417" i="30"/>
  <c r="CD409" i="30"/>
  <c r="CF409" i="30"/>
  <c r="CB409" i="30"/>
  <c r="BZ409" i="30"/>
  <c r="BX409" i="30"/>
  <c r="BT409" i="30"/>
  <c r="BV409" i="30"/>
  <c r="BP409" i="30"/>
  <c r="BR409" i="30"/>
  <c r="BN409" i="30"/>
  <c r="BL409" i="30"/>
  <c r="BJ409" i="30"/>
  <c r="BF409" i="30"/>
  <c r="BH409" i="30"/>
  <c r="BD409" i="30"/>
  <c r="AX409" i="30"/>
  <c r="AZ409" i="30"/>
  <c r="AV409" i="30"/>
  <c r="AT409" i="30"/>
  <c r="AP409" i="30"/>
  <c r="BB409" i="30"/>
  <c r="AR409" i="30"/>
  <c r="AN409" i="30"/>
  <c r="AJ409" i="30"/>
  <c r="AL409" i="30"/>
  <c r="AH409" i="30"/>
  <c r="AD409" i="30"/>
  <c r="Z409" i="30"/>
  <c r="X409" i="30"/>
  <c r="T409" i="30"/>
  <c r="P409" i="30"/>
  <c r="AF409" i="30"/>
  <c r="AB409" i="30"/>
  <c r="V409" i="30"/>
  <c r="R409" i="30"/>
  <c r="N409" i="30"/>
  <c r="CD401" i="30"/>
  <c r="CF401" i="30"/>
  <c r="CB401" i="30"/>
  <c r="BZ401" i="30"/>
  <c r="BX401" i="30"/>
  <c r="BT401" i="30"/>
  <c r="BV401" i="30"/>
  <c r="BR401" i="30"/>
  <c r="BP401" i="30"/>
  <c r="BN401" i="30"/>
  <c r="BL401" i="30"/>
  <c r="BJ401" i="30"/>
  <c r="BH401" i="30"/>
  <c r="BF401" i="30"/>
  <c r="BD401" i="30"/>
  <c r="BB401" i="30"/>
  <c r="AX401" i="30"/>
  <c r="AV401" i="30"/>
  <c r="AZ401" i="30"/>
  <c r="AT401" i="30"/>
  <c r="AP401" i="30"/>
  <c r="AR401" i="30"/>
  <c r="AN401" i="30"/>
  <c r="AJ401" i="30"/>
  <c r="AL401" i="30"/>
  <c r="AH401" i="30"/>
  <c r="AD401" i="30"/>
  <c r="Z401" i="30"/>
  <c r="AB401" i="30"/>
  <c r="X401" i="30"/>
  <c r="T401" i="30"/>
  <c r="P401" i="30"/>
  <c r="AF401" i="30"/>
  <c r="V401" i="30"/>
  <c r="R401" i="30"/>
  <c r="N401" i="30"/>
  <c r="CD393" i="30"/>
  <c r="CF393" i="30"/>
  <c r="CB393" i="30"/>
  <c r="BZ393" i="30"/>
  <c r="BX393" i="30"/>
  <c r="BT393" i="30"/>
  <c r="BV393" i="30"/>
  <c r="BP393" i="30"/>
  <c r="BR393" i="30"/>
  <c r="BN393" i="30"/>
  <c r="BL393" i="30"/>
  <c r="BJ393" i="30"/>
  <c r="BH393" i="30"/>
  <c r="BF393" i="30"/>
  <c r="BD393" i="30"/>
  <c r="BB393" i="30"/>
  <c r="AZ393" i="30"/>
  <c r="AX393" i="30"/>
  <c r="AV393" i="30"/>
  <c r="AT393" i="30"/>
  <c r="AP393" i="30"/>
  <c r="AR393" i="30"/>
  <c r="AN393" i="30"/>
  <c r="AJ393" i="30"/>
  <c r="AL393" i="30"/>
  <c r="AH393" i="30"/>
  <c r="AD393" i="30"/>
  <c r="Z393" i="30"/>
  <c r="AF393" i="30"/>
  <c r="AB393" i="30"/>
  <c r="T393" i="30"/>
  <c r="P393" i="30"/>
  <c r="X393" i="30"/>
  <c r="V393" i="30"/>
  <c r="R393" i="30"/>
  <c r="N393" i="30"/>
  <c r="CD385" i="30"/>
  <c r="CF385" i="30"/>
  <c r="CB385" i="30"/>
  <c r="BZ385" i="30"/>
  <c r="BX385" i="30"/>
  <c r="BT385" i="30"/>
  <c r="BV385" i="30"/>
  <c r="BR385" i="30"/>
  <c r="BP385" i="30"/>
  <c r="BN385" i="30"/>
  <c r="BL385" i="30"/>
  <c r="BJ385" i="30"/>
  <c r="BF385" i="30"/>
  <c r="BH385" i="30"/>
  <c r="BD385" i="30"/>
  <c r="AX385" i="30"/>
  <c r="BB385" i="30"/>
  <c r="AZ385" i="30"/>
  <c r="AV385" i="30"/>
  <c r="AT385" i="30"/>
  <c r="AP385" i="30"/>
  <c r="AR385" i="30"/>
  <c r="AN385" i="30"/>
  <c r="AJ385" i="30"/>
  <c r="AL385" i="30"/>
  <c r="AH385" i="30"/>
  <c r="AD385" i="30"/>
  <c r="Z385" i="30"/>
  <c r="AF385" i="30"/>
  <c r="T385" i="30"/>
  <c r="P385" i="30"/>
  <c r="AB385" i="30"/>
  <c r="X385" i="30"/>
  <c r="V385" i="30"/>
  <c r="R385" i="30"/>
  <c r="N385" i="30"/>
  <c r="CD377" i="30"/>
  <c r="CF377" i="30"/>
  <c r="CB377" i="30"/>
  <c r="BZ377" i="30"/>
  <c r="BX377" i="30"/>
  <c r="BT377" i="30"/>
  <c r="BV377" i="30"/>
  <c r="BR377" i="30"/>
  <c r="BP377" i="30"/>
  <c r="BN377" i="30"/>
  <c r="BL377" i="30"/>
  <c r="BJ377" i="30"/>
  <c r="BH377" i="30"/>
  <c r="BF377" i="30"/>
  <c r="BD377" i="30"/>
  <c r="AX377" i="30"/>
  <c r="BB377" i="30"/>
  <c r="AV377" i="30"/>
  <c r="AT377" i="30"/>
  <c r="AP377" i="30"/>
  <c r="AZ377" i="30"/>
  <c r="AR377" i="30"/>
  <c r="AN377" i="30"/>
  <c r="AJ377" i="30"/>
  <c r="AL377" i="30"/>
  <c r="AH377" i="30"/>
  <c r="AD377" i="30"/>
  <c r="Z377" i="30"/>
  <c r="X377" i="30"/>
  <c r="T377" i="30"/>
  <c r="P377" i="30"/>
  <c r="AF377" i="30"/>
  <c r="AB377" i="30"/>
  <c r="V377" i="30"/>
  <c r="R377" i="30"/>
  <c r="N377" i="30"/>
  <c r="CD369" i="30"/>
  <c r="CF369" i="30"/>
  <c r="CB369" i="30"/>
  <c r="BZ369" i="30"/>
  <c r="BX369" i="30"/>
  <c r="BT369" i="30"/>
  <c r="BV369" i="30"/>
  <c r="BR369" i="30"/>
  <c r="BN369" i="30"/>
  <c r="BP369" i="30"/>
  <c r="BL369" i="30"/>
  <c r="BJ369" i="30"/>
  <c r="BH369" i="30"/>
  <c r="BF369" i="30"/>
  <c r="BD369" i="30"/>
  <c r="AX369" i="30"/>
  <c r="AZ369" i="30"/>
  <c r="AV369" i="30"/>
  <c r="BB369" i="30"/>
  <c r="AT369" i="30"/>
  <c r="AP369" i="30"/>
  <c r="AR369" i="30"/>
  <c r="AN369" i="30"/>
  <c r="AJ369" i="30"/>
  <c r="AL369" i="30"/>
  <c r="AH369" i="30"/>
  <c r="AD369" i="30"/>
  <c r="Z369" i="30"/>
  <c r="AB369" i="30"/>
  <c r="X369" i="30"/>
  <c r="T369" i="30"/>
  <c r="P369" i="30"/>
  <c r="AF369" i="30"/>
  <c r="V369" i="30"/>
  <c r="R369" i="30"/>
  <c r="N369" i="30"/>
  <c r="CD361" i="30"/>
  <c r="CF361" i="30"/>
  <c r="CB361" i="30"/>
  <c r="BZ361" i="30"/>
  <c r="BX361" i="30"/>
  <c r="BT361" i="30"/>
  <c r="BV361" i="30"/>
  <c r="BR361" i="30"/>
  <c r="BN361" i="30"/>
  <c r="BP361" i="30"/>
  <c r="BL361" i="30"/>
  <c r="BJ361" i="30"/>
  <c r="BF361" i="30"/>
  <c r="BH361" i="30"/>
  <c r="BD361" i="30"/>
  <c r="BB361" i="30"/>
  <c r="AZ361" i="30"/>
  <c r="AV361" i="30"/>
  <c r="AX361" i="30"/>
  <c r="AT361" i="30"/>
  <c r="AP361" i="30"/>
  <c r="AR361" i="30"/>
  <c r="AN361" i="30"/>
  <c r="AJ361" i="30"/>
  <c r="AL361" i="30"/>
  <c r="AH361" i="30"/>
  <c r="AD361" i="30"/>
  <c r="Z361" i="30"/>
  <c r="AF361" i="30"/>
  <c r="AB361" i="30"/>
  <c r="T361" i="30"/>
  <c r="P361" i="30"/>
  <c r="X361" i="30"/>
  <c r="V361" i="30"/>
  <c r="R361" i="30"/>
  <c r="N361" i="30"/>
  <c r="CD353" i="30"/>
  <c r="CF353" i="30"/>
  <c r="CB353" i="30"/>
  <c r="BZ353" i="30"/>
  <c r="BX353" i="30"/>
  <c r="BT353" i="30"/>
  <c r="BV353" i="30"/>
  <c r="BR353" i="30"/>
  <c r="BN353" i="30"/>
  <c r="BP353" i="30"/>
  <c r="BL353" i="30"/>
  <c r="BJ353" i="30"/>
  <c r="BH353" i="30"/>
  <c r="BF353" i="30"/>
  <c r="BD353" i="30"/>
  <c r="AZ353" i="30"/>
  <c r="BB353" i="30"/>
  <c r="AV353" i="30"/>
  <c r="AT353" i="30"/>
  <c r="AP353" i="30"/>
  <c r="AX353" i="30"/>
  <c r="AR353" i="30"/>
  <c r="AN353" i="30"/>
  <c r="AJ353" i="30"/>
  <c r="AL353" i="30"/>
  <c r="AH353" i="30"/>
  <c r="AD353" i="30"/>
  <c r="Z353" i="30"/>
  <c r="AF353" i="30"/>
  <c r="T353" i="30"/>
  <c r="P353" i="30"/>
  <c r="AB353" i="30"/>
  <c r="X353" i="30"/>
  <c r="V353" i="30"/>
  <c r="R353" i="30"/>
  <c r="N353" i="30"/>
  <c r="CD345" i="30"/>
  <c r="CF345" i="30"/>
  <c r="CB345" i="30"/>
  <c r="BZ345" i="30"/>
  <c r="BX345" i="30"/>
  <c r="BT345" i="30"/>
  <c r="BV345" i="30"/>
  <c r="BR345" i="30"/>
  <c r="BN345" i="30"/>
  <c r="BP345" i="30"/>
  <c r="BL345" i="30"/>
  <c r="BJ345" i="30"/>
  <c r="BH345" i="30"/>
  <c r="BF345" i="30"/>
  <c r="BD345" i="30"/>
  <c r="AZ345" i="30"/>
  <c r="AV345" i="30"/>
  <c r="AT345" i="30"/>
  <c r="AP345" i="30"/>
  <c r="BB345" i="30"/>
  <c r="AX345" i="30"/>
  <c r="AR345" i="30"/>
  <c r="AN345" i="30"/>
  <c r="AJ345" i="30"/>
  <c r="AL345" i="30"/>
  <c r="AH345" i="30"/>
  <c r="AD345" i="30"/>
  <c r="Z345" i="30"/>
  <c r="X345" i="30"/>
  <c r="T345" i="30"/>
  <c r="P345" i="30"/>
  <c r="AF345" i="30"/>
  <c r="AB345" i="30"/>
  <c r="V345" i="30"/>
  <c r="R345" i="30"/>
  <c r="N345" i="30"/>
  <c r="CD337" i="30"/>
  <c r="CF337" i="30"/>
  <c r="CB337" i="30"/>
  <c r="BZ337" i="30"/>
  <c r="BX337" i="30"/>
  <c r="BT337" i="30"/>
  <c r="BV337" i="30"/>
  <c r="BR337" i="30"/>
  <c r="BN337" i="30"/>
  <c r="BP337" i="30"/>
  <c r="BL337" i="30"/>
  <c r="BJ337" i="30"/>
  <c r="BH337" i="30"/>
  <c r="BF337" i="30"/>
  <c r="BD337" i="30"/>
  <c r="BB337" i="30"/>
  <c r="AV337" i="30"/>
  <c r="AZ337" i="30"/>
  <c r="AX337" i="30"/>
  <c r="AT337" i="30"/>
  <c r="AP337" i="30"/>
  <c r="AR337" i="30"/>
  <c r="AN337" i="30"/>
  <c r="AJ337" i="30"/>
  <c r="AL337" i="30"/>
  <c r="AH337" i="30"/>
  <c r="AD337" i="30"/>
  <c r="Z337" i="30"/>
  <c r="AB337" i="30"/>
  <c r="X337" i="30"/>
  <c r="T337" i="30"/>
  <c r="P337" i="30"/>
  <c r="AF337" i="30"/>
  <c r="V337" i="30"/>
  <c r="R337" i="30"/>
  <c r="N337" i="30"/>
  <c r="CF329" i="30"/>
  <c r="CD329" i="30"/>
  <c r="CB329" i="30"/>
  <c r="BZ329" i="30"/>
  <c r="BX329" i="30"/>
  <c r="BT329" i="30"/>
  <c r="BV329" i="30"/>
  <c r="BR329" i="30"/>
  <c r="BN329" i="30"/>
  <c r="BP329" i="30"/>
  <c r="BL329" i="30"/>
  <c r="BJ329" i="30"/>
  <c r="BF329" i="30"/>
  <c r="BH329" i="30"/>
  <c r="BD329" i="30"/>
  <c r="AZ329" i="30"/>
  <c r="BB329" i="30"/>
  <c r="AV329" i="30"/>
  <c r="AT329" i="30"/>
  <c r="AP329" i="30"/>
  <c r="AX329" i="30"/>
  <c r="AR329" i="30"/>
  <c r="AN329" i="30"/>
  <c r="AJ329" i="30"/>
  <c r="AL329" i="30"/>
  <c r="AH329" i="30"/>
  <c r="AD329" i="30"/>
  <c r="Z329" i="30"/>
  <c r="AF329" i="30"/>
  <c r="AB329" i="30"/>
  <c r="T329" i="30"/>
  <c r="P329" i="30"/>
  <c r="V329" i="30"/>
  <c r="R329" i="30"/>
  <c r="X329" i="30"/>
  <c r="N329" i="30"/>
  <c r="CF321" i="30"/>
  <c r="CD321" i="30"/>
  <c r="CB321" i="30"/>
  <c r="BZ321" i="30"/>
  <c r="BX321" i="30"/>
  <c r="BT321" i="30"/>
  <c r="BV321" i="30"/>
  <c r="BR321" i="30"/>
  <c r="BN321" i="30"/>
  <c r="BP321" i="30"/>
  <c r="BL321" i="30"/>
  <c r="BJ321" i="30"/>
  <c r="BH321" i="30"/>
  <c r="BF321" i="30"/>
  <c r="BD321" i="30"/>
  <c r="BB321" i="30"/>
  <c r="AV321" i="30"/>
  <c r="AZ321" i="30"/>
  <c r="AT321" i="30"/>
  <c r="AP321" i="30"/>
  <c r="AR321" i="30"/>
  <c r="AN321" i="30"/>
  <c r="AX321" i="30"/>
  <c r="AJ321" i="30"/>
  <c r="AL321" i="30"/>
  <c r="AH321" i="30"/>
  <c r="AD321" i="30"/>
  <c r="Z321" i="30"/>
  <c r="X321" i="30"/>
  <c r="AF321" i="30"/>
  <c r="T321" i="30"/>
  <c r="P321" i="30"/>
  <c r="AB321" i="30"/>
  <c r="V321" i="30"/>
  <c r="R321" i="30"/>
  <c r="N321" i="30"/>
  <c r="CF313" i="30"/>
  <c r="CD313" i="30"/>
  <c r="CB313" i="30"/>
  <c r="BZ313" i="30"/>
  <c r="BX313" i="30"/>
  <c r="BT313" i="30"/>
  <c r="BV313" i="30"/>
  <c r="BN313" i="30"/>
  <c r="BP313" i="30"/>
  <c r="BL313" i="30"/>
  <c r="BJ313" i="30"/>
  <c r="BR313" i="30"/>
  <c r="BH313" i="30"/>
  <c r="BF313" i="30"/>
  <c r="BD313" i="30"/>
  <c r="AZ313" i="30"/>
  <c r="BB313" i="30"/>
  <c r="AV313" i="30"/>
  <c r="AX313" i="30"/>
  <c r="AT313" i="30"/>
  <c r="AP313" i="30"/>
  <c r="AR313" i="30"/>
  <c r="AN313" i="30"/>
  <c r="AJ313" i="30"/>
  <c r="AL313" i="30"/>
  <c r="AH313" i="30"/>
  <c r="AD313" i="30"/>
  <c r="Z313" i="30"/>
  <c r="X313" i="30"/>
  <c r="T313" i="30"/>
  <c r="P313" i="30"/>
  <c r="AF313" i="30"/>
  <c r="AB313" i="30"/>
  <c r="V313" i="30"/>
  <c r="R313" i="30"/>
  <c r="N313" i="30"/>
  <c r="CF305" i="30"/>
  <c r="CD305" i="30"/>
  <c r="CB305" i="30"/>
  <c r="BZ305" i="30"/>
  <c r="BX305" i="30"/>
  <c r="BT305" i="30"/>
  <c r="BV305" i="30"/>
  <c r="BR305" i="30"/>
  <c r="BN305" i="30"/>
  <c r="BP305" i="30"/>
  <c r="BL305" i="30"/>
  <c r="BJ305" i="30"/>
  <c r="BH305" i="30"/>
  <c r="BF305" i="30"/>
  <c r="BD305" i="30"/>
  <c r="AV305" i="30"/>
  <c r="BB305" i="30"/>
  <c r="AZ305" i="30"/>
  <c r="AT305" i="30"/>
  <c r="AP305" i="30"/>
  <c r="AX305" i="30"/>
  <c r="AR305" i="30"/>
  <c r="AN305" i="30"/>
  <c r="AJ305" i="30"/>
  <c r="AL305" i="30"/>
  <c r="AH305" i="30"/>
  <c r="AD305" i="30"/>
  <c r="Z305" i="30"/>
  <c r="AB305" i="30"/>
  <c r="X305" i="30"/>
  <c r="T305" i="30"/>
  <c r="P305" i="30"/>
  <c r="AF305" i="30"/>
  <c r="V305" i="30"/>
  <c r="R305" i="30"/>
  <c r="N305" i="30"/>
  <c r="CF297" i="30"/>
  <c r="CD297" i="30"/>
  <c r="CB297" i="30"/>
  <c r="BZ297" i="30"/>
  <c r="BX297" i="30"/>
  <c r="BT297" i="30"/>
  <c r="BV297" i="30"/>
  <c r="BR297" i="30"/>
  <c r="BN297" i="30"/>
  <c r="BP297" i="30"/>
  <c r="BL297" i="30"/>
  <c r="BJ297" i="30"/>
  <c r="BF297" i="30"/>
  <c r="BH297" i="30"/>
  <c r="BD297" i="30"/>
  <c r="BB297" i="30"/>
  <c r="AZ297" i="30"/>
  <c r="AV297" i="30"/>
  <c r="AX297" i="30"/>
  <c r="AT297" i="30"/>
  <c r="AP297" i="30"/>
  <c r="AR297" i="30"/>
  <c r="AN297" i="30"/>
  <c r="AJ297" i="30"/>
  <c r="AL297" i="30"/>
  <c r="AH297" i="30"/>
  <c r="AD297" i="30"/>
  <c r="Z297" i="30"/>
  <c r="AF297" i="30"/>
  <c r="AB297" i="30"/>
  <c r="X297" i="30"/>
  <c r="T297" i="30"/>
  <c r="P297" i="30"/>
  <c r="V297" i="30"/>
  <c r="R297" i="30"/>
  <c r="N297" i="30"/>
  <c r="CF289" i="30"/>
  <c r="CD289" i="30"/>
  <c r="CB289" i="30"/>
  <c r="BZ289" i="30"/>
  <c r="BX289" i="30"/>
  <c r="BT289" i="30"/>
  <c r="BV289" i="30"/>
  <c r="BN289" i="30"/>
  <c r="BR289" i="30"/>
  <c r="BP289" i="30"/>
  <c r="BL289" i="30"/>
  <c r="BJ289" i="30"/>
  <c r="BH289" i="30"/>
  <c r="BF289" i="30"/>
  <c r="BD289" i="30"/>
  <c r="BB289" i="30"/>
  <c r="AZ289" i="30"/>
  <c r="AV289" i="30"/>
  <c r="AT289" i="30"/>
  <c r="AP289" i="30"/>
  <c r="AX289" i="30"/>
  <c r="AR289" i="30"/>
  <c r="AN289" i="30"/>
  <c r="AJ289" i="30"/>
  <c r="AL289" i="30"/>
  <c r="AH289" i="30"/>
  <c r="AD289" i="30"/>
  <c r="Z289" i="30"/>
  <c r="AF289" i="30"/>
  <c r="X289" i="30"/>
  <c r="T289" i="30"/>
  <c r="P289" i="30"/>
  <c r="AB289" i="30"/>
  <c r="V289" i="30"/>
  <c r="R289" i="30"/>
  <c r="N289" i="30"/>
  <c r="CF281" i="30"/>
  <c r="CD281" i="30"/>
  <c r="CB281" i="30"/>
  <c r="BZ281" i="30"/>
  <c r="BX281" i="30"/>
  <c r="BT281" i="30"/>
  <c r="BV281" i="30"/>
  <c r="BN281" i="30"/>
  <c r="BP281" i="30"/>
  <c r="BL281" i="30"/>
  <c r="BR281" i="30"/>
  <c r="BJ281" i="30"/>
  <c r="BH281" i="30"/>
  <c r="BF281" i="30"/>
  <c r="BD281" i="30"/>
  <c r="AZ281" i="30"/>
  <c r="AV281" i="30"/>
  <c r="BB281" i="30"/>
  <c r="AT281" i="30"/>
  <c r="AP281" i="30"/>
  <c r="AX281" i="30"/>
  <c r="AR281" i="30"/>
  <c r="AN281" i="30"/>
  <c r="AJ281" i="30"/>
  <c r="AL281" i="30"/>
  <c r="AH281" i="30"/>
  <c r="AD281" i="30"/>
  <c r="Z281" i="30"/>
  <c r="X281" i="30"/>
  <c r="T281" i="30"/>
  <c r="P281" i="30"/>
  <c r="AF281" i="30"/>
  <c r="AB281" i="30"/>
  <c r="V281" i="30"/>
  <c r="R281" i="30"/>
  <c r="N281" i="30"/>
  <c r="CF273" i="30"/>
  <c r="CD273" i="30"/>
  <c r="CB273" i="30"/>
  <c r="BZ273" i="30"/>
  <c r="BX273" i="30"/>
  <c r="BT273" i="30"/>
  <c r="BV273" i="30"/>
  <c r="BR273" i="30"/>
  <c r="BN273" i="30"/>
  <c r="BP273" i="30"/>
  <c r="BL273" i="30"/>
  <c r="BJ273" i="30"/>
  <c r="BH273" i="30"/>
  <c r="BF273" i="30"/>
  <c r="BD273" i="30"/>
  <c r="BB273" i="30"/>
  <c r="AZ273" i="30"/>
  <c r="AV273" i="30"/>
  <c r="AX273" i="30"/>
  <c r="AT273" i="30"/>
  <c r="AP273" i="30"/>
  <c r="AR273" i="30"/>
  <c r="AN273" i="30"/>
  <c r="AJ273" i="30"/>
  <c r="AL273" i="30"/>
  <c r="AH273" i="30"/>
  <c r="AD273" i="30"/>
  <c r="Z273" i="30"/>
  <c r="AB273" i="30"/>
  <c r="X273" i="30"/>
  <c r="T273" i="30"/>
  <c r="P273" i="30"/>
  <c r="AF273" i="30"/>
  <c r="V273" i="30"/>
  <c r="R273" i="30"/>
  <c r="N273" i="30"/>
  <c r="CF265" i="30"/>
  <c r="CD265" i="30"/>
  <c r="CB265" i="30"/>
  <c r="BZ265" i="30"/>
  <c r="BX265" i="30"/>
  <c r="BV265" i="30"/>
  <c r="BT265" i="30"/>
  <c r="BR265" i="30"/>
  <c r="BN265" i="30"/>
  <c r="BP265" i="30"/>
  <c r="BL265" i="30"/>
  <c r="BJ265" i="30"/>
  <c r="BF265" i="30"/>
  <c r="BH265" i="30"/>
  <c r="BD265" i="30"/>
  <c r="BB265" i="30"/>
  <c r="AZ265" i="30"/>
  <c r="AV265" i="30"/>
  <c r="AT265" i="30"/>
  <c r="AX265" i="30"/>
  <c r="AR265" i="30"/>
  <c r="AN265" i="30"/>
  <c r="AP265" i="30"/>
  <c r="AJ265" i="30"/>
  <c r="AL265" i="30"/>
  <c r="AH265" i="30"/>
  <c r="AD265" i="30"/>
  <c r="Z265" i="30"/>
  <c r="AF265" i="30"/>
  <c r="AB265" i="30"/>
  <c r="X265" i="30"/>
  <c r="T265" i="30"/>
  <c r="P265" i="30"/>
  <c r="V265" i="30"/>
  <c r="R265" i="30"/>
  <c r="N265" i="30"/>
  <c r="CF257" i="30"/>
  <c r="CD257" i="30"/>
  <c r="CB257" i="30"/>
  <c r="BZ257" i="30"/>
  <c r="BX257" i="30"/>
  <c r="BV257" i="30"/>
  <c r="BT257" i="30"/>
  <c r="BR257" i="30"/>
  <c r="BP257" i="30"/>
  <c r="BL257" i="30"/>
  <c r="BJ257" i="30"/>
  <c r="BN257" i="30"/>
  <c r="BH257" i="30"/>
  <c r="BF257" i="30"/>
  <c r="BD257" i="30"/>
  <c r="BB257" i="30"/>
  <c r="AZ257" i="30"/>
  <c r="AT257" i="30"/>
  <c r="AV257" i="30"/>
  <c r="AR257" i="30"/>
  <c r="AX257" i="30"/>
  <c r="AN257" i="30"/>
  <c r="AP257" i="30"/>
  <c r="AJ257" i="30"/>
  <c r="AL257" i="30"/>
  <c r="AH257" i="30"/>
  <c r="AD257" i="30"/>
  <c r="Z257" i="30"/>
  <c r="AF257" i="30"/>
  <c r="X257" i="30"/>
  <c r="T257" i="30"/>
  <c r="P257" i="30"/>
  <c r="AB257" i="30"/>
  <c r="V257" i="30"/>
  <c r="R257" i="30"/>
  <c r="N257" i="30"/>
  <c r="CF249" i="30"/>
  <c r="CD249" i="30"/>
  <c r="CB249" i="30"/>
  <c r="BZ249" i="30"/>
  <c r="BX249" i="30"/>
  <c r="BV249" i="30"/>
  <c r="BT249" i="30"/>
  <c r="BP249" i="30"/>
  <c r="BL249" i="30"/>
  <c r="BR249" i="30"/>
  <c r="BN249" i="30"/>
  <c r="BJ249" i="30"/>
  <c r="BH249" i="30"/>
  <c r="BF249" i="30"/>
  <c r="BD249" i="30"/>
  <c r="BB249" i="30"/>
  <c r="AZ249" i="30"/>
  <c r="AX249" i="30"/>
  <c r="AT249" i="30"/>
  <c r="AR249" i="30"/>
  <c r="AV249" i="30"/>
  <c r="AN249" i="30"/>
  <c r="AP249" i="30"/>
  <c r="AJ249" i="30"/>
  <c r="AL249" i="30"/>
  <c r="AH249" i="30"/>
  <c r="AD249" i="30"/>
  <c r="Z249" i="30"/>
  <c r="X249" i="30"/>
  <c r="T249" i="30"/>
  <c r="P249" i="30"/>
  <c r="AF249" i="30"/>
  <c r="AB249" i="30"/>
  <c r="V249" i="30"/>
  <c r="R249" i="30"/>
  <c r="N249" i="30"/>
  <c r="CF241" i="30"/>
  <c r="CD241" i="30"/>
  <c r="CB241" i="30"/>
  <c r="BZ241" i="30"/>
  <c r="BX241" i="30"/>
  <c r="BV241" i="30"/>
  <c r="BT241" i="30"/>
  <c r="BR241" i="30"/>
  <c r="BP241" i="30"/>
  <c r="BL241" i="30"/>
  <c r="BJ241" i="30"/>
  <c r="BN241" i="30"/>
  <c r="BH241" i="30"/>
  <c r="BF241" i="30"/>
  <c r="BD241" i="30"/>
  <c r="AZ241" i="30"/>
  <c r="BB241" i="30"/>
  <c r="AT241" i="30"/>
  <c r="AV241" i="30"/>
  <c r="AX241" i="30"/>
  <c r="AR241" i="30"/>
  <c r="AN241" i="30"/>
  <c r="AP241" i="30"/>
  <c r="AJ241" i="30"/>
  <c r="AL241" i="30"/>
  <c r="AH241" i="30"/>
  <c r="AD241" i="30"/>
  <c r="Z241" i="30"/>
  <c r="AB241" i="30"/>
  <c r="X241" i="30"/>
  <c r="T241" i="30"/>
  <c r="P241" i="30"/>
  <c r="AF241" i="30"/>
  <c r="V241" i="30"/>
  <c r="R241" i="30"/>
  <c r="N241" i="30"/>
  <c r="CF233" i="30"/>
  <c r="CD233" i="30"/>
  <c r="CB233" i="30"/>
  <c r="BZ233" i="30"/>
  <c r="BX233" i="30"/>
  <c r="BV233" i="30"/>
  <c r="BT233" i="30"/>
  <c r="BR233" i="30"/>
  <c r="BP233" i="30"/>
  <c r="BL233" i="30"/>
  <c r="BJ233" i="30"/>
  <c r="BN233" i="30"/>
  <c r="BF233" i="30"/>
  <c r="BH233" i="30"/>
  <c r="BD233" i="30"/>
  <c r="BB233" i="30"/>
  <c r="AZ233" i="30"/>
  <c r="AX233" i="30"/>
  <c r="AT233" i="30"/>
  <c r="AR233" i="30"/>
  <c r="AV233" i="30"/>
  <c r="AN233" i="30"/>
  <c r="AP233" i="30"/>
  <c r="AJ233" i="30"/>
  <c r="AL233" i="30"/>
  <c r="AH233" i="30"/>
  <c r="AD233" i="30"/>
  <c r="Z233" i="30"/>
  <c r="AF233" i="30"/>
  <c r="AB233" i="30"/>
  <c r="X233" i="30"/>
  <c r="T233" i="30"/>
  <c r="P233" i="30"/>
  <c r="V233" i="30"/>
  <c r="R233" i="30"/>
  <c r="N233" i="30"/>
  <c r="CF225" i="30"/>
  <c r="CD225" i="30"/>
  <c r="CB225" i="30"/>
  <c r="BZ225" i="30"/>
  <c r="BX225" i="30"/>
  <c r="BV225" i="30"/>
  <c r="BT225" i="30"/>
  <c r="BR225" i="30"/>
  <c r="BP225" i="30"/>
  <c r="BL225" i="30"/>
  <c r="BJ225" i="30"/>
  <c r="BN225" i="30"/>
  <c r="BH225" i="30"/>
  <c r="BF225" i="30"/>
  <c r="BD225" i="30"/>
  <c r="BB225" i="30"/>
  <c r="AZ225" i="30"/>
  <c r="AT225" i="30"/>
  <c r="AX225" i="30"/>
  <c r="AV225" i="30"/>
  <c r="AR225" i="30"/>
  <c r="AN225" i="30"/>
  <c r="AP225" i="30"/>
  <c r="AJ225" i="30"/>
  <c r="AL225" i="30"/>
  <c r="AH225" i="30"/>
  <c r="AD225" i="30"/>
  <c r="Z225" i="30"/>
  <c r="AF225" i="30"/>
  <c r="X225" i="30"/>
  <c r="T225" i="30"/>
  <c r="P225" i="30"/>
  <c r="AB225" i="30"/>
  <c r="V225" i="30"/>
  <c r="R225" i="30"/>
  <c r="N225" i="30"/>
  <c r="CF217" i="30"/>
  <c r="CD217" i="30"/>
  <c r="CB217" i="30"/>
  <c r="BZ217" i="30"/>
  <c r="BX217" i="30"/>
  <c r="BV217" i="30"/>
  <c r="BT217" i="30"/>
  <c r="BR217" i="30"/>
  <c r="BP217" i="30"/>
  <c r="BL217" i="30"/>
  <c r="BJ217" i="30"/>
  <c r="BN217" i="30"/>
  <c r="BH217" i="30"/>
  <c r="BF217" i="30"/>
  <c r="BD217" i="30"/>
  <c r="AZ217" i="30"/>
  <c r="AT217" i="30"/>
  <c r="BB217" i="30"/>
  <c r="AX217" i="30"/>
  <c r="AR217" i="30"/>
  <c r="AV217" i="30"/>
  <c r="AN217" i="30"/>
  <c r="AP217" i="30"/>
  <c r="AJ217" i="30"/>
  <c r="AL217" i="30"/>
  <c r="AH217" i="30"/>
  <c r="AD217" i="30"/>
  <c r="Z217" i="30"/>
  <c r="X217" i="30"/>
  <c r="T217" i="30"/>
  <c r="P217" i="30"/>
  <c r="AF217" i="30"/>
  <c r="AB217" i="30"/>
  <c r="V217" i="30"/>
  <c r="R217" i="30"/>
  <c r="N217" i="30"/>
  <c r="CF209" i="30"/>
  <c r="CD209" i="30"/>
  <c r="CB209" i="30"/>
  <c r="BZ209" i="30"/>
  <c r="BX209" i="30"/>
  <c r="BV209" i="30"/>
  <c r="BT209" i="30"/>
  <c r="BR209" i="30"/>
  <c r="BP209" i="30"/>
  <c r="BL209" i="30"/>
  <c r="BJ209" i="30"/>
  <c r="BH209" i="30"/>
  <c r="BF209" i="30"/>
  <c r="BN209" i="30"/>
  <c r="BD209" i="30"/>
  <c r="BB209" i="30"/>
  <c r="AZ209" i="30"/>
  <c r="AX209" i="30"/>
  <c r="AT209" i="30"/>
  <c r="AV209" i="30"/>
  <c r="AR209" i="30"/>
  <c r="AN209" i="30"/>
  <c r="AP209" i="30"/>
  <c r="AJ209" i="30"/>
  <c r="AL209" i="30"/>
  <c r="AH209" i="30"/>
  <c r="AD209" i="30"/>
  <c r="Z209" i="30"/>
  <c r="AB209" i="30"/>
  <c r="X209" i="30"/>
  <c r="T209" i="30"/>
  <c r="AF209" i="30"/>
  <c r="V209" i="30"/>
  <c r="R209" i="30"/>
  <c r="P209" i="30"/>
  <c r="N209" i="30"/>
  <c r="CF201" i="30"/>
  <c r="CD201" i="30"/>
  <c r="CB201" i="30"/>
  <c r="BZ201" i="30"/>
  <c r="BX201" i="30"/>
  <c r="BV201" i="30"/>
  <c r="BT201" i="30"/>
  <c r="BR201" i="30"/>
  <c r="BP201" i="30"/>
  <c r="BJ201" i="30"/>
  <c r="BN201" i="30"/>
  <c r="BL201" i="30"/>
  <c r="BF201" i="30"/>
  <c r="BH201" i="30"/>
  <c r="BD201" i="30"/>
  <c r="BB201" i="30"/>
  <c r="AZ201" i="30"/>
  <c r="AT201" i="30"/>
  <c r="AX201" i="30"/>
  <c r="AR201" i="30"/>
  <c r="AN201" i="30"/>
  <c r="AV201" i="30"/>
  <c r="AP201" i="30"/>
  <c r="AJ201" i="30"/>
  <c r="AL201" i="30"/>
  <c r="AH201" i="30"/>
  <c r="AD201" i="30"/>
  <c r="Z201" i="30"/>
  <c r="AF201" i="30"/>
  <c r="AB201" i="30"/>
  <c r="X201" i="30"/>
  <c r="T201" i="30"/>
  <c r="V201" i="30"/>
  <c r="R201" i="30"/>
  <c r="P201" i="30"/>
  <c r="N201" i="30"/>
  <c r="CF193" i="30"/>
  <c r="CD193" i="30"/>
  <c r="CB193" i="30"/>
  <c r="BZ193" i="30"/>
  <c r="BX193" i="30"/>
  <c r="BV193" i="30"/>
  <c r="BT193" i="30"/>
  <c r="BR193" i="30"/>
  <c r="BP193" i="30"/>
  <c r="BJ193" i="30"/>
  <c r="BL193" i="30"/>
  <c r="BN193" i="30"/>
  <c r="BH193" i="30"/>
  <c r="BF193" i="30"/>
  <c r="BD193" i="30"/>
  <c r="BB193" i="30"/>
  <c r="AZ193" i="30"/>
  <c r="AT193" i="30"/>
  <c r="AV193" i="30"/>
  <c r="AR193" i="30"/>
  <c r="AN193" i="30"/>
  <c r="AX193" i="30"/>
  <c r="AP193" i="30"/>
  <c r="AJ193" i="30"/>
  <c r="AL193" i="30"/>
  <c r="AH193" i="30"/>
  <c r="AD193" i="30"/>
  <c r="Z193" i="30"/>
  <c r="AF193" i="30"/>
  <c r="X193" i="30"/>
  <c r="T193" i="30"/>
  <c r="AB193" i="30"/>
  <c r="V193" i="30"/>
  <c r="R193" i="30"/>
  <c r="P193" i="30"/>
  <c r="N193" i="30"/>
  <c r="CF185" i="30"/>
  <c r="CD185" i="30"/>
  <c r="CB185" i="30"/>
  <c r="BZ185" i="30"/>
  <c r="BX185" i="30"/>
  <c r="BV185" i="30"/>
  <c r="BT185" i="30"/>
  <c r="BR185" i="30"/>
  <c r="BP185" i="30"/>
  <c r="BN185" i="30"/>
  <c r="BJ185" i="30"/>
  <c r="BL185" i="30"/>
  <c r="BH185" i="30"/>
  <c r="BF185" i="30"/>
  <c r="BD185" i="30"/>
  <c r="BB185" i="30"/>
  <c r="AZ185" i="30"/>
  <c r="AX185" i="30"/>
  <c r="AT185" i="30"/>
  <c r="AR185" i="30"/>
  <c r="AN185" i="30"/>
  <c r="AV185" i="30"/>
  <c r="AP185" i="30"/>
  <c r="AJ185" i="30"/>
  <c r="AL185" i="30"/>
  <c r="AH185" i="30"/>
  <c r="AD185" i="30"/>
  <c r="Z185" i="30"/>
  <c r="X185" i="30"/>
  <c r="T185" i="30"/>
  <c r="AF185" i="30"/>
  <c r="AB185" i="30"/>
  <c r="V185" i="30"/>
  <c r="R185" i="30"/>
  <c r="P185" i="30"/>
  <c r="N185" i="30"/>
  <c r="CF177" i="30"/>
  <c r="CD177" i="30"/>
  <c r="CB177" i="30"/>
  <c r="BZ177" i="30"/>
  <c r="BX177" i="30"/>
  <c r="BV177" i="30"/>
  <c r="BT177" i="30"/>
  <c r="BR177" i="30"/>
  <c r="BP177" i="30"/>
  <c r="BJ177" i="30"/>
  <c r="BN177" i="30"/>
  <c r="BL177" i="30"/>
  <c r="BH177" i="30"/>
  <c r="BF177" i="30"/>
  <c r="BD177" i="30"/>
  <c r="AZ177" i="30"/>
  <c r="BB177" i="30"/>
  <c r="AT177" i="30"/>
  <c r="AV177" i="30"/>
  <c r="AX177" i="30"/>
  <c r="AR177" i="30"/>
  <c r="AN177" i="30"/>
  <c r="AP177" i="30"/>
  <c r="AJ177" i="30"/>
  <c r="AL177" i="30"/>
  <c r="AH177" i="30"/>
  <c r="AD177" i="30"/>
  <c r="Z177" i="30"/>
  <c r="AB177" i="30"/>
  <c r="X177" i="30"/>
  <c r="T177" i="30"/>
  <c r="AF177" i="30"/>
  <c r="V177" i="30"/>
  <c r="R177" i="30"/>
  <c r="P177" i="30"/>
  <c r="N177" i="30"/>
  <c r="CF169" i="30"/>
  <c r="CD169" i="30"/>
  <c r="CB169" i="30"/>
  <c r="BZ169" i="30"/>
  <c r="BX169" i="30"/>
  <c r="BV169" i="30"/>
  <c r="BT169" i="30"/>
  <c r="BR169" i="30"/>
  <c r="BP169" i="30"/>
  <c r="BJ169" i="30"/>
  <c r="BL169" i="30"/>
  <c r="BN169" i="30"/>
  <c r="BF169" i="30"/>
  <c r="BH169" i="30"/>
  <c r="BD169" i="30"/>
  <c r="BB169" i="30"/>
  <c r="AZ169" i="30"/>
  <c r="AX169" i="30"/>
  <c r="AT169" i="30"/>
  <c r="AR169" i="30"/>
  <c r="AN169" i="30"/>
  <c r="AV169" i="30"/>
  <c r="AP169" i="30"/>
  <c r="AJ169" i="30"/>
  <c r="AL169" i="30"/>
  <c r="AH169" i="30"/>
  <c r="AD169" i="30"/>
  <c r="Z169" i="30"/>
  <c r="AF169" i="30"/>
  <c r="AB169" i="30"/>
  <c r="X169" i="30"/>
  <c r="T169" i="30"/>
  <c r="V169" i="30"/>
  <c r="R169" i="30"/>
  <c r="P169" i="30"/>
  <c r="N169" i="30"/>
  <c r="CF161" i="30"/>
  <c r="CD161" i="30"/>
  <c r="CB161" i="30"/>
  <c r="BZ161" i="30"/>
  <c r="BX161" i="30"/>
  <c r="BV161" i="30"/>
  <c r="BT161" i="30"/>
  <c r="BR161" i="30"/>
  <c r="BP161" i="30"/>
  <c r="BJ161" i="30"/>
  <c r="BN161" i="30"/>
  <c r="BL161" i="30"/>
  <c r="BH161" i="30"/>
  <c r="BF161" i="30"/>
  <c r="BD161" i="30"/>
  <c r="BB161" i="30"/>
  <c r="AZ161" i="30"/>
  <c r="AT161" i="30"/>
  <c r="AX161" i="30"/>
  <c r="AV161" i="30"/>
  <c r="AR161" i="30"/>
  <c r="AN161" i="30"/>
  <c r="AP161" i="30"/>
  <c r="AJ161" i="30"/>
  <c r="AL161" i="30"/>
  <c r="AH161" i="30"/>
  <c r="AD161" i="30"/>
  <c r="Z161" i="30"/>
  <c r="AF161" i="30"/>
  <c r="X161" i="30"/>
  <c r="T161" i="30"/>
  <c r="AB161" i="30"/>
  <c r="V161" i="30"/>
  <c r="R161" i="30"/>
  <c r="P161" i="30"/>
  <c r="N161" i="30"/>
  <c r="CF153" i="30"/>
  <c r="CD153" i="30"/>
  <c r="CB153" i="30"/>
  <c r="BZ153" i="30"/>
  <c r="BX153" i="30"/>
  <c r="BV153" i="30"/>
  <c r="BT153" i="30"/>
  <c r="BR153" i="30"/>
  <c r="BP153" i="30"/>
  <c r="BJ153" i="30"/>
  <c r="BN153" i="30"/>
  <c r="BL153" i="30"/>
  <c r="BH153" i="30"/>
  <c r="BF153" i="30"/>
  <c r="BD153" i="30"/>
  <c r="AZ153" i="30"/>
  <c r="AT153" i="30"/>
  <c r="AX153" i="30"/>
  <c r="AV153" i="30"/>
  <c r="AR153" i="30"/>
  <c r="BB153" i="30"/>
  <c r="AN153" i="30"/>
  <c r="AP153" i="30"/>
  <c r="AJ153" i="30"/>
  <c r="AL153" i="30"/>
  <c r="AH153" i="30"/>
  <c r="AD153" i="30"/>
  <c r="Z153" i="30"/>
  <c r="X153" i="30"/>
  <c r="T153" i="30"/>
  <c r="AF153" i="30"/>
  <c r="AB153" i="30"/>
  <c r="V153" i="30"/>
  <c r="R153" i="30"/>
  <c r="P153" i="30"/>
  <c r="N153" i="30"/>
  <c r="CF145" i="30"/>
  <c r="CD145" i="30"/>
  <c r="CB145" i="30"/>
  <c r="BZ145" i="30"/>
  <c r="BX145" i="30"/>
  <c r="BV145" i="30"/>
  <c r="BT145" i="30"/>
  <c r="BR145" i="30"/>
  <c r="BP145" i="30"/>
  <c r="BJ145" i="30"/>
  <c r="BL145" i="30"/>
  <c r="BH145" i="30"/>
  <c r="BN145" i="30"/>
  <c r="BF145" i="30"/>
  <c r="BD145" i="30"/>
  <c r="BB145" i="30"/>
  <c r="AZ145" i="30"/>
  <c r="AX145" i="30"/>
  <c r="AT145" i="30"/>
  <c r="AV145" i="30"/>
  <c r="AR145" i="30"/>
  <c r="AN145" i="30"/>
  <c r="AP145" i="30"/>
  <c r="AJ145" i="30"/>
  <c r="AL145" i="30"/>
  <c r="AH145" i="30"/>
  <c r="AD145" i="30"/>
  <c r="Z145" i="30"/>
  <c r="AB145" i="30"/>
  <c r="X145" i="30"/>
  <c r="T145" i="30"/>
  <c r="AF145" i="30"/>
  <c r="V145" i="30"/>
  <c r="R145" i="30"/>
  <c r="P145" i="30"/>
  <c r="N145" i="30"/>
  <c r="CF137" i="30"/>
  <c r="CD137" i="30"/>
  <c r="CB137" i="30"/>
  <c r="BZ137" i="30"/>
  <c r="BX137" i="30"/>
  <c r="BV137" i="30"/>
  <c r="BT137" i="30"/>
  <c r="BR137" i="30"/>
  <c r="BP137" i="30"/>
  <c r="BJ137" i="30"/>
  <c r="BN137" i="30"/>
  <c r="BL137" i="30"/>
  <c r="BH137" i="30"/>
  <c r="BF137" i="30"/>
  <c r="BD137" i="30"/>
  <c r="BB137" i="30"/>
  <c r="AZ137" i="30"/>
  <c r="AT137" i="30"/>
  <c r="AX137" i="30"/>
  <c r="AV137" i="30"/>
  <c r="AR137" i="30"/>
  <c r="AN137" i="30"/>
  <c r="AP137" i="30"/>
  <c r="AJ137" i="30"/>
  <c r="AL137" i="30"/>
  <c r="AH137" i="30"/>
  <c r="AD137" i="30"/>
  <c r="Z137" i="30"/>
  <c r="AF137" i="30"/>
  <c r="AB137" i="30"/>
  <c r="X137" i="30"/>
  <c r="T137" i="30"/>
  <c r="V137" i="30"/>
  <c r="R137" i="30"/>
  <c r="P137" i="30"/>
  <c r="N137" i="30"/>
  <c r="CF129" i="30"/>
  <c r="CB129" i="30"/>
  <c r="BZ129" i="30"/>
  <c r="BX129" i="30"/>
  <c r="CD129" i="30"/>
  <c r="BV129" i="30"/>
  <c r="BT129" i="30"/>
  <c r="BR129" i="30"/>
  <c r="BP129" i="30"/>
  <c r="BJ129" i="30"/>
  <c r="BL129" i="30"/>
  <c r="BN129" i="30"/>
  <c r="BH129" i="30"/>
  <c r="BF129" i="30"/>
  <c r="BD129" i="30"/>
  <c r="BB129" i="30"/>
  <c r="AZ129" i="30"/>
  <c r="AT129" i="30"/>
  <c r="AV129" i="30"/>
  <c r="AR129" i="30"/>
  <c r="AN129" i="30"/>
  <c r="AX129" i="30"/>
  <c r="AP129" i="30"/>
  <c r="AJ129" i="30"/>
  <c r="AL129" i="30"/>
  <c r="AH129" i="30"/>
  <c r="AD129" i="30"/>
  <c r="Z129" i="30"/>
  <c r="AF129" i="30"/>
  <c r="X129" i="30"/>
  <c r="T129" i="30"/>
  <c r="AB129" i="30"/>
  <c r="V129" i="30"/>
  <c r="R129" i="30"/>
  <c r="P129" i="30"/>
  <c r="N129" i="30"/>
  <c r="CF121" i="30"/>
  <c r="CB121" i="30"/>
  <c r="CD121" i="30"/>
  <c r="BZ121" i="30"/>
  <c r="BX121" i="30"/>
  <c r="BV121" i="30"/>
  <c r="BT121" i="30"/>
  <c r="BR121" i="30"/>
  <c r="BP121" i="30"/>
  <c r="BN121" i="30"/>
  <c r="BJ121" i="30"/>
  <c r="BL121" i="30"/>
  <c r="BH121" i="30"/>
  <c r="BF121" i="30"/>
  <c r="BD121" i="30"/>
  <c r="BB121" i="30"/>
  <c r="AZ121" i="30"/>
  <c r="AX121" i="30"/>
  <c r="AT121" i="30"/>
  <c r="AV121" i="30"/>
  <c r="AR121" i="30"/>
  <c r="AN121" i="30"/>
  <c r="AP121" i="30"/>
  <c r="AJ121" i="30"/>
  <c r="AL121" i="30"/>
  <c r="AH121" i="30"/>
  <c r="AD121" i="30"/>
  <c r="Z121" i="30"/>
  <c r="X121" i="30"/>
  <c r="T121" i="30"/>
  <c r="AF121" i="30"/>
  <c r="AB121" i="30"/>
  <c r="V121" i="30"/>
  <c r="R121" i="30"/>
  <c r="P121" i="30"/>
  <c r="N121" i="30"/>
  <c r="CF113" i="30"/>
  <c r="CB113" i="30"/>
  <c r="CD113" i="30"/>
  <c r="BZ113" i="30"/>
  <c r="BX113" i="30"/>
  <c r="BV113" i="30"/>
  <c r="BT113" i="30"/>
  <c r="BP113" i="30"/>
  <c r="BJ113" i="30"/>
  <c r="BN113" i="30"/>
  <c r="BR113" i="30"/>
  <c r="BL113" i="30"/>
  <c r="BH113" i="30"/>
  <c r="BF113" i="30"/>
  <c r="BD113" i="30"/>
  <c r="AZ113" i="30"/>
  <c r="BB113" i="30"/>
  <c r="AT113" i="30"/>
  <c r="AX113" i="30"/>
  <c r="AV113" i="30"/>
  <c r="AR113" i="30"/>
  <c r="AN113" i="30"/>
  <c r="AP113" i="30"/>
  <c r="AJ113" i="30"/>
  <c r="AL113" i="30"/>
  <c r="AH113" i="30"/>
  <c r="AD113" i="30"/>
  <c r="Z113" i="30"/>
  <c r="AB113" i="30"/>
  <c r="X113" i="30"/>
  <c r="T113" i="30"/>
  <c r="AF113" i="30"/>
  <c r="V113" i="30"/>
  <c r="R113" i="30"/>
  <c r="P113" i="30"/>
  <c r="N113" i="30"/>
  <c r="CF105" i="30"/>
  <c r="CB105" i="30"/>
  <c r="CD105" i="30"/>
  <c r="BZ105" i="30"/>
  <c r="BX105" i="30"/>
  <c r="BV105" i="30"/>
  <c r="BT105" i="30"/>
  <c r="BR105" i="30"/>
  <c r="BP105" i="30"/>
  <c r="BJ105" i="30"/>
  <c r="BL105" i="30"/>
  <c r="BN105" i="30"/>
  <c r="BH105" i="30"/>
  <c r="BF105" i="30"/>
  <c r="BD105" i="30"/>
  <c r="BB105" i="30"/>
  <c r="AZ105" i="30"/>
  <c r="AX105" i="30"/>
  <c r="AT105" i="30"/>
  <c r="AV105" i="30"/>
  <c r="AR105" i="30"/>
  <c r="AN105" i="30"/>
  <c r="AP105" i="30"/>
  <c r="AJ105" i="30"/>
  <c r="AL105" i="30"/>
  <c r="AH105" i="30"/>
  <c r="AD105" i="30"/>
  <c r="Z105" i="30"/>
  <c r="AF105" i="30"/>
  <c r="AB105" i="30"/>
  <c r="X105" i="30"/>
  <c r="T105" i="30"/>
  <c r="V105" i="30"/>
  <c r="R105" i="30"/>
  <c r="P105" i="30"/>
  <c r="N105" i="30"/>
  <c r="CF97" i="30"/>
  <c r="CB97" i="30"/>
  <c r="BZ97" i="30"/>
  <c r="CD97" i="30"/>
  <c r="BX97" i="30"/>
  <c r="BV97" i="30"/>
  <c r="BT97" i="30"/>
  <c r="BR97" i="30"/>
  <c r="BP97" i="30"/>
  <c r="BJ97" i="30"/>
  <c r="BN97" i="30"/>
  <c r="BL97" i="30"/>
  <c r="BH97" i="30"/>
  <c r="BF97" i="30"/>
  <c r="BD97" i="30"/>
  <c r="BB97" i="30"/>
  <c r="AZ97" i="30"/>
  <c r="AT97" i="30"/>
  <c r="AX97" i="30"/>
  <c r="AV97" i="30"/>
  <c r="AR97" i="30"/>
  <c r="AN97" i="30"/>
  <c r="AP97" i="30"/>
  <c r="AJ97" i="30"/>
  <c r="AL97" i="30"/>
  <c r="AH97" i="30"/>
  <c r="AD97" i="30"/>
  <c r="Z97" i="30"/>
  <c r="AF97" i="30"/>
  <c r="X97" i="30"/>
  <c r="T97" i="30"/>
  <c r="AB97" i="30"/>
  <c r="V97" i="30"/>
  <c r="R97" i="30"/>
  <c r="P97" i="30"/>
  <c r="N97" i="30"/>
  <c r="CF89" i="30"/>
  <c r="CD89" i="30"/>
  <c r="CB89" i="30"/>
  <c r="BZ89" i="30"/>
  <c r="BX89" i="30"/>
  <c r="BV89" i="30"/>
  <c r="BT89" i="30"/>
  <c r="BR89" i="30"/>
  <c r="BP89" i="30"/>
  <c r="BJ89" i="30"/>
  <c r="BN89" i="30"/>
  <c r="BL89" i="30"/>
  <c r="BH89" i="30"/>
  <c r="BF89" i="30"/>
  <c r="BD89" i="30"/>
  <c r="AZ89" i="30"/>
  <c r="BB89" i="30"/>
  <c r="AT89" i="30"/>
  <c r="AX89" i="30"/>
  <c r="AV89" i="30"/>
  <c r="AR89" i="30"/>
  <c r="AN89" i="30"/>
  <c r="AP89" i="30"/>
  <c r="AJ89" i="30"/>
  <c r="AL89" i="30"/>
  <c r="AM89" i="30" s="1"/>
  <c r="AH89" i="30"/>
  <c r="AD89" i="30"/>
  <c r="Z89" i="30"/>
  <c r="X89" i="30"/>
  <c r="T89" i="30"/>
  <c r="AF89" i="30"/>
  <c r="AB89" i="30"/>
  <c r="V89" i="30"/>
  <c r="R89" i="30"/>
  <c r="P89" i="30"/>
  <c r="N89" i="30"/>
  <c r="CF81" i="30"/>
  <c r="CB81" i="30"/>
  <c r="CD81" i="30"/>
  <c r="BZ81" i="30"/>
  <c r="BX81" i="30"/>
  <c r="BV81" i="30"/>
  <c r="BT81" i="30"/>
  <c r="BR81" i="30"/>
  <c r="BP81" i="30"/>
  <c r="BJ81" i="30"/>
  <c r="BL81" i="30"/>
  <c r="BH81" i="30"/>
  <c r="BN81" i="30"/>
  <c r="BF81" i="30"/>
  <c r="BD81" i="30"/>
  <c r="BB81" i="30"/>
  <c r="AZ81" i="30"/>
  <c r="AX81" i="30"/>
  <c r="AT81" i="30"/>
  <c r="AV81" i="30"/>
  <c r="AR81" i="30"/>
  <c r="AN81" i="30"/>
  <c r="AP81" i="30"/>
  <c r="AJ81" i="30"/>
  <c r="AL81" i="30"/>
  <c r="AH81" i="30"/>
  <c r="AD81" i="30"/>
  <c r="Z81" i="30"/>
  <c r="AB81" i="30"/>
  <c r="X81" i="30"/>
  <c r="T81" i="30"/>
  <c r="AF81" i="30"/>
  <c r="V81" i="30"/>
  <c r="R81" i="30"/>
  <c r="P81" i="30"/>
  <c r="N81" i="30"/>
  <c r="CF73" i="30"/>
  <c r="CD73" i="30"/>
  <c r="CB73" i="30"/>
  <c r="BZ73" i="30"/>
  <c r="BX73" i="30"/>
  <c r="BV73" i="30"/>
  <c r="BT73" i="30"/>
  <c r="BR73" i="30"/>
  <c r="BP73" i="30"/>
  <c r="BJ73" i="30"/>
  <c r="BN73" i="30"/>
  <c r="BL73" i="30"/>
  <c r="BH73" i="30"/>
  <c r="BF73" i="30"/>
  <c r="BD73" i="30"/>
  <c r="BB73" i="30"/>
  <c r="AZ73" i="30"/>
  <c r="AT73" i="30"/>
  <c r="AX73" i="30"/>
  <c r="AV73" i="30"/>
  <c r="AR73" i="30"/>
  <c r="AN73" i="30"/>
  <c r="AP73" i="30"/>
  <c r="AJ73" i="30"/>
  <c r="AL73" i="30"/>
  <c r="AH73" i="30"/>
  <c r="AD73" i="30"/>
  <c r="Z73" i="30"/>
  <c r="AF73" i="30"/>
  <c r="AB73" i="30"/>
  <c r="X73" i="30"/>
  <c r="T73" i="30"/>
  <c r="V73" i="30"/>
  <c r="R73" i="30"/>
  <c r="P73" i="30"/>
  <c r="N73" i="30"/>
  <c r="CF65" i="30"/>
  <c r="CB65" i="30"/>
  <c r="CD65" i="30"/>
  <c r="BZ65" i="30"/>
  <c r="BX65" i="30"/>
  <c r="BV65" i="30"/>
  <c r="BT65" i="30"/>
  <c r="BR65" i="30"/>
  <c r="BP65" i="30"/>
  <c r="BJ65" i="30"/>
  <c r="BL65" i="30"/>
  <c r="BN65" i="30"/>
  <c r="BH65" i="30"/>
  <c r="BF65" i="30"/>
  <c r="BD65" i="30"/>
  <c r="BB65" i="30"/>
  <c r="AZ65" i="30"/>
  <c r="AT65" i="30"/>
  <c r="AV65" i="30"/>
  <c r="AR65" i="30"/>
  <c r="AX65" i="30"/>
  <c r="AY65" i="30" s="1"/>
  <c r="AN65" i="30"/>
  <c r="AP65" i="30"/>
  <c r="AJ65" i="30"/>
  <c r="AL65" i="30"/>
  <c r="AM65" i="30" s="1"/>
  <c r="AH65" i="30"/>
  <c r="AD65" i="30"/>
  <c r="Z65" i="30"/>
  <c r="AF65" i="30"/>
  <c r="X65" i="30"/>
  <c r="T65" i="30"/>
  <c r="AB65" i="30"/>
  <c r="V65" i="30"/>
  <c r="R65" i="30"/>
  <c r="P65" i="30"/>
  <c r="N65" i="30"/>
  <c r="CF57" i="30"/>
  <c r="CB57" i="30"/>
  <c r="BX57" i="30"/>
  <c r="CD57" i="30"/>
  <c r="BZ57" i="30"/>
  <c r="BV57" i="30"/>
  <c r="BT57" i="30"/>
  <c r="BR57" i="30"/>
  <c r="BP57" i="30"/>
  <c r="BN57" i="30"/>
  <c r="BJ57" i="30"/>
  <c r="BL57" i="30"/>
  <c r="BH57" i="30"/>
  <c r="BF57" i="30"/>
  <c r="BD57" i="30"/>
  <c r="BB57" i="30"/>
  <c r="AZ57" i="30"/>
  <c r="AX57" i="30"/>
  <c r="AT57" i="30"/>
  <c r="AV57" i="30"/>
  <c r="AR57" i="30"/>
  <c r="AN57" i="30"/>
  <c r="AP57" i="30"/>
  <c r="AJ57" i="30"/>
  <c r="AL57" i="30"/>
  <c r="AM57" i="30" s="1"/>
  <c r="AH57" i="30"/>
  <c r="AD57" i="30"/>
  <c r="Z57" i="30"/>
  <c r="X57" i="30"/>
  <c r="T57" i="30"/>
  <c r="AF57" i="30"/>
  <c r="AB57" i="30"/>
  <c r="V57" i="30"/>
  <c r="R57" i="30"/>
  <c r="P57" i="30"/>
  <c r="N57" i="30"/>
  <c r="CF49" i="30"/>
  <c r="CB49" i="30"/>
  <c r="CD49" i="30"/>
  <c r="BX49" i="30"/>
  <c r="BZ49" i="30"/>
  <c r="BV49" i="30"/>
  <c r="BT49" i="30"/>
  <c r="BR49" i="30"/>
  <c r="BP49" i="30"/>
  <c r="BJ49" i="30"/>
  <c r="BN49" i="30"/>
  <c r="BL49" i="30"/>
  <c r="BH49" i="30"/>
  <c r="BF49" i="30"/>
  <c r="BD49" i="30"/>
  <c r="AZ49" i="30"/>
  <c r="BB49" i="30"/>
  <c r="AT49" i="30"/>
  <c r="AX49" i="30"/>
  <c r="AV49" i="30"/>
  <c r="AR49" i="30"/>
  <c r="AN49" i="30"/>
  <c r="AP49" i="30"/>
  <c r="AJ49" i="30"/>
  <c r="AL49" i="30"/>
  <c r="AM49" i="30" s="1"/>
  <c r="AH49" i="30"/>
  <c r="AD49" i="30"/>
  <c r="Z49" i="30"/>
  <c r="AB49" i="30"/>
  <c r="X49" i="30"/>
  <c r="T49" i="30"/>
  <c r="AF49" i="30"/>
  <c r="V49" i="30"/>
  <c r="R49" i="30"/>
  <c r="P49" i="30"/>
  <c r="N49" i="30"/>
  <c r="CF41" i="30"/>
  <c r="CB41" i="30"/>
  <c r="CD41" i="30"/>
  <c r="BX41" i="30"/>
  <c r="BZ41" i="30"/>
  <c r="BV41" i="30"/>
  <c r="BT41" i="30"/>
  <c r="BR41" i="30"/>
  <c r="BP41" i="30"/>
  <c r="BJ41" i="30"/>
  <c r="BL41" i="30"/>
  <c r="BN41" i="30"/>
  <c r="BH41" i="30"/>
  <c r="BF41" i="30"/>
  <c r="BD41" i="30"/>
  <c r="BB41" i="30"/>
  <c r="AZ41" i="30"/>
  <c r="AX41" i="30"/>
  <c r="AT41" i="30"/>
  <c r="AV41" i="30"/>
  <c r="AR41" i="30"/>
  <c r="AN41" i="30"/>
  <c r="AP41" i="30"/>
  <c r="AJ41" i="30"/>
  <c r="AL41" i="30"/>
  <c r="AH41" i="30"/>
  <c r="AD41" i="30"/>
  <c r="Z41" i="30"/>
  <c r="AF41" i="30"/>
  <c r="AB41" i="30"/>
  <c r="X41" i="30"/>
  <c r="T41" i="30"/>
  <c r="V41" i="30"/>
  <c r="R41" i="30"/>
  <c r="P41" i="30"/>
  <c r="N41" i="30"/>
  <c r="CF33" i="30"/>
  <c r="CB33" i="30"/>
  <c r="CD33" i="30"/>
  <c r="BX33" i="30"/>
  <c r="BZ33" i="30"/>
  <c r="BV33" i="30"/>
  <c r="BT33" i="30"/>
  <c r="BR33" i="30"/>
  <c r="BP33" i="30"/>
  <c r="BJ33" i="30"/>
  <c r="BN33" i="30"/>
  <c r="BL33" i="30"/>
  <c r="BH33" i="30"/>
  <c r="BF33" i="30"/>
  <c r="BD33" i="30"/>
  <c r="BB33" i="30"/>
  <c r="AZ33" i="30"/>
  <c r="AT33" i="30"/>
  <c r="AX33" i="30"/>
  <c r="AV33" i="30"/>
  <c r="AR33" i="30"/>
  <c r="AN33" i="30"/>
  <c r="AP33" i="30"/>
  <c r="AJ33" i="30"/>
  <c r="AL33" i="30"/>
  <c r="AH33" i="30"/>
  <c r="AD33" i="30"/>
  <c r="Z33" i="30"/>
  <c r="AF33" i="30"/>
  <c r="X33" i="30"/>
  <c r="T33" i="30"/>
  <c r="AB33" i="30"/>
  <c r="V33" i="30"/>
  <c r="R33" i="30"/>
  <c r="P33" i="30"/>
  <c r="N33" i="30"/>
  <c r="CF25" i="30"/>
  <c r="CB25" i="30"/>
  <c r="CD25" i="30"/>
  <c r="BX25" i="30"/>
  <c r="BZ25" i="30"/>
  <c r="BV25" i="30"/>
  <c r="BT25" i="30"/>
  <c r="BR25" i="30"/>
  <c r="BP25" i="30"/>
  <c r="BJ25" i="30"/>
  <c r="BN25" i="30"/>
  <c r="BL25" i="30"/>
  <c r="BH25" i="30"/>
  <c r="BF25" i="30"/>
  <c r="BD25" i="30"/>
  <c r="AZ25" i="30"/>
  <c r="AT25" i="30"/>
  <c r="AU25" i="30" s="1"/>
  <c r="BB25" i="30"/>
  <c r="AX25" i="30"/>
  <c r="AV25" i="30"/>
  <c r="AR25" i="30"/>
  <c r="AN25" i="30"/>
  <c r="AP25" i="30"/>
  <c r="AJ25" i="30"/>
  <c r="AL25" i="30"/>
  <c r="AH25" i="30"/>
  <c r="AD25" i="30"/>
  <c r="Z25" i="30"/>
  <c r="X25" i="30"/>
  <c r="T25" i="30"/>
  <c r="AF25" i="30"/>
  <c r="AB25" i="30"/>
  <c r="V25" i="30"/>
  <c r="R25" i="30"/>
  <c r="P25" i="30"/>
  <c r="N25" i="30"/>
  <c r="CF17" i="30"/>
  <c r="CB17" i="30"/>
  <c r="CD17" i="30"/>
  <c r="BX17" i="30"/>
  <c r="BV17" i="30"/>
  <c r="BT17" i="30"/>
  <c r="BZ17" i="30"/>
  <c r="BR17" i="30"/>
  <c r="BP17" i="30"/>
  <c r="BJ17" i="30"/>
  <c r="BL17" i="30"/>
  <c r="BN17" i="30"/>
  <c r="BH17" i="30"/>
  <c r="BF17" i="30"/>
  <c r="BD17" i="30"/>
  <c r="BB17" i="30"/>
  <c r="AZ17" i="30"/>
  <c r="AX17" i="30"/>
  <c r="AT17" i="30"/>
  <c r="AV17" i="30"/>
  <c r="AR17" i="30"/>
  <c r="AN17" i="30"/>
  <c r="AP17" i="30"/>
  <c r="AJ17" i="30"/>
  <c r="AL17" i="30"/>
  <c r="AH17" i="30"/>
  <c r="AD17" i="30"/>
  <c r="Z17" i="30"/>
  <c r="AB17" i="30"/>
  <c r="X17" i="30"/>
  <c r="T17" i="30"/>
  <c r="AF17" i="30"/>
  <c r="V17" i="30"/>
  <c r="R17" i="30"/>
  <c r="P17" i="30"/>
  <c r="N17" i="30"/>
  <c r="CF485" i="30"/>
  <c r="CD485" i="30"/>
  <c r="BZ485" i="30"/>
  <c r="BV485" i="30"/>
  <c r="BX485" i="30"/>
  <c r="CB485" i="30"/>
  <c r="BT485" i="30"/>
  <c r="BR485" i="30"/>
  <c r="BN485" i="30"/>
  <c r="BP485" i="30"/>
  <c r="BH485" i="30"/>
  <c r="BL485" i="30"/>
  <c r="BJ485" i="30"/>
  <c r="BD485" i="30"/>
  <c r="BB485" i="30"/>
  <c r="BF485" i="30"/>
  <c r="AX485" i="30"/>
  <c r="AY485" i="30" s="1"/>
  <c r="AZ485" i="30"/>
  <c r="AR485" i="30"/>
  <c r="AV485" i="30"/>
  <c r="AT485" i="30"/>
  <c r="AP485" i="30"/>
  <c r="AL485" i="30"/>
  <c r="AN485" i="30"/>
  <c r="AH485" i="30"/>
  <c r="AJ485" i="30"/>
  <c r="AF485" i="30"/>
  <c r="AB485" i="30"/>
  <c r="X485" i="30"/>
  <c r="Z485" i="30"/>
  <c r="V485" i="30"/>
  <c r="R485" i="30"/>
  <c r="AD485" i="30"/>
  <c r="T485" i="30"/>
  <c r="P485" i="30"/>
  <c r="N485" i="30"/>
  <c r="CF397" i="30"/>
  <c r="CD397" i="30"/>
  <c r="BZ397" i="30"/>
  <c r="CB397" i="30"/>
  <c r="BV397" i="30"/>
  <c r="BX397" i="30"/>
  <c r="BT397" i="30"/>
  <c r="BR397" i="30"/>
  <c r="BP397" i="30"/>
  <c r="BN397" i="30"/>
  <c r="BL397" i="30"/>
  <c r="BJ397" i="30"/>
  <c r="BH397" i="30"/>
  <c r="BF397" i="30"/>
  <c r="BD397" i="30"/>
  <c r="BB397" i="30"/>
  <c r="AX397" i="30"/>
  <c r="AY397" i="30" s="1"/>
  <c r="AR397" i="30"/>
  <c r="AZ397" i="30"/>
  <c r="AV397" i="30"/>
  <c r="AT397" i="30"/>
  <c r="AP397" i="30"/>
  <c r="AN397" i="30"/>
  <c r="AL397" i="30"/>
  <c r="AH397" i="30"/>
  <c r="AJ397" i="30"/>
  <c r="AF397" i="30"/>
  <c r="AB397" i="30"/>
  <c r="X397" i="30"/>
  <c r="V397" i="30"/>
  <c r="R397" i="30"/>
  <c r="AD397" i="30"/>
  <c r="Z397" i="30"/>
  <c r="T397" i="30"/>
  <c r="P397" i="30"/>
  <c r="N397" i="30"/>
  <c r="CF317" i="30"/>
  <c r="CD317" i="30"/>
  <c r="CB317" i="30"/>
  <c r="BZ317" i="30"/>
  <c r="BV317" i="30"/>
  <c r="BT317" i="30"/>
  <c r="BX317" i="30"/>
  <c r="BR317" i="30"/>
  <c r="BP317" i="30"/>
  <c r="BN317" i="30"/>
  <c r="BL317" i="30"/>
  <c r="BJ317" i="30"/>
  <c r="BH317" i="30"/>
  <c r="BD317" i="30"/>
  <c r="BF317" i="30"/>
  <c r="AZ317" i="30"/>
  <c r="BB317" i="30"/>
  <c r="AX317" i="30"/>
  <c r="AR317" i="30"/>
  <c r="AV317" i="30"/>
  <c r="AT317" i="30"/>
  <c r="AU317" i="30" s="1"/>
  <c r="AP317" i="30"/>
  <c r="AN317" i="30"/>
  <c r="AL317" i="30"/>
  <c r="AJ317" i="30"/>
  <c r="AF317" i="30"/>
  <c r="AB317" i="30"/>
  <c r="X317" i="30"/>
  <c r="AD317" i="30"/>
  <c r="Z317" i="30"/>
  <c r="V317" i="30"/>
  <c r="R317" i="30"/>
  <c r="AH317" i="30"/>
  <c r="T317" i="30"/>
  <c r="P317" i="30"/>
  <c r="N317" i="30"/>
  <c r="CF229" i="30"/>
  <c r="CD229" i="30"/>
  <c r="CB229" i="30"/>
  <c r="BZ229" i="30"/>
  <c r="BX229" i="30"/>
  <c r="BV229" i="30"/>
  <c r="BT229" i="30"/>
  <c r="BP229" i="30"/>
  <c r="BR229" i="30"/>
  <c r="BN229" i="30"/>
  <c r="BL229" i="30"/>
  <c r="BJ229" i="30"/>
  <c r="BH229" i="30"/>
  <c r="AZ229" i="30"/>
  <c r="BB229" i="30"/>
  <c r="AX229" i="30"/>
  <c r="AV229" i="30"/>
  <c r="AW229" i="30" s="1"/>
  <c r="AR229" i="30"/>
  <c r="BF229" i="30"/>
  <c r="AT229" i="30"/>
  <c r="BD229" i="30"/>
  <c r="AP229" i="30"/>
  <c r="AL229" i="30"/>
  <c r="AN229" i="30"/>
  <c r="AJ229" i="30"/>
  <c r="AF229" i="30"/>
  <c r="AB229" i="30"/>
  <c r="Z229" i="30"/>
  <c r="V229" i="30"/>
  <c r="R229" i="30"/>
  <c r="AD229" i="30"/>
  <c r="AH229" i="30"/>
  <c r="X229" i="30"/>
  <c r="T229" i="30"/>
  <c r="P229" i="30"/>
  <c r="N229" i="30"/>
  <c r="CF141" i="30"/>
  <c r="CD141" i="30"/>
  <c r="CB141" i="30"/>
  <c r="BZ141" i="30"/>
  <c r="BV141" i="30"/>
  <c r="BX141" i="30"/>
  <c r="BT141" i="30"/>
  <c r="BR141" i="30"/>
  <c r="BP141" i="30"/>
  <c r="BN141" i="30"/>
  <c r="BL141" i="30"/>
  <c r="BJ141" i="30"/>
  <c r="BH141" i="30"/>
  <c r="BF141" i="30"/>
  <c r="AZ141" i="30"/>
  <c r="BD141" i="30"/>
  <c r="BB141" i="30"/>
  <c r="AX141" i="30"/>
  <c r="AV141" i="30"/>
  <c r="AR141" i="30"/>
  <c r="AT141" i="30"/>
  <c r="AU141" i="30" s="1"/>
  <c r="AP141" i="30"/>
  <c r="AN141" i="30"/>
  <c r="AL141" i="30"/>
  <c r="AJ141" i="30"/>
  <c r="AF141" i="30"/>
  <c r="AB141" i="30"/>
  <c r="AH141" i="30"/>
  <c r="V141" i="30"/>
  <c r="R141" i="30"/>
  <c r="AD141" i="30"/>
  <c r="Z141" i="30"/>
  <c r="X141" i="30"/>
  <c r="T141" i="30"/>
  <c r="N141" i="30"/>
  <c r="P141" i="30"/>
  <c r="CF472" i="30"/>
  <c r="CB472" i="30"/>
  <c r="CD472" i="30"/>
  <c r="BZ472" i="30"/>
  <c r="BX472" i="30"/>
  <c r="BV472" i="30"/>
  <c r="BT472" i="30"/>
  <c r="BR472" i="30"/>
  <c r="BP472" i="30"/>
  <c r="BN472" i="30"/>
  <c r="BL472" i="30"/>
  <c r="BH472" i="30"/>
  <c r="BJ472" i="30"/>
  <c r="BK472" i="30" s="1"/>
  <c r="BF472" i="30"/>
  <c r="BD472" i="30"/>
  <c r="BB472" i="30"/>
  <c r="AZ472" i="30"/>
  <c r="AX472" i="30"/>
  <c r="AV472" i="30"/>
  <c r="AT472" i="30"/>
  <c r="AP472" i="30"/>
  <c r="AN472" i="30"/>
  <c r="AR472" i="30"/>
  <c r="AJ472" i="30"/>
  <c r="AL472" i="30"/>
  <c r="AM472" i="30" s="1"/>
  <c r="AH472" i="30"/>
  <c r="AF472" i="30"/>
  <c r="AB472" i="30"/>
  <c r="X472" i="30"/>
  <c r="AD472" i="30"/>
  <c r="Z472" i="30"/>
  <c r="V472" i="30"/>
  <c r="R472" i="30"/>
  <c r="T472" i="30"/>
  <c r="P472" i="30"/>
  <c r="N472" i="30"/>
  <c r="CF432" i="30"/>
  <c r="CD432" i="30"/>
  <c r="CB432" i="30"/>
  <c r="BX432" i="30"/>
  <c r="BZ432" i="30"/>
  <c r="CA432" i="30" s="1"/>
  <c r="BR432" i="30"/>
  <c r="BV432" i="30"/>
  <c r="BN432" i="30"/>
  <c r="BP432" i="30"/>
  <c r="BT432" i="30"/>
  <c r="BL432" i="30"/>
  <c r="BH432" i="30"/>
  <c r="BJ432" i="30"/>
  <c r="BK432" i="30" s="1"/>
  <c r="BF432" i="30"/>
  <c r="BB432" i="30"/>
  <c r="BD432" i="30"/>
  <c r="AZ432" i="30"/>
  <c r="AX432" i="30"/>
  <c r="AV432" i="30"/>
  <c r="AT432" i="30"/>
  <c r="AP432" i="30"/>
  <c r="AR432" i="30"/>
  <c r="AN432" i="30"/>
  <c r="AJ432" i="30"/>
  <c r="AL432" i="30"/>
  <c r="AM432" i="30" s="1"/>
  <c r="AH432" i="30"/>
  <c r="AF432" i="30"/>
  <c r="AB432" i="30"/>
  <c r="X432" i="30"/>
  <c r="AD432" i="30"/>
  <c r="Z432" i="30"/>
  <c r="V432" i="30"/>
  <c r="R432" i="30"/>
  <c r="T432" i="30"/>
  <c r="P432" i="30"/>
  <c r="N432" i="30"/>
  <c r="CD392" i="30"/>
  <c r="CF392" i="30"/>
  <c r="BX392" i="30"/>
  <c r="BZ392" i="30"/>
  <c r="CB392" i="30"/>
  <c r="BR392" i="30"/>
  <c r="BV392" i="30"/>
  <c r="BT392" i="30"/>
  <c r="BN392" i="30"/>
  <c r="BL392" i="30"/>
  <c r="BH392" i="30"/>
  <c r="BP392" i="30"/>
  <c r="BJ392" i="30"/>
  <c r="BK392" i="30" s="1"/>
  <c r="BF392" i="30"/>
  <c r="BB392" i="30"/>
  <c r="AZ392" i="30"/>
  <c r="BD392" i="30"/>
  <c r="AX392" i="30"/>
  <c r="AV392" i="30"/>
  <c r="AT392" i="30"/>
  <c r="AN392" i="30"/>
  <c r="AR392" i="30"/>
  <c r="AP392" i="30"/>
  <c r="AJ392" i="30"/>
  <c r="AL392" i="30"/>
  <c r="AH392" i="30"/>
  <c r="AF392" i="30"/>
  <c r="AB392" i="30"/>
  <c r="X392" i="30"/>
  <c r="AD392" i="30"/>
  <c r="Z392" i="30"/>
  <c r="V392" i="30"/>
  <c r="R392" i="30"/>
  <c r="T392" i="30"/>
  <c r="P392" i="30"/>
  <c r="N392" i="30"/>
  <c r="CD336" i="30"/>
  <c r="CF336" i="30"/>
  <c r="CB336" i="30"/>
  <c r="BX336" i="30"/>
  <c r="BZ336" i="30"/>
  <c r="CA336" i="30" s="1"/>
  <c r="BV336" i="30"/>
  <c r="BR336" i="30"/>
  <c r="BT336" i="30"/>
  <c r="BN336" i="30"/>
  <c r="BP336" i="30"/>
  <c r="BL336" i="30"/>
  <c r="BJ336" i="30"/>
  <c r="BH336" i="30"/>
  <c r="BF336" i="30"/>
  <c r="BB336" i="30"/>
  <c r="BD336" i="30"/>
  <c r="AZ336" i="30"/>
  <c r="AV336" i="30"/>
  <c r="AX336" i="30"/>
  <c r="AT336" i="30"/>
  <c r="AP336" i="30"/>
  <c r="AN336" i="30"/>
  <c r="AR336" i="30"/>
  <c r="AJ336" i="30"/>
  <c r="AL336" i="30"/>
  <c r="AM336" i="30" s="1"/>
  <c r="AF336" i="30"/>
  <c r="AB336" i="30"/>
  <c r="X336" i="30"/>
  <c r="AH336" i="30"/>
  <c r="AD336" i="30"/>
  <c r="Z336" i="30"/>
  <c r="V336" i="30"/>
  <c r="R336" i="30"/>
  <c r="T336" i="30"/>
  <c r="P336" i="30"/>
  <c r="N336" i="30"/>
  <c r="CF296" i="30"/>
  <c r="CB296" i="30"/>
  <c r="CD296" i="30"/>
  <c r="BZ296" i="30"/>
  <c r="BV296" i="30"/>
  <c r="BX296" i="30"/>
  <c r="BR296" i="30"/>
  <c r="BT296" i="30"/>
  <c r="BN296" i="30"/>
  <c r="BP296" i="30"/>
  <c r="BL296" i="30"/>
  <c r="BJ296" i="30"/>
  <c r="BF296" i="30"/>
  <c r="BB296" i="30"/>
  <c r="BH296" i="30"/>
  <c r="BD296" i="30"/>
  <c r="AZ296" i="30"/>
  <c r="AV296" i="30"/>
  <c r="AX296" i="30"/>
  <c r="AT296" i="30"/>
  <c r="AR296" i="30"/>
  <c r="AP296" i="30"/>
  <c r="AN296" i="30"/>
  <c r="AJ296" i="30"/>
  <c r="AL296" i="30"/>
  <c r="AF296" i="30"/>
  <c r="AB296" i="30"/>
  <c r="AH296" i="30"/>
  <c r="AD296" i="30"/>
  <c r="Z296" i="30"/>
  <c r="V296" i="30"/>
  <c r="R296" i="30"/>
  <c r="X296" i="30"/>
  <c r="T296" i="30"/>
  <c r="P296" i="30"/>
  <c r="N296" i="30"/>
  <c r="CF264" i="30"/>
  <c r="CB264" i="30"/>
  <c r="CD264" i="30"/>
  <c r="BZ264" i="30"/>
  <c r="BX264" i="30"/>
  <c r="BR264" i="30"/>
  <c r="BV264" i="30"/>
  <c r="BT264" i="30"/>
  <c r="BN264" i="30"/>
  <c r="BP264" i="30"/>
  <c r="BL264" i="30"/>
  <c r="BJ264" i="30"/>
  <c r="BF264" i="30"/>
  <c r="BB264" i="30"/>
  <c r="BD264" i="30"/>
  <c r="BH264" i="30"/>
  <c r="AZ264" i="30"/>
  <c r="AV264" i="30"/>
  <c r="AT264" i="30"/>
  <c r="AX264" i="30"/>
  <c r="AP264" i="30"/>
  <c r="AN264" i="30"/>
  <c r="AR264" i="30"/>
  <c r="AJ264" i="30"/>
  <c r="AL264" i="30"/>
  <c r="AF264" i="30"/>
  <c r="AB264" i="30"/>
  <c r="AH264" i="30"/>
  <c r="AD264" i="30"/>
  <c r="Z264" i="30"/>
  <c r="V264" i="30"/>
  <c r="R264" i="30"/>
  <c r="X264" i="30"/>
  <c r="T264" i="30"/>
  <c r="P264" i="30"/>
  <c r="N264" i="30"/>
  <c r="CF232" i="30"/>
  <c r="CD232" i="30"/>
  <c r="CB232" i="30"/>
  <c r="BZ232" i="30"/>
  <c r="BX232" i="30"/>
  <c r="BV232" i="30"/>
  <c r="BR232" i="30"/>
  <c r="BT232" i="30"/>
  <c r="BP232" i="30"/>
  <c r="BL232" i="30"/>
  <c r="BJ232" i="30"/>
  <c r="BN232" i="30"/>
  <c r="BF232" i="30"/>
  <c r="BH232" i="30"/>
  <c r="BB232" i="30"/>
  <c r="BD232" i="30"/>
  <c r="AZ232" i="30"/>
  <c r="AV232" i="30"/>
  <c r="AX232" i="30"/>
  <c r="AT232" i="30"/>
  <c r="AP232" i="30"/>
  <c r="AR232" i="30"/>
  <c r="AN232" i="30"/>
  <c r="AJ232" i="30"/>
  <c r="AL232" i="30"/>
  <c r="AF232" i="30"/>
  <c r="AB232" i="30"/>
  <c r="AH232" i="30"/>
  <c r="AD232" i="30"/>
  <c r="Z232" i="30"/>
  <c r="V232" i="30"/>
  <c r="R232" i="30"/>
  <c r="X232" i="30"/>
  <c r="T232" i="30"/>
  <c r="P232" i="30"/>
  <c r="N232" i="30"/>
  <c r="CF200" i="30"/>
  <c r="CB200" i="30"/>
  <c r="CD200" i="30"/>
  <c r="BZ200" i="30"/>
  <c r="BX200" i="30"/>
  <c r="BV200" i="30"/>
  <c r="BR200" i="30"/>
  <c r="BT200" i="30"/>
  <c r="BP200" i="30"/>
  <c r="BL200" i="30"/>
  <c r="BN200" i="30"/>
  <c r="BJ200" i="30"/>
  <c r="BF200" i="30"/>
  <c r="BB200" i="30"/>
  <c r="BH200" i="30"/>
  <c r="BD200" i="30"/>
  <c r="AZ200" i="30"/>
  <c r="AV200" i="30"/>
  <c r="AT200" i="30"/>
  <c r="AX200" i="30"/>
  <c r="AP200" i="30"/>
  <c r="AN200" i="30"/>
  <c r="AR200" i="30"/>
  <c r="AJ200" i="30"/>
  <c r="AL200" i="30"/>
  <c r="AF200" i="30"/>
  <c r="AB200" i="30"/>
  <c r="AH200" i="30"/>
  <c r="AD200" i="30"/>
  <c r="Z200" i="30"/>
  <c r="V200" i="30"/>
  <c r="R200" i="30"/>
  <c r="X200" i="30"/>
  <c r="T200" i="30"/>
  <c r="P200" i="30"/>
  <c r="N200" i="30"/>
  <c r="CF184" i="30"/>
  <c r="CB184" i="30"/>
  <c r="CD184" i="30"/>
  <c r="BZ184" i="30"/>
  <c r="BR184" i="30"/>
  <c r="BX184" i="30"/>
  <c r="BV184" i="30"/>
  <c r="BT184" i="30"/>
  <c r="BP184" i="30"/>
  <c r="BQ184" i="30" s="1"/>
  <c r="BN184" i="30"/>
  <c r="BL184" i="30"/>
  <c r="BJ184" i="30"/>
  <c r="BH184" i="30"/>
  <c r="BF184" i="30"/>
  <c r="BB184" i="30"/>
  <c r="BD184" i="30"/>
  <c r="AZ184" i="30"/>
  <c r="AV184" i="30"/>
  <c r="AX184" i="30"/>
  <c r="AT184" i="30"/>
  <c r="AP184" i="30"/>
  <c r="AR184" i="30"/>
  <c r="AN184" i="30"/>
  <c r="AJ184" i="30"/>
  <c r="AL184" i="30"/>
  <c r="AM184" i="30" s="1"/>
  <c r="AF184" i="30"/>
  <c r="AB184" i="30"/>
  <c r="AH184" i="30"/>
  <c r="AD184" i="30"/>
  <c r="AE184" i="30" s="1"/>
  <c r="Z184" i="30"/>
  <c r="V184" i="30"/>
  <c r="R184" i="30"/>
  <c r="X184" i="30"/>
  <c r="T184" i="30"/>
  <c r="P184" i="30"/>
  <c r="N184" i="30"/>
  <c r="CF168" i="30"/>
  <c r="CB168" i="30"/>
  <c r="CD168" i="30"/>
  <c r="BZ168" i="30"/>
  <c r="BX168" i="30"/>
  <c r="BV168" i="30"/>
  <c r="BR168" i="30"/>
  <c r="BT168" i="30"/>
  <c r="BP168" i="30"/>
  <c r="BL168" i="30"/>
  <c r="BJ168" i="30"/>
  <c r="BN168" i="30"/>
  <c r="BF168" i="30"/>
  <c r="BB168" i="30"/>
  <c r="BD168" i="30"/>
  <c r="BH168" i="30"/>
  <c r="AZ168" i="30"/>
  <c r="AV168" i="30"/>
  <c r="AX168" i="30"/>
  <c r="AT168" i="30"/>
  <c r="AP168" i="30"/>
  <c r="AN168" i="30"/>
  <c r="AR168" i="30"/>
  <c r="AJ168" i="30"/>
  <c r="AL168" i="30"/>
  <c r="AM168" i="30" s="1"/>
  <c r="AF168" i="30"/>
  <c r="AB168" i="30"/>
  <c r="AH168" i="30"/>
  <c r="AD168" i="30"/>
  <c r="Z168" i="30"/>
  <c r="V168" i="30"/>
  <c r="R168" i="30"/>
  <c r="X168" i="30"/>
  <c r="T168" i="30"/>
  <c r="P168" i="30"/>
  <c r="N168" i="30"/>
  <c r="CD152" i="30"/>
  <c r="CF152" i="30"/>
  <c r="CB152" i="30"/>
  <c r="BZ152" i="30"/>
  <c r="BR152" i="30"/>
  <c r="BV152" i="30"/>
  <c r="BT152" i="30"/>
  <c r="BX152" i="30"/>
  <c r="BP152" i="30"/>
  <c r="BQ152" i="30" s="1"/>
  <c r="BN152" i="30"/>
  <c r="BL152" i="30"/>
  <c r="BH152" i="30"/>
  <c r="BJ152" i="30"/>
  <c r="BF152" i="30"/>
  <c r="BB152" i="30"/>
  <c r="BD152" i="30"/>
  <c r="AZ152" i="30"/>
  <c r="AT152" i="30"/>
  <c r="AV152" i="30"/>
  <c r="AP152" i="30"/>
  <c r="AN152" i="30"/>
  <c r="AR152" i="30"/>
  <c r="AX152" i="30"/>
  <c r="AJ152" i="30"/>
  <c r="AL152" i="30"/>
  <c r="AM152" i="30" s="1"/>
  <c r="AF152" i="30"/>
  <c r="AB152" i="30"/>
  <c r="AH152" i="30"/>
  <c r="AD152" i="30"/>
  <c r="AE152" i="30" s="1"/>
  <c r="Z152" i="30"/>
  <c r="V152" i="30"/>
  <c r="R152" i="30"/>
  <c r="X152" i="30"/>
  <c r="T152" i="30"/>
  <c r="P152" i="30"/>
  <c r="N152" i="30"/>
  <c r="CF136" i="30"/>
  <c r="CD136" i="30"/>
  <c r="CB136" i="30"/>
  <c r="BZ136" i="30"/>
  <c r="BX136" i="30"/>
  <c r="BV136" i="30"/>
  <c r="BT136" i="30"/>
  <c r="BR136" i="30"/>
  <c r="BP136" i="30"/>
  <c r="BN136" i="30"/>
  <c r="BL136" i="30"/>
  <c r="BH136" i="30"/>
  <c r="BJ136" i="30"/>
  <c r="BK136" i="30" s="1"/>
  <c r="BF136" i="30"/>
  <c r="BB136" i="30"/>
  <c r="BD136" i="30"/>
  <c r="AZ136" i="30"/>
  <c r="AT136" i="30"/>
  <c r="AX136" i="30"/>
  <c r="AP136" i="30"/>
  <c r="AV136" i="30"/>
  <c r="AW136" i="30" s="1"/>
  <c r="AR136" i="30"/>
  <c r="AN136" i="30"/>
  <c r="AJ136" i="30"/>
  <c r="AL136" i="30"/>
  <c r="AM136" i="30" s="1"/>
  <c r="AF136" i="30"/>
  <c r="AB136" i="30"/>
  <c r="AH136" i="30"/>
  <c r="AD136" i="30"/>
  <c r="Z136" i="30"/>
  <c r="V136" i="30"/>
  <c r="R136" i="30"/>
  <c r="X136" i="30"/>
  <c r="T136" i="30"/>
  <c r="N136" i="30"/>
  <c r="P136" i="30"/>
  <c r="CF128" i="30"/>
  <c r="CD128" i="30"/>
  <c r="BZ128" i="30"/>
  <c r="CB128" i="30"/>
  <c r="BX128" i="30"/>
  <c r="BV128" i="30"/>
  <c r="BT128" i="30"/>
  <c r="BR128" i="30"/>
  <c r="BP128" i="30"/>
  <c r="BL128" i="30"/>
  <c r="BN128" i="30"/>
  <c r="BH128" i="30"/>
  <c r="BF128" i="30"/>
  <c r="BB128" i="30"/>
  <c r="BJ128" i="30"/>
  <c r="BD128" i="30"/>
  <c r="AZ128" i="30"/>
  <c r="AX128" i="30"/>
  <c r="AT128" i="30"/>
  <c r="AP128" i="30"/>
  <c r="AV128" i="30"/>
  <c r="AW128" i="30" s="1"/>
  <c r="AN128" i="30"/>
  <c r="AR128" i="30"/>
  <c r="AJ128" i="30"/>
  <c r="AL128" i="30"/>
  <c r="AM128" i="30" s="1"/>
  <c r="AF128" i="30"/>
  <c r="AB128" i="30"/>
  <c r="AH128" i="30"/>
  <c r="AD128" i="30"/>
  <c r="Z128" i="30"/>
  <c r="V128" i="30"/>
  <c r="R128" i="30"/>
  <c r="X128" i="30"/>
  <c r="T128" i="30"/>
  <c r="N128" i="30"/>
  <c r="P128" i="30"/>
  <c r="CF112" i="30"/>
  <c r="CD112" i="30"/>
  <c r="CB112" i="30"/>
  <c r="BZ112" i="30"/>
  <c r="BX112" i="30"/>
  <c r="BT112" i="30"/>
  <c r="BV112" i="30"/>
  <c r="BR112" i="30"/>
  <c r="BP112" i="30"/>
  <c r="BQ112" i="30" s="1"/>
  <c r="BN112" i="30"/>
  <c r="BL112" i="30"/>
  <c r="BH112" i="30"/>
  <c r="BJ112" i="30"/>
  <c r="BK112" i="30" s="1"/>
  <c r="BF112" i="30"/>
  <c r="BB112" i="30"/>
  <c r="BD112" i="30"/>
  <c r="AZ112" i="30"/>
  <c r="AT112" i="30"/>
  <c r="AX112" i="30"/>
  <c r="AP112" i="30"/>
  <c r="AR112" i="30"/>
  <c r="AN112" i="30"/>
  <c r="AV112" i="30"/>
  <c r="AJ112" i="30"/>
  <c r="AL112" i="30"/>
  <c r="AM112" i="30" s="1"/>
  <c r="AF112" i="30"/>
  <c r="AB112" i="30"/>
  <c r="AH112" i="30"/>
  <c r="AD112" i="30"/>
  <c r="AE112" i="30" s="1"/>
  <c r="Z112" i="30"/>
  <c r="V112" i="30"/>
  <c r="R112" i="30"/>
  <c r="X112" i="30"/>
  <c r="T112" i="30"/>
  <c r="P112" i="30"/>
  <c r="N112" i="30"/>
  <c r="CF104" i="30"/>
  <c r="CD104" i="30"/>
  <c r="CB104" i="30"/>
  <c r="BZ104" i="30"/>
  <c r="BX104" i="30"/>
  <c r="BV104" i="30"/>
  <c r="BT104" i="30"/>
  <c r="BR104" i="30"/>
  <c r="BP104" i="30"/>
  <c r="BL104" i="30"/>
  <c r="BJ104" i="30"/>
  <c r="BH104" i="30"/>
  <c r="BN104" i="30"/>
  <c r="BF104" i="30"/>
  <c r="BB104" i="30"/>
  <c r="BD104" i="30"/>
  <c r="AZ104" i="30"/>
  <c r="AX104" i="30"/>
  <c r="AT104" i="30"/>
  <c r="AP104" i="30"/>
  <c r="AN104" i="30"/>
  <c r="AV104" i="30"/>
  <c r="AR104" i="30"/>
  <c r="AJ104" i="30"/>
  <c r="AL104" i="30"/>
  <c r="AF104" i="30"/>
  <c r="AB104" i="30"/>
  <c r="AH104" i="30"/>
  <c r="AD104" i="30"/>
  <c r="Z104" i="30"/>
  <c r="V104" i="30"/>
  <c r="R104" i="30"/>
  <c r="X104" i="30"/>
  <c r="T104" i="30"/>
  <c r="P104" i="30"/>
  <c r="N104" i="30"/>
  <c r="CF96" i="30"/>
  <c r="CD96" i="30"/>
  <c r="BZ96" i="30"/>
  <c r="CB96" i="30"/>
  <c r="BX96" i="30"/>
  <c r="BV96" i="30"/>
  <c r="BR96" i="30"/>
  <c r="BT96" i="30"/>
  <c r="BP96" i="30"/>
  <c r="BN96" i="30"/>
  <c r="BL96" i="30"/>
  <c r="BH96" i="30"/>
  <c r="BJ96" i="30"/>
  <c r="BF96" i="30"/>
  <c r="BB96" i="30"/>
  <c r="BD96" i="30"/>
  <c r="AZ96" i="30"/>
  <c r="AT96" i="30"/>
  <c r="AX96" i="30"/>
  <c r="AP96" i="30"/>
  <c r="AR96" i="30"/>
  <c r="AN96" i="30"/>
  <c r="AV96" i="30"/>
  <c r="AJ96" i="30"/>
  <c r="AL96" i="30"/>
  <c r="AM96" i="30" s="1"/>
  <c r="AF96" i="30"/>
  <c r="AB96" i="30"/>
  <c r="AH96" i="30"/>
  <c r="AD96" i="30"/>
  <c r="Z96" i="30"/>
  <c r="V96" i="30"/>
  <c r="R96" i="30"/>
  <c r="X96" i="30"/>
  <c r="T96" i="30"/>
  <c r="P96" i="30"/>
  <c r="N96" i="30"/>
  <c r="CB88" i="30"/>
  <c r="CD88" i="30"/>
  <c r="CF88" i="30"/>
  <c r="BZ88" i="30"/>
  <c r="BX88" i="30"/>
  <c r="BV88" i="30"/>
  <c r="BT88" i="30"/>
  <c r="BR88" i="30"/>
  <c r="BP88" i="30"/>
  <c r="BQ88" i="30" s="1"/>
  <c r="BN88" i="30"/>
  <c r="BL88" i="30"/>
  <c r="BH88" i="30"/>
  <c r="BJ88" i="30"/>
  <c r="BK88" i="30" s="1"/>
  <c r="BF88" i="30"/>
  <c r="BB88" i="30"/>
  <c r="BD88" i="30"/>
  <c r="AZ88" i="30"/>
  <c r="AT88" i="30"/>
  <c r="AV88" i="30"/>
  <c r="AP88" i="30"/>
  <c r="AX88" i="30"/>
  <c r="AY88" i="30" s="1"/>
  <c r="AN88" i="30"/>
  <c r="AR88" i="30"/>
  <c r="AJ88" i="30"/>
  <c r="AL88" i="30"/>
  <c r="AF88" i="30"/>
  <c r="AB88" i="30"/>
  <c r="AH88" i="30"/>
  <c r="AD88" i="30"/>
  <c r="AE88" i="30" s="1"/>
  <c r="Z88" i="30"/>
  <c r="V88" i="30"/>
  <c r="R88" i="30"/>
  <c r="X88" i="30"/>
  <c r="T88" i="30"/>
  <c r="P88" i="30"/>
  <c r="N88" i="30"/>
  <c r="CD80" i="30"/>
  <c r="CE80" i="30" s="1"/>
  <c r="CF80" i="30"/>
  <c r="CB80" i="30"/>
  <c r="BZ80" i="30"/>
  <c r="BX80" i="30"/>
  <c r="BV80" i="30"/>
  <c r="BR80" i="30"/>
  <c r="BT80" i="30"/>
  <c r="BP80" i="30"/>
  <c r="BQ80" i="30" s="1"/>
  <c r="BN80" i="30"/>
  <c r="BL80" i="30"/>
  <c r="BJ80" i="30"/>
  <c r="BH80" i="30"/>
  <c r="BF80" i="30"/>
  <c r="BB80" i="30"/>
  <c r="BD80" i="30"/>
  <c r="AZ80" i="30"/>
  <c r="AX80" i="30"/>
  <c r="AT80" i="30"/>
  <c r="AR80" i="30"/>
  <c r="AP80" i="30"/>
  <c r="AV80" i="30"/>
  <c r="AN80" i="30"/>
  <c r="AJ80" i="30"/>
  <c r="AL80" i="30"/>
  <c r="AM80" i="30" s="1"/>
  <c r="AF80" i="30"/>
  <c r="AB80" i="30"/>
  <c r="AH80" i="30"/>
  <c r="AD80" i="30"/>
  <c r="AE80" i="30" s="1"/>
  <c r="Z80" i="30"/>
  <c r="V80" i="30"/>
  <c r="R80" i="30"/>
  <c r="X80" i="30"/>
  <c r="T80" i="30"/>
  <c r="P80" i="30"/>
  <c r="N80" i="30"/>
  <c r="CF72" i="30"/>
  <c r="CD72" i="30"/>
  <c r="BX72" i="30"/>
  <c r="CB72" i="30"/>
  <c r="BZ72" i="30"/>
  <c r="BV72" i="30"/>
  <c r="BR72" i="30"/>
  <c r="BT72" i="30"/>
  <c r="BP72" i="30"/>
  <c r="BN72" i="30"/>
  <c r="BL72" i="30"/>
  <c r="BH72" i="30"/>
  <c r="BJ72" i="30"/>
  <c r="BK72" i="30" s="1"/>
  <c r="BF72" i="30"/>
  <c r="BB72" i="30"/>
  <c r="BD72" i="30"/>
  <c r="AZ72" i="30"/>
  <c r="AT72" i="30"/>
  <c r="AX72" i="30"/>
  <c r="AP72" i="30"/>
  <c r="AV72" i="30"/>
  <c r="AW72" i="30" s="1"/>
  <c r="AR72" i="30"/>
  <c r="AN72" i="30"/>
  <c r="AJ72" i="30"/>
  <c r="AL72" i="30"/>
  <c r="AM72" i="30" s="1"/>
  <c r="AF72" i="30"/>
  <c r="AB72" i="30"/>
  <c r="AH72" i="30"/>
  <c r="AD72" i="30"/>
  <c r="Z72" i="30"/>
  <c r="V72" i="30"/>
  <c r="X72" i="30"/>
  <c r="T72" i="30"/>
  <c r="N72" i="30"/>
  <c r="P72" i="30"/>
  <c r="CF64" i="30"/>
  <c r="CD64" i="30"/>
  <c r="BZ64" i="30"/>
  <c r="CB64" i="30"/>
  <c r="BX64" i="30"/>
  <c r="BV64" i="30"/>
  <c r="BT64" i="30"/>
  <c r="BR64" i="30"/>
  <c r="BP64" i="30"/>
  <c r="BL64" i="30"/>
  <c r="BN64" i="30"/>
  <c r="BH64" i="30"/>
  <c r="BF64" i="30"/>
  <c r="BB64" i="30"/>
  <c r="BD64" i="30"/>
  <c r="BJ64" i="30"/>
  <c r="AZ64" i="30"/>
  <c r="AX64" i="30"/>
  <c r="AY64" i="30" s="1"/>
  <c r="AT64" i="30"/>
  <c r="AP64" i="30"/>
  <c r="AV64" i="30"/>
  <c r="AN64" i="30"/>
  <c r="AR64" i="30"/>
  <c r="AJ64" i="30"/>
  <c r="AL64" i="30"/>
  <c r="AF64" i="30"/>
  <c r="AB64" i="30"/>
  <c r="AH64" i="30"/>
  <c r="AD64" i="30"/>
  <c r="Z64" i="30"/>
  <c r="V64" i="30"/>
  <c r="X64" i="30"/>
  <c r="T64" i="30"/>
  <c r="P64" i="30"/>
  <c r="N64" i="30"/>
  <c r="CF56" i="30"/>
  <c r="CD56" i="30"/>
  <c r="CB56" i="30"/>
  <c r="BZ56" i="30"/>
  <c r="BX56" i="30"/>
  <c r="BR56" i="30"/>
  <c r="BT56" i="30"/>
  <c r="BU56" i="30" s="1"/>
  <c r="BV56" i="30"/>
  <c r="BP56" i="30"/>
  <c r="BN56" i="30"/>
  <c r="BL56" i="30"/>
  <c r="BJ56" i="30"/>
  <c r="BH56" i="30"/>
  <c r="BF56" i="30"/>
  <c r="BB56" i="30"/>
  <c r="BD56" i="30"/>
  <c r="AZ56" i="30"/>
  <c r="AX56" i="30"/>
  <c r="AT56" i="30"/>
  <c r="AU56" i="30" s="1"/>
  <c r="AR56" i="30"/>
  <c r="AV56" i="30"/>
  <c r="AN56" i="30"/>
  <c r="AP56" i="30"/>
  <c r="AJ56" i="30"/>
  <c r="AL56" i="30"/>
  <c r="AF56" i="30"/>
  <c r="AB56" i="30"/>
  <c r="AH56" i="30"/>
  <c r="AD56" i="30"/>
  <c r="Z56" i="30"/>
  <c r="V56" i="30"/>
  <c r="X56" i="30"/>
  <c r="T56" i="30"/>
  <c r="P56" i="30"/>
  <c r="N56" i="30"/>
  <c r="O56" i="30" s="1"/>
  <c r="CF48" i="30"/>
  <c r="CD48" i="30"/>
  <c r="BZ48" i="30"/>
  <c r="CB48" i="30"/>
  <c r="BX48" i="30"/>
  <c r="BV48" i="30"/>
  <c r="BT48" i="30"/>
  <c r="BR48" i="30"/>
  <c r="BP48" i="30"/>
  <c r="BN48" i="30"/>
  <c r="BL48" i="30"/>
  <c r="BH48" i="30"/>
  <c r="BJ48" i="30"/>
  <c r="BF48" i="30"/>
  <c r="BB48" i="30"/>
  <c r="BD48" i="30"/>
  <c r="AZ48" i="30"/>
  <c r="AT48" i="30"/>
  <c r="AX48" i="30"/>
  <c r="AR48" i="30"/>
  <c r="AN48" i="30"/>
  <c r="AV48" i="30"/>
  <c r="AJ48" i="30"/>
  <c r="AP48" i="30"/>
  <c r="AL48" i="30"/>
  <c r="AF48" i="30"/>
  <c r="AB48" i="30"/>
  <c r="AH48" i="30"/>
  <c r="AD48" i="30"/>
  <c r="Z48" i="30"/>
  <c r="V48" i="30"/>
  <c r="X48" i="30"/>
  <c r="T48" i="30"/>
  <c r="P48" i="30"/>
  <c r="N48" i="30"/>
  <c r="CF40" i="30"/>
  <c r="BZ40" i="30"/>
  <c r="CB40" i="30"/>
  <c r="BX40" i="30"/>
  <c r="CD40" i="30"/>
  <c r="CE40" i="30" s="1"/>
  <c r="BV40" i="30"/>
  <c r="BT40" i="30"/>
  <c r="BR40" i="30"/>
  <c r="BP40" i="30"/>
  <c r="BL40" i="30"/>
  <c r="BJ40" i="30"/>
  <c r="BH40" i="30"/>
  <c r="BF40" i="30"/>
  <c r="BB40" i="30"/>
  <c r="BN40" i="30"/>
  <c r="BD40" i="30"/>
  <c r="AZ40" i="30"/>
  <c r="AX40" i="30"/>
  <c r="AT40" i="30"/>
  <c r="AN40" i="30"/>
  <c r="AV40" i="30"/>
  <c r="AW40" i="30" s="1"/>
  <c r="AR40" i="30"/>
  <c r="AJ40" i="30"/>
  <c r="AP40" i="30"/>
  <c r="AL40" i="30"/>
  <c r="AM40" i="30" s="1"/>
  <c r="AF40" i="30"/>
  <c r="AB40" i="30"/>
  <c r="AH40" i="30"/>
  <c r="AD40" i="30"/>
  <c r="Z40" i="30"/>
  <c r="V40" i="30"/>
  <c r="X40" i="30"/>
  <c r="T40" i="30"/>
  <c r="P40" i="30"/>
  <c r="N40" i="30"/>
  <c r="CF32" i="30"/>
  <c r="CD32" i="30"/>
  <c r="CE32" i="30" s="1"/>
  <c r="BZ32" i="30"/>
  <c r="CB32" i="30"/>
  <c r="BX32" i="30"/>
  <c r="BV32" i="30"/>
  <c r="BR32" i="30"/>
  <c r="BT32" i="30"/>
  <c r="BP32" i="30"/>
  <c r="BN32" i="30"/>
  <c r="BL32" i="30"/>
  <c r="BH32" i="30"/>
  <c r="BJ32" i="30"/>
  <c r="BF32" i="30"/>
  <c r="BG32" i="30" s="1"/>
  <c r="BB32" i="30"/>
  <c r="BD32" i="30"/>
  <c r="AZ32" i="30"/>
  <c r="AT32" i="30"/>
  <c r="AU32" i="30" s="1"/>
  <c r="AX32" i="30"/>
  <c r="AR32" i="30"/>
  <c r="AN32" i="30"/>
  <c r="AV32" i="30"/>
  <c r="AW32" i="30" s="1"/>
  <c r="AP32" i="30"/>
  <c r="AJ32" i="30"/>
  <c r="AL32" i="30"/>
  <c r="AF32" i="30"/>
  <c r="AB32" i="30"/>
  <c r="AH32" i="30"/>
  <c r="AD32" i="30"/>
  <c r="Z32" i="30"/>
  <c r="V32" i="30"/>
  <c r="X32" i="30"/>
  <c r="T32" i="30"/>
  <c r="P32" i="30"/>
  <c r="N32" i="30"/>
  <c r="CF24" i="30"/>
  <c r="CD24" i="30"/>
  <c r="CB24" i="30"/>
  <c r="BZ24" i="30"/>
  <c r="BX24" i="30"/>
  <c r="BV24" i="30"/>
  <c r="BT24" i="30"/>
  <c r="BU24" i="30" s="1"/>
  <c r="BR24" i="30"/>
  <c r="BP24" i="30"/>
  <c r="BN24" i="30"/>
  <c r="BL24" i="30"/>
  <c r="BH24" i="30"/>
  <c r="BJ24" i="30"/>
  <c r="BF24" i="30"/>
  <c r="BB24" i="30"/>
  <c r="BD24" i="30"/>
  <c r="AZ24" i="30"/>
  <c r="AT24" i="30"/>
  <c r="AV24" i="30"/>
  <c r="AW24" i="30" s="1"/>
  <c r="AX24" i="30"/>
  <c r="AN24" i="30"/>
  <c r="AR24" i="30"/>
  <c r="AP24" i="30"/>
  <c r="AJ24" i="30"/>
  <c r="AL24" i="30"/>
  <c r="AF24" i="30"/>
  <c r="AB24" i="30"/>
  <c r="AH24" i="30"/>
  <c r="AD24" i="30"/>
  <c r="Z24" i="30"/>
  <c r="V24" i="30"/>
  <c r="X24" i="30"/>
  <c r="T24" i="30"/>
  <c r="P24" i="30"/>
  <c r="N24" i="30"/>
  <c r="CF16" i="30"/>
  <c r="CD16" i="30"/>
  <c r="BZ16" i="30"/>
  <c r="CB16" i="30"/>
  <c r="BX16" i="30"/>
  <c r="BV16" i="30"/>
  <c r="BR16" i="30"/>
  <c r="BT16" i="30"/>
  <c r="BP16" i="30"/>
  <c r="BN16" i="30"/>
  <c r="BL16" i="30"/>
  <c r="BJ16" i="30"/>
  <c r="BH16" i="30"/>
  <c r="BF16" i="30"/>
  <c r="BB16" i="30"/>
  <c r="BD16" i="30"/>
  <c r="AZ16" i="30"/>
  <c r="AX16" i="30"/>
  <c r="AT16" i="30"/>
  <c r="AR16" i="30"/>
  <c r="AV16" i="30"/>
  <c r="AN16" i="30"/>
  <c r="AJ16" i="30"/>
  <c r="AP16" i="30"/>
  <c r="AL16" i="30"/>
  <c r="AF16" i="30"/>
  <c r="AB16" i="30"/>
  <c r="AH16" i="30"/>
  <c r="AD16" i="30"/>
  <c r="Z16" i="30"/>
  <c r="V16" i="30"/>
  <c r="R16" i="30"/>
  <c r="X16" i="30"/>
  <c r="T16" i="30"/>
  <c r="P16" i="30"/>
  <c r="N16" i="30"/>
  <c r="B86" i="5"/>
  <c r="C84" i="5"/>
  <c r="C82" i="5"/>
  <c r="C80" i="5"/>
  <c r="C78" i="5"/>
  <c r="B76" i="5"/>
  <c r="C74" i="5"/>
  <c r="C72" i="5"/>
  <c r="C70" i="5"/>
  <c r="C68" i="5"/>
  <c r="C66" i="5"/>
  <c r="C64" i="5"/>
  <c r="C62" i="5"/>
  <c r="C60" i="5"/>
  <c r="C58" i="5"/>
  <c r="C56" i="5"/>
  <c r="C54" i="5"/>
  <c r="C52" i="5"/>
  <c r="C50" i="5"/>
  <c r="C48" i="5"/>
  <c r="B46" i="5"/>
  <c r="B44" i="5"/>
  <c r="B42" i="5"/>
  <c r="C40" i="5"/>
  <c r="C38" i="5"/>
  <c r="C36" i="5"/>
  <c r="C34" i="5"/>
  <c r="C32" i="5"/>
  <c r="B30" i="5"/>
  <c r="B28" i="5"/>
  <c r="C26" i="5"/>
  <c r="C24" i="5"/>
  <c r="C22" i="5"/>
  <c r="C20" i="5"/>
  <c r="C18" i="5"/>
  <c r="B16" i="5"/>
  <c r="W34" i="1"/>
  <c r="X34" i="1"/>
  <c r="Y34" i="1"/>
  <c r="N41" i="1"/>
  <c r="N40" i="1"/>
  <c r="N39" i="1"/>
  <c r="N38" i="1"/>
  <c r="N37" i="1"/>
  <c r="N36" i="1"/>
  <c r="N34" i="1"/>
  <c r="N35" i="1"/>
  <c r="N33" i="1"/>
  <c r="N30" i="1"/>
  <c r="N31" i="1"/>
  <c r="O31" i="1" s="1"/>
  <c r="Q31" i="1" s="1"/>
  <c r="N32" i="1"/>
  <c r="N29" i="1"/>
  <c r="N23" i="1"/>
  <c r="N24" i="1"/>
  <c r="N25" i="1"/>
  <c r="N26" i="1"/>
  <c r="N27" i="1"/>
  <c r="N28" i="1"/>
  <c r="N22" i="1"/>
  <c r="N21" i="1"/>
  <c r="N19" i="1"/>
  <c r="O19" i="1" s="1"/>
  <c r="Q19" i="1" s="1"/>
  <c r="N18" i="1"/>
  <c r="N11" i="1"/>
  <c r="N10" i="1"/>
  <c r="C5" i="16"/>
  <c r="C6" i="16"/>
  <c r="C7" i="16" s="1"/>
  <c r="C8" i="16" s="1"/>
  <c r="C9" i="16" s="1"/>
  <c r="C10" i="16" s="1"/>
  <c r="C11" i="16" s="1"/>
  <c r="C12" i="16" s="1"/>
  <c r="C13" i="16" s="1"/>
  <c r="B5" i="16"/>
  <c r="B6" i="16" s="1"/>
  <c r="B7" i="16" s="1"/>
  <c r="B8" i="16"/>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C14" i="16"/>
  <c r="C15" i="16" s="1"/>
  <c r="C16" i="16" s="1"/>
  <c r="C17" i="16" s="1"/>
  <c r="C18" i="16" s="1"/>
  <c r="C19" i="16" s="1"/>
  <c r="C20" i="16"/>
  <c r="C21" i="16" s="1"/>
  <c r="C22" i="16" s="1"/>
  <c r="C23" i="16" s="1"/>
  <c r="C24" i="16" s="1"/>
  <c r="C25" i="16" s="1"/>
  <c r="C26" i="16" s="1"/>
  <c r="C27" i="16" s="1"/>
  <c r="K5" i="9"/>
  <c r="B4" i="9"/>
  <c r="C28" i="16"/>
  <c r="C29" i="16" s="1"/>
  <c r="C30" i="16" s="1"/>
  <c r="C31" i="16" s="1"/>
  <c r="C32" i="16" s="1"/>
  <c r="C33" i="16" s="1"/>
  <c r="C34" i="16" s="1"/>
  <c r="C35" i="16" s="1"/>
  <c r="C36" i="16" s="1"/>
  <c r="C37" i="16" s="1"/>
  <c r="C38" i="16" s="1"/>
  <c r="C39" i="16" s="1"/>
  <c r="W7" i="1"/>
  <c r="X7" i="1"/>
  <c r="Y7" i="1"/>
  <c r="W8" i="1"/>
  <c r="X8" i="1"/>
  <c r="Y8" i="1"/>
  <c r="W9" i="1"/>
  <c r="X9" i="1"/>
  <c r="Y9" i="1"/>
  <c r="W10" i="1"/>
  <c r="X10" i="1"/>
  <c r="Y10" i="1"/>
  <c r="W11" i="1"/>
  <c r="X11" i="1"/>
  <c r="Y11" i="1"/>
  <c r="W12" i="1"/>
  <c r="X12" i="1"/>
  <c r="Y12" i="1"/>
  <c r="W13" i="1"/>
  <c r="X13" i="1"/>
  <c r="Y13" i="1"/>
  <c r="W14" i="1"/>
  <c r="X14" i="1"/>
  <c r="Y14" i="1"/>
  <c r="W15" i="1"/>
  <c r="X15" i="1"/>
  <c r="Y15" i="1"/>
  <c r="U16" i="1"/>
  <c r="V16" i="1"/>
  <c r="W16" i="1"/>
  <c r="X16" i="1"/>
  <c r="Y16" i="1"/>
  <c r="U17" i="1"/>
  <c r="V17" i="1"/>
  <c r="W17" i="1"/>
  <c r="X17" i="1"/>
  <c r="Y17" i="1"/>
  <c r="U18" i="1"/>
  <c r="V18" i="1"/>
  <c r="W18" i="1"/>
  <c r="X18" i="1"/>
  <c r="Y18" i="1"/>
  <c r="U19" i="1"/>
  <c r="V19" i="1"/>
  <c r="W19" i="1"/>
  <c r="X19" i="1"/>
  <c r="Y19" i="1"/>
  <c r="W20" i="1"/>
  <c r="X20" i="1"/>
  <c r="Y20" i="1"/>
  <c r="U22" i="1"/>
  <c r="V22" i="1"/>
  <c r="W22" i="1"/>
  <c r="X22" i="1"/>
  <c r="Y22" i="1"/>
  <c r="W23" i="1"/>
  <c r="X23" i="1"/>
  <c r="Y23" i="1"/>
  <c r="U24" i="1"/>
  <c r="V24" i="1"/>
  <c r="W24" i="1"/>
  <c r="X24" i="1"/>
  <c r="Y24" i="1"/>
  <c r="W25" i="1"/>
  <c r="X25" i="1"/>
  <c r="Y25" i="1"/>
  <c r="W26" i="1"/>
  <c r="X26" i="1"/>
  <c r="Y26" i="1"/>
  <c r="W27" i="1"/>
  <c r="X27" i="1"/>
  <c r="Y27" i="1"/>
  <c r="W28" i="1"/>
  <c r="X28" i="1"/>
  <c r="Y28" i="1"/>
  <c r="W29" i="1"/>
  <c r="X29" i="1"/>
  <c r="Y29" i="1"/>
  <c r="U30" i="1"/>
  <c r="V30" i="1"/>
  <c r="W30" i="1"/>
  <c r="X30" i="1"/>
  <c r="Y30" i="1"/>
  <c r="U31" i="1"/>
  <c r="V31" i="1"/>
  <c r="W31" i="1"/>
  <c r="X31" i="1"/>
  <c r="Y31" i="1"/>
  <c r="U32" i="1"/>
  <c r="V32" i="1"/>
  <c r="W32" i="1"/>
  <c r="X32" i="1"/>
  <c r="Y32" i="1"/>
  <c r="U33" i="1"/>
  <c r="V33" i="1"/>
  <c r="W33" i="1"/>
  <c r="X33" i="1"/>
  <c r="Y33" i="1"/>
  <c r="W35" i="1"/>
  <c r="X35" i="1"/>
  <c r="Y35" i="1"/>
  <c r="U35" i="1"/>
  <c r="V35" i="1"/>
  <c r="W36" i="1"/>
  <c r="X36" i="1"/>
  <c r="Y36" i="1"/>
  <c r="W37" i="1"/>
  <c r="X37" i="1"/>
  <c r="Y37" i="1"/>
  <c r="W38" i="1"/>
  <c r="X38" i="1"/>
  <c r="Y38" i="1"/>
  <c r="W39" i="1"/>
  <c r="X39" i="1"/>
  <c r="Y39" i="1"/>
  <c r="W40" i="1"/>
  <c r="X40" i="1"/>
  <c r="Y40" i="1"/>
  <c r="W41" i="1"/>
  <c r="X41" i="1"/>
  <c r="Y41" i="1"/>
  <c r="X42" i="1"/>
  <c r="Y42" i="1"/>
  <c r="W43" i="1"/>
  <c r="X43" i="1"/>
  <c r="Y43" i="1"/>
  <c r="O41" i="1"/>
  <c r="Q41" i="1" s="1"/>
  <c r="O40" i="1"/>
  <c r="Q40" i="1" s="1"/>
  <c r="O39" i="1"/>
  <c r="Q39" i="1" s="1"/>
  <c r="O38" i="1"/>
  <c r="Q38" i="1" s="1"/>
  <c r="O37" i="1"/>
  <c r="Q37" i="1" s="1"/>
  <c r="O35" i="1"/>
  <c r="Q35" i="1" s="1"/>
  <c r="O36" i="1"/>
  <c r="O34" i="1"/>
  <c r="Q34" i="1" s="1"/>
  <c r="O32" i="1"/>
  <c r="Q32" i="1" s="1"/>
  <c r="O33" i="1"/>
  <c r="Q33" i="1" s="1"/>
  <c r="O30" i="1"/>
  <c r="Q30" i="1" s="1"/>
  <c r="O23" i="1"/>
  <c r="Q23" i="1" s="1"/>
  <c r="O24" i="1"/>
  <c r="Q24" i="1" s="1"/>
  <c r="O25" i="1"/>
  <c r="Q25" i="1" s="1"/>
  <c r="O26" i="1"/>
  <c r="Q26" i="1" s="1"/>
  <c r="O27" i="1"/>
  <c r="Q27" i="1" s="1"/>
  <c r="O28" i="1"/>
  <c r="Q28" i="1" s="1"/>
  <c r="O29" i="1"/>
  <c r="Q29" i="1" s="1"/>
  <c r="O22" i="1"/>
  <c r="Q22" i="1" s="1"/>
  <c r="O21" i="1"/>
  <c r="Q21" i="1" s="1"/>
  <c r="N20" i="1"/>
  <c r="O20" i="1" s="1"/>
  <c r="Q20" i="1" s="1"/>
  <c r="O18" i="1"/>
  <c r="Q18" i="1" s="1"/>
  <c r="N17" i="1"/>
  <c r="O17" i="1"/>
  <c r="Q17" i="1" s="1"/>
  <c r="N16" i="1"/>
  <c r="N15" i="1"/>
  <c r="O15" i="1" s="1"/>
  <c r="Q15" i="1" s="1"/>
  <c r="N14" i="1"/>
  <c r="O14" i="1" s="1"/>
  <c r="Q14" i="1" s="1"/>
  <c r="O11" i="1"/>
  <c r="Q11" i="1" s="1"/>
  <c r="N12" i="1"/>
  <c r="O12" i="1"/>
  <c r="Q12" i="1" s="1"/>
  <c r="N13" i="1"/>
  <c r="O13" i="1"/>
  <c r="Q13" i="1" s="1"/>
  <c r="O10" i="1"/>
  <c r="Q10" i="1" s="1"/>
  <c r="N8" i="1"/>
  <c r="O8" i="1" s="1"/>
  <c r="Q8" i="1" s="1"/>
  <c r="N9" i="1"/>
  <c r="O9" i="1" s="1"/>
  <c r="Q9" i="1" s="1"/>
  <c r="N7" i="1"/>
  <c r="O6" i="1"/>
  <c r="Q6" i="1" s="1"/>
  <c r="AY417" i="30"/>
  <c r="AY289" i="30"/>
  <c r="AY273" i="30"/>
  <c r="AY161" i="30"/>
  <c r="AY33" i="30"/>
  <c r="AY504" i="30"/>
  <c r="AY392" i="30"/>
  <c r="AY264" i="30"/>
  <c r="AY248" i="30"/>
  <c r="AY479" i="30"/>
  <c r="AY351" i="30"/>
  <c r="AY335" i="30"/>
  <c r="AY223" i="30"/>
  <c r="AY95" i="30"/>
  <c r="AY79" i="30"/>
  <c r="AY454" i="30"/>
  <c r="AY326" i="30"/>
  <c r="AY310" i="30"/>
  <c r="AY206" i="30"/>
  <c r="AY142" i="30"/>
  <c r="AY134" i="30"/>
  <c r="AY78" i="30"/>
  <c r="AY509" i="30"/>
  <c r="AY501" i="30"/>
  <c r="AY445" i="30"/>
  <c r="AY381" i="30"/>
  <c r="AY373" i="30"/>
  <c r="AY317" i="30"/>
  <c r="AY253" i="30"/>
  <c r="AY245" i="30"/>
  <c r="AY189" i="30"/>
  <c r="AY125" i="30"/>
  <c r="AY117" i="30"/>
  <c r="AY61" i="30"/>
  <c r="AY484" i="30"/>
  <c r="AY476" i="30"/>
  <c r="AY420" i="30"/>
  <c r="AY356" i="30"/>
  <c r="AY348" i="30"/>
  <c r="AY292" i="30"/>
  <c r="AY228" i="30"/>
  <c r="AY220" i="30"/>
  <c r="AY164" i="30"/>
  <c r="AY100" i="30"/>
  <c r="AY92" i="30"/>
  <c r="AY36" i="30"/>
  <c r="AY459" i="30"/>
  <c r="AY451" i="30"/>
  <c r="AY395" i="30"/>
  <c r="AY331" i="30"/>
  <c r="AY323" i="30"/>
  <c r="AY267" i="30"/>
  <c r="AY203" i="30"/>
  <c r="AY195" i="30"/>
  <c r="AY139" i="30"/>
  <c r="AY75" i="30"/>
  <c r="AY67" i="30"/>
  <c r="AY498" i="30"/>
  <c r="AY466" i="30"/>
  <c r="AY458" i="30"/>
  <c r="AY434" i="30"/>
  <c r="AY402" i="30"/>
  <c r="AY394" i="30"/>
  <c r="AY370" i="30"/>
  <c r="AY338" i="30"/>
  <c r="AY330" i="30"/>
  <c r="AY306" i="30"/>
  <c r="AY274" i="30"/>
  <c r="AY266" i="30"/>
  <c r="AY242" i="30"/>
  <c r="AY210" i="30"/>
  <c r="AY202" i="30"/>
  <c r="AY178" i="30"/>
  <c r="AY146" i="30"/>
  <c r="AY138" i="30"/>
  <c r="AY114" i="30"/>
  <c r="AY82" i="30"/>
  <c r="AY74" i="30"/>
  <c r="AY50" i="30"/>
  <c r="AY40" i="30"/>
  <c r="AY160" i="30"/>
  <c r="AY152" i="30"/>
  <c r="AY80" i="30"/>
  <c r="AY136" i="30"/>
  <c r="AY48" i="30"/>
  <c r="AW460" i="30"/>
  <c r="AW426" i="30"/>
  <c r="AW394" i="30"/>
  <c r="AW393" i="30"/>
  <c r="AW416" i="30"/>
  <c r="AW503" i="30"/>
  <c r="AW407" i="30"/>
  <c r="AW470" i="30"/>
  <c r="AW454" i="30"/>
  <c r="AW493" i="30"/>
  <c r="AW429" i="30"/>
  <c r="AW405" i="30"/>
  <c r="AW365" i="30"/>
  <c r="AW317" i="30"/>
  <c r="AW301" i="30"/>
  <c r="AW237" i="30"/>
  <c r="AW189" i="30"/>
  <c r="AW173" i="30"/>
  <c r="AW109" i="30"/>
  <c r="AW61" i="30"/>
  <c r="AW45" i="30"/>
  <c r="AW356" i="30"/>
  <c r="AW308" i="30"/>
  <c r="AW292" i="30"/>
  <c r="AW244" i="30"/>
  <c r="AW228" i="30"/>
  <c r="AW180" i="30"/>
  <c r="AW164" i="30"/>
  <c r="AW116" i="30"/>
  <c r="AW100" i="30"/>
  <c r="AW52" i="30"/>
  <c r="AW36" i="30"/>
  <c r="AW363" i="30"/>
  <c r="AW347" i="30"/>
  <c r="AW299" i="30"/>
  <c r="AW283" i="30"/>
  <c r="AW235" i="30"/>
  <c r="AW419" i="30"/>
  <c r="AW346" i="30"/>
  <c r="AW330" i="30"/>
  <c r="AW282" i="30"/>
  <c r="AW266" i="30"/>
  <c r="AW218" i="30"/>
  <c r="AW202" i="30"/>
  <c r="AW154" i="30"/>
  <c r="AW138" i="30"/>
  <c r="AW90" i="30"/>
  <c r="AW74" i="30"/>
  <c r="AW507" i="30"/>
  <c r="AW412" i="30"/>
  <c r="AW345" i="30"/>
  <c r="AW329" i="30"/>
  <c r="AW281" i="30"/>
  <c r="AW265" i="30"/>
  <c r="AW217" i="30"/>
  <c r="AW201" i="30"/>
  <c r="AW153" i="30"/>
  <c r="AW137" i="30"/>
  <c r="AW89" i="30"/>
  <c r="AW73" i="30"/>
  <c r="AW443" i="30"/>
  <c r="AW352" i="30"/>
  <c r="AW336" i="30"/>
  <c r="AW288" i="30"/>
  <c r="AW272" i="30"/>
  <c r="AW224" i="30"/>
  <c r="AW208" i="30"/>
  <c r="AW160" i="30"/>
  <c r="AW144" i="30"/>
  <c r="AW96" i="30"/>
  <c r="AW80" i="30"/>
  <c r="AW31" i="30"/>
  <c r="AW491" i="30"/>
  <c r="AW359" i="30"/>
  <c r="AW343" i="30"/>
  <c r="AW311" i="30"/>
  <c r="AW303" i="30"/>
  <c r="AW271" i="30"/>
  <c r="AW263" i="30"/>
  <c r="AW231" i="30"/>
  <c r="AW215" i="30"/>
  <c r="AW183" i="30"/>
  <c r="AW175" i="30"/>
  <c r="AW143" i="30"/>
  <c r="AW135" i="30"/>
  <c r="AW103" i="30"/>
  <c r="AW87" i="30"/>
  <c r="AW55" i="30"/>
  <c r="AW47" i="30"/>
  <c r="AW435" i="30"/>
  <c r="AW403" i="30"/>
  <c r="AW358" i="30"/>
  <c r="AW342" i="30"/>
  <c r="AW310" i="30"/>
  <c r="AW302" i="30"/>
  <c r="AW270" i="30"/>
  <c r="AW262" i="30"/>
  <c r="AW230" i="30"/>
  <c r="AW214" i="30"/>
  <c r="AW182" i="30"/>
  <c r="AW174" i="30"/>
  <c r="AW142" i="30"/>
  <c r="AW134" i="30"/>
  <c r="AW102" i="30"/>
  <c r="AW86" i="30"/>
  <c r="AW54" i="30"/>
  <c r="AW46" i="30"/>
  <c r="AW107" i="30"/>
  <c r="AW43" i="30"/>
  <c r="AW35" i="30"/>
  <c r="AW155" i="30"/>
  <c r="AW83" i="30"/>
  <c r="AW203" i="30"/>
  <c r="AW131" i="30"/>
  <c r="AW67" i="30"/>
  <c r="AW179" i="30"/>
  <c r="AW51" i="30"/>
  <c r="AM32" i="30"/>
  <c r="AM503" i="30"/>
  <c r="AM495" i="30"/>
  <c r="AM487" i="30"/>
  <c r="AM479" i="30"/>
  <c r="AM471" i="30"/>
  <c r="AM463" i="30"/>
  <c r="AM455" i="30"/>
  <c r="AM447" i="30"/>
  <c r="AM439" i="30"/>
  <c r="AM431" i="30"/>
  <c r="AM423" i="30"/>
  <c r="AM415" i="30"/>
  <c r="AM407" i="30"/>
  <c r="AM399" i="30"/>
  <c r="AM391" i="30"/>
  <c r="AM383" i="30"/>
  <c r="AM375" i="30"/>
  <c r="AM367" i="30"/>
  <c r="AM359" i="30"/>
  <c r="AM351" i="30"/>
  <c r="AM343" i="30"/>
  <c r="AM335" i="30"/>
  <c r="AM327" i="30"/>
  <c r="AM319" i="30"/>
  <c r="AM311" i="30"/>
  <c r="AM303" i="30"/>
  <c r="AM295" i="30"/>
  <c r="AM287" i="30"/>
  <c r="AM279" i="30"/>
  <c r="AM271" i="30"/>
  <c r="AM263" i="30"/>
  <c r="AM255" i="30"/>
  <c r="AM247" i="30"/>
  <c r="AM239" i="30"/>
  <c r="AM231" i="30"/>
  <c r="AM223" i="30"/>
  <c r="AM215" i="30"/>
  <c r="AM207" i="30"/>
  <c r="AM199" i="30"/>
  <c r="AM191" i="30"/>
  <c r="AM183" i="30"/>
  <c r="AM175" i="30"/>
  <c r="AM167" i="30"/>
  <c r="AM159" i="30"/>
  <c r="AM151" i="30"/>
  <c r="AM143" i="30"/>
  <c r="AM135" i="30"/>
  <c r="AM127" i="30"/>
  <c r="AM119" i="30"/>
  <c r="AM111" i="30"/>
  <c r="AM103" i="30"/>
  <c r="AM95" i="30"/>
  <c r="AM87" i="30"/>
  <c r="AM79" i="30"/>
  <c r="AM71" i="30"/>
  <c r="AM63" i="30"/>
  <c r="AM55" i="30"/>
  <c r="AM47" i="30"/>
  <c r="AM39" i="30"/>
  <c r="AM30" i="30"/>
  <c r="AM510" i="30"/>
  <c r="AM502" i="30"/>
  <c r="AM494" i="30"/>
  <c r="AM486" i="30"/>
  <c r="AM478" i="30"/>
  <c r="AM470" i="30"/>
  <c r="AM462" i="30"/>
  <c r="AM454" i="30"/>
  <c r="AM446" i="30"/>
  <c r="AM438" i="30"/>
  <c r="AM430" i="30"/>
  <c r="AM422" i="30"/>
  <c r="AM414" i="30"/>
  <c r="AM406" i="30"/>
  <c r="AM398" i="30"/>
  <c r="AM390" i="30"/>
  <c r="AM382" i="30"/>
  <c r="AM374" i="30"/>
  <c r="AM366" i="30"/>
  <c r="AM358" i="30"/>
  <c r="AM350" i="30"/>
  <c r="AM342" i="30"/>
  <c r="AM334" i="30"/>
  <c r="AM326" i="30"/>
  <c r="AM318" i="30"/>
  <c r="AM310" i="30"/>
  <c r="AM302" i="30"/>
  <c r="AM294" i="30"/>
  <c r="AM286" i="30"/>
  <c r="AM278" i="30"/>
  <c r="AM270" i="30"/>
  <c r="AM262" i="30"/>
  <c r="AM254" i="30"/>
  <c r="AM246" i="30"/>
  <c r="AM238" i="30"/>
  <c r="AM230" i="30"/>
  <c r="AM222" i="30"/>
  <c r="AM214" i="30"/>
  <c r="AM206" i="30"/>
  <c r="AM198" i="30"/>
  <c r="AM190" i="30"/>
  <c r="AM182" i="30"/>
  <c r="AM174" i="30"/>
  <c r="AM166" i="30"/>
  <c r="AM158" i="30"/>
  <c r="AM150" i="30"/>
  <c r="AM142" i="30"/>
  <c r="AM134" i="30"/>
  <c r="AM126" i="30"/>
  <c r="AM118" i="30"/>
  <c r="AM110" i="30"/>
  <c r="AM102" i="30"/>
  <c r="AM94" i="30"/>
  <c r="AM86" i="30"/>
  <c r="AM78" i="30"/>
  <c r="AM70" i="30"/>
  <c r="AM62" i="30"/>
  <c r="AM54" i="30"/>
  <c r="AM46" i="30"/>
  <c r="AM38" i="30"/>
  <c r="AM29" i="30"/>
  <c r="AM509" i="30"/>
  <c r="AM501" i="30"/>
  <c r="AM493" i="30"/>
  <c r="AM485" i="30"/>
  <c r="AM477" i="30"/>
  <c r="AM469" i="30"/>
  <c r="AM461" i="30"/>
  <c r="AM453" i="30"/>
  <c r="AM445" i="30"/>
  <c r="AM437" i="30"/>
  <c r="AM429" i="30"/>
  <c r="AM421" i="30"/>
  <c r="AM413" i="30"/>
  <c r="AM405" i="30"/>
  <c r="AM397" i="30"/>
  <c r="AM389" i="30"/>
  <c r="AM381" i="30"/>
  <c r="AM373" i="30"/>
  <c r="AM365" i="30"/>
  <c r="AM357" i="30"/>
  <c r="AM349" i="30"/>
  <c r="AM341" i="30"/>
  <c r="AM333" i="30"/>
  <c r="AM325" i="30"/>
  <c r="AM317" i="30"/>
  <c r="AM309" i="30"/>
  <c r="AM301" i="30"/>
  <c r="AM293" i="30"/>
  <c r="AM285" i="30"/>
  <c r="AM277" i="30"/>
  <c r="AM269" i="30"/>
  <c r="AM261" i="30"/>
  <c r="AM253" i="30"/>
  <c r="AM245" i="30"/>
  <c r="AM237" i="30"/>
  <c r="AM229" i="30"/>
  <c r="AM221" i="30"/>
  <c r="AM213" i="30"/>
  <c r="AM205" i="30"/>
  <c r="AM197" i="30"/>
  <c r="AM189" i="30"/>
  <c r="AM181" i="30"/>
  <c r="AM173" i="30"/>
  <c r="AM165" i="30"/>
  <c r="AM157" i="30"/>
  <c r="AM149" i="30"/>
  <c r="AM141" i="30"/>
  <c r="AM133" i="30"/>
  <c r="AM125" i="30"/>
  <c r="AM117" i="30"/>
  <c r="AM109" i="30"/>
  <c r="AM101" i="30"/>
  <c r="AM93" i="30"/>
  <c r="AM85" i="30"/>
  <c r="AM77" i="30"/>
  <c r="AM69" i="30"/>
  <c r="AM61" i="30"/>
  <c r="AM53" i="30"/>
  <c r="AM45" i="30"/>
  <c r="AM37" i="30"/>
  <c r="AM508" i="30"/>
  <c r="AM500" i="30"/>
  <c r="AM492" i="30"/>
  <c r="AM484" i="30"/>
  <c r="AM476" i="30"/>
  <c r="AM468" i="30"/>
  <c r="AM460" i="30"/>
  <c r="AM452" i="30"/>
  <c r="AM444" i="30"/>
  <c r="AM436" i="30"/>
  <c r="AM428" i="30"/>
  <c r="AM420" i="30"/>
  <c r="AM412" i="30"/>
  <c r="AM404" i="30"/>
  <c r="AM396" i="30"/>
  <c r="AM388" i="30"/>
  <c r="AM380" i="30"/>
  <c r="AM372" i="30"/>
  <c r="AM364" i="30"/>
  <c r="AM356" i="30"/>
  <c r="AM348" i="30"/>
  <c r="AM340" i="30"/>
  <c r="AM332" i="30"/>
  <c r="AM324" i="30"/>
  <c r="AM316" i="30"/>
  <c r="AM308" i="30"/>
  <c r="AM300" i="30"/>
  <c r="AM292" i="30"/>
  <c r="AM284" i="30"/>
  <c r="AM276" i="30"/>
  <c r="AM268" i="30"/>
  <c r="AM260" i="30"/>
  <c r="AM252" i="30"/>
  <c r="AM244" i="30"/>
  <c r="AM236" i="30"/>
  <c r="AM228" i="30"/>
  <c r="AM220" i="30"/>
  <c r="AM212" i="30"/>
  <c r="AM204" i="30"/>
  <c r="AM196" i="30"/>
  <c r="AM188" i="30"/>
  <c r="AM180" i="30"/>
  <c r="AM172" i="30"/>
  <c r="AM164" i="30"/>
  <c r="AM156" i="30"/>
  <c r="AM148" i="30"/>
  <c r="AM140" i="30"/>
  <c r="AM132" i="30"/>
  <c r="AM124" i="30"/>
  <c r="AM116" i="30"/>
  <c r="AM108" i="30"/>
  <c r="AM100" i="30"/>
  <c r="AM92" i="30"/>
  <c r="AM84" i="30"/>
  <c r="AM76" i="30"/>
  <c r="AM68" i="30"/>
  <c r="AM60" i="30"/>
  <c r="AM52" i="30"/>
  <c r="AM44" i="30"/>
  <c r="AM36" i="30"/>
  <c r="AM507" i="30"/>
  <c r="AM499" i="30"/>
  <c r="AM491" i="30"/>
  <c r="AM483" i="30"/>
  <c r="AM475" i="30"/>
  <c r="AM467" i="30"/>
  <c r="AM459" i="30"/>
  <c r="AM451" i="30"/>
  <c r="AM443" i="30"/>
  <c r="AM435" i="30"/>
  <c r="AM427" i="30"/>
  <c r="AM419" i="30"/>
  <c r="AM411" i="30"/>
  <c r="AM403" i="30"/>
  <c r="AM395" i="30"/>
  <c r="AM387" i="30"/>
  <c r="AM379" i="30"/>
  <c r="AM371" i="30"/>
  <c r="AM363" i="30"/>
  <c r="AM355" i="30"/>
  <c r="AM347" i="30"/>
  <c r="AM339" i="30"/>
  <c r="AM331" i="30"/>
  <c r="AM323" i="30"/>
  <c r="AM315" i="30"/>
  <c r="AM307" i="30"/>
  <c r="AM299" i="30"/>
  <c r="AM291" i="30"/>
  <c r="AM283" i="30"/>
  <c r="AM275" i="30"/>
  <c r="AM267" i="30"/>
  <c r="AM259" i="30"/>
  <c r="AM251" i="30"/>
  <c r="AM243" i="30"/>
  <c r="AM235" i="30"/>
  <c r="AM227" i="30"/>
  <c r="AM219" i="30"/>
  <c r="AM211" i="30"/>
  <c r="AM203" i="30"/>
  <c r="AM195" i="30"/>
  <c r="AM187" i="30"/>
  <c r="AM179" i="30"/>
  <c r="AM171" i="30"/>
  <c r="AM163" i="30"/>
  <c r="AM155" i="30"/>
  <c r="AM147" i="30"/>
  <c r="AM139" i="30"/>
  <c r="AM131" i="30"/>
  <c r="AM123" i="30"/>
  <c r="AM115" i="30"/>
  <c r="AM107" i="30"/>
  <c r="AM99" i="30"/>
  <c r="AM91" i="30"/>
  <c r="AM83" i="30"/>
  <c r="AM75" i="30"/>
  <c r="AM67" i="30"/>
  <c r="AM59" i="30"/>
  <c r="AM51" i="30"/>
  <c r="AM43" i="30"/>
  <c r="AM35" i="30"/>
  <c r="AM506" i="30"/>
  <c r="AM498" i="30"/>
  <c r="AM490" i="30"/>
  <c r="AM482" i="30"/>
  <c r="AM474" i="30"/>
  <c r="AM466" i="30"/>
  <c r="AM458" i="30"/>
  <c r="AM450" i="30"/>
  <c r="AM442" i="30"/>
  <c r="AM434" i="30"/>
  <c r="AM426" i="30"/>
  <c r="AM418" i="30"/>
  <c r="AM410" i="30"/>
  <c r="AM402" i="30"/>
  <c r="AM394" i="30"/>
  <c r="AM386" i="30"/>
  <c r="AM378" i="30"/>
  <c r="AM370" i="30"/>
  <c r="AM362" i="30"/>
  <c r="AM354" i="30"/>
  <c r="AM346" i="30"/>
  <c r="AM338" i="30"/>
  <c r="AM330" i="30"/>
  <c r="AM322" i="30"/>
  <c r="AM314" i="30"/>
  <c r="AM306" i="30"/>
  <c r="AM298" i="30"/>
  <c r="AM290" i="30"/>
  <c r="AM282" i="30"/>
  <c r="AM274" i="30"/>
  <c r="AM266" i="30"/>
  <c r="AM258" i="30"/>
  <c r="AM250" i="30"/>
  <c r="AM242" i="30"/>
  <c r="AM234" i="30"/>
  <c r="AM226" i="30"/>
  <c r="AM218" i="30"/>
  <c r="AM210" i="30"/>
  <c r="AM202" i="30"/>
  <c r="AM194" i="30"/>
  <c r="AM186" i="30"/>
  <c r="AM178" i="30"/>
  <c r="AM170" i="30"/>
  <c r="AM162" i="30"/>
  <c r="AM154" i="30"/>
  <c r="AM146" i="30"/>
  <c r="AM138" i="30"/>
  <c r="AM130" i="30"/>
  <c r="AM122" i="30"/>
  <c r="AM114" i="30"/>
  <c r="AM106" i="30"/>
  <c r="AM98" i="30"/>
  <c r="AM90" i="30"/>
  <c r="AM82" i="30"/>
  <c r="AM74" i="30"/>
  <c r="AM66" i="30"/>
  <c r="AM58" i="30"/>
  <c r="AM50" i="30"/>
  <c r="AM42" i="30"/>
  <c r="AM34" i="30"/>
  <c r="AM505" i="30"/>
  <c r="AM497" i="30"/>
  <c r="AM489" i="30"/>
  <c r="AM481" i="30"/>
  <c r="AM473" i="30"/>
  <c r="AM465" i="30"/>
  <c r="AM457" i="30"/>
  <c r="AM449" i="30"/>
  <c r="AM441" i="30"/>
  <c r="AM433" i="30"/>
  <c r="AM425" i="30"/>
  <c r="AM417" i="30"/>
  <c r="AM409" i="30"/>
  <c r="AM401" i="30"/>
  <c r="AM393" i="30"/>
  <c r="AM385" i="30"/>
  <c r="AM377" i="30"/>
  <c r="AM369" i="30"/>
  <c r="AM361" i="30"/>
  <c r="AM353" i="30"/>
  <c r="AM345" i="30"/>
  <c r="AM337" i="30"/>
  <c r="AM329" i="30"/>
  <c r="AM321" i="30"/>
  <c r="AM313" i="30"/>
  <c r="AM305" i="30"/>
  <c r="AM297" i="30"/>
  <c r="AM289" i="30"/>
  <c r="AM281" i="30"/>
  <c r="AM273" i="30"/>
  <c r="AM265" i="30"/>
  <c r="AM257" i="30"/>
  <c r="AM249" i="30"/>
  <c r="AM241" i="30"/>
  <c r="AM233" i="30"/>
  <c r="AM225" i="30"/>
  <c r="AM217" i="30"/>
  <c r="AM209" i="30"/>
  <c r="AM201" i="30"/>
  <c r="AM193" i="30"/>
  <c r="AM185" i="30"/>
  <c r="AM177" i="30"/>
  <c r="AM169" i="30"/>
  <c r="AM161" i="30"/>
  <c r="AM153" i="30"/>
  <c r="AM145" i="30"/>
  <c r="AM137" i="30"/>
  <c r="AM129" i="30"/>
  <c r="AM121" i="30"/>
  <c r="AM113" i="30"/>
  <c r="AM105" i="30"/>
  <c r="AM97" i="30"/>
  <c r="AM81" i="30"/>
  <c r="AM73" i="30"/>
  <c r="AM41" i="30"/>
  <c r="AM33" i="30"/>
  <c r="AM24" i="30"/>
  <c r="AM504" i="30"/>
  <c r="AM496" i="30"/>
  <c r="AM488" i="30"/>
  <c r="AM480" i="30"/>
  <c r="AM464" i="30"/>
  <c r="AM456" i="30"/>
  <c r="AM448" i="30"/>
  <c r="AM440" i="30"/>
  <c r="AM424" i="30"/>
  <c r="AM416" i="30"/>
  <c r="AM408" i="30"/>
  <c r="AM400" i="30"/>
  <c r="AM392" i="30"/>
  <c r="AM384" i="30"/>
  <c r="AM376" i="30"/>
  <c r="AM368" i="30"/>
  <c r="AM360" i="30"/>
  <c r="AM352" i="30"/>
  <c r="AM344" i="30"/>
  <c r="AM328" i="30"/>
  <c r="AM320" i="30"/>
  <c r="AM312" i="30"/>
  <c r="AM304" i="30"/>
  <c r="AM296" i="30"/>
  <c r="AM288" i="30"/>
  <c r="AM280" i="30"/>
  <c r="AM272" i="30"/>
  <c r="AM264" i="30"/>
  <c r="AM256" i="30"/>
  <c r="AM248" i="30"/>
  <c r="AM240" i="30"/>
  <c r="AM232" i="30"/>
  <c r="AM224" i="30"/>
  <c r="AM216" i="30"/>
  <c r="AM208" i="30"/>
  <c r="AM200" i="30"/>
  <c r="AM192" i="30"/>
  <c r="AM176" i="30"/>
  <c r="AM160" i="30"/>
  <c r="AM144" i="30"/>
  <c r="AM120" i="30"/>
  <c r="AM104" i="30"/>
  <c r="AM88" i="30"/>
  <c r="AM64" i="30"/>
  <c r="AM56" i="30"/>
  <c r="AM48" i="30"/>
  <c r="AM31" i="30"/>
  <c r="BU505" i="30"/>
  <c r="BU497" i="30"/>
  <c r="BU489" i="30"/>
  <c r="BU481" i="30"/>
  <c r="BU473" i="30"/>
  <c r="BU465" i="30"/>
  <c r="BU457" i="30"/>
  <c r="BU449" i="30"/>
  <c r="BU441" i="30"/>
  <c r="BU433" i="30"/>
  <c r="BU425" i="30"/>
  <c r="BU417" i="30"/>
  <c r="BU409" i="30"/>
  <c r="BU401" i="30"/>
  <c r="BU393" i="30"/>
  <c r="BU385" i="30"/>
  <c r="BU377" i="30"/>
  <c r="BU369" i="30"/>
  <c r="BU361" i="30"/>
  <c r="BU353" i="30"/>
  <c r="BU345" i="30"/>
  <c r="BU337" i="30"/>
  <c r="BU329" i="30"/>
  <c r="BU321" i="30"/>
  <c r="BU313" i="30"/>
  <c r="BU305" i="30"/>
  <c r="BU297" i="30"/>
  <c r="BU289" i="30"/>
  <c r="BU504" i="30"/>
  <c r="BU496" i="30"/>
  <c r="BU488" i="30"/>
  <c r="BU480" i="30"/>
  <c r="BU472" i="30"/>
  <c r="BU464" i="30"/>
  <c r="BU456" i="30"/>
  <c r="BU448" i="30"/>
  <c r="BU440" i="30"/>
  <c r="BU432" i="30"/>
  <c r="BU424" i="30"/>
  <c r="BU416" i="30"/>
  <c r="BU408" i="30"/>
  <c r="BU400" i="30"/>
  <c r="BU392" i="30"/>
  <c r="BU384" i="30"/>
  <c r="BU376" i="30"/>
  <c r="BU368" i="30"/>
  <c r="BU360" i="30"/>
  <c r="BU352" i="30"/>
  <c r="BU344" i="30"/>
  <c r="BU336" i="30"/>
  <c r="BU328" i="30"/>
  <c r="BU320" i="30"/>
  <c r="BU312" i="30"/>
  <c r="BU304" i="30"/>
  <c r="BU296" i="30"/>
  <c r="BU288" i="30"/>
  <c r="BU503" i="30"/>
  <c r="BU495" i="30"/>
  <c r="BU487" i="30"/>
  <c r="BU479" i="30"/>
  <c r="BU471" i="30"/>
  <c r="BU463" i="30"/>
  <c r="BU455" i="30"/>
  <c r="BU447" i="30"/>
  <c r="BU439" i="30"/>
  <c r="BU431" i="30"/>
  <c r="BU423" i="30"/>
  <c r="BU415" i="30"/>
  <c r="BU407" i="30"/>
  <c r="BU399" i="30"/>
  <c r="BU391" i="30"/>
  <c r="BU383" i="30"/>
  <c r="BU375" i="30"/>
  <c r="BU367" i="30"/>
  <c r="BU359" i="30"/>
  <c r="BU351" i="30"/>
  <c r="BU343" i="30"/>
  <c r="BU335" i="30"/>
  <c r="BU327" i="30"/>
  <c r="BU319" i="30"/>
  <c r="BU311" i="30"/>
  <c r="BU303" i="30"/>
  <c r="BU295" i="30"/>
  <c r="BU287" i="30"/>
  <c r="BU510" i="30"/>
  <c r="BU502" i="30"/>
  <c r="BU494" i="30"/>
  <c r="BU486" i="30"/>
  <c r="BU478" i="30"/>
  <c r="BU470" i="30"/>
  <c r="BU462" i="30"/>
  <c r="BU454" i="30"/>
  <c r="BU446" i="30"/>
  <c r="BU438" i="30"/>
  <c r="BU430" i="30"/>
  <c r="BU422" i="30"/>
  <c r="BU414" i="30"/>
  <c r="BU406" i="30"/>
  <c r="BU398" i="30"/>
  <c r="BU390" i="30"/>
  <c r="BU382" i="30"/>
  <c r="BU374" i="30"/>
  <c r="BU366" i="30"/>
  <c r="BU358" i="30"/>
  <c r="BU350" i="30"/>
  <c r="BU342" i="30"/>
  <c r="BU334" i="30"/>
  <c r="BU326" i="30"/>
  <c r="BU318" i="30"/>
  <c r="BU310" i="30"/>
  <c r="BU302" i="30"/>
  <c r="BU294" i="30"/>
  <c r="BU286" i="30"/>
  <c r="BU509" i="30"/>
  <c r="BU501" i="30"/>
  <c r="BU493" i="30"/>
  <c r="BU485" i="30"/>
  <c r="BU477" i="30"/>
  <c r="BU469" i="30"/>
  <c r="BU461" i="30"/>
  <c r="BU453" i="30"/>
  <c r="BU445" i="30"/>
  <c r="BU437" i="30"/>
  <c r="BU429" i="30"/>
  <c r="BU421" i="30"/>
  <c r="BU413" i="30"/>
  <c r="BU405" i="30"/>
  <c r="BU397" i="30"/>
  <c r="BU389" i="30"/>
  <c r="BU381" i="30"/>
  <c r="BU373" i="30"/>
  <c r="BU365" i="30"/>
  <c r="BU357" i="30"/>
  <c r="BU349" i="30"/>
  <c r="BU341" i="30"/>
  <c r="BU333" i="30"/>
  <c r="BU325" i="30"/>
  <c r="BU317" i="30"/>
  <c r="BU309" i="30"/>
  <c r="BU301" i="30"/>
  <c r="BU293" i="30"/>
  <c r="BU508" i="30"/>
  <c r="BU500" i="30"/>
  <c r="BU492" i="30"/>
  <c r="BU484" i="30"/>
  <c r="BU476" i="30"/>
  <c r="BU468" i="30"/>
  <c r="BU460" i="30"/>
  <c r="BU452" i="30"/>
  <c r="BU444" i="30"/>
  <c r="BU436" i="30"/>
  <c r="BU428" i="30"/>
  <c r="BU420" i="30"/>
  <c r="BU412" i="30"/>
  <c r="BU404" i="30"/>
  <c r="BU396" i="30"/>
  <c r="BU388" i="30"/>
  <c r="BU380" i="30"/>
  <c r="BU372" i="30"/>
  <c r="BU364" i="30"/>
  <c r="BU356" i="30"/>
  <c r="BU348" i="30"/>
  <c r="BU340" i="30"/>
  <c r="BU332" i="30"/>
  <c r="BU324" i="30"/>
  <c r="BU316" i="30"/>
  <c r="BU308" i="30"/>
  <c r="BU300" i="30"/>
  <c r="BU292" i="30"/>
  <c r="BU507" i="30"/>
  <c r="BU499" i="30"/>
  <c r="BU491" i="30"/>
  <c r="BU483" i="30"/>
  <c r="BU475" i="30"/>
  <c r="BU467" i="30"/>
  <c r="BU459" i="30"/>
  <c r="BU451" i="30"/>
  <c r="BU443" i="30"/>
  <c r="BU435" i="30"/>
  <c r="BU427" i="30"/>
  <c r="BU419" i="30"/>
  <c r="BU411" i="30"/>
  <c r="BU403" i="30"/>
  <c r="BU395" i="30"/>
  <c r="BU387" i="30"/>
  <c r="BU379" i="30"/>
  <c r="BU371" i="30"/>
  <c r="BU363" i="30"/>
  <c r="BU355" i="30"/>
  <c r="BU347" i="30"/>
  <c r="BU339" i="30"/>
  <c r="BU331" i="30"/>
  <c r="BU323" i="30"/>
  <c r="BU315" i="30"/>
  <c r="BU307" i="30"/>
  <c r="BU299" i="30"/>
  <c r="BU291" i="30"/>
  <c r="BU482" i="30"/>
  <c r="BU418" i="30"/>
  <c r="BU354" i="30"/>
  <c r="BU290" i="30"/>
  <c r="BU278" i="30"/>
  <c r="BU270" i="30"/>
  <c r="BU262" i="30"/>
  <c r="BU254" i="30"/>
  <c r="BU246" i="30"/>
  <c r="BU238" i="30"/>
  <c r="BU230" i="30"/>
  <c r="BU222" i="30"/>
  <c r="BU214" i="30"/>
  <c r="BU206" i="30"/>
  <c r="BU198" i="30"/>
  <c r="BU190" i="30"/>
  <c r="BU182" i="30"/>
  <c r="BU174" i="30"/>
  <c r="BU166" i="30"/>
  <c r="BU158" i="30"/>
  <c r="BU150" i="30"/>
  <c r="BU142" i="30"/>
  <c r="BU134" i="30"/>
  <c r="BU126" i="30"/>
  <c r="BU118" i="30"/>
  <c r="BU110" i="30"/>
  <c r="BU102" i="30"/>
  <c r="BU94" i="30"/>
  <c r="BU86" i="30"/>
  <c r="BU78" i="30"/>
  <c r="BU70" i="30"/>
  <c r="BU62" i="30"/>
  <c r="BU54" i="30"/>
  <c r="BU46" i="30"/>
  <c r="BU29" i="30"/>
  <c r="BU474" i="30"/>
  <c r="BU410" i="30"/>
  <c r="BU346" i="30"/>
  <c r="BU285" i="30"/>
  <c r="BU277" i="30"/>
  <c r="BU269" i="30"/>
  <c r="BU261" i="30"/>
  <c r="BU253" i="30"/>
  <c r="BU245" i="30"/>
  <c r="BU237" i="30"/>
  <c r="BU229" i="30"/>
  <c r="BU221" i="30"/>
  <c r="BU213" i="30"/>
  <c r="BU205" i="30"/>
  <c r="BU197" i="30"/>
  <c r="BU189" i="30"/>
  <c r="BU181" i="30"/>
  <c r="BU173" i="30"/>
  <c r="BU165" i="30"/>
  <c r="BU157" i="30"/>
  <c r="BU149" i="30"/>
  <c r="BU141" i="30"/>
  <c r="BU133" i="30"/>
  <c r="BU125" i="30"/>
  <c r="BU117" i="30"/>
  <c r="BU109" i="30"/>
  <c r="BU101" i="30"/>
  <c r="BU93" i="30"/>
  <c r="BU85" i="30"/>
  <c r="BU77" i="30"/>
  <c r="BU69" i="30"/>
  <c r="BU61" i="30"/>
  <c r="BU53" i="30"/>
  <c r="BU45" i="30"/>
  <c r="BU37" i="30"/>
  <c r="BU466" i="30"/>
  <c r="BU402" i="30"/>
  <c r="BU338" i="30"/>
  <c r="BU284" i="30"/>
  <c r="BU276" i="30"/>
  <c r="BU268" i="30"/>
  <c r="BU260" i="30"/>
  <c r="BU252" i="30"/>
  <c r="BU244" i="30"/>
  <c r="BU236" i="30"/>
  <c r="BU228" i="30"/>
  <c r="BU220" i="30"/>
  <c r="BU212" i="30"/>
  <c r="BU204" i="30"/>
  <c r="BU196" i="30"/>
  <c r="BU188" i="30"/>
  <c r="BU180" i="30"/>
  <c r="BU172" i="30"/>
  <c r="BU164" i="30"/>
  <c r="BU156" i="30"/>
  <c r="BU148" i="30"/>
  <c r="BU140" i="30"/>
  <c r="BU132" i="30"/>
  <c r="BU124" i="30"/>
  <c r="BU116" i="30"/>
  <c r="BU108" i="30"/>
  <c r="BU100" i="30"/>
  <c r="BU92" i="30"/>
  <c r="BU84" i="30"/>
  <c r="BU76" i="30"/>
  <c r="BU68" i="30"/>
  <c r="BU60" i="30"/>
  <c r="BU52" i="30"/>
  <c r="BU44" i="30"/>
  <c r="BU36" i="30"/>
  <c r="BU458" i="30"/>
  <c r="BU394" i="30"/>
  <c r="BU330" i="30"/>
  <c r="BU283" i="30"/>
  <c r="BU275" i="30"/>
  <c r="BU267" i="30"/>
  <c r="BU259" i="30"/>
  <c r="BU251" i="30"/>
  <c r="BU243" i="30"/>
  <c r="BU235" i="30"/>
  <c r="BU227" i="30"/>
  <c r="BU219" i="30"/>
  <c r="BU211" i="30"/>
  <c r="BU203" i="30"/>
  <c r="BU195" i="30"/>
  <c r="BU187" i="30"/>
  <c r="BU179" i="30"/>
  <c r="BU171" i="30"/>
  <c r="BU163" i="30"/>
  <c r="BU155" i="30"/>
  <c r="BU147" i="30"/>
  <c r="BU139" i="30"/>
  <c r="BU131" i="30"/>
  <c r="BU123" i="30"/>
  <c r="BU115" i="30"/>
  <c r="BU107" i="30"/>
  <c r="BU99" i="30"/>
  <c r="BU91" i="30"/>
  <c r="BU83" i="30"/>
  <c r="BU75" i="30"/>
  <c r="BU67" i="30"/>
  <c r="BU59" i="30"/>
  <c r="BU51" i="30"/>
  <c r="BU43" i="30"/>
  <c r="BU35" i="30"/>
  <c r="BU450" i="30"/>
  <c r="BU386" i="30"/>
  <c r="BU322" i="30"/>
  <c r="BU282" i="30"/>
  <c r="BU274" i="30"/>
  <c r="BU266" i="30"/>
  <c r="BU258" i="30"/>
  <c r="BU250" i="30"/>
  <c r="BU242" i="30"/>
  <c r="BU234" i="30"/>
  <c r="BU226" i="30"/>
  <c r="BU218" i="30"/>
  <c r="BU210" i="30"/>
  <c r="BU202" i="30"/>
  <c r="BU194" i="30"/>
  <c r="BU186" i="30"/>
  <c r="BU178" i="30"/>
  <c r="BU170" i="30"/>
  <c r="BU162" i="30"/>
  <c r="BU154" i="30"/>
  <c r="BU146" i="30"/>
  <c r="BU138" i="30"/>
  <c r="BU130" i="30"/>
  <c r="BU122" i="30"/>
  <c r="BU114" i="30"/>
  <c r="BU106" i="30"/>
  <c r="BU98" i="30"/>
  <c r="BU90" i="30"/>
  <c r="BU82" i="30"/>
  <c r="BU74" i="30"/>
  <c r="BU66" i="30"/>
  <c r="BU58" i="30"/>
  <c r="BU50" i="30"/>
  <c r="BU42" i="30"/>
  <c r="BU506" i="30"/>
  <c r="BU442" i="30"/>
  <c r="BU378" i="30"/>
  <c r="BU314" i="30"/>
  <c r="BU281" i="30"/>
  <c r="BU273" i="30"/>
  <c r="BU265" i="30"/>
  <c r="BU257" i="30"/>
  <c r="BU249" i="30"/>
  <c r="BU241" i="30"/>
  <c r="BU233" i="30"/>
  <c r="BU225" i="30"/>
  <c r="BU217" i="30"/>
  <c r="BU209" i="30"/>
  <c r="BU201" i="30"/>
  <c r="BU193" i="30"/>
  <c r="BU185" i="30"/>
  <c r="BU177" i="30"/>
  <c r="BU169" i="30"/>
  <c r="BU161" i="30"/>
  <c r="BU153" i="30"/>
  <c r="BU145" i="30"/>
  <c r="BU137" i="30"/>
  <c r="BU129" i="30"/>
  <c r="BU121" i="30"/>
  <c r="BU113" i="30"/>
  <c r="BU105" i="30"/>
  <c r="BU97" i="30"/>
  <c r="BU89" i="30"/>
  <c r="BU81" i="30"/>
  <c r="BU73" i="30"/>
  <c r="BU65" i="30"/>
  <c r="BU57" i="30"/>
  <c r="BU49" i="30"/>
  <c r="BU41" i="30"/>
  <c r="BU498" i="30"/>
  <c r="BU434" i="30"/>
  <c r="BU370" i="30"/>
  <c r="BU306" i="30"/>
  <c r="BU280" i="30"/>
  <c r="BU272" i="30"/>
  <c r="BU264" i="30"/>
  <c r="BU256" i="30"/>
  <c r="BU248" i="30"/>
  <c r="BU240" i="30"/>
  <c r="BU232" i="30"/>
  <c r="BU224" i="30"/>
  <c r="BU216" i="30"/>
  <c r="BU208" i="30"/>
  <c r="BU200" i="30"/>
  <c r="BU192" i="30"/>
  <c r="BU184" i="30"/>
  <c r="BU176" i="30"/>
  <c r="BU168" i="30"/>
  <c r="BU160" i="30"/>
  <c r="BU152" i="30"/>
  <c r="BU144" i="30"/>
  <c r="BU136" i="30"/>
  <c r="BU128" i="30"/>
  <c r="BU120" i="30"/>
  <c r="BU112" i="30"/>
  <c r="BU104" i="30"/>
  <c r="BU96" i="30"/>
  <c r="BU88" i="30"/>
  <c r="BU80" i="30"/>
  <c r="BU72" i="30"/>
  <c r="BU64" i="30"/>
  <c r="BU48" i="30"/>
  <c r="BU40" i="30"/>
  <c r="BU490" i="30"/>
  <c r="BU426" i="30"/>
  <c r="BU362" i="30"/>
  <c r="BU298" i="30"/>
  <c r="BU279" i="30"/>
  <c r="BU271" i="30"/>
  <c r="BU263" i="30"/>
  <c r="BU255" i="30"/>
  <c r="BU247" i="30"/>
  <c r="BU239" i="30"/>
  <c r="BU231" i="30"/>
  <c r="BU223" i="30"/>
  <c r="BU215" i="30"/>
  <c r="BU207" i="30"/>
  <c r="BU199" i="30"/>
  <c r="BU191" i="30"/>
  <c r="BU183" i="30"/>
  <c r="BU175" i="30"/>
  <c r="BU167" i="30"/>
  <c r="BU159" i="30"/>
  <c r="BU151" i="30"/>
  <c r="BU143" i="30"/>
  <c r="BU135" i="30"/>
  <c r="BU127" i="30"/>
  <c r="BU119" i="30"/>
  <c r="BU111" i="30"/>
  <c r="BU103" i="30"/>
  <c r="BU95" i="30"/>
  <c r="BU87" i="30"/>
  <c r="BU79" i="30"/>
  <c r="BU71" i="30"/>
  <c r="BU63" i="30"/>
  <c r="BU55" i="30"/>
  <c r="BU47" i="30"/>
  <c r="BU30" i="30"/>
  <c r="AU504" i="30"/>
  <c r="AU496" i="30"/>
  <c r="AU488" i="30"/>
  <c r="AU480" i="30"/>
  <c r="AU472" i="30"/>
  <c r="AU464" i="30"/>
  <c r="AU456" i="30"/>
  <c r="AU448" i="30"/>
  <c r="AU440" i="30"/>
  <c r="AU432" i="30"/>
  <c r="AU424" i="30"/>
  <c r="AU416" i="30"/>
  <c r="AU408" i="30"/>
  <c r="AU400" i="30"/>
  <c r="AU392" i="30"/>
  <c r="AU384" i="30"/>
  <c r="AU376" i="30"/>
  <c r="AU368" i="30"/>
  <c r="AU360" i="30"/>
  <c r="AU352" i="30"/>
  <c r="AU344" i="30"/>
  <c r="AU336" i="30"/>
  <c r="AU328" i="30"/>
  <c r="AU320" i="30"/>
  <c r="AU312" i="30"/>
  <c r="AU304" i="30"/>
  <c r="AU296" i="30"/>
  <c r="AU288" i="30"/>
  <c r="AU280" i="30"/>
  <c r="AU272" i="30"/>
  <c r="AU264" i="30"/>
  <c r="AU256" i="30"/>
  <c r="AU248" i="30"/>
  <c r="AU240" i="30"/>
  <c r="AU232" i="30"/>
  <c r="AU224" i="30"/>
  <c r="AU216" i="30"/>
  <c r="AU208" i="30"/>
  <c r="AU200" i="30"/>
  <c r="AU192" i="30"/>
  <c r="AU184" i="30"/>
  <c r="AU176" i="30"/>
  <c r="AU168" i="30"/>
  <c r="AU160" i="30"/>
  <c r="AU152" i="30"/>
  <c r="AU144" i="30"/>
  <c r="AU136" i="30"/>
  <c r="AU128" i="30"/>
  <c r="AU120" i="30"/>
  <c r="AU112" i="30"/>
  <c r="AU104" i="30"/>
  <c r="AU96" i="30"/>
  <c r="AU88" i="30"/>
  <c r="AU80" i="30"/>
  <c r="AU72" i="30"/>
  <c r="AU64" i="30"/>
  <c r="AU48" i="30"/>
  <c r="AU40" i="30"/>
  <c r="AU31" i="30"/>
  <c r="AU23" i="30"/>
  <c r="AU15" i="30"/>
  <c r="AU503" i="30"/>
  <c r="AU495" i="30"/>
  <c r="AU487" i="30"/>
  <c r="AU479" i="30"/>
  <c r="AU471" i="30"/>
  <c r="AU463" i="30"/>
  <c r="AU455" i="30"/>
  <c r="AU447" i="30"/>
  <c r="AU439" i="30"/>
  <c r="AU431" i="30"/>
  <c r="AU423" i="30"/>
  <c r="AU415" i="30"/>
  <c r="AU407" i="30"/>
  <c r="AU399" i="30"/>
  <c r="AU391" i="30"/>
  <c r="AU383" i="30"/>
  <c r="AU375" i="30"/>
  <c r="AU367" i="30"/>
  <c r="AU359" i="30"/>
  <c r="AU351" i="30"/>
  <c r="AU343" i="30"/>
  <c r="AU335" i="30"/>
  <c r="AU327" i="30"/>
  <c r="AU319" i="30"/>
  <c r="AU311" i="30"/>
  <c r="AU303" i="30"/>
  <c r="AU295" i="30"/>
  <c r="AU287" i="30"/>
  <c r="AU279" i="30"/>
  <c r="AU271" i="30"/>
  <c r="AU263" i="30"/>
  <c r="AU255" i="30"/>
  <c r="AU247" i="30"/>
  <c r="AU239" i="30"/>
  <c r="AU231" i="30"/>
  <c r="AU223" i="30"/>
  <c r="AU215" i="30"/>
  <c r="AU207" i="30"/>
  <c r="AU199" i="30"/>
  <c r="AU191" i="30"/>
  <c r="AU183" i="30"/>
  <c r="AU175" i="30"/>
  <c r="AU167" i="30"/>
  <c r="AU159" i="30"/>
  <c r="AU151" i="30"/>
  <c r="AU143" i="30"/>
  <c r="AU135" i="30"/>
  <c r="AU127" i="30"/>
  <c r="AU119" i="30"/>
  <c r="AU111" i="30"/>
  <c r="AU103" i="30"/>
  <c r="AU95" i="30"/>
  <c r="AU87" i="30"/>
  <c r="AU79" i="30"/>
  <c r="AU71" i="30"/>
  <c r="AU63" i="30"/>
  <c r="AU55" i="30"/>
  <c r="AU47" i="30"/>
  <c r="AU39" i="30"/>
  <c r="AU30" i="30"/>
  <c r="AU22" i="30"/>
  <c r="AU14" i="30"/>
  <c r="AU509" i="30"/>
  <c r="AU501" i="30"/>
  <c r="AU493" i="30"/>
  <c r="AU485" i="30"/>
  <c r="AU477" i="30"/>
  <c r="AU469" i="30"/>
  <c r="AU461" i="30"/>
  <c r="AU453" i="30"/>
  <c r="AU445" i="30"/>
  <c r="AU437" i="30"/>
  <c r="AU429" i="30"/>
  <c r="AU421" i="30"/>
  <c r="AU413" i="30"/>
  <c r="AU405" i="30"/>
  <c r="AU397" i="30"/>
  <c r="AU389" i="30"/>
  <c r="AU381" i="30"/>
  <c r="AU373" i="30"/>
  <c r="AU365" i="30"/>
  <c r="AU357" i="30"/>
  <c r="AU349" i="30"/>
  <c r="AU341" i="30"/>
  <c r="AU333" i="30"/>
  <c r="AU325" i="30"/>
  <c r="AU309" i="30"/>
  <c r="AU301" i="30"/>
  <c r="AU293" i="30"/>
  <c r="AU285" i="30"/>
  <c r="AU277" i="30"/>
  <c r="AU269" i="30"/>
  <c r="AU261" i="30"/>
  <c r="AU253" i="30"/>
  <c r="AU245" i="30"/>
  <c r="AU237" i="30"/>
  <c r="AU229" i="30"/>
  <c r="AU221" i="30"/>
  <c r="AU213" i="30"/>
  <c r="AU205" i="30"/>
  <c r="AU197" i="30"/>
  <c r="AU189" i="30"/>
  <c r="AU181" i="30"/>
  <c r="AU173" i="30"/>
  <c r="AU165" i="30"/>
  <c r="AU157" i="30"/>
  <c r="AU149" i="30"/>
  <c r="AU133" i="30"/>
  <c r="AU125" i="30"/>
  <c r="AU117" i="30"/>
  <c r="AU109" i="30"/>
  <c r="AU101" i="30"/>
  <c r="AU93" i="30"/>
  <c r="AU85" i="30"/>
  <c r="AU77" i="30"/>
  <c r="AU69" i="30"/>
  <c r="AU61" i="30"/>
  <c r="AU53" i="30"/>
  <c r="AU45" i="30"/>
  <c r="AU37" i="30"/>
  <c r="AU28" i="30"/>
  <c r="AU20" i="30"/>
  <c r="AU12" i="30"/>
  <c r="AU508" i="30"/>
  <c r="AU500" i="30"/>
  <c r="AU492" i="30"/>
  <c r="AU484" i="30"/>
  <c r="AU476" i="30"/>
  <c r="AU468" i="30"/>
  <c r="AU460" i="30"/>
  <c r="AU452" i="30"/>
  <c r="AU444" i="30"/>
  <c r="AU436" i="30"/>
  <c r="AU428" i="30"/>
  <c r="AU420" i="30"/>
  <c r="AU412" i="30"/>
  <c r="AU404" i="30"/>
  <c r="AU396" i="30"/>
  <c r="AU388" i="30"/>
  <c r="AU380" i="30"/>
  <c r="AU372" i="30"/>
  <c r="AU364" i="30"/>
  <c r="AU356" i="30"/>
  <c r="AU348" i="30"/>
  <c r="AU340" i="30"/>
  <c r="AU332" i="30"/>
  <c r="AU324" i="30"/>
  <c r="AU316" i="30"/>
  <c r="AU308" i="30"/>
  <c r="AU300" i="30"/>
  <c r="AU292" i="30"/>
  <c r="AU284" i="30"/>
  <c r="AU276" i="30"/>
  <c r="AU268" i="30"/>
  <c r="AU260" i="30"/>
  <c r="AU252" i="30"/>
  <c r="AU244" i="30"/>
  <c r="AU236" i="30"/>
  <c r="AU228" i="30"/>
  <c r="AU220" i="30"/>
  <c r="AU212" i="30"/>
  <c r="AU204" i="30"/>
  <c r="AU196" i="30"/>
  <c r="AU188" i="30"/>
  <c r="AU180" i="30"/>
  <c r="AU172" i="30"/>
  <c r="AU164" i="30"/>
  <c r="AU156" i="30"/>
  <c r="AU148" i="30"/>
  <c r="AU140" i="30"/>
  <c r="AU132" i="30"/>
  <c r="AU124" i="30"/>
  <c r="AU116" i="30"/>
  <c r="AU108" i="30"/>
  <c r="AU100" i="30"/>
  <c r="AU92" i="30"/>
  <c r="AU84" i="30"/>
  <c r="AU76" i="30"/>
  <c r="AU68" i="30"/>
  <c r="AU60" i="30"/>
  <c r="AU52" i="30"/>
  <c r="AU44" i="30"/>
  <c r="AU36" i="30"/>
  <c r="AU27" i="30"/>
  <c r="AU19" i="30"/>
  <c r="AU11" i="30"/>
  <c r="AU507" i="30"/>
  <c r="AU499" i="30"/>
  <c r="AU491" i="30"/>
  <c r="AU483" i="30"/>
  <c r="AU475" i="30"/>
  <c r="AU467" i="30"/>
  <c r="AU459" i="30"/>
  <c r="AU451" i="30"/>
  <c r="AU443" i="30"/>
  <c r="AU435" i="30"/>
  <c r="AU427" i="30"/>
  <c r="AU419" i="30"/>
  <c r="AU411" i="30"/>
  <c r="AU403" i="30"/>
  <c r="AU395" i="30"/>
  <c r="AU387" i="30"/>
  <c r="AU379" i="30"/>
  <c r="AU371" i="30"/>
  <c r="AU363" i="30"/>
  <c r="AU355" i="30"/>
  <c r="AU347" i="30"/>
  <c r="AU339" i="30"/>
  <c r="AU331" i="30"/>
  <c r="AU323" i="30"/>
  <c r="AU315" i="30"/>
  <c r="AU307" i="30"/>
  <c r="AU299" i="30"/>
  <c r="AU291" i="30"/>
  <c r="AU283" i="30"/>
  <c r="AU275" i="30"/>
  <c r="AU267" i="30"/>
  <c r="AU259" i="30"/>
  <c r="AU251" i="30"/>
  <c r="AU243" i="30"/>
  <c r="AU235" i="30"/>
  <c r="AU227" i="30"/>
  <c r="AU219" i="30"/>
  <c r="AU211" i="30"/>
  <c r="AU506" i="30"/>
  <c r="AU498" i="30"/>
  <c r="AU490" i="30"/>
  <c r="AU482" i="30"/>
  <c r="AU474" i="30"/>
  <c r="AU466" i="30"/>
  <c r="AU458" i="30"/>
  <c r="AU450" i="30"/>
  <c r="AU442" i="30"/>
  <c r="AU434" i="30"/>
  <c r="AU426" i="30"/>
  <c r="AU418" i="30"/>
  <c r="AU410" i="30"/>
  <c r="AU402" i="30"/>
  <c r="AU394" i="30"/>
  <c r="AU386" i="30"/>
  <c r="AU378" i="30"/>
  <c r="AU370" i="30"/>
  <c r="AU362" i="30"/>
  <c r="AU354" i="30"/>
  <c r="AU346" i="30"/>
  <c r="AU338" i="30"/>
  <c r="AU330" i="30"/>
  <c r="AU322" i="30"/>
  <c r="AU314" i="30"/>
  <c r="AU306" i="30"/>
  <c r="AU298" i="30"/>
  <c r="AU290" i="30"/>
  <c r="AU282" i="30"/>
  <c r="AU274" i="30"/>
  <c r="AU266" i="30"/>
  <c r="AU258" i="30"/>
  <c r="AU250" i="30"/>
  <c r="AU242" i="30"/>
  <c r="AU234" i="30"/>
  <c r="AU226" i="30"/>
  <c r="AU218" i="30"/>
  <c r="AU210" i="30"/>
  <c r="AU202" i="30"/>
  <c r="AU194" i="30"/>
  <c r="AU186" i="30"/>
  <c r="AU178" i="30"/>
  <c r="AU170" i="30"/>
  <c r="AU162" i="30"/>
  <c r="AU154" i="30"/>
  <c r="AU146" i="30"/>
  <c r="AU138" i="30"/>
  <c r="AU130" i="30"/>
  <c r="AU122" i="30"/>
  <c r="AU114" i="30"/>
  <c r="AU106" i="30"/>
  <c r="AU98" i="30"/>
  <c r="AU90" i="30"/>
  <c r="AU82" i="30"/>
  <c r="AU74" i="30"/>
  <c r="AU66" i="30"/>
  <c r="AU58" i="30"/>
  <c r="AU50" i="30"/>
  <c r="AU42" i="30"/>
  <c r="AU34" i="30"/>
  <c r="AU17" i="30"/>
  <c r="AU505" i="30"/>
  <c r="AU497" i="30"/>
  <c r="AU489" i="30"/>
  <c r="AU481" i="30"/>
  <c r="AU473" i="30"/>
  <c r="AU465" i="30"/>
  <c r="AU457" i="30"/>
  <c r="AU449" i="30"/>
  <c r="AU441" i="30"/>
  <c r="AU433" i="30"/>
  <c r="AU425" i="30"/>
  <c r="AU417" i="30"/>
  <c r="AU409" i="30"/>
  <c r="AU401" i="30"/>
  <c r="AU393" i="30"/>
  <c r="AU385" i="30"/>
  <c r="AU377" i="30"/>
  <c r="AU369" i="30"/>
  <c r="AU361" i="30"/>
  <c r="AU353" i="30"/>
  <c r="AU345" i="30"/>
  <c r="AU337" i="30"/>
  <c r="AU329" i="30"/>
  <c r="AU321" i="30"/>
  <c r="AU313" i="30"/>
  <c r="AU305" i="30"/>
  <c r="AU297" i="30"/>
  <c r="AU289" i="30"/>
  <c r="AU281" i="30"/>
  <c r="AU273" i="30"/>
  <c r="AU265" i="30"/>
  <c r="AU257" i="30"/>
  <c r="AU249" i="30"/>
  <c r="AU241" i="30"/>
  <c r="AU233" i="30"/>
  <c r="AU225" i="30"/>
  <c r="AU217" i="30"/>
  <c r="AU209" i="30"/>
  <c r="AU201" i="30"/>
  <c r="AU193" i="30"/>
  <c r="AU185" i="30"/>
  <c r="AU177" i="30"/>
  <c r="AU169" i="30"/>
  <c r="AU161" i="30"/>
  <c r="AU153" i="30"/>
  <c r="AU145" i="30"/>
  <c r="AU137" i="30"/>
  <c r="AU129" i="30"/>
  <c r="AU121" i="30"/>
  <c r="AU113" i="30"/>
  <c r="AU105" i="30"/>
  <c r="AU97" i="30"/>
  <c r="AU89" i="30"/>
  <c r="AU81" i="30"/>
  <c r="AU73" i="30"/>
  <c r="AU65" i="30"/>
  <c r="AU57" i="30"/>
  <c r="AU49" i="30"/>
  <c r="AU41" i="30"/>
  <c r="AU33" i="30"/>
  <c r="AU24" i="30"/>
  <c r="AU16" i="30"/>
  <c r="AU478" i="30"/>
  <c r="AU414" i="30"/>
  <c r="AU350" i="30"/>
  <c r="AU286" i="30"/>
  <c r="AU222" i="30"/>
  <c r="AU182" i="30"/>
  <c r="AU150" i="30"/>
  <c r="AU118" i="30"/>
  <c r="AU86" i="30"/>
  <c r="AU54" i="30"/>
  <c r="AU21" i="30"/>
  <c r="AU470" i="30"/>
  <c r="AU406" i="30"/>
  <c r="AU342" i="30"/>
  <c r="AU278" i="30"/>
  <c r="AU214" i="30"/>
  <c r="AU179" i="30"/>
  <c r="AU147" i="30"/>
  <c r="AU115" i="30"/>
  <c r="AU83" i="30"/>
  <c r="AU51" i="30"/>
  <c r="AU18" i="30"/>
  <c r="AU462" i="30"/>
  <c r="AU398" i="30"/>
  <c r="AU334" i="30"/>
  <c r="AU270" i="30"/>
  <c r="AU206" i="30"/>
  <c r="AU174" i="30"/>
  <c r="AU142" i="30"/>
  <c r="AU110" i="30"/>
  <c r="AU78" i="30"/>
  <c r="AU46" i="30"/>
  <c r="AU13" i="30"/>
  <c r="AU454" i="30"/>
  <c r="AU390" i="30"/>
  <c r="AU326" i="30"/>
  <c r="AU262" i="30"/>
  <c r="AU203" i="30"/>
  <c r="AU171" i="30"/>
  <c r="AU139" i="30"/>
  <c r="AU107" i="30"/>
  <c r="AU75" i="30"/>
  <c r="AU43" i="30"/>
  <c r="AU510" i="30"/>
  <c r="AU446" i="30"/>
  <c r="AU382" i="30"/>
  <c r="AU318" i="30"/>
  <c r="AU254" i="30"/>
  <c r="AU198" i="30"/>
  <c r="AU166" i="30"/>
  <c r="AU134" i="30"/>
  <c r="AU102" i="30"/>
  <c r="AU70" i="30"/>
  <c r="AU38" i="30"/>
  <c r="AU502" i="30"/>
  <c r="AU438" i="30"/>
  <c r="AU374" i="30"/>
  <c r="AU310" i="30"/>
  <c r="AU246" i="30"/>
  <c r="AU195" i="30"/>
  <c r="AU163" i="30"/>
  <c r="AU131" i="30"/>
  <c r="AU99" i="30"/>
  <c r="AU67" i="30"/>
  <c r="AU35" i="30"/>
  <c r="AU494" i="30"/>
  <c r="AU430" i="30"/>
  <c r="AU366" i="30"/>
  <c r="AU302" i="30"/>
  <c r="AU238" i="30"/>
  <c r="AU190" i="30"/>
  <c r="AU158" i="30"/>
  <c r="AU126" i="30"/>
  <c r="AU94" i="30"/>
  <c r="AU62" i="30"/>
  <c r="AU29" i="30"/>
  <c r="AU486" i="30"/>
  <c r="AU422" i="30"/>
  <c r="AU358" i="30"/>
  <c r="AU294" i="30"/>
  <c r="AU230" i="30"/>
  <c r="AU187" i="30"/>
  <c r="AU155" i="30"/>
  <c r="AU123" i="30"/>
  <c r="AU91" i="30"/>
  <c r="AU59" i="30"/>
  <c r="AU26" i="30"/>
  <c r="R40" i="30"/>
  <c r="S40" i="30" s="1"/>
  <c r="BK32" i="30"/>
  <c r="BK507" i="30"/>
  <c r="BK499" i="30"/>
  <c r="BK491" i="30"/>
  <c r="BK483" i="30"/>
  <c r="BK475" i="30"/>
  <c r="BK467" i="30"/>
  <c r="BK459" i="30"/>
  <c r="BK451" i="30"/>
  <c r="BK443" i="30"/>
  <c r="BK435" i="30"/>
  <c r="BK427" i="30"/>
  <c r="BK419" i="30"/>
  <c r="BK411" i="30"/>
  <c r="BK403" i="30"/>
  <c r="BK395" i="30"/>
  <c r="BK387" i="30"/>
  <c r="BK379" i="30"/>
  <c r="BK371" i="30"/>
  <c r="BK363" i="30"/>
  <c r="BK355" i="30"/>
  <c r="BK347" i="30"/>
  <c r="BK339" i="30"/>
  <c r="BK331" i="30"/>
  <c r="BK323" i="30"/>
  <c r="BK315" i="30"/>
  <c r="BK307" i="30"/>
  <c r="BK299" i="30"/>
  <c r="BK291" i="30"/>
  <c r="BK283" i="30"/>
  <c r="BK275" i="30"/>
  <c r="BK267" i="30"/>
  <c r="BK259" i="30"/>
  <c r="BK251" i="30"/>
  <c r="BK243" i="30"/>
  <c r="BK235" i="30"/>
  <c r="BK227" i="30"/>
  <c r="BK219" i="30"/>
  <c r="BK211" i="30"/>
  <c r="BK203" i="30"/>
  <c r="BK195" i="30"/>
  <c r="BK187" i="30"/>
  <c r="BK179" i="30"/>
  <c r="BK171" i="30"/>
  <c r="BK163" i="30"/>
  <c r="BK155" i="30"/>
  <c r="BK147" i="30"/>
  <c r="BK139" i="30"/>
  <c r="BK131" i="30"/>
  <c r="BK123" i="30"/>
  <c r="BK115" i="30"/>
  <c r="BK107" i="30"/>
  <c r="BK99" i="30"/>
  <c r="BK91" i="30"/>
  <c r="BK83" i="30"/>
  <c r="BK75" i="30"/>
  <c r="BK67" i="30"/>
  <c r="BK59" i="30"/>
  <c r="BK51" i="30"/>
  <c r="BK43" i="30"/>
  <c r="BK35" i="30"/>
  <c r="BK26" i="30"/>
  <c r="BK506" i="30"/>
  <c r="BK498" i="30"/>
  <c r="BK490" i="30"/>
  <c r="BK482" i="30"/>
  <c r="BK474" i="30"/>
  <c r="BK466" i="30"/>
  <c r="BK458" i="30"/>
  <c r="BK450" i="30"/>
  <c r="BK442" i="30"/>
  <c r="BK434" i="30"/>
  <c r="BK426" i="30"/>
  <c r="BK418" i="30"/>
  <c r="BK410" i="30"/>
  <c r="BK402" i="30"/>
  <c r="BK394" i="30"/>
  <c r="BK386" i="30"/>
  <c r="BK378" i="30"/>
  <c r="BK370" i="30"/>
  <c r="BK362" i="30"/>
  <c r="BK354" i="30"/>
  <c r="BK346" i="30"/>
  <c r="BK338" i="30"/>
  <c r="BK330" i="30"/>
  <c r="BK322" i="30"/>
  <c r="BK314" i="30"/>
  <c r="BK306" i="30"/>
  <c r="BK298" i="30"/>
  <c r="BK290" i="30"/>
  <c r="BK282" i="30"/>
  <c r="BK274" i="30"/>
  <c r="BK266" i="30"/>
  <c r="BK258" i="30"/>
  <c r="BK250" i="30"/>
  <c r="BK242" i="30"/>
  <c r="BK234" i="30"/>
  <c r="BK226" i="30"/>
  <c r="BK218" i="30"/>
  <c r="BK210" i="30"/>
  <c r="BK202" i="30"/>
  <c r="BK194" i="30"/>
  <c r="BK186" i="30"/>
  <c r="BK178" i="30"/>
  <c r="BK170" i="30"/>
  <c r="BK162" i="30"/>
  <c r="BK154" i="30"/>
  <c r="BK146" i="30"/>
  <c r="BK138" i="30"/>
  <c r="BK130" i="30"/>
  <c r="BK122" i="30"/>
  <c r="BK114" i="30"/>
  <c r="BK106" i="30"/>
  <c r="BK98" i="30"/>
  <c r="BK90" i="30"/>
  <c r="BK82" i="30"/>
  <c r="BK74" i="30"/>
  <c r="BK66" i="30"/>
  <c r="BK58" i="30"/>
  <c r="BK50" i="30"/>
  <c r="BK42" i="30"/>
  <c r="BK34" i="30"/>
  <c r="BK505" i="30"/>
  <c r="BK497" i="30"/>
  <c r="BK489" i="30"/>
  <c r="BK481" i="30"/>
  <c r="BK473" i="30"/>
  <c r="BK465" i="30"/>
  <c r="BK457" i="30"/>
  <c r="BK449" i="30"/>
  <c r="BK441" i="30"/>
  <c r="BK433" i="30"/>
  <c r="BK425" i="30"/>
  <c r="BK417" i="30"/>
  <c r="BK409" i="30"/>
  <c r="BK401" i="30"/>
  <c r="BK393" i="30"/>
  <c r="BK385" i="30"/>
  <c r="BK377" i="30"/>
  <c r="BK369" i="30"/>
  <c r="BK361" i="30"/>
  <c r="BK353" i="30"/>
  <c r="BK345" i="30"/>
  <c r="BK337" i="30"/>
  <c r="BK329" i="30"/>
  <c r="BK321" i="30"/>
  <c r="BK313" i="30"/>
  <c r="BK305" i="30"/>
  <c r="BK297" i="30"/>
  <c r="BK289" i="30"/>
  <c r="BK281" i="30"/>
  <c r="BK273" i="30"/>
  <c r="BK265" i="30"/>
  <c r="BK257" i="30"/>
  <c r="BK249" i="30"/>
  <c r="BK241" i="30"/>
  <c r="BK233" i="30"/>
  <c r="BK225" i="30"/>
  <c r="BK217" i="30"/>
  <c r="BK209" i="30"/>
  <c r="BK201" i="30"/>
  <c r="BK193" i="30"/>
  <c r="BK185" i="30"/>
  <c r="BK177" i="30"/>
  <c r="BK169" i="30"/>
  <c r="BK161" i="30"/>
  <c r="BK153" i="30"/>
  <c r="BK145" i="30"/>
  <c r="BK137" i="30"/>
  <c r="BK129" i="30"/>
  <c r="BK121" i="30"/>
  <c r="BK113" i="30"/>
  <c r="BK105" i="30"/>
  <c r="BK97" i="30"/>
  <c r="BK89" i="30"/>
  <c r="BK81" i="30"/>
  <c r="BK73" i="30"/>
  <c r="BK65" i="30"/>
  <c r="BK57" i="30"/>
  <c r="BK49" i="30"/>
  <c r="BK41" i="30"/>
  <c r="BK33" i="30"/>
  <c r="BK504" i="30"/>
  <c r="BK496" i="30"/>
  <c r="BK488" i="30"/>
  <c r="BK480" i="30"/>
  <c r="BK464" i="30"/>
  <c r="BK456" i="30"/>
  <c r="BK448" i="30"/>
  <c r="BK440" i="30"/>
  <c r="BK424" i="30"/>
  <c r="BK416" i="30"/>
  <c r="BK408" i="30"/>
  <c r="BK400" i="30"/>
  <c r="BK384" i="30"/>
  <c r="BK376" i="30"/>
  <c r="BK368" i="30"/>
  <c r="BK360" i="30"/>
  <c r="BK352" i="30"/>
  <c r="BK344" i="30"/>
  <c r="BK336" i="30"/>
  <c r="BK328" i="30"/>
  <c r="BK320" i="30"/>
  <c r="BK312" i="30"/>
  <c r="BK304" i="30"/>
  <c r="BK296" i="30"/>
  <c r="BK288" i="30"/>
  <c r="BK280" i="30"/>
  <c r="BK272" i="30"/>
  <c r="BK264" i="30"/>
  <c r="BK256" i="30"/>
  <c r="BK248" i="30"/>
  <c r="BK240" i="30"/>
  <c r="BK232" i="30"/>
  <c r="BK224" i="30"/>
  <c r="BK216" i="30"/>
  <c r="BK208" i="30"/>
  <c r="BK200" i="30"/>
  <c r="BK192" i="30"/>
  <c r="BK184" i="30"/>
  <c r="BK176" i="30"/>
  <c r="BK168" i="30"/>
  <c r="BK160" i="30"/>
  <c r="BK152" i="30"/>
  <c r="BK144" i="30"/>
  <c r="BK128" i="30"/>
  <c r="BK120" i="30"/>
  <c r="BK104" i="30"/>
  <c r="BK96" i="30"/>
  <c r="BK80" i="30"/>
  <c r="BK64" i="30"/>
  <c r="BK56" i="30"/>
  <c r="BK48" i="30"/>
  <c r="BK40" i="30"/>
  <c r="BK31" i="30"/>
  <c r="BK23" i="30"/>
  <c r="BK503" i="30"/>
  <c r="BK495" i="30"/>
  <c r="BK487" i="30"/>
  <c r="BK479" i="30"/>
  <c r="BK471" i="30"/>
  <c r="BK463" i="30"/>
  <c r="BK455" i="30"/>
  <c r="BK447" i="30"/>
  <c r="BK439" i="30"/>
  <c r="BK431" i="30"/>
  <c r="BK423" i="30"/>
  <c r="BK415" i="30"/>
  <c r="BK407" i="30"/>
  <c r="BK399" i="30"/>
  <c r="BK391" i="30"/>
  <c r="BK383" i="30"/>
  <c r="BK375" i="30"/>
  <c r="BK367" i="30"/>
  <c r="BK359" i="30"/>
  <c r="BK351" i="30"/>
  <c r="BK343" i="30"/>
  <c r="BK335" i="30"/>
  <c r="BK327" i="30"/>
  <c r="BK319" i="30"/>
  <c r="BK311" i="30"/>
  <c r="BK303" i="30"/>
  <c r="BK295" i="30"/>
  <c r="BK287" i="30"/>
  <c r="BK279" i="30"/>
  <c r="BK271" i="30"/>
  <c r="BK263" i="30"/>
  <c r="BK255" i="30"/>
  <c r="BK247" i="30"/>
  <c r="BK239" i="30"/>
  <c r="BK231" i="30"/>
  <c r="BK223" i="30"/>
  <c r="BK215" i="30"/>
  <c r="BK207" i="30"/>
  <c r="BK199" i="30"/>
  <c r="BK191" i="30"/>
  <c r="BK183" i="30"/>
  <c r="BK175" i="30"/>
  <c r="BK167" i="30"/>
  <c r="BK159" i="30"/>
  <c r="BK151" i="30"/>
  <c r="BK143" i="30"/>
  <c r="BK135" i="30"/>
  <c r="BK127" i="30"/>
  <c r="BK119" i="30"/>
  <c r="BK111" i="30"/>
  <c r="BK103" i="30"/>
  <c r="BK95" i="30"/>
  <c r="BK87" i="30"/>
  <c r="BK79" i="30"/>
  <c r="BK71" i="30"/>
  <c r="BK63" i="30"/>
  <c r="BK55" i="30"/>
  <c r="BK47" i="30"/>
  <c r="BK39" i="30"/>
  <c r="BK510" i="30"/>
  <c r="BK502" i="30"/>
  <c r="BK494" i="30"/>
  <c r="BK486" i="30"/>
  <c r="BK478" i="30"/>
  <c r="BK470" i="30"/>
  <c r="BK462" i="30"/>
  <c r="BK454" i="30"/>
  <c r="BK446" i="30"/>
  <c r="BK438" i="30"/>
  <c r="BK430" i="30"/>
  <c r="BK422" i="30"/>
  <c r="BK414" i="30"/>
  <c r="BK406" i="30"/>
  <c r="BK398" i="30"/>
  <c r="BK390" i="30"/>
  <c r="BK382" i="30"/>
  <c r="BK374" i="30"/>
  <c r="BK366" i="30"/>
  <c r="BK358" i="30"/>
  <c r="BK350" i="30"/>
  <c r="BK342" i="30"/>
  <c r="BK334" i="30"/>
  <c r="BK326" i="30"/>
  <c r="BK318" i="30"/>
  <c r="BK310" i="30"/>
  <c r="BK302" i="30"/>
  <c r="BK294" i="30"/>
  <c r="BK286" i="30"/>
  <c r="BK278" i="30"/>
  <c r="BK270" i="30"/>
  <c r="BK262" i="30"/>
  <c r="BK254" i="30"/>
  <c r="BK246" i="30"/>
  <c r="BK238" i="30"/>
  <c r="BK230" i="30"/>
  <c r="BK222" i="30"/>
  <c r="BK214" i="30"/>
  <c r="BK206" i="30"/>
  <c r="BK198" i="30"/>
  <c r="BK190" i="30"/>
  <c r="BK182" i="30"/>
  <c r="BK174" i="30"/>
  <c r="BK166" i="30"/>
  <c r="BK158" i="30"/>
  <c r="BK150" i="30"/>
  <c r="BK142" i="30"/>
  <c r="BK134" i="30"/>
  <c r="BK126" i="30"/>
  <c r="BK118" i="30"/>
  <c r="BK110" i="30"/>
  <c r="BK102" i="30"/>
  <c r="BK94" i="30"/>
  <c r="BK86" i="30"/>
  <c r="BK78" i="30"/>
  <c r="BK70" i="30"/>
  <c r="BK62" i="30"/>
  <c r="BK54" i="30"/>
  <c r="BK46" i="30"/>
  <c r="BK38" i="30"/>
  <c r="BK509" i="30"/>
  <c r="BK501" i="30"/>
  <c r="BK493" i="30"/>
  <c r="BK485" i="30"/>
  <c r="BK477" i="30"/>
  <c r="BK469" i="30"/>
  <c r="BK461" i="30"/>
  <c r="BK453" i="30"/>
  <c r="BK445" i="30"/>
  <c r="BK437" i="30"/>
  <c r="BK429" i="30"/>
  <c r="BK421" i="30"/>
  <c r="BK413" i="30"/>
  <c r="BK405" i="30"/>
  <c r="BK397" i="30"/>
  <c r="BK389" i="30"/>
  <c r="BK381" i="30"/>
  <c r="BK373" i="30"/>
  <c r="BK365" i="30"/>
  <c r="BK357" i="30"/>
  <c r="BK349" i="30"/>
  <c r="BK341" i="30"/>
  <c r="BK333" i="30"/>
  <c r="BK325" i="30"/>
  <c r="BK317" i="30"/>
  <c r="BK309" i="30"/>
  <c r="BK301" i="30"/>
  <c r="BK293" i="30"/>
  <c r="BK285" i="30"/>
  <c r="BK277" i="30"/>
  <c r="BK269" i="30"/>
  <c r="BK261" i="30"/>
  <c r="BK253" i="30"/>
  <c r="BK245" i="30"/>
  <c r="BK237" i="30"/>
  <c r="BK229" i="30"/>
  <c r="BK221" i="30"/>
  <c r="BK213" i="30"/>
  <c r="BK205" i="30"/>
  <c r="BK197" i="30"/>
  <c r="BK189" i="30"/>
  <c r="BK181" i="30"/>
  <c r="BK173" i="30"/>
  <c r="BK165" i="30"/>
  <c r="BK157" i="30"/>
  <c r="BK149" i="30"/>
  <c r="BK141" i="30"/>
  <c r="BK133" i="30"/>
  <c r="BK125" i="30"/>
  <c r="BK117" i="30"/>
  <c r="BK109" i="30"/>
  <c r="BK101" i="30"/>
  <c r="BK93" i="30"/>
  <c r="BK85" i="30"/>
  <c r="BK77" i="30"/>
  <c r="BK69" i="30"/>
  <c r="BK61" i="30"/>
  <c r="BK53" i="30"/>
  <c r="BK45" i="30"/>
  <c r="BK28" i="30"/>
  <c r="BK508" i="30"/>
  <c r="BK500" i="30"/>
  <c r="BK492" i="30"/>
  <c r="BK484" i="30"/>
  <c r="BK476" i="30"/>
  <c r="BK468" i="30"/>
  <c r="BK460" i="30"/>
  <c r="BK452" i="30"/>
  <c r="BK444" i="30"/>
  <c r="BK436" i="30"/>
  <c r="BK428" i="30"/>
  <c r="BK420" i="30"/>
  <c r="BK412" i="30"/>
  <c r="BK404" i="30"/>
  <c r="BK396" i="30"/>
  <c r="BK388" i="30"/>
  <c r="BK380" i="30"/>
  <c r="BK372" i="30"/>
  <c r="BK364" i="30"/>
  <c r="BK356" i="30"/>
  <c r="BK348" i="30"/>
  <c r="BK340" i="30"/>
  <c r="BK332" i="30"/>
  <c r="BK324" i="30"/>
  <c r="BK316" i="30"/>
  <c r="BK308" i="30"/>
  <c r="BK300" i="30"/>
  <c r="BK292" i="30"/>
  <c r="BK284" i="30"/>
  <c r="BK276" i="30"/>
  <c r="BK268" i="30"/>
  <c r="BK260" i="30"/>
  <c r="BK252" i="30"/>
  <c r="BK244" i="30"/>
  <c r="BK236" i="30"/>
  <c r="BK228" i="30"/>
  <c r="BK220" i="30"/>
  <c r="BK212" i="30"/>
  <c r="BK204" i="30"/>
  <c r="BK196" i="30"/>
  <c r="BK188" i="30"/>
  <c r="BK180" i="30"/>
  <c r="BK172" i="30"/>
  <c r="BK164" i="30"/>
  <c r="BK156" i="30"/>
  <c r="BK148" i="30"/>
  <c r="BK140" i="30"/>
  <c r="BK132" i="30"/>
  <c r="BK124" i="30"/>
  <c r="BK116" i="30"/>
  <c r="BK108" i="30"/>
  <c r="BK100" i="30"/>
  <c r="BK92" i="30"/>
  <c r="BK84" i="30"/>
  <c r="BK76" i="30"/>
  <c r="BK68" i="30"/>
  <c r="BK60" i="30"/>
  <c r="BK52" i="30"/>
  <c r="BK44" i="30"/>
  <c r="BK27" i="30"/>
  <c r="CA508" i="30"/>
  <c r="CA492" i="30"/>
  <c r="CA484" i="30"/>
  <c r="CA476" i="30"/>
  <c r="CA460" i="30"/>
  <c r="CA452" i="30"/>
  <c r="CA444" i="30"/>
  <c r="CA428" i="30"/>
  <c r="CA420" i="30"/>
  <c r="CA412" i="30"/>
  <c r="CA396" i="30"/>
  <c r="CA388" i="30"/>
  <c r="CA380" i="30"/>
  <c r="CA364" i="30"/>
  <c r="CA356" i="30"/>
  <c r="CA348" i="30"/>
  <c r="CA332" i="30"/>
  <c r="CA324" i="30"/>
  <c r="CA316" i="30"/>
  <c r="CA300" i="30"/>
  <c r="CA292" i="30"/>
  <c r="CA284" i="30"/>
  <c r="CA268" i="30"/>
  <c r="CA260" i="30"/>
  <c r="CA252" i="30"/>
  <c r="CA236" i="30"/>
  <c r="CA228" i="30"/>
  <c r="CA220" i="30"/>
  <c r="CA204" i="30"/>
  <c r="CA196" i="30"/>
  <c r="CA188" i="30"/>
  <c r="CA172" i="30"/>
  <c r="CA164" i="30"/>
  <c r="CA156" i="30"/>
  <c r="CA140" i="30"/>
  <c r="CA132" i="30"/>
  <c r="CA124" i="30"/>
  <c r="CA108" i="30"/>
  <c r="CA100" i="30"/>
  <c r="CA92" i="30"/>
  <c r="CA76" i="30"/>
  <c r="CA68" i="30"/>
  <c r="CA60" i="30"/>
  <c r="CA44" i="30"/>
  <c r="CA507" i="30"/>
  <c r="CA499" i="30"/>
  <c r="CA483" i="30"/>
  <c r="CA475" i="30"/>
  <c r="CA467" i="30"/>
  <c r="CA451" i="30"/>
  <c r="CA443" i="30"/>
  <c r="CA435" i="30"/>
  <c r="CA419" i="30"/>
  <c r="CA411" i="30"/>
  <c r="CA403" i="30"/>
  <c r="CA387" i="30"/>
  <c r="CA379" i="30"/>
  <c r="CA371" i="30"/>
  <c r="CA355" i="30"/>
  <c r="CA347" i="30"/>
  <c r="CA339" i="30"/>
  <c r="CA323" i="30"/>
  <c r="CA315" i="30"/>
  <c r="CA307" i="30"/>
  <c r="CA291" i="30"/>
  <c r="CA283" i="30"/>
  <c r="CA275" i="30"/>
  <c r="CA259" i="30"/>
  <c r="CA251" i="30"/>
  <c r="CA243" i="30"/>
  <c r="CA227" i="30"/>
  <c r="CA219" i="30"/>
  <c r="CA211" i="30"/>
  <c r="CA195" i="30"/>
  <c r="CA187" i="30"/>
  <c r="CA179" i="30"/>
  <c r="CA163" i="30"/>
  <c r="CA155" i="30"/>
  <c r="CA147" i="30"/>
  <c r="CA131" i="30"/>
  <c r="CA123" i="30"/>
  <c r="CA115" i="30"/>
  <c r="CA99" i="30"/>
  <c r="CA91" i="30"/>
  <c r="CA83" i="30"/>
  <c r="CA67" i="30"/>
  <c r="CA59" i="30"/>
  <c r="CA51" i="30"/>
  <c r="CA506" i="30"/>
  <c r="CA498" i="30"/>
  <c r="CA490" i="30"/>
  <c r="CA474" i="30"/>
  <c r="CA466" i="30"/>
  <c r="CA458" i="30"/>
  <c r="CA442" i="30"/>
  <c r="CA434" i="30"/>
  <c r="CA426" i="30"/>
  <c r="CA410" i="30"/>
  <c r="CA402" i="30"/>
  <c r="CA394" i="30"/>
  <c r="CA378" i="30"/>
  <c r="CA370" i="30"/>
  <c r="CA362" i="30"/>
  <c r="CA346" i="30"/>
  <c r="CA338" i="30"/>
  <c r="CA330" i="30"/>
  <c r="CA314" i="30"/>
  <c r="CA306" i="30"/>
  <c r="CA298" i="30"/>
  <c r="CA282" i="30"/>
  <c r="CA274" i="30"/>
  <c r="CA266" i="30"/>
  <c r="CA250" i="30"/>
  <c r="CA242" i="30"/>
  <c r="CA234" i="30"/>
  <c r="CA218" i="30"/>
  <c r="CA210" i="30"/>
  <c r="CA202" i="30"/>
  <c r="CA505" i="30"/>
  <c r="CA497" i="30"/>
  <c r="CA489" i="30"/>
  <c r="CA473" i="30"/>
  <c r="CA465" i="30"/>
  <c r="CA457" i="30"/>
  <c r="CA441" i="30"/>
  <c r="CA433" i="30"/>
  <c r="CA425" i="30"/>
  <c r="CA409" i="30"/>
  <c r="CA401" i="30"/>
  <c r="CA393" i="30"/>
  <c r="CA377" i="30"/>
  <c r="CA369" i="30"/>
  <c r="CA361" i="30"/>
  <c r="CA345" i="30"/>
  <c r="CA337" i="30"/>
  <c r="CA329" i="30"/>
  <c r="CA313" i="30"/>
  <c r="CA305" i="30"/>
  <c r="CA297" i="30"/>
  <c r="CA281" i="30"/>
  <c r="CA273" i="30"/>
  <c r="CA265" i="30"/>
  <c r="CA249" i="30"/>
  <c r="CA241" i="30"/>
  <c r="CA233" i="30"/>
  <c r="CA217" i="30"/>
  <c r="CA209" i="30"/>
  <c r="CA201" i="30"/>
  <c r="CA185" i="30"/>
  <c r="CA177" i="30"/>
  <c r="CA169" i="30"/>
  <c r="CA153" i="30"/>
  <c r="CA145" i="30"/>
  <c r="CA137" i="30"/>
  <c r="CA121" i="30"/>
  <c r="CA113" i="30"/>
  <c r="CA105" i="30"/>
  <c r="CA89" i="30"/>
  <c r="CA81" i="30"/>
  <c r="CA73" i="30"/>
  <c r="CA57" i="30"/>
  <c r="CA49" i="30"/>
  <c r="CA41" i="30"/>
  <c r="CA496" i="30"/>
  <c r="CA488" i="30"/>
  <c r="CA480" i="30"/>
  <c r="CA464" i="30"/>
  <c r="CA456" i="30"/>
  <c r="CA448" i="30"/>
  <c r="CA424" i="30"/>
  <c r="CA416" i="30"/>
  <c r="CA400" i="30"/>
  <c r="CA392" i="30"/>
  <c r="CA384" i="30"/>
  <c r="CA368" i="30"/>
  <c r="CA360" i="30"/>
  <c r="CA352" i="30"/>
  <c r="CA328" i="30"/>
  <c r="CA320" i="30"/>
  <c r="CA304" i="30"/>
  <c r="CA296" i="30"/>
  <c r="CA288" i="30"/>
  <c r="CA272" i="30"/>
  <c r="CA264" i="30"/>
  <c r="CA256" i="30"/>
  <c r="CA240" i="30"/>
  <c r="CA232" i="30"/>
  <c r="CA224" i="30"/>
  <c r="CA208" i="30"/>
  <c r="CA200" i="30"/>
  <c r="CA192" i="30"/>
  <c r="CA176" i="30"/>
  <c r="CA168" i="30"/>
  <c r="CA160" i="30"/>
  <c r="CA144" i="30"/>
  <c r="CA136" i="30"/>
  <c r="CA128" i="30"/>
  <c r="CA112" i="30"/>
  <c r="CA104" i="30"/>
  <c r="CA96" i="30"/>
  <c r="CA80" i="30"/>
  <c r="CA72" i="30"/>
  <c r="CA64" i="30"/>
  <c r="CA48" i="30"/>
  <c r="CA40" i="30"/>
  <c r="CA503" i="30"/>
  <c r="CA487" i="30"/>
  <c r="CA479" i="30"/>
  <c r="CA471" i="30"/>
  <c r="CA455" i="30"/>
  <c r="CA447" i="30"/>
  <c r="CA439" i="30"/>
  <c r="CA423" i="30"/>
  <c r="CA415" i="30"/>
  <c r="CA407" i="30"/>
  <c r="CA391" i="30"/>
  <c r="CA383" i="30"/>
  <c r="CA375" i="30"/>
  <c r="CA359" i="30"/>
  <c r="CA351" i="30"/>
  <c r="CA343" i="30"/>
  <c r="CA327" i="30"/>
  <c r="CA319" i="30"/>
  <c r="CA311" i="30"/>
  <c r="CA295" i="30"/>
  <c r="CA287" i="30"/>
  <c r="CA279" i="30"/>
  <c r="CA263" i="30"/>
  <c r="CA255" i="30"/>
  <c r="CA247" i="30"/>
  <c r="CA231" i="30"/>
  <c r="CA223" i="30"/>
  <c r="CA215" i="30"/>
  <c r="CA199" i="30"/>
  <c r="CA191" i="30"/>
  <c r="CA183" i="30"/>
  <c r="CA167" i="30"/>
  <c r="CA159" i="30"/>
  <c r="CA151" i="30"/>
  <c r="CA135" i="30"/>
  <c r="CA127" i="30"/>
  <c r="CA119" i="30"/>
  <c r="CA103" i="30"/>
  <c r="CA95" i="30"/>
  <c r="CA87" i="30"/>
  <c r="CA71" i="30"/>
  <c r="CA63" i="30"/>
  <c r="CA55" i="30"/>
  <c r="CA510" i="30"/>
  <c r="CA502" i="30"/>
  <c r="CA494" i="30"/>
  <c r="CA478" i="30"/>
  <c r="CA470" i="30"/>
  <c r="CA462" i="30"/>
  <c r="CA446" i="30"/>
  <c r="CA438" i="30"/>
  <c r="CA430" i="30"/>
  <c r="CA414" i="30"/>
  <c r="CA406" i="30"/>
  <c r="CA398" i="30"/>
  <c r="CA382" i="30"/>
  <c r="CA374" i="30"/>
  <c r="CA366" i="30"/>
  <c r="CA350" i="30"/>
  <c r="CA342" i="30"/>
  <c r="CA334" i="30"/>
  <c r="CA318" i="30"/>
  <c r="CA310" i="30"/>
  <c r="CA302" i="30"/>
  <c r="CA286" i="30"/>
  <c r="CA278" i="30"/>
  <c r="CA270" i="30"/>
  <c r="CA254" i="30"/>
  <c r="CA246" i="30"/>
  <c r="CA238" i="30"/>
  <c r="CA222" i="30"/>
  <c r="CA214" i="30"/>
  <c r="CA206" i="30"/>
  <c r="CA190" i="30"/>
  <c r="CA182" i="30"/>
  <c r="CA174" i="30"/>
  <c r="CA158" i="30"/>
  <c r="CA150" i="30"/>
  <c r="CA142" i="30"/>
  <c r="CA126" i="30"/>
  <c r="CA118" i="30"/>
  <c r="CA110" i="30"/>
  <c r="CA94" i="30"/>
  <c r="CA86" i="30"/>
  <c r="CA78" i="30"/>
  <c r="CA62" i="30"/>
  <c r="CA54" i="30"/>
  <c r="CA46" i="30"/>
  <c r="CA501" i="30"/>
  <c r="CA493" i="30"/>
  <c r="CA485" i="30"/>
  <c r="CA477" i="30"/>
  <c r="CA469" i="30"/>
  <c r="CA461" i="30"/>
  <c r="CA453" i="30"/>
  <c r="CA445" i="30"/>
  <c r="CA437" i="30"/>
  <c r="CA429" i="30"/>
  <c r="CA421" i="30"/>
  <c r="CA413" i="30"/>
  <c r="CA405" i="30"/>
  <c r="CA397" i="30"/>
  <c r="CA389" i="30"/>
  <c r="CA381" i="30"/>
  <c r="CA373" i="30"/>
  <c r="CA365" i="30"/>
  <c r="CA357" i="30"/>
  <c r="CA349" i="30"/>
  <c r="CA341" i="30"/>
  <c r="CA277" i="30"/>
  <c r="CA213" i="30"/>
  <c r="CA170" i="30"/>
  <c r="CA138" i="30"/>
  <c r="CA106" i="30"/>
  <c r="CA74" i="30"/>
  <c r="CA42" i="30"/>
  <c r="CA333" i="30"/>
  <c r="CA269" i="30"/>
  <c r="CA205" i="30"/>
  <c r="CA165" i="30"/>
  <c r="CA133" i="30"/>
  <c r="CA101" i="30"/>
  <c r="CA69" i="30"/>
  <c r="CA325" i="30"/>
  <c r="CA261" i="30"/>
  <c r="CA197" i="30"/>
  <c r="CA162" i="30"/>
  <c r="CA130" i="30"/>
  <c r="CA98" i="30"/>
  <c r="CA66" i="30"/>
  <c r="CA317" i="30"/>
  <c r="CA253" i="30"/>
  <c r="CA189" i="30"/>
  <c r="CA157" i="30"/>
  <c r="CA125" i="30"/>
  <c r="CA93" i="30"/>
  <c r="CA61" i="30"/>
  <c r="CA309" i="30"/>
  <c r="CA245" i="30"/>
  <c r="CA186" i="30"/>
  <c r="CA154" i="30"/>
  <c r="CA122" i="30"/>
  <c r="CA90" i="30"/>
  <c r="CA58" i="30"/>
  <c r="CA301" i="30"/>
  <c r="CA237" i="30"/>
  <c r="CA181" i="30"/>
  <c r="CA149" i="30"/>
  <c r="CA117" i="30"/>
  <c r="CA85" i="30"/>
  <c r="CA53" i="30"/>
  <c r="CA293" i="30"/>
  <c r="CA229" i="30"/>
  <c r="CA178" i="30"/>
  <c r="CA146" i="30"/>
  <c r="CA114" i="30"/>
  <c r="CA82" i="30"/>
  <c r="CA50" i="30"/>
  <c r="CA285" i="30"/>
  <c r="CA221" i="30"/>
  <c r="CA173" i="30"/>
  <c r="CA141" i="30"/>
  <c r="CA109" i="30"/>
  <c r="CA77" i="30"/>
  <c r="CA45" i="30"/>
  <c r="AE507" i="30"/>
  <c r="AE499" i="30"/>
  <c r="AE491" i="30"/>
  <c r="AE483" i="30"/>
  <c r="AE475" i="30"/>
  <c r="AE467" i="30"/>
  <c r="AE459" i="30"/>
  <c r="AE451" i="30"/>
  <c r="AE443" i="30"/>
  <c r="AE435" i="30"/>
  <c r="AE427" i="30"/>
  <c r="AE419" i="30"/>
  <c r="AE411" i="30"/>
  <c r="AE403" i="30"/>
  <c r="AE395" i="30"/>
  <c r="AE387" i="30"/>
  <c r="AE379" i="30"/>
  <c r="AE371" i="30"/>
  <c r="AE363" i="30"/>
  <c r="AE355" i="30"/>
  <c r="AE347" i="30"/>
  <c r="AE339" i="30"/>
  <c r="AE331" i="30"/>
  <c r="AE323" i="30"/>
  <c r="AE315" i="30"/>
  <c r="AE307" i="30"/>
  <c r="AE299" i="30"/>
  <c r="AE291" i="30"/>
  <c r="AE283" i="30"/>
  <c r="AE275" i="30"/>
  <c r="AE267" i="30"/>
  <c r="AE259" i="30"/>
  <c r="AE251" i="30"/>
  <c r="AE243" i="30"/>
  <c r="AE235" i="30"/>
  <c r="AE227" i="30"/>
  <c r="AE219" i="30"/>
  <c r="AE211" i="30"/>
  <c r="AE203" i="30"/>
  <c r="AE195" i="30"/>
  <c r="AE187" i="30"/>
  <c r="AE179" i="30"/>
  <c r="AE171" i="30"/>
  <c r="AE163" i="30"/>
  <c r="AE155" i="30"/>
  <c r="AE147" i="30"/>
  <c r="AE139" i="30"/>
  <c r="AE131" i="30"/>
  <c r="AE123" i="30"/>
  <c r="AE115" i="30"/>
  <c r="AE107" i="30"/>
  <c r="AE99" i="30"/>
  <c r="AE91" i="30"/>
  <c r="AE83" i="30"/>
  <c r="AE75" i="30"/>
  <c r="AE67" i="30"/>
  <c r="AE59" i="30"/>
  <c r="AE51" i="30"/>
  <c r="AE43" i="30"/>
  <c r="AE506" i="30"/>
  <c r="AE498" i="30"/>
  <c r="AE490" i="30"/>
  <c r="AE482" i="30"/>
  <c r="AE474" i="30"/>
  <c r="AE466" i="30"/>
  <c r="AE458" i="30"/>
  <c r="AE450" i="30"/>
  <c r="AE442" i="30"/>
  <c r="AE434" i="30"/>
  <c r="AE426" i="30"/>
  <c r="AE418" i="30"/>
  <c r="AE410" i="30"/>
  <c r="AE402" i="30"/>
  <c r="AE394" i="30"/>
  <c r="AE386" i="30"/>
  <c r="AE378" i="30"/>
  <c r="AE370" i="30"/>
  <c r="AE362" i="30"/>
  <c r="AE354" i="30"/>
  <c r="AE346" i="30"/>
  <c r="AE338" i="30"/>
  <c r="AE330" i="30"/>
  <c r="AE322" i="30"/>
  <c r="AE314" i="30"/>
  <c r="AE306" i="30"/>
  <c r="AE298" i="30"/>
  <c r="AE290" i="30"/>
  <c r="AE282" i="30"/>
  <c r="AE274" i="30"/>
  <c r="AE266" i="30"/>
  <c r="AE258" i="30"/>
  <c r="AE250" i="30"/>
  <c r="AE242" i="30"/>
  <c r="AE234" i="30"/>
  <c r="AE226" i="30"/>
  <c r="AE218" i="30"/>
  <c r="AE210" i="30"/>
  <c r="AE202" i="30"/>
  <c r="AE194" i="30"/>
  <c r="AE186" i="30"/>
  <c r="AE178" i="30"/>
  <c r="AE170" i="30"/>
  <c r="AE162" i="30"/>
  <c r="AE154" i="30"/>
  <c r="AE146" i="30"/>
  <c r="AE138" i="30"/>
  <c r="AE130" i="30"/>
  <c r="AE122" i="30"/>
  <c r="AE114" i="30"/>
  <c r="AE106" i="30"/>
  <c r="AE98" i="30"/>
  <c r="AE90" i="30"/>
  <c r="AE82" i="30"/>
  <c r="AE74" i="30"/>
  <c r="AE66" i="30"/>
  <c r="AE58" i="30"/>
  <c r="AE50" i="30"/>
  <c r="AE42" i="30"/>
  <c r="AE505" i="30"/>
  <c r="AE497" i="30"/>
  <c r="AE489" i="30"/>
  <c r="AE481" i="30"/>
  <c r="AE473" i="30"/>
  <c r="AE465" i="30"/>
  <c r="AE457" i="30"/>
  <c r="AE449" i="30"/>
  <c r="AE441" i="30"/>
  <c r="AE433" i="30"/>
  <c r="AE425" i="30"/>
  <c r="AE417" i="30"/>
  <c r="AE409" i="30"/>
  <c r="AE401" i="30"/>
  <c r="AE393" i="30"/>
  <c r="AE385" i="30"/>
  <c r="AE377" i="30"/>
  <c r="AE369" i="30"/>
  <c r="AE361" i="30"/>
  <c r="AE353" i="30"/>
  <c r="AE345" i="30"/>
  <c r="AE337" i="30"/>
  <c r="AE329" i="30"/>
  <c r="AE321" i="30"/>
  <c r="AE313" i="30"/>
  <c r="AE305" i="30"/>
  <c r="AE297" i="30"/>
  <c r="AE289" i="30"/>
  <c r="AE281" i="30"/>
  <c r="AE273" i="30"/>
  <c r="AE265" i="30"/>
  <c r="AE257" i="30"/>
  <c r="AE249" i="30"/>
  <c r="AE241" i="30"/>
  <c r="AE233" i="30"/>
  <c r="AE225" i="30"/>
  <c r="AE217" i="30"/>
  <c r="AE209" i="30"/>
  <c r="AE201" i="30"/>
  <c r="AE193" i="30"/>
  <c r="AE185" i="30"/>
  <c r="AE177" i="30"/>
  <c r="AE169" i="30"/>
  <c r="AE161" i="30"/>
  <c r="AE153" i="30"/>
  <c r="AE145" i="30"/>
  <c r="AE137" i="30"/>
  <c r="AE129" i="30"/>
  <c r="AE121" i="30"/>
  <c r="AE113" i="30"/>
  <c r="AE105" i="30"/>
  <c r="AE97" i="30"/>
  <c r="AE89" i="30"/>
  <c r="AE81" i="30"/>
  <c r="AE73" i="30"/>
  <c r="AE65" i="30"/>
  <c r="AE57" i="30"/>
  <c r="AE49" i="30"/>
  <c r="AE41" i="30"/>
  <c r="AE504" i="30"/>
  <c r="AE496" i="30"/>
  <c r="AE488" i="30"/>
  <c r="AE480" i="30"/>
  <c r="AE472" i="30"/>
  <c r="AE464" i="30"/>
  <c r="AE456" i="30"/>
  <c r="AE448" i="30"/>
  <c r="AE440" i="30"/>
  <c r="AE432" i="30"/>
  <c r="AE424" i="30"/>
  <c r="AE416" i="30"/>
  <c r="AE408" i="30"/>
  <c r="AE400" i="30"/>
  <c r="AE392" i="30"/>
  <c r="AE384" i="30"/>
  <c r="AE376" i="30"/>
  <c r="AE368" i="30"/>
  <c r="AE360" i="30"/>
  <c r="AE352" i="30"/>
  <c r="AE344" i="30"/>
  <c r="AE336" i="30"/>
  <c r="AE328" i="30"/>
  <c r="AE320" i="30"/>
  <c r="AE312" i="30"/>
  <c r="AE304" i="30"/>
  <c r="AE296" i="30"/>
  <c r="AE288" i="30"/>
  <c r="AE280" i="30"/>
  <c r="AE272" i="30"/>
  <c r="AE264" i="30"/>
  <c r="AE256" i="30"/>
  <c r="AE248" i="30"/>
  <c r="AE240" i="30"/>
  <c r="AE232" i="30"/>
  <c r="AE224" i="30"/>
  <c r="AE216" i="30"/>
  <c r="AE208" i="30"/>
  <c r="AE200" i="30"/>
  <c r="AE192" i="30"/>
  <c r="AE176" i="30"/>
  <c r="AE168" i="30"/>
  <c r="AE160" i="30"/>
  <c r="AE144" i="30"/>
  <c r="AE136" i="30"/>
  <c r="AE128" i="30"/>
  <c r="AE120" i="30"/>
  <c r="AE104" i="30"/>
  <c r="AE96" i="30"/>
  <c r="AE72" i="30"/>
  <c r="AE64" i="30"/>
  <c r="AE56" i="30"/>
  <c r="AE48" i="30"/>
  <c r="AE40" i="30"/>
  <c r="AE503" i="30"/>
  <c r="AE495" i="30"/>
  <c r="AE487" i="30"/>
  <c r="AE479" i="30"/>
  <c r="AE471" i="30"/>
  <c r="AE463" i="30"/>
  <c r="AE455" i="30"/>
  <c r="AE447" i="30"/>
  <c r="AE439" i="30"/>
  <c r="AE431" i="30"/>
  <c r="AE423" i="30"/>
  <c r="AE415" i="30"/>
  <c r="AE407" i="30"/>
  <c r="AE399" i="30"/>
  <c r="AE391" i="30"/>
  <c r="AE383" i="30"/>
  <c r="AE375" i="30"/>
  <c r="AE367" i="30"/>
  <c r="AE359" i="30"/>
  <c r="AE351" i="30"/>
  <c r="AE343" i="30"/>
  <c r="AE335" i="30"/>
  <c r="AE327" i="30"/>
  <c r="AE319" i="30"/>
  <c r="AE311" i="30"/>
  <c r="AE303" i="30"/>
  <c r="AE295" i="30"/>
  <c r="AE287" i="30"/>
  <c r="AE279" i="30"/>
  <c r="AE271" i="30"/>
  <c r="AE263" i="30"/>
  <c r="AE255" i="30"/>
  <c r="AE247" i="30"/>
  <c r="AE239" i="30"/>
  <c r="AE231" i="30"/>
  <c r="AE223" i="30"/>
  <c r="AE215" i="30"/>
  <c r="AE207" i="30"/>
  <c r="AE199" i="30"/>
  <c r="AE191" i="30"/>
  <c r="AE183" i="30"/>
  <c r="AE175" i="30"/>
  <c r="AE167" i="30"/>
  <c r="AE159" i="30"/>
  <c r="AE151" i="30"/>
  <c r="AE143" i="30"/>
  <c r="AE135" i="30"/>
  <c r="AE127" i="30"/>
  <c r="AE119" i="30"/>
  <c r="AE111" i="30"/>
  <c r="AE103" i="30"/>
  <c r="AE95" i="30"/>
  <c r="AE87" i="30"/>
  <c r="AE79" i="30"/>
  <c r="AE71" i="30"/>
  <c r="AE63" i="30"/>
  <c r="AE55" i="30"/>
  <c r="AE47" i="30"/>
  <c r="AE510" i="30"/>
  <c r="AE502" i="30"/>
  <c r="AE494" i="30"/>
  <c r="AE486" i="30"/>
  <c r="AE478" i="30"/>
  <c r="AE470" i="30"/>
  <c r="AE462" i="30"/>
  <c r="AE454" i="30"/>
  <c r="AE446" i="30"/>
  <c r="AE438" i="30"/>
  <c r="AE430" i="30"/>
  <c r="AE422" i="30"/>
  <c r="AE414" i="30"/>
  <c r="AE406" i="30"/>
  <c r="AE398" i="30"/>
  <c r="AE390" i="30"/>
  <c r="AE382" i="30"/>
  <c r="AE374" i="30"/>
  <c r="AE366" i="30"/>
  <c r="AE358" i="30"/>
  <c r="AE350" i="30"/>
  <c r="AE342" i="30"/>
  <c r="AE334" i="30"/>
  <c r="AE326" i="30"/>
  <c r="AE318" i="30"/>
  <c r="AE310" i="30"/>
  <c r="AE302" i="30"/>
  <c r="AE294" i="30"/>
  <c r="AE286" i="30"/>
  <c r="AE278" i="30"/>
  <c r="AE270" i="30"/>
  <c r="AE262" i="30"/>
  <c r="AE254" i="30"/>
  <c r="AE246" i="30"/>
  <c r="AE238" i="30"/>
  <c r="AE230" i="30"/>
  <c r="AE222" i="30"/>
  <c r="AE214" i="30"/>
  <c r="AE206" i="30"/>
  <c r="AE198" i="30"/>
  <c r="AE190" i="30"/>
  <c r="AE182" i="30"/>
  <c r="AE174" i="30"/>
  <c r="AE166" i="30"/>
  <c r="AE158" i="30"/>
  <c r="AE150" i="30"/>
  <c r="AE142" i="30"/>
  <c r="AE134" i="30"/>
  <c r="AE126" i="30"/>
  <c r="AE118" i="30"/>
  <c r="AE110" i="30"/>
  <c r="AE102" i="30"/>
  <c r="AE94" i="30"/>
  <c r="AE86" i="30"/>
  <c r="AE78" i="30"/>
  <c r="AE70" i="30"/>
  <c r="AE62" i="30"/>
  <c r="AE54" i="30"/>
  <c r="AE46" i="30"/>
  <c r="AE509" i="30"/>
  <c r="AE501" i="30"/>
  <c r="AE493" i="30"/>
  <c r="AE485" i="30"/>
  <c r="AE477" i="30"/>
  <c r="AE469" i="30"/>
  <c r="AE461" i="30"/>
  <c r="AE453" i="30"/>
  <c r="AE445" i="30"/>
  <c r="AE437" i="30"/>
  <c r="AE429" i="30"/>
  <c r="AE421" i="30"/>
  <c r="AE413" i="30"/>
  <c r="AE405" i="30"/>
  <c r="AE397" i="30"/>
  <c r="AE389" i="30"/>
  <c r="AE381" i="30"/>
  <c r="AE373" i="30"/>
  <c r="AE365" i="30"/>
  <c r="AE357" i="30"/>
  <c r="AE349" i="30"/>
  <c r="AE341" i="30"/>
  <c r="AE333" i="30"/>
  <c r="AE325" i="30"/>
  <c r="AE317" i="30"/>
  <c r="AE309" i="30"/>
  <c r="AE301" i="30"/>
  <c r="AE293" i="30"/>
  <c r="AE285" i="30"/>
  <c r="AE277" i="30"/>
  <c r="AE269" i="30"/>
  <c r="AE261" i="30"/>
  <c r="AE253" i="30"/>
  <c r="AE245" i="30"/>
  <c r="AE237" i="30"/>
  <c r="AE229" i="30"/>
  <c r="AE221" i="30"/>
  <c r="AE213" i="30"/>
  <c r="AE205" i="30"/>
  <c r="AE197" i="30"/>
  <c r="AE189" i="30"/>
  <c r="AE181" i="30"/>
  <c r="AE173" i="30"/>
  <c r="AE165" i="30"/>
  <c r="AE157" i="30"/>
  <c r="AE149" i="30"/>
  <c r="AE141" i="30"/>
  <c r="AE133" i="30"/>
  <c r="AE125" i="30"/>
  <c r="AE117" i="30"/>
  <c r="AE109" i="30"/>
  <c r="AE101" i="30"/>
  <c r="AE93" i="30"/>
  <c r="AE85" i="30"/>
  <c r="AE77" i="30"/>
  <c r="AE69" i="30"/>
  <c r="AE61" i="30"/>
  <c r="AE53" i="30"/>
  <c r="AE45" i="30"/>
  <c r="AE508" i="30"/>
  <c r="AE500" i="30"/>
  <c r="AE492" i="30"/>
  <c r="AE484" i="30"/>
  <c r="AE476" i="30"/>
  <c r="AE468" i="30"/>
  <c r="AE460" i="30"/>
  <c r="AE452" i="30"/>
  <c r="AE444" i="30"/>
  <c r="AE436" i="30"/>
  <c r="AE428" i="30"/>
  <c r="AE420" i="30"/>
  <c r="AE412" i="30"/>
  <c r="AE404" i="30"/>
  <c r="AE396" i="30"/>
  <c r="AE388" i="30"/>
  <c r="AE380" i="30"/>
  <c r="AE372" i="30"/>
  <c r="AE364" i="30"/>
  <c r="AE356" i="30"/>
  <c r="AE348" i="30"/>
  <c r="AE340" i="30"/>
  <c r="AE332" i="30"/>
  <c r="AE324" i="30"/>
  <c r="AE316" i="30"/>
  <c r="AE308" i="30"/>
  <c r="AE300" i="30"/>
  <c r="AE292" i="30"/>
  <c r="AE284" i="30"/>
  <c r="AE276" i="30"/>
  <c r="AE268" i="30"/>
  <c r="AE260" i="30"/>
  <c r="AE252" i="30"/>
  <c r="AE244" i="30"/>
  <c r="AE236" i="30"/>
  <c r="AE228" i="30"/>
  <c r="AE220" i="30"/>
  <c r="AE212" i="30"/>
  <c r="AE204" i="30"/>
  <c r="AE196" i="30"/>
  <c r="AE188" i="30"/>
  <c r="AE180" i="30"/>
  <c r="AE172" i="30"/>
  <c r="AE164" i="30"/>
  <c r="AE156" i="30"/>
  <c r="AE148" i="30"/>
  <c r="AE140" i="30"/>
  <c r="AE132" i="30"/>
  <c r="AE124" i="30"/>
  <c r="AE116" i="30"/>
  <c r="AE108" i="30"/>
  <c r="AE100" i="30"/>
  <c r="AE92" i="30"/>
  <c r="AE84" i="30"/>
  <c r="AE76" i="30"/>
  <c r="AE68" i="30"/>
  <c r="AE60" i="30"/>
  <c r="AE52" i="30"/>
  <c r="AE44" i="30"/>
  <c r="BQ32" i="30"/>
  <c r="BQ510" i="30"/>
  <c r="BQ502" i="30"/>
  <c r="BQ494" i="30"/>
  <c r="BQ486" i="30"/>
  <c r="BQ478" i="30"/>
  <c r="BQ470" i="30"/>
  <c r="BQ462" i="30"/>
  <c r="BQ454" i="30"/>
  <c r="BQ446" i="30"/>
  <c r="BQ438" i="30"/>
  <c r="BQ430" i="30"/>
  <c r="BQ422" i="30"/>
  <c r="BQ414" i="30"/>
  <c r="BQ406" i="30"/>
  <c r="BQ398" i="30"/>
  <c r="BQ390" i="30"/>
  <c r="BQ382" i="30"/>
  <c r="BQ374" i="30"/>
  <c r="BQ366" i="30"/>
  <c r="BQ358" i="30"/>
  <c r="BQ350" i="30"/>
  <c r="BQ342" i="30"/>
  <c r="BQ334" i="30"/>
  <c r="BQ326" i="30"/>
  <c r="BQ318" i="30"/>
  <c r="BQ310" i="30"/>
  <c r="BQ302" i="30"/>
  <c r="BQ294" i="30"/>
  <c r="BQ286" i="30"/>
  <c r="BQ278" i="30"/>
  <c r="BQ270" i="30"/>
  <c r="BQ262" i="30"/>
  <c r="BQ254" i="30"/>
  <c r="BQ246" i="30"/>
  <c r="BQ238" i="30"/>
  <c r="BQ230" i="30"/>
  <c r="BQ222" i="30"/>
  <c r="BQ214" i="30"/>
  <c r="BQ206" i="30"/>
  <c r="BQ198" i="30"/>
  <c r="BQ190" i="30"/>
  <c r="BQ182" i="30"/>
  <c r="BQ174" i="30"/>
  <c r="BQ166" i="30"/>
  <c r="BQ158" i="30"/>
  <c r="BQ150" i="30"/>
  <c r="BQ142" i="30"/>
  <c r="BQ134" i="30"/>
  <c r="BQ126" i="30"/>
  <c r="BQ118" i="30"/>
  <c r="BQ110" i="30"/>
  <c r="BQ102" i="30"/>
  <c r="BQ94" i="30"/>
  <c r="BQ86" i="30"/>
  <c r="BQ78" i="30"/>
  <c r="BQ70" i="30"/>
  <c r="BQ62" i="30"/>
  <c r="BQ54" i="30"/>
  <c r="BQ46" i="30"/>
  <c r="BQ38" i="30"/>
  <c r="BQ29" i="30"/>
  <c r="BQ509" i="30"/>
  <c r="BQ501" i="30"/>
  <c r="BQ493" i="30"/>
  <c r="BQ485" i="30"/>
  <c r="BQ477" i="30"/>
  <c r="BQ469" i="30"/>
  <c r="BQ461" i="30"/>
  <c r="BQ453" i="30"/>
  <c r="BQ445" i="30"/>
  <c r="BQ437" i="30"/>
  <c r="BQ429" i="30"/>
  <c r="BQ421" i="30"/>
  <c r="BQ413" i="30"/>
  <c r="BQ405" i="30"/>
  <c r="BQ397" i="30"/>
  <c r="BQ389" i="30"/>
  <c r="BQ381" i="30"/>
  <c r="BQ373" i="30"/>
  <c r="BQ365" i="30"/>
  <c r="BQ357" i="30"/>
  <c r="BQ349" i="30"/>
  <c r="BQ341" i="30"/>
  <c r="BQ333" i="30"/>
  <c r="BQ325" i="30"/>
  <c r="BQ317" i="30"/>
  <c r="BQ309" i="30"/>
  <c r="BQ301" i="30"/>
  <c r="BQ293" i="30"/>
  <c r="BQ285" i="30"/>
  <c r="BQ277" i="30"/>
  <c r="BQ269" i="30"/>
  <c r="BQ261" i="30"/>
  <c r="BQ253" i="30"/>
  <c r="BQ245" i="30"/>
  <c r="BQ237" i="30"/>
  <c r="BQ229" i="30"/>
  <c r="BQ221" i="30"/>
  <c r="BQ213" i="30"/>
  <c r="BQ205" i="30"/>
  <c r="BQ197" i="30"/>
  <c r="BQ189" i="30"/>
  <c r="BQ181" i="30"/>
  <c r="BQ173" i="30"/>
  <c r="BQ165" i="30"/>
  <c r="BQ157" i="30"/>
  <c r="BQ149" i="30"/>
  <c r="BQ141" i="30"/>
  <c r="BQ133" i="30"/>
  <c r="BQ125" i="30"/>
  <c r="BQ117" i="30"/>
  <c r="BQ109" i="30"/>
  <c r="BQ101" i="30"/>
  <c r="BQ93" i="30"/>
  <c r="BQ85" i="30"/>
  <c r="BQ77" i="30"/>
  <c r="BQ69" i="30"/>
  <c r="BQ61" i="30"/>
  <c r="BQ53" i="30"/>
  <c r="BQ45" i="30"/>
  <c r="BQ37" i="30"/>
  <c r="BQ508" i="30"/>
  <c r="BQ500" i="30"/>
  <c r="BQ492" i="30"/>
  <c r="BQ484" i="30"/>
  <c r="BQ476" i="30"/>
  <c r="BQ468" i="30"/>
  <c r="BQ460" i="30"/>
  <c r="BQ452" i="30"/>
  <c r="BQ444" i="30"/>
  <c r="BQ436" i="30"/>
  <c r="BQ428" i="30"/>
  <c r="BQ420" i="30"/>
  <c r="BQ412" i="30"/>
  <c r="BQ404" i="30"/>
  <c r="BQ396" i="30"/>
  <c r="BQ388" i="30"/>
  <c r="BQ380" i="30"/>
  <c r="BQ372" i="30"/>
  <c r="BQ364" i="30"/>
  <c r="BQ356" i="30"/>
  <c r="BQ348" i="30"/>
  <c r="BQ340" i="30"/>
  <c r="BQ332" i="30"/>
  <c r="BQ324" i="30"/>
  <c r="BQ316" i="30"/>
  <c r="BQ308" i="30"/>
  <c r="BQ300" i="30"/>
  <c r="BQ292" i="30"/>
  <c r="BQ284" i="30"/>
  <c r="BQ276" i="30"/>
  <c r="BQ268" i="30"/>
  <c r="BQ260" i="30"/>
  <c r="BQ252" i="30"/>
  <c r="BQ244" i="30"/>
  <c r="BQ236" i="30"/>
  <c r="BQ228" i="30"/>
  <c r="BQ220" i="30"/>
  <c r="BQ212" i="30"/>
  <c r="BQ204" i="30"/>
  <c r="BQ196" i="30"/>
  <c r="BQ188" i="30"/>
  <c r="BQ180" i="30"/>
  <c r="BQ172" i="30"/>
  <c r="BQ164" i="30"/>
  <c r="BQ156" i="30"/>
  <c r="BQ148" i="30"/>
  <c r="BQ140" i="30"/>
  <c r="BQ132" i="30"/>
  <c r="BQ124" i="30"/>
  <c r="BQ116" i="30"/>
  <c r="BQ108" i="30"/>
  <c r="BQ100" i="30"/>
  <c r="BQ92" i="30"/>
  <c r="BQ84" i="30"/>
  <c r="BQ76" i="30"/>
  <c r="BQ68" i="30"/>
  <c r="BQ60" i="30"/>
  <c r="BQ52" i="30"/>
  <c r="BQ44" i="30"/>
  <c r="BQ36" i="30"/>
  <c r="BQ507" i="30"/>
  <c r="BQ499" i="30"/>
  <c r="BQ491" i="30"/>
  <c r="BQ483" i="30"/>
  <c r="BQ475" i="30"/>
  <c r="BQ467" i="30"/>
  <c r="BQ459" i="30"/>
  <c r="BQ451" i="30"/>
  <c r="BQ443" i="30"/>
  <c r="BQ435" i="30"/>
  <c r="BQ427" i="30"/>
  <c r="BQ419" i="30"/>
  <c r="BQ411" i="30"/>
  <c r="BQ403" i="30"/>
  <c r="BQ395" i="30"/>
  <c r="BQ387" i="30"/>
  <c r="BQ379" i="30"/>
  <c r="BQ371" i="30"/>
  <c r="BQ363" i="30"/>
  <c r="BQ355" i="30"/>
  <c r="BQ347" i="30"/>
  <c r="BQ339" i="30"/>
  <c r="BQ331" i="30"/>
  <c r="BQ323" i="30"/>
  <c r="BQ315" i="30"/>
  <c r="BQ307" i="30"/>
  <c r="BQ299" i="30"/>
  <c r="BQ291" i="30"/>
  <c r="BQ283" i="30"/>
  <c r="BQ275" i="30"/>
  <c r="BQ267" i="30"/>
  <c r="BQ259" i="30"/>
  <c r="BQ251" i="30"/>
  <c r="BQ243" i="30"/>
  <c r="BQ235" i="30"/>
  <c r="BQ227" i="30"/>
  <c r="BQ219" i="30"/>
  <c r="BQ211" i="30"/>
  <c r="BQ203" i="30"/>
  <c r="BQ195" i="30"/>
  <c r="BQ187" i="30"/>
  <c r="BQ179" i="30"/>
  <c r="BQ171" i="30"/>
  <c r="BQ163" i="30"/>
  <c r="BQ155" i="30"/>
  <c r="BQ147" i="30"/>
  <c r="BQ139" i="30"/>
  <c r="BQ131" i="30"/>
  <c r="BQ123" i="30"/>
  <c r="BQ115" i="30"/>
  <c r="BQ107" i="30"/>
  <c r="BQ99" i="30"/>
  <c r="BQ91" i="30"/>
  <c r="BQ83" i="30"/>
  <c r="BQ75" i="30"/>
  <c r="BQ67" i="30"/>
  <c r="BQ59" i="30"/>
  <c r="BQ51" i="30"/>
  <c r="BQ43" i="30"/>
  <c r="BQ35" i="30"/>
  <c r="BQ506" i="30"/>
  <c r="BQ498" i="30"/>
  <c r="BQ490" i="30"/>
  <c r="BQ482" i="30"/>
  <c r="BQ474" i="30"/>
  <c r="BQ466" i="30"/>
  <c r="BQ458" i="30"/>
  <c r="BQ450" i="30"/>
  <c r="BQ442" i="30"/>
  <c r="BQ434" i="30"/>
  <c r="BQ426" i="30"/>
  <c r="BQ418" i="30"/>
  <c r="BQ410" i="30"/>
  <c r="BQ402" i="30"/>
  <c r="BQ394" i="30"/>
  <c r="BQ386" i="30"/>
  <c r="BQ378" i="30"/>
  <c r="BQ370" i="30"/>
  <c r="BQ362" i="30"/>
  <c r="BQ354" i="30"/>
  <c r="BQ346" i="30"/>
  <c r="BQ338" i="30"/>
  <c r="BQ330" i="30"/>
  <c r="BQ322" i="30"/>
  <c r="BQ314" i="30"/>
  <c r="BQ306" i="30"/>
  <c r="BQ298" i="30"/>
  <c r="BQ290" i="30"/>
  <c r="BQ282" i="30"/>
  <c r="BQ274" i="30"/>
  <c r="BQ266" i="30"/>
  <c r="BQ258" i="30"/>
  <c r="BQ250" i="30"/>
  <c r="BQ242" i="30"/>
  <c r="BQ234" i="30"/>
  <c r="BQ226" i="30"/>
  <c r="BQ218" i="30"/>
  <c r="BQ210" i="30"/>
  <c r="BQ202" i="30"/>
  <c r="BQ194" i="30"/>
  <c r="BQ186" i="30"/>
  <c r="BQ178" i="30"/>
  <c r="BQ170" i="30"/>
  <c r="BQ162" i="30"/>
  <c r="BQ154" i="30"/>
  <c r="BQ146" i="30"/>
  <c r="BQ138" i="30"/>
  <c r="BQ130" i="30"/>
  <c r="BQ122" i="30"/>
  <c r="BQ114" i="30"/>
  <c r="BQ106" i="30"/>
  <c r="BQ98" i="30"/>
  <c r="BQ90" i="30"/>
  <c r="BQ82" i="30"/>
  <c r="BQ74" i="30"/>
  <c r="BQ66" i="30"/>
  <c r="BQ58" i="30"/>
  <c r="BQ50" i="30"/>
  <c r="BQ42" i="30"/>
  <c r="BQ34" i="30"/>
  <c r="BQ505" i="30"/>
  <c r="BQ497" i="30"/>
  <c r="BQ489" i="30"/>
  <c r="BQ481" i="30"/>
  <c r="BQ473" i="30"/>
  <c r="BQ465" i="30"/>
  <c r="BQ457" i="30"/>
  <c r="BQ449" i="30"/>
  <c r="BQ441" i="30"/>
  <c r="BQ433" i="30"/>
  <c r="BQ425" i="30"/>
  <c r="BQ417" i="30"/>
  <c r="BQ409" i="30"/>
  <c r="BQ401" i="30"/>
  <c r="BQ393" i="30"/>
  <c r="BQ385" i="30"/>
  <c r="BQ377" i="30"/>
  <c r="BQ369" i="30"/>
  <c r="BQ361" i="30"/>
  <c r="BQ353" i="30"/>
  <c r="BQ345" i="30"/>
  <c r="BQ337" i="30"/>
  <c r="BQ329" i="30"/>
  <c r="BQ321" i="30"/>
  <c r="BQ313" i="30"/>
  <c r="BQ305" i="30"/>
  <c r="BQ297" i="30"/>
  <c r="BQ289" i="30"/>
  <c r="BQ281" i="30"/>
  <c r="BQ273" i="30"/>
  <c r="BQ265" i="30"/>
  <c r="BQ257" i="30"/>
  <c r="BQ249" i="30"/>
  <c r="BQ241" i="30"/>
  <c r="BQ233" i="30"/>
  <c r="BQ225" i="30"/>
  <c r="BQ217" i="30"/>
  <c r="BQ209" i="30"/>
  <c r="BQ201" i="30"/>
  <c r="BQ193" i="30"/>
  <c r="BQ185" i="30"/>
  <c r="BQ177" i="30"/>
  <c r="BQ169" i="30"/>
  <c r="BQ161" i="30"/>
  <c r="BQ153" i="30"/>
  <c r="BQ145" i="30"/>
  <c r="BQ137" i="30"/>
  <c r="BQ129" i="30"/>
  <c r="BQ121" i="30"/>
  <c r="BQ113" i="30"/>
  <c r="BQ105" i="30"/>
  <c r="BQ97" i="30"/>
  <c r="BQ89" i="30"/>
  <c r="BQ81" i="30"/>
  <c r="BQ73" i="30"/>
  <c r="BQ65" i="30"/>
  <c r="BQ57" i="30"/>
  <c r="BQ49" i="30"/>
  <c r="BQ41" i="30"/>
  <c r="BQ24" i="30"/>
  <c r="BQ504" i="30"/>
  <c r="BQ496" i="30"/>
  <c r="BQ488" i="30"/>
  <c r="BQ480" i="30"/>
  <c r="BQ472" i="30"/>
  <c r="BQ464" i="30"/>
  <c r="BQ456" i="30"/>
  <c r="BQ448" i="30"/>
  <c r="BQ440" i="30"/>
  <c r="BQ432" i="30"/>
  <c r="BQ424" i="30"/>
  <c r="BQ416" i="30"/>
  <c r="BQ408" i="30"/>
  <c r="BQ400" i="30"/>
  <c r="BQ392" i="30"/>
  <c r="BQ384" i="30"/>
  <c r="BQ376" i="30"/>
  <c r="BQ368" i="30"/>
  <c r="BQ360" i="30"/>
  <c r="BQ352" i="30"/>
  <c r="BQ344" i="30"/>
  <c r="BQ336" i="30"/>
  <c r="BQ328" i="30"/>
  <c r="BQ320" i="30"/>
  <c r="BQ312" i="30"/>
  <c r="BQ304" i="30"/>
  <c r="BQ296" i="30"/>
  <c r="BQ288" i="30"/>
  <c r="BQ280" i="30"/>
  <c r="BQ272" i="30"/>
  <c r="BQ264" i="30"/>
  <c r="BQ256" i="30"/>
  <c r="BQ248" i="30"/>
  <c r="BQ240" i="30"/>
  <c r="BQ232" i="30"/>
  <c r="BQ224" i="30"/>
  <c r="BQ216" i="30"/>
  <c r="BQ208" i="30"/>
  <c r="BQ200" i="30"/>
  <c r="BQ192" i="30"/>
  <c r="BQ176" i="30"/>
  <c r="BQ168" i="30"/>
  <c r="BQ160" i="30"/>
  <c r="BQ144" i="30"/>
  <c r="BQ136" i="30"/>
  <c r="BQ128" i="30"/>
  <c r="BQ120" i="30"/>
  <c r="BQ104" i="30"/>
  <c r="BQ96" i="30"/>
  <c r="BQ72" i="30"/>
  <c r="BQ64" i="30"/>
  <c r="BQ56" i="30"/>
  <c r="BQ48" i="30"/>
  <c r="BQ40" i="30"/>
  <c r="BQ31" i="30"/>
  <c r="BQ503" i="30"/>
  <c r="BQ495" i="30"/>
  <c r="BQ487" i="30"/>
  <c r="BQ479" i="30"/>
  <c r="BQ471" i="30"/>
  <c r="BQ463" i="30"/>
  <c r="BQ455" i="30"/>
  <c r="BQ447" i="30"/>
  <c r="BQ439" i="30"/>
  <c r="BQ431" i="30"/>
  <c r="BQ423" i="30"/>
  <c r="BQ415" i="30"/>
  <c r="BQ407" i="30"/>
  <c r="BQ399" i="30"/>
  <c r="BQ391" i="30"/>
  <c r="BQ383" i="30"/>
  <c r="BQ375" i="30"/>
  <c r="BQ367" i="30"/>
  <c r="BQ359" i="30"/>
  <c r="BQ351" i="30"/>
  <c r="BQ343" i="30"/>
  <c r="BQ335" i="30"/>
  <c r="BQ327" i="30"/>
  <c r="BQ319" i="30"/>
  <c r="BQ311" i="30"/>
  <c r="BQ303" i="30"/>
  <c r="BQ295" i="30"/>
  <c r="BQ287" i="30"/>
  <c r="BQ279" i="30"/>
  <c r="BQ271" i="30"/>
  <c r="BQ263" i="30"/>
  <c r="BQ255" i="30"/>
  <c r="BQ247" i="30"/>
  <c r="BQ239" i="30"/>
  <c r="BQ231" i="30"/>
  <c r="BQ223" i="30"/>
  <c r="BQ215" i="30"/>
  <c r="BQ207" i="30"/>
  <c r="BQ199" i="30"/>
  <c r="BQ191" i="30"/>
  <c r="BQ183" i="30"/>
  <c r="BQ175" i="30"/>
  <c r="BQ167" i="30"/>
  <c r="BQ159" i="30"/>
  <c r="BQ151" i="30"/>
  <c r="BQ143" i="30"/>
  <c r="BQ135" i="30"/>
  <c r="BQ127" i="30"/>
  <c r="BQ119" i="30"/>
  <c r="BQ111" i="30"/>
  <c r="BQ103" i="30"/>
  <c r="BQ95" i="30"/>
  <c r="BQ87" i="30"/>
  <c r="BQ79" i="30"/>
  <c r="BQ71" i="30"/>
  <c r="BQ63" i="30"/>
  <c r="BQ55" i="30"/>
  <c r="BQ47" i="30"/>
  <c r="BQ39" i="30"/>
  <c r="BQ30" i="30"/>
  <c r="O7" i="1"/>
  <c r="Q7" i="1" s="1"/>
  <c r="N4" i="1"/>
  <c r="AG510" i="30"/>
  <c r="AG502" i="30"/>
  <c r="AG494" i="30"/>
  <c r="AG486" i="30"/>
  <c r="AG478" i="30"/>
  <c r="AG470" i="30"/>
  <c r="AG462" i="30"/>
  <c r="AG454" i="30"/>
  <c r="AG446" i="30"/>
  <c r="AG438" i="30"/>
  <c r="AG430" i="30"/>
  <c r="AG422" i="30"/>
  <c r="AG414" i="30"/>
  <c r="AG406" i="30"/>
  <c r="AG398" i="30"/>
  <c r="AG390" i="30"/>
  <c r="AG382" i="30"/>
  <c r="AG374" i="30"/>
  <c r="AG366" i="30"/>
  <c r="AG358" i="30"/>
  <c r="AG350" i="30"/>
  <c r="AG342" i="30"/>
  <c r="AG334" i="30"/>
  <c r="AG326" i="30"/>
  <c r="AG318" i="30"/>
  <c r="AG310" i="30"/>
  <c r="AG302" i="30"/>
  <c r="AG294" i="30"/>
  <c r="AG286" i="30"/>
  <c r="AG278" i="30"/>
  <c r="AG270" i="30"/>
  <c r="AG262" i="30"/>
  <c r="AG254" i="30"/>
  <c r="AG246" i="30"/>
  <c r="AG238" i="30"/>
  <c r="AG230" i="30"/>
  <c r="AG222" i="30"/>
  <c r="AG214" i="30"/>
  <c r="AG206" i="30"/>
  <c r="AG198" i="30"/>
  <c r="AG190" i="30"/>
  <c r="AG182" i="30"/>
  <c r="AG174" i="30"/>
  <c r="AG166" i="30"/>
  <c r="AG158" i="30"/>
  <c r="AG509" i="30"/>
  <c r="AG501" i="30"/>
  <c r="AG493" i="30"/>
  <c r="AG485" i="30"/>
  <c r="AG477" i="30"/>
  <c r="AG469" i="30"/>
  <c r="AG461" i="30"/>
  <c r="AG453" i="30"/>
  <c r="AG445" i="30"/>
  <c r="AG437" i="30"/>
  <c r="AG429" i="30"/>
  <c r="AG421" i="30"/>
  <c r="AG413" i="30"/>
  <c r="AG405" i="30"/>
  <c r="AG397" i="30"/>
  <c r="AG389" i="30"/>
  <c r="AG381" i="30"/>
  <c r="AG373" i="30"/>
  <c r="AG365" i="30"/>
  <c r="AG357" i="30"/>
  <c r="AG349" i="30"/>
  <c r="AG341" i="30"/>
  <c r="AG333" i="30"/>
  <c r="AG325" i="30"/>
  <c r="AG317" i="30"/>
  <c r="AG309" i="30"/>
  <c r="AG301" i="30"/>
  <c r="AG293" i="30"/>
  <c r="AG285" i="30"/>
  <c r="AG277" i="30"/>
  <c r="AG269" i="30"/>
  <c r="AG261" i="30"/>
  <c r="AG253" i="30"/>
  <c r="AG245" i="30"/>
  <c r="AG237" i="30"/>
  <c r="AG229" i="30"/>
  <c r="AG221" i="30"/>
  <c r="AG213" i="30"/>
  <c r="AG205" i="30"/>
  <c r="AG197" i="30"/>
  <c r="AG189" i="30"/>
  <c r="AG181" i="30"/>
  <c r="AG173" i="30"/>
  <c r="AG165" i="30"/>
  <c r="AG157" i="30"/>
  <c r="AG508" i="30"/>
  <c r="AG500" i="30"/>
  <c r="AG492" i="30"/>
  <c r="AG484" i="30"/>
  <c r="AG476" i="30"/>
  <c r="AG468" i="30"/>
  <c r="AG460" i="30"/>
  <c r="AG452" i="30"/>
  <c r="AG444" i="30"/>
  <c r="AG436" i="30"/>
  <c r="AG428" i="30"/>
  <c r="AG420" i="30"/>
  <c r="AG412" i="30"/>
  <c r="AG404" i="30"/>
  <c r="AG396" i="30"/>
  <c r="AG388" i="30"/>
  <c r="AG380" i="30"/>
  <c r="AG372" i="30"/>
  <c r="AG364" i="30"/>
  <c r="AG356" i="30"/>
  <c r="AG348" i="30"/>
  <c r="AG340" i="30"/>
  <c r="AG332" i="30"/>
  <c r="AG324" i="30"/>
  <c r="AG316" i="30"/>
  <c r="AG308" i="30"/>
  <c r="AG300" i="30"/>
  <c r="AG292" i="30"/>
  <c r="AG284" i="30"/>
  <c r="AG276" i="30"/>
  <c r="AG268" i="30"/>
  <c r="AG260" i="30"/>
  <c r="AG252" i="30"/>
  <c r="AG244" i="30"/>
  <c r="AG236" i="30"/>
  <c r="AG228" i="30"/>
  <c r="AG220" i="30"/>
  <c r="AG212" i="30"/>
  <c r="AG204" i="30"/>
  <c r="AG196" i="30"/>
  <c r="AG188" i="30"/>
  <c r="AG180" i="30"/>
  <c r="AG172" i="30"/>
  <c r="AG164" i="30"/>
  <c r="AG156" i="30"/>
  <c r="AG148" i="30"/>
  <c r="AG140" i="30"/>
  <c r="AG132" i="30"/>
  <c r="AG124" i="30"/>
  <c r="AG116" i="30"/>
  <c r="AG108" i="30"/>
  <c r="AG100" i="30"/>
  <c r="AG507" i="30"/>
  <c r="AG499" i="30"/>
  <c r="AG491" i="30"/>
  <c r="AG483" i="30"/>
  <c r="AG475" i="30"/>
  <c r="AG467" i="30"/>
  <c r="AG459" i="30"/>
  <c r="AG451" i="30"/>
  <c r="AG443" i="30"/>
  <c r="AG435" i="30"/>
  <c r="AG427" i="30"/>
  <c r="AG419" i="30"/>
  <c r="AG411" i="30"/>
  <c r="AG403" i="30"/>
  <c r="AG395" i="30"/>
  <c r="AG387" i="30"/>
  <c r="AG379" i="30"/>
  <c r="AG371" i="30"/>
  <c r="AG363" i="30"/>
  <c r="AG355" i="30"/>
  <c r="AG347" i="30"/>
  <c r="AG339" i="30"/>
  <c r="AG331" i="30"/>
  <c r="AG323" i="30"/>
  <c r="AG315" i="30"/>
  <c r="AG307" i="30"/>
  <c r="AG299" i="30"/>
  <c r="AG291" i="30"/>
  <c r="AG283" i="30"/>
  <c r="AG275" i="30"/>
  <c r="AG267" i="30"/>
  <c r="AG259" i="30"/>
  <c r="AG251" i="30"/>
  <c r="AG243" i="30"/>
  <c r="AG235" i="30"/>
  <c r="AG227" i="30"/>
  <c r="AG219" i="30"/>
  <c r="AG211" i="30"/>
  <c r="AG203" i="30"/>
  <c r="AG195" i="30"/>
  <c r="AG187" i="30"/>
  <c r="AG179" i="30"/>
  <c r="AG171" i="30"/>
  <c r="AG163" i="30"/>
  <c r="AG155" i="30"/>
  <c r="AG147" i="30"/>
  <c r="AG139" i="30"/>
  <c r="AG131" i="30"/>
  <c r="AG123" i="30"/>
  <c r="AG115" i="30"/>
  <c r="AG107" i="30"/>
  <c r="AG99" i="30"/>
  <c r="AG506" i="30"/>
  <c r="AG498" i="30"/>
  <c r="AG490" i="30"/>
  <c r="AG482" i="30"/>
  <c r="AG474" i="30"/>
  <c r="AG466" i="30"/>
  <c r="AG458" i="30"/>
  <c r="AG450" i="30"/>
  <c r="AG442" i="30"/>
  <c r="AG434" i="30"/>
  <c r="AG426" i="30"/>
  <c r="AG418" i="30"/>
  <c r="AG410" i="30"/>
  <c r="AG402" i="30"/>
  <c r="AG394" i="30"/>
  <c r="AG386" i="30"/>
  <c r="AG378" i="30"/>
  <c r="AG370" i="30"/>
  <c r="AG362" i="30"/>
  <c r="AG354" i="30"/>
  <c r="AG346" i="30"/>
  <c r="AG338" i="30"/>
  <c r="AG330" i="30"/>
  <c r="AG322" i="30"/>
  <c r="AG314" i="30"/>
  <c r="AG306" i="30"/>
  <c r="AG298" i="30"/>
  <c r="AG290" i="30"/>
  <c r="AG282" i="30"/>
  <c r="AG274" i="30"/>
  <c r="AG266" i="30"/>
  <c r="AG258" i="30"/>
  <c r="AG250" i="30"/>
  <c r="AG242" i="30"/>
  <c r="AG234" i="30"/>
  <c r="AG226" i="30"/>
  <c r="AG218" i="30"/>
  <c r="AG210" i="30"/>
  <c r="AG202" i="30"/>
  <c r="AG194" i="30"/>
  <c r="AG186" i="30"/>
  <c r="AG178" i="30"/>
  <c r="AG170" i="30"/>
  <c r="AG162" i="30"/>
  <c r="AG154" i="30"/>
  <c r="AG146" i="30"/>
  <c r="AG138" i="30"/>
  <c r="AG130" i="30"/>
  <c r="AG122" i="30"/>
  <c r="AG114" i="30"/>
  <c r="AG106" i="30"/>
  <c r="AG98" i="30"/>
  <c r="AG505" i="30"/>
  <c r="AG497" i="30"/>
  <c r="AG489" i="30"/>
  <c r="AG481" i="30"/>
  <c r="AG473" i="30"/>
  <c r="AG465" i="30"/>
  <c r="AG457" i="30"/>
  <c r="AG449" i="30"/>
  <c r="AG441" i="30"/>
  <c r="AG433" i="30"/>
  <c r="AG425" i="30"/>
  <c r="AG417" i="30"/>
  <c r="AG409" i="30"/>
  <c r="AG401" i="30"/>
  <c r="AG393" i="30"/>
  <c r="AG385" i="30"/>
  <c r="AG377" i="30"/>
  <c r="AG369" i="30"/>
  <c r="AG361" i="30"/>
  <c r="AG353" i="30"/>
  <c r="AG345" i="30"/>
  <c r="AG337" i="30"/>
  <c r="AG329" i="30"/>
  <c r="AG321" i="30"/>
  <c r="AG313" i="30"/>
  <c r="AG305" i="30"/>
  <c r="AG297" i="30"/>
  <c r="AG289" i="30"/>
  <c r="AG281" i="30"/>
  <c r="AG273" i="30"/>
  <c r="AG265" i="30"/>
  <c r="AG257" i="30"/>
  <c r="AG249" i="30"/>
  <c r="AG241" i="30"/>
  <c r="AG233" i="30"/>
  <c r="AG225" i="30"/>
  <c r="AG217" i="30"/>
  <c r="AG209" i="30"/>
  <c r="AG201" i="30"/>
  <c r="AG193" i="30"/>
  <c r="AG185" i="30"/>
  <c r="AG177" i="30"/>
  <c r="AG169" i="30"/>
  <c r="AG161" i="30"/>
  <c r="AG153" i="30"/>
  <c r="AG145" i="30"/>
  <c r="AG137" i="30"/>
  <c r="AG129" i="30"/>
  <c r="AG121" i="30"/>
  <c r="AG113" i="30"/>
  <c r="AG105" i="30"/>
  <c r="AG504" i="30"/>
  <c r="AG496" i="30"/>
  <c r="AG488" i="30"/>
  <c r="AG480" i="30"/>
  <c r="AG472" i="30"/>
  <c r="AG464" i="30"/>
  <c r="AG456" i="30"/>
  <c r="AG448" i="30"/>
  <c r="AG440" i="30"/>
  <c r="AG432" i="30"/>
  <c r="AG424" i="30"/>
  <c r="AG416" i="30"/>
  <c r="AG408" i="30"/>
  <c r="AG400" i="30"/>
  <c r="AG392" i="30"/>
  <c r="AG384" i="30"/>
  <c r="AG376" i="30"/>
  <c r="AG368" i="30"/>
  <c r="AG360" i="30"/>
  <c r="AG352" i="30"/>
  <c r="AG344" i="30"/>
  <c r="AG336" i="30"/>
  <c r="AG328" i="30"/>
  <c r="AG320" i="30"/>
  <c r="AG312" i="30"/>
  <c r="AG304" i="30"/>
  <c r="AG296" i="30"/>
  <c r="AG288" i="30"/>
  <c r="AG280" i="30"/>
  <c r="AG272" i="30"/>
  <c r="AG264" i="30"/>
  <c r="AG256" i="30"/>
  <c r="AG248" i="30"/>
  <c r="AG240" i="30"/>
  <c r="AG232" i="30"/>
  <c r="AG224" i="30"/>
  <c r="AG216" i="30"/>
  <c r="AG208" i="30"/>
  <c r="AG200" i="30"/>
  <c r="AG192" i="30"/>
  <c r="AG184" i="30"/>
  <c r="AG176" i="30"/>
  <c r="AG168" i="30"/>
  <c r="AG160" i="30"/>
  <c r="AG152" i="30"/>
  <c r="AG144" i="30"/>
  <c r="AG136" i="30"/>
  <c r="AG128" i="30"/>
  <c r="AG120" i="30"/>
  <c r="AG112" i="30"/>
  <c r="AG104" i="30"/>
  <c r="AG503" i="30"/>
  <c r="AG495" i="30"/>
  <c r="AG487" i="30"/>
  <c r="AG479" i="30"/>
  <c r="AG471" i="30"/>
  <c r="AG463" i="30"/>
  <c r="AG455" i="30"/>
  <c r="AG447" i="30"/>
  <c r="AG439" i="30"/>
  <c r="AG431" i="30"/>
  <c r="AG423" i="30"/>
  <c r="AG415" i="30"/>
  <c r="AG407" i="30"/>
  <c r="AG399" i="30"/>
  <c r="AG391" i="30"/>
  <c r="AG383" i="30"/>
  <c r="AG375" i="30"/>
  <c r="AG367" i="30"/>
  <c r="AG359" i="30"/>
  <c r="AG351" i="30"/>
  <c r="AG343" i="30"/>
  <c r="AG335" i="30"/>
  <c r="AG327" i="30"/>
  <c r="AG319" i="30"/>
  <c r="AG311" i="30"/>
  <c r="AG303" i="30"/>
  <c r="AG295" i="30"/>
  <c r="AG287" i="30"/>
  <c r="AG279" i="30"/>
  <c r="AG271" i="30"/>
  <c r="AG263" i="30"/>
  <c r="AG255" i="30"/>
  <c r="AG247" i="30"/>
  <c r="AG239" i="30"/>
  <c r="AG231" i="30"/>
  <c r="AG223" i="30"/>
  <c r="AG215" i="30"/>
  <c r="AG207" i="30"/>
  <c r="AG199" i="30"/>
  <c r="AG191" i="30"/>
  <c r="AG183" i="30"/>
  <c r="AG175" i="30"/>
  <c r="AG167" i="30"/>
  <c r="AG159" i="30"/>
  <c r="AG151" i="30"/>
  <c r="AG143" i="30"/>
  <c r="AG135" i="30"/>
  <c r="AG127" i="30"/>
  <c r="AG119" i="30"/>
  <c r="AG111" i="30"/>
  <c r="AG103" i="30"/>
  <c r="AG125" i="30"/>
  <c r="AG96" i="30"/>
  <c r="AG88" i="30"/>
  <c r="AG80" i="30"/>
  <c r="AG72" i="30"/>
  <c r="AG64" i="30"/>
  <c r="AG56" i="30"/>
  <c r="AG48" i="30"/>
  <c r="AG40" i="30"/>
  <c r="AG150" i="30"/>
  <c r="AG118" i="30"/>
  <c r="AG95" i="30"/>
  <c r="AG87" i="30"/>
  <c r="AG79" i="30"/>
  <c r="AG71" i="30"/>
  <c r="AG63" i="30"/>
  <c r="AG55" i="30"/>
  <c r="AG47" i="30"/>
  <c r="AG149" i="30"/>
  <c r="AG117" i="30"/>
  <c r="AG94" i="30"/>
  <c r="AG86" i="30"/>
  <c r="AG78" i="30"/>
  <c r="AG70" i="30"/>
  <c r="AG62" i="30"/>
  <c r="AG54" i="30"/>
  <c r="AG46" i="30"/>
  <c r="AG142" i="30"/>
  <c r="AG110" i="30"/>
  <c r="AG93" i="30"/>
  <c r="AG85" i="30"/>
  <c r="AG77" i="30"/>
  <c r="AG69" i="30"/>
  <c r="AG61" i="30"/>
  <c r="AG53" i="30"/>
  <c r="AG45" i="30"/>
  <c r="AG141" i="30"/>
  <c r="AG109" i="30"/>
  <c r="AG92" i="30"/>
  <c r="AG84" i="30"/>
  <c r="AG76" i="30"/>
  <c r="AG68" i="30"/>
  <c r="AG60" i="30"/>
  <c r="AG52" i="30"/>
  <c r="AG44" i="30"/>
  <c r="AG134" i="30"/>
  <c r="AG102" i="30"/>
  <c r="AG91" i="30"/>
  <c r="AG83" i="30"/>
  <c r="AG75" i="30"/>
  <c r="AG67" i="30"/>
  <c r="AG59" i="30"/>
  <c r="AG51" i="30"/>
  <c r="AG43" i="30"/>
  <c r="AG133" i="30"/>
  <c r="AG101" i="30"/>
  <c r="AG90" i="30"/>
  <c r="AG82" i="30"/>
  <c r="AG74" i="30"/>
  <c r="AG66" i="30"/>
  <c r="AG58" i="30"/>
  <c r="AG50" i="30"/>
  <c r="AG42" i="30"/>
  <c r="AG126" i="30"/>
  <c r="AG97" i="30"/>
  <c r="AG89" i="30"/>
  <c r="AG81" i="30"/>
  <c r="AG73" i="30"/>
  <c r="AG65" i="30"/>
  <c r="AG57" i="30"/>
  <c r="AG49" i="30"/>
  <c r="AG41" i="30"/>
  <c r="BG505" i="30"/>
  <c r="BG497" i="30"/>
  <c r="BG489" i="30"/>
  <c r="BG481" i="30"/>
  <c r="BG473" i="30"/>
  <c r="BG504" i="30"/>
  <c r="BG496" i="30"/>
  <c r="BG488" i="30"/>
  <c r="BG480" i="30"/>
  <c r="BG472" i="30"/>
  <c r="BG503" i="30"/>
  <c r="BG495" i="30"/>
  <c r="BG487" i="30"/>
  <c r="BG479" i="30"/>
  <c r="BG471" i="30"/>
  <c r="BG510" i="30"/>
  <c r="BG502" i="30"/>
  <c r="BG494" i="30"/>
  <c r="BG486" i="30"/>
  <c r="BG478" i="30"/>
  <c r="BG470" i="30"/>
  <c r="BG509" i="30"/>
  <c r="BG501" i="30"/>
  <c r="BG493" i="30"/>
  <c r="BG485" i="30"/>
  <c r="BG477" i="30"/>
  <c r="BG469" i="30"/>
  <c r="BG508" i="30"/>
  <c r="BG500" i="30"/>
  <c r="BG492" i="30"/>
  <c r="BG484" i="30"/>
  <c r="BG476" i="30"/>
  <c r="BG468" i="30"/>
  <c r="BG507" i="30"/>
  <c r="BG499" i="30"/>
  <c r="BG491" i="30"/>
  <c r="BG483" i="30"/>
  <c r="BG475" i="30"/>
  <c r="BG467" i="30"/>
  <c r="BG506" i="30"/>
  <c r="BG498" i="30"/>
  <c r="BG490" i="30"/>
  <c r="BG482" i="30"/>
  <c r="BG474" i="30"/>
  <c r="BG466" i="30"/>
  <c r="BG458" i="30"/>
  <c r="BG450" i="30"/>
  <c r="BG442" i="30"/>
  <c r="BG434" i="30"/>
  <c r="BG426" i="30"/>
  <c r="BG418" i="30"/>
  <c r="BG410" i="30"/>
  <c r="BG402" i="30"/>
  <c r="BG394" i="30"/>
  <c r="BG386" i="30"/>
  <c r="BG378" i="30"/>
  <c r="BG370" i="30"/>
  <c r="BG362" i="30"/>
  <c r="BG354" i="30"/>
  <c r="BG346" i="30"/>
  <c r="BG338" i="30"/>
  <c r="BG330" i="30"/>
  <c r="BG322" i="30"/>
  <c r="BG314" i="30"/>
  <c r="BG306" i="30"/>
  <c r="BG298" i="30"/>
  <c r="BG290" i="30"/>
  <c r="BG282" i="30"/>
  <c r="BG274" i="30"/>
  <c r="BG266" i="30"/>
  <c r="BG258" i="30"/>
  <c r="BG250" i="30"/>
  <c r="BG242" i="30"/>
  <c r="BG234" i="30"/>
  <c r="BG226" i="30"/>
  <c r="BG218" i="30"/>
  <c r="BG210" i="30"/>
  <c r="BG202" i="30"/>
  <c r="BG194" i="30"/>
  <c r="BG186" i="30"/>
  <c r="BG178" i="30"/>
  <c r="BG170" i="30"/>
  <c r="BG162" i="30"/>
  <c r="BG154" i="30"/>
  <c r="BG146" i="30"/>
  <c r="BG138" i="30"/>
  <c r="BG130" i="30"/>
  <c r="BG122" i="30"/>
  <c r="BG114" i="30"/>
  <c r="BG106" i="30"/>
  <c r="BG98" i="30"/>
  <c r="BG90" i="30"/>
  <c r="BG82" i="30"/>
  <c r="BG74" i="30"/>
  <c r="BG66" i="30"/>
  <c r="BG58" i="30"/>
  <c r="BG50" i="30"/>
  <c r="BG42" i="30"/>
  <c r="BG34" i="30"/>
  <c r="BG465" i="30"/>
  <c r="BG457" i="30"/>
  <c r="BG449" i="30"/>
  <c r="BG441" i="30"/>
  <c r="BG433" i="30"/>
  <c r="BG425" i="30"/>
  <c r="BG417" i="30"/>
  <c r="BG409" i="30"/>
  <c r="BG401" i="30"/>
  <c r="BG393" i="30"/>
  <c r="BG385" i="30"/>
  <c r="BG377" i="30"/>
  <c r="BG369" i="30"/>
  <c r="BG361" i="30"/>
  <c r="BG353" i="30"/>
  <c r="BG345" i="30"/>
  <c r="BG337" i="30"/>
  <c r="BG329" i="30"/>
  <c r="BG321" i="30"/>
  <c r="BG313" i="30"/>
  <c r="BG305" i="30"/>
  <c r="BG297" i="30"/>
  <c r="BG289" i="30"/>
  <c r="BG281" i="30"/>
  <c r="BG273" i="30"/>
  <c r="BG265" i="30"/>
  <c r="BG257" i="30"/>
  <c r="BG249" i="30"/>
  <c r="BG241" i="30"/>
  <c r="BG233" i="30"/>
  <c r="BG225" i="30"/>
  <c r="BG217" i="30"/>
  <c r="BG209" i="30"/>
  <c r="BG201" i="30"/>
  <c r="BG193" i="30"/>
  <c r="BG185" i="30"/>
  <c r="BG177" i="30"/>
  <c r="BG169" i="30"/>
  <c r="BG161" i="30"/>
  <c r="BG153" i="30"/>
  <c r="BG145" i="30"/>
  <c r="BG137" i="30"/>
  <c r="BG129" i="30"/>
  <c r="BG121" i="30"/>
  <c r="BG113" i="30"/>
  <c r="BG105" i="30"/>
  <c r="BG97" i="30"/>
  <c r="BG89" i="30"/>
  <c r="BG81" i="30"/>
  <c r="BG73" i="30"/>
  <c r="BG65" i="30"/>
  <c r="BG57" i="30"/>
  <c r="BG49" i="30"/>
  <c r="BG41" i="30"/>
  <c r="BG33" i="30"/>
  <c r="BG24" i="30"/>
  <c r="BG464" i="30"/>
  <c r="BG456" i="30"/>
  <c r="BG448" i="30"/>
  <c r="BG440" i="30"/>
  <c r="BG432" i="30"/>
  <c r="BG424" i="30"/>
  <c r="BG416" i="30"/>
  <c r="BG408" i="30"/>
  <c r="BG400" i="30"/>
  <c r="BG392" i="30"/>
  <c r="BG384" i="30"/>
  <c r="BG376" i="30"/>
  <c r="BG368" i="30"/>
  <c r="BG360" i="30"/>
  <c r="BG352" i="30"/>
  <c r="BG344" i="30"/>
  <c r="BG336" i="30"/>
  <c r="BG328" i="30"/>
  <c r="BG320" i="30"/>
  <c r="BG312" i="30"/>
  <c r="BG304" i="30"/>
  <c r="BG296" i="30"/>
  <c r="BG288" i="30"/>
  <c r="BG280" i="30"/>
  <c r="BG272" i="30"/>
  <c r="BG264" i="30"/>
  <c r="BG256" i="30"/>
  <c r="BG248" i="30"/>
  <c r="BG240" i="30"/>
  <c r="BG232" i="30"/>
  <c r="BG224" i="30"/>
  <c r="BG216" i="30"/>
  <c r="BG208" i="30"/>
  <c r="BG200" i="30"/>
  <c r="BG192" i="30"/>
  <c r="BG184" i="30"/>
  <c r="BG176" i="30"/>
  <c r="BG168" i="30"/>
  <c r="BG160" i="30"/>
  <c r="BG152" i="30"/>
  <c r="BG144" i="30"/>
  <c r="BG136" i="30"/>
  <c r="BG128" i="30"/>
  <c r="BG120" i="30"/>
  <c r="BG112" i="30"/>
  <c r="BG104" i="30"/>
  <c r="BG96" i="30"/>
  <c r="BG88" i="30"/>
  <c r="BG80" i="30"/>
  <c r="BG72" i="30"/>
  <c r="BG64" i="30"/>
  <c r="BG56" i="30"/>
  <c r="BG48" i="30"/>
  <c r="BG40" i="30"/>
  <c r="BG31" i="30"/>
  <c r="BG23" i="30"/>
  <c r="BG463" i="30"/>
  <c r="BG455" i="30"/>
  <c r="BG447" i="30"/>
  <c r="BG439" i="30"/>
  <c r="BG431" i="30"/>
  <c r="BG423" i="30"/>
  <c r="BG415" i="30"/>
  <c r="BG407" i="30"/>
  <c r="BG399" i="30"/>
  <c r="BG391" i="30"/>
  <c r="BG383" i="30"/>
  <c r="BG375" i="30"/>
  <c r="BG367" i="30"/>
  <c r="BG359" i="30"/>
  <c r="BG351" i="30"/>
  <c r="BG343" i="30"/>
  <c r="BG335" i="30"/>
  <c r="BG327" i="30"/>
  <c r="BG319" i="30"/>
  <c r="BG311" i="30"/>
  <c r="BG303" i="30"/>
  <c r="BG295" i="30"/>
  <c r="BG287" i="30"/>
  <c r="BG279" i="30"/>
  <c r="BG271" i="30"/>
  <c r="BG263" i="30"/>
  <c r="BG255" i="30"/>
  <c r="BG247" i="30"/>
  <c r="BG239" i="30"/>
  <c r="BG231" i="30"/>
  <c r="BG223" i="30"/>
  <c r="BG215" i="30"/>
  <c r="BG207" i="30"/>
  <c r="BG199" i="30"/>
  <c r="BG191" i="30"/>
  <c r="BG183" i="30"/>
  <c r="BG175" i="30"/>
  <c r="BG167" i="30"/>
  <c r="BG159" i="30"/>
  <c r="BG151" i="30"/>
  <c r="BG143" i="30"/>
  <c r="BG135" i="30"/>
  <c r="BG127" i="30"/>
  <c r="BG119" i="30"/>
  <c r="BG111" i="30"/>
  <c r="BG103" i="30"/>
  <c r="BG95" i="30"/>
  <c r="BG87" i="30"/>
  <c r="BG79" i="30"/>
  <c r="BG71" i="30"/>
  <c r="BG63" i="30"/>
  <c r="BG55" i="30"/>
  <c r="BG47" i="30"/>
  <c r="BG39" i="30"/>
  <c r="BG30" i="30"/>
  <c r="BG462" i="30"/>
  <c r="BG454" i="30"/>
  <c r="BG446" i="30"/>
  <c r="BG438" i="30"/>
  <c r="BG430" i="30"/>
  <c r="BG422" i="30"/>
  <c r="BG414" i="30"/>
  <c r="BG406" i="30"/>
  <c r="BG398" i="30"/>
  <c r="BG390" i="30"/>
  <c r="BG382" i="30"/>
  <c r="BG374" i="30"/>
  <c r="BG366" i="30"/>
  <c r="BG358" i="30"/>
  <c r="BG350" i="30"/>
  <c r="BG342" i="30"/>
  <c r="BG334" i="30"/>
  <c r="BG326" i="30"/>
  <c r="BG318" i="30"/>
  <c r="BG310" i="30"/>
  <c r="BG302" i="30"/>
  <c r="BG294" i="30"/>
  <c r="BG286" i="30"/>
  <c r="BG278" i="30"/>
  <c r="BG270" i="30"/>
  <c r="BG262" i="30"/>
  <c r="BG254" i="30"/>
  <c r="BG246" i="30"/>
  <c r="BG238" i="30"/>
  <c r="BG230" i="30"/>
  <c r="BG222" i="30"/>
  <c r="BG214" i="30"/>
  <c r="BG206" i="30"/>
  <c r="BG198" i="30"/>
  <c r="BG190" i="30"/>
  <c r="BG182" i="30"/>
  <c r="BG174" i="30"/>
  <c r="BG166" i="30"/>
  <c r="BG158" i="30"/>
  <c r="BG150" i="30"/>
  <c r="BG142" i="30"/>
  <c r="BG134" i="30"/>
  <c r="BG126" i="30"/>
  <c r="BG118" i="30"/>
  <c r="BG110" i="30"/>
  <c r="BG102" i="30"/>
  <c r="BG94" i="30"/>
  <c r="BG86" i="30"/>
  <c r="BG78" i="30"/>
  <c r="BG70" i="30"/>
  <c r="BG62" i="30"/>
  <c r="BG54" i="30"/>
  <c r="BG46" i="30"/>
  <c r="BG38" i="30"/>
  <c r="BG29" i="30"/>
  <c r="BG461" i="30"/>
  <c r="BG453" i="30"/>
  <c r="BG445" i="30"/>
  <c r="BG437" i="30"/>
  <c r="BG429" i="30"/>
  <c r="BG421" i="30"/>
  <c r="BG413" i="30"/>
  <c r="BG405" i="30"/>
  <c r="BG397" i="30"/>
  <c r="BG389" i="30"/>
  <c r="BG381" i="30"/>
  <c r="BG373" i="30"/>
  <c r="BG365" i="30"/>
  <c r="BG357" i="30"/>
  <c r="BG349" i="30"/>
  <c r="BG341" i="30"/>
  <c r="BG333" i="30"/>
  <c r="BG325" i="30"/>
  <c r="BG317" i="30"/>
  <c r="BG309" i="30"/>
  <c r="BG301" i="30"/>
  <c r="BG293" i="30"/>
  <c r="BG285" i="30"/>
  <c r="BG277" i="30"/>
  <c r="BG269" i="30"/>
  <c r="BG261" i="30"/>
  <c r="BG253" i="30"/>
  <c r="BG245" i="30"/>
  <c r="BG237" i="30"/>
  <c r="BG229" i="30"/>
  <c r="BG221" i="30"/>
  <c r="BG213" i="30"/>
  <c r="BG205" i="30"/>
  <c r="BG197" i="30"/>
  <c r="BG189" i="30"/>
  <c r="BG181" i="30"/>
  <c r="BG173" i="30"/>
  <c r="BG165" i="30"/>
  <c r="BG157" i="30"/>
  <c r="BG149" i="30"/>
  <c r="BG141" i="30"/>
  <c r="BG133" i="30"/>
  <c r="BG125" i="30"/>
  <c r="BG117" i="30"/>
  <c r="BG109" i="30"/>
  <c r="BG101" i="30"/>
  <c r="BG93" i="30"/>
  <c r="BG85" i="30"/>
  <c r="BG77" i="30"/>
  <c r="BG69" i="30"/>
  <c r="BG61" i="30"/>
  <c r="BG53" i="30"/>
  <c r="BG45" i="30"/>
  <c r="BG37" i="30"/>
  <c r="BG28" i="30"/>
  <c r="BG460" i="30"/>
  <c r="BG452" i="30"/>
  <c r="BG444" i="30"/>
  <c r="BG436" i="30"/>
  <c r="BG428" i="30"/>
  <c r="BG420" i="30"/>
  <c r="BG412" i="30"/>
  <c r="BG404" i="30"/>
  <c r="BG396" i="30"/>
  <c r="BG388" i="30"/>
  <c r="BG380" i="30"/>
  <c r="BG372" i="30"/>
  <c r="BG364" i="30"/>
  <c r="BG356" i="30"/>
  <c r="BG348" i="30"/>
  <c r="BG340" i="30"/>
  <c r="BG332" i="30"/>
  <c r="BG324" i="30"/>
  <c r="BG316" i="30"/>
  <c r="BG308" i="30"/>
  <c r="BG300" i="30"/>
  <c r="BG292" i="30"/>
  <c r="BG284" i="30"/>
  <c r="BG276" i="30"/>
  <c r="BG268" i="30"/>
  <c r="BG260" i="30"/>
  <c r="BG252" i="30"/>
  <c r="BG244" i="30"/>
  <c r="BG236" i="30"/>
  <c r="BG228" i="30"/>
  <c r="BG220" i="30"/>
  <c r="BG212" i="30"/>
  <c r="BG204" i="30"/>
  <c r="BG196" i="30"/>
  <c r="BG188" i="30"/>
  <c r="BG180" i="30"/>
  <c r="BG172" i="30"/>
  <c r="BG164" i="30"/>
  <c r="BG156" i="30"/>
  <c r="BG148" i="30"/>
  <c r="BG140" i="30"/>
  <c r="BG132" i="30"/>
  <c r="BG124" i="30"/>
  <c r="BG116" i="30"/>
  <c r="BG108" i="30"/>
  <c r="BG100" i="30"/>
  <c r="BG92" i="30"/>
  <c r="BG84" i="30"/>
  <c r="BG76" i="30"/>
  <c r="BG68" i="30"/>
  <c r="BG60" i="30"/>
  <c r="BG52" i="30"/>
  <c r="BG44" i="30"/>
  <c r="BG27" i="30"/>
  <c r="BG459" i="30"/>
  <c r="BG451" i="30"/>
  <c r="BG443" i="30"/>
  <c r="BG435" i="30"/>
  <c r="BG427" i="30"/>
  <c r="BG419" i="30"/>
  <c r="BG411" i="30"/>
  <c r="BG403" i="30"/>
  <c r="BG395" i="30"/>
  <c r="BG387" i="30"/>
  <c r="BG379" i="30"/>
  <c r="BG371" i="30"/>
  <c r="BG363" i="30"/>
  <c r="BG355" i="30"/>
  <c r="BG347" i="30"/>
  <c r="BG339" i="30"/>
  <c r="BG331" i="30"/>
  <c r="BG323" i="30"/>
  <c r="BG315" i="30"/>
  <c r="BG307" i="30"/>
  <c r="BG299" i="30"/>
  <c r="BG291" i="30"/>
  <c r="BG283" i="30"/>
  <c r="BG275" i="30"/>
  <c r="BG267" i="30"/>
  <c r="BG259" i="30"/>
  <c r="BG251" i="30"/>
  <c r="BG243" i="30"/>
  <c r="BG235" i="30"/>
  <c r="BG227" i="30"/>
  <c r="BG219" i="30"/>
  <c r="BG211" i="30"/>
  <c r="BG203" i="30"/>
  <c r="BG195" i="30"/>
  <c r="BG187" i="30"/>
  <c r="BG179" i="30"/>
  <c r="BG171" i="30"/>
  <c r="BG163" i="30"/>
  <c r="BG155" i="30"/>
  <c r="BG147" i="30"/>
  <c r="BG139" i="30"/>
  <c r="BG131" i="30"/>
  <c r="BG123" i="30"/>
  <c r="BG115" i="30"/>
  <c r="BG107" i="30"/>
  <c r="BG99" i="30"/>
  <c r="BG91" i="30"/>
  <c r="BG83" i="30"/>
  <c r="BG75" i="30"/>
  <c r="BG67" i="30"/>
  <c r="BG59" i="30"/>
  <c r="BG51" i="30"/>
  <c r="BG43" i="30"/>
  <c r="BG35" i="30"/>
  <c r="BG26" i="30"/>
  <c r="BO32" i="30"/>
  <c r="BO505" i="30"/>
  <c r="BO497" i="30"/>
  <c r="BO489" i="30"/>
  <c r="BO504" i="30"/>
  <c r="BO496" i="30"/>
  <c r="BO488" i="30"/>
  <c r="BO503" i="30"/>
  <c r="BO495" i="30"/>
  <c r="BO487" i="30"/>
  <c r="BO479" i="30"/>
  <c r="BO510" i="30"/>
  <c r="BO502" i="30"/>
  <c r="BO494" i="30"/>
  <c r="BO486" i="30"/>
  <c r="BO478" i="30"/>
  <c r="BO509" i="30"/>
  <c r="BO501" i="30"/>
  <c r="BO493" i="30"/>
  <c r="BO485" i="30"/>
  <c r="BO477" i="30"/>
  <c r="BO508" i="30"/>
  <c r="BO500" i="30"/>
  <c r="BO492" i="30"/>
  <c r="BO484" i="30"/>
  <c r="BO507" i="30"/>
  <c r="BO499" i="30"/>
  <c r="BO491" i="30"/>
  <c r="BO483" i="30"/>
  <c r="BO506" i="30"/>
  <c r="BO498" i="30"/>
  <c r="BO490" i="30"/>
  <c r="BO482" i="30"/>
  <c r="BO471" i="30"/>
  <c r="BO463" i="30"/>
  <c r="BO455" i="30"/>
  <c r="BO447" i="30"/>
  <c r="BO439" i="30"/>
  <c r="BO431" i="30"/>
  <c r="BO423" i="30"/>
  <c r="BO415" i="30"/>
  <c r="BO407" i="30"/>
  <c r="BO399" i="30"/>
  <c r="BO391" i="30"/>
  <c r="BO383" i="30"/>
  <c r="BO375" i="30"/>
  <c r="BO367" i="30"/>
  <c r="BO359" i="30"/>
  <c r="BO351" i="30"/>
  <c r="BO343" i="30"/>
  <c r="BO335" i="30"/>
  <c r="BO327" i="30"/>
  <c r="BO319" i="30"/>
  <c r="BO311" i="30"/>
  <c r="BO303" i="30"/>
  <c r="BO295" i="30"/>
  <c r="BO287" i="30"/>
  <c r="BO279" i="30"/>
  <c r="BO271" i="30"/>
  <c r="BO263" i="30"/>
  <c r="BO255" i="30"/>
  <c r="BO247" i="30"/>
  <c r="BO239" i="30"/>
  <c r="BO231" i="30"/>
  <c r="BO223" i="30"/>
  <c r="BO215" i="30"/>
  <c r="BO207" i="30"/>
  <c r="BO199" i="30"/>
  <c r="BO191" i="30"/>
  <c r="BO183" i="30"/>
  <c r="BO175" i="30"/>
  <c r="BO167" i="30"/>
  <c r="BO159" i="30"/>
  <c r="BO151" i="30"/>
  <c r="BO143" i="30"/>
  <c r="BO135" i="30"/>
  <c r="BO127" i="30"/>
  <c r="BO119" i="30"/>
  <c r="BO111" i="30"/>
  <c r="BO103" i="30"/>
  <c r="BO95" i="30"/>
  <c r="BO87" i="30"/>
  <c r="BO79" i="30"/>
  <c r="BO71" i="30"/>
  <c r="BO63" i="30"/>
  <c r="BO55" i="30"/>
  <c r="BO47" i="30"/>
  <c r="BO39" i="30"/>
  <c r="BO30" i="30"/>
  <c r="BO481" i="30"/>
  <c r="BO470" i="30"/>
  <c r="BO462" i="30"/>
  <c r="BO454" i="30"/>
  <c r="BO446" i="30"/>
  <c r="BO438" i="30"/>
  <c r="BO430" i="30"/>
  <c r="BO422" i="30"/>
  <c r="BO414" i="30"/>
  <c r="BO406" i="30"/>
  <c r="BO398" i="30"/>
  <c r="BO390" i="30"/>
  <c r="BO382" i="30"/>
  <c r="BO374" i="30"/>
  <c r="BO366" i="30"/>
  <c r="BO358" i="30"/>
  <c r="BO350" i="30"/>
  <c r="BO342" i="30"/>
  <c r="BO334" i="30"/>
  <c r="BO326" i="30"/>
  <c r="BO318" i="30"/>
  <c r="BO310" i="30"/>
  <c r="BO302" i="30"/>
  <c r="BO294" i="30"/>
  <c r="BO286" i="30"/>
  <c r="BO278" i="30"/>
  <c r="BO270" i="30"/>
  <c r="BO262" i="30"/>
  <c r="BO254" i="30"/>
  <c r="BO246" i="30"/>
  <c r="BO238" i="30"/>
  <c r="BO230" i="30"/>
  <c r="BO222" i="30"/>
  <c r="BO214" i="30"/>
  <c r="BO206" i="30"/>
  <c r="BO198" i="30"/>
  <c r="BO190" i="30"/>
  <c r="BO182" i="30"/>
  <c r="BO174" i="30"/>
  <c r="BO166" i="30"/>
  <c r="BO158" i="30"/>
  <c r="BO150" i="30"/>
  <c r="BO142" i="30"/>
  <c r="BO134" i="30"/>
  <c r="BO126" i="30"/>
  <c r="BO118" i="30"/>
  <c r="BO110" i="30"/>
  <c r="BO102" i="30"/>
  <c r="BO94" i="30"/>
  <c r="BO86" i="30"/>
  <c r="BO78" i="30"/>
  <c r="BO70" i="30"/>
  <c r="BO62" i="30"/>
  <c r="BO54" i="30"/>
  <c r="BO46" i="30"/>
  <c r="BO38" i="30"/>
  <c r="BO29" i="30"/>
  <c r="BO21" i="30"/>
  <c r="BO480" i="30"/>
  <c r="BO469" i="30"/>
  <c r="BO461" i="30"/>
  <c r="BO453" i="30"/>
  <c r="BO445" i="30"/>
  <c r="BO437" i="30"/>
  <c r="BO429" i="30"/>
  <c r="BO421" i="30"/>
  <c r="BO413" i="30"/>
  <c r="BO405" i="30"/>
  <c r="BO397" i="30"/>
  <c r="BO389" i="30"/>
  <c r="BO381" i="30"/>
  <c r="BO373" i="30"/>
  <c r="BO365" i="30"/>
  <c r="BO357" i="30"/>
  <c r="BO349" i="30"/>
  <c r="BO341" i="30"/>
  <c r="BO333" i="30"/>
  <c r="BO325" i="30"/>
  <c r="BO317" i="30"/>
  <c r="BO309" i="30"/>
  <c r="BO301" i="30"/>
  <c r="BO293" i="30"/>
  <c r="BO285" i="30"/>
  <c r="BO277" i="30"/>
  <c r="BO269" i="30"/>
  <c r="BO261" i="30"/>
  <c r="BO253" i="30"/>
  <c r="BO245" i="30"/>
  <c r="BO237" i="30"/>
  <c r="BO229" i="30"/>
  <c r="BO221" i="30"/>
  <c r="BO213" i="30"/>
  <c r="BO205" i="30"/>
  <c r="BO197" i="30"/>
  <c r="BO189" i="30"/>
  <c r="BO181" i="30"/>
  <c r="BO173" i="30"/>
  <c r="BO165" i="30"/>
  <c r="BO157" i="30"/>
  <c r="BO149" i="30"/>
  <c r="BO141" i="30"/>
  <c r="BO133" i="30"/>
  <c r="BO125" i="30"/>
  <c r="BO117" i="30"/>
  <c r="BO109" i="30"/>
  <c r="BO101" i="30"/>
  <c r="BO93" i="30"/>
  <c r="BO85" i="30"/>
  <c r="BO77" i="30"/>
  <c r="BO69" i="30"/>
  <c r="BO61" i="30"/>
  <c r="BO53" i="30"/>
  <c r="BO45" i="30"/>
  <c r="BO37" i="30"/>
  <c r="BO476" i="30"/>
  <c r="BO468" i="30"/>
  <c r="BO460" i="30"/>
  <c r="BO452" i="30"/>
  <c r="BO444" i="30"/>
  <c r="BO436" i="30"/>
  <c r="BO428" i="30"/>
  <c r="BO420" i="30"/>
  <c r="BO412" i="30"/>
  <c r="BO404" i="30"/>
  <c r="BO396" i="30"/>
  <c r="BO388" i="30"/>
  <c r="BO380" i="30"/>
  <c r="BO372" i="30"/>
  <c r="BO364" i="30"/>
  <c r="BO356" i="30"/>
  <c r="BO348" i="30"/>
  <c r="BO340" i="30"/>
  <c r="BO332" i="30"/>
  <c r="BO324" i="30"/>
  <c r="BO316" i="30"/>
  <c r="BO308" i="30"/>
  <c r="BO300" i="30"/>
  <c r="BO292" i="30"/>
  <c r="BO284" i="30"/>
  <c r="BO276" i="30"/>
  <c r="BO268" i="30"/>
  <c r="BO260" i="30"/>
  <c r="BO252" i="30"/>
  <c r="BO244" i="30"/>
  <c r="BO236" i="30"/>
  <c r="BO228" i="30"/>
  <c r="BO220" i="30"/>
  <c r="BO212" i="30"/>
  <c r="BO204" i="30"/>
  <c r="BO196" i="30"/>
  <c r="BO188" i="30"/>
  <c r="BO180" i="30"/>
  <c r="BO172" i="30"/>
  <c r="BO164" i="30"/>
  <c r="BO156" i="30"/>
  <c r="BO148" i="30"/>
  <c r="BO140" i="30"/>
  <c r="BO132" i="30"/>
  <c r="BO124" i="30"/>
  <c r="BO116" i="30"/>
  <c r="BO108" i="30"/>
  <c r="BO100" i="30"/>
  <c r="BO92" i="30"/>
  <c r="BO84" i="30"/>
  <c r="BO76" i="30"/>
  <c r="BO68" i="30"/>
  <c r="BO60" i="30"/>
  <c r="BO52" i="30"/>
  <c r="BO44" i="30"/>
  <c r="BO36" i="30"/>
  <c r="BO475" i="30"/>
  <c r="BO467" i="30"/>
  <c r="BO459" i="30"/>
  <c r="BO451" i="30"/>
  <c r="BO443" i="30"/>
  <c r="BO435" i="30"/>
  <c r="BO427" i="30"/>
  <c r="BO419" i="30"/>
  <c r="BO411" i="30"/>
  <c r="BO403" i="30"/>
  <c r="BO395" i="30"/>
  <c r="BO387" i="30"/>
  <c r="BO379" i="30"/>
  <c r="BO371" i="30"/>
  <c r="BO363" i="30"/>
  <c r="BO355" i="30"/>
  <c r="BO347" i="30"/>
  <c r="BO339" i="30"/>
  <c r="BO331" i="30"/>
  <c r="BO323" i="30"/>
  <c r="BO315" i="30"/>
  <c r="BO307" i="30"/>
  <c r="BO299" i="30"/>
  <c r="BO291" i="30"/>
  <c r="BO283" i="30"/>
  <c r="BO275" i="30"/>
  <c r="BO267" i="30"/>
  <c r="BO259" i="30"/>
  <c r="BO251" i="30"/>
  <c r="BO243" i="30"/>
  <c r="BO235" i="30"/>
  <c r="BO227" i="30"/>
  <c r="BO219" i="30"/>
  <c r="BO211" i="30"/>
  <c r="BO203" i="30"/>
  <c r="BO195" i="30"/>
  <c r="BO187" i="30"/>
  <c r="BO179" i="30"/>
  <c r="BO171" i="30"/>
  <c r="BO163" i="30"/>
  <c r="BO155" i="30"/>
  <c r="BO147" i="30"/>
  <c r="BO139" i="30"/>
  <c r="BO131" i="30"/>
  <c r="BO123" i="30"/>
  <c r="BO115" i="30"/>
  <c r="BO107" i="30"/>
  <c r="BO99" i="30"/>
  <c r="BO91" i="30"/>
  <c r="BO83" i="30"/>
  <c r="BO75" i="30"/>
  <c r="BO67" i="30"/>
  <c r="BO59" i="30"/>
  <c r="BO51" i="30"/>
  <c r="BO43" i="30"/>
  <c r="BO35" i="30"/>
  <c r="BO474" i="30"/>
  <c r="BO466" i="30"/>
  <c r="BO458" i="30"/>
  <c r="BO450" i="30"/>
  <c r="BO442" i="30"/>
  <c r="BO434" i="30"/>
  <c r="BO426" i="30"/>
  <c r="BO418" i="30"/>
  <c r="BO410" i="30"/>
  <c r="BO402" i="30"/>
  <c r="BO394" i="30"/>
  <c r="BO386" i="30"/>
  <c r="BO378" i="30"/>
  <c r="BO370" i="30"/>
  <c r="BO362" i="30"/>
  <c r="BO354" i="30"/>
  <c r="BO346" i="30"/>
  <c r="BO338" i="30"/>
  <c r="BO330" i="30"/>
  <c r="BO322" i="30"/>
  <c r="BO314" i="30"/>
  <c r="BO306" i="30"/>
  <c r="BO298" i="30"/>
  <c r="BO290" i="30"/>
  <c r="BO282" i="30"/>
  <c r="BO274" i="30"/>
  <c r="BO266" i="30"/>
  <c r="BO258" i="30"/>
  <c r="BO250" i="30"/>
  <c r="BO242" i="30"/>
  <c r="BO234" i="30"/>
  <c r="BO226" i="30"/>
  <c r="BO218" i="30"/>
  <c r="BO210" i="30"/>
  <c r="BO202" i="30"/>
  <c r="BO194" i="30"/>
  <c r="BO186" i="30"/>
  <c r="BO178" i="30"/>
  <c r="BO170" i="30"/>
  <c r="BO162" i="30"/>
  <c r="BO154" i="30"/>
  <c r="BO146" i="30"/>
  <c r="BO138" i="30"/>
  <c r="BO130" i="30"/>
  <c r="BO122" i="30"/>
  <c r="BO114" i="30"/>
  <c r="BO106" i="30"/>
  <c r="BO98" i="30"/>
  <c r="BO90" i="30"/>
  <c r="BO82" i="30"/>
  <c r="BO74" i="30"/>
  <c r="BO66" i="30"/>
  <c r="BO58" i="30"/>
  <c r="BO473" i="30"/>
  <c r="BO465" i="30"/>
  <c r="BO457" i="30"/>
  <c r="BO449" i="30"/>
  <c r="BO441" i="30"/>
  <c r="BO433" i="30"/>
  <c r="BO425" i="30"/>
  <c r="BO417" i="30"/>
  <c r="BO409" i="30"/>
  <c r="BO401" i="30"/>
  <c r="BO393" i="30"/>
  <c r="BO385" i="30"/>
  <c r="BO377" i="30"/>
  <c r="BO369" i="30"/>
  <c r="BO361" i="30"/>
  <c r="BO353" i="30"/>
  <c r="BO345" i="30"/>
  <c r="BO337" i="30"/>
  <c r="BO329" i="30"/>
  <c r="BO321" i="30"/>
  <c r="BO313" i="30"/>
  <c r="BO305" i="30"/>
  <c r="BO297" i="30"/>
  <c r="BO289" i="30"/>
  <c r="BO281" i="30"/>
  <c r="BO273" i="30"/>
  <c r="BO265" i="30"/>
  <c r="BO257" i="30"/>
  <c r="BO249" i="30"/>
  <c r="BO241" i="30"/>
  <c r="BO233" i="30"/>
  <c r="BO225" i="30"/>
  <c r="BO217" i="30"/>
  <c r="BO209" i="30"/>
  <c r="BO201" i="30"/>
  <c r="BO193" i="30"/>
  <c r="BO185" i="30"/>
  <c r="BO177" i="30"/>
  <c r="BO169" i="30"/>
  <c r="BO161" i="30"/>
  <c r="BO153" i="30"/>
  <c r="BO145" i="30"/>
  <c r="BO137" i="30"/>
  <c r="BO129" i="30"/>
  <c r="BO121" i="30"/>
  <c r="BO113" i="30"/>
  <c r="BO105" i="30"/>
  <c r="BO97" i="30"/>
  <c r="BO89" i="30"/>
  <c r="BO81" i="30"/>
  <c r="BO73" i="30"/>
  <c r="BO65" i="30"/>
  <c r="BO57" i="30"/>
  <c r="BO49" i="30"/>
  <c r="BO41" i="30"/>
  <c r="BO33" i="30"/>
  <c r="BO24" i="30"/>
  <c r="BO472" i="30"/>
  <c r="BO464" i="30"/>
  <c r="BO456" i="30"/>
  <c r="BO448" i="30"/>
  <c r="BO440" i="30"/>
  <c r="BO432" i="30"/>
  <c r="BO424" i="30"/>
  <c r="BO416" i="30"/>
  <c r="BO408" i="30"/>
  <c r="BO400" i="30"/>
  <c r="BO392" i="30"/>
  <c r="BO384" i="30"/>
  <c r="BO376" i="30"/>
  <c r="BO368" i="30"/>
  <c r="BO360" i="30"/>
  <c r="BO352" i="30"/>
  <c r="BO344" i="30"/>
  <c r="BO336" i="30"/>
  <c r="BO328" i="30"/>
  <c r="BO320" i="30"/>
  <c r="BO312" i="30"/>
  <c r="BO304" i="30"/>
  <c r="BO296" i="30"/>
  <c r="BO288" i="30"/>
  <c r="BO280" i="30"/>
  <c r="BO272" i="30"/>
  <c r="BO264" i="30"/>
  <c r="BO256" i="30"/>
  <c r="BO248" i="30"/>
  <c r="BO240" i="30"/>
  <c r="BO232" i="30"/>
  <c r="BO224" i="30"/>
  <c r="BO216" i="30"/>
  <c r="BO208" i="30"/>
  <c r="BO200" i="30"/>
  <c r="BO192" i="30"/>
  <c r="BO184" i="30"/>
  <c r="BO176" i="30"/>
  <c r="BO168" i="30"/>
  <c r="BO160" i="30"/>
  <c r="BO152" i="30"/>
  <c r="BO144" i="30"/>
  <c r="BO136" i="30"/>
  <c r="BO128" i="30"/>
  <c r="BO120" i="30"/>
  <c r="BO112" i="30"/>
  <c r="BO104" i="30"/>
  <c r="BO96" i="30"/>
  <c r="BO88" i="30"/>
  <c r="BO80" i="30"/>
  <c r="BO72" i="30"/>
  <c r="BO64" i="30"/>
  <c r="BO56" i="30"/>
  <c r="BO48" i="30"/>
  <c r="BO40" i="30"/>
  <c r="BO31" i="30"/>
  <c r="BO23" i="30"/>
  <c r="BO50" i="30"/>
  <c r="BO42" i="30"/>
  <c r="BO34" i="30"/>
  <c r="CE506" i="30"/>
  <c r="CE498" i="30"/>
  <c r="CE490" i="30"/>
  <c r="CE482" i="30"/>
  <c r="CE474" i="30"/>
  <c r="CE466" i="30"/>
  <c r="CE458" i="30"/>
  <c r="CE450" i="30"/>
  <c r="CE442" i="30"/>
  <c r="CE434" i="30"/>
  <c r="CE426" i="30"/>
  <c r="CE418" i="30"/>
  <c r="CE410" i="30"/>
  <c r="CE402" i="30"/>
  <c r="CE394" i="30"/>
  <c r="CE386" i="30"/>
  <c r="CE378" i="30"/>
  <c r="CE505" i="30"/>
  <c r="CE497" i="30"/>
  <c r="CE489" i="30"/>
  <c r="CE481" i="30"/>
  <c r="CE473" i="30"/>
  <c r="CE465" i="30"/>
  <c r="CE457" i="30"/>
  <c r="CE449" i="30"/>
  <c r="CE441" i="30"/>
  <c r="CE433" i="30"/>
  <c r="CE425" i="30"/>
  <c r="CE417" i="30"/>
  <c r="CE409" i="30"/>
  <c r="CE401" i="30"/>
  <c r="CE393" i="30"/>
  <c r="CE385" i="30"/>
  <c r="CE377" i="30"/>
  <c r="CE369" i="30"/>
  <c r="CE361" i="30"/>
  <c r="CE353" i="30"/>
  <c r="CE345" i="30"/>
  <c r="CE504" i="30"/>
  <c r="CE496" i="30"/>
  <c r="CE488" i="30"/>
  <c r="CE480" i="30"/>
  <c r="CE472" i="30"/>
  <c r="CE464" i="30"/>
  <c r="CE456" i="30"/>
  <c r="CE448" i="30"/>
  <c r="CE440" i="30"/>
  <c r="CE432" i="30"/>
  <c r="CE424" i="30"/>
  <c r="CE416" i="30"/>
  <c r="CE408" i="30"/>
  <c r="CE400" i="30"/>
  <c r="CE392" i="30"/>
  <c r="CE384" i="30"/>
  <c r="CE376" i="30"/>
  <c r="CE368" i="30"/>
  <c r="CE360" i="30"/>
  <c r="CE352" i="30"/>
  <c r="CE344" i="30"/>
  <c r="CE336" i="30"/>
  <c r="CE503" i="30"/>
  <c r="CE495" i="30"/>
  <c r="CE487" i="30"/>
  <c r="CE479" i="30"/>
  <c r="CE471" i="30"/>
  <c r="CE463" i="30"/>
  <c r="CE455" i="30"/>
  <c r="CE447" i="30"/>
  <c r="CE439" i="30"/>
  <c r="CE431" i="30"/>
  <c r="CE423" i="30"/>
  <c r="CE415" i="30"/>
  <c r="CE407" i="30"/>
  <c r="CE399" i="30"/>
  <c r="CE391" i="30"/>
  <c r="CE383" i="30"/>
  <c r="CE375" i="30"/>
  <c r="CE367" i="30"/>
  <c r="CE359" i="30"/>
  <c r="CE351" i="30"/>
  <c r="CE343" i="30"/>
  <c r="CE510" i="30"/>
  <c r="CE502" i="30"/>
  <c r="CE494" i="30"/>
  <c r="CE486" i="30"/>
  <c r="CE478" i="30"/>
  <c r="CE470" i="30"/>
  <c r="CE462" i="30"/>
  <c r="CE454" i="30"/>
  <c r="CE446" i="30"/>
  <c r="CE438" i="30"/>
  <c r="CE430" i="30"/>
  <c r="CE422" i="30"/>
  <c r="CE414" i="30"/>
  <c r="CE406" i="30"/>
  <c r="CE398" i="30"/>
  <c r="CE390" i="30"/>
  <c r="CE382" i="30"/>
  <c r="CE374" i="30"/>
  <c r="CE366" i="30"/>
  <c r="CE358" i="30"/>
  <c r="CE350" i="30"/>
  <c r="CE342" i="30"/>
  <c r="CE509" i="30"/>
  <c r="CE501" i="30"/>
  <c r="CE493" i="30"/>
  <c r="CE485" i="30"/>
  <c r="CE477" i="30"/>
  <c r="CE469" i="30"/>
  <c r="CE461" i="30"/>
  <c r="CE453" i="30"/>
  <c r="CE445" i="30"/>
  <c r="CE437" i="30"/>
  <c r="CE429" i="30"/>
  <c r="CE421" i="30"/>
  <c r="CE413" i="30"/>
  <c r="CE405" i="30"/>
  <c r="CE397" i="30"/>
  <c r="CE389" i="30"/>
  <c r="CE381" i="30"/>
  <c r="CE508" i="30"/>
  <c r="CE500" i="30"/>
  <c r="CE492" i="30"/>
  <c r="CE484" i="30"/>
  <c r="CE476" i="30"/>
  <c r="CE468" i="30"/>
  <c r="CE460" i="30"/>
  <c r="CE452" i="30"/>
  <c r="CE444" i="30"/>
  <c r="CE436" i="30"/>
  <c r="CE428" i="30"/>
  <c r="CE420" i="30"/>
  <c r="CE412" i="30"/>
  <c r="CE404" i="30"/>
  <c r="CE396" i="30"/>
  <c r="CE388" i="30"/>
  <c r="CE380" i="30"/>
  <c r="CE372" i="30"/>
  <c r="CE364" i="30"/>
  <c r="CE356" i="30"/>
  <c r="CE348" i="30"/>
  <c r="CE340" i="30"/>
  <c r="CE507" i="30"/>
  <c r="CE499" i="30"/>
  <c r="CE491" i="30"/>
  <c r="CE483" i="30"/>
  <c r="CE475" i="30"/>
  <c r="CE467" i="30"/>
  <c r="CE459" i="30"/>
  <c r="CE451" i="30"/>
  <c r="CE443" i="30"/>
  <c r="CE435" i="30"/>
  <c r="CE427" i="30"/>
  <c r="CE419" i="30"/>
  <c r="CE411" i="30"/>
  <c r="CE403" i="30"/>
  <c r="CE395" i="30"/>
  <c r="CE387" i="30"/>
  <c r="CE379" i="30"/>
  <c r="CE371" i="30"/>
  <c r="CE363" i="30"/>
  <c r="CE355" i="30"/>
  <c r="CE347" i="30"/>
  <c r="CE339" i="30"/>
  <c r="CE331" i="30"/>
  <c r="CE346" i="30"/>
  <c r="CE330" i="30"/>
  <c r="CE322" i="30"/>
  <c r="CE314" i="30"/>
  <c r="CE306" i="30"/>
  <c r="CE298" i="30"/>
  <c r="CE290" i="30"/>
  <c r="CE282" i="30"/>
  <c r="CE274" i="30"/>
  <c r="CE266" i="30"/>
  <c r="CE258" i="30"/>
  <c r="CE250" i="30"/>
  <c r="CE242" i="30"/>
  <c r="CE234" i="30"/>
  <c r="CE226" i="30"/>
  <c r="CE218" i="30"/>
  <c r="CE210" i="30"/>
  <c r="CE202" i="30"/>
  <c r="CE194" i="30"/>
  <c r="CE186" i="30"/>
  <c r="CE178" i="30"/>
  <c r="CE170" i="30"/>
  <c r="CE162" i="30"/>
  <c r="CE154" i="30"/>
  <c r="CE146" i="30"/>
  <c r="CE138" i="30"/>
  <c r="CE130" i="30"/>
  <c r="CE122" i="30"/>
  <c r="CE114" i="30"/>
  <c r="CE106" i="30"/>
  <c r="CE98" i="30"/>
  <c r="CE90" i="30"/>
  <c r="CE82" i="30"/>
  <c r="CE74" i="30"/>
  <c r="CE66" i="30"/>
  <c r="CE58" i="30"/>
  <c r="CE50" i="30"/>
  <c r="CE42" i="30"/>
  <c r="CE34" i="30"/>
  <c r="CE25" i="30"/>
  <c r="CE373" i="30"/>
  <c r="CE341" i="30"/>
  <c r="CE329" i="30"/>
  <c r="CE321" i="30"/>
  <c r="CE313" i="30"/>
  <c r="CE305" i="30"/>
  <c r="CE297" i="30"/>
  <c r="CE289" i="30"/>
  <c r="CE281" i="30"/>
  <c r="CE273" i="30"/>
  <c r="CE265" i="30"/>
  <c r="CE257" i="30"/>
  <c r="CE249" i="30"/>
  <c r="CE241" i="30"/>
  <c r="CE233" i="30"/>
  <c r="CE225" i="30"/>
  <c r="CE217" i="30"/>
  <c r="CE209" i="30"/>
  <c r="CE201" i="30"/>
  <c r="CE193" i="30"/>
  <c r="CE185" i="30"/>
  <c r="CE177" i="30"/>
  <c r="CE169" i="30"/>
  <c r="CE161" i="30"/>
  <c r="CE153" i="30"/>
  <c r="CE145" i="30"/>
  <c r="CE137" i="30"/>
  <c r="CE129" i="30"/>
  <c r="CE121" i="30"/>
  <c r="CE113" i="30"/>
  <c r="CE105" i="30"/>
  <c r="CE97" i="30"/>
  <c r="CE89" i="30"/>
  <c r="CE81" i="30"/>
  <c r="CE73" i="30"/>
  <c r="CE65" i="30"/>
  <c r="CE57" i="30"/>
  <c r="CE49" i="30"/>
  <c r="CE41" i="30"/>
  <c r="CE33" i="30"/>
  <c r="CE24" i="30"/>
  <c r="CE370" i="30"/>
  <c r="CE338" i="30"/>
  <c r="CE328" i="30"/>
  <c r="CE320" i="30"/>
  <c r="CE312" i="30"/>
  <c r="CE304" i="30"/>
  <c r="CE296" i="30"/>
  <c r="CE288" i="30"/>
  <c r="CE280" i="30"/>
  <c r="CE272" i="30"/>
  <c r="CE264" i="30"/>
  <c r="CE256" i="30"/>
  <c r="CE248" i="30"/>
  <c r="CE240" i="30"/>
  <c r="CE232" i="30"/>
  <c r="CE224" i="30"/>
  <c r="CE216" i="30"/>
  <c r="CE208" i="30"/>
  <c r="CE200" i="30"/>
  <c r="CE192" i="30"/>
  <c r="CE184" i="30"/>
  <c r="CE176" i="30"/>
  <c r="CE168" i="30"/>
  <c r="CE160" i="30"/>
  <c r="CE152" i="30"/>
  <c r="CE144" i="30"/>
  <c r="CE136" i="30"/>
  <c r="CE128" i="30"/>
  <c r="CE120" i="30"/>
  <c r="CE112" i="30"/>
  <c r="CE104" i="30"/>
  <c r="CE96" i="30"/>
  <c r="CE88" i="30"/>
  <c r="CE72" i="30"/>
  <c r="CE64" i="30"/>
  <c r="CE56" i="30"/>
  <c r="CE48" i="30"/>
  <c r="CE31" i="30"/>
  <c r="CE23" i="30"/>
  <c r="CE365" i="30"/>
  <c r="CE337" i="30"/>
  <c r="CE327" i="30"/>
  <c r="CE319" i="30"/>
  <c r="CE311" i="30"/>
  <c r="CE303" i="30"/>
  <c r="CE295" i="30"/>
  <c r="CE287" i="30"/>
  <c r="CE279" i="30"/>
  <c r="CE271" i="30"/>
  <c r="CE263" i="30"/>
  <c r="CE255" i="30"/>
  <c r="CE247" i="30"/>
  <c r="CE239" i="30"/>
  <c r="CE231" i="30"/>
  <c r="CE223" i="30"/>
  <c r="CE215" i="30"/>
  <c r="CE207" i="30"/>
  <c r="CE199" i="30"/>
  <c r="CE191" i="30"/>
  <c r="CE183" i="30"/>
  <c r="CE175" i="30"/>
  <c r="CE167" i="30"/>
  <c r="CE159" i="30"/>
  <c r="CE151" i="30"/>
  <c r="CE143" i="30"/>
  <c r="CE135" i="30"/>
  <c r="CE127" i="30"/>
  <c r="CE119" i="30"/>
  <c r="CE111" i="30"/>
  <c r="CE103" i="30"/>
  <c r="CE95" i="30"/>
  <c r="CE87" i="30"/>
  <c r="CE79" i="30"/>
  <c r="CE71" i="30"/>
  <c r="CE63" i="30"/>
  <c r="CE55" i="30"/>
  <c r="CE47" i="30"/>
  <c r="CE39" i="30"/>
  <c r="CE30" i="30"/>
  <c r="CE22" i="30"/>
  <c r="CE362" i="30"/>
  <c r="CE335" i="30"/>
  <c r="CE326" i="30"/>
  <c r="CE318" i="30"/>
  <c r="CE310" i="30"/>
  <c r="CE302" i="30"/>
  <c r="CE294" i="30"/>
  <c r="CE286" i="30"/>
  <c r="CE278" i="30"/>
  <c r="CE270" i="30"/>
  <c r="CE262" i="30"/>
  <c r="CE254" i="30"/>
  <c r="CE246" i="30"/>
  <c r="CE238" i="30"/>
  <c r="CE230" i="30"/>
  <c r="CE222" i="30"/>
  <c r="CE214" i="30"/>
  <c r="CE206" i="30"/>
  <c r="CE198" i="30"/>
  <c r="CE190" i="30"/>
  <c r="CE182" i="30"/>
  <c r="CE174" i="30"/>
  <c r="CE166" i="30"/>
  <c r="CE158" i="30"/>
  <c r="CE150" i="30"/>
  <c r="CE142" i="30"/>
  <c r="CE134" i="30"/>
  <c r="CE126" i="30"/>
  <c r="CE118" i="30"/>
  <c r="CE110" i="30"/>
  <c r="CE102" i="30"/>
  <c r="CE94" i="30"/>
  <c r="CE86" i="30"/>
  <c r="CE78" i="30"/>
  <c r="CE70" i="30"/>
  <c r="CE62" i="30"/>
  <c r="CE54" i="30"/>
  <c r="CE46" i="30"/>
  <c r="CE38" i="30"/>
  <c r="CE29" i="30"/>
  <c r="CE357" i="30"/>
  <c r="CE334" i="30"/>
  <c r="CE325" i="30"/>
  <c r="CE317" i="30"/>
  <c r="CE309" i="30"/>
  <c r="CE301" i="30"/>
  <c r="CE293" i="30"/>
  <c r="CE285" i="30"/>
  <c r="CE277" i="30"/>
  <c r="CE269" i="30"/>
  <c r="CE261" i="30"/>
  <c r="CE253" i="30"/>
  <c r="CE245" i="30"/>
  <c r="CE237" i="30"/>
  <c r="CE229" i="30"/>
  <c r="CE221" i="30"/>
  <c r="CE213" i="30"/>
  <c r="CE205" i="30"/>
  <c r="CE197" i="30"/>
  <c r="CE189" i="30"/>
  <c r="CE181" i="30"/>
  <c r="CE173" i="30"/>
  <c r="CE165" i="30"/>
  <c r="CE157" i="30"/>
  <c r="CE149" i="30"/>
  <c r="CE141" i="30"/>
  <c r="CE133" i="30"/>
  <c r="CE125" i="30"/>
  <c r="CE117" i="30"/>
  <c r="CE109" i="30"/>
  <c r="CE101" i="30"/>
  <c r="CE93" i="30"/>
  <c r="CE85" i="30"/>
  <c r="CE77" i="30"/>
  <c r="CE69" i="30"/>
  <c r="CE61" i="30"/>
  <c r="CE53" i="30"/>
  <c r="CE45" i="30"/>
  <c r="CE37" i="30"/>
  <c r="CE28" i="30"/>
  <c r="CE354" i="30"/>
  <c r="CE333" i="30"/>
  <c r="CE324" i="30"/>
  <c r="CE316" i="30"/>
  <c r="CE308" i="30"/>
  <c r="CE300" i="30"/>
  <c r="CE292" i="30"/>
  <c r="CE284" i="30"/>
  <c r="CE276" i="30"/>
  <c r="CE268" i="30"/>
  <c r="CE260" i="30"/>
  <c r="CE252" i="30"/>
  <c r="CE244" i="30"/>
  <c r="CE236" i="30"/>
  <c r="CE228" i="30"/>
  <c r="CE220" i="30"/>
  <c r="CE212" i="30"/>
  <c r="CE204" i="30"/>
  <c r="CE196" i="30"/>
  <c r="CE188" i="30"/>
  <c r="CE180" i="30"/>
  <c r="CE172" i="30"/>
  <c r="CE164" i="30"/>
  <c r="CE156" i="30"/>
  <c r="CE148" i="30"/>
  <c r="CE140" i="30"/>
  <c r="CE132" i="30"/>
  <c r="CE124" i="30"/>
  <c r="CE116" i="30"/>
  <c r="CE108" i="30"/>
  <c r="CE100" i="30"/>
  <c r="CE92" i="30"/>
  <c r="CE84" i="30"/>
  <c r="CE76" i="30"/>
  <c r="CE68" i="30"/>
  <c r="CE60" i="30"/>
  <c r="CE52" i="30"/>
  <c r="CE44" i="30"/>
  <c r="CE36" i="30"/>
  <c r="CE27" i="30"/>
  <c r="CE349" i="30"/>
  <c r="CE332" i="30"/>
  <c r="CE323" i="30"/>
  <c r="CE315" i="30"/>
  <c r="CE307" i="30"/>
  <c r="CE299" i="30"/>
  <c r="CE291" i="30"/>
  <c r="CE283" i="30"/>
  <c r="CE275" i="30"/>
  <c r="CE267" i="30"/>
  <c r="CE259" i="30"/>
  <c r="CE251" i="30"/>
  <c r="CE243" i="30"/>
  <c r="CE235" i="30"/>
  <c r="CE227" i="30"/>
  <c r="CE219" i="30"/>
  <c r="CE211" i="30"/>
  <c r="CE203" i="30"/>
  <c r="CE195" i="30"/>
  <c r="CE187" i="30"/>
  <c r="CE179" i="30"/>
  <c r="CE171" i="30"/>
  <c r="CE163" i="30"/>
  <c r="CE155" i="30"/>
  <c r="CE147" i="30"/>
  <c r="CE139" i="30"/>
  <c r="CE131" i="30"/>
  <c r="CE123" i="30"/>
  <c r="CE115" i="30"/>
  <c r="CE107" i="30"/>
  <c r="CE99" i="30"/>
  <c r="CE91" i="30"/>
  <c r="CE83" i="30"/>
  <c r="CE75" i="30"/>
  <c r="CE67" i="30"/>
  <c r="CE59" i="30"/>
  <c r="CE51" i="30"/>
  <c r="CE43" i="30"/>
  <c r="CE35" i="30"/>
  <c r="CE26" i="30"/>
  <c r="O44" i="30"/>
  <c r="O52" i="30"/>
  <c r="O60" i="30"/>
  <c r="O68" i="30"/>
  <c r="O76" i="30"/>
  <c r="O84" i="30"/>
  <c r="O92" i="30"/>
  <c r="O100" i="30"/>
  <c r="O108" i="30"/>
  <c r="O116" i="30"/>
  <c r="O124" i="30"/>
  <c r="O132" i="30"/>
  <c r="O140" i="30"/>
  <c r="O148" i="30"/>
  <c r="O156" i="30"/>
  <c r="O164" i="30"/>
  <c r="O172" i="30"/>
  <c r="O180" i="30"/>
  <c r="O188" i="30"/>
  <c r="O196" i="30"/>
  <c r="O204" i="30"/>
  <c r="O212" i="30"/>
  <c r="O220" i="30"/>
  <c r="O228" i="30"/>
  <c r="O236" i="30"/>
  <c r="O244" i="30"/>
  <c r="O252" i="30"/>
  <c r="O260" i="30"/>
  <c r="O268" i="30"/>
  <c r="O276" i="30"/>
  <c r="O284" i="30"/>
  <c r="O292" i="30"/>
  <c r="O300" i="30"/>
  <c r="O308" i="30"/>
  <c r="O316" i="30"/>
  <c r="O324" i="30"/>
  <c r="O332" i="30"/>
  <c r="O340" i="30"/>
  <c r="O348" i="30"/>
  <c r="O356" i="30"/>
  <c r="O364" i="30"/>
  <c r="O372" i="30"/>
  <c r="O380" i="30"/>
  <c r="O388" i="30"/>
  <c r="O396" i="30"/>
  <c r="O404" i="30"/>
  <c r="O412" i="30"/>
  <c r="O420" i="30"/>
  <c r="O428" i="30"/>
  <c r="O436" i="30"/>
  <c r="O444" i="30"/>
  <c r="O452" i="30"/>
  <c r="O460" i="30"/>
  <c r="O468" i="30"/>
  <c r="O476" i="30"/>
  <c r="O484" i="30"/>
  <c r="O492" i="30"/>
  <c r="O500" i="30"/>
  <c r="O508" i="30"/>
  <c r="O509" i="30"/>
  <c r="O475" i="30"/>
  <c r="O45" i="30"/>
  <c r="O53" i="30"/>
  <c r="O61" i="30"/>
  <c r="O69" i="30"/>
  <c r="O77" i="30"/>
  <c r="O85" i="30"/>
  <c r="O93" i="30"/>
  <c r="O101" i="30"/>
  <c r="O109" i="30"/>
  <c r="O117" i="30"/>
  <c r="O125" i="30"/>
  <c r="O133" i="30"/>
  <c r="O141" i="30"/>
  <c r="O149" i="30"/>
  <c r="O157" i="30"/>
  <c r="O165" i="30"/>
  <c r="O173" i="30"/>
  <c r="O181" i="30"/>
  <c r="O189" i="30"/>
  <c r="O197" i="30"/>
  <c r="O205" i="30"/>
  <c r="O213" i="30"/>
  <c r="O221" i="30"/>
  <c r="O229" i="30"/>
  <c r="O237" i="30"/>
  <c r="O245" i="30"/>
  <c r="O253" i="30"/>
  <c r="O261" i="30"/>
  <c r="O269" i="30"/>
  <c r="O277" i="30"/>
  <c r="O285" i="30"/>
  <c r="O293" i="30"/>
  <c r="O301" i="30"/>
  <c r="O309" i="30"/>
  <c r="O317" i="30"/>
  <c r="O325" i="30"/>
  <c r="O333" i="30"/>
  <c r="O341" i="30"/>
  <c r="O349" i="30"/>
  <c r="O357" i="30"/>
  <c r="O365" i="30"/>
  <c r="O373" i="30"/>
  <c r="O381" i="30"/>
  <c r="O389" i="30"/>
  <c r="O397" i="30"/>
  <c r="O405" i="30"/>
  <c r="O413" i="30"/>
  <c r="O421" i="30"/>
  <c r="O429" i="30"/>
  <c r="O437" i="30"/>
  <c r="O445" i="30"/>
  <c r="O453" i="30"/>
  <c r="O461" i="30"/>
  <c r="O469" i="30"/>
  <c r="O477" i="30"/>
  <c r="O485" i="30"/>
  <c r="O493" i="30"/>
  <c r="O501" i="30"/>
  <c r="O498" i="30"/>
  <c r="O499" i="30"/>
  <c r="O46" i="30"/>
  <c r="O54" i="30"/>
  <c r="O62" i="30"/>
  <c r="O70" i="30"/>
  <c r="O78" i="30"/>
  <c r="O86" i="30"/>
  <c r="O94" i="30"/>
  <c r="O102" i="30"/>
  <c r="O110" i="30"/>
  <c r="O118" i="30"/>
  <c r="O126" i="30"/>
  <c r="O134" i="30"/>
  <c r="O142" i="30"/>
  <c r="O150" i="30"/>
  <c r="O158" i="30"/>
  <c r="O166" i="30"/>
  <c r="O174" i="30"/>
  <c r="O182" i="30"/>
  <c r="O190" i="30"/>
  <c r="O198" i="30"/>
  <c r="O206" i="30"/>
  <c r="O214" i="30"/>
  <c r="O222" i="30"/>
  <c r="O230" i="30"/>
  <c r="O238" i="30"/>
  <c r="O246" i="30"/>
  <c r="O254" i="30"/>
  <c r="O262" i="30"/>
  <c r="O270" i="30"/>
  <c r="O278" i="30"/>
  <c r="O286" i="30"/>
  <c r="O294" i="30"/>
  <c r="O302" i="30"/>
  <c r="O310" i="30"/>
  <c r="O318" i="30"/>
  <c r="O326" i="30"/>
  <c r="O334" i="30"/>
  <c r="O342" i="30"/>
  <c r="O350" i="30"/>
  <c r="O358" i="30"/>
  <c r="O366" i="30"/>
  <c r="O374" i="30"/>
  <c r="O382" i="30"/>
  <c r="O390" i="30"/>
  <c r="O398" i="30"/>
  <c r="O406" i="30"/>
  <c r="O414" i="30"/>
  <c r="O422" i="30"/>
  <c r="O430" i="30"/>
  <c r="O438" i="30"/>
  <c r="O446" i="30"/>
  <c r="O454" i="30"/>
  <c r="O462" i="30"/>
  <c r="O470" i="30"/>
  <c r="O478" i="30"/>
  <c r="O486" i="30"/>
  <c r="O494" i="30"/>
  <c r="O502" i="30"/>
  <c r="O510" i="30"/>
  <c r="O466" i="30"/>
  <c r="O491" i="30"/>
  <c r="O47" i="30"/>
  <c r="O55" i="30"/>
  <c r="O63" i="30"/>
  <c r="O71" i="30"/>
  <c r="O79" i="30"/>
  <c r="O87" i="30"/>
  <c r="O95" i="30"/>
  <c r="O103" i="30"/>
  <c r="O111" i="30"/>
  <c r="O119" i="30"/>
  <c r="O127" i="30"/>
  <c r="O135" i="30"/>
  <c r="O143" i="30"/>
  <c r="O151" i="30"/>
  <c r="O159" i="30"/>
  <c r="O167" i="30"/>
  <c r="O175" i="30"/>
  <c r="O183" i="30"/>
  <c r="O191" i="30"/>
  <c r="O199" i="30"/>
  <c r="O207" i="30"/>
  <c r="O215" i="30"/>
  <c r="O223" i="30"/>
  <c r="O231" i="30"/>
  <c r="O239" i="30"/>
  <c r="O247" i="30"/>
  <c r="O255" i="30"/>
  <c r="O263" i="30"/>
  <c r="O271" i="30"/>
  <c r="O279" i="30"/>
  <c r="O287" i="30"/>
  <c r="O295" i="30"/>
  <c r="O303" i="30"/>
  <c r="O311" i="30"/>
  <c r="O319" i="30"/>
  <c r="O327" i="30"/>
  <c r="O335" i="30"/>
  <c r="O343" i="30"/>
  <c r="O351" i="30"/>
  <c r="O359" i="30"/>
  <c r="O367" i="30"/>
  <c r="O375" i="30"/>
  <c r="O383" i="30"/>
  <c r="O391" i="30"/>
  <c r="O399" i="30"/>
  <c r="O407" i="30"/>
  <c r="O415" i="30"/>
  <c r="O423" i="30"/>
  <c r="O431" i="30"/>
  <c r="O439" i="30"/>
  <c r="O447" i="30"/>
  <c r="O455" i="30"/>
  <c r="O463" i="30"/>
  <c r="O471" i="30"/>
  <c r="O479" i="30"/>
  <c r="O487" i="30"/>
  <c r="O495" i="30"/>
  <c r="O503" i="30"/>
  <c r="O482" i="30"/>
  <c r="O483" i="30"/>
  <c r="O40" i="30"/>
  <c r="O48" i="30"/>
  <c r="O64" i="30"/>
  <c r="O72" i="30"/>
  <c r="O80" i="30"/>
  <c r="O88" i="30"/>
  <c r="O96" i="30"/>
  <c r="O104" i="30"/>
  <c r="O112" i="30"/>
  <c r="O120" i="30"/>
  <c r="O128" i="30"/>
  <c r="O136" i="30"/>
  <c r="O144" i="30"/>
  <c r="O152" i="30"/>
  <c r="O160" i="30"/>
  <c r="O168" i="30"/>
  <c r="O176" i="30"/>
  <c r="O184" i="30"/>
  <c r="O192" i="30"/>
  <c r="O200" i="30"/>
  <c r="O208" i="30"/>
  <c r="O216" i="30"/>
  <c r="O224" i="30"/>
  <c r="O232" i="30"/>
  <c r="O240" i="30"/>
  <c r="O248" i="30"/>
  <c r="O256" i="30"/>
  <c r="O264" i="30"/>
  <c r="O272" i="30"/>
  <c r="O280" i="30"/>
  <c r="O288" i="30"/>
  <c r="O296" i="30"/>
  <c r="O304" i="30"/>
  <c r="O312" i="30"/>
  <c r="O320" i="30"/>
  <c r="O328" i="30"/>
  <c r="O336" i="30"/>
  <c r="O344" i="30"/>
  <c r="O352" i="30"/>
  <c r="O360" i="30"/>
  <c r="O368" i="30"/>
  <c r="O376" i="30"/>
  <c r="O384" i="30"/>
  <c r="O392" i="30"/>
  <c r="O400" i="30"/>
  <c r="O408" i="30"/>
  <c r="O416" i="30"/>
  <c r="O424" i="30"/>
  <c r="O432" i="30"/>
  <c r="O440" i="30"/>
  <c r="O448" i="30"/>
  <c r="O456" i="30"/>
  <c r="O464" i="30"/>
  <c r="O472" i="30"/>
  <c r="O480" i="30"/>
  <c r="O488" i="30"/>
  <c r="O496" i="30"/>
  <c r="O504" i="30"/>
  <c r="O490" i="30"/>
  <c r="O507" i="30"/>
  <c r="O41" i="30"/>
  <c r="O49" i="30"/>
  <c r="O57" i="30"/>
  <c r="O65" i="30"/>
  <c r="O73" i="30"/>
  <c r="O81" i="30"/>
  <c r="O89" i="30"/>
  <c r="O97" i="30"/>
  <c r="O105" i="30"/>
  <c r="O113" i="30"/>
  <c r="O121" i="30"/>
  <c r="O129" i="30"/>
  <c r="O137" i="30"/>
  <c r="O145" i="30"/>
  <c r="O153" i="30"/>
  <c r="O161" i="30"/>
  <c r="O169" i="30"/>
  <c r="O177" i="30"/>
  <c r="O185" i="30"/>
  <c r="O193" i="30"/>
  <c r="O201" i="30"/>
  <c r="O209" i="30"/>
  <c r="O217" i="30"/>
  <c r="O225" i="30"/>
  <c r="O233" i="30"/>
  <c r="O241" i="30"/>
  <c r="O249" i="30"/>
  <c r="O257" i="30"/>
  <c r="O265" i="30"/>
  <c r="O273" i="30"/>
  <c r="O281" i="30"/>
  <c r="O289" i="30"/>
  <c r="O297" i="30"/>
  <c r="O305" i="30"/>
  <c r="O313" i="30"/>
  <c r="O321" i="30"/>
  <c r="O329" i="30"/>
  <c r="O337" i="30"/>
  <c r="O345" i="30"/>
  <c r="O353" i="30"/>
  <c r="O361" i="30"/>
  <c r="O369" i="30"/>
  <c r="O377" i="30"/>
  <c r="O385" i="30"/>
  <c r="O393" i="30"/>
  <c r="O401" i="30"/>
  <c r="O409" i="30"/>
  <c r="O417" i="30"/>
  <c r="O425" i="30"/>
  <c r="O433" i="30"/>
  <c r="O441" i="30"/>
  <c r="O449" i="30"/>
  <c r="O457" i="30"/>
  <c r="O465" i="30"/>
  <c r="O473" i="30"/>
  <c r="O481" i="30"/>
  <c r="O489" i="30"/>
  <c r="O497" i="30"/>
  <c r="O505" i="30"/>
  <c r="O458" i="30"/>
  <c r="O506" i="30"/>
  <c r="O42" i="30"/>
  <c r="O50" i="30"/>
  <c r="O58" i="30"/>
  <c r="O66" i="30"/>
  <c r="O74" i="30"/>
  <c r="O82" i="30"/>
  <c r="O90" i="30"/>
  <c r="O98" i="30"/>
  <c r="O106" i="30"/>
  <c r="O114" i="30"/>
  <c r="O122" i="30"/>
  <c r="O130" i="30"/>
  <c r="O138" i="30"/>
  <c r="O146" i="30"/>
  <c r="O154" i="30"/>
  <c r="O162" i="30"/>
  <c r="O170" i="30"/>
  <c r="O178" i="30"/>
  <c r="O186" i="30"/>
  <c r="O194" i="30"/>
  <c r="O202" i="30"/>
  <c r="O210" i="30"/>
  <c r="O218" i="30"/>
  <c r="O226" i="30"/>
  <c r="O234" i="30"/>
  <c r="O242" i="30"/>
  <c r="O250" i="30"/>
  <c r="O258" i="30"/>
  <c r="O266" i="30"/>
  <c r="O274" i="30"/>
  <c r="O282" i="30"/>
  <c r="O290" i="30"/>
  <c r="O298" i="30"/>
  <c r="O306" i="30"/>
  <c r="O314" i="30"/>
  <c r="O322" i="30"/>
  <c r="O330" i="30"/>
  <c r="O338" i="30"/>
  <c r="O346" i="30"/>
  <c r="O354" i="30"/>
  <c r="O362" i="30"/>
  <c r="O370" i="30"/>
  <c r="O378" i="30"/>
  <c r="O386" i="30"/>
  <c r="O394" i="30"/>
  <c r="O402" i="30"/>
  <c r="O410" i="30"/>
  <c r="O418" i="30"/>
  <c r="O426" i="30"/>
  <c r="O434" i="30"/>
  <c r="O442" i="30"/>
  <c r="O450" i="30"/>
  <c r="O474" i="30"/>
  <c r="O43" i="30"/>
  <c r="O51" i="30"/>
  <c r="O59" i="30"/>
  <c r="O67" i="30"/>
  <c r="O75" i="30"/>
  <c r="O83" i="30"/>
  <c r="O91" i="30"/>
  <c r="O99" i="30"/>
  <c r="O107" i="30"/>
  <c r="O115" i="30"/>
  <c r="O123" i="30"/>
  <c r="O131" i="30"/>
  <c r="O139" i="30"/>
  <c r="O147" i="30"/>
  <c r="O155" i="30"/>
  <c r="O163" i="30"/>
  <c r="O171" i="30"/>
  <c r="O179" i="30"/>
  <c r="O187" i="30"/>
  <c r="O195" i="30"/>
  <c r="O203" i="30"/>
  <c r="O211" i="30"/>
  <c r="O219" i="30"/>
  <c r="O227" i="30"/>
  <c r="O235" i="30"/>
  <c r="O243" i="30"/>
  <c r="O251" i="30"/>
  <c r="O259" i="30"/>
  <c r="O267" i="30"/>
  <c r="O275" i="30"/>
  <c r="O283" i="30"/>
  <c r="O291" i="30"/>
  <c r="O299" i="30"/>
  <c r="O307" i="30"/>
  <c r="O315" i="30"/>
  <c r="O323" i="30"/>
  <c r="O331" i="30"/>
  <c r="O339" i="30"/>
  <c r="O347" i="30"/>
  <c r="O355" i="30"/>
  <c r="O363" i="30"/>
  <c r="O371" i="30"/>
  <c r="O379" i="30"/>
  <c r="O387" i="30"/>
  <c r="O395" i="30"/>
  <c r="O403" i="30"/>
  <c r="O411" i="30"/>
  <c r="O419" i="30"/>
  <c r="O427" i="30"/>
  <c r="O435" i="30"/>
  <c r="O443" i="30"/>
  <c r="O451" i="30"/>
  <c r="O459" i="30"/>
  <c r="O467" i="30"/>
  <c r="CC509" i="30"/>
  <c r="CC501" i="30"/>
  <c r="CC493" i="30"/>
  <c r="CC485" i="30"/>
  <c r="CC477" i="30"/>
  <c r="CC469" i="30"/>
  <c r="CC461" i="30"/>
  <c r="CC453" i="30"/>
  <c r="CC445" i="30"/>
  <c r="CC437" i="30"/>
  <c r="CC429" i="30"/>
  <c r="CC421" i="30"/>
  <c r="CC413" i="30"/>
  <c r="CC405" i="30"/>
  <c r="CC397" i="30"/>
  <c r="CC389" i="30"/>
  <c r="CC381" i="30"/>
  <c r="CC373" i="30"/>
  <c r="CC365" i="30"/>
  <c r="CC357" i="30"/>
  <c r="CC349" i="30"/>
  <c r="CC341" i="30"/>
  <c r="CC333" i="30"/>
  <c r="CC325" i="30"/>
  <c r="CC317" i="30"/>
  <c r="CC309" i="30"/>
  <c r="CC301" i="30"/>
  <c r="CC293" i="30"/>
  <c r="CC285" i="30"/>
  <c r="CC277" i="30"/>
  <c r="CC269" i="30"/>
  <c r="CC261" i="30"/>
  <c r="CC253" i="30"/>
  <c r="CC245" i="30"/>
  <c r="CC237" i="30"/>
  <c r="CC229" i="30"/>
  <c r="CC221" i="30"/>
  <c r="CC213" i="30"/>
  <c r="CC205" i="30"/>
  <c r="CC197" i="30"/>
  <c r="CC189" i="30"/>
  <c r="CC181" i="30"/>
  <c r="CC508" i="30"/>
  <c r="CC500" i="30"/>
  <c r="CC492" i="30"/>
  <c r="CC484" i="30"/>
  <c r="CC476" i="30"/>
  <c r="CC468" i="30"/>
  <c r="CC460" i="30"/>
  <c r="CC452" i="30"/>
  <c r="CC444" i="30"/>
  <c r="CC436" i="30"/>
  <c r="CC428" i="30"/>
  <c r="CC420" i="30"/>
  <c r="CC412" i="30"/>
  <c r="CC404" i="30"/>
  <c r="CC396" i="30"/>
  <c r="CC388" i="30"/>
  <c r="CC380" i="30"/>
  <c r="CC372" i="30"/>
  <c r="CC364" i="30"/>
  <c r="CC356" i="30"/>
  <c r="CC348" i="30"/>
  <c r="CC340" i="30"/>
  <c r="CC332" i="30"/>
  <c r="CC324" i="30"/>
  <c r="CC316" i="30"/>
  <c r="CC308" i="30"/>
  <c r="CC300" i="30"/>
  <c r="CC292" i="30"/>
  <c r="CC284" i="30"/>
  <c r="CC276" i="30"/>
  <c r="CC268" i="30"/>
  <c r="CC260" i="30"/>
  <c r="CC252" i="30"/>
  <c r="CC244" i="30"/>
  <c r="CC236" i="30"/>
  <c r="CC228" i="30"/>
  <c r="CC220" i="30"/>
  <c r="CC212" i="30"/>
  <c r="CC204" i="30"/>
  <c r="CC507" i="30"/>
  <c r="CC499" i="30"/>
  <c r="CC491" i="30"/>
  <c r="CC483" i="30"/>
  <c r="CC475" i="30"/>
  <c r="CC467" i="30"/>
  <c r="CC459" i="30"/>
  <c r="CC451" i="30"/>
  <c r="CC443" i="30"/>
  <c r="CC435" i="30"/>
  <c r="CC427" i="30"/>
  <c r="CC419" i="30"/>
  <c r="CC411" i="30"/>
  <c r="CC403" i="30"/>
  <c r="CC395" i="30"/>
  <c r="CC387" i="30"/>
  <c r="CC379" i="30"/>
  <c r="CC371" i="30"/>
  <c r="CC363" i="30"/>
  <c r="CC355" i="30"/>
  <c r="CC347" i="30"/>
  <c r="CC339" i="30"/>
  <c r="CC331" i="30"/>
  <c r="CC323" i="30"/>
  <c r="CC315" i="30"/>
  <c r="CC307" i="30"/>
  <c r="CC299" i="30"/>
  <c r="CC291" i="30"/>
  <c r="CC283" i="30"/>
  <c r="CC275" i="30"/>
  <c r="CC267" i="30"/>
  <c r="CC259" i="30"/>
  <c r="CC251" i="30"/>
  <c r="CC243" i="30"/>
  <c r="CC235" i="30"/>
  <c r="CC227" i="30"/>
  <c r="CC219" i="30"/>
  <c r="CC211" i="30"/>
  <c r="CC203" i="30"/>
  <c r="CC195" i="30"/>
  <c r="CC187" i="30"/>
  <c r="CC179" i="30"/>
  <c r="CC171" i="30"/>
  <c r="CC163" i="30"/>
  <c r="CC506" i="30"/>
  <c r="CC498" i="30"/>
  <c r="CC490" i="30"/>
  <c r="CC482" i="30"/>
  <c r="CC474" i="30"/>
  <c r="CC466" i="30"/>
  <c r="CC458" i="30"/>
  <c r="CC450" i="30"/>
  <c r="CC442" i="30"/>
  <c r="CC434" i="30"/>
  <c r="CC426" i="30"/>
  <c r="CC418" i="30"/>
  <c r="CC410" i="30"/>
  <c r="CC402" i="30"/>
  <c r="CC394" i="30"/>
  <c r="CC386" i="30"/>
  <c r="CC378" i="30"/>
  <c r="CC370" i="30"/>
  <c r="CC362" i="30"/>
  <c r="CC354" i="30"/>
  <c r="CC346" i="30"/>
  <c r="CC338" i="30"/>
  <c r="CC330" i="30"/>
  <c r="CC322" i="30"/>
  <c r="CC314" i="30"/>
  <c r="CC306" i="30"/>
  <c r="CC298" i="30"/>
  <c r="CC290" i="30"/>
  <c r="CC282" i="30"/>
  <c r="CC274" i="30"/>
  <c r="CC266" i="30"/>
  <c r="CC258" i="30"/>
  <c r="CC250" i="30"/>
  <c r="CC242" i="30"/>
  <c r="CC234" i="30"/>
  <c r="CC226" i="30"/>
  <c r="CC218" i="30"/>
  <c r="CC210" i="30"/>
  <c r="CC202" i="30"/>
  <c r="CC194" i="30"/>
  <c r="CC186" i="30"/>
  <c r="CC178" i="30"/>
  <c r="CC505" i="30"/>
  <c r="CC497" i="30"/>
  <c r="CC489" i="30"/>
  <c r="CC481" i="30"/>
  <c r="CC473" i="30"/>
  <c r="CC465" i="30"/>
  <c r="CC457" i="30"/>
  <c r="CC449" i="30"/>
  <c r="CC441" i="30"/>
  <c r="CC433" i="30"/>
  <c r="CC425" i="30"/>
  <c r="CC417" i="30"/>
  <c r="CC409" i="30"/>
  <c r="CC401" i="30"/>
  <c r="CC393" i="30"/>
  <c r="CC385" i="30"/>
  <c r="CC377" i="30"/>
  <c r="CC369" i="30"/>
  <c r="CC361" i="30"/>
  <c r="CC353" i="30"/>
  <c r="CC345" i="30"/>
  <c r="CC337" i="30"/>
  <c r="CC329" i="30"/>
  <c r="CC321" i="30"/>
  <c r="CC313" i="30"/>
  <c r="CC305" i="30"/>
  <c r="CC297" i="30"/>
  <c r="CC289" i="30"/>
  <c r="CC281" i="30"/>
  <c r="CC273" i="30"/>
  <c r="CC265" i="30"/>
  <c r="CC257" i="30"/>
  <c r="CC249" i="30"/>
  <c r="CC241" i="30"/>
  <c r="CC233" i="30"/>
  <c r="CC225" i="30"/>
  <c r="CC217" i="30"/>
  <c r="CC209" i="30"/>
  <c r="CC201" i="30"/>
  <c r="CC504" i="30"/>
  <c r="CC496" i="30"/>
  <c r="CC488" i="30"/>
  <c r="CC480" i="30"/>
  <c r="CC472" i="30"/>
  <c r="CC464" i="30"/>
  <c r="CC456" i="30"/>
  <c r="CC448" i="30"/>
  <c r="CC440" i="30"/>
  <c r="CC432" i="30"/>
  <c r="CC424" i="30"/>
  <c r="CC416" i="30"/>
  <c r="CC408" i="30"/>
  <c r="CC400" i="30"/>
  <c r="CC392" i="30"/>
  <c r="CC384" i="30"/>
  <c r="CC376" i="30"/>
  <c r="CC368" i="30"/>
  <c r="CC360" i="30"/>
  <c r="CC352" i="30"/>
  <c r="CC344" i="30"/>
  <c r="CC336" i="30"/>
  <c r="CC328" i="30"/>
  <c r="CC320" i="30"/>
  <c r="CC312" i="30"/>
  <c r="CC304" i="30"/>
  <c r="CC296" i="30"/>
  <c r="CC288" i="30"/>
  <c r="CC280" i="30"/>
  <c r="CC272" i="30"/>
  <c r="CC264" i="30"/>
  <c r="CC256" i="30"/>
  <c r="CC248" i="30"/>
  <c r="CC240" i="30"/>
  <c r="CC232" i="30"/>
  <c r="CC224" i="30"/>
  <c r="CC216" i="30"/>
  <c r="CC208" i="30"/>
  <c r="CC200" i="30"/>
  <c r="CC192" i="30"/>
  <c r="CC184" i="30"/>
  <c r="CC176" i="30"/>
  <c r="CC503" i="30"/>
  <c r="CC495" i="30"/>
  <c r="CC487" i="30"/>
  <c r="CC479" i="30"/>
  <c r="CC471" i="30"/>
  <c r="CC463" i="30"/>
  <c r="CC455" i="30"/>
  <c r="CC447" i="30"/>
  <c r="CC439" i="30"/>
  <c r="CC431" i="30"/>
  <c r="CC423" i="30"/>
  <c r="CC415" i="30"/>
  <c r="CC407" i="30"/>
  <c r="CC399" i="30"/>
  <c r="CC391" i="30"/>
  <c r="CC383" i="30"/>
  <c r="CC375" i="30"/>
  <c r="CC367" i="30"/>
  <c r="CC359" i="30"/>
  <c r="CC351" i="30"/>
  <c r="CC343" i="30"/>
  <c r="CC335" i="30"/>
  <c r="CC327" i="30"/>
  <c r="CC319" i="30"/>
  <c r="CC311" i="30"/>
  <c r="CC303" i="30"/>
  <c r="CC295" i="30"/>
  <c r="CC287" i="30"/>
  <c r="CC279" i="30"/>
  <c r="CC271" i="30"/>
  <c r="CC263" i="30"/>
  <c r="CC255" i="30"/>
  <c r="CC247" i="30"/>
  <c r="CC239" i="30"/>
  <c r="CC231" i="30"/>
  <c r="CC223" i="30"/>
  <c r="CC215" i="30"/>
  <c r="CC207" i="30"/>
  <c r="CC199" i="30"/>
  <c r="CC191" i="30"/>
  <c r="CC183" i="30"/>
  <c r="CC175" i="30"/>
  <c r="CC510" i="30"/>
  <c r="CC502" i="30"/>
  <c r="CC494" i="30"/>
  <c r="CC486" i="30"/>
  <c r="CC478" i="30"/>
  <c r="CC470" i="30"/>
  <c r="CC462" i="30"/>
  <c r="CC454" i="30"/>
  <c r="CC446" i="30"/>
  <c r="CC438" i="30"/>
  <c r="CC430" i="30"/>
  <c r="CC422" i="30"/>
  <c r="CC414" i="30"/>
  <c r="CC406" i="30"/>
  <c r="CC398" i="30"/>
  <c r="CC390" i="30"/>
  <c r="CC382" i="30"/>
  <c r="CC374" i="30"/>
  <c r="CC366" i="30"/>
  <c r="CC358" i="30"/>
  <c r="CC350" i="30"/>
  <c r="CC342" i="30"/>
  <c r="CC334" i="30"/>
  <c r="CC326" i="30"/>
  <c r="CC318" i="30"/>
  <c r="CC310" i="30"/>
  <c r="CC302" i="30"/>
  <c r="CC294" i="30"/>
  <c r="CC286" i="30"/>
  <c r="CC278" i="30"/>
  <c r="CC270" i="30"/>
  <c r="CC262" i="30"/>
  <c r="CC254" i="30"/>
  <c r="CC246" i="30"/>
  <c r="CC238" i="30"/>
  <c r="CC230" i="30"/>
  <c r="CC222" i="30"/>
  <c r="CC214" i="30"/>
  <c r="CC206" i="30"/>
  <c r="CC198" i="30"/>
  <c r="CC190" i="30"/>
  <c r="CC182" i="30"/>
  <c r="CC174" i="30"/>
  <c r="CC166" i="30"/>
  <c r="CC172" i="30"/>
  <c r="CC161" i="30"/>
  <c r="CC153" i="30"/>
  <c r="CC145" i="30"/>
  <c r="CC137" i="30"/>
  <c r="CC129" i="30"/>
  <c r="CC121" i="30"/>
  <c r="CC113" i="30"/>
  <c r="CC105" i="30"/>
  <c r="CC97" i="30"/>
  <c r="CC89" i="30"/>
  <c r="CC81" i="30"/>
  <c r="CC73" i="30"/>
  <c r="CC65" i="30"/>
  <c r="CC57" i="30"/>
  <c r="CC49" i="30"/>
  <c r="CC41" i="30"/>
  <c r="CC196" i="30"/>
  <c r="CC170" i="30"/>
  <c r="CC160" i="30"/>
  <c r="CC152" i="30"/>
  <c r="CC144" i="30"/>
  <c r="CC136" i="30"/>
  <c r="CC128" i="30"/>
  <c r="CC120" i="30"/>
  <c r="CC112" i="30"/>
  <c r="CC104" i="30"/>
  <c r="CC96" i="30"/>
  <c r="CC88" i="30"/>
  <c r="CC80" i="30"/>
  <c r="CC72" i="30"/>
  <c r="CC64" i="30"/>
  <c r="CC56" i="30"/>
  <c r="CC48" i="30"/>
  <c r="CC40" i="30"/>
  <c r="CC193" i="30"/>
  <c r="CC169" i="30"/>
  <c r="CC159" i="30"/>
  <c r="CC151" i="30"/>
  <c r="CC143" i="30"/>
  <c r="CC135" i="30"/>
  <c r="CC127" i="30"/>
  <c r="CC119" i="30"/>
  <c r="CC111" i="30"/>
  <c r="CC103" i="30"/>
  <c r="CC95" i="30"/>
  <c r="CC87" i="30"/>
  <c r="CC79" i="30"/>
  <c r="CC71" i="30"/>
  <c r="CC63" i="30"/>
  <c r="CC55" i="30"/>
  <c r="CC47" i="30"/>
  <c r="CC188" i="30"/>
  <c r="CC168" i="30"/>
  <c r="CC158" i="30"/>
  <c r="CC150" i="30"/>
  <c r="CC142" i="30"/>
  <c r="CC134" i="30"/>
  <c r="CC126" i="30"/>
  <c r="CC118" i="30"/>
  <c r="CC110" i="30"/>
  <c r="CC102" i="30"/>
  <c r="CC94" i="30"/>
  <c r="CC86" i="30"/>
  <c r="CC78" i="30"/>
  <c r="CC70" i="30"/>
  <c r="CC62" i="30"/>
  <c r="CC54" i="30"/>
  <c r="CC46" i="30"/>
  <c r="CC185" i="30"/>
  <c r="CC167" i="30"/>
  <c r="CC157" i="30"/>
  <c r="CC149" i="30"/>
  <c r="CC141" i="30"/>
  <c r="CC133" i="30"/>
  <c r="CC125" i="30"/>
  <c r="CC117" i="30"/>
  <c r="CC109" i="30"/>
  <c r="CC101" i="30"/>
  <c r="CC93" i="30"/>
  <c r="CC85" i="30"/>
  <c r="CC77" i="30"/>
  <c r="CC69" i="30"/>
  <c r="CC61" i="30"/>
  <c r="CC53" i="30"/>
  <c r="CC45" i="30"/>
  <c r="CC180" i="30"/>
  <c r="CC165" i="30"/>
  <c r="CC156" i="30"/>
  <c r="CC148" i="30"/>
  <c r="CC140" i="30"/>
  <c r="CC132" i="30"/>
  <c r="CC124" i="30"/>
  <c r="CC116" i="30"/>
  <c r="CC108" i="30"/>
  <c r="CC100" i="30"/>
  <c r="CC92" i="30"/>
  <c r="CC84" i="30"/>
  <c r="CC76" i="30"/>
  <c r="CC68" i="30"/>
  <c r="CC60" i="30"/>
  <c r="CC52" i="30"/>
  <c r="CC44" i="30"/>
  <c r="CC177" i="30"/>
  <c r="CC164" i="30"/>
  <c r="CC155" i="30"/>
  <c r="CC147" i="30"/>
  <c r="CC139" i="30"/>
  <c r="CC131" i="30"/>
  <c r="CC123" i="30"/>
  <c r="CC115" i="30"/>
  <c r="CC107" i="30"/>
  <c r="CC99" i="30"/>
  <c r="CC91" i="30"/>
  <c r="CC83" i="30"/>
  <c r="CC75" i="30"/>
  <c r="CC67" i="30"/>
  <c r="CC59" i="30"/>
  <c r="CC51" i="30"/>
  <c r="CC43" i="30"/>
  <c r="CC173" i="30"/>
  <c r="CC162" i="30"/>
  <c r="CC154" i="30"/>
  <c r="CC146" i="30"/>
  <c r="CC138" i="30"/>
  <c r="CC130" i="30"/>
  <c r="CC122" i="30"/>
  <c r="CC114" i="30"/>
  <c r="CC106" i="30"/>
  <c r="CC98" i="30"/>
  <c r="CC90" i="30"/>
  <c r="CC82" i="30"/>
  <c r="CC74" i="30"/>
  <c r="CC66" i="30"/>
  <c r="CC58" i="30"/>
  <c r="CC50" i="30"/>
  <c r="CC42" i="30"/>
  <c r="O16" i="1"/>
  <c r="Q16" i="1" s="1"/>
  <c r="AI18" i="30" s="1"/>
  <c r="BE509" i="30"/>
  <c r="BE501" i="30"/>
  <c r="BE493" i="30"/>
  <c r="BE485" i="30"/>
  <c r="BE477" i="30"/>
  <c r="BE469" i="30"/>
  <c r="BE461" i="30"/>
  <c r="BE453" i="30"/>
  <c r="BE445" i="30"/>
  <c r="BE437" i="30"/>
  <c r="BE429" i="30"/>
  <c r="BE421" i="30"/>
  <c r="BE413" i="30"/>
  <c r="BE405" i="30"/>
  <c r="BE397" i="30"/>
  <c r="BE389" i="30"/>
  <c r="BE381" i="30"/>
  <c r="BE373" i="30"/>
  <c r="BE365" i="30"/>
  <c r="BE357" i="30"/>
  <c r="BE349" i="30"/>
  <c r="BE341" i="30"/>
  <c r="BE333" i="30"/>
  <c r="BE325" i="30"/>
  <c r="BE317" i="30"/>
  <c r="BE309" i="30"/>
  <c r="BE301" i="30"/>
  <c r="BE293" i="30"/>
  <c r="BE285" i="30"/>
  <c r="BE277" i="30"/>
  <c r="BE269" i="30"/>
  <c r="BE261" i="30"/>
  <c r="BE253" i="30"/>
  <c r="BE245" i="30"/>
  <c r="BE237" i="30"/>
  <c r="BE229" i="30"/>
  <c r="BE221" i="30"/>
  <c r="BE213" i="30"/>
  <c r="BE205" i="30"/>
  <c r="BE197" i="30"/>
  <c r="BE189" i="30"/>
  <c r="BE181" i="30"/>
  <c r="BE173" i="30"/>
  <c r="BE165" i="30"/>
  <c r="BE157" i="30"/>
  <c r="BE149" i="30"/>
  <c r="BE141" i="30"/>
  <c r="BE133" i="30"/>
  <c r="BE125" i="30"/>
  <c r="BE117" i="30"/>
  <c r="BE109" i="30"/>
  <c r="BE101" i="30"/>
  <c r="BE93" i="30"/>
  <c r="BE85" i="30"/>
  <c r="BE77" i="30"/>
  <c r="BE69" i="30"/>
  <c r="BE61" i="30"/>
  <c r="BE53" i="30"/>
  <c r="BE45" i="30"/>
  <c r="BE508" i="30"/>
  <c r="BE500" i="30"/>
  <c r="BE492" i="30"/>
  <c r="BE484" i="30"/>
  <c r="BE476" i="30"/>
  <c r="BE468" i="30"/>
  <c r="BE460" i="30"/>
  <c r="BE452" i="30"/>
  <c r="BE444" i="30"/>
  <c r="BE436" i="30"/>
  <c r="BE428" i="30"/>
  <c r="BE420" i="30"/>
  <c r="BE412" i="30"/>
  <c r="BE404" i="30"/>
  <c r="BE396" i="30"/>
  <c r="BE388" i="30"/>
  <c r="BE380" i="30"/>
  <c r="BE372" i="30"/>
  <c r="BE364" i="30"/>
  <c r="BE356" i="30"/>
  <c r="BE348" i="30"/>
  <c r="BE340" i="30"/>
  <c r="BE332" i="30"/>
  <c r="BE324" i="30"/>
  <c r="BE316" i="30"/>
  <c r="BE308" i="30"/>
  <c r="BE300" i="30"/>
  <c r="BE292" i="30"/>
  <c r="BE284" i="30"/>
  <c r="BE276" i="30"/>
  <c r="BE268" i="30"/>
  <c r="BE260" i="30"/>
  <c r="BE252" i="30"/>
  <c r="BE244" i="30"/>
  <c r="BE236" i="30"/>
  <c r="BE228" i="30"/>
  <c r="BE220" i="30"/>
  <c r="BE212" i="30"/>
  <c r="BE204" i="30"/>
  <c r="BE196" i="30"/>
  <c r="BE188" i="30"/>
  <c r="BE180" i="30"/>
  <c r="BE172" i="30"/>
  <c r="BE164" i="30"/>
  <c r="BE156" i="30"/>
  <c r="BE148" i="30"/>
  <c r="BE140" i="30"/>
  <c r="BE132" i="30"/>
  <c r="BE124" i="30"/>
  <c r="BE116" i="30"/>
  <c r="BE108" i="30"/>
  <c r="BE100" i="30"/>
  <c r="BE92" i="30"/>
  <c r="BE84" i="30"/>
  <c r="BE76" i="30"/>
  <c r="BE68" i="30"/>
  <c r="BE60" i="30"/>
  <c r="BE52" i="30"/>
  <c r="BE44" i="30"/>
  <c r="BE507" i="30"/>
  <c r="BE499" i="30"/>
  <c r="BE491" i="30"/>
  <c r="BE483" i="30"/>
  <c r="BE475" i="30"/>
  <c r="BE467" i="30"/>
  <c r="BE459" i="30"/>
  <c r="BE451" i="30"/>
  <c r="BE443" i="30"/>
  <c r="BE435" i="30"/>
  <c r="BE427" i="30"/>
  <c r="BE419" i="30"/>
  <c r="BE411" i="30"/>
  <c r="BE403" i="30"/>
  <c r="BE395" i="30"/>
  <c r="BE387" i="30"/>
  <c r="BE379" i="30"/>
  <c r="BE371" i="30"/>
  <c r="BE363" i="30"/>
  <c r="BE355" i="30"/>
  <c r="BE347" i="30"/>
  <c r="BE339" i="30"/>
  <c r="BE331" i="30"/>
  <c r="BE323" i="30"/>
  <c r="BE315" i="30"/>
  <c r="BE307" i="30"/>
  <c r="BE299" i="30"/>
  <c r="BE291" i="30"/>
  <c r="BE283" i="30"/>
  <c r="BE275" i="30"/>
  <c r="BE267" i="30"/>
  <c r="BE259" i="30"/>
  <c r="BE251" i="30"/>
  <c r="BE243" i="30"/>
  <c r="BE235" i="30"/>
  <c r="BE227" i="30"/>
  <c r="BE219" i="30"/>
  <c r="BE211" i="30"/>
  <c r="BE203" i="30"/>
  <c r="BE195" i="30"/>
  <c r="BE187" i="30"/>
  <c r="BE179" i="30"/>
  <c r="BE171" i="30"/>
  <c r="BE163" i="30"/>
  <c r="BE155" i="30"/>
  <c r="BE147" i="30"/>
  <c r="BE139" i="30"/>
  <c r="BE131" i="30"/>
  <c r="BE123" i="30"/>
  <c r="BE115" i="30"/>
  <c r="BE107" i="30"/>
  <c r="BE99" i="30"/>
  <c r="BE91" i="30"/>
  <c r="BE83" i="30"/>
  <c r="BE75" i="30"/>
  <c r="BE67" i="30"/>
  <c r="BE59" i="30"/>
  <c r="BE51" i="30"/>
  <c r="BE43" i="30"/>
  <c r="BE506" i="30"/>
  <c r="BE498" i="30"/>
  <c r="BE490" i="30"/>
  <c r="BE482" i="30"/>
  <c r="BE474" i="30"/>
  <c r="BE466" i="30"/>
  <c r="BE458" i="30"/>
  <c r="BE450" i="30"/>
  <c r="BE442" i="30"/>
  <c r="BE434" i="30"/>
  <c r="BE426" i="30"/>
  <c r="BE418" i="30"/>
  <c r="BE410" i="30"/>
  <c r="BE402" i="30"/>
  <c r="BE394" i="30"/>
  <c r="BE386" i="30"/>
  <c r="BE378" i="30"/>
  <c r="BE370" i="30"/>
  <c r="BE362" i="30"/>
  <c r="BE354" i="30"/>
  <c r="BE346" i="30"/>
  <c r="BE338" i="30"/>
  <c r="BE330" i="30"/>
  <c r="BE322" i="30"/>
  <c r="BE314" i="30"/>
  <c r="BE306" i="30"/>
  <c r="BE298" i="30"/>
  <c r="BE290" i="30"/>
  <c r="BE282" i="30"/>
  <c r="BE274" i="30"/>
  <c r="BE266" i="30"/>
  <c r="BE258" i="30"/>
  <c r="BE250" i="30"/>
  <c r="BE242" i="30"/>
  <c r="BE234" i="30"/>
  <c r="BE226" i="30"/>
  <c r="BE218" i="30"/>
  <c r="BE210" i="30"/>
  <c r="BE202" i="30"/>
  <c r="BE194" i="30"/>
  <c r="BE186" i="30"/>
  <c r="BE178" i="30"/>
  <c r="BE170" i="30"/>
  <c r="BE162" i="30"/>
  <c r="BE154" i="30"/>
  <c r="BE146" i="30"/>
  <c r="BE138" i="30"/>
  <c r="BE130" i="30"/>
  <c r="BE122" i="30"/>
  <c r="BE114" i="30"/>
  <c r="BE106" i="30"/>
  <c r="BE98" i="30"/>
  <c r="BE90" i="30"/>
  <c r="BE82" i="30"/>
  <c r="BE74" i="30"/>
  <c r="BE66" i="30"/>
  <c r="BE58" i="30"/>
  <c r="BE50" i="30"/>
  <c r="BE42" i="30"/>
  <c r="BE505" i="30"/>
  <c r="BE497" i="30"/>
  <c r="BE489" i="30"/>
  <c r="BE481" i="30"/>
  <c r="BE473" i="30"/>
  <c r="BE465" i="30"/>
  <c r="BE457" i="30"/>
  <c r="BE449" i="30"/>
  <c r="BE441" i="30"/>
  <c r="BE433" i="30"/>
  <c r="BE425" i="30"/>
  <c r="BE417" i="30"/>
  <c r="BE409" i="30"/>
  <c r="BE401" i="30"/>
  <c r="BE393" i="30"/>
  <c r="BE385" i="30"/>
  <c r="BE377" i="30"/>
  <c r="BE369" i="30"/>
  <c r="BE361" i="30"/>
  <c r="BE353" i="30"/>
  <c r="BE345" i="30"/>
  <c r="BE337" i="30"/>
  <c r="BE329" i="30"/>
  <c r="BE321" i="30"/>
  <c r="BE313" i="30"/>
  <c r="BE305" i="30"/>
  <c r="BE297" i="30"/>
  <c r="BE289" i="30"/>
  <c r="BE281" i="30"/>
  <c r="BE273" i="30"/>
  <c r="BE265" i="30"/>
  <c r="BE257" i="30"/>
  <c r="BE249" i="30"/>
  <c r="BE241" i="30"/>
  <c r="BE233" i="30"/>
  <c r="BE225" i="30"/>
  <c r="BE217" i="30"/>
  <c r="BE209" i="30"/>
  <c r="BE201" i="30"/>
  <c r="BE193" i="30"/>
  <c r="BE185" i="30"/>
  <c r="BE177" i="30"/>
  <c r="BE169" i="30"/>
  <c r="BE161" i="30"/>
  <c r="BE153" i="30"/>
  <c r="BE145" i="30"/>
  <c r="BE137" i="30"/>
  <c r="BE129" i="30"/>
  <c r="BE121" i="30"/>
  <c r="BE113" i="30"/>
  <c r="BE105" i="30"/>
  <c r="BE97" i="30"/>
  <c r="BE89" i="30"/>
  <c r="BE81" i="30"/>
  <c r="BE73" i="30"/>
  <c r="BE65" i="30"/>
  <c r="BE57" i="30"/>
  <c r="BE49" i="30"/>
  <c r="BE41" i="30"/>
  <c r="BE504" i="30"/>
  <c r="BE496" i="30"/>
  <c r="BE488" i="30"/>
  <c r="BE480" i="30"/>
  <c r="BE472" i="30"/>
  <c r="BE464" i="30"/>
  <c r="BE456" i="30"/>
  <c r="BE448" i="30"/>
  <c r="BE440" i="30"/>
  <c r="BE432" i="30"/>
  <c r="BE424" i="30"/>
  <c r="BE416" i="30"/>
  <c r="BE408" i="30"/>
  <c r="BE400" i="30"/>
  <c r="BE392" i="30"/>
  <c r="BE384" i="30"/>
  <c r="BE376" i="30"/>
  <c r="BE368" i="30"/>
  <c r="BE360" i="30"/>
  <c r="BE352" i="30"/>
  <c r="BE344" i="30"/>
  <c r="BE336" i="30"/>
  <c r="BE328" i="30"/>
  <c r="BE320" i="30"/>
  <c r="BE312" i="30"/>
  <c r="BE304" i="30"/>
  <c r="BE296" i="30"/>
  <c r="BE288" i="30"/>
  <c r="BE280" i="30"/>
  <c r="BE272" i="30"/>
  <c r="BE264" i="30"/>
  <c r="BE256" i="30"/>
  <c r="BE248" i="30"/>
  <c r="BE240" i="30"/>
  <c r="BE232" i="30"/>
  <c r="BE224" i="30"/>
  <c r="BE216" i="30"/>
  <c r="BE208" i="30"/>
  <c r="BE200" i="30"/>
  <c r="BE192" i="30"/>
  <c r="BE184" i="30"/>
  <c r="BE176" i="30"/>
  <c r="BE168" i="30"/>
  <c r="BE160" i="30"/>
  <c r="BE152" i="30"/>
  <c r="BE144" i="30"/>
  <c r="BE136" i="30"/>
  <c r="BE128" i="30"/>
  <c r="BE120" i="30"/>
  <c r="BE112" i="30"/>
  <c r="BE104" i="30"/>
  <c r="BE503" i="30"/>
  <c r="BE495" i="30"/>
  <c r="BE487" i="30"/>
  <c r="BE479" i="30"/>
  <c r="BE471" i="30"/>
  <c r="BE463" i="30"/>
  <c r="BE455" i="30"/>
  <c r="BE447" i="30"/>
  <c r="BE439" i="30"/>
  <c r="BE431" i="30"/>
  <c r="BE423" i="30"/>
  <c r="BE415" i="30"/>
  <c r="BE407" i="30"/>
  <c r="BE399" i="30"/>
  <c r="BE391" i="30"/>
  <c r="BE383" i="30"/>
  <c r="BE375" i="30"/>
  <c r="BE367" i="30"/>
  <c r="BE359" i="30"/>
  <c r="BE351" i="30"/>
  <c r="BE343" i="30"/>
  <c r="BE335" i="30"/>
  <c r="BE327" i="30"/>
  <c r="BE319" i="30"/>
  <c r="BE311" i="30"/>
  <c r="BE303" i="30"/>
  <c r="BE295" i="30"/>
  <c r="BE287" i="30"/>
  <c r="BE279" i="30"/>
  <c r="BE271" i="30"/>
  <c r="BE263" i="30"/>
  <c r="BE255" i="30"/>
  <c r="BE247" i="30"/>
  <c r="BE239" i="30"/>
  <c r="BE231" i="30"/>
  <c r="BE223" i="30"/>
  <c r="BE215" i="30"/>
  <c r="BE207" i="30"/>
  <c r="BE199" i="30"/>
  <c r="BE191" i="30"/>
  <c r="BE183" i="30"/>
  <c r="BE175" i="30"/>
  <c r="BE167" i="30"/>
  <c r="BE159" i="30"/>
  <c r="BE151" i="30"/>
  <c r="BE143" i="30"/>
  <c r="BE135" i="30"/>
  <c r="BE127" i="30"/>
  <c r="BE119" i="30"/>
  <c r="BE111" i="30"/>
  <c r="BE103" i="30"/>
  <c r="BE95" i="30"/>
  <c r="BE87" i="30"/>
  <c r="BE79" i="30"/>
  <c r="BE71" i="30"/>
  <c r="BE63" i="30"/>
  <c r="BE55" i="30"/>
  <c r="BE47" i="30"/>
  <c r="BE510" i="30"/>
  <c r="BE502" i="30"/>
  <c r="BE494" i="30"/>
  <c r="BE486" i="30"/>
  <c r="BE478" i="30"/>
  <c r="BE470" i="30"/>
  <c r="BE462" i="30"/>
  <c r="BE454" i="30"/>
  <c r="BE446" i="30"/>
  <c r="BE438" i="30"/>
  <c r="BE430" i="30"/>
  <c r="BE422" i="30"/>
  <c r="BE414" i="30"/>
  <c r="BE406" i="30"/>
  <c r="BE398" i="30"/>
  <c r="BE390" i="30"/>
  <c r="BE382" i="30"/>
  <c r="BE374" i="30"/>
  <c r="BE366" i="30"/>
  <c r="BE358" i="30"/>
  <c r="BE350" i="30"/>
  <c r="BE342" i="30"/>
  <c r="BE334" i="30"/>
  <c r="BE326" i="30"/>
  <c r="BE318" i="30"/>
  <c r="BE310" i="30"/>
  <c r="BE302" i="30"/>
  <c r="BE294" i="30"/>
  <c r="BE286" i="30"/>
  <c r="BE278" i="30"/>
  <c r="BE270" i="30"/>
  <c r="BE262" i="30"/>
  <c r="BE254" i="30"/>
  <c r="BE246" i="30"/>
  <c r="BE238" i="30"/>
  <c r="BE230" i="30"/>
  <c r="BE222" i="30"/>
  <c r="BE214" i="30"/>
  <c r="BE206" i="30"/>
  <c r="BE198" i="30"/>
  <c r="BE190" i="30"/>
  <c r="BE182" i="30"/>
  <c r="BE174" i="30"/>
  <c r="BE166" i="30"/>
  <c r="BE158" i="30"/>
  <c r="BE150" i="30"/>
  <c r="BE142" i="30"/>
  <c r="BE134" i="30"/>
  <c r="BE126" i="30"/>
  <c r="BE118" i="30"/>
  <c r="BE110" i="30"/>
  <c r="BE102" i="30"/>
  <c r="BE94" i="30"/>
  <c r="BE86" i="30"/>
  <c r="BE78" i="30"/>
  <c r="BE70" i="30"/>
  <c r="BE62" i="30"/>
  <c r="BE54" i="30"/>
  <c r="BE46" i="30"/>
  <c r="BE40" i="30"/>
  <c r="BE96" i="30"/>
  <c r="BE88" i="30"/>
  <c r="BE80" i="30"/>
  <c r="BE72" i="30"/>
  <c r="BE64" i="30"/>
  <c r="BE56" i="30"/>
  <c r="BE48" i="30"/>
  <c r="BM506" i="30"/>
  <c r="BM498" i="30"/>
  <c r="BM490" i="30"/>
  <c r="BM482" i="30"/>
  <c r="BM474" i="30"/>
  <c r="BM466" i="30"/>
  <c r="BM458" i="30"/>
  <c r="BM450" i="30"/>
  <c r="BM442" i="30"/>
  <c r="BM434" i="30"/>
  <c r="BM426" i="30"/>
  <c r="BM418" i="30"/>
  <c r="BM410" i="30"/>
  <c r="BM402" i="30"/>
  <c r="BM394" i="30"/>
  <c r="BM386" i="30"/>
  <c r="BM378" i="30"/>
  <c r="BM370" i="30"/>
  <c r="BM362" i="30"/>
  <c r="BM354" i="30"/>
  <c r="BM346" i="30"/>
  <c r="BM338" i="30"/>
  <c r="BM330" i="30"/>
  <c r="BM322" i="30"/>
  <c r="BM314" i="30"/>
  <c r="BM306" i="30"/>
  <c r="BM298" i="30"/>
  <c r="BM505" i="30"/>
  <c r="BM497" i="30"/>
  <c r="BM489" i="30"/>
  <c r="BM481" i="30"/>
  <c r="BM473" i="30"/>
  <c r="BM465" i="30"/>
  <c r="BM457" i="30"/>
  <c r="BM449" i="30"/>
  <c r="BM441" i="30"/>
  <c r="BM433" i="30"/>
  <c r="BM425" i="30"/>
  <c r="BM417" i="30"/>
  <c r="BM409" i="30"/>
  <c r="BM401" i="30"/>
  <c r="BM393" i="30"/>
  <c r="BM385" i="30"/>
  <c r="BM377" i="30"/>
  <c r="BM369" i="30"/>
  <c r="BM361" i="30"/>
  <c r="BM353" i="30"/>
  <c r="BM345" i="30"/>
  <c r="BM337" i="30"/>
  <c r="BM329" i="30"/>
  <c r="BM321" i="30"/>
  <c r="BM313" i="30"/>
  <c r="BM305" i="30"/>
  <c r="BM297" i="30"/>
  <c r="BM289" i="30"/>
  <c r="BM281" i="30"/>
  <c r="BM504" i="30"/>
  <c r="BM496" i="30"/>
  <c r="BM488" i="30"/>
  <c r="BM480" i="30"/>
  <c r="BM472" i="30"/>
  <c r="BM464" i="30"/>
  <c r="BM456" i="30"/>
  <c r="BM448" i="30"/>
  <c r="BM440" i="30"/>
  <c r="BM432" i="30"/>
  <c r="BM424" i="30"/>
  <c r="BM416" i="30"/>
  <c r="BM408" i="30"/>
  <c r="BM400" i="30"/>
  <c r="BM392" i="30"/>
  <c r="BM384" i="30"/>
  <c r="BM376" i="30"/>
  <c r="BM368" i="30"/>
  <c r="BM360" i="30"/>
  <c r="BM352" i="30"/>
  <c r="BM344" i="30"/>
  <c r="BM336" i="30"/>
  <c r="BM328" i="30"/>
  <c r="BM320" i="30"/>
  <c r="BM503" i="30"/>
  <c r="BM495" i="30"/>
  <c r="BM487" i="30"/>
  <c r="BM479" i="30"/>
  <c r="BM471" i="30"/>
  <c r="BM463" i="30"/>
  <c r="BM455" i="30"/>
  <c r="BM447" i="30"/>
  <c r="BM439" i="30"/>
  <c r="BM431" i="30"/>
  <c r="BM423" i="30"/>
  <c r="BM415" i="30"/>
  <c r="BM407" i="30"/>
  <c r="BM399" i="30"/>
  <c r="BM391" i="30"/>
  <c r="BM383" i="30"/>
  <c r="BM375" i="30"/>
  <c r="BM367" i="30"/>
  <c r="BM359" i="30"/>
  <c r="BM351" i="30"/>
  <c r="BM343" i="30"/>
  <c r="BM335" i="30"/>
  <c r="BM327" i="30"/>
  <c r="BM319" i="30"/>
  <c r="BM311" i="30"/>
  <c r="BM303" i="30"/>
  <c r="BM295" i="30"/>
  <c r="BM287" i="30"/>
  <c r="BM279" i="30"/>
  <c r="BM271" i="30"/>
  <c r="BM510" i="30"/>
  <c r="BM502" i="30"/>
  <c r="BM494" i="30"/>
  <c r="BM486" i="30"/>
  <c r="BM478" i="30"/>
  <c r="BM470" i="30"/>
  <c r="BM462" i="30"/>
  <c r="BM454" i="30"/>
  <c r="BM446" i="30"/>
  <c r="BM438" i="30"/>
  <c r="BM430" i="30"/>
  <c r="BM422" i="30"/>
  <c r="BM414" i="30"/>
  <c r="BM406" i="30"/>
  <c r="BM398" i="30"/>
  <c r="BM390" i="30"/>
  <c r="BM382" i="30"/>
  <c r="BM374" i="30"/>
  <c r="BM366" i="30"/>
  <c r="BM358" i="30"/>
  <c r="BM350" i="30"/>
  <c r="BM342" i="30"/>
  <c r="BM334" i="30"/>
  <c r="BM326" i="30"/>
  <c r="BM318" i="30"/>
  <c r="BM310" i="30"/>
  <c r="BM302" i="30"/>
  <c r="BM294" i="30"/>
  <c r="BM286" i="30"/>
  <c r="BM278" i="30"/>
  <c r="BM508" i="30"/>
  <c r="BM500" i="30"/>
  <c r="BM492" i="30"/>
  <c r="BM484" i="30"/>
  <c r="BM476" i="30"/>
  <c r="BM468" i="30"/>
  <c r="BM460" i="30"/>
  <c r="BM452" i="30"/>
  <c r="BM444" i="30"/>
  <c r="BM436" i="30"/>
  <c r="BM428" i="30"/>
  <c r="BM420" i="30"/>
  <c r="BM412" i="30"/>
  <c r="BM404" i="30"/>
  <c r="BM396" i="30"/>
  <c r="BM388" i="30"/>
  <c r="BM380" i="30"/>
  <c r="BM372" i="30"/>
  <c r="BM364" i="30"/>
  <c r="BM356" i="30"/>
  <c r="BM348" i="30"/>
  <c r="BM340" i="30"/>
  <c r="BM332" i="30"/>
  <c r="BM324" i="30"/>
  <c r="BM316" i="30"/>
  <c r="BM308" i="30"/>
  <c r="BM300" i="30"/>
  <c r="BM292" i="30"/>
  <c r="BM284" i="30"/>
  <c r="BM276" i="30"/>
  <c r="BM268" i="30"/>
  <c r="BM507" i="30"/>
  <c r="BM499" i="30"/>
  <c r="BM491" i="30"/>
  <c r="BM483" i="30"/>
  <c r="BM475" i="30"/>
  <c r="BM467" i="30"/>
  <c r="BM459" i="30"/>
  <c r="BM451" i="30"/>
  <c r="BM443" i="30"/>
  <c r="BM435" i="30"/>
  <c r="BM427" i="30"/>
  <c r="BM419" i="30"/>
  <c r="BM411" i="30"/>
  <c r="BM403" i="30"/>
  <c r="BM395" i="30"/>
  <c r="BM387" i="30"/>
  <c r="BM379" i="30"/>
  <c r="BM493" i="30"/>
  <c r="BM429" i="30"/>
  <c r="BM371" i="30"/>
  <c r="BM339" i="30"/>
  <c r="BM309" i="30"/>
  <c r="BM290" i="30"/>
  <c r="BM274" i="30"/>
  <c r="BM264" i="30"/>
  <c r="BM256" i="30"/>
  <c r="BM248" i="30"/>
  <c r="BM240" i="30"/>
  <c r="BM232" i="30"/>
  <c r="BM224" i="30"/>
  <c r="BM216" i="30"/>
  <c r="BM208" i="30"/>
  <c r="BM200" i="30"/>
  <c r="BM192" i="30"/>
  <c r="BM184" i="30"/>
  <c r="BM176" i="30"/>
  <c r="BM168" i="30"/>
  <c r="BM160" i="30"/>
  <c r="BM152" i="30"/>
  <c r="BM144" i="30"/>
  <c r="BM136" i="30"/>
  <c r="BM128" i="30"/>
  <c r="BM120" i="30"/>
  <c r="BM112" i="30"/>
  <c r="BM104" i="30"/>
  <c r="BM96" i="30"/>
  <c r="BM88" i="30"/>
  <c r="BM80" i="30"/>
  <c r="BM72" i="30"/>
  <c r="BM64" i="30"/>
  <c r="BM56" i="30"/>
  <c r="BM48" i="30"/>
  <c r="BM40" i="30"/>
  <c r="BM485" i="30"/>
  <c r="BM421" i="30"/>
  <c r="BM365" i="30"/>
  <c r="BM333" i="30"/>
  <c r="BM307" i="30"/>
  <c r="BM288" i="30"/>
  <c r="BM273" i="30"/>
  <c r="BM263" i="30"/>
  <c r="BM255" i="30"/>
  <c r="BM247" i="30"/>
  <c r="BM239" i="30"/>
  <c r="BM231" i="30"/>
  <c r="BM223" i="30"/>
  <c r="BM215" i="30"/>
  <c r="BM207" i="30"/>
  <c r="BM199" i="30"/>
  <c r="BM191" i="30"/>
  <c r="BM183" i="30"/>
  <c r="BM175" i="30"/>
  <c r="BM167" i="30"/>
  <c r="BM159" i="30"/>
  <c r="BM151" i="30"/>
  <c r="BM143" i="30"/>
  <c r="BM135" i="30"/>
  <c r="BM127" i="30"/>
  <c r="BM119" i="30"/>
  <c r="BM111" i="30"/>
  <c r="BM103" i="30"/>
  <c r="BM95" i="30"/>
  <c r="BM87" i="30"/>
  <c r="BM79" i="30"/>
  <c r="BM71" i="30"/>
  <c r="BM63" i="30"/>
  <c r="BM55" i="30"/>
  <c r="BM47" i="30"/>
  <c r="BM477" i="30"/>
  <c r="BM413" i="30"/>
  <c r="BM363" i="30"/>
  <c r="BM331" i="30"/>
  <c r="BM304" i="30"/>
  <c r="BM285" i="30"/>
  <c r="BM272" i="30"/>
  <c r="BM262" i="30"/>
  <c r="BM254" i="30"/>
  <c r="BM246" i="30"/>
  <c r="BM238" i="30"/>
  <c r="BM230" i="30"/>
  <c r="BM222" i="30"/>
  <c r="BM214" i="30"/>
  <c r="BM206" i="30"/>
  <c r="BM198" i="30"/>
  <c r="BM190" i="30"/>
  <c r="BM182" i="30"/>
  <c r="BM174" i="30"/>
  <c r="BM166" i="30"/>
  <c r="BM158" i="30"/>
  <c r="BM150" i="30"/>
  <c r="BM142" i="30"/>
  <c r="BM134" i="30"/>
  <c r="BM126" i="30"/>
  <c r="BM118" i="30"/>
  <c r="BM110" i="30"/>
  <c r="BM102" i="30"/>
  <c r="BM94" i="30"/>
  <c r="BM86" i="30"/>
  <c r="BM78" i="30"/>
  <c r="BM70" i="30"/>
  <c r="BM62" i="30"/>
  <c r="BM54" i="30"/>
  <c r="BM46" i="30"/>
  <c r="BM469" i="30"/>
  <c r="BM405" i="30"/>
  <c r="BM357" i="30"/>
  <c r="BM325" i="30"/>
  <c r="BM301" i="30"/>
  <c r="BM283" i="30"/>
  <c r="BM270" i="30"/>
  <c r="BM261" i="30"/>
  <c r="BM253" i="30"/>
  <c r="BM245" i="30"/>
  <c r="BM237" i="30"/>
  <c r="BM229" i="30"/>
  <c r="BM221" i="30"/>
  <c r="BM213" i="30"/>
  <c r="BM205" i="30"/>
  <c r="BM197" i="30"/>
  <c r="BM189" i="30"/>
  <c r="BM181" i="30"/>
  <c r="BM173" i="30"/>
  <c r="BM165" i="30"/>
  <c r="BM157" i="30"/>
  <c r="BM149" i="30"/>
  <c r="BM141" i="30"/>
  <c r="BM133" i="30"/>
  <c r="BM125" i="30"/>
  <c r="BM117" i="30"/>
  <c r="BM109" i="30"/>
  <c r="BM101" i="30"/>
  <c r="BM93" i="30"/>
  <c r="BM85" i="30"/>
  <c r="BM77" i="30"/>
  <c r="BM69" i="30"/>
  <c r="BM61" i="30"/>
  <c r="BM53" i="30"/>
  <c r="BM45" i="30"/>
  <c r="BM461" i="30"/>
  <c r="BM397" i="30"/>
  <c r="BM355" i="30"/>
  <c r="BM323" i="30"/>
  <c r="BM299" i="30"/>
  <c r="BM282" i="30"/>
  <c r="BM269" i="30"/>
  <c r="BM260" i="30"/>
  <c r="BM252" i="30"/>
  <c r="BM244" i="30"/>
  <c r="BM236" i="30"/>
  <c r="BM228" i="30"/>
  <c r="BM220" i="30"/>
  <c r="BM212" i="30"/>
  <c r="BM204" i="30"/>
  <c r="BM196" i="30"/>
  <c r="BM188" i="30"/>
  <c r="BM180" i="30"/>
  <c r="BM172" i="30"/>
  <c r="BM164" i="30"/>
  <c r="BM156" i="30"/>
  <c r="BM148" i="30"/>
  <c r="BM140" i="30"/>
  <c r="BM132" i="30"/>
  <c r="BM124" i="30"/>
  <c r="BM116" i="30"/>
  <c r="BM108" i="30"/>
  <c r="BM100" i="30"/>
  <c r="BM92" i="30"/>
  <c r="BM84" i="30"/>
  <c r="BM76" i="30"/>
  <c r="BM68" i="30"/>
  <c r="BM60" i="30"/>
  <c r="BM52" i="30"/>
  <c r="BM44" i="30"/>
  <c r="BM453" i="30"/>
  <c r="BM389" i="30"/>
  <c r="BM349" i="30"/>
  <c r="BM317" i="30"/>
  <c r="BM296" i="30"/>
  <c r="BM280" i="30"/>
  <c r="BM267" i="30"/>
  <c r="BM259" i="30"/>
  <c r="BM251" i="30"/>
  <c r="BM243" i="30"/>
  <c r="BM235" i="30"/>
  <c r="BM227" i="30"/>
  <c r="BM219" i="30"/>
  <c r="BM211" i="30"/>
  <c r="BM203" i="30"/>
  <c r="BM195" i="30"/>
  <c r="BM187" i="30"/>
  <c r="BM179" i="30"/>
  <c r="BM171" i="30"/>
  <c r="BM163" i="30"/>
  <c r="BM155" i="30"/>
  <c r="BM147" i="30"/>
  <c r="BM139" i="30"/>
  <c r="BM131" i="30"/>
  <c r="BM123" i="30"/>
  <c r="BM115" i="30"/>
  <c r="BM107" i="30"/>
  <c r="BM99" i="30"/>
  <c r="BM91" i="30"/>
  <c r="BM83" i="30"/>
  <c r="BM75" i="30"/>
  <c r="BM67" i="30"/>
  <c r="BM59" i="30"/>
  <c r="BM51" i="30"/>
  <c r="BM43" i="30"/>
  <c r="BM509" i="30"/>
  <c r="BM445" i="30"/>
  <c r="BM381" i="30"/>
  <c r="BM347" i="30"/>
  <c r="BM315" i="30"/>
  <c r="BM293" i="30"/>
  <c r="BM277" i="30"/>
  <c r="BM266" i="30"/>
  <c r="BM258" i="30"/>
  <c r="BM250" i="30"/>
  <c r="BM242" i="30"/>
  <c r="BM234" i="30"/>
  <c r="BM226" i="30"/>
  <c r="BM218" i="30"/>
  <c r="BM210" i="30"/>
  <c r="BM202" i="30"/>
  <c r="BM194" i="30"/>
  <c r="BM186" i="30"/>
  <c r="BM178" i="30"/>
  <c r="BM170" i="30"/>
  <c r="BM162" i="30"/>
  <c r="BM154" i="30"/>
  <c r="BM146" i="30"/>
  <c r="BM138" i="30"/>
  <c r="BM130" i="30"/>
  <c r="BM122" i="30"/>
  <c r="BM114" i="30"/>
  <c r="BM106" i="30"/>
  <c r="BM98" i="30"/>
  <c r="BM90" i="30"/>
  <c r="BM82" i="30"/>
  <c r="BM74" i="30"/>
  <c r="BM66" i="30"/>
  <c r="BM58" i="30"/>
  <c r="BM50" i="30"/>
  <c r="BM42" i="30"/>
  <c r="BM501" i="30"/>
  <c r="BM437" i="30"/>
  <c r="BM373" i="30"/>
  <c r="BM341" i="30"/>
  <c r="BM312" i="30"/>
  <c r="BM291" i="30"/>
  <c r="BM275" i="30"/>
  <c r="BM265" i="30"/>
  <c r="BM257" i="30"/>
  <c r="BM249" i="30"/>
  <c r="BM241" i="30"/>
  <c r="BM233" i="30"/>
  <c r="BM225" i="30"/>
  <c r="BM217" i="30"/>
  <c r="BM209" i="30"/>
  <c r="BM201" i="30"/>
  <c r="BM193" i="30"/>
  <c r="BM185" i="30"/>
  <c r="BM177" i="30"/>
  <c r="BM169" i="30"/>
  <c r="BM161" i="30"/>
  <c r="BM153" i="30"/>
  <c r="BM145" i="30"/>
  <c r="BM137" i="30"/>
  <c r="BM129" i="30"/>
  <c r="BM121" i="30"/>
  <c r="BM113" i="30"/>
  <c r="BM105" i="30"/>
  <c r="BM97" i="30"/>
  <c r="BM89" i="30"/>
  <c r="BM81" i="30"/>
  <c r="BM73" i="30"/>
  <c r="BM65" i="30"/>
  <c r="BM57" i="30"/>
  <c r="BM49" i="30"/>
  <c r="BM41" i="30"/>
  <c r="CG32" i="30"/>
  <c r="CG503" i="30"/>
  <c r="CG495" i="30"/>
  <c r="CG487" i="30"/>
  <c r="CG479" i="30"/>
  <c r="CG471" i="30"/>
  <c r="CG463" i="30"/>
  <c r="CG455" i="30"/>
  <c r="CG447" i="30"/>
  <c r="CG439" i="30"/>
  <c r="CG431" i="30"/>
  <c r="CG423" i="30"/>
  <c r="CG415" i="30"/>
  <c r="CG407" i="30"/>
  <c r="CG399" i="30"/>
  <c r="CG391" i="30"/>
  <c r="CG383" i="30"/>
  <c r="CG375" i="30"/>
  <c r="CG367" i="30"/>
  <c r="CG359" i="30"/>
  <c r="CG351" i="30"/>
  <c r="CG343" i="30"/>
  <c r="CG335" i="30"/>
  <c r="CG327" i="30"/>
  <c r="CG319" i="30"/>
  <c r="CG311" i="30"/>
  <c r="CG303" i="30"/>
  <c r="CG295" i="30"/>
  <c r="CG287" i="30"/>
  <c r="CG279" i="30"/>
  <c r="CG271" i="30"/>
  <c r="CG263" i="30"/>
  <c r="CG255" i="30"/>
  <c r="CG247" i="30"/>
  <c r="CG239" i="30"/>
  <c r="CG231" i="30"/>
  <c r="CG223" i="30"/>
  <c r="CG215" i="30"/>
  <c r="CG207" i="30"/>
  <c r="CG199" i="30"/>
  <c r="CG191" i="30"/>
  <c r="CG183" i="30"/>
  <c r="CG175" i="30"/>
  <c r="CG167" i="30"/>
  <c r="CG159" i="30"/>
  <c r="CG151" i="30"/>
  <c r="CG143" i="30"/>
  <c r="CG135" i="30"/>
  <c r="CG127" i="30"/>
  <c r="CG119" i="30"/>
  <c r="CG111" i="30"/>
  <c r="CG103" i="30"/>
  <c r="CG95" i="30"/>
  <c r="CG87" i="30"/>
  <c r="CG79" i="30"/>
  <c r="CG71" i="30"/>
  <c r="CG63" i="30"/>
  <c r="CG55" i="30"/>
  <c r="CG47" i="30"/>
  <c r="CG39" i="30"/>
  <c r="CG30" i="30"/>
  <c r="CG22" i="30"/>
  <c r="CG14" i="30"/>
  <c r="CG510" i="30"/>
  <c r="CG502" i="30"/>
  <c r="CG494" i="30"/>
  <c r="CG486" i="30"/>
  <c r="CG478" i="30"/>
  <c r="CG470" i="30"/>
  <c r="CG462" i="30"/>
  <c r="CG454" i="30"/>
  <c r="CG446" i="30"/>
  <c r="CG438" i="30"/>
  <c r="CG430" i="30"/>
  <c r="CG422" i="30"/>
  <c r="CG414" i="30"/>
  <c r="CG406" i="30"/>
  <c r="CG398" i="30"/>
  <c r="CG390" i="30"/>
  <c r="CG382" i="30"/>
  <c r="CG374" i="30"/>
  <c r="CG366" i="30"/>
  <c r="CG358" i="30"/>
  <c r="CG350" i="30"/>
  <c r="CG342" i="30"/>
  <c r="CG334" i="30"/>
  <c r="CG326" i="30"/>
  <c r="CG318" i="30"/>
  <c r="CG310" i="30"/>
  <c r="CG302" i="30"/>
  <c r="CG294" i="30"/>
  <c r="CG286" i="30"/>
  <c r="CG278" i="30"/>
  <c r="CG270" i="30"/>
  <c r="CG262" i="30"/>
  <c r="CG254" i="30"/>
  <c r="CG246" i="30"/>
  <c r="CG238" i="30"/>
  <c r="CG230" i="30"/>
  <c r="CG222" i="30"/>
  <c r="CG214" i="30"/>
  <c r="CG206" i="30"/>
  <c r="CG198" i="30"/>
  <c r="CG190" i="30"/>
  <c r="CG182" i="30"/>
  <c r="CG174" i="30"/>
  <c r="CG166" i="30"/>
  <c r="CG158" i="30"/>
  <c r="CG150" i="30"/>
  <c r="CG142" i="30"/>
  <c r="CG134" i="30"/>
  <c r="CG126" i="30"/>
  <c r="CG118" i="30"/>
  <c r="CG110" i="30"/>
  <c r="CG102" i="30"/>
  <c r="CG94" i="30"/>
  <c r="CG86" i="30"/>
  <c r="CG78" i="30"/>
  <c r="CG70" i="30"/>
  <c r="CG62" i="30"/>
  <c r="CG54" i="30"/>
  <c r="CG46" i="30"/>
  <c r="CG38" i="30"/>
  <c r="CG29" i="30"/>
  <c r="CG21" i="30"/>
  <c r="CG13" i="30"/>
  <c r="CG509" i="30"/>
  <c r="CG501" i="30"/>
  <c r="CG493" i="30"/>
  <c r="CG485" i="30"/>
  <c r="CG477" i="30"/>
  <c r="CG469" i="30"/>
  <c r="CG461" i="30"/>
  <c r="CG453" i="30"/>
  <c r="CG445" i="30"/>
  <c r="CG437" i="30"/>
  <c r="CG429" i="30"/>
  <c r="CG421" i="30"/>
  <c r="CG413" i="30"/>
  <c r="CG405" i="30"/>
  <c r="CG397" i="30"/>
  <c r="CG389" i="30"/>
  <c r="CG381" i="30"/>
  <c r="CG373" i="30"/>
  <c r="CG365" i="30"/>
  <c r="CG357" i="30"/>
  <c r="CG349" i="30"/>
  <c r="CG341" i="30"/>
  <c r="CG333" i="30"/>
  <c r="CG325" i="30"/>
  <c r="CG317" i="30"/>
  <c r="CG309" i="30"/>
  <c r="CG301" i="30"/>
  <c r="CG293" i="30"/>
  <c r="CG285" i="30"/>
  <c r="CG277" i="30"/>
  <c r="CG269" i="30"/>
  <c r="CG261" i="30"/>
  <c r="CG253" i="30"/>
  <c r="CG245" i="30"/>
  <c r="CG237" i="30"/>
  <c r="CG229" i="30"/>
  <c r="CG221" i="30"/>
  <c r="CG213" i="30"/>
  <c r="CG205" i="30"/>
  <c r="CG197" i="30"/>
  <c r="CG189" i="30"/>
  <c r="CG181" i="30"/>
  <c r="CG173" i="30"/>
  <c r="CG165" i="30"/>
  <c r="CG157" i="30"/>
  <c r="CG149" i="30"/>
  <c r="CG141" i="30"/>
  <c r="CG133" i="30"/>
  <c r="CG125" i="30"/>
  <c r="CG117" i="30"/>
  <c r="CG109" i="30"/>
  <c r="CG101" i="30"/>
  <c r="CG93" i="30"/>
  <c r="CG85" i="30"/>
  <c r="CG77" i="30"/>
  <c r="CG69" i="30"/>
  <c r="CG61" i="30"/>
  <c r="CG53" i="30"/>
  <c r="CG45" i="30"/>
  <c r="CG37" i="30"/>
  <c r="CG28" i="30"/>
  <c r="CG20" i="30"/>
  <c r="CG12" i="30"/>
  <c r="CG508" i="30"/>
  <c r="CG500" i="30"/>
  <c r="CG492" i="30"/>
  <c r="CG484" i="30"/>
  <c r="CG476" i="30"/>
  <c r="CG468" i="30"/>
  <c r="CG460" i="30"/>
  <c r="CG452" i="30"/>
  <c r="CG444" i="30"/>
  <c r="CG436" i="30"/>
  <c r="CG428" i="30"/>
  <c r="CG420" i="30"/>
  <c r="CG412" i="30"/>
  <c r="CG404" i="30"/>
  <c r="CG396" i="30"/>
  <c r="CG388" i="30"/>
  <c r="CG380" i="30"/>
  <c r="CG372" i="30"/>
  <c r="CG364" i="30"/>
  <c r="CG356" i="30"/>
  <c r="CG348" i="30"/>
  <c r="CG340" i="30"/>
  <c r="CG332" i="30"/>
  <c r="CG324" i="30"/>
  <c r="CG316" i="30"/>
  <c r="CG308" i="30"/>
  <c r="CG300" i="30"/>
  <c r="CG292" i="30"/>
  <c r="CG284" i="30"/>
  <c r="CG276" i="30"/>
  <c r="CG268" i="30"/>
  <c r="CG260" i="30"/>
  <c r="CG252" i="30"/>
  <c r="CG244" i="30"/>
  <c r="CG236" i="30"/>
  <c r="CG228" i="30"/>
  <c r="CG220" i="30"/>
  <c r="CG212" i="30"/>
  <c r="CG204" i="30"/>
  <c r="CG196" i="30"/>
  <c r="CG188" i="30"/>
  <c r="CG180" i="30"/>
  <c r="CG172" i="30"/>
  <c r="CG164" i="30"/>
  <c r="CG156" i="30"/>
  <c r="CG148" i="30"/>
  <c r="CG140" i="30"/>
  <c r="CG132" i="30"/>
  <c r="CG124" i="30"/>
  <c r="CG116" i="30"/>
  <c r="CG108" i="30"/>
  <c r="CG100" i="30"/>
  <c r="CG92" i="30"/>
  <c r="CG84" i="30"/>
  <c r="CG76" i="30"/>
  <c r="CG68" i="30"/>
  <c r="CG60" i="30"/>
  <c r="CG52" i="30"/>
  <c r="CG44" i="30"/>
  <c r="CG36" i="30"/>
  <c r="CG27" i="30"/>
  <c r="CG19" i="30"/>
  <c r="CG11" i="30"/>
  <c r="CG507" i="30"/>
  <c r="CG499" i="30"/>
  <c r="CG491" i="30"/>
  <c r="CG483" i="30"/>
  <c r="CG475" i="30"/>
  <c r="CG467" i="30"/>
  <c r="CG459" i="30"/>
  <c r="CG451" i="30"/>
  <c r="CG443" i="30"/>
  <c r="CG435" i="30"/>
  <c r="CG427" i="30"/>
  <c r="CG419" i="30"/>
  <c r="CG411" i="30"/>
  <c r="CG403" i="30"/>
  <c r="CG395" i="30"/>
  <c r="CG387" i="30"/>
  <c r="CG379" i="30"/>
  <c r="CG371" i="30"/>
  <c r="CG363" i="30"/>
  <c r="CG355" i="30"/>
  <c r="CG347" i="30"/>
  <c r="CG339" i="30"/>
  <c r="CG331" i="30"/>
  <c r="CG323" i="30"/>
  <c r="CG315" i="30"/>
  <c r="CG307" i="30"/>
  <c r="CG299" i="30"/>
  <c r="CG291" i="30"/>
  <c r="CG283" i="30"/>
  <c r="CG275" i="30"/>
  <c r="CG267" i="30"/>
  <c r="CG259" i="30"/>
  <c r="CG251" i="30"/>
  <c r="CG243" i="30"/>
  <c r="CG235" i="30"/>
  <c r="CG227" i="30"/>
  <c r="CG219" i="30"/>
  <c r="CG211" i="30"/>
  <c r="CG203" i="30"/>
  <c r="CG195" i="30"/>
  <c r="CG187" i="30"/>
  <c r="CG179" i="30"/>
  <c r="CG171" i="30"/>
  <c r="CG163" i="30"/>
  <c r="CG155" i="30"/>
  <c r="CG147" i="30"/>
  <c r="CG139" i="30"/>
  <c r="CG131" i="30"/>
  <c r="CG123" i="30"/>
  <c r="CG115" i="30"/>
  <c r="CG107" i="30"/>
  <c r="CG99" i="30"/>
  <c r="CG91" i="30"/>
  <c r="CG83" i="30"/>
  <c r="CG75" i="30"/>
  <c r="CG67" i="30"/>
  <c r="CG59" i="30"/>
  <c r="CG51" i="30"/>
  <c r="CG43" i="30"/>
  <c r="CG35" i="30"/>
  <c r="CG26" i="30"/>
  <c r="CG18" i="30"/>
  <c r="CG506" i="30"/>
  <c r="CG498" i="30"/>
  <c r="CG490" i="30"/>
  <c r="CG482" i="30"/>
  <c r="CG474" i="30"/>
  <c r="CG466" i="30"/>
  <c r="CG458" i="30"/>
  <c r="CG450" i="30"/>
  <c r="CG442" i="30"/>
  <c r="CG434" i="30"/>
  <c r="CG426" i="30"/>
  <c r="CG418" i="30"/>
  <c r="CG410" i="30"/>
  <c r="CG402" i="30"/>
  <c r="CG394" i="30"/>
  <c r="CG386" i="30"/>
  <c r="CG378" i="30"/>
  <c r="CG370" i="30"/>
  <c r="CG362" i="30"/>
  <c r="CG354" i="30"/>
  <c r="CG346" i="30"/>
  <c r="CG338" i="30"/>
  <c r="CG330" i="30"/>
  <c r="CG322" i="30"/>
  <c r="CG314" i="30"/>
  <c r="CG306" i="30"/>
  <c r="CG298" i="30"/>
  <c r="CG290" i="30"/>
  <c r="CG282" i="30"/>
  <c r="CG274" i="30"/>
  <c r="CG266" i="30"/>
  <c r="CG258" i="30"/>
  <c r="CG250" i="30"/>
  <c r="CG242" i="30"/>
  <c r="CG234" i="30"/>
  <c r="CG226" i="30"/>
  <c r="CG218" i="30"/>
  <c r="CG210" i="30"/>
  <c r="CG202" i="30"/>
  <c r="CG194" i="30"/>
  <c r="CG186" i="30"/>
  <c r="CG178" i="30"/>
  <c r="CG170" i="30"/>
  <c r="CG162" i="30"/>
  <c r="CG154" i="30"/>
  <c r="CG146" i="30"/>
  <c r="CG138" i="30"/>
  <c r="CG130" i="30"/>
  <c r="CG122" i="30"/>
  <c r="CG114" i="30"/>
  <c r="CG106" i="30"/>
  <c r="CG98" i="30"/>
  <c r="CG90" i="30"/>
  <c r="CG82" i="30"/>
  <c r="CG74" i="30"/>
  <c r="CG66" i="30"/>
  <c r="CG58" i="30"/>
  <c r="CG50" i="30"/>
  <c r="CG42" i="30"/>
  <c r="CG34" i="30"/>
  <c r="CG25" i="30"/>
  <c r="CG17" i="30"/>
  <c r="CG505" i="30"/>
  <c r="CG497" i="30"/>
  <c r="CG489" i="30"/>
  <c r="CG481" i="30"/>
  <c r="CG473" i="30"/>
  <c r="CG465" i="30"/>
  <c r="CG457" i="30"/>
  <c r="CG449" i="30"/>
  <c r="CG441" i="30"/>
  <c r="CG433" i="30"/>
  <c r="CG425" i="30"/>
  <c r="CG417" i="30"/>
  <c r="CG409" i="30"/>
  <c r="CG401" i="30"/>
  <c r="CG393" i="30"/>
  <c r="CG385" i="30"/>
  <c r="CG377" i="30"/>
  <c r="CG369" i="30"/>
  <c r="CG361" i="30"/>
  <c r="CG353" i="30"/>
  <c r="CG345" i="30"/>
  <c r="CG337" i="30"/>
  <c r="CG329" i="30"/>
  <c r="CG321" i="30"/>
  <c r="CG313" i="30"/>
  <c r="CG305" i="30"/>
  <c r="CG297" i="30"/>
  <c r="CG289" i="30"/>
  <c r="CG281" i="30"/>
  <c r="CG273" i="30"/>
  <c r="CG265" i="30"/>
  <c r="CG257" i="30"/>
  <c r="CG249" i="30"/>
  <c r="CG241" i="30"/>
  <c r="CG233" i="30"/>
  <c r="CG225" i="30"/>
  <c r="CG217" i="30"/>
  <c r="CG209" i="30"/>
  <c r="CG201" i="30"/>
  <c r="CG193" i="30"/>
  <c r="CG185" i="30"/>
  <c r="CG177" i="30"/>
  <c r="CG169" i="30"/>
  <c r="CG161" i="30"/>
  <c r="CG153" i="30"/>
  <c r="CG145" i="30"/>
  <c r="CG137" i="30"/>
  <c r="CG129" i="30"/>
  <c r="CG121" i="30"/>
  <c r="CG113" i="30"/>
  <c r="CG105" i="30"/>
  <c r="CG97" i="30"/>
  <c r="CG89" i="30"/>
  <c r="CG81" i="30"/>
  <c r="CG73" i="30"/>
  <c r="CG65" i="30"/>
  <c r="CG57" i="30"/>
  <c r="CG49" i="30"/>
  <c r="CG41" i="30"/>
  <c r="CG33" i="30"/>
  <c r="CG24" i="30"/>
  <c r="CG16" i="30"/>
  <c r="CG504" i="30"/>
  <c r="CG496" i="30"/>
  <c r="CG488" i="30"/>
  <c r="CG480" i="30"/>
  <c r="CG472" i="30"/>
  <c r="CG464" i="30"/>
  <c r="CG456" i="30"/>
  <c r="CG448" i="30"/>
  <c r="CG440" i="30"/>
  <c r="CG432" i="30"/>
  <c r="CG424" i="30"/>
  <c r="CG416" i="30"/>
  <c r="CG408" i="30"/>
  <c r="CG400" i="30"/>
  <c r="CG392" i="30"/>
  <c r="CG384" i="30"/>
  <c r="CG376" i="30"/>
  <c r="CG368" i="30"/>
  <c r="CG360" i="30"/>
  <c r="CG352" i="30"/>
  <c r="CG344" i="30"/>
  <c r="CG336" i="30"/>
  <c r="CG328" i="30"/>
  <c r="CG320" i="30"/>
  <c r="CG312" i="30"/>
  <c r="CG304" i="30"/>
  <c r="CG296" i="30"/>
  <c r="CG288" i="30"/>
  <c r="CG280" i="30"/>
  <c r="CG272" i="30"/>
  <c r="CG264" i="30"/>
  <c r="CG256" i="30"/>
  <c r="CG248" i="30"/>
  <c r="CG240" i="30"/>
  <c r="CG232" i="30"/>
  <c r="CG224" i="30"/>
  <c r="CG216" i="30"/>
  <c r="CG208" i="30"/>
  <c r="CG200" i="30"/>
  <c r="CG192" i="30"/>
  <c r="CG184" i="30"/>
  <c r="CG176" i="30"/>
  <c r="CG168" i="30"/>
  <c r="CG160" i="30"/>
  <c r="CG152" i="30"/>
  <c r="CG144" i="30"/>
  <c r="CG136" i="30"/>
  <c r="CG128" i="30"/>
  <c r="CG120" i="30"/>
  <c r="CG112" i="30"/>
  <c r="CG104" i="30"/>
  <c r="CG96" i="30"/>
  <c r="CG88" i="30"/>
  <c r="CG80" i="30"/>
  <c r="CG72" i="30"/>
  <c r="CG64" i="30"/>
  <c r="CG56" i="30"/>
  <c r="CG48" i="30"/>
  <c r="CG40" i="30"/>
  <c r="CG31" i="30"/>
  <c r="CG23" i="30"/>
  <c r="CG15" i="30"/>
  <c r="BI510" i="30"/>
  <c r="BI502" i="30"/>
  <c r="BI494" i="30"/>
  <c r="BI486" i="30"/>
  <c r="BI478" i="30"/>
  <c r="BI470" i="30"/>
  <c r="BI462" i="30"/>
  <c r="BI454" i="30"/>
  <c r="BI446" i="30"/>
  <c r="BI438" i="30"/>
  <c r="BI430" i="30"/>
  <c r="BI422" i="30"/>
  <c r="BI414" i="30"/>
  <c r="BI406" i="30"/>
  <c r="BI398" i="30"/>
  <c r="BI390" i="30"/>
  <c r="BI382" i="30"/>
  <c r="BI374" i="30"/>
  <c r="BI366" i="30"/>
  <c r="BI358" i="30"/>
  <c r="BI350" i="30"/>
  <c r="BI342" i="30"/>
  <c r="BI334" i="30"/>
  <c r="BI326" i="30"/>
  <c r="BI318" i="30"/>
  <c r="BI310" i="30"/>
  <c r="BI302" i="30"/>
  <c r="BI294" i="30"/>
  <c r="BI286" i="30"/>
  <c r="BI278" i="30"/>
  <c r="BI270" i="30"/>
  <c r="BI262" i="30"/>
  <c r="BI254" i="30"/>
  <c r="BI246" i="30"/>
  <c r="BI238" i="30"/>
  <c r="BI230" i="30"/>
  <c r="BI222" i="30"/>
  <c r="BI214" i="30"/>
  <c r="BI206" i="30"/>
  <c r="BI198" i="30"/>
  <c r="BI190" i="30"/>
  <c r="BI182" i="30"/>
  <c r="BI174" i="30"/>
  <c r="BI166" i="30"/>
  <c r="BI158" i="30"/>
  <c r="BI150" i="30"/>
  <c r="BI142" i="30"/>
  <c r="BI134" i="30"/>
  <c r="BI126" i="30"/>
  <c r="BI118" i="30"/>
  <c r="BI110" i="30"/>
  <c r="BI102" i="30"/>
  <c r="BI94" i="30"/>
  <c r="BI86" i="30"/>
  <c r="BI78" i="30"/>
  <c r="BI70" i="30"/>
  <c r="BI62" i="30"/>
  <c r="BI54" i="30"/>
  <c r="BI46" i="30"/>
  <c r="BI509" i="30"/>
  <c r="BI501" i="30"/>
  <c r="BI493" i="30"/>
  <c r="BI485" i="30"/>
  <c r="BI477" i="30"/>
  <c r="BI469" i="30"/>
  <c r="BI461" i="30"/>
  <c r="BI453" i="30"/>
  <c r="BI445" i="30"/>
  <c r="BI437" i="30"/>
  <c r="BI429" i="30"/>
  <c r="BI421" i="30"/>
  <c r="BI413" i="30"/>
  <c r="BI405" i="30"/>
  <c r="BI397" i="30"/>
  <c r="BI389" i="30"/>
  <c r="BI381" i="30"/>
  <c r="BI373" i="30"/>
  <c r="BI365" i="30"/>
  <c r="BI357" i="30"/>
  <c r="BI349" i="30"/>
  <c r="BI341" i="30"/>
  <c r="BI333" i="30"/>
  <c r="BI325" i="30"/>
  <c r="BI317" i="30"/>
  <c r="BI309" i="30"/>
  <c r="BI301" i="30"/>
  <c r="BI293" i="30"/>
  <c r="BI285" i="30"/>
  <c r="BI277" i="30"/>
  <c r="BI269" i="30"/>
  <c r="BI261" i="30"/>
  <c r="BI253" i="30"/>
  <c r="BI245" i="30"/>
  <c r="BI237" i="30"/>
  <c r="BI229" i="30"/>
  <c r="BI221" i="30"/>
  <c r="BI213" i="30"/>
  <c r="BI205" i="30"/>
  <c r="BI197" i="30"/>
  <c r="BI189" i="30"/>
  <c r="BI181" i="30"/>
  <c r="BI173" i="30"/>
  <c r="BI165" i="30"/>
  <c r="BI157" i="30"/>
  <c r="BI149" i="30"/>
  <c r="BI141" i="30"/>
  <c r="BI133" i="30"/>
  <c r="BI125" i="30"/>
  <c r="BI117" i="30"/>
  <c r="BI109" i="30"/>
  <c r="BI101" i="30"/>
  <c r="BI93" i="30"/>
  <c r="BI85" i="30"/>
  <c r="BI77" i="30"/>
  <c r="BI69" i="30"/>
  <c r="BI61" i="30"/>
  <c r="BI53" i="30"/>
  <c r="BI45" i="30"/>
  <c r="BI508" i="30"/>
  <c r="BI500" i="30"/>
  <c r="BI492" i="30"/>
  <c r="BI484" i="30"/>
  <c r="BI476" i="30"/>
  <c r="BI468" i="30"/>
  <c r="BI460" i="30"/>
  <c r="BI452" i="30"/>
  <c r="BI444" i="30"/>
  <c r="BI436" i="30"/>
  <c r="BI428" i="30"/>
  <c r="BI420" i="30"/>
  <c r="BI412" i="30"/>
  <c r="BI404" i="30"/>
  <c r="BI396" i="30"/>
  <c r="BI388" i="30"/>
  <c r="BI380" i="30"/>
  <c r="BI372" i="30"/>
  <c r="BI364" i="30"/>
  <c r="BI356" i="30"/>
  <c r="BI348" i="30"/>
  <c r="BI340" i="30"/>
  <c r="BI332" i="30"/>
  <c r="BI324" i="30"/>
  <c r="BI316" i="30"/>
  <c r="BI308" i="30"/>
  <c r="BI300" i="30"/>
  <c r="BI292" i="30"/>
  <c r="BI284" i="30"/>
  <c r="BI276" i="30"/>
  <c r="BI268" i="30"/>
  <c r="BI260" i="30"/>
  <c r="BI252" i="30"/>
  <c r="BI244" i="30"/>
  <c r="BI236" i="30"/>
  <c r="BI228" i="30"/>
  <c r="BI220" i="30"/>
  <c r="BI212" i="30"/>
  <c r="BI204" i="30"/>
  <c r="BI196" i="30"/>
  <c r="BI188" i="30"/>
  <c r="BI180" i="30"/>
  <c r="BI172" i="30"/>
  <c r="BI164" i="30"/>
  <c r="BI156" i="30"/>
  <c r="BI148" i="30"/>
  <c r="BI140" i="30"/>
  <c r="BI132" i="30"/>
  <c r="BI124" i="30"/>
  <c r="BI116" i="30"/>
  <c r="BI108" i="30"/>
  <c r="BI100" i="30"/>
  <c r="BI92" i="30"/>
  <c r="BI84" i="30"/>
  <c r="BI76" i="30"/>
  <c r="BI68" i="30"/>
  <c r="BI60" i="30"/>
  <c r="BI52" i="30"/>
  <c r="BI44" i="30"/>
  <c r="BI507" i="30"/>
  <c r="BI499" i="30"/>
  <c r="BI491" i="30"/>
  <c r="BI483" i="30"/>
  <c r="BI475" i="30"/>
  <c r="BI467" i="30"/>
  <c r="BI459" i="30"/>
  <c r="BI451" i="30"/>
  <c r="BI443" i="30"/>
  <c r="BI435" i="30"/>
  <c r="BI427" i="30"/>
  <c r="BI419" i="30"/>
  <c r="BI411" i="30"/>
  <c r="BI403" i="30"/>
  <c r="BI395" i="30"/>
  <c r="BI387" i="30"/>
  <c r="BI379" i="30"/>
  <c r="BI371" i="30"/>
  <c r="BI363" i="30"/>
  <c r="BI355" i="30"/>
  <c r="BI347" i="30"/>
  <c r="BI339" i="30"/>
  <c r="BI331" i="30"/>
  <c r="BI323" i="30"/>
  <c r="BI315" i="30"/>
  <c r="BI307" i="30"/>
  <c r="BI299" i="30"/>
  <c r="BI291" i="30"/>
  <c r="BI283" i="30"/>
  <c r="BI275" i="30"/>
  <c r="BI267" i="30"/>
  <c r="BI259" i="30"/>
  <c r="BI251" i="30"/>
  <c r="BI243" i="30"/>
  <c r="BI235" i="30"/>
  <c r="BI227" i="30"/>
  <c r="BI219" i="30"/>
  <c r="BI211" i="30"/>
  <c r="BI203" i="30"/>
  <c r="BI195" i="30"/>
  <c r="BI187" i="30"/>
  <c r="BI179" i="30"/>
  <c r="BI171" i="30"/>
  <c r="BI163" i="30"/>
  <c r="BI155" i="30"/>
  <c r="BI147" i="30"/>
  <c r="BI139" i="30"/>
  <c r="BI131" i="30"/>
  <c r="BI123" i="30"/>
  <c r="BI115" i="30"/>
  <c r="BI107" i="30"/>
  <c r="BI99" i="30"/>
  <c r="BI91" i="30"/>
  <c r="BI83" i="30"/>
  <c r="BI75" i="30"/>
  <c r="BI67" i="30"/>
  <c r="BI59" i="30"/>
  <c r="BI51" i="30"/>
  <c r="BI43" i="30"/>
  <c r="BI506" i="30"/>
  <c r="BI498" i="30"/>
  <c r="BI490" i="30"/>
  <c r="BI482" i="30"/>
  <c r="BI474" i="30"/>
  <c r="BI466" i="30"/>
  <c r="BI458" i="30"/>
  <c r="BI450" i="30"/>
  <c r="BI442" i="30"/>
  <c r="BI434" i="30"/>
  <c r="BI426" i="30"/>
  <c r="BI418" i="30"/>
  <c r="BI410" i="30"/>
  <c r="BI402" i="30"/>
  <c r="BI394" i="30"/>
  <c r="BI386" i="30"/>
  <c r="BI378" i="30"/>
  <c r="BI370" i="30"/>
  <c r="BI362" i="30"/>
  <c r="BI354" i="30"/>
  <c r="BI346" i="30"/>
  <c r="BI338" i="30"/>
  <c r="BI330" i="30"/>
  <c r="BI322" i="30"/>
  <c r="BI314" i="30"/>
  <c r="BI306" i="30"/>
  <c r="BI298" i="30"/>
  <c r="BI290" i="30"/>
  <c r="BI282" i="30"/>
  <c r="BI274" i="30"/>
  <c r="BI266" i="30"/>
  <c r="BI258" i="30"/>
  <c r="BI250" i="30"/>
  <c r="BI242" i="30"/>
  <c r="BI234" i="30"/>
  <c r="BI226" i="30"/>
  <c r="BI218" i="30"/>
  <c r="BI210" i="30"/>
  <c r="BI202" i="30"/>
  <c r="BI194" i="30"/>
  <c r="BI186" i="30"/>
  <c r="BI178" i="30"/>
  <c r="BI170" i="30"/>
  <c r="BI162" i="30"/>
  <c r="BI154" i="30"/>
  <c r="BI146" i="30"/>
  <c r="BI138" i="30"/>
  <c r="BI130" i="30"/>
  <c r="BI122" i="30"/>
  <c r="BI114" i="30"/>
  <c r="BI106" i="30"/>
  <c r="BI98" i="30"/>
  <c r="BI90" i="30"/>
  <c r="BI82" i="30"/>
  <c r="BI74" i="30"/>
  <c r="BI66" i="30"/>
  <c r="BI58" i="30"/>
  <c r="BI50" i="30"/>
  <c r="BI42" i="30"/>
  <c r="BI505" i="30"/>
  <c r="BI497" i="30"/>
  <c r="BI489" i="30"/>
  <c r="BI481" i="30"/>
  <c r="BI473" i="30"/>
  <c r="BI465" i="30"/>
  <c r="BI457" i="30"/>
  <c r="BI449" i="30"/>
  <c r="BI441" i="30"/>
  <c r="BI433" i="30"/>
  <c r="BI425" i="30"/>
  <c r="BI417" i="30"/>
  <c r="BI409" i="30"/>
  <c r="BI401" i="30"/>
  <c r="BI393" i="30"/>
  <c r="BI385" i="30"/>
  <c r="BI377" i="30"/>
  <c r="BI369" i="30"/>
  <c r="BI361" i="30"/>
  <c r="BI353" i="30"/>
  <c r="BI345" i="30"/>
  <c r="BI337" i="30"/>
  <c r="BI329" i="30"/>
  <c r="BI321" i="30"/>
  <c r="BI313" i="30"/>
  <c r="BI305" i="30"/>
  <c r="BI297" i="30"/>
  <c r="BI289" i="30"/>
  <c r="BI281" i="30"/>
  <c r="BI273" i="30"/>
  <c r="BI265" i="30"/>
  <c r="BI257" i="30"/>
  <c r="BI249" i="30"/>
  <c r="BI241" i="30"/>
  <c r="BI233" i="30"/>
  <c r="BI225" i="30"/>
  <c r="BI217" i="30"/>
  <c r="BI209" i="30"/>
  <c r="BI201" i="30"/>
  <c r="BI193" i="30"/>
  <c r="BI185" i="30"/>
  <c r="BI177" i="30"/>
  <c r="BI169" i="30"/>
  <c r="BI161" i="30"/>
  <c r="BI153" i="30"/>
  <c r="BI145" i="30"/>
  <c r="BI137" i="30"/>
  <c r="BI129" i="30"/>
  <c r="BI121" i="30"/>
  <c r="BI113" i="30"/>
  <c r="BI105" i="30"/>
  <c r="BI97" i="30"/>
  <c r="BI89" i="30"/>
  <c r="BI81" i="30"/>
  <c r="BI73" i="30"/>
  <c r="BI65" i="30"/>
  <c r="BI57" i="30"/>
  <c r="BI49" i="30"/>
  <c r="BI41" i="30"/>
  <c r="BI504" i="30"/>
  <c r="BI496" i="30"/>
  <c r="BI488" i="30"/>
  <c r="BI480" i="30"/>
  <c r="BI472" i="30"/>
  <c r="BI464" i="30"/>
  <c r="BI456" i="30"/>
  <c r="BI448" i="30"/>
  <c r="BI440" i="30"/>
  <c r="BI432" i="30"/>
  <c r="BI424" i="30"/>
  <c r="BI416" i="30"/>
  <c r="BI408" i="30"/>
  <c r="BI400" i="30"/>
  <c r="BI392" i="30"/>
  <c r="BI384" i="30"/>
  <c r="BI376" i="30"/>
  <c r="BI368" i="30"/>
  <c r="BI360" i="30"/>
  <c r="BI352" i="30"/>
  <c r="BI344" i="30"/>
  <c r="BI336" i="30"/>
  <c r="BI328" i="30"/>
  <c r="BI320" i="30"/>
  <c r="BI312" i="30"/>
  <c r="BI304" i="30"/>
  <c r="BI296" i="30"/>
  <c r="BI288" i="30"/>
  <c r="BI280" i="30"/>
  <c r="BI272" i="30"/>
  <c r="BI264" i="30"/>
  <c r="BI256" i="30"/>
  <c r="BI248" i="30"/>
  <c r="BI240" i="30"/>
  <c r="BI232" i="30"/>
  <c r="BI224" i="30"/>
  <c r="BI216" i="30"/>
  <c r="BI208" i="30"/>
  <c r="BI200" i="30"/>
  <c r="BI192" i="30"/>
  <c r="BI184" i="30"/>
  <c r="BI176" i="30"/>
  <c r="BI168" i="30"/>
  <c r="BI160" i="30"/>
  <c r="BI152" i="30"/>
  <c r="BI144" i="30"/>
  <c r="BI136" i="30"/>
  <c r="BI128" i="30"/>
  <c r="BI120" i="30"/>
  <c r="BI112" i="30"/>
  <c r="BI104" i="30"/>
  <c r="BI96" i="30"/>
  <c r="BI88" i="30"/>
  <c r="BI80" i="30"/>
  <c r="BI72" i="30"/>
  <c r="BI64" i="30"/>
  <c r="BI56" i="30"/>
  <c r="BI48" i="30"/>
  <c r="BI40" i="30"/>
  <c r="BI503" i="30"/>
  <c r="BI495" i="30"/>
  <c r="BI487" i="30"/>
  <c r="BI479" i="30"/>
  <c r="BI471" i="30"/>
  <c r="BI463" i="30"/>
  <c r="BI455" i="30"/>
  <c r="BI447" i="30"/>
  <c r="BI439" i="30"/>
  <c r="BI431" i="30"/>
  <c r="BI423" i="30"/>
  <c r="BI415" i="30"/>
  <c r="BI407" i="30"/>
  <c r="BI399" i="30"/>
  <c r="BI391" i="30"/>
  <c r="BI383" i="30"/>
  <c r="BI375" i="30"/>
  <c r="BI367" i="30"/>
  <c r="BI359" i="30"/>
  <c r="BI351" i="30"/>
  <c r="BI343" i="30"/>
  <c r="BI335" i="30"/>
  <c r="BI327" i="30"/>
  <c r="BI319" i="30"/>
  <c r="BI311" i="30"/>
  <c r="BI303" i="30"/>
  <c r="BI295" i="30"/>
  <c r="BI287" i="30"/>
  <c r="BI279" i="30"/>
  <c r="BI271" i="30"/>
  <c r="BI263" i="30"/>
  <c r="BI255" i="30"/>
  <c r="BI247" i="30"/>
  <c r="BI239" i="30"/>
  <c r="BI231" i="30"/>
  <c r="BI223" i="30"/>
  <c r="BI215" i="30"/>
  <c r="BI207" i="30"/>
  <c r="BI199" i="30"/>
  <c r="BI191" i="30"/>
  <c r="BI183" i="30"/>
  <c r="BI175" i="30"/>
  <c r="BI167" i="30"/>
  <c r="BI159" i="30"/>
  <c r="BI151" i="30"/>
  <c r="BI143" i="30"/>
  <c r="BI135" i="30"/>
  <c r="BI127" i="30"/>
  <c r="BI119" i="30"/>
  <c r="BI111" i="30"/>
  <c r="BI103" i="30"/>
  <c r="BI95" i="30"/>
  <c r="BI87" i="30"/>
  <c r="BI79" i="30"/>
  <c r="BI71" i="30"/>
  <c r="BI63" i="30"/>
  <c r="BI55" i="30"/>
  <c r="BI47" i="30"/>
  <c r="S505" i="30"/>
  <c r="S497" i="30"/>
  <c r="S489" i="30"/>
  <c r="S481" i="30"/>
  <c r="S473" i="30"/>
  <c r="S465" i="30"/>
  <c r="S457" i="30"/>
  <c r="S449" i="30"/>
  <c r="S441" i="30"/>
  <c r="S433" i="30"/>
  <c r="S425" i="30"/>
  <c r="S417" i="30"/>
  <c r="S409" i="30"/>
  <c r="S401" i="30"/>
  <c r="S393" i="30"/>
  <c r="S385" i="30"/>
  <c r="S377" i="30"/>
  <c r="S369" i="30"/>
  <c r="S361" i="30"/>
  <c r="S353" i="30"/>
  <c r="S345" i="30"/>
  <c r="S337" i="30"/>
  <c r="S329" i="30"/>
  <c r="S321" i="30"/>
  <c r="S313" i="30"/>
  <c r="S305" i="30"/>
  <c r="S297" i="30"/>
  <c r="S289" i="30"/>
  <c r="S281" i="30"/>
  <c r="S273" i="30"/>
  <c r="S265" i="30"/>
  <c r="S257" i="30"/>
  <c r="S249" i="30"/>
  <c r="S504" i="30"/>
  <c r="S496" i="30"/>
  <c r="S488" i="30"/>
  <c r="S480" i="30"/>
  <c r="S472" i="30"/>
  <c r="S464" i="30"/>
  <c r="S456" i="30"/>
  <c r="S448" i="30"/>
  <c r="S440" i="30"/>
  <c r="S432" i="30"/>
  <c r="S424" i="30"/>
  <c r="S416" i="30"/>
  <c r="S408" i="30"/>
  <c r="S400" i="30"/>
  <c r="S392" i="30"/>
  <c r="S384" i="30"/>
  <c r="S376" i="30"/>
  <c r="S368" i="30"/>
  <c r="S360" i="30"/>
  <c r="S352" i="30"/>
  <c r="S344" i="30"/>
  <c r="S336" i="30"/>
  <c r="S328" i="30"/>
  <c r="S320" i="30"/>
  <c r="S312" i="30"/>
  <c r="S304" i="30"/>
  <c r="S296" i="30"/>
  <c r="S288" i="30"/>
  <c r="S280" i="30"/>
  <c r="S272" i="30"/>
  <c r="S264" i="30"/>
  <c r="S256" i="30"/>
  <c r="S503" i="30"/>
  <c r="S495" i="30"/>
  <c r="S487" i="30"/>
  <c r="S479" i="30"/>
  <c r="S471" i="30"/>
  <c r="S463" i="30"/>
  <c r="S455" i="30"/>
  <c r="S447" i="30"/>
  <c r="S439" i="30"/>
  <c r="S431" i="30"/>
  <c r="S423" i="30"/>
  <c r="S415" i="30"/>
  <c r="S407" i="30"/>
  <c r="S399" i="30"/>
  <c r="S391" i="30"/>
  <c r="S383" i="30"/>
  <c r="S375" i="30"/>
  <c r="S367" i="30"/>
  <c r="S359" i="30"/>
  <c r="S351" i="30"/>
  <c r="S343" i="30"/>
  <c r="S335" i="30"/>
  <c r="S327" i="30"/>
  <c r="S319" i="30"/>
  <c r="S311" i="30"/>
  <c r="S303" i="30"/>
  <c r="S295" i="30"/>
  <c r="S287" i="30"/>
  <c r="S279" i="30"/>
  <c r="S271" i="30"/>
  <c r="S263" i="30"/>
  <c r="S255" i="30"/>
  <c r="S510" i="30"/>
  <c r="S502" i="30"/>
  <c r="S494" i="30"/>
  <c r="S486" i="30"/>
  <c r="S478" i="30"/>
  <c r="S470" i="30"/>
  <c r="S462" i="30"/>
  <c r="S454" i="30"/>
  <c r="S446" i="30"/>
  <c r="S438" i="30"/>
  <c r="S430" i="30"/>
  <c r="S422" i="30"/>
  <c r="S414" i="30"/>
  <c r="S406" i="30"/>
  <c r="S398" i="30"/>
  <c r="S390" i="30"/>
  <c r="S382" i="30"/>
  <c r="S374" i="30"/>
  <c r="S366" i="30"/>
  <c r="S358" i="30"/>
  <c r="S350" i="30"/>
  <c r="S342" i="30"/>
  <c r="S334" i="30"/>
  <c r="S326" i="30"/>
  <c r="S318" i="30"/>
  <c r="S310" i="30"/>
  <c r="S302" i="30"/>
  <c r="S294" i="30"/>
  <c r="S286" i="30"/>
  <c r="S278" i="30"/>
  <c r="S270" i="30"/>
  <c r="S262" i="30"/>
  <c r="S254" i="30"/>
  <c r="S509" i="30"/>
  <c r="S501" i="30"/>
  <c r="S493" i="30"/>
  <c r="S485" i="30"/>
  <c r="S477" i="30"/>
  <c r="S469" i="30"/>
  <c r="S461" i="30"/>
  <c r="S453" i="30"/>
  <c r="S445" i="30"/>
  <c r="S437" i="30"/>
  <c r="S429" i="30"/>
  <c r="S421" i="30"/>
  <c r="S413" i="30"/>
  <c r="S405" i="30"/>
  <c r="S397" i="30"/>
  <c r="S389" i="30"/>
  <c r="S381" i="30"/>
  <c r="S373" i="30"/>
  <c r="S365" i="30"/>
  <c r="S357" i="30"/>
  <c r="S349" i="30"/>
  <c r="S341" i="30"/>
  <c r="S333" i="30"/>
  <c r="S325" i="30"/>
  <c r="S317" i="30"/>
  <c r="S309" i="30"/>
  <c r="S301" i="30"/>
  <c r="S293" i="30"/>
  <c r="S285" i="30"/>
  <c r="S277" i="30"/>
  <c r="S269" i="30"/>
  <c r="S261" i="30"/>
  <c r="S253" i="30"/>
  <c r="S508" i="30"/>
  <c r="S500" i="30"/>
  <c r="S492" i="30"/>
  <c r="S484" i="30"/>
  <c r="S476" i="30"/>
  <c r="S468" i="30"/>
  <c r="S460" i="30"/>
  <c r="S452" i="30"/>
  <c r="S444" i="30"/>
  <c r="S436" i="30"/>
  <c r="S428" i="30"/>
  <c r="S420" i="30"/>
  <c r="S412" i="30"/>
  <c r="S404" i="30"/>
  <c r="S396" i="30"/>
  <c r="S388" i="30"/>
  <c r="S380" i="30"/>
  <c r="S372" i="30"/>
  <c r="S364" i="30"/>
  <c r="S356" i="30"/>
  <c r="S348" i="30"/>
  <c r="S340" i="30"/>
  <c r="S332" i="30"/>
  <c r="S324" i="30"/>
  <c r="S316" i="30"/>
  <c r="S308" i="30"/>
  <c r="S300" i="30"/>
  <c r="S292" i="30"/>
  <c r="S284" i="30"/>
  <c r="S276" i="30"/>
  <c r="S268" i="30"/>
  <c r="S260" i="30"/>
  <c r="S252" i="30"/>
  <c r="S507" i="30"/>
  <c r="S499" i="30"/>
  <c r="S491" i="30"/>
  <c r="S483" i="30"/>
  <c r="S475" i="30"/>
  <c r="S467" i="30"/>
  <c r="S459" i="30"/>
  <c r="S451" i="30"/>
  <c r="S443" i="30"/>
  <c r="S435" i="30"/>
  <c r="S427" i="30"/>
  <c r="S419" i="30"/>
  <c r="S411" i="30"/>
  <c r="S403" i="30"/>
  <c r="S395" i="30"/>
  <c r="S387" i="30"/>
  <c r="S379" i="30"/>
  <c r="S371" i="30"/>
  <c r="S363" i="30"/>
  <c r="S355" i="30"/>
  <c r="S347" i="30"/>
  <c r="S339" i="30"/>
  <c r="S331" i="30"/>
  <c r="S323" i="30"/>
  <c r="S315" i="30"/>
  <c r="S307" i="30"/>
  <c r="S299" i="30"/>
  <c r="S291" i="30"/>
  <c r="S283" i="30"/>
  <c r="S275" i="30"/>
  <c r="S267" i="30"/>
  <c r="S259" i="30"/>
  <c r="S251" i="30"/>
  <c r="S506" i="30"/>
  <c r="S498" i="30"/>
  <c r="S490" i="30"/>
  <c r="S482" i="30"/>
  <c r="S474" i="30"/>
  <c r="S466" i="30"/>
  <c r="S458" i="30"/>
  <c r="S450" i="30"/>
  <c r="S442" i="30"/>
  <c r="S434" i="30"/>
  <c r="S426" i="30"/>
  <c r="S418" i="30"/>
  <c r="S410" i="30"/>
  <c r="S402" i="30"/>
  <c r="S394" i="30"/>
  <c r="S386" i="30"/>
  <c r="S378" i="30"/>
  <c r="S370" i="30"/>
  <c r="S362" i="30"/>
  <c r="S354" i="30"/>
  <c r="S346" i="30"/>
  <c r="S338" i="30"/>
  <c r="S330" i="30"/>
  <c r="S322" i="30"/>
  <c r="S314" i="30"/>
  <c r="S306" i="30"/>
  <c r="S298" i="30"/>
  <c r="S290" i="30"/>
  <c r="S282" i="30"/>
  <c r="S274" i="30"/>
  <c r="S266" i="30"/>
  <c r="S258" i="30"/>
  <c r="S250" i="30"/>
  <c r="S241" i="30"/>
  <c r="S233" i="30"/>
  <c r="S225" i="30"/>
  <c r="S217" i="30"/>
  <c r="S209" i="30"/>
  <c r="S201" i="30"/>
  <c r="S193" i="30"/>
  <c r="S185" i="30"/>
  <c r="S177" i="30"/>
  <c r="S169" i="30"/>
  <c r="S161" i="30"/>
  <c r="S153" i="30"/>
  <c r="S145" i="30"/>
  <c r="S137" i="30"/>
  <c r="S129" i="30"/>
  <c r="S121" i="30"/>
  <c r="S113" i="30"/>
  <c r="S105" i="30"/>
  <c r="S97" i="30"/>
  <c r="S89" i="30"/>
  <c r="S81" i="30"/>
  <c r="S73" i="30"/>
  <c r="S65" i="30"/>
  <c r="S57" i="30"/>
  <c r="S49" i="30"/>
  <c r="S41" i="30"/>
  <c r="S248" i="30"/>
  <c r="S240" i="30"/>
  <c r="S232" i="30"/>
  <c r="S224" i="30"/>
  <c r="S216" i="30"/>
  <c r="S208" i="30"/>
  <c r="S200" i="30"/>
  <c r="S192" i="30"/>
  <c r="S184" i="30"/>
  <c r="S176" i="30"/>
  <c r="S168" i="30"/>
  <c r="S160" i="30"/>
  <c r="S152" i="30"/>
  <c r="S144" i="30"/>
  <c r="S136" i="30"/>
  <c r="S128" i="30"/>
  <c r="S120" i="30"/>
  <c r="S112" i="30"/>
  <c r="S104" i="30"/>
  <c r="S96" i="30"/>
  <c r="S88" i="30"/>
  <c r="S80" i="30"/>
  <c r="S247" i="30"/>
  <c r="S239" i="30"/>
  <c r="S231" i="30"/>
  <c r="S223" i="30"/>
  <c r="S215" i="30"/>
  <c r="S207" i="30"/>
  <c r="S199" i="30"/>
  <c r="S191" i="30"/>
  <c r="S183" i="30"/>
  <c r="S175" i="30"/>
  <c r="S167" i="30"/>
  <c r="S159" i="30"/>
  <c r="S151" i="30"/>
  <c r="S143" i="30"/>
  <c r="S135" i="30"/>
  <c r="S127" i="30"/>
  <c r="S119" i="30"/>
  <c r="S111" i="30"/>
  <c r="S103" i="30"/>
  <c r="S95" i="30"/>
  <c r="S87" i="30"/>
  <c r="S79" i="30"/>
  <c r="S71" i="30"/>
  <c r="S63" i="30"/>
  <c r="S55" i="30"/>
  <c r="S47" i="30"/>
  <c r="S246" i="30"/>
  <c r="S238" i="30"/>
  <c r="S230" i="30"/>
  <c r="S222" i="30"/>
  <c r="S214" i="30"/>
  <c r="S206" i="30"/>
  <c r="S198" i="30"/>
  <c r="S190" i="30"/>
  <c r="S182" i="30"/>
  <c r="S174" i="30"/>
  <c r="S166" i="30"/>
  <c r="S158" i="30"/>
  <c r="S150" i="30"/>
  <c r="S142" i="30"/>
  <c r="S134" i="30"/>
  <c r="S126" i="30"/>
  <c r="S118" i="30"/>
  <c r="S110" i="30"/>
  <c r="S102" i="30"/>
  <c r="S94" i="30"/>
  <c r="S86" i="30"/>
  <c r="S245" i="30"/>
  <c r="S237" i="30"/>
  <c r="S229" i="30"/>
  <c r="S221" i="30"/>
  <c r="S213" i="30"/>
  <c r="S205" i="30"/>
  <c r="S197" i="30"/>
  <c r="S189" i="30"/>
  <c r="S181" i="30"/>
  <c r="S173" i="30"/>
  <c r="S165" i="30"/>
  <c r="S157" i="30"/>
  <c r="S149" i="30"/>
  <c r="S141" i="30"/>
  <c r="S133" i="30"/>
  <c r="S125" i="30"/>
  <c r="S117" i="30"/>
  <c r="S109" i="30"/>
  <c r="S101" i="30"/>
  <c r="S93" i="30"/>
  <c r="S85" i="30"/>
  <c r="S77" i="30"/>
  <c r="S69" i="30"/>
  <c r="S61" i="30"/>
  <c r="S53" i="30"/>
  <c r="S45" i="30"/>
  <c r="S244" i="30"/>
  <c r="S236" i="30"/>
  <c r="S228" i="30"/>
  <c r="S220" i="30"/>
  <c r="S212" i="30"/>
  <c r="S204" i="30"/>
  <c r="S196" i="30"/>
  <c r="S188" i="30"/>
  <c r="S180" i="30"/>
  <c r="S172" i="30"/>
  <c r="S164" i="30"/>
  <c r="S156" i="30"/>
  <c r="S148" i="30"/>
  <c r="S140" i="30"/>
  <c r="S132" i="30"/>
  <c r="S124" i="30"/>
  <c r="S116" i="30"/>
  <c r="S108" i="30"/>
  <c r="S100" i="30"/>
  <c r="S92" i="30"/>
  <c r="S84" i="30"/>
  <c r="S243" i="30"/>
  <c r="S235" i="30"/>
  <c r="S227" i="30"/>
  <c r="S219" i="30"/>
  <c r="S211" i="30"/>
  <c r="S203" i="30"/>
  <c r="S195" i="30"/>
  <c r="S187" i="30"/>
  <c r="S179" i="30"/>
  <c r="S171" i="30"/>
  <c r="S163" i="30"/>
  <c r="S155" i="30"/>
  <c r="S147" i="30"/>
  <c r="S139" i="30"/>
  <c r="S131" i="30"/>
  <c r="S123" i="30"/>
  <c r="S115" i="30"/>
  <c r="S107" i="30"/>
  <c r="S99" i="30"/>
  <c r="S91" i="30"/>
  <c r="S83" i="30"/>
  <c r="S75" i="30"/>
  <c r="S67" i="30"/>
  <c r="S59" i="30"/>
  <c r="S51" i="30"/>
  <c r="S43" i="30"/>
  <c r="S242" i="30"/>
  <c r="S234" i="30"/>
  <c r="S226" i="30"/>
  <c r="S218" i="30"/>
  <c r="S210" i="30"/>
  <c r="S202" i="30"/>
  <c r="S194" i="30"/>
  <c r="S186" i="30"/>
  <c r="S178" i="30"/>
  <c r="S170" i="30"/>
  <c r="S162" i="30"/>
  <c r="S154" i="30"/>
  <c r="S146" i="30"/>
  <c r="S138" i="30"/>
  <c r="S130" i="30"/>
  <c r="S122" i="30"/>
  <c r="S114" i="30"/>
  <c r="S106" i="30"/>
  <c r="S98" i="30"/>
  <c r="S90" i="30"/>
  <c r="S82" i="30"/>
  <c r="AK32" i="30"/>
  <c r="AK506" i="30"/>
  <c r="AK498" i="30"/>
  <c r="AK490" i="30"/>
  <c r="AK482" i="30"/>
  <c r="AK474" i="30"/>
  <c r="AK505" i="30"/>
  <c r="AK497" i="30"/>
  <c r="AK489" i="30"/>
  <c r="AK481" i="30"/>
  <c r="AK504" i="30"/>
  <c r="AK496" i="30"/>
  <c r="AK488" i="30"/>
  <c r="AK480" i="30"/>
  <c r="AK472" i="30"/>
  <c r="AK464" i="30"/>
  <c r="AK456" i="30"/>
  <c r="AK448" i="30"/>
  <c r="AK503" i="30"/>
  <c r="AK495" i="30"/>
  <c r="AK487" i="30"/>
  <c r="AK479" i="30"/>
  <c r="AK471" i="30"/>
  <c r="AK510" i="30"/>
  <c r="AK502" i="30"/>
  <c r="AK494" i="30"/>
  <c r="AK486" i="30"/>
  <c r="AK478" i="30"/>
  <c r="AK509" i="30"/>
  <c r="AK501" i="30"/>
  <c r="AK493" i="30"/>
  <c r="AK485" i="30"/>
  <c r="AK477" i="30"/>
  <c r="AK469" i="30"/>
  <c r="AK508" i="30"/>
  <c r="AK500" i="30"/>
  <c r="AK492" i="30"/>
  <c r="AK484" i="30"/>
  <c r="AK476" i="30"/>
  <c r="AK468" i="30"/>
  <c r="AK507" i="30"/>
  <c r="AK499" i="30"/>
  <c r="AK491" i="30"/>
  <c r="AK483" i="30"/>
  <c r="AK475" i="30"/>
  <c r="AK467" i="30"/>
  <c r="AK459" i="30"/>
  <c r="AK451" i="30"/>
  <c r="AK460" i="30"/>
  <c r="AK449" i="30"/>
  <c r="AK440" i="30"/>
  <c r="AK432" i="30"/>
  <c r="AK424" i="30"/>
  <c r="AK416" i="30"/>
  <c r="AK408" i="30"/>
  <c r="AK400" i="30"/>
  <c r="AK392" i="30"/>
  <c r="AK384" i="30"/>
  <c r="AK376" i="30"/>
  <c r="AK368" i="30"/>
  <c r="AK360" i="30"/>
  <c r="AK352" i="30"/>
  <c r="AK344" i="30"/>
  <c r="AK336" i="30"/>
  <c r="AK328" i="30"/>
  <c r="AK320" i="30"/>
  <c r="AK312" i="30"/>
  <c r="AK304" i="30"/>
  <c r="AK296" i="30"/>
  <c r="AK288" i="30"/>
  <c r="AK280" i="30"/>
  <c r="AK272" i="30"/>
  <c r="AK264" i="30"/>
  <c r="AK256" i="30"/>
  <c r="AK248" i="30"/>
  <c r="AK240" i="30"/>
  <c r="AK232" i="30"/>
  <c r="AK224" i="30"/>
  <c r="AK216" i="30"/>
  <c r="AK208" i="30"/>
  <c r="AK200" i="30"/>
  <c r="AK192" i="30"/>
  <c r="AK184" i="30"/>
  <c r="AK176" i="30"/>
  <c r="AK168" i="30"/>
  <c r="AK160" i="30"/>
  <c r="AK152" i="30"/>
  <c r="AK144" i="30"/>
  <c r="AK136" i="30"/>
  <c r="AK128" i="30"/>
  <c r="AK120" i="30"/>
  <c r="AK112" i="30"/>
  <c r="AK104" i="30"/>
  <c r="AK96" i="30"/>
  <c r="AK88" i="30"/>
  <c r="AK80" i="30"/>
  <c r="AK72" i="30"/>
  <c r="AK64" i="30"/>
  <c r="AK56" i="30"/>
  <c r="AK48" i="30"/>
  <c r="AK40" i="30"/>
  <c r="AK31" i="30"/>
  <c r="AK23" i="30"/>
  <c r="AK473" i="30"/>
  <c r="AK458" i="30"/>
  <c r="AK447" i="30"/>
  <c r="AK439" i="30"/>
  <c r="AK431" i="30"/>
  <c r="AK423" i="30"/>
  <c r="AK415" i="30"/>
  <c r="AK407" i="30"/>
  <c r="AK399" i="30"/>
  <c r="AK391" i="30"/>
  <c r="AK383" i="30"/>
  <c r="AK375" i="30"/>
  <c r="AK367" i="30"/>
  <c r="AK359" i="30"/>
  <c r="AK351" i="30"/>
  <c r="AK343" i="30"/>
  <c r="AK335" i="30"/>
  <c r="AK327" i="30"/>
  <c r="AK319" i="30"/>
  <c r="AK311" i="30"/>
  <c r="AK303" i="30"/>
  <c r="AK295" i="30"/>
  <c r="AK287" i="30"/>
  <c r="AK279" i="30"/>
  <c r="AK271" i="30"/>
  <c r="AK263" i="30"/>
  <c r="AK255" i="30"/>
  <c r="AK247" i="30"/>
  <c r="AK239" i="30"/>
  <c r="AK231" i="30"/>
  <c r="AK223" i="30"/>
  <c r="AK215" i="30"/>
  <c r="AK207" i="30"/>
  <c r="AK199" i="30"/>
  <c r="AK191" i="30"/>
  <c r="AK183" i="30"/>
  <c r="AK175" i="30"/>
  <c r="AK167" i="30"/>
  <c r="AK159" i="30"/>
  <c r="AK151" i="30"/>
  <c r="AK143" i="30"/>
  <c r="AK135" i="30"/>
  <c r="AK127" i="30"/>
  <c r="AK119" i="30"/>
  <c r="AK111" i="30"/>
  <c r="AK103" i="30"/>
  <c r="AK95" i="30"/>
  <c r="AK87" i="30"/>
  <c r="AK79" i="30"/>
  <c r="AK71" i="30"/>
  <c r="AK63" i="30"/>
  <c r="AK55" i="30"/>
  <c r="AK47" i="30"/>
  <c r="AK39" i="30"/>
  <c r="AK30" i="30"/>
  <c r="AK470" i="30"/>
  <c r="AK457" i="30"/>
  <c r="AK446" i="30"/>
  <c r="AK438" i="30"/>
  <c r="AK430" i="30"/>
  <c r="AK422" i="30"/>
  <c r="AK414" i="30"/>
  <c r="AK406" i="30"/>
  <c r="AK398" i="30"/>
  <c r="AK390" i="30"/>
  <c r="AK382" i="30"/>
  <c r="AK374" i="30"/>
  <c r="AK366" i="30"/>
  <c r="AK358" i="30"/>
  <c r="AK350" i="30"/>
  <c r="AK342" i="30"/>
  <c r="AK334" i="30"/>
  <c r="AK326" i="30"/>
  <c r="AK318" i="30"/>
  <c r="AK310" i="30"/>
  <c r="AK302" i="30"/>
  <c r="AK294" i="30"/>
  <c r="AK286" i="30"/>
  <c r="AK278" i="30"/>
  <c r="AK270" i="30"/>
  <c r="AK262" i="30"/>
  <c r="AK254" i="30"/>
  <c r="AK246" i="30"/>
  <c r="AK238" i="30"/>
  <c r="AK230" i="30"/>
  <c r="AK222" i="30"/>
  <c r="AK214" i="30"/>
  <c r="AK206" i="30"/>
  <c r="AK198" i="30"/>
  <c r="AK190" i="30"/>
  <c r="AK182" i="30"/>
  <c r="AK174" i="30"/>
  <c r="AK166" i="30"/>
  <c r="AK158" i="30"/>
  <c r="AK150" i="30"/>
  <c r="AK142" i="30"/>
  <c r="AK134" i="30"/>
  <c r="AK126" i="30"/>
  <c r="AK118" i="30"/>
  <c r="AK110" i="30"/>
  <c r="AK102" i="30"/>
  <c r="AK94" i="30"/>
  <c r="AK86" i="30"/>
  <c r="AK78" i="30"/>
  <c r="AK70" i="30"/>
  <c r="AK62" i="30"/>
  <c r="AK54" i="30"/>
  <c r="AK46" i="30"/>
  <c r="AK38" i="30"/>
  <c r="AK29" i="30"/>
  <c r="AK21" i="30"/>
  <c r="AK466" i="30"/>
  <c r="AK455" i="30"/>
  <c r="AK445" i="30"/>
  <c r="AK437" i="30"/>
  <c r="AK429" i="30"/>
  <c r="AK421" i="30"/>
  <c r="AK413" i="30"/>
  <c r="AK405" i="30"/>
  <c r="AK397" i="30"/>
  <c r="AK389" i="30"/>
  <c r="AK381" i="30"/>
  <c r="AK373" i="30"/>
  <c r="AK365" i="30"/>
  <c r="AK357" i="30"/>
  <c r="AK349" i="30"/>
  <c r="AK341" i="30"/>
  <c r="AK333" i="30"/>
  <c r="AK325" i="30"/>
  <c r="AK317" i="30"/>
  <c r="AK309" i="30"/>
  <c r="AK301" i="30"/>
  <c r="AK293" i="30"/>
  <c r="AK285" i="30"/>
  <c r="AK277" i="30"/>
  <c r="AK269" i="30"/>
  <c r="AK261" i="30"/>
  <c r="AK253" i="30"/>
  <c r="AK245" i="30"/>
  <c r="AK237" i="30"/>
  <c r="AK229" i="30"/>
  <c r="AK221" i="30"/>
  <c r="AK213" i="30"/>
  <c r="AK205" i="30"/>
  <c r="AK197" i="30"/>
  <c r="AK189" i="30"/>
  <c r="AK181" i="30"/>
  <c r="AK173" i="30"/>
  <c r="AK165" i="30"/>
  <c r="AK157" i="30"/>
  <c r="AK149" i="30"/>
  <c r="AK141" i="30"/>
  <c r="AK133" i="30"/>
  <c r="AK125" i="30"/>
  <c r="AK117" i="30"/>
  <c r="AK109" i="30"/>
  <c r="AK101" i="30"/>
  <c r="AK93" i="30"/>
  <c r="AK85" i="30"/>
  <c r="AK77" i="30"/>
  <c r="AK69" i="30"/>
  <c r="AK61" i="30"/>
  <c r="AK53" i="30"/>
  <c r="AK45" i="30"/>
  <c r="AK37" i="30"/>
  <c r="AK28" i="30"/>
  <c r="AK465" i="30"/>
  <c r="AK454" i="30"/>
  <c r="AK444" i="30"/>
  <c r="AK436" i="30"/>
  <c r="AK428" i="30"/>
  <c r="AK420" i="30"/>
  <c r="AK412" i="30"/>
  <c r="AK404" i="30"/>
  <c r="AK396" i="30"/>
  <c r="AK388" i="30"/>
  <c r="AK380" i="30"/>
  <c r="AK372" i="30"/>
  <c r="AK364" i="30"/>
  <c r="AK356" i="30"/>
  <c r="AK348" i="30"/>
  <c r="AK340" i="30"/>
  <c r="AK332" i="30"/>
  <c r="AK324" i="30"/>
  <c r="AK316" i="30"/>
  <c r="AK308" i="30"/>
  <c r="AK300" i="30"/>
  <c r="AK292" i="30"/>
  <c r="AK284" i="30"/>
  <c r="AK276" i="30"/>
  <c r="AK268" i="30"/>
  <c r="AK260" i="30"/>
  <c r="AK252" i="30"/>
  <c r="AK244" i="30"/>
  <c r="AK236" i="30"/>
  <c r="AK228" i="30"/>
  <c r="AK220" i="30"/>
  <c r="AK212" i="30"/>
  <c r="AK204" i="30"/>
  <c r="AK196" i="30"/>
  <c r="AK188" i="30"/>
  <c r="AK180" i="30"/>
  <c r="AK172" i="30"/>
  <c r="AK164" i="30"/>
  <c r="AK156" i="30"/>
  <c r="AK148" i="30"/>
  <c r="AK140" i="30"/>
  <c r="AK132" i="30"/>
  <c r="AK124" i="30"/>
  <c r="AK116" i="30"/>
  <c r="AK108" i="30"/>
  <c r="AK100" i="30"/>
  <c r="AK92" i="30"/>
  <c r="AK84" i="30"/>
  <c r="AK76" i="30"/>
  <c r="AK68" i="30"/>
  <c r="AK60" i="30"/>
  <c r="AK52" i="30"/>
  <c r="AK44" i="30"/>
  <c r="AK36" i="30"/>
  <c r="AK27" i="30"/>
  <c r="AK463" i="30"/>
  <c r="AK453" i="30"/>
  <c r="AK443" i="30"/>
  <c r="AK435" i="30"/>
  <c r="AK427" i="30"/>
  <c r="AK419" i="30"/>
  <c r="AK411" i="30"/>
  <c r="AK403" i="30"/>
  <c r="AK395" i="30"/>
  <c r="AK387" i="30"/>
  <c r="AK379" i="30"/>
  <c r="AK371" i="30"/>
  <c r="AK363" i="30"/>
  <c r="AK355" i="30"/>
  <c r="AK347" i="30"/>
  <c r="AK339" i="30"/>
  <c r="AK331" i="30"/>
  <c r="AK323" i="30"/>
  <c r="AK315" i="30"/>
  <c r="AK307" i="30"/>
  <c r="AK299" i="30"/>
  <c r="AK291" i="30"/>
  <c r="AK283" i="30"/>
  <c r="AK275" i="30"/>
  <c r="AK267" i="30"/>
  <c r="AK259" i="30"/>
  <c r="AK251" i="30"/>
  <c r="AK243" i="30"/>
  <c r="AK235" i="30"/>
  <c r="AK227" i="30"/>
  <c r="AK219" i="30"/>
  <c r="AK211" i="30"/>
  <c r="AK203" i="30"/>
  <c r="AK195" i="30"/>
  <c r="AK187" i="30"/>
  <c r="AK179" i="30"/>
  <c r="AK171" i="30"/>
  <c r="AK163" i="30"/>
  <c r="AK155" i="30"/>
  <c r="AK147" i="30"/>
  <c r="AK139" i="30"/>
  <c r="AK131" i="30"/>
  <c r="AK123" i="30"/>
  <c r="AK115" i="30"/>
  <c r="AK107" i="30"/>
  <c r="AK99" i="30"/>
  <c r="AK91" i="30"/>
  <c r="AK83" i="30"/>
  <c r="AK75" i="30"/>
  <c r="AK67" i="30"/>
  <c r="AK59" i="30"/>
  <c r="AK51" i="30"/>
  <c r="AK43" i="30"/>
  <c r="AK35" i="30"/>
  <c r="AK26" i="30"/>
  <c r="AK462" i="30"/>
  <c r="AK452" i="30"/>
  <c r="AK442" i="30"/>
  <c r="AK434" i="30"/>
  <c r="AK426" i="30"/>
  <c r="AK418" i="30"/>
  <c r="AK410" i="30"/>
  <c r="AK402" i="30"/>
  <c r="AK394" i="30"/>
  <c r="AK386" i="30"/>
  <c r="AK378" i="30"/>
  <c r="AK370" i="30"/>
  <c r="AK362" i="30"/>
  <c r="AK354" i="30"/>
  <c r="AK346" i="30"/>
  <c r="AK338" i="30"/>
  <c r="AK330" i="30"/>
  <c r="AK322" i="30"/>
  <c r="AK314" i="30"/>
  <c r="AK306" i="30"/>
  <c r="AK298" i="30"/>
  <c r="AK290" i="30"/>
  <c r="AK282" i="30"/>
  <c r="AK274" i="30"/>
  <c r="AK266" i="30"/>
  <c r="AK258" i="30"/>
  <c r="AK250" i="30"/>
  <c r="AK242" i="30"/>
  <c r="AK234" i="30"/>
  <c r="AK226" i="30"/>
  <c r="AK218" i="30"/>
  <c r="AK210" i="30"/>
  <c r="AK202" i="30"/>
  <c r="AK194" i="30"/>
  <c r="AK186" i="30"/>
  <c r="AK178" i="30"/>
  <c r="AK170" i="30"/>
  <c r="AK162" i="30"/>
  <c r="AK154" i="30"/>
  <c r="AK146" i="30"/>
  <c r="AK138" i="30"/>
  <c r="AK130" i="30"/>
  <c r="AK122" i="30"/>
  <c r="AK114" i="30"/>
  <c r="AK106" i="30"/>
  <c r="AK98" i="30"/>
  <c r="AK90" i="30"/>
  <c r="AK82" i="30"/>
  <c r="AK74" i="30"/>
  <c r="AK66" i="30"/>
  <c r="AK58" i="30"/>
  <c r="AK50" i="30"/>
  <c r="AK42" i="30"/>
  <c r="AK34" i="30"/>
  <c r="AK25" i="30"/>
  <c r="AK461" i="30"/>
  <c r="AK450" i="30"/>
  <c r="AK441" i="30"/>
  <c r="AK433" i="30"/>
  <c r="AK425" i="30"/>
  <c r="AK417" i="30"/>
  <c r="AK409" i="30"/>
  <c r="AK401" i="30"/>
  <c r="AK393" i="30"/>
  <c r="AK385" i="30"/>
  <c r="AK377" i="30"/>
  <c r="AK369" i="30"/>
  <c r="AK361" i="30"/>
  <c r="AK353" i="30"/>
  <c r="AK345" i="30"/>
  <c r="AK337" i="30"/>
  <c r="AK329" i="30"/>
  <c r="AK321" i="30"/>
  <c r="AK313" i="30"/>
  <c r="AK305" i="30"/>
  <c r="AK297" i="30"/>
  <c r="AK289" i="30"/>
  <c r="AK281" i="30"/>
  <c r="AK273" i="30"/>
  <c r="AK265" i="30"/>
  <c r="AK257" i="30"/>
  <c r="AK249" i="30"/>
  <c r="AK241" i="30"/>
  <c r="AK233" i="30"/>
  <c r="AK225" i="30"/>
  <c r="AK217" i="30"/>
  <c r="AK209" i="30"/>
  <c r="AK201" i="30"/>
  <c r="AK193" i="30"/>
  <c r="AK185" i="30"/>
  <c r="AK177" i="30"/>
  <c r="AK169" i="30"/>
  <c r="AK161" i="30"/>
  <c r="AK153" i="30"/>
  <c r="AK145" i="30"/>
  <c r="AK137" i="30"/>
  <c r="AK129" i="30"/>
  <c r="AK121" i="30"/>
  <c r="AK113" i="30"/>
  <c r="AK105" i="30"/>
  <c r="AK97" i="30"/>
  <c r="AK89" i="30"/>
  <c r="AK81" i="30"/>
  <c r="AK73" i="30"/>
  <c r="AK65" i="30"/>
  <c r="AK57" i="30"/>
  <c r="AK49" i="30"/>
  <c r="AK41" i="30"/>
  <c r="AK33" i="30"/>
  <c r="AK24" i="30"/>
  <c r="BC32" i="30"/>
  <c r="BC504" i="30"/>
  <c r="BC496" i="30"/>
  <c r="BC488" i="30"/>
  <c r="BC480" i="30"/>
  <c r="BC472" i="30"/>
  <c r="BC464" i="30"/>
  <c r="BC456" i="30"/>
  <c r="BC448" i="30"/>
  <c r="BC440" i="30"/>
  <c r="BC432" i="30"/>
  <c r="BC424" i="30"/>
  <c r="BC416" i="30"/>
  <c r="BC408" i="30"/>
  <c r="BC400" i="30"/>
  <c r="BC392" i="30"/>
  <c r="BC384" i="30"/>
  <c r="BC376" i="30"/>
  <c r="BC368" i="30"/>
  <c r="BC360" i="30"/>
  <c r="BC352" i="30"/>
  <c r="BC344" i="30"/>
  <c r="BC336" i="30"/>
  <c r="BC328" i="30"/>
  <c r="BC320" i="30"/>
  <c r="BC312" i="30"/>
  <c r="BC503" i="30"/>
  <c r="BC495" i="30"/>
  <c r="BC487" i="30"/>
  <c r="BC479" i="30"/>
  <c r="BC471" i="30"/>
  <c r="BC463" i="30"/>
  <c r="BC455" i="30"/>
  <c r="BC447" i="30"/>
  <c r="BC439" i="30"/>
  <c r="BC431" i="30"/>
  <c r="BC423" i="30"/>
  <c r="BC415" i="30"/>
  <c r="BC407" i="30"/>
  <c r="BC399" i="30"/>
  <c r="BC391" i="30"/>
  <c r="BC383" i="30"/>
  <c r="BC375" i="30"/>
  <c r="BC367" i="30"/>
  <c r="BC359" i="30"/>
  <c r="BC351" i="30"/>
  <c r="BC343" i="30"/>
  <c r="BC335" i="30"/>
  <c r="BC327" i="30"/>
  <c r="BC319" i="30"/>
  <c r="BC311" i="30"/>
  <c r="BC303" i="30"/>
  <c r="BC295" i="30"/>
  <c r="BC287" i="30"/>
  <c r="BC279" i="30"/>
  <c r="BC271" i="30"/>
  <c r="BC263" i="30"/>
  <c r="BC255" i="30"/>
  <c r="BC247" i="30"/>
  <c r="BC239" i="30"/>
  <c r="BC231" i="30"/>
  <c r="BC223" i="30"/>
  <c r="BC215" i="30"/>
  <c r="BC207" i="30"/>
  <c r="BC199" i="30"/>
  <c r="BC191" i="30"/>
  <c r="BC183" i="30"/>
  <c r="BC175" i="30"/>
  <c r="BC167" i="30"/>
  <c r="BC159" i="30"/>
  <c r="BC151" i="30"/>
  <c r="BC143" i="30"/>
  <c r="BC135" i="30"/>
  <c r="BC127" i="30"/>
  <c r="BC119" i="30"/>
  <c r="BC111" i="30"/>
  <c r="BC510" i="30"/>
  <c r="BC502" i="30"/>
  <c r="BC494" i="30"/>
  <c r="BC486" i="30"/>
  <c r="BC478" i="30"/>
  <c r="BC470" i="30"/>
  <c r="BC462" i="30"/>
  <c r="BC454" i="30"/>
  <c r="BC446" i="30"/>
  <c r="BC438" i="30"/>
  <c r="BC430" i="30"/>
  <c r="BC422" i="30"/>
  <c r="BC414" i="30"/>
  <c r="BC406" i="30"/>
  <c r="BC398" i="30"/>
  <c r="BC390" i="30"/>
  <c r="BC382" i="30"/>
  <c r="BC374" i="30"/>
  <c r="BC366" i="30"/>
  <c r="BC358" i="30"/>
  <c r="BC350" i="30"/>
  <c r="BC342" i="30"/>
  <c r="BC334" i="30"/>
  <c r="BC326" i="30"/>
  <c r="BC318" i="30"/>
  <c r="BC310" i="30"/>
  <c r="BC302" i="30"/>
  <c r="BC294" i="30"/>
  <c r="BC286" i="30"/>
  <c r="BC278" i="30"/>
  <c r="BC270" i="30"/>
  <c r="BC262" i="30"/>
  <c r="BC254" i="30"/>
  <c r="BC246" i="30"/>
  <c r="BC238" i="30"/>
  <c r="BC230" i="30"/>
  <c r="BC222" i="30"/>
  <c r="BC214" i="30"/>
  <c r="BC206" i="30"/>
  <c r="BC198" i="30"/>
  <c r="BC190" i="30"/>
  <c r="BC182" i="30"/>
  <c r="BC174" i="30"/>
  <c r="BC166" i="30"/>
  <c r="BC158" i="30"/>
  <c r="BC150" i="30"/>
  <c r="BC142" i="30"/>
  <c r="BC134" i="30"/>
  <c r="BC126" i="30"/>
  <c r="BC118" i="30"/>
  <c r="BC110" i="30"/>
  <c r="BC509" i="30"/>
  <c r="BC501" i="30"/>
  <c r="BC493" i="30"/>
  <c r="BC485" i="30"/>
  <c r="BC477" i="30"/>
  <c r="BC469" i="30"/>
  <c r="BC461" i="30"/>
  <c r="BC453" i="30"/>
  <c r="BC445" i="30"/>
  <c r="BC437" i="30"/>
  <c r="BC429" i="30"/>
  <c r="BC421" i="30"/>
  <c r="BC413" i="30"/>
  <c r="BC405" i="30"/>
  <c r="BC397" i="30"/>
  <c r="BC389" i="30"/>
  <c r="BC381" i="30"/>
  <c r="BC373" i="30"/>
  <c r="BC365" i="30"/>
  <c r="BC357" i="30"/>
  <c r="BC349" i="30"/>
  <c r="BC341" i="30"/>
  <c r="BC333" i="30"/>
  <c r="BC325" i="30"/>
  <c r="BC317" i="30"/>
  <c r="BC309" i="30"/>
  <c r="BC301" i="30"/>
  <c r="BC293" i="30"/>
  <c r="BC285" i="30"/>
  <c r="BC277" i="30"/>
  <c r="BC269" i="30"/>
  <c r="BC261" i="30"/>
  <c r="BC253" i="30"/>
  <c r="BC245" i="30"/>
  <c r="BC237" i="30"/>
  <c r="BC229" i="30"/>
  <c r="BC221" i="30"/>
  <c r="BC213" i="30"/>
  <c r="BC205" i="30"/>
  <c r="BC197" i="30"/>
  <c r="BC189" i="30"/>
  <c r="BC508" i="30"/>
  <c r="BC500" i="30"/>
  <c r="BC492" i="30"/>
  <c r="BC484" i="30"/>
  <c r="BC476" i="30"/>
  <c r="BC468" i="30"/>
  <c r="BC460" i="30"/>
  <c r="BC452" i="30"/>
  <c r="BC444" i="30"/>
  <c r="BC436" i="30"/>
  <c r="BC428" i="30"/>
  <c r="BC420" i="30"/>
  <c r="BC412" i="30"/>
  <c r="BC404" i="30"/>
  <c r="BC396" i="30"/>
  <c r="BC388" i="30"/>
  <c r="BC380" i="30"/>
  <c r="BC372" i="30"/>
  <c r="BC364" i="30"/>
  <c r="BC356" i="30"/>
  <c r="BC348" i="30"/>
  <c r="BC340" i="30"/>
  <c r="BC332" i="30"/>
  <c r="BC324" i="30"/>
  <c r="BC316" i="30"/>
  <c r="BC308" i="30"/>
  <c r="BC300" i="30"/>
  <c r="BC292" i="30"/>
  <c r="BC284" i="30"/>
  <c r="BC276" i="30"/>
  <c r="BC268" i="30"/>
  <c r="BC260" i="30"/>
  <c r="BC252" i="30"/>
  <c r="BC244" i="30"/>
  <c r="BC236" i="30"/>
  <c r="BC228" i="30"/>
  <c r="BC220" i="30"/>
  <c r="BC212" i="30"/>
  <c r="BC204" i="30"/>
  <c r="BC196" i="30"/>
  <c r="BC188" i="30"/>
  <c r="BC180" i="30"/>
  <c r="BC172" i="30"/>
  <c r="BC164" i="30"/>
  <c r="BC156" i="30"/>
  <c r="BC148" i="30"/>
  <c r="BC140" i="30"/>
  <c r="BC132" i="30"/>
  <c r="BC124" i="30"/>
  <c r="BC116" i="30"/>
  <c r="BC108" i="30"/>
  <c r="BC506" i="30"/>
  <c r="BC498" i="30"/>
  <c r="BC490" i="30"/>
  <c r="BC482" i="30"/>
  <c r="BC474" i="30"/>
  <c r="BC466" i="30"/>
  <c r="BC458" i="30"/>
  <c r="BC450" i="30"/>
  <c r="BC442" i="30"/>
  <c r="BC434" i="30"/>
  <c r="BC426" i="30"/>
  <c r="BC418" i="30"/>
  <c r="BC410" i="30"/>
  <c r="BC402" i="30"/>
  <c r="BC394" i="30"/>
  <c r="BC386" i="30"/>
  <c r="BC378" i="30"/>
  <c r="BC370" i="30"/>
  <c r="BC362" i="30"/>
  <c r="BC354" i="30"/>
  <c r="BC346" i="30"/>
  <c r="BC338" i="30"/>
  <c r="BC330" i="30"/>
  <c r="BC322" i="30"/>
  <c r="BC314" i="30"/>
  <c r="BC306" i="30"/>
  <c r="BC298" i="30"/>
  <c r="BC290" i="30"/>
  <c r="BC282" i="30"/>
  <c r="BC274" i="30"/>
  <c r="BC266" i="30"/>
  <c r="BC258" i="30"/>
  <c r="BC250" i="30"/>
  <c r="BC242" i="30"/>
  <c r="BC234" i="30"/>
  <c r="BC226" i="30"/>
  <c r="BC218" i="30"/>
  <c r="BC210" i="30"/>
  <c r="BC202" i="30"/>
  <c r="BC194" i="30"/>
  <c r="BC186" i="30"/>
  <c r="BC178" i="30"/>
  <c r="BC170" i="30"/>
  <c r="BC162" i="30"/>
  <c r="BC154" i="30"/>
  <c r="BC146" i="30"/>
  <c r="BC138" i="30"/>
  <c r="BC130" i="30"/>
  <c r="BC122" i="30"/>
  <c r="BC114" i="30"/>
  <c r="BC106" i="30"/>
  <c r="BC505" i="30"/>
  <c r="BC497" i="30"/>
  <c r="BC483" i="30"/>
  <c r="BC451" i="30"/>
  <c r="BC419" i="30"/>
  <c r="BC387" i="30"/>
  <c r="BC355" i="30"/>
  <c r="BC323" i="30"/>
  <c r="BC297" i="30"/>
  <c r="BC275" i="30"/>
  <c r="BC256" i="30"/>
  <c r="BC233" i="30"/>
  <c r="BC211" i="30"/>
  <c r="BC192" i="30"/>
  <c r="BC173" i="30"/>
  <c r="BC157" i="30"/>
  <c r="BC141" i="30"/>
  <c r="BC125" i="30"/>
  <c r="BC109" i="30"/>
  <c r="BC99" i="30"/>
  <c r="BC91" i="30"/>
  <c r="BC83" i="30"/>
  <c r="BC75" i="30"/>
  <c r="BC67" i="30"/>
  <c r="BC59" i="30"/>
  <c r="BC51" i="30"/>
  <c r="BC43" i="30"/>
  <c r="BC35" i="30"/>
  <c r="BC26" i="30"/>
  <c r="BC18" i="30"/>
  <c r="BC481" i="30"/>
  <c r="BC449" i="30"/>
  <c r="BC417" i="30"/>
  <c r="BC385" i="30"/>
  <c r="BC353" i="30"/>
  <c r="BC321" i="30"/>
  <c r="BC296" i="30"/>
  <c r="BC273" i="30"/>
  <c r="BC251" i="30"/>
  <c r="BC232" i="30"/>
  <c r="BC209" i="30"/>
  <c r="BC187" i="30"/>
  <c r="BC171" i="30"/>
  <c r="BC155" i="30"/>
  <c r="BC139" i="30"/>
  <c r="BC123" i="30"/>
  <c r="BC107" i="30"/>
  <c r="BC98" i="30"/>
  <c r="BC90" i="30"/>
  <c r="BC82" i="30"/>
  <c r="BC74" i="30"/>
  <c r="BC66" i="30"/>
  <c r="BC58" i="30"/>
  <c r="BC50" i="30"/>
  <c r="BC42" i="30"/>
  <c r="BC34" i="30"/>
  <c r="BC25" i="30"/>
  <c r="BC17" i="30"/>
  <c r="BC475" i="30"/>
  <c r="BC443" i="30"/>
  <c r="BC411" i="30"/>
  <c r="BC379" i="30"/>
  <c r="BC347" i="30"/>
  <c r="BC315" i="30"/>
  <c r="BC291" i="30"/>
  <c r="BC272" i="30"/>
  <c r="BC249" i="30"/>
  <c r="BC227" i="30"/>
  <c r="BC208" i="30"/>
  <c r="BC185" i="30"/>
  <c r="BC169" i="30"/>
  <c r="BC153" i="30"/>
  <c r="BC137" i="30"/>
  <c r="BC121" i="30"/>
  <c r="BC105" i="30"/>
  <c r="BC97" i="30"/>
  <c r="BC89" i="30"/>
  <c r="BC81" i="30"/>
  <c r="BC73" i="30"/>
  <c r="BC65" i="30"/>
  <c r="BC57" i="30"/>
  <c r="BC49" i="30"/>
  <c r="BC41" i="30"/>
  <c r="BC33" i="30"/>
  <c r="BC24" i="30"/>
  <c r="BC473" i="30"/>
  <c r="BC441" i="30"/>
  <c r="BC409" i="30"/>
  <c r="BC377" i="30"/>
  <c r="BC345" i="30"/>
  <c r="BC313" i="30"/>
  <c r="BC289" i="30"/>
  <c r="BC267" i="30"/>
  <c r="BC248" i="30"/>
  <c r="BC225" i="30"/>
  <c r="BC203" i="30"/>
  <c r="BC184" i="30"/>
  <c r="BC168" i="30"/>
  <c r="BC152" i="30"/>
  <c r="BC136" i="30"/>
  <c r="BC120" i="30"/>
  <c r="BC104" i="30"/>
  <c r="BC96" i="30"/>
  <c r="BC88" i="30"/>
  <c r="BC80" i="30"/>
  <c r="BC72" i="30"/>
  <c r="BC64" i="30"/>
  <c r="BC56" i="30"/>
  <c r="BC48" i="30"/>
  <c r="BC40" i="30"/>
  <c r="BC31" i="30"/>
  <c r="BC23" i="30"/>
  <c r="BC507" i="30"/>
  <c r="BC467" i="30"/>
  <c r="BC435" i="30"/>
  <c r="BC403" i="30"/>
  <c r="BC371" i="30"/>
  <c r="BC339" i="30"/>
  <c r="BC307" i="30"/>
  <c r="BC288" i="30"/>
  <c r="BC265" i="30"/>
  <c r="BC243" i="30"/>
  <c r="BC224" i="30"/>
  <c r="BC201" i="30"/>
  <c r="BC181" i="30"/>
  <c r="BC165" i="30"/>
  <c r="BC149" i="30"/>
  <c r="BC133" i="30"/>
  <c r="BC117" i="30"/>
  <c r="BC103" i="30"/>
  <c r="BC95" i="30"/>
  <c r="BC87" i="30"/>
  <c r="BC79" i="30"/>
  <c r="BC71" i="30"/>
  <c r="BC63" i="30"/>
  <c r="BC55" i="30"/>
  <c r="BC47" i="30"/>
  <c r="BC39" i="30"/>
  <c r="BC30" i="30"/>
  <c r="BC22" i="30"/>
  <c r="BC499" i="30"/>
  <c r="BC465" i="30"/>
  <c r="BC433" i="30"/>
  <c r="BC401" i="30"/>
  <c r="BC369" i="30"/>
  <c r="BC337" i="30"/>
  <c r="BC305" i="30"/>
  <c r="BC283" i="30"/>
  <c r="BC264" i="30"/>
  <c r="BC241" i="30"/>
  <c r="BC219" i="30"/>
  <c r="BC200" i="30"/>
  <c r="BC179" i="30"/>
  <c r="BC163" i="30"/>
  <c r="BC147" i="30"/>
  <c r="BC131" i="30"/>
  <c r="BC115" i="30"/>
  <c r="BC102" i="30"/>
  <c r="BC94" i="30"/>
  <c r="BC86" i="30"/>
  <c r="BC78" i="30"/>
  <c r="BC70" i="30"/>
  <c r="BC62" i="30"/>
  <c r="BC54" i="30"/>
  <c r="BC46" i="30"/>
  <c r="BC38" i="30"/>
  <c r="BC29" i="30"/>
  <c r="BC21" i="30"/>
  <c r="BC491" i="30"/>
  <c r="BC459" i="30"/>
  <c r="BC427" i="30"/>
  <c r="BC395" i="30"/>
  <c r="BC363" i="30"/>
  <c r="BC331" i="30"/>
  <c r="BC304" i="30"/>
  <c r="BC281" i="30"/>
  <c r="BC259" i="30"/>
  <c r="BC240" i="30"/>
  <c r="BC217" i="30"/>
  <c r="BC195" i="30"/>
  <c r="BC177" i="30"/>
  <c r="BC161" i="30"/>
  <c r="BC145" i="30"/>
  <c r="BC129" i="30"/>
  <c r="BC113" i="30"/>
  <c r="BC101" i="30"/>
  <c r="BC93" i="30"/>
  <c r="BC85" i="30"/>
  <c r="BC77" i="30"/>
  <c r="BC69" i="30"/>
  <c r="BC61" i="30"/>
  <c r="BC53" i="30"/>
  <c r="BC45" i="30"/>
  <c r="BC37" i="30"/>
  <c r="BC28" i="30"/>
  <c r="BC20" i="30"/>
  <c r="BC489" i="30"/>
  <c r="BC457" i="30"/>
  <c r="BC425" i="30"/>
  <c r="BC393" i="30"/>
  <c r="BC361" i="30"/>
  <c r="BC329" i="30"/>
  <c r="BC299" i="30"/>
  <c r="BC280" i="30"/>
  <c r="BC257" i="30"/>
  <c r="BC235" i="30"/>
  <c r="BC216" i="30"/>
  <c r="BC193" i="30"/>
  <c r="BC176" i="30"/>
  <c r="BC160" i="30"/>
  <c r="BC144" i="30"/>
  <c r="BC128" i="30"/>
  <c r="BC112" i="30"/>
  <c r="BC100" i="30"/>
  <c r="BC92" i="30"/>
  <c r="BC84" i="30"/>
  <c r="BC76" i="30"/>
  <c r="BC68" i="30"/>
  <c r="BC60" i="30"/>
  <c r="BC52" i="30"/>
  <c r="BC44" i="30"/>
  <c r="BC36" i="30"/>
  <c r="BC27" i="30"/>
  <c r="BC19" i="30"/>
  <c r="BS505" i="30"/>
  <c r="BS497" i="30"/>
  <c r="BS489" i="30"/>
  <c r="BS481" i="30"/>
  <c r="BS473" i="30"/>
  <c r="BS465" i="30"/>
  <c r="BS457" i="30"/>
  <c r="BS449" i="30"/>
  <c r="BS441" i="30"/>
  <c r="BS433" i="30"/>
  <c r="BS425" i="30"/>
  <c r="BS417" i="30"/>
  <c r="BS409" i="30"/>
  <c r="BS401" i="30"/>
  <c r="BS393" i="30"/>
  <c r="BS385" i="30"/>
  <c r="BS377" i="30"/>
  <c r="BS369" i="30"/>
  <c r="BS361" i="30"/>
  <c r="BS353" i="30"/>
  <c r="BS345" i="30"/>
  <c r="BS337" i="30"/>
  <c r="BS329" i="30"/>
  <c r="BS321" i="30"/>
  <c r="BS313" i="30"/>
  <c r="BS305" i="30"/>
  <c r="BS297" i="30"/>
  <c r="BS289" i="30"/>
  <c r="BS281" i="30"/>
  <c r="BS273" i="30"/>
  <c r="BS265" i="30"/>
  <c r="BS257" i="30"/>
  <c r="BS249" i="30"/>
  <c r="BS241" i="30"/>
  <c r="BS233" i="30"/>
  <c r="BS225" i="30"/>
  <c r="BS217" i="30"/>
  <c r="BS209" i="30"/>
  <c r="BS201" i="30"/>
  <c r="BS193" i="30"/>
  <c r="BS185" i="30"/>
  <c r="BS177" i="30"/>
  <c r="BS169" i="30"/>
  <c r="BS504" i="30"/>
  <c r="BS496" i="30"/>
  <c r="BS488" i="30"/>
  <c r="BS480" i="30"/>
  <c r="BS472" i="30"/>
  <c r="BS464" i="30"/>
  <c r="BS456" i="30"/>
  <c r="BS448" i="30"/>
  <c r="BS440" i="30"/>
  <c r="BS432" i="30"/>
  <c r="BS424" i="30"/>
  <c r="BS416" i="30"/>
  <c r="BS408" i="30"/>
  <c r="BS400" i="30"/>
  <c r="BS392" i="30"/>
  <c r="BS384" i="30"/>
  <c r="BS376" i="30"/>
  <c r="BS368" i="30"/>
  <c r="BS360" i="30"/>
  <c r="BS352" i="30"/>
  <c r="BS344" i="30"/>
  <c r="BS336" i="30"/>
  <c r="BS328" i="30"/>
  <c r="BS320" i="30"/>
  <c r="BS312" i="30"/>
  <c r="BS304" i="30"/>
  <c r="BS296" i="30"/>
  <c r="BS288" i="30"/>
  <c r="BS280" i="30"/>
  <c r="BS272" i="30"/>
  <c r="BS264" i="30"/>
  <c r="BS256" i="30"/>
  <c r="BS248" i="30"/>
  <c r="BS240" i="30"/>
  <c r="BS232" i="30"/>
  <c r="BS224" i="30"/>
  <c r="BS216" i="30"/>
  <c r="BS208" i="30"/>
  <c r="BS200" i="30"/>
  <c r="BS192" i="30"/>
  <c r="BS184" i="30"/>
  <c r="BS176" i="30"/>
  <c r="BS168" i="30"/>
  <c r="BS503" i="30"/>
  <c r="BS495" i="30"/>
  <c r="BS487" i="30"/>
  <c r="BS479" i="30"/>
  <c r="BS471" i="30"/>
  <c r="BS463" i="30"/>
  <c r="BS455" i="30"/>
  <c r="BS447" i="30"/>
  <c r="BS439" i="30"/>
  <c r="BS431" i="30"/>
  <c r="BS423" i="30"/>
  <c r="BS415" i="30"/>
  <c r="BS407" i="30"/>
  <c r="BS399" i="30"/>
  <c r="BS391" i="30"/>
  <c r="BS383" i="30"/>
  <c r="BS375" i="30"/>
  <c r="BS367" i="30"/>
  <c r="BS359" i="30"/>
  <c r="BS351" i="30"/>
  <c r="BS343" i="30"/>
  <c r="BS335" i="30"/>
  <c r="BS327" i="30"/>
  <c r="BS319" i="30"/>
  <c r="BS311" i="30"/>
  <c r="BS303" i="30"/>
  <c r="BS295" i="30"/>
  <c r="BS287" i="30"/>
  <c r="BS279" i="30"/>
  <c r="BS271" i="30"/>
  <c r="BS263" i="30"/>
  <c r="BS255" i="30"/>
  <c r="BS247" i="30"/>
  <c r="BS239" i="30"/>
  <c r="BS231" i="30"/>
  <c r="BS223" i="30"/>
  <c r="BS215" i="30"/>
  <c r="BS207" i="30"/>
  <c r="BS199" i="30"/>
  <c r="BS191" i="30"/>
  <c r="BS183" i="30"/>
  <c r="BS175" i="30"/>
  <c r="BS167" i="30"/>
  <c r="BS159" i="30"/>
  <c r="BS510" i="30"/>
  <c r="BS502" i="30"/>
  <c r="BS494" i="30"/>
  <c r="BS486" i="30"/>
  <c r="BS478" i="30"/>
  <c r="BS470" i="30"/>
  <c r="BS462" i="30"/>
  <c r="BS454" i="30"/>
  <c r="BS446" i="30"/>
  <c r="BS438" i="30"/>
  <c r="BS430" i="30"/>
  <c r="BS422" i="30"/>
  <c r="BS414" i="30"/>
  <c r="BS406" i="30"/>
  <c r="BS398" i="30"/>
  <c r="BS390" i="30"/>
  <c r="BS382" i="30"/>
  <c r="BS374" i="30"/>
  <c r="BS366" i="30"/>
  <c r="BS358" i="30"/>
  <c r="BS350" i="30"/>
  <c r="BS342" i="30"/>
  <c r="BS334" i="30"/>
  <c r="BS326" i="30"/>
  <c r="BS318" i="30"/>
  <c r="BS310" i="30"/>
  <c r="BS302" i="30"/>
  <c r="BS294" i="30"/>
  <c r="BS286" i="30"/>
  <c r="BS278" i="30"/>
  <c r="BS270" i="30"/>
  <c r="BS262" i="30"/>
  <c r="BS254" i="30"/>
  <c r="BS246" i="30"/>
  <c r="BS238" i="30"/>
  <c r="BS230" i="30"/>
  <c r="BS222" i="30"/>
  <c r="BS214" i="30"/>
  <c r="BS206" i="30"/>
  <c r="BS198" i="30"/>
  <c r="BS190" i="30"/>
  <c r="BS182" i="30"/>
  <c r="BS174" i="30"/>
  <c r="BS166" i="30"/>
  <c r="BS509" i="30"/>
  <c r="BS501" i="30"/>
  <c r="BS493" i="30"/>
  <c r="BS485" i="30"/>
  <c r="BS477" i="30"/>
  <c r="BS469" i="30"/>
  <c r="BS461" i="30"/>
  <c r="BS453" i="30"/>
  <c r="BS445" i="30"/>
  <c r="BS437" i="30"/>
  <c r="BS429" i="30"/>
  <c r="BS421" i="30"/>
  <c r="BS413" i="30"/>
  <c r="BS405" i="30"/>
  <c r="BS397" i="30"/>
  <c r="BS389" i="30"/>
  <c r="BS381" i="30"/>
  <c r="BS373" i="30"/>
  <c r="BS365" i="30"/>
  <c r="BS357" i="30"/>
  <c r="BS349" i="30"/>
  <c r="BS341" i="30"/>
  <c r="BS333" i="30"/>
  <c r="BS325" i="30"/>
  <c r="BS317" i="30"/>
  <c r="BS309" i="30"/>
  <c r="BS301" i="30"/>
  <c r="BS293" i="30"/>
  <c r="BS285" i="30"/>
  <c r="BS277" i="30"/>
  <c r="BS269" i="30"/>
  <c r="BS261" i="30"/>
  <c r="BS253" i="30"/>
  <c r="BS245" i="30"/>
  <c r="BS237" i="30"/>
  <c r="BS229" i="30"/>
  <c r="BS221" i="30"/>
  <c r="BS213" i="30"/>
  <c r="BS205" i="30"/>
  <c r="BS197" i="30"/>
  <c r="BS189" i="30"/>
  <c r="BS181" i="30"/>
  <c r="BS173" i="30"/>
  <c r="BS508" i="30"/>
  <c r="BS500" i="30"/>
  <c r="BS492" i="30"/>
  <c r="BS484" i="30"/>
  <c r="BS476" i="30"/>
  <c r="BS468" i="30"/>
  <c r="BS460" i="30"/>
  <c r="BS452" i="30"/>
  <c r="BS444" i="30"/>
  <c r="BS436" i="30"/>
  <c r="BS428" i="30"/>
  <c r="BS420" i="30"/>
  <c r="BS412" i="30"/>
  <c r="BS404" i="30"/>
  <c r="BS396" i="30"/>
  <c r="BS388" i="30"/>
  <c r="BS380" i="30"/>
  <c r="BS372" i="30"/>
  <c r="BS364" i="30"/>
  <c r="BS356" i="30"/>
  <c r="BS348" i="30"/>
  <c r="BS340" i="30"/>
  <c r="BS332" i="30"/>
  <c r="BS324" i="30"/>
  <c r="BS316" i="30"/>
  <c r="BS308" i="30"/>
  <c r="BS300" i="30"/>
  <c r="BS292" i="30"/>
  <c r="BS284" i="30"/>
  <c r="BS276" i="30"/>
  <c r="BS268" i="30"/>
  <c r="BS260" i="30"/>
  <c r="BS252" i="30"/>
  <c r="BS244" i="30"/>
  <c r="BS236" i="30"/>
  <c r="BS228" i="30"/>
  <c r="BS220" i="30"/>
  <c r="BS212" i="30"/>
  <c r="BS204" i="30"/>
  <c r="BS196" i="30"/>
  <c r="BS188" i="30"/>
  <c r="BS180" i="30"/>
  <c r="BS172" i="30"/>
  <c r="BS507" i="30"/>
  <c r="BS499" i="30"/>
  <c r="BS491" i="30"/>
  <c r="BS483" i="30"/>
  <c r="BS475" i="30"/>
  <c r="BS467" i="30"/>
  <c r="BS459" i="30"/>
  <c r="BS451" i="30"/>
  <c r="BS443" i="30"/>
  <c r="BS435" i="30"/>
  <c r="BS427" i="30"/>
  <c r="BS419" i="30"/>
  <c r="BS411" i="30"/>
  <c r="BS403" i="30"/>
  <c r="BS395" i="30"/>
  <c r="BS387" i="30"/>
  <c r="BS379" i="30"/>
  <c r="BS371" i="30"/>
  <c r="BS363" i="30"/>
  <c r="BS355" i="30"/>
  <c r="BS347" i="30"/>
  <c r="BS339" i="30"/>
  <c r="BS331" i="30"/>
  <c r="BS323" i="30"/>
  <c r="BS315" i="30"/>
  <c r="BS307" i="30"/>
  <c r="BS299" i="30"/>
  <c r="BS291" i="30"/>
  <c r="BS283" i="30"/>
  <c r="BS275" i="30"/>
  <c r="BS267" i="30"/>
  <c r="BS259" i="30"/>
  <c r="BS251" i="30"/>
  <c r="BS243" i="30"/>
  <c r="BS235" i="30"/>
  <c r="BS227" i="30"/>
  <c r="BS219" i="30"/>
  <c r="BS211" i="30"/>
  <c r="BS203" i="30"/>
  <c r="BS195" i="30"/>
  <c r="BS187" i="30"/>
  <c r="BS179" i="30"/>
  <c r="BS171" i="30"/>
  <c r="BS506" i="30"/>
  <c r="BS498" i="30"/>
  <c r="BS490" i="30"/>
  <c r="BS482" i="30"/>
  <c r="BS474" i="30"/>
  <c r="BS466" i="30"/>
  <c r="BS458" i="30"/>
  <c r="BS450" i="30"/>
  <c r="BS442" i="30"/>
  <c r="BS434" i="30"/>
  <c r="BS426" i="30"/>
  <c r="BS418" i="30"/>
  <c r="BS410" i="30"/>
  <c r="BS402" i="30"/>
  <c r="BS394" i="30"/>
  <c r="BS386" i="30"/>
  <c r="BS378" i="30"/>
  <c r="BS370" i="30"/>
  <c r="BS362" i="30"/>
  <c r="BS354" i="30"/>
  <c r="BS346" i="30"/>
  <c r="BS338" i="30"/>
  <c r="BS330" i="30"/>
  <c r="BS322" i="30"/>
  <c r="BS314" i="30"/>
  <c r="BS306" i="30"/>
  <c r="BS298" i="30"/>
  <c r="BS290" i="30"/>
  <c r="BS282" i="30"/>
  <c r="BS274" i="30"/>
  <c r="BS266" i="30"/>
  <c r="BS258" i="30"/>
  <c r="BS250" i="30"/>
  <c r="BS242" i="30"/>
  <c r="BS234" i="30"/>
  <c r="BS226" i="30"/>
  <c r="BS218" i="30"/>
  <c r="BS210" i="30"/>
  <c r="BS202" i="30"/>
  <c r="BS194" i="30"/>
  <c r="BS186" i="30"/>
  <c r="BS178" i="30"/>
  <c r="BS170" i="30"/>
  <c r="BS162" i="30"/>
  <c r="BS154" i="30"/>
  <c r="BS156" i="30"/>
  <c r="BS147" i="30"/>
  <c r="BS139" i="30"/>
  <c r="BS131" i="30"/>
  <c r="BS123" i="30"/>
  <c r="BS115" i="30"/>
  <c r="BS107" i="30"/>
  <c r="BS99" i="30"/>
  <c r="BS91" i="30"/>
  <c r="BS83" i="30"/>
  <c r="BS75" i="30"/>
  <c r="BS67" i="30"/>
  <c r="BS59" i="30"/>
  <c r="BS51" i="30"/>
  <c r="BS43" i="30"/>
  <c r="BS35" i="30"/>
  <c r="BS165" i="30"/>
  <c r="BS155" i="30"/>
  <c r="BS146" i="30"/>
  <c r="BS138" i="30"/>
  <c r="BS130" i="30"/>
  <c r="BS122" i="30"/>
  <c r="BS114" i="30"/>
  <c r="BS106" i="30"/>
  <c r="BS98" i="30"/>
  <c r="BS90" i="30"/>
  <c r="BS82" i="30"/>
  <c r="BS74" i="30"/>
  <c r="BS66" i="30"/>
  <c r="BS58" i="30"/>
  <c r="BS50" i="30"/>
  <c r="BS42" i="30"/>
  <c r="BS34" i="30"/>
  <c r="BS164" i="30"/>
  <c r="BS153" i="30"/>
  <c r="BS145" i="30"/>
  <c r="BS137" i="30"/>
  <c r="BS129" i="30"/>
  <c r="BS121" i="30"/>
  <c r="BS113" i="30"/>
  <c r="BS105" i="30"/>
  <c r="BS97" i="30"/>
  <c r="BS89" i="30"/>
  <c r="BS81" i="30"/>
  <c r="BS73" i="30"/>
  <c r="BS65" i="30"/>
  <c r="BS57" i="30"/>
  <c r="BS49" i="30"/>
  <c r="BS41" i="30"/>
  <c r="BS24" i="30"/>
  <c r="BS163" i="30"/>
  <c r="BS152" i="30"/>
  <c r="BS144" i="30"/>
  <c r="BS136" i="30"/>
  <c r="BS128" i="30"/>
  <c r="BS120" i="30"/>
  <c r="BS112" i="30"/>
  <c r="BS104" i="30"/>
  <c r="BS96" i="30"/>
  <c r="BS88" i="30"/>
  <c r="BS80" i="30"/>
  <c r="BS72" i="30"/>
  <c r="BS64" i="30"/>
  <c r="BS56" i="30"/>
  <c r="BS48" i="30"/>
  <c r="BS40" i="30"/>
  <c r="BS161" i="30"/>
  <c r="BS151" i="30"/>
  <c r="BS143" i="30"/>
  <c r="BS135" i="30"/>
  <c r="BS127" i="30"/>
  <c r="BS119" i="30"/>
  <c r="BS111" i="30"/>
  <c r="BS103" i="30"/>
  <c r="BS95" i="30"/>
  <c r="BS87" i="30"/>
  <c r="BS79" i="30"/>
  <c r="BS71" i="30"/>
  <c r="BS63" i="30"/>
  <c r="BS55" i="30"/>
  <c r="BS47" i="30"/>
  <c r="BS30" i="30"/>
  <c r="BS160" i="30"/>
  <c r="BS150" i="30"/>
  <c r="BS142" i="30"/>
  <c r="BS134" i="30"/>
  <c r="BS126" i="30"/>
  <c r="BS118" i="30"/>
  <c r="BS110" i="30"/>
  <c r="BS102" i="30"/>
  <c r="BS94" i="30"/>
  <c r="BS86" i="30"/>
  <c r="BS78" i="30"/>
  <c r="BS70" i="30"/>
  <c r="BS62" i="30"/>
  <c r="BS54" i="30"/>
  <c r="BS46" i="30"/>
  <c r="BS29" i="30"/>
  <c r="BS158" i="30"/>
  <c r="BS149" i="30"/>
  <c r="BS141" i="30"/>
  <c r="BS133" i="30"/>
  <c r="BS125" i="30"/>
  <c r="BS117" i="30"/>
  <c r="BS109" i="30"/>
  <c r="BS101" i="30"/>
  <c r="BS93" i="30"/>
  <c r="BS85" i="30"/>
  <c r="BS77" i="30"/>
  <c r="BS69" i="30"/>
  <c r="BS61" i="30"/>
  <c r="BS53" i="30"/>
  <c r="BS45" i="30"/>
  <c r="BS37" i="30"/>
  <c r="BS157" i="30"/>
  <c r="BS148" i="30"/>
  <c r="BS140" i="30"/>
  <c r="BS132" i="30"/>
  <c r="BS124" i="30"/>
  <c r="BS116" i="30"/>
  <c r="BS108" i="30"/>
  <c r="BS100" i="30"/>
  <c r="BS92" i="30"/>
  <c r="BS84" i="30"/>
  <c r="BS76" i="30"/>
  <c r="BS68" i="30"/>
  <c r="BS60" i="30"/>
  <c r="BS52" i="30"/>
  <c r="BS44" i="30"/>
  <c r="BS36" i="30"/>
  <c r="AO32" i="30"/>
  <c r="AO508" i="30"/>
  <c r="AO500" i="30"/>
  <c r="AO492" i="30"/>
  <c r="AO484" i="30"/>
  <c r="AO476" i="30"/>
  <c r="AO468" i="30"/>
  <c r="AO460" i="30"/>
  <c r="AO452" i="30"/>
  <c r="AO444" i="30"/>
  <c r="AO436" i="30"/>
  <c r="AO428" i="30"/>
  <c r="AO420" i="30"/>
  <c r="AO412" i="30"/>
  <c r="AO404" i="30"/>
  <c r="AO396" i="30"/>
  <c r="AO388" i="30"/>
  <c r="AO380" i="30"/>
  <c r="AO372" i="30"/>
  <c r="AO364" i="30"/>
  <c r="AO356" i="30"/>
  <c r="AO348" i="30"/>
  <c r="AO340" i="30"/>
  <c r="AO332" i="30"/>
  <c r="AO324" i="30"/>
  <c r="AO316" i="30"/>
  <c r="AO308" i="30"/>
  <c r="AO300" i="30"/>
  <c r="AO292" i="30"/>
  <c r="AO284" i="30"/>
  <c r="AO276" i="30"/>
  <c r="AO268" i="30"/>
  <c r="AO260" i="30"/>
  <c r="AO252" i="30"/>
  <c r="AO244" i="30"/>
  <c r="AO236" i="30"/>
  <c r="AO228" i="30"/>
  <c r="AO220" i="30"/>
  <c r="AO212" i="30"/>
  <c r="AO204" i="30"/>
  <c r="AO196" i="30"/>
  <c r="AO188" i="30"/>
  <c r="AO180" i="30"/>
  <c r="AO172" i="30"/>
  <c r="AO164" i="30"/>
  <c r="AO156" i="30"/>
  <c r="AO148" i="30"/>
  <c r="AO140" i="30"/>
  <c r="AO132" i="30"/>
  <c r="AO124" i="30"/>
  <c r="AO116" i="30"/>
  <c r="AO108" i="30"/>
  <c r="AO100" i="30"/>
  <c r="AO92" i="30"/>
  <c r="AO84" i="30"/>
  <c r="AO76" i="30"/>
  <c r="AO68" i="30"/>
  <c r="AO60" i="30"/>
  <c r="AO52" i="30"/>
  <c r="AO44" i="30"/>
  <c r="AO36" i="30"/>
  <c r="AO27" i="30"/>
  <c r="AO507" i="30"/>
  <c r="AO499" i="30"/>
  <c r="AO491" i="30"/>
  <c r="AO483" i="30"/>
  <c r="AO475" i="30"/>
  <c r="AO467" i="30"/>
  <c r="AO459" i="30"/>
  <c r="AO451" i="30"/>
  <c r="AO443" i="30"/>
  <c r="AO435" i="30"/>
  <c r="AO427" i="30"/>
  <c r="AO419" i="30"/>
  <c r="AO411" i="30"/>
  <c r="AO403" i="30"/>
  <c r="AO395" i="30"/>
  <c r="AO387" i="30"/>
  <c r="AO379" i="30"/>
  <c r="AO371" i="30"/>
  <c r="AO363" i="30"/>
  <c r="AO355" i="30"/>
  <c r="AO347" i="30"/>
  <c r="AO339" i="30"/>
  <c r="AO331" i="30"/>
  <c r="AO323" i="30"/>
  <c r="AO315" i="30"/>
  <c r="AO307" i="30"/>
  <c r="AO299" i="30"/>
  <c r="AO291" i="30"/>
  <c r="AO283" i="30"/>
  <c r="AO275" i="30"/>
  <c r="AO267" i="30"/>
  <c r="AO259" i="30"/>
  <c r="AO251" i="30"/>
  <c r="AO243" i="30"/>
  <c r="AO235" i="30"/>
  <c r="AO227" i="30"/>
  <c r="AO219" i="30"/>
  <c r="AO211" i="30"/>
  <c r="AO203" i="30"/>
  <c r="AO195" i="30"/>
  <c r="AO187" i="30"/>
  <c r="AO179" i="30"/>
  <c r="AO171" i="30"/>
  <c r="AO163" i="30"/>
  <c r="AO155" i="30"/>
  <c r="AO147" i="30"/>
  <c r="AO139" i="30"/>
  <c r="AO131" i="30"/>
  <c r="AO123" i="30"/>
  <c r="AO115" i="30"/>
  <c r="AO107" i="30"/>
  <c r="AO99" i="30"/>
  <c r="AO91" i="30"/>
  <c r="AO83" i="30"/>
  <c r="AO75" i="30"/>
  <c r="AO67" i="30"/>
  <c r="AO59" i="30"/>
  <c r="AO51" i="30"/>
  <c r="AO43" i="30"/>
  <c r="AO35" i="30"/>
  <c r="AO26" i="30"/>
  <c r="AO506" i="30"/>
  <c r="AO498" i="30"/>
  <c r="AO490" i="30"/>
  <c r="AO482" i="30"/>
  <c r="AO474" i="30"/>
  <c r="AO466" i="30"/>
  <c r="AO458" i="30"/>
  <c r="AO450" i="30"/>
  <c r="AO442" i="30"/>
  <c r="AO434" i="30"/>
  <c r="AO426" i="30"/>
  <c r="AO418" i="30"/>
  <c r="AO410" i="30"/>
  <c r="AO402" i="30"/>
  <c r="AO394" i="30"/>
  <c r="AO386" i="30"/>
  <c r="AO378" i="30"/>
  <c r="AO370" i="30"/>
  <c r="AO362" i="30"/>
  <c r="AO354" i="30"/>
  <c r="AO346" i="30"/>
  <c r="AO338" i="30"/>
  <c r="AO330" i="30"/>
  <c r="AO322" i="30"/>
  <c r="AO314" i="30"/>
  <c r="AO306" i="30"/>
  <c r="AO298" i="30"/>
  <c r="AO290" i="30"/>
  <c r="AO282" i="30"/>
  <c r="AO274" i="30"/>
  <c r="AO266" i="30"/>
  <c r="AO258" i="30"/>
  <c r="AO250" i="30"/>
  <c r="AO242" i="30"/>
  <c r="AO234" i="30"/>
  <c r="AO226" i="30"/>
  <c r="AO218" i="30"/>
  <c r="AO210" i="30"/>
  <c r="AO202" i="30"/>
  <c r="AO194" i="30"/>
  <c r="AO186" i="30"/>
  <c r="AO178" i="30"/>
  <c r="AO170" i="30"/>
  <c r="AO162" i="30"/>
  <c r="AO154" i="30"/>
  <c r="AO146" i="30"/>
  <c r="AO138" i="30"/>
  <c r="AO130" i="30"/>
  <c r="AO122" i="30"/>
  <c r="AO114" i="30"/>
  <c r="AO106" i="30"/>
  <c r="AO98" i="30"/>
  <c r="AO90" i="30"/>
  <c r="AO82" i="30"/>
  <c r="AO74" i="30"/>
  <c r="AO66" i="30"/>
  <c r="AO58" i="30"/>
  <c r="AO50" i="30"/>
  <c r="AO42" i="30"/>
  <c r="AO34" i="30"/>
  <c r="AO505" i="30"/>
  <c r="AO497" i="30"/>
  <c r="AO489" i="30"/>
  <c r="AO481" i="30"/>
  <c r="AO473" i="30"/>
  <c r="AO465" i="30"/>
  <c r="AO457" i="30"/>
  <c r="AO449" i="30"/>
  <c r="AO441" i="30"/>
  <c r="AO433" i="30"/>
  <c r="AO425" i="30"/>
  <c r="AO417" i="30"/>
  <c r="AO409" i="30"/>
  <c r="AO401" i="30"/>
  <c r="AO393" i="30"/>
  <c r="AO385" i="30"/>
  <c r="AO377" i="30"/>
  <c r="AO369" i="30"/>
  <c r="AO361" i="30"/>
  <c r="AO353" i="30"/>
  <c r="AO345" i="30"/>
  <c r="AO337" i="30"/>
  <c r="AO329" i="30"/>
  <c r="AO321" i="30"/>
  <c r="AO313" i="30"/>
  <c r="AO305" i="30"/>
  <c r="AO297" i="30"/>
  <c r="AO289" i="30"/>
  <c r="AO281" i="30"/>
  <c r="AO273" i="30"/>
  <c r="AO265" i="30"/>
  <c r="AO257" i="30"/>
  <c r="AO249" i="30"/>
  <c r="AO241" i="30"/>
  <c r="AO233" i="30"/>
  <c r="AO225" i="30"/>
  <c r="AO217" i="30"/>
  <c r="AO209" i="30"/>
  <c r="AO201" i="30"/>
  <c r="AO193" i="30"/>
  <c r="AO185" i="30"/>
  <c r="AO177" i="30"/>
  <c r="AO169" i="30"/>
  <c r="AO161" i="30"/>
  <c r="AO153" i="30"/>
  <c r="AO145" i="30"/>
  <c r="AO137" i="30"/>
  <c r="AO129" i="30"/>
  <c r="AO121" i="30"/>
  <c r="AO113" i="30"/>
  <c r="AO105" i="30"/>
  <c r="AO97" i="30"/>
  <c r="AO89" i="30"/>
  <c r="AO81" i="30"/>
  <c r="AO73" i="30"/>
  <c r="AO65" i="30"/>
  <c r="AO57" i="30"/>
  <c r="AO49" i="30"/>
  <c r="AO41" i="30"/>
  <c r="AO33" i="30"/>
  <c r="AO24" i="30"/>
  <c r="AO504" i="30"/>
  <c r="AO496" i="30"/>
  <c r="AO488" i="30"/>
  <c r="AO480" i="30"/>
  <c r="AO472" i="30"/>
  <c r="AO464" i="30"/>
  <c r="AO456" i="30"/>
  <c r="AO448" i="30"/>
  <c r="AO440" i="30"/>
  <c r="AO432" i="30"/>
  <c r="AO424" i="30"/>
  <c r="AO416" i="30"/>
  <c r="AO408" i="30"/>
  <c r="AO400" i="30"/>
  <c r="AO392" i="30"/>
  <c r="AO384" i="30"/>
  <c r="AO376" i="30"/>
  <c r="AO368" i="30"/>
  <c r="AO360" i="30"/>
  <c r="AO352" i="30"/>
  <c r="AO344" i="30"/>
  <c r="AO336" i="30"/>
  <c r="AO328" i="30"/>
  <c r="AO320" i="30"/>
  <c r="AO312" i="30"/>
  <c r="AO304" i="30"/>
  <c r="AO296" i="30"/>
  <c r="AO288" i="30"/>
  <c r="AO280" i="30"/>
  <c r="AO272" i="30"/>
  <c r="AO264" i="30"/>
  <c r="AO256" i="30"/>
  <c r="AO248" i="30"/>
  <c r="AO240" i="30"/>
  <c r="AO232" i="30"/>
  <c r="AO224" i="30"/>
  <c r="AO216" i="30"/>
  <c r="AO208" i="30"/>
  <c r="AO200" i="30"/>
  <c r="AO192" i="30"/>
  <c r="AO184" i="30"/>
  <c r="AO176" i="30"/>
  <c r="AO168" i="30"/>
  <c r="AO160" i="30"/>
  <c r="AO152" i="30"/>
  <c r="AO144" i="30"/>
  <c r="AO136" i="30"/>
  <c r="AO128" i="30"/>
  <c r="AO120" i="30"/>
  <c r="AO112" i="30"/>
  <c r="AO104" i="30"/>
  <c r="AO96" i="30"/>
  <c r="AO88" i="30"/>
  <c r="AO80" i="30"/>
  <c r="AO72" i="30"/>
  <c r="AO64" i="30"/>
  <c r="AO56" i="30"/>
  <c r="AO48" i="30"/>
  <c r="AO40" i="30"/>
  <c r="AO31" i="30"/>
  <c r="AO23" i="30"/>
  <c r="AO503" i="30"/>
  <c r="AO495" i="30"/>
  <c r="AO487" i="30"/>
  <c r="AO479" i="30"/>
  <c r="AO471" i="30"/>
  <c r="AO463" i="30"/>
  <c r="AO455" i="30"/>
  <c r="AO447" i="30"/>
  <c r="AO439" i="30"/>
  <c r="AO431" i="30"/>
  <c r="AO423" i="30"/>
  <c r="AO415" i="30"/>
  <c r="AO407" i="30"/>
  <c r="AO399" i="30"/>
  <c r="AO391" i="30"/>
  <c r="AO383" i="30"/>
  <c r="AO375" i="30"/>
  <c r="AO367" i="30"/>
  <c r="AO359" i="30"/>
  <c r="AO351" i="30"/>
  <c r="AO343" i="30"/>
  <c r="AO335" i="30"/>
  <c r="AO327" i="30"/>
  <c r="AO319" i="30"/>
  <c r="AO311" i="30"/>
  <c r="AO303" i="30"/>
  <c r="AO295" i="30"/>
  <c r="AO287" i="30"/>
  <c r="AO279" i="30"/>
  <c r="AO271" i="30"/>
  <c r="AO263" i="30"/>
  <c r="AO255" i="30"/>
  <c r="AO247" i="30"/>
  <c r="AO239" i="30"/>
  <c r="AO231" i="30"/>
  <c r="AO223" i="30"/>
  <c r="AO215" i="30"/>
  <c r="AO207" i="30"/>
  <c r="AO199" i="30"/>
  <c r="AO191" i="30"/>
  <c r="AO183" i="30"/>
  <c r="AO175" i="30"/>
  <c r="AO167" i="30"/>
  <c r="AO159" i="30"/>
  <c r="AO151" i="30"/>
  <c r="AO143" i="30"/>
  <c r="AO135" i="30"/>
  <c r="AO127" i="30"/>
  <c r="AO119" i="30"/>
  <c r="AO111" i="30"/>
  <c r="AO103" i="30"/>
  <c r="AO95" i="30"/>
  <c r="AO87" i="30"/>
  <c r="AO79" i="30"/>
  <c r="AO71" i="30"/>
  <c r="AO63" i="30"/>
  <c r="AO55" i="30"/>
  <c r="AO47" i="30"/>
  <c r="AO39" i="30"/>
  <c r="AO30" i="30"/>
  <c r="AO510" i="30"/>
  <c r="AO502" i="30"/>
  <c r="AO494" i="30"/>
  <c r="AO486" i="30"/>
  <c r="AO478" i="30"/>
  <c r="AO470" i="30"/>
  <c r="AO462" i="30"/>
  <c r="AO454" i="30"/>
  <c r="AO446" i="30"/>
  <c r="AO438" i="30"/>
  <c r="AO430" i="30"/>
  <c r="AO422" i="30"/>
  <c r="AO414" i="30"/>
  <c r="AO406" i="30"/>
  <c r="AO398" i="30"/>
  <c r="AO390" i="30"/>
  <c r="AO382" i="30"/>
  <c r="AO374" i="30"/>
  <c r="AO366" i="30"/>
  <c r="AO358" i="30"/>
  <c r="AO350" i="30"/>
  <c r="AO342" i="30"/>
  <c r="AO334" i="30"/>
  <c r="AO326" i="30"/>
  <c r="AO318" i="30"/>
  <c r="AO310" i="30"/>
  <c r="AO302" i="30"/>
  <c r="AO294" i="30"/>
  <c r="AO286" i="30"/>
  <c r="AO278" i="30"/>
  <c r="AO270" i="30"/>
  <c r="AO262" i="30"/>
  <c r="AO254" i="30"/>
  <c r="AO246" i="30"/>
  <c r="AO238" i="30"/>
  <c r="AO230" i="30"/>
  <c r="AO222" i="30"/>
  <c r="AO214" i="30"/>
  <c r="AO206" i="30"/>
  <c r="AO198" i="30"/>
  <c r="AO190" i="30"/>
  <c r="AO182" i="30"/>
  <c r="AO174" i="30"/>
  <c r="AO166" i="30"/>
  <c r="AO158" i="30"/>
  <c r="AO150" i="30"/>
  <c r="AO142" i="30"/>
  <c r="AO134" i="30"/>
  <c r="AO126" i="30"/>
  <c r="AO118" i="30"/>
  <c r="AO110" i="30"/>
  <c r="AO102" i="30"/>
  <c r="AO94" i="30"/>
  <c r="AO86" i="30"/>
  <c r="AO78" i="30"/>
  <c r="AO70" i="30"/>
  <c r="AO62" i="30"/>
  <c r="AO54" i="30"/>
  <c r="AO46" i="30"/>
  <c r="AO38" i="30"/>
  <c r="AO29" i="30"/>
  <c r="AO509" i="30"/>
  <c r="AO501" i="30"/>
  <c r="AO493" i="30"/>
  <c r="AO485" i="30"/>
  <c r="AO477" i="30"/>
  <c r="AO469" i="30"/>
  <c r="AO461" i="30"/>
  <c r="AO453" i="30"/>
  <c r="AO445" i="30"/>
  <c r="AO437" i="30"/>
  <c r="AO429" i="30"/>
  <c r="AO421" i="30"/>
  <c r="AO413" i="30"/>
  <c r="AO405" i="30"/>
  <c r="AO397" i="30"/>
  <c r="AO389" i="30"/>
  <c r="AO381" i="30"/>
  <c r="AO373" i="30"/>
  <c r="AO365" i="30"/>
  <c r="AO357" i="30"/>
  <c r="AO349" i="30"/>
  <c r="AO341" i="30"/>
  <c r="AO333" i="30"/>
  <c r="AO325" i="30"/>
  <c r="AO317" i="30"/>
  <c r="AO309" i="30"/>
  <c r="AO301" i="30"/>
  <c r="AO293" i="30"/>
  <c r="AO285" i="30"/>
  <c r="AO277" i="30"/>
  <c r="AO269" i="30"/>
  <c r="AO261" i="30"/>
  <c r="AO253" i="30"/>
  <c r="AO245" i="30"/>
  <c r="AO237" i="30"/>
  <c r="AO229" i="30"/>
  <c r="AO221" i="30"/>
  <c r="AO213" i="30"/>
  <c r="AO205" i="30"/>
  <c r="AO197" i="30"/>
  <c r="AO189" i="30"/>
  <c r="AO181" i="30"/>
  <c r="AO173" i="30"/>
  <c r="AO165" i="30"/>
  <c r="AO157" i="30"/>
  <c r="AO149" i="30"/>
  <c r="AO141" i="30"/>
  <c r="AO133" i="30"/>
  <c r="AO125" i="30"/>
  <c r="AO117" i="30"/>
  <c r="AO109" i="30"/>
  <c r="AO101" i="30"/>
  <c r="AO93" i="30"/>
  <c r="AO85" i="30"/>
  <c r="AO77" i="30"/>
  <c r="AO69" i="30"/>
  <c r="AO61" i="30"/>
  <c r="AO53" i="30"/>
  <c r="AO45" i="30"/>
  <c r="AO37" i="30"/>
  <c r="AO28" i="30"/>
  <c r="AS507" i="30"/>
  <c r="AS499" i="30"/>
  <c r="AS491" i="30"/>
  <c r="AS483" i="30"/>
  <c r="AS475" i="30"/>
  <c r="AS467" i="30"/>
  <c r="AS459" i="30"/>
  <c r="AS451" i="30"/>
  <c r="AS443" i="30"/>
  <c r="AS435" i="30"/>
  <c r="AS427" i="30"/>
  <c r="AS419" i="30"/>
  <c r="AS411" i="30"/>
  <c r="AS403" i="30"/>
  <c r="AS395" i="30"/>
  <c r="AS387" i="30"/>
  <c r="AS379" i="30"/>
  <c r="AS371" i="30"/>
  <c r="AS363" i="30"/>
  <c r="AS355" i="30"/>
  <c r="AS347" i="30"/>
  <c r="AS339" i="30"/>
  <c r="AS331" i="30"/>
  <c r="AS323" i="30"/>
  <c r="AS315" i="30"/>
  <c r="AS307" i="30"/>
  <c r="AS299" i="30"/>
  <c r="AS291" i="30"/>
  <c r="AS283" i="30"/>
  <c r="AS275" i="30"/>
  <c r="AS267" i="30"/>
  <c r="AS259" i="30"/>
  <c r="AS251" i="30"/>
  <c r="AS243" i="30"/>
  <c r="AS235" i="30"/>
  <c r="AS227" i="30"/>
  <c r="AS219" i="30"/>
  <c r="AS211" i="30"/>
  <c r="AS203" i="30"/>
  <c r="AS195" i="30"/>
  <c r="AS187" i="30"/>
  <c r="AS179" i="30"/>
  <c r="AS171" i="30"/>
  <c r="AS163" i="30"/>
  <c r="AS155" i="30"/>
  <c r="AS147" i="30"/>
  <c r="AS139" i="30"/>
  <c r="AS131" i="30"/>
  <c r="AS123" i="30"/>
  <c r="AS115" i="30"/>
  <c r="AS107" i="30"/>
  <c r="AS99" i="30"/>
  <c r="AS91" i="30"/>
  <c r="AS83" i="30"/>
  <c r="AS75" i="30"/>
  <c r="AS67" i="30"/>
  <c r="AS59" i="30"/>
  <c r="AS51" i="30"/>
  <c r="AS43" i="30"/>
  <c r="AS492" i="30"/>
  <c r="AS460" i="30"/>
  <c r="AS428" i="30"/>
  <c r="AS396" i="30"/>
  <c r="AS356" i="30"/>
  <c r="AS324" i="30"/>
  <c r="AS292" i="30"/>
  <c r="AS260" i="30"/>
  <c r="AS220" i="30"/>
  <c r="AS188" i="30"/>
  <c r="AS156" i="30"/>
  <c r="AS124" i="30"/>
  <c r="AS84" i="30"/>
  <c r="AS52" i="30"/>
  <c r="AS506" i="30"/>
  <c r="AS498" i="30"/>
  <c r="AS490" i="30"/>
  <c r="AS482" i="30"/>
  <c r="AS474" i="30"/>
  <c r="AS466" i="30"/>
  <c r="AS458" i="30"/>
  <c r="AS450" i="30"/>
  <c r="AS442" i="30"/>
  <c r="AS434" i="30"/>
  <c r="AS426" i="30"/>
  <c r="AS418" i="30"/>
  <c r="AS410" i="30"/>
  <c r="AS402" i="30"/>
  <c r="AS394" i="30"/>
  <c r="AS386" i="30"/>
  <c r="AS378" i="30"/>
  <c r="AS370" i="30"/>
  <c r="AS362" i="30"/>
  <c r="AS354" i="30"/>
  <c r="AS346" i="30"/>
  <c r="AS338" i="30"/>
  <c r="AS330" i="30"/>
  <c r="AS322" i="30"/>
  <c r="AS314" i="30"/>
  <c r="AS306" i="30"/>
  <c r="AS298" i="30"/>
  <c r="AS290" i="30"/>
  <c r="AS282" i="30"/>
  <c r="AS274" i="30"/>
  <c r="AS266" i="30"/>
  <c r="AS258" i="30"/>
  <c r="AS250" i="30"/>
  <c r="AS242" i="30"/>
  <c r="AS234" i="30"/>
  <c r="AS226" i="30"/>
  <c r="AS218" i="30"/>
  <c r="AS210" i="30"/>
  <c r="AS202" i="30"/>
  <c r="AS194" i="30"/>
  <c r="AS186" i="30"/>
  <c r="AS178" i="30"/>
  <c r="AS170" i="30"/>
  <c r="AS162" i="30"/>
  <c r="AS154" i="30"/>
  <c r="AS146" i="30"/>
  <c r="AS138" i="30"/>
  <c r="AS130" i="30"/>
  <c r="AS122" i="30"/>
  <c r="AS114" i="30"/>
  <c r="AS106" i="30"/>
  <c r="AS98" i="30"/>
  <c r="AS90" i="30"/>
  <c r="AS82" i="30"/>
  <c r="AS74" i="30"/>
  <c r="AS66" i="30"/>
  <c r="AS58" i="30"/>
  <c r="AS50" i="30"/>
  <c r="AS42" i="30"/>
  <c r="AS505" i="30"/>
  <c r="AS497" i="30"/>
  <c r="AS489" i="30"/>
  <c r="AS481" i="30"/>
  <c r="AS473" i="30"/>
  <c r="AS465" i="30"/>
  <c r="AS457" i="30"/>
  <c r="AS449" i="30"/>
  <c r="AS441" i="30"/>
  <c r="AS433" i="30"/>
  <c r="AS425" i="30"/>
  <c r="AS417" i="30"/>
  <c r="AS409" i="30"/>
  <c r="AS401" i="30"/>
  <c r="AS393" i="30"/>
  <c r="AS385" i="30"/>
  <c r="AS377" i="30"/>
  <c r="AS369" i="30"/>
  <c r="AS361" i="30"/>
  <c r="AS353" i="30"/>
  <c r="AS345" i="30"/>
  <c r="AS337" i="30"/>
  <c r="AS329" i="30"/>
  <c r="AS321" i="30"/>
  <c r="AS313" i="30"/>
  <c r="AS305" i="30"/>
  <c r="AS297" i="30"/>
  <c r="AS289" i="30"/>
  <c r="AS281" i="30"/>
  <c r="AS273" i="30"/>
  <c r="AS265" i="30"/>
  <c r="AS257" i="30"/>
  <c r="AS249" i="30"/>
  <c r="AS241" i="30"/>
  <c r="AS233" i="30"/>
  <c r="AS225" i="30"/>
  <c r="AS217" i="30"/>
  <c r="AS209" i="30"/>
  <c r="AS201" i="30"/>
  <c r="AS193" i="30"/>
  <c r="AS185" i="30"/>
  <c r="AS177" i="30"/>
  <c r="AS169" i="30"/>
  <c r="AS161" i="30"/>
  <c r="AS153" i="30"/>
  <c r="AS145" i="30"/>
  <c r="AS137" i="30"/>
  <c r="AS129" i="30"/>
  <c r="AS121" i="30"/>
  <c r="AS113" i="30"/>
  <c r="AS105" i="30"/>
  <c r="AS97" i="30"/>
  <c r="AS89" i="30"/>
  <c r="AS81" i="30"/>
  <c r="AS73" i="30"/>
  <c r="AS65" i="30"/>
  <c r="AS57" i="30"/>
  <c r="AS49" i="30"/>
  <c r="AS41" i="30"/>
  <c r="AS508" i="30"/>
  <c r="AS468" i="30"/>
  <c r="AS436" i="30"/>
  <c r="AS404" i="30"/>
  <c r="AS364" i="30"/>
  <c r="AS332" i="30"/>
  <c r="AS300" i="30"/>
  <c r="AS268" i="30"/>
  <c r="AS228" i="30"/>
  <c r="AS196" i="30"/>
  <c r="AS164" i="30"/>
  <c r="AS132" i="30"/>
  <c r="AS92" i="30"/>
  <c r="AS60" i="30"/>
  <c r="AS504" i="30"/>
  <c r="AS496" i="30"/>
  <c r="AS488" i="30"/>
  <c r="AS480" i="30"/>
  <c r="AS472" i="30"/>
  <c r="AS464" i="30"/>
  <c r="AS456" i="30"/>
  <c r="AS448" i="30"/>
  <c r="AS440" i="30"/>
  <c r="AS432" i="30"/>
  <c r="AS424" i="30"/>
  <c r="AS416" i="30"/>
  <c r="AS408" i="30"/>
  <c r="AS400" i="30"/>
  <c r="AS392" i="30"/>
  <c r="AS384" i="30"/>
  <c r="AS376" i="30"/>
  <c r="AS368" i="30"/>
  <c r="AS360" i="30"/>
  <c r="AS352" i="30"/>
  <c r="AS344" i="30"/>
  <c r="AS336" i="30"/>
  <c r="AS328" i="30"/>
  <c r="AS320" i="30"/>
  <c r="AS312" i="30"/>
  <c r="AS304" i="30"/>
  <c r="AS296" i="30"/>
  <c r="AS288" i="30"/>
  <c r="AS280" i="30"/>
  <c r="AS272" i="30"/>
  <c r="AS264" i="30"/>
  <c r="AS256" i="30"/>
  <c r="AS248" i="30"/>
  <c r="AS240" i="30"/>
  <c r="AS232" i="30"/>
  <c r="AS224" i="30"/>
  <c r="AS216" i="30"/>
  <c r="AS208" i="30"/>
  <c r="AS200" i="30"/>
  <c r="AS192" i="30"/>
  <c r="AS184" i="30"/>
  <c r="AS176" i="30"/>
  <c r="AS168" i="30"/>
  <c r="AS160" i="30"/>
  <c r="AS152" i="30"/>
  <c r="AS144" i="30"/>
  <c r="AS136" i="30"/>
  <c r="AS128" i="30"/>
  <c r="AS120" i="30"/>
  <c r="AS112" i="30"/>
  <c r="AS104" i="30"/>
  <c r="AS96" i="30"/>
  <c r="AS88" i="30"/>
  <c r="AS80" i="30"/>
  <c r="AS72" i="30"/>
  <c r="AS64" i="30"/>
  <c r="AS56" i="30"/>
  <c r="AS48" i="30"/>
  <c r="AS476" i="30"/>
  <c r="AS444" i="30"/>
  <c r="AS412" i="30"/>
  <c r="AS372" i="30"/>
  <c r="AS340" i="30"/>
  <c r="AS308" i="30"/>
  <c r="AS276" i="30"/>
  <c r="AS244" i="30"/>
  <c r="AS204" i="30"/>
  <c r="AS172" i="30"/>
  <c r="AS140" i="30"/>
  <c r="AS100" i="30"/>
  <c r="AS68" i="30"/>
  <c r="AS503" i="30"/>
  <c r="AS495" i="30"/>
  <c r="AS487" i="30"/>
  <c r="AS479" i="30"/>
  <c r="AS471" i="30"/>
  <c r="AS463" i="30"/>
  <c r="AS455" i="30"/>
  <c r="AS447" i="30"/>
  <c r="AS439" i="30"/>
  <c r="AS431" i="30"/>
  <c r="AS423" i="30"/>
  <c r="AS415" i="30"/>
  <c r="AS407" i="30"/>
  <c r="AS399" i="30"/>
  <c r="AS391" i="30"/>
  <c r="AS383" i="30"/>
  <c r="AS375" i="30"/>
  <c r="AS367" i="30"/>
  <c r="AS359" i="30"/>
  <c r="AS351" i="30"/>
  <c r="AS343" i="30"/>
  <c r="AS335" i="30"/>
  <c r="AS327" i="30"/>
  <c r="AS319" i="30"/>
  <c r="AS311" i="30"/>
  <c r="AS303" i="30"/>
  <c r="AS295" i="30"/>
  <c r="AS287" i="30"/>
  <c r="AS279" i="30"/>
  <c r="AS271" i="30"/>
  <c r="AS263" i="30"/>
  <c r="AS255" i="30"/>
  <c r="AS247" i="30"/>
  <c r="AS239" i="30"/>
  <c r="AS231" i="30"/>
  <c r="AS223" i="30"/>
  <c r="AS215" i="30"/>
  <c r="AS207" i="30"/>
  <c r="AS199" i="30"/>
  <c r="AS191" i="30"/>
  <c r="AS183" i="30"/>
  <c r="AS175" i="30"/>
  <c r="AS167" i="30"/>
  <c r="AS159" i="30"/>
  <c r="AS151" i="30"/>
  <c r="AS143" i="30"/>
  <c r="AS135" i="30"/>
  <c r="AS127" i="30"/>
  <c r="AS119" i="30"/>
  <c r="AS111" i="30"/>
  <c r="AS103" i="30"/>
  <c r="AS95" i="30"/>
  <c r="AS87" i="30"/>
  <c r="AS79" i="30"/>
  <c r="AS71" i="30"/>
  <c r="AS63" i="30"/>
  <c r="AS55" i="30"/>
  <c r="AS47" i="30"/>
  <c r="AS500" i="30"/>
  <c r="AS380" i="30"/>
  <c r="AS236" i="30"/>
  <c r="AS116" i="30"/>
  <c r="AS44" i="30"/>
  <c r="AS510" i="30"/>
  <c r="AS502" i="30"/>
  <c r="AS494" i="30"/>
  <c r="AS486" i="30"/>
  <c r="AS478" i="30"/>
  <c r="AS470" i="30"/>
  <c r="AS462" i="30"/>
  <c r="AS454" i="30"/>
  <c r="AS446" i="30"/>
  <c r="AS438" i="30"/>
  <c r="AS430" i="30"/>
  <c r="AS422" i="30"/>
  <c r="AS414" i="30"/>
  <c r="AS406" i="30"/>
  <c r="AS398" i="30"/>
  <c r="AS390" i="30"/>
  <c r="AS382" i="30"/>
  <c r="AS374" i="30"/>
  <c r="AS366" i="30"/>
  <c r="AS358" i="30"/>
  <c r="AS350" i="30"/>
  <c r="AS342" i="30"/>
  <c r="AS334" i="30"/>
  <c r="AS326" i="30"/>
  <c r="AS318" i="30"/>
  <c r="AS310" i="30"/>
  <c r="AS302" i="30"/>
  <c r="AS294" i="30"/>
  <c r="AS286" i="30"/>
  <c r="AS278" i="30"/>
  <c r="AS270" i="30"/>
  <c r="AS262" i="30"/>
  <c r="AS254" i="30"/>
  <c r="AS246" i="30"/>
  <c r="AS238" i="30"/>
  <c r="AS230" i="30"/>
  <c r="AS222" i="30"/>
  <c r="AS214" i="30"/>
  <c r="AS206" i="30"/>
  <c r="AS198" i="30"/>
  <c r="AS190" i="30"/>
  <c r="AS182" i="30"/>
  <c r="AS174" i="30"/>
  <c r="AS166" i="30"/>
  <c r="AS158" i="30"/>
  <c r="AS150" i="30"/>
  <c r="AS142" i="30"/>
  <c r="AS134" i="30"/>
  <c r="AS126" i="30"/>
  <c r="AS118" i="30"/>
  <c r="AS110" i="30"/>
  <c r="AS102" i="30"/>
  <c r="AS94" i="30"/>
  <c r="AS86" i="30"/>
  <c r="AS78" i="30"/>
  <c r="AS70" i="30"/>
  <c r="AS62" i="30"/>
  <c r="AS54" i="30"/>
  <c r="AS46" i="30"/>
  <c r="AS509" i="30"/>
  <c r="AS501" i="30"/>
  <c r="AS493" i="30"/>
  <c r="AS485" i="30"/>
  <c r="AS477" i="30"/>
  <c r="AS469" i="30"/>
  <c r="AS461" i="30"/>
  <c r="AS453" i="30"/>
  <c r="AS445" i="30"/>
  <c r="AS437" i="30"/>
  <c r="AS429" i="30"/>
  <c r="AS421" i="30"/>
  <c r="AS413" i="30"/>
  <c r="AS405" i="30"/>
  <c r="AS397" i="30"/>
  <c r="AS389" i="30"/>
  <c r="AS381" i="30"/>
  <c r="AS373" i="30"/>
  <c r="AS365" i="30"/>
  <c r="AS357" i="30"/>
  <c r="AS349" i="30"/>
  <c r="AS341" i="30"/>
  <c r="AS333" i="30"/>
  <c r="AS325" i="30"/>
  <c r="AS317" i="30"/>
  <c r="AS309" i="30"/>
  <c r="AS301" i="30"/>
  <c r="AS293" i="30"/>
  <c r="AS285" i="30"/>
  <c r="AS277" i="30"/>
  <c r="AS269" i="30"/>
  <c r="AS261" i="30"/>
  <c r="AS253" i="30"/>
  <c r="AS245" i="30"/>
  <c r="AS237" i="30"/>
  <c r="AS229" i="30"/>
  <c r="AS221" i="30"/>
  <c r="AS213" i="30"/>
  <c r="AS205" i="30"/>
  <c r="AS197" i="30"/>
  <c r="AS189" i="30"/>
  <c r="AS181" i="30"/>
  <c r="AS173" i="30"/>
  <c r="AS165" i="30"/>
  <c r="AS157" i="30"/>
  <c r="AS149" i="30"/>
  <c r="AS141" i="30"/>
  <c r="AS133" i="30"/>
  <c r="AS125" i="30"/>
  <c r="AS117" i="30"/>
  <c r="AS109" i="30"/>
  <c r="AS101" i="30"/>
  <c r="AS93" i="30"/>
  <c r="AS85" i="30"/>
  <c r="AS77" i="30"/>
  <c r="AS69" i="30"/>
  <c r="AS61" i="30"/>
  <c r="AS53" i="30"/>
  <c r="AS45" i="30"/>
  <c r="AS484" i="30"/>
  <c r="AS452" i="30"/>
  <c r="AS420" i="30"/>
  <c r="AS388" i="30"/>
  <c r="AS348" i="30"/>
  <c r="AS316" i="30"/>
  <c r="AS284" i="30"/>
  <c r="AS252" i="30"/>
  <c r="AS212" i="30"/>
  <c r="AS180" i="30"/>
  <c r="AS148" i="30"/>
  <c r="AS108" i="30"/>
  <c r="AS76" i="30"/>
  <c r="U13" i="1"/>
  <c r="V13" i="1"/>
  <c r="V12" i="1"/>
  <c r="R20" i="30"/>
  <c r="U12" i="1"/>
  <c r="V10" i="1"/>
  <c r="U10" i="1"/>
  <c r="U503" i="30"/>
  <c r="U495" i="30"/>
  <c r="U487" i="30"/>
  <c r="U479" i="30"/>
  <c r="U471" i="30"/>
  <c r="U463" i="30"/>
  <c r="U455" i="30"/>
  <c r="U447" i="30"/>
  <c r="U439" i="30"/>
  <c r="U431" i="30"/>
  <c r="U423" i="30"/>
  <c r="U415" i="30"/>
  <c r="U407" i="30"/>
  <c r="U399" i="30"/>
  <c r="U391" i="30"/>
  <c r="U383" i="30"/>
  <c r="U375" i="30"/>
  <c r="U367" i="30"/>
  <c r="U359" i="30"/>
  <c r="U351" i="30"/>
  <c r="U343" i="30"/>
  <c r="U335" i="30"/>
  <c r="U327" i="30"/>
  <c r="U319" i="30"/>
  <c r="U311" i="30"/>
  <c r="U303" i="30"/>
  <c r="U295" i="30"/>
  <c r="U287" i="30"/>
  <c r="U279" i="30"/>
  <c r="U271" i="30"/>
  <c r="U263" i="30"/>
  <c r="U255" i="30"/>
  <c r="U247" i="30"/>
  <c r="U239" i="30"/>
  <c r="U231" i="30"/>
  <c r="U223" i="30"/>
  <c r="U215" i="30"/>
  <c r="U207" i="30"/>
  <c r="U199" i="30"/>
  <c r="U191" i="30"/>
  <c r="U183" i="30"/>
  <c r="U175" i="30"/>
  <c r="U167" i="30"/>
  <c r="U159" i="30"/>
  <c r="U151" i="30"/>
  <c r="U143" i="30"/>
  <c r="U135" i="30"/>
  <c r="U127" i="30"/>
  <c r="U119" i="30"/>
  <c r="U111" i="30"/>
  <c r="U103" i="30"/>
  <c r="U95" i="30"/>
  <c r="U87" i="30"/>
  <c r="U79" i="30"/>
  <c r="U71" i="30"/>
  <c r="U63" i="30"/>
  <c r="U55" i="30"/>
  <c r="U47" i="30"/>
  <c r="U502" i="30"/>
  <c r="U486" i="30"/>
  <c r="U478" i="30"/>
  <c r="U462" i="30"/>
  <c r="U446" i="30"/>
  <c r="U430" i="30"/>
  <c r="U414" i="30"/>
  <c r="U398" i="30"/>
  <c r="U382" i="30"/>
  <c r="U366" i="30"/>
  <c r="U358" i="30"/>
  <c r="U342" i="30"/>
  <c r="U326" i="30"/>
  <c r="U310" i="30"/>
  <c r="U294" i="30"/>
  <c r="U278" i="30"/>
  <c r="U262" i="30"/>
  <c r="U246" i="30"/>
  <c r="U230" i="30"/>
  <c r="U214" i="30"/>
  <c r="U198" i="30"/>
  <c r="U190" i="30"/>
  <c r="U174" i="30"/>
  <c r="U510" i="30"/>
  <c r="U494" i="30"/>
  <c r="U470" i="30"/>
  <c r="U454" i="30"/>
  <c r="U438" i="30"/>
  <c r="U422" i="30"/>
  <c r="U406" i="30"/>
  <c r="U390" i="30"/>
  <c r="U374" i="30"/>
  <c r="U350" i="30"/>
  <c r="U334" i="30"/>
  <c r="U318" i="30"/>
  <c r="U302" i="30"/>
  <c r="U286" i="30"/>
  <c r="U270" i="30"/>
  <c r="U254" i="30"/>
  <c r="U238" i="30"/>
  <c r="U222" i="30"/>
  <c r="U206" i="30"/>
  <c r="U182" i="30"/>
  <c r="U166" i="30"/>
  <c r="U509" i="30"/>
  <c r="U501" i="30"/>
  <c r="U493" i="30"/>
  <c r="U485" i="30"/>
  <c r="U477" i="30"/>
  <c r="U469" i="30"/>
  <c r="U461" i="30"/>
  <c r="U453" i="30"/>
  <c r="U445" i="30"/>
  <c r="U437" i="30"/>
  <c r="U429" i="30"/>
  <c r="U421" i="30"/>
  <c r="U413" i="30"/>
  <c r="U405" i="30"/>
  <c r="U397" i="30"/>
  <c r="U389" i="30"/>
  <c r="U381" i="30"/>
  <c r="U373" i="30"/>
  <c r="U365" i="30"/>
  <c r="U357" i="30"/>
  <c r="U349" i="30"/>
  <c r="U341" i="30"/>
  <c r="U333" i="30"/>
  <c r="U325" i="30"/>
  <c r="U317" i="30"/>
  <c r="U309" i="30"/>
  <c r="U301" i="30"/>
  <c r="U293" i="30"/>
  <c r="U285" i="30"/>
  <c r="U277" i="30"/>
  <c r="U269" i="30"/>
  <c r="U261" i="30"/>
  <c r="U253" i="30"/>
  <c r="U245" i="30"/>
  <c r="U237" i="30"/>
  <c r="U229" i="30"/>
  <c r="U221" i="30"/>
  <c r="U213" i="30"/>
  <c r="U205" i="30"/>
  <c r="U197" i="30"/>
  <c r="U189" i="30"/>
  <c r="U181" i="30"/>
  <c r="U173" i="30"/>
  <c r="U165" i="30"/>
  <c r="U157" i="30"/>
  <c r="U149" i="30"/>
  <c r="U141" i="30"/>
  <c r="U133" i="30"/>
  <c r="U125" i="30"/>
  <c r="U117" i="30"/>
  <c r="U109" i="30"/>
  <c r="U101" i="30"/>
  <c r="U93" i="30"/>
  <c r="U85" i="30"/>
  <c r="U77" i="30"/>
  <c r="U69" i="30"/>
  <c r="U61" i="30"/>
  <c r="U53" i="30"/>
  <c r="U45" i="30"/>
  <c r="U508" i="30"/>
  <c r="U500" i="30"/>
  <c r="U492" i="30"/>
  <c r="U484" i="30"/>
  <c r="U476" i="30"/>
  <c r="U468" i="30"/>
  <c r="U460" i="30"/>
  <c r="U452" i="30"/>
  <c r="U444" i="30"/>
  <c r="U436" i="30"/>
  <c r="U428" i="30"/>
  <c r="U420" i="30"/>
  <c r="U412" i="30"/>
  <c r="U404" i="30"/>
  <c r="U396" i="30"/>
  <c r="U388" i="30"/>
  <c r="U380" i="30"/>
  <c r="U372" i="30"/>
  <c r="U364" i="30"/>
  <c r="U356" i="30"/>
  <c r="U348" i="30"/>
  <c r="U340" i="30"/>
  <c r="U332" i="30"/>
  <c r="U324" i="30"/>
  <c r="U316" i="30"/>
  <c r="U308" i="30"/>
  <c r="U300" i="30"/>
  <c r="U292" i="30"/>
  <c r="U284" i="30"/>
  <c r="U276" i="30"/>
  <c r="U268" i="30"/>
  <c r="U260" i="30"/>
  <c r="U252" i="30"/>
  <c r="U244" i="30"/>
  <c r="U236" i="30"/>
  <c r="U228" i="30"/>
  <c r="U220" i="30"/>
  <c r="U212" i="30"/>
  <c r="U204" i="30"/>
  <c r="U196" i="30"/>
  <c r="U188" i="30"/>
  <c r="U180" i="30"/>
  <c r="U172" i="30"/>
  <c r="U164" i="30"/>
  <c r="U156" i="30"/>
  <c r="U148" i="30"/>
  <c r="U140" i="30"/>
  <c r="U132" i="30"/>
  <c r="U124" i="30"/>
  <c r="U116" i="30"/>
  <c r="U108" i="30"/>
  <c r="U100" i="30"/>
  <c r="U92" i="30"/>
  <c r="U84" i="30"/>
  <c r="U76" i="30"/>
  <c r="U68" i="30"/>
  <c r="U60" i="30"/>
  <c r="U52" i="30"/>
  <c r="U44" i="30"/>
  <c r="U507" i="30"/>
  <c r="U499" i="30"/>
  <c r="U491" i="30"/>
  <c r="U483" i="30"/>
  <c r="U475" i="30"/>
  <c r="U467" i="30"/>
  <c r="U459" i="30"/>
  <c r="U451" i="30"/>
  <c r="U443" i="30"/>
  <c r="U435" i="30"/>
  <c r="U427" i="30"/>
  <c r="U419" i="30"/>
  <c r="U411" i="30"/>
  <c r="U403" i="30"/>
  <c r="U395" i="30"/>
  <c r="U387" i="30"/>
  <c r="U379" i="30"/>
  <c r="U371" i="30"/>
  <c r="U363" i="30"/>
  <c r="U355" i="30"/>
  <c r="U347" i="30"/>
  <c r="U339" i="30"/>
  <c r="U331" i="30"/>
  <c r="U323" i="30"/>
  <c r="U315" i="30"/>
  <c r="U307" i="30"/>
  <c r="U299" i="30"/>
  <c r="U291" i="30"/>
  <c r="U283" i="30"/>
  <c r="U275" i="30"/>
  <c r="U267" i="30"/>
  <c r="U259" i="30"/>
  <c r="U251" i="30"/>
  <c r="U243" i="30"/>
  <c r="U235" i="30"/>
  <c r="U227" i="30"/>
  <c r="U219" i="30"/>
  <c r="U211" i="30"/>
  <c r="U203" i="30"/>
  <c r="U195" i="30"/>
  <c r="U187" i="30"/>
  <c r="U179" i="30"/>
  <c r="U171" i="30"/>
  <c r="U163" i="30"/>
  <c r="U155" i="30"/>
  <c r="U147" i="30"/>
  <c r="U139" i="30"/>
  <c r="U131" i="30"/>
  <c r="U123" i="30"/>
  <c r="U115" i="30"/>
  <c r="U107" i="30"/>
  <c r="U99" i="30"/>
  <c r="U91" i="30"/>
  <c r="U83" i="30"/>
  <c r="U75" i="30"/>
  <c r="U67" i="30"/>
  <c r="U59" i="30"/>
  <c r="U51" i="30"/>
  <c r="U43" i="30"/>
  <c r="U506" i="30"/>
  <c r="U498" i="30"/>
  <c r="U490" i="30"/>
  <c r="U482" i="30"/>
  <c r="U474" i="30"/>
  <c r="U466" i="30"/>
  <c r="U458" i="30"/>
  <c r="U450" i="30"/>
  <c r="U442" i="30"/>
  <c r="U434" i="30"/>
  <c r="U426" i="30"/>
  <c r="U418" i="30"/>
  <c r="U410" i="30"/>
  <c r="U402" i="30"/>
  <c r="U394" i="30"/>
  <c r="U386" i="30"/>
  <c r="U378" i="30"/>
  <c r="U370" i="30"/>
  <c r="U362" i="30"/>
  <c r="U354" i="30"/>
  <c r="U346" i="30"/>
  <c r="U338" i="30"/>
  <c r="U330" i="30"/>
  <c r="U322" i="30"/>
  <c r="U314" i="30"/>
  <c r="U306" i="30"/>
  <c r="U298" i="30"/>
  <c r="U290" i="30"/>
  <c r="U282" i="30"/>
  <c r="U274" i="30"/>
  <c r="U266" i="30"/>
  <c r="U258" i="30"/>
  <c r="U250" i="30"/>
  <c r="U242" i="30"/>
  <c r="U234" i="30"/>
  <c r="U226" i="30"/>
  <c r="U218" i="30"/>
  <c r="U210" i="30"/>
  <c r="U202" i="30"/>
  <c r="U194" i="30"/>
  <c r="U186" i="30"/>
  <c r="U178" i="30"/>
  <c r="U170" i="30"/>
  <c r="U162" i="30"/>
  <c r="U154" i="30"/>
  <c r="U146" i="30"/>
  <c r="U138" i="30"/>
  <c r="U130" i="30"/>
  <c r="U122" i="30"/>
  <c r="U114" i="30"/>
  <c r="U106" i="30"/>
  <c r="U98" i="30"/>
  <c r="U90" i="30"/>
  <c r="U82" i="30"/>
  <c r="U74" i="30"/>
  <c r="U66" i="30"/>
  <c r="U58" i="30"/>
  <c r="U50" i="30"/>
  <c r="U42" i="30"/>
  <c r="U480" i="30"/>
  <c r="U448" i="30"/>
  <c r="U416" i="30"/>
  <c r="U384" i="30"/>
  <c r="U352" i="30"/>
  <c r="U320" i="30"/>
  <c r="U288" i="30"/>
  <c r="U256" i="30"/>
  <c r="U224" i="30"/>
  <c r="U192" i="30"/>
  <c r="U160" i="30"/>
  <c r="U137" i="30"/>
  <c r="U118" i="30"/>
  <c r="U96" i="30"/>
  <c r="U73" i="30"/>
  <c r="U54" i="30"/>
  <c r="U424" i="30"/>
  <c r="U232" i="30"/>
  <c r="U80" i="30"/>
  <c r="U417" i="30"/>
  <c r="U225" i="30"/>
  <c r="U97" i="30"/>
  <c r="U505" i="30"/>
  <c r="U473" i="30"/>
  <c r="U441" i="30"/>
  <c r="U409" i="30"/>
  <c r="U377" i="30"/>
  <c r="U345" i="30"/>
  <c r="U313" i="30"/>
  <c r="U281" i="30"/>
  <c r="U249" i="30"/>
  <c r="U217" i="30"/>
  <c r="U185" i="30"/>
  <c r="U158" i="30"/>
  <c r="U136" i="30"/>
  <c r="U113" i="30"/>
  <c r="U94" i="30"/>
  <c r="U72" i="30"/>
  <c r="U49" i="30"/>
  <c r="U392" i="30"/>
  <c r="U200" i="30"/>
  <c r="U57" i="30"/>
  <c r="U449" i="30"/>
  <c r="U289" i="30"/>
  <c r="U120" i="30"/>
  <c r="U504" i="30"/>
  <c r="U472" i="30"/>
  <c r="U440" i="30"/>
  <c r="U408" i="30"/>
  <c r="U376" i="30"/>
  <c r="U344" i="30"/>
  <c r="U312" i="30"/>
  <c r="U280" i="30"/>
  <c r="U248" i="30"/>
  <c r="U216" i="30"/>
  <c r="U184" i="30"/>
  <c r="U153" i="30"/>
  <c r="U134" i="30"/>
  <c r="U112" i="30"/>
  <c r="U89" i="30"/>
  <c r="U70" i="30"/>
  <c r="U48" i="30"/>
  <c r="U488" i="30"/>
  <c r="U264" i="30"/>
  <c r="U257" i="30"/>
  <c r="U56" i="30"/>
  <c r="U497" i="30"/>
  <c r="U465" i="30"/>
  <c r="U433" i="30"/>
  <c r="U401" i="30"/>
  <c r="U369" i="30"/>
  <c r="U337" i="30"/>
  <c r="U305" i="30"/>
  <c r="U273" i="30"/>
  <c r="U241" i="30"/>
  <c r="U209" i="30"/>
  <c r="U177" i="30"/>
  <c r="U152" i="30"/>
  <c r="U129" i="30"/>
  <c r="U110" i="30"/>
  <c r="U88" i="30"/>
  <c r="U65" i="30"/>
  <c r="U46" i="30"/>
  <c r="U296" i="30"/>
  <c r="U102" i="30"/>
  <c r="U481" i="30"/>
  <c r="U321" i="30"/>
  <c r="U142" i="30"/>
  <c r="U496" i="30"/>
  <c r="U464" i="30"/>
  <c r="U432" i="30"/>
  <c r="U400" i="30"/>
  <c r="U368" i="30"/>
  <c r="U336" i="30"/>
  <c r="U304" i="30"/>
  <c r="U272" i="30"/>
  <c r="U240" i="30"/>
  <c r="U208" i="30"/>
  <c r="U176" i="30"/>
  <c r="U150" i="30"/>
  <c r="U128" i="30"/>
  <c r="U105" i="30"/>
  <c r="U86" i="30"/>
  <c r="U64" i="30"/>
  <c r="U41" i="30"/>
  <c r="U328" i="30"/>
  <c r="U121" i="30"/>
  <c r="U385" i="30"/>
  <c r="U161" i="30"/>
  <c r="U489" i="30"/>
  <c r="U457" i="30"/>
  <c r="U425" i="30"/>
  <c r="U393" i="30"/>
  <c r="U361" i="30"/>
  <c r="U329" i="30"/>
  <c r="U297" i="30"/>
  <c r="U265" i="30"/>
  <c r="U233" i="30"/>
  <c r="U201" i="30"/>
  <c r="U169" i="30"/>
  <c r="U145" i="30"/>
  <c r="U126" i="30"/>
  <c r="U104" i="30"/>
  <c r="U81" i="30"/>
  <c r="U62" i="30"/>
  <c r="U360" i="30"/>
  <c r="U144" i="30"/>
  <c r="U353" i="30"/>
  <c r="U193" i="30"/>
  <c r="U78" i="30"/>
  <c r="U456" i="30"/>
  <c r="U168" i="30"/>
  <c r="V20" i="1"/>
  <c r="Y6" i="1"/>
  <c r="X6" i="1"/>
  <c r="W6" i="1"/>
  <c r="V37" i="1"/>
  <c r="U36" i="1"/>
  <c r="U25" i="1"/>
  <c r="V25" i="1"/>
  <c r="V11" i="1"/>
  <c r="R18" i="30"/>
  <c r="U11" i="1"/>
  <c r="R26" i="1"/>
  <c r="S26" i="1"/>
  <c r="T26" i="1"/>
  <c r="U26" i="1"/>
  <c r="V26" i="1"/>
  <c r="R18" i="1"/>
  <c r="S18" i="1"/>
  <c r="T18" i="1"/>
  <c r="R41" i="1"/>
  <c r="S41" i="1"/>
  <c r="U41" i="1"/>
  <c r="T41" i="1"/>
  <c r="V41" i="1"/>
  <c r="U34" i="1"/>
  <c r="R34" i="1"/>
  <c r="S34" i="1"/>
  <c r="T34" i="1"/>
  <c r="V34" i="1"/>
  <c r="R13" i="1"/>
  <c r="S13" i="1"/>
  <c r="T13" i="1"/>
  <c r="R20" i="1"/>
  <c r="S20" i="1"/>
  <c r="T20" i="1"/>
  <c r="U20" i="1"/>
  <c r="R24" i="1"/>
  <c r="S24" i="1"/>
  <c r="T24" i="1"/>
  <c r="R36" i="1"/>
  <c r="S36" i="1"/>
  <c r="T36" i="1"/>
  <c r="R19" i="1"/>
  <c r="S19" i="1"/>
  <c r="T19" i="1"/>
  <c r="R8" i="1"/>
  <c r="S12" i="30"/>
  <c r="S8" i="1"/>
  <c r="T8" i="1"/>
  <c r="U8" i="1"/>
  <c r="V8" i="1"/>
  <c r="R10" i="1"/>
  <c r="S10" i="1"/>
  <c r="T10" i="1"/>
  <c r="W14" i="30"/>
  <c r="R25" i="1"/>
  <c r="S25" i="1"/>
  <c r="T25" i="1"/>
  <c r="R12" i="1"/>
  <c r="S12" i="1"/>
  <c r="T12" i="1"/>
  <c r="Y21" i="1"/>
  <c r="R21" i="1"/>
  <c r="S21" i="1"/>
  <c r="T21" i="1"/>
  <c r="X21" i="1"/>
  <c r="U21" i="1"/>
  <c r="V21" i="1"/>
  <c r="W21" i="1"/>
  <c r="R23" i="1"/>
  <c r="S23" i="1"/>
  <c r="T23" i="1"/>
  <c r="U23" i="1"/>
  <c r="V23" i="1"/>
  <c r="R35" i="1"/>
  <c r="S35" i="1"/>
  <c r="T35" i="1"/>
  <c r="R31" i="1"/>
  <c r="S31" i="1"/>
  <c r="T31" i="1"/>
  <c r="R30" i="1"/>
  <c r="S30" i="1"/>
  <c r="T30" i="1"/>
  <c r="R37" i="1"/>
  <c r="S37" i="1"/>
  <c r="U37" i="1"/>
  <c r="T37" i="1"/>
  <c r="R70" i="30"/>
  <c r="S70" i="30" s="1"/>
  <c r="R11" i="1"/>
  <c r="Y12" i="30"/>
  <c r="S11" i="1"/>
  <c r="T11" i="1"/>
  <c r="R6" i="1"/>
  <c r="V6" i="1"/>
  <c r="O11" i="30"/>
  <c r="S6" i="1"/>
  <c r="T6" i="1"/>
  <c r="U6" i="1"/>
  <c r="R17" i="1"/>
  <c r="S17" i="1"/>
  <c r="T17" i="1"/>
  <c r="R22" i="1"/>
  <c r="S22" i="1"/>
  <c r="T22" i="1"/>
  <c r="R14" i="1"/>
  <c r="S14" i="1"/>
  <c r="T14" i="1"/>
  <c r="U14" i="1"/>
  <c r="AE15" i="30"/>
  <c r="V14" i="1"/>
  <c r="R29" i="1"/>
  <c r="BI23" i="30"/>
  <c r="S29" i="1"/>
  <c r="T29" i="1"/>
  <c r="U29" i="1"/>
  <c r="V29" i="1"/>
  <c r="U38" i="1"/>
  <c r="R38" i="1"/>
  <c r="S38" i="1"/>
  <c r="T38" i="1"/>
  <c r="V38" i="1"/>
  <c r="R7" i="1"/>
  <c r="Q12" i="30"/>
  <c r="S7" i="1"/>
  <c r="T7" i="1"/>
  <c r="U7" i="1"/>
  <c r="V7" i="1"/>
  <c r="R15" i="1"/>
  <c r="S15" i="1"/>
  <c r="T15" i="1"/>
  <c r="U15" i="1"/>
  <c r="V15" i="1"/>
  <c r="R28" i="1"/>
  <c r="S28" i="1"/>
  <c r="T28" i="1"/>
  <c r="U28" i="1"/>
  <c r="V28" i="1"/>
  <c r="R33" i="1"/>
  <c r="S33" i="1"/>
  <c r="T33" i="1"/>
  <c r="R39" i="1"/>
  <c r="S39" i="1"/>
  <c r="U39" i="1"/>
  <c r="T39" i="1"/>
  <c r="V39" i="1"/>
  <c r="R9" i="1"/>
  <c r="S9" i="1"/>
  <c r="T9" i="1"/>
  <c r="U9" i="1"/>
  <c r="V9" i="1"/>
  <c r="R27" i="1"/>
  <c r="S27" i="1"/>
  <c r="T27" i="1"/>
  <c r="U27" i="1"/>
  <c r="V27" i="1"/>
  <c r="R32" i="1"/>
  <c r="S32" i="1"/>
  <c r="T32" i="1"/>
  <c r="U40" i="1"/>
  <c r="R40" i="1"/>
  <c r="S40" i="1"/>
  <c r="CE20" i="30"/>
  <c r="T40" i="1"/>
  <c r="V40" i="1"/>
  <c r="AI32" i="30"/>
  <c r="AI35" i="30"/>
  <c r="AI26" i="30"/>
  <c r="AI34" i="30"/>
  <c r="AI25" i="30"/>
  <c r="AI33" i="30"/>
  <c r="AI31" i="30"/>
  <c r="AI23" i="30"/>
  <c r="AI39" i="30"/>
  <c r="AI22" i="30"/>
  <c r="AI38" i="30"/>
  <c r="AI29" i="30"/>
  <c r="AI37" i="30"/>
  <c r="AI28" i="30"/>
  <c r="AI20" i="30"/>
  <c r="AI27" i="30"/>
  <c r="AI19" i="30"/>
  <c r="BE20" i="30"/>
  <c r="BE36" i="30"/>
  <c r="BE19" i="30"/>
  <c r="BE25" i="30"/>
  <c r="BE33" i="30"/>
  <c r="BE30" i="30"/>
  <c r="BE21" i="30"/>
  <c r="CE15" i="30"/>
  <c r="CE14" i="30"/>
  <c r="CE13" i="30"/>
  <c r="BE32" i="30"/>
  <c r="BE37" i="30"/>
  <c r="BE28" i="30"/>
  <c r="BE27" i="30"/>
  <c r="BE35" i="30"/>
  <c r="BE26" i="30"/>
  <c r="BE34" i="30"/>
  <c r="BE24" i="30"/>
  <c r="BE39" i="30"/>
  <c r="BE38" i="30"/>
  <c r="BE29" i="30"/>
  <c r="BE31" i="30"/>
  <c r="BE23" i="30"/>
  <c r="BQ21" i="30"/>
  <c r="BQ28" i="30"/>
  <c r="BQ20" i="30"/>
  <c r="BQ27" i="30"/>
  <c r="BQ19" i="30"/>
  <c r="BQ26" i="30"/>
  <c r="BQ18" i="30"/>
  <c r="BQ33" i="30"/>
  <c r="BQ23" i="30"/>
  <c r="AG11" i="30"/>
  <c r="R26" i="30"/>
  <c r="S26" i="30"/>
  <c r="BI32" i="30"/>
  <c r="BI38" i="30"/>
  <c r="BI21" i="30"/>
  <c r="BI13" i="30"/>
  <c r="BI28" i="30"/>
  <c r="BI20" i="30"/>
  <c r="BI12" i="30"/>
  <c r="BI27" i="30"/>
  <c r="BI19" i="30"/>
  <c r="BI11" i="30"/>
  <c r="BI26" i="30"/>
  <c r="BI18" i="30"/>
  <c r="BI25" i="30"/>
  <c r="BI17" i="30"/>
  <c r="BI33" i="30"/>
  <c r="BI24" i="30"/>
  <c r="BI16" i="30"/>
  <c r="BI31" i="30"/>
  <c r="BI15" i="30"/>
  <c r="BI39" i="30"/>
  <c r="BI22" i="30"/>
  <c r="BI14" i="30"/>
  <c r="R54" i="30"/>
  <c r="S54" i="30" s="1"/>
  <c r="BY32" i="30"/>
  <c r="BY34" i="30"/>
  <c r="BY25" i="30"/>
  <c r="BY17" i="30"/>
  <c r="BY33" i="30"/>
  <c r="BY24" i="30"/>
  <c r="BY16" i="30"/>
  <c r="BY31" i="30"/>
  <c r="BY23" i="30"/>
  <c r="BY15" i="30"/>
  <c r="BY39" i="30"/>
  <c r="BY30" i="30"/>
  <c r="BY22" i="30"/>
  <c r="BY14" i="30"/>
  <c r="BY38" i="30"/>
  <c r="BY21" i="30"/>
  <c r="BY13" i="30"/>
  <c r="BY37" i="30"/>
  <c r="BY28" i="30"/>
  <c r="BY20" i="30"/>
  <c r="BY12" i="30"/>
  <c r="BY27" i="30"/>
  <c r="BY19" i="30"/>
  <c r="BY11" i="30"/>
  <c r="BY35" i="30"/>
  <c r="BY26" i="30"/>
  <c r="BY18" i="30"/>
  <c r="BU32" i="30"/>
  <c r="BU38" i="30"/>
  <c r="BU28" i="30"/>
  <c r="BU20" i="30"/>
  <c r="BU27" i="30"/>
  <c r="BU26" i="30"/>
  <c r="BU25" i="30"/>
  <c r="BU17" i="30"/>
  <c r="BU31" i="30"/>
  <c r="BU23" i="30"/>
  <c r="BU39" i="30"/>
  <c r="BS38" i="30"/>
  <c r="BS21" i="30"/>
  <c r="BS19" i="30"/>
  <c r="AM21" i="30"/>
  <c r="AM13" i="30"/>
  <c r="AM28" i="30"/>
  <c r="AM16" i="30"/>
  <c r="BY503" i="30"/>
  <c r="BY495" i="30"/>
  <c r="BY510" i="30"/>
  <c r="BY502" i="30"/>
  <c r="BY508" i="30"/>
  <c r="BY500" i="30"/>
  <c r="BY507" i="30"/>
  <c r="BY499" i="30"/>
  <c r="BY506" i="30"/>
  <c r="BY498" i="30"/>
  <c r="BY505" i="30"/>
  <c r="BY497" i="30"/>
  <c r="BY509" i="30"/>
  <c r="BY490" i="30"/>
  <c r="BY482" i="30"/>
  <c r="BY474" i="30"/>
  <c r="BY466" i="30"/>
  <c r="BY458" i="30"/>
  <c r="BY450" i="30"/>
  <c r="BY442" i="30"/>
  <c r="BY434" i="30"/>
  <c r="BY426" i="30"/>
  <c r="BY418" i="30"/>
  <c r="BY410" i="30"/>
  <c r="BY402" i="30"/>
  <c r="BY394" i="30"/>
  <c r="BY386" i="30"/>
  <c r="BY378" i="30"/>
  <c r="BY370" i="30"/>
  <c r="BY362" i="30"/>
  <c r="BY354" i="30"/>
  <c r="BY346" i="30"/>
  <c r="BY338" i="30"/>
  <c r="BY330" i="30"/>
  <c r="BY322" i="30"/>
  <c r="BY314" i="30"/>
  <c r="BY306" i="30"/>
  <c r="BY298" i="30"/>
  <c r="BY290" i="30"/>
  <c r="BY282" i="30"/>
  <c r="BY274" i="30"/>
  <c r="BY266" i="30"/>
  <c r="BY258" i="30"/>
  <c r="BY250" i="30"/>
  <c r="BY242" i="30"/>
  <c r="BY234" i="30"/>
  <c r="BY226" i="30"/>
  <c r="BY218" i="30"/>
  <c r="BY210" i="30"/>
  <c r="BY202" i="30"/>
  <c r="BY194" i="30"/>
  <c r="BY186" i="30"/>
  <c r="BY178" i="30"/>
  <c r="BY170" i="30"/>
  <c r="BY162" i="30"/>
  <c r="BY154" i="30"/>
  <c r="BY146" i="30"/>
  <c r="BY138" i="30"/>
  <c r="BY130" i="30"/>
  <c r="BY122" i="30"/>
  <c r="BY114" i="30"/>
  <c r="BY106" i="30"/>
  <c r="BY98" i="30"/>
  <c r="BY90" i="30"/>
  <c r="BY82" i="30"/>
  <c r="BY74" i="30"/>
  <c r="BY66" i="30"/>
  <c r="BY58" i="30"/>
  <c r="BY50" i="30"/>
  <c r="BY42" i="30"/>
  <c r="BY504" i="30"/>
  <c r="BY489" i="30"/>
  <c r="BY481" i="30"/>
  <c r="BY473" i="30"/>
  <c r="BY465" i="30"/>
  <c r="BY457" i="30"/>
  <c r="BY449" i="30"/>
  <c r="BY441" i="30"/>
  <c r="BY433" i="30"/>
  <c r="BY425" i="30"/>
  <c r="BY417" i="30"/>
  <c r="BY409" i="30"/>
  <c r="BY401" i="30"/>
  <c r="BY393" i="30"/>
  <c r="BY385" i="30"/>
  <c r="BY377" i="30"/>
  <c r="BY369" i="30"/>
  <c r="BY361" i="30"/>
  <c r="BY353" i="30"/>
  <c r="BY345" i="30"/>
  <c r="BY337" i="30"/>
  <c r="BY329" i="30"/>
  <c r="BY321" i="30"/>
  <c r="BY313" i="30"/>
  <c r="BY305" i="30"/>
  <c r="BY297" i="30"/>
  <c r="BY289" i="30"/>
  <c r="BY281" i="30"/>
  <c r="BY273" i="30"/>
  <c r="BY265" i="30"/>
  <c r="BY257" i="30"/>
  <c r="BY249" i="30"/>
  <c r="BY241" i="30"/>
  <c r="BY233" i="30"/>
  <c r="BY225" i="30"/>
  <c r="BY217" i="30"/>
  <c r="BY209" i="30"/>
  <c r="BY201" i="30"/>
  <c r="BY193" i="30"/>
  <c r="BY185" i="30"/>
  <c r="BY177" i="30"/>
  <c r="BY169" i="30"/>
  <c r="BY161" i="30"/>
  <c r="BY153" i="30"/>
  <c r="BY145" i="30"/>
  <c r="BY137" i="30"/>
  <c r="BY129" i="30"/>
  <c r="BY121" i="30"/>
  <c r="BY113" i="30"/>
  <c r="BY105" i="30"/>
  <c r="BY97" i="30"/>
  <c r="BY89" i="30"/>
  <c r="BY81" i="30"/>
  <c r="BY73" i="30"/>
  <c r="BY65" i="30"/>
  <c r="BY57" i="30"/>
  <c r="BY49" i="30"/>
  <c r="BY41" i="30"/>
  <c r="BY501" i="30"/>
  <c r="BY488" i="30"/>
  <c r="BY480" i="30"/>
  <c r="BY472" i="30"/>
  <c r="BY464" i="30"/>
  <c r="BY456" i="30"/>
  <c r="BY448" i="30"/>
  <c r="BY440" i="30"/>
  <c r="BY432" i="30"/>
  <c r="BY424" i="30"/>
  <c r="BY416" i="30"/>
  <c r="BY408" i="30"/>
  <c r="BY400" i="30"/>
  <c r="BY392" i="30"/>
  <c r="BY384" i="30"/>
  <c r="BY376" i="30"/>
  <c r="BY368" i="30"/>
  <c r="BY360" i="30"/>
  <c r="BY352" i="30"/>
  <c r="BY344" i="30"/>
  <c r="BY336" i="30"/>
  <c r="BY328" i="30"/>
  <c r="BY320" i="30"/>
  <c r="BY312" i="30"/>
  <c r="BY304" i="30"/>
  <c r="BY296" i="30"/>
  <c r="BY288" i="30"/>
  <c r="BY280" i="30"/>
  <c r="BY272" i="30"/>
  <c r="BY264" i="30"/>
  <c r="BY256" i="30"/>
  <c r="BY248" i="30"/>
  <c r="BY240" i="30"/>
  <c r="BY232" i="30"/>
  <c r="BY224" i="30"/>
  <c r="BY216" i="30"/>
  <c r="BY208" i="30"/>
  <c r="BY200" i="30"/>
  <c r="BY192" i="30"/>
  <c r="BY184" i="30"/>
  <c r="BY176" i="30"/>
  <c r="BY168" i="30"/>
  <c r="BY160" i="30"/>
  <c r="BY152" i="30"/>
  <c r="BY144" i="30"/>
  <c r="BY136" i="30"/>
  <c r="BY128" i="30"/>
  <c r="BY120" i="30"/>
  <c r="BY112" i="30"/>
  <c r="BY104" i="30"/>
  <c r="BY96" i="30"/>
  <c r="BY88" i="30"/>
  <c r="BY80" i="30"/>
  <c r="BY72" i="30"/>
  <c r="BY64" i="30"/>
  <c r="BY56" i="30"/>
  <c r="BY48" i="30"/>
  <c r="BY40" i="30"/>
  <c r="BY496" i="30"/>
  <c r="BY487" i="30"/>
  <c r="BY479" i="30"/>
  <c r="BY471" i="30"/>
  <c r="BY463" i="30"/>
  <c r="BY455" i="30"/>
  <c r="BY447" i="30"/>
  <c r="BY439" i="30"/>
  <c r="BY431" i="30"/>
  <c r="BY423" i="30"/>
  <c r="BY415" i="30"/>
  <c r="BY407" i="30"/>
  <c r="BY399" i="30"/>
  <c r="BY391" i="30"/>
  <c r="BY383" i="30"/>
  <c r="BY375" i="30"/>
  <c r="BY367" i="30"/>
  <c r="BY359" i="30"/>
  <c r="BY351" i="30"/>
  <c r="BY343" i="30"/>
  <c r="BY335" i="30"/>
  <c r="BY327" i="30"/>
  <c r="BY319" i="30"/>
  <c r="BY311" i="30"/>
  <c r="BY303" i="30"/>
  <c r="BY295" i="30"/>
  <c r="BY287" i="30"/>
  <c r="BY279" i="30"/>
  <c r="BY271" i="30"/>
  <c r="BY263" i="30"/>
  <c r="BY255" i="30"/>
  <c r="BY247" i="30"/>
  <c r="BY239" i="30"/>
  <c r="BY231" i="30"/>
  <c r="BY223" i="30"/>
  <c r="BY215" i="30"/>
  <c r="BY207" i="30"/>
  <c r="BY199" i="30"/>
  <c r="BY191" i="30"/>
  <c r="BY183" i="30"/>
  <c r="BY175" i="30"/>
  <c r="BY167" i="30"/>
  <c r="BY159" i="30"/>
  <c r="BY151" i="30"/>
  <c r="BY143" i="30"/>
  <c r="BY135" i="30"/>
  <c r="BY127" i="30"/>
  <c r="BY119" i="30"/>
  <c r="BY111" i="30"/>
  <c r="BY103" i="30"/>
  <c r="BY95" i="30"/>
  <c r="BY87" i="30"/>
  <c r="BY79" i="30"/>
  <c r="BY71" i="30"/>
  <c r="BY63" i="30"/>
  <c r="BY55" i="30"/>
  <c r="BY47" i="30"/>
  <c r="BY494" i="30"/>
  <c r="BY486" i="30"/>
  <c r="BY478" i="30"/>
  <c r="BY470" i="30"/>
  <c r="BY462" i="30"/>
  <c r="BY454" i="30"/>
  <c r="BY446" i="30"/>
  <c r="BY438" i="30"/>
  <c r="BY430" i="30"/>
  <c r="BY422" i="30"/>
  <c r="BY414" i="30"/>
  <c r="BY406" i="30"/>
  <c r="BY398" i="30"/>
  <c r="BY390" i="30"/>
  <c r="BY382" i="30"/>
  <c r="BY374" i="30"/>
  <c r="BY366" i="30"/>
  <c r="BY358" i="30"/>
  <c r="BY350" i="30"/>
  <c r="BY342" i="30"/>
  <c r="BY334" i="30"/>
  <c r="BY326" i="30"/>
  <c r="BY318" i="30"/>
  <c r="BY310" i="30"/>
  <c r="BY302" i="30"/>
  <c r="BY294" i="30"/>
  <c r="BY286" i="30"/>
  <c r="BY278" i="30"/>
  <c r="BY270" i="30"/>
  <c r="BY262" i="30"/>
  <c r="BY254" i="30"/>
  <c r="BY246" i="30"/>
  <c r="BY238" i="30"/>
  <c r="BY230" i="30"/>
  <c r="BY222" i="30"/>
  <c r="BY214" i="30"/>
  <c r="BY206" i="30"/>
  <c r="BY198" i="30"/>
  <c r="BY190" i="30"/>
  <c r="BY182" i="30"/>
  <c r="BY174" i="30"/>
  <c r="BY166" i="30"/>
  <c r="BY158" i="30"/>
  <c r="BY150" i="30"/>
  <c r="BY142" i="30"/>
  <c r="BY134" i="30"/>
  <c r="BY126" i="30"/>
  <c r="BY118" i="30"/>
  <c r="BY110" i="30"/>
  <c r="BY102" i="30"/>
  <c r="BY94" i="30"/>
  <c r="BY86" i="30"/>
  <c r="BY78" i="30"/>
  <c r="BY70" i="30"/>
  <c r="BY62" i="30"/>
  <c r="BY54" i="30"/>
  <c r="BY46" i="30"/>
  <c r="BY493" i="30"/>
  <c r="BY485" i="30"/>
  <c r="BY477" i="30"/>
  <c r="BY469" i="30"/>
  <c r="BY461" i="30"/>
  <c r="BY453" i="30"/>
  <c r="BY445" i="30"/>
  <c r="BY437" i="30"/>
  <c r="BY429" i="30"/>
  <c r="BY421" i="30"/>
  <c r="BY413" i="30"/>
  <c r="BY405" i="30"/>
  <c r="BY397" i="30"/>
  <c r="BY389" i="30"/>
  <c r="BY381" i="30"/>
  <c r="BY373" i="30"/>
  <c r="BY365" i="30"/>
  <c r="BY357" i="30"/>
  <c r="BY349" i="30"/>
  <c r="BY341" i="30"/>
  <c r="BY333" i="30"/>
  <c r="BY325" i="30"/>
  <c r="BY317" i="30"/>
  <c r="BY309" i="30"/>
  <c r="BY301" i="30"/>
  <c r="BY293" i="30"/>
  <c r="BY285" i="30"/>
  <c r="BY277" i="30"/>
  <c r="BY269" i="30"/>
  <c r="BY261" i="30"/>
  <c r="BY253" i="30"/>
  <c r="BY245" i="30"/>
  <c r="BY237" i="30"/>
  <c r="BY229" i="30"/>
  <c r="BY221" i="30"/>
  <c r="BY213" i="30"/>
  <c r="BY205" i="30"/>
  <c r="BY197" i="30"/>
  <c r="BY189" i="30"/>
  <c r="BY181" i="30"/>
  <c r="BY173" i="30"/>
  <c r="BY165" i="30"/>
  <c r="BY157" i="30"/>
  <c r="BY149" i="30"/>
  <c r="BY141" i="30"/>
  <c r="BY133" i="30"/>
  <c r="BY125" i="30"/>
  <c r="BY117" i="30"/>
  <c r="BY109" i="30"/>
  <c r="BY101" i="30"/>
  <c r="BY93" i="30"/>
  <c r="BY85" i="30"/>
  <c r="BY77" i="30"/>
  <c r="BY69" i="30"/>
  <c r="BY61" i="30"/>
  <c r="BY53" i="30"/>
  <c r="BY45" i="30"/>
  <c r="BY492" i="30"/>
  <c r="BY484" i="30"/>
  <c r="BY476" i="30"/>
  <c r="BY468" i="30"/>
  <c r="BY460" i="30"/>
  <c r="BY452" i="30"/>
  <c r="BY444" i="30"/>
  <c r="BY436" i="30"/>
  <c r="BY428" i="30"/>
  <c r="BY420" i="30"/>
  <c r="BY412" i="30"/>
  <c r="BY404" i="30"/>
  <c r="BY396" i="30"/>
  <c r="BY388" i="30"/>
  <c r="BY380" i="30"/>
  <c r="BY372" i="30"/>
  <c r="BY364" i="30"/>
  <c r="BY356" i="30"/>
  <c r="BY348" i="30"/>
  <c r="BY340" i="30"/>
  <c r="BY332" i="30"/>
  <c r="BY324" i="30"/>
  <c r="BY316" i="30"/>
  <c r="BY308" i="30"/>
  <c r="BY300" i="30"/>
  <c r="BY292" i="30"/>
  <c r="BY284" i="30"/>
  <c r="BY276" i="30"/>
  <c r="BY268" i="30"/>
  <c r="BY260" i="30"/>
  <c r="BY252" i="30"/>
  <c r="BY244" i="30"/>
  <c r="BY236" i="30"/>
  <c r="BY228" i="30"/>
  <c r="BY220" i="30"/>
  <c r="BY212" i="30"/>
  <c r="BY204" i="30"/>
  <c r="BY196" i="30"/>
  <c r="BY188" i="30"/>
  <c r="BY180" i="30"/>
  <c r="BY172" i="30"/>
  <c r="BY164" i="30"/>
  <c r="BY156" i="30"/>
  <c r="BY148" i="30"/>
  <c r="BY140" i="30"/>
  <c r="BY132" i="30"/>
  <c r="BY124" i="30"/>
  <c r="BY116" i="30"/>
  <c r="BY108" i="30"/>
  <c r="BY100" i="30"/>
  <c r="BY92" i="30"/>
  <c r="BY84" i="30"/>
  <c r="BY76" i="30"/>
  <c r="BY68" i="30"/>
  <c r="BY60" i="30"/>
  <c r="BY52" i="30"/>
  <c r="BY44" i="30"/>
  <c r="BY435" i="30"/>
  <c r="BY371" i="30"/>
  <c r="BY307" i="30"/>
  <c r="BY243" i="30"/>
  <c r="BY179" i="30"/>
  <c r="BY115" i="30"/>
  <c r="BY51" i="30"/>
  <c r="BY491" i="30"/>
  <c r="BY427" i="30"/>
  <c r="BY363" i="30"/>
  <c r="BY299" i="30"/>
  <c r="BY235" i="30"/>
  <c r="BY171" i="30"/>
  <c r="BY107" i="30"/>
  <c r="BY43" i="30"/>
  <c r="BY483" i="30"/>
  <c r="BY419" i="30"/>
  <c r="BY355" i="30"/>
  <c r="BY291" i="30"/>
  <c r="BY227" i="30"/>
  <c r="BY163" i="30"/>
  <c r="BY99" i="30"/>
  <c r="BY475" i="30"/>
  <c r="BY411" i="30"/>
  <c r="BY347" i="30"/>
  <c r="BY283" i="30"/>
  <c r="BY219" i="30"/>
  <c r="BY155" i="30"/>
  <c r="BY91" i="30"/>
  <c r="BY467" i="30"/>
  <c r="BY403" i="30"/>
  <c r="BY339" i="30"/>
  <c r="BY275" i="30"/>
  <c r="BY211" i="30"/>
  <c r="BY147" i="30"/>
  <c r="BY83" i="30"/>
  <c r="BY459" i="30"/>
  <c r="BY395" i="30"/>
  <c r="BY331" i="30"/>
  <c r="BY267" i="30"/>
  <c r="BY203" i="30"/>
  <c r="BY139" i="30"/>
  <c r="BY75" i="30"/>
  <c r="BY451" i="30"/>
  <c r="BY387" i="30"/>
  <c r="BY323" i="30"/>
  <c r="BY259" i="30"/>
  <c r="BY195" i="30"/>
  <c r="BY131" i="30"/>
  <c r="BY67" i="30"/>
  <c r="BY443" i="30"/>
  <c r="BY379" i="30"/>
  <c r="BY315" i="30"/>
  <c r="BY251" i="30"/>
  <c r="BY187" i="30"/>
  <c r="BY123" i="30"/>
  <c r="BY59" i="30"/>
  <c r="R66" i="30"/>
  <c r="S66" i="30"/>
  <c r="BU13" i="30"/>
  <c r="BU12" i="30"/>
  <c r="BU11" i="30"/>
  <c r="BU16" i="30"/>
  <c r="BU15" i="30"/>
  <c r="BU22" i="30"/>
  <c r="BU14" i="30"/>
  <c r="AM22" i="30"/>
  <c r="AM14" i="30"/>
  <c r="AM12" i="30"/>
  <c r="AM11" i="30"/>
  <c r="AM25" i="30"/>
  <c r="AM15" i="30"/>
  <c r="R32" i="30"/>
  <c r="S32" i="30"/>
  <c r="R60" i="30"/>
  <c r="S60" i="30" s="1"/>
  <c r="BO22" i="30"/>
  <c r="BO12" i="30"/>
  <c r="BO11" i="30"/>
  <c r="T16" i="1"/>
  <c r="CC12" i="30"/>
  <c r="CC11" i="30"/>
  <c r="AG15" i="30"/>
  <c r="AG14" i="30"/>
  <c r="AG13" i="30"/>
  <c r="AG17" i="30"/>
  <c r="AG16" i="30"/>
  <c r="CA11" i="30"/>
  <c r="CA16" i="30"/>
  <c r="CA15" i="30"/>
  <c r="CA22" i="30"/>
  <c r="CA14" i="30"/>
  <c r="CA13" i="30"/>
  <c r="CA17" i="30"/>
  <c r="O32" i="30"/>
  <c r="O27" i="30"/>
  <c r="O36" i="30"/>
  <c r="O28" i="30"/>
  <c r="O37" i="30"/>
  <c r="O29" i="30"/>
  <c r="O38" i="30"/>
  <c r="O30" i="30"/>
  <c r="O39" i="30"/>
  <c r="O23" i="30"/>
  <c r="O31" i="30"/>
  <c r="O24" i="30"/>
  <c r="O33" i="30"/>
  <c r="O25" i="30"/>
  <c r="O34" i="30"/>
  <c r="O26" i="30"/>
  <c r="O35" i="30"/>
  <c r="BK25" i="30"/>
  <c r="BK16" i="30"/>
  <c r="BK15" i="30"/>
  <c r="BK22" i="30"/>
  <c r="BK14" i="30"/>
  <c r="BK13" i="30"/>
  <c r="BK12" i="30"/>
  <c r="BK11" i="30"/>
  <c r="R56" i="30"/>
  <c r="S56" i="30"/>
  <c r="BU21" i="30"/>
  <c r="BU19" i="30"/>
  <c r="BU18" i="30"/>
  <c r="BU34" i="30"/>
  <c r="BU33" i="30"/>
  <c r="S31" i="30"/>
  <c r="S23" i="30"/>
  <c r="S29" i="30"/>
  <c r="S37" i="30"/>
  <c r="S27" i="30"/>
  <c r="S35" i="30"/>
  <c r="AM20" i="30"/>
  <c r="AM27" i="30"/>
  <c r="AM19" i="30"/>
  <c r="AM26" i="30"/>
  <c r="AM18" i="30"/>
  <c r="AM17" i="30"/>
  <c r="AM23" i="30"/>
  <c r="Y32" i="30"/>
  <c r="Y510" i="30"/>
  <c r="Y502" i="30"/>
  <c r="Y494" i="30"/>
  <c r="Y486" i="30"/>
  <c r="Y478" i="30"/>
  <c r="Y470" i="30"/>
  <c r="Y462" i="30"/>
  <c r="Y454" i="30"/>
  <c r="Y446" i="30"/>
  <c r="Y438" i="30"/>
  <c r="Y430" i="30"/>
  <c r="Y422" i="30"/>
  <c r="Y414" i="30"/>
  <c r="Y406" i="30"/>
  <c r="Y398" i="30"/>
  <c r="Y390" i="30"/>
  <c r="Y382" i="30"/>
  <c r="Y374" i="30"/>
  <c r="Y366" i="30"/>
  <c r="Y358" i="30"/>
  <c r="Y350" i="30"/>
  <c r="Y342" i="30"/>
  <c r="Y334" i="30"/>
  <c r="Y326" i="30"/>
  <c r="Y318" i="30"/>
  <c r="Y310" i="30"/>
  <c r="Y302" i="30"/>
  <c r="Y294" i="30"/>
  <c r="Y286" i="30"/>
  <c r="Y278" i="30"/>
  <c r="Y270" i="30"/>
  <c r="Y262" i="30"/>
  <c r="Y254" i="30"/>
  <c r="Y246" i="30"/>
  <c r="Y238" i="30"/>
  <c r="Y230" i="30"/>
  <c r="Y222" i="30"/>
  <c r="Y214" i="30"/>
  <c r="Y206" i="30"/>
  <c r="Y198" i="30"/>
  <c r="Y190" i="30"/>
  <c r="Y182" i="30"/>
  <c r="Y174" i="30"/>
  <c r="Y166" i="30"/>
  <c r="Y158" i="30"/>
  <c r="Y150" i="30"/>
  <c r="Y142" i="30"/>
  <c r="Y134" i="30"/>
  <c r="Y126" i="30"/>
  <c r="Y118" i="30"/>
  <c r="Y110" i="30"/>
  <c r="Y102" i="30"/>
  <c r="Y94" i="30"/>
  <c r="Y86" i="30"/>
  <c r="Y78" i="30"/>
  <c r="Y70" i="30"/>
  <c r="Y62" i="30"/>
  <c r="Y54" i="30"/>
  <c r="Y46" i="30"/>
  <c r="Y38" i="30"/>
  <c r="Y29" i="30"/>
  <c r="Y21" i="30"/>
  <c r="Y13" i="30"/>
  <c r="Y509" i="30"/>
  <c r="Y501" i="30"/>
  <c r="Y493" i="30"/>
  <c r="Y485" i="30"/>
  <c r="Y477" i="30"/>
  <c r="Y469" i="30"/>
  <c r="Y461" i="30"/>
  <c r="Y453" i="30"/>
  <c r="Y445" i="30"/>
  <c r="Y437" i="30"/>
  <c r="Y429" i="30"/>
  <c r="Y421" i="30"/>
  <c r="Y413" i="30"/>
  <c r="Y405" i="30"/>
  <c r="Y397" i="30"/>
  <c r="Y389" i="30"/>
  <c r="Y381" i="30"/>
  <c r="Y373" i="30"/>
  <c r="Y365" i="30"/>
  <c r="Y357" i="30"/>
  <c r="Y349" i="30"/>
  <c r="Y341" i="30"/>
  <c r="Y333" i="30"/>
  <c r="Y325" i="30"/>
  <c r="Y317" i="30"/>
  <c r="Y309" i="30"/>
  <c r="Y301" i="30"/>
  <c r="Y293" i="30"/>
  <c r="Y285" i="30"/>
  <c r="Y277" i="30"/>
  <c r="Y269" i="30"/>
  <c r="Y261" i="30"/>
  <c r="Y253" i="30"/>
  <c r="Y245" i="30"/>
  <c r="Y237" i="30"/>
  <c r="Y229" i="30"/>
  <c r="Y221" i="30"/>
  <c r="Y213" i="30"/>
  <c r="Y205" i="30"/>
  <c r="Y197" i="30"/>
  <c r="Y189" i="30"/>
  <c r="Y181" i="30"/>
  <c r="Y173" i="30"/>
  <c r="Y165" i="30"/>
  <c r="Y157" i="30"/>
  <c r="Y149" i="30"/>
  <c r="Y141" i="30"/>
  <c r="Y133" i="30"/>
  <c r="Y125" i="30"/>
  <c r="Y117" i="30"/>
  <c r="Y109" i="30"/>
  <c r="Y101" i="30"/>
  <c r="Y93" i="30"/>
  <c r="Y85" i="30"/>
  <c r="Y77" i="30"/>
  <c r="Y69" i="30"/>
  <c r="Y61" i="30"/>
  <c r="Y53" i="30"/>
  <c r="Y45" i="30"/>
  <c r="Y37" i="30"/>
  <c r="Y28" i="30"/>
  <c r="Y20" i="30"/>
  <c r="Y508" i="30"/>
  <c r="Y500" i="30"/>
  <c r="Y492" i="30"/>
  <c r="Y484" i="30"/>
  <c r="Y476" i="30"/>
  <c r="Y468" i="30"/>
  <c r="Y460" i="30"/>
  <c r="Y452" i="30"/>
  <c r="Y444" i="30"/>
  <c r="Y436" i="30"/>
  <c r="Y428" i="30"/>
  <c r="Y420" i="30"/>
  <c r="Y412" i="30"/>
  <c r="Y404" i="30"/>
  <c r="Y396" i="30"/>
  <c r="Y388" i="30"/>
  <c r="Y380" i="30"/>
  <c r="Y372" i="30"/>
  <c r="Y364" i="30"/>
  <c r="Y356" i="30"/>
  <c r="Y348" i="30"/>
  <c r="Y340" i="30"/>
  <c r="Y332" i="30"/>
  <c r="Y324" i="30"/>
  <c r="Y316" i="30"/>
  <c r="Y308" i="30"/>
  <c r="Y300" i="30"/>
  <c r="Y292" i="30"/>
  <c r="Y284" i="30"/>
  <c r="Y276" i="30"/>
  <c r="Y268" i="30"/>
  <c r="Y260" i="30"/>
  <c r="Y252" i="30"/>
  <c r="Y244" i="30"/>
  <c r="Y236" i="30"/>
  <c r="Y228" i="30"/>
  <c r="Y220" i="30"/>
  <c r="Y212" i="30"/>
  <c r="Y204" i="30"/>
  <c r="Y196" i="30"/>
  <c r="Y188" i="30"/>
  <c r="Y180" i="30"/>
  <c r="Y172" i="30"/>
  <c r="Y164" i="30"/>
  <c r="Y156" i="30"/>
  <c r="Y148" i="30"/>
  <c r="Y140" i="30"/>
  <c r="Y132" i="30"/>
  <c r="Y124" i="30"/>
  <c r="Y116" i="30"/>
  <c r="Y108" i="30"/>
  <c r="Y100" i="30"/>
  <c r="Y92" i="30"/>
  <c r="Y84" i="30"/>
  <c r="Y76" i="30"/>
  <c r="Y68" i="30"/>
  <c r="Y60" i="30"/>
  <c r="Y52" i="30"/>
  <c r="Y44" i="30"/>
  <c r="Y36" i="30"/>
  <c r="Y27" i="30"/>
  <c r="Y19" i="30"/>
  <c r="Y11" i="30"/>
  <c r="Y507" i="30"/>
  <c r="Y499" i="30"/>
  <c r="Y491" i="30"/>
  <c r="Y483" i="30"/>
  <c r="Y475" i="30"/>
  <c r="Y467" i="30"/>
  <c r="Y459" i="30"/>
  <c r="Y451" i="30"/>
  <c r="Y443" i="30"/>
  <c r="Y435" i="30"/>
  <c r="Y427" i="30"/>
  <c r="Y419" i="30"/>
  <c r="Y411" i="30"/>
  <c r="Y403" i="30"/>
  <c r="Y395" i="30"/>
  <c r="Y387" i="30"/>
  <c r="Y379" i="30"/>
  <c r="Y371" i="30"/>
  <c r="Y363" i="30"/>
  <c r="Y355" i="30"/>
  <c r="Y347" i="30"/>
  <c r="Y339" i="30"/>
  <c r="Y331" i="30"/>
  <c r="Y323" i="30"/>
  <c r="Y315" i="30"/>
  <c r="Y307" i="30"/>
  <c r="Y299" i="30"/>
  <c r="Y291" i="30"/>
  <c r="Y283" i="30"/>
  <c r="Y275" i="30"/>
  <c r="Y267" i="30"/>
  <c r="Y259" i="30"/>
  <c r="Y251" i="30"/>
  <c r="Y243" i="30"/>
  <c r="Y235" i="30"/>
  <c r="Y227" i="30"/>
  <c r="Y219" i="30"/>
  <c r="Y211" i="30"/>
  <c r="Y203" i="30"/>
  <c r="Y195" i="30"/>
  <c r="Y187" i="30"/>
  <c r="Y179" i="30"/>
  <c r="Y171" i="30"/>
  <c r="Y163" i="30"/>
  <c r="Y155" i="30"/>
  <c r="Y147" i="30"/>
  <c r="Y139" i="30"/>
  <c r="Y131" i="30"/>
  <c r="Y123" i="30"/>
  <c r="Y115" i="30"/>
  <c r="Y107" i="30"/>
  <c r="Y99" i="30"/>
  <c r="Y91" i="30"/>
  <c r="Y83" i="30"/>
  <c r="Y75" i="30"/>
  <c r="Y67" i="30"/>
  <c r="Y59" i="30"/>
  <c r="Y51" i="30"/>
  <c r="Y43" i="30"/>
  <c r="Y35" i="30"/>
  <c r="Y26" i="30"/>
  <c r="Y18" i="30"/>
  <c r="Y506" i="30"/>
  <c r="Y498" i="30"/>
  <c r="Y490" i="30"/>
  <c r="Y482" i="30"/>
  <c r="Y474" i="30"/>
  <c r="Y466" i="30"/>
  <c r="Y458" i="30"/>
  <c r="Y450" i="30"/>
  <c r="Y442" i="30"/>
  <c r="Y434" i="30"/>
  <c r="Y426" i="30"/>
  <c r="Y418" i="30"/>
  <c r="Y410" i="30"/>
  <c r="Y402" i="30"/>
  <c r="Y394" i="30"/>
  <c r="Y386" i="30"/>
  <c r="Y378" i="30"/>
  <c r="Y370" i="30"/>
  <c r="Y362" i="30"/>
  <c r="Y354" i="30"/>
  <c r="Y346" i="30"/>
  <c r="Y338" i="30"/>
  <c r="Y330" i="30"/>
  <c r="Y322" i="30"/>
  <c r="Y314" i="30"/>
  <c r="Y306" i="30"/>
  <c r="Y298" i="30"/>
  <c r="Y290" i="30"/>
  <c r="Y282" i="30"/>
  <c r="Y274" i="30"/>
  <c r="Y266" i="30"/>
  <c r="Y258" i="30"/>
  <c r="Y250" i="30"/>
  <c r="Y242" i="30"/>
  <c r="Y234" i="30"/>
  <c r="Y226" i="30"/>
  <c r="Y218" i="30"/>
  <c r="Y210" i="30"/>
  <c r="Y202" i="30"/>
  <c r="Y194" i="30"/>
  <c r="Y186" i="30"/>
  <c r="Y178" i="30"/>
  <c r="Y170" i="30"/>
  <c r="Y162" i="30"/>
  <c r="Y154" i="30"/>
  <c r="Y146" i="30"/>
  <c r="Y138" i="30"/>
  <c r="Y130" i="30"/>
  <c r="Y122" i="30"/>
  <c r="Y114" i="30"/>
  <c r="Y106" i="30"/>
  <c r="Y98" i="30"/>
  <c r="Y90" i="30"/>
  <c r="Y82" i="30"/>
  <c r="Y74" i="30"/>
  <c r="Y66" i="30"/>
  <c r="Y58" i="30"/>
  <c r="Y50" i="30"/>
  <c r="Y42" i="30"/>
  <c r="Y34" i="30"/>
  <c r="Y25" i="30"/>
  <c r="Y17" i="30"/>
  <c r="Y505" i="30"/>
  <c r="Y497" i="30"/>
  <c r="Y489" i="30"/>
  <c r="Y481" i="30"/>
  <c r="Y473" i="30"/>
  <c r="Y465" i="30"/>
  <c r="Y457" i="30"/>
  <c r="Y449" i="30"/>
  <c r="Y441" i="30"/>
  <c r="Y433" i="30"/>
  <c r="Y425" i="30"/>
  <c r="Y417" i="30"/>
  <c r="Y409" i="30"/>
  <c r="Y401" i="30"/>
  <c r="Y393" i="30"/>
  <c r="Y385" i="30"/>
  <c r="Y377" i="30"/>
  <c r="Y369" i="30"/>
  <c r="Y361" i="30"/>
  <c r="Y353" i="30"/>
  <c r="Y345" i="30"/>
  <c r="Y337" i="30"/>
  <c r="Y329" i="30"/>
  <c r="Y321" i="30"/>
  <c r="Y313" i="30"/>
  <c r="Y305" i="30"/>
  <c r="Y297" i="30"/>
  <c r="Y289" i="30"/>
  <c r="Y281" i="30"/>
  <c r="Y273" i="30"/>
  <c r="Y265" i="30"/>
  <c r="Y257" i="30"/>
  <c r="Y249" i="30"/>
  <c r="Y241" i="30"/>
  <c r="Y233" i="30"/>
  <c r="Y225" i="30"/>
  <c r="Y217" i="30"/>
  <c r="Y209" i="30"/>
  <c r="Y201" i="30"/>
  <c r="Y193" i="30"/>
  <c r="Y185" i="30"/>
  <c r="Y177" i="30"/>
  <c r="Y169" i="30"/>
  <c r="Y161" i="30"/>
  <c r="Y153" i="30"/>
  <c r="Y145" i="30"/>
  <c r="Y137" i="30"/>
  <c r="Y129" i="30"/>
  <c r="Y121" i="30"/>
  <c r="Y113" i="30"/>
  <c r="Y105" i="30"/>
  <c r="Y97" i="30"/>
  <c r="Y89" i="30"/>
  <c r="Y81" i="30"/>
  <c r="Y73" i="30"/>
  <c r="Y65" i="30"/>
  <c r="Y57" i="30"/>
  <c r="Y49" i="30"/>
  <c r="Y41" i="30"/>
  <c r="Y33" i="30"/>
  <c r="Y24" i="30"/>
  <c r="Y16" i="30"/>
  <c r="Y504" i="30"/>
  <c r="Y496" i="30"/>
  <c r="Y488" i="30"/>
  <c r="Y480" i="30"/>
  <c r="Y472" i="30"/>
  <c r="Y464" i="30"/>
  <c r="Y456" i="30"/>
  <c r="Y448" i="30"/>
  <c r="Y440" i="30"/>
  <c r="Y432" i="30"/>
  <c r="Y424" i="30"/>
  <c r="Y416" i="30"/>
  <c r="Y408" i="30"/>
  <c r="Y400" i="30"/>
  <c r="Y392" i="30"/>
  <c r="Y384" i="30"/>
  <c r="Y376" i="30"/>
  <c r="Y368" i="30"/>
  <c r="Y360" i="30"/>
  <c r="Y352" i="30"/>
  <c r="Y344" i="30"/>
  <c r="Y336" i="30"/>
  <c r="Y328" i="30"/>
  <c r="Y320" i="30"/>
  <c r="Y312" i="30"/>
  <c r="Y304" i="30"/>
  <c r="Y296" i="30"/>
  <c r="Y288" i="30"/>
  <c r="Y280" i="30"/>
  <c r="Y272" i="30"/>
  <c r="Y264" i="30"/>
  <c r="Y256" i="30"/>
  <c r="Y248" i="30"/>
  <c r="Y240" i="30"/>
  <c r="Y232" i="30"/>
  <c r="Y224" i="30"/>
  <c r="Y216" i="30"/>
  <c r="Y208" i="30"/>
  <c r="Y200" i="30"/>
  <c r="Y192" i="30"/>
  <c r="Y184" i="30"/>
  <c r="Y176" i="30"/>
  <c r="Y168" i="30"/>
  <c r="Y160" i="30"/>
  <c r="Y152" i="30"/>
  <c r="Y144" i="30"/>
  <c r="Y136" i="30"/>
  <c r="Y128" i="30"/>
  <c r="Y120" i="30"/>
  <c r="Y112" i="30"/>
  <c r="Y104" i="30"/>
  <c r="Y96" i="30"/>
  <c r="Y88" i="30"/>
  <c r="Y80" i="30"/>
  <c r="Y72" i="30"/>
  <c r="Y64" i="30"/>
  <c r="Y56" i="30"/>
  <c r="Y48" i="30"/>
  <c r="Y40" i="30"/>
  <c r="Y31" i="30"/>
  <c r="Y23" i="30"/>
  <c r="Y15" i="30"/>
  <c r="Y503" i="30"/>
  <c r="Y495" i="30"/>
  <c r="Y487" i="30"/>
  <c r="Y479" i="30"/>
  <c r="Y471" i="30"/>
  <c r="Y463" i="30"/>
  <c r="Y455" i="30"/>
  <c r="Y447" i="30"/>
  <c r="Y439" i="30"/>
  <c r="Y431" i="30"/>
  <c r="Y423" i="30"/>
  <c r="Y415" i="30"/>
  <c r="Y407" i="30"/>
  <c r="Y399" i="30"/>
  <c r="Y391" i="30"/>
  <c r="Y383" i="30"/>
  <c r="Y375" i="30"/>
  <c r="Y367" i="30"/>
  <c r="Y359" i="30"/>
  <c r="Y351" i="30"/>
  <c r="Y343" i="30"/>
  <c r="Y335" i="30"/>
  <c r="Y327" i="30"/>
  <c r="Y319" i="30"/>
  <c r="Y311" i="30"/>
  <c r="Y303" i="30"/>
  <c r="Y295" i="30"/>
  <c r="Y287" i="30"/>
  <c r="Y279" i="30"/>
  <c r="Y271" i="30"/>
  <c r="Y263" i="30"/>
  <c r="Y255" i="30"/>
  <c r="Y247" i="30"/>
  <c r="Y239" i="30"/>
  <c r="Y231" i="30"/>
  <c r="Y223" i="30"/>
  <c r="Y215" i="30"/>
  <c r="Y207" i="30"/>
  <c r="Y199" i="30"/>
  <c r="Y191" i="30"/>
  <c r="Y183" i="30"/>
  <c r="Y175" i="30"/>
  <c r="Y167" i="30"/>
  <c r="Y159" i="30"/>
  <c r="Y151" i="30"/>
  <c r="Y143" i="30"/>
  <c r="Y135" i="30"/>
  <c r="Y127" i="30"/>
  <c r="Y119" i="30"/>
  <c r="Y111" i="30"/>
  <c r="Y103" i="30"/>
  <c r="Y95" i="30"/>
  <c r="Y87" i="30"/>
  <c r="Y79" i="30"/>
  <c r="Y71" i="30"/>
  <c r="Y63" i="30"/>
  <c r="Y55" i="30"/>
  <c r="Y47" i="30"/>
  <c r="Y39" i="30"/>
  <c r="Y30" i="30"/>
  <c r="Y22" i="30"/>
  <c r="Y14" i="30"/>
  <c r="C20" i="27"/>
  <c r="CE21" i="30"/>
  <c r="CE19" i="30"/>
  <c r="CE18" i="30"/>
  <c r="O19" i="30"/>
  <c r="O12" i="30"/>
  <c r="O20" i="30"/>
  <c r="O21" i="30"/>
  <c r="O22" i="30"/>
  <c r="O17" i="30"/>
  <c r="O18" i="30"/>
  <c r="AO19" i="30"/>
  <c r="AO18" i="30"/>
  <c r="AO17" i="30"/>
  <c r="AO21" i="30"/>
  <c r="AO20" i="30"/>
  <c r="S16" i="1"/>
  <c r="AG32" i="30"/>
  <c r="AG31" i="30"/>
  <c r="AG23" i="30"/>
  <c r="AG39" i="30"/>
  <c r="AG30" i="30"/>
  <c r="AG22" i="30"/>
  <c r="AG38" i="30"/>
  <c r="AG29" i="30"/>
  <c r="AG21" i="30"/>
  <c r="AG37" i="30"/>
  <c r="AG28" i="30"/>
  <c r="AG20" i="30"/>
  <c r="AG12" i="30"/>
  <c r="AG36" i="30"/>
  <c r="AG27" i="30"/>
  <c r="AG19" i="30"/>
  <c r="AG35" i="30"/>
  <c r="AG26" i="30"/>
  <c r="AG18" i="30"/>
  <c r="AG34" i="30"/>
  <c r="AG25" i="30"/>
  <c r="AG33" i="30"/>
  <c r="AG24" i="30"/>
  <c r="AE11" i="30"/>
  <c r="R24" i="30"/>
  <c r="S24" i="30" s="1"/>
  <c r="BA38" i="30"/>
  <c r="BA21" i="30"/>
  <c r="BA13" i="30"/>
  <c r="BA28" i="30"/>
  <c r="BA20" i="30"/>
  <c r="BA27" i="30"/>
  <c r="BA19" i="30"/>
  <c r="BA26" i="30"/>
  <c r="BA18" i="30"/>
  <c r="BA17" i="30"/>
  <c r="BA16" i="30"/>
  <c r="BA31" i="30"/>
  <c r="BA15" i="30"/>
  <c r="BA39" i="30"/>
  <c r="BA14" i="30"/>
  <c r="BI29" i="30"/>
  <c r="BI37" i="30"/>
  <c r="BI36" i="30"/>
  <c r="BI35" i="30"/>
  <c r="BI34" i="30"/>
  <c r="BI30" i="30"/>
  <c r="BO14" i="30"/>
  <c r="BO13" i="30"/>
  <c r="BO16" i="30"/>
  <c r="BO15" i="30"/>
  <c r="BO25" i="30"/>
  <c r="BO17" i="30"/>
  <c r="R74" i="30"/>
  <c r="S74" i="30"/>
  <c r="CC39" i="30"/>
  <c r="CC30" i="30"/>
  <c r="CC38" i="30"/>
  <c r="CC29" i="30"/>
  <c r="CC37" i="30"/>
  <c r="CC28" i="30"/>
  <c r="CC36" i="30"/>
  <c r="CC27" i="30"/>
  <c r="CC26" i="30"/>
  <c r="CA19" i="30"/>
  <c r="CA18" i="30"/>
  <c r="CA25" i="30"/>
  <c r="CA20" i="30"/>
  <c r="AK14" i="30"/>
  <c r="AK12" i="30"/>
  <c r="AK11" i="30"/>
  <c r="R30" i="30"/>
  <c r="S30" i="30"/>
  <c r="BK18" i="30"/>
  <c r="BK17" i="30"/>
  <c r="BK24" i="30"/>
  <c r="BK30" i="30"/>
  <c r="BK20" i="30"/>
  <c r="S39" i="30"/>
  <c r="S25" i="30"/>
  <c r="BO28" i="30"/>
  <c r="BO20" i="30"/>
  <c r="BO27" i="30"/>
  <c r="BO19" i="30"/>
  <c r="BO26" i="30"/>
  <c r="BO18" i="30"/>
  <c r="CC16" i="30"/>
  <c r="CC15" i="30"/>
  <c r="CC22" i="30"/>
  <c r="CC14" i="30"/>
  <c r="CC21" i="30"/>
  <c r="CC13" i="30"/>
  <c r="CC20" i="30"/>
  <c r="CC19" i="30"/>
  <c r="CC18" i="30"/>
  <c r="CC25" i="30"/>
  <c r="CC17" i="30"/>
  <c r="BG22" i="30"/>
  <c r="BG12" i="30"/>
  <c r="BG11" i="30"/>
  <c r="R52" i="30"/>
  <c r="S52" i="30" s="1"/>
  <c r="Q36" i="30"/>
  <c r="Q35" i="30"/>
  <c r="Q37" i="30"/>
  <c r="R72" i="30"/>
  <c r="S72" i="30"/>
  <c r="CA32" i="30"/>
  <c r="CA36" i="30"/>
  <c r="CA27" i="30"/>
  <c r="CA35" i="30"/>
  <c r="CA26" i="30"/>
  <c r="CA33" i="30"/>
  <c r="CA24" i="30"/>
  <c r="CA31" i="30"/>
  <c r="CA23" i="30"/>
  <c r="CA39" i="30"/>
  <c r="CA30" i="30"/>
  <c r="CA38" i="30"/>
  <c r="CA29" i="30"/>
  <c r="CA21" i="30"/>
  <c r="CA37" i="30"/>
  <c r="CA34" i="30"/>
  <c r="CA28" i="30"/>
  <c r="CA12" i="30"/>
  <c r="AK15" i="30"/>
  <c r="AK13" i="30"/>
  <c r="AK16" i="30"/>
  <c r="BK29" i="30"/>
  <c r="BK21" i="30"/>
  <c r="BK37" i="30"/>
  <c r="BK36" i="30"/>
  <c r="BK19" i="30"/>
  <c r="S33" i="30"/>
  <c r="S16" i="30"/>
  <c r="S15" i="30"/>
  <c r="S22" i="30"/>
  <c r="S14" i="30"/>
  <c r="S21" i="30"/>
  <c r="S13" i="30"/>
  <c r="S20" i="30"/>
  <c r="S19" i="30"/>
  <c r="S11" i="30"/>
  <c r="S18" i="30"/>
  <c r="S17" i="30"/>
  <c r="BA12" i="30"/>
  <c r="BA11" i="30"/>
  <c r="R46" i="30"/>
  <c r="S46" i="30"/>
  <c r="Q508" i="30"/>
  <c r="Q500" i="30"/>
  <c r="Q492" i="30"/>
  <c r="Q484" i="30"/>
  <c r="Q476" i="30"/>
  <c r="Q468" i="30"/>
  <c r="Q460" i="30"/>
  <c r="Q452" i="30"/>
  <c r="Q444" i="30"/>
  <c r="Q436" i="30"/>
  <c r="Q428" i="30"/>
  <c r="Q420" i="30"/>
  <c r="Q412" i="30"/>
  <c r="Q404" i="30"/>
  <c r="Q396" i="30"/>
  <c r="Q388" i="30"/>
  <c r="Q380" i="30"/>
  <c r="Q372" i="30"/>
  <c r="Q364" i="30"/>
  <c r="Q356" i="30"/>
  <c r="Q348" i="30"/>
  <c r="Q340" i="30"/>
  <c r="Q332" i="30"/>
  <c r="Q324" i="30"/>
  <c r="Q316" i="30"/>
  <c r="Q308" i="30"/>
  <c r="Q300" i="30"/>
  <c r="Q292" i="30"/>
  <c r="Q284" i="30"/>
  <c r="Q276" i="30"/>
  <c r="Q268" i="30"/>
  <c r="Q260" i="30"/>
  <c r="Q252" i="30"/>
  <c r="Q244" i="30"/>
  <c r="Q236" i="30"/>
  <c r="Q228" i="30"/>
  <c r="Q220" i="30"/>
  <c r="Q212" i="30"/>
  <c r="Q204" i="30"/>
  <c r="Q196" i="30"/>
  <c r="Q188" i="30"/>
  <c r="Q180" i="30"/>
  <c r="Q172" i="30"/>
  <c r="Q164" i="30"/>
  <c r="Q156" i="30"/>
  <c r="Q148" i="30"/>
  <c r="Q140" i="30"/>
  <c r="Q132" i="30"/>
  <c r="Q124" i="30"/>
  <c r="Q116" i="30"/>
  <c r="Q108" i="30"/>
  <c r="Q100" i="30"/>
  <c r="Q92" i="30"/>
  <c r="Q84" i="30"/>
  <c r="Q76" i="30"/>
  <c r="Q68" i="30"/>
  <c r="Q60" i="30"/>
  <c r="Q52" i="30"/>
  <c r="Q44" i="30"/>
  <c r="Q507" i="30"/>
  <c r="Q499" i="30"/>
  <c r="Q491" i="30"/>
  <c r="Q483" i="30"/>
  <c r="Q475" i="30"/>
  <c r="Q467" i="30"/>
  <c r="Q459" i="30"/>
  <c r="Q451" i="30"/>
  <c r="Q443" i="30"/>
  <c r="Q435" i="30"/>
  <c r="Q427" i="30"/>
  <c r="Q419" i="30"/>
  <c r="Q411" i="30"/>
  <c r="Q403" i="30"/>
  <c r="Q395" i="30"/>
  <c r="Q387" i="30"/>
  <c r="Q379" i="30"/>
  <c r="Q371" i="30"/>
  <c r="Q363" i="30"/>
  <c r="Q355" i="30"/>
  <c r="Q347" i="30"/>
  <c r="Q339" i="30"/>
  <c r="Q331" i="30"/>
  <c r="Q323" i="30"/>
  <c r="Q315" i="30"/>
  <c r="Q307" i="30"/>
  <c r="Q299" i="30"/>
  <c r="Q291" i="30"/>
  <c r="Q283" i="30"/>
  <c r="Q275" i="30"/>
  <c r="Q267" i="30"/>
  <c r="Q259" i="30"/>
  <c r="Q251" i="30"/>
  <c r="Q243" i="30"/>
  <c r="Q235" i="30"/>
  <c r="Q227" i="30"/>
  <c r="Q219" i="30"/>
  <c r="Q211" i="30"/>
  <c r="Q203" i="30"/>
  <c r="Q195" i="30"/>
  <c r="Q187" i="30"/>
  <c r="Q179" i="30"/>
  <c r="Q171" i="30"/>
  <c r="Q163" i="30"/>
  <c r="Q155" i="30"/>
  <c r="Q147" i="30"/>
  <c r="Q139" i="30"/>
  <c r="Q131" i="30"/>
  <c r="Q123" i="30"/>
  <c r="Q115" i="30"/>
  <c r="Q107" i="30"/>
  <c r="Q99" i="30"/>
  <c r="Q91" i="30"/>
  <c r="Q83" i="30"/>
  <c r="Q75" i="30"/>
  <c r="Q67" i="30"/>
  <c r="Q59" i="30"/>
  <c r="Q51" i="30"/>
  <c r="Q43" i="30"/>
  <c r="Q506" i="30"/>
  <c r="Q498" i="30"/>
  <c r="Q490" i="30"/>
  <c r="Q482" i="30"/>
  <c r="Q474" i="30"/>
  <c r="Q466" i="30"/>
  <c r="Q458" i="30"/>
  <c r="Q450" i="30"/>
  <c r="Q442" i="30"/>
  <c r="Q434" i="30"/>
  <c r="Q426" i="30"/>
  <c r="Q418" i="30"/>
  <c r="Q410" i="30"/>
  <c r="Q402" i="30"/>
  <c r="Q394" i="30"/>
  <c r="Q386" i="30"/>
  <c r="Q378" i="30"/>
  <c r="Q370" i="30"/>
  <c r="Q362" i="30"/>
  <c r="Q354" i="30"/>
  <c r="Q346" i="30"/>
  <c r="Q338" i="30"/>
  <c r="Q330" i="30"/>
  <c r="Q322" i="30"/>
  <c r="Q314" i="30"/>
  <c r="Q306" i="30"/>
  <c r="Q298" i="30"/>
  <c r="Q290" i="30"/>
  <c r="Q282" i="30"/>
  <c r="Q274" i="30"/>
  <c r="Q266" i="30"/>
  <c r="Q258" i="30"/>
  <c r="Q250" i="30"/>
  <c r="Q242" i="30"/>
  <c r="Q234" i="30"/>
  <c r="Q226" i="30"/>
  <c r="Q218" i="30"/>
  <c r="Q210" i="30"/>
  <c r="Q202" i="30"/>
  <c r="Q194" i="30"/>
  <c r="Q186" i="30"/>
  <c r="Q178" i="30"/>
  <c r="Q170" i="30"/>
  <c r="Q162" i="30"/>
  <c r="Q154" i="30"/>
  <c r="Q146" i="30"/>
  <c r="Q138" i="30"/>
  <c r="Q130" i="30"/>
  <c r="Q122" i="30"/>
  <c r="Q114" i="30"/>
  <c r="Q106" i="30"/>
  <c r="Q98" i="30"/>
  <c r="Q90" i="30"/>
  <c r="Q82" i="30"/>
  <c r="Q74" i="30"/>
  <c r="Q66" i="30"/>
  <c r="Q58" i="30"/>
  <c r="Q50" i="30"/>
  <c r="Q42" i="30"/>
  <c r="Q505" i="30"/>
  <c r="Q497" i="30"/>
  <c r="Q489" i="30"/>
  <c r="Q481" i="30"/>
  <c r="Q473" i="30"/>
  <c r="Q465" i="30"/>
  <c r="Q457" i="30"/>
  <c r="Q449" i="30"/>
  <c r="Q441" i="30"/>
  <c r="Q433" i="30"/>
  <c r="Q425" i="30"/>
  <c r="Q417" i="30"/>
  <c r="Q409" i="30"/>
  <c r="Q401" i="30"/>
  <c r="Q393" i="30"/>
  <c r="Q385" i="30"/>
  <c r="Q377" i="30"/>
  <c r="Q369" i="30"/>
  <c r="Q361" i="30"/>
  <c r="Q353" i="30"/>
  <c r="Q345" i="30"/>
  <c r="Q337" i="30"/>
  <c r="Q329" i="30"/>
  <c r="Q321" i="30"/>
  <c r="Q313" i="30"/>
  <c r="Q305" i="30"/>
  <c r="Q297" i="30"/>
  <c r="Q289" i="30"/>
  <c r="Q281" i="30"/>
  <c r="Q273" i="30"/>
  <c r="Q265" i="30"/>
  <c r="Q257" i="30"/>
  <c r="Q249" i="30"/>
  <c r="Q241" i="30"/>
  <c r="Q233" i="30"/>
  <c r="Q225" i="30"/>
  <c r="Q217" i="30"/>
  <c r="Q209" i="30"/>
  <c r="Q201" i="30"/>
  <c r="Q193" i="30"/>
  <c r="Q185" i="30"/>
  <c r="Q177" i="30"/>
  <c r="Q169" i="30"/>
  <c r="Q161" i="30"/>
  <c r="Q153" i="30"/>
  <c r="Q145" i="30"/>
  <c r="Q137" i="30"/>
  <c r="Q129" i="30"/>
  <c r="Q121" i="30"/>
  <c r="Q113" i="30"/>
  <c r="Q105" i="30"/>
  <c r="Q97" i="30"/>
  <c r="Q89" i="30"/>
  <c r="Q81" i="30"/>
  <c r="Q73" i="30"/>
  <c r="Q65" i="30"/>
  <c r="Q57" i="30"/>
  <c r="Q49" i="30"/>
  <c r="Q41" i="30"/>
  <c r="Q504" i="30"/>
  <c r="Q496" i="30"/>
  <c r="Q488" i="30"/>
  <c r="Q480" i="30"/>
  <c r="Q472" i="30"/>
  <c r="Q464" i="30"/>
  <c r="Q456" i="30"/>
  <c r="Q448" i="30"/>
  <c r="Q440" i="30"/>
  <c r="Q432" i="30"/>
  <c r="Q424" i="30"/>
  <c r="Q416" i="30"/>
  <c r="Q408" i="30"/>
  <c r="Q400" i="30"/>
  <c r="Q392" i="30"/>
  <c r="Q384" i="30"/>
  <c r="Q376" i="30"/>
  <c r="Q368" i="30"/>
  <c r="Q360" i="30"/>
  <c r="Q352" i="30"/>
  <c r="Q344" i="30"/>
  <c r="Q336" i="30"/>
  <c r="Q328" i="30"/>
  <c r="Q320" i="30"/>
  <c r="Q312" i="30"/>
  <c r="Q304" i="30"/>
  <c r="Q296" i="30"/>
  <c r="Q288" i="30"/>
  <c r="Q280" i="30"/>
  <c r="Q272" i="30"/>
  <c r="Q264" i="30"/>
  <c r="Q256" i="30"/>
  <c r="Q248" i="30"/>
  <c r="Q240" i="30"/>
  <c r="Q232" i="30"/>
  <c r="Q224" i="30"/>
  <c r="Q216" i="30"/>
  <c r="Q208" i="30"/>
  <c r="Q200" i="30"/>
  <c r="Q192" i="30"/>
  <c r="Q184" i="30"/>
  <c r="Q176" i="30"/>
  <c r="Q168" i="30"/>
  <c r="Q160" i="30"/>
  <c r="Q152" i="30"/>
  <c r="Q144" i="30"/>
  <c r="Q136" i="30"/>
  <c r="Q128" i="30"/>
  <c r="Q120" i="30"/>
  <c r="Q112" i="30"/>
  <c r="Q104" i="30"/>
  <c r="Q96" i="30"/>
  <c r="Q88" i="30"/>
  <c r="Q80" i="30"/>
  <c r="Q72" i="30"/>
  <c r="Q64" i="30"/>
  <c r="Q56" i="30"/>
  <c r="Q48" i="30"/>
  <c r="Q40" i="30"/>
  <c r="Q503" i="30"/>
  <c r="Q495" i="30"/>
  <c r="Q487" i="30"/>
  <c r="Q479" i="30"/>
  <c r="Q471" i="30"/>
  <c r="Q463" i="30"/>
  <c r="Q455" i="30"/>
  <c r="Q447" i="30"/>
  <c r="Q439" i="30"/>
  <c r="Q431" i="30"/>
  <c r="Q423" i="30"/>
  <c r="Q415" i="30"/>
  <c r="Q407" i="30"/>
  <c r="Q399" i="30"/>
  <c r="Q391" i="30"/>
  <c r="Q383" i="30"/>
  <c r="Q375" i="30"/>
  <c r="Q367" i="30"/>
  <c r="Q359" i="30"/>
  <c r="Q351" i="30"/>
  <c r="Q343" i="30"/>
  <c r="Q335" i="30"/>
  <c r="Q327" i="30"/>
  <c r="Q319" i="30"/>
  <c r="Q311" i="30"/>
  <c r="Q303" i="30"/>
  <c r="Q295" i="30"/>
  <c r="Q287" i="30"/>
  <c r="Q279" i="30"/>
  <c r="Q271" i="30"/>
  <c r="Q263" i="30"/>
  <c r="Q255" i="30"/>
  <c r="Q247" i="30"/>
  <c r="Q239" i="30"/>
  <c r="Q231" i="30"/>
  <c r="Q223" i="30"/>
  <c r="Q215" i="30"/>
  <c r="Q207" i="30"/>
  <c r="Q199" i="30"/>
  <c r="Q191" i="30"/>
  <c r="Q183" i="30"/>
  <c r="Q175" i="30"/>
  <c r="Q167" i="30"/>
  <c r="Q159" i="30"/>
  <c r="Q151" i="30"/>
  <c r="Q143" i="30"/>
  <c r="Q135" i="30"/>
  <c r="Q127" i="30"/>
  <c r="Q119" i="30"/>
  <c r="Q111" i="30"/>
  <c r="Q103" i="30"/>
  <c r="Q95" i="30"/>
  <c r="Q87" i="30"/>
  <c r="Q79" i="30"/>
  <c r="Q71" i="30"/>
  <c r="Q63" i="30"/>
  <c r="Q55" i="30"/>
  <c r="Q47" i="30"/>
  <c r="Q510" i="30"/>
  <c r="Q502" i="30"/>
  <c r="Q494" i="30"/>
  <c r="Q486" i="30"/>
  <c r="Q478" i="30"/>
  <c r="Q470" i="30"/>
  <c r="Q462" i="30"/>
  <c r="Q454" i="30"/>
  <c r="Q446" i="30"/>
  <c r="Q438" i="30"/>
  <c r="Q430" i="30"/>
  <c r="Q422" i="30"/>
  <c r="Q414" i="30"/>
  <c r="Q406" i="30"/>
  <c r="Q398" i="30"/>
  <c r="Q390" i="30"/>
  <c r="Q382" i="30"/>
  <c r="Q374" i="30"/>
  <c r="Q366" i="30"/>
  <c r="Q358" i="30"/>
  <c r="Q350" i="30"/>
  <c r="Q342" i="30"/>
  <c r="Q334" i="30"/>
  <c r="Q326" i="30"/>
  <c r="Q318" i="30"/>
  <c r="Q310" i="30"/>
  <c r="Q302" i="30"/>
  <c r="Q294" i="30"/>
  <c r="Q286" i="30"/>
  <c r="Q278" i="30"/>
  <c r="Q270" i="30"/>
  <c r="Q262" i="30"/>
  <c r="Q254" i="30"/>
  <c r="Q246" i="30"/>
  <c r="Q238" i="30"/>
  <c r="Q230" i="30"/>
  <c r="Q222" i="30"/>
  <c r="Q214" i="30"/>
  <c r="Q206" i="30"/>
  <c r="Q198" i="30"/>
  <c r="Q190" i="30"/>
  <c r="Q182" i="30"/>
  <c r="Q174" i="30"/>
  <c r="Q166" i="30"/>
  <c r="Q158" i="30"/>
  <c r="Q150" i="30"/>
  <c r="Q142" i="30"/>
  <c r="Q134" i="30"/>
  <c r="Q126" i="30"/>
  <c r="Q118" i="30"/>
  <c r="Q110" i="30"/>
  <c r="Q102" i="30"/>
  <c r="Q94" i="30"/>
  <c r="Q86" i="30"/>
  <c r="Q78" i="30"/>
  <c r="Q70" i="30"/>
  <c r="Q62" i="30"/>
  <c r="Q54" i="30"/>
  <c r="Q46" i="30"/>
  <c r="Q509" i="30"/>
  <c r="Q501" i="30"/>
  <c r="Q493" i="30"/>
  <c r="Q485" i="30"/>
  <c r="Q477" i="30"/>
  <c r="Q469" i="30"/>
  <c r="Q461" i="30"/>
  <c r="Q453" i="30"/>
  <c r="Q445" i="30"/>
  <c r="Q437" i="30"/>
  <c r="Q429" i="30"/>
  <c r="Q421" i="30"/>
  <c r="Q413" i="30"/>
  <c r="Q405" i="30"/>
  <c r="Q397" i="30"/>
  <c r="Q389" i="30"/>
  <c r="Q381" i="30"/>
  <c r="Q373" i="30"/>
  <c r="Q365" i="30"/>
  <c r="Q357" i="30"/>
  <c r="Q349" i="30"/>
  <c r="Q341" i="30"/>
  <c r="Q333" i="30"/>
  <c r="Q325" i="30"/>
  <c r="Q317" i="30"/>
  <c r="Q309" i="30"/>
  <c r="Q301" i="30"/>
  <c r="Q293" i="30"/>
  <c r="Q285" i="30"/>
  <c r="Q277" i="30"/>
  <c r="Q269" i="30"/>
  <c r="Q261" i="30"/>
  <c r="Q253" i="30"/>
  <c r="Q245" i="30"/>
  <c r="Q237" i="30"/>
  <c r="Q229" i="30"/>
  <c r="Q221" i="30"/>
  <c r="Q213" i="30"/>
  <c r="Q205" i="30"/>
  <c r="Q197" i="30"/>
  <c r="Q189" i="30"/>
  <c r="Q181" i="30"/>
  <c r="Q173" i="30"/>
  <c r="Q165" i="30"/>
  <c r="Q157" i="30"/>
  <c r="Q149" i="30"/>
  <c r="Q141" i="30"/>
  <c r="Q133" i="30"/>
  <c r="Q125" i="30"/>
  <c r="Q117" i="30"/>
  <c r="Q109" i="30"/>
  <c r="Q101" i="30"/>
  <c r="Q93" i="30"/>
  <c r="Q85" i="30"/>
  <c r="Q77" i="30"/>
  <c r="Q69" i="30"/>
  <c r="Q61" i="30"/>
  <c r="Q53" i="30"/>
  <c r="Q45" i="30"/>
  <c r="CE12" i="30"/>
  <c r="CE11" i="30"/>
  <c r="BE12" i="30"/>
  <c r="BE11" i="30"/>
  <c r="R50" i="30"/>
  <c r="S50" i="30"/>
  <c r="CC33" i="30"/>
  <c r="CC31" i="30"/>
  <c r="CC23" i="30"/>
  <c r="CC35" i="30"/>
  <c r="CC34" i="30"/>
  <c r="BG25" i="30"/>
  <c r="BG17" i="30"/>
  <c r="BG16" i="30"/>
  <c r="BG15" i="30"/>
  <c r="BG14" i="30"/>
  <c r="BG13" i="30"/>
  <c r="Q32" i="30"/>
  <c r="Q34" i="30"/>
  <c r="Q24" i="30"/>
  <c r="Q31" i="30"/>
  <c r="Q39" i="30"/>
  <c r="Q38" i="30"/>
  <c r="Q29" i="30"/>
  <c r="AE16" i="30"/>
  <c r="AE14" i="30"/>
  <c r="AE13" i="30"/>
  <c r="AK22" i="30"/>
  <c r="AK20" i="30"/>
  <c r="AK19" i="30"/>
  <c r="AK18" i="30"/>
  <c r="AK17" i="30"/>
  <c r="R58" i="30"/>
  <c r="S58" i="30"/>
  <c r="BA25" i="30"/>
  <c r="BA33" i="30"/>
  <c r="BA22" i="30"/>
  <c r="AY16" i="30"/>
  <c r="AY14" i="30"/>
  <c r="AY13" i="30"/>
  <c r="AY12" i="30"/>
  <c r="AY11" i="30"/>
  <c r="AY15" i="30"/>
  <c r="R44" i="30"/>
  <c r="S44" i="30"/>
  <c r="BC16" i="30"/>
  <c r="BC15" i="30"/>
  <c r="BC14" i="30"/>
  <c r="BC13" i="30"/>
  <c r="BC12" i="30"/>
  <c r="BC11" i="30"/>
  <c r="R48" i="30"/>
  <c r="S48" i="30" s="1"/>
  <c r="BA32" i="30"/>
  <c r="BA510" i="30"/>
  <c r="BA502" i="30"/>
  <c r="BA494" i="30"/>
  <c r="BA486" i="30"/>
  <c r="BA478" i="30"/>
  <c r="BA470" i="30"/>
  <c r="BA462" i="30"/>
  <c r="BA454" i="30"/>
  <c r="BA446" i="30"/>
  <c r="BA438" i="30"/>
  <c r="BA430" i="30"/>
  <c r="BA422" i="30"/>
  <c r="BA414" i="30"/>
  <c r="BA406" i="30"/>
  <c r="BA398" i="30"/>
  <c r="BA390" i="30"/>
  <c r="BA382" i="30"/>
  <c r="BA374" i="30"/>
  <c r="BA366" i="30"/>
  <c r="BA358" i="30"/>
  <c r="BA350" i="30"/>
  <c r="BA342" i="30"/>
  <c r="BA334" i="30"/>
  <c r="BA326" i="30"/>
  <c r="BA318" i="30"/>
  <c r="BA310" i="30"/>
  <c r="BA302" i="30"/>
  <c r="BA294" i="30"/>
  <c r="BA286" i="30"/>
  <c r="BA278" i="30"/>
  <c r="BA270" i="30"/>
  <c r="BA262" i="30"/>
  <c r="BA254" i="30"/>
  <c r="BA246" i="30"/>
  <c r="BA238" i="30"/>
  <c r="BA230" i="30"/>
  <c r="BA222" i="30"/>
  <c r="BA214" i="30"/>
  <c r="BA206" i="30"/>
  <c r="BA198" i="30"/>
  <c r="BA190" i="30"/>
  <c r="BA182" i="30"/>
  <c r="BA174" i="30"/>
  <c r="BA166" i="30"/>
  <c r="BA158" i="30"/>
  <c r="BA150" i="30"/>
  <c r="BA142" i="30"/>
  <c r="BA134" i="30"/>
  <c r="BA126" i="30"/>
  <c r="BA118" i="30"/>
  <c r="BA110" i="30"/>
  <c r="BA102" i="30"/>
  <c r="BA94" i="30"/>
  <c r="BA86" i="30"/>
  <c r="BA78" i="30"/>
  <c r="BA70" i="30"/>
  <c r="BA62" i="30"/>
  <c r="BA54" i="30"/>
  <c r="BA46" i="30"/>
  <c r="BA29" i="30"/>
  <c r="BA509" i="30"/>
  <c r="BA501" i="30"/>
  <c r="BA493" i="30"/>
  <c r="BA485" i="30"/>
  <c r="BA477" i="30"/>
  <c r="BA469" i="30"/>
  <c r="BA461" i="30"/>
  <c r="BA453" i="30"/>
  <c r="BA445" i="30"/>
  <c r="BA437" i="30"/>
  <c r="BA429" i="30"/>
  <c r="BA421" i="30"/>
  <c r="BA413" i="30"/>
  <c r="BA405" i="30"/>
  <c r="BA397" i="30"/>
  <c r="BA389" i="30"/>
  <c r="BA381" i="30"/>
  <c r="BA373" i="30"/>
  <c r="BA365" i="30"/>
  <c r="BA357" i="30"/>
  <c r="BA349" i="30"/>
  <c r="BA341" i="30"/>
  <c r="BA333" i="30"/>
  <c r="BA325" i="30"/>
  <c r="BA317" i="30"/>
  <c r="BA309" i="30"/>
  <c r="BA301" i="30"/>
  <c r="BA293" i="30"/>
  <c r="BA285" i="30"/>
  <c r="BA277" i="30"/>
  <c r="BA269" i="30"/>
  <c r="BA261" i="30"/>
  <c r="BA253" i="30"/>
  <c r="BA245" i="30"/>
  <c r="BA237" i="30"/>
  <c r="BA229" i="30"/>
  <c r="BA221" i="30"/>
  <c r="BA213" i="30"/>
  <c r="BA205" i="30"/>
  <c r="BA197" i="30"/>
  <c r="BA189" i="30"/>
  <c r="BA181" i="30"/>
  <c r="BA173" i="30"/>
  <c r="BA165" i="30"/>
  <c r="BA157" i="30"/>
  <c r="BA149" i="30"/>
  <c r="BA141" i="30"/>
  <c r="BA133" i="30"/>
  <c r="BA125" i="30"/>
  <c r="BA117" i="30"/>
  <c r="BA109" i="30"/>
  <c r="BA101" i="30"/>
  <c r="BA93" i="30"/>
  <c r="BA85" i="30"/>
  <c r="BA77" i="30"/>
  <c r="BA69" i="30"/>
  <c r="BA61" i="30"/>
  <c r="BA53" i="30"/>
  <c r="BA45" i="30"/>
  <c r="BA37" i="30"/>
  <c r="BA508" i="30"/>
  <c r="BA500" i="30"/>
  <c r="BA492" i="30"/>
  <c r="BA484" i="30"/>
  <c r="BA476" i="30"/>
  <c r="BA468" i="30"/>
  <c r="BA460" i="30"/>
  <c r="BA452" i="30"/>
  <c r="BA444" i="30"/>
  <c r="BA436" i="30"/>
  <c r="BA428" i="30"/>
  <c r="BA420" i="30"/>
  <c r="BA412" i="30"/>
  <c r="BA404" i="30"/>
  <c r="BA396" i="30"/>
  <c r="BA388" i="30"/>
  <c r="BA380" i="30"/>
  <c r="BA372" i="30"/>
  <c r="BA364" i="30"/>
  <c r="BA356" i="30"/>
  <c r="BA348" i="30"/>
  <c r="BA340" i="30"/>
  <c r="BA332" i="30"/>
  <c r="BA324" i="30"/>
  <c r="BA316" i="30"/>
  <c r="BA308" i="30"/>
  <c r="BA300" i="30"/>
  <c r="BA292" i="30"/>
  <c r="BA284" i="30"/>
  <c r="BA276" i="30"/>
  <c r="BA268" i="30"/>
  <c r="BA260" i="30"/>
  <c r="BA252" i="30"/>
  <c r="BA244" i="30"/>
  <c r="BA236" i="30"/>
  <c r="BA228" i="30"/>
  <c r="BA220" i="30"/>
  <c r="BA212" i="30"/>
  <c r="BA204" i="30"/>
  <c r="BA196" i="30"/>
  <c r="BA188" i="30"/>
  <c r="BA180" i="30"/>
  <c r="BA172" i="30"/>
  <c r="BA164" i="30"/>
  <c r="BA156" i="30"/>
  <c r="BA148" i="30"/>
  <c r="BA140" i="30"/>
  <c r="BA132" i="30"/>
  <c r="BA124" i="30"/>
  <c r="BA116" i="30"/>
  <c r="BA108" i="30"/>
  <c r="BA100" i="30"/>
  <c r="BA92" i="30"/>
  <c r="BA84" i="30"/>
  <c r="BA76" i="30"/>
  <c r="BA68" i="30"/>
  <c r="BA60" i="30"/>
  <c r="BA52" i="30"/>
  <c r="BA44" i="30"/>
  <c r="BA36" i="30"/>
  <c r="BA507" i="30"/>
  <c r="BA499" i="30"/>
  <c r="BA491" i="30"/>
  <c r="BA483" i="30"/>
  <c r="BA475" i="30"/>
  <c r="BA467" i="30"/>
  <c r="BA459" i="30"/>
  <c r="BA451" i="30"/>
  <c r="BA443" i="30"/>
  <c r="BA435" i="30"/>
  <c r="BA427" i="30"/>
  <c r="BA419" i="30"/>
  <c r="BA411" i="30"/>
  <c r="BA403" i="30"/>
  <c r="BA395" i="30"/>
  <c r="BA387" i="30"/>
  <c r="BA379" i="30"/>
  <c r="BA371" i="30"/>
  <c r="BA363" i="30"/>
  <c r="BA355" i="30"/>
  <c r="BA347" i="30"/>
  <c r="BA339" i="30"/>
  <c r="BA331" i="30"/>
  <c r="BA323" i="30"/>
  <c r="BA315" i="30"/>
  <c r="BA307" i="30"/>
  <c r="BA299" i="30"/>
  <c r="BA291" i="30"/>
  <c r="BA283" i="30"/>
  <c r="BA275" i="30"/>
  <c r="BA267" i="30"/>
  <c r="BA259" i="30"/>
  <c r="BA251" i="30"/>
  <c r="BA243" i="30"/>
  <c r="BA235" i="30"/>
  <c r="BA227" i="30"/>
  <c r="BA219" i="30"/>
  <c r="BA211" i="30"/>
  <c r="BA203" i="30"/>
  <c r="BA195" i="30"/>
  <c r="BA187" i="30"/>
  <c r="BA179" i="30"/>
  <c r="BA171" i="30"/>
  <c r="BA163" i="30"/>
  <c r="BA155" i="30"/>
  <c r="BA147" i="30"/>
  <c r="BA139" i="30"/>
  <c r="BA131" i="30"/>
  <c r="BA123" i="30"/>
  <c r="BA115" i="30"/>
  <c r="BA107" i="30"/>
  <c r="BA99" i="30"/>
  <c r="BA91" i="30"/>
  <c r="BA83" i="30"/>
  <c r="BA75" i="30"/>
  <c r="BA67" i="30"/>
  <c r="BA59" i="30"/>
  <c r="BA51" i="30"/>
  <c r="BA43" i="30"/>
  <c r="BA35" i="30"/>
  <c r="BA506" i="30"/>
  <c r="BA498" i="30"/>
  <c r="BA490" i="30"/>
  <c r="BA482" i="30"/>
  <c r="BA474" i="30"/>
  <c r="BA466" i="30"/>
  <c r="BA458" i="30"/>
  <c r="BA450" i="30"/>
  <c r="BA442" i="30"/>
  <c r="BA434" i="30"/>
  <c r="BA426" i="30"/>
  <c r="BA418" i="30"/>
  <c r="BA410" i="30"/>
  <c r="BA402" i="30"/>
  <c r="BA394" i="30"/>
  <c r="BA386" i="30"/>
  <c r="BA378" i="30"/>
  <c r="BA370" i="30"/>
  <c r="BA362" i="30"/>
  <c r="BA354" i="30"/>
  <c r="BA346" i="30"/>
  <c r="BA338" i="30"/>
  <c r="BA330" i="30"/>
  <c r="BA322" i="30"/>
  <c r="BA314" i="30"/>
  <c r="BA306" i="30"/>
  <c r="BA298" i="30"/>
  <c r="BA290" i="30"/>
  <c r="BA282" i="30"/>
  <c r="BA274" i="30"/>
  <c r="BA266" i="30"/>
  <c r="BA258" i="30"/>
  <c r="BA250" i="30"/>
  <c r="BA242" i="30"/>
  <c r="BA234" i="30"/>
  <c r="BA226" i="30"/>
  <c r="BA218" i="30"/>
  <c r="BA210" i="30"/>
  <c r="BA202" i="30"/>
  <c r="BA194" i="30"/>
  <c r="BA186" i="30"/>
  <c r="BA178" i="30"/>
  <c r="BA170" i="30"/>
  <c r="BA162" i="30"/>
  <c r="BA154" i="30"/>
  <c r="BA146" i="30"/>
  <c r="BA138" i="30"/>
  <c r="BA130" i="30"/>
  <c r="BA122" i="30"/>
  <c r="BA114" i="30"/>
  <c r="BA106" i="30"/>
  <c r="BA98" i="30"/>
  <c r="BA90" i="30"/>
  <c r="BA82" i="30"/>
  <c r="BA74" i="30"/>
  <c r="BA66" i="30"/>
  <c r="BA58" i="30"/>
  <c r="BA50" i="30"/>
  <c r="BA42" i="30"/>
  <c r="BA34" i="30"/>
  <c r="BA505" i="30"/>
  <c r="BA497" i="30"/>
  <c r="BA489" i="30"/>
  <c r="BA481" i="30"/>
  <c r="BA473" i="30"/>
  <c r="BA465" i="30"/>
  <c r="BA457" i="30"/>
  <c r="BA449" i="30"/>
  <c r="BA441" i="30"/>
  <c r="BA433" i="30"/>
  <c r="BA425" i="30"/>
  <c r="BA417" i="30"/>
  <c r="BA409" i="30"/>
  <c r="BA401" i="30"/>
  <c r="BA393" i="30"/>
  <c r="BA385" i="30"/>
  <c r="BA377" i="30"/>
  <c r="BA369" i="30"/>
  <c r="BA361" i="30"/>
  <c r="BA353" i="30"/>
  <c r="BA345" i="30"/>
  <c r="BA337" i="30"/>
  <c r="BA329" i="30"/>
  <c r="BA321" i="30"/>
  <c r="BA313" i="30"/>
  <c r="BA305" i="30"/>
  <c r="BA297" i="30"/>
  <c r="BA289" i="30"/>
  <c r="BA281" i="30"/>
  <c r="BA273" i="30"/>
  <c r="BA265" i="30"/>
  <c r="BA257" i="30"/>
  <c r="BA249" i="30"/>
  <c r="BA241" i="30"/>
  <c r="BA233" i="30"/>
  <c r="BA225" i="30"/>
  <c r="BA217" i="30"/>
  <c r="BA209" i="30"/>
  <c r="BA201" i="30"/>
  <c r="BA193" i="30"/>
  <c r="BA185" i="30"/>
  <c r="BA177" i="30"/>
  <c r="BA169" i="30"/>
  <c r="BA161" i="30"/>
  <c r="BA153" i="30"/>
  <c r="BA145" i="30"/>
  <c r="BA137" i="30"/>
  <c r="BA129" i="30"/>
  <c r="BA121" i="30"/>
  <c r="BA113" i="30"/>
  <c r="BA105" i="30"/>
  <c r="BA97" i="30"/>
  <c r="BA89" i="30"/>
  <c r="BA81" i="30"/>
  <c r="BA73" i="30"/>
  <c r="BA65" i="30"/>
  <c r="BA57" i="30"/>
  <c r="BA49" i="30"/>
  <c r="BA41" i="30"/>
  <c r="BA24" i="30"/>
  <c r="BA504" i="30"/>
  <c r="BA496" i="30"/>
  <c r="BA488" i="30"/>
  <c r="BA480" i="30"/>
  <c r="BA472" i="30"/>
  <c r="BA464" i="30"/>
  <c r="BA456" i="30"/>
  <c r="BA448" i="30"/>
  <c r="BA440" i="30"/>
  <c r="BA432" i="30"/>
  <c r="BA424" i="30"/>
  <c r="BA416" i="30"/>
  <c r="BA408" i="30"/>
  <c r="BA400" i="30"/>
  <c r="BA392" i="30"/>
  <c r="BA384" i="30"/>
  <c r="BA376" i="30"/>
  <c r="BA368" i="30"/>
  <c r="BA360" i="30"/>
  <c r="BA352" i="30"/>
  <c r="BA344" i="30"/>
  <c r="BA336" i="30"/>
  <c r="BA328" i="30"/>
  <c r="BA320" i="30"/>
  <c r="BA312" i="30"/>
  <c r="BA304" i="30"/>
  <c r="BA296" i="30"/>
  <c r="BA288" i="30"/>
  <c r="BA280" i="30"/>
  <c r="BA272" i="30"/>
  <c r="BA264" i="30"/>
  <c r="BA256" i="30"/>
  <c r="BA248" i="30"/>
  <c r="BA240" i="30"/>
  <c r="BA232" i="30"/>
  <c r="BA224" i="30"/>
  <c r="BA216" i="30"/>
  <c r="BA208" i="30"/>
  <c r="BA200" i="30"/>
  <c r="BA192" i="30"/>
  <c r="BA184" i="30"/>
  <c r="BA176" i="30"/>
  <c r="BA168" i="30"/>
  <c r="BA160" i="30"/>
  <c r="BA152" i="30"/>
  <c r="BA144" i="30"/>
  <c r="BA136" i="30"/>
  <c r="BA128" i="30"/>
  <c r="BA120" i="30"/>
  <c r="BA112" i="30"/>
  <c r="BA104" i="30"/>
  <c r="BA96" i="30"/>
  <c r="BA88" i="30"/>
  <c r="BA80" i="30"/>
  <c r="BA72" i="30"/>
  <c r="BA64" i="30"/>
  <c r="BA56" i="30"/>
  <c r="BA48" i="30"/>
  <c r="BA40" i="30"/>
  <c r="BA23" i="30"/>
  <c r="BA503" i="30"/>
  <c r="BA495" i="30"/>
  <c r="BA487" i="30"/>
  <c r="BA479" i="30"/>
  <c r="BA471" i="30"/>
  <c r="BA463" i="30"/>
  <c r="BA455" i="30"/>
  <c r="BA447" i="30"/>
  <c r="BA439" i="30"/>
  <c r="BA431" i="30"/>
  <c r="BA423" i="30"/>
  <c r="BA415" i="30"/>
  <c r="BA407" i="30"/>
  <c r="BA399" i="30"/>
  <c r="BA391" i="30"/>
  <c r="BA383" i="30"/>
  <c r="BA375" i="30"/>
  <c r="BA367" i="30"/>
  <c r="BA359" i="30"/>
  <c r="BA351" i="30"/>
  <c r="BA343" i="30"/>
  <c r="BA335" i="30"/>
  <c r="BA327" i="30"/>
  <c r="BA319" i="30"/>
  <c r="BA311" i="30"/>
  <c r="BA303" i="30"/>
  <c r="BA295" i="30"/>
  <c r="BA287" i="30"/>
  <c r="BA279" i="30"/>
  <c r="BA271" i="30"/>
  <c r="BA263" i="30"/>
  <c r="BA255" i="30"/>
  <c r="BA247" i="30"/>
  <c r="BA239" i="30"/>
  <c r="BA231" i="30"/>
  <c r="BA223" i="30"/>
  <c r="BA215" i="30"/>
  <c r="BA207" i="30"/>
  <c r="BA199" i="30"/>
  <c r="BA191" i="30"/>
  <c r="BA183" i="30"/>
  <c r="BA175" i="30"/>
  <c r="BA167" i="30"/>
  <c r="BA159" i="30"/>
  <c r="BA151" i="30"/>
  <c r="BA143" i="30"/>
  <c r="BA135" i="30"/>
  <c r="BA127" i="30"/>
  <c r="BA119" i="30"/>
  <c r="BA111" i="30"/>
  <c r="BA103" i="30"/>
  <c r="BA95" i="30"/>
  <c r="BA87" i="30"/>
  <c r="BA79" i="30"/>
  <c r="BA71" i="30"/>
  <c r="BA63" i="30"/>
  <c r="BA55" i="30"/>
  <c r="BA47" i="30"/>
  <c r="BA30" i="30"/>
  <c r="BQ13" i="30"/>
  <c r="BQ25" i="30"/>
  <c r="BQ17" i="30"/>
  <c r="BQ16" i="30"/>
  <c r="BQ15" i="30"/>
  <c r="BQ22" i="30"/>
  <c r="BQ14" i="30"/>
  <c r="BY29" i="30"/>
  <c r="BY36" i="30"/>
  <c r="BE14" i="30"/>
  <c r="BE13" i="30"/>
  <c r="BE15" i="30"/>
  <c r="CC32" i="30"/>
  <c r="CC24" i="30"/>
  <c r="BM32" i="30"/>
  <c r="BM31" i="30"/>
  <c r="BM23" i="30"/>
  <c r="BM15" i="30"/>
  <c r="BM39" i="30"/>
  <c r="BM30" i="30"/>
  <c r="BM22" i="30"/>
  <c r="BM14" i="30"/>
  <c r="BM38" i="30"/>
  <c r="BM29" i="30"/>
  <c r="BM21" i="30"/>
  <c r="BM13" i="30"/>
  <c r="BM37" i="30"/>
  <c r="BM28" i="30"/>
  <c r="BM20" i="30"/>
  <c r="BM12" i="30"/>
  <c r="BM36" i="30"/>
  <c r="BM27" i="30"/>
  <c r="BM19" i="30"/>
  <c r="BM11" i="30"/>
  <c r="BM35" i="30"/>
  <c r="BM26" i="30"/>
  <c r="BM18" i="30"/>
  <c r="BM34" i="30"/>
  <c r="BM25" i="30"/>
  <c r="BM17" i="30"/>
  <c r="BM33" i="30"/>
  <c r="BM24" i="30"/>
  <c r="BM16" i="30"/>
  <c r="AW28" i="30"/>
  <c r="AW20" i="30"/>
  <c r="AW12" i="30"/>
  <c r="AW27" i="30"/>
  <c r="AW19" i="30"/>
  <c r="AW11" i="30"/>
  <c r="AW17" i="30"/>
  <c r="AW16" i="30"/>
  <c r="AW15" i="30"/>
  <c r="AW21" i="30"/>
  <c r="AW13" i="30"/>
  <c r="AW18" i="30"/>
  <c r="R42" i="30"/>
  <c r="S42" i="30"/>
  <c r="AQ32" i="30"/>
  <c r="AQ507" i="30"/>
  <c r="AQ499" i="30"/>
  <c r="AQ491" i="30"/>
  <c r="AQ483" i="30"/>
  <c r="AQ475" i="30"/>
  <c r="AQ467" i="30"/>
  <c r="AQ459" i="30"/>
  <c r="AQ451" i="30"/>
  <c r="AQ443" i="30"/>
  <c r="AQ435" i="30"/>
  <c r="AQ427" i="30"/>
  <c r="AQ419" i="30"/>
  <c r="AQ411" i="30"/>
  <c r="AQ403" i="30"/>
  <c r="AQ395" i="30"/>
  <c r="AQ387" i="30"/>
  <c r="AQ379" i="30"/>
  <c r="AQ371" i="30"/>
  <c r="AQ363" i="30"/>
  <c r="AQ355" i="30"/>
  <c r="AQ347" i="30"/>
  <c r="AQ339" i="30"/>
  <c r="AQ331" i="30"/>
  <c r="AQ323" i="30"/>
  <c r="AQ315" i="30"/>
  <c r="AQ307" i="30"/>
  <c r="AQ299" i="30"/>
  <c r="AQ291" i="30"/>
  <c r="AQ283" i="30"/>
  <c r="AQ275" i="30"/>
  <c r="AQ267" i="30"/>
  <c r="AQ259" i="30"/>
  <c r="AQ251" i="30"/>
  <c r="AQ243" i="30"/>
  <c r="AQ235" i="30"/>
  <c r="AQ227" i="30"/>
  <c r="AQ219" i="30"/>
  <c r="AQ211" i="30"/>
  <c r="AQ203" i="30"/>
  <c r="AQ195" i="30"/>
  <c r="AQ187" i="30"/>
  <c r="AQ179" i="30"/>
  <c r="AQ171" i="30"/>
  <c r="AQ163" i="30"/>
  <c r="AQ155" i="30"/>
  <c r="AQ147" i="30"/>
  <c r="AQ139" i="30"/>
  <c r="AQ131" i="30"/>
  <c r="AQ123" i="30"/>
  <c r="AQ115" i="30"/>
  <c r="AQ107" i="30"/>
  <c r="AQ99" i="30"/>
  <c r="AQ91" i="30"/>
  <c r="AQ83" i="30"/>
  <c r="AQ75" i="30"/>
  <c r="AQ67" i="30"/>
  <c r="AQ506" i="30"/>
  <c r="AQ498" i="30"/>
  <c r="AQ490" i="30"/>
  <c r="AQ482" i="30"/>
  <c r="AQ474" i="30"/>
  <c r="AQ466" i="30"/>
  <c r="AQ458" i="30"/>
  <c r="AQ450" i="30"/>
  <c r="AQ442" i="30"/>
  <c r="AQ434" i="30"/>
  <c r="AQ426" i="30"/>
  <c r="AQ418" i="30"/>
  <c r="AQ410" i="30"/>
  <c r="AQ402" i="30"/>
  <c r="AQ394" i="30"/>
  <c r="AQ386" i="30"/>
  <c r="AQ378" i="30"/>
  <c r="AQ370" i="30"/>
  <c r="AQ362" i="30"/>
  <c r="AQ354" i="30"/>
  <c r="AQ346" i="30"/>
  <c r="AQ338" i="30"/>
  <c r="AQ330" i="30"/>
  <c r="AQ322" i="30"/>
  <c r="AQ314" i="30"/>
  <c r="AQ306" i="30"/>
  <c r="AQ298" i="30"/>
  <c r="AQ290" i="30"/>
  <c r="AQ282" i="30"/>
  <c r="AQ274" i="30"/>
  <c r="AQ266" i="30"/>
  <c r="AQ258" i="30"/>
  <c r="AQ250" i="30"/>
  <c r="AQ242" i="30"/>
  <c r="AQ234" i="30"/>
  <c r="AQ226" i="30"/>
  <c r="AQ218" i="30"/>
  <c r="AQ210" i="30"/>
  <c r="AQ202" i="30"/>
  <c r="AQ194" i="30"/>
  <c r="AQ186" i="30"/>
  <c r="AQ178" i="30"/>
  <c r="AQ170" i="30"/>
  <c r="AQ162" i="30"/>
  <c r="AQ154" i="30"/>
  <c r="AQ146" i="30"/>
  <c r="AQ138" i="30"/>
  <c r="AQ130" i="30"/>
  <c r="AQ122" i="30"/>
  <c r="AQ114" i="30"/>
  <c r="AQ106" i="30"/>
  <c r="AQ98" i="30"/>
  <c r="AQ90" i="30"/>
  <c r="AQ82" i="30"/>
  <c r="AQ74" i="30"/>
  <c r="AQ504" i="30"/>
  <c r="AQ496" i="30"/>
  <c r="AQ488" i="30"/>
  <c r="AQ480" i="30"/>
  <c r="AQ472" i="30"/>
  <c r="AQ464" i="30"/>
  <c r="AQ456" i="30"/>
  <c r="AQ448" i="30"/>
  <c r="AQ440" i="30"/>
  <c r="AQ432" i="30"/>
  <c r="AQ424" i="30"/>
  <c r="AQ416" i="30"/>
  <c r="AQ408" i="30"/>
  <c r="AQ400" i="30"/>
  <c r="AQ392" i="30"/>
  <c r="AQ384" i="30"/>
  <c r="AQ376" i="30"/>
  <c r="AQ368" i="30"/>
  <c r="AQ360" i="30"/>
  <c r="AQ352" i="30"/>
  <c r="AQ344" i="30"/>
  <c r="AQ336" i="30"/>
  <c r="AQ328" i="30"/>
  <c r="AQ320" i="30"/>
  <c r="AQ312" i="30"/>
  <c r="AQ304" i="30"/>
  <c r="AQ296" i="30"/>
  <c r="AQ288" i="30"/>
  <c r="AQ280" i="30"/>
  <c r="AQ272" i="30"/>
  <c r="AQ264" i="30"/>
  <c r="AQ256" i="30"/>
  <c r="AQ248" i="30"/>
  <c r="AQ240" i="30"/>
  <c r="AQ232" i="30"/>
  <c r="AQ224" i="30"/>
  <c r="AQ216" i="30"/>
  <c r="AQ208" i="30"/>
  <c r="AQ200" i="30"/>
  <c r="AQ192" i="30"/>
  <c r="AQ184" i="30"/>
  <c r="AQ176" i="30"/>
  <c r="AQ168" i="30"/>
  <c r="AQ160" i="30"/>
  <c r="AQ152" i="30"/>
  <c r="AQ144" i="30"/>
  <c r="AQ136" i="30"/>
  <c r="AQ128" i="30"/>
  <c r="AQ120" i="30"/>
  <c r="AQ112" i="30"/>
  <c r="AQ104" i="30"/>
  <c r="AQ96" i="30"/>
  <c r="AQ88" i="30"/>
  <c r="AQ80" i="30"/>
  <c r="AQ72" i="30"/>
  <c r="AQ64" i="30"/>
  <c r="AQ503" i="30"/>
  <c r="AQ495" i="30"/>
  <c r="AQ487" i="30"/>
  <c r="AQ479" i="30"/>
  <c r="AQ471" i="30"/>
  <c r="AQ463" i="30"/>
  <c r="AQ455" i="30"/>
  <c r="AQ447" i="30"/>
  <c r="AQ439" i="30"/>
  <c r="AQ431" i="30"/>
  <c r="AQ423" i="30"/>
  <c r="AQ415" i="30"/>
  <c r="AQ407" i="30"/>
  <c r="AQ399" i="30"/>
  <c r="AQ391" i="30"/>
  <c r="AQ383" i="30"/>
  <c r="AQ375" i="30"/>
  <c r="AQ367" i="30"/>
  <c r="AQ359" i="30"/>
  <c r="AQ351" i="30"/>
  <c r="AQ343" i="30"/>
  <c r="AQ335" i="30"/>
  <c r="AQ327" i="30"/>
  <c r="AQ319" i="30"/>
  <c r="AQ311" i="30"/>
  <c r="AQ303" i="30"/>
  <c r="AQ295" i="30"/>
  <c r="AQ287" i="30"/>
  <c r="AQ279" i="30"/>
  <c r="AQ271" i="30"/>
  <c r="AQ263" i="30"/>
  <c r="AQ255" i="30"/>
  <c r="AQ247" i="30"/>
  <c r="AQ239" i="30"/>
  <c r="AQ231" i="30"/>
  <c r="AQ223" i="30"/>
  <c r="AQ215" i="30"/>
  <c r="AQ207" i="30"/>
  <c r="AQ199" i="30"/>
  <c r="AQ191" i="30"/>
  <c r="AQ183" i="30"/>
  <c r="AQ175" i="30"/>
  <c r="AQ167" i="30"/>
  <c r="AQ159" i="30"/>
  <c r="AQ151" i="30"/>
  <c r="AQ143" i="30"/>
  <c r="AQ135" i="30"/>
  <c r="AQ127" i="30"/>
  <c r="AQ119" i="30"/>
  <c r="AQ111" i="30"/>
  <c r="AQ103" i="30"/>
  <c r="AQ95" i="30"/>
  <c r="AQ87" i="30"/>
  <c r="AQ79" i="30"/>
  <c r="AQ71" i="30"/>
  <c r="AQ509" i="30"/>
  <c r="AQ501" i="30"/>
  <c r="AQ493" i="30"/>
  <c r="AQ485" i="30"/>
  <c r="AQ477" i="30"/>
  <c r="AQ469" i="30"/>
  <c r="AQ461" i="30"/>
  <c r="AQ453" i="30"/>
  <c r="AQ445" i="30"/>
  <c r="AQ437" i="30"/>
  <c r="AQ429" i="30"/>
  <c r="AQ421" i="30"/>
  <c r="AQ413" i="30"/>
  <c r="AQ405" i="30"/>
  <c r="AQ397" i="30"/>
  <c r="AQ389" i="30"/>
  <c r="AQ381" i="30"/>
  <c r="AQ373" i="30"/>
  <c r="AQ365" i="30"/>
  <c r="AQ357" i="30"/>
  <c r="AQ349" i="30"/>
  <c r="AQ341" i="30"/>
  <c r="AQ333" i="30"/>
  <c r="AQ325" i="30"/>
  <c r="AQ317" i="30"/>
  <c r="AQ309" i="30"/>
  <c r="AQ301" i="30"/>
  <c r="AQ293" i="30"/>
  <c r="AQ285" i="30"/>
  <c r="AQ277" i="30"/>
  <c r="AQ269" i="30"/>
  <c r="AQ261" i="30"/>
  <c r="AQ253" i="30"/>
  <c r="AQ245" i="30"/>
  <c r="AQ508" i="30"/>
  <c r="AQ500" i="30"/>
  <c r="AQ492" i="30"/>
  <c r="AQ484" i="30"/>
  <c r="AQ476" i="30"/>
  <c r="AQ468" i="30"/>
  <c r="AQ460" i="30"/>
  <c r="AQ452" i="30"/>
  <c r="AQ444" i="30"/>
  <c r="AQ436" i="30"/>
  <c r="AQ428" i="30"/>
  <c r="AQ420" i="30"/>
  <c r="AQ412" i="30"/>
  <c r="AQ404" i="30"/>
  <c r="AQ396" i="30"/>
  <c r="AQ388" i="30"/>
  <c r="AQ380" i="30"/>
  <c r="AQ372" i="30"/>
  <c r="AQ364" i="30"/>
  <c r="AQ356" i="30"/>
  <c r="AQ348" i="30"/>
  <c r="AQ340" i="30"/>
  <c r="AQ332" i="30"/>
  <c r="AQ324" i="30"/>
  <c r="AQ316" i="30"/>
  <c r="AQ308" i="30"/>
  <c r="AQ300" i="30"/>
  <c r="AQ292" i="30"/>
  <c r="AQ284" i="30"/>
  <c r="AQ276" i="30"/>
  <c r="AQ268" i="30"/>
  <c r="AQ260" i="30"/>
  <c r="AQ252" i="30"/>
  <c r="AQ244" i="30"/>
  <c r="AQ236" i="30"/>
  <c r="AQ228" i="30"/>
  <c r="AQ220" i="30"/>
  <c r="AQ212" i="30"/>
  <c r="AQ204" i="30"/>
  <c r="AQ196" i="30"/>
  <c r="AQ188" i="30"/>
  <c r="AQ180" i="30"/>
  <c r="AQ172" i="30"/>
  <c r="AQ164" i="30"/>
  <c r="AQ156" i="30"/>
  <c r="AQ148" i="30"/>
  <c r="AQ140" i="30"/>
  <c r="AQ132" i="30"/>
  <c r="AQ124" i="30"/>
  <c r="AQ116" i="30"/>
  <c r="AQ108" i="30"/>
  <c r="AQ100" i="30"/>
  <c r="AQ92" i="30"/>
  <c r="AQ84" i="30"/>
  <c r="AQ76" i="30"/>
  <c r="AQ68" i="30"/>
  <c r="AQ489" i="30"/>
  <c r="AQ457" i="30"/>
  <c r="AQ425" i="30"/>
  <c r="AQ393" i="30"/>
  <c r="AQ361" i="30"/>
  <c r="AQ329" i="30"/>
  <c r="AQ297" i="30"/>
  <c r="AQ265" i="30"/>
  <c r="AQ237" i="30"/>
  <c r="AQ214" i="30"/>
  <c r="AQ193" i="30"/>
  <c r="AQ173" i="30"/>
  <c r="AQ150" i="30"/>
  <c r="AQ129" i="30"/>
  <c r="AQ109" i="30"/>
  <c r="AQ86" i="30"/>
  <c r="AQ66" i="30"/>
  <c r="AQ57" i="30"/>
  <c r="AQ49" i="30"/>
  <c r="AQ41" i="30"/>
  <c r="AQ33" i="30"/>
  <c r="AQ24" i="30"/>
  <c r="AQ16" i="30"/>
  <c r="AQ486" i="30"/>
  <c r="AQ454" i="30"/>
  <c r="AQ422" i="30"/>
  <c r="AQ390" i="30"/>
  <c r="AQ358" i="30"/>
  <c r="AQ326" i="30"/>
  <c r="AQ294" i="30"/>
  <c r="AQ262" i="30"/>
  <c r="AQ233" i="30"/>
  <c r="AQ213" i="30"/>
  <c r="AQ190" i="30"/>
  <c r="AQ169" i="30"/>
  <c r="AQ149" i="30"/>
  <c r="AQ126" i="30"/>
  <c r="AQ105" i="30"/>
  <c r="AQ85" i="30"/>
  <c r="AQ65" i="30"/>
  <c r="AQ56" i="30"/>
  <c r="AQ48" i="30"/>
  <c r="AQ40" i="30"/>
  <c r="AQ31" i="30"/>
  <c r="AQ23" i="30"/>
  <c r="AQ15" i="30"/>
  <c r="AQ481" i="30"/>
  <c r="AQ449" i="30"/>
  <c r="AQ417" i="30"/>
  <c r="AQ385" i="30"/>
  <c r="AQ353" i="30"/>
  <c r="AQ321" i="30"/>
  <c r="AQ289" i="30"/>
  <c r="AQ257" i="30"/>
  <c r="AQ230" i="30"/>
  <c r="AQ209" i="30"/>
  <c r="AQ189" i="30"/>
  <c r="AQ166" i="30"/>
  <c r="AQ145" i="30"/>
  <c r="AQ125" i="30"/>
  <c r="AQ102" i="30"/>
  <c r="AQ81" i="30"/>
  <c r="AQ63" i="30"/>
  <c r="AQ55" i="30"/>
  <c r="AQ47" i="30"/>
  <c r="AQ39" i="30"/>
  <c r="AQ30" i="30"/>
  <c r="AQ22" i="30"/>
  <c r="AQ14" i="30"/>
  <c r="AQ510" i="30"/>
  <c r="AQ478" i="30"/>
  <c r="AQ446" i="30"/>
  <c r="AQ414" i="30"/>
  <c r="AQ382" i="30"/>
  <c r="AQ350" i="30"/>
  <c r="AQ318" i="30"/>
  <c r="AQ286" i="30"/>
  <c r="AQ254" i="30"/>
  <c r="AQ229" i="30"/>
  <c r="AQ206" i="30"/>
  <c r="AQ185" i="30"/>
  <c r="AQ165" i="30"/>
  <c r="AQ142" i="30"/>
  <c r="AQ121" i="30"/>
  <c r="AQ101" i="30"/>
  <c r="AQ78" i="30"/>
  <c r="AQ62" i="30"/>
  <c r="AQ54" i="30"/>
  <c r="AQ46" i="30"/>
  <c r="AQ38" i="30"/>
  <c r="AQ29" i="30"/>
  <c r="AQ21" i="30"/>
  <c r="AQ13" i="30"/>
  <c r="AQ505" i="30"/>
  <c r="AQ473" i="30"/>
  <c r="AQ441" i="30"/>
  <c r="AQ409" i="30"/>
  <c r="AQ377" i="30"/>
  <c r="AQ345" i="30"/>
  <c r="AQ313" i="30"/>
  <c r="AQ281" i="30"/>
  <c r="AQ249" i="30"/>
  <c r="AQ225" i="30"/>
  <c r="AQ205" i="30"/>
  <c r="AQ182" i="30"/>
  <c r="AQ161" i="30"/>
  <c r="AQ141" i="30"/>
  <c r="AQ118" i="30"/>
  <c r="AQ97" i="30"/>
  <c r="AQ77" i="30"/>
  <c r="AQ61" i="30"/>
  <c r="AQ53" i="30"/>
  <c r="AQ45" i="30"/>
  <c r="AQ37" i="30"/>
  <c r="AQ28" i="30"/>
  <c r="AQ20" i="30"/>
  <c r="AQ12" i="30"/>
  <c r="AQ502" i="30"/>
  <c r="AQ470" i="30"/>
  <c r="AQ438" i="30"/>
  <c r="AQ406" i="30"/>
  <c r="AQ374" i="30"/>
  <c r="AQ342" i="30"/>
  <c r="AQ310" i="30"/>
  <c r="AQ278" i="30"/>
  <c r="AQ246" i="30"/>
  <c r="AQ222" i="30"/>
  <c r="AQ201" i="30"/>
  <c r="AQ181" i="30"/>
  <c r="AQ158" i="30"/>
  <c r="AQ137" i="30"/>
  <c r="AQ117" i="30"/>
  <c r="AQ94" i="30"/>
  <c r="AQ73" i="30"/>
  <c r="AQ60" i="30"/>
  <c r="AQ52" i="30"/>
  <c r="AQ44" i="30"/>
  <c r="AQ36" i="30"/>
  <c r="AQ27" i="30"/>
  <c r="AQ19" i="30"/>
  <c r="AQ11" i="30"/>
  <c r="AQ497" i="30"/>
  <c r="AQ465" i="30"/>
  <c r="AQ433" i="30"/>
  <c r="AQ401" i="30"/>
  <c r="AQ369" i="30"/>
  <c r="AQ337" i="30"/>
  <c r="AQ305" i="30"/>
  <c r="AQ273" i="30"/>
  <c r="AQ241" i="30"/>
  <c r="AQ221" i="30"/>
  <c r="AQ198" i="30"/>
  <c r="AQ177" i="30"/>
  <c r="AQ157" i="30"/>
  <c r="AQ134" i="30"/>
  <c r="AQ113" i="30"/>
  <c r="AQ93" i="30"/>
  <c r="AQ70" i="30"/>
  <c r="AQ59" i="30"/>
  <c r="AQ51" i="30"/>
  <c r="AQ43" i="30"/>
  <c r="AQ35" i="30"/>
  <c r="AQ26" i="30"/>
  <c r="AQ18" i="30"/>
  <c r="AQ494" i="30"/>
  <c r="AQ462" i="30"/>
  <c r="AQ430" i="30"/>
  <c r="AQ398" i="30"/>
  <c r="AQ366" i="30"/>
  <c r="AQ334" i="30"/>
  <c r="AQ302" i="30"/>
  <c r="AQ270" i="30"/>
  <c r="AQ238" i="30"/>
  <c r="AQ217" i="30"/>
  <c r="AQ197" i="30"/>
  <c r="AQ174" i="30"/>
  <c r="AQ153" i="30"/>
  <c r="AQ133" i="30"/>
  <c r="AQ110" i="30"/>
  <c r="AQ89" i="30"/>
  <c r="AQ69" i="30"/>
  <c r="AQ58" i="30"/>
  <c r="AQ50" i="30"/>
  <c r="AQ42" i="30"/>
  <c r="AQ34" i="30"/>
  <c r="AQ25" i="30"/>
  <c r="AQ17" i="30"/>
  <c r="BS32" i="30"/>
  <c r="BS26" i="30"/>
  <c r="BS18" i="30"/>
  <c r="BS17" i="30"/>
  <c r="BS33" i="30"/>
  <c r="BS31" i="30"/>
  <c r="BS23" i="30"/>
  <c r="BS39" i="30"/>
  <c r="BS28" i="30"/>
  <c r="BS20" i="30"/>
  <c r="BS27" i="30"/>
  <c r="R76" i="30"/>
  <c r="S76" i="30" s="1"/>
  <c r="CE17" i="30"/>
  <c r="CE16" i="30"/>
  <c r="BG21" i="30"/>
  <c r="BG20" i="30"/>
  <c r="BG36" i="30"/>
  <c r="BG19" i="30"/>
  <c r="BG18" i="30"/>
  <c r="Q27" i="30"/>
  <c r="Q19" i="30"/>
  <c r="Q11" i="30"/>
  <c r="Q26" i="30"/>
  <c r="Q18" i="30"/>
  <c r="Q25" i="30"/>
  <c r="Q17" i="30"/>
  <c r="Q33" i="30"/>
  <c r="Q16" i="30"/>
  <c r="Q23" i="30"/>
  <c r="Q15" i="30"/>
  <c r="Q30" i="30"/>
  <c r="Q22" i="30"/>
  <c r="Q14" i="30"/>
  <c r="Q21" i="30"/>
  <c r="Q13" i="30"/>
  <c r="Q28" i="30"/>
  <c r="Q20" i="30"/>
  <c r="AE18" i="30"/>
  <c r="AE17" i="30"/>
  <c r="AE12" i="30"/>
  <c r="O13" i="30"/>
  <c r="O14" i="30"/>
  <c r="AO11" i="30"/>
  <c r="AO12" i="30"/>
  <c r="R34" i="30"/>
  <c r="S34" i="30"/>
  <c r="AY22" i="30"/>
  <c r="AY20" i="30"/>
  <c r="AY19" i="30"/>
  <c r="AY18" i="30"/>
  <c r="AY25" i="30"/>
  <c r="AY17" i="30"/>
  <c r="BE18" i="30"/>
  <c r="BE17" i="30"/>
  <c r="BE16" i="30"/>
  <c r="BE22" i="30"/>
  <c r="R62" i="30"/>
  <c r="S62" i="30"/>
  <c r="BQ12" i="30"/>
  <c r="BQ11" i="30"/>
  <c r="AE32" i="30"/>
  <c r="AE35" i="30"/>
  <c r="AE26" i="30"/>
  <c r="AE34" i="30"/>
  <c r="AE25" i="30"/>
  <c r="AE33" i="30"/>
  <c r="AE24" i="30"/>
  <c r="AE31" i="30"/>
  <c r="AE23" i="30"/>
  <c r="AE39" i="30"/>
  <c r="AE30" i="30"/>
  <c r="AE22" i="30"/>
  <c r="AE38" i="30"/>
  <c r="AE29" i="30"/>
  <c r="AE21" i="30"/>
  <c r="AE37" i="30"/>
  <c r="AE28" i="30"/>
  <c r="AE20" i="30"/>
  <c r="AE36" i="30"/>
  <c r="AE27" i="30"/>
  <c r="AE19" i="30"/>
  <c r="O15" i="30"/>
  <c r="O16" i="30"/>
  <c r="AW25" i="30"/>
  <c r="AW22" i="30"/>
  <c r="AW14" i="30"/>
  <c r="AW26" i="30"/>
  <c r="AO25" i="30"/>
  <c r="AO16" i="30"/>
  <c r="AO15" i="30"/>
  <c r="AO22" i="30"/>
  <c r="AO14" i="30"/>
  <c r="AO13" i="30"/>
  <c r="BS25" i="30"/>
  <c r="BS16" i="30"/>
  <c r="BS15" i="30"/>
  <c r="BS22" i="30"/>
  <c r="BS14" i="30"/>
  <c r="BS13" i="30"/>
  <c r="BS12" i="30"/>
  <c r="BS11" i="30"/>
  <c r="C39" i="27"/>
  <c r="AS18" i="30"/>
  <c r="AS25" i="30"/>
  <c r="AS17" i="30"/>
  <c r="AS19" i="30"/>
  <c r="AS22" i="30"/>
  <c r="AS21" i="30"/>
  <c r="AS20" i="30"/>
  <c r="AS33" i="30"/>
  <c r="AS30" i="30"/>
  <c r="AS29" i="30"/>
  <c r="AS26" i="30"/>
  <c r="AS23" i="30"/>
  <c r="AS27" i="30"/>
  <c r="AS37" i="30"/>
  <c r="AS28" i="30"/>
  <c r="AS36" i="30"/>
  <c r="AS11" i="30"/>
  <c r="AS16" i="30"/>
  <c r="AS40" i="30"/>
  <c r="AS15" i="30"/>
  <c r="AS14" i="30"/>
  <c r="AS13" i="30"/>
  <c r="AS12" i="30"/>
  <c r="R38" i="30"/>
  <c r="S38" i="30"/>
  <c r="AS32" i="30"/>
  <c r="AS35" i="30"/>
  <c r="AS34" i="30"/>
  <c r="AS24" i="30"/>
  <c r="AS31" i="30"/>
  <c r="AS39" i="30"/>
  <c r="AS38" i="30"/>
  <c r="AC25" i="30"/>
  <c r="AC17" i="30"/>
  <c r="AC40" i="30"/>
  <c r="AC15" i="30"/>
  <c r="AC14" i="30"/>
  <c r="AC13" i="30"/>
  <c r="AC16" i="30"/>
  <c r="AC12" i="30"/>
  <c r="AC11" i="30"/>
  <c r="AC18" i="30"/>
  <c r="AC22" i="30"/>
  <c r="AC28" i="30"/>
  <c r="AC20" i="30"/>
  <c r="AC19" i="30"/>
  <c r="AC32" i="30"/>
  <c r="AC35" i="30"/>
  <c r="AC26" i="30"/>
  <c r="AC34" i="30"/>
  <c r="AC31" i="30"/>
  <c r="AC23" i="30"/>
  <c r="AC39" i="30"/>
  <c r="AC30" i="30"/>
  <c r="AC38" i="30"/>
  <c r="AC29" i="30"/>
  <c r="AC21" i="30"/>
  <c r="AC27" i="30"/>
  <c r="AC24" i="30"/>
  <c r="AC37" i="30"/>
  <c r="AC36" i="30"/>
  <c r="AC33" i="30"/>
  <c r="AC507" i="30"/>
  <c r="AC499" i="30"/>
  <c r="AC491" i="30"/>
  <c r="AC483" i="30"/>
  <c r="AC475" i="30"/>
  <c r="AC467" i="30"/>
  <c r="AC459" i="30"/>
  <c r="AC451" i="30"/>
  <c r="AC443" i="30"/>
  <c r="AC435" i="30"/>
  <c r="AC427" i="30"/>
  <c r="AC419" i="30"/>
  <c r="AC411" i="30"/>
  <c r="AC403" i="30"/>
  <c r="AC395" i="30"/>
  <c r="AC387" i="30"/>
  <c r="AC379" i="30"/>
  <c r="AC371" i="30"/>
  <c r="AC363" i="30"/>
  <c r="AC355" i="30"/>
  <c r="AC347" i="30"/>
  <c r="AC339" i="30"/>
  <c r="AC331" i="30"/>
  <c r="AC323" i="30"/>
  <c r="AC315" i="30"/>
  <c r="AC307" i="30"/>
  <c r="AC299" i="30"/>
  <c r="AC291" i="30"/>
  <c r="AC283" i="30"/>
  <c r="AC275" i="30"/>
  <c r="AC267" i="30"/>
  <c r="AC259" i="30"/>
  <c r="AC251" i="30"/>
  <c r="AC243" i="30"/>
  <c r="AC235" i="30"/>
  <c r="AC227" i="30"/>
  <c r="AC219" i="30"/>
  <c r="AC211" i="30"/>
  <c r="AC203" i="30"/>
  <c r="AC195" i="30"/>
  <c r="AC187" i="30"/>
  <c r="AC179" i="30"/>
  <c r="AC171" i="30"/>
  <c r="AC163" i="30"/>
  <c r="AC155" i="30"/>
  <c r="AC147" i="30"/>
  <c r="AC139" i="30"/>
  <c r="AC131" i="30"/>
  <c r="AC123" i="30"/>
  <c r="AC115" i="30"/>
  <c r="AC107" i="30"/>
  <c r="AC99" i="30"/>
  <c r="AC91" i="30"/>
  <c r="AC83" i="30"/>
  <c r="AC75" i="30"/>
  <c r="AC67" i="30"/>
  <c r="AC59" i="30"/>
  <c r="AC51" i="30"/>
  <c r="AC43" i="30"/>
  <c r="AC505" i="30"/>
  <c r="AC489" i="30"/>
  <c r="AC465" i="30"/>
  <c r="AC449" i="30"/>
  <c r="AC433" i="30"/>
  <c r="AC417" i="30"/>
  <c r="AC393" i="30"/>
  <c r="AC377" i="30"/>
  <c r="AC361" i="30"/>
  <c r="AC345" i="30"/>
  <c r="AC329" i="30"/>
  <c r="AC305" i="30"/>
  <c r="AC289" i="30"/>
  <c r="AC265" i="30"/>
  <c r="AC249" i="30"/>
  <c r="AC233" i="30"/>
  <c r="AC209" i="30"/>
  <c r="AC193" i="30"/>
  <c r="AC177" i="30"/>
  <c r="AC506" i="30"/>
  <c r="AC498" i="30"/>
  <c r="AC490" i="30"/>
  <c r="AC482" i="30"/>
  <c r="AC474" i="30"/>
  <c r="AC466" i="30"/>
  <c r="AC458" i="30"/>
  <c r="AC450" i="30"/>
  <c r="AC442" i="30"/>
  <c r="AC434" i="30"/>
  <c r="AC426" i="30"/>
  <c r="AC418" i="30"/>
  <c r="AC410" i="30"/>
  <c r="AC402" i="30"/>
  <c r="AC394" i="30"/>
  <c r="AC386" i="30"/>
  <c r="AC378" i="30"/>
  <c r="AC370" i="30"/>
  <c r="AC362" i="30"/>
  <c r="AC354" i="30"/>
  <c r="AC346" i="30"/>
  <c r="AC338" i="30"/>
  <c r="AC330" i="30"/>
  <c r="AC322" i="30"/>
  <c r="AC314" i="30"/>
  <c r="AC306" i="30"/>
  <c r="AC298" i="30"/>
  <c r="AC290" i="30"/>
  <c r="AC282" i="30"/>
  <c r="AC274" i="30"/>
  <c r="AC266" i="30"/>
  <c r="AC258" i="30"/>
  <c r="AC250" i="30"/>
  <c r="AC242" i="30"/>
  <c r="AC234" i="30"/>
  <c r="AC226" i="30"/>
  <c r="AC218" i="30"/>
  <c r="AC210" i="30"/>
  <c r="AC202" i="30"/>
  <c r="AC194" i="30"/>
  <c r="AC186" i="30"/>
  <c r="AC178" i="30"/>
  <c r="AC170" i="30"/>
  <c r="AC162" i="30"/>
  <c r="AC154" i="30"/>
  <c r="AC146" i="30"/>
  <c r="AC138" i="30"/>
  <c r="AC130" i="30"/>
  <c r="AC122" i="30"/>
  <c r="AC114" i="30"/>
  <c r="AC106" i="30"/>
  <c r="AC98" i="30"/>
  <c r="AC90" i="30"/>
  <c r="AC82" i="30"/>
  <c r="AC74" i="30"/>
  <c r="AC66" i="30"/>
  <c r="AC58" i="30"/>
  <c r="AC50" i="30"/>
  <c r="AC42" i="30"/>
  <c r="AC497" i="30"/>
  <c r="AC481" i="30"/>
  <c r="AC473" i="30"/>
  <c r="AC457" i="30"/>
  <c r="AC441" i="30"/>
  <c r="AC425" i="30"/>
  <c r="AC409" i="30"/>
  <c r="AC401" i="30"/>
  <c r="AC385" i="30"/>
  <c r="AC369" i="30"/>
  <c r="AC353" i="30"/>
  <c r="AC337" i="30"/>
  <c r="AC321" i="30"/>
  <c r="AC313" i="30"/>
  <c r="AC297" i="30"/>
  <c r="AC281" i="30"/>
  <c r="AC273" i="30"/>
  <c r="AC257" i="30"/>
  <c r="AC241" i="30"/>
  <c r="AC225" i="30"/>
  <c r="AC217" i="30"/>
  <c r="AC201" i="30"/>
  <c r="AC185" i="30"/>
  <c r="AC504" i="30"/>
  <c r="AC496" i="30"/>
  <c r="AC488" i="30"/>
  <c r="AC480" i="30"/>
  <c r="AC472" i="30"/>
  <c r="AC464" i="30"/>
  <c r="AC456" i="30"/>
  <c r="AC448" i="30"/>
  <c r="AC440" i="30"/>
  <c r="AC432" i="30"/>
  <c r="AC424" i="30"/>
  <c r="AC416" i="30"/>
  <c r="AC408" i="30"/>
  <c r="AC400" i="30"/>
  <c r="AC392" i="30"/>
  <c r="AC384" i="30"/>
  <c r="AC376" i="30"/>
  <c r="AC368" i="30"/>
  <c r="AC360" i="30"/>
  <c r="AC352" i="30"/>
  <c r="AC344" i="30"/>
  <c r="AC336" i="30"/>
  <c r="AC328" i="30"/>
  <c r="AC320" i="30"/>
  <c r="AC312" i="30"/>
  <c r="AC304" i="30"/>
  <c r="AC296" i="30"/>
  <c r="AC288" i="30"/>
  <c r="AC280" i="30"/>
  <c r="AC272" i="30"/>
  <c r="AC264" i="30"/>
  <c r="AC256" i="30"/>
  <c r="AC248" i="30"/>
  <c r="AC240" i="30"/>
  <c r="AC232" i="30"/>
  <c r="AC224" i="30"/>
  <c r="AC216" i="30"/>
  <c r="AC208" i="30"/>
  <c r="AC200" i="30"/>
  <c r="AC192" i="30"/>
  <c r="AC184" i="30"/>
  <c r="AC176" i="30"/>
  <c r="AC168" i="30"/>
  <c r="AC160" i="30"/>
  <c r="AC152" i="30"/>
  <c r="AC144" i="30"/>
  <c r="AC136" i="30"/>
  <c r="AC128" i="30"/>
  <c r="AC120" i="30"/>
  <c r="AC112" i="30"/>
  <c r="AC104" i="30"/>
  <c r="AC96" i="30"/>
  <c r="AC88" i="30"/>
  <c r="AC80" i="30"/>
  <c r="AC72" i="30"/>
  <c r="AC64" i="30"/>
  <c r="AC56" i="30"/>
  <c r="AC48" i="30"/>
  <c r="AC503" i="30"/>
  <c r="AC495" i="30"/>
  <c r="AC487" i="30"/>
  <c r="AC479" i="30"/>
  <c r="AC471" i="30"/>
  <c r="AC463" i="30"/>
  <c r="AC455" i="30"/>
  <c r="AC447" i="30"/>
  <c r="AC439" i="30"/>
  <c r="AC431" i="30"/>
  <c r="AC423" i="30"/>
  <c r="AC415" i="30"/>
  <c r="AC407" i="30"/>
  <c r="AC399" i="30"/>
  <c r="AC391" i="30"/>
  <c r="AC383" i="30"/>
  <c r="AC375" i="30"/>
  <c r="AC367" i="30"/>
  <c r="AC359" i="30"/>
  <c r="AC351" i="30"/>
  <c r="AC343" i="30"/>
  <c r="AC335" i="30"/>
  <c r="AC327" i="30"/>
  <c r="AC319" i="30"/>
  <c r="AC311" i="30"/>
  <c r="AC303" i="30"/>
  <c r="AC295" i="30"/>
  <c r="AC287" i="30"/>
  <c r="AC279" i="30"/>
  <c r="AC271" i="30"/>
  <c r="AC263" i="30"/>
  <c r="AC255" i="30"/>
  <c r="AC247" i="30"/>
  <c r="AC239" i="30"/>
  <c r="AC231" i="30"/>
  <c r="AC223" i="30"/>
  <c r="AC215" i="30"/>
  <c r="AC207" i="30"/>
  <c r="AC199" i="30"/>
  <c r="AC191" i="30"/>
  <c r="AC183" i="30"/>
  <c r="AC175" i="30"/>
  <c r="AC167" i="30"/>
  <c r="AC159" i="30"/>
  <c r="AC151" i="30"/>
  <c r="AC143" i="30"/>
  <c r="AC135" i="30"/>
  <c r="AC127" i="30"/>
  <c r="AC119" i="30"/>
  <c r="AC111" i="30"/>
  <c r="AC103" i="30"/>
  <c r="AC95" i="30"/>
  <c r="AC87" i="30"/>
  <c r="AC79" i="30"/>
  <c r="AC71" i="30"/>
  <c r="AC63" i="30"/>
  <c r="AC55" i="30"/>
  <c r="AC47" i="30"/>
  <c r="AC510" i="30"/>
  <c r="AC502" i="30"/>
  <c r="AC494" i="30"/>
  <c r="AC486" i="30"/>
  <c r="AC478" i="30"/>
  <c r="AC470" i="30"/>
  <c r="AC462" i="30"/>
  <c r="AC454" i="30"/>
  <c r="AC446" i="30"/>
  <c r="AC438" i="30"/>
  <c r="AC430" i="30"/>
  <c r="AC422" i="30"/>
  <c r="AC414" i="30"/>
  <c r="AC406" i="30"/>
  <c r="AC398" i="30"/>
  <c r="AC390" i="30"/>
  <c r="AC382" i="30"/>
  <c r="AC374" i="30"/>
  <c r="AC366" i="30"/>
  <c r="AC358" i="30"/>
  <c r="AC350" i="30"/>
  <c r="AC342" i="30"/>
  <c r="AC334" i="30"/>
  <c r="AC326" i="30"/>
  <c r="AC318" i="30"/>
  <c r="AC310" i="30"/>
  <c r="AC302" i="30"/>
  <c r="AC294" i="30"/>
  <c r="AC286" i="30"/>
  <c r="AC278" i="30"/>
  <c r="AC270" i="30"/>
  <c r="AC262" i="30"/>
  <c r="AC254" i="30"/>
  <c r="AC246" i="30"/>
  <c r="AC238" i="30"/>
  <c r="AC230" i="30"/>
  <c r="AC222" i="30"/>
  <c r="AC214" i="30"/>
  <c r="AC206" i="30"/>
  <c r="AC198" i="30"/>
  <c r="AC190" i="30"/>
  <c r="AC182" i="30"/>
  <c r="AC174" i="30"/>
  <c r="AC166" i="30"/>
  <c r="AC158" i="30"/>
  <c r="AC150" i="30"/>
  <c r="AC142" i="30"/>
  <c r="AC134" i="30"/>
  <c r="AC126" i="30"/>
  <c r="AC118" i="30"/>
  <c r="AC110" i="30"/>
  <c r="AC102" i="30"/>
  <c r="AC94" i="30"/>
  <c r="AC86" i="30"/>
  <c r="AC78" i="30"/>
  <c r="AC70" i="30"/>
  <c r="AC62" i="30"/>
  <c r="AC54" i="30"/>
  <c r="AC46" i="30"/>
  <c r="AC500" i="30"/>
  <c r="AC468" i="30"/>
  <c r="AC436" i="30"/>
  <c r="AC404" i="30"/>
  <c r="AC372" i="30"/>
  <c r="AC340" i="30"/>
  <c r="AC308" i="30"/>
  <c r="AC276" i="30"/>
  <c r="AC244" i="30"/>
  <c r="AC212" i="30"/>
  <c r="AC180" i="30"/>
  <c r="AC156" i="30"/>
  <c r="AC133" i="30"/>
  <c r="AC113" i="30"/>
  <c r="AC92" i="30"/>
  <c r="AC69" i="30"/>
  <c r="AC49" i="30"/>
  <c r="AC493" i="30"/>
  <c r="AC429" i="30"/>
  <c r="AC365" i="30"/>
  <c r="AC301" i="30"/>
  <c r="AC269" i="30"/>
  <c r="AC205" i="30"/>
  <c r="AC153" i="30"/>
  <c r="AC109" i="30"/>
  <c r="AC68" i="30"/>
  <c r="AC45" i="30"/>
  <c r="AC421" i="30"/>
  <c r="AC412" i="30"/>
  <c r="AC220" i="30"/>
  <c r="AC53" i="30"/>
  <c r="AC405" i="30"/>
  <c r="AC181" i="30"/>
  <c r="AC461" i="30"/>
  <c r="AC397" i="30"/>
  <c r="AC333" i="30"/>
  <c r="AC237" i="30"/>
  <c r="AC173" i="30"/>
  <c r="AC132" i="30"/>
  <c r="AC89" i="30"/>
  <c r="AC348" i="30"/>
  <c r="AC140" i="30"/>
  <c r="AC309" i="30"/>
  <c r="AC93" i="30"/>
  <c r="AC492" i="30"/>
  <c r="AC460" i="30"/>
  <c r="AC428" i="30"/>
  <c r="AC396" i="30"/>
  <c r="AC364" i="30"/>
  <c r="AC332" i="30"/>
  <c r="AC300" i="30"/>
  <c r="AC268" i="30"/>
  <c r="AC236" i="30"/>
  <c r="AC204" i="30"/>
  <c r="AC172" i="30"/>
  <c r="AC149" i="30"/>
  <c r="AC129" i="30"/>
  <c r="AC108" i="30"/>
  <c r="AC85" i="30"/>
  <c r="AC65" i="30"/>
  <c r="AC44" i="30"/>
  <c r="AC485" i="30"/>
  <c r="AC453" i="30"/>
  <c r="AC389" i="30"/>
  <c r="AC357" i="30"/>
  <c r="AC325" i="30"/>
  <c r="AC293" i="30"/>
  <c r="AC261" i="30"/>
  <c r="AC229" i="30"/>
  <c r="AC197" i="30"/>
  <c r="AC169" i="30"/>
  <c r="AC148" i="30"/>
  <c r="AC125" i="30"/>
  <c r="AC105" i="30"/>
  <c r="AC84" i="30"/>
  <c r="AC61" i="30"/>
  <c r="AC41" i="30"/>
  <c r="AC476" i="30"/>
  <c r="AC284" i="30"/>
  <c r="AC97" i="30"/>
  <c r="AC501" i="30"/>
  <c r="AC277" i="30"/>
  <c r="AC116" i="30"/>
  <c r="AC380" i="30"/>
  <c r="AC117" i="30"/>
  <c r="AC469" i="30"/>
  <c r="AC245" i="30"/>
  <c r="AC73" i="30"/>
  <c r="AC484" i="30"/>
  <c r="AC452" i="30"/>
  <c r="AC420" i="30"/>
  <c r="AC388" i="30"/>
  <c r="AC356" i="30"/>
  <c r="AC324" i="30"/>
  <c r="AC292" i="30"/>
  <c r="AC260" i="30"/>
  <c r="AC228" i="30"/>
  <c r="AC196" i="30"/>
  <c r="AC165" i="30"/>
  <c r="AC145" i="30"/>
  <c r="AC124" i="30"/>
  <c r="AC101" i="30"/>
  <c r="AC81" i="30"/>
  <c r="AC60" i="30"/>
  <c r="AC508" i="30"/>
  <c r="AC252" i="30"/>
  <c r="AC76" i="30"/>
  <c r="AC341" i="30"/>
  <c r="AC137" i="30"/>
  <c r="AC509" i="30"/>
  <c r="AC477" i="30"/>
  <c r="AC445" i="30"/>
  <c r="AC413" i="30"/>
  <c r="AC381" i="30"/>
  <c r="AC349" i="30"/>
  <c r="AC317" i="30"/>
  <c r="AC285" i="30"/>
  <c r="AC253" i="30"/>
  <c r="AC221" i="30"/>
  <c r="AC189" i="30"/>
  <c r="AC164" i="30"/>
  <c r="AC141" i="30"/>
  <c r="AC121" i="30"/>
  <c r="AC100" i="30"/>
  <c r="AC77" i="30"/>
  <c r="AC57" i="30"/>
  <c r="AC444" i="30"/>
  <c r="AC188" i="30"/>
  <c r="AC437" i="30"/>
  <c r="AC157" i="30"/>
  <c r="AC316" i="30"/>
  <c r="AC161" i="30"/>
  <c r="AC373" i="30"/>
  <c r="AC213" i="30"/>
  <c r="AC52" i="30"/>
  <c r="AA13" i="30"/>
  <c r="AA11" i="30"/>
  <c r="AA25" i="30"/>
  <c r="AA17" i="30"/>
  <c r="AA16" i="30"/>
  <c r="AA40" i="30"/>
  <c r="AA15" i="30"/>
  <c r="AA12" i="30"/>
  <c r="AA14" i="30"/>
  <c r="AA21" i="30"/>
  <c r="AA19" i="30"/>
  <c r="AA18" i="30"/>
  <c r="AA22" i="30"/>
  <c r="AA20" i="30"/>
  <c r="AA32" i="30"/>
  <c r="AA38" i="30"/>
  <c r="AA29" i="30"/>
  <c r="AA36" i="30"/>
  <c r="AA27" i="30"/>
  <c r="AA35" i="30"/>
  <c r="AA26" i="30"/>
  <c r="AA34" i="30"/>
  <c r="AA33" i="30"/>
  <c r="AA24" i="30"/>
  <c r="AA31" i="30"/>
  <c r="AA23" i="30"/>
  <c r="AA37" i="30"/>
  <c r="AA30" i="30"/>
  <c r="AA28" i="30"/>
  <c r="AA39" i="30"/>
  <c r="AA510" i="30"/>
  <c r="AA502" i="30"/>
  <c r="AA494" i="30"/>
  <c r="AA486" i="30"/>
  <c r="AA478" i="30"/>
  <c r="AA470" i="30"/>
  <c r="AA462" i="30"/>
  <c r="AA454" i="30"/>
  <c r="AA446" i="30"/>
  <c r="AA438" i="30"/>
  <c r="AA430" i="30"/>
  <c r="AA422" i="30"/>
  <c r="AA414" i="30"/>
  <c r="AA406" i="30"/>
  <c r="AA398" i="30"/>
  <c r="AA390" i="30"/>
  <c r="AA382" i="30"/>
  <c r="AA374" i="30"/>
  <c r="AA366" i="30"/>
  <c r="AA358" i="30"/>
  <c r="AA350" i="30"/>
  <c r="AA342" i="30"/>
  <c r="AA334" i="30"/>
  <c r="AA326" i="30"/>
  <c r="AA318" i="30"/>
  <c r="AA310" i="30"/>
  <c r="AA302" i="30"/>
  <c r="AA294" i="30"/>
  <c r="AA286" i="30"/>
  <c r="AA278" i="30"/>
  <c r="AA270" i="30"/>
  <c r="AA262" i="30"/>
  <c r="AA254" i="30"/>
  <c r="AA246" i="30"/>
  <c r="AA238" i="30"/>
  <c r="AA230" i="30"/>
  <c r="AA222" i="30"/>
  <c r="AA214" i="30"/>
  <c r="AA206" i="30"/>
  <c r="AA198" i="30"/>
  <c r="AA190" i="30"/>
  <c r="AA182" i="30"/>
  <c r="AA174" i="30"/>
  <c r="AA166" i="30"/>
  <c r="AA158" i="30"/>
  <c r="AA150" i="30"/>
  <c r="AA142" i="30"/>
  <c r="AA134" i="30"/>
  <c r="AA126" i="30"/>
  <c r="AA118" i="30"/>
  <c r="AA110" i="30"/>
  <c r="AA102" i="30"/>
  <c r="AA94" i="30"/>
  <c r="AA86" i="30"/>
  <c r="AA78" i="30"/>
  <c r="AA70" i="30"/>
  <c r="AA62" i="30"/>
  <c r="AA54" i="30"/>
  <c r="AA46" i="30"/>
  <c r="AA501" i="30"/>
  <c r="AA493" i="30"/>
  <c r="AA477" i="30"/>
  <c r="AA469" i="30"/>
  <c r="AA453" i="30"/>
  <c r="AA437" i="30"/>
  <c r="AA421" i="30"/>
  <c r="AA405" i="30"/>
  <c r="AA397" i="30"/>
  <c r="AA381" i="30"/>
  <c r="AA365" i="30"/>
  <c r="AA357" i="30"/>
  <c r="AA341" i="30"/>
  <c r="AA333" i="30"/>
  <c r="AA317" i="30"/>
  <c r="AA301" i="30"/>
  <c r="AA285" i="30"/>
  <c r="AA277" i="30"/>
  <c r="AA261" i="30"/>
  <c r="AA245" i="30"/>
  <c r="AA237" i="30"/>
  <c r="AA221" i="30"/>
  <c r="AA509" i="30"/>
  <c r="AA485" i="30"/>
  <c r="AA461" i="30"/>
  <c r="AA445" i="30"/>
  <c r="AA429" i="30"/>
  <c r="AA413" i="30"/>
  <c r="AA389" i="30"/>
  <c r="AA373" i="30"/>
  <c r="AA349" i="30"/>
  <c r="AA325" i="30"/>
  <c r="AA309" i="30"/>
  <c r="AA293" i="30"/>
  <c r="AA269" i="30"/>
  <c r="AA253" i="30"/>
  <c r="AA229" i="30"/>
  <c r="AA213" i="30"/>
  <c r="AA508" i="30"/>
  <c r="AA500" i="30"/>
  <c r="AA492" i="30"/>
  <c r="AA484" i="30"/>
  <c r="AA476" i="30"/>
  <c r="AA468" i="30"/>
  <c r="AA460" i="30"/>
  <c r="AA452" i="30"/>
  <c r="AA444" i="30"/>
  <c r="AA436" i="30"/>
  <c r="AA428" i="30"/>
  <c r="AA420" i="30"/>
  <c r="AA412" i="30"/>
  <c r="AA404" i="30"/>
  <c r="AA396" i="30"/>
  <c r="AA388" i="30"/>
  <c r="AA380" i="30"/>
  <c r="AA372" i="30"/>
  <c r="AA364" i="30"/>
  <c r="AA356" i="30"/>
  <c r="AA348" i="30"/>
  <c r="AA340" i="30"/>
  <c r="AA332" i="30"/>
  <c r="AA324" i="30"/>
  <c r="AA316" i="30"/>
  <c r="AA308" i="30"/>
  <c r="AA300" i="30"/>
  <c r="AA292" i="30"/>
  <c r="AA284" i="30"/>
  <c r="AA276" i="30"/>
  <c r="AA268" i="30"/>
  <c r="AA260" i="30"/>
  <c r="AA252" i="30"/>
  <c r="AA244" i="30"/>
  <c r="AA236" i="30"/>
  <c r="AA228" i="30"/>
  <c r="AA220" i="30"/>
  <c r="AA212" i="30"/>
  <c r="AA204" i="30"/>
  <c r="AA196" i="30"/>
  <c r="AA188" i="30"/>
  <c r="AA180" i="30"/>
  <c r="AA172" i="30"/>
  <c r="AA164" i="30"/>
  <c r="AA156" i="30"/>
  <c r="AA148" i="30"/>
  <c r="AA140" i="30"/>
  <c r="AA132" i="30"/>
  <c r="AA124" i="30"/>
  <c r="AA116" i="30"/>
  <c r="AA108" i="30"/>
  <c r="AA100" i="30"/>
  <c r="AA92" i="30"/>
  <c r="AA84" i="30"/>
  <c r="AA76" i="30"/>
  <c r="AA68" i="30"/>
  <c r="AA60" i="30"/>
  <c r="AA52" i="30"/>
  <c r="AA44" i="30"/>
  <c r="AA507" i="30"/>
  <c r="AA499" i="30"/>
  <c r="AA491" i="30"/>
  <c r="AA483" i="30"/>
  <c r="AA475" i="30"/>
  <c r="AA467" i="30"/>
  <c r="AA459" i="30"/>
  <c r="AA451" i="30"/>
  <c r="AA443" i="30"/>
  <c r="AA435" i="30"/>
  <c r="AA427" i="30"/>
  <c r="AA419" i="30"/>
  <c r="AA411" i="30"/>
  <c r="AA403" i="30"/>
  <c r="AA395" i="30"/>
  <c r="AA387" i="30"/>
  <c r="AA379" i="30"/>
  <c r="AA371" i="30"/>
  <c r="AA363" i="30"/>
  <c r="AA355" i="30"/>
  <c r="AA347" i="30"/>
  <c r="AA339" i="30"/>
  <c r="AA331" i="30"/>
  <c r="AA323" i="30"/>
  <c r="AA315" i="30"/>
  <c r="AA307" i="30"/>
  <c r="AA299" i="30"/>
  <c r="AA291" i="30"/>
  <c r="AA283" i="30"/>
  <c r="AA275" i="30"/>
  <c r="AA267" i="30"/>
  <c r="AA259" i="30"/>
  <c r="AA251" i="30"/>
  <c r="AA243" i="30"/>
  <c r="AA235" i="30"/>
  <c r="AA227" i="30"/>
  <c r="AA219" i="30"/>
  <c r="AA211" i="30"/>
  <c r="AA203" i="30"/>
  <c r="AA195" i="30"/>
  <c r="AA187" i="30"/>
  <c r="AA179" i="30"/>
  <c r="AA171" i="30"/>
  <c r="AA163" i="30"/>
  <c r="AA155" i="30"/>
  <c r="AA147" i="30"/>
  <c r="AA139" i="30"/>
  <c r="AA131" i="30"/>
  <c r="AA123" i="30"/>
  <c r="AA115" i="30"/>
  <c r="AA107" i="30"/>
  <c r="AA99" i="30"/>
  <c r="AA91" i="30"/>
  <c r="AA83" i="30"/>
  <c r="AA75" i="30"/>
  <c r="AA67" i="30"/>
  <c r="AA59" i="30"/>
  <c r="AA51" i="30"/>
  <c r="AA43" i="30"/>
  <c r="AA506" i="30"/>
  <c r="AA498" i="30"/>
  <c r="AA490" i="30"/>
  <c r="AA482" i="30"/>
  <c r="AA474" i="30"/>
  <c r="AA466" i="30"/>
  <c r="AA458" i="30"/>
  <c r="AA450" i="30"/>
  <c r="AA442" i="30"/>
  <c r="AA434" i="30"/>
  <c r="AA426" i="30"/>
  <c r="AA418" i="30"/>
  <c r="AA410" i="30"/>
  <c r="AA402" i="30"/>
  <c r="AA394" i="30"/>
  <c r="AA386" i="30"/>
  <c r="AA378" i="30"/>
  <c r="AA370" i="30"/>
  <c r="AA362" i="30"/>
  <c r="AA354" i="30"/>
  <c r="AA346" i="30"/>
  <c r="AA338" i="30"/>
  <c r="AA330" i="30"/>
  <c r="AA322" i="30"/>
  <c r="AA314" i="30"/>
  <c r="AA306" i="30"/>
  <c r="AA298" i="30"/>
  <c r="AA290" i="30"/>
  <c r="AA282" i="30"/>
  <c r="AA274" i="30"/>
  <c r="AA266" i="30"/>
  <c r="AA258" i="30"/>
  <c r="AA250" i="30"/>
  <c r="AA242" i="30"/>
  <c r="AA234" i="30"/>
  <c r="AA226" i="30"/>
  <c r="AA218" i="30"/>
  <c r="AA210" i="30"/>
  <c r="AA202" i="30"/>
  <c r="AA194" i="30"/>
  <c r="AA186" i="30"/>
  <c r="AA178" i="30"/>
  <c r="AA170" i="30"/>
  <c r="AA162" i="30"/>
  <c r="AA154" i="30"/>
  <c r="AA146" i="30"/>
  <c r="AA138" i="30"/>
  <c r="AA130" i="30"/>
  <c r="AA122" i="30"/>
  <c r="AA114" i="30"/>
  <c r="AA106" i="30"/>
  <c r="AA98" i="30"/>
  <c r="AA90" i="30"/>
  <c r="AA82" i="30"/>
  <c r="AA74" i="30"/>
  <c r="AA66" i="30"/>
  <c r="AA58" i="30"/>
  <c r="AA50" i="30"/>
  <c r="AA42" i="30"/>
  <c r="AA505" i="30"/>
  <c r="AA497" i="30"/>
  <c r="AA489" i="30"/>
  <c r="AA481" i="30"/>
  <c r="AA473" i="30"/>
  <c r="AA465" i="30"/>
  <c r="AA457" i="30"/>
  <c r="AA449" i="30"/>
  <c r="AA441" i="30"/>
  <c r="AA433" i="30"/>
  <c r="AA425" i="30"/>
  <c r="AA417" i="30"/>
  <c r="AA409" i="30"/>
  <c r="AA401" i="30"/>
  <c r="AA393" i="30"/>
  <c r="AA385" i="30"/>
  <c r="AA377" i="30"/>
  <c r="AA369" i="30"/>
  <c r="AA361" i="30"/>
  <c r="AA353" i="30"/>
  <c r="AA345" i="30"/>
  <c r="AA337" i="30"/>
  <c r="AA329" i="30"/>
  <c r="AA321" i="30"/>
  <c r="AA313" i="30"/>
  <c r="AA305" i="30"/>
  <c r="AA297" i="30"/>
  <c r="AA289" i="30"/>
  <c r="AA281" i="30"/>
  <c r="AA273" i="30"/>
  <c r="AA265" i="30"/>
  <c r="AA257" i="30"/>
  <c r="AA249" i="30"/>
  <c r="AA241" i="30"/>
  <c r="AA233" i="30"/>
  <c r="AA225" i="30"/>
  <c r="AA217" i="30"/>
  <c r="AA209" i="30"/>
  <c r="AA201" i="30"/>
  <c r="AA193" i="30"/>
  <c r="AA185" i="30"/>
  <c r="AA177" i="30"/>
  <c r="AA169" i="30"/>
  <c r="AA161" i="30"/>
  <c r="AA153" i="30"/>
  <c r="AA145" i="30"/>
  <c r="AA137" i="30"/>
  <c r="AA129" i="30"/>
  <c r="AA121" i="30"/>
  <c r="AA113" i="30"/>
  <c r="AA105" i="30"/>
  <c r="AA97" i="30"/>
  <c r="AA89" i="30"/>
  <c r="AA81" i="30"/>
  <c r="AA73" i="30"/>
  <c r="AA65" i="30"/>
  <c r="AA57" i="30"/>
  <c r="AA49" i="30"/>
  <c r="AA41" i="30"/>
  <c r="AA504" i="30"/>
  <c r="AA496" i="30"/>
  <c r="AA488" i="30"/>
  <c r="AA480" i="30"/>
  <c r="AA472" i="30"/>
  <c r="AA464" i="30"/>
  <c r="AA456" i="30"/>
  <c r="AA448" i="30"/>
  <c r="AA440" i="30"/>
  <c r="AA432" i="30"/>
  <c r="AA424" i="30"/>
  <c r="AA416" i="30"/>
  <c r="AA408" i="30"/>
  <c r="AA400" i="30"/>
  <c r="AA392" i="30"/>
  <c r="AA384" i="30"/>
  <c r="AA376" i="30"/>
  <c r="AA368" i="30"/>
  <c r="AA360" i="30"/>
  <c r="AA352" i="30"/>
  <c r="AA344" i="30"/>
  <c r="AA336" i="30"/>
  <c r="AA328" i="30"/>
  <c r="AA320" i="30"/>
  <c r="AA312" i="30"/>
  <c r="AA304" i="30"/>
  <c r="AA296" i="30"/>
  <c r="AA288" i="30"/>
  <c r="AA280" i="30"/>
  <c r="AA272" i="30"/>
  <c r="AA264" i="30"/>
  <c r="AA256" i="30"/>
  <c r="AA248" i="30"/>
  <c r="AA240" i="30"/>
  <c r="AA232" i="30"/>
  <c r="AA224" i="30"/>
  <c r="AA216" i="30"/>
  <c r="AA208" i="30"/>
  <c r="AA200" i="30"/>
  <c r="AA192" i="30"/>
  <c r="AA184" i="30"/>
  <c r="AA176" i="30"/>
  <c r="AA168" i="30"/>
  <c r="AA160" i="30"/>
  <c r="AA152" i="30"/>
  <c r="AA144" i="30"/>
  <c r="AA136" i="30"/>
  <c r="AA128" i="30"/>
  <c r="AA120" i="30"/>
  <c r="AA112" i="30"/>
  <c r="AA104" i="30"/>
  <c r="AA96" i="30"/>
  <c r="AA88" i="30"/>
  <c r="AA80" i="30"/>
  <c r="AA72" i="30"/>
  <c r="AA64" i="30"/>
  <c r="AA56" i="30"/>
  <c r="AA48" i="30"/>
  <c r="AA503" i="30"/>
  <c r="AA439" i="30"/>
  <c r="AA375" i="30"/>
  <c r="AA311" i="30"/>
  <c r="AA247" i="30"/>
  <c r="AA197" i="30"/>
  <c r="AA165" i="30"/>
  <c r="AA133" i="30"/>
  <c r="AA101" i="30"/>
  <c r="AA69" i="30"/>
  <c r="AA199" i="30"/>
  <c r="AA495" i="30"/>
  <c r="AA431" i="30"/>
  <c r="AA367" i="30"/>
  <c r="AA303" i="30"/>
  <c r="AA239" i="30"/>
  <c r="AA191" i="30"/>
  <c r="AA159" i="30"/>
  <c r="AA127" i="30"/>
  <c r="AA95" i="30"/>
  <c r="AA63" i="30"/>
  <c r="AA263" i="30"/>
  <c r="AA109" i="30"/>
  <c r="AA447" i="30"/>
  <c r="AA103" i="30"/>
  <c r="AA487" i="30"/>
  <c r="AA423" i="30"/>
  <c r="AA359" i="30"/>
  <c r="AA295" i="30"/>
  <c r="AA231" i="30"/>
  <c r="AA189" i="30"/>
  <c r="AA157" i="30"/>
  <c r="AA125" i="30"/>
  <c r="AA93" i="30"/>
  <c r="AA61" i="30"/>
  <c r="AA391" i="30"/>
  <c r="AA141" i="30"/>
  <c r="AA135" i="30"/>
  <c r="AA479" i="30"/>
  <c r="AA415" i="30"/>
  <c r="AA351" i="30"/>
  <c r="AA287" i="30"/>
  <c r="AA223" i="30"/>
  <c r="AA183" i="30"/>
  <c r="AA151" i="30"/>
  <c r="AA119" i="30"/>
  <c r="AA87" i="30"/>
  <c r="AA55" i="30"/>
  <c r="AA327" i="30"/>
  <c r="AA205" i="30"/>
  <c r="AA77" i="30"/>
  <c r="AA383" i="30"/>
  <c r="AA71" i="30"/>
  <c r="AA471" i="30"/>
  <c r="AA407" i="30"/>
  <c r="AA343" i="30"/>
  <c r="AA279" i="30"/>
  <c r="AA215" i="30"/>
  <c r="AA181" i="30"/>
  <c r="AA149" i="30"/>
  <c r="AA117" i="30"/>
  <c r="AA85" i="30"/>
  <c r="AA53" i="30"/>
  <c r="AA455" i="30"/>
  <c r="AA173" i="30"/>
  <c r="AA45" i="30"/>
  <c r="AA319" i="30"/>
  <c r="AA463" i="30"/>
  <c r="AA399" i="30"/>
  <c r="AA335" i="30"/>
  <c r="AA271" i="30"/>
  <c r="AA207" i="30"/>
  <c r="AA175" i="30"/>
  <c r="AA143" i="30"/>
  <c r="AA111" i="30"/>
  <c r="AA79" i="30"/>
  <c r="AA47" i="30"/>
  <c r="AA167" i="30"/>
  <c r="AA255" i="30"/>
  <c r="W27" i="30"/>
  <c r="W11" i="30"/>
  <c r="W34" i="30"/>
  <c r="W16" i="30"/>
  <c r="W15" i="30"/>
  <c r="W13" i="30"/>
  <c r="W12" i="30"/>
  <c r="W26" i="30"/>
  <c r="W28" i="30"/>
  <c r="W32" i="30"/>
  <c r="W36" i="30"/>
  <c r="W19" i="30"/>
  <c r="W25" i="30"/>
  <c r="W17" i="30"/>
  <c r="W33" i="30"/>
  <c r="W24" i="30"/>
  <c r="W40" i="30"/>
  <c r="W31" i="30"/>
  <c r="W23" i="30"/>
  <c r="W39" i="30"/>
  <c r="W30" i="30"/>
  <c r="W22" i="30"/>
  <c r="W20" i="30"/>
  <c r="W37" i="30"/>
  <c r="W21" i="30"/>
  <c r="W38" i="30"/>
  <c r="W18" i="30"/>
  <c r="W35" i="30"/>
  <c r="W29" i="30"/>
  <c r="W508" i="30"/>
  <c r="W500" i="30"/>
  <c r="W492" i="30"/>
  <c r="W484" i="30"/>
  <c r="W476" i="30"/>
  <c r="W468" i="30"/>
  <c r="W460" i="30"/>
  <c r="W452" i="30"/>
  <c r="W444" i="30"/>
  <c r="W436" i="30"/>
  <c r="W428" i="30"/>
  <c r="W420" i="30"/>
  <c r="W412" i="30"/>
  <c r="W404" i="30"/>
  <c r="W396" i="30"/>
  <c r="W388" i="30"/>
  <c r="W380" i="30"/>
  <c r="W372" i="30"/>
  <c r="W364" i="30"/>
  <c r="W356" i="30"/>
  <c r="W348" i="30"/>
  <c r="W340" i="30"/>
  <c r="W332" i="30"/>
  <c r="W324" i="30"/>
  <c r="W316" i="30"/>
  <c r="W308" i="30"/>
  <c r="W300" i="30"/>
  <c r="W292" i="30"/>
  <c r="W284" i="30"/>
  <c r="W276" i="30"/>
  <c r="W268" i="30"/>
  <c r="W260" i="30"/>
  <c r="W252" i="30"/>
  <c r="W244" i="30"/>
  <c r="W236" i="30"/>
  <c r="W228" i="30"/>
  <c r="W220" i="30"/>
  <c r="W212" i="30"/>
  <c r="W204" i="30"/>
  <c r="W196" i="30"/>
  <c r="W188" i="30"/>
  <c r="W180" i="30"/>
  <c r="W172" i="30"/>
  <c r="W164" i="30"/>
  <c r="W156" i="30"/>
  <c r="W148" i="30"/>
  <c r="W140" i="30"/>
  <c r="W132" i="30"/>
  <c r="W124" i="30"/>
  <c r="W116" i="30"/>
  <c r="W108" i="30"/>
  <c r="W100" i="30"/>
  <c r="W92" i="30"/>
  <c r="W84" i="30"/>
  <c r="W76" i="30"/>
  <c r="W68" i="30"/>
  <c r="W60" i="30"/>
  <c r="W52" i="30"/>
  <c r="W44" i="30"/>
  <c r="W507" i="30"/>
  <c r="W491" i="30"/>
  <c r="W483" i="30"/>
  <c r="W467" i="30"/>
  <c r="W451" i="30"/>
  <c r="W443" i="30"/>
  <c r="W427" i="30"/>
  <c r="W419" i="30"/>
  <c r="W403" i="30"/>
  <c r="W387" i="30"/>
  <c r="W379" i="30"/>
  <c r="W363" i="30"/>
  <c r="W347" i="30"/>
  <c r="W339" i="30"/>
  <c r="W323" i="30"/>
  <c r="W315" i="30"/>
  <c r="W299" i="30"/>
  <c r="W283" i="30"/>
  <c r="W267" i="30"/>
  <c r="W251" i="30"/>
  <c r="W235" i="30"/>
  <c r="W219" i="30"/>
  <c r="W499" i="30"/>
  <c r="W475" i="30"/>
  <c r="W459" i="30"/>
  <c r="W435" i="30"/>
  <c r="W411" i="30"/>
  <c r="W395" i="30"/>
  <c r="W371" i="30"/>
  <c r="W355" i="30"/>
  <c r="W331" i="30"/>
  <c r="W307" i="30"/>
  <c r="W291" i="30"/>
  <c r="W275" i="30"/>
  <c r="W259" i="30"/>
  <c r="W243" i="30"/>
  <c r="W227" i="30"/>
  <c r="W211" i="30"/>
  <c r="W506" i="30"/>
  <c r="W498" i="30"/>
  <c r="W490" i="30"/>
  <c r="W482" i="30"/>
  <c r="W474" i="30"/>
  <c r="W466" i="30"/>
  <c r="W458" i="30"/>
  <c r="W450" i="30"/>
  <c r="W442" i="30"/>
  <c r="W434" i="30"/>
  <c r="W426" i="30"/>
  <c r="W418" i="30"/>
  <c r="W410" i="30"/>
  <c r="W402" i="30"/>
  <c r="W394" i="30"/>
  <c r="W386" i="30"/>
  <c r="W378" i="30"/>
  <c r="W370" i="30"/>
  <c r="W362" i="30"/>
  <c r="W354" i="30"/>
  <c r="W346" i="30"/>
  <c r="W338" i="30"/>
  <c r="W330" i="30"/>
  <c r="W322" i="30"/>
  <c r="W314" i="30"/>
  <c r="W306" i="30"/>
  <c r="W298" i="30"/>
  <c r="W290" i="30"/>
  <c r="W282" i="30"/>
  <c r="W274" i="30"/>
  <c r="W266" i="30"/>
  <c r="W258" i="30"/>
  <c r="W250" i="30"/>
  <c r="W242" i="30"/>
  <c r="W234" i="30"/>
  <c r="W226" i="30"/>
  <c r="W218" i="30"/>
  <c r="W210" i="30"/>
  <c r="W202" i="30"/>
  <c r="W194" i="30"/>
  <c r="W186" i="30"/>
  <c r="W178" i="30"/>
  <c r="W170" i="30"/>
  <c r="W162" i="30"/>
  <c r="W154" i="30"/>
  <c r="W146" i="30"/>
  <c r="W138" i="30"/>
  <c r="W130" i="30"/>
  <c r="W122" i="30"/>
  <c r="W114" i="30"/>
  <c r="W106" i="30"/>
  <c r="W98" i="30"/>
  <c r="W90" i="30"/>
  <c r="W82" i="30"/>
  <c r="W74" i="30"/>
  <c r="W66" i="30"/>
  <c r="W58" i="30"/>
  <c r="W50" i="30"/>
  <c r="W42" i="30"/>
  <c r="W505" i="30"/>
  <c r="W497" i="30"/>
  <c r="W489" i="30"/>
  <c r="W481" i="30"/>
  <c r="W473" i="30"/>
  <c r="W465" i="30"/>
  <c r="W457" i="30"/>
  <c r="W449" i="30"/>
  <c r="W441" i="30"/>
  <c r="W433" i="30"/>
  <c r="W425" i="30"/>
  <c r="W417" i="30"/>
  <c r="W409" i="30"/>
  <c r="W401" i="30"/>
  <c r="W393" i="30"/>
  <c r="W385" i="30"/>
  <c r="W377" i="30"/>
  <c r="W369" i="30"/>
  <c r="W361" i="30"/>
  <c r="W353" i="30"/>
  <c r="W345" i="30"/>
  <c r="W337" i="30"/>
  <c r="W329" i="30"/>
  <c r="W321" i="30"/>
  <c r="W313" i="30"/>
  <c r="W305" i="30"/>
  <c r="W297" i="30"/>
  <c r="W289" i="30"/>
  <c r="W281" i="30"/>
  <c r="W273" i="30"/>
  <c r="W265" i="30"/>
  <c r="W257" i="30"/>
  <c r="W249" i="30"/>
  <c r="W241" i="30"/>
  <c r="W233" i="30"/>
  <c r="W225" i="30"/>
  <c r="W217" i="30"/>
  <c r="W209" i="30"/>
  <c r="W201" i="30"/>
  <c r="W193" i="30"/>
  <c r="W185" i="30"/>
  <c r="W177" i="30"/>
  <c r="W169" i="30"/>
  <c r="W161" i="30"/>
  <c r="W153" i="30"/>
  <c r="W145" i="30"/>
  <c r="W137" i="30"/>
  <c r="W129" i="30"/>
  <c r="W121" i="30"/>
  <c r="W113" i="30"/>
  <c r="W105" i="30"/>
  <c r="W97" i="30"/>
  <c r="W89" i="30"/>
  <c r="W81" i="30"/>
  <c r="W73" i="30"/>
  <c r="W65" i="30"/>
  <c r="W57" i="30"/>
  <c r="W49" i="30"/>
  <c r="W41" i="30"/>
  <c r="W504" i="30"/>
  <c r="W496" i="30"/>
  <c r="W488" i="30"/>
  <c r="W480" i="30"/>
  <c r="W472" i="30"/>
  <c r="W464" i="30"/>
  <c r="W456" i="30"/>
  <c r="W448" i="30"/>
  <c r="W440" i="30"/>
  <c r="W432" i="30"/>
  <c r="W424" i="30"/>
  <c r="W416" i="30"/>
  <c r="W408" i="30"/>
  <c r="W400" i="30"/>
  <c r="W392" i="30"/>
  <c r="W384" i="30"/>
  <c r="W376" i="30"/>
  <c r="W368" i="30"/>
  <c r="W360" i="30"/>
  <c r="W352" i="30"/>
  <c r="W344" i="30"/>
  <c r="W336" i="30"/>
  <c r="W328" i="30"/>
  <c r="W320" i="30"/>
  <c r="W312" i="30"/>
  <c r="W304" i="30"/>
  <c r="W296" i="30"/>
  <c r="W288" i="30"/>
  <c r="W280" i="30"/>
  <c r="W272" i="30"/>
  <c r="W264" i="30"/>
  <c r="W256" i="30"/>
  <c r="W248" i="30"/>
  <c r="W240" i="30"/>
  <c r="W232" i="30"/>
  <c r="W224" i="30"/>
  <c r="W216" i="30"/>
  <c r="W208" i="30"/>
  <c r="W200" i="30"/>
  <c r="W192" i="30"/>
  <c r="W184" i="30"/>
  <c r="W176" i="30"/>
  <c r="W168" i="30"/>
  <c r="W160" i="30"/>
  <c r="W152" i="30"/>
  <c r="W144" i="30"/>
  <c r="W136" i="30"/>
  <c r="W128" i="30"/>
  <c r="W120" i="30"/>
  <c r="W112" i="30"/>
  <c r="W104" i="30"/>
  <c r="W96" i="30"/>
  <c r="W88" i="30"/>
  <c r="W80" i="30"/>
  <c r="W72" i="30"/>
  <c r="W64" i="30"/>
  <c r="W56" i="30"/>
  <c r="W48" i="30"/>
  <c r="W503" i="30"/>
  <c r="W495" i="30"/>
  <c r="W487" i="30"/>
  <c r="W479" i="30"/>
  <c r="W471" i="30"/>
  <c r="W463" i="30"/>
  <c r="W455" i="30"/>
  <c r="W447" i="30"/>
  <c r="W439" i="30"/>
  <c r="W431" i="30"/>
  <c r="W423" i="30"/>
  <c r="W415" i="30"/>
  <c r="W407" i="30"/>
  <c r="W399" i="30"/>
  <c r="W391" i="30"/>
  <c r="W383" i="30"/>
  <c r="W375" i="30"/>
  <c r="W367" i="30"/>
  <c r="W359" i="30"/>
  <c r="W351" i="30"/>
  <c r="W343" i="30"/>
  <c r="W335" i="30"/>
  <c r="W327" i="30"/>
  <c r="W319" i="30"/>
  <c r="W311" i="30"/>
  <c r="W303" i="30"/>
  <c r="W295" i="30"/>
  <c r="W287" i="30"/>
  <c r="W279" i="30"/>
  <c r="W271" i="30"/>
  <c r="W263" i="30"/>
  <c r="W255" i="30"/>
  <c r="W247" i="30"/>
  <c r="W239" i="30"/>
  <c r="W231" i="30"/>
  <c r="W223" i="30"/>
  <c r="W215" i="30"/>
  <c r="W207" i="30"/>
  <c r="W199" i="30"/>
  <c r="W191" i="30"/>
  <c r="W183" i="30"/>
  <c r="W175" i="30"/>
  <c r="W167" i="30"/>
  <c r="W159" i="30"/>
  <c r="W151" i="30"/>
  <c r="W143" i="30"/>
  <c r="W135" i="30"/>
  <c r="W127" i="30"/>
  <c r="W119" i="30"/>
  <c r="W111" i="30"/>
  <c r="W103" i="30"/>
  <c r="W95" i="30"/>
  <c r="W87" i="30"/>
  <c r="W79" i="30"/>
  <c r="W71" i="30"/>
  <c r="W63" i="30"/>
  <c r="W55" i="30"/>
  <c r="W47" i="30"/>
  <c r="W502" i="30"/>
  <c r="W470" i="30"/>
  <c r="W438" i="30"/>
  <c r="W406" i="30"/>
  <c r="W374" i="30"/>
  <c r="W342" i="30"/>
  <c r="W310" i="30"/>
  <c r="W278" i="30"/>
  <c r="W246" i="30"/>
  <c r="W214" i="30"/>
  <c r="W190" i="30"/>
  <c r="W171" i="30"/>
  <c r="W149" i="30"/>
  <c r="W126" i="30"/>
  <c r="W107" i="30"/>
  <c r="W85" i="30"/>
  <c r="W62" i="30"/>
  <c r="W43" i="30"/>
  <c r="W238" i="30"/>
  <c r="W187" i="30"/>
  <c r="W165" i="30"/>
  <c r="W142" i="30"/>
  <c r="W101" i="30"/>
  <c r="W78" i="30"/>
  <c r="W382" i="30"/>
  <c r="W222" i="30"/>
  <c r="W69" i="30"/>
  <c r="W413" i="30"/>
  <c r="W195" i="30"/>
  <c r="W501" i="30"/>
  <c r="W469" i="30"/>
  <c r="W437" i="30"/>
  <c r="W405" i="30"/>
  <c r="W373" i="30"/>
  <c r="W341" i="30"/>
  <c r="W309" i="30"/>
  <c r="W277" i="30"/>
  <c r="W245" i="30"/>
  <c r="W213" i="30"/>
  <c r="W189" i="30"/>
  <c r="W166" i="30"/>
  <c r="W147" i="30"/>
  <c r="W125" i="30"/>
  <c r="W102" i="30"/>
  <c r="W83" i="30"/>
  <c r="W61" i="30"/>
  <c r="W206" i="30"/>
  <c r="W510" i="30"/>
  <c r="W254" i="30"/>
  <c r="W91" i="30"/>
  <c r="W477" i="30"/>
  <c r="W253" i="30"/>
  <c r="W86" i="30"/>
  <c r="W494" i="30"/>
  <c r="W462" i="30"/>
  <c r="W430" i="30"/>
  <c r="W398" i="30"/>
  <c r="W366" i="30"/>
  <c r="W334" i="30"/>
  <c r="W302" i="30"/>
  <c r="W270" i="30"/>
  <c r="W123" i="30"/>
  <c r="W59" i="30"/>
  <c r="W350" i="30"/>
  <c r="W133" i="30"/>
  <c r="W381" i="30"/>
  <c r="W150" i="30"/>
  <c r="W493" i="30"/>
  <c r="W461" i="30"/>
  <c r="W429" i="30"/>
  <c r="W397" i="30"/>
  <c r="W365" i="30"/>
  <c r="W333" i="30"/>
  <c r="W301" i="30"/>
  <c r="W269" i="30"/>
  <c r="W237" i="30"/>
  <c r="W205" i="30"/>
  <c r="W182" i="30"/>
  <c r="W163" i="30"/>
  <c r="W141" i="30"/>
  <c r="W118" i="30"/>
  <c r="W99" i="30"/>
  <c r="W77" i="30"/>
  <c r="W54" i="30"/>
  <c r="W478" i="30"/>
  <c r="W286" i="30"/>
  <c r="W155" i="30"/>
  <c r="W349" i="30"/>
  <c r="W173" i="30"/>
  <c r="W45" i="30"/>
  <c r="W486" i="30"/>
  <c r="W454" i="30"/>
  <c r="W422" i="30"/>
  <c r="W390" i="30"/>
  <c r="W358" i="30"/>
  <c r="W326" i="30"/>
  <c r="W294" i="30"/>
  <c r="W262" i="30"/>
  <c r="W230" i="30"/>
  <c r="W203" i="30"/>
  <c r="W181" i="30"/>
  <c r="W158" i="30"/>
  <c r="W139" i="30"/>
  <c r="W117" i="30"/>
  <c r="W94" i="30"/>
  <c r="W75" i="30"/>
  <c r="W53" i="30"/>
  <c r="W414" i="30"/>
  <c r="W197" i="30"/>
  <c r="W46" i="30"/>
  <c r="W317" i="30"/>
  <c r="W131" i="30"/>
  <c r="W485" i="30"/>
  <c r="W453" i="30"/>
  <c r="W421" i="30"/>
  <c r="W389" i="30"/>
  <c r="W357" i="30"/>
  <c r="W325" i="30"/>
  <c r="W293" i="30"/>
  <c r="W261" i="30"/>
  <c r="W229" i="30"/>
  <c r="W198" i="30"/>
  <c r="W179" i="30"/>
  <c r="W157" i="30"/>
  <c r="W134" i="30"/>
  <c r="W115" i="30"/>
  <c r="W93" i="30"/>
  <c r="W70" i="30"/>
  <c r="W51" i="30"/>
  <c r="W446" i="30"/>
  <c r="W174" i="30"/>
  <c r="W509" i="30"/>
  <c r="W285" i="30"/>
  <c r="W109" i="30"/>
  <c r="W318" i="30"/>
  <c r="W110" i="30"/>
  <c r="W445" i="30"/>
  <c r="W221" i="30"/>
  <c r="W67" i="30"/>
  <c r="U12" i="30"/>
  <c r="U11" i="30"/>
  <c r="U16" i="30"/>
  <c r="U15" i="30"/>
  <c r="U32" i="30"/>
  <c r="U39" i="30"/>
  <c r="U30" i="30"/>
  <c r="U37" i="30"/>
  <c r="U28" i="30"/>
  <c r="U36" i="30"/>
  <c r="U27" i="30"/>
  <c r="U35" i="30"/>
  <c r="U26" i="30"/>
  <c r="U34" i="30"/>
  <c r="U31" i="30"/>
  <c r="U29" i="30"/>
  <c r="U24" i="30"/>
  <c r="U38" i="30"/>
  <c r="U23" i="30"/>
  <c r="U33" i="30"/>
  <c r="U22" i="30"/>
  <c r="U14" i="30"/>
  <c r="U20" i="30"/>
  <c r="U19" i="30"/>
  <c r="U18" i="30"/>
  <c r="U25" i="30"/>
  <c r="U17" i="30"/>
  <c r="U13" i="30"/>
  <c r="U21" i="30"/>
  <c r="U40" i="30"/>
  <c r="R78" i="30"/>
  <c r="S78" i="30" s="1"/>
  <c r="R68" i="30"/>
  <c r="S68" i="30" s="1"/>
  <c r="R36" i="30"/>
  <c r="S36" i="30" s="1"/>
  <c r="R64" i="30"/>
  <c r="S64" i="30"/>
  <c r="L25" i="30"/>
  <c r="L29" i="30"/>
  <c r="L19" i="30"/>
  <c r="L33" i="30"/>
  <c r="L37" i="30"/>
  <c r="L24" i="30"/>
  <c r="L18" i="30"/>
  <c r="J18" i="30" s="1" a="1"/>
  <c r="J18" i="30" s="1"/>
  <c r="L31" i="30"/>
  <c r="L36" i="30"/>
  <c r="L23" i="30"/>
  <c r="L27" i="30"/>
  <c r="L22" i="30"/>
  <c r="L35" i="30"/>
  <c r="L39" i="30"/>
  <c r="L32" i="30"/>
  <c r="J32" i="30" a="1"/>
  <c r="J32" i="30" s="1"/>
  <c r="L21" i="30"/>
  <c r="L26" i="30"/>
  <c r="L30" i="30"/>
  <c r="L20" i="30"/>
  <c r="L34" i="30"/>
  <c r="L38" i="30"/>
  <c r="C24" i="27"/>
  <c r="C22" i="27"/>
  <c r="C38" i="27"/>
  <c r="C28" i="27"/>
  <c r="C17" i="27"/>
  <c r="C26" i="27"/>
  <c r="C15" i="27"/>
  <c r="C13" i="27"/>
  <c r="AI507" i="30"/>
  <c r="AI499" i="30"/>
  <c r="L499" i="30"/>
  <c r="AI491" i="30"/>
  <c r="AI483" i="30"/>
  <c r="L483" i="30"/>
  <c r="AI475" i="30"/>
  <c r="AI467" i="30"/>
  <c r="AI459" i="30"/>
  <c r="AI451" i="30"/>
  <c r="AI443" i="30"/>
  <c r="AI435" i="30"/>
  <c r="L435" i="30"/>
  <c r="AI427" i="30"/>
  <c r="L427" i="30"/>
  <c r="AI419" i="30"/>
  <c r="L419" i="30"/>
  <c r="AI411" i="30"/>
  <c r="L411" i="30"/>
  <c r="AI403" i="30"/>
  <c r="AI395" i="30"/>
  <c r="AI387" i="30"/>
  <c r="AI379" i="30"/>
  <c r="AI371" i="30"/>
  <c r="L371" i="30"/>
  <c r="AI363" i="30"/>
  <c r="AI355" i="30"/>
  <c r="L355" i="30"/>
  <c r="AI347" i="30"/>
  <c r="AI339" i="30"/>
  <c r="AI331" i="30"/>
  <c r="AI323" i="30"/>
  <c r="AI315" i="30"/>
  <c r="AI307" i="30"/>
  <c r="L307" i="30"/>
  <c r="AI299" i="30"/>
  <c r="AI291" i="30"/>
  <c r="L291" i="30"/>
  <c r="AI283" i="30"/>
  <c r="AI275" i="30"/>
  <c r="AI267" i="30"/>
  <c r="AI259" i="30"/>
  <c r="AI251" i="30"/>
  <c r="AI243" i="30"/>
  <c r="L243" i="30"/>
  <c r="AI235" i="30"/>
  <c r="AI227" i="30"/>
  <c r="L227" i="30"/>
  <c r="AI219" i="30"/>
  <c r="AI211" i="30"/>
  <c r="AI203" i="30"/>
  <c r="L203" i="30"/>
  <c r="AI195" i="30"/>
  <c r="AI187" i="30"/>
  <c r="AI179" i="30"/>
  <c r="L179" i="30"/>
  <c r="AI171" i="30"/>
  <c r="AI163" i="30"/>
  <c r="AI155" i="30"/>
  <c r="AI147" i="30"/>
  <c r="AI139" i="30"/>
  <c r="L139" i="30"/>
  <c r="AI131" i="30"/>
  <c r="L131" i="30"/>
  <c r="AI123" i="30"/>
  <c r="AI115" i="30"/>
  <c r="AI107" i="30"/>
  <c r="L107" i="30"/>
  <c r="AI99" i="30"/>
  <c r="L99" i="30"/>
  <c r="AI91" i="30"/>
  <c r="AI83" i="30"/>
  <c r="AI75" i="30"/>
  <c r="AI67" i="30"/>
  <c r="AI59" i="30"/>
  <c r="AI51" i="30"/>
  <c r="L51" i="30"/>
  <c r="AI43" i="30"/>
  <c r="AI506" i="30"/>
  <c r="AI498" i="30"/>
  <c r="AI490" i="30"/>
  <c r="AI482" i="30"/>
  <c r="AI474" i="30"/>
  <c r="AI466" i="30"/>
  <c r="AI458" i="30"/>
  <c r="L458" i="30"/>
  <c r="AI450" i="30"/>
  <c r="L450" i="30"/>
  <c r="AI442" i="30"/>
  <c r="L442" i="30"/>
  <c r="AI434" i="30"/>
  <c r="L434" i="30"/>
  <c r="AI426" i="30"/>
  <c r="AI418" i="30"/>
  <c r="AI410" i="30"/>
  <c r="AI402" i="30"/>
  <c r="AI394" i="30"/>
  <c r="L394" i="30"/>
  <c r="AI386" i="30"/>
  <c r="AI378" i="30"/>
  <c r="L378" i="30"/>
  <c r="AI370" i="30"/>
  <c r="AI362" i="30"/>
  <c r="AI354" i="30"/>
  <c r="AI346" i="30"/>
  <c r="AI338" i="30"/>
  <c r="AI330" i="30"/>
  <c r="L330" i="30"/>
  <c r="AI322" i="30"/>
  <c r="L322" i="30"/>
  <c r="AI314" i="30"/>
  <c r="L314" i="30"/>
  <c r="AI306" i="30"/>
  <c r="L306" i="30"/>
  <c r="AI298" i="30"/>
  <c r="AI290" i="30"/>
  <c r="AI282" i="30"/>
  <c r="AI274" i="30"/>
  <c r="AI266" i="30"/>
  <c r="L266" i="30"/>
  <c r="AI258" i="30"/>
  <c r="L258" i="30"/>
  <c r="AI250" i="30"/>
  <c r="L250" i="30"/>
  <c r="AI242" i="30"/>
  <c r="L242" i="30"/>
  <c r="AI234" i="30"/>
  <c r="AI226" i="30"/>
  <c r="AI218" i="30"/>
  <c r="AI210" i="30"/>
  <c r="AI202" i="30"/>
  <c r="L202" i="30"/>
  <c r="AI194" i="30"/>
  <c r="L194" i="30"/>
  <c r="AI186" i="30"/>
  <c r="L186" i="30"/>
  <c r="AI178" i="30"/>
  <c r="AI170" i="30"/>
  <c r="AI162" i="30"/>
  <c r="AI154" i="30"/>
  <c r="L154" i="30"/>
  <c r="AI146" i="30"/>
  <c r="AI138" i="30"/>
  <c r="L138" i="30"/>
  <c r="AI130" i="30"/>
  <c r="AI122" i="30"/>
  <c r="AI114" i="30"/>
  <c r="AI106" i="30"/>
  <c r="AI98" i="30"/>
  <c r="L98" i="30"/>
  <c r="AI90" i="30"/>
  <c r="L90" i="30"/>
  <c r="AI82" i="30"/>
  <c r="AI74" i="30"/>
  <c r="AI66" i="30"/>
  <c r="AI58" i="30"/>
  <c r="AI50" i="30"/>
  <c r="L50" i="30"/>
  <c r="AI42" i="30"/>
  <c r="AI505" i="30"/>
  <c r="AI497" i="30"/>
  <c r="AI489" i="30"/>
  <c r="AI481" i="30"/>
  <c r="L481" i="30"/>
  <c r="AI473" i="30"/>
  <c r="AI465" i="30"/>
  <c r="AI457" i="30"/>
  <c r="AI449" i="30"/>
  <c r="AI441" i="30"/>
  <c r="AI433" i="30"/>
  <c r="AI425" i="30"/>
  <c r="AI417" i="30"/>
  <c r="L417" i="30"/>
  <c r="AI409" i="30"/>
  <c r="L409" i="30"/>
  <c r="AI401" i="30"/>
  <c r="L401" i="30"/>
  <c r="AI393" i="30"/>
  <c r="AI385" i="30"/>
  <c r="AI377" i="30"/>
  <c r="L377" i="30"/>
  <c r="AI369" i="30"/>
  <c r="AI361" i="30"/>
  <c r="AI353" i="30"/>
  <c r="L353" i="30"/>
  <c r="AI345" i="30"/>
  <c r="L345" i="30"/>
  <c r="AI337" i="30"/>
  <c r="L337" i="30"/>
  <c r="AI329" i="30"/>
  <c r="AI321" i="30"/>
  <c r="AI313" i="30"/>
  <c r="AI305" i="30"/>
  <c r="AI297" i="30"/>
  <c r="AI289" i="30"/>
  <c r="L289" i="30"/>
  <c r="AI281" i="30"/>
  <c r="AI273" i="30"/>
  <c r="L273" i="30"/>
  <c r="AI265" i="30"/>
  <c r="AI257" i="30"/>
  <c r="AI249" i="30"/>
  <c r="AI241" i="30"/>
  <c r="AI233" i="30"/>
  <c r="AI225" i="30"/>
  <c r="L225" i="30"/>
  <c r="AI217" i="30"/>
  <c r="AI209" i="30"/>
  <c r="L209" i="30"/>
  <c r="AI201" i="30"/>
  <c r="AI193" i="30"/>
  <c r="AI185" i="30"/>
  <c r="AI177" i="30"/>
  <c r="L177" i="30"/>
  <c r="AI169" i="30"/>
  <c r="AI161" i="30"/>
  <c r="L161" i="30"/>
  <c r="AI153" i="30"/>
  <c r="AI145" i="30"/>
  <c r="L145" i="30"/>
  <c r="AI137" i="30"/>
  <c r="L137" i="30"/>
  <c r="AI129" i="30"/>
  <c r="AI121" i="30"/>
  <c r="AI113" i="30"/>
  <c r="AI105" i="30"/>
  <c r="AI97" i="30"/>
  <c r="L97" i="30"/>
  <c r="AI89" i="30"/>
  <c r="L89" i="30"/>
  <c r="AI81" i="30"/>
  <c r="AI73" i="30"/>
  <c r="AI65" i="30"/>
  <c r="AI57" i="30"/>
  <c r="AI49" i="30"/>
  <c r="L49" i="30"/>
  <c r="AI41" i="30"/>
  <c r="AI504" i="30"/>
  <c r="L504" i="30"/>
  <c r="AI496" i="30"/>
  <c r="AI488" i="30"/>
  <c r="AI480" i="30"/>
  <c r="AI472" i="30"/>
  <c r="AI464" i="30"/>
  <c r="AI456" i="30"/>
  <c r="AI448" i="30"/>
  <c r="AI440" i="30"/>
  <c r="L440" i="30"/>
  <c r="AI432" i="30"/>
  <c r="AI424" i="30"/>
  <c r="AI416" i="30"/>
  <c r="L416" i="30"/>
  <c r="AI408" i="30"/>
  <c r="AI400" i="30"/>
  <c r="AI392" i="30"/>
  <c r="AI384" i="30"/>
  <c r="AI376" i="30"/>
  <c r="L376" i="30"/>
  <c r="AI368" i="30"/>
  <c r="L368" i="30"/>
  <c r="AI360" i="30"/>
  <c r="L360" i="30"/>
  <c r="AI352" i="30"/>
  <c r="L352" i="30"/>
  <c r="AI344" i="30"/>
  <c r="AI336" i="30"/>
  <c r="AI328" i="30"/>
  <c r="AI320" i="30"/>
  <c r="AI312" i="30"/>
  <c r="L312" i="30"/>
  <c r="AI304" i="30"/>
  <c r="L304" i="30"/>
  <c r="AI296" i="30"/>
  <c r="L296" i="30"/>
  <c r="AI288" i="30"/>
  <c r="AI280" i="30"/>
  <c r="AI272" i="30"/>
  <c r="AI264" i="30"/>
  <c r="AI256" i="30"/>
  <c r="AI248" i="30"/>
  <c r="L248" i="30"/>
  <c r="AI240" i="30"/>
  <c r="AI232" i="30"/>
  <c r="AI224" i="30"/>
  <c r="AI216" i="30"/>
  <c r="AI208" i="30"/>
  <c r="AI200" i="30"/>
  <c r="AI192" i="30"/>
  <c r="AI184" i="30"/>
  <c r="L184" i="30"/>
  <c r="AI176" i="30"/>
  <c r="L176" i="30"/>
  <c r="AI168" i="30"/>
  <c r="AI160" i="30"/>
  <c r="AI152" i="30"/>
  <c r="AI144" i="30"/>
  <c r="AI136" i="30"/>
  <c r="AI128" i="30"/>
  <c r="L128" i="30"/>
  <c r="AI120" i="30"/>
  <c r="AI112" i="30"/>
  <c r="AI104" i="30"/>
  <c r="AI96" i="30"/>
  <c r="AI88" i="30"/>
  <c r="AI80" i="30"/>
  <c r="AI72" i="30"/>
  <c r="L72" i="30"/>
  <c r="AI64" i="30"/>
  <c r="AI56" i="30"/>
  <c r="AI48" i="30"/>
  <c r="AI40" i="30"/>
  <c r="AI503" i="30"/>
  <c r="AI495" i="30"/>
  <c r="AI487" i="30"/>
  <c r="AI479" i="30"/>
  <c r="AI471" i="30"/>
  <c r="AI463" i="30"/>
  <c r="AI455" i="30"/>
  <c r="AI447" i="30"/>
  <c r="L447" i="30"/>
  <c r="AI439" i="30"/>
  <c r="AI431" i="30"/>
  <c r="AI423" i="30"/>
  <c r="AI415" i="30"/>
  <c r="AI407" i="30"/>
  <c r="AI399" i="30"/>
  <c r="AI391" i="30"/>
  <c r="AI383" i="30"/>
  <c r="AI375" i="30"/>
  <c r="AI367" i="30"/>
  <c r="AI359" i="30"/>
  <c r="AI351" i="30"/>
  <c r="AI343" i="30"/>
  <c r="AI335" i="30"/>
  <c r="AI327" i="30"/>
  <c r="AI319" i="30"/>
  <c r="L319" i="30"/>
  <c r="AI311" i="30"/>
  <c r="AI303" i="30"/>
  <c r="AI295" i="30"/>
  <c r="AI287" i="30"/>
  <c r="AI279" i="30"/>
  <c r="AI271" i="30"/>
  <c r="AI263" i="30"/>
  <c r="AI255" i="30"/>
  <c r="AI247" i="30"/>
  <c r="AI239" i="30"/>
  <c r="L239" i="30"/>
  <c r="AI231" i="30"/>
  <c r="AI223" i="30"/>
  <c r="AI215" i="30"/>
  <c r="AI207" i="30"/>
  <c r="AI199" i="30"/>
  <c r="AI191" i="30"/>
  <c r="AI183" i="30"/>
  <c r="AI175" i="30"/>
  <c r="AI167" i="30"/>
  <c r="AI159" i="30"/>
  <c r="AI151" i="30"/>
  <c r="AI143" i="30"/>
  <c r="AI135" i="30"/>
  <c r="L135" i="30"/>
  <c r="AI127" i="30"/>
  <c r="AI119" i="30"/>
  <c r="AI111" i="30"/>
  <c r="AI103" i="30"/>
  <c r="AI95" i="30"/>
  <c r="AI87" i="30"/>
  <c r="AI79" i="30"/>
  <c r="AI71" i="30"/>
  <c r="AI63" i="30"/>
  <c r="AI55" i="30"/>
  <c r="AI47" i="30"/>
  <c r="AI510" i="30"/>
  <c r="AI502" i="30"/>
  <c r="AI494" i="30"/>
  <c r="AI486" i="30"/>
  <c r="AI478" i="30"/>
  <c r="AI470" i="30"/>
  <c r="AI462" i="30"/>
  <c r="AI454" i="30"/>
  <c r="AI446" i="30"/>
  <c r="L446" i="30"/>
  <c r="AI438" i="30"/>
  <c r="AI430" i="30"/>
  <c r="AI422" i="30"/>
  <c r="AI414" i="30"/>
  <c r="AI406" i="30"/>
  <c r="AI398" i="30"/>
  <c r="AI390" i="30"/>
  <c r="AI382" i="30"/>
  <c r="AI374" i="30"/>
  <c r="AI366" i="30"/>
  <c r="AI358" i="30"/>
  <c r="AI350" i="30"/>
  <c r="AI342" i="30"/>
  <c r="L342" i="30"/>
  <c r="AI334" i="30"/>
  <c r="L334" i="30"/>
  <c r="AI326" i="30"/>
  <c r="L326" i="30"/>
  <c r="AI318" i="30"/>
  <c r="L318" i="30"/>
  <c r="AI310" i="30"/>
  <c r="L310" i="30"/>
  <c r="AI302" i="30"/>
  <c r="L302" i="30"/>
  <c r="AI294" i="30"/>
  <c r="AI286" i="30"/>
  <c r="AI278" i="30"/>
  <c r="AI270" i="30"/>
  <c r="AI262" i="30"/>
  <c r="L262" i="30"/>
  <c r="AI254" i="30"/>
  <c r="AI246" i="30"/>
  <c r="AI238" i="30"/>
  <c r="AI230" i="30"/>
  <c r="AI222" i="30"/>
  <c r="AI214" i="30"/>
  <c r="AI206" i="30"/>
  <c r="AI198" i="30"/>
  <c r="AI190" i="30"/>
  <c r="AI182" i="30"/>
  <c r="AI174" i="30"/>
  <c r="L174" i="30"/>
  <c r="AI166" i="30"/>
  <c r="AI158" i="30"/>
  <c r="AI150" i="30"/>
  <c r="L150" i="30"/>
  <c r="AI142" i="30"/>
  <c r="AI134" i="30"/>
  <c r="AI126" i="30"/>
  <c r="AI118" i="30"/>
  <c r="AI110" i="30"/>
  <c r="AI102" i="30"/>
  <c r="L102" i="30"/>
  <c r="AI94" i="30"/>
  <c r="AI86" i="30"/>
  <c r="AI78" i="30"/>
  <c r="AI70" i="30"/>
  <c r="AI62" i="30"/>
  <c r="L62" i="30"/>
  <c r="AI54" i="30"/>
  <c r="AI46" i="30"/>
  <c r="AI509" i="30"/>
  <c r="AI501" i="30"/>
  <c r="AI493" i="30"/>
  <c r="AI485" i="30"/>
  <c r="AI477" i="30"/>
  <c r="AI469" i="30"/>
  <c r="L469" i="30"/>
  <c r="AI461" i="30"/>
  <c r="L461" i="30"/>
  <c r="AI453" i="30"/>
  <c r="AI445" i="30"/>
  <c r="L445" i="30"/>
  <c r="AI437" i="30"/>
  <c r="L437" i="30"/>
  <c r="AI429" i="30"/>
  <c r="L429" i="30"/>
  <c r="AI421" i="30"/>
  <c r="AI413" i="30"/>
  <c r="AI405" i="30"/>
  <c r="AI397" i="30"/>
  <c r="AI389" i="30"/>
  <c r="AI381" i="30"/>
  <c r="AI373" i="30"/>
  <c r="AI365" i="30"/>
  <c r="AI357" i="30"/>
  <c r="AI349" i="30"/>
  <c r="AI341" i="30"/>
  <c r="AI333" i="30"/>
  <c r="AI325" i="30"/>
  <c r="AI317" i="30"/>
  <c r="L317" i="30"/>
  <c r="AI309" i="30"/>
  <c r="AI301" i="30"/>
  <c r="AI293" i="30"/>
  <c r="AI285" i="30"/>
  <c r="AI277" i="30"/>
  <c r="AI269" i="30"/>
  <c r="AI261" i="30"/>
  <c r="AI253" i="30"/>
  <c r="AI245" i="30"/>
  <c r="L245" i="30"/>
  <c r="AI237" i="30"/>
  <c r="AI229" i="30"/>
  <c r="AI221" i="30"/>
  <c r="AI213" i="30"/>
  <c r="AI205" i="30"/>
  <c r="AI197" i="30"/>
  <c r="AI189" i="30"/>
  <c r="L189" i="30"/>
  <c r="AI181" i="30"/>
  <c r="AI173" i="30"/>
  <c r="AI165" i="30"/>
  <c r="AI157" i="30"/>
  <c r="AI149" i="30"/>
  <c r="AI141" i="30"/>
  <c r="AI133" i="30"/>
  <c r="L133" i="30"/>
  <c r="AI125" i="30"/>
  <c r="AI117" i="30"/>
  <c r="L117" i="30"/>
  <c r="AI109" i="30"/>
  <c r="L109" i="30"/>
  <c r="AI101" i="30"/>
  <c r="AI93" i="30"/>
  <c r="AI85" i="30"/>
  <c r="AI77" i="30"/>
  <c r="AI69" i="30"/>
  <c r="L69" i="30"/>
  <c r="AI61" i="30"/>
  <c r="AI53" i="30"/>
  <c r="AI45" i="30"/>
  <c r="AI508" i="30"/>
  <c r="L508" i="30"/>
  <c r="AI500" i="30"/>
  <c r="AI492" i="30"/>
  <c r="AI484" i="30"/>
  <c r="AI476" i="30"/>
  <c r="AI468" i="30"/>
  <c r="AI460" i="30"/>
  <c r="AI452" i="30"/>
  <c r="AI444" i="30"/>
  <c r="AI436" i="30"/>
  <c r="AI428" i="30"/>
  <c r="L428" i="30"/>
  <c r="AI420" i="30"/>
  <c r="AI412" i="30"/>
  <c r="AI404" i="30"/>
  <c r="AI396" i="30"/>
  <c r="L396" i="30"/>
  <c r="AI388" i="30"/>
  <c r="AI380" i="30"/>
  <c r="AI372" i="30"/>
  <c r="AI364" i="30"/>
  <c r="AI356" i="30"/>
  <c r="AI348" i="30"/>
  <c r="AI340" i="30"/>
  <c r="AI332" i="30"/>
  <c r="AI324" i="30"/>
  <c r="AI316" i="30"/>
  <c r="AI308" i="30"/>
  <c r="AI300" i="30"/>
  <c r="AI292" i="30"/>
  <c r="AI284" i="30"/>
  <c r="AI276" i="30"/>
  <c r="L276" i="30"/>
  <c r="AI268" i="30"/>
  <c r="AI260" i="30"/>
  <c r="AI252" i="30"/>
  <c r="AI244" i="30"/>
  <c r="L244" i="30"/>
  <c r="AI236" i="30"/>
  <c r="AI228" i="30"/>
  <c r="AI220" i="30"/>
  <c r="AI212" i="30"/>
  <c r="AI204" i="30"/>
  <c r="L204" i="30"/>
  <c r="AI196" i="30"/>
  <c r="AI188" i="30"/>
  <c r="L188" i="30"/>
  <c r="AI180" i="30"/>
  <c r="AI172" i="30"/>
  <c r="AI164" i="30"/>
  <c r="AI156" i="30"/>
  <c r="L156" i="30"/>
  <c r="AI148" i="30"/>
  <c r="L148" i="30"/>
  <c r="AI140" i="30"/>
  <c r="AI132" i="30"/>
  <c r="AI124" i="30"/>
  <c r="L124" i="30"/>
  <c r="AI116" i="30"/>
  <c r="AI108" i="30"/>
  <c r="L108" i="30"/>
  <c r="AI100" i="30"/>
  <c r="AI92" i="30"/>
  <c r="AI84" i="30"/>
  <c r="L84" i="30"/>
  <c r="AI76" i="30"/>
  <c r="AI68" i="30"/>
  <c r="AI60" i="30"/>
  <c r="AI52" i="30"/>
  <c r="AI44" i="30"/>
  <c r="C6" i="27"/>
  <c r="C37" i="27"/>
  <c r="AI13" i="30"/>
  <c r="L13" i="30"/>
  <c r="AI12" i="30"/>
  <c r="L12" i="30"/>
  <c r="AI11" i="30"/>
  <c r="L11" i="30"/>
  <c r="C31" i="27"/>
  <c r="C12" i="27"/>
  <c r="C36" i="27"/>
  <c r="AI17" i="30"/>
  <c r="L17" i="30"/>
  <c r="AI16" i="30"/>
  <c r="L16" i="30"/>
  <c r="AI15" i="30"/>
  <c r="L15" i="30"/>
  <c r="AI14" i="30"/>
  <c r="L14" i="30"/>
  <c r="C30" i="27"/>
  <c r="C33" i="27"/>
  <c r="C27" i="27"/>
  <c r="C5" i="27"/>
  <c r="C34" i="27"/>
  <c r="C32" i="27"/>
  <c r="C18" i="27"/>
  <c r="C21" i="27"/>
  <c r="C29" i="27"/>
  <c r="C23" i="27"/>
  <c r="C9" i="27"/>
  <c r="C16" i="27"/>
  <c r="C25" i="27"/>
  <c r="C4" i="27"/>
  <c r="C35" i="27"/>
  <c r="C19" i="27"/>
  <c r="J3" i="28" s="1"/>
  <c r="C11" i="27"/>
  <c r="C10" i="27"/>
  <c r="C8" i="27"/>
  <c r="J25" i="30" a="1"/>
  <c r="J25" i="30" s="1"/>
  <c r="J33" i="30" a="1"/>
  <c r="J33" i="30" s="1"/>
  <c r="J35" i="30" a="1"/>
  <c r="J35" i="30" s="1"/>
  <c r="J22" i="30" a="1"/>
  <c r="J22" i="30" s="1"/>
  <c r="J30" i="30" a="1"/>
  <c r="J30" i="30" s="1"/>
  <c r="C7" i="27"/>
  <c r="J23" i="30" a="1"/>
  <c r="J23" i="30"/>
  <c r="J27" i="30" a="1"/>
  <c r="J27" i="30"/>
  <c r="J19" i="30" a="1"/>
  <c r="J19" i="30"/>
  <c r="J38" i="30" a="1"/>
  <c r="J38" i="30"/>
  <c r="J36" i="30" a="1"/>
  <c r="J36" i="30"/>
  <c r="J20" i="30" a="1"/>
  <c r="J20" i="30"/>
  <c r="J24" i="30" a="1"/>
  <c r="J24" i="30"/>
  <c r="J29" i="30" a="1"/>
  <c r="J29" i="30"/>
  <c r="J37" i="30" a="1"/>
  <c r="J37" i="30"/>
  <c r="J21" i="30" a="1"/>
  <c r="J21" i="30" s="1"/>
  <c r="J31" i="30" a="1"/>
  <c r="J31" i="30" s="1"/>
  <c r="J34" i="30" a="1"/>
  <c r="J34" i="30"/>
  <c r="J39" i="30" a="1"/>
  <c r="J39" i="30"/>
  <c r="J26" i="30" a="1"/>
  <c r="J26" i="30"/>
  <c r="L3" i="28"/>
  <c r="K3" i="28"/>
  <c r="L100" i="30"/>
  <c r="J100" i="30" a="1"/>
  <c r="J100" i="30"/>
  <c r="L164" i="30"/>
  <c r="J164" i="30" a="1"/>
  <c r="J164" i="30"/>
  <c r="L228" i="30"/>
  <c r="J228" i="30" s="1" a="1"/>
  <c r="J228" i="30" s="1"/>
  <c r="L292" i="30"/>
  <c r="J292" i="30" a="1"/>
  <c r="J292" i="30" s="1"/>
  <c r="L356" i="30"/>
  <c r="J356" i="30" a="1"/>
  <c r="J356" i="30"/>
  <c r="L420" i="30"/>
  <c r="J420" i="30" a="1"/>
  <c r="J420" i="30"/>
  <c r="L484" i="30"/>
  <c r="J484" i="30" s="1" a="1"/>
  <c r="J484" i="30" s="1"/>
  <c r="L77" i="30"/>
  <c r="J77" i="30" a="1"/>
  <c r="J77" i="30" s="1"/>
  <c r="L141" i="30"/>
  <c r="J141" i="30" a="1"/>
  <c r="J141" i="30"/>
  <c r="L205" i="30"/>
  <c r="J205" i="30" a="1"/>
  <c r="J205" i="30"/>
  <c r="L269" i="30"/>
  <c r="J269" i="30" s="1" a="1"/>
  <c r="J269" i="30" s="1"/>
  <c r="L333" i="30"/>
  <c r="J333" i="30" a="1"/>
  <c r="J333" i="30" s="1"/>
  <c r="L397" i="30"/>
  <c r="J397" i="30" a="1"/>
  <c r="J397" i="30"/>
  <c r="L54" i="30"/>
  <c r="J54" i="30" a="1"/>
  <c r="J54" i="30"/>
  <c r="L118" i="30"/>
  <c r="J118" i="30" s="1" a="1"/>
  <c r="J118" i="30" s="1"/>
  <c r="L182" i="30"/>
  <c r="J182" i="30" a="1"/>
  <c r="J182" i="30" s="1"/>
  <c r="L246" i="30"/>
  <c r="J246" i="30" a="1"/>
  <c r="J246" i="30"/>
  <c r="L374" i="30"/>
  <c r="J374" i="30" a="1"/>
  <c r="J374" i="30"/>
  <c r="L438" i="30"/>
  <c r="J438" i="30" s="1" a="1"/>
  <c r="J438" i="30" s="1"/>
  <c r="L502" i="30"/>
  <c r="J502" i="30" a="1"/>
  <c r="J502" i="30" s="1"/>
  <c r="L95" i="30"/>
  <c r="J95" i="30" a="1"/>
  <c r="J95" i="30"/>
  <c r="L159" i="30"/>
  <c r="J159" i="30" a="1"/>
  <c r="J159" i="30"/>
  <c r="L223" i="30"/>
  <c r="J223" i="30" s="1" a="1"/>
  <c r="J223" i="30" s="1"/>
  <c r="L287" i="30"/>
  <c r="J287" i="30" a="1"/>
  <c r="J287" i="30" s="1"/>
  <c r="L351" i="30"/>
  <c r="J351" i="30" a="1"/>
  <c r="J351" i="30"/>
  <c r="L415" i="30"/>
  <c r="J415" i="30" a="1"/>
  <c r="J415" i="30"/>
  <c r="L479" i="30"/>
  <c r="J479" i="30" s="1" a="1"/>
  <c r="J479" i="30" s="1"/>
  <c r="L136" i="30"/>
  <c r="J136" i="30" a="1"/>
  <c r="J136" i="30" s="1"/>
  <c r="L200" i="30"/>
  <c r="J200" i="30" a="1"/>
  <c r="J200" i="30"/>
  <c r="L264" i="30"/>
  <c r="J264" i="30" a="1"/>
  <c r="J264" i="30"/>
  <c r="L328" i="30"/>
  <c r="J328" i="30" s="1" a="1"/>
  <c r="J328" i="30" s="1"/>
  <c r="L392" i="30"/>
  <c r="J392" i="30" a="1"/>
  <c r="J392" i="30" s="1"/>
  <c r="L456" i="30"/>
  <c r="J456" i="30" a="1"/>
  <c r="J456" i="30"/>
  <c r="L113" i="30"/>
  <c r="J113" i="30" a="1"/>
  <c r="J113" i="30"/>
  <c r="L241" i="30"/>
  <c r="J241" i="30" s="1" a="1"/>
  <c r="J241" i="30" s="1"/>
  <c r="L305" i="30"/>
  <c r="J305" i="30" a="1"/>
  <c r="J305" i="30" s="1"/>
  <c r="L369" i="30"/>
  <c r="J369" i="30" a="1"/>
  <c r="J369" i="30"/>
  <c r="L433" i="30"/>
  <c r="J433" i="30" a="1"/>
  <c r="J433" i="30"/>
  <c r="L497" i="30"/>
  <c r="J497" i="30" s="1" a="1"/>
  <c r="J497" i="30" s="1"/>
  <c r="L218" i="30"/>
  <c r="J218" i="30" a="1"/>
  <c r="J218" i="30" s="1"/>
  <c r="L282" i="30"/>
  <c r="J282" i="30" a="1"/>
  <c r="J282" i="30"/>
  <c r="L346" i="30"/>
  <c r="J346" i="30" a="1"/>
  <c r="J346" i="30"/>
  <c r="L410" i="30"/>
  <c r="J410" i="30" s="1" a="1"/>
  <c r="J410" i="30" s="1"/>
  <c r="L474" i="30"/>
  <c r="J474" i="30" a="1"/>
  <c r="J474" i="30" s="1"/>
  <c r="L67" i="30"/>
  <c r="J67" i="30" a="1"/>
  <c r="J67" i="30"/>
  <c r="L195" i="30"/>
  <c r="J195" i="30" a="1"/>
  <c r="J195" i="30"/>
  <c r="L259" i="30"/>
  <c r="J259" i="30" s="1" a="1"/>
  <c r="J259" i="30" s="1"/>
  <c r="L323" i="30"/>
  <c r="J323" i="30" a="1"/>
  <c r="J323" i="30" s="1"/>
  <c r="L387" i="30"/>
  <c r="J387" i="30" a="1"/>
  <c r="J387" i="30"/>
  <c r="L451" i="30"/>
  <c r="J451" i="30" a="1"/>
  <c r="J451" i="30"/>
  <c r="L44" i="30"/>
  <c r="J44" i="30" s="1" a="1"/>
  <c r="J44" i="30" s="1"/>
  <c r="L172" i="30"/>
  <c r="J172" i="30" a="1"/>
  <c r="J172" i="30" s="1"/>
  <c r="L236" i="30"/>
  <c r="J236" i="30" a="1"/>
  <c r="J236" i="30"/>
  <c r="L300" i="30"/>
  <c r="J300" i="30" a="1"/>
  <c r="J300" i="30"/>
  <c r="L364" i="30"/>
  <c r="J364" i="30" s="1" a="1"/>
  <c r="J364" i="30" s="1"/>
  <c r="L492" i="30"/>
  <c r="J492" i="30" a="1"/>
  <c r="J492" i="30" s="1"/>
  <c r="L85" i="30"/>
  <c r="J85" i="30" a="1"/>
  <c r="J85" i="30"/>
  <c r="L149" i="30"/>
  <c r="J149" i="30" a="1"/>
  <c r="J149" i="30"/>
  <c r="L213" i="30"/>
  <c r="J213" i="30" s="1" a="1"/>
  <c r="J213" i="30" s="1"/>
  <c r="L277" i="30"/>
  <c r="J277" i="30" a="1"/>
  <c r="J277" i="30" s="1"/>
  <c r="L341" i="30"/>
  <c r="J341" i="30" a="1"/>
  <c r="J341" i="30"/>
  <c r="L405" i="30"/>
  <c r="J405" i="30" a="1"/>
  <c r="J405" i="30"/>
  <c r="L126" i="30"/>
  <c r="J126" i="30" s="1" a="1"/>
  <c r="J126" i="30" s="1"/>
  <c r="L190" i="30"/>
  <c r="J190" i="30" a="1"/>
  <c r="J190" i="30" s="1"/>
  <c r="L254" i="30"/>
  <c r="J254" i="30" a="1"/>
  <c r="J254" i="30"/>
  <c r="L382" i="30"/>
  <c r="J382" i="30" a="1"/>
  <c r="J382" i="30"/>
  <c r="L510" i="30"/>
  <c r="J510" i="30" s="1" a="1"/>
  <c r="J510" i="30" s="1"/>
  <c r="L103" i="30"/>
  <c r="J103" i="30" a="1"/>
  <c r="J103" i="30" s="1"/>
  <c r="L167" i="30"/>
  <c r="J167" i="30" a="1"/>
  <c r="J167" i="30"/>
  <c r="L231" i="30"/>
  <c r="J231" i="30" a="1"/>
  <c r="J231" i="30"/>
  <c r="L295" i="30"/>
  <c r="J295" i="30" s="1" a="1"/>
  <c r="J295" i="30" s="1"/>
  <c r="L359" i="30"/>
  <c r="J359" i="30" a="1"/>
  <c r="J359" i="30" s="1"/>
  <c r="L423" i="30"/>
  <c r="J423" i="30" a="1"/>
  <c r="J423" i="30"/>
  <c r="L487" i="30"/>
  <c r="J487" i="30" a="1"/>
  <c r="J487" i="30"/>
  <c r="L80" i="30"/>
  <c r="J80" i="30" s="1" a="1"/>
  <c r="J80" i="30" s="1"/>
  <c r="L144" i="30"/>
  <c r="J144" i="30" a="1"/>
  <c r="J144" i="30" s="1"/>
  <c r="L208" i="30"/>
  <c r="J208" i="30" a="1"/>
  <c r="J208" i="30"/>
  <c r="L272" i="30"/>
  <c r="J272" i="30" a="1"/>
  <c r="J272" i="30"/>
  <c r="L336" i="30"/>
  <c r="J336" i="30" s="1" a="1"/>
  <c r="J336" i="30" s="1"/>
  <c r="L400" i="30"/>
  <c r="J400" i="30" a="1"/>
  <c r="J400" i="30" s="1"/>
  <c r="L464" i="30"/>
  <c r="J464" i="30" a="1"/>
  <c r="J464" i="30"/>
  <c r="L57" i="30"/>
  <c r="J57" i="30" a="1"/>
  <c r="J57" i="30"/>
  <c r="L121" i="30"/>
  <c r="J121" i="30" s="1" a="1"/>
  <c r="J121" i="30" s="1"/>
  <c r="L185" i="30"/>
  <c r="J185" i="30" a="1"/>
  <c r="J185" i="30" s="1"/>
  <c r="L249" i="30"/>
  <c r="J249" i="30" a="1"/>
  <c r="J249" i="30"/>
  <c r="L313" i="30"/>
  <c r="J313" i="30" a="1"/>
  <c r="J313" i="30"/>
  <c r="L441" i="30"/>
  <c r="J441" i="30" s="1" a="1"/>
  <c r="J441" i="30" s="1"/>
  <c r="L505" i="30"/>
  <c r="J505" i="30" a="1"/>
  <c r="J505" i="30" s="1"/>
  <c r="L162" i="30"/>
  <c r="J162" i="30" a="1"/>
  <c r="J162" i="30"/>
  <c r="L226" i="30"/>
  <c r="J226" i="30" a="1"/>
  <c r="J226" i="30"/>
  <c r="L290" i="30"/>
  <c r="J290" i="30" s="1" a="1"/>
  <c r="J290" i="30" s="1"/>
  <c r="L354" i="30"/>
  <c r="J354" i="30" a="1"/>
  <c r="J354" i="30" s="1"/>
  <c r="L418" i="30"/>
  <c r="J418" i="30" a="1"/>
  <c r="J418" i="30"/>
  <c r="L482" i="30"/>
  <c r="J482" i="30" a="1"/>
  <c r="J482" i="30"/>
  <c r="L75" i="30"/>
  <c r="J75" i="30" s="1" a="1"/>
  <c r="J75" i="30" s="1"/>
  <c r="L267" i="30"/>
  <c r="J267" i="30" a="1"/>
  <c r="J267" i="30" s="1"/>
  <c r="L331" i="30"/>
  <c r="J331" i="30" a="1"/>
  <c r="J331" i="30"/>
  <c r="L395" i="30"/>
  <c r="J395" i="30" a="1"/>
  <c r="J395" i="30"/>
  <c r="L459" i="30"/>
  <c r="J459" i="30" s="1" a="1"/>
  <c r="J459" i="30" s="1"/>
  <c r="L52" i="30"/>
  <c r="J52" i="30" a="1"/>
  <c r="J52" i="30" s="1"/>
  <c r="L116" i="30"/>
  <c r="J116" i="30" a="1"/>
  <c r="J116" i="30"/>
  <c r="L180" i="30"/>
  <c r="J180" i="30" a="1"/>
  <c r="J180" i="30"/>
  <c r="L308" i="30"/>
  <c r="J308" i="30" s="1" a="1"/>
  <c r="J308" i="30" s="1"/>
  <c r="L372" i="30"/>
  <c r="J372" i="30" a="1"/>
  <c r="J372" i="30" s="1"/>
  <c r="L436" i="30"/>
  <c r="J436" i="30" a="1"/>
  <c r="J436" i="30"/>
  <c r="L500" i="30"/>
  <c r="J500" i="30" a="1"/>
  <c r="J500" i="30"/>
  <c r="L93" i="30"/>
  <c r="J93" i="30" s="1" a="1"/>
  <c r="J93" i="30" s="1"/>
  <c r="L157" i="30"/>
  <c r="J157" i="30" a="1"/>
  <c r="J157" i="30" s="1"/>
  <c r="L221" i="30"/>
  <c r="J221" i="30" a="1"/>
  <c r="J221" i="30"/>
  <c r="L285" i="30"/>
  <c r="J285" i="30" a="1"/>
  <c r="J285" i="30"/>
  <c r="L349" i="30"/>
  <c r="J349" i="30" s="1" a="1"/>
  <c r="J349" i="30" s="1"/>
  <c r="L413" i="30"/>
  <c r="J413" i="30" a="1"/>
  <c r="J413" i="30" s="1"/>
  <c r="L477" i="30"/>
  <c r="J477" i="30" a="1"/>
  <c r="J477" i="30"/>
  <c r="L70" i="30"/>
  <c r="J70" i="30" a="1"/>
  <c r="J70" i="30"/>
  <c r="L134" i="30"/>
  <c r="J134" i="30" s="1" a="1"/>
  <c r="J134" i="30" s="1"/>
  <c r="L198" i="30"/>
  <c r="J198" i="30" a="1"/>
  <c r="J198" i="30" s="1"/>
  <c r="L390" i="30"/>
  <c r="J390" i="30" a="1"/>
  <c r="J390" i="30"/>
  <c r="L454" i="30"/>
  <c r="J454" i="30" a="1"/>
  <c r="J454" i="30"/>
  <c r="L47" i="30"/>
  <c r="J47" i="30" s="1" a="1"/>
  <c r="J47" i="30" s="1"/>
  <c r="L111" i="30"/>
  <c r="J111" i="30" a="1"/>
  <c r="J111" i="30" s="1"/>
  <c r="L175" i="30"/>
  <c r="J175" i="30" a="1"/>
  <c r="J175" i="30"/>
  <c r="L303" i="30"/>
  <c r="J303" i="30" a="1"/>
  <c r="J303" i="30"/>
  <c r="L367" i="30"/>
  <c r="J367" i="30" s="1" a="1"/>
  <c r="J367" i="30" s="1"/>
  <c r="L431" i="30"/>
  <c r="J431" i="30" a="1"/>
  <c r="J431" i="30" s="1"/>
  <c r="L495" i="30"/>
  <c r="J495" i="30" a="1"/>
  <c r="J495" i="30"/>
  <c r="L88" i="30"/>
  <c r="J88" i="30" a="1"/>
  <c r="J88" i="30"/>
  <c r="L152" i="30"/>
  <c r="J152" i="30" s="1" a="1"/>
  <c r="J152" i="30" s="1"/>
  <c r="L216" i="30"/>
  <c r="J216" i="30" a="1"/>
  <c r="J216" i="30" s="1"/>
  <c r="L280" i="30"/>
  <c r="J280" i="30" a="1"/>
  <c r="J280" i="30"/>
  <c r="L344" i="30"/>
  <c r="J344" i="30" a="1"/>
  <c r="J344" i="30"/>
  <c r="L408" i="30"/>
  <c r="J408" i="30" s="1" a="1"/>
  <c r="J408" i="30" s="1"/>
  <c r="L472" i="30"/>
  <c r="J472" i="30" a="1"/>
  <c r="J472" i="30" s="1"/>
  <c r="L65" i="30"/>
  <c r="J65" i="30" a="1"/>
  <c r="J65" i="30"/>
  <c r="L129" i="30"/>
  <c r="J129" i="30" a="1"/>
  <c r="J129" i="30"/>
  <c r="L193" i="30"/>
  <c r="J193" i="30" s="1" a="1"/>
  <c r="J193" i="30" s="1"/>
  <c r="L257" i="30"/>
  <c r="J257" i="30" a="1"/>
  <c r="J257" i="30" s="1"/>
  <c r="L321" i="30"/>
  <c r="J321" i="30" a="1"/>
  <c r="J321" i="30"/>
  <c r="L385" i="30"/>
  <c r="J385" i="30" a="1"/>
  <c r="J385" i="30"/>
  <c r="L449" i="30"/>
  <c r="J449" i="30" s="1" a="1"/>
  <c r="J449" i="30" s="1"/>
  <c r="L42" i="30"/>
  <c r="J42" i="30" a="1"/>
  <c r="J42" i="30" s="1"/>
  <c r="L106" i="30"/>
  <c r="J106" i="30" a="1"/>
  <c r="J106" i="30"/>
  <c r="L170" i="30"/>
  <c r="J170" i="30" a="1"/>
  <c r="J170" i="30"/>
  <c r="L234" i="30"/>
  <c r="J234" i="30" s="1" a="1"/>
  <c r="J234" i="30" s="1"/>
  <c r="L298" i="30"/>
  <c r="J298" i="30" a="1"/>
  <c r="J298" i="30" s="1"/>
  <c r="L362" i="30"/>
  <c r="J362" i="30" a="1"/>
  <c r="J362" i="30"/>
  <c r="L426" i="30"/>
  <c r="J426" i="30" a="1"/>
  <c r="J426" i="30"/>
  <c r="L490" i="30"/>
  <c r="J490" i="30" s="1" a="1"/>
  <c r="J490" i="30" s="1"/>
  <c r="L83" i="30"/>
  <c r="J83" i="30" a="1"/>
  <c r="J83" i="30" s="1"/>
  <c r="L147" i="30"/>
  <c r="J147" i="30" a="1"/>
  <c r="J147" i="30"/>
  <c r="L211" i="30"/>
  <c r="J211" i="30" a="1"/>
  <c r="J211" i="30"/>
  <c r="L275" i="30"/>
  <c r="J275" i="30" s="1" a="1"/>
  <c r="J275" i="30" s="1"/>
  <c r="L339" i="30"/>
  <c r="J339" i="30" a="1"/>
  <c r="J339" i="30" s="1"/>
  <c r="L403" i="30"/>
  <c r="J403" i="30" a="1"/>
  <c r="J403" i="30"/>
  <c r="L467" i="30"/>
  <c r="J467" i="30" a="1"/>
  <c r="J467" i="30"/>
  <c r="L60" i="30"/>
  <c r="J60" i="30" s="1" a="1"/>
  <c r="J60" i="30" s="1"/>
  <c r="L252" i="30"/>
  <c r="J252" i="30" a="1"/>
  <c r="J252" i="30" s="1"/>
  <c r="L316" i="30"/>
  <c r="J316" i="30" a="1"/>
  <c r="J316" i="30"/>
  <c r="L380" i="30"/>
  <c r="J380" i="30" a="1"/>
  <c r="J380" i="30"/>
  <c r="L444" i="30"/>
  <c r="J444" i="30" s="1" a="1"/>
  <c r="J444" i="30" s="1"/>
  <c r="L101" i="30"/>
  <c r="J101" i="30" a="1"/>
  <c r="J101" i="30" s="1"/>
  <c r="L165" i="30"/>
  <c r="J165" i="30" a="1"/>
  <c r="J165" i="30"/>
  <c r="L229" i="30"/>
  <c r="J229" i="30" a="1"/>
  <c r="J229" i="30"/>
  <c r="L293" i="30"/>
  <c r="J293" i="30" s="1" a="1"/>
  <c r="J293" i="30" s="1"/>
  <c r="L357" i="30"/>
  <c r="J357" i="30" a="1"/>
  <c r="J357" i="30" s="1"/>
  <c r="L421" i="30"/>
  <c r="J421" i="30" a="1"/>
  <c r="J421" i="30"/>
  <c r="L485" i="30"/>
  <c r="J485" i="30" a="1"/>
  <c r="J485" i="30"/>
  <c r="L78" i="30"/>
  <c r="J78" i="30" s="1" a="1"/>
  <c r="J78" i="30" s="1"/>
  <c r="L142" i="30"/>
  <c r="J142" i="30" a="1"/>
  <c r="J142" i="30" s="1"/>
  <c r="L206" i="30"/>
  <c r="J206" i="30" a="1"/>
  <c r="J206" i="30"/>
  <c r="L270" i="30"/>
  <c r="J270" i="30" a="1"/>
  <c r="J270" i="30"/>
  <c r="L398" i="30"/>
  <c r="J398" i="30" s="1" a="1"/>
  <c r="J398" i="30" s="1"/>
  <c r="L462" i="30"/>
  <c r="J462" i="30" a="1"/>
  <c r="J462" i="30" s="1"/>
  <c r="L55" i="30"/>
  <c r="J55" i="30" a="1"/>
  <c r="J55" i="30"/>
  <c r="L119" i="30"/>
  <c r="J119" i="30" a="1"/>
  <c r="J119" i="30"/>
  <c r="L183" i="30"/>
  <c r="J183" i="30" s="1" a="1"/>
  <c r="J183" i="30" s="1"/>
  <c r="L247" i="30"/>
  <c r="J247" i="30" a="1"/>
  <c r="J247" i="30" s="1"/>
  <c r="L311" i="30"/>
  <c r="J311" i="30" a="1"/>
  <c r="J311" i="30"/>
  <c r="L375" i="30"/>
  <c r="J375" i="30" a="1"/>
  <c r="J375" i="30"/>
  <c r="L439" i="30"/>
  <c r="J439" i="30" s="1" a="1"/>
  <c r="J439" i="30" s="1"/>
  <c r="L503" i="30"/>
  <c r="J503" i="30" a="1"/>
  <c r="J503" i="30" s="1"/>
  <c r="L96" i="30"/>
  <c r="J96" i="30" a="1"/>
  <c r="J96" i="30"/>
  <c r="L160" i="30"/>
  <c r="J160" i="30" a="1"/>
  <c r="J160" i="30"/>
  <c r="L224" i="30"/>
  <c r="J224" i="30" s="1" a="1"/>
  <c r="J224" i="30" s="1"/>
  <c r="L288" i="30"/>
  <c r="J288" i="30" a="1"/>
  <c r="J288" i="30" s="1"/>
  <c r="L480" i="30"/>
  <c r="J480" i="30" a="1"/>
  <c r="J480" i="30"/>
  <c r="L73" i="30"/>
  <c r="J73" i="30" a="1"/>
  <c r="J73" i="30"/>
  <c r="L201" i="30"/>
  <c r="J201" i="30" s="1" a="1"/>
  <c r="J201" i="30" s="1"/>
  <c r="L265" i="30"/>
  <c r="J265" i="30" a="1"/>
  <c r="J265" i="30" s="1"/>
  <c r="L329" i="30"/>
  <c r="J329" i="30" a="1"/>
  <c r="J329" i="30"/>
  <c r="L393" i="30"/>
  <c r="J393" i="30" a="1"/>
  <c r="J393" i="30"/>
  <c r="L457" i="30"/>
  <c r="J457" i="30" s="1" a="1"/>
  <c r="J457" i="30" s="1"/>
  <c r="L114" i="30"/>
  <c r="J114" i="30" a="1"/>
  <c r="J114" i="30" s="1"/>
  <c r="L178" i="30"/>
  <c r="J178" i="30" a="1"/>
  <c r="J178" i="30"/>
  <c r="L370" i="30"/>
  <c r="J370" i="30" a="1"/>
  <c r="J370" i="30"/>
  <c r="L498" i="30"/>
  <c r="J498" i="30" s="1" a="1"/>
  <c r="J498" i="30" s="1"/>
  <c r="L91" i="30"/>
  <c r="J91" i="30" a="1"/>
  <c r="J91" i="30" s="1"/>
  <c r="L155" i="30"/>
  <c r="J155" i="30" a="1"/>
  <c r="J155" i="30"/>
  <c r="L219" i="30"/>
  <c r="J219" i="30" a="1"/>
  <c r="J219" i="30"/>
  <c r="L283" i="30"/>
  <c r="J283" i="30" s="1" a="1"/>
  <c r="J283" i="30" s="1"/>
  <c r="L347" i="30"/>
  <c r="J347" i="30" a="1"/>
  <c r="J347" i="30" s="1"/>
  <c r="L475" i="30"/>
  <c r="J475" i="30" a="1"/>
  <c r="J475" i="30"/>
  <c r="L68" i="30"/>
  <c r="J68" i="30" a="1"/>
  <c r="J68" i="30"/>
  <c r="L132" i="30"/>
  <c r="J132" i="30" s="1" a="1"/>
  <c r="J132" i="30" s="1"/>
  <c r="L196" i="30"/>
  <c r="J196" i="30" a="1"/>
  <c r="J196" i="30" s="1"/>
  <c r="L260" i="30"/>
  <c r="J260" i="30" a="1"/>
  <c r="J260" i="30"/>
  <c r="L324" i="30"/>
  <c r="J324" i="30" a="1"/>
  <c r="J324" i="30"/>
  <c r="L388" i="30"/>
  <c r="J388" i="30" s="1" a="1"/>
  <c r="J388" i="30" s="1"/>
  <c r="L452" i="30"/>
  <c r="J452" i="30" a="1"/>
  <c r="J452" i="30" s="1"/>
  <c r="L45" i="30"/>
  <c r="J45" i="30" a="1"/>
  <c r="J45" i="30"/>
  <c r="L173" i="30"/>
  <c r="J173" i="30" a="1"/>
  <c r="J173" i="30"/>
  <c r="L237" i="30"/>
  <c r="J237" i="30" s="1" a="1"/>
  <c r="J237" i="30" s="1"/>
  <c r="L301" i="30"/>
  <c r="J301" i="30" a="1"/>
  <c r="J301" i="30" s="1"/>
  <c r="L365" i="30"/>
  <c r="J365" i="30" a="1"/>
  <c r="J365" i="30"/>
  <c r="L493" i="30"/>
  <c r="J493" i="30" a="1"/>
  <c r="J493" i="30"/>
  <c r="L86" i="30"/>
  <c r="J86" i="30" s="1" a="1"/>
  <c r="J86" i="30" s="1"/>
  <c r="L214" i="30"/>
  <c r="J214" i="30" a="1"/>
  <c r="J214" i="30" s="1"/>
  <c r="L278" i="30"/>
  <c r="J278" i="30" a="1"/>
  <c r="J278" i="30"/>
  <c r="L406" i="30"/>
  <c r="J406" i="30" a="1"/>
  <c r="J406" i="30"/>
  <c r="L470" i="30"/>
  <c r="J470" i="30" s="1" a="1"/>
  <c r="J470" i="30" s="1"/>
  <c r="L63" i="30"/>
  <c r="J63" i="30" a="1"/>
  <c r="J63" i="30" s="1"/>
  <c r="L127" i="30"/>
  <c r="J127" i="30" a="1"/>
  <c r="J127" i="30"/>
  <c r="L191" i="30"/>
  <c r="J191" i="30" a="1"/>
  <c r="J191" i="30"/>
  <c r="L255" i="30"/>
  <c r="J255" i="30" s="1" a="1"/>
  <c r="J255" i="30" s="1"/>
  <c r="L383" i="30"/>
  <c r="J383" i="30" a="1"/>
  <c r="J383" i="30" s="1"/>
  <c r="L40" i="30"/>
  <c r="J40" i="30" a="1"/>
  <c r="J40" i="30"/>
  <c r="L104" i="30"/>
  <c r="J104" i="30" a="1"/>
  <c r="J104" i="30"/>
  <c r="L168" i="30"/>
  <c r="J168" i="30" s="1" a="1"/>
  <c r="J168" i="30" s="1"/>
  <c r="L232" i="30"/>
  <c r="J232" i="30" a="1"/>
  <c r="J232" i="30" s="1"/>
  <c r="L76" i="30"/>
  <c r="J76" i="30" a="1"/>
  <c r="J76" i="30"/>
  <c r="L140" i="30"/>
  <c r="J140" i="30" a="1"/>
  <c r="J140" i="30"/>
  <c r="L268" i="30"/>
  <c r="J268" i="30" s="1" a="1"/>
  <c r="J268" i="30" s="1"/>
  <c r="L332" i="30"/>
  <c r="J332" i="30" a="1"/>
  <c r="J332" i="30" s="1"/>
  <c r="L460" i="30"/>
  <c r="J460" i="30" a="1"/>
  <c r="J460" i="30"/>
  <c r="L53" i="30"/>
  <c r="J53" i="30" a="1"/>
  <c r="J53" i="30"/>
  <c r="L181" i="30"/>
  <c r="J181" i="30" s="1" a="1"/>
  <c r="J181" i="30" s="1"/>
  <c r="L309" i="30"/>
  <c r="J309" i="30" a="1"/>
  <c r="J309" i="30" s="1"/>
  <c r="L373" i="30"/>
  <c r="J373" i="30" a="1"/>
  <c r="J373" i="30"/>
  <c r="L501" i="30"/>
  <c r="J501" i="30" a="1"/>
  <c r="J501" i="30"/>
  <c r="L94" i="30"/>
  <c r="J94" i="30" s="1" a="1"/>
  <c r="J94" i="30" s="1"/>
  <c r="L158" i="30"/>
  <c r="J158" i="30" a="1"/>
  <c r="J158" i="30" s="1"/>
  <c r="L222" i="30"/>
  <c r="J222" i="30" a="1"/>
  <c r="J222" i="30"/>
  <c r="L286" i="30"/>
  <c r="J286" i="30" a="1"/>
  <c r="J286" i="30"/>
  <c r="L350" i="30"/>
  <c r="J350" i="30" s="1" a="1"/>
  <c r="J350" i="30" s="1"/>
  <c r="L414" i="30"/>
  <c r="J414" i="30" a="1"/>
  <c r="J414" i="30" s="1"/>
  <c r="L478" i="30"/>
  <c r="J478" i="30" a="1"/>
  <c r="J478" i="30"/>
  <c r="L71" i="30"/>
  <c r="J71" i="30" a="1"/>
  <c r="J71" i="30"/>
  <c r="L199" i="30"/>
  <c r="J199" i="30" s="1" a="1"/>
  <c r="J199" i="30" s="1"/>
  <c r="L263" i="30"/>
  <c r="J263" i="30" a="1"/>
  <c r="J263" i="30" s="1"/>
  <c r="L327" i="30"/>
  <c r="J327" i="30" a="1"/>
  <c r="J327" i="30"/>
  <c r="L391" i="30"/>
  <c r="J391" i="30" a="1"/>
  <c r="J391" i="30"/>
  <c r="L455" i="30"/>
  <c r="J455" i="30" s="1" a="1"/>
  <c r="J455" i="30" s="1"/>
  <c r="L48" i="30"/>
  <c r="J48" i="30" a="1"/>
  <c r="J48" i="30" s="1"/>
  <c r="L112" i="30"/>
  <c r="J112" i="30" a="1"/>
  <c r="J112" i="30"/>
  <c r="L240" i="30"/>
  <c r="J240" i="30" a="1"/>
  <c r="J240" i="30"/>
  <c r="L432" i="30"/>
  <c r="J432" i="30" s="1" a="1"/>
  <c r="J432" i="30" s="1"/>
  <c r="L496" i="30"/>
  <c r="J496" i="30" a="1"/>
  <c r="J496" i="30" s="1"/>
  <c r="L153" i="30"/>
  <c r="J153" i="30" a="1"/>
  <c r="J153" i="30"/>
  <c r="L217" i="30"/>
  <c r="J217" i="30" a="1"/>
  <c r="J217" i="30"/>
  <c r="L281" i="30"/>
  <c r="J281" i="30" s="1" a="1"/>
  <c r="J281" i="30" s="1"/>
  <c r="L473" i="30"/>
  <c r="J473" i="30" a="1"/>
  <c r="J473" i="30" s="1"/>
  <c r="L66" i="30"/>
  <c r="J66" i="30" a="1"/>
  <c r="J66" i="30"/>
  <c r="L130" i="30"/>
  <c r="J130" i="30" a="1"/>
  <c r="J130" i="30"/>
  <c r="L386" i="30"/>
  <c r="J386" i="30" s="1" a="1"/>
  <c r="J386" i="30" s="1"/>
  <c r="L43" i="30"/>
  <c r="J43" i="30" a="1"/>
  <c r="J43" i="30" s="1"/>
  <c r="L171" i="30"/>
  <c r="J171" i="30" a="1"/>
  <c r="J171" i="30"/>
  <c r="L235" i="30"/>
  <c r="J235" i="30" a="1"/>
  <c r="J235" i="30"/>
  <c r="L299" i="30"/>
  <c r="J299" i="30" s="1" a="1"/>
  <c r="J299" i="30" s="1"/>
  <c r="L363" i="30"/>
  <c r="J363" i="30" a="1"/>
  <c r="J363" i="30" s="1"/>
  <c r="L491" i="30"/>
  <c r="J491" i="30" a="1"/>
  <c r="J491" i="30"/>
  <c r="L212" i="30"/>
  <c r="J212" i="30" a="1"/>
  <c r="J212" i="30"/>
  <c r="L340" i="30"/>
  <c r="J340" i="30" s="1" a="1"/>
  <c r="J340" i="30" s="1"/>
  <c r="L404" i="30"/>
  <c r="J404" i="30" a="1"/>
  <c r="J404" i="30" s="1"/>
  <c r="L468" i="30"/>
  <c r="J468" i="30" a="1"/>
  <c r="J468" i="30"/>
  <c r="L61" i="30"/>
  <c r="J61" i="30" a="1"/>
  <c r="J61" i="30"/>
  <c r="L125" i="30"/>
  <c r="J125" i="30" s="1" a="1"/>
  <c r="J125" i="30" s="1"/>
  <c r="L253" i="30"/>
  <c r="J253" i="30" a="1"/>
  <c r="J253" i="30" s="1"/>
  <c r="L381" i="30"/>
  <c r="J381" i="30" a="1"/>
  <c r="J381" i="30"/>
  <c r="L509" i="30"/>
  <c r="J509" i="30" a="1"/>
  <c r="J509" i="30"/>
  <c r="L166" i="30"/>
  <c r="J166" i="30" s="1" a="1"/>
  <c r="J166" i="30" s="1"/>
  <c r="L230" i="30"/>
  <c r="J230" i="30" a="1"/>
  <c r="J230" i="30" s="1"/>
  <c r="L294" i="30"/>
  <c r="J294" i="30" a="1"/>
  <c r="J294" i="30"/>
  <c r="L358" i="30"/>
  <c r="J358" i="30" a="1"/>
  <c r="J358" i="30"/>
  <c r="L422" i="30"/>
  <c r="J422" i="30" s="1" a="1"/>
  <c r="J422" i="30" s="1"/>
  <c r="L486" i="30"/>
  <c r="J486" i="30" a="1"/>
  <c r="J486" i="30" s="1"/>
  <c r="L79" i="30"/>
  <c r="J79" i="30" a="1"/>
  <c r="J79" i="30"/>
  <c r="L143" i="30"/>
  <c r="J143" i="30" a="1"/>
  <c r="J143" i="30"/>
  <c r="L207" i="30"/>
  <c r="J207" i="30" s="1" a="1"/>
  <c r="J207" i="30" s="1"/>
  <c r="L271" i="30"/>
  <c r="J271" i="30" a="1"/>
  <c r="J271" i="30" s="1"/>
  <c r="L335" i="30"/>
  <c r="J335" i="30" a="1"/>
  <c r="J335" i="30"/>
  <c r="L399" i="30"/>
  <c r="J399" i="30" a="1"/>
  <c r="J399" i="30"/>
  <c r="L463" i="30"/>
  <c r="J463" i="30" s="1" a="1"/>
  <c r="J463" i="30" s="1"/>
  <c r="L56" i="30"/>
  <c r="J56" i="30" a="1"/>
  <c r="J56" i="30" s="1"/>
  <c r="L120" i="30"/>
  <c r="J120" i="30" a="1"/>
  <c r="J120" i="30"/>
  <c r="L92" i="30"/>
  <c r="J92" i="30" a="1"/>
  <c r="J92" i="30"/>
  <c r="L220" i="30"/>
  <c r="J220" i="30" s="1" a="1"/>
  <c r="J220" i="30" s="1"/>
  <c r="L284" i="30"/>
  <c r="J284" i="30" a="1"/>
  <c r="J284" i="30" s="1"/>
  <c r="L348" i="30"/>
  <c r="J348" i="30" a="1"/>
  <c r="J348" i="30"/>
  <c r="L412" i="30"/>
  <c r="J412" i="30" a="1"/>
  <c r="J412" i="30"/>
  <c r="L476" i="30"/>
  <c r="J476" i="30" s="1" a="1"/>
  <c r="J476" i="30" s="1"/>
  <c r="L197" i="30"/>
  <c r="J197" i="30" a="1"/>
  <c r="J197" i="30" s="1"/>
  <c r="L261" i="30"/>
  <c r="J261" i="30" a="1"/>
  <c r="J261" i="30"/>
  <c r="L325" i="30"/>
  <c r="J325" i="30" a="1"/>
  <c r="J325" i="30"/>
  <c r="L389" i="30"/>
  <c r="J389" i="30" s="1" a="1"/>
  <c r="J389" i="30" s="1"/>
  <c r="L453" i="30"/>
  <c r="J453" i="30" a="1"/>
  <c r="J453" i="30" s="1"/>
  <c r="L46" i="30"/>
  <c r="J46" i="30" a="1"/>
  <c r="J46" i="30"/>
  <c r="L110" i="30"/>
  <c r="J110" i="30" a="1"/>
  <c r="J110" i="30"/>
  <c r="L238" i="30"/>
  <c r="J238" i="30" s="1" a="1"/>
  <c r="J238" i="30" s="1"/>
  <c r="L366" i="30"/>
  <c r="J366" i="30" a="1"/>
  <c r="J366" i="30" s="1"/>
  <c r="L430" i="30"/>
  <c r="J430" i="30" a="1"/>
  <c r="J430" i="30"/>
  <c r="L494" i="30"/>
  <c r="J494" i="30" a="1"/>
  <c r="J494" i="30"/>
  <c r="L87" i="30"/>
  <c r="J87" i="30" s="1" a="1"/>
  <c r="J87" i="30" s="1"/>
  <c r="L151" i="30"/>
  <c r="J151" i="30" a="1"/>
  <c r="J151" i="30" s="1"/>
  <c r="L215" i="30"/>
  <c r="J215" i="30" a="1"/>
  <c r="J215" i="30"/>
  <c r="L279" i="30"/>
  <c r="J279" i="30" a="1"/>
  <c r="J279" i="30"/>
  <c r="L343" i="30"/>
  <c r="J343" i="30" s="1" a="1"/>
  <c r="J343" i="30" s="1"/>
  <c r="L407" i="30"/>
  <c r="J407" i="30" a="1"/>
  <c r="J407" i="30" s="1"/>
  <c r="L471" i="30"/>
  <c r="J471" i="30" a="1"/>
  <c r="J471" i="30"/>
  <c r="L64" i="30"/>
  <c r="J64" i="30" a="1"/>
  <c r="J64" i="30"/>
  <c r="L192" i="30"/>
  <c r="J192" i="30" s="1" a="1"/>
  <c r="J192" i="30" s="1"/>
  <c r="L256" i="30"/>
  <c r="J256" i="30" a="1"/>
  <c r="J256" i="30" s="1"/>
  <c r="L320" i="30"/>
  <c r="J320" i="30" a="1"/>
  <c r="J320" i="30"/>
  <c r="L384" i="30"/>
  <c r="J384" i="30" a="1"/>
  <c r="J384" i="30"/>
  <c r="L448" i="30"/>
  <c r="J448" i="30" s="1" a="1"/>
  <c r="J448" i="30" s="1"/>
  <c r="L41" i="30"/>
  <c r="J41" i="30" a="1"/>
  <c r="J41" i="30" s="1"/>
  <c r="L105" i="30"/>
  <c r="J105" i="30" a="1"/>
  <c r="J105" i="30"/>
  <c r="L169" i="30"/>
  <c r="J169" i="30" a="1"/>
  <c r="J169" i="30"/>
  <c r="L233" i="30"/>
  <c r="J233" i="30" s="1" a="1"/>
  <c r="J233" i="30" s="1"/>
  <c r="L297" i="30"/>
  <c r="J297" i="30" a="1"/>
  <c r="J297" i="30" s="1"/>
  <c r="L361" i="30"/>
  <c r="J361" i="30" a="1"/>
  <c r="J361" i="30"/>
  <c r="L425" i="30"/>
  <c r="J425" i="30" a="1"/>
  <c r="J425" i="30"/>
  <c r="L489" i="30"/>
  <c r="J489" i="30" s="1" a="1"/>
  <c r="J489" i="30" s="1"/>
  <c r="L82" i="30"/>
  <c r="J82" i="30" a="1"/>
  <c r="J82" i="30" s="1"/>
  <c r="L146" i="30"/>
  <c r="J146" i="30" a="1"/>
  <c r="J146" i="30"/>
  <c r="L210" i="30"/>
  <c r="J210" i="30" a="1"/>
  <c r="J210" i="30"/>
  <c r="L274" i="30"/>
  <c r="J274" i="30" s="1" a="1"/>
  <c r="J274" i="30" s="1"/>
  <c r="L338" i="30"/>
  <c r="J338" i="30" a="1"/>
  <c r="J338" i="30" s="1"/>
  <c r="L402" i="30"/>
  <c r="J402" i="30" a="1"/>
  <c r="J402" i="30"/>
  <c r="L466" i="30"/>
  <c r="J466" i="30" a="1"/>
  <c r="J466" i="30"/>
  <c r="L59" i="30"/>
  <c r="J59" i="30" s="1" a="1"/>
  <c r="J59" i="30" s="1"/>
  <c r="L123" i="30"/>
  <c r="J123" i="30" a="1"/>
  <c r="J123" i="30" s="1"/>
  <c r="L187" i="30"/>
  <c r="J187" i="30" a="1"/>
  <c r="J187" i="30"/>
  <c r="L251" i="30"/>
  <c r="J251" i="30" a="1"/>
  <c r="J251" i="30"/>
  <c r="L315" i="30"/>
  <c r="J315" i="30" s="1" a="1"/>
  <c r="J315" i="30" s="1"/>
  <c r="L379" i="30"/>
  <c r="J379" i="30" a="1"/>
  <c r="J379" i="30" s="1"/>
  <c r="L443" i="30"/>
  <c r="J443" i="30" a="1"/>
  <c r="J443" i="30"/>
  <c r="L507" i="30"/>
  <c r="J507" i="30" a="1"/>
  <c r="J507" i="30"/>
  <c r="J296" i="30" a="1"/>
  <c r="J296" i="30" s="1"/>
  <c r="J273" i="30" a="1"/>
  <c r="J273" i="30"/>
  <c r="J337" i="30" a="1"/>
  <c r="J337" i="30" s="1"/>
  <c r="J401" i="30" a="1"/>
  <c r="J401" i="30"/>
  <c r="J186" i="30" a="1"/>
  <c r="J186" i="30" s="1"/>
  <c r="J250" i="30" a="1"/>
  <c r="J250" i="30"/>
  <c r="J314" i="30" a="1"/>
  <c r="J314" i="30" s="1"/>
  <c r="J378" i="30" a="1"/>
  <c r="J378" i="30"/>
  <c r="J442" i="30" a="1"/>
  <c r="J442" i="30" s="1"/>
  <c r="J227" i="30" a="1"/>
  <c r="J227" i="30"/>
  <c r="J291" i="30" a="1"/>
  <c r="J291" i="30" s="1"/>
  <c r="J355" i="30" a="1"/>
  <c r="J355" i="30"/>
  <c r="J419" i="30" a="1"/>
  <c r="J419" i="30" s="1"/>
  <c r="J483" i="30" a="1"/>
  <c r="J483" i="30"/>
  <c r="L163" i="30"/>
  <c r="J163" i="30" s="1" a="1"/>
  <c r="J163" i="30" s="1"/>
  <c r="L122" i="30"/>
  <c r="J122" i="30" a="1"/>
  <c r="J122" i="30" s="1"/>
  <c r="L81" i="30"/>
  <c r="J81" i="30" a="1"/>
  <c r="J81" i="30"/>
  <c r="L58" i="30"/>
  <c r="J58" i="30" a="1"/>
  <c r="J58" i="30"/>
  <c r="L488" i="30"/>
  <c r="J488" i="30" s="1" a="1"/>
  <c r="J488" i="30" s="1"/>
  <c r="J184" i="30" a="1"/>
  <c r="J184" i="30"/>
  <c r="J248" i="30" a="1"/>
  <c r="J248" i="30"/>
  <c r="J312" i="30" a="1"/>
  <c r="J312" i="30"/>
  <c r="J376" i="30" a="1"/>
  <c r="J376" i="30"/>
  <c r="J440" i="30" a="1"/>
  <c r="J440" i="30"/>
  <c r="J161" i="30" a="1"/>
  <c r="J161" i="30"/>
  <c r="J225" i="30" a="1"/>
  <c r="J225" i="30"/>
  <c r="J289" i="30" a="1"/>
  <c r="J289" i="30"/>
  <c r="J353" i="30" a="1"/>
  <c r="J353" i="30"/>
  <c r="J417" i="30" a="1"/>
  <c r="J417" i="30"/>
  <c r="J481" i="30" a="1"/>
  <c r="J481" i="30"/>
  <c r="J138" i="30" a="1"/>
  <c r="J138" i="30"/>
  <c r="J202" i="30" a="1"/>
  <c r="J202" i="30"/>
  <c r="J266" i="30" a="1"/>
  <c r="J266" i="30"/>
  <c r="J330" i="30" a="1"/>
  <c r="J330" i="30"/>
  <c r="J394" i="30" a="1"/>
  <c r="J394" i="30"/>
  <c r="J458" i="30" a="1"/>
  <c r="J458" i="30"/>
  <c r="J51" i="30" a="1"/>
  <c r="J51" i="30"/>
  <c r="J243" i="30" a="1"/>
  <c r="J243" i="30"/>
  <c r="J307" i="30" a="1"/>
  <c r="J307" i="30"/>
  <c r="J371" i="30" a="1"/>
  <c r="J371" i="30"/>
  <c r="J435" i="30" a="1"/>
  <c r="J435" i="30"/>
  <c r="J499" i="30" a="1"/>
  <c r="J499" i="30"/>
  <c r="L506" i="30"/>
  <c r="J506" i="30" a="1"/>
  <c r="J506" i="30"/>
  <c r="L465" i="30"/>
  <c r="J465" i="30" s="1" a="1"/>
  <c r="J465" i="30" s="1"/>
  <c r="L424" i="30"/>
  <c r="J424" i="30" a="1"/>
  <c r="J424" i="30" s="1"/>
  <c r="L115" i="30"/>
  <c r="J115" i="30" a="1"/>
  <c r="J115" i="30"/>
  <c r="L74" i="30"/>
  <c r="J74" i="30" a="1"/>
  <c r="J74" i="30"/>
  <c r="K244" i="30"/>
  <c r="J244" i="30" a="1"/>
  <c r="J244" i="30"/>
  <c r="K262" i="30"/>
  <c r="J262" i="30" a="1"/>
  <c r="J262" i="30" s="1"/>
  <c r="K326" i="30"/>
  <c r="J326" i="30" a="1"/>
  <c r="J326" i="30"/>
  <c r="K239" i="30"/>
  <c r="J239" i="30" a="1"/>
  <c r="J239" i="30"/>
  <c r="K124" i="30"/>
  <c r="J124" i="30" a="1"/>
  <c r="J124" i="30"/>
  <c r="K188" i="30"/>
  <c r="J188" i="30" a="1"/>
  <c r="J188" i="30" s="1"/>
  <c r="K508" i="30"/>
  <c r="J508" i="30" a="1"/>
  <c r="J508" i="30"/>
  <c r="K334" i="30"/>
  <c r="J334" i="30" a="1"/>
  <c r="J334" i="30"/>
  <c r="K352" i="30"/>
  <c r="J352" i="30" a="1"/>
  <c r="J352" i="30"/>
  <c r="K416" i="30"/>
  <c r="J416" i="30" a="1"/>
  <c r="J416" i="30" s="1"/>
  <c r="K137" i="30"/>
  <c r="J137" i="30" a="1"/>
  <c r="J137" i="30"/>
  <c r="K50" i="30"/>
  <c r="J50" i="30" a="1"/>
  <c r="J50" i="30"/>
  <c r="K242" i="30"/>
  <c r="J242" i="30" a="1"/>
  <c r="J242" i="30"/>
  <c r="K306" i="30"/>
  <c r="J306" i="30" a="1"/>
  <c r="J306" i="30" s="1"/>
  <c r="K434" i="30"/>
  <c r="J434" i="30" a="1"/>
  <c r="J434" i="30"/>
  <c r="K411" i="30"/>
  <c r="J411" i="30" a="1"/>
  <c r="J411" i="30"/>
  <c r="K109" i="30"/>
  <c r="J109" i="30" a="1"/>
  <c r="J109" i="30"/>
  <c r="K429" i="30"/>
  <c r="J429" i="30" a="1"/>
  <c r="J429" i="30" s="1"/>
  <c r="K150" i="30"/>
  <c r="J150" i="30" a="1"/>
  <c r="J150" i="30"/>
  <c r="K342" i="30"/>
  <c r="J342" i="30" a="1"/>
  <c r="J342" i="30"/>
  <c r="K319" i="30"/>
  <c r="J319" i="30" a="1"/>
  <c r="J319" i="30"/>
  <c r="K447" i="30"/>
  <c r="J447" i="30" a="1"/>
  <c r="J447" i="30" s="1"/>
  <c r="K360" i="30"/>
  <c r="J360" i="30" a="1"/>
  <c r="J360" i="30"/>
  <c r="K145" i="30"/>
  <c r="J145" i="30" a="1"/>
  <c r="J145" i="30"/>
  <c r="K209" i="30"/>
  <c r="J209" i="30" a="1"/>
  <c r="J209" i="30"/>
  <c r="K99" i="30"/>
  <c r="J99" i="30" a="1"/>
  <c r="J99" i="30" s="1"/>
  <c r="K204" i="30"/>
  <c r="J204" i="30" a="1"/>
  <c r="J204" i="30"/>
  <c r="K396" i="30"/>
  <c r="J396" i="30" a="1"/>
  <c r="J396" i="30"/>
  <c r="K117" i="30"/>
  <c r="J117" i="30" a="1"/>
  <c r="J117" i="30"/>
  <c r="K245" i="30"/>
  <c r="J245" i="30" a="1"/>
  <c r="J245" i="30" s="1"/>
  <c r="K437" i="30"/>
  <c r="J437" i="30" a="1"/>
  <c r="J437" i="30"/>
  <c r="K135" i="30"/>
  <c r="J135" i="30" a="1"/>
  <c r="J135" i="30"/>
  <c r="K176" i="30"/>
  <c r="J176" i="30" a="1"/>
  <c r="J176" i="30"/>
  <c r="K304" i="30"/>
  <c r="J304" i="30" a="1"/>
  <c r="J304" i="30" s="1"/>
  <c r="K368" i="30"/>
  <c r="J368" i="30" a="1"/>
  <c r="J368" i="30"/>
  <c r="K89" i="30"/>
  <c r="J89" i="30" a="1"/>
  <c r="J89" i="30"/>
  <c r="K345" i="30"/>
  <c r="J345" i="30" a="1"/>
  <c r="J345" i="30"/>
  <c r="K409" i="30"/>
  <c r="J409" i="30" a="1"/>
  <c r="J409" i="30" s="1"/>
  <c r="K194" i="30"/>
  <c r="J194" i="30" a="1"/>
  <c r="J194" i="30"/>
  <c r="K258" i="30"/>
  <c r="J258" i="30" a="1"/>
  <c r="J258" i="30"/>
  <c r="K322" i="30"/>
  <c r="J322" i="30" a="1"/>
  <c r="J322" i="30"/>
  <c r="K450" i="30"/>
  <c r="J450" i="30" a="1"/>
  <c r="J450" i="30" s="1"/>
  <c r="K107" i="30"/>
  <c r="J107" i="30" a="1"/>
  <c r="J107" i="30"/>
  <c r="K427" i="30"/>
  <c r="J427" i="30" a="1"/>
  <c r="J427" i="30"/>
  <c r="K84" i="30"/>
  <c r="J84" i="30" a="1"/>
  <c r="J84" i="30"/>
  <c r="K148" i="30"/>
  <c r="J148" i="30" a="1"/>
  <c r="J148" i="30" s="1"/>
  <c r="K276" i="30"/>
  <c r="J276" i="30" a="1"/>
  <c r="J276" i="30"/>
  <c r="K189" i="30"/>
  <c r="J189" i="30" a="1"/>
  <c r="J189" i="30"/>
  <c r="K317" i="30"/>
  <c r="J317" i="30" a="1"/>
  <c r="J317" i="30"/>
  <c r="K445" i="30"/>
  <c r="J445" i="30" a="1"/>
  <c r="J445" i="30" s="1"/>
  <c r="K102" i="30"/>
  <c r="J102" i="30" a="1"/>
  <c r="J102" i="30"/>
  <c r="K504" i="30"/>
  <c r="J504" i="30" a="1"/>
  <c r="J504" i="30"/>
  <c r="K97" i="30"/>
  <c r="J97" i="30" a="1"/>
  <c r="J97" i="30"/>
  <c r="K179" i="30"/>
  <c r="J179" i="30" a="1"/>
  <c r="J179" i="30" s="1"/>
  <c r="K156" i="30"/>
  <c r="J156" i="30" a="1"/>
  <c r="J156" i="30"/>
  <c r="K69" i="30"/>
  <c r="J69" i="30" a="1"/>
  <c r="J69" i="30"/>
  <c r="K133" i="30"/>
  <c r="J133" i="30" a="1"/>
  <c r="J133" i="30"/>
  <c r="K174" i="30"/>
  <c r="J174" i="30" a="1"/>
  <c r="J174" i="30" s="1"/>
  <c r="K302" i="30"/>
  <c r="J302" i="30" a="1"/>
  <c r="J302" i="30"/>
  <c r="K128" i="30"/>
  <c r="J128" i="30" a="1"/>
  <c r="J128" i="30"/>
  <c r="K461" i="30"/>
  <c r="J461" i="30" a="1"/>
  <c r="J461" i="30"/>
  <c r="K310" i="30"/>
  <c r="J310" i="30" a="1"/>
  <c r="J310" i="30" s="1"/>
  <c r="K72" i="30"/>
  <c r="J72" i="30" a="1"/>
  <c r="J72" i="30"/>
  <c r="K49" i="30"/>
  <c r="J49" i="30" a="1"/>
  <c r="J49" i="30"/>
  <c r="K177" i="30"/>
  <c r="J177" i="30" a="1"/>
  <c r="J177" i="30"/>
  <c r="K90" i="30"/>
  <c r="J90" i="30" a="1"/>
  <c r="J90" i="30" s="1"/>
  <c r="K154" i="30"/>
  <c r="J154" i="30" a="1"/>
  <c r="J154" i="30"/>
  <c r="K131" i="30"/>
  <c r="J131" i="30" a="1"/>
  <c r="J131" i="30"/>
  <c r="K108" i="30"/>
  <c r="J108" i="30" a="1"/>
  <c r="J108" i="30"/>
  <c r="K428" i="30"/>
  <c r="J428" i="30" a="1"/>
  <c r="J428" i="30" s="1"/>
  <c r="K469" i="30"/>
  <c r="J469" i="30" a="1"/>
  <c r="J469" i="30"/>
  <c r="K62" i="30"/>
  <c r="J62" i="30" a="1"/>
  <c r="J62" i="30"/>
  <c r="K318" i="30"/>
  <c r="J318" i="30" a="1"/>
  <c r="J318" i="30"/>
  <c r="K446" i="30"/>
  <c r="J446" i="30" a="1"/>
  <c r="J446" i="30" s="1"/>
  <c r="K377" i="30"/>
  <c r="J377" i="30" a="1"/>
  <c r="J377" i="30"/>
  <c r="K98" i="30"/>
  <c r="J98" i="30" a="1"/>
  <c r="J98" i="30"/>
  <c r="K139" i="30"/>
  <c r="J139" i="30" a="1"/>
  <c r="J139" i="30"/>
  <c r="K203" i="30"/>
  <c r="J203" i="30" a="1"/>
  <c r="J203" i="30" s="1"/>
  <c r="C14" i="27"/>
  <c r="M3" i="28"/>
  <c r="R28" i="30"/>
  <c r="S28" i="30"/>
  <c r="L28" i="30"/>
  <c r="J11" i="30" a="1"/>
  <c r="J11" i="30" s="1"/>
  <c r="J13" i="30" a="1"/>
  <c r="J13" i="30" s="1"/>
  <c r="J16" i="30" a="1"/>
  <c r="J16" i="30" s="1"/>
  <c r="K46" i="30"/>
  <c r="K238" i="30"/>
  <c r="K387" i="30"/>
  <c r="K327" i="30"/>
  <c r="K163" i="30"/>
  <c r="K215" i="30"/>
  <c r="J12" i="30" a="1"/>
  <c r="J12" i="30" s="1"/>
  <c r="K171" i="30"/>
  <c r="K153" i="30"/>
  <c r="K331" i="30"/>
  <c r="K186" i="30"/>
  <c r="K206" i="30"/>
  <c r="K225" i="30"/>
  <c r="K311" i="30"/>
  <c r="K343" i="30"/>
  <c r="K241" i="30"/>
  <c r="K281" i="30"/>
  <c r="K464" i="30"/>
  <c r="K227" i="30"/>
  <c r="K405" i="30"/>
  <c r="K282" i="30"/>
  <c r="K457" i="30"/>
  <c r="K483" i="30"/>
  <c r="K456" i="30"/>
  <c r="K193" i="30"/>
  <c r="K355" i="30"/>
  <c r="K480" i="30"/>
  <c r="K468" i="30"/>
  <c r="K477" i="30"/>
  <c r="K423" i="30"/>
  <c r="K443" i="30"/>
  <c r="K268" i="30"/>
  <c r="K401" i="30"/>
  <c r="K240" i="30"/>
  <c r="K81" i="30"/>
  <c r="K264" i="30"/>
  <c r="K475" i="30"/>
  <c r="K337" i="30"/>
  <c r="K296" i="30"/>
  <c r="K141" i="30"/>
  <c r="K367" i="30"/>
  <c r="K180" i="30"/>
  <c r="K250" i="30"/>
  <c r="K291" i="30"/>
  <c r="K419" i="30"/>
  <c r="K460" i="30"/>
  <c r="K175" i="30"/>
  <c r="K442" i="30"/>
  <c r="K444" i="30"/>
  <c r="K314" i="30"/>
  <c r="K378" i="30"/>
  <c r="K74" i="30"/>
  <c r="K254" i="30"/>
  <c r="K510" i="30"/>
  <c r="K132" i="30"/>
  <c r="K351" i="30"/>
  <c r="K272" i="30"/>
  <c r="K166" i="30"/>
  <c r="K294" i="30"/>
  <c r="K178" i="30"/>
  <c r="K320" i="30"/>
  <c r="K402" i="30"/>
  <c r="K361" i="30"/>
  <c r="K100" i="30"/>
  <c r="K222" i="30"/>
  <c r="K169" i="30"/>
  <c r="K335" i="30"/>
  <c r="K280" i="30"/>
  <c r="K266" i="30"/>
  <c r="K184" i="30"/>
  <c r="K202" i="30"/>
  <c r="K161" i="30"/>
  <c r="K278" i="30"/>
  <c r="K248" i="30"/>
  <c r="K138" i="30"/>
  <c r="K436" i="30"/>
  <c r="K85" i="30"/>
  <c r="K348" i="30"/>
  <c r="K435" i="30"/>
  <c r="K243" i="30"/>
  <c r="K165" i="30"/>
  <c r="K420" i="30"/>
  <c r="K45" i="30"/>
  <c r="K289" i="30"/>
  <c r="K371" i="30"/>
  <c r="K481" i="30"/>
  <c r="K440" i="30"/>
  <c r="K51" i="30"/>
  <c r="K330" i="30"/>
  <c r="K458" i="30"/>
  <c r="K417" i="30"/>
  <c r="K376" i="30"/>
  <c r="K499" i="30"/>
  <c r="K162" i="30"/>
  <c r="K394" i="30"/>
  <c r="K353" i="30"/>
  <c r="K312" i="30"/>
  <c r="K273" i="30"/>
  <c r="K307" i="30"/>
  <c r="K249" i="30"/>
  <c r="K246" i="30"/>
  <c r="K403" i="30"/>
  <c r="K490" i="30"/>
  <c r="K321" i="30"/>
  <c r="K216" i="30"/>
  <c r="K362" i="30"/>
  <c r="K257" i="30"/>
  <c r="K21" i="30"/>
  <c r="K32" i="30"/>
  <c r="K40" i="30"/>
  <c r="K20" i="30"/>
  <c r="K18" i="30"/>
  <c r="K38" i="30"/>
  <c r="K22" i="30"/>
  <c r="K35" i="30"/>
  <c r="K26" i="30"/>
  <c r="K39" i="30"/>
  <c r="K37" i="30"/>
  <c r="K24" i="30"/>
  <c r="K19" i="30"/>
  <c r="K27" i="30"/>
  <c r="K33" i="30"/>
  <c r="K34" i="30"/>
  <c r="K31" i="30"/>
  <c r="K29" i="30"/>
  <c r="K23" i="30"/>
  <c r="K25" i="30"/>
  <c r="K36" i="30"/>
  <c r="K30" i="30"/>
  <c r="DP4" i="9"/>
  <c r="DP3" i="9" s="1"/>
  <c r="G39" i="16" s="1"/>
  <c r="K347" i="30"/>
  <c r="K338" i="30"/>
  <c r="K287" i="30"/>
  <c r="K230" i="30"/>
  <c r="K298" i="30"/>
  <c r="K151" i="30"/>
  <c r="K492" i="30"/>
  <c r="K297" i="30"/>
  <c r="K263" i="30"/>
  <c r="K413" i="30"/>
  <c r="K114" i="30"/>
  <c r="K453" i="30"/>
  <c r="K214" i="30"/>
  <c r="K284" i="30"/>
  <c r="K400" i="30"/>
  <c r="K496" i="30"/>
  <c r="K77" i="30"/>
  <c r="K452" i="30"/>
  <c r="K101" i="30"/>
  <c r="K379" i="30"/>
  <c r="K182" i="30"/>
  <c r="K111" i="30"/>
  <c r="K271" i="30"/>
  <c r="K256" i="30"/>
  <c r="K372" i="30"/>
  <c r="K115" i="30"/>
  <c r="K332" i="30"/>
  <c r="K323" i="30"/>
  <c r="K359" i="30"/>
  <c r="K392" i="30"/>
  <c r="K247" i="30"/>
  <c r="K288" i="30"/>
  <c r="K383" i="30"/>
  <c r="K158" i="30"/>
  <c r="K218" i="30"/>
  <c r="K267" i="30"/>
  <c r="K300" i="30"/>
  <c r="K493" i="30"/>
  <c r="K119" i="30"/>
  <c r="K465" i="30"/>
  <c r="K191" i="30"/>
  <c r="K130" i="30"/>
  <c r="K219" i="30"/>
  <c r="K88" i="30"/>
  <c r="K251" i="30"/>
  <c r="K285" i="30"/>
  <c r="K159" i="30"/>
  <c r="K212" i="30"/>
  <c r="K501" i="30"/>
  <c r="K71" i="30"/>
  <c r="K324" i="30"/>
  <c r="K54" i="30"/>
  <c r="K393" i="30"/>
  <c r="K231" i="30"/>
  <c r="K143" i="30"/>
  <c r="K195" i="30"/>
  <c r="K211" i="30"/>
  <c r="K482" i="30"/>
  <c r="K64" i="30"/>
  <c r="K485" i="30"/>
  <c r="K325" i="30"/>
  <c r="K509" i="30"/>
  <c r="K129" i="30"/>
  <c r="K210" i="30"/>
  <c r="K380" i="30"/>
  <c r="K170" i="30"/>
  <c r="K140" i="30"/>
  <c r="K313" i="30"/>
  <c r="K92" i="30"/>
  <c r="K160" i="30"/>
  <c r="K433" i="30"/>
  <c r="K494" i="30"/>
  <c r="K454" i="30"/>
  <c r="I3" i="28"/>
  <c r="K122" i="30"/>
  <c r="K374" i="30"/>
  <c r="K303" i="30"/>
  <c r="K217" i="30"/>
  <c r="K415" i="30"/>
  <c r="K235" i="30"/>
  <c r="K226" i="30"/>
  <c r="K466" i="30"/>
  <c r="K451" i="30"/>
  <c r="K229" i="30"/>
  <c r="K346" i="30"/>
  <c r="K412" i="30"/>
  <c r="K467" i="30"/>
  <c r="K370" i="30"/>
  <c r="K113" i="30"/>
  <c r="K73" i="30"/>
  <c r="K57" i="30"/>
  <c r="K270" i="30"/>
  <c r="K104" i="30"/>
  <c r="K286" i="30"/>
  <c r="K53" i="30"/>
  <c r="K399" i="30"/>
  <c r="K68" i="30"/>
  <c r="K382" i="30"/>
  <c r="K426" i="30"/>
  <c r="K279" i="30"/>
  <c r="K344" i="30"/>
  <c r="K507" i="30"/>
  <c r="K164" i="30"/>
  <c r="K205" i="30"/>
  <c r="K110" i="30"/>
  <c r="K70" i="30"/>
  <c r="K384" i="30"/>
  <c r="K406" i="30"/>
  <c r="K500" i="30"/>
  <c r="K487" i="30"/>
  <c r="K61" i="30"/>
  <c r="K385" i="30"/>
  <c r="K391" i="30"/>
  <c r="K375" i="30"/>
  <c r="K425" i="30"/>
  <c r="K358" i="30"/>
  <c r="K173" i="30"/>
  <c r="K395" i="30"/>
  <c r="K149" i="30"/>
  <c r="K363" i="30"/>
  <c r="K366" i="30"/>
  <c r="K473" i="30"/>
  <c r="K503" i="30"/>
  <c r="K58" i="30"/>
  <c r="K91" i="30"/>
  <c r="K136" i="30"/>
  <c r="K407" i="30"/>
  <c r="K277" i="30"/>
  <c r="K185" i="30"/>
  <c r="K486" i="30"/>
  <c r="K252" i="30"/>
  <c r="K265" i="30"/>
  <c r="K48" i="30"/>
  <c r="K196" i="30"/>
  <c r="K305" i="30"/>
  <c r="K42" i="30"/>
  <c r="K83" i="30"/>
  <c r="K472" i="30"/>
  <c r="K63" i="30"/>
  <c r="K357" i="30"/>
  <c r="K333" i="30"/>
  <c r="K462" i="30"/>
  <c r="K198" i="30"/>
  <c r="K502" i="30"/>
  <c r="K354" i="30"/>
  <c r="K414" i="30"/>
  <c r="K292" i="30"/>
  <c r="K197" i="30"/>
  <c r="K123" i="30"/>
  <c r="K82" i="30"/>
  <c r="K474" i="30"/>
  <c r="K309" i="30"/>
  <c r="K144" i="30"/>
  <c r="K253" i="30"/>
  <c r="K56" i="30"/>
  <c r="K232" i="30"/>
  <c r="K41" i="30"/>
  <c r="K157" i="30"/>
  <c r="K172" i="30"/>
  <c r="K52" i="30"/>
  <c r="K103" i="30"/>
  <c r="K431" i="30"/>
  <c r="K301" i="30"/>
  <c r="K408" i="30"/>
  <c r="K476" i="30"/>
  <c r="K439" i="30"/>
  <c r="K134" i="30"/>
  <c r="K290" i="30"/>
  <c r="K228" i="30"/>
  <c r="K80" i="30"/>
  <c r="K201" i="30"/>
  <c r="K93" i="30"/>
  <c r="K449" i="30"/>
  <c r="K455" i="30"/>
  <c r="K463" i="30"/>
  <c r="K498" i="30"/>
  <c r="K269" i="30"/>
  <c r="K489" i="30"/>
  <c r="K299" i="30"/>
  <c r="K181" i="30"/>
  <c r="K293" i="30"/>
  <c r="K168" i="30"/>
  <c r="K438" i="30"/>
  <c r="K470" i="30"/>
  <c r="K121" i="30"/>
  <c r="K213" i="30"/>
  <c r="K410" i="30"/>
  <c r="K44" i="30"/>
  <c r="K125" i="30"/>
  <c r="K350" i="30"/>
  <c r="K398" i="30"/>
  <c r="K422" i="30"/>
  <c r="K479" i="30"/>
  <c r="K237" i="30"/>
  <c r="K448" i="30"/>
  <c r="K60" i="30"/>
  <c r="K459" i="30"/>
  <c r="K59" i="30"/>
  <c r="K146" i="30"/>
  <c r="K430" i="30"/>
  <c r="K488" i="30"/>
  <c r="K495" i="30"/>
  <c r="K506" i="30"/>
  <c r="K381" i="30"/>
  <c r="K373" i="30"/>
  <c r="K397" i="30"/>
  <c r="K116" i="30"/>
  <c r="K187" i="30"/>
  <c r="K236" i="30"/>
  <c r="K67" i="30"/>
  <c r="K66" i="30"/>
  <c r="K261" i="30"/>
  <c r="K120" i="30"/>
  <c r="K260" i="30"/>
  <c r="K390" i="30"/>
  <c r="K341" i="30"/>
  <c r="K418" i="30"/>
  <c r="K471" i="30"/>
  <c r="K112" i="30"/>
  <c r="K208" i="30"/>
  <c r="K96" i="30"/>
  <c r="K147" i="30"/>
  <c r="K421" i="30"/>
  <c r="K478" i="30"/>
  <c r="K167" i="30"/>
  <c r="K95" i="30"/>
  <c r="K155" i="30"/>
  <c r="K365" i="30"/>
  <c r="K491" i="30"/>
  <c r="K329" i="30"/>
  <c r="K221" i="30"/>
  <c r="K356" i="30"/>
  <c r="K200" i="30"/>
  <c r="K106" i="30"/>
  <c r="K65" i="30"/>
  <c r="K76" i="30"/>
  <c r="K55" i="30"/>
  <c r="K316" i="30"/>
  <c r="K105" i="30"/>
  <c r="K369" i="30"/>
  <c r="K79" i="30"/>
  <c r="K127" i="30"/>
  <c r="K118" i="30"/>
  <c r="K336" i="30"/>
  <c r="K152" i="30"/>
  <c r="K47" i="30"/>
  <c r="K94" i="30"/>
  <c r="K192" i="30"/>
  <c r="K497" i="30"/>
  <c r="K207" i="30"/>
  <c r="K283" i="30"/>
  <c r="K386" i="30"/>
  <c r="K75" i="30"/>
  <c r="K275" i="30"/>
  <c r="K388" i="30"/>
  <c r="K87" i="30"/>
  <c r="K308" i="30"/>
  <c r="K126" i="30"/>
  <c r="K78" i="30"/>
  <c r="K340" i="30"/>
  <c r="K315" i="30"/>
  <c r="K220" i="30"/>
  <c r="K233" i="30"/>
  <c r="K328" i="30"/>
  <c r="K86" i="30"/>
  <c r="K364" i="30"/>
  <c r="K234" i="30"/>
  <c r="K274" i="30"/>
  <c r="K295" i="30"/>
  <c r="K255" i="30"/>
  <c r="K389" i="30"/>
  <c r="K424" i="30"/>
  <c r="K199" i="30"/>
  <c r="K223" i="30"/>
  <c r="K349" i="30"/>
  <c r="K259" i="30"/>
  <c r="K441" i="30"/>
  <c r="K183" i="30"/>
  <c r="K432" i="30"/>
  <c r="K224" i="30"/>
  <c r="K484" i="30"/>
  <c r="K43" i="30"/>
  <c r="K142" i="30"/>
  <c r="K339" i="30"/>
  <c r="K505" i="30"/>
  <c r="K190" i="30"/>
  <c r="K404" i="30"/>
  <c r="K15" i="30"/>
  <c r="J15" i="30" a="1"/>
  <c r="J15" i="30"/>
  <c r="K14" i="30"/>
  <c r="J14" i="30" a="1"/>
  <c r="J14" i="30" s="1"/>
  <c r="K17" i="30"/>
  <c r="J17" i="30" a="1"/>
  <c r="J17" i="30" s="1"/>
  <c r="J28" i="30" a="1"/>
  <c r="J28" i="30" s="1"/>
  <c r="K11" i="30"/>
  <c r="K13" i="30"/>
  <c r="DM4" i="9"/>
  <c r="DM3" i="9"/>
  <c r="G38" i="16"/>
  <c r="K12" i="30"/>
  <c r="AV4" i="9"/>
  <c r="AV3" i="9" s="1"/>
  <c r="G15" i="16" s="1"/>
  <c r="AM4" i="9"/>
  <c r="AM3" i="9" s="1"/>
  <c r="G12" i="16" s="1"/>
  <c r="K16" i="30"/>
  <c r="DG4" i="9"/>
  <c r="DG3" i="9"/>
  <c r="G36" i="16" s="1"/>
  <c r="BN4" i="9"/>
  <c r="BN3" i="9"/>
  <c r="G21" i="16"/>
  <c r="AY4" i="9"/>
  <c r="AY3" i="9" s="1"/>
  <c r="CL4" i="9"/>
  <c r="CL3" i="9"/>
  <c r="G29" i="16" s="1"/>
  <c r="BB4" i="9"/>
  <c r="BB3" i="9" s="1"/>
  <c r="G17" i="16" s="1"/>
  <c r="DJ4" i="9"/>
  <c r="DJ3" i="9"/>
  <c r="G37" i="16" s="1"/>
  <c r="AP4" i="9"/>
  <c r="AP3" i="9"/>
  <c r="G13" i="16"/>
  <c r="AD4" i="9"/>
  <c r="AD3" i="9" s="1"/>
  <c r="R4" i="9"/>
  <c r="R3" i="9" s="1"/>
  <c r="G5" i="16" s="1"/>
  <c r="DD4" i="9"/>
  <c r="DD3" i="9"/>
  <c r="G35" i="16" s="1"/>
  <c r="L7" i="16" s="1"/>
  <c r="AJ4" i="9"/>
  <c r="AJ3" i="9" s="1"/>
  <c r="G11" i="16" s="1"/>
  <c r="X4" i="9"/>
  <c r="X3" i="9"/>
  <c r="G7" i="16" s="1"/>
  <c r="AG4" i="9"/>
  <c r="AG3" i="9"/>
  <c r="G10" i="16"/>
  <c r="AA4" i="9"/>
  <c r="AA3" i="9"/>
  <c r="G8" i="16"/>
  <c r="BE4" i="9"/>
  <c r="BE3" i="9" s="1"/>
  <c r="G18" i="16" s="1"/>
  <c r="O4" i="9"/>
  <c r="O3" i="9"/>
  <c r="G4" i="16" s="1"/>
  <c r="CC4" i="9"/>
  <c r="CC3" i="9"/>
  <c r="G26" i="16"/>
  <c r="CI4" i="9"/>
  <c r="CI3" i="9"/>
  <c r="G28" i="16"/>
  <c r="BQ4" i="9"/>
  <c r="BQ3" i="9" s="1"/>
  <c r="G22" i="16" s="1"/>
  <c r="BH4" i="9"/>
  <c r="BH3" i="9"/>
  <c r="G19" i="16" s="1"/>
  <c r="L5" i="16" s="1"/>
  <c r="CX4" i="9"/>
  <c r="CX3" i="9"/>
  <c r="G33" i="16" s="1"/>
  <c r="BT4" i="9"/>
  <c r="BT3" i="9"/>
  <c r="G23" i="16"/>
  <c r="BK4" i="9"/>
  <c r="BK3" i="9" s="1"/>
  <c r="G20" i="16" s="1"/>
  <c r="CU4" i="9"/>
  <c r="CU3" i="9" s="1"/>
  <c r="G32" i="16" s="1"/>
  <c r="BW4" i="9"/>
  <c r="BW3" i="9"/>
  <c r="G24" i="16" s="1"/>
  <c r="DA4" i="9"/>
  <c r="DA3" i="9"/>
  <c r="G34" i="16"/>
  <c r="CF4" i="9"/>
  <c r="CF3" i="9" s="1"/>
  <c r="G27" i="16" s="1"/>
  <c r="BZ4" i="9"/>
  <c r="BZ3" i="9" s="1"/>
  <c r="G25" i="16" s="1"/>
  <c r="CR4" i="9"/>
  <c r="CR3" i="9"/>
  <c r="G31" i="16" s="1"/>
  <c r="CO4" i="9"/>
  <c r="CO3" i="9"/>
  <c r="G30" i="16"/>
  <c r="K28" i="30"/>
  <c r="U4" i="9"/>
  <c r="U3" i="9"/>
  <c r="G6" i="16" s="1"/>
  <c r="AS4" i="9"/>
  <c r="AS3" i="9" s="1"/>
  <c r="G14" i="16" s="1"/>
  <c r="D8" i="32"/>
  <c r="E8" i="32"/>
  <c r="E21" i="32"/>
  <c r="F21" i="32" s="1"/>
  <c r="D25" i="32"/>
  <c r="G25" i="32" s="1"/>
  <c r="E9" i="32"/>
  <c r="E25" i="32"/>
  <c r="E12" i="32"/>
  <c r="E20" i="32"/>
  <c r="E16" i="32"/>
  <c r="E24" i="32"/>
  <c r="E27" i="32"/>
  <c r="F27" i="32" s="1"/>
  <c r="E11" i="32"/>
  <c r="E29" i="32"/>
  <c r="E23" i="32"/>
  <c r="D28" i="32"/>
  <c r="G28" i="32" s="1"/>
  <c r="D15" i="32"/>
  <c r="D23" i="32"/>
  <c r="F23" i="32" s="1"/>
  <c r="D26" i="32"/>
  <c r="D20" i="32"/>
  <c r="G20" i="32" s="1"/>
  <c r="E10" i="32"/>
  <c r="E17" i="32"/>
  <c r="D24" i="32"/>
  <c r="E28" i="32"/>
  <c r="F28" i="32" s="1"/>
  <c r="D27" i="32"/>
  <c r="E26" i="32"/>
  <c r="F26" i="32" s="1"/>
  <c r="D22" i="32"/>
  <c r="D21" i="32"/>
  <c r="E15" i="32"/>
  <c r="E14" i="32"/>
  <c r="E13" i="32"/>
  <c r="E22" i="32"/>
  <c r="D29" i="32"/>
  <c r="G29" i="32" s="1"/>
  <c r="G27" i="32"/>
  <c r="G24" i="32"/>
  <c r="G23" i="32"/>
  <c r="G21" i="32"/>
  <c r="G22" i="32"/>
  <c r="G26" i="32"/>
  <c r="F25" i="32"/>
  <c r="F29" i="32"/>
  <c r="F22" i="32"/>
  <c r="BS4" i="9"/>
  <c r="BS3" i="9" s="1"/>
  <c r="DL4" i="9"/>
  <c r="BJ4" i="9"/>
  <c r="BJ3" i="9" s="1"/>
  <c r="CB4" i="9"/>
  <c r="DO4" i="9"/>
  <c r="DO3" i="9" s="1"/>
  <c r="W4" i="9"/>
  <c r="AU4" i="9"/>
  <c r="AU3" i="9" s="1"/>
  <c r="CT4" i="9"/>
  <c r="CT3" i="9" s="1"/>
  <c r="BD4" i="9"/>
  <c r="CQ4" i="9"/>
  <c r="CZ4" i="9"/>
  <c r="BV4" i="9"/>
  <c r="BV3" i="9" s="1"/>
  <c r="AX4" i="9"/>
  <c r="AC4" i="9"/>
  <c r="T4" i="9"/>
  <c r="AI4" i="9"/>
  <c r="CK4" i="9"/>
  <c r="CK3" i="9" s="1"/>
  <c r="Q4" i="9"/>
  <c r="AR4" i="9"/>
  <c r="AR3" i="9" s="1"/>
  <c r="DF4" i="9"/>
  <c r="BY4" i="9"/>
  <c r="BY3" i="9" s="1"/>
  <c r="DC4" i="9"/>
  <c r="DC3" i="9" s="1"/>
  <c r="BA4" i="9"/>
  <c r="AO4" i="9"/>
  <c r="AF4" i="9"/>
  <c r="CW4" i="9"/>
  <c r="CW3" i="9" s="1"/>
  <c r="DI4" i="9"/>
  <c r="DI3" i="9" s="1"/>
  <c r="AL4" i="9"/>
  <c r="CE4" i="9"/>
  <c r="CE3" i="9" s="1"/>
  <c r="BG4" i="9"/>
  <c r="BG3" i="9" s="1"/>
  <c r="CH4" i="9"/>
  <c r="CH3" i="9" s="1"/>
  <c r="CN4" i="9"/>
  <c r="Z4" i="9"/>
  <c r="Z3" i="9" s="1"/>
  <c r="BP4" i="9"/>
  <c r="BP3" i="9" s="1"/>
  <c r="N4" i="9"/>
  <c r="N3" i="9" s="1"/>
  <c r="BM4" i="9"/>
  <c r="BM3" i="9" s="1"/>
  <c r="B5" i="9"/>
  <c r="D13" i="32"/>
  <c r="D11" i="32"/>
  <c r="D10" i="32"/>
  <c r="D14" i="32"/>
  <c r="D16" i="32"/>
  <c r="D9" i="32"/>
  <c r="D12" i="32"/>
  <c r="D17" i="32"/>
  <c r="F24" i="32"/>
  <c r="AF3" i="9"/>
  <c r="F10" i="16" s="1"/>
  <c r="D10" i="16" s="1"/>
  <c r="AX3" i="9"/>
  <c r="F16" i="16"/>
  <c r="Q3" i="9"/>
  <c r="P3" i="9" s="1"/>
  <c r="BA3" i="9"/>
  <c r="AZ3" i="9" s="1"/>
  <c r="AL3" i="9"/>
  <c r="AK3" i="9" s="1"/>
  <c r="CN3" i="9"/>
  <c r="F30" i="16" s="1"/>
  <c r="D30" i="16" s="1"/>
  <c r="CZ3" i="9"/>
  <c r="F34" i="16" s="1"/>
  <c r="D34" i="16" s="1"/>
  <c r="CY3" i="9"/>
  <c r="CQ3" i="9"/>
  <c r="CP3" i="9" s="1"/>
  <c r="W3" i="9"/>
  <c r="F7" i="16" s="1"/>
  <c r="D7" i="16" s="1"/>
  <c r="T3" i="9"/>
  <c r="F6" i="16"/>
  <c r="D6" i="16" s="1"/>
  <c r="CB3" i="9"/>
  <c r="F26" i="16" s="1"/>
  <c r="D26" i="16" s="1"/>
  <c r="AO3" i="9"/>
  <c r="AN3" i="9" s="1"/>
  <c r="AC3" i="9"/>
  <c r="F9" i="16"/>
  <c r="BD3" i="9"/>
  <c r="BC3" i="9" s="1"/>
  <c r="DF3" i="9"/>
  <c r="F36" i="16" s="1"/>
  <c r="AI3" i="9"/>
  <c r="AH3" i="9" s="1"/>
  <c r="F11" i="16"/>
  <c r="D11" i="16" s="1"/>
  <c r="DL3" i="9"/>
  <c r="DK3" i="9" s="1"/>
  <c r="CM3" i="9"/>
  <c r="AE3" i="9"/>
  <c r="F38" i="16"/>
  <c r="D38" i="16" s="1"/>
  <c r="F17" i="16"/>
  <c r="D17" i="16" s="1"/>
  <c r="S3" i="9"/>
  <c r="CA3" i="9"/>
  <c r="P80" i="5"/>
  <c r="P26" i="5"/>
  <c r="P18" i="5"/>
  <c r="P78" i="5"/>
  <c r="P24" i="5"/>
  <c r="P30" i="5"/>
  <c r="P22" i="5"/>
  <c r="P28" i="5"/>
  <c r="P20" i="5"/>
  <c r="DN31" i="9"/>
  <c r="BI9" i="9"/>
  <c r="BI35" i="9"/>
  <c r="BI14" i="9"/>
  <c r="DN23" i="9"/>
  <c r="DN32" i="9"/>
  <c r="BI33" i="9"/>
  <c r="DN36" i="9"/>
  <c r="DN29" i="9"/>
  <c r="DN26" i="9"/>
  <c r="BI20" i="9"/>
  <c r="DN17" i="9"/>
  <c r="DN14" i="9"/>
  <c r="BI355" i="9"/>
  <c r="BI415" i="9"/>
  <c r="BI363" i="9"/>
  <c r="BI210" i="9"/>
  <c r="BI329" i="9"/>
  <c r="BI315" i="9"/>
  <c r="BI337" i="9"/>
  <c r="BI278" i="9"/>
  <c r="BI463" i="9"/>
  <c r="BI381" i="9"/>
  <c r="BI449" i="9"/>
  <c r="BI61" i="9"/>
  <c r="BI309" i="9"/>
  <c r="BI326" i="9"/>
  <c r="BI456" i="9"/>
  <c r="BI189" i="9"/>
  <c r="BI217" i="9"/>
  <c r="BI118" i="9"/>
  <c r="BI64" i="9"/>
  <c r="BI286" i="9"/>
  <c r="BI86" i="9"/>
  <c r="BI441" i="9"/>
  <c r="BI186" i="9"/>
  <c r="BI322" i="9"/>
  <c r="BI97" i="9"/>
  <c r="BI277" i="9"/>
  <c r="BI393" i="9"/>
  <c r="BI500" i="9"/>
  <c r="BI221" i="9"/>
  <c r="BI215" i="9"/>
  <c r="BI321" i="9"/>
  <c r="BI258" i="9"/>
  <c r="BI332" i="9"/>
  <c r="BI99" i="9"/>
  <c r="BI184" i="9"/>
  <c r="BI204" i="9"/>
  <c r="BI447" i="9"/>
  <c r="BI384" i="9"/>
  <c r="BI390" i="9"/>
  <c r="BI437" i="9"/>
  <c r="BI356" i="9"/>
  <c r="BI72" i="9"/>
  <c r="BI65" i="9"/>
  <c r="BI425" i="9"/>
  <c r="BI264" i="9"/>
  <c r="BI78" i="9"/>
  <c r="BI244" i="9"/>
  <c r="BI383" i="9"/>
  <c r="BI372" i="9"/>
  <c r="BI201" i="9"/>
  <c r="BI282" i="9"/>
  <c r="BI265" i="9"/>
  <c r="BI148" i="9"/>
  <c r="BI398" i="9"/>
  <c r="BI279" i="9"/>
  <c r="BI410" i="9"/>
  <c r="BI74" i="9"/>
  <c r="BI141" i="9"/>
  <c r="BI261" i="9"/>
  <c r="BI376" i="9"/>
  <c r="BI203" i="9"/>
  <c r="BI480" i="9"/>
  <c r="BI202" i="9"/>
  <c r="BI58" i="9"/>
  <c r="BI157" i="9"/>
  <c r="BI122" i="9"/>
  <c r="BI434" i="9"/>
  <c r="BI128" i="9"/>
  <c r="BI364" i="9"/>
  <c r="BI108" i="9"/>
  <c r="BI161" i="9"/>
  <c r="BI237" i="9"/>
  <c r="BI294" i="9"/>
  <c r="BI336" i="9"/>
  <c r="BI373" i="9"/>
  <c r="BI485" i="9"/>
  <c r="BI256" i="9"/>
  <c r="BI164" i="9"/>
  <c r="BI360" i="9"/>
  <c r="BI195" i="9"/>
  <c r="BI283" i="9"/>
  <c r="BI253" i="9"/>
  <c r="BI238" i="9"/>
  <c r="BI139" i="9"/>
  <c r="BI299" i="9"/>
  <c r="BI190" i="9"/>
  <c r="BI223" i="9"/>
  <c r="BI47" i="9"/>
  <c r="BI187" i="9"/>
  <c r="BI39" i="9"/>
  <c r="BI366" i="9"/>
  <c r="BI254" i="9"/>
  <c r="BI149" i="9"/>
  <c r="BI140" i="9"/>
  <c r="BI418" i="9"/>
  <c r="BI375" i="9"/>
  <c r="BI353" i="9"/>
  <c r="BI38" i="9"/>
  <c r="BI179" i="9"/>
  <c r="BI251" i="9"/>
  <c r="BI51" i="9"/>
  <c r="BI239" i="9"/>
  <c r="BI104" i="9"/>
  <c r="BI45" i="9"/>
  <c r="BI319" i="9"/>
  <c r="BI369" i="9"/>
  <c r="BI89" i="9"/>
  <c r="BI318" i="9"/>
  <c r="BI303" i="9"/>
  <c r="BI349" i="9"/>
  <c r="BI313" i="9"/>
  <c r="BI93" i="9"/>
  <c r="BI127" i="9"/>
  <c r="BI502" i="9"/>
  <c r="BI503" i="9"/>
  <c r="BI339" i="9"/>
  <c r="BI477" i="9"/>
  <c r="DN386" i="9"/>
  <c r="DN456" i="9"/>
  <c r="DN496" i="9"/>
  <c r="DN396" i="9"/>
  <c r="DN210" i="9"/>
  <c r="DN363" i="9"/>
  <c r="DN419" i="9"/>
  <c r="DN85" i="9"/>
  <c r="DN465" i="9"/>
  <c r="DN337" i="9"/>
  <c r="DN216" i="9"/>
  <c r="DN234" i="9"/>
  <c r="DN307" i="9"/>
  <c r="DN393" i="9"/>
  <c r="DN321" i="9"/>
  <c r="DN62" i="9"/>
  <c r="DN248" i="9"/>
  <c r="DN228" i="9"/>
  <c r="DN326" i="9"/>
  <c r="DN206" i="9"/>
  <c r="DN160" i="9"/>
  <c r="DN446" i="9"/>
  <c r="DN124" i="9"/>
  <c r="DN260" i="9"/>
  <c r="DN81" i="9"/>
  <c r="DN409" i="9"/>
  <c r="DN189" i="9"/>
  <c r="DN188" i="9"/>
  <c r="DN155" i="9"/>
  <c r="DN323" i="9"/>
  <c r="DN490" i="9"/>
  <c r="DN59" i="9"/>
  <c r="DN325" i="9"/>
  <c r="DN344" i="9"/>
  <c r="DN338" i="9"/>
  <c r="DN297" i="9"/>
  <c r="DN163" i="9"/>
  <c r="DN320" i="9"/>
  <c r="DN90" i="9"/>
  <c r="DN147" i="9"/>
  <c r="DN447" i="9"/>
  <c r="DN377" i="9"/>
  <c r="DN65" i="9"/>
  <c r="DN474" i="9"/>
  <c r="DN479" i="9"/>
  <c r="DN494" i="9"/>
  <c r="DN209" i="9"/>
  <c r="DN99" i="9"/>
  <c r="DN461" i="9"/>
  <c r="DN270" i="9"/>
  <c r="DN58" i="9"/>
  <c r="DN200" i="9"/>
  <c r="DN476" i="9"/>
  <c r="DN499" i="9"/>
  <c r="DN262" i="9"/>
  <c r="DN466" i="9"/>
  <c r="DN272" i="9"/>
  <c r="DN486" i="9"/>
  <c r="DN182" i="9"/>
  <c r="DN426" i="9"/>
  <c r="DN235" i="9"/>
  <c r="DN480" i="9"/>
  <c r="DN202" i="9"/>
  <c r="DN497" i="9"/>
  <c r="DN424" i="9"/>
  <c r="DN487" i="9"/>
  <c r="DN195" i="9"/>
  <c r="DN364" i="9"/>
  <c r="DN8" i="9"/>
  <c r="DN10" i="9"/>
  <c r="BI30" i="9"/>
  <c r="BI31" i="9"/>
  <c r="DN20" i="9"/>
  <c r="DN33" i="9"/>
  <c r="BI26" i="9"/>
  <c r="DN19" i="9"/>
  <c r="BI11" i="9"/>
  <c r="DN27" i="9"/>
  <c r="BI24" i="9"/>
  <c r="BI18" i="9"/>
  <c r="DN16" i="9"/>
  <c r="DN13" i="9"/>
  <c r="DN12" i="9"/>
  <c r="BI342" i="9"/>
  <c r="BI493" i="9"/>
  <c r="BI430" i="9"/>
  <c r="BI169" i="9"/>
  <c r="BI399" i="9"/>
  <c r="BI367" i="9"/>
  <c r="BI465" i="9"/>
  <c r="BI478" i="9"/>
  <c r="BI341" i="9"/>
  <c r="BI222" i="9"/>
  <c r="BI422" i="9"/>
  <c r="BI340" i="9"/>
  <c r="BI153" i="9"/>
  <c r="BI228" i="9"/>
  <c r="BI177" i="9"/>
  <c r="BI382" i="9"/>
  <c r="BI107" i="9"/>
  <c r="BI471" i="9"/>
  <c r="BI259" i="9"/>
  <c r="BI234" i="9"/>
  <c r="BI174" i="9"/>
  <c r="BI260" i="9"/>
  <c r="BI152" i="9"/>
  <c r="BI285" i="9"/>
  <c r="BI433" i="9"/>
  <c r="BI188" i="9"/>
  <c r="BI62" i="9"/>
  <c r="BI407" i="9"/>
  <c r="BI338" i="9"/>
  <c r="BI227" i="9"/>
  <c r="BI297" i="9"/>
  <c r="BI91" i="9"/>
  <c r="BI163" i="9"/>
  <c r="BI452" i="9"/>
  <c r="BI112" i="9"/>
  <c r="BI120" i="9"/>
  <c r="BI379" i="9"/>
  <c r="BI388" i="9"/>
  <c r="BI361" i="9"/>
  <c r="BI147" i="9"/>
  <c r="BI335" i="9"/>
  <c r="BI479" i="9"/>
  <c r="BI100" i="9"/>
  <c r="BI92" i="9"/>
  <c r="BI395" i="9"/>
  <c r="BI490" i="9"/>
  <c r="BI371" i="9"/>
  <c r="BI296" i="9"/>
  <c r="BI172" i="9"/>
  <c r="BI497" i="9"/>
  <c r="BI211" i="9"/>
  <c r="BI159" i="9"/>
  <c r="BI466" i="9"/>
  <c r="BI288" i="9"/>
  <c r="BI146" i="9"/>
  <c r="BI182" i="9"/>
  <c r="BI312" i="9"/>
  <c r="BI298" i="9"/>
  <c r="BI171" i="9"/>
  <c r="BI68" i="9"/>
  <c r="BI276" i="9"/>
  <c r="BI129" i="9"/>
  <c r="BI103" i="9"/>
  <c r="BI461" i="9"/>
  <c r="BI245" i="9"/>
  <c r="BI232" i="9"/>
  <c r="BI402" i="9"/>
  <c r="BI236" i="9"/>
  <c r="BI119" i="9"/>
  <c r="BI106" i="9"/>
  <c r="BI145" i="9"/>
  <c r="BI368" i="9"/>
  <c r="BI385" i="9"/>
  <c r="BI185" i="9"/>
  <c r="BI504" i="9"/>
  <c r="BI225" i="9"/>
  <c r="BI197" i="9"/>
  <c r="BI431" i="9"/>
  <c r="BI268" i="9"/>
  <c r="BI247" i="9"/>
  <c r="BI69" i="9"/>
  <c r="BI304" i="9"/>
  <c r="BI143" i="9"/>
  <c r="BI394" i="9"/>
  <c r="BI84" i="9"/>
  <c r="BI468" i="9"/>
  <c r="BI249" i="9"/>
  <c r="BI306" i="9"/>
  <c r="BI250" i="9"/>
  <c r="BI255" i="9"/>
  <c r="BI94" i="9"/>
  <c r="BI110" i="9"/>
  <c r="BI462" i="9"/>
  <c r="BI54" i="9"/>
  <c r="BI240" i="9"/>
  <c r="BI43" i="9"/>
  <c r="BI328" i="9"/>
  <c r="BI41" i="9"/>
  <c r="BI116" i="9"/>
  <c r="BI274" i="9"/>
  <c r="BI507" i="9"/>
  <c r="BI42" i="9"/>
  <c r="BI380" i="9"/>
  <c r="BI241" i="9"/>
  <c r="BI314" i="9"/>
  <c r="BI311" i="9"/>
  <c r="BI473" i="9"/>
  <c r="BI489" i="9"/>
  <c r="BI166" i="9"/>
  <c r="BI403" i="9"/>
  <c r="BI401" i="9"/>
  <c r="BI498" i="9"/>
  <c r="BI481" i="9"/>
  <c r="BI420" i="9"/>
  <c r="BI459" i="9"/>
  <c r="BI438" i="9"/>
  <c r="BI412" i="9"/>
  <c r="BI71" i="9"/>
  <c r="AN8" i="9"/>
  <c r="DB8" i="9"/>
  <c r="DN317" i="9"/>
  <c r="DN252" i="9"/>
  <c r="DN98" i="9"/>
  <c r="DN342" i="9"/>
  <c r="DN478" i="9"/>
  <c r="DN79" i="9"/>
  <c r="BI8" i="9"/>
  <c r="BI32" i="9"/>
  <c r="BI21" i="9"/>
  <c r="BI16" i="9"/>
  <c r="BI34" i="9"/>
  <c r="BI29" i="9"/>
  <c r="BI28" i="9"/>
  <c r="BI79" i="9"/>
  <c r="BI386" i="9"/>
  <c r="BI132" i="9"/>
  <c r="BI352" i="9"/>
  <c r="BI411" i="9"/>
  <c r="BI419" i="9"/>
  <c r="BI85" i="9"/>
  <c r="BI252" i="9"/>
  <c r="BI475" i="9"/>
  <c r="BI131" i="9"/>
  <c r="BI80" i="9"/>
  <c r="BI160" i="9"/>
  <c r="BI206" i="9"/>
  <c r="BI292" i="9"/>
  <c r="BI333" i="9"/>
  <c r="BI409" i="9"/>
  <c r="BI464" i="9"/>
  <c r="BI155" i="9"/>
  <c r="BI440" i="9"/>
  <c r="BI359" i="9"/>
  <c r="BI196" i="9"/>
  <c r="BI331" i="9"/>
  <c r="BI347" i="9"/>
  <c r="BI216" i="9"/>
  <c r="BI501" i="9"/>
  <c r="BI362" i="9"/>
  <c r="BI404" i="9"/>
  <c r="BI208" i="9"/>
  <c r="BI482" i="9"/>
  <c r="BI275" i="9"/>
  <c r="BI158" i="9"/>
  <c r="BI421" i="9"/>
  <c r="BI408" i="9"/>
  <c r="BI59" i="9"/>
  <c r="BI453" i="9"/>
  <c r="BI474" i="9"/>
  <c r="BI417" i="9"/>
  <c r="BI102" i="9"/>
  <c r="BI345" i="9"/>
  <c r="BI121" i="9"/>
  <c r="BI325" i="9"/>
  <c r="BI467" i="9"/>
  <c r="BI273" i="9"/>
  <c r="BI442" i="9"/>
  <c r="BI209" i="9"/>
  <c r="BI429" i="9"/>
  <c r="BI323" i="9"/>
  <c r="BI130" i="9"/>
  <c r="BI476" i="9"/>
  <c r="BI151" i="9"/>
  <c r="BI454" i="9"/>
  <c r="BI165" i="9"/>
  <c r="BI457" i="9"/>
  <c r="BI487" i="9"/>
  <c r="BI126" i="9"/>
  <c r="BI162" i="9"/>
  <c r="BI219" i="9"/>
  <c r="BI230" i="9"/>
  <c r="BI436" i="9"/>
  <c r="BI351" i="9"/>
  <c r="BI389" i="9"/>
  <c r="BI137" i="9"/>
  <c r="BI212" i="9"/>
  <c r="BI176" i="9"/>
  <c r="BI272" i="9"/>
  <c r="BI133" i="9"/>
  <c r="BI224" i="9"/>
  <c r="BI205" i="9"/>
  <c r="BI432" i="9"/>
  <c r="BI414" i="9"/>
  <c r="BI443" i="9"/>
  <c r="BI87" i="9"/>
  <c r="BI142" i="9"/>
  <c r="BI170" i="9"/>
  <c r="BI117" i="9"/>
  <c r="BI354" i="9"/>
  <c r="BI213" i="9"/>
  <c r="BI455" i="9"/>
  <c r="BI77" i="9"/>
  <c r="BI198" i="9"/>
  <c r="BI287" i="9"/>
  <c r="BI397" i="9"/>
  <c r="BI183" i="9"/>
  <c r="BI95" i="9"/>
  <c r="BI136" i="9"/>
  <c r="BI346" i="9"/>
  <c r="BI207" i="9"/>
  <c r="BI327" i="9"/>
  <c r="BI391" i="9"/>
  <c r="BI44" i="9"/>
  <c r="BI460" i="9"/>
  <c r="BI218" i="9"/>
  <c r="BI271" i="9"/>
  <c r="BI67" i="9"/>
  <c r="BI439" i="9"/>
  <c r="BI88" i="9"/>
  <c r="BI267" i="9"/>
  <c r="BI46" i="9"/>
  <c r="BI300" i="9"/>
  <c r="BI435" i="9"/>
  <c r="BI57" i="9"/>
  <c r="BI48" i="9"/>
  <c r="BI324" i="9"/>
  <c r="BI75" i="9"/>
  <c r="BI178" i="9"/>
  <c r="BI492" i="9"/>
  <c r="BI226" i="9"/>
  <c r="BI491" i="9"/>
  <c r="BI109" i="9"/>
  <c r="BI451" i="9"/>
  <c r="BI458" i="9"/>
  <c r="BI350" i="9"/>
  <c r="BI413" i="9"/>
  <c r="BI52" i="9"/>
  <c r="BI370" i="9"/>
  <c r="BI343" i="9"/>
  <c r="BI428" i="9"/>
  <c r="BI334" i="9"/>
  <c r="DN132" i="9"/>
  <c r="DN493" i="9"/>
  <c r="DN309" i="9"/>
  <c r="DN352" i="9"/>
  <c r="DN367" i="9"/>
  <c r="DN278" i="9"/>
  <c r="DN399" i="9"/>
  <c r="DN475" i="9"/>
  <c r="DN193" i="9"/>
  <c r="DN277" i="9"/>
  <c r="DN192" i="9"/>
  <c r="DN152" i="9"/>
  <c r="DN404" i="9"/>
  <c r="DN449" i="9"/>
  <c r="DN335" i="9"/>
  <c r="DN259" i="9"/>
  <c r="DN168" i="9"/>
  <c r="DN292" i="9"/>
  <c r="DN64" i="9"/>
  <c r="DN196" i="9"/>
  <c r="DN231" i="9"/>
  <c r="DN97" i="9"/>
  <c r="DN392" i="9"/>
  <c r="DN107" i="9"/>
  <c r="DN471" i="9"/>
  <c r="DN186" i="9"/>
  <c r="DN322" i="9"/>
  <c r="DN347" i="9"/>
  <c r="DN184" i="9"/>
  <c r="DN395" i="9"/>
  <c r="DN378" i="9"/>
  <c r="DN121" i="9"/>
  <c r="DN227" i="9"/>
  <c r="DN215" i="9"/>
  <c r="DN258" i="9"/>
  <c r="DN482" i="9"/>
  <c r="DN408" i="9"/>
  <c r="DN500" i="9"/>
  <c r="DN406" i="9"/>
  <c r="DN441" i="9"/>
  <c r="DN388" i="9"/>
  <c r="DN204" i="9"/>
  <c r="DN154" i="9"/>
  <c r="DN102" i="9"/>
  <c r="DN467" i="9"/>
  <c r="DN421" i="9"/>
  <c r="DN201" i="9"/>
  <c r="DN83" i="9"/>
  <c r="DN316" i="9"/>
  <c r="DN372" i="9"/>
  <c r="DN469" i="9"/>
  <c r="DN133" i="9"/>
  <c r="DN148" i="9"/>
  <c r="DN288" i="9"/>
  <c r="DN143" i="9"/>
  <c r="DN276" i="9"/>
  <c r="DN212" i="9"/>
  <c r="DN219" i="9"/>
  <c r="DN290" i="9"/>
  <c r="DN146" i="9"/>
  <c r="DN308" i="9"/>
  <c r="DN211" i="9"/>
  <c r="DN176" i="9"/>
  <c r="DN74" i="9"/>
  <c r="DN141" i="9"/>
  <c r="DN436" i="9"/>
  <c r="DN181" i="9"/>
  <c r="DN247" i="9"/>
  <c r="DN103" i="9"/>
  <c r="DN224" i="9"/>
  <c r="DN416" i="9"/>
  <c r="DN119" i="9"/>
  <c r="DN113" i="9"/>
  <c r="DN387" i="9"/>
  <c r="DN237" i="9"/>
  <c r="DN82" i="9"/>
  <c r="DN504" i="9"/>
  <c r="DN485" i="9"/>
  <c r="DN175" i="9"/>
  <c r="DN225" i="9"/>
  <c r="DN167" i="9"/>
  <c r="DN69" i="9"/>
  <c r="DN197" i="9"/>
  <c r="DN170" i="9"/>
  <c r="DN380" i="9"/>
  <c r="DN55" i="9"/>
  <c r="DN402" i="9"/>
  <c r="DN435" i="9"/>
  <c r="DN190" i="9"/>
  <c r="DN251" i="9"/>
  <c r="DN67" i="9"/>
  <c r="DN88" i="9"/>
  <c r="DN156" i="9"/>
  <c r="DN418" i="9"/>
  <c r="DN346" i="9"/>
  <c r="DN56" i="9"/>
  <c r="DN239" i="9"/>
  <c r="DN187" i="9"/>
  <c r="DN110" i="9"/>
  <c r="DN423" i="9"/>
  <c r="DN45" i="9"/>
  <c r="DN289" i="9"/>
  <c r="DN104" i="9"/>
  <c r="DN37" i="9"/>
  <c r="DN311" i="9"/>
  <c r="DN71" i="9"/>
  <c r="DN491" i="9"/>
  <c r="DN226" i="9"/>
  <c r="DN448" i="9"/>
  <c r="DN303" i="9"/>
  <c r="DN506" i="9"/>
  <c r="DN109" i="9"/>
  <c r="DN343" i="9"/>
  <c r="DN444" i="9"/>
  <c r="DN503" i="9"/>
  <c r="DN53" i="9"/>
  <c r="DN127" i="9"/>
  <c r="AN102" i="9"/>
  <c r="DN9" i="9"/>
  <c r="M8" i="9"/>
  <c r="BI13" i="9"/>
  <c r="DN11" i="9"/>
  <c r="DN22" i="9"/>
  <c r="BI317" i="9"/>
  <c r="BI427" i="9"/>
  <c r="BI266" i="9"/>
  <c r="BI301" i="9"/>
  <c r="BI81" i="9"/>
  <c r="BI60" i="9"/>
  <c r="BI154" i="9"/>
  <c r="BI330" i="9"/>
  <c r="BI405" i="9"/>
  <c r="BI180" i="9"/>
  <c r="BI246" i="9"/>
  <c r="BI200" i="9"/>
  <c r="BI320" i="9"/>
  <c r="BI83" i="9"/>
  <c r="BI123" i="9"/>
  <c r="BI499" i="9"/>
  <c r="BI426" i="9"/>
  <c r="BI400" i="9"/>
  <c r="BI114" i="9"/>
  <c r="BI167" i="9"/>
  <c r="BI416" i="9"/>
  <c r="BI56" i="9"/>
  <c r="BI156" i="9"/>
  <c r="BI289" i="9"/>
  <c r="BI423" i="9"/>
  <c r="BI40" i="9"/>
  <c r="BI495" i="9"/>
  <c r="BI53" i="9"/>
  <c r="BI233" i="9"/>
  <c r="DN374" i="9"/>
  <c r="DN427" i="9"/>
  <c r="DN411" i="9"/>
  <c r="DN417" i="9"/>
  <c r="DN381" i="9"/>
  <c r="DN362" i="9"/>
  <c r="DN78" i="9"/>
  <c r="DN266" i="9"/>
  <c r="DN440" i="9"/>
  <c r="DN329" i="9"/>
  <c r="DN407" i="9"/>
  <c r="DN60" i="9"/>
  <c r="DN86" i="9"/>
  <c r="DN332" i="9"/>
  <c r="DN405" i="9"/>
  <c r="DN221" i="9"/>
  <c r="DN345" i="9"/>
  <c r="DN390" i="9"/>
  <c r="DN91" i="9"/>
  <c r="DN208" i="9"/>
  <c r="DN384" i="9"/>
  <c r="DN100" i="9"/>
  <c r="DN245" i="9"/>
  <c r="DN296" i="9"/>
  <c r="DN505" i="9"/>
  <c r="DN165" i="9"/>
  <c r="DN232" i="9"/>
  <c r="DN171" i="9"/>
  <c r="DN279" i="9"/>
  <c r="DN410" i="9"/>
  <c r="DN203" i="9"/>
  <c r="DN84" i="9"/>
  <c r="DN135" i="9"/>
  <c r="DN199" i="9"/>
  <c r="DN145" i="9"/>
  <c r="DN360" i="9"/>
  <c r="DN294" i="9"/>
  <c r="DN198" i="9"/>
  <c r="DN164" i="9"/>
  <c r="DN106" i="9"/>
  <c r="DN136" i="9"/>
  <c r="DN293" i="9"/>
  <c r="DN368" i="9"/>
  <c r="DN397" i="9"/>
  <c r="DN63" i="9"/>
  <c r="DN57" i="9"/>
  <c r="DN191" i="9"/>
  <c r="DN95" i="9"/>
  <c r="DN134" i="9"/>
  <c r="DN414" i="9"/>
  <c r="DN220" i="9"/>
  <c r="DN255" i="9"/>
  <c r="DN249" i="9"/>
  <c r="DN116" i="9"/>
  <c r="DN267" i="9"/>
  <c r="DN218" i="9"/>
  <c r="DN149" i="9"/>
  <c r="DN468" i="9"/>
  <c r="DN507" i="9"/>
  <c r="DN370" i="9"/>
  <c r="DN166" i="9"/>
  <c r="DN495" i="9"/>
  <c r="DN52" i="9"/>
  <c r="DN314" i="9"/>
  <c r="DN498" i="9"/>
  <c r="DN451" i="9"/>
  <c r="DN93" i="9"/>
  <c r="DN233" i="9"/>
  <c r="DN339" i="9"/>
  <c r="DN313" i="9"/>
  <c r="AK8" i="9"/>
  <c r="BU8" i="9"/>
  <c r="AK9" i="9"/>
  <c r="DN34" i="9"/>
  <c r="BI22" i="9"/>
  <c r="BI17" i="9"/>
  <c r="BI396" i="9"/>
  <c r="BI98" i="9"/>
  <c r="BI450" i="9"/>
  <c r="BI124" i="9"/>
  <c r="BI280" i="9"/>
  <c r="BI392" i="9"/>
  <c r="BI70" i="9"/>
  <c r="BI470" i="9"/>
  <c r="BI406" i="9"/>
  <c r="BI269" i="9"/>
  <c r="BI105" i="9"/>
  <c r="BI488" i="9"/>
  <c r="BI235" i="9"/>
  <c r="BI505" i="9"/>
  <c r="BI302" i="9"/>
  <c r="BI424" i="9"/>
  <c r="BI316" i="9"/>
  <c r="BI125" i="9"/>
  <c r="BI82" i="9"/>
  <c r="BI242" i="9"/>
  <c r="BI293" i="9"/>
  <c r="BI73" i="9"/>
  <c r="BI220" i="9"/>
  <c r="BI134" i="9"/>
  <c r="BI150" i="9"/>
  <c r="BI55" i="9"/>
  <c r="BI448" i="9"/>
  <c r="BI444" i="9"/>
  <c r="BI445" i="9"/>
  <c r="BI365" i="9"/>
  <c r="DN222" i="9"/>
  <c r="DN415" i="9"/>
  <c r="DN169" i="9"/>
  <c r="DN341" i="9"/>
  <c r="DN433" i="9"/>
  <c r="DN80" i="9"/>
  <c r="DN430" i="9"/>
  <c r="DN463" i="9"/>
  <c r="DN464" i="9"/>
  <c r="DN61" i="9"/>
  <c r="DN66" i="9"/>
  <c r="DN286" i="9"/>
  <c r="DN501" i="9"/>
  <c r="DN120" i="9"/>
  <c r="DN162" i="9"/>
  <c r="DN264" i="9"/>
  <c r="BI10" i="9"/>
  <c r="BI19" i="9"/>
  <c r="DN30" i="9"/>
  <c r="BI15" i="9"/>
  <c r="BI496" i="9"/>
  <c r="BI305" i="9"/>
  <c r="BI348" i="9"/>
  <c r="BI214" i="9"/>
  <c r="BI66" i="9"/>
  <c r="BI446" i="9"/>
  <c r="BI257" i="9"/>
  <c r="BI295" i="9"/>
  <c r="BI115" i="9"/>
  <c r="BI90" i="9"/>
  <c r="BI378" i="9"/>
  <c r="BI377" i="9"/>
  <c r="BI262" i="9"/>
  <c r="BI291" i="9"/>
  <c r="BI308" i="9"/>
  <c r="BI111" i="9"/>
  <c r="BI181" i="9"/>
  <c r="BI173" i="9"/>
  <c r="BI175" i="9"/>
  <c r="BI63" i="9"/>
  <c r="BI135" i="9"/>
  <c r="BI281" i="9"/>
  <c r="BI49" i="9"/>
  <c r="BI96" i="9"/>
  <c r="BI50" i="9"/>
  <c r="BI37" i="9"/>
  <c r="BI483" i="9"/>
  <c r="BI229" i="9"/>
  <c r="BI243" i="9"/>
  <c r="BI506" i="9"/>
  <c r="DN355" i="9"/>
  <c r="DN315" i="9"/>
  <c r="DN358" i="9"/>
  <c r="DN340" i="9"/>
  <c r="DN359" i="9"/>
  <c r="DN153" i="9"/>
  <c r="DN348" i="9"/>
  <c r="DN301" i="9"/>
  <c r="DN442" i="9"/>
  <c r="DN217" i="9"/>
  <c r="DN331" i="9"/>
  <c r="DN174" i="9"/>
  <c r="DN371" i="9"/>
  <c r="DN105" i="9"/>
  <c r="DN115" i="9"/>
  <c r="DN383" i="9"/>
  <c r="DN453" i="9"/>
  <c r="DN126" i="9"/>
  <c r="DN180" i="9"/>
  <c r="DN72" i="9"/>
  <c r="DN470" i="9"/>
  <c r="DN246" i="9"/>
  <c r="DN112" i="9"/>
  <c r="DN457" i="9"/>
  <c r="DN157" i="9"/>
  <c r="DN129" i="9"/>
  <c r="DN454" i="9"/>
  <c r="DN312" i="9"/>
  <c r="DN87" i="9"/>
  <c r="DN398" i="9"/>
  <c r="DN302" i="9"/>
  <c r="DN291" i="9"/>
  <c r="DN238" i="9"/>
  <c r="DN139" i="9"/>
  <c r="DN242" i="9"/>
  <c r="DN336" i="9"/>
  <c r="DN213" i="9"/>
  <c r="DN128" i="9"/>
  <c r="DN434" i="9"/>
  <c r="DN299" i="9"/>
  <c r="DN256" i="9"/>
  <c r="DN194" i="9"/>
  <c r="DN161" i="9"/>
  <c r="DN354" i="9"/>
  <c r="DN268" i="9"/>
  <c r="DN328" i="9"/>
  <c r="DN44" i="9"/>
  <c r="DN96" i="9"/>
  <c r="DN101" i="9"/>
  <c r="DN46" i="9"/>
  <c r="DN274" i="9"/>
  <c r="DN254" i="9"/>
  <c r="DN51" i="9"/>
  <c r="DN144" i="9"/>
  <c r="DN460" i="9"/>
  <c r="DN439" i="9"/>
  <c r="DN75" i="9"/>
  <c r="DN49" i="9"/>
  <c r="DN324" i="9"/>
  <c r="DN54" i="9"/>
  <c r="DN89" i="9"/>
  <c r="DN284" i="9"/>
  <c r="DN369" i="9"/>
  <c r="DN458" i="9"/>
  <c r="DN489" i="9"/>
  <c r="DN349" i="9"/>
  <c r="DN350" i="9"/>
  <c r="DN178" i="9"/>
  <c r="DN365" i="9"/>
  <c r="DN428" i="9"/>
  <c r="CV8" i="9"/>
  <c r="DH8" i="9"/>
  <c r="CP8" i="9"/>
  <c r="BI23" i="9"/>
  <c r="BI36" i="9"/>
  <c r="BI27" i="9"/>
  <c r="BI12" i="9"/>
  <c r="BI374" i="9"/>
  <c r="BI358" i="9"/>
  <c r="BI248" i="9"/>
  <c r="BI193" i="9"/>
  <c r="BI231" i="9"/>
  <c r="BI307" i="9"/>
  <c r="BI263" i="9"/>
  <c r="BI168" i="9"/>
  <c r="BI192" i="9"/>
  <c r="BI344" i="9"/>
  <c r="BI270" i="9"/>
  <c r="BI494" i="9"/>
  <c r="BI469" i="9"/>
  <c r="BI472" i="9"/>
  <c r="BI290" i="9"/>
  <c r="BI486" i="9"/>
  <c r="BI113" i="9"/>
  <c r="BI387" i="9"/>
  <c r="BI191" i="9"/>
  <c r="BI194" i="9"/>
  <c r="BI199" i="9"/>
  <c r="BI138" i="9"/>
  <c r="BI357" i="9"/>
  <c r="BI144" i="9"/>
  <c r="BI76" i="9"/>
  <c r="BI101" i="9"/>
  <c r="BI484" i="9"/>
  <c r="BI310" i="9"/>
  <c r="BI284" i="9"/>
  <c r="CD8" i="9"/>
  <c r="DN131" i="9"/>
  <c r="DN382" i="9"/>
  <c r="DN450" i="9"/>
  <c r="DN285" i="9"/>
  <c r="DN257" i="9"/>
  <c r="DN70" i="9"/>
  <c r="DN422" i="9"/>
  <c r="DN214" i="9"/>
  <c r="DN118" i="9"/>
  <c r="DN92" i="9"/>
  <c r="DN333" i="9"/>
  <c r="DN263" i="9"/>
  <c r="DN305" i="9"/>
  <c r="DN275" i="9"/>
  <c r="DN280" i="9"/>
  <c r="DN244" i="9"/>
  <c r="DN356" i="9"/>
  <c r="DN330" i="9"/>
  <c r="DN177" i="9"/>
  <c r="DN273" i="9"/>
  <c r="DN488" i="9"/>
  <c r="DN425" i="9"/>
  <c r="DN351" i="9"/>
  <c r="DN376" i="9"/>
  <c r="DN379" i="9"/>
  <c r="DN159" i="9"/>
  <c r="DN151" i="9"/>
  <c r="DN389" i="9"/>
  <c r="DN472" i="9"/>
  <c r="DN265" i="9"/>
  <c r="DN130" i="9"/>
  <c r="DN111" i="9"/>
  <c r="DN394" i="9"/>
  <c r="DN400" i="9"/>
  <c r="DN300" i="9"/>
  <c r="DN122" i="9"/>
  <c r="DN443" i="9"/>
  <c r="DN373" i="9"/>
  <c r="DN236" i="9"/>
  <c r="DN117" i="9"/>
  <c r="DN431" i="9"/>
  <c r="DN173" i="9"/>
  <c r="DN185" i="9"/>
  <c r="DN283" i="9"/>
  <c r="DN73" i="9"/>
  <c r="DN306" i="9"/>
  <c r="DN38" i="9"/>
  <c r="DN223" i="9"/>
  <c r="DN271" i="9"/>
  <c r="DN48" i="9"/>
  <c r="DN281" i="9"/>
  <c r="DN150" i="9"/>
  <c r="DN50" i="9"/>
  <c r="DN42" i="9"/>
  <c r="DN375" i="9"/>
  <c r="DN138" i="9"/>
  <c r="DN462" i="9"/>
  <c r="DN39" i="9"/>
  <c r="DN207" i="9"/>
  <c r="DN459" i="9"/>
  <c r="DN413" i="9"/>
  <c r="DN492" i="9"/>
  <c r="DN361" i="9"/>
  <c r="DN230" i="9"/>
  <c r="DN172" i="9"/>
  <c r="DN137" i="9"/>
  <c r="DN94" i="9"/>
  <c r="DN77" i="9"/>
  <c r="DN287" i="9"/>
  <c r="DN250" i="9"/>
  <c r="DN366" i="9"/>
  <c r="DN455" i="9"/>
  <c r="DN47" i="9"/>
  <c r="DN318" i="9"/>
  <c r="DN445" i="9"/>
  <c r="DN412" i="9"/>
  <c r="DN483" i="9"/>
  <c r="AW8" i="9"/>
  <c r="CM8" i="9"/>
  <c r="AB8" i="9"/>
  <c r="BI25" i="9"/>
  <c r="BR8" i="9"/>
  <c r="BO8" i="9"/>
  <c r="P8" i="9"/>
  <c r="M9" i="9"/>
  <c r="AE28" i="9"/>
  <c r="DH9" i="9"/>
  <c r="P10" i="9"/>
  <c r="CV252" i="9"/>
  <c r="BU9" i="9"/>
  <c r="BU409" i="9"/>
  <c r="AB10" i="9"/>
  <c r="CV269" i="9"/>
  <c r="CG227" i="9"/>
  <c r="CG181" i="9"/>
  <c r="CV445" i="9"/>
  <c r="CV380" i="9"/>
  <c r="CG418" i="9"/>
  <c r="CG409" i="9"/>
  <c r="CG109" i="9"/>
  <c r="CG139" i="9"/>
  <c r="AN95" i="9"/>
  <c r="AN477" i="9"/>
  <c r="CV492" i="9"/>
  <c r="CV85" i="9"/>
  <c r="CG481" i="9"/>
  <c r="CG38" i="9"/>
  <c r="CG106" i="9"/>
  <c r="CG241" i="9"/>
  <c r="CG250" i="9"/>
  <c r="CG69" i="9"/>
  <c r="CG454" i="9"/>
  <c r="CG137" i="9"/>
  <c r="CG467" i="9"/>
  <c r="AN236" i="9"/>
  <c r="AN331" i="9"/>
  <c r="CG473" i="9"/>
  <c r="CG54" i="9"/>
  <c r="CG47" i="9"/>
  <c r="CG150" i="9"/>
  <c r="CG114" i="9"/>
  <c r="CG191" i="9"/>
  <c r="CG200" i="9"/>
  <c r="CG296" i="9"/>
  <c r="CG105" i="9"/>
  <c r="CG97" i="9"/>
  <c r="AN284" i="9"/>
  <c r="AN432" i="9"/>
  <c r="AN396" i="9"/>
  <c r="CV88" i="9"/>
  <c r="CV137" i="9"/>
  <c r="CV154" i="9"/>
  <c r="CG365" i="9"/>
  <c r="CG491" i="9"/>
  <c r="CG507" i="9"/>
  <c r="CG289" i="9"/>
  <c r="CG336" i="9"/>
  <c r="CG113" i="9"/>
  <c r="CG308" i="9"/>
  <c r="CG325" i="9"/>
  <c r="CG124" i="9"/>
  <c r="AN247" i="9"/>
  <c r="CV265" i="9"/>
  <c r="CV62" i="9"/>
  <c r="CG369" i="9"/>
  <c r="CG49" i="9"/>
  <c r="CG173" i="9"/>
  <c r="AN93" i="9"/>
  <c r="AN283" i="9"/>
  <c r="CG79" i="9"/>
  <c r="CG355" i="9"/>
  <c r="CG277" i="9"/>
  <c r="CG214" i="9"/>
  <c r="CG212" i="9"/>
  <c r="CG463" i="9"/>
  <c r="CG386" i="9"/>
  <c r="CG433" i="9"/>
  <c r="CG80" i="9"/>
  <c r="CG407" i="9"/>
  <c r="CG275" i="9"/>
  <c r="CG388" i="9"/>
  <c r="CG172" i="9"/>
  <c r="CG148" i="9"/>
  <c r="CG157" i="9"/>
  <c r="CG194" i="9"/>
  <c r="CG82" i="9"/>
  <c r="CG213" i="9"/>
  <c r="CG278" i="9"/>
  <c r="CG131" i="9"/>
  <c r="CG359" i="9"/>
  <c r="CG464" i="9"/>
  <c r="CG152" i="9"/>
  <c r="CG345" i="9"/>
  <c r="CG230" i="9"/>
  <c r="CG397" i="9"/>
  <c r="CG391" i="9"/>
  <c r="CG315" i="9"/>
  <c r="CG309" i="9"/>
  <c r="CG260" i="9"/>
  <c r="CG500" i="9"/>
  <c r="CG341" i="9"/>
  <c r="CG85" i="9"/>
  <c r="CG425" i="9"/>
  <c r="CG356" i="9"/>
  <c r="CG203" i="9"/>
  <c r="CG167" i="9"/>
  <c r="CG156" i="9"/>
  <c r="CG188" i="9"/>
  <c r="CG422" i="9"/>
  <c r="CG404" i="9"/>
  <c r="CG206" i="9"/>
  <c r="CG292" i="9"/>
  <c r="CG204" i="9"/>
  <c r="CG452" i="9"/>
  <c r="CG163" i="9"/>
  <c r="CG351" i="9"/>
  <c r="CG436" i="9"/>
  <c r="CG65" i="9"/>
  <c r="CG202" i="9"/>
  <c r="CG354" i="9"/>
  <c r="CG456" i="9"/>
  <c r="CG393" i="9"/>
  <c r="CG99" i="9"/>
  <c r="CG376" i="9"/>
  <c r="CG133" i="9"/>
  <c r="CG414" i="9"/>
  <c r="AN333" i="9"/>
  <c r="AN257" i="9"/>
  <c r="AN120" i="9"/>
  <c r="AN279" i="9"/>
  <c r="AN416" i="9"/>
  <c r="AN364" i="9"/>
  <c r="AN119" i="9"/>
  <c r="AN251" i="9"/>
  <c r="AN134" i="9"/>
  <c r="AN311" i="9"/>
  <c r="AN384" i="9"/>
  <c r="AN74" i="9"/>
  <c r="AN148" i="9"/>
  <c r="AN113" i="9"/>
  <c r="AN187" i="9"/>
  <c r="AN507" i="9"/>
  <c r="AN481" i="9"/>
  <c r="AN503" i="9"/>
  <c r="AN214" i="9"/>
  <c r="AN280" i="9"/>
  <c r="AN121" i="9"/>
  <c r="AN296" i="9"/>
  <c r="AN170" i="9"/>
  <c r="AN136" i="9"/>
  <c r="AN181" i="9"/>
  <c r="AN46" i="9"/>
  <c r="AN237" i="9"/>
  <c r="AN38" i="9"/>
  <c r="AN418" i="9"/>
  <c r="AN313" i="9"/>
  <c r="AN243" i="9"/>
  <c r="AN222" i="9"/>
  <c r="AN246" i="9"/>
  <c r="AN221" i="9"/>
  <c r="AN183" i="9"/>
  <c r="AN82" i="9"/>
  <c r="AN39" i="9"/>
  <c r="AN144" i="9"/>
  <c r="AN43" i="9"/>
  <c r="AN334" i="9"/>
  <c r="AN495" i="9"/>
  <c r="AN355" i="9"/>
  <c r="AN395" i="9"/>
  <c r="AN332" i="9"/>
  <c r="AN116" i="9"/>
  <c r="AN122" i="9"/>
  <c r="AN255" i="9"/>
  <c r="AN451" i="9"/>
  <c r="AN233" i="9"/>
  <c r="AN100" i="9"/>
  <c r="AN143" i="9"/>
  <c r="AN125" i="9"/>
  <c r="AN281" i="9"/>
  <c r="AN207" i="9"/>
  <c r="AN190" i="9"/>
  <c r="AN363" i="9"/>
  <c r="AN419" i="9"/>
  <c r="AN464" i="9"/>
  <c r="AN112" i="9"/>
  <c r="AN130" i="9"/>
  <c r="AN304" i="9"/>
  <c r="AN197" i="9"/>
  <c r="AN387" i="9"/>
  <c r="DN295" i="9"/>
  <c r="DN437" i="9"/>
  <c r="DN298" i="9"/>
  <c r="DN261" i="9"/>
  <c r="DN432" i="9"/>
  <c r="DN125" i="9"/>
  <c r="DN385" i="9"/>
  <c r="DN142" i="9"/>
  <c r="DN391" i="9"/>
  <c r="DN43" i="9"/>
  <c r="DN241" i="9"/>
  <c r="DN243" i="9"/>
  <c r="DN473" i="9"/>
  <c r="DN420" i="9"/>
  <c r="DN502" i="9"/>
  <c r="DN334" i="9"/>
  <c r="CA8" i="9"/>
  <c r="BX8" i="9"/>
  <c r="CJ8" i="9"/>
  <c r="BL8" i="9"/>
  <c r="CS8" i="9"/>
  <c r="AE8" i="9"/>
  <c r="DN158" i="9"/>
  <c r="DN269" i="9"/>
  <c r="DN282" i="9"/>
  <c r="DN253" i="9"/>
  <c r="DN179" i="9"/>
  <c r="DN140" i="9"/>
  <c r="DN183" i="9"/>
  <c r="DN327" i="9"/>
  <c r="DN40" i="9"/>
  <c r="DN357" i="9"/>
  <c r="DN353" i="9"/>
  <c r="DN319" i="9"/>
  <c r="DN484" i="9"/>
  <c r="DN403" i="9"/>
  <c r="DN481" i="9"/>
  <c r="DN477" i="9"/>
  <c r="DE8" i="9"/>
  <c r="CG8" i="9"/>
  <c r="AN9" i="9"/>
  <c r="DN25" i="9"/>
  <c r="M340" i="9"/>
  <c r="CD10" i="9"/>
  <c r="CA9" i="9"/>
  <c r="DE406" i="9"/>
  <c r="DB10" i="9"/>
  <c r="CG9" i="9"/>
  <c r="BO9" i="9"/>
  <c r="P9" i="9"/>
  <c r="AW12" i="9"/>
  <c r="CG210" i="9"/>
  <c r="CG226" i="9"/>
  <c r="CG44" i="9"/>
  <c r="CG269" i="9"/>
  <c r="CG72" i="9"/>
  <c r="CG127" i="9"/>
  <c r="CG76" i="9"/>
  <c r="CV416" i="9"/>
  <c r="CG96" i="9"/>
  <c r="CG301" i="9"/>
  <c r="AN151" i="9"/>
  <c r="AN240" i="9"/>
  <c r="CG350" i="9"/>
  <c r="CG423" i="9"/>
  <c r="CG346" i="9"/>
  <c r="CG357" i="9"/>
  <c r="CG45" i="9"/>
  <c r="CG300" i="9"/>
  <c r="CG287" i="9"/>
  <c r="CG368" i="9"/>
  <c r="CG279" i="9"/>
  <c r="AN327" i="9"/>
  <c r="AN141" i="9"/>
  <c r="CV311" i="9"/>
  <c r="CG498" i="9"/>
  <c r="CG506" i="9"/>
  <c r="CG218" i="9"/>
  <c r="CG294" i="9"/>
  <c r="CG198" i="9"/>
  <c r="CG387" i="9"/>
  <c r="CG143" i="9"/>
  <c r="CG499" i="9"/>
  <c r="CG258" i="9"/>
  <c r="CG371" i="9"/>
  <c r="CG493" i="9"/>
  <c r="AN380" i="9"/>
  <c r="AN410" i="9"/>
  <c r="CV489" i="9"/>
  <c r="CV167" i="9"/>
  <c r="CV378" i="9"/>
  <c r="CV321" i="9"/>
  <c r="CG313" i="9"/>
  <c r="CG88" i="9"/>
  <c r="CG239" i="9"/>
  <c r="CG108" i="9"/>
  <c r="CG74" i="9"/>
  <c r="CG379" i="9"/>
  <c r="CG244" i="9"/>
  <c r="CG362" i="9"/>
  <c r="AN408" i="9"/>
  <c r="CV494" i="9"/>
  <c r="CG413" i="9"/>
  <c r="CG134" i="9"/>
  <c r="CG50" i="9"/>
  <c r="CG37" i="9"/>
  <c r="CG73" i="9"/>
  <c r="CG476" i="9"/>
  <c r="CG348" i="9"/>
  <c r="AN106" i="9"/>
  <c r="CG169" i="9"/>
  <c r="CG342" i="9"/>
  <c r="CG419" i="9"/>
  <c r="CG322" i="9"/>
  <c r="CG450" i="9"/>
  <c r="CG465" i="9"/>
  <c r="CG81" i="9"/>
  <c r="CG449" i="9"/>
  <c r="CG196" i="9"/>
  <c r="CG381" i="9"/>
  <c r="CG437" i="9"/>
  <c r="CG501" i="9"/>
  <c r="CG405" i="9"/>
  <c r="CG245" i="9"/>
  <c r="CG83" i="9"/>
  <c r="CG94" i="9"/>
  <c r="CG39" i="9"/>
  <c r="CG328" i="9"/>
  <c r="CG430" i="9"/>
  <c r="CG168" i="9"/>
  <c r="CG62" i="9"/>
  <c r="CG189" i="9"/>
  <c r="CG246" i="9"/>
  <c r="CG424" i="9"/>
  <c r="CG316" i="9"/>
  <c r="CG225" i="9"/>
  <c r="CG468" i="9"/>
  <c r="CG195" i="9"/>
  <c r="CG352" i="9"/>
  <c r="CG193" i="9"/>
  <c r="CG411" i="9"/>
  <c r="CG86" i="9"/>
  <c r="CG257" i="9"/>
  <c r="CG496" i="9"/>
  <c r="CG396" i="9"/>
  <c r="CG115" i="9"/>
  <c r="CG90" i="9"/>
  <c r="CG171" i="9"/>
  <c r="CG373" i="9"/>
  <c r="CG220" i="9"/>
  <c r="CG64" i="9"/>
  <c r="CG417" i="9"/>
  <c r="CG186" i="9"/>
  <c r="CG266" i="9"/>
  <c r="CG330" i="9"/>
  <c r="CG295" i="9"/>
  <c r="CG158" i="9"/>
  <c r="CG323" i="9"/>
  <c r="CG410" i="9"/>
  <c r="CG211" i="9"/>
  <c r="CG406" i="9"/>
  <c r="CG128" i="9"/>
  <c r="CG400" i="9"/>
  <c r="CG41" i="9"/>
  <c r="CG380" i="9"/>
  <c r="CG340" i="9"/>
  <c r="CG331" i="9"/>
  <c r="CG273" i="9"/>
  <c r="CG335" i="9"/>
  <c r="CG68" i="9"/>
  <c r="CG480" i="9"/>
  <c r="AN189" i="9"/>
  <c r="AN301" i="9"/>
  <c r="AN323" i="9"/>
  <c r="AN76" i="9"/>
  <c r="AN114" i="9"/>
  <c r="AN423" i="9"/>
  <c r="AN241" i="9"/>
  <c r="AN357" i="9"/>
  <c r="AN506" i="9"/>
  <c r="AN427" i="9"/>
  <c r="AN390" i="9"/>
  <c r="AN405" i="9"/>
  <c r="AN290" i="9"/>
  <c r="AN161" i="9"/>
  <c r="AN504" i="9"/>
  <c r="AN57" i="9"/>
  <c r="AN306" i="9"/>
  <c r="AN303" i="9"/>
  <c r="AN412" i="9"/>
  <c r="AN441" i="9"/>
  <c r="AN90" i="9"/>
  <c r="AN320" i="9"/>
  <c r="AN298" i="9"/>
  <c r="AN287" i="9"/>
  <c r="AN88" i="9"/>
  <c r="AN44" i="9"/>
  <c r="AN110" i="9"/>
  <c r="AN41" i="9"/>
  <c r="AN40" i="9"/>
  <c r="AN101" i="9"/>
  <c r="AN310" i="9"/>
  <c r="AN428" i="9"/>
  <c r="AN61" i="9"/>
  <c r="AN253" i="9"/>
  <c r="AN232" i="9"/>
  <c r="AN400" i="9"/>
  <c r="AN213" i="9"/>
  <c r="AN47" i="9"/>
  <c r="AN289" i="9"/>
  <c r="AN45" i="9"/>
  <c r="AN271" i="9"/>
  <c r="DN452" i="9"/>
  <c r="DN68" i="9"/>
  <c r="DN429" i="9"/>
  <c r="DN123" i="9"/>
  <c r="DN108" i="9"/>
  <c r="DN114" i="9"/>
  <c r="DN304" i="9"/>
  <c r="DN41" i="9"/>
  <c r="DN205" i="9"/>
  <c r="DN76" i="9"/>
  <c r="DN240" i="9"/>
  <c r="DN401" i="9"/>
  <c r="DN310" i="9"/>
  <c r="DN438" i="9"/>
  <c r="DN229" i="9"/>
  <c r="AT8" i="9"/>
  <c r="S8" i="9"/>
  <c r="BC8" i="9"/>
  <c r="AZ8" i="9"/>
  <c r="BF8" i="9"/>
  <c r="AH8" i="9"/>
  <c r="DE9" i="9"/>
  <c r="BX9" i="9"/>
  <c r="AH9" i="9"/>
  <c r="CD9" i="9"/>
  <c r="AW9" i="9"/>
  <c r="DB9" i="9"/>
  <c r="CG329" i="9"/>
  <c r="BL430" i="9"/>
  <c r="CM9" i="9"/>
  <c r="BL9" i="9"/>
  <c r="BR9" i="9"/>
  <c r="CP9" i="9"/>
  <c r="BR10" i="9"/>
  <c r="BF9" i="9"/>
  <c r="BF10" i="9"/>
  <c r="AB9" i="9"/>
  <c r="DB32" i="9"/>
  <c r="AW17" i="9"/>
  <c r="DH20" i="9"/>
  <c r="CG219" i="9"/>
  <c r="CG502" i="9"/>
  <c r="CV230" i="9"/>
  <c r="CG42" i="9"/>
  <c r="CG435" i="9"/>
  <c r="CV266" i="9"/>
  <c r="CG462" i="9"/>
  <c r="CG110" i="9"/>
  <c r="CV76" i="9"/>
  <c r="CV297" i="9"/>
  <c r="CV348" i="9"/>
  <c r="CG444" i="9"/>
  <c r="CG311" i="9"/>
  <c r="CG349" i="9"/>
  <c r="CG474" i="9"/>
  <c r="CG358" i="9"/>
  <c r="CV82" i="9"/>
  <c r="CV202" i="9"/>
  <c r="CV275" i="9"/>
  <c r="CG448" i="9"/>
  <c r="CG48" i="9"/>
  <c r="CG104" i="9"/>
  <c r="CG178" i="9"/>
  <c r="CG334" i="9"/>
  <c r="CG439" i="9"/>
  <c r="CG431" i="9"/>
  <c r="CG377" i="9"/>
  <c r="CG222" i="9"/>
  <c r="AN150" i="9"/>
  <c r="CV314" i="9"/>
  <c r="CV431" i="9"/>
  <c r="CG229" i="9"/>
  <c r="CG284" i="9"/>
  <c r="CG56" i="9"/>
  <c r="CG256" i="9"/>
  <c r="CG455" i="9"/>
  <c r="CG298" i="9"/>
  <c r="AE9" i="9"/>
  <c r="CV9" i="9"/>
  <c r="CJ9" i="9"/>
  <c r="AB36" i="9"/>
  <c r="CG327" i="9"/>
  <c r="CG180" i="9"/>
  <c r="CG233" i="9"/>
  <c r="CG307" i="9"/>
  <c r="CV136" i="9"/>
  <c r="CG428" i="9"/>
  <c r="CG40" i="9"/>
  <c r="CG199" i="9"/>
  <c r="CG438" i="9"/>
  <c r="CG119" i="9"/>
  <c r="CG490" i="9"/>
  <c r="CG333" i="9"/>
  <c r="CG478" i="9"/>
  <c r="CG286" i="9"/>
  <c r="CG392" i="9"/>
  <c r="CG383" i="9"/>
  <c r="CG276" i="9"/>
  <c r="CG77" i="9"/>
  <c r="CG116" i="9"/>
  <c r="CG145" i="9"/>
  <c r="CG132" i="9"/>
  <c r="CG347" i="9"/>
  <c r="CG59" i="9"/>
  <c r="CG389" i="9"/>
  <c r="CG453" i="9"/>
  <c r="CG236" i="9"/>
  <c r="CG252" i="9"/>
  <c r="CG441" i="9"/>
  <c r="CG390" i="9"/>
  <c r="CG440" i="9"/>
  <c r="CG103" i="9"/>
  <c r="CG485" i="9"/>
  <c r="CG87" i="9"/>
  <c r="CG360" i="9"/>
  <c r="CG337" i="9"/>
  <c r="CG92" i="9"/>
  <c r="CG426" i="9"/>
  <c r="CG293" i="9"/>
  <c r="CG353" i="9"/>
  <c r="CG367" i="9"/>
  <c r="CG263" i="9"/>
  <c r="CG234" i="9"/>
  <c r="CG121" i="9"/>
  <c r="CG398" i="9"/>
  <c r="CG136" i="9"/>
  <c r="AN10" i="9"/>
  <c r="AN245" i="9"/>
  <c r="AN69" i="9"/>
  <c r="AN42" i="9"/>
  <c r="AN166" i="9"/>
  <c r="AN322" i="9"/>
  <c r="AN84" i="9"/>
  <c r="AN55" i="9"/>
  <c r="AN349" i="9"/>
  <c r="AN272" i="9"/>
  <c r="AN108" i="9"/>
  <c r="AN491" i="9"/>
  <c r="AN154" i="9"/>
  <c r="AN354" i="9"/>
  <c r="AN178" i="9"/>
  <c r="AN173" i="9"/>
  <c r="AN250" i="9"/>
  <c r="AN293" i="9"/>
  <c r="AN249" i="9"/>
  <c r="AN145" i="9"/>
  <c r="AN420" i="9"/>
  <c r="AN53" i="9"/>
  <c r="AN480" i="9"/>
  <c r="AN385" i="9"/>
  <c r="AN414" i="9"/>
  <c r="AN138" i="9"/>
  <c r="AN492" i="9"/>
  <c r="AN278" i="9"/>
  <c r="AN152" i="9"/>
  <c r="AN128" i="9"/>
  <c r="AN142" i="9"/>
  <c r="AN224" i="9"/>
  <c r="AN218" i="9"/>
  <c r="AN343" i="9"/>
  <c r="CV123" i="9"/>
  <c r="CG166" i="9"/>
  <c r="CG93" i="9"/>
  <c r="CG57" i="9"/>
  <c r="CG101" i="9"/>
  <c r="CG75" i="9"/>
  <c r="CG55" i="9"/>
  <c r="CG67" i="9"/>
  <c r="CG182" i="9"/>
  <c r="CG482" i="9"/>
  <c r="CG470" i="9"/>
  <c r="CG305" i="9"/>
  <c r="AN460" i="9"/>
  <c r="AN377" i="9"/>
  <c r="CV46" i="9"/>
  <c r="CV291" i="9"/>
  <c r="CG477" i="9"/>
  <c r="CG140" i="9"/>
  <c r="CG46" i="9"/>
  <c r="CG187" i="9"/>
  <c r="CG254" i="9"/>
  <c r="CG320" i="9"/>
  <c r="CG486" i="9"/>
  <c r="CG421" i="9"/>
  <c r="CG217" i="9"/>
  <c r="DE31" i="9"/>
  <c r="DE15" i="9"/>
  <c r="CM223" i="9"/>
  <c r="AN489" i="9"/>
  <c r="CV319" i="9"/>
  <c r="CV236" i="9"/>
  <c r="CG314" i="9"/>
  <c r="CG492" i="9"/>
  <c r="CG243" i="9"/>
  <c r="CG164" i="9"/>
  <c r="CG138" i="9"/>
  <c r="CG197" i="9"/>
  <c r="CG408" i="9"/>
  <c r="CG344" i="9"/>
  <c r="CG177" i="9"/>
  <c r="AN346" i="9"/>
  <c r="AN487" i="9"/>
  <c r="DE36" i="9"/>
  <c r="CG27" i="9"/>
  <c r="CD36" i="9"/>
  <c r="CS170" i="9"/>
  <c r="AE11" i="9"/>
  <c r="AN34" i="9"/>
  <c r="CG370" i="9"/>
  <c r="CG343" i="9"/>
  <c r="CG364" i="9"/>
  <c r="CV55" i="9"/>
  <c r="CG89" i="9"/>
  <c r="AN89" i="9"/>
  <c r="CV204" i="9"/>
  <c r="CG255" i="9"/>
  <c r="AN438" i="9"/>
  <c r="CV340" i="9"/>
  <c r="CG281" i="9"/>
  <c r="CG361" i="9"/>
  <c r="CG153" i="9"/>
  <c r="CG321" i="9"/>
  <c r="CG70" i="9"/>
  <c r="CG479" i="9"/>
  <c r="CG497" i="9"/>
  <c r="CG130" i="9"/>
  <c r="CG304" i="9"/>
  <c r="CG416" i="9"/>
  <c r="CG228" i="9"/>
  <c r="CG102" i="9"/>
  <c r="CG429" i="9"/>
  <c r="CG302" i="9"/>
  <c r="CG159" i="9"/>
  <c r="CG261" i="9"/>
  <c r="CG175" i="9"/>
  <c r="CG415" i="9"/>
  <c r="CG174" i="9"/>
  <c r="CG216" i="9"/>
  <c r="CG384" i="9"/>
  <c r="CG215" i="9"/>
  <c r="CG58" i="9"/>
  <c r="CG466" i="9"/>
  <c r="CG238" i="9"/>
  <c r="CG249" i="9"/>
  <c r="CG374" i="9"/>
  <c r="CG457" i="9"/>
  <c r="CG165" i="9"/>
  <c r="CG274" i="9"/>
  <c r="CG317" i="9"/>
  <c r="CG66" i="9"/>
  <c r="CG201" i="9"/>
  <c r="CG176" i="9"/>
  <c r="CG372" i="9"/>
  <c r="CG63" i="9"/>
  <c r="AN352" i="9"/>
  <c r="AN105" i="9"/>
  <c r="AN268" i="9"/>
  <c r="AN179" i="9"/>
  <c r="AN267" i="9"/>
  <c r="AN484" i="9"/>
  <c r="AN314" i="9"/>
  <c r="AN393" i="9"/>
  <c r="AN194" i="9"/>
  <c r="AN67" i="9"/>
  <c r="AN375" i="9"/>
  <c r="AN223" i="9"/>
  <c r="AN329" i="9"/>
  <c r="AN242" i="9"/>
  <c r="AN71" i="9"/>
  <c r="AN147" i="9"/>
  <c r="AN235" i="9"/>
  <c r="AN73" i="9"/>
  <c r="AN205" i="9"/>
  <c r="AN445" i="9"/>
  <c r="AN498" i="9"/>
  <c r="AN348" i="9"/>
  <c r="AN295" i="9"/>
  <c r="AN133" i="9"/>
  <c r="AN37" i="9"/>
  <c r="AN435" i="9"/>
  <c r="AN319" i="9"/>
  <c r="AN252" i="9"/>
  <c r="AN70" i="9"/>
  <c r="AN165" i="9"/>
  <c r="AN300" i="9"/>
  <c r="AN195" i="9"/>
  <c r="AN455" i="9"/>
  <c r="AN434" i="9"/>
  <c r="AN127" i="9"/>
  <c r="AN229" i="9"/>
  <c r="AN440" i="9"/>
  <c r="AN123" i="9"/>
  <c r="AN75" i="9"/>
  <c r="AN104" i="9"/>
  <c r="AN220" i="9"/>
  <c r="AN226" i="9"/>
  <c r="CV254" i="9"/>
  <c r="CV222" i="9"/>
  <c r="CG310" i="9"/>
  <c r="CG111" i="9"/>
  <c r="CV250" i="9"/>
  <c r="CV390" i="9"/>
  <c r="CV315" i="9"/>
  <c r="CG303" i="9"/>
  <c r="CG412" i="9"/>
  <c r="CG458" i="9"/>
  <c r="CG504" i="9"/>
  <c r="CG142" i="9"/>
  <c r="AN48" i="9"/>
  <c r="AN225" i="9"/>
  <c r="CV124" i="9"/>
  <c r="CV169" i="9"/>
  <c r="CG339" i="9"/>
  <c r="CG240" i="9"/>
  <c r="CG135" i="9"/>
  <c r="CG235" i="9"/>
  <c r="CG378" i="9"/>
  <c r="CG33" i="9"/>
  <c r="CG23" i="9"/>
  <c r="CG15" i="9"/>
  <c r="CG26" i="9"/>
  <c r="AK16" i="9"/>
  <c r="AK14" i="9"/>
  <c r="AN368" i="9"/>
  <c r="AN424" i="9"/>
  <c r="AN212" i="9"/>
  <c r="AN209" i="9"/>
  <c r="AN68" i="9"/>
  <c r="AN259" i="9"/>
  <c r="AN184" i="9"/>
  <c r="AN433" i="9"/>
  <c r="AN493" i="9"/>
  <c r="AN139" i="9"/>
  <c r="AN372" i="9"/>
  <c r="AN316" i="9"/>
  <c r="AN505" i="9"/>
  <c r="AN429" i="9"/>
  <c r="AN470" i="9"/>
  <c r="AN188" i="9"/>
  <c r="AN118" i="9"/>
  <c r="AN496" i="9"/>
  <c r="AN465" i="9"/>
  <c r="AN415" i="9"/>
  <c r="AN132" i="9"/>
  <c r="AN294" i="9"/>
  <c r="AN457" i="9"/>
  <c r="AN185" i="9"/>
  <c r="AN288" i="9"/>
  <c r="AN282" i="9"/>
  <c r="AN162" i="9"/>
  <c r="AN388" i="9"/>
  <c r="AN248" i="9"/>
  <c r="AN231" i="9"/>
  <c r="AN98" i="9"/>
  <c r="AN164" i="9"/>
  <c r="AN469" i="9"/>
  <c r="AN461" i="9"/>
  <c r="AN201" i="9"/>
  <c r="AN325" i="9"/>
  <c r="AN404" i="9"/>
  <c r="AN81" i="9"/>
  <c r="AN206" i="9"/>
  <c r="AN373" i="9"/>
  <c r="AN83" i="9"/>
  <c r="AN59" i="9"/>
  <c r="AN472" i="9"/>
  <c r="AN227" i="9"/>
  <c r="AN269" i="9"/>
  <c r="AN270" i="9"/>
  <c r="AN228" i="9"/>
  <c r="AN174" i="9"/>
  <c r="AN386" i="9"/>
  <c r="AN85" i="9"/>
  <c r="DK411" i="9"/>
  <c r="DK193" i="9"/>
  <c r="DK440" i="9"/>
  <c r="CM137" i="9"/>
  <c r="DK49" i="9"/>
  <c r="DK457" i="9"/>
  <c r="DK496" i="9"/>
  <c r="AZ79" i="9"/>
  <c r="AZ9" i="9"/>
  <c r="AT9" i="9"/>
  <c r="CM27" i="9"/>
  <c r="CG253" i="9"/>
  <c r="CV195" i="9"/>
  <c r="CG71" i="9"/>
  <c r="CV415" i="9"/>
  <c r="CG459" i="9"/>
  <c r="CG489" i="9"/>
  <c r="CG223" i="9"/>
  <c r="CG288" i="9"/>
  <c r="CG326" i="9"/>
  <c r="CG78" i="9"/>
  <c r="CG118" i="9"/>
  <c r="CG363" i="9"/>
  <c r="CG192" i="9"/>
  <c r="CG447" i="9"/>
  <c r="CG461" i="9"/>
  <c r="CG469" i="9"/>
  <c r="CG268" i="9"/>
  <c r="CG160" i="9"/>
  <c r="CG494" i="9"/>
  <c r="CG91" i="9"/>
  <c r="CG282" i="9"/>
  <c r="CG443" i="9"/>
  <c r="CG205" i="9"/>
  <c r="CG61" i="9"/>
  <c r="CG154" i="9"/>
  <c r="CG120" i="9"/>
  <c r="CG162" i="9"/>
  <c r="CG232" i="9"/>
  <c r="CG291" i="9"/>
  <c r="CG95" i="9"/>
  <c r="CG161" i="9"/>
  <c r="CG399" i="9"/>
  <c r="CG179" i="9"/>
  <c r="CG247" i="9"/>
  <c r="CG442" i="9"/>
  <c r="CG259" i="9"/>
  <c r="CG209" i="9"/>
  <c r="CG264" i="9"/>
  <c r="CG312" i="9"/>
  <c r="CG126" i="9"/>
  <c r="CG117" i="9"/>
  <c r="AN204" i="9"/>
  <c r="AN462" i="9"/>
  <c r="AN458" i="9"/>
  <c r="AN52" i="9"/>
  <c r="AN160" i="9"/>
  <c r="AN96" i="9"/>
  <c r="AN50" i="9"/>
  <c r="AN254" i="9"/>
  <c r="AN483" i="9"/>
  <c r="AN378" i="9"/>
  <c r="AN360" i="9"/>
  <c r="AN471" i="9"/>
  <c r="AN176" i="9"/>
  <c r="AN238" i="9"/>
  <c r="AN443" i="9"/>
  <c r="AN403" i="9"/>
  <c r="AN459" i="9"/>
  <c r="AN80" i="9"/>
  <c r="AN258" i="9"/>
  <c r="AN230" i="9"/>
  <c r="AN117" i="9"/>
  <c r="AN468" i="9"/>
  <c r="AN171" i="9"/>
  <c r="AN149" i="9"/>
  <c r="AN54" i="9"/>
  <c r="AN131" i="9"/>
  <c r="AN449" i="9"/>
  <c r="AN115" i="9"/>
  <c r="AN453" i="9"/>
  <c r="AN397" i="9"/>
  <c r="AN199" i="9"/>
  <c r="AN353" i="9"/>
  <c r="AN324" i="9"/>
  <c r="AN49" i="9"/>
  <c r="AN339" i="9"/>
  <c r="AN326" i="9"/>
  <c r="AN103" i="9"/>
  <c r="AN135" i="9"/>
  <c r="AN336" i="9"/>
  <c r="AN473" i="9"/>
  <c r="AN370" i="9"/>
  <c r="CV281" i="9"/>
  <c r="CV467" i="9"/>
  <c r="CG420" i="9"/>
  <c r="CG451" i="9"/>
  <c r="CG460" i="9"/>
  <c r="CG43" i="9"/>
  <c r="CG251" i="9"/>
  <c r="CG51" i="9"/>
  <c r="CG290" i="9"/>
  <c r="CG170" i="9"/>
  <c r="CG395" i="9"/>
  <c r="CG248" i="9"/>
  <c r="AN56" i="9"/>
  <c r="AN63" i="9"/>
  <c r="CV401" i="9"/>
  <c r="CV213" i="9"/>
  <c r="CG306" i="9"/>
  <c r="CG366" i="9"/>
  <c r="CG207" i="9"/>
  <c r="CG144" i="9"/>
  <c r="CG141" i="9"/>
  <c r="CG112" i="9"/>
  <c r="CG147" i="9"/>
  <c r="CG231" i="9"/>
  <c r="CG14" i="9"/>
  <c r="CM98" i="9"/>
  <c r="CM159" i="9"/>
  <c r="CV134" i="9"/>
  <c r="CV262" i="9"/>
  <c r="CG403" i="9"/>
  <c r="AH10" i="9"/>
  <c r="CV227" i="9"/>
  <c r="CG100" i="9"/>
  <c r="CG155" i="9"/>
  <c r="CG434" i="9"/>
  <c r="CG299" i="9"/>
  <c r="CG471" i="9"/>
  <c r="CG129" i="9"/>
  <c r="CG98" i="9"/>
  <c r="CG297" i="9"/>
  <c r="CG432" i="9"/>
  <c r="CG184" i="9"/>
  <c r="CG332" i="9"/>
  <c r="AN297" i="9"/>
  <c r="AN94" i="9"/>
  <c r="AN502" i="9"/>
  <c r="AN406" i="9"/>
  <c r="AN439" i="9"/>
  <c r="AN156" i="9"/>
  <c r="AN444" i="9"/>
  <c r="CV184" i="9"/>
  <c r="CG483" i="9"/>
  <c r="AN153" i="9"/>
  <c r="CG122" i="9"/>
  <c r="CG270" i="9"/>
  <c r="DE29" i="9"/>
  <c r="DE16" i="9"/>
  <c r="CG17" i="9"/>
  <c r="AK35" i="9"/>
  <c r="AN276" i="9"/>
  <c r="AN215" i="9"/>
  <c r="AN442" i="9"/>
  <c r="AN362" i="9"/>
  <c r="AN107" i="9"/>
  <c r="AN64" i="9"/>
  <c r="AN341" i="9"/>
  <c r="AN476" i="9"/>
  <c r="AN87" i="9"/>
  <c r="AN344" i="9"/>
  <c r="AN307" i="9"/>
  <c r="AN309" i="9"/>
  <c r="AN383" i="9"/>
  <c r="AN490" i="9"/>
  <c r="AN374" i="9"/>
  <c r="AN192" i="9"/>
  <c r="AN263" i="9"/>
  <c r="AN430" i="9"/>
  <c r="AN262" i="9"/>
  <c r="AN302" i="9"/>
  <c r="AN129" i="9"/>
  <c r="AN488" i="9"/>
  <c r="AN392" i="9"/>
  <c r="AN342" i="9"/>
  <c r="AN358" i="9"/>
  <c r="AN219" i="9"/>
  <c r="AN265" i="9"/>
  <c r="AN347" i="9"/>
  <c r="AN216" i="9"/>
  <c r="AN79" i="9"/>
  <c r="DK479" i="9"/>
  <c r="CM148" i="9"/>
  <c r="DK86" i="9"/>
  <c r="CM89" i="9"/>
  <c r="DK343" i="9"/>
  <c r="CM302" i="9"/>
  <c r="DK146" i="9"/>
  <c r="DK449" i="9"/>
  <c r="CM459" i="9"/>
  <c r="BR27" i="9"/>
  <c r="DK37" i="9"/>
  <c r="DK265" i="9"/>
  <c r="DK246" i="9"/>
  <c r="CM500" i="9"/>
  <c r="DK135" i="9"/>
  <c r="CM103" i="9"/>
  <c r="DK104" i="9"/>
  <c r="DK171" i="9"/>
  <c r="DK407" i="9"/>
  <c r="DK481" i="9"/>
  <c r="DK459" i="9"/>
  <c r="DK207" i="9"/>
  <c r="DK426" i="9"/>
  <c r="DK455" i="9"/>
  <c r="DK432" i="9"/>
  <c r="DK99" i="9"/>
  <c r="DK269" i="9"/>
  <c r="DK388" i="9"/>
  <c r="DK320" i="9"/>
  <c r="DK430" i="9"/>
  <c r="DK464" i="9"/>
  <c r="DK216" i="9"/>
  <c r="DK352" i="9"/>
  <c r="DK363" i="9"/>
  <c r="DK357" i="9"/>
  <c r="DK368" i="9"/>
  <c r="DK261" i="9"/>
  <c r="DK191" i="9"/>
  <c r="DK236" i="9"/>
  <c r="DK212" i="9"/>
  <c r="DK68" i="9"/>
  <c r="DK390" i="9"/>
  <c r="DK91" i="9"/>
  <c r="DK59" i="9"/>
  <c r="DK383" i="9"/>
  <c r="DK456" i="9"/>
  <c r="DK248" i="9"/>
  <c r="DK399" i="9"/>
  <c r="DK428" i="9"/>
  <c r="DK89" i="9"/>
  <c r="DK134" i="9"/>
  <c r="DK251" i="9"/>
  <c r="DK416" i="9"/>
  <c r="DK167" i="9"/>
  <c r="DK199" i="9"/>
  <c r="DK161" i="9"/>
  <c r="DK505" i="9"/>
  <c r="DK345" i="9"/>
  <c r="DK500" i="9"/>
  <c r="DK463" i="9"/>
  <c r="DK80" i="9"/>
  <c r="DK349" i="9"/>
  <c r="DK284" i="9"/>
  <c r="DK50" i="9"/>
  <c r="DK240" i="9"/>
  <c r="DK220" i="9"/>
  <c r="DK95" i="9"/>
  <c r="DK304" i="9"/>
  <c r="DK117" i="9"/>
  <c r="DK291" i="9"/>
  <c r="DK351" i="9"/>
  <c r="DK298" i="9"/>
  <c r="DK376" i="9"/>
  <c r="DK112" i="9"/>
  <c r="DK204" i="9"/>
  <c r="DK107" i="9"/>
  <c r="DK252" i="9"/>
  <c r="DK374" i="9"/>
  <c r="DK438" i="9"/>
  <c r="DK420" i="9"/>
  <c r="DK254" i="9"/>
  <c r="DK255" i="9"/>
  <c r="DK63" i="9"/>
  <c r="CS9" i="9"/>
  <c r="CV356" i="9"/>
  <c r="CG446" i="9"/>
  <c r="CG427" i="9"/>
  <c r="CG146" i="9"/>
  <c r="CG237" i="9"/>
  <c r="CG125" i="9"/>
  <c r="CG267" i="9"/>
  <c r="CG265" i="9"/>
  <c r="CG283" i="9"/>
  <c r="AN256" i="9"/>
  <c r="AN274" i="9"/>
  <c r="AN413" i="9"/>
  <c r="AN448" i="9"/>
  <c r="AN394" i="9"/>
  <c r="AN499" i="9"/>
  <c r="AN318" i="9"/>
  <c r="AN401" i="9"/>
  <c r="AN51" i="9"/>
  <c r="AN365" i="9"/>
  <c r="CG445" i="9"/>
  <c r="CG52" i="9"/>
  <c r="CG495" i="9"/>
  <c r="CG271" i="9"/>
  <c r="CG324" i="9"/>
  <c r="CG402" i="9"/>
  <c r="CG280" i="9"/>
  <c r="AN426" i="9"/>
  <c r="DE33" i="9"/>
  <c r="AN65" i="9"/>
  <c r="AN163" i="9"/>
  <c r="AN72" i="9"/>
  <c r="AN411" i="9"/>
  <c r="AN198" i="9"/>
  <c r="AN99" i="9"/>
  <c r="AN159" i="9"/>
  <c r="AN264" i="9"/>
  <c r="AN78" i="9"/>
  <c r="AN86" i="9"/>
  <c r="AN155" i="9"/>
  <c r="AN210" i="9"/>
  <c r="AN382" i="9"/>
  <c r="AN157" i="9"/>
  <c r="AN58" i="9"/>
  <c r="AN371" i="9"/>
  <c r="AN478" i="9"/>
  <c r="AN180" i="9"/>
  <c r="AN111" i="9"/>
  <c r="AN466" i="9"/>
  <c r="AN338" i="9"/>
  <c r="AN146" i="9"/>
  <c r="AN208" i="9"/>
  <c r="AN417" i="9"/>
  <c r="AN260" i="9"/>
  <c r="AN463" i="9"/>
  <c r="AN261" i="9"/>
  <c r="AN202" i="9"/>
  <c r="AN494" i="9"/>
  <c r="AN168" i="9"/>
  <c r="AN359" i="9"/>
  <c r="AN60" i="9"/>
  <c r="DK73" i="9"/>
  <c r="CM349" i="9"/>
  <c r="DK502" i="9"/>
  <c r="DK364" i="9"/>
  <c r="DK342" i="9"/>
  <c r="DK275" i="9"/>
  <c r="CM412" i="9"/>
  <c r="DK287" i="9"/>
  <c r="CM144" i="9"/>
  <c r="DK270" i="9"/>
  <c r="DK14" i="9"/>
  <c r="CM67" i="9"/>
  <c r="DK483" i="9"/>
  <c r="DK434" i="9"/>
  <c r="DK277" i="9"/>
  <c r="CM303" i="9"/>
  <c r="DK447" i="9"/>
  <c r="DK419" i="9"/>
  <c r="DK85" i="9"/>
  <c r="DK484" i="9"/>
  <c r="DK300" i="9"/>
  <c r="DK144" i="9"/>
  <c r="DK45" i="9"/>
  <c r="DK42" i="9"/>
  <c r="DK198" i="9"/>
  <c r="DK211" i="9"/>
  <c r="DK282" i="9"/>
  <c r="DK453" i="9"/>
  <c r="DK222" i="9"/>
  <c r="DK174" i="9"/>
  <c r="DK160" i="9"/>
  <c r="DK444" i="9"/>
  <c r="DK109" i="9"/>
  <c r="DK318" i="9"/>
  <c r="DK116" i="9"/>
  <c r="DK218" i="9"/>
  <c r="DK187" i="9"/>
  <c r="DK40" i="9"/>
  <c r="DK181" i="9"/>
  <c r="DK276" i="9"/>
  <c r="DK410" i="9"/>
  <c r="DK129" i="9"/>
  <c r="DK120" i="9"/>
  <c r="DK214" i="9"/>
  <c r="DK393" i="9"/>
  <c r="DK367" i="9"/>
  <c r="DK18" i="9"/>
  <c r="DK93" i="9"/>
  <c r="DK401" i="9"/>
  <c r="DK51" i="9"/>
  <c r="DK462" i="9"/>
  <c r="DK125" i="9"/>
  <c r="DK205" i="9"/>
  <c r="DK111" i="9"/>
  <c r="DK467" i="9"/>
  <c r="DK209" i="9"/>
  <c r="DK90" i="9"/>
  <c r="DK221" i="9"/>
  <c r="DK259" i="9"/>
  <c r="DK266" i="9"/>
  <c r="DK98" i="9"/>
  <c r="DK25" i="9"/>
  <c r="DK229" i="9"/>
  <c r="DK53" i="9"/>
  <c r="DK271" i="9"/>
  <c r="DK306" i="9"/>
  <c r="DK299" i="9"/>
  <c r="DK398" i="9"/>
  <c r="DK466" i="9"/>
  <c r="DK102" i="9"/>
  <c r="DK405" i="9"/>
  <c r="DK81" i="9"/>
  <c r="DK437" i="9"/>
  <c r="DK404" i="9"/>
  <c r="DK348" i="9"/>
  <c r="DK413" i="9"/>
  <c r="DK328" i="9"/>
  <c r="DK43" i="9"/>
  <c r="DK156" i="9"/>
  <c r="DK485" i="9"/>
  <c r="DK480" i="9"/>
  <c r="BC10" i="9"/>
  <c r="CG484" i="9"/>
  <c r="CV145" i="9"/>
  <c r="CG488" i="9"/>
  <c r="CG183" i="9"/>
  <c r="CG285" i="9"/>
  <c r="CG221" i="9"/>
  <c r="CG224" i="9"/>
  <c r="CG60" i="9"/>
  <c r="CG84" i="9"/>
  <c r="CG382" i="9"/>
  <c r="CG338" i="9"/>
  <c r="CG242" i="9"/>
  <c r="AN196" i="9"/>
  <c r="AN500" i="9"/>
  <c r="AN169" i="9"/>
  <c r="AN391" i="9"/>
  <c r="AN446" i="9"/>
  <c r="AN328" i="9"/>
  <c r="AN369" i="9"/>
  <c r="CG319" i="9"/>
  <c r="CG472" i="9"/>
  <c r="CV86" i="9"/>
  <c r="CG394" i="9"/>
  <c r="CV454" i="9"/>
  <c r="CG149" i="9"/>
  <c r="CG151" i="9"/>
  <c r="DE34" i="9"/>
  <c r="DE35" i="9"/>
  <c r="DK406" i="9"/>
  <c r="AN436" i="9"/>
  <c r="AN482" i="9"/>
  <c r="AN97" i="9"/>
  <c r="AN422" i="9"/>
  <c r="AN286" i="9"/>
  <c r="AN337" i="9"/>
  <c r="AN15" i="9"/>
  <c r="AN91" i="9"/>
  <c r="AN345" i="9"/>
  <c r="AN409" i="9"/>
  <c r="AN321" i="9"/>
  <c r="AN177" i="9"/>
  <c r="AN450" i="9"/>
  <c r="AN77" i="9"/>
  <c r="AN126" i="9"/>
  <c r="AN454" i="9"/>
  <c r="AN211" i="9"/>
  <c r="AN361" i="9"/>
  <c r="AN381" i="9"/>
  <c r="AN186" i="9"/>
  <c r="AN92" i="9"/>
  <c r="AN193" i="9"/>
  <c r="AN191" i="9"/>
  <c r="AN175" i="9"/>
  <c r="AN389" i="9"/>
  <c r="AN312" i="9"/>
  <c r="AN425" i="9"/>
  <c r="AN474" i="9"/>
  <c r="AN299" i="9"/>
  <c r="AN351" i="9"/>
  <c r="AN308" i="9"/>
  <c r="AN479" i="9"/>
  <c r="AN356" i="9"/>
  <c r="AN62" i="9"/>
  <c r="AN305" i="9"/>
  <c r="AN407" i="9"/>
  <c r="DK233" i="9"/>
  <c r="BL211" i="9"/>
  <c r="DK195" i="9"/>
  <c r="DK267" i="9"/>
  <c r="DK296" i="9"/>
  <c r="CM207" i="9"/>
  <c r="DK136" i="9"/>
  <c r="DK303" i="9"/>
  <c r="DK378" i="9"/>
  <c r="CV31" i="9"/>
  <c r="CM490" i="9"/>
  <c r="DK310" i="9"/>
  <c r="DK142" i="9"/>
  <c r="DK186" i="9"/>
  <c r="DK279" i="9"/>
  <c r="DK370" i="9"/>
  <c r="DK145" i="9"/>
  <c r="CM242" i="9"/>
  <c r="DK289" i="9"/>
  <c r="DK224" i="9"/>
  <c r="DK482" i="9"/>
  <c r="DK477" i="9"/>
  <c r="DK468" i="9"/>
  <c r="DK119" i="9"/>
  <c r="DK128" i="9"/>
  <c r="DK237" i="9"/>
  <c r="DK201" i="9"/>
  <c r="DK253" i="9"/>
  <c r="DK273" i="9"/>
  <c r="DK192" i="9"/>
  <c r="DK408" i="9"/>
  <c r="DK258" i="9"/>
  <c r="DK188" i="9"/>
  <c r="DK321" i="9"/>
  <c r="DK382" i="9"/>
  <c r="DK169" i="9"/>
  <c r="DK340" i="9"/>
  <c r="DK185" i="9"/>
  <c r="DK194" i="9"/>
  <c r="DK106" i="9"/>
  <c r="DK225" i="9"/>
  <c r="DK133" i="9"/>
  <c r="DK200" i="9"/>
  <c r="DK452" i="9"/>
  <c r="DK126" i="9"/>
  <c r="DK163" i="9"/>
  <c r="DK227" i="9"/>
  <c r="DK97" i="9"/>
  <c r="DK359" i="9"/>
  <c r="DK168" i="9"/>
  <c r="DK278" i="9"/>
  <c r="DK412" i="9"/>
  <c r="DK52" i="9"/>
  <c r="DK41" i="9"/>
  <c r="DK101" i="9"/>
  <c r="DK380" i="9"/>
  <c r="DK179" i="9"/>
  <c r="DK175" i="9"/>
  <c r="DK472" i="9"/>
  <c r="DK272" i="9"/>
  <c r="DK72" i="9"/>
  <c r="DK83" i="9"/>
  <c r="DK177" i="9"/>
  <c r="DK446" i="9"/>
  <c r="DK217" i="9"/>
  <c r="DK79" i="9"/>
  <c r="DK498" i="9"/>
  <c r="DK495" i="9"/>
  <c r="DK57" i="9"/>
  <c r="DK44" i="9"/>
  <c r="DK423" i="9"/>
  <c r="DK435" i="9"/>
  <c r="AE10" i="9"/>
  <c r="AW450" i="9"/>
  <c r="CG190" i="9"/>
  <c r="CG503" i="9"/>
  <c r="CG53" i="9"/>
  <c r="CG185" i="9"/>
  <c r="CG208" i="9"/>
  <c r="CG262" i="9"/>
  <c r="CG475" i="9"/>
  <c r="CG385" i="9"/>
  <c r="CG107" i="9"/>
  <c r="CG123" i="9"/>
  <c r="AN239" i="9"/>
  <c r="AN437" i="9"/>
  <c r="AN124" i="9"/>
  <c r="AN273" i="9"/>
  <c r="AN109" i="9"/>
  <c r="AN379" i="9"/>
  <c r="AN402" i="9"/>
  <c r="AN366" i="9"/>
  <c r="CV225" i="9"/>
  <c r="CG505" i="9"/>
  <c r="CG318" i="9"/>
  <c r="CG487" i="9"/>
  <c r="CG34" i="9"/>
  <c r="AN140" i="9"/>
  <c r="CV333" i="9"/>
  <c r="CG401" i="9"/>
  <c r="CG375" i="9"/>
  <c r="CG272" i="9"/>
  <c r="AN350" i="9"/>
  <c r="AN285" i="9"/>
  <c r="DE32" i="9"/>
  <c r="AN497" i="9"/>
  <c r="AN486" i="9"/>
  <c r="AN158" i="9"/>
  <c r="AN234" i="9"/>
  <c r="AN66" i="9"/>
  <c r="AN291" i="9"/>
  <c r="AN203" i="9"/>
  <c r="AN398" i="9"/>
  <c r="AN335" i="9"/>
  <c r="AN172" i="9"/>
  <c r="AN452" i="9"/>
  <c r="AN266" i="9"/>
  <c r="AN501" i="9"/>
  <c r="AN315" i="9"/>
  <c r="AN340" i="9"/>
  <c r="AN167" i="9"/>
  <c r="AN376" i="9"/>
  <c r="AN182" i="9"/>
  <c r="AN421" i="9"/>
  <c r="AN217" i="9"/>
  <c r="AN330" i="9"/>
  <c r="AN367" i="9"/>
  <c r="AN485" i="9"/>
  <c r="AN275" i="9"/>
  <c r="AN467" i="9"/>
  <c r="AN292" i="9"/>
  <c r="AN277" i="9"/>
  <c r="AN317" i="9"/>
  <c r="AN475" i="9"/>
  <c r="AN431" i="9"/>
  <c r="AN200" i="9"/>
  <c r="AN137" i="9"/>
  <c r="AN244" i="9"/>
  <c r="AN447" i="9"/>
  <c r="AN456" i="9"/>
  <c r="AN399" i="9"/>
  <c r="DK138" i="9"/>
  <c r="CM44" i="9"/>
  <c r="DK87" i="9"/>
  <c r="DK17" i="9"/>
  <c r="DK497" i="9"/>
  <c r="DK337" i="9"/>
  <c r="CM75" i="9"/>
  <c r="DK38" i="9"/>
  <c r="DK245" i="9"/>
  <c r="DK152" i="9"/>
  <c r="CM495" i="9"/>
  <c r="CM160" i="9"/>
  <c r="DK96" i="9"/>
  <c r="DK417" i="9"/>
  <c r="CM213" i="9"/>
  <c r="DK389" i="9"/>
  <c r="DK392" i="9"/>
  <c r="DK369" i="9"/>
  <c r="DK473" i="9"/>
  <c r="DK71" i="9"/>
  <c r="DK247" i="9"/>
  <c r="DK46" i="9"/>
  <c r="DK56" i="9"/>
  <c r="DK373" i="9"/>
  <c r="DK113" i="9"/>
  <c r="DK165" i="9"/>
  <c r="DK302" i="9"/>
  <c r="DK219" i="9"/>
  <c r="DK143" i="9"/>
  <c r="DK230" i="9"/>
  <c r="DK429" i="9"/>
  <c r="DK307" i="9"/>
  <c r="DK292" i="9"/>
  <c r="DK166" i="9"/>
  <c r="DK178" i="9"/>
  <c r="DK226" i="9"/>
  <c r="DK47" i="9"/>
  <c r="DK39" i="9"/>
  <c r="DK55" i="9"/>
  <c r="DK418" i="9"/>
  <c r="DK324" i="9"/>
  <c r="DK94" i="9"/>
  <c r="DK162" i="9"/>
  <c r="DK290" i="9"/>
  <c r="DK74" i="9"/>
  <c r="DK442" i="9"/>
  <c r="DK228" i="9"/>
  <c r="DK355" i="9"/>
  <c r="DK458" i="9"/>
  <c r="DK48" i="9"/>
  <c r="DK110" i="9"/>
  <c r="DK375" i="9"/>
  <c r="DK268" i="9"/>
  <c r="DK130" i="9"/>
  <c r="DK490" i="9"/>
  <c r="DK365" i="9"/>
  <c r="DK397" i="9"/>
  <c r="DK436" i="9"/>
  <c r="DK148" i="9"/>
  <c r="DK395" i="9"/>
  <c r="DK325" i="9"/>
  <c r="DK118" i="9"/>
  <c r="CA20" i="9"/>
  <c r="DK445" i="9"/>
  <c r="DK88" i="9"/>
  <c r="DK391" i="9"/>
  <c r="DK336" i="9"/>
  <c r="DK137" i="9"/>
  <c r="DK372" i="9"/>
  <c r="DK176" i="9"/>
  <c r="DK65" i="9"/>
  <c r="DK147" i="9"/>
  <c r="DK61" i="9"/>
  <c r="DK362" i="9"/>
  <c r="DK313" i="9"/>
  <c r="DK353" i="9"/>
  <c r="DK414" i="9"/>
  <c r="DK164" i="9"/>
  <c r="DK283" i="9"/>
  <c r="DK183" i="9"/>
  <c r="DK308" i="9"/>
  <c r="DK288" i="9"/>
  <c r="DK454" i="9"/>
  <c r="DK262" i="9"/>
  <c r="DK184" i="9"/>
  <c r="DK371" i="9"/>
  <c r="DK189" i="9"/>
  <c r="DK206" i="9"/>
  <c r="DK358" i="9"/>
  <c r="DK132" i="9"/>
  <c r="DK506" i="9"/>
  <c r="DK489" i="9"/>
  <c r="DK249" i="9"/>
  <c r="DK67" i="9"/>
  <c r="DK402" i="9"/>
  <c r="DK241" i="9"/>
  <c r="DK354" i="9"/>
  <c r="DK256" i="9"/>
  <c r="DK387" i="9"/>
  <c r="DK203" i="9"/>
  <c r="DK424" i="9"/>
  <c r="DK202" i="9"/>
  <c r="DK356" i="9"/>
  <c r="DK332" i="9"/>
  <c r="DK347" i="9"/>
  <c r="DK409" i="9"/>
  <c r="DK257" i="9"/>
  <c r="DK386" i="9"/>
  <c r="AN35" i="9"/>
  <c r="AN33" i="9"/>
  <c r="AN22" i="9"/>
  <c r="AN36" i="9"/>
  <c r="CV370" i="9"/>
  <c r="CV53" i="9"/>
  <c r="CV44" i="9"/>
  <c r="CV138" i="9"/>
  <c r="CV353" i="9"/>
  <c r="CV364" i="9"/>
  <c r="CV133" i="9"/>
  <c r="CV402" i="9"/>
  <c r="CV130" i="9"/>
  <c r="CV279" i="9"/>
  <c r="CV212" i="9"/>
  <c r="CV206" i="9"/>
  <c r="CV105" i="9"/>
  <c r="CV147" i="9"/>
  <c r="CV248" i="9"/>
  <c r="CV216" i="9"/>
  <c r="CV277" i="9"/>
  <c r="CV160" i="9"/>
  <c r="CV193" i="9"/>
  <c r="CV409" i="9"/>
  <c r="CV166" i="9"/>
  <c r="CV473" i="9"/>
  <c r="CV156" i="9"/>
  <c r="CV122" i="9"/>
  <c r="CV232" i="9"/>
  <c r="CV77" i="9"/>
  <c r="CV455" i="9"/>
  <c r="CV372" i="9"/>
  <c r="CV268" i="9"/>
  <c r="CV308" i="9"/>
  <c r="CV312" i="9"/>
  <c r="CV383" i="9"/>
  <c r="CV325" i="9"/>
  <c r="CV80" i="9"/>
  <c r="CV419" i="9"/>
  <c r="CV396" i="9"/>
  <c r="CV463" i="9"/>
  <c r="CV305" i="9"/>
  <c r="CV71" i="9"/>
  <c r="CV418" i="9"/>
  <c r="CV251" i="9"/>
  <c r="CV267" i="9"/>
  <c r="CV151" i="9"/>
  <c r="CV302" i="9"/>
  <c r="CV296" i="9"/>
  <c r="CV344" i="9"/>
  <c r="CV456" i="9"/>
  <c r="CV358" i="9"/>
  <c r="CV178" i="9"/>
  <c r="CV498" i="9"/>
  <c r="CV139" i="9"/>
  <c r="CV185" i="9"/>
  <c r="CV198" i="9"/>
  <c r="CV128" i="9"/>
  <c r="CV351" i="9"/>
  <c r="CV111" i="9"/>
  <c r="CV338" i="9"/>
  <c r="CV421" i="9"/>
  <c r="CV345" i="9"/>
  <c r="CV228" i="9"/>
  <c r="CV417" i="9"/>
  <c r="CV392" i="9"/>
  <c r="CV352" i="9"/>
  <c r="CV310" i="9"/>
  <c r="CV366" i="9"/>
  <c r="CV242" i="9"/>
  <c r="CV397" i="9"/>
  <c r="CV354" i="9"/>
  <c r="CV159" i="9"/>
  <c r="CV83" i="9"/>
  <c r="CV203" i="9"/>
  <c r="CV487" i="9"/>
  <c r="CV288" i="9"/>
  <c r="CV407" i="9"/>
  <c r="CV68" i="9"/>
  <c r="CV102" i="9"/>
  <c r="CV362" i="9"/>
  <c r="CV371" i="9"/>
  <c r="CV326" i="9"/>
  <c r="CV399" i="9"/>
  <c r="CV339" i="9"/>
  <c r="CV303" i="9"/>
  <c r="CV190" i="9"/>
  <c r="CV241" i="9"/>
  <c r="CV51" i="9"/>
  <c r="CV187" i="9"/>
  <c r="CV435" i="9"/>
  <c r="CV113" i="9"/>
  <c r="CV114" i="9"/>
  <c r="CV58" i="9"/>
  <c r="CV453" i="9"/>
  <c r="CV282" i="9"/>
  <c r="CV323" i="9"/>
  <c r="CV65" i="9"/>
  <c r="CV482" i="9"/>
  <c r="CV280" i="9"/>
  <c r="CV329" i="9"/>
  <c r="CV465" i="9"/>
  <c r="CV52" i="9"/>
  <c r="CV93" i="9"/>
  <c r="CV104" i="9"/>
  <c r="CV57" i="9"/>
  <c r="CV462" i="9"/>
  <c r="CV247" i="9"/>
  <c r="CV394" i="9"/>
  <c r="CV191" i="9"/>
  <c r="CV272" i="9"/>
  <c r="CV368" i="9"/>
  <c r="CV176" i="9"/>
  <c r="CV148" i="9"/>
  <c r="CV78" i="9"/>
  <c r="CV447" i="9"/>
  <c r="CV70" i="9"/>
  <c r="CV422" i="9"/>
  <c r="CV341" i="9"/>
  <c r="AW376" i="9"/>
  <c r="BL205" i="9"/>
  <c r="BL189" i="9"/>
  <c r="AW56" i="9"/>
  <c r="AW389" i="9"/>
  <c r="AW186" i="9"/>
  <c r="BL44" i="9"/>
  <c r="BL122" i="9"/>
  <c r="AW402" i="9"/>
  <c r="AW100" i="9"/>
  <c r="BL299" i="9"/>
  <c r="BL256" i="9"/>
  <c r="BL212" i="9"/>
  <c r="BL80" i="9"/>
  <c r="AW306" i="9"/>
  <c r="AW65" i="9"/>
  <c r="AW409" i="9"/>
  <c r="BL270" i="9"/>
  <c r="BL152" i="9"/>
  <c r="AW304" i="9"/>
  <c r="AW330" i="9"/>
  <c r="BL495" i="9"/>
  <c r="AW481" i="9"/>
  <c r="AW58" i="9"/>
  <c r="AW332" i="9"/>
  <c r="BL492" i="9"/>
  <c r="BL336" i="9"/>
  <c r="AW194" i="9"/>
  <c r="AW292" i="9"/>
  <c r="AW428" i="9"/>
  <c r="AW459" i="9"/>
  <c r="AW327" i="9"/>
  <c r="AW432" i="9"/>
  <c r="AW199" i="9"/>
  <c r="AW253" i="9"/>
  <c r="AW115" i="9"/>
  <c r="AW83" i="9"/>
  <c r="AW469" i="9"/>
  <c r="AW479" i="9"/>
  <c r="AW392" i="9"/>
  <c r="AW193" i="9"/>
  <c r="AW222" i="9"/>
  <c r="DK123" i="9"/>
  <c r="DK465" i="9"/>
  <c r="DK250" i="9"/>
  <c r="DK377" i="9"/>
  <c r="DK433" i="9"/>
  <c r="DK124" i="9"/>
  <c r="DK450" i="9"/>
  <c r="DK350" i="9"/>
  <c r="DK54" i="9"/>
  <c r="DK394" i="9"/>
  <c r="DK122" i="9"/>
  <c r="DK141" i="9"/>
  <c r="DK115" i="9"/>
  <c r="DK470" i="9"/>
  <c r="DK330" i="9"/>
  <c r="DK501" i="9"/>
  <c r="DK92" i="9"/>
  <c r="DK381" i="9"/>
  <c r="DK329" i="9"/>
  <c r="DK305" i="9"/>
  <c r="DK309" i="9"/>
  <c r="DB33" i="9"/>
  <c r="DK243" i="9"/>
  <c r="DK492" i="9"/>
  <c r="DK439" i="9"/>
  <c r="DK190" i="9"/>
  <c r="DK431" i="9"/>
  <c r="DK108" i="9"/>
  <c r="DK293" i="9"/>
  <c r="DK486" i="9"/>
  <c r="DK488" i="9"/>
  <c r="DK344" i="9"/>
  <c r="DK335" i="9"/>
  <c r="DK494" i="9"/>
  <c r="DK285" i="9"/>
  <c r="DK62" i="9"/>
  <c r="DK341" i="9"/>
  <c r="DK13" i="9"/>
  <c r="DK127" i="9"/>
  <c r="DK507" i="9"/>
  <c r="DK76" i="9"/>
  <c r="DK114" i="9"/>
  <c r="DK238" i="9"/>
  <c r="DK151" i="9"/>
  <c r="DK476" i="9"/>
  <c r="DK474" i="9"/>
  <c r="DK322" i="9"/>
  <c r="DK263" i="9"/>
  <c r="DK155" i="9"/>
  <c r="DK475" i="9"/>
  <c r="DK317" i="9"/>
  <c r="AN29" i="9"/>
  <c r="CV495" i="9"/>
  <c r="CV127" i="9"/>
  <c r="CV43" i="9"/>
  <c r="CV271" i="9"/>
  <c r="CV432" i="9"/>
  <c r="CV73" i="9"/>
  <c r="CV485" i="9"/>
  <c r="CV235" i="9"/>
  <c r="CV332" i="9"/>
  <c r="CV505" i="9"/>
  <c r="CV189" i="9"/>
  <c r="CV234" i="9"/>
  <c r="CV428" i="9"/>
  <c r="CV481" i="9"/>
  <c r="CV41" i="9"/>
  <c r="CV38" i="9"/>
  <c r="CV110" i="9"/>
  <c r="CV423" i="9"/>
  <c r="CV119" i="9"/>
  <c r="CV261" i="9"/>
  <c r="CV464" i="9"/>
  <c r="CV361" i="9"/>
  <c r="CV377" i="9"/>
  <c r="CV307" i="9"/>
  <c r="CV301" i="9"/>
  <c r="CV502" i="9"/>
  <c r="CV412" i="9"/>
  <c r="CV249" i="9"/>
  <c r="CV357" i="9"/>
  <c r="CV199" i="9"/>
  <c r="CV116" i="9"/>
  <c r="CV69" i="9"/>
  <c r="CV106" i="9"/>
  <c r="CV117" i="9"/>
  <c r="CV461" i="9"/>
  <c r="CV480" i="9"/>
  <c r="CV90" i="9"/>
  <c r="CV425" i="9"/>
  <c r="CV121" i="9"/>
  <c r="CV488" i="9"/>
  <c r="CV186" i="9"/>
  <c r="CV97" i="9"/>
  <c r="CV355" i="9"/>
  <c r="CV374" i="9"/>
  <c r="CV98" i="9"/>
  <c r="CV491" i="9"/>
  <c r="CV39" i="9"/>
  <c r="CV140" i="9"/>
  <c r="CV144" i="9"/>
  <c r="CV205" i="9"/>
  <c r="CV194" i="9"/>
  <c r="CV63" i="9"/>
  <c r="CV398" i="9"/>
  <c r="CV472" i="9"/>
  <c r="CV246" i="9"/>
  <c r="CV367" i="9"/>
  <c r="CV442" i="9"/>
  <c r="CV337" i="9"/>
  <c r="CV226" i="9"/>
  <c r="CV420" i="9"/>
  <c r="CV40" i="9"/>
  <c r="CV507" i="9"/>
  <c r="CV239" i="9"/>
  <c r="CV37" i="9"/>
  <c r="CV142" i="9"/>
  <c r="CV360" i="9"/>
  <c r="CV408" i="9"/>
  <c r="CV215" i="9"/>
  <c r="CV429" i="9"/>
  <c r="CV214" i="9"/>
  <c r="CV174" i="9"/>
  <c r="CV217" i="9"/>
  <c r="CV427" i="9"/>
  <c r="CV343" i="9"/>
  <c r="CV283" i="9"/>
  <c r="CV287" i="9"/>
  <c r="CV103" i="9"/>
  <c r="CV437" i="9"/>
  <c r="CV479" i="9"/>
  <c r="CV433" i="9"/>
  <c r="CV177" i="9"/>
  <c r="CV231" i="9"/>
  <c r="CV92" i="9"/>
  <c r="BO15" i="9"/>
  <c r="CV483" i="9"/>
  <c r="CV391" i="9"/>
  <c r="CV255" i="9"/>
  <c r="CV173" i="9"/>
  <c r="CV504" i="9"/>
  <c r="CV129" i="9"/>
  <c r="CV99" i="9"/>
  <c r="CV168" i="9"/>
  <c r="CV60" i="9"/>
  <c r="CV471" i="9"/>
  <c r="CV449" i="9"/>
  <c r="DH31" i="9"/>
  <c r="AW197" i="9"/>
  <c r="BL125" i="9"/>
  <c r="BL155" i="9"/>
  <c r="BL267" i="9"/>
  <c r="AW102" i="9"/>
  <c r="AW309" i="9"/>
  <c r="BL412" i="9"/>
  <c r="BL148" i="9"/>
  <c r="BL169" i="9"/>
  <c r="AW496" i="9"/>
  <c r="BL440" i="9"/>
  <c r="AW401" i="9"/>
  <c r="BL438" i="9"/>
  <c r="BL139" i="9"/>
  <c r="BL408" i="9"/>
  <c r="AW445" i="9"/>
  <c r="AW117" i="9"/>
  <c r="AW361" i="9"/>
  <c r="BL303" i="9"/>
  <c r="AW416" i="9"/>
  <c r="BL310" i="9"/>
  <c r="BL225" i="9"/>
  <c r="AW339" i="9"/>
  <c r="AW316" i="9"/>
  <c r="BL171" i="9"/>
  <c r="BL188" i="9"/>
  <c r="BL68" i="9"/>
  <c r="BL66" i="9"/>
  <c r="AW458" i="9"/>
  <c r="AK32" i="9"/>
  <c r="DH28" i="9"/>
  <c r="AK34" i="9"/>
  <c r="DH14" i="9"/>
  <c r="AK26" i="9"/>
  <c r="AK19" i="9"/>
  <c r="AK15" i="9"/>
  <c r="AK33" i="9"/>
  <c r="AW52" i="9"/>
  <c r="AW178" i="9"/>
  <c r="AW144" i="9"/>
  <c r="AW239" i="9"/>
  <c r="AW57" i="9"/>
  <c r="AW237" i="9"/>
  <c r="AW283" i="9"/>
  <c r="AW485" i="9"/>
  <c r="AW130" i="9"/>
  <c r="AW270" i="9"/>
  <c r="AW405" i="9"/>
  <c r="AW345" i="9"/>
  <c r="AW68" i="9"/>
  <c r="AW406" i="9"/>
  <c r="AW62" i="9"/>
  <c r="AW260" i="9"/>
  <c r="AW80" i="9"/>
  <c r="AW367" i="9"/>
  <c r="CM426" i="9"/>
  <c r="AW357" i="9"/>
  <c r="AW241" i="9"/>
  <c r="AW289" i="9"/>
  <c r="AW423" i="9"/>
  <c r="AW125" i="9"/>
  <c r="AW95" i="9"/>
  <c r="AW148" i="9"/>
  <c r="AW137" i="9"/>
  <c r="AW282" i="9"/>
  <c r="AW112" i="9"/>
  <c r="AW312" i="9"/>
  <c r="AW494" i="9"/>
  <c r="AW307" i="9"/>
  <c r="AW79" i="9"/>
  <c r="AW415" i="9"/>
  <c r="AW89" i="9"/>
  <c r="AW403" i="9"/>
  <c r="AW319" i="9"/>
  <c r="AW223" i="9"/>
  <c r="AW218" i="9"/>
  <c r="AW138" i="9"/>
  <c r="AW173" i="9"/>
  <c r="AW124" i="9"/>
  <c r="AW246" i="9"/>
  <c r="AW180" i="9"/>
  <c r="AW152" i="9"/>
  <c r="AW342" i="9"/>
  <c r="AW359" i="9"/>
  <c r="AW362" i="9"/>
  <c r="AW493" i="9"/>
  <c r="AW419" i="9"/>
  <c r="AW131" i="9"/>
  <c r="AW448" i="9"/>
  <c r="AW412" i="9"/>
  <c r="AW249" i="9"/>
  <c r="AW38" i="9"/>
  <c r="AW220" i="9"/>
  <c r="AW262" i="9"/>
  <c r="AW146" i="9"/>
  <c r="AW208" i="9"/>
  <c r="AW374" i="9"/>
  <c r="AW407" i="9"/>
  <c r="DK82" i="9"/>
  <c r="DK499" i="9"/>
  <c r="DK297" i="9"/>
  <c r="DK154" i="9"/>
  <c r="CA33" i="9"/>
  <c r="DK77" i="9"/>
  <c r="DK100" i="9"/>
  <c r="DK180" i="9"/>
  <c r="DK286" i="9"/>
  <c r="DK366" i="9"/>
  <c r="DK487" i="9"/>
  <c r="DK331" i="9"/>
  <c r="DK210" i="9"/>
  <c r="DK327" i="9"/>
  <c r="DK400" i="9"/>
  <c r="DK235" i="9"/>
  <c r="DK157" i="9"/>
  <c r="DK295" i="9"/>
  <c r="DK338" i="9"/>
  <c r="DK491" i="9"/>
  <c r="DK150" i="9"/>
  <c r="DK223" i="9"/>
  <c r="DK170" i="9"/>
  <c r="DK121" i="9"/>
  <c r="DK461" i="9"/>
  <c r="DK64" i="9"/>
  <c r="DK478" i="9"/>
  <c r="DK451" i="9"/>
  <c r="DK346" i="9"/>
  <c r="DK385" i="9"/>
  <c r="DK172" i="9"/>
  <c r="DK159" i="9"/>
  <c r="DK361" i="9"/>
  <c r="DK153" i="9"/>
  <c r="AN30" i="9"/>
  <c r="AN31" i="9"/>
  <c r="CV346" i="9"/>
  <c r="CV414" i="9"/>
  <c r="CV161" i="9"/>
  <c r="CV258" i="9"/>
  <c r="CV273" i="9"/>
  <c r="CV393" i="9"/>
  <c r="CV430" i="9"/>
  <c r="CV334" i="9"/>
  <c r="CV468" i="9"/>
  <c r="CV67" i="9"/>
  <c r="CV376" i="9"/>
  <c r="CV201" i="9"/>
  <c r="CV404" i="9"/>
  <c r="CV107" i="9"/>
  <c r="CV278" i="9"/>
  <c r="CV229" i="9"/>
  <c r="CV109" i="9"/>
  <c r="CV207" i="9"/>
  <c r="CV165" i="9"/>
  <c r="CV257" i="9"/>
  <c r="CV132" i="9"/>
  <c r="CV506" i="9"/>
  <c r="CV84" i="9"/>
  <c r="CV112" i="9"/>
  <c r="CV172" i="9"/>
  <c r="CV180" i="9"/>
  <c r="CV162" i="9"/>
  <c r="CV163" i="9"/>
  <c r="CV81" i="9"/>
  <c r="CV210" i="9"/>
  <c r="CV300" i="9"/>
  <c r="CV143" i="9"/>
  <c r="CV405" i="9"/>
  <c r="CV384" i="9"/>
  <c r="CV221" i="9"/>
  <c r="CV131" i="9"/>
  <c r="CV56" i="9"/>
  <c r="CV49" i="9"/>
  <c r="CV293" i="9"/>
  <c r="CV197" i="9"/>
  <c r="CV316" i="9"/>
  <c r="CV290" i="9"/>
  <c r="CV298" i="9"/>
  <c r="CV388" i="9"/>
  <c r="CV478" i="9"/>
  <c r="CV284" i="9"/>
  <c r="CV484" i="9"/>
  <c r="CV328" i="9"/>
  <c r="CV274" i="9"/>
  <c r="CV426" i="9"/>
  <c r="CV146" i="9"/>
  <c r="CV74" i="9"/>
  <c r="CV395" i="9"/>
  <c r="CV441" i="9"/>
  <c r="CV475" i="9"/>
  <c r="BL465" i="9"/>
  <c r="BL353" i="9"/>
  <c r="AW467" i="9"/>
  <c r="BL116" i="9"/>
  <c r="BL363" i="9"/>
  <c r="AW201" i="9"/>
  <c r="BL248" i="9"/>
  <c r="BL37" i="9"/>
  <c r="BL395" i="9"/>
  <c r="AW457" i="9"/>
  <c r="BL348" i="9"/>
  <c r="BL241" i="9"/>
  <c r="BL285" i="9"/>
  <c r="AW74" i="9"/>
  <c r="BL45" i="9"/>
  <c r="AW480" i="9"/>
  <c r="AW207" i="9"/>
  <c r="AW418" i="9"/>
  <c r="AW151" i="9"/>
  <c r="AW425" i="9"/>
  <c r="CM146" i="9"/>
  <c r="AW233" i="9"/>
  <c r="AW53" i="9"/>
  <c r="AW187" i="9"/>
  <c r="AW238" i="9"/>
  <c r="AW195" i="9"/>
  <c r="AW336" i="9"/>
  <c r="AW235" i="9"/>
  <c r="AW338" i="9"/>
  <c r="AW388" i="9"/>
  <c r="AW325" i="9"/>
  <c r="AW396" i="9"/>
  <c r="AW118" i="9"/>
  <c r="AW498" i="9"/>
  <c r="AW375" i="9"/>
  <c r="AW69" i="9"/>
  <c r="AW164" i="9"/>
  <c r="AW368" i="9"/>
  <c r="AW72" i="9"/>
  <c r="AW466" i="9"/>
  <c r="AW356" i="9"/>
  <c r="AW264" i="9"/>
  <c r="AW189" i="9"/>
  <c r="AW14" i="9"/>
  <c r="AW473" i="9"/>
  <c r="AW104" i="9"/>
  <c r="AW150" i="9"/>
  <c r="AW139" i="9"/>
  <c r="AW487" i="9"/>
  <c r="AW111" i="9"/>
  <c r="AW206" i="9"/>
  <c r="AW266" i="9"/>
  <c r="AW447" i="9"/>
  <c r="AW500" i="9"/>
  <c r="AW257" i="9"/>
  <c r="AW11" i="9"/>
  <c r="AW226" i="9"/>
  <c r="AW506" i="9"/>
  <c r="AW254" i="9"/>
  <c r="AW82" i="9"/>
  <c r="AW37" i="9"/>
  <c r="AW346" i="9"/>
  <c r="AW84" i="9"/>
  <c r="AW200" i="9"/>
  <c r="AW215" i="9"/>
  <c r="AW219" i="9"/>
  <c r="AW165" i="9"/>
  <c r="AW172" i="9"/>
  <c r="AW153" i="9"/>
  <c r="AW70" i="9"/>
  <c r="AW188" i="9"/>
  <c r="AW66" i="9"/>
  <c r="AW214" i="9"/>
  <c r="AW343" i="9"/>
  <c r="AW88" i="9"/>
  <c r="AW48" i="9"/>
  <c r="AW294" i="9"/>
  <c r="AW119" i="9"/>
  <c r="AW170" i="9"/>
  <c r="AW372" i="9"/>
  <c r="AW227" i="9"/>
  <c r="AW273" i="9"/>
  <c r="AW90" i="9"/>
  <c r="AW91" i="9"/>
  <c r="AW305" i="9"/>
  <c r="AW340" i="9"/>
  <c r="CM281" i="9"/>
  <c r="AW350" i="9"/>
  <c r="AW303" i="9"/>
  <c r="AW255" i="9"/>
  <c r="AW251" i="9"/>
  <c r="AW75" i="9"/>
  <c r="AW360" i="9"/>
  <c r="AW185" i="9"/>
  <c r="AW123" i="9"/>
  <c r="AW103" i="9"/>
  <c r="AW499" i="9"/>
  <c r="AW129" i="9"/>
  <c r="AW234" i="9"/>
  <c r="AW404" i="9"/>
  <c r="AW60" i="9"/>
  <c r="AW64" i="9"/>
  <c r="AW155" i="9"/>
  <c r="AW85" i="9"/>
  <c r="CM38" i="9"/>
  <c r="CM460" i="9"/>
  <c r="CM332" i="9"/>
  <c r="AB11" i="9"/>
  <c r="CM101" i="9"/>
  <c r="CM230" i="9"/>
  <c r="AB19" i="9"/>
  <c r="CM489" i="9"/>
  <c r="CM48" i="9"/>
  <c r="CM293" i="9"/>
  <c r="CM165" i="9"/>
  <c r="BR21" i="9"/>
  <c r="BR34" i="9"/>
  <c r="CM314" i="9"/>
  <c r="CM418" i="9"/>
  <c r="CM42" i="9"/>
  <c r="CM295" i="9"/>
  <c r="CM377" i="9"/>
  <c r="CM258" i="9"/>
  <c r="CM284" i="9"/>
  <c r="CM387" i="9"/>
  <c r="CM336" i="9"/>
  <c r="CM282" i="9"/>
  <c r="AB34" i="9"/>
  <c r="CM483" i="9"/>
  <c r="CM477" i="9"/>
  <c r="CM473" i="9"/>
  <c r="CM43" i="9"/>
  <c r="CM164" i="9"/>
  <c r="CM133" i="9"/>
  <c r="CM141" i="9"/>
  <c r="CM430" i="9"/>
  <c r="CM506" i="9"/>
  <c r="CM502" i="9"/>
  <c r="CM37" i="9"/>
  <c r="CM435" i="9"/>
  <c r="CM380" i="9"/>
  <c r="CM443" i="9"/>
  <c r="CM77" i="9"/>
  <c r="CM364" i="9"/>
  <c r="CM397" i="9"/>
  <c r="CM457" i="9"/>
  <c r="CM203" i="9"/>
  <c r="CM279" i="9"/>
  <c r="CM395" i="9"/>
  <c r="CM322" i="9"/>
  <c r="CM71" i="9"/>
  <c r="CM318" i="9"/>
  <c r="CM391" i="9"/>
  <c r="CM497" i="9"/>
  <c r="CM410" i="9"/>
  <c r="CM405" i="9"/>
  <c r="CM260" i="9"/>
  <c r="CM62" i="9"/>
  <c r="CM166" i="9"/>
  <c r="CM46" i="9"/>
  <c r="CM375" i="9"/>
  <c r="CM200" i="9"/>
  <c r="CM351" i="9"/>
  <c r="CM404" i="9"/>
  <c r="CM492" i="9"/>
  <c r="CM353" i="9"/>
  <c r="CM39" i="9"/>
  <c r="CM138" i="9"/>
  <c r="CM304" i="9"/>
  <c r="CM402" i="9"/>
  <c r="CM354" i="9"/>
  <c r="CM320" i="9"/>
  <c r="CM147" i="9"/>
  <c r="CM235" i="9"/>
  <c r="CM465" i="9"/>
  <c r="CM298" i="9"/>
  <c r="CM442" i="9"/>
  <c r="CM131" i="9"/>
  <c r="DK333" i="9"/>
  <c r="DK294" i="9"/>
  <c r="DK448" i="9"/>
  <c r="DK213" i="9"/>
  <c r="DK421" i="9"/>
  <c r="DK260" i="9"/>
  <c r="DK234" i="9"/>
  <c r="DK131" i="9"/>
  <c r="DK334" i="9"/>
  <c r="DK319" i="9"/>
  <c r="DK316" i="9"/>
  <c r="DK158" i="9"/>
  <c r="DK60" i="9"/>
  <c r="DK196" i="9"/>
  <c r="DB26" i="9"/>
  <c r="DK149" i="9"/>
  <c r="DK140" i="9"/>
  <c r="DK84" i="9"/>
  <c r="DK422" i="9"/>
  <c r="DK326" i="9"/>
  <c r="DK427" i="9"/>
  <c r="AN32" i="9"/>
  <c r="CV438" i="9"/>
  <c r="CV94" i="9"/>
  <c r="CV375" i="9"/>
  <c r="CV443" i="9"/>
  <c r="CV211" i="9"/>
  <c r="CV424" i="9"/>
  <c r="CV155" i="9"/>
  <c r="CV349" i="9"/>
  <c r="CV324" i="9"/>
  <c r="CV439" i="9"/>
  <c r="CV389" i="9"/>
  <c r="CV470" i="9"/>
  <c r="CV452" i="9"/>
  <c r="CV192" i="9"/>
  <c r="CV365" i="9"/>
  <c r="CV336" i="9"/>
  <c r="CV96" i="9"/>
  <c r="CV179" i="9"/>
  <c r="CV436" i="9"/>
  <c r="CV115" i="9"/>
  <c r="CV474" i="9"/>
  <c r="CV381" i="9"/>
  <c r="CV118" i="9"/>
  <c r="CV233" i="9"/>
  <c r="CV306" i="9"/>
  <c r="CV240" i="9"/>
  <c r="CV164" i="9"/>
  <c r="CV219" i="9"/>
  <c r="CV100" i="9"/>
  <c r="CV496" i="9"/>
  <c r="CV369" i="9"/>
  <c r="CV451" i="9"/>
  <c r="CV75" i="9"/>
  <c r="CV45" i="9"/>
  <c r="CV304" i="9"/>
  <c r="CV410" i="9"/>
  <c r="CV359" i="9"/>
  <c r="CV342" i="9"/>
  <c r="CV403" i="9"/>
  <c r="CV95" i="9"/>
  <c r="CV157" i="9"/>
  <c r="CV209" i="9"/>
  <c r="CV285" i="9"/>
  <c r="CV440" i="9"/>
  <c r="CV54" i="9"/>
  <c r="CV237" i="9"/>
  <c r="CV208" i="9"/>
  <c r="CV91" i="9"/>
  <c r="CV260" i="9"/>
  <c r="BO18" i="9"/>
  <c r="BL249" i="9"/>
  <c r="BL53" i="9"/>
  <c r="AW248" i="9"/>
  <c r="BL73" i="9"/>
  <c r="AW134" i="9"/>
  <c r="BL22" i="9"/>
  <c r="BL460" i="9"/>
  <c r="BL496" i="9"/>
  <c r="AW288" i="9"/>
  <c r="AW126" i="9"/>
  <c r="BL366" i="9"/>
  <c r="AW272" i="9"/>
  <c r="BL455" i="9"/>
  <c r="BL305" i="9"/>
  <c r="AW421" i="9"/>
  <c r="DH21" i="9"/>
  <c r="AK28" i="9"/>
  <c r="AK24" i="9"/>
  <c r="DH32" i="9"/>
  <c r="AW127" i="9"/>
  <c r="AW385" i="9"/>
  <c r="AW271" i="9"/>
  <c r="AW394" i="9"/>
  <c r="AW434" i="9"/>
  <c r="AW497" i="9"/>
  <c r="AW482" i="9"/>
  <c r="AW322" i="9"/>
  <c r="AW168" i="9"/>
  <c r="AW22" i="9"/>
  <c r="AW365" i="9"/>
  <c r="AW477" i="9"/>
  <c r="AW190" i="9"/>
  <c r="AW140" i="9"/>
  <c r="AW224" i="9"/>
  <c r="AW379" i="9"/>
  <c r="AW59" i="9"/>
  <c r="AW410" i="9"/>
  <c r="AW488" i="9"/>
  <c r="AW192" i="9"/>
  <c r="AW160" i="9"/>
  <c r="AW355" i="9"/>
  <c r="AW318" i="9"/>
  <c r="AW507" i="9"/>
  <c r="AW156" i="9"/>
  <c r="AW364" i="9"/>
  <c r="AW436" i="9"/>
  <c r="AW176" i="9"/>
  <c r="AW505" i="9"/>
  <c r="AW154" i="9"/>
  <c r="AW470" i="9"/>
  <c r="AW277" i="9"/>
  <c r="AW358" i="9"/>
  <c r="AW495" i="9"/>
  <c r="AW313" i="9"/>
  <c r="AW414" i="9"/>
  <c r="AW122" i="9"/>
  <c r="AW191" i="9"/>
  <c r="AW183" i="9"/>
  <c r="AW157" i="9"/>
  <c r="AW279" i="9"/>
  <c r="AW464" i="9"/>
  <c r="AW269" i="9"/>
  <c r="AW163" i="9"/>
  <c r="AW501" i="9"/>
  <c r="AW132" i="9"/>
  <c r="AW169" i="9"/>
  <c r="DH11" i="9"/>
  <c r="AW492" i="9"/>
  <c r="AW503" i="9"/>
  <c r="AW391" i="9"/>
  <c r="AW287" i="9"/>
  <c r="AW198" i="9"/>
  <c r="AW268" i="9"/>
  <c r="AW308" i="9"/>
  <c r="AW232" i="9"/>
  <c r="AW211" i="9"/>
  <c r="AW212" i="9"/>
  <c r="AW285" i="9"/>
  <c r="AW333" i="9"/>
  <c r="AW456" i="9"/>
  <c r="AW465" i="9"/>
  <c r="AW166" i="9"/>
  <c r="AW311" i="9"/>
  <c r="AW310" i="9"/>
  <c r="AW110" i="9"/>
  <c r="AW354" i="9"/>
  <c r="AW76" i="9"/>
  <c r="AW116" i="9"/>
  <c r="AW390" i="9"/>
  <c r="AW453" i="9"/>
  <c r="AW398" i="9"/>
  <c r="AW429" i="9"/>
  <c r="AW265" i="9"/>
  <c r="AW347" i="9"/>
  <c r="AW315" i="9"/>
  <c r="AW259" i="9"/>
  <c r="AW475" i="9"/>
  <c r="AW71" i="9"/>
  <c r="AW420" i="9"/>
  <c r="AW213" i="9"/>
  <c r="AW108" i="9"/>
  <c r="AW300" i="9"/>
  <c r="AW230" i="9"/>
  <c r="AW182" i="9"/>
  <c r="AW159" i="9"/>
  <c r="AW490" i="9"/>
  <c r="AW121" i="9"/>
  <c r="AW348" i="9"/>
  <c r="AW231" i="9"/>
  <c r="CM491" i="9"/>
  <c r="CM88" i="9"/>
  <c r="CM198" i="9"/>
  <c r="CM413" i="9"/>
  <c r="CM56" i="9"/>
  <c r="CM84" i="9"/>
  <c r="CM153" i="9"/>
  <c r="CM428" i="9"/>
  <c r="CM111" i="9"/>
  <c r="CM338" i="9"/>
  <c r="CM241" i="9"/>
  <c r="CM278" i="9"/>
  <c r="CM438" i="9"/>
  <c r="CM455" i="9"/>
  <c r="CM113" i="9"/>
  <c r="CM368" i="9"/>
  <c r="CM345" i="9"/>
  <c r="CM127" i="9"/>
  <c r="CM185" i="9"/>
  <c r="CM437" i="9"/>
  <c r="BR31" i="9"/>
  <c r="BR26" i="9"/>
  <c r="BR11" i="9"/>
  <c r="CM249" i="9"/>
  <c r="CM218" i="9"/>
  <c r="CM205" i="9"/>
  <c r="CM95" i="9"/>
  <c r="CM135" i="9"/>
  <c r="CM253" i="9"/>
  <c r="CM264" i="9"/>
  <c r="CM90" i="9"/>
  <c r="CM61" i="9"/>
  <c r="CM226" i="9"/>
  <c r="CM110" i="9"/>
  <c r="CM63" i="9"/>
  <c r="CM476" i="9"/>
  <c r="CM389" i="9"/>
  <c r="CM469" i="9"/>
  <c r="CM221" i="9"/>
  <c r="CM488" i="9"/>
  <c r="CM371" i="9"/>
  <c r="CM370" i="9"/>
  <c r="CM220" i="9"/>
  <c r="CM306" i="9"/>
  <c r="CM47" i="9"/>
  <c r="CM240" i="9"/>
  <c r="CM195" i="9"/>
  <c r="CM468" i="9"/>
  <c r="CM274" i="9"/>
  <c r="CM299" i="9"/>
  <c r="CM126" i="9"/>
  <c r="CM245" i="9"/>
  <c r="CM312" i="9"/>
  <c r="CM479" i="9"/>
  <c r="CM350" i="9"/>
  <c r="CM229" i="9"/>
  <c r="CM444" i="9"/>
  <c r="CM346" i="9"/>
  <c r="CM507" i="9"/>
  <c r="CM225" i="9"/>
  <c r="CM82" i="9"/>
  <c r="CM432" i="9"/>
  <c r="CM485" i="9"/>
  <c r="CM256" i="9"/>
  <c r="CM112" i="9"/>
  <c r="CM202" i="9"/>
  <c r="CM296" i="9"/>
  <c r="CM494" i="9"/>
  <c r="CM286" i="9"/>
  <c r="CM399" i="9"/>
  <c r="CM53" i="9"/>
  <c r="CM52" i="9"/>
  <c r="CM140" i="9"/>
  <c r="CM251" i="9"/>
  <c r="CM54" i="9"/>
  <c r="CM236" i="9"/>
  <c r="DK360" i="9"/>
  <c r="DK396" i="9"/>
  <c r="DK443" i="9"/>
  <c r="DK503" i="9"/>
  <c r="DK242" i="9"/>
  <c r="DK379" i="9"/>
  <c r="DK323" i="9"/>
  <c r="DK301" i="9"/>
  <c r="DK75" i="9"/>
  <c r="DK274" i="9"/>
  <c r="DK69" i="9"/>
  <c r="DK182" i="9"/>
  <c r="DK469" i="9"/>
  <c r="DK471" i="9"/>
  <c r="DK493" i="9"/>
  <c r="DK314" i="9"/>
  <c r="DK460" i="9"/>
  <c r="DK103" i="9"/>
  <c r="DK58" i="9"/>
  <c r="DK232" i="9"/>
  <c r="DK441" i="9"/>
  <c r="DK208" i="9"/>
  <c r="DK70" i="9"/>
  <c r="DK415" i="9"/>
  <c r="AN16" i="9"/>
  <c r="AN19" i="9"/>
  <c r="CV350" i="9"/>
  <c r="CV458" i="9"/>
  <c r="CV223" i="9"/>
  <c r="CV245" i="9"/>
  <c r="CV347" i="9"/>
  <c r="CV406" i="9"/>
  <c r="CV501" i="9"/>
  <c r="CV196" i="9"/>
  <c r="CV411" i="9"/>
  <c r="CV183" i="9"/>
  <c r="CV125" i="9"/>
  <c r="CV158" i="9"/>
  <c r="CV469" i="9"/>
  <c r="CV379" i="9"/>
  <c r="CV263" i="9"/>
  <c r="CV79" i="9"/>
  <c r="BO19" i="9"/>
  <c r="CV294" i="9"/>
  <c r="CV218" i="9"/>
  <c r="CV126" i="9"/>
  <c r="CV466" i="9"/>
  <c r="CV295" i="9"/>
  <c r="CV363" i="9"/>
  <c r="CV413" i="9"/>
  <c r="CV434" i="9"/>
  <c r="CV141" i="9"/>
  <c r="CV59" i="9"/>
  <c r="CV259" i="9"/>
  <c r="CV450" i="9"/>
  <c r="CV448" i="9"/>
  <c r="CV170" i="9"/>
  <c r="CV108" i="9"/>
  <c r="CV276" i="9"/>
  <c r="CV499" i="9"/>
  <c r="CV153" i="9"/>
  <c r="CV317" i="9"/>
  <c r="CV382" i="9"/>
  <c r="CV89" i="9"/>
  <c r="CV48" i="9"/>
  <c r="CV150" i="9"/>
  <c r="CV42" i="9"/>
  <c r="CV299" i="9"/>
  <c r="CV253" i="9"/>
  <c r="CV188" i="9"/>
  <c r="CV270" i="9"/>
  <c r="CV493" i="9"/>
  <c r="CV313" i="9"/>
  <c r="CV47" i="9"/>
  <c r="CV238" i="9"/>
  <c r="CV200" i="9"/>
  <c r="CV171" i="9"/>
  <c r="CV120" i="9"/>
  <c r="CV490" i="9"/>
  <c r="CV61" i="9"/>
  <c r="CV309" i="9"/>
  <c r="DH30" i="9"/>
  <c r="AW314" i="9"/>
  <c r="AW135" i="9"/>
  <c r="BL370" i="9"/>
  <c r="BL499" i="9"/>
  <c r="AW145" i="9"/>
  <c r="AW433" i="9"/>
  <c r="AW439" i="9"/>
  <c r="AW381" i="9"/>
  <c r="BL230" i="9"/>
  <c r="AW93" i="9"/>
  <c r="AW331" i="9"/>
  <c r="BL182" i="9"/>
  <c r="AW50" i="9"/>
  <c r="AW286" i="9"/>
  <c r="AW380" i="9"/>
  <c r="AW326" i="9"/>
  <c r="AW43" i="9"/>
  <c r="AW321" i="9"/>
  <c r="AW109" i="9"/>
  <c r="AW504" i="9"/>
  <c r="AW424" i="9"/>
  <c r="AW301" i="9"/>
  <c r="AW386" i="9"/>
  <c r="AW229" i="9"/>
  <c r="AW413" i="9"/>
  <c r="AW101" i="9"/>
  <c r="AW397" i="9"/>
  <c r="AW256" i="9"/>
  <c r="AW295" i="9"/>
  <c r="AW174" i="9"/>
  <c r="AW217" i="9"/>
  <c r="AW334" i="9"/>
  <c r="AW205" i="9"/>
  <c r="AW63" i="9"/>
  <c r="AW114" i="9"/>
  <c r="AW77" i="9"/>
  <c r="AW87" i="9"/>
  <c r="AW296" i="9"/>
  <c r="AW302" i="9"/>
  <c r="AW320" i="9"/>
  <c r="AW471" i="9"/>
  <c r="AW417" i="9"/>
  <c r="AW196" i="9"/>
  <c r="AW210" i="9"/>
  <c r="AW484" i="9"/>
  <c r="AW242" i="9"/>
  <c r="AW106" i="9"/>
  <c r="AW293" i="9"/>
  <c r="AW161" i="9"/>
  <c r="AW378" i="9"/>
  <c r="AW204" i="9"/>
  <c r="AW105" i="9"/>
  <c r="AW393" i="9"/>
  <c r="AW446" i="9"/>
  <c r="AW382" i="9"/>
  <c r="AW15" i="9"/>
  <c r="AW369" i="9"/>
  <c r="AW438" i="9"/>
  <c r="AW49" i="9"/>
  <c r="AW42" i="9"/>
  <c r="AW149" i="9"/>
  <c r="AW44" i="9"/>
  <c r="AW400" i="9"/>
  <c r="AW128" i="9"/>
  <c r="AW431" i="9"/>
  <c r="AW94" i="9"/>
  <c r="AW202" i="9"/>
  <c r="AW426" i="9"/>
  <c r="AW335" i="9"/>
  <c r="AW323" i="9"/>
  <c r="AW184" i="9"/>
  <c r="AW78" i="9"/>
  <c r="AW427" i="9"/>
  <c r="AW23" i="9"/>
  <c r="AW483" i="9"/>
  <c r="AW489" i="9"/>
  <c r="AW41" i="9"/>
  <c r="AW328" i="9"/>
  <c r="AW55" i="9"/>
  <c r="AW236" i="9"/>
  <c r="AW225" i="9"/>
  <c r="AW133" i="9"/>
  <c r="AW203" i="9"/>
  <c r="AW171" i="9"/>
  <c r="AW344" i="9"/>
  <c r="AW158" i="9"/>
  <c r="AW120" i="9"/>
  <c r="AW86" i="9"/>
  <c r="AW441" i="9"/>
  <c r="AW177" i="9"/>
  <c r="AW107" i="9"/>
  <c r="AW337" i="9"/>
  <c r="AW252" i="9"/>
  <c r="CM480" i="9"/>
  <c r="AW502" i="9"/>
  <c r="AW284" i="9"/>
  <c r="AW443" i="9"/>
  <c r="AW39" i="9"/>
  <c r="AW51" i="9"/>
  <c r="AW136" i="9"/>
  <c r="AW179" i="9"/>
  <c r="AW373" i="9"/>
  <c r="AW291" i="9"/>
  <c r="AW408" i="9"/>
  <c r="AW486" i="9"/>
  <c r="AW395" i="9"/>
  <c r="AW97" i="9"/>
  <c r="AW371" i="9"/>
  <c r="AW463" i="9"/>
  <c r="AW411" i="9"/>
  <c r="CM339" i="9"/>
  <c r="CM104" i="9"/>
  <c r="CM487" i="9"/>
  <c r="CM78" i="9"/>
  <c r="CM445" i="9"/>
  <c r="CM45" i="9"/>
  <c r="CM398" i="9"/>
  <c r="BR19" i="9"/>
  <c r="DB15" i="9"/>
  <c r="CM254" i="9"/>
  <c r="CM139" i="9"/>
  <c r="BR32" i="9"/>
  <c r="BR30" i="9"/>
  <c r="CM343" i="9"/>
  <c r="CM250" i="9"/>
  <c r="CM261" i="9"/>
  <c r="CM255" i="9"/>
  <c r="CM134" i="9"/>
  <c r="CM149" i="9"/>
  <c r="CM170" i="9"/>
  <c r="BR16" i="9"/>
  <c r="CM498" i="9"/>
  <c r="CM365" i="9"/>
  <c r="CM178" i="9"/>
  <c r="CM156" i="9"/>
  <c r="CM190" i="9"/>
  <c r="DK425" i="9"/>
  <c r="DK280" i="9"/>
  <c r="DK239" i="9"/>
  <c r="DK197" i="9"/>
  <c r="DK312" i="9"/>
  <c r="DK384" i="9"/>
  <c r="DK231" i="9"/>
  <c r="DK315" i="9"/>
  <c r="CA21" i="9"/>
  <c r="DK339" i="9"/>
  <c r="DK281" i="9"/>
  <c r="DK173" i="9"/>
  <c r="DK504" i="9"/>
  <c r="DK105" i="9"/>
  <c r="DK215" i="9"/>
  <c r="DK78" i="9"/>
  <c r="DK403" i="9"/>
  <c r="DK311" i="9"/>
  <c r="DK139" i="9"/>
  <c r="DK244" i="9"/>
  <c r="DK264" i="9"/>
  <c r="DK66" i="9"/>
  <c r="CV400" i="9"/>
  <c r="CV373" i="9"/>
  <c r="CV182" i="9"/>
  <c r="CV322" i="9"/>
  <c r="CV477" i="9"/>
  <c r="CV387" i="9"/>
  <c r="CV149" i="9"/>
  <c r="CV224" i="9"/>
  <c r="CV486" i="9"/>
  <c r="CV292" i="9"/>
  <c r="CV444" i="9"/>
  <c r="CV327" i="9"/>
  <c r="CV181" i="9"/>
  <c r="CV175" i="9"/>
  <c r="CV476" i="9"/>
  <c r="CV72" i="9"/>
  <c r="CV331" i="9"/>
  <c r="CV446" i="9"/>
  <c r="CV503" i="9"/>
  <c r="CV101" i="9"/>
  <c r="CV135" i="9"/>
  <c r="CV220" i="9"/>
  <c r="CV256" i="9"/>
  <c r="CV457" i="9"/>
  <c r="CV330" i="9"/>
  <c r="CV500" i="9"/>
  <c r="CV64" i="9"/>
  <c r="CV243" i="9"/>
  <c r="CV50" i="9"/>
  <c r="CV460" i="9"/>
  <c r="CV335" i="9"/>
  <c r="CV286" i="9"/>
  <c r="CV459" i="9"/>
  <c r="CV87" i="9"/>
  <c r="CV497" i="9"/>
  <c r="CV264" i="9"/>
  <c r="CV152" i="9"/>
  <c r="CV386" i="9"/>
  <c r="CV318" i="9"/>
  <c r="CV289" i="9"/>
  <c r="CV385" i="9"/>
  <c r="CV244" i="9"/>
  <c r="CV320" i="9"/>
  <c r="CV66" i="9"/>
  <c r="DH29" i="9"/>
  <c r="BL204" i="9"/>
  <c r="AW267" i="9"/>
  <c r="BL126" i="9"/>
  <c r="BL482" i="9"/>
  <c r="AW462" i="9"/>
  <c r="AW341" i="9"/>
  <c r="BL157" i="9"/>
  <c r="AW67" i="9"/>
  <c r="AW399" i="9"/>
  <c r="BL105" i="9"/>
  <c r="AW387" i="9"/>
  <c r="BL488" i="9"/>
  <c r="AK36" i="9"/>
  <c r="AK29" i="9"/>
  <c r="DH19" i="9"/>
  <c r="AK31" i="9"/>
  <c r="AW491" i="9"/>
  <c r="AW54" i="9"/>
  <c r="AW366" i="9"/>
  <c r="AW274" i="9"/>
  <c r="AW476" i="9"/>
  <c r="AW298" i="9"/>
  <c r="AW384" i="9"/>
  <c r="AW329" i="9"/>
  <c r="AW442" i="9"/>
  <c r="AW278" i="9"/>
  <c r="AW243" i="9"/>
  <c r="AW40" i="9"/>
  <c r="AW47" i="9"/>
  <c r="AW290" i="9"/>
  <c r="AW452" i="9"/>
  <c r="AW245" i="9"/>
  <c r="AW209" i="9"/>
  <c r="AW244" i="9"/>
  <c r="AW352" i="9"/>
  <c r="AW92" i="9"/>
  <c r="AW430" i="9"/>
  <c r="AW98" i="9"/>
  <c r="AW349" i="9"/>
  <c r="AW240" i="9"/>
  <c r="AW468" i="9"/>
  <c r="AW113" i="9"/>
  <c r="AW141" i="9"/>
  <c r="AW143" i="9"/>
  <c r="AW474" i="9"/>
  <c r="AW280" i="9"/>
  <c r="AW451" i="9"/>
  <c r="AW281" i="9"/>
  <c r="AW460" i="9"/>
  <c r="AW181" i="9"/>
  <c r="AW96" i="9"/>
  <c r="AW454" i="9"/>
  <c r="AW276" i="9"/>
  <c r="AW472" i="9"/>
  <c r="AW216" i="9"/>
  <c r="AW147" i="9"/>
  <c r="AW263" i="9"/>
  <c r="AW363" i="9"/>
  <c r="AW317" i="9"/>
  <c r="AW435" i="9"/>
  <c r="AW299" i="9"/>
  <c r="AW175" i="9"/>
  <c r="AW461" i="9"/>
  <c r="AW258" i="9"/>
  <c r="AW440" i="9"/>
  <c r="AW383" i="9"/>
  <c r="AW81" i="9"/>
  <c r="AW228" i="9"/>
  <c r="AW478" i="9"/>
  <c r="AW19" i="9"/>
  <c r="AW444" i="9"/>
  <c r="AW46" i="9"/>
  <c r="AW250" i="9"/>
  <c r="AW73" i="9"/>
  <c r="AW167" i="9"/>
  <c r="AW455" i="9"/>
  <c r="AW275" i="9"/>
  <c r="AW261" i="9"/>
  <c r="AW351" i="9"/>
  <c r="AW422" i="9"/>
  <c r="AW61" i="9"/>
  <c r="AW370" i="9"/>
  <c r="AW324" i="9"/>
  <c r="AW353" i="9"/>
  <c r="AW45" i="9"/>
  <c r="AW142" i="9"/>
  <c r="AW247" i="9"/>
  <c r="AW99" i="9"/>
  <c r="AW221" i="9"/>
  <c r="AW162" i="9"/>
  <c r="AW377" i="9"/>
  <c r="AW297" i="9"/>
  <c r="AW449" i="9"/>
  <c r="AW437" i="9"/>
  <c r="AW24" i="9"/>
  <c r="CM313" i="9"/>
  <c r="CM400" i="9"/>
  <c r="CM158" i="9"/>
  <c r="CM233" i="9"/>
  <c r="CM96" i="9"/>
  <c r="CM373" i="9"/>
  <c r="CM323" i="9"/>
  <c r="CM310" i="9"/>
  <c r="CM423" i="9"/>
  <c r="CM499" i="9"/>
  <c r="CM285" i="9"/>
  <c r="CM145" i="9"/>
  <c r="CM191" i="9"/>
  <c r="CM429" i="9"/>
  <c r="CM311" i="9"/>
  <c r="CM94" i="9"/>
  <c r="CM49" i="9"/>
  <c r="CM69" i="9"/>
  <c r="CM268" i="9"/>
  <c r="CM374" i="9"/>
  <c r="CM187" i="9"/>
  <c r="CM383" i="9"/>
  <c r="BR20" i="9"/>
  <c r="BR33" i="9"/>
  <c r="AT18" i="9"/>
  <c r="CM448" i="9"/>
  <c r="CM41" i="9"/>
  <c r="CM239" i="9"/>
  <c r="CM150" i="9"/>
  <c r="CM106" i="9"/>
  <c r="CM76" i="9"/>
  <c r="CM128" i="9"/>
  <c r="CM130" i="9"/>
  <c r="CM316" i="9"/>
  <c r="CM182" i="9"/>
  <c r="CM335" i="9"/>
  <c r="CM390" i="9"/>
  <c r="CM214" i="9"/>
  <c r="CM184" i="9"/>
  <c r="CM334" i="9"/>
  <c r="CM484" i="9"/>
  <c r="CM271" i="9"/>
  <c r="CM462" i="9"/>
  <c r="CM171" i="9"/>
  <c r="CM117" i="9"/>
  <c r="CM308" i="9"/>
  <c r="CM212" i="9"/>
  <c r="CM297" i="9"/>
  <c r="CM259" i="9"/>
  <c r="CM132" i="9"/>
  <c r="CM369" i="9"/>
  <c r="CM458" i="9"/>
  <c r="CM51" i="9"/>
  <c r="CM324" i="9"/>
  <c r="CM55" i="9"/>
  <c r="CM434" i="9"/>
  <c r="CM357" i="9"/>
  <c r="CM116" i="9"/>
  <c r="CM173" i="9"/>
  <c r="CM167" i="9"/>
  <c r="CM262" i="9"/>
  <c r="CM456" i="9"/>
  <c r="CM451" i="9"/>
  <c r="CM481" i="9"/>
  <c r="CM327" i="9"/>
  <c r="CM267" i="9"/>
  <c r="CM57" i="9"/>
  <c r="CM122" i="9"/>
  <c r="CM247" i="9"/>
  <c r="CM179" i="9"/>
  <c r="CM453" i="9"/>
  <c r="CM176" i="9"/>
  <c r="CM115" i="9"/>
  <c r="CM102" i="9"/>
  <c r="CM307" i="9"/>
  <c r="BO20" i="9"/>
  <c r="CM319" i="9"/>
  <c r="CM243" i="9"/>
  <c r="CM328" i="9"/>
  <c r="CM50" i="9"/>
  <c r="CM439" i="9"/>
  <c r="CM181" i="9"/>
  <c r="CM504" i="9"/>
  <c r="CM215" i="9"/>
  <c r="CM421" i="9"/>
  <c r="CM100" i="9"/>
  <c r="CM81" i="9"/>
  <c r="CM124" i="9"/>
  <c r="CM114" i="9"/>
  <c r="CM461" i="9"/>
  <c r="CM403" i="9"/>
  <c r="CM401" i="9"/>
  <c r="CM416" i="9"/>
  <c r="CM424" i="9"/>
  <c r="CM277" i="9"/>
  <c r="CM294" i="9"/>
  <c r="CM121" i="9"/>
  <c r="CM420" i="9"/>
  <c r="CM287" i="9"/>
  <c r="CM272" i="9"/>
  <c r="CM174" i="9"/>
  <c r="CM119" i="9"/>
  <c r="CM238" i="9"/>
  <c r="CM180" i="9"/>
  <c r="CM87" i="9"/>
  <c r="CM288" i="9"/>
  <c r="CM378" i="9"/>
  <c r="CM152" i="9"/>
  <c r="CM450" i="9"/>
  <c r="S157" i="9"/>
  <c r="CD256" i="9"/>
  <c r="CD253" i="9"/>
  <c r="CD500" i="9"/>
  <c r="S486" i="9"/>
  <c r="CM265" i="9"/>
  <c r="CM344" i="9"/>
  <c r="CM211" i="9"/>
  <c r="CM92" i="9"/>
  <c r="CM384" i="9"/>
  <c r="CM105" i="9"/>
  <c r="CM321" i="9"/>
  <c r="CM463" i="9"/>
  <c r="S326" i="9"/>
  <c r="CM168" i="9"/>
  <c r="CM186" i="9"/>
  <c r="CM161" i="9"/>
  <c r="CM209" i="9"/>
  <c r="CM425" i="9"/>
  <c r="CM269" i="9"/>
  <c r="CM348" i="9"/>
  <c r="CM326" i="9"/>
  <c r="S55" i="9"/>
  <c r="BL314" i="9"/>
  <c r="BL41" i="9"/>
  <c r="BL42" i="9"/>
  <c r="BL327" i="9"/>
  <c r="BL380" i="9"/>
  <c r="BL236" i="9"/>
  <c r="BL250" i="9"/>
  <c r="BL245" i="9"/>
  <c r="BL129" i="9"/>
  <c r="BL429" i="9"/>
  <c r="BL316" i="9"/>
  <c r="BL323" i="9"/>
  <c r="BL174" i="9"/>
  <c r="BL160" i="9"/>
  <c r="BL362" i="9"/>
  <c r="BL342" i="9"/>
  <c r="S97" i="9"/>
  <c r="CD229" i="9"/>
  <c r="CD312" i="9"/>
  <c r="BL178" i="9"/>
  <c r="BL110" i="9"/>
  <c r="BL220" i="9"/>
  <c r="BL40" i="9"/>
  <c r="BL69" i="9"/>
  <c r="BL293" i="9"/>
  <c r="BL108" i="9"/>
  <c r="BL276" i="9"/>
  <c r="BL467" i="9"/>
  <c r="BL325" i="9"/>
  <c r="BL421" i="9"/>
  <c r="BL359" i="9"/>
  <c r="BL214" i="9"/>
  <c r="BL450" i="9"/>
  <c r="S191" i="9"/>
  <c r="CD507" i="9"/>
  <c r="BL365" i="9"/>
  <c r="BL473" i="9"/>
  <c r="BL101" i="9"/>
  <c r="BL346" i="9"/>
  <c r="BL161" i="9"/>
  <c r="BL103" i="9"/>
  <c r="BL119" i="9"/>
  <c r="BL497" i="9"/>
  <c r="BL272" i="9"/>
  <c r="BL479" i="9"/>
  <c r="BL97" i="9"/>
  <c r="BL340" i="9"/>
  <c r="BL124" i="9"/>
  <c r="BL355" i="9"/>
  <c r="BL367" i="9"/>
  <c r="S156" i="9"/>
  <c r="CD339" i="9"/>
  <c r="CD272" i="9"/>
  <c r="BL477" i="9"/>
  <c r="BL52" i="9"/>
  <c r="BL229" i="9"/>
  <c r="BL462" i="9"/>
  <c r="BL197" i="9"/>
  <c r="BL242" i="9"/>
  <c r="BL111" i="9"/>
  <c r="BL143" i="9"/>
  <c r="BL390" i="9"/>
  <c r="BL196" i="9"/>
  <c r="BL449" i="9"/>
  <c r="BL399" i="9"/>
  <c r="CD34" i="9"/>
  <c r="CD249" i="9"/>
  <c r="CD200" i="9"/>
  <c r="CD465" i="9"/>
  <c r="BL328" i="9"/>
  <c r="BL423" i="9"/>
  <c r="BL39" i="9"/>
  <c r="BL104" i="9"/>
  <c r="BL485" i="9"/>
  <c r="BL387" i="9"/>
  <c r="BL261" i="9"/>
  <c r="BL253" i="9"/>
  <c r="BL454" i="9"/>
  <c r="BL172" i="9"/>
  <c r="BL361" i="9"/>
  <c r="BL344" i="9"/>
  <c r="BL60" i="9"/>
  <c r="BL464" i="9"/>
  <c r="BL85" i="9"/>
  <c r="S48" i="9"/>
  <c r="CD217" i="9"/>
  <c r="BL233" i="9"/>
  <c r="BL134" i="9"/>
  <c r="BL173" i="9"/>
  <c r="BL294" i="9"/>
  <c r="BL379" i="9"/>
  <c r="BL469" i="9"/>
  <c r="BL447" i="9"/>
  <c r="BL332" i="9"/>
  <c r="BL347" i="9"/>
  <c r="BL446" i="9"/>
  <c r="BL61" i="9"/>
  <c r="BL352" i="9"/>
  <c r="CD451" i="9"/>
  <c r="CD300" i="9"/>
  <c r="CD348" i="9"/>
  <c r="BL445" i="9"/>
  <c r="BL51" i="9"/>
  <c r="BL50" i="9"/>
  <c r="BL247" i="9"/>
  <c r="BL373" i="9"/>
  <c r="BL504" i="9"/>
  <c r="BL290" i="9"/>
  <c r="BL246" i="9"/>
  <c r="BL99" i="9"/>
  <c r="BL221" i="9"/>
  <c r="BL371" i="9"/>
  <c r="BL234" i="9"/>
  <c r="BL393" i="9"/>
  <c r="BL131" i="9"/>
  <c r="CD366" i="9"/>
  <c r="CD467" i="9"/>
  <c r="CM70" i="9"/>
  <c r="CM449" i="9"/>
  <c r="CM118" i="9"/>
  <c r="S343" i="9"/>
  <c r="S223" i="9"/>
  <c r="S84" i="9"/>
  <c r="S200" i="9"/>
  <c r="S184" i="9"/>
  <c r="CM441" i="9"/>
  <c r="CM64" i="9"/>
  <c r="CM358" i="9"/>
  <c r="S127" i="9"/>
  <c r="S290" i="9"/>
  <c r="S274" i="9"/>
  <c r="S234" i="9"/>
  <c r="CM433" i="9"/>
  <c r="CM107" i="9"/>
  <c r="CM329" i="9"/>
  <c r="S451" i="9"/>
  <c r="S360" i="9"/>
  <c r="S162" i="9"/>
  <c r="CM120" i="9"/>
  <c r="CM86" i="9"/>
  <c r="CM501" i="9"/>
  <c r="CM309" i="9"/>
  <c r="S314" i="9"/>
  <c r="S179" i="9"/>
  <c r="S402" i="9"/>
  <c r="S464" i="9"/>
  <c r="S419" i="9"/>
  <c r="S276" i="9"/>
  <c r="S199" i="9"/>
  <c r="S287" i="9"/>
  <c r="S78" i="9"/>
  <c r="S437" i="9"/>
  <c r="S298" i="9"/>
  <c r="S114" i="9"/>
  <c r="S241" i="9"/>
  <c r="S167" i="9"/>
  <c r="S417" i="9"/>
  <c r="S246" i="9"/>
  <c r="S279" i="9"/>
  <c r="S443" i="9"/>
  <c r="S144" i="9"/>
  <c r="S254" i="9"/>
  <c r="S473" i="9"/>
  <c r="S281" i="9"/>
  <c r="S353" i="9"/>
  <c r="S76" i="9"/>
  <c r="S165" i="9"/>
  <c r="S65" i="9"/>
  <c r="S196" i="9"/>
  <c r="S41" i="9"/>
  <c r="S110" i="9"/>
  <c r="S397" i="9"/>
  <c r="S272" i="9"/>
  <c r="S383" i="9"/>
  <c r="S14" i="9"/>
  <c r="CM154" i="9"/>
  <c r="CM493" i="9"/>
  <c r="CM340" i="9"/>
  <c r="S420" i="9"/>
  <c r="S387" i="9"/>
  <c r="S91" i="9"/>
  <c r="S465" i="9"/>
  <c r="CD311" i="9"/>
  <c r="CD89" i="9"/>
  <c r="CD477" i="9"/>
  <c r="CD96" i="9"/>
  <c r="CD43" i="9"/>
  <c r="CD364" i="9"/>
  <c r="CD454" i="9"/>
  <c r="CD457" i="9"/>
  <c r="CD453" i="9"/>
  <c r="CD244" i="9"/>
  <c r="CD174" i="9"/>
  <c r="CD62" i="9"/>
  <c r="CD86" i="9"/>
  <c r="CD456" i="9"/>
  <c r="CD23" i="9"/>
  <c r="CV11" i="9"/>
  <c r="CD349" i="9"/>
  <c r="CD444" i="9"/>
  <c r="CD42" i="9"/>
  <c r="CD327" i="9"/>
  <c r="CD73" i="9"/>
  <c r="CD106" i="9"/>
  <c r="CD142" i="9"/>
  <c r="CD410" i="9"/>
  <c r="CD141" i="9"/>
  <c r="CD162" i="9"/>
  <c r="CD437" i="9"/>
  <c r="CD153" i="9"/>
  <c r="CD362" i="9"/>
  <c r="CD337" i="9"/>
  <c r="CD309" i="9"/>
  <c r="CV21" i="9"/>
  <c r="CD445" i="9"/>
  <c r="CD53" i="9"/>
  <c r="CD462" i="9"/>
  <c r="CD387" i="9"/>
  <c r="CD241" i="9"/>
  <c r="CD239" i="9"/>
  <c r="CD199" i="9"/>
  <c r="CD414" i="9"/>
  <c r="CD273" i="9"/>
  <c r="CD461" i="9"/>
  <c r="CD90" i="9"/>
  <c r="CD208" i="9"/>
  <c r="CD305" i="9"/>
  <c r="CD404" i="9"/>
  <c r="CD363" i="9"/>
  <c r="CV12" i="9"/>
  <c r="CD491" i="9"/>
  <c r="CD502" i="9"/>
  <c r="CD391" i="9"/>
  <c r="CD45" i="9"/>
  <c r="CD128" i="9"/>
  <c r="CD125" i="9"/>
  <c r="CD468" i="9"/>
  <c r="CD99" i="9"/>
  <c r="CD163" i="9"/>
  <c r="CD330" i="9"/>
  <c r="CD471" i="9"/>
  <c r="CD102" i="9"/>
  <c r="CD61" i="9"/>
  <c r="CD478" i="9"/>
  <c r="CD331" i="9"/>
  <c r="CD343" i="9"/>
  <c r="CD39" i="9"/>
  <c r="CD328" i="9"/>
  <c r="CD480" i="9"/>
  <c r="CD400" i="9"/>
  <c r="CD274" i="9"/>
  <c r="CD191" i="9"/>
  <c r="CD232" i="9"/>
  <c r="CD497" i="9"/>
  <c r="CD275" i="9"/>
  <c r="CD335" i="9"/>
  <c r="CD231" i="9"/>
  <c r="CD160" i="9"/>
  <c r="CD441" i="9"/>
  <c r="CD79" i="9"/>
  <c r="CD109" i="9"/>
  <c r="CD166" i="9"/>
  <c r="CD178" i="9"/>
  <c r="CD255" i="9"/>
  <c r="CD360" i="9"/>
  <c r="CD250" i="9"/>
  <c r="CD279" i="9"/>
  <c r="CD133" i="9"/>
  <c r="CD390" i="9"/>
  <c r="CD323" i="9"/>
  <c r="CD64" i="9"/>
  <c r="CD70" i="9"/>
  <c r="CD285" i="9"/>
  <c r="CD367" i="9"/>
  <c r="CD313" i="9"/>
  <c r="CD418" i="9"/>
  <c r="CD385" i="9"/>
  <c r="CD139" i="9"/>
  <c r="CD135" i="9"/>
  <c r="CD262" i="9"/>
  <c r="CD161" i="9"/>
  <c r="CD446" i="9"/>
  <c r="CD425" i="9"/>
  <c r="CD422" i="9"/>
  <c r="CD399" i="9"/>
  <c r="CD496" i="9"/>
  <c r="CD22" i="9"/>
  <c r="S121" i="9"/>
  <c r="S112" i="9"/>
  <c r="S192" i="9"/>
  <c r="S406" i="9"/>
  <c r="S115" i="9"/>
  <c r="S66" i="9"/>
  <c r="S98" i="9"/>
  <c r="S262" i="9"/>
  <c r="S361" i="9"/>
  <c r="S471" i="9"/>
  <c r="S169" i="9"/>
  <c r="CV15" i="9"/>
  <c r="CJ32" i="9"/>
  <c r="S386" i="9"/>
  <c r="AE25" i="9"/>
  <c r="P27" i="9"/>
  <c r="S489" i="9"/>
  <c r="S284" i="9"/>
  <c r="S54" i="9"/>
  <c r="S190" i="9"/>
  <c r="S294" i="9"/>
  <c r="S468" i="9"/>
  <c r="S499" i="9"/>
  <c r="S497" i="9"/>
  <c r="S99" i="9"/>
  <c r="S163" i="9"/>
  <c r="S212" i="9"/>
  <c r="S260" i="9"/>
  <c r="S266" i="9"/>
  <c r="S85" i="9"/>
  <c r="S263" i="9"/>
  <c r="S396" i="9"/>
  <c r="DE459" i="9"/>
  <c r="S506" i="9"/>
  <c r="S38" i="9"/>
  <c r="S113" i="9"/>
  <c r="S106" i="9"/>
  <c r="S247" i="9"/>
  <c r="S453" i="9"/>
  <c r="S372" i="9"/>
  <c r="S180" i="9"/>
  <c r="S105" i="9"/>
  <c r="S227" i="9"/>
  <c r="S470" i="9"/>
  <c r="S359" i="9"/>
  <c r="S500" i="9"/>
  <c r="S399" i="9"/>
  <c r="S463" i="9"/>
  <c r="AE33" i="9"/>
  <c r="AZ11" i="9"/>
  <c r="S458" i="9"/>
  <c r="S218" i="9"/>
  <c r="S220" i="9"/>
  <c r="S104" i="9"/>
  <c r="S39" i="9"/>
  <c r="S504" i="9"/>
  <c r="S232" i="9"/>
  <c r="S202" i="9"/>
  <c r="S388" i="9"/>
  <c r="S92" i="9"/>
  <c r="S440" i="9"/>
  <c r="S228" i="9"/>
  <c r="S446" i="9"/>
  <c r="S374" i="9"/>
  <c r="S19" i="9"/>
  <c r="BU251" i="9"/>
  <c r="BX11" i="9"/>
  <c r="CS13" i="9"/>
  <c r="S36" i="9"/>
  <c r="CM14" i="9"/>
  <c r="BU183" i="9"/>
  <c r="DE504" i="9"/>
  <c r="CM16" i="9"/>
  <c r="BU78" i="9"/>
  <c r="CJ33" i="9"/>
  <c r="BU73" i="9"/>
  <c r="DE257" i="9"/>
  <c r="CM17" i="9"/>
  <c r="BU412" i="9"/>
  <c r="BU386" i="9"/>
  <c r="CM11" i="9"/>
  <c r="AH24" i="9"/>
  <c r="BF29" i="9"/>
  <c r="M276" i="9"/>
  <c r="M180" i="9"/>
  <c r="M244" i="9"/>
  <c r="M115" i="9"/>
  <c r="M258" i="9"/>
  <c r="M392" i="9"/>
  <c r="M107" i="9"/>
  <c r="M348" i="9"/>
  <c r="M411" i="9"/>
  <c r="AZ365" i="9"/>
  <c r="AZ439" i="9"/>
  <c r="AZ393" i="9"/>
  <c r="AZ208" i="9"/>
  <c r="AT251" i="9"/>
  <c r="AT158" i="9"/>
  <c r="AT305" i="9"/>
  <c r="Y13" i="9"/>
  <c r="AH18" i="9"/>
  <c r="BF30" i="9"/>
  <c r="CS19" i="9"/>
  <c r="BC33" i="9"/>
  <c r="BC35" i="9"/>
  <c r="BX10" i="9"/>
  <c r="BX415" i="9"/>
  <c r="BX392" i="9"/>
  <c r="BX465" i="9"/>
  <c r="BX301" i="9"/>
  <c r="BX425" i="9"/>
  <c r="BX245" i="9"/>
  <c r="BX476" i="9"/>
  <c r="BX424" i="9"/>
  <c r="BX387" i="9"/>
  <c r="BX194" i="9"/>
  <c r="BX328" i="9"/>
  <c r="BX63" i="9"/>
  <c r="BX445" i="9"/>
  <c r="BX427" i="9"/>
  <c r="BX367" i="9"/>
  <c r="BX292" i="9"/>
  <c r="BX64" i="9"/>
  <c r="BX335" i="9"/>
  <c r="BX377" i="9"/>
  <c r="BX203" i="9"/>
  <c r="BX130" i="9"/>
  <c r="BX129" i="9"/>
  <c r="BX205" i="9"/>
  <c r="BX57" i="9"/>
  <c r="BX164" i="9"/>
  <c r="BX458" i="9"/>
  <c r="BX495" i="9"/>
  <c r="BX305" i="9"/>
  <c r="BX280" i="9"/>
  <c r="BX333" i="9"/>
  <c r="BX390" i="9"/>
  <c r="BX295" i="9"/>
  <c r="BX157" i="9"/>
  <c r="BX466" i="9"/>
  <c r="BX116" i="9"/>
  <c r="BX125" i="9"/>
  <c r="BX103" i="9"/>
  <c r="BX373" i="9"/>
  <c r="BX220" i="9"/>
  <c r="BX138" i="9"/>
  <c r="BX226" i="9"/>
  <c r="BX178" i="9"/>
  <c r="BX355" i="9"/>
  <c r="BX441" i="9"/>
  <c r="BX228" i="9"/>
  <c r="BX501" i="9"/>
  <c r="BX124" i="9"/>
  <c r="BX163" i="9"/>
  <c r="BX325" i="9"/>
  <c r="BX83" i="9"/>
  <c r="BX426" i="9"/>
  <c r="BX88" i="9"/>
  <c r="BX256" i="9"/>
  <c r="BX207" i="9"/>
  <c r="BX40" i="9"/>
  <c r="BX439" i="9"/>
  <c r="BX110" i="9"/>
  <c r="BX403" i="9"/>
  <c r="BX342" i="9"/>
  <c r="BX252" i="9"/>
  <c r="BX184" i="9"/>
  <c r="BX257" i="9"/>
  <c r="BX407" i="9"/>
  <c r="BX162" i="9"/>
  <c r="BX447" i="9"/>
  <c r="BX452" i="9"/>
  <c r="BX74" i="9"/>
  <c r="BX273" i="9"/>
  <c r="BX414" i="9"/>
  <c r="BX402" i="9"/>
  <c r="BX117" i="9"/>
  <c r="BX179" i="9"/>
  <c r="BX156" i="9"/>
  <c r="BX149" i="9"/>
  <c r="BX401" i="9"/>
  <c r="BX340" i="9"/>
  <c r="BX382" i="9"/>
  <c r="BX153" i="9"/>
  <c r="BX92" i="9"/>
  <c r="BX115" i="9"/>
  <c r="BX60" i="9"/>
  <c r="BX345" i="9"/>
  <c r="BX356" i="9"/>
  <c r="BX265" i="9"/>
  <c r="BX151" i="9"/>
  <c r="BX364" i="9"/>
  <c r="BX167" i="9"/>
  <c r="BX54" i="9"/>
  <c r="BX249" i="9"/>
  <c r="BX284" i="9"/>
  <c r="BX93" i="9"/>
  <c r="BX98" i="9"/>
  <c r="BX277" i="9"/>
  <c r="BX209" i="9"/>
  <c r="BX406" i="9"/>
  <c r="BX351" i="9"/>
  <c r="BX457" i="9"/>
  <c r="BX253" i="9"/>
  <c r="BX95" i="9"/>
  <c r="BX67" i="9"/>
  <c r="BX306" i="9"/>
  <c r="BX46" i="9"/>
  <c r="BX506" i="9"/>
  <c r="BX461" i="9"/>
  <c r="BX160" i="9"/>
  <c r="BX69" i="9"/>
  <c r="BX352" i="9"/>
  <c r="BX185" i="9"/>
  <c r="BX51" i="9"/>
  <c r="BX227" i="9"/>
  <c r="BX43" i="9"/>
  <c r="BX479" i="9"/>
  <c r="BX259" i="9"/>
  <c r="BX279" i="9"/>
  <c r="BX168" i="9"/>
  <c r="BX176" i="9"/>
  <c r="BX37" i="9"/>
  <c r="BX170" i="9"/>
  <c r="M249" i="9"/>
  <c r="M439" i="9"/>
  <c r="M220" i="9"/>
  <c r="M104" i="9"/>
  <c r="M164" i="9"/>
  <c r="M373" i="9"/>
  <c r="M73" i="9"/>
  <c r="M225" i="9"/>
  <c r="M135" i="9"/>
  <c r="M116" i="9"/>
  <c r="M302" i="9"/>
  <c r="M279" i="9"/>
  <c r="M469" i="9"/>
  <c r="M147" i="9"/>
  <c r="M123" i="9"/>
  <c r="M295" i="9"/>
  <c r="M297" i="9"/>
  <c r="M59" i="9"/>
  <c r="M359" i="9"/>
  <c r="M196" i="9"/>
  <c r="M381" i="9"/>
  <c r="M475" i="9"/>
  <c r="M374" i="9"/>
  <c r="AZ503" i="9"/>
  <c r="AZ467" i="9"/>
  <c r="AZ231" i="9"/>
  <c r="AT42" i="9"/>
  <c r="Y34" i="9"/>
  <c r="CJ386" i="9"/>
  <c r="CJ174" i="9"/>
  <c r="CJ463" i="9"/>
  <c r="CJ317" i="9"/>
  <c r="CJ259" i="9"/>
  <c r="CJ315" i="9"/>
  <c r="CJ231" i="9"/>
  <c r="CJ85" i="9"/>
  <c r="CJ367" i="9"/>
  <c r="CJ393" i="9"/>
  <c r="CJ407" i="9"/>
  <c r="CJ121" i="9"/>
  <c r="CJ429" i="9"/>
  <c r="CJ203" i="9"/>
  <c r="CJ158" i="9"/>
  <c r="CJ368" i="9"/>
  <c r="CJ116" i="9"/>
  <c r="CJ225" i="9"/>
  <c r="CJ183" i="9"/>
  <c r="CJ337" i="9"/>
  <c r="CJ263" i="9"/>
  <c r="CJ449" i="9"/>
  <c r="CJ208" i="9"/>
  <c r="CJ68" i="9"/>
  <c r="CJ467" i="9"/>
  <c r="CJ362" i="9"/>
  <c r="CJ182" i="9"/>
  <c r="CM436" i="9"/>
  <c r="CM366" i="9"/>
  <c r="CM224" i="9"/>
  <c r="CM232" i="9"/>
  <c r="CM503" i="9"/>
  <c r="CM201" i="9"/>
  <c r="CM219" i="9"/>
  <c r="CM301" i="9"/>
  <c r="CM93" i="9"/>
  <c r="CM172" i="9"/>
  <c r="CM59" i="9"/>
  <c r="CM452" i="9"/>
  <c r="CM108" i="9"/>
  <c r="CM183" i="9"/>
  <c r="CM143" i="9"/>
  <c r="CM246" i="9"/>
  <c r="CM396" i="9"/>
  <c r="DH35" i="9"/>
  <c r="CD101" i="9"/>
  <c r="CM275" i="9"/>
  <c r="CM330" i="9"/>
  <c r="CM362" i="9"/>
  <c r="CM367" i="9"/>
  <c r="S93" i="9"/>
  <c r="CM388" i="9"/>
  <c r="CM216" i="9"/>
  <c r="CM422" i="9"/>
  <c r="CM315" i="9"/>
  <c r="CM68" i="9"/>
  <c r="CM447" i="9"/>
  <c r="CM381" i="9"/>
  <c r="CM266" i="9"/>
  <c r="CM372" i="9"/>
  <c r="CM151" i="9"/>
  <c r="CM91" i="9"/>
  <c r="CM227" i="9"/>
  <c r="CM406" i="9"/>
  <c r="BL489" i="9"/>
  <c r="BL75" i="9"/>
  <c r="BL183" i="9"/>
  <c r="BL304" i="9"/>
  <c r="BL195" i="9"/>
  <c r="BL84" i="9"/>
  <c r="BL476" i="9"/>
  <c r="BL388" i="9"/>
  <c r="BL147" i="9"/>
  <c r="BL275" i="9"/>
  <c r="BL132" i="9"/>
  <c r="BL404" i="9"/>
  <c r="BL307" i="9"/>
  <c r="BL427" i="9"/>
  <c r="CD55" i="9"/>
  <c r="CD322" i="9"/>
  <c r="BL451" i="9"/>
  <c r="BL226" i="9"/>
  <c r="BL149" i="9"/>
  <c r="BL300" i="9"/>
  <c r="BL175" i="9"/>
  <c r="BL140" i="9"/>
  <c r="BL151" i="9"/>
  <c r="BL165" i="9"/>
  <c r="BL372" i="9"/>
  <c r="BL121" i="9"/>
  <c r="BL406" i="9"/>
  <c r="BL91" i="9"/>
  <c r="BL277" i="9"/>
  <c r="BL437" i="9"/>
  <c r="BL301" i="9"/>
  <c r="BL257" i="9"/>
  <c r="BL374" i="9"/>
  <c r="CD32" i="9"/>
  <c r="CD290" i="9"/>
  <c r="CD345" i="9"/>
  <c r="BL403" i="9"/>
  <c r="BL401" i="9"/>
  <c r="BL439" i="9"/>
  <c r="BL46" i="9"/>
  <c r="BL76" i="9"/>
  <c r="BL389" i="9"/>
  <c r="BL262" i="9"/>
  <c r="BL457" i="9"/>
  <c r="BL297" i="9"/>
  <c r="BL405" i="9"/>
  <c r="BL433" i="9"/>
  <c r="BL407" i="9"/>
  <c r="BL62" i="9"/>
  <c r="BL329" i="9"/>
  <c r="S133" i="9"/>
  <c r="CD485" i="9"/>
  <c r="CD406" i="9"/>
  <c r="CD419" i="9"/>
  <c r="BL420" i="9"/>
  <c r="BL251" i="9"/>
  <c r="BL156" i="9"/>
  <c r="BL38" i="9"/>
  <c r="BL223" i="9"/>
  <c r="BL268" i="9"/>
  <c r="BL291" i="9"/>
  <c r="BL368" i="9"/>
  <c r="BL312" i="9"/>
  <c r="BL146" i="9"/>
  <c r="BL321" i="9"/>
  <c r="BL295" i="9"/>
  <c r="BL338" i="9"/>
  <c r="BL260" i="9"/>
  <c r="BL168" i="9"/>
  <c r="BL337" i="9"/>
  <c r="BL98" i="9"/>
  <c r="BL483" i="9"/>
  <c r="BL444" i="9"/>
  <c r="BL350" i="9"/>
  <c r="BL435" i="9"/>
  <c r="BL281" i="9"/>
  <c r="BL87" i="9"/>
  <c r="BL164" i="9"/>
  <c r="BL468" i="9"/>
  <c r="BL364" i="9"/>
  <c r="BL505" i="9"/>
  <c r="BL235" i="9"/>
  <c r="BL273" i="9"/>
  <c r="BL112" i="9"/>
  <c r="BL269" i="9"/>
  <c r="BL79" i="9"/>
  <c r="BL228" i="9"/>
  <c r="BL396" i="9"/>
  <c r="CD63" i="9"/>
  <c r="CD58" i="9"/>
  <c r="BL503" i="9"/>
  <c r="BL349" i="9"/>
  <c r="BL319" i="9"/>
  <c r="BL394" i="9"/>
  <c r="BL207" i="9"/>
  <c r="BL431" i="9"/>
  <c r="BL94" i="9"/>
  <c r="BL137" i="9"/>
  <c r="BL219" i="9"/>
  <c r="BL200" i="9"/>
  <c r="BL202" i="9"/>
  <c r="BL452" i="9"/>
  <c r="BL107" i="9"/>
  <c r="BL463" i="9"/>
  <c r="BL309" i="9"/>
  <c r="CD357" i="9"/>
  <c r="CD268" i="9"/>
  <c r="CD386" i="9"/>
  <c r="BL491" i="9"/>
  <c r="BL254" i="9"/>
  <c r="BL324" i="9"/>
  <c r="BL167" i="9"/>
  <c r="BL199" i="9"/>
  <c r="BL115" i="9"/>
  <c r="BL410" i="9"/>
  <c r="BL298" i="9"/>
  <c r="BL378" i="9"/>
  <c r="BL102" i="9"/>
  <c r="BL383" i="9"/>
  <c r="BL86" i="9"/>
  <c r="BL326" i="9"/>
  <c r="BL315" i="9"/>
  <c r="CD198" i="9"/>
  <c r="CD78" i="9"/>
  <c r="CM97" i="9"/>
  <c r="CM79" i="9"/>
  <c r="S498" i="9"/>
  <c r="S150" i="9"/>
  <c r="S251" i="9"/>
  <c r="S452" i="9"/>
  <c r="S189" i="9"/>
  <c r="CM196" i="9"/>
  <c r="CM475" i="9"/>
  <c r="S313" i="9"/>
  <c r="S375" i="9"/>
  <c r="S324" i="9"/>
  <c r="S224" i="9"/>
  <c r="S426" i="9"/>
  <c r="S344" i="9"/>
  <c r="S132" i="9"/>
  <c r="CM331" i="9"/>
  <c r="CM85" i="9"/>
  <c r="S310" i="9"/>
  <c r="S460" i="9"/>
  <c r="S391" i="9"/>
  <c r="S288" i="9"/>
  <c r="S351" i="9"/>
  <c r="S160" i="9"/>
  <c r="CM352" i="9"/>
  <c r="S445" i="9"/>
  <c r="S492" i="9"/>
  <c r="S346" i="9"/>
  <c r="S77" i="9"/>
  <c r="S283" i="9"/>
  <c r="S273" i="9"/>
  <c r="S10" i="9"/>
  <c r="S172" i="9"/>
  <c r="S376" i="9"/>
  <c r="S398" i="9"/>
  <c r="S125" i="9"/>
  <c r="S239" i="9"/>
  <c r="S101" i="9"/>
  <c r="S329" i="9"/>
  <c r="S490" i="9"/>
  <c r="S137" i="9"/>
  <c r="S171" i="9"/>
  <c r="S394" i="9"/>
  <c r="S442" i="9"/>
  <c r="S280" i="9"/>
  <c r="S264" i="9"/>
  <c r="S235" i="9"/>
  <c r="S173" i="9"/>
  <c r="S434" i="9"/>
  <c r="S328" i="9"/>
  <c r="S350" i="9"/>
  <c r="S40" i="9"/>
  <c r="S213" i="9"/>
  <c r="S480" i="9"/>
  <c r="S231" i="9"/>
  <c r="S318" i="9"/>
  <c r="S230" i="9"/>
  <c r="S321" i="9"/>
  <c r="CM292" i="9"/>
  <c r="CM347" i="9"/>
  <c r="S401" i="9"/>
  <c r="S49" i="9"/>
  <c r="S43" i="9"/>
  <c r="S82" i="9"/>
  <c r="S414" i="9"/>
  <c r="S148" i="9"/>
  <c r="S367" i="9"/>
  <c r="CD254" i="9"/>
  <c r="CD299" i="9"/>
  <c r="CD213" i="9"/>
  <c r="CD426" i="9"/>
  <c r="CD87" i="9"/>
  <c r="CD376" i="9"/>
  <c r="CD361" i="9"/>
  <c r="CD212" i="9"/>
  <c r="CD393" i="9"/>
  <c r="CD252" i="9"/>
  <c r="CD342" i="9"/>
  <c r="CD350" i="9"/>
  <c r="CD459" i="9"/>
  <c r="CD104" i="9"/>
  <c r="CD251" i="9"/>
  <c r="CD117" i="9"/>
  <c r="CD143" i="9"/>
  <c r="CD129" i="9"/>
  <c r="CD296" i="9"/>
  <c r="CD83" i="9"/>
  <c r="CD59" i="9"/>
  <c r="CD209" i="9"/>
  <c r="CD107" i="9"/>
  <c r="CD442" i="9"/>
  <c r="CD216" i="9"/>
  <c r="CD210" i="9"/>
  <c r="CD382" i="9"/>
  <c r="CD318" i="9"/>
  <c r="CD49" i="9"/>
  <c r="CD190" i="9"/>
  <c r="CD149" i="9"/>
  <c r="CD170" i="9"/>
  <c r="CD247" i="9"/>
  <c r="CD165" i="9"/>
  <c r="CD397" i="9"/>
  <c r="CD472" i="9"/>
  <c r="CD203" i="9"/>
  <c r="CD297" i="9"/>
  <c r="CD286" i="9"/>
  <c r="CD121" i="9"/>
  <c r="CD280" i="9"/>
  <c r="CD501" i="9"/>
  <c r="CD132" i="9"/>
  <c r="CD438" i="9"/>
  <c r="CD412" i="9"/>
  <c r="CD403" i="9"/>
  <c r="CD48" i="9"/>
  <c r="CD455" i="9"/>
  <c r="CD175" i="9"/>
  <c r="CD224" i="9"/>
  <c r="CD111" i="9"/>
  <c r="CD373" i="9"/>
  <c r="CD171" i="9"/>
  <c r="CD384" i="9"/>
  <c r="CD230" i="9"/>
  <c r="CD494" i="9"/>
  <c r="CD206" i="9"/>
  <c r="CD417" i="9"/>
  <c r="CD222" i="9"/>
  <c r="CD463" i="9"/>
  <c r="CD458" i="9"/>
  <c r="CD428" i="9"/>
  <c r="CD460" i="9"/>
  <c r="CD50" i="9"/>
  <c r="CD167" i="9"/>
  <c r="CD46" i="9"/>
  <c r="CD103" i="9"/>
  <c r="CD145" i="9"/>
  <c r="CD302" i="9"/>
  <c r="CD291" i="9"/>
  <c r="CD211" i="9"/>
  <c r="CD258" i="9"/>
  <c r="CD429" i="9"/>
  <c r="CD371" i="9"/>
  <c r="CD277" i="9"/>
  <c r="CD493" i="9"/>
  <c r="CD243" i="9"/>
  <c r="CD44" i="9"/>
  <c r="CD75" i="9"/>
  <c r="CD416" i="9"/>
  <c r="CD504" i="9"/>
  <c r="CD77" i="9"/>
  <c r="CD308" i="9"/>
  <c r="CD499" i="9"/>
  <c r="CD389" i="9"/>
  <c r="CD65" i="9"/>
  <c r="CD227" i="9"/>
  <c r="CD479" i="9"/>
  <c r="CD464" i="9"/>
  <c r="CD433" i="9"/>
  <c r="CD186" i="9"/>
  <c r="CD193" i="9"/>
  <c r="CD11" i="9"/>
  <c r="CD506" i="9"/>
  <c r="CD492" i="9"/>
  <c r="CD164" i="9"/>
  <c r="CD40" i="9"/>
  <c r="CD346" i="9"/>
  <c r="CD57" i="9"/>
  <c r="CD434" i="9"/>
  <c r="CD108" i="9"/>
  <c r="CD82" i="9"/>
  <c r="CD398" i="9"/>
  <c r="CD316" i="9"/>
  <c r="CD276" i="9"/>
  <c r="CD377" i="9"/>
  <c r="CD332" i="9"/>
  <c r="CD246" i="9"/>
  <c r="CD168" i="9"/>
  <c r="CD192" i="9"/>
  <c r="CD278" i="9"/>
  <c r="S270" i="9"/>
  <c r="S421" i="9"/>
  <c r="S107" i="9"/>
  <c r="S277" i="9"/>
  <c r="Y17" i="9"/>
  <c r="AH35" i="9"/>
  <c r="BU25" i="9"/>
  <c r="S176" i="9"/>
  <c r="S275" i="9"/>
  <c r="S449" i="9"/>
  <c r="AE31" i="9"/>
  <c r="P19" i="9"/>
  <c r="S130" i="9"/>
  <c r="S244" i="9"/>
  <c r="S61" i="9"/>
  <c r="S404" i="9"/>
  <c r="S317" i="9"/>
  <c r="BR14" i="9"/>
  <c r="AB12" i="9"/>
  <c r="S381" i="9"/>
  <c r="S86" i="9"/>
  <c r="S459" i="9"/>
  <c r="S357" i="9"/>
  <c r="S439" i="9"/>
  <c r="S242" i="9"/>
  <c r="S94" i="9"/>
  <c r="S300" i="9"/>
  <c r="S312" i="9"/>
  <c r="S268" i="9"/>
  <c r="S59" i="9"/>
  <c r="S395" i="9"/>
  <c r="S177" i="9"/>
  <c r="S154" i="9"/>
  <c r="S352" i="9"/>
  <c r="S193" i="9"/>
  <c r="AE32" i="9"/>
  <c r="CS12" i="9"/>
  <c r="S481" i="9"/>
  <c r="S448" i="9"/>
  <c r="S56" i="9"/>
  <c r="S207" i="9"/>
  <c r="S142" i="9"/>
  <c r="S198" i="9"/>
  <c r="S197" i="9"/>
  <c r="S466" i="9"/>
  <c r="S123" i="9"/>
  <c r="S204" i="9"/>
  <c r="S217" i="9"/>
  <c r="S124" i="9"/>
  <c r="S186" i="9"/>
  <c r="S363" i="9"/>
  <c r="DE63" i="9"/>
  <c r="AE24" i="9"/>
  <c r="AE22" i="9"/>
  <c r="P16" i="9"/>
  <c r="S456" i="9"/>
  <c r="BR18" i="9"/>
  <c r="AH25" i="9"/>
  <c r="CA11" i="9"/>
  <c r="S166" i="9"/>
  <c r="S299" i="9"/>
  <c r="S143" i="9"/>
  <c r="S238" i="9"/>
  <c r="S96" i="9"/>
  <c r="S308" i="9"/>
  <c r="S487" i="9"/>
  <c r="S146" i="9"/>
  <c r="S345" i="9"/>
  <c r="S338" i="9"/>
  <c r="S120" i="9"/>
  <c r="S331" i="9"/>
  <c r="S341" i="9"/>
  <c r="BR35" i="9"/>
  <c r="AZ19" i="9"/>
  <c r="BU470" i="9"/>
  <c r="BU445" i="9"/>
  <c r="BU204" i="9"/>
  <c r="BF34" i="9"/>
  <c r="BX14" i="9"/>
  <c r="S30" i="9"/>
  <c r="BU320" i="9"/>
  <c r="DB36" i="9"/>
  <c r="M11" i="9"/>
  <c r="CJ31" i="9"/>
  <c r="BU232" i="9"/>
  <c r="BU485" i="9"/>
  <c r="BU243" i="9"/>
  <c r="BU202" i="9"/>
  <c r="BC14" i="9"/>
  <c r="BL27" i="9"/>
  <c r="M484" i="9"/>
  <c r="M483" i="9"/>
  <c r="M318" i="9"/>
  <c r="M110" i="9"/>
  <c r="M357" i="9"/>
  <c r="M375" i="9"/>
  <c r="M223" i="9"/>
  <c r="M391" i="9"/>
  <c r="M485" i="9"/>
  <c r="M117" i="9"/>
  <c r="M293" i="9"/>
  <c r="M274" i="9"/>
  <c r="M287" i="9"/>
  <c r="M245" i="9"/>
  <c r="M148" i="9"/>
  <c r="M457" i="9"/>
  <c r="M270" i="9"/>
  <c r="AZ420" i="9"/>
  <c r="AZ242" i="9"/>
  <c r="AZ83" i="9"/>
  <c r="AZ358" i="9"/>
  <c r="AT67" i="9"/>
  <c r="AT361" i="9"/>
  <c r="V340" i="9"/>
  <c r="BX79" i="9"/>
  <c r="BX169" i="9"/>
  <c r="BX417" i="9"/>
  <c r="BX208" i="9"/>
  <c r="BX456" i="9"/>
  <c r="BX59" i="9"/>
  <c r="BX321" i="9"/>
  <c r="BX58" i="9"/>
  <c r="BX68" i="9"/>
  <c r="BX219" i="9"/>
  <c r="BX114" i="9"/>
  <c r="BX145" i="9"/>
  <c r="BX385" i="9"/>
  <c r="BX435" i="9"/>
  <c r="BX370" i="9"/>
  <c r="BX109" i="9"/>
  <c r="BX374" i="9"/>
  <c r="BX422" i="9"/>
  <c r="BX260" i="9"/>
  <c r="BX244" i="9"/>
  <c r="BX330" i="9"/>
  <c r="BX81" i="9"/>
  <c r="BX469" i="9"/>
  <c r="BX276" i="9"/>
  <c r="BX283" i="9"/>
  <c r="BX181" i="9"/>
  <c r="BX198" i="9"/>
  <c r="BX366" i="9"/>
  <c r="BX41" i="9"/>
  <c r="BX365" i="9"/>
  <c r="BX484" i="9"/>
  <c r="BX463" i="9"/>
  <c r="BX409" i="9"/>
  <c r="BX326" i="9"/>
  <c r="BX450" i="9"/>
  <c r="BX269" i="9"/>
  <c r="BX275" i="9"/>
  <c r="BX388" i="9"/>
  <c r="BX316" i="9"/>
  <c r="BX480" i="9"/>
  <c r="BX94" i="9"/>
  <c r="BX240" i="9"/>
  <c r="BX55" i="9"/>
  <c r="BX346" i="9"/>
  <c r="BX481" i="9"/>
  <c r="BX318" i="9"/>
  <c r="BX334" i="9"/>
  <c r="BX131" i="9"/>
  <c r="BX152" i="9"/>
  <c r="BX196" i="9"/>
  <c r="BX285" i="9"/>
  <c r="BX120" i="9"/>
  <c r="BX262" i="9"/>
  <c r="BX261" i="9"/>
  <c r="BX416" i="9"/>
  <c r="BX106" i="9"/>
  <c r="BX142" i="9"/>
  <c r="BX502" i="9"/>
  <c r="BX166" i="9"/>
  <c r="BX313" i="9"/>
  <c r="BX475" i="9"/>
  <c r="BX78" i="9"/>
  <c r="BX446" i="9"/>
  <c r="BX246" i="9"/>
  <c r="BX65" i="9"/>
  <c r="BX99" i="9"/>
  <c r="BX146" i="9"/>
  <c r="BX121" i="9"/>
  <c r="BX122" i="9"/>
  <c r="BX173" i="9"/>
  <c r="BX101" i="9"/>
  <c r="BX42" i="9"/>
  <c r="BX448" i="9"/>
  <c r="BX319" i="9"/>
  <c r="BX127" i="9"/>
  <c r="BX419" i="9"/>
  <c r="BX66" i="9"/>
  <c r="BX177" i="9"/>
  <c r="BX91" i="9"/>
  <c r="BX180" i="9"/>
  <c r="BX73" i="9"/>
  <c r="BX360" i="9"/>
  <c r="BX197" i="9"/>
  <c r="BX190" i="9"/>
  <c r="BX353" i="9"/>
  <c r="BX413" i="9"/>
  <c r="BX341" i="9"/>
  <c r="BX359" i="9"/>
  <c r="BX214" i="9"/>
  <c r="BX100" i="9"/>
  <c r="BX408" i="9"/>
  <c r="BX323" i="9"/>
  <c r="BX410" i="9"/>
  <c r="BX195" i="9"/>
  <c r="BX312" i="9"/>
  <c r="BX225" i="9"/>
  <c r="BX304" i="9"/>
  <c r="BX327" i="9"/>
  <c r="BX187" i="9"/>
  <c r="BX489" i="9"/>
  <c r="BX107" i="9"/>
  <c r="BX236" i="9"/>
  <c r="BX412" i="9"/>
  <c r="BX482" i="9"/>
  <c r="BX278" i="9"/>
  <c r="BX174" i="9"/>
  <c r="BX336" i="9"/>
  <c r="BX500" i="9"/>
  <c r="BX294" i="9"/>
  <c r="BX123" i="9"/>
  <c r="BX77" i="9"/>
  <c r="BX337" i="9"/>
  <c r="M458" i="9"/>
  <c r="M506" i="9"/>
  <c r="M428" i="9"/>
  <c r="AZ462" i="9"/>
  <c r="AZ385" i="9"/>
  <c r="AZ480" i="9"/>
  <c r="AZ330" i="9"/>
  <c r="AZ381" i="9"/>
  <c r="AT215" i="9"/>
  <c r="CS28" i="9"/>
  <c r="CJ10" i="9"/>
  <c r="CJ465" i="9"/>
  <c r="CJ478" i="9"/>
  <c r="CJ441" i="9"/>
  <c r="CJ66" i="9"/>
  <c r="CJ186" i="9"/>
  <c r="CJ340" i="9"/>
  <c r="CJ210" i="9"/>
  <c r="CJ86" i="9"/>
  <c r="CJ348" i="9"/>
  <c r="CJ333" i="9"/>
  <c r="CJ453" i="9"/>
  <c r="CJ297" i="9"/>
  <c r="CJ123" i="9"/>
  <c r="CJ157" i="9"/>
  <c r="CJ135" i="9"/>
  <c r="CJ507" i="9"/>
  <c r="CJ240" i="9"/>
  <c r="CJ131" i="9"/>
  <c r="CJ322" i="9"/>
  <c r="CJ80" i="9"/>
  <c r="CJ447" i="9"/>
  <c r="CJ217" i="9"/>
  <c r="CJ279" i="9"/>
  <c r="CJ316" i="9"/>
  <c r="CJ159" i="9"/>
  <c r="CJ143" i="9"/>
  <c r="CJ364" i="9"/>
  <c r="CJ360" i="9"/>
  <c r="CJ40" i="9"/>
  <c r="CJ98" i="9"/>
  <c r="CM197" i="9"/>
  <c r="CM505" i="9"/>
  <c r="BO22" i="9"/>
  <c r="CM40" i="9"/>
  <c r="CM394" i="9"/>
  <c r="CM58" i="9"/>
  <c r="CM472" i="9"/>
  <c r="CM474" i="9"/>
  <c r="CM414" i="9"/>
  <c r="CM270" i="9"/>
  <c r="CM431" i="9"/>
  <c r="CM142" i="9"/>
  <c r="CM123" i="9"/>
  <c r="CM73" i="9"/>
  <c r="CM385" i="9"/>
  <c r="CM290" i="9"/>
  <c r="CM204" i="9"/>
  <c r="CM333" i="9"/>
  <c r="S170" i="9"/>
  <c r="CD27" i="9"/>
  <c r="BX19" i="9"/>
  <c r="CD126" i="9"/>
  <c r="S128" i="9"/>
  <c r="CM291" i="9"/>
  <c r="CM276" i="9"/>
  <c r="CM379" i="9"/>
  <c r="CM408" i="9"/>
  <c r="CM467" i="9"/>
  <c r="CM482" i="9"/>
  <c r="CM263" i="9"/>
  <c r="CM317" i="9"/>
  <c r="CM99" i="9"/>
  <c r="CM496" i="9"/>
  <c r="CM163" i="9"/>
  <c r="CM407" i="9"/>
  <c r="CM393" i="9"/>
  <c r="CM80" i="9"/>
  <c r="CM427" i="9"/>
  <c r="BL339" i="9"/>
  <c r="BL413" i="9"/>
  <c r="BL63" i="9"/>
  <c r="BL357" i="9"/>
  <c r="BL43" i="9"/>
  <c r="BL194" i="9"/>
  <c r="BL117" i="9"/>
  <c r="BL185" i="9"/>
  <c r="BL308" i="9"/>
  <c r="BL426" i="9"/>
  <c r="BL425" i="9"/>
  <c r="BL65" i="9"/>
  <c r="BL81" i="9"/>
  <c r="BL118" i="9"/>
  <c r="BL252" i="9"/>
  <c r="S233" i="9"/>
  <c r="CD31" i="9"/>
  <c r="CD219" i="9"/>
  <c r="BL458" i="9"/>
  <c r="BL55" i="9"/>
  <c r="BL47" i="9"/>
  <c r="BL190" i="9"/>
  <c r="BL391" i="9"/>
  <c r="BL128" i="9"/>
  <c r="BL436" i="9"/>
  <c r="BL487" i="9"/>
  <c r="BL58" i="9"/>
  <c r="BL186" i="9"/>
  <c r="BL475" i="9"/>
  <c r="BL386" i="9"/>
  <c r="CD214" i="9"/>
  <c r="BL166" i="9"/>
  <c r="BL109" i="9"/>
  <c r="BL507" i="9"/>
  <c r="BL150" i="9"/>
  <c r="BL306" i="9"/>
  <c r="BL179" i="9"/>
  <c r="BL385" i="9"/>
  <c r="BL434" i="9"/>
  <c r="BL113" i="9"/>
  <c r="BL480" i="9"/>
  <c r="BL279" i="9"/>
  <c r="BL72" i="9"/>
  <c r="BL474" i="9"/>
  <c r="BL494" i="9"/>
  <c r="BL501" i="9"/>
  <c r="BL259" i="9"/>
  <c r="BL478" i="9"/>
  <c r="BL493" i="9"/>
  <c r="CD33" i="9"/>
  <c r="CD67" i="9"/>
  <c r="BL481" i="9"/>
  <c r="BL71" i="9"/>
  <c r="BL289" i="9"/>
  <c r="BL181" i="9"/>
  <c r="BL213" i="9"/>
  <c r="BL238" i="9"/>
  <c r="BL351" i="9"/>
  <c r="BL282" i="9"/>
  <c r="BL461" i="9"/>
  <c r="BL208" i="9"/>
  <c r="BL331" i="9"/>
  <c r="BL286" i="9"/>
  <c r="BL471" i="9"/>
  <c r="BL358" i="9"/>
  <c r="CD93" i="9"/>
  <c r="CD195" i="9"/>
  <c r="CD158" i="9"/>
  <c r="BL428" i="9"/>
  <c r="BL89" i="9"/>
  <c r="BL239" i="9"/>
  <c r="BL255" i="9"/>
  <c r="BL48" i="9"/>
  <c r="BL198" i="9"/>
  <c r="BL67" i="9"/>
  <c r="BL486" i="9"/>
  <c r="BL201" i="9"/>
  <c r="BL288" i="9"/>
  <c r="BL206" i="9"/>
  <c r="BL500" i="9"/>
  <c r="BL177" i="9"/>
  <c r="BL192" i="9"/>
  <c r="BL419" i="9"/>
  <c r="S454" i="9"/>
  <c r="CD423" i="9"/>
  <c r="CD98" i="9"/>
  <c r="BL343" i="9"/>
  <c r="BL144" i="9"/>
  <c r="BL218" i="9"/>
  <c r="BL418" i="9"/>
  <c r="BL142" i="9"/>
  <c r="BL400" i="9"/>
  <c r="BL232" i="9"/>
  <c r="BL470" i="9"/>
  <c r="BL83" i="9"/>
  <c r="BL163" i="9"/>
  <c r="BL335" i="9"/>
  <c r="BL417" i="9"/>
  <c r="BL409" i="9"/>
  <c r="BL341" i="9"/>
  <c r="BL11" i="9"/>
  <c r="CD402" i="9"/>
  <c r="CD338" i="9"/>
  <c r="BL311" i="9"/>
  <c r="BL318" i="9"/>
  <c r="BL96" i="9"/>
  <c r="BL375" i="9"/>
  <c r="BL271" i="9"/>
  <c r="BL416" i="9"/>
  <c r="BL237" i="9"/>
  <c r="BL274" i="9"/>
  <c r="BL472" i="9"/>
  <c r="BL216" i="9"/>
  <c r="BL264" i="9"/>
  <c r="BL64" i="9"/>
  <c r="BL266" i="9"/>
  <c r="BL278" i="9"/>
  <c r="BL19" i="9"/>
  <c r="CD136" i="9"/>
  <c r="CM257" i="9"/>
  <c r="CM342" i="9"/>
  <c r="S226" i="9"/>
  <c r="S261" i="9"/>
  <c r="S136" i="9"/>
  <c r="S147" i="9"/>
  <c r="S362" i="9"/>
  <c r="CM305" i="9"/>
  <c r="CM359" i="9"/>
  <c r="CM252" i="9"/>
  <c r="S495" i="9"/>
  <c r="S103" i="9"/>
  <c r="S457" i="9"/>
  <c r="S265" i="9"/>
  <c r="CM280" i="9"/>
  <c r="CM66" i="9"/>
  <c r="CM409" i="9"/>
  <c r="S365" i="9"/>
  <c r="S249" i="9"/>
  <c r="S236" i="9"/>
  <c r="S320" i="9"/>
  <c r="S257" i="9"/>
  <c r="CM60" i="9"/>
  <c r="CM155" i="9"/>
  <c r="CM341" i="9"/>
  <c r="S502" i="9"/>
  <c r="S505" i="9"/>
  <c r="S408" i="9"/>
  <c r="S409" i="9"/>
  <c r="S155" i="9"/>
  <c r="S323" i="9"/>
  <c r="S469" i="9"/>
  <c r="S182" i="9"/>
  <c r="S475" i="9"/>
  <c r="S64" i="9"/>
  <c r="S297" i="9"/>
  <c r="S368" i="9"/>
  <c r="S73" i="9"/>
  <c r="S108" i="9"/>
  <c r="S175" i="9"/>
  <c r="S42" i="9"/>
  <c r="S309" i="9"/>
  <c r="S337" i="9"/>
  <c r="S269" i="9"/>
  <c r="S330" i="9"/>
  <c r="S296" i="9"/>
  <c r="S485" i="9"/>
  <c r="S117" i="9"/>
  <c r="S63" i="9"/>
  <c r="S438" i="9"/>
  <c r="S483" i="9"/>
  <c r="S380" i="9"/>
  <c r="S250" i="9"/>
  <c r="S69" i="9"/>
  <c r="S126" i="9"/>
  <c r="S100" i="9"/>
  <c r="S403" i="9"/>
  <c r="S334" i="9"/>
  <c r="S134" i="9"/>
  <c r="S385" i="9"/>
  <c r="S253" i="9"/>
  <c r="S90" i="9"/>
  <c r="S259" i="9"/>
  <c r="S11" i="9"/>
  <c r="CM208" i="9"/>
  <c r="CM189" i="9"/>
  <c r="CM478" i="9"/>
  <c r="S319" i="9"/>
  <c r="S44" i="9"/>
  <c r="S316" i="9"/>
  <c r="S70" i="9"/>
  <c r="CD226" i="9"/>
  <c r="CD233" i="9"/>
  <c r="CD38" i="9"/>
  <c r="CD375" i="9"/>
  <c r="CD134" i="9"/>
  <c r="CD380" i="9"/>
  <c r="CD242" i="9"/>
  <c r="CD238" i="9"/>
  <c r="CD505" i="9"/>
  <c r="CD137" i="9"/>
  <c r="CD147" i="9"/>
  <c r="CD383" i="9"/>
  <c r="CD269" i="9"/>
  <c r="CD470" i="9"/>
  <c r="CD358" i="9"/>
  <c r="CD97" i="9"/>
  <c r="CD340" i="9"/>
  <c r="CV16" i="9"/>
  <c r="CD52" i="9"/>
  <c r="CD150" i="9"/>
  <c r="CD240" i="9"/>
  <c r="CD197" i="9"/>
  <c r="CD140" i="9"/>
  <c r="CD432" i="9"/>
  <c r="CD466" i="9"/>
  <c r="CD202" i="9"/>
  <c r="CD405" i="9"/>
  <c r="CD124" i="9"/>
  <c r="CD292" i="9"/>
  <c r="CD131" i="9"/>
  <c r="CV19" i="9"/>
  <c r="CD334" i="9"/>
  <c r="CD324" i="9"/>
  <c r="CD51" i="9"/>
  <c r="CD194" i="9"/>
  <c r="CD94" i="9"/>
  <c r="CD181" i="9"/>
  <c r="CD379" i="9"/>
  <c r="CD146" i="9"/>
  <c r="CD447" i="9"/>
  <c r="CD421" i="9"/>
  <c r="CD152" i="9"/>
  <c r="CD329" i="9"/>
  <c r="CD355" i="9"/>
  <c r="CD483" i="9"/>
  <c r="CD439" i="9"/>
  <c r="CD156" i="9"/>
  <c r="CD88" i="9"/>
  <c r="CD205" i="9"/>
  <c r="CD68" i="9"/>
  <c r="CD356" i="9"/>
  <c r="CD344" i="9"/>
  <c r="CD120" i="9"/>
  <c r="CD80" i="9"/>
  <c r="CD333" i="9"/>
  <c r="CD169" i="9"/>
  <c r="CD475" i="9"/>
  <c r="CD413" i="9"/>
  <c r="CD503" i="9"/>
  <c r="CD122" i="9"/>
  <c r="CD261" i="9"/>
  <c r="CD159" i="9"/>
  <c r="CD295" i="9"/>
  <c r="CD424" i="9"/>
  <c r="CD482" i="9"/>
  <c r="CD115" i="9"/>
  <c r="CD388" i="9"/>
  <c r="CD81" i="9"/>
  <c r="CD60" i="9"/>
  <c r="CD263" i="9"/>
  <c r="CD341" i="9"/>
  <c r="CD310" i="9"/>
  <c r="CD365" i="9"/>
  <c r="CD289" i="9"/>
  <c r="CD37" i="9"/>
  <c r="CD436" i="9"/>
  <c r="CD119" i="9"/>
  <c r="CD179" i="9"/>
  <c r="CD288" i="9"/>
  <c r="CD487" i="9"/>
  <c r="CD215" i="9"/>
  <c r="CD381" i="9"/>
  <c r="CD352" i="9"/>
  <c r="CD20" i="9"/>
  <c r="CD489" i="9"/>
  <c r="CD448" i="9"/>
  <c r="CD144" i="9"/>
  <c r="CD336" i="9"/>
  <c r="CD469" i="9"/>
  <c r="CD235" i="9"/>
  <c r="CD204" i="9"/>
  <c r="CD91" i="9"/>
  <c r="CD172" i="9"/>
  <c r="CD440" i="9"/>
  <c r="CD259" i="9"/>
  <c r="CD257" i="9"/>
  <c r="CD374" i="9"/>
  <c r="CD19" i="9"/>
  <c r="S325" i="9"/>
  <c r="S209" i="9"/>
  <c r="S301" i="9"/>
  <c r="S358" i="9"/>
  <c r="S488" i="9"/>
  <c r="S333" i="9"/>
  <c r="S206" i="9"/>
  <c r="S371" i="9"/>
  <c r="S382" i="9"/>
  <c r="S379" i="9"/>
  <c r="S221" i="9"/>
  <c r="S378" i="9"/>
  <c r="S433" i="9"/>
  <c r="S79" i="9"/>
  <c r="S430" i="9"/>
  <c r="AB33" i="9"/>
  <c r="CJ34" i="9"/>
  <c r="S248" i="9"/>
  <c r="S315" i="9"/>
  <c r="AE19" i="9"/>
  <c r="P23" i="9"/>
  <c r="S491" i="9"/>
  <c r="S255" i="9"/>
  <c r="S45" i="9"/>
  <c r="S304" i="9"/>
  <c r="S400" i="9"/>
  <c r="S185" i="9"/>
  <c r="S436" i="9"/>
  <c r="S302" i="9"/>
  <c r="S405" i="9"/>
  <c r="S72" i="9"/>
  <c r="S188" i="9"/>
  <c r="S62" i="9"/>
  <c r="S285" i="9"/>
  <c r="S415" i="9"/>
  <c r="BR36" i="9"/>
  <c r="AZ22" i="9"/>
  <c r="S413" i="9"/>
  <c r="S339" i="9"/>
  <c r="S354" i="9"/>
  <c r="S431" i="9"/>
  <c r="S119" i="9"/>
  <c r="S205" i="9"/>
  <c r="S161" i="9"/>
  <c r="S424" i="9"/>
  <c r="S291" i="9"/>
  <c r="S158" i="9"/>
  <c r="S429" i="9"/>
  <c r="S390" i="9"/>
  <c r="S450" i="9"/>
  <c r="S422" i="9"/>
  <c r="DE100" i="9"/>
  <c r="S52" i="9"/>
  <c r="S349" i="9"/>
  <c r="S428" i="9"/>
  <c r="S88" i="9"/>
  <c r="S418" i="9"/>
  <c r="S37" i="9"/>
  <c r="S138" i="9"/>
  <c r="S237" i="9"/>
  <c r="S295" i="9"/>
  <c r="S461" i="9"/>
  <c r="S332" i="9"/>
  <c r="S501" i="9"/>
  <c r="S118" i="9"/>
  <c r="S168" i="9"/>
  <c r="S393" i="9"/>
  <c r="S427" i="9"/>
  <c r="S131" i="9"/>
  <c r="S15" i="9"/>
  <c r="S22" i="9"/>
  <c r="BX13" i="9"/>
  <c r="DB24" i="9"/>
  <c r="BF18" i="9"/>
  <c r="DH33" i="9"/>
  <c r="BU39" i="9"/>
  <c r="AB32" i="9"/>
  <c r="S355" i="9"/>
  <c r="BU113" i="9"/>
  <c r="DB14" i="9"/>
  <c r="BU54" i="9"/>
  <c r="BU80" i="9"/>
  <c r="CM13" i="9"/>
  <c r="BU257" i="9"/>
  <c r="BU11" i="9"/>
  <c r="Y35" i="9"/>
  <c r="AH31" i="9"/>
  <c r="CS11" i="9"/>
  <c r="M99" i="9"/>
  <c r="M188" i="9"/>
  <c r="M488" i="9"/>
  <c r="M405" i="9"/>
  <c r="M395" i="9"/>
  <c r="M285" i="9"/>
  <c r="M333" i="9"/>
  <c r="M456" i="9"/>
  <c r="M307" i="9"/>
  <c r="M363" i="9"/>
  <c r="AZ104" i="9"/>
  <c r="AZ300" i="9"/>
  <c r="AZ497" i="9"/>
  <c r="AZ257" i="9"/>
  <c r="AT71" i="9"/>
  <c r="AT98" i="9"/>
  <c r="CS347" i="9"/>
  <c r="BF33" i="9"/>
  <c r="BC32" i="9"/>
  <c r="BC34" i="9"/>
  <c r="BC36" i="9"/>
  <c r="BX329" i="9"/>
  <c r="BX80" i="9"/>
  <c r="BX464" i="9"/>
  <c r="BX383" i="9"/>
  <c r="BX204" i="9"/>
  <c r="BX215" i="9"/>
  <c r="BX488" i="9"/>
  <c r="BX376" i="9"/>
  <c r="BX136" i="9"/>
  <c r="BX400" i="9"/>
  <c r="BX45" i="9"/>
  <c r="BX223" i="9"/>
  <c r="BX56" i="9"/>
  <c r="BX503" i="9"/>
  <c r="BX310" i="9"/>
  <c r="BX430" i="9"/>
  <c r="BX449" i="9"/>
  <c r="BX154" i="9"/>
  <c r="BX155" i="9"/>
  <c r="BX201" i="9"/>
  <c r="BX230" i="9"/>
  <c r="BX472" i="9"/>
  <c r="BX432" i="9"/>
  <c r="BX84" i="9"/>
  <c r="BX137" i="9"/>
  <c r="BX191" i="9"/>
  <c r="BX50" i="9"/>
  <c r="BX418" i="9"/>
  <c r="BX369" i="9"/>
  <c r="BX451" i="9"/>
  <c r="BX396" i="9"/>
  <c r="BX86" i="9"/>
  <c r="BX442" i="9"/>
  <c r="BX331" i="9"/>
  <c r="BX270" i="9"/>
  <c r="BX221" i="9"/>
  <c r="BX344" i="9"/>
  <c r="BX200" i="9"/>
  <c r="BX165" i="9"/>
  <c r="BX140" i="9"/>
  <c r="BX213" i="9"/>
  <c r="BX324" i="9"/>
  <c r="BX47" i="9"/>
  <c r="BX71" i="9"/>
  <c r="BX193" i="9"/>
  <c r="BX315" i="9"/>
  <c r="BX393" i="9"/>
  <c r="BX97" i="9"/>
  <c r="BX378" i="9"/>
  <c r="BX211" i="9"/>
  <c r="BX72" i="9"/>
  <c r="BX436" i="9"/>
  <c r="BX372" i="9"/>
  <c r="BX308" i="9"/>
  <c r="BX199" i="9"/>
  <c r="BX354" i="9"/>
  <c r="BX38" i="9"/>
  <c r="BX44" i="9"/>
  <c r="BX460" i="9"/>
  <c r="BX233" i="9"/>
  <c r="BX317" i="9"/>
  <c r="BX85" i="9"/>
  <c r="BX118" i="9"/>
  <c r="BX263" i="9"/>
  <c r="BX338" i="9"/>
  <c r="BX453" i="9"/>
  <c r="BX282" i="9"/>
  <c r="BX133" i="9"/>
  <c r="BX434" i="9"/>
  <c r="BX239" i="9"/>
  <c r="BX473" i="9"/>
  <c r="BX428" i="9"/>
  <c r="BX358" i="9"/>
  <c r="BX307" i="9"/>
  <c r="BX258" i="9"/>
  <c r="BX126" i="9"/>
  <c r="BX147" i="9"/>
  <c r="BX296" i="9"/>
  <c r="BX288" i="9"/>
  <c r="BX182" i="9"/>
  <c r="BX290" i="9"/>
  <c r="BX144" i="9"/>
  <c r="BX391" i="9"/>
  <c r="BX134" i="9"/>
  <c r="BX243" i="9"/>
  <c r="BX314" i="9"/>
  <c r="BX343" i="9"/>
  <c r="BX386" i="9"/>
  <c r="BX399" i="9"/>
  <c r="BX348" i="9"/>
  <c r="BX234" i="9"/>
  <c r="BX286" i="9"/>
  <c r="BX371" i="9"/>
  <c r="BX231" i="9"/>
  <c r="BX202" i="9"/>
  <c r="BX235" i="9"/>
  <c r="BX238" i="9"/>
  <c r="BX139" i="9"/>
  <c r="BX183" i="9"/>
  <c r="BX267" i="9"/>
  <c r="BX375" i="9"/>
  <c r="BX423" i="9"/>
  <c r="BX311" i="9"/>
  <c r="BX350" i="9"/>
  <c r="BX438" i="9"/>
  <c r="BX128" i="9"/>
  <c r="BX309" i="9"/>
  <c r="BX298" i="9"/>
  <c r="BX150" i="9"/>
  <c r="BX332" i="9"/>
  <c r="BX49" i="9"/>
  <c r="BX159" i="9"/>
  <c r="BX492" i="9"/>
  <c r="BX70" i="9"/>
  <c r="BX380" i="9"/>
  <c r="BX474" i="9"/>
  <c r="BX271" i="9"/>
  <c r="BX384" i="9"/>
  <c r="BX420" i="9"/>
  <c r="BX255" i="9"/>
  <c r="BX217" i="9"/>
  <c r="M283" i="9"/>
  <c r="M45" i="9"/>
  <c r="M190" i="9"/>
  <c r="M49" i="9"/>
  <c r="M183" i="9"/>
  <c r="M197" i="9"/>
  <c r="M304" i="9"/>
  <c r="M468" i="9"/>
  <c r="M122" i="9"/>
  <c r="M83" i="9"/>
  <c r="M296" i="9"/>
  <c r="M426" i="9"/>
  <c r="M499" i="9"/>
  <c r="M68" i="9"/>
  <c r="M97" i="9"/>
  <c r="M221" i="9"/>
  <c r="M323" i="9"/>
  <c r="M425" i="9"/>
  <c r="M277" i="9"/>
  <c r="M234" i="9"/>
  <c r="M269" i="9"/>
  <c r="M85" i="9"/>
  <c r="M342" i="9"/>
  <c r="AZ495" i="9"/>
  <c r="AZ165" i="9"/>
  <c r="AZ415" i="9"/>
  <c r="AT238" i="9"/>
  <c r="AT147" i="9"/>
  <c r="AH32" i="9"/>
  <c r="CJ355" i="9"/>
  <c r="CJ464" i="9"/>
  <c r="CJ193" i="9"/>
  <c r="CJ409" i="9"/>
  <c r="CJ342" i="9"/>
  <c r="CJ252" i="9"/>
  <c r="CJ396" i="9"/>
  <c r="CJ452" i="9"/>
  <c r="CM360" i="9"/>
  <c r="CM273" i="9"/>
  <c r="CM125" i="9"/>
  <c r="CM283" i="9"/>
  <c r="CM237" i="9"/>
  <c r="CM376" i="9"/>
  <c r="CM440" i="9"/>
  <c r="CM109" i="9"/>
  <c r="CM289" i="9"/>
  <c r="CM194" i="9"/>
  <c r="CM199" i="9"/>
  <c r="CM83" i="9"/>
  <c r="CM356" i="9"/>
  <c r="CM228" i="9"/>
  <c r="CM300" i="9"/>
  <c r="CM136" i="9"/>
  <c r="CM175" i="9"/>
  <c r="CM72" i="9"/>
  <c r="CM486" i="9"/>
  <c r="CM361" i="9"/>
  <c r="CD314" i="9"/>
  <c r="CD265" i="9"/>
  <c r="S412" i="9"/>
  <c r="CM129" i="9"/>
  <c r="CM466" i="9"/>
  <c r="CM162" i="9"/>
  <c r="CM65" i="9"/>
  <c r="CM419" i="9"/>
  <c r="CM417" i="9"/>
  <c r="CM363" i="9"/>
  <c r="S494" i="9"/>
  <c r="CM471" i="9"/>
  <c r="CM169" i="9"/>
  <c r="CM231" i="9"/>
  <c r="S484" i="9"/>
  <c r="CM325" i="9"/>
  <c r="CM217" i="9"/>
  <c r="CM248" i="9"/>
  <c r="S46" i="9"/>
  <c r="CM157" i="9"/>
  <c r="CM454" i="9"/>
  <c r="CM74" i="9"/>
  <c r="CM244" i="9"/>
  <c r="CM470" i="9"/>
  <c r="CM234" i="9"/>
  <c r="CM392" i="9"/>
  <c r="BL502" i="9"/>
  <c r="BL484" i="9"/>
  <c r="BL284" i="9"/>
  <c r="BL187" i="9"/>
  <c r="BL77" i="9"/>
  <c r="BL360" i="9"/>
  <c r="BL376" i="9"/>
  <c r="BL180" i="9"/>
  <c r="BL356" i="9"/>
  <c r="BL258" i="9"/>
  <c r="BL120" i="9"/>
  <c r="BL381" i="9"/>
  <c r="BL382" i="9"/>
  <c r="BL317" i="9"/>
  <c r="S140" i="9"/>
  <c r="CD236" i="9"/>
  <c r="CD105" i="9"/>
  <c r="BL334" i="9"/>
  <c r="BL448" i="9"/>
  <c r="BL57" i="9"/>
  <c r="BL170" i="9"/>
  <c r="BL82" i="9"/>
  <c r="BL432" i="9"/>
  <c r="BL398" i="9"/>
  <c r="BL424" i="9"/>
  <c r="BL466" i="9"/>
  <c r="BL184" i="9"/>
  <c r="BL158" i="9"/>
  <c r="BL227" i="9"/>
  <c r="BL441" i="9"/>
  <c r="BL442" i="9"/>
  <c r="BL70" i="9"/>
  <c r="S178" i="9"/>
  <c r="CD284" i="9"/>
  <c r="CD282" i="9"/>
  <c r="CD347" i="9"/>
  <c r="BL243" i="9"/>
  <c r="BL138" i="9"/>
  <c r="BL414" i="9"/>
  <c r="BL136" i="9"/>
  <c r="BL145" i="9"/>
  <c r="BL123" i="9"/>
  <c r="BL244" i="9"/>
  <c r="BL130" i="9"/>
  <c r="BL345" i="9"/>
  <c r="BL154" i="9"/>
  <c r="BL92" i="9"/>
  <c r="BL280" i="9"/>
  <c r="CD118" i="9"/>
  <c r="BL127" i="9"/>
  <c r="BL240" i="9"/>
  <c r="BL56" i="9"/>
  <c r="BL95" i="9"/>
  <c r="BL397" i="9"/>
  <c r="BL114" i="9"/>
  <c r="BL176" i="9"/>
  <c r="BL74" i="9"/>
  <c r="BL159" i="9"/>
  <c r="BL490" i="9"/>
  <c r="BL90" i="9"/>
  <c r="BL59" i="9"/>
  <c r="BL231" i="9"/>
  <c r="BL333" i="9"/>
  <c r="BL292" i="9"/>
  <c r="BL456" i="9"/>
  <c r="CD228" i="9"/>
  <c r="BL506" i="9"/>
  <c r="BL369" i="9"/>
  <c r="BL283" i="9"/>
  <c r="BL302" i="9"/>
  <c r="BL133" i="9"/>
  <c r="BL209" i="9"/>
  <c r="BL330" i="9"/>
  <c r="BL215" i="9"/>
  <c r="BL322" i="9"/>
  <c r="BL153" i="9"/>
  <c r="BL222" i="9"/>
  <c r="BL210" i="9"/>
  <c r="BL23" i="9"/>
  <c r="CD26" i="9"/>
  <c r="CD114" i="9"/>
  <c r="CD177" i="9"/>
  <c r="BL93" i="9"/>
  <c r="BL498" i="9"/>
  <c r="BL88" i="9"/>
  <c r="BL135" i="9"/>
  <c r="BL54" i="9"/>
  <c r="BL287" i="9"/>
  <c r="BL354" i="9"/>
  <c r="BL106" i="9"/>
  <c r="BL224" i="9"/>
  <c r="BL100" i="9"/>
  <c r="BL296" i="9"/>
  <c r="BL162" i="9"/>
  <c r="BL384" i="9"/>
  <c r="BL320" i="9"/>
  <c r="BL263" i="9"/>
  <c r="BL217" i="9"/>
  <c r="BL78" i="9"/>
  <c r="BL415" i="9"/>
  <c r="BL313" i="9"/>
  <c r="BL459" i="9"/>
  <c r="BL49" i="9"/>
  <c r="BL191" i="9"/>
  <c r="BL443" i="9"/>
  <c r="BL402" i="9"/>
  <c r="BL203" i="9"/>
  <c r="BL265" i="9"/>
  <c r="BL141" i="9"/>
  <c r="BL453" i="9"/>
  <c r="BL377" i="9"/>
  <c r="BL422" i="9"/>
  <c r="BL392" i="9"/>
  <c r="BL193" i="9"/>
  <c r="BL411" i="9"/>
  <c r="CD481" i="9"/>
  <c r="CD486" i="9"/>
  <c r="CD427" i="9"/>
  <c r="CM188" i="9"/>
  <c r="CM206" i="9"/>
  <c r="CM355" i="9"/>
  <c r="CM210" i="9"/>
  <c r="S370" i="9"/>
  <c r="S462" i="9"/>
  <c r="S293" i="9"/>
  <c r="S389" i="9"/>
  <c r="S210" i="9"/>
  <c r="CM446" i="9"/>
  <c r="CM464" i="9"/>
  <c r="CM337" i="9"/>
  <c r="S369" i="9"/>
  <c r="S423" i="9"/>
  <c r="S75" i="9"/>
  <c r="S245" i="9"/>
  <c r="S407" i="9"/>
  <c r="CM382" i="9"/>
  <c r="CM222" i="9"/>
  <c r="CM415" i="9"/>
  <c r="S477" i="9"/>
  <c r="S366" i="9"/>
  <c r="S225" i="9"/>
  <c r="S416" i="9"/>
  <c r="S476" i="9"/>
  <c r="CM192" i="9"/>
  <c r="CM193" i="9"/>
  <c r="CM411" i="9"/>
  <c r="S243" i="9"/>
  <c r="S187" i="9"/>
  <c r="S51" i="9"/>
  <c r="S336" i="9"/>
  <c r="S87" i="9"/>
  <c r="S479" i="9"/>
  <c r="S441" i="9"/>
  <c r="S425" i="9"/>
  <c r="S447" i="9"/>
  <c r="S74" i="9"/>
  <c r="S432" i="9"/>
  <c r="S256" i="9"/>
  <c r="S435" i="9"/>
  <c r="S47" i="9"/>
  <c r="S307" i="9"/>
  <c r="S102" i="9"/>
  <c r="S116" i="9"/>
  <c r="S289" i="9"/>
  <c r="S306" i="9"/>
  <c r="S348" i="9"/>
  <c r="S60" i="9"/>
  <c r="S278" i="9"/>
  <c r="S410" i="9"/>
  <c r="S159" i="9"/>
  <c r="S135" i="9"/>
  <c r="S303" i="9"/>
  <c r="S53" i="9"/>
  <c r="S50" i="9"/>
  <c r="S164" i="9"/>
  <c r="S364" i="9"/>
  <c r="S252" i="9"/>
  <c r="CM177" i="9"/>
  <c r="CM386" i="9"/>
  <c r="S311" i="9"/>
  <c r="S57" i="9"/>
  <c r="S122" i="9"/>
  <c r="S129" i="9"/>
  <c r="S152" i="9"/>
  <c r="CD420" i="9"/>
  <c r="CD220" i="9"/>
  <c r="CD306" i="9"/>
  <c r="CD218" i="9"/>
  <c r="CD287" i="9"/>
  <c r="CD185" i="9"/>
  <c r="CD95" i="9"/>
  <c r="CD182" i="9"/>
  <c r="CD148" i="9"/>
  <c r="CD123" i="9"/>
  <c r="CD180" i="9"/>
  <c r="CD264" i="9"/>
  <c r="CD189" i="9"/>
  <c r="CD234" i="9"/>
  <c r="CD154" i="9"/>
  <c r="CD317" i="9"/>
  <c r="CD369" i="9"/>
  <c r="CD127" i="9"/>
  <c r="CD281" i="9"/>
  <c r="CD223" i="9"/>
  <c r="CD138" i="9"/>
  <c r="CD304" i="9"/>
  <c r="CD116" i="9"/>
  <c r="CD394" i="9"/>
  <c r="CD176" i="9"/>
  <c r="CD452" i="9"/>
  <c r="CD488" i="9"/>
  <c r="CD320" i="9"/>
  <c r="CD201" i="9"/>
  <c r="CD66" i="9"/>
  <c r="CD248" i="9"/>
  <c r="CD359" i="9"/>
  <c r="CD35" i="9"/>
  <c r="CD495" i="9"/>
  <c r="CD401" i="9"/>
  <c r="CD370" i="9"/>
  <c r="CD173" i="9"/>
  <c r="CD113" i="9"/>
  <c r="CD298" i="9"/>
  <c r="CD112" i="9"/>
  <c r="CD72" i="9"/>
  <c r="CD221" i="9"/>
  <c r="CD408" i="9"/>
  <c r="CD100" i="9"/>
  <c r="CD196" i="9"/>
  <c r="CD266" i="9"/>
  <c r="CD321" i="9"/>
  <c r="CD415" i="9"/>
  <c r="CD16" i="9"/>
  <c r="CD303" i="9"/>
  <c r="CD47" i="9"/>
  <c r="CD294" i="9"/>
  <c r="CD267" i="9"/>
  <c r="CD293" i="9"/>
  <c r="CD368" i="9"/>
  <c r="CD74" i="9"/>
  <c r="CD476" i="9"/>
  <c r="CD245" i="9"/>
  <c r="CD184" i="9"/>
  <c r="CD395" i="9"/>
  <c r="CD378" i="9"/>
  <c r="CD392" i="9"/>
  <c r="CD450" i="9"/>
  <c r="CD71" i="9"/>
  <c r="CD484" i="9"/>
  <c r="CD41" i="9"/>
  <c r="CD283" i="9"/>
  <c r="CD207" i="9"/>
  <c r="CD443" i="9"/>
  <c r="CD237" i="9"/>
  <c r="CD354" i="9"/>
  <c r="CD270" i="9"/>
  <c r="CD130" i="9"/>
  <c r="CD325" i="9"/>
  <c r="CD92" i="9"/>
  <c r="CD85" i="9"/>
  <c r="CD396" i="9"/>
  <c r="CD498" i="9"/>
  <c r="CD187" i="9"/>
  <c r="CD54" i="9"/>
  <c r="CD435" i="9"/>
  <c r="CD56" i="9"/>
  <c r="CD431" i="9"/>
  <c r="CD76" i="9"/>
  <c r="CD183" i="9"/>
  <c r="CD351" i="9"/>
  <c r="CD260" i="9"/>
  <c r="CD407" i="9"/>
  <c r="CD474" i="9"/>
  <c r="CD326" i="9"/>
  <c r="CD188" i="9"/>
  <c r="CD307" i="9"/>
  <c r="CD409" i="9"/>
  <c r="CD411" i="9"/>
  <c r="CV30" i="9"/>
  <c r="CD319" i="9"/>
  <c r="CD473" i="9"/>
  <c r="CD271" i="9"/>
  <c r="CD353" i="9"/>
  <c r="CD110" i="9"/>
  <c r="CD225" i="9"/>
  <c r="CD84" i="9"/>
  <c r="CD69" i="9"/>
  <c r="CD151" i="9"/>
  <c r="CD157" i="9"/>
  <c r="CD372" i="9"/>
  <c r="CD490" i="9"/>
  <c r="CD301" i="9"/>
  <c r="CD449" i="9"/>
  <c r="CD155" i="9"/>
  <c r="CD430" i="9"/>
  <c r="S111" i="9"/>
  <c r="S347" i="9"/>
  <c r="S474" i="9"/>
  <c r="S292" i="9"/>
  <c r="S493" i="9"/>
  <c r="Y30" i="9"/>
  <c r="AH13" i="9"/>
  <c r="S58" i="9"/>
  <c r="S258" i="9"/>
  <c r="S208" i="9"/>
  <c r="S392" i="9"/>
  <c r="AE36" i="9"/>
  <c r="AE37" i="9"/>
  <c r="S195" i="9"/>
  <c r="S83" i="9"/>
  <c r="S286" i="9"/>
  <c r="S384" i="9"/>
  <c r="S153" i="9"/>
  <c r="S174" i="9"/>
  <c r="S340" i="9"/>
  <c r="AB31" i="9"/>
  <c r="AB35" i="9"/>
  <c r="CJ36" i="9"/>
  <c r="S81" i="9"/>
  <c r="S305" i="9"/>
  <c r="S229" i="9"/>
  <c r="S444" i="9"/>
  <c r="S373" i="9"/>
  <c r="S149" i="9"/>
  <c r="S455" i="9"/>
  <c r="S67" i="9"/>
  <c r="S181" i="9"/>
  <c r="S472" i="9"/>
  <c r="S151" i="9"/>
  <c r="S68" i="9"/>
  <c r="S356" i="9"/>
  <c r="S215" i="9"/>
  <c r="S478" i="9"/>
  <c r="AE14" i="9"/>
  <c r="S89" i="9"/>
  <c r="S109" i="9"/>
  <c r="S271" i="9"/>
  <c r="S327" i="9"/>
  <c r="S267" i="9"/>
  <c r="S240" i="9"/>
  <c r="S139" i="9"/>
  <c r="S141" i="9"/>
  <c r="S219" i="9"/>
  <c r="S482" i="9"/>
  <c r="S201" i="9"/>
  <c r="S214" i="9"/>
  <c r="S80" i="9"/>
  <c r="S411" i="9"/>
  <c r="S222" i="9"/>
  <c r="AE34" i="9"/>
  <c r="AE16" i="9"/>
  <c r="P17" i="9"/>
  <c r="BU473" i="9"/>
  <c r="AE35" i="9"/>
  <c r="AH12" i="9"/>
  <c r="S71" i="9"/>
  <c r="S503" i="9"/>
  <c r="S507" i="9"/>
  <c r="S183" i="9"/>
  <c r="S145" i="9"/>
  <c r="S95" i="9"/>
  <c r="S194" i="9"/>
  <c r="S282" i="9"/>
  <c r="S203" i="9"/>
  <c r="S377" i="9"/>
  <c r="S211" i="9"/>
  <c r="S467" i="9"/>
  <c r="S335" i="9"/>
  <c r="S216" i="9"/>
  <c r="S342" i="9"/>
  <c r="AE29" i="9"/>
  <c r="P11" i="9"/>
  <c r="BU414" i="9"/>
  <c r="DB11" i="9"/>
  <c r="CJ16" i="9"/>
  <c r="CM23" i="9"/>
  <c r="S496" i="9"/>
  <c r="BU199" i="9"/>
  <c r="DB22" i="9"/>
  <c r="CS23" i="9"/>
  <c r="CJ11" i="9"/>
  <c r="BU164" i="9"/>
  <c r="BU157" i="9"/>
  <c r="BO11" i="9"/>
  <c r="BU49" i="9"/>
  <c r="CS36" i="9"/>
  <c r="BC24" i="9"/>
  <c r="M477" i="9"/>
  <c r="M473" i="9"/>
  <c r="M350" i="9"/>
  <c r="M481" i="9"/>
  <c r="M460" i="9"/>
  <c r="M50" i="9"/>
  <c r="M187" i="9"/>
  <c r="M42" i="9"/>
  <c r="M194" i="9"/>
  <c r="M434" i="9"/>
  <c r="M213" i="9"/>
  <c r="M242" i="9"/>
  <c r="M432" i="9"/>
  <c r="M126" i="9"/>
  <c r="M505" i="9"/>
  <c r="M195" i="9"/>
  <c r="M130" i="9"/>
  <c r="AZ170" i="9"/>
  <c r="AZ505" i="9"/>
  <c r="AZ471" i="9"/>
  <c r="AT143" i="9"/>
  <c r="Y37" i="9"/>
  <c r="BX478" i="9"/>
  <c r="BX440" i="9"/>
  <c r="BX437" i="9"/>
  <c r="BX405" i="9"/>
  <c r="BX90" i="9"/>
  <c r="BX499" i="9"/>
  <c r="BX232" i="9"/>
  <c r="BX76" i="9"/>
  <c r="BX87" i="9"/>
  <c r="BX119" i="9"/>
  <c r="BX299" i="9"/>
  <c r="BX397" i="9"/>
  <c r="BX507" i="9"/>
  <c r="BX483" i="9"/>
  <c r="BX339" i="9"/>
  <c r="BX210" i="9"/>
  <c r="BX216" i="9"/>
  <c r="BX188" i="9"/>
  <c r="BX467" i="9"/>
  <c r="BX421" i="9"/>
  <c r="BX320" i="9"/>
  <c r="BX361" i="9"/>
  <c r="BX497" i="9"/>
  <c r="BX487" i="9"/>
  <c r="BX96" i="9"/>
  <c r="BX293" i="9"/>
  <c r="BX289" i="9"/>
  <c r="BX281" i="9"/>
  <c r="BX274" i="9"/>
  <c r="BX52" i="9"/>
  <c r="BX493" i="9"/>
  <c r="BX381" i="9"/>
  <c r="BX186" i="9"/>
  <c r="BX112" i="9"/>
  <c r="BX433" i="9"/>
  <c r="BX212" i="9"/>
  <c r="BX148" i="9"/>
  <c r="BX389" i="9"/>
  <c r="BX250" i="9"/>
  <c r="BX224" i="9"/>
  <c r="BX485" i="9"/>
  <c r="BX48" i="9"/>
  <c r="BX251" i="9"/>
  <c r="BX498" i="9"/>
  <c r="BX411" i="9"/>
  <c r="BX404" i="9"/>
  <c r="BX494" i="9"/>
  <c r="BX297" i="9"/>
  <c r="BX158" i="9"/>
  <c r="BX291" i="9"/>
  <c r="BX505" i="9"/>
  <c r="BX287" i="9"/>
  <c r="BX398" i="9"/>
  <c r="BX504" i="9"/>
  <c r="BX241" i="9"/>
  <c r="BX468" i="9"/>
  <c r="BX459" i="9"/>
  <c r="BX349" i="9"/>
  <c r="BX222" i="9"/>
  <c r="BX266" i="9"/>
  <c r="BX172" i="9"/>
  <c r="BX264" i="9"/>
  <c r="BX105" i="9"/>
  <c r="BX111" i="9"/>
  <c r="BX143" i="9"/>
  <c r="BX141" i="9"/>
  <c r="BX135" i="9"/>
  <c r="BX113" i="9"/>
  <c r="BX82" i="9"/>
  <c r="BX75" i="9"/>
  <c r="BX431" i="9"/>
  <c r="BX357" i="9"/>
  <c r="BX53" i="9"/>
  <c r="BX132" i="9"/>
  <c r="BX363" i="9"/>
  <c r="BX192" i="9"/>
  <c r="BX189" i="9"/>
  <c r="BX470" i="9"/>
  <c r="BX490" i="9"/>
  <c r="BX322" i="9"/>
  <c r="BX486" i="9"/>
  <c r="BX268" i="9"/>
  <c r="BX454" i="9"/>
  <c r="BX394" i="9"/>
  <c r="BX443" i="9"/>
  <c r="BX242" i="9"/>
  <c r="BX175" i="9"/>
  <c r="BX104" i="9"/>
  <c r="BX254" i="9"/>
  <c r="BX477" i="9"/>
  <c r="BX62" i="9"/>
  <c r="BX61" i="9"/>
  <c r="BX206" i="9"/>
  <c r="BX395" i="9"/>
  <c r="BX362" i="9"/>
  <c r="BX102" i="9"/>
  <c r="BX272" i="9"/>
  <c r="BX368" i="9"/>
  <c r="BX161" i="9"/>
  <c r="BX300" i="9"/>
  <c r="BX455" i="9"/>
  <c r="BX39" i="9"/>
  <c r="BX218" i="9"/>
  <c r="BX89" i="9"/>
  <c r="BX444" i="9"/>
  <c r="BX496" i="9"/>
  <c r="BX347" i="9"/>
  <c r="BX462" i="9"/>
  <c r="BX108" i="9"/>
  <c r="BX302" i="9"/>
  <c r="M166" i="9"/>
  <c r="AT359" i="9"/>
  <c r="CJ79" i="9"/>
  <c r="CJ493" i="9"/>
  <c r="CJ201" i="9"/>
  <c r="CJ485" i="9"/>
  <c r="CJ402" i="9"/>
  <c r="CJ149" i="9"/>
  <c r="CJ404" i="9"/>
  <c r="CJ408" i="9"/>
  <c r="CJ270" i="9"/>
  <c r="CJ96" i="9"/>
  <c r="CJ114" i="9"/>
  <c r="CJ440" i="9"/>
  <c r="CJ214" i="9"/>
  <c r="CJ338" i="9"/>
  <c r="CJ302" i="9"/>
  <c r="CJ111" i="9"/>
  <c r="CJ65" i="9"/>
  <c r="CJ410" i="9"/>
  <c r="CJ443" i="9"/>
  <c r="CJ43" i="9"/>
  <c r="CJ241" i="9"/>
  <c r="CJ423" i="9"/>
  <c r="CJ456" i="9"/>
  <c r="CJ501" i="9"/>
  <c r="CJ160" i="9"/>
  <c r="CJ273" i="9"/>
  <c r="CJ371" i="9"/>
  <c r="CJ171" i="9"/>
  <c r="CJ476" i="9"/>
  <c r="CJ505" i="9"/>
  <c r="CJ253" i="9"/>
  <c r="CJ48" i="9"/>
  <c r="CJ50" i="9"/>
  <c r="CJ254" i="9"/>
  <c r="CJ303" i="9"/>
  <c r="CJ313" i="9"/>
  <c r="CJ363" i="9"/>
  <c r="CJ234" i="9"/>
  <c r="CJ494" i="9"/>
  <c r="CJ102" i="9"/>
  <c r="CJ59" i="9"/>
  <c r="CJ406" i="9"/>
  <c r="CJ466" i="9"/>
  <c r="CJ73" i="9"/>
  <c r="CJ268" i="9"/>
  <c r="CJ375" i="9"/>
  <c r="CJ431" i="9"/>
  <c r="CJ343" i="9"/>
  <c r="CJ491" i="9"/>
  <c r="CJ430" i="9"/>
  <c r="CJ411" i="9"/>
  <c r="CJ399" i="9"/>
  <c r="CJ209" i="9"/>
  <c r="CJ275" i="9"/>
  <c r="CJ245" i="9"/>
  <c r="CJ232" i="9"/>
  <c r="CJ181" i="9"/>
  <c r="CJ84" i="9"/>
  <c r="CJ289" i="9"/>
  <c r="CJ54" i="9"/>
  <c r="CJ506" i="9"/>
  <c r="CJ382" i="9"/>
  <c r="CJ277" i="9"/>
  <c r="CJ64" i="9"/>
  <c r="CJ405" i="9"/>
  <c r="CJ482" i="9"/>
  <c r="CJ351" i="9"/>
  <c r="CJ457" i="9"/>
  <c r="CJ354" i="9"/>
  <c r="CJ462" i="9"/>
  <c r="CJ346" i="9"/>
  <c r="CJ455" i="9"/>
  <c r="CJ495" i="9"/>
  <c r="CJ248" i="9"/>
  <c r="CJ107" i="9"/>
  <c r="CJ383" i="9"/>
  <c r="CJ244" i="9"/>
  <c r="CJ454" i="9"/>
  <c r="CJ202" i="9"/>
  <c r="CJ230" i="9"/>
  <c r="CJ426" i="9"/>
  <c r="CJ117" i="9"/>
  <c r="CJ236" i="9"/>
  <c r="CJ170" i="9"/>
  <c r="CJ138" i="9"/>
  <c r="CJ164" i="9"/>
  <c r="CJ93" i="9"/>
  <c r="CJ310" i="9"/>
  <c r="CJ357" i="9"/>
  <c r="CJ412" i="9"/>
  <c r="CJ350" i="9"/>
  <c r="CJ503" i="9"/>
  <c r="CJ365" i="9"/>
  <c r="CJ458" i="9"/>
  <c r="CJ226" i="9"/>
  <c r="M109" i="9"/>
  <c r="M229" i="9"/>
  <c r="M311" i="9"/>
  <c r="M239" i="9"/>
  <c r="M240" i="9"/>
  <c r="M88" i="9"/>
  <c r="M324" i="9"/>
  <c r="M54" i="9"/>
  <c r="M191" i="9"/>
  <c r="M504" i="9"/>
  <c r="M125" i="9"/>
  <c r="M236" i="9"/>
  <c r="M480" i="9"/>
  <c r="M454" i="9"/>
  <c r="M312" i="9"/>
  <c r="M452" i="9"/>
  <c r="M162" i="9"/>
  <c r="M486" i="9"/>
  <c r="M163" i="9"/>
  <c r="M215" i="9"/>
  <c r="M378" i="9"/>
  <c r="M467" i="9"/>
  <c r="M92" i="9"/>
  <c r="M419" i="9"/>
  <c r="M337" i="9"/>
  <c r="M309" i="9"/>
  <c r="AZ339" i="9"/>
  <c r="AZ94" i="9"/>
  <c r="AZ157" i="9"/>
  <c r="AZ209" i="9"/>
  <c r="AZ66" i="9"/>
  <c r="AT376" i="9"/>
  <c r="AT92" i="9"/>
  <c r="CP33" i="9"/>
  <c r="CP465" i="9"/>
  <c r="CP355" i="9"/>
  <c r="CP285" i="9"/>
  <c r="CP277" i="9"/>
  <c r="CP356" i="9"/>
  <c r="CP440" i="9"/>
  <c r="CP188" i="9"/>
  <c r="CP151" i="9"/>
  <c r="CP410" i="9"/>
  <c r="CP316" i="9"/>
  <c r="CP183" i="9"/>
  <c r="CP261" i="9"/>
  <c r="CP82" i="9"/>
  <c r="CP149" i="9"/>
  <c r="CP456" i="9"/>
  <c r="CP409" i="9"/>
  <c r="CP280" i="9"/>
  <c r="CP209" i="9"/>
  <c r="CP471" i="9"/>
  <c r="CP91" i="9"/>
  <c r="CP157" i="9"/>
  <c r="CP196" i="9"/>
  <c r="CP208" i="9"/>
  <c r="CP333" i="9"/>
  <c r="CP335" i="9"/>
  <c r="CP258" i="9"/>
  <c r="CP182" i="9"/>
  <c r="CP480" i="9"/>
  <c r="CP256" i="9"/>
  <c r="CP136" i="9"/>
  <c r="CP139" i="9"/>
  <c r="CP373" i="9"/>
  <c r="CP415" i="9"/>
  <c r="CP501" i="9"/>
  <c r="CP266" i="9"/>
  <c r="CP204" i="9"/>
  <c r="CP372" i="9"/>
  <c r="CP476" i="9"/>
  <c r="CP87" i="9"/>
  <c r="CP287" i="9"/>
  <c r="CP423" i="9"/>
  <c r="CP340" i="9"/>
  <c r="CP359" i="9"/>
  <c r="CP154" i="9"/>
  <c r="CP488" i="9"/>
  <c r="CP147" i="9"/>
  <c r="CP454" i="9"/>
  <c r="CP290" i="9"/>
  <c r="CP108" i="9"/>
  <c r="CP496" i="9"/>
  <c r="CP92" i="9"/>
  <c r="CP441" i="9"/>
  <c r="CP292" i="9"/>
  <c r="CP100" i="9"/>
  <c r="CP244" i="9"/>
  <c r="CP505" i="9"/>
  <c r="CP302" i="9"/>
  <c r="CP164" i="9"/>
  <c r="CP173" i="9"/>
  <c r="CP67" i="9"/>
  <c r="CP239" i="9"/>
  <c r="CP455" i="9"/>
  <c r="CP450" i="9"/>
  <c r="CP463" i="9"/>
  <c r="CP174" i="9"/>
  <c r="CP321" i="9"/>
  <c r="CP464" i="9"/>
  <c r="CP162" i="9"/>
  <c r="CP389" i="9"/>
  <c r="CP95" i="9"/>
  <c r="CP281" i="9"/>
  <c r="CP55" i="9"/>
  <c r="CP52" i="9"/>
  <c r="CP369" i="9"/>
  <c r="CP115" i="9"/>
  <c r="CP123" i="9"/>
  <c r="CP69" i="9"/>
  <c r="CP507" i="9"/>
  <c r="CP223" i="9"/>
  <c r="CP420" i="9"/>
  <c r="CP492" i="9"/>
  <c r="CP363" i="9"/>
  <c r="CP61" i="9"/>
  <c r="CP195" i="9"/>
  <c r="CP75" i="9"/>
  <c r="CP306" i="9"/>
  <c r="CP428" i="9"/>
  <c r="CP166" i="9"/>
  <c r="CP152" i="9"/>
  <c r="CP97" i="9"/>
  <c r="CP225" i="9"/>
  <c r="CP491" i="9"/>
  <c r="CP499" i="9"/>
  <c r="CP50" i="9"/>
  <c r="CP242" i="9"/>
  <c r="CP109" i="9"/>
  <c r="CP483" i="9"/>
  <c r="CP506" i="9"/>
  <c r="CP158" i="9"/>
  <c r="CP76" i="9"/>
  <c r="CP364" i="9"/>
  <c r="CP309" i="9"/>
  <c r="CP466" i="9"/>
  <c r="CP366" i="9"/>
  <c r="CP354" i="9"/>
  <c r="CP104" i="9"/>
  <c r="CP495" i="9"/>
  <c r="CP153" i="9"/>
  <c r="CP394" i="9"/>
  <c r="CP145" i="9"/>
  <c r="CP445" i="9"/>
  <c r="AZ178" i="9"/>
  <c r="AZ461" i="9"/>
  <c r="AZ78" i="9"/>
  <c r="AZ131" i="9"/>
  <c r="AT161" i="9"/>
  <c r="CS428" i="9"/>
  <c r="BF19" i="9"/>
  <c r="M444" i="9"/>
  <c r="M401" i="9"/>
  <c r="M314" i="9"/>
  <c r="M251" i="9"/>
  <c r="M56" i="9"/>
  <c r="M255" i="9"/>
  <c r="M43" i="9"/>
  <c r="M507" i="9"/>
  <c r="M185" i="9"/>
  <c r="M354" i="9"/>
  <c r="M387" i="9"/>
  <c r="AZ281" i="9"/>
  <c r="AZ453" i="9"/>
  <c r="AZ163" i="9"/>
  <c r="AT30" i="9"/>
  <c r="AT34" i="9"/>
  <c r="AT35" i="9"/>
  <c r="AT24" i="9"/>
  <c r="AT478" i="9"/>
  <c r="AT450" i="9"/>
  <c r="AT340" i="9"/>
  <c r="AT118" i="9"/>
  <c r="AT277" i="9"/>
  <c r="AT257" i="9"/>
  <c r="AT153" i="9"/>
  <c r="AT362" i="9"/>
  <c r="AT378" i="9"/>
  <c r="AT244" i="9"/>
  <c r="AT165" i="9"/>
  <c r="AT130" i="9"/>
  <c r="AT434" i="9"/>
  <c r="AT116" i="9"/>
  <c r="AT149" i="9"/>
  <c r="AT366" i="9"/>
  <c r="AT473" i="9"/>
  <c r="AT85" i="9"/>
  <c r="AT335" i="9"/>
  <c r="AT62" i="9"/>
  <c r="AT474" i="9"/>
  <c r="AT59" i="9"/>
  <c r="AT476" i="9"/>
  <c r="AT290" i="9"/>
  <c r="AT58" i="9"/>
  <c r="AT499" i="9"/>
  <c r="AT96" i="9"/>
  <c r="AT300" i="9"/>
  <c r="AT187" i="9"/>
  <c r="AT507" i="9"/>
  <c r="AT43" i="9"/>
  <c r="AT413" i="9"/>
  <c r="AT483" i="9"/>
  <c r="AT329" i="9"/>
  <c r="AT326" i="9"/>
  <c r="AT60" i="9"/>
  <c r="AT216" i="9"/>
  <c r="AT246" i="9"/>
  <c r="AT312" i="9"/>
  <c r="AT389" i="9"/>
  <c r="AT453" i="9"/>
  <c r="AT185" i="9"/>
  <c r="AT287" i="9"/>
  <c r="AT134" i="9"/>
  <c r="AT435" i="9"/>
  <c r="AT224" i="9"/>
  <c r="AT127" i="9"/>
  <c r="AT365" i="9"/>
  <c r="AT409" i="9"/>
  <c r="AT66" i="9"/>
  <c r="AT263" i="9"/>
  <c r="AT228" i="9"/>
  <c r="AT471" i="9"/>
  <c r="AT426" i="9"/>
  <c r="AT157" i="9"/>
  <c r="AT142" i="9"/>
  <c r="AT255" i="9"/>
  <c r="AT387" i="9"/>
  <c r="AT289" i="9"/>
  <c r="AT40" i="9"/>
  <c r="AT420" i="9"/>
  <c r="AT369" i="9"/>
  <c r="AT411" i="9"/>
  <c r="AT196" i="9"/>
  <c r="AT285" i="9"/>
  <c r="AT78" i="9"/>
  <c r="AT356" i="9"/>
  <c r="AT209" i="9"/>
  <c r="AT405" i="9"/>
  <c r="AT182" i="9"/>
  <c r="AT368" i="9"/>
  <c r="AT164" i="9"/>
  <c r="AT136" i="9"/>
  <c r="AT50" i="9"/>
  <c r="AT94" i="9"/>
  <c r="AT267" i="9"/>
  <c r="AT489" i="9"/>
  <c r="AT475" i="9"/>
  <c r="AT355" i="9"/>
  <c r="AT333" i="9"/>
  <c r="AT500" i="9"/>
  <c r="AT102" i="9"/>
  <c r="AT479" i="9"/>
  <c r="AT227" i="9"/>
  <c r="AT129" i="9"/>
  <c r="AT137" i="9"/>
  <c r="AT262" i="9"/>
  <c r="AT133" i="9"/>
  <c r="AT432" i="9"/>
  <c r="AT125" i="9"/>
  <c r="AT223" i="9"/>
  <c r="AT226" i="9"/>
  <c r="AT243" i="9"/>
  <c r="AT318" i="9"/>
  <c r="AT363" i="9"/>
  <c r="AT407" i="9"/>
  <c r="AT501" i="9"/>
  <c r="AT345" i="9"/>
  <c r="AT258" i="9"/>
  <c r="AT171" i="9"/>
  <c r="AT139" i="9"/>
  <c r="AT372" i="9"/>
  <c r="AT293" i="9"/>
  <c r="AT431" i="9"/>
  <c r="AT416" i="9"/>
  <c r="AT448" i="9"/>
  <c r="AT178" i="9"/>
  <c r="AT166" i="9"/>
  <c r="AT63" i="9"/>
  <c r="AT124" i="9"/>
  <c r="BF16" i="9"/>
  <c r="AZ10" i="9"/>
  <c r="AZ27" i="9"/>
  <c r="AZ315" i="9"/>
  <c r="AZ228" i="9"/>
  <c r="AZ440" i="9"/>
  <c r="AZ216" i="9"/>
  <c r="AZ345" i="9"/>
  <c r="AZ356" i="9"/>
  <c r="AZ302" i="9"/>
  <c r="AZ476" i="9"/>
  <c r="AZ237" i="9"/>
  <c r="AZ247" i="9"/>
  <c r="AZ220" i="9"/>
  <c r="AZ110" i="9"/>
  <c r="AZ506" i="9"/>
  <c r="AZ370" i="9"/>
  <c r="AZ305" i="9"/>
  <c r="AZ292" i="9"/>
  <c r="AZ64" i="9"/>
  <c r="AZ222" i="9"/>
  <c r="AZ280" i="9"/>
  <c r="AZ406" i="9"/>
  <c r="AZ449" i="9"/>
  <c r="AZ159" i="9"/>
  <c r="AZ74" i="9"/>
  <c r="AZ202" i="9"/>
  <c r="AZ402" i="9"/>
  <c r="AZ75" i="9"/>
  <c r="AZ328" i="9"/>
  <c r="AZ491" i="9"/>
  <c r="AZ311" i="9"/>
  <c r="AZ317" i="9"/>
  <c r="AZ411" i="9"/>
  <c r="AZ60" i="9"/>
  <c r="AZ362" i="9"/>
  <c r="AZ377" i="9"/>
  <c r="AZ200" i="9"/>
  <c r="AZ308" i="9"/>
  <c r="AZ290" i="9"/>
  <c r="AZ287" i="9"/>
  <c r="AZ57" i="9"/>
  <c r="AZ205" i="9"/>
  <c r="AZ134" i="9"/>
  <c r="AZ71" i="9"/>
  <c r="AZ252" i="9"/>
  <c r="AZ496" i="9"/>
  <c r="AZ342" i="9"/>
  <c r="AZ91" i="9"/>
  <c r="AZ295" i="9"/>
  <c r="AZ100" i="9"/>
  <c r="AZ262" i="9"/>
  <c r="AZ129" i="9"/>
  <c r="AZ185" i="9"/>
  <c r="AZ130" i="9"/>
  <c r="AZ213" i="9"/>
  <c r="AZ304" i="9"/>
  <c r="AZ238" i="9"/>
  <c r="AZ96" i="9"/>
  <c r="AZ391" i="9"/>
  <c r="AZ458" i="9"/>
  <c r="AZ459" i="9"/>
  <c r="AZ337" i="9"/>
  <c r="AZ234" i="9"/>
  <c r="AZ155" i="9"/>
  <c r="AZ417" i="9"/>
  <c r="AZ405" i="9"/>
  <c r="AZ147" i="9"/>
  <c r="AZ126" i="9"/>
  <c r="AZ112" i="9"/>
  <c r="AZ176" i="9"/>
  <c r="AZ135" i="9"/>
  <c r="AZ38" i="9"/>
  <c r="AZ56" i="9"/>
  <c r="AZ45" i="9"/>
  <c r="AZ481" i="9"/>
  <c r="AZ85" i="9"/>
  <c r="AZ309" i="9"/>
  <c r="AZ107" i="9"/>
  <c r="AZ347" i="9"/>
  <c r="AZ221" i="9"/>
  <c r="AZ470" i="9"/>
  <c r="AZ421" i="9"/>
  <c r="AZ312" i="9"/>
  <c r="AZ59" i="9"/>
  <c r="AZ114" i="9"/>
  <c r="AZ117" i="9"/>
  <c r="AZ136" i="9"/>
  <c r="AZ108" i="9"/>
  <c r="AZ239" i="9"/>
  <c r="AZ343" i="9"/>
  <c r="CS26" i="9"/>
  <c r="M403" i="9"/>
  <c r="M495" i="9"/>
  <c r="M448" i="9"/>
  <c r="M149" i="9"/>
  <c r="M254" i="9"/>
  <c r="M271" i="9"/>
  <c r="M306" i="9"/>
  <c r="M207" i="9"/>
  <c r="M256" i="9"/>
  <c r="M247" i="9"/>
  <c r="M455" i="9"/>
  <c r="M199" i="9"/>
  <c r="M205" i="9"/>
  <c r="M165" i="9"/>
  <c r="M171" i="9"/>
  <c r="M316" i="9"/>
  <c r="M176" i="9"/>
  <c r="M203" i="9"/>
  <c r="M356" i="9"/>
  <c r="M124" i="9"/>
  <c r="M112" i="9"/>
  <c r="M100" i="9"/>
  <c r="M231" i="9"/>
  <c r="M168" i="9"/>
  <c r="M417" i="9"/>
  <c r="M450" i="9"/>
  <c r="M463" i="9"/>
  <c r="AZ324" i="9"/>
  <c r="AZ418" i="9"/>
  <c r="AZ424" i="9"/>
  <c r="AZ278" i="9"/>
  <c r="AT162" i="9"/>
  <c r="Y32" i="9"/>
  <c r="BF31" i="9"/>
  <c r="CP19" i="9"/>
  <c r="M310" i="9"/>
  <c r="M491" i="9"/>
  <c r="M233" i="9"/>
  <c r="M423" i="9"/>
  <c r="M156" i="9"/>
  <c r="M462" i="9"/>
  <c r="M418" i="9"/>
  <c r="M380" i="9"/>
  <c r="M416" i="9"/>
  <c r="M237" i="9"/>
  <c r="M431" i="9"/>
  <c r="M84" i="9"/>
  <c r="M95" i="9"/>
  <c r="M151" i="9"/>
  <c r="M159" i="9"/>
  <c r="M200" i="9"/>
  <c r="M202" i="9"/>
  <c r="M389" i="9"/>
  <c r="M362" i="9"/>
  <c r="M60" i="9"/>
  <c r="M65" i="9"/>
  <c r="M429" i="9"/>
  <c r="M260" i="9"/>
  <c r="M217" i="9"/>
  <c r="M86" i="9"/>
  <c r="M305" i="9"/>
  <c r="AK10" i="9"/>
  <c r="AK132" i="9"/>
  <c r="AK422" i="9"/>
  <c r="AK234" i="9"/>
  <c r="AK388" i="9"/>
  <c r="AK494" i="9"/>
  <c r="AK279" i="9"/>
  <c r="AK202" i="9"/>
  <c r="AK272" i="9"/>
  <c r="AK354" i="9"/>
  <c r="AK468" i="9"/>
  <c r="AK84" i="9"/>
  <c r="AK164" i="9"/>
  <c r="AK49" i="9"/>
  <c r="AK484" i="9"/>
  <c r="AK222" i="9"/>
  <c r="AK206" i="9"/>
  <c r="AK404" i="9"/>
  <c r="AK259" i="9"/>
  <c r="AK270" i="9"/>
  <c r="AK201" i="9"/>
  <c r="AK275" i="9"/>
  <c r="AK74" i="9"/>
  <c r="AK410" i="9"/>
  <c r="AK505" i="9"/>
  <c r="AK287" i="9"/>
  <c r="AK199" i="9"/>
  <c r="AK140" i="9"/>
  <c r="AK387" i="9"/>
  <c r="AK357" i="9"/>
  <c r="AK93" i="9"/>
  <c r="AK314" i="9"/>
  <c r="AK382" i="9"/>
  <c r="AK359" i="9"/>
  <c r="AK78" i="9"/>
  <c r="AK168" i="9"/>
  <c r="AK470" i="9"/>
  <c r="AK244" i="9"/>
  <c r="AK424" i="9"/>
  <c r="AK182" i="9"/>
  <c r="AK157" i="9"/>
  <c r="AK247" i="9"/>
  <c r="AK460" i="9"/>
  <c r="AK106" i="9"/>
  <c r="AK237" i="9"/>
  <c r="AK187" i="9"/>
  <c r="AK363" i="9"/>
  <c r="AK131" i="9"/>
  <c r="AK362" i="9"/>
  <c r="AK72" i="9"/>
  <c r="AK112" i="9"/>
  <c r="AK90" i="9"/>
  <c r="AK68" i="9"/>
  <c r="AK406" i="9"/>
  <c r="AK232" i="9"/>
  <c r="AK283" i="9"/>
  <c r="AK281" i="9"/>
  <c r="AK241" i="9"/>
  <c r="AK256" i="9"/>
  <c r="AK178" i="9"/>
  <c r="AK428" i="9"/>
  <c r="AK411" i="9"/>
  <c r="AK496" i="9"/>
  <c r="AK155" i="9"/>
  <c r="AK70" i="9"/>
  <c r="AK184" i="9"/>
  <c r="AK107" i="9"/>
  <c r="AK446" i="9"/>
  <c r="AK288" i="9"/>
  <c r="AK379" i="9"/>
  <c r="AK151" i="9"/>
  <c r="AK179" i="9"/>
  <c r="AK416" i="9"/>
  <c r="AK87" i="9"/>
  <c r="AK48" i="9"/>
  <c r="AK223" i="9"/>
  <c r="AK503" i="9"/>
  <c r="AK451" i="9"/>
  <c r="AK392" i="9"/>
  <c r="AK321" i="9"/>
  <c r="AK98" i="9"/>
  <c r="AK212" i="9"/>
  <c r="AK208" i="9"/>
  <c r="AK123" i="9"/>
  <c r="AK161" i="9"/>
  <c r="AK476" i="9"/>
  <c r="AK159" i="9"/>
  <c r="AK167" i="9"/>
  <c r="BX171" i="9"/>
  <c r="M412" i="9"/>
  <c r="AZ116" i="9"/>
  <c r="AT503" i="9"/>
  <c r="CJ155" i="9"/>
  <c r="CJ419" i="9"/>
  <c r="CJ216" i="9"/>
  <c r="CJ312" i="9"/>
  <c r="CJ298" i="9"/>
  <c r="CJ416" i="9"/>
  <c r="CJ499" i="9"/>
  <c r="CJ191" i="9"/>
  <c r="CJ76" i="9"/>
  <c r="CJ450" i="9"/>
  <c r="CJ97" i="9"/>
  <c r="CJ321" i="9"/>
  <c r="CJ442" i="9"/>
  <c r="CJ286" i="9"/>
  <c r="CJ152" i="9"/>
  <c r="CJ288" i="9"/>
  <c r="CJ137" i="9"/>
  <c r="CJ274" i="9"/>
  <c r="CJ67" i="9"/>
  <c r="CJ387" i="9"/>
  <c r="CJ311" i="9"/>
  <c r="CJ314" i="9"/>
  <c r="CJ374" i="9"/>
  <c r="CJ433" i="9"/>
  <c r="CJ78" i="9"/>
  <c r="CJ500" i="9"/>
  <c r="CJ325" i="9"/>
  <c r="CJ74" i="9"/>
  <c r="CJ436" i="9"/>
  <c r="CJ504" i="9"/>
  <c r="CJ136" i="9"/>
  <c r="CJ51" i="9"/>
  <c r="CJ445" i="9"/>
  <c r="CJ483" i="9"/>
  <c r="CJ415" i="9"/>
  <c r="CJ280" i="9"/>
  <c r="CJ184" i="9"/>
  <c r="CJ246" i="9"/>
  <c r="CJ163" i="9"/>
  <c r="CJ130" i="9"/>
  <c r="CJ141" i="9"/>
  <c r="CJ336" i="9"/>
  <c r="CJ238" i="9"/>
  <c r="CJ49" i="9"/>
  <c r="CJ380" i="9"/>
  <c r="CJ271" i="9"/>
  <c r="CJ127" i="9"/>
  <c r="CJ498" i="9"/>
  <c r="CJ169" i="9"/>
  <c r="CJ168" i="9"/>
  <c r="CJ488" i="9"/>
  <c r="CJ335" i="9"/>
  <c r="CJ379" i="9"/>
  <c r="CJ126" i="9"/>
  <c r="CJ469" i="9"/>
  <c r="CJ299" i="9"/>
  <c r="CJ195" i="9"/>
  <c r="CJ110" i="9"/>
  <c r="CJ145" i="9"/>
  <c r="CJ304" i="9"/>
  <c r="CJ255" i="9"/>
  <c r="CJ233" i="9"/>
  <c r="CJ475" i="9"/>
  <c r="CJ422" i="9"/>
  <c r="CJ154" i="9"/>
  <c r="CJ361" i="9"/>
  <c r="CJ264" i="9"/>
  <c r="CJ486" i="9"/>
  <c r="CJ372" i="9"/>
  <c r="CJ397" i="9"/>
  <c r="CJ432" i="9"/>
  <c r="CJ82" i="9"/>
  <c r="CJ249" i="9"/>
  <c r="CJ324" i="9"/>
  <c r="CJ484" i="9"/>
  <c r="CJ309" i="9"/>
  <c r="CJ392" i="9"/>
  <c r="CJ359" i="9"/>
  <c r="CJ378" i="9"/>
  <c r="CJ421" i="9"/>
  <c r="CJ330" i="9"/>
  <c r="CJ87" i="9"/>
  <c r="CJ179" i="9"/>
  <c r="CJ150" i="9"/>
  <c r="CJ190" i="9"/>
  <c r="CJ42" i="9"/>
  <c r="CJ459" i="9"/>
  <c r="CJ369" i="9"/>
  <c r="CJ353" i="9"/>
  <c r="CJ451" i="9"/>
  <c r="CJ349" i="9"/>
  <c r="CJ220" i="9"/>
  <c r="CJ256" i="9"/>
  <c r="CJ327" i="9"/>
  <c r="CJ267" i="9"/>
  <c r="M127" i="9"/>
  <c r="M53" i="9"/>
  <c r="M365" i="9"/>
  <c r="M93" i="9"/>
  <c r="M48" i="9"/>
  <c r="M41" i="9"/>
  <c r="M96" i="9"/>
  <c r="M51" i="9"/>
  <c r="M69" i="9"/>
  <c r="M106" i="9"/>
  <c r="M143" i="9"/>
  <c r="M67" i="9"/>
  <c r="M181" i="9"/>
  <c r="M172" i="9"/>
  <c r="M466" i="9"/>
  <c r="M133" i="9"/>
  <c r="M497" i="9"/>
  <c r="M320" i="9"/>
  <c r="M377" i="9"/>
  <c r="M105" i="9"/>
  <c r="M447" i="9"/>
  <c r="M325" i="9"/>
  <c r="M286" i="9"/>
  <c r="M464" i="9"/>
  <c r="M184" i="9"/>
  <c r="M352" i="9"/>
  <c r="M396" i="9"/>
  <c r="AZ49" i="9"/>
  <c r="AZ181" i="9"/>
  <c r="AZ409" i="9"/>
  <c r="BX429" i="9"/>
  <c r="CP29" i="9"/>
  <c r="CP32" i="9"/>
  <c r="CP337" i="9"/>
  <c r="CP64" i="9"/>
  <c r="CP78" i="9"/>
  <c r="CP192" i="9"/>
  <c r="CP479" i="9"/>
  <c r="CP486" i="9"/>
  <c r="CP129" i="9"/>
  <c r="CP202" i="9"/>
  <c r="CP288" i="9"/>
  <c r="CP116" i="9"/>
  <c r="CP268" i="9"/>
  <c r="CP240" i="9"/>
  <c r="CP396" i="9"/>
  <c r="CP60" i="9"/>
  <c r="CP118" i="9"/>
  <c r="CP384" i="9"/>
  <c r="CP272" i="9"/>
  <c r="CP262" i="9"/>
  <c r="CP320" i="9"/>
  <c r="CP382" i="9"/>
  <c r="CP322" i="9"/>
  <c r="CP352" i="9"/>
  <c r="CP390" i="9"/>
  <c r="CP279" i="9"/>
  <c r="CP457" i="9"/>
  <c r="CP199" i="9"/>
  <c r="CP218" i="9"/>
  <c r="CP106" i="9"/>
  <c r="CP419" i="9"/>
  <c r="CP263" i="9"/>
  <c r="CP217" i="9"/>
  <c r="CP425" i="9"/>
  <c r="CP494" i="9"/>
  <c r="CP330" i="9"/>
  <c r="CP74" i="9"/>
  <c r="CP436" i="9"/>
  <c r="CP99" i="9"/>
  <c r="CP167" i="9"/>
  <c r="CP88" i="9"/>
  <c r="CP41" i="9"/>
  <c r="CP267" i="9"/>
  <c r="CP79" i="9"/>
  <c r="CP214" i="9"/>
  <c r="CP433" i="9"/>
  <c r="CP155" i="9"/>
  <c r="CP470" i="9"/>
  <c r="CP406" i="9"/>
  <c r="CP345" i="9"/>
  <c r="CP469" i="9"/>
  <c r="CP431" i="9"/>
  <c r="CP402" i="9"/>
  <c r="CP504" i="9"/>
  <c r="CP150" i="9"/>
  <c r="CP430" i="9"/>
  <c r="CP177" i="9"/>
  <c r="CP269" i="9"/>
  <c r="CP105" i="9"/>
  <c r="CP201" i="9"/>
  <c r="CP245" i="9"/>
  <c r="CP265" i="9"/>
  <c r="CP296" i="9"/>
  <c r="CP485" i="9"/>
  <c r="CP400" i="9"/>
  <c r="CP40" i="9"/>
  <c r="CP210" i="9"/>
  <c r="CP98" i="9"/>
  <c r="CP427" i="9"/>
  <c r="CP148" i="9"/>
  <c r="CP468" i="9"/>
  <c r="CP138" i="9"/>
  <c r="CP134" i="9"/>
  <c r="CP412" i="9"/>
  <c r="CP284" i="9"/>
  <c r="CP437" i="9"/>
  <c r="CP424" i="9"/>
  <c r="CP200" i="9"/>
  <c r="CP179" i="9"/>
  <c r="CP439" i="9"/>
  <c r="CP387" i="9"/>
  <c r="CP451" i="9"/>
  <c r="CP489" i="9"/>
  <c r="CP215" i="9"/>
  <c r="CP194" i="9"/>
  <c r="CP56" i="9"/>
  <c r="CP418" i="9"/>
  <c r="CP243" i="9"/>
  <c r="CP448" i="9"/>
  <c r="CP102" i="9"/>
  <c r="CP472" i="9"/>
  <c r="CP181" i="9"/>
  <c r="CP251" i="9"/>
  <c r="CP311" i="9"/>
  <c r="CP216" i="9"/>
  <c r="CP308" i="9"/>
  <c r="CP283" i="9"/>
  <c r="CP46" i="9"/>
  <c r="CP237" i="9"/>
  <c r="CP198" i="9"/>
  <c r="CP89" i="9"/>
  <c r="CP429" i="9"/>
  <c r="CP304" i="9"/>
  <c r="CP300" i="9"/>
  <c r="CP48" i="9"/>
  <c r="CP503" i="9"/>
  <c r="CP438" i="9"/>
  <c r="CP487" i="9"/>
  <c r="CP49" i="9"/>
  <c r="CP220" i="9"/>
  <c r="CP459" i="9"/>
  <c r="CP326" i="9"/>
  <c r="CP133" i="9"/>
  <c r="CP161" i="9"/>
  <c r="CP435" i="9"/>
  <c r="CP375" i="9"/>
  <c r="CP477" i="9"/>
  <c r="CP401" i="9"/>
  <c r="AZ89" i="9"/>
  <c r="AZ173" i="9"/>
  <c r="AZ201" i="9"/>
  <c r="AT144" i="9"/>
  <c r="AT264" i="9"/>
  <c r="BF11" i="9"/>
  <c r="M343" i="9"/>
  <c r="M445" i="9"/>
  <c r="M413" i="9"/>
  <c r="M243" i="9"/>
  <c r="M173" i="9"/>
  <c r="M397" i="9"/>
  <c r="M167" i="9"/>
  <c r="M327" i="9"/>
  <c r="M75" i="9"/>
  <c r="M136" i="9"/>
  <c r="M336" i="9"/>
  <c r="AZ43" i="9"/>
  <c r="AZ457" i="9"/>
  <c r="AT23" i="9"/>
  <c r="AT26" i="9"/>
  <c r="AT29" i="9"/>
  <c r="AT382" i="9"/>
  <c r="AT437" i="9"/>
  <c r="AT348" i="9"/>
  <c r="AT154" i="9"/>
  <c r="AT112" i="9"/>
  <c r="AT103" i="9"/>
  <c r="AT179" i="9"/>
  <c r="AT468" i="9"/>
  <c r="AT249" i="9"/>
  <c r="AT306" i="9"/>
  <c r="AT310" i="9"/>
  <c r="AT502" i="9"/>
  <c r="AT445" i="9"/>
  <c r="AT386" i="9"/>
  <c r="AT174" i="9"/>
  <c r="AT493" i="9"/>
  <c r="AT266" i="9"/>
  <c r="AT100" i="9"/>
  <c r="AT429" i="9"/>
  <c r="AT279" i="9"/>
  <c r="AT219" i="9"/>
  <c r="AT316" i="9"/>
  <c r="AT360" i="9"/>
  <c r="AT247" i="9"/>
  <c r="AT138" i="9"/>
  <c r="AT46" i="9"/>
  <c r="AT484" i="9"/>
  <c r="AT496" i="9"/>
  <c r="AT440" i="9"/>
  <c r="AT81" i="9"/>
  <c r="AT388" i="9"/>
  <c r="AT105" i="9"/>
  <c r="AT505" i="9"/>
  <c r="AT302" i="9"/>
  <c r="AT230" i="9"/>
  <c r="AT272" i="9"/>
  <c r="AT304" i="9"/>
  <c r="AT218" i="9"/>
  <c r="AT241" i="9"/>
  <c r="AT49" i="9"/>
  <c r="AT418" i="9"/>
  <c r="AT456" i="9"/>
  <c r="AT331" i="9"/>
  <c r="AT433" i="9"/>
  <c r="AT384" i="9"/>
  <c r="AT269" i="9"/>
  <c r="AT469" i="9"/>
  <c r="AT203" i="9"/>
  <c r="AT268" i="9"/>
  <c r="AT77" i="9"/>
  <c r="AT191" i="9"/>
  <c r="AT119" i="9"/>
  <c r="AT313" i="9"/>
  <c r="AT492" i="9"/>
  <c r="AT25" i="9"/>
  <c r="AT337" i="9"/>
  <c r="AT97" i="9"/>
  <c r="AT321" i="9"/>
  <c r="AT163" i="9"/>
  <c r="AT425" i="9"/>
  <c r="AT65" i="9"/>
  <c r="AT141" i="9"/>
  <c r="AT237" i="9"/>
  <c r="AT256" i="9"/>
  <c r="AT140" i="9"/>
  <c r="AT44" i="9"/>
  <c r="AT51" i="9"/>
  <c r="AT380" i="9"/>
  <c r="AT38" i="9"/>
  <c r="AT463" i="9"/>
  <c r="AT464" i="9"/>
  <c r="AT188" i="9"/>
  <c r="AT192" i="9"/>
  <c r="AT90" i="9"/>
  <c r="AT379" i="9"/>
  <c r="AT421" i="9"/>
  <c r="AT288" i="9"/>
  <c r="AT480" i="9"/>
  <c r="AT461" i="9"/>
  <c r="AT95" i="9"/>
  <c r="AT122" i="9"/>
  <c r="AT156" i="9"/>
  <c r="AT45" i="9"/>
  <c r="AT444" i="9"/>
  <c r="AT89" i="9"/>
  <c r="AT419" i="9"/>
  <c r="AT259" i="9"/>
  <c r="AT120" i="9"/>
  <c r="AT248" i="9"/>
  <c r="AT206" i="9"/>
  <c r="AT351" i="9"/>
  <c r="AT486" i="9"/>
  <c r="AT297" i="9"/>
  <c r="AT170" i="9"/>
  <c r="AT73" i="9"/>
  <c r="AT220" i="9"/>
  <c r="AT274" i="9"/>
  <c r="AT207" i="9"/>
  <c r="AT498" i="9"/>
  <c r="AT311" i="9"/>
  <c r="AT37" i="9"/>
  <c r="AT235" i="9"/>
  <c r="AT214" i="9"/>
  <c r="AZ33" i="9"/>
  <c r="AZ478" i="9"/>
  <c r="AZ463" i="9"/>
  <c r="AZ263" i="9"/>
  <c r="AZ441" i="9"/>
  <c r="AZ62" i="9"/>
  <c r="AZ344" i="9"/>
  <c r="AZ494" i="9"/>
  <c r="AZ298" i="9"/>
  <c r="AZ235" i="9"/>
  <c r="AZ82" i="9"/>
  <c r="AZ69" i="9"/>
  <c r="AZ487" i="9"/>
  <c r="AZ140" i="9"/>
  <c r="AZ138" i="9"/>
  <c r="AZ443" i="9"/>
  <c r="AZ53" i="9"/>
  <c r="AZ493" i="9"/>
  <c r="AZ193" i="9"/>
  <c r="AZ430" i="9"/>
  <c r="AZ260" i="9"/>
  <c r="AZ81" i="9"/>
  <c r="AZ404" i="9"/>
  <c r="AZ488" i="9"/>
  <c r="AZ215" i="9"/>
  <c r="AZ151" i="9"/>
  <c r="AZ490" i="9"/>
  <c r="AZ58" i="9"/>
  <c r="AZ145" i="9"/>
  <c r="AZ194" i="9"/>
  <c r="AZ144" i="9"/>
  <c r="AZ39" i="9"/>
  <c r="AZ319" i="9"/>
  <c r="AZ498" i="9"/>
  <c r="AZ233" i="9"/>
  <c r="AZ266" i="9"/>
  <c r="AZ333" i="9"/>
  <c r="AZ285" i="9"/>
  <c r="AZ437" i="9"/>
  <c r="AZ90" i="9"/>
  <c r="AZ407" i="9"/>
  <c r="AZ335" i="9"/>
  <c r="AZ320" i="9"/>
  <c r="AZ376" i="9"/>
  <c r="AZ268" i="9"/>
  <c r="AZ354" i="9"/>
  <c r="AZ122" i="9"/>
  <c r="AZ353" i="9"/>
  <c r="AZ41" i="9"/>
  <c r="AZ350" i="9"/>
  <c r="AZ502" i="9"/>
  <c r="AZ98" i="9"/>
  <c r="AZ341" i="9"/>
  <c r="AZ160" i="9"/>
  <c r="AZ331" i="9"/>
  <c r="AZ152" i="9"/>
  <c r="AZ180" i="9"/>
  <c r="AZ269" i="9"/>
  <c r="AZ133" i="9"/>
  <c r="AZ410" i="9"/>
  <c r="AZ103" i="9"/>
  <c r="AZ195" i="9"/>
  <c r="AZ139" i="9"/>
  <c r="AZ397" i="9"/>
  <c r="AZ274" i="9"/>
  <c r="AZ367" i="9"/>
  <c r="AZ177" i="9"/>
  <c r="AZ158" i="9"/>
  <c r="AZ452" i="9"/>
  <c r="AZ212" i="9"/>
  <c r="AZ288" i="9"/>
  <c r="AZ256" i="9"/>
  <c r="AZ283" i="9"/>
  <c r="AZ468" i="9"/>
  <c r="AZ67" i="9"/>
  <c r="AZ88" i="9"/>
  <c r="AZ327" i="9"/>
  <c r="AZ484" i="9"/>
  <c r="AZ166" i="9"/>
  <c r="AZ475" i="9"/>
  <c r="AZ168" i="9"/>
  <c r="AZ189" i="9"/>
  <c r="AZ322" i="9"/>
  <c r="AZ102" i="9"/>
  <c r="AZ172" i="9"/>
  <c r="AZ296" i="9"/>
  <c r="AZ253" i="9"/>
  <c r="AZ230" i="9"/>
  <c r="AZ336" i="9"/>
  <c r="AZ394" i="9"/>
  <c r="AZ460" i="9"/>
  <c r="AZ249" i="9"/>
  <c r="AZ51" i="9"/>
  <c r="AZ445" i="9"/>
  <c r="AZ492" i="9"/>
  <c r="BL26" i="9"/>
  <c r="M498" i="9"/>
  <c r="M313" i="9"/>
  <c r="M319" i="9"/>
  <c r="M370" i="9"/>
  <c r="M47" i="9"/>
  <c r="M300" i="9"/>
  <c r="M38" i="9"/>
  <c r="M346" i="9"/>
  <c r="M241" i="9"/>
  <c r="M290" i="9"/>
  <c r="M87" i="9"/>
  <c r="M175" i="9"/>
  <c r="M238" i="9"/>
  <c r="M230" i="9"/>
  <c r="M129" i="9"/>
  <c r="M212" i="9"/>
  <c r="M268" i="9"/>
  <c r="M141" i="9"/>
  <c r="M121" i="9"/>
  <c r="M471" i="9"/>
  <c r="M361" i="9"/>
  <c r="M344" i="9"/>
  <c r="M246" i="9"/>
  <c r="M118" i="9"/>
  <c r="M393" i="9"/>
  <c r="M501" i="9"/>
  <c r="M493" i="9"/>
  <c r="AZ93" i="9"/>
  <c r="AZ149" i="9"/>
  <c r="AZ293" i="9"/>
  <c r="AZ378" i="9"/>
  <c r="AZ186" i="9"/>
  <c r="AT430" i="9"/>
  <c r="AH34" i="9"/>
  <c r="BF37" i="9"/>
  <c r="BL36" i="9"/>
  <c r="M349" i="9"/>
  <c r="M489" i="9"/>
  <c r="M459" i="9"/>
  <c r="M502" i="9"/>
  <c r="M150" i="9"/>
  <c r="M37" i="9"/>
  <c r="M44" i="9"/>
  <c r="M63" i="9"/>
  <c r="M138" i="9"/>
  <c r="M179" i="9"/>
  <c r="M137" i="9"/>
  <c r="M170" i="9"/>
  <c r="M364" i="9"/>
  <c r="M219" i="9"/>
  <c r="M282" i="9"/>
  <c r="M390" i="9"/>
  <c r="M232" i="9"/>
  <c r="M461" i="9"/>
  <c r="M388" i="9"/>
  <c r="M158" i="9"/>
  <c r="M227" i="9"/>
  <c r="M264" i="9"/>
  <c r="M338" i="9"/>
  <c r="M155" i="9"/>
  <c r="M292" i="9"/>
  <c r="M266" i="9"/>
  <c r="M430" i="9"/>
  <c r="AK193" i="9"/>
  <c r="AK409" i="9"/>
  <c r="AK479" i="9"/>
  <c r="AK482" i="9"/>
  <c r="AK137" i="9"/>
  <c r="AK499" i="9"/>
  <c r="AK480" i="9"/>
  <c r="AK69" i="9"/>
  <c r="AK122" i="9"/>
  <c r="AK398" i="9"/>
  <c r="AK380" i="9"/>
  <c r="AK412" i="9"/>
  <c r="AK89" i="9"/>
  <c r="AK427" i="9"/>
  <c r="AK309" i="9"/>
  <c r="AK186" i="9"/>
  <c r="AK449" i="9"/>
  <c r="AK105" i="9"/>
  <c r="AK425" i="9"/>
  <c r="AK217" i="9"/>
  <c r="AK148" i="9"/>
  <c r="AK185" i="9"/>
  <c r="AK200" i="9"/>
  <c r="AK243" i="9"/>
  <c r="AK278" i="9"/>
  <c r="AK66" i="9"/>
  <c r="AK285" i="9"/>
  <c r="AK263" i="9"/>
  <c r="AK269" i="9"/>
  <c r="AK92" i="9"/>
  <c r="AK227" i="9"/>
  <c r="AK308" i="9"/>
  <c r="AK461" i="9"/>
  <c r="AK397" i="9"/>
  <c r="AK402" i="9"/>
  <c r="AK207" i="9"/>
  <c r="AK101" i="9"/>
  <c r="AK370" i="9"/>
  <c r="AK329" i="9"/>
  <c r="AK280" i="9"/>
  <c r="AK338" i="9"/>
  <c r="AK231" i="9"/>
  <c r="AK129" i="9"/>
  <c r="AK436" i="9"/>
  <c r="AK487" i="9"/>
  <c r="AK183" i="9"/>
  <c r="AK426" i="9"/>
  <c r="AK51" i="9"/>
  <c r="AK443" i="9"/>
  <c r="AK271" i="9"/>
  <c r="AK311" i="9"/>
  <c r="AK303" i="9"/>
  <c r="AK456" i="9"/>
  <c r="AK415" i="9"/>
  <c r="AK322" i="9"/>
  <c r="AK80" i="9"/>
  <c r="AK361" i="9"/>
  <c r="AK211" i="9"/>
  <c r="BX247" i="9"/>
  <c r="BX471" i="9"/>
  <c r="BX491" i="9"/>
  <c r="BX237" i="9"/>
  <c r="M52" i="9"/>
  <c r="AZ119" i="9"/>
  <c r="AT126" i="9"/>
  <c r="BC31" i="9"/>
  <c r="CJ192" i="9"/>
  <c r="CJ358" i="9"/>
  <c r="CJ196" i="9"/>
  <c r="CJ470" i="9"/>
  <c r="CJ497" i="9"/>
  <c r="CJ133" i="9"/>
  <c r="CJ144" i="9"/>
  <c r="CJ60" i="9"/>
  <c r="CJ265" i="9"/>
  <c r="CJ100" i="9"/>
  <c r="CJ83" i="9"/>
  <c r="CJ205" i="9"/>
  <c r="CJ77" i="9"/>
  <c r="CJ329" i="9"/>
  <c r="CJ331" i="9"/>
  <c r="CJ153" i="9"/>
  <c r="CJ105" i="9"/>
  <c r="CJ92" i="9"/>
  <c r="CJ258" i="9"/>
  <c r="CJ295" i="9"/>
  <c r="CJ461" i="9"/>
  <c r="CJ272" i="9"/>
  <c r="CJ283" i="9"/>
  <c r="CJ140" i="9"/>
  <c r="CJ108" i="9"/>
  <c r="CJ142" i="9"/>
  <c r="CJ46" i="9"/>
  <c r="CJ44" i="9"/>
  <c r="CJ156" i="9"/>
  <c r="CJ403" i="9"/>
  <c r="CJ489" i="9"/>
  <c r="CJ278" i="9"/>
  <c r="CJ61" i="9"/>
  <c r="CJ356" i="9"/>
  <c r="CJ162" i="9"/>
  <c r="CJ112" i="9"/>
  <c r="CJ376" i="9"/>
  <c r="CJ262" i="9"/>
  <c r="CJ63" i="9"/>
  <c r="CJ400" i="9"/>
  <c r="CJ394" i="9"/>
  <c r="CJ439" i="9"/>
  <c r="CJ94" i="9"/>
  <c r="CJ223" i="9"/>
  <c r="CJ319" i="9"/>
  <c r="CJ222" i="9"/>
  <c r="CJ120" i="9"/>
  <c r="CJ305" i="9"/>
  <c r="CJ90" i="9"/>
  <c r="CJ437" i="9"/>
  <c r="CJ91" i="9"/>
  <c r="CJ480" i="9"/>
  <c r="CJ235" i="9"/>
  <c r="CJ282" i="9"/>
  <c r="CJ173" i="9"/>
  <c r="CJ261" i="9"/>
  <c r="CJ213" i="9"/>
  <c r="CJ37" i="9"/>
  <c r="CJ187" i="9"/>
  <c r="CJ448" i="9"/>
  <c r="CJ229" i="9"/>
  <c r="CJ188" i="9"/>
  <c r="CJ70" i="9"/>
  <c r="CJ266" i="9"/>
  <c r="CJ474" i="9"/>
  <c r="CJ490" i="9"/>
  <c r="CJ180" i="9"/>
  <c r="CJ128" i="9"/>
  <c r="CJ296" i="9"/>
  <c r="CJ247" i="9"/>
  <c r="CJ468" i="9"/>
  <c r="CJ250" i="9"/>
  <c r="CJ55" i="9"/>
  <c r="CJ57" i="9"/>
  <c r="CJ89" i="9"/>
  <c r="CJ420" i="9"/>
  <c r="CJ206" i="9"/>
  <c r="CJ301" i="9"/>
  <c r="CJ390" i="9"/>
  <c r="CJ172" i="9"/>
  <c r="CJ344" i="9"/>
  <c r="CJ219" i="9"/>
  <c r="CJ103" i="9"/>
  <c r="CJ151" i="9"/>
  <c r="CJ95" i="9"/>
  <c r="CJ119" i="9"/>
  <c r="CJ306" i="9"/>
  <c r="CJ52" i="9"/>
  <c r="CJ284" i="9"/>
  <c r="CJ53" i="9"/>
  <c r="CJ118" i="9"/>
  <c r="CJ285" i="9"/>
  <c r="CJ228" i="9"/>
  <c r="CJ345" i="9"/>
  <c r="CJ176" i="9"/>
  <c r="CJ148" i="9"/>
  <c r="CJ198" i="9"/>
  <c r="CJ300" i="9"/>
  <c r="CJ199" i="9"/>
  <c r="CJ460" i="9"/>
  <c r="CJ47" i="9"/>
  <c r="CJ339" i="9"/>
  <c r="CJ251" i="9"/>
  <c r="CJ370" i="9"/>
  <c r="CJ281" i="9"/>
  <c r="CJ218" i="9"/>
  <c r="CJ481" i="9"/>
  <c r="CJ243" i="9"/>
  <c r="CJ178" i="9"/>
  <c r="AZ225" i="9"/>
  <c r="AZ148" i="9"/>
  <c r="AZ248" i="9"/>
  <c r="AT481" i="9"/>
  <c r="AT402" i="9"/>
  <c r="AT204" i="9"/>
  <c r="CP10" i="9"/>
  <c r="CP34" i="9"/>
  <c r="CP31" i="9"/>
  <c r="CP62" i="9"/>
  <c r="CP392" i="9"/>
  <c r="CP447" i="9"/>
  <c r="CP141" i="9"/>
  <c r="CP197" i="9"/>
  <c r="CP122" i="9"/>
  <c r="CP236" i="9"/>
  <c r="CP44" i="9"/>
  <c r="CP38" i="9"/>
  <c r="CP341" i="9"/>
  <c r="CP493" i="9"/>
  <c r="CP184" i="9"/>
  <c r="CP124" i="9"/>
  <c r="CP442" i="9"/>
  <c r="CP227" i="9"/>
  <c r="CP137" i="9"/>
  <c r="CP235" i="9"/>
  <c r="CP312" i="9"/>
  <c r="CP358" i="9"/>
  <c r="CP131" i="9"/>
  <c r="CP231" i="9"/>
  <c r="CP500" i="9"/>
  <c r="CP90" i="9"/>
  <c r="CP490" i="9"/>
  <c r="CP159" i="9"/>
  <c r="CP351" i="9"/>
  <c r="CP143" i="9"/>
  <c r="CP232" i="9"/>
  <c r="CP247" i="9"/>
  <c r="CP117" i="9"/>
  <c r="CP54" i="9"/>
  <c r="CP342" i="9"/>
  <c r="CP407" i="9"/>
  <c r="CP331" i="9"/>
  <c r="CP362" i="9"/>
  <c r="CP325" i="9"/>
  <c r="CP72" i="9"/>
  <c r="CP408" i="9"/>
  <c r="CP461" i="9"/>
  <c r="CP63" i="9"/>
  <c r="CP238" i="9"/>
  <c r="CP77" i="9"/>
  <c r="CP289" i="9"/>
  <c r="CP371" i="9"/>
  <c r="CP329" i="9"/>
  <c r="CP168" i="9"/>
  <c r="CP452" i="9"/>
  <c r="CP246" i="9"/>
  <c r="CP221" i="9"/>
  <c r="CP58" i="9"/>
  <c r="CP112" i="9"/>
  <c r="CP65" i="9"/>
  <c r="CP398" i="9"/>
  <c r="CP434" i="9"/>
  <c r="CP411" i="9"/>
  <c r="CP80" i="9"/>
  <c r="CP169" i="9"/>
  <c r="CP417" i="9"/>
  <c r="CP295" i="9"/>
  <c r="CP383" i="9"/>
  <c r="CP297" i="9"/>
  <c r="CP298" i="9"/>
  <c r="CP299" i="9"/>
  <c r="CP250" i="9"/>
  <c r="CP205" i="9"/>
  <c r="CP327" i="9"/>
  <c r="CP380" i="9"/>
  <c r="CP278" i="9"/>
  <c r="CP260" i="9"/>
  <c r="CP228" i="9"/>
  <c r="CP286" i="9"/>
  <c r="CP66" i="9"/>
  <c r="CP378" i="9"/>
  <c r="CP142" i="9"/>
  <c r="CP187" i="9"/>
  <c r="CP156" i="9"/>
  <c r="CP413" i="9"/>
  <c r="CP474" i="9"/>
  <c r="CP135" i="9"/>
  <c r="CP229" i="9"/>
  <c r="CP273" i="9"/>
  <c r="CP83" i="9"/>
  <c r="CP443" i="9"/>
  <c r="CP255" i="9"/>
  <c r="CP53" i="9"/>
  <c r="CP475" i="9"/>
  <c r="CP126" i="9"/>
  <c r="CP125" i="9"/>
  <c r="CP57" i="9"/>
  <c r="CP45" i="9"/>
  <c r="CP42" i="9"/>
  <c r="CP319" i="9"/>
  <c r="CP314" i="9"/>
  <c r="CP121" i="9"/>
  <c r="CP73" i="9"/>
  <c r="CP226" i="9"/>
  <c r="CP318" i="9"/>
  <c r="CP257" i="9"/>
  <c r="CP103" i="9"/>
  <c r="CP101" i="9"/>
  <c r="CP444" i="9"/>
  <c r="CP334" i="9"/>
  <c r="CP498" i="9"/>
  <c r="CP212" i="9"/>
  <c r="CP294" i="9"/>
  <c r="CP416" i="9"/>
  <c r="CP207" i="9"/>
  <c r="CP303" i="9"/>
  <c r="CP502" i="9"/>
  <c r="CP282" i="9"/>
  <c r="CP170" i="9"/>
  <c r="CP254" i="9"/>
  <c r="CP328" i="9"/>
  <c r="CP310" i="9"/>
  <c r="CP339" i="9"/>
  <c r="M420" i="9"/>
  <c r="M89" i="9"/>
  <c r="M284" i="9"/>
  <c r="M435" i="9"/>
  <c r="M281" i="9"/>
  <c r="M145" i="9"/>
  <c r="M366" i="9"/>
  <c r="M134" i="9"/>
  <c r="M299" i="9"/>
  <c r="M77" i="9"/>
  <c r="M400" i="9"/>
  <c r="M82" i="9"/>
  <c r="M182" i="9"/>
  <c r="M253" i="9"/>
  <c r="M410" i="9"/>
  <c r="M72" i="9"/>
  <c r="M436" i="9"/>
  <c r="M146" i="9"/>
  <c r="M90" i="9"/>
  <c r="M332" i="9"/>
  <c r="M383" i="9"/>
  <c r="M209" i="9"/>
  <c r="M189" i="9"/>
  <c r="M449" i="9"/>
  <c r="M315" i="9"/>
  <c r="M98" i="9"/>
  <c r="P36" i="9"/>
  <c r="AZ267" i="9"/>
  <c r="AZ143" i="9"/>
  <c r="AZ272" i="9"/>
  <c r="AZ371" i="9"/>
  <c r="AZ456" i="9"/>
  <c r="AT76" i="9"/>
  <c r="AT234" i="9"/>
  <c r="M224" i="9"/>
  <c r="M94" i="9"/>
  <c r="M261" i="9"/>
  <c r="M384" i="9"/>
  <c r="M487" i="9"/>
  <c r="M372" i="9"/>
  <c r="M308" i="9"/>
  <c r="M330" i="9"/>
  <c r="M91" i="9"/>
  <c r="M265" i="9"/>
  <c r="M211" i="9"/>
  <c r="M81" i="9"/>
  <c r="M208" i="9"/>
  <c r="M78" i="9"/>
  <c r="M252" i="9"/>
  <c r="M132" i="9"/>
  <c r="AZ207" i="9"/>
  <c r="AZ431" i="9"/>
  <c r="AZ390" i="9"/>
  <c r="AZ214" i="9"/>
  <c r="AT27" i="9"/>
  <c r="AT21" i="9"/>
  <c r="AT32" i="9"/>
  <c r="AT22" i="9"/>
  <c r="AT169" i="9"/>
  <c r="AT352" i="9"/>
  <c r="AT342" i="9"/>
  <c r="AT427" i="9"/>
  <c r="AT160" i="9"/>
  <c r="AT177" i="9"/>
  <c r="AT286" i="9"/>
  <c r="AT377" i="9"/>
  <c r="AT115" i="9"/>
  <c r="AT466" i="9"/>
  <c r="AT176" i="9"/>
  <c r="AT195" i="9"/>
  <c r="AT183" i="9"/>
  <c r="AT108" i="9"/>
  <c r="AT150" i="9"/>
  <c r="AT364" i="9"/>
  <c r="AT113" i="9"/>
  <c r="AT428" i="9"/>
  <c r="AT399" i="9"/>
  <c r="AT367" i="9"/>
  <c r="AT189" i="9"/>
  <c r="AT186" i="9"/>
  <c r="AT422" i="9"/>
  <c r="AT91" i="9"/>
  <c r="AT452" i="9"/>
  <c r="AT123" i="9"/>
  <c r="AT455" i="9"/>
  <c r="AT69" i="9"/>
  <c r="AT271" i="9"/>
  <c r="AT82" i="9"/>
  <c r="AT205" i="9"/>
  <c r="AT104" i="9"/>
  <c r="AT343" i="9"/>
  <c r="AT233" i="9"/>
  <c r="AT358" i="9"/>
  <c r="AT374" i="9"/>
  <c r="AT155" i="9"/>
  <c r="AT396" i="9"/>
  <c r="AT417" i="9"/>
  <c r="AT265" i="9"/>
  <c r="AT261" i="9"/>
  <c r="AT504" i="9"/>
  <c r="AT373" i="9"/>
  <c r="AT128" i="9"/>
  <c r="AT236" i="9"/>
  <c r="AT294" i="9"/>
  <c r="AT109" i="9"/>
  <c r="AT412" i="9"/>
  <c r="AT491" i="9"/>
  <c r="AT222" i="9"/>
  <c r="AT64" i="9"/>
  <c r="AT393" i="9"/>
  <c r="AT325" i="9"/>
  <c r="AT470" i="9"/>
  <c r="AT323" i="9"/>
  <c r="AT74" i="9"/>
  <c r="AT245" i="9"/>
  <c r="AT200" i="9"/>
  <c r="AT181" i="9"/>
  <c r="AT135" i="9"/>
  <c r="AT423" i="9"/>
  <c r="AT75" i="9"/>
  <c r="AT145" i="9"/>
  <c r="AT350" i="9"/>
  <c r="AT446" i="9"/>
  <c r="AT86" i="9"/>
  <c r="AT330" i="9"/>
  <c r="AT390" i="9"/>
  <c r="AT338" i="9"/>
  <c r="AT282" i="9"/>
  <c r="AT457" i="9"/>
  <c r="AT299" i="9"/>
  <c r="AT173" i="9"/>
  <c r="AT84" i="9"/>
  <c r="AT443" i="9"/>
  <c r="AT53" i="9"/>
  <c r="AT319" i="9"/>
  <c r="AT415" i="9"/>
  <c r="AT322" i="9"/>
  <c r="AT381" i="9"/>
  <c r="AT72" i="9"/>
  <c r="AT151" i="9"/>
  <c r="AT111" i="9"/>
  <c r="AT344" i="9"/>
  <c r="AT225" i="9"/>
  <c r="AT48" i="9"/>
  <c r="AT239" i="9"/>
  <c r="AT391" i="9"/>
  <c r="AT132" i="9"/>
  <c r="AT217" i="9"/>
  <c r="AT184" i="9"/>
  <c r="AT406" i="9"/>
  <c r="AT121" i="9"/>
  <c r="AT490" i="9"/>
  <c r="AT332" i="9"/>
  <c r="AT291" i="9"/>
  <c r="AT487" i="9"/>
  <c r="AT254" i="9"/>
  <c r="AT39" i="9"/>
  <c r="AT47" i="9"/>
  <c r="AT190" i="9"/>
  <c r="AT403" i="9"/>
  <c r="AT229" i="9"/>
  <c r="AT383" i="9"/>
  <c r="CS462" i="9"/>
  <c r="AH36" i="9"/>
  <c r="AH11" i="9"/>
  <c r="AZ26" i="9"/>
  <c r="AZ32" i="9"/>
  <c r="AZ35" i="9"/>
  <c r="AZ23" i="9"/>
  <c r="AZ30" i="9"/>
  <c r="AZ25" i="9"/>
  <c r="AZ217" i="9"/>
  <c r="AZ286" i="9"/>
  <c r="AZ447" i="9"/>
  <c r="AZ72" i="9"/>
  <c r="AZ264" i="9"/>
  <c r="AZ282" i="9"/>
  <c r="AZ137" i="9"/>
  <c r="AZ198" i="9"/>
  <c r="AZ254" i="9"/>
  <c r="AZ218" i="9"/>
  <c r="AZ42" i="9"/>
  <c r="AZ48" i="9"/>
  <c r="AZ349" i="9"/>
  <c r="AZ169" i="9"/>
  <c r="AZ206" i="9"/>
  <c r="AZ408" i="9"/>
  <c r="AZ429" i="9"/>
  <c r="AZ499" i="9"/>
  <c r="AZ182" i="9"/>
  <c r="AZ224" i="9"/>
  <c r="AZ106" i="9"/>
  <c r="AZ414" i="9"/>
  <c r="AZ101" i="9"/>
  <c r="AZ156" i="9"/>
  <c r="AZ243" i="9"/>
  <c r="AZ465" i="9"/>
  <c r="AZ259" i="9"/>
  <c r="AZ501" i="9"/>
  <c r="AZ500" i="9"/>
  <c r="AZ154" i="9"/>
  <c r="AZ70" i="9"/>
  <c r="AZ244" i="9"/>
  <c r="AZ232" i="9"/>
  <c r="AZ111" i="9"/>
  <c r="AZ400" i="9"/>
  <c r="AZ197" i="9"/>
  <c r="AZ95" i="9"/>
  <c r="AZ271" i="9"/>
  <c r="AZ507" i="9"/>
  <c r="AZ109" i="9"/>
  <c r="AZ448" i="9"/>
  <c r="AZ196" i="9"/>
  <c r="AZ86" i="9"/>
  <c r="AZ323" i="9"/>
  <c r="AZ384" i="9"/>
  <c r="AZ246" i="9"/>
  <c r="AZ146" i="9"/>
  <c r="AZ351" i="9"/>
  <c r="AZ416" i="9"/>
  <c r="AZ50" i="9"/>
  <c r="AZ187" i="9"/>
  <c r="AZ55" i="9"/>
  <c r="AZ223" i="9"/>
  <c r="AZ314" i="9"/>
  <c r="AZ477" i="9"/>
  <c r="AZ399" i="9"/>
  <c r="AZ132" i="9"/>
  <c r="AZ118" i="9"/>
  <c r="AZ433" i="9"/>
  <c r="AZ184" i="9"/>
  <c r="AZ105" i="9"/>
  <c r="AZ338" i="9"/>
  <c r="AZ454" i="9"/>
  <c r="AZ219" i="9"/>
  <c r="AZ383" i="9"/>
  <c r="AZ125" i="9"/>
  <c r="AZ77" i="9"/>
  <c r="AZ167" i="9"/>
  <c r="AZ346" i="9"/>
  <c r="AZ44" i="9"/>
  <c r="AZ489" i="9"/>
  <c r="AZ334" i="9"/>
  <c r="AZ374" i="9"/>
  <c r="AZ419" i="9"/>
  <c r="AZ392" i="9"/>
  <c r="AZ422" i="9"/>
  <c r="AZ227" i="9"/>
  <c r="AZ99" i="9"/>
  <c r="AZ276" i="9"/>
  <c r="AZ115" i="9"/>
  <c r="AZ434" i="9"/>
  <c r="AZ142" i="9"/>
  <c r="AZ190" i="9"/>
  <c r="AZ47" i="9"/>
  <c r="AZ40" i="9"/>
  <c r="AZ303" i="9"/>
  <c r="AZ428" i="9"/>
  <c r="CJ35" i="9"/>
  <c r="AZ141" i="9"/>
  <c r="AZ188" i="9"/>
  <c r="AZ442" i="9"/>
  <c r="AT281" i="9"/>
  <c r="AT275" i="9"/>
  <c r="CS443" i="9"/>
  <c r="BF23" i="9"/>
  <c r="BC11" i="9"/>
  <c r="BL30" i="9"/>
  <c r="BL33" i="9"/>
  <c r="BL29" i="9"/>
  <c r="BL35" i="9"/>
  <c r="AK407" i="9"/>
  <c r="AK277" i="9"/>
  <c r="AK419" i="9"/>
  <c r="AK196" i="9"/>
  <c r="AK59" i="9"/>
  <c r="AK330" i="9"/>
  <c r="AK203" i="9"/>
  <c r="AK114" i="9"/>
  <c r="AK94" i="9"/>
  <c r="AK149" i="9"/>
  <c r="AK249" i="9"/>
  <c r="AK375" i="9"/>
  <c r="AK313" i="9"/>
  <c r="AK301" i="9"/>
  <c r="AK216" i="9"/>
  <c r="AK320" i="9"/>
  <c r="AK141" i="9"/>
  <c r="AK230" i="9"/>
  <c r="AK385" i="9"/>
  <c r="AK414" i="9"/>
  <c r="AK133" i="9"/>
  <c r="AK239" i="9"/>
  <c r="AK150" i="9"/>
  <c r="AK366" i="9"/>
  <c r="AK324" i="9"/>
  <c r="AK365" i="9"/>
  <c r="AK337" i="9"/>
  <c r="AK252" i="9"/>
  <c r="AK381" i="9"/>
  <c r="AK356" i="9"/>
  <c r="AK390" i="9"/>
  <c r="AK147" i="9"/>
  <c r="AK295" i="9"/>
  <c r="AK376" i="9"/>
  <c r="AK173" i="9"/>
  <c r="AK67" i="9"/>
  <c r="AK434" i="9"/>
  <c r="AK50" i="9"/>
  <c r="AK289" i="9"/>
  <c r="AK284" i="9"/>
  <c r="AK319" i="9"/>
  <c r="AK386" i="9"/>
  <c r="BX229" i="9"/>
  <c r="AZ37" i="9"/>
  <c r="CJ177" i="9"/>
  <c r="CJ200" i="9"/>
  <c r="CJ260" i="9"/>
  <c r="CJ487" i="9"/>
  <c r="CJ204" i="9"/>
  <c r="CJ101" i="9"/>
  <c r="CJ269" i="9"/>
  <c r="CJ99" i="9"/>
  <c r="CJ106" i="9"/>
  <c r="CJ134" i="9"/>
  <c r="CJ446" i="9"/>
  <c r="CJ224" i="9"/>
  <c r="CJ328" i="9"/>
  <c r="CJ496" i="9"/>
  <c r="CJ211" i="9"/>
  <c r="CJ424" i="9"/>
  <c r="CJ391" i="9"/>
  <c r="CJ473" i="9"/>
  <c r="CJ381" i="9"/>
  <c r="CJ414" i="9"/>
  <c r="CJ385" i="9"/>
  <c r="CJ427" i="9"/>
  <c r="CJ72" i="9"/>
  <c r="CJ125" i="9"/>
  <c r="CJ444" i="9"/>
  <c r="CP22" i="9"/>
  <c r="AT88" i="9"/>
  <c r="CP36" i="9"/>
  <c r="CP252" i="9"/>
  <c r="CP180" i="9"/>
  <c r="CP172" i="9"/>
  <c r="CP397" i="9"/>
  <c r="CP399" i="9"/>
  <c r="CP381" i="9"/>
  <c r="CP222" i="9"/>
  <c r="CP160" i="9"/>
  <c r="CP274" i="9"/>
  <c r="CP367" i="9"/>
  <c r="CP305" i="9"/>
  <c r="CP253" i="9"/>
  <c r="CP432" i="9"/>
  <c r="CP315" i="9"/>
  <c r="CP467" i="9"/>
  <c r="CP276" i="9"/>
  <c r="CP224" i="9"/>
  <c r="CP186" i="9"/>
  <c r="CP264" i="9"/>
  <c r="CP426" i="9"/>
  <c r="CP51" i="9"/>
  <c r="CP81" i="9"/>
  <c r="CP301" i="9"/>
  <c r="CP241" i="9"/>
  <c r="CP307" i="9"/>
  <c r="CP365" i="9"/>
  <c r="CP357" i="9"/>
  <c r="CP71" i="9"/>
  <c r="CP113" i="9"/>
  <c r="CP458" i="9"/>
  <c r="CP368" i="9"/>
  <c r="CP481" i="9"/>
  <c r="CP203" i="9"/>
  <c r="CP343" i="9"/>
  <c r="M503" i="9"/>
  <c r="M443" i="9"/>
  <c r="M111" i="9"/>
  <c r="M472" i="9"/>
  <c r="M345" i="9"/>
  <c r="M120" i="9"/>
  <c r="M193" i="9"/>
  <c r="AZ332" i="9"/>
  <c r="M119" i="9"/>
  <c r="M379" i="9"/>
  <c r="M500" i="9"/>
  <c r="M259" i="9"/>
  <c r="AZ412" i="9"/>
  <c r="AT10" i="9"/>
  <c r="AT33" i="9"/>
  <c r="AT341" i="9"/>
  <c r="AT280" i="9"/>
  <c r="AT408" i="9"/>
  <c r="AT296" i="9"/>
  <c r="AT357" i="9"/>
  <c r="AT80" i="9"/>
  <c r="AT447" i="9"/>
  <c r="AT482" i="9"/>
  <c r="AT194" i="9"/>
  <c r="AT465" i="9"/>
  <c r="AT221" i="9"/>
  <c r="AT414" i="9"/>
  <c r="AT458" i="9"/>
  <c r="AT107" i="9"/>
  <c r="AT68" i="9"/>
  <c r="AT308" i="9"/>
  <c r="AT400" i="9"/>
  <c r="AT346" i="9"/>
  <c r="AT295" i="9"/>
  <c r="AT472" i="9"/>
  <c r="AT283" i="9"/>
  <c r="AT324" i="9"/>
  <c r="AT488" i="9"/>
  <c r="AT199" i="9"/>
  <c r="AZ372" i="9"/>
  <c r="AZ455" i="9"/>
  <c r="AZ483" i="9"/>
  <c r="AZ277" i="9"/>
  <c r="AZ425" i="9"/>
  <c r="AZ426" i="9"/>
  <c r="AZ375" i="9"/>
  <c r="AZ401" i="9"/>
  <c r="AZ386" i="9"/>
  <c r="AZ161" i="9"/>
  <c r="AZ255" i="9"/>
  <c r="AZ444" i="9"/>
  <c r="AZ446" i="9"/>
  <c r="AZ360" i="9"/>
  <c r="AZ54" i="9"/>
  <c r="AZ403" i="9"/>
  <c r="AZ474" i="9"/>
  <c r="AZ316" i="9"/>
  <c r="AZ438" i="9"/>
  <c r="AZ273" i="9"/>
  <c r="AZ123" i="9"/>
  <c r="AZ179" i="9"/>
  <c r="AZ310" i="9"/>
  <c r="AZ191" i="9"/>
  <c r="AT175" i="9"/>
  <c r="BF14" i="9"/>
  <c r="BL34" i="9"/>
  <c r="AK348" i="9"/>
  <c r="AK297" i="9"/>
  <c r="AK191" i="9"/>
  <c r="AK41" i="9"/>
  <c r="AK339" i="9"/>
  <c r="AK257" i="9"/>
  <c r="AK221" i="9"/>
  <c r="AK73" i="9"/>
  <c r="AK47" i="9"/>
  <c r="AK214" i="9"/>
  <c r="AK394" i="9"/>
  <c r="AK341" i="9"/>
  <c r="AK86" i="9"/>
  <c r="AK405" i="9"/>
  <c r="AK442" i="9"/>
  <c r="AK163" i="9"/>
  <c r="AK300" i="9"/>
  <c r="AK254" i="9"/>
  <c r="AK138" i="9"/>
  <c r="AK441" i="9"/>
  <c r="AK488" i="9"/>
  <c r="AK323" i="9"/>
  <c r="AK130" i="9"/>
  <c r="AK77" i="9"/>
  <c r="AK76" i="9"/>
  <c r="AK218" i="9"/>
  <c r="AK328" i="9"/>
  <c r="AK255" i="9"/>
  <c r="AK166" i="9"/>
  <c r="AK352" i="9"/>
  <c r="AK374" i="9"/>
  <c r="AK248" i="9"/>
  <c r="AK452" i="9"/>
  <c r="AK126" i="9"/>
  <c r="AK294" i="9"/>
  <c r="AK135" i="9"/>
  <c r="AK336" i="9"/>
  <c r="AK44" i="9"/>
  <c r="AK110" i="9"/>
  <c r="AK145" i="9"/>
  <c r="AK418" i="9"/>
  <c r="AK502" i="9"/>
  <c r="AK399" i="9"/>
  <c r="AK120" i="9"/>
  <c r="AK81" i="9"/>
  <c r="AK204" i="9"/>
  <c r="AK383" i="9"/>
  <c r="AK447" i="9"/>
  <c r="AK180" i="9"/>
  <c r="AK299" i="9"/>
  <c r="AK139" i="9"/>
  <c r="AK253" i="9"/>
  <c r="AK423" i="9"/>
  <c r="AK485" i="9"/>
  <c r="AK127" i="9"/>
  <c r="AK350" i="9"/>
  <c r="AK430" i="9"/>
  <c r="AK307" i="9"/>
  <c r="AK154" i="9"/>
  <c r="AK377" i="9"/>
  <c r="AK215" i="9"/>
  <c r="AK91" i="9"/>
  <c r="AK83" i="9"/>
  <c r="AK372" i="9"/>
  <c r="AK165" i="9"/>
  <c r="AK136" i="9"/>
  <c r="AK55" i="9"/>
  <c r="AK353" i="9"/>
  <c r="AK190" i="9"/>
  <c r="AK455" i="9"/>
  <c r="AK438" i="9"/>
  <c r="AK445" i="9"/>
  <c r="AK318" i="9"/>
  <c r="AZ366" i="9"/>
  <c r="AZ279" i="9"/>
  <c r="AZ464" i="9"/>
  <c r="AT198" i="9"/>
  <c r="AT212" i="9"/>
  <c r="Y11" i="9"/>
  <c r="Y33" i="9"/>
  <c r="CS193" i="9"/>
  <c r="CS475" i="9"/>
  <c r="CS60" i="9"/>
  <c r="CS371" i="9"/>
  <c r="CS212" i="9"/>
  <c r="CS338" i="9"/>
  <c r="CS382" i="9"/>
  <c r="CS342" i="9"/>
  <c r="CS286" i="9"/>
  <c r="CS277" i="9"/>
  <c r="CS433" i="9"/>
  <c r="CS168" i="9"/>
  <c r="CS344" i="9"/>
  <c r="CS322" i="9"/>
  <c r="CS292" i="9"/>
  <c r="CS356" i="9"/>
  <c r="CS147" i="9"/>
  <c r="CS323" i="9"/>
  <c r="CS317" i="9"/>
  <c r="CS174" i="9"/>
  <c r="CS500" i="9"/>
  <c r="CS320" i="9"/>
  <c r="CS399" i="9"/>
  <c r="CS409" i="9"/>
  <c r="CS305" i="9"/>
  <c r="CS362" i="9"/>
  <c r="CS447" i="9"/>
  <c r="CS258" i="9"/>
  <c r="CS411" i="9"/>
  <c r="CS301" i="9"/>
  <c r="CS186" i="9"/>
  <c r="CS192" i="9"/>
  <c r="CS377" i="9"/>
  <c r="CS68" i="9"/>
  <c r="CS209" i="9"/>
  <c r="CS263" i="9"/>
  <c r="CS464" i="9"/>
  <c r="CS204" i="9"/>
  <c r="CS316" i="9"/>
  <c r="CS106" i="9"/>
  <c r="CS140" i="9"/>
  <c r="CS46" i="9"/>
  <c r="CS88" i="9"/>
  <c r="CS47" i="9"/>
  <c r="CS304" i="9"/>
  <c r="CS167" i="9"/>
  <c r="CS261" i="9"/>
  <c r="CS432" i="9"/>
  <c r="CS134" i="9"/>
  <c r="CS50" i="9"/>
  <c r="CS318" i="9"/>
  <c r="CS92" i="9"/>
  <c r="CS406" i="9"/>
  <c r="CS480" i="9"/>
  <c r="CS59" i="9"/>
  <c r="CS487" i="9"/>
  <c r="CS360" i="9"/>
  <c r="CS328" i="9"/>
  <c r="CS506" i="9"/>
  <c r="CS71" i="9"/>
  <c r="CS66" i="9"/>
  <c r="CS121" i="9"/>
  <c r="CS99" i="9"/>
  <c r="CS133" i="9"/>
  <c r="CS224" i="9"/>
  <c r="CS306" i="9"/>
  <c r="CS477" i="9"/>
  <c r="CS208" i="9"/>
  <c r="CS298" i="9"/>
  <c r="CS65" i="9"/>
  <c r="CS143" i="9"/>
  <c r="CS63" i="9"/>
  <c r="CS423" i="9"/>
  <c r="CS249" i="9"/>
  <c r="CS365" i="9"/>
  <c r="CS488" i="9"/>
  <c r="CS389" i="9"/>
  <c r="CS158" i="9"/>
  <c r="CS146" i="9"/>
  <c r="CS336" i="9"/>
  <c r="CS197" i="9"/>
  <c r="CS414" i="9"/>
  <c r="CS236" i="9"/>
  <c r="CS187" i="9"/>
  <c r="CS313" i="9"/>
  <c r="CS343" i="9"/>
  <c r="CS308" i="9"/>
  <c r="CS499" i="9"/>
  <c r="CS213" i="9"/>
  <c r="CS353" i="9"/>
  <c r="CS51" i="9"/>
  <c r="CS254" i="9"/>
  <c r="CS458" i="9"/>
  <c r="CS334" i="9"/>
  <c r="CS401" i="9"/>
  <c r="CS416" i="9"/>
  <c r="CS350" i="9"/>
  <c r="CS299" i="9"/>
  <c r="CS408" i="9"/>
  <c r="CS314" i="9"/>
  <c r="CS94" i="9"/>
  <c r="CS118" i="9"/>
  <c r="CS40" i="9"/>
  <c r="M10" i="9"/>
  <c r="M79" i="9"/>
  <c r="M329" i="9"/>
  <c r="M441" i="9"/>
  <c r="M152" i="9"/>
  <c r="M160" i="9"/>
  <c r="M335" i="9"/>
  <c r="M446" i="9"/>
  <c r="M496" i="9"/>
  <c r="M317" i="9"/>
  <c r="M478" i="9"/>
  <c r="M248" i="9"/>
  <c r="M80" i="9"/>
  <c r="M326" i="9"/>
  <c r="M341" i="9"/>
  <c r="M355" i="9"/>
  <c r="M415" i="9"/>
  <c r="M322" i="9"/>
  <c r="M192" i="9"/>
  <c r="M257" i="9"/>
  <c r="M407" i="9"/>
  <c r="M440" i="9"/>
  <c r="M102" i="9"/>
  <c r="CS29" i="9"/>
  <c r="BC28" i="9"/>
  <c r="BL20" i="9"/>
  <c r="M303" i="9"/>
  <c r="M451" i="9"/>
  <c r="M334" i="9"/>
  <c r="M144" i="9"/>
  <c r="M218" i="9"/>
  <c r="M101" i="9"/>
  <c r="M328" i="9"/>
  <c r="M289" i="9"/>
  <c r="M385" i="9"/>
  <c r="M360" i="9"/>
  <c r="M113" i="9"/>
  <c r="M103" i="9"/>
  <c r="M414" i="9"/>
  <c r="M424" i="9"/>
  <c r="M298" i="9"/>
  <c r="M272" i="9"/>
  <c r="M476" i="9"/>
  <c r="M58" i="9"/>
  <c r="M433" i="9"/>
  <c r="M453" i="9"/>
  <c r="M201" i="9"/>
  <c r="M490" i="9"/>
  <c r="M66" i="9"/>
  <c r="M177" i="9"/>
  <c r="M216" i="9"/>
  <c r="M358" i="9"/>
  <c r="AZ369" i="9"/>
  <c r="AZ373" i="9"/>
  <c r="AZ395" i="9"/>
  <c r="AZ80" i="9"/>
  <c r="AZ301" i="9"/>
  <c r="AT449" i="9"/>
  <c r="BO12" i="9"/>
  <c r="AT12" i="9"/>
  <c r="DH430" i="9"/>
  <c r="DH132" i="9"/>
  <c r="DH131" i="9"/>
  <c r="DH408" i="9"/>
  <c r="DH158" i="9"/>
  <c r="DH269" i="9"/>
  <c r="DH490" i="9"/>
  <c r="DH201" i="9"/>
  <c r="DH461" i="9"/>
  <c r="DH58" i="9"/>
  <c r="DH63" i="9"/>
  <c r="DH149" i="9"/>
  <c r="DH328" i="9"/>
  <c r="DH370" i="9"/>
  <c r="DH415" i="9"/>
  <c r="DH193" i="9"/>
  <c r="DH174" i="9"/>
  <c r="DH86" i="9"/>
  <c r="DH264" i="9"/>
  <c r="DH211" i="9"/>
  <c r="DH474" i="9"/>
  <c r="DH457" i="9"/>
  <c r="DH171" i="9"/>
  <c r="DH125" i="9"/>
  <c r="DH108" i="9"/>
  <c r="DH368" i="9"/>
  <c r="DH418" i="9"/>
  <c r="DH462" i="9"/>
  <c r="DH507" i="9"/>
  <c r="DH109" i="9"/>
  <c r="DH343" i="9"/>
  <c r="DH61" i="9"/>
  <c r="DH437" i="9"/>
  <c r="DH348" i="9"/>
  <c r="DH295" i="9"/>
  <c r="DH176" i="9"/>
  <c r="DH143" i="9"/>
  <c r="DH203" i="9"/>
  <c r="DH436" i="9"/>
  <c r="DH504" i="9"/>
  <c r="DH306" i="9"/>
  <c r="DH431" i="9"/>
  <c r="DH403" i="9"/>
  <c r="DH428" i="9"/>
  <c r="DH292" i="9"/>
  <c r="DH407" i="9"/>
  <c r="DH177" i="9"/>
  <c r="DH186" i="9"/>
  <c r="DH227" i="9"/>
  <c r="DH270" i="9"/>
  <c r="DH497" i="9"/>
  <c r="DH426" i="9"/>
  <c r="DH308" i="9"/>
  <c r="DH146" i="9"/>
  <c r="DH224" i="9"/>
  <c r="DH194" i="9"/>
  <c r="DH40" i="9"/>
  <c r="DH140" i="9"/>
  <c r="DH489" i="9"/>
  <c r="DH339" i="9"/>
  <c r="DH367" i="9"/>
  <c r="DH393" i="9"/>
  <c r="DH333" i="9"/>
  <c r="DH60" i="9"/>
  <c r="DH404" i="9"/>
  <c r="DH212" i="9"/>
  <c r="DH470" i="9"/>
  <c r="DH312" i="9"/>
  <c r="DH424" i="9"/>
  <c r="DH129" i="9"/>
  <c r="DH236" i="9"/>
  <c r="DH434" i="9"/>
  <c r="DH191" i="9"/>
  <c r="DH254" i="9"/>
  <c r="DH281" i="9"/>
  <c r="DH380" i="9"/>
  <c r="DH483" i="9"/>
  <c r="DH52" i="9"/>
  <c r="DH168" i="9"/>
  <c r="DH286" i="9"/>
  <c r="DH120" i="9"/>
  <c r="DH323" i="9"/>
  <c r="DH163" i="9"/>
  <c r="DH152" i="9"/>
  <c r="DH361" i="9"/>
  <c r="DH505" i="9"/>
  <c r="DH398" i="9"/>
  <c r="DH139" i="9"/>
  <c r="DH443" i="9"/>
  <c r="DH304" i="9"/>
  <c r="DH44" i="9"/>
  <c r="DH241" i="9"/>
  <c r="DH289" i="9"/>
  <c r="DH284" i="9"/>
  <c r="DH93" i="9"/>
  <c r="DH386" i="9"/>
  <c r="DH463" i="9"/>
  <c r="DH155" i="9"/>
  <c r="DH64" i="9"/>
  <c r="DH371" i="9"/>
  <c r="DH395" i="9"/>
  <c r="DH469" i="9"/>
  <c r="DH411" i="9"/>
  <c r="DH213" i="9"/>
  <c r="DH249" i="9"/>
  <c r="DH277" i="9"/>
  <c r="DH219" i="9"/>
  <c r="DH51" i="9"/>
  <c r="DH39" i="9"/>
  <c r="DH75" i="9"/>
  <c r="DH208" i="9"/>
  <c r="DH133" i="9"/>
  <c r="DH223" i="9"/>
  <c r="DH111" i="9"/>
  <c r="DH287" i="9"/>
  <c r="DH156" i="9"/>
  <c r="DH485" i="9"/>
  <c r="DH204" i="9"/>
  <c r="DH145" i="9"/>
  <c r="DH503" i="9"/>
  <c r="DH275" i="9"/>
  <c r="DH122" i="9"/>
  <c r="DH414" i="9"/>
  <c r="DH150" i="9"/>
  <c r="BU495" i="9"/>
  <c r="BU71" i="9"/>
  <c r="BU38" i="9"/>
  <c r="BU104" i="9"/>
  <c r="BU122" i="9"/>
  <c r="BU159" i="9"/>
  <c r="BU425" i="9"/>
  <c r="CA34" i="9"/>
  <c r="CA32" i="9"/>
  <c r="CA26" i="9"/>
  <c r="CA440" i="9"/>
  <c r="CA374" i="9"/>
  <c r="CA208" i="9"/>
  <c r="CA378" i="9"/>
  <c r="CA163" i="9"/>
  <c r="CA161" i="9"/>
  <c r="CA312" i="9"/>
  <c r="CA261" i="9"/>
  <c r="CA285" i="9"/>
  <c r="CA61" i="9"/>
  <c r="CA371" i="9"/>
  <c r="CA437" i="9"/>
  <c r="CA72" i="9"/>
  <c r="CA344" i="9"/>
  <c r="CA453" i="9"/>
  <c r="CA493" i="9"/>
  <c r="CA252" i="9"/>
  <c r="CA331" i="9"/>
  <c r="CA441" i="9"/>
  <c r="CA450" i="9"/>
  <c r="CA347" i="9"/>
  <c r="CA452" i="9"/>
  <c r="CA454" i="9"/>
  <c r="CA211" i="9"/>
  <c r="CA151" i="9"/>
  <c r="CA399" i="9"/>
  <c r="CA177" i="9"/>
  <c r="CA501" i="9"/>
  <c r="CA464" i="9"/>
  <c r="CA154" i="9"/>
  <c r="CA323" i="9"/>
  <c r="CA219" i="9"/>
  <c r="CA172" i="9"/>
  <c r="CA308" i="9"/>
  <c r="CA98" i="9"/>
  <c r="CA78" i="9"/>
  <c r="CA210" i="9"/>
  <c r="CA160" i="9"/>
  <c r="CA228" i="9"/>
  <c r="CA100" i="9"/>
  <c r="CA406" i="9"/>
  <c r="CA258" i="9"/>
  <c r="CA389" i="9"/>
  <c r="CA436" i="9"/>
  <c r="CA345" i="9"/>
  <c r="CA382" i="9"/>
  <c r="CA85" i="9"/>
  <c r="CA277" i="9"/>
  <c r="CA292" i="9"/>
  <c r="CA408" i="9"/>
  <c r="CA330" i="9"/>
  <c r="CA297" i="9"/>
  <c r="CA250" i="9"/>
  <c r="CA341" i="9"/>
  <c r="CA260" i="9"/>
  <c r="CA60" i="9"/>
  <c r="CA118" i="9"/>
  <c r="CA215" i="9"/>
  <c r="CA275" i="9"/>
  <c r="CA238" i="9"/>
  <c r="CA248" i="9"/>
  <c r="CA128" i="9"/>
  <c r="CA108" i="9"/>
  <c r="CA267" i="9"/>
  <c r="CA237" i="9"/>
  <c r="CA109" i="9"/>
  <c r="CA178" i="9"/>
  <c r="CA71" i="9"/>
  <c r="CA456" i="9"/>
  <c r="CA457" i="9"/>
  <c r="CA485" i="9"/>
  <c r="CA239" i="9"/>
  <c r="CA241" i="9"/>
  <c r="CA168" i="9"/>
  <c r="CA225" i="9"/>
  <c r="CA504" i="9"/>
  <c r="CA375" i="9"/>
  <c r="CA306" i="9"/>
  <c r="CA164" i="9"/>
  <c r="CA484" i="9"/>
  <c r="CA52" i="9"/>
  <c r="CA196" i="9"/>
  <c r="CA240" i="9"/>
  <c r="CA138" i="9"/>
  <c r="CA140" i="9"/>
  <c r="CA492" i="9"/>
  <c r="CA365" i="9"/>
  <c r="CA438" i="9"/>
  <c r="CA395" i="9"/>
  <c r="CA84" i="9"/>
  <c r="CA336" i="9"/>
  <c r="CA95" i="9"/>
  <c r="CA255" i="9"/>
  <c r="CA42" i="9"/>
  <c r="CA412" i="9"/>
  <c r="CA313" i="9"/>
  <c r="CA171" i="9"/>
  <c r="CA181" i="9"/>
  <c r="CA232" i="9"/>
  <c r="CA190" i="9"/>
  <c r="CA40" i="9"/>
  <c r="CA44" i="9"/>
  <c r="CA303" i="9"/>
  <c r="CA458" i="9"/>
  <c r="CA348" i="9"/>
  <c r="CA466" i="9"/>
  <c r="CA139" i="9"/>
  <c r="CA54" i="9"/>
  <c r="CA47" i="9"/>
  <c r="CA229" i="9"/>
  <c r="CA481" i="9"/>
  <c r="CA498" i="9"/>
  <c r="CA39" i="9"/>
  <c r="CA443" i="9"/>
  <c r="CA113" i="9"/>
  <c r="CA391" i="9"/>
  <c r="CA175" i="9"/>
  <c r="BU51" i="9"/>
  <c r="BU375" i="9"/>
  <c r="BU137" i="9"/>
  <c r="BU215" i="9"/>
  <c r="BU314" i="9"/>
  <c r="BU45" i="9"/>
  <c r="BU324" i="9"/>
  <c r="BU360" i="9"/>
  <c r="BU129" i="9"/>
  <c r="BU390" i="9"/>
  <c r="BX303" i="9"/>
  <c r="AZ321" i="9"/>
  <c r="CJ189" i="9"/>
  <c r="CJ167" i="9"/>
  <c r="CJ147" i="9"/>
  <c r="CJ293" i="9"/>
  <c r="CJ215" i="9"/>
  <c r="CJ185" i="9"/>
  <c r="CJ237" i="9"/>
  <c r="CJ502" i="9"/>
  <c r="CJ347" i="9"/>
  <c r="CJ395" i="9"/>
  <c r="CJ334" i="9"/>
  <c r="CJ326" i="9"/>
  <c r="CJ129" i="9"/>
  <c r="CJ418" i="9"/>
  <c r="CJ257" i="9"/>
  <c r="CJ323" i="9"/>
  <c r="CJ197" i="9"/>
  <c r="CJ366" i="9"/>
  <c r="CJ132" i="9"/>
  <c r="CJ377" i="9"/>
  <c r="CJ389" i="9"/>
  <c r="CJ139" i="9"/>
  <c r="CJ109" i="9"/>
  <c r="CJ471" i="9"/>
  <c r="CJ146" i="9"/>
  <c r="CJ58" i="9"/>
  <c r="CJ175" i="9"/>
  <c r="CJ294" i="9"/>
  <c r="CJ56" i="9"/>
  <c r="AZ389" i="9"/>
  <c r="AT83" i="9"/>
  <c r="CP35" i="9"/>
  <c r="CP374" i="9"/>
  <c r="CP497" i="9"/>
  <c r="CP234" i="9"/>
  <c r="CP219" i="9"/>
  <c r="CP107" i="9"/>
  <c r="CP388" i="9"/>
  <c r="CP291" i="9"/>
  <c r="CP119" i="9"/>
  <c r="CP259" i="9"/>
  <c r="CP361" i="9"/>
  <c r="CP185" i="9"/>
  <c r="CP84" i="9"/>
  <c r="CP317" i="9"/>
  <c r="CP59" i="9"/>
  <c r="CP376" i="9"/>
  <c r="CP47" i="9"/>
  <c r="CP70" i="9"/>
  <c r="CP332" i="9"/>
  <c r="CP165" i="9"/>
  <c r="CP94" i="9"/>
  <c r="CP404" i="9"/>
  <c r="CP453" i="9"/>
  <c r="CP403" i="9"/>
  <c r="CP271" i="9"/>
  <c r="CP346" i="9"/>
  <c r="CP37" i="9"/>
  <c r="CP132" i="9"/>
  <c r="CP193" i="9"/>
  <c r="CP43" i="9"/>
  <c r="CP473" i="9"/>
  <c r="CP233" i="9"/>
  <c r="CP484" i="9"/>
  <c r="M353" i="9"/>
  <c r="M40" i="9"/>
  <c r="M114" i="9"/>
  <c r="M398" i="9"/>
  <c r="M482" i="9"/>
  <c r="M64" i="9"/>
  <c r="AZ61" i="9"/>
  <c r="M394" i="9"/>
  <c r="M161" i="9"/>
  <c r="M406" i="9"/>
  <c r="M61" i="9"/>
  <c r="AZ73" i="9"/>
  <c r="AT31" i="9"/>
  <c r="AT252" i="9"/>
  <c r="AT385" i="9"/>
  <c r="AT240" i="9"/>
  <c r="AT438" i="9"/>
  <c r="AT146" i="9"/>
  <c r="AT320" i="9"/>
  <c r="AT250" i="9"/>
  <c r="AT273" i="9"/>
  <c r="AT497" i="9"/>
  <c r="AT87" i="9"/>
  <c r="AT61" i="9"/>
  <c r="AT180" i="9"/>
  <c r="AT202" i="9"/>
  <c r="AT56" i="9"/>
  <c r="AT339" i="9"/>
  <c r="AT159" i="9"/>
  <c r="AT93" i="9"/>
  <c r="AT301" i="9"/>
  <c r="AT506" i="9"/>
  <c r="AT231" i="9"/>
  <c r="AT467" i="9"/>
  <c r="AT460" i="9"/>
  <c r="AH33" i="9"/>
  <c r="AZ31" i="9"/>
  <c r="AZ29" i="9"/>
  <c r="AZ124" i="9"/>
  <c r="AZ261" i="9"/>
  <c r="AZ183" i="9"/>
  <c r="AZ241" i="9"/>
  <c r="AZ427" i="9"/>
  <c r="AZ294" i="9"/>
  <c r="AZ423" i="9"/>
  <c r="AZ162" i="9"/>
  <c r="AZ113" i="9"/>
  <c r="AZ199" i="9"/>
  <c r="AZ307" i="9"/>
  <c r="AZ472" i="9"/>
  <c r="AZ318" i="9"/>
  <c r="AZ348" i="9"/>
  <c r="AZ265" i="9"/>
  <c r="AZ175" i="9"/>
  <c r="AZ289" i="9"/>
  <c r="AZ284" i="9"/>
  <c r="AZ359" i="9"/>
  <c r="AZ76" i="9"/>
  <c r="AZ127" i="9"/>
  <c r="AT131" i="9"/>
  <c r="BL10" i="9"/>
  <c r="BL28" i="9"/>
  <c r="AK315" i="9"/>
  <c r="AK62" i="9"/>
  <c r="AK219" i="9"/>
  <c r="AK57" i="9"/>
  <c r="AK401" i="9"/>
  <c r="AK118" i="9"/>
  <c r="AK125" i="9"/>
  <c r="AK42" i="9"/>
  <c r="AK342" i="9"/>
  <c r="AK99" i="9"/>
  <c r="AK261" i="9"/>
  <c r="AK104" i="9"/>
  <c r="AK189" i="9"/>
  <c r="AK501" i="9"/>
  <c r="AK102" i="9"/>
  <c r="AK282" i="9"/>
  <c r="AK116" i="9"/>
  <c r="AK197" i="9"/>
  <c r="AK134" i="9"/>
  <c r="AK483" i="9"/>
  <c r="AK100" i="9"/>
  <c r="AK61" i="9"/>
  <c r="AK235" i="9"/>
  <c r="AK143" i="9"/>
  <c r="AK175" i="9"/>
  <c r="AK205" i="9"/>
  <c r="AK109" i="9"/>
  <c r="AK226" i="9"/>
  <c r="AK450" i="9"/>
  <c r="AK478" i="9"/>
  <c r="AK471" i="9"/>
  <c r="AK384" i="9"/>
  <c r="AK429" i="9"/>
  <c r="AK500" i="9"/>
  <c r="AK58" i="9"/>
  <c r="AK158" i="9"/>
  <c r="AK250" i="9"/>
  <c r="AK391" i="9"/>
  <c r="AK85" i="9"/>
  <c r="AK465" i="9"/>
  <c r="AK333" i="9"/>
  <c r="AK228" i="9"/>
  <c r="AK64" i="9"/>
  <c r="AK302" i="9"/>
  <c r="AK469" i="9"/>
  <c r="AK170" i="9"/>
  <c r="AK117" i="9"/>
  <c r="AK507" i="9"/>
  <c r="AK346" i="9"/>
  <c r="AK403" i="9"/>
  <c r="AK358" i="9"/>
  <c r="AK493" i="9"/>
  <c r="AK188" i="9"/>
  <c r="AK124" i="9"/>
  <c r="AK209" i="9"/>
  <c r="AK325" i="9"/>
  <c r="AK389" i="9"/>
  <c r="AK298" i="9"/>
  <c r="AK373" i="9"/>
  <c r="AK238" i="9"/>
  <c r="AK236" i="9"/>
  <c r="AK360" i="9"/>
  <c r="AK327" i="9"/>
  <c r="AK233" i="9"/>
  <c r="AK349" i="9"/>
  <c r="AK229" i="9"/>
  <c r="AK334" i="9"/>
  <c r="AK495" i="9"/>
  <c r="P31" i="9"/>
  <c r="AZ236" i="9"/>
  <c r="AZ63" i="9"/>
  <c r="AZ258" i="9"/>
  <c r="AZ275" i="9"/>
  <c r="AZ382" i="9"/>
  <c r="AT307" i="9"/>
  <c r="Y31" i="9"/>
  <c r="AH19" i="9"/>
  <c r="BF32" i="9"/>
  <c r="CS33" i="9"/>
  <c r="CS31" i="9"/>
  <c r="CS496" i="9"/>
  <c r="CS381" i="9"/>
  <c r="CS341" i="9"/>
  <c r="CS189" i="9"/>
  <c r="CS120" i="9"/>
  <c r="CS325" i="9"/>
  <c r="CS361" i="9"/>
  <c r="CS115" i="9"/>
  <c r="CS471" i="9"/>
  <c r="CS419" i="9"/>
  <c r="CS331" i="9"/>
  <c r="CS405" i="9"/>
  <c r="CS97" i="9"/>
  <c r="CS124" i="9"/>
  <c r="CS450" i="9"/>
  <c r="CS131" i="9"/>
  <c r="CS446" i="9"/>
  <c r="CS280" i="9"/>
  <c r="CS184" i="9"/>
  <c r="CS456" i="9"/>
  <c r="CS333" i="9"/>
  <c r="CS422" i="9"/>
  <c r="CS449" i="9"/>
  <c r="CS100" i="9"/>
  <c r="CS470" i="9"/>
  <c r="CS315" i="9"/>
  <c r="CS441" i="9"/>
  <c r="CS321" i="9"/>
  <c r="CS64" i="9"/>
  <c r="CS163" i="9"/>
  <c r="CS270" i="9"/>
  <c r="CS330" i="9"/>
  <c r="CS493" i="9"/>
  <c r="CS196" i="9"/>
  <c r="CS392" i="9"/>
  <c r="CS102" i="9"/>
  <c r="CS415" i="9"/>
  <c r="CS245" i="9"/>
  <c r="CS58" i="9"/>
  <c r="CS202" i="9"/>
  <c r="CS142" i="9"/>
  <c r="CS397" i="9"/>
  <c r="CS400" i="9"/>
  <c r="CS375" i="9"/>
  <c r="CS295" i="9"/>
  <c r="CS453" i="9"/>
  <c r="CS288" i="9"/>
  <c r="CS230" i="9"/>
  <c r="CS157" i="9"/>
  <c r="CS485" i="9"/>
  <c r="CS76" i="9"/>
  <c r="CS207" i="9"/>
  <c r="CS144" i="9"/>
  <c r="CS104" i="9"/>
  <c r="CS303" i="9"/>
  <c r="CS452" i="9"/>
  <c r="CS253" i="9"/>
  <c r="CS461" i="9"/>
  <c r="CS293" i="9"/>
  <c r="CS431" i="9"/>
  <c r="CS179" i="9"/>
  <c r="CS190" i="9"/>
  <c r="CS110" i="9"/>
  <c r="CS150" i="9"/>
  <c r="CS241" i="9"/>
  <c r="CS38" i="9"/>
  <c r="CS403" i="9"/>
  <c r="CS219" i="9"/>
  <c r="CS137" i="9"/>
  <c r="CS378" i="9"/>
  <c r="CS82" i="9"/>
  <c r="CS247" i="9"/>
  <c r="CS122" i="9"/>
  <c r="CS364" i="9"/>
  <c r="CS138" i="9"/>
  <c r="CS39" i="9"/>
  <c r="CS223" i="9"/>
  <c r="CS226" i="9"/>
  <c r="CS503" i="9"/>
  <c r="CS79" i="9"/>
  <c r="CS180" i="9"/>
  <c r="CS273" i="9"/>
  <c r="CS182" i="9"/>
  <c r="CS283" i="9"/>
  <c r="CS394" i="9"/>
  <c r="CS271" i="9"/>
  <c r="CS54" i="9"/>
  <c r="CS41" i="9"/>
  <c r="CS391" i="9"/>
  <c r="CS93" i="9"/>
  <c r="CS448" i="9"/>
  <c r="CS309" i="9"/>
  <c r="CS425" i="9"/>
  <c r="CS185" i="9"/>
  <c r="CS211" i="9"/>
  <c r="CS139" i="9"/>
  <c r="CS468" i="9"/>
  <c r="CS357" i="9"/>
  <c r="CS251" i="9"/>
  <c r="CS370" i="9"/>
  <c r="CS259" i="9"/>
  <c r="CS479" i="9"/>
  <c r="CS290" i="9"/>
  <c r="CS469" i="9"/>
  <c r="CS424" i="9"/>
  <c r="CS69" i="9"/>
  <c r="CS173" i="9"/>
  <c r="CS161" i="9"/>
  <c r="CS114" i="9"/>
  <c r="CS255" i="9"/>
  <c r="CS481" i="9"/>
  <c r="CS404" i="9"/>
  <c r="CS205" i="9"/>
  <c r="CS172" i="9"/>
  <c r="CS418" i="9"/>
  <c r="CS240" i="9"/>
  <c r="CS244" i="9"/>
  <c r="CS56" i="9"/>
  <c r="CS495" i="9"/>
  <c r="CS77" i="9"/>
  <c r="CS412" i="9"/>
  <c r="CS125" i="9"/>
  <c r="CS176" i="9"/>
  <c r="CJ19" i="9"/>
  <c r="AZ52" i="9"/>
  <c r="AZ150" i="9"/>
  <c r="AZ387" i="9"/>
  <c r="AZ450" i="9"/>
  <c r="AT375" i="9"/>
  <c r="AT398" i="9"/>
  <c r="AT315" i="9"/>
  <c r="DH169" i="9"/>
  <c r="DH228" i="9"/>
  <c r="DH124" i="9"/>
  <c r="DH259" i="9"/>
  <c r="DH501" i="9"/>
  <c r="DH147" i="9"/>
  <c r="DH74" i="9"/>
  <c r="DH410" i="9"/>
  <c r="DH128" i="9"/>
  <c r="DH94" i="9"/>
  <c r="DH283" i="9"/>
  <c r="DH134" i="9"/>
  <c r="DH439" i="9"/>
  <c r="DH319" i="9"/>
  <c r="DH401" i="9"/>
  <c r="DH127" i="9"/>
  <c r="DH257" i="9"/>
  <c r="DH153" i="9"/>
  <c r="DH471" i="9"/>
  <c r="DH406" i="9"/>
  <c r="DH180" i="9"/>
  <c r="DH452" i="9"/>
  <c r="DH379" i="9"/>
  <c r="DH279" i="9"/>
  <c r="DH245" i="9"/>
  <c r="DH487" i="9"/>
  <c r="DH117" i="9"/>
  <c r="DH207" i="9"/>
  <c r="DH179" i="9"/>
  <c r="DH267" i="9"/>
  <c r="DH310" i="9"/>
  <c r="DH374" i="9"/>
  <c r="DH465" i="9"/>
  <c r="DH301" i="9"/>
  <c r="DH359" i="9"/>
  <c r="DH383" i="9"/>
  <c r="DH126" i="9"/>
  <c r="DH325" i="9"/>
  <c r="DH202" i="9"/>
  <c r="DH372" i="9"/>
  <c r="DH389" i="9"/>
  <c r="DH300" i="9"/>
  <c r="DH69" i="9"/>
  <c r="DH161" i="9"/>
  <c r="DH57" i="9"/>
  <c r="DH43" i="9"/>
  <c r="DH492" i="9"/>
  <c r="DH506" i="9"/>
  <c r="DH352" i="9"/>
  <c r="DH66" i="9"/>
  <c r="DH417" i="9"/>
  <c r="DH273" i="9"/>
  <c r="DH148" i="9"/>
  <c r="DH298" i="9"/>
  <c r="DH268" i="9"/>
  <c r="DH114" i="9"/>
  <c r="DH195" i="9"/>
  <c r="DH357" i="9"/>
  <c r="DH460" i="9"/>
  <c r="DH54" i="9"/>
  <c r="DH477" i="9"/>
  <c r="DH475" i="9"/>
  <c r="DH118" i="9"/>
  <c r="DH92" i="9"/>
  <c r="DH184" i="9"/>
  <c r="DH330" i="9"/>
  <c r="DH356" i="9"/>
  <c r="DH244" i="9"/>
  <c r="DH486" i="9"/>
  <c r="DH455" i="9"/>
  <c r="DH197" i="9"/>
  <c r="DH402" i="9"/>
  <c r="DH366" i="9"/>
  <c r="DH88" i="9"/>
  <c r="DH229" i="9"/>
  <c r="DH98" i="9"/>
  <c r="DH478" i="9"/>
  <c r="DH440" i="9"/>
  <c r="DH221" i="9"/>
  <c r="DH102" i="9"/>
  <c r="DH378" i="9"/>
  <c r="DH137" i="9"/>
  <c r="DH354" i="9"/>
  <c r="DH116" i="9"/>
  <c r="DH49" i="9"/>
  <c r="DH327" i="9"/>
  <c r="DH369" i="9"/>
  <c r="DH427" i="9"/>
  <c r="DH206" i="9"/>
  <c r="DH494" i="9"/>
  <c r="DH345" i="9"/>
  <c r="DH115" i="9"/>
  <c r="DH316" i="9"/>
  <c r="DH351" i="9"/>
  <c r="DH182" i="9"/>
  <c r="DH296" i="9"/>
  <c r="DH432" i="9"/>
  <c r="DH53" i="9"/>
  <c r="DH84" i="9"/>
  <c r="DH233" i="9"/>
  <c r="DH500" i="9"/>
  <c r="DH454" i="9"/>
  <c r="DH172" i="9"/>
  <c r="DH425" i="9"/>
  <c r="DH448" i="9"/>
  <c r="DH196" i="9"/>
  <c r="DH276" i="9"/>
  <c r="DH459" i="9"/>
  <c r="DH399" i="9"/>
  <c r="DH262" i="9"/>
  <c r="DH110" i="9"/>
  <c r="DH305" i="9"/>
  <c r="AT11" i="9"/>
  <c r="BU491" i="9"/>
  <c r="BU47" i="9"/>
  <c r="BU452" i="9"/>
  <c r="BU64" i="9"/>
  <c r="BU496" i="9"/>
  <c r="CA27" i="9"/>
  <c r="CA29" i="9"/>
  <c r="CA28" i="9"/>
  <c r="CA478" i="9"/>
  <c r="CA192" i="9"/>
  <c r="CA442" i="9"/>
  <c r="CA231" i="9"/>
  <c r="CA359" i="9"/>
  <c r="CA153" i="9"/>
  <c r="CA126" i="9"/>
  <c r="CA68" i="9"/>
  <c r="CA83" i="9"/>
  <c r="CA96" i="9"/>
  <c r="CA309" i="9"/>
  <c r="CA322" i="9"/>
  <c r="CA257" i="9"/>
  <c r="CA362" i="9"/>
  <c r="CA91" i="9"/>
  <c r="CA410" i="9"/>
  <c r="CA264" i="9"/>
  <c r="CA165" i="9"/>
  <c r="CA411" i="9"/>
  <c r="CA352" i="9"/>
  <c r="CA214" i="9"/>
  <c r="CA59" i="9"/>
  <c r="CA494" i="9"/>
  <c r="CA235" i="9"/>
  <c r="CA131" i="9"/>
  <c r="CA217" i="9"/>
  <c r="CA189" i="9"/>
  <c r="CA115" i="9"/>
  <c r="CA121" i="9"/>
  <c r="CA388" i="9"/>
  <c r="CA472" i="9"/>
  <c r="CA469" i="9"/>
  <c r="CA222" i="9"/>
  <c r="CA409" i="9"/>
  <c r="CA246" i="9"/>
  <c r="CA356" i="9"/>
  <c r="CA372" i="9"/>
  <c r="CA202" i="9"/>
  <c r="CA197" i="9"/>
  <c r="CA427" i="9"/>
  <c r="CA216" i="9"/>
  <c r="CA70" i="9"/>
  <c r="CA490" i="9"/>
  <c r="CA265" i="9"/>
  <c r="CA488" i="9"/>
  <c r="CA157" i="9"/>
  <c r="CA148" i="9"/>
  <c r="CA77" i="9"/>
  <c r="CA300" i="9"/>
  <c r="CA340" i="9"/>
  <c r="CA417" i="9"/>
  <c r="CA162" i="9"/>
  <c r="CA383" i="9"/>
  <c r="CA221" i="9"/>
  <c r="CA230" i="9"/>
  <c r="CA176" i="9"/>
  <c r="CA486" i="9"/>
  <c r="CA274" i="9"/>
  <c r="CA90" i="9"/>
  <c r="CA432" i="9"/>
  <c r="CA114" i="9"/>
  <c r="CA133" i="9"/>
  <c r="CA507" i="9"/>
  <c r="CA327" i="9"/>
  <c r="CA254" i="9"/>
  <c r="CA233" i="9"/>
  <c r="CA301" i="9"/>
  <c r="CA354" i="9"/>
  <c r="CA299" i="9"/>
  <c r="CA136" i="9"/>
  <c r="CA346" i="9"/>
  <c r="CA249" i="9"/>
  <c r="CA104" i="9"/>
  <c r="CA462" i="9"/>
  <c r="CA444" i="9"/>
  <c r="CA502" i="9"/>
  <c r="CA350" i="9"/>
  <c r="CA201" i="9"/>
  <c r="CA431" i="9"/>
  <c r="CA103" i="9"/>
  <c r="CA55" i="9"/>
  <c r="CA144" i="9"/>
  <c r="CA149" i="9"/>
  <c r="CA420" i="9"/>
  <c r="CA403" i="9"/>
  <c r="CA397" i="9"/>
  <c r="CA94" i="9"/>
  <c r="CA117" i="9"/>
  <c r="CA324" i="9"/>
  <c r="CA45" i="9"/>
  <c r="CA56" i="9"/>
  <c r="CA184" i="9"/>
  <c r="CA295" i="9"/>
  <c r="CA137" i="9"/>
  <c r="CA218" i="9"/>
  <c r="CA57" i="9"/>
  <c r="CA448" i="9"/>
  <c r="CA307" i="9"/>
  <c r="CA116" i="9"/>
  <c r="CA69" i="9"/>
  <c r="CA106" i="9"/>
  <c r="CA423" i="9"/>
  <c r="CA293" i="9"/>
  <c r="CA369" i="9"/>
  <c r="CA273" i="9"/>
  <c r="CA400" i="9"/>
  <c r="CA385" i="9"/>
  <c r="CA46" i="9"/>
  <c r="CA455" i="9"/>
  <c r="CA50" i="9"/>
  <c r="CA243" i="9"/>
  <c r="CA203" i="9"/>
  <c r="CA141" i="9"/>
  <c r="CA156" i="9"/>
  <c r="CA418" i="9"/>
  <c r="CA122" i="9"/>
  <c r="CA166" i="9"/>
  <c r="CA124" i="9"/>
  <c r="CM24" i="9"/>
  <c r="BU166" i="9"/>
  <c r="BU284" i="9"/>
  <c r="BU306" i="9"/>
  <c r="BU125" i="9"/>
  <c r="BU288" i="9"/>
  <c r="BU58" i="9"/>
  <c r="BU214" i="9"/>
  <c r="CA25" i="9"/>
  <c r="BU350" i="9"/>
  <c r="BU254" i="9"/>
  <c r="BU299" i="9"/>
  <c r="BX379" i="9"/>
  <c r="M178" i="9"/>
  <c r="BF35" i="9"/>
  <c r="CJ212" i="9"/>
  <c r="CJ122" i="9"/>
  <c r="CJ227" i="9"/>
  <c r="CJ417" i="9"/>
  <c r="CJ320" i="9"/>
  <c r="CJ69" i="9"/>
  <c r="CJ45" i="9"/>
  <c r="CJ428" i="9"/>
  <c r="CJ341" i="9"/>
  <c r="CJ388" i="9"/>
  <c r="CJ287" i="9"/>
  <c r="CJ75" i="9"/>
  <c r="CJ318" i="9"/>
  <c r="CJ425" i="9"/>
  <c r="CJ161" i="9"/>
  <c r="CJ242" i="9"/>
  <c r="CJ477" i="9"/>
  <c r="CJ307" i="9"/>
  <c r="CJ398" i="9"/>
  <c r="CJ479" i="9"/>
  <c r="CJ291" i="9"/>
  <c r="CJ239" i="9"/>
  <c r="CJ166" i="9"/>
  <c r="CJ62" i="9"/>
  <c r="CJ332" i="9"/>
  <c r="CJ165" i="9"/>
  <c r="CJ435" i="9"/>
  <c r="CJ492" i="9"/>
  <c r="CJ207" i="9"/>
  <c r="AZ92" i="9"/>
  <c r="CP347" i="9"/>
  <c r="CP421" i="9"/>
  <c r="CP128" i="9"/>
  <c r="CP446" i="9"/>
  <c r="CP379" i="9"/>
  <c r="CP111" i="9"/>
  <c r="CP348" i="9"/>
  <c r="CP338" i="9"/>
  <c r="CP68" i="9"/>
  <c r="CP353" i="9"/>
  <c r="CP323" i="9"/>
  <c r="CP360" i="9"/>
  <c r="CP189" i="9"/>
  <c r="CP275" i="9"/>
  <c r="CP175" i="9"/>
  <c r="CP386" i="9"/>
  <c r="CP377" i="9"/>
  <c r="CP211" i="9"/>
  <c r="CP85" i="9"/>
  <c r="CP422" i="9"/>
  <c r="CP370" i="9"/>
  <c r="CP171" i="9"/>
  <c r="CP93" i="9"/>
  <c r="CP190" i="9"/>
  <c r="CP344" i="9"/>
  <c r="CP324" i="9"/>
  <c r="CP146" i="9"/>
  <c r="CP391" i="9"/>
  <c r="CP449" i="9"/>
  <c r="CP140" i="9"/>
  <c r="CP350" i="9"/>
  <c r="CP460" i="9"/>
  <c r="M438" i="9"/>
  <c r="M55" i="9"/>
  <c r="M368" i="9"/>
  <c r="M140" i="9"/>
  <c r="M376" i="9"/>
  <c r="M331" i="9"/>
  <c r="M280" i="9"/>
  <c r="AZ357" i="9"/>
  <c r="AT451" i="9"/>
  <c r="M157" i="9"/>
  <c r="M291" i="9"/>
  <c r="M408" i="9"/>
  <c r="M347" i="9"/>
  <c r="AZ398" i="9"/>
  <c r="AT28" i="9"/>
  <c r="AT36" i="9"/>
  <c r="AT309" i="9"/>
  <c r="AT99" i="9"/>
  <c r="AT454" i="9"/>
  <c r="AT232" i="9"/>
  <c r="AT401" i="9"/>
  <c r="AT441" i="9"/>
  <c r="AT336" i="9"/>
  <c r="AT439" i="9"/>
  <c r="AT477" i="9"/>
  <c r="AT392" i="9"/>
  <c r="AT201" i="9"/>
  <c r="AT436" i="9"/>
  <c r="AT57" i="9"/>
  <c r="AT303" i="9"/>
  <c r="AT494" i="9"/>
  <c r="AT117" i="9"/>
  <c r="AT41" i="9"/>
  <c r="AT347" i="9"/>
  <c r="AT298" i="9"/>
  <c r="AT459" i="9"/>
  <c r="AT260" i="9"/>
  <c r="AT395" i="9"/>
  <c r="AT106" i="9"/>
  <c r="AT54" i="9"/>
  <c r="AT370" i="9"/>
  <c r="AT317" i="9"/>
  <c r="AT172" i="9"/>
  <c r="AT354" i="9"/>
  <c r="AT110" i="9"/>
  <c r="AT349" i="9"/>
  <c r="AH17" i="9"/>
  <c r="AZ36" i="9"/>
  <c r="AZ34" i="9"/>
  <c r="AZ379" i="9"/>
  <c r="AZ245" i="9"/>
  <c r="AZ432" i="9"/>
  <c r="AZ451" i="9"/>
  <c r="AZ325" i="9"/>
  <c r="AZ299" i="9"/>
  <c r="AZ210" i="9"/>
  <c r="AZ211" i="9"/>
  <c r="AZ352" i="9"/>
  <c r="AZ485" i="9"/>
  <c r="AZ46" i="9"/>
  <c r="AZ329" i="9"/>
  <c r="AZ482" i="9"/>
  <c r="AZ164" i="9"/>
  <c r="AZ355" i="9"/>
  <c r="AZ469" i="9"/>
  <c r="AZ297" i="9"/>
  <c r="BL31" i="9"/>
  <c r="AK317" i="9"/>
  <c r="AK121" i="9"/>
  <c r="AK291" i="9"/>
  <c r="AK355" i="9"/>
  <c r="AK467" i="9"/>
  <c r="AK345" i="9"/>
  <c r="AK213" i="9"/>
  <c r="AK156" i="9"/>
  <c r="AK172" i="9"/>
  <c r="AK262" i="9"/>
  <c r="AK88" i="9"/>
  <c r="AK444" i="9"/>
  <c r="AK174" i="9"/>
  <c r="AK160" i="9"/>
  <c r="AK146" i="9"/>
  <c r="AK276" i="9"/>
  <c r="AK142" i="9"/>
  <c r="AK113" i="9"/>
  <c r="AK458" i="9"/>
  <c r="AK369" i="9"/>
  <c r="AK464" i="9"/>
  <c r="AK490" i="9"/>
  <c r="AK111" i="9"/>
  <c r="AK63" i="9"/>
  <c r="AK364" i="9"/>
  <c r="AK240" i="9"/>
  <c r="AK431" i="9"/>
  <c r="AK310" i="9"/>
  <c r="AK340" i="9"/>
  <c r="AK433" i="9"/>
  <c r="AK437" i="9"/>
  <c r="AK264" i="9"/>
  <c r="AK351" i="9"/>
  <c r="AK400" i="9"/>
  <c r="AK274" i="9"/>
  <c r="AK504" i="9"/>
  <c r="AK144" i="9"/>
  <c r="AK38" i="9"/>
  <c r="AK267" i="9"/>
  <c r="AK37" i="9"/>
  <c r="AK473" i="9"/>
  <c r="AK396" i="9"/>
  <c r="AK60" i="9"/>
  <c r="AK367" i="9"/>
  <c r="AK371" i="9"/>
  <c r="AK192" i="9"/>
  <c r="AK344" i="9"/>
  <c r="AK378" i="9"/>
  <c r="AK258" i="9"/>
  <c r="AK453" i="9"/>
  <c r="AK176" i="9"/>
  <c r="AK245" i="9"/>
  <c r="AK466" i="9"/>
  <c r="AK96" i="9"/>
  <c r="AK103" i="9"/>
  <c r="AK82" i="9"/>
  <c r="AK54" i="9"/>
  <c r="AK75" i="9"/>
  <c r="AK435" i="9"/>
  <c r="AK304" i="9"/>
  <c r="AK477" i="9"/>
  <c r="AK448" i="9"/>
  <c r="AK260" i="9"/>
  <c r="AK169" i="9"/>
  <c r="AK153" i="9"/>
  <c r="AK273" i="9"/>
  <c r="AK335" i="9"/>
  <c r="AK332" i="9"/>
  <c r="AK472" i="9"/>
  <c r="AK316" i="9"/>
  <c r="AK296" i="9"/>
  <c r="AK181" i="9"/>
  <c r="AK462" i="9"/>
  <c r="AK43" i="9"/>
  <c r="AK220" i="9"/>
  <c r="AK343" i="9"/>
  <c r="AK459" i="9"/>
  <c r="AK420" i="9"/>
  <c r="AK498" i="9"/>
  <c r="AK413" i="9"/>
  <c r="AZ229" i="9"/>
  <c r="AZ504" i="9"/>
  <c r="AZ97" i="9"/>
  <c r="AT327" i="9"/>
  <c r="AT410" i="9"/>
  <c r="AT193" i="9"/>
  <c r="Y36" i="9"/>
  <c r="CS10" i="9"/>
  <c r="CS252" i="9"/>
  <c r="CS465" i="9"/>
  <c r="CS396" i="9"/>
  <c r="CS231" i="9"/>
  <c r="CS214" i="9"/>
  <c r="CS260" i="9"/>
  <c r="CS386" i="9"/>
  <c r="CS494" i="9"/>
  <c r="CS326" i="9"/>
  <c r="CS62" i="9"/>
  <c r="CS374" i="9"/>
  <c r="CS206" i="9"/>
  <c r="CS490" i="9"/>
  <c r="CS427" i="9"/>
  <c r="CS359" i="9"/>
  <c r="CS393" i="9"/>
  <c r="CS90" i="9"/>
  <c r="CS474" i="9"/>
  <c r="CS388" i="9"/>
  <c r="CS132" i="9"/>
  <c r="CS467" i="9"/>
  <c r="CS482" i="9"/>
  <c r="CS98" i="9"/>
  <c r="CS152" i="9"/>
  <c r="CS155" i="9"/>
  <c r="CS390" i="9"/>
  <c r="CS421" i="9"/>
  <c r="CS335" i="9"/>
  <c r="CS126" i="9"/>
  <c r="CS505" i="9"/>
  <c r="CS198" i="9"/>
  <c r="CS117" i="9"/>
  <c r="CS385" i="9"/>
  <c r="CS507" i="9"/>
  <c r="CS75" i="9"/>
  <c r="CS43" i="9"/>
  <c r="CS188" i="9"/>
  <c r="CS466" i="9"/>
  <c r="CS497" i="9"/>
  <c r="CS351" i="9"/>
  <c r="CS116" i="9"/>
  <c r="CS225" i="9"/>
  <c r="CS220" i="9"/>
  <c r="CS48" i="9"/>
  <c r="CS492" i="9"/>
  <c r="CS127" i="9"/>
  <c r="CS369" i="9"/>
  <c r="CS81" i="9"/>
  <c r="CS472" i="9"/>
  <c r="CS302" i="9"/>
  <c r="CS201" i="9"/>
  <c r="CS398" i="9"/>
  <c r="CS238" i="9"/>
  <c r="CS289" i="9"/>
  <c r="CS339" i="9"/>
  <c r="CS352" i="9"/>
  <c r="CS70" i="9"/>
  <c r="CS275" i="9"/>
  <c r="CS383" i="9"/>
  <c r="CS426" i="9"/>
  <c r="CS164" i="9"/>
  <c r="CS218" i="9"/>
  <c r="CS498" i="9"/>
  <c r="CS284" i="9"/>
  <c r="CS429" i="9"/>
  <c r="CS410" i="9"/>
  <c r="CS195" i="9"/>
  <c r="CS135" i="9"/>
  <c r="CS354" i="9"/>
  <c r="CS67" i="9"/>
  <c r="CS42" i="9"/>
  <c r="CS473" i="9"/>
  <c r="CS248" i="9"/>
  <c r="CS83" i="9"/>
  <c r="CS123" i="9"/>
  <c r="CS74" i="9"/>
  <c r="CS175" i="9"/>
  <c r="CS504" i="9"/>
  <c r="CS37" i="9"/>
  <c r="CS267" i="9"/>
  <c r="CS380" i="9"/>
  <c r="CS109" i="9"/>
  <c r="CS89" i="9"/>
  <c r="CS216" i="9"/>
  <c r="CS227" i="9"/>
  <c r="CS312" i="9"/>
  <c r="CS276" i="9"/>
  <c r="CS73" i="9"/>
  <c r="CS239" i="9"/>
  <c r="CS324" i="9"/>
  <c r="CS57" i="9"/>
  <c r="CS52" i="9"/>
  <c r="CS502" i="9"/>
  <c r="CS130" i="9"/>
  <c r="CS310" i="9"/>
  <c r="CS413" i="9"/>
  <c r="CS372" i="9"/>
  <c r="CS451" i="9"/>
  <c r="CS296" i="9"/>
  <c r="CS129" i="9"/>
  <c r="CS101" i="9"/>
  <c r="CS311" i="9"/>
  <c r="CS194" i="9"/>
  <c r="CS319" i="9"/>
  <c r="M427" i="9"/>
  <c r="M131" i="9"/>
  <c r="M210" i="9"/>
  <c r="M422" i="9"/>
  <c r="M404" i="9"/>
  <c r="M301" i="9"/>
  <c r="M442" i="9"/>
  <c r="M263" i="9"/>
  <c r="M222" i="9"/>
  <c r="M367" i="9"/>
  <c r="M371" i="9"/>
  <c r="M154" i="9"/>
  <c r="M153" i="9"/>
  <c r="M409" i="9"/>
  <c r="M321" i="9"/>
  <c r="M399" i="9"/>
  <c r="M278" i="9"/>
  <c r="M62" i="9"/>
  <c r="M228" i="9"/>
  <c r="M70" i="9"/>
  <c r="M214" i="9"/>
  <c r="M174" i="9"/>
  <c r="CS27" i="9"/>
  <c r="BC19" i="9"/>
  <c r="BL21" i="9"/>
  <c r="M226" i="9"/>
  <c r="M71" i="9"/>
  <c r="M492" i="9"/>
  <c r="M267" i="9"/>
  <c r="M39" i="9"/>
  <c r="M46" i="9"/>
  <c r="M108" i="9"/>
  <c r="M294" i="9"/>
  <c r="M76" i="9"/>
  <c r="M142" i="9"/>
  <c r="M250" i="9"/>
  <c r="M402" i="9"/>
  <c r="M351" i="9"/>
  <c r="M74" i="9"/>
  <c r="M128" i="9"/>
  <c r="M262" i="9"/>
  <c r="M235" i="9"/>
  <c r="M474" i="9"/>
  <c r="M204" i="9"/>
  <c r="M421" i="9"/>
  <c r="M275" i="9"/>
  <c r="M437" i="9"/>
  <c r="M206" i="9"/>
  <c r="M382" i="9"/>
  <c r="M186" i="9"/>
  <c r="M386" i="9"/>
  <c r="AZ84" i="9"/>
  <c r="AZ436" i="9"/>
  <c r="AZ361" i="9"/>
  <c r="AZ174" i="9"/>
  <c r="AT334" i="9"/>
  <c r="CS103" i="9"/>
  <c r="AK11" i="9"/>
  <c r="DH10" i="9"/>
  <c r="DH409" i="9"/>
  <c r="DH285" i="9"/>
  <c r="DH258" i="9"/>
  <c r="DH91" i="9"/>
  <c r="DH162" i="9"/>
  <c r="DH476" i="9"/>
  <c r="DH157" i="9"/>
  <c r="DH199" i="9"/>
  <c r="DH293" i="9"/>
  <c r="DH173" i="9"/>
  <c r="DH353" i="9"/>
  <c r="DH484" i="9"/>
  <c r="DH252" i="9"/>
  <c r="DH446" i="9"/>
  <c r="DH496" i="9"/>
  <c r="DH377" i="9"/>
  <c r="DH390" i="9"/>
  <c r="DH232" i="9"/>
  <c r="DH123" i="9"/>
  <c r="DH67" i="9"/>
  <c r="DH170" i="9"/>
  <c r="DH397" i="9"/>
  <c r="DH346" i="9"/>
  <c r="DH96" i="9"/>
  <c r="DH187" i="9"/>
  <c r="DH303" i="9"/>
  <c r="DH456" i="9"/>
  <c r="DH381" i="9"/>
  <c r="DH392" i="9"/>
  <c r="DH331" i="9"/>
  <c r="DH332" i="9"/>
  <c r="DH68" i="9"/>
  <c r="DH121" i="9"/>
  <c r="DH288" i="9"/>
  <c r="DH87" i="9"/>
  <c r="DH468" i="9"/>
  <c r="DH360" i="9"/>
  <c r="DH251" i="9"/>
  <c r="DH375" i="9"/>
  <c r="DH413" i="9"/>
  <c r="DH502" i="9"/>
  <c r="DH363" i="9"/>
  <c r="DH382" i="9"/>
  <c r="DH214" i="9"/>
  <c r="DH449" i="9"/>
  <c r="DH429" i="9"/>
  <c r="DH105" i="9"/>
  <c r="DH81" i="9"/>
  <c r="DH72" i="9"/>
  <c r="DH253" i="9"/>
  <c r="DH230" i="9"/>
  <c r="DH400" i="9"/>
  <c r="DH183" i="9"/>
  <c r="DH55" i="9"/>
  <c r="DH135" i="9"/>
  <c r="DH495" i="9"/>
  <c r="DH166" i="9"/>
  <c r="DH347" i="9"/>
  <c r="DH320" i="9"/>
  <c r="DH83" i="9"/>
  <c r="DH335" i="9"/>
  <c r="DH499" i="9"/>
  <c r="DH215" i="9"/>
  <c r="DH480" i="9"/>
  <c r="DH103" i="9"/>
  <c r="DH181" i="9"/>
  <c r="DH41" i="9"/>
  <c r="DH47" i="9"/>
  <c r="DH38" i="9"/>
  <c r="DH498" i="9"/>
  <c r="DH334" i="9"/>
  <c r="DH315" i="9"/>
  <c r="DH217" i="9"/>
  <c r="DH189" i="9"/>
  <c r="DH441" i="9"/>
  <c r="DH112" i="9"/>
  <c r="DH216" i="9"/>
  <c r="DH246" i="9"/>
  <c r="DH200" i="9"/>
  <c r="DH472" i="9"/>
  <c r="DH235" i="9"/>
  <c r="DH76" i="9"/>
  <c r="DH198" i="9"/>
  <c r="DH324" i="9"/>
  <c r="DH218" i="9"/>
  <c r="DH138" i="9"/>
  <c r="DH318" i="9"/>
  <c r="DH243" i="9"/>
  <c r="DH396" i="9"/>
  <c r="DH326" i="9"/>
  <c r="DH342" i="9"/>
  <c r="DH307" i="9"/>
  <c r="DH338" i="9"/>
  <c r="DH488" i="9"/>
  <c r="DH479" i="9"/>
  <c r="DH151" i="9"/>
  <c r="DH376" i="9"/>
  <c r="DH433" i="9"/>
  <c r="DH141" i="9"/>
  <c r="DH255" i="9"/>
  <c r="DH420" i="9"/>
  <c r="DH154" i="9"/>
  <c r="DH242" i="9"/>
  <c r="DH240" i="9"/>
  <c r="DH294" i="9"/>
  <c r="DH42" i="9"/>
  <c r="DH71" i="9"/>
  <c r="DH421" i="9"/>
  <c r="DH387" i="9"/>
  <c r="DH416" i="9"/>
  <c r="DH349" i="9"/>
  <c r="DH65" i="9"/>
  <c r="DH106" i="9"/>
  <c r="DH101" i="9"/>
  <c r="DH444" i="9"/>
  <c r="DH447" i="9"/>
  <c r="DH104" i="9"/>
  <c r="DH79" i="9"/>
  <c r="DH238" i="9"/>
  <c r="DH272" i="9"/>
  <c r="DH336" i="9"/>
  <c r="DH205" i="9"/>
  <c r="DH226" i="9"/>
  <c r="CM22" i="9"/>
  <c r="BU93" i="9"/>
  <c r="BU150" i="9"/>
  <c r="BU43" i="9"/>
  <c r="BU44" i="9"/>
  <c r="BU225" i="9"/>
  <c r="BU182" i="9"/>
  <c r="BU245" i="9"/>
  <c r="BU456" i="9"/>
  <c r="CA23" i="9"/>
  <c r="CA31" i="9"/>
  <c r="CA30" i="9"/>
  <c r="CA305" i="9"/>
  <c r="CA169" i="9"/>
  <c r="CA86" i="9"/>
  <c r="CA259" i="9"/>
  <c r="CA326" i="9"/>
  <c r="CA244" i="9"/>
  <c r="CA424" i="9"/>
  <c r="CA262" i="9"/>
  <c r="CA396" i="9"/>
  <c r="CA446" i="9"/>
  <c r="CA120" i="9"/>
  <c r="CA321" i="9"/>
  <c r="CA107" i="9"/>
  <c r="CA158" i="9"/>
  <c r="CA129" i="9"/>
  <c r="CA480" i="9"/>
  <c r="CA329" i="9"/>
  <c r="CA280" i="9"/>
  <c r="CA433" i="9"/>
  <c r="CA188" i="9"/>
  <c r="CA405" i="9"/>
  <c r="CA467" i="9"/>
  <c r="CA377" i="9"/>
  <c r="CA112" i="9"/>
  <c r="CA195" i="9"/>
  <c r="CA298" i="9"/>
  <c r="CA193" i="9"/>
  <c r="CA415" i="9"/>
  <c r="CA81" i="9"/>
  <c r="CA358" i="9"/>
  <c r="CA476" i="9"/>
  <c r="CA475" i="9"/>
  <c r="CA317" i="9"/>
  <c r="CA471" i="9"/>
  <c r="CA174" i="9"/>
  <c r="CA227" i="9"/>
  <c r="CA421" i="9"/>
  <c r="CA296" i="9"/>
  <c r="CA351" i="9"/>
  <c r="CA123" i="9"/>
  <c r="CA288" i="9"/>
  <c r="CA468" i="9"/>
  <c r="CA430" i="9"/>
  <c r="CA186" i="9"/>
  <c r="CA500" i="9"/>
  <c r="CA392" i="9"/>
  <c r="CA146" i="9"/>
  <c r="CA447" i="9"/>
  <c r="CA276" i="9"/>
  <c r="CA130" i="9"/>
  <c r="CA180" i="9"/>
  <c r="CA419" i="9"/>
  <c r="CA66" i="9"/>
  <c r="CA62" i="9"/>
  <c r="CA465" i="9"/>
  <c r="CA206" i="9"/>
  <c r="CA479" i="9"/>
  <c r="CA64" i="9"/>
  <c r="CA212" i="9"/>
  <c r="CA111" i="9"/>
  <c r="CA270" i="9"/>
  <c r="CA99" i="9"/>
  <c r="CA416" i="9"/>
  <c r="CA205" i="9"/>
  <c r="CA289" i="9"/>
  <c r="CA380" i="9"/>
  <c r="CA366" i="9"/>
  <c r="CA167" i="9"/>
  <c r="CA489" i="9"/>
  <c r="CA334" i="9"/>
  <c r="CA65" i="9"/>
  <c r="CA402" i="9"/>
  <c r="CA434" i="9"/>
  <c r="CA150" i="9"/>
  <c r="CA339" i="9"/>
  <c r="CA491" i="9"/>
  <c r="CA204" i="9"/>
  <c r="CA368" i="9"/>
  <c r="CA439" i="9"/>
  <c r="CA75" i="9"/>
  <c r="CA101" i="9"/>
  <c r="CA428" i="9"/>
  <c r="CA97" i="9"/>
  <c r="CA425" i="9"/>
  <c r="CA304" i="9"/>
  <c r="CA291" i="9"/>
  <c r="CA43" i="9"/>
  <c r="CA134" i="9"/>
  <c r="CA459" i="9"/>
  <c r="CA318" i="9"/>
  <c r="CA105" i="9"/>
  <c r="CA73" i="9"/>
  <c r="CA426" i="9"/>
  <c r="CA125" i="9"/>
  <c r="CA207" i="9"/>
  <c r="CA49" i="9"/>
  <c r="CA281" i="9"/>
  <c r="CA503" i="9"/>
  <c r="CA127" i="9"/>
  <c r="CA474" i="9"/>
  <c r="CA360" i="9"/>
  <c r="CA328" i="9"/>
  <c r="CA220" i="9"/>
  <c r="CA48" i="9"/>
  <c r="CA314" i="9"/>
  <c r="CA349" i="9"/>
  <c r="CA302" i="9"/>
  <c r="CA247" i="9"/>
  <c r="CA224" i="9"/>
  <c r="CA110" i="9"/>
  <c r="CA37" i="9"/>
  <c r="CA319" i="9"/>
  <c r="CA256" i="9"/>
  <c r="CA445" i="9"/>
  <c r="CA283" i="9"/>
  <c r="CA342" i="9"/>
  <c r="CA223" i="9"/>
  <c r="CA198" i="9"/>
  <c r="CA284" i="9"/>
  <c r="CA294" i="9"/>
  <c r="BU403" i="9"/>
  <c r="BU328" i="9"/>
  <c r="BU46" i="9"/>
  <c r="BU110" i="9"/>
  <c r="BU504" i="9"/>
  <c r="BU494" i="9"/>
  <c r="BX248" i="9"/>
  <c r="CJ221" i="9"/>
  <c r="CJ352" i="9"/>
  <c r="CJ308" i="9"/>
  <c r="CJ373" i="9"/>
  <c r="CJ71" i="9"/>
  <c r="CJ124" i="9"/>
  <c r="CJ290" i="9"/>
  <c r="CJ113" i="9"/>
  <c r="CJ38" i="9"/>
  <c r="CJ81" i="9"/>
  <c r="CJ115" i="9"/>
  <c r="CJ88" i="9"/>
  <c r="CJ384" i="9"/>
  <c r="CJ434" i="9"/>
  <c r="CJ438" i="9"/>
  <c r="CJ292" i="9"/>
  <c r="CJ472" i="9"/>
  <c r="CJ194" i="9"/>
  <c r="CJ41" i="9"/>
  <c r="CJ276" i="9"/>
  <c r="CJ104" i="9"/>
  <c r="CJ401" i="9"/>
  <c r="CJ39" i="9"/>
  <c r="CJ413" i="9"/>
  <c r="AZ413" i="9"/>
  <c r="AZ396" i="9"/>
  <c r="CP28" i="9"/>
  <c r="CP478" i="9"/>
  <c r="CP206" i="9"/>
  <c r="CP110" i="9"/>
  <c r="CP86" i="9"/>
  <c r="CP405" i="9"/>
  <c r="CP248" i="9"/>
  <c r="CP482" i="9"/>
  <c r="CP96" i="9"/>
  <c r="CP144" i="9"/>
  <c r="CP120" i="9"/>
  <c r="CP163" i="9"/>
  <c r="CP293" i="9"/>
  <c r="CP393" i="9"/>
  <c r="CP414" i="9"/>
  <c r="CP176" i="9"/>
  <c r="CP39" i="9"/>
  <c r="CP395" i="9"/>
  <c r="CP249" i="9"/>
  <c r="CP313" i="9"/>
  <c r="CP213" i="9"/>
  <c r="CP349" i="9"/>
  <c r="CP336" i="9"/>
  <c r="CP191" i="9"/>
  <c r="CP127" i="9"/>
  <c r="CP385" i="9"/>
  <c r="CP178" i="9"/>
  <c r="CP130" i="9"/>
  <c r="CP114" i="9"/>
  <c r="CP230" i="9"/>
  <c r="CP270" i="9"/>
  <c r="CP462" i="9"/>
  <c r="M369" i="9"/>
  <c r="M57" i="9"/>
  <c r="M198" i="9"/>
  <c r="M139" i="9"/>
  <c r="M479" i="9"/>
  <c r="M494" i="9"/>
  <c r="M465" i="9"/>
  <c r="M288" i="9"/>
  <c r="M273" i="9"/>
  <c r="M470" i="9"/>
  <c r="M169" i="9"/>
  <c r="AZ192" i="9"/>
  <c r="AT278" i="9"/>
  <c r="AT270" i="9"/>
  <c r="AT276" i="9"/>
  <c r="AT55" i="9"/>
  <c r="AT211" i="9"/>
  <c r="AT197" i="9"/>
  <c r="AT495" i="9"/>
  <c r="AT404" i="9"/>
  <c r="AT168" i="9"/>
  <c r="AT353" i="9"/>
  <c r="AT284" i="9"/>
  <c r="AT371" i="9"/>
  <c r="AT148" i="9"/>
  <c r="AT485" i="9"/>
  <c r="AT114" i="9"/>
  <c r="AT79" i="9"/>
  <c r="AT292" i="9"/>
  <c r="AT424" i="9"/>
  <c r="AT394" i="9"/>
  <c r="AT52" i="9"/>
  <c r="AT152" i="9"/>
  <c r="AT167" i="9"/>
  <c r="AT242" i="9"/>
  <c r="AT210" i="9"/>
  <c r="AT70" i="9"/>
  <c r="AT253" i="9"/>
  <c r="AT397" i="9"/>
  <c r="AT328" i="9"/>
  <c r="AZ28" i="9"/>
  <c r="AZ363" i="9"/>
  <c r="AZ120" i="9"/>
  <c r="AZ479" i="9"/>
  <c r="AZ291" i="9"/>
  <c r="AZ121" i="9"/>
  <c r="AZ203" i="9"/>
  <c r="AZ368" i="9"/>
  <c r="AZ435" i="9"/>
  <c r="AZ340" i="9"/>
  <c r="AZ204" i="9"/>
  <c r="AZ270" i="9"/>
  <c r="AZ364" i="9"/>
  <c r="AZ473" i="9"/>
  <c r="AZ153" i="9"/>
  <c r="AZ388" i="9"/>
  <c r="AZ250" i="9"/>
  <c r="AZ226" i="9"/>
  <c r="AZ326" i="9"/>
  <c r="AZ87" i="9"/>
  <c r="AZ306" i="9"/>
  <c r="AZ65" i="9"/>
  <c r="AZ466" i="9"/>
  <c r="AZ128" i="9"/>
  <c r="AZ380" i="9"/>
  <c r="CP11" i="9"/>
  <c r="AT314" i="9"/>
  <c r="BL32" i="9"/>
  <c r="AK440" i="9"/>
  <c r="AK115" i="9"/>
  <c r="AK312" i="9"/>
  <c r="AK198" i="9"/>
  <c r="AK439" i="9"/>
  <c r="AK331" i="9"/>
  <c r="AK290" i="9"/>
  <c r="AK46" i="9"/>
  <c r="AK53" i="9"/>
  <c r="AK408" i="9"/>
  <c r="AK368" i="9"/>
  <c r="AK40" i="9"/>
  <c r="AK71" i="9"/>
  <c r="AK97" i="9"/>
  <c r="AK326" i="9"/>
  <c r="AK395" i="9"/>
  <c r="AK95" i="9"/>
  <c r="AK128" i="9"/>
  <c r="AK475" i="9"/>
  <c r="AK347" i="9"/>
  <c r="AK393" i="9"/>
  <c r="AK246" i="9"/>
  <c r="AK65" i="9"/>
  <c r="AK195" i="9"/>
  <c r="AK108" i="9"/>
  <c r="AK56" i="9"/>
  <c r="AK45" i="9"/>
  <c r="AK481" i="9"/>
  <c r="AK177" i="9"/>
  <c r="AK152" i="9"/>
  <c r="AK417" i="9"/>
  <c r="AK421" i="9"/>
  <c r="AK265" i="9"/>
  <c r="AK268" i="9"/>
  <c r="AK242" i="9"/>
  <c r="AK251" i="9"/>
  <c r="AK79" i="9"/>
  <c r="AK266" i="9"/>
  <c r="AK474" i="9"/>
  <c r="AK286" i="9"/>
  <c r="AK486" i="9"/>
  <c r="AK457" i="9"/>
  <c r="AK171" i="9"/>
  <c r="AK432" i="9"/>
  <c r="AK306" i="9"/>
  <c r="AK39" i="9"/>
  <c r="AK492" i="9"/>
  <c r="AK463" i="9"/>
  <c r="AK305" i="9"/>
  <c r="AK210" i="9"/>
  <c r="AK292" i="9"/>
  <c r="AK162" i="9"/>
  <c r="AK454" i="9"/>
  <c r="AK497" i="9"/>
  <c r="AK194" i="9"/>
  <c r="AK119" i="9"/>
  <c r="AK224" i="9"/>
  <c r="AK225" i="9"/>
  <c r="AK293" i="9"/>
  <c r="AK491" i="9"/>
  <c r="AK489" i="9"/>
  <c r="AK506" i="9"/>
  <c r="AK52" i="9"/>
  <c r="AZ313" i="9"/>
  <c r="AZ240" i="9"/>
  <c r="AZ486" i="9"/>
  <c r="AZ68" i="9"/>
  <c r="AT462" i="9"/>
  <c r="Y10" i="9"/>
  <c r="AH28" i="9"/>
  <c r="AH37" i="9"/>
  <c r="CS32" i="9"/>
  <c r="CS34" i="9"/>
  <c r="CS478" i="9"/>
  <c r="CS222" i="9"/>
  <c r="CS367" i="9"/>
  <c r="CS440" i="9"/>
  <c r="CS442" i="9"/>
  <c r="CS307" i="9"/>
  <c r="CS61" i="9"/>
  <c r="CS332" i="9"/>
  <c r="CS234" i="9"/>
  <c r="CS395" i="9"/>
  <c r="CS278" i="9"/>
  <c r="CS355" i="9"/>
  <c r="CS501" i="9"/>
  <c r="CS363" i="9"/>
  <c r="CS72" i="9"/>
  <c r="CS345" i="9"/>
  <c r="CS266" i="9"/>
  <c r="CS85" i="9"/>
  <c r="CS337" i="9"/>
  <c r="CS169" i="9"/>
  <c r="CS437" i="9"/>
  <c r="CS107" i="9"/>
  <c r="CS407" i="9"/>
  <c r="CS246" i="9"/>
  <c r="CS162" i="9"/>
  <c r="CS340" i="9"/>
  <c r="CS177" i="9"/>
  <c r="CS86" i="9"/>
  <c r="CS105" i="9"/>
  <c r="CS417" i="9"/>
  <c r="CS264" i="9"/>
  <c r="CS141" i="9"/>
  <c r="CS402" i="9"/>
  <c r="CS297" i="9"/>
  <c r="CS329" i="9"/>
  <c r="CS128" i="9"/>
  <c r="CS237" i="9"/>
  <c r="CS387" i="9"/>
  <c r="CS148" i="9"/>
  <c r="CS156" i="9"/>
  <c r="CS233" i="9"/>
  <c r="CS165" i="9"/>
  <c r="CS183" i="9"/>
  <c r="CS366" i="9"/>
  <c r="CS349" i="9"/>
  <c r="CS457" i="9"/>
  <c r="CS95" i="9"/>
  <c r="CS444" i="9"/>
  <c r="CS159" i="9"/>
  <c r="CS119" i="9"/>
  <c r="CS113" i="9"/>
  <c r="CS96" i="9"/>
  <c r="CS151" i="9"/>
  <c r="CS420" i="9"/>
  <c r="M339" i="9"/>
  <c r="AT101" i="9"/>
  <c r="DH231" i="9"/>
  <c r="DH159" i="9"/>
  <c r="DH77" i="9"/>
  <c r="DH247" i="9"/>
  <c r="DH337" i="9"/>
  <c r="DH491" i="9"/>
  <c r="DH464" i="9"/>
  <c r="DH220" i="9"/>
  <c r="DH445" i="9"/>
  <c r="DH234" i="9"/>
  <c r="DH99" i="9"/>
  <c r="DH299" i="9"/>
  <c r="DH365" i="9"/>
  <c r="DH160" i="9"/>
  <c r="DH46" i="9"/>
  <c r="DH78" i="9"/>
  <c r="DH453" i="9"/>
  <c r="DH373" i="9"/>
  <c r="DH70" i="9"/>
  <c r="DH192" i="9"/>
  <c r="DH466" i="9"/>
  <c r="DH164" i="9"/>
  <c r="DH167" i="9"/>
  <c r="DH385" i="9"/>
  <c r="DH119" i="9"/>
  <c r="BU72" i="9"/>
  <c r="CA35" i="9"/>
  <c r="CA132" i="9"/>
  <c r="CA390" i="9"/>
  <c r="CA505" i="9"/>
  <c r="CA496" i="9"/>
  <c r="CA499" i="9"/>
  <c r="CA422" i="9"/>
  <c r="CA325" i="9"/>
  <c r="CA482" i="9"/>
  <c r="CA384" i="9"/>
  <c r="CA152" i="9"/>
  <c r="CA398" i="9"/>
  <c r="CA449" i="9"/>
  <c r="CA316" i="9"/>
  <c r="CA463" i="9"/>
  <c r="CA80" i="9"/>
  <c r="CA58" i="9"/>
  <c r="CA376" i="9"/>
  <c r="CA63" i="9"/>
  <c r="CA386" i="9"/>
  <c r="CA460" i="9"/>
  <c r="CA89" i="9"/>
  <c r="CA87" i="9"/>
  <c r="CA271" i="9"/>
  <c r="CA191" i="9"/>
  <c r="CA226" i="9"/>
  <c r="CA183" i="9"/>
  <c r="CA413" i="9"/>
  <c r="CA145" i="9"/>
  <c r="CA387" i="9"/>
  <c r="CA373" i="9"/>
  <c r="CA93" i="9"/>
  <c r="BU89" i="9"/>
  <c r="BU315" i="9"/>
  <c r="BU223" i="9"/>
  <c r="BU75" i="9"/>
  <c r="BU130" i="9"/>
  <c r="BU208" i="9"/>
  <c r="BU28" i="9"/>
  <c r="BU24" i="9"/>
  <c r="BU35" i="9"/>
  <c r="BU493" i="9"/>
  <c r="BU277" i="9"/>
  <c r="BU248" i="9"/>
  <c r="BU446" i="9"/>
  <c r="BU388" i="9"/>
  <c r="BU269" i="9"/>
  <c r="BU487" i="9"/>
  <c r="BU171" i="9"/>
  <c r="BU99" i="9"/>
  <c r="BU250" i="9"/>
  <c r="BU88" i="9"/>
  <c r="BU156" i="9"/>
  <c r="BU109" i="9"/>
  <c r="BU342" i="9"/>
  <c r="BU348" i="9"/>
  <c r="BU326" i="9"/>
  <c r="BU280" i="9"/>
  <c r="BU338" i="9"/>
  <c r="BU212" i="9"/>
  <c r="BU379" i="9"/>
  <c r="BU143" i="9"/>
  <c r="BU270" i="9"/>
  <c r="BU141" i="9"/>
  <c r="BU131" i="9"/>
  <c r="BU192" i="9"/>
  <c r="BU228" i="9"/>
  <c r="BU359" i="9"/>
  <c r="BU209" i="9"/>
  <c r="BU91" i="9"/>
  <c r="BU83" i="9"/>
  <c r="BU272" i="9"/>
  <c r="BU480" i="9"/>
  <c r="BU242" i="9"/>
  <c r="BU256" i="9"/>
  <c r="BU507" i="9"/>
  <c r="BU353" i="9"/>
  <c r="BU462" i="9"/>
  <c r="BU357" i="9"/>
  <c r="BU483" i="9"/>
  <c r="BU374" i="9"/>
  <c r="BU62" i="9"/>
  <c r="BU160" i="9"/>
  <c r="BU59" i="9"/>
  <c r="BU244" i="9"/>
  <c r="BU323" i="9"/>
  <c r="BU298" i="9"/>
  <c r="BU476" i="9"/>
  <c r="BU497" i="9"/>
  <c r="BU119" i="9"/>
  <c r="BU239" i="9"/>
  <c r="BU492" i="9"/>
  <c r="BU506" i="9"/>
  <c r="BU317" i="9"/>
  <c r="BU118" i="9"/>
  <c r="BU216" i="9"/>
  <c r="BU344" i="9"/>
  <c r="BU469" i="9"/>
  <c r="BU151" i="9"/>
  <c r="BU400" i="9"/>
  <c r="BU77" i="9"/>
  <c r="BU333" i="9"/>
  <c r="BU97" i="9"/>
  <c r="BU273" i="9"/>
  <c r="BO34" i="9"/>
  <c r="BO411" i="9"/>
  <c r="BO359" i="9"/>
  <c r="BO210" i="9"/>
  <c r="BO450" i="9"/>
  <c r="BO36" i="9"/>
  <c r="BO374" i="9"/>
  <c r="BO248" i="9"/>
  <c r="BO59" i="9"/>
  <c r="BO390" i="9"/>
  <c r="BO288" i="9"/>
  <c r="BO82" i="9"/>
  <c r="BO360" i="9"/>
  <c r="BO414" i="9"/>
  <c r="BO44" i="9"/>
  <c r="BO47" i="9"/>
  <c r="BO370" i="9"/>
  <c r="BO451" i="9"/>
  <c r="BO25" i="9"/>
  <c r="BO98" i="9"/>
  <c r="BO228" i="9"/>
  <c r="BO196" i="9"/>
  <c r="BO188" i="9"/>
  <c r="BO186" i="9"/>
  <c r="BO297" i="9"/>
  <c r="BO474" i="9"/>
  <c r="BO162" i="9"/>
  <c r="BO159" i="9"/>
  <c r="BO294" i="9"/>
  <c r="BO402" i="9"/>
  <c r="BO104" i="9"/>
  <c r="BO444" i="9"/>
  <c r="BO463" i="9"/>
  <c r="BO86" i="9"/>
  <c r="BO338" i="9"/>
  <c r="BO258" i="9"/>
  <c r="BO176" i="9"/>
  <c r="BO147" i="9"/>
  <c r="BO276" i="9"/>
  <c r="BO76" i="9"/>
  <c r="BO185" i="9"/>
  <c r="BO191" i="9"/>
  <c r="BO223" i="9"/>
  <c r="BO339" i="9"/>
  <c r="BO85" i="9"/>
  <c r="BO348" i="9"/>
  <c r="BO280" i="9"/>
  <c r="BO83" i="9"/>
  <c r="BO470" i="9"/>
  <c r="BO457" i="9"/>
  <c r="BO65" i="9"/>
  <c r="BO224" i="9"/>
  <c r="BO183" i="9"/>
  <c r="BO328" i="9"/>
  <c r="BO255" i="9"/>
  <c r="BO45" i="9"/>
  <c r="BO445" i="9"/>
  <c r="BO503" i="9"/>
  <c r="BO132" i="9"/>
  <c r="BO192" i="9"/>
  <c r="BO214" i="9"/>
  <c r="BO320" i="9"/>
  <c r="BO388" i="9"/>
  <c r="BO105" i="9"/>
  <c r="BO376" i="9"/>
  <c r="BO505" i="9"/>
  <c r="BO114" i="9"/>
  <c r="BO293" i="9"/>
  <c r="BO283" i="9"/>
  <c r="BO375" i="9"/>
  <c r="BO249" i="9"/>
  <c r="BO229" i="9"/>
  <c r="BO93" i="9"/>
  <c r="BO502" i="9"/>
  <c r="BO309" i="9"/>
  <c r="BO61" i="9"/>
  <c r="BO395" i="9"/>
  <c r="BO211" i="9"/>
  <c r="BO102" i="9"/>
  <c r="BO130" i="9"/>
  <c r="BO454" i="9"/>
  <c r="BO116" i="9"/>
  <c r="BO385" i="9"/>
  <c r="BO431" i="9"/>
  <c r="BO88" i="9"/>
  <c r="BO56" i="9"/>
  <c r="BO240" i="9"/>
  <c r="BO41" i="9"/>
  <c r="BO498" i="9"/>
  <c r="BO401" i="9"/>
  <c r="BO343" i="9"/>
  <c r="BO70" i="9"/>
  <c r="BO154" i="9"/>
  <c r="BO409" i="9"/>
  <c r="BO429" i="9"/>
  <c r="BO447" i="9"/>
  <c r="BO488" i="9"/>
  <c r="BO461" i="9"/>
  <c r="BO253" i="9"/>
  <c r="BO436" i="9"/>
  <c r="BO394" i="9"/>
  <c r="BO238" i="9"/>
  <c r="BO423" i="9"/>
  <c r="BO53" i="9"/>
  <c r="BO477" i="9"/>
  <c r="BO341" i="9"/>
  <c r="BO446" i="9"/>
  <c r="BO500" i="9"/>
  <c r="BO467" i="9"/>
  <c r="BO406" i="9"/>
  <c r="BO58" i="9"/>
  <c r="BO312" i="9"/>
  <c r="BO129" i="9"/>
  <c r="BO426" i="9"/>
  <c r="BO106" i="9"/>
  <c r="BO254" i="9"/>
  <c r="BO144" i="9"/>
  <c r="BO413" i="9"/>
  <c r="BO166" i="9"/>
  <c r="CM31" i="9"/>
  <c r="CM29" i="9"/>
  <c r="BU413" i="9"/>
  <c r="BU138" i="9"/>
  <c r="BU275" i="9"/>
  <c r="BU90" i="9"/>
  <c r="BU339" i="9"/>
  <c r="BU207" i="9"/>
  <c r="BU304" i="9"/>
  <c r="BU316" i="9"/>
  <c r="BO13" i="9"/>
  <c r="DH15" i="9"/>
  <c r="DH36" i="9"/>
  <c r="BU438" i="9"/>
  <c r="BU135" i="9"/>
  <c r="BU94" i="9"/>
  <c r="BU468" i="9"/>
  <c r="BU407" i="9"/>
  <c r="BU502" i="9"/>
  <c r="BU249" i="9"/>
  <c r="BU416" i="9"/>
  <c r="BU133" i="9"/>
  <c r="BU105" i="9"/>
  <c r="BU433" i="9"/>
  <c r="M18" i="9"/>
  <c r="M17" i="9"/>
  <c r="M19" i="9"/>
  <c r="DE328" i="9"/>
  <c r="DE501" i="9"/>
  <c r="DE251" i="9"/>
  <c r="DE122" i="9"/>
  <c r="DE303" i="9"/>
  <c r="DE276" i="9"/>
  <c r="DE458" i="9"/>
  <c r="DE137" i="9"/>
  <c r="CG35" i="9"/>
  <c r="CG31" i="9"/>
  <c r="CG30" i="9"/>
  <c r="M31" i="9"/>
  <c r="DE10" i="9"/>
  <c r="DE252" i="9"/>
  <c r="DE307" i="9"/>
  <c r="DE153" i="9"/>
  <c r="DE297" i="9"/>
  <c r="DE453" i="9"/>
  <c r="DE384" i="9"/>
  <c r="DE426" i="9"/>
  <c r="DE427" i="9"/>
  <c r="DE404" i="9"/>
  <c r="DE464" i="9"/>
  <c r="DE97" i="9"/>
  <c r="DE321" i="9"/>
  <c r="DE180" i="9"/>
  <c r="DE386" i="9"/>
  <c r="DE210" i="9"/>
  <c r="DE214" i="9"/>
  <c r="DE407" i="9"/>
  <c r="DE189" i="9"/>
  <c r="DE347" i="9"/>
  <c r="DE112" i="9"/>
  <c r="DE154" i="9"/>
  <c r="DE246" i="9"/>
  <c r="DE478" i="9"/>
  <c r="DE430" i="9"/>
  <c r="DE160" i="9"/>
  <c r="DE493" i="9"/>
  <c r="DE341" i="9"/>
  <c r="DE168" i="9"/>
  <c r="DE92" i="9"/>
  <c r="DE60" i="9"/>
  <c r="DE248" i="9"/>
  <c r="DE488" i="9"/>
  <c r="DE456" i="9"/>
  <c r="DE379" i="9"/>
  <c r="DE424" i="9"/>
  <c r="DE185" i="9"/>
  <c r="DE400" i="9"/>
  <c r="DE432" i="9"/>
  <c r="DE291" i="9"/>
  <c r="DE55" i="9"/>
  <c r="DE50" i="9"/>
  <c r="DE166" i="9"/>
  <c r="DE339" i="9"/>
  <c r="DE409" i="9"/>
  <c r="DE437" i="9"/>
  <c r="DE405" i="9"/>
  <c r="DE176" i="9"/>
  <c r="DE203" i="9"/>
  <c r="DE175" i="9"/>
  <c r="DE237" i="9"/>
  <c r="DE485" i="9"/>
  <c r="DE42" i="9"/>
  <c r="DE109" i="9"/>
  <c r="DE451" i="9"/>
  <c r="DE412" i="9"/>
  <c r="DE118" i="9"/>
  <c r="DE264" i="9"/>
  <c r="DE447" i="9"/>
  <c r="DE476" i="9"/>
  <c r="DE253" i="9"/>
  <c r="DE219" i="9"/>
  <c r="DE114" i="9"/>
  <c r="DE142" i="9"/>
  <c r="DE249" i="9"/>
  <c r="DE289" i="9"/>
  <c r="DE314" i="9"/>
  <c r="DE420" i="9"/>
  <c r="DE131" i="9"/>
  <c r="DE192" i="9"/>
  <c r="DE361" i="9"/>
  <c r="DE165" i="9"/>
  <c r="DE164" i="9"/>
  <c r="DE134" i="9"/>
  <c r="DE375" i="9"/>
  <c r="DE350" i="9"/>
  <c r="DE273" i="9"/>
  <c r="DE235" i="9"/>
  <c r="DE113" i="9"/>
  <c r="DE82" i="9"/>
  <c r="DE128" i="9"/>
  <c r="DE397" i="9"/>
  <c r="DE95" i="9"/>
  <c r="DE138" i="9"/>
  <c r="DE481" i="9"/>
  <c r="DE374" i="9"/>
  <c r="DE204" i="9"/>
  <c r="DE372" i="9"/>
  <c r="DE312" i="9"/>
  <c r="DE499" i="9"/>
  <c r="DE294" i="9"/>
  <c r="DE197" i="9"/>
  <c r="DE418" i="9"/>
  <c r="DE353" i="9"/>
  <c r="DE319" i="9"/>
  <c r="DE369" i="9"/>
  <c r="DE433" i="9"/>
  <c r="DE158" i="9"/>
  <c r="DE200" i="9"/>
  <c r="DE398" i="9"/>
  <c r="DE135" i="9"/>
  <c r="DE56" i="9"/>
  <c r="DE416" i="9"/>
  <c r="DE44" i="9"/>
  <c r="DE267" i="9"/>
  <c r="DE41" i="9"/>
  <c r="DE344" i="9"/>
  <c r="DE455" i="9"/>
  <c r="S31" i="9"/>
  <c r="M32" i="9"/>
  <c r="S23" i="9"/>
  <c r="CG11" i="9"/>
  <c r="CV10" i="9"/>
  <c r="CV33" i="9"/>
  <c r="CG19" i="9"/>
  <c r="DE19" i="9"/>
  <c r="CG12" i="9"/>
  <c r="M33" i="9"/>
  <c r="CV35" i="9"/>
  <c r="CP23" i="9"/>
  <c r="AW28" i="9"/>
  <c r="AW21" i="9"/>
  <c r="DB12" i="9"/>
  <c r="BX36" i="9"/>
  <c r="AW36" i="9"/>
  <c r="DK33" i="9"/>
  <c r="DK20" i="9"/>
  <c r="DK34" i="9"/>
  <c r="DK22" i="9"/>
  <c r="BX33" i="9"/>
  <c r="BX31" i="9"/>
  <c r="CP18" i="9"/>
  <c r="CD30" i="9"/>
  <c r="BC30" i="9"/>
  <c r="CS30" i="9"/>
  <c r="AH30" i="9"/>
  <c r="CJ29" i="9"/>
  <c r="AE30" i="9"/>
  <c r="DE30" i="9"/>
  <c r="M29" i="9"/>
  <c r="AB28" i="9"/>
  <c r="AK27" i="9"/>
  <c r="BF27" i="9"/>
  <c r="BR28" i="9"/>
  <c r="CD28" i="9"/>
  <c r="DH27" i="9"/>
  <c r="DH26" i="9"/>
  <c r="DE26" i="9"/>
  <c r="AW26" i="9"/>
  <c r="CJ26" i="9"/>
  <c r="AN26" i="9"/>
  <c r="BF26" i="9"/>
  <c r="M26" i="9"/>
  <c r="CJ24" i="9"/>
  <c r="AN24" i="9"/>
  <c r="AZ24" i="9"/>
  <c r="P24" i="9"/>
  <c r="AE23" i="9"/>
  <c r="AH22" i="9"/>
  <c r="DE23" i="9"/>
  <c r="Y23" i="9"/>
  <c r="BR23" i="9"/>
  <c r="DE22" i="9"/>
  <c r="BF22" i="9"/>
  <c r="DE21" i="9"/>
  <c r="AB21" i="9"/>
  <c r="BX22" i="9"/>
  <c r="CS22" i="9"/>
  <c r="AH21" i="9"/>
  <c r="AB20" i="9"/>
  <c r="CP21" i="9"/>
  <c r="CJ21" i="9"/>
  <c r="CD21" i="9"/>
  <c r="DE18" i="9"/>
  <c r="CA18" i="9"/>
  <c r="CJ20" i="9"/>
  <c r="M20" i="9"/>
  <c r="CP20" i="9"/>
  <c r="AK20" i="9"/>
  <c r="AW20" i="9"/>
  <c r="BC20" i="9"/>
  <c r="CG20" i="9"/>
  <c r="AN17" i="9"/>
  <c r="CV18" i="9"/>
  <c r="CJ18" i="9"/>
  <c r="CM18" i="9"/>
  <c r="P18" i="9"/>
  <c r="AB18" i="9"/>
  <c r="DE17" i="9"/>
  <c r="CD17" i="9"/>
  <c r="BC16" i="9"/>
  <c r="BL17" i="9"/>
  <c r="AZ16" i="9"/>
  <c r="AW16" i="9"/>
  <c r="CA17" i="9"/>
  <c r="S17" i="9"/>
  <c r="CA15" i="9"/>
  <c r="AE15" i="9"/>
  <c r="AB15" i="9"/>
  <c r="CJ14" i="9"/>
  <c r="BU15" i="9"/>
  <c r="CV14" i="9"/>
  <c r="CJ13" i="9"/>
  <c r="Y14" i="9"/>
  <c r="P13" i="9"/>
  <c r="BC13" i="9"/>
  <c r="AN13" i="9"/>
  <c r="BO14" i="9"/>
  <c r="DE14" i="9"/>
  <c r="AK13" i="9"/>
  <c r="M13" i="9"/>
  <c r="CP13" i="9"/>
  <c r="AZ13" i="9"/>
  <c r="AT13" i="9"/>
  <c r="P12" i="9"/>
  <c r="Y12" i="9"/>
  <c r="AE12" i="9"/>
  <c r="DH12" i="9"/>
  <c r="AK12" i="9"/>
  <c r="AH38" i="9"/>
  <c r="AB363" i="9"/>
  <c r="AB427" i="9"/>
  <c r="AB337" i="9"/>
  <c r="AB496" i="9"/>
  <c r="AB342" i="9"/>
  <c r="AB396" i="9"/>
  <c r="AB98" i="9"/>
  <c r="AB415" i="9"/>
  <c r="AB446" i="9"/>
  <c r="AB174" i="9"/>
  <c r="AB501" i="9"/>
  <c r="AB347" i="9"/>
  <c r="AB277" i="9"/>
  <c r="AB60" i="9"/>
  <c r="AB441" i="9"/>
  <c r="AB422" i="9"/>
  <c r="AB192" i="9"/>
  <c r="AB184" i="9"/>
  <c r="AB78" i="9"/>
  <c r="AB352" i="9"/>
  <c r="AB80" i="9"/>
  <c r="AB234" i="9"/>
  <c r="AB399" i="9"/>
  <c r="AB160" i="9"/>
  <c r="AB464" i="9"/>
  <c r="AB252" i="9"/>
  <c r="AB500" i="9"/>
  <c r="AB361" i="9"/>
  <c r="AB64" i="9"/>
  <c r="AB474" i="9"/>
  <c r="AB72" i="9"/>
  <c r="AB270" i="9"/>
  <c r="AB246" i="9"/>
  <c r="AB467" i="9"/>
  <c r="AB212" i="9"/>
  <c r="AB425" i="9"/>
  <c r="AB115" i="9"/>
  <c r="AB81" i="9"/>
  <c r="AB421" i="9"/>
  <c r="AB383" i="9"/>
  <c r="AB244" i="9"/>
  <c r="AB227" i="9"/>
  <c r="AB320" i="9"/>
  <c r="AB91" i="9"/>
  <c r="AB344" i="9"/>
  <c r="AB325" i="9"/>
  <c r="AB472" i="9"/>
  <c r="AB74" i="9"/>
  <c r="AB65" i="9"/>
  <c r="AB302" i="9"/>
  <c r="AB99" i="9"/>
  <c r="AB308" i="9"/>
  <c r="AB185" i="9"/>
  <c r="AB176" i="9"/>
  <c r="AB230" i="9"/>
  <c r="AB103" i="9"/>
  <c r="AB461" i="9"/>
  <c r="AB157" i="9"/>
  <c r="AB476" i="9"/>
  <c r="AB200" i="9"/>
  <c r="AB128" i="9"/>
  <c r="AB469" i="9"/>
  <c r="AB159" i="9"/>
  <c r="AB147" i="9"/>
  <c r="AB282" i="9"/>
  <c r="AB165" i="9"/>
  <c r="AB183" i="9"/>
  <c r="AB485" i="9"/>
  <c r="AB63" i="9"/>
  <c r="AB173" i="9"/>
  <c r="AB96" i="9"/>
  <c r="AB73" i="9"/>
  <c r="AB247" i="9"/>
  <c r="AB416" i="9"/>
  <c r="AB253" i="9"/>
  <c r="AB238" i="9"/>
  <c r="AB135" i="9"/>
  <c r="AB364" i="9"/>
  <c r="AB113" i="9"/>
  <c r="AB504" i="9"/>
  <c r="AB106" i="9"/>
  <c r="AB434" i="9"/>
  <c r="AB439" i="9"/>
  <c r="AB43" i="9"/>
  <c r="AB431" i="9"/>
  <c r="AB51" i="9"/>
  <c r="AB294" i="9"/>
  <c r="AB75" i="9"/>
  <c r="AB56" i="9"/>
  <c r="AB256" i="9"/>
  <c r="AB435" i="9"/>
  <c r="AB328" i="9"/>
  <c r="AB37" i="9"/>
  <c r="AB391" i="9"/>
  <c r="AB190" i="9"/>
  <c r="AB134" i="9"/>
  <c r="AB39" i="9"/>
  <c r="AB357" i="9"/>
  <c r="AB40" i="9"/>
  <c r="AB38" i="9"/>
  <c r="AB375" i="9"/>
  <c r="AB57" i="9"/>
  <c r="AB458" i="9"/>
  <c r="AB444" i="9"/>
  <c r="AB343" i="9"/>
  <c r="AB502" i="9"/>
  <c r="AB428" i="9"/>
  <c r="AB459" i="9"/>
  <c r="AB166" i="9"/>
  <c r="AB89" i="9"/>
  <c r="AB71" i="9"/>
  <c r="AB314" i="9"/>
  <c r="AB484" i="9"/>
  <c r="AB498" i="9"/>
  <c r="AB420" i="9"/>
  <c r="AB495" i="9"/>
  <c r="P341" i="9"/>
  <c r="P456" i="9"/>
  <c r="P222" i="9"/>
  <c r="P430" i="9"/>
  <c r="P131" i="9"/>
  <c r="P374" i="9"/>
  <c r="P210" i="9"/>
  <c r="P399" i="9"/>
  <c r="P85" i="9"/>
  <c r="P263" i="9"/>
  <c r="P501" i="9"/>
  <c r="P347" i="9"/>
  <c r="P186" i="9"/>
  <c r="P322" i="9"/>
  <c r="P307" i="9"/>
  <c r="P417" i="9"/>
  <c r="P257" i="9"/>
  <c r="P248" i="9"/>
  <c r="P449" i="9"/>
  <c r="P154" i="9"/>
  <c r="P80" i="9"/>
  <c r="P234" i="9"/>
  <c r="P160" i="9"/>
  <c r="P464" i="9"/>
  <c r="P419" i="9"/>
  <c r="P214" i="9"/>
  <c r="P107" i="9"/>
  <c r="P92" i="9"/>
  <c r="P66" i="9"/>
  <c r="P105" i="9"/>
  <c r="P384" i="9"/>
  <c r="P121" i="9"/>
  <c r="P470" i="9"/>
  <c r="P162" i="9"/>
  <c r="P172" i="9"/>
  <c r="P395" i="9"/>
  <c r="P115" i="9"/>
  <c r="P177" i="9"/>
  <c r="P338" i="9"/>
  <c r="P383" i="9"/>
  <c r="P244" i="9"/>
  <c r="P321" i="9"/>
  <c r="P405" i="9"/>
  <c r="P332" i="9"/>
  <c r="P437" i="9"/>
  <c r="P221" i="9"/>
  <c r="P204" i="9"/>
  <c r="P260" i="9"/>
  <c r="P330" i="9"/>
  <c r="P295" i="9"/>
  <c r="P112" i="9"/>
  <c r="P302" i="9"/>
  <c r="P276" i="9"/>
  <c r="P111" i="9"/>
  <c r="P379" i="9"/>
  <c r="P58" i="9"/>
  <c r="P436" i="9"/>
  <c r="P202" i="9"/>
  <c r="P316" i="9"/>
  <c r="P368" i="9"/>
  <c r="P457" i="9"/>
  <c r="P262" i="9"/>
  <c r="P298" i="9"/>
  <c r="P133" i="9"/>
  <c r="P466" i="9"/>
  <c r="P151" i="9"/>
  <c r="P426" i="9"/>
  <c r="P472" i="9"/>
  <c r="P398" i="9"/>
  <c r="P194" i="9"/>
  <c r="P283" i="9"/>
  <c r="P136" i="9"/>
  <c r="P274" i="9"/>
  <c r="P402" i="9"/>
  <c r="P300" i="9"/>
  <c r="P84" i="9"/>
  <c r="P199" i="9"/>
  <c r="P108" i="9"/>
  <c r="P443" i="9"/>
  <c r="P125" i="9"/>
  <c r="P82" i="9"/>
  <c r="P360" i="9"/>
  <c r="P293" i="9"/>
  <c r="P480" i="9"/>
  <c r="P198" i="9"/>
  <c r="P182" i="9"/>
  <c r="P183" i="9"/>
  <c r="P387" i="9"/>
  <c r="P57" i="9"/>
  <c r="P47" i="9"/>
  <c r="P294" i="9"/>
  <c r="P75" i="9"/>
  <c r="P42" i="9"/>
  <c r="P354" i="9"/>
  <c r="P435" i="9"/>
  <c r="P328" i="9"/>
  <c r="P373" i="9"/>
  <c r="P327" i="9"/>
  <c r="P223" i="9"/>
  <c r="P145" i="9"/>
  <c r="P101" i="9"/>
  <c r="P40" i="9"/>
  <c r="P48" i="9"/>
  <c r="P254" i="9"/>
  <c r="P462" i="9"/>
  <c r="P46" i="9"/>
  <c r="P439" i="9"/>
  <c r="P55" i="9"/>
  <c r="P243" i="9"/>
  <c r="P127" i="9"/>
  <c r="P503" i="9"/>
  <c r="P459" i="9"/>
  <c r="P166" i="9"/>
  <c r="P89" i="9"/>
  <c r="P71" i="9"/>
  <c r="P314" i="9"/>
  <c r="P350" i="9"/>
  <c r="P310" i="9"/>
  <c r="P458" i="9"/>
  <c r="P506" i="9"/>
  <c r="P412" i="9"/>
  <c r="P438" i="9"/>
  <c r="CS228" i="9"/>
  <c r="CS430" i="9"/>
  <c r="CS257" i="9"/>
  <c r="CS358" i="9"/>
  <c r="CS154" i="9"/>
  <c r="CS379" i="9"/>
  <c r="CS200" i="9"/>
  <c r="CS274" i="9"/>
  <c r="CS78" i="9"/>
  <c r="CS291" i="9"/>
  <c r="CS191" i="9"/>
  <c r="CS199" i="9"/>
  <c r="CS434" i="9"/>
  <c r="CS281" i="9"/>
  <c r="CS445" i="9"/>
  <c r="CS476" i="9"/>
  <c r="CS256" i="9"/>
  <c r="CS49" i="9"/>
  <c r="CS483" i="9"/>
  <c r="CS112" i="9"/>
  <c r="CS87" i="9"/>
  <c r="CS149" i="9"/>
  <c r="CS160" i="9"/>
  <c r="CS166" i="9"/>
  <c r="CS486" i="9"/>
  <c r="CS436" i="9"/>
  <c r="CS145" i="9"/>
  <c r="CS178" i="9"/>
  <c r="CS491" i="9"/>
  <c r="CS242" i="9"/>
  <c r="AZ171" i="9"/>
  <c r="AT213" i="9"/>
  <c r="DH188" i="9"/>
  <c r="DH344" i="9"/>
  <c r="DH302" i="9"/>
  <c r="DH261" i="9"/>
  <c r="DH144" i="9"/>
  <c r="DH341" i="9"/>
  <c r="DH311" i="9"/>
  <c r="DH321" i="9"/>
  <c r="DH237" i="9"/>
  <c r="DH271" i="9"/>
  <c r="DH222" i="9"/>
  <c r="DH190" i="9"/>
  <c r="DH438" i="9"/>
  <c r="DH263" i="9"/>
  <c r="DH313" i="9"/>
  <c r="DH136" i="9"/>
  <c r="DH350" i="9"/>
  <c r="DH442" i="9"/>
  <c r="DH265" i="9"/>
  <c r="DH458" i="9"/>
  <c r="DH50" i="9"/>
  <c r="DH423" i="9"/>
  <c r="DH37" i="9"/>
  <c r="BU142" i="9"/>
  <c r="BU285" i="9"/>
  <c r="CA404" i="9"/>
  <c r="CA253" i="9"/>
  <c r="CA234" i="9"/>
  <c r="CA92" i="9"/>
  <c r="CA67" i="9"/>
  <c r="CA367" i="9"/>
  <c r="CA338" i="9"/>
  <c r="CA315" i="9"/>
  <c r="CA333" i="9"/>
  <c r="CA394" i="9"/>
  <c r="CA102" i="9"/>
  <c r="CA461" i="9"/>
  <c r="CA379" i="9"/>
  <c r="CA272" i="9"/>
  <c r="CA194" i="9"/>
  <c r="CA143" i="9"/>
  <c r="CA88" i="9"/>
  <c r="CA414" i="9"/>
  <c r="CA370" i="9"/>
  <c r="CA82" i="9"/>
  <c r="CA51" i="9"/>
  <c r="CA236" i="9"/>
  <c r="CA497" i="9"/>
  <c r="CA142" i="9"/>
  <c r="CA343" i="9"/>
  <c r="CA199" i="9"/>
  <c r="CA357" i="9"/>
  <c r="CA135" i="9"/>
  <c r="CA435" i="9"/>
  <c r="CA209" i="9"/>
  <c r="BU218" i="9"/>
  <c r="BU203" i="9"/>
  <c r="CA19" i="9"/>
  <c r="BU240" i="9"/>
  <c r="BU505" i="9"/>
  <c r="BU81" i="9"/>
  <c r="BU10" i="9"/>
  <c r="BU26" i="9"/>
  <c r="BU20" i="9"/>
  <c r="BU16" i="9"/>
  <c r="BU18" i="9"/>
  <c r="BU31" i="9"/>
  <c r="BU29" i="9"/>
  <c r="BU33" i="9"/>
  <c r="BU193" i="9"/>
  <c r="BU471" i="9"/>
  <c r="BU184" i="9"/>
  <c r="BU307" i="9"/>
  <c r="BU112" i="9"/>
  <c r="BU221" i="9"/>
  <c r="BU102" i="9"/>
  <c r="BU312" i="9"/>
  <c r="BU332" i="9"/>
  <c r="BU236" i="9"/>
  <c r="BU170" i="9"/>
  <c r="BU117" i="9"/>
  <c r="BU455" i="9"/>
  <c r="BU346" i="9"/>
  <c r="BU82" i="9"/>
  <c r="BU179" i="9"/>
  <c r="BU444" i="9"/>
  <c r="BU98" i="9"/>
  <c r="BU475" i="9"/>
  <c r="BU337" i="9"/>
  <c r="BU411" i="9"/>
  <c r="BU155" i="9"/>
  <c r="BU395" i="9"/>
  <c r="BU217" i="9"/>
  <c r="BU276" i="9"/>
  <c r="BU219" i="9"/>
  <c r="BU111" i="9"/>
  <c r="BU114" i="9"/>
  <c r="BU367" i="9"/>
  <c r="BU196" i="9"/>
  <c r="BU66" i="9"/>
  <c r="BU246" i="9"/>
  <c r="BU74" i="9"/>
  <c r="BU472" i="9"/>
  <c r="BU454" i="9"/>
  <c r="BU300" i="9"/>
  <c r="BU274" i="9"/>
  <c r="BU173" i="9"/>
  <c r="BU101" i="9"/>
  <c r="BU387" i="9"/>
  <c r="BU489" i="9"/>
  <c r="BU226" i="9"/>
  <c r="BU52" i="9"/>
  <c r="BU415" i="9"/>
  <c r="BU341" i="9"/>
  <c r="BU177" i="9"/>
  <c r="BU482" i="9"/>
  <c r="BU265" i="9"/>
  <c r="BU436" i="9"/>
  <c r="BU431" i="9"/>
  <c r="BU161" i="9"/>
  <c r="BU197" i="9"/>
  <c r="BU241" i="9"/>
  <c r="BU271" i="9"/>
  <c r="BU48" i="9"/>
  <c r="BU459" i="9"/>
  <c r="BU451" i="9"/>
  <c r="BU329" i="9"/>
  <c r="BU168" i="9"/>
  <c r="BU260" i="9"/>
  <c r="BU322" i="9"/>
  <c r="BU211" i="9"/>
  <c r="BU227" i="9"/>
  <c r="BU499" i="9"/>
  <c r="BU201" i="9"/>
  <c r="BU398" i="9"/>
  <c r="BU96" i="9"/>
  <c r="BU224" i="9"/>
  <c r="BU213" i="9"/>
  <c r="BU396" i="9"/>
  <c r="BU305" i="9"/>
  <c r="BU70" i="9"/>
  <c r="BU259" i="9"/>
  <c r="BU231" i="9"/>
  <c r="BO23" i="9"/>
  <c r="BO430" i="9"/>
  <c r="BO193" i="9"/>
  <c r="BO30" i="9"/>
  <c r="BO28" i="9"/>
  <c r="BO27" i="9"/>
  <c r="BO342" i="9"/>
  <c r="BO33" i="9"/>
  <c r="BO305" i="9"/>
  <c r="BO29" i="9"/>
  <c r="BO475" i="9"/>
  <c r="BO301" i="9"/>
  <c r="BO217" i="9"/>
  <c r="BO286" i="9"/>
  <c r="BO332" i="9"/>
  <c r="BO269" i="9"/>
  <c r="BO264" i="9"/>
  <c r="BO128" i="9"/>
  <c r="BO219" i="9"/>
  <c r="BO434" i="9"/>
  <c r="BO194" i="9"/>
  <c r="BO101" i="9"/>
  <c r="BO150" i="9"/>
  <c r="BO243" i="9"/>
  <c r="BO31" i="9"/>
  <c r="BO152" i="9"/>
  <c r="BO231" i="9"/>
  <c r="BO323" i="9"/>
  <c r="BO356" i="9"/>
  <c r="BO246" i="9"/>
  <c r="BO487" i="9"/>
  <c r="BO279" i="9"/>
  <c r="BO135" i="9"/>
  <c r="BO125" i="9"/>
  <c r="BO197" i="9"/>
  <c r="BO241" i="9"/>
  <c r="BO43" i="9"/>
  <c r="BO187" i="9"/>
  <c r="BO492" i="9"/>
  <c r="BO459" i="9"/>
  <c r="BO396" i="9"/>
  <c r="BO427" i="9"/>
  <c r="BO404" i="9"/>
  <c r="BO501" i="9"/>
  <c r="BO146" i="9"/>
  <c r="BO121" i="9"/>
  <c r="BO476" i="9"/>
  <c r="BO378" i="9"/>
  <c r="BO136" i="9"/>
  <c r="BO75" i="9"/>
  <c r="BO324" i="9"/>
  <c r="BO443" i="9"/>
  <c r="BO311" i="9"/>
  <c r="BO491" i="9"/>
  <c r="BO317" i="9"/>
  <c r="BO322" i="9"/>
  <c r="BO440" i="9"/>
  <c r="BO442" i="9"/>
  <c r="BO206" i="9"/>
  <c r="BO158" i="9"/>
  <c r="BO486" i="9"/>
  <c r="BO100" i="9"/>
  <c r="BO123" i="9"/>
  <c r="BO182" i="9"/>
  <c r="BO432" i="9"/>
  <c r="BO195" i="9"/>
  <c r="BO179" i="9"/>
  <c r="BO134" i="9"/>
  <c r="BO220" i="9"/>
  <c r="BO420" i="9"/>
  <c r="BO481" i="9"/>
  <c r="BO292" i="9"/>
  <c r="BO266" i="9"/>
  <c r="BO392" i="9"/>
  <c r="BO425" i="9"/>
  <c r="BO344" i="9"/>
  <c r="BO272" i="9"/>
  <c r="BO398" i="9"/>
  <c r="BO203" i="9"/>
  <c r="BO237" i="9"/>
  <c r="BO103" i="9"/>
  <c r="BO38" i="9"/>
  <c r="BO37" i="9"/>
  <c r="BO310" i="9"/>
  <c r="BO399" i="9"/>
  <c r="BO441" i="9"/>
  <c r="BO208" i="9"/>
  <c r="BO371" i="9"/>
  <c r="BO330" i="9"/>
  <c r="BO282" i="9"/>
  <c r="BO261" i="9"/>
  <c r="BO268" i="9"/>
  <c r="BO397" i="9"/>
  <c r="BO207" i="9"/>
  <c r="BO313" i="9"/>
  <c r="BO131" i="9"/>
  <c r="BO464" i="9"/>
  <c r="BO471" i="9"/>
  <c r="BO408" i="9"/>
  <c r="BO295" i="9"/>
  <c r="BO291" i="9"/>
  <c r="BO270" i="9"/>
  <c r="BO119" i="9"/>
  <c r="BO142" i="9"/>
  <c r="BO170" i="9"/>
  <c r="BO366" i="9"/>
  <c r="BO40" i="9"/>
  <c r="BO42" i="9"/>
  <c r="BO369" i="9"/>
  <c r="BO52" i="9"/>
  <c r="BO422" i="9"/>
  <c r="BO333" i="9"/>
  <c r="BO383" i="9"/>
  <c r="BO120" i="9"/>
  <c r="BO124" i="9"/>
  <c r="BO165" i="9"/>
  <c r="BO379" i="9"/>
  <c r="BO416" i="9"/>
  <c r="BO299" i="9"/>
  <c r="BO327" i="9"/>
  <c r="BO156" i="9"/>
  <c r="BO391" i="9"/>
  <c r="BO350" i="9"/>
  <c r="BO109" i="9"/>
  <c r="AT15" i="9"/>
  <c r="CM10" i="9"/>
  <c r="CM28" i="9"/>
  <c r="CM32" i="9"/>
  <c r="CM33" i="9"/>
  <c r="BU343" i="9"/>
  <c r="BU205" i="9"/>
  <c r="BU187" i="9"/>
  <c r="BU366" i="9"/>
  <c r="BU434" i="9"/>
  <c r="BU424" i="9"/>
  <c r="BU362" i="9"/>
  <c r="BU169" i="9"/>
  <c r="BU53" i="9"/>
  <c r="BU498" i="9"/>
  <c r="BU76" i="9"/>
  <c r="BU289" i="9"/>
  <c r="BU432" i="9"/>
  <c r="BU296" i="9"/>
  <c r="BU406" i="9"/>
  <c r="BU258" i="9"/>
  <c r="BU222" i="9"/>
  <c r="AT20" i="9"/>
  <c r="BU334" i="9"/>
  <c r="BU167" i="9"/>
  <c r="BU327" i="9"/>
  <c r="BU293" i="9"/>
  <c r="BU453" i="9"/>
  <c r="BU345" i="9"/>
  <c r="BU132" i="9"/>
  <c r="AT19" i="9"/>
  <c r="P33" i="9"/>
  <c r="S27" i="9"/>
  <c r="BU484" i="9"/>
  <c r="BU394" i="9"/>
  <c r="BU41" i="9"/>
  <c r="BU67" i="9"/>
  <c r="BU68" i="9"/>
  <c r="BU286" i="9"/>
  <c r="BU252" i="9"/>
  <c r="DE53" i="9"/>
  <c r="DE181" i="9"/>
  <c r="DE217" i="9"/>
  <c r="DE388" i="9"/>
  <c r="DE462" i="9"/>
  <c r="S32" i="9"/>
  <c r="DE419" i="9"/>
  <c r="DE496" i="9"/>
  <c r="DE440" i="9"/>
  <c r="DE174" i="9"/>
  <c r="DE383" i="9"/>
  <c r="DE221" i="9"/>
  <c r="DE452" i="9"/>
  <c r="DE157" i="9"/>
  <c r="DE466" i="9"/>
  <c r="DE182" i="9"/>
  <c r="DE396" i="9"/>
  <c r="DE465" i="9"/>
  <c r="DE80" i="9"/>
  <c r="DE188" i="9"/>
  <c r="DE91" i="9"/>
  <c r="DE244" i="9"/>
  <c r="DE216" i="9"/>
  <c r="DE376" i="9"/>
  <c r="DE298" i="9"/>
  <c r="DE411" i="9"/>
  <c r="DE78" i="9"/>
  <c r="DE371" i="9"/>
  <c r="DE338" i="9"/>
  <c r="DE377" i="9"/>
  <c r="DE417" i="9"/>
  <c r="DE146" i="9"/>
  <c r="DE272" i="9"/>
  <c r="DE265" i="9"/>
  <c r="DE393" i="9"/>
  <c r="DE471" i="9"/>
  <c r="DE500" i="9"/>
  <c r="DE415" i="9"/>
  <c r="DE337" i="9"/>
  <c r="DE342" i="9"/>
  <c r="DE395" i="9"/>
  <c r="DE295" i="9"/>
  <c r="DE470" i="9"/>
  <c r="DE278" i="9"/>
  <c r="DE124" i="9"/>
  <c r="DE68" i="9"/>
  <c r="DE316" i="9"/>
  <c r="DE308" i="9"/>
  <c r="DE230" i="9"/>
  <c r="DE103" i="9"/>
  <c r="DE213" i="9"/>
  <c r="DE247" i="9"/>
  <c r="DE391" i="9"/>
  <c r="DE255" i="9"/>
  <c r="DE57" i="9"/>
  <c r="DE313" i="9"/>
  <c r="DE438" i="9"/>
  <c r="DE120" i="9"/>
  <c r="DE258" i="9"/>
  <c r="DE212" i="9"/>
  <c r="DE129" i="9"/>
  <c r="DE108" i="9"/>
  <c r="DE140" i="9"/>
  <c r="DE324" i="9"/>
  <c r="DE281" i="9"/>
  <c r="DE460" i="9"/>
  <c r="DE233" i="9"/>
  <c r="DE90" i="9"/>
  <c r="DE490" i="9"/>
  <c r="DE364" i="9"/>
  <c r="DE287" i="9"/>
  <c r="DE327" i="9"/>
  <c r="DE104" i="9"/>
  <c r="DE45" i="9"/>
  <c r="DE226" i="9"/>
  <c r="DE52" i="9"/>
  <c r="DE132" i="9"/>
  <c r="DE215" i="9"/>
  <c r="DE479" i="9"/>
  <c r="DE172" i="9"/>
  <c r="DE505" i="9"/>
  <c r="DE368" i="9"/>
  <c r="DE119" i="9"/>
  <c r="DE283" i="9"/>
  <c r="DE190" i="9"/>
  <c r="DE439" i="9"/>
  <c r="DE498" i="9"/>
  <c r="DE178" i="9"/>
  <c r="DE317" i="9"/>
  <c r="DE260" i="9"/>
  <c r="DE330" i="9"/>
  <c r="DE232" i="9"/>
  <c r="DE261" i="9"/>
  <c r="DE183" i="9"/>
  <c r="DE101" i="9"/>
  <c r="DE149" i="9"/>
  <c r="DE503" i="9"/>
  <c r="DE349" i="9"/>
  <c r="DE208" i="9"/>
  <c r="DE81" i="9"/>
  <c r="DE421" i="9"/>
  <c r="DE105" i="9"/>
  <c r="DE302" i="9"/>
  <c r="DE199" i="9"/>
  <c r="DE443" i="9"/>
  <c r="DE191" i="9"/>
  <c r="DE88" i="9"/>
  <c r="DE39" i="9"/>
  <c r="DE75" i="9"/>
  <c r="DE310" i="9"/>
  <c r="DE477" i="9"/>
  <c r="DE66" i="9"/>
  <c r="DE408" i="9"/>
  <c r="DE390" i="9"/>
  <c r="DE296" i="9"/>
  <c r="DE72" i="9"/>
  <c r="DE245" i="9"/>
  <c r="DE94" i="9"/>
  <c r="DE304" i="9"/>
  <c r="DE238" i="9"/>
  <c r="DE346" i="9"/>
  <c r="DE187" i="9"/>
  <c r="DE365" i="9"/>
  <c r="DE489" i="9"/>
  <c r="DE428" i="9"/>
  <c r="DE484" i="9"/>
  <c r="DE351" i="9"/>
  <c r="DE11" i="9"/>
  <c r="DE12" i="9"/>
  <c r="CG22" i="9"/>
  <c r="CV36" i="9"/>
  <c r="CP30" i="9"/>
  <c r="DK35" i="9"/>
  <c r="CV28" i="9"/>
  <c r="AW29" i="9"/>
  <c r="AW31" i="9"/>
  <c r="AW33" i="9"/>
  <c r="BX35" i="9"/>
  <c r="DB31" i="9"/>
  <c r="CV23" i="9"/>
  <c r="DK28" i="9"/>
  <c r="DK29" i="9"/>
  <c r="CV24" i="9"/>
  <c r="DK11" i="9"/>
  <c r="DB35" i="9"/>
  <c r="AB30" i="9"/>
  <c r="DE28" i="9"/>
  <c r="CD29" i="9"/>
  <c r="DB29" i="9"/>
  <c r="BC29" i="9"/>
  <c r="S29" i="9"/>
  <c r="DE27" i="9"/>
  <c r="DB28" i="9"/>
  <c r="AH27" i="9"/>
  <c r="CJ28" i="9"/>
  <c r="BX27" i="9"/>
  <c r="BC26" i="9"/>
  <c r="CJ27" i="9"/>
  <c r="Y26" i="9"/>
  <c r="Y25" i="9"/>
  <c r="Y24" i="9"/>
  <c r="AB24" i="9"/>
  <c r="CA24" i="9"/>
  <c r="BO24" i="9"/>
  <c r="BX23" i="9"/>
  <c r="BL24" i="9"/>
  <c r="CJ23" i="9"/>
  <c r="AN23" i="9"/>
  <c r="AB22" i="9"/>
  <c r="CV22" i="9"/>
  <c r="CG21" i="9"/>
  <c r="DB21" i="9"/>
  <c r="AE21" i="9"/>
  <c r="BF21" i="9"/>
  <c r="AE18" i="9"/>
  <c r="AN18" i="9"/>
  <c r="BC18" i="9"/>
  <c r="CG18" i="9"/>
  <c r="CD18" i="9"/>
  <c r="BL16" i="9"/>
  <c r="CJ17" i="9"/>
  <c r="AB17" i="9"/>
  <c r="CS17" i="9"/>
  <c r="S16" i="9"/>
  <c r="BX16" i="9"/>
  <c r="CS16" i="9"/>
  <c r="AH16" i="9"/>
  <c r="BL15" i="9"/>
  <c r="CA16" i="9"/>
  <c r="P15" i="9"/>
  <c r="CP14" i="9"/>
  <c r="P14" i="9"/>
  <c r="BC15" i="9"/>
  <c r="AZ14" i="9"/>
  <c r="BL14" i="9"/>
  <c r="DE13" i="9"/>
  <c r="CV13" i="9"/>
  <c r="AW13" i="9"/>
  <c r="CA13" i="9"/>
  <c r="BF12" i="9"/>
  <c r="BR12" i="9"/>
  <c r="BL12" i="9"/>
  <c r="BU12" i="9"/>
  <c r="AN12" i="9"/>
  <c r="DH25" i="9"/>
  <c r="AB465" i="9"/>
  <c r="AB475" i="9"/>
  <c r="AB341" i="9"/>
  <c r="AB463" i="9"/>
  <c r="AB456" i="9"/>
  <c r="AB132" i="9"/>
  <c r="AB386" i="9"/>
  <c r="AB493" i="9"/>
  <c r="AB210" i="9"/>
  <c r="AB189" i="9"/>
  <c r="AB177" i="9"/>
  <c r="AB392" i="9"/>
  <c r="AB359" i="9"/>
  <c r="AB120" i="9"/>
  <c r="AB186" i="9"/>
  <c r="AB478" i="9"/>
  <c r="AB285" i="9"/>
  <c r="AB280" i="9"/>
  <c r="AB358" i="9"/>
  <c r="AB404" i="9"/>
  <c r="AB228" i="9"/>
  <c r="AB449" i="9"/>
  <c r="AB208" i="9"/>
  <c r="AB409" i="9"/>
  <c r="AB326" i="9"/>
  <c r="AB217" i="9"/>
  <c r="AB367" i="9"/>
  <c r="AB214" i="9"/>
  <c r="AB388" i="9"/>
  <c r="AB377" i="9"/>
  <c r="AB105" i="9"/>
  <c r="AB384" i="9"/>
  <c r="AB146" i="9"/>
  <c r="AB470" i="9"/>
  <c r="AB162" i="9"/>
  <c r="AB172" i="9"/>
  <c r="AB490" i="9"/>
  <c r="AB258" i="9"/>
  <c r="AB215" i="9"/>
  <c r="AB335" i="9"/>
  <c r="AB275" i="9"/>
  <c r="AB112" i="9"/>
  <c r="AB333" i="9"/>
  <c r="AB482" i="9"/>
  <c r="AB406" i="9"/>
  <c r="AB296" i="9"/>
  <c r="AB389" i="9"/>
  <c r="AB276" i="9"/>
  <c r="AB137" i="9"/>
  <c r="AB345" i="9"/>
  <c r="AB379" i="9"/>
  <c r="AB497" i="9"/>
  <c r="AB141" i="9"/>
  <c r="AB376" i="9"/>
  <c r="AB291" i="9"/>
  <c r="AB457" i="9"/>
  <c r="AB262" i="9"/>
  <c r="AB204" i="9"/>
  <c r="AB148" i="9"/>
  <c r="AB232" i="9"/>
  <c r="AB466" i="9"/>
  <c r="AB151" i="9"/>
  <c r="AB290" i="9"/>
  <c r="AB299" i="9"/>
  <c r="AB197" i="9"/>
  <c r="AB194" i="9"/>
  <c r="AB283" i="9"/>
  <c r="AB414" i="9"/>
  <c r="AB76" i="9"/>
  <c r="AB181" i="9"/>
  <c r="AB468" i="9"/>
  <c r="AB205" i="9"/>
  <c r="AB122" i="9"/>
  <c r="AB67" i="9"/>
  <c r="AB250" i="9"/>
  <c r="AB119" i="9"/>
  <c r="AB224" i="9"/>
  <c r="AB426" i="9"/>
  <c r="AB400" i="9"/>
  <c r="AB261" i="9"/>
  <c r="AB117" i="9"/>
  <c r="AB218" i="9"/>
  <c r="AB455" i="9"/>
  <c r="AB239" i="9"/>
  <c r="AB144" i="9"/>
  <c r="AB289" i="9"/>
  <c r="AB164" i="9"/>
  <c r="AB380" i="9"/>
  <c r="AB251" i="9"/>
  <c r="AB327" i="9"/>
  <c r="AB223" i="9"/>
  <c r="AB45" i="9"/>
  <c r="AB54" i="9"/>
  <c r="AB385" i="9"/>
  <c r="AB366" i="9"/>
  <c r="AB418" i="9"/>
  <c r="AB254" i="9"/>
  <c r="AB156" i="9"/>
  <c r="AB303" i="9"/>
  <c r="AB481" i="9"/>
  <c r="AB412" i="9"/>
  <c r="AB477" i="9"/>
  <c r="AB370" i="9"/>
  <c r="AB334" i="9"/>
  <c r="AB284" i="9"/>
  <c r="AB483" i="9"/>
  <c r="AB413" i="9"/>
  <c r="AB310" i="9"/>
  <c r="AB349" i="9"/>
  <c r="AB350" i="9"/>
  <c r="AB313" i="9"/>
  <c r="P315" i="9"/>
  <c r="P329" i="9"/>
  <c r="P463" i="9"/>
  <c r="P340" i="9"/>
  <c r="P355" i="9"/>
  <c r="P309" i="9"/>
  <c r="P317" i="9"/>
  <c r="P363" i="9"/>
  <c r="P367" i="9"/>
  <c r="P352" i="9"/>
  <c r="P60" i="9"/>
  <c r="P359" i="9"/>
  <c r="P411" i="9"/>
  <c r="P285" i="9"/>
  <c r="P433" i="9"/>
  <c r="P371" i="9"/>
  <c r="P348" i="9"/>
  <c r="P192" i="9"/>
  <c r="P62" i="9"/>
  <c r="P393" i="9"/>
  <c r="P70" i="9"/>
  <c r="P228" i="9"/>
  <c r="P168" i="9"/>
  <c r="P269" i="9"/>
  <c r="P326" i="9"/>
  <c r="P217" i="9"/>
  <c r="P196" i="9"/>
  <c r="P440" i="9"/>
  <c r="P390" i="9"/>
  <c r="P209" i="9"/>
  <c r="P100" i="9"/>
  <c r="P152" i="9"/>
  <c r="P490" i="9"/>
  <c r="P188" i="9"/>
  <c r="P421" i="9"/>
  <c r="P215" i="9"/>
  <c r="P211" i="9"/>
  <c r="P184" i="9"/>
  <c r="P227" i="9"/>
  <c r="P297" i="9"/>
  <c r="P91" i="9"/>
  <c r="P163" i="9"/>
  <c r="P158" i="9"/>
  <c r="P286" i="9"/>
  <c r="P90" i="9"/>
  <c r="P388" i="9"/>
  <c r="P389" i="9"/>
  <c r="P351" i="9"/>
  <c r="P245" i="9"/>
  <c r="P235" i="9"/>
  <c r="P161" i="9"/>
  <c r="P461" i="9"/>
  <c r="P157" i="9"/>
  <c r="P180" i="9"/>
  <c r="P372" i="9"/>
  <c r="P487" i="9"/>
  <c r="P296" i="9"/>
  <c r="P272" i="9"/>
  <c r="P195" i="9"/>
  <c r="P312" i="9"/>
  <c r="P288" i="9"/>
  <c r="P361" i="9"/>
  <c r="P454" i="9"/>
  <c r="P424" i="9"/>
  <c r="P185" i="9"/>
  <c r="P191" i="9"/>
  <c r="P397" i="9"/>
  <c r="P143" i="9"/>
  <c r="P73" i="9"/>
  <c r="P247" i="9"/>
  <c r="P416" i="9"/>
  <c r="P128" i="9"/>
  <c r="P238" i="9"/>
  <c r="P135" i="9"/>
  <c r="P364" i="9"/>
  <c r="P94" i="9"/>
  <c r="P119" i="9"/>
  <c r="P113" i="9"/>
  <c r="P237" i="9"/>
  <c r="P213" i="9"/>
  <c r="P261" i="9"/>
  <c r="P117" i="9"/>
  <c r="P385" i="9"/>
  <c r="P290" i="9"/>
  <c r="P299" i="9"/>
  <c r="P239" i="9"/>
  <c r="P144" i="9"/>
  <c r="P289" i="9"/>
  <c r="P164" i="9"/>
  <c r="P380" i="9"/>
  <c r="P251" i="9"/>
  <c r="P63" i="9"/>
  <c r="P324" i="9"/>
  <c r="P306" i="9"/>
  <c r="P346" i="9"/>
  <c r="P271" i="9"/>
  <c r="P281" i="9"/>
  <c r="P187" i="9"/>
  <c r="P218" i="9"/>
  <c r="P43" i="9"/>
  <c r="P44" i="9"/>
  <c r="P39" i="9"/>
  <c r="P444" i="9"/>
  <c r="P178" i="9"/>
  <c r="P339" i="9"/>
  <c r="P428" i="9"/>
  <c r="P284" i="9"/>
  <c r="P483" i="9"/>
  <c r="P413" i="9"/>
  <c r="P401" i="9"/>
  <c r="P489" i="9"/>
  <c r="P303" i="9"/>
  <c r="P420" i="9"/>
  <c r="P498" i="9"/>
  <c r="P53" i="9"/>
  <c r="DB169" i="9"/>
  <c r="DB478" i="9"/>
  <c r="DB210" i="9"/>
  <c r="DB352" i="9"/>
  <c r="DB427" i="9"/>
  <c r="DB419" i="9"/>
  <c r="DB193" i="9"/>
  <c r="DB355" i="9"/>
  <c r="DB463" i="9"/>
  <c r="DB292" i="9"/>
  <c r="DB333" i="9"/>
  <c r="DB208" i="9"/>
  <c r="DB382" i="9"/>
  <c r="DB160" i="9"/>
  <c r="DB464" i="9"/>
  <c r="DB442" i="9"/>
  <c r="DB118" i="9"/>
  <c r="DB177" i="9"/>
  <c r="DB363" i="9"/>
  <c r="DB322" i="9"/>
  <c r="DB120" i="9"/>
  <c r="DB422" i="9"/>
  <c r="DB441" i="9"/>
  <c r="DB362" i="9"/>
  <c r="DB132" i="9"/>
  <c r="DB216" i="9"/>
  <c r="DB152" i="9"/>
  <c r="DB479" i="9"/>
  <c r="DB234" i="9"/>
  <c r="DB330" i="9"/>
  <c r="DB59" i="9"/>
  <c r="DB323" i="9"/>
  <c r="DB180" i="9"/>
  <c r="DB83" i="9"/>
  <c r="DB470" i="9"/>
  <c r="DB72" i="9"/>
  <c r="DB92" i="9"/>
  <c r="DB474" i="9"/>
  <c r="DB361" i="9"/>
  <c r="DB121" i="9"/>
  <c r="DB209" i="9"/>
  <c r="DB390" i="9"/>
  <c r="DB172" i="9"/>
  <c r="DB105" i="9"/>
  <c r="DB70" i="9"/>
  <c r="DB338" i="9"/>
  <c r="DB383" i="9"/>
  <c r="DB235" i="9"/>
  <c r="DB308" i="9"/>
  <c r="DB115" i="9"/>
  <c r="DB469" i="9"/>
  <c r="DB230" i="9"/>
  <c r="DB143" i="9"/>
  <c r="DB282" i="9"/>
  <c r="DB162" i="9"/>
  <c r="DB312" i="9"/>
  <c r="DB389" i="9"/>
  <c r="DB139" i="9"/>
  <c r="DB302" i="9"/>
  <c r="DB182" i="9"/>
  <c r="DB176" i="9"/>
  <c r="DB137" i="9"/>
  <c r="DB65" i="9"/>
  <c r="DB211" i="9"/>
  <c r="DB219" i="9"/>
  <c r="DB58" i="9"/>
  <c r="DB436" i="9"/>
  <c r="DB499" i="9"/>
  <c r="DB77" i="9"/>
  <c r="DB106" i="9"/>
  <c r="DB242" i="9"/>
  <c r="DB387" i="9"/>
  <c r="DB175" i="9"/>
  <c r="DB213" i="9"/>
  <c r="DB205" i="9"/>
  <c r="DB225" i="9"/>
  <c r="DB397" i="9"/>
  <c r="DB87" i="9"/>
  <c r="DB247" i="9"/>
  <c r="DB142" i="9"/>
  <c r="DB294" i="9"/>
  <c r="DB191" i="9"/>
  <c r="DB173" i="9"/>
  <c r="DB135" i="9"/>
  <c r="DB290" i="9"/>
  <c r="DB116" i="9"/>
  <c r="DB416" i="9"/>
  <c r="DB73" i="9"/>
  <c r="DB67" i="9"/>
  <c r="DB224" i="9"/>
  <c r="DB324" i="9"/>
  <c r="DB42" i="9"/>
  <c r="DB274" i="9"/>
  <c r="DB271" i="9"/>
  <c r="DB41" i="9"/>
  <c r="DB443" i="9"/>
  <c r="DB150" i="9"/>
  <c r="DB45" i="9"/>
  <c r="DB54" i="9"/>
  <c r="DB110" i="9"/>
  <c r="DB134" i="9"/>
  <c r="DB439" i="9"/>
  <c r="DB353" i="9"/>
  <c r="DB435" i="9"/>
  <c r="DB507" i="9"/>
  <c r="DB207" i="9"/>
  <c r="DB50" i="9"/>
  <c r="DB94" i="9"/>
  <c r="DB241" i="9"/>
  <c r="DB46" i="9"/>
  <c r="DB39" i="9"/>
  <c r="DB226" i="9"/>
  <c r="DB495" i="9"/>
  <c r="DB89" i="9"/>
  <c r="DB53" i="9"/>
  <c r="DB473" i="9"/>
  <c r="DB310" i="9"/>
  <c r="DB412" i="9"/>
  <c r="DB481" i="9"/>
  <c r="DB458" i="9"/>
  <c r="DB127" i="9"/>
  <c r="DB178" i="9"/>
  <c r="DB502" i="9"/>
  <c r="DB71" i="9"/>
  <c r="DB166" i="9"/>
  <c r="BR132" i="9"/>
  <c r="BR131" i="9"/>
  <c r="BR222" i="9"/>
  <c r="BR317" i="9"/>
  <c r="BR399" i="9"/>
  <c r="BR305" i="9"/>
  <c r="BR352" i="9"/>
  <c r="BR411" i="9"/>
  <c r="BR341" i="9"/>
  <c r="BR348" i="9"/>
  <c r="BR417" i="9"/>
  <c r="BR422" i="9"/>
  <c r="BR234" i="9"/>
  <c r="BR371" i="9"/>
  <c r="BR257" i="9"/>
  <c r="BR266" i="9"/>
  <c r="BR301" i="9"/>
  <c r="BR168" i="9"/>
  <c r="BR196" i="9"/>
  <c r="BR231" i="9"/>
  <c r="BR407" i="9"/>
  <c r="BR66" i="9"/>
  <c r="BR446" i="9"/>
  <c r="BR217" i="9"/>
  <c r="BR496" i="9"/>
  <c r="BR285" i="9"/>
  <c r="BR382" i="9"/>
  <c r="BR330" i="9"/>
  <c r="BR338" i="9"/>
  <c r="BR297" i="9"/>
  <c r="BR442" i="9"/>
  <c r="BR227" i="9"/>
  <c r="BR406" i="9"/>
  <c r="BR320" i="9"/>
  <c r="BR154" i="9"/>
  <c r="BR325" i="9"/>
  <c r="BR344" i="9"/>
  <c r="BR158" i="9"/>
  <c r="BR441" i="9"/>
  <c r="BR361" i="9"/>
  <c r="BR204" i="9"/>
  <c r="BR345" i="9"/>
  <c r="BR488" i="9"/>
  <c r="BR470" i="9"/>
  <c r="BR209" i="9"/>
  <c r="BR486" i="9"/>
  <c r="BR276" i="9"/>
  <c r="BR461" i="9"/>
  <c r="BR130" i="9"/>
  <c r="BR487" i="9"/>
  <c r="BR126" i="9"/>
  <c r="BR457" i="9"/>
  <c r="BR436" i="9"/>
  <c r="BR312" i="9"/>
  <c r="BR171" i="9"/>
  <c r="BR99" i="9"/>
  <c r="BR146" i="9"/>
  <c r="BR298" i="9"/>
  <c r="BR201" i="9"/>
  <c r="BR424" i="9"/>
  <c r="BR261" i="9"/>
  <c r="BR121" i="9"/>
  <c r="BR302" i="9"/>
  <c r="BR308" i="9"/>
  <c r="BR137" i="9"/>
  <c r="BR181" i="9"/>
  <c r="BR199" i="9"/>
  <c r="BR173" i="9"/>
  <c r="BR443" i="9"/>
  <c r="BR400" i="9"/>
  <c r="BR113" i="9"/>
  <c r="BR250" i="9"/>
  <c r="BR77" i="9"/>
  <c r="BR434" i="9"/>
  <c r="BR175" i="9"/>
  <c r="BR114" i="9"/>
  <c r="BR431" i="9"/>
  <c r="BR69" i="9"/>
  <c r="BR117" i="9"/>
  <c r="BR373" i="9"/>
  <c r="BR385" i="9"/>
  <c r="BR247" i="9"/>
  <c r="BR432" i="9"/>
  <c r="BR327" i="9"/>
  <c r="BR223" i="9"/>
  <c r="BR40" i="9"/>
  <c r="BR179" i="9"/>
  <c r="BR101" i="9"/>
  <c r="BR418" i="9"/>
  <c r="BR220" i="9"/>
  <c r="BR254" i="9"/>
  <c r="BR306" i="9"/>
  <c r="BR294" i="9"/>
  <c r="BR51" i="9"/>
  <c r="BR375" i="9"/>
  <c r="BR144" i="9"/>
  <c r="BR42" i="9"/>
  <c r="BR423" i="9"/>
  <c r="BR88" i="9"/>
  <c r="BR249" i="9"/>
  <c r="BR75" i="9"/>
  <c r="BR503" i="9"/>
  <c r="BR313" i="9"/>
  <c r="BR483" i="9"/>
  <c r="BR492" i="9"/>
  <c r="BR484" i="9"/>
  <c r="BR71" i="9"/>
  <c r="BR448" i="9"/>
  <c r="BR489" i="9"/>
  <c r="BR498" i="9"/>
  <c r="BR303" i="9"/>
  <c r="BR243" i="9"/>
  <c r="BR52" i="9"/>
  <c r="BR233" i="9"/>
  <c r="BR53" i="9"/>
  <c r="BC399" i="9"/>
  <c r="BC363" i="9"/>
  <c r="BC315" i="9"/>
  <c r="BC415" i="9"/>
  <c r="BC427" i="9"/>
  <c r="BC352" i="9"/>
  <c r="BC419" i="9"/>
  <c r="BC340" i="9"/>
  <c r="BC132" i="9"/>
  <c r="BC329" i="9"/>
  <c r="BC153" i="9"/>
  <c r="BC124" i="9"/>
  <c r="BC259" i="9"/>
  <c r="BC449" i="9"/>
  <c r="BC335" i="9"/>
  <c r="BC155" i="9"/>
  <c r="BC214" i="9"/>
  <c r="BC417" i="9"/>
  <c r="BC70" i="9"/>
  <c r="BC407" i="9"/>
  <c r="BC355" i="9"/>
  <c r="BC260" i="9"/>
  <c r="BC446" i="9"/>
  <c r="BC92" i="9"/>
  <c r="BC277" i="9"/>
  <c r="BC440" i="9"/>
  <c r="BC321" i="9"/>
  <c r="BC189" i="9"/>
  <c r="BC184" i="9"/>
  <c r="BC174" i="9"/>
  <c r="BC326" i="9"/>
  <c r="BC275" i="9"/>
  <c r="BC378" i="9"/>
  <c r="BC264" i="9"/>
  <c r="BC447" i="9"/>
  <c r="BC482" i="9"/>
  <c r="BC490" i="9"/>
  <c r="BC172" i="9"/>
  <c r="BC356" i="9"/>
  <c r="BC488" i="9"/>
  <c r="CS463" i="9"/>
  <c r="CS269" i="9"/>
  <c r="CS210" i="9"/>
  <c r="CS91" i="9"/>
  <c r="CS221" i="9"/>
  <c r="CS232" i="9"/>
  <c r="CS181" i="9"/>
  <c r="CS439" i="9"/>
  <c r="CS215" i="9"/>
  <c r="CS262" i="9"/>
  <c r="CS460" i="9"/>
  <c r="CS229" i="9"/>
  <c r="CS454" i="9"/>
  <c r="CS373" i="9"/>
  <c r="CS45" i="9"/>
  <c r="CS484" i="9"/>
  <c r="CS171" i="9"/>
  <c r="CS108" i="9"/>
  <c r="CS327" i="9"/>
  <c r="CS285" i="9"/>
  <c r="CS376" i="9"/>
  <c r="CS287" i="9"/>
  <c r="CS53" i="9"/>
  <c r="CS272" i="9"/>
  <c r="CS294" i="9"/>
  <c r="CS435" i="9"/>
  <c r="CS455" i="9"/>
  <c r="CS203" i="9"/>
  <c r="CS250" i="9"/>
  <c r="CS279" i="9"/>
  <c r="AT208" i="9"/>
  <c r="DH450" i="9"/>
  <c r="DH185" i="9"/>
  <c r="DH391" i="9"/>
  <c r="DH314" i="9"/>
  <c r="DH355" i="9"/>
  <c r="DH482" i="9"/>
  <c r="DH282" i="9"/>
  <c r="DH291" i="9"/>
  <c r="DH113" i="9"/>
  <c r="DH317" i="9"/>
  <c r="DH165" i="9"/>
  <c r="DH175" i="9"/>
  <c r="DH394" i="9"/>
  <c r="DH210" i="9"/>
  <c r="DH250" i="9"/>
  <c r="DH45" i="9"/>
  <c r="DH340" i="9"/>
  <c r="DH280" i="9"/>
  <c r="DH130" i="9"/>
  <c r="DH364" i="9"/>
  <c r="DH493" i="9"/>
  <c r="DH322" i="9"/>
  <c r="DH467" i="9"/>
  <c r="DH48" i="9"/>
  <c r="DH412" i="9"/>
  <c r="DH260" i="9"/>
  <c r="DH329" i="9"/>
  <c r="DH362" i="9"/>
  <c r="DH266" i="9"/>
  <c r="DH278" i="9"/>
  <c r="DH178" i="9"/>
  <c r="DH473" i="9"/>
  <c r="BU55" i="9"/>
  <c r="BU262" i="9"/>
  <c r="CA10" i="9"/>
  <c r="CA266" i="9"/>
  <c r="CA147" i="9"/>
  <c r="CA287" i="9"/>
  <c r="CA381" i="9"/>
  <c r="CA361" i="9"/>
  <c r="CA263" i="9"/>
  <c r="CA74" i="9"/>
  <c r="CA355" i="9"/>
  <c r="CA286" i="9"/>
  <c r="CA282" i="9"/>
  <c r="CA335" i="9"/>
  <c r="CA363" i="9"/>
  <c r="CA429" i="9"/>
  <c r="CA268" i="9"/>
  <c r="CA119" i="9"/>
  <c r="CA353" i="9"/>
  <c r="CA473" i="9"/>
  <c r="CA364" i="9"/>
  <c r="CA170" i="9"/>
  <c r="CA495" i="9"/>
  <c r="CA185" i="9"/>
  <c r="CA41" i="9"/>
  <c r="CA179" i="9"/>
  <c r="CA251" i="9"/>
  <c r="CA337" i="9"/>
  <c r="CA173" i="9"/>
  <c r="CA477" i="9"/>
  <c r="CA242" i="9"/>
  <c r="CA310" i="9"/>
  <c r="BU347" i="9"/>
  <c r="BU313" i="9"/>
  <c r="BU57" i="9"/>
  <c r="BU330" i="9"/>
  <c r="BU19" i="9"/>
  <c r="BU30" i="9"/>
  <c r="BU278" i="9"/>
  <c r="BU427" i="9"/>
  <c r="BU440" i="9"/>
  <c r="BU92" i="9"/>
  <c r="BU297" i="9"/>
  <c r="BU376" i="9"/>
  <c r="BU486" i="9"/>
  <c r="BU291" i="9"/>
  <c r="BU106" i="9"/>
  <c r="BU108" i="9"/>
  <c r="BU127" i="9"/>
  <c r="BU311" i="9"/>
  <c r="BU465" i="9"/>
  <c r="BU501" i="9"/>
  <c r="BU335" i="9"/>
  <c r="BU383" i="9"/>
  <c r="BU488" i="9"/>
  <c r="BU447" i="9"/>
  <c r="BU461" i="9"/>
  <c r="BU466" i="9"/>
  <c r="BU340" i="9"/>
  <c r="BU399" i="9"/>
  <c r="BU355" i="9"/>
  <c r="BU301" i="9"/>
  <c r="BU147" i="9"/>
  <c r="BU437" i="9"/>
  <c r="BU195" i="9"/>
  <c r="BU302" i="9"/>
  <c r="BU443" i="9"/>
  <c r="BU423" i="9"/>
  <c r="BU50" i="9"/>
  <c r="BU310" i="9"/>
  <c r="BU303" i="9"/>
  <c r="BU392" i="9"/>
  <c r="BU292" i="9"/>
  <c r="BU263" i="9"/>
  <c r="BU422" i="9"/>
  <c r="BU429" i="9"/>
  <c r="BU377" i="9"/>
  <c r="BU235" i="9"/>
  <c r="BU200" i="9"/>
  <c r="BU368" i="9"/>
  <c r="BU351" i="9"/>
  <c r="BU373" i="9"/>
  <c r="BU391" i="9"/>
  <c r="BU281" i="9"/>
  <c r="BU220" i="9"/>
  <c r="BU144" i="9"/>
  <c r="BU229" i="9"/>
  <c r="BU210" i="9"/>
  <c r="BU309" i="9"/>
  <c r="BU381" i="9"/>
  <c r="BU449" i="9"/>
  <c r="BU100" i="9"/>
  <c r="BU295" i="9"/>
  <c r="BU421" i="9"/>
  <c r="BU172" i="9"/>
  <c r="BU175" i="9"/>
  <c r="BU435" i="9"/>
  <c r="BU450" i="9"/>
  <c r="BU478" i="9"/>
  <c r="BU206" i="9"/>
  <c r="BU500" i="9"/>
  <c r="BU162" i="9"/>
  <c r="BO10" i="9"/>
  <c r="BO493" i="9"/>
  <c r="BO169" i="9"/>
  <c r="BO160" i="9"/>
  <c r="BO496" i="9"/>
  <c r="BO174" i="9"/>
  <c r="BO347" i="9"/>
  <c r="BO204" i="9"/>
  <c r="BO335" i="9"/>
  <c r="BO433" i="9"/>
  <c r="BO141" i="9"/>
  <c r="BO410" i="9"/>
  <c r="BO504" i="9"/>
  <c r="BO145" i="9"/>
  <c r="BO380" i="9"/>
  <c r="BO462" i="9"/>
  <c r="BO289" i="9"/>
  <c r="BO314" i="9"/>
  <c r="BO473" i="9"/>
  <c r="BO315" i="9"/>
  <c r="BO216" i="9"/>
  <c r="BO92" i="9"/>
  <c r="BO201" i="9"/>
  <c r="BO221" i="9"/>
  <c r="BO265" i="9"/>
  <c r="BO74" i="9"/>
  <c r="BO232" i="9"/>
  <c r="BO497" i="9"/>
  <c r="BO400" i="9"/>
  <c r="BO173" i="9"/>
  <c r="BO357" i="9"/>
  <c r="BO439" i="9"/>
  <c r="BO267" i="9"/>
  <c r="BO319" i="9"/>
  <c r="BO465" i="9"/>
  <c r="BO417" i="9"/>
  <c r="BO456" i="9"/>
  <c r="BO277" i="9"/>
  <c r="BO172" i="9"/>
  <c r="BO325" i="9"/>
  <c r="BO133" i="9"/>
  <c r="BO137" i="9"/>
  <c r="BO387" i="9"/>
  <c r="BO364" i="9"/>
  <c r="BO256" i="9"/>
  <c r="BO164" i="9"/>
  <c r="BO353" i="9"/>
  <c r="BO365" i="9"/>
  <c r="BO458" i="9"/>
  <c r="BO352" i="9"/>
  <c r="BO307" i="9"/>
  <c r="BO260" i="9"/>
  <c r="BO107" i="9"/>
  <c r="BO405" i="9"/>
  <c r="BO163" i="9"/>
  <c r="BO60" i="9"/>
  <c r="BO140" i="9"/>
  <c r="BO205" i="9"/>
  <c r="BO287" i="9"/>
  <c r="BO247" i="9"/>
  <c r="BO507" i="9"/>
  <c r="BO483" i="9"/>
  <c r="BO363" i="9"/>
  <c r="BO437" i="9"/>
  <c r="BO494" i="9"/>
  <c r="BO212" i="9"/>
  <c r="BO202" i="9"/>
  <c r="BO298" i="9"/>
  <c r="BO466" i="9"/>
  <c r="BO199" i="9"/>
  <c r="BO94" i="9"/>
  <c r="BO418" i="9"/>
  <c r="BO57" i="9"/>
  <c r="BO96" i="9"/>
  <c r="BO334" i="9"/>
  <c r="BO506" i="9"/>
  <c r="BO233" i="9"/>
  <c r="BO326" i="9"/>
  <c r="BO66" i="9"/>
  <c r="BO345" i="9"/>
  <c r="BO377" i="9"/>
  <c r="BO68" i="9"/>
  <c r="BO351" i="9"/>
  <c r="BO472" i="9"/>
  <c r="BO308" i="9"/>
  <c r="BO336" i="9"/>
  <c r="BO113" i="9"/>
  <c r="BO373" i="9"/>
  <c r="BO49" i="9"/>
  <c r="BO108" i="9"/>
  <c r="BO110" i="9"/>
  <c r="BO428" i="9"/>
  <c r="BO484" i="9"/>
  <c r="BO403" i="9"/>
  <c r="BO415" i="9"/>
  <c r="BO381" i="9"/>
  <c r="BO153" i="9"/>
  <c r="BO263" i="9"/>
  <c r="BO275" i="9"/>
  <c r="BO184" i="9"/>
  <c r="BO449" i="9"/>
  <c r="BO316" i="9"/>
  <c r="BO469" i="9"/>
  <c r="BO244" i="9"/>
  <c r="BO468" i="9"/>
  <c r="BO354" i="9"/>
  <c r="BO69" i="9"/>
  <c r="BO138" i="9"/>
  <c r="BO412" i="9"/>
  <c r="BO367" i="9"/>
  <c r="BO252" i="9"/>
  <c r="BO257" i="9"/>
  <c r="BO155" i="9"/>
  <c r="BO331" i="9"/>
  <c r="BO91" i="9"/>
  <c r="BO143" i="9"/>
  <c r="BO235" i="9"/>
  <c r="BO77" i="9"/>
  <c r="BO250" i="9"/>
  <c r="BO225" i="9"/>
  <c r="BO435" i="9"/>
  <c r="BO239" i="9"/>
  <c r="CM34" i="9"/>
  <c r="CM30" i="9"/>
  <c r="BU401" i="9"/>
  <c r="BU380" i="9"/>
  <c r="BU145" i="9"/>
  <c r="BU136" i="9"/>
  <c r="BU268" i="9"/>
  <c r="BU405" i="9"/>
  <c r="P34" i="9"/>
  <c r="BU190" i="9"/>
  <c r="BU134" i="9"/>
  <c r="BU385" i="9"/>
  <c r="BU185" i="9"/>
  <c r="BU253" i="9"/>
  <c r="BU464" i="9"/>
  <c r="BU14" i="9"/>
  <c r="S35" i="9"/>
  <c r="BU369" i="9"/>
  <c r="BU319" i="9"/>
  <c r="BU439" i="9"/>
  <c r="BU287" i="9"/>
  <c r="BU237" i="9"/>
  <c r="BU372" i="9"/>
  <c r="BU124" i="9"/>
  <c r="BU363" i="9"/>
  <c r="BU477" i="9"/>
  <c r="BU294" i="9"/>
  <c r="BU128" i="9"/>
  <c r="BU361" i="9"/>
  <c r="AZ21" i="9"/>
  <c r="M16" i="9"/>
  <c r="DE241" i="9"/>
  <c r="DE242" i="9"/>
  <c r="DE145" i="9"/>
  <c r="DE311" i="9"/>
  <c r="DE116" i="9"/>
  <c r="DE425" i="9"/>
  <c r="DE240" i="9"/>
  <c r="DE139" i="9"/>
  <c r="CG32" i="9"/>
  <c r="CG36" i="9"/>
  <c r="CG25" i="9"/>
  <c r="M35" i="9"/>
  <c r="DE98" i="9"/>
  <c r="DE301" i="9"/>
  <c r="DE305" i="9"/>
  <c r="DE441" i="9"/>
  <c r="DE121" i="9"/>
  <c r="DE410" i="9"/>
  <c r="DE309" i="9"/>
  <c r="DE315" i="9"/>
  <c r="DE64" i="9"/>
  <c r="DE227" i="9"/>
  <c r="DE345" i="9"/>
  <c r="DE494" i="9"/>
  <c r="DE472" i="9"/>
  <c r="DE363" i="9"/>
  <c r="DE463" i="9"/>
  <c r="DE107" i="9"/>
  <c r="DE422" i="9"/>
  <c r="DE362" i="9"/>
  <c r="DE275" i="9"/>
  <c r="DE184" i="9"/>
  <c r="DE151" i="9"/>
  <c r="DE222" i="9"/>
  <c r="DE193" i="9"/>
  <c r="DE234" i="9"/>
  <c r="DE177" i="9"/>
  <c r="DE326" i="9"/>
  <c r="DE333" i="9"/>
  <c r="DE322" i="9"/>
  <c r="DE335" i="9"/>
  <c r="DE340" i="9"/>
  <c r="DE332" i="9"/>
  <c r="DE468" i="9"/>
  <c r="DE37" i="9"/>
  <c r="DE40" i="9"/>
  <c r="DE413" i="9"/>
  <c r="DE127" i="9"/>
  <c r="DE85" i="9"/>
  <c r="DE356" i="9"/>
  <c r="DE143" i="9"/>
  <c r="DE87" i="9"/>
  <c r="DE198" i="9"/>
  <c r="DE434" i="9"/>
  <c r="DE136" i="9"/>
  <c r="DE435" i="9"/>
  <c r="DE43" i="9"/>
  <c r="DE445" i="9"/>
  <c r="DE506" i="9"/>
  <c r="DE329" i="9"/>
  <c r="DE382" i="9"/>
  <c r="DE206" i="9"/>
  <c r="DE126" i="9"/>
  <c r="DE111" i="9"/>
  <c r="DE195" i="9"/>
  <c r="DE73" i="9"/>
  <c r="DE220" i="9"/>
  <c r="DE54" i="9"/>
  <c r="DE318" i="9"/>
  <c r="DE71" i="9"/>
  <c r="DE266" i="9"/>
  <c r="DE269" i="9"/>
  <c r="DE202" i="9"/>
  <c r="DE300" i="9"/>
  <c r="DE256" i="9"/>
  <c r="DE290" i="9"/>
  <c r="DE366" i="9"/>
  <c r="DE156" i="9"/>
  <c r="DE284" i="9"/>
  <c r="DE228" i="9"/>
  <c r="DE359" i="9"/>
  <c r="DE163" i="9"/>
  <c r="DE467" i="9"/>
  <c r="DE133" i="9"/>
  <c r="DE84" i="9"/>
  <c r="DE77" i="9"/>
  <c r="DE106" i="9"/>
  <c r="DE357" i="9"/>
  <c r="DE423" i="9"/>
  <c r="DE444" i="9"/>
  <c r="DE370" i="9"/>
  <c r="DE83" i="9"/>
  <c r="DE162" i="9"/>
  <c r="DE117" i="9"/>
  <c r="DE293" i="9"/>
  <c r="DE394" i="9"/>
  <c r="DE271" i="9"/>
  <c r="DE89" i="9"/>
  <c r="DE502" i="9"/>
  <c r="DE450" i="9"/>
  <c r="DE99" i="9"/>
  <c r="DE58" i="9"/>
  <c r="DE279" i="9"/>
  <c r="DE224" i="9"/>
  <c r="DE360" i="9"/>
  <c r="DE69" i="9"/>
  <c r="DE38" i="9"/>
  <c r="DE144" i="9"/>
  <c r="DE491" i="9"/>
  <c r="DE403" i="9"/>
  <c r="CM19" i="9"/>
  <c r="DE385" i="9"/>
  <c r="DE152" i="9"/>
  <c r="S28" i="9"/>
  <c r="M36" i="9"/>
  <c r="M23" i="9"/>
  <c r="CV34" i="9"/>
  <c r="CV32" i="9"/>
  <c r="M34" i="9"/>
  <c r="S34" i="9"/>
  <c r="S26" i="9"/>
  <c r="DB19" i="9"/>
  <c r="AW10" i="9"/>
  <c r="AW32" i="9"/>
  <c r="BX34" i="9"/>
  <c r="DB34" i="9"/>
  <c r="CP26" i="9"/>
  <c r="BX29" i="9"/>
  <c r="DK31" i="9"/>
  <c r="DK24" i="9"/>
  <c r="DK19" i="9"/>
  <c r="DK32" i="9"/>
  <c r="DK27" i="9"/>
  <c r="CS35" i="9"/>
  <c r="DK12" i="9"/>
  <c r="P30" i="9"/>
  <c r="DB30" i="9"/>
  <c r="CJ30" i="9"/>
  <c r="BX30" i="9"/>
  <c r="AK30" i="9"/>
  <c r="AB29" i="9"/>
  <c r="CG29" i="9"/>
  <c r="M28" i="9"/>
  <c r="P28" i="9"/>
  <c r="AN27" i="9"/>
  <c r="AE27" i="9"/>
  <c r="DB27" i="9"/>
  <c r="Y27" i="9"/>
  <c r="M27" i="9"/>
  <c r="AH26" i="9"/>
  <c r="BF25" i="9"/>
  <c r="AE26" i="9"/>
  <c r="CV26" i="9"/>
  <c r="AB26" i="9"/>
  <c r="CM26" i="9"/>
  <c r="DH24" i="9"/>
  <c r="BR24" i="9"/>
  <c r="S24" i="9"/>
  <c r="CP24" i="9"/>
  <c r="BF24" i="9"/>
  <c r="AH23" i="9"/>
  <c r="BC22" i="9"/>
  <c r="DB23" i="9"/>
  <c r="AK23" i="9"/>
  <c r="AB23" i="9"/>
  <c r="Y22" i="9"/>
  <c r="CJ22" i="9"/>
  <c r="P22" i="9"/>
  <c r="DH22" i="9"/>
  <c r="M22" i="9"/>
  <c r="AK22" i="9"/>
  <c r="BX21" i="9"/>
  <c r="AK21" i="9"/>
  <c r="M21" i="9"/>
  <c r="Y21" i="9"/>
  <c r="DB20" i="9"/>
  <c r="CM20" i="9"/>
  <c r="AZ20" i="9"/>
  <c r="CS20" i="9"/>
  <c r="S20" i="9"/>
  <c r="DH18" i="9"/>
  <c r="Y18" i="9"/>
  <c r="S18" i="9"/>
  <c r="BX20" i="9"/>
  <c r="CV20" i="9"/>
  <c r="AE17" i="9"/>
  <c r="AW18" i="9"/>
  <c r="CP17" i="9"/>
  <c r="CS18" i="9"/>
  <c r="AZ18" i="9"/>
  <c r="CV17" i="9"/>
  <c r="Y16" i="9"/>
  <c r="BC17" i="9"/>
  <c r="AT16" i="9"/>
  <c r="DH16" i="9"/>
  <c r="AB16" i="9"/>
  <c r="BO16" i="9"/>
  <c r="BF17" i="9"/>
  <c r="DH17" i="9"/>
  <c r="DK15" i="9"/>
  <c r="M15" i="9"/>
  <c r="BX15" i="9"/>
  <c r="CS15" i="9"/>
  <c r="CD15" i="9"/>
  <c r="AH14" i="9"/>
  <c r="S13" i="9"/>
  <c r="M14" i="9"/>
  <c r="CS14" i="9"/>
  <c r="AB14" i="9"/>
  <c r="CD14" i="9"/>
  <c r="AT14" i="9"/>
  <c r="AN14" i="9"/>
  <c r="CA12" i="9"/>
  <c r="BF13" i="9"/>
  <c r="AZ12" i="9"/>
  <c r="DH13" i="9"/>
  <c r="BL13" i="9"/>
  <c r="BR13" i="9"/>
  <c r="CM12" i="9"/>
  <c r="BC12" i="9"/>
  <c r="CP12" i="9"/>
  <c r="CD12" i="9"/>
  <c r="CJ12" i="9"/>
  <c r="AN25" i="9"/>
  <c r="AB411" i="9"/>
  <c r="AB419" i="9"/>
  <c r="AB329" i="9"/>
  <c r="AB278" i="9"/>
  <c r="AB382" i="9"/>
  <c r="AB222" i="9"/>
  <c r="AB430" i="9"/>
  <c r="AB131" i="9"/>
  <c r="AB374" i="9"/>
  <c r="AB155" i="9"/>
  <c r="AB260" i="9"/>
  <c r="AB188" i="9"/>
  <c r="AB263" i="9"/>
  <c r="AB97" i="9"/>
  <c r="AB86" i="9"/>
  <c r="AB322" i="9"/>
  <c r="AB307" i="9"/>
  <c r="AB216" i="9"/>
  <c r="AB321" i="9"/>
  <c r="AB257" i="9"/>
  <c r="AB248" i="9"/>
  <c r="AB362" i="9"/>
  <c r="AB292" i="9"/>
  <c r="AB266" i="9"/>
  <c r="AB168" i="9"/>
  <c r="AB124" i="9"/>
  <c r="AB301" i="9"/>
  <c r="AB61" i="9"/>
  <c r="AB206" i="9"/>
  <c r="AB196" i="9"/>
  <c r="AB107" i="9"/>
  <c r="AB356" i="9"/>
  <c r="AB452" i="9"/>
  <c r="AB92" i="9"/>
  <c r="AB390" i="9"/>
  <c r="AB121" i="9"/>
  <c r="AB440" i="9"/>
  <c r="AB209" i="9"/>
  <c r="AB100" i="9"/>
  <c r="AB407" i="9"/>
  <c r="AB429" i="9"/>
  <c r="AB201" i="9"/>
  <c r="AB269" i="9"/>
  <c r="AB395" i="9"/>
  <c r="AB59" i="9"/>
  <c r="AB323" i="9"/>
  <c r="AB332" i="9"/>
  <c r="AB221" i="9"/>
  <c r="AB286" i="9"/>
  <c r="AB330" i="9"/>
  <c r="AB158" i="9"/>
  <c r="AB454" i="9"/>
  <c r="AB424" i="9"/>
  <c r="AB410" i="9"/>
  <c r="AB182" i="9"/>
  <c r="AB351" i="9"/>
  <c r="AB245" i="9"/>
  <c r="AB111" i="9"/>
  <c r="AB408" i="9"/>
  <c r="AB486" i="9"/>
  <c r="AB58" i="9"/>
  <c r="AB436" i="9"/>
  <c r="AB453" i="9"/>
  <c r="AB130" i="9"/>
  <c r="AB180" i="9"/>
  <c r="AB372" i="9"/>
  <c r="AB487" i="9"/>
  <c r="AB83" i="9"/>
  <c r="AB298" i="9"/>
  <c r="AB133" i="9"/>
  <c r="AB312" i="9"/>
  <c r="AB288" i="9"/>
  <c r="AB139" i="9"/>
  <c r="AB373" i="9"/>
  <c r="AB142" i="9"/>
  <c r="AB268" i="9"/>
  <c r="AB191" i="9"/>
  <c r="AB397" i="9"/>
  <c r="AB398" i="9"/>
  <c r="AB116" i="9"/>
  <c r="AB95" i="9"/>
  <c r="AB432" i="9"/>
  <c r="AB394" i="9"/>
  <c r="AB140" i="9"/>
  <c r="AB236" i="9"/>
  <c r="AB114" i="9"/>
  <c r="AB242" i="9"/>
  <c r="AB368" i="9"/>
  <c r="AB360" i="9"/>
  <c r="AB293" i="9"/>
  <c r="AB175" i="9"/>
  <c r="AB423" i="9"/>
  <c r="AB50" i="9"/>
  <c r="AB387" i="9"/>
  <c r="AB240" i="9"/>
  <c r="AB149" i="9"/>
  <c r="AB47" i="9"/>
  <c r="AB249" i="9"/>
  <c r="AB267" i="9"/>
  <c r="AB41" i="9"/>
  <c r="AB88" i="9"/>
  <c r="AB207" i="9"/>
  <c r="AB42" i="9"/>
  <c r="AB304" i="9"/>
  <c r="AB324" i="9"/>
  <c r="AB306" i="9"/>
  <c r="AB145" i="9"/>
  <c r="AB101" i="9"/>
  <c r="AB46" i="9"/>
  <c r="AB198" i="9"/>
  <c r="AB271" i="9"/>
  <c r="AB44" i="9"/>
  <c r="AB225" i="9"/>
  <c r="AB462" i="9"/>
  <c r="AB109" i="9"/>
  <c r="AB93" i="9"/>
  <c r="AB403" i="9"/>
  <c r="AB243" i="9"/>
  <c r="AB339" i="9"/>
  <c r="AB311" i="9"/>
  <c r="AB127" i="9"/>
  <c r="AB492" i="9"/>
  <c r="AB448" i="9"/>
  <c r="AB229" i="9"/>
  <c r="AB369" i="9"/>
  <c r="AB491" i="9"/>
  <c r="AB489" i="9"/>
  <c r="AB53" i="9"/>
  <c r="AB451" i="9"/>
  <c r="AB401" i="9"/>
  <c r="P427" i="9"/>
  <c r="P382" i="9"/>
  <c r="P193" i="9"/>
  <c r="P496" i="9"/>
  <c r="P342" i="9"/>
  <c r="P396" i="9"/>
  <c r="P98" i="9"/>
  <c r="P169" i="9"/>
  <c r="P409" i="9"/>
  <c r="P358" i="9"/>
  <c r="P174" i="9"/>
  <c r="P97" i="9"/>
  <c r="P305" i="9"/>
  <c r="P86" i="9"/>
  <c r="P441" i="9"/>
  <c r="P500" i="9"/>
  <c r="P422" i="9"/>
  <c r="P280" i="9"/>
  <c r="P78" i="9"/>
  <c r="P292" i="9"/>
  <c r="P266" i="9"/>
  <c r="P208" i="9"/>
  <c r="P301" i="9"/>
  <c r="P61" i="9"/>
  <c r="P206" i="9"/>
  <c r="P118" i="9"/>
  <c r="P64" i="9"/>
  <c r="P333" i="9"/>
  <c r="P475" i="9"/>
  <c r="P189" i="9"/>
  <c r="P102" i="9"/>
  <c r="P72" i="9"/>
  <c r="P471" i="9"/>
  <c r="P479" i="9"/>
  <c r="P494" i="9"/>
  <c r="P429" i="9"/>
  <c r="P201" i="9"/>
  <c r="P120" i="9"/>
  <c r="P258" i="9"/>
  <c r="P59" i="9"/>
  <c r="P486" i="9"/>
  <c r="P335" i="9"/>
  <c r="P275" i="9"/>
  <c r="P320" i="9"/>
  <c r="P344" i="9"/>
  <c r="P65" i="9"/>
  <c r="P447" i="9"/>
  <c r="P356" i="9"/>
  <c r="P410" i="9"/>
  <c r="P308" i="9"/>
  <c r="P123" i="9"/>
  <c r="P203" i="9"/>
  <c r="P68" i="9"/>
  <c r="P176" i="9"/>
  <c r="P230" i="9"/>
  <c r="P270" i="9"/>
  <c r="P376" i="9"/>
  <c r="P291" i="9"/>
  <c r="P126" i="9"/>
  <c r="P499" i="9"/>
  <c r="P273" i="9"/>
  <c r="P469" i="9"/>
  <c r="P159" i="9"/>
  <c r="P377" i="9"/>
  <c r="P505" i="9"/>
  <c r="P171" i="9"/>
  <c r="P452" i="9"/>
  <c r="P279" i="9"/>
  <c r="P129" i="9"/>
  <c r="P69" i="9"/>
  <c r="P287" i="9"/>
  <c r="P179" i="9"/>
  <c r="P103" i="9"/>
  <c r="P414" i="9"/>
  <c r="P76" i="9"/>
  <c r="P181" i="9"/>
  <c r="P468" i="9"/>
  <c r="P205" i="9"/>
  <c r="P122" i="9"/>
  <c r="P67" i="9"/>
  <c r="P250" i="9"/>
  <c r="P224" i="9"/>
  <c r="P336" i="9"/>
  <c r="P106" i="9"/>
  <c r="P434" i="9"/>
  <c r="P175" i="9"/>
  <c r="P304" i="9"/>
  <c r="P139" i="9"/>
  <c r="P197" i="9"/>
  <c r="P240" i="9"/>
  <c r="P149" i="9"/>
  <c r="P51" i="9"/>
  <c r="P485" i="9"/>
  <c r="P249" i="9"/>
  <c r="P267" i="9"/>
  <c r="P37" i="9"/>
  <c r="P88" i="9"/>
  <c r="P207" i="9"/>
  <c r="P41" i="9"/>
  <c r="P104" i="9"/>
  <c r="P38" i="9"/>
  <c r="P190" i="9"/>
  <c r="P134" i="9"/>
  <c r="P49" i="9"/>
  <c r="P220" i="9"/>
  <c r="P255" i="9"/>
  <c r="P375" i="9"/>
  <c r="P56" i="9"/>
  <c r="P142" i="9"/>
  <c r="P423" i="9"/>
  <c r="P481" i="9"/>
  <c r="P502" i="9"/>
  <c r="P370" i="9"/>
  <c r="P334" i="9"/>
  <c r="P492" i="9"/>
  <c r="P448" i="9"/>
  <c r="P229" i="9"/>
  <c r="P369" i="9"/>
  <c r="P491" i="9"/>
  <c r="P473" i="9"/>
  <c r="P109" i="9"/>
  <c r="P451" i="9"/>
  <c r="P52" i="9"/>
  <c r="P343" i="9"/>
  <c r="CS153" i="9"/>
  <c r="CS384" i="9"/>
  <c r="CS348" i="9"/>
  <c r="CS217" i="9"/>
  <c r="CS111" i="9"/>
  <c r="CS55" i="9"/>
  <c r="CS243" i="9"/>
  <c r="CS136" i="9"/>
  <c r="CS235" i="9"/>
  <c r="CS268" i="9"/>
  <c r="CS346" i="9"/>
  <c r="CS282" i="9"/>
  <c r="CS438" i="9"/>
  <c r="CS300" i="9"/>
  <c r="CS44" i="9"/>
  <c r="CS80" i="9"/>
  <c r="CS265" i="9"/>
  <c r="CS84" i="9"/>
  <c r="CS459" i="9"/>
  <c r="CS489" i="9"/>
  <c r="CS368" i="9"/>
  <c r="AZ251" i="9"/>
  <c r="DH309" i="9"/>
  <c r="DH73" i="9"/>
  <c r="DH274" i="9"/>
  <c r="DH481" i="9"/>
  <c r="DH80" i="9"/>
  <c r="DH290" i="9"/>
  <c r="DH95" i="9"/>
  <c r="DH89" i="9"/>
  <c r="DH62" i="9"/>
  <c r="DH405" i="9"/>
  <c r="DH142" i="9"/>
  <c r="DH56" i="9"/>
  <c r="DH248" i="9"/>
  <c r="DH297" i="9"/>
  <c r="DH256" i="9"/>
  <c r="DH435" i="9"/>
  <c r="DH419" i="9"/>
  <c r="DH90" i="9"/>
  <c r="DH225" i="9"/>
  <c r="DH239" i="9"/>
  <c r="DH85" i="9"/>
  <c r="DH422" i="9"/>
  <c r="DH82" i="9"/>
  <c r="DH358" i="9"/>
  <c r="DH97" i="9"/>
  <c r="DH59" i="9"/>
  <c r="DH388" i="9"/>
  <c r="DH384" i="9"/>
  <c r="DH209" i="9"/>
  <c r="DH100" i="9"/>
  <c r="DH107" i="9"/>
  <c r="DH451" i="9"/>
  <c r="CA36" i="9"/>
  <c r="CA182" i="9"/>
  <c r="CA79" i="9"/>
  <c r="CA332" i="9"/>
  <c r="CA200" i="9"/>
  <c r="CA269" i="9"/>
  <c r="CA159" i="9"/>
  <c r="CA393" i="9"/>
  <c r="CA470" i="9"/>
  <c r="CA487" i="9"/>
  <c r="CA320" i="9"/>
  <c r="CA155" i="9"/>
  <c r="CA76" i="9"/>
  <c r="CA407" i="9"/>
  <c r="CA245" i="9"/>
  <c r="CA278" i="9"/>
  <c r="CA38" i="9"/>
  <c r="CA401" i="9"/>
  <c r="CA290" i="9"/>
  <c r="CA53" i="9"/>
  <c r="CA213" i="9"/>
  <c r="CA279" i="9"/>
  <c r="CA451" i="9"/>
  <c r="CA311" i="9"/>
  <c r="CA187" i="9"/>
  <c r="CA506" i="9"/>
  <c r="CA483" i="9"/>
  <c r="DH34" i="9"/>
  <c r="BU116" i="9"/>
  <c r="BU188" i="9"/>
  <c r="BU458" i="9"/>
  <c r="BU336" i="9"/>
  <c r="BU261" i="9"/>
  <c r="BU189" i="9"/>
  <c r="BU22" i="9"/>
  <c r="BU17" i="9"/>
  <c r="BU23" i="9"/>
  <c r="BU34" i="9"/>
  <c r="BU36" i="9"/>
  <c r="BU32" i="9"/>
  <c r="BU27" i="9"/>
  <c r="BU21" i="9"/>
  <c r="BU120" i="9"/>
  <c r="BU463" i="9"/>
  <c r="BU479" i="9"/>
  <c r="BU325" i="9"/>
  <c r="BU441" i="9"/>
  <c r="BU158" i="9"/>
  <c r="BU426" i="9"/>
  <c r="BU364" i="9"/>
  <c r="BU247" i="9"/>
  <c r="BU149" i="9"/>
  <c r="BU402" i="9"/>
  <c r="BU63" i="9"/>
  <c r="BU267" i="9"/>
  <c r="BU37" i="9"/>
  <c r="BU349" i="9"/>
  <c r="BU428" i="9"/>
  <c r="BU430" i="9"/>
  <c r="BU174" i="9"/>
  <c r="BU154" i="9"/>
  <c r="BU356" i="9"/>
  <c r="BU115" i="9"/>
  <c r="BU146" i="9"/>
  <c r="BU410" i="9"/>
  <c r="BU283" i="9"/>
  <c r="BU85" i="9"/>
  <c r="BU186" i="9"/>
  <c r="BU266" i="9"/>
  <c r="BU419" i="9"/>
  <c r="BU467" i="9"/>
  <c r="BU408" i="9"/>
  <c r="BU474" i="9"/>
  <c r="BU121" i="9"/>
  <c r="BU148" i="9"/>
  <c r="BU126" i="9"/>
  <c r="BU290" i="9"/>
  <c r="BU194" i="9"/>
  <c r="BU140" i="9"/>
  <c r="BU460" i="9"/>
  <c r="BU365" i="9"/>
  <c r="BU352" i="9"/>
  <c r="BU79" i="9"/>
  <c r="BU234" i="9"/>
  <c r="BU393" i="9"/>
  <c r="BU86" i="9"/>
  <c r="BU264" i="9"/>
  <c r="BU163" i="9"/>
  <c r="BU282" i="9"/>
  <c r="BU69" i="9"/>
  <c r="BU139" i="9"/>
  <c r="BU103" i="9"/>
  <c r="BU56" i="9"/>
  <c r="BU42" i="9"/>
  <c r="BU255" i="9"/>
  <c r="BU448" i="9"/>
  <c r="BU503" i="9"/>
  <c r="BU382" i="9"/>
  <c r="BU60" i="9"/>
  <c r="BU153" i="9"/>
  <c r="BU321" i="9"/>
  <c r="BU378" i="9"/>
  <c r="BU384" i="9"/>
  <c r="BU457" i="9"/>
  <c r="BU230" i="9"/>
  <c r="BU389" i="9"/>
  <c r="BU279" i="9"/>
  <c r="BU84" i="9"/>
  <c r="BU238" i="9"/>
  <c r="BU40" i="9"/>
  <c r="BU358" i="9"/>
  <c r="BU417" i="9"/>
  <c r="BU404" i="9"/>
  <c r="BU107" i="9"/>
  <c r="BU61" i="9"/>
  <c r="BO21" i="9"/>
  <c r="BO278" i="9"/>
  <c r="BO26" i="9"/>
  <c r="BO32" i="9"/>
  <c r="BO340" i="9"/>
  <c r="BO329" i="9"/>
  <c r="BO35" i="9"/>
  <c r="BO337" i="9"/>
  <c r="BO382" i="9"/>
  <c r="BO355" i="9"/>
  <c r="BO362" i="9"/>
  <c r="BO168" i="9"/>
  <c r="BO118" i="9"/>
  <c r="BO115" i="9"/>
  <c r="BO482" i="9"/>
  <c r="BO230" i="9"/>
  <c r="BO372" i="9"/>
  <c r="BO171" i="9"/>
  <c r="BO139" i="9"/>
  <c r="BO304" i="9"/>
  <c r="BO485" i="9"/>
  <c r="BO190" i="9"/>
  <c r="BO281" i="9"/>
  <c r="BO448" i="9"/>
  <c r="BO127" i="9"/>
  <c r="BO386" i="9"/>
  <c r="BO259" i="9"/>
  <c r="BO222" i="9"/>
  <c r="BO99" i="9"/>
  <c r="BO452" i="9"/>
  <c r="BO479" i="9"/>
  <c r="BO84" i="9"/>
  <c r="BO300" i="9"/>
  <c r="BO455" i="9"/>
  <c r="BO48" i="9"/>
  <c r="BO54" i="9"/>
  <c r="BO284" i="9"/>
  <c r="BO489" i="9"/>
  <c r="BO438" i="9"/>
  <c r="BO80" i="9"/>
  <c r="BO407" i="9"/>
  <c r="BO285" i="9"/>
  <c r="BO273" i="9"/>
  <c r="BO72" i="9"/>
  <c r="BO209" i="9"/>
  <c r="BO499" i="9"/>
  <c r="BO245" i="9"/>
  <c r="BO122" i="9"/>
  <c r="BO161" i="9"/>
  <c r="BO242" i="9"/>
  <c r="BO271" i="9"/>
  <c r="BO51" i="9"/>
  <c r="BO251" i="9"/>
  <c r="BO71" i="9"/>
  <c r="BO178" i="9"/>
  <c r="BO78" i="9"/>
  <c r="BO189" i="9"/>
  <c r="BO180" i="9"/>
  <c r="BO148" i="9"/>
  <c r="BO151" i="9"/>
  <c r="BO480" i="9"/>
  <c r="BO389" i="9"/>
  <c r="BO198" i="9"/>
  <c r="BO111" i="9"/>
  <c r="BO306" i="9"/>
  <c r="BO460" i="9"/>
  <c r="BO89" i="9"/>
  <c r="BO495" i="9"/>
  <c r="BO358" i="9"/>
  <c r="BO321" i="9"/>
  <c r="BO64" i="9"/>
  <c r="BO97" i="9"/>
  <c r="BO421" i="9"/>
  <c r="BO126" i="9"/>
  <c r="BO112" i="9"/>
  <c r="BO290" i="9"/>
  <c r="BO87" i="9"/>
  <c r="BO368" i="9"/>
  <c r="BO167" i="9"/>
  <c r="BO39" i="9"/>
  <c r="BO55" i="9"/>
  <c r="BO478" i="9"/>
  <c r="BO62" i="9"/>
  <c r="BO393" i="9"/>
  <c r="BO79" i="9"/>
  <c r="BO227" i="9"/>
  <c r="BO453" i="9"/>
  <c r="BO157" i="9"/>
  <c r="BO200" i="9"/>
  <c r="BO490" i="9"/>
  <c r="BO67" i="9"/>
  <c r="BO175" i="9"/>
  <c r="BO274" i="9"/>
  <c r="BO419" i="9"/>
  <c r="BO177" i="9"/>
  <c r="BO384" i="9"/>
  <c r="BO296" i="9"/>
  <c r="BO424" i="9"/>
  <c r="BO181" i="9"/>
  <c r="BO213" i="9"/>
  <c r="BO117" i="9"/>
  <c r="BO346" i="9"/>
  <c r="BO218" i="9"/>
  <c r="BO63" i="9"/>
  <c r="BO318" i="9"/>
  <c r="BO303" i="9"/>
  <c r="BO81" i="9"/>
  <c r="BO234" i="9"/>
  <c r="BO215" i="9"/>
  <c r="BO90" i="9"/>
  <c r="BO361" i="9"/>
  <c r="BO262" i="9"/>
  <c r="BO302" i="9"/>
  <c r="BO95" i="9"/>
  <c r="BO236" i="9"/>
  <c r="BO73" i="9"/>
  <c r="BO46" i="9"/>
  <c r="BO149" i="9"/>
  <c r="BO50" i="9"/>
  <c r="BO226" i="9"/>
  <c r="BO349" i="9"/>
  <c r="P35" i="9"/>
  <c r="CM21" i="9"/>
  <c r="CM35" i="9"/>
  <c r="CM36" i="9"/>
  <c r="BU370" i="9"/>
  <c r="BU418" i="9"/>
  <c r="BU95" i="9"/>
  <c r="BU308" i="9"/>
  <c r="BU490" i="9"/>
  <c r="BU371" i="9"/>
  <c r="BU233" i="9"/>
  <c r="BU481" i="9"/>
  <c r="BU198" i="9"/>
  <c r="BU87" i="9"/>
  <c r="BU331" i="9"/>
  <c r="BU152" i="9"/>
  <c r="P32" i="9"/>
  <c r="BU178" i="9"/>
  <c r="BU181" i="9"/>
  <c r="BU165" i="9"/>
  <c r="BU123" i="9"/>
  <c r="BU65" i="9"/>
  <c r="BU13" i="9"/>
  <c r="CA22" i="9"/>
  <c r="CM15" i="9"/>
  <c r="BU420" i="9"/>
  <c r="BU318" i="9"/>
  <c r="BU397" i="9"/>
  <c r="BU354" i="9"/>
  <c r="BU191" i="9"/>
  <c r="BU176" i="9"/>
  <c r="BU180" i="9"/>
  <c r="BU442" i="9"/>
  <c r="AZ17" i="9"/>
  <c r="DE487" i="9"/>
  <c r="DE110" i="9"/>
  <c r="DE461" i="9"/>
  <c r="DE70" i="9"/>
  <c r="DE373" i="9"/>
  <c r="DE358" i="9"/>
  <c r="CG10" i="9"/>
  <c r="DE475" i="9"/>
  <c r="DE446" i="9"/>
  <c r="DE442" i="9"/>
  <c r="DE482" i="9"/>
  <c r="DE65" i="9"/>
  <c r="DE123" i="9"/>
  <c r="DE399" i="9"/>
  <c r="DE62" i="9"/>
  <c r="DE352" i="9"/>
  <c r="DE79" i="9"/>
  <c r="DE259" i="9"/>
  <c r="DE263" i="9"/>
  <c r="DE392" i="9"/>
  <c r="DE115" i="9"/>
  <c r="DE286" i="9"/>
  <c r="DE270" i="9"/>
  <c r="DE148" i="9"/>
  <c r="DE171" i="9"/>
  <c r="DE381" i="9"/>
  <c r="DE325" i="9"/>
  <c r="DE130" i="9"/>
  <c r="DE454" i="9"/>
  <c r="DE169" i="9"/>
  <c r="DE86" i="9"/>
  <c r="DE285" i="9"/>
  <c r="DE367" i="9"/>
  <c r="DE449" i="9"/>
  <c r="DE277" i="9"/>
  <c r="DE323" i="9"/>
  <c r="DE147" i="9"/>
  <c r="DE209" i="9"/>
  <c r="DE231" i="9"/>
  <c r="DE280" i="9"/>
  <c r="DE262" i="9"/>
  <c r="DE282" i="9"/>
  <c r="DE201" i="9"/>
  <c r="DE225" i="9"/>
  <c r="DE299" i="9"/>
  <c r="DE431" i="9"/>
  <c r="DE205" i="9"/>
  <c r="DE507" i="9"/>
  <c r="DE343" i="9"/>
  <c r="DE186" i="9"/>
  <c r="DE211" i="9"/>
  <c r="DE288" i="9"/>
  <c r="DE436" i="9"/>
  <c r="DE125" i="9"/>
  <c r="DE414" i="9"/>
  <c r="DE47" i="9"/>
  <c r="DE274" i="9"/>
  <c r="DE46" i="9"/>
  <c r="DE331" i="9"/>
  <c r="DE102" i="9"/>
  <c r="DE159" i="9"/>
  <c r="DE250" i="9"/>
  <c r="DE336" i="9"/>
  <c r="DE167" i="9"/>
  <c r="DE173" i="9"/>
  <c r="DE48" i="9"/>
  <c r="DE380" i="9"/>
  <c r="DE495" i="9"/>
  <c r="DE155" i="9"/>
  <c r="DE474" i="9"/>
  <c r="DE457" i="9"/>
  <c r="DE268" i="9"/>
  <c r="DE378" i="9"/>
  <c r="DE67" i="9"/>
  <c r="DE354" i="9"/>
  <c r="DE194" i="9"/>
  <c r="DE76" i="9"/>
  <c r="DE49" i="9"/>
  <c r="DE239" i="9"/>
  <c r="DE448" i="9"/>
  <c r="DE93" i="9"/>
  <c r="DE483" i="9"/>
  <c r="DE61" i="9"/>
  <c r="DE59" i="9"/>
  <c r="DE469" i="9"/>
  <c r="DE486" i="9"/>
  <c r="DE389" i="9"/>
  <c r="DE236" i="9"/>
  <c r="DE402" i="9"/>
  <c r="DE96" i="9"/>
  <c r="DE254" i="9"/>
  <c r="DE207" i="9"/>
  <c r="DE243" i="9"/>
  <c r="DE334" i="9"/>
  <c r="DE196" i="9"/>
  <c r="DE348" i="9"/>
  <c r="DE320" i="9"/>
  <c r="DE497" i="9"/>
  <c r="DE480" i="9"/>
  <c r="DE387" i="9"/>
  <c r="DE170" i="9"/>
  <c r="DE51" i="9"/>
  <c r="DE218" i="9"/>
  <c r="DE223" i="9"/>
  <c r="DE492" i="9"/>
  <c r="DE292" i="9"/>
  <c r="DE355" i="9"/>
  <c r="DE74" i="9"/>
  <c r="DE161" i="9"/>
  <c r="DE141" i="9"/>
  <c r="DE179" i="9"/>
  <c r="DE150" i="9"/>
  <c r="DE473" i="9"/>
  <c r="DE229" i="9"/>
  <c r="DE401" i="9"/>
  <c r="DE429" i="9"/>
  <c r="DE306" i="9"/>
  <c r="AN11" i="9"/>
  <c r="S33" i="9"/>
  <c r="M24" i="9"/>
  <c r="CV27" i="9"/>
  <c r="BX32" i="9"/>
  <c r="BX24" i="9"/>
  <c r="AW27" i="9"/>
  <c r="CV29" i="9"/>
  <c r="AW34" i="9"/>
  <c r="AW35" i="9"/>
  <c r="AW30" i="9"/>
  <c r="DK10" i="9"/>
  <c r="DK23" i="9"/>
  <c r="DK30" i="9"/>
  <c r="DK26" i="9"/>
  <c r="CS21" i="9"/>
  <c r="CP27" i="9"/>
  <c r="DB16" i="9"/>
  <c r="DB13" i="9"/>
  <c r="M30" i="9"/>
  <c r="Y29" i="9"/>
  <c r="BR29" i="9"/>
  <c r="AH29" i="9"/>
  <c r="P29" i="9"/>
  <c r="AN28" i="9"/>
  <c r="CG28" i="9"/>
  <c r="BF28" i="9"/>
  <c r="BX28" i="9"/>
  <c r="Y28" i="9"/>
  <c r="BX26" i="9"/>
  <c r="BC27" i="9"/>
  <c r="AB27" i="9"/>
  <c r="P26" i="9"/>
  <c r="CG24" i="9"/>
  <c r="CD24" i="9"/>
  <c r="DE24" i="9"/>
  <c r="CS24" i="9"/>
  <c r="BC23" i="9"/>
  <c r="DH23" i="9"/>
  <c r="BR22" i="9"/>
  <c r="P21" i="9"/>
  <c r="BC21" i="9"/>
  <c r="S21" i="9"/>
  <c r="DK21" i="9"/>
  <c r="AN21" i="9"/>
  <c r="AN20" i="9"/>
  <c r="P20" i="9"/>
  <c r="DE20" i="9"/>
  <c r="DB18" i="9"/>
  <c r="AK17" i="9"/>
  <c r="BX18" i="9"/>
  <c r="AK18" i="9"/>
  <c r="BL18" i="9"/>
  <c r="DB17" i="9"/>
  <c r="BX17" i="9"/>
  <c r="CG16" i="9"/>
  <c r="BR17" i="9"/>
  <c r="AT17" i="9"/>
  <c r="BO17" i="9"/>
  <c r="CP16" i="9"/>
  <c r="DK16" i="9"/>
  <c r="BR15" i="9"/>
  <c r="BF15" i="9"/>
  <c r="AH15" i="9"/>
  <c r="AZ15" i="9"/>
  <c r="CP15" i="9"/>
  <c r="Y15" i="9"/>
  <c r="CJ15" i="9"/>
  <c r="CA14" i="9"/>
  <c r="CD13" i="9"/>
  <c r="CG13" i="9"/>
  <c r="AB13" i="9"/>
  <c r="AE13" i="9"/>
  <c r="M12" i="9"/>
  <c r="BX12" i="9"/>
  <c r="S12" i="9"/>
  <c r="AB450" i="9"/>
  <c r="AB85" i="9"/>
  <c r="AB315" i="9"/>
  <c r="AB79" i="9"/>
  <c r="AB193" i="9"/>
  <c r="AB340" i="9"/>
  <c r="AB355" i="9"/>
  <c r="AB309" i="9"/>
  <c r="AB317" i="9"/>
  <c r="AB169" i="9"/>
  <c r="AB66" i="9"/>
  <c r="AB231" i="9"/>
  <c r="AB471" i="9"/>
  <c r="AB331" i="9"/>
  <c r="AB305" i="9"/>
  <c r="AB433" i="9"/>
  <c r="AB348" i="9"/>
  <c r="AB417" i="9"/>
  <c r="AB152" i="9"/>
  <c r="AB62" i="9"/>
  <c r="AB393" i="9"/>
  <c r="AB154" i="9"/>
  <c r="AB153" i="9"/>
  <c r="AB488" i="9"/>
  <c r="AB295" i="9"/>
  <c r="AB338" i="9"/>
  <c r="AB297" i="9"/>
  <c r="AB90" i="9"/>
  <c r="AB219" i="9"/>
  <c r="AB161" i="9"/>
  <c r="AB499" i="9"/>
  <c r="AB195" i="9"/>
  <c r="AB354" i="9"/>
  <c r="AB179" i="9"/>
  <c r="AB274" i="9"/>
  <c r="AB199" i="9"/>
  <c r="AB213" i="9"/>
  <c r="AB104" i="9"/>
  <c r="AB346" i="9"/>
  <c r="AB255" i="9"/>
  <c r="AB52" i="9"/>
  <c r="AB319" i="9"/>
  <c r="AB445" i="9"/>
  <c r="CP25" i="9"/>
  <c r="P337" i="9"/>
  <c r="P392" i="9"/>
  <c r="P450" i="9"/>
  <c r="P381" i="9"/>
  <c r="P407" i="9"/>
  <c r="P425" i="9"/>
  <c r="P264" i="9"/>
  <c r="P408" i="9"/>
  <c r="P219" i="9"/>
  <c r="P130" i="9"/>
  <c r="P83" i="9"/>
  <c r="P282" i="9"/>
  <c r="P253" i="9"/>
  <c r="P432" i="9"/>
  <c r="P114" i="9"/>
  <c r="P455" i="9"/>
  <c r="P170" i="9"/>
  <c r="P391" i="9"/>
  <c r="P418" i="9"/>
  <c r="P156" i="9"/>
  <c r="P45" i="9"/>
  <c r="P477" i="9"/>
  <c r="P319" i="9"/>
  <c r="P484" i="9"/>
  <c r="P445" i="9"/>
  <c r="DE25" i="9"/>
  <c r="DB317" i="9"/>
  <c r="DB430" i="9"/>
  <c r="DB358" i="9"/>
  <c r="DB411" i="9"/>
  <c r="DB85" i="9"/>
  <c r="DB222" i="9"/>
  <c r="DB168" i="9"/>
  <c r="DB214" i="9"/>
  <c r="DB217" i="9"/>
  <c r="DB196" i="9"/>
  <c r="DB64" i="9"/>
  <c r="DB277" i="9"/>
  <c r="DB446" i="9"/>
  <c r="DB263" i="9"/>
  <c r="DB280" i="9"/>
  <c r="DB371" i="9"/>
  <c r="DB348" i="9"/>
  <c r="DB392" i="9"/>
  <c r="DB297" i="9"/>
  <c r="DB221" i="9"/>
  <c r="DB158" i="9"/>
  <c r="DB147" i="9"/>
  <c r="DB295" i="9"/>
  <c r="DB356" i="9"/>
  <c r="DB488" i="9"/>
  <c r="DB425" i="9"/>
  <c r="DB258" i="9"/>
  <c r="DB202" i="9"/>
  <c r="DB262" i="9"/>
  <c r="DB296" i="9"/>
  <c r="DB272" i="9"/>
  <c r="DB378" i="9"/>
  <c r="DB480" i="9"/>
  <c r="DB454" i="9"/>
  <c r="DB253" i="9"/>
  <c r="DB351" i="9"/>
  <c r="DB141" i="9"/>
  <c r="DB123" i="9"/>
  <c r="DB111" i="9"/>
  <c r="DB372" i="9"/>
  <c r="DB316" i="9"/>
  <c r="DB103" i="9"/>
  <c r="DB171" i="9"/>
  <c r="DB400" i="9"/>
  <c r="DB88" i="9"/>
  <c r="DB434" i="9"/>
  <c r="DB237" i="9"/>
  <c r="DB455" i="9"/>
  <c r="DB299" i="9"/>
  <c r="DB167" i="9"/>
  <c r="DB69" i="9"/>
  <c r="DB198" i="9"/>
  <c r="DB179" i="9"/>
  <c r="DB170" i="9"/>
  <c r="DB414" i="9"/>
  <c r="DB468" i="9"/>
  <c r="DB84" i="9"/>
  <c r="DB238" i="9"/>
  <c r="DB190" i="9"/>
  <c r="DB104" i="9"/>
  <c r="DB156" i="9"/>
  <c r="DB460" i="9"/>
  <c r="DB43" i="9"/>
  <c r="DB240" i="9"/>
  <c r="DB56" i="9"/>
  <c r="DB144" i="9"/>
  <c r="DB38" i="9"/>
  <c r="DB328" i="9"/>
  <c r="DB37" i="9"/>
  <c r="DB357" i="9"/>
  <c r="DB319" i="9"/>
  <c r="DB229" i="9"/>
  <c r="DB109" i="9"/>
  <c r="DB303" i="9"/>
  <c r="DB93" i="9"/>
  <c r="DB343" i="9"/>
  <c r="DB334" i="9"/>
  <c r="DB459" i="9"/>
  <c r="DB365" i="9"/>
  <c r="DB52" i="9"/>
  <c r="DB445" i="9"/>
  <c r="BR329" i="9"/>
  <c r="BR309" i="9"/>
  <c r="BR396" i="9"/>
  <c r="BR478" i="9"/>
  <c r="BR465" i="9"/>
  <c r="BR358" i="9"/>
  <c r="BR450" i="9"/>
  <c r="BR193" i="9"/>
  <c r="BR404" i="9"/>
  <c r="BR433" i="9"/>
  <c r="BR269" i="9"/>
  <c r="BR381" i="9"/>
  <c r="BR449" i="9"/>
  <c r="BR326" i="9"/>
  <c r="BR362" i="9"/>
  <c r="BR155" i="9"/>
  <c r="BR64" i="9"/>
  <c r="BR335" i="9"/>
  <c r="BR331" i="9"/>
  <c r="BR188" i="9"/>
  <c r="BR186" i="9"/>
  <c r="BR60" i="9"/>
  <c r="BR307" i="9"/>
  <c r="BR429" i="9"/>
  <c r="BR323" i="9"/>
  <c r="BR115" i="9"/>
  <c r="BR437" i="9"/>
  <c r="BR383" i="9"/>
  <c r="BR244" i="9"/>
  <c r="BR163" i="9"/>
  <c r="BR112" i="9"/>
  <c r="BR90" i="9"/>
  <c r="BR147" i="9"/>
  <c r="BR452" i="9"/>
  <c r="BR86" i="9"/>
  <c r="BR105" i="9"/>
  <c r="BR497" i="9"/>
  <c r="BR176" i="9"/>
  <c r="BR316" i="9"/>
  <c r="BR172" i="9"/>
  <c r="BR372" i="9"/>
  <c r="BR83" i="9"/>
  <c r="BR159" i="9"/>
  <c r="BR505" i="9"/>
  <c r="BR253" i="9"/>
  <c r="BR129" i="9"/>
  <c r="BR128" i="9"/>
  <c r="BR219" i="9"/>
  <c r="BR182" i="9"/>
  <c r="BR377" i="9"/>
  <c r="BR58" i="9"/>
  <c r="BR111" i="9"/>
  <c r="BR468" i="9"/>
  <c r="BR426" i="9"/>
  <c r="BR364" i="9"/>
  <c r="BR94" i="9"/>
  <c r="BR237" i="9"/>
  <c r="BR394" i="9"/>
  <c r="BR185" i="9"/>
  <c r="BR82" i="9"/>
  <c r="BR183" i="9"/>
  <c r="BR142" i="9"/>
  <c r="BR125" i="9"/>
  <c r="BR414" i="9"/>
  <c r="BR397" i="9"/>
  <c r="BR435" i="9"/>
  <c r="BR50" i="9"/>
  <c r="BR138" i="9"/>
  <c r="BR167" i="9"/>
  <c r="BR104" i="9"/>
  <c r="BR39" i="9"/>
  <c r="BR190" i="9"/>
  <c r="BR187" i="9"/>
  <c r="BR41" i="9"/>
  <c r="BR346" i="9"/>
  <c r="BR96" i="9"/>
  <c r="BR218" i="9"/>
  <c r="BR281" i="9"/>
  <c r="BR55" i="9"/>
  <c r="BR238" i="9"/>
  <c r="BR239" i="9"/>
  <c r="BR241" i="9"/>
  <c r="BR43" i="9"/>
  <c r="BR311" i="9"/>
  <c r="BR438" i="9"/>
  <c r="BR369" i="9"/>
  <c r="BR365" i="9"/>
  <c r="BR350" i="9"/>
  <c r="BR310" i="9"/>
  <c r="BR495" i="9"/>
  <c r="BR458" i="9"/>
  <c r="BR403" i="9"/>
  <c r="BR481" i="9"/>
  <c r="BR420" i="9"/>
  <c r="BC169" i="9"/>
  <c r="BC465" i="9"/>
  <c r="BC305" i="9"/>
  <c r="BC222" i="9"/>
  <c r="BC342" i="9"/>
  <c r="BC496" i="9"/>
  <c r="BC307" i="9"/>
  <c r="BC61" i="9"/>
  <c r="BC442" i="9"/>
  <c r="BC404" i="9"/>
  <c r="BC217" i="9"/>
  <c r="BC118" i="9"/>
  <c r="BC430" i="9"/>
  <c r="BC386" i="9"/>
  <c r="BC285" i="9"/>
  <c r="BC441" i="9"/>
  <c r="BC120" i="9"/>
  <c r="BC154" i="9"/>
  <c r="BC78" i="9"/>
  <c r="BC228" i="9"/>
  <c r="BC494" i="9"/>
  <c r="BC344" i="9"/>
  <c r="BC81" i="9"/>
  <c r="BC204" i="9"/>
  <c r="BC388" i="9"/>
  <c r="BC379" i="9"/>
  <c r="BC102" i="9"/>
  <c r="BC72" i="9"/>
  <c r="BC68" i="9"/>
  <c r="BC105" i="9"/>
  <c r="BC273" i="9"/>
  <c r="BC470" i="9"/>
  <c r="BC295" i="9"/>
  <c r="BC265" i="9"/>
  <c r="BC362" i="9"/>
  <c r="BC91" i="9"/>
  <c r="BC158" i="9"/>
  <c r="BC376" i="9"/>
  <c r="BC157" i="9"/>
  <c r="BC469" i="9"/>
  <c r="BC288" i="9"/>
  <c r="BC171" i="9"/>
  <c r="BC453" i="9"/>
  <c r="BC424" i="9"/>
  <c r="BC297" i="9"/>
  <c r="BC410" i="9"/>
  <c r="BC308" i="9"/>
  <c r="BC139" i="9"/>
  <c r="BC472" i="9"/>
  <c r="BC245" i="9"/>
  <c r="BC111" i="9"/>
  <c r="BC87" i="9"/>
  <c r="BC235" i="9"/>
  <c r="BC302" i="9"/>
  <c r="BC487" i="9"/>
  <c r="BC175" i="9"/>
  <c r="BC125" i="9"/>
  <c r="BC114" i="9"/>
  <c r="BC213" i="9"/>
  <c r="BC443" i="9"/>
  <c r="BC84" i="9"/>
  <c r="BC354" i="9"/>
  <c r="BC455" i="9"/>
  <c r="BC67" i="9"/>
  <c r="BC63" i="9"/>
  <c r="BC113" i="9"/>
  <c r="BC205" i="9"/>
  <c r="BC183" i="9"/>
  <c r="BC414" i="9"/>
  <c r="BC397" i="9"/>
  <c r="BC400" i="9"/>
  <c r="BC299" i="9"/>
  <c r="BC191" i="9"/>
  <c r="BC76" i="9"/>
  <c r="BC373" i="9"/>
  <c r="BC300" i="9"/>
  <c r="BC165" i="9"/>
  <c r="BC101" i="9"/>
  <c r="BC267" i="9"/>
  <c r="BC104" i="9"/>
  <c r="BC150" i="9"/>
  <c r="BC94" i="9"/>
  <c r="BC439" i="9"/>
  <c r="BC156" i="9"/>
  <c r="BC140" i="9"/>
  <c r="BC353" i="9"/>
  <c r="BC110" i="9"/>
  <c r="BC40" i="9"/>
  <c r="BC49" i="9"/>
  <c r="BC199" i="9"/>
  <c r="BC366" i="9"/>
  <c r="BC306" i="9"/>
  <c r="BC327" i="9"/>
  <c r="BC56" i="9"/>
  <c r="BC473" i="9"/>
  <c r="BC444" i="9"/>
  <c r="BC491" i="9"/>
  <c r="BC458" i="9"/>
  <c r="BC313" i="9"/>
  <c r="BC438" i="9"/>
  <c r="BC52" i="9"/>
  <c r="BC303" i="9"/>
  <c r="BC339" i="9"/>
  <c r="BC311" i="9"/>
  <c r="BC166" i="9"/>
  <c r="BC369" i="9"/>
  <c r="BC498" i="9"/>
  <c r="BR25" i="9"/>
  <c r="AW25" i="9"/>
  <c r="AH496" i="9"/>
  <c r="AH355" i="9"/>
  <c r="AH285" i="9"/>
  <c r="AH168" i="9"/>
  <c r="AH163" i="9"/>
  <c r="AH204" i="9"/>
  <c r="AH83" i="9"/>
  <c r="AH58" i="9"/>
  <c r="AH436" i="9"/>
  <c r="AH443" i="9"/>
  <c r="AH218" i="9"/>
  <c r="AH46" i="9"/>
  <c r="AH396" i="9"/>
  <c r="AH236" i="9"/>
  <c r="AH277" i="9"/>
  <c r="AH371" i="9"/>
  <c r="AH227" i="9"/>
  <c r="AH332" i="9"/>
  <c r="AH351" i="9"/>
  <c r="AH245" i="9"/>
  <c r="AH111" i="9"/>
  <c r="AH432" i="9"/>
  <c r="AH402" i="9"/>
  <c r="AH414" i="9"/>
  <c r="AH416" i="9"/>
  <c r="AH274" i="9"/>
  <c r="AH220" i="9"/>
  <c r="AH254" i="9"/>
  <c r="AH267" i="9"/>
  <c r="AH315" i="9"/>
  <c r="AH174" i="9"/>
  <c r="AH331" i="9"/>
  <c r="AH177" i="9"/>
  <c r="AH97" i="9"/>
  <c r="AH421" i="9"/>
  <c r="AH59" i="9"/>
  <c r="AH486" i="9"/>
  <c r="AH182" i="9"/>
  <c r="AH181" i="9"/>
  <c r="AH299" i="9"/>
  <c r="AH283" i="9"/>
  <c r="AH346" i="9"/>
  <c r="AH134" i="9"/>
  <c r="AH393" i="9"/>
  <c r="AH268" i="9"/>
  <c r="AH465" i="9"/>
  <c r="AH66" i="9"/>
  <c r="AH214" i="9"/>
  <c r="AH258" i="9"/>
  <c r="AH378" i="9"/>
  <c r="AH201" i="9"/>
  <c r="AH279" i="9"/>
  <c r="AH253" i="9"/>
  <c r="AH426" i="9"/>
  <c r="AH485" i="9"/>
  <c r="AH63" i="9"/>
  <c r="AH324" i="9"/>
  <c r="AH306" i="9"/>
  <c r="AH461" i="9"/>
  <c r="AH400" i="9"/>
  <c r="AH252" i="9"/>
  <c r="AH358" i="9"/>
  <c r="AH196" i="9"/>
  <c r="AH440" i="9"/>
  <c r="AH437" i="9"/>
  <c r="AH390" i="9"/>
  <c r="AH466" i="9"/>
  <c r="AH505" i="9"/>
  <c r="AH171" i="9"/>
  <c r="AH117" i="9"/>
  <c r="AH198" i="9"/>
  <c r="AH256" i="9"/>
  <c r="AH435" i="9"/>
  <c r="AH251" i="9"/>
  <c r="AH169" i="9"/>
  <c r="AH409" i="9"/>
  <c r="AH160" i="9"/>
  <c r="AH335" i="9"/>
  <c r="AH384" i="9"/>
  <c r="AH172" i="9"/>
  <c r="AH298" i="9"/>
  <c r="AH133" i="9"/>
  <c r="AH106" i="9"/>
  <c r="AH455" i="9"/>
  <c r="AH328" i="9"/>
  <c r="AH39" i="9"/>
  <c r="AH248" i="9"/>
  <c r="AH270" i="9"/>
  <c r="AH317" i="9"/>
  <c r="AH449" i="9"/>
  <c r="AH295" i="9"/>
  <c r="AH273" i="9"/>
  <c r="AH476" i="9"/>
  <c r="AH316" i="9"/>
  <c r="AH119" i="9"/>
  <c r="AH224" i="9"/>
  <c r="AH145" i="9"/>
  <c r="AH149" i="9"/>
  <c r="AH257" i="9"/>
  <c r="AH362" i="9"/>
  <c r="AH147" i="9"/>
  <c r="AH423" i="9"/>
  <c r="AH428" i="9"/>
  <c r="AH178" i="9"/>
  <c r="AH93" i="9"/>
  <c r="AH403" i="9"/>
  <c r="AH52" i="9"/>
  <c r="AH458" i="9"/>
  <c r="AH313" i="9"/>
  <c r="AH484" i="9"/>
  <c r="AH349" i="9"/>
  <c r="AH89" i="9"/>
  <c r="AH350" i="9"/>
  <c r="AH448" i="9"/>
  <c r="AH365" i="9"/>
  <c r="AH71" i="9"/>
  <c r="AH166" i="9"/>
  <c r="AE152" i="9"/>
  <c r="AE332" i="9"/>
  <c r="AE126" i="9"/>
  <c r="AE73" i="9"/>
  <c r="AE225" i="9"/>
  <c r="AE294" i="9"/>
  <c r="AE328" i="9"/>
  <c r="AE363" i="9"/>
  <c r="AE337" i="9"/>
  <c r="AE301" i="9"/>
  <c r="AE86" i="9"/>
  <c r="AE464" i="9"/>
  <c r="AE500" i="9"/>
  <c r="AE105" i="9"/>
  <c r="AE297" i="9"/>
  <c r="AE146" i="9"/>
  <c r="AE469" i="9"/>
  <c r="AE276" i="9"/>
  <c r="AE159" i="9"/>
  <c r="AE336" i="9"/>
  <c r="AE237" i="9"/>
  <c r="AE293" i="9"/>
  <c r="AE416" i="9"/>
  <c r="AE254" i="9"/>
  <c r="AE267" i="9"/>
  <c r="AE107" i="9"/>
  <c r="AE494" i="9"/>
  <c r="AE402" i="9"/>
  <c r="AE341" i="9"/>
  <c r="AE433" i="9"/>
  <c r="AE320" i="9"/>
  <c r="AE136" i="9"/>
  <c r="AE113" i="9"/>
  <c r="AE220" i="9"/>
  <c r="AE437" i="9"/>
  <c r="AE151" i="9"/>
  <c r="AE427" i="9"/>
  <c r="AE98" i="9"/>
  <c r="AE292" i="9"/>
  <c r="AE208" i="9"/>
  <c r="AE488" i="9"/>
  <c r="AE215" i="9"/>
  <c r="AE244" i="9"/>
  <c r="AE410" i="9"/>
  <c r="AE262" i="9"/>
  <c r="AE139" i="9"/>
  <c r="AE287" i="9"/>
  <c r="AE242" i="9"/>
  <c r="AE134" i="9"/>
  <c r="AE41" i="9"/>
  <c r="AE329" i="9"/>
  <c r="AE60" i="9"/>
  <c r="AE338" i="9"/>
  <c r="AE452" i="9"/>
  <c r="AE389" i="9"/>
  <c r="AE143" i="9"/>
  <c r="AE82" i="9"/>
  <c r="AE190" i="9"/>
  <c r="AE57" i="9"/>
  <c r="AE496" i="9"/>
  <c r="AE216" i="9"/>
  <c r="AE479" i="9"/>
  <c r="AE171" i="9"/>
  <c r="AE450" i="9"/>
  <c r="AE386" i="9"/>
  <c r="AE309" i="9"/>
  <c r="AE155" i="9"/>
  <c r="AE248" i="9"/>
  <c r="AE188" i="9"/>
  <c r="AE425" i="9"/>
  <c r="AE378" i="9"/>
  <c r="AE201" i="9"/>
  <c r="AE83" i="9"/>
  <c r="AE279" i="9"/>
  <c r="AE130" i="9"/>
  <c r="AE157" i="9"/>
  <c r="AE170" i="9"/>
  <c r="AE122" i="9"/>
  <c r="AE224" i="9"/>
  <c r="AE300" i="9"/>
  <c r="AE63" i="9"/>
  <c r="AE327" i="9"/>
  <c r="AE423" i="9"/>
  <c r="AE470" i="9"/>
  <c r="AE352" i="9"/>
  <c r="AE66" i="9"/>
  <c r="AE177" i="9"/>
  <c r="AE90" i="9"/>
  <c r="AE429" i="9"/>
  <c r="AE161" i="9"/>
  <c r="AE50" i="9"/>
  <c r="AE478" i="9"/>
  <c r="AE280" i="9"/>
  <c r="AE221" i="9"/>
  <c r="AE46" i="9"/>
  <c r="AE238" i="9"/>
  <c r="AE205" i="9"/>
  <c r="AE207" i="9"/>
  <c r="AE140" i="9"/>
  <c r="AE370" i="9"/>
  <c r="AE502" i="9"/>
  <c r="AE226" i="9"/>
  <c r="AE350" i="9"/>
  <c r="AE491" i="9"/>
  <c r="AE444" i="9"/>
  <c r="AE229" i="9"/>
  <c r="AE369" i="9"/>
  <c r="AE451" i="9"/>
  <c r="AE458" i="9"/>
  <c r="AE109" i="9"/>
  <c r="AE311" i="9"/>
  <c r="AE349" i="9"/>
  <c r="AE445" i="9"/>
  <c r="Y79" i="9"/>
  <c r="Y98" i="9"/>
  <c r="Y186" i="9"/>
  <c r="Y81" i="9"/>
  <c r="Y470" i="9"/>
  <c r="Y408" i="9"/>
  <c r="Y201" i="9"/>
  <c r="Y278" i="9"/>
  <c r="Y118" i="9"/>
  <c r="Y440" i="9"/>
  <c r="Y333" i="9"/>
  <c r="Y330" i="9"/>
  <c r="Y467" i="9"/>
  <c r="Y320" i="9"/>
  <c r="Y282" i="9"/>
  <c r="Y171" i="9"/>
  <c r="Y175" i="9"/>
  <c r="Y95" i="9"/>
  <c r="Y439" i="9"/>
  <c r="Y113" i="9"/>
  <c r="Y342" i="9"/>
  <c r="Y193" i="9"/>
  <c r="Y277" i="9"/>
  <c r="Y248" i="9"/>
  <c r="Y70" i="9"/>
  <c r="Y347" i="9"/>
  <c r="Y332" i="9"/>
  <c r="Y83" i="9"/>
  <c r="Y469" i="9"/>
  <c r="Y505" i="9"/>
  <c r="Y87" i="9"/>
  <c r="Y122" i="9"/>
  <c r="Y67" i="9"/>
  <c r="Y256" i="9"/>
  <c r="Y460" i="9"/>
  <c r="Y255" i="9"/>
  <c r="Y252" i="9"/>
  <c r="Y285" i="9"/>
  <c r="Y91" i="9"/>
  <c r="Y209" i="9"/>
  <c r="Y59" i="9"/>
  <c r="Y99" i="9"/>
  <c r="Y211" i="9"/>
  <c r="Y159" i="9"/>
  <c r="Y290" i="9"/>
  <c r="Y191" i="9"/>
  <c r="Y94" i="9"/>
  <c r="Y40" i="9"/>
  <c r="Y51" i="9"/>
  <c r="Y169" i="9"/>
  <c r="Y257" i="9"/>
  <c r="Y105" i="9"/>
  <c r="Y147" i="9"/>
  <c r="Y146" i="9"/>
  <c r="Y148" i="9"/>
  <c r="Y272" i="9"/>
  <c r="Y195" i="9"/>
  <c r="Y181" i="9"/>
  <c r="Y402" i="9"/>
  <c r="Y173" i="9"/>
  <c r="Y179" i="9"/>
  <c r="Y249" i="9"/>
  <c r="Y137" i="9"/>
  <c r="Y363" i="9"/>
  <c r="Y355" i="9"/>
  <c r="Y446" i="9"/>
  <c r="Y269" i="9"/>
  <c r="Y384" i="9"/>
  <c r="Y74" i="9"/>
  <c r="Y316" i="9"/>
  <c r="Y504" i="9"/>
  <c r="Y293" i="9"/>
  <c r="Y135" i="9"/>
  <c r="Y281" i="9"/>
  <c r="Y156" i="9"/>
  <c r="Y46" i="9"/>
  <c r="Y50" i="9"/>
  <c r="Y145" i="9"/>
  <c r="Y111" i="9"/>
  <c r="Y340" i="9"/>
  <c r="Y85" i="9"/>
  <c r="Y155" i="9"/>
  <c r="Y259" i="9"/>
  <c r="Y417" i="9"/>
  <c r="Y442" i="9"/>
  <c r="Y395" i="9"/>
  <c r="Y406" i="9"/>
  <c r="Y279" i="9"/>
  <c r="Y183" i="9"/>
  <c r="Y116" i="9"/>
  <c r="Y197" i="9"/>
  <c r="Y140" i="9"/>
  <c r="Y306" i="9"/>
  <c r="Y144" i="9"/>
  <c r="Y117" i="9"/>
  <c r="Y493" i="9"/>
  <c r="Y374" i="9"/>
  <c r="Y266" i="9"/>
  <c r="Y168" i="9"/>
  <c r="Y124" i="9"/>
  <c r="Y429" i="9"/>
  <c r="Y115" i="9"/>
  <c r="Y276" i="9"/>
  <c r="Y141" i="9"/>
  <c r="Y170" i="9"/>
  <c r="Y247" i="9"/>
  <c r="Y167" i="9"/>
  <c r="Y319" i="9"/>
  <c r="Y89" i="9"/>
  <c r="Y484" i="9"/>
  <c r="Y339" i="9"/>
  <c r="Y492" i="9"/>
  <c r="Y53" i="9"/>
  <c r="Y93" i="9"/>
  <c r="Y413" i="9"/>
  <c r="Y401" i="9"/>
  <c r="Y495" i="9"/>
  <c r="Y428" i="9"/>
  <c r="Y233" i="9"/>
  <c r="Y451" i="9"/>
  <c r="Y489" i="9"/>
  <c r="V20" i="9"/>
  <c r="V24" i="9"/>
  <c r="V16" i="9"/>
  <c r="V35" i="9"/>
  <c r="V33" i="9"/>
  <c r="V17" i="9"/>
  <c r="V21" i="9"/>
  <c r="V37" i="9"/>
  <c r="V12" i="9"/>
  <c r="V8" i="9"/>
  <c r="V29" i="9"/>
  <c r="AB70" i="9"/>
  <c r="AB442" i="9"/>
  <c r="AB273" i="9"/>
  <c r="AB494" i="9"/>
  <c r="AB264" i="9"/>
  <c r="AB437" i="9"/>
  <c r="AB211" i="9"/>
  <c r="AB480" i="9"/>
  <c r="AB68" i="9"/>
  <c r="AB202" i="9"/>
  <c r="AB143" i="9"/>
  <c r="AB505" i="9"/>
  <c r="AB167" i="9"/>
  <c r="AB136" i="9"/>
  <c r="AB402" i="9"/>
  <c r="AB108" i="9"/>
  <c r="AB82" i="9"/>
  <c r="AB77" i="9"/>
  <c r="AB94" i="9"/>
  <c r="AB138" i="9"/>
  <c r="AB241" i="9"/>
  <c r="AB55" i="9"/>
  <c r="AB503" i="9"/>
  <c r="AB318" i="9"/>
  <c r="AE38" i="9"/>
  <c r="P132" i="9"/>
  <c r="P415" i="9"/>
  <c r="P331" i="9"/>
  <c r="P81" i="9"/>
  <c r="P404" i="9"/>
  <c r="P153" i="9"/>
  <c r="P442" i="9"/>
  <c r="P155" i="9"/>
  <c r="P246" i="9"/>
  <c r="P378" i="9"/>
  <c r="P231" i="9"/>
  <c r="P325" i="9"/>
  <c r="P99" i="9"/>
  <c r="P497" i="9"/>
  <c r="P268" i="9"/>
  <c r="P148" i="9"/>
  <c r="P165" i="9"/>
  <c r="P116" i="9"/>
  <c r="P394" i="9"/>
  <c r="P236" i="9"/>
  <c r="P242" i="9"/>
  <c r="P77" i="9"/>
  <c r="P431" i="9"/>
  <c r="P167" i="9"/>
  <c r="P50" i="9"/>
  <c r="P311" i="9"/>
  <c r="P318" i="9"/>
  <c r="P349" i="9"/>
  <c r="AK25" i="9"/>
  <c r="DB309" i="9"/>
  <c r="DB367" i="9"/>
  <c r="DB305" i="9"/>
  <c r="DB475" i="9"/>
  <c r="DB315" i="9"/>
  <c r="DB337" i="9"/>
  <c r="DB386" i="9"/>
  <c r="DB381" i="9"/>
  <c r="DB81" i="9"/>
  <c r="DB456" i="9"/>
  <c r="DB331" i="9"/>
  <c r="DB188" i="9"/>
  <c r="DB301" i="9"/>
  <c r="DB501" i="9"/>
  <c r="DB186" i="9"/>
  <c r="DB471" i="9"/>
  <c r="DB433" i="9"/>
  <c r="DB286" i="9"/>
  <c r="DB86" i="9"/>
  <c r="DB321" i="9"/>
  <c r="DB184" i="9"/>
  <c r="DB248" i="9"/>
  <c r="DB409" i="9"/>
  <c r="DB259" i="9"/>
  <c r="DB405" i="9"/>
  <c r="DB447" i="9"/>
  <c r="DB163" i="9"/>
  <c r="DB146" i="9"/>
  <c r="DB99" i="9"/>
  <c r="DB266" i="9"/>
  <c r="DB90" i="9"/>
  <c r="DB154" i="9"/>
  <c r="DB384" i="9"/>
  <c r="DB429" i="9"/>
  <c r="DB265" i="9"/>
  <c r="DB437" i="9"/>
  <c r="DB395" i="9"/>
  <c r="DB376" i="9"/>
  <c r="DB157" i="9"/>
  <c r="DB476" i="9"/>
  <c r="DB159" i="9"/>
  <c r="DB466" i="9"/>
  <c r="DB185" i="9"/>
  <c r="DB74" i="9"/>
  <c r="DB232" i="9"/>
  <c r="DB505" i="9"/>
  <c r="DB275" i="9"/>
  <c r="DB126" i="9"/>
  <c r="DB497" i="9"/>
  <c r="DB203" i="9"/>
  <c r="DB201" i="9"/>
  <c r="DB336" i="9"/>
  <c r="DB360" i="9"/>
  <c r="DB82" i="9"/>
  <c r="DB293" i="9"/>
  <c r="DB183" i="9"/>
  <c r="DB354" i="9"/>
  <c r="DB164" i="9"/>
  <c r="DB485" i="9"/>
  <c r="DB63" i="9"/>
  <c r="DB95" i="9"/>
  <c r="DB398" i="9"/>
  <c r="DB402" i="9"/>
  <c r="DB195" i="9"/>
  <c r="DB114" i="9"/>
  <c r="DB108" i="9"/>
  <c r="DB504" i="9"/>
  <c r="DB236" i="9"/>
  <c r="DB249" i="9"/>
  <c r="DB223" i="9"/>
  <c r="DB125" i="9"/>
  <c r="DB254" i="9"/>
  <c r="DB220" i="9"/>
  <c r="DB218" i="9"/>
  <c r="DB76" i="9"/>
  <c r="DB75" i="9"/>
  <c r="DB149" i="9"/>
  <c r="DB140" i="9"/>
  <c r="DB49" i="9"/>
  <c r="DB306" i="9"/>
  <c r="DB51" i="9"/>
  <c r="DB503" i="9"/>
  <c r="DB350" i="9"/>
  <c r="DB313" i="9"/>
  <c r="DB451" i="9"/>
  <c r="DB370" i="9"/>
  <c r="DB506" i="9"/>
  <c r="DB284" i="9"/>
  <c r="DB318" i="9"/>
  <c r="DB428" i="9"/>
  <c r="DB438" i="9"/>
  <c r="CD25" i="9"/>
  <c r="BR340" i="9"/>
  <c r="BR342" i="9"/>
  <c r="BR456" i="9"/>
  <c r="BR355" i="9"/>
  <c r="BR374" i="9"/>
  <c r="BR415" i="9"/>
  <c r="BR475" i="9"/>
  <c r="BR79" i="9"/>
  <c r="BR315" i="9"/>
  <c r="BR248" i="9"/>
  <c r="BR321" i="9"/>
  <c r="BR70" i="9"/>
  <c r="BR463" i="9"/>
  <c r="BR160" i="9"/>
  <c r="BR118" i="9"/>
  <c r="BR61" i="9"/>
  <c r="BR92" i="9"/>
  <c r="BR214" i="9"/>
  <c r="BR174" i="9"/>
  <c r="BR107" i="9"/>
  <c r="BR347" i="9"/>
  <c r="BR392" i="9"/>
  <c r="BR359" i="9"/>
  <c r="BR280" i="9"/>
  <c r="BR72" i="9"/>
  <c r="BR421" i="9"/>
  <c r="BR405" i="9"/>
  <c r="BR162" i="9"/>
  <c r="BR453" i="9"/>
  <c r="BR388" i="9"/>
  <c r="BR332" i="9"/>
  <c r="BR81" i="9"/>
  <c r="BR273" i="9"/>
  <c r="BR474" i="9"/>
  <c r="BR184" i="9"/>
  <c r="BR479" i="9"/>
  <c r="BR230" i="9"/>
  <c r="BR123" i="9"/>
  <c r="BR262" i="9"/>
  <c r="BR296" i="9"/>
  <c r="BR272" i="9"/>
  <c r="BR232" i="9"/>
  <c r="BR65" i="9"/>
  <c r="BR282" i="9"/>
  <c r="BR270" i="9"/>
  <c r="BR398" i="9"/>
  <c r="BR139" i="9"/>
  <c r="BR74" i="9"/>
  <c r="BR290" i="9"/>
  <c r="BR100" i="9"/>
  <c r="BR245" i="9"/>
  <c r="BR194" i="9"/>
  <c r="BR300" i="9"/>
  <c r="BR84" i="9"/>
  <c r="BR108" i="9"/>
  <c r="BR119" i="9"/>
  <c r="BR224" i="9"/>
  <c r="BR242" i="9"/>
  <c r="BR198" i="9"/>
  <c r="BR103" i="9"/>
  <c r="BR504" i="9"/>
  <c r="BR197" i="9"/>
  <c r="BR485" i="9"/>
  <c r="BR256" i="9"/>
  <c r="BR328" i="9"/>
  <c r="BR134" i="9"/>
  <c r="BR289" i="9"/>
  <c r="BR76" i="9"/>
  <c r="BR357" i="9"/>
  <c r="BR255" i="9"/>
  <c r="BR116" i="9"/>
  <c r="BR156" i="9"/>
  <c r="BR150" i="9"/>
  <c r="BR274" i="9"/>
  <c r="BR439" i="9"/>
  <c r="BR38" i="9"/>
  <c r="BR287" i="9"/>
  <c r="BR380" i="9"/>
  <c r="BR178" i="9"/>
  <c r="BR318" i="9"/>
  <c r="BR370" i="9"/>
  <c r="BR428" i="9"/>
  <c r="BR413" i="9"/>
  <c r="BR506" i="9"/>
  <c r="BR445" i="9"/>
  <c r="BR93" i="9"/>
  <c r="BR502" i="9"/>
  <c r="BR343" i="9"/>
  <c r="BC193" i="9"/>
  <c r="BC309" i="9"/>
  <c r="BC131" i="9"/>
  <c r="BC475" i="9"/>
  <c r="BC456" i="9"/>
  <c r="BC411" i="9"/>
  <c r="BC98" i="9"/>
  <c r="BC292" i="9"/>
  <c r="BC393" i="9"/>
  <c r="BC188" i="9"/>
  <c r="BC64" i="9"/>
  <c r="BC85" i="9"/>
  <c r="BC263" i="9"/>
  <c r="BC322" i="9"/>
  <c r="BC97" i="9"/>
  <c r="BC396" i="9"/>
  <c r="BC331" i="9"/>
  <c r="BC206" i="9"/>
  <c r="BC433" i="9"/>
  <c r="BC257" i="9"/>
  <c r="BC381" i="9"/>
  <c r="BC425" i="9"/>
  <c r="BC408" i="9"/>
  <c r="BC421" i="9"/>
  <c r="BC211" i="9"/>
  <c r="BC325" i="9"/>
  <c r="BC345" i="9"/>
  <c r="BC126" i="9"/>
  <c r="BC320" i="9"/>
  <c r="BC395" i="9"/>
  <c r="BC215" i="9"/>
  <c r="BC371" i="9"/>
  <c r="BC152" i="9"/>
  <c r="BC476" i="9"/>
  <c r="BC298" i="9"/>
  <c r="BC467" i="9"/>
  <c r="BC457" i="9"/>
  <c r="BC159" i="9"/>
  <c r="BC232" i="9"/>
  <c r="BC100" i="9"/>
  <c r="BC466" i="9"/>
  <c r="BC291" i="9"/>
  <c r="BC121" i="9"/>
  <c r="BC83" i="9"/>
  <c r="BC454" i="9"/>
  <c r="BC129" i="9"/>
  <c r="BC406" i="9"/>
  <c r="BC123" i="9"/>
  <c r="BC151" i="9"/>
  <c r="BC351" i="9"/>
  <c r="BC389" i="9"/>
  <c r="BC461" i="9"/>
  <c r="BC185" i="9"/>
  <c r="BC130" i="9"/>
  <c r="BC143" i="9"/>
  <c r="BC119" i="9"/>
  <c r="BC394" i="9"/>
  <c r="BC242" i="9"/>
  <c r="BC164" i="9"/>
  <c r="BC82" i="9"/>
  <c r="BC336" i="9"/>
  <c r="BC77" i="9"/>
  <c r="BC88" i="9"/>
  <c r="BC504" i="9"/>
  <c r="BC173" i="9"/>
  <c r="BC179" i="9"/>
  <c r="BC432" i="9"/>
  <c r="BC402" i="9"/>
  <c r="BC247" i="9"/>
  <c r="BC364" i="9"/>
  <c r="BC142" i="9"/>
  <c r="BC194" i="9"/>
  <c r="BC47" i="9"/>
  <c r="BC224" i="9"/>
  <c r="BC255" i="9"/>
  <c r="BC54" i="9"/>
  <c r="BC357" i="9"/>
  <c r="BC144" i="9"/>
  <c r="BC46" i="9"/>
  <c r="BC240" i="9"/>
  <c r="BC274" i="9"/>
  <c r="BC41" i="9"/>
  <c r="BC51" i="9"/>
  <c r="BC435" i="9"/>
  <c r="BC135" i="9"/>
  <c r="BC241" i="9"/>
  <c r="BC45" i="9"/>
  <c r="BC96" i="9"/>
  <c r="BC138" i="9"/>
  <c r="BC459" i="9"/>
  <c r="BC89" i="9"/>
  <c r="BC365" i="9"/>
  <c r="BC349" i="9"/>
  <c r="BC310" i="9"/>
  <c r="BC484" i="9"/>
  <c r="BC506" i="9"/>
  <c r="BC109" i="9"/>
  <c r="BC445" i="9"/>
  <c r="BC403" i="9"/>
  <c r="BC448" i="9"/>
  <c r="BC503" i="9"/>
  <c r="BC318" i="9"/>
  <c r="BC483" i="9"/>
  <c r="CJ25" i="9"/>
  <c r="DB25" i="9"/>
  <c r="V206" i="9"/>
  <c r="V450" i="9"/>
  <c r="V310" i="9"/>
  <c r="V487" i="9"/>
  <c r="V87" i="9"/>
  <c r="V256" i="9"/>
  <c r="V458" i="9"/>
  <c r="V91" i="9"/>
  <c r="V374" i="9"/>
  <c r="V319" i="9"/>
  <c r="V353" i="9"/>
  <c r="V125" i="9"/>
  <c r="V438" i="9"/>
  <c r="V456" i="9"/>
  <c r="V57" i="9"/>
  <c r="V281" i="9"/>
  <c r="V243" i="9"/>
  <c r="V274" i="9"/>
  <c r="V351" i="9"/>
  <c r="V178" i="9"/>
  <c r="V155" i="9"/>
  <c r="V332" i="9"/>
  <c r="V459" i="9"/>
  <c r="V126" i="9"/>
  <c r="V74" i="9"/>
  <c r="V384" i="9"/>
  <c r="V499" i="9"/>
  <c r="V280" i="9"/>
  <c r="V137" i="9"/>
  <c r="V168" i="9"/>
  <c r="V73" i="9"/>
  <c r="V345" i="9"/>
  <c r="V193" i="9"/>
  <c r="V393" i="9"/>
  <c r="V257" i="9"/>
  <c r="V159" i="9"/>
  <c r="V223" i="9"/>
  <c r="V334" i="9"/>
  <c r="V448" i="9"/>
  <c r="V403" i="9"/>
  <c r="V47" i="9"/>
  <c r="V216" i="9"/>
  <c r="V346" i="9"/>
  <c r="V140" i="9"/>
  <c r="V455" i="9"/>
  <c r="V104" i="9"/>
  <c r="V150" i="9"/>
  <c r="V469" i="9"/>
  <c r="V152" i="9"/>
  <c r="V279" i="9"/>
  <c r="V446" i="9"/>
  <c r="V262" i="9"/>
  <c r="V234" i="9"/>
  <c r="V185" i="9"/>
  <c r="V275" i="9"/>
  <c r="V493" i="9"/>
  <c r="V440" i="9"/>
  <c r="V342" i="9"/>
  <c r="V148" i="9"/>
  <c r="V321" i="9"/>
  <c r="V506" i="9"/>
  <c r="V339" i="9"/>
  <c r="V166" i="9"/>
  <c r="V495" i="9"/>
  <c r="V94" i="9"/>
  <c r="V40" i="9"/>
  <c r="V435" i="9"/>
  <c r="V54" i="9"/>
  <c r="V283" i="9"/>
  <c r="V416" i="9"/>
  <c r="V110" i="9"/>
  <c r="V254" i="9"/>
  <c r="V170" i="9"/>
  <c r="V221" i="9"/>
  <c r="V114" i="9"/>
  <c r="V356" i="9"/>
  <c r="V131" i="9"/>
  <c r="V112" i="9"/>
  <c r="V81" i="9"/>
  <c r="V505" i="9"/>
  <c r="V202" i="9"/>
  <c r="V259" i="9"/>
  <c r="V370" i="9"/>
  <c r="V51" i="9"/>
  <c r="V313" i="9"/>
  <c r="V498" i="9"/>
  <c r="V445" i="9"/>
  <c r="V491" i="9"/>
  <c r="V164" i="9"/>
  <c r="V418" i="9"/>
  <c r="V103" i="9"/>
  <c r="V306" i="9"/>
  <c r="V173" i="9"/>
  <c r="V360" i="9"/>
  <c r="V324" i="9"/>
  <c r="V357" i="9"/>
  <c r="V261" i="9"/>
  <c r="V425" i="9"/>
  <c r="V400" i="9"/>
  <c r="V269" i="9"/>
  <c r="V414" i="9"/>
  <c r="V212" i="9"/>
  <c r="V441" i="9"/>
  <c r="V312" i="9"/>
  <c r="V180" i="9"/>
  <c r="V309" i="9"/>
  <c r="V484" i="9"/>
  <c r="V160" i="9"/>
  <c r="V318" i="9"/>
  <c r="V503" i="9"/>
  <c r="V284" i="9"/>
  <c r="V328" i="9"/>
  <c r="V465" i="9"/>
  <c r="V497" i="9"/>
  <c r="V394" i="9"/>
  <c r="V141" i="9"/>
  <c r="V239" i="9"/>
  <c r="V431" i="9"/>
  <c r="V411" i="9"/>
  <c r="V197" i="9"/>
  <c r="V472" i="9"/>
  <c r="V66" i="9"/>
  <c r="V457" i="9"/>
  <c r="V231" i="9"/>
  <c r="V200" i="9"/>
  <c r="V227" i="9"/>
  <c r="V225" i="9"/>
  <c r="V352" i="9"/>
  <c r="V157" i="9"/>
  <c r="V442" i="9"/>
  <c r="V49" i="9"/>
  <c r="V205" i="9"/>
  <c r="V229" i="9"/>
  <c r="V483" i="9"/>
  <c r="V444" i="9"/>
  <c r="V423" i="9"/>
  <c r="V39" i="9"/>
  <c r="V65" i="9"/>
  <c r="V72" i="9"/>
  <c r="V115" i="9"/>
  <c r="V391" i="9"/>
  <c r="V108" i="9"/>
  <c r="V46" i="9"/>
  <c r="V354" i="9"/>
  <c r="V379" i="9"/>
  <c r="V419" i="9"/>
  <c r="V68" i="9"/>
  <c r="V266" i="9"/>
  <c r="V276" i="9"/>
  <c r="V325" i="9"/>
  <c r="V175" i="9"/>
  <c r="V252" i="9"/>
  <c r="V486" i="9"/>
  <c r="V60" i="9"/>
  <c r="V89" i="9"/>
  <c r="V489" i="9"/>
  <c r="V93" i="9"/>
  <c r="V218" i="9"/>
  <c r="V380" i="9"/>
  <c r="V482" i="9"/>
  <c r="V55" i="9"/>
  <c r="V490" i="9"/>
  <c r="V63" i="9"/>
  <c r="V48" i="9"/>
  <c r="V397" i="9"/>
  <c r="V373" i="9"/>
  <c r="V265" i="9"/>
  <c r="V85" i="9"/>
  <c r="V273" i="9"/>
  <c r="V80" i="9"/>
  <c r="V372" i="9"/>
  <c r="V388" i="9"/>
  <c r="V139" i="9"/>
  <c r="V69" i="9"/>
  <c r="V244" i="9"/>
  <c r="V355" i="9"/>
  <c r="V258" i="9"/>
  <c r="V430" i="9"/>
  <c r="V133" i="9"/>
  <c r="V335" i="9"/>
  <c r="V322" i="9"/>
  <c r="V198" i="9"/>
  <c r="V466" i="9"/>
  <c r="V214" i="9"/>
  <c r="V268" i="9"/>
  <c r="V154" i="9"/>
  <c r="V182" i="9"/>
  <c r="V421" i="9"/>
  <c r="V278" i="9"/>
  <c r="V232" i="9"/>
  <c r="V120" i="9"/>
  <c r="V381" i="9"/>
  <c r="V122" i="9"/>
  <c r="V172" i="9"/>
  <c r="V118" i="9"/>
  <c r="V291" i="9"/>
  <c r="V449" i="9"/>
  <c r="V389" i="9"/>
  <c r="V338" i="9"/>
  <c r="V427" i="9"/>
  <c r="V308" i="9"/>
  <c r="V217" i="9"/>
  <c r="V186" i="9"/>
  <c r="V77" i="9"/>
  <c r="V320" i="9"/>
  <c r="V196" i="9"/>
  <c r="V316" i="9"/>
  <c r="V78" i="9"/>
  <c r="V302" i="9"/>
  <c r="V347" i="9"/>
  <c r="V315" i="9"/>
  <c r="V272" i="9"/>
  <c r="V464" i="9"/>
  <c r="Y38" i="9"/>
  <c r="V292" i="9"/>
  <c r="V136" i="9"/>
  <c r="V408" i="9"/>
  <c r="V305" i="9"/>
  <c r="V130" i="9"/>
  <c r="V248" i="9"/>
  <c r="V219" i="9"/>
  <c r="V97" i="9"/>
  <c r="V434" i="9"/>
  <c r="V58" i="9"/>
  <c r="V417" i="9"/>
  <c r="V479" i="9"/>
  <c r="V478" i="9"/>
  <c r="V376" i="9"/>
  <c r="V404" i="9"/>
  <c r="V410" i="9"/>
  <c r="V359" i="9"/>
  <c r="V213" i="9"/>
  <c r="V298" i="9"/>
  <c r="V326" i="9"/>
  <c r="V341" i="9"/>
  <c r="BF319" i="9"/>
  <c r="BF150" i="9"/>
  <c r="BF116" i="9"/>
  <c r="BF272" i="9"/>
  <c r="BF233" i="9"/>
  <c r="BF462" i="9"/>
  <c r="BF170" i="9"/>
  <c r="BF505" i="9"/>
  <c r="BF365" i="9"/>
  <c r="BF156" i="9"/>
  <c r="BF268" i="9"/>
  <c r="BF235" i="9"/>
  <c r="BF284" i="9"/>
  <c r="BF439" i="9"/>
  <c r="BF316" i="9"/>
  <c r="BF172" i="9"/>
  <c r="BF444" i="9"/>
  <c r="BF327" i="9"/>
  <c r="BF279" i="9"/>
  <c r="BF121" i="9"/>
  <c r="BF53" i="9"/>
  <c r="BF88" i="9"/>
  <c r="BF297" i="9"/>
  <c r="BF113" i="9"/>
  <c r="BF370" i="9"/>
  <c r="BF443" i="9"/>
  <c r="BF215" i="9"/>
  <c r="BF492" i="9"/>
  <c r="BF418" i="9"/>
  <c r="BF173" i="9"/>
  <c r="BF398" i="9"/>
  <c r="BF303" i="9"/>
  <c r="BF489" i="9"/>
  <c r="BF413" i="9"/>
  <c r="BF43" i="9"/>
  <c r="BF49" i="9"/>
  <c r="BF56" i="9"/>
  <c r="BF324" i="9"/>
  <c r="BF390" i="9"/>
  <c r="BF48" i="9"/>
  <c r="BF256" i="9"/>
  <c r="BF262" i="9"/>
  <c r="BF167" i="9"/>
  <c r="BF198" i="9"/>
  <c r="BF368" i="9"/>
  <c r="BF245" i="9"/>
  <c r="AB118" i="9"/>
  <c r="AB371" i="9"/>
  <c r="AB378" i="9"/>
  <c r="AB163" i="9"/>
  <c r="AB279" i="9"/>
  <c r="AB123" i="9"/>
  <c r="AB235" i="9"/>
  <c r="AB316" i="9"/>
  <c r="AB171" i="9"/>
  <c r="AB69" i="9"/>
  <c r="AB300" i="9"/>
  <c r="AB87" i="9"/>
  <c r="AB336" i="9"/>
  <c r="AB460" i="9"/>
  <c r="AB110" i="9"/>
  <c r="AB507" i="9"/>
  <c r="AB49" i="9"/>
  <c r="AB281" i="9"/>
  <c r="AB438" i="9"/>
  <c r="AB233" i="9"/>
  <c r="AB226" i="9"/>
  <c r="AB506" i="9"/>
  <c r="P278" i="9"/>
  <c r="P386" i="9"/>
  <c r="P252" i="9"/>
  <c r="P465" i="9"/>
  <c r="P124" i="9"/>
  <c r="P474" i="9"/>
  <c r="P467" i="9"/>
  <c r="P265" i="9"/>
  <c r="P446" i="9"/>
  <c r="P482" i="9"/>
  <c r="P345" i="9"/>
  <c r="P141" i="9"/>
  <c r="P476" i="9"/>
  <c r="P232" i="9"/>
  <c r="P146" i="9"/>
  <c r="P173" i="9"/>
  <c r="P95" i="9"/>
  <c r="P140" i="9"/>
  <c r="P87" i="9"/>
  <c r="P504" i="9"/>
  <c r="P225" i="9"/>
  <c r="P110" i="9"/>
  <c r="P138" i="9"/>
  <c r="P241" i="9"/>
  <c r="P357" i="9"/>
  <c r="P460" i="9"/>
  <c r="P93" i="9"/>
  <c r="P233" i="9"/>
  <c r="P226" i="9"/>
  <c r="P313" i="9"/>
  <c r="DB342" i="9"/>
  <c r="DB493" i="9"/>
  <c r="DB374" i="9"/>
  <c r="DB252" i="9"/>
  <c r="DB399" i="9"/>
  <c r="DB340" i="9"/>
  <c r="DB329" i="9"/>
  <c r="DB278" i="9"/>
  <c r="DB404" i="9"/>
  <c r="DB228" i="9"/>
  <c r="DB61" i="9"/>
  <c r="DB407" i="9"/>
  <c r="DB107" i="9"/>
  <c r="DB66" i="9"/>
  <c r="DB155" i="9"/>
  <c r="DB359" i="9"/>
  <c r="DB174" i="9"/>
  <c r="DB231" i="9"/>
  <c r="DB97" i="9"/>
  <c r="DB500" i="9"/>
  <c r="DB417" i="9"/>
  <c r="DB307" i="9"/>
  <c r="DB80" i="9"/>
  <c r="DB408" i="9"/>
  <c r="DB482" i="9"/>
  <c r="DB204" i="9"/>
  <c r="DB406" i="9"/>
  <c r="DB388" i="9"/>
  <c r="DB344" i="9"/>
  <c r="DB452" i="9"/>
  <c r="DB269" i="9"/>
  <c r="DB345" i="9"/>
  <c r="DB449" i="9"/>
  <c r="DB467" i="9"/>
  <c r="DB206" i="9"/>
  <c r="DB326" i="9"/>
  <c r="DB335" i="9"/>
  <c r="DB320" i="9"/>
  <c r="DB130" i="9"/>
  <c r="DB264" i="9"/>
  <c r="DB298" i="9"/>
  <c r="DB487" i="9"/>
  <c r="DB148" i="9"/>
  <c r="DB212" i="9"/>
  <c r="DB261" i="9"/>
  <c r="DB424" i="9"/>
  <c r="DB490" i="9"/>
  <c r="DB279" i="9"/>
  <c r="DB453" i="9"/>
  <c r="DB276" i="9"/>
  <c r="DB268" i="9"/>
  <c r="DB457" i="9"/>
  <c r="DB136" i="9"/>
  <c r="DB128" i="9"/>
  <c r="DB250" i="9"/>
  <c r="DB117" i="9"/>
  <c r="DB304" i="9"/>
  <c r="DB385" i="9"/>
  <c r="DB373" i="9"/>
  <c r="DB165" i="9"/>
  <c r="DB181" i="9"/>
  <c r="DB394" i="9"/>
  <c r="DB122" i="9"/>
  <c r="DB96" i="9"/>
  <c r="DB101" i="9"/>
  <c r="DB267" i="9"/>
  <c r="DB255" i="9"/>
  <c r="DB48" i="9"/>
  <c r="DB462" i="9"/>
  <c r="DB375" i="9"/>
  <c r="DB423" i="9"/>
  <c r="DB289" i="9"/>
  <c r="DB199" i="9"/>
  <c r="DB44" i="9"/>
  <c r="DB391" i="9"/>
  <c r="DB55" i="9"/>
  <c r="DB314" i="9"/>
  <c r="DB420" i="9"/>
  <c r="DB498" i="9"/>
  <c r="DB243" i="9"/>
  <c r="DB489" i="9"/>
  <c r="DB444" i="9"/>
  <c r="DB311" i="9"/>
  <c r="DB233" i="9"/>
  <c r="DB492" i="9"/>
  <c r="DB369" i="9"/>
  <c r="CS25" i="9"/>
  <c r="BR386" i="9"/>
  <c r="BR98" i="9"/>
  <c r="BR493" i="9"/>
  <c r="BR363" i="9"/>
  <c r="BR409" i="9"/>
  <c r="BR430" i="9"/>
  <c r="BR367" i="9"/>
  <c r="BR427" i="9"/>
  <c r="BR62" i="9"/>
  <c r="BR216" i="9"/>
  <c r="BR393" i="9"/>
  <c r="BR228" i="9"/>
  <c r="BR153" i="9"/>
  <c r="BR124" i="9"/>
  <c r="BR260" i="9"/>
  <c r="BR333" i="9"/>
  <c r="BR471" i="9"/>
  <c r="BR263" i="9"/>
  <c r="BR97" i="9"/>
  <c r="BR425" i="9"/>
  <c r="BR192" i="9"/>
  <c r="BR264" i="9"/>
  <c r="BR211" i="9"/>
  <c r="BR258" i="9"/>
  <c r="BR59" i="9"/>
  <c r="BR152" i="9"/>
  <c r="BR482" i="9"/>
  <c r="BR378" i="9"/>
  <c r="BR265" i="9"/>
  <c r="BR408" i="9"/>
  <c r="BR68" i="9"/>
  <c r="BR384" i="9"/>
  <c r="BR494" i="9"/>
  <c r="BR395" i="9"/>
  <c r="BR410" i="9"/>
  <c r="BR476" i="9"/>
  <c r="BR291" i="9"/>
  <c r="BR235" i="9"/>
  <c r="BR157" i="9"/>
  <c r="BR148" i="9"/>
  <c r="BR133" i="9"/>
  <c r="BR499" i="9"/>
  <c r="BR454" i="9"/>
  <c r="BR165" i="9"/>
  <c r="BR87" i="9"/>
  <c r="BR472" i="9"/>
  <c r="BR203" i="9"/>
  <c r="BR480" i="9"/>
  <c r="BR67" i="9"/>
  <c r="BR416" i="9"/>
  <c r="BR236" i="9"/>
  <c r="BR293" i="9"/>
  <c r="BR268" i="9"/>
  <c r="BR360" i="9"/>
  <c r="BR455" i="9"/>
  <c r="BR299" i="9"/>
  <c r="BR354" i="9"/>
  <c r="BR136" i="9"/>
  <c r="BR95" i="9"/>
  <c r="BR191" i="9"/>
  <c r="BR251" i="9"/>
  <c r="BR48" i="9"/>
  <c r="BR507" i="9"/>
  <c r="BR47" i="9"/>
  <c r="BR324" i="9"/>
  <c r="BR54" i="9"/>
  <c r="BR366" i="9"/>
  <c r="BR56" i="9"/>
  <c r="BR271" i="9"/>
  <c r="BR110" i="9"/>
  <c r="BR49" i="9"/>
  <c r="BR63" i="9"/>
  <c r="BR149" i="9"/>
  <c r="BR205" i="9"/>
  <c r="BR240" i="9"/>
  <c r="BR267" i="9"/>
  <c r="BR44" i="9"/>
  <c r="BR314" i="9"/>
  <c r="BR166" i="9"/>
  <c r="BR319" i="9"/>
  <c r="BR89" i="9"/>
  <c r="BR401" i="9"/>
  <c r="BR451" i="9"/>
  <c r="BR349" i="9"/>
  <c r="BR412" i="9"/>
  <c r="BR127" i="9"/>
  <c r="BC210" i="9"/>
  <c r="BC478" i="9"/>
  <c r="BC358" i="9"/>
  <c r="BC463" i="9"/>
  <c r="BC382" i="9"/>
  <c r="BC79" i="9"/>
  <c r="BC62" i="9"/>
  <c r="BC234" i="9"/>
  <c r="BC493" i="9"/>
  <c r="BC464" i="9"/>
  <c r="BC409" i="9"/>
  <c r="BC160" i="9"/>
  <c r="BC231" i="9"/>
  <c r="BC196" i="9"/>
  <c r="BC192" i="9"/>
  <c r="BC471" i="9"/>
  <c r="BC348" i="9"/>
  <c r="BC359" i="9"/>
  <c r="BC422" i="9"/>
  <c r="BC317" i="9"/>
  <c r="BC80" i="9"/>
  <c r="BC227" i="9"/>
  <c r="BC248" i="9"/>
  <c r="BC258" i="9"/>
  <c r="BC269" i="9"/>
  <c r="BC221" i="9"/>
  <c r="BC147" i="9"/>
  <c r="BC437" i="9"/>
  <c r="BC361" i="9"/>
  <c r="BC452" i="9"/>
  <c r="BC112" i="9"/>
  <c r="BC115" i="9"/>
  <c r="BC246" i="9"/>
  <c r="BC209" i="9"/>
  <c r="BC162" i="9"/>
  <c r="BC479" i="9"/>
  <c r="BC500" i="9"/>
  <c r="BC338" i="9"/>
  <c r="BC505" i="9"/>
  <c r="BC499" i="9"/>
  <c r="BC202" i="9"/>
  <c r="BC282" i="9"/>
  <c r="BC141" i="9"/>
  <c r="BC436" i="9"/>
  <c r="BC296" i="9"/>
  <c r="BC290" i="9"/>
  <c r="BC279" i="9"/>
  <c r="BC480" i="9"/>
  <c r="BC332" i="9"/>
  <c r="BC272" i="9"/>
  <c r="BC176" i="9"/>
  <c r="BC203" i="9"/>
  <c r="BC161" i="9"/>
  <c r="BC244" i="9"/>
  <c r="BC497" i="9"/>
  <c r="BC128" i="9"/>
  <c r="BC230" i="9"/>
  <c r="BC103" i="9"/>
  <c r="BC106" i="9"/>
  <c r="BC293" i="9"/>
  <c r="BC95" i="9"/>
  <c r="BC250" i="9"/>
  <c r="BC195" i="9"/>
  <c r="BC237" i="9"/>
  <c r="BC117" i="9"/>
  <c r="BC304" i="9"/>
  <c r="BC268" i="9"/>
  <c r="BC283" i="9"/>
  <c r="BC225" i="9"/>
  <c r="BC385" i="9"/>
  <c r="BC181" i="9"/>
  <c r="BC73" i="9"/>
  <c r="BC116" i="9"/>
  <c r="BC197" i="9"/>
  <c r="BC122" i="9"/>
  <c r="BC468" i="9"/>
  <c r="BC236" i="9"/>
  <c r="BC220" i="9"/>
  <c r="BC271" i="9"/>
  <c r="BC380" i="9"/>
  <c r="BC462" i="9"/>
  <c r="BC251" i="9"/>
  <c r="BC190" i="9"/>
  <c r="BC324" i="9"/>
  <c r="BC328" i="9"/>
  <c r="BC423" i="9"/>
  <c r="BC460" i="9"/>
  <c r="BC239" i="9"/>
  <c r="BC187" i="9"/>
  <c r="BC43" i="9"/>
  <c r="BC42" i="9"/>
  <c r="BC391" i="9"/>
  <c r="BC75" i="9"/>
  <c r="BC149" i="9"/>
  <c r="BC39" i="9"/>
  <c r="BC243" i="9"/>
  <c r="BC495" i="9"/>
  <c r="BC401" i="9"/>
  <c r="BC451" i="9"/>
  <c r="BC314" i="9"/>
  <c r="BC350" i="9"/>
  <c r="BC343" i="9"/>
  <c r="BC370" i="9"/>
  <c r="BC428" i="9"/>
  <c r="BC319" i="9"/>
  <c r="BC492" i="9"/>
  <c r="BC477" i="9"/>
  <c r="BC233" i="9"/>
  <c r="BL25" i="9"/>
  <c r="M25" i="9"/>
  <c r="AH493" i="9"/>
  <c r="AH132" i="9"/>
  <c r="AH222" i="9"/>
  <c r="AH186" i="9"/>
  <c r="AH192" i="9"/>
  <c r="AH91" i="9"/>
  <c r="AH377" i="9"/>
  <c r="AH99" i="9"/>
  <c r="AH126" i="9"/>
  <c r="AH230" i="9"/>
  <c r="AH238" i="9"/>
  <c r="AH300" i="9"/>
  <c r="AH55" i="9"/>
  <c r="AH54" i="9"/>
  <c r="AH232" i="9"/>
  <c r="AH193" i="9"/>
  <c r="AH216" i="9"/>
  <c r="AH433" i="9"/>
  <c r="AH405" i="9"/>
  <c r="AH264" i="9"/>
  <c r="AH453" i="9"/>
  <c r="AH308" i="9"/>
  <c r="AH185" i="9"/>
  <c r="AH95" i="9"/>
  <c r="AH366" i="9"/>
  <c r="AH255" i="9"/>
  <c r="AH41" i="9"/>
  <c r="AH341" i="9"/>
  <c r="AH86" i="9"/>
  <c r="AH441" i="9"/>
  <c r="AH81" i="9"/>
  <c r="AH471" i="9"/>
  <c r="AH323" i="9"/>
  <c r="AH383" i="9"/>
  <c r="AH320" i="9"/>
  <c r="AH302" i="9"/>
  <c r="AH290" i="9"/>
  <c r="AH287" i="9"/>
  <c r="AH96" i="9"/>
  <c r="AH101" i="9"/>
  <c r="AH48" i="9"/>
  <c r="AH387" i="9"/>
  <c r="AH411" i="9"/>
  <c r="AH419" i="9"/>
  <c r="AH263" i="9"/>
  <c r="AH446" i="9"/>
  <c r="AH347" i="9"/>
  <c r="AH246" i="9"/>
  <c r="AH479" i="9"/>
  <c r="AH115" i="9"/>
  <c r="AH472" i="9"/>
  <c r="AH165" i="9"/>
  <c r="AH175" i="9"/>
  <c r="AH142" i="9"/>
  <c r="AH190" i="9"/>
  <c r="AH262" i="9"/>
  <c r="AH399" i="9"/>
  <c r="AH478" i="9"/>
  <c r="AH407" i="9"/>
  <c r="AH209" i="9"/>
  <c r="AH410" i="9"/>
  <c r="AH424" i="9"/>
  <c r="AH373" i="9"/>
  <c r="AH304" i="9"/>
  <c r="AH164" i="9"/>
  <c r="AH207" i="9"/>
  <c r="AH154" i="9"/>
  <c r="AH210" i="9"/>
  <c r="AH292" i="9"/>
  <c r="AH464" i="9"/>
  <c r="AH388" i="9"/>
  <c r="AH102" i="9"/>
  <c r="AH72" i="9"/>
  <c r="AH469" i="9"/>
  <c r="AH272" i="9"/>
  <c r="AH336" i="9"/>
  <c r="AH293" i="9"/>
  <c r="AH249" i="9"/>
  <c r="AH47" i="9"/>
  <c r="AH386" i="9"/>
  <c r="AH90" i="9"/>
  <c r="AH143" i="9"/>
  <c r="AH439" i="9"/>
  <c r="AH381" i="9"/>
  <c r="AH153" i="9"/>
  <c r="AH208" i="9"/>
  <c r="AH488" i="9"/>
  <c r="AH121" i="9"/>
  <c r="AH499" i="9"/>
  <c r="AH291" i="9"/>
  <c r="AH199" i="9"/>
  <c r="AH82" i="9"/>
  <c r="AH240" i="9"/>
  <c r="AH50" i="9"/>
  <c r="AH78" i="9"/>
  <c r="AH330" i="9"/>
  <c r="AH497" i="9"/>
  <c r="AH311" i="9"/>
  <c r="AH127" i="9"/>
  <c r="AH502" i="9"/>
  <c r="AH243" i="9"/>
  <c r="AH339" i="9"/>
  <c r="AH109" i="9"/>
  <c r="AH489" i="9"/>
  <c r="AH343" i="9"/>
  <c r="AH310" i="9"/>
  <c r="AH226" i="9"/>
  <c r="AH491" i="9"/>
  <c r="AH53" i="9"/>
  <c r="AH284" i="9"/>
  <c r="AH369" i="9"/>
  <c r="AH492" i="9"/>
  <c r="AE463" i="9"/>
  <c r="AE227" i="9"/>
  <c r="AE245" i="9"/>
  <c r="AE117" i="9"/>
  <c r="AE394" i="9"/>
  <c r="AE138" i="9"/>
  <c r="AE282" i="9"/>
  <c r="AE415" i="9"/>
  <c r="AE456" i="9"/>
  <c r="AE259" i="9"/>
  <c r="AE326" i="9"/>
  <c r="AE217" i="9"/>
  <c r="AE371" i="9"/>
  <c r="AE323" i="9"/>
  <c r="AE209" i="9"/>
  <c r="AE384" i="9"/>
  <c r="AE296" i="9"/>
  <c r="AE272" i="9"/>
  <c r="AE232" i="9"/>
  <c r="AE185" i="9"/>
  <c r="AE106" i="9"/>
  <c r="AE249" i="9"/>
  <c r="AE507" i="9"/>
  <c r="AE92" i="9"/>
  <c r="AE212" i="9"/>
  <c r="AE409" i="9"/>
  <c r="AE421" i="9"/>
  <c r="AE308" i="9"/>
  <c r="AE116" i="9"/>
  <c r="AE434" i="9"/>
  <c r="AE204" i="9"/>
  <c r="AE315" i="9"/>
  <c r="AE278" i="9"/>
  <c r="AE382" i="9"/>
  <c r="AE263" i="9"/>
  <c r="AE331" i="9"/>
  <c r="AE501" i="9"/>
  <c r="AE388" i="9"/>
  <c r="AE383" i="9"/>
  <c r="AE486" i="9"/>
  <c r="AE219" i="9"/>
  <c r="AE87" i="9"/>
  <c r="AE194" i="9"/>
  <c r="AE179" i="9"/>
  <c r="AE240" i="9"/>
  <c r="AE40" i="9"/>
  <c r="AE162" i="9"/>
  <c r="AE235" i="9"/>
  <c r="AE392" i="9"/>
  <c r="AE231" i="9"/>
  <c r="AE168" i="9"/>
  <c r="AE286" i="9"/>
  <c r="AE258" i="9"/>
  <c r="AE454" i="9"/>
  <c r="AE253" i="9"/>
  <c r="AE128" i="9"/>
  <c r="AE173" i="9"/>
  <c r="AE145" i="9"/>
  <c r="AE149" i="9"/>
  <c r="AE55" i="9"/>
  <c r="AE348" i="9"/>
  <c r="AE321" i="9"/>
  <c r="AE58" i="9"/>
  <c r="AE103" i="9"/>
  <c r="AE342" i="9"/>
  <c r="AE85" i="9"/>
  <c r="AE396" i="9"/>
  <c r="AE393" i="9"/>
  <c r="AE347" i="9"/>
  <c r="AE395" i="9"/>
  <c r="AE472" i="9"/>
  <c r="AE74" i="9"/>
  <c r="AE316" i="9"/>
  <c r="AE268" i="9"/>
  <c r="AE299" i="9"/>
  <c r="AE108" i="9"/>
  <c r="AE236" i="9"/>
  <c r="AE239" i="9"/>
  <c r="AE324" i="9"/>
  <c r="AE306" i="9"/>
  <c r="AE307" i="9"/>
  <c r="AE165" i="9"/>
  <c r="AE222" i="9"/>
  <c r="AE64" i="9"/>
  <c r="AE70" i="9"/>
  <c r="AE490" i="9"/>
  <c r="AE147" i="9"/>
  <c r="AE230" i="9"/>
  <c r="AE364" i="9"/>
  <c r="AE443" i="9"/>
  <c r="AE375" i="9"/>
  <c r="AE49" i="9"/>
  <c r="AE48" i="9"/>
  <c r="AE196" i="9"/>
  <c r="AE426" i="9"/>
  <c r="AE43" i="9"/>
  <c r="AE385" i="9"/>
  <c r="AE187" i="9"/>
  <c r="AE431" i="9"/>
  <c r="AE241" i="9"/>
  <c r="AE135" i="9"/>
  <c r="AE310" i="9"/>
  <c r="AE127" i="9"/>
  <c r="AE495" i="9"/>
  <c r="AE319" i="9"/>
  <c r="AE89" i="9"/>
  <c r="AE343" i="9"/>
  <c r="AE365" i="9"/>
  <c r="AE284" i="9"/>
  <c r="AE166" i="9"/>
  <c r="AE506" i="9"/>
  <c r="AE473" i="9"/>
  <c r="AE489" i="9"/>
  <c r="AE339" i="9"/>
  <c r="AE20" i="9"/>
  <c r="Y131" i="9"/>
  <c r="Y337" i="9"/>
  <c r="Y433" i="9"/>
  <c r="Y371" i="9"/>
  <c r="Y275" i="9"/>
  <c r="Y100" i="9"/>
  <c r="Y305" i="9"/>
  <c r="Y381" i="9"/>
  <c r="Y501" i="9"/>
  <c r="Y325" i="9"/>
  <c r="Y264" i="9"/>
  <c r="Y162" i="9"/>
  <c r="Y476" i="9"/>
  <c r="Y288" i="9"/>
  <c r="Y185" i="9"/>
  <c r="Y414" i="9"/>
  <c r="Y435" i="9"/>
  <c r="Y328" i="9"/>
  <c r="Y125" i="9"/>
  <c r="Y236" i="9"/>
  <c r="Y317" i="9"/>
  <c r="Y309" i="9"/>
  <c r="Y407" i="9"/>
  <c r="Y447" i="9"/>
  <c r="Y180" i="9"/>
  <c r="Y453" i="9"/>
  <c r="Y123" i="9"/>
  <c r="Y308" i="9"/>
  <c r="Y84" i="9"/>
  <c r="Y199" i="9"/>
  <c r="Y213" i="9"/>
  <c r="Y443" i="9"/>
  <c r="Y218" i="9"/>
  <c r="Y76" i="9"/>
  <c r="Y329" i="9"/>
  <c r="Y160" i="9"/>
  <c r="Y331" i="9"/>
  <c r="Y217" i="9"/>
  <c r="Y184" i="9"/>
  <c r="Y338" i="9"/>
  <c r="Y244" i="9"/>
  <c r="Y65" i="9"/>
  <c r="Y298" i="9"/>
  <c r="Y232" i="9"/>
  <c r="Y426" i="9"/>
  <c r="Y364" i="9"/>
  <c r="Y289" i="9"/>
  <c r="Y150" i="9"/>
  <c r="Y45" i="9"/>
  <c r="Y254" i="9"/>
  <c r="Y222" i="9"/>
  <c r="Y348" i="9"/>
  <c r="Y321" i="9"/>
  <c r="Y474" i="9"/>
  <c r="Y163" i="9"/>
  <c r="Y158" i="9"/>
  <c r="Y202" i="9"/>
  <c r="Y302" i="9"/>
  <c r="Y480" i="9"/>
  <c r="Y397" i="9"/>
  <c r="Y96" i="9"/>
  <c r="Y324" i="9"/>
  <c r="Y88" i="9"/>
  <c r="Y210" i="9"/>
  <c r="Y174" i="9"/>
  <c r="Y206" i="9"/>
  <c r="Y221" i="9"/>
  <c r="Y235" i="9"/>
  <c r="Y58" i="9"/>
  <c r="Y436" i="9"/>
  <c r="Y106" i="9"/>
  <c r="Y357" i="9"/>
  <c r="Y187" i="9"/>
  <c r="Y43" i="9"/>
  <c r="Y82" i="9"/>
  <c r="Y240" i="9"/>
  <c r="Y274" i="9"/>
  <c r="Y465" i="9"/>
  <c r="Y475" i="9"/>
  <c r="Y66" i="9"/>
  <c r="Y260" i="9"/>
  <c r="Y280" i="9"/>
  <c r="Y323" i="9"/>
  <c r="Y126" i="9"/>
  <c r="Y129" i="9"/>
  <c r="Y224" i="9"/>
  <c r="Y142" i="9"/>
  <c r="Y327" i="9"/>
  <c r="Y223" i="9"/>
  <c r="Y242" i="9"/>
  <c r="Y352" i="9"/>
  <c r="Y228" i="9"/>
  <c r="Y92" i="9"/>
  <c r="Y388" i="9"/>
  <c r="Y378" i="9"/>
  <c r="Y273" i="9"/>
  <c r="Y351" i="9"/>
  <c r="Y424" i="9"/>
  <c r="Y143" i="9"/>
  <c r="Y485" i="9"/>
  <c r="Y271" i="9"/>
  <c r="Y251" i="9"/>
  <c r="Y303" i="9"/>
  <c r="Y445" i="9"/>
  <c r="Y166" i="9"/>
  <c r="Y459" i="9"/>
  <c r="Y229" i="9"/>
  <c r="Y52" i="9"/>
  <c r="Y226" i="9"/>
  <c r="Y365" i="9"/>
  <c r="Y311" i="9"/>
  <c r="Y350" i="9"/>
  <c r="Y370" i="9"/>
  <c r="Y127" i="9"/>
  <c r="Y243" i="9"/>
  <c r="Y506" i="9"/>
  <c r="V25" i="9"/>
  <c r="V11" i="9"/>
  <c r="V26" i="9"/>
  <c r="V34" i="9"/>
  <c r="V31" i="9"/>
  <c r="V36" i="9"/>
  <c r="V14" i="9"/>
  <c r="V23" i="9"/>
  <c r="V9" i="9"/>
  <c r="AB259" i="9"/>
  <c r="AB265" i="9"/>
  <c r="AB203" i="9"/>
  <c r="AB170" i="9"/>
  <c r="AB125" i="9"/>
  <c r="AB187" i="9"/>
  <c r="P493" i="9"/>
  <c r="P362" i="9"/>
  <c r="P212" i="9"/>
  <c r="P488" i="9"/>
  <c r="P147" i="9"/>
  <c r="P353" i="9"/>
  <c r="P54" i="9"/>
  <c r="P495" i="9"/>
  <c r="DB131" i="9"/>
  <c r="DB496" i="9"/>
  <c r="DB124" i="9"/>
  <c r="DB260" i="9"/>
  <c r="DB347" i="9"/>
  <c r="DB257" i="9"/>
  <c r="DB215" i="9"/>
  <c r="DB379" i="9"/>
  <c r="DB325" i="9"/>
  <c r="DB494" i="9"/>
  <c r="DB200" i="9"/>
  <c r="DB288" i="9"/>
  <c r="DB129" i="9"/>
  <c r="DB486" i="9"/>
  <c r="DB256" i="9"/>
  <c r="DB283" i="9"/>
  <c r="DB426" i="9"/>
  <c r="DB300" i="9"/>
  <c r="DB418" i="9"/>
  <c r="DB187" i="9"/>
  <c r="DB239" i="9"/>
  <c r="DB366" i="9"/>
  <c r="DB484" i="9"/>
  <c r="DB448" i="9"/>
  <c r="CM25" i="9"/>
  <c r="BR169" i="9"/>
  <c r="BR419" i="9"/>
  <c r="BR78" i="9"/>
  <c r="BR80" i="9"/>
  <c r="BR286" i="9"/>
  <c r="BR189" i="9"/>
  <c r="BR215" i="9"/>
  <c r="BR91" i="9"/>
  <c r="BR295" i="9"/>
  <c r="BR246" i="9"/>
  <c r="BR200" i="9"/>
  <c r="BR151" i="9"/>
  <c r="BR279" i="9"/>
  <c r="BR467" i="9"/>
  <c r="BR122" i="9"/>
  <c r="BR336" i="9"/>
  <c r="BR106" i="9"/>
  <c r="BR45" i="9"/>
  <c r="BR284" i="9"/>
  <c r="BR226" i="9"/>
  <c r="BR444" i="9"/>
  <c r="BC374" i="9"/>
  <c r="BC450" i="9"/>
  <c r="BC208" i="9"/>
  <c r="BC107" i="9"/>
  <c r="BC347" i="9"/>
  <c r="BC60" i="9"/>
  <c r="BC323" i="9"/>
  <c r="BC390" i="9"/>
  <c r="BC474" i="9"/>
  <c r="BC286" i="9"/>
  <c r="BC312" i="9"/>
  <c r="BC146" i="9"/>
  <c r="BC486" i="9"/>
  <c r="BC74" i="9"/>
  <c r="BC426" i="9"/>
  <c r="BC253" i="9"/>
  <c r="BC108" i="9"/>
  <c r="BC238" i="9"/>
  <c r="BC69" i="9"/>
  <c r="BC287" i="9"/>
  <c r="BC398" i="9"/>
  <c r="BC254" i="9"/>
  <c r="BC249" i="9"/>
  <c r="BC48" i="9"/>
  <c r="BC207" i="9"/>
  <c r="BC289" i="9"/>
  <c r="BC418" i="9"/>
  <c r="BC71" i="9"/>
  <c r="BC53" i="9"/>
  <c r="BC334" i="9"/>
  <c r="BC127" i="9"/>
  <c r="V101" i="9"/>
  <c r="V439" i="9"/>
  <c r="V129" i="9"/>
  <c r="V377" i="9"/>
  <c r="V383" i="9"/>
  <c r="V249" i="9"/>
  <c r="V361" i="9"/>
  <c r="V476" i="9"/>
  <c r="V474" i="9"/>
  <c r="V349" i="9"/>
  <c r="V496" i="9"/>
  <c r="V144" i="9"/>
  <c r="V485" i="9"/>
  <c r="V362" i="9"/>
  <c r="V412" i="9"/>
  <c r="V492" i="9"/>
  <c r="V294" i="9"/>
  <c r="V235" i="9"/>
  <c r="V424" i="9"/>
  <c r="V250" i="9"/>
  <c r="V365" i="9"/>
  <c r="V481" i="9"/>
  <c r="V96" i="9"/>
  <c r="V348" i="9"/>
  <c r="V123" i="9"/>
  <c r="V385" i="9"/>
  <c r="V201" i="9"/>
  <c r="V413" i="9"/>
  <c r="V187" i="9"/>
  <c r="V240" i="9"/>
  <c r="V286" i="9"/>
  <c r="V83" i="9"/>
  <c r="V289" i="9"/>
  <c r="V314" i="9"/>
  <c r="V462" i="9"/>
  <c r="V88" i="9"/>
  <c r="V371" i="9"/>
  <c r="V470" i="9"/>
  <c r="V502" i="9"/>
  <c r="V366" i="9"/>
  <c r="V192" i="9"/>
  <c r="V471" i="9"/>
  <c r="V162" i="9"/>
  <c r="V237" i="9"/>
  <c r="V296" i="9"/>
  <c r="V437" i="9"/>
  <c r="V211" i="9"/>
  <c r="V409" i="9"/>
  <c r="V67" i="9"/>
  <c r="V392" i="9"/>
  <c r="V386" i="9"/>
  <c r="V147" i="9"/>
  <c r="V504" i="9"/>
  <c r="V79" i="9"/>
  <c r="V90" i="9"/>
  <c r="V336" i="9"/>
  <c r="V117" i="9"/>
  <c r="V329" i="9"/>
  <c r="V415" i="9"/>
  <c r="BF401" i="9"/>
  <c r="BF166" i="9"/>
  <c r="BF369" i="9"/>
  <c r="BF412" i="9"/>
  <c r="BF445" i="9"/>
  <c r="BF229" i="9"/>
  <c r="BF75" i="9"/>
  <c r="BF350" i="9"/>
  <c r="BF281" i="9"/>
  <c r="BF195" i="9"/>
  <c r="BF299" i="9"/>
  <c r="BF99" i="9"/>
  <c r="BF129" i="9"/>
  <c r="BF474" i="9"/>
  <c r="BF269" i="9"/>
  <c r="BF80" i="9"/>
  <c r="BF169" i="9"/>
  <c r="BF341" i="9"/>
  <c r="BF459" i="9"/>
  <c r="BF310" i="9"/>
  <c r="BF54" i="9"/>
  <c r="BF366" i="9"/>
  <c r="BF57" i="9"/>
  <c r="BF159" i="9"/>
  <c r="BF247" i="9"/>
  <c r="BF58" i="9"/>
  <c r="BF59" i="9"/>
  <c r="BF379" i="9"/>
  <c r="BF60" i="9"/>
  <c r="BF347" i="9"/>
  <c r="BF174" i="9"/>
  <c r="BF467" i="9"/>
  <c r="BF361" i="9"/>
  <c r="BF495" i="9"/>
  <c r="BF334" i="9"/>
  <c r="BF140" i="9"/>
  <c r="BF391" i="9"/>
  <c r="BF469" i="9"/>
  <c r="BF212" i="9"/>
  <c r="BF400" i="9"/>
  <c r="BF457" i="9"/>
  <c r="BF73" i="9"/>
  <c r="BF376" i="9"/>
  <c r="BF275" i="9"/>
  <c r="BF280" i="9"/>
  <c r="BF329" i="9"/>
  <c r="BF333" i="9"/>
  <c r="BF330" i="9"/>
  <c r="BF454" i="9"/>
  <c r="BF183" i="9"/>
  <c r="BF83" i="9"/>
  <c r="BF163" i="9"/>
  <c r="BF449" i="9"/>
  <c r="BF309" i="9"/>
  <c r="BF177" i="9"/>
  <c r="BF447" i="9"/>
  <c r="BF481" i="9"/>
  <c r="BF76" i="9"/>
  <c r="BF255" i="9"/>
  <c r="BF144" i="9"/>
  <c r="BF354" i="9"/>
  <c r="BF142" i="9"/>
  <c r="BF143" i="9"/>
  <c r="BF126" i="9"/>
  <c r="BF480" i="9"/>
  <c r="BF90" i="9"/>
  <c r="BF246" i="9"/>
  <c r="BF322" i="9"/>
  <c r="BF463" i="9"/>
  <c r="BF257" i="9"/>
  <c r="BF498" i="9"/>
  <c r="BF438" i="9"/>
  <c r="BF274" i="9"/>
  <c r="BF254" i="9"/>
  <c r="BF50" i="9"/>
  <c r="BF426" i="9"/>
  <c r="BF293" i="9"/>
  <c r="BF200" i="9"/>
  <c r="BF180" i="9"/>
  <c r="BF74" i="9"/>
  <c r="BF168" i="9"/>
  <c r="BF184" i="9"/>
  <c r="BF259" i="9"/>
  <c r="BF363" i="9"/>
  <c r="BF427" i="9"/>
  <c r="BF176" i="9"/>
  <c r="BF446" i="9"/>
  <c r="BF154" i="9"/>
  <c r="BF301" i="9"/>
  <c r="BF252" i="9"/>
  <c r="BF315" i="9"/>
  <c r="BF491" i="9"/>
  <c r="BF45" i="9"/>
  <c r="BF40" i="9"/>
  <c r="BF431" i="9"/>
  <c r="BF450" i="9"/>
  <c r="BF145" i="9"/>
  <c r="BF336" i="9"/>
  <c r="BF202" i="9"/>
  <c r="BF175" i="9"/>
  <c r="BF337" i="9"/>
  <c r="BF356" i="9"/>
  <c r="BF501" i="9"/>
  <c r="BF193" i="9"/>
  <c r="BF260" i="9"/>
  <c r="BF38" i="9"/>
  <c r="AH340" i="9"/>
  <c r="AH337" i="9"/>
  <c r="AH280" i="9"/>
  <c r="AH406" i="9"/>
  <c r="AH176" i="9"/>
  <c r="AH67" i="9"/>
  <c r="AH140" i="9"/>
  <c r="AH79" i="9"/>
  <c r="AH60" i="9"/>
  <c r="AH221" i="9"/>
  <c r="AH112" i="9"/>
  <c r="AH219" i="9"/>
  <c r="AH136" i="9"/>
  <c r="AH247" i="9"/>
  <c r="AH179" i="9"/>
  <c r="AH156" i="9"/>
  <c r="AH45" i="9"/>
  <c r="AH325" i="9"/>
  <c r="AH475" i="9"/>
  <c r="AH359" i="9"/>
  <c r="AH120" i="9"/>
  <c r="AH215" i="9"/>
  <c r="AH389" i="9"/>
  <c r="AH139" i="9"/>
  <c r="AH468" i="9"/>
  <c r="AH157" i="9"/>
  <c r="AH450" i="9"/>
  <c r="AH155" i="9"/>
  <c r="AH107" i="9"/>
  <c r="AH425" i="9"/>
  <c r="AH129" i="9"/>
  <c r="AH354" i="9"/>
  <c r="AH327" i="9"/>
  <c r="AH202" i="9"/>
  <c r="AH375" i="9"/>
  <c r="AH367" i="9"/>
  <c r="AH61" i="9"/>
  <c r="AH429" i="9"/>
  <c r="AH312" i="9"/>
  <c r="AH504" i="9"/>
  <c r="AH213" i="9"/>
  <c r="AH241" i="9"/>
  <c r="AH150" i="9"/>
  <c r="AH259" i="9"/>
  <c r="AH105" i="9"/>
  <c r="AH159" i="9"/>
  <c r="AH434" i="9"/>
  <c r="AH131" i="9"/>
  <c r="AH234" i="9"/>
  <c r="AH361" i="9"/>
  <c r="AH379" i="9"/>
  <c r="AH128" i="9"/>
  <c r="AH113" i="9"/>
  <c r="AH110" i="9"/>
  <c r="AH345" i="9"/>
  <c r="AH503" i="9"/>
  <c r="AH477" i="9"/>
  <c r="AH412" i="9"/>
  <c r="AH438" i="9"/>
  <c r="AH498" i="9"/>
  <c r="AH495" i="9"/>
  <c r="AH229" i="9"/>
  <c r="AH314" i="9"/>
  <c r="AE399" i="9"/>
  <c r="AE72" i="9"/>
  <c r="AE435" i="9"/>
  <c r="AE54" i="9"/>
  <c r="AE169" i="9"/>
  <c r="AE186" i="9"/>
  <c r="AE441" i="9"/>
  <c r="AE335" i="9"/>
  <c r="AE275" i="9"/>
  <c r="AE453" i="9"/>
  <c r="AE298" i="9"/>
  <c r="AE133" i="9"/>
  <c r="AE247" i="9"/>
  <c r="AE76" i="9"/>
  <c r="AE75" i="9"/>
  <c r="AE79" i="9"/>
  <c r="AE234" i="9"/>
  <c r="AE504" i="9"/>
  <c r="AE56" i="9"/>
  <c r="AE163" i="9"/>
  <c r="AE131" i="9"/>
  <c r="AE381" i="9"/>
  <c r="AE153" i="9"/>
  <c r="AE269" i="9"/>
  <c r="AE59" i="9"/>
  <c r="AE211" i="9"/>
  <c r="AE480" i="9"/>
  <c r="AE400" i="9"/>
  <c r="AE397" i="9"/>
  <c r="AE101" i="9"/>
  <c r="AE228" i="9"/>
  <c r="AE446" i="9"/>
  <c r="AE325" i="9"/>
  <c r="AE200" i="9"/>
  <c r="AE373" i="9"/>
  <c r="AE366" i="9"/>
  <c r="AE305" i="9"/>
  <c r="AE505" i="9"/>
  <c r="AE252" i="9"/>
  <c r="AE475" i="9"/>
  <c r="AE260" i="9"/>
  <c r="AE330" i="9"/>
  <c r="AE99" i="9"/>
  <c r="AE376" i="9"/>
  <c r="AE398" i="9"/>
  <c r="AE142" i="9"/>
  <c r="AE439" i="9"/>
  <c r="AE340" i="9"/>
  <c r="AE358" i="9"/>
  <c r="AE333" i="9"/>
  <c r="AE406" i="9"/>
  <c r="AE261" i="9"/>
  <c r="AE391" i="9"/>
  <c r="AE91" i="9"/>
  <c r="AE380" i="9"/>
  <c r="AE281" i="9"/>
  <c r="AE243" i="9"/>
  <c r="AE314" i="9"/>
  <c r="AE93" i="9"/>
  <c r="AE318" i="9"/>
  <c r="AE53" i="9"/>
  <c r="AE313" i="9"/>
  <c r="AE233" i="9"/>
  <c r="Y80" i="9"/>
  <c r="Y383" i="9"/>
  <c r="Y382" i="9"/>
  <c r="Y153" i="9"/>
  <c r="Y227" i="9"/>
  <c r="Y466" i="9"/>
  <c r="Y165" i="9"/>
  <c r="Y136" i="9"/>
  <c r="Y399" i="9"/>
  <c r="Y62" i="9"/>
  <c r="Y215" i="9"/>
  <c r="Y461" i="9"/>
  <c r="Y190" i="9"/>
  <c r="Y373" i="9"/>
  <c r="Y263" i="9"/>
  <c r="Y449" i="9"/>
  <c r="Y410" i="9"/>
  <c r="Y261" i="9"/>
  <c r="Y386" i="9"/>
  <c r="Y192" i="9"/>
  <c r="Y486" i="9"/>
  <c r="Y230" i="9"/>
  <c r="Y69" i="9"/>
  <c r="Y304" i="9"/>
  <c r="Y75" i="9"/>
  <c r="Y387" i="9"/>
  <c r="Y487" i="9"/>
  <c r="Y307" i="9"/>
  <c r="Y482" i="9"/>
  <c r="Y296" i="9"/>
  <c r="Y253" i="9"/>
  <c r="Y108" i="9"/>
  <c r="Y375" i="9"/>
  <c r="Y164" i="9"/>
  <c r="Y427" i="9"/>
  <c r="Y196" i="9"/>
  <c r="Y231" i="9"/>
  <c r="Y102" i="9"/>
  <c r="Y245" i="9"/>
  <c r="Y239" i="9"/>
  <c r="Y55" i="9"/>
  <c r="Y47" i="9"/>
  <c r="Y463" i="9"/>
  <c r="Y78" i="9"/>
  <c r="Y499" i="9"/>
  <c r="Y119" i="9"/>
  <c r="Y462" i="9"/>
  <c r="Y178" i="9"/>
  <c r="Y502" i="9"/>
  <c r="Y491" i="9"/>
  <c r="Y314" i="9"/>
  <c r="Y448" i="9"/>
  <c r="Y420" i="9"/>
  <c r="Y71" i="9"/>
  <c r="AB405" i="9"/>
  <c r="AB287" i="9"/>
  <c r="AB237" i="9"/>
  <c r="AB443" i="9"/>
  <c r="AB178" i="9"/>
  <c r="P478" i="9"/>
  <c r="P259" i="9"/>
  <c r="P137" i="9"/>
  <c r="P74" i="9"/>
  <c r="P400" i="9"/>
  <c r="P507" i="9"/>
  <c r="P150" i="9"/>
  <c r="DB450" i="9"/>
  <c r="DB79" i="9"/>
  <c r="DB189" i="9"/>
  <c r="DB285" i="9"/>
  <c r="DB78" i="9"/>
  <c r="DB421" i="9"/>
  <c r="DB102" i="9"/>
  <c r="DB100" i="9"/>
  <c r="DB393" i="9"/>
  <c r="DB472" i="9"/>
  <c r="DB410" i="9"/>
  <c r="DB113" i="9"/>
  <c r="DB368" i="9"/>
  <c r="DB364" i="9"/>
  <c r="DB281" i="9"/>
  <c r="DB47" i="9"/>
  <c r="DB251" i="9"/>
  <c r="DB491" i="9"/>
  <c r="DB339" i="9"/>
  <c r="DB403" i="9"/>
  <c r="BR210" i="9"/>
  <c r="BR278" i="9"/>
  <c r="BR208" i="9"/>
  <c r="BR206" i="9"/>
  <c r="BR259" i="9"/>
  <c r="BR500" i="9"/>
  <c r="BR221" i="9"/>
  <c r="BR356" i="9"/>
  <c r="BR102" i="9"/>
  <c r="BR212" i="9"/>
  <c r="BR368" i="9"/>
  <c r="BR195" i="9"/>
  <c r="BR351" i="9"/>
  <c r="BR135" i="9"/>
  <c r="BR304" i="9"/>
  <c r="BR225" i="9"/>
  <c r="BR391" i="9"/>
  <c r="BR164" i="9"/>
  <c r="BR460" i="9"/>
  <c r="BR207" i="9"/>
  <c r="BR334" i="9"/>
  <c r="BR491" i="9"/>
  <c r="BR339" i="9"/>
  <c r="BC252" i="9"/>
  <c r="BC301" i="9"/>
  <c r="BC66" i="9"/>
  <c r="BC186" i="9"/>
  <c r="BC177" i="9"/>
  <c r="BC384" i="9"/>
  <c r="BC90" i="9"/>
  <c r="BC180" i="9"/>
  <c r="BC377" i="9"/>
  <c r="BC405" i="9"/>
  <c r="BC200" i="9"/>
  <c r="BC148" i="9"/>
  <c r="BC316" i="9"/>
  <c r="BC429" i="9"/>
  <c r="BC212" i="9"/>
  <c r="BC431" i="9"/>
  <c r="BC198" i="9"/>
  <c r="BC416" i="9"/>
  <c r="BC434" i="9"/>
  <c r="BC375" i="9"/>
  <c r="BC223" i="9"/>
  <c r="BC218" i="9"/>
  <c r="BC281" i="9"/>
  <c r="BC507" i="9"/>
  <c r="BC93" i="9"/>
  <c r="BC481" i="9"/>
  <c r="BC284" i="9"/>
  <c r="BX25" i="9"/>
  <c r="V271" i="9"/>
  <c r="V299" i="9"/>
  <c r="V62" i="9"/>
  <c r="V188" i="9"/>
  <c r="V190" i="9"/>
  <c r="V149" i="9"/>
  <c r="V113" i="9"/>
  <c r="V500" i="9"/>
  <c r="V138" i="9"/>
  <c r="V350" i="9"/>
  <c r="V378" i="9"/>
  <c r="V255" i="9"/>
  <c r="V429" i="9"/>
  <c r="V282" i="9"/>
  <c r="V222" i="9"/>
  <c r="V44" i="9"/>
  <c r="V135" i="9"/>
  <c r="V132" i="9"/>
  <c r="V433" i="9"/>
  <c r="V285" i="9"/>
  <c r="V167" i="9"/>
  <c r="V507" i="9"/>
  <c r="V142" i="9"/>
  <c r="V242" i="9"/>
  <c r="V153" i="9"/>
  <c r="V358" i="9"/>
  <c r="V428" i="9"/>
  <c r="V443" i="9"/>
  <c r="V42" i="9"/>
  <c r="V398" i="9"/>
  <c r="V247" i="9"/>
  <c r="V246" i="9"/>
  <c r="V451" i="9"/>
  <c r="V236" i="9"/>
  <c r="V43" i="9"/>
  <c r="V436" i="9"/>
  <c r="V224" i="9"/>
  <c r="V447" i="9"/>
  <c r="V343" i="9"/>
  <c r="V75" i="9"/>
  <c r="V95" i="9"/>
  <c r="V143" i="9"/>
  <c r="V228" i="9"/>
  <c r="V146" i="9"/>
  <c r="V301" i="9"/>
  <c r="V399" i="9"/>
  <c r="V263" i="9"/>
  <c r="V463" i="9"/>
  <c r="V100" i="9"/>
  <c r="V402" i="9"/>
  <c r="V151" i="9"/>
  <c r="V191" i="9"/>
  <c r="V264" i="9"/>
  <c r="V245" i="9"/>
  <c r="V194" i="9"/>
  <c r="V163" i="9"/>
  <c r="V330" i="9"/>
  <c r="V195" i="9"/>
  <c r="BF273" i="9"/>
  <c r="BF240" i="9"/>
  <c r="BF455" i="9"/>
  <c r="BF149" i="9"/>
  <c r="BF218" i="9"/>
  <c r="BF294" i="9"/>
  <c r="BF44" i="9"/>
  <c r="BF328" i="9"/>
  <c r="BF448" i="9"/>
  <c r="BF223" i="9"/>
  <c r="BF125" i="9"/>
  <c r="BF487" i="9"/>
  <c r="BF115" i="9"/>
  <c r="BF486" i="9"/>
  <c r="BF393" i="9"/>
  <c r="BF471" i="9"/>
  <c r="BF155" i="9"/>
  <c r="BF332" i="9"/>
  <c r="BF345" i="9"/>
  <c r="BF318" i="9"/>
  <c r="BF339" i="9"/>
  <c r="BF346" i="9"/>
  <c r="BF239" i="9"/>
  <c r="BF148" i="9"/>
  <c r="BF270" i="9"/>
  <c r="BF194" i="9"/>
  <c r="BF461" i="9"/>
  <c r="BF225" i="9"/>
  <c r="BF171" i="9"/>
  <c r="BF222" i="9"/>
  <c r="BF359" i="9"/>
  <c r="BF478" i="9"/>
  <c r="BF321" i="9"/>
  <c r="BF392" i="9"/>
  <c r="BF503" i="9"/>
  <c r="BF55" i="9"/>
  <c r="BF306" i="9"/>
  <c r="BF42" i="9"/>
  <c r="BF108" i="9"/>
  <c r="BF236" i="9"/>
  <c r="BF290" i="9"/>
  <c r="BF466" i="9"/>
  <c r="BF161" i="9"/>
  <c r="BF114" i="9"/>
  <c r="BF405" i="9"/>
  <c r="BF64" i="9"/>
  <c r="BF415" i="9"/>
  <c r="BF62" i="9"/>
  <c r="BF185" i="9"/>
  <c r="BF453" i="9"/>
  <c r="BF133" i="9"/>
  <c r="BF406" i="9"/>
  <c r="BF325" i="9"/>
  <c r="BF231" i="9"/>
  <c r="BF278" i="9"/>
  <c r="BF307" i="9"/>
  <c r="BF483" i="9"/>
  <c r="BF127" i="9"/>
  <c r="BF460" i="9"/>
  <c r="BF241" i="9"/>
  <c r="BF295" i="9"/>
  <c r="BF87" i="9"/>
  <c r="BF394" i="9"/>
  <c r="BF308" i="9"/>
  <c r="BF158" i="9"/>
  <c r="BF282" i="9"/>
  <c r="BF97" i="9"/>
  <c r="BF120" i="9"/>
  <c r="BF381" i="9"/>
  <c r="BF493" i="9"/>
  <c r="BF465" i="9"/>
  <c r="BF420" i="9"/>
  <c r="BF458" i="9"/>
  <c r="BF104" i="9"/>
  <c r="BF380" i="9"/>
  <c r="BF106" i="9"/>
  <c r="BF276" i="9"/>
  <c r="BF373" i="9"/>
  <c r="BF372" i="9"/>
  <c r="BF95" i="9"/>
  <c r="BF479" i="9"/>
  <c r="BF422" i="9"/>
  <c r="BF407" i="9"/>
  <c r="BF355" i="9"/>
  <c r="BF421" i="9"/>
  <c r="BF326" i="9"/>
  <c r="BF490" i="9"/>
  <c r="BF118" i="9"/>
  <c r="BF188" i="9"/>
  <c r="BF396" i="9"/>
  <c r="BF388" i="9"/>
  <c r="BF228" i="9"/>
  <c r="BF243" i="9"/>
  <c r="BF353" i="9"/>
  <c r="BF267" i="9"/>
  <c r="BF435" i="9"/>
  <c r="BF402" i="9"/>
  <c r="BF300" i="9"/>
  <c r="BF436" i="9"/>
  <c r="BF265" i="9"/>
  <c r="BF141" i="9"/>
  <c r="BF482" i="9"/>
  <c r="BF323" i="9"/>
  <c r="BF248" i="9"/>
  <c r="BF131" i="9"/>
  <c r="BF210" i="9"/>
  <c r="AH430" i="9"/>
  <c r="AH307" i="9"/>
  <c r="AH184" i="9"/>
  <c r="AH158" i="9"/>
  <c r="AH394" i="9"/>
  <c r="AH462" i="9"/>
  <c r="AH376" i="9"/>
  <c r="AH463" i="9"/>
  <c r="AH322" i="9"/>
  <c r="AH275" i="9"/>
  <c r="AH211" i="9"/>
  <c r="AH203" i="9"/>
  <c r="AH73" i="9"/>
  <c r="AH173" i="9"/>
  <c r="AH88" i="9"/>
  <c r="AH271" i="9"/>
  <c r="AH44" i="9"/>
  <c r="AH187" i="9"/>
  <c r="AH392" i="9"/>
  <c r="AH321" i="9"/>
  <c r="AH286" i="9"/>
  <c r="AH480" i="9"/>
  <c r="AH69" i="9"/>
  <c r="AH397" i="9"/>
  <c r="AH418" i="9"/>
  <c r="AH84" i="9"/>
  <c r="AH278" i="9"/>
  <c r="AH188" i="9"/>
  <c r="AH490" i="9"/>
  <c r="AH265" i="9"/>
  <c r="AH398" i="9"/>
  <c r="AH197" i="9"/>
  <c r="AH104" i="9"/>
  <c r="AH130" i="9"/>
  <c r="AH363" i="9"/>
  <c r="AH118" i="9"/>
  <c r="AH333" i="9"/>
  <c r="AH100" i="9"/>
  <c r="AH282" i="9"/>
  <c r="AH431" i="9"/>
  <c r="AH40" i="9"/>
  <c r="AH415" i="9"/>
  <c r="AH326" i="9"/>
  <c r="AH356" i="9"/>
  <c r="AH146" i="9"/>
  <c r="AH195" i="9"/>
  <c r="AH289" i="9"/>
  <c r="AH372" i="9"/>
  <c r="AH228" i="9"/>
  <c r="AH217" i="9"/>
  <c r="AH452" i="9"/>
  <c r="AH457" i="9"/>
  <c r="AH242" i="9"/>
  <c r="AH75" i="9"/>
  <c r="AH404" i="9"/>
  <c r="AH180" i="9"/>
  <c r="AH334" i="9"/>
  <c r="AH445" i="9"/>
  <c r="AH473" i="9"/>
  <c r="AH401" i="9"/>
  <c r="AH318" i="9"/>
  <c r="AH483" i="9"/>
  <c r="AE132" i="9"/>
  <c r="AE158" i="9"/>
  <c r="AE462" i="9"/>
  <c r="AE39" i="9"/>
  <c r="AE210" i="9"/>
  <c r="AE285" i="9"/>
  <c r="AE81" i="9"/>
  <c r="AE474" i="9"/>
  <c r="AE390" i="9"/>
  <c r="AE351" i="9"/>
  <c r="AE203" i="9"/>
  <c r="AE195" i="9"/>
  <c r="AE88" i="9"/>
  <c r="AE271" i="9"/>
  <c r="AE193" i="9"/>
  <c r="AE408" i="9"/>
  <c r="AE42" i="9"/>
  <c r="AE466" i="9"/>
  <c r="AE317" i="9"/>
  <c r="AE80" i="9"/>
  <c r="AE359" i="9"/>
  <c r="AE356" i="9"/>
  <c r="AE273" i="9"/>
  <c r="AE476" i="9"/>
  <c r="AE191" i="9"/>
  <c r="AE96" i="9"/>
  <c r="AE144" i="9"/>
  <c r="AE100" i="9"/>
  <c r="AE189" i="9"/>
  <c r="AE97" i="9"/>
  <c r="AE264" i="9"/>
  <c r="AE487" i="9"/>
  <c r="AE197" i="9"/>
  <c r="AE418" i="9"/>
  <c r="AE214" i="9"/>
  <c r="AE465" i="9"/>
  <c r="AE419" i="9"/>
  <c r="AE449" i="9"/>
  <c r="AE295" i="9"/>
  <c r="AE265" i="9"/>
  <c r="AE368" i="9"/>
  <c r="AE199" i="9"/>
  <c r="AE167" i="9"/>
  <c r="AE218" i="9"/>
  <c r="AE184" i="9"/>
  <c r="AE257" i="9"/>
  <c r="AE65" i="9"/>
  <c r="AE67" i="9"/>
  <c r="AE104" i="9"/>
  <c r="AE405" i="9"/>
  <c r="AE468" i="9"/>
  <c r="AE47" i="9"/>
  <c r="AE413" i="9"/>
  <c r="AE334" i="9"/>
  <c r="AE448" i="9"/>
  <c r="AE71" i="9"/>
  <c r="AE52" i="9"/>
  <c r="AE483" i="9"/>
  <c r="AE484" i="9"/>
  <c r="AE412" i="9"/>
  <c r="Y358" i="9"/>
  <c r="Y86" i="9"/>
  <c r="Y437" i="9"/>
  <c r="Y292" i="9"/>
  <c r="Y234" i="9"/>
  <c r="Y479" i="9"/>
  <c r="Y457" i="9"/>
  <c r="Y139" i="9"/>
  <c r="Y220" i="9"/>
  <c r="Y430" i="9"/>
  <c r="Y404" i="9"/>
  <c r="Y362" i="9"/>
  <c r="Y172" i="9"/>
  <c r="Y250" i="9"/>
  <c r="Y423" i="9"/>
  <c r="Y60" i="9"/>
  <c r="Y97" i="9"/>
  <c r="Y258" i="9"/>
  <c r="Y270" i="9"/>
  <c r="Y389" i="9"/>
  <c r="Y432" i="9"/>
  <c r="Y101" i="9"/>
  <c r="Y409" i="9"/>
  <c r="Y120" i="9"/>
  <c r="Y344" i="9"/>
  <c r="Y219" i="9"/>
  <c r="Y133" i="9"/>
  <c r="Y194" i="9"/>
  <c r="Y434" i="9"/>
  <c r="Y57" i="9"/>
  <c r="Y104" i="9"/>
  <c r="Y422" i="9"/>
  <c r="Y488" i="9"/>
  <c r="Y176" i="9"/>
  <c r="Y368" i="9"/>
  <c r="Y394" i="9"/>
  <c r="Y138" i="9"/>
  <c r="Y353" i="9"/>
  <c r="Y411" i="9"/>
  <c r="Y188" i="9"/>
  <c r="Y490" i="9"/>
  <c r="Y161" i="9"/>
  <c r="Y287" i="9"/>
  <c r="Y110" i="9"/>
  <c r="Y41" i="9"/>
  <c r="Y400" i="9"/>
  <c r="Y132" i="9"/>
  <c r="Y177" i="9"/>
  <c r="Y425" i="9"/>
  <c r="Y112" i="9"/>
  <c r="Y200" i="9"/>
  <c r="Y238" i="9"/>
  <c r="Y48" i="9"/>
  <c r="Y310" i="9"/>
  <c r="Y498" i="9"/>
  <c r="Y483" i="9"/>
  <c r="Y444" i="9"/>
  <c r="Y481" i="9"/>
  <c r="Y503" i="9"/>
  <c r="Y458" i="9"/>
  <c r="Y369" i="9"/>
  <c r="V22" i="9"/>
  <c r="V32" i="9"/>
  <c r="V27" i="9"/>
  <c r="V28" i="9"/>
  <c r="AQ10" i="9"/>
  <c r="AB102" i="9"/>
  <c r="AB447" i="9"/>
  <c r="AB126" i="9"/>
  <c r="AB150" i="9"/>
  <c r="AB48" i="9"/>
  <c r="AB365" i="9"/>
  <c r="P277" i="9"/>
  <c r="P323" i="9"/>
  <c r="P453" i="9"/>
  <c r="P96" i="9"/>
  <c r="P403" i="9"/>
  <c r="DB465" i="9"/>
  <c r="DB98" i="9"/>
  <c r="DB440" i="9"/>
  <c r="DB192" i="9"/>
  <c r="DB62" i="9"/>
  <c r="DB377" i="9"/>
  <c r="DB246" i="9"/>
  <c r="DB227" i="9"/>
  <c r="DB151" i="9"/>
  <c r="DB245" i="9"/>
  <c r="DB291" i="9"/>
  <c r="DB161" i="9"/>
  <c r="DB145" i="9"/>
  <c r="DB431" i="9"/>
  <c r="DB287" i="9"/>
  <c r="DB432" i="9"/>
  <c r="DB346" i="9"/>
  <c r="DB57" i="9"/>
  <c r="DB138" i="9"/>
  <c r="DB380" i="9"/>
  <c r="DB327" i="9"/>
  <c r="DB401" i="9"/>
  <c r="DB413" i="9"/>
  <c r="DB349" i="9"/>
  <c r="P25" i="9"/>
  <c r="BR337" i="9"/>
  <c r="BR252" i="9"/>
  <c r="BR292" i="9"/>
  <c r="BR177" i="9"/>
  <c r="BR490" i="9"/>
  <c r="BR275" i="9"/>
  <c r="BR180" i="9"/>
  <c r="BR120" i="9"/>
  <c r="BR376" i="9"/>
  <c r="BR469" i="9"/>
  <c r="BR466" i="9"/>
  <c r="BR379" i="9"/>
  <c r="BR141" i="9"/>
  <c r="BR402" i="9"/>
  <c r="BR161" i="9"/>
  <c r="BR170" i="9"/>
  <c r="BR283" i="9"/>
  <c r="BR57" i="9"/>
  <c r="BR140" i="9"/>
  <c r="BR353" i="9"/>
  <c r="BR46" i="9"/>
  <c r="BR229" i="9"/>
  <c r="BR473" i="9"/>
  <c r="BR477" i="9"/>
  <c r="BC367" i="9"/>
  <c r="BC337" i="9"/>
  <c r="BC280" i="9"/>
  <c r="BC86" i="9"/>
  <c r="BC501" i="9"/>
  <c r="BC266" i="9"/>
  <c r="BC168" i="9"/>
  <c r="BC270" i="9"/>
  <c r="BC201" i="9"/>
  <c r="BC372" i="9"/>
  <c r="BC137" i="9"/>
  <c r="BC261" i="9"/>
  <c r="BC133" i="9"/>
  <c r="BC276" i="9"/>
  <c r="BC58" i="9"/>
  <c r="BC360" i="9"/>
  <c r="BC145" i="9"/>
  <c r="BC167" i="9"/>
  <c r="BC136" i="9"/>
  <c r="BC134" i="9"/>
  <c r="BC55" i="9"/>
  <c r="BC57" i="9"/>
  <c r="BC44" i="9"/>
  <c r="BC50" i="9"/>
  <c r="BC226" i="9"/>
  <c r="BC420" i="9"/>
  <c r="BC412" i="9"/>
  <c r="BC502" i="9"/>
  <c r="AB25" i="9"/>
  <c r="V41" i="9"/>
  <c r="V241" i="9"/>
  <c r="V84" i="9"/>
  <c r="V230" i="9"/>
  <c r="V61" i="9"/>
  <c r="V177" i="9"/>
  <c r="V251" i="9"/>
  <c r="V467" i="9"/>
  <c r="V171" i="9"/>
  <c r="V420" i="9"/>
  <c r="V460" i="9"/>
  <c r="V422" i="9"/>
  <c r="V181" i="9"/>
  <c r="V317" i="9"/>
  <c r="V461" i="9"/>
  <c r="V369" i="9"/>
  <c r="V307" i="9"/>
  <c r="V375" i="9"/>
  <c r="V176" i="9"/>
  <c r="V111" i="9"/>
  <c r="V290" i="9"/>
  <c r="V71" i="9"/>
  <c r="V475" i="9"/>
  <c r="V327" i="9"/>
  <c r="V454" i="9"/>
  <c r="V203" i="9"/>
  <c r="V480" i="9"/>
  <c r="V127" i="9"/>
  <c r="V267" i="9"/>
  <c r="V432" i="9"/>
  <c r="V494" i="9"/>
  <c r="V297" i="9"/>
  <c r="V169" i="9"/>
  <c r="V477" i="9"/>
  <c r="V134" i="9"/>
  <c r="V158" i="9"/>
  <c r="V184" i="9"/>
  <c r="V452" i="9"/>
  <c r="V293" i="9"/>
  <c r="V226" i="9"/>
  <c r="V156" i="9"/>
  <c r="V76" i="9"/>
  <c r="V208" i="9"/>
  <c r="V405" i="9"/>
  <c r="V331" i="9"/>
  <c r="V337" i="9"/>
  <c r="V99" i="9"/>
  <c r="V106" i="9"/>
  <c r="V288" i="9"/>
  <c r="V287" i="9"/>
  <c r="V390" i="9"/>
  <c r="V333" i="9"/>
  <c r="V59" i="9"/>
  <c r="V210" i="9"/>
  <c r="V107" i="9"/>
  <c r="V215" i="9"/>
  <c r="V363" i="9"/>
  <c r="V368" i="9"/>
  <c r="V102" i="9"/>
  <c r="BF289" i="9"/>
  <c r="BF205" i="9"/>
  <c r="BF51" i="9"/>
  <c r="BF213" i="9"/>
  <c r="BF122" i="9"/>
  <c r="BF312" i="9"/>
  <c r="BF417" i="9"/>
  <c r="BF82" i="9"/>
  <c r="BF93" i="9"/>
  <c r="BF220" i="9"/>
  <c r="BF65" i="9"/>
  <c r="BF123" i="9"/>
  <c r="BF468" i="9"/>
  <c r="BF199" i="9"/>
  <c r="BF292" i="9"/>
  <c r="BF217" i="9"/>
  <c r="BF367" i="9"/>
  <c r="BF442" i="9"/>
  <c r="BF440" i="9"/>
  <c r="BF502" i="9"/>
  <c r="BF46" i="9"/>
  <c r="BF507" i="9"/>
  <c r="BF39" i="9"/>
  <c r="BF242" i="9"/>
  <c r="BF135" i="9"/>
  <c r="BF261" i="9"/>
  <c r="BF296" i="9"/>
  <c r="BF103" i="9"/>
  <c r="BF79" i="9"/>
  <c r="BF425" i="9"/>
  <c r="BF61" i="9"/>
  <c r="BF317" i="9"/>
  <c r="BF186" i="9"/>
  <c r="BF343" i="9"/>
  <c r="BF52" i="9"/>
  <c r="BF357" i="9"/>
  <c r="BF271" i="9"/>
  <c r="BF96" i="9"/>
  <c r="BF432" i="9"/>
  <c r="BF197" i="9"/>
  <c r="BF182" i="9"/>
  <c r="BF244" i="9"/>
  <c r="BF424" i="9"/>
  <c r="BF362" i="9"/>
  <c r="BF437" i="9"/>
  <c r="BF285" i="9"/>
  <c r="BF340" i="9"/>
  <c r="BF352" i="9"/>
  <c r="BF137" i="9"/>
  <c r="BF320" i="9"/>
  <c r="BF298" i="9"/>
  <c r="BF206" i="9"/>
  <c r="BF286" i="9"/>
  <c r="BF404" i="9"/>
  <c r="BF342" i="9"/>
  <c r="BF411" i="9"/>
  <c r="BF349" i="9"/>
  <c r="BF314" i="9"/>
  <c r="BF423" i="9"/>
  <c r="BF249" i="9"/>
  <c r="BF414" i="9"/>
  <c r="BF499" i="9"/>
  <c r="BF237" i="9"/>
  <c r="BF497" i="9"/>
  <c r="BF434" i="9"/>
  <c r="BF384" i="9"/>
  <c r="BF263" i="9"/>
  <c r="BF208" i="9"/>
  <c r="BF456" i="9"/>
  <c r="BF227" i="9"/>
  <c r="BF192" i="9"/>
  <c r="BF428" i="9"/>
  <c r="BF89" i="9"/>
  <c r="BF47" i="9"/>
  <c r="BF164" i="9"/>
  <c r="BF377" i="9"/>
  <c r="BF378" i="9"/>
  <c r="BF69" i="9"/>
  <c r="BF351" i="9"/>
  <c r="BF181" i="9"/>
  <c r="BF66" i="9"/>
  <c r="BF209" i="9"/>
  <c r="BF464" i="9"/>
  <c r="BF358" i="9"/>
  <c r="BF78" i="9"/>
  <c r="BF119" i="9"/>
  <c r="BF382" i="9"/>
  <c r="BF221" i="9"/>
  <c r="BF107" i="9"/>
  <c r="BF85" i="9"/>
  <c r="BF331" i="9"/>
  <c r="BF477" i="9"/>
  <c r="BF403" i="9"/>
  <c r="BF203" i="9"/>
  <c r="BF207" i="9"/>
  <c r="BF151" i="9"/>
  <c r="BF232" i="9"/>
  <c r="BF67" i="9"/>
  <c r="BF389" i="9"/>
  <c r="BF100" i="9"/>
  <c r="BF472" i="9"/>
  <c r="BF153" i="9"/>
  <c r="BF124" i="9"/>
  <c r="BF196" i="9"/>
  <c r="BF452" i="9"/>
  <c r="BF429" i="9"/>
  <c r="BF20" i="9"/>
  <c r="AH98" i="9"/>
  <c r="AH422" i="9"/>
  <c r="AH141" i="9"/>
  <c r="AH135" i="9"/>
  <c r="AH364" i="9"/>
  <c r="AH456" i="9"/>
  <c r="AH152" i="9"/>
  <c r="AH408" i="9"/>
  <c r="AH235" i="9"/>
  <c r="AH137" i="9"/>
  <c r="AH194" i="9"/>
  <c r="AH281" i="9"/>
  <c r="AH57" i="9"/>
  <c r="AH49" i="9"/>
  <c r="AH338" i="9"/>
  <c r="AH244" i="9"/>
  <c r="AH103" i="9"/>
  <c r="AH183" i="9"/>
  <c r="AH125" i="9"/>
  <c r="AH85" i="9"/>
  <c r="AH189" i="9"/>
  <c r="AH92" i="9"/>
  <c r="AH467" i="9"/>
  <c r="AH454" i="9"/>
  <c r="AH261" i="9"/>
  <c r="AH167" i="9"/>
  <c r="AH223" i="9"/>
  <c r="AH368" i="9"/>
  <c r="AH352" i="9"/>
  <c r="AH260" i="9"/>
  <c r="AH206" i="9"/>
  <c r="AH212" i="9"/>
  <c r="AH288" i="9"/>
  <c r="AH225" i="9"/>
  <c r="AH294" i="9"/>
  <c r="AH42" i="9"/>
  <c r="AH305" i="9"/>
  <c r="AH442" i="9"/>
  <c r="AH148" i="9"/>
  <c r="AH360" i="9"/>
  <c r="AH138" i="9"/>
  <c r="AH374" i="9"/>
  <c r="AH122" i="9"/>
  <c r="AH80" i="9"/>
  <c r="AH124" i="9"/>
  <c r="AH200" i="9"/>
  <c r="AH237" i="9"/>
  <c r="AH144" i="9"/>
  <c r="AH205" i="9"/>
  <c r="AH233" i="9"/>
  <c r="AH444" i="9"/>
  <c r="AH420" i="9"/>
  <c r="AH413" i="9"/>
  <c r="AH459" i="9"/>
  <c r="AE246" i="9"/>
  <c r="AE312" i="9"/>
  <c r="AE414" i="9"/>
  <c r="AE45" i="9"/>
  <c r="AE407" i="9"/>
  <c r="AE367" i="9"/>
  <c r="AE206" i="9"/>
  <c r="AE121" i="9"/>
  <c r="AE123" i="9"/>
  <c r="AE137" i="9"/>
  <c r="AE77" i="9"/>
  <c r="AE95" i="9"/>
  <c r="AE289" i="9"/>
  <c r="AE255" i="9"/>
  <c r="AE467" i="9"/>
  <c r="AE374" i="9"/>
  <c r="AE302" i="9"/>
  <c r="AE118" i="9"/>
  <c r="AE432" i="9"/>
  <c r="AE266" i="9"/>
  <c r="AE124" i="9"/>
  <c r="AE361" i="9"/>
  <c r="AE68" i="9"/>
  <c r="AE457" i="9"/>
  <c r="AE119" i="9"/>
  <c r="AE114" i="9"/>
  <c r="AE346" i="9"/>
  <c r="AE353" i="9"/>
  <c r="AE172" i="9"/>
  <c r="AE471" i="9"/>
  <c r="AE379" i="9"/>
  <c r="AE290" i="9"/>
  <c r="AE192" i="9"/>
  <c r="AE436" i="9"/>
  <c r="AE411" i="9"/>
  <c r="AE62" i="9"/>
  <c r="AE362" i="9"/>
  <c r="AE115" i="9"/>
  <c r="AE424" i="9"/>
  <c r="AE84" i="9"/>
  <c r="AE354" i="9"/>
  <c r="AE223" i="9"/>
  <c r="AE497" i="9"/>
  <c r="AE202" i="9"/>
  <c r="AE250" i="9"/>
  <c r="AE150" i="9"/>
  <c r="AE355" i="9"/>
  <c r="AE288" i="9"/>
  <c r="AE485" i="9"/>
  <c r="AE251" i="9"/>
  <c r="AE198" i="9"/>
  <c r="AE477" i="9"/>
  <c r="AE401" i="9"/>
  <c r="AE481" i="9"/>
  <c r="AE403" i="9"/>
  <c r="AE459" i="9"/>
  <c r="AE303" i="9"/>
  <c r="AE503" i="9"/>
  <c r="Y322" i="9"/>
  <c r="Y356" i="9"/>
  <c r="Y68" i="9"/>
  <c r="Y246" i="9"/>
  <c r="Y295" i="9"/>
  <c r="Y151" i="9"/>
  <c r="Y225" i="9"/>
  <c r="Y207" i="9"/>
  <c r="Y341" i="9"/>
  <c r="Y107" i="9"/>
  <c r="Y154" i="9"/>
  <c r="Y376" i="9"/>
  <c r="Y431" i="9"/>
  <c r="Y39" i="9"/>
  <c r="Y415" i="9"/>
  <c r="Y393" i="9"/>
  <c r="Y471" i="9"/>
  <c r="Y90" i="9"/>
  <c r="Y182" i="9"/>
  <c r="Y237" i="9"/>
  <c r="Y134" i="9"/>
  <c r="Y301" i="9"/>
  <c r="Y335" i="9"/>
  <c r="Y204" i="9"/>
  <c r="Y497" i="9"/>
  <c r="Y103" i="9"/>
  <c r="Y114" i="9"/>
  <c r="Y455" i="9"/>
  <c r="Y44" i="9"/>
  <c r="Y56" i="9"/>
  <c r="Y496" i="9"/>
  <c r="Y464" i="9"/>
  <c r="Y72" i="9"/>
  <c r="Y360" i="9"/>
  <c r="Y63" i="9"/>
  <c r="Y267" i="9"/>
  <c r="Y189" i="9"/>
  <c r="Y286" i="9"/>
  <c r="Y265" i="9"/>
  <c r="Y73" i="9"/>
  <c r="Y300" i="9"/>
  <c r="Y241" i="9"/>
  <c r="Y49" i="9"/>
  <c r="Y456" i="9"/>
  <c r="Y208" i="9"/>
  <c r="Y377" i="9"/>
  <c r="Y379" i="9"/>
  <c r="Y398" i="9"/>
  <c r="Y354" i="9"/>
  <c r="Y203" i="9"/>
  <c r="Y349" i="9"/>
  <c r="Y403" i="9"/>
  <c r="Y334" i="9"/>
  <c r="Y438" i="9"/>
  <c r="Y313" i="9"/>
  <c r="V15" i="9"/>
  <c r="V13" i="9"/>
  <c r="AB479" i="9"/>
  <c r="AB353" i="9"/>
  <c r="P406" i="9"/>
  <c r="P366" i="9"/>
  <c r="DB396" i="9"/>
  <c r="DB332" i="9"/>
  <c r="DB133" i="9"/>
  <c r="DB119" i="9"/>
  <c r="BR85" i="9"/>
  <c r="BR277" i="9"/>
  <c r="BR390" i="9"/>
  <c r="BR389" i="9"/>
  <c r="BR109" i="9"/>
  <c r="BC278" i="9"/>
  <c r="BC65" i="9"/>
  <c r="BC294" i="9"/>
  <c r="BC489" i="9"/>
  <c r="V238" i="9"/>
  <c r="V183" i="9"/>
  <c r="V45" i="9"/>
  <c r="V501" i="9"/>
  <c r="V260" i="9"/>
  <c r="V300" i="9"/>
  <c r="V105" i="9"/>
  <c r="V119" i="9"/>
  <c r="V50" i="9"/>
  <c r="V303" i="9"/>
  <c r="V116" i="9"/>
  <c r="V396" i="9"/>
  <c r="V367" i="9"/>
  <c r="V199" i="9"/>
  <c r="V38" i="9"/>
  <c r="BF224" i="9"/>
  <c r="BF484" i="9"/>
  <c r="BF476" i="9"/>
  <c r="BF433" i="9"/>
  <c r="BF473" i="9"/>
  <c r="BF360" i="9"/>
  <c r="BF230" i="9"/>
  <c r="BF399" i="9"/>
  <c r="BF41" i="9"/>
  <c r="BF238" i="9"/>
  <c r="BF86" i="9"/>
  <c r="BF105" i="9"/>
  <c r="BF214" i="9"/>
  <c r="BF81" i="9"/>
  <c r="BF387" i="9"/>
  <c r="BF410" i="9"/>
  <c r="BF234" i="9"/>
  <c r="BF311" i="9"/>
  <c r="BF364" i="9"/>
  <c r="BF111" i="9"/>
  <c r="BF496" i="9"/>
  <c r="BF338" i="9"/>
  <c r="BF71" i="9"/>
  <c r="BF128" i="9"/>
  <c r="BF385" i="9"/>
  <c r="BF374" i="9"/>
  <c r="AH51" i="9"/>
  <c r="AH123" i="9"/>
  <c r="AH357" i="9"/>
  <c r="AH501" i="9"/>
  <c r="AH87" i="9"/>
  <c r="AH250" i="9"/>
  <c r="AH297" i="9"/>
  <c r="AH56" i="9"/>
  <c r="AH470" i="9"/>
  <c r="AH380" i="9"/>
  <c r="AH162" i="9"/>
  <c r="AH447" i="9"/>
  <c r="AH68" i="9"/>
  <c r="AH353" i="9"/>
  <c r="AH506" i="9"/>
  <c r="AH319" i="9"/>
  <c r="AE344" i="9"/>
  <c r="AE181" i="9"/>
  <c r="AE102" i="9"/>
  <c r="AE360" i="9"/>
  <c r="AE176" i="9"/>
  <c r="AE417" i="9"/>
  <c r="AE120" i="9"/>
  <c r="AE69" i="9"/>
  <c r="AE430" i="9"/>
  <c r="AE125" i="9"/>
  <c r="AE180" i="9"/>
  <c r="AE455" i="9"/>
  <c r="AE428" i="9"/>
  <c r="Y359" i="9"/>
  <c r="Y405" i="9"/>
  <c r="Y54" i="9"/>
  <c r="Y345" i="9"/>
  <c r="Y346" i="9"/>
  <c r="Y500" i="9"/>
  <c r="Y283" i="9"/>
  <c r="Y421" i="9"/>
  <c r="Y468" i="9"/>
  <c r="Y367" i="9"/>
  <c r="Y450" i="9"/>
  <c r="Y454" i="9"/>
  <c r="Y391" i="9"/>
  <c r="Y452" i="9"/>
  <c r="Y473" i="9"/>
  <c r="Y412" i="9"/>
  <c r="V30" i="9"/>
  <c r="AB129" i="9"/>
  <c r="AB220" i="9"/>
  <c r="P79" i="9"/>
  <c r="P200" i="9"/>
  <c r="P365" i="9"/>
  <c r="DB415" i="9"/>
  <c r="DB60" i="9"/>
  <c r="DB273" i="9"/>
  <c r="DB244" i="9"/>
  <c r="DB194" i="9"/>
  <c r="BR322" i="9"/>
  <c r="BR501" i="9"/>
  <c r="BR202" i="9"/>
  <c r="BR73" i="9"/>
  <c r="BR145" i="9"/>
  <c r="BR37" i="9"/>
  <c r="BC216" i="9"/>
  <c r="BC341" i="9"/>
  <c r="BC383" i="9"/>
  <c r="BC99" i="9"/>
  <c r="BC368" i="9"/>
  <c r="BC485" i="9"/>
  <c r="BC38" i="9"/>
  <c r="BC413" i="9"/>
  <c r="V401" i="9"/>
  <c r="V98" i="9"/>
  <c r="V82" i="9"/>
  <c r="V473" i="9"/>
  <c r="V488" i="9"/>
  <c r="V220" i="9"/>
  <c r="V52" i="9"/>
  <c r="V86" i="9"/>
  <c r="V145" i="9"/>
  <c r="V304" i="9"/>
  <c r="V70" i="9"/>
  <c r="V270" i="9"/>
  <c r="V364" i="9"/>
  <c r="V382" i="9"/>
  <c r="BF416" i="9"/>
  <c r="BF191" i="9"/>
  <c r="BF251" i="9"/>
  <c r="BF139" i="9"/>
  <c r="BF132" i="9"/>
  <c r="BF110" i="9"/>
  <c r="BF304" i="9"/>
  <c r="BF500" i="9"/>
  <c r="BF430" i="9"/>
  <c r="BF375" i="9"/>
  <c r="BF130" i="9"/>
  <c r="BF371" i="9"/>
  <c r="BF302" i="9"/>
  <c r="BF152" i="9"/>
  <c r="BF313" i="9"/>
  <c r="BF162" i="9"/>
  <c r="BF136" i="9"/>
  <c r="BF98" i="9"/>
  <c r="BF287" i="9"/>
  <c r="BF397" i="9"/>
  <c r="BF488" i="9"/>
  <c r="BF305" i="9"/>
  <c r="BF216" i="9"/>
  <c r="BF109" i="9"/>
  <c r="BF112" i="9"/>
  <c r="BF264" i="9"/>
  <c r="BF91" i="9"/>
  <c r="AH309" i="9"/>
  <c r="AH161" i="9"/>
  <c r="AH348" i="9"/>
  <c r="AH43" i="9"/>
  <c r="AH191" i="9"/>
  <c r="AH382" i="9"/>
  <c r="AH74" i="9"/>
  <c r="AH108" i="9"/>
  <c r="AH296" i="9"/>
  <c r="AH342" i="9"/>
  <c r="AH151" i="9"/>
  <c r="AH239" i="9"/>
  <c r="AH487" i="9"/>
  <c r="AH482" i="9"/>
  <c r="AH451" i="9"/>
  <c r="AE141" i="9"/>
  <c r="AE277" i="9"/>
  <c r="AE270" i="9"/>
  <c r="AE213" i="9"/>
  <c r="AE160" i="9"/>
  <c r="AE493" i="9"/>
  <c r="AE377" i="9"/>
  <c r="AE283" i="9"/>
  <c r="AE78" i="9"/>
  <c r="AE387" i="9"/>
  <c r="AE461" i="9"/>
  <c r="AE460" i="9"/>
  <c r="AE345" i="9"/>
  <c r="AE440" i="9"/>
  <c r="AE164" i="9"/>
  <c r="AE438" i="9"/>
  <c r="Y361" i="9"/>
  <c r="Y297" i="9"/>
  <c r="Y366" i="9"/>
  <c r="Y312" i="9"/>
  <c r="Y77" i="9"/>
  <c r="Y390" i="9"/>
  <c r="Y507" i="9"/>
  <c r="Y212" i="9"/>
  <c r="Y152" i="9"/>
  <c r="Y294" i="9"/>
  <c r="Y419" i="9"/>
  <c r="Y299" i="9"/>
  <c r="Y380" i="9"/>
  <c r="Y372" i="9"/>
  <c r="Y318" i="9"/>
  <c r="Y109" i="9"/>
  <c r="Y20" i="9"/>
  <c r="V10" i="9"/>
  <c r="AB272" i="9"/>
  <c r="AB473" i="9"/>
  <c r="P216" i="9"/>
  <c r="DB341" i="9"/>
  <c r="DB68" i="9"/>
  <c r="DB112" i="9"/>
  <c r="DB197" i="9"/>
  <c r="DB40" i="9"/>
  <c r="DB477" i="9"/>
  <c r="CV25" i="9"/>
  <c r="BR464" i="9"/>
  <c r="BR143" i="9"/>
  <c r="BR387" i="9"/>
  <c r="BR459" i="9"/>
  <c r="BC392" i="9"/>
  <c r="BC163" i="9"/>
  <c r="BC262" i="9"/>
  <c r="BC182" i="9"/>
  <c r="BC256" i="9"/>
  <c r="BC37" i="9"/>
  <c r="BC178" i="9"/>
  <c r="V323" i="9"/>
  <c r="V344" i="9"/>
  <c r="V165" i="9"/>
  <c r="V395" i="9"/>
  <c r="V179" i="9"/>
  <c r="V406" i="9"/>
  <c r="V189" i="9"/>
  <c r="V204" i="9"/>
  <c r="V109" i="9"/>
  <c r="V128" i="9"/>
  <c r="V56" i="9"/>
  <c r="V468" i="9"/>
  <c r="V407" i="9"/>
  <c r="V174" i="9"/>
  <c r="V64" i="9"/>
  <c r="BF283" i="9"/>
  <c r="BF504" i="9"/>
  <c r="BF94" i="9"/>
  <c r="BF408" i="9"/>
  <c r="BF189" i="9"/>
  <c r="BF134" i="9"/>
  <c r="BF253" i="9"/>
  <c r="BF335" i="9"/>
  <c r="BF226" i="9"/>
  <c r="BF157" i="9"/>
  <c r="BF204" i="9"/>
  <c r="BF277" i="9"/>
  <c r="BF147" i="9"/>
  <c r="BF409" i="9"/>
  <c r="BF451" i="9"/>
  <c r="BF72" i="9"/>
  <c r="BF344" i="9"/>
  <c r="BF441" i="9"/>
  <c r="BF187" i="9"/>
  <c r="BF165" i="9"/>
  <c r="BF494" i="9"/>
  <c r="BF291" i="9"/>
  <c r="BF386" i="9"/>
  <c r="BF138" i="9"/>
  <c r="BF117" i="9"/>
  <c r="BF348" i="9"/>
  <c r="BF475" i="9"/>
  <c r="AH417" i="9"/>
  <c r="AH94" i="9"/>
  <c r="AH500" i="9"/>
  <c r="AH116" i="9"/>
  <c r="AH62" i="9"/>
  <c r="AH395" i="9"/>
  <c r="AH391" i="9"/>
  <c r="AH231" i="9"/>
  <c r="AH170" i="9"/>
  <c r="AH329" i="9"/>
  <c r="AH77" i="9"/>
  <c r="AH301" i="9"/>
  <c r="AH266" i="9"/>
  <c r="AH114" i="9"/>
  <c r="AH370" i="9"/>
  <c r="AH303" i="9"/>
  <c r="AE256" i="9"/>
  <c r="AE322" i="9"/>
  <c r="AE148" i="9"/>
  <c r="AE357" i="9"/>
  <c r="AE182" i="9"/>
  <c r="AE174" i="9"/>
  <c r="AE112" i="9"/>
  <c r="AE110" i="9"/>
  <c r="AE447" i="9"/>
  <c r="AE404" i="9"/>
  <c r="AE129" i="9"/>
  <c r="AE44" i="9"/>
  <c r="AE291" i="9"/>
  <c r="AE156" i="9"/>
  <c r="AE498" i="9"/>
  <c r="AE492" i="9"/>
  <c r="Y472" i="9"/>
  <c r="Y157" i="9"/>
  <c r="Y396" i="9"/>
  <c r="Y268" i="9"/>
  <c r="Y392" i="9"/>
  <c r="Y315" i="9"/>
  <c r="Y130" i="9"/>
  <c r="Y42" i="9"/>
  <c r="Y121" i="9"/>
  <c r="Y418" i="9"/>
  <c r="Y326" i="9"/>
  <c r="Y205" i="9"/>
  <c r="Y216" i="9"/>
  <c r="Y128" i="9"/>
  <c r="Y284" i="9"/>
  <c r="Y343" i="9"/>
  <c r="AQ9" i="9"/>
  <c r="AB84" i="9"/>
  <c r="DB461" i="9"/>
  <c r="BR213" i="9"/>
  <c r="BC59" i="9"/>
  <c r="BC346" i="9"/>
  <c r="V453" i="9"/>
  <c r="V387" i="9"/>
  <c r="V426" i="9"/>
  <c r="BF485" i="9"/>
  <c r="BF506" i="9"/>
  <c r="BF178" i="9"/>
  <c r="BF201" i="9"/>
  <c r="BF102" i="9"/>
  <c r="BF266" i="9"/>
  <c r="BF219" i="9"/>
  <c r="AH276" i="9"/>
  <c r="AH64" i="9"/>
  <c r="AH269" i="9"/>
  <c r="AE111" i="9"/>
  <c r="AE372" i="9"/>
  <c r="AE154" i="9"/>
  <c r="AE304" i="9"/>
  <c r="Y478" i="9"/>
  <c r="Y198" i="9"/>
  <c r="Y336" i="9"/>
  <c r="Y494" i="9"/>
  <c r="P256" i="9"/>
  <c r="DB153" i="9"/>
  <c r="BR440" i="9"/>
  <c r="BR462" i="9"/>
  <c r="BC25" i="9"/>
  <c r="BC219" i="9"/>
  <c r="BC229" i="9"/>
  <c r="V92" i="9"/>
  <c r="V207" i="9"/>
  <c r="V233" i="9"/>
  <c r="V121" i="9"/>
  <c r="BF84" i="9"/>
  <c r="BF63" i="9"/>
  <c r="BF288" i="9"/>
  <c r="BF395" i="9"/>
  <c r="BF92" i="9"/>
  <c r="BF258" i="9"/>
  <c r="BF70" i="9"/>
  <c r="AH65" i="9"/>
  <c r="AH70" i="9"/>
  <c r="AH385" i="9"/>
  <c r="AH460" i="9"/>
  <c r="AH20" i="9"/>
  <c r="AE422" i="9"/>
  <c r="AE183" i="9"/>
  <c r="AE178" i="9"/>
  <c r="Y214" i="9"/>
  <c r="Y64" i="9"/>
  <c r="Y262" i="9"/>
  <c r="Y149" i="9"/>
  <c r="Y477" i="9"/>
  <c r="V18" i="9"/>
  <c r="DB91" i="9"/>
  <c r="BR447" i="9"/>
  <c r="BC333" i="9"/>
  <c r="BC170" i="9"/>
  <c r="V161" i="9"/>
  <c r="V53" i="9"/>
  <c r="V277" i="9"/>
  <c r="V124" i="9"/>
  <c r="BF250" i="9"/>
  <c r="BF68" i="9"/>
  <c r="BF211" i="9"/>
  <c r="BF179" i="9"/>
  <c r="BF101" i="9"/>
  <c r="BF419" i="9"/>
  <c r="AH76" i="9"/>
  <c r="AH494" i="9"/>
  <c r="AH474" i="9"/>
  <c r="AH481" i="9"/>
  <c r="AE51" i="9"/>
  <c r="AE274" i="9"/>
  <c r="AE499" i="9"/>
  <c r="AE175" i="9"/>
  <c r="AE420" i="9"/>
  <c r="Y385" i="9"/>
  <c r="Y291" i="9"/>
  <c r="AQ8" i="9"/>
  <c r="V209" i="9"/>
  <c r="BF160" i="9"/>
  <c r="BF190" i="9"/>
  <c r="AE442" i="9"/>
  <c r="Y416" i="9"/>
  <c r="AQ25" i="9"/>
  <c r="AQ17" i="9"/>
  <c r="AQ19" i="9"/>
  <c r="AQ28" i="9"/>
  <c r="AQ32" i="9"/>
  <c r="AQ30" i="9"/>
  <c r="AQ15" i="9"/>
  <c r="AQ493" i="9"/>
  <c r="AQ419" i="9"/>
  <c r="AQ352" i="9"/>
  <c r="AQ427" i="9"/>
  <c r="AQ496" i="9"/>
  <c r="AQ456" i="9"/>
  <c r="AQ309" i="9"/>
  <c r="AQ98" i="9"/>
  <c r="AQ169" i="9"/>
  <c r="AQ196" i="9"/>
  <c r="AQ326" i="9"/>
  <c r="AQ471" i="9"/>
  <c r="AQ263" i="9"/>
  <c r="AQ501" i="9"/>
  <c r="AQ60" i="9"/>
  <c r="AQ374" i="9"/>
  <c r="AQ285" i="9"/>
  <c r="AQ359" i="9"/>
  <c r="AQ500" i="9"/>
  <c r="BC330" i="9"/>
  <c r="V253" i="9"/>
  <c r="BF383" i="9"/>
  <c r="AH507" i="9"/>
  <c r="AE61" i="9"/>
  <c r="Y441" i="9"/>
  <c r="AQ11" i="9"/>
  <c r="AQ12" i="9"/>
  <c r="AQ13" i="9"/>
  <c r="AQ34" i="9"/>
  <c r="AQ31" i="9"/>
  <c r="AQ21" i="9"/>
  <c r="AQ35" i="9"/>
  <c r="AQ36" i="9"/>
  <c r="AQ465" i="9"/>
  <c r="AQ305" i="9"/>
  <c r="AQ85" i="9"/>
  <c r="AQ278" i="9"/>
  <c r="AQ463" i="9"/>
  <c r="AQ342" i="9"/>
  <c r="AQ340" i="9"/>
  <c r="AQ222" i="9"/>
  <c r="AQ386" i="9"/>
  <c r="AQ118" i="9"/>
  <c r="AQ266" i="9"/>
  <c r="AQ92" i="9"/>
  <c r="AQ189" i="9"/>
  <c r="AQ177" i="9"/>
  <c r="AQ446" i="9"/>
  <c r="AQ277" i="9"/>
  <c r="AQ331" i="9"/>
  <c r="AQ152" i="9"/>
  <c r="AQ120" i="9"/>
  <c r="AQ62" i="9"/>
  <c r="AQ216" i="9"/>
  <c r="AQ449" i="9"/>
  <c r="AQ228" i="9"/>
  <c r="AQ280" i="9"/>
  <c r="AQ358" i="9"/>
  <c r="AQ80" i="9"/>
  <c r="AQ234" i="9"/>
  <c r="AQ206" i="9"/>
  <c r="AQ160" i="9"/>
  <c r="AQ447" i="9"/>
  <c r="AQ330" i="9"/>
  <c r="AQ345" i="9"/>
  <c r="AQ269" i="9"/>
  <c r="AQ406" i="9"/>
  <c r="AQ379" i="9"/>
  <c r="AQ295" i="9"/>
  <c r="AQ146" i="9"/>
  <c r="AQ479" i="9"/>
  <c r="AQ270" i="9"/>
  <c r="AQ474" i="9"/>
  <c r="AQ258" i="9"/>
  <c r="AQ378" i="9"/>
  <c r="AQ286" i="9"/>
  <c r="AQ264" i="9"/>
  <c r="AQ115" i="9"/>
  <c r="AQ163" i="9"/>
  <c r="AQ172" i="9"/>
  <c r="AQ272" i="9"/>
  <c r="AQ279" i="9"/>
  <c r="AQ182" i="9"/>
  <c r="AQ297" i="9"/>
  <c r="AQ312" i="9"/>
  <c r="AQ203" i="9"/>
  <c r="AQ204" i="9"/>
  <c r="AQ58" i="9"/>
  <c r="AQ185" i="9"/>
  <c r="AQ320" i="9"/>
  <c r="AQ176" i="9"/>
  <c r="AQ111" i="9"/>
  <c r="AQ376" i="9"/>
  <c r="AQ291" i="9"/>
  <c r="AQ296" i="9"/>
  <c r="AQ499" i="9"/>
  <c r="AQ141" i="9"/>
  <c r="AQ469" i="9"/>
  <c r="AQ261" i="9"/>
  <c r="AQ198" i="9"/>
  <c r="AQ167" i="9"/>
  <c r="AQ161" i="9"/>
  <c r="AQ299" i="9"/>
  <c r="AQ213" i="9"/>
  <c r="AQ294" i="9"/>
  <c r="AQ191" i="9"/>
  <c r="AQ414" i="9"/>
  <c r="AQ397" i="9"/>
  <c r="AQ402" i="9"/>
  <c r="AQ179" i="9"/>
  <c r="AQ84" i="9"/>
  <c r="AQ108" i="9"/>
  <c r="AQ232" i="9"/>
  <c r="AQ114" i="9"/>
  <c r="AQ165" i="9"/>
  <c r="AQ360" i="9"/>
  <c r="AQ242" i="9"/>
  <c r="AQ119" i="9"/>
  <c r="AQ88" i="9"/>
  <c r="AQ423" i="9"/>
  <c r="AQ255" i="9"/>
  <c r="AQ240" i="9"/>
  <c r="AQ353" i="9"/>
  <c r="AQ289" i="9"/>
  <c r="AQ50" i="9"/>
  <c r="AQ207" i="9"/>
  <c r="AQ46" i="9"/>
  <c r="AQ104" i="9"/>
  <c r="AQ54" i="9"/>
  <c r="AQ205" i="9"/>
  <c r="AQ101" i="9"/>
  <c r="AQ56" i="9"/>
  <c r="AQ145" i="9"/>
  <c r="AQ55" i="9"/>
  <c r="AQ220" i="9"/>
  <c r="AQ462" i="9"/>
  <c r="AQ42" i="9"/>
  <c r="AQ93" i="9"/>
  <c r="AQ303" i="9"/>
  <c r="AQ506" i="9"/>
  <c r="AQ339" i="9"/>
  <c r="AQ343" i="9"/>
  <c r="AQ243" i="9"/>
  <c r="AQ492" i="9"/>
  <c r="AQ334" i="9"/>
  <c r="AQ284" i="9"/>
  <c r="AQ314" i="9"/>
  <c r="AQ413" i="9"/>
  <c r="AQ498" i="9"/>
  <c r="AQ53" i="9"/>
  <c r="D301" i="9"/>
  <c r="DB270" i="9"/>
  <c r="BR288" i="9"/>
  <c r="BC387" i="9"/>
  <c r="V295" i="9"/>
  <c r="BF77" i="9"/>
  <c r="AH344" i="9"/>
  <c r="AE482" i="9"/>
  <c r="Y61" i="9"/>
  <c r="V19" i="9"/>
  <c r="AQ16" i="9"/>
  <c r="AQ33" i="9"/>
  <c r="AQ24" i="9"/>
  <c r="AQ27" i="9"/>
  <c r="AQ18" i="9"/>
  <c r="AQ14" i="9"/>
  <c r="AQ450" i="9"/>
  <c r="AQ475" i="9"/>
  <c r="AQ399" i="9"/>
  <c r="AQ329" i="9"/>
  <c r="AQ341" i="9"/>
  <c r="AQ193" i="9"/>
  <c r="AQ79" i="9"/>
  <c r="AQ131" i="9"/>
  <c r="AQ396" i="9"/>
  <c r="AQ317" i="9"/>
  <c r="AQ260" i="9"/>
  <c r="AQ64" i="9"/>
  <c r="AQ409" i="9"/>
  <c r="AQ214" i="9"/>
  <c r="AQ174" i="9"/>
  <c r="AQ441" i="9"/>
  <c r="AQ348" i="9"/>
  <c r="AQ192" i="9"/>
  <c r="AQ371" i="9"/>
  <c r="AQ367" i="9"/>
  <c r="AQ392" i="9"/>
  <c r="AQ86" i="9"/>
  <c r="AQ321" i="9"/>
  <c r="AQ292" i="9"/>
  <c r="AQ70" i="9"/>
  <c r="AQ301" i="9"/>
  <c r="AQ61" i="9"/>
  <c r="AQ333" i="9"/>
  <c r="AQ442" i="9"/>
  <c r="AQ81" i="9"/>
  <c r="AQ388" i="9"/>
  <c r="AQ221" i="9"/>
  <c r="AQ377" i="9"/>
  <c r="AQ91" i="9"/>
  <c r="AQ72" i="9"/>
  <c r="AQ246" i="9"/>
  <c r="AQ162" i="9"/>
  <c r="AQ83" i="9"/>
  <c r="AQ384" i="9"/>
  <c r="AQ265" i="9"/>
  <c r="AQ405" i="9"/>
  <c r="AQ395" i="9"/>
  <c r="AQ100" i="9"/>
  <c r="AQ338" i="9"/>
  <c r="AQ408" i="9"/>
  <c r="AQ211" i="9"/>
  <c r="AQ344" i="9"/>
  <c r="AQ466" i="9"/>
  <c r="AQ65" i="9"/>
  <c r="AQ505" i="9"/>
  <c r="AQ253" i="9"/>
  <c r="AQ99" i="9"/>
  <c r="AQ219" i="9"/>
  <c r="AQ308" i="9"/>
  <c r="AQ180" i="9"/>
  <c r="AQ245" i="9"/>
  <c r="AQ290" i="9"/>
  <c r="AQ486" i="9"/>
  <c r="AQ497" i="9"/>
  <c r="AQ332" i="9"/>
  <c r="AQ130" i="9"/>
  <c r="AQ128" i="9"/>
  <c r="AQ476" i="9"/>
  <c r="AQ200" i="9"/>
  <c r="AQ487" i="9"/>
  <c r="AQ148" i="9"/>
  <c r="AQ170" i="9"/>
  <c r="AQ485" i="9"/>
  <c r="AQ431" i="9"/>
  <c r="AQ175" i="9"/>
  <c r="AQ117" i="9"/>
  <c r="AQ142" i="9"/>
  <c r="AQ195" i="9"/>
  <c r="AQ373" i="9"/>
  <c r="AQ173" i="9"/>
  <c r="AQ181" i="9"/>
  <c r="AQ247" i="9"/>
  <c r="AQ96" i="9"/>
  <c r="AQ432" i="9"/>
  <c r="AQ394" i="9"/>
  <c r="AQ122" i="9"/>
  <c r="AQ468" i="9"/>
  <c r="AQ426" i="9"/>
  <c r="AQ106" i="9"/>
  <c r="AQ82" i="9"/>
  <c r="AQ77" i="9"/>
  <c r="AQ357" i="9"/>
  <c r="AQ149" i="9"/>
  <c r="AQ434" i="9"/>
  <c r="AQ439" i="9"/>
  <c r="AQ44" i="9"/>
  <c r="AQ239" i="9"/>
  <c r="AQ435" i="9"/>
  <c r="AQ75" i="9"/>
  <c r="AQ43" i="9"/>
  <c r="AQ241" i="9"/>
  <c r="AQ39" i="9"/>
  <c r="AQ274" i="9"/>
  <c r="AQ223" i="9"/>
  <c r="AQ40" i="9"/>
  <c r="AQ346" i="9"/>
  <c r="AQ41" i="9"/>
  <c r="AQ190" i="9"/>
  <c r="AQ271" i="9"/>
  <c r="AQ226" i="9"/>
  <c r="AQ458" i="9"/>
  <c r="AQ451" i="9"/>
  <c r="AQ420" i="9"/>
  <c r="AQ52" i="9"/>
  <c r="AQ412" i="9"/>
  <c r="AQ444" i="9"/>
  <c r="AQ503" i="9"/>
  <c r="AQ483" i="9"/>
  <c r="AQ229" i="9"/>
  <c r="AQ89" i="9"/>
  <c r="AQ491" i="9"/>
  <c r="AQ489" i="9"/>
  <c r="AQ349" i="9"/>
  <c r="AB381" i="9"/>
  <c r="DB483" i="9"/>
  <c r="V311" i="9"/>
  <c r="BF470" i="9"/>
  <c r="BF146" i="9"/>
  <c r="AH427" i="9"/>
  <c r="AE94" i="9"/>
  <c r="AQ23" i="9"/>
  <c r="AQ252" i="9"/>
  <c r="AQ315" i="9"/>
  <c r="AQ355" i="9"/>
  <c r="AQ66" i="9"/>
  <c r="AQ186" i="9"/>
  <c r="AQ307" i="9"/>
  <c r="AQ417" i="9"/>
  <c r="AQ78" i="9"/>
  <c r="AQ404" i="9"/>
  <c r="AQ168" i="9"/>
  <c r="AQ188" i="9"/>
  <c r="AQ90" i="9"/>
  <c r="AQ390" i="9"/>
  <c r="AQ102" i="9"/>
  <c r="AQ209" i="9"/>
  <c r="AQ494" i="9"/>
  <c r="AQ429" i="9"/>
  <c r="AQ275" i="9"/>
  <c r="AQ323" i="9"/>
  <c r="AQ151" i="9"/>
  <c r="AQ389" i="9"/>
  <c r="AQ410" i="9"/>
  <c r="AQ398" i="9"/>
  <c r="AQ137" i="9"/>
  <c r="AQ351" i="9"/>
  <c r="AQ461" i="9"/>
  <c r="AQ158" i="9"/>
  <c r="AQ157" i="9"/>
  <c r="AQ288" i="9"/>
  <c r="AQ256" i="9"/>
  <c r="AQ183" i="9"/>
  <c r="AQ164" i="9"/>
  <c r="AQ354" i="9"/>
  <c r="AQ73" i="9"/>
  <c r="AQ139" i="9"/>
  <c r="AQ135" i="9"/>
  <c r="AQ300" i="9"/>
  <c r="AQ113" i="9"/>
  <c r="AQ94" i="9"/>
  <c r="AQ187" i="9"/>
  <c r="AQ110" i="9"/>
  <c r="AQ507" i="9"/>
  <c r="AQ267" i="9"/>
  <c r="AQ51" i="9"/>
  <c r="AQ327" i="9"/>
  <c r="AQ37" i="9"/>
  <c r="AQ281" i="9"/>
  <c r="AQ47" i="9"/>
  <c r="AQ481" i="9"/>
  <c r="AQ127" i="9"/>
  <c r="AQ370" i="9"/>
  <c r="AQ365" i="9"/>
  <c r="AQ369" i="9"/>
  <c r="AQ318" i="9"/>
  <c r="AQ71" i="9"/>
  <c r="AQ29" i="9"/>
  <c r="AQ478" i="9"/>
  <c r="AQ337" i="9"/>
  <c r="AQ210" i="9"/>
  <c r="AQ231" i="9"/>
  <c r="AQ433" i="9"/>
  <c r="AQ422" i="9"/>
  <c r="AQ362" i="9"/>
  <c r="AQ208" i="9"/>
  <c r="AQ153" i="9"/>
  <c r="AQ154" i="9"/>
  <c r="AQ325" i="9"/>
  <c r="AQ147" i="9"/>
  <c r="AQ452" i="9"/>
  <c r="AQ121" i="9"/>
  <c r="AQ467" i="9"/>
  <c r="AQ421" i="9"/>
  <c r="AQ244" i="9"/>
  <c r="AQ383" i="9"/>
  <c r="AQ407" i="9"/>
  <c r="AQ112" i="9"/>
  <c r="AQ480" i="9"/>
  <c r="AQ276" i="9"/>
  <c r="AQ126" i="9"/>
  <c r="AQ103" i="9"/>
  <c r="AQ230" i="9"/>
  <c r="AQ316" i="9"/>
  <c r="AQ457" i="9"/>
  <c r="AQ143" i="9"/>
  <c r="AQ225" i="9"/>
  <c r="AQ171" i="9"/>
  <c r="AQ385" i="9"/>
  <c r="AQ194" i="9"/>
  <c r="AQ283" i="9"/>
  <c r="AQ95" i="9"/>
  <c r="AQ238" i="9"/>
  <c r="AQ199" i="9"/>
  <c r="AQ504" i="9"/>
  <c r="AQ87" i="9"/>
  <c r="AQ218" i="9"/>
  <c r="AQ387" i="9"/>
  <c r="AQ38" i="9"/>
  <c r="AQ380" i="9"/>
  <c r="AQ48" i="9"/>
  <c r="AQ364" i="9"/>
  <c r="AQ418" i="9"/>
  <c r="AQ134" i="9"/>
  <c r="AQ366" i="9"/>
  <c r="AQ448" i="9"/>
  <c r="AQ438" i="9"/>
  <c r="AQ428" i="9"/>
  <c r="AQ311" i="9"/>
  <c r="AQ233" i="9"/>
  <c r="AQ109" i="9"/>
  <c r="AQ313" i="9"/>
  <c r="C9" i="9"/>
  <c r="D59" i="9"/>
  <c r="D17" i="9"/>
  <c r="D243" i="9"/>
  <c r="D485" i="9"/>
  <c r="D146" i="9"/>
  <c r="D317" i="9"/>
  <c r="D117" i="9"/>
  <c r="D404" i="9"/>
  <c r="D265" i="9"/>
  <c r="D185" i="9"/>
  <c r="D171" i="9"/>
  <c r="D61" i="9"/>
  <c r="D395" i="9"/>
  <c r="D147" i="9"/>
  <c r="D463" i="9"/>
  <c r="D290" i="9"/>
  <c r="D367" i="9"/>
  <c r="D10" i="9"/>
  <c r="D335" i="9"/>
  <c r="D100" i="9"/>
  <c r="D41" i="9"/>
  <c r="D143" i="9"/>
  <c r="D213" i="9"/>
  <c r="D300" i="9"/>
  <c r="D229" i="9"/>
  <c r="D201" i="9"/>
  <c r="D480" i="9"/>
  <c r="D456" i="9"/>
  <c r="D412" i="9"/>
  <c r="D496" i="9"/>
  <c r="D393" i="9"/>
  <c r="D405" i="9"/>
  <c r="D498" i="9"/>
  <c r="D181" i="9"/>
  <c r="D352" i="9"/>
  <c r="D455" i="9"/>
  <c r="D168" i="9"/>
  <c r="D390" i="9"/>
  <c r="D505" i="9"/>
  <c r="D50" i="9"/>
  <c r="D224" i="9"/>
  <c r="D329" i="9"/>
  <c r="D190" i="9"/>
  <c r="D458" i="9"/>
  <c r="D151" i="9"/>
  <c r="D54" i="9"/>
  <c r="D30" i="9"/>
  <c r="D68" i="9"/>
  <c r="D232" i="9"/>
  <c r="D198" i="9"/>
  <c r="D187" i="9"/>
  <c r="D436" i="9"/>
  <c r="D108" i="9"/>
  <c r="D353" i="9"/>
  <c r="D356" i="9"/>
  <c r="D296" i="9"/>
  <c r="D165" i="9"/>
  <c r="D205" i="9"/>
  <c r="D119" i="9"/>
  <c r="D427" i="9"/>
  <c r="D179" i="9"/>
  <c r="D71" i="9"/>
  <c r="D472" i="9"/>
  <c r="D139" i="9"/>
  <c r="D116" i="9"/>
  <c r="D178" i="9"/>
  <c r="D280" i="9"/>
  <c r="D345" i="9"/>
  <c r="D254" i="9"/>
  <c r="D446" i="9"/>
  <c r="D383" i="9"/>
  <c r="D137" i="9"/>
  <c r="D413" i="9"/>
  <c r="D381" i="9"/>
  <c r="D305" i="9"/>
  <c r="D74" i="9"/>
  <c r="D292" i="9"/>
  <c r="D15" i="9"/>
  <c r="D487" i="9"/>
  <c r="D293" i="9"/>
  <c r="D73" i="9"/>
  <c r="D89" i="9"/>
  <c r="D363" i="9"/>
  <c r="D118" i="9"/>
  <c r="D453" i="9"/>
  <c r="AQ26" i="9"/>
  <c r="AQ411" i="9"/>
  <c r="AQ430" i="9"/>
  <c r="AQ440" i="9"/>
  <c r="AQ155" i="9"/>
  <c r="AQ184" i="9"/>
  <c r="AQ248" i="9"/>
  <c r="AQ363" i="9"/>
  <c r="AQ124" i="9"/>
  <c r="AQ464" i="9"/>
  <c r="AQ259" i="9"/>
  <c r="AQ356" i="9"/>
  <c r="AQ335" i="9"/>
  <c r="AQ273" i="9"/>
  <c r="AQ68" i="9"/>
  <c r="AQ212" i="9"/>
  <c r="AQ425" i="9"/>
  <c r="AQ201" i="9"/>
  <c r="AQ59" i="9"/>
  <c r="AQ482" i="9"/>
  <c r="AQ453" i="9"/>
  <c r="AQ133" i="9"/>
  <c r="AQ74" i="9"/>
  <c r="AQ123" i="9"/>
  <c r="AQ215" i="9"/>
  <c r="AQ436" i="9"/>
  <c r="AQ262" i="9"/>
  <c r="AQ372" i="9"/>
  <c r="AQ454" i="9"/>
  <c r="AQ237" i="9"/>
  <c r="AQ268" i="9"/>
  <c r="AQ197" i="9"/>
  <c r="AQ116" i="9"/>
  <c r="AQ416" i="9"/>
  <c r="AQ76" i="9"/>
  <c r="AQ67" i="9"/>
  <c r="AQ224" i="9"/>
  <c r="AQ400" i="9"/>
  <c r="AQ336" i="9"/>
  <c r="AQ156" i="9"/>
  <c r="AQ460" i="9"/>
  <c r="AQ125" i="9"/>
  <c r="AQ249" i="9"/>
  <c r="AQ324" i="9"/>
  <c r="AQ443" i="9"/>
  <c r="AQ57" i="9"/>
  <c r="AQ328" i="9"/>
  <c r="AQ254" i="9"/>
  <c r="AQ310" i="9"/>
  <c r="AQ445" i="9"/>
  <c r="AQ477" i="9"/>
  <c r="AQ178" i="9"/>
  <c r="AQ319" i="9"/>
  <c r="AQ473" i="9"/>
  <c r="AQ401" i="9"/>
  <c r="D416" i="9"/>
  <c r="S25" i="9"/>
  <c r="D135" i="9"/>
  <c r="D470" i="9"/>
  <c r="D219" i="9"/>
  <c r="D144" i="9"/>
  <c r="D188" i="9"/>
  <c r="D111" i="9"/>
  <c r="D107" i="9"/>
  <c r="D429" i="9"/>
  <c r="D468" i="9"/>
  <c r="D66" i="9"/>
  <c r="D277" i="9"/>
  <c r="D272" i="9"/>
  <c r="D299" i="9"/>
  <c r="D32" i="9"/>
  <c r="D378" i="9"/>
  <c r="D308" i="9"/>
  <c r="D57" i="9"/>
  <c r="D438" i="9"/>
  <c r="D422" i="9"/>
  <c r="D447" i="9"/>
  <c r="D274" i="9"/>
  <c r="D39" i="9"/>
  <c r="D169" i="9"/>
  <c r="D214" i="9"/>
  <c r="D245" i="9"/>
  <c r="D153" i="9"/>
  <c r="D102" i="9"/>
  <c r="D466" i="9"/>
  <c r="D203" i="9"/>
  <c r="D465" i="9"/>
  <c r="D331" i="9"/>
  <c r="D49" i="9"/>
  <c r="D370" i="9"/>
  <c r="D454" i="9"/>
  <c r="D69" i="9"/>
  <c r="D397" i="9"/>
  <c r="D477" i="9"/>
  <c r="D321" i="9"/>
  <c r="D295" i="9"/>
  <c r="D271" i="9"/>
  <c r="D320" i="9"/>
  <c r="D177" i="9"/>
  <c r="D389" i="9"/>
  <c r="D407" i="9"/>
  <c r="D20" i="9"/>
  <c r="M29" i="30"/>
  <c r="D37" i="9"/>
  <c r="D373" i="9"/>
  <c r="D62" i="9"/>
  <c r="D75" i="9"/>
  <c r="D310" i="9"/>
  <c r="D65" i="9"/>
  <c r="D291" i="9"/>
  <c r="D256" i="9"/>
  <c r="D266" i="9"/>
  <c r="D105" i="9"/>
  <c r="D172" i="9"/>
  <c r="D186" i="9"/>
  <c r="D457" i="9"/>
  <c r="D336" i="9"/>
  <c r="D79" i="9"/>
  <c r="D351" i="9"/>
  <c r="D210" i="9"/>
  <c r="D64" i="9"/>
  <c r="D414" i="9"/>
  <c r="D377" i="9"/>
  <c r="D298" i="9"/>
  <c r="D77" i="9"/>
  <c r="D375" i="9"/>
  <c r="D58" i="9"/>
  <c r="D199" i="9"/>
  <c r="D110" i="9"/>
  <c r="D307" i="9"/>
  <c r="D215" i="9"/>
  <c r="D319" i="9"/>
  <c r="D484" i="9"/>
  <c r="D19" i="9"/>
  <c r="D8" i="9"/>
  <c r="D158" i="9"/>
  <c r="D157" i="9"/>
  <c r="D95" i="9"/>
  <c r="D493" i="9"/>
  <c r="D160" i="9"/>
  <c r="D437" i="9"/>
  <c r="D63" i="9"/>
  <c r="D128" i="9"/>
  <c r="D315" i="9"/>
  <c r="D434" i="9"/>
  <c r="D318" i="9"/>
  <c r="D103" i="9"/>
  <c r="D399" i="9"/>
  <c r="D48" i="9"/>
  <c r="D361" i="9"/>
  <c r="D148" i="9"/>
  <c r="D175" i="9"/>
  <c r="D281" i="9"/>
  <c r="D411" i="9"/>
  <c r="D501" i="9"/>
  <c r="D294" i="9"/>
  <c r="D311" i="9"/>
  <c r="D279" i="9"/>
  <c r="D194" i="9"/>
  <c r="D431" i="9"/>
  <c r="D127" i="9"/>
  <c r="D152" i="9"/>
  <c r="D275" i="9"/>
  <c r="D164" i="9"/>
  <c r="D162" i="9"/>
  <c r="D27" i="9"/>
  <c r="D35" i="9"/>
  <c r="D141" i="9"/>
  <c r="D67" i="9"/>
  <c r="D149" i="9"/>
  <c r="D80" i="9"/>
  <c r="D474" i="9"/>
  <c r="D212" i="9"/>
  <c r="D42" i="9"/>
  <c r="D82" i="9"/>
  <c r="D263" i="9"/>
  <c r="D418" i="9"/>
  <c r="D506" i="9"/>
  <c r="AQ20" i="9"/>
  <c r="AQ22" i="9"/>
  <c r="AQ382" i="9"/>
  <c r="AQ132" i="9"/>
  <c r="AQ107" i="9"/>
  <c r="AQ415" i="9"/>
  <c r="AQ257" i="9"/>
  <c r="AQ393" i="9"/>
  <c r="AQ322" i="9"/>
  <c r="AQ381" i="9"/>
  <c r="AQ217" i="9"/>
  <c r="AQ97" i="9"/>
  <c r="AQ488" i="9"/>
  <c r="AQ361" i="9"/>
  <c r="AQ470" i="9"/>
  <c r="AQ105" i="9"/>
  <c r="AQ437" i="9"/>
  <c r="AQ490" i="9"/>
  <c r="AQ227" i="9"/>
  <c r="AQ347" i="9"/>
  <c r="AQ282" i="9"/>
  <c r="AQ302" i="9"/>
  <c r="AQ472" i="9"/>
  <c r="AQ129" i="9"/>
  <c r="AQ424" i="9"/>
  <c r="AQ235" i="9"/>
  <c r="AQ202" i="9"/>
  <c r="AQ368" i="9"/>
  <c r="AQ159" i="9"/>
  <c r="AQ298" i="9"/>
  <c r="AQ304" i="9"/>
  <c r="AQ69" i="9"/>
  <c r="AQ63" i="9"/>
  <c r="AQ287" i="9"/>
  <c r="AQ136" i="9"/>
  <c r="AQ140" i="9"/>
  <c r="AQ236" i="9"/>
  <c r="AQ250" i="9"/>
  <c r="AQ293" i="9"/>
  <c r="AQ455" i="9"/>
  <c r="AQ150" i="9"/>
  <c r="AQ375" i="9"/>
  <c r="AQ138" i="9"/>
  <c r="AQ144" i="9"/>
  <c r="AQ251" i="9"/>
  <c r="AQ391" i="9"/>
  <c r="AQ45" i="9"/>
  <c r="AQ49" i="9"/>
  <c r="AQ306" i="9"/>
  <c r="AQ484" i="9"/>
  <c r="AQ403" i="9"/>
  <c r="AQ459" i="9"/>
  <c r="AQ502" i="9"/>
  <c r="AQ166" i="9"/>
  <c r="AQ495" i="9"/>
  <c r="AQ350" i="9"/>
  <c r="D70" i="9"/>
  <c r="D369" i="9"/>
  <c r="D354" i="9"/>
  <c r="D161" i="9"/>
  <c r="D196" i="9"/>
  <c r="D338" i="9"/>
  <c r="D444" i="9"/>
  <c r="D236" i="9"/>
  <c r="D252" i="9"/>
  <c r="D400" i="9"/>
  <c r="D297" i="9"/>
  <c r="D441" i="9"/>
  <c r="D163" i="9"/>
  <c r="D156" i="9"/>
  <c r="D495" i="9"/>
  <c r="D45" i="9"/>
  <c r="D278" i="9"/>
  <c r="D38" i="9"/>
  <c r="D13" i="9"/>
  <c r="D424" i="9"/>
  <c r="D287" i="9"/>
  <c r="D435" i="9"/>
  <c r="D284" i="9"/>
  <c r="D91" i="9"/>
  <c r="D99" i="9"/>
  <c r="D47" i="9"/>
  <c r="D131" i="9"/>
  <c r="D326" i="9"/>
  <c r="D246" i="9"/>
  <c r="D391" i="9"/>
  <c r="D488" i="9"/>
  <c r="D469" i="9"/>
  <c r="D426" i="9"/>
  <c r="D140" i="9"/>
  <c r="D260" i="9"/>
  <c r="D258" i="9"/>
  <c r="D332" i="9"/>
  <c r="D226" i="9"/>
  <c r="D170" i="9"/>
  <c r="D309" i="9"/>
  <c r="D251" i="9"/>
  <c r="D53" i="9"/>
  <c r="D406" i="9"/>
  <c r="D130" i="9"/>
  <c r="D227" i="9"/>
  <c r="D238" i="9"/>
  <c r="D150" i="9"/>
  <c r="D247" i="9"/>
  <c r="D36" i="9"/>
  <c r="D348" i="9"/>
  <c r="D154" i="9"/>
  <c r="D76" i="9"/>
  <c r="D155" i="9"/>
  <c r="D120" i="9"/>
  <c r="D285" i="9"/>
  <c r="D233" i="9"/>
  <c r="D340" i="9"/>
  <c r="D248" i="9"/>
  <c r="D81" i="9"/>
  <c r="D445" i="9"/>
  <c r="D221" i="9"/>
  <c r="D202" i="9"/>
  <c r="D142" i="9"/>
  <c r="D98" i="9"/>
  <c r="D464" i="9"/>
  <c r="D209" i="9"/>
  <c r="D324" i="9"/>
  <c r="D499" i="9"/>
  <c r="D360" i="9"/>
  <c r="D433" i="9"/>
  <c r="D138" i="9"/>
  <c r="D402" i="9"/>
  <c r="D478" i="9"/>
  <c r="D322" i="9"/>
  <c r="D159" i="9"/>
  <c r="D230" i="9"/>
  <c r="D114" i="9"/>
  <c r="D204" i="9"/>
  <c r="D28" i="9"/>
  <c r="D18" i="9"/>
  <c r="D184" i="9"/>
  <c r="D180" i="9"/>
  <c r="D55" i="9"/>
  <c r="D471" i="9"/>
  <c r="D244" i="9"/>
  <c r="D443" i="9"/>
  <c r="D350" i="9"/>
  <c r="D216" i="9"/>
  <c r="D325" i="9"/>
  <c r="D88" i="9"/>
  <c r="D450" i="9"/>
  <c r="D60" i="9"/>
  <c r="D40" i="9"/>
  <c r="D420" i="9"/>
  <c r="D261" i="9"/>
  <c r="D430" i="9"/>
  <c r="D328" i="9"/>
  <c r="D483" i="9"/>
  <c r="D344" i="9"/>
  <c r="D376" i="9"/>
  <c r="D86" i="9"/>
  <c r="D490" i="9"/>
  <c r="D302" i="9"/>
  <c r="D423" i="9"/>
  <c r="D481" i="9"/>
  <c r="D262" i="9"/>
  <c r="D283" i="9"/>
  <c r="D191" i="9"/>
  <c r="D442" i="9"/>
  <c r="M27" i="30"/>
  <c r="M25" i="30"/>
  <c r="D124" i="9"/>
  <c r="D31" i="9"/>
  <c r="D462" i="9"/>
  <c r="D92" i="9"/>
  <c r="D385" i="9"/>
  <c r="D94" i="9"/>
  <c r="D241" i="9"/>
  <c r="D239" i="9"/>
  <c r="D104" i="9"/>
  <c r="D448" i="9"/>
  <c r="D33" i="9"/>
  <c r="D288" i="9"/>
  <c r="D134" i="9"/>
  <c r="D207" i="9"/>
  <c r="D220" i="9"/>
  <c r="D93" i="9"/>
  <c r="D85" i="9"/>
  <c r="D475" i="9"/>
  <c r="C10" i="9"/>
  <c r="D23" i="9"/>
  <c r="D174" i="9"/>
  <c r="D451" i="9"/>
  <c r="D182" i="9"/>
  <c r="D343" i="9"/>
  <c r="D83" i="9"/>
  <c r="D189" i="9"/>
  <c r="D323" i="9"/>
  <c r="D132" i="9"/>
  <c r="D112" i="9"/>
  <c r="D497" i="9"/>
  <c r="D240" i="9"/>
  <c r="D206" i="9"/>
  <c r="D223" i="9"/>
  <c r="D364" i="9"/>
  <c r="D255" i="9"/>
  <c r="M30" i="30"/>
  <c r="D419" i="9"/>
  <c r="D43" i="9"/>
  <c r="D129" i="9"/>
  <c r="D380" i="9"/>
  <c r="D126" i="9"/>
  <c r="D145" i="9"/>
  <c r="D415" i="9"/>
  <c r="D460" i="9"/>
  <c r="D504" i="9"/>
  <c r="D357" i="9"/>
  <c r="D358" i="9"/>
  <c r="D9" i="9"/>
  <c r="D14" i="9"/>
  <c r="D12" i="9"/>
  <c r="M11" i="30"/>
  <c r="BK3" i="8" a="1"/>
  <c r="AX3" i="8" a="1"/>
  <c r="T3" i="8" a="1"/>
  <c r="F3" i="8" a="1"/>
  <c r="X3" i="8" a="1"/>
  <c r="AQ3" i="8" a="1"/>
  <c r="U3" i="8" a="1"/>
  <c r="O3" i="8" a="1"/>
  <c r="I3" i="8" a="1"/>
  <c r="AY3" i="8" a="1"/>
  <c r="AC3" i="8" a="1"/>
  <c r="W3" i="8" a="1"/>
  <c r="J3" i="8" a="1"/>
  <c r="BG3" i="8" a="1"/>
  <c r="AK3" i="8" a="1"/>
  <c r="AE3" i="8" a="1"/>
  <c r="R3" i="8" a="1"/>
  <c r="H3" i="8" a="1"/>
  <c r="AS3" i="8" a="1"/>
  <c r="AM3" i="8" a="1"/>
  <c r="Z3" i="8" a="1"/>
  <c r="AV3" i="8" a="1"/>
  <c r="BA3" i="8" a="1"/>
  <c r="AU3" i="8" a="1"/>
  <c r="AH3" i="8" a="1"/>
  <c r="D3" i="8" a="1"/>
  <c r="BI3" i="8" a="1"/>
  <c r="BC3" i="8" a="1"/>
  <c r="AP3" i="8" a="1"/>
  <c r="L3" i="8" a="1"/>
  <c r="AF3" i="8" a="1"/>
  <c r="C55" i="9"/>
  <c r="C471" i="9"/>
  <c r="C479" i="9"/>
  <c r="C245" i="9"/>
  <c r="C197" i="9"/>
  <c r="C190" i="9"/>
  <c r="C155" i="9"/>
  <c r="C472" i="9"/>
  <c r="C314" i="9"/>
  <c r="C490" i="9"/>
  <c r="C260" i="9"/>
  <c r="C194" i="9"/>
  <c r="C158" i="9"/>
  <c r="C430" i="9"/>
  <c r="C446" i="9"/>
  <c r="C232" i="9"/>
  <c r="C433" i="9"/>
  <c r="C442" i="9"/>
  <c r="C126" i="9"/>
  <c r="C503" i="9"/>
  <c r="C299" i="9"/>
  <c r="C462" i="9"/>
  <c r="C283" i="9"/>
  <c r="C181" i="9"/>
  <c r="C459" i="9"/>
  <c r="C222" i="9"/>
  <c r="C281" i="9"/>
  <c r="C353" i="9"/>
  <c r="C304" i="9"/>
  <c r="C50" i="9"/>
  <c r="C506" i="9"/>
  <c r="C398" i="9"/>
  <c r="C361" i="9"/>
  <c r="C363" i="9"/>
  <c r="C313" i="9"/>
  <c r="C347" i="9"/>
  <c r="C469" i="9"/>
  <c r="C221" i="9"/>
  <c r="C255" i="9"/>
  <c r="C294" i="9"/>
  <c r="C463" i="9"/>
  <c r="C247" i="9"/>
  <c r="C334" i="9"/>
  <c r="C176" i="9"/>
  <c r="C305" i="9"/>
  <c r="C202" i="9"/>
  <c r="C474" i="9"/>
  <c r="C123" i="9"/>
  <c r="C108" i="9"/>
  <c r="C157" i="9"/>
  <c r="C237" i="9"/>
  <c r="C141" i="9"/>
  <c r="C350" i="9"/>
  <c r="C199" i="9"/>
  <c r="C231" i="9"/>
  <c r="C456" i="9"/>
  <c r="C178" i="9"/>
  <c r="C125" i="9"/>
  <c r="C287" i="9"/>
  <c r="C144" i="9"/>
  <c r="C491" i="9"/>
  <c r="C185" i="9"/>
  <c r="C475" i="9"/>
  <c r="C135" i="9"/>
  <c r="C355" i="9"/>
  <c r="C454" i="9"/>
  <c r="C343" i="9"/>
  <c r="C438" i="9"/>
  <c r="C62" i="9"/>
  <c r="C362" i="9"/>
  <c r="C47" i="9"/>
  <c r="C192" i="9"/>
  <c r="C488" i="9"/>
  <c r="C90" i="9"/>
  <c r="C152" i="9"/>
  <c r="C403" i="9"/>
  <c r="C483" i="9"/>
  <c r="C307" i="9"/>
  <c r="C300" i="9"/>
  <c r="C113" i="9"/>
  <c r="C407" i="9"/>
  <c r="C321" i="9"/>
  <c r="C238" i="9"/>
  <c r="C426" i="9"/>
  <c r="C263" i="9"/>
  <c r="C264" i="9"/>
  <c r="C169" i="9"/>
  <c r="C154" i="9"/>
  <c r="C448" i="9"/>
  <c r="C467" i="9"/>
  <c r="C420" i="9"/>
  <c r="C435" i="9"/>
  <c r="C333" i="9"/>
  <c r="C214" i="9"/>
  <c r="C505" i="9"/>
  <c r="C120" i="9"/>
  <c r="C337" i="9"/>
  <c r="C489" i="9"/>
  <c r="C129" i="9"/>
  <c r="C258" i="9"/>
  <c r="C268" i="9"/>
  <c r="C72" i="9"/>
  <c r="C254" i="9"/>
  <c r="C385" i="9"/>
  <c r="C115" i="9"/>
  <c r="C117" i="9"/>
  <c r="C428" i="9"/>
  <c r="M17" i="30"/>
  <c r="L53" i="8" a="1"/>
  <c r="AZ10" i="8" a="1"/>
  <c r="BG31" i="8" a="1"/>
  <c r="AQ52" i="8" a="1"/>
  <c r="AQ32" i="8" a="1"/>
  <c r="AW4" i="8" a="1"/>
  <c r="AU32" i="8" a="1"/>
  <c r="AW27" i="8" a="1"/>
  <c r="M24" i="30"/>
  <c r="M21" i="30"/>
  <c r="F55" i="8" a="1"/>
  <c r="BL32" i="8" a="1"/>
  <c r="I49" i="8" a="1"/>
  <c r="BI9" i="8" a="1"/>
  <c r="BI31" i="8" a="1"/>
  <c r="BL5" i="8" a="1"/>
  <c r="BH9" i="8" a="1"/>
  <c r="E12" i="8" a="1"/>
  <c r="AE52" i="8" a="1"/>
  <c r="BG50" i="8" a="1"/>
  <c r="AO9" i="8" a="1"/>
  <c r="BB7" i="8" a="1"/>
  <c r="E57" i="8" a="1"/>
  <c r="AE51" i="8" a="1"/>
  <c r="AT30" i="8" a="1"/>
  <c r="AQ49" i="8" a="1"/>
  <c r="AW8" i="8" a="1"/>
  <c r="Y53" i="8" a="1"/>
  <c r="BE33" i="8" a="1"/>
  <c r="E52" i="8" a="1"/>
  <c r="AU11" i="8" a="1"/>
  <c r="D33" i="8" a="1"/>
  <c r="L51" i="8" a="1"/>
  <c r="AG12" i="8" a="1"/>
  <c r="BK33" i="8" a="1"/>
  <c r="J33" i="8" a="1"/>
  <c r="AE30" i="8" a="1"/>
  <c r="AT10" i="8" a="1"/>
  <c r="AY8" i="8" a="1"/>
  <c r="U29" i="8" a="1"/>
  <c r="BK50" i="8" a="1"/>
  <c r="AB29" i="8" a="1"/>
  <c r="AI9" i="8" a="1"/>
  <c r="AZ50" i="8" a="1"/>
  <c r="E10" i="8" a="1"/>
  <c r="AX29" i="8" a="1"/>
  <c r="BJ52" i="8" a="1"/>
  <c r="BA27" i="8" a="1"/>
  <c r="T52" i="8" a="1"/>
  <c r="AQ12" i="8" a="1"/>
  <c r="BF49" i="8" a="1"/>
  <c r="J35" i="8" a="1"/>
  <c r="AR8" i="8" a="1"/>
  <c r="D51" i="8" a="1"/>
  <c r="BG34" i="8" a="1"/>
  <c r="E32" i="8" a="1"/>
  <c r="AZ5" i="8" a="1"/>
  <c r="AE56" i="8" a="1"/>
  <c r="AW28" i="8" a="1"/>
  <c r="BG52" i="8" a="1"/>
  <c r="G31" i="8" a="1"/>
  <c r="BF57" i="8" a="1"/>
  <c r="U35" i="8" a="1"/>
  <c r="J29" i="8" a="1"/>
  <c r="W27" i="8" a="1"/>
  <c r="C156" i="9"/>
  <c r="C84" i="9"/>
  <c r="C204" i="9"/>
  <c r="C33" i="9"/>
  <c r="C424" i="9"/>
  <c r="C16" i="9"/>
  <c r="C140" i="9"/>
  <c r="C25" i="9"/>
  <c r="C40" i="9"/>
  <c r="C17" i="9"/>
  <c r="C131" i="9"/>
  <c r="C451" i="9"/>
  <c r="C32" i="9"/>
  <c r="BA48" i="8" a="1"/>
  <c r="AI28" i="8" a="1"/>
  <c r="C23" i="9"/>
  <c r="E56" i="8" a="1"/>
  <c r="E31" i="8" a="1"/>
  <c r="AH10" i="8" a="1"/>
  <c r="BB36" i="8" a="1"/>
  <c r="U8" i="8" a="1"/>
  <c r="BI51" i="8" a="1"/>
  <c r="G49" i="8" a="1"/>
  <c r="O27" i="8" a="1"/>
  <c r="C54" i="8" a="1"/>
  <c r="C12" i="8" a="1"/>
  <c r="AO5" i="8" a="1"/>
  <c r="BB49" i="8" a="1"/>
  <c r="AM28" i="8" a="1"/>
  <c r="BL56" i="8" a="1"/>
  <c r="BL57" i="8" a="1"/>
  <c r="G51" i="8" a="1"/>
  <c r="AV49" i="8" a="1"/>
  <c r="AA4" i="8" a="1"/>
  <c r="BI50" i="8" a="1"/>
  <c r="I5" i="8" a="1"/>
  <c r="BF30" i="8" a="1"/>
  <c r="AK30" i="8" a="1"/>
  <c r="AM9" i="8" a="1"/>
  <c r="AO31" i="8" a="1"/>
  <c r="AB56" i="8" a="1"/>
  <c r="H5" i="8" a="1"/>
  <c r="AM48" i="8" a="1"/>
  <c r="AM10" i="8" a="1"/>
  <c r="AU28" i="8" a="1"/>
  <c r="Q57" i="8" a="1"/>
  <c r="G6" i="8" a="1"/>
  <c r="T29" i="8" a="1"/>
  <c r="BJ51" i="8" a="1"/>
  <c r="Y57" i="8" a="1"/>
  <c r="AC49" i="8" a="1"/>
  <c r="C4" i="8" a="1"/>
  <c r="V27" i="8" a="1"/>
  <c r="BB28" i="8" a="1"/>
  <c r="AV32" i="8" a="1"/>
  <c r="S10" i="8" a="1"/>
  <c r="I57" i="8" a="1"/>
  <c r="AK35" i="8" a="1"/>
  <c r="AI55" i="8" a="1"/>
  <c r="AE53" i="8" a="1"/>
  <c r="AG5" i="8" a="1"/>
  <c r="AX36" i="8" a="1"/>
  <c r="AS56" i="8" a="1"/>
  <c r="BJ35" i="8" a="1"/>
  <c r="F34" i="8" a="1"/>
  <c r="AD29" i="8" a="1"/>
  <c r="E34" i="8" a="1"/>
  <c r="AQ53" i="8" a="1"/>
  <c r="Y4" i="8" a="1"/>
  <c r="P28" i="8" a="1"/>
  <c r="N27" i="8" a="1"/>
  <c r="N56" i="8" a="1"/>
  <c r="AK4" i="8" a="1"/>
  <c r="AI29" i="8" a="1"/>
  <c r="BB51" i="8" a="1"/>
  <c r="V30" i="8" a="1"/>
  <c r="AR50" i="8" a="1"/>
  <c r="F28" i="8" a="1"/>
  <c r="BE53" i="8" a="1"/>
  <c r="AM31" i="8" a="1"/>
  <c r="AC54" i="8" a="1"/>
  <c r="P50" i="8" a="1"/>
  <c r="P27" i="8" a="1"/>
  <c r="AC35" i="8" a="1"/>
  <c r="G52" i="8" a="1"/>
  <c r="Z49" i="8" a="1"/>
  <c r="AO54" i="8" a="1"/>
  <c r="BI4" i="8" a="1"/>
  <c r="O30" i="8" a="1"/>
  <c r="AE8" i="8" a="1"/>
  <c r="D28" i="8" a="1"/>
  <c r="BG33" i="8" a="1"/>
  <c r="BL50" i="8" a="1"/>
  <c r="C11" i="9"/>
  <c r="M156" i="30"/>
  <c r="M409" i="30"/>
  <c r="M371" i="30"/>
  <c r="M452" i="30"/>
  <c r="M502" i="30"/>
  <c r="M461" i="30"/>
  <c r="M331" i="30"/>
  <c r="M366" i="30"/>
  <c r="M426" i="30"/>
  <c r="M260" i="30"/>
  <c r="M308" i="30"/>
  <c r="M498" i="30"/>
  <c r="M43" i="30"/>
  <c r="M315" i="30"/>
  <c r="M107" i="30"/>
  <c r="M335" i="30"/>
  <c r="M220" i="30"/>
  <c r="M59" i="30"/>
  <c r="M63" i="30"/>
  <c r="M363" i="30"/>
  <c r="M58" i="30"/>
  <c r="M499" i="30"/>
  <c r="M318" i="30"/>
  <c r="M406" i="30"/>
  <c r="M412" i="30"/>
  <c r="M351" i="30"/>
  <c r="M39" i="30"/>
  <c r="M374" i="30"/>
  <c r="M295" i="30"/>
  <c r="M187" i="30"/>
  <c r="M127" i="30"/>
  <c r="M53" i="30"/>
  <c r="M105" i="30"/>
  <c r="M61" i="30"/>
  <c r="M113" i="30"/>
  <c r="M506" i="30"/>
  <c r="M40" i="30"/>
  <c r="M415" i="30"/>
  <c r="M476" i="30"/>
  <c r="M103" i="30"/>
  <c r="M128" i="30"/>
  <c r="M380" i="30"/>
  <c r="M164" i="30"/>
  <c r="M208" i="30"/>
  <c r="M126" i="30"/>
  <c r="M186" i="30"/>
  <c r="M134" i="30"/>
  <c r="M194" i="30"/>
  <c r="M491" i="30"/>
  <c r="M185" i="30"/>
  <c r="M489" i="30"/>
  <c r="M82" i="30"/>
  <c r="M167" i="30"/>
  <c r="M235" i="30"/>
  <c r="M444" i="30"/>
  <c r="M469" i="30"/>
  <c r="M255" i="30"/>
  <c r="M181" i="30"/>
  <c r="M233" i="30"/>
  <c r="M189" i="30"/>
  <c r="M241" i="30"/>
  <c r="M274" i="30"/>
  <c r="M151" i="30"/>
  <c r="M483" i="30"/>
  <c r="M204" i="30"/>
  <c r="M248" i="30"/>
  <c r="M212" i="30"/>
  <c r="M256" i="30"/>
  <c r="M217" i="30"/>
  <c r="M84" i="30"/>
  <c r="M307" i="30"/>
  <c r="M364" i="30"/>
  <c r="M325" i="30"/>
  <c r="M245" i="30"/>
  <c r="M300" i="30"/>
  <c r="M253" i="30"/>
  <c r="M309" i="30"/>
  <c r="M421" i="30"/>
  <c r="M215" i="30"/>
  <c r="M68" i="30"/>
  <c r="M112" i="30"/>
  <c r="M277" i="30"/>
  <c r="M336" i="30"/>
  <c r="M286" i="30"/>
  <c r="M345" i="30"/>
  <c r="M394" i="30"/>
  <c r="M381" i="30"/>
  <c r="M93" i="30"/>
  <c r="M46" i="30"/>
  <c r="M50" i="30"/>
  <c r="M399" i="30"/>
  <c r="M313" i="30"/>
  <c r="M373" i="30"/>
  <c r="M322" i="30"/>
  <c r="M383" i="30"/>
  <c r="M99" i="30"/>
  <c r="M279" i="30"/>
  <c r="M132" i="30"/>
  <c r="M176" i="30"/>
  <c r="M350" i="30"/>
  <c r="M430" i="30"/>
  <c r="M460" i="30"/>
  <c r="M92" i="30"/>
  <c r="M264" i="30"/>
  <c r="M453" i="30"/>
  <c r="M242" i="30"/>
  <c r="M408" i="30"/>
  <c r="M487" i="30"/>
  <c r="M417" i="30"/>
  <c r="M496" i="30"/>
  <c r="M261" i="30"/>
  <c r="M138" i="30"/>
  <c r="M214" i="30"/>
  <c r="M293" i="30"/>
  <c r="M446" i="30"/>
  <c r="M178" i="30"/>
  <c r="M455" i="30"/>
  <c r="M464" i="30"/>
  <c r="M234" i="30"/>
  <c r="M157" i="30"/>
  <c r="M28" i="30"/>
  <c r="AW49" i="8" a="1"/>
  <c r="D57" i="8" a="1"/>
  <c r="C5" i="8" a="1"/>
  <c r="AO33" i="8" a="1"/>
  <c r="AO35" i="8" a="1"/>
  <c r="AN51" i="8" a="1"/>
  <c r="D4" i="8" a="1"/>
  <c r="V8" i="8" a="1"/>
  <c r="F6" i="8" a="1"/>
  <c r="BL33" i="8" a="1"/>
  <c r="AH28" i="8" a="1"/>
  <c r="BF33" i="8" a="1"/>
  <c r="BD36" i="8" a="1"/>
  <c r="Z12" i="8" a="1"/>
  <c r="AP27" i="8" a="1"/>
  <c r="P4" i="8" a="1"/>
  <c r="C36" i="8" a="1"/>
  <c r="AZ55" i="8" a="1"/>
  <c r="BB35" i="8" a="1"/>
  <c r="Z48" i="8" a="1"/>
  <c r="D54" i="8" a="1"/>
  <c r="C57" i="8" a="1"/>
  <c r="AV11" i="8" a="1"/>
  <c r="Z57" i="8" a="1"/>
  <c r="BB50" i="8" a="1"/>
  <c r="BL55" i="8" a="1"/>
  <c r="V7" i="8" a="1"/>
  <c r="R11" i="8" a="1"/>
  <c r="E8" i="8" a="1"/>
  <c r="AO29" i="8" a="1"/>
  <c r="AS50" i="8" a="1"/>
  <c r="AA29" i="8" a="1"/>
  <c r="BA36" i="8" a="1"/>
  <c r="AH55" i="8" a="1"/>
  <c r="AB10" i="8" a="1"/>
  <c r="G30" i="8" a="1"/>
  <c r="AJ31" i="8" a="1"/>
  <c r="AG6" i="8" a="1"/>
  <c r="BB32" i="8" a="1"/>
  <c r="AG49" i="8" a="1"/>
  <c r="BA10" i="8" a="1"/>
  <c r="AJ5" i="8" a="1"/>
  <c r="BA31" i="8" a="1"/>
  <c r="AK33" i="8" a="1"/>
  <c r="AH57" i="8" a="1"/>
  <c r="AN12" i="8" a="1"/>
  <c r="H32" i="8" a="1"/>
  <c r="AV33" i="8" a="1"/>
  <c r="AG4" i="8" a="1"/>
  <c r="AA31" i="8" a="1"/>
  <c r="AE11" i="8" a="1"/>
  <c r="BG12" i="8" a="1"/>
  <c r="AD32" i="8" a="1"/>
  <c r="BA12" i="8" a="1"/>
  <c r="AT34" i="8" a="1"/>
  <c r="Y55" i="8" a="1"/>
  <c r="D52" i="9"/>
  <c r="D489" i="9"/>
  <c r="D388" i="9"/>
  <c r="D16" i="9"/>
  <c r="D167" i="9"/>
  <c r="D56" i="9"/>
  <c r="D401" i="9"/>
  <c r="D166" i="9"/>
  <c r="D374" i="9"/>
  <c r="D200" i="9"/>
  <c r="D428" i="9"/>
  <c r="D26" i="9"/>
  <c r="D136" i="9"/>
  <c r="D313" i="9"/>
  <c r="D365" i="9"/>
  <c r="D425" i="9"/>
  <c r="D222" i="9"/>
  <c r="D359" i="9"/>
  <c r="D306" i="9"/>
  <c r="D195" i="9"/>
  <c r="D51" i="9"/>
  <c r="D368" i="9"/>
  <c r="D234" i="9"/>
  <c r="D312" i="9"/>
  <c r="D125" i="9"/>
  <c r="D346" i="9"/>
  <c r="D409" i="9"/>
  <c r="D197" i="9"/>
  <c r="D97" i="9"/>
  <c r="D316" i="9"/>
  <c r="D22" i="9"/>
  <c r="D486" i="9"/>
  <c r="D372" i="9"/>
  <c r="D90" i="9"/>
  <c r="D432" i="9"/>
  <c r="D123" i="9"/>
  <c r="D314" i="9"/>
  <c r="D183" i="9"/>
  <c r="D396" i="9"/>
  <c r="D46" i="9"/>
  <c r="D473" i="9"/>
  <c r="D106" i="9"/>
  <c r="D491" i="9"/>
  <c r="D303" i="9"/>
  <c r="D11" i="9"/>
  <c r="D25" i="9"/>
  <c r="D52" i="8" a="1"/>
  <c r="C373" i="9"/>
  <c r="C217" i="9"/>
  <c r="C329" i="9"/>
  <c r="C365" i="9"/>
  <c r="C360" i="9"/>
  <c r="C370" i="9"/>
  <c r="C105" i="9"/>
  <c r="C136" i="9"/>
  <c r="C458" i="9"/>
  <c r="C167" i="9"/>
  <c r="C336" i="9"/>
  <c r="C150" i="9"/>
  <c r="C175" i="9"/>
  <c r="C198" i="9"/>
  <c r="C87" i="9"/>
  <c r="C257" i="9"/>
  <c r="C297" i="9"/>
  <c r="C106" i="9"/>
  <c r="C498" i="9"/>
  <c r="C439" i="9"/>
  <c r="C200" i="9"/>
  <c r="C49" i="9"/>
  <c r="C132" i="9"/>
  <c r="C147" i="9"/>
  <c r="C274" i="9"/>
  <c r="C327" i="9"/>
  <c r="C477" i="9"/>
  <c r="C262" i="9"/>
  <c r="C151" i="9"/>
  <c r="C425" i="9"/>
  <c r="C465" i="9"/>
  <c r="C170" i="9"/>
  <c r="C380" i="9"/>
  <c r="C201" i="9"/>
  <c r="C272" i="9"/>
  <c r="C209" i="9"/>
  <c r="C196" i="9"/>
  <c r="C211" i="9"/>
  <c r="C83" i="9"/>
  <c r="C345" i="9"/>
  <c r="C244" i="9"/>
  <c r="C406" i="9"/>
  <c r="C223" i="9"/>
  <c r="C312" i="9"/>
  <c r="C183" i="9"/>
  <c r="C240" i="9"/>
  <c r="C58" i="9"/>
  <c r="C450" i="9"/>
  <c r="C43" i="9"/>
  <c r="C226" i="9"/>
  <c r="C73" i="9"/>
  <c r="C162" i="9"/>
  <c r="C499" i="9"/>
  <c r="C228" i="9"/>
  <c r="C27" i="9"/>
  <c r="C390" i="9"/>
  <c r="C279" i="9"/>
  <c r="C310" i="9"/>
  <c r="C128" i="9"/>
  <c r="C298" i="9"/>
  <c r="C374" i="9"/>
  <c r="C104" i="9"/>
  <c r="C416" i="9"/>
  <c r="C325" i="9"/>
  <c r="C359" i="9"/>
  <c r="C339" i="9"/>
  <c r="C371" i="9"/>
  <c r="C179" i="9"/>
  <c r="C253" i="9"/>
  <c r="C383" i="9"/>
  <c r="C422" i="9"/>
  <c r="C273" i="9"/>
  <c r="C423" i="9"/>
  <c r="C239" i="9"/>
  <c r="C328" i="9"/>
  <c r="C66" i="9"/>
  <c r="C330" i="9"/>
  <c r="C484" i="9"/>
  <c r="C251" i="9"/>
  <c r="C252" i="9"/>
  <c r="C429" i="9"/>
  <c r="C323" i="9"/>
  <c r="C453" i="9"/>
  <c r="C86" i="9"/>
  <c r="C486" i="9"/>
  <c r="C449" i="9"/>
  <c r="C495" i="9"/>
  <c r="C415" i="9"/>
  <c r="C400" i="9"/>
  <c r="C130" i="9"/>
  <c r="C394" i="9"/>
  <c r="C213" i="9"/>
  <c r="C315" i="9"/>
  <c r="C492" i="9"/>
  <c r="C352" i="9"/>
  <c r="C443" i="9"/>
  <c r="C109" i="9"/>
  <c r="C94" i="9"/>
  <c r="C302" i="9"/>
  <c r="C318" i="9"/>
  <c r="C160" i="9"/>
  <c r="C265" i="9"/>
  <c r="C378" i="9"/>
  <c r="C99" i="9"/>
  <c r="C351" i="9"/>
  <c r="C235" i="9"/>
  <c r="C139" i="9"/>
  <c r="C219" i="9"/>
  <c r="C388" i="9"/>
  <c r="C203" i="9"/>
  <c r="C15" i="9"/>
  <c r="M31" i="30"/>
  <c r="AY52" i="8" a="1"/>
  <c r="AY32" i="8" a="1"/>
  <c r="N54" i="8" a="1"/>
  <c r="R52" i="8" a="1"/>
  <c r="AV52" i="8" a="1"/>
  <c r="S32" i="8" a="1"/>
  <c r="AC11" i="8" a="1"/>
  <c r="J10" i="8" a="1"/>
  <c r="G32" i="8" a="1"/>
  <c r="AM30" i="8" a="1"/>
  <c r="BH50" i="8" a="1"/>
  <c r="BG51" i="8" a="1"/>
  <c r="BL52" i="8" a="1"/>
  <c r="AX34" i="8" a="1"/>
  <c r="M55" i="8" a="1"/>
  <c r="L50" i="8" a="1"/>
  <c r="AH11" i="8" a="1"/>
  <c r="AX8" i="8" a="1"/>
  <c r="J9" i="8" a="1"/>
  <c r="AX50" i="8" a="1"/>
  <c r="AH36" i="8" a="1"/>
  <c r="BJ32" i="8" a="1"/>
  <c r="AV7" i="8" a="1"/>
  <c r="D5" i="8" a="1"/>
  <c r="AK28" i="8" a="1"/>
  <c r="K28" i="8" a="1"/>
  <c r="AL53" i="8" a="1"/>
  <c r="AE27" i="8" a="1"/>
  <c r="F52" i="8" a="1"/>
  <c r="BD35" i="8" a="1"/>
  <c r="J28" i="8" a="1"/>
  <c r="BL10" i="8" a="1"/>
  <c r="BH32" i="8" a="1"/>
  <c r="BC5" i="8" a="1"/>
  <c r="BH34" i="8" a="1"/>
  <c r="AP33" i="8" a="1"/>
  <c r="AV51" i="8" a="1"/>
  <c r="AS52" i="8" a="1"/>
  <c r="D50" i="8" a="1"/>
  <c r="BB33" i="8" a="1"/>
  <c r="AI32" i="8" a="1"/>
  <c r="AP10" i="8" a="1"/>
  <c r="AI8" i="8" a="1"/>
  <c r="BJ48" i="8" a="1"/>
  <c r="BC32" i="8" a="1"/>
  <c r="AQ8" i="8" a="1"/>
  <c r="Q53" i="8" a="1"/>
  <c r="AN31" i="8" a="1"/>
  <c r="L6" i="8" a="1"/>
  <c r="I34" i="8" a="1"/>
  <c r="BD34" i="8" a="1"/>
  <c r="AE10" i="8" a="1"/>
  <c r="S11" i="8" a="1"/>
  <c r="AG52" i="8" a="1"/>
  <c r="BK53" i="8" a="1"/>
  <c r="BC8" i="8" a="1"/>
  <c r="K7" i="8" a="1"/>
  <c r="BE51" i="8" a="1"/>
  <c r="AO50" i="8" a="1"/>
  <c r="AZ12" i="8" a="1"/>
  <c r="AX57" i="8" a="1"/>
  <c r="AG11" i="8" a="1"/>
  <c r="BE50" i="8" a="1"/>
  <c r="W30" i="8" a="1"/>
  <c r="G53" i="8" a="1"/>
  <c r="AQ7" i="8" a="1"/>
  <c r="F35" i="8" a="1"/>
  <c r="AU34" i="8" a="1"/>
  <c r="X30" i="8" a="1"/>
  <c r="AF57" i="8" a="1"/>
  <c r="AO6" i="8" a="1"/>
  <c r="AI33" i="8" a="1"/>
  <c r="V53" i="8" a="1"/>
  <c r="BF50" i="8" a="1"/>
  <c r="AY34" i="8" a="1"/>
  <c r="BF32" i="8" a="1"/>
  <c r="BE52" i="8" a="1"/>
  <c r="AU9" i="8" a="1"/>
  <c r="BD49" i="8" a="1"/>
  <c r="AS33" i="8" a="1"/>
  <c r="AD8" i="8" a="1"/>
  <c r="AQ33" i="8" a="1"/>
  <c r="AQ56" i="8" a="1"/>
  <c r="O51" i="8" a="1"/>
  <c r="F48" i="8" a="1"/>
  <c r="BE31" i="8" a="1"/>
  <c r="BJ49" i="8" a="1"/>
  <c r="R50" i="8" a="1"/>
  <c r="BG30" i="8" a="1"/>
  <c r="BI48" i="8" a="1"/>
  <c r="BJ30" i="8" a="1"/>
  <c r="AW57" i="8" a="1"/>
  <c r="AJ29" i="8" a="1"/>
  <c r="O49" i="8" a="1"/>
  <c r="M23" i="30"/>
  <c r="W7" i="8" a="1"/>
  <c r="AJ53" i="8" a="1"/>
  <c r="C20" i="9"/>
  <c r="C116" i="9"/>
  <c r="C24" i="9"/>
  <c r="C220" i="9"/>
  <c r="C53" i="9"/>
  <c r="C35" i="9"/>
  <c r="C452" i="9"/>
  <c r="C19" i="9"/>
  <c r="C331" i="9"/>
  <c r="C26" i="9"/>
  <c r="C227" i="9"/>
  <c r="C164" i="9"/>
  <c r="C22" i="9"/>
  <c r="C21" i="9"/>
  <c r="G57" i="8" a="1"/>
  <c r="C11" i="8" a="1"/>
  <c r="AX54" i="8" a="1"/>
  <c r="H51" i="8" a="1"/>
  <c r="BC6" i="8" a="1"/>
  <c r="BD5" i="8" a="1"/>
  <c r="BJ11" i="8" a="1"/>
  <c r="X31" i="8" a="1"/>
  <c r="AM32" i="8" a="1"/>
  <c r="AT48" i="8" a="1"/>
  <c r="X50" i="8" a="1"/>
  <c r="AH32" i="8" a="1"/>
  <c r="BK11" i="8" a="1"/>
  <c r="AF31" i="8" a="1"/>
  <c r="BD32" i="8" a="1"/>
  <c r="AH49" i="8" a="1"/>
  <c r="V49" i="8" a="1"/>
  <c r="BK27" i="8" a="1"/>
  <c r="AB33" i="8" a="1"/>
  <c r="AR34" i="8" a="1"/>
  <c r="BA50" i="8" a="1"/>
  <c r="F33" i="8" a="1"/>
  <c r="BB11" i="8" a="1"/>
  <c r="Z28" i="8" a="1"/>
  <c r="AX33" i="8" a="1"/>
  <c r="AN27" i="8" a="1"/>
  <c r="AU51" i="8" a="1"/>
  <c r="X51" i="8" a="1"/>
  <c r="S5" i="8" a="1"/>
  <c r="C28" i="8" a="1"/>
  <c r="AU6" i="8" a="1"/>
  <c r="X12" i="8" a="1"/>
  <c r="BH6" i="8" a="1"/>
  <c r="AN35" i="8" a="1"/>
  <c r="BF36" i="8" a="1"/>
  <c r="R4" i="8" a="1"/>
  <c r="U36" i="8" a="1"/>
  <c r="AZ8" i="8" a="1"/>
  <c r="BE56" i="8" a="1"/>
  <c r="BH49" i="8" a="1"/>
  <c r="BK5" i="8" a="1"/>
  <c r="AF36" i="8" a="1"/>
  <c r="R49" i="8" a="1"/>
  <c r="Y6" i="8" a="1"/>
  <c r="AY55" i="8" a="1"/>
  <c r="BF6" i="8" a="1"/>
  <c r="P9" i="8" a="1"/>
  <c r="W4" i="8" a="1"/>
  <c r="AZ30" i="8" a="1"/>
  <c r="AE32" i="8" a="1"/>
  <c r="J32" i="8" a="1"/>
  <c r="U51" i="8" a="1"/>
  <c r="AI10" i="8" a="1"/>
  <c r="S12" i="8" a="1"/>
  <c r="AE31" i="8" a="1"/>
  <c r="S57" i="8" a="1"/>
  <c r="Z9" i="8" a="1"/>
  <c r="V12" i="8" a="1"/>
  <c r="D8" i="8" a="1"/>
  <c r="AX32" i="8" a="1"/>
  <c r="AA12" i="8" a="1"/>
  <c r="AW35" i="8" a="1"/>
  <c r="BD10" i="8" a="1"/>
  <c r="AU12" i="8" a="1"/>
  <c r="M6" i="8" a="1"/>
  <c r="W12" i="8" a="1"/>
  <c r="R6" i="8" a="1"/>
  <c r="BD54" i="8" a="1"/>
  <c r="W56" i="8" a="1"/>
  <c r="BJ10" i="8" a="1"/>
  <c r="AU55" i="8" a="1"/>
  <c r="AZ32" i="8" a="1"/>
  <c r="AE28" i="8" a="1"/>
  <c r="AL29" i="8" a="1"/>
  <c r="BL34" i="8" a="1"/>
  <c r="G29" i="8" a="1"/>
  <c r="R27" i="8" a="1"/>
  <c r="AY35" i="8" a="1"/>
  <c r="BD11" i="8" a="1"/>
  <c r="Y12" i="8" a="1"/>
  <c r="L4" i="8" a="1"/>
  <c r="AE50" i="8" a="1"/>
  <c r="AZ48" i="8" a="1"/>
  <c r="AK31" i="8" a="1"/>
  <c r="AC53" i="8" a="1"/>
  <c r="AY6" i="8" a="1"/>
  <c r="V9" i="8" a="1"/>
  <c r="L29" i="8" a="1"/>
  <c r="AQ30" i="8" a="1"/>
  <c r="D27" i="8" a="1"/>
  <c r="BG53" i="8" a="1"/>
  <c r="R8" i="8" a="1"/>
  <c r="W9" i="8" a="1"/>
  <c r="AE4" i="8" a="1"/>
  <c r="AH33" i="8" a="1"/>
  <c r="AK55" i="8" a="1"/>
  <c r="AR9" i="8" a="1"/>
  <c r="AI11" i="8" a="1"/>
  <c r="R31" i="8" a="1"/>
  <c r="AC12" i="8" a="1"/>
  <c r="Y54" i="8" a="1"/>
  <c r="F56" i="8" a="1"/>
  <c r="Y10" i="8" a="1"/>
  <c r="AD55" i="8" a="1"/>
  <c r="L36" i="8" a="1"/>
  <c r="BD33" i="8" a="1"/>
  <c r="F8" i="8" a="1"/>
  <c r="AG54" i="8" a="1"/>
  <c r="BD48" i="8" a="1"/>
  <c r="AJ11" i="8" a="1"/>
  <c r="X52" i="8" a="1"/>
  <c r="AX6" i="8" a="1"/>
  <c r="BG27" i="8" a="1"/>
  <c r="BE7" i="8" a="1"/>
  <c r="AR27" i="8" a="1"/>
  <c r="BH56" i="8" a="1"/>
  <c r="BI36" i="8" a="1"/>
  <c r="BK29" i="8" a="1"/>
  <c r="AU35" i="8" a="1"/>
  <c r="BG48" i="8" a="1"/>
  <c r="AF48" i="8" a="1"/>
  <c r="BH4" i="8" a="1"/>
  <c r="N52" i="8" a="1"/>
  <c r="AR30" i="8" a="1"/>
  <c r="R57" i="8" a="1"/>
  <c r="AZ51" i="8" a="1"/>
  <c r="AL10" i="8" a="1"/>
  <c r="AD30" i="8" a="1"/>
  <c r="BF31" i="8" a="1"/>
  <c r="AE48" i="8" a="1"/>
  <c r="AT49" i="8" a="1"/>
  <c r="AD36" i="8" a="1"/>
  <c r="AB11" i="8" a="1"/>
  <c r="J31" i="8" a="1"/>
  <c r="AW32" i="8" a="1"/>
  <c r="G5" i="8" a="1"/>
  <c r="BK54" i="8" a="1"/>
  <c r="H27" i="8" a="1"/>
  <c r="AR32" i="8" a="1"/>
  <c r="BJ33" i="8" a="1"/>
  <c r="AH50" i="8" a="1"/>
  <c r="AO52" i="8" a="1"/>
  <c r="BH11" i="8" a="1"/>
  <c r="AF27" i="8" a="1"/>
  <c r="E33" i="8" a="1"/>
  <c r="C34" i="8" a="1"/>
  <c r="AW11" i="8" a="1"/>
  <c r="BA53" i="8" a="1"/>
  <c r="AB6" i="8" a="1"/>
  <c r="P12" i="8" a="1"/>
  <c r="N57" i="8" a="1"/>
  <c r="AX11" i="8" a="1"/>
  <c r="O11" i="8" a="1"/>
  <c r="U5" i="8" a="1"/>
  <c r="G36" i="8" a="1"/>
  <c r="AN30" i="8" a="1"/>
  <c r="H36" i="8" a="1"/>
  <c r="S48" i="8" a="1"/>
  <c r="C31" i="8" a="1"/>
  <c r="X57" i="8" a="1"/>
  <c r="BE10" i="8" a="1"/>
  <c r="AB31" i="8" a="1"/>
  <c r="U56" i="8" a="1"/>
  <c r="C9" i="8" a="1"/>
  <c r="AJ9" i="8" a="1"/>
  <c r="BK10" i="8" a="1"/>
  <c r="AC30" i="8" a="1"/>
  <c r="AP31" i="8" a="1"/>
  <c r="AZ4" i="8" a="1"/>
  <c r="AD5" i="8" a="1"/>
  <c r="AF9" i="8" a="1"/>
  <c r="AY10" i="8" a="1"/>
  <c r="AL30" i="8" a="1"/>
  <c r="AB30" i="8" a="1"/>
  <c r="J4" i="8" a="1"/>
  <c r="AP11" i="8" a="1"/>
  <c r="G27" i="8" a="1"/>
  <c r="AC32" i="8" a="1"/>
  <c r="Y31" i="8" a="1"/>
  <c r="U49" i="8" a="1"/>
  <c r="L8" i="8" a="1"/>
  <c r="O12" i="8" a="1"/>
  <c r="R5" i="8" a="1"/>
  <c r="Y11" i="8" a="1"/>
  <c r="X27" i="8" a="1"/>
  <c r="S54" i="8" a="1"/>
  <c r="AM55" i="8" a="1"/>
  <c r="AA5" i="8" a="1"/>
  <c r="I55" i="8" a="1"/>
  <c r="AV35" i="8" a="1"/>
  <c r="AK27" i="8" a="1"/>
  <c r="BH28" i="8" a="1"/>
  <c r="AP34" i="8" a="1"/>
  <c r="BA28" i="8" a="1"/>
  <c r="AP35" i="8" a="1"/>
  <c r="BH48" i="8" a="1"/>
  <c r="AH31" i="8" a="1"/>
  <c r="BH36" i="8" a="1"/>
  <c r="G50" i="8" a="1"/>
  <c r="G48" i="8" a="1"/>
  <c r="AI49" i="8" a="1"/>
  <c r="AI48" i="8" a="1"/>
  <c r="AC52" i="8" a="1"/>
  <c r="BG7" i="8" a="1"/>
  <c r="BG8" i="8" a="1"/>
  <c r="AB5" i="8" a="1"/>
  <c r="AS31" i="8" a="1"/>
  <c r="AE33" i="8" a="1"/>
  <c r="AN49" i="8" a="1"/>
  <c r="BC50" i="8" a="1"/>
  <c r="AH30" i="8" a="1"/>
  <c r="C32" i="8" a="1"/>
  <c r="V32" i="8" a="1"/>
  <c r="AL33" i="8" a="1"/>
  <c r="F57" i="8" a="1"/>
  <c r="AL11" i="8" a="1"/>
  <c r="AL56" i="8" a="1"/>
  <c r="AA34" i="8" a="1"/>
  <c r="AY27" i="8" a="1"/>
  <c r="AF30" i="8" a="1"/>
  <c r="BI35" i="8" a="1"/>
  <c r="AT29" i="8" a="1"/>
  <c r="AL35" i="8" a="1"/>
  <c r="BK32" i="8" a="1"/>
  <c r="BG55" i="8" a="1"/>
  <c r="AY48" i="8" a="1"/>
  <c r="AB4" i="8" a="1"/>
  <c r="AO56" i="8" a="1"/>
  <c r="J57" i="8" a="1"/>
  <c r="AC56" i="8" a="1"/>
  <c r="T57" i="8" a="1"/>
  <c r="AT7" i="8" a="1"/>
  <c r="AF28" i="8" a="1"/>
  <c r="BK7" i="8" a="1"/>
  <c r="Y7" i="8" a="1"/>
  <c r="AI6" i="8" a="1"/>
  <c r="V31" i="8" a="1"/>
  <c r="L55" i="8" a="1"/>
  <c r="AR49" i="8" a="1"/>
  <c r="AC48" i="8" a="1"/>
  <c r="Q32" i="8" a="1"/>
  <c r="X53" i="8" a="1"/>
  <c r="AW34" i="8" a="1"/>
  <c r="V29" i="8" a="1"/>
  <c r="O28" i="8" a="1"/>
  <c r="AN8" i="8" a="1"/>
  <c r="N12" i="8" a="1"/>
  <c r="AY33" i="8" a="1"/>
  <c r="S28" i="8" a="1"/>
  <c r="L27" i="8" a="1"/>
  <c r="T7" i="8" a="1"/>
  <c r="BB8" i="8" a="1"/>
  <c r="AB49" i="8" a="1"/>
  <c r="AE6" i="8" a="1"/>
  <c r="AI30" i="8" a="1"/>
  <c r="D29" i="8" a="1"/>
  <c r="O9" i="8" a="1"/>
  <c r="M27" i="8" a="1"/>
  <c r="AW5" i="8" a="1"/>
  <c r="BC56" i="8" a="1"/>
  <c r="AR55" i="8" a="1"/>
  <c r="H50" i="8" a="1"/>
  <c r="AG35" i="8" a="1"/>
  <c r="AU8" i="8" a="1"/>
  <c r="AQ36" i="8" a="1"/>
  <c r="Z35" i="8" a="1"/>
  <c r="AM29" i="8" a="1"/>
  <c r="AL9" i="8" a="1"/>
  <c r="AN5" i="8" a="1"/>
  <c r="AQ35" i="8" a="1"/>
  <c r="M34" i="8" a="1"/>
  <c r="AJ28" i="8" a="1"/>
  <c r="Q8" i="8" a="1"/>
  <c r="AN56" i="8" a="1"/>
  <c r="P36" i="8" a="1"/>
  <c r="AL48" i="8" a="1"/>
  <c r="AF32" i="8" a="1"/>
  <c r="T33" i="8" a="1"/>
  <c r="BL4" i="8" a="1"/>
  <c r="AF29" i="8" a="1"/>
  <c r="BJ27" i="8" a="1"/>
  <c r="AZ7" i="8" a="1"/>
  <c r="AA52" i="8" a="1"/>
  <c r="BJ4" i="8" a="1"/>
  <c r="X56" i="8" a="1"/>
  <c r="D55" i="8" a="1"/>
  <c r="AJ49" i="8" a="1"/>
  <c r="P31" i="8" a="1"/>
  <c r="K10" i="8" a="1"/>
  <c r="W55" i="8" a="1"/>
  <c r="BL53" i="8" a="1"/>
  <c r="AG48" i="8" a="1"/>
  <c r="M30" i="8" a="1"/>
  <c r="P29" i="8" a="1"/>
  <c r="BF55" i="8" a="1"/>
  <c r="N32" i="8" a="1"/>
  <c r="AW53" i="8" a="1"/>
  <c r="Q30" i="8" a="1"/>
  <c r="R7" i="8" a="1"/>
  <c r="S36" i="8" a="1"/>
  <c r="BK56" i="8" a="1"/>
  <c r="M49" i="8" a="1"/>
  <c r="X8" i="8" a="1"/>
  <c r="U27" i="8" a="1"/>
  <c r="N33" i="8" a="1"/>
  <c r="AS57" i="8" a="1"/>
  <c r="AA56" i="8" a="1"/>
  <c r="G11" i="8" a="1"/>
  <c r="C53" i="8" a="1"/>
  <c r="AD49" i="8" a="1"/>
  <c r="AZ35" i="8" a="1"/>
  <c r="BB27" i="8" a="1"/>
  <c r="K4" i="8" a="1"/>
  <c r="N48" i="8" a="1"/>
  <c r="BC57" i="8" a="1"/>
  <c r="AA30" i="8" a="1"/>
  <c r="AQ27" i="8" a="1"/>
  <c r="BE54" i="8" a="1"/>
  <c r="BB4" i="8" a="1"/>
  <c r="X7" i="8" a="1"/>
  <c r="Y29" i="8" a="1"/>
  <c r="AH7" i="8" a="1"/>
  <c r="BA49" i="8" a="1"/>
  <c r="BD31" i="8" a="1"/>
  <c r="AG57" i="8" a="1"/>
  <c r="D31" i="8" a="1"/>
  <c r="R30" i="8" a="1"/>
  <c r="F51" i="8" a="1"/>
  <c r="AW31" i="8" a="1"/>
  <c r="AD57" i="8" a="1"/>
  <c r="V28" i="8" a="1"/>
  <c r="Y35" i="8" a="1"/>
  <c r="AB28" i="8" a="1"/>
  <c r="BA54" i="8" a="1"/>
  <c r="E36" i="8" a="1"/>
  <c r="AY5" i="8" a="1"/>
  <c r="AF55" i="8" a="1"/>
  <c r="U52" i="8" a="1"/>
  <c r="BJ53" i="8" a="1"/>
  <c r="AF11" i="8" a="1"/>
  <c r="BB53" i="8" a="1"/>
  <c r="AX48" i="8" a="1"/>
  <c r="AG34" i="8" a="1"/>
  <c r="AI53" i="8" a="1"/>
  <c r="Z34" i="8" a="1"/>
  <c r="C30" i="8" a="1"/>
  <c r="AB53" i="8" a="1"/>
  <c r="AY28" i="8" a="1"/>
  <c r="AD4" i="8" a="1"/>
  <c r="S55" i="8" a="1"/>
  <c r="BH33" i="8" a="1"/>
  <c r="V57" i="8" a="1"/>
  <c r="M52" i="8" a="1"/>
  <c r="N36" i="8" a="1"/>
  <c r="AS11" i="8" a="1"/>
  <c r="BL48" i="8" a="1"/>
  <c r="AS32" i="8" a="1"/>
  <c r="T54" i="8" a="1"/>
  <c r="P48" i="8" a="1"/>
  <c r="BB55" i="8" a="1"/>
  <c r="H48" i="8" a="1"/>
  <c r="BF34" i="8" a="1"/>
  <c r="BF28" i="8" a="1"/>
  <c r="T53" i="8" a="1"/>
  <c r="K34" i="8" a="1"/>
  <c r="AX35" i="8" a="1"/>
  <c r="U55" i="8" a="1"/>
  <c r="AY12" i="8" a="1"/>
  <c r="S52" i="8" a="1"/>
  <c r="G10" i="8" a="1"/>
  <c r="G12" i="8" a="1"/>
  <c r="BE8" i="8" a="1"/>
  <c r="K50" i="8" a="1"/>
  <c r="AS34" i="8" a="1"/>
  <c r="F32" i="8" a="1"/>
  <c r="BC31" i="8" a="1"/>
  <c r="BF12" i="8" a="1"/>
  <c r="V56" i="8" a="1"/>
  <c r="AF6" i="8" a="1"/>
  <c r="O33" i="8" a="1"/>
  <c r="X11" i="8" a="1"/>
  <c r="BA11" i="8" a="1"/>
  <c r="AZ6" i="8" a="1"/>
  <c r="M54" i="8" a="1"/>
  <c r="J49" i="8" a="1"/>
  <c r="BL9" i="8" a="1"/>
  <c r="O10" i="8" a="1"/>
  <c r="BF9" i="8" a="1"/>
  <c r="M50" i="8" a="1"/>
  <c r="E54" i="8" a="1"/>
  <c r="U57" i="8" a="1"/>
  <c r="N10" i="8" a="1"/>
  <c r="T10" i="8" a="1"/>
  <c r="V34" i="8" a="1"/>
  <c r="BA52" i="8" a="1"/>
  <c r="M53" i="8" a="1"/>
  <c r="AA50" i="8" a="1"/>
  <c r="L5" i="8" a="1"/>
  <c r="BE57" i="8" a="1"/>
  <c r="AM51" i="8" a="1"/>
  <c r="AX51" i="8" a="1"/>
  <c r="M16" i="30"/>
  <c r="M165" i="30"/>
  <c r="M449" i="30"/>
  <c r="M443" i="30"/>
  <c r="M462" i="30"/>
  <c r="M403" i="30"/>
  <c r="M471" i="30"/>
  <c r="M467" i="30"/>
  <c r="M321" i="30"/>
  <c r="M447" i="30"/>
  <c r="M269" i="30"/>
  <c r="M327" i="30"/>
  <c r="M510" i="30"/>
  <c r="M329" i="30"/>
  <c r="M451" i="30"/>
  <c r="M38" i="30"/>
  <c r="M111" i="30"/>
  <c r="M229" i="30"/>
  <c r="M36" i="30"/>
  <c r="M80" i="30"/>
  <c r="M435" i="30"/>
  <c r="M75" i="30"/>
  <c r="M49" i="30"/>
  <c r="M357" i="30"/>
  <c r="M490" i="30"/>
  <c r="M441" i="30"/>
  <c r="M361" i="30"/>
  <c r="M145" i="30"/>
  <c r="M305" i="30"/>
  <c r="M100" i="30"/>
  <c r="M144" i="30"/>
  <c r="M62" i="30"/>
  <c r="M122" i="30"/>
  <c r="M70" i="30"/>
  <c r="M478" i="30"/>
  <c r="M121" i="30"/>
  <c r="M76" i="30"/>
  <c r="M123" i="30"/>
  <c r="M173" i="30"/>
  <c r="M135" i="30"/>
  <c r="M143" i="30"/>
  <c r="M78" i="30"/>
  <c r="M500" i="30"/>
  <c r="M184" i="30"/>
  <c r="M454" i="30"/>
  <c r="M272" i="30"/>
  <c r="M250" i="30"/>
  <c r="M258" i="30"/>
  <c r="M168" i="30"/>
  <c r="M265" i="30"/>
  <c r="M273" i="30"/>
  <c r="M179" i="30"/>
  <c r="M294" i="30"/>
  <c r="M254" i="30"/>
  <c r="M262" i="30"/>
  <c r="M124" i="30"/>
  <c r="M77" i="30"/>
  <c r="M287" i="30"/>
  <c r="M296" i="30"/>
  <c r="M410" i="30"/>
  <c r="M411" i="30"/>
  <c r="M418" i="30"/>
  <c r="M393" i="30"/>
  <c r="M402" i="30"/>
  <c r="M298" i="30"/>
  <c r="M193" i="30"/>
  <c r="M349" i="30"/>
  <c r="M101" i="30"/>
  <c r="M463" i="30"/>
  <c r="M428" i="30"/>
  <c r="M437" i="30"/>
  <c r="M342" i="30"/>
  <c r="M414" i="30"/>
  <c r="M474" i="30"/>
  <c r="M73" i="30"/>
  <c r="D461" i="9"/>
  <c r="D96" i="9"/>
  <c r="D327" i="9"/>
  <c r="D29" i="9"/>
  <c r="D379" i="9"/>
  <c r="D286" i="9"/>
  <c r="D398" i="9"/>
  <c r="D176" i="9"/>
  <c r="D217" i="9"/>
  <c r="D237" i="9"/>
  <c r="D121" i="9"/>
  <c r="D269" i="9"/>
  <c r="D242" i="9"/>
  <c r="D253" i="9"/>
  <c r="D417" i="9"/>
  <c r="D410" i="9"/>
  <c r="D449" i="9"/>
  <c r="D289" i="9"/>
  <c r="D403" i="9"/>
  <c r="D113" i="9"/>
  <c r="D101" i="9"/>
  <c r="D115" i="9"/>
  <c r="D44" i="9"/>
  <c r="D482" i="9"/>
  <c r="D500" i="9"/>
  <c r="D421" i="9"/>
  <c r="D339" i="9"/>
  <c r="D78" i="9"/>
  <c r="D349" i="9"/>
  <c r="D122" i="9"/>
  <c r="D228" i="9"/>
  <c r="D467" i="9"/>
  <c r="D225" i="9"/>
  <c r="D366" i="9"/>
  <c r="D273" i="9"/>
  <c r="D34" i="9"/>
  <c r="D347" i="9"/>
  <c r="D334" i="9"/>
  <c r="D173" i="9"/>
  <c r="D492" i="9"/>
  <c r="D268" i="9"/>
  <c r="D494" i="9"/>
  <c r="D87" i="9"/>
  <c r="D192" i="9"/>
  <c r="D394" i="9"/>
  <c r="D264" i="9"/>
  <c r="M15" i="30"/>
  <c r="BE3" i="8" a="1"/>
  <c r="AI3" i="8" a="1"/>
  <c r="M3" i="8" a="1"/>
  <c r="G3" i="8" a="1"/>
  <c r="BF3" i="8" a="1"/>
  <c r="AB3" i="8" a="1"/>
  <c r="N3" i="8" a="1"/>
  <c r="BL3" i="8" a="1"/>
  <c r="P3" i="8" a="1"/>
  <c r="AJ3" i="8" a="1"/>
  <c r="V3" i="8" a="1"/>
  <c r="Q3" i="8" a="1"/>
  <c r="BD3" i="8" a="1"/>
  <c r="AR3" i="8" a="1"/>
  <c r="AD3" i="8" a="1"/>
  <c r="Y3" i="8" a="1"/>
  <c r="C3" i="8" a="1"/>
  <c r="AZ3" i="8" a="1"/>
  <c r="AL3" i="8" a="1"/>
  <c r="AG3" i="8" a="1"/>
  <c r="K3" i="8" a="1"/>
  <c r="BH3" i="8" a="1"/>
  <c r="AT3" i="8" a="1"/>
  <c r="AO3" i="8" a="1"/>
  <c r="S3" i="8" a="1"/>
  <c r="AN3" i="8" a="1"/>
  <c r="BB3" i="8" a="1"/>
  <c r="AW3" i="8" a="1"/>
  <c r="AA3" i="8" a="1"/>
  <c r="E3" i="8" a="1"/>
  <c r="BJ3" i="8" a="1"/>
  <c r="C269" i="9"/>
  <c r="C417" i="9"/>
  <c r="C163" i="9"/>
  <c r="C93" i="9"/>
  <c r="C70" i="9"/>
  <c r="C389" i="9"/>
  <c r="C500" i="9"/>
  <c r="C249" i="9"/>
  <c r="C379" i="9"/>
  <c r="C142" i="9"/>
  <c r="C59" i="9"/>
  <c r="C377" i="9"/>
  <c r="C218" i="9"/>
  <c r="C56" i="9"/>
  <c r="C57" i="9"/>
  <c r="M18" i="30"/>
  <c r="C127" i="9"/>
  <c r="C166" i="9"/>
  <c r="C303" i="9"/>
  <c r="C357" i="9"/>
  <c r="C69" i="9"/>
  <c r="C277" i="9"/>
  <c r="C480" i="9"/>
  <c r="C74" i="9"/>
  <c r="C346" i="9"/>
  <c r="C332" i="9"/>
  <c r="C173" i="9"/>
  <c r="C180" i="9"/>
  <c r="C487" i="9"/>
  <c r="C52" i="9"/>
  <c r="C191" i="9"/>
  <c r="C230" i="9"/>
  <c r="C391" i="9"/>
  <c r="C143" i="9"/>
  <c r="C54" i="9"/>
  <c r="C96" i="9"/>
  <c r="C145" i="9"/>
  <c r="C138" i="9"/>
  <c r="C410" i="9"/>
  <c r="C341" i="9"/>
  <c r="C44" i="9"/>
  <c r="C364" i="9"/>
  <c r="C285" i="9"/>
  <c r="C82" i="9"/>
  <c r="C286" i="9"/>
  <c r="C103" i="9"/>
  <c r="C119" i="9"/>
  <c r="C384" i="9"/>
  <c r="C114" i="9"/>
  <c r="C396" i="9"/>
  <c r="C71" i="9"/>
  <c r="C48" i="9"/>
  <c r="C427" i="9"/>
  <c r="C280" i="9"/>
  <c r="C411" i="9"/>
  <c r="C437" i="9"/>
  <c r="C466" i="9"/>
  <c r="C319" i="9"/>
  <c r="C358" i="9"/>
  <c r="C97" i="9"/>
  <c r="C335" i="9"/>
  <c r="C409" i="9"/>
  <c r="C256" i="9"/>
  <c r="C473" i="9"/>
  <c r="C266" i="9"/>
  <c r="C308" i="9"/>
  <c r="C187" i="9"/>
  <c r="C172" i="9"/>
  <c r="C405" i="9"/>
  <c r="C195" i="9"/>
  <c r="C205" i="9"/>
  <c r="C193" i="9"/>
  <c r="C110" i="9"/>
  <c r="C440" i="9"/>
  <c r="C65" i="9"/>
  <c r="C392" i="9"/>
  <c r="C186" i="9"/>
  <c r="C412" i="9"/>
  <c r="C246" i="9"/>
  <c r="C261" i="9"/>
  <c r="C354" i="9"/>
  <c r="C189" i="9"/>
  <c r="C309" i="9"/>
  <c r="C293" i="9"/>
  <c r="C421" i="9"/>
  <c r="C441" i="9"/>
  <c r="C174" i="9"/>
  <c r="C504" i="9"/>
  <c r="C401" i="9"/>
  <c r="C464" i="9"/>
  <c r="C250" i="9"/>
  <c r="C149" i="9"/>
  <c r="C502" i="9"/>
  <c r="C91" i="9"/>
  <c r="C45" i="9"/>
  <c r="C75" i="9"/>
  <c r="C100" i="9"/>
  <c r="C485" i="9"/>
  <c r="C134" i="9"/>
  <c r="C481" i="9"/>
  <c r="C81" i="9"/>
  <c r="C121" i="9"/>
  <c r="C42" i="9"/>
  <c r="C434" i="9"/>
  <c r="C271" i="9"/>
  <c r="C112" i="9"/>
  <c r="C432" i="9"/>
  <c r="C68" i="9"/>
  <c r="C67" i="9"/>
  <c r="C208" i="9"/>
  <c r="C291" i="9"/>
  <c r="C133" i="9"/>
  <c r="M26" i="30"/>
  <c r="M20" i="30"/>
  <c r="M19" i="30"/>
  <c r="P6" i="8" a="1"/>
  <c r="AR31" i="8" a="1"/>
  <c r="AS4" i="8" a="1"/>
  <c r="K33" i="8" a="1"/>
  <c r="I36" i="8" a="1"/>
  <c r="BG29" i="8" a="1"/>
  <c r="Z31" i="8" a="1"/>
  <c r="AZ11" i="8" a="1"/>
  <c r="H11" i="8" a="1"/>
  <c r="AZ31" i="8" a="1"/>
  <c r="J6" i="8" a="1"/>
  <c r="AQ55" i="8" a="1"/>
  <c r="I32" i="8" a="1"/>
  <c r="BI33" i="8" a="1"/>
  <c r="AT31" i="8" a="1"/>
  <c r="AF12" i="8" a="1"/>
  <c r="AV9" i="8" a="1"/>
  <c r="AV12" i="8" a="1"/>
  <c r="W52" i="8" a="1"/>
  <c r="AS30" i="8" a="1"/>
  <c r="AA11" i="8" a="1"/>
  <c r="AQ48" i="8" a="1"/>
  <c r="AN54" i="8" a="1"/>
  <c r="AI54" i="8" a="1"/>
  <c r="BH55" i="8" a="1"/>
  <c r="AA53" i="8" a="1"/>
  <c r="AD27" i="8" a="1"/>
  <c r="X32" i="8" a="1"/>
  <c r="W11" i="8" a="1"/>
  <c r="BJ9" i="8" a="1"/>
  <c r="AR33" i="8" a="1"/>
  <c r="AP7" i="8" a="1"/>
  <c r="BF53" i="8" a="1"/>
  <c r="R51" i="8" a="1"/>
  <c r="AO4" i="8" a="1"/>
  <c r="AN29" i="8" a="1"/>
  <c r="X49" i="8" a="1"/>
  <c r="BE9" i="8" a="1"/>
  <c r="J50" i="8" a="1"/>
  <c r="AM4" i="8" a="1"/>
  <c r="AE55" i="8" a="1"/>
  <c r="AT4" i="8" a="1"/>
  <c r="O55" i="8" a="1"/>
  <c r="BH10" i="8" a="1"/>
  <c r="AZ34" i="8" a="1"/>
  <c r="AU10" i="8" a="1"/>
  <c r="AI4" i="8" a="1"/>
  <c r="V54" i="8" a="1"/>
  <c r="BB10" i="8" a="1"/>
  <c r="K8" i="8" a="1"/>
  <c r="BG54" i="8" a="1"/>
  <c r="BG9" i="8" a="1"/>
  <c r="AL7" i="8" a="1"/>
  <c r="N53" i="8" a="1"/>
  <c r="AT51" i="8" a="1"/>
  <c r="AO51" i="8" a="1"/>
  <c r="D32" i="8" a="1"/>
  <c r="AQ57" i="8" a="1"/>
  <c r="O52" i="8" a="1"/>
  <c r="AL31" i="8" a="1"/>
  <c r="P32" i="8" a="1"/>
  <c r="AK50" i="8" a="1"/>
  <c r="AG31" i="8" a="1"/>
  <c r="C397" i="9"/>
  <c r="C124" i="9"/>
  <c r="C29" i="9"/>
  <c r="C445" i="9"/>
  <c r="C419" i="9"/>
  <c r="C229" i="9"/>
  <c r="C413" i="9"/>
  <c r="C501" i="9"/>
  <c r="C301" i="9"/>
  <c r="C14" i="9"/>
  <c r="C267" i="9"/>
  <c r="C18" i="9"/>
  <c r="AI56" i="8" a="1"/>
  <c r="D30" i="8" a="1"/>
  <c r="C12" i="9"/>
  <c r="C34" i="9"/>
  <c r="AC5" i="8" a="1"/>
  <c r="AP29" i="8" a="1"/>
  <c r="AH27" i="8" a="1"/>
  <c r="AH8" i="8" a="1"/>
  <c r="AO57" i="8" a="1"/>
  <c r="AG30" i="8" a="1"/>
  <c r="Y28" i="8" a="1"/>
  <c r="AX31" i="8" a="1"/>
  <c r="Z10" i="8" a="1"/>
  <c r="BI6" i="8" a="1"/>
  <c r="AW30" i="8" a="1"/>
  <c r="AV28" i="8" a="1"/>
  <c r="AI57" i="8" a="1"/>
  <c r="D10" i="8" a="1"/>
  <c r="AY30" i="8" a="1"/>
  <c r="W5" i="8" a="1"/>
  <c r="I7" i="8" a="1"/>
  <c r="AE54" i="8" a="1"/>
  <c r="BK55" i="8" a="1"/>
  <c r="D48" i="8" a="1"/>
  <c r="AS28" i="8" a="1"/>
  <c r="BG56" i="8" a="1"/>
  <c r="H34" i="8" a="1"/>
  <c r="BA8" i="8" a="1"/>
  <c r="BJ28" i="8" a="1"/>
  <c r="C56" i="8" a="1"/>
  <c r="AB8" i="8" a="1"/>
  <c r="AJ7" i="8" a="1"/>
  <c r="AW33" i="8" a="1"/>
  <c r="BL8" i="8" a="1"/>
  <c r="AN28" i="8" a="1"/>
  <c r="BC51" i="8" a="1"/>
  <c r="BK49" i="8" a="1"/>
  <c r="G55" i="8" a="1"/>
  <c r="E55" i="8" a="1"/>
  <c r="AS48" i="8" a="1"/>
  <c r="BD29" i="8" a="1"/>
  <c r="O7" i="8" a="1"/>
  <c r="Y50" i="8" a="1"/>
  <c r="AD50" i="8" a="1"/>
  <c r="BB48" i="8" a="1"/>
  <c r="BG57" i="8" a="1"/>
  <c r="AU57" i="8" a="1"/>
  <c r="AO30" i="8" a="1"/>
  <c r="AT52" i="8" a="1"/>
  <c r="AQ29" i="8" a="1"/>
  <c r="AN48" i="8" a="1"/>
  <c r="AK49" i="8" a="1"/>
  <c r="BF8" i="8" a="1"/>
  <c r="AJ10" i="8" a="1"/>
  <c r="AY49" i="8" a="1"/>
  <c r="G35" i="8" a="1"/>
  <c r="BI34" i="8" a="1"/>
  <c r="Y5" i="8" a="1"/>
  <c r="O5" i="8" a="1"/>
  <c r="BJ54" i="8" a="1"/>
  <c r="I54" i="8" a="1"/>
  <c r="Y8" i="8" a="1"/>
  <c r="K29" i="8" a="1"/>
  <c r="M9" i="8" a="1"/>
  <c r="AN33" i="8" a="1"/>
  <c r="I28" i="8" a="1"/>
  <c r="AW48" i="8" a="1"/>
  <c r="Q11" i="8" a="1"/>
  <c r="BI49" i="8" a="1"/>
  <c r="AH9" i="8" a="1"/>
  <c r="D49" i="8" a="1"/>
  <c r="AB27" i="8" a="1"/>
  <c r="AM52" i="8" a="1"/>
  <c r="BJ7" i="8" a="1"/>
  <c r="X9" i="8" a="1"/>
  <c r="BC29" i="8" a="1"/>
  <c r="T12" i="8" a="1"/>
  <c r="AE9" i="8" a="1"/>
  <c r="BL54" i="8" a="1"/>
  <c r="AX9" i="8" a="1"/>
  <c r="AI51" i="8" a="1"/>
  <c r="AI7" i="8" a="1"/>
  <c r="M12" i="30"/>
  <c r="M174" i="30"/>
  <c r="M131" i="30"/>
  <c r="M33" i="30"/>
  <c r="M472" i="30"/>
  <c r="M503" i="30"/>
  <c r="M481" i="30"/>
  <c r="M395" i="30"/>
  <c r="M332" i="30"/>
  <c r="M266" i="30"/>
  <c r="M278" i="30"/>
  <c r="M259" i="30"/>
  <c r="M387" i="30"/>
  <c r="M497" i="30"/>
  <c r="M34" i="30"/>
  <c r="M47" i="30"/>
  <c r="M484" i="30"/>
  <c r="M238" i="30"/>
  <c r="M45" i="30"/>
  <c r="M97" i="30"/>
  <c r="M507" i="30"/>
  <c r="M355" i="30"/>
  <c r="M66" i="30"/>
  <c r="M458" i="30"/>
  <c r="M501" i="30"/>
  <c r="M330" i="30"/>
  <c r="M382" i="30"/>
  <c r="M90" i="30"/>
  <c r="M166" i="30"/>
  <c r="M316" i="30"/>
  <c r="M109" i="30"/>
  <c r="M161" i="30"/>
  <c r="M71" i="30"/>
  <c r="M139" i="30"/>
  <c r="M79" i="30"/>
  <c r="M147" i="30"/>
  <c r="M470" i="30"/>
  <c r="M384" i="30"/>
  <c r="M436" i="30"/>
  <c r="M85" i="30"/>
  <c r="M137" i="30"/>
  <c r="M358" i="30"/>
  <c r="M281" i="30"/>
  <c r="M182" i="30"/>
  <c r="M108" i="30"/>
  <c r="M152" i="30"/>
  <c r="M116" i="30"/>
  <c r="M160" i="30"/>
  <c r="M74" i="30"/>
  <c r="M87" i="30"/>
  <c r="M404" i="30"/>
  <c r="M323" i="30"/>
  <c r="M149" i="30"/>
  <c r="M201" i="30"/>
  <c r="M243" i="30"/>
  <c r="M284" i="30"/>
  <c r="M237" i="30"/>
  <c r="M290" i="30"/>
  <c r="M199" i="30"/>
  <c r="M267" i="30"/>
  <c r="M207" i="30"/>
  <c r="M275" i="30"/>
  <c r="M69" i="30"/>
  <c r="M249" i="30"/>
  <c r="M65" i="30"/>
  <c r="M222" i="30"/>
  <c r="M282" i="30"/>
  <c r="M230" i="30"/>
  <c r="M292" i="30"/>
  <c r="M440" i="30"/>
  <c r="M192" i="30"/>
  <c r="M72" i="30"/>
  <c r="M304" i="30"/>
  <c r="M438" i="30"/>
  <c r="M263" i="30"/>
  <c r="M338" i="30"/>
  <c r="M271" i="30"/>
  <c r="M348" i="30"/>
  <c r="M133" i="30"/>
  <c r="M392" i="30"/>
  <c r="M86" i="30"/>
  <c r="M346" i="30"/>
  <c r="M297" i="30"/>
  <c r="M376" i="30"/>
  <c r="M306" i="30"/>
  <c r="M385" i="30"/>
  <c r="M450" i="30"/>
  <c r="M504" i="30"/>
  <c r="M226" i="30"/>
  <c r="M136" i="30"/>
  <c r="M378" i="30"/>
  <c r="M114" i="30"/>
  <c r="M334" i="30"/>
  <c r="M413" i="30"/>
  <c r="M343" i="30"/>
  <c r="M422" i="30"/>
  <c r="M197" i="30"/>
  <c r="M439" i="30"/>
  <c r="M150" i="30"/>
  <c r="M495" i="30"/>
  <c r="M370" i="30"/>
  <c r="M369" i="30"/>
  <c r="M162" i="30"/>
  <c r="M110" i="30"/>
  <c r="M310" i="30"/>
  <c r="M473" i="30"/>
  <c r="M388" i="30"/>
  <c r="M448" i="30"/>
  <c r="M397" i="30"/>
  <c r="M457" i="30"/>
  <c r="M163" i="30"/>
  <c r="M352" i="30"/>
  <c r="M196" i="30"/>
  <c r="M240" i="30"/>
  <c r="M424" i="30"/>
  <c r="M485" i="30"/>
  <c r="M433" i="30"/>
  <c r="M494" i="30"/>
  <c r="M475" i="30"/>
  <c r="M98" i="30"/>
  <c r="P7" i="8" a="1"/>
  <c r="BC52" i="8" a="1"/>
  <c r="AK34" i="8" a="1"/>
  <c r="AT50" i="8" a="1"/>
  <c r="P52" i="8" a="1"/>
  <c r="AY57" i="8" a="1"/>
  <c r="AC10" i="8" a="1"/>
  <c r="AG36" i="8" a="1"/>
  <c r="AH52" i="8" a="1"/>
  <c r="F54" i="8" a="1"/>
  <c r="Z8" i="8" a="1"/>
  <c r="AO36" i="8" a="1"/>
  <c r="BK34" i="8" a="1"/>
  <c r="BC36" i="8" a="1"/>
  <c r="BD52" i="8" a="1"/>
  <c r="D36" i="8" a="1"/>
  <c r="AX5" i="8" a="1"/>
  <c r="AD9" i="8" a="1"/>
  <c r="L10" i="8" a="1"/>
  <c r="H35" i="8" a="1"/>
  <c r="AK29" i="8" a="1"/>
  <c r="BL28" i="8" a="1"/>
  <c r="BL31" i="8" a="1"/>
  <c r="BF54" i="8" a="1"/>
  <c r="I56" i="8" a="1"/>
  <c r="M10" i="8" a="1"/>
  <c r="AO55" i="8" a="1"/>
  <c r="AU36" i="8" a="1"/>
  <c r="AT27" i="8" a="1"/>
  <c r="AR6" i="8" a="1"/>
  <c r="S31" i="8" a="1"/>
  <c r="AJ57" i="8" a="1"/>
  <c r="Q5" i="8" a="1"/>
  <c r="H7" i="8" a="1"/>
  <c r="BK30" i="8" a="1"/>
  <c r="AO32" i="8" a="1"/>
  <c r="F7" i="8" a="1"/>
  <c r="BC49" i="8" a="1"/>
  <c r="AP51" i="8" a="1"/>
  <c r="AO7" i="8" a="1"/>
  <c r="I4" i="8" a="1"/>
  <c r="AP32" i="8" a="1"/>
  <c r="AJ34" i="8" a="1"/>
  <c r="AM50" i="8" a="1"/>
  <c r="K11" i="8" a="1"/>
  <c r="BI32" i="8" a="1"/>
  <c r="AM34" i="8" a="1"/>
  <c r="AL5" i="8" a="1"/>
  <c r="J52" i="8" a="1"/>
  <c r="AT8" i="8" a="1"/>
  <c r="O56" i="8" a="1"/>
  <c r="V33" i="8" a="1"/>
  <c r="BJ34" i="8" a="1"/>
  <c r="G4" i="8" a="1"/>
  <c r="J34" i="8" a="1"/>
  <c r="AQ34" i="8" a="1"/>
  <c r="AW12" i="8" a="1"/>
  <c r="BE27" i="8" a="1"/>
  <c r="AD33" i="8" a="1"/>
  <c r="AX27" i="8" a="1"/>
  <c r="K12" i="8" a="1"/>
  <c r="AZ36" i="8" a="1"/>
  <c r="BE48" i="8" a="1"/>
  <c r="AA54" i="8" a="1"/>
  <c r="AH48" i="8" a="1"/>
  <c r="AH53" i="8" a="1"/>
  <c r="BJ55" i="8" a="1"/>
  <c r="T4" i="8" a="1"/>
  <c r="AG56" i="8" a="1"/>
  <c r="AG7" i="8" a="1"/>
  <c r="AQ6" i="8" a="1"/>
  <c r="AY36" i="8" a="1"/>
  <c r="BG6" i="8" a="1"/>
  <c r="M7" i="8" a="1"/>
  <c r="Y32" i="8" a="1"/>
  <c r="AQ50" i="8" a="1"/>
  <c r="U50" i="8" a="1"/>
  <c r="AF51" i="8" a="1"/>
  <c r="AT6" i="8" a="1"/>
  <c r="AD7" i="8" a="1"/>
  <c r="AG55" i="8" a="1"/>
  <c r="K55" i="8" a="1"/>
  <c r="Q28" i="8" a="1"/>
  <c r="BE6" i="8" a="1"/>
  <c r="AO53" i="8" a="1"/>
  <c r="F5" i="8" a="1"/>
  <c r="AK48" i="8" a="1"/>
  <c r="AZ52" i="8" a="1"/>
  <c r="N8" i="8" a="1"/>
  <c r="BE29" i="8" a="1"/>
  <c r="O53" i="8" a="1"/>
  <c r="AQ9" i="8" a="1"/>
  <c r="U48" i="8" a="1"/>
  <c r="AG9" i="8" a="1"/>
  <c r="AR5" i="8" a="1"/>
  <c r="AU53" i="8" a="1"/>
  <c r="BD9" i="8" a="1"/>
  <c r="AS55" i="8" a="1"/>
  <c r="AV48" i="8" a="1"/>
  <c r="C51" i="8" a="1"/>
  <c r="BB54" i="8" a="1"/>
  <c r="AJ27" i="8" a="1"/>
  <c r="BI12" i="8" a="1"/>
  <c r="AT36" i="8" a="1"/>
  <c r="AE5" i="8" a="1"/>
  <c r="Z50" i="8" a="1"/>
  <c r="AS36" i="8" a="1"/>
  <c r="AX30" i="8" a="1"/>
  <c r="Q4" i="8" a="1"/>
  <c r="AK52" i="8" a="1"/>
  <c r="BL7" i="8" a="1"/>
  <c r="AA35" i="8" a="1"/>
  <c r="BH52" i="8" a="1"/>
  <c r="AN9" i="8" a="1"/>
  <c r="BK52" i="8" a="1"/>
  <c r="AL8" i="8" a="1"/>
  <c r="BE32" i="8" a="1"/>
  <c r="AC34" i="8" a="1"/>
  <c r="M8" i="8" a="1"/>
  <c r="AA28" i="8" a="1"/>
  <c r="AM56" i="8" a="1"/>
  <c r="Q56" i="8" a="1"/>
  <c r="AH29" i="8" a="1"/>
  <c r="AS27" i="8" a="1"/>
  <c r="AC27" i="8" a="1"/>
  <c r="AV4" i="8" a="1"/>
  <c r="AG10" i="8" a="1"/>
  <c r="W48" i="8" a="1"/>
  <c r="AE36" i="8" a="1"/>
  <c r="AT28" i="8" a="1"/>
  <c r="AS6" i="8" a="1"/>
  <c r="W49" i="8" a="1"/>
  <c r="BC55" i="8" a="1"/>
  <c r="AR54" i="8" a="1"/>
  <c r="AI34" i="8" a="1"/>
  <c r="AU54" i="8" a="1"/>
  <c r="C50" i="8" a="1"/>
  <c r="BK31" i="8" a="1"/>
  <c r="AX56" i="8" a="1"/>
  <c r="AU49" i="8" a="1"/>
  <c r="AJ50" i="8" a="1"/>
  <c r="Y30" i="8" a="1"/>
  <c r="AS9" i="8" a="1"/>
  <c r="AK12" i="8" a="1"/>
  <c r="AZ57" i="8" a="1"/>
  <c r="AX4" i="8" a="1"/>
  <c r="Z11" i="8" a="1"/>
  <c r="J55" i="8" a="1"/>
  <c r="V51" i="8" a="1"/>
  <c r="AZ9" i="8" a="1"/>
  <c r="O4" i="8" a="1"/>
  <c r="AW55" i="8" a="1"/>
  <c r="AR48" i="8" a="1"/>
  <c r="L7" i="8" a="1"/>
  <c r="P30" i="8" a="1"/>
  <c r="F11" i="8" a="1"/>
  <c r="AH34" i="8" a="1"/>
  <c r="AI27" i="8" a="1"/>
  <c r="BK57" i="8" a="1"/>
  <c r="M5" i="8" a="1"/>
  <c r="T27" i="8" a="1"/>
  <c r="AV56" i="8" a="1"/>
  <c r="BD50" i="8" a="1"/>
  <c r="BG5" i="8" a="1"/>
  <c r="AJ54" i="8" a="1"/>
  <c r="BL30" i="8" a="1"/>
  <c r="AS8" i="8" a="1"/>
  <c r="AJ56" i="8" a="1"/>
  <c r="R55" i="8" a="1"/>
  <c r="AA48" i="8" a="1"/>
  <c r="AS10" i="8" a="1"/>
  <c r="D12" i="8" a="1"/>
  <c r="R35" i="8" a="1"/>
  <c r="AG8" i="8" a="1"/>
  <c r="T56" i="8" a="1"/>
  <c r="AF49" i="8" a="1"/>
  <c r="AJ30" i="8" a="1"/>
  <c r="AU29" i="8" a="1"/>
  <c r="BF7" i="8" a="1"/>
  <c r="R12" i="8" a="1"/>
  <c r="AP55" i="8" a="1"/>
  <c r="AD28" i="8" a="1"/>
  <c r="G56" i="8" a="1"/>
  <c r="AH54" i="8" a="1"/>
  <c r="AA49" i="8" a="1"/>
  <c r="AE29" i="8" a="1"/>
  <c r="AV57" i="8" a="1"/>
  <c r="AW6" i="8" a="1"/>
  <c r="AC51" i="8" a="1"/>
  <c r="K54" i="8" a="1"/>
  <c r="AL36" i="8" a="1"/>
  <c r="Y52" i="8" a="1"/>
  <c r="AV36" i="8" a="1"/>
  <c r="H30" i="8" a="1"/>
  <c r="BH57" i="8" a="1"/>
  <c r="BD56" i="8" a="1"/>
  <c r="N49" i="8" a="1"/>
  <c r="W50" i="8" a="1"/>
  <c r="AU5" i="8" a="1"/>
  <c r="T55" i="8" a="1"/>
  <c r="N51" i="8" a="1"/>
  <c r="Q29" i="8" a="1"/>
  <c r="BI27" i="8" a="1"/>
  <c r="AK57" i="8" a="1"/>
  <c r="BC28" i="8" a="1"/>
  <c r="BD55" i="8" a="1"/>
  <c r="T36" i="8" a="1"/>
  <c r="AJ4" i="8" a="1"/>
  <c r="M28" i="8" a="1"/>
  <c r="AC36" i="8" a="1"/>
  <c r="H56" i="8" a="1"/>
  <c r="AT57" i="8" a="1"/>
  <c r="BA6" i="8" a="1"/>
  <c r="AV54" i="8" a="1"/>
  <c r="I10" i="8" a="1"/>
  <c r="L28" i="8" a="1"/>
  <c r="AN4" i="8" a="1"/>
  <c r="H4" i="8" a="1"/>
  <c r="Y48" i="8" a="1"/>
  <c r="AP5" i="8" a="1"/>
  <c r="F29" i="8" a="1"/>
  <c r="Q12" i="8" a="1"/>
  <c r="N28" i="8" a="1"/>
  <c r="Y27" i="8" a="1"/>
  <c r="K49" i="8" a="1"/>
  <c r="X4" i="8" a="1"/>
  <c r="Q27" i="8" a="1"/>
  <c r="AZ53" i="8" a="1"/>
  <c r="Y56" i="8" a="1"/>
  <c r="BA55" i="8" a="1"/>
  <c r="BA29" i="8" a="1"/>
  <c r="AI5" i="8" a="1"/>
  <c r="AT55" i="8" a="1"/>
  <c r="AY4" i="8" a="1"/>
  <c r="AW52" i="8" a="1"/>
  <c r="C29" i="8" a="1"/>
  <c r="Q55" i="8" a="1"/>
  <c r="AP52" i="8" a="1"/>
  <c r="D34" i="8" a="1"/>
  <c r="AS5" i="8" a="1"/>
  <c r="AJ33" i="8" a="1"/>
  <c r="BC54" i="8" a="1"/>
  <c r="M36" i="8" a="1"/>
  <c r="AC33" i="8" a="1"/>
  <c r="AD11" i="8" a="1"/>
  <c r="E5" i="8" a="1"/>
  <c r="BI10" i="8" a="1"/>
  <c r="AE35" i="8" a="1"/>
  <c r="AF4" i="8" a="1"/>
  <c r="BF27" i="8" a="1"/>
  <c r="AH12" i="8" a="1"/>
  <c r="AD56" i="8" a="1"/>
  <c r="AD31" i="8" a="1"/>
  <c r="AZ27" i="8" a="1"/>
  <c r="J27" i="8" a="1"/>
  <c r="Q48" i="8" a="1"/>
  <c r="AS29" i="8" a="1"/>
  <c r="C35" i="8" a="1"/>
  <c r="BK12" i="8" a="1"/>
  <c r="AV55" i="8" a="1"/>
  <c r="H55" i="8" a="1"/>
  <c r="BG28" i="8" a="1"/>
  <c r="AP6" i="8" a="1"/>
  <c r="BI54" i="8" a="1"/>
  <c r="M12" i="8" a="1"/>
  <c r="V5" i="8" a="1"/>
  <c r="E51" i="8" a="1"/>
  <c r="C27" i="8" a="1"/>
  <c r="O6" i="8" a="1"/>
  <c r="BG11" i="8" a="1"/>
  <c r="BL11" i="8" a="1"/>
  <c r="BK4" i="8" a="1"/>
  <c r="AE34" i="8" a="1"/>
  <c r="AU27" i="8" a="1"/>
  <c r="BK51" i="8" a="1"/>
  <c r="K36" i="8" a="1"/>
  <c r="BF11" i="8" a="1"/>
  <c r="U4" i="8" a="1"/>
  <c r="AN32" i="8" a="1"/>
  <c r="AV27" i="8" a="1"/>
  <c r="AU52" i="8" a="1"/>
  <c r="I53" i="8" a="1"/>
  <c r="AU7" i="8" a="1"/>
  <c r="AN10" i="8" a="1"/>
  <c r="AS54" i="8" a="1"/>
  <c r="N55" i="8" a="1"/>
  <c r="BL12" i="8" a="1"/>
  <c r="AH51" i="8" a="1"/>
  <c r="K52" i="8" a="1"/>
  <c r="BI52" i="8" a="1"/>
  <c r="K5" i="8" a="1"/>
  <c r="AX7" i="8" a="1"/>
  <c r="N9" i="8" a="1"/>
  <c r="F9" i="8" a="1"/>
  <c r="T5" i="8" a="1"/>
  <c r="T50" i="8" a="1"/>
  <c r="V52" i="8" a="1"/>
  <c r="J7" i="8" a="1"/>
  <c r="AA10" i="8" a="1"/>
  <c r="N5" i="8" a="1"/>
  <c r="BJ50" i="8" a="1"/>
  <c r="P33" i="8" a="1"/>
  <c r="AM11" i="8" a="1"/>
  <c r="E35" i="8" a="1"/>
  <c r="Q51" i="8" a="1"/>
  <c r="Z32" i="8" a="1"/>
  <c r="M4" i="8" a="1"/>
  <c r="BD7" i="8" a="1"/>
  <c r="BH31" i="8" a="1"/>
  <c r="D11" i="8" a="1"/>
  <c r="AR29" i="8" a="1"/>
  <c r="BE11" i="8" a="1"/>
  <c r="E50" i="8" a="1"/>
  <c r="Y33" i="8" a="1"/>
  <c r="AQ51" i="8" a="1"/>
  <c r="N34" i="8" a="1"/>
  <c r="BC4" i="8" a="1"/>
  <c r="BI8" i="8" a="1"/>
  <c r="M13" i="30"/>
  <c r="M183" i="30"/>
  <c r="M299" i="30"/>
  <c r="M67" i="30"/>
  <c r="M482" i="30"/>
  <c r="M195" i="30"/>
  <c r="M492" i="30"/>
  <c r="M219" i="30"/>
  <c r="M416" i="30"/>
  <c r="M227" i="30"/>
  <c r="M288" i="30"/>
  <c r="M488" i="30"/>
  <c r="M375" i="30"/>
  <c r="M509" i="30"/>
  <c r="M200" i="30"/>
  <c r="M81" i="30"/>
  <c r="M209" i="30"/>
  <c r="M247" i="30"/>
  <c r="M54" i="30"/>
  <c r="M291" i="30"/>
  <c r="M41" i="30"/>
  <c r="M83" i="30"/>
  <c r="M396" i="30"/>
  <c r="M57" i="30"/>
  <c r="M341" i="30"/>
  <c r="M401" i="30"/>
  <c r="M64" i="30"/>
  <c r="M466" i="30"/>
  <c r="M94" i="30"/>
  <c r="M368" i="30"/>
  <c r="M191" i="30"/>
  <c r="M169" i="30"/>
  <c r="M177" i="30"/>
  <c r="M104" i="30"/>
  <c r="M459" i="30"/>
  <c r="M218" i="30"/>
  <c r="M429" i="30"/>
  <c r="M172" i="30"/>
  <c r="M180" i="30"/>
  <c r="M202" i="30"/>
  <c r="M283" i="30"/>
  <c r="M231" i="30"/>
  <c r="M239" i="30"/>
  <c r="M339" i="30"/>
  <c r="M42" i="30"/>
  <c r="M236" i="30"/>
  <c r="M244" i="30"/>
  <c r="M337" i="30"/>
  <c r="M431" i="30"/>
  <c r="M268" i="30"/>
  <c r="M317" i="30"/>
  <c r="M276" i="30"/>
  <c r="M326" i="30"/>
  <c r="M354" i="30"/>
  <c r="M359" i="30"/>
  <c r="M115" i="30"/>
  <c r="M170" i="30"/>
  <c r="M389" i="30"/>
  <c r="M353" i="30"/>
  <c r="M362" i="30"/>
  <c r="M270" i="30"/>
  <c r="M159" i="30"/>
  <c r="M391" i="30"/>
  <c r="M175" i="30"/>
  <c r="M442" i="30"/>
  <c r="M398" i="30"/>
  <c r="M407" i="30"/>
  <c r="M252" i="30"/>
  <c r="M205" i="30"/>
  <c r="M434" i="30"/>
  <c r="M445" i="30"/>
  <c r="M51" i="30"/>
  <c r="AM35" i="8" a="1"/>
  <c r="AX52" i="8" a="1"/>
  <c r="N29" i="8" a="1"/>
  <c r="H28" i="8" a="1"/>
  <c r="T31" i="8" a="1"/>
  <c r="AR28" i="8" a="1"/>
  <c r="AJ48" i="8" a="1"/>
  <c r="AE12" i="8" a="1"/>
  <c r="BF48" i="8" a="1"/>
  <c r="AW29" i="8" a="1"/>
  <c r="BH29" i="8" a="1"/>
  <c r="BF4" i="8" a="1"/>
  <c r="G33" i="8" a="1"/>
  <c r="X29" i="8" a="1"/>
  <c r="BC34" i="8" a="1"/>
  <c r="BJ12" i="8" a="1"/>
  <c r="L57" i="8" a="1"/>
  <c r="V6" i="8" a="1"/>
  <c r="AO28" i="8" a="1"/>
  <c r="P57" i="8" a="1"/>
  <c r="BB12" i="8" a="1"/>
  <c r="BD53" i="8" a="1"/>
  <c r="BK28" i="8" a="1"/>
  <c r="K30" i="8" a="1"/>
  <c r="AW56" i="8" a="1"/>
  <c r="T48" i="8" a="1"/>
  <c r="AX55" i="8" a="1"/>
  <c r="BI57" i="8" a="1"/>
  <c r="E48" i="8" a="1"/>
  <c r="O50" i="8" a="1"/>
  <c r="BL29" i="8" a="1"/>
  <c r="S49" i="8" a="1"/>
  <c r="U9" i="8" a="1"/>
  <c r="AZ33" i="8" a="1"/>
  <c r="AK5" i="8" a="1"/>
  <c r="E27" i="8" a="1"/>
  <c r="BI56" i="8" a="1"/>
  <c r="BG32" i="8" a="1"/>
  <c r="N50" i="8" a="1"/>
  <c r="AB54" i="8" a="1"/>
  <c r="AQ54" i="8" a="1"/>
  <c r="I8" i="8" a="1"/>
  <c r="AT56" i="8" a="1"/>
  <c r="Z6" i="8" a="1"/>
  <c r="Q35" i="8" a="1"/>
  <c r="AL4" i="8" a="1"/>
  <c r="I48" i="8" a="1"/>
  <c r="AU33" i="8" a="1"/>
  <c r="S6" i="8" a="1"/>
  <c r="BE36" i="8" a="1"/>
  <c r="BC27" i="8" a="1"/>
  <c r="M11" i="8" a="1"/>
  <c r="F50" i="8" a="1"/>
  <c r="T28" i="8" a="1"/>
  <c r="AC4" i="8" a="1"/>
  <c r="W32" i="8" a="1"/>
  <c r="AV30" i="8" a="1"/>
  <c r="BA56" i="8" a="1"/>
  <c r="P5" i="8" a="1"/>
  <c r="P53" i="8" a="1"/>
  <c r="AP48" i="8" a="1"/>
  <c r="S27" i="8" a="1"/>
  <c r="AZ54" i="8" a="1"/>
  <c r="AD12" i="8" a="1"/>
  <c r="O29" i="8" a="1"/>
  <c r="AW36" i="8" a="1"/>
  <c r="AX28" i="8" a="1"/>
  <c r="V11" i="8" a="1"/>
  <c r="P10" i="8" a="1"/>
  <c r="I27" i="8" a="1"/>
  <c r="Q36" i="8" a="1"/>
  <c r="I31" i="8" a="1"/>
  <c r="H6" i="8" a="1"/>
  <c r="AL54" i="8" a="1"/>
  <c r="V4" i="8" a="1"/>
  <c r="AB51" i="8" a="1"/>
  <c r="AP8" i="8" a="1"/>
  <c r="U12" i="8" a="1"/>
  <c r="AS51" i="8" a="1"/>
  <c r="S35" i="8" a="1"/>
  <c r="Q34" i="8" a="1"/>
  <c r="C52" i="8" a="1"/>
  <c r="H8" i="8" a="1"/>
  <c r="U53" i="8" a="1"/>
  <c r="BC7" i="8" a="1"/>
  <c r="U6" i="8" a="1"/>
  <c r="F30" i="8" a="1"/>
  <c r="K35" i="8" a="1"/>
  <c r="AZ29" i="8" a="1"/>
  <c r="F53" i="8" a="1"/>
  <c r="AW7" i="8" a="1"/>
  <c r="Q9" i="8" a="1"/>
  <c r="AC6" i="8" a="1"/>
  <c r="N30" i="8" a="1"/>
  <c r="E11" i="8" a="1"/>
  <c r="G8" i="8" a="1"/>
  <c r="AJ6" i="8" a="1"/>
  <c r="I9" i="8" a="1"/>
  <c r="BJ8" i="8" a="1"/>
  <c r="AV8" i="8" a="1"/>
  <c r="AY11" i="8" a="1"/>
  <c r="AC57" i="8" a="1"/>
  <c r="H33" i="8" a="1"/>
  <c r="M223" i="30"/>
  <c r="D452" i="9"/>
  <c r="D355" i="9"/>
  <c r="D218" i="9"/>
  <c r="D259" i="9"/>
  <c r="D133" i="9"/>
  <c r="D211" i="9"/>
  <c r="D386" i="9"/>
  <c r="D84" i="9"/>
  <c r="D479" i="9"/>
  <c r="D408" i="9"/>
  <c r="D257" i="9"/>
  <c r="D270" i="9"/>
  <c r="D392" i="9"/>
  <c r="D342" i="9"/>
  <c r="D330" i="9"/>
  <c r="D439" i="9"/>
  <c r="D276" i="9"/>
  <c r="D503" i="9"/>
  <c r="D21" i="9"/>
  <c r="D476" i="9"/>
  <c r="D304" i="9"/>
  <c r="D235" i="9"/>
  <c r="D387" i="9"/>
  <c r="D384" i="9"/>
  <c r="D249" i="9"/>
  <c r="D341" i="9"/>
  <c r="D109" i="9"/>
  <c r="D333" i="9"/>
  <c r="D362" i="9"/>
  <c r="D382" i="9"/>
  <c r="D24" i="9"/>
  <c r="D440" i="9"/>
  <c r="D502" i="9"/>
  <c r="D337" i="9"/>
  <c r="D231" i="9"/>
  <c r="D507" i="9"/>
  <c r="D208" i="9"/>
  <c r="D72" i="9"/>
  <c r="D282" i="9"/>
  <c r="D193" i="9"/>
  <c r="D250" i="9"/>
  <c r="D267" i="9"/>
  <c r="D371" i="9"/>
  <c r="D459" i="9"/>
  <c r="C8" i="9"/>
  <c r="M22" i="30"/>
  <c r="C212" i="9"/>
  <c r="C455" i="9"/>
  <c r="C366" i="9"/>
  <c r="C431" i="9"/>
  <c r="C79" i="9"/>
  <c r="C171" i="9"/>
  <c r="C161" i="9"/>
  <c r="C338" i="9"/>
  <c r="C80" i="9"/>
  <c r="C188" i="9"/>
  <c r="C111" i="9"/>
  <c r="C284" i="9"/>
  <c r="C137" i="9"/>
  <c r="C324" i="9"/>
  <c r="C278" i="9"/>
  <c r="C95" i="9"/>
  <c r="C184" i="9"/>
  <c r="C270" i="9"/>
  <c r="C88" i="9"/>
  <c r="C289" i="9"/>
  <c r="C322" i="9"/>
  <c r="C436" i="9"/>
  <c r="C368" i="9"/>
  <c r="C41" i="9"/>
  <c r="C296" i="9"/>
  <c r="C259" i="9"/>
  <c r="C60" i="9"/>
  <c r="C381" i="9"/>
  <c r="C342" i="9"/>
  <c r="C159" i="9"/>
  <c r="C248" i="9"/>
  <c r="C153" i="9"/>
  <c r="C168" i="9"/>
  <c r="C457" i="9"/>
  <c r="C386" i="9"/>
  <c r="C165" i="9"/>
  <c r="C393" i="9"/>
  <c r="C224" i="9"/>
  <c r="C225" i="9"/>
  <c r="C387" i="9"/>
  <c r="C148" i="9"/>
  <c r="C36" i="9"/>
  <c r="C326" i="9"/>
  <c r="C215" i="9"/>
  <c r="C182" i="9"/>
  <c r="C64" i="9"/>
  <c r="C234" i="9"/>
  <c r="C78" i="9"/>
  <c r="C317" i="9"/>
  <c r="C344" i="9"/>
  <c r="C369" i="9"/>
  <c r="C340" i="9"/>
  <c r="C275" i="9"/>
  <c r="C243" i="9"/>
  <c r="C460" i="9"/>
  <c r="C276" i="9"/>
  <c r="C470" i="9"/>
  <c r="C46" i="9"/>
  <c r="C376" i="9"/>
  <c r="C367" i="9"/>
  <c r="C320" i="9"/>
  <c r="C122" i="9"/>
  <c r="C236" i="9"/>
  <c r="C107" i="9"/>
  <c r="C482" i="9"/>
  <c r="C98" i="9"/>
  <c r="C418" i="9"/>
  <c r="C444" i="9"/>
  <c r="C85" i="9"/>
  <c r="C38" i="9"/>
  <c r="C414" i="9"/>
  <c r="C295" i="9"/>
  <c r="C311" i="9"/>
  <c r="C89" i="9"/>
  <c r="C242" i="9"/>
  <c r="C118" i="9"/>
  <c r="C447" i="9"/>
  <c r="C216" i="9"/>
  <c r="C348" i="9"/>
  <c r="C146" i="9"/>
  <c r="C316" i="9"/>
  <c r="C496" i="9"/>
  <c r="C404" i="9"/>
  <c r="C39" i="9"/>
  <c r="C478" i="9"/>
  <c r="C375" i="9"/>
  <c r="C399" i="9"/>
  <c r="C241" i="9"/>
  <c r="C306" i="9"/>
  <c r="C382" i="9"/>
  <c r="C233" i="9"/>
  <c r="C288" i="9"/>
  <c r="C61" i="9"/>
  <c r="C402" i="9"/>
  <c r="C476" i="9"/>
  <c r="C292" i="9"/>
  <c r="C76" i="9"/>
  <c r="C63" i="9"/>
  <c r="C102" i="9"/>
  <c r="C207" i="9"/>
  <c r="C494" i="9"/>
  <c r="C356" i="9"/>
  <c r="C177" i="9"/>
  <c r="C408" i="9"/>
  <c r="C497" i="9"/>
  <c r="C282" i="9"/>
  <c r="C290" i="9"/>
  <c r="C468" i="9"/>
  <c r="C92" i="9"/>
  <c r="C101" i="9"/>
  <c r="C507" i="9"/>
  <c r="BA30" i="8" a="1"/>
  <c r="Z51" i="8" a="1"/>
  <c r="AE7" i="8" a="1"/>
  <c r="F12" i="8" a="1"/>
  <c r="AK7" i="8" a="1"/>
  <c r="AF5" i="8" a="1"/>
  <c r="AK32" i="8" a="1"/>
  <c r="AX53" i="8" a="1"/>
  <c r="AY9" i="8" a="1"/>
  <c r="P34" i="8" a="1"/>
  <c r="Z52" i="8" a="1"/>
  <c r="AM8" i="8" a="1"/>
  <c r="X34" i="8" a="1"/>
  <c r="BB52" i="8" a="1"/>
  <c r="BD8" i="8" a="1"/>
  <c r="BL51" i="8" a="1"/>
  <c r="AX49" i="8" a="1"/>
  <c r="I33" i="8" a="1"/>
  <c r="AU31" i="8" a="1"/>
  <c r="AV50" i="8" a="1"/>
  <c r="O31" i="8" a="1"/>
  <c r="AU48" i="8" a="1"/>
  <c r="K32" i="8" a="1"/>
  <c r="Z7" i="8" a="1"/>
  <c r="R28" i="8" a="1"/>
  <c r="M56" i="8" a="1"/>
  <c r="BC9" i="8" a="1"/>
  <c r="M33" i="8" a="1"/>
  <c r="AS12" i="8" a="1"/>
  <c r="C55" i="8" a="1"/>
  <c r="AR11" i="8" a="1"/>
  <c r="T51" i="8" a="1"/>
  <c r="BC35" i="8" a="1"/>
  <c r="K56" i="8" a="1"/>
  <c r="L34" i="8" a="1"/>
  <c r="BB31" i="8" a="1"/>
  <c r="AM12" i="8" a="1"/>
  <c r="BB9" i="8" a="1"/>
  <c r="E4" i="8" a="1"/>
  <c r="AA36" i="8" a="1"/>
  <c r="BC48" i="8" a="1"/>
  <c r="BA33" i="8" a="1"/>
  <c r="AJ8" i="8" a="1"/>
  <c r="AP49" i="8" a="1"/>
  <c r="AO11" i="8" a="1"/>
  <c r="AE49" i="8" a="1"/>
  <c r="W54" i="8" a="1"/>
  <c r="L54" i="8" a="1"/>
  <c r="AR10" i="8" a="1"/>
  <c r="AY51" i="8" a="1"/>
  <c r="Q10" i="8" a="1"/>
  <c r="F4" i="8" a="1"/>
  <c r="R48" i="8" a="1"/>
  <c r="AV10" i="8" a="1"/>
  <c r="Q33" i="8" a="1"/>
  <c r="BB30" i="8" a="1"/>
  <c r="U11" i="8" a="1"/>
  <c r="AW9" i="8" a="1"/>
  <c r="M35" i="8" a="1"/>
  <c r="AK51" i="8" a="1"/>
  <c r="AY29" i="8" a="1"/>
  <c r="AT9" i="8" a="1"/>
  <c r="J51" i="8" a="1"/>
  <c r="AT12" i="8" a="1"/>
  <c r="AU50" i="8" a="1"/>
  <c r="BL35" i="8" a="1"/>
  <c r="AS53" i="8" a="1"/>
  <c r="BK8" i="8" a="1"/>
  <c r="AQ4" i="8" a="1"/>
  <c r="AD54" i="8" a="1"/>
  <c r="M32" i="8" a="1"/>
  <c r="BI5" i="8" a="1"/>
  <c r="AP9" i="8" a="1"/>
  <c r="AF8" i="8" a="1"/>
  <c r="AT33" i="8" a="1"/>
  <c r="BL49" i="8" a="1"/>
  <c r="AU4" i="8" a="1"/>
  <c r="AC8" i="8" a="1"/>
  <c r="BE49" i="8" a="1"/>
  <c r="N7" i="8" a="1"/>
  <c r="AO8" i="8" a="1"/>
  <c r="L30" i="8" a="1"/>
  <c r="X6" i="8" a="1"/>
  <c r="Q7" i="8" a="1"/>
  <c r="BD28" i="8" a="1"/>
  <c r="J5" i="8" a="1"/>
  <c r="K57" i="8" a="1"/>
  <c r="BH30" i="8" a="1"/>
  <c r="AC7" i="8" a="1"/>
  <c r="BJ36" i="8" a="1"/>
  <c r="M31" i="8" a="1"/>
  <c r="AG28" i="8" a="1"/>
  <c r="AT32" i="8" a="1"/>
  <c r="AL32" i="8" a="1"/>
  <c r="C372" i="9"/>
  <c r="C51" i="9"/>
  <c r="C395" i="9"/>
  <c r="C30" i="9"/>
  <c r="C461" i="9"/>
  <c r="C13" i="9"/>
  <c r="C77" i="9"/>
  <c r="C210" i="9"/>
  <c r="C206" i="9"/>
  <c r="C349" i="9"/>
  <c r="C31" i="9"/>
  <c r="C493" i="9"/>
  <c r="C28" i="9"/>
  <c r="C37" i="9"/>
  <c r="AA51" i="8" a="1"/>
  <c r="L56" i="8" a="1"/>
  <c r="Z54" i="8" a="1"/>
  <c r="AR56" i="8" a="1"/>
  <c r="AN36" i="8" a="1"/>
  <c r="AD48" i="8" a="1"/>
  <c r="H52" i="8" a="1"/>
  <c r="AR57" i="8" a="1"/>
  <c r="W8" i="8" a="1"/>
  <c r="BK9" i="8" a="1"/>
  <c r="H49" i="8" a="1"/>
  <c r="BJ31" i="8" a="1"/>
  <c r="AF52" i="8" a="1"/>
  <c r="L11" i="8" a="1"/>
  <c r="AK8" i="8" a="1"/>
  <c r="F31" i="8" a="1"/>
  <c r="AN50" i="8" a="1"/>
  <c r="O54" i="8" a="1"/>
  <c r="I12" i="8" a="1"/>
  <c r="AO10" i="8" a="1"/>
  <c r="I11" i="8" a="1"/>
  <c r="AB12" i="8" a="1"/>
  <c r="K53" i="8" a="1"/>
  <c r="AM54" i="8" a="1"/>
  <c r="N4" i="8" a="1"/>
  <c r="H54" i="8" a="1"/>
  <c r="AT5" i="8" a="1"/>
  <c r="BA35" i="8" a="1"/>
  <c r="BL36" i="8" a="1"/>
  <c r="S53" i="8" a="1"/>
  <c r="AP36" i="8" a="1"/>
  <c r="AM53" i="8" a="1"/>
  <c r="Z56" i="8" a="1"/>
  <c r="BB5" i="8" a="1"/>
  <c r="BC12" i="8" a="1"/>
  <c r="AL57" i="8" a="1"/>
  <c r="X48" i="8" a="1"/>
  <c r="AI12" i="8" a="1"/>
  <c r="AN6" i="8" a="1"/>
  <c r="AR35" i="8" a="1"/>
  <c r="L31" i="8" a="1"/>
  <c r="AK6" i="8" a="1"/>
  <c r="AC31" i="8" a="1"/>
  <c r="BJ57" i="8" a="1"/>
  <c r="AA32" i="8" a="1"/>
  <c r="AD34" i="8" a="1"/>
  <c r="AG50" i="8" a="1"/>
  <c r="BD51" i="8" a="1"/>
  <c r="AB57" i="8" a="1"/>
  <c r="T8" i="8" a="1"/>
  <c r="V48" i="8" a="1"/>
  <c r="C6" i="8" a="1"/>
  <c r="BF51" i="8" a="1"/>
  <c r="AK53" i="8" a="1"/>
  <c r="BK6" i="8" a="1"/>
  <c r="AD51" i="8" a="1"/>
  <c r="AB52" i="8" a="1"/>
  <c r="AF53" i="8" a="1"/>
  <c r="S4" i="8" a="1"/>
  <c r="AK9" i="8" a="1"/>
  <c r="AM6" i="8" a="1"/>
  <c r="AZ28" i="8" a="1"/>
  <c r="BF52" i="8" a="1"/>
  <c r="BI53" i="8" a="1"/>
  <c r="BE5" i="8" a="1"/>
  <c r="AN53" i="8" a="1"/>
  <c r="AY54" i="8" a="1"/>
  <c r="BE34" i="8" a="1"/>
  <c r="AI36" i="8" a="1"/>
  <c r="E53" i="8" a="1"/>
  <c r="F36" i="8" a="1"/>
  <c r="AF7" i="8" a="1"/>
  <c r="BE55" i="8" a="1"/>
  <c r="AE57" i="8" a="1"/>
  <c r="AL12" i="8" a="1"/>
  <c r="AU56" i="8" a="1"/>
  <c r="J12" i="8" a="1"/>
  <c r="Z27" i="8" a="1"/>
  <c r="AP50" i="8" a="1"/>
  <c r="N31" i="8" a="1"/>
  <c r="U30" i="8" a="1"/>
  <c r="Z29" i="8" a="1"/>
  <c r="AD10" i="8" a="1"/>
  <c r="AF33" i="8" a="1"/>
  <c r="AO49" i="8" a="1"/>
  <c r="P51" i="8" a="1"/>
  <c r="AY56" i="8" a="1"/>
  <c r="BD6" i="8" a="1"/>
  <c r="AH56" i="8" a="1"/>
  <c r="BC33" i="8" a="1"/>
  <c r="AB50" i="8" a="1"/>
  <c r="AL51" i="8" a="1"/>
  <c r="C10" i="8" a="1"/>
  <c r="G28" i="8" a="1"/>
  <c r="AI35" i="8" a="1"/>
  <c r="BA51" i="8" a="1"/>
  <c r="W53" i="8" a="1"/>
  <c r="D6" i="8" a="1"/>
  <c r="E6" i="8" a="1"/>
  <c r="AN34" i="8" a="1"/>
  <c r="BE35" i="8" a="1"/>
  <c r="L52" i="8" a="1"/>
  <c r="AJ35" i="8" a="1"/>
  <c r="AJ52" i="8" a="1"/>
  <c r="BH12" i="8" a="1"/>
  <c r="AC29" i="8" a="1"/>
  <c r="AV34" i="8" a="1"/>
  <c r="AQ28" i="8" a="1"/>
  <c r="E29" i="8" a="1"/>
  <c r="BB34" i="8" a="1"/>
  <c r="L12" i="8" a="1"/>
  <c r="BG49" i="8" a="1"/>
  <c r="AZ49" i="8" a="1"/>
  <c r="AM57" i="8" a="1"/>
  <c r="I29" i="8" a="1"/>
  <c r="AP30" i="8" a="1"/>
  <c r="AP57" i="8" a="1"/>
  <c r="X35" i="8" a="1"/>
  <c r="BL6" i="8" a="1"/>
  <c r="H9" i="8" a="1"/>
  <c r="S29" i="8" a="1"/>
  <c r="C8" i="8" a="1"/>
  <c r="T11" i="8" a="1"/>
  <c r="BH54" i="8" a="1"/>
  <c r="BG10" i="8" a="1"/>
  <c r="BA4" i="8" a="1"/>
  <c r="V55" i="8" a="1"/>
  <c r="AT54" i="8" a="1"/>
  <c r="BH35" i="8" a="1"/>
  <c r="BC53" i="8" a="1"/>
  <c r="P55" i="8" a="1"/>
  <c r="AR7" i="8" a="1"/>
  <c r="BJ5" i="8" a="1"/>
  <c r="AC9" i="8" a="1"/>
  <c r="AV29" i="8" a="1"/>
  <c r="L48" i="8" a="1"/>
  <c r="AC28" i="8" a="1"/>
  <c r="AB9" i="8" a="1"/>
  <c r="Q50" i="8" a="1"/>
  <c r="AY50" i="8" a="1"/>
  <c r="BD57" i="8" a="1"/>
  <c r="AF34" i="8" a="1"/>
  <c r="AG51" i="8" a="1"/>
  <c r="S7" i="8" a="1"/>
  <c r="X5" i="8" a="1"/>
  <c r="AK54" i="8" a="1"/>
  <c r="AG27" i="8" a="1"/>
  <c r="AV5" i="8" a="1"/>
  <c r="AG53" i="8" a="1"/>
  <c r="BK36" i="8" a="1"/>
  <c r="I50" i="8" a="1"/>
  <c r="W57" i="8" a="1"/>
  <c r="BG35" i="8" a="1"/>
  <c r="O35" i="8" a="1"/>
  <c r="AA55" i="8" a="1"/>
  <c r="C7" i="8" a="1"/>
  <c r="BH51" i="8" a="1"/>
  <c r="U7" i="8" a="1"/>
  <c r="J30" i="8" a="1"/>
  <c r="AP54" i="8" a="1"/>
  <c r="AW51" i="8" a="1"/>
  <c r="AL49" i="8" a="1"/>
  <c r="AY31" i="8" a="1"/>
  <c r="U31" i="8" a="1"/>
  <c r="G9" i="8" a="1"/>
  <c r="D56" i="8" a="1"/>
  <c r="E49" i="8" a="1"/>
  <c r="W51" i="8" a="1"/>
  <c r="AP53" i="8" a="1"/>
  <c r="AJ32" i="8" a="1"/>
  <c r="AB55" i="8" a="1"/>
  <c r="AJ51" i="8" a="1"/>
  <c r="E9" i="8" a="1"/>
  <c r="AT35" i="8" a="1"/>
  <c r="R29" i="8" a="1"/>
  <c r="S30" i="8" a="1"/>
  <c r="J56" i="8" a="1"/>
  <c r="AY7" i="8" a="1"/>
  <c r="AZ56" i="8" a="1"/>
  <c r="J8" i="8" a="1"/>
  <c r="I30" i="8" a="1"/>
  <c r="O8" i="8" a="1"/>
  <c r="AA57" i="8" a="1"/>
  <c r="AI50" i="8" a="1"/>
  <c r="N6" i="8" a="1"/>
  <c r="AS35" i="8" a="1"/>
  <c r="AL28" i="8" a="1"/>
  <c r="E30" i="8" a="1"/>
  <c r="M29" i="8" a="1"/>
  <c r="BH5" i="8" a="1"/>
  <c r="V50" i="8" a="1"/>
  <c r="P49" i="8" a="1"/>
  <c r="AA7" i="8" a="1"/>
  <c r="AJ55" i="8" a="1"/>
  <c r="BC11" i="8" a="1"/>
  <c r="AN55" i="8" a="1"/>
  <c r="AI31" i="8" a="1"/>
  <c r="W28" i="8" a="1"/>
  <c r="BB57" i="8" a="1"/>
  <c r="AN7" i="8" a="1"/>
  <c r="K6" i="8" a="1"/>
  <c r="X36" i="8" a="1"/>
  <c r="Q54" i="8" a="1"/>
  <c r="AJ36" i="8" a="1"/>
  <c r="BF5" i="8" a="1"/>
  <c r="BH7" i="8" a="1"/>
  <c r="AW50" i="8" a="1"/>
  <c r="W33" i="8" a="1"/>
  <c r="AH35" i="8" a="1"/>
  <c r="X28" i="8" a="1"/>
  <c r="AM49" i="8" a="1"/>
  <c r="O57" i="8" a="1"/>
  <c r="AC50" i="8" a="1"/>
  <c r="AW10" i="8" a="1"/>
  <c r="AA27" i="8" a="1"/>
  <c r="M48" i="8" a="1"/>
  <c r="F27" i="8" a="1"/>
  <c r="AP56" i="8" a="1"/>
  <c r="AG29" i="8" a="1"/>
  <c r="AO48" i="8" a="1"/>
  <c r="K31" i="8" a="1"/>
  <c r="D53" i="8" a="1"/>
  <c r="AF35" i="8" a="1"/>
  <c r="Y51" i="8" a="1"/>
  <c r="AB48" i="8" a="1"/>
  <c r="W36" i="8" a="1"/>
  <c r="Z30" i="8" a="1"/>
  <c r="AH6" i="8" a="1"/>
  <c r="AL27" i="8" a="1"/>
  <c r="AA9" i="8" a="1"/>
  <c r="O36" i="8" a="1"/>
  <c r="E7" i="8" a="1"/>
  <c r="K9" i="8" a="1"/>
  <c r="D35" i="8" a="1"/>
  <c r="AX12" i="8" a="1"/>
  <c r="AK11" i="8" a="1"/>
  <c r="AB36" i="8" a="1"/>
  <c r="BD12" i="8" a="1"/>
  <c r="BF35" i="8" a="1"/>
  <c r="AW54" i="8" a="1"/>
  <c r="AH5" i="8" a="1"/>
  <c r="H29" i="8" a="1"/>
  <c r="AM5" i="8" a="1"/>
  <c r="BJ56" i="8" a="1"/>
  <c r="D9" i="8" a="1"/>
  <c r="W29" i="8" a="1"/>
  <c r="BE30" i="8" a="1"/>
  <c r="V36" i="8" a="1"/>
  <c r="AM7" i="8" a="1"/>
  <c r="BH27" i="8" a="1"/>
  <c r="BD30" i="8" a="1"/>
  <c r="D7" i="8" a="1"/>
  <c r="R54" i="8" a="1"/>
  <c r="W35" i="8" a="1"/>
  <c r="BA32" i="8" a="1"/>
  <c r="AQ10" i="8" a="1"/>
  <c r="AA8" i="8" a="1"/>
  <c r="AK10" i="8" a="1"/>
  <c r="P35" i="8" a="1"/>
  <c r="K27" i="8" a="1"/>
  <c r="AF10" i="8" a="1"/>
  <c r="J53" i="8" a="1"/>
  <c r="C49" i="8" a="1"/>
  <c r="Z36" i="8" a="1"/>
  <c r="AV6" i="8" a="1"/>
  <c r="G54" i="8" a="1"/>
  <c r="R36" i="8" a="1"/>
  <c r="G7" i="8" a="1"/>
  <c r="BI28" i="8" a="1"/>
  <c r="BL27" i="8" a="1"/>
  <c r="H12" i="8" a="1"/>
  <c r="BA34" i="8" a="1"/>
  <c r="BD27" i="8" a="1"/>
  <c r="N11" i="8" a="1"/>
  <c r="BB56" i="8" a="1"/>
  <c r="AK56" i="8" a="1"/>
  <c r="BC10" i="8" a="1"/>
  <c r="AT53" i="8" a="1"/>
  <c r="BJ29" i="8" a="1"/>
  <c r="S8" i="8" a="1"/>
  <c r="AV53" i="8" a="1"/>
  <c r="I35" i="8" a="1"/>
  <c r="BJ6" i="8" a="1"/>
  <c r="R10" i="8" a="1"/>
  <c r="AA6" i="8" a="1"/>
  <c r="Z4" i="8" a="1"/>
  <c r="AB34" i="8" a="1"/>
  <c r="AP12" i="8" a="1"/>
  <c r="I6" i="8" a="1"/>
  <c r="AI52" i="8" a="1"/>
  <c r="Z5" i="8" a="1"/>
  <c r="Y34" i="8" a="1"/>
  <c r="AL34" i="8" a="1"/>
  <c r="AL52" i="8" a="1"/>
  <c r="AL6" i="8" a="1"/>
  <c r="AV31" i="8" a="1"/>
  <c r="BC30" i="8" a="1"/>
  <c r="AL55" i="8" a="1"/>
  <c r="L33" i="8" a="1"/>
  <c r="S33" i="8" a="1"/>
  <c r="I52" i="8" a="1"/>
  <c r="X10" i="8" a="1"/>
  <c r="P11" i="8" a="1"/>
  <c r="AN11" i="8" a="1"/>
  <c r="U54" i="8" a="1"/>
  <c r="BG4" i="8" a="1"/>
  <c r="AR52" i="8" a="1"/>
  <c r="N35" i="8" a="1"/>
  <c r="T9" i="8" a="1"/>
  <c r="S9" i="8" a="1"/>
  <c r="Q52" i="8" a="1"/>
  <c r="H53" i="8" a="1"/>
  <c r="T35" i="8" a="1"/>
  <c r="AM27" i="8" a="1"/>
  <c r="J36" i="8" a="1"/>
  <c r="Z33" i="8" a="1"/>
  <c r="AD53" i="8" a="1"/>
  <c r="P8" i="8" a="1"/>
  <c r="I51" i="8" a="1"/>
  <c r="V10" i="8" a="1"/>
  <c r="O34" i="8" a="1"/>
  <c r="AL50" i="8" a="1"/>
  <c r="L32" i="8" a="1"/>
  <c r="R9" i="8" a="1"/>
  <c r="R33" i="8" a="1"/>
  <c r="Y49" i="8" a="1"/>
  <c r="BI30" i="8" a="1"/>
  <c r="K51" i="8" a="1"/>
  <c r="Q6" i="8" a="1"/>
  <c r="BK48" i="8" a="1"/>
  <c r="AR53" i="8" a="1"/>
  <c r="AR12" i="8" a="1"/>
  <c r="T32" i="8" a="1"/>
  <c r="BA9" i="8" a="1"/>
  <c r="W10" i="8" a="1"/>
  <c r="S50" i="8" a="1"/>
  <c r="W31" i="8" a="1"/>
  <c r="AU30" i="8" a="1"/>
  <c r="BF10" i="8" a="1"/>
  <c r="R32" i="8" a="1"/>
  <c r="H31" i="8" a="1"/>
  <c r="AT11" i="8" a="1"/>
  <c r="M57" i="8" a="1"/>
  <c r="M427" i="30"/>
  <c r="M285" i="30"/>
  <c r="M153" i="30"/>
  <c r="M118" i="30"/>
  <c r="M44" i="30"/>
  <c r="M88" i="30"/>
  <c r="M52" i="30"/>
  <c r="M96" i="30"/>
  <c r="M480" i="30"/>
  <c r="M405" i="30"/>
  <c r="M456" i="30"/>
  <c r="M154" i="30"/>
  <c r="M320" i="30"/>
  <c r="M117" i="30"/>
  <c r="M125" i="30"/>
  <c r="M419" i="30"/>
  <c r="M479" i="30"/>
  <c r="M158" i="30"/>
  <c r="M432" i="30"/>
  <c r="M246" i="30"/>
  <c r="M216" i="30"/>
  <c r="M224" i="30"/>
  <c r="M142" i="30"/>
  <c r="M146" i="30"/>
  <c r="M302" i="30"/>
  <c r="M311" i="30"/>
  <c r="M508" i="30"/>
  <c r="M314" i="30"/>
  <c r="M280" i="30"/>
  <c r="M289" i="30"/>
  <c r="M206" i="30"/>
  <c r="M95" i="30"/>
  <c r="M37" i="30"/>
  <c r="M303" i="30"/>
  <c r="M312" i="30"/>
  <c r="M486" i="30"/>
  <c r="M210" i="30"/>
  <c r="M340" i="30"/>
  <c r="M400" i="30"/>
  <c r="M119" i="30"/>
  <c r="M493" i="30"/>
  <c r="M468" i="30"/>
  <c r="M477" i="30"/>
  <c r="M372" i="30"/>
  <c r="M257" i="30"/>
  <c r="M505" i="30"/>
  <c r="M347" i="30"/>
  <c r="M102" i="30"/>
  <c r="J48" i="8" a="1"/>
  <c r="AO34" i="8" a="1"/>
  <c r="H57" i="8" a="1"/>
  <c r="AM36" i="8" a="1"/>
  <c r="U34" i="8" a="1"/>
  <c r="BB6" i="8" a="1"/>
  <c r="AO27" i="8" a="1"/>
  <c r="AR36" i="8" a="1"/>
  <c r="BF29" i="8" a="1"/>
  <c r="BA7" i="8" a="1"/>
  <c r="R56" i="8" a="1"/>
  <c r="O48" i="8" a="1"/>
  <c r="BD4" i="8" a="1"/>
  <c r="BF56" i="8" a="1"/>
  <c r="U28" i="8" a="1"/>
  <c r="AP4" i="8" a="1"/>
  <c r="BG36" i="8" a="1"/>
  <c r="BE28" i="8" a="1"/>
  <c r="T6" i="8" a="1"/>
  <c r="T30" i="8" a="1"/>
  <c r="P56" i="8" a="1"/>
  <c r="BA5" i="8" a="1"/>
  <c r="AN57" i="8" a="1"/>
  <c r="AS7" i="8" a="1"/>
  <c r="BK35" i="8" a="1"/>
  <c r="AR4" i="8" a="1"/>
  <c r="S56" i="8" a="1"/>
  <c r="AS49" i="8" a="1"/>
  <c r="AB7" i="8" a="1"/>
  <c r="F49" i="8" a="1"/>
  <c r="AK36" i="8" a="1"/>
  <c r="BI29" i="8" a="1"/>
  <c r="C48" i="8" a="1"/>
  <c r="U33" i="8" a="1"/>
  <c r="AQ11" i="8" a="1"/>
  <c r="Z55" i="8" a="1"/>
  <c r="J11" i="8" a="1"/>
  <c r="C33" i="8" a="1"/>
  <c r="AH4" i="8" a="1"/>
  <c r="L49" i="8" a="1"/>
  <c r="E28" i="8" a="1"/>
  <c r="AC55" i="8" a="1"/>
  <c r="AP28" i="8" a="1"/>
  <c r="BB29" i="8" a="1"/>
  <c r="BI55" i="8" a="1"/>
  <c r="Y36" i="8" a="1"/>
  <c r="H10" i="8" a="1"/>
  <c r="AO12" i="8" a="1"/>
  <c r="T34" i="8" a="1"/>
  <c r="AJ12" i="8" a="1"/>
  <c r="BA57" i="8" a="1"/>
  <c r="AF54" i="8" a="1"/>
  <c r="BI11" i="8" a="1"/>
  <c r="X54" i="8" a="1"/>
  <c r="T49" i="8" a="1"/>
  <c r="AD35" i="8" a="1"/>
  <c r="J54" i="8" a="1"/>
  <c r="V35" i="8" a="1"/>
  <c r="AF56" i="8" a="1"/>
  <c r="Z53" i="8" a="1"/>
  <c r="AQ5" i="8" a="1"/>
  <c r="R53" i="8" a="1"/>
  <c r="K48" i="8" a="1"/>
  <c r="S34" i="8" a="1"/>
  <c r="X55" i="8" a="1"/>
  <c r="AB35" i="8" a="1"/>
  <c r="P54" i="8" a="1"/>
  <c r="Y9" i="8" a="1"/>
  <c r="W6" i="8" a="1"/>
  <c r="AY53" i="8" a="1"/>
  <c r="AN52" i="8" a="1"/>
  <c r="R34" i="8" a="1"/>
  <c r="BH53" i="8" a="1"/>
  <c r="Q31" i="8" a="1"/>
  <c r="M51" i="8" a="1"/>
  <c r="L35" i="8" a="1"/>
  <c r="AG33" i="8" a="1"/>
  <c r="O32" i="8" a="1"/>
  <c r="G34" i="8" a="1"/>
  <c r="AA33" i="8" a="1"/>
  <c r="X33" i="8" a="1"/>
  <c r="BE12" i="8" a="1"/>
  <c r="U10" i="8" a="1"/>
  <c r="U32" i="8" a="1"/>
  <c r="AG32" i="8" a="1"/>
  <c r="S51" i="8" a="1"/>
  <c r="F10" i="8" a="1"/>
  <c r="AD6" i="8" a="1"/>
  <c r="AM33" i="8" a="1"/>
  <c r="AX10" i="8" a="1"/>
  <c r="AR51" i="8" a="1"/>
  <c r="AQ31" i="8" a="1"/>
  <c r="BI7" i="8" a="1"/>
  <c r="AB32" i="8" a="1"/>
  <c r="BH8" i="8" a="1"/>
  <c r="AF50" i="8" a="1"/>
  <c r="W34" i="8" a="1"/>
  <c r="L9" i="8" a="1"/>
  <c r="AD52" i="8" a="1"/>
  <c r="BE4" i="8" a="1"/>
  <c r="Q49" i="8" a="1"/>
  <c r="M56" i="30"/>
  <c r="M130" i="30"/>
  <c r="M425" i="30"/>
  <c r="M120" i="30"/>
  <c r="M390" i="30"/>
  <c r="M225" i="30"/>
  <c r="M203" i="30"/>
  <c r="M211" i="30"/>
  <c r="M155" i="30"/>
  <c r="M140" i="30"/>
  <c r="M148" i="30"/>
  <c r="M228" i="30"/>
  <c r="M190" i="30"/>
  <c r="M198" i="30"/>
  <c r="M60" i="30"/>
  <c r="M48" i="30"/>
  <c r="M213" i="30"/>
  <c r="M221" i="30"/>
  <c r="M251" i="30"/>
  <c r="M379" i="30"/>
  <c r="M344" i="30"/>
  <c r="M319" i="30"/>
  <c r="M328" i="30"/>
  <c r="M232" i="30"/>
  <c r="M129" i="30"/>
  <c r="M356" i="30"/>
  <c r="M365" i="30"/>
  <c r="M420" i="30"/>
  <c r="M55" i="30"/>
  <c r="M367" i="30"/>
  <c r="M324" i="30"/>
  <c r="M333" i="30"/>
  <c r="M188" i="30"/>
  <c r="M141" i="30"/>
  <c r="M360" i="30"/>
  <c r="M171" i="30"/>
  <c r="M301" i="30"/>
  <c r="M377" i="30"/>
  <c r="M386" i="30"/>
  <c r="M91" i="30"/>
  <c r="M35" i="30"/>
  <c r="M465" i="30"/>
  <c r="M423" i="30"/>
  <c r="M106" i="30"/>
  <c r="M89" i="30"/>
  <c r="M14" i="30"/>
  <c r="Q49" i="8" l="1"/>
  <c r="BE4" i="8"/>
  <c r="AD52" i="8"/>
  <c r="L9" i="8"/>
  <c r="W34" i="8"/>
  <c r="AF50" i="8"/>
  <c r="BH8" i="8"/>
  <c r="AB32" i="8"/>
  <c r="BI7" i="8"/>
  <c r="AQ31" i="8"/>
  <c r="AR51" i="8"/>
  <c r="AX10" i="8"/>
  <c r="AM33" i="8"/>
  <c r="AD6" i="8"/>
  <c r="F10" i="8"/>
  <c r="S51" i="8"/>
  <c r="AG32" i="8"/>
  <c r="U32" i="8"/>
  <c r="U10" i="8"/>
  <c r="BE12" i="8"/>
  <c r="X33" i="8"/>
  <c r="AA33" i="8"/>
  <c r="G34" i="8"/>
  <c r="O32" i="8"/>
  <c r="AG33" i="8"/>
  <c r="L35" i="8"/>
  <c r="M51" i="8"/>
  <c r="Q31" i="8"/>
  <c r="BH53" i="8"/>
  <c r="R34" i="8"/>
  <c r="AN52" i="8"/>
  <c r="AY53" i="8"/>
  <c r="W6" i="8"/>
  <c r="Y9" i="8"/>
  <c r="P54" i="8"/>
  <c r="AB35" i="8"/>
  <c r="X55" i="8"/>
  <c r="S34" i="8"/>
  <c r="K48" i="8"/>
  <c r="R53" i="8"/>
  <c r="AQ5" i="8"/>
  <c r="Z53" i="8"/>
  <c r="AF56" i="8"/>
  <c r="V35" i="8"/>
  <c r="J54" i="8"/>
  <c r="AD35" i="8"/>
  <c r="T49" i="8"/>
  <c r="X54" i="8"/>
  <c r="BI11" i="8"/>
  <c r="AF54" i="8"/>
  <c r="BA57" i="8"/>
  <c r="AJ12" i="8"/>
  <c r="T34" i="8"/>
  <c r="AO12" i="8"/>
  <c r="H10" i="8"/>
  <c r="Y36" i="8"/>
  <c r="BI55" i="8"/>
  <c r="BB29" i="8"/>
  <c r="AP28" i="8"/>
  <c r="AC55" i="8"/>
  <c r="E28" i="8"/>
  <c r="L49" i="8"/>
  <c r="AH4" i="8"/>
  <c r="C33" i="8"/>
  <c r="J11" i="8"/>
  <c r="Z55" i="8"/>
  <c r="AQ11" i="8"/>
  <c r="U33" i="8"/>
  <c r="C48" i="8"/>
  <c r="BI29" i="8"/>
  <c r="AK36" i="8"/>
  <c r="F49" i="8"/>
  <c r="AB7" i="8"/>
  <c r="AS49" i="8"/>
  <c r="S56" i="8"/>
  <c r="AR4" i="8"/>
  <c r="BK35" i="8"/>
  <c r="AS7" i="8"/>
  <c r="AN57" i="8"/>
  <c r="BA5" i="8"/>
  <c r="P56" i="8"/>
  <c r="T30" i="8"/>
  <c r="T6" i="8"/>
  <c r="BE28" i="8"/>
  <c r="BG36" i="8"/>
  <c r="AP4" i="8"/>
  <c r="U28" i="8"/>
  <c r="BF56" i="8"/>
  <c r="BD4" i="8"/>
  <c r="O48" i="8"/>
  <c r="R56" i="8"/>
  <c r="BA7" i="8"/>
  <c r="BF29" i="8"/>
  <c r="AR36" i="8"/>
  <c r="AO27" i="8"/>
  <c r="BB6" i="8"/>
  <c r="U34" i="8"/>
  <c r="AM36" i="8"/>
  <c r="H57" i="8"/>
  <c r="AO34" i="8"/>
  <c r="J48" i="8"/>
  <c r="M57" i="8"/>
  <c r="AT11" i="8"/>
  <c r="H31" i="8"/>
  <c r="R32" i="8"/>
  <c r="BF10" i="8"/>
  <c r="AU30" i="8"/>
  <c r="W31" i="8"/>
  <c r="S50" i="8"/>
  <c r="W10" i="8"/>
  <c r="BA9" i="8"/>
  <c r="T32" i="8"/>
  <c r="AR12" i="8"/>
  <c r="AR53" i="8"/>
  <c r="BK48" i="8"/>
  <c r="Q6" i="8"/>
  <c r="K51" i="8"/>
  <c r="BI30" i="8"/>
  <c r="Y49" i="8"/>
  <c r="R33" i="8"/>
  <c r="R9" i="8"/>
  <c r="L32" i="8"/>
  <c r="AL50" i="8"/>
  <c r="O34" i="8"/>
  <c r="V10" i="8"/>
  <c r="I51" i="8"/>
  <c r="P8" i="8"/>
  <c r="AD53" i="8"/>
  <c r="Z33" i="8"/>
  <c r="J36" i="8"/>
  <c r="AM27" i="8"/>
  <c r="T35" i="8"/>
  <c r="H53" i="8"/>
  <c r="Q52" i="8"/>
  <c r="S9" i="8"/>
  <c r="T9" i="8"/>
  <c r="N35" i="8"/>
  <c r="AR52" i="8"/>
  <c r="BG4" i="8"/>
  <c r="U54" i="8"/>
  <c r="AN11" i="8"/>
  <c r="P11" i="8"/>
  <c r="X10" i="8"/>
  <c r="I52" i="8"/>
  <c r="S33" i="8"/>
  <c r="L33" i="8"/>
  <c r="AL55" i="8"/>
  <c r="BC30" i="8"/>
  <c r="AV31" i="8"/>
  <c r="AL6" i="8"/>
  <c r="AL52" i="8"/>
  <c r="AL34" i="8"/>
  <c r="Y34" i="8"/>
  <c r="Z5" i="8"/>
  <c r="AI52" i="8"/>
  <c r="I6" i="8"/>
  <c r="AP12" i="8"/>
  <c r="AB34" i="8"/>
  <c r="Z4" i="8"/>
  <c r="AA6" i="8"/>
  <c r="R10" i="8"/>
  <c r="BJ6" i="8"/>
  <c r="I35" i="8"/>
  <c r="AV53" i="8"/>
  <c r="S8" i="8"/>
  <c r="BJ29" i="8"/>
  <c r="AT53" i="8"/>
  <c r="BC10" i="8"/>
  <c r="AK56" i="8"/>
  <c r="BB56" i="8"/>
  <c r="N11" i="8"/>
  <c r="BD27" i="8"/>
  <c r="BA34" i="8"/>
  <c r="H12" i="8"/>
  <c r="BL27" i="8"/>
  <c r="BI28" i="8"/>
  <c r="G7" i="8"/>
  <c r="R36" i="8"/>
  <c r="G54" i="8"/>
  <c r="AV6" i="8"/>
  <c r="Z36" i="8"/>
  <c r="C49" i="8"/>
  <c r="J53" i="8"/>
  <c r="AF10" i="8"/>
  <c r="K27" i="8"/>
  <c r="P35" i="8"/>
  <c r="AK10" i="8"/>
  <c r="AA8" i="8"/>
  <c r="AQ10" i="8"/>
  <c r="BA32" i="8"/>
  <c r="W35" i="8"/>
  <c r="R54" i="8"/>
  <c r="D7" i="8"/>
  <c r="BD30" i="8"/>
  <c r="BH27" i="8"/>
  <c r="AM7" i="8"/>
  <c r="V36" i="8"/>
  <c r="BE30" i="8"/>
  <c r="W29" i="8"/>
  <c r="D9" i="8"/>
  <c r="BJ56" i="8"/>
  <c r="AM5" i="8"/>
  <c r="H29" i="8"/>
  <c r="AH5" i="8"/>
  <c r="AW54" i="8"/>
  <c r="BF35" i="8"/>
  <c r="BD12" i="8"/>
  <c r="AB36" i="8"/>
  <c r="AK11" i="8"/>
  <c r="AX12" i="8"/>
  <c r="D35" i="8"/>
  <c r="K9" i="8"/>
  <c r="E7" i="8"/>
  <c r="O36" i="8"/>
  <c r="AA9" i="8"/>
  <c r="AL27" i="8"/>
  <c r="AH6" i="8"/>
  <c r="Z30" i="8"/>
  <c r="W36" i="8"/>
  <c r="AB48" i="8"/>
  <c r="Y51" i="8"/>
  <c r="AF35" i="8"/>
  <c r="D53" i="8"/>
  <c r="K31" i="8"/>
  <c r="AO48" i="8"/>
  <c r="AG29" i="8"/>
  <c r="AP56" i="8"/>
  <c r="F27" i="8"/>
  <c r="M48" i="8"/>
  <c r="AA27" i="8"/>
  <c r="AW10" i="8"/>
  <c r="AC50" i="8"/>
  <c r="O57" i="8"/>
  <c r="AM49" i="8"/>
  <c r="X28" i="8"/>
  <c r="AH35" i="8"/>
  <c r="W33" i="8"/>
  <c r="AW50" i="8"/>
  <c r="BH7" i="8"/>
  <c r="BF5" i="8"/>
  <c r="AJ36" i="8"/>
  <c r="Q54" i="8"/>
  <c r="X36" i="8"/>
  <c r="K6" i="8"/>
  <c r="AN7" i="8"/>
  <c r="BB57" i="8"/>
  <c r="W28" i="8"/>
  <c r="AI31" i="8"/>
  <c r="AN55" i="8"/>
  <c r="BC11" i="8"/>
  <c r="AJ55" i="8"/>
  <c r="AA7" i="8"/>
  <c r="P49" i="8"/>
  <c r="V50" i="8"/>
  <c r="BH5" i="8"/>
  <c r="M29" i="8"/>
  <c r="E30" i="8"/>
  <c r="AL28" i="8"/>
  <c r="AS35" i="8"/>
  <c r="N6" i="8"/>
  <c r="AI50" i="8"/>
  <c r="AA57" i="8"/>
  <c r="O8" i="8"/>
  <c r="I30" i="8"/>
  <c r="J8" i="8"/>
  <c r="AZ56" i="8"/>
  <c r="AY7" i="8"/>
  <c r="J56" i="8"/>
  <c r="S30" i="8"/>
  <c r="R29" i="8"/>
  <c r="AT35" i="8"/>
  <c r="E9" i="8"/>
  <c r="AJ51" i="8"/>
  <c r="AB55" i="8"/>
  <c r="AJ32" i="8"/>
  <c r="AP53" i="8"/>
  <c r="W51" i="8"/>
  <c r="E49" i="8"/>
  <c r="D56" i="8"/>
  <c r="G9" i="8"/>
  <c r="U31" i="8"/>
  <c r="AY31" i="8"/>
  <c r="AL49" i="8"/>
  <c r="AW51" i="8"/>
  <c r="AP54" i="8"/>
  <c r="J30" i="8"/>
  <c r="U7" i="8"/>
  <c r="BH51" i="8"/>
  <c r="C7" i="8"/>
  <c r="AA55" i="8"/>
  <c r="O35" i="8"/>
  <c r="BG35" i="8"/>
  <c r="W57" i="8"/>
  <c r="I50" i="8"/>
  <c r="BK36" i="8"/>
  <c r="AG53" i="8"/>
  <c r="AV5" i="8"/>
  <c r="AG27" i="8"/>
  <c r="AK54" i="8"/>
  <c r="X5" i="8"/>
  <c r="S7" i="8"/>
  <c r="AG51" i="8"/>
  <c r="AF34" i="8"/>
  <c r="BD57" i="8"/>
  <c r="AY50" i="8"/>
  <c r="Q50" i="8"/>
  <c r="AB9" i="8"/>
  <c r="AC28" i="8"/>
  <c r="L48" i="8"/>
  <c r="AV29" i="8"/>
  <c r="AC9" i="8"/>
  <c r="BJ5" i="8"/>
  <c r="AR7" i="8"/>
  <c r="P55" i="8"/>
  <c r="BC53" i="8"/>
  <c r="BH35" i="8"/>
  <c r="AT54" i="8"/>
  <c r="V55" i="8"/>
  <c r="BA4" i="8"/>
  <c r="BG10" i="8"/>
  <c r="BH54" i="8"/>
  <c r="T11" i="8"/>
  <c r="C8" i="8"/>
  <c r="S29" i="8"/>
  <c r="H9" i="8"/>
  <c r="BL6" i="8"/>
  <c r="X35" i="8"/>
  <c r="AP57" i="8"/>
  <c r="AP30" i="8"/>
  <c r="I29" i="8"/>
  <c r="AM57" i="8"/>
  <c r="AZ49" i="8"/>
  <c r="BG49" i="8"/>
  <c r="L12" i="8"/>
  <c r="BB34" i="8"/>
  <c r="E29" i="8"/>
  <c r="AQ28" i="8"/>
  <c r="AV34" i="8"/>
  <c r="AC29" i="8"/>
  <c r="BH12" i="8"/>
  <c r="AJ52" i="8"/>
  <c r="AJ35" i="8"/>
  <c r="L52" i="8"/>
  <c r="BE35" i="8"/>
  <c r="AN34" i="8"/>
  <c r="E6" i="8"/>
  <c r="D6" i="8"/>
  <c r="W53" i="8"/>
  <c r="BA51" i="8"/>
  <c r="AI35" i="8"/>
  <c r="G28" i="8"/>
  <c r="C10" i="8"/>
  <c r="AL51" i="8"/>
  <c r="AB50" i="8"/>
  <c r="BC33" i="8"/>
  <c r="AH56" i="8"/>
  <c r="BD6" i="8"/>
  <c r="AY56" i="8"/>
  <c r="P51" i="8"/>
  <c r="AO49" i="8"/>
  <c r="AF33" i="8"/>
  <c r="AD10" i="8"/>
  <c r="Z29" i="8"/>
  <c r="U30" i="8"/>
  <c r="N31" i="8"/>
  <c r="AP50" i="8"/>
  <c r="Z27" i="8"/>
  <c r="J12" i="8"/>
  <c r="AU56" i="8"/>
  <c r="AL12" i="8"/>
  <c r="AE57" i="8"/>
  <c r="BE55" i="8"/>
  <c r="AF7" i="8"/>
  <c r="F36" i="8"/>
  <c r="E53" i="8"/>
  <c r="AI36" i="8"/>
  <c r="BE34" i="8"/>
  <c r="AY54" i="8"/>
  <c r="AN53" i="8"/>
  <c r="BE5" i="8"/>
  <c r="BI53" i="8"/>
  <c r="BF52" i="8"/>
  <c r="AZ28" i="8"/>
  <c r="AM6" i="8"/>
  <c r="AK9" i="8"/>
  <c r="S4" i="8"/>
  <c r="AF53" i="8"/>
  <c r="AB52" i="8"/>
  <c r="AD51" i="8"/>
  <c r="BK6" i="8"/>
  <c r="AK53" i="8"/>
  <c r="BF51" i="8"/>
  <c r="C6" i="8"/>
  <c r="V48" i="8"/>
  <c r="T8" i="8"/>
  <c r="AB57" i="8"/>
  <c r="BD51" i="8"/>
  <c r="AG50" i="8"/>
  <c r="AD34" i="8"/>
  <c r="AA32" i="8"/>
  <c r="BJ57" i="8"/>
  <c r="AC31" i="8"/>
  <c r="AK6" i="8"/>
  <c r="L31" i="8"/>
  <c r="AR35" i="8"/>
  <c r="AN6" i="8"/>
  <c r="AI12" i="8"/>
  <c r="X48" i="8"/>
  <c r="AL57" i="8"/>
  <c r="BC12" i="8"/>
  <c r="BB5" i="8"/>
  <c r="Z56" i="8"/>
  <c r="AM53" i="8"/>
  <c r="AP36" i="8"/>
  <c r="S53" i="8"/>
  <c r="BL36" i="8"/>
  <c r="BA35" i="8"/>
  <c r="AT5" i="8"/>
  <c r="H54" i="8"/>
  <c r="N4" i="8"/>
  <c r="AM54" i="8"/>
  <c r="K53" i="8"/>
  <c r="AB12" i="8"/>
  <c r="I11" i="8"/>
  <c r="AO10" i="8"/>
  <c r="I12" i="8"/>
  <c r="O54" i="8"/>
  <c r="AN50" i="8"/>
  <c r="F31" i="8"/>
  <c r="AK8" i="8"/>
  <c r="L11" i="8"/>
  <c r="AF52" i="8"/>
  <c r="BJ31" i="8"/>
  <c r="H49" i="8"/>
  <c r="BK9" i="8"/>
  <c r="W8" i="8"/>
  <c r="AR57" i="8"/>
  <c r="H52" i="8"/>
  <c r="AD48" i="8"/>
  <c r="AN36" i="8"/>
  <c r="AR56" i="8"/>
  <c r="Z54" i="8"/>
  <c r="L56" i="8"/>
  <c r="AA51" i="8"/>
  <c r="AL32" i="8"/>
  <c r="AT32" i="8"/>
  <c r="AG28" i="8"/>
  <c r="M31" i="8"/>
  <c r="BJ36" i="8"/>
  <c r="AC7" i="8"/>
  <c r="BH30" i="8"/>
  <c r="K57" i="8"/>
  <c r="J5" i="8"/>
  <c r="BD28" i="8"/>
  <c r="Q7" i="8"/>
  <c r="X6" i="8"/>
  <c r="L30" i="8"/>
  <c r="AO8" i="8"/>
  <c r="N7" i="8"/>
  <c r="BE49" i="8"/>
  <c r="AC8" i="8"/>
  <c r="AU4" i="8"/>
  <c r="BL49" i="8"/>
  <c r="AT33" i="8"/>
  <c r="AF8" i="8"/>
  <c r="AP9" i="8"/>
  <c r="BI5" i="8"/>
  <c r="M32" i="8"/>
  <c r="AD54" i="8"/>
  <c r="AQ4" i="8"/>
  <c r="BK8" i="8"/>
  <c r="AS53" i="8"/>
  <c r="BL35" i="8"/>
  <c r="AU50" i="8"/>
  <c r="AT12" i="8"/>
  <c r="J51" i="8"/>
  <c r="AT9" i="8"/>
  <c r="AY29" i="8"/>
  <c r="AK51" i="8"/>
  <c r="M35" i="8"/>
  <c r="AW9" i="8"/>
  <c r="U11" i="8"/>
  <c r="BB30" i="8"/>
  <c r="Q33" i="8"/>
  <c r="AV10" i="8"/>
  <c r="R48" i="8"/>
  <c r="F4" i="8"/>
  <c r="Q10" i="8"/>
  <c r="AY51" i="8"/>
  <c r="AR10" i="8"/>
  <c r="L54" i="8"/>
  <c r="W54" i="8"/>
  <c r="AE49" i="8"/>
  <c r="AO11" i="8"/>
  <c r="AP49" i="8"/>
  <c r="AJ8" i="8"/>
  <c r="BA33" i="8"/>
  <c r="BC48" i="8"/>
  <c r="AA36" i="8"/>
  <c r="E4" i="8"/>
  <c r="BB9" i="8"/>
  <c r="AM12" i="8"/>
  <c r="BB31" i="8"/>
  <c r="L34" i="8"/>
  <c r="K56" i="8"/>
  <c r="BC35" i="8"/>
  <c r="T51" i="8"/>
  <c r="AR11" i="8"/>
  <c r="C55" i="8"/>
  <c r="AS12" i="8"/>
  <c r="M33" i="8"/>
  <c r="BC9" i="8"/>
  <c r="M56" i="8"/>
  <c r="R28" i="8"/>
  <c r="Z7" i="8"/>
  <c r="K32" i="8"/>
  <c r="AU48" i="8"/>
  <c r="O31" i="8"/>
  <c r="AV50" i="8"/>
  <c r="AU31" i="8"/>
  <c r="I33" i="8"/>
  <c r="AX49" i="8"/>
  <c r="BL51" i="8"/>
  <c r="BD8" i="8"/>
  <c r="BB52" i="8"/>
  <c r="X34" i="8"/>
  <c r="AM8" i="8"/>
  <c r="Z52" i="8"/>
  <c r="P34" i="8"/>
  <c r="AY9" i="8"/>
  <c r="AX53" i="8"/>
  <c r="AK32" i="8"/>
  <c r="AF5" i="8"/>
  <c r="AK7" i="8"/>
  <c r="F12" i="8"/>
  <c r="AE7" i="8"/>
  <c r="Z51" i="8"/>
  <c r="BA30" i="8"/>
  <c r="G459" i="9"/>
  <c r="H459" i="9"/>
  <c r="G371" i="9"/>
  <c r="H371" i="9"/>
  <c r="G267" i="9"/>
  <c r="H267" i="9"/>
  <c r="G250" i="9"/>
  <c r="H250" i="9"/>
  <c r="H193" i="9"/>
  <c r="G193" i="9"/>
  <c r="H282" i="9"/>
  <c r="G282" i="9"/>
  <c r="G72" i="9"/>
  <c r="H72" i="9"/>
  <c r="G208" i="9"/>
  <c r="H208" i="9"/>
  <c r="G507" i="9"/>
  <c r="H507" i="9"/>
  <c r="G231" i="9"/>
  <c r="H231" i="9"/>
  <c r="G337" i="9"/>
  <c r="H337" i="9"/>
  <c r="G502" i="9"/>
  <c r="H502" i="9"/>
  <c r="G440" i="9"/>
  <c r="H440" i="9"/>
  <c r="H24" i="9"/>
  <c r="G24" i="9"/>
  <c r="G382" i="9"/>
  <c r="H382" i="9"/>
  <c r="H362" i="9"/>
  <c r="G362" i="9"/>
  <c r="G333" i="9"/>
  <c r="H333" i="9"/>
  <c r="G109" i="9"/>
  <c r="H109" i="9"/>
  <c r="G341" i="9"/>
  <c r="H341" i="9"/>
  <c r="H249" i="9"/>
  <c r="G249" i="9"/>
  <c r="H384" i="9"/>
  <c r="G384" i="9"/>
  <c r="G387" i="9"/>
  <c r="H387" i="9"/>
  <c r="G235" i="9"/>
  <c r="H235" i="9"/>
  <c r="G304" i="9"/>
  <c r="H304" i="9"/>
  <c r="H476" i="9"/>
  <c r="G476" i="9"/>
  <c r="G21" i="9"/>
  <c r="H21" i="9"/>
  <c r="H503" i="9"/>
  <c r="G503" i="9"/>
  <c r="G276" i="9"/>
  <c r="H276" i="9"/>
  <c r="G439" i="9"/>
  <c r="H439" i="9"/>
  <c r="G330" i="9"/>
  <c r="H330" i="9"/>
  <c r="G342" i="9"/>
  <c r="H342" i="9"/>
  <c r="G392" i="9"/>
  <c r="H392" i="9"/>
  <c r="G270" i="9"/>
  <c r="H270" i="9"/>
  <c r="G257" i="9"/>
  <c r="H257" i="9"/>
  <c r="G408" i="9"/>
  <c r="H408" i="9"/>
  <c r="G479" i="9"/>
  <c r="H479" i="9"/>
  <c r="G84" i="9"/>
  <c r="H84" i="9"/>
  <c r="G386" i="9"/>
  <c r="H386" i="9"/>
  <c r="G211" i="9"/>
  <c r="H211" i="9"/>
  <c r="G133" i="9"/>
  <c r="H133" i="9"/>
  <c r="H259" i="9"/>
  <c r="G259" i="9"/>
  <c r="G218" i="9"/>
  <c r="H218" i="9"/>
  <c r="G355" i="9"/>
  <c r="H355" i="9"/>
  <c r="G452" i="9"/>
  <c r="H452" i="9"/>
  <c r="H33" i="8"/>
  <c r="AC57" i="8"/>
  <c r="AY11" i="8"/>
  <c r="AV8" i="8"/>
  <c r="BJ8" i="8"/>
  <c r="I9" i="8"/>
  <c r="AJ6" i="8"/>
  <c r="G8" i="8"/>
  <c r="E11" i="8"/>
  <c r="N30" i="8"/>
  <c r="AC6" i="8"/>
  <c r="Q9" i="8"/>
  <c r="AW7" i="8"/>
  <c r="F53" i="8"/>
  <c r="AZ29" i="8"/>
  <c r="K35" i="8"/>
  <c r="F30" i="8"/>
  <c r="U6" i="8"/>
  <c r="BC7" i="8"/>
  <c r="U53" i="8"/>
  <c r="H8" i="8"/>
  <c r="C52" i="8"/>
  <c r="Q34" i="8"/>
  <c r="S35" i="8"/>
  <c r="AS51" i="8"/>
  <c r="U12" i="8"/>
  <c r="AP8" i="8"/>
  <c r="AB51" i="8"/>
  <c r="V4" i="8"/>
  <c r="AL54" i="8"/>
  <c r="H6" i="8"/>
  <c r="I31" i="8"/>
  <c r="Q36" i="8"/>
  <c r="I27" i="8"/>
  <c r="P10" i="8"/>
  <c r="V11" i="8"/>
  <c r="AX28" i="8"/>
  <c r="AW36" i="8"/>
  <c r="O29" i="8"/>
  <c r="AD12" i="8"/>
  <c r="AZ54" i="8"/>
  <c r="S27" i="8"/>
  <c r="AP48" i="8"/>
  <c r="P53" i="8"/>
  <c r="P5" i="8"/>
  <c r="BA56" i="8"/>
  <c r="AV30" i="8"/>
  <c r="W32" i="8"/>
  <c r="AC4" i="8"/>
  <c r="T28" i="8"/>
  <c r="F50" i="8"/>
  <c r="M11" i="8"/>
  <c r="BC27" i="8"/>
  <c r="BE36" i="8"/>
  <c r="S6" i="8"/>
  <c r="AU33" i="8"/>
  <c r="I48" i="8"/>
  <c r="AL4" i="8"/>
  <c r="Q35" i="8"/>
  <c r="Z6" i="8"/>
  <c r="AT56" i="8"/>
  <c r="I8" i="8"/>
  <c r="AQ54" i="8"/>
  <c r="AB54" i="8"/>
  <c r="N50" i="8"/>
  <c r="BG32" i="8"/>
  <c r="BI56" i="8"/>
  <c r="E27" i="8"/>
  <c r="AK5" i="8"/>
  <c r="AZ33" i="8"/>
  <c r="U9" i="8"/>
  <c r="S49" i="8"/>
  <c r="BL29" i="8"/>
  <c r="O50" i="8"/>
  <c r="E48" i="8"/>
  <c r="BI57" i="8"/>
  <c r="AX55" i="8"/>
  <c r="T48" i="8"/>
  <c r="AW56" i="8"/>
  <c r="K30" i="8"/>
  <c r="BK28" i="8"/>
  <c r="BD53" i="8"/>
  <c r="BB12" i="8"/>
  <c r="P57" i="8"/>
  <c r="AO28" i="8"/>
  <c r="V6" i="8"/>
  <c r="L57" i="8"/>
  <c r="BJ12" i="8"/>
  <c r="BC34" i="8"/>
  <c r="X29" i="8"/>
  <c r="G33" i="8"/>
  <c r="BF4" i="8"/>
  <c r="BH29" i="8"/>
  <c r="AW29" i="8"/>
  <c r="BF48" i="8"/>
  <c r="AE12" i="8"/>
  <c r="AJ48" i="8"/>
  <c r="AR28" i="8"/>
  <c r="T31" i="8"/>
  <c r="H28" i="8"/>
  <c r="N29" i="8"/>
  <c r="AX52" i="8"/>
  <c r="AM35" i="8"/>
  <c r="BI8" i="8"/>
  <c r="BC4" i="8"/>
  <c r="N34" i="8"/>
  <c r="AQ51" i="8"/>
  <c r="Y33" i="8"/>
  <c r="E50" i="8"/>
  <c r="BE11" i="8"/>
  <c r="AR29" i="8"/>
  <c r="D11" i="8"/>
  <c r="BH31" i="8"/>
  <c r="BD7" i="8"/>
  <c r="M4" i="8"/>
  <c r="Z32" i="8"/>
  <c r="Q51" i="8"/>
  <c r="E35" i="8"/>
  <c r="AM11" i="8"/>
  <c r="P33" i="8"/>
  <c r="BJ50" i="8"/>
  <c r="N5" i="8"/>
  <c r="AA10" i="8"/>
  <c r="J7" i="8"/>
  <c r="V52" i="8"/>
  <c r="T50" i="8"/>
  <c r="T5" i="8"/>
  <c r="F9" i="8"/>
  <c r="N9" i="8"/>
  <c r="AX7" i="8"/>
  <c r="K5" i="8"/>
  <c r="BI52" i="8"/>
  <c r="K52" i="8"/>
  <c r="AH51" i="8"/>
  <c r="BL12" i="8"/>
  <c r="N55" i="8"/>
  <c r="AS54" i="8"/>
  <c r="AN10" i="8"/>
  <c r="AU7" i="8"/>
  <c r="I53" i="8"/>
  <c r="AU52" i="8"/>
  <c r="AV27" i="8"/>
  <c r="AN32" i="8"/>
  <c r="U4" i="8"/>
  <c r="BF11" i="8"/>
  <c r="K36" i="8"/>
  <c r="BK51" i="8"/>
  <c r="AU27" i="8"/>
  <c r="AE34" i="8"/>
  <c r="BK4" i="8"/>
  <c r="BL11" i="8"/>
  <c r="BG11" i="8"/>
  <c r="O6" i="8"/>
  <c r="C27" i="8"/>
  <c r="E51" i="8"/>
  <c r="V5" i="8"/>
  <c r="M12" i="8"/>
  <c r="BI54" i="8"/>
  <c r="AP6" i="8"/>
  <c r="BG28" i="8"/>
  <c r="H55" i="8"/>
  <c r="AV55" i="8"/>
  <c r="BK12" i="8"/>
  <c r="C35" i="8"/>
  <c r="AS29" i="8"/>
  <c r="Q48" i="8"/>
  <c r="J27" i="8"/>
  <c r="AZ27" i="8"/>
  <c r="AD31" i="8"/>
  <c r="AD56" i="8"/>
  <c r="AH12" i="8"/>
  <c r="BF27" i="8"/>
  <c r="AF4" i="8"/>
  <c r="AE35" i="8"/>
  <c r="BI10" i="8"/>
  <c r="E5" i="8"/>
  <c r="AD11" i="8"/>
  <c r="AC33" i="8"/>
  <c r="M36" i="8"/>
  <c r="BC54" i="8"/>
  <c r="AJ33" i="8"/>
  <c r="AS5" i="8"/>
  <c r="D34" i="8"/>
  <c r="AP52" i="8"/>
  <c r="Q55" i="8"/>
  <c r="C29" i="8"/>
  <c r="AW52" i="8"/>
  <c r="AY4" i="8"/>
  <c r="AT55" i="8"/>
  <c r="AI5" i="8"/>
  <c r="BA29" i="8"/>
  <c r="BA55" i="8"/>
  <c r="Y56" i="8"/>
  <c r="AZ53" i="8"/>
  <c r="Q27" i="8"/>
  <c r="X4" i="8"/>
  <c r="K49" i="8"/>
  <c r="Y27" i="8"/>
  <c r="N28" i="8"/>
  <c r="Q12" i="8"/>
  <c r="F29" i="8"/>
  <c r="AP5" i="8"/>
  <c r="Y48" i="8"/>
  <c r="H4" i="8"/>
  <c r="AN4" i="8"/>
  <c r="L28" i="8"/>
  <c r="I10" i="8"/>
  <c r="AV54" i="8"/>
  <c r="BA6" i="8"/>
  <c r="AT57" i="8"/>
  <c r="H56" i="8"/>
  <c r="AC36" i="8"/>
  <c r="M28" i="8"/>
  <c r="AJ4" i="8"/>
  <c r="T36" i="8"/>
  <c r="BD55" i="8"/>
  <c r="BC28" i="8"/>
  <c r="AK57" i="8"/>
  <c r="BI27" i="8"/>
  <c r="Q29" i="8"/>
  <c r="N51" i="8"/>
  <c r="T55" i="8"/>
  <c r="AU5" i="8"/>
  <c r="W50" i="8"/>
  <c r="N49" i="8"/>
  <c r="BD56" i="8"/>
  <c r="BH57" i="8"/>
  <c r="H30" i="8"/>
  <c r="AV36" i="8"/>
  <c r="Y52" i="8"/>
  <c r="AL36" i="8"/>
  <c r="K54" i="8"/>
  <c r="AC51" i="8"/>
  <c r="AW6" i="8"/>
  <c r="AV57" i="8"/>
  <c r="AE29" i="8"/>
  <c r="AA49" i="8"/>
  <c r="AH54" i="8"/>
  <c r="G56" i="8"/>
  <c r="AD28" i="8"/>
  <c r="AP55" i="8"/>
  <c r="R12" i="8"/>
  <c r="BF7" i="8"/>
  <c r="AU29" i="8"/>
  <c r="AJ30" i="8"/>
  <c r="AF49" i="8"/>
  <c r="T56" i="8"/>
  <c r="AG8" i="8"/>
  <c r="R35" i="8"/>
  <c r="D12" i="8"/>
  <c r="AS10" i="8"/>
  <c r="AA48" i="8"/>
  <c r="R55" i="8"/>
  <c r="AJ56" i="8"/>
  <c r="AS8" i="8"/>
  <c r="BL30" i="8"/>
  <c r="AJ54" i="8"/>
  <c r="BG5" i="8"/>
  <c r="BD50" i="8"/>
  <c r="AV56" i="8"/>
  <c r="T27" i="8"/>
  <c r="M5" i="8"/>
  <c r="BK57" i="8"/>
  <c r="AI27" i="8"/>
  <c r="AH34" i="8"/>
  <c r="F11" i="8"/>
  <c r="P30" i="8"/>
  <c r="L7" i="8"/>
  <c r="AR48" i="8"/>
  <c r="AW55" i="8"/>
  <c r="O4" i="8"/>
  <c r="AZ9" i="8"/>
  <c r="V51" i="8"/>
  <c r="J55" i="8"/>
  <c r="Z11" i="8"/>
  <c r="AX4" i="8"/>
  <c r="AZ57" i="8"/>
  <c r="AK12" i="8"/>
  <c r="AS9" i="8"/>
  <c r="Y30" i="8"/>
  <c r="AJ50" i="8"/>
  <c r="AU49" i="8"/>
  <c r="AX56" i="8"/>
  <c r="BK31" i="8"/>
  <c r="C50" i="8"/>
  <c r="AU54" i="8"/>
  <c r="AI34" i="8"/>
  <c r="AR54" i="8"/>
  <c r="BC55" i="8"/>
  <c r="W49" i="8"/>
  <c r="AS6" i="8"/>
  <c r="AT28" i="8"/>
  <c r="AE36" i="8"/>
  <c r="W48" i="8"/>
  <c r="AG10" i="8"/>
  <c r="AV4" i="8"/>
  <c r="AC27" i="8"/>
  <c r="AS27" i="8"/>
  <c r="AH29" i="8"/>
  <c r="Q56" i="8"/>
  <c r="AM56" i="8"/>
  <c r="AA28" i="8"/>
  <c r="M8" i="8"/>
  <c r="AC34" i="8"/>
  <c r="BE32" i="8"/>
  <c r="AL8" i="8"/>
  <c r="BK52" i="8"/>
  <c r="AN9" i="8"/>
  <c r="BH52" i="8"/>
  <c r="AA35" i="8"/>
  <c r="BL7" i="8"/>
  <c r="AK52" i="8"/>
  <c r="Q4" i="8"/>
  <c r="AX30" i="8"/>
  <c r="AS36" i="8"/>
  <c r="Z50" i="8"/>
  <c r="AE5" i="8"/>
  <c r="AT36" i="8"/>
  <c r="BI12" i="8"/>
  <c r="AJ27" i="8"/>
  <c r="BB54" i="8"/>
  <c r="C51" i="8"/>
  <c r="AV48" i="8"/>
  <c r="AS55" i="8"/>
  <c r="BD9" i="8"/>
  <c r="AU53" i="8"/>
  <c r="AR5" i="8"/>
  <c r="AG9" i="8"/>
  <c r="U48" i="8"/>
  <c r="AQ9" i="8"/>
  <c r="O53" i="8"/>
  <c r="BE29" i="8"/>
  <c r="N8" i="8"/>
  <c r="AZ52" i="8"/>
  <c r="AK48" i="8"/>
  <c r="F5" i="8"/>
  <c r="AO53" i="8"/>
  <c r="BE6" i="8"/>
  <c r="Q28" i="8"/>
  <c r="K55" i="8"/>
  <c r="AG55" i="8"/>
  <c r="AD7" i="8"/>
  <c r="AT6" i="8"/>
  <c r="AF51" i="8"/>
  <c r="U50" i="8"/>
  <c r="AQ50" i="8"/>
  <c r="Y32" i="8"/>
  <c r="M7" i="8"/>
  <c r="BG6" i="8"/>
  <c r="AY36" i="8"/>
  <c r="AQ6" i="8"/>
  <c r="AG7" i="8"/>
  <c r="AG56" i="8"/>
  <c r="T4" i="8"/>
  <c r="BJ55" i="8"/>
  <c r="AH53" i="8"/>
  <c r="AH48" i="8"/>
  <c r="AA54" i="8"/>
  <c r="BE48" i="8"/>
  <c r="AZ36" i="8"/>
  <c r="K12" i="8"/>
  <c r="AX27" i="8"/>
  <c r="AD33" i="8"/>
  <c r="BE27" i="8"/>
  <c r="AW12" i="8"/>
  <c r="AQ34" i="8"/>
  <c r="J34" i="8"/>
  <c r="G4" i="8"/>
  <c r="BJ34" i="8"/>
  <c r="V33" i="8"/>
  <c r="O56" i="8"/>
  <c r="AT8" i="8"/>
  <c r="J52" i="8"/>
  <c r="AL5" i="8"/>
  <c r="AM34" i="8"/>
  <c r="BI32" i="8"/>
  <c r="K11" i="8"/>
  <c r="AM50" i="8"/>
  <c r="AJ34" i="8"/>
  <c r="AP32" i="8"/>
  <c r="I4" i="8"/>
  <c r="AO7" i="8"/>
  <c r="AP51" i="8"/>
  <c r="BC49" i="8"/>
  <c r="F7" i="8"/>
  <c r="AO32" i="8"/>
  <c r="BK30" i="8"/>
  <c r="H7" i="8"/>
  <c r="Q5" i="8"/>
  <c r="AJ57" i="8"/>
  <c r="S31" i="8"/>
  <c r="AR6" i="8"/>
  <c r="AT27" i="8"/>
  <c r="AU36" i="8"/>
  <c r="AO55" i="8"/>
  <c r="M10" i="8"/>
  <c r="I56" i="8"/>
  <c r="BF54" i="8"/>
  <c r="BL31" i="8"/>
  <c r="BL28" i="8"/>
  <c r="AK29" i="8"/>
  <c r="H35" i="8"/>
  <c r="L10" i="8"/>
  <c r="AD9" i="8"/>
  <c r="AX5" i="8"/>
  <c r="D36" i="8"/>
  <c r="BD52" i="8"/>
  <c r="BC36" i="8"/>
  <c r="BK34" i="8"/>
  <c r="AO36" i="8"/>
  <c r="Z8" i="8"/>
  <c r="F54" i="8"/>
  <c r="AH52" i="8"/>
  <c r="AG36" i="8"/>
  <c r="AC10" i="8"/>
  <c r="AY57" i="8"/>
  <c r="P52" i="8"/>
  <c r="AT50" i="8"/>
  <c r="AK34" i="8"/>
  <c r="BC52" i="8"/>
  <c r="P7" i="8"/>
  <c r="AI7" i="8"/>
  <c r="AI51" i="8"/>
  <c r="AX9" i="8"/>
  <c r="BL54" i="8"/>
  <c r="AE9" i="8"/>
  <c r="T12" i="8"/>
  <c r="BC29" i="8"/>
  <c r="X9" i="8"/>
  <c r="BJ7" i="8"/>
  <c r="AM52" i="8"/>
  <c r="AB27" i="8"/>
  <c r="D49" i="8"/>
  <c r="AH9" i="8"/>
  <c r="BI49" i="8"/>
  <c r="Q11" i="8"/>
  <c r="AW48" i="8"/>
  <c r="I28" i="8"/>
  <c r="AN33" i="8"/>
  <c r="M9" i="8"/>
  <c r="K29" i="8"/>
  <c r="Y8" i="8"/>
  <c r="I54" i="8"/>
  <c r="BJ54" i="8"/>
  <c r="O5" i="8"/>
  <c r="Y5" i="8"/>
  <c r="BI34" i="8"/>
  <c r="G35" i="8"/>
  <c r="AY49" i="8"/>
  <c r="AJ10" i="8"/>
  <c r="BF8" i="8"/>
  <c r="AK49" i="8"/>
  <c r="AN48" i="8"/>
  <c r="AQ29" i="8"/>
  <c r="AT52" i="8"/>
  <c r="AO30" i="8"/>
  <c r="AU57" i="8"/>
  <c r="BG57" i="8"/>
  <c r="BB48" i="8"/>
  <c r="AD50" i="8"/>
  <c r="Y50" i="8"/>
  <c r="O7" i="8"/>
  <c r="BD29" i="8"/>
  <c r="AS48" i="8"/>
  <c r="E55" i="8"/>
  <c r="G55" i="8"/>
  <c r="BK49" i="8"/>
  <c r="BC51" i="8"/>
  <c r="AN28" i="8"/>
  <c r="BL8" i="8"/>
  <c r="AW33" i="8"/>
  <c r="AJ7" i="8"/>
  <c r="AB8" i="8"/>
  <c r="C56" i="8"/>
  <c r="BJ28" i="8"/>
  <c r="BA8" i="8"/>
  <c r="H34" i="8"/>
  <c r="BG56" i="8"/>
  <c r="AS28" i="8"/>
  <c r="D48" i="8"/>
  <c r="BK55" i="8"/>
  <c r="AE54" i="8"/>
  <c r="I7" i="8"/>
  <c r="W5" i="8"/>
  <c r="AY30" i="8"/>
  <c r="D10" i="8"/>
  <c r="AI57" i="8"/>
  <c r="AV28" i="8"/>
  <c r="AW30" i="8"/>
  <c r="BI6" i="8"/>
  <c r="Z10" i="8"/>
  <c r="AX31" i="8"/>
  <c r="Y28" i="8"/>
  <c r="AG30" i="8"/>
  <c r="AO57" i="8"/>
  <c r="AH8" i="8"/>
  <c r="AH27" i="8"/>
  <c r="AP29" i="8"/>
  <c r="AC5" i="8"/>
  <c r="D30" i="8"/>
  <c r="AI56" i="8"/>
  <c r="AG31" i="8"/>
  <c r="AK50" i="8"/>
  <c r="P32" i="8"/>
  <c r="AL31" i="8"/>
  <c r="O52" i="8"/>
  <c r="AQ57" i="8"/>
  <c r="D32" i="8"/>
  <c r="AO51" i="8"/>
  <c r="AT51" i="8"/>
  <c r="N53" i="8"/>
  <c r="AL7" i="8"/>
  <c r="BG9" i="8"/>
  <c r="BG54" i="8"/>
  <c r="K8" i="8"/>
  <c r="BB10" i="8"/>
  <c r="V54" i="8"/>
  <c r="AI4" i="8"/>
  <c r="AU10" i="8"/>
  <c r="AZ34" i="8"/>
  <c r="BH10" i="8"/>
  <c r="O55" i="8"/>
  <c r="AT4" i="8"/>
  <c r="AE55" i="8"/>
  <c r="AM4" i="8"/>
  <c r="J50" i="8"/>
  <c r="BE9" i="8"/>
  <c r="X49" i="8"/>
  <c r="AN29" i="8"/>
  <c r="AO4" i="8"/>
  <c r="R51" i="8"/>
  <c r="BF53" i="8"/>
  <c r="AP7" i="8"/>
  <c r="AR33" i="8"/>
  <c r="BJ9" i="8"/>
  <c r="W11" i="8"/>
  <c r="X32" i="8"/>
  <c r="AD27" i="8"/>
  <c r="AA53" i="8"/>
  <c r="BH55" i="8"/>
  <c r="AI54" i="8"/>
  <c r="AN54" i="8"/>
  <c r="AQ48" i="8"/>
  <c r="AA11" i="8"/>
  <c r="AS30" i="8"/>
  <c r="W52" i="8"/>
  <c r="AV12" i="8"/>
  <c r="AV9" i="8"/>
  <c r="AF12" i="8"/>
  <c r="AT31" i="8"/>
  <c r="BI33" i="8"/>
  <c r="I32" i="8"/>
  <c r="AQ55" i="8"/>
  <c r="J6" i="8"/>
  <c r="AZ31" i="8"/>
  <c r="H11" i="8"/>
  <c r="AZ11" i="8"/>
  <c r="Z31" i="8"/>
  <c r="BG29" i="8"/>
  <c r="I36" i="8"/>
  <c r="K33" i="8"/>
  <c r="AS4" i="8"/>
  <c r="AR31" i="8"/>
  <c r="P6" i="8"/>
  <c r="BJ3" i="8"/>
  <c r="E3" i="8"/>
  <c r="AA3" i="8"/>
  <c r="AW3" i="8"/>
  <c r="BB3" i="8"/>
  <c r="AN3" i="8"/>
  <c r="S3" i="8"/>
  <c r="AO3" i="8"/>
  <c r="AT3" i="8"/>
  <c r="BH3" i="8"/>
  <c r="K3" i="8"/>
  <c r="AG3" i="8"/>
  <c r="AL3" i="8"/>
  <c r="AZ3" i="8"/>
  <c r="C3" i="8"/>
  <c r="Y3" i="8"/>
  <c r="AD3" i="8"/>
  <c r="AR3" i="8"/>
  <c r="BD3" i="8"/>
  <c r="Q3" i="8"/>
  <c r="V3" i="8"/>
  <c r="AJ3" i="8"/>
  <c r="P3" i="8"/>
  <c r="BL3" i="8"/>
  <c r="N3" i="8"/>
  <c r="AB3" i="8"/>
  <c r="BF3" i="8"/>
  <c r="G3" i="8"/>
  <c r="M3" i="8"/>
  <c r="AI3" i="8"/>
  <c r="BE3" i="8"/>
  <c r="H264" i="9"/>
  <c r="G264" i="9"/>
  <c r="G394" i="9"/>
  <c r="H394" i="9"/>
  <c r="G192" i="9"/>
  <c r="H192" i="9"/>
  <c r="G87" i="9"/>
  <c r="H87" i="9"/>
  <c r="H494" i="9"/>
  <c r="G494" i="9"/>
  <c r="G268" i="9"/>
  <c r="H268" i="9"/>
  <c r="H492" i="9"/>
  <c r="G492" i="9"/>
  <c r="G173" i="9"/>
  <c r="H173" i="9"/>
  <c r="G334" i="9"/>
  <c r="H334" i="9"/>
  <c r="H347" i="9"/>
  <c r="G347" i="9"/>
  <c r="G34" i="9"/>
  <c r="H34" i="9"/>
  <c r="G273" i="9"/>
  <c r="H273" i="9"/>
  <c r="G366" i="9"/>
  <c r="H366" i="9"/>
  <c r="H225" i="9"/>
  <c r="G225" i="9"/>
  <c r="H467" i="9"/>
  <c r="G467" i="9"/>
  <c r="H228" i="9"/>
  <c r="G228" i="9"/>
  <c r="G122" i="9"/>
  <c r="H122" i="9"/>
  <c r="H349" i="9"/>
  <c r="G349" i="9"/>
  <c r="H78" i="9"/>
  <c r="G78" i="9"/>
  <c r="H339" i="9"/>
  <c r="G339" i="9"/>
  <c r="G421" i="9"/>
  <c r="H421" i="9"/>
  <c r="H500" i="9"/>
  <c r="G500" i="9"/>
  <c r="G482" i="9"/>
  <c r="H482" i="9"/>
  <c r="H44" i="9"/>
  <c r="G44" i="9"/>
  <c r="G115" i="9"/>
  <c r="H115" i="9"/>
  <c r="H101" i="9"/>
  <c r="G101" i="9"/>
  <c r="G113" i="9"/>
  <c r="H113" i="9"/>
  <c r="G403" i="9"/>
  <c r="H403" i="9"/>
  <c r="G289" i="9"/>
  <c r="H289" i="9"/>
  <c r="G449" i="9"/>
  <c r="H449" i="9"/>
  <c r="G410" i="9"/>
  <c r="H410" i="9"/>
  <c r="G417" i="9"/>
  <c r="H417" i="9"/>
  <c r="H253" i="9"/>
  <c r="G253" i="9"/>
  <c r="G242" i="9"/>
  <c r="H242" i="9"/>
  <c r="H269" i="9"/>
  <c r="G269" i="9"/>
  <c r="G121" i="9"/>
  <c r="H121" i="9"/>
  <c r="G237" i="9"/>
  <c r="H237" i="9"/>
  <c r="H217" i="9"/>
  <c r="G217" i="9"/>
  <c r="G176" i="9"/>
  <c r="H176" i="9"/>
  <c r="G398" i="9"/>
  <c r="H398" i="9"/>
  <c r="G286" i="9"/>
  <c r="H286" i="9"/>
  <c r="H379" i="9"/>
  <c r="G379" i="9"/>
  <c r="G29" i="9"/>
  <c r="H29" i="9"/>
  <c r="G327" i="9"/>
  <c r="H327" i="9"/>
  <c r="G96" i="9"/>
  <c r="H96" i="9"/>
  <c r="G461" i="9"/>
  <c r="H461" i="9"/>
  <c r="AX51" i="8"/>
  <c r="AM51" i="8"/>
  <c r="BE57" i="8"/>
  <c r="L5" i="8"/>
  <c r="AA50" i="8"/>
  <c r="M53" i="8"/>
  <c r="BA52" i="8"/>
  <c r="V34" i="8"/>
  <c r="T10" i="8"/>
  <c r="N10" i="8"/>
  <c r="U57" i="8"/>
  <c r="E54" i="8"/>
  <c r="M50" i="8"/>
  <c r="BF9" i="8"/>
  <c r="O10" i="8"/>
  <c r="BL9" i="8"/>
  <c r="J49" i="8"/>
  <c r="M54" i="8"/>
  <c r="AZ6" i="8"/>
  <c r="BA11" i="8"/>
  <c r="X11" i="8"/>
  <c r="O33" i="8"/>
  <c r="AF6" i="8"/>
  <c r="V56" i="8"/>
  <c r="BF12" i="8"/>
  <c r="BC31" i="8"/>
  <c r="F32" i="8"/>
  <c r="AS34" i="8"/>
  <c r="K50" i="8"/>
  <c r="BE8" i="8"/>
  <c r="G12" i="8"/>
  <c r="G10" i="8"/>
  <c r="S52" i="8"/>
  <c r="AY12" i="8"/>
  <c r="U55" i="8"/>
  <c r="AX35" i="8"/>
  <c r="K34" i="8"/>
  <c r="T53" i="8"/>
  <c r="BF28" i="8"/>
  <c r="BF34" i="8"/>
  <c r="H48" i="8"/>
  <c r="BB55" i="8"/>
  <c r="P48" i="8"/>
  <c r="T54" i="8"/>
  <c r="AS32" i="8"/>
  <c r="BL48" i="8"/>
  <c r="AS11" i="8"/>
  <c r="N36" i="8"/>
  <c r="M52" i="8"/>
  <c r="V57" i="8"/>
  <c r="BH33" i="8"/>
  <c r="S55" i="8"/>
  <c r="AD4" i="8"/>
  <c r="AY28" i="8"/>
  <c r="AB53" i="8"/>
  <c r="C30" i="8"/>
  <c r="Z34" i="8"/>
  <c r="AI53" i="8"/>
  <c r="AG34" i="8"/>
  <c r="AX48" i="8"/>
  <c r="BB53" i="8"/>
  <c r="AF11" i="8"/>
  <c r="BJ53" i="8"/>
  <c r="U52" i="8"/>
  <c r="AF55" i="8"/>
  <c r="AY5" i="8"/>
  <c r="E36" i="8"/>
  <c r="BA54" i="8"/>
  <c r="AB28" i="8"/>
  <c r="Y35" i="8"/>
  <c r="V28" i="8"/>
  <c r="AD57" i="8"/>
  <c r="AW31" i="8"/>
  <c r="F51" i="8"/>
  <c r="R30" i="8"/>
  <c r="D31" i="8"/>
  <c r="AG57" i="8"/>
  <c r="BD31" i="8"/>
  <c r="BA49" i="8"/>
  <c r="AH7" i="8"/>
  <c r="Y29" i="8"/>
  <c r="X7" i="8"/>
  <c r="BB4" i="8"/>
  <c r="BE54" i="8"/>
  <c r="AQ27" i="8"/>
  <c r="AA30" i="8"/>
  <c r="BC57" i="8"/>
  <c r="N48" i="8"/>
  <c r="K4" i="8"/>
  <c r="BB27" i="8"/>
  <c r="AZ35" i="8"/>
  <c r="AD49" i="8"/>
  <c r="C53" i="8"/>
  <c r="G11" i="8"/>
  <c r="AA56" i="8"/>
  <c r="AS57" i="8"/>
  <c r="N33" i="8"/>
  <c r="U27" i="8"/>
  <c r="X8" i="8"/>
  <c r="M49" i="8"/>
  <c r="BK56" i="8"/>
  <c r="S36" i="8"/>
  <c r="R7" i="8"/>
  <c r="Q30" i="8"/>
  <c r="AW53" i="8"/>
  <c r="N32" i="8"/>
  <c r="BF55" i="8"/>
  <c r="P29" i="8"/>
  <c r="M30" i="8"/>
  <c r="AG48" i="8"/>
  <c r="BL53" i="8"/>
  <c r="W55" i="8"/>
  <c r="K10" i="8"/>
  <c r="P31" i="8"/>
  <c r="AJ49" i="8"/>
  <c r="D55" i="8"/>
  <c r="X56" i="8"/>
  <c r="BJ4" i="8"/>
  <c r="AA52" i="8"/>
  <c r="AZ7" i="8"/>
  <c r="BJ27" i="8"/>
  <c r="AF29" i="8"/>
  <c r="BL4" i="8"/>
  <c r="T33" i="8"/>
  <c r="AF32" i="8"/>
  <c r="AL48" i="8"/>
  <c r="P36" i="8"/>
  <c r="AN56" i="8"/>
  <c r="Q8" i="8"/>
  <c r="AJ28" i="8"/>
  <c r="M34" i="8"/>
  <c r="AQ35" i="8"/>
  <c r="AN5" i="8"/>
  <c r="AL9" i="8"/>
  <c r="AM29" i="8"/>
  <c r="Z35" i="8"/>
  <c r="AQ36" i="8"/>
  <c r="AU8" i="8"/>
  <c r="AG35" i="8"/>
  <c r="H50" i="8"/>
  <c r="AR55" i="8"/>
  <c r="BC56" i="8"/>
  <c r="AW5" i="8"/>
  <c r="M27" i="8"/>
  <c r="O9" i="8"/>
  <c r="D29" i="8"/>
  <c r="AI30" i="8"/>
  <c r="AE6" i="8"/>
  <c r="AB49" i="8"/>
  <c r="BB8" i="8"/>
  <c r="T7" i="8"/>
  <c r="L27" i="8"/>
  <c r="S28" i="8"/>
  <c r="AY33" i="8"/>
  <c r="N12" i="8"/>
  <c r="AN8" i="8"/>
  <c r="O28" i="8"/>
  <c r="V29" i="8"/>
  <c r="AW34" i="8"/>
  <c r="X53" i="8"/>
  <c r="Q32" i="8"/>
  <c r="AC48" i="8"/>
  <c r="AR49" i="8"/>
  <c r="L55" i="8"/>
  <c r="V31" i="8"/>
  <c r="AI6" i="8"/>
  <c r="Y7" i="8"/>
  <c r="BK7" i="8"/>
  <c r="AF28" i="8"/>
  <c r="AT7" i="8"/>
  <c r="T57" i="8"/>
  <c r="AC56" i="8"/>
  <c r="J57" i="8"/>
  <c r="AO56" i="8"/>
  <c r="AB4" i="8"/>
  <c r="AY48" i="8"/>
  <c r="BG55" i="8"/>
  <c r="BK32" i="8"/>
  <c r="AL35" i="8"/>
  <c r="AT29" i="8"/>
  <c r="BI35" i="8"/>
  <c r="AF30" i="8"/>
  <c r="AY27" i="8"/>
  <c r="AA34" i="8"/>
  <c r="AL56" i="8"/>
  <c r="AL11" i="8"/>
  <c r="F57" i="8"/>
  <c r="AL33" i="8"/>
  <c r="V32" i="8"/>
  <c r="C32" i="8"/>
  <c r="AH30" i="8"/>
  <c r="BC50" i="8"/>
  <c r="AN49" i="8"/>
  <c r="AE33" i="8"/>
  <c r="AS31" i="8"/>
  <c r="AB5" i="8"/>
  <c r="BG8" i="8"/>
  <c r="BG7" i="8"/>
  <c r="AC52" i="8"/>
  <c r="AI48" i="8"/>
  <c r="AI49" i="8"/>
  <c r="G48" i="8"/>
  <c r="G50" i="8"/>
  <c r="BH36" i="8"/>
  <c r="AH31" i="8"/>
  <c r="BH48" i="8"/>
  <c r="AP35" i="8"/>
  <c r="BA28" i="8"/>
  <c r="AP34" i="8"/>
  <c r="BH28" i="8"/>
  <c r="AK27" i="8"/>
  <c r="AV35" i="8"/>
  <c r="I55" i="8"/>
  <c r="AA5" i="8"/>
  <c r="AM55" i="8"/>
  <c r="S54" i="8"/>
  <c r="X27" i="8"/>
  <c r="Y11" i="8"/>
  <c r="R5" i="8"/>
  <c r="O12" i="8"/>
  <c r="L8" i="8"/>
  <c r="U49" i="8"/>
  <c r="Y31" i="8"/>
  <c r="AC32" i="8"/>
  <c r="G27" i="8"/>
  <c r="AP11" i="8"/>
  <c r="J4" i="8"/>
  <c r="AB30" i="8"/>
  <c r="AL30" i="8"/>
  <c r="AY10" i="8"/>
  <c r="AF9" i="8"/>
  <c r="AD5" i="8"/>
  <c r="AZ4" i="8"/>
  <c r="AP31" i="8"/>
  <c r="AC30" i="8"/>
  <c r="BK10" i="8"/>
  <c r="AJ9" i="8"/>
  <c r="C9" i="8"/>
  <c r="U56" i="8"/>
  <c r="AB31" i="8"/>
  <c r="BE10" i="8"/>
  <c r="X57" i="8"/>
  <c r="C31" i="8"/>
  <c r="S48" i="8"/>
  <c r="H36" i="8"/>
  <c r="AN30" i="8"/>
  <c r="G36" i="8"/>
  <c r="U5" i="8"/>
  <c r="O11" i="8"/>
  <c r="AX11" i="8"/>
  <c r="N57" i="8"/>
  <c r="P12" i="8"/>
  <c r="AB6" i="8"/>
  <c r="BA53" i="8"/>
  <c r="AW11" i="8"/>
  <c r="C34" i="8"/>
  <c r="E33" i="8"/>
  <c r="AF27" i="8"/>
  <c r="BH11" i="8"/>
  <c r="AO52" i="8"/>
  <c r="AH50" i="8"/>
  <c r="BJ33" i="8"/>
  <c r="AR32" i="8"/>
  <c r="H27" i="8"/>
  <c r="BK54" i="8"/>
  <c r="G5" i="8"/>
  <c r="AW32" i="8"/>
  <c r="J31" i="8"/>
  <c r="AB11" i="8"/>
  <c r="AD36" i="8"/>
  <c r="AT49" i="8"/>
  <c r="AE48" i="8"/>
  <c r="BF31" i="8"/>
  <c r="AD30" i="8"/>
  <c r="AL10" i="8"/>
  <c r="AZ51" i="8"/>
  <c r="R57" i="8"/>
  <c r="AR30" i="8"/>
  <c r="N52" i="8"/>
  <c r="BH4" i="8"/>
  <c r="AF48" i="8"/>
  <c r="BG48" i="8"/>
  <c r="AU35" i="8"/>
  <c r="BK29" i="8"/>
  <c r="BI36" i="8"/>
  <c r="BH56" i="8"/>
  <c r="AR27" i="8"/>
  <c r="BE7" i="8"/>
  <c r="BG27" i="8"/>
  <c r="AX6" i="8"/>
  <c r="X52" i="8"/>
  <c r="AJ11" i="8"/>
  <c r="BD48" i="8"/>
  <c r="AG54" i="8"/>
  <c r="F8" i="8"/>
  <c r="BD33" i="8"/>
  <c r="L36" i="8"/>
  <c r="AD55" i="8"/>
  <c r="Y10" i="8"/>
  <c r="F56" i="8"/>
  <c r="Y54" i="8"/>
  <c r="AC12" i="8"/>
  <c r="R31" i="8"/>
  <c r="AI11" i="8"/>
  <c r="AR9" i="8"/>
  <c r="AK55" i="8"/>
  <c r="AH33" i="8"/>
  <c r="AE4" i="8"/>
  <c r="W9" i="8"/>
  <c r="R8" i="8"/>
  <c r="BG53" i="8"/>
  <c r="D27" i="8"/>
  <c r="AQ30" i="8"/>
  <c r="L29" i="8"/>
  <c r="V9" i="8"/>
  <c r="AY6" i="8"/>
  <c r="AC53" i="8"/>
  <c r="AK31" i="8"/>
  <c r="AZ48" i="8"/>
  <c r="AE50" i="8"/>
  <c r="L4" i="8"/>
  <c r="Y12" i="8"/>
  <c r="BD11" i="8"/>
  <c r="AY35" i="8"/>
  <c r="R27" i="8"/>
  <c r="G29" i="8"/>
  <c r="BL34" i="8"/>
  <c r="AL29" i="8"/>
  <c r="AE28" i="8"/>
  <c r="AZ32" i="8"/>
  <c r="AU55" i="8"/>
  <c r="BJ10" i="8"/>
  <c r="W56" i="8"/>
  <c r="BD54" i="8"/>
  <c r="R6" i="8"/>
  <c r="W12" i="8"/>
  <c r="M6" i="8"/>
  <c r="AU12" i="8"/>
  <c r="BD10" i="8"/>
  <c r="AW35" i="8"/>
  <c r="AA12" i="8"/>
  <c r="AX32" i="8"/>
  <c r="D8" i="8"/>
  <c r="V12" i="8"/>
  <c r="Z9" i="8"/>
  <c r="S57" i="8"/>
  <c r="AE31" i="8"/>
  <c r="S12" i="8"/>
  <c r="AI10" i="8"/>
  <c r="U51" i="8"/>
  <c r="J32" i="8"/>
  <c r="AE32" i="8"/>
  <c r="AZ30" i="8"/>
  <c r="W4" i="8"/>
  <c r="P9" i="8"/>
  <c r="BF6" i="8"/>
  <c r="AY55" i="8"/>
  <c r="Y6" i="8"/>
  <c r="R49" i="8"/>
  <c r="AF36" i="8"/>
  <c r="BK5" i="8"/>
  <c r="BH49" i="8"/>
  <c r="BE56" i="8"/>
  <c r="AZ8" i="8"/>
  <c r="U36" i="8"/>
  <c r="R4" i="8"/>
  <c r="BF36" i="8"/>
  <c r="AN35" i="8"/>
  <c r="BH6" i="8"/>
  <c r="X12" i="8"/>
  <c r="AU6" i="8"/>
  <c r="C28" i="8"/>
  <c r="S5" i="8"/>
  <c r="X51" i="8"/>
  <c r="AU51" i="8"/>
  <c r="AN27" i="8"/>
  <c r="AX33" i="8"/>
  <c r="Z28" i="8"/>
  <c r="BB11" i="8"/>
  <c r="F33" i="8"/>
  <c r="BA50" i="8"/>
  <c r="AR34" i="8"/>
  <c r="AB33" i="8"/>
  <c r="BK27" i="8"/>
  <c r="V49" i="8"/>
  <c r="AH49" i="8"/>
  <c r="BD32" i="8"/>
  <c r="AF31" i="8"/>
  <c r="BK11" i="8"/>
  <c r="AH32" i="8"/>
  <c r="X50" i="8"/>
  <c r="AT48" i="8"/>
  <c r="AM32" i="8"/>
  <c r="X31" i="8"/>
  <c r="BJ11" i="8"/>
  <c r="BD5" i="8"/>
  <c r="BC6" i="8"/>
  <c r="H51" i="8"/>
  <c r="AX54" i="8"/>
  <c r="C11" i="8"/>
  <c r="G57" i="8"/>
  <c r="AJ53" i="8"/>
  <c r="W7" i="8"/>
  <c r="O49" i="8"/>
  <c r="AJ29" i="8"/>
  <c r="AW57" i="8"/>
  <c r="BJ30" i="8"/>
  <c r="BI48" i="8"/>
  <c r="BG30" i="8"/>
  <c r="R50" i="8"/>
  <c r="BJ49" i="8"/>
  <c r="BE31" i="8"/>
  <c r="F48" i="8"/>
  <c r="O51" i="8"/>
  <c r="AQ56" i="8"/>
  <c r="AQ33" i="8"/>
  <c r="AD8" i="8"/>
  <c r="AS33" i="8"/>
  <c r="BD49" i="8"/>
  <c r="AU9" i="8"/>
  <c r="BE52" i="8"/>
  <c r="BF32" i="8"/>
  <c r="AY34" i="8"/>
  <c r="BF50" i="8"/>
  <c r="V53" i="8"/>
  <c r="AI33" i="8"/>
  <c r="AO6" i="8"/>
  <c r="AF57" i="8"/>
  <c r="X30" i="8"/>
  <c r="AU34" i="8"/>
  <c r="F35" i="8"/>
  <c r="AQ7" i="8"/>
  <c r="G53" i="8"/>
  <c r="W30" i="8"/>
  <c r="BE50" i="8"/>
  <c r="AG11" i="8"/>
  <c r="AX57" i="8"/>
  <c r="AZ12" i="8"/>
  <c r="AO50" i="8"/>
  <c r="BE51" i="8"/>
  <c r="K7" i="8"/>
  <c r="BC8" i="8"/>
  <c r="BK53" i="8"/>
  <c r="AG52" i="8"/>
  <c r="S11" i="8"/>
  <c r="AE10" i="8"/>
  <c r="BD34" i="8"/>
  <c r="I34" i="8"/>
  <c r="L6" i="8"/>
  <c r="AN31" i="8"/>
  <c r="Q53" i="8"/>
  <c r="AQ8" i="8"/>
  <c r="BC32" i="8"/>
  <c r="BJ48" i="8"/>
  <c r="AI8" i="8"/>
  <c r="AP10" i="8"/>
  <c r="AI32" i="8"/>
  <c r="BB33" i="8"/>
  <c r="D50" i="8"/>
  <c r="AS52" i="8"/>
  <c r="AV51" i="8"/>
  <c r="AP33" i="8"/>
  <c r="BH34" i="8"/>
  <c r="BC5" i="8"/>
  <c r="BH32" i="8"/>
  <c r="BL10" i="8"/>
  <c r="J28" i="8"/>
  <c r="BD35" i="8"/>
  <c r="F52" i="8"/>
  <c r="AE27" i="8"/>
  <c r="AL53" i="8"/>
  <c r="K28" i="8"/>
  <c r="AK28" i="8"/>
  <c r="D5" i="8"/>
  <c r="AV7" i="8"/>
  <c r="BJ32" i="8"/>
  <c r="AH36" i="8"/>
  <c r="AX50" i="8"/>
  <c r="J9" i="8"/>
  <c r="AX8" i="8"/>
  <c r="AH11" i="8"/>
  <c r="L50" i="8"/>
  <c r="M55" i="8"/>
  <c r="AX34" i="8"/>
  <c r="BL52" i="8"/>
  <c r="BG51" i="8"/>
  <c r="BH50" i="8"/>
  <c r="AM30" i="8"/>
  <c r="G32" i="8"/>
  <c r="J10" i="8"/>
  <c r="AC11" i="8"/>
  <c r="S32" i="8"/>
  <c r="AV52" i="8"/>
  <c r="R52" i="8"/>
  <c r="N54" i="8"/>
  <c r="AY32" i="8"/>
  <c r="AY52" i="8"/>
  <c r="D52" i="8"/>
  <c r="G25" i="9"/>
  <c r="H25" i="9"/>
  <c r="H11" i="9"/>
  <c r="G11" i="9"/>
  <c r="G303" i="9"/>
  <c r="H303" i="9"/>
  <c r="H491" i="9"/>
  <c r="G491" i="9"/>
  <c r="G106" i="9"/>
  <c r="H106" i="9"/>
  <c r="G473" i="9"/>
  <c r="H473" i="9"/>
  <c r="G46" i="9"/>
  <c r="H46" i="9"/>
  <c r="H396" i="9"/>
  <c r="G396" i="9"/>
  <c r="H183" i="9"/>
  <c r="G183" i="9"/>
  <c r="G314" i="9"/>
  <c r="H314" i="9"/>
  <c r="H123" i="9"/>
  <c r="G123" i="9"/>
  <c r="G432" i="9"/>
  <c r="H432" i="9"/>
  <c r="G90" i="9"/>
  <c r="H90" i="9"/>
  <c r="G372" i="9"/>
  <c r="H372" i="9"/>
  <c r="H486" i="9"/>
  <c r="G486" i="9"/>
  <c r="H22" i="9"/>
  <c r="G22" i="9"/>
  <c r="G316" i="9"/>
  <c r="H316" i="9"/>
  <c r="G97" i="9"/>
  <c r="H97" i="9"/>
  <c r="G197" i="9"/>
  <c r="H197" i="9"/>
  <c r="G409" i="9"/>
  <c r="H409" i="9"/>
  <c r="G346" i="9"/>
  <c r="H346" i="9"/>
  <c r="G125" i="9"/>
  <c r="H125" i="9"/>
  <c r="G312" i="9"/>
  <c r="H312" i="9"/>
  <c r="G234" i="9"/>
  <c r="H234" i="9"/>
  <c r="G368" i="9"/>
  <c r="H368" i="9"/>
  <c r="H51" i="9"/>
  <c r="G51" i="9"/>
  <c r="G195" i="9"/>
  <c r="H195" i="9"/>
  <c r="G306" i="9"/>
  <c r="H306" i="9"/>
  <c r="G359" i="9"/>
  <c r="H359" i="9"/>
  <c r="G222" i="9"/>
  <c r="H222" i="9"/>
  <c r="H425" i="9"/>
  <c r="G425" i="9"/>
  <c r="G365" i="9"/>
  <c r="H365" i="9"/>
  <c r="G313" i="9"/>
  <c r="H313" i="9"/>
  <c r="G136" i="9"/>
  <c r="H136" i="9"/>
  <c r="H26" i="9"/>
  <c r="G26" i="9"/>
  <c r="G428" i="9"/>
  <c r="H428" i="9"/>
  <c r="H200" i="9"/>
  <c r="G200" i="9"/>
  <c r="G374" i="9"/>
  <c r="H374" i="9"/>
  <c r="H166" i="9"/>
  <c r="G166" i="9"/>
  <c r="H401" i="9"/>
  <c r="G401" i="9"/>
  <c r="G56" i="9"/>
  <c r="H56" i="9"/>
  <c r="G167" i="9"/>
  <c r="H167" i="9"/>
  <c r="G16" i="9"/>
  <c r="H16" i="9"/>
  <c r="G388" i="9"/>
  <c r="H388" i="9"/>
  <c r="G489" i="9"/>
  <c r="H489" i="9"/>
  <c r="G52" i="9"/>
  <c r="H52" i="9"/>
  <c r="Y55" i="8"/>
  <c r="AT34" i="8"/>
  <c r="BA12" i="8"/>
  <c r="AD32" i="8"/>
  <c r="BG12" i="8"/>
  <c r="AE11" i="8"/>
  <c r="AA31" i="8"/>
  <c r="AG4" i="8"/>
  <c r="AV33" i="8"/>
  <c r="H32" i="8"/>
  <c r="AN12" i="8"/>
  <c r="AH57" i="8"/>
  <c r="AK33" i="8"/>
  <c r="BA31" i="8"/>
  <c r="AJ5" i="8"/>
  <c r="BA10" i="8"/>
  <c r="AG49" i="8"/>
  <c r="BB32" i="8"/>
  <c r="AG6" i="8"/>
  <c r="AJ31" i="8"/>
  <c r="G30" i="8"/>
  <c r="AB10" i="8"/>
  <c r="AH55" i="8"/>
  <c r="BA36" i="8"/>
  <c r="AA29" i="8"/>
  <c r="AS50" i="8"/>
  <c r="AO29" i="8"/>
  <c r="E8" i="8"/>
  <c r="R11" i="8"/>
  <c r="V7" i="8"/>
  <c r="BL55" i="8"/>
  <c r="BB50" i="8"/>
  <c r="Z57" i="8"/>
  <c r="AV11" i="8"/>
  <c r="C57" i="8"/>
  <c r="D54" i="8"/>
  <c r="Z48" i="8"/>
  <c r="BB35" i="8"/>
  <c r="AZ55" i="8"/>
  <c r="C36" i="8"/>
  <c r="P4" i="8"/>
  <c r="AP27" i="8"/>
  <c r="Z12" i="8"/>
  <c r="BD36" i="8"/>
  <c r="BF33" i="8"/>
  <c r="AH28" i="8"/>
  <c r="BL33" i="8"/>
  <c r="F6" i="8"/>
  <c r="V8" i="8"/>
  <c r="D4" i="8"/>
  <c r="AN51" i="8"/>
  <c r="AO35" i="8"/>
  <c r="AO33" i="8"/>
  <c r="C5" i="8"/>
  <c r="D57" i="8"/>
  <c r="AW49" i="8"/>
  <c r="BL50" i="8"/>
  <c r="BG33" i="8"/>
  <c r="D28" i="8"/>
  <c r="AE8" i="8"/>
  <c r="O30" i="8"/>
  <c r="BI4" i="8"/>
  <c r="AO54" i="8"/>
  <c r="Z49" i="8"/>
  <c r="G52" i="8"/>
  <c r="AC35" i="8"/>
  <c r="P27" i="8"/>
  <c r="P50" i="8"/>
  <c r="AC54" i="8"/>
  <c r="AM31" i="8"/>
  <c r="BE53" i="8"/>
  <c r="F28" i="8"/>
  <c r="AR50" i="8"/>
  <c r="V30" i="8"/>
  <c r="BB51" i="8"/>
  <c r="AI29" i="8"/>
  <c r="AK4" i="8"/>
  <c r="N56" i="8"/>
  <c r="N27" i="8"/>
  <c r="P28" i="8"/>
  <c r="Y4" i="8"/>
  <c r="AQ53" i="8"/>
  <c r="E34" i="8"/>
  <c r="AD29" i="8"/>
  <c r="F34" i="8"/>
  <c r="BJ35" i="8"/>
  <c r="AS56" i="8"/>
  <c r="AX36" i="8"/>
  <c r="AG5" i="8"/>
  <c r="AE53" i="8"/>
  <c r="AI55" i="8"/>
  <c r="AK35" i="8"/>
  <c r="I57" i="8"/>
  <c r="S10" i="8"/>
  <c r="AV32" i="8"/>
  <c r="BB28" i="8"/>
  <c r="V27" i="8"/>
  <c r="C4" i="8"/>
  <c r="AC49" i="8"/>
  <c r="Y57" i="8"/>
  <c r="BJ51" i="8"/>
  <c r="T29" i="8"/>
  <c r="G6" i="8"/>
  <c r="Q57" i="8"/>
  <c r="AU28" i="8"/>
  <c r="AM10" i="8"/>
  <c r="AM48" i="8"/>
  <c r="H5" i="8"/>
  <c r="AB56" i="8"/>
  <c r="AO31" i="8"/>
  <c r="AM9" i="8"/>
  <c r="AK30" i="8"/>
  <c r="BF30" i="8"/>
  <c r="I5" i="8"/>
  <c r="BI50" i="8"/>
  <c r="AA4" i="8"/>
  <c r="AV49" i="8"/>
  <c r="G51" i="8"/>
  <c r="BL57" i="8"/>
  <c r="BL56" i="8"/>
  <c r="AM28" i="8"/>
  <c r="BB49" i="8"/>
  <c r="AO5" i="8"/>
  <c r="C12" i="8"/>
  <c r="C54" i="8"/>
  <c r="O27" i="8"/>
  <c r="G49" i="8"/>
  <c r="BI51" i="8"/>
  <c r="U8" i="8"/>
  <c r="BB36" i="8"/>
  <c r="AH10" i="8"/>
  <c r="E31" i="8"/>
  <c r="E56" i="8"/>
  <c r="AI28" i="8"/>
  <c r="BA48" i="8"/>
  <c r="W27" i="8"/>
  <c r="J29" i="8"/>
  <c r="U35" i="8"/>
  <c r="BF57" i="8"/>
  <c r="G31" i="8"/>
  <c r="BG52" i="8"/>
  <c r="AW28" i="8"/>
  <c r="AE56" i="8"/>
  <c r="AZ5" i="8"/>
  <c r="E32" i="8"/>
  <c r="BG34" i="8"/>
  <c r="D51" i="8"/>
  <c r="AR8" i="8"/>
  <c r="J35" i="8"/>
  <c r="BF49" i="8"/>
  <c r="AQ12" i="8"/>
  <c r="T52" i="8"/>
  <c r="BA27" i="8"/>
  <c r="BJ52" i="8"/>
  <c r="AX29" i="8"/>
  <c r="E10" i="8"/>
  <c r="AZ50" i="8"/>
  <c r="AI9" i="8"/>
  <c r="AB29" i="8"/>
  <c r="BK50" i="8"/>
  <c r="U29" i="8"/>
  <c r="AY8" i="8"/>
  <c r="AT10" i="8"/>
  <c r="AE30" i="8"/>
  <c r="J33" i="8"/>
  <c r="BK33" i="8"/>
  <c r="AG12" i="8"/>
  <c r="L51" i="8"/>
  <c r="D33" i="8"/>
  <c r="AU11" i="8"/>
  <c r="E52" i="8"/>
  <c r="BE33" i="8"/>
  <c r="Y53" i="8"/>
  <c r="AW8" i="8"/>
  <c r="AQ49" i="8"/>
  <c r="AT30" i="8"/>
  <c r="AE51" i="8"/>
  <c r="E57" i="8"/>
  <c r="BB7" i="8"/>
  <c r="AO9" i="8"/>
  <c r="BG50" i="8"/>
  <c r="AE52" i="8"/>
  <c r="E12" i="8"/>
  <c r="BH9" i="8"/>
  <c r="BL5" i="8"/>
  <c r="BI31" i="8"/>
  <c r="BI9" i="8"/>
  <c r="I49" i="8"/>
  <c r="BL32" i="8"/>
  <c r="F55" i="8"/>
  <c r="AW27" i="8"/>
  <c r="AU32" i="8"/>
  <c r="AW4" i="8"/>
  <c r="AQ32" i="8"/>
  <c r="AQ52" i="8"/>
  <c r="BG31" i="8"/>
  <c r="AZ10" i="8"/>
  <c r="L53" i="8"/>
  <c r="AF3" i="8"/>
  <c r="L3" i="8"/>
  <c r="AP3" i="8"/>
  <c r="BC3" i="8"/>
  <c r="BI3" i="8"/>
  <c r="D3" i="8"/>
  <c r="AH3" i="8"/>
  <c r="AU3" i="8"/>
  <c r="BA3" i="8"/>
  <c r="AV3" i="8"/>
  <c r="Z3" i="8"/>
  <c r="AM3" i="8"/>
  <c r="AS3" i="8"/>
  <c r="H3" i="8"/>
  <c r="R3" i="8"/>
  <c r="AE3" i="8"/>
  <c r="AK3" i="8"/>
  <c r="BG3" i="8"/>
  <c r="J3" i="8"/>
  <c r="W3" i="8"/>
  <c r="AC3" i="8"/>
  <c r="AY3" i="8"/>
  <c r="I3" i="8"/>
  <c r="O3" i="8"/>
  <c r="U3" i="8"/>
  <c r="AQ3" i="8"/>
  <c r="X3" i="8"/>
  <c r="F3" i="8"/>
  <c r="T3" i="8"/>
  <c r="AX3" i="8"/>
  <c r="BK3" i="8"/>
  <c r="H12" i="9"/>
  <c r="G12" i="9"/>
  <c r="G14" i="9"/>
  <c r="H14" i="9"/>
  <c r="G9" i="9"/>
  <c r="H9" i="9"/>
  <c r="G358" i="9"/>
  <c r="H358" i="9"/>
  <c r="G357" i="9"/>
  <c r="H357" i="9"/>
  <c r="G504" i="9"/>
  <c r="H504" i="9"/>
  <c r="G460" i="9"/>
  <c r="H460" i="9"/>
  <c r="G415" i="9"/>
  <c r="H415" i="9"/>
  <c r="H145" i="9"/>
  <c r="G145" i="9"/>
  <c r="G126" i="9"/>
  <c r="H126" i="9"/>
  <c r="G380" i="9"/>
  <c r="H380" i="9"/>
  <c r="G129" i="9"/>
  <c r="H129" i="9"/>
  <c r="H43" i="9"/>
  <c r="G43" i="9"/>
  <c r="G419" i="9"/>
  <c r="H419" i="9"/>
  <c r="G255" i="9"/>
  <c r="H255" i="9"/>
  <c r="G364" i="9"/>
  <c r="H364" i="9"/>
  <c r="G223" i="9"/>
  <c r="H223" i="9"/>
  <c r="G206" i="9"/>
  <c r="H206" i="9"/>
  <c r="G240" i="9"/>
  <c r="H240" i="9"/>
  <c r="H497" i="9"/>
  <c r="G497" i="9"/>
  <c r="G112" i="9"/>
  <c r="H112" i="9"/>
  <c r="G132" i="9"/>
  <c r="H132" i="9"/>
  <c r="G323" i="9"/>
  <c r="H323" i="9"/>
  <c r="G189" i="9"/>
  <c r="H189" i="9"/>
  <c r="G83" i="9"/>
  <c r="H83" i="9"/>
  <c r="G343" i="9"/>
  <c r="H343" i="9"/>
  <c r="H182" i="9"/>
  <c r="G182" i="9"/>
  <c r="H451" i="9"/>
  <c r="G451" i="9"/>
  <c r="G174" i="9"/>
  <c r="H174" i="9"/>
  <c r="G23" i="9"/>
  <c r="H23" i="9"/>
  <c r="G475" i="9"/>
  <c r="H475" i="9"/>
  <c r="G85" i="9"/>
  <c r="H85" i="9"/>
  <c r="G93" i="9"/>
  <c r="H93" i="9"/>
  <c r="G220" i="9"/>
  <c r="H220" i="9"/>
  <c r="G207" i="9"/>
  <c r="H207" i="9"/>
  <c r="G134" i="9"/>
  <c r="H134" i="9"/>
  <c r="G288" i="9"/>
  <c r="H288" i="9"/>
  <c r="H33" i="9"/>
  <c r="G33" i="9"/>
  <c r="G448" i="9"/>
  <c r="H448" i="9"/>
  <c r="G104" i="9"/>
  <c r="H104" i="9"/>
  <c r="G239" i="9"/>
  <c r="H239" i="9"/>
  <c r="G241" i="9"/>
  <c r="H241" i="9"/>
  <c r="H94" i="9"/>
  <c r="G94" i="9"/>
  <c r="G385" i="9"/>
  <c r="H385" i="9"/>
  <c r="G92" i="9"/>
  <c r="H92" i="9"/>
  <c r="G462" i="9"/>
  <c r="H462" i="9"/>
  <c r="H31" i="9"/>
  <c r="G31" i="9"/>
  <c r="G124" i="9"/>
  <c r="H124" i="9"/>
  <c r="G442" i="9"/>
  <c r="H442" i="9"/>
  <c r="G191" i="9"/>
  <c r="H191" i="9"/>
  <c r="H283" i="9"/>
  <c r="G283" i="9"/>
  <c r="H262" i="9"/>
  <c r="G262" i="9"/>
  <c r="G481" i="9"/>
  <c r="H481" i="9"/>
  <c r="G423" i="9"/>
  <c r="H423" i="9"/>
  <c r="G302" i="9"/>
  <c r="H302" i="9"/>
  <c r="G490" i="9"/>
  <c r="H490" i="9"/>
  <c r="H86" i="9"/>
  <c r="G86" i="9"/>
  <c r="G376" i="9"/>
  <c r="H376" i="9"/>
  <c r="H344" i="9"/>
  <c r="G344" i="9"/>
  <c r="H483" i="9"/>
  <c r="G483" i="9"/>
  <c r="G328" i="9"/>
  <c r="H328" i="9"/>
  <c r="H430" i="9"/>
  <c r="G430" i="9"/>
  <c r="G261" i="9"/>
  <c r="H261" i="9"/>
  <c r="G420" i="9"/>
  <c r="H420" i="9"/>
  <c r="H40" i="9"/>
  <c r="G40" i="9"/>
  <c r="H60" i="9"/>
  <c r="G60" i="9"/>
  <c r="H450" i="9"/>
  <c r="G450" i="9"/>
  <c r="H88" i="9"/>
  <c r="G88" i="9"/>
  <c r="G325" i="9"/>
  <c r="H325" i="9"/>
  <c r="G216" i="9"/>
  <c r="H216" i="9"/>
  <c r="G350" i="9"/>
  <c r="H350" i="9"/>
  <c r="H443" i="9"/>
  <c r="G443" i="9"/>
  <c r="G244" i="9"/>
  <c r="H244" i="9"/>
  <c r="H471" i="9"/>
  <c r="G471" i="9"/>
  <c r="H55" i="9"/>
  <c r="G55" i="9"/>
  <c r="H180" i="9"/>
  <c r="G180" i="9"/>
  <c r="G184" i="9"/>
  <c r="H184" i="9"/>
  <c r="G18" i="9"/>
  <c r="H18" i="9"/>
  <c r="H28" i="9"/>
  <c r="G28" i="9"/>
  <c r="G204" i="9"/>
  <c r="H204" i="9"/>
  <c r="G114" i="9"/>
  <c r="H114" i="9"/>
  <c r="H230" i="9"/>
  <c r="G230" i="9"/>
  <c r="G159" i="9"/>
  <c r="H159" i="9"/>
  <c r="H322" i="9"/>
  <c r="G322" i="9"/>
  <c r="G478" i="9"/>
  <c r="H478" i="9"/>
  <c r="G402" i="9"/>
  <c r="H402" i="9"/>
  <c r="G138" i="9"/>
  <c r="H138" i="9"/>
  <c r="H433" i="9"/>
  <c r="G433" i="9"/>
  <c r="H360" i="9"/>
  <c r="G360" i="9"/>
  <c r="H499" i="9"/>
  <c r="G499" i="9"/>
  <c r="H324" i="9"/>
  <c r="G324" i="9"/>
  <c r="H209" i="9"/>
  <c r="G209" i="9"/>
  <c r="G464" i="9"/>
  <c r="H464" i="9"/>
  <c r="G98" i="9"/>
  <c r="H98" i="9"/>
  <c r="G142" i="9"/>
  <c r="H142" i="9"/>
  <c r="G202" i="9"/>
  <c r="H202" i="9"/>
  <c r="G221" i="9"/>
  <c r="H221" i="9"/>
  <c r="G445" i="9"/>
  <c r="H445" i="9"/>
  <c r="G81" i="9"/>
  <c r="H81" i="9"/>
  <c r="H248" i="9"/>
  <c r="G248" i="9"/>
  <c r="H340" i="9"/>
  <c r="G340" i="9"/>
  <c r="H233" i="9"/>
  <c r="G233" i="9"/>
  <c r="H285" i="9"/>
  <c r="G285" i="9"/>
  <c r="G120" i="9"/>
  <c r="H120" i="9"/>
  <c r="H155" i="9"/>
  <c r="G155" i="9"/>
  <c r="H76" i="9"/>
  <c r="G76" i="9"/>
  <c r="G154" i="9"/>
  <c r="H154" i="9"/>
  <c r="G348" i="9"/>
  <c r="H348" i="9"/>
  <c r="G36" i="9"/>
  <c r="H36" i="9"/>
  <c r="G247" i="9"/>
  <c r="H247" i="9"/>
  <c r="H150" i="9"/>
  <c r="G150" i="9"/>
  <c r="H238" i="9"/>
  <c r="G238" i="9"/>
  <c r="G227" i="9"/>
  <c r="H227" i="9"/>
  <c r="H130" i="9"/>
  <c r="G130" i="9"/>
  <c r="H406" i="9"/>
  <c r="G406" i="9"/>
  <c r="G53" i="9"/>
  <c r="H53" i="9"/>
  <c r="H251" i="9"/>
  <c r="G251" i="9"/>
  <c r="G309" i="9"/>
  <c r="H309" i="9"/>
  <c r="H170" i="9"/>
  <c r="G170" i="9"/>
  <c r="H226" i="9"/>
  <c r="G226" i="9"/>
  <c r="G332" i="9"/>
  <c r="H332" i="9"/>
  <c r="H258" i="9"/>
  <c r="G258" i="9"/>
  <c r="G260" i="9"/>
  <c r="H260" i="9"/>
  <c r="G140" i="9"/>
  <c r="H140" i="9"/>
  <c r="H426" i="9"/>
  <c r="G426" i="9"/>
  <c r="H469" i="9"/>
  <c r="G469" i="9"/>
  <c r="G488" i="9"/>
  <c r="H488" i="9"/>
  <c r="G391" i="9"/>
  <c r="H391" i="9"/>
  <c r="H246" i="9"/>
  <c r="G246" i="9"/>
  <c r="H326" i="9"/>
  <c r="G326" i="9"/>
  <c r="H131" i="9"/>
  <c r="G131" i="9"/>
  <c r="H47" i="9"/>
  <c r="G47" i="9"/>
  <c r="H99" i="9"/>
  <c r="G99" i="9"/>
  <c r="G91" i="9"/>
  <c r="H91" i="9"/>
  <c r="G284" i="9"/>
  <c r="H284" i="9"/>
  <c r="H435" i="9"/>
  <c r="G435" i="9"/>
  <c r="G287" i="9"/>
  <c r="H287" i="9"/>
  <c r="H424" i="9"/>
  <c r="G424" i="9"/>
  <c r="G13" i="9"/>
  <c r="H13" i="9"/>
  <c r="G38" i="9"/>
  <c r="H38" i="9"/>
  <c r="H278" i="9"/>
  <c r="G278" i="9"/>
  <c r="H45" i="9"/>
  <c r="G45" i="9"/>
  <c r="G495" i="9"/>
  <c r="H495" i="9"/>
  <c r="H156" i="9"/>
  <c r="G156" i="9"/>
  <c r="G163" i="9"/>
  <c r="H163" i="9"/>
  <c r="H441" i="9"/>
  <c r="G441" i="9"/>
  <c r="G297" i="9"/>
  <c r="H297" i="9"/>
  <c r="G400" i="9"/>
  <c r="H400" i="9"/>
  <c r="G252" i="9"/>
  <c r="H252" i="9"/>
  <c r="G236" i="9"/>
  <c r="H236" i="9"/>
  <c r="H444" i="9"/>
  <c r="G444" i="9"/>
  <c r="H338" i="9"/>
  <c r="G338" i="9"/>
  <c r="H196" i="9"/>
  <c r="G196" i="9"/>
  <c r="H161" i="9"/>
  <c r="G161" i="9"/>
  <c r="H354" i="9"/>
  <c r="G354" i="9"/>
  <c r="G369" i="9"/>
  <c r="H369" i="9"/>
  <c r="G70" i="9"/>
  <c r="H70" i="9"/>
  <c r="AS350" i="9"/>
  <c r="AR350" i="9"/>
  <c r="AR495" i="9"/>
  <c r="AS495" i="9"/>
  <c r="AS166" i="9"/>
  <c r="AR166" i="9"/>
  <c r="AS502" i="9"/>
  <c r="AR502" i="9"/>
  <c r="AS459" i="9"/>
  <c r="AR459" i="9"/>
  <c r="AR403" i="9"/>
  <c r="AS403" i="9"/>
  <c r="AS484" i="9"/>
  <c r="AR484" i="9"/>
  <c r="AS306" i="9"/>
  <c r="AR306" i="9"/>
  <c r="AR49" i="9"/>
  <c r="AS49" i="9"/>
  <c r="AS45" i="9"/>
  <c r="AR45" i="9"/>
  <c r="AR391" i="9"/>
  <c r="AS391" i="9"/>
  <c r="AS251" i="9"/>
  <c r="AR251" i="9"/>
  <c r="AR144" i="9"/>
  <c r="AS144" i="9"/>
  <c r="AS138" i="9"/>
  <c r="AR138" i="9"/>
  <c r="AS375" i="9"/>
  <c r="AR375" i="9"/>
  <c r="AR150" i="9"/>
  <c r="AS150" i="9"/>
  <c r="AS455" i="9"/>
  <c r="AR455" i="9"/>
  <c r="AS293" i="9"/>
  <c r="AR293" i="9"/>
  <c r="AS250" i="9"/>
  <c r="AR250" i="9"/>
  <c r="AS236" i="9"/>
  <c r="AR236" i="9"/>
  <c r="AS140" i="9"/>
  <c r="AR140" i="9"/>
  <c r="AS136" i="9"/>
  <c r="AR136" i="9"/>
  <c r="AR287" i="9"/>
  <c r="AS287" i="9"/>
  <c r="AS63" i="9"/>
  <c r="AR63" i="9"/>
  <c r="AS69" i="9"/>
  <c r="AR69" i="9"/>
  <c r="AR304" i="9"/>
  <c r="AS304" i="9"/>
  <c r="AS298" i="9"/>
  <c r="AR298" i="9"/>
  <c r="AS159" i="9"/>
  <c r="AR159" i="9"/>
  <c r="AR368" i="9"/>
  <c r="AS368" i="9"/>
  <c r="AR202" i="9"/>
  <c r="AS202" i="9"/>
  <c r="AS235" i="9"/>
  <c r="AR235" i="9"/>
  <c r="AS424" i="9"/>
  <c r="AR424" i="9"/>
  <c r="AR129" i="9"/>
  <c r="AS129" i="9"/>
  <c r="AS472" i="9"/>
  <c r="AR472" i="9"/>
  <c r="AS302" i="9"/>
  <c r="AR302" i="9"/>
  <c r="AR282" i="9"/>
  <c r="AS282" i="9"/>
  <c r="AS347" i="9"/>
  <c r="AR347" i="9"/>
  <c r="AR227" i="9"/>
  <c r="AS227" i="9"/>
  <c r="AS490" i="9"/>
  <c r="AR490" i="9"/>
  <c r="AS437" i="9"/>
  <c r="AR437" i="9"/>
  <c r="AR105" i="9"/>
  <c r="AS105" i="9"/>
  <c r="AR470" i="9"/>
  <c r="AS470" i="9"/>
  <c r="AS361" i="9"/>
  <c r="AR361" i="9"/>
  <c r="AR488" i="9"/>
  <c r="AS488" i="9"/>
  <c r="AR97" i="9"/>
  <c r="AS97" i="9"/>
  <c r="AS217" i="9"/>
  <c r="AR217" i="9"/>
  <c r="AR381" i="9"/>
  <c r="AS381" i="9"/>
  <c r="AS322" i="9"/>
  <c r="AR322" i="9"/>
  <c r="AS393" i="9"/>
  <c r="AR393" i="9"/>
  <c r="AS257" i="9"/>
  <c r="AR257" i="9"/>
  <c r="AR415" i="9"/>
  <c r="AS415" i="9"/>
  <c r="AR107" i="9"/>
  <c r="AS107" i="9"/>
  <c r="AR132" i="9"/>
  <c r="AS132" i="9"/>
  <c r="AS382" i="9"/>
  <c r="AR382" i="9"/>
  <c r="AR22" i="9"/>
  <c r="AS22" i="9"/>
  <c r="AS20" i="9"/>
  <c r="AR20" i="9"/>
  <c r="G506" i="9"/>
  <c r="H506" i="9"/>
  <c r="G418" i="9"/>
  <c r="H418" i="9"/>
  <c r="G263" i="9"/>
  <c r="H263" i="9"/>
  <c r="G82" i="9"/>
  <c r="H82" i="9"/>
  <c r="G42" i="9"/>
  <c r="H42" i="9"/>
  <c r="G212" i="9"/>
  <c r="H212" i="9"/>
  <c r="G474" i="9"/>
  <c r="H474" i="9"/>
  <c r="G80" i="9"/>
  <c r="H80" i="9"/>
  <c r="G149" i="9"/>
  <c r="H149" i="9"/>
  <c r="H67" i="9"/>
  <c r="G67" i="9"/>
  <c r="G141" i="9"/>
  <c r="H141" i="9"/>
  <c r="G35" i="9"/>
  <c r="H35" i="9"/>
  <c r="H27" i="9"/>
  <c r="G27" i="9"/>
  <c r="G162" i="9"/>
  <c r="H162" i="9"/>
  <c r="H164" i="9"/>
  <c r="G164" i="9"/>
  <c r="H275" i="9"/>
  <c r="G275" i="9"/>
  <c r="G152" i="9"/>
  <c r="H152" i="9"/>
  <c r="H127" i="9"/>
  <c r="G127" i="9"/>
  <c r="H431" i="9"/>
  <c r="G431" i="9"/>
  <c r="H194" i="9"/>
  <c r="G194" i="9"/>
  <c r="G279" i="9"/>
  <c r="H279" i="9"/>
  <c r="G311" i="9"/>
  <c r="H311" i="9"/>
  <c r="G294" i="9"/>
  <c r="H294" i="9"/>
  <c r="G501" i="9"/>
  <c r="H501" i="9"/>
  <c r="H411" i="9"/>
  <c r="G411" i="9"/>
  <c r="H281" i="9"/>
  <c r="G281" i="9"/>
  <c r="H175" i="9"/>
  <c r="G175" i="9"/>
  <c r="G148" i="9"/>
  <c r="H148" i="9"/>
  <c r="G361" i="9"/>
  <c r="H361" i="9"/>
  <c r="H48" i="9"/>
  <c r="G48" i="9"/>
  <c r="G399" i="9"/>
  <c r="H399" i="9"/>
  <c r="G103" i="9"/>
  <c r="H103" i="9"/>
  <c r="G318" i="9"/>
  <c r="H318" i="9"/>
  <c r="G434" i="9"/>
  <c r="H434" i="9"/>
  <c r="H315" i="9"/>
  <c r="G315" i="9"/>
  <c r="G128" i="9"/>
  <c r="H128" i="9"/>
  <c r="G63" i="9"/>
  <c r="H63" i="9"/>
  <c r="G437" i="9"/>
  <c r="H437" i="9"/>
  <c r="G160" i="9"/>
  <c r="H160" i="9"/>
  <c r="G493" i="9"/>
  <c r="H493" i="9"/>
  <c r="G95" i="9"/>
  <c r="H95" i="9"/>
  <c r="G157" i="9"/>
  <c r="H157" i="9"/>
  <c r="G158" i="9"/>
  <c r="H158" i="9"/>
  <c r="H8" i="9"/>
  <c r="G8" i="9"/>
  <c r="G19" i="9"/>
  <c r="H19" i="9"/>
  <c r="G484" i="9"/>
  <c r="H484" i="9"/>
  <c r="G319" i="9"/>
  <c r="H319" i="9"/>
  <c r="G215" i="9"/>
  <c r="H215" i="9"/>
  <c r="H307" i="9"/>
  <c r="G307" i="9"/>
  <c r="G110" i="9"/>
  <c r="H110" i="9"/>
  <c r="G199" i="9"/>
  <c r="H199" i="9"/>
  <c r="H58" i="9"/>
  <c r="G58" i="9"/>
  <c r="G375" i="9"/>
  <c r="H375" i="9"/>
  <c r="G77" i="9"/>
  <c r="H77" i="9"/>
  <c r="G298" i="9"/>
  <c r="H298" i="9"/>
  <c r="H377" i="9"/>
  <c r="G377" i="9"/>
  <c r="H414" i="9"/>
  <c r="G414" i="9"/>
  <c r="G64" i="9"/>
  <c r="H64" i="9"/>
  <c r="G210" i="9"/>
  <c r="H210" i="9"/>
  <c r="G351" i="9"/>
  <c r="H351" i="9"/>
  <c r="G79" i="9"/>
  <c r="H79" i="9"/>
  <c r="H336" i="9"/>
  <c r="G336" i="9"/>
  <c r="G457" i="9"/>
  <c r="H457" i="9"/>
  <c r="G186" i="9"/>
  <c r="H186" i="9"/>
  <c r="H172" i="9"/>
  <c r="G172" i="9"/>
  <c r="H105" i="9"/>
  <c r="G105" i="9"/>
  <c r="G266" i="9"/>
  <c r="H266" i="9"/>
  <c r="G256" i="9"/>
  <c r="H256" i="9"/>
  <c r="G291" i="9"/>
  <c r="H291" i="9"/>
  <c r="G65" i="9"/>
  <c r="H65" i="9"/>
  <c r="G310" i="9"/>
  <c r="H310" i="9"/>
  <c r="G75" i="9"/>
  <c r="H75" i="9"/>
  <c r="H62" i="9"/>
  <c r="G62" i="9"/>
  <c r="H373" i="9"/>
  <c r="G373" i="9"/>
  <c r="G37" i="9"/>
  <c r="H37" i="9"/>
  <c r="G20" i="9"/>
  <c r="H20" i="9"/>
  <c r="G407" i="9"/>
  <c r="H407" i="9"/>
  <c r="H389" i="9"/>
  <c r="G389" i="9"/>
  <c r="G177" i="9"/>
  <c r="H177" i="9"/>
  <c r="H320" i="9"/>
  <c r="G320" i="9"/>
  <c r="G271" i="9"/>
  <c r="H271" i="9"/>
  <c r="G295" i="9"/>
  <c r="H295" i="9"/>
  <c r="G321" i="9"/>
  <c r="H321" i="9"/>
  <c r="G477" i="9"/>
  <c r="H477" i="9"/>
  <c r="G397" i="9"/>
  <c r="H397" i="9"/>
  <c r="G69" i="9"/>
  <c r="H69" i="9"/>
  <c r="G454" i="9"/>
  <c r="H454" i="9"/>
  <c r="H370" i="9"/>
  <c r="G370" i="9"/>
  <c r="G49" i="9"/>
  <c r="H49" i="9"/>
  <c r="G331" i="9"/>
  <c r="H331" i="9"/>
  <c r="G465" i="9"/>
  <c r="H465" i="9"/>
  <c r="H203" i="9"/>
  <c r="G203" i="9"/>
  <c r="G466" i="9"/>
  <c r="H466" i="9"/>
  <c r="H102" i="9"/>
  <c r="G102" i="9"/>
  <c r="G153" i="9"/>
  <c r="H153" i="9"/>
  <c r="H245" i="9"/>
  <c r="G245" i="9"/>
  <c r="H214" i="9"/>
  <c r="G214" i="9"/>
  <c r="G169" i="9"/>
  <c r="H169" i="9"/>
  <c r="H39" i="9"/>
  <c r="G39" i="9"/>
  <c r="G274" i="9"/>
  <c r="H274" i="9"/>
  <c r="G447" i="9"/>
  <c r="H447" i="9"/>
  <c r="G422" i="9"/>
  <c r="H422" i="9"/>
  <c r="H438" i="9"/>
  <c r="G438" i="9"/>
  <c r="H57" i="9"/>
  <c r="G57" i="9"/>
  <c r="G308" i="9"/>
  <c r="H308" i="9"/>
  <c r="G378" i="9"/>
  <c r="H378" i="9"/>
  <c r="H32" i="9"/>
  <c r="G32" i="9"/>
  <c r="G299" i="9"/>
  <c r="H299" i="9"/>
  <c r="H272" i="9"/>
  <c r="G272" i="9"/>
  <c r="H277" i="9"/>
  <c r="G277" i="9"/>
  <c r="H66" i="9"/>
  <c r="G66" i="9"/>
  <c r="G468" i="9"/>
  <c r="H468" i="9"/>
  <c r="G429" i="9"/>
  <c r="H429" i="9"/>
  <c r="H107" i="9"/>
  <c r="G107" i="9"/>
  <c r="G111" i="9"/>
  <c r="H111" i="9"/>
  <c r="G188" i="9"/>
  <c r="H188" i="9"/>
  <c r="G144" i="9"/>
  <c r="H144" i="9"/>
  <c r="G219" i="9"/>
  <c r="H219" i="9"/>
  <c r="G470" i="9"/>
  <c r="H470" i="9"/>
  <c r="H135" i="9"/>
  <c r="G135" i="9"/>
  <c r="U25" i="9"/>
  <c r="T25" i="9"/>
  <c r="G416" i="9"/>
  <c r="H416" i="9"/>
  <c r="AR401" i="9"/>
  <c r="AS401" i="9"/>
  <c r="AS473" i="9"/>
  <c r="AR473" i="9"/>
  <c r="AS319" i="9"/>
  <c r="AR319" i="9"/>
  <c r="AR178" i="9"/>
  <c r="AS178" i="9"/>
  <c r="AS477" i="9"/>
  <c r="AR477" i="9"/>
  <c r="AS445" i="9"/>
  <c r="AR445" i="9"/>
  <c r="AS310" i="9"/>
  <c r="AR310" i="9"/>
  <c r="AS254" i="9"/>
  <c r="AR254" i="9"/>
  <c r="AS328" i="9"/>
  <c r="AR328" i="9"/>
  <c r="AS57" i="9"/>
  <c r="AR57" i="9"/>
  <c r="AS443" i="9"/>
  <c r="AR443" i="9"/>
  <c r="AS324" i="9"/>
  <c r="AR324" i="9"/>
  <c r="AS249" i="9"/>
  <c r="AR249" i="9"/>
  <c r="AS125" i="9"/>
  <c r="AR125" i="9"/>
  <c r="AR460" i="9"/>
  <c r="AS460" i="9"/>
  <c r="AR156" i="9"/>
  <c r="AS156" i="9"/>
  <c r="AS336" i="9"/>
  <c r="AR336" i="9"/>
  <c r="AS400" i="9"/>
  <c r="AR400" i="9"/>
  <c r="AR224" i="9"/>
  <c r="AS224" i="9"/>
  <c r="AS67" i="9"/>
  <c r="AR67" i="9"/>
  <c r="AS76" i="9"/>
  <c r="AR76" i="9"/>
  <c r="AR416" i="9"/>
  <c r="AS416" i="9"/>
  <c r="AS116" i="9"/>
  <c r="AR116" i="9"/>
  <c r="AR197" i="9"/>
  <c r="AS197" i="9"/>
  <c r="AR268" i="9"/>
  <c r="AS268" i="9"/>
  <c r="AS237" i="9"/>
  <c r="AR237" i="9"/>
  <c r="AS454" i="9"/>
  <c r="AR454" i="9"/>
  <c r="AS372" i="9"/>
  <c r="AR372" i="9"/>
  <c r="AS262" i="9"/>
  <c r="AR262" i="9"/>
  <c r="AR436" i="9"/>
  <c r="AS436" i="9"/>
  <c r="AR215" i="9"/>
  <c r="AS215" i="9"/>
  <c r="AR123" i="9"/>
  <c r="AS123" i="9"/>
  <c r="AR74" i="9"/>
  <c r="AS74" i="9"/>
  <c r="AS133" i="9"/>
  <c r="AR133" i="9"/>
  <c r="AS453" i="9"/>
  <c r="AR453" i="9"/>
  <c r="AS482" i="9"/>
  <c r="AR482" i="9"/>
  <c r="AR59" i="9"/>
  <c r="AS59" i="9"/>
  <c r="AR201" i="9"/>
  <c r="AS201" i="9"/>
  <c r="AS425" i="9"/>
  <c r="AR425" i="9"/>
  <c r="AR212" i="9"/>
  <c r="AS212" i="9"/>
  <c r="AR68" i="9"/>
  <c r="AS68" i="9"/>
  <c r="AS273" i="9"/>
  <c r="AR273" i="9"/>
  <c r="AS335" i="9"/>
  <c r="AR335" i="9"/>
  <c r="AR356" i="9"/>
  <c r="AS356" i="9"/>
  <c r="AS259" i="9"/>
  <c r="AR259" i="9"/>
  <c r="AS464" i="9"/>
  <c r="AR464" i="9"/>
  <c r="AR124" i="9"/>
  <c r="AS124" i="9"/>
  <c r="AS363" i="9"/>
  <c r="AR363" i="9"/>
  <c r="AS248" i="9"/>
  <c r="AR248" i="9"/>
  <c r="AS184" i="9"/>
  <c r="AR184" i="9"/>
  <c r="AR155" i="9"/>
  <c r="AS155" i="9"/>
  <c r="AR440" i="9"/>
  <c r="AS440" i="9"/>
  <c r="AR430" i="9"/>
  <c r="AS430" i="9"/>
  <c r="AS411" i="9"/>
  <c r="AR411" i="9"/>
  <c r="AS26" i="9"/>
  <c r="AR26" i="9"/>
  <c r="G453" i="9"/>
  <c r="H453" i="9"/>
  <c r="G118" i="9"/>
  <c r="H118" i="9"/>
  <c r="H363" i="9"/>
  <c r="G363" i="9"/>
  <c r="G89" i="9"/>
  <c r="H89" i="9"/>
  <c r="G73" i="9"/>
  <c r="H73" i="9"/>
  <c r="G293" i="9"/>
  <c r="H293" i="9"/>
  <c r="G487" i="9"/>
  <c r="H487" i="9"/>
  <c r="G15" i="9"/>
  <c r="H15" i="9"/>
  <c r="G292" i="9"/>
  <c r="H292" i="9"/>
  <c r="G74" i="9"/>
  <c r="H74" i="9"/>
  <c r="G305" i="9"/>
  <c r="H305" i="9"/>
  <c r="G381" i="9"/>
  <c r="H381" i="9"/>
  <c r="G413" i="9"/>
  <c r="H413" i="9"/>
  <c r="G137" i="9"/>
  <c r="H137" i="9"/>
  <c r="G383" i="9"/>
  <c r="H383" i="9"/>
  <c r="G446" i="9"/>
  <c r="H446" i="9"/>
  <c r="G254" i="9"/>
  <c r="H254" i="9"/>
  <c r="G345" i="9"/>
  <c r="H345" i="9"/>
  <c r="H280" i="9"/>
  <c r="G280" i="9"/>
  <c r="H178" i="9"/>
  <c r="G178" i="9"/>
  <c r="G116" i="9"/>
  <c r="H116" i="9"/>
  <c r="G139" i="9"/>
  <c r="H139" i="9"/>
  <c r="G472" i="9"/>
  <c r="H472" i="9"/>
  <c r="G71" i="9"/>
  <c r="H71" i="9"/>
  <c r="G179" i="9"/>
  <c r="H179" i="9"/>
  <c r="G427" i="9"/>
  <c r="H427" i="9"/>
  <c r="G119" i="9"/>
  <c r="H119" i="9"/>
  <c r="G205" i="9"/>
  <c r="H205" i="9"/>
  <c r="G165" i="9"/>
  <c r="H165" i="9"/>
  <c r="G296" i="9"/>
  <c r="H296" i="9"/>
  <c r="G356" i="9"/>
  <c r="H356" i="9"/>
  <c r="H353" i="9"/>
  <c r="G353" i="9"/>
  <c r="H108" i="9"/>
  <c r="G108" i="9"/>
  <c r="H436" i="9"/>
  <c r="G436" i="9"/>
  <c r="H187" i="9"/>
  <c r="G187" i="9"/>
  <c r="G198" i="9"/>
  <c r="H198" i="9"/>
  <c r="G232" i="9"/>
  <c r="H232" i="9"/>
  <c r="H68" i="9"/>
  <c r="G68" i="9"/>
  <c r="H30" i="9"/>
  <c r="G30" i="9"/>
  <c r="G54" i="9"/>
  <c r="H54" i="9"/>
  <c r="G151" i="9"/>
  <c r="H151" i="9"/>
  <c r="G458" i="9"/>
  <c r="H458" i="9"/>
  <c r="G190" i="9"/>
  <c r="H190" i="9"/>
  <c r="G329" i="9"/>
  <c r="H329" i="9"/>
  <c r="G224" i="9"/>
  <c r="H224" i="9"/>
  <c r="G50" i="9"/>
  <c r="H50" i="9"/>
  <c r="G505" i="9"/>
  <c r="H505" i="9"/>
  <c r="G390" i="9"/>
  <c r="H390" i="9"/>
  <c r="G168" i="9"/>
  <c r="H168" i="9"/>
  <c r="H455" i="9"/>
  <c r="G455" i="9"/>
  <c r="G352" i="9"/>
  <c r="H352" i="9"/>
  <c r="G181" i="9"/>
  <c r="H181" i="9"/>
  <c r="G498" i="9"/>
  <c r="H498" i="9"/>
  <c r="H405" i="9"/>
  <c r="G405" i="9"/>
  <c r="G393" i="9"/>
  <c r="H393" i="9"/>
  <c r="G496" i="9"/>
  <c r="H496" i="9"/>
  <c r="G412" i="9"/>
  <c r="H412" i="9"/>
  <c r="G456" i="9"/>
  <c r="H456" i="9"/>
  <c r="G480" i="9"/>
  <c r="H480" i="9"/>
  <c r="H201" i="9"/>
  <c r="G201" i="9"/>
  <c r="H229" i="9"/>
  <c r="G229" i="9"/>
  <c r="H300" i="9"/>
  <c r="G300" i="9"/>
  <c r="G213" i="9"/>
  <c r="H213" i="9"/>
  <c r="G143" i="9"/>
  <c r="H143" i="9"/>
  <c r="G41" i="9"/>
  <c r="H41" i="9"/>
  <c r="G100" i="9"/>
  <c r="H100" i="9"/>
  <c r="G335" i="9"/>
  <c r="H335" i="9"/>
  <c r="G10" i="9"/>
  <c r="H10" i="9"/>
  <c r="G367" i="9"/>
  <c r="H367" i="9"/>
  <c r="G290" i="9"/>
  <c r="H290" i="9"/>
  <c r="G463" i="9"/>
  <c r="H463" i="9"/>
  <c r="G147" i="9"/>
  <c r="H147" i="9"/>
  <c r="G395" i="9"/>
  <c r="H395" i="9"/>
  <c r="G61" i="9"/>
  <c r="H61" i="9"/>
  <c r="G171" i="9"/>
  <c r="H171" i="9"/>
  <c r="G185" i="9"/>
  <c r="H185" i="9"/>
  <c r="G265" i="9"/>
  <c r="H265" i="9"/>
  <c r="G404" i="9"/>
  <c r="H404" i="9"/>
  <c r="H117" i="9"/>
  <c r="G117" i="9"/>
  <c r="G317" i="9"/>
  <c r="H317" i="9"/>
  <c r="G146" i="9"/>
  <c r="H146" i="9"/>
  <c r="G485" i="9"/>
  <c r="H485" i="9"/>
  <c r="G243" i="9"/>
  <c r="H243" i="9"/>
  <c r="G17" i="9"/>
  <c r="H17" i="9"/>
  <c r="G59" i="9"/>
  <c r="H59" i="9"/>
  <c r="AS313" i="9"/>
  <c r="AR313" i="9"/>
  <c r="AR109" i="9"/>
  <c r="AS109" i="9"/>
  <c r="AR233" i="9"/>
  <c r="AS233" i="9"/>
  <c r="AR311" i="9"/>
  <c r="AS311" i="9"/>
  <c r="AR428" i="9"/>
  <c r="AS428" i="9"/>
  <c r="AR438" i="9"/>
  <c r="AS438" i="9"/>
  <c r="AR448" i="9"/>
  <c r="AS448" i="9"/>
  <c r="AR366" i="9"/>
  <c r="AS366" i="9"/>
  <c r="AR134" i="9"/>
  <c r="AS134" i="9"/>
  <c r="AS418" i="9"/>
  <c r="AR418" i="9"/>
  <c r="AR364" i="9"/>
  <c r="AS364" i="9"/>
  <c r="AS48" i="9"/>
  <c r="AR48" i="9"/>
  <c r="AS380" i="9"/>
  <c r="AR380" i="9"/>
  <c r="AS38" i="9"/>
  <c r="AR38" i="9"/>
  <c r="AR387" i="9"/>
  <c r="AS387" i="9"/>
  <c r="AS218" i="9"/>
  <c r="AR218" i="9"/>
  <c r="AR87" i="9"/>
  <c r="AS87" i="9"/>
  <c r="AR504" i="9"/>
  <c r="AS504" i="9"/>
  <c r="AR199" i="9"/>
  <c r="AS199" i="9"/>
  <c r="AR238" i="9"/>
  <c r="AS238" i="9"/>
  <c r="AS95" i="9"/>
  <c r="AR95" i="9"/>
  <c r="AR283" i="9"/>
  <c r="AS283" i="9"/>
  <c r="AS194" i="9"/>
  <c r="AR194" i="9"/>
  <c r="AS385" i="9"/>
  <c r="AR385" i="9"/>
  <c r="AS171" i="9"/>
  <c r="AR171" i="9"/>
  <c r="AR225" i="9"/>
  <c r="AS225" i="9"/>
  <c r="AR143" i="9"/>
  <c r="AS143" i="9"/>
  <c r="AR457" i="9"/>
  <c r="AS457" i="9"/>
  <c r="AS316" i="9"/>
  <c r="AR316" i="9"/>
  <c r="AR230" i="9"/>
  <c r="AS230" i="9"/>
  <c r="AR103" i="9"/>
  <c r="AS103" i="9"/>
  <c r="AS126" i="9"/>
  <c r="AR126" i="9"/>
  <c r="AS276" i="9"/>
  <c r="AR276" i="9"/>
  <c r="AS480" i="9"/>
  <c r="AR480" i="9"/>
  <c r="AS112" i="9"/>
  <c r="AR112" i="9"/>
  <c r="AS407" i="9"/>
  <c r="AR407" i="9"/>
  <c r="AR383" i="9"/>
  <c r="AS383" i="9"/>
  <c r="AS244" i="9"/>
  <c r="AR244" i="9"/>
  <c r="AS421" i="9"/>
  <c r="AR421" i="9"/>
  <c r="AS467" i="9"/>
  <c r="AR467" i="9"/>
  <c r="AR121" i="9"/>
  <c r="AS121" i="9"/>
  <c r="AR452" i="9"/>
  <c r="AS452" i="9"/>
  <c r="AR147" i="9"/>
  <c r="AS147" i="9"/>
  <c r="AS325" i="9"/>
  <c r="AR325" i="9"/>
  <c r="AS154" i="9"/>
  <c r="AR154" i="9"/>
  <c r="AS153" i="9"/>
  <c r="AR153" i="9"/>
  <c r="AR208" i="9"/>
  <c r="AS208" i="9"/>
  <c r="AS362" i="9"/>
  <c r="AR362" i="9"/>
  <c r="AS422" i="9"/>
  <c r="AR422" i="9"/>
  <c r="AR433" i="9"/>
  <c r="AS433" i="9"/>
  <c r="AS231" i="9"/>
  <c r="AR231" i="9"/>
  <c r="AR210" i="9"/>
  <c r="AS210" i="9"/>
  <c r="AR337" i="9"/>
  <c r="AS337" i="9"/>
  <c r="AR478" i="9"/>
  <c r="AS478" i="9"/>
  <c r="AR29" i="9"/>
  <c r="AS29" i="9"/>
  <c r="AS71" i="9"/>
  <c r="AR71" i="9"/>
  <c r="AR318" i="9"/>
  <c r="AS318" i="9"/>
  <c r="AS369" i="9"/>
  <c r="AR369" i="9"/>
  <c r="AR365" i="9"/>
  <c r="AS365" i="9"/>
  <c r="AS370" i="9"/>
  <c r="AR370" i="9"/>
  <c r="AR127" i="9"/>
  <c r="AS127" i="9"/>
  <c r="AS481" i="9"/>
  <c r="AR481" i="9"/>
  <c r="AR47" i="9"/>
  <c r="AS47" i="9"/>
  <c r="AR281" i="9"/>
  <c r="AS281" i="9"/>
  <c r="AS37" i="9"/>
  <c r="AR37" i="9"/>
  <c r="AR327" i="9"/>
  <c r="AS327" i="9"/>
  <c r="AR51" i="9"/>
  <c r="AS51" i="9"/>
  <c r="AR267" i="9"/>
  <c r="AS267" i="9"/>
  <c r="AS507" i="9"/>
  <c r="AR507" i="9"/>
  <c r="AR110" i="9"/>
  <c r="AS110" i="9"/>
  <c r="AR187" i="9"/>
  <c r="AS187" i="9"/>
  <c r="AR94" i="9"/>
  <c r="AS94" i="9"/>
  <c r="AS113" i="9"/>
  <c r="AR113" i="9"/>
  <c r="AS300" i="9"/>
  <c r="AR300" i="9"/>
  <c r="AS135" i="9"/>
  <c r="AR135" i="9"/>
  <c r="AR139" i="9"/>
  <c r="AS139" i="9"/>
  <c r="AR73" i="9"/>
  <c r="AS73" i="9"/>
  <c r="AS354" i="9"/>
  <c r="AR354" i="9"/>
  <c r="AR164" i="9"/>
  <c r="AS164" i="9"/>
  <c r="AR183" i="9"/>
  <c r="AS183" i="9"/>
  <c r="AR256" i="9"/>
  <c r="AS256" i="9"/>
  <c r="AR288" i="9"/>
  <c r="AS288" i="9"/>
  <c r="AS157" i="9"/>
  <c r="AR157" i="9"/>
  <c r="AS158" i="9"/>
  <c r="AR158" i="9"/>
  <c r="AR461" i="9"/>
  <c r="AS461" i="9"/>
  <c r="AR351" i="9"/>
  <c r="AS351" i="9"/>
  <c r="AS137" i="9"/>
  <c r="AR137" i="9"/>
  <c r="AS398" i="9"/>
  <c r="AR398" i="9"/>
  <c r="AR410" i="9"/>
  <c r="AS410" i="9"/>
  <c r="AS389" i="9"/>
  <c r="AR389" i="9"/>
  <c r="AR151" i="9"/>
  <c r="AS151" i="9"/>
  <c r="AS323" i="9"/>
  <c r="AR323" i="9"/>
  <c r="AR275" i="9"/>
  <c r="AS275" i="9"/>
  <c r="AS429" i="9"/>
  <c r="AR429" i="9"/>
  <c r="AS494" i="9"/>
  <c r="AR494" i="9"/>
  <c r="AR209" i="9"/>
  <c r="AS209" i="9"/>
  <c r="AR102" i="9"/>
  <c r="AS102" i="9"/>
  <c r="AS390" i="9"/>
  <c r="AR390" i="9"/>
  <c r="AR90" i="9"/>
  <c r="AS90" i="9"/>
  <c r="AS188" i="9"/>
  <c r="AR188" i="9"/>
  <c r="AR168" i="9"/>
  <c r="AS168" i="9"/>
  <c r="AR404" i="9"/>
  <c r="AS404" i="9"/>
  <c r="AR78" i="9"/>
  <c r="AS78" i="9"/>
  <c r="AS417" i="9"/>
  <c r="AR417" i="9"/>
  <c r="AS307" i="9"/>
  <c r="AR307" i="9"/>
  <c r="AR186" i="9"/>
  <c r="AS186" i="9"/>
  <c r="AS66" i="9"/>
  <c r="AR66" i="9"/>
  <c r="AS355" i="9"/>
  <c r="AR355" i="9"/>
  <c r="AR315" i="9"/>
  <c r="AS315" i="9"/>
  <c r="AS252" i="9"/>
  <c r="AR252" i="9"/>
  <c r="AS23" i="9"/>
  <c r="AR23" i="9"/>
  <c r="AG94" i="9"/>
  <c r="AF94" i="9"/>
  <c r="AJ427" i="9"/>
  <c r="AI427" i="9"/>
  <c r="BG146" i="9"/>
  <c r="BH146" i="9"/>
  <c r="BH470" i="9"/>
  <c r="BG470" i="9"/>
  <c r="X311" i="9"/>
  <c r="W311" i="9"/>
  <c r="DC483" i="9"/>
  <c r="DD483" i="9"/>
  <c r="AC381" i="9"/>
  <c r="AD381" i="9"/>
  <c r="AR349" i="9"/>
  <c r="AS349" i="9"/>
  <c r="AR489" i="9"/>
  <c r="AS489" i="9"/>
  <c r="AS491" i="9"/>
  <c r="AR491" i="9"/>
  <c r="AR89" i="9"/>
  <c r="AS89" i="9"/>
  <c r="AS229" i="9"/>
  <c r="AR229" i="9"/>
  <c r="AS483" i="9"/>
  <c r="AR483" i="9"/>
  <c r="AS503" i="9"/>
  <c r="AR503" i="9"/>
  <c r="AS444" i="9"/>
  <c r="AR444" i="9"/>
  <c r="AR412" i="9"/>
  <c r="AS412" i="9"/>
  <c r="AS52" i="9"/>
  <c r="AR52" i="9"/>
  <c r="AS420" i="9"/>
  <c r="AR420" i="9"/>
  <c r="AR451" i="9"/>
  <c r="AS451" i="9"/>
  <c r="AS458" i="9"/>
  <c r="AR458" i="9"/>
  <c r="AS226" i="9"/>
  <c r="AR226" i="9"/>
  <c r="AS271" i="9"/>
  <c r="AR271" i="9"/>
  <c r="AR190" i="9"/>
  <c r="AS190" i="9"/>
  <c r="AR41" i="9"/>
  <c r="AS41" i="9"/>
  <c r="AR346" i="9"/>
  <c r="AS346" i="9"/>
  <c r="AS40" i="9"/>
  <c r="AR40" i="9"/>
  <c r="AS223" i="9"/>
  <c r="AR223" i="9"/>
  <c r="AS274" i="9"/>
  <c r="AR274" i="9"/>
  <c r="AS39" i="9"/>
  <c r="AR39" i="9"/>
  <c r="AR241" i="9"/>
  <c r="AS241" i="9"/>
  <c r="AS43" i="9"/>
  <c r="AR43" i="9"/>
  <c r="AR75" i="9"/>
  <c r="AS75" i="9"/>
  <c r="AR435" i="9"/>
  <c r="AS435" i="9"/>
  <c r="AS239" i="9"/>
  <c r="AR239" i="9"/>
  <c r="AS44" i="9"/>
  <c r="AR44" i="9"/>
  <c r="AS439" i="9"/>
  <c r="AR439" i="9"/>
  <c r="AS434" i="9"/>
  <c r="AR434" i="9"/>
  <c r="AR149" i="9"/>
  <c r="AS149" i="9"/>
  <c r="AR357" i="9"/>
  <c r="AS357" i="9"/>
  <c r="AS77" i="9"/>
  <c r="AR77" i="9"/>
  <c r="AS82" i="9"/>
  <c r="AR82" i="9"/>
  <c r="AR106" i="9"/>
  <c r="AS106" i="9"/>
  <c r="AR426" i="9"/>
  <c r="AS426" i="9"/>
  <c r="AS468" i="9"/>
  <c r="AR468" i="9"/>
  <c r="AS122" i="9"/>
  <c r="AR122" i="9"/>
  <c r="AR394" i="9"/>
  <c r="AS394" i="9"/>
  <c r="AR432" i="9"/>
  <c r="AS432" i="9"/>
  <c r="AR96" i="9"/>
  <c r="AS96" i="9"/>
  <c r="AS247" i="9"/>
  <c r="AR247" i="9"/>
  <c r="AR181" i="9"/>
  <c r="AS181" i="9"/>
  <c r="AS173" i="9"/>
  <c r="AR173" i="9"/>
  <c r="AS373" i="9"/>
  <c r="AR373" i="9"/>
  <c r="AR195" i="9"/>
  <c r="AS195" i="9"/>
  <c r="AS142" i="9"/>
  <c r="AR142" i="9"/>
  <c r="AS117" i="9"/>
  <c r="AR117" i="9"/>
  <c r="AR175" i="9"/>
  <c r="AS175" i="9"/>
  <c r="AS431" i="9"/>
  <c r="AR431" i="9"/>
  <c r="AR485" i="9"/>
  <c r="AS485" i="9"/>
  <c r="AR170" i="9"/>
  <c r="AS170" i="9"/>
  <c r="AR148" i="9"/>
  <c r="AS148" i="9"/>
  <c r="AR487" i="9"/>
  <c r="AS487" i="9"/>
  <c r="AR200" i="9"/>
  <c r="AS200" i="9"/>
  <c r="AR476" i="9"/>
  <c r="AS476" i="9"/>
  <c r="AR128" i="9"/>
  <c r="AS128" i="9"/>
  <c r="AS130" i="9"/>
  <c r="AR130" i="9"/>
  <c r="AS332" i="9"/>
  <c r="AR332" i="9"/>
  <c r="AS497" i="9"/>
  <c r="AR497" i="9"/>
  <c r="AR486" i="9"/>
  <c r="AS486" i="9"/>
  <c r="AS290" i="9"/>
  <c r="AR290" i="9"/>
  <c r="AR245" i="9"/>
  <c r="AS245" i="9"/>
  <c r="AS180" i="9"/>
  <c r="AR180" i="9"/>
  <c r="AS308" i="9"/>
  <c r="AR308" i="9"/>
  <c r="AR219" i="9"/>
  <c r="AS219" i="9"/>
  <c r="AR99" i="9"/>
  <c r="AS99" i="9"/>
  <c r="AS253" i="9"/>
  <c r="AR253" i="9"/>
  <c r="AS505" i="9"/>
  <c r="AR505" i="9"/>
  <c r="AR65" i="9"/>
  <c r="AS65" i="9"/>
  <c r="AS466" i="9"/>
  <c r="AR466" i="9"/>
  <c r="AS344" i="9"/>
  <c r="AR344" i="9"/>
  <c r="AR211" i="9"/>
  <c r="AS211" i="9"/>
  <c r="AS408" i="9"/>
  <c r="AR408" i="9"/>
  <c r="AR338" i="9"/>
  <c r="AS338" i="9"/>
  <c r="AR100" i="9"/>
  <c r="AS100" i="9"/>
  <c r="AR395" i="9"/>
  <c r="AS395" i="9"/>
  <c r="AR405" i="9"/>
  <c r="AS405" i="9"/>
  <c r="AR265" i="9"/>
  <c r="AS265" i="9"/>
  <c r="AS384" i="9"/>
  <c r="AR384" i="9"/>
  <c r="AS83" i="9"/>
  <c r="AR83" i="9"/>
  <c r="AR162" i="9"/>
  <c r="AS162" i="9"/>
  <c r="AS246" i="9"/>
  <c r="AR246" i="9"/>
  <c r="AS72" i="9"/>
  <c r="AR72" i="9"/>
  <c r="AS91" i="9"/>
  <c r="AR91" i="9"/>
  <c r="AR377" i="9"/>
  <c r="AS377" i="9"/>
  <c r="AR221" i="9"/>
  <c r="AS221" i="9"/>
  <c r="AR388" i="9"/>
  <c r="AS388" i="9"/>
  <c r="AR81" i="9"/>
  <c r="AS81" i="9"/>
  <c r="AR442" i="9"/>
  <c r="AS442" i="9"/>
  <c r="AR333" i="9"/>
  <c r="AS333" i="9"/>
  <c r="AR61" i="9"/>
  <c r="AS61" i="9"/>
  <c r="AS301" i="9"/>
  <c r="AR301" i="9"/>
  <c r="AR70" i="9"/>
  <c r="AS70" i="9"/>
  <c r="AS292" i="9"/>
  <c r="AR292" i="9"/>
  <c r="AS321" i="9"/>
  <c r="AR321" i="9"/>
  <c r="AR86" i="9"/>
  <c r="AS86" i="9"/>
  <c r="AS392" i="9"/>
  <c r="AR392" i="9"/>
  <c r="AR367" i="9"/>
  <c r="AS367" i="9"/>
  <c r="AR371" i="9"/>
  <c r="AS371" i="9"/>
  <c r="AS192" i="9"/>
  <c r="AR192" i="9"/>
  <c r="AS348" i="9"/>
  <c r="AR348" i="9"/>
  <c r="AR441" i="9"/>
  <c r="AS441" i="9"/>
  <c r="AR174" i="9"/>
  <c r="AS174" i="9"/>
  <c r="AS214" i="9"/>
  <c r="AR214" i="9"/>
  <c r="AR409" i="9"/>
  <c r="AS409" i="9"/>
  <c r="AR64" i="9"/>
  <c r="AS64" i="9"/>
  <c r="AS260" i="9"/>
  <c r="AR260" i="9"/>
  <c r="AS317" i="9"/>
  <c r="AR317" i="9"/>
  <c r="AS396" i="9"/>
  <c r="AR396" i="9"/>
  <c r="AS131" i="9"/>
  <c r="AR131" i="9"/>
  <c r="AR79" i="9"/>
  <c r="AS79" i="9"/>
  <c r="AR193" i="9"/>
  <c r="AS193" i="9"/>
  <c r="AS341" i="9"/>
  <c r="AR341" i="9"/>
  <c r="AS329" i="9"/>
  <c r="AR329" i="9"/>
  <c r="AR399" i="9"/>
  <c r="AS399" i="9"/>
  <c r="AS475" i="9"/>
  <c r="AR475" i="9"/>
  <c r="AR450" i="9"/>
  <c r="AS450" i="9"/>
  <c r="AR14" i="9"/>
  <c r="AS14" i="9"/>
  <c r="AS18" i="9"/>
  <c r="AR18" i="9"/>
  <c r="AS27" i="9"/>
  <c r="AR27" i="9"/>
  <c r="AS24" i="9"/>
  <c r="AR24" i="9"/>
  <c r="AR33" i="9"/>
  <c r="AS33" i="9"/>
  <c r="AS16" i="9"/>
  <c r="AR16" i="9"/>
  <c r="X19" i="9"/>
  <c r="W19" i="9"/>
  <c r="AA61" i="9"/>
  <c r="Z61" i="9"/>
  <c r="AG482" i="9"/>
  <c r="AF482" i="9"/>
  <c r="AI344" i="9"/>
  <c r="AJ344" i="9"/>
  <c r="BG77" i="9"/>
  <c r="BH77" i="9"/>
  <c r="X295" i="9"/>
  <c r="W295" i="9"/>
  <c r="BE387" i="9"/>
  <c r="BD387" i="9"/>
  <c r="BS288" i="9"/>
  <c r="BT288" i="9"/>
  <c r="DD270" i="9"/>
  <c r="DC270" i="9"/>
  <c r="G301" i="9"/>
  <c r="H301" i="9"/>
  <c r="AS53" i="9"/>
  <c r="AR53" i="9"/>
  <c r="AR498" i="9"/>
  <c r="AS498" i="9"/>
  <c r="AR413" i="9"/>
  <c r="AS413" i="9"/>
  <c r="AS314" i="9"/>
  <c r="AR314" i="9"/>
  <c r="AR284" i="9"/>
  <c r="AS284" i="9"/>
  <c r="AR334" i="9"/>
  <c r="AS334" i="9"/>
  <c r="AS492" i="9"/>
  <c r="AR492" i="9"/>
  <c r="AS243" i="9"/>
  <c r="AR243" i="9"/>
  <c r="AR343" i="9"/>
  <c r="AS343" i="9"/>
  <c r="AS339" i="9"/>
  <c r="AR339" i="9"/>
  <c r="AS506" i="9"/>
  <c r="AR506" i="9"/>
  <c r="AR303" i="9"/>
  <c r="AS303" i="9"/>
  <c r="AS93" i="9"/>
  <c r="AR93" i="9"/>
  <c r="AR42" i="9"/>
  <c r="AS42" i="9"/>
  <c r="AR462" i="9"/>
  <c r="AS462" i="9"/>
  <c r="AS220" i="9"/>
  <c r="AR220" i="9"/>
  <c r="AR55" i="9"/>
  <c r="AS55" i="9"/>
  <c r="AR145" i="9"/>
  <c r="AS145" i="9"/>
  <c r="AR56" i="9"/>
  <c r="AS56" i="9"/>
  <c r="AS101" i="9"/>
  <c r="AR101" i="9"/>
  <c r="AS205" i="9"/>
  <c r="AR205" i="9"/>
  <c r="AR54" i="9"/>
  <c r="AS54" i="9"/>
  <c r="AR104" i="9"/>
  <c r="AS104" i="9"/>
  <c r="AR46" i="9"/>
  <c r="AS46" i="9"/>
  <c r="AS207" i="9"/>
  <c r="AR207" i="9"/>
  <c r="AS50" i="9"/>
  <c r="AR50" i="9"/>
  <c r="AR289" i="9"/>
  <c r="AS289" i="9"/>
  <c r="AR353" i="9"/>
  <c r="AS353" i="9"/>
  <c r="AR240" i="9"/>
  <c r="AS240" i="9"/>
  <c r="AS255" i="9"/>
  <c r="AR255" i="9"/>
  <c r="AR423" i="9"/>
  <c r="AS423" i="9"/>
  <c r="AS88" i="9"/>
  <c r="AR88" i="9"/>
  <c r="AR119" i="9"/>
  <c r="AS119" i="9"/>
  <c r="AR242" i="9"/>
  <c r="AS242" i="9"/>
  <c r="AS360" i="9"/>
  <c r="AR360" i="9"/>
  <c r="AS165" i="9"/>
  <c r="AR165" i="9"/>
  <c r="AR114" i="9"/>
  <c r="AS114" i="9"/>
  <c r="AR232" i="9"/>
  <c r="AS232" i="9"/>
  <c r="AR108" i="9"/>
  <c r="AS108" i="9"/>
  <c r="AR84" i="9"/>
  <c r="AS84" i="9"/>
  <c r="AR179" i="9"/>
  <c r="AS179" i="9"/>
  <c r="AS402" i="9"/>
  <c r="AR402" i="9"/>
  <c r="AR397" i="9"/>
  <c r="AS397" i="9"/>
  <c r="AS414" i="9"/>
  <c r="AR414" i="9"/>
  <c r="AR191" i="9"/>
  <c r="AS191" i="9"/>
  <c r="AR294" i="9"/>
  <c r="AS294" i="9"/>
  <c r="AR213" i="9"/>
  <c r="AS213" i="9"/>
  <c r="AR299" i="9"/>
  <c r="AS299" i="9"/>
  <c r="AR161" i="9"/>
  <c r="AS161" i="9"/>
  <c r="AR167" i="9"/>
  <c r="AS167" i="9"/>
  <c r="AS198" i="9"/>
  <c r="AR198" i="9"/>
  <c r="AS261" i="9"/>
  <c r="AR261" i="9"/>
  <c r="AR469" i="9"/>
  <c r="AS469" i="9"/>
  <c r="AS141" i="9"/>
  <c r="AR141" i="9"/>
  <c r="AS499" i="9"/>
  <c r="AR499" i="9"/>
  <c r="AR296" i="9"/>
  <c r="AS296" i="9"/>
  <c r="AR291" i="9"/>
  <c r="AS291" i="9"/>
  <c r="AR376" i="9"/>
  <c r="AS376" i="9"/>
  <c r="AS111" i="9"/>
  <c r="AR111" i="9"/>
  <c r="AR176" i="9"/>
  <c r="AS176" i="9"/>
  <c r="AS320" i="9"/>
  <c r="AR320" i="9"/>
  <c r="AS185" i="9"/>
  <c r="AR185" i="9"/>
  <c r="AS58" i="9"/>
  <c r="AR58" i="9"/>
  <c r="AR204" i="9"/>
  <c r="AS204" i="9"/>
  <c r="AR203" i="9"/>
  <c r="AS203" i="9"/>
  <c r="AS312" i="9"/>
  <c r="AR312" i="9"/>
  <c r="AS297" i="9"/>
  <c r="AR297" i="9"/>
  <c r="AS182" i="9"/>
  <c r="AR182" i="9"/>
  <c r="AR279" i="9"/>
  <c r="AS279" i="9"/>
  <c r="AR272" i="9"/>
  <c r="AS272" i="9"/>
  <c r="AS172" i="9"/>
  <c r="AR172" i="9"/>
  <c r="AR163" i="9"/>
  <c r="AS163" i="9"/>
  <c r="AR115" i="9"/>
  <c r="AS115" i="9"/>
  <c r="AR264" i="9"/>
  <c r="AS264" i="9"/>
  <c r="AS286" i="9"/>
  <c r="AR286" i="9"/>
  <c r="AS378" i="9"/>
  <c r="AR378" i="9"/>
  <c r="AR258" i="9"/>
  <c r="AS258" i="9"/>
  <c r="AR474" i="9"/>
  <c r="AS474" i="9"/>
  <c r="AR270" i="9"/>
  <c r="AS270" i="9"/>
  <c r="AR479" i="9"/>
  <c r="AS479" i="9"/>
  <c r="AR146" i="9"/>
  <c r="AS146" i="9"/>
  <c r="AS295" i="9"/>
  <c r="AR295" i="9"/>
  <c r="AR379" i="9"/>
  <c r="AS379" i="9"/>
  <c r="AR406" i="9"/>
  <c r="AS406" i="9"/>
  <c r="AS269" i="9"/>
  <c r="AR269" i="9"/>
  <c r="AS345" i="9"/>
  <c r="AR345" i="9"/>
  <c r="AR330" i="9"/>
  <c r="AS330" i="9"/>
  <c r="AS447" i="9"/>
  <c r="AR447" i="9"/>
  <c r="AS160" i="9"/>
  <c r="AR160" i="9"/>
  <c r="AR206" i="9"/>
  <c r="AS206" i="9"/>
  <c r="AS234" i="9"/>
  <c r="AR234" i="9"/>
  <c r="AR80" i="9"/>
  <c r="AS80" i="9"/>
  <c r="AS358" i="9"/>
  <c r="AR358" i="9"/>
  <c r="AS280" i="9"/>
  <c r="AR280" i="9"/>
  <c r="AS228" i="9"/>
  <c r="AR228" i="9"/>
  <c r="AS449" i="9"/>
  <c r="AR449" i="9"/>
  <c r="AS216" i="9"/>
  <c r="AR216" i="9"/>
  <c r="AR62" i="9"/>
  <c r="AS62" i="9"/>
  <c r="AS120" i="9"/>
  <c r="AR120" i="9"/>
  <c r="AR152" i="9"/>
  <c r="AS152" i="9"/>
  <c r="AS331" i="9"/>
  <c r="AR331" i="9"/>
  <c r="AS277" i="9"/>
  <c r="AR277" i="9"/>
  <c r="AR446" i="9"/>
  <c r="AS446" i="9"/>
  <c r="AS177" i="9"/>
  <c r="AR177" i="9"/>
  <c r="AS189" i="9"/>
  <c r="AR189" i="9"/>
  <c r="AS92" i="9"/>
  <c r="AR92" i="9"/>
  <c r="AS266" i="9"/>
  <c r="AR266" i="9"/>
  <c r="AS118" i="9"/>
  <c r="AR118" i="9"/>
  <c r="AR386" i="9"/>
  <c r="AS386" i="9"/>
  <c r="AS222" i="9"/>
  <c r="AR222" i="9"/>
  <c r="AS340" i="9"/>
  <c r="AR340" i="9"/>
  <c r="AR342" i="9"/>
  <c r="AS342" i="9"/>
  <c r="AS463" i="9"/>
  <c r="AR463" i="9"/>
  <c r="AR278" i="9"/>
  <c r="AS278" i="9"/>
  <c r="AR85" i="9"/>
  <c r="AS85" i="9"/>
  <c r="AR305" i="9"/>
  <c r="AS305" i="9"/>
  <c r="AS465" i="9"/>
  <c r="AR465" i="9"/>
  <c r="AR36" i="9"/>
  <c r="AS36" i="9"/>
  <c r="AR35" i="9"/>
  <c r="AS35" i="9"/>
  <c r="AR21" i="9"/>
  <c r="AS21" i="9"/>
  <c r="AR31" i="9"/>
  <c r="AS31" i="9"/>
  <c r="AR34" i="9"/>
  <c r="AS34" i="9"/>
  <c r="AR13" i="9"/>
  <c r="AS13" i="9"/>
  <c r="AS12" i="9"/>
  <c r="AR12" i="9"/>
  <c r="AS11" i="9"/>
  <c r="AR11" i="9"/>
  <c r="Z441" i="9"/>
  <c r="AA441" i="9"/>
  <c r="AG61" i="9"/>
  <c r="AF61" i="9"/>
  <c r="AI507" i="9"/>
  <c r="AJ507" i="9"/>
  <c r="BH383" i="9"/>
  <c r="BG383" i="9"/>
  <c r="X253" i="9"/>
  <c r="W253" i="9"/>
  <c r="BD330" i="9"/>
  <c r="BE330" i="9"/>
  <c r="AR500" i="9"/>
  <c r="AS500" i="9"/>
  <c r="AS359" i="9"/>
  <c r="AR359" i="9"/>
  <c r="AR285" i="9"/>
  <c r="AS285" i="9"/>
  <c r="AR374" i="9"/>
  <c r="AS374" i="9"/>
  <c r="AR60" i="9"/>
  <c r="AS60" i="9"/>
  <c r="AS501" i="9"/>
  <c r="AR501" i="9"/>
  <c r="AR263" i="9"/>
  <c r="AS263" i="9"/>
  <c r="AR471" i="9"/>
  <c r="AS471" i="9"/>
  <c r="AS326" i="9"/>
  <c r="AR326" i="9"/>
  <c r="AS196" i="9"/>
  <c r="AR196" i="9"/>
  <c r="AS169" i="9"/>
  <c r="AR169" i="9"/>
  <c r="AR98" i="9"/>
  <c r="AS98" i="9"/>
  <c r="AS309" i="9"/>
  <c r="AR309" i="9"/>
  <c r="AS456" i="9"/>
  <c r="AR456" i="9"/>
  <c r="AS496" i="9"/>
  <c r="AR496" i="9"/>
  <c r="AS427" i="9"/>
  <c r="AR427" i="9"/>
  <c r="AS352" i="9"/>
  <c r="AR352" i="9"/>
  <c r="AR419" i="9"/>
  <c r="AS419" i="9"/>
  <c r="AR493" i="9"/>
  <c r="AS493" i="9"/>
  <c r="AS15" i="9"/>
  <c r="AR15" i="9"/>
  <c r="AR30" i="9"/>
  <c r="AS30" i="9"/>
  <c r="AS32" i="9"/>
  <c r="AR32" i="9"/>
  <c r="AR28" i="9"/>
  <c r="AS28" i="9"/>
  <c r="AR19" i="9"/>
  <c r="AS19" i="9"/>
  <c r="AS17" i="9"/>
  <c r="AR17" i="9"/>
  <c r="AR25" i="9"/>
  <c r="AS25" i="9"/>
  <c r="AA416" i="9"/>
  <c r="Z416" i="9"/>
  <c r="AG442" i="9"/>
  <c r="AF442" i="9"/>
  <c r="BH190" i="9"/>
  <c r="BG190" i="9"/>
  <c r="BG160" i="9"/>
  <c r="BH160" i="9"/>
  <c r="W209" i="9"/>
  <c r="X209" i="9"/>
  <c r="AR8" i="9"/>
  <c r="AS8" i="9"/>
  <c r="AA291" i="9"/>
  <c r="Z291" i="9"/>
  <c r="Z385" i="9"/>
  <c r="AA385" i="9"/>
  <c r="AG420" i="9"/>
  <c r="AF420" i="9"/>
  <c r="AG175" i="9"/>
  <c r="AF175" i="9"/>
  <c r="AG499" i="9"/>
  <c r="AF499" i="9"/>
  <c r="AG274" i="9"/>
  <c r="AF274" i="9"/>
  <c r="AF51" i="9"/>
  <c r="AG51" i="9"/>
  <c r="AJ481" i="9"/>
  <c r="AI481" i="9"/>
  <c r="AJ474" i="9"/>
  <c r="AI474" i="9"/>
  <c r="AJ494" i="9"/>
  <c r="AI494" i="9"/>
  <c r="AI76" i="9"/>
  <c r="AJ76" i="9"/>
  <c r="BG419" i="9"/>
  <c r="BH419" i="9"/>
  <c r="BH101" i="9"/>
  <c r="BG101" i="9"/>
  <c r="BH179" i="9"/>
  <c r="BG179" i="9"/>
  <c r="BG211" i="9"/>
  <c r="BH211" i="9"/>
  <c r="BH68" i="9"/>
  <c r="BG68" i="9"/>
  <c r="BG250" i="9"/>
  <c r="BH250" i="9"/>
  <c r="X124" i="9"/>
  <c r="W124" i="9"/>
  <c r="W277" i="9"/>
  <c r="X277" i="9"/>
  <c r="W53" i="9"/>
  <c r="X53" i="9"/>
  <c r="W161" i="9"/>
  <c r="X161" i="9"/>
  <c r="BE170" i="9"/>
  <c r="BD170" i="9"/>
  <c r="BD333" i="9"/>
  <c r="BE333" i="9"/>
  <c r="BS447" i="9"/>
  <c r="BT447" i="9"/>
  <c r="DC91" i="9"/>
  <c r="DD91" i="9"/>
  <c r="X18" i="9"/>
  <c r="W18" i="9"/>
  <c r="AA477" i="9"/>
  <c r="Z477" i="9"/>
  <c r="Z149" i="9"/>
  <c r="AA149" i="9"/>
  <c r="Z262" i="9"/>
  <c r="AA262" i="9"/>
  <c r="Z64" i="9"/>
  <c r="AA64" i="9"/>
  <c r="AA214" i="9"/>
  <c r="Z214" i="9"/>
  <c r="AG178" i="9"/>
  <c r="AF178" i="9"/>
  <c r="AG183" i="9"/>
  <c r="AF183" i="9"/>
  <c r="AF422" i="9"/>
  <c r="AG422" i="9"/>
  <c r="AI20" i="9"/>
  <c r="AJ20" i="9"/>
  <c r="AJ460" i="9"/>
  <c r="AI460" i="9"/>
  <c r="AI385" i="9"/>
  <c r="AJ385" i="9"/>
  <c r="AI70" i="9"/>
  <c r="AJ70" i="9"/>
  <c r="AJ65" i="9"/>
  <c r="AI65" i="9"/>
  <c r="BG70" i="9"/>
  <c r="BH70" i="9"/>
  <c r="BH258" i="9"/>
  <c r="BG258" i="9"/>
  <c r="BH92" i="9"/>
  <c r="BG92" i="9"/>
  <c r="BH395" i="9"/>
  <c r="BG395" i="9"/>
  <c r="BG288" i="9"/>
  <c r="BH288" i="9"/>
  <c r="BH63" i="9"/>
  <c r="BG63" i="9"/>
  <c r="BG84" i="9"/>
  <c r="BH84" i="9"/>
  <c r="W121" i="9"/>
  <c r="X121" i="9"/>
  <c r="X233" i="9"/>
  <c r="W233" i="9"/>
  <c r="X207" i="9"/>
  <c r="W207" i="9"/>
  <c r="W92" i="9"/>
  <c r="X92" i="9"/>
  <c r="BE229" i="9"/>
  <c r="BD229" i="9"/>
  <c r="BD219" i="9"/>
  <c r="BE219" i="9"/>
  <c r="BD25" i="9"/>
  <c r="BE25" i="9"/>
  <c r="BS462" i="9"/>
  <c r="BT462" i="9"/>
  <c r="BS440" i="9"/>
  <c r="BT440" i="9"/>
  <c r="DD153" i="9"/>
  <c r="DC153" i="9"/>
  <c r="Q256" i="9"/>
  <c r="R256" i="9"/>
  <c r="Z494" i="9"/>
  <c r="AA494" i="9"/>
  <c r="Z336" i="9"/>
  <c r="AA336" i="9"/>
  <c r="Z198" i="9"/>
  <c r="AA198" i="9"/>
  <c r="AA478" i="9"/>
  <c r="Z478" i="9"/>
  <c r="AG304" i="9"/>
  <c r="AF304" i="9"/>
  <c r="AF154" i="9"/>
  <c r="AG154" i="9"/>
  <c r="AF372" i="9"/>
  <c r="AG372" i="9"/>
  <c r="AG111" i="9"/>
  <c r="AF111" i="9"/>
  <c r="AJ269" i="9"/>
  <c r="AI269" i="9"/>
  <c r="AJ64" i="9"/>
  <c r="AI64" i="9"/>
  <c r="AJ276" i="9"/>
  <c r="AI276" i="9"/>
  <c r="BG219" i="9"/>
  <c r="BH219" i="9"/>
  <c r="BH266" i="9"/>
  <c r="BG266" i="9"/>
  <c r="BG102" i="9"/>
  <c r="BH102" i="9"/>
  <c r="BH201" i="9"/>
  <c r="BG201" i="9"/>
  <c r="BH178" i="9"/>
  <c r="BG178" i="9"/>
  <c r="BG506" i="9"/>
  <c r="BH506" i="9"/>
  <c r="BG485" i="9"/>
  <c r="BH485" i="9"/>
  <c r="W426" i="9"/>
  <c r="X426" i="9"/>
  <c r="X387" i="9"/>
  <c r="W387" i="9"/>
  <c r="W453" i="9"/>
  <c r="X453" i="9"/>
  <c r="BD346" i="9"/>
  <c r="BE346" i="9"/>
  <c r="BE59" i="9"/>
  <c r="BD59" i="9"/>
  <c r="BS213" i="9"/>
  <c r="BT213" i="9"/>
  <c r="DC461" i="9"/>
  <c r="DD461" i="9"/>
  <c r="AD84" i="9"/>
  <c r="AC84" i="9"/>
  <c r="AS9" i="9"/>
  <c r="AR9" i="9"/>
  <c r="AA343" i="9"/>
  <c r="Z343" i="9"/>
  <c r="AA284" i="9"/>
  <c r="Z284" i="9"/>
  <c r="AA128" i="9"/>
  <c r="Z128" i="9"/>
  <c r="AA216" i="9"/>
  <c r="Z216" i="9"/>
  <c r="Z205" i="9"/>
  <c r="AA205" i="9"/>
  <c r="AA326" i="9"/>
  <c r="Z326" i="9"/>
  <c r="AA418" i="9"/>
  <c r="Z418" i="9"/>
  <c r="Z121" i="9"/>
  <c r="AA121" i="9"/>
  <c r="Z42" i="9"/>
  <c r="AA42" i="9"/>
  <c r="AA130" i="9"/>
  <c r="Z130" i="9"/>
  <c r="AA315" i="9"/>
  <c r="Z315" i="9"/>
  <c r="Z392" i="9"/>
  <c r="AA392" i="9"/>
  <c r="Z268" i="9"/>
  <c r="AA268" i="9"/>
  <c r="Z396" i="9"/>
  <c r="AA396" i="9"/>
  <c r="Z157" i="9"/>
  <c r="AA157" i="9"/>
  <c r="Z472" i="9"/>
  <c r="AA472" i="9"/>
  <c r="AF492" i="9"/>
  <c r="AG492" i="9"/>
  <c r="AG498" i="9"/>
  <c r="AF498" i="9"/>
  <c r="AF156" i="9"/>
  <c r="AG156" i="9"/>
  <c r="AG291" i="9"/>
  <c r="AF291" i="9"/>
  <c r="AF44" i="9"/>
  <c r="AG44" i="9"/>
  <c r="AF129" i="9"/>
  <c r="AG129" i="9"/>
  <c r="AF404" i="9"/>
  <c r="AG404" i="9"/>
  <c r="AG447" i="9"/>
  <c r="AF447" i="9"/>
  <c r="AF110" i="9"/>
  <c r="AG110" i="9"/>
  <c r="AG112" i="9"/>
  <c r="AF112" i="9"/>
  <c r="AG174" i="9"/>
  <c r="AF174" i="9"/>
  <c r="AG182" i="9"/>
  <c r="AF182" i="9"/>
  <c r="AG357" i="9"/>
  <c r="AF357" i="9"/>
  <c r="AF148" i="9"/>
  <c r="AG148" i="9"/>
  <c r="AF322" i="9"/>
  <c r="AG322" i="9"/>
  <c r="AG256" i="9"/>
  <c r="AF256" i="9"/>
  <c r="AJ303" i="9"/>
  <c r="AI303" i="9"/>
  <c r="AI370" i="9"/>
  <c r="AJ370" i="9"/>
  <c r="AI114" i="9"/>
  <c r="AJ114" i="9"/>
  <c r="AJ266" i="9"/>
  <c r="AI266" i="9"/>
  <c r="AI301" i="9"/>
  <c r="AJ301" i="9"/>
  <c r="AI77" i="9"/>
  <c r="AJ77" i="9"/>
  <c r="AI329" i="9"/>
  <c r="AJ329" i="9"/>
  <c r="AI170" i="9"/>
  <c r="AJ170" i="9"/>
  <c r="AI231" i="9"/>
  <c r="AJ231" i="9"/>
  <c r="AI391" i="9"/>
  <c r="AJ391" i="9"/>
  <c r="AJ395" i="9"/>
  <c r="AI395" i="9"/>
  <c r="AJ62" i="9"/>
  <c r="AI62" i="9"/>
  <c r="AJ116" i="9"/>
  <c r="AI116" i="9"/>
  <c r="AI500" i="9"/>
  <c r="AJ500" i="9"/>
  <c r="AI94" i="9"/>
  <c r="AJ94" i="9"/>
  <c r="AI417" i="9"/>
  <c r="AJ417" i="9"/>
  <c r="BH475" i="9"/>
  <c r="BG475" i="9"/>
  <c r="BG348" i="9"/>
  <c r="BH348" i="9"/>
  <c r="BG117" i="9"/>
  <c r="BH117" i="9"/>
  <c r="BH138" i="9"/>
  <c r="BG138" i="9"/>
  <c r="BH386" i="9"/>
  <c r="BG386" i="9"/>
  <c r="BG291" i="9"/>
  <c r="BH291" i="9"/>
  <c r="BG494" i="9"/>
  <c r="BH494" i="9"/>
  <c r="BG165" i="9"/>
  <c r="BH165" i="9"/>
  <c r="BG187" i="9"/>
  <c r="BH187" i="9"/>
  <c r="BH441" i="9"/>
  <c r="BG441" i="9"/>
  <c r="BH344" i="9"/>
  <c r="BG344" i="9"/>
  <c r="BG72" i="9"/>
  <c r="BH72" i="9"/>
  <c r="BG451" i="9"/>
  <c r="BH451" i="9"/>
  <c r="BH409" i="9"/>
  <c r="BG409" i="9"/>
  <c r="BG147" i="9"/>
  <c r="BH147" i="9"/>
  <c r="BG277" i="9"/>
  <c r="BH277" i="9"/>
  <c r="BH204" i="9"/>
  <c r="BG204" i="9"/>
  <c r="BG157" i="9"/>
  <c r="BH157" i="9"/>
  <c r="BH226" i="9"/>
  <c r="BG226" i="9"/>
  <c r="BH335" i="9"/>
  <c r="BG335" i="9"/>
  <c r="BG253" i="9"/>
  <c r="BH253" i="9"/>
  <c r="BH134" i="9"/>
  <c r="BG134" i="9"/>
  <c r="BH189" i="9"/>
  <c r="BG189" i="9"/>
  <c r="BG408" i="9"/>
  <c r="BH408" i="9"/>
  <c r="BH94" i="9"/>
  <c r="BG94" i="9"/>
  <c r="BH504" i="9"/>
  <c r="BG504" i="9"/>
  <c r="BG283" i="9"/>
  <c r="BH283" i="9"/>
  <c r="W64" i="9"/>
  <c r="X64" i="9"/>
  <c r="W174" i="9"/>
  <c r="X174" i="9"/>
  <c r="X407" i="9"/>
  <c r="W407" i="9"/>
  <c r="W468" i="9"/>
  <c r="X468" i="9"/>
  <c r="X56" i="9"/>
  <c r="W56" i="9"/>
  <c r="X128" i="9"/>
  <c r="W128" i="9"/>
  <c r="W109" i="9"/>
  <c r="X109" i="9"/>
  <c r="X204" i="9"/>
  <c r="W204" i="9"/>
  <c r="W189" i="9"/>
  <c r="X189" i="9"/>
  <c r="W406" i="9"/>
  <c r="X406" i="9"/>
  <c r="W179" i="9"/>
  <c r="X179" i="9"/>
  <c r="W395" i="9"/>
  <c r="X395" i="9"/>
  <c r="W165" i="9"/>
  <c r="X165" i="9"/>
  <c r="W344" i="9"/>
  <c r="X344" i="9"/>
  <c r="X323" i="9"/>
  <c r="W323" i="9"/>
  <c r="BE178" i="9"/>
  <c r="BD178" i="9"/>
  <c r="BD37" i="9"/>
  <c r="BE37" i="9"/>
  <c r="BE256" i="9"/>
  <c r="BD256" i="9"/>
  <c r="BD182" i="9"/>
  <c r="BE182" i="9"/>
  <c r="BD262" i="9"/>
  <c r="BE262" i="9"/>
  <c r="BD163" i="9"/>
  <c r="BE163" i="9"/>
  <c r="BE392" i="9"/>
  <c r="BD392" i="9"/>
  <c r="BS459" i="9"/>
  <c r="BT459" i="9"/>
  <c r="BS387" i="9"/>
  <c r="BT387" i="9"/>
  <c r="BS143" i="9"/>
  <c r="BT143" i="9"/>
  <c r="BS464" i="9"/>
  <c r="BT464" i="9"/>
  <c r="CX25" i="9"/>
  <c r="CW25" i="9"/>
  <c r="DD477" i="9"/>
  <c r="DC477" i="9"/>
  <c r="DC40" i="9"/>
  <c r="DD40" i="9"/>
  <c r="DD197" i="9"/>
  <c r="DC197" i="9"/>
  <c r="DD112" i="9"/>
  <c r="DC112" i="9"/>
  <c r="DC68" i="9"/>
  <c r="DD68" i="9"/>
  <c r="DC341" i="9"/>
  <c r="DD341" i="9"/>
  <c r="R216" i="9"/>
  <c r="Q216" i="9"/>
  <c r="AD473" i="9"/>
  <c r="AC473" i="9"/>
  <c r="AC272" i="9"/>
  <c r="AD272" i="9"/>
  <c r="W10" i="9"/>
  <c r="X10" i="9"/>
  <c r="Z20" i="9"/>
  <c r="AA20" i="9"/>
  <c r="AA109" i="9"/>
  <c r="Z109" i="9"/>
  <c r="Z318" i="9"/>
  <c r="AA318" i="9"/>
  <c r="AA372" i="9"/>
  <c r="Z372" i="9"/>
  <c r="Z380" i="9"/>
  <c r="AA380" i="9"/>
  <c r="Z299" i="9"/>
  <c r="AA299" i="9"/>
  <c r="Z419" i="9"/>
  <c r="AA419" i="9"/>
  <c r="Z294" i="9"/>
  <c r="AA294" i="9"/>
  <c r="Z152" i="9"/>
  <c r="AA152" i="9"/>
  <c r="AA212" i="9"/>
  <c r="Z212" i="9"/>
  <c r="Z507" i="9"/>
  <c r="AA507" i="9"/>
  <c r="Z390" i="9"/>
  <c r="AA390" i="9"/>
  <c r="AA77" i="9"/>
  <c r="Z77" i="9"/>
  <c r="Z312" i="9"/>
  <c r="AA312" i="9"/>
  <c r="AA366" i="9"/>
  <c r="Z366" i="9"/>
  <c r="Z297" i="9"/>
  <c r="AA297" i="9"/>
  <c r="Z361" i="9"/>
  <c r="AA361" i="9"/>
  <c r="AG438" i="9"/>
  <c r="AF438" i="9"/>
  <c r="AG164" i="9"/>
  <c r="AF164" i="9"/>
  <c r="AG440" i="9"/>
  <c r="AF440" i="9"/>
  <c r="AF345" i="9"/>
  <c r="AG345" i="9"/>
  <c r="AG460" i="9"/>
  <c r="AF460" i="9"/>
  <c r="AG461" i="9"/>
  <c r="AF461" i="9"/>
  <c r="AG387" i="9"/>
  <c r="AF387" i="9"/>
  <c r="AF78" i="9"/>
  <c r="AG78" i="9"/>
  <c r="AG283" i="9"/>
  <c r="AF283" i="9"/>
  <c r="AG377" i="9"/>
  <c r="AF377" i="9"/>
  <c r="AG493" i="9"/>
  <c r="AF493" i="9"/>
  <c r="AF160" i="9"/>
  <c r="AG160" i="9"/>
  <c r="AF213" i="9"/>
  <c r="AG213" i="9"/>
  <c r="AG270" i="9"/>
  <c r="AF270" i="9"/>
  <c r="AF277" i="9"/>
  <c r="AG277" i="9"/>
  <c r="AF141" i="9"/>
  <c r="AG141" i="9"/>
  <c r="AJ451" i="9"/>
  <c r="AI451" i="9"/>
  <c r="AI482" i="9"/>
  <c r="AJ482" i="9"/>
  <c r="AJ487" i="9"/>
  <c r="AI487" i="9"/>
  <c r="AJ239" i="9"/>
  <c r="AI239" i="9"/>
  <c r="AI151" i="9"/>
  <c r="AJ151" i="9"/>
  <c r="AJ342" i="9"/>
  <c r="AI342" i="9"/>
  <c r="AI296" i="9"/>
  <c r="AJ296" i="9"/>
  <c r="AI108" i="9"/>
  <c r="AJ108" i="9"/>
  <c r="AI74" i="9"/>
  <c r="AJ74" i="9"/>
  <c r="AI382" i="9"/>
  <c r="AJ382" i="9"/>
  <c r="AI191" i="9"/>
  <c r="AJ191" i="9"/>
  <c r="AJ43" i="9"/>
  <c r="AI43" i="9"/>
  <c r="AJ348" i="9"/>
  <c r="AI348" i="9"/>
  <c r="AJ161" i="9"/>
  <c r="AI161" i="9"/>
  <c r="AJ309" i="9"/>
  <c r="AI309" i="9"/>
  <c r="BH91" i="9"/>
  <c r="BG91" i="9"/>
  <c r="BG264" i="9"/>
  <c r="BH264" i="9"/>
  <c r="BH112" i="9"/>
  <c r="BG112" i="9"/>
  <c r="BG109" i="9"/>
  <c r="BH109" i="9"/>
  <c r="BG216" i="9"/>
  <c r="BH216" i="9"/>
  <c r="BH305" i="9"/>
  <c r="BG305" i="9"/>
  <c r="BH488" i="9"/>
  <c r="BG488" i="9"/>
  <c r="BG397" i="9"/>
  <c r="BH397" i="9"/>
  <c r="BG287" i="9"/>
  <c r="BH287" i="9"/>
  <c r="BH98" i="9"/>
  <c r="BG98" i="9"/>
  <c r="BG136" i="9"/>
  <c r="BH136" i="9"/>
  <c r="BH162" i="9"/>
  <c r="BG162" i="9"/>
  <c r="BG313" i="9"/>
  <c r="BH313" i="9"/>
  <c r="BH152" i="9"/>
  <c r="BG152" i="9"/>
  <c r="BG302" i="9"/>
  <c r="BH302" i="9"/>
  <c r="BH371" i="9"/>
  <c r="BG371" i="9"/>
  <c r="BH130" i="9"/>
  <c r="BG130" i="9"/>
  <c r="BG375" i="9"/>
  <c r="BH375" i="9"/>
  <c r="BG430" i="9"/>
  <c r="BH430" i="9"/>
  <c r="BG500" i="9"/>
  <c r="BH500" i="9"/>
  <c r="BH304" i="9"/>
  <c r="BG304" i="9"/>
  <c r="BH110" i="9"/>
  <c r="BG110" i="9"/>
  <c r="BH132" i="9"/>
  <c r="BG132" i="9"/>
  <c r="BG139" i="9"/>
  <c r="BH139" i="9"/>
  <c r="BG251" i="9"/>
  <c r="BH251" i="9"/>
  <c r="BG191" i="9"/>
  <c r="BH191" i="9"/>
  <c r="BG416" i="9"/>
  <c r="BH416" i="9"/>
  <c r="W382" i="9"/>
  <c r="X382" i="9"/>
  <c r="W364" i="9"/>
  <c r="X364" i="9"/>
  <c r="X270" i="9"/>
  <c r="W270" i="9"/>
  <c r="X70" i="9"/>
  <c r="W70" i="9"/>
  <c r="W304" i="9"/>
  <c r="X304" i="9"/>
  <c r="X145" i="9"/>
  <c r="W145" i="9"/>
  <c r="X86" i="9"/>
  <c r="W86" i="9"/>
  <c r="W52" i="9"/>
  <c r="X52" i="9"/>
  <c r="X220" i="9"/>
  <c r="W220" i="9"/>
  <c r="W488" i="9"/>
  <c r="X488" i="9"/>
  <c r="W473" i="9"/>
  <c r="X473" i="9"/>
  <c r="W82" i="9"/>
  <c r="X82" i="9"/>
  <c r="X98" i="9"/>
  <c r="W98" i="9"/>
  <c r="X401" i="9"/>
  <c r="W401" i="9"/>
  <c r="BE413" i="9"/>
  <c r="BD413" i="9"/>
  <c r="BE38" i="9"/>
  <c r="BD38" i="9"/>
  <c r="BE485" i="9"/>
  <c r="BD485" i="9"/>
  <c r="BD368" i="9"/>
  <c r="BE368" i="9"/>
  <c r="BD99" i="9"/>
  <c r="BE99" i="9"/>
  <c r="BD383" i="9"/>
  <c r="BE383" i="9"/>
  <c r="BD341" i="9"/>
  <c r="BE341" i="9"/>
  <c r="BD216" i="9"/>
  <c r="BE216" i="9"/>
  <c r="BT37" i="9"/>
  <c r="BS37" i="9"/>
  <c r="BT145" i="9"/>
  <c r="BS145" i="9"/>
  <c r="BS73" i="9"/>
  <c r="BT73" i="9"/>
  <c r="BT202" i="9"/>
  <c r="BS202" i="9"/>
  <c r="BS501" i="9"/>
  <c r="BT501" i="9"/>
  <c r="BS322" i="9"/>
  <c r="BT322" i="9"/>
  <c r="DD194" i="9"/>
  <c r="DC194" i="9"/>
  <c r="DC244" i="9"/>
  <c r="DD244" i="9"/>
  <c r="DD273" i="9"/>
  <c r="DC273" i="9"/>
  <c r="DD60" i="9"/>
  <c r="DC60" i="9"/>
  <c r="DC415" i="9"/>
  <c r="DD415" i="9"/>
  <c r="Q365" i="9"/>
  <c r="R365" i="9"/>
  <c r="Q200" i="9"/>
  <c r="R200" i="9"/>
  <c r="Q79" i="9"/>
  <c r="R79" i="9"/>
  <c r="AC220" i="9"/>
  <c r="AD220" i="9"/>
  <c r="AD129" i="9"/>
  <c r="AC129" i="9"/>
  <c r="W30" i="9"/>
  <c r="X30" i="9"/>
  <c r="AA412" i="9"/>
  <c r="Z412" i="9"/>
  <c r="Z473" i="9"/>
  <c r="AA473" i="9"/>
  <c r="AA452" i="9"/>
  <c r="Z452" i="9"/>
  <c r="AA391" i="9"/>
  <c r="Z391" i="9"/>
  <c r="AA454" i="9"/>
  <c r="Z454" i="9"/>
  <c r="Z450" i="9"/>
  <c r="AA450" i="9"/>
  <c r="Z367" i="9"/>
  <c r="AA367" i="9"/>
  <c r="AA468" i="9"/>
  <c r="Z468" i="9"/>
  <c r="Z421" i="9"/>
  <c r="AA421" i="9"/>
  <c r="Z283" i="9"/>
  <c r="AA283" i="9"/>
  <c r="Z500" i="9"/>
  <c r="AA500" i="9"/>
  <c r="Z346" i="9"/>
  <c r="AA346" i="9"/>
  <c r="AA345" i="9"/>
  <c r="Z345" i="9"/>
  <c r="AA54" i="9"/>
  <c r="Z54" i="9"/>
  <c r="AA405" i="9"/>
  <c r="Z405" i="9"/>
  <c r="AA359" i="9"/>
  <c r="Z359" i="9"/>
  <c r="AG428" i="9"/>
  <c r="AF428" i="9"/>
  <c r="AG455" i="9"/>
  <c r="AF455" i="9"/>
  <c r="AG180" i="9"/>
  <c r="AF180" i="9"/>
  <c r="AG125" i="9"/>
  <c r="AF125" i="9"/>
  <c r="AG430" i="9"/>
  <c r="AF430" i="9"/>
  <c r="AF69" i="9"/>
  <c r="AG69" i="9"/>
  <c r="AG120" i="9"/>
  <c r="AF120" i="9"/>
  <c r="AF417" i="9"/>
  <c r="AG417" i="9"/>
  <c r="AG176" i="9"/>
  <c r="AF176" i="9"/>
  <c r="AG360" i="9"/>
  <c r="AF360" i="9"/>
  <c r="AF102" i="9"/>
  <c r="AG102" i="9"/>
  <c r="AG181" i="9"/>
  <c r="AF181" i="9"/>
  <c r="AG344" i="9"/>
  <c r="AF344" i="9"/>
  <c r="AJ319" i="9"/>
  <c r="AI319" i="9"/>
  <c r="AI506" i="9"/>
  <c r="AJ506" i="9"/>
  <c r="AJ353" i="9"/>
  <c r="AI353" i="9"/>
  <c r="AJ68" i="9"/>
  <c r="AI68" i="9"/>
  <c r="AJ447" i="9"/>
  <c r="AI447" i="9"/>
  <c r="AI162" i="9"/>
  <c r="AJ162" i="9"/>
  <c r="AJ380" i="9"/>
  <c r="AI380" i="9"/>
  <c r="AJ470" i="9"/>
  <c r="AI470" i="9"/>
  <c r="AJ56" i="9"/>
  <c r="AI56" i="9"/>
  <c r="AJ297" i="9"/>
  <c r="AI297" i="9"/>
  <c r="AJ250" i="9"/>
  <c r="AI250" i="9"/>
  <c r="AI87" i="9"/>
  <c r="AJ87" i="9"/>
  <c r="AI501" i="9"/>
  <c r="AJ501" i="9"/>
  <c r="AI357" i="9"/>
  <c r="AJ357" i="9"/>
  <c r="AJ123" i="9"/>
  <c r="AI123" i="9"/>
  <c r="AJ51" i="9"/>
  <c r="AI51" i="9"/>
  <c r="BH374" i="9"/>
  <c r="BG374" i="9"/>
  <c r="BG385" i="9"/>
  <c r="BH385" i="9"/>
  <c r="BH128" i="9"/>
  <c r="BG128" i="9"/>
  <c r="BH71" i="9"/>
  <c r="BG71" i="9"/>
  <c r="BH338" i="9"/>
  <c r="BG338" i="9"/>
  <c r="BH496" i="9"/>
  <c r="BG496" i="9"/>
  <c r="BH111" i="9"/>
  <c r="BG111" i="9"/>
  <c r="BG364" i="9"/>
  <c r="BH364" i="9"/>
  <c r="BH311" i="9"/>
  <c r="BG311" i="9"/>
  <c r="BH234" i="9"/>
  <c r="BG234" i="9"/>
  <c r="BG410" i="9"/>
  <c r="BH410" i="9"/>
  <c r="BG387" i="9"/>
  <c r="BH387" i="9"/>
  <c r="BH81" i="9"/>
  <c r="BG81" i="9"/>
  <c r="BH214" i="9"/>
  <c r="BG214" i="9"/>
  <c r="BG105" i="9"/>
  <c r="BH105" i="9"/>
  <c r="BH86" i="9"/>
  <c r="BG86" i="9"/>
  <c r="BH238" i="9"/>
  <c r="BG238" i="9"/>
  <c r="BG41" i="9"/>
  <c r="BH41" i="9"/>
  <c r="BH399" i="9"/>
  <c r="BG399" i="9"/>
  <c r="BG230" i="9"/>
  <c r="BH230" i="9"/>
  <c r="BH360" i="9"/>
  <c r="BG360" i="9"/>
  <c r="BG473" i="9"/>
  <c r="BH473" i="9"/>
  <c r="BH433" i="9"/>
  <c r="BG433" i="9"/>
  <c r="BH476" i="9"/>
  <c r="BG476" i="9"/>
  <c r="BG484" i="9"/>
  <c r="BH484" i="9"/>
  <c r="BG224" i="9"/>
  <c r="BH224" i="9"/>
  <c r="W38" i="9"/>
  <c r="X38" i="9"/>
  <c r="X199" i="9"/>
  <c r="W199" i="9"/>
  <c r="X367" i="9"/>
  <c r="W367" i="9"/>
  <c r="W396" i="9"/>
  <c r="X396" i="9"/>
  <c r="X116" i="9"/>
  <c r="W116" i="9"/>
  <c r="W303" i="9"/>
  <c r="X303" i="9"/>
  <c r="W50" i="9"/>
  <c r="X50" i="9"/>
  <c r="W119" i="9"/>
  <c r="X119" i="9"/>
  <c r="X105" i="9"/>
  <c r="W105" i="9"/>
  <c r="X300" i="9"/>
  <c r="W300" i="9"/>
  <c r="X260" i="9"/>
  <c r="W260" i="9"/>
  <c r="W501" i="9"/>
  <c r="X501" i="9"/>
  <c r="X45" i="9"/>
  <c r="W45" i="9"/>
  <c r="X183" i="9"/>
  <c r="W183" i="9"/>
  <c r="W238" i="9"/>
  <c r="X238" i="9"/>
  <c r="BD489" i="9"/>
  <c r="BE489" i="9"/>
  <c r="BE294" i="9"/>
  <c r="BD294" i="9"/>
  <c r="BE65" i="9"/>
  <c r="BD65" i="9"/>
  <c r="BE278" i="9"/>
  <c r="BD278" i="9"/>
  <c r="BS109" i="9"/>
  <c r="BT109" i="9"/>
  <c r="BS389" i="9"/>
  <c r="BT389" i="9"/>
  <c r="BS390" i="9"/>
  <c r="BT390" i="9"/>
  <c r="BS277" i="9"/>
  <c r="BT277" i="9"/>
  <c r="BS85" i="9"/>
  <c r="BT85" i="9"/>
  <c r="DD119" i="9"/>
  <c r="DC119" i="9"/>
  <c r="DC133" i="9"/>
  <c r="DD133" i="9"/>
  <c r="DD332" i="9"/>
  <c r="DC332" i="9"/>
  <c r="DD396" i="9"/>
  <c r="DC396" i="9"/>
  <c r="Q366" i="9"/>
  <c r="R366" i="9"/>
  <c r="Q406" i="9"/>
  <c r="R406" i="9"/>
  <c r="AC353" i="9"/>
  <c r="AD353" i="9"/>
  <c r="AC479" i="9"/>
  <c r="AD479" i="9"/>
  <c r="W13" i="9"/>
  <c r="X13" i="9"/>
  <c r="W15" i="9"/>
  <c r="X15" i="9"/>
  <c r="AA313" i="9"/>
  <c r="Z313" i="9"/>
  <c r="AA438" i="9"/>
  <c r="Z438" i="9"/>
  <c r="AA334" i="9"/>
  <c r="Z334" i="9"/>
  <c r="AA403" i="9"/>
  <c r="Z403" i="9"/>
  <c r="Z349" i="9"/>
  <c r="AA349" i="9"/>
  <c r="Z203" i="9"/>
  <c r="AA203" i="9"/>
  <c r="AA354" i="9"/>
  <c r="Z354" i="9"/>
  <c r="AA398" i="9"/>
  <c r="Z398" i="9"/>
  <c r="Z379" i="9"/>
  <c r="AA379" i="9"/>
  <c r="Z377" i="9"/>
  <c r="AA377" i="9"/>
  <c r="Z208" i="9"/>
  <c r="AA208" i="9"/>
  <c r="AA456" i="9"/>
  <c r="Z456" i="9"/>
  <c r="Z49" i="9"/>
  <c r="AA49" i="9"/>
  <c r="Z241" i="9"/>
  <c r="AA241" i="9"/>
  <c r="AA300" i="9"/>
  <c r="Z300" i="9"/>
  <c r="Z73" i="9"/>
  <c r="AA73" i="9"/>
  <c r="AA265" i="9"/>
  <c r="Z265" i="9"/>
  <c r="AA286" i="9"/>
  <c r="Z286" i="9"/>
  <c r="Z189" i="9"/>
  <c r="AA189" i="9"/>
  <c r="Z267" i="9"/>
  <c r="AA267" i="9"/>
  <c r="Z63" i="9"/>
  <c r="AA63" i="9"/>
  <c r="Z360" i="9"/>
  <c r="AA360" i="9"/>
  <c r="AA72" i="9"/>
  <c r="Z72" i="9"/>
  <c r="Z464" i="9"/>
  <c r="AA464" i="9"/>
  <c r="Z496" i="9"/>
  <c r="AA496" i="9"/>
  <c r="AA56" i="9"/>
  <c r="Z56" i="9"/>
  <c r="AA44" i="9"/>
  <c r="Z44" i="9"/>
  <c r="Z455" i="9"/>
  <c r="AA455" i="9"/>
  <c r="Z114" i="9"/>
  <c r="AA114" i="9"/>
  <c r="Z103" i="9"/>
  <c r="AA103" i="9"/>
  <c r="AA497" i="9"/>
  <c r="Z497" i="9"/>
  <c r="AA204" i="9"/>
  <c r="Z204" i="9"/>
  <c r="AA335" i="9"/>
  <c r="Z335" i="9"/>
  <c r="Z301" i="9"/>
  <c r="AA301" i="9"/>
  <c r="AA134" i="9"/>
  <c r="Z134" i="9"/>
  <c r="AA237" i="9"/>
  <c r="Z237" i="9"/>
  <c r="AA182" i="9"/>
  <c r="Z182" i="9"/>
  <c r="AA90" i="9"/>
  <c r="Z90" i="9"/>
  <c r="AA471" i="9"/>
  <c r="Z471" i="9"/>
  <c r="AA393" i="9"/>
  <c r="Z393" i="9"/>
  <c r="Z415" i="9"/>
  <c r="AA415" i="9"/>
  <c r="Z39" i="9"/>
  <c r="AA39" i="9"/>
  <c r="Z431" i="9"/>
  <c r="AA431" i="9"/>
  <c r="AA376" i="9"/>
  <c r="Z376" i="9"/>
  <c r="Z154" i="9"/>
  <c r="AA154" i="9"/>
  <c r="Z107" i="9"/>
  <c r="AA107" i="9"/>
  <c r="AA341" i="9"/>
  <c r="Z341" i="9"/>
  <c r="Z207" i="9"/>
  <c r="AA207" i="9"/>
  <c r="Z225" i="9"/>
  <c r="AA225" i="9"/>
  <c r="Z151" i="9"/>
  <c r="AA151" i="9"/>
  <c r="Z295" i="9"/>
  <c r="AA295" i="9"/>
  <c r="Z246" i="9"/>
  <c r="AA246" i="9"/>
  <c r="AA68" i="9"/>
  <c r="Z68" i="9"/>
  <c r="AA356" i="9"/>
  <c r="Z356" i="9"/>
  <c r="Z322" i="9"/>
  <c r="AA322" i="9"/>
  <c r="AF503" i="9"/>
  <c r="AG503" i="9"/>
  <c r="AG303" i="9"/>
  <c r="AF303" i="9"/>
  <c r="AF459" i="9"/>
  <c r="AG459" i="9"/>
  <c r="AG403" i="9"/>
  <c r="AF403" i="9"/>
  <c r="AF481" i="9"/>
  <c r="AG481" i="9"/>
  <c r="AG401" i="9"/>
  <c r="AF401" i="9"/>
  <c r="AF477" i="9"/>
  <c r="AG477" i="9"/>
  <c r="AF198" i="9"/>
  <c r="AG198" i="9"/>
  <c r="AF251" i="9"/>
  <c r="AG251" i="9"/>
  <c r="AF485" i="9"/>
  <c r="AG485" i="9"/>
  <c r="AG288" i="9"/>
  <c r="AF288" i="9"/>
  <c r="AG355" i="9"/>
  <c r="AF355" i="9"/>
  <c r="AG150" i="9"/>
  <c r="AF150" i="9"/>
  <c r="AG250" i="9"/>
  <c r="AF250" i="9"/>
  <c r="AG202" i="9"/>
  <c r="AF202" i="9"/>
  <c r="AG497" i="9"/>
  <c r="AF497" i="9"/>
  <c r="AG223" i="9"/>
  <c r="AF223" i="9"/>
  <c r="AG354" i="9"/>
  <c r="AF354" i="9"/>
  <c r="AG84" i="9"/>
  <c r="AF84" i="9"/>
  <c r="AG424" i="9"/>
  <c r="AF424" i="9"/>
  <c r="AF115" i="9"/>
  <c r="AG115" i="9"/>
  <c r="AF362" i="9"/>
  <c r="AG362" i="9"/>
  <c r="AF62" i="9"/>
  <c r="AG62" i="9"/>
  <c r="AF411" i="9"/>
  <c r="AG411" i="9"/>
  <c r="AF436" i="9"/>
  <c r="AG436" i="9"/>
  <c r="AG192" i="9"/>
  <c r="AF192" i="9"/>
  <c r="AF290" i="9"/>
  <c r="AG290" i="9"/>
  <c r="AF379" i="9"/>
  <c r="AG379" i="9"/>
  <c r="AG471" i="9"/>
  <c r="AF471" i="9"/>
  <c r="AF172" i="9"/>
  <c r="AG172" i="9"/>
  <c r="AG353" i="9"/>
  <c r="AF353" i="9"/>
  <c r="AF346" i="9"/>
  <c r="AG346" i="9"/>
  <c r="AG114" i="9"/>
  <c r="AF114" i="9"/>
  <c r="AF119" i="9"/>
  <c r="AG119" i="9"/>
  <c r="AG457" i="9"/>
  <c r="AF457" i="9"/>
  <c r="AG68" i="9"/>
  <c r="AF68" i="9"/>
  <c r="AG361" i="9"/>
  <c r="AF361" i="9"/>
  <c r="AG124" i="9"/>
  <c r="AF124" i="9"/>
  <c r="AG266" i="9"/>
  <c r="AF266" i="9"/>
  <c r="AF432" i="9"/>
  <c r="AG432" i="9"/>
  <c r="AF118" i="9"/>
  <c r="AG118" i="9"/>
  <c r="AG302" i="9"/>
  <c r="AF302" i="9"/>
  <c r="AG374" i="9"/>
  <c r="AF374" i="9"/>
  <c r="AG467" i="9"/>
  <c r="AF467" i="9"/>
  <c r="AG255" i="9"/>
  <c r="AF255" i="9"/>
  <c r="AG289" i="9"/>
  <c r="AF289" i="9"/>
  <c r="AG95" i="9"/>
  <c r="AF95" i="9"/>
  <c r="AF77" i="9"/>
  <c r="AG77" i="9"/>
  <c r="AF137" i="9"/>
  <c r="AG137" i="9"/>
  <c r="AF123" i="9"/>
  <c r="AG123" i="9"/>
  <c r="AG121" i="9"/>
  <c r="AF121" i="9"/>
  <c r="AF206" i="9"/>
  <c r="AG206" i="9"/>
  <c r="AG367" i="9"/>
  <c r="AF367" i="9"/>
  <c r="AG407" i="9"/>
  <c r="AF407" i="9"/>
  <c r="AG45" i="9"/>
  <c r="AF45" i="9"/>
  <c r="AF414" i="9"/>
  <c r="AG414" i="9"/>
  <c r="AF312" i="9"/>
  <c r="AG312" i="9"/>
  <c r="AG246" i="9"/>
  <c r="AF246" i="9"/>
  <c r="AJ459" i="9"/>
  <c r="AI459" i="9"/>
  <c r="AI413" i="9"/>
  <c r="AJ413" i="9"/>
  <c r="AI420" i="9"/>
  <c r="AJ420" i="9"/>
  <c r="AI444" i="9"/>
  <c r="AJ444" i="9"/>
  <c r="AJ233" i="9"/>
  <c r="AI233" i="9"/>
  <c r="AI205" i="9"/>
  <c r="AJ205" i="9"/>
  <c r="AJ144" i="9"/>
  <c r="AI144" i="9"/>
  <c r="AI237" i="9"/>
  <c r="AJ237" i="9"/>
  <c r="AI200" i="9"/>
  <c r="AJ200" i="9"/>
  <c r="AI124" i="9"/>
  <c r="AJ124" i="9"/>
  <c r="AJ80" i="9"/>
  <c r="AI80" i="9"/>
  <c r="AI122" i="9"/>
  <c r="AJ122" i="9"/>
  <c r="AJ374" i="9"/>
  <c r="AI374" i="9"/>
  <c r="AJ138" i="9"/>
  <c r="AI138" i="9"/>
  <c r="AI360" i="9"/>
  <c r="AJ360" i="9"/>
  <c r="AI148" i="9"/>
  <c r="AJ148" i="9"/>
  <c r="AI442" i="9"/>
  <c r="AJ442" i="9"/>
  <c r="AJ305" i="9"/>
  <c r="AI305" i="9"/>
  <c r="AI42" i="9"/>
  <c r="AJ42" i="9"/>
  <c r="AI294" i="9"/>
  <c r="AJ294" i="9"/>
  <c r="AJ225" i="9"/>
  <c r="AI225" i="9"/>
  <c r="AJ288" i="9"/>
  <c r="AI288" i="9"/>
  <c r="AI212" i="9"/>
  <c r="AJ212" i="9"/>
  <c r="AJ206" i="9"/>
  <c r="AI206" i="9"/>
  <c r="AJ260" i="9"/>
  <c r="AI260" i="9"/>
  <c r="AI352" i="9"/>
  <c r="AJ352" i="9"/>
  <c r="AJ368" i="9"/>
  <c r="AI368" i="9"/>
  <c r="AI223" i="9"/>
  <c r="AJ223" i="9"/>
  <c r="AI167" i="9"/>
  <c r="AJ167" i="9"/>
  <c r="AJ261" i="9"/>
  <c r="AI261" i="9"/>
  <c r="AJ454" i="9"/>
  <c r="AI454" i="9"/>
  <c r="AI467" i="9"/>
  <c r="AJ467" i="9"/>
  <c r="AJ92" i="9"/>
  <c r="AI92" i="9"/>
  <c r="AI189" i="9"/>
  <c r="AJ189" i="9"/>
  <c r="AI85" i="9"/>
  <c r="AJ85" i="9"/>
  <c r="AI125" i="9"/>
  <c r="AJ125" i="9"/>
  <c r="AI183" i="9"/>
  <c r="AJ183" i="9"/>
  <c r="AJ103" i="9"/>
  <c r="AI103" i="9"/>
  <c r="AJ244" i="9"/>
  <c r="AI244" i="9"/>
  <c r="AI338" i="9"/>
  <c r="AJ338" i="9"/>
  <c r="AJ49" i="9"/>
  <c r="AI49" i="9"/>
  <c r="AJ57" i="9"/>
  <c r="AI57" i="9"/>
  <c r="AI281" i="9"/>
  <c r="AJ281" i="9"/>
  <c r="AJ194" i="9"/>
  <c r="AI194" i="9"/>
  <c r="AI137" i="9"/>
  <c r="AJ137" i="9"/>
  <c r="AJ235" i="9"/>
  <c r="AI235" i="9"/>
  <c r="AJ408" i="9"/>
  <c r="AI408" i="9"/>
  <c r="AJ152" i="9"/>
  <c r="AI152" i="9"/>
  <c r="AI456" i="9"/>
  <c r="AJ456" i="9"/>
  <c r="AI364" i="9"/>
  <c r="AJ364" i="9"/>
  <c r="AI135" i="9"/>
  <c r="AJ135" i="9"/>
  <c r="AI141" i="9"/>
  <c r="AJ141" i="9"/>
  <c r="AI422" i="9"/>
  <c r="AJ422" i="9"/>
  <c r="AI98" i="9"/>
  <c r="AJ98" i="9"/>
  <c r="BH20" i="9"/>
  <c r="BG20" i="9"/>
  <c r="BG429" i="9"/>
  <c r="BH429" i="9"/>
  <c r="BH452" i="9"/>
  <c r="BG452" i="9"/>
  <c r="BH196" i="9"/>
  <c r="BG196" i="9"/>
  <c r="BG124" i="9"/>
  <c r="BH124" i="9"/>
  <c r="BG153" i="9"/>
  <c r="BH153" i="9"/>
  <c r="BG472" i="9"/>
  <c r="BH472" i="9"/>
  <c r="BG100" i="9"/>
  <c r="BH100" i="9"/>
  <c r="BH389" i="9"/>
  <c r="BG389" i="9"/>
  <c r="BH67" i="9"/>
  <c r="BG67" i="9"/>
  <c r="BG232" i="9"/>
  <c r="BH232" i="9"/>
  <c r="BH151" i="9"/>
  <c r="BG151" i="9"/>
  <c r="BG207" i="9"/>
  <c r="BH207" i="9"/>
  <c r="BH203" i="9"/>
  <c r="BG203" i="9"/>
  <c r="BG403" i="9"/>
  <c r="BH403" i="9"/>
  <c r="BH477" i="9"/>
  <c r="BG477" i="9"/>
  <c r="BG331" i="9"/>
  <c r="BH331" i="9"/>
  <c r="BG85" i="9"/>
  <c r="BH85" i="9"/>
  <c r="BH107" i="9"/>
  <c r="BG107" i="9"/>
  <c r="BG221" i="9"/>
  <c r="BH221" i="9"/>
  <c r="BG382" i="9"/>
  <c r="BH382" i="9"/>
  <c r="BG119" i="9"/>
  <c r="BH119" i="9"/>
  <c r="BG78" i="9"/>
  <c r="BH78" i="9"/>
  <c r="BG358" i="9"/>
  <c r="BH358" i="9"/>
  <c r="BH464" i="9"/>
  <c r="BG464" i="9"/>
  <c r="BG209" i="9"/>
  <c r="BH209" i="9"/>
  <c r="BG66" i="9"/>
  <c r="BH66" i="9"/>
  <c r="BH181" i="9"/>
  <c r="BG181" i="9"/>
  <c r="BH351" i="9"/>
  <c r="BG351" i="9"/>
  <c r="BG69" i="9"/>
  <c r="BH69" i="9"/>
  <c r="BH378" i="9"/>
  <c r="BG378" i="9"/>
  <c r="BH377" i="9"/>
  <c r="BG377" i="9"/>
  <c r="BG164" i="9"/>
  <c r="BH164" i="9"/>
  <c r="BG47" i="9"/>
  <c r="BH47" i="9"/>
  <c r="BG89" i="9"/>
  <c r="BH89" i="9"/>
  <c r="BG428" i="9"/>
  <c r="BH428" i="9"/>
  <c r="BG192" i="9"/>
  <c r="BH192" i="9"/>
  <c r="BH227" i="9"/>
  <c r="BG227" i="9"/>
  <c r="BG456" i="9"/>
  <c r="BH456" i="9"/>
  <c r="BH208" i="9"/>
  <c r="BG208" i="9"/>
  <c r="BH263" i="9"/>
  <c r="BG263" i="9"/>
  <c r="BG384" i="9"/>
  <c r="BH384" i="9"/>
  <c r="BG434" i="9"/>
  <c r="BH434" i="9"/>
  <c r="BG497" i="9"/>
  <c r="BH497" i="9"/>
  <c r="BH237" i="9"/>
  <c r="BG237" i="9"/>
  <c r="BG499" i="9"/>
  <c r="BH499" i="9"/>
  <c r="BH414" i="9"/>
  <c r="BG414" i="9"/>
  <c r="BG249" i="9"/>
  <c r="BH249" i="9"/>
  <c r="BH423" i="9"/>
  <c r="BG423" i="9"/>
  <c r="BH314" i="9"/>
  <c r="BG314" i="9"/>
  <c r="BH349" i="9"/>
  <c r="BG349" i="9"/>
  <c r="BG411" i="9"/>
  <c r="BH411" i="9"/>
  <c r="BG342" i="9"/>
  <c r="BH342" i="9"/>
  <c r="BH404" i="9"/>
  <c r="BG404" i="9"/>
  <c r="BH286" i="9"/>
  <c r="BG286" i="9"/>
  <c r="BH206" i="9"/>
  <c r="BG206" i="9"/>
  <c r="BG298" i="9"/>
  <c r="BH298" i="9"/>
  <c r="BH320" i="9"/>
  <c r="BG320" i="9"/>
  <c r="BG137" i="9"/>
  <c r="BH137" i="9"/>
  <c r="BH352" i="9"/>
  <c r="BG352" i="9"/>
  <c r="BG340" i="9"/>
  <c r="BH340" i="9"/>
  <c r="BH285" i="9"/>
  <c r="BG285" i="9"/>
  <c r="BG437" i="9"/>
  <c r="BH437" i="9"/>
  <c r="BH362" i="9"/>
  <c r="BG362" i="9"/>
  <c r="BG424" i="9"/>
  <c r="BH424" i="9"/>
  <c r="BH244" i="9"/>
  <c r="BG244" i="9"/>
  <c r="BH182" i="9"/>
  <c r="BG182" i="9"/>
  <c r="BG197" i="9"/>
  <c r="BH197" i="9"/>
  <c r="BG432" i="9"/>
  <c r="BH432" i="9"/>
  <c r="BG96" i="9"/>
  <c r="BH96" i="9"/>
  <c r="BG271" i="9"/>
  <c r="BH271" i="9"/>
  <c r="BG357" i="9"/>
  <c r="BH357" i="9"/>
  <c r="BG52" i="9"/>
  <c r="BH52" i="9"/>
  <c r="BG343" i="9"/>
  <c r="BH343" i="9"/>
  <c r="BG186" i="9"/>
  <c r="BH186" i="9"/>
  <c r="BH317" i="9"/>
  <c r="BG317" i="9"/>
  <c r="BG61" i="9"/>
  <c r="BH61" i="9"/>
  <c r="BG425" i="9"/>
  <c r="BH425" i="9"/>
  <c r="BG79" i="9"/>
  <c r="BH79" i="9"/>
  <c r="BG103" i="9"/>
  <c r="BH103" i="9"/>
  <c r="BG296" i="9"/>
  <c r="BH296" i="9"/>
  <c r="BG261" i="9"/>
  <c r="BH261" i="9"/>
  <c r="BH135" i="9"/>
  <c r="BG135" i="9"/>
  <c r="BG242" i="9"/>
  <c r="BH242" i="9"/>
  <c r="BH39" i="9"/>
  <c r="BG39" i="9"/>
  <c r="BG507" i="9"/>
  <c r="BH507" i="9"/>
  <c r="BH46" i="9"/>
  <c r="BG46" i="9"/>
  <c r="BG502" i="9"/>
  <c r="BH502" i="9"/>
  <c r="BG440" i="9"/>
  <c r="BH440" i="9"/>
  <c r="BH442" i="9"/>
  <c r="BG442" i="9"/>
  <c r="BG367" i="9"/>
  <c r="BH367" i="9"/>
  <c r="BH217" i="9"/>
  <c r="BG217" i="9"/>
  <c r="BG292" i="9"/>
  <c r="BH292" i="9"/>
  <c r="BH199" i="9"/>
  <c r="BG199" i="9"/>
  <c r="BH468" i="9"/>
  <c r="BG468" i="9"/>
  <c r="BG123" i="9"/>
  <c r="BH123" i="9"/>
  <c r="BG65" i="9"/>
  <c r="BH65" i="9"/>
  <c r="BH220" i="9"/>
  <c r="BG220" i="9"/>
  <c r="BG93" i="9"/>
  <c r="BH93" i="9"/>
  <c r="BG82" i="9"/>
  <c r="BH82" i="9"/>
  <c r="BH417" i="9"/>
  <c r="BG417" i="9"/>
  <c r="BG312" i="9"/>
  <c r="BH312" i="9"/>
  <c r="BG122" i="9"/>
  <c r="BH122" i="9"/>
  <c r="BH213" i="9"/>
  <c r="BG213" i="9"/>
  <c r="BG51" i="9"/>
  <c r="BH51" i="9"/>
  <c r="BH205" i="9"/>
  <c r="BG205" i="9"/>
  <c r="BH289" i="9"/>
  <c r="BG289" i="9"/>
  <c r="W102" i="9"/>
  <c r="X102" i="9"/>
  <c r="X368" i="9"/>
  <c r="W368" i="9"/>
  <c r="W363" i="9"/>
  <c r="X363" i="9"/>
  <c r="X215" i="9"/>
  <c r="W215" i="9"/>
  <c r="X107" i="9"/>
  <c r="W107" i="9"/>
  <c r="W210" i="9"/>
  <c r="X210" i="9"/>
  <c r="X59" i="9"/>
  <c r="W59" i="9"/>
  <c r="X333" i="9"/>
  <c r="W333" i="9"/>
  <c r="X390" i="9"/>
  <c r="W390" i="9"/>
  <c r="W287" i="9"/>
  <c r="X287" i="9"/>
  <c r="X288" i="9"/>
  <c r="W288" i="9"/>
  <c r="W106" i="9"/>
  <c r="X106" i="9"/>
  <c r="W99" i="9"/>
  <c r="X99" i="9"/>
  <c r="X337" i="9"/>
  <c r="W337" i="9"/>
  <c r="W331" i="9"/>
  <c r="X331" i="9"/>
  <c r="W405" i="9"/>
  <c r="X405" i="9"/>
  <c r="X208" i="9"/>
  <c r="W208" i="9"/>
  <c r="W76" i="9"/>
  <c r="X76" i="9"/>
  <c r="X156" i="9"/>
  <c r="W156" i="9"/>
  <c r="X226" i="9"/>
  <c r="W226" i="9"/>
  <c r="X293" i="9"/>
  <c r="W293" i="9"/>
  <c r="W452" i="9"/>
  <c r="X452" i="9"/>
  <c r="X184" i="9"/>
  <c r="W184" i="9"/>
  <c r="X158" i="9"/>
  <c r="W158" i="9"/>
  <c r="W134" i="9"/>
  <c r="X134" i="9"/>
  <c r="X477" i="9"/>
  <c r="W477" i="9"/>
  <c r="W169" i="9"/>
  <c r="X169" i="9"/>
  <c r="X297" i="9"/>
  <c r="W297" i="9"/>
  <c r="W494" i="9"/>
  <c r="X494" i="9"/>
  <c r="X432" i="9"/>
  <c r="W432" i="9"/>
  <c r="X267" i="9"/>
  <c r="W267" i="9"/>
  <c r="X127" i="9"/>
  <c r="W127" i="9"/>
  <c r="W480" i="9"/>
  <c r="X480" i="9"/>
  <c r="X203" i="9"/>
  <c r="W203" i="9"/>
  <c r="X454" i="9"/>
  <c r="W454" i="9"/>
  <c r="X327" i="9"/>
  <c r="W327" i="9"/>
  <c r="X475" i="9"/>
  <c r="W475" i="9"/>
  <c r="X71" i="9"/>
  <c r="W71" i="9"/>
  <c r="W290" i="9"/>
  <c r="X290" i="9"/>
  <c r="W111" i="9"/>
  <c r="X111" i="9"/>
  <c r="W176" i="9"/>
  <c r="X176" i="9"/>
  <c r="X375" i="9"/>
  <c r="W375" i="9"/>
  <c r="X307" i="9"/>
  <c r="W307" i="9"/>
  <c r="X369" i="9"/>
  <c r="W369" i="9"/>
  <c r="W461" i="9"/>
  <c r="X461" i="9"/>
  <c r="W317" i="9"/>
  <c r="X317" i="9"/>
  <c r="X181" i="9"/>
  <c r="W181" i="9"/>
  <c r="W422" i="9"/>
  <c r="X422" i="9"/>
  <c r="X460" i="9"/>
  <c r="W460" i="9"/>
  <c r="X420" i="9"/>
  <c r="W420" i="9"/>
  <c r="W171" i="9"/>
  <c r="X171" i="9"/>
  <c r="W467" i="9"/>
  <c r="X467" i="9"/>
  <c r="W251" i="9"/>
  <c r="X251" i="9"/>
  <c r="X177" i="9"/>
  <c r="W177" i="9"/>
  <c r="W61" i="9"/>
  <c r="X61" i="9"/>
  <c r="W230" i="9"/>
  <c r="X230" i="9"/>
  <c r="W84" i="9"/>
  <c r="X84" i="9"/>
  <c r="X241" i="9"/>
  <c r="W241" i="9"/>
  <c r="X41" i="9"/>
  <c r="W41" i="9"/>
  <c r="AC25" i="9"/>
  <c r="AD25" i="9"/>
  <c r="BD502" i="9"/>
  <c r="BE502" i="9"/>
  <c r="BE412" i="9"/>
  <c r="BD412" i="9"/>
  <c r="BD420" i="9"/>
  <c r="BE420" i="9"/>
  <c r="BD226" i="9"/>
  <c r="BE226" i="9"/>
  <c r="BE50" i="9"/>
  <c r="BD50" i="9"/>
  <c r="BD44" i="9"/>
  <c r="BE44" i="9"/>
  <c r="BD57" i="9"/>
  <c r="BE57" i="9"/>
  <c r="BD55" i="9"/>
  <c r="BE55" i="9"/>
  <c r="BE134" i="9"/>
  <c r="BD134" i="9"/>
  <c r="BE136" i="9"/>
  <c r="BD136" i="9"/>
  <c r="BD167" i="9"/>
  <c r="BE167" i="9"/>
  <c r="BD145" i="9"/>
  <c r="BE145" i="9"/>
  <c r="BD360" i="9"/>
  <c r="BE360" i="9"/>
  <c r="BD58" i="9"/>
  <c r="BE58" i="9"/>
  <c r="BD276" i="9"/>
  <c r="BE276" i="9"/>
  <c r="BD133" i="9"/>
  <c r="BE133" i="9"/>
  <c r="BE261" i="9"/>
  <c r="BD261" i="9"/>
  <c r="BE137" i="9"/>
  <c r="BD137" i="9"/>
  <c r="BE372" i="9"/>
  <c r="BD372" i="9"/>
  <c r="BD201" i="9"/>
  <c r="BE201" i="9"/>
  <c r="BE270" i="9"/>
  <c r="BD270" i="9"/>
  <c r="BE168" i="9"/>
  <c r="BD168" i="9"/>
  <c r="BD266" i="9"/>
  <c r="BE266" i="9"/>
  <c r="BE501" i="9"/>
  <c r="BD501" i="9"/>
  <c r="BE86" i="9"/>
  <c r="BD86" i="9"/>
  <c r="BE280" i="9"/>
  <c r="BD280" i="9"/>
  <c r="BE337" i="9"/>
  <c r="BD337" i="9"/>
  <c r="BE367" i="9"/>
  <c r="BD367" i="9"/>
  <c r="BT477" i="9"/>
  <c r="BS477" i="9"/>
  <c r="BT473" i="9"/>
  <c r="BS473" i="9"/>
  <c r="BT229" i="9"/>
  <c r="BS229" i="9"/>
  <c r="BT46" i="9"/>
  <c r="BS46" i="9"/>
  <c r="BT353" i="9"/>
  <c r="BS353" i="9"/>
  <c r="BT140" i="9"/>
  <c r="BS140" i="9"/>
  <c r="BS57" i="9"/>
  <c r="BT57" i="9"/>
  <c r="BS283" i="9"/>
  <c r="BT283" i="9"/>
  <c r="BT170" i="9"/>
  <c r="BS170" i="9"/>
  <c r="BS161" i="9"/>
  <c r="BT161" i="9"/>
  <c r="BT402" i="9"/>
  <c r="BS402" i="9"/>
  <c r="BS141" i="9"/>
  <c r="BT141" i="9"/>
  <c r="BS379" i="9"/>
  <c r="BT379" i="9"/>
  <c r="BT466" i="9"/>
  <c r="BS466" i="9"/>
  <c r="BT469" i="9"/>
  <c r="BS469" i="9"/>
  <c r="BT376" i="9"/>
  <c r="BS376" i="9"/>
  <c r="BS120" i="9"/>
  <c r="BT120" i="9"/>
  <c r="BS180" i="9"/>
  <c r="BT180" i="9"/>
  <c r="BT275" i="9"/>
  <c r="BS275" i="9"/>
  <c r="BS490" i="9"/>
  <c r="BT490" i="9"/>
  <c r="BS177" i="9"/>
  <c r="BT177" i="9"/>
  <c r="BT292" i="9"/>
  <c r="BS292" i="9"/>
  <c r="BT252" i="9"/>
  <c r="BS252" i="9"/>
  <c r="BT337" i="9"/>
  <c r="BS337" i="9"/>
  <c r="Q25" i="9"/>
  <c r="R25" i="9"/>
  <c r="DD349" i="9"/>
  <c r="DC349" i="9"/>
  <c r="DD413" i="9"/>
  <c r="DC413" i="9"/>
  <c r="DD401" i="9"/>
  <c r="DC401" i="9"/>
  <c r="DD327" i="9"/>
  <c r="DC327" i="9"/>
  <c r="DC380" i="9"/>
  <c r="DD380" i="9"/>
  <c r="DD138" i="9"/>
  <c r="DC138" i="9"/>
  <c r="DC57" i="9"/>
  <c r="DD57" i="9"/>
  <c r="DC346" i="9"/>
  <c r="DD346" i="9"/>
  <c r="DD432" i="9"/>
  <c r="DC432" i="9"/>
  <c r="DC287" i="9"/>
  <c r="DD287" i="9"/>
  <c r="DC431" i="9"/>
  <c r="DD431" i="9"/>
  <c r="DD145" i="9"/>
  <c r="DC145" i="9"/>
  <c r="DD161" i="9"/>
  <c r="DC161" i="9"/>
  <c r="DC291" i="9"/>
  <c r="DD291" i="9"/>
  <c r="DC245" i="9"/>
  <c r="DD245" i="9"/>
  <c r="DD151" i="9"/>
  <c r="DC151" i="9"/>
  <c r="DC227" i="9"/>
  <c r="DD227" i="9"/>
  <c r="DC246" i="9"/>
  <c r="DD246" i="9"/>
  <c r="DD377" i="9"/>
  <c r="DC377" i="9"/>
  <c r="DD62" i="9"/>
  <c r="DC62" i="9"/>
  <c r="DC192" i="9"/>
  <c r="DD192" i="9"/>
  <c r="DC440" i="9"/>
  <c r="DD440" i="9"/>
  <c r="DC98" i="9"/>
  <c r="DD98" i="9"/>
  <c r="DC465" i="9"/>
  <c r="DD465" i="9"/>
  <c r="Q403" i="9"/>
  <c r="R403" i="9"/>
  <c r="Q96" i="9"/>
  <c r="R96" i="9"/>
  <c r="Q453" i="9"/>
  <c r="R453" i="9"/>
  <c r="Q323" i="9"/>
  <c r="R323" i="9"/>
  <c r="Q277" i="9"/>
  <c r="R277" i="9"/>
  <c r="AC365" i="9"/>
  <c r="AD365" i="9"/>
  <c r="AD48" i="9"/>
  <c r="AC48" i="9"/>
  <c r="AD150" i="9"/>
  <c r="AC150" i="9"/>
  <c r="AD126" i="9"/>
  <c r="AC126" i="9"/>
  <c r="AD447" i="9"/>
  <c r="AC447" i="9"/>
  <c r="AC102" i="9"/>
  <c r="AD102" i="9"/>
  <c r="AR10" i="9"/>
  <c r="AS10" i="9"/>
  <c r="X28" i="9"/>
  <c r="W28" i="9"/>
  <c r="X27" i="9"/>
  <c r="W27" i="9"/>
  <c r="W32" i="9"/>
  <c r="X32" i="9"/>
  <c r="X22" i="9"/>
  <c r="W22" i="9"/>
  <c r="Z369" i="9"/>
  <c r="AA369" i="9"/>
  <c r="AA458" i="9"/>
  <c r="Z458" i="9"/>
  <c r="AA503" i="9"/>
  <c r="Z503" i="9"/>
  <c r="AA481" i="9"/>
  <c r="Z481" i="9"/>
  <c r="AA444" i="9"/>
  <c r="Z444" i="9"/>
  <c r="AA483" i="9"/>
  <c r="Z483" i="9"/>
  <c r="Z498" i="9"/>
  <c r="AA498" i="9"/>
  <c r="AA310" i="9"/>
  <c r="Z310" i="9"/>
  <c r="AA48" i="9"/>
  <c r="Z48" i="9"/>
  <c r="AA238" i="9"/>
  <c r="Z238" i="9"/>
  <c r="AA200" i="9"/>
  <c r="Z200" i="9"/>
  <c r="Z112" i="9"/>
  <c r="AA112" i="9"/>
  <c r="Z425" i="9"/>
  <c r="AA425" i="9"/>
  <c r="Z177" i="9"/>
  <c r="AA177" i="9"/>
  <c r="AA132" i="9"/>
  <c r="Z132" i="9"/>
  <c r="Z400" i="9"/>
  <c r="AA400" i="9"/>
  <c r="Z41" i="9"/>
  <c r="AA41" i="9"/>
  <c r="AA110" i="9"/>
  <c r="Z110" i="9"/>
  <c r="AA287" i="9"/>
  <c r="Z287" i="9"/>
  <c r="AA161" i="9"/>
  <c r="Z161" i="9"/>
  <c r="AA490" i="9"/>
  <c r="Z490" i="9"/>
  <c r="Z188" i="9"/>
  <c r="AA188" i="9"/>
  <c r="AA411" i="9"/>
  <c r="Z411" i="9"/>
  <c r="AA353" i="9"/>
  <c r="Z353" i="9"/>
  <c r="Z138" i="9"/>
  <c r="AA138" i="9"/>
  <c r="Z394" i="9"/>
  <c r="AA394" i="9"/>
  <c r="AA368" i="9"/>
  <c r="Z368" i="9"/>
  <c r="Z176" i="9"/>
  <c r="AA176" i="9"/>
  <c r="Z488" i="9"/>
  <c r="AA488" i="9"/>
  <c r="Z422" i="9"/>
  <c r="AA422" i="9"/>
  <c r="AA104" i="9"/>
  <c r="Z104" i="9"/>
  <c r="Z57" i="9"/>
  <c r="AA57" i="9"/>
  <c r="Z434" i="9"/>
  <c r="AA434" i="9"/>
  <c r="Z194" i="9"/>
  <c r="AA194" i="9"/>
  <c r="AA133" i="9"/>
  <c r="Z133" i="9"/>
  <c r="Z219" i="9"/>
  <c r="AA219" i="9"/>
  <c r="Z344" i="9"/>
  <c r="AA344" i="9"/>
  <c r="AA120" i="9"/>
  <c r="Z120" i="9"/>
  <c r="Z409" i="9"/>
  <c r="AA409" i="9"/>
  <c r="AA101" i="9"/>
  <c r="Z101" i="9"/>
  <c r="Z432" i="9"/>
  <c r="AA432" i="9"/>
  <c r="AA389" i="9"/>
  <c r="Z389" i="9"/>
  <c r="AA270" i="9"/>
  <c r="Z270" i="9"/>
  <c r="AA258" i="9"/>
  <c r="Z258" i="9"/>
  <c r="Z97" i="9"/>
  <c r="AA97" i="9"/>
  <c r="Z60" i="9"/>
  <c r="AA60" i="9"/>
  <c r="Z423" i="9"/>
  <c r="AA423" i="9"/>
  <c r="AA250" i="9"/>
  <c r="Z250" i="9"/>
  <c r="AA172" i="9"/>
  <c r="Z172" i="9"/>
  <c r="Z362" i="9"/>
  <c r="AA362" i="9"/>
  <c r="Z404" i="9"/>
  <c r="AA404" i="9"/>
  <c r="AA430" i="9"/>
  <c r="Z430" i="9"/>
  <c r="Z220" i="9"/>
  <c r="AA220" i="9"/>
  <c r="Z139" i="9"/>
  <c r="AA139" i="9"/>
  <c r="Z457" i="9"/>
  <c r="AA457" i="9"/>
  <c r="AA479" i="9"/>
  <c r="Z479" i="9"/>
  <c r="Z234" i="9"/>
  <c r="AA234" i="9"/>
  <c r="Z292" i="9"/>
  <c r="AA292" i="9"/>
  <c r="AA437" i="9"/>
  <c r="Z437" i="9"/>
  <c r="AA86" i="9"/>
  <c r="Z86" i="9"/>
  <c r="Z358" i="9"/>
  <c r="AA358" i="9"/>
  <c r="AG412" i="9"/>
  <c r="AF412" i="9"/>
  <c r="AG484" i="9"/>
  <c r="AF484" i="9"/>
  <c r="AG483" i="9"/>
  <c r="AF483" i="9"/>
  <c r="AF52" i="9"/>
  <c r="AG52" i="9"/>
  <c r="AF71" i="9"/>
  <c r="AG71" i="9"/>
  <c r="AG448" i="9"/>
  <c r="AF448" i="9"/>
  <c r="AG334" i="9"/>
  <c r="AF334" i="9"/>
  <c r="AF413" i="9"/>
  <c r="AG413" i="9"/>
  <c r="AF47" i="9"/>
  <c r="AG47" i="9"/>
  <c r="AG468" i="9"/>
  <c r="AF468" i="9"/>
  <c r="AG405" i="9"/>
  <c r="AF405" i="9"/>
  <c r="AG104" i="9"/>
  <c r="AF104" i="9"/>
  <c r="AF67" i="9"/>
  <c r="AG67" i="9"/>
  <c r="AF65" i="9"/>
  <c r="AG65" i="9"/>
  <c r="AF257" i="9"/>
  <c r="AG257" i="9"/>
  <c r="AF184" i="9"/>
  <c r="AG184" i="9"/>
  <c r="AF218" i="9"/>
  <c r="AG218" i="9"/>
  <c r="AG167" i="9"/>
  <c r="AF167" i="9"/>
  <c r="AF199" i="9"/>
  <c r="AG199" i="9"/>
  <c r="AG368" i="9"/>
  <c r="AF368" i="9"/>
  <c r="AF265" i="9"/>
  <c r="AG265" i="9"/>
  <c r="AF295" i="9"/>
  <c r="AG295" i="9"/>
  <c r="AF449" i="9"/>
  <c r="AG449" i="9"/>
  <c r="AG419" i="9"/>
  <c r="AF419" i="9"/>
  <c r="AG465" i="9"/>
  <c r="AF465" i="9"/>
  <c r="AF214" i="9"/>
  <c r="AG214" i="9"/>
  <c r="AF418" i="9"/>
  <c r="AG418" i="9"/>
  <c r="AG197" i="9"/>
  <c r="AF197" i="9"/>
  <c r="AF487" i="9"/>
  <c r="AG487" i="9"/>
  <c r="AF264" i="9"/>
  <c r="AG264" i="9"/>
  <c r="AF97" i="9"/>
  <c r="AG97" i="9"/>
  <c r="AF189" i="9"/>
  <c r="AG189" i="9"/>
  <c r="AG100" i="9"/>
  <c r="AF100" i="9"/>
  <c r="AF144" i="9"/>
  <c r="AG144" i="9"/>
  <c r="AF96" i="9"/>
  <c r="AG96" i="9"/>
  <c r="AF191" i="9"/>
  <c r="AG191" i="9"/>
  <c r="AG476" i="9"/>
  <c r="AF476" i="9"/>
  <c r="AG273" i="9"/>
  <c r="AF273" i="9"/>
  <c r="AF356" i="9"/>
  <c r="AG356" i="9"/>
  <c r="AF359" i="9"/>
  <c r="AG359" i="9"/>
  <c r="AF80" i="9"/>
  <c r="AG80" i="9"/>
  <c r="AG317" i="9"/>
  <c r="AF317" i="9"/>
  <c r="AF466" i="9"/>
  <c r="AG466" i="9"/>
  <c r="AF42" i="9"/>
  <c r="AG42" i="9"/>
  <c r="AG408" i="9"/>
  <c r="AF408" i="9"/>
  <c r="AG193" i="9"/>
  <c r="AF193" i="9"/>
  <c r="AF271" i="9"/>
  <c r="AG271" i="9"/>
  <c r="AF88" i="9"/>
  <c r="AG88" i="9"/>
  <c r="AG195" i="9"/>
  <c r="AF195" i="9"/>
  <c r="AG203" i="9"/>
  <c r="AF203" i="9"/>
  <c r="AG351" i="9"/>
  <c r="AF351" i="9"/>
  <c r="AG390" i="9"/>
  <c r="AF390" i="9"/>
  <c r="AG474" i="9"/>
  <c r="AF474" i="9"/>
  <c r="AG81" i="9"/>
  <c r="AF81" i="9"/>
  <c r="AG285" i="9"/>
  <c r="AF285" i="9"/>
  <c r="AF210" i="9"/>
  <c r="AG210" i="9"/>
  <c r="AG39" i="9"/>
  <c r="AF39" i="9"/>
  <c r="AF462" i="9"/>
  <c r="AG462" i="9"/>
  <c r="AG158" i="9"/>
  <c r="AF158" i="9"/>
  <c r="AG132" i="9"/>
  <c r="AF132" i="9"/>
  <c r="AI483" i="9"/>
  <c r="AJ483" i="9"/>
  <c r="AI318" i="9"/>
  <c r="AJ318" i="9"/>
  <c r="AI401" i="9"/>
  <c r="AJ401" i="9"/>
  <c r="AJ473" i="9"/>
  <c r="AI473" i="9"/>
  <c r="AI445" i="9"/>
  <c r="AJ445" i="9"/>
  <c r="AI334" i="9"/>
  <c r="AJ334" i="9"/>
  <c r="AJ180" i="9"/>
  <c r="AI180" i="9"/>
  <c r="AI404" i="9"/>
  <c r="AJ404" i="9"/>
  <c r="AI75" i="9"/>
  <c r="AJ75" i="9"/>
  <c r="AJ242" i="9"/>
  <c r="AI242" i="9"/>
  <c r="AJ457" i="9"/>
  <c r="AI457" i="9"/>
  <c r="AI452" i="9"/>
  <c r="AJ452" i="9"/>
  <c r="AJ217" i="9"/>
  <c r="AI217" i="9"/>
  <c r="AJ228" i="9"/>
  <c r="AI228" i="9"/>
  <c r="AI372" i="9"/>
  <c r="AJ372" i="9"/>
  <c r="AJ289" i="9"/>
  <c r="AI289" i="9"/>
  <c r="AI195" i="9"/>
  <c r="AJ195" i="9"/>
  <c r="AI146" i="9"/>
  <c r="AJ146" i="9"/>
  <c r="AI356" i="9"/>
  <c r="AJ356" i="9"/>
  <c r="AJ326" i="9"/>
  <c r="AI326" i="9"/>
  <c r="AJ415" i="9"/>
  <c r="AI415" i="9"/>
  <c r="AI40" i="9"/>
  <c r="AJ40" i="9"/>
  <c r="AJ431" i="9"/>
  <c r="AI431" i="9"/>
  <c r="AI282" i="9"/>
  <c r="AJ282" i="9"/>
  <c r="AI100" i="9"/>
  <c r="AJ100" i="9"/>
  <c r="AI333" i="9"/>
  <c r="AJ333" i="9"/>
  <c r="AI118" i="9"/>
  <c r="AJ118" i="9"/>
  <c r="AI363" i="9"/>
  <c r="AJ363" i="9"/>
  <c r="AI130" i="9"/>
  <c r="AJ130" i="9"/>
  <c r="AI104" i="9"/>
  <c r="AJ104" i="9"/>
  <c r="AJ197" i="9"/>
  <c r="AI197" i="9"/>
  <c r="AJ398" i="9"/>
  <c r="AI398" i="9"/>
  <c r="AJ265" i="9"/>
  <c r="AI265" i="9"/>
  <c r="AJ490" i="9"/>
  <c r="AI490" i="9"/>
  <c r="AJ188" i="9"/>
  <c r="AI188" i="9"/>
  <c r="AI278" i="9"/>
  <c r="AJ278" i="9"/>
  <c r="AJ84" i="9"/>
  <c r="AI84" i="9"/>
  <c r="AJ418" i="9"/>
  <c r="AI418" i="9"/>
  <c r="AI397" i="9"/>
  <c r="AJ397" i="9"/>
  <c r="AI69" i="9"/>
  <c r="AJ69" i="9"/>
  <c r="AI480" i="9"/>
  <c r="AJ480" i="9"/>
  <c r="AI286" i="9"/>
  <c r="AJ286" i="9"/>
  <c r="AI321" i="9"/>
  <c r="AJ321" i="9"/>
  <c r="AI392" i="9"/>
  <c r="AJ392" i="9"/>
  <c r="AJ187" i="9"/>
  <c r="AI187" i="9"/>
  <c r="AJ44" i="9"/>
  <c r="AI44" i="9"/>
  <c r="AI271" i="9"/>
  <c r="AJ271" i="9"/>
  <c r="AJ88" i="9"/>
  <c r="AI88" i="9"/>
  <c r="AI173" i="9"/>
  <c r="AJ173" i="9"/>
  <c r="AI73" i="9"/>
  <c r="AJ73" i="9"/>
  <c r="AI203" i="9"/>
  <c r="AJ203" i="9"/>
  <c r="AJ211" i="9"/>
  <c r="AI211" i="9"/>
  <c r="AJ275" i="9"/>
  <c r="AI275" i="9"/>
  <c r="AJ322" i="9"/>
  <c r="AI322" i="9"/>
  <c r="AI463" i="9"/>
  <c r="AJ463" i="9"/>
  <c r="AJ376" i="9"/>
  <c r="AI376" i="9"/>
  <c r="AI462" i="9"/>
  <c r="AJ462" i="9"/>
  <c r="AI394" i="9"/>
  <c r="AJ394" i="9"/>
  <c r="AJ158" i="9"/>
  <c r="AI158" i="9"/>
  <c r="AJ184" i="9"/>
  <c r="AI184" i="9"/>
  <c r="AJ307" i="9"/>
  <c r="AI307" i="9"/>
  <c r="AJ430" i="9"/>
  <c r="AI430" i="9"/>
  <c r="BH210" i="9"/>
  <c r="BG210" i="9"/>
  <c r="BH131" i="9"/>
  <c r="BG131" i="9"/>
  <c r="BH248" i="9"/>
  <c r="BG248" i="9"/>
  <c r="BH323" i="9"/>
  <c r="BG323" i="9"/>
  <c r="BG482" i="9"/>
  <c r="BH482" i="9"/>
  <c r="BH141" i="9"/>
  <c r="BG141" i="9"/>
  <c r="BG265" i="9"/>
  <c r="BH265" i="9"/>
  <c r="BG436" i="9"/>
  <c r="BH436" i="9"/>
  <c r="BH300" i="9"/>
  <c r="BG300" i="9"/>
  <c r="BH402" i="9"/>
  <c r="BG402" i="9"/>
  <c r="BH435" i="9"/>
  <c r="BG435" i="9"/>
  <c r="BG267" i="9"/>
  <c r="BH267" i="9"/>
  <c r="BG353" i="9"/>
  <c r="BH353" i="9"/>
  <c r="BG243" i="9"/>
  <c r="BH243" i="9"/>
  <c r="BG228" i="9"/>
  <c r="BH228" i="9"/>
  <c r="BH388" i="9"/>
  <c r="BG388" i="9"/>
  <c r="BH396" i="9"/>
  <c r="BG396" i="9"/>
  <c r="BH188" i="9"/>
  <c r="BG188" i="9"/>
  <c r="BH118" i="9"/>
  <c r="BG118" i="9"/>
  <c r="BH490" i="9"/>
  <c r="BG490" i="9"/>
  <c r="BG326" i="9"/>
  <c r="BH326" i="9"/>
  <c r="BG421" i="9"/>
  <c r="BH421" i="9"/>
  <c r="BG355" i="9"/>
  <c r="BH355" i="9"/>
  <c r="BH407" i="9"/>
  <c r="BG407" i="9"/>
  <c r="BH422" i="9"/>
  <c r="BG422" i="9"/>
  <c r="BH479" i="9"/>
  <c r="BG479" i="9"/>
  <c r="BG95" i="9"/>
  <c r="BH95" i="9"/>
  <c r="BG372" i="9"/>
  <c r="BH372" i="9"/>
  <c r="BG373" i="9"/>
  <c r="BH373" i="9"/>
  <c r="BG276" i="9"/>
  <c r="BH276" i="9"/>
  <c r="BG106" i="9"/>
  <c r="BH106" i="9"/>
  <c r="BG380" i="9"/>
  <c r="BH380" i="9"/>
  <c r="BG104" i="9"/>
  <c r="BH104" i="9"/>
  <c r="BH458" i="9"/>
  <c r="BG458" i="9"/>
  <c r="BG420" i="9"/>
  <c r="BH420" i="9"/>
  <c r="BG465" i="9"/>
  <c r="BH465" i="9"/>
  <c r="BH493" i="9"/>
  <c r="BG493" i="9"/>
  <c r="BG381" i="9"/>
  <c r="BH381" i="9"/>
  <c r="BH120" i="9"/>
  <c r="BG120" i="9"/>
  <c r="BG97" i="9"/>
  <c r="BH97" i="9"/>
  <c r="BG282" i="9"/>
  <c r="BH282" i="9"/>
  <c r="BG158" i="9"/>
  <c r="BH158" i="9"/>
  <c r="BH308" i="9"/>
  <c r="BG308" i="9"/>
  <c r="BH394" i="9"/>
  <c r="BG394" i="9"/>
  <c r="BG87" i="9"/>
  <c r="BH87" i="9"/>
  <c r="BG295" i="9"/>
  <c r="BH295" i="9"/>
  <c r="BG241" i="9"/>
  <c r="BH241" i="9"/>
  <c r="BH460" i="9"/>
  <c r="BG460" i="9"/>
  <c r="BH127" i="9"/>
  <c r="BG127" i="9"/>
  <c r="BG483" i="9"/>
  <c r="BH483" i="9"/>
  <c r="BH307" i="9"/>
  <c r="BG307" i="9"/>
  <c r="BG278" i="9"/>
  <c r="BH278" i="9"/>
  <c r="BG231" i="9"/>
  <c r="BH231" i="9"/>
  <c r="BH325" i="9"/>
  <c r="BG325" i="9"/>
  <c r="BG406" i="9"/>
  <c r="BH406" i="9"/>
  <c r="BG133" i="9"/>
  <c r="BH133" i="9"/>
  <c r="BH453" i="9"/>
  <c r="BG453" i="9"/>
  <c r="BG185" i="9"/>
  <c r="BH185" i="9"/>
  <c r="BG62" i="9"/>
  <c r="BH62" i="9"/>
  <c r="BH415" i="9"/>
  <c r="BG415" i="9"/>
  <c r="BG64" i="9"/>
  <c r="BH64" i="9"/>
  <c r="BH405" i="9"/>
  <c r="BG405" i="9"/>
  <c r="BH114" i="9"/>
  <c r="BG114" i="9"/>
  <c r="BG161" i="9"/>
  <c r="BH161" i="9"/>
  <c r="BG466" i="9"/>
  <c r="BH466" i="9"/>
  <c r="BH290" i="9"/>
  <c r="BG290" i="9"/>
  <c r="BH236" i="9"/>
  <c r="BG236" i="9"/>
  <c r="BH108" i="9"/>
  <c r="BG108" i="9"/>
  <c r="BG42" i="9"/>
  <c r="BH42" i="9"/>
  <c r="BH306" i="9"/>
  <c r="BG306" i="9"/>
  <c r="BH55" i="9"/>
  <c r="BG55" i="9"/>
  <c r="BG503" i="9"/>
  <c r="BH503" i="9"/>
  <c r="BG392" i="9"/>
  <c r="BH392" i="9"/>
  <c r="BG321" i="9"/>
  <c r="BH321" i="9"/>
  <c r="BG478" i="9"/>
  <c r="BH478" i="9"/>
  <c r="BG359" i="9"/>
  <c r="BH359" i="9"/>
  <c r="BH222" i="9"/>
  <c r="BG222" i="9"/>
  <c r="BH171" i="9"/>
  <c r="BG171" i="9"/>
  <c r="BH225" i="9"/>
  <c r="BG225" i="9"/>
  <c r="BG461" i="9"/>
  <c r="BH461" i="9"/>
  <c r="BG194" i="9"/>
  <c r="BH194" i="9"/>
  <c r="BG270" i="9"/>
  <c r="BH270" i="9"/>
  <c r="BH148" i="9"/>
  <c r="BG148" i="9"/>
  <c r="BG239" i="9"/>
  <c r="BH239" i="9"/>
  <c r="BH346" i="9"/>
  <c r="BG346" i="9"/>
  <c r="BG339" i="9"/>
  <c r="BH339" i="9"/>
  <c r="BH318" i="9"/>
  <c r="BG318" i="9"/>
  <c r="BH345" i="9"/>
  <c r="BG345" i="9"/>
  <c r="BG332" i="9"/>
  <c r="BH332" i="9"/>
  <c r="BH155" i="9"/>
  <c r="BG155" i="9"/>
  <c r="BG471" i="9"/>
  <c r="BH471" i="9"/>
  <c r="BH393" i="9"/>
  <c r="BG393" i="9"/>
  <c r="BH486" i="9"/>
  <c r="BG486" i="9"/>
  <c r="BG115" i="9"/>
  <c r="BH115" i="9"/>
  <c r="BH487" i="9"/>
  <c r="BG487" i="9"/>
  <c r="BG125" i="9"/>
  <c r="BH125" i="9"/>
  <c r="BH223" i="9"/>
  <c r="BG223" i="9"/>
  <c r="BH448" i="9"/>
  <c r="BG448" i="9"/>
  <c r="BG328" i="9"/>
  <c r="BH328" i="9"/>
  <c r="BH44" i="9"/>
  <c r="BG44" i="9"/>
  <c r="BH294" i="9"/>
  <c r="BG294" i="9"/>
  <c r="BH218" i="9"/>
  <c r="BG218" i="9"/>
  <c r="BG149" i="9"/>
  <c r="BH149" i="9"/>
  <c r="BG455" i="9"/>
  <c r="BH455" i="9"/>
  <c r="BG240" i="9"/>
  <c r="BH240" i="9"/>
  <c r="BG273" i="9"/>
  <c r="BH273" i="9"/>
  <c r="W195" i="9"/>
  <c r="X195" i="9"/>
  <c r="W330" i="9"/>
  <c r="X330" i="9"/>
  <c r="X163" i="9"/>
  <c r="W163" i="9"/>
  <c r="W194" i="9"/>
  <c r="X194" i="9"/>
  <c r="W245" i="9"/>
  <c r="X245" i="9"/>
  <c r="W264" i="9"/>
  <c r="X264" i="9"/>
  <c r="W191" i="9"/>
  <c r="X191" i="9"/>
  <c r="W151" i="9"/>
  <c r="X151" i="9"/>
  <c r="X402" i="9"/>
  <c r="W402" i="9"/>
  <c r="W100" i="9"/>
  <c r="X100" i="9"/>
  <c r="W463" i="9"/>
  <c r="X463" i="9"/>
  <c r="W263" i="9"/>
  <c r="X263" i="9"/>
  <c r="X399" i="9"/>
  <c r="W399" i="9"/>
  <c r="X301" i="9"/>
  <c r="W301" i="9"/>
  <c r="W146" i="9"/>
  <c r="X146" i="9"/>
  <c r="X228" i="9"/>
  <c r="W228" i="9"/>
  <c r="W143" i="9"/>
  <c r="X143" i="9"/>
  <c r="W95" i="9"/>
  <c r="X95" i="9"/>
  <c r="X75" i="9"/>
  <c r="W75" i="9"/>
  <c r="W343" i="9"/>
  <c r="X343" i="9"/>
  <c r="X447" i="9"/>
  <c r="W447" i="9"/>
  <c r="W224" i="9"/>
  <c r="X224" i="9"/>
  <c r="X436" i="9"/>
  <c r="W436" i="9"/>
  <c r="W43" i="9"/>
  <c r="X43" i="9"/>
  <c r="W236" i="9"/>
  <c r="X236" i="9"/>
  <c r="W451" i="9"/>
  <c r="X451" i="9"/>
  <c r="W246" i="9"/>
  <c r="X246" i="9"/>
  <c r="X247" i="9"/>
  <c r="W247" i="9"/>
  <c r="W398" i="9"/>
  <c r="X398" i="9"/>
  <c r="X42" i="9"/>
  <c r="W42" i="9"/>
  <c r="X443" i="9"/>
  <c r="W443" i="9"/>
  <c r="X428" i="9"/>
  <c r="W428" i="9"/>
  <c r="X358" i="9"/>
  <c r="W358" i="9"/>
  <c r="X153" i="9"/>
  <c r="W153" i="9"/>
  <c r="W242" i="9"/>
  <c r="X242" i="9"/>
  <c r="W142" i="9"/>
  <c r="X142" i="9"/>
  <c r="W507" i="9"/>
  <c r="X507" i="9"/>
  <c r="X167" i="9"/>
  <c r="W167" i="9"/>
  <c r="W285" i="9"/>
  <c r="X285" i="9"/>
  <c r="X433" i="9"/>
  <c r="W433" i="9"/>
  <c r="W132" i="9"/>
  <c r="X132" i="9"/>
  <c r="X135" i="9"/>
  <c r="W135" i="9"/>
  <c r="W44" i="9"/>
  <c r="X44" i="9"/>
  <c r="W222" i="9"/>
  <c r="X222" i="9"/>
  <c r="W282" i="9"/>
  <c r="X282" i="9"/>
  <c r="X429" i="9"/>
  <c r="W429" i="9"/>
  <c r="W255" i="9"/>
  <c r="X255" i="9"/>
  <c r="W378" i="9"/>
  <c r="X378" i="9"/>
  <c r="X350" i="9"/>
  <c r="W350" i="9"/>
  <c r="X138" i="9"/>
  <c r="W138" i="9"/>
  <c r="W500" i="9"/>
  <c r="X500" i="9"/>
  <c r="X113" i="9"/>
  <c r="W113" i="9"/>
  <c r="X149" i="9"/>
  <c r="W149" i="9"/>
  <c r="W190" i="9"/>
  <c r="X190" i="9"/>
  <c r="W188" i="9"/>
  <c r="X188" i="9"/>
  <c r="X62" i="9"/>
  <c r="W62" i="9"/>
  <c r="W299" i="9"/>
  <c r="X299" i="9"/>
  <c r="W271" i="9"/>
  <c r="X271" i="9"/>
  <c r="BZ25" i="9"/>
  <c r="BY25" i="9"/>
  <c r="BD284" i="9"/>
  <c r="BE284" i="9"/>
  <c r="BD481" i="9"/>
  <c r="BE481" i="9"/>
  <c r="BD93" i="9"/>
  <c r="BE93" i="9"/>
  <c r="BE507" i="9"/>
  <c r="BD507" i="9"/>
  <c r="BE281" i="9"/>
  <c r="BD281" i="9"/>
  <c r="BD218" i="9"/>
  <c r="BE218" i="9"/>
  <c r="BE223" i="9"/>
  <c r="BD223" i="9"/>
  <c r="BE375" i="9"/>
  <c r="BD375" i="9"/>
  <c r="BD434" i="9"/>
  <c r="BE434" i="9"/>
  <c r="BD416" i="9"/>
  <c r="BE416" i="9"/>
  <c r="BE198" i="9"/>
  <c r="BD198" i="9"/>
  <c r="BD431" i="9"/>
  <c r="BE431" i="9"/>
  <c r="BD212" i="9"/>
  <c r="BE212" i="9"/>
  <c r="BD429" i="9"/>
  <c r="BE429" i="9"/>
  <c r="BE316" i="9"/>
  <c r="BD316" i="9"/>
  <c r="BE148" i="9"/>
  <c r="BD148" i="9"/>
  <c r="BD200" i="9"/>
  <c r="BE200" i="9"/>
  <c r="BE405" i="9"/>
  <c r="BD405" i="9"/>
  <c r="BE377" i="9"/>
  <c r="BD377" i="9"/>
  <c r="BD180" i="9"/>
  <c r="BE180" i="9"/>
  <c r="BD90" i="9"/>
  <c r="BE90" i="9"/>
  <c r="BE384" i="9"/>
  <c r="BD384" i="9"/>
  <c r="BD177" i="9"/>
  <c r="BE177" i="9"/>
  <c r="BE186" i="9"/>
  <c r="BD186" i="9"/>
  <c r="BE66" i="9"/>
  <c r="BD66" i="9"/>
  <c r="BE301" i="9"/>
  <c r="BD301" i="9"/>
  <c r="BE252" i="9"/>
  <c r="BD252" i="9"/>
  <c r="BS339" i="9"/>
  <c r="BT339" i="9"/>
  <c r="BS491" i="9"/>
  <c r="BT491" i="9"/>
  <c r="BT334" i="9"/>
  <c r="BS334" i="9"/>
  <c r="BS207" i="9"/>
  <c r="BT207" i="9"/>
  <c r="BT460" i="9"/>
  <c r="BS460" i="9"/>
  <c r="BS164" i="9"/>
  <c r="BT164" i="9"/>
  <c r="BS391" i="9"/>
  <c r="BT391" i="9"/>
  <c r="BS225" i="9"/>
  <c r="BT225" i="9"/>
  <c r="BS304" i="9"/>
  <c r="BT304" i="9"/>
  <c r="BT135" i="9"/>
  <c r="BS135" i="9"/>
  <c r="BT351" i="9"/>
  <c r="BS351" i="9"/>
  <c r="BT195" i="9"/>
  <c r="BS195" i="9"/>
  <c r="BS368" i="9"/>
  <c r="BT368" i="9"/>
  <c r="BS212" i="9"/>
  <c r="BT212" i="9"/>
  <c r="BS102" i="9"/>
  <c r="BT102" i="9"/>
  <c r="BS356" i="9"/>
  <c r="BT356" i="9"/>
  <c r="BT221" i="9"/>
  <c r="BS221" i="9"/>
  <c r="BT500" i="9"/>
  <c r="BS500" i="9"/>
  <c r="BT259" i="9"/>
  <c r="BS259" i="9"/>
  <c r="BT206" i="9"/>
  <c r="BS206" i="9"/>
  <c r="BS208" i="9"/>
  <c r="BT208" i="9"/>
  <c r="BS278" i="9"/>
  <c r="BT278" i="9"/>
  <c r="BT210" i="9"/>
  <c r="BS210" i="9"/>
  <c r="DC403" i="9"/>
  <c r="DD403" i="9"/>
  <c r="DC339" i="9"/>
  <c r="DD339" i="9"/>
  <c r="DD491" i="9"/>
  <c r="DC491" i="9"/>
  <c r="DC251" i="9"/>
  <c r="DD251" i="9"/>
  <c r="DC47" i="9"/>
  <c r="DD47" i="9"/>
  <c r="DD281" i="9"/>
  <c r="DC281" i="9"/>
  <c r="DC364" i="9"/>
  <c r="DD364" i="9"/>
  <c r="DC368" i="9"/>
  <c r="DD368" i="9"/>
  <c r="DC113" i="9"/>
  <c r="DD113" i="9"/>
  <c r="DC410" i="9"/>
  <c r="DD410" i="9"/>
  <c r="DD472" i="9"/>
  <c r="DC472" i="9"/>
  <c r="DC393" i="9"/>
  <c r="DD393" i="9"/>
  <c r="DC100" i="9"/>
  <c r="DD100" i="9"/>
  <c r="DC102" i="9"/>
  <c r="DD102" i="9"/>
  <c r="DC421" i="9"/>
  <c r="DD421" i="9"/>
  <c r="DC78" i="9"/>
  <c r="DD78" i="9"/>
  <c r="DC285" i="9"/>
  <c r="DD285" i="9"/>
  <c r="DD189" i="9"/>
  <c r="DC189" i="9"/>
  <c r="DC79" i="9"/>
  <c r="DD79" i="9"/>
  <c r="DC450" i="9"/>
  <c r="DD450" i="9"/>
  <c r="Q150" i="9"/>
  <c r="R150" i="9"/>
  <c r="Q507" i="9"/>
  <c r="R507" i="9"/>
  <c r="Q400" i="9"/>
  <c r="R400" i="9"/>
  <c r="R74" i="9"/>
  <c r="Q74" i="9"/>
  <c r="Q137" i="9"/>
  <c r="R137" i="9"/>
  <c r="Q259" i="9"/>
  <c r="R259" i="9"/>
  <c r="R478" i="9"/>
  <c r="Q478" i="9"/>
  <c r="AC178" i="9"/>
  <c r="AD178" i="9"/>
  <c r="AD443" i="9"/>
  <c r="AC443" i="9"/>
  <c r="AD237" i="9"/>
  <c r="AC237" i="9"/>
  <c r="AC287" i="9"/>
  <c r="AD287" i="9"/>
  <c r="AD405" i="9"/>
  <c r="AC405" i="9"/>
  <c r="AA71" i="9"/>
  <c r="Z71" i="9"/>
  <c r="Z420" i="9"/>
  <c r="AA420" i="9"/>
  <c r="AA448" i="9"/>
  <c r="Z448" i="9"/>
  <c r="Z314" i="9"/>
  <c r="AA314" i="9"/>
  <c r="AA491" i="9"/>
  <c r="Z491" i="9"/>
  <c r="Z502" i="9"/>
  <c r="AA502" i="9"/>
  <c r="AA178" i="9"/>
  <c r="Z178" i="9"/>
  <c r="AA462" i="9"/>
  <c r="Z462" i="9"/>
  <c r="AA119" i="9"/>
  <c r="Z119" i="9"/>
  <c r="AA499" i="9"/>
  <c r="Z499" i="9"/>
  <c r="AA78" i="9"/>
  <c r="Z78" i="9"/>
  <c r="AA463" i="9"/>
  <c r="Z463" i="9"/>
  <c r="AA47" i="9"/>
  <c r="Z47" i="9"/>
  <c r="AA55" i="9"/>
  <c r="Z55" i="9"/>
  <c r="Z239" i="9"/>
  <c r="AA239" i="9"/>
  <c r="Z245" i="9"/>
  <c r="AA245" i="9"/>
  <c r="AA102" i="9"/>
  <c r="Z102" i="9"/>
  <c r="AA231" i="9"/>
  <c r="Z231" i="9"/>
  <c r="AA196" i="9"/>
  <c r="Z196" i="9"/>
  <c r="Z427" i="9"/>
  <c r="AA427" i="9"/>
  <c r="Z164" i="9"/>
  <c r="AA164" i="9"/>
  <c r="AA375" i="9"/>
  <c r="Z375" i="9"/>
  <c r="Z108" i="9"/>
  <c r="AA108" i="9"/>
  <c r="AA253" i="9"/>
  <c r="Z253" i="9"/>
  <c r="AA296" i="9"/>
  <c r="Z296" i="9"/>
  <c r="Z482" i="9"/>
  <c r="AA482" i="9"/>
  <c r="Z307" i="9"/>
  <c r="AA307" i="9"/>
  <c r="Z487" i="9"/>
  <c r="AA487" i="9"/>
  <c r="AA387" i="9"/>
  <c r="Z387" i="9"/>
  <c r="Z75" i="9"/>
  <c r="AA75" i="9"/>
  <c r="Z304" i="9"/>
  <c r="AA304" i="9"/>
  <c r="Z69" i="9"/>
  <c r="AA69" i="9"/>
  <c r="Z230" i="9"/>
  <c r="AA230" i="9"/>
  <c r="Z486" i="9"/>
  <c r="AA486" i="9"/>
  <c r="AA192" i="9"/>
  <c r="Z192" i="9"/>
  <c r="Z386" i="9"/>
  <c r="AA386" i="9"/>
  <c r="AA261" i="9"/>
  <c r="Z261" i="9"/>
  <c r="AA410" i="9"/>
  <c r="Z410" i="9"/>
  <c r="Z449" i="9"/>
  <c r="AA449" i="9"/>
  <c r="Z263" i="9"/>
  <c r="AA263" i="9"/>
  <c r="Z373" i="9"/>
  <c r="AA373" i="9"/>
  <c r="AA190" i="9"/>
  <c r="Z190" i="9"/>
  <c r="Z461" i="9"/>
  <c r="AA461" i="9"/>
  <c r="AA215" i="9"/>
  <c r="Z215" i="9"/>
  <c r="Z62" i="9"/>
  <c r="AA62" i="9"/>
  <c r="AA399" i="9"/>
  <c r="Z399" i="9"/>
  <c r="AA136" i="9"/>
  <c r="Z136" i="9"/>
  <c r="Z165" i="9"/>
  <c r="AA165" i="9"/>
  <c r="Z466" i="9"/>
  <c r="AA466" i="9"/>
  <c r="Z227" i="9"/>
  <c r="AA227" i="9"/>
  <c r="AA153" i="9"/>
  <c r="Z153" i="9"/>
  <c r="Z382" i="9"/>
  <c r="AA382" i="9"/>
  <c r="AA383" i="9"/>
  <c r="Z383" i="9"/>
  <c r="Z80" i="9"/>
  <c r="AA80" i="9"/>
  <c r="AG233" i="9"/>
  <c r="AF233" i="9"/>
  <c r="AG313" i="9"/>
  <c r="AF313" i="9"/>
  <c r="AF53" i="9"/>
  <c r="AG53" i="9"/>
  <c r="AF318" i="9"/>
  <c r="AG318" i="9"/>
  <c r="AG93" i="9"/>
  <c r="AF93" i="9"/>
  <c r="AF314" i="9"/>
  <c r="AG314" i="9"/>
  <c r="AG243" i="9"/>
  <c r="AF243" i="9"/>
  <c r="AG281" i="9"/>
  <c r="AF281" i="9"/>
  <c r="AG380" i="9"/>
  <c r="AF380" i="9"/>
  <c r="AF91" i="9"/>
  <c r="AG91" i="9"/>
  <c r="AG391" i="9"/>
  <c r="AF391" i="9"/>
  <c r="AG261" i="9"/>
  <c r="AF261" i="9"/>
  <c r="AF406" i="9"/>
  <c r="AG406" i="9"/>
  <c r="AG333" i="9"/>
  <c r="AF333" i="9"/>
  <c r="AG358" i="9"/>
  <c r="AF358" i="9"/>
  <c r="AF340" i="9"/>
  <c r="AG340" i="9"/>
  <c r="AF439" i="9"/>
  <c r="AG439" i="9"/>
  <c r="AF142" i="9"/>
  <c r="AG142" i="9"/>
  <c r="AF398" i="9"/>
  <c r="AG398" i="9"/>
  <c r="AF376" i="9"/>
  <c r="AG376" i="9"/>
  <c r="AG99" i="9"/>
  <c r="AF99" i="9"/>
  <c r="AF330" i="9"/>
  <c r="AG330" i="9"/>
  <c r="AG260" i="9"/>
  <c r="AF260" i="9"/>
  <c r="AF475" i="9"/>
  <c r="AG475" i="9"/>
  <c r="AF252" i="9"/>
  <c r="AG252" i="9"/>
  <c r="AF505" i="9"/>
  <c r="AG505" i="9"/>
  <c r="AG305" i="9"/>
  <c r="AF305" i="9"/>
  <c r="AF366" i="9"/>
  <c r="AG366" i="9"/>
  <c r="AF373" i="9"/>
  <c r="AG373" i="9"/>
  <c r="AF200" i="9"/>
  <c r="AG200" i="9"/>
  <c r="AG325" i="9"/>
  <c r="AF325" i="9"/>
  <c r="AF446" i="9"/>
  <c r="AG446" i="9"/>
  <c r="AG228" i="9"/>
  <c r="AF228" i="9"/>
  <c r="AF101" i="9"/>
  <c r="AG101" i="9"/>
  <c r="AG397" i="9"/>
  <c r="AF397" i="9"/>
  <c r="AG400" i="9"/>
  <c r="AF400" i="9"/>
  <c r="AG480" i="9"/>
  <c r="AF480" i="9"/>
  <c r="AF211" i="9"/>
  <c r="AG211" i="9"/>
  <c r="AF59" i="9"/>
  <c r="AG59" i="9"/>
  <c r="AG269" i="9"/>
  <c r="AF269" i="9"/>
  <c r="AF153" i="9"/>
  <c r="AG153" i="9"/>
  <c r="AF381" i="9"/>
  <c r="AG381" i="9"/>
  <c r="AG131" i="9"/>
  <c r="AF131" i="9"/>
  <c r="AG163" i="9"/>
  <c r="AF163" i="9"/>
  <c r="AF56" i="9"/>
  <c r="AG56" i="9"/>
  <c r="AF504" i="9"/>
  <c r="AG504" i="9"/>
  <c r="AF234" i="9"/>
  <c r="AG234" i="9"/>
  <c r="AG79" i="9"/>
  <c r="AF79" i="9"/>
  <c r="AG75" i="9"/>
  <c r="AF75" i="9"/>
  <c r="AF76" i="9"/>
  <c r="AG76" i="9"/>
  <c r="AG247" i="9"/>
  <c r="AF247" i="9"/>
  <c r="AG133" i="9"/>
  <c r="AF133" i="9"/>
  <c r="AG298" i="9"/>
  <c r="AF298" i="9"/>
  <c r="AF453" i="9"/>
  <c r="AG453" i="9"/>
  <c r="AG275" i="9"/>
  <c r="AF275" i="9"/>
  <c r="AF335" i="9"/>
  <c r="AG335" i="9"/>
  <c r="AF441" i="9"/>
  <c r="AG441" i="9"/>
  <c r="AF186" i="9"/>
  <c r="AG186" i="9"/>
  <c r="AF169" i="9"/>
  <c r="AG169" i="9"/>
  <c r="AF54" i="9"/>
  <c r="AG54" i="9"/>
  <c r="AF435" i="9"/>
  <c r="AG435" i="9"/>
  <c r="AG72" i="9"/>
  <c r="AF72" i="9"/>
  <c r="AG399" i="9"/>
  <c r="AF399" i="9"/>
  <c r="AI314" i="9"/>
  <c r="AJ314" i="9"/>
  <c r="AI229" i="9"/>
  <c r="AJ229" i="9"/>
  <c r="AJ495" i="9"/>
  <c r="AI495" i="9"/>
  <c r="AI498" i="9"/>
  <c r="AJ498" i="9"/>
  <c r="AI438" i="9"/>
  <c r="AJ438" i="9"/>
  <c r="AJ412" i="9"/>
  <c r="AI412" i="9"/>
  <c r="AJ477" i="9"/>
  <c r="AI477" i="9"/>
  <c r="AI503" i="9"/>
  <c r="AJ503" i="9"/>
  <c r="AJ345" i="9"/>
  <c r="AI345" i="9"/>
  <c r="AI110" i="9"/>
  <c r="AJ110" i="9"/>
  <c r="AJ113" i="9"/>
  <c r="AI113" i="9"/>
  <c r="AI128" i="9"/>
  <c r="AJ128" i="9"/>
  <c r="AJ379" i="9"/>
  <c r="AI379" i="9"/>
  <c r="AJ361" i="9"/>
  <c r="AI361" i="9"/>
  <c r="AJ234" i="9"/>
  <c r="AI234" i="9"/>
  <c r="AI131" i="9"/>
  <c r="AJ131" i="9"/>
  <c r="AI434" i="9"/>
  <c r="AJ434" i="9"/>
  <c r="AI159" i="9"/>
  <c r="AJ159" i="9"/>
  <c r="AI105" i="9"/>
  <c r="AJ105" i="9"/>
  <c r="AI259" i="9"/>
  <c r="AJ259" i="9"/>
  <c r="AI150" i="9"/>
  <c r="AJ150" i="9"/>
  <c r="AI241" i="9"/>
  <c r="AJ241" i="9"/>
  <c r="AI213" i="9"/>
  <c r="AJ213" i="9"/>
  <c r="AI504" i="9"/>
  <c r="AJ504" i="9"/>
  <c r="AI312" i="9"/>
  <c r="AJ312" i="9"/>
  <c r="AI429" i="9"/>
  <c r="AJ429" i="9"/>
  <c r="AJ61" i="9"/>
  <c r="AI61" i="9"/>
  <c r="AI367" i="9"/>
  <c r="AJ367" i="9"/>
  <c r="AI375" i="9"/>
  <c r="AJ375" i="9"/>
  <c r="AJ202" i="9"/>
  <c r="AI202" i="9"/>
  <c r="AI327" i="9"/>
  <c r="AJ327" i="9"/>
  <c r="AJ354" i="9"/>
  <c r="AI354" i="9"/>
  <c r="AJ129" i="9"/>
  <c r="AI129" i="9"/>
  <c r="AJ425" i="9"/>
  <c r="AI425" i="9"/>
  <c r="AI107" i="9"/>
  <c r="AJ107" i="9"/>
  <c r="AI155" i="9"/>
  <c r="AJ155" i="9"/>
  <c r="AI450" i="9"/>
  <c r="AJ450" i="9"/>
  <c r="AI157" i="9"/>
  <c r="AJ157" i="9"/>
  <c r="AI468" i="9"/>
  <c r="AJ468" i="9"/>
  <c r="AJ139" i="9"/>
  <c r="AI139" i="9"/>
  <c r="AI389" i="9"/>
  <c r="AJ389" i="9"/>
  <c r="AI215" i="9"/>
  <c r="AJ215" i="9"/>
  <c r="AI120" i="9"/>
  <c r="AJ120" i="9"/>
  <c r="AI359" i="9"/>
  <c r="AJ359" i="9"/>
  <c r="AJ475" i="9"/>
  <c r="AI475" i="9"/>
  <c r="AJ325" i="9"/>
  <c r="AI325" i="9"/>
  <c r="AJ45" i="9"/>
  <c r="AI45" i="9"/>
  <c r="AI156" i="9"/>
  <c r="AJ156" i="9"/>
  <c r="AI179" i="9"/>
  <c r="AJ179" i="9"/>
  <c r="AJ247" i="9"/>
  <c r="AI247" i="9"/>
  <c r="AI136" i="9"/>
  <c r="AJ136" i="9"/>
  <c r="AJ219" i="9"/>
  <c r="AI219" i="9"/>
  <c r="AI112" i="9"/>
  <c r="AJ112" i="9"/>
  <c r="AJ221" i="9"/>
  <c r="AI221" i="9"/>
  <c r="AJ60" i="9"/>
  <c r="AI60" i="9"/>
  <c r="AI79" i="9"/>
  <c r="AJ79" i="9"/>
  <c r="AI140" i="9"/>
  <c r="AJ140" i="9"/>
  <c r="AJ67" i="9"/>
  <c r="AI67" i="9"/>
  <c r="AI176" i="9"/>
  <c r="AJ176" i="9"/>
  <c r="AJ406" i="9"/>
  <c r="AI406" i="9"/>
  <c r="AJ280" i="9"/>
  <c r="AI280" i="9"/>
  <c r="AI337" i="9"/>
  <c r="AJ337" i="9"/>
  <c r="AJ340" i="9"/>
  <c r="AI340" i="9"/>
  <c r="BH38" i="9"/>
  <c r="BG38" i="9"/>
  <c r="BH260" i="9"/>
  <c r="BG260" i="9"/>
  <c r="BH193" i="9"/>
  <c r="BG193" i="9"/>
  <c r="BG501" i="9"/>
  <c r="BH501" i="9"/>
  <c r="BG356" i="9"/>
  <c r="BH356" i="9"/>
  <c r="BH337" i="9"/>
  <c r="BG337" i="9"/>
  <c r="BH175" i="9"/>
  <c r="BG175" i="9"/>
  <c r="BG202" i="9"/>
  <c r="BH202" i="9"/>
  <c r="BH336" i="9"/>
  <c r="BG336" i="9"/>
  <c r="BG145" i="9"/>
  <c r="BH145" i="9"/>
  <c r="BG450" i="9"/>
  <c r="BH450" i="9"/>
  <c r="BG431" i="9"/>
  <c r="BH431" i="9"/>
  <c r="BH40" i="9"/>
  <c r="BG40" i="9"/>
  <c r="BG45" i="9"/>
  <c r="BH45" i="9"/>
  <c r="BG491" i="9"/>
  <c r="BH491" i="9"/>
  <c r="BG315" i="9"/>
  <c r="BH315" i="9"/>
  <c r="BG252" i="9"/>
  <c r="BH252" i="9"/>
  <c r="BG301" i="9"/>
  <c r="BH301" i="9"/>
  <c r="BG154" i="9"/>
  <c r="BH154" i="9"/>
  <c r="BG446" i="9"/>
  <c r="BH446" i="9"/>
  <c r="BH176" i="9"/>
  <c r="BG176" i="9"/>
  <c r="BH427" i="9"/>
  <c r="BG427" i="9"/>
  <c r="BH363" i="9"/>
  <c r="BG363" i="9"/>
  <c r="BG259" i="9"/>
  <c r="BH259" i="9"/>
  <c r="BH184" i="9"/>
  <c r="BG184" i="9"/>
  <c r="BH168" i="9"/>
  <c r="BG168" i="9"/>
  <c r="BG74" i="9"/>
  <c r="BH74" i="9"/>
  <c r="BG180" i="9"/>
  <c r="BH180" i="9"/>
  <c r="BH200" i="9"/>
  <c r="BG200" i="9"/>
  <c r="BG293" i="9"/>
  <c r="BH293" i="9"/>
  <c r="BG426" i="9"/>
  <c r="BH426" i="9"/>
  <c r="BG50" i="9"/>
  <c r="BH50" i="9"/>
  <c r="BH254" i="9"/>
  <c r="BG254" i="9"/>
  <c r="BG274" i="9"/>
  <c r="BH274" i="9"/>
  <c r="BH438" i="9"/>
  <c r="BG438" i="9"/>
  <c r="BH498" i="9"/>
  <c r="BG498" i="9"/>
  <c r="BG257" i="9"/>
  <c r="BH257" i="9"/>
  <c r="BH463" i="9"/>
  <c r="BG463" i="9"/>
  <c r="BH322" i="9"/>
  <c r="BG322" i="9"/>
  <c r="BG246" i="9"/>
  <c r="BH246" i="9"/>
  <c r="BG90" i="9"/>
  <c r="BH90" i="9"/>
  <c r="BG480" i="9"/>
  <c r="BH480" i="9"/>
  <c r="BH126" i="9"/>
  <c r="BG126" i="9"/>
  <c r="BG143" i="9"/>
  <c r="BH143" i="9"/>
  <c r="BG142" i="9"/>
  <c r="BH142" i="9"/>
  <c r="BH354" i="9"/>
  <c r="BG354" i="9"/>
  <c r="BG144" i="9"/>
  <c r="BH144" i="9"/>
  <c r="BG255" i="9"/>
  <c r="BH255" i="9"/>
  <c r="BG76" i="9"/>
  <c r="BH76" i="9"/>
  <c r="BG481" i="9"/>
  <c r="BH481" i="9"/>
  <c r="BG447" i="9"/>
  <c r="BH447" i="9"/>
  <c r="BG177" i="9"/>
  <c r="BH177" i="9"/>
  <c r="BH309" i="9"/>
  <c r="BG309" i="9"/>
  <c r="BG449" i="9"/>
  <c r="BH449" i="9"/>
  <c r="BG163" i="9"/>
  <c r="BH163" i="9"/>
  <c r="BG83" i="9"/>
  <c r="BH83" i="9"/>
  <c r="BG183" i="9"/>
  <c r="BH183" i="9"/>
  <c r="BG454" i="9"/>
  <c r="BH454" i="9"/>
  <c r="BG330" i="9"/>
  <c r="BH330" i="9"/>
  <c r="BH333" i="9"/>
  <c r="BG333" i="9"/>
  <c r="BH329" i="9"/>
  <c r="BG329" i="9"/>
  <c r="BG280" i="9"/>
  <c r="BH280" i="9"/>
  <c r="BH275" i="9"/>
  <c r="BG275" i="9"/>
  <c r="BH376" i="9"/>
  <c r="BG376" i="9"/>
  <c r="BG73" i="9"/>
  <c r="BH73" i="9"/>
  <c r="BH457" i="9"/>
  <c r="BG457" i="9"/>
  <c r="BG400" i="9"/>
  <c r="BH400" i="9"/>
  <c r="BH212" i="9"/>
  <c r="BG212" i="9"/>
  <c r="BG469" i="9"/>
  <c r="BH469" i="9"/>
  <c r="BH391" i="9"/>
  <c r="BG391" i="9"/>
  <c r="BH140" i="9"/>
  <c r="BG140" i="9"/>
  <c r="BH334" i="9"/>
  <c r="BG334" i="9"/>
  <c r="BH495" i="9"/>
  <c r="BG495" i="9"/>
  <c r="BG361" i="9"/>
  <c r="BH361" i="9"/>
  <c r="BH467" i="9"/>
  <c r="BG467" i="9"/>
  <c r="BG174" i="9"/>
  <c r="BH174" i="9"/>
  <c r="BH347" i="9"/>
  <c r="BG347" i="9"/>
  <c r="BG60" i="9"/>
  <c r="BH60" i="9"/>
  <c r="BG379" i="9"/>
  <c r="BH379" i="9"/>
  <c r="BG59" i="9"/>
  <c r="BH59" i="9"/>
  <c r="BH58" i="9"/>
  <c r="BG58" i="9"/>
  <c r="BH247" i="9"/>
  <c r="BG247" i="9"/>
  <c r="BH159" i="9"/>
  <c r="BG159" i="9"/>
  <c r="BH57" i="9"/>
  <c r="BG57" i="9"/>
  <c r="BH366" i="9"/>
  <c r="BG366" i="9"/>
  <c r="BG54" i="9"/>
  <c r="BH54" i="9"/>
  <c r="BH310" i="9"/>
  <c r="BG310" i="9"/>
  <c r="BH459" i="9"/>
  <c r="BG459" i="9"/>
  <c r="BG341" i="9"/>
  <c r="BH341" i="9"/>
  <c r="BH169" i="9"/>
  <c r="BG169" i="9"/>
  <c r="BH80" i="9"/>
  <c r="BG80" i="9"/>
  <c r="BH269" i="9"/>
  <c r="BG269" i="9"/>
  <c r="BH474" i="9"/>
  <c r="BG474" i="9"/>
  <c r="BH129" i="9"/>
  <c r="BG129" i="9"/>
  <c r="BG99" i="9"/>
  <c r="BH99" i="9"/>
  <c r="BH299" i="9"/>
  <c r="BG299" i="9"/>
  <c r="BG195" i="9"/>
  <c r="BH195" i="9"/>
  <c r="BG281" i="9"/>
  <c r="BH281" i="9"/>
  <c r="BH350" i="9"/>
  <c r="BG350" i="9"/>
  <c r="BH75" i="9"/>
  <c r="BG75" i="9"/>
  <c r="BH229" i="9"/>
  <c r="BG229" i="9"/>
  <c r="BH445" i="9"/>
  <c r="BG445" i="9"/>
  <c r="BG412" i="9"/>
  <c r="BH412" i="9"/>
  <c r="BH369" i="9"/>
  <c r="BG369" i="9"/>
  <c r="BG166" i="9"/>
  <c r="BH166" i="9"/>
  <c r="BG401" i="9"/>
  <c r="BH401" i="9"/>
  <c r="X415" i="9"/>
  <c r="W415" i="9"/>
  <c r="X329" i="9"/>
  <c r="W329" i="9"/>
  <c r="W117" i="9"/>
  <c r="X117" i="9"/>
  <c r="X336" i="9"/>
  <c r="W336" i="9"/>
  <c r="X90" i="9"/>
  <c r="W90" i="9"/>
  <c r="X79" i="9"/>
  <c r="W79" i="9"/>
  <c r="X504" i="9"/>
  <c r="W504" i="9"/>
  <c r="X147" i="9"/>
  <c r="W147" i="9"/>
  <c r="X386" i="9"/>
  <c r="W386" i="9"/>
  <c r="W392" i="9"/>
  <c r="X392" i="9"/>
  <c r="W67" i="9"/>
  <c r="X67" i="9"/>
  <c r="X409" i="9"/>
  <c r="W409" i="9"/>
  <c r="X211" i="9"/>
  <c r="W211" i="9"/>
  <c r="X437" i="9"/>
  <c r="W437" i="9"/>
  <c r="X296" i="9"/>
  <c r="W296" i="9"/>
  <c r="X237" i="9"/>
  <c r="W237" i="9"/>
  <c r="X162" i="9"/>
  <c r="W162" i="9"/>
  <c r="W471" i="9"/>
  <c r="X471" i="9"/>
  <c r="X192" i="9"/>
  <c r="W192" i="9"/>
  <c r="W366" i="9"/>
  <c r="X366" i="9"/>
  <c r="W502" i="9"/>
  <c r="X502" i="9"/>
  <c r="W470" i="9"/>
  <c r="X470" i="9"/>
  <c r="W371" i="9"/>
  <c r="X371" i="9"/>
  <c r="W88" i="9"/>
  <c r="X88" i="9"/>
  <c r="X462" i="9"/>
  <c r="W462" i="9"/>
  <c r="W314" i="9"/>
  <c r="X314" i="9"/>
  <c r="X289" i="9"/>
  <c r="W289" i="9"/>
  <c r="W83" i="9"/>
  <c r="X83" i="9"/>
  <c r="W286" i="9"/>
  <c r="X286" i="9"/>
  <c r="X240" i="9"/>
  <c r="W240" i="9"/>
  <c r="X187" i="9"/>
  <c r="W187" i="9"/>
  <c r="W413" i="9"/>
  <c r="X413" i="9"/>
  <c r="W201" i="9"/>
  <c r="X201" i="9"/>
  <c r="X385" i="9"/>
  <c r="W385" i="9"/>
  <c r="X123" i="9"/>
  <c r="W123" i="9"/>
  <c r="X348" i="9"/>
  <c r="W348" i="9"/>
  <c r="W96" i="9"/>
  <c r="X96" i="9"/>
  <c r="X481" i="9"/>
  <c r="W481" i="9"/>
  <c r="X365" i="9"/>
  <c r="W365" i="9"/>
  <c r="X250" i="9"/>
  <c r="W250" i="9"/>
  <c r="W424" i="9"/>
  <c r="X424" i="9"/>
  <c r="X235" i="9"/>
  <c r="W235" i="9"/>
  <c r="X294" i="9"/>
  <c r="W294" i="9"/>
  <c r="W492" i="9"/>
  <c r="X492" i="9"/>
  <c r="W412" i="9"/>
  <c r="X412" i="9"/>
  <c r="X362" i="9"/>
  <c r="W362" i="9"/>
  <c r="W485" i="9"/>
  <c r="X485" i="9"/>
  <c r="W144" i="9"/>
  <c r="X144" i="9"/>
  <c r="W496" i="9"/>
  <c r="X496" i="9"/>
  <c r="W349" i="9"/>
  <c r="X349" i="9"/>
  <c r="W474" i="9"/>
  <c r="X474" i="9"/>
  <c r="W476" i="9"/>
  <c r="X476" i="9"/>
  <c r="X361" i="9"/>
  <c r="W361" i="9"/>
  <c r="W249" i="9"/>
  <c r="X249" i="9"/>
  <c r="X383" i="9"/>
  <c r="W383" i="9"/>
  <c r="X377" i="9"/>
  <c r="W377" i="9"/>
  <c r="W129" i="9"/>
  <c r="X129" i="9"/>
  <c r="W439" i="9"/>
  <c r="X439" i="9"/>
  <c r="W101" i="9"/>
  <c r="X101" i="9"/>
  <c r="BD127" i="9"/>
  <c r="BE127" i="9"/>
  <c r="BE334" i="9"/>
  <c r="BD334" i="9"/>
  <c r="BD53" i="9"/>
  <c r="BE53" i="9"/>
  <c r="BD71" i="9"/>
  <c r="BE71" i="9"/>
  <c r="BD418" i="9"/>
  <c r="BE418" i="9"/>
  <c r="BE289" i="9"/>
  <c r="BD289" i="9"/>
  <c r="BD207" i="9"/>
  <c r="BE207" i="9"/>
  <c r="BE48" i="9"/>
  <c r="BD48" i="9"/>
  <c r="BD249" i="9"/>
  <c r="BE249" i="9"/>
  <c r="BE254" i="9"/>
  <c r="BD254" i="9"/>
  <c r="BD398" i="9"/>
  <c r="BE398" i="9"/>
  <c r="BE287" i="9"/>
  <c r="BD287" i="9"/>
  <c r="BD69" i="9"/>
  <c r="BE69" i="9"/>
  <c r="BD238" i="9"/>
  <c r="BE238" i="9"/>
  <c r="BE108" i="9"/>
  <c r="BD108" i="9"/>
  <c r="BD253" i="9"/>
  <c r="BE253" i="9"/>
  <c r="BE426" i="9"/>
  <c r="BD426" i="9"/>
  <c r="BD74" i="9"/>
  <c r="BE74" i="9"/>
  <c r="BD486" i="9"/>
  <c r="BE486" i="9"/>
  <c r="BE146" i="9"/>
  <c r="BD146" i="9"/>
  <c r="BE312" i="9"/>
  <c r="BD312" i="9"/>
  <c r="BE286" i="9"/>
  <c r="BD286" i="9"/>
  <c r="BE474" i="9"/>
  <c r="BD474" i="9"/>
  <c r="BD390" i="9"/>
  <c r="BE390" i="9"/>
  <c r="BE323" i="9"/>
  <c r="BD323" i="9"/>
  <c r="BE60" i="9"/>
  <c r="BD60" i="9"/>
  <c r="BD347" i="9"/>
  <c r="BE347" i="9"/>
  <c r="BD107" i="9"/>
  <c r="BE107" i="9"/>
  <c r="BD208" i="9"/>
  <c r="BE208" i="9"/>
  <c r="BE450" i="9"/>
  <c r="BD450" i="9"/>
  <c r="BE374" i="9"/>
  <c r="BD374" i="9"/>
  <c r="BS444" i="9"/>
  <c r="BT444" i="9"/>
  <c r="BS226" i="9"/>
  <c r="BT226" i="9"/>
  <c r="BT284" i="9"/>
  <c r="BS284" i="9"/>
  <c r="BT45" i="9"/>
  <c r="BS45" i="9"/>
  <c r="BT106" i="9"/>
  <c r="BS106" i="9"/>
  <c r="BS336" i="9"/>
  <c r="BT336" i="9"/>
  <c r="BT122" i="9"/>
  <c r="BS122" i="9"/>
  <c r="BT467" i="9"/>
  <c r="BS467" i="9"/>
  <c r="BS279" i="9"/>
  <c r="BT279" i="9"/>
  <c r="BS151" i="9"/>
  <c r="BT151" i="9"/>
  <c r="BT200" i="9"/>
  <c r="BS200" i="9"/>
  <c r="BT246" i="9"/>
  <c r="BS246" i="9"/>
  <c r="BS295" i="9"/>
  <c r="BT295" i="9"/>
  <c r="BS91" i="9"/>
  <c r="BT91" i="9"/>
  <c r="BS215" i="9"/>
  <c r="BT215" i="9"/>
  <c r="BT189" i="9"/>
  <c r="BS189" i="9"/>
  <c r="BT286" i="9"/>
  <c r="BS286" i="9"/>
  <c r="BT80" i="9"/>
  <c r="BS80" i="9"/>
  <c r="BS78" i="9"/>
  <c r="BT78" i="9"/>
  <c r="BT419" i="9"/>
  <c r="BS419" i="9"/>
  <c r="BS169" i="9"/>
  <c r="BT169" i="9"/>
  <c r="CO25" i="9"/>
  <c r="CN25" i="9"/>
  <c r="DD448" i="9"/>
  <c r="DC448" i="9"/>
  <c r="DC484" i="9"/>
  <c r="DD484" i="9"/>
  <c r="DD366" i="9"/>
  <c r="DC366" i="9"/>
  <c r="DC239" i="9"/>
  <c r="DD239" i="9"/>
  <c r="DC187" i="9"/>
  <c r="DD187" i="9"/>
  <c r="DC418" i="9"/>
  <c r="DD418" i="9"/>
  <c r="DD300" i="9"/>
  <c r="DC300" i="9"/>
  <c r="DC426" i="9"/>
  <c r="DD426" i="9"/>
  <c r="DC283" i="9"/>
  <c r="DD283" i="9"/>
  <c r="DC256" i="9"/>
  <c r="DD256" i="9"/>
  <c r="DD486" i="9"/>
  <c r="DC486" i="9"/>
  <c r="DC129" i="9"/>
  <c r="DD129" i="9"/>
  <c r="DD288" i="9"/>
  <c r="DC288" i="9"/>
  <c r="DD200" i="9"/>
  <c r="DC200" i="9"/>
  <c r="DC494" i="9"/>
  <c r="DD494" i="9"/>
  <c r="DD325" i="9"/>
  <c r="DC325" i="9"/>
  <c r="DC379" i="9"/>
  <c r="DD379" i="9"/>
  <c r="DD215" i="9"/>
  <c r="DC215" i="9"/>
  <c r="DC257" i="9"/>
  <c r="DD257" i="9"/>
  <c r="DD347" i="9"/>
  <c r="DC347" i="9"/>
  <c r="DD260" i="9"/>
  <c r="DC260" i="9"/>
  <c r="DC124" i="9"/>
  <c r="DD124" i="9"/>
  <c r="DC496" i="9"/>
  <c r="DD496" i="9"/>
  <c r="DC131" i="9"/>
  <c r="DD131" i="9"/>
  <c r="Q495" i="9"/>
  <c r="R495" i="9"/>
  <c r="Q54" i="9"/>
  <c r="R54" i="9"/>
  <c r="Q353" i="9"/>
  <c r="R353" i="9"/>
  <c r="Q147" i="9"/>
  <c r="R147" i="9"/>
  <c r="R488" i="9"/>
  <c r="Q488" i="9"/>
  <c r="R212" i="9"/>
  <c r="Q212" i="9"/>
  <c r="R362" i="9"/>
  <c r="Q362" i="9"/>
  <c r="Q493" i="9"/>
  <c r="R493" i="9"/>
  <c r="AD187" i="9"/>
  <c r="AC187" i="9"/>
  <c r="AC125" i="9"/>
  <c r="AD125" i="9"/>
  <c r="AD170" i="9"/>
  <c r="AC170" i="9"/>
  <c r="AC203" i="9"/>
  <c r="AD203" i="9"/>
  <c r="AD265" i="9"/>
  <c r="AC265" i="9"/>
  <c r="AC259" i="9"/>
  <c r="AD259" i="9"/>
  <c r="W9" i="9"/>
  <c r="X9" i="9"/>
  <c r="X23" i="9"/>
  <c r="W23" i="9"/>
  <c r="W14" i="9"/>
  <c r="X14" i="9"/>
  <c r="X36" i="9"/>
  <c r="W36" i="9"/>
  <c r="W31" i="9"/>
  <c r="X31" i="9"/>
  <c r="X34" i="9"/>
  <c r="W34" i="9"/>
  <c r="W26" i="9"/>
  <c r="X26" i="9"/>
  <c r="X11" i="9"/>
  <c r="W11" i="9"/>
  <c r="W25" i="9"/>
  <c r="X25" i="9"/>
  <c r="Z506" i="9"/>
  <c r="AA506" i="9"/>
  <c r="AA243" i="9"/>
  <c r="Z243" i="9"/>
  <c r="Z127" i="9"/>
  <c r="AA127" i="9"/>
  <c r="AA370" i="9"/>
  <c r="Z370" i="9"/>
  <c r="AA350" i="9"/>
  <c r="Z350" i="9"/>
  <c r="Z311" i="9"/>
  <c r="AA311" i="9"/>
  <c r="AA365" i="9"/>
  <c r="Z365" i="9"/>
  <c r="AA226" i="9"/>
  <c r="Z226" i="9"/>
  <c r="AA52" i="9"/>
  <c r="Z52" i="9"/>
  <c r="AA229" i="9"/>
  <c r="Z229" i="9"/>
  <c r="AA459" i="9"/>
  <c r="Z459" i="9"/>
  <c r="AA166" i="9"/>
  <c r="Z166" i="9"/>
  <c r="AA445" i="9"/>
  <c r="Z445" i="9"/>
  <c r="AA303" i="9"/>
  <c r="Z303" i="9"/>
  <c r="Z251" i="9"/>
  <c r="AA251" i="9"/>
  <c r="Z271" i="9"/>
  <c r="AA271" i="9"/>
  <c r="Z485" i="9"/>
  <c r="AA485" i="9"/>
  <c r="Z143" i="9"/>
  <c r="AA143" i="9"/>
  <c r="Z424" i="9"/>
  <c r="AA424" i="9"/>
  <c r="Z351" i="9"/>
  <c r="AA351" i="9"/>
  <c r="AA273" i="9"/>
  <c r="Z273" i="9"/>
  <c r="AA378" i="9"/>
  <c r="Z378" i="9"/>
  <c r="AA388" i="9"/>
  <c r="Z388" i="9"/>
  <c r="AA92" i="9"/>
  <c r="Z92" i="9"/>
  <c r="AA228" i="9"/>
  <c r="Z228" i="9"/>
  <c r="Z352" i="9"/>
  <c r="AA352" i="9"/>
  <c r="Z242" i="9"/>
  <c r="AA242" i="9"/>
  <c r="Z223" i="9"/>
  <c r="AA223" i="9"/>
  <c r="AA327" i="9"/>
  <c r="Z327" i="9"/>
  <c r="Z142" i="9"/>
  <c r="AA142" i="9"/>
  <c r="AA224" i="9"/>
  <c r="Z224" i="9"/>
  <c r="Z129" i="9"/>
  <c r="AA129" i="9"/>
  <c r="Z126" i="9"/>
  <c r="AA126" i="9"/>
  <c r="AA323" i="9"/>
  <c r="Z323" i="9"/>
  <c r="AA280" i="9"/>
  <c r="Z280" i="9"/>
  <c r="Z260" i="9"/>
  <c r="AA260" i="9"/>
  <c r="Z66" i="9"/>
  <c r="AA66" i="9"/>
  <c r="Z475" i="9"/>
  <c r="AA475" i="9"/>
  <c r="Z465" i="9"/>
  <c r="AA465" i="9"/>
  <c r="Z274" i="9"/>
  <c r="AA274" i="9"/>
  <c r="Z240" i="9"/>
  <c r="AA240" i="9"/>
  <c r="Z82" i="9"/>
  <c r="AA82" i="9"/>
  <c r="Z43" i="9"/>
  <c r="AA43" i="9"/>
  <c r="AA187" i="9"/>
  <c r="Z187" i="9"/>
  <c r="Z357" i="9"/>
  <c r="AA357" i="9"/>
  <c r="Z106" i="9"/>
  <c r="AA106" i="9"/>
  <c r="Z436" i="9"/>
  <c r="AA436" i="9"/>
  <c r="AA58" i="9"/>
  <c r="Z58" i="9"/>
  <c r="AA235" i="9"/>
  <c r="Z235" i="9"/>
  <c r="AA221" i="9"/>
  <c r="Z221" i="9"/>
  <c r="Z206" i="9"/>
  <c r="AA206" i="9"/>
  <c r="Z174" i="9"/>
  <c r="AA174" i="9"/>
  <c r="Z210" i="9"/>
  <c r="AA210" i="9"/>
  <c r="Z88" i="9"/>
  <c r="AA88" i="9"/>
  <c r="AA324" i="9"/>
  <c r="Z324" i="9"/>
  <c r="AA96" i="9"/>
  <c r="Z96" i="9"/>
  <c r="Z397" i="9"/>
  <c r="AA397" i="9"/>
  <c r="AA480" i="9"/>
  <c r="Z480" i="9"/>
  <c r="AA302" i="9"/>
  <c r="Z302" i="9"/>
  <c r="Z202" i="9"/>
  <c r="AA202" i="9"/>
  <c r="AA158" i="9"/>
  <c r="Z158" i="9"/>
  <c r="AA163" i="9"/>
  <c r="Z163" i="9"/>
  <c r="AA474" i="9"/>
  <c r="Z474" i="9"/>
  <c r="Z321" i="9"/>
  <c r="AA321" i="9"/>
  <c r="AA348" i="9"/>
  <c r="Z348" i="9"/>
  <c r="Z222" i="9"/>
  <c r="AA222" i="9"/>
  <c r="Z254" i="9"/>
  <c r="AA254" i="9"/>
  <c r="Z45" i="9"/>
  <c r="AA45" i="9"/>
  <c r="Z150" i="9"/>
  <c r="AA150" i="9"/>
  <c r="AA289" i="9"/>
  <c r="Z289" i="9"/>
  <c r="AA364" i="9"/>
  <c r="Z364" i="9"/>
  <c r="AA426" i="9"/>
  <c r="Z426" i="9"/>
  <c r="AA232" i="9"/>
  <c r="Z232" i="9"/>
  <c r="Z298" i="9"/>
  <c r="AA298" i="9"/>
  <c r="Z65" i="9"/>
  <c r="AA65" i="9"/>
  <c r="AA244" i="9"/>
  <c r="Z244" i="9"/>
  <c r="AA338" i="9"/>
  <c r="Z338" i="9"/>
  <c r="AA184" i="9"/>
  <c r="Z184" i="9"/>
  <c r="Z217" i="9"/>
  <c r="AA217" i="9"/>
  <c r="Z331" i="9"/>
  <c r="AA331" i="9"/>
  <c r="AA160" i="9"/>
  <c r="Z160" i="9"/>
  <c r="AA329" i="9"/>
  <c r="Z329" i="9"/>
  <c r="Z76" i="9"/>
  <c r="AA76" i="9"/>
  <c r="AA218" i="9"/>
  <c r="Z218" i="9"/>
  <c r="AA443" i="9"/>
  <c r="Z443" i="9"/>
  <c r="Z213" i="9"/>
  <c r="AA213" i="9"/>
  <c r="AA199" i="9"/>
  <c r="Z199" i="9"/>
  <c r="AA84" i="9"/>
  <c r="Z84" i="9"/>
  <c r="AA308" i="9"/>
  <c r="Z308" i="9"/>
  <c r="Z123" i="9"/>
  <c r="AA123" i="9"/>
  <c r="AA453" i="9"/>
  <c r="Z453" i="9"/>
  <c r="AA180" i="9"/>
  <c r="Z180" i="9"/>
  <c r="Z447" i="9"/>
  <c r="AA447" i="9"/>
  <c r="Z407" i="9"/>
  <c r="AA407" i="9"/>
  <c r="AA309" i="9"/>
  <c r="Z309" i="9"/>
  <c r="Z317" i="9"/>
  <c r="AA317" i="9"/>
  <c r="Z236" i="9"/>
  <c r="AA236" i="9"/>
  <c r="AA125" i="9"/>
  <c r="Z125" i="9"/>
  <c r="AA328" i="9"/>
  <c r="Z328" i="9"/>
  <c r="Z435" i="9"/>
  <c r="AA435" i="9"/>
  <c r="AA414" i="9"/>
  <c r="Z414" i="9"/>
  <c r="AA185" i="9"/>
  <c r="Z185" i="9"/>
  <c r="AA288" i="9"/>
  <c r="Z288" i="9"/>
  <c r="Z476" i="9"/>
  <c r="AA476" i="9"/>
  <c r="AA162" i="9"/>
  <c r="Z162" i="9"/>
  <c r="AA264" i="9"/>
  <c r="Z264" i="9"/>
  <c r="Z325" i="9"/>
  <c r="AA325" i="9"/>
  <c r="AA501" i="9"/>
  <c r="Z501" i="9"/>
  <c r="AA381" i="9"/>
  <c r="Z381" i="9"/>
  <c r="Z305" i="9"/>
  <c r="AA305" i="9"/>
  <c r="Z100" i="9"/>
  <c r="AA100" i="9"/>
  <c r="Z275" i="9"/>
  <c r="AA275" i="9"/>
  <c r="Z371" i="9"/>
  <c r="AA371" i="9"/>
  <c r="Z433" i="9"/>
  <c r="AA433" i="9"/>
  <c r="Z337" i="9"/>
  <c r="AA337" i="9"/>
  <c r="Z131" i="9"/>
  <c r="AA131" i="9"/>
  <c r="AG20" i="9"/>
  <c r="AF20" i="9"/>
  <c r="AG339" i="9"/>
  <c r="AF339" i="9"/>
  <c r="AF489" i="9"/>
  <c r="AG489" i="9"/>
  <c r="AG473" i="9"/>
  <c r="AF473" i="9"/>
  <c r="AF506" i="9"/>
  <c r="AG506" i="9"/>
  <c r="AG166" i="9"/>
  <c r="AF166" i="9"/>
  <c r="AG284" i="9"/>
  <c r="AF284" i="9"/>
  <c r="AG365" i="9"/>
  <c r="AF365" i="9"/>
  <c r="AG343" i="9"/>
  <c r="AF343" i="9"/>
  <c r="AG89" i="9"/>
  <c r="AF89" i="9"/>
  <c r="AF319" i="9"/>
  <c r="AG319" i="9"/>
  <c r="AF495" i="9"/>
  <c r="AG495" i="9"/>
  <c r="AF127" i="9"/>
  <c r="AG127" i="9"/>
  <c r="AF310" i="9"/>
  <c r="AG310" i="9"/>
  <c r="AG135" i="9"/>
  <c r="AF135" i="9"/>
  <c r="AG241" i="9"/>
  <c r="AF241" i="9"/>
  <c r="AG431" i="9"/>
  <c r="AF431" i="9"/>
  <c r="AF187" i="9"/>
  <c r="AG187" i="9"/>
  <c r="AF385" i="9"/>
  <c r="AG385" i="9"/>
  <c r="AF43" i="9"/>
  <c r="AG43" i="9"/>
  <c r="AG426" i="9"/>
  <c r="AF426" i="9"/>
  <c r="AG196" i="9"/>
  <c r="AF196" i="9"/>
  <c r="AF48" i="9"/>
  <c r="AG48" i="9"/>
  <c r="AG49" i="9"/>
  <c r="AF49" i="9"/>
  <c r="AF375" i="9"/>
  <c r="AG375" i="9"/>
  <c r="AG443" i="9"/>
  <c r="AF443" i="9"/>
  <c r="AF364" i="9"/>
  <c r="AG364" i="9"/>
  <c r="AF230" i="9"/>
  <c r="AG230" i="9"/>
  <c r="AF147" i="9"/>
  <c r="AG147" i="9"/>
  <c r="AG490" i="9"/>
  <c r="AF490" i="9"/>
  <c r="AG70" i="9"/>
  <c r="AF70" i="9"/>
  <c r="AG64" i="9"/>
  <c r="AF64" i="9"/>
  <c r="AF222" i="9"/>
  <c r="AG222" i="9"/>
  <c r="AG165" i="9"/>
  <c r="AF165" i="9"/>
  <c r="AF307" i="9"/>
  <c r="AG307" i="9"/>
  <c r="AF306" i="9"/>
  <c r="AG306" i="9"/>
  <c r="AF324" i="9"/>
  <c r="AG324" i="9"/>
  <c r="AG239" i="9"/>
  <c r="AF239" i="9"/>
  <c r="AF236" i="9"/>
  <c r="AG236" i="9"/>
  <c r="AG108" i="9"/>
  <c r="AF108" i="9"/>
  <c r="AF299" i="9"/>
  <c r="AG299" i="9"/>
  <c r="AG268" i="9"/>
  <c r="AF268" i="9"/>
  <c r="AF316" i="9"/>
  <c r="AG316" i="9"/>
  <c r="AF74" i="9"/>
  <c r="AG74" i="9"/>
  <c r="AF472" i="9"/>
  <c r="AG472" i="9"/>
  <c r="AF395" i="9"/>
  <c r="AG395" i="9"/>
  <c r="AF347" i="9"/>
  <c r="AG347" i="9"/>
  <c r="AG393" i="9"/>
  <c r="AF393" i="9"/>
  <c r="AG396" i="9"/>
  <c r="AF396" i="9"/>
  <c r="AG85" i="9"/>
  <c r="AF85" i="9"/>
  <c r="AF342" i="9"/>
  <c r="AG342" i="9"/>
  <c r="AF103" i="9"/>
  <c r="AG103" i="9"/>
  <c r="AG58" i="9"/>
  <c r="AF58" i="9"/>
  <c r="AF321" i="9"/>
  <c r="AG321" i="9"/>
  <c r="AF348" i="9"/>
  <c r="AG348" i="9"/>
  <c r="AF55" i="9"/>
  <c r="AG55" i="9"/>
  <c r="AF149" i="9"/>
  <c r="AG149" i="9"/>
  <c r="AF145" i="9"/>
  <c r="AG145" i="9"/>
  <c r="AG173" i="9"/>
  <c r="AF173" i="9"/>
  <c r="AF128" i="9"/>
  <c r="AG128" i="9"/>
  <c r="AF253" i="9"/>
  <c r="AG253" i="9"/>
  <c r="AG454" i="9"/>
  <c r="AF454" i="9"/>
  <c r="AG258" i="9"/>
  <c r="AF258" i="9"/>
  <c r="AG286" i="9"/>
  <c r="AF286" i="9"/>
  <c r="AG168" i="9"/>
  <c r="AF168" i="9"/>
  <c r="AF231" i="9"/>
  <c r="AG231" i="9"/>
  <c r="AF392" i="9"/>
  <c r="AG392" i="9"/>
  <c r="AF235" i="9"/>
  <c r="AG235" i="9"/>
  <c r="AG162" i="9"/>
  <c r="AF162" i="9"/>
  <c r="AF40" i="9"/>
  <c r="AG40" i="9"/>
  <c r="AF240" i="9"/>
  <c r="AG240" i="9"/>
  <c r="AF179" i="9"/>
  <c r="AG179" i="9"/>
  <c r="AG194" i="9"/>
  <c r="AF194" i="9"/>
  <c r="AF87" i="9"/>
  <c r="AG87" i="9"/>
  <c r="AF219" i="9"/>
  <c r="AG219" i="9"/>
  <c r="AG486" i="9"/>
  <c r="AF486" i="9"/>
  <c r="AG383" i="9"/>
  <c r="AF383" i="9"/>
  <c r="AF388" i="9"/>
  <c r="AG388" i="9"/>
  <c r="AF501" i="9"/>
  <c r="AG501" i="9"/>
  <c r="AF331" i="9"/>
  <c r="AG331" i="9"/>
  <c r="AF263" i="9"/>
  <c r="AG263" i="9"/>
  <c r="AF382" i="9"/>
  <c r="AG382" i="9"/>
  <c r="AG278" i="9"/>
  <c r="AF278" i="9"/>
  <c r="AG315" i="9"/>
  <c r="AF315" i="9"/>
  <c r="AF204" i="9"/>
  <c r="AG204" i="9"/>
  <c r="AG434" i="9"/>
  <c r="AF434" i="9"/>
  <c r="AF116" i="9"/>
  <c r="AG116" i="9"/>
  <c r="AF308" i="9"/>
  <c r="AG308" i="9"/>
  <c r="AG421" i="9"/>
  <c r="AF421" i="9"/>
  <c r="AG409" i="9"/>
  <c r="AF409" i="9"/>
  <c r="AF212" i="9"/>
  <c r="AG212" i="9"/>
  <c r="AG92" i="9"/>
  <c r="AF92" i="9"/>
  <c r="AG507" i="9"/>
  <c r="AF507" i="9"/>
  <c r="AG249" i="9"/>
  <c r="AF249" i="9"/>
  <c r="AG106" i="9"/>
  <c r="AF106" i="9"/>
  <c r="AF185" i="9"/>
  <c r="AG185" i="9"/>
  <c r="AF232" i="9"/>
  <c r="AG232" i="9"/>
  <c r="AF272" i="9"/>
  <c r="AG272" i="9"/>
  <c r="AG296" i="9"/>
  <c r="AF296" i="9"/>
  <c r="AG384" i="9"/>
  <c r="AF384" i="9"/>
  <c r="AF209" i="9"/>
  <c r="AG209" i="9"/>
  <c r="AF323" i="9"/>
  <c r="AG323" i="9"/>
  <c r="AG371" i="9"/>
  <c r="AF371" i="9"/>
  <c r="AF217" i="9"/>
  <c r="AG217" i="9"/>
  <c r="AG326" i="9"/>
  <c r="AF326" i="9"/>
  <c r="AF259" i="9"/>
  <c r="AG259" i="9"/>
  <c r="AG456" i="9"/>
  <c r="AF456" i="9"/>
  <c r="AF415" i="9"/>
  <c r="AG415" i="9"/>
  <c r="AF282" i="9"/>
  <c r="AG282" i="9"/>
  <c r="AF138" i="9"/>
  <c r="AG138" i="9"/>
  <c r="AG394" i="9"/>
  <c r="AF394" i="9"/>
  <c r="AG117" i="9"/>
  <c r="AF117" i="9"/>
  <c r="AG245" i="9"/>
  <c r="AF245" i="9"/>
  <c r="AF227" i="9"/>
  <c r="AG227" i="9"/>
  <c r="AG463" i="9"/>
  <c r="AF463" i="9"/>
  <c r="AI492" i="9"/>
  <c r="AJ492" i="9"/>
  <c r="AJ369" i="9"/>
  <c r="AI369" i="9"/>
  <c r="AJ284" i="9"/>
  <c r="AI284" i="9"/>
  <c r="AI53" i="9"/>
  <c r="AJ53" i="9"/>
  <c r="AJ491" i="9"/>
  <c r="AI491" i="9"/>
  <c r="AJ226" i="9"/>
  <c r="AI226" i="9"/>
  <c r="AJ310" i="9"/>
  <c r="AI310" i="9"/>
  <c r="AJ343" i="9"/>
  <c r="AI343" i="9"/>
  <c r="AJ489" i="9"/>
  <c r="AI489" i="9"/>
  <c r="AI109" i="9"/>
  <c r="AJ109" i="9"/>
  <c r="AJ339" i="9"/>
  <c r="AI339" i="9"/>
  <c r="AI243" i="9"/>
  <c r="AJ243" i="9"/>
  <c r="AJ502" i="9"/>
  <c r="AI502" i="9"/>
  <c r="AJ127" i="9"/>
  <c r="AI127" i="9"/>
  <c r="AI311" i="9"/>
  <c r="AJ311" i="9"/>
  <c r="AI497" i="9"/>
  <c r="AJ497" i="9"/>
  <c r="AJ330" i="9"/>
  <c r="AI330" i="9"/>
  <c r="AJ78" i="9"/>
  <c r="AI78" i="9"/>
  <c r="AJ50" i="9"/>
  <c r="AI50" i="9"/>
  <c r="AI240" i="9"/>
  <c r="AJ240" i="9"/>
  <c r="AI82" i="9"/>
  <c r="AJ82" i="9"/>
  <c r="AJ199" i="9"/>
  <c r="AI199" i="9"/>
  <c r="AJ291" i="9"/>
  <c r="AI291" i="9"/>
  <c r="AI499" i="9"/>
  <c r="AJ499" i="9"/>
  <c r="AI121" i="9"/>
  <c r="AJ121" i="9"/>
  <c r="AJ488" i="9"/>
  <c r="AI488" i="9"/>
  <c r="AI208" i="9"/>
  <c r="AJ208" i="9"/>
  <c r="AI153" i="9"/>
  <c r="AJ153" i="9"/>
  <c r="AJ381" i="9"/>
  <c r="AI381" i="9"/>
  <c r="AJ439" i="9"/>
  <c r="AI439" i="9"/>
  <c r="AI143" i="9"/>
  <c r="AJ143" i="9"/>
  <c r="AI90" i="9"/>
  <c r="AJ90" i="9"/>
  <c r="AJ386" i="9"/>
  <c r="AI386" i="9"/>
  <c r="AJ47" i="9"/>
  <c r="AI47" i="9"/>
  <c r="AJ249" i="9"/>
  <c r="AI249" i="9"/>
  <c r="AJ293" i="9"/>
  <c r="AI293" i="9"/>
  <c r="AI336" i="9"/>
  <c r="AJ336" i="9"/>
  <c r="AI272" i="9"/>
  <c r="AJ272" i="9"/>
  <c r="AJ469" i="9"/>
  <c r="AI469" i="9"/>
  <c r="AI72" i="9"/>
  <c r="AJ72" i="9"/>
  <c r="AI102" i="9"/>
  <c r="AJ102" i="9"/>
  <c r="AJ388" i="9"/>
  <c r="AI388" i="9"/>
  <c r="AJ464" i="9"/>
  <c r="AI464" i="9"/>
  <c r="AI292" i="9"/>
  <c r="AJ292" i="9"/>
  <c r="AI210" i="9"/>
  <c r="AJ210" i="9"/>
  <c r="AI154" i="9"/>
  <c r="AJ154" i="9"/>
  <c r="AJ207" i="9"/>
  <c r="AI207" i="9"/>
  <c r="AI164" i="9"/>
  <c r="AJ164" i="9"/>
  <c r="AI304" i="9"/>
  <c r="AJ304" i="9"/>
  <c r="AI373" i="9"/>
  <c r="AJ373" i="9"/>
  <c r="AJ424" i="9"/>
  <c r="AI424" i="9"/>
  <c r="AI410" i="9"/>
  <c r="AJ410" i="9"/>
  <c r="AI209" i="9"/>
  <c r="AJ209" i="9"/>
  <c r="AI407" i="9"/>
  <c r="AJ407" i="9"/>
  <c r="AI478" i="9"/>
  <c r="AJ478" i="9"/>
  <c r="AI399" i="9"/>
  <c r="AJ399" i="9"/>
  <c r="AJ262" i="9"/>
  <c r="AI262" i="9"/>
  <c r="AI190" i="9"/>
  <c r="AJ190" i="9"/>
  <c r="AJ142" i="9"/>
  <c r="AI142" i="9"/>
  <c r="AJ175" i="9"/>
  <c r="AI175" i="9"/>
  <c r="AI165" i="9"/>
  <c r="AJ165" i="9"/>
  <c r="AJ472" i="9"/>
  <c r="AI472" i="9"/>
  <c r="AI115" i="9"/>
  <c r="AJ115" i="9"/>
  <c r="AI479" i="9"/>
  <c r="AJ479" i="9"/>
  <c r="AI246" i="9"/>
  <c r="AJ246" i="9"/>
  <c r="AI347" i="9"/>
  <c r="AJ347" i="9"/>
  <c r="AJ446" i="9"/>
  <c r="AI446" i="9"/>
  <c r="AJ263" i="9"/>
  <c r="AI263" i="9"/>
  <c r="AI419" i="9"/>
  <c r="AJ419" i="9"/>
  <c r="AI411" i="9"/>
  <c r="AJ411" i="9"/>
  <c r="AI387" i="9"/>
  <c r="AJ387" i="9"/>
  <c r="AJ48" i="9"/>
  <c r="AI48" i="9"/>
  <c r="AI101" i="9"/>
  <c r="AJ101" i="9"/>
  <c r="AI96" i="9"/>
  <c r="AJ96" i="9"/>
  <c r="AI287" i="9"/>
  <c r="AJ287" i="9"/>
  <c r="AI290" i="9"/>
  <c r="AJ290" i="9"/>
  <c r="AJ302" i="9"/>
  <c r="AI302" i="9"/>
  <c r="AJ320" i="9"/>
  <c r="AI320" i="9"/>
  <c r="AI383" i="9"/>
  <c r="AJ383" i="9"/>
  <c r="AI323" i="9"/>
  <c r="AJ323" i="9"/>
  <c r="AJ471" i="9"/>
  <c r="AI471" i="9"/>
  <c r="AI81" i="9"/>
  <c r="AJ81" i="9"/>
  <c r="AJ441" i="9"/>
  <c r="AI441" i="9"/>
  <c r="AI86" i="9"/>
  <c r="AJ86" i="9"/>
  <c r="AJ341" i="9"/>
  <c r="AI341" i="9"/>
  <c r="AJ41" i="9"/>
  <c r="AI41" i="9"/>
  <c r="AI255" i="9"/>
  <c r="AJ255" i="9"/>
  <c r="AJ366" i="9"/>
  <c r="AI366" i="9"/>
  <c r="AI95" i="9"/>
  <c r="AJ95" i="9"/>
  <c r="AI185" i="9"/>
  <c r="AJ185" i="9"/>
  <c r="AJ308" i="9"/>
  <c r="AI308" i="9"/>
  <c r="AI453" i="9"/>
  <c r="AJ453" i="9"/>
  <c r="AJ264" i="9"/>
  <c r="AI264" i="9"/>
  <c r="AJ405" i="9"/>
  <c r="AI405" i="9"/>
  <c r="AJ433" i="9"/>
  <c r="AI433" i="9"/>
  <c r="AI216" i="9"/>
  <c r="AJ216" i="9"/>
  <c r="AI193" i="9"/>
  <c r="AJ193" i="9"/>
  <c r="AJ232" i="9"/>
  <c r="AI232" i="9"/>
  <c r="AI54" i="9"/>
  <c r="AJ54" i="9"/>
  <c r="AJ55" i="9"/>
  <c r="AI55" i="9"/>
  <c r="AJ300" i="9"/>
  <c r="AI300" i="9"/>
  <c r="AJ238" i="9"/>
  <c r="AI238" i="9"/>
  <c r="AI230" i="9"/>
  <c r="AJ230" i="9"/>
  <c r="AJ126" i="9"/>
  <c r="AI126" i="9"/>
  <c r="AJ99" i="9"/>
  <c r="AI99" i="9"/>
  <c r="AI377" i="9"/>
  <c r="AJ377" i="9"/>
  <c r="AI91" i="9"/>
  <c r="AJ91" i="9"/>
  <c r="AI192" i="9"/>
  <c r="AJ192" i="9"/>
  <c r="AI186" i="9"/>
  <c r="AJ186" i="9"/>
  <c r="AI222" i="9"/>
  <c r="AJ222" i="9"/>
  <c r="AI132" i="9"/>
  <c r="AJ132" i="9"/>
  <c r="AJ493" i="9"/>
  <c r="AI493" i="9"/>
  <c r="N25" i="9"/>
  <c r="O25" i="9"/>
  <c r="BN25" i="9"/>
  <c r="BM25" i="9"/>
  <c r="BD233" i="9"/>
  <c r="BE233" i="9"/>
  <c r="BE477" i="9"/>
  <c r="BD477" i="9"/>
  <c r="BD492" i="9"/>
  <c r="BE492" i="9"/>
  <c r="BE319" i="9"/>
  <c r="BD319" i="9"/>
  <c r="BE428" i="9"/>
  <c r="BD428" i="9"/>
  <c r="BE370" i="9"/>
  <c r="BD370" i="9"/>
  <c r="BD343" i="9"/>
  <c r="BE343" i="9"/>
  <c r="BD350" i="9"/>
  <c r="BE350" i="9"/>
  <c r="BE314" i="9"/>
  <c r="BD314" i="9"/>
  <c r="BD451" i="9"/>
  <c r="BE451" i="9"/>
  <c r="BD401" i="9"/>
  <c r="BE401" i="9"/>
  <c r="BE495" i="9"/>
  <c r="BD495" i="9"/>
  <c r="BD243" i="9"/>
  <c r="BE243" i="9"/>
  <c r="BD39" i="9"/>
  <c r="BE39" i="9"/>
  <c r="BD149" i="9"/>
  <c r="BE149" i="9"/>
  <c r="BD75" i="9"/>
  <c r="BE75" i="9"/>
  <c r="BD391" i="9"/>
  <c r="BE391" i="9"/>
  <c r="BE42" i="9"/>
  <c r="BD42" i="9"/>
  <c r="BD43" i="9"/>
  <c r="BE43" i="9"/>
  <c r="BE187" i="9"/>
  <c r="BD187" i="9"/>
  <c r="BD239" i="9"/>
  <c r="BE239" i="9"/>
  <c r="BD460" i="9"/>
  <c r="BE460" i="9"/>
  <c r="BD423" i="9"/>
  <c r="BE423" i="9"/>
  <c r="BE328" i="9"/>
  <c r="BD328" i="9"/>
  <c r="BE324" i="9"/>
  <c r="BD324" i="9"/>
  <c r="BE190" i="9"/>
  <c r="BD190" i="9"/>
  <c r="BE251" i="9"/>
  <c r="BD251" i="9"/>
  <c r="BE462" i="9"/>
  <c r="BD462" i="9"/>
  <c r="BD380" i="9"/>
  <c r="BE380" i="9"/>
  <c r="BE271" i="9"/>
  <c r="BD271" i="9"/>
  <c r="BE220" i="9"/>
  <c r="BD220" i="9"/>
  <c r="BD236" i="9"/>
  <c r="BE236" i="9"/>
  <c r="BE468" i="9"/>
  <c r="BD468" i="9"/>
  <c r="BD122" i="9"/>
  <c r="BE122" i="9"/>
  <c r="BD197" i="9"/>
  <c r="BE197" i="9"/>
  <c r="BE116" i="9"/>
  <c r="BD116" i="9"/>
  <c r="BE73" i="9"/>
  <c r="BD73" i="9"/>
  <c r="BE181" i="9"/>
  <c r="BD181" i="9"/>
  <c r="BD385" i="9"/>
  <c r="BE385" i="9"/>
  <c r="BE225" i="9"/>
  <c r="BD225" i="9"/>
  <c r="BE283" i="9"/>
  <c r="BD283" i="9"/>
  <c r="BE268" i="9"/>
  <c r="BD268" i="9"/>
  <c r="BD304" i="9"/>
  <c r="BE304" i="9"/>
  <c r="BD117" i="9"/>
  <c r="BE117" i="9"/>
  <c r="BD237" i="9"/>
  <c r="BE237" i="9"/>
  <c r="BD195" i="9"/>
  <c r="BE195" i="9"/>
  <c r="BE250" i="9"/>
  <c r="BD250" i="9"/>
  <c r="BE95" i="9"/>
  <c r="BD95" i="9"/>
  <c r="BE293" i="9"/>
  <c r="BD293" i="9"/>
  <c r="BE106" i="9"/>
  <c r="BD106" i="9"/>
  <c r="BE103" i="9"/>
  <c r="BD103" i="9"/>
  <c r="BE230" i="9"/>
  <c r="BD230" i="9"/>
  <c r="BD128" i="9"/>
  <c r="BE128" i="9"/>
  <c r="BE497" i="9"/>
  <c r="BD497" i="9"/>
  <c r="BD244" i="9"/>
  <c r="BE244" i="9"/>
  <c r="BE161" i="9"/>
  <c r="BD161" i="9"/>
  <c r="BE203" i="9"/>
  <c r="BD203" i="9"/>
  <c r="BE176" i="9"/>
  <c r="BD176" i="9"/>
  <c r="BE272" i="9"/>
  <c r="BD272" i="9"/>
  <c r="BE332" i="9"/>
  <c r="BD332" i="9"/>
  <c r="BE480" i="9"/>
  <c r="BD480" i="9"/>
  <c r="BE279" i="9"/>
  <c r="BD279" i="9"/>
  <c r="BE290" i="9"/>
  <c r="BD290" i="9"/>
  <c r="BE296" i="9"/>
  <c r="BD296" i="9"/>
  <c r="BE436" i="9"/>
  <c r="BD436" i="9"/>
  <c r="BD141" i="9"/>
  <c r="BE141" i="9"/>
  <c r="BE282" i="9"/>
  <c r="BD282" i="9"/>
  <c r="BE202" i="9"/>
  <c r="BD202" i="9"/>
  <c r="BE499" i="9"/>
  <c r="BD499" i="9"/>
  <c r="BD505" i="9"/>
  <c r="BE505" i="9"/>
  <c r="BD338" i="9"/>
  <c r="BE338" i="9"/>
  <c r="BD500" i="9"/>
  <c r="BE500" i="9"/>
  <c r="BE479" i="9"/>
  <c r="BD479" i="9"/>
  <c r="BE162" i="9"/>
  <c r="BD162" i="9"/>
  <c r="BD209" i="9"/>
  <c r="BE209" i="9"/>
  <c r="BD246" i="9"/>
  <c r="BE246" i="9"/>
  <c r="BE115" i="9"/>
  <c r="BD115" i="9"/>
  <c r="BE112" i="9"/>
  <c r="BD112" i="9"/>
  <c r="BE452" i="9"/>
  <c r="BD452" i="9"/>
  <c r="BE361" i="9"/>
  <c r="BD361" i="9"/>
  <c r="BE437" i="9"/>
  <c r="BD437" i="9"/>
  <c r="BD147" i="9"/>
  <c r="BE147" i="9"/>
  <c r="BD221" i="9"/>
  <c r="BE221" i="9"/>
  <c r="BD269" i="9"/>
  <c r="BE269" i="9"/>
  <c r="BE258" i="9"/>
  <c r="BD258" i="9"/>
  <c r="BE248" i="9"/>
  <c r="BD248" i="9"/>
  <c r="BD227" i="9"/>
  <c r="BE227" i="9"/>
  <c r="BE80" i="9"/>
  <c r="BD80" i="9"/>
  <c r="BD317" i="9"/>
  <c r="BE317" i="9"/>
  <c r="BD422" i="9"/>
  <c r="BE422" i="9"/>
  <c r="BD359" i="9"/>
  <c r="BE359" i="9"/>
  <c r="BE348" i="9"/>
  <c r="BD348" i="9"/>
  <c r="BD471" i="9"/>
  <c r="BE471" i="9"/>
  <c r="BE192" i="9"/>
  <c r="BD192" i="9"/>
  <c r="BD196" i="9"/>
  <c r="BE196" i="9"/>
  <c r="BE231" i="9"/>
  <c r="BD231" i="9"/>
  <c r="BE160" i="9"/>
  <c r="BD160" i="9"/>
  <c r="BD409" i="9"/>
  <c r="BE409" i="9"/>
  <c r="BD464" i="9"/>
  <c r="BE464" i="9"/>
  <c r="BE493" i="9"/>
  <c r="BD493" i="9"/>
  <c r="BE234" i="9"/>
  <c r="BD234" i="9"/>
  <c r="BD62" i="9"/>
  <c r="BE62" i="9"/>
  <c r="BE79" i="9"/>
  <c r="BD79" i="9"/>
  <c r="BE382" i="9"/>
  <c r="BD382" i="9"/>
  <c r="BE463" i="9"/>
  <c r="BD463" i="9"/>
  <c r="BD358" i="9"/>
  <c r="BE358" i="9"/>
  <c r="BE478" i="9"/>
  <c r="BD478" i="9"/>
  <c r="BD210" i="9"/>
  <c r="BE210" i="9"/>
  <c r="BT127" i="9"/>
  <c r="BS127" i="9"/>
  <c r="BT412" i="9"/>
  <c r="BS412" i="9"/>
  <c r="BS349" i="9"/>
  <c r="BT349" i="9"/>
  <c r="BT451" i="9"/>
  <c r="BS451" i="9"/>
  <c r="BT401" i="9"/>
  <c r="BS401" i="9"/>
  <c r="BT89" i="9"/>
  <c r="BS89" i="9"/>
  <c r="BS319" i="9"/>
  <c r="BT319" i="9"/>
  <c r="BS166" i="9"/>
  <c r="BT166" i="9"/>
  <c r="BS314" i="9"/>
  <c r="BT314" i="9"/>
  <c r="BT44" i="9"/>
  <c r="BS44" i="9"/>
  <c r="BS267" i="9"/>
  <c r="BT267" i="9"/>
  <c r="BS240" i="9"/>
  <c r="BT240" i="9"/>
  <c r="BS205" i="9"/>
  <c r="BT205" i="9"/>
  <c r="BT149" i="9"/>
  <c r="BS149" i="9"/>
  <c r="BT63" i="9"/>
  <c r="BS63" i="9"/>
  <c r="BT49" i="9"/>
  <c r="BS49" i="9"/>
  <c r="BT110" i="9"/>
  <c r="BS110" i="9"/>
  <c r="BT271" i="9"/>
  <c r="BS271" i="9"/>
  <c r="BS56" i="9"/>
  <c r="BT56" i="9"/>
  <c r="BS366" i="9"/>
  <c r="BT366" i="9"/>
  <c r="BT54" i="9"/>
  <c r="BS54" i="9"/>
  <c r="BS324" i="9"/>
  <c r="BT324" i="9"/>
  <c r="BT47" i="9"/>
  <c r="BS47" i="9"/>
  <c r="BT507" i="9"/>
  <c r="BS507" i="9"/>
  <c r="BS48" i="9"/>
  <c r="BT48" i="9"/>
  <c r="BT251" i="9"/>
  <c r="BS251" i="9"/>
  <c r="BT191" i="9"/>
  <c r="BS191" i="9"/>
  <c r="BS95" i="9"/>
  <c r="BT95" i="9"/>
  <c r="BS136" i="9"/>
  <c r="BT136" i="9"/>
  <c r="BT354" i="9"/>
  <c r="BS354" i="9"/>
  <c r="BS299" i="9"/>
  <c r="BT299" i="9"/>
  <c r="BT455" i="9"/>
  <c r="BS455" i="9"/>
  <c r="BT360" i="9"/>
  <c r="BS360" i="9"/>
  <c r="BS268" i="9"/>
  <c r="BT268" i="9"/>
  <c r="BS293" i="9"/>
  <c r="BT293" i="9"/>
  <c r="BS236" i="9"/>
  <c r="BT236" i="9"/>
  <c r="BT416" i="9"/>
  <c r="BS416" i="9"/>
  <c r="BT67" i="9"/>
  <c r="BS67" i="9"/>
  <c r="BT480" i="9"/>
  <c r="BS480" i="9"/>
  <c r="BT203" i="9"/>
  <c r="BS203" i="9"/>
  <c r="BT472" i="9"/>
  <c r="BS472" i="9"/>
  <c r="BS87" i="9"/>
  <c r="BT87" i="9"/>
  <c r="BS165" i="9"/>
  <c r="BT165" i="9"/>
  <c r="BS454" i="9"/>
  <c r="BT454" i="9"/>
  <c r="BS499" i="9"/>
  <c r="BT499" i="9"/>
  <c r="BS133" i="9"/>
  <c r="BT133" i="9"/>
  <c r="BT148" i="9"/>
  <c r="BS148" i="9"/>
  <c r="BT157" i="9"/>
  <c r="BS157" i="9"/>
  <c r="BT235" i="9"/>
  <c r="BS235" i="9"/>
  <c r="BS291" i="9"/>
  <c r="BT291" i="9"/>
  <c r="BT476" i="9"/>
  <c r="BS476" i="9"/>
  <c r="BS410" i="9"/>
  <c r="BT410" i="9"/>
  <c r="BT395" i="9"/>
  <c r="BS395" i="9"/>
  <c r="BT494" i="9"/>
  <c r="BS494" i="9"/>
  <c r="BS384" i="9"/>
  <c r="BT384" i="9"/>
  <c r="BT68" i="9"/>
  <c r="BS68" i="9"/>
  <c r="BS408" i="9"/>
  <c r="BT408" i="9"/>
  <c r="BS265" i="9"/>
  <c r="BT265" i="9"/>
  <c r="BS378" i="9"/>
  <c r="BT378" i="9"/>
  <c r="BT482" i="9"/>
  <c r="BS482" i="9"/>
  <c r="BS152" i="9"/>
  <c r="BT152" i="9"/>
  <c r="BT59" i="9"/>
  <c r="BS59" i="9"/>
  <c r="BS258" i="9"/>
  <c r="BT258" i="9"/>
  <c r="BS211" i="9"/>
  <c r="BT211" i="9"/>
  <c r="BS264" i="9"/>
  <c r="BT264" i="9"/>
  <c r="BS192" i="9"/>
  <c r="BT192" i="9"/>
  <c r="BS425" i="9"/>
  <c r="BT425" i="9"/>
  <c r="BS97" i="9"/>
  <c r="BT97" i="9"/>
  <c r="BS263" i="9"/>
  <c r="BT263" i="9"/>
  <c r="BS471" i="9"/>
  <c r="BT471" i="9"/>
  <c r="BT333" i="9"/>
  <c r="BS333" i="9"/>
  <c r="BT260" i="9"/>
  <c r="BS260" i="9"/>
  <c r="BS124" i="9"/>
  <c r="BT124" i="9"/>
  <c r="BS153" i="9"/>
  <c r="BT153" i="9"/>
  <c r="BT228" i="9"/>
  <c r="BS228" i="9"/>
  <c r="BT393" i="9"/>
  <c r="BS393" i="9"/>
  <c r="BS216" i="9"/>
  <c r="BT216" i="9"/>
  <c r="BT62" i="9"/>
  <c r="BS62" i="9"/>
  <c r="BT427" i="9"/>
  <c r="BS427" i="9"/>
  <c r="BS367" i="9"/>
  <c r="BT367" i="9"/>
  <c r="BT430" i="9"/>
  <c r="BS430" i="9"/>
  <c r="BS409" i="9"/>
  <c r="BT409" i="9"/>
  <c r="BT363" i="9"/>
  <c r="BS363" i="9"/>
  <c r="BS493" i="9"/>
  <c r="BT493" i="9"/>
  <c r="BS98" i="9"/>
  <c r="BT98" i="9"/>
  <c r="BT386" i="9"/>
  <c r="BS386" i="9"/>
  <c r="CT25" i="9"/>
  <c r="CU25" i="9"/>
  <c r="DC369" i="9"/>
  <c r="DD369" i="9"/>
  <c r="DD492" i="9"/>
  <c r="DC492" i="9"/>
  <c r="DC233" i="9"/>
  <c r="DD233" i="9"/>
  <c r="DD311" i="9"/>
  <c r="DC311" i="9"/>
  <c r="DC444" i="9"/>
  <c r="DD444" i="9"/>
  <c r="DC489" i="9"/>
  <c r="DD489" i="9"/>
  <c r="DC243" i="9"/>
  <c r="DD243" i="9"/>
  <c r="DC498" i="9"/>
  <c r="DD498" i="9"/>
  <c r="DC420" i="9"/>
  <c r="DD420" i="9"/>
  <c r="DC314" i="9"/>
  <c r="DD314" i="9"/>
  <c r="DC55" i="9"/>
  <c r="DD55" i="9"/>
  <c r="DD391" i="9"/>
  <c r="DC391" i="9"/>
  <c r="DD44" i="9"/>
  <c r="DC44" i="9"/>
  <c r="DC199" i="9"/>
  <c r="DD199" i="9"/>
  <c r="DC289" i="9"/>
  <c r="DD289" i="9"/>
  <c r="DD423" i="9"/>
  <c r="DC423" i="9"/>
  <c r="DD375" i="9"/>
  <c r="DC375" i="9"/>
  <c r="DC462" i="9"/>
  <c r="DD462" i="9"/>
  <c r="DC48" i="9"/>
  <c r="DD48" i="9"/>
  <c r="DC255" i="9"/>
  <c r="DD255" i="9"/>
  <c r="DC267" i="9"/>
  <c r="DD267" i="9"/>
  <c r="DC101" i="9"/>
  <c r="DD101" i="9"/>
  <c r="DC96" i="9"/>
  <c r="DD96" i="9"/>
  <c r="DD122" i="9"/>
  <c r="DC122" i="9"/>
  <c r="DC394" i="9"/>
  <c r="DD394" i="9"/>
  <c r="DD181" i="9"/>
  <c r="DC181" i="9"/>
  <c r="DD165" i="9"/>
  <c r="DC165" i="9"/>
  <c r="DC373" i="9"/>
  <c r="DD373" i="9"/>
  <c r="DC385" i="9"/>
  <c r="DD385" i="9"/>
  <c r="DC304" i="9"/>
  <c r="DD304" i="9"/>
  <c r="DC117" i="9"/>
  <c r="DD117" i="9"/>
  <c r="DD250" i="9"/>
  <c r="DC250" i="9"/>
  <c r="DD128" i="9"/>
  <c r="DC128" i="9"/>
  <c r="DD136" i="9"/>
  <c r="DC136" i="9"/>
  <c r="DC457" i="9"/>
  <c r="DD457" i="9"/>
  <c r="DD268" i="9"/>
  <c r="DC268" i="9"/>
  <c r="DD276" i="9"/>
  <c r="DC276" i="9"/>
  <c r="DC453" i="9"/>
  <c r="DD453" i="9"/>
  <c r="DD279" i="9"/>
  <c r="DC279" i="9"/>
  <c r="DD490" i="9"/>
  <c r="DC490" i="9"/>
  <c r="DD424" i="9"/>
  <c r="DC424" i="9"/>
  <c r="DD261" i="9"/>
  <c r="DC261" i="9"/>
  <c r="DC212" i="9"/>
  <c r="DD212" i="9"/>
  <c r="DC148" i="9"/>
  <c r="DD148" i="9"/>
  <c r="DD487" i="9"/>
  <c r="DC487" i="9"/>
  <c r="DC298" i="9"/>
  <c r="DD298" i="9"/>
  <c r="DC264" i="9"/>
  <c r="DD264" i="9"/>
  <c r="DC130" i="9"/>
  <c r="DD130" i="9"/>
  <c r="DD320" i="9"/>
  <c r="DC320" i="9"/>
  <c r="DC335" i="9"/>
  <c r="DD335" i="9"/>
  <c r="DC326" i="9"/>
  <c r="DD326" i="9"/>
  <c r="DC206" i="9"/>
  <c r="DD206" i="9"/>
  <c r="DD467" i="9"/>
  <c r="DC467" i="9"/>
  <c r="DD449" i="9"/>
  <c r="DC449" i="9"/>
  <c r="DC345" i="9"/>
  <c r="DD345" i="9"/>
  <c r="DD269" i="9"/>
  <c r="DC269" i="9"/>
  <c r="DD452" i="9"/>
  <c r="DC452" i="9"/>
  <c r="DD344" i="9"/>
  <c r="DC344" i="9"/>
  <c r="DD388" i="9"/>
  <c r="DC388" i="9"/>
  <c r="DC406" i="9"/>
  <c r="DD406" i="9"/>
  <c r="DC204" i="9"/>
  <c r="DD204" i="9"/>
  <c r="DC482" i="9"/>
  <c r="DD482" i="9"/>
  <c r="DD408" i="9"/>
  <c r="DC408" i="9"/>
  <c r="DD80" i="9"/>
  <c r="DC80" i="9"/>
  <c r="DD307" i="9"/>
  <c r="DC307" i="9"/>
  <c r="DD417" i="9"/>
  <c r="DC417" i="9"/>
  <c r="DC500" i="9"/>
  <c r="DD500" i="9"/>
  <c r="DD97" i="9"/>
  <c r="DC97" i="9"/>
  <c r="DC231" i="9"/>
  <c r="DD231" i="9"/>
  <c r="DC174" i="9"/>
  <c r="DD174" i="9"/>
  <c r="DC359" i="9"/>
  <c r="DD359" i="9"/>
  <c r="DC155" i="9"/>
  <c r="DD155" i="9"/>
  <c r="DC66" i="9"/>
  <c r="DD66" i="9"/>
  <c r="DD107" i="9"/>
  <c r="DC107" i="9"/>
  <c r="DC407" i="9"/>
  <c r="DD407" i="9"/>
  <c r="DD61" i="9"/>
  <c r="DC61" i="9"/>
  <c r="DD228" i="9"/>
  <c r="DC228" i="9"/>
  <c r="DD404" i="9"/>
  <c r="DC404" i="9"/>
  <c r="DD278" i="9"/>
  <c r="DC278" i="9"/>
  <c r="DD329" i="9"/>
  <c r="DC329" i="9"/>
  <c r="DC340" i="9"/>
  <c r="DD340" i="9"/>
  <c r="DD399" i="9"/>
  <c r="DC399" i="9"/>
  <c r="DD252" i="9"/>
  <c r="DC252" i="9"/>
  <c r="DD374" i="9"/>
  <c r="DC374" i="9"/>
  <c r="DC493" i="9"/>
  <c r="DD493" i="9"/>
  <c r="DD342" i="9"/>
  <c r="DC342" i="9"/>
  <c r="R313" i="9"/>
  <c r="Q313" i="9"/>
  <c r="Q226" i="9"/>
  <c r="R226" i="9"/>
  <c r="R233" i="9"/>
  <c r="Q233" i="9"/>
  <c r="Q93" i="9"/>
  <c r="R93" i="9"/>
  <c r="R460" i="9"/>
  <c r="Q460" i="9"/>
  <c r="Q357" i="9"/>
  <c r="R357" i="9"/>
  <c r="Q241" i="9"/>
  <c r="R241" i="9"/>
  <c r="Q138" i="9"/>
  <c r="R138" i="9"/>
  <c r="Q110" i="9"/>
  <c r="R110" i="9"/>
  <c r="Q225" i="9"/>
  <c r="R225" i="9"/>
  <c r="R504" i="9"/>
  <c r="Q504" i="9"/>
  <c r="Q87" i="9"/>
  <c r="R87" i="9"/>
  <c r="Q140" i="9"/>
  <c r="R140" i="9"/>
  <c r="Q95" i="9"/>
  <c r="R95" i="9"/>
  <c r="R173" i="9"/>
  <c r="Q173" i="9"/>
  <c r="R146" i="9"/>
  <c r="Q146" i="9"/>
  <c r="R232" i="9"/>
  <c r="Q232" i="9"/>
  <c r="Q476" i="9"/>
  <c r="R476" i="9"/>
  <c r="R141" i="9"/>
  <c r="Q141" i="9"/>
  <c r="Q345" i="9"/>
  <c r="R345" i="9"/>
  <c r="R482" i="9"/>
  <c r="Q482" i="9"/>
  <c r="Q446" i="9"/>
  <c r="R446" i="9"/>
  <c r="R265" i="9"/>
  <c r="Q265" i="9"/>
  <c r="R467" i="9"/>
  <c r="Q467" i="9"/>
  <c r="Q474" i="9"/>
  <c r="R474" i="9"/>
  <c r="R124" i="9"/>
  <c r="Q124" i="9"/>
  <c r="Q465" i="9"/>
  <c r="R465" i="9"/>
  <c r="Q252" i="9"/>
  <c r="R252" i="9"/>
  <c r="R386" i="9"/>
  <c r="Q386" i="9"/>
  <c r="Q278" i="9"/>
  <c r="R278" i="9"/>
  <c r="AC506" i="9"/>
  <c r="AD506" i="9"/>
  <c r="AD226" i="9"/>
  <c r="AC226" i="9"/>
  <c r="AD233" i="9"/>
  <c r="AC233" i="9"/>
  <c r="AC438" i="9"/>
  <c r="AD438" i="9"/>
  <c r="AD281" i="9"/>
  <c r="AC281" i="9"/>
  <c r="AC49" i="9"/>
  <c r="AD49" i="9"/>
  <c r="AC507" i="9"/>
  <c r="AD507" i="9"/>
  <c r="AC110" i="9"/>
  <c r="AD110" i="9"/>
  <c r="AC460" i="9"/>
  <c r="AD460" i="9"/>
  <c r="AD336" i="9"/>
  <c r="AC336" i="9"/>
  <c r="AD87" i="9"/>
  <c r="AC87" i="9"/>
  <c r="AC300" i="9"/>
  <c r="AD300" i="9"/>
  <c r="AC69" i="9"/>
  <c r="AD69" i="9"/>
  <c r="AC171" i="9"/>
  <c r="AD171" i="9"/>
  <c r="AC316" i="9"/>
  <c r="AD316" i="9"/>
  <c r="AC235" i="9"/>
  <c r="AD235" i="9"/>
  <c r="AD123" i="9"/>
  <c r="AC123" i="9"/>
  <c r="AC279" i="9"/>
  <c r="AD279" i="9"/>
  <c r="AD163" i="9"/>
  <c r="AC163" i="9"/>
  <c r="AD378" i="9"/>
  <c r="AC378" i="9"/>
  <c r="AC371" i="9"/>
  <c r="AD371" i="9"/>
  <c r="AD118" i="9"/>
  <c r="AC118" i="9"/>
  <c r="BH245" i="9"/>
  <c r="BG245" i="9"/>
  <c r="BG368" i="9"/>
  <c r="BH368" i="9"/>
  <c r="BH198" i="9"/>
  <c r="BG198" i="9"/>
  <c r="BG167" i="9"/>
  <c r="BH167" i="9"/>
  <c r="BH262" i="9"/>
  <c r="BG262" i="9"/>
  <c r="BG256" i="9"/>
  <c r="BH256" i="9"/>
  <c r="BH48" i="9"/>
  <c r="BG48" i="9"/>
  <c r="BG390" i="9"/>
  <c r="BH390" i="9"/>
  <c r="BG324" i="9"/>
  <c r="BH324" i="9"/>
  <c r="BG56" i="9"/>
  <c r="BH56" i="9"/>
  <c r="BH49" i="9"/>
  <c r="BG49" i="9"/>
  <c r="BG43" i="9"/>
  <c r="BH43" i="9"/>
  <c r="BG413" i="9"/>
  <c r="BH413" i="9"/>
  <c r="BH489" i="9"/>
  <c r="BG489" i="9"/>
  <c r="BH303" i="9"/>
  <c r="BG303" i="9"/>
  <c r="BH398" i="9"/>
  <c r="BG398" i="9"/>
  <c r="BH173" i="9"/>
  <c r="BG173" i="9"/>
  <c r="BG418" i="9"/>
  <c r="BH418" i="9"/>
  <c r="BG492" i="9"/>
  <c r="BH492" i="9"/>
  <c r="BG215" i="9"/>
  <c r="BH215" i="9"/>
  <c r="BH443" i="9"/>
  <c r="BG443" i="9"/>
  <c r="BH370" i="9"/>
  <c r="BG370" i="9"/>
  <c r="BH113" i="9"/>
  <c r="BG113" i="9"/>
  <c r="BG297" i="9"/>
  <c r="BH297" i="9"/>
  <c r="BH88" i="9"/>
  <c r="BG88" i="9"/>
  <c r="BG53" i="9"/>
  <c r="BH53" i="9"/>
  <c r="BG121" i="9"/>
  <c r="BH121" i="9"/>
  <c r="BH279" i="9"/>
  <c r="BG279" i="9"/>
  <c r="BH327" i="9"/>
  <c r="BG327" i="9"/>
  <c r="BH444" i="9"/>
  <c r="BG444" i="9"/>
  <c r="BG172" i="9"/>
  <c r="BH172" i="9"/>
  <c r="BG316" i="9"/>
  <c r="BH316" i="9"/>
  <c r="BH439" i="9"/>
  <c r="BG439" i="9"/>
  <c r="BG284" i="9"/>
  <c r="BH284" i="9"/>
  <c r="BH235" i="9"/>
  <c r="BG235" i="9"/>
  <c r="BG268" i="9"/>
  <c r="BH268" i="9"/>
  <c r="BG156" i="9"/>
  <c r="BH156" i="9"/>
  <c r="BG365" i="9"/>
  <c r="BH365" i="9"/>
  <c r="BG505" i="9"/>
  <c r="BH505" i="9"/>
  <c r="BG170" i="9"/>
  <c r="BH170" i="9"/>
  <c r="BG462" i="9"/>
  <c r="BH462" i="9"/>
  <c r="BH233" i="9"/>
  <c r="BG233" i="9"/>
  <c r="BH272" i="9"/>
  <c r="BG272" i="9"/>
  <c r="BG116" i="9"/>
  <c r="BH116" i="9"/>
  <c r="BH150" i="9"/>
  <c r="BG150" i="9"/>
  <c r="BH319" i="9"/>
  <c r="BG319" i="9"/>
  <c r="W341" i="9"/>
  <c r="X341" i="9"/>
  <c r="X326" i="9"/>
  <c r="W326" i="9"/>
  <c r="W298" i="9"/>
  <c r="X298" i="9"/>
  <c r="X213" i="9"/>
  <c r="W213" i="9"/>
  <c r="X359" i="9"/>
  <c r="W359" i="9"/>
  <c r="W410" i="9"/>
  <c r="X410" i="9"/>
  <c r="W404" i="9"/>
  <c r="X404" i="9"/>
  <c r="X376" i="9"/>
  <c r="W376" i="9"/>
  <c r="X478" i="9"/>
  <c r="W478" i="9"/>
  <c r="W479" i="9"/>
  <c r="X479" i="9"/>
  <c r="W417" i="9"/>
  <c r="X417" i="9"/>
  <c r="W58" i="9"/>
  <c r="X58" i="9"/>
  <c r="W434" i="9"/>
  <c r="X434" i="9"/>
  <c r="W97" i="9"/>
  <c r="X97" i="9"/>
  <c r="W219" i="9"/>
  <c r="X219" i="9"/>
  <c r="W248" i="9"/>
  <c r="X248" i="9"/>
  <c r="X130" i="9"/>
  <c r="W130" i="9"/>
  <c r="X305" i="9"/>
  <c r="W305" i="9"/>
  <c r="W408" i="9"/>
  <c r="X408" i="9"/>
  <c r="X136" i="9"/>
  <c r="W136" i="9"/>
  <c r="W292" i="9"/>
  <c r="X292" i="9"/>
  <c r="Z38" i="9"/>
  <c r="AA38" i="9"/>
  <c r="X464" i="9"/>
  <c r="W464" i="9"/>
  <c r="W272" i="9"/>
  <c r="X272" i="9"/>
  <c r="X315" i="9"/>
  <c r="W315" i="9"/>
  <c r="X347" i="9"/>
  <c r="W347" i="9"/>
  <c r="W302" i="9"/>
  <c r="X302" i="9"/>
  <c r="W78" i="9"/>
  <c r="X78" i="9"/>
  <c r="X316" i="9"/>
  <c r="W316" i="9"/>
  <c r="W196" i="9"/>
  <c r="X196" i="9"/>
  <c r="X320" i="9"/>
  <c r="W320" i="9"/>
  <c r="X77" i="9"/>
  <c r="W77" i="9"/>
  <c r="X186" i="9"/>
  <c r="W186" i="9"/>
  <c r="W217" i="9"/>
  <c r="X217" i="9"/>
  <c r="W308" i="9"/>
  <c r="X308" i="9"/>
  <c r="X427" i="9"/>
  <c r="W427" i="9"/>
  <c r="X338" i="9"/>
  <c r="W338" i="9"/>
  <c r="X389" i="9"/>
  <c r="W389" i="9"/>
  <c r="W449" i="9"/>
  <c r="X449" i="9"/>
  <c r="X291" i="9"/>
  <c r="W291" i="9"/>
  <c r="W118" i="9"/>
  <c r="X118" i="9"/>
  <c r="W172" i="9"/>
  <c r="X172" i="9"/>
  <c r="X122" i="9"/>
  <c r="W122" i="9"/>
  <c r="W381" i="9"/>
  <c r="X381" i="9"/>
  <c r="X120" i="9"/>
  <c r="W120" i="9"/>
  <c r="W232" i="9"/>
  <c r="X232" i="9"/>
  <c r="W278" i="9"/>
  <c r="X278" i="9"/>
  <c r="W421" i="9"/>
  <c r="X421" i="9"/>
  <c r="X182" i="9"/>
  <c r="W182" i="9"/>
  <c r="X154" i="9"/>
  <c r="W154" i="9"/>
  <c r="X268" i="9"/>
  <c r="W268" i="9"/>
  <c r="X214" i="9"/>
  <c r="W214" i="9"/>
  <c r="X466" i="9"/>
  <c r="W466" i="9"/>
  <c r="W198" i="9"/>
  <c r="X198" i="9"/>
  <c r="X322" i="9"/>
  <c r="W322" i="9"/>
  <c r="W335" i="9"/>
  <c r="X335" i="9"/>
  <c r="W133" i="9"/>
  <c r="X133" i="9"/>
  <c r="W430" i="9"/>
  <c r="X430" i="9"/>
  <c r="X258" i="9"/>
  <c r="W258" i="9"/>
  <c r="W355" i="9"/>
  <c r="X355" i="9"/>
  <c r="X244" i="9"/>
  <c r="W244" i="9"/>
  <c r="W69" i="9"/>
  <c r="X69" i="9"/>
  <c r="X139" i="9"/>
  <c r="W139" i="9"/>
  <c r="W388" i="9"/>
  <c r="X388" i="9"/>
  <c r="X372" i="9"/>
  <c r="W372" i="9"/>
  <c r="X80" i="9"/>
  <c r="W80" i="9"/>
  <c r="W273" i="9"/>
  <c r="X273" i="9"/>
  <c r="X85" i="9"/>
  <c r="W85" i="9"/>
  <c r="W265" i="9"/>
  <c r="X265" i="9"/>
  <c r="X373" i="9"/>
  <c r="W373" i="9"/>
  <c r="W397" i="9"/>
  <c r="X397" i="9"/>
  <c r="W48" i="9"/>
  <c r="X48" i="9"/>
  <c r="X63" i="9"/>
  <c r="W63" i="9"/>
  <c r="X490" i="9"/>
  <c r="W490" i="9"/>
  <c r="X55" i="9"/>
  <c r="W55" i="9"/>
  <c r="W482" i="9"/>
  <c r="X482" i="9"/>
  <c r="W380" i="9"/>
  <c r="X380" i="9"/>
  <c r="W218" i="9"/>
  <c r="X218" i="9"/>
  <c r="W93" i="9"/>
  <c r="X93" i="9"/>
  <c r="W489" i="9"/>
  <c r="X489" i="9"/>
  <c r="W89" i="9"/>
  <c r="X89" i="9"/>
  <c r="X60" i="9"/>
  <c r="W60" i="9"/>
  <c r="W486" i="9"/>
  <c r="X486" i="9"/>
  <c r="W252" i="9"/>
  <c r="X252" i="9"/>
  <c r="W175" i="9"/>
  <c r="X175" i="9"/>
  <c r="W325" i="9"/>
  <c r="X325" i="9"/>
  <c r="W276" i="9"/>
  <c r="X276" i="9"/>
  <c r="W266" i="9"/>
  <c r="X266" i="9"/>
  <c r="W68" i="9"/>
  <c r="X68" i="9"/>
  <c r="W419" i="9"/>
  <c r="X419" i="9"/>
  <c r="X379" i="9"/>
  <c r="W379" i="9"/>
  <c r="W354" i="9"/>
  <c r="X354" i="9"/>
  <c r="W46" i="9"/>
  <c r="X46" i="9"/>
  <c r="X108" i="9"/>
  <c r="W108" i="9"/>
  <c r="X391" i="9"/>
  <c r="W391" i="9"/>
  <c r="W115" i="9"/>
  <c r="X115" i="9"/>
  <c r="X72" i="9"/>
  <c r="W72" i="9"/>
  <c r="X65" i="9"/>
  <c r="W65" i="9"/>
  <c r="X39" i="9"/>
  <c r="W39" i="9"/>
  <c r="W423" i="9"/>
  <c r="X423" i="9"/>
  <c r="W444" i="9"/>
  <c r="X444" i="9"/>
  <c r="W483" i="9"/>
  <c r="X483" i="9"/>
  <c r="X229" i="9"/>
  <c r="W229" i="9"/>
  <c r="W205" i="9"/>
  <c r="X205" i="9"/>
  <c r="W49" i="9"/>
  <c r="X49" i="9"/>
  <c r="X442" i="9"/>
  <c r="W442" i="9"/>
  <c r="W157" i="9"/>
  <c r="X157" i="9"/>
  <c r="X352" i="9"/>
  <c r="W352" i="9"/>
  <c r="W225" i="9"/>
  <c r="X225" i="9"/>
  <c r="X227" i="9"/>
  <c r="W227" i="9"/>
  <c r="W200" i="9"/>
  <c r="X200" i="9"/>
  <c r="W231" i="9"/>
  <c r="X231" i="9"/>
  <c r="W457" i="9"/>
  <c r="X457" i="9"/>
  <c r="W66" i="9"/>
  <c r="X66" i="9"/>
  <c r="X472" i="9"/>
  <c r="W472" i="9"/>
  <c r="W197" i="9"/>
  <c r="X197" i="9"/>
  <c r="X411" i="9"/>
  <c r="W411" i="9"/>
  <c r="W431" i="9"/>
  <c r="X431" i="9"/>
  <c r="W239" i="9"/>
  <c r="X239" i="9"/>
  <c r="W141" i="9"/>
  <c r="X141" i="9"/>
  <c r="X394" i="9"/>
  <c r="W394" i="9"/>
  <c r="X497" i="9"/>
  <c r="W497" i="9"/>
  <c r="X465" i="9"/>
  <c r="W465" i="9"/>
  <c r="X328" i="9"/>
  <c r="W328" i="9"/>
  <c r="W284" i="9"/>
  <c r="X284" i="9"/>
  <c r="W503" i="9"/>
  <c r="X503" i="9"/>
  <c r="X318" i="9"/>
  <c r="W318" i="9"/>
  <c r="X160" i="9"/>
  <c r="W160" i="9"/>
  <c r="W484" i="9"/>
  <c r="X484" i="9"/>
  <c r="X309" i="9"/>
  <c r="W309" i="9"/>
  <c r="X180" i="9"/>
  <c r="W180" i="9"/>
  <c r="X312" i="9"/>
  <c r="W312" i="9"/>
  <c r="W441" i="9"/>
  <c r="X441" i="9"/>
  <c r="W212" i="9"/>
  <c r="X212" i="9"/>
  <c r="W414" i="9"/>
  <c r="X414" i="9"/>
  <c r="W269" i="9"/>
  <c r="X269" i="9"/>
  <c r="X400" i="9"/>
  <c r="W400" i="9"/>
  <c r="X425" i="9"/>
  <c r="W425" i="9"/>
  <c r="X261" i="9"/>
  <c r="W261" i="9"/>
  <c r="X357" i="9"/>
  <c r="W357" i="9"/>
  <c r="W324" i="9"/>
  <c r="X324" i="9"/>
  <c r="X360" i="9"/>
  <c r="W360" i="9"/>
  <c r="X173" i="9"/>
  <c r="W173" i="9"/>
  <c r="W306" i="9"/>
  <c r="X306" i="9"/>
  <c r="W103" i="9"/>
  <c r="X103" i="9"/>
  <c r="W418" i="9"/>
  <c r="X418" i="9"/>
  <c r="W164" i="9"/>
  <c r="X164" i="9"/>
  <c r="W491" i="9"/>
  <c r="X491" i="9"/>
  <c r="X445" i="9"/>
  <c r="W445" i="9"/>
  <c r="W498" i="9"/>
  <c r="X498" i="9"/>
  <c r="X313" i="9"/>
  <c r="W313" i="9"/>
  <c r="X51" i="9"/>
  <c r="W51" i="9"/>
  <c r="X370" i="9"/>
  <c r="W370" i="9"/>
  <c r="W259" i="9"/>
  <c r="X259" i="9"/>
  <c r="W202" i="9"/>
  <c r="X202" i="9"/>
  <c r="X505" i="9"/>
  <c r="W505" i="9"/>
  <c r="X81" i="9"/>
  <c r="W81" i="9"/>
  <c r="W112" i="9"/>
  <c r="X112" i="9"/>
  <c r="W131" i="9"/>
  <c r="X131" i="9"/>
  <c r="X356" i="9"/>
  <c r="W356" i="9"/>
  <c r="W114" i="9"/>
  <c r="X114" i="9"/>
  <c r="X221" i="9"/>
  <c r="W221" i="9"/>
  <c r="W170" i="9"/>
  <c r="X170" i="9"/>
  <c r="X254" i="9"/>
  <c r="W254" i="9"/>
  <c r="W110" i="9"/>
  <c r="X110" i="9"/>
  <c r="X416" i="9"/>
  <c r="W416" i="9"/>
  <c r="X283" i="9"/>
  <c r="W283" i="9"/>
  <c r="W54" i="9"/>
  <c r="X54" i="9"/>
  <c r="W435" i="9"/>
  <c r="X435" i="9"/>
  <c r="W40" i="9"/>
  <c r="X40" i="9"/>
  <c r="X94" i="9"/>
  <c r="W94" i="9"/>
  <c r="X495" i="9"/>
  <c r="W495" i="9"/>
  <c r="W166" i="9"/>
  <c r="X166" i="9"/>
  <c r="W339" i="9"/>
  <c r="X339" i="9"/>
  <c r="X506" i="9"/>
  <c r="W506" i="9"/>
  <c r="W321" i="9"/>
  <c r="X321" i="9"/>
  <c r="X148" i="9"/>
  <c r="W148" i="9"/>
  <c r="W342" i="9"/>
  <c r="X342" i="9"/>
  <c r="X440" i="9"/>
  <c r="W440" i="9"/>
  <c r="X493" i="9"/>
  <c r="W493" i="9"/>
  <c r="X275" i="9"/>
  <c r="W275" i="9"/>
  <c r="W185" i="9"/>
  <c r="X185" i="9"/>
  <c r="X234" i="9"/>
  <c r="W234" i="9"/>
  <c r="W262" i="9"/>
  <c r="X262" i="9"/>
  <c r="W446" i="9"/>
  <c r="X446" i="9"/>
  <c r="X279" i="9"/>
  <c r="W279" i="9"/>
  <c r="X152" i="9"/>
  <c r="W152" i="9"/>
  <c r="W469" i="9"/>
  <c r="X469" i="9"/>
  <c r="X150" i="9"/>
  <c r="W150" i="9"/>
  <c r="X104" i="9"/>
  <c r="W104" i="9"/>
  <c r="X455" i="9"/>
  <c r="W455" i="9"/>
  <c r="W140" i="9"/>
  <c r="X140" i="9"/>
  <c r="X346" i="9"/>
  <c r="W346" i="9"/>
  <c r="W216" i="9"/>
  <c r="X216" i="9"/>
  <c r="X47" i="9"/>
  <c r="W47" i="9"/>
  <c r="X403" i="9"/>
  <c r="W403" i="9"/>
  <c r="W448" i="9"/>
  <c r="X448" i="9"/>
  <c r="X334" i="9"/>
  <c r="W334" i="9"/>
  <c r="W223" i="9"/>
  <c r="X223" i="9"/>
  <c r="W159" i="9"/>
  <c r="X159" i="9"/>
  <c r="W257" i="9"/>
  <c r="X257" i="9"/>
  <c r="X393" i="9"/>
  <c r="W393" i="9"/>
  <c r="W193" i="9"/>
  <c r="X193" i="9"/>
  <c r="X345" i="9"/>
  <c r="W345" i="9"/>
  <c r="X73" i="9"/>
  <c r="W73" i="9"/>
  <c r="W168" i="9"/>
  <c r="X168" i="9"/>
  <c r="X137" i="9"/>
  <c r="W137" i="9"/>
  <c r="X280" i="9"/>
  <c r="W280" i="9"/>
  <c r="X499" i="9"/>
  <c r="W499" i="9"/>
  <c r="W384" i="9"/>
  <c r="X384" i="9"/>
  <c r="X74" i="9"/>
  <c r="W74" i="9"/>
  <c r="W126" i="9"/>
  <c r="X126" i="9"/>
  <c r="X459" i="9"/>
  <c r="W459" i="9"/>
  <c r="W332" i="9"/>
  <c r="X332" i="9"/>
  <c r="X155" i="9"/>
  <c r="W155" i="9"/>
  <c r="X178" i="9"/>
  <c r="W178" i="9"/>
  <c r="X351" i="9"/>
  <c r="W351" i="9"/>
  <c r="X274" i="9"/>
  <c r="W274" i="9"/>
  <c r="W243" i="9"/>
  <c r="X243" i="9"/>
  <c r="X281" i="9"/>
  <c r="W281" i="9"/>
  <c r="X57" i="9"/>
  <c r="W57" i="9"/>
  <c r="W456" i="9"/>
  <c r="X456" i="9"/>
  <c r="X438" i="9"/>
  <c r="W438" i="9"/>
  <c r="W125" i="9"/>
  <c r="X125" i="9"/>
  <c r="X353" i="9"/>
  <c r="W353" i="9"/>
  <c r="W319" i="9"/>
  <c r="X319" i="9"/>
  <c r="W374" i="9"/>
  <c r="X374" i="9"/>
  <c r="X91" i="9"/>
  <c r="W91" i="9"/>
  <c r="W458" i="9"/>
  <c r="X458" i="9"/>
  <c r="X256" i="9"/>
  <c r="W256" i="9"/>
  <c r="X87" i="9"/>
  <c r="W87" i="9"/>
  <c r="W487" i="9"/>
  <c r="X487" i="9"/>
  <c r="X310" i="9"/>
  <c r="W310" i="9"/>
  <c r="W450" i="9"/>
  <c r="X450" i="9"/>
  <c r="X206" i="9"/>
  <c r="W206" i="9"/>
  <c r="DD25" i="9"/>
  <c r="DC25" i="9"/>
  <c r="CL25" i="9"/>
  <c r="CK25" i="9"/>
  <c r="BE483" i="9"/>
  <c r="BD483" i="9"/>
  <c r="BD318" i="9"/>
  <c r="BE318" i="9"/>
  <c r="BD503" i="9"/>
  <c r="BE503" i="9"/>
  <c r="BE448" i="9"/>
  <c r="BD448" i="9"/>
  <c r="BD403" i="9"/>
  <c r="BE403" i="9"/>
  <c r="BD445" i="9"/>
  <c r="BE445" i="9"/>
  <c r="BD109" i="9"/>
  <c r="BE109" i="9"/>
  <c r="BE506" i="9"/>
  <c r="BD506" i="9"/>
  <c r="BD484" i="9"/>
  <c r="BE484" i="9"/>
  <c r="BE310" i="9"/>
  <c r="BD310" i="9"/>
  <c r="BE349" i="9"/>
  <c r="BD349" i="9"/>
  <c r="BE365" i="9"/>
  <c r="BD365" i="9"/>
  <c r="BE89" i="9"/>
  <c r="BD89" i="9"/>
  <c r="BD459" i="9"/>
  <c r="BE459" i="9"/>
  <c r="BD138" i="9"/>
  <c r="BE138" i="9"/>
  <c r="BD96" i="9"/>
  <c r="BE96" i="9"/>
  <c r="BD45" i="9"/>
  <c r="BE45" i="9"/>
  <c r="BE241" i="9"/>
  <c r="BD241" i="9"/>
  <c r="BD135" i="9"/>
  <c r="BE135" i="9"/>
  <c r="BE435" i="9"/>
  <c r="BD435" i="9"/>
  <c r="BD51" i="9"/>
  <c r="BE51" i="9"/>
  <c r="BE41" i="9"/>
  <c r="BD41" i="9"/>
  <c r="BD274" i="9"/>
  <c r="BE274" i="9"/>
  <c r="BE240" i="9"/>
  <c r="BD240" i="9"/>
  <c r="BD46" i="9"/>
  <c r="BE46" i="9"/>
  <c r="BD144" i="9"/>
  <c r="BE144" i="9"/>
  <c r="BD357" i="9"/>
  <c r="BE357" i="9"/>
  <c r="BD54" i="9"/>
  <c r="BE54" i="9"/>
  <c r="BE255" i="9"/>
  <c r="BD255" i="9"/>
  <c r="BD224" i="9"/>
  <c r="BE224" i="9"/>
  <c r="BE47" i="9"/>
  <c r="BD47" i="9"/>
  <c r="BE194" i="9"/>
  <c r="BD194" i="9"/>
  <c r="BD142" i="9"/>
  <c r="BE142" i="9"/>
  <c r="BE364" i="9"/>
  <c r="BD364" i="9"/>
  <c r="BE247" i="9"/>
  <c r="BD247" i="9"/>
  <c r="BE402" i="9"/>
  <c r="BD402" i="9"/>
  <c r="BD432" i="9"/>
  <c r="BE432" i="9"/>
  <c r="BD179" i="9"/>
  <c r="BE179" i="9"/>
  <c r="BD173" i="9"/>
  <c r="BE173" i="9"/>
  <c r="BE504" i="9"/>
  <c r="BD504" i="9"/>
  <c r="BE88" i="9"/>
  <c r="BD88" i="9"/>
  <c r="BD77" i="9"/>
  <c r="BE77" i="9"/>
  <c r="BE336" i="9"/>
  <c r="BD336" i="9"/>
  <c r="BD82" i="9"/>
  <c r="BE82" i="9"/>
  <c r="BE164" i="9"/>
  <c r="BD164" i="9"/>
  <c r="BE242" i="9"/>
  <c r="BD242" i="9"/>
  <c r="BD394" i="9"/>
  <c r="BE394" i="9"/>
  <c r="BD119" i="9"/>
  <c r="BE119" i="9"/>
  <c r="BD143" i="9"/>
  <c r="BE143" i="9"/>
  <c r="BD130" i="9"/>
  <c r="BE130" i="9"/>
  <c r="BE185" i="9"/>
  <c r="BD185" i="9"/>
  <c r="BD461" i="9"/>
  <c r="BE461" i="9"/>
  <c r="BD389" i="9"/>
  <c r="BE389" i="9"/>
  <c r="BE351" i="9"/>
  <c r="BD351" i="9"/>
  <c r="BD151" i="9"/>
  <c r="BE151" i="9"/>
  <c r="BD123" i="9"/>
  <c r="BE123" i="9"/>
  <c r="BD406" i="9"/>
  <c r="BE406" i="9"/>
  <c r="BE129" i="9"/>
  <c r="BD129" i="9"/>
  <c r="BD454" i="9"/>
  <c r="BE454" i="9"/>
  <c r="BD83" i="9"/>
  <c r="BE83" i="9"/>
  <c r="BD121" i="9"/>
  <c r="BE121" i="9"/>
  <c r="BE291" i="9"/>
  <c r="BD291" i="9"/>
  <c r="BD466" i="9"/>
  <c r="BE466" i="9"/>
  <c r="BD100" i="9"/>
  <c r="BE100" i="9"/>
  <c r="BE232" i="9"/>
  <c r="BD232" i="9"/>
  <c r="BD159" i="9"/>
  <c r="BE159" i="9"/>
  <c r="BE457" i="9"/>
  <c r="BD457" i="9"/>
  <c r="BD467" i="9"/>
  <c r="BE467" i="9"/>
  <c r="BE298" i="9"/>
  <c r="BD298" i="9"/>
  <c r="BD476" i="9"/>
  <c r="BE476" i="9"/>
  <c r="BE152" i="9"/>
  <c r="BD152" i="9"/>
  <c r="BE371" i="9"/>
  <c r="BD371" i="9"/>
  <c r="BD215" i="9"/>
  <c r="BE215" i="9"/>
  <c r="BD395" i="9"/>
  <c r="BE395" i="9"/>
  <c r="BE320" i="9"/>
  <c r="BD320" i="9"/>
  <c r="BD126" i="9"/>
  <c r="BE126" i="9"/>
  <c r="BD345" i="9"/>
  <c r="BE345" i="9"/>
  <c r="BE325" i="9"/>
  <c r="BD325" i="9"/>
  <c r="BE211" i="9"/>
  <c r="BD211" i="9"/>
  <c r="BE421" i="9"/>
  <c r="BD421" i="9"/>
  <c r="BD408" i="9"/>
  <c r="BE408" i="9"/>
  <c r="BE425" i="9"/>
  <c r="BD425" i="9"/>
  <c r="BD381" i="9"/>
  <c r="BE381" i="9"/>
  <c r="BD257" i="9"/>
  <c r="BE257" i="9"/>
  <c r="BE433" i="9"/>
  <c r="BD433" i="9"/>
  <c r="BD206" i="9"/>
  <c r="BE206" i="9"/>
  <c r="BD331" i="9"/>
  <c r="BE331" i="9"/>
  <c r="BD396" i="9"/>
  <c r="BE396" i="9"/>
  <c r="BD97" i="9"/>
  <c r="BE97" i="9"/>
  <c r="BD322" i="9"/>
  <c r="BE322" i="9"/>
  <c r="BD263" i="9"/>
  <c r="BE263" i="9"/>
  <c r="BD85" i="9"/>
  <c r="BE85" i="9"/>
  <c r="BD64" i="9"/>
  <c r="BE64" i="9"/>
  <c r="BE188" i="9"/>
  <c r="BD188" i="9"/>
  <c r="BD393" i="9"/>
  <c r="BE393" i="9"/>
  <c r="BD292" i="9"/>
  <c r="BE292" i="9"/>
  <c r="BE98" i="9"/>
  <c r="BD98" i="9"/>
  <c r="BE411" i="9"/>
  <c r="BD411" i="9"/>
  <c r="BE456" i="9"/>
  <c r="BD456" i="9"/>
  <c r="BE475" i="9"/>
  <c r="BD475" i="9"/>
  <c r="BE131" i="9"/>
  <c r="BD131" i="9"/>
  <c r="BD309" i="9"/>
  <c r="BE309" i="9"/>
  <c r="BE193" i="9"/>
  <c r="BD193" i="9"/>
  <c r="BT343" i="9"/>
  <c r="BS343" i="9"/>
  <c r="BS502" i="9"/>
  <c r="BT502" i="9"/>
  <c r="BS93" i="9"/>
  <c r="BT93" i="9"/>
  <c r="BT445" i="9"/>
  <c r="BS445" i="9"/>
  <c r="BT506" i="9"/>
  <c r="BS506" i="9"/>
  <c r="BS413" i="9"/>
  <c r="BT413" i="9"/>
  <c r="BT428" i="9"/>
  <c r="BS428" i="9"/>
  <c r="BS370" i="9"/>
  <c r="BT370" i="9"/>
  <c r="BT318" i="9"/>
  <c r="BS318" i="9"/>
  <c r="BS178" i="9"/>
  <c r="BT178" i="9"/>
  <c r="BT380" i="9"/>
  <c r="BS380" i="9"/>
  <c r="BS287" i="9"/>
  <c r="BT287" i="9"/>
  <c r="BS38" i="9"/>
  <c r="BT38" i="9"/>
  <c r="BT439" i="9"/>
  <c r="BS439" i="9"/>
  <c r="BS274" i="9"/>
  <c r="BT274" i="9"/>
  <c r="BS150" i="9"/>
  <c r="BT150" i="9"/>
  <c r="BT156" i="9"/>
  <c r="BS156" i="9"/>
  <c r="BS116" i="9"/>
  <c r="BT116" i="9"/>
  <c r="BS255" i="9"/>
  <c r="BT255" i="9"/>
  <c r="BS357" i="9"/>
  <c r="BT357" i="9"/>
  <c r="BS76" i="9"/>
  <c r="BT76" i="9"/>
  <c r="BS289" i="9"/>
  <c r="BT289" i="9"/>
  <c r="BT134" i="9"/>
  <c r="BS134" i="9"/>
  <c r="BT328" i="9"/>
  <c r="BS328" i="9"/>
  <c r="BS256" i="9"/>
  <c r="BT256" i="9"/>
  <c r="BT485" i="9"/>
  <c r="BS485" i="9"/>
  <c r="BS197" i="9"/>
  <c r="BT197" i="9"/>
  <c r="BT504" i="9"/>
  <c r="BS504" i="9"/>
  <c r="BT103" i="9"/>
  <c r="BS103" i="9"/>
  <c r="BS198" i="9"/>
  <c r="BT198" i="9"/>
  <c r="BT242" i="9"/>
  <c r="BS242" i="9"/>
  <c r="BS224" i="9"/>
  <c r="BT224" i="9"/>
  <c r="BS119" i="9"/>
  <c r="BT119" i="9"/>
  <c r="BT108" i="9"/>
  <c r="BS108" i="9"/>
  <c r="BT84" i="9"/>
  <c r="BS84" i="9"/>
  <c r="BT300" i="9"/>
  <c r="BS300" i="9"/>
  <c r="BT194" i="9"/>
  <c r="BS194" i="9"/>
  <c r="BT245" i="9"/>
  <c r="BS245" i="9"/>
  <c r="BT100" i="9"/>
  <c r="BS100" i="9"/>
  <c r="BT290" i="9"/>
  <c r="BS290" i="9"/>
  <c r="BS74" i="9"/>
  <c r="BT74" i="9"/>
  <c r="BS139" i="9"/>
  <c r="BT139" i="9"/>
  <c r="BT398" i="9"/>
  <c r="BS398" i="9"/>
  <c r="BS270" i="9"/>
  <c r="BT270" i="9"/>
  <c r="BS282" i="9"/>
  <c r="BT282" i="9"/>
  <c r="BS65" i="9"/>
  <c r="BT65" i="9"/>
  <c r="BT232" i="9"/>
  <c r="BS232" i="9"/>
  <c r="BT272" i="9"/>
  <c r="BS272" i="9"/>
  <c r="BS296" i="9"/>
  <c r="BT296" i="9"/>
  <c r="BS262" i="9"/>
  <c r="BT262" i="9"/>
  <c r="BT123" i="9"/>
  <c r="BS123" i="9"/>
  <c r="BS230" i="9"/>
  <c r="BT230" i="9"/>
  <c r="BT479" i="9"/>
  <c r="BS479" i="9"/>
  <c r="BS184" i="9"/>
  <c r="BT184" i="9"/>
  <c r="BT474" i="9"/>
  <c r="BS474" i="9"/>
  <c r="BT273" i="9"/>
  <c r="BS273" i="9"/>
  <c r="BT81" i="9"/>
  <c r="BS81" i="9"/>
  <c r="BT332" i="9"/>
  <c r="BS332" i="9"/>
  <c r="BS388" i="9"/>
  <c r="BT388" i="9"/>
  <c r="BT453" i="9"/>
  <c r="BS453" i="9"/>
  <c r="BS162" i="9"/>
  <c r="BT162" i="9"/>
  <c r="BS405" i="9"/>
  <c r="BT405" i="9"/>
  <c r="BS421" i="9"/>
  <c r="BT421" i="9"/>
  <c r="BS72" i="9"/>
  <c r="BT72" i="9"/>
  <c r="BS280" i="9"/>
  <c r="BT280" i="9"/>
  <c r="BS359" i="9"/>
  <c r="BT359" i="9"/>
  <c r="BT392" i="9"/>
  <c r="BS392" i="9"/>
  <c r="BT347" i="9"/>
  <c r="BS347" i="9"/>
  <c r="BT107" i="9"/>
  <c r="BS107" i="9"/>
  <c r="BS174" i="9"/>
  <c r="BT174" i="9"/>
  <c r="BS214" i="9"/>
  <c r="BT214" i="9"/>
  <c r="BS92" i="9"/>
  <c r="BT92" i="9"/>
  <c r="BS61" i="9"/>
  <c r="BT61" i="9"/>
  <c r="BS118" i="9"/>
  <c r="BT118" i="9"/>
  <c r="BT160" i="9"/>
  <c r="BS160" i="9"/>
  <c r="BT463" i="9"/>
  <c r="BS463" i="9"/>
  <c r="BT70" i="9"/>
  <c r="BS70" i="9"/>
  <c r="BS321" i="9"/>
  <c r="BT321" i="9"/>
  <c r="BS248" i="9"/>
  <c r="BT248" i="9"/>
  <c r="BT315" i="9"/>
  <c r="BS315" i="9"/>
  <c r="BS79" i="9"/>
  <c r="BT79" i="9"/>
  <c r="BS475" i="9"/>
  <c r="BT475" i="9"/>
  <c r="BT415" i="9"/>
  <c r="BS415" i="9"/>
  <c r="BT374" i="9"/>
  <c r="BS374" i="9"/>
  <c r="BS355" i="9"/>
  <c r="BT355" i="9"/>
  <c r="BT456" i="9"/>
  <c r="BS456" i="9"/>
  <c r="BS342" i="9"/>
  <c r="BT342" i="9"/>
  <c r="BS340" i="9"/>
  <c r="BT340" i="9"/>
  <c r="CE25" i="9"/>
  <c r="CF25" i="9"/>
  <c r="DD438" i="9"/>
  <c r="DC438" i="9"/>
  <c r="DD428" i="9"/>
  <c r="DC428" i="9"/>
  <c r="DC318" i="9"/>
  <c r="DD318" i="9"/>
  <c r="DD284" i="9"/>
  <c r="DC284" i="9"/>
  <c r="DC506" i="9"/>
  <c r="DD506" i="9"/>
  <c r="DC370" i="9"/>
  <c r="DD370" i="9"/>
  <c r="DC451" i="9"/>
  <c r="DD451" i="9"/>
  <c r="DC313" i="9"/>
  <c r="DD313" i="9"/>
  <c r="DD350" i="9"/>
  <c r="DC350" i="9"/>
  <c r="DD503" i="9"/>
  <c r="DC503" i="9"/>
  <c r="DD51" i="9"/>
  <c r="DC51" i="9"/>
  <c r="DC306" i="9"/>
  <c r="DD306" i="9"/>
  <c r="DC49" i="9"/>
  <c r="DD49" i="9"/>
  <c r="DC140" i="9"/>
  <c r="DD140" i="9"/>
  <c r="DC149" i="9"/>
  <c r="DD149" i="9"/>
  <c r="DC75" i="9"/>
  <c r="DD75" i="9"/>
  <c r="DD76" i="9"/>
  <c r="DC76" i="9"/>
  <c r="DD218" i="9"/>
  <c r="DC218" i="9"/>
  <c r="DD220" i="9"/>
  <c r="DC220" i="9"/>
  <c r="DD254" i="9"/>
  <c r="DC254" i="9"/>
  <c r="DC125" i="9"/>
  <c r="DD125" i="9"/>
  <c r="DC223" i="9"/>
  <c r="DD223" i="9"/>
  <c r="DD249" i="9"/>
  <c r="DC249" i="9"/>
  <c r="DC236" i="9"/>
  <c r="DD236" i="9"/>
  <c r="DC504" i="9"/>
  <c r="DD504" i="9"/>
  <c r="DC108" i="9"/>
  <c r="DD108" i="9"/>
  <c r="DC114" i="9"/>
  <c r="DD114" i="9"/>
  <c r="DD195" i="9"/>
  <c r="DC195" i="9"/>
  <c r="DC402" i="9"/>
  <c r="DD402" i="9"/>
  <c r="DD398" i="9"/>
  <c r="DC398" i="9"/>
  <c r="DD95" i="9"/>
  <c r="DC95" i="9"/>
  <c r="DD63" i="9"/>
  <c r="DC63" i="9"/>
  <c r="DC485" i="9"/>
  <c r="DD485" i="9"/>
  <c r="DC164" i="9"/>
  <c r="DD164" i="9"/>
  <c r="DC354" i="9"/>
  <c r="DD354" i="9"/>
  <c r="DD183" i="9"/>
  <c r="DC183" i="9"/>
  <c r="DC293" i="9"/>
  <c r="DD293" i="9"/>
  <c r="DC82" i="9"/>
  <c r="DD82" i="9"/>
  <c r="DC360" i="9"/>
  <c r="DD360" i="9"/>
  <c r="DD336" i="9"/>
  <c r="DC336" i="9"/>
  <c r="DC201" i="9"/>
  <c r="DD201" i="9"/>
  <c r="DC203" i="9"/>
  <c r="DD203" i="9"/>
  <c r="DD497" i="9"/>
  <c r="DC497" i="9"/>
  <c r="DC126" i="9"/>
  <c r="DD126" i="9"/>
  <c r="DC275" i="9"/>
  <c r="DD275" i="9"/>
  <c r="DD505" i="9"/>
  <c r="DC505" i="9"/>
  <c r="DC232" i="9"/>
  <c r="DD232" i="9"/>
  <c r="DC74" i="9"/>
  <c r="DD74" i="9"/>
  <c r="DC185" i="9"/>
  <c r="DD185" i="9"/>
  <c r="DD466" i="9"/>
  <c r="DC466" i="9"/>
  <c r="DD159" i="9"/>
  <c r="DC159" i="9"/>
  <c r="DC476" i="9"/>
  <c r="DD476" i="9"/>
  <c r="DC157" i="9"/>
  <c r="DD157" i="9"/>
  <c r="DC376" i="9"/>
  <c r="DD376" i="9"/>
  <c r="DC395" i="9"/>
  <c r="DD395" i="9"/>
  <c r="DD437" i="9"/>
  <c r="DC437" i="9"/>
  <c r="DC265" i="9"/>
  <c r="DD265" i="9"/>
  <c r="DC429" i="9"/>
  <c r="DD429" i="9"/>
  <c r="DC384" i="9"/>
  <c r="DD384" i="9"/>
  <c r="DC154" i="9"/>
  <c r="DD154" i="9"/>
  <c r="DC90" i="9"/>
  <c r="DD90" i="9"/>
  <c r="DC266" i="9"/>
  <c r="DD266" i="9"/>
  <c r="DC99" i="9"/>
  <c r="DD99" i="9"/>
  <c r="DD146" i="9"/>
  <c r="DC146" i="9"/>
  <c r="DC163" i="9"/>
  <c r="DD163" i="9"/>
  <c r="DD447" i="9"/>
  <c r="DC447" i="9"/>
  <c r="DC405" i="9"/>
  <c r="DD405" i="9"/>
  <c r="DC259" i="9"/>
  <c r="DD259" i="9"/>
  <c r="DD409" i="9"/>
  <c r="DC409" i="9"/>
  <c r="DD248" i="9"/>
  <c r="DC248" i="9"/>
  <c r="DC184" i="9"/>
  <c r="DD184" i="9"/>
  <c r="DC321" i="9"/>
  <c r="DD321" i="9"/>
  <c r="DD86" i="9"/>
  <c r="DC86" i="9"/>
  <c r="DC286" i="9"/>
  <c r="DD286" i="9"/>
  <c r="DC433" i="9"/>
  <c r="DD433" i="9"/>
  <c r="DC471" i="9"/>
  <c r="DD471" i="9"/>
  <c r="DD186" i="9"/>
  <c r="DC186" i="9"/>
  <c r="DD501" i="9"/>
  <c r="DC501" i="9"/>
  <c r="DC301" i="9"/>
  <c r="DD301" i="9"/>
  <c r="DC188" i="9"/>
  <c r="DD188" i="9"/>
  <c r="DC331" i="9"/>
  <c r="DD331" i="9"/>
  <c r="DC456" i="9"/>
  <c r="DD456" i="9"/>
  <c r="DD81" i="9"/>
  <c r="DC81" i="9"/>
  <c r="DC381" i="9"/>
  <c r="DD381" i="9"/>
  <c r="DC386" i="9"/>
  <c r="DD386" i="9"/>
  <c r="DD337" i="9"/>
  <c r="DC337" i="9"/>
  <c r="DD315" i="9"/>
  <c r="DC315" i="9"/>
  <c r="DD475" i="9"/>
  <c r="DC475" i="9"/>
  <c r="DC305" i="9"/>
  <c r="DD305" i="9"/>
  <c r="DC367" i="9"/>
  <c r="DD367" i="9"/>
  <c r="DC309" i="9"/>
  <c r="DD309" i="9"/>
  <c r="AL25" i="9"/>
  <c r="AM25" i="9"/>
  <c r="Q349" i="9"/>
  <c r="R349" i="9"/>
  <c r="R318" i="9"/>
  <c r="Q318" i="9"/>
  <c r="R311" i="9"/>
  <c r="Q311" i="9"/>
  <c r="R50" i="9"/>
  <c r="Q50" i="9"/>
  <c r="Q167" i="9"/>
  <c r="R167" i="9"/>
  <c r="R431" i="9"/>
  <c r="Q431" i="9"/>
  <c r="Q77" i="9"/>
  <c r="R77" i="9"/>
  <c r="R242" i="9"/>
  <c r="Q242" i="9"/>
  <c r="Q236" i="9"/>
  <c r="R236" i="9"/>
  <c r="Q394" i="9"/>
  <c r="R394" i="9"/>
  <c r="R116" i="9"/>
  <c r="Q116" i="9"/>
  <c r="Q165" i="9"/>
  <c r="R165" i="9"/>
  <c r="Q148" i="9"/>
  <c r="R148" i="9"/>
  <c r="Q268" i="9"/>
  <c r="R268" i="9"/>
  <c r="Q497" i="9"/>
  <c r="R497" i="9"/>
  <c r="R99" i="9"/>
  <c r="Q99" i="9"/>
  <c r="Q325" i="9"/>
  <c r="R325" i="9"/>
  <c r="R231" i="9"/>
  <c r="Q231" i="9"/>
  <c r="Q378" i="9"/>
  <c r="R378" i="9"/>
  <c r="Q246" i="9"/>
  <c r="R246" i="9"/>
  <c r="R155" i="9"/>
  <c r="Q155" i="9"/>
  <c r="Q442" i="9"/>
  <c r="R442" i="9"/>
  <c r="R153" i="9"/>
  <c r="Q153" i="9"/>
  <c r="Q404" i="9"/>
  <c r="R404" i="9"/>
  <c r="Q81" i="9"/>
  <c r="R81" i="9"/>
  <c r="R331" i="9"/>
  <c r="Q331" i="9"/>
  <c r="R415" i="9"/>
  <c r="Q415" i="9"/>
  <c r="R132" i="9"/>
  <c r="Q132" i="9"/>
  <c r="AF38" i="9"/>
  <c r="AG38" i="9"/>
  <c r="AD318" i="9"/>
  <c r="AC318" i="9"/>
  <c r="AC503" i="9"/>
  <c r="AD503" i="9"/>
  <c r="AC55" i="9"/>
  <c r="AD55" i="9"/>
  <c r="AC241" i="9"/>
  <c r="AD241" i="9"/>
  <c r="AC138" i="9"/>
  <c r="AD138" i="9"/>
  <c r="AC94" i="9"/>
  <c r="AD94" i="9"/>
  <c r="AC77" i="9"/>
  <c r="AD77" i="9"/>
  <c r="AD82" i="9"/>
  <c r="AC82" i="9"/>
  <c r="AC108" i="9"/>
  <c r="AD108" i="9"/>
  <c r="AC402" i="9"/>
  <c r="AD402" i="9"/>
  <c r="AC136" i="9"/>
  <c r="AD136" i="9"/>
  <c r="AC167" i="9"/>
  <c r="AD167" i="9"/>
  <c r="AD505" i="9"/>
  <c r="AC505" i="9"/>
  <c r="AD143" i="9"/>
  <c r="AC143" i="9"/>
  <c r="AC202" i="9"/>
  <c r="AD202" i="9"/>
  <c r="AD68" i="9"/>
  <c r="AC68" i="9"/>
  <c r="AC480" i="9"/>
  <c r="AD480" i="9"/>
  <c r="AD211" i="9"/>
  <c r="AC211" i="9"/>
  <c r="AC437" i="9"/>
  <c r="AD437" i="9"/>
  <c r="AC264" i="9"/>
  <c r="AD264" i="9"/>
  <c r="AD494" i="9"/>
  <c r="AC494" i="9"/>
  <c r="AD273" i="9"/>
  <c r="AC273" i="9"/>
  <c r="AC442" i="9"/>
  <c r="AD442" i="9"/>
  <c r="AC70" i="9"/>
  <c r="AD70" i="9"/>
  <c r="W29" i="9"/>
  <c r="X29" i="9"/>
  <c r="X8" i="9"/>
  <c r="W8" i="9"/>
  <c r="X12" i="9"/>
  <c r="W12" i="9"/>
  <c r="W37" i="9"/>
  <c r="X37" i="9"/>
  <c r="W21" i="9"/>
  <c r="X21" i="9"/>
  <c r="X17" i="9"/>
  <c r="W17" i="9"/>
  <c r="X33" i="9"/>
  <c r="W33" i="9"/>
  <c r="W35" i="9"/>
  <c r="X35" i="9"/>
  <c r="X16" i="9"/>
  <c r="W16" i="9"/>
  <c r="X24" i="9"/>
  <c r="W24" i="9"/>
  <c r="W20" i="9"/>
  <c r="X20" i="9"/>
  <c r="Z489" i="9"/>
  <c r="AA489" i="9"/>
  <c r="AA451" i="9"/>
  <c r="Z451" i="9"/>
  <c r="AA233" i="9"/>
  <c r="Z233" i="9"/>
  <c r="Z428" i="9"/>
  <c r="AA428" i="9"/>
  <c r="AA495" i="9"/>
  <c r="Z495" i="9"/>
  <c r="Z401" i="9"/>
  <c r="AA401" i="9"/>
  <c r="AA413" i="9"/>
  <c r="Z413" i="9"/>
  <c r="Z93" i="9"/>
  <c r="AA93" i="9"/>
  <c r="Z53" i="9"/>
  <c r="AA53" i="9"/>
  <c r="AA492" i="9"/>
  <c r="Z492" i="9"/>
  <c r="AA339" i="9"/>
  <c r="Z339" i="9"/>
  <c r="AA484" i="9"/>
  <c r="Z484" i="9"/>
  <c r="Z89" i="9"/>
  <c r="AA89" i="9"/>
  <c r="AA319" i="9"/>
  <c r="Z319" i="9"/>
  <c r="AA167" i="9"/>
  <c r="Z167" i="9"/>
  <c r="AA247" i="9"/>
  <c r="Z247" i="9"/>
  <c r="AA170" i="9"/>
  <c r="Z170" i="9"/>
  <c r="Z141" i="9"/>
  <c r="AA141" i="9"/>
  <c r="Z276" i="9"/>
  <c r="AA276" i="9"/>
  <c r="AA115" i="9"/>
  <c r="Z115" i="9"/>
  <c r="AA429" i="9"/>
  <c r="Z429" i="9"/>
  <c r="AA124" i="9"/>
  <c r="Z124" i="9"/>
  <c r="Z168" i="9"/>
  <c r="AA168" i="9"/>
  <c r="Z266" i="9"/>
  <c r="AA266" i="9"/>
  <c r="AA374" i="9"/>
  <c r="Z374" i="9"/>
  <c r="Z493" i="9"/>
  <c r="AA493" i="9"/>
  <c r="AA117" i="9"/>
  <c r="Z117" i="9"/>
  <c r="AA144" i="9"/>
  <c r="Z144" i="9"/>
  <c r="Z306" i="9"/>
  <c r="AA306" i="9"/>
  <c r="AA140" i="9"/>
  <c r="Z140" i="9"/>
  <c r="Z197" i="9"/>
  <c r="AA197" i="9"/>
  <c r="AA116" i="9"/>
  <c r="Z116" i="9"/>
  <c r="Z183" i="9"/>
  <c r="AA183" i="9"/>
  <c r="AA279" i="9"/>
  <c r="Z279" i="9"/>
  <c r="Z406" i="9"/>
  <c r="AA406" i="9"/>
  <c r="AA395" i="9"/>
  <c r="Z395" i="9"/>
  <c r="AA442" i="9"/>
  <c r="Z442" i="9"/>
  <c r="Z417" i="9"/>
  <c r="AA417" i="9"/>
  <c r="AA259" i="9"/>
  <c r="Z259" i="9"/>
  <c r="AA155" i="9"/>
  <c r="Z155" i="9"/>
  <c r="Z85" i="9"/>
  <c r="AA85" i="9"/>
  <c r="Z340" i="9"/>
  <c r="AA340" i="9"/>
  <c r="Z111" i="9"/>
  <c r="AA111" i="9"/>
  <c r="Z145" i="9"/>
  <c r="AA145" i="9"/>
  <c r="Z50" i="9"/>
  <c r="AA50" i="9"/>
  <c r="AA46" i="9"/>
  <c r="Z46" i="9"/>
  <c r="Z156" i="9"/>
  <c r="AA156" i="9"/>
  <c r="Z281" i="9"/>
  <c r="AA281" i="9"/>
  <c r="AA135" i="9"/>
  <c r="Z135" i="9"/>
  <c r="Z293" i="9"/>
  <c r="AA293" i="9"/>
  <c r="Z504" i="9"/>
  <c r="AA504" i="9"/>
  <c r="Z316" i="9"/>
  <c r="AA316" i="9"/>
  <c r="AA74" i="9"/>
  <c r="Z74" i="9"/>
  <c r="Z384" i="9"/>
  <c r="AA384" i="9"/>
  <c r="Z269" i="9"/>
  <c r="AA269" i="9"/>
  <c r="Z446" i="9"/>
  <c r="AA446" i="9"/>
  <c r="Z355" i="9"/>
  <c r="AA355" i="9"/>
  <c r="Z363" i="9"/>
  <c r="AA363" i="9"/>
  <c r="Z137" i="9"/>
  <c r="AA137" i="9"/>
  <c r="Z249" i="9"/>
  <c r="AA249" i="9"/>
  <c r="Z179" i="9"/>
  <c r="AA179" i="9"/>
  <c r="Z173" i="9"/>
  <c r="AA173" i="9"/>
  <c r="AA402" i="9"/>
  <c r="Z402" i="9"/>
  <c r="AA181" i="9"/>
  <c r="Z181" i="9"/>
  <c r="AA195" i="9"/>
  <c r="Z195" i="9"/>
  <c r="AA272" i="9"/>
  <c r="Z272" i="9"/>
  <c r="Z148" i="9"/>
  <c r="AA148" i="9"/>
  <c r="Z146" i="9"/>
  <c r="AA146" i="9"/>
  <c r="Z147" i="9"/>
  <c r="AA147" i="9"/>
  <c r="AA105" i="9"/>
  <c r="Z105" i="9"/>
  <c r="Z257" i="9"/>
  <c r="AA257" i="9"/>
  <c r="Z169" i="9"/>
  <c r="AA169" i="9"/>
  <c r="AA51" i="9"/>
  <c r="Z51" i="9"/>
  <c r="Z40" i="9"/>
  <c r="AA40" i="9"/>
  <c r="AA94" i="9"/>
  <c r="Z94" i="9"/>
  <c r="AA191" i="9"/>
  <c r="Z191" i="9"/>
  <c r="AA290" i="9"/>
  <c r="Z290" i="9"/>
  <c r="AA159" i="9"/>
  <c r="Z159" i="9"/>
  <c r="AA211" i="9"/>
  <c r="Z211" i="9"/>
  <c r="Z99" i="9"/>
  <c r="AA99" i="9"/>
  <c r="Z59" i="9"/>
  <c r="AA59" i="9"/>
  <c r="AA209" i="9"/>
  <c r="Z209" i="9"/>
  <c r="AA91" i="9"/>
  <c r="Z91" i="9"/>
  <c r="Z285" i="9"/>
  <c r="AA285" i="9"/>
  <c r="Z252" i="9"/>
  <c r="AA252" i="9"/>
  <c r="Z255" i="9"/>
  <c r="AA255" i="9"/>
  <c r="Z460" i="9"/>
  <c r="AA460" i="9"/>
  <c r="AA256" i="9"/>
  <c r="Z256" i="9"/>
  <c r="Z67" i="9"/>
  <c r="AA67" i="9"/>
  <c r="Z122" i="9"/>
  <c r="AA122" i="9"/>
  <c r="AA87" i="9"/>
  <c r="Z87" i="9"/>
  <c r="AA505" i="9"/>
  <c r="Z505" i="9"/>
  <c r="Z469" i="9"/>
  <c r="AA469" i="9"/>
  <c r="Z83" i="9"/>
  <c r="AA83" i="9"/>
  <c r="Z332" i="9"/>
  <c r="AA332" i="9"/>
  <c r="Z347" i="9"/>
  <c r="AA347" i="9"/>
  <c r="Z70" i="9"/>
  <c r="AA70" i="9"/>
  <c r="AA248" i="9"/>
  <c r="Z248" i="9"/>
  <c r="Z277" i="9"/>
  <c r="AA277" i="9"/>
  <c r="AA193" i="9"/>
  <c r="Z193" i="9"/>
  <c r="AA342" i="9"/>
  <c r="Z342" i="9"/>
  <c r="AA113" i="9"/>
  <c r="Z113" i="9"/>
  <c r="AA439" i="9"/>
  <c r="Z439" i="9"/>
  <c r="AA95" i="9"/>
  <c r="Z95" i="9"/>
  <c r="Z175" i="9"/>
  <c r="AA175" i="9"/>
  <c r="Z171" i="9"/>
  <c r="AA171" i="9"/>
  <c r="Z282" i="9"/>
  <c r="AA282" i="9"/>
  <c r="Z320" i="9"/>
  <c r="AA320" i="9"/>
  <c r="AA467" i="9"/>
  <c r="Z467" i="9"/>
  <c r="Z330" i="9"/>
  <c r="AA330" i="9"/>
  <c r="Z333" i="9"/>
  <c r="AA333" i="9"/>
  <c r="Z440" i="9"/>
  <c r="AA440" i="9"/>
  <c r="AA118" i="9"/>
  <c r="Z118" i="9"/>
  <c r="Z278" i="9"/>
  <c r="AA278" i="9"/>
  <c r="AA201" i="9"/>
  <c r="Z201" i="9"/>
  <c r="AA408" i="9"/>
  <c r="Z408" i="9"/>
  <c r="AA470" i="9"/>
  <c r="Z470" i="9"/>
  <c r="AA81" i="9"/>
  <c r="Z81" i="9"/>
  <c r="AA186" i="9"/>
  <c r="Z186" i="9"/>
  <c r="Z98" i="9"/>
  <c r="AA98" i="9"/>
  <c r="Z79" i="9"/>
  <c r="AA79" i="9"/>
  <c r="AF445" i="9"/>
  <c r="AG445" i="9"/>
  <c r="AF349" i="9"/>
  <c r="AG349" i="9"/>
  <c r="AF311" i="9"/>
  <c r="AG311" i="9"/>
  <c r="AG109" i="9"/>
  <c r="AF109" i="9"/>
  <c r="AF458" i="9"/>
  <c r="AG458" i="9"/>
  <c r="AG451" i="9"/>
  <c r="AF451" i="9"/>
  <c r="AF369" i="9"/>
  <c r="AG369" i="9"/>
  <c r="AF229" i="9"/>
  <c r="AG229" i="9"/>
  <c r="AG444" i="9"/>
  <c r="AF444" i="9"/>
  <c r="AG491" i="9"/>
  <c r="AF491" i="9"/>
  <c r="AF350" i="9"/>
  <c r="AG350" i="9"/>
  <c r="AF226" i="9"/>
  <c r="AG226" i="9"/>
  <c r="AG502" i="9"/>
  <c r="AF502" i="9"/>
  <c r="AG370" i="9"/>
  <c r="AF370" i="9"/>
  <c r="AG140" i="9"/>
  <c r="AF140" i="9"/>
  <c r="AF207" i="9"/>
  <c r="AG207" i="9"/>
  <c r="AG205" i="9"/>
  <c r="AF205" i="9"/>
  <c r="AF238" i="9"/>
  <c r="AG238" i="9"/>
  <c r="AF46" i="9"/>
  <c r="AG46" i="9"/>
  <c r="AF221" i="9"/>
  <c r="AG221" i="9"/>
  <c r="AF280" i="9"/>
  <c r="AG280" i="9"/>
  <c r="AF478" i="9"/>
  <c r="AG478" i="9"/>
  <c r="AG50" i="9"/>
  <c r="AF50" i="9"/>
  <c r="AG161" i="9"/>
  <c r="AF161" i="9"/>
  <c r="AF429" i="9"/>
  <c r="AG429" i="9"/>
  <c r="AF90" i="9"/>
  <c r="AG90" i="9"/>
  <c r="AG177" i="9"/>
  <c r="AF177" i="9"/>
  <c r="AF66" i="9"/>
  <c r="AG66" i="9"/>
  <c r="AF352" i="9"/>
  <c r="AG352" i="9"/>
  <c r="AF470" i="9"/>
  <c r="AG470" i="9"/>
  <c r="AG423" i="9"/>
  <c r="AF423" i="9"/>
  <c r="AF327" i="9"/>
  <c r="AG327" i="9"/>
  <c r="AG63" i="9"/>
  <c r="AF63" i="9"/>
  <c r="AG300" i="9"/>
  <c r="AF300" i="9"/>
  <c r="AG224" i="9"/>
  <c r="AF224" i="9"/>
  <c r="AF122" i="9"/>
  <c r="AG122" i="9"/>
  <c r="AG170" i="9"/>
  <c r="AF170" i="9"/>
  <c r="AF157" i="9"/>
  <c r="AG157" i="9"/>
  <c r="AF130" i="9"/>
  <c r="AG130" i="9"/>
  <c r="AG279" i="9"/>
  <c r="AF279" i="9"/>
  <c r="AF83" i="9"/>
  <c r="AG83" i="9"/>
  <c r="AG201" i="9"/>
  <c r="AF201" i="9"/>
  <c r="AF378" i="9"/>
  <c r="AG378" i="9"/>
  <c r="AG425" i="9"/>
  <c r="AF425" i="9"/>
  <c r="AG188" i="9"/>
  <c r="AF188" i="9"/>
  <c r="AF248" i="9"/>
  <c r="AG248" i="9"/>
  <c r="AF155" i="9"/>
  <c r="AG155" i="9"/>
  <c r="AG309" i="9"/>
  <c r="AF309" i="9"/>
  <c r="AG386" i="9"/>
  <c r="AF386" i="9"/>
  <c r="AF450" i="9"/>
  <c r="AG450" i="9"/>
  <c r="AF171" i="9"/>
  <c r="AG171" i="9"/>
  <c r="AF479" i="9"/>
  <c r="AG479" i="9"/>
  <c r="AG216" i="9"/>
  <c r="AF216" i="9"/>
  <c r="AF496" i="9"/>
  <c r="AG496" i="9"/>
  <c r="AG57" i="9"/>
  <c r="AF57" i="9"/>
  <c r="AF190" i="9"/>
  <c r="AG190" i="9"/>
  <c r="AG82" i="9"/>
  <c r="AF82" i="9"/>
  <c r="AG143" i="9"/>
  <c r="AF143" i="9"/>
  <c r="AG389" i="9"/>
  <c r="AF389" i="9"/>
  <c r="AF452" i="9"/>
  <c r="AG452" i="9"/>
  <c r="AF338" i="9"/>
  <c r="AG338" i="9"/>
  <c r="AF60" i="9"/>
  <c r="AG60" i="9"/>
  <c r="AG329" i="9"/>
  <c r="AF329" i="9"/>
  <c r="AG41" i="9"/>
  <c r="AF41" i="9"/>
  <c r="AG134" i="9"/>
  <c r="AF134" i="9"/>
  <c r="AF242" i="9"/>
  <c r="AG242" i="9"/>
  <c r="AF287" i="9"/>
  <c r="AG287" i="9"/>
  <c r="AG139" i="9"/>
  <c r="AF139" i="9"/>
  <c r="AG262" i="9"/>
  <c r="AF262" i="9"/>
  <c r="AG410" i="9"/>
  <c r="AF410" i="9"/>
  <c r="AG244" i="9"/>
  <c r="AF244" i="9"/>
  <c r="AF215" i="9"/>
  <c r="AG215" i="9"/>
  <c r="AG488" i="9"/>
  <c r="AF488" i="9"/>
  <c r="AG208" i="9"/>
  <c r="AF208" i="9"/>
  <c r="AG292" i="9"/>
  <c r="AF292" i="9"/>
  <c r="AF98" i="9"/>
  <c r="AG98" i="9"/>
  <c r="AF427" i="9"/>
  <c r="AG427" i="9"/>
  <c r="AG151" i="9"/>
  <c r="AF151" i="9"/>
  <c r="AF437" i="9"/>
  <c r="AG437" i="9"/>
  <c r="AF220" i="9"/>
  <c r="AG220" i="9"/>
  <c r="AF113" i="9"/>
  <c r="AG113" i="9"/>
  <c r="AF136" i="9"/>
  <c r="AG136" i="9"/>
  <c r="AG320" i="9"/>
  <c r="AF320" i="9"/>
  <c r="AG433" i="9"/>
  <c r="AF433" i="9"/>
  <c r="AF341" i="9"/>
  <c r="AG341" i="9"/>
  <c r="AF402" i="9"/>
  <c r="AG402" i="9"/>
  <c r="AF494" i="9"/>
  <c r="AG494" i="9"/>
  <c r="AF107" i="9"/>
  <c r="AG107" i="9"/>
  <c r="AG267" i="9"/>
  <c r="AF267" i="9"/>
  <c r="AF254" i="9"/>
  <c r="AG254" i="9"/>
  <c r="AG416" i="9"/>
  <c r="AF416" i="9"/>
  <c r="AF293" i="9"/>
  <c r="AG293" i="9"/>
  <c r="AG237" i="9"/>
  <c r="AF237" i="9"/>
  <c r="AG336" i="9"/>
  <c r="AF336" i="9"/>
  <c r="AG159" i="9"/>
  <c r="AF159" i="9"/>
  <c r="AG276" i="9"/>
  <c r="AF276" i="9"/>
  <c r="AG469" i="9"/>
  <c r="AF469" i="9"/>
  <c r="AF146" i="9"/>
  <c r="AG146" i="9"/>
  <c r="AF297" i="9"/>
  <c r="AG297" i="9"/>
  <c r="AF105" i="9"/>
  <c r="AG105" i="9"/>
  <c r="AG500" i="9"/>
  <c r="AF500" i="9"/>
  <c r="AG464" i="9"/>
  <c r="AF464" i="9"/>
  <c r="AF86" i="9"/>
  <c r="AG86" i="9"/>
  <c r="AF301" i="9"/>
  <c r="AG301" i="9"/>
  <c r="AF337" i="9"/>
  <c r="AG337" i="9"/>
  <c r="AF363" i="9"/>
  <c r="AG363" i="9"/>
  <c r="AG328" i="9"/>
  <c r="AF328" i="9"/>
  <c r="AG294" i="9"/>
  <c r="AF294" i="9"/>
  <c r="AG225" i="9"/>
  <c r="AF225" i="9"/>
  <c r="AF73" i="9"/>
  <c r="AG73" i="9"/>
  <c r="AF126" i="9"/>
  <c r="AG126" i="9"/>
  <c r="AF332" i="9"/>
  <c r="AG332" i="9"/>
  <c r="AG152" i="9"/>
  <c r="AF152" i="9"/>
  <c r="AJ166" i="9"/>
  <c r="AI166" i="9"/>
  <c r="AI71" i="9"/>
  <c r="AJ71" i="9"/>
  <c r="AJ365" i="9"/>
  <c r="AI365" i="9"/>
  <c r="AI448" i="9"/>
  <c r="AJ448" i="9"/>
  <c r="AI350" i="9"/>
  <c r="AJ350" i="9"/>
  <c r="AJ89" i="9"/>
  <c r="AI89" i="9"/>
  <c r="AI349" i="9"/>
  <c r="AJ349" i="9"/>
  <c r="AJ484" i="9"/>
  <c r="AI484" i="9"/>
  <c r="AI313" i="9"/>
  <c r="AJ313" i="9"/>
  <c r="AJ458" i="9"/>
  <c r="AI458" i="9"/>
  <c r="AJ52" i="9"/>
  <c r="AI52" i="9"/>
  <c r="AJ403" i="9"/>
  <c r="AI403" i="9"/>
  <c r="AI93" i="9"/>
  <c r="AJ93" i="9"/>
  <c r="AJ178" i="9"/>
  <c r="AI178" i="9"/>
  <c r="AI428" i="9"/>
  <c r="AJ428" i="9"/>
  <c r="AJ423" i="9"/>
  <c r="AI423" i="9"/>
  <c r="AJ147" i="9"/>
  <c r="AI147" i="9"/>
  <c r="AI362" i="9"/>
  <c r="AJ362" i="9"/>
  <c r="AI257" i="9"/>
  <c r="AJ257" i="9"/>
  <c r="AI149" i="9"/>
  <c r="AJ149" i="9"/>
  <c r="AJ145" i="9"/>
  <c r="AI145" i="9"/>
  <c r="AI224" i="9"/>
  <c r="AJ224" i="9"/>
  <c r="AI119" i="9"/>
  <c r="AJ119" i="9"/>
  <c r="AI316" i="9"/>
  <c r="AJ316" i="9"/>
  <c r="AI476" i="9"/>
  <c r="AJ476" i="9"/>
  <c r="AJ273" i="9"/>
  <c r="AI273" i="9"/>
  <c r="AJ295" i="9"/>
  <c r="AI295" i="9"/>
  <c r="AJ449" i="9"/>
  <c r="AI449" i="9"/>
  <c r="AI317" i="9"/>
  <c r="AJ317" i="9"/>
  <c r="AI270" i="9"/>
  <c r="AJ270" i="9"/>
  <c r="AJ248" i="9"/>
  <c r="AI248" i="9"/>
  <c r="AI39" i="9"/>
  <c r="AJ39" i="9"/>
  <c r="AI328" i="9"/>
  <c r="AJ328" i="9"/>
  <c r="AJ455" i="9"/>
  <c r="AI455" i="9"/>
  <c r="AJ106" i="9"/>
  <c r="AI106" i="9"/>
  <c r="AJ133" i="9"/>
  <c r="AI133" i="9"/>
  <c r="AI298" i="9"/>
  <c r="AJ298" i="9"/>
  <c r="AJ172" i="9"/>
  <c r="AI172" i="9"/>
  <c r="AJ384" i="9"/>
  <c r="AI384" i="9"/>
  <c r="AI335" i="9"/>
  <c r="AJ335" i="9"/>
  <c r="AJ160" i="9"/>
  <c r="AI160" i="9"/>
  <c r="AJ409" i="9"/>
  <c r="AI409" i="9"/>
  <c r="AI169" i="9"/>
  <c r="AJ169" i="9"/>
  <c r="AI251" i="9"/>
  <c r="AJ251" i="9"/>
  <c r="AJ435" i="9"/>
  <c r="AI435" i="9"/>
  <c r="AJ256" i="9"/>
  <c r="AI256" i="9"/>
  <c r="AJ198" i="9"/>
  <c r="AI198" i="9"/>
  <c r="AI117" i="9"/>
  <c r="AJ117" i="9"/>
  <c r="AJ171" i="9"/>
  <c r="AI171" i="9"/>
  <c r="AI505" i="9"/>
  <c r="AJ505" i="9"/>
  <c r="AJ466" i="9"/>
  <c r="AI466" i="9"/>
  <c r="AJ390" i="9"/>
  <c r="AI390" i="9"/>
  <c r="AJ437" i="9"/>
  <c r="AI437" i="9"/>
  <c r="AI440" i="9"/>
  <c r="AJ440" i="9"/>
  <c r="AI196" i="9"/>
  <c r="AJ196" i="9"/>
  <c r="AI358" i="9"/>
  <c r="AJ358" i="9"/>
  <c r="AI252" i="9"/>
  <c r="AJ252" i="9"/>
  <c r="AI400" i="9"/>
  <c r="AJ400" i="9"/>
  <c r="AI461" i="9"/>
  <c r="AJ461" i="9"/>
  <c r="AJ306" i="9"/>
  <c r="AI306" i="9"/>
  <c r="AJ324" i="9"/>
  <c r="AI324" i="9"/>
  <c r="AI63" i="9"/>
  <c r="AJ63" i="9"/>
  <c r="AJ485" i="9"/>
  <c r="AI485" i="9"/>
  <c r="AJ426" i="9"/>
  <c r="AI426" i="9"/>
  <c r="AI253" i="9"/>
  <c r="AJ253" i="9"/>
  <c r="AI279" i="9"/>
  <c r="AJ279" i="9"/>
  <c r="AJ201" i="9"/>
  <c r="AI201" i="9"/>
  <c r="AJ378" i="9"/>
  <c r="AI378" i="9"/>
  <c r="AI258" i="9"/>
  <c r="AJ258" i="9"/>
  <c r="AJ214" i="9"/>
  <c r="AI214" i="9"/>
  <c r="AI66" i="9"/>
  <c r="AJ66" i="9"/>
  <c r="AI465" i="9"/>
  <c r="AJ465" i="9"/>
  <c r="AI268" i="9"/>
  <c r="AJ268" i="9"/>
  <c r="AI393" i="9"/>
  <c r="AJ393" i="9"/>
  <c r="AJ134" i="9"/>
  <c r="AI134" i="9"/>
  <c r="AI346" i="9"/>
  <c r="AJ346" i="9"/>
  <c r="AI283" i="9"/>
  <c r="AJ283" i="9"/>
  <c r="AJ299" i="9"/>
  <c r="AI299" i="9"/>
  <c r="AJ181" i="9"/>
  <c r="AI181" i="9"/>
  <c r="AI182" i="9"/>
  <c r="AJ182" i="9"/>
  <c r="AI486" i="9"/>
  <c r="AJ486" i="9"/>
  <c r="AI59" i="9"/>
  <c r="AJ59" i="9"/>
  <c r="AI421" i="9"/>
  <c r="AJ421" i="9"/>
  <c r="AI97" i="9"/>
  <c r="AJ97" i="9"/>
  <c r="AI177" i="9"/>
  <c r="AJ177" i="9"/>
  <c r="AJ331" i="9"/>
  <c r="AI331" i="9"/>
  <c r="AI174" i="9"/>
  <c r="AJ174" i="9"/>
  <c r="AJ315" i="9"/>
  <c r="AI315" i="9"/>
  <c r="AJ267" i="9"/>
  <c r="AI267" i="9"/>
  <c r="AJ254" i="9"/>
  <c r="AI254" i="9"/>
  <c r="AI220" i="9"/>
  <c r="AJ220" i="9"/>
  <c r="AJ274" i="9"/>
  <c r="AI274" i="9"/>
  <c r="AI416" i="9"/>
  <c r="AJ416" i="9"/>
  <c r="AJ414" i="9"/>
  <c r="AI414" i="9"/>
  <c r="AI402" i="9"/>
  <c r="AJ402" i="9"/>
  <c r="AJ432" i="9"/>
  <c r="AI432" i="9"/>
  <c r="AI111" i="9"/>
  <c r="AJ111" i="9"/>
  <c r="AJ245" i="9"/>
  <c r="AI245" i="9"/>
  <c r="AJ351" i="9"/>
  <c r="AI351" i="9"/>
  <c r="AI332" i="9"/>
  <c r="AJ332" i="9"/>
  <c r="AJ227" i="9"/>
  <c r="AI227" i="9"/>
  <c r="AJ371" i="9"/>
  <c r="AI371" i="9"/>
  <c r="AJ277" i="9"/>
  <c r="AI277" i="9"/>
  <c r="AJ236" i="9"/>
  <c r="AI236" i="9"/>
  <c r="AI396" i="9"/>
  <c r="AJ396" i="9"/>
  <c r="AJ46" i="9"/>
  <c r="AI46" i="9"/>
  <c r="AJ218" i="9"/>
  <c r="AI218" i="9"/>
  <c r="AI443" i="9"/>
  <c r="AJ443" i="9"/>
  <c r="AI436" i="9"/>
  <c r="AJ436" i="9"/>
  <c r="AI58" i="9"/>
  <c r="AJ58" i="9"/>
  <c r="AI83" i="9"/>
  <c r="AJ83" i="9"/>
  <c r="AJ204" i="9"/>
  <c r="AI204" i="9"/>
  <c r="AJ163" i="9"/>
  <c r="AI163" i="9"/>
  <c r="AI168" i="9"/>
  <c r="AJ168" i="9"/>
  <c r="AJ285" i="9"/>
  <c r="AI285" i="9"/>
  <c r="AI355" i="9"/>
  <c r="AJ355" i="9"/>
  <c r="AJ496" i="9"/>
  <c r="AI496" i="9"/>
  <c r="AX25" i="9"/>
  <c r="AY25" i="9"/>
  <c r="BT25" i="9"/>
  <c r="BS25" i="9"/>
  <c r="BD498" i="9"/>
  <c r="BE498" i="9"/>
  <c r="BE369" i="9"/>
  <c r="BD369" i="9"/>
  <c r="BD166" i="9"/>
  <c r="BE166" i="9"/>
  <c r="BD311" i="9"/>
  <c r="BE311" i="9"/>
  <c r="BE339" i="9"/>
  <c r="BD339" i="9"/>
  <c r="BE303" i="9"/>
  <c r="BD303" i="9"/>
  <c r="BE52" i="9"/>
  <c r="BD52" i="9"/>
  <c r="BD438" i="9"/>
  <c r="BE438" i="9"/>
  <c r="BE313" i="9"/>
  <c r="BD313" i="9"/>
  <c r="BE458" i="9"/>
  <c r="BD458" i="9"/>
  <c r="BE491" i="9"/>
  <c r="BD491" i="9"/>
  <c r="BD444" i="9"/>
  <c r="BE444" i="9"/>
  <c r="BD473" i="9"/>
  <c r="BE473" i="9"/>
  <c r="BD56" i="9"/>
  <c r="BE56" i="9"/>
  <c r="BE327" i="9"/>
  <c r="BD327" i="9"/>
  <c r="BE306" i="9"/>
  <c r="BD306" i="9"/>
  <c r="BD366" i="9"/>
  <c r="BE366" i="9"/>
  <c r="BD199" i="9"/>
  <c r="BE199" i="9"/>
  <c r="BD49" i="9"/>
  <c r="BE49" i="9"/>
  <c r="BD40" i="9"/>
  <c r="BE40" i="9"/>
  <c r="BD110" i="9"/>
  <c r="BE110" i="9"/>
  <c r="BD353" i="9"/>
  <c r="BE353" i="9"/>
  <c r="BD140" i="9"/>
  <c r="BE140" i="9"/>
  <c r="BD156" i="9"/>
  <c r="BE156" i="9"/>
  <c r="BE439" i="9"/>
  <c r="BD439" i="9"/>
  <c r="BE94" i="9"/>
  <c r="BD94" i="9"/>
  <c r="BE150" i="9"/>
  <c r="BD150" i="9"/>
  <c r="BE104" i="9"/>
  <c r="BD104" i="9"/>
  <c r="BE267" i="9"/>
  <c r="BD267" i="9"/>
  <c r="BD101" i="9"/>
  <c r="BE101" i="9"/>
  <c r="BD165" i="9"/>
  <c r="BE165" i="9"/>
  <c r="BE300" i="9"/>
  <c r="BD300" i="9"/>
  <c r="BD373" i="9"/>
  <c r="BE373" i="9"/>
  <c r="BE76" i="9"/>
  <c r="BD76" i="9"/>
  <c r="BE191" i="9"/>
  <c r="BD191" i="9"/>
  <c r="BE299" i="9"/>
  <c r="BD299" i="9"/>
  <c r="BD400" i="9"/>
  <c r="BE400" i="9"/>
  <c r="BD397" i="9"/>
  <c r="BE397" i="9"/>
  <c r="BE414" i="9"/>
  <c r="BD414" i="9"/>
  <c r="BE183" i="9"/>
  <c r="BD183" i="9"/>
  <c r="BE205" i="9"/>
  <c r="BD205" i="9"/>
  <c r="BD113" i="9"/>
  <c r="BE113" i="9"/>
  <c r="BE63" i="9"/>
  <c r="BD63" i="9"/>
  <c r="BD67" i="9"/>
  <c r="BE67" i="9"/>
  <c r="BE455" i="9"/>
  <c r="BD455" i="9"/>
  <c r="BD354" i="9"/>
  <c r="BE354" i="9"/>
  <c r="BD84" i="9"/>
  <c r="BE84" i="9"/>
  <c r="BD443" i="9"/>
  <c r="BE443" i="9"/>
  <c r="BE213" i="9"/>
  <c r="BD213" i="9"/>
  <c r="BE114" i="9"/>
  <c r="BD114" i="9"/>
  <c r="BD125" i="9"/>
  <c r="BE125" i="9"/>
  <c r="BE175" i="9"/>
  <c r="BD175" i="9"/>
  <c r="BE487" i="9"/>
  <c r="BD487" i="9"/>
  <c r="BD302" i="9"/>
  <c r="BE302" i="9"/>
  <c r="BD235" i="9"/>
  <c r="BE235" i="9"/>
  <c r="BE87" i="9"/>
  <c r="BD87" i="9"/>
  <c r="BE111" i="9"/>
  <c r="BD111" i="9"/>
  <c r="BD245" i="9"/>
  <c r="BE245" i="9"/>
  <c r="BE472" i="9"/>
  <c r="BD472" i="9"/>
  <c r="BE139" i="9"/>
  <c r="BD139" i="9"/>
  <c r="BD308" i="9"/>
  <c r="BE308" i="9"/>
  <c r="BD410" i="9"/>
  <c r="BE410" i="9"/>
  <c r="BE297" i="9"/>
  <c r="BD297" i="9"/>
  <c r="BE424" i="9"/>
  <c r="BD424" i="9"/>
  <c r="BD453" i="9"/>
  <c r="BE453" i="9"/>
  <c r="BD171" i="9"/>
  <c r="BE171" i="9"/>
  <c r="BD288" i="9"/>
  <c r="BE288" i="9"/>
  <c r="BD469" i="9"/>
  <c r="BE469" i="9"/>
  <c r="BD157" i="9"/>
  <c r="BE157" i="9"/>
  <c r="BE376" i="9"/>
  <c r="BD376" i="9"/>
  <c r="BD158" i="9"/>
  <c r="BE158" i="9"/>
  <c r="BD91" i="9"/>
  <c r="BE91" i="9"/>
  <c r="BD362" i="9"/>
  <c r="BE362" i="9"/>
  <c r="BD265" i="9"/>
  <c r="BE265" i="9"/>
  <c r="BD295" i="9"/>
  <c r="BE295" i="9"/>
  <c r="BD470" i="9"/>
  <c r="BE470" i="9"/>
  <c r="BE273" i="9"/>
  <c r="BD273" i="9"/>
  <c r="BE105" i="9"/>
  <c r="BD105" i="9"/>
  <c r="BE68" i="9"/>
  <c r="BD68" i="9"/>
  <c r="BE72" i="9"/>
  <c r="BD72" i="9"/>
  <c r="BD102" i="9"/>
  <c r="BE102" i="9"/>
  <c r="BD379" i="9"/>
  <c r="BE379" i="9"/>
  <c r="BD388" i="9"/>
  <c r="BE388" i="9"/>
  <c r="BD204" i="9"/>
  <c r="BE204" i="9"/>
  <c r="BD81" i="9"/>
  <c r="BE81" i="9"/>
  <c r="BD344" i="9"/>
  <c r="BE344" i="9"/>
  <c r="BE494" i="9"/>
  <c r="BD494" i="9"/>
  <c r="BD228" i="9"/>
  <c r="BE228" i="9"/>
  <c r="BD78" i="9"/>
  <c r="BE78" i="9"/>
  <c r="BE154" i="9"/>
  <c r="BD154" i="9"/>
  <c r="BD120" i="9"/>
  <c r="BE120" i="9"/>
  <c r="BD441" i="9"/>
  <c r="BE441" i="9"/>
  <c r="BD285" i="9"/>
  <c r="BE285" i="9"/>
  <c r="BD386" i="9"/>
  <c r="BE386" i="9"/>
  <c r="BD430" i="9"/>
  <c r="BE430" i="9"/>
  <c r="BE118" i="9"/>
  <c r="BD118" i="9"/>
  <c r="BD217" i="9"/>
  <c r="BE217" i="9"/>
  <c r="BD404" i="9"/>
  <c r="BE404" i="9"/>
  <c r="BD442" i="9"/>
  <c r="BE442" i="9"/>
  <c r="BD61" i="9"/>
  <c r="BE61" i="9"/>
  <c r="BD307" i="9"/>
  <c r="BE307" i="9"/>
  <c r="BE496" i="9"/>
  <c r="BD496" i="9"/>
  <c r="BE342" i="9"/>
  <c r="BD342" i="9"/>
  <c r="BD222" i="9"/>
  <c r="BE222" i="9"/>
  <c r="BE305" i="9"/>
  <c r="BD305" i="9"/>
  <c r="BD465" i="9"/>
  <c r="BE465" i="9"/>
  <c r="BE169" i="9"/>
  <c r="BD169" i="9"/>
  <c r="BS420" i="9"/>
  <c r="BT420" i="9"/>
  <c r="BT481" i="9"/>
  <c r="BS481" i="9"/>
  <c r="BT403" i="9"/>
  <c r="BS403" i="9"/>
  <c r="BT458" i="9"/>
  <c r="BS458" i="9"/>
  <c r="BT495" i="9"/>
  <c r="BS495" i="9"/>
  <c r="BS310" i="9"/>
  <c r="BT310" i="9"/>
  <c r="BS350" i="9"/>
  <c r="BT350" i="9"/>
  <c r="BT365" i="9"/>
  <c r="BS365" i="9"/>
  <c r="BS369" i="9"/>
  <c r="BT369" i="9"/>
  <c r="BS438" i="9"/>
  <c r="BT438" i="9"/>
  <c r="BT311" i="9"/>
  <c r="BS311" i="9"/>
  <c r="BS43" i="9"/>
  <c r="BT43" i="9"/>
  <c r="BT241" i="9"/>
  <c r="BS241" i="9"/>
  <c r="BS239" i="9"/>
  <c r="BT239" i="9"/>
  <c r="BS238" i="9"/>
  <c r="BT238" i="9"/>
  <c r="BS55" i="9"/>
  <c r="BT55" i="9"/>
  <c r="BS281" i="9"/>
  <c r="BT281" i="9"/>
  <c r="BS218" i="9"/>
  <c r="BT218" i="9"/>
  <c r="BS96" i="9"/>
  <c r="BT96" i="9"/>
  <c r="BT346" i="9"/>
  <c r="BS346" i="9"/>
  <c r="BS41" i="9"/>
  <c r="BT41" i="9"/>
  <c r="BS187" i="9"/>
  <c r="BT187" i="9"/>
  <c r="BS190" i="9"/>
  <c r="BT190" i="9"/>
  <c r="BT39" i="9"/>
  <c r="BS39" i="9"/>
  <c r="BS104" i="9"/>
  <c r="BT104" i="9"/>
  <c r="BT167" i="9"/>
  <c r="BS167" i="9"/>
  <c r="BS138" i="9"/>
  <c r="BT138" i="9"/>
  <c r="BT50" i="9"/>
  <c r="BS50" i="9"/>
  <c r="BT435" i="9"/>
  <c r="BS435" i="9"/>
  <c r="BT397" i="9"/>
  <c r="BS397" i="9"/>
  <c r="BS414" i="9"/>
  <c r="BT414" i="9"/>
  <c r="BS125" i="9"/>
  <c r="BT125" i="9"/>
  <c r="BS142" i="9"/>
  <c r="BT142" i="9"/>
  <c r="BT183" i="9"/>
  <c r="BS183" i="9"/>
  <c r="BT82" i="9"/>
  <c r="BS82" i="9"/>
  <c r="BT185" i="9"/>
  <c r="BS185" i="9"/>
  <c r="BS394" i="9"/>
  <c r="BT394" i="9"/>
  <c r="BT237" i="9"/>
  <c r="BS237" i="9"/>
  <c r="BT94" i="9"/>
  <c r="BS94" i="9"/>
  <c r="BS364" i="9"/>
  <c r="BT364" i="9"/>
  <c r="BT426" i="9"/>
  <c r="BS426" i="9"/>
  <c r="BS468" i="9"/>
  <c r="BT468" i="9"/>
  <c r="BT111" i="9"/>
  <c r="BS111" i="9"/>
  <c r="BS58" i="9"/>
  <c r="BT58" i="9"/>
  <c r="BT377" i="9"/>
  <c r="BS377" i="9"/>
  <c r="BT182" i="9"/>
  <c r="BS182" i="9"/>
  <c r="BT219" i="9"/>
  <c r="BS219" i="9"/>
  <c r="BS128" i="9"/>
  <c r="BT128" i="9"/>
  <c r="BS129" i="9"/>
  <c r="BT129" i="9"/>
  <c r="BS253" i="9"/>
  <c r="BT253" i="9"/>
  <c r="BS505" i="9"/>
  <c r="BT505" i="9"/>
  <c r="BT159" i="9"/>
  <c r="BS159" i="9"/>
  <c r="BS83" i="9"/>
  <c r="BT83" i="9"/>
  <c r="BT372" i="9"/>
  <c r="BS372" i="9"/>
  <c r="BS172" i="9"/>
  <c r="BT172" i="9"/>
  <c r="BT316" i="9"/>
  <c r="BS316" i="9"/>
  <c r="BT176" i="9"/>
  <c r="BS176" i="9"/>
  <c r="BS497" i="9"/>
  <c r="BT497" i="9"/>
  <c r="BT105" i="9"/>
  <c r="BS105" i="9"/>
  <c r="BT86" i="9"/>
  <c r="BS86" i="9"/>
  <c r="BT452" i="9"/>
  <c r="BS452" i="9"/>
  <c r="BT147" i="9"/>
  <c r="BS147" i="9"/>
  <c r="BS90" i="9"/>
  <c r="BT90" i="9"/>
  <c r="BS112" i="9"/>
  <c r="BT112" i="9"/>
  <c r="BS163" i="9"/>
  <c r="BT163" i="9"/>
  <c r="BS244" i="9"/>
  <c r="BT244" i="9"/>
  <c r="BS383" i="9"/>
  <c r="BT383" i="9"/>
  <c r="BT437" i="9"/>
  <c r="BS437" i="9"/>
  <c r="BS115" i="9"/>
  <c r="BT115" i="9"/>
  <c r="BS323" i="9"/>
  <c r="BT323" i="9"/>
  <c r="BS429" i="9"/>
  <c r="BT429" i="9"/>
  <c r="BT307" i="9"/>
  <c r="BS307" i="9"/>
  <c r="BS60" i="9"/>
  <c r="BT60" i="9"/>
  <c r="BT186" i="9"/>
  <c r="BS186" i="9"/>
  <c r="BT188" i="9"/>
  <c r="BS188" i="9"/>
  <c r="BS331" i="9"/>
  <c r="BT331" i="9"/>
  <c r="BT335" i="9"/>
  <c r="BS335" i="9"/>
  <c r="BT64" i="9"/>
  <c r="BS64" i="9"/>
  <c r="BT155" i="9"/>
  <c r="BS155" i="9"/>
  <c r="BT362" i="9"/>
  <c r="BS362" i="9"/>
  <c r="BS326" i="9"/>
  <c r="BT326" i="9"/>
  <c r="BT449" i="9"/>
  <c r="BS449" i="9"/>
  <c r="BS381" i="9"/>
  <c r="BT381" i="9"/>
  <c r="BT269" i="9"/>
  <c r="BS269" i="9"/>
  <c r="BS433" i="9"/>
  <c r="BT433" i="9"/>
  <c r="BT404" i="9"/>
  <c r="BS404" i="9"/>
  <c r="BT193" i="9"/>
  <c r="BS193" i="9"/>
  <c r="BT450" i="9"/>
  <c r="BS450" i="9"/>
  <c r="BS358" i="9"/>
  <c r="BT358" i="9"/>
  <c r="BS465" i="9"/>
  <c r="BT465" i="9"/>
  <c r="BT478" i="9"/>
  <c r="BS478" i="9"/>
  <c r="BS396" i="9"/>
  <c r="BT396" i="9"/>
  <c r="BS309" i="9"/>
  <c r="BT309" i="9"/>
  <c r="BS329" i="9"/>
  <c r="BT329" i="9"/>
  <c r="DC445" i="9"/>
  <c r="DD445" i="9"/>
  <c r="DD52" i="9"/>
  <c r="DC52" i="9"/>
  <c r="DC365" i="9"/>
  <c r="DD365" i="9"/>
  <c r="DC459" i="9"/>
  <c r="DD459" i="9"/>
  <c r="DC334" i="9"/>
  <c r="DD334" i="9"/>
  <c r="DD343" i="9"/>
  <c r="DC343" i="9"/>
  <c r="DD93" i="9"/>
  <c r="DC93" i="9"/>
  <c r="DD303" i="9"/>
  <c r="DC303" i="9"/>
  <c r="DC109" i="9"/>
  <c r="DD109" i="9"/>
  <c r="DC229" i="9"/>
  <c r="DD229" i="9"/>
  <c r="DD319" i="9"/>
  <c r="DC319" i="9"/>
  <c r="DC357" i="9"/>
  <c r="DD357" i="9"/>
  <c r="DC37" i="9"/>
  <c r="DD37" i="9"/>
  <c r="DD328" i="9"/>
  <c r="DC328" i="9"/>
  <c r="DD38" i="9"/>
  <c r="DC38" i="9"/>
  <c r="DD144" i="9"/>
  <c r="DC144" i="9"/>
  <c r="DD56" i="9"/>
  <c r="DC56" i="9"/>
  <c r="DD240" i="9"/>
  <c r="DC240" i="9"/>
  <c r="DC43" i="9"/>
  <c r="DD43" i="9"/>
  <c r="DD460" i="9"/>
  <c r="DC460" i="9"/>
  <c r="DC156" i="9"/>
  <c r="DD156" i="9"/>
  <c r="DC104" i="9"/>
  <c r="DD104" i="9"/>
  <c r="DD190" i="9"/>
  <c r="DC190" i="9"/>
  <c r="DD238" i="9"/>
  <c r="DC238" i="9"/>
  <c r="DC84" i="9"/>
  <c r="DD84" i="9"/>
  <c r="DD468" i="9"/>
  <c r="DC468" i="9"/>
  <c r="DC414" i="9"/>
  <c r="DD414" i="9"/>
  <c r="DC170" i="9"/>
  <c r="DD170" i="9"/>
  <c r="DC179" i="9"/>
  <c r="DD179" i="9"/>
  <c r="DD198" i="9"/>
  <c r="DC198" i="9"/>
  <c r="DC69" i="9"/>
  <c r="DD69" i="9"/>
  <c r="DD167" i="9"/>
  <c r="DC167" i="9"/>
  <c r="DD299" i="9"/>
  <c r="DC299" i="9"/>
  <c r="DD455" i="9"/>
  <c r="DC455" i="9"/>
  <c r="DC237" i="9"/>
  <c r="DD237" i="9"/>
  <c r="DC434" i="9"/>
  <c r="DD434" i="9"/>
  <c r="DC88" i="9"/>
  <c r="DD88" i="9"/>
  <c r="DC400" i="9"/>
  <c r="DD400" i="9"/>
  <c r="DC171" i="9"/>
  <c r="DD171" i="9"/>
  <c r="DC103" i="9"/>
  <c r="DD103" i="9"/>
  <c r="DC316" i="9"/>
  <c r="DD316" i="9"/>
  <c r="DD372" i="9"/>
  <c r="DC372" i="9"/>
  <c r="DC111" i="9"/>
  <c r="DD111" i="9"/>
  <c r="DC123" i="9"/>
  <c r="DD123" i="9"/>
  <c r="DC141" i="9"/>
  <c r="DD141" i="9"/>
  <c r="DD351" i="9"/>
  <c r="DC351" i="9"/>
  <c r="DC253" i="9"/>
  <c r="DD253" i="9"/>
  <c r="DD454" i="9"/>
  <c r="DC454" i="9"/>
  <c r="DC480" i="9"/>
  <c r="DD480" i="9"/>
  <c r="DD378" i="9"/>
  <c r="DC378" i="9"/>
  <c r="DD272" i="9"/>
  <c r="DC272" i="9"/>
  <c r="DC296" i="9"/>
  <c r="DD296" i="9"/>
  <c r="DD262" i="9"/>
  <c r="DC262" i="9"/>
  <c r="DC202" i="9"/>
  <c r="DD202" i="9"/>
  <c r="DD258" i="9"/>
  <c r="DC258" i="9"/>
  <c r="DD425" i="9"/>
  <c r="DC425" i="9"/>
  <c r="DC488" i="9"/>
  <c r="DD488" i="9"/>
  <c r="DD356" i="9"/>
  <c r="DC356" i="9"/>
  <c r="DD295" i="9"/>
  <c r="DC295" i="9"/>
  <c r="DD147" i="9"/>
  <c r="DC147" i="9"/>
  <c r="DD158" i="9"/>
  <c r="DC158" i="9"/>
  <c r="DC221" i="9"/>
  <c r="DD221" i="9"/>
  <c r="DC297" i="9"/>
  <c r="DD297" i="9"/>
  <c r="DC392" i="9"/>
  <c r="DD392" i="9"/>
  <c r="DD348" i="9"/>
  <c r="DC348" i="9"/>
  <c r="DD371" i="9"/>
  <c r="DC371" i="9"/>
  <c r="DC280" i="9"/>
  <c r="DD280" i="9"/>
  <c r="DC263" i="9"/>
  <c r="DD263" i="9"/>
  <c r="DD446" i="9"/>
  <c r="DC446" i="9"/>
  <c r="DD277" i="9"/>
  <c r="DC277" i="9"/>
  <c r="DC64" i="9"/>
  <c r="DD64" i="9"/>
  <c r="DD196" i="9"/>
  <c r="DC196" i="9"/>
  <c r="DD217" i="9"/>
  <c r="DC217" i="9"/>
  <c r="DD214" i="9"/>
  <c r="DC214" i="9"/>
  <c r="DD168" i="9"/>
  <c r="DC168" i="9"/>
  <c r="DD222" i="9"/>
  <c r="DC222" i="9"/>
  <c r="DC85" i="9"/>
  <c r="DD85" i="9"/>
  <c r="DD411" i="9"/>
  <c r="DC411" i="9"/>
  <c r="DD358" i="9"/>
  <c r="DC358" i="9"/>
  <c r="DC430" i="9"/>
  <c r="DD430" i="9"/>
  <c r="DC317" i="9"/>
  <c r="DD317" i="9"/>
  <c r="DG25" i="9"/>
  <c r="DF25" i="9"/>
  <c r="R445" i="9"/>
  <c r="Q445" i="9"/>
  <c r="Q484" i="9"/>
  <c r="R484" i="9"/>
  <c r="R319" i="9"/>
  <c r="Q319" i="9"/>
  <c r="R477" i="9"/>
  <c r="Q477" i="9"/>
  <c r="R45" i="9"/>
  <c r="Q45" i="9"/>
  <c r="Q156" i="9"/>
  <c r="R156" i="9"/>
  <c r="R418" i="9"/>
  <c r="Q418" i="9"/>
  <c r="R391" i="9"/>
  <c r="Q391" i="9"/>
  <c r="Q170" i="9"/>
  <c r="R170" i="9"/>
  <c r="Q455" i="9"/>
  <c r="R455" i="9"/>
  <c r="R114" i="9"/>
  <c r="Q114" i="9"/>
  <c r="R432" i="9"/>
  <c r="Q432" i="9"/>
  <c r="Q253" i="9"/>
  <c r="R253" i="9"/>
  <c r="R282" i="9"/>
  <c r="Q282" i="9"/>
  <c r="Q83" i="9"/>
  <c r="R83" i="9"/>
  <c r="Q130" i="9"/>
  <c r="R130" i="9"/>
  <c r="R219" i="9"/>
  <c r="Q219" i="9"/>
  <c r="Q408" i="9"/>
  <c r="R408" i="9"/>
  <c r="Q264" i="9"/>
  <c r="R264" i="9"/>
  <c r="R425" i="9"/>
  <c r="Q425" i="9"/>
  <c r="Q407" i="9"/>
  <c r="R407" i="9"/>
  <c r="Q381" i="9"/>
  <c r="R381" i="9"/>
  <c r="Q450" i="9"/>
  <c r="R450" i="9"/>
  <c r="Q392" i="9"/>
  <c r="R392" i="9"/>
  <c r="Q337" i="9"/>
  <c r="R337" i="9"/>
  <c r="CR25" i="9"/>
  <c r="CQ25" i="9"/>
  <c r="AD445" i="9"/>
  <c r="AC445" i="9"/>
  <c r="AC319" i="9"/>
  <c r="AD319" i="9"/>
  <c r="AD52" i="9"/>
  <c r="AC52" i="9"/>
  <c r="AD255" i="9"/>
  <c r="AC255" i="9"/>
  <c r="AC346" i="9"/>
  <c r="AD346" i="9"/>
  <c r="AC104" i="9"/>
  <c r="AD104" i="9"/>
  <c r="AD213" i="9"/>
  <c r="AC213" i="9"/>
  <c r="AC199" i="9"/>
  <c r="AD199" i="9"/>
  <c r="AD274" i="9"/>
  <c r="AC274" i="9"/>
  <c r="AC179" i="9"/>
  <c r="AD179" i="9"/>
  <c r="AC354" i="9"/>
  <c r="AD354" i="9"/>
  <c r="AC195" i="9"/>
  <c r="AD195" i="9"/>
  <c r="AD499" i="9"/>
  <c r="AC499" i="9"/>
  <c r="AD161" i="9"/>
  <c r="AC161" i="9"/>
  <c r="AD219" i="9"/>
  <c r="AC219" i="9"/>
  <c r="AC90" i="9"/>
  <c r="AD90" i="9"/>
  <c r="AD297" i="9"/>
  <c r="AC297" i="9"/>
  <c r="AC338" i="9"/>
  <c r="AD338" i="9"/>
  <c r="AD295" i="9"/>
  <c r="AC295" i="9"/>
  <c r="AC488" i="9"/>
  <c r="AD488" i="9"/>
  <c r="AC153" i="9"/>
  <c r="AD153" i="9"/>
  <c r="AD154" i="9"/>
  <c r="AC154" i="9"/>
  <c r="AC393" i="9"/>
  <c r="AD393" i="9"/>
  <c r="AC62" i="9"/>
  <c r="AD62" i="9"/>
  <c r="AC152" i="9"/>
  <c r="AD152" i="9"/>
  <c r="AC417" i="9"/>
  <c r="AD417" i="9"/>
  <c r="AC348" i="9"/>
  <c r="AD348" i="9"/>
  <c r="AD433" i="9"/>
  <c r="AC433" i="9"/>
  <c r="AD305" i="9"/>
  <c r="AC305" i="9"/>
  <c r="AC331" i="9"/>
  <c r="AD331" i="9"/>
  <c r="AD471" i="9"/>
  <c r="AC471" i="9"/>
  <c r="AC231" i="9"/>
  <c r="AD231" i="9"/>
  <c r="AD66" i="9"/>
  <c r="AC66" i="9"/>
  <c r="AC169" i="9"/>
  <c r="AD169" i="9"/>
  <c r="AC317" i="9"/>
  <c r="AD317" i="9"/>
  <c r="AC309" i="9"/>
  <c r="AD309" i="9"/>
  <c r="AC355" i="9"/>
  <c r="AD355" i="9"/>
  <c r="AD340" i="9"/>
  <c r="AC340" i="9"/>
  <c r="AD193" i="9"/>
  <c r="AC193" i="9"/>
  <c r="AD79" i="9"/>
  <c r="AC79" i="9"/>
  <c r="AC315" i="9"/>
  <c r="AD315" i="9"/>
  <c r="AC85" i="9"/>
  <c r="AD85" i="9"/>
  <c r="AC450" i="9"/>
  <c r="AD450" i="9"/>
  <c r="T12" i="9"/>
  <c r="U12" i="9"/>
  <c r="BY12" i="9"/>
  <c r="BZ12" i="9"/>
  <c r="N12" i="9"/>
  <c r="O12" i="9"/>
  <c r="AF13" i="9"/>
  <c r="AG13" i="9"/>
  <c r="AC13" i="9"/>
  <c r="AD13" i="9"/>
  <c r="CI13" i="9"/>
  <c r="CH13" i="9"/>
  <c r="CE13" i="9"/>
  <c r="CF13" i="9"/>
  <c r="CB14" i="9"/>
  <c r="CC14" i="9"/>
  <c r="CL15" i="9"/>
  <c r="CK15" i="9"/>
  <c r="Z15" i="9"/>
  <c r="AA15" i="9"/>
  <c r="CR15" i="9"/>
  <c r="CQ15" i="9"/>
  <c r="BA15" i="9"/>
  <c r="BB15" i="9"/>
  <c r="AI15" i="9"/>
  <c r="AJ15" i="9"/>
  <c r="BG15" i="9"/>
  <c r="BH15" i="9"/>
  <c r="BT15" i="9"/>
  <c r="BS15" i="9"/>
  <c r="DL16" i="9"/>
  <c r="DM16" i="9"/>
  <c r="CR16" i="9"/>
  <c r="CQ16" i="9"/>
  <c r="BQ17" i="9"/>
  <c r="BP17" i="9"/>
  <c r="AU17" i="9"/>
  <c r="AV17" i="9"/>
  <c r="BT17" i="9"/>
  <c r="BS17" i="9"/>
  <c r="CI16" i="9"/>
  <c r="CH16" i="9"/>
  <c r="BZ17" i="9"/>
  <c r="BY17" i="9"/>
  <c r="DD17" i="9"/>
  <c r="DC17" i="9"/>
  <c r="BM18" i="9"/>
  <c r="BN18" i="9"/>
  <c r="AL18" i="9"/>
  <c r="AM18" i="9"/>
  <c r="BY18" i="9"/>
  <c r="BZ18" i="9"/>
  <c r="AL17" i="9"/>
  <c r="AM17" i="9"/>
  <c r="DD18" i="9"/>
  <c r="DC18" i="9"/>
  <c r="DG20" i="9"/>
  <c r="DF20" i="9"/>
  <c r="Q20" i="9"/>
  <c r="R20" i="9"/>
  <c r="AP20" i="9"/>
  <c r="AO20" i="9"/>
  <c r="AP21" i="9"/>
  <c r="AO21" i="9"/>
  <c r="DM21" i="9"/>
  <c r="DL21" i="9"/>
  <c r="U21" i="9"/>
  <c r="T21" i="9"/>
  <c r="BD21" i="9"/>
  <c r="BE21" i="9"/>
  <c r="Q21" i="9"/>
  <c r="R21" i="9"/>
  <c r="BS22" i="9"/>
  <c r="BT22" i="9"/>
  <c r="DI23" i="9"/>
  <c r="DJ23" i="9"/>
  <c r="BD23" i="9"/>
  <c r="BE23" i="9"/>
  <c r="CT24" i="9"/>
  <c r="CU24" i="9"/>
  <c r="DG24" i="9"/>
  <c r="DF24" i="9"/>
  <c r="CE24" i="9"/>
  <c r="CF24" i="9"/>
  <c r="CH24" i="9"/>
  <c r="CI24" i="9"/>
  <c r="R26" i="9"/>
  <c r="Q26" i="9"/>
  <c r="AC27" i="9"/>
  <c r="AD27" i="9"/>
  <c r="BD27" i="9"/>
  <c r="BE27" i="9"/>
  <c r="BZ26" i="9"/>
  <c r="BY26" i="9"/>
  <c r="AA28" i="9"/>
  <c r="Z28" i="9"/>
  <c r="BY28" i="9"/>
  <c r="BZ28" i="9"/>
  <c r="BH28" i="9"/>
  <c r="BG28" i="9"/>
  <c r="CH28" i="9"/>
  <c r="CI28" i="9"/>
  <c r="AO28" i="9"/>
  <c r="AP28" i="9"/>
  <c r="R29" i="9"/>
  <c r="Q29" i="9"/>
  <c r="AJ29" i="9"/>
  <c r="AI29" i="9"/>
  <c r="BS29" i="9"/>
  <c r="BT29" i="9"/>
  <c r="Z29" i="9"/>
  <c r="AA29" i="9"/>
  <c r="N30" i="9"/>
  <c r="O30" i="9"/>
  <c r="DC13" i="9"/>
  <c r="DD13" i="9"/>
  <c r="DC16" i="9"/>
  <c r="DD16" i="9"/>
  <c r="CR27" i="9"/>
  <c r="CQ27" i="9"/>
  <c r="CT21" i="9"/>
  <c r="CU21" i="9"/>
  <c r="DL26" i="9"/>
  <c r="DM26" i="9"/>
  <c r="DL30" i="9"/>
  <c r="DM30" i="9"/>
  <c r="DL23" i="9"/>
  <c r="DM23" i="9"/>
  <c r="DL10" i="9"/>
  <c r="DM10" i="9"/>
  <c r="AX30" i="9"/>
  <c r="AY30" i="9"/>
  <c r="AX35" i="9"/>
  <c r="AY35" i="9"/>
  <c r="AX34" i="9"/>
  <c r="AY34" i="9"/>
  <c r="CW29" i="9"/>
  <c r="CX29" i="9"/>
  <c r="AX27" i="9"/>
  <c r="AY27" i="9"/>
  <c r="BY24" i="9"/>
  <c r="BZ24" i="9"/>
  <c r="BZ32" i="9"/>
  <c r="BY32" i="9"/>
  <c r="CX27" i="9"/>
  <c r="CW27" i="9"/>
  <c r="O24" i="9"/>
  <c r="N24" i="9"/>
  <c r="U33" i="9"/>
  <c r="T33" i="9"/>
  <c r="AP11" i="9"/>
  <c r="AO11" i="9"/>
  <c r="DG306" i="9"/>
  <c r="DF306" i="9"/>
  <c r="DG429" i="9"/>
  <c r="DF429" i="9"/>
  <c r="DG401" i="9"/>
  <c r="DF401" i="9"/>
  <c r="DG229" i="9"/>
  <c r="DF229" i="9"/>
  <c r="DG473" i="9"/>
  <c r="DF473" i="9"/>
  <c r="DF150" i="9"/>
  <c r="DG150" i="9"/>
  <c r="DG179" i="9"/>
  <c r="DF179" i="9"/>
  <c r="DF141" i="9"/>
  <c r="DG141" i="9"/>
  <c r="DG161" i="9"/>
  <c r="DF161" i="9"/>
  <c r="DF74" i="9"/>
  <c r="DG74" i="9"/>
  <c r="DG355" i="9"/>
  <c r="DF355" i="9"/>
  <c r="DF292" i="9"/>
  <c r="DG292" i="9"/>
  <c r="DG492" i="9"/>
  <c r="DF492" i="9"/>
  <c r="DF223" i="9"/>
  <c r="DG223" i="9"/>
  <c r="DG218" i="9"/>
  <c r="DF218" i="9"/>
  <c r="DG51" i="9"/>
  <c r="DF51" i="9"/>
  <c r="DG170" i="9"/>
  <c r="DF170" i="9"/>
  <c r="DG387" i="9"/>
  <c r="DF387" i="9"/>
  <c r="DF480" i="9"/>
  <c r="DG480" i="9"/>
  <c r="DF497" i="9"/>
  <c r="DG497" i="9"/>
  <c r="DF320" i="9"/>
  <c r="DG320" i="9"/>
  <c r="DG348" i="9"/>
  <c r="DF348" i="9"/>
  <c r="DF196" i="9"/>
  <c r="DG196" i="9"/>
  <c r="DF334" i="9"/>
  <c r="DG334" i="9"/>
  <c r="DF243" i="9"/>
  <c r="DG243" i="9"/>
  <c r="DF207" i="9"/>
  <c r="DG207" i="9"/>
  <c r="DF254" i="9"/>
  <c r="DG254" i="9"/>
  <c r="DF96" i="9"/>
  <c r="DG96" i="9"/>
  <c r="DG402" i="9"/>
  <c r="DF402" i="9"/>
  <c r="DF236" i="9"/>
  <c r="DG236" i="9"/>
  <c r="DF389" i="9"/>
  <c r="DG389" i="9"/>
  <c r="DF486" i="9"/>
  <c r="DG486" i="9"/>
  <c r="DF469" i="9"/>
  <c r="DG469" i="9"/>
  <c r="DF59" i="9"/>
  <c r="DG59" i="9"/>
  <c r="DG61" i="9"/>
  <c r="DF61" i="9"/>
  <c r="DF483" i="9"/>
  <c r="DG483" i="9"/>
  <c r="DG93" i="9"/>
  <c r="DF93" i="9"/>
  <c r="DF448" i="9"/>
  <c r="DG448" i="9"/>
  <c r="DF239" i="9"/>
  <c r="DG239" i="9"/>
  <c r="DF49" i="9"/>
  <c r="DG49" i="9"/>
  <c r="DF76" i="9"/>
  <c r="DG76" i="9"/>
  <c r="DF194" i="9"/>
  <c r="DG194" i="9"/>
  <c r="DF354" i="9"/>
  <c r="DG354" i="9"/>
  <c r="DF67" i="9"/>
  <c r="DG67" i="9"/>
  <c r="DF378" i="9"/>
  <c r="DG378" i="9"/>
  <c r="DF268" i="9"/>
  <c r="DG268" i="9"/>
  <c r="DG457" i="9"/>
  <c r="DF457" i="9"/>
  <c r="DF474" i="9"/>
  <c r="DG474" i="9"/>
  <c r="DF155" i="9"/>
  <c r="DG155" i="9"/>
  <c r="DG495" i="9"/>
  <c r="DF495" i="9"/>
  <c r="DG380" i="9"/>
  <c r="DF380" i="9"/>
  <c r="DF48" i="9"/>
  <c r="DG48" i="9"/>
  <c r="DF173" i="9"/>
  <c r="DG173" i="9"/>
  <c r="DG167" i="9"/>
  <c r="DF167" i="9"/>
  <c r="DG336" i="9"/>
  <c r="DF336" i="9"/>
  <c r="DG250" i="9"/>
  <c r="DF250" i="9"/>
  <c r="DG159" i="9"/>
  <c r="DF159" i="9"/>
  <c r="DG102" i="9"/>
  <c r="DF102" i="9"/>
  <c r="DF331" i="9"/>
  <c r="DG331" i="9"/>
  <c r="DF46" i="9"/>
  <c r="DG46" i="9"/>
  <c r="DF274" i="9"/>
  <c r="DG274" i="9"/>
  <c r="DG47" i="9"/>
  <c r="DF47" i="9"/>
  <c r="DF414" i="9"/>
  <c r="DG414" i="9"/>
  <c r="DF125" i="9"/>
  <c r="DG125" i="9"/>
  <c r="DG436" i="9"/>
  <c r="DF436" i="9"/>
  <c r="DG288" i="9"/>
  <c r="DF288" i="9"/>
  <c r="DG211" i="9"/>
  <c r="DF211" i="9"/>
  <c r="DF186" i="9"/>
  <c r="DG186" i="9"/>
  <c r="DG343" i="9"/>
  <c r="DF343" i="9"/>
  <c r="DF507" i="9"/>
  <c r="DG507" i="9"/>
  <c r="DF205" i="9"/>
  <c r="DG205" i="9"/>
  <c r="DG431" i="9"/>
  <c r="DF431" i="9"/>
  <c r="DF299" i="9"/>
  <c r="DG299" i="9"/>
  <c r="DF225" i="9"/>
  <c r="DG225" i="9"/>
  <c r="DG201" i="9"/>
  <c r="DF201" i="9"/>
  <c r="DG282" i="9"/>
  <c r="DF282" i="9"/>
  <c r="DG262" i="9"/>
  <c r="DF262" i="9"/>
  <c r="DF280" i="9"/>
  <c r="DG280" i="9"/>
  <c r="DG231" i="9"/>
  <c r="DF231" i="9"/>
  <c r="DF209" i="9"/>
  <c r="DG209" i="9"/>
  <c r="DF147" i="9"/>
  <c r="DG147" i="9"/>
  <c r="DG323" i="9"/>
  <c r="DF323" i="9"/>
  <c r="DF277" i="9"/>
  <c r="DG277" i="9"/>
  <c r="DF449" i="9"/>
  <c r="DG449" i="9"/>
  <c r="DF367" i="9"/>
  <c r="DG367" i="9"/>
  <c r="DF285" i="9"/>
  <c r="DG285" i="9"/>
  <c r="DF86" i="9"/>
  <c r="DG86" i="9"/>
  <c r="DF169" i="9"/>
  <c r="DG169" i="9"/>
  <c r="DG454" i="9"/>
  <c r="DF454" i="9"/>
  <c r="DF130" i="9"/>
  <c r="DG130" i="9"/>
  <c r="DF325" i="9"/>
  <c r="DG325" i="9"/>
  <c r="DF381" i="9"/>
  <c r="DG381" i="9"/>
  <c r="DF171" i="9"/>
  <c r="DG171" i="9"/>
  <c r="DG148" i="9"/>
  <c r="DF148" i="9"/>
  <c r="DF270" i="9"/>
  <c r="DG270" i="9"/>
  <c r="DF286" i="9"/>
  <c r="DG286" i="9"/>
  <c r="DF115" i="9"/>
  <c r="DG115" i="9"/>
  <c r="DF392" i="9"/>
  <c r="DG392" i="9"/>
  <c r="DG263" i="9"/>
  <c r="DF263" i="9"/>
  <c r="DF259" i="9"/>
  <c r="DG259" i="9"/>
  <c r="DF79" i="9"/>
  <c r="DG79" i="9"/>
  <c r="DF352" i="9"/>
  <c r="DG352" i="9"/>
  <c r="DF62" i="9"/>
  <c r="DG62" i="9"/>
  <c r="DF399" i="9"/>
  <c r="DG399" i="9"/>
  <c r="DF123" i="9"/>
  <c r="DG123" i="9"/>
  <c r="DF65" i="9"/>
  <c r="DG65" i="9"/>
  <c r="DG482" i="9"/>
  <c r="DF482" i="9"/>
  <c r="DG442" i="9"/>
  <c r="DF442" i="9"/>
  <c r="DG446" i="9"/>
  <c r="DF446" i="9"/>
  <c r="DG475" i="9"/>
  <c r="DF475" i="9"/>
  <c r="CH10" i="9"/>
  <c r="CI10" i="9"/>
  <c r="DG358" i="9"/>
  <c r="DF358" i="9"/>
  <c r="DF373" i="9"/>
  <c r="DG373" i="9"/>
  <c r="DG70" i="9"/>
  <c r="DF70" i="9"/>
  <c r="DG461" i="9"/>
  <c r="DF461" i="9"/>
  <c r="DF110" i="9"/>
  <c r="DG110" i="9"/>
  <c r="DF487" i="9"/>
  <c r="DG487" i="9"/>
  <c r="BA17" i="9"/>
  <c r="BB17" i="9"/>
  <c r="BV442" i="9"/>
  <c r="BW442" i="9"/>
  <c r="BV180" i="9"/>
  <c r="BW180" i="9"/>
  <c r="BW176" i="9"/>
  <c r="BV176" i="9"/>
  <c r="BV191" i="9"/>
  <c r="BW191" i="9"/>
  <c r="BV354" i="9"/>
  <c r="BW354" i="9"/>
  <c r="BV397" i="9"/>
  <c r="BW397" i="9"/>
  <c r="BW318" i="9"/>
  <c r="BV318" i="9"/>
  <c r="BW420" i="9"/>
  <c r="BV420" i="9"/>
  <c r="CO15" i="9"/>
  <c r="CN15" i="9"/>
  <c r="CB22" i="9"/>
  <c r="CC22" i="9"/>
  <c r="BW13" i="9"/>
  <c r="BV13" i="9"/>
  <c r="BV65" i="9"/>
  <c r="BW65" i="9"/>
  <c r="BV123" i="9"/>
  <c r="BW123" i="9"/>
  <c r="BV165" i="9"/>
  <c r="BW165" i="9"/>
  <c r="BV181" i="9"/>
  <c r="BW181" i="9"/>
  <c r="BW178" i="9"/>
  <c r="BV178" i="9"/>
  <c r="Q32" i="9"/>
  <c r="R32" i="9"/>
  <c r="BW152" i="9"/>
  <c r="BV152" i="9"/>
  <c r="BV331" i="9"/>
  <c r="BW331" i="9"/>
  <c r="BW87" i="9"/>
  <c r="BV87" i="9"/>
  <c r="BV198" i="9"/>
  <c r="BW198" i="9"/>
  <c r="BW481" i="9"/>
  <c r="BV481" i="9"/>
  <c r="BW233" i="9"/>
  <c r="BV233" i="9"/>
  <c r="BW371" i="9"/>
  <c r="BV371" i="9"/>
  <c r="BV490" i="9"/>
  <c r="BW490" i="9"/>
  <c r="BV308" i="9"/>
  <c r="BW308" i="9"/>
  <c r="BW95" i="9"/>
  <c r="BV95" i="9"/>
  <c r="BV418" i="9"/>
  <c r="BW418" i="9"/>
  <c r="BV370" i="9"/>
  <c r="BW370" i="9"/>
  <c r="CN36" i="9"/>
  <c r="CO36" i="9"/>
  <c r="CO35" i="9"/>
  <c r="CN35" i="9"/>
  <c r="CO21" i="9"/>
  <c r="CN21" i="9"/>
  <c r="Q35" i="9"/>
  <c r="R35" i="9"/>
  <c r="BP349" i="9"/>
  <c r="BQ349" i="9"/>
  <c r="BQ226" i="9"/>
  <c r="BP226" i="9"/>
  <c r="BP50" i="9"/>
  <c r="BQ50" i="9"/>
  <c r="BQ149" i="9"/>
  <c r="BP149" i="9"/>
  <c r="BP46" i="9"/>
  <c r="BQ46" i="9"/>
  <c r="BQ73" i="9"/>
  <c r="BP73" i="9"/>
  <c r="BQ236" i="9"/>
  <c r="BP236" i="9"/>
  <c r="BQ95" i="9"/>
  <c r="BP95" i="9"/>
  <c r="BQ302" i="9"/>
  <c r="BP302" i="9"/>
  <c r="BQ262" i="9"/>
  <c r="BP262" i="9"/>
  <c r="BP361" i="9"/>
  <c r="BQ361" i="9"/>
  <c r="BP90" i="9"/>
  <c r="BQ90" i="9"/>
  <c r="BP215" i="9"/>
  <c r="BQ215" i="9"/>
  <c r="BQ234" i="9"/>
  <c r="BP234" i="9"/>
  <c r="BP81" i="9"/>
  <c r="BQ81" i="9"/>
  <c r="BP303" i="9"/>
  <c r="BQ303" i="9"/>
  <c r="BP318" i="9"/>
  <c r="BQ318" i="9"/>
  <c r="BQ63" i="9"/>
  <c r="BP63" i="9"/>
  <c r="BP218" i="9"/>
  <c r="BQ218" i="9"/>
  <c r="BQ346" i="9"/>
  <c r="BP346" i="9"/>
  <c r="BQ117" i="9"/>
  <c r="BP117" i="9"/>
  <c r="BQ213" i="9"/>
  <c r="BP213" i="9"/>
  <c r="BQ181" i="9"/>
  <c r="BP181" i="9"/>
  <c r="BQ424" i="9"/>
  <c r="BP424" i="9"/>
  <c r="BQ296" i="9"/>
  <c r="BP296" i="9"/>
  <c r="BQ384" i="9"/>
  <c r="BP384" i="9"/>
  <c r="BQ177" i="9"/>
  <c r="BP177" i="9"/>
  <c r="BP419" i="9"/>
  <c r="BQ419" i="9"/>
  <c r="BQ274" i="9"/>
  <c r="BP274" i="9"/>
  <c r="BP175" i="9"/>
  <c r="BQ175" i="9"/>
  <c r="BQ67" i="9"/>
  <c r="BP67" i="9"/>
  <c r="BQ490" i="9"/>
  <c r="BP490" i="9"/>
  <c r="BP200" i="9"/>
  <c r="BQ200" i="9"/>
  <c r="BP157" i="9"/>
  <c r="BQ157" i="9"/>
  <c r="BP453" i="9"/>
  <c r="BQ453" i="9"/>
  <c r="BP227" i="9"/>
  <c r="BQ227" i="9"/>
  <c r="BQ79" i="9"/>
  <c r="BP79" i="9"/>
  <c r="BP393" i="9"/>
  <c r="BQ393" i="9"/>
  <c r="BP62" i="9"/>
  <c r="BQ62" i="9"/>
  <c r="BP478" i="9"/>
  <c r="BQ478" i="9"/>
  <c r="BP55" i="9"/>
  <c r="BQ55" i="9"/>
  <c r="BP39" i="9"/>
  <c r="BQ39" i="9"/>
  <c r="BQ167" i="9"/>
  <c r="BP167" i="9"/>
  <c r="BQ368" i="9"/>
  <c r="BP368" i="9"/>
  <c r="BP87" i="9"/>
  <c r="BQ87" i="9"/>
  <c r="BP290" i="9"/>
  <c r="BQ290" i="9"/>
  <c r="BP112" i="9"/>
  <c r="BQ112" i="9"/>
  <c r="BP126" i="9"/>
  <c r="BQ126" i="9"/>
  <c r="BP421" i="9"/>
  <c r="BQ421" i="9"/>
  <c r="BP97" i="9"/>
  <c r="BQ97" i="9"/>
  <c r="BQ64" i="9"/>
  <c r="BP64" i="9"/>
  <c r="BP321" i="9"/>
  <c r="BQ321" i="9"/>
  <c r="BQ358" i="9"/>
  <c r="BP358" i="9"/>
  <c r="BQ495" i="9"/>
  <c r="BP495" i="9"/>
  <c r="BP89" i="9"/>
  <c r="BQ89" i="9"/>
  <c r="BQ460" i="9"/>
  <c r="BP460" i="9"/>
  <c r="BQ306" i="9"/>
  <c r="BP306" i="9"/>
  <c r="BP111" i="9"/>
  <c r="BQ111" i="9"/>
  <c r="BP198" i="9"/>
  <c r="BQ198" i="9"/>
  <c r="BQ389" i="9"/>
  <c r="BP389" i="9"/>
  <c r="BP480" i="9"/>
  <c r="BQ480" i="9"/>
  <c r="BQ151" i="9"/>
  <c r="BP151" i="9"/>
  <c r="BP148" i="9"/>
  <c r="BQ148" i="9"/>
  <c r="BP180" i="9"/>
  <c r="BQ180" i="9"/>
  <c r="BP189" i="9"/>
  <c r="BQ189" i="9"/>
  <c r="BP78" i="9"/>
  <c r="BQ78" i="9"/>
  <c r="BP178" i="9"/>
  <c r="BQ178" i="9"/>
  <c r="BQ71" i="9"/>
  <c r="BP71" i="9"/>
  <c r="BQ251" i="9"/>
  <c r="BP251" i="9"/>
  <c r="BQ51" i="9"/>
  <c r="BP51" i="9"/>
  <c r="BP271" i="9"/>
  <c r="BQ271" i="9"/>
  <c r="BQ242" i="9"/>
  <c r="BP242" i="9"/>
  <c r="BQ161" i="9"/>
  <c r="BP161" i="9"/>
  <c r="BQ122" i="9"/>
  <c r="BP122" i="9"/>
  <c r="BQ245" i="9"/>
  <c r="BP245" i="9"/>
  <c r="BP499" i="9"/>
  <c r="BQ499" i="9"/>
  <c r="BP209" i="9"/>
  <c r="BQ209" i="9"/>
  <c r="BQ72" i="9"/>
  <c r="BP72" i="9"/>
  <c r="BQ273" i="9"/>
  <c r="BP273" i="9"/>
  <c r="BP285" i="9"/>
  <c r="BQ285" i="9"/>
  <c r="BP407" i="9"/>
  <c r="BQ407" i="9"/>
  <c r="BP80" i="9"/>
  <c r="BQ80" i="9"/>
  <c r="BQ438" i="9"/>
  <c r="BP438" i="9"/>
  <c r="BQ489" i="9"/>
  <c r="BP489" i="9"/>
  <c r="BQ284" i="9"/>
  <c r="BP284" i="9"/>
  <c r="BQ54" i="9"/>
  <c r="BP54" i="9"/>
  <c r="BQ48" i="9"/>
  <c r="BP48" i="9"/>
  <c r="BQ455" i="9"/>
  <c r="BP455" i="9"/>
  <c r="BQ300" i="9"/>
  <c r="BP300" i="9"/>
  <c r="BQ84" i="9"/>
  <c r="BP84" i="9"/>
  <c r="BQ479" i="9"/>
  <c r="BP479" i="9"/>
  <c r="BP452" i="9"/>
  <c r="BQ452" i="9"/>
  <c r="BP99" i="9"/>
  <c r="BQ99" i="9"/>
  <c r="BP222" i="9"/>
  <c r="BQ222" i="9"/>
  <c r="BQ259" i="9"/>
  <c r="BP259" i="9"/>
  <c r="BQ386" i="9"/>
  <c r="BP386" i="9"/>
  <c r="BQ127" i="9"/>
  <c r="BP127" i="9"/>
  <c r="BQ448" i="9"/>
  <c r="BP448" i="9"/>
  <c r="BP281" i="9"/>
  <c r="BQ281" i="9"/>
  <c r="BP190" i="9"/>
  <c r="BQ190" i="9"/>
  <c r="BQ485" i="9"/>
  <c r="BP485" i="9"/>
  <c r="BQ304" i="9"/>
  <c r="BP304" i="9"/>
  <c r="BP139" i="9"/>
  <c r="BQ139" i="9"/>
  <c r="BQ171" i="9"/>
  <c r="BP171" i="9"/>
  <c r="BP372" i="9"/>
  <c r="BQ372" i="9"/>
  <c r="BQ230" i="9"/>
  <c r="BP230" i="9"/>
  <c r="BQ482" i="9"/>
  <c r="BP482" i="9"/>
  <c r="BQ115" i="9"/>
  <c r="BP115" i="9"/>
  <c r="BP118" i="9"/>
  <c r="BQ118" i="9"/>
  <c r="BP168" i="9"/>
  <c r="BQ168" i="9"/>
  <c r="BP362" i="9"/>
  <c r="BQ362" i="9"/>
  <c r="BQ355" i="9"/>
  <c r="BP355" i="9"/>
  <c r="BP382" i="9"/>
  <c r="BQ382" i="9"/>
  <c r="BQ337" i="9"/>
  <c r="BP337" i="9"/>
  <c r="BQ35" i="9"/>
  <c r="BP35" i="9"/>
  <c r="BQ329" i="9"/>
  <c r="BP329" i="9"/>
  <c r="BP340" i="9"/>
  <c r="BQ340" i="9"/>
  <c r="BQ32" i="9"/>
  <c r="BP32" i="9"/>
  <c r="BP26" i="9"/>
  <c r="BQ26" i="9"/>
  <c r="BQ278" i="9"/>
  <c r="BP278" i="9"/>
  <c r="BQ21" i="9"/>
  <c r="BP21" i="9"/>
  <c r="BV61" i="9"/>
  <c r="BW61" i="9"/>
  <c r="BV107" i="9"/>
  <c r="BW107" i="9"/>
  <c r="BW404" i="9"/>
  <c r="BV404" i="9"/>
  <c r="BW417" i="9"/>
  <c r="BV417" i="9"/>
  <c r="BW358" i="9"/>
  <c r="BV358" i="9"/>
  <c r="BW40" i="9"/>
  <c r="BV40" i="9"/>
  <c r="BV238" i="9"/>
  <c r="BW238" i="9"/>
  <c r="BW84" i="9"/>
  <c r="BV84" i="9"/>
  <c r="BW279" i="9"/>
  <c r="BV279" i="9"/>
  <c r="BW389" i="9"/>
  <c r="BV389" i="9"/>
  <c r="BW230" i="9"/>
  <c r="BV230" i="9"/>
  <c r="BV457" i="9"/>
  <c r="BW457" i="9"/>
  <c r="BV384" i="9"/>
  <c r="BW384" i="9"/>
  <c r="BV378" i="9"/>
  <c r="BW378" i="9"/>
  <c r="BW321" i="9"/>
  <c r="BV321" i="9"/>
  <c r="BW153" i="9"/>
  <c r="BV153" i="9"/>
  <c r="BV60" i="9"/>
  <c r="BW60" i="9"/>
  <c r="BW382" i="9"/>
  <c r="BV382" i="9"/>
  <c r="BW503" i="9"/>
  <c r="BV503" i="9"/>
  <c r="BW448" i="9"/>
  <c r="BV448" i="9"/>
  <c r="BW255" i="9"/>
  <c r="BV255" i="9"/>
  <c r="BW42" i="9"/>
  <c r="BV42" i="9"/>
  <c r="BV56" i="9"/>
  <c r="BW56" i="9"/>
  <c r="BV103" i="9"/>
  <c r="BW103" i="9"/>
  <c r="BV139" i="9"/>
  <c r="BW139" i="9"/>
  <c r="BV69" i="9"/>
  <c r="BW69" i="9"/>
  <c r="BV282" i="9"/>
  <c r="BW282" i="9"/>
  <c r="BV163" i="9"/>
  <c r="BW163" i="9"/>
  <c r="BV264" i="9"/>
  <c r="BW264" i="9"/>
  <c r="BV86" i="9"/>
  <c r="BW86" i="9"/>
  <c r="BW393" i="9"/>
  <c r="BV393" i="9"/>
  <c r="BW234" i="9"/>
  <c r="BV234" i="9"/>
  <c r="BW79" i="9"/>
  <c r="BV79" i="9"/>
  <c r="BV352" i="9"/>
  <c r="BW352" i="9"/>
  <c r="BW365" i="9"/>
  <c r="BV365" i="9"/>
  <c r="BV460" i="9"/>
  <c r="BW460" i="9"/>
  <c r="BW140" i="9"/>
  <c r="BV140" i="9"/>
  <c r="BV194" i="9"/>
  <c r="BW194" i="9"/>
  <c r="BW290" i="9"/>
  <c r="BV290" i="9"/>
  <c r="BW126" i="9"/>
  <c r="BV126" i="9"/>
  <c r="BV148" i="9"/>
  <c r="BW148" i="9"/>
  <c r="BV121" i="9"/>
  <c r="BW121" i="9"/>
  <c r="BV474" i="9"/>
  <c r="BW474" i="9"/>
  <c r="BV408" i="9"/>
  <c r="BW408" i="9"/>
  <c r="BW467" i="9"/>
  <c r="BV467" i="9"/>
  <c r="BV419" i="9"/>
  <c r="BW419" i="9"/>
  <c r="BV266" i="9"/>
  <c r="BW266" i="9"/>
  <c r="BW186" i="9"/>
  <c r="BV186" i="9"/>
  <c r="BW85" i="9"/>
  <c r="BV85" i="9"/>
  <c r="BW283" i="9"/>
  <c r="BV283" i="9"/>
  <c r="BV410" i="9"/>
  <c r="BW410" i="9"/>
  <c r="BV146" i="9"/>
  <c r="BW146" i="9"/>
  <c r="BV115" i="9"/>
  <c r="BW115" i="9"/>
  <c r="BV356" i="9"/>
  <c r="BW356" i="9"/>
  <c r="BV154" i="9"/>
  <c r="BW154" i="9"/>
  <c r="BV174" i="9"/>
  <c r="BW174" i="9"/>
  <c r="BW430" i="9"/>
  <c r="BV430" i="9"/>
  <c r="BW428" i="9"/>
  <c r="BV428" i="9"/>
  <c r="BW349" i="9"/>
  <c r="BV349" i="9"/>
  <c r="BV37" i="9"/>
  <c r="BW37" i="9"/>
  <c r="BV267" i="9"/>
  <c r="BW267" i="9"/>
  <c r="BW63" i="9"/>
  <c r="BV63" i="9"/>
  <c r="BW402" i="9"/>
  <c r="BV402" i="9"/>
  <c r="BV149" i="9"/>
  <c r="BW149" i="9"/>
  <c r="BV247" i="9"/>
  <c r="BW247" i="9"/>
  <c r="BV364" i="9"/>
  <c r="BW364" i="9"/>
  <c r="BV426" i="9"/>
  <c r="BW426" i="9"/>
  <c r="BV158" i="9"/>
  <c r="BW158" i="9"/>
  <c r="BW441" i="9"/>
  <c r="BV441" i="9"/>
  <c r="BW325" i="9"/>
  <c r="BV325" i="9"/>
  <c r="BV479" i="9"/>
  <c r="BW479" i="9"/>
  <c r="BW463" i="9"/>
  <c r="BV463" i="9"/>
  <c r="BV120" i="9"/>
  <c r="BW120" i="9"/>
  <c r="BV21" i="9"/>
  <c r="BW21" i="9"/>
  <c r="BV27" i="9"/>
  <c r="BW27" i="9"/>
  <c r="BW32" i="9"/>
  <c r="BV32" i="9"/>
  <c r="BV36" i="9"/>
  <c r="BW36" i="9"/>
  <c r="BV34" i="9"/>
  <c r="BW34" i="9"/>
  <c r="BV23" i="9"/>
  <c r="BW23" i="9"/>
  <c r="BW17" i="9"/>
  <c r="BV17" i="9"/>
  <c r="BV22" i="9"/>
  <c r="BW22" i="9"/>
  <c r="BV189" i="9"/>
  <c r="BW189" i="9"/>
  <c r="BW261" i="9"/>
  <c r="BV261" i="9"/>
  <c r="BV336" i="9"/>
  <c r="BW336" i="9"/>
  <c r="BV458" i="9"/>
  <c r="BW458" i="9"/>
  <c r="BV188" i="9"/>
  <c r="BW188" i="9"/>
  <c r="BW116" i="9"/>
  <c r="BV116" i="9"/>
  <c r="DI34" i="9"/>
  <c r="DJ34" i="9"/>
  <c r="CB483" i="9"/>
  <c r="CC483" i="9"/>
  <c r="CB506" i="9"/>
  <c r="CC506" i="9"/>
  <c r="CC187" i="9"/>
  <c r="CB187" i="9"/>
  <c r="CB311" i="9"/>
  <c r="CC311" i="9"/>
  <c r="CB451" i="9"/>
  <c r="CC451" i="9"/>
  <c r="CC279" i="9"/>
  <c r="CB279" i="9"/>
  <c r="CB213" i="9"/>
  <c r="CC213" i="9"/>
  <c r="CB53" i="9"/>
  <c r="CC53" i="9"/>
  <c r="CC290" i="9"/>
  <c r="CB290" i="9"/>
  <c r="CC401" i="9"/>
  <c r="CB401" i="9"/>
  <c r="CC38" i="9"/>
  <c r="CB38" i="9"/>
  <c r="CC278" i="9"/>
  <c r="CB278" i="9"/>
  <c r="CC245" i="9"/>
  <c r="CB245" i="9"/>
  <c r="CB407" i="9"/>
  <c r="CC407" i="9"/>
  <c r="CC76" i="9"/>
  <c r="CB76" i="9"/>
  <c r="CC155" i="9"/>
  <c r="CB155" i="9"/>
  <c r="CB320" i="9"/>
  <c r="CC320" i="9"/>
  <c r="CB487" i="9"/>
  <c r="CC487" i="9"/>
  <c r="CC470" i="9"/>
  <c r="CB470" i="9"/>
  <c r="CB393" i="9"/>
  <c r="CC393" i="9"/>
  <c r="CB159" i="9"/>
  <c r="CC159" i="9"/>
  <c r="CC269" i="9"/>
  <c r="CB269" i="9"/>
  <c r="CB200" i="9"/>
  <c r="CC200" i="9"/>
  <c r="CC332" i="9"/>
  <c r="CB332" i="9"/>
  <c r="CC79" i="9"/>
  <c r="CB79" i="9"/>
  <c r="CB182" i="9"/>
  <c r="CC182" i="9"/>
  <c r="CC36" i="9"/>
  <c r="CB36" i="9"/>
  <c r="DI451" i="9"/>
  <c r="DJ451" i="9"/>
  <c r="DJ107" i="9"/>
  <c r="DI107" i="9"/>
  <c r="DI100" i="9"/>
  <c r="DJ100" i="9"/>
  <c r="DI209" i="9"/>
  <c r="DJ209" i="9"/>
  <c r="DJ384" i="9"/>
  <c r="DI384" i="9"/>
  <c r="DJ388" i="9"/>
  <c r="DI388" i="9"/>
  <c r="DI59" i="9"/>
  <c r="DJ59" i="9"/>
  <c r="DJ97" i="9"/>
  <c r="DI97" i="9"/>
  <c r="DJ358" i="9"/>
  <c r="DI358" i="9"/>
  <c r="DJ82" i="9"/>
  <c r="DI82" i="9"/>
  <c r="DJ422" i="9"/>
  <c r="DI422" i="9"/>
  <c r="DJ85" i="9"/>
  <c r="DI85" i="9"/>
  <c r="DI239" i="9"/>
  <c r="DJ239" i="9"/>
  <c r="DI225" i="9"/>
  <c r="DJ225" i="9"/>
  <c r="DI90" i="9"/>
  <c r="DJ90" i="9"/>
  <c r="DI419" i="9"/>
  <c r="DJ419" i="9"/>
  <c r="DJ435" i="9"/>
  <c r="DI435" i="9"/>
  <c r="DJ256" i="9"/>
  <c r="DI256" i="9"/>
  <c r="DJ297" i="9"/>
  <c r="DI297" i="9"/>
  <c r="DJ248" i="9"/>
  <c r="DI248" i="9"/>
  <c r="DJ56" i="9"/>
  <c r="DI56" i="9"/>
  <c r="DI142" i="9"/>
  <c r="DJ142" i="9"/>
  <c r="DJ405" i="9"/>
  <c r="DI405" i="9"/>
  <c r="DI62" i="9"/>
  <c r="DJ62" i="9"/>
  <c r="DJ89" i="9"/>
  <c r="DI89" i="9"/>
  <c r="DJ95" i="9"/>
  <c r="DI95" i="9"/>
  <c r="DJ290" i="9"/>
  <c r="DI290" i="9"/>
  <c r="DI80" i="9"/>
  <c r="DJ80" i="9"/>
  <c r="DJ481" i="9"/>
  <c r="DI481" i="9"/>
  <c r="DI274" i="9"/>
  <c r="DJ274" i="9"/>
  <c r="DJ73" i="9"/>
  <c r="DI73" i="9"/>
  <c r="DJ309" i="9"/>
  <c r="DI309" i="9"/>
  <c r="BB251" i="9"/>
  <c r="BA251" i="9"/>
  <c r="CU368" i="9"/>
  <c r="CT368" i="9"/>
  <c r="CT489" i="9"/>
  <c r="CU489" i="9"/>
  <c r="CU459" i="9"/>
  <c r="CT459" i="9"/>
  <c r="CT84" i="9"/>
  <c r="CU84" i="9"/>
  <c r="CT265" i="9"/>
  <c r="CU265" i="9"/>
  <c r="CU80" i="9"/>
  <c r="CT80" i="9"/>
  <c r="CT44" i="9"/>
  <c r="CU44" i="9"/>
  <c r="CT300" i="9"/>
  <c r="CU300" i="9"/>
  <c r="CU438" i="9"/>
  <c r="CT438" i="9"/>
  <c r="CU282" i="9"/>
  <c r="CT282" i="9"/>
  <c r="CU346" i="9"/>
  <c r="CT346" i="9"/>
  <c r="CT268" i="9"/>
  <c r="CU268" i="9"/>
  <c r="CT235" i="9"/>
  <c r="CU235" i="9"/>
  <c r="CU136" i="9"/>
  <c r="CT136" i="9"/>
  <c r="CT243" i="9"/>
  <c r="CU243" i="9"/>
  <c r="CT55" i="9"/>
  <c r="CU55" i="9"/>
  <c r="CU111" i="9"/>
  <c r="CT111" i="9"/>
  <c r="CU217" i="9"/>
  <c r="CT217" i="9"/>
  <c r="CT348" i="9"/>
  <c r="CU348" i="9"/>
  <c r="CU384" i="9"/>
  <c r="CT384" i="9"/>
  <c r="CU153" i="9"/>
  <c r="CT153" i="9"/>
  <c r="R343" i="9"/>
  <c r="Q343" i="9"/>
  <c r="Q52" i="9"/>
  <c r="R52" i="9"/>
  <c r="Q451" i="9"/>
  <c r="R451" i="9"/>
  <c r="Q109" i="9"/>
  <c r="R109" i="9"/>
  <c r="R473" i="9"/>
  <c r="Q473" i="9"/>
  <c r="R491" i="9"/>
  <c r="Q491" i="9"/>
  <c r="Q369" i="9"/>
  <c r="R369" i="9"/>
  <c r="R229" i="9"/>
  <c r="Q229" i="9"/>
  <c r="Q448" i="9"/>
  <c r="R448" i="9"/>
  <c r="R492" i="9"/>
  <c r="Q492" i="9"/>
  <c r="Q334" i="9"/>
  <c r="R334" i="9"/>
  <c r="Q370" i="9"/>
  <c r="R370" i="9"/>
  <c r="Q502" i="9"/>
  <c r="R502" i="9"/>
  <c r="R481" i="9"/>
  <c r="Q481" i="9"/>
  <c r="R423" i="9"/>
  <c r="Q423" i="9"/>
  <c r="R142" i="9"/>
  <c r="Q142" i="9"/>
  <c r="R56" i="9"/>
  <c r="Q56" i="9"/>
  <c r="R375" i="9"/>
  <c r="Q375" i="9"/>
  <c r="Q255" i="9"/>
  <c r="R255" i="9"/>
  <c r="Q220" i="9"/>
  <c r="R220" i="9"/>
  <c r="Q49" i="9"/>
  <c r="R49" i="9"/>
  <c r="R134" i="9"/>
  <c r="Q134" i="9"/>
  <c r="Q190" i="9"/>
  <c r="R190" i="9"/>
  <c r="Q38" i="9"/>
  <c r="R38" i="9"/>
  <c r="Q104" i="9"/>
  <c r="R104" i="9"/>
  <c r="R41" i="9"/>
  <c r="Q41" i="9"/>
  <c r="Q207" i="9"/>
  <c r="R207" i="9"/>
  <c r="Q88" i="9"/>
  <c r="R88" i="9"/>
  <c r="Q37" i="9"/>
  <c r="R37" i="9"/>
  <c r="Q267" i="9"/>
  <c r="R267" i="9"/>
  <c r="Q249" i="9"/>
  <c r="R249" i="9"/>
  <c r="R485" i="9"/>
  <c r="Q485" i="9"/>
  <c r="R51" i="9"/>
  <c r="Q51" i="9"/>
  <c r="R149" i="9"/>
  <c r="Q149" i="9"/>
  <c r="R240" i="9"/>
  <c r="Q240" i="9"/>
  <c r="Q197" i="9"/>
  <c r="R197" i="9"/>
  <c r="R139" i="9"/>
  <c r="Q139" i="9"/>
  <c r="R304" i="9"/>
  <c r="Q304" i="9"/>
  <c r="Q175" i="9"/>
  <c r="R175" i="9"/>
  <c r="Q434" i="9"/>
  <c r="R434" i="9"/>
  <c r="Q106" i="9"/>
  <c r="R106" i="9"/>
  <c r="Q336" i="9"/>
  <c r="R336" i="9"/>
  <c r="R224" i="9"/>
  <c r="Q224" i="9"/>
  <c r="Q250" i="9"/>
  <c r="R250" i="9"/>
  <c r="Q67" i="9"/>
  <c r="R67" i="9"/>
  <c r="R122" i="9"/>
  <c r="Q122" i="9"/>
  <c r="Q205" i="9"/>
  <c r="R205" i="9"/>
  <c r="Q468" i="9"/>
  <c r="R468" i="9"/>
  <c r="R181" i="9"/>
  <c r="Q181" i="9"/>
  <c r="Q76" i="9"/>
  <c r="R76" i="9"/>
  <c r="R414" i="9"/>
  <c r="Q414" i="9"/>
  <c r="Q103" i="9"/>
  <c r="R103" i="9"/>
  <c r="Q179" i="9"/>
  <c r="R179" i="9"/>
  <c r="Q287" i="9"/>
  <c r="R287" i="9"/>
  <c r="R69" i="9"/>
  <c r="Q69" i="9"/>
  <c r="Q129" i="9"/>
  <c r="R129" i="9"/>
  <c r="Q279" i="9"/>
  <c r="R279" i="9"/>
  <c r="R452" i="9"/>
  <c r="Q452" i="9"/>
  <c r="Q171" i="9"/>
  <c r="R171" i="9"/>
  <c r="R505" i="9"/>
  <c r="Q505" i="9"/>
  <c r="R377" i="9"/>
  <c r="Q377" i="9"/>
  <c r="R159" i="9"/>
  <c r="Q159" i="9"/>
  <c r="Q469" i="9"/>
  <c r="R469" i="9"/>
  <c r="Q273" i="9"/>
  <c r="R273" i="9"/>
  <c r="R499" i="9"/>
  <c r="Q499" i="9"/>
  <c r="Q126" i="9"/>
  <c r="R126" i="9"/>
  <c r="R291" i="9"/>
  <c r="Q291" i="9"/>
  <c r="Q376" i="9"/>
  <c r="R376" i="9"/>
  <c r="Q270" i="9"/>
  <c r="R270" i="9"/>
  <c r="R230" i="9"/>
  <c r="Q230" i="9"/>
  <c r="Q176" i="9"/>
  <c r="R176" i="9"/>
  <c r="Q68" i="9"/>
  <c r="R68" i="9"/>
  <c r="R203" i="9"/>
  <c r="Q203" i="9"/>
  <c r="R123" i="9"/>
  <c r="Q123" i="9"/>
  <c r="R308" i="9"/>
  <c r="Q308" i="9"/>
  <c r="Q410" i="9"/>
  <c r="R410" i="9"/>
  <c r="Q356" i="9"/>
  <c r="R356" i="9"/>
  <c r="Q447" i="9"/>
  <c r="R447" i="9"/>
  <c r="R65" i="9"/>
  <c r="Q65" i="9"/>
  <c r="Q344" i="9"/>
  <c r="R344" i="9"/>
  <c r="R320" i="9"/>
  <c r="Q320" i="9"/>
  <c r="R275" i="9"/>
  <c r="Q275" i="9"/>
  <c r="R335" i="9"/>
  <c r="Q335" i="9"/>
  <c r="Q486" i="9"/>
  <c r="R486" i="9"/>
  <c r="R59" i="9"/>
  <c r="Q59" i="9"/>
  <c r="R258" i="9"/>
  <c r="Q258" i="9"/>
  <c r="Q120" i="9"/>
  <c r="R120" i="9"/>
  <c r="R201" i="9"/>
  <c r="Q201" i="9"/>
  <c r="Q429" i="9"/>
  <c r="R429" i="9"/>
  <c r="Q494" i="9"/>
  <c r="R494" i="9"/>
  <c r="Q479" i="9"/>
  <c r="R479" i="9"/>
  <c r="Q471" i="9"/>
  <c r="R471" i="9"/>
  <c r="Q72" i="9"/>
  <c r="R72" i="9"/>
  <c r="Q102" i="9"/>
  <c r="R102" i="9"/>
  <c r="R189" i="9"/>
  <c r="Q189" i="9"/>
  <c r="Q475" i="9"/>
  <c r="R475" i="9"/>
  <c r="R333" i="9"/>
  <c r="Q333" i="9"/>
  <c r="R64" i="9"/>
  <c r="Q64" i="9"/>
  <c r="R118" i="9"/>
  <c r="Q118" i="9"/>
  <c r="Q206" i="9"/>
  <c r="R206" i="9"/>
  <c r="R61" i="9"/>
  <c r="Q61" i="9"/>
  <c r="Q301" i="9"/>
  <c r="R301" i="9"/>
  <c r="Q208" i="9"/>
  <c r="R208" i="9"/>
  <c r="R266" i="9"/>
  <c r="Q266" i="9"/>
  <c r="R292" i="9"/>
  <c r="Q292" i="9"/>
  <c r="Q78" i="9"/>
  <c r="R78" i="9"/>
  <c r="Q280" i="9"/>
  <c r="R280" i="9"/>
  <c r="Q422" i="9"/>
  <c r="R422" i="9"/>
  <c r="R500" i="9"/>
  <c r="Q500" i="9"/>
  <c r="R441" i="9"/>
  <c r="Q441" i="9"/>
  <c r="Q86" i="9"/>
  <c r="R86" i="9"/>
  <c r="Q305" i="9"/>
  <c r="R305" i="9"/>
  <c r="R97" i="9"/>
  <c r="Q97" i="9"/>
  <c r="R174" i="9"/>
  <c r="Q174" i="9"/>
  <c r="Q358" i="9"/>
  <c r="R358" i="9"/>
  <c r="R409" i="9"/>
  <c r="Q409" i="9"/>
  <c r="R169" i="9"/>
  <c r="Q169" i="9"/>
  <c r="R98" i="9"/>
  <c r="Q98" i="9"/>
  <c r="Q396" i="9"/>
  <c r="R396" i="9"/>
  <c r="R342" i="9"/>
  <c r="Q342" i="9"/>
  <c r="R496" i="9"/>
  <c r="Q496" i="9"/>
  <c r="Q193" i="9"/>
  <c r="R193" i="9"/>
  <c r="R382" i="9"/>
  <c r="Q382" i="9"/>
  <c r="R427" i="9"/>
  <c r="Q427" i="9"/>
  <c r="AC401" i="9"/>
  <c r="AD401" i="9"/>
  <c r="AC451" i="9"/>
  <c r="AD451" i="9"/>
  <c r="AD53" i="9"/>
  <c r="AC53" i="9"/>
  <c r="AD489" i="9"/>
  <c r="AC489" i="9"/>
  <c r="AC491" i="9"/>
  <c r="AD491" i="9"/>
  <c r="AC369" i="9"/>
  <c r="AD369" i="9"/>
  <c r="AD229" i="9"/>
  <c r="AC229" i="9"/>
  <c r="AD448" i="9"/>
  <c r="AC448" i="9"/>
  <c r="AC492" i="9"/>
  <c r="AD492" i="9"/>
  <c r="AD127" i="9"/>
  <c r="AC127" i="9"/>
  <c r="AC311" i="9"/>
  <c r="AD311" i="9"/>
  <c r="AC339" i="9"/>
  <c r="AD339" i="9"/>
  <c r="AC243" i="9"/>
  <c r="AD243" i="9"/>
  <c r="AC403" i="9"/>
  <c r="AD403" i="9"/>
  <c r="AD93" i="9"/>
  <c r="AC93" i="9"/>
  <c r="AD109" i="9"/>
  <c r="AC109" i="9"/>
  <c r="AD462" i="9"/>
  <c r="AC462" i="9"/>
  <c r="AC225" i="9"/>
  <c r="AD225" i="9"/>
  <c r="AD44" i="9"/>
  <c r="AC44" i="9"/>
  <c r="AD271" i="9"/>
  <c r="AC271" i="9"/>
  <c r="AC198" i="9"/>
  <c r="AD198" i="9"/>
  <c r="AD46" i="9"/>
  <c r="AC46" i="9"/>
  <c r="AD101" i="9"/>
  <c r="AC101" i="9"/>
  <c r="AD145" i="9"/>
  <c r="AC145" i="9"/>
  <c r="AC306" i="9"/>
  <c r="AD306" i="9"/>
  <c r="AC324" i="9"/>
  <c r="AD324" i="9"/>
  <c r="AC304" i="9"/>
  <c r="AD304" i="9"/>
  <c r="AD42" i="9"/>
  <c r="AC42" i="9"/>
  <c r="AD207" i="9"/>
  <c r="AC207" i="9"/>
  <c r="AC88" i="9"/>
  <c r="AD88" i="9"/>
  <c r="AD41" i="9"/>
  <c r="AC41" i="9"/>
  <c r="AC267" i="9"/>
  <c r="AD267" i="9"/>
  <c r="AC249" i="9"/>
  <c r="AD249" i="9"/>
  <c r="AC47" i="9"/>
  <c r="AD47" i="9"/>
  <c r="AD149" i="9"/>
  <c r="AC149" i="9"/>
  <c r="AC240" i="9"/>
  <c r="AD240" i="9"/>
  <c r="AD387" i="9"/>
  <c r="AC387" i="9"/>
  <c r="AC50" i="9"/>
  <c r="AD50" i="9"/>
  <c r="AC423" i="9"/>
  <c r="AD423" i="9"/>
  <c r="AC175" i="9"/>
  <c r="AD175" i="9"/>
  <c r="AC293" i="9"/>
  <c r="AD293" i="9"/>
  <c r="AD360" i="9"/>
  <c r="AC360" i="9"/>
  <c r="AC368" i="9"/>
  <c r="AD368" i="9"/>
  <c r="AC242" i="9"/>
  <c r="AD242" i="9"/>
  <c r="AC114" i="9"/>
  <c r="AD114" i="9"/>
  <c r="AC236" i="9"/>
  <c r="AD236" i="9"/>
  <c r="AC140" i="9"/>
  <c r="AD140" i="9"/>
  <c r="AD394" i="9"/>
  <c r="AC394" i="9"/>
  <c r="AC432" i="9"/>
  <c r="AD432" i="9"/>
  <c r="AC95" i="9"/>
  <c r="AD95" i="9"/>
  <c r="AC116" i="9"/>
  <c r="AD116" i="9"/>
  <c r="AD398" i="9"/>
  <c r="AC398" i="9"/>
  <c r="AD397" i="9"/>
  <c r="AC397" i="9"/>
  <c r="AC191" i="9"/>
  <c r="AD191" i="9"/>
  <c r="AC268" i="9"/>
  <c r="AD268" i="9"/>
  <c r="AC142" i="9"/>
  <c r="AD142" i="9"/>
  <c r="AC373" i="9"/>
  <c r="AD373" i="9"/>
  <c r="AC139" i="9"/>
  <c r="AD139" i="9"/>
  <c r="AD288" i="9"/>
  <c r="AC288" i="9"/>
  <c r="AC312" i="9"/>
  <c r="AD312" i="9"/>
  <c r="AC133" i="9"/>
  <c r="AD133" i="9"/>
  <c r="AD298" i="9"/>
  <c r="AC298" i="9"/>
  <c r="AD83" i="9"/>
  <c r="AC83" i="9"/>
  <c r="AC487" i="9"/>
  <c r="AD487" i="9"/>
  <c r="AC372" i="9"/>
  <c r="AD372" i="9"/>
  <c r="AC180" i="9"/>
  <c r="AD180" i="9"/>
  <c r="AC130" i="9"/>
  <c r="AD130" i="9"/>
  <c r="AC453" i="9"/>
  <c r="AD453" i="9"/>
  <c r="AC436" i="9"/>
  <c r="AD436" i="9"/>
  <c r="AC58" i="9"/>
  <c r="AD58" i="9"/>
  <c r="AD486" i="9"/>
  <c r="AC486" i="9"/>
  <c r="AC408" i="9"/>
  <c r="AD408" i="9"/>
  <c r="AC111" i="9"/>
  <c r="AD111" i="9"/>
  <c r="AD245" i="9"/>
  <c r="AC245" i="9"/>
  <c r="AC351" i="9"/>
  <c r="AD351" i="9"/>
  <c r="AC182" i="9"/>
  <c r="AD182" i="9"/>
  <c r="AC410" i="9"/>
  <c r="AD410" i="9"/>
  <c r="AD424" i="9"/>
  <c r="AC424" i="9"/>
  <c r="AC454" i="9"/>
  <c r="AD454" i="9"/>
  <c r="AC158" i="9"/>
  <c r="AD158" i="9"/>
  <c r="AC330" i="9"/>
  <c r="AD330" i="9"/>
  <c r="AD286" i="9"/>
  <c r="AC286" i="9"/>
  <c r="AC221" i="9"/>
  <c r="AD221" i="9"/>
  <c r="AC332" i="9"/>
  <c r="AD332" i="9"/>
  <c r="AD323" i="9"/>
  <c r="AC323" i="9"/>
  <c r="AD59" i="9"/>
  <c r="AC59" i="9"/>
  <c r="AC395" i="9"/>
  <c r="AD395" i="9"/>
  <c r="AD269" i="9"/>
  <c r="AC269" i="9"/>
  <c r="AD201" i="9"/>
  <c r="AC201" i="9"/>
  <c r="AD429" i="9"/>
  <c r="AC429" i="9"/>
  <c r="AC407" i="9"/>
  <c r="AD407" i="9"/>
  <c r="AD100" i="9"/>
  <c r="AC100" i="9"/>
  <c r="AD209" i="9"/>
  <c r="AC209" i="9"/>
  <c r="AD440" i="9"/>
  <c r="AC440" i="9"/>
  <c r="AC121" i="9"/>
  <c r="AD121" i="9"/>
  <c r="AD390" i="9"/>
  <c r="AC390" i="9"/>
  <c r="AD92" i="9"/>
  <c r="AC92" i="9"/>
  <c r="AC452" i="9"/>
  <c r="AD452" i="9"/>
  <c r="AC356" i="9"/>
  <c r="AD356" i="9"/>
  <c r="AC107" i="9"/>
  <c r="AD107" i="9"/>
  <c r="AD196" i="9"/>
  <c r="AC196" i="9"/>
  <c r="AD206" i="9"/>
  <c r="AC206" i="9"/>
  <c r="AD61" i="9"/>
  <c r="AC61" i="9"/>
  <c r="AD301" i="9"/>
  <c r="AC301" i="9"/>
  <c r="AC124" i="9"/>
  <c r="AD124" i="9"/>
  <c r="AD168" i="9"/>
  <c r="AC168" i="9"/>
  <c r="AC266" i="9"/>
  <c r="AD266" i="9"/>
  <c r="AC292" i="9"/>
  <c r="AD292" i="9"/>
  <c r="AD362" i="9"/>
  <c r="AC362" i="9"/>
  <c r="AD248" i="9"/>
  <c r="AC248" i="9"/>
  <c r="AC257" i="9"/>
  <c r="AD257" i="9"/>
  <c r="AD321" i="9"/>
  <c r="AC321" i="9"/>
  <c r="AC216" i="9"/>
  <c r="AD216" i="9"/>
  <c r="AD307" i="9"/>
  <c r="AC307" i="9"/>
  <c r="AC322" i="9"/>
  <c r="AD322" i="9"/>
  <c r="AD86" i="9"/>
  <c r="AC86" i="9"/>
  <c r="AD97" i="9"/>
  <c r="AC97" i="9"/>
  <c r="AD263" i="9"/>
  <c r="AC263" i="9"/>
  <c r="AC188" i="9"/>
  <c r="AD188" i="9"/>
  <c r="AD260" i="9"/>
  <c r="AC260" i="9"/>
  <c r="AD155" i="9"/>
  <c r="AC155" i="9"/>
  <c r="AD374" i="9"/>
  <c r="AC374" i="9"/>
  <c r="AC131" i="9"/>
  <c r="AD131" i="9"/>
  <c r="AC430" i="9"/>
  <c r="AD430" i="9"/>
  <c r="AD222" i="9"/>
  <c r="AC222" i="9"/>
  <c r="AD382" i="9"/>
  <c r="AC382" i="9"/>
  <c r="AD278" i="9"/>
  <c r="AC278" i="9"/>
  <c r="AC329" i="9"/>
  <c r="AD329" i="9"/>
  <c r="AD419" i="9"/>
  <c r="AC419" i="9"/>
  <c r="AD411" i="9"/>
  <c r="AC411" i="9"/>
  <c r="AO25" i="9"/>
  <c r="AP25" i="9"/>
  <c r="CL12" i="9"/>
  <c r="CK12" i="9"/>
  <c r="CF12" i="9"/>
  <c r="CE12" i="9"/>
  <c r="CQ12" i="9"/>
  <c r="CR12" i="9"/>
  <c r="BD12" i="9"/>
  <c r="BE12" i="9"/>
  <c r="CO12" i="9"/>
  <c r="CN12" i="9"/>
  <c r="BS13" i="9"/>
  <c r="BT13" i="9"/>
  <c r="BM13" i="9"/>
  <c r="BN13" i="9"/>
  <c r="DI13" i="9"/>
  <c r="DJ13" i="9"/>
  <c r="BA12" i="9"/>
  <c r="BB12" i="9"/>
  <c r="BH13" i="9"/>
  <c r="BG13" i="9"/>
  <c r="CC12" i="9"/>
  <c r="CB12" i="9"/>
  <c r="AO14" i="9"/>
  <c r="AP14" i="9"/>
  <c r="AV14" i="9"/>
  <c r="AU14" i="9"/>
  <c r="CF14" i="9"/>
  <c r="CE14" i="9"/>
  <c r="AD14" i="9"/>
  <c r="AC14" i="9"/>
  <c r="CU14" i="9"/>
  <c r="CT14" i="9"/>
  <c r="N14" i="9"/>
  <c r="O14" i="9"/>
  <c r="U13" i="9"/>
  <c r="T13" i="9"/>
  <c r="AI14" i="9"/>
  <c r="AJ14" i="9"/>
  <c r="CE15" i="9"/>
  <c r="CF15" i="9"/>
  <c r="CT15" i="9"/>
  <c r="CU15" i="9"/>
  <c r="BY15" i="9"/>
  <c r="BZ15" i="9"/>
  <c r="N15" i="9"/>
  <c r="O15" i="9"/>
  <c r="DL15" i="9"/>
  <c r="DM15" i="9"/>
  <c r="DJ17" i="9"/>
  <c r="DI17" i="9"/>
  <c r="BH17" i="9"/>
  <c r="BG17" i="9"/>
  <c r="BP16" i="9"/>
  <c r="BQ16" i="9"/>
  <c r="AD16" i="9"/>
  <c r="AC16" i="9"/>
  <c r="DI16" i="9"/>
  <c r="DJ16" i="9"/>
  <c r="AV16" i="9"/>
  <c r="AU16" i="9"/>
  <c r="BD17" i="9"/>
  <c r="BE17" i="9"/>
  <c r="Z16" i="9"/>
  <c r="AA16" i="9"/>
  <c r="CW17" i="9"/>
  <c r="CX17" i="9"/>
  <c r="BA18" i="9"/>
  <c r="BB18" i="9"/>
  <c r="CU18" i="9"/>
  <c r="CT18" i="9"/>
  <c r="CQ17" i="9"/>
  <c r="CR17" i="9"/>
  <c r="AY18" i="9"/>
  <c r="AX18" i="9"/>
  <c r="AF17" i="9"/>
  <c r="AG17" i="9"/>
  <c r="CX20" i="9"/>
  <c r="CW20" i="9"/>
  <c r="BY20" i="9"/>
  <c r="BZ20" i="9"/>
  <c r="T18" i="9"/>
  <c r="U18" i="9"/>
  <c r="AA18" i="9"/>
  <c r="Z18" i="9"/>
  <c r="DJ18" i="9"/>
  <c r="DI18" i="9"/>
  <c r="U20" i="9"/>
  <c r="T20" i="9"/>
  <c r="CT20" i="9"/>
  <c r="CU20" i="9"/>
  <c r="BA20" i="9"/>
  <c r="BB20" i="9"/>
  <c r="CN20" i="9"/>
  <c r="CO20" i="9"/>
  <c r="DC20" i="9"/>
  <c r="DD20" i="9"/>
  <c r="Z21" i="9"/>
  <c r="AA21" i="9"/>
  <c r="O21" i="9"/>
  <c r="N21" i="9"/>
  <c r="AM21" i="9"/>
  <c r="AL21" i="9"/>
  <c r="BY21" i="9"/>
  <c r="BZ21" i="9"/>
  <c r="AL22" i="9"/>
  <c r="AM22" i="9"/>
  <c r="N22" i="9"/>
  <c r="O22" i="9"/>
  <c r="DJ22" i="9"/>
  <c r="DI22" i="9"/>
  <c r="R22" i="9"/>
  <c r="Q22" i="9"/>
  <c r="CK22" i="9"/>
  <c r="CL22" i="9"/>
  <c r="AA22" i="9"/>
  <c r="Z22" i="9"/>
  <c r="AC23" i="9"/>
  <c r="AD23" i="9"/>
  <c r="AL23" i="9"/>
  <c r="AM23" i="9"/>
  <c r="DC23" i="9"/>
  <c r="DD23" i="9"/>
  <c r="BD22" i="9"/>
  <c r="BE22" i="9"/>
  <c r="AJ23" i="9"/>
  <c r="AI23" i="9"/>
  <c r="BG24" i="9"/>
  <c r="BH24" i="9"/>
  <c r="CQ24" i="9"/>
  <c r="CR24" i="9"/>
  <c r="U24" i="9"/>
  <c r="T24" i="9"/>
  <c r="BT24" i="9"/>
  <c r="BS24" i="9"/>
  <c r="DI24" i="9"/>
  <c r="DJ24" i="9"/>
  <c r="CO26" i="9"/>
  <c r="CN26" i="9"/>
  <c r="AC26" i="9"/>
  <c r="AD26" i="9"/>
  <c r="CW26" i="9"/>
  <c r="CX26" i="9"/>
  <c r="AF26" i="9"/>
  <c r="AG26" i="9"/>
  <c r="BG25" i="9"/>
  <c r="BH25" i="9"/>
  <c r="AJ26" i="9"/>
  <c r="AI26" i="9"/>
  <c r="N27" i="9"/>
  <c r="O27" i="9"/>
  <c r="AA27" i="9"/>
  <c r="Z27" i="9"/>
  <c r="DD27" i="9"/>
  <c r="DC27" i="9"/>
  <c r="AF27" i="9"/>
  <c r="AG27" i="9"/>
  <c r="AP27" i="9"/>
  <c r="AO27" i="9"/>
  <c r="Q28" i="9"/>
  <c r="R28" i="9"/>
  <c r="O28" i="9"/>
  <c r="N28" i="9"/>
  <c r="CI29" i="9"/>
  <c r="CH29" i="9"/>
  <c r="AD29" i="9"/>
  <c r="AC29" i="9"/>
  <c r="AM30" i="9"/>
  <c r="AL30" i="9"/>
  <c r="BY30" i="9"/>
  <c r="BZ30" i="9"/>
  <c r="CL30" i="9"/>
  <c r="CK30" i="9"/>
  <c r="DC30" i="9"/>
  <c r="DD30" i="9"/>
  <c r="Q30" i="9"/>
  <c r="R30" i="9"/>
  <c r="DL12" i="9"/>
  <c r="DM12" i="9"/>
  <c r="CU35" i="9"/>
  <c r="CT35" i="9"/>
  <c r="DM27" i="9"/>
  <c r="DL27" i="9"/>
  <c r="DL32" i="9"/>
  <c r="DM32" i="9"/>
  <c r="DL19" i="9"/>
  <c r="DM19" i="9"/>
  <c r="DL24" i="9"/>
  <c r="DM24" i="9"/>
  <c r="DL31" i="9"/>
  <c r="DM31" i="9"/>
  <c r="BZ29" i="9"/>
  <c r="BY29" i="9"/>
  <c r="CQ26" i="9"/>
  <c r="CR26" i="9"/>
  <c r="DD34" i="9"/>
  <c r="DC34" i="9"/>
  <c r="BY34" i="9"/>
  <c r="BZ34" i="9"/>
  <c r="AY32" i="9"/>
  <c r="AX32" i="9"/>
  <c r="AY10" i="9"/>
  <c r="AX10" i="9"/>
  <c r="DD19" i="9"/>
  <c r="DC19" i="9"/>
  <c r="U26" i="9"/>
  <c r="T26" i="9"/>
  <c r="U34" i="9"/>
  <c r="T34" i="9"/>
  <c r="N34" i="9"/>
  <c r="O34" i="9"/>
  <c r="CX32" i="9"/>
  <c r="CW32" i="9"/>
  <c r="CW34" i="9"/>
  <c r="CX34" i="9"/>
  <c r="O23" i="9"/>
  <c r="N23" i="9"/>
  <c r="O36" i="9"/>
  <c r="N36" i="9"/>
  <c r="U28" i="9"/>
  <c r="T28" i="9"/>
  <c r="DG152" i="9"/>
  <c r="DF152" i="9"/>
  <c r="DF385" i="9"/>
  <c r="DG385" i="9"/>
  <c r="CO19" i="9"/>
  <c r="CN19" i="9"/>
  <c r="DF403" i="9"/>
  <c r="DG403" i="9"/>
  <c r="DG491" i="9"/>
  <c r="DF491" i="9"/>
  <c r="DF144" i="9"/>
  <c r="DG144" i="9"/>
  <c r="DG38" i="9"/>
  <c r="DF38" i="9"/>
  <c r="DF69" i="9"/>
  <c r="DG69" i="9"/>
  <c r="DF360" i="9"/>
  <c r="DG360" i="9"/>
  <c r="DF224" i="9"/>
  <c r="DG224" i="9"/>
  <c r="DG279" i="9"/>
  <c r="DF279" i="9"/>
  <c r="DF58" i="9"/>
  <c r="DG58" i="9"/>
  <c r="DG99" i="9"/>
  <c r="DF99" i="9"/>
  <c r="DF450" i="9"/>
  <c r="DG450" i="9"/>
  <c r="DG502" i="9"/>
  <c r="DF502" i="9"/>
  <c r="DF89" i="9"/>
  <c r="DG89" i="9"/>
  <c r="DF271" i="9"/>
  <c r="DG271" i="9"/>
  <c r="DG394" i="9"/>
  <c r="DF394" i="9"/>
  <c r="DG293" i="9"/>
  <c r="DF293" i="9"/>
  <c r="DF117" i="9"/>
  <c r="DG117" i="9"/>
  <c r="DF162" i="9"/>
  <c r="DG162" i="9"/>
  <c r="DF83" i="9"/>
  <c r="DG83" i="9"/>
  <c r="DG370" i="9"/>
  <c r="DF370" i="9"/>
  <c r="DF444" i="9"/>
  <c r="DG444" i="9"/>
  <c r="DG423" i="9"/>
  <c r="DF423" i="9"/>
  <c r="DG357" i="9"/>
  <c r="DF357" i="9"/>
  <c r="DF106" i="9"/>
  <c r="DG106" i="9"/>
  <c r="DF77" i="9"/>
  <c r="DG77" i="9"/>
  <c r="DG84" i="9"/>
  <c r="DF84" i="9"/>
  <c r="DG133" i="9"/>
  <c r="DF133" i="9"/>
  <c r="DF467" i="9"/>
  <c r="DG467" i="9"/>
  <c r="DG163" i="9"/>
  <c r="DF163" i="9"/>
  <c r="DG359" i="9"/>
  <c r="DF359" i="9"/>
  <c r="DG228" i="9"/>
  <c r="DF228" i="9"/>
  <c r="DG284" i="9"/>
  <c r="DF284" i="9"/>
  <c r="DG156" i="9"/>
  <c r="DF156" i="9"/>
  <c r="DF366" i="9"/>
  <c r="DG366" i="9"/>
  <c r="DF290" i="9"/>
  <c r="DG290" i="9"/>
  <c r="DF256" i="9"/>
  <c r="DG256" i="9"/>
  <c r="DG300" i="9"/>
  <c r="DF300" i="9"/>
  <c r="DG202" i="9"/>
  <c r="DF202" i="9"/>
  <c r="DG269" i="9"/>
  <c r="DF269" i="9"/>
  <c r="DG266" i="9"/>
  <c r="DF266" i="9"/>
  <c r="DF71" i="9"/>
  <c r="DG71" i="9"/>
  <c r="DG318" i="9"/>
  <c r="DF318" i="9"/>
  <c r="DG54" i="9"/>
  <c r="DF54" i="9"/>
  <c r="DG220" i="9"/>
  <c r="DF220" i="9"/>
  <c r="DF73" i="9"/>
  <c r="DG73" i="9"/>
  <c r="DF195" i="9"/>
  <c r="DG195" i="9"/>
  <c r="DG111" i="9"/>
  <c r="DF111" i="9"/>
  <c r="DF126" i="9"/>
  <c r="DG126" i="9"/>
  <c r="DG206" i="9"/>
  <c r="DF206" i="9"/>
  <c r="DG382" i="9"/>
  <c r="DF382" i="9"/>
  <c r="DG329" i="9"/>
  <c r="DF329" i="9"/>
  <c r="DG506" i="9"/>
  <c r="DF506" i="9"/>
  <c r="DF445" i="9"/>
  <c r="DG445" i="9"/>
  <c r="DG43" i="9"/>
  <c r="DF43" i="9"/>
  <c r="DG435" i="9"/>
  <c r="DF435" i="9"/>
  <c r="DF136" i="9"/>
  <c r="DG136" i="9"/>
  <c r="DG434" i="9"/>
  <c r="DF434" i="9"/>
  <c r="DG198" i="9"/>
  <c r="DF198" i="9"/>
  <c r="DG87" i="9"/>
  <c r="DF87" i="9"/>
  <c r="DF143" i="9"/>
  <c r="DG143" i="9"/>
  <c r="DG356" i="9"/>
  <c r="DF356" i="9"/>
  <c r="DG85" i="9"/>
  <c r="DF85" i="9"/>
  <c r="DG127" i="9"/>
  <c r="DF127" i="9"/>
  <c r="DG413" i="9"/>
  <c r="DF413" i="9"/>
  <c r="DG40" i="9"/>
  <c r="DF40" i="9"/>
  <c r="DG37" i="9"/>
  <c r="DF37" i="9"/>
  <c r="DF468" i="9"/>
  <c r="DG468" i="9"/>
  <c r="DF332" i="9"/>
  <c r="DG332" i="9"/>
  <c r="DF340" i="9"/>
  <c r="DG340" i="9"/>
  <c r="DG335" i="9"/>
  <c r="DF335" i="9"/>
  <c r="DF322" i="9"/>
  <c r="DG322" i="9"/>
  <c r="DG333" i="9"/>
  <c r="DF333" i="9"/>
  <c r="DG326" i="9"/>
  <c r="DF326" i="9"/>
  <c r="DF177" i="9"/>
  <c r="DG177" i="9"/>
  <c r="DF234" i="9"/>
  <c r="DG234" i="9"/>
  <c r="DF193" i="9"/>
  <c r="DG193" i="9"/>
  <c r="DF222" i="9"/>
  <c r="DG222" i="9"/>
  <c r="DG151" i="9"/>
  <c r="DF151" i="9"/>
  <c r="DF184" i="9"/>
  <c r="DG184" i="9"/>
  <c r="DG275" i="9"/>
  <c r="DF275" i="9"/>
  <c r="DG362" i="9"/>
  <c r="DF362" i="9"/>
  <c r="DF422" i="9"/>
  <c r="DG422" i="9"/>
  <c r="DG107" i="9"/>
  <c r="DF107" i="9"/>
  <c r="DG463" i="9"/>
  <c r="DF463" i="9"/>
  <c r="DG363" i="9"/>
  <c r="DF363" i="9"/>
  <c r="DG472" i="9"/>
  <c r="DF472" i="9"/>
  <c r="DG494" i="9"/>
  <c r="DF494" i="9"/>
  <c r="DF345" i="9"/>
  <c r="DG345" i="9"/>
  <c r="DF227" i="9"/>
  <c r="DG227" i="9"/>
  <c r="DF64" i="9"/>
  <c r="DG64" i="9"/>
  <c r="DG315" i="9"/>
  <c r="DF315" i="9"/>
  <c r="DG309" i="9"/>
  <c r="DF309" i="9"/>
  <c r="DG410" i="9"/>
  <c r="DF410" i="9"/>
  <c r="DF121" i="9"/>
  <c r="DG121" i="9"/>
  <c r="DG441" i="9"/>
  <c r="DF441" i="9"/>
  <c r="DF305" i="9"/>
  <c r="DG305" i="9"/>
  <c r="DF301" i="9"/>
  <c r="DG301" i="9"/>
  <c r="DF98" i="9"/>
  <c r="DG98" i="9"/>
  <c r="N35" i="9"/>
  <c r="O35" i="9"/>
  <c r="CI25" i="9"/>
  <c r="CH25" i="9"/>
  <c r="CI36" i="9"/>
  <c r="CH36" i="9"/>
  <c r="CI32" i="9"/>
  <c r="CH32" i="9"/>
  <c r="DF139" i="9"/>
  <c r="DG139" i="9"/>
  <c r="DG240" i="9"/>
  <c r="DF240" i="9"/>
  <c r="DG425" i="9"/>
  <c r="DF425" i="9"/>
  <c r="DG116" i="9"/>
  <c r="DF116" i="9"/>
  <c r="DF311" i="9"/>
  <c r="DG311" i="9"/>
  <c r="DG145" i="9"/>
  <c r="DF145" i="9"/>
  <c r="DG242" i="9"/>
  <c r="DF242" i="9"/>
  <c r="DF241" i="9"/>
  <c r="DG241" i="9"/>
  <c r="O16" i="9"/>
  <c r="N16" i="9"/>
  <c r="BA21" i="9"/>
  <c r="BB21" i="9"/>
  <c r="BW361" i="9"/>
  <c r="BV361" i="9"/>
  <c r="BV128" i="9"/>
  <c r="BW128" i="9"/>
  <c r="BV294" i="9"/>
  <c r="BW294" i="9"/>
  <c r="BW477" i="9"/>
  <c r="BV477" i="9"/>
  <c r="BW363" i="9"/>
  <c r="BV363" i="9"/>
  <c r="BW124" i="9"/>
  <c r="BV124" i="9"/>
  <c r="BW372" i="9"/>
  <c r="BV372" i="9"/>
  <c r="BW237" i="9"/>
  <c r="BV237" i="9"/>
  <c r="BW287" i="9"/>
  <c r="BV287" i="9"/>
  <c r="BW439" i="9"/>
  <c r="BV439" i="9"/>
  <c r="BV319" i="9"/>
  <c r="BW319" i="9"/>
  <c r="BV369" i="9"/>
  <c r="BW369" i="9"/>
  <c r="T35" i="9"/>
  <c r="U35" i="9"/>
  <c r="BW14" i="9"/>
  <c r="BV14" i="9"/>
  <c r="BW464" i="9"/>
  <c r="BV464" i="9"/>
  <c r="BW253" i="9"/>
  <c r="BV253" i="9"/>
  <c r="BW185" i="9"/>
  <c r="BV185" i="9"/>
  <c r="BW385" i="9"/>
  <c r="BV385" i="9"/>
  <c r="BW134" i="9"/>
  <c r="BV134" i="9"/>
  <c r="BW190" i="9"/>
  <c r="BV190" i="9"/>
  <c r="R34" i="9"/>
  <c r="Q34" i="9"/>
  <c r="BW405" i="9"/>
  <c r="BV405" i="9"/>
  <c r="BW268" i="9"/>
  <c r="BV268" i="9"/>
  <c r="BW136" i="9"/>
  <c r="BV136" i="9"/>
  <c r="BV145" i="9"/>
  <c r="BW145" i="9"/>
  <c r="BV380" i="9"/>
  <c r="BW380" i="9"/>
  <c r="BV401" i="9"/>
  <c r="BW401" i="9"/>
  <c r="CO30" i="9"/>
  <c r="CN30" i="9"/>
  <c r="CN34" i="9"/>
  <c r="CO34" i="9"/>
  <c r="BQ239" i="9"/>
  <c r="BP239" i="9"/>
  <c r="BP435" i="9"/>
  <c r="BQ435" i="9"/>
  <c r="BP225" i="9"/>
  <c r="BQ225" i="9"/>
  <c r="BP250" i="9"/>
  <c r="BQ250" i="9"/>
  <c r="BP77" i="9"/>
  <c r="BQ77" i="9"/>
  <c r="BP235" i="9"/>
  <c r="BQ235" i="9"/>
  <c r="BQ143" i="9"/>
  <c r="BP143" i="9"/>
  <c r="BP91" i="9"/>
  <c r="BQ91" i="9"/>
  <c r="BP331" i="9"/>
  <c r="BQ331" i="9"/>
  <c r="BP155" i="9"/>
  <c r="BQ155" i="9"/>
  <c r="BP257" i="9"/>
  <c r="BQ257" i="9"/>
  <c r="BQ252" i="9"/>
  <c r="BP252" i="9"/>
  <c r="BP367" i="9"/>
  <c r="BQ367" i="9"/>
  <c r="BP412" i="9"/>
  <c r="BQ412" i="9"/>
  <c r="BQ138" i="9"/>
  <c r="BP138" i="9"/>
  <c r="BP69" i="9"/>
  <c r="BQ69" i="9"/>
  <c r="BQ354" i="9"/>
  <c r="BP354" i="9"/>
  <c r="BP468" i="9"/>
  <c r="BQ468" i="9"/>
  <c r="BQ244" i="9"/>
  <c r="BP244" i="9"/>
  <c r="BP469" i="9"/>
  <c r="BQ469" i="9"/>
  <c r="BQ316" i="9"/>
  <c r="BP316" i="9"/>
  <c r="BP449" i="9"/>
  <c r="BQ449" i="9"/>
  <c r="BQ184" i="9"/>
  <c r="BP184" i="9"/>
  <c r="BP275" i="9"/>
  <c r="BQ275" i="9"/>
  <c r="BP263" i="9"/>
  <c r="BQ263" i="9"/>
  <c r="BQ153" i="9"/>
  <c r="BP153" i="9"/>
  <c r="BQ381" i="9"/>
  <c r="BP381" i="9"/>
  <c r="BP415" i="9"/>
  <c r="BQ415" i="9"/>
  <c r="BQ403" i="9"/>
  <c r="BP403" i="9"/>
  <c r="BQ484" i="9"/>
  <c r="BP484" i="9"/>
  <c r="BQ428" i="9"/>
  <c r="BP428" i="9"/>
  <c r="BP110" i="9"/>
  <c r="BQ110" i="9"/>
  <c r="BP108" i="9"/>
  <c r="BQ108" i="9"/>
  <c r="BQ49" i="9"/>
  <c r="BP49" i="9"/>
  <c r="BP373" i="9"/>
  <c r="BQ373" i="9"/>
  <c r="BQ113" i="9"/>
  <c r="BP113" i="9"/>
  <c r="BP336" i="9"/>
  <c r="BQ336" i="9"/>
  <c r="BP308" i="9"/>
  <c r="BQ308" i="9"/>
  <c r="BP472" i="9"/>
  <c r="BQ472" i="9"/>
  <c r="BP351" i="9"/>
  <c r="BQ351" i="9"/>
  <c r="BP68" i="9"/>
  <c r="BQ68" i="9"/>
  <c r="BQ377" i="9"/>
  <c r="BP377" i="9"/>
  <c r="BP345" i="9"/>
  <c r="BQ345" i="9"/>
  <c r="BQ66" i="9"/>
  <c r="BP66" i="9"/>
  <c r="BP326" i="9"/>
  <c r="BQ326" i="9"/>
  <c r="BQ233" i="9"/>
  <c r="BP233" i="9"/>
  <c r="BP506" i="9"/>
  <c r="BQ506" i="9"/>
  <c r="BQ334" i="9"/>
  <c r="BP334" i="9"/>
  <c r="BQ96" i="9"/>
  <c r="BP96" i="9"/>
  <c r="BQ57" i="9"/>
  <c r="BP57" i="9"/>
  <c r="BP418" i="9"/>
  <c r="BQ418" i="9"/>
  <c r="BQ94" i="9"/>
  <c r="BP94" i="9"/>
  <c r="BQ199" i="9"/>
  <c r="BP199" i="9"/>
  <c r="BP466" i="9"/>
  <c r="BQ466" i="9"/>
  <c r="BQ298" i="9"/>
  <c r="BP298" i="9"/>
  <c r="BQ202" i="9"/>
  <c r="BP202" i="9"/>
  <c r="BP212" i="9"/>
  <c r="BQ212" i="9"/>
  <c r="BQ494" i="9"/>
  <c r="BP494" i="9"/>
  <c r="BP437" i="9"/>
  <c r="BQ437" i="9"/>
  <c r="BP363" i="9"/>
  <c r="BQ363" i="9"/>
  <c r="BP483" i="9"/>
  <c r="BQ483" i="9"/>
  <c r="BP507" i="9"/>
  <c r="BQ507" i="9"/>
  <c r="BP247" i="9"/>
  <c r="BQ247" i="9"/>
  <c r="BQ287" i="9"/>
  <c r="BP287" i="9"/>
  <c r="BQ205" i="9"/>
  <c r="BP205" i="9"/>
  <c r="BQ140" i="9"/>
  <c r="BP140" i="9"/>
  <c r="BQ60" i="9"/>
  <c r="BP60" i="9"/>
  <c r="BQ163" i="9"/>
  <c r="BP163" i="9"/>
  <c r="BP405" i="9"/>
  <c r="BQ405" i="9"/>
  <c r="BP107" i="9"/>
  <c r="BQ107" i="9"/>
  <c r="BQ260" i="9"/>
  <c r="BP260" i="9"/>
  <c r="BQ307" i="9"/>
  <c r="BP307" i="9"/>
  <c r="BP352" i="9"/>
  <c r="BQ352" i="9"/>
  <c r="BQ458" i="9"/>
  <c r="BP458" i="9"/>
  <c r="BP365" i="9"/>
  <c r="BQ365" i="9"/>
  <c r="BP353" i="9"/>
  <c r="BQ353" i="9"/>
  <c r="BP164" i="9"/>
  <c r="BQ164" i="9"/>
  <c r="BP256" i="9"/>
  <c r="BQ256" i="9"/>
  <c r="BQ364" i="9"/>
  <c r="BP364" i="9"/>
  <c r="BQ387" i="9"/>
  <c r="BP387" i="9"/>
  <c r="BQ137" i="9"/>
  <c r="BP137" i="9"/>
  <c r="BP133" i="9"/>
  <c r="BQ133" i="9"/>
  <c r="BQ325" i="9"/>
  <c r="BP325" i="9"/>
  <c r="BP172" i="9"/>
  <c r="BQ172" i="9"/>
  <c r="BQ277" i="9"/>
  <c r="BP277" i="9"/>
  <c r="BP456" i="9"/>
  <c r="BQ456" i="9"/>
  <c r="BQ417" i="9"/>
  <c r="BP417" i="9"/>
  <c r="BP465" i="9"/>
  <c r="BQ465" i="9"/>
  <c r="BQ319" i="9"/>
  <c r="BP319" i="9"/>
  <c r="BP267" i="9"/>
  <c r="BQ267" i="9"/>
  <c r="BQ439" i="9"/>
  <c r="BP439" i="9"/>
  <c r="BP357" i="9"/>
  <c r="BQ357" i="9"/>
  <c r="BQ173" i="9"/>
  <c r="BP173" i="9"/>
  <c r="BP400" i="9"/>
  <c r="BQ400" i="9"/>
  <c r="BP497" i="9"/>
  <c r="BQ497" i="9"/>
  <c r="BP232" i="9"/>
  <c r="BQ232" i="9"/>
  <c r="BP74" i="9"/>
  <c r="BQ74" i="9"/>
  <c r="BQ265" i="9"/>
  <c r="BP265" i="9"/>
  <c r="BP221" i="9"/>
  <c r="BQ221" i="9"/>
  <c r="BP201" i="9"/>
  <c r="BQ201" i="9"/>
  <c r="BP92" i="9"/>
  <c r="BQ92" i="9"/>
  <c r="BP216" i="9"/>
  <c r="BQ216" i="9"/>
  <c r="BQ315" i="9"/>
  <c r="BP315" i="9"/>
  <c r="BQ473" i="9"/>
  <c r="BP473" i="9"/>
  <c r="BQ314" i="9"/>
  <c r="BP314" i="9"/>
  <c r="BP289" i="9"/>
  <c r="BQ289" i="9"/>
  <c r="BP462" i="9"/>
  <c r="BQ462" i="9"/>
  <c r="BP380" i="9"/>
  <c r="BQ380" i="9"/>
  <c r="BQ145" i="9"/>
  <c r="BP145" i="9"/>
  <c r="BQ504" i="9"/>
  <c r="BP504" i="9"/>
  <c r="BQ410" i="9"/>
  <c r="BP410" i="9"/>
  <c r="BQ141" i="9"/>
  <c r="BP141" i="9"/>
  <c r="BQ433" i="9"/>
  <c r="BP433" i="9"/>
  <c r="BP335" i="9"/>
  <c r="BQ335" i="9"/>
  <c r="BP204" i="9"/>
  <c r="BQ204" i="9"/>
  <c r="BQ347" i="9"/>
  <c r="BP347" i="9"/>
  <c r="BQ174" i="9"/>
  <c r="BP174" i="9"/>
  <c r="BQ496" i="9"/>
  <c r="BP496" i="9"/>
  <c r="BP160" i="9"/>
  <c r="BQ160" i="9"/>
  <c r="BP169" i="9"/>
  <c r="BQ169" i="9"/>
  <c r="BP493" i="9"/>
  <c r="BQ493" i="9"/>
  <c r="BP10" i="9"/>
  <c r="BQ10" i="9"/>
  <c r="BW162" i="9"/>
  <c r="BV162" i="9"/>
  <c r="BW500" i="9"/>
  <c r="BV500" i="9"/>
  <c r="BV206" i="9"/>
  <c r="BW206" i="9"/>
  <c r="BW478" i="9"/>
  <c r="BV478" i="9"/>
  <c r="BW450" i="9"/>
  <c r="BV450" i="9"/>
  <c r="BW435" i="9"/>
  <c r="BV435" i="9"/>
  <c r="BV175" i="9"/>
  <c r="BW175" i="9"/>
  <c r="BW172" i="9"/>
  <c r="BV172" i="9"/>
  <c r="BW421" i="9"/>
  <c r="BV421" i="9"/>
  <c r="BV295" i="9"/>
  <c r="BW295" i="9"/>
  <c r="BV100" i="9"/>
  <c r="BW100" i="9"/>
  <c r="BV449" i="9"/>
  <c r="BW449" i="9"/>
  <c r="BV381" i="9"/>
  <c r="BW381" i="9"/>
  <c r="BW309" i="9"/>
  <c r="BV309" i="9"/>
  <c r="BV210" i="9"/>
  <c r="BW210" i="9"/>
  <c r="BW229" i="9"/>
  <c r="BV229" i="9"/>
  <c r="BW144" i="9"/>
  <c r="BV144" i="9"/>
  <c r="BW220" i="9"/>
  <c r="BV220" i="9"/>
  <c r="BV281" i="9"/>
  <c r="BW281" i="9"/>
  <c r="BV391" i="9"/>
  <c r="BW391" i="9"/>
  <c r="BV373" i="9"/>
  <c r="BW373" i="9"/>
  <c r="BW351" i="9"/>
  <c r="BV351" i="9"/>
  <c r="BV368" i="9"/>
  <c r="BW368" i="9"/>
  <c r="BW200" i="9"/>
  <c r="BV200" i="9"/>
  <c r="BW235" i="9"/>
  <c r="BV235" i="9"/>
  <c r="BW377" i="9"/>
  <c r="BV377" i="9"/>
  <c r="BV429" i="9"/>
  <c r="BW429" i="9"/>
  <c r="BW422" i="9"/>
  <c r="BV422" i="9"/>
  <c r="BW263" i="9"/>
  <c r="BV263" i="9"/>
  <c r="BW292" i="9"/>
  <c r="BV292" i="9"/>
  <c r="BW392" i="9"/>
  <c r="BV392" i="9"/>
  <c r="BV303" i="9"/>
  <c r="BW303" i="9"/>
  <c r="BV310" i="9"/>
  <c r="BW310" i="9"/>
  <c r="BW50" i="9"/>
  <c r="BV50" i="9"/>
  <c r="BV423" i="9"/>
  <c r="BW423" i="9"/>
  <c r="BV443" i="9"/>
  <c r="BW443" i="9"/>
  <c r="BV302" i="9"/>
  <c r="BW302" i="9"/>
  <c r="BW195" i="9"/>
  <c r="BV195" i="9"/>
  <c r="BV437" i="9"/>
  <c r="BW437" i="9"/>
  <c r="BW147" i="9"/>
  <c r="BV147" i="9"/>
  <c r="BV301" i="9"/>
  <c r="BW301" i="9"/>
  <c r="BV355" i="9"/>
  <c r="BW355" i="9"/>
  <c r="BW399" i="9"/>
  <c r="BV399" i="9"/>
  <c r="BW340" i="9"/>
  <c r="BV340" i="9"/>
  <c r="BW466" i="9"/>
  <c r="BV466" i="9"/>
  <c r="BV461" i="9"/>
  <c r="BW461" i="9"/>
  <c r="BW447" i="9"/>
  <c r="BV447" i="9"/>
  <c r="BV488" i="9"/>
  <c r="BW488" i="9"/>
  <c r="BV383" i="9"/>
  <c r="BW383" i="9"/>
  <c r="BV335" i="9"/>
  <c r="BW335" i="9"/>
  <c r="BW501" i="9"/>
  <c r="BV501" i="9"/>
  <c r="BW465" i="9"/>
  <c r="BV465" i="9"/>
  <c r="BV311" i="9"/>
  <c r="BW311" i="9"/>
  <c r="BV127" i="9"/>
  <c r="BW127" i="9"/>
  <c r="BV108" i="9"/>
  <c r="BW108" i="9"/>
  <c r="BV106" i="9"/>
  <c r="BW106" i="9"/>
  <c r="BW291" i="9"/>
  <c r="BV291" i="9"/>
  <c r="BW486" i="9"/>
  <c r="BV486" i="9"/>
  <c r="BW376" i="9"/>
  <c r="BV376" i="9"/>
  <c r="BV297" i="9"/>
  <c r="BW297" i="9"/>
  <c r="BW92" i="9"/>
  <c r="BV92" i="9"/>
  <c r="BW440" i="9"/>
  <c r="BV440" i="9"/>
  <c r="BW427" i="9"/>
  <c r="BV427" i="9"/>
  <c r="BV278" i="9"/>
  <c r="BW278" i="9"/>
  <c r="BW30" i="9"/>
  <c r="BV30" i="9"/>
  <c r="BV19" i="9"/>
  <c r="BW19" i="9"/>
  <c r="BV330" i="9"/>
  <c r="BW330" i="9"/>
  <c r="BV57" i="9"/>
  <c r="BW57" i="9"/>
  <c r="BV313" i="9"/>
  <c r="BW313" i="9"/>
  <c r="BW347" i="9"/>
  <c r="BV347" i="9"/>
  <c r="CB310" i="9"/>
  <c r="CC310" i="9"/>
  <c r="CB242" i="9"/>
  <c r="CC242" i="9"/>
  <c r="CC477" i="9"/>
  <c r="CB477" i="9"/>
  <c r="CC173" i="9"/>
  <c r="CB173" i="9"/>
  <c r="CC337" i="9"/>
  <c r="CB337" i="9"/>
  <c r="CC251" i="9"/>
  <c r="CB251" i="9"/>
  <c r="CC179" i="9"/>
  <c r="CB179" i="9"/>
  <c r="CB41" i="9"/>
  <c r="CC41" i="9"/>
  <c r="CB185" i="9"/>
  <c r="CC185" i="9"/>
  <c r="CB495" i="9"/>
  <c r="CC495" i="9"/>
  <c r="CC170" i="9"/>
  <c r="CB170" i="9"/>
  <c r="CC364" i="9"/>
  <c r="CB364" i="9"/>
  <c r="CB473" i="9"/>
  <c r="CC473" i="9"/>
  <c r="CB353" i="9"/>
  <c r="CC353" i="9"/>
  <c r="CB119" i="9"/>
  <c r="CC119" i="9"/>
  <c r="CC268" i="9"/>
  <c r="CB268" i="9"/>
  <c r="CB429" i="9"/>
  <c r="CC429" i="9"/>
  <c r="CB363" i="9"/>
  <c r="CC363" i="9"/>
  <c r="CB335" i="9"/>
  <c r="CC335" i="9"/>
  <c r="CB282" i="9"/>
  <c r="CC282" i="9"/>
  <c r="CC286" i="9"/>
  <c r="CB286" i="9"/>
  <c r="CC355" i="9"/>
  <c r="CB355" i="9"/>
  <c r="CC74" i="9"/>
  <c r="CB74" i="9"/>
  <c r="CC263" i="9"/>
  <c r="CB263" i="9"/>
  <c r="CC361" i="9"/>
  <c r="CB361" i="9"/>
  <c r="CC381" i="9"/>
  <c r="CB381" i="9"/>
  <c r="CC287" i="9"/>
  <c r="CB287" i="9"/>
  <c r="CC147" i="9"/>
  <c r="CB147" i="9"/>
  <c r="CC266" i="9"/>
  <c r="CB266" i="9"/>
  <c r="CB10" i="9"/>
  <c r="CC10" i="9"/>
  <c r="BW262" i="9"/>
  <c r="BV262" i="9"/>
  <c r="BV55" i="9"/>
  <c r="BW55" i="9"/>
  <c r="DI473" i="9"/>
  <c r="DJ473" i="9"/>
  <c r="DJ178" i="9"/>
  <c r="DI178" i="9"/>
  <c r="DJ278" i="9"/>
  <c r="DI278" i="9"/>
  <c r="DJ266" i="9"/>
  <c r="DI266" i="9"/>
  <c r="DI362" i="9"/>
  <c r="DJ362" i="9"/>
  <c r="DI329" i="9"/>
  <c r="DJ329" i="9"/>
  <c r="DJ260" i="9"/>
  <c r="DI260" i="9"/>
  <c r="DI412" i="9"/>
  <c r="DJ412" i="9"/>
  <c r="DJ48" i="9"/>
  <c r="DI48" i="9"/>
  <c r="DJ467" i="9"/>
  <c r="DI467" i="9"/>
  <c r="DI322" i="9"/>
  <c r="DJ322" i="9"/>
  <c r="DI493" i="9"/>
  <c r="DJ493" i="9"/>
  <c r="DI364" i="9"/>
  <c r="DJ364" i="9"/>
  <c r="DJ130" i="9"/>
  <c r="DI130" i="9"/>
  <c r="DJ280" i="9"/>
  <c r="DI280" i="9"/>
  <c r="DI340" i="9"/>
  <c r="DJ340" i="9"/>
  <c r="DI45" i="9"/>
  <c r="DJ45" i="9"/>
  <c r="DJ250" i="9"/>
  <c r="DI250" i="9"/>
  <c r="DJ210" i="9"/>
  <c r="DI210" i="9"/>
  <c r="DI394" i="9"/>
  <c r="DJ394" i="9"/>
  <c r="DI175" i="9"/>
  <c r="DJ175" i="9"/>
  <c r="DI165" i="9"/>
  <c r="DJ165" i="9"/>
  <c r="DJ317" i="9"/>
  <c r="DI317" i="9"/>
  <c r="DI113" i="9"/>
  <c r="DJ113" i="9"/>
  <c r="DJ291" i="9"/>
  <c r="DI291" i="9"/>
  <c r="DJ282" i="9"/>
  <c r="DI282" i="9"/>
  <c r="DJ482" i="9"/>
  <c r="DI482" i="9"/>
  <c r="DI355" i="9"/>
  <c r="DJ355" i="9"/>
  <c r="DI314" i="9"/>
  <c r="DJ314" i="9"/>
  <c r="DI391" i="9"/>
  <c r="DJ391" i="9"/>
  <c r="DJ185" i="9"/>
  <c r="DI185" i="9"/>
  <c r="DJ450" i="9"/>
  <c r="DI450" i="9"/>
  <c r="AV208" i="9"/>
  <c r="AU208" i="9"/>
  <c r="CU279" i="9"/>
  <c r="CT279" i="9"/>
  <c r="CT250" i="9"/>
  <c r="CU250" i="9"/>
  <c r="CU203" i="9"/>
  <c r="CT203" i="9"/>
  <c r="CT455" i="9"/>
  <c r="CU455" i="9"/>
  <c r="CT435" i="9"/>
  <c r="CU435" i="9"/>
  <c r="CT294" i="9"/>
  <c r="CU294" i="9"/>
  <c r="CU272" i="9"/>
  <c r="CT272" i="9"/>
  <c r="CT53" i="9"/>
  <c r="CU53" i="9"/>
  <c r="CT287" i="9"/>
  <c r="CU287" i="9"/>
  <c r="CT376" i="9"/>
  <c r="CU376" i="9"/>
  <c r="CU285" i="9"/>
  <c r="CT285" i="9"/>
  <c r="CU327" i="9"/>
  <c r="CT327" i="9"/>
  <c r="CU108" i="9"/>
  <c r="CT108" i="9"/>
  <c r="CT171" i="9"/>
  <c r="CU171" i="9"/>
  <c r="CT484" i="9"/>
  <c r="CU484" i="9"/>
  <c r="CT45" i="9"/>
  <c r="CU45" i="9"/>
  <c r="CU373" i="9"/>
  <c r="CT373" i="9"/>
  <c r="CU454" i="9"/>
  <c r="CT454" i="9"/>
  <c r="CU229" i="9"/>
  <c r="CT229" i="9"/>
  <c r="CT460" i="9"/>
  <c r="CU460" i="9"/>
  <c r="CT262" i="9"/>
  <c r="CU262" i="9"/>
  <c r="CU215" i="9"/>
  <c r="CT215" i="9"/>
  <c r="CU439" i="9"/>
  <c r="CT439" i="9"/>
  <c r="CU181" i="9"/>
  <c r="CT181" i="9"/>
  <c r="CU232" i="9"/>
  <c r="CT232" i="9"/>
  <c r="CT221" i="9"/>
  <c r="CU221" i="9"/>
  <c r="CT91" i="9"/>
  <c r="CU91" i="9"/>
  <c r="CT210" i="9"/>
  <c r="CU210" i="9"/>
  <c r="CT269" i="9"/>
  <c r="CU269" i="9"/>
  <c r="CT463" i="9"/>
  <c r="CU463" i="9"/>
  <c r="BE488" i="9"/>
  <c r="BD488" i="9"/>
  <c r="BE356" i="9"/>
  <c r="BD356" i="9"/>
  <c r="BE172" i="9"/>
  <c r="BD172" i="9"/>
  <c r="BE490" i="9"/>
  <c r="BD490" i="9"/>
  <c r="BD482" i="9"/>
  <c r="BE482" i="9"/>
  <c r="BE447" i="9"/>
  <c r="BD447" i="9"/>
  <c r="BD264" i="9"/>
  <c r="BE264" i="9"/>
  <c r="BE378" i="9"/>
  <c r="BD378" i="9"/>
  <c r="BE275" i="9"/>
  <c r="BD275" i="9"/>
  <c r="BE326" i="9"/>
  <c r="BD326" i="9"/>
  <c r="BD174" i="9"/>
  <c r="BE174" i="9"/>
  <c r="BE184" i="9"/>
  <c r="BD184" i="9"/>
  <c r="BD189" i="9"/>
  <c r="BE189" i="9"/>
  <c r="BE321" i="9"/>
  <c r="BD321" i="9"/>
  <c r="BE440" i="9"/>
  <c r="BD440" i="9"/>
  <c r="BE277" i="9"/>
  <c r="BD277" i="9"/>
  <c r="BE92" i="9"/>
  <c r="BD92" i="9"/>
  <c r="BE446" i="9"/>
  <c r="BD446" i="9"/>
  <c r="BD260" i="9"/>
  <c r="BE260" i="9"/>
  <c r="BE355" i="9"/>
  <c r="BD355" i="9"/>
  <c r="BE407" i="9"/>
  <c r="BD407" i="9"/>
  <c r="BD70" i="9"/>
  <c r="BE70" i="9"/>
  <c r="BE417" i="9"/>
  <c r="BD417" i="9"/>
  <c r="BD214" i="9"/>
  <c r="BE214" i="9"/>
  <c r="BD155" i="9"/>
  <c r="BE155" i="9"/>
  <c r="BD335" i="9"/>
  <c r="BE335" i="9"/>
  <c r="BE449" i="9"/>
  <c r="BD449" i="9"/>
  <c r="BD259" i="9"/>
  <c r="BE259" i="9"/>
  <c r="BE124" i="9"/>
  <c r="BD124" i="9"/>
  <c r="BE153" i="9"/>
  <c r="BD153" i="9"/>
  <c r="BD329" i="9"/>
  <c r="BE329" i="9"/>
  <c r="BE132" i="9"/>
  <c r="BD132" i="9"/>
  <c r="BE340" i="9"/>
  <c r="BD340" i="9"/>
  <c r="BE419" i="9"/>
  <c r="BD419" i="9"/>
  <c r="BD352" i="9"/>
  <c r="BE352" i="9"/>
  <c r="BD427" i="9"/>
  <c r="BE427" i="9"/>
  <c r="BD415" i="9"/>
  <c r="BE415" i="9"/>
  <c r="BE315" i="9"/>
  <c r="BD315" i="9"/>
  <c r="BE363" i="9"/>
  <c r="BD363" i="9"/>
  <c r="BD399" i="9"/>
  <c r="BE399" i="9"/>
  <c r="BT53" i="9"/>
  <c r="BS53" i="9"/>
  <c r="BT233" i="9"/>
  <c r="BS233" i="9"/>
  <c r="BT52" i="9"/>
  <c r="BS52" i="9"/>
  <c r="BT243" i="9"/>
  <c r="BS243" i="9"/>
  <c r="BT303" i="9"/>
  <c r="BS303" i="9"/>
  <c r="BS498" i="9"/>
  <c r="BT498" i="9"/>
  <c r="BS489" i="9"/>
  <c r="BT489" i="9"/>
  <c r="BS448" i="9"/>
  <c r="BT448" i="9"/>
  <c r="BS71" i="9"/>
  <c r="BT71" i="9"/>
  <c r="BS484" i="9"/>
  <c r="BT484" i="9"/>
  <c r="BS492" i="9"/>
  <c r="BT492" i="9"/>
  <c r="BT483" i="9"/>
  <c r="BS483" i="9"/>
  <c r="BT313" i="9"/>
  <c r="BS313" i="9"/>
  <c r="BS503" i="9"/>
  <c r="BT503" i="9"/>
  <c r="BT75" i="9"/>
  <c r="BS75" i="9"/>
  <c r="BS249" i="9"/>
  <c r="BT249" i="9"/>
  <c r="BT88" i="9"/>
  <c r="BS88" i="9"/>
  <c r="BS423" i="9"/>
  <c r="BT423" i="9"/>
  <c r="BS42" i="9"/>
  <c r="BT42" i="9"/>
  <c r="BS144" i="9"/>
  <c r="BT144" i="9"/>
  <c r="BS375" i="9"/>
  <c r="BT375" i="9"/>
  <c r="BT51" i="9"/>
  <c r="BS51" i="9"/>
  <c r="BS294" i="9"/>
  <c r="BT294" i="9"/>
  <c r="BT306" i="9"/>
  <c r="BS306" i="9"/>
  <c r="BS254" i="9"/>
  <c r="BT254" i="9"/>
  <c r="BS220" i="9"/>
  <c r="BT220" i="9"/>
  <c r="BS418" i="9"/>
  <c r="BT418" i="9"/>
  <c r="BS101" i="9"/>
  <c r="BT101" i="9"/>
  <c r="BS179" i="9"/>
  <c r="BT179" i="9"/>
  <c r="BT40" i="9"/>
  <c r="BS40" i="9"/>
  <c r="BS223" i="9"/>
  <c r="BT223" i="9"/>
  <c r="BT327" i="9"/>
  <c r="BS327" i="9"/>
  <c r="BT432" i="9"/>
  <c r="BS432" i="9"/>
  <c r="BT247" i="9"/>
  <c r="BS247" i="9"/>
  <c r="BS385" i="9"/>
  <c r="BT385" i="9"/>
  <c r="BS373" i="9"/>
  <c r="BT373" i="9"/>
  <c r="BT117" i="9"/>
  <c r="BS117" i="9"/>
  <c r="BT69" i="9"/>
  <c r="BS69" i="9"/>
  <c r="BS431" i="9"/>
  <c r="BT431" i="9"/>
  <c r="BS114" i="9"/>
  <c r="BT114" i="9"/>
  <c r="BS175" i="9"/>
  <c r="BT175" i="9"/>
  <c r="BS434" i="9"/>
  <c r="BT434" i="9"/>
  <c r="BS77" i="9"/>
  <c r="BT77" i="9"/>
  <c r="BS250" i="9"/>
  <c r="BT250" i="9"/>
  <c r="BS113" i="9"/>
  <c r="BT113" i="9"/>
  <c r="BS400" i="9"/>
  <c r="BT400" i="9"/>
  <c r="BS443" i="9"/>
  <c r="BT443" i="9"/>
  <c r="BT173" i="9"/>
  <c r="BS173" i="9"/>
  <c r="BS199" i="9"/>
  <c r="BT199" i="9"/>
  <c r="BT181" i="9"/>
  <c r="BS181" i="9"/>
  <c r="BS137" i="9"/>
  <c r="BT137" i="9"/>
  <c r="BT308" i="9"/>
  <c r="BS308" i="9"/>
  <c r="BT302" i="9"/>
  <c r="BS302" i="9"/>
  <c r="BS121" i="9"/>
  <c r="BT121" i="9"/>
  <c r="BS261" i="9"/>
  <c r="BT261" i="9"/>
  <c r="BS424" i="9"/>
  <c r="BT424" i="9"/>
  <c r="BT201" i="9"/>
  <c r="BS201" i="9"/>
  <c r="BT298" i="9"/>
  <c r="BS298" i="9"/>
  <c r="BS146" i="9"/>
  <c r="BT146" i="9"/>
  <c r="BT99" i="9"/>
  <c r="BS99" i="9"/>
  <c r="BT171" i="9"/>
  <c r="BS171" i="9"/>
  <c r="BT312" i="9"/>
  <c r="BS312" i="9"/>
  <c r="BS436" i="9"/>
  <c r="BT436" i="9"/>
  <c r="BS457" i="9"/>
  <c r="BT457" i="9"/>
  <c r="BS126" i="9"/>
  <c r="BT126" i="9"/>
  <c r="BS487" i="9"/>
  <c r="BT487" i="9"/>
  <c r="BT130" i="9"/>
  <c r="BS130" i="9"/>
  <c r="BT461" i="9"/>
  <c r="BS461" i="9"/>
  <c r="BS276" i="9"/>
  <c r="BT276" i="9"/>
  <c r="BS486" i="9"/>
  <c r="BT486" i="9"/>
  <c r="BT209" i="9"/>
  <c r="BS209" i="9"/>
  <c r="BT470" i="9"/>
  <c r="BS470" i="9"/>
  <c r="BS488" i="9"/>
  <c r="BT488" i="9"/>
  <c r="BT345" i="9"/>
  <c r="BS345" i="9"/>
  <c r="BS204" i="9"/>
  <c r="BT204" i="9"/>
  <c r="BS361" i="9"/>
  <c r="BT361" i="9"/>
  <c r="BS441" i="9"/>
  <c r="BT441" i="9"/>
  <c r="BS158" i="9"/>
  <c r="BT158" i="9"/>
  <c r="BS344" i="9"/>
  <c r="BT344" i="9"/>
  <c r="BT325" i="9"/>
  <c r="BS325" i="9"/>
  <c r="BS154" i="9"/>
  <c r="BT154" i="9"/>
  <c r="BT320" i="9"/>
  <c r="BS320" i="9"/>
  <c r="BS406" i="9"/>
  <c r="BT406" i="9"/>
  <c r="BT227" i="9"/>
  <c r="BS227" i="9"/>
  <c r="BT442" i="9"/>
  <c r="BS442" i="9"/>
  <c r="BT297" i="9"/>
  <c r="BS297" i="9"/>
  <c r="BT338" i="9"/>
  <c r="BS338" i="9"/>
  <c r="BS330" i="9"/>
  <c r="BT330" i="9"/>
  <c r="BS382" i="9"/>
  <c r="BT382" i="9"/>
  <c r="BS285" i="9"/>
  <c r="BT285" i="9"/>
  <c r="BS496" i="9"/>
  <c r="BT496" i="9"/>
  <c r="BT217" i="9"/>
  <c r="BS217" i="9"/>
  <c r="BS446" i="9"/>
  <c r="BT446" i="9"/>
  <c r="BS66" i="9"/>
  <c r="BT66" i="9"/>
  <c r="BS407" i="9"/>
  <c r="BT407" i="9"/>
  <c r="BS231" i="9"/>
  <c r="BT231" i="9"/>
  <c r="BS196" i="9"/>
  <c r="BT196" i="9"/>
  <c r="BS168" i="9"/>
  <c r="BT168" i="9"/>
  <c r="BT301" i="9"/>
  <c r="BS301" i="9"/>
  <c r="BT266" i="9"/>
  <c r="BS266" i="9"/>
  <c r="BS257" i="9"/>
  <c r="BT257" i="9"/>
  <c r="BT371" i="9"/>
  <c r="BS371" i="9"/>
  <c r="BS234" i="9"/>
  <c r="BT234" i="9"/>
  <c r="BS422" i="9"/>
  <c r="BT422" i="9"/>
  <c r="BT417" i="9"/>
  <c r="BS417" i="9"/>
  <c r="BS348" i="9"/>
  <c r="BT348" i="9"/>
  <c r="BS341" i="9"/>
  <c r="BT341" i="9"/>
  <c r="BT411" i="9"/>
  <c r="BS411" i="9"/>
  <c r="BS352" i="9"/>
  <c r="BT352" i="9"/>
  <c r="BT305" i="9"/>
  <c r="BS305" i="9"/>
  <c r="BT399" i="9"/>
  <c r="BS399" i="9"/>
  <c r="BS317" i="9"/>
  <c r="BT317" i="9"/>
  <c r="BS222" i="9"/>
  <c r="BT222" i="9"/>
  <c r="BS131" i="9"/>
  <c r="BT131" i="9"/>
  <c r="BT132" i="9"/>
  <c r="BS132" i="9"/>
  <c r="DC166" i="9"/>
  <c r="DD166" i="9"/>
  <c r="DC71" i="9"/>
  <c r="DD71" i="9"/>
  <c r="DD502" i="9"/>
  <c r="DC502" i="9"/>
  <c r="DD178" i="9"/>
  <c r="DC178" i="9"/>
  <c r="DC127" i="9"/>
  <c r="DD127" i="9"/>
  <c r="DC458" i="9"/>
  <c r="DD458" i="9"/>
  <c r="DC481" i="9"/>
  <c r="DD481" i="9"/>
  <c r="DD412" i="9"/>
  <c r="DC412" i="9"/>
  <c r="DC310" i="9"/>
  <c r="DD310" i="9"/>
  <c r="DD473" i="9"/>
  <c r="DC473" i="9"/>
  <c r="DD53" i="9"/>
  <c r="DC53" i="9"/>
  <c r="DD89" i="9"/>
  <c r="DC89" i="9"/>
  <c r="DC495" i="9"/>
  <c r="DD495" i="9"/>
  <c r="DD226" i="9"/>
  <c r="DC226" i="9"/>
  <c r="DD39" i="9"/>
  <c r="DC39" i="9"/>
  <c r="DD46" i="9"/>
  <c r="DC46" i="9"/>
  <c r="DD241" i="9"/>
  <c r="DC241" i="9"/>
  <c r="DD94" i="9"/>
  <c r="DC94" i="9"/>
  <c r="DC50" i="9"/>
  <c r="DD50" i="9"/>
  <c r="DC207" i="9"/>
  <c r="DD207" i="9"/>
  <c r="DD507" i="9"/>
  <c r="DC507" i="9"/>
  <c r="DC435" i="9"/>
  <c r="DD435" i="9"/>
  <c r="DD353" i="9"/>
  <c r="DC353" i="9"/>
  <c r="DC439" i="9"/>
  <c r="DD439" i="9"/>
  <c r="DC134" i="9"/>
  <c r="DD134" i="9"/>
  <c r="DD110" i="9"/>
  <c r="DC110" i="9"/>
  <c r="DC54" i="9"/>
  <c r="DD54" i="9"/>
  <c r="DC45" i="9"/>
  <c r="DD45" i="9"/>
  <c r="DD150" i="9"/>
  <c r="DC150" i="9"/>
  <c r="DC443" i="9"/>
  <c r="DD443" i="9"/>
  <c r="DC41" i="9"/>
  <c r="DD41" i="9"/>
  <c r="DC271" i="9"/>
  <c r="DD271" i="9"/>
  <c r="DD274" i="9"/>
  <c r="DC274" i="9"/>
  <c r="DC42" i="9"/>
  <c r="DD42" i="9"/>
  <c r="DC324" i="9"/>
  <c r="DD324" i="9"/>
  <c r="DC224" i="9"/>
  <c r="DD224" i="9"/>
  <c r="DC67" i="9"/>
  <c r="DD67" i="9"/>
  <c r="DD73" i="9"/>
  <c r="DC73" i="9"/>
  <c r="DD416" i="9"/>
  <c r="DC416" i="9"/>
  <c r="DD116" i="9"/>
  <c r="DC116" i="9"/>
  <c r="DC290" i="9"/>
  <c r="DD290" i="9"/>
  <c r="DD135" i="9"/>
  <c r="DC135" i="9"/>
  <c r="DD173" i="9"/>
  <c r="DC173" i="9"/>
  <c r="DD191" i="9"/>
  <c r="DC191" i="9"/>
  <c r="DC294" i="9"/>
  <c r="DD294" i="9"/>
  <c r="DC142" i="9"/>
  <c r="DD142" i="9"/>
  <c r="DD247" i="9"/>
  <c r="DC247" i="9"/>
  <c r="DD87" i="9"/>
  <c r="DC87" i="9"/>
  <c r="DD397" i="9"/>
  <c r="DC397" i="9"/>
  <c r="DD225" i="9"/>
  <c r="DC225" i="9"/>
  <c r="DD205" i="9"/>
  <c r="DC205" i="9"/>
  <c r="DD213" i="9"/>
  <c r="DC213" i="9"/>
  <c r="DD175" i="9"/>
  <c r="DC175" i="9"/>
  <c r="DD387" i="9"/>
  <c r="DC387" i="9"/>
  <c r="DD242" i="9"/>
  <c r="DC242" i="9"/>
  <c r="DD106" i="9"/>
  <c r="DC106" i="9"/>
  <c r="DD77" i="9"/>
  <c r="DC77" i="9"/>
  <c r="DD499" i="9"/>
  <c r="DC499" i="9"/>
  <c r="DD436" i="9"/>
  <c r="DC436" i="9"/>
  <c r="DD58" i="9"/>
  <c r="DC58" i="9"/>
  <c r="DD219" i="9"/>
  <c r="DC219" i="9"/>
  <c r="DC211" i="9"/>
  <c r="DD211" i="9"/>
  <c r="DD65" i="9"/>
  <c r="DC65" i="9"/>
  <c r="DD137" i="9"/>
  <c r="DC137" i="9"/>
  <c r="DC176" i="9"/>
  <c r="DD176" i="9"/>
  <c r="DC182" i="9"/>
  <c r="DD182" i="9"/>
  <c r="DC302" i="9"/>
  <c r="DD302" i="9"/>
  <c r="DC139" i="9"/>
  <c r="DD139" i="9"/>
  <c r="DC389" i="9"/>
  <c r="DD389" i="9"/>
  <c r="DD312" i="9"/>
  <c r="DC312" i="9"/>
  <c r="DC162" i="9"/>
  <c r="DD162" i="9"/>
  <c r="DC282" i="9"/>
  <c r="DD282" i="9"/>
  <c r="DD143" i="9"/>
  <c r="DC143" i="9"/>
  <c r="DD230" i="9"/>
  <c r="DC230" i="9"/>
  <c r="DC469" i="9"/>
  <c r="DD469" i="9"/>
  <c r="DD115" i="9"/>
  <c r="DC115" i="9"/>
  <c r="DC308" i="9"/>
  <c r="DD308" i="9"/>
  <c r="DD235" i="9"/>
  <c r="DC235" i="9"/>
  <c r="DC383" i="9"/>
  <c r="DD383" i="9"/>
  <c r="DC338" i="9"/>
  <c r="DD338" i="9"/>
  <c r="DC70" i="9"/>
  <c r="DD70" i="9"/>
  <c r="DC105" i="9"/>
  <c r="DD105" i="9"/>
  <c r="DD172" i="9"/>
  <c r="DC172" i="9"/>
  <c r="DC390" i="9"/>
  <c r="DD390" i="9"/>
  <c r="DD209" i="9"/>
  <c r="DC209" i="9"/>
  <c r="DC121" i="9"/>
  <c r="DD121" i="9"/>
  <c r="DC361" i="9"/>
  <c r="DD361" i="9"/>
  <c r="DD474" i="9"/>
  <c r="DC474" i="9"/>
  <c r="DD92" i="9"/>
  <c r="DC92" i="9"/>
  <c r="DD72" i="9"/>
  <c r="DC72" i="9"/>
  <c r="DC470" i="9"/>
  <c r="DD470" i="9"/>
  <c r="DC83" i="9"/>
  <c r="DD83" i="9"/>
  <c r="DC180" i="9"/>
  <c r="DD180" i="9"/>
  <c r="DC323" i="9"/>
  <c r="DD323" i="9"/>
  <c r="DD59" i="9"/>
  <c r="DC59" i="9"/>
  <c r="DD330" i="9"/>
  <c r="DC330" i="9"/>
  <c r="DC234" i="9"/>
  <c r="DD234" i="9"/>
  <c r="DC479" i="9"/>
  <c r="DD479" i="9"/>
  <c r="DD152" i="9"/>
  <c r="DC152" i="9"/>
  <c r="DC216" i="9"/>
  <c r="DD216" i="9"/>
  <c r="DC132" i="9"/>
  <c r="DD132" i="9"/>
  <c r="DD362" i="9"/>
  <c r="DC362" i="9"/>
  <c r="DC441" i="9"/>
  <c r="DD441" i="9"/>
  <c r="DC422" i="9"/>
  <c r="DD422" i="9"/>
  <c r="DC120" i="9"/>
  <c r="DD120" i="9"/>
  <c r="DD322" i="9"/>
  <c r="DC322" i="9"/>
  <c r="DD363" i="9"/>
  <c r="DC363" i="9"/>
  <c r="DD177" i="9"/>
  <c r="DC177" i="9"/>
  <c r="DD118" i="9"/>
  <c r="DC118" i="9"/>
  <c r="DC442" i="9"/>
  <c r="DD442" i="9"/>
  <c r="DC464" i="9"/>
  <c r="DD464" i="9"/>
  <c r="DC160" i="9"/>
  <c r="DD160" i="9"/>
  <c r="DC382" i="9"/>
  <c r="DD382" i="9"/>
  <c r="DC208" i="9"/>
  <c r="DD208" i="9"/>
  <c r="DD333" i="9"/>
  <c r="DC333" i="9"/>
  <c r="DC292" i="9"/>
  <c r="DD292" i="9"/>
  <c r="DC463" i="9"/>
  <c r="DD463" i="9"/>
  <c r="DD355" i="9"/>
  <c r="DC355" i="9"/>
  <c r="DD193" i="9"/>
  <c r="DC193" i="9"/>
  <c r="DD419" i="9"/>
  <c r="DC419" i="9"/>
  <c r="DD427" i="9"/>
  <c r="DC427" i="9"/>
  <c r="DD352" i="9"/>
  <c r="DC352" i="9"/>
  <c r="DC210" i="9"/>
  <c r="DD210" i="9"/>
  <c r="DD478" i="9"/>
  <c r="DC478" i="9"/>
  <c r="DC169" i="9"/>
  <c r="DD169" i="9"/>
  <c r="R53" i="9"/>
  <c r="Q53" i="9"/>
  <c r="Q498" i="9"/>
  <c r="R498" i="9"/>
  <c r="Q420" i="9"/>
  <c r="R420" i="9"/>
  <c r="R303" i="9"/>
  <c r="Q303" i="9"/>
  <c r="Q489" i="9"/>
  <c r="R489" i="9"/>
  <c r="Q401" i="9"/>
  <c r="R401" i="9"/>
  <c r="Q413" i="9"/>
  <c r="R413" i="9"/>
  <c r="R483" i="9"/>
  <c r="Q483" i="9"/>
  <c r="Q284" i="9"/>
  <c r="R284" i="9"/>
  <c r="Q428" i="9"/>
  <c r="R428" i="9"/>
  <c r="R339" i="9"/>
  <c r="Q339" i="9"/>
  <c r="Q178" i="9"/>
  <c r="R178" i="9"/>
  <c r="Q444" i="9"/>
  <c r="R444" i="9"/>
  <c r="R39" i="9"/>
  <c r="Q39" i="9"/>
  <c r="Q44" i="9"/>
  <c r="R44" i="9"/>
  <c r="Q43" i="9"/>
  <c r="R43" i="9"/>
  <c r="Q218" i="9"/>
  <c r="R218" i="9"/>
  <c r="Q187" i="9"/>
  <c r="R187" i="9"/>
  <c r="Q281" i="9"/>
  <c r="R281" i="9"/>
  <c r="R271" i="9"/>
  <c r="Q271" i="9"/>
  <c r="R346" i="9"/>
  <c r="Q346" i="9"/>
  <c r="Q306" i="9"/>
  <c r="R306" i="9"/>
  <c r="R324" i="9"/>
  <c r="Q324" i="9"/>
  <c r="R63" i="9"/>
  <c r="Q63" i="9"/>
  <c r="Q251" i="9"/>
  <c r="R251" i="9"/>
  <c r="R380" i="9"/>
  <c r="Q380" i="9"/>
  <c r="Q164" i="9"/>
  <c r="R164" i="9"/>
  <c r="Q289" i="9"/>
  <c r="R289" i="9"/>
  <c r="R144" i="9"/>
  <c r="Q144" i="9"/>
  <c r="Q239" i="9"/>
  <c r="R239" i="9"/>
  <c r="Q299" i="9"/>
  <c r="R299" i="9"/>
  <c r="Q290" i="9"/>
  <c r="R290" i="9"/>
  <c r="Q385" i="9"/>
  <c r="R385" i="9"/>
  <c r="Q117" i="9"/>
  <c r="R117" i="9"/>
  <c r="R261" i="9"/>
  <c r="Q261" i="9"/>
  <c r="R213" i="9"/>
  <c r="Q213" i="9"/>
  <c r="Q237" i="9"/>
  <c r="R237" i="9"/>
  <c r="Q113" i="9"/>
  <c r="R113" i="9"/>
  <c r="R119" i="9"/>
  <c r="Q119" i="9"/>
  <c r="Q94" i="9"/>
  <c r="R94" i="9"/>
  <c r="R364" i="9"/>
  <c r="Q364" i="9"/>
  <c r="R135" i="9"/>
  <c r="Q135" i="9"/>
  <c r="R238" i="9"/>
  <c r="Q238" i="9"/>
  <c r="R128" i="9"/>
  <c r="Q128" i="9"/>
  <c r="R416" i="9"/>
  <c r="Q416" i="9"/>
  <c r="R247" i="9"/>
  <c r="Q247" i="9"/>
  <c r="R73" i="9"/>
  <c r="Q73" i="9"/>
  <c r="Q143" i="9"/>
  <c r="R143" i="9"/>
  <c r="Q397" i="9"/>
  <c r="R397" i="9"/>
  <c r="R191" i="9"/>
  <c r="Q191" i="9"/>
  <c r="Q185" i="9"/>
  <c r="R185" i="9"/>
  <c r="Q424" i="9"/>
  <c r="R424" i="9"/>
  <c r="R454" i="9"/>
  <c r="Q454" i="9"/>
  <c r="R361" i="9"/>
  <c r="Q361" i="9"/>
  <c r="R288" i="9"/>
  <c r="Q288" i="9"/>
  <c r="R312" i="9"/>
  <c r="Q312" i="9"/>
  <c r="R195" i="9"/>
  <c r="Q195" i="9"/>
  <c r="Q272" i="9"/>
  <c r="R272" i="9"/>
  <c r="Q296" i="9"/>
  <c r="R296" i="9"/>
  <c r="Q487" i="9"/>
  <c r="R487" i="9"/>
  <c r="Q372" i="9"/>
  <c r="R372" i="9"/>
  <c r="Q180" i="9"/>
  <c r="R180" i="9"/>
  <c r="Q157" i="9"/>
  <c r="R157" i="9"/>
  <c r="Q461" i="9"/>
  <c r="R461" i="9"/>
  <c r="Q161" i="9"/>
  <c r="R161" i="9"/>
  <c r="R235" i="9"/>
  <c r="Q235" i="9"/>
  <c r="Q245" i="9"/>
  <c r="R245" i="9"/>
  <c r="Q351" i="9"/>
  <c r="R351" i="9"/>
  <c r="R389" i="9"/>
  <c r="Q389" i="9"/>
  <c r="Q388" i="9"/>
  <c r="R388" i="9"/>
  <c r="Q90" i="9"/>
  <c r="R90" i="9"/>
  <c r="R286" i="9"/>
  <c r="Q286" i="9"/>
  <c r="Q158" i="9"/>
  <c r="R158" i="9"/>
  <c r="R163" i="9"/>
  <c r="Q163" i="9"/>
  <c r="Q91" i="9"/>
  <c r="R91" i="9"/>
  <c r="R297" i="9"/>
  <c r="Q297" i="9"/>
  <c r="R227" i="9"/>
  <c r="Q227" i="9"/>
  <c r="Q184" i="9"/>
  <c r="R184" i="9"/>
  <c r="Q211" i="9"/>
  <c r="R211" i="9"/>
  <c r="R215" i="9"/>
  <c r="Q215" i="9"/>
  <c r="Q421" i="9"/>
  <c r="R421" i="9"/>
  <c r="Q188" i="9"/>
  <c r="R188" i="9"/>
  <c r="Q490" i="9"/>
  <c r="R490" i="9"/>
  <c r="R152" i="9"/>
  <c r="Q152" i="9"/>
  <c r="Q100" i="9"/>
  <c r="R100" i="9"/>
  <c r="Q209" i="9"/>
  <c r="R209" i="9"/>
  <c r="R390" i="9"/>
  <c r="Q390" i="9"/>
  <c r="Q440" i="9"/>
  <c r="R440" i="9"/>
  <c r="R196" i="9"/>
  <c r="Q196" i="9"/>
  <c r="R217" i="9"/>
  <c r="Q217" i="9"/>
  <c r="Q326" i="9"/>
  <c r="R326" i="9"/>
  <c r="R269" i="9"/>
  <c r="Q269" i="9"/>
  <c r="R168" i="9"/>
  <c r="Q168" i="9"/>
  <c r="R228" i="9"/>
  <c r="Q228" i="9"/>
  <c r="Q70" i="9"/>
  <c r="R70" i="9"/>
  <c r="Q393" i="9"/>
  <c r="R393" i="9"/>
  <c r="R62" i="9"/>
  <c r="Q62" i="9"/>
  <c r="R192" i="9"/>
  <c r="Q192" i="9"/>
  <c r="R348" i="9"/>
  <c r="Q348" i="9"/>
  <c r="Q371" i="9"/>
  <c r="R371" i="9"/>
  <c r="Q433" i="9"/>
  <c r="R433" i="9"/>
  <c r="R285" i="9"/>
  <c r="Q285" i="9"/>
  <c r="R411" i="9"/>
  <c r="Q411" i="9"/>
  <c r="R359" i="9"/>
  <c r="Q359" i="9"/>
  <c r="R60" i="9"/>
  <c r="Q60" i="9"/>
  <c r="R352" i="9"/>
  <c r="Q352" i="9"/>
  <c r="Q367" i="9"/>
  <c r="R367" i="9"/>
  <c r="Q363" i="9"/>
  <c r="R363" i="9"/>
  <c r="Q317" i="9"/>
  <c r="R317" i="9"/>
  <c r="R309" i="9"/>
  <c r="Q309" i="9"/>
  <c r="R355" i="9"/>
  <c r="Q355" i="9"/>
  <c r="R340" i="9"/>
  <c r="Q340" i="9"/>
  <c r="Q463" i="9"/>
  <c r="R463" i="9"/>
  <c r="Q329" i="9"/>
  <c r="R329" i="9"/>
  <c r="R315" i="9"/>
  <c r="Q315" i="9"/>
  <c r="AC313" i="9"/>
  <c r="AD313" i="9"/>
  <c r="AC350" i="9"/>
  <c r="AD350" i="9"/>
  <c r="AC349" i="9"/>
  <c r="AD349" i="9"/>
  <c r="AC310" i="9"/>
  <c r="AD310" i="9"/>
  <c r="AD413" i="9"/>
  <c r="AC413" i="9"/>
  <c r="AD483" i="9"/>
  <c r="AC483" i="9"/>
  <c r="AD284" i="9"/>
  <c r="AC284" i="9"/>
  <c r="AC334" i="9"/>
  <c r="AD334" i="9"/>
  <c r="AC370" i="9"/>
  <c r="AD370" i="9"/>
  <c r="AC477" i="9"/>
  <c r="AD477" i="9"/>
  <c r="AD412" i="9"/>
  <c r="AC412" i="9"/>
  <c r="AD481" i="9"/>
  <c r="AC481" i="9"/>
  <c r="AC303" i="9"/>
  <c r="AD303" i="9"/>
  <c r="AC156" i="9"/>
  <c r="AD156" i="9"/>
  <c r="AC254" i="9"/>
  <c r="AD254" i="9"/>
  <c r="AC418" i="9"/>
  <c r="AD418" i="9"/>
  <c r="AC366" i="9"/>
  <c r="AD366" i="9"/>
  <c r="AD385" i="9"/>
  <c r="AC385" i="9"/>
  <c r="AC54" i="9"/>
  <c r="AD54" i="9"/>
  <c r="AD45" i="9"/>
  <c r="AC45" i="9"/>
  <c r="AD223" i="9"/>
  <c r="AC223" i="9"/>
  <c r="AC327" i="9"/>
  <c r="AD327" i="9"/>
  <c r="AC251" i="9"/>
  <c r="AD251" i="9"/>
  <c r="AC380" i="9"/>
  <c r="AD380" i="9"/>
  <c r="AC164" i="9"/>
  <c r="AD164" i="9"/>
  <c r="AD289" i="9"/>
  <c r="AC289" i="9"/>
  <c r="AC144" i="9"/>
  <c r="AD144" i="9"/>
  <c r="AD239" i="9"/>
  <c r="AC239" i="9"/>
  <c r="AD455" i="9"/>
  <c r="AC455" i="9"/>
  <c r="AC218" i="9"/>
  <c r="AD218" i="9"/>
  <c r="AD117" i="9"/>
  <c r="AC117" i="9"/>
  <c r="AD261" i="9"/>
  <c r="AC261" i="9"/>
  <c r="AC400" i="9"/>
  <c r="AD400" i="9"/>
  <c r="AC426" i="9"/>
  <c r="AD426" i="9"/>
  <c r="AC224" i="9"/>
  <c r="AD224" i="9"/>
  <c r="AD119" i="9"/>
  <c r="AC119" i="9"/>
  <c r="AC250" i="9"/>
  <c r="AD250" i="9"/>
  <c r="AD67" i="9"/>
  <c r="AC67" i="9"/>
  <c r="AC122" i="9"/>
  <c r="AD122" i="9"/>
  <c r="AC205" i="9"/>
  <c r="AD205" i="9"/>
  <c r="AD468" i="9"/>
  <c r="AC468" i="9"/>
  <c r="AC181" i="9"/>
  <c r="AD181" i="9"/>
  <c r="AC76" i="9"/>
  <c r="AD76" i="9"/>
  <c r="AC414" i="9"/>
  <c r="AD414" i="9"/>
  <c r="AD283" i="9"/>
  <c r="AC283" i="9"/>
  <c r="AC194" i="9"/>
  <c r="AD194" i="9"/>
  <c r="AD197" i="9"/>
  <c r="AC197" i="9"/>
  <c r="AD299" i="9"/>
  <c r="AC299" i="9"/>
  <c r="AC290" i="9"/>
  <c r="AD290" i="9"/>
  <c r="AD151" i="9"/>
  <c r="AC151" i="9"/>
  <c r="AD466" i="9"/>
  <c r="AC466" i="9"/>
  <c r="AD232" i="9"/>
  <c r="AC232" i="9"/>
  <c r="AD148" i="9"/>
  <c r="AC148" i="9"/>
  <c r="AC204" i="9"/>
  <c r="AD204" i="9"/>
  <c r="AC262" i="9"/>
  <c r="AD262" i="9"/>
  <c r="AC457" i="9"/>
  <c r="AD457" i="9"/>
  <c r="AC291" i="9"/>
  <c r="AD291" i="9"/>
  <c r="AC376" i="9"/>
  <c r="AD376" i="9"/>
  <c r="AC141" i="9"/>
  <c r="AD141" i="9"/>
  <c r="AD497" i="9"/>
  <c r="AC497" i="9"/>
  <c r="AD379" i="9"/>
  <c r="AC379" i="9"/>
  <c r="AD345" i="9"/>
  <c r="AC345" i="9"/>
  <c r="AC137" i="9"/>
  <c r="AD137" i="9"/>
  <c r="AD276" i="9"/>
  <c r="AC276" i="9"/>
  <c r="AC389" i="9"/>
  <c r="AD389" i="9"/>
  <c r="AD296" i="9"/>
  <c r="AC296" i="9"/>
  <c r="AC406" i="9"/>
  <c r="AD406" i="9"/>
  <c r="AD482" i="9"/>
  <c r="AC482" i="9"/>
  <c r="AC333" i="9"/>
  <c r="AD333" i="9"/>
  <c r="AD112" i="9"/>
  <c r="AC112" i="9"/>
  <c r="AC275" i="9"/>
  <c r="AD275" i="9"/>
  <c r="AC335" i="9"/>
  <c r="AD335" i="9"/>
  <c r="AC215" i="9"/>
  <c r="AD215" i="9"/>
  <c r="AC258" i="9"/>
  <c r="AD258" i="9"/>
  <c r="AC490" i="9"/>
  <c r="AD490" i="9"/>
  <c r="AD172" i="9"/>
  <c r="AC172" i="9"/>
  <c r="AC162" i="9"/>
  <c r="AD162" i="9"/>
  <c r="AD470" i="9"/>
  <c r="AC470" i="9"/>
  <c r="AC146" i="9"/>
  <c r="AD146" i="9"/>
  <c r="AC384" i="9"/>
  <c r="AD384" i="9"/>
  <c r="AD105" i="9"/>
  <c r="AC105" i="9"/>
  <c r="AD377" i="9"/>
  <c r="AC377" i="9"/>
  <c r="AD388" i="9"/>
  <c r="AC388" i="9"/>
  <c r="AC214" i="9"/>
  <c r="AD214" i="9"/>
  <c r="AC367" i="9"/>
  <c r="AD367" i="9"/>
  <c r="AC217" i="9"/>
  <c r="AD217" i="9"/>
  <c r="AD326" i="9"/>
  <c r="AC326" i="9"/>
  <c r="AD409" i="9"/>
  <c r="AC409" i="9"/>
  <c r="AC208" i="9"/>
  <c r="AD208" i="9"/>
  <c r="AC449" i="9"/>
  <c r="AD449" i="9"/>
  <c r="AC228" i="9"/>
  <c r="AD228" i="9"/>
  <c r="AD404" i="9"/>
  <c r="AC404" i="9"/>
  <c r="AD358" i="9"/>
  <c r="AC358" i="9"/>
  <c r="AC280" i="9"/>
  <c r="AD280" i="9"/>
  <c r="AC285" i="9"/>
  <c r="AD285" i="9"/>
  <c r="AC478" i="9"/>
  <c r="AD478" i="9"/>
  <c r="AC186" i="9"/>
  <c r="AD186" i="9"/>
  <c r="AD120" i="9"/>
  <c r="AC120" i="9"/>
  <c r="AC359" i="9"/>
  <c r="AD359" i="9"/>
  <c r="AD392" i="9"/>
  <c r="AC392" i="9"/>
  <c r="AD177" i="9"/>
  <c r="AC177" i="9"/>
  <c r="AC189" i="9"/>
  <c r="AD189" i="9"/>
  <c r="AC210" i="9"/>
  <c r="AD210" i="9"/>
  <c r="AD493" i="9"/>
  <c r="AC493" i="9"/>
  <c r="AD386" i="9"/>
  <c r="AC386" i="9"/>
  <c r="AC132" i="9"/>
  <c r="AD132" i="9"/>
  <c r="AC456" i="9"/>
  <c r="AD456" i="9"/>
  <c r="AC463" i="9"/>
  <c r="AD463" i="9"/>
  <c r="AD341" i="9"/>
  <c r="AC341" i="9"/>
  <c r="AD475" i="9"/>
  <c r="AC475" i="9"/>
  <c r="AC465" i="9"/>
  <c r="AD465" i="9"/>
  <c r="DJ25" i="9"/>
  <c r="DI25" i="9"/>
  <c r="AP12" i="9"/>
  <c r="AO12" i="9"/>
  <c r="BW12" i="9"/>
  <c r="BV12" i="9"/>
  <c r="BM12" i="9"/>
  <c r="BN12" i="9"/>
  <c r="BT12" i="9"/>
  <c r="BS12" i="9"/>
  <c r="BH12" i="9"/>
  <c r="BG12" i="9"/>
  <c r="CB13" i="9"/>
  <c r="CC13" i="9"/>
  <c r="AY13" i="9"/>
  <c r="AX13" i="9"/>
  <c r="CW13" i="9"/>
  <c r="CX13" i="9"/>
  <c r="DF13" i="9"/>
  <c r="DG13" i="9"/>
  <c r="BM14" i="9"/>
  <c r="BN14" i="9"/>
  <c r="BB14" i="9"/>
  <c r="BA14" i="9"/>
  <c r="BD15" i="9"/>
  <c r="BE15" i="9"/>
  <c r="Q14" i="9"/>
  <c r="R14" i="9"/>
  <c r="CQ14" i="9"/>
  <c r="CR14" i="9"/>
  <c r="R15" i="9"/>
  <c r="Q15" i="9"/>
  <c r="CC16" i="9"/>
  <c r="CB16" i="9"/>
  <c r="BN15" i="9"/>
  <c r="BM15" i="9"/>
  <c r="AJ16" i="9"/>
  <c r="AI16" i="9"/>
  <c r="CT16" i="9"/>
  <c r="CU16" i="9"/>
  <c r="BZ16" i="9"/>
  <c r="BY16" i="9"/>
  <c r="U16" i="9"/>
  <c r="T16" i="9"/>
  <c r="CT17" i="9"/>
  <c r="CU17" i="9"/>
  <c r="AD17" i="9"/>
  <c r="AC17" i="9"/>
  <c r="CK17" i="9"/>
  <c r="CL17" i="9"/>
  <c r="BM16" i="9"/>
  <c r="BN16" i="9"/>
  <c r="CE18" i="9"/>
  <c r="CF18" i="9"/>
  <c r="CI18" i="9"/>
  <c r="CH18" i="9"/>
  <c r="BE18" i="9"/>
  <c r="BD18" i="9"/>
  <c r="AP18" i="9"/>
  <c r="AO18" i="9"/>
  <c r="AF18" i="9"/>
  <c r="AG18" i="9"/>
  <c r="BH21" i="9"/>
  <c r="BG21" i="9"/>
  <c r="AF21" i="9"/>
  <c r="AG21" i="9"/>
  <c r="DD21" i="9"/>
  <c r="DC21" i="9"/>
  <c r="CH21" i="9"/>
  <c r="CI21" i="9"/>
  <c r="CW22" i="9"/>
  <c r="CX22" i="9"/>
  <c r="AC22" i="9"/>
  <c r="AD22" i="9"/>
  <c r="AP23" i="9"/>
  <c r="AO23" i="9"/>
  <c r="CL23" i="9"/>
  <c r="CK23" i="9"/>
  <c r="BM24" i="9"/>
  <c r="BN24" i="9"/>
  <c r="BY23" i="9"/>
  <c r="BZ23" i="9"/>
  <c r="BQ24" i="9"/>
  <c r="BP24" i="9"/>
  <c r="CB24" i="9"/>
  <c r="CC24" i="9"/>
  <c r="AC24" i="9"/>
  <c r="AD24" i="9"/>
  <c r="Z24" i="9"/>
  <c r="AA24" i="9"/>
  <c r="Z25" i="9"/>
  <c r="AA25" i="9"/>
  <c r="Z26" i="9"/>
  <c r="AA26" i="9"/>
  <c r="CK27" i="9"/>
  <c r="CL27" i="9"/>
  <c r="BE26" i="9"/>
  <c r="BD26" i="9"/>
  <c r="BY27" i="9"/>
  <c r="BZ27" i="9"/>
  <c r="CK28" i="9"/>
  <c r="CL28" i="9"/>
  <c r="AI27" i="9"/>
  <c r="AJ27" i="9"/>
  <c r="DD28" i="9"/>
  <c r="DC28" i="9"/>
  <c r="DF27" i="9"/>
  <c r="DG27" i="9"/>
  <c r="T29" i="9"/>
  <c r="U29" i="9"/>
  <c r="BD29" i="9"/>
  <c r="BE29" i="9"/>
  <c r="DC29" i="9"/>
  <c r="DD29" i="9"/>
  <c r="CF29" i="9"/>
  <c r="CE29" i="9"/>
  <c r="DF28" i="9"/>
  <c r="DG28" i="9"/>
  <c r="AC30" i="9"/>
  <c r="AD30" i="9"/>
  <c r="DC35" i="9"/>
  <c r="DD35" i="9"/>
  <c r="DM11" i="9"/>
  <c r="DL11" i="9"/>
  <c r="CX24" i="9"/>
  <c r="CW24" i="9"/>
  <c r="DM29" i="9"/>
  <c r="DL29" i="9"/>
  <c r="DL28" i="9"/>
  <c r="DM28" i="9"/>
  <c r="CW23" i="9"/>
  <c r="CX23" i="9"/>
  <c r="DD31" i="9"/>
  <c r="DC31" i="9"/>
  <c r="BZ35" i="9"/>
  <c r="BY35" i="9"/>
  <c r="AY33" i="9"/>
  <c r="AX33" i="9"/>
  <c r="AX31" i="9"/>
  <c r="AY31" i="9"/>
  <c r="AX29" i="9"/>
  <c r="AY29" i="9"/>
  <c r="CW28" i="9"/>
  <c r="CX28" i="9"/>
  <c r="DM35" i="9"/>
  <c r="DL35" i="9"/>
  <c r="CQ30" i="9"/>
  <c r="CR30" i="9"/>
  <c r="CX36" i="9"/>
  <c r="CW36" i="9"/>
  <c r="CI22" i="9"/>
  <c r="CH22" i="9"/>
  <c r="DF12" i="9"/>
  <c r="DG12" i="9"/>
  <c r="DG11" i="9"/>
  <c r="DF11" i="9"/>
  <c r="DG351" i="9"/>
  <c r="DF351" i="9"/>
  <c r="DG484" i="9"/>
  <c r="DF484" i="9"/>
  <c r="DF428" i="9"/>
  <c r="DG428" i="9"/>
  <c r="DG489" i="9"/>
  <c r="DF489" i="9"/>
  <c r="DG365" i="9"/>
  <c r="DF365" i="9"/>
  <c r="DF187" i="9"/>
  <c r="DG187" i="9"/>
  <c r="DG346" i="9"/>
  <c r="DF346" i="9"/>
  <c r="DF238" i="9"/>
  <c r="DG238" i="9"/>
  <c r="DF304" i="9"/>
  <c r="DG304" i="9"/>
  <c r="DG94" i="9"/>
  <c r="DF94" i="9"/>
  <c r="DF245" i="9"/>
  <c r="DG245" i="9"/>
  <c r="DG72" i="9"/>
  <c r="DF72" i="9"/>
  <c r="DF296" i="9"/>
  <c r="DG296" i="9"/>
  <c r="DG390" i="9"/>
  <c r="DF390" i="9"/>
  <c r="DG408" i="9"/>
  <c r="DF408" i="9"/>
  <c r="DF66" i="9"/>
  <c r="DG66" i="9"/>
  <c r="DG477" i="9"/>
  <c r="DF477" i="9"/>
  <c r="DF310" i="9"/>
  <c r="DG310" i="9"/>
  <c r="DF75" i="9"/>
  <c r="DG75" i="9"/>
  <c r="DF39" i="9"/>
  <c r="DG39" i="9"/>
  <c r="DF88" i="9"/>
  <c r="DG88" i="9"/>
  <c r="DF191" i="9"/>
  <c r="DG191" i="9"/>
  <c r="DF443" i="9"/>
  <c r="DG443" i="9"/>
  <c r="DG199" i="9"/>
  <c r="DF199" i="9"/>
  <c r="DG302" i="9"/>
  <c r="DF302" i="9"/>
  <c r="DF105" i="9"/>
  <c r="DG105" i="9"/>
  <c r="DF421" i="9"/>
  <c r="DG421" i="9"/>
  <c r="DF81" i="9"/>
  <c r="DG81" i="9"/>
  <c r="DG208" i="9"/>
  <c r="DF208" i="9"/>
  <c r="DG349" i="9"/>
  <c r="DF349" i="9"/>
  <c r="DG503" i="9"/>
  <c r="DF503" i="9"/>
  <c r="DG149" i="9"/>
  <c r="DF149" i="9"/>
  <c r="DG101" i="9"/>
  <c r="DF101" i="9"/>
  <c r="DF183" i="9"/>
  <c r="DG183" i="9"/>
  <c r="DF261" i="9"/>
  <c r="DG261" i="9"/>
  <c r="DG232" i="9"/>
  <c r="DF232" i="9"/>
  <c r="DF330" i="9"/>
  <c r="DG330" i="9"/>
  <c r="DG260" i="9"/>
  <c r="DF260" i="9"/>
  <c r="DG317" i="9"/>
  <c r="DF317" i="9"/>
  <c r="DF178" i="9"/>
  <c r="DG178" i="9"/>
  <c r="DF498" i="9"/>
  <c r="DG498" i="9"/>
  <c r="DG439" i="9"/>
  <c r="DF439" i="9"/>
  <c r="DG190" i="9"/>
  <c r="DF190" i="9"/>
  <c r="DG283" i="9"/>
  <c r="DF283" i="9"/>
  <c r="DF119" i="9"/>
  <c r="DG119" i="9"/>
  <c r="DG368" i="9"/>
  <c r="DF368" i="9"/>
  <c r="DF505" i="9"/>
  <c r="DG505" i="9"/>
  <c r="DF172" i="9"/>
  <c r="DG172" i="9"/>
  <c r="DG479" i="9"/>
  <c r="DF479" i="9"/>
  <c r="DF215" i="9"/>
  <c r="DG215" i="9"/>
  <c r="DG132" i="9"/>
  <c r="DF132" i="9"/>
  <c r="DG52" i="9"/>
  <c r="DF52" i="9"/>
  <c r="DF226" i="9"/>
  <c r="DG226" i="9"/>
  <c r="DG45" i="9"/>
  <c r="DF45" i="9"/>
  <c r="DF104" i="9"/>
  <c r="DG104" i="9"/>
  <c r="DF327" i="9"/>
  <c r="DG327" i="9"/>
  <c r="DF287" i="9"/>
  <c r="DG287" i="9"/>
  <c r="DG364" i="9"/>
  <c r="DF364" i="9"/>
  <c r="DF490" i="9"/>
  <c r="DG490" i="9"/>
  <c r="DF90" i="9"/>
  <c r="DG90" i="9"/>
  <c r="DG233" i="9"/>
  <c r="DF233" i="9"/>
  <c r="DF460" i="9"/>
  <c r="DG460" i="9"/>
  <c r="DF281" i="9"/>
  <c r="DG281" i="9"/>
  <c r="DG324" i="9"/>
  <c r="DF324" i="9"/>
  <c r="DF140" i="9"/>
  <c r="DG140" i="9"/>
  <c r="DG108" i="9"/>
  <c r="DF108" i="9"/>
  <c r="DF129" i="9"/>
  <c r="DG129" i="9"/>
  <c r="DG212" i="9"/>
  <c r="DF212" i="9"/>
  <c r="DF258" i="9"/>
  <c r="DG258" i="9"/>
  <c r="DF120" i="9"/>
  <c r="DG120" i="9"/>
  <c r="DF438" i="9"/>
  <c r="DG438" i="9"/>
  <c r="DF313" i="9"/>
  <c r="DG313" i="9"/>
  <c r="DF57" i="9"/>
  <c r="DG57" i="9"/>
  <c r="DF255" i="9"/>
  <c r="DG255" i="9"/>
  <c r="DG391" i="9"/>
  <c r="DF391" i="9"/>
  <c r="DG247" i="9"/>
  <c r="DF247" i="9"/>
  <c r="DF213" i="9"/>
  <c r="DG213" i="9"/>
  <c r="DF103" i="9"/>
  <c r="DG103" i="9"/>
  <c r="DF230" i="9"/>
  <c r="DG230" i="9"/>
  <c r="DF308" i="9"/>
  <c r="DG308" i="9"/>
  <c r="DF316" i="9"/>
  <c r="DG316" i="9"/>
  <c r="DF68" i="9"/>
  <c r="DG68" i="9"/>
  <c r="DG124" i="9"/>
  <c r="DF124" i="9"/>
  <c r="DF278" i="9"/>
  <c r="DG278" i="9"/>
  <c r="DF470" i="9"/>
  <c r="DG470" i="9"/>
  <c r="DF295" i="9"/>
  <c r="DG295" i="9"/>
  <c r="DG395" i="9"/>
  <c r="DF395" i="9"/>
  <c r="DG342" i="9"/>
  <c r="DF342" i="9"/>
  <c r="DF337" i="9"/>
  <c r="DG337" i="9"/>
  <c r="DG415" i="9"/>
  <c r="DF415" i="9"/>
  <c r="DG500" i="9"/>
  <c r="DF500" i="9"/>
  <c r="DG471" i="9"/>
  <c r="DF471" i="9"/>
  <c r="DG393" i="9"/>
  <c r="DF393" i="9"/>
  <c r="DF265" i="9"/>
  <c r="DG265" i="9"/>
  <c r="DG272" i="9"/>
  <c r="DF272" i="9"/>
  <c r="DF146" i="9"/>
  <c r="DG146" i="9"/>
  <c r="DF417" i="9"/>
  <c r="DG417" i="9"/>
  <c r="DG377" i="9"/>
  <c r="DF377" i="9"/>
  <c r="DG338" i="9"/>
  <c r="DF338" i="9"/>
  <c r="DG371" i="9"/>
  <c r="DF371" i="9"/>
  <c r="DF78" i="9"/>
  <c r="DG78" i="9"/>
  <c r="DF411" i="9"/>
  <c r="DG411" i="9"/>
  <c r="DG298" i="9"/>
  <c r="DF298" i="9"/>
  <c r="DF376" i="9"/>
  <c r="DG376" i="9"/>
  <c r="DF216" i="9"/>
  <c r="DG216" i="9"/>
  <c r="DF244" i="9"/>
  <c r="DG244" i="9"/>
  <c r="DF91" i="9"/>
  <c r="DG91" i="9"/>
  <c r="DG188" i="9"/>
  <c r="DF188" i="9"/>
  <c r="DG80" i="9"/>
  <c r="DF80" i="9"/>
  <c r="DF465" i="9"/>
  <c r="DG465" i="9"/>
  <c r="DG396" i="9"/>
  <c r="DF396" i="9"/>
  <c r="DF182" i="9"/>
  <c r="DG182" i="9"/>
  <c r="DF466" i="9"/>
  <c r="DG466" i="9"/>
  <c r="DF157" i="9"/>
  <c r="DG157" i="9"/>
  <c r="DF452" i="9"/>
  <c r="DG452" i="9"/>
  <c r="DF221" i="9"/>
  <c r="DG221" i="9"/>
  <c r="DF383" i="9"/>
  <c r="DG383" i="9"/>
  <c r="DF174" i="9"/>
  <c r="DG174" i="9"/>
  <c r="DG440" i="9"/>
  <c r="DF440" i="9"/>
  <c r="DG496" i="9"/>
  <c r="DF496" i="9"/>
  <c r="DG419" i="9"/>
  <c r="DF419" i="9"/>
  <c r="U32" i="9"/>
  <c r="T32" i="9"/>
  <c r="DG462" i="9"/>
  <c r="DF462" i="9"/>
  <c r="DG388" i="9"/>
  <c r="DF388" i="9"/>
  <c r="DG217" i="9"/>
  <c r="DF217" i="9"/>
  <c r="DG181" i="9"/>
  <c r="DF181" i="9"/>
  <c r="DF53" i="9"/>
  <c r="DG53" i="9"/>
  <c r="BW252" i="9"/>
  <c r="BV252" i="9"/>
  <c r="BV286" i="9"/>
  <c r="BW286" i="9"/>
  <c r="BV68" i="9"/>
  <c r="BW68" i="9"/>
  <c r="BW67" i="9"/>
  <c r="BV67" i="9"/>
  <c r="BV41" i="9"/>
  <c r="BW41" i="9"/>
  <c r="BV394" i="9"/>
  <c r="BW394" i="9"/>
  <c r="BW484" i="9"/>
  <c r="BV484" i="9"/>
  <c r="T27" i="9"/>
  <c r="U27" i="9"/>
  <c r="Q33" i="9"/>
  <c r="R33" i="9"/>
  <c r="AU19" i="9"/>
  <c r="AV19" i="9"/>
  <c r="BV132" i="9"/>
  <c r="BW132" i="9"/>
  <c r="BV345" i="9"/>
  <c r="BW345" i="9"/>
  <c r="BV453" i="9"/>
  <c r="BW453" i="9"/>
  <c r="BV293" i="9"/>
  <c r="BW293" i="9"/>
  <c r="BW327" i="9"/>
  <c r="BV327" i="9"/>
  <c r="BV167" i="9"/>
  <c r="BW167" i="9"/>
  <c r="BV334" i="9"/>
  <c r="BW334" i="9"/>
  <c r="AU20" i="9"/>
  <c r="AV20" i="9"/>
  <c r="BW222" i="9"/>
  <c r="BV222" i="9"/>
  <c r="BV258" i="9"/>
  <c r="BW258" i="9"/>
  <c r="BW406" i="9"/>
  <c r="BV406" i="9"/>
  <c r="BW296" i="9"/>
  <c r="BV296" i="9"/>
  <c r="BV432" i="9"/>
  <c r="BW432" i="9"/>
  <c r="BW289" i="9"/>
  <c r="BV289" i="9"/>
  <c r="BV76" i="9"/>
  <c r="BW76" i="9"/>
  <c r="BW498" i="9"/>
  <c r="BV498" i="9"/>
  <c r="BW53" i="9"/>
  <c r="BV53" i="9"/>
  <c r="BW169" i="9"/>
  <c r="BV169" i="9"/>
  <c r="BV362" i="9"/>
  <c r="BW362" i="9"/>
  <c r="BV424" i="9"/>
  <c r="BW424" i="9"/>
  <c r="BW434" i="9"/>
  <c r="BV434" i="9"/>
  <c r="BW366" i="9"/>
  <c r="BV366" i="9"/>
  <c r="BV187" i="9"/>
  <c r="BW187" i="9"/>
  <c r="BV205" i="9"/>
  <c r="BW205" i="9"/>
  <c r="BW343" i="9"/>
  <c r="BV343" i="9"/>
  <c r="CN33" i="9"/>
  <c r="CO33" i="9"/>
  <c r="CN32" i="9"/>
  <c r="CO32" i="9"/>
  <c r="CO28" i="9"/>
  <c r="CN28" i="9"/>
  <c r="CO10" i="9"/>
  <c r="CN10" i="9"/>
  <c r="AV15" i="9"/>
  <c r="AU15" i="9"/>
  <c r="BQ109" i="9"/>
  <c r="BP109" i="9"/>
  <c r="BP350" i="9"/>
  <c r="BQ350" i="9"/>
  <c r="BP391" i="9"/>
  <c r="BQ391" i="9"/>
  <c r="BP156" i="9"/>
  <c r="BQ156" i="9"/>
  <c r="BP327" i="9"/>
  <c r="BQ327" i="9"/>
  <c r="BP299" i="9"/>
  <c r="BQ299" i="9"/>
  <c r="BP416" i="9"/>
  <c r="BQ416" i="9"/>
  <c r="BP379" i="9"/>
  <c r="BQ379" i="9"/>
  <c r="BQ165" i="9"/>
  <c r="BP165" i="9"/>
  <c r="BP124" i="9"/>
  <c r="BQ124" i="9"/>
  <c r="BQ120" i="9"/>
  <c r="BP120" i="9"/>
  <c r="BQ383" i="9"/>
  <c r="BP383" i="9"/>
  <c r="BQ333" i="9"/>
  <c r="BP333" i="9"/>
  <c r="BP422" i="9"/>
  <c r="BQ422" i="9"/>
  <c r="BQ52" i="9"/>
  <c r="BP52" i="9"/>
  <c r="BQ369" i="9"/>
  <c r="BP369" i="9"/>
  <c r="BQ42" i="9"/>
  <c r="BP42" i="9"/>
  <c r="BP40" i="9"/>
  <c r="BQ40" i="9"/>
  <c r="BQ366" i="9"/>
  <c r="BP366" i="9"/>
  <c r="BQ170" i="9"/>
  <c r="BP170" i="9"/>
  <c r="BQ142" i="9"/>
  <c r="BP142" i="9"/>
  <c r="BQ119" i="9"/>
  <c r="BP119" i="9"/>
  <c r="BQ270" i="9"/>
  <c r="BP270" i="9"/>
  <c r="BP291" i="9"/>
  <c r="BQ291" i="9"/>
  <c r="BP295" i="9"/>
  <c r="BQ295" i="9"/>
  <c r="BP408" i="9"/>
  <c r="BQ408" i="9"/>
  <c r="BP471" i="9"/>
  <c r="BQ471" i="9"/>
  <c r="BP464" i="9"/>
  <c r="BQ464" i="9"/>
  <c r="BP131" i="9"/>
  <c r="BQ131" i="9"/>
  <c r="BQ313" i="9"/>
  <c r="BP313" i="9"/>
  <c r="BQ207" i="9"/>
  <c r="BP207" i="9"/>
  <c r="BP397" i="9"/>
  <c r="BQ397" i="9"/>
  <c r="BP268" i="9"/>
  <c r="BQ268" i="9"/>
  <c r="BP261" i="9"/>
  <c r="BQ261" i="9"/>
  <c r="BQ282" i="9"/>
  <c r="BP282" i="9"/>
  <c r="BQ330" i="9"/>
  <c r="BP330" i="9"/>
  <c r="BP371" i="9"/>
  <c r="BQ371" i="9"/>
  <c r="BQ208" i="9"/>
  <c r="BP208" i="9"/>
  <c r="BP441" i="9"/>
  <c r="BQ441" i="9"/>
  <c r="BP399" i="9"/>
  <c r="BQ399" i="9"/>
  <c r="BP310" i="9"/>
  <c r="BQ310" i="9"/>
  <c r="BQ37" i="9"/>
  <c r="BP37" i="9"/>
  <c r="BP38" i="9"/>
  <c r="BQ38" i="9"/>
  <c r="BQ103" i="9"/>
  <c r="BP103" i="9"/>
  <c r="BP237" i="9"/>
  <c r="BQ237" i="9"/>
  <c r="BQ203" i="9"/>
  <c r="BP203" i="9"/>
  <c r="BP398" i="9"/>
  <c r="BQ398" i="9"/>
  <c r="BQ272" i="9"/>
  <c r="BP272" i="9"/>
  <c r="BQ344" i="9"/>
  <c r="BP344" i="9"/>
  <c r="BP425" i="9"/>
  <c r="BQ425" i="9"/>
  <c r="BP392" i="9"/>
  <c r="BQ392" i="9"/>
  <c r="BP266" i="9"/>
  <c r="BQ266" i="9"/>
  <c r="BQ292" i="9"/>
  <c r="BP292" i="9"/>
  <c r="BP481" i="9"/>
  <c r="BQ481" i="9"/>
  <c r="BP420" i="9"/>
  <c r="BQ420" i="9"/>
  <c r="BP220" i="9"/>
  <c r="BQ220" i="9"/>
  <c r="BP134" i="9"/>
  <c r="BQ134" i="9"/>
  <c r="BQ179" i="9"/>
  <c r="BP179" i="9"/>
  <c r="BQ195" i="9"/>
  <c r="BP195" i="9"/>
  <c r="BQ432" i="9"/>
  <c r="BP432" i="9"/>
  <c r="BP182" i="9"/>
  <c r="BQ182" i="9"/>
  <c r="BP123" i="9"/>
  <c r="BQ123" i="9"/>
  <c r="BP100" i="9"/>
  <c r="BQ100" i="9"/>
  <c r="BQ486" i="9"/>
  <c r="BP486" i="9"/>
  <c r="BP158" i="9"/>
  <c r="BQ158" i="9"/>
  <c r="BQ206" i="9"/>
  <c r="BP206" i="9"/>
  <c r="BP442" i="9"/>
  <c r="BQ442" i="9"/>
  <c r="BP440" i="9"/>
  <c r="BQ440" i="9"/>
  <c r="BP322" i="9"/>
  <c r="BQ322" i="9"/>
  <c r="BP317" i="9"/>
  <c r="BQ317" i="9"/>
  <c r="BQ491" i="9"/>
  <c r="BP491" i="9"/>
  <c r="BP311" i="9"/>
  <c r="BQ311" i="9"/>
  <c r="BP443" i="9"/>
  <c r="BQ443" i="9"/>
  <c r="BP324" i="9"/>
  <c r="BQ324" i="9"/>
  <c r="BQ75" i="9"/>
  <c r="BP75" i="9"/>
  <c r="BP136" i="9"/>
  <c r="BQ136" i="9"/>
  <c r="BQ378" i="9"/>
  <c r="BP378" i="9"/>
  <c r="BQ476" i="9"/>
  <c r="BP476" i="9"/>
  <c r="BQ121" i="9"/>
  <c r="BP121" i="9"/>
  <c r="BP146" i="9"/>
  <c r="BQ146" i="9"/>
  <c r="BP501" i="9"/>
  <c r="BQ501" i="9"/>
  <c r="BP404" i="9"/>
  <c r="BQ404" i="9"/>
  <c r="BQ427" i="9"/>
  <c r="BP427" i="9"/>
  <c r="BP396" i="9"/>
  <c r="BQ396" i="9"/>
  <c r="BQ459" i="9"/>
  <c r="BP459" i="9"/>
  <c r="BQ492" i="9"/>
  <c r="BP492" i="9"/>
  <c r="BQ187" i="9"/>
  <c r="BP187" i="9"/>
  <c r="BP43" i="9"/>
  <c r="BQ43" i="9"/>
  <c r="BQ241" i="9"/>
  <c r="BP241" i="9"/>
  <c r="BP197" i="9"/>
  <c r="BQ197" i="9"/>
  <c r="BQ125" i="9"/>
  <c r="BP125" i="9"/>
  <c r="BP135" i="9"/>
  <c r="BQ135" i="9"/>
  <c r="BP279" i="9"/>
  <c r="BQ279" i="9"/>
  <c r="BP487" i="9"/>
  <c r="BQ487" i="9"/>
  <c r="BQ246" i="9"/>
  <c r="BP246" i="9"/>
  <c r="BQ356" i="9"/>
  <c r="BP356" i="9"/>
  <c r="BQ323" i="9"/>
  <c r="BP323" i="9"/>
  <c r="BP231" i="9"/>
  <c r="BQ231" i="9"/>
  <c r="BP152" i="9"/>
  <c r="BQ152" i="9"/>
  <c r="BP31" i="9"/>
  <c r="BQ31" i="9"/>
  <c r="BQ243" i="9"/>
  <c r="BP243" i="9"/>
  <c r="BP150" i="9"/>
  <c r="BQ150" i="9"/>
  <c r="BQ101" i="9"/>
  <c r="BP101" i="9"/>
  <c r="BP194" i="9"/>
  <c r="BQ194" i="9"/>
  <c r="BQ434" i="9"/>
  <c r="BP434" i="9"/>
  <c r="BP219" i="9"/>
  <c r="BQ219" i="9"/>
  <c r="BQ128" i="9"/>
  <c r="BP128" i="9"/>
  <c r="BQ264" i="9"/>
  <c r="BP264" i="9"/>
  <c r="BQ269" i="9"/>
  <c r="BP269" i="9"/>
  <c r="BQ332" i="9"/>
  <c r="BP332" i="9"/>
  <c r="BQ286" i="9"/>
  <c r="BP286" i="9"/>
  <c r="BQ217" i="9"/>
  <c r="BP217" i="9"/>
  <c r="BQ301" i="9"/>
  <c r="BP301" i="9"/>
  <c r="BQ475" i="9"/>
  <c r="BP475" i="9"/>
  <c r="BQ29" i="9"/>
  <c r="BP29" i="9"/>
  <c r="BP305" i="9"/>
  <c r="BQ305" i="9"/>
  <c r="BP33" i="9"/>
  <c r="BQ33" i="9"/>
  <c r="BQ342" i="9"/>
  <c r="BP342" i="9"/>
  <c r="BP27" i="9"/>
  <c r="BQ27" i="9"/>
  <c r="BQ28" i="9"/>
  <c r="BP28" i="9"/>
  <c r="BP30" i="9"/>
  <c r="BQ30" i="9"/>
  <c r="BQ193" i="9"/>
  <c r="BP193" i="9"/>
  <c r="BQ430" i="9"/>
  <c r="BP430" i="9"/>
  <c r="BP23" i="9"/>
  <c r="BQ23" i="9"/>
  <c r="BV231" i="9"/>
  <c r="BW231" i="9"/>
  <c r="BW259" i="9"/>
  <c r="BV259" i="9"/>
  <c r="BV70" i="9"/>
  <c r="BW70" i="9"/>
  <c r="BW305" i="9"/>
  <c r="BV305" i="9"/>
  <c r="BW396" i="9"/>
  <c r="BV396" i="9"/>
  <c r="BV213" i="9"/>
  <c r="BW213" i="9"/>
  <c r="BW224" i="9"/>
  <c r="BV224" i="9"/>
  <c r="BV96" i="9"/>
  <c r="BW96" i="9"/>
  <c r="BW398" i="9"/>
  <c r="BV398" i="9"/>
  <c r="BV201" i="9"/>
  <c r="BW201" i="9"/>
  <c r="BV499" i="9"/>
  <c r="BW499" i="9"/>
  <c r="BV227" i="9"/>
  <c r="BW227" i="9"/>
  <c r="BV211" i="9"/>
  <c r="BW211" i="9"/>
  <c r="BV322" i="9"/>
  <c r="BW322" i="9"/>
  <c r="BV260" i="9"/>
  <c r="BW260" i="9"/>
  <c r="BW168" i="9"/>
  <c r="BV168" i="9"/>
  <c r="BW329" i="9"/>
  <c r="BV329" i="9"/>
  <c r="BW451" i="9"/>
  <c r="BV451" i="9"/>
  <c r="BW459" i="9"/>
  <c r="BV459" i="9"/>
  <c r="BV48" i="9"/>
  <c r="BW48" i="9"/>
  <c r="BW271" i="9"/>
  <c r="BV271" i="9"/>
  <c r="BW241" i="9"/>
  <c r="BV241" i="9"/>
  <c r="BW197" i="9"/>
  <c r="BV197" i="9"/>
  <c r="BW161" i="9"/>
  <c r="BV161" i="9"/>
  <c r="BW431" i="9"/>
  <c r="BV431" i="9"/>
  <c r="BW436" i="9"/>
  <c r="BV436" i="9"/>
  <c r="BW265" i="9"/>
  <c r="BV265" i="9"/>
  <c r="BW482" i="9"/>
  <c r="BV482" i="9"/>
  <c r="BW177" i="9"/>
  <c r="BV177" i="9"/>
  <c r="BV341" i="9"/>
  <c r="BW341" i="9"/>
  <c r="BW415" i="9"/>
  <c r="BV415" i="9"/>
  <c r="BV52" i="9"/>
  <c r="BW52" i="9"/>
  <c r="BV226" i="9"/>
  <c r="BW226" i="9"/>
  <c r="BV489" i="9"/>
  <c r="BW489" i="9"/>
  <c r="BW387" i="9"/>
  <c r="BV387" i="9"/>
  <c r="BW101" i="9"/>
  <c r="BV101" i="9"/>
  <c r="BW173" i="9"/>
  <c r="BV173" i="9"/>
  <c r="BV274" i="9"/>
  <c r="BW274" i="9"/>
  <c r="BV300" i="9"/>
  <c r="BW300" i="9"/>
  <c r="BV454" i="9"/>
  <c r="BW454" i="9"/>
  <c r="BV472" i="9"/>
  <c r="BW472" i="9"/>
  <c r="BV74" i="9"/>
  <c r="BW74" i="9"/>
  <c r="BW246" i="9"/>
  <c r="BV246" i="9"/>
  <c r="BW66" i="9"/>
  <c r="BV66" i="9"/>
  <c r="BV196" i="9"/>
  <c r="BW196" i="9"/>
  <c r="BV367" i="9"/>
  <c r="BW367" i="9"/>
  <c r="BW114" i="9"/>
  <c r="BV114" i="9"/>
  <c r="BW111" i="9"/>
  <c r="BV111" i="9"/>
  <c r="BV219" i="9"/>
  <c r="BW219" i="9"/>
  <c r="BV276" i="9"/>
  <c r="BW276" i="9"/>
  <c r="BV217" i="9"/>
  <c r="BW217" i="9"/>
  <c r="BW395" i="9"/>
  <c r="BV395" i="9"/>
  <c r="BW155" i="9"/>
  <c r="BV155" i="9"/>
  <c r="BW411" i="9"/>
  <c r="BV411" i="9"/>
  <c r="BW337" i="9"/>
  <c r="BV337" i="9"/>
  <c r="BW475" i="9"/>
  <c r="BV475" i="9"/>
  <c r="BV98" i="9"/>
  <c r="BW98" i="9"/>
  <c r="BW444" i="9"/>
  <c r="BV444" i="9"/>
  <c r="BV179" i="9"/>
  <c r="BW179" i="9"/>
  <c r="BV82" i="9"/>
  <c r="BW82" i="9"/>
  <c r="BV346" i="9"/>
  <c r="BW346" i="9"/>
  <c r="BW455" i="9"/>
  <c r="BV455" i="9"/>
  <c r="BV117" i="9"/>
  <c r="BW117" i="9"/>
  <c r="BW170" i="9"/>
  <c r="BV170" i="9"/>
  <c r="BW236" i="9"/>
  <c r="BV236" i="9"/>
  <c r="BW332" i="9"/>
  <c r="BV332" i="9"/>
  <c r="BW312" i="9"/>
  <c r="BV312" i="9"/>
  <c r="BW102" i="9"/>
  <c r="BV102" i="9"/>
  <c r="BW221" i="9"/>
  <c r="BV221" i="9"/>
  <c r="BW112" i="9"/>
  <c r="BV112" i="9"/>
  <c r="BV307" i="9"/>
  <c r="BW307" i="9"/>
  <c r="BW184" i="9"/>
  <c r="BV184" i="9"/>
  <c r="BW471" i="9"/>
  <c r="BV471" i="9"/>
  <c r="BW193" i="9"/>
  <c r="BV193" i="9"/>
  <c r="BW33" i="9"/>
  <c r="BV33" i="9"/>
  <c r="BV29" i="9"/>
  <c r="BW29" i="9"/>
  <c r="BV31" i="9"/>
  <c r="BW31" i="9"/>
  <c r="BW18" i="9"/>
  <c r="BV18" i="9"/>
  <c r="BV16" i="9"/>
  <c r="BW16" i="9"/>
  <c r="BV20" i="9"/>
  <c r="BW20" i="9"/>
  <c r="BV26" i="9"/>
  <c r="BW26" i="9"/>
  <c r="BV10" i="9"/>
  <c r="BW10" i="9"/>
  <c r="BV81" i="9"/>
  <c r="BW81" i="9"/>
  <c r="BV505" i="9"/>
  <c r="BW505" i="9"/>
  <c r="BW240" i="9"/>
  <c r="BV240" i="9"/>
  <c r="CB19" i="9"/>
  <c r="CC19" i="9"/>
  <c r="BW203" i="9"/>
  <c r="BV203" i="9"/>
  <c r="BV218" i="9"/>
  <c r="BW218" i="9"/>
  <c r="CB209" i="9"/>
  <c r="CC209" i="9"/>
  <c r="CB435" i="9"/>
  <c r="CC435" i="9"/>
  <c r="CC135" i="9"/>
  <c r="CB135" i="9"/>
  <c r="CC357" i="9"/>
  <c r="CB357" i="9"/>
  <c r="CB199" i="9"/>
  <c r="CC199" i="9"/>
  <c r="CB343" i="9"/>
  <c r="CC343" i="9"/>
  <c r="CB142" i="9"/>
  <c r="CC142" i="9"/>
  <c r="CB497" i="9"/>
  <c r="CC497" i="9"/>
  <c r="CB236" i="9"/>
  <c r="CC236" i="9"/>
  <c r="CB51" i="9"/>
  <c r="CC51" i="9"/>
  <c r="CB82" i="9"/>
  <c r="CC82" i="9"/>
  <c r="CB370" i="9"/>
  <c r="CC370" i="9"/>
  <c r="CC414" i="9"/>
  <c r="CB414" i="9"/>
  <c r="CB88" i="9"/>
  <c r="CC88" i="9"/>
  <c r="CC143" i="9"/>
  <c r="CB143" i="9"/>
  <c r="CB194" i="9"/>
  <c r="CC194" i="9"/>
  <c r="CC272" i="9"/>
  <c r="CB272" i="9"/>
  <c r="CC379" i="9"/>
  <c r="CB379" i="9"/>
  <c r="CB461" i="9"/>
  <c r="CC461" i="9"/>
  <c r="CB102" i="9"/>
  <c r="CC102" i="9"/>
  <c r="CB394" i="9"/>
  <c r="CC394" i="9"/>
  <c r="CC333" i="9"/>
  <c r="CB333" i="9"/>
  <c r="CC315" i="9"/>
  <c r="CB315" i="9"/>
  <c r="CC338" i="9"/>
  <c r="CB338" i="9"/>
  <c r="CC367" i="9"/>
  <c r="CB367" i="9"/>
  <c r="CB67" i="9"/>
  <c r="CC67" i="9"/>
  <c r="CC92" i="9"/>
  <c r="CB92" i="9"/>
  <c r="CB234" i="9"/>
  <c r="CC234" i="9"/>
  <c r="CC253" i="9"/>
  <c r="CB253" i="9"/>
  <c r="CB404" i="9"/>
  <c r="CC404" i="9"/>
  <c r="BW285" i="9"/>
  <c r="BV285" i="9"/>
  <c r="BV142" i="9"/>
  <c r="BW142" i="9"/>
  <c r="DJ37" i="9"/>
  <c r="DI37" i="9"/>
  <c r="DI423" i="9"/>
  <c r="DJ423" i="9"/>
  <c r="DI50" i="9"/>
  <c r="DJ50" i="9"/>
  <c r="DI458" i="9"/>
  <c r="DJ458" i="9"/>
  <c r="DI265" i="9"/>
  <c r="DJ265" i="9"/>
  <c r="DJ442" i="9"/>
  <c r="DI442" i="9"/>
  <c r="DJ350" i="9"/>
  <c r="DI350" i="9"/>
  <c r="DJ136" i="9"/>
  <c r="DI136" i="9"/>
  <c r="DJ313" i="9"/>
  <c r="DI313" i="9"/>
  <c r="DI263" i="9"/>
  <c r="DJ263" i="9"/>
  <c r="DJ438" i="9"/>
  <c r="DI438" i="9"/>
  <c r="DJ190" i="9"/>
  <c r="DI190" i="9"/>
  <c r="DJ222" i="9"/>
  <c r="DI222" i="9"/>
  <c r="DI271" i="9"/>
  <c r="DJ271" i="9"/>
  <c r="DI237" i="9"/>
  <c r="DJ237" i="9"/>
  <c r="DI321" i="9"/>
  <c r="DJ321" i="9"/>
  <c r="DJ311" i="9"/>
  <c r="DI311" i="9"/>
  <c r="DI341" i="9"/>
  <c r="DJ341" i="9"/>
  <c r="DJ144" i="9"/>
  <c r="DI144" i="9"/>
  <c r="DJ261" i="9"/>
  <c r="DI261" i="9"/>
  <c r="DJ302" i="9"/>
  <c r="DI302" i="9"/>
  <c r="DJ344" i="9"/>
  <c r="DI344" i="9"/>
  <c r="DI188" i="9"/>
  <c r="DJ188" i="9"/>
  <c r="AV213" i="9"/>
  <c r="AU213" i="9"/>
  <c r="BA171" i="9"/>
  <c r="BB171" i="9"/>
  <c r="CT242" i="9"/>
  <c r="CU242" i="9"/>
  <c r="CU491" i="9"/>
  <c r="CT491" i="9"/>
  <c r="CU178" i="9"/>
  <c r="CT178" i="9"/>
  <c r="CU145" i="9"/>
  <c r="CT145" i="9"/>
  <c r="CT436" i="9"/>
  <c r="CU436" i="9"/>
  <c r="CU486" i="9"/>
  <c r="CT486" i="9"/>
  <c r="CU166" i="9"/>
  <c r="CT166" i="9"/>
  <c r="CT160" i="9"/>
  <c r="CU160" i="9"/>
  <c r="CU149" i="9"/>
  <c r="CT149" i="9"/>
  <c r="CU87" i="9"/>
  <c r="CT87" i="9"/>
  <c r="CU112" i="9"/>
  <c r="CT112" i="9"/>
  <c r="CT483" i="9"/>
  <c r="CU483" i="9"/>
  <c r="CU49" i="9"/>
  <c r="CT49" i="9"/>
  <c r="CU256" i="9"/>
  <c r="CT256" i="9"/>
  <c r="CU476" i="9"/>
  <c r="CT476" i="9"/>
  <c r="CT445" i="9"/>
  <c r="CU445" i="9"/>
  <c r="CU281" i="9"/>
  <c r="CT281" i="9"/>
  <c r="CU434" i="9"/>
  <c r="CT434" i="9"/>
  <c r="CT199" i="9"/>
  <c r="CU199" i="9"/>
  <c r="CT191" i="9"/>
  <c r="CU191" i="9"/>
  <c r="CT291" i="9"/>
  <c r="CU291" i="9"/>
  <c r="CU78" i="9"/>
  <c r="CT78" i="9"/>
  <c r="CT274" i="9"/>
  <c r="CU274" i="9"/>
  <c r="CU200" i="9"/>
  <c r="CT200" i="9"/>
  <c r="CU379" i="9"/>
  <c r="CT379" i="9"/>
  <c r="CT154" i="9"/>
  <c r="CU154" i="9"/>
  <c r="CU358" i="9"/>
  <c r="CT358" i="9"/>
  <c r="CU257" i="9"/>
  <c r="CT257" i="9"/>
  <c r="CT430" i="9"/>
  <c r="CU430" i="9"/>
  <c r="CT228" i="9"/>
  <c r="CU228" i="9"/>
  <c r="R438" i="9"/>
  <c r="Q438" i="9"/>
  <c r="R412" i="9"/>
  <c r="Q412" i="9"/>
  <c r="Q506" i="9"/>
  <c r="R506" i="9"/>
  <c r="R458" i="9"/>
  <c r="Q458" i="9"/>
  <c r="Q310" i="9"/>
  <c r="R310" i="9"/>
  <c r="R350" i="9"/>
  <c r="Q350" i="9"/>
  <c r="Q314" i="9"/>
  <c r="R314" i="9"/>
  <c r="R71" i="9"/>
  <c r="Q71" i="9"/>
  <c r="R89" i="9"/>
  <c r="Q89" i="9"/>
  <c r="R166" i="9"/>
  <c r="Q166" i="9"/>
  <c r="Q459" i="9"/>
  <c r="R459" i="9"/>
  <c r="R503" i="9"/>
  <c r="Q503" i="9"/>
  <c r="R127" i="9"/>
  <c r="Q127" i="9"/>
  <c r="Q243" i="9"/>
  <c r="R243" i="9"/>
  <c r="R55" i="9"/>
  <c r="Q55" i="9"/>
  <c r="Q439" i="9"/>
  <c r="R439" i="9"/>
  <c r="R46" i="9"/>
  <c r="Q46" i="9"/>
  <c r="R462" i="9"/>
  <c r="Q462" i="9"/>
  <c r="Q254" i="9"/>
  <c r="R254" i="9"/>
  <c r="Q48" i="9"/>
  <c r="R48" i="9"/>
  <c r="R40" i="9"/>
  <c r="Q40" i="9"/>
  <c r="R101" i="9"/>
  <c r="Q101" i="9"/>
  <c r="R145" i="9"/>
  <c r="Q145" i="9"/>
  <c r="Q223" i="9"/>
  <c r="R223" i="9"/>
  <c r="R327" i="9"/>
  <c r="Q327" i="9"/>
  <c r="R373" i="9"/>
  <c r="Q373" i="9"/>
  <c r="Q328" i="9"/>
  <c r="R328" i="9"/>
  <c r="Q435" i="9"/>
  <c r="R435" i="9"/>
  <c r="Q354" i="9"/>
  <c r="R354" i="9"/>
  <c r="Q42" i="9"/>
  <c r="R42" i="9"/>
  <c r="R75" i="9"/>
  <c r="Q75" i="9"/>
  <c r="R294" i="9"/>
  <c r="Q294" i="9"/>
  <c r="R47" i="9"/>
  <c r="Q47" i="9"/>
  <c r="R57" i="9"/>
  <c r="Q57" i="9"/>
  <c r="R387" i="9"/>
  <c r="Q387" i="9"/>
  <c r="Q183" i="9"/>
  <c r="R183" i="9"/>
  <c r="R182" i="9"/>
  <c r="Q182" i="9"/>
  <c r="Q198" i="9"/>
  <c r="R198" i="9"/>
  <c r="R480" i="9"/>
  <c r="Q480" i="9"/>
  <c r="Q293" i="9"/>
  <c r="R293" i="9"/>
  <c r="Q360" i="9"/>
  <c r="R360" i="9"/>
  <c r="Q82" i="9"/>
  <c r="R82" i="9"/>
  <c r="Q125" i="9"/>
  <c r="R125" i="9"/>
  <c r="Q443" i="9"/>
  <c r="R443" i="9"/>
  <c r="R108" i="9"/>
  <c r="Q108" i="9"/>
  <c r="Q199" i="9"/>
  <c r="R199" i="9"/>
  <c r="Q84" i="9"/>
  <c r="R84" i="9"/>
  <c r="R300" i="9"/>
  <c r="Q300" i="9"/>
  <c r="Q402" i="9"/>
  <c r="R402" i="9"/>
  <c r="R274" i="9"/>
  <c r="Q274" i="9"/>
  <c r="R136" i="9"/>
  <c r="Q136" i="9"/>
  <c r="Q283" i="9"/>
  <c r="R283" i="9"/>
  <c r="Q194" i="9"/>
  <c r="R194" i="9"/>
  <c r="Q398" i="9"/>
  <c r="R398" i="9"/>
  <c r="R472" i="9"/>
  <c r="Q472" i="9"/>
  <c r="R426" i="9"/>
  <c r="Q426" i="9"/>
  <c r="Q151" i="9"/>
  <c r="R151" i="9"/>
  <c r="Q466" i="9"/>
  <c r="R466" i="9"/>
  <c r="Q133" i="9"/>
  <c r="R133" i="9"/>
  <c r="Q298" i="9"/>
  <c r="R298" i="9"/>
  <c r="Q262" i="9"/>
  <c r="R262" i="9"/>
  <c r="Q457" i="9"/>
  <c r="R457" i="9"/>
  <c r="Q368" i="9"/>
  <c r="R368" i="9"/>
  <c r="R316" i="9"/>
  <c r="Q316" i="9"/>
  <c r="Q202" i="9"/>
  <c r="R202" i="9"/>
  <c r="Q436" i="9"/>
  <c r="R436" i="9"/>
  <c r="Q58" i="9"/>
  <c r="R58" i="9"/>
  <c r="Q379" i="9"/>
  <c r="R379" i="9"/>
  <c r="R111" i="9"/>
  <c r="Q111" i="9"/>
  <c r="Q276" i="9"/>
  <c r="R276" i="9"/>
  <c r="Q302" i="9"/>
  <c r="R302" i="9"/>
  <c r="R112" i="9"/>
  <c r="Q112" i="9"/>
  <c r="R295" i="9"/>
  <c r="Q295" i="9"/>
  <c r="R330" i="9"/>
  <c r="Q330" i="9"/>
  <c r="R260" i="9"/>
  <c r="Q260" i="9"/>
  <c r="Q204" i="9"/>
  <c r="R204" i="9"/>
  <c r="Q221" i="9"/>
  <c r="R221" i="9"/>
  <c r="Q437" i="9"/>
  <c r="R437" i="9"/>
  <c r="R332" i="9"/>
  <c r="Q332" i="9"/>
  <c r="R405" i="9"/>
  <c r="Q405" i="9"/>
  <c r="R321" i="9"/>
  <c r="Q321" i="9"/>
  <c r="Q244" i="9"/>
  <c r="R244" i="9"/>
  <c r="R383" i="9"/>
  <c r="Q383" i="9"/>
  <c r="R338" i="9"/>
  <c r="Q338" i="9"/>
  <c r="R177" i="9"/>
  <c r="Q177" i="9"/>
  <c r="R115" i="9"/>
  <c r="Q115" i="9"/>
  <c r="Q395" i="9"/>
  <c r="R395" i="9"/>
  <c r="R172" i="9"/>
  <c r="Q172" i="9"/>
  <c r="R162" i="9"/>
  <c r="Q162" i="9"/>
  <c r="Q470" i="9"/>
  <c r="R470" i="9"/>
  <c r="Q121" i="9"/>
  <c r="R121" i="9"/>
  <c r="R384" i="9"/>
  <c r="Q384" i="9"/>
  <c r="Q105" i="9"/>
  <c r="R105" i="9"/>
  <c r="Q66" i="9"/>
  <c r="R66" i="9"/>
  <c r="R92" i="9"/>
  <c r="Q92" i="9"/>
  <c r="R107" i="9"/>
  <c r="Q107" i="9"/>
  <c r="R214" i="9"/>
  <c r="Q214" i="9"/>
  <c r="R419" i="9"/>
  <c r="Q419" i="9"/>
  <c r="Q464" i="9"/>
  <c r="R464" i="9"/>
  <c r="R160" i="9"/>
  <c r="Q160" i="9"/>
  <c r="Q234" i="9"/>
  <c r="R234" i="9"/>
  <c r="Q80" i="9"/>
  <c r="R80" i="9"/>
  <c r="R154" i="9"/>
  <c r="Q154" i="9"/>
  <c r="Q449" i="9"/>
  <c r="R449" i="9"/>
  <c r="Q248" i="9"/>
  <c r="R248" i="9"/>
  <c r="Q257" i="9"/>
  <c r="R257" i="9"/>
  <c r="Q417" i="9"/>
  <c r="R417" i="9"/>
  <c r="R307" i="9"/>
  <c r="Q307" i="9"/>
  <c r="Q322" i="9"/>
  <c r="R322" i="9"/>
  <c r="Q186" i="9"/>
  <c r="R186" i="9"/>
  <c r="Q347" i="9"/>
  <c r="R347" i="9"/>
  <c r="Q501" i="9"/>
  <c r="R501" i="9"/>
  <c r="Q263" i="9"/>
  <c r="R263" i="9"/>
  <c r="Q85" i="9"/>
  <c r="R85" i="9"/>
  <c r="Q399" i="9"/>
  <c r="R399" i="9"/>
  <c r="R210" i="9"/>
  <c r="Q210" i="9"/>
  <c r="R374" i="9"/>
  <c r="Q374" i="9"/>
  <c r="R131" i="9"/>
  <c r="Q131" i="9"/>
  <c r="Q430" i="9"/>
  <c r="R430" i="9"/>
  <c r="Q222" i="9"/>
  <c r="R222" i="9"/>
  <c r="R456" i="9"/>
  <c r="Q456" i="9"/>
  <c r="Q341" i="9"/>
  <c r="R341" i="9"/>
  <c r="AD495" i="9"/>
  <c r="AC495" i="9"/>
  <c r="AD420" i="9"/>
  <c r="AC420" i="9"/>
  <c r="AD498" i="9"/>
  <c r="AC498" i="9"/>
  <c r="AD484" i="9"/>
  <c r="AC484" i="9"/>
  <c r="AC314" i="9"/>
  <c r="AD314" i="9"/>
  <c r="AC71" i="9"/>
  <c r="AD71" i="9"/>
  <c r="AC89" i="9"/>
  <c r="AD89" i="9"/>
  <c r="AC166" i="9"/>
  <c r="AD166" i="9"/>
  <c r="AC459" i="9"/>
  <c r="AD459" i="9"/>
  <c r="AC428" i="9"/>
  <c r="AD428" i="9"/>
  <c r="AD502" i="9"/>
  <c r="AC502" i="9"/>
  <c r="AC343" i="9"/>
  <c r="AD343" i="9"/>
  <c r="AC444" i="9"/>
  <c r="AD444" i="9"/>
  <c r="AD458" i="9"/>
  <c r="AC458" i="9"/>
  <c r="AD57" i="9"/>
  <c r="AC57" i="9"/>
  <c r="AD375" i="9"/>
  <c r="AC375" i="9"/>
  <c r="AC38" i="9"/>
  <c r="AD38" i="9"/>
  <c r="AD40" i="9"/>
  <c r="AC40" i="9"/>
  <c r="AD357" i="9"/>
  <c r="AC357" i="9"/>
  <c r="AD39" i="9"/>
  <c r="AC39" i="9"/>
  <c r="AD134" i="9"/>
  <c r="AC134" i="9"/>
  <c r="AC190" i="9"/>
  <c r="AD190" i="9"/>
  <c r="AC391" i="9"/>
  <c r="AD391" i="9"/>
  <c r="AC37" i="9"/>
  <c r="AD37" i="9"/>
  <c r="AD328" i="9"/>
  <c r="AC328" i="9"/>
  <c r="AC435" i="9"/>
  <c r="AD435" i="9"/>
  <c r="AC256" i="9"/>
  <c r="AD256" i="9"/>
  <c r="AD56" i="9"/>
  <c r="AC56" i="9"/>
  <c r="AD75" i="9"/>
  <c r="AC75" i="9"/>
  <c r="AD294" i="9"/>
  <c r="AC294" i="9"/>
  <c r="AC51" i="9"/>
  <c r="AD51" i="9"/>
  <c r="AC431" i="9"/>
  <c r="AD431" i="9"/>
  <c r="AC43" i="9"/>
  <c r="AD43" i="9"/>
  <c r="AC439" i="9"/>
  <c r="AD439" i="9"/>
  <c r="AD434" i="9"/>
  <c r="AC434" i="9"/>
  <c r="AD106" i="9"/>
  <c r="AC106" i="9"/>
  <c r="AD504" i="9"/>
  <c r="AC504" i="9"/>
  <c r="AC113" i="9"/>
  <c r="AD113" i="9"/>
  <c r="AC364" i="9"/>
  <c r="AD364" i="9"/>
  <c r="AC135" i="9"/>
  <c r="AD135" i="9"/>
  <c r="AC238" i="9"/>
  <c r="AD238" i="9"/>
  <c r="AD253" i="9"/>
  <c r="AC253" i="9"/>
  <c r="AC416" i="9"/>
  <c r="AD416" i="9"/>
  <c r="AC247" i="9"/>
  <c r="AD247" i="9"/>
  <c r="AD73" i="9"/>
  <c r="AC73" i="9"/>
  <c r="AC96" i="9"/>
  <c r="AD96" i="9"/>
  <c r="AD173" i="9"/>
  <c r="AC173" i="9"/>
  <c r="AD63" i="9"/>
  <c r="AC63" i="9"/>
  <c r="AD485" i="9"/>
  <c r="AC485" i="9"/>
  <c r="AC183" i="9"/>
  <c r="AD183" i="9"/>
  <c r="AC165" i="9"/>
  <c r="AD165" i="9"/>
  <c r="AD282" i="9"/>
  <c r="AC282" i="9"/>
  <c r="AC147" i="9"/>
  <c r="AD147" i="9"/>
  <c r="AC159" i="9"/>
  <c r="AD159" i="9"/>
  <c r="AD469" i="9"/>
  <c r="AC469" i="9"/>
  <c r="AD128" i="9"/>
  <c r="AC128" i="9"/>
  <c r="AC200" i="9"/>
  <c r="AD200" i="9"/>
  <c r="AC476" i="9"/>
  <c r="AD476" i="9"/>
  <c r="AC157" i="9"/>
  <c r="AD157" i="9"/>
  <c r="AC461" i="9"/>
  <c r="AD461" i="9"/>
  <c r="AC103" i="9"/>
  <c r="AD103" i="9"/>
  <c r="AD230" i="9"/>
  <c r="AC230" i="9"/>
  <c r="AC176" i="9"/>
  <c r="AD176" i="9"/>
  <c r="AC185" i="9"/>
  <c r="AD185" i="9"/>
  <c r="AC308" i="9"/>
  <c r="AD308" i="9"/>
  <c r="AD99" i="9"/>
  <c r="AC99" i="9"/>
  <c r="AC302" i="9"/>
  <c r="AD302" i="9"/>
  <c r="AC65" i="9"/>
  <c r="AD65" i="9"/>
  <c r="AD74" i="9"/>
  <c r="AC74" i="9"/>
  <c r="AD472" i="9"/>
  <c r="AC472" i="9"/>
  <c r="AC325" i="9"/>
  <c r="AD325" i="9"/>
  <c r="AD344" i="9"/>
  <c r="AC344" i="9"/>
  <c r="AC91" i="9"/>
  <c r="AD91" i="9"/>
  <c r="AD320" i="9"/>
  <c r="AC320" i="9"/>
  <c r="AD227" i="9"/>
  <c r="AC227" i="9"/>
  <c r="AC244" i="9"/>
  <c r="AD244" i="9"/>
  <c r="AD383" i="9"/>
  <c r="AC383" i="9"/>
  <c r="AD421" i="9"/>
  <c r="AC421" i="9"/>
  <c r="AC81" i="9"/>
  <c r="AD81" i="9"/>
  <c r="AD115" i="9"/>
  <c r="AC115" i="9"/>
  <c r="AC425" i="9"/>
  <c r="AD425" i="9"/>
  <c r="AD212" i="9"/>
  <c r="AC212" i="9"/>
  <c r="AD467" i="9"/>
  <c r="AC467" i="9"/>
  <c r="AD246" i="9"/>
  <c r="AC246" i="9"/>
  <c r="AC270" i="9"/>
  <c r="AD270" i="9"/>
  <c r="AD72" i="9"/>
  <c r="AC72" i="9"/>
  <c r="AD474" i="9"/>
  <c r="AC474" i="9"/>
  <c r="AD64" i="9"/>
  <c r="AC64" i="9"/>
  <c r="AD361" i="9"/>
  <c r="AC361" i="9"/>
  <c r="AC500" i="9"/>
  <c r="AD500" i="9"/>
  <c r="AC252" i="9"/>
  <c r="AD252" i="9"/>
  <c r="AD464" i="9"/>
  <c r="AC464" i="9"/>
  <c r="AC160" i="9"/>
  <c r="AD160" i="9"/>
  <c r="AC399" i="9"/>
  <c r="AD399" i="9"/>
  <c r="AD234" i="9"/>
  <c r="AC234" i="9"/>
  <c r="AC80" i="9"/>
  <c r="AD80" i="9"/>
  <c r="AC352" i="9"/>
  <c r="AD352" i="9"/>
  <c r="AC78" i="9"/>
  <c r="AD78" i="9"/>
  <c r="AC184" i="9"/>
  <c r="AD184" i="9"/>
  <c r="AD192" i="9"/>
  <c r="AC192" i="9"/>
  <c r="AC422" i="9"/>
  <c r="AD422" i="9"/>
  <c r="AD441" i="9"/>
  <c r="AC441" i="9"/>
  <c r="AC60" i="9"/>
  <c r="AD60" i="9"/>
  <c r="AC277" i="9"/>
  <c r="AD277" i="9"/>
  <c r="AC347" i="9"/>
  <c r="AD347" i="9"/>
  <c r="AC501" i="9"/>
  <c r="AD501" i="9"/>
  <c r="AD174" i="9"/>
  <c r="AC174" i="9"/>
  <c r="AC446" i="9"/>
  <c r="AD446" i="9"/>
  <c r="AD415" i="9"/>
  <c r="AC415" i="9"/>
  <c r="AD98" i="9"/>
  <c r="AC98" i="9"/>
  <c r="AC396" i="9"/>
  <c r="AD396" i="9"/>
  <c r="AC342" i="9"/>
  <c r="AD342" i="9"/>
  <c r="AC496" i="9"/>
  <c r="AD496" i="9"/>
  <c r="AD337" i="9"/>
  <c r="AC337" i="9"/>
  <c r="AD427" i="9"/>
  <c r="AC427" i="9"/>
  <c r="AD363" i="9"/>
  <c r="AC363" i="9"/>
  <c r="AI38" i="9"/>
  <c r="AJ38" i="9"/>
  <c r="AM12" i="9"/>
  <c r="AL12" i="9"/>
  <c r="DJ12" i="9"/>
  <c r="DI12" i="9"/>
  <c r="AF12" i="9"/>
  <c r="AG12" i="9"/>
  <c r="Z12" i="9"/>
  <c r="AA12" i="9"/>
  <c r="Q12" i="9"/>
  <c r="R12" i="9"/>
  <c r="AU13" i="9"/>
  <c r="AV13" i="9"/>
  <c r="BA13" i="9"/>
  <c r="BB13" i="9"/>
  <c r="CQ13" i="9"/>
  <c r="CR13" i="9"/>
  <c r="O13" i="9"/>
  <c r="N13" i="9"/>
  <c r="AM13" i="9"/>
  <c r="AL13" i="9"/>
  <c r="DG14" i="9"/>
  <c r="DF14" i="9"/>
  <c r="BP14" i="9"/>
  <c r="BQ14" i="9"/>
  <c r="AO13" i="9"/>
  <c r="AP13" i="9"/>
  <c r="BD13" i="9"/>
  <c r="BE13" i="9"/>
  <c r="R13" i="9"/>
  <c r="Q13" i="9"/>
  <c r="Z14" i="9"/>
  <c r="AA14" i="9"/>
  <c r="CK13" i="9"/>
  <c r="CL13" i="9"/>
  <c r="CX14" i="9"/>
  <c r="CW14" i="9"/>
  <c r="BV15" i="9"/>
  <c r="BW15" i="9"/>
  <c r="CL14" i="9"/>
  <c r="CK14" i="9"/>
  <c r="AD15" i="9"/>
  <c r="AC15" i="9"/>
  <c r="AG15" i="9"/>
  <c r="AF15" i="9"/>
  <c r="CB15" i="9"/>
  <c r="CC15" i="9"/>
  <c r="U17" i="9"/>
  <c r="T17" i="9"/>
  <c r="CB17" i="9"/>
  <c r="CC17" i="9"/>
  <c r="AX16" i="9"/>
  <c r="AY16" i="9"/>
  <c r="BA16" i="9"/>
  <c r="BB16" i="9"/>
  <c r="BM17" i="9"/>
  <c r="BN17" i="9"/>
  <c r="BD16" i="9"/>
  <c r="BE16" i="9"/>
  <c r="CE17" i="9"/>
  <c r="CF17" i="9"/>
  <c r="DG17" i="9"/>
  <c r="DF17" i="9"/>
  <c r="AC18" i="9"/>
  <c r="AD18" i="9"/>
  <c r="Q18" i="9"/>
  <c r="R18" i="9"/>
  <c r="CO18" i="9"/>
  <c r="CN18" i="9"/>
  <c r="CK18" i="9"/>
  <c r="CL18" i="9"/>
  <c r="CW18" i="9"/>
  <c r="CX18" i="9"/>
  <c r="AO17" i="9"/>
  <c r="AP17" i="9"/>
  <c r="CI20" i="9"/>
  <c r="CH20" i="9"/>
  <c r="BE20" i="9"/>
  <c r="BD20" i="9"/>
  <c r="AX20" i="9"/>
  <c r="AY20" i="9"/>
  <c r="AL20" i="9"/>
  <c r="AM20" i="9"/>
  <c r="CQ20" i="9"/>
  <c r="CR20" i="9"/>
  <c r="N20" i="9"/>
  <c r="O20" i="9"/>
  <c r="CL20" i="9"/>
  <c r="CK20" i="9"/>
  <c r="CC18" i="9"/>
  <c r="CB18" i="9"/>
  <c r="DF18" i="9"/>
  <c r="DG18" i="9"/>
  <c r="CE21" i="9"/>
  <c r="CF21" i="9"/>
  <c r="CK21" i="9"/>
  <c r="CL21" i="9"/>
  <c r="CR21" i="9"/>
  <c r="CQ21" i="9"/>
  <c r="AD20" i="9"/>
  <c r="AC20" i="9"/>
  <c r="AI21" i="9"/>
  <c r="AJ21" i="9"/>
  <c r="CU22" i="9"/>
  <c r="CT22" i="9"/>
  <c r="BZ22" i="9"/>
  <c r="BY22" i="9"/>
  <c r="AC21" i="9"/>
  <c r="AD21" i="9"/>
  <c r="DG21" i="9"/>
  <c r="DF21" i="9"/>
  <c r="BH22" i="9"/>
  <c r="BG22" i="9"/>
  <c r="DG22" i="9"/>
  <c r="DF22" i="9"/>
  <c r="BS23" i="9"/>
  <c r="BT23" i="9"/>
  <c r="Z23" i="9"/>
  <c r="AA23" i="9"/>
  <c r="DG23" i="9"/>
  <c r="DF23" i="9"/>
  <c r="AI22" i="9"/>
  <c r="AJ22" i="9"/>
  <c r="AG23" i="9"/>
  <c r="AF23" i="9"/>
  <c r="R24" i="9"/>
  <c r="Q24" i="9"/>
  <c r="BB24" i="9"/>
  <c r="BA24" i="9"/>
  <c r="AO24" i="9"/>
  <c r="AP24" i="9"/>
  <c r="CK24" i="9"/>
  <c r="CL24" i="9"/>
  <c r="O26" i="9"/>
  <c r="N26" i="9"/>
  <c r="BG26" i="9"/>
  <c r="BH26" i="9"/>
  <c r="AO26" i="9"/>
  <c r="AP26" i="9"/>
  <c r="CK26" i="9"/>
  <c r="CL26" i="9"/>
  <c r="AX26" i="9"/>
  <c r="AY26" i="9"/>
  <c r="DF26" i="9"/>
  <c r="DG26" i="9"/>
  <c r="DJ26" i="9"/>
  <c r="DI26" i="9"/>
  <c r="DJ27" i="9"/>
  <c r="DI27" i="9"/>
  <c r="CF28" i="9"/>
  <c r="CE28" i="9"/>
  <c r="BT28" i="9"/>
  <c r="BS28" i="9"/>
  <c r="BH27" i="9"/>
  <c r="BG27" i="9"/>
  <c r="AM27" i="9"/>
  <c r="AL27" i="9"/>
  <c r="AC28" i="9"/>
  <c r="AD28" i="9"/>
  <c r="O29" i="9"/>
  <c r="N29" i="9"/>
  <c r="DG30" i="9"/>
  <c r="DF30" i="9"/>
  <c r="AG30" i="9"/>
  <c r="AF30" i="9"/>
  <c r="CK29" i="9"/>
  <c r="CL29" i="9"/>
  <c r="AI30" i="9"/>
  <c r="AJ30" i="9"/>
  <c r="CT30" i="9"/>
  <c r="CU30" i="9"/>
  <c r="BD30" i="9"/>
  <c r="BE30" i="9"/>
  <c r="CE30" i="9"/>
  <c r="CF30" i="9"/>
  <c r="CR18" i="9"/>
  <c r="CQ18" i="9"/>
  <c r="BZ31" i="9"/>
  <c r="BY31" i="9"/>
  <c r="BY33" i="9"/>
  <c r="BZ33" i="9"/>
  <c r="DL22" i="9"/>
  <c r="DM22" i="9"/>
  <c r="DL34" i="9"/>
  <c r="DM34" i="9"/>
  <c r="DL20" i="9"/>
  <c r="DM20" i="9"/>
  <c r="DM33" i="9"/>
  <c r="DL33" i="9"/>
  <c r="AX36" i="9"/>
  <c r="AY36" i="9"/>
  <c r="BZ36" i="9"/>
  <c r="BY36" i="9"/>
  <c r="DD12" i="9"/>
  <c r="DC12" i="9"/>
  <c r="AX21" i="9"/>
  <c r="AY21" i="9"/>
  <c r="AX28" i="9"/>
  <c r="AY28" i="9"/>
  <c r="CQ23" i="9"/>
  <c r="CR23" i="9"/>
  <c r="CW35" i="9"/>
  <c r="CX35" i="9"/>
  <c r="N33" i="9"/>
  <c r="O33" i="9"/>
  <c r="CI12" i="9"/>
  <c r="CH12" i="9"/>
  <c r="DG19" i="9"/>
  <c r="DF19" i="9"/>
  <c r="CH19" i="9"/>
  <c r="CI19" i="9"/>
  <c r="CW33" i="9"/>
  <c r="CX33" i="9"/>
  <c r="CW10" i="9"/>
  <c r="CX10" i="9"/>
  <c r="CI11" i="9"/>
  <c r="CH11" i="9"/>
  <c r="U23" i="9"/>
  <c r="T23" i="9"/>
  <c r="N32" i="9"/>
  <c r="O32" i="9"/>
  <c r="U31" i="9"/>
  <c r="T31" i="9"/>
  <c r="DF455" i="9"/>
  <c r="DG455" i="9"/>
  <c r="DF344" i="9"/>
  <c r="DG344" i="9"/>
  <c r="DF41" i="9"/>
  <c r="DG41" i="9"/>
  <c r="DF267" i="9"/>
  <c r="DG267" i="9"/>
  <c r="DF44" i="9"/>
  <c r="DG44" i="9"/>
  <c r="DG416" i="9"/>
  <c r="DF416" i="9"/>
  <c r="DG56" i="9"/>
  <c r="DF56" i="9"/>
  <c r="DF135" i="9"/>
  <c r="DG135" i="9"/>
  <c r="DF398" i="9"/>
  <c r="DG398" i="9"/>
  <c r="DG200" i="9"/>
  <c r="DF200" i="9"/>
  <c r="DF158" i="9"/>
  <c r="DG158" i="9"/>
  <c r="DG433" i="9"/>
  <c r="DF433" i="9"/>
  <c r="DG369" i="9"/>
  <c r="DF369" i="9"/>
  <c r="DF319" i="9"/>
  <c r="DG319" i="9"/>
  <c r="DG353" i="9"/>
  <c r="DF353" i="9"/>
  <c r="DG418" i="9"/>
  <c r="DF418" i="9"/>
  <c r="DF197" i="9"/>
  <c r="DG197" i="9"/>
  <c r="DF294" i="9"/>
  <c r="DG294" i="9"/>
  <c r="DG499" i="9"/>
  <c r="DF499" i="9"/>
  <c r="DF312" i="9"/>
  <c r="DG312" i="9"/>
  <c r="DF372" i="9"/>
  <c r="DG372" i="9"/>
  <c r="DG204" i="9"/>
  <c r="DF204" i="9"/>
  <c r="DF374" i="9"/>
  <c r="DG374" i="9"/>
  <c r="DF481" i="9"/>
  <c r="DG481" i="9"/>
  <c r="DG138" i="9"/>
  <c r="DF138" i="9"/>
  <c r="DG95" i="9"/>
  <c r="DF95" i="9"/>
  <c r="DG397" i="9"/>
  <c r="DF397" i="9"/>
  <c r="DF128" i="9"/>
  <c r="DG128" i="9"/>
  <c r="DF82" i="9"/>
  <c r="DG82" i="9"/>
  <c r="DG113" i="9"/>
  <c r="DF113" i="9"/>
  <c r="DG235" i="9"/>
  <c r="DF235" i="9"/>
  <c r="DF273" i="9"/>
  <c r="DG273" i="9"/>
  <c r="DG350" i="9"/>
  <c r="DF350" i="9"/>
  <c r="DF375" i="9"/>
  <c r="DG375" i="9"/>
  <c r="DF134" i="9"/>
  <c r="DG134" i="9"/>
  <c r="DF164" i="9"/>
  <c r="DG164" i="9"/>
  <c r="DG165" i="9"/>
  <c r="DF165" i="9"/>
  <c r="DG361" i="9"/>
  <c r="DF361" i="9"/>
  <c r="DG192" i="9"/>
  <c r="DF192" i="9"/>
  <c r="DF131" i="9"/>
  <c r="DG131" i="9"/>
  <c r="DG420" i="9"/>
  <c r="DF420" i="9"/>
  <c r="DF314" i="9"/>
  <c r="DG314" i="9"/>
  <c r="DF289" i="9"/>
  <c r="DG289" i="9"/>
  <c r="DF249" i="9"/>
  <c r="DG249" i="9"/>
  <c r="DG142" i="9"/>
  <c r="DF142" i="9"/>
  <c r="DF114" i="9"/>
  <c r="DG114" i="9"/>
  <c r="DF219" i="9"/>
  <c r="DG219" i="9"/>
  <c r="DG253" i="9"/>
  <c r="DF253" i="9"/>
  <c r="DG476" i="9"/>
  <c r="DF476" i="9"/>
  <c r="DF447" i="9"/>
  <c r="DG447" i="9"/>
  <c r="DF264" i="9"/>
  <c r="DG264" i="9"/>
  <c r="DG118" i="9"/>
  <c r="DF118" i="9"/>
  <c r="DF412" i="9"/>
  <c r="DG412" i="9"/>
  <c r="DF451" i="9"/>
  <c r="DG451" i="9"/>
  <c r="DG109" i="9"/>
  <c r="DF109" i="9"/>
  <c r="DG42" i="9"/>
  <c r="DF42" i="9"/>
  <c r="DF485" i="9"/>
  <c r="DG485" i="9"/>
  <c r="DF237" i="9"/>
  <c r="DG237" i="9"/>
  <c r="DF175" i="9"/>
  <c r="DG175" i="9"/>
  <c r="DF203" i="9"/>
  <c r="DG203" i="9"/>
  <c r="DG176" i="9"/>
  <c r="DF176" i="9"/>
  <c r="DF405" i="9"/>
  <c r="DG405" i="9"/>
  <c r="DG437" i="9"/>
  <c r="DF437" i="9"/>
  <c r="DF409" i="9"/>
  <c r="DG409" i="9"/>
  <c r="DF339" i="9"/>
  <c r="DG339" i="9"/>
  <c r="DF166" i="9"/>
  <c r="DG166" i="9"/>
  <c r="DF50" i="9"/>
  <c r="DG50" i="9"/>
  <c r="DG55" i="9"/>
  <c r="DF55" i="9"/>
  <c r="DF291" i="9"/>
  <c r="DG291" i="9"/>
  <c r="DF432" i="9"/>
  <c r="DG432" i="9"/>
  <c r="DG400" i="9"/>
  <c r="DF400" i="9"/>
  <c r="DG185" i="9"/>
  <c r="DF185" i="9"/>
  <c r="DG424" i="9"/>
  <c r="DF424" i="9"/>
  <c r="DG379" i="9"/>
  <c r="DF379" i="9"/>
  <c r="DG456" i="9"/>
  <c r="DF456" i="9"/>
  <c r="DG488" i="9"/>
  <c r="DF488" i="9"/>
  <c r="DG248" i="9"/>
  <c r="DF248" i="9"/>
  <c r="DG60" i="9"/>
  <c r="DF60" i="9"/>
  <c r="DG92" i="9"/>
  <c r="DF92" i="9"/>
  <c r="DG168" i="9"/>
  <c r="DF168" i="9"/>
  <c r="DG341" i="9"/>
  <c r="DF341" i="9"/>
  <c r="DF493" i="9"/>
  <c r="DG493" i="9"/>
  <c r="DF160" i="9"/>
  <c r="DG160" i="9"/>
  <c r="DF430" i="9"/>
  <c r="DG430" i="9"/>
  <c r="DG478" i="9"/>
  <c r="DF478" i="9"/>
  <c r="DG246" i="9"/>
  <c r="DF246" i="9"/>
  <c r="DG154" i="9"/>
  <c r="DF154" i="9"/>
  <c r="DF112" i="9"/>
  <c r="DG112" i="9"/>
  <c r="DF347" i="9"/>
  <c r="DG347" i="9"/>
  <c r="DF189" i="9"/>
  <c r="DG189" i="9"/>
  <c r="DF407" i="9"/>
  <c r="DG407" i="9"/>
  <c r="DG214" i="9"/>
  <c r="DF214" i="9"/>
  <c r="DG210" i="9"/>
  <c r="DF210" i="9"/>
  <c r="DF386" i="9"/>
  <c r="DG386" i="9"/>
  <c r="DF180" i="9"/>
  <c r="DG180" i="9"/>
  <c r="DG321" i="9"/>
  <c r="DF321" i="9"/>
  <c r="DG97" i="9"/>
  <c r="DF97" i="9"/>
  <c r="DF464" i="9"/>
  <c r="DG464" i="9"/>
  <c r="DG404" i="9"/>
  <c r="DF404" i="9"/>
  <c r="DF427" i="9"/>
  <c r="DG427" i="9"/>
  <c r="DF426" i="9"/>
  <c r="DG426" i="9"/>
  <c r="DF384" i="9"/>
  <c r="DG384" i="9"/>
  <c r="DF453" i="9"/>
  <c r="DG453" i="9"/>
  <c r="DG297" i="9"/>
  <c r="DF297" i="9"/>
  <c r="DG153" i="9"/>
  <c r="DF153" i="9"/>
  <c r="DG307" i="9"/>
  <c r="DF307" i="9"/>
  <c r="DF252" i="9"/>
  <c r="DG252" i="9"/>
  <c r="DG10" i="9"/>
  <c r="DF10" i="9"/>
  <c r="N31" i="9"/>
  <c r="O31" i="9"/>
  <c r="CH30" i="9"/>
  <c r="CI30" i="9"/>
  <c r="CH31" i="9"/>
  <c r="CI31" i="9"/>
  <c r="CH35" i="9"/>
  <c r="CI35" i="9"/>
  <c r="DG137" i="9"/>
  <c r="DF137" i="9"/>
  <c r="DG458" i="9"/>
  <c r="DF458" i="9"/>
  <c r="DF276" i="9"/>
  <c r="DG276" i="9"/>
  <c r="DG303" i="9"/>
  <c r="DF303" i="9"/>
  <c r="DF122" i="9"/>
  <c r="DG122" i="9"/>
  <c r="DF251" i="9"/>
  <c r="DG251" i="9"/>
  <c r="DG501" i="9"/>
  <c r="DF501" i="9"/>
  <c r="DG328" i="9"/>
  <c r="DF328" i="9"/>
  <c r="O19" i="9"/>
  <c r="N19" i="9"/>
  <c r="O17" i="9"/>
  <c r="N17" i="9"/>
  <c r="O18" i="9"/>
  <c r="N18" i="9"/>
  <c r="BV433" i="9"/>
  <c r="BW433" i="9"/>
  <c r="BW105" i="9"/>
  <c r="BV105" i="9"/>
  <c r="BW133" i="9"/>
  <c r="BV133" i="9"/>
  <c r="BV416" i="9"/>
  <c r="BW416" i="9"/>
  <c r="BV249" i="9"/>
  <c r="BW249" i="9"/>
  <c r="BW502" i="9"/>
  <c r="BV502" i="9"/>
  <c r="BW407" i="9"/>
  <c r="BV407" i="9"/>
  <c r="BW468" i="9"/>
  <c r="BV468" i="9"/>
  <c r="BV94" i="9"/>
  <c r="BW94" i="9"/>
  <c r="BW135" i="9"/>
  <c r="BV135" i="9"/>
  <c r="BV438" i="9"/>
  <c r="BW438" i="9"/>
  <c r="DJ36" i="9"/>
  <c r="DI36" i="9"/>
  <c r="DI15" i="9"/>
  <c r="DJ15" i="9"/>
  <c r="BQ13" i="9"/>
  <c r="BP13" i="9"/>
  <c r="BV316" i="9"/>
  <c r="BW316" i="9"/>
  <c r="BW304" i="9"/>
  <c r="BV304" i="9"/>
  <c r="BW207" i="9"/>
  <c r="BV207" i="9"/>
  <c r="BW339" i="9"/>
  <c r="BV339" i="9"/>
  <c r="BW90" i="9"/>
  <c r="BV90" i="9"/>
  <c r="BV275" i="9"/>
  <c r="BW275" i="9"/>
  <c r="BV138" i="9"/>
  <c r="BW138" i="9"/>
  <c r="BW413" i="9"/>
  <c r="BV413" i="9"/>
  <c r="CN29" i="9"/>
  <c r="CO29" i="9"/>
  <c r="CN31" i="9"/>
  <c r="CO31" i="9"/>
  <c r="BP166" i="9"/>
  <c r="BQ166" i="9"/>
  <c r="BP413" i="9"/>
  <c r="BQ413" i="9"/>
  <c r="BP144" i="9"/>
  <c r="BQ144" i="9"/>
  <c r="BP254" i="9"/>
  <c r="BQ254" i="9"/>
  <c r="BP106" i="9"/>
  <c r="BQ106" i="9"/>
  <c r="BP426" i="9"/>
  <c r="BQ426" i="9"/>
  <c r="BP129" i="9"/>
  <c r="BQ129" i="9"/>
  <c r="BP312" i="9"/>
  <c r="BQ312" i="9"/>
  <c r="BP58" i="9"/>
  <c r="BQ58" i="9"/>
  <c r="BQ406" i="9"/>
  <c r="BP406" i="9"/>
  <c r="BQ467" i="9"/>
  <c r="BP467" i="9"/>
  <c r="BP500" i="9"/>
  <c r="BQ500" i="9"/>
  <c r="BP446" i="9"/>
  <c r="BQ446" i="9"/>
  <c r="BP341" i="9"/>
  <c r="BQ341" i="9"/>
  <c r="BQ477" i="9"/>
  <c r="BP477" i="9"/>
  <c r="BP53" i="9"/>
  <c r="BQ53" i="9"/>
  <c r="BP423" i="9"/>
  <c r="BQ423" i="9"/>
  <c r="BQ238" i="9"/>
  <c r="BP238" i="9"/>
  <c r="BP394" i="9"/>
  <c r="BQ394" i="9"/>
  <c r="BQ436" i="9"/>
  <c r="BP436" i="9"/>
  <c r="BQ253" i="9"/>
  <c r="BP253" i="9"/>
  <c r="BQ461" i="9"/>
  <c r="BP461" i="9"/>
  <c r="BP488" i="9"/>
  <c r="BQ488" i="9"/>
  <c r="BP447" i="9"/>
  <c r="BQ447" i="9"/>
  <c r="BP429" i="9"/>
  <c r="BQ429" i="9"/>
  <c r="BQ409" i="9"/>
  <c r="BP409" i="9"/>
  <c r="BP154" i="9"/>
  <c r="BQ154" i="9"/>
  <c r="BP70" i="9"/>
  <c r="BQ70" i="9"/>
  <c r="BQ343" i="9"/>
  <c r="BP343" i="9"/>
  <c r="BP401" i="9"/>
  <c r="BQ401" i="9"/>
  <c r="BQ498" i="9"/>
  <c r="BP498" i="9"/>
  <c r="BQ41" i="9"/>
  <c r="BP41" i="9"/>
  <c r="BP240" i="9"/>
  <c r="BQ240" i="9"/>
  <c r="BP56" i="9"/>
  <c r="BQ56" i="9"/>
  <c r="BP88" i="9"/>
  <c r="BQ88" i="9"/>
  <c r="BQ431" i="9"/>
  <c r="BP431" i="9"/>
  <c r="BQ385" i="9"/>
  <c r="BP385" i="9"/>
  <c r="BQ116" i="9"/>
  <c r="BP116" i="9"/>
  <c r="BP454" i="9"/>
  <c r="BQ454" i="9"/>
  <c r="BQ130" i="9"/>
  <c r="BP130" i="9"/>
  <c r="BP102" i="9"/>
  <c r="BQ102" i="9"/>
  <c r="BP211" i="9"/>
  <c r="BQ211" i="9"/>
  <c r="BP395" i="9"/>
  <c r="BQ395" i="9"/>
  <c r="BQ61" i="9"/>
  <c r="BP61" i="9"/>
  <c r="BQ309" i="9"/>
  <c r="BP309" i="9"/>
  <c r="BQ502" i="9"/>
  <c r="BP502" i="9"/>
  <c r="BQ93" i="9"/>
  <c r="BP93" i="9"/>
  <c r="BQ229" i="9"/>
  <c r="BP229" i="9"/>
  <c r="BP249" i="9"/>
  <c r="BQ249" i="9"/>
  <c r="BP375" i="9"/>
  <c r="BQ375" i="9"/>
  <c r="BQ283" i="9"/>
  <c r="BP283" i="9"/>
  <c r="BP293" i="9"/>
  <c r="BQ293" i="9"/>
  <c r="BP114" i="9"/>
  <c r="BQ114" i="9"/>
  <c r="BP505" i="9"/>
  <c r="BQ505" i="9"/>
  <c r="BQ376" i="9"/>
  <c r="BP376" i="9"/>
  <c r="BP105" i="9"/>
  <c r="BQ105" i="9"/>
  <c r="BQ388" i="9"/>
  <c r="BP388" i="9"/>
  <c r="BP320" i="9"/>
  <c r="BQ320" i="9"/>
  <c r="BP214" i="9"/>
  <c r="BQ214" i="9"/>
  <c r="BQ192" i="9"/>
  <c r="BP192" i="9"/>
  <c r="BP132" i="9"/>
  <c r="BQ132" i="9"/>
  <c r="BP503" i="9"/>
  <c r="BQ503" i="9"/>
  <c r="BQ445" i="9"/>
  <c r="BP445" i="9"/>
  <c r="BQ45" i="9"/>
  <c r="BP45" i="9"/>
  <c r="BQ255" i="9"/>
  <c r="BP255" i="9"/>
  <c r="BP328" i="9"/>
  <c r="BQ328" i="9"/>
  <c r="BQ183" i="9"/>
  <c r="BP183" i="9"/>
  <c r="BQ224" i="9"/>
  <c r="BP224" i="9"/>
  <c r="BQ65" i="9"/>
  <c r="BP65" i="9"/>
  <c r="BQ457" i="9"/>
  <c r="BP457" i="9"/>
  <c r="BP470" i="9"/>
  <c r="BQ470" i="9"/>
  <c r="BP83" i="9"/>
  <c r="BQ83" i="9"/>
  <c r="BQ280" i="9"/>
  <c r="BP280" i="9"/>
  <c r="BQ348" i="9"/>
  <c r="BP348" i="9"/>
  <c r="BQ85" i="9"/>
  <c r="BP85" i="9"/>
  <c r="BQ339" i="9"/>
  <c r="BP339" i="9"/>
  <c r="BQ223" i="9"/>
  <c r="BP223" i="9"/>
  <c r="BQ191" i="9"/>
  <c r="BP191" i="9"/>
  <c r="BP185" i="9"/>
  <c r="BQ185" i="9"/>
  <c r="BP76" i="9"/>
  <c r="BQ76" i="9"/>
  <c r="BP276" i="9"/>
  <c r="BQ276" i="9"/>
  <c r="BQ147" i="9"/>
  <c r="BP147" i="9"/>
  <c r="BP176" i="9"/>
  <c r="BQ176" i="9"/>
  <c r="BP258" i="9"/>
  <c r="BQ258" i="9"/>
  <c r="BP338" i="9"/>
  <c r="BQ338" i="9"/>
  <c r="BP86" i="9"/>
  <c r="BQ86" i="9"/>
  <c r="BQ463" i="9"/>
  <c r="BP463" i="9"/>
  <c r="BP444" i="9"/>
  <c r="BQ444" i="9"/>
  <c r="BP104" i="9"/>
  <c r="BQ104" i="9"/>
  <c r="BQ402" i="9"/>
  <c r="BP402" i="9"/>
  <c r="BQ294" i="9"/>
  <c r="BP294" i="9"/>
  <c r="BP159" i="9"/>
  <c r="BQ159" i="9"/>
  <c r="BP162" i="9"/>
  <c r="BQ162" i="9"/>
  <c r="BQ474" i="9"/>
  <c r="BP474" i="9"/>
  <c r="BP297" i="9"/>
  <c r="BQ297" i="9"/>
  <c r="BP186" i="9"/>
  <c r="BQ186" i="9"/>
  <c r="BP188" i="9"/>
  <c r="BQ188" i="9"/>
  <c r="BQ196" i="9"/>
  <c r="BP196" i="9"/>
  <c r="BP228" i="9"/>
  <c r="BQ228" i="9"/>
  <c r="BP98" i="9"/>
  <c r="BQ98" i="9"/>
  <c r="BP25" i="9"/>
  <c r="BQ25" i="9"/>
  <c r="BP451" i="9"/>
  <c r="BQ451" i="9"/>
  <c r="BP370" i="9"/>
  <c r="BQ370" i="9"/>
  <c r="BQ47" i="9"/>
  <c r="BP47" i="9"/>
  <c r="BQ44" i="9"/>
  <c r="BP44" i="9"/>
  <c r="BQ414" i="9"/>
  <c r="BP414" i="9"/>
  <c r="BP360" i="9"/>
  <c r="BQ360" i="9"/>
  <c r="BP82" i="9"/>
  <c r="BQ82" i="9"/>
  <c r="BQ288" i="9"/>
  <c r="BP288" i="9"/>
  <c r="BP390" i="9"/>
  <c r="BQ390" i="9"/>
  <c r="BQ59" i="9"/>
  <c r="BP59" i="9"/>
  <c r="BQ248" i="9"/>
  <c r="BP248" i="9"/>
  <c r="BQ374" i="9"/>
  <c r="BP374" i="9"/>
  <c r="BP36" i="9"/>
  <c r="BQ36" i="9"/>
  <c r="BQ450" i="9"/>
  <c r="BP450" i="9"/>
  <c r="BP210" i="9"/>
  <c r="BQ210" i="9"/>
  <c r="BQ359" i="9"/>
  <c r="BP359" i="9"/>
  <c r="BQ411" i="9"/>
  <c r="BP411" i="9"/>
  <c r="BQ34" i="9"/>
  <c r="BP34" i="9"/>
  <c r="BW273" i="9"/>
  <c r="BV273" i="9"/>
  <c r="BV97" i="9"/>
  <c r="BW97" i="9"/>
  <c r="BV333" i="9"/>
  <c r="BW333" i="9"/>
  <c r="BV77" i="9"/>
  <c r="BW77" i="9"/>
  <c r="BW400" i="9"/>
  <c r="BV400" i="9"/>
  <c r="BV151" i="9"/>
  <c r="BW151" i="9"/>
  <c r="BV469" i="9"/>
  <c r="BW469" i="9"/>
  <c r="BV344" i="9"/>
  <c r="BW344" i="9"/>
  <c r="BW216" i="9"/>
  <c r="BV216" i="9"/>
  <c r="BV118" i="9"/>
  <c r="BW118" i="9"/>
  <c r="BV317" i="9"/>
  <c r="BW317" i="9"/>
  <c r="BW506" i="9"/>
  <c r="BV506" i="9"/>
  <c r="BW492" i="9"/>
  <c r="BV492" i="9"/>
  <c r="BW239" i="9"/>
  <c r="BV239" i="9"/>
  <c r="BV119" i="9"/>
  <c r="BW119" i="9"/>
  <c r="BW497" i="9"/>
  <c r="BV497" i="9"/>
  <c r="BW476" i="9"/>
  <c r="BV476" i="9"/>
  <c r="BW298" i="9"/>
  <c r="BV298" i="9"/>
  <c r="BV323" i="9"/>
  <c r="BW323" i="9"/>
  <c r="BW244" i="9"/>
  <c r="BV244" i="9"/>
  <c r="BV59" i="9"/>
  <c r="BW59" i="9"/>
  <c r="BV160" i="9"/>
  <c r="BW160" i="9"/>
  <c r="BW62" i="9"/>
  <c r="BV62" i="9"/>
  <c r="BV374" i="9"/>
  <c r="BW374" i="9"/>
  <c r="BV483" i="9"/>
  <c r="BW483" i="9"/>
  <c r="BV357" i="9"/>
  <c r="BW357" i="9"/>
  <c r="BW462" i="9"/>
  <c r="BV462" i="9"/>
  <c r="BV353" i="9"/>
  <c r="BW353" i="9"/>
  <c r="BV507" i="9"/>
  <c r="BW507" i="9"/>
  <c r="BW256" i="9"/>
  <c r="BV256" i="9"/>
  <c r="BW242" i="9"/>
  <c r="BV242" i="9"/>
  <c r="BV480" i="9"/>
  <c r="BW480" i="9"/>
  <c r="BW272" i="9"/>
  <c r="BV272" i="9"/>
  <c r="BW83" i="9"/>
  <c r="BV83" i="9"/>
  <c r="BV91" i="9"/>
  <c r="BW91" i="9"/>
  <c r="BW209" i="9"/>
  <c r="BV209" i="9"/>
  <c r="BW359" i="9"/>
  <c r="BV359" i="9"/>
  <c r="BW228" i="9"/>
  <c r="BV228" i="9"/>
  <c r="BV192" i="9"/>
  <c r="BW192" i="9"/>
  <c r="BW131" i="9"/>
  <c r="BV131" i="9"/>
  <c r="BV141" i="9"/>
  <c r="BW141" i="9"/>
  <c r="BW270" i="9"/>
  <c r="BV270" i="9"/>
  <c r="BW143" i="9"/>
  <c r="BV143" i="9"/>
  <c r="BW379" i="9"/>
  <c r="BV379" i="9"/>
  <c r="BV212" i="9"/>
  <c r="BW212" i="9"/>
  <c r="BV338" i="9"/>
  <c r="BW338" i="9"/>
  <c r="BW280" i="9"/>
  <c r="BV280" i="9"/>
  <c r="BW326" i="9"/>
  <c r="BV326" i="9"/>
  <c r="BW348" i="9"/>
  <c r="BV348" i="9"/>
  <c r="BV342" i="9"/>
  <c r="BW342" i="9"/>
  <c r="BW109" i="9"/>
  <c r="BV109" i="9"/>
  <c r="BW156" i="9"/>
  <c r="BV156" i="9"/>
  <c r="BW88" i="9"/>
  <c r="BV88" i="9"/>
  <c r="BV250" i="9"/>
  <c r="BW250" i="9"/>
  <c r="BV99" i="9"/>
  <c r="BW99" i="9"/>
  <c r="BW171" i="9"/>
  <c r="BV171" i="9"/>
  <c r="BV487" i="9"/>
  <c r="BW487" i="9"/>
  <c r="BV269" i="9"/>
  <c r="BW269" i="9"/>
  <c r="BW388" i="9"/>
  <c r="BV388" i="9"/>
  <c r="BV446" i="9"/>
  <c r="BW446" i="9"/>
  <c r="BV248" i="9"/>
  <c r="BW248" i="9"/>
  <c r="BW277" i="9"/>
  <c r="BV277" i="9"/>
  <c r="BV493" i="9"/>
  <c r="BW493" i="9"/>
  <c r="BV35" i="9"/>
  <c r="BW35" i="9"/>
  <c r="BV24" i="9"/>
  <c r="BW24" i="9"/>
  <c r="BW28" i="9"/>
  <c r="BV28" i="9"/>
  <c r="BW208" i="9"/>
  <c r="BV208" i="9"/>
  <c r="BW130" i="9"/>
  <c r="BV130" i="9"/>
  <c r="BW75" i="9"/>
  <c r="BV75" i="9"/>
  <c r="BW223" i="9"/>
  <c r="BV223" i="9"/>
  <c r="BW315" i="9"/>
  <c r="BV315" i="9"/>
  <c r="BV89" i="9"/>
  <c r="BW89" i="9"/>
  <c r="CB93" i="9"/>
  <c r="CC93" i="9"/>
  <c r="CB373" i="9"/>
  <c r="CC373" i="9"/>
  <c r="CC387" i="9"/>
  <c r="CB387" i="9"/>
  <c r="CC145" i="9"/>
  <c r="CB145" i="9"/>
  <c r="CC413" i="9"/>
  <c r="CB413" i="9"/>
  <c r="CB183" i="9"/>
  <c r="CC183" i="9"/>
  <c r="CC226" i="9"/>
  <c r="CB226" i="9"/>
  <c r="CC191" i="9"/>
  <c r="CB191" i="9"/>
  <c r="CC271" i="9"/>
  <c r="CB271" i="9"/>
  <c r="CC87" i="9"/>
  <c r="CB87" i="9"/>
  <c r="CB89" i="9"/>
  <c r="CC89" i="9"/>
  <c r="CC460" i="9"/>
  <c r="CB460" i="9"/>
  <c r="CB386" i="9"/>
  <c r="CC386" i="9"/>
  <c r="CB63" i="9"/>
  <c r="CC63" i="9"/>
  <c r="CB376" i="9"/>
  <c r="CC376" i="9"/>
  <c r="CB58" i="9"/>
  <c r="CC58" i="9"/>
  <c r="CC80" i="9"/>
  <c r="CB80" i="9"/>
  <c r="CC463" i="9"/>
  <c r="CB463" i="9"/>
  <c r="CC316" i="9"/>
  <c r="CB316" i="9"/>
  <c r="CB449" i="9"/>
  <c r="CC449" i="9"/>
  <c r="CB398" i="9"/>
  <c r="CC398" i="9"/>
  <c r="CB152" i="9"/>
  <c r="CC152" i="9"/>
  <c r="CB384" i="9"/>
  <c r="CC384" i="9"/>
  <c r="CC482" i="9"/>
  <c r="CB482" i="9"/>
  <c r="CB325" i="9"/>
  <c r="CC325" i="9"/>
  <c r="CB422" i="9"/>
  <c r="CC422" i="9"/>
  <c r="CC499" i="9"/>
  <c r="CB499" i="9"/>
  <c r="CB496" i="9"/>
  <c r="CC496" i="9"/>
  <c r="CC505" i="9"/>
  <c r="CB505" i="9"/>
  <c r="CB390" i="9"/>
  <c r="CC390" i="9"/>
  <c r="CC132" i="9"/>
  <c r="CB132" i="9"/>
  <c r="CB35" i="9"/>
  <c r="CC35" i="9"/>
  <c r="BV72" i="9"/>
  <c r="BW72" i="9"/>
  <c r="DJ119" i="9"/>
  <c r="DI119" i="9"/>
  <c r="DI385" i="9"/>
  <c r="DJ385" i="9"/>
  <c r="DI167" i="9"/>
  <c r="DJ167" i="9"/>
  <c r="DJ164" i="9"/>
  <c r="DI164" i="9"/>
  <c r="DJ466" i="9"/>
  <c r="DI466" i="9"/>
  <c r="DI192" i="9"/>
  <c r="DJ192" i="9"/>
  <c r="DI70" i="9"/>
  <c r="DJ70" i="9"/>
  <c r="DI373" i="9"/>
  <c r="DJ373" i="9"/>
  <c r="DJ453" i="9"/>
  <c r="DI453" i="9"/>
  <c r="DJ78" i="9"/>
  <c r="DI78" i="9"/>
  <c r="DJ46" i="9"/>
  <c r="DI46" i="9"/>
  <c r="DI160" i="9"/>
  <c r="DJ160" i="9"/>
  <c r="DJ365" i="9"/>
  <c r="DI365" i="9"/>
  <c r="DJ299" i="9"/>
  <c r="DI299" i="9"/>
  <c r="DJ99" i="9"/>
  <c r="DI99" i="9"/>
  <c r="DJ234" i="9"/>
  <c r="DI234" i="9"/>
  <c r="DI445" i="9"/>
  <c r="DJ445" i="9"/>
  <c r="DJ220" i="9"/>
  <c r="DI220" i="9"/>
  <c r="DI464" i="9"/>
  <c r="DJ464" i="9"/>
  <c r="DI491" i="9"/>
  <c r="DJ491" i="9"/>
  <c r="DJ337" i="9"/>
  <c r="DI337" i="9"/>
  <c r="DI247" i="9"/>
  <c r="DJ247" i="9"/>
  <c r="DJ77" i="9"/>
  <c r="DI77" i="9"/>
  <c r="DI159" i="9"/>
  <c r="DJ159" i="9"/>
  <c r="DJ231" i="9"/>
  <c r="DI231" i="9"/>
  <c r="AV101" i="9"/>
  <c r="AU101" i="9"/>
  <c r="O339" i="9"/>
  <c r="N339" i="9"/>
  <c r="CT420" i="9"/>
  <c r="CU420" i="9"/>
  <c r="CT151" i="9"/>
  <c r="CU151" i="9"/>
  <c r="CT96" i="9"/>
  <c r="CU96" i="9"/>
  <c r="CT113" i="9"/>
  <c r="CU113" i="9"/>
  <c r="CU119" i="9"/>
  <c r="CT119" i="9"/>
  <c r="CT159" i="9"/>
  <c r="CU159" i="9"/>
  <c r="CU444" i="9"/>
  <c r="CT444" i="9"/>
  <c r="CU95" i="9"/>
  <c r="CT95" i="9"/>
  <c r="CT457" i="9"/>
  <c r="CU457" i="9"/>
  <c r="CT349" i="9"/>
  <c r="CU349" i="9"/>
  <c r="CU366" i="9"/>
  <c r="CT366" i="9"/>
  <c r="CT183" i="9"/>
  <c r="CU183" i="9"/>
  <c r="CU165" i="9"/>
  <c r="CT165" i="9"/>
  <c r="CU233" i="9"/>
  <c r="CT233" i="9"/>
  <c r="CT156" i="9"/>
  <c r="CU156" i="9"/>
  <c r="CU148" i="9"/>
  <c r="CT148" i="9"/>
  <c r="CT387" i="9"/>
  <c r="CU387" i="9"/>
  <c r="CT237" i="9"/>
  <c r="CU237" i="9"/>
  <c r="CT128" i="9"/>
  <c r="CU128" i="9"/>
  <c r="CT329" i="9"/>
  <c r="CU329" i="9"/>
  <c r="CT297" i="9"/>
  <c r="CU297" i="9"/>
  <c r="CT402" i="9"/>
  <c r="CU402" i="9"/>
  <c r="CU141" i="9"/>
  <c r="CT141" i="9"/>
  <c r="CT264" i="9"/>
  <c r="CU264" i="9"/>
  <c r="CU417" i="9"/>
  <c r="CT417" i="9"/>
  <c r="CU105" i="9"/>
  <c r="CT105" i="9"/>
  <c r="CU86" i="9"/>
  <c r="CT86" i="9"/>
  <c r="CU177" i="9"/>
  <c r="CT177" i="9"/>
  <c r="CT340" i="9"/>
  <c r="CU340" i="9"/>
  <c r="CT162" i="9"/>
  <c r="CU162" i="9"/>
  <c r="CT246" i="9"/>
  <c r="CU246" i="9"/>
  <c r="CT407" i="9"/>
  <c r="CU407" i="9"/>
  <c r="CT107" i="9"/>
  <c r="CU107" i="9"/>
  <c r="CU437" i="9"/>
  <c r="CT437" i="9"/>
  <c r="CU169" i="9"/>
  <c r="CT169" i="9"/>
  <c r="CU337" i="9"/>
  <c r="CT337" i="9"/>
  <c r="CU85" i="9"/>
  <c r="CT85" i="9"/>
  <c r="CU266" i="9"/>
  <c r="CT266" i="9"/>
  <c r="CU345" i="9"/>
  <c r="CT345" i="9"/>
  <c r="CU72" i="9"/>
  <c r="CT72" i="9"/>
  <c r="CU363" i="9"/>
  <c r="CT363" i="9"/>
  <c r="CT501" i="9"/>
  <c r="CU501" i="9"/>
  <c r="CT355" i="9"/>
  <c r="CU355" i="9"/>
  <c r="CU278" i="9"/>
  <c r="CT278" i="9"/>
  <c r="CT395" i="9"/>
  <c r="CU395" i="9"/>
  <c r="CU234" i="9"/>
  <c r="CT234" i="9"/>
  <c r="CT332" i="9"/>
  <c r="CU332" i="9"/>
  <c r="CT61" i="9"/>
  <c r="CU61" i="9"/>
  <c r="CT307" i="9"/>
  <c r="CU307" i="9"/>
  <c r="CU442" i="9"/>
  <c r="CT442" i="9"/>
  <c r="CU440" i="9"/>
  <c r="CT440" i="9"/>
  <c r="CT367" i="9"/>
  <c r="CU367" i="9"/>
  <c r="CT222" i="9"/>
  <c r="CU222" i="9"/>
  <c r="CT478" i="9"/>
  <c r="CU478" i="9"/>
  <c r="CU34" i="9"/>
  <c r="CT34" i="9"/>
  <c r="CT32" i="9"/>
  <c r="CU32" i="9"/>
  <c r="AI37" i="9"/>
  <c r="AJ37" i="9"/>
  <c r="AJ28" i="9"/>
  <c r="AI28" i="9"/>
  <c r="AA10" i="9"/>
  <c r="Z10" i="9"/>
  <c r="AV462" i="9"/>
  <c r="AU462" i="9"/>
  <c r="BB68" i="9"/>
  <c r="BA68" i="9"/>
  <c r="BB486" i="9"/>
  <c r="BA486" i="9"/>
  <c r="BB240" i="9"/>
  <c r="BA240" i="9"/>
  <c r="BB313" i="9"/>
  <c r="BA313" i="9"/>
  <c r="AM52" i="9"/>
  <c r="AL52" i="9"/>
  <c r="AM506" i="9"/>
  <c r="AL506" i="9"/>
  <c r="AL489" i="9"/>
  <c r="AM489" i="9"/>
  <c r="AL491" i="9"/>
  <c r="AM491" i="9"/>
  <c r="AL293" i="9"/>
  <c r="AM293" i="9"/>
  <c r="AL225" i="9"/>
  <c r="AM225" i="9"/>
  <c r="AL224" i="9"/>
  <c r="AM224" i="9"/>
  <c r="AM119" i="9"/>
  <c r="AL119" i="9"/>
  <c r="AM194" i="9"/>
  <c r="AL194" i="9"/>
  <c r="AL497" i="9"/>
  <c r="AM497" i="9"/>
  <c r="AL454" i="9"/>
  <c r="AM454" i="9"/>
  <c r="AM162" i="9"/>
  <c r="AL162" i="9"/>
  <c r="AM292" i="9"/>
  <c r="AL292" i="9"/>
  <c r="AM210" i="9"/>
  <c r="AL210" i="9"/>
  <c r="AL305" i="9"/>
  <c r="AM305" i="9"/>
  <c r="AL463" i="9"/>
  <c r="AM463" i="9"/>
  <c r="AL492" i="9"/>
  <c r="AM492" i="9"/>
  <c r="AL39" i="9"/>
  <c r="AM39" i="9"/>
  <c r="AM306" i="9"/>
  <c r="AL306" i="9"/>
  <c r="AM432" i="9"/>
  <c r="AL432" i="9"/>
  <c r="AM171" i="9"/>
  <c r="AL171" i="9"/>
  <c r="AM457" i="9"/>
  <c r="AL457" i="9"/>
  <c r="AM486" i="9"/>
  <c r="AL486" i="9"/>
  <c r="AM286" i="9"/>
  <c r="AL286" i="9"/>
  <c r="AL474" i="9"/>
  <c r="AM474" i="9"/>
  <c r="AM266" i="9"/>
  <c r="AL266" i="9"/>
  <c r="AM79" i="9"/>
  <c r="AL79" i="9"/>
  <c r="AL251" i="9"/>
  <c r="AM251" i="9"/>
  <c r="AL242" i="9"/>
  <c r="AM242" i="9"/>
  <c r="AL268" i="9"/>
  <c r="AM268" i="9"/>
  <c r="AL265" i="9"/>
  <c r="AM265" i="9"/>
  <c r="AL421" i="9"/>
  <c r="AM421" i="9"/>
  <c r="AL417" i="9"/>
  <c r="AM417" i="9"/>
  <c r="AM152" i="9"/>
  <c r="AL152" i="9"/>
  <c r="AM177" i="9"/>
  <c r="AL177" i="9"/>
  <c r="AM481" i="9"/>
  <c r="AL481" i="9"/>
  <c r="AL45" i="9"/>
  <c r="AM45" i="9"/>
  <c r="AL56" i="9"/>
  <c r="AM56" i="9"/>
  <c r="AM108" i="9"/>
  <c r="AL108" i="9"/>
  <c r="AL195" i="9"/>
  <c r="AM195" i="9"/>
  <c r="AM65" i="9"/>
  <c r="AL65" i="9"/>
  <c r="AL246" i="9"/>
  <c r="AM246" i="9"/>
  <c r="AL393" i="9"/>
  <c r="AM393" i="9"/>
  <c r="AL347" i="9"/>
  <c r="AM347" i="9"/>
  <c r="AL475" i="9"/>
  <c r="AM475" i="9"/>
  <c r="AL128" i="9"/>
  <c r="AM128" i="9"/>
  <c r="AM95" i="9"/>
  <c r="AL95" i="9"/>
  <c r="AM395" i="9"/>
  <c r="AL395" i="9"/>
  <c r="AM326" i="9"/>
  <c r="AL326" i="9"/>
  <c r="AM97" i="9"/>
  <c r="AL97" i="9"/>
  <c r="AM71" i="9"/>
  <c r="AL71" i="9"/>
  <c r="AL40" i="9"/>
  <c r="AM40" i="9"/>
  <c r="AM368" i="9"/>
  <c r="AL368" i="9"/>
  <c r="AL408" i="9"/>
  <c r="AM408" i="9"/>
  <c r="AM53" i="9"/>
  <c r="AL53" i="9"/>
  <c r="AL46" i="9"/>
  <c r="AM46" i="9"/>
  <c r="AM290" i="9"/>
  <c r="AL290" i="9"/>
  <c r="AM331" i="9"/>
  <c r="AL331" i="9"/>
  <c r="AM439" i="9"/>
  <c r="AL439" i="9"/>
  <c r="AM198" i="9"/>
  <c r="AL198" i="9"/>
  <c r="AL312" i="9"/>
  <c r="AM312" i="9"/>
  <c r="AL115" i="9"/>
  <c r="AM115" i="9"/>
  <c r="AM440" i="9"/>
  <c r="AL440" i="9"/>
  <c r="BN32" i="9"/>
  <c r="BM32" i="9"/>
  <c r="AV314" i="9"/>
  <c r="AU314" i="9"/>
  <c r="CR11" i="9"/>
  <c r="CQ11" i="9"/>
  <c r="BA380" i="9"/>
  <c r="BB380" i="9"/>
  <c r="BA128" i="9"/>
  <c r="BB128" i="9"/>
  <c r="BA466" i="9"/>
  <c r="BB466" i="9"/>
  <c r="BB65" i="9"/>
  <c r="BA65" i="9"/>
  <c r="BA306" i="9"/>
  <c r="BB306" i="9"/>
  <c r="BB87" i="9"/>
  <c r="BA87" i="9"/>
  <c r="BB326" i="9"/>
  <c r="BA326" i="9"/>
  <c r="BB226" i="9"/>
  <c r="BA226" i="9"/>
  <c r="BB250" i="9"/>
  <c r="BA250" i="9"/>
  <c r="BA388" i="9"/>
  <c r="BB388" i="9"/>
  <c r="BB153" i="9"/>
  <c r="BA153" i="9"/>
  <c r="BA473" i="9"/>
  <c r="BB473" i="9"/>
  <c r="BA364" i="9"/>
  <c r="BB364" i="9"/>
  <c r="BB270" i="9"/>
  <c r="BA270" i="9"/>
  <c r="BB204" i="9"/>
  <c r="BA204" i="9"/>
  <c r="BB340" i="9"/>
  <c r="BA340" i="9"/>
  <c r="BA435" i="9"/>
  <c r="BB435" i="9"/>
  <c r="BA368" i="9"/>
  <c r="BB368" i="9"/>
  <c r="BA203" i="9"/>
  <c r="BB203" i="9"/>
  <c r="BA121" i="9"/>
  <c r="BB121" i="9"/>
  <c r="BA291" i="9"/>
  <c r="BB291" i="9"/>
  <c r="BA479" i="9"/>
  <c r="BB479" i="9"/>
  <c r="BB120" i="9"/>
  <c r="BA120" i="9"/>
  <c r="BA363" i="9"/>
  <c r="BB363" i="9"/>
  <c r="BB28" i="9"/>
  <c r="BA28" i="9"/>
  <c r="AU328" i="9"/>
  <c r="AV328" i="9"/>
  <c r="AU397" i="9"/>
  <c r="AV397" i="9"/>
  <c r="AU253" i="9"/>
  <c r="AV253" i="9"/>
  <c r="AU70" i="9"/>
  <c r="AV70" i="9"/>
  <c r="AU210" i="9"/>
  <c r="AV210" i="9"/>
  <c r="AV242" i="9"/>
  <c r="AU242" i="9"/>
  <c r="AU167" i="9"/>
  <c r="AV167" i="9"/>
  <c r="AV152" i="9"/>
  <c r="AU152" i="9"/>
  <c r="AU52" i="9"/>
  <c r="AV52" i="9"/>
  <c r="AU394" i="9"/>
  <c r="AV394" i="9"/>
  <c r="AU424" i="9"/>
  <c r="AV424" i="9"/>
  <c r="AU292" i="9"/>
  <c r="AV292" i="9"/>
  <c r="AV79" i="9"/>
  <c r="AU79" i="9"/>
  <c r="AU114" i="9"/>
  <c r="AV114" i="9"/>
  <c r="AU485" i="9"/>
  <c r="AV485" i="9"/>
  <c r="AU148" i="9"/>
  <c r="AV148" i="9"/>
  <c r="AV371" i="9"/>
  <c r="AU371" i="9"/>
  <c r="AU284" i="9"/>
  <c r="AV284" i="9"/>
  <c r="AV353" i="9"/>
  <c r="AU353" i="9"/>
  <c r="AU168" i="9"/>
  <c r="AV168" i="9"/>
  <c r="AV404" i="9"/>
  <c r="AU404" i="9"/>
  <c r="AU495" i="9"/>
  <c r="AV495" i="9"/>
  <c r="AU197" i="9"/>
  <c r="AV197" i="9"/>
  <c r="AV211" i="9"/>
  <c r="AU211" i="9"/>
  <c r="AV55" i="9"/>
  <c r="AU55" i="9"/>
  <c r="AU276" i="9"/>
  <c r="AV276" i="9"/>
  <c r="AV270" i="9"/>
  <c r="AU270" i="9"/>
  <c r="AU278" i="9"/>
  <c r="AV278" i="9"/>
  <c r="BB192" i="9"/>
  <c r="BA192" i="9"/>
  <c r="N169" i="9"/>
  <c r="O169" i="9"/>
  <c r="N470" i="9"/>
  <c r="O470" i="9"/>
  <c r="O273" i="9"/>
  <c r="N273" i="9"/>
  <c r="O288" i="9"/>
  <c r="N288" i="9"/>
  <c r="N465" i="9"/>
  <c r="O465" i="9"/>
  <c r="O494" i="9"/>
  <c r="N494" i="9"/>
  <c r="N479" i="9"/>
  <c r="O479" i="9"/>
  <c r="O139" i="9"/>
  <c r="N139" i="9"/>
  <c r="N198" i="9"/>
  <c r="O198" i="9"/>
  <c r="N57" i="9"/>
  <c r="O57" i="9"/>
  <c r="N369" i="9"/>
  <c r="O369" i="9"/>
  <c r="CQ462" i="9"/>
  <c r="CR462" i="9"/>
  <c r="CQ270" i="9"/>
  <c r="CR270" i="9"/>
  <c r="CQ230" i="9"/>
  <c r="CR230" i="9"/>
  <c r="CR114" i="9"/>
  <c r="CQ114" i="9"/>
  <c r="CR130" i="9"/>
  <c r="CQ130" i="9"/>
  <c r="CR178" i="9"/>
  <c r="CQ178" i="9"/>
  <c r="CR385" i="9"/>
  <c r="CQ385" i="9"/>
  <c r="CQ127" i="9"/>
  <c r="CR127" i="9"/>
  <c r="CQ191" i="9"/>
  <c r="CR191" i="9"/>
  <c r="CQ336" i="9"/>
  <c r="CR336" i="9"/>
  <c r="CR349" i="9"/>
  <c r="CQ349" i="9"/>
  <c r="CQ213" i="9"/>
  <c r="CR213" i="9"/>
  <c r="CQ313" i="9"/>
  <c r="CR313" i="9"/>
  <c r="CQ249" i="9"/>
  <c r="CR249" i="9"/>
  <c r="CR395" i="9"/>
  <c r="CQ395" i="9"/>
  <c r="CR39" i="9"/>
  <c r="CQ39" i="9"/>
  <c r="CR176" i="9"/>
  <c r="CQ176" i="9"/>
  <c r="CR414" i="9"/>
  <c r="CQ414" i="9"/>
  <c r="CQ393" i="9"/>
  <c r="CR393" i="9"/>
  <c r="CQ293" i="9"/>
  <c r="CR293" i="9"/>
  <c r="CR163" i="9"/>
  <c r="CQ163" i="9"/>
  <c r="CR120" i="9"/>
  <c r="CQ120" i="9"/>
  <c r="CR144" i="9"/>
  <c r="CQ144" i="9"/>
  <c r="CQ96" i="9"/>
  <c r="CR96" i="9"/>
  <c r="CQ482" i="9"/>
  <c r="CR482" i="9"/>
  <c r="CQ248" i="9"/>
  <c r="CR248" i="9"/>
  <c r="CQ405" i="9"/>
  <c r="CR405" i="9"/>
  <c r="CQ86" i="9"/>
  <c r="CR86" i="9"/>
  <c r="CQ110" i="9"/>
  <c r="CR110" i="9"/>
  <c r="CQ206" i="9"/>
  <c r="CR206" i="9"/>
  <c r="CR478" i="9"/>
  <c r="CQ478" i="9"/>
  <c r="CQ28" i="9"/>
  <c r="CR28" i="9"/>
  <c r="BB396" i="9"/>
  <c r="BA396" i="9"/>
  <c r="BA413" i="9"/>
  <c r="BB413" i="9"/>
  <c r="CK413" i="9"/>
  <c r="CL413" i="9"/>
  <c r="CK39" i="9"/>
  <c r="CL39" i="9"/>
  <c r="CK401" i="9"/>
  <c r="CL401" i="9"/>
  <c r="CK104" i="9"/>
  <c r="CL104" i="9"/>
  <c r="CK276" i="9"/>
  <c r="CL276" i="9"/>
  <c r="CL41" i="9"/>
  <c r="CK41" i="9"/>
  <c r="CK194" i="9"/>
  <c r="CL194" i="9"/>
  <c r="CK472" i="9"/>
  <c r="CL472" i="9"/>
  <c r="CK292" i="9"/>
  <c r="CL292" i="9"/>
  <c r="CK438" i="9"/>
  <c r="CL438" i="9"/>
  <c r="CL434" i="9"/>
  <c r="CK434" i="9"/>
  <c r="CK384" i="9"/>
  <c r="CL384" i="9"/>
  <c r="CK88" i="9"/>
  <c r="CL88" i="9"/>
  <c r="CL115" i="9"/>
  <c r="CK115" i="9"/>
  <c r="CL81" i="9"/>
  <c r="CK81" i="9"/>
  <c r="CL38" i="9"/>
  <c r="CK38" i="9"/>
  <c r="CK113" i="9"/>
  <c r="CL113" i="9"/>
  <c r="CK290" i="9"/>
  <c r="CL290" i="9"/>
  <c r="CK124" i="9"/>
  <c r="CL124" i="9"/>
  <c r="CK71" i="9"/>
  <c r="CL71" i="9"/>
  <c r="CL373" i="9"/>
  <c r="CK373" i="9"/>
  <c r="CK308" i="9"/>
  <c r="CL308" i="9"/>
  <c r="CL352" i="9"/>
  <c r="CK352" i="9"/>
  <c r="CL221" i="9"/>
  <c r="CK221" i="9"/>
  <c r="BZ248" i="9"/>
  <c r="BY248" i="9"/>
  <c r="BW494" i="9"/>
  <c r="BV494" i="9"/>
  <c r="BW504" i="9"/>
  <c r="BV504" i="9"/>
  <c r="BW110" i="9"/>
  <c r="BV110" i="9"/>
  <c r="BV46" i="9"/>
  <c r="BW46" i="9"/>
  <c r="BV328" i="9"/>
  <c r="BW328" i="9"/>
  <c r="BW403" i="9"/>
  <c r="BV403" i="9"/>
  <c r="CB294" i="9"/>
  <c r="CC294" i="9"/>
  <c r="CB284" i="9"/>
  <c r="CC284" i="9"/>
  <c r="CB198" i="9"/>
  <c r="CC198" i="9"/>
  <c r="CB223" i="9"/>
  <c r="CC223" i="9"/>
  <c r="CC342" i="9"/>
  <c r="CB342" i="9"/>
  <c r="CB283" i="9"/>
  <c r="CC283" i="9"/>
  <c r="CB445" i="9"/>
  <c r="CC445" i="9"/>
  <c r="CC256" i="9"/>
  <c r="CB256" i="9"/>
  <c r="CC319" i="9"/>
  <c r="CB319" i="9"/>
  <c r="CB37" i="9"/>
  <c r="CC37" i="9"/>
  <c r="CB110" i="9"/>
  <c r="CC110" i="9"/>
  <c r="CC224" i="9"/>
  <c r="CB224" i="9"/>
  <c r="CB247" i="9"/>
  <c r="CC247" i="9"/>
  <c r="CB302" i="9"/>
  <c r="CC302" i="9"/>
  <c r="CC349" i="9"/>
  <c r="CB349" i="9"/>
  <c r="CB314" i="9"/>
  <c r="CC314" i="9"/>
  <c r="CC48" i="9"/>
  <c r="CB48" i="9"/>
  <c r="CB220" i="9"/>
  <c r="CC220" i="9"/>
  <c r="CC328" i="9"/>
  <c r="CB328" i="9"/>
  <c r="CB360" i="9"/>
  <c r="CC360" i="9"/>
  <c r="CB474" i="9"/>
  <c r="CC474" i="9"/>
  <c r="CC127" i="9"/>
  <c r="CB127" i="9"/>
  <c r="CB503" i="9"/>
  <c r="CC503" i="9"/>
  <c r="CC281" i="9"/>
  <c r="CB281" i="9"/>
  <c r="CB49" i="9"/>
  <c r="CC49" i="9"/>
  <c r="CB207" i="9"/>
  <c r="CC207" i="9"/>
  <c r="CC125" i="9"/>
  <c r="CB125" i="9"/>
  <c r="CB426" i="9"/>
  <c r="CC426" i="9"/>
  <c r="CC73" i="9"/>
  <c r="CB73" i="9"/>
  <c r="CB105" i="9"/>
  <c r="CC105" i="9"/>
  <c r="CC318" i="9"/>
  <c r="CB318" i="9"/>
  <c r="CC459" i="9"/>
  <c r="CB459" i="9"/>
  <c r="CC134" i="9"/>
  <c r="CB134" i="9"/>
  <c r="CC43" i="9"/>
  <c r="CB43" i="9"/>
  <c r="CC291" i="9"/>
  <c r="CB291" i="9"/>
  <c r="CC304" i="9"/>
  <c r="CB304" i="9"/>
  <c r="CC425" i="9"/>
  <c r="CB425" i="9"/>
  <c r="CC97" i="9"/>
  <c r="CB97" i="9"/>
  <c r="CC428" i="9"/>
  <c r="CB428" i="9"/>
  <c r="CC101" i="9"/>
  <c r="CB101" i="9"/>
  <c r="CC75" i="9"/>
  <c r="CB75" i="9"/>
  <c r="CB439" i="9"/>
  <c r="CC439" i="9"/>
  <c r="CB368" i="9"/>
  <c r="CC368" i="9"/>
  <c r="CC204" i="9"/>
  <c r="CB204" i="9"/>
  <c r="CC491" i="9"/>
  <c r="CB491" i="9"/>
  <c r="CC339" i="9"/>
  <c r="CB339" i="9"/>
  <c r="CC150" i="9"/>
  <c r="CB150" i="9"/>
  <c r="CB434" i="9"/>
  <c r="CC434" i="9"/>
  <c r="CB402" i="9"/>
  <c r="CC402" i="9"/>
  <c r="CB65" i="9"/>
  <c r="CC65" i="9"/>
  <c r="CB334" i="9"/>
  <c r="CC334" i="9"/>
  <c r="CB489" i="9"/>
  <c r="CC489" i="9"/>
  <c r="CC167" i="9"/>
  <c r="CB167" i="9"/>
  <c r="CC366" i="9"/>
  <c r="CB366" i="9"/>
  <c r="CB380" i="9"/>
  <c r="CC380" i="9"/>
  <c r="CC289" i="9"/>
  <c r="CB289" i="9"/>
  <c r="CC205" i="9"/>
  <c r="CB205" i="9"/>
  <c r="CC416" i="9"/>
  <c r="CB416" i="9"/>
  <c r="CC99" i="9"/>
  <c r="CB99" i="9"/>
  <c r="CC270" i="9"/>
  <c r="CB270" i="9"/>
  <c r="CC111" i="9"/>
  <c r="CB111" i="9"/>
  <c r="CC212" i="9"/>
  <c r="CB212" i="9"/>
  <c r="CB64" i="9"/>
  <c r="CC64" i="9"/>
  <c r="CB479" i="9"/>
  <c r="CC479" i="9"/>
  <c r="CB206" i="9"/>
  <c r="CC206" i="9"/>
  <c r="CC465" i="9"/>
  <c r="CB465" i="9"/>
  <c r="CB62" i="9"/>
  <c r="CC62" i="9"/>
  <c r="CC66" i="9"/>
  <c r="CB66" i="9"/>
  <c r="CC419" i="9"/>
  <c r="CB419" i="9"/>
  <c r="CC180" i="9"/>
  <c r="CB180" i="9"/>
  <c r="CB130" i="9"/>
  <c r="CC130" i="9"/>
  <c r="CB276" i="9"/>
  <c r="CC276" i="9"/>
  <c r="CB447" i="9"/>
  <c r="CC447" i="9"/>
  <c r="CC146" i="9"/>
  <c r="CB146" i="9"/>
  <c r="CC392" i="9"/>
  <c r="CB392" i="9"/>
  <c r="CC500" i="9"/>
  <c r="CB500" i="9"/>
  <c r="CB186" i="9"/>
  <c r="CC186" i="9"/>
  <c r="CB430" i="9"/>
  <c r="CC430" i="9"/>
  <c r="CC468" i="9"/>
  <c r="CB468" i="9"/>
  <c r="CC288" i="9"/>
  <c r="CB288" i="9"/>
  <c r="CB123" i="9"/>
  <c r="CC123" i="9"/>
  <c r="CC351" i="9"/>
  <c r="CB351" i="9"/>
  <c r="CB296" i="9"/>
  <c r="CC296" i="9"/>
  <c r="CC421" i="9"/>
  <c r="CB421" i="9"/>
  <c r="CB227" i="9"/>
  <c r="CC227" i="9"/>
  <c r="CC174" i="9"/>
  <c r="CB174" i="9"/>
  <c r="CB471" i="9"/>
  <c r="CC471" i="9"/>
  <c r="CB317" i="9"/>
  <c r="CC317" i="9"/>
  <c r="CB475" i="9"/>
  <c r="CC475" i="9"/>
  <c r="CB476" i="9"/>
  <c r="CC476" i="9"/>
  <c r="CB358" i="9"/>
  <c r="CC358" i="9"/>
  <c r="CC81" i="9"/>
  <c r="CB81" i="9"/>
  <c r="CB415" i="9"/>
  <c r="CC415" i="9"/>
  <c r="CC193" i="9"/>
  <c r="CB193" i="9"/>
  <c r="CC298" i="9"/>
  <c r="CB298" i="9"/>
  <c r="CB195" i="9"/>
  <c r="CC195" i="9"/>
  <c r="CC112" i="9"/>
  <c r="CB112" i="9"/>
  <c r="CB377" i="9"/>
  <c r="CC377" i="9"/>
  <c r="CC467" i="9"/>
  <c r="CB467" i="9"/>
  <c r="CB405" i="9"/>
  <c r="CC405" i="9"/>
  <c r="CB188" i="9"/>
  <c r="CC188" i="9"/>
  <c r="CC433" i="9"/>
  <c r="CB433" i="9"/>
  <c r="CC280" i="9"/>
  <c r="CB280" i="9"/>
  <c r="CB329" i="9"/>
  <c r="CC329" i="9"/>
  <c r="CB480" i="9"/>
  <c r="CC480" i="9"/>
  <c r="CC129" i="9"/>
  <c r="CB129" i="9"/>
  <c r="CB158" i="9"/>
  <c r="CC158" i="9"/>
  <c r="CC107" i="9"/>
  <c r="CB107" i="9"/>
  <c r="CC321" i="9"/>
  <c r="CB321" i="9"/>
  <c r="CC120" i="9"/>
  <c r="CB120" i="9"/>
  <c r="CC446" i="9"/>
  <c r="CB446" i="9"/>
  <c r="CC396" i="9"/>
  <c r="CB396" i="9"/>
  <c r="CC262" i="9"/>
  <c r="CB262" i="9"/>
  <c r="CB424" i="9"/>
  <c r="CC424" i="9"/>
  <c r="CC244" i="9"/>
  <c r="CB244" i="9"/>
  <c r="CC326" i="9"/>
  <c r="CB326" i="9"/>
  <c r="CB259" i="9"/>
  <c r="CC259" i="9"/>
  <c r="CB86" i="9"/>
  <c r="CC86" i="9"/>
  <c r="CC169" i="9"/>
  <c r="CB169" i="9"/>
  <c r="CB305" i="9"/>
  <c r="CC305" i="9"/>
  <c r="CB30" i="9"/>
  <c r="CC30" i="9"/>
  <c r="CB31" i="9"/>
  <c r="CC31" i="9"/>
  <c r="CC23" i="9"/>
  <c r="CB23" i="9"/>
  <c r="BW456" i="9"/>
  <c r="BV456" i="9"/>
  <c r="BV245" i="9"/>
  <c r="BW245" i="9"/>
  <c r="BV182" i="9"/>
  <c r="BW182" i="9"/>
  <c r="BW225" i="9"/>
  <c r="BV225" i="9"/>
  <c r="BV44" i="9"/>
  <c r="BW44" i="9"/>
  <c r="BV43" i="9"/>
  <c r="BW43" i="9"/>
  <c r="BV150" i="9"/>
  <c r="BW150" i="9"/>
  <c r="BW93" i="9"/>
  <c r="BV93" i="9"/>
  <c r="CO22" i="9"/>
  <c r="CN22" i="9"/>
  <c r="DI226" i="9"/>
  <c r="DJ226" i="9"/>
  <c r="DI205" i="9"/>
  <c r="DJ205" i="9"/>
  <c r="DI336" i="9"/>
  <c r="DJ336" i="9"/>
  <c r="DI272" i="9"/>
  <c r="DJ272" i="9"/>
  <c r="DI238" i="9"/>
  <c r="DJ238" i="9"/>
  <c r="DJ79" i="9"/>
  <c r="DI79" i="9"/>
  <c r="DJ104" i="9"/>
  <c r="DI104" i="9"/>
  <c r="DI447" i="9"/>
  <c r="DJ447" i="9"/>
  <c r="DJ444" i="9"/>
  <c r="DI444" i="9"/>
  <c r="DI101" i="9"/>
  <c r="DJ101" i="9"/>
  <c r="DJ106" i="9"/>
  <c r="DI106" i="9"/>
  <c r="DJ65" i="9"/>
  <c r="DI65" i="9"/>
  <c r="DJ349" i="9"/>
  <c r="DI349" i="9"/>
  <c r="DJ416" i="9"/>
  <c r="DI416" i="9"/>
  <c r="DI387" i="9"/>
  <c r="DJ387" i="9"/>
  <c r="DI421" i="9"/>
  <c r="DJ421" i="9"/>
  <c r="DJ71" i="9"/>
  <c r="DI71" i="9"/>
  <c r="DJ42" i="9"/>
  <c r="DI42" i="9"/>
  <c r="DI294" i="9"/>
  <c r="DJ294" i="9"/>
  <c r="DJ240" i="9"/>
  <c r="DI240" i="9"/>
  <c r="DJ242" i="9"/>
  <c r="DI242" i="9"/>
  <c r="DJ154" i="9"/>
  <c r="DI154" i="9"/>
  <c r="DI420" i="9"/>
  <c r="DJ420" i="9"/>
  <c r="DJ255" i="9"/>
  <c r="DI255" i="9"/>
  <c r="DJ141" i="9"/>
  <c r="DI141" i="9"/>
  <c r="DJ433" i="9"/>
  <c r="DI433" i="9"/>
  <c r="DI376" i="9"/>
  <c r="DJ376" i="9"/>
  <c r="DJ151" i="9"/>
  <c r="DI151" i="9"/>
  <c r="DI479" i="9"/>
  <c r="DJ479" i="9"/>
  <c r="DJ488" i="9"/>
  <c r="DI488" i="9"/>
  <c r="DI338" i="9"/>
  <c r="DJ338" i="9"/>
  <c r="DI307" i="9"/>
  <c r="DJ307" i="9"/>
  <c r="DI342" i="9"/>
  <c r="DJ342" i="9"/>
  <c r="DI326" i="9"/>
  <c r="DJ326" i="9"/>
  <c r="DI396" i="9"/>
  <c r="DJ396" i="9"/>
  <c r="DJ243" i="9"/>
  <c r="DI243" i="9"/>
  <c r="DI318" i="9"/>
  <c r="DJ318" i="9"/>
  <c r="DJ138" i="9"/>
  <c r="DI138" i="9"/>
  <c r="DI218" i="9"/>
  <c r="DJ218" i="9"/>
  <c r="DJ324" i="9"/>
  <c r="DI324" i="9"/>
  <c r="DI198" i="9"/>
  <c r="DJ198" i="9"/>
  <c r="DI76" i="9"/>
  <c r="DJ76" i="9"/>
  <c r="DJ235" i="9"/>
  <c r="DI235" i="9"/>
  <c r="DJ472" i="9"/>
  <c r="DI472" i="9"/>
  <c r="DI200" i="9"/>
  <c r="DJ200" i="9"/>
  <c r="DJ246" i="9"/>
  <c r="DI246" i="9"/>
  <c r="DJ216" i="9"/>
  <c r="DI216" i="9"/>
  <c r="DI112" i="9"/>
  <c r="DJ112" i="9"/>
  <c r="DI441" i="9"/>
  <c r="DJ441" i="9"/>
  <c r="DI189" i="9"/>
  <c r="DJ189" i="9"/>
  <c r="DI217" i="9"/>
  <c r="DJ217" i="9"/>
  <c r="DJ315" i="9"/>
  <c r="DI315" i="9"/>
  <c r="DJ334" i="9"/>
  <c r="DI334" i="9"/>
  <c r="DI498" i="9"/>
  <c r="DJ498" i="9"/>
  <c r="DJ38" i="9"/>
  <c r="DI38" i="9"/>
  <c r="DJ47" i="9"/>
  <c r="DI47" i="9"/>
  <c r="DJ41" i="9"/>
  <c r="DI41" i="9"/>
  <c r="DI181" i="9"/>
  <c r="DJ181" i="9"/>
  <c r="DI103" i="9"/>
  <c r="DJ103" i="9"/>
  <c r="DJ480" i="9"/>
  <c r="DI480" i="9"/>
  <c r="DI215" i="9"/>
  <c r="DJ215" i="9"/>
  <c r="DI499" i="9"/>
  <c r="DJ499" i="9"/>
  <c r="DJ335" i="9"/>
  <c r="DI335" i="9"/>
  <c r="DJ83" i="9"/>
  <c r="DI83" i="9"/>
  <c r="DI320" i="9"/>
  <c r="DJ320" i="9"/>
  <c r="DJ347" i="9"/>
  <c r="DI347" i="9"/>
  <c r="DJ166" i="9"/>
  <c r="DI166" i="9"/>
  <c r="DJ495" i="9"/>
  <c r="DI495" i="9"/>
  <c r="DJ135" i="9"/>
  <c r="DI135" i="9"/>
  <c r="DI55" i="9"/>
  <c r="DJ55" i="9"/>
  <c r="DJ183" i="9"/>
  <c r="DI183" i="9"/>
  <c r="DI400" i="9"/>
  <c r="DJ400" i="9"/>
  <c r="DJ230" i="9"/>
  <c r="DI230" i="9"/>
  <c r="DI253" i="9"/>
  <c r="DJ253" i="9"/>
  <c r="DI72" i="9"/>
  <c r="DJ72" i="9"/>
  <c r="DJ81" i="9"/>
  <c r="DI81" i="9"/>
  <c r="DJ105" i="9"/>
  <c r="DI105" i="9"/>
  <c r="DI429" i="9"/>
  <c r="DJ429" i="9"/>
  <c r="DI449" i="9"/>
  <c r="DJ449" i="9"/>
  <c r="DJ214" i="9"/>
  <c r="DI214" i="9"/>
  <c r="DJ382" i="9"/>
  <c r="DI382" i="9"/>
  <c r="DI363" i="9"/>
  <c r="DJ363" i="9"/>
  <c r="DI502" i="9"/>
  <c r="DJ502" i="9"/>
  <c r="DI413" i="9"/>
  <c r="DJ413" i="9"/>
  <c r="DJ375" i="9"/>
  <c r="DI375" i="9"/>
  <c r="DJ251" i="9"/>
  <c r="DI251" i="9"/>
  <c r="DI360" i="9"/>
  <c r="DJ360" i="9"/>
  <c r="DI468" i="9"/>
  <c r="DJ468" i="9"/>
  <c r="DJ87" i="9"/>
  <c r="DI87" i="9"/>
  <c r="DI288" i="9"/>
  <c r="DJ288" i="9"/>
  <c r="DJ121" i="9"/>
  <c r="DI121" i="9"/>
  <c r="DJ68" i="9"/>
  <c r="DI68" i="9"/>
  <c r="DI332" i="9"/>
  <c r="DJ332" i="9"/>
  <c r="DJ331" i="9"/>
  <c r="DI331" i="9"/>
  <c r="DI392" i="9"/>
  <c r="DJ392" i="9"/>
  <c r="DJ381" i="9"/>
  <c r="DI381" i="9"/>
  <c r="DJ456" i="9"/>
  <c r="DI456" i="9"/>
  <c r="DJ303" i="9"/>
  <c r="DI303" i="9"/>
  <c r="DJ187" i="9"/>
  <c r="DI187" i="9"/>
  <c r="DJ96" i="9"/>
  <c r="DI96" i="9"/>
  <c r="DI346" i="9"/>
  <c r="DJ346" i="9"/>
  <c r="DI397" i="9"/>
  <c r="DJ397" i="9"/>
  <c r="DI170" i="9"/>
  <c r="DJ170" i="9"/>
  <c r="DI67" i="9"/>
  <c r="DJ67" i="9"/>
  <c r="DI123" i="9"/>
  <c r="DJ123" i="9"/>
  <c r="DI232" i="9"/>
  <c r="DJ232" i="9"/>
  <c r="DI390" i="9"/>
  <c r="DJ390" i="9"/>
  <c r="DJ377" i="9"/>
  <c r="DI377" i="9"/>
  <c r="DJ496" i="9"/>
  <c r="DI496" i="9"/>
  <c r="DI446" i="9"/>
  <c r="DJ446" i="9"/>
  <c r="DJ252" i="9"/>
  <c r="DI252" i="9"/>
  <c r="DJ484" i="9"/>
  <c r="DI484" i="9"/>
  <c r="DI353" i="9"/>
  <c r="DJ353" i="9"/>
  <c r="DI173" i="9"/>
  <c r="DJ173" i="9"/>
  <c r="DI293" i="9"/>
  <c r="DJ293" i="9"/>
  <c r="DI199" i="9"/>
  <c r="DJ199" i="9"/>
  <c r="DJ157" i="9"/>
  <c r="DI157" i="9"/>
  <c r="DJ476" i="9"/>
  <c r="DI476" i="9"/>
  <c r="DJ162" i="9"/>
  <c r="DI162" i="9"/>
  <c r="DJ91" i="9"/>
  <c r="DI91" i="9"/>
  <c r="DI258" i="9"/>
  <c r="DJ258" i="9"/>
  <c r="DI285" i="9"/>
  <c r="DJ285" i="9"/>
  <c r="DJ409" i="9"/>
  <c r="DI409" i="9"/>
  <c r="DI10" i="9"/>
  <c r="DJ10" i="9"/>
  <c r="AM11" i="9"/>
  <c r="AL11" i="9"/>
  <c r="CU103" i="9"/>
  <c r="CT103" i="9"/>
  <c r="AV334" i="9"/>
  <c r="AU334" i="9"/>
  <c r="BB174" i="9"/>
  <c r="BA174" i="9"/>
  <c r="BA361" i="9"/>
  <c r="BB361" i="9"/>
  <c r="BA436" i="9"/>
  <c r="BB436" i="9"/>
  <c r="BA84" i="9"/>
  <c r="BB84" i="9"/>
  <c r="O386" i="9"/>
  <c r="N386" i="9"/>
  <c r="O186" i="9"/>
  <c r="N186" i="9"/>
  <c r="N382" i="9"/>
  <c r="O382" i="9"/>
  <c r="O206" i="9"/>
  <c r="N206" i="9"/>
  <c r="N437" i="9"/>
  <c r="O437" i="9"/>
  <c r="O275" i="9"/>
  <c r="N275" i="9"/>
  <c r="N421" i="9"/>
  <c r="O421" i="9"/>
  <c r="N204" i="9"/>
  <c r="O204" i="9"/>
  <c r="O474" i="9"/>
  <c r="N474" i="9"/>
  <c r="N235" i="9"/>
  <c r="O235" i="9"/>
  <c r="N262" i="9"/>
  <c r="O262" i="9"/>
  <c r="O128" i="9"/>
  <c r="N128" i="9"/>
  <c r="O74" i="9"/>
  <c r="N74" i="9"/>
  <c r="O351" i="9"/>
  <c r="N351" i="9"/>
  <c r="O402" i="9"/>
  <c r="N402" i="9"/>
  <c r="N250" i="9"/>
  <c r="O250" i="9"/>
  <c r="O142" i="9"/>
  <c r="N142" i="9"/>
  <c r="N76" i="9"/>
  <c r="O76" i="9"/>
  <c r="O294" i="9"/>
  <c r="N294" i="9"/>
  <c r="N108" i="9"/>
  <c r="O108" i="9"/>
  <c r="N46" i="9"/>
  <c r="O46" i="9"/>
  <c r="O39" i="9"/>
  <c r="N39" i="9"/>
  <c r="N267" i="9"/>
  <c r="O267" i="9"/>
  <c r="N492" i="9"/>
  <c r="O492" i="9"/>
  <c r="O71" i="9"/>
  <c r="N71" i="9"/>
  <c r="O226" i="9"/>
  <c r="N226" i="9"/>
  <c r="BN21" i="9"/>
  <c r="BM21" i="9"/>
  <c r="BD19" i="9"/>
  <c r="BE19" i="9"/>
  <c r="CT27" i="9"/>
  <c r="CU27" i="9"/>
  <c r="N174" i="9"/>
  <c r="O174" i="9"/>
  <c r="N214" i="9"/>
  <c r="O214" i="9"/>
  <c r="N70" i="9"/>
  <c r="O70" i="9"/>
  <c r="N228" i="9"/>
  <c r="O228" i="9"/>
  <c r="N62" i="9"/>
  <c r="O62" i="9"/>
  <c r="O278" i="9"/>
  <c r="N278" i="9"/>
  <c r="O399" i="9"/>
  <c r="N399" i="9"/>
  <c r="N321" i="9"/>
  <c r="O321" i="9"/>
  <c r="N409" i="9"/>
  <c r="O409" i="9"/>
  <c r="O153" i="9"/>
  <c r="N153" i="9"/>
  <c r="N154" i="9"/>
  <c r="O154" i="9"/>
  <c r="N371" i="9"/>
  <c r="O371" i="9"/>
  <c r="N367" i="9"/>
  <c r="O367" i="9"/>
  <c r="N222" i="9"/>
  <c r="O222" i="9"/>
  <c r="N263" i="9"/>
  <c r="O263" i="9"/>
  <c r="O442" i="9"/>
  <c r="N442" i="9"/>
  <c r="N301" i="9"/>
  <c r="O301" i="9"/>
  <c r="N404" i="9"/>
  <c r="O404" i="9"/>
  <c r="O422" i="9"/>
  <c r="N422" i="9"/>
  <c r="O210" i="9"/>
  <c r="N210" i="9"/>
  <c r="O131" i="9"/>
  <c r="N131" i="9"/>
  <c r="O427" i="9"/>
  <c r="N427" i="9"/>
  <c r="CT319" i="9"/>
  <c r="CU319" i="9"/>
  <c r="CU194" i="9"/>
  <c r="CT194" i="9"/>
  <c r="CU311" i="9"/>
  <c r="CT311" i="9"/>
  <c r="CT101" i="9"/>
  <c r="CU101" i="9"/>
  <c r="CU129" i="9"/>
  <c r="CT129" i="9"/>
  <c r="CU296" i="9"/>
  <c r="CT296" i="9"/>
  <c r="CT451" i="9"/>
  <c r="CU451" i="9"/>
  <c r="CT372" i="9"/>
  <c r="CU372" i="9"/>
  <c r="CT413" i="9"/>
  <c r="CU413" i="9"/>
  <c r="CU310" i="9"/>
  <c r="CT310" i="9"/>
  <c r="CU130" i="9"/>
  <c r="CT130" i="9"/>
  <c r="CU502" i="9"/>
  <c r="CT502" i="9"/>
  <c r="CT52" i="9"/>
  <c r="CU52" i="9"/>
  <c r="CT57" i="9"/>
  <c r="CU57" i="9"/>
  <c r="CT324" i="9"/>
  <c r="CU324" i="9"/>
  <c r="CT239" i="9"/>
  <c r="CU239" i="9"/>
  <c r="CT73" i="9"/>
  <c r="CU73" i="9"/>
  <c r="CT276" i="9"/>
  <c r="CU276" i="9"/>
  <c r="CU312" i="9"/>
  <c r="CT312" i="9"/>
  <c r="CT227" i="9"/>
  <c r="CU227" i="9"/>
  <c r="CU216" i="9"/>
  <c r="CT216" i="9"/>
  <c r="CT89" i="9"/>
  <c r="CU89" i="9"/>
  <c r="CU109" i="9"/>
  <c r="CT109" i="9"/>
  <c r="CT380" i="9"/>
  <c r="CU380" i="9"/>
  <c r="CU267" i="9"/>
  <c r="CT267" i="9"/>
  <c r="CU37" i="9"/>
  <c r="CT37" i="9"/>
  <c r="CU504" i="9"/>
  <c r="CT504" i="9"/>
  <c r="CT175" i="9"/>
  <c r="CU175" i="9"/>
  <c r="CT74" i="9"/>
  <c r="CU74" i="9"/>
  <c r="CT123" i="9"/>
  <c r="CU123" i="9"/>
  <c r="CT83" i="9"/>
  <c r="CU83" i="9"/>
  <c r="CU248" i="9"/>
  <c r="CT248" i="9"/>
  <c r="CU473" i="9"/>
  <c r="CT473" i="9"/>
  <c r="CU42" i="9"/>
  <c r="CT42" i="9"/>
  <c r="CT67" i="9"/>
  <c r="CU67" i="9"/>
  <c r="CT354" i="9"/>
  <c r="CU354" i="9"/>
  <c r="CT135" i="9"/>
  <c r="CU135" i="9"/>
  <c r="CU195" i="9"/>
  <c r="CT195" i="9"/>
  <c r="CU410" i="9"/>
  <c r="CT410" i="9"/>
  <c r="CU429" i="9"/>
  <c r="CT429" i="9"/>
  <c r="CT284" i="9"/>
  <c r="CU284" i="9"/>
  <c r="CU498" i="9"/>
  <c r="CT498" i="9"/>
  <c r="CT218" i="9"/>
  <c r="CU218" i="9"/>
  <c r="CU164" i="9"/>
  <c r="CT164" i="9"/>
  <c r="CT426" i="9"/>
  <c r="CU426" i="9"/>
  <c r="CU383" i="9"/>
  <c r="CT383" i="9"/>
  <c r="CT275" i="9"/>
  <c r="CU275" i="9"/>
  <c r="CT70" i="9"/>
  <c r="CU70" i="9"/>
  <c r="CT352" i="9"/>
  <c r="CU352" i="9"/>
  <c r="CU339" i="9"/>
  <c r="CT339" i="9"/>
  <c r="CU289" i="9"/>
  <c r="CT289" i="9"/>
  <c r="CU238" i="9"/>
  <c r="CT238" i="9"/>
  <c r="CT398" i="9"/>
  <c r="CU398" i="9"/>
  <c r="CT201" i="9"/>
  <c r="CU201" i="9"/>
  <c r="CU302" i="9"/>
  <c r="CT302" i="9"/>
  <c r="CT472" i="9"/>
  <c r="CU472" i="9"/>
  <c r="CU81" i="9"/>
  <c r="CT81" i="9"/>
  <c r="CT369" i="9"/>
  <c r="CU369" i="9"/>
  <c r="CT127" i="9"/>
  <c r="CU127" i="9"/>
  <c r="CU492" i="9"/>
  <c r="CT492" i="9"/>
  <c r="CT48" i="9"/>
  <c r="CU48" i="9"/>
  <c r="CU220" i="9"/>
  <c r="CT220" i="9"/>
  <c r="CU225" i="9"/>
  <c r="CT225" i="9"/>
  <c r="CT116" i="9"/>
  <c r="CU116" i="9"/>
  <c r="CT351" i="9"/>
  <c r="CU351" i="9"/>
  <c r="CU497" i="9"/>
  <c r="CT497" i="9"/>
  <c r="CU466" i="9"/>
  <c r="CT466" i="9"/>
  <c r="CT188" i="9"/>
  <c r="CU188" i="9"/>
  <c r="CU43" i="9"/>
  <c r="CT43" i="9"/>
  <c r="CT75" i="9"/>
  <c r="CU75" i="9"/>
  <c r="CT507" i="9"/>
  <c r="CU507" i="9"/>
  <c r="CT385" i="9"/>
  <c r="CU385" i="9"/>
  <c r="CT117" i="9"/>
  <c r="CU117" i="9"/>
  <c r="CU198" i="9"/>
  <c r="CT198" i="9"/>
  <c r="CT505" i="9"/>
  <c r="CU505" i="9"/>
  <c r="CU126" i="9"/>
  <c r="CT126" i="9"/>
  <c r="CU335" i="9"/>
  <c r="CT335" i="9"/>
  <c r="CT421" i="9"/>
  <c r="CU421" i="9"/>
  <c r="CU390" i="9"/>
  <c r="CT390" i="9"/>
  <c r="CT155" i="9"/>
  <c r="CU155" i="9"/>
  <c r="CU152" i="9"/>
  <c r="CT152" i="9"/>
  <c r="CU98" i="9"/>
  <c r="CT98" i="9"/>
  <c r="CT482" i="9"/>
  <c r="CU482" i="9"/>
  <c r="CT467" i="9"/>
  <c r="CU467" i="9"/>
  <c r="CT132" i="9"/>
  <c r="CU132" i="9"/>
  <c r="CT388" i="9"/>
  <c r="CU388" i="9"/>
  <c r="CU474" i="9"/>
  <c r="CT474" i="9"/>
  <c r="CT90" i="9"/>
  <c r="CU90" i="9"/>
  <c r="CU393" i="9"/>
  <c r="CT393" i="9"/>
  <c r="CU359" i="9"/>
  <c r="CT359" i="9"/>
  <c r="CU427" i="9"/>
  <c r="CT427" i="9"/>
  <c r="CT490" i="9"/>
  <c r="CU490" i="9"/>
  <c r="CT206" i="9"/>
  <c r="CU206" i="9"/>
  <c r="CT374" i="9"/>
  <c r="CU374" i="9"/>
  <c r="CT62" i="9"/>
  <c r="CU62" i="9"/>
  <c r="CT326" i="9"/>
  <c r="CU326" i="9"/>
  <c r="CU494" i="9"/>
  <c r="CT494" i="9"/>
  <c r="CU386" i="9"/>
  <c r="CT386" i="9"/>
  <c r="CU260" i="9"/>
  <c r="CT260" i="9"/>
  <c r="CT214" i="9"/>
  <c r="CU214" i="9"/>
  <c r="CT231" i="9"/>
  <c r="CU231" i="9"/>
  <c r="CU396" i="9"/>
  <c r="CT396" i="9"/>
  <c r="CT465" i="9"/>
  <c r="CU465" i="9"/>
  <c r="CU252" i="9"/>
  <c r="CT252" i="9"/>
  <c r="CT10" i="9"/>
  <c r="CU10" i="9"/>
  <c r="Z36" i="9"/>
  <c r="AA36" i="9"/>
  <c r="AU193" i="9"/>
  <c r="AV193" i="9"/>
  <c r="AV410" i="9"/>
  <c r="AU410" i="9"/>
  <c r="AU327" i="9"/>
  <c r="AV327" i="9"/>
  <c r="BA97" i="9"/>
  <c r="BB97" i="9"/>
  <c r="BB504" i="9"/>
  <c r="BA504" i="9"/>
  <c r="BB229" i="9"/>
  <c r="BA229" i="9"/>
  <c r="AL413" i="9"/>
  <c r="AM413" i="9"/>
  <c r="AL498" i="9"/>
  <c r="AM498" i="9"/>
  <c r="AL420" i="9"/>
  <c r="AM420" i="9"/>
  <c r="AL459" i="9"/>
  <c r="AM459" i="9"/>
  <c r="AM343" i="9"/>
  <c r="AL343" i="9"/>
  <c r="AL220" i="9"/>
  <c r="AM220" i="9"/>
  <c r="AM43" i="9"/>
  <c r="AL43" i="9"/>
  <c r="AM462" i="9"/>
  <c r="AL462" i="9"/>
  <c r="AM181" i="9"/>
  <c r="AL181" i="9"/>
  <c r="AL296" i="9"/>
  <c r="AM296" i="9"/>
  <c r="AM316" i="9"/>
  <c r="AL316" i="9"/>
  <c r="AM472" i="9"/>
  <c r="AL472" i="9"/>
  <c r="AL332" i="9"/>
  <c r="AM332" i="9"/>
  <c r="AM335" i="9"/>
  <c r="AL335" i="9"/>
  <c r="AM273" i="9"/>
  <c r="AL273" i="9"/>
  <c r="AL153" i="9"/>
  <c r="AM153" i="9"/>
  <c r="AM169" i="9"/>
  <c r="AL169" i="9"/>
  <c r="AM260" i="9"/>
  <c r="AL260" i="9"/>
  <c r="AL448" i="9"/>
  <c r="AM448" i="9"/>
  <c r="AM477" i="9"/>
  <c r="AL477" i="9"/>
  <c r="AM304" i="9"/>
  <c r="AL304" i="9"/>
  <c r="AM435" i="9"/>
  <c r="AL435" i="9"/>
  <c r="AL75" i="9"/>
  <c r="AM75" i="9"/>
  <c r="AL54" i="9"/>
  <c r="AM54" i="9"/>
  <c r="AL82" i="9"/>
  <c r="AM82" i="9"/>
  <c r="AL103" i="9"/>
  <c r="AM103" i="9"/>
  <c r="AL96" i="9"/>
  <c r="AM96" i="9"/>
  <c r="AM466" i="9"/>
  <c r="AL466" i="9"/>
  <c r="AL245" i="9"/>
  <c r="AM245" i="9"/>
  <c r="AL176" i="9"/>
  <c r="AM176" i="9"/>
  <c r="AL453" i="9"/>
  <c r="AM453" i="9"/>
  <c r="AL258" i="9"/>
  <c r="AM258" i="9"/>
  <c r="AM378" i="9"/>
  <c r="AL378" i="9"/>
  <c r="AM344" i="9"/>
  <c r="AL344" i="9"/>
  <c r="AM192" i="9"/>
  <c r="AL192" i="9"/>
  <c r="AL371" i="9"/>
  <c r="AM371" i="9"/>
  <c r="AL367" i="9"/>
  <c r="AM367" i="9"/>
  <c r="AM60" i="9"/>
  <c r="AL60" i="9"/>
  <c r="AM396" i="9"/>
  <c r="AL396" i="9"/>
  <c r="AM473" i="9"/>
  <c r="AL473" i="9"/>
  <c r="AL37" i="9"/>
  <c r="AM37" i="9"/>
  <c r="AL267" i="9"/>
  <c r="AM267" i="9"/>
  <c r="AM38" i="9"/>
  <c r="AL38" i="9"/>
  <c r="AL144" i="9"/>
  <c r="AM144" i="9"/>
  <c r="AM504" i="9"/>
  <c r="AL504" i="9"/>
  <c r="AM274" i="9"/>
  <c r="AL274" i="9"/>
  <c r="AL400" i="9"/>
  <c r="AM400" i="9"/>
  <c r="AL351" i="9"/>
  <c r="AM351" i="9"/>
  <c r="AM264" i="9"/>
  <c r="AL264" i="9"/>
  <c r="AM437" i="9"/>
  <c r="AL437" i="9"/>
  <c r="AM433" i="9"/>
  <c r="AL433" i="9"/>
  <c r="AL340" i="9"/>
  <c r="AM340" i="9"/>
  <c r="AL310" i="9"/>
  <c r="AM310" i="9"/>
  <c r="AL431" i="9"/>
  <c r="AM431" i="9"/>
  <c r="AM240" i="9"/>
  <c r="AL240" i="9"/>
  <c r="AL364" i="9"/>
  <c r="AM364" i="9"/>
  <c r="AL63" i="9"/>
  <c r="AM63" i="9"/>
  <c r="AM111" i="9"/>
  <c r="AL111" i="9"/>
  <c r="AM490" i="9"/>
  <c r="AL490" i="9"/>
  <c r="AM464" i="9"/>
  <c r="AL464" i="9"/>
  <c r="AM369" i="9"/>
  <c r="AL369" i="9"/>
  <c r="AM458" i="9"/>
  <c r="AL458" i="9"/>
  <c r="AM113" i="9"/>
  <c r="AL113" i="9"/>
  <c r="AL142" i="9"/>
  <c r="AM142" i="9"/>
  <c r="AL276" i="9"/>
  <c r="AM276" i="9"/>
  <c r="AL146" i="9"/>
  <c r="AM146" i="9"/>
  <c r="AL160" i="9"/>
  <c r="AM160" i="9"/>
  <c r="AM174" i="9"/>
  <c r="AL174" i="9"/>
  <c r="AL444" i="9"/>
  <c r="AM444" i="9"/>
  <c r="AL88" i="9"/>
  <c r="AM88" i="9"/>
  <c r="AM262" i="9"/>
  <c r="AL262" i="9"/>
  <c r="AM172" i="9"/>
  <c r="AL172" i="9"/>
  <c r="AL156" i="9"/>
  <c r="AM156" i="9"/>
  <c r="AM213" i="9"/>
  <c r="AL213" i="9"/>
  <c r="AM345" i="9"/>
  <c r="AL345" i="9"/>
  <c r="AL467" i="9"/>
  <c r="AM467" i="9"/>
  <c r="AL355" i="9"/>
  <c r="AM355" i="9"/>
  <c r="AL291" i="9"/>
  <c r="AM291" i="9"/>
  <c r="AM121" i="9"/>
  <c r="AL121" i="9"/>
  <c r="AL317" i="9"/>
  <c r="AM317" i="9"/>
  <c r="BN31" i="9"/>
  <c r="BM31" i="9"/>
  <c r="BA297" i="9"/>
  <c r="BB297" i="9"/>
  <c r="BB469" i="9"/>
  <c r="BA469" i="9"/>
  <c r="BA355" i="9"/>
  <c r="BB355" i="9"/>
  <c r="BA164" i="9"/>
  <c r="BB164" i="9"/>
  <c r="BA482" i="9"/>
  <c r="BB482" i="9"/>
  <c r="BA329" i="9"/>
  <c r="BB329" i="9"/>
  <c r="BB46" i="9"/>
  <c r="BA46" i="9"/>
  <c r="BB485" i="9"/>
  <c r="BA485" i="9"/>
  <c r="BA352" i="9"/>
  <c r="BB352" i="9"/>
  <c r="BB211" i="9"/>
  <c r="BA211" i="9"/>
  <c r="BA210" i="9"/>
  <c r="BB210" i="9"/>
  <c r="BB299" i="9"/>
  <c r="BA299" i="9"/>
  <c r="BB325" i="9"/>
  <c r="BA325" i="9"/>
  <c r="BA451" i="9"/>
  <c r="BB451" i="9"/>
  <c r="BB432" i="9"/>
  <c r="BA432" i="9"/>
  <c r="BA245" i="9"/>
  <c r="BB245" i="9"/>
  <c r="BB379" i="9"/>
  <c r="BA379" i="9"/>
  <c r="BA34" i="9"/>
  <c r="BB34" i="9"/>
  <c r="BB36" i="9"/>
  <c r="BA36" i="9"/>
  <c r="AI17" i="9"/>
  <c r="AJ17" i="9"/>
  <c r="AU349" i="9"/>
  <c r="AV349" i="9"/>
  <c r="AU110" i="9"/>
  <c r="AV110" i="9"/>
  <c r="AU354" i="9"/>
  <c r="AV354" i="9"/>
  <c r="AU172" i="9"/>
  <c r="AV172" i="9"/>
  <c r="AV317" i="9"/>
  <c r="AU317" i="9"/>
  <c r="AV370" i="9"/>
  <c r="AU370" i="9"/>
  <c r="AU54" i="9"/>
  <c r="AV54" i="9"/>
  <c r="AU106" i="9"/>
  <c r="AV106" i="9"/>
  <c r="AU395" i="9"/>
  <c r="AV395" i="9"/>
  <c r="AU260" i="9"/>
  <c r="AV260" i="9"/>
  <c r="AV459" i="9"/>
  <c r="AU459" i="9"/>
  <c r="AU298" i="9"/>
  <c r="AV298" i="9"/>
  <c r="AV347" i="9"/>
  <c r="AU347" i="9"/>
  <c r="AU41" i="9"/>
  <c r="AV41" i="9"/>
  <c r="AU117" i="9"/>
  <c r="AV117" i="9"/>
  <c r="AU494" i="9"/>
  <c r="AV494" i="9"/>
  <c r="AU303" i="9"/>
  <c r="AV303" i="9"/>
  <c r="AV57" i="9"/>
  <c r="AU57" i="9"/>
  <c r="AV436" i="9"/>
  <c r="AU436" i="9"/>
  <c r="AV201" i="9"/>
  <c r="AU201" i="9"/>
  <c r="AV392" i="9"/>
  <c r="AU392" i="9"/>
  <c r="AV477" i="9"/>
  <c r="AU477" i="9"/>
  <c r="AV439" i="9"/>
  <c r="AU439" i="9"/>
  <c r="AV336" i="9"/>
  <c r="AU336" i="9"/>
  <c r="AU441" i="9"/>
  <c r="AV441" i="9"/>
  <c r="AV401" i="9"/>
  <c r="AU401" i="9"/>
  <c r="AV232" i="9"/>
  <c r="AU232" i="9"/>
  <c r="AV454" i="9"/>
  <c r="AU454" i="9"/>
  <c r="AV99" i="9"/>
  <c r="AU99" i="9"/>
  <c r="AU309" i="9"/>
  <c r="AV309" i="9"/>
  <c r="AV36" i="9"/>
  <c r="AU36" i="9"/>
  <c r="AU28" i="9"/>
  <c r="AV28" i="9"/>
  <c r="BA398" i="9"/>
  <c r="BB398" i="9"/>
  <c r="N347" i="9"/>
  <c r="O347" i="9"/>
  <c r="N408" i="9"/>
  <c r="O408" i="9"/>
  <c r="O291" i="9"/>
  <c r="N291" i="9"/>
  <c r="N157" i="9"/>
  <c r="O157" i="9"/>
  <c r="AU451" i="9"/>
  <c r="AV451" i="9"/>
  <c r="BB357" i="9"/>
  <c r="BA357" i="9"/>
  <c r="O280" i="9"/>
  <c r="N280" i="9"/>
  <c r="O331" i="9"/>
  <c r="N331" i="9"/>
  <c r="O376" i="9"/>
  <c r="N376" i="9"/>
  <c r="O140" i="9"/>
  <c r="N140" i="9"/>
  <c r="N368" i="9"/>
  <c r="O368" i="9"/>
  <c r="N55" i="9"/>
  <c r="O55" i="9"/>
  <c r="O438" i="9"/>
  <c r="N438" i="9"/>
  <c r="CR460" i="9"/>
  <c r="CQ460" i="9"/>
  <c r="CR350" i="9"/>
  <c r="CQ350" i="9"/>
  <c r="CR140" i="9"/>
  <c r="CQ140" i="9"/>
  <c r="CQ449" i="9"/>
  <c r="CR449" i="9"/>
  <c r="CQ391" i="9"/>
  <c r="CR391" i="9"/>
  <c r="CQ146" i="9"/>
  <c r="CR146" i="9"/>
  <c r="CR324" i="9"/>
  <c r="CQ324" i="9"/>
  <c r="CR344" i="9"/>
  <c r="CQ344" i="9"/>
  <c r="CQ190" i="9"/>
  <c r="CR190" i="9"/>
  <c r="CQ93" i="9"/>
  <c r="CR93" i="9"/>
  <c r="CQ171" i="9"/>
  <c r="CR171" i="9"/>
  <c r="CR370" i="9"/>
  <c r="CQ370" i="9"/>
  <c r="CQ422" i="9"/>
  <c r="CR422" i="9"/>
  <c r="CQ85" i="9"/>
  <c r="CR85" i="9"/>
  <c r="CR211" i="9"/>
  <c r="CQ211" i="9"/>
  <c r="CQ377" i="9"/>
  <c r="CR377" i="9"/>
  <c r="CQ386" i="9"/>
  <c r="CR386" i="9"/>
  <c r="CR175" i="9"/>
  <c r="CQ175" i="9"/>
  <c r="CQ275" i="9"/>
  <c r="CR275" i="9"/>
  <c r="CR189" i="9"/>
  <c r="CQ189" i="9"/>
  <c r="CQ360" i="9"/>
  <c r="CR360" i="9"/>
  <c r="CQ323" i="9"/>
  <c r="CR323" i="9"/>
  <c r="CQ353" i="9"/>
  <c r="CR353" i="9"/>
  <c r="CR68" i="9"/>
  <c r="CQ68" i="9"/>
  <c r="CR338" i="9"/>
  <c r="CQ338" i="9"/>
  <c r="CR348" i="9"/>
  <c r="CQ348" i="9"/>
  <c r="CQ111" i="9"/>
  <c r="CR111" i="9"/>
  <c r="CQ379" i="9"/>
  <c r="CR379" i="9"/>
  <c r="CQ446" i="9"/>
  <c r="CR446" i="9"/>
  <c r="CQ128" i="9"/>
  <c r="CR128" i="9"/>
  <c r="CR421" i="9"/>
  <c r="CQ421" i="9"/>
  <c r="CR347" i="9"/>
  <c r="CQ347" i="9"/>
  <c r="BB92" i="9"/>
  <c r="BA92" i="9"/>
  <c r="CK207" i="9"/>
  <c r="CL207" i="9"/>
  <c r="CL492" i="9"/>
  <c r="CK492" i="9"/>
  <c r="CL435" i="9"/>
  <c r="CK435" i="9"/>
  <c r="CK165" i="9"/>
  <c r="CL165" i="9"/>
  <c r="CK332" i="9"/>
  <c r="CL332" i="9"/>
  <c r="CL62" i="9"/>
  <c r="CK62" i="9"/>
  <c r="CK166" i="9"/>
  <c r="CL166" i="9"/>
  <c r="CK239" i="9"/>
  <c r="CL239" i="9"/>
  <c r="CK291" i="9"/>
  <c r="CL291" i="9"/>
  <c r="CK479" i="9"/>
  <c r="CL479" i="9"/>
  <c r="CL398" i="9"/>
  <c r="CK398" i="9"/>
  <c r="CK307" i="9"/>
  <c r="CL307" i="9"/>
  <c r="CK477" i="9"/>
  <c r="CL477" i="9"/>
  <c r="CK242" i="9"/>
  <c r="CL242" i="9"/>
  <c r="CK161" i="9"/>
  <c r="CL161" i="9"/>
  <c r="CK425" i="9"/>
  <c r="CL425" i="9"/>
  <c r="CL318" i="9"/>
  <c r="CK318" i="9"/>
  <c r="CK75" i="9"/>
  <c r="CL75" i="9"/>
  <c r="CK287" i="9"/>
  <c r="CL287" i="9"/>
  <c r="CK388" i="9"/>
  <c r="CL388" i="9"/>
  <c r="CL341" i="9"/>
  <c r="CK341" i="9"/>
  <c r="CK428" i="9"/>
  <c r="CL428" i="9"/>
  <c r="CK45" i="9"/>
  <c r="CL45" i="9"/>
  <c r="CK69" i="9"/>
  <c r="CL69" i="9"/>
  <c r="CK320" i="9"/>
  <c r="CL320" i="9"/>
  <c r="CK417" i="9"/>
  <c r="CL417" i="9"/>
  <c r="CK227" i="9"/>
  <c r="CL227" i="9"/>
  <c r="CK122" i="9"/>
  <c r="CL122" i="9"/>
  <c r="CK212" i="9"/>
  <c r="CL212" i="9"/>
  <c r="BH35" i="9"/>
  <c r="BG35" i="9"/>
  <c r="O178" i="9"/>
  <c r="N178" i="9"/>
  <c r="BZ379" i="9"/>
  <c r="BY379" i="9"/>
  <c r="BW299" i="9"/>
  <c r="BV299" i="9"/>
  <c r="BW254" i="9"/>
  <c r="BV254" i="9"/>
  <c r="BV350" i="9"/>
  <c r="BW350" i="9"/>
  <c r="CC25" i="9"/>
  <c r="CB25" i="9"/>
  <c r="BW214" i="9"/>
  <c r="BV214" i="9"/>
  <c r="BV58" i="9"/>
  <c r="BW58" i="9"/>
  <c r="BV288" i="9"/>
  <c r="BW288" i="9"/>
  <c r="BV125" i="9"/>
  <c r="BW125" i="9"/>
  <c r="BW306" i="9"/>
  <c r="BV306" i="9"/>
  <c r="BW284" i="9"/>
  <c r="BV284" i="9"/>
  <c r="BV166" i="9"/>
  <c r="BW166" i="9"/>
  <c r="CN24" i="9"/>
  <c r="CO24" i="9"/>
  <c r="CC124" i="9"/>
  <c r="CB124" i="9"/>
  <c r="CC166" i="9"/>
  <c r="CB166" i="9"/>
  <c r="CB122" i="9"/>
  <c r="CC122" i="9"/>
  <c r="CC418" i="9"/>
  <c r="CB418" i="9"/>
  <c r="CC156" i="9"/>
  <c r="CB156" i="9"/>
  <c r="CC141" i="9"/>
  <c r="CB141" i="9"/>
  <c r="CB203" i="9"/>
  <c r="CC203" i="9"/>
  <c r="CB243" i="9"/>
  <c r="CC243" i="9"/>
  <c r="CB50" i="9"/>
  <c r="CC50" i="9"/>
  <c r="CB455" i="9"/>
  <c r="CC455" i="9"/>
  <c r="CC46" i="9"/>
  <c r="CB46" i="9"/>
  <c r="CC385" i="9"/>
  <c r="CB385" i="9"/>
  <c r="CC400" i="9"/>
  <c r="CB400" i="9"/>
  <c r="CB273" i="9"/>
  <c r="CC273" i="9"/>
  <c r="CC369" i="9"/>
  <c r="CB369" i="9"/>
  <c r="CB293" i="9"/>
  <c r="CC293" i="9"/>
  <c r="CC423" i="9"/>
  <c r="CB423" i="9"/>
  <c r="CB106" i="9"/>
  <c r="CC106" i="9"/>
  <c r="CB69" i="9"/>
  <c r="CC69" i="9"/>
  <c r="CB116" i="9"/>
  <c r="CC116" i="9"/>
  <c r="CC307" i="9"/>
  <c r="CB307" i="9"/>
  <c r="CB448" i="9"/>
  <c r="CC448" i="9"/>
  <c r="CC57" i="9"/>
  <c r="CB57" i="9"/>
  <c r="CB218" i="9"/>
  <c r="CC218" i="9"/>
  <c r="CC137" i="9"/>
  <c r="CB137" i="9"/>
  <c r="CC295" i="9"/>
  <c r="CB295" i="9"/>
  <c r="CC184" i="9"/>
  <c r="CB184" i="9"/>
  <c r="CC56" i="9"/>
  <c r="CB56" i="9"/>
  <c r="CB45" i="9"/>
  <c r="CC45" i="9"/>
  <c r="CC324" i="9"/>
  <c r="CB324" i="9"/>
  <c r="CB117" i="9"/>
  <c r="CC117" i="9"/>
  <c r="CB94" i="9"/>
  <c r="CC94" i="9"/>
  <c r="CC397" i="9"/>
  <c r="CB397" i="9"/>
  <c r="CB403" i="9"/>
  <c r="CC403" i="9"/>
  <c r="CC420" i="9"/>
  <c r="CB420" i="9"/>
  <c r="CC149" i="9"/>
  <c r="CB149" i="9"/>
  <c r="CC144" i="9"/>
  <c r="CB144" i="9"/>
  <c r="CB55" i="9"/>
  <c r="CC55" i="9"/>
  <c r="CC103" i="9"/>
  <c r="CB103" i="9"/>
  <c r="CC431" i="9"/>
  <c r="CB431" i="9"/>
  <c r="CB201" i="9"/>
  <c r="CC201" i="9"/>
  <c r="CC350" i="9"/>
  <c r="CB350" i="9"/>
  <c r="CC502" i="9"/>
  <c r="CB502" i="9"/>
  <c r="CC444" i="9"/>
  <c r="CB444" i="9"/>
  <c r="CC462" i="9"/>
  <c r="CB462" i="9"/>
  <c r="CC104" i="9"/>
  <c r="CB104" i="9"/>
  <c r="CB249" i="9"/>
  <c r="CC249" i="9"/>
  <c r="CB346" i="9"/>
  <c r="CC346" i="9"/>
  <c r="CB136" i="9"/>
  <c r="CC136" i="9"/>
  <c r="CC299" i="9"/>
  <c r="CB299" i="9"/>
  <c r="CB354" i="9"/>
  <c r="CC354" i="9"/>
  <c r="CC301" i="9"/>
  <c r="CB301" i="9"/>
  <c r="CB233" i="9"/>
  <c r="CC233" i="9"/>
  <c r="CC254" i="9"/>
  <c r="CB254" i="9"/>
  <c r="CC327" i="9"/>
  <c r="CB327" i="9"/>
  <c r="CC507" i="9"/>
  <c r="CB507" i="9"/>
  <c r="CB133" i="9"/>
  <c r="CC133" i="9"/>
  <c r="CC114" i="9"/>
  <c r="CB114" i="9"/>
  <c r="CC432" i="9"/>
  <c r="CB432" i="9"/>
  <c r="CC90" i="9"/>
  <c r="CB90" i="9"/>
  <c r="CB274" i="9"/>
  <c r="CC274" i="9"/>
  <c r="CC486" i="9"/>
  <c r="CB486" i="9"/>
  <c r="CB176" i="9"/>
  <c r="CC176" i="9"/>
  <c r="CC230" i="9"/>
  <c r="CB230" i="9"/>
  <c r="CB221" i="9"/>
  <c r="CC221" i="9"/>
  <c r="CB383" i="9"/>
  <c r="CC383" i="9"/>
  <c r="CB162" i="9"/>
  <c r="CC162" i="9"/>
  <c r="CC417" i="9"/>
  <c r="CB417" i="9"/>
  <c r="CC340" i="9"/>
  <c r="CB340" i="9"/>
  <c r="CB300" i="9"/>
  <c r="CC300" i="9"/>
  <c r="CB77" i="9"/>
  <c r="CC77" i="9"/>
  <c r="CB148" i="9"/>
  <c r="CC148" i="9"/>
  <c r="CB157" i="9"/>
  <c r="CC157" i="9"/>
  <c r="CC488" i="9"/>
  <c r="CB488" i="9"/>
  <c r="CC265" i="9"/>
  <c r="CB265" i="9"/>
  <c r="CB490" i="9"/>
  <c r="CC490" i="9"/>
  <c r="CC70" i="9"/>
  <c r="CB70" i="9"/>
  <c r="CC216" i="9"/>
  <c r="CB216" i="9"/>
  <c r="CB427" i="9"/>
  <c r="CC427" i="9"/>
  <c r="CC197" i="9"/>
  <c r="CB197" i="9"/>
  <c r="CB202" i="9"/>
  <c r="CC202" i="9"/>
  <c r="CC372" i="9"/>
  <c r="CB372" i="9"/>
  <c r="CC356" i="9"/>
  <c r="CB356" i="9"/>
  <c r="CC246" i="9"/>
  <c r="CB246" i="9"/>
  <c r="CC409" i="9"/>
  <c r="CB409" i="9"/>
  <c r="CC222" i="9"/>
  <c r="CB222" i="9"/>
  <c r="CB469" i="9"/>
  <c r="CC469" i="9"/>
  <c r="CC472" i="9"/>
  <c r="CB472" i="9"/>
  <c r="CC388" i="9"/>
  <c r="CB388" i="9"/>
  <c r="CB121" i="9"/>
  <c r="CC121" i="9"/>
  <c r="CB115" i="9"/>
  <c r="CC115" i="9"/>
  <c r="CB189" i="9"/>
  <c r="CC189" i="9"/>
  <c r="CB217" i="9"/>
  <c r="CC217" i="9"/>
  <c r="CC131" i="9"/>
  <c r="CB131" i="9"/>
  <c r="CC235" i="9"/>
  <c r="CB235" i="9"/>
  <c r="CB494" i="9"/>
  <c r="CC494" i="9"/>
  <c r="CC59" i="9"/>
  <c r="CB59" i="9"/>
  <c r="CC214" i="9"/>
  <c r="CB214" i="9"/>
  <c r="CB352" i="9"/>
  <c r="CC352" i="9"/>
  <c r="CC411" i="9"/>
  <c r="CB411" i="9"/>
  <c r="CB165" i="9"/>
  <c r="CC165" i="9"/>
  <c r="CB264" i="9"/>
  <c r="CC264" i="9"/>
  <c r="CC410" i="9"/>
  <c r="CB410" i="9"/>
  <c r="CC91" i="9"/>
  <c r="CB91" i="9"/>
  <c r="CC362" i="9"/>
  <c r="CB362" i="9"/>
  <c r="CC257" i="9"/>
  <c r="CB257" i="9"/>
  <c r="CC322" i="9"/>
  <c r="CB322" i="9"/>
  <c r="CB309" i="9"/>
  <c r="CC309" i="9"/>
  <c r="CB96" i="9"/>
  <c r="CC96" i="9"/>
  <c r="CB83" i="9"/>
  <c r="CC83" i="9"/>
  <c r="CC68" i="9"/>
  <c r="CB68" i="9"/>
  <c r="CB126" i="9"/>
  <c r="CC126" i="9"/>
  <c r="CC153" i="9"/>
  <c r="CB153" i="9"/>
  <c r="CC359" i="9"/>
  <c r="CB359" i="9"/>
  <c r="CB231" i="9"/>
  <c r="CC231" i="9"/>
  <c r="CC442" i="9"/>
  <c r="CB442" i="9"/>
  <c r="CC192" i="9"/>
  <c r="CB192" i="9"/>
  <c r="CB478" i="9"/>
  <c r="CC478" i="9"/>
  <c r="CB28" i="9"/>
  <c r="CC28" i="9"/>
  <c r="CB29" i="9"/>
  <c r="CC29" i="9"/>
  <c r="CC27" i="9"/>
  <c r="CB27" i="9"/>
  <c r="BW496" i="9"/>
  <c r="BV496" i="9"/>
  <c r="BW64" i="9"/>
  <c r="BV64" i="9"/>
  <c r="BW452" i="9"/>
  <c r="BV452" i="9"/>
  <c r="BW47" i="9"/>
  <c r="BV47" i="9"/>
  <c r="BW491" i="9"/>
  <c r="BV491" i="9"/>
  <c r="AV11" i="9"/>
  <c r="AU11" i="9"/>
  <c r="DJ305" i="9"/>
  <c r="DI305" i="9"/>
  <c r="DJ110" i="9"/>
  <c r="DI110" i="9"/>
  <c r="DI262" i="9"/>
  <c r="DJ262" i="9"/>
  <c r="DJ399" i="9"/>
  <c r="DI399" i="9"/>
  <c r="DJ459" i="9"/>
  <c r="DI459" i="9"/>
  <c r="DJ276" i="9"/>
  <c r="DI276" i="9"/>
  <c r="DI196" i="9"/>
  <c r="DJ196" i="9"/>
  <c r="DI448" i="9"/>
  <c r="DJ448" i="9"/>
  <c r="DJ425" i="9"/>
  <c r="DI425" i="9"/>
  <c r="DI172" i="9"/>
  <c r="DJ172" i="9"/>
  <c r="DI454" i="9"/>
  <c r="DJ454" i="9"/>
  <c r="DJ500" i="9"/>
  <c r="DI500" i="9"/>
  <c r="DJ233" i="9"/>
  <c r="DI233" i="9"/>
  <c r="DI84" i="9"/>
  <c r="DJ84" i="9"/>
  <c r="DI53" i="9"/>
  <c r="DJ53" i="9"/>
  <c r="DI432" i="9"/>
  <c r="DJ432" i="9"/>
  <c r="DI296" i="9"/>
  <c r="DJ296" i="9"/>
  <c r="DI182" i="9"/>
  <c r="DJ182" i="9"/>
  <c r="DJ351" i="9"/>
  <c r="DI351" i="9"/>
  <c r="DI316" i="9"/>
  <c r="DJ316" i="9"/>
  <c r="DI115" i="9"/>
  <c r="DJ115" i="9"/>
  <c r="DJ345" i="9"/>
  <c r="DI345" i="9"/>
  <c r="DJ494" i="9"/>
  <c r="DI494" i="9"/>
  <c r="DI206" i="9"/>
  <c r="DJ206" i="9"/>
  <c r="DI427" i="9"/>
  <c r="DJ427" i="9"/>
  <c r="DI369" i="9"/>
  <c r="DJ369" i="9"/>
  <c r="DJ327" i="9"/>
  <c r="DI327" i="9"/>
  <c r="DI49" i="9"/>
  <c r="DJ49" i="9"/>
  <c r="DI116" i="9"/>
  <c r="DJ116" i="9"/>
  <c r="DJ354" i="9"/>
  <c r="DI354" i="9"/>
  <c r="DJ137" i="9"/>
  <c r="DI137" i="9"/>
  <c r="DJ378" i="9"/>
  <c r="DI378" i="9"/>
  <c r="DI102" i="9"/>
  <c r="DJ102" i="9"/>
  <c r="DI221" i="9"/>
  <c r="DJ221" i="9"/>
  <c r="DJ440" i="9"/>
  <c r="DI440" i="9"/>
  <c r="DJ478" i="9"/>
  <c r="DI478" i="9"/>
  <c r="DI98" i="9"/>
  <c r="DJ98" i="9"/>
  <c r="DI229" i="9"/>
  <c r="DJ229" i="9"/>
  <c r="DI88" i="9"/>
  <c r="DJ88" i="9"/>
  <c r="DJ366" i="9"/>
  <c r="DI366" i="9"/>
  <c r="DJ402" i="9"/>
  <c r="DI402" i="9"/>
  <c r="DI197" i="9"/>
  <c r="DJ197" i="9"/>
  <c r="DJ455" i="9"/>
  <c r="DI455" i="9"/>
  <c r="DI486" i="9"/>
  <c r="DJ486" i="9"/>
  <c r="DI244" i="9"/>
  <c r="DJ244" i="9"/>
  <c r="DI356" i="9"/>
  <c r="DJ356" i="9"/>
  <c r="DJ330" i="9"/>
  <c r="DI330" i="9"/>
  <c r="DI184" i="9"/>
  <c r="DJ184" i="9"/>
  <c r="DJ92" i="9"/>
  <c r="DI92" i="9"/>
  <c r="DI118" i="9"/>
  <c r="DJ118" i="9"/>
  <c r="DI475" i="9"/>
  <c r="DJ475" i="9"/>
  <c r="DJ477" i="9"/>
  <c r="DI477" i="9"/>
  <c r="DI54" i="9"/>
  <c r="DJ54" i="9"/>
  <c r="DI460" i="9"/>
  <c r="DJ460" i="9"/>
  <c r="DJ357" i="9"/>
  <c r="DI357" i="9"/>
  <c r="DJ195" i="9"/>
  <c r="DI195" i="9"/>
  <c r="DJ114" i="9"/>
  <c r="DI114" i="9"/>
  <c r="DJ268" i="9"/>
  <c r="DI268" i="9"/>
  <c r="DJ298" i="9"/>
  <c r="DI298" i="9"/>
  <c r="DI148" i="9"/>
  <c r="DJ148" i="9"/>
  <c r="DJ273" i="9"/>
  <c r="DI273" i="9"/>
  <c r="DJ417" i="9"/>
  <c r="DI417" i="9"/>
  <c r="DI66" i="9"/>
  <c r="DJ66" i="9"/>
  <c r="DI352" i="9"/>
  <c r="DJ352" i="9"/>
  <c r="DI506" i="9"/>
  <c r="DJ506" i="9"/>
  <c r="DI492" i="9"/>
  <c r="DJ492" i="9"/>
  <c r="DI43" i="9"/>
  <c r="DJ43" i="9"/>
  <c r="DJ57" i="9"/>
  <c r="DI57" i="9"/>
  <c r="DI161" i="9"/>
  <c r="DJ161" i="9"/>
  <c r="DJ69" i="9"/>
  <c r="DI69" i="9"/>
  <c r="DI300" i="9"/>
  <c r="DJ300" i="9"/>
  <c r="DJ389" i="9"/>
  <c r="DI389" i="9"/>
  <c r="DI372" i="9"/>
  <c r="DJ372" i="9"/>
  <c r="DI202" i="9"/>
  <c r="DJ202" i="9"/>
  <c r="DI325" i="9"/>
  <c r="DJ325" i="9"/>
  <c r="DI126" i="9"/>
  <c r="DJ126" i="9"/>
  <c r="DI383" i="9"/>
  <c r="DJ383" i="9"/>
  <c r="DI359" i="9"/>
  <c r="DJ359" i="9"/>
  <c r="DJ301" i="9"/>
  <c r="DI301" i="9"/>
  <c r="DJ465" i="9"/>
  <c r="DI465" i="9"/>
  <c r="DJ374" i="9"/>
  <c r="DI374" i="9"/>
  <c r="DI310" i="9"/>
  <c r="DJ310" i="9"/>
  <c r="DI267" i="9"/>
  <c r="DJ267" i="9"/>
  <c r="DI179" i="9"/>
  <c r="DJ179" i="9"/>
  <c r="DJ207" i="9"/>
  <c r="DI207" i="9"/>
  <c r="DJ117" i="9"/>
  <c r="DI117" i="9"/>
  <c r="DI487" i="9"/>
  <c r="DJ487" i="9"/>
  <c r="DI245" i="9"/>
  <c r="DJ245" i="9"/>
  <c r="DJ279" i="9"/>
  <c r="DI279" i="9"/>
  <c r="DJ379" i="9"/>
  <c r="DI379" i="9"/>
  <c r="DI452" i="9"/>
  <c r="DJ452" i="9"/>
  <c r="DJ180" i="9"/>
  <c r="DI180" i="9"/>
  <c r="DI406" i="9"/>
  <c r="DJ406" i="9"/>
  <c r="DI471" i="9"/>
  <c r="DJ471" i="9"/>
  <c r="DI153" i="9"/>
  <c r="DJ153" i="9"/>
  <c r="DI257" i="9"/>
  <c r="DJ257" i="9"/>
  <c r="DI127" i="9"/>
  <c r="DJ127" i="9"/>
  <c r="DJ401" i="9"/>
  <c r="DI401" i="9"/>
  <c r="DJ319" i="9"/>
  <c r="DI319" i="9"/>
  <c r="DJ439" i="9"/>
  <c r="DI439" i="9"/>
  <c r="DI134" i="9"/>
  <c r="DJ134" i="9"/>
  <c r="DI283" i="9"/>
  <c r="DJ283" i="9"/>
  <c r="DI94" i="9"/>
  <c r="DJ94" i="9"/>
  <c r="DJ128" i="9"/>
  <c r="DI128" i="9"/>
  <c r="DJ410" i="9"/>
  <c r="DI410" i="9"/>
  <c r="DJ74" i="9"/>
  <c r="DI74" i="9"/>
  <c r="DJ147" i="9"/>
  <c r="DI147" i="9"/>
  <c r="DJ501" i="9"/>
  <c r="DI501" i="9"/>
  <c r="DJ259" i="9"/>
  <c r="DI259" i="9"/>
  <c r="DI124" i="9"/>
  <c r="DJ124" i="9"/>
  <c r="DI228" i="9"/>
  <c r="DJ228" i="9"/>
  <c r="DI169" i="9"/>
  <c r="DJ169" i="9"/>
  <c r="AV315" i="9"/>
  <c r="AU315" i="9"/>
  <c r="AU398" i="9"/>
  <c r="AV398" i="9"/>
  <c r="AV375" i="9"/>
  <c r="AU375" i="9"/>
  <c r="BB450" i="9"/>
  <c r="BA450" i="9"/>
  <c r="BA387" i="9"/>
  <c r="BB387" i="9"/>
  <c r="BA150" i="9"/>
  <c r="BB150" i="9"/>
  <c r="BB52" i="9"/>
  <c r="BA52" i="9"/>
  <c r="CK19" i="9"/>
  <c r="CL19" i="9"/>
  <c r="CU176" i="9"/>
  <c r="CT176" i="9"/>
  <c r="CT125" i="9"/>
  <c r="CU125" i="9"/>
  <c r="CU412" i="9"/>
  <c r="CT412" i="9"/>
  <c r="CT77" i="9"/>
  <c r="CU77" i="9"/>
  <c r="CU495" i="9"/>
  <c r="CT495" i="9"/>
  <c r="CT56" i="9"/>
  <c r="CU56" i="9"/>
  <c r="CT244" i="9"/>
  <c r="CU244" i="9"/>
  <c r="CT240" i="9"/>
  <c r="CU240" i="9"/>
  <c r="CT418" i="9"/>
  <c r="CU418" i="9"/>
  <c r="CU172" i="9"/>
  <c r="CT172" i="9"/>
  <c r="CT205" i="9"/>
  <c r="CU205" i="9"/>
  <c r="CU404" i="9"/>
  <c r="CT404" i="9"/>
  <c r="CT481" i="9"/>
  <c r="CU481" i="9"/>
  <c r="CT255" i="9"/>
  <c r="CU255" i="9"/>
  <c r="CU114" i="9"/>
  <c r="CT114" i="9"/>
  <c r="CT161" i="9"/>
  <c r="CU161" i="9"/>
  <c r="CT173" i="9"/>
  <c r="CU173" i="9"/>
  <c r="CT69" i="9"/>
  <c r="CU69" i="9"/>
  <c r="CU424" i="9"/>
  <c r="CT424" i="9"/>
  <c r="CU469" i="9"/>
  <c r="CT469" i="9"/>
  <c r="CT290" i="9"/>
  <c r="CU290" i="9"/>
  <c r="CU479" i="9"/>
  <c r="CT479" i="9"/>
  <c r="CT259" i="9"/>
  <c r="CU259" i="9"/>
  <c r="CT370" i="9"/>
  <c r="CU370" i="9"/>
  <c r="CT251" i="9"/>
  <c r="CU251" i="9"/>
  <c r="CU357" i="9"/>
  <c r="CT357" i="9"/>
  <c r="CU468" i="9"/>
  <c r="CT468" i="9"/>
  <c r="CT139" i="9"/>
  <c r="CU139" i="9"/>
  <c r="CT211" i="9"/>
  <c r="CU211" i="9"/>
  <c r="CU185" i="9"/>
  <c r="CT185" i="9"/>
  <c r="CU425" i="9"/>
  <c r="CT425" i="9"/>
  <c r="CT309" i="9"/>
  <c r="CU309" i="9"/>
  <c r="CU448" i="9"/>
  <c r="CT448" i="9"/>
  <c r="CU93" i="9"/>
  <c r="CT93" i="9"/>
  <c r="CT391" i="9"/>
  <c r="CU391" i="9"/>
  <c r="CU41" i="9"/>
  <c r="CT41" i="9"/>
  <c r="CU54" i="9"/>
  <c r="CT54" i="9"/>
  <c r="CT271" i="9"/>
  <c r="CU271" i="9"/>
  <c r="CU394" i="9"/>
  <c r="CT394" i="9"/>
  <c r="CU283" i="9"/>
  <c r="CT283" i="9"/>
  <c r="CU182" i="9"/>
  <c r="CT182" i="9"/>
  <c r="CU273" i="9"/>
  <c r="CT273" i="9"/>
  <c r="CU180" i="9"/>
  <c r="CT180" i="9"/>
  <c r="CT79" i="9"/>
  <c r="CU79" i="9"/>
  <c r="CT503" i="9"/>
  <c r="CU503" i="9"/>
  <c r="CT226" i="9"/>
  <c r="CU226" i="9"/>
  <c r="CU223" i="9"/>
  <c r="CT223" i="9"/>
  <c r="CU39" i="9"/>
  <c r="CT39" i="9"/>
  <c r="CU138" i="9"/>
  <c r="CT138" i="9"/>
  <c r="CU364" i="9"/>
  <c r="CT364" i="9"/>
  <c r="CU122" i="9"/>
  <c r="CT122" i="9"/>
  <c r="CT247" i="9"/>
  <c r="CU247" i="9"/>
  <c r="CU82" i="9"/>
  <c r="CT82" i="9"/>
  <c r="CU378" i="9"/>
  <c r="CT378" i="9"/>
  <c r="CU137" i="9"/>
  <c r="CT137" i="9"/>
  <c r="CU219" i="9"/>
  <c r="CT219" i="9"/>
  <c r="CT403" i="9"/>
  <c r="CU403" i="9"/>
  <c r="CT38" i="9"/>
  <c r="CU38" i="9"/>
  <c r="CT241" i="9"/>
  <c r="CU241" i="9"/>
  <c r="CU150" i="9"/>
  <c r="CT150" i="9"/>
  <c r="CT110" i="9"/>
  <c r="CU110" i="9"/>
  <c r="CT190" i="9"/>
  <c r="CU190" i="9"/>
  <c r="CU179" i="9"/>
  <c r="CT179" i="9"/>
  <c r="CT431" i="9"/>
  <c r="CU431" i="9"/>
  <c r="CT293" i="9"/>
  <c r="CU293" i="9"/>
  <c r="CU461" i="9"/>
  <c r="CT461" i="9"/>
  <c r="CU253" i="9"/>
  <c r="CT253" i="9"/>
  <c r="CU452" i="9"/>
  <c r="CT452" i="9"/>
  <c r="CU303" i="9"/>
  <c r="CT303" i="9"/>
  <c r="CT104" i="9"/>
  <c r="CU104" i="9"/>
  <c r="CU144" i="9"/>
  <c r="CT144" i="9"/>
  <c r="CT207" i="9"/>
  <c r="CU207" i="9"/>
  <c r="CT76" i="9"/>
  <c r="CU76" i="9"/>
  <c r="CT485" i="9"/>
  <c r="CU485" i="9"/>
  <c r="CT157" i="9"/>
  <c r="CU157" i="9"/>
  <c r="CT230" i="9"/>
  <c r="CU230" i="9"/>
  <c r="CU288" i="9"/>
  <c r="CT288" i="9"/>
  <c r="CT453" i="9"/>
  <c r="CU453" i="9"/>
  <c r="CT295" i="9"/>
  <c r="CU295" i="9"/>
  <c r="CT375" i="9"/>
  <c r="CU375" i="9"/>
  <c r="CU400" i="9"/>
  <c r="CT400" i="9"/>
  <c r="CT397" i="9"/>
  <c r="CU397" i="9"/>
  <c r="CT142" i="9"/>
  <c r="CU142" i="9"/>
  <c r="CT202" i="9"/>
  <c r="CU202" i="9"/>
  <c r="CU58" i="9"/>
  <c r="CT58" i="9"/>
  <c r="CT245" i="9"/>
  <c r="CU245" i="9"/>
  <c r="CU415" i="9"/>
  <c r="CT415" i="9"/>
  <c r="CU102" i="9"/>
  <c r="CT102" i="9"/>
  <c r="CT392" i="9"/>
  <c r="CU392" i="9"/>
  <c r="CU196" i="9"/>
  <c r="CT196" i="9"/>
  <c r="CT493" i="9"/>
  <c r="CU493" i="9"/>
  <c r="CU330" i="9"/>
  <c r="CT330" i="9"/>
  <c r="CU270" i="9"/>
  <c r="CT270" i="9"/>
  <c r="CU163" i="9"/>
  <c r="CT163" i="9"/>
  <c r="CU64" i="9"/>
  <c r="CT64" i="9"/>
  <c r="CU321" i="9"/>
  <c r="CT321" i="9"/>
  <c r="CT441" i="9"/>
  <c r="CU441" i="9"/>
  <c r="CU315" i="9"/>
  <c r="CT315" i="9"/>
  <c r="CU470" i="9"/>
  <c r="CT470" i="9"/>
  <c r="CU100" i="9"/>
  <c r="CT100" i="9"/>
  <c r="CU449" i="9"/>
  <c r="CT449" i="9"/>
  <c r="CU422" i="9"/>
  <c r="CT422" i="9"/>
  <c r="CT333" i="9"/>
  <c r="CU333" i="9"/>
  <c r="CU456" i="9"/>
  <c r="CT456" i="9"/>
  <c r="CU184" i="9"/>
  <c r="CT184" i="9"/>
  <c r="CU280" i="9"/>
  <c r="CT280" i="9"/>
  <c r="CT446" i="9"/>
  <c r="CU446" i="9"/>
  <c r="CT131" i="9"/>
  <c r="CU131" i="9"/>
  <c r="CU450" i="9"/>
  <c r="CT450" i="9"/>
  <c r="CU124" i="9"/>
  <c r="CT124" i="9"/>
  <c r="CT97" i="9"/>
  <c r="CU97" i="9"/>
  <c r="CT405" i="9"/>
  <c r="CU405" i="9"/>
  <c r="CT331" i="9"/>
  <c r="CU331" i="9"/>
  <c r="CU419" i="9"/>
  <c r="CT419" i="9"/>
  <c r="CU471" i="9"/>
  <c r="CT471" i="9"/>
  <c r="CT115" i="9"/>
  <c r="CU115" i="9"/>
  <c r="CU361" i="9"/>
  <c r="CT361" i="9"/>
  <c r="CU325" i="9"/>
  <c r="CT325" i="9"/>
  <c r="CU120" i="9"/>
  <c r="CT120" i="9"/>
  <c r="CU189" i="9"/>
  <c r="CT189" i="9"/>
  <c r="CU341" i="9"/>
  <c r="CT341" i="9"/>
  <c r="CU381" i="9"/>
  <c r="CT381" i="9"/>
  <c r="CT496" i="9"/>
  <c r="CU496" i="9"/>
  <c r="CU31" i="9"/>
  <c r="CT31" i="9"/>
  <c r="CU33" i="9"/>
  <c r="CT33" i="9"/>
  <c r="BH32" i="9"/>
  <c r="BG32" i="9"/>
  <c r="AJ19" i="9"/>
  <c r="AI19" i="9"/>
  <c r="Z31" i="9"/>
  <c r="AA31" i="9"/>
  <c r="AU307" i="9"/>
  <c r="AV307" i="9"/>
  <c r="BB382" i="9"/>
  <c r="BA382" i="9"/>
  <c r="BB275" i="9"/>
  <c r="BA275" i="9"/>
  <c r="BB258" i="9"/>
  <c r="BA258" i="9"/>
  <c r="BB63" i="9"/>
  <c r="BA63" i="9"/>
  <c r="BB236" i="9"/>
  <c r="BA236" i="9"/>
  <c r="Q31" i="9"/>
  <c r="R31" i="9"/>
  <c r="AM495" i="9"/>
  <c r="AL495" i="9"/>
  <c r="AL334" i="9"/>
  <c r="AM334" i="9"/>
  <c r="AM229" i="9"/>
  <c r="AL229" i="9"/>
  <c r="AM349" i="9"/>
  <c r="AL349" i="9"/>
  <c r="AL233" i="9"/>
  <c r="AM233" i="9"/>
  <c r="AL327" i="9"/>
  <c r="AM327" i="9"/>
  <c r="AM360" i="9"/>
  <c r="AL360" i="9"/>
  <c r="AM236" i="9"/>
  <c r="AL236" i="9"/>
  <c r="AM238" i="9"/>
  <c r="AL238" i="9"/>
  <c r="AL373" i="9"/>
  <c r="AM373" i="9"/>
  <c r="AM298" i="9"/>
  <c r="AL298" i="9"/>
  <c r="AM389" i="9"/>
  <c r="AL389" i="9"/>
  <c r="AM325" i="9"/>
  <c r="AL325" i="9"/>
  <c r="AM209" i="9"/>
  <c r="AL209" i="9"/>
  <c r="AM124" i="9"/>
  <c r="AL124" i="9"/>
  <c r="AM188" i="9"/>
  <c r="AL188" i="9"/>
  <c r="AL493" i="9"/>
  <c r="AM493" i="9"/>
  <c r="AM358" i="9"/>
  <c r="AL358" i="9"/>
  <c r="AM403" i="9"/>
  <c r="AL403" i="9"/>
  <c r="AL346" i="9"/>
  <c r="AM346" i="9"/>
  <c r="AM507" i="9"/>
  <c r="AL507" i="9"/>
  <c r="AM117" i="9"/>
  <c r="AL117" i="9"/>
  <c r="AM170" i="9"/>
  <c r="AL170" i="9"/>
  <c r="AL469" i="9"/>
  <c r="AM469" i="9"/>
  <c r="AM302" i="9"/>
  <c r="AL302" i="9"/>
  <c r="AL64" i="9"/>
  <c r="AM64" i="9"/>
  <c r="AM228" i="9"/>
  <c r="AL228" i="9"/>
  <c r="AL333" i="9"/>
  <c r="AM333" i="9"/>
  <c r="AM465" i="9"/>
  <c r="AL465" i="9"/>
  <c r="AL85" i="9"/>
  <c r="AM85" i="9"/>
  <c r="AL391" i="9"/>
  <c r="AM391" i="9"/>
  <c r="AL250" i="9"/>
  <c r="AM250" i="9"/>
  <c r="AL158" i="9"/>
  <c r="AM158" i="9"/>
  <c r="AM58" i="9"/>
  <c r="AL58" i="9"/>
  <c r="AM500" i="9"/>
  <c r="AL500" i="9"/>
  <c r="AL429" i="9"/>
  <c r="AM429" i="9"/>
  <c r="AL384" i="9"/>
  <c r="AM384" i="9"/>
  <c r="AL471" i="9"/>
  <c r="AM471" i="9"/>
  <c r="AL478" i="9"/>
  <c r="AM478" i="9"/>
  <c r="AL450" i="9"/>
  <c r="AM450" i="9"/>
  <c r="AM226" i="9"/>
  <c r="AL226" i="9"/>
  <c r="AM109" i="9"/>
  <c r="AL109" i="9"/>
  <c r="AL205" i="9"/>
  <c r="AM205" i="9"/>
  <c r="AL175" i="9"/>
  <c r="AM175" i="9"/>
  <c r="AL143" i="9"/>
  <c r="AM143" i="9"/>
  <c r="AL235" i="9"/>
  <c r="AM235" i="9"/>
  <c r="AM61" i="9"/>
  <c r="AL61" i="9"/>
  <c r="AL100" i="9"/>
  <c r="AM100" i="9"/>
  <c r="AL483" i="9"/>
  <c r="AM483" i="9"/>
  <c r="AL134" i="9"/>
  <c r="AM134" i="9"/>
  <c r="AL197" i="9"/>
  <c r="AM197" i="9"/>
  <c r="AL116" i="9"/>
  <c r="AM116" i="9"/>
  <c r="AM282" i="9"/>
  <c r="AL282" i="9"/>
  <c r="AM102" i="9"/>
  <c r="AL102" i="9"/>
  <c r="AM501" i="9"/>
  <c r="AL501" i="9"/>
  <c r="AM189" i="9"/>
  <c r="AL189" i="9"/>
  <c r="AL104" i="9"/>
  <c r="AM104" i="9"/>
  <c r="AL261" i="9"/>
  <c r="AM261" i="9"/>
  <c r="AM99" i="9"/>
  <c r="AL99" i="9"/>
  <c r="AM342" i="9"/>
  <c r="AL342" i="9"/>
  <c r="AL42" i="9"/>
  <c r="AM42" i="9"/>
  <c r="AM125" i="9"/>
  <c r="AL125" i="9"/>
  <c r="AM118" i="9"/>
  <c r="AL118" i="9"/>
  <c r="AL401" i="9"/>
  <c r="AM401" i="9"/>
  <c r="AL57" i="9"/>
  <c r="AM57" i="9"/>
  <c r="AL219" i="9"/>
  <c r="AM219" i="9"/>
  <c r="AL62" i="9"/>
  <c r="AM62" i="9"/>
  <c r="AL315" i="9"/>
  <c r="AM315" i="9"/>
  <c r="BM28" i="9"/>
  <c r="BN28" i="9"/>
  <c r="BM10" i="9"/>
  <c r="BN10" i="9"/>
  <c r="AV131" i="9"/>
  <c r="AU131" i="9"/>
  <c r="BB127" i="9"/>
  <c r="BA127" i="9"/>
  <c r="BB76" i="9"/>
  <c r="BA76" i="9"/>
  <c r="BA359" i="9"/>
  <c r="BB359" i="9"/>
  <c r="BB284" i="9"/>
  <c r="BA284" i="9"/>
  <c r="BA289" i="9"/>
  <c r="BB289" i="9"/>
  <c r="BB175" i="9"/>
  <c r="BA175" i="9"/>
  <c r="BA265" i="9"/>
  <c r="BB265" i="9"/>
  <c r="BB348" i="9"/>
  <c r="BA348" i="9"/>
  <c r="BB318" i="9"/>
  <c r="BA318" i="9"/>
  <c r="BA472" i="9"/>
  <c r="BB472" i="9"/>
  <c r="BA307" i="9"/>
  <c r="BB307" i="9"/>
  <c r="BA199" i="9"/>
  <c r="BB199" i="9"/>
  <c r="BA113" i="9"/>
  <c r="BB113" i="9"/>
  <c r="BA162" i="9"/>
  <c r="BB162" i="9"/>
  <c r="BB423" i="9"/>
  <c r="BA423" i="9"/>
  <c r="BB294" i="9"/>
  <c r="BA294" i="9"/>
  <c r="BA427" i="9"/>
  <c r="BB427" i="9"/>
  <c r="BB241" i="9"/>
  <c r="BA241" i="9"/>
  <c r="BB183" i="9"/>
  <c r="BA183" i="9"/>
  <c r="BA261" i="9"/>
  <c r="BB261" i="9"/>
  <c r="BA124" i="9"/>
  <c r="BB124" i="9"/>
  <c r="BA29" i="9"/>
  <c r="BB29" i="9"/>
  <c r="BA31" i="9"/>
  <c r="BB31" i="9"/>
  <c r="AI33" i="9"/>
  <c r="AJ33" i="9"/>
  <c r="AV460" i="9"/>
  <c r="AU460" i="9"/>
  <c r="AU467" i="9"/>
  <c r="AV467" i="9"/>
  <c r="AV231" i="9"/>
  <c r="AU231" i="9"/>
  <c r="AU506" i="9"/>
  <c r="AV506" i="9"/>
  <c r="AV301" i="9"/>
  <c r="AU301" i="9"/>
  <c r="AU93" i="9"/>
  <c r="AV93" i="9"/>
  <c r="AV159" i="9"/>
  <c r="AU159" i="9"/>
  <c r="AV339" i="9"/>
  <c r="AU339" i="9"/>
  <c r="AV56" i="9"/>
  <c r="AU56" i="9"/>
  <c r="AV202" i="9"/>
  <c r="AU202" i="9"/>
  <c r="AU180" i="9"/>
  <c r="AV180" i="9"/>
  <c r="AV61" i="9"/>
  <c r="AU61" i="9"/>
  <c r="AU87" i="9"/>
  <c r="AV87" i="9"/>
  <c r="AV497" i="9"/>
  <c r="AU497" i="9"/>
  <c r="AU273" i="9"/>
  <c r="AV273" i="9"/>
  <c r="AV250" i="9"/>
  <c r="AU250" i="9"/>
  <c r="AU320" i="9"/>
  <c r="AV320" i="9"/>
  <c r="AV146" i="9"/>
  <c r="AU146" i="9"/>
  <c r="AV438" i="9"/>
  <c r="AU438" i="9"/>
  <c r="AU240" i="9"/>
  <c r="AV240" i="9"/>
  <c r="AU385" i="9"/>
  <c r="AV385" i="9"/>
  <c r="AU252" i="9"/>
  <c r="AV252" i="9"/>
  <c r="AU31" i="9"/>
  <c r="AV31" i="9"/>
  <c r="BA73" i="9"/>
  <c r="BB73" i="9"/>
  <c r="O61" i="9"/>
  <c r="N61" i="9"/>
  <c r="N406" i="9"/>
  <c r="O406" i="9"/>
  <c r="O161" i="9"/>
  <c r="N161" i="9"/>
  <c r="N394" i="9"/>
  <c r="O394" i="9"/>
  <c r="BA61" i="9"/>
  <c r="BB61" i="9"/>
  <c r="O64" i="9"/>
  <c r="N64" i="9"/>
  <c r="O482" i="9"/>
  <c r="N482" i="9"/>
  <c r="N398" i="9"/>
  <c r="O398" i="9"/>
  <c r="N114" i="9"/>
  <c r="O114" i="9"/>
  <c r="O40" i="9"/>
  <c r="N40" i="9"/>
  <c r="O353" i="9"/>
  <c r="N353" i="9"/>
  <c r="CR484" i="9"/>
  <c r="CQ484" i="9"/>
  <c r="CR233" i="9"/>
  <c r="CQ233" i="9"/>
  <c r="CR473" i="9"/>
  <c r="CQ473" i="9"/>
  <c r="CQ43" i="9"/>
  <c r="CR43" i="9"/>
  <c r="CQ193" i="9"/>
  <c r="CR193" i="9"/>
  <c r="CQ132" i="9"/>
  <c r="CR132" i="9"/>
  <c r="CQ37" i="9"/>
  <c r="CR37" i="9"/>
  <c r="CQ346" i="9"/>
  <c r="CR346" i="9"/>
  <c r="CQ271" i="9"/>
  <c r="CR271" i="9"/>
  <c r="CQ403" i="9"/>
  <c r="CR403" i="9"/>
  <c r="CR453" i="9"/>
  <c r="CQ453" i="9"/>
  <c r="CR404" i="9"/>
  <c r="CQ404" i="9"/>
  <c r="CQ94" i="9"/>
  <c r="CR94" i="9"/>
  <c r="CR165" i="9"/>
  <c r="CQ165" i="9"/>
  <c r="CQ332" i="9"/>
  <c r="CR332" i="9"/>
  <c r="CQ70" i="9"/>
  <c r="CR70" i="9"/>
  <c r="CQ47" i="9"/>
  <c r="CR47" i="9"/>
  <c r="CR376" i="9"/>
  <c r="CQ376" i="9"/>
  <c r="CR59" i="9"/>
  <c r="CQ59" i="9"/>
  <c r="CQ317" i="9"/>
  <c r="CR317" i="9"/>
  <c r="CQ84" i="9"/>
  <c r="CR84" i="9"/>
  <c r="CQ185" i="9"/>
  <c r="CR185" i="9"/>
  <c r="CQ361" i="9"/>
  <c r="CR361" i="9"/>
  <c r="CQ259" i="9"/>
  <c r="CR259" i="9"/>
  <c r="CQ119" i="9"/>
  <c r="CR119" i="9"/>
  <c r="CQ291" i="9"/>
  <c r="CR291" i="9"/>
  <c r="CQ388" i="9"/>
  <c r="CR388" i="9"/>
  <c r="CR107" i="9"/>
  <c r="CQ107" i="9"/>
  <c r="CQ219" i="9"/>
  <c r="CR219" i="9"/>
  <c r="CQ234" i="9"/>
  <c r="CR234" i="9"/>
  <c r="CR497" i="9"/>
  <c r="CQ497" i="9"/>
  <c r="CR374" i="9"/>
  <c r="CQ374" i="9"/>
  <c r="CR35" i="9"/>
  <c r="CQ35" i="9"/>
  <c r="AU83" i="9"/>
  <c r="AV83" i="9"/>
  <c r="BA389" i="9"/>
  <c r="BB389" i="9"/>
  <c r="CK56" i="9"/>
  <c r="CL56" i="9"/>
  <c r="CK294" i="9"/>
  <c r="CL294" i="9"/>
  <c r="CL175" i="9"/>
  <c r="CK175" i="9"/>
  <c r="CK58" i="9"/>
  <c r="CL58" i="9"/>
  <c r="CL146" i="9"/>
  <c r="CK146" i="9"/>
  <c r="CK471" i="9"/>
  <c r="CL471" i="9"/>
  <c r="CK109" i="9"/>
  <c r="CL109" i="9"/>
  <c r="CL139" i="9"/>
  <c r="CK139" i="9"/>
  <c r="CL389" i="9"/>
  <c r="CK389" i="9"/>
  <c r="CL377" i="9"/>
  <c r="CK377" i="9"/>
  <c r="CK132" i="9"/>
  <c r="CL132" i="9"/>
  <c r="CL366" i="9"/>
  <c r="CK366" i="9"/>
  <c r="CK197" i="9"/>
  <c r="CL197" i="9"/>
  <c r="CL323" i="9"/>
  <c r="CK323" i="9"/>
  <c r="CL257" i="9"/>
  <c r="CK257" i="9"/>
  <c r="CK418" i="9"/>
  <c r="CL418" i="9"/>
  <c r="CK129" i="9"/>
  <c r="CL129" i="9"/>
  <c r="CK326" i="9"/>
  <c r="CL326" i="9"/>
  <c r="CK334" i="9"/>
  <c r="CL334" i="9"/>
  <c r="CL395" i="9"/>
  <c r="CK395" i="9"/>
  <c r="CL347" i="9"/>
  <c r="CK347" i="9"/>
  <c r="CL502" i="9"/>
  <c r="CK502" i="9"/>
  <c r="CK237" i="9"/>
  <c r="CL237" i="9"/>
  <c r="CK185" i="9"/>
  <c r="CL185" i="9"/>
  <c r="CK215" i="9"/>
  <c r="CL215" i="9"/>
  <c r="CK293" i="9"/>
  <c r="CL293" i="9"/>
  <c r="CK147" i="9"/>
  <c r="CL147" i="9"/>
  <c r="CK167" i="9"/>
  <c r="CL167" i="9"/>
  <c r="CL189" i="9"/>
  <c r="CK189" i="9"/>
  <c r="BA321" i="9"/>
  <c r="BB321" i="9"/>
  <c r="BZ303" i="9"/>
  <c r="BY303" i="9"/>
  <c r="BW390" i="9"/>
  <c r="BV390" i="9"/>
  <c r="BW129" i="9"/>
  <c r="BV129" i="9"/>
  <c r="BV360" i="9"/>
  <c r="BW360" i="9"/>
  <c r="BV324" i="9"/>
  <c r="BW324" i="9"/>
  <c r="BV45" i="9"/>
  <c r="BW45" i="9"/>
  <c r="BV314" i="9"/>
  <c r="BW314" i="9"/>
  <c r="BV215" i="9"/>
  <c r="BW215" i="9"/>
  <c r="BV137" i="9"/>
  <c r="BW137" i="9"/>
  <c r="BV375" i="9"/>
  <c r="BW375" i="9"/>
  <c r="BV51" i="9"/>
  <c r="BW51" i="9"/>
  <c r="CB175" i="9"/>
  <c r="CC175" i="9"/>
  <c r="CB391" i="9"/>
  <c r="CC391" i="9"/>
  <c r="CC113" i="9"/>
  <c r="CB113" i="9"/>
  <c r="CB443" i="9"/>
  <c r="CC443" i="9"/>
  <c r="CC39" i="9"/>
  <c r="CB39" i="9"/>
  <c r="CB498" i="9"/>
  <c r="CC498" i="9"/>
  <c r="CB481" i="9"/>
  <c r="CC481" i="9"/>
  <c r="CB229" i="9"/>
  <c r="CC229" i="9"/>
  <c r="CB47" i="9"/>
  <c r="CC47" i="9"/>
  <c r="CB54" i="9"/>
  <c r="CC54" i="9"/>
  <c r="CC139" i="9"/>
  <c r="CB139" i="9"/>
  <c r="CC466" i="9"/>
  <c r="CB466" i="9"/>
  <c r="CB348" i="9"/>
  <c r="CC348" i="9"/>
  <c r="CC458" i="9"/>
  <c r="CB458" i="9"/>
  <c r="CB303" i="9"/>
  <c r="CC303" i="9"/>
  <c r="CB44" i="9"/>
  <c r="CC44" i="9"/>
  <c r="CC40" i="9"/>
  <c r="CB40" i="9"/>
  <c r="CB190" i="9"/>
  <c r="CC190" i="9"/>
  <c r="CB232" i="9"/>
  <c r="CC232" i="9"/>
  <c r="CC181" i="9"/>
  <c r="CB181" i="9"/>
  <c r="CC171" i="9"/>
  <c r="CB171" i="9"/>
  <c r="CC313" i="9"/>
  <c r="CB313" i="9"/>
  <c r="CB412" i="9"/>
  <c r="CC412" i="9"/>
  <c r="CB42" i="9"/>
  <c r="CC42" i="9"/>
  <c r="CC255" i="9"/>
  <c r="CB255" i="9"/>
  <c r="CC95" i="9"/>
  <c r="CB95" i="9"/>
  <c r="CC336" i="9"/>
  <c r="CB336" i="9"/>
  <c r="CB84" i="9"/>
  <c r="CC84" i="9"/>
  <c r="CB395" i="9"/>
  <c r="CC395" i="9"/>
  <c r="CC438" i="9"/>
  <c r="CB438" i="9"/>
  <c r="CC365" i="9"/>
  <c r="CB365" i="9"/>
  <c r="CC492" i="9"/>
  <c r="CB492" i="9"/>
  <c r="CB140" i="9"/>
  <c r="CC140" i="9"/>
  <c r="CC138" i="9"/>
  <c r="CB138" i="9"/>
  <c r="CC240" i="9"/>
  <c r="CB240" i="9"/>
  <c r="CB196" i="9"/>
  <c r="CC196" i="9"/>
  <c r="CC52" i="9"/>
  <c r="CB52" i="9"/>
  <c r="CB484" i="9"/>
  <c r="CC484" i="9"/>
  <c r="CC164" i="9"/>
  <c r="CB164" i="9"/>
  <c r="CC306" i="9"/>
  <c r="CB306" i="9"/>
  <c r="CB375" i="9"/>
  <c r="CC375" i="9"/>
  <c r="CB504" i="9"/>
  <c r="CC504" i="9"/>
  <c r="CB225" i="9"/>
  <c r="CC225" i="9"/>
  <c r="CC168" i="9"/>
  <c r="CB168" i="9"/>
  <c r="CC241" i="9"/>
  <c r="CB241" i="9"/>
  <c r="CB239" i="9"/>
  <c r="CC239" i="9"/>
  <c r="CC485" i="9"/>
  <c r="CB485" i="9"/>
  <c r="CC457" i="9"/>
  <c r="CB457" i="9"/>
  <c r="CC456" i="9"/>
  <c r="CB456" i="9"/>
  <c r="CC71" i="9"/>
  <c r="CB71" i="9"/>
  <c r="CB178" i="9"/>
  <c r="CC178" i="9"/>
  <c r="CB109" i="9"/>
  <c r="CC109" i="9"/>
  <c r="CC237" i="9"/>
  <c r="CB237" i="9"/>
  <c r="CC267" i="9"/>
  <c r="CB267" i="9"/>
  <c r="CC108" i="9"/>
  <c r="CB108" i="9"/>
  <c r="CC128" i="9"/>
  <c r="CB128" i="9"/>
  <c r="CB248" i="9"/>
  <c r="CC248" i="9"/>
  <c r="CB238" i="9"/>
  <c r="CC238" i="9"/>
  <c r="CC275" i="9"/>
  <c r="CB275" i="9"/>
  <c r="CC215" i="9"/>
  <c r="CB215" i="9"/>
  <c r="CC118" i="9"/>
  <c r="CB118" i="9"/>
  <c r="CB60" i="9"/>
  <c r="CC60" i="9"/>
  <c r="CC260" i="9"/>
  <c r="CB260" i="9"/>
  <c r="CC341" i="9"/>
  <c r="CB341" i="9"/>
  <c r="CC250" i="9"/>
  <c r="CB250" i="9"/>
  <c r="CC297" i="9"/>
  <c r="CB297" i="9"/>
  <c r="CB330" i="9"/>
  <c r="CC330" i="9"/>
  <c r="CB408" i="9"/>
  <c r="CC408" i="9"/>
  <c r="CC292" i="9"/>
  <c r="CB292" i="9"/>
  <c r="CB277" i="9"/>
  <c r="CC277" i="9"/>
  <c r="CC85" i="9"/>
  <c r="CB85" i="9"/>
  <c r="CC382" i="9"/>
  <c r="CB382" i="9"/>
  <c r="CC345" i="9"/>
  <c r="CB345" i="9"/>
  <c r="CC436" i="9"/>
  <c r="CB436" i="9"/>
  <c r="CC389" i="9"/>
  <c r="CB389" i="9"/>
  <c r="CB258" i="9"/>
  <c r="CC258" i="9"/>
  <c r="CC406" i="9"/>
  <c r="CB406" i="9"/>
  <c r="CB100" i="9"/>
  <c r="CC100" i="9"/>
  <c r="CC228" i="9"/>
  <c r="CB228" i="9"/>
  <c r="CB160" i="9"/>
  <c r="CC160" i="9"/>
  <c r="CB210" i="9"/>
  <c r="CC210" i="9"/>
  <c r="CC78" i="9"/>
  <c r="CB78" i="9"/>
  <c r="CB98" i="9"/>
  <c r="CC98" i="9"/>
  <c r="CB308" i="9"/>
  <c r="CC308" i="9"/>
  <c r="CC172" i="9"/>
  <c r="CB172" i="9"/>
  <c r="CB219" i="9"/>
  <c r="CC219" i="9"/>
  <c r="CB323" i="9"/>
  <c r="CC323" i="9"/>
  <c r="CC154" i="9"/>
  <c r="CB154" i="9"/>
  <c r="CC464" i="9"/>
  <c r="CB464" i="9"/>
  <c r="CC501" i="9"/>
  <c r="CB501" i="9"/>
  <c r="CC177" i="9"/>
  <c r="CB177" i="9"/>
  <c r="CC399" i="9"/>
  <c r="CB399" i="9"/>
  <c r="CB151" i="9"/>
  <c r="CC151" i="9"/>
  <c r="CC211" i="9"/>
  <c r="CB211" i="9"/>
  <c r="CB454" i="9"/>
  <c r="CC454" i="9"/>
  <c r="CB452" i="9"/>
  <c r="CC452" i="9"/>
  <c r="CB347" i="9"/>
  <c r="CC347" i="9"/>
  <c r="CC450" i="9"/>
  <c r="CB450" i="9"/>
  <c r="CB441" i="9"/>
  <c r="CC441" i="9"/>
  <c r="CC331" i="9"/>
  <c r="CB331" i="9"/>
  <c r="CC252" i="9"/>
  <c r="CB252" i="9"/>
  <c r="CB493" i="9"/>
  <c r="CC493" i="9"/>
  <c r="CC453" i="9"/>
  <c r="CB453" i="9"/>
  <c r="CC344" i="9"/>
  <c r="CB344" i="9"/>
  <c r="CB72" i="9"/>
  <c r="CC72" i="9"/>
  <c r="CB437" i="9"/>
  <c r="CC437" i="9"/>
  <c r="CC371" i="9"/>
  <c r="CB371" i="9"/>
  <c r="CC61" i="9"/>
  <c r="CB61" i="9"/>
  <c r="CB285" i="9"/>
  <c r="CC285" i="9"/>
  <c r="CB261" i="9"/>
  <c r="CC261" i="9"/>
  <c r="CC312" i="9"/>
  <c r="CB312" i="9"/>
  <c r="CB161" i="9"/>
  <c r="CC161" i="9"/>
  <c r="CC163" i="9"/>
  <c r="CB163" i="9"/>
  <c r="CB378" i="9"/>
  <c r="CC378" i="9"/>
  <c r="CC208" i="9"/>
  <c r="CB208" i="9"/>
  <c r="CB374" i="9"/>
  <c r="CC374" i="9"/>
  <c r="CB440" i="9"/>
  <c r="CC440" i="9"/>
  <c r="CB26" i="9"/>
  <c r="CC26" i="9"/>
  <c r="CB32" i="9"/>
  <c r="CC32" i="9"/>
  <c r="CB34" i="9"/>
  <c r="CC34" i="9"/>
  <c r="BV425" i="9"/>
  <c r="BW425" i="9"/>
  <c r="BV159" i="9"/>
  <c r="BW159" i="9"/>
  <c r="BV122" i="9"/>
  <c r="BW122" i="9"/>
  <c r="BV104" i="9"/>
  <c r="BW104" i="9"/>
  <c r="BW38" i="9"/>
  <c r="BV38" i="9"/>
  <c r="BV71" i="9"/>
  <c r="BW71" i="9"/>
  <c r="BW495" i="9"/>
  <c r="BV495" i="9"/>
  <c r="DI150" i="9"/>
  <c r="DJ150" i="9"/>
  <c r="DI414" i="9"/>
  <c r="DJ414" i="9"/>
  <c r="DJ122" i="9"/>
  <c r="DI122" i="9"/>
  <c r="DI275" i="9"/>
  <c r="DJ275" i="9"/>
  <c r="DJ503" i="9"/>
  <c r="DI503" i="9"/>
  <c r="DJ145" i="9"/>
  <c r="DI145" i="9"/>
  <c r="DI204" i="9"/>
  <c r="DJ204" i="9"/>
  <c r="DI485" i="9"/>
  <c r="DJ485" i="9"/>
  <c r="DJ156" i="9"/>
  <c r="DI156" i="9"/>
  <c r="DJ287" i="9"/>
  <c r="DI287" i="9"/>
  <c r="DJ111" i="9"/>
  <c r="DI111" i="9"/>
  <c r="DJ223" i="9"/>
  <c r="DI223" i="9"/>
  <c r="DI133" i="9"/>
  <c r="DJ133" i="9"/>
  <c r="DJ208" i="9"/>
  <c r="DI208" i="9"/>
  <c r="DI75" i="9"/>
  <c r="DJ75" i="9"/>
  <c r="DJ39" i="9"/>
  <c r="DI39" i="9"/>
  <c r="DI51" i="9"/>
  <c r="DJ51" i="9"/>
  <c r="DJ219" i="9"/>
  <c r="DI219" i="9"/>
  <c r="DI277" i="9"/>
  <c r="DJ277" i="9"/>
  <c r="DI249" i="9"/>
  <c r="DJ249" i="9"/>
  <c r="DJ213" i="9"/>
  <c r="DI213" i="9"/>
  <c r="DJ411" i="9"/>
  <c r="DI411" i="9"/>
  <c r="DJ469" i="9"/>
  <c r="DI469" i="9"/>
  <c r="DJ395" i="9"/>
  <c r="DI395" i="9"/>
  <c r="DI371" i="9"/>
  <c r="DJ371" i="9"/>
  <c r="DJ64" i="9"/>
  <c r="DI64" i="9"/>
  <c r="DJ155" i="9"/>
  <c r="DI155" i="9"/>
  <c r="DI463" i="9"/>
  <c r="DJ463" i="9"/>
  <c r="DI386" i="9"/>
  <c r="DJ386" i="9"/>
  <c r="DI93" i="9"/>
  <c r="DJ93" i="9"/>
  <c r="DJ284" i="9"/>
  <c r="DI284" i="9"/>
  <c r="DI289" i="9"/>
  <c r="DJ289" i="9"/>
  <c r="DJ241" i="9"/>
  <c r="DI241" i="9"/>
  <c r="DI44" i="9"/>
  <c r="DJ44" i="9"/>
  <c r="DI304" i="9"/>
  <c r="DJ304" i="9"/>
  <c r="DJ443" i="9"/>
  <c r="DI443" i="9"/>
  <c r="DJ139" i="9"/>
  <c r="DI139" i="9"/>
  <c r="DJ398" i="9"/>
  <c r="DI398" i="9"/>
  <c r="DJ505" i="9"/>
  <c r="DI505" i="9"/>
  <c r="DJ361" i="9"/>
  <c r="DI361" i="9"/>
  <c r="DI152" i="9"/>
  <c r="DJ152" i="9"/>
  <c r="DJ163" i="9"/>
  <c r="DI163" i="9"/>
  <c r="DJ323" i="9"/>
  <c r="DI323" i="9"/>
  <c r="DI120" i="9"/>
  <c r="DJ120" i="9"/>
  <c r="DI286" i="9"/>
  <c r="DJ286" i="9"/>
  <c r="DJ168" i="9"/>
  <c r="DI168" i="9"/>
  <c r="DI52" i="9"/>
  <c r="DJ52" i="9"/>
  <c r="DJ483" i="9"/>
  <c r="DI483" i="9"/>
  <c r="DI380" i="9"/>
  <c r="DJ380" i="9"/>
  <c r="DI281" i="9"/>
  <c r="DJ281" i="9"/>
  <c r="DI254" i="9"/>
  <c r="DJ254" i="9"/>
  <c r="DI191" i="9"/>
  <c r="DJ191" i="9"/>
  <c r="DJ434" i="9"/>
  <c r="DI434" i="9"/>
  <c r="DJ236" i="9"/>
  <c r="DI236" i="9"/>
  <c r="DJ129" i="9"/>
  <c r="DI129" i="9"/>
  <c r="DI424" i="9"/>
  <c r="DJ424" i="9"/>
  <c r="DI312" i="9"/>
  <c r="DJ312" i="9"/>
  <c r="DJ470" i="9"/>
  <c r="DI470" i="9"/>
  <c r="DJ212" i="9"/>
  <c r="DI212" i="9"/>
  <c r="DJ404" i="9"/>
  <c r="DI404" i="9"/>
  <c r="DI60" i="9"/>
  <c r="DJ60" i="9"/>
  <c r="DJ333" i="9"/>
  <c r="DI333" i="9"/>
  <c r="DI393" i="9"/>
  <c r="DJ393" i="9"/>
  <c r="DJ367" i="9"/>
  <c r="DI367" i="9"/>
  <c r="DJ339" i="9"/>
  <c r="DI339" i="9"/>
  <c r="DJ489" i="9"/>
  <c r="DI489" i="9"/>
  <c r="DI140" i="9"/>
  <c r="DJ140" i="9"/>
  <c r="DJ40" i="9"/>
  <c r="DI40" i="9"/>
  <c r="DJ194" i="9"/>
  <c r="DI194" i="9"/>
  <c r="DI224" i="9"/>
  <c r="DJ224" i="9"/>
  <c r="DI146" i="9"/>
  <c r="DJ146" i="9"/>
  <c r="DI308" i="9"/>
  <c r="DJ308" i="9"/>
  <c r="DI426" i="9"/>
  <c r="DJ426" i="9"/>
  <c r="DI497" i="9"/>
  <c r="DJ497" i="9"/>
  <c r="DI270" i="9"/>
  <c r="DJ270" i="9"/>
  <c r="DJ227" i="9"/>
  <c r="DI227" i="9"/>
  <c r="DI186" i="9"/>
  <c r="DJ186" i="9"/>
  <c r="DI177" i="9"/>
  <c r="DJ177" i="9"/>
  <c r="DI407" i="9"/>
  <c r="DJ407" i="9"/>
  <c r="DJ292" i="9"/>
  <c r="DI292" i="9"/>
  <c r="DI428" i="9"/>
  <c r="DJ428" i="9"/>
  <c r="DI403" i="9"/>
  <c r="DJ403" i="9"/>
  <c r="DI431" i="9"/>
  <c r="DJ431" i="9"/>
  <c r="DI306" i="9"/>
  <c r="DJ306" i="9"/>
  <c r="DJ504" i="9"/>
  <c r="DI504" i="9"/>
  <c r="DJ436" i="9"/>
  <c r="DI436" i="9"/>
  <c r="DJ203" i="9"/>
  <c r="DI203" i="9"/>
  <c r="DI143" i="9"/>
  <c r="DJ143" i="9"/>
  <c r="DI176" i="9"/>
  <c r="DJ176" i="9"/>
  <c r="DI295" i="9"/>
  <c r="DJ295" i="9"/>
  <c r="DI348" i="9"/>
  <c r="DJ348" i="9"/>
  <c r="DI437" i="9"/>
  <c r="DJ437" i="9"/>
  <c r="DI61" i="9"/>
  <c r="DJ61" i="9"/>
  <c r="DI343" i="9"/>
  <c r="DJ343" i="9"/>
  <c r="DJ109" i="9"/>
  <c r="DI109" i="9"/>
  <c r="DI507" i="9"/>
  <c r="DJ507" i="9"/>
  <c r="DI462" i="9"/>
  <c r="DJ462" i="9"/>
  <c r="DI418" i="9"/>
  <c r="DJ418" i="9"/>
  <c r="DI368" i="9"/>
  <c r="DJ368" i="9"/>
  <c r="DI108" i="9"/>
  <c r="DJ108" i="9"/>
  <c r="DI125" i="9"/>
  <c r="DJ125" i="9"/>
  <c r="DI171" i="9"/>
  <c r="DJ171" i="9"/>
  <c r="DJ457" i="9"/>
  <c r="DI457" i="9"/>
  <c r="DJ474" i="9"/>
  <c r="DI474" i="9"/>
  <c r="DJ211" i="9"/>
  <c r="DI211" i="9"/>
  <c r="DJ264" i="9"/>
  <c r="DI264" i="9"/>
  <c r="DJ86" i="9"/>
  <c r="DI86" i="9"/>
  <c r="DI174" i="9"/>
  <c r="DJ174" i="9"/>
  <c r="DJ193" i="9"/>
  <c r="DI193" i="9"/>
  <c r="DJ415" i="9"/>
  <c r="DI415" i="9"/>
  <c r="DI370" i="9"/>
  <c r="DJ370" i="9"/>
  <c r="DI328" i="9"/>
  <c r="DJ328" i="9"/>
  <c r="DI149" i="9"/>
  <c r="DJ149" i="9"/>
  <c r="DI63" i="9"/>
  <c r="DJ63" i="9"/>
  <c r="DI58" i="9"/>
  <c r="DJ58" i="9"/>
  <c r="DJ461" i="9"/>
  <c r="DI461" i="9"/>
  <c r="DI201" i="9"/>
  <c r="DJ201" i="9"/>
  <c r="DJ490" i="9"/>
  <c r="DI490" i="9"/>
  <c r="DI269" i="9"/>
  <c r="DJ269" i="9"/>
  <c r="DI158" i="9"/>
  <c r="DJ158" i="9"/>
  <c r="DJ408" i="9"/>
  <c r="DI408" i="9"/>
  <c r="DJ131" i="9"/>
  <c r="DI131" i="9"/>
  <c r="DI132" i="9"/>
  <c r="DJ132" i="9"/>
  <c r="DJ430" i="9"/>
  <c r="DI430" i="9"/>
  <c r="AV12" i="9"/>
  <c r="AU12" i="9"/>
  <c r="BP12" i="9"/>
  <c r="BQ12" i="9"/>
  <c r="AV449" i="9"/>
  <c r="AU449" i="9"/>
  <c r="BA301" i="9"/>
  <c r="BB301" i="9"/>
  <c r="BA80" i="9"/>
  <c r="BB80" i="9"/>
  <c r="BB395" i="9"/>
  <c r="BA395" i="9"/>
  <c r="BB373" i="9"/>
  <c r="BA373" i="9"/>
  <c r="BA369" i="9"/>
  <c r="BB369" i="9"/>
  <c r="O358" i="9"/>
  <c r="N358" i="9"/>
  <c r="N216" i="9"/>
  <c r="O216" i="9"/>
  <c r="O177" i="9"/>
  <c r="N177" i="9"/>
  <c r="O66" i="9"/>
  <c r="N66" i="9"/>
  <c r="N490" i="9"/>
  <c r="O490" i="9"/>
  <c r="N201" i="9"/>
  <c r="O201" i="9"/>
  <c r="O453" i="9"/>
  <c r="N453" i="9"/>
  <c r="N433" i="9"/>
  <c r="O433" i="9"/>
  <c r="N58" i="9"/>
  <c r="O58" i="9"/>
  <c r="N476" i="9"/>
  <c r="O476" i="9"/>
  <c r="N272" i="9"/>
  <c r="O272" i="9"/>
  <c r="O298" i="9"/>
  <c r="N298" i="9"/>
  <c r="N424" i="9"/>
  <c r="O424" i="9"/>
  <c r="O414" i="9"/>
  <c r="N414" i="9"/>
  <c r="N103" i="9"/>
  <c r="O103" i="9"/>
  <c r="O113" i="9"/>
  <c r="N113" i="9"/>
  <c r="N360" i="9"/>
  <c r="O360" i="9"/>
  <c r="N385" i="9"/>
  <c r="O385" i="9"/>
  <c r="N289" i="9"/>
  <c r="O289" i="9"/>
  <c r="N328" i="9"/>
  <c r="O328" i="9"/>
  <c r="N101" i="9"/>
  <c r="O101" i="9"/>
  <c r="O218" i="9"/>
  <c r="N218" i="9"/>
  <c r="O144" i="9"/>
  <c r="N144" i="9"/>
  <c r="N334" i="9"/>
  <c r="O334" i="9"/>
  <c r="N451" i="9"/>
  <c r="O451" i="9"/>
  <c r="O303" i="9"/>
  <c r="N303" i="9"/>
  <c r="BN20" i="9"/>
  <c r="BM20" i="9"/>
  <c r="BD28" i="9"/>
  <c r="BE28" i="9"/>
  <c r="CU29" i="9"/>
  <c r="CT29" i="9"/>
  <c r="N102" i="9"/>
  <c r="O102" i="9"/>
  <c r="N440" i="9"/>
  <c r="O440" i="9"/>
  <c r="O407" i="9"/>
  <c r="N407" i="9"/>
  <c r="O257" i="9"/>
  <c r="N257" i="9"/>
  <c r="O192" i="9"/>
  <c r="N192" i="9"/>
  <c r="N322" i="9"/>
  <c r="O322" i="9"/>
  <c r="N415" i="9"/>
  <c r="O415" i="9"/>
  <c r="N355" i="9"/>
  <c r="O355" i="9"/>
  <c r="O341" i="9"/>
  <c r="N341" i="9"/>
  <c r="O326" i="9"/>
  <c r="N326" i="9"/>
  <c r="O80" i="9"/>
  <c r="N80" i="9"/>
  <c r="N248" i="9"/>
  <c r="O248" i="9"/>
  <c r="O478" i="9"/>
  <c r="N478" i="9"/>
  <c r="N317" i="9"/>
  <c r="O317" i="9"/>
  <c r="N496" i="9"/>
  <c r="O496" i="9"/>
  <c r="N446" i="9"/>
  <c r="O446" i="9"/>
  <c r="O335" i="9"/>
  <c r="N335" i="9"/>
  <c r="N160" i="9"/>
  <c r="O160" i="9"/>
  <c r="O152" i="9"/>
  <c r="N152" i="9"/>
  <c r="N441" i="9"/>
  <c r="O441" i="9"/>
  <c r="N329" i="9"/>
  <c r="O329" i="9"/>
  <c r="N79" i="9"/>
  <c r="O79" i="9"/>
  <c r="N10" i="9"/>
  <c r="O10" i="9"/>
  <c r="CT40" i="9"/>
  <c r="CU40" i="9"/>
  <c r="CT118" i="9"/>
  <c r="CU118" i="9"/>
  <c r="CT94" i="9"/>
  <c r="CU94" i="9"/>
  <c r="CT314" i="9"/>
  <c r="CU314" i="9"/>
  <c r="CT408" i="9"/>
  <c r="CU408" i="9"/>
  <c r="CU299" i="9"/>
  <c r="CT299" i="9"/>
  <c r="CT350" i="9"/>
  <c r="CU350" i="9"/>
  <c r="CT416" i="9"/>
  <c r="CU416" i="9"/>
  <c r="CU401" i="9"/>
  <c r="CT401" i="9"/>
  <c r="CU334" i="9"/>
  <c r="CT334" i="9"/>
  <c r="CU458" i="9"/>
  <c r="CT458" i="9"/>
  <c r="CU254" i="9"/>
  <c r="CT254" i="9"/>
  <c r="CT51" i="9"/>
  <c r="CU51" i="9"/>
  <c r="CT353" i="9"/>
  <c r="CU353" i="9"/>
  <c r="CU213" i="9"/>
  <c r="CT213" i="9"/>
  <c r="CT499" i="9"/>
  <c r="CU499" i="9"/>
  <c r="CT308" i="9"/>
  <c r="CU308" i="9"/>
  <c r="CU343" i="9"/>
  <c r="CT343" i="9"/>
  <c r="CU313" i="9"/>
  <c r="CT313" i="9"/>
  <c r="CU187" i="9"/>
  <c r="CT187" i="9"/>
  <c r="CU236" i="9"/>
  <c r="CT236" i="9"/>
  <c r="CT414" i="9"/>
  <c r="CU414" i="9"/>
  <c r="CT197" i="9"/>
  <c r="CU197" i="9"/>
  <c r="CT336" i="9"/>
  <c r="CU336" i="9"/>
  <c r="CU146" i="9"/>
  <c r="CT146" i="9"/>
  <c r="CU158" i="9"/>
  <c r="CT158" i="9"/>
  <c r="CU389" i="9"/>
  <c r="CT389" i="9"/>
  <c r="CT488" i="9"/>
  <c r="CU488" i="9"/>
  <c r="CT365" i="9"/>
  <c r="CU365" i="9"/>
  <c r="CT249" i="9"/>
  <c r="CU249" i="9"/>
  <c r="CU423" i="9"/>
  <c r="CT423" i="9"/>
  <c r="CU63" i="9"/>
  <c r="CT63" i="9"/>
  <c r="CT143" i="9"/>
  <c r="CU143" i="9"/>
  <c r="CT65" i="9"/>
  <c r="CU65" i="9"/>
  <c r="CT298" i="9"/>
  <c r="CU298" i="9"/>
  <c r="CT208" i="9"/>
  <c r="CU208" i="9"/>
  <c r="CU477" i="9"/>
  <c r="CT477" i="9"/>
  <c r="CT306" i="9"/>
  <c r="CU306" i="9"/>
  <c r="CU224" i="9"/>
  <c r="CT224" i="9"/>
  <c r="CT133" i="9"/>
  <c r="CU133" i="9"/>
  <c r="CU99" i="9"/>
  <c r="CT99" i="9"/>
  <c r="CT121" i="9"/>
  <c r="CU121" i="9"/>
  <c r="CT66" i="9"/>
  <c r="CU66" i="9"/>
  <c r="CT71" i="9"/>
  <c r="CU71" i="9"/>
  <c r="CU506" i="9"/>
  <c r="CT506" i="9"/>
  <c r="CT328" i="9"/>
  <c r="CU328" i="9"/>
  <c r="CT360" i="9"/>
  <c r="CU360" i="9"/>
  <c r="CT487" i="9"/>
  <c r="CU487" i="9"/>
  <c r="CT59" i="9"/>
  <c r="CU59" i="9"/>
  <c r="CU480" i="9"/>
  <c r="CT480" i="9"/>
  <c r="CT406" i="9"/>
  <c r="CU406" i="9"/>
  <c r="CU92" i="9"/>
  <c r="CT92" i="9"/>
  <c r="CU318" i="9"/>
  <c r="CT318" i="9"/>
  <c r="CT50" i="9"/>
  <c r="CU50" i="9"/>
  <c r="CU134" i="9"/>
  <c r="CT134" i="9"/>
  <c r="CT432" i="9"/>
  <c r="CU432" i="9"/>
  <c r="CU261" i="9"/>
  <c r="CT261" i="9"/>
  <c r="CT167" i="9"/>
  <c r="CU167" i="9"/>
  <c r="CT304" i="9"/>
  <c r="CU304" i="9"/>
  <c r="CU47" i="9"/>
  <c r="CT47" i="9"/>
  <c r="CU88" i="9"/>
  <c r="CT88" i="9"/>
  <c r="CU46" i="9"/>
  <c r="CT46" i="9"/>
  <c r="CT140" i="9"/>
  <c r="CU140" i="9"/>
  <c r="CT106" i="9"/>
  <c r="CU106" i="9"/>
  <c r="CT316" i="9"/>
  <c r="CU316" i="9"/>
  <c r="CT204" i="9"/>
  <c r="CU204" i="9"/>
  <c r="CU464" i="9"/>
  <c r="CT464" i="9"/>
  <c r="CU263" i="9"/>
  <c r="CT263" i="9"/>
  <c r="CU209" i="9"/>
  <c r="CT209" i="9"/>
  <c r="CT68" i="9"/>
  <c r="CU68" i="9"/>
  <c r="CU377" i="9"/>
  <c r="CT377" i="9"/>
  <c r="CT192" i="9"/>
  <c r="CU192" i="9"/>
  <c r="CT186" i="9"/>
  <c r="CU186" i="9"/>
  <c r="CU301" i="9"/>
  <c r="CT301" i="9"/>
  <c r="CU411" i="9"/>
  <c r="CT411" i="9"/>
  <c r="CU258" i="9"/>
  <c r="CT258" i="9"/>
  <c r="CT447" i="9"/>
  <c r="CU447" i="9"/>
  <c r="CU362" i="9"/>
  <c r="CT362" i="9"/>
  <c r="CU305" i="9"/>
  <c r="CT305" i="9"/>
  <c r="CU409" i="9"/>
  <c r="CT409" i="9"/>
  <c r="CT399" i="9"/>
  <c r="CU399" i="9"/>
  <c r="CT320" i="9"/>
  <c r="CU320" i="9"/>
  <c r="CU500" i="9"/>
  <c r="CT500" i="9"/>
  <c r="CT174" i="9"/>
  <c r="CU174" i="9"/>
  <c r="CU317" i="9"/>
  <c r="CT317" i="9"/>
  <c r="CU323" i="9"/>
  <c r="CT323" i="9"/>
  <c r="CT147" i="9"/>
  <c r="CU147" i="9"/>
  <c r="CU356" i="9"/>
  <c r="CT356" i="9"/>
  <c r="CU292" i="9"/>
  <c r="CT292" i="9"/>
  <c r="CT322" i="9"/>
  <c r="CU322" i="9"/>
  <c r="CU344" i="9"/>
  <c r="CT344" i="9"/>
  <c r="CU168" i="9"/>
  <c r="CT168" i="9"/>
  <c r="CU433" i="9"/>
  <c r="CT433" i="9"/>
  <c r="CT277" i="9"/>
  <c r="CU277" i="9"/>
  <c r="CT286" i="9"/>
  <c r="CU286" i="9"/>
  <c r="CU342" i="9"/>
  <c r="CT342" i="9"/>
  <c r="CU382" i="9"/>
  <c r="CT382" i="9"/>
  <c r="CU338" i="9"/>
  <c r="CT338" i="9"/>
  <c r="CT212" i="9"/>
  <c r="CU212" i="9"/>
  <c r="CU371" i="9"/>
  <c r="CT371" i="9"/>
  <c r="CU60" i="9"/>
  <c r="CT60" i="9"/>
  <c r="CU475" i="9"/>
  <c r="CT475" i="9"/>
  <c r="CT193" i="9"/>
  <c r="CU193" i="9"/>
  <c r="Z33" i="9"/>
  <c r="AA33" i="9"/>
  <c r="AA11" i="9"/>
  <c r="Z11" i="9"/>
  <c r="AV212" i="9"/>
  <c r="AU212" i="9"/>
  <c r="AU198" i="9"/>
  <c r="AV198" i="9"/>
  <c r="BA464" i="9"/>
  <c r="BB464" i="9"/>
  <c r="BA279" i="9"/>
  <c r="BB279" i="9"/>
  <c r="BA366" i="9"/>
  <c r="BB366" i="9"/>
  <c r="AL318" i="9"/>
  <c r="AM318" i="9"/>
  <c r="AM445" i="9"/>
  <c r="AL445" i="9"/>
  <c r="AM438" i="9"/>
  <c r="AL438" i="9"/>
  <c r="AM455" i="9"/>
  <c r="AL455" i="9"/>
  <c r="AL190" i="9"/>
  <c r="AM190" i="9"/>
  <c r="AL353" i="9"/>
  <c r="AM353" i="9"/>
  <c r="AL55" i="9"/>
  <c r="AM55" i="9"/>
  <c r="AM136" i="9"/>
  <c r="AL136" i="9"/>
  <c r="AL165" i="9"/>
  <c r="AM165" i="9"/>
  <c r="AL372" i="9"/>
  <c r="AM372" i="9"/>
  <c r="AL83" i="9"/>
  <c r="AM83" i="9"/>
  <c r="AL91" i="9"/>
  <c r="AM91" i="9"/>
  <c r="AM215" i="9"/>
  <c r="AL215" i="9"/>
  <c r="AL377" i="9"/>
  <c r="AM377" i="9"/>
  <c r="AL154" i="9"/>
  <c r="AM154" i="9"/>
  <c r="AM307" i="9"/>
  <c r="AL307" i="9"/>
  <c r="AM430" i="9"/>
  <c r="AL430" i="9"/>
  <c r="AM350" i="9"/>
  <c r="AL350" i="9"/>
  <c r="AM127" i="9"/>
  <c r="AL127" i="9"/>
  <c r="AL485" i="9"/>
  <c r="AM485" i="9"/>
  <c r="AL423" i="9"/>
  <c r="AM423" i="9"/>
  <c r="AL253" i="9"/>
  <c r="AM253" i="9"/>
  <c r="AL139" i="9"/>
  <c r="AM139" i="9"/>
  <c r="AM299" i="9"/>
  <c r="AL299" i="9"/>
  <c r="AL180" i="9"/>
  <c r="AM180" i="9"/>
  <c r="AM447" i="9"/>
  <c r="AL447" i="9"/>
  <c r="AL383" i="9"/>
  <c r="AM383" i="9"/>
  <c r="AL204" i="9"/>
  <c r="AM204" i="9"/>
  <c r="AL81" i="9"/>
  <c r="AM81" i="9"/>
  <c r="AL120" i="9"/>
  <c r="AM120" i="9"/>
  <c r="AM399" i="9"/>
  <c r="AL399" i="9"/>
  <c r="AM502" i="9"/>
  <c r="AL502" i="9"/>
  <c r="AM418" i="9"/>
  <c r="AL418" i="9"/>
  <c r="AM145" i="9"/>
  <c r="AL145" i="9"/>
  <c r="AM110" i="9"/>
  <c r="AL110" i="9"/>
  <c r="AM44" i="9"/>
  <c r="AL44" i="9"/>
  <c r="AM336" i="9"/>
  <c r="AL336" i="9"/>
  <c r="AM135" i="9"/>
  <c r="AL135" i="9"/>
  <c r="AM294" i="9"/>
  <c r="AL294" i="9"/>
  <c r="AL126" i="9"/>
  <c r="AM126" i="9"/>
  <c r="AM452" i="9"/>
  <c r="AL452" i="9"/>
  <c r="AM248" i="9"/>
  <c r="AL248" i="9"/>
  <c r="AL374" i="9"/>
  <c r="AM374" i="9"/>
  <c r="AL352" i="9"/>
  <c r="AM352" i="9"/>
  <c r="AL166" i="9"/>
  <c r="AM166" i="9"/>
  <c r="AM255" i="9"/>
  <c r="AL255" i="9"/>
  <c r="AM328" i="9"/>
  <c r="AL328" i="9"/>
  <c r="AL218" i="9"/>
  <c r="AM218" i="9"/>
  <c r="AM76" i="9"/>
  <c r="AL76" i="9"/>
  <c r="AM77" i="9"/>
  <c r="AL77" i="9"/>
  <c r="AM130" i="9"/>
  <c r="AL130" i="9"/>
  <c r="AM323" i="9"/>
  <c r="AL323" i="9"/>
  <c r="AM488" i="9"/>
  <c r="AL488" i="9"/>
  <c r="AL441" i="9"/>
  <c r="AM441" i="9"/>
  <c r="AL138" i="9"/>
  <c r="AM138" i="9"/>
  <c r="AL254" i="9"/>
  <c r="AM254" i="9"/>
  <c r="AL300" i="9"/>
  <c r="AM300" i="9"/>
  <c r="AM163" i="9"/>
  <c r="AL163" i="9"/>
  <c r="AM442" i="9"/>
  <c r="AL442" i="9"/>
  <c r="AL405" i="9"/>
  <c r="AM405" i="9"/>
  <c r="AL86" i="9"/>
  <c r="AM86" i="9"/>
  <c r="AM341" i="9"/>
  <c r="AL341" i="9"/>
  <c r="AL394" i="9"/>
  <c r="AM394" i="9"/>
  <c r="AL214" i="9"/>
  <c r="AM214" i="9"/>
  <c r="AM47" i="9"/>
  <c r="AL47" i="9"/>
  <c r="AL73" i="9"/>
  <c r="AM73" i="9"/>
  <c r="AL221" i="9"/>
  <c r="AM221" i="9"/>
  <c r="AL257" i="9"/>
  <c r="AM257" i="9"/>
  <c r="AM339" i="9"/>
  <c r="AL339" i="9"/>
  <c r="AL41" i="9"/>
  <c r="AM41" i="9"/>
  <c r="AL191" i="9"/>
  <c r="AM191" i="9"/>
  <c r="AL297" i="9"/>
  <c r="AM297" i="9"/>
  <c r="AM348" i="9"/>
  <c r="AL348" i="9"/>
  <c r="BN34" i="9"/>
  <c r="BM34" i="9"/>
  <c r="BG14" i="9"/>
  <c r="BH14" i="9"/>
  <c r="AU175" i="9"/>
  <c r="AV175" i="9"/>
  <c r="BB191" i="9"/>
  <c r="BA191" i="9"/>
  <c r="BA310" i="9"/>
  <c r="BB310" i="9"/>
  <c r="BA179" i="9"/>
  <c r="BB179" i="9"/>
  <c r="BA123" i="9"/>
  <c r="BB123" i="9"/>
  <c r="BB273" i="9"/>
  <c r="BA273" i="9"/>
  <c r="BB438" i="9"/>
  <c r="BA438" i="9"/>
  <c r="BA316" i="9"/>
  <c r="BB316" i="9"/>
  <c r="BA474" i="9"/>
  <c r="BB474" i="9"/>
  <c r="BA403" i="9"/>
  <c r="BB403" i="9"/>
  <c r="BA54" i="9"/>
  <c r="BB54" i="9"/>
  <c r="BA360" i="9"/>
  <c r="BB360" i="9"/>
  <c r="BB446" i="9"/>
  <c r="BA446" i="9"/>
  <c r="BA444" i="9"/>
  <c r="BB444" i="9"/>
  <c r="BA255" i="9"/>
  <c r="BB255" i="9"/>
  <c r="BA161" i="9"/>
  <c r="BB161" i="9"/>
  <c r="BA386" i="9"/>
  <c r="BB386" i="9"/>
  <c r="BB401" i="9"/>
  <c r="BA401" i="9"/>
  <c r="BA375" i="9"/>
  <c r="BB375" i="9"/>
  <c r="BB426" i="9"/>
  <c r="BA426" i="9"/>
  <c r="BB425" i="9"/>
  <c r="BA425" i="9"/>
  <c r="BA277" i="9"/>
  <c r="BB277" i="9"/>
  <c r="BB483" i="9"/>
  <c r="BA483" i="9"/>
  <c r="BA455" i="9"/>
  <c r="BB455" i="9"/>
  <c r="BA372" i="9"/>
  <c r="BB372" i="9"/>
  <c r="AU199" i="9"/>
  <c r="AV199" i="9"/>
  <c r="AU488" i="9"/>
  <c r="AV488" i="9"/>
  <c r="AU324" i="9"/>
  <c r="AV324" i="9"/>
  <c r="AU283" i="9"/>
  <c r="AV283" i="9"/>
  <c r="AU472" i="9"/>
  <c r="AV472" i="9"/>
  <c r="AU295" i="9"/>
  <c r="AV295" i="9"/>
  <c r="AU346" i="9"/>
  <c r="AV346" i="9"/>
  <c r="AV400" i="9"/>
  <c r="AU400" i="9"/>
  <c r="AU308" i="9"/>
  <c r="AV308" i="9"/>
  <c r="AU68" i="9"/>
  <c r="AV68" i="9"/>
  <c r="AU107" i="9"/>
  <c r="AV107" i="9"/>
  <c r="AU458" i="9"/>
  <c r="AV458" i="9"/>
  <c r="AU414" i="9"/>
  <c r="AV414" i="9"/>
  <c r="AV221" i="9"/>
  <c r="AU221" i="9"/>
  <c r="AV465" i="9"/>
  <c r="AU465" i="9"/>
  <c r="AU194" i="9"/>
  <c r="AV194" i="9"/>
  <c r="AV482" i="9"/>
  <c r="AU482" i="9"/>
  <c r="AU447" i="9"/>
  <c r="AV447" i="9"/>
  <c r="AV80" i="9"/>
  <c r="AU80" i="9"/>
  <c r="AU357" i="9"/>
  <c r="AV357" i="9"/>
  <c r="AV296" i="9"/>
  <c r="AU296" i="9"/>
  <c r="AU408" i="9"/>
  <c r="AV408" i="9"/>
  <c r="AU280" i="9"/>
  <c r="AV280" i="9"/>
  <c r="AU341" i="9"/>
  <c r="AV341" i="9"/>
  <c r="AU33" i="9"/>
  <c r="AV33" i="9"/>
  <c r="AV10" i="9"/>
  <c r="AU10" i="9"/>
  <c r="BA412" i="9"/>
  <c r="BB412" i="9"/>
  <c r="O259" i="9"/>
  <c r="N259" i="9"/>
  <c r="N500" i="9"/>
  <c r="O500" i="9"/>
  <c r="N379" i="9"/>
  <c r="O379" i="9"/>
  <c r="O119" i="9"/>
  <c r="N119" i="9"/>
  <c r="BA332" i="9"/>
  <c r="BB332" i="9"/>
  <c r="O193" i="9"/>
  <c r="N193" i="9"/>
  <c r="O120" i="9"/>
  <c r="N120" i="9"/>
  <c r="O345" i="9"/>
  <c r="N345" i="9"/>
  <c r="N472" i="9"/>
  <c r="O472" i="9"/>
  <c r="O111" i="9"/>
  <c r="N111" i="9"/>
  <c r="O443" i="9"/>
  <c r="N443" i="9"/>
  <c r="O503" i="9"/>
  <c r="N503" i="9"/>
  <c r="CR343" i="9"/>
  <c r="CQ343" i="9"/>
  <c r="CQ203" i="9"/>
  <c r="CR203" i="9"/>
  <c r="CQ481" i="9"/>
  <c r="CR481" i="9"/>
  <c r="CQ368" i="9"/>
  <c r="CR368" i="9"/>
  <c r="CQ458" i="9"/>
  <c r="CR458" i="9"/>
  <c r="CQ113" i="9"/>
  <c r="CR113" i="9"/>
  <c r="CR71" i="9"/>
  <c r="CQ71" i="9"/>
  <c r="CQ357" i="9"/>
  <c r="CR357" i="9"/>
  <c r="CR365" i="9"/>
  <c r="CQ365" i="9"/>
  <c r="CQ307" i="9"/>
  <c r="CR307" i="9"/>
  <c r="CR241" i="9"/>
  <c r="CQ241" i="9"/>
  <c r="CR301" i="9"/>
  <c r="CQ301" i="9"/>
  <c r="CQ81" i="9"/>
  <c r="CR81" i="9"/>
  <c r="CQ51" i="9"/>
  <c r="CR51" i="9"/>
  <c r="CQ426" i="9"/>
  <c r="CR426" i="9"/>
  <c r="CQ264" i="9"/>
  <c r="CR264" i="9"/>
  <c r="CR186" i="9"/>
  <c r="CQ186" i="9"/>
  <c r="CQ224" i="9"/>
  <c r="CR224" i="9"/>
  <c r="CR276" i="9"/>
  <c r="CQ276" i="9"/>
  <c r="CR467" i="9"/>
  <c r="CQ467" i="9"/>
  <c r="CR315" i="9"/>
  <c r="CQ315" i="9"/>
  <c r="CQ432" i="9"/>
  <c r="CR432" i="9"/>
  <c r="CQ253" i="9"/>
  <c r="CR253" i="9"/>
  <c r="CQ305" i="9"/>
  <c r="CR305" i="9"/>
  <c r="CR367" i="9"/>
  <c r="CQ367" i="9"/>
  <c r="CR274" i="9"/>
  <c r="CQ274" i="9"/>
  <c r="CQ160" i="9"/>
  <c r="CR160" i="9"/>
  <c r="CR222" i="9"/>
  <c r="CQ222" i="9"/>
  <c r="CQ381" i="9"/>
  <c r="CR381" i="9"/>
  <c r="CQ399" i="9"/>
  <c r="CR399" i="9"/>
  <c r="CQ397" i="9"/>
  <c r="CR397" i="9"/>
  <c r="CR172" i="9"/>
  <c r="CQ172" i="9"/>
  <c r="CQ180" i="9"/>
  <c r="CR180" i="9"/>
  <c r="CR252" i="9"/>
  <c r="CQ252" i="9"/>
  <c r="CR36" i="9"/>
  <c r="CQ36" i="9"/>
  <c r="AU88" i="9"/>
  <c r="AV88" i="9"/>
  <c r="CQ22" i="9"/>
  <c r="CR22" i="9"/>
  <c r="CK444" i="9"/>
  <c r="CL444" i="9"/>
  <c r="CK125" i="9"/>
  <c r="CL125" i="9"/>
  <c r="CL72" i="9"/>
  <c r="CK72" i="9"/>
  <c r="CK427" i="9"/>
  <c r="CL427" i="9"/>
  <c r="CK385" i="9"/>
  <c r="CL385" i="9"/>
  <c r="CL414" i="9"/>
  <c r="CK414" i="9"/>
  <c r="CL381" i="9"/>
  <c r="CK381" i="9"/>
  <c r="CL473" i="9"/>
  <c r="CK473" i="9"/>
  <c r="CL391" i="9"/>
  <c r="CK391" i="9"/>
  <c r="CK424" i="9"/>
  <c r="CL424" i="9"/>
  <c r="CK211" i="9"/>
  <c r="CL211" i="9"/>
  <c r="CK496" i="9"/>
  <c r="CL496" i="9"/>
  <c r="CL328" i="9"/>
  <c r="CK328" i="9"/>
  <c r="CL224" i="9"/>
  <c r="CK224" i="9"/>
  <c r="CL446" i="9"/>
  <c r="CK446" i="9"/>
  <c r="CK134" i="9"/>
  <c r="CL134" i="9"/>
  <c r="CK106" i="9"/>
  <c r="CL106" i="9"/>
  <c r="CK99" i="9"/>
  <c r="CL99" i="9"/>
  <c r="CL269" i="9"/>
  <c r="CK269" i="9"/>
  <c r="CK101" i="9"/>
  <c r="CL101" i="9"/>
  <c r="CK204" i="9"/>
  <c r="CL204" i="9"/>
  <c r="CL487" i="9"/>
  <c r="CK487" i="9"/>
  <c r="CK260" i="9"/>
  <c r="CL260" i="9"/>
  <c r="CL200" i="9"/>
  <c r="CK200" i="9"/>
  <c r="CL177" i="9"/>
  <c r="CK177" i="9"/>
  <c r="BA37" i="9"/>
  <c r="BB37" i="9"/>
  <c r="BZ229" i="9"/>
  <c r="BY229" i="9"/>
  <c r="AL386" i="9"/>
  <c r="AM386" i="9"/>
  <c r="AL319" i="9"/>
  <c r="AM319" i="9"/>
  <c r="AM284" i="9"/>
  <c r="AL284" i="9"/>
  <c r="AM289" i="9"/>
  <c r="AL289" i="9"/>
  <c r="AM50" i="9"/>
  <c r="AL50" i="9"/>
  <c r="AL434" i="9"/>
  <c r="AM434" i="9"/>
  <c r="AM67" i="9"/>
  <c r="AL67" i="9"/>
  <c r="AM173" i="9"/>
  <c r="AL173" i="9"/>
  <c r="AM376" i="9"/>
  <c r="AL376" i="9"/>
  <c r="AM295" i="9"/>
  <c r="AL295" i="9"/>
  <c r="AL147" i="9"/>
  <c r="AM147" i="9"/>
  <c r="AL390" i="9"/>
  <c r="AM390" i="9"/>
  <c r="AM356" i="9"/>
  <c r="AL356" i="9"/>
  <c r="AM381" i="9"/>
  <c r="AL381" i="9"/>
  <c r="AL252" i="9"/>
  <c r="AM252" i="9"/>
  <c r="AM337" i="9"/>
  <c r="AL337" i="9"/>
  <c r="AL365" i="9"/>
  <c r="AM365" i="9"/>
  <c r="AL324" i="9"/>
  <c r="AM324" i="9"/>
  <c r="AL366" i="9"/>
  <c r="AM366" i="9"/>
  <c r="AM150" i="9"/>
  <c r="AL150" i="9"/>
  <c r="AL239" i="9"/>
  <c r="AM239" i="9"/>
  <c r="AL133" i="9"/>
  <c r="AM133" i="9"/>
  <c r="AM414" i="9"/>
  <c r="AL414" i="9"/>
  <c r="AM385" i="9"/>
  <c r="AL385" i="9"/>
  <c r="AL230" i="9"/>
  <c r="AM230" i="9"/>
  <c r="AM141" i="9"/>
  <c r="AL141" i="9"/>
  <c r="AL320" i="9"/>
  <c r="AM320" i="9"/>
  <c r="AM216" i="9"/>
  <c r="AL216" i="9"/>
  <c r="AM301" i="9"/>
  <c r="AL301" i="9"/>
  <c r="AM313" i="9"/>
  <c r="AL313" i="9"/>
  <c r="AL375" i="9"/>
  <c r="AM375" i="9"/>
  <c r="AM249" i="9"/>
  <c r="AL249" i="9"/>
  <c r="AM149" i="9"/>
  <c r="AL149" i="9"/>
  <c r="AL94" i="9"/>
  <c r="AM94" i="9"/>
  <c r="AM114" i="9"/>
  <c r="AL114" i="9"/>
  <c r="AM203" i="9"/>
  <c r="AL203" i="9"/>
  <c r="AM330" i="9"/>
  <c r="AL330" i="9"/>
  <c r="AL59" i="9"/>
  <c r="AM59" i="9"/>
  <c r="AL196" i="9"/>
  <c r="AM196" i="9"/>
  <c r="AL419" i="9"/>
  <c r="AM419" i="9"/>
  <c r="AM277" i="9"/>
  <c r="AL277" i="9"/>
  <c r="AM407" i="9"/>
  <c r="AL407" i="9"/>
  <c r="BN35" i="9"/>
  <c r="BM35" i="9"/>
  <c r="BM29" i="9"/>
  <c r="BN29" i="9"/>
  <c r="BM33" i="9"/>
  <c r="BN33" i="9"/>
  <c r="BM30" i="9"/>
  <c r="BN30" i="9"/>
  <c r="BE11" i="9"/>
  <c r="BD11" i="9"/>
  <c r="BH23" i="9"/>
  <c r="BG23" i="9"/>
  <c r="CU443" i="9"/>
  <c r="CT443" i="9"/>
  <c r="AV275" i="9"/>
  <c r="AU275" i="9"/>
  <c r="AV281" i="9"/>
  <c r="AU281" i="9"/>
  <c r="BA442" i="9"/>
  <c r="BB442" i="9"/>
  <c r="BB188" i="9"/>
  <c r="BA188" i="9"/>
  <c r="BA141" i="9"/>
  <c r="BB141" i="9"/>
  <c r="CK35" i="9"/>
  <c r="CL35" i="9"/>
  <c r="BA428" i="9"/>
  <c r="BB428" i="9"/>
  <c r="BA303" i="9"/>
  <c r="BB303" i="9"/>
  <c r="BB40" i="9"/>
  <c r="BA40" i="9"/>
  <c r="BA47" i="9"/>
  <c r="BB47" i="9"/>
  <c r="BB190" i="9"/>
  <c r="BA190" i="9"/>
  <c r="BA142" i="9"/>
  <c r="BB142" i="9"/>
  <c r="BA434" i="9"/>
  <c r="BB434" i="9"/>
  <c r="BB115" i="9"/>
  <c r="BA115" i="9"/>
  <c r="BB276" i="9"/>
  <c r="BA276" i="9"/>
  <c r="BB99" i="9"/>
  <c r="BA99" i="9"/>
  <c r="BB227" i="9"/>
  <c r="BA227" i="9"/>
  <c r="BB422" i="9"/>
  <c r="BA422" i="9"/>
  <c r="BB392" i="9"/>
  <c r="BA392" i="9"/>
  <c r="BB419" i="9"/>
  <c r="BA419" i="9"/>
  <c r="BA374" i="9"/>
  <c r="BB374" i="9"/>
  <c r="BB334" i="9"/>
  <c r="BA334" i="9"/>
  <c r="BB489" i="9"/>
  <c r="BA489" i="9"/>
  <c r="BB44" i="9"/>
  <c r="BA44" i="9"/>
  <c r="BA346" i="9"/>
  <c r="BB346" i="9"/>
  <c r="BA167" i="9"/>
  <c r="BB167" i="9"/>
  <c r="BB77" i="9"/>
  <c r="BA77" i="9"/>
  <c r="BB125" i="9"/>
  <c r="BA125" i="9"/>
  <c r="BA383" i="9"/>
  <c r="BB383" i="9"/>
  <c r="BA219" i="9"/>
  <c r="BB219" i="9"/>
  <c r="BB454" i="9"/>
  <c r="BA454" i="9"/>
  <c r="BA338" i="9"/>
  <c r="BB338" i="9"/>
  <c r="BB105" i="9"/>
  <c r="BA105" i="9"/>
  <c r="BB184" i="9"/>
  <c r="BA184" i="9"/>
  <c r="BA433" i="9"/>
  <c r="BB433" i="9"/>
  <c r="BB118" i="9"/>
  <c r="BA118" i="9"/>
  <c r="BA132" i="9"/>
  <c r="BB132" i="9"/>
  <c r="BB399" i="9"/>
  <c r="BA399" i="9"/>
  <c r="BB477" i="9"/>
  <c r="BA477" i="9"/>
  <c r="BB314" i="9"/>
  <c r="BA314" i="9"/>
  <c r="BB223" i="9"/>
  <c r="BA223" i="9"/>
  <c r="BA55" i="9"/>
  <c r="BB55" i="9"/>
  <c r="BB187" i="9"/>
  <c r="BA187" i="9"/>
  <c r="BA50" i="9"/>
  <c r="BB50" i="9"/>
  <c r="BB416" i="9"/>
  <c r="BA416" i="9"/>
  <c r="BA351" i="9"/>
  <c r="BB351" i="9"/>
  <c r="BA146" i="9"/>
  <c r="BB146" i="9"/>
  <c r="BB246" i="9"/>
  <c r="BA246" i="9"/>
  <c r="BA384" i="9"/>
  <c r="BB384" i="9"/>
  <c r="BA323" i="9"/>
  <c r="BB323" i="9"/>
  <c r="BA86" i="9"/>
  <c r="BB86" i="9"/>
  <c r="BB196" i="9"/>
  <c r="BA196" i="9"/>
  <c r="BA448" i="9"/>
  <c r="BB448" i="9"/>
  <c r="BA109" i="9"/>
  <c r="BB109" i="9"/>
  <c r="BB507" i="9"/>
  <c r="BA507" i="9"/>
  <c r="BB271" i="9"/>
  <c r="BA271" i="9"/>
  <c r="BB95" i="9"/>
  <c r="BA95" i="9"/>
  <c r="BA197" i="9"/>
  <c r="BB197" i="9"/>
  <c r="BB400" i="9"/>
  <c r="BA400" i="9"/>
  <c r="BA111" i="9"/>
  <c r="BB111" i="9"/>
  <c r="BA232" i="9"/>
  <c r="BB232" i="9"/>
  <c r="BB244" i="9"/>
  <c r="BA244" i="9"/>
  <c r="BA70" i="9"/>
  <c r="BB70" i="9"/>
  <c r="BA154" i="9"/>
  <c r="BB154" i="9"/>
  <c r="BA500" i="9"/>
  <c r="BB500" i="9"/>
  <c r="BB501" i="9"/>
  <c r="BA501" i="9"/>
  <c r="BB259" i="9"/>
  <c r="BA259" i="9"/>
  <c r="BA465" i="9"/>
  <c r="BB465" i="9"/>
  <c r="BA243" i="9"/>
  <c r="BB243" i="9"/>
  <c r="BA156" i="9"/>
  <c r="BB156" i="9"/>
  <c r="BB101" i="9"/>
  <c r="BA101" i="9"/>
  <c r="BA414" i="9"/>
  <c r="BB414" i="9"/>
  <c r="BB106" i="9"/>
  <c r="BA106" i="9"/>
  <c r="BA224" i="9"/>
  <c r="BB224" i="9"/>
  <c r="BA182" i="9"/>
  <c r="BB182" i="9"/>
  <c r="BA499" i="9"/>
  <c r="BB499" i="9"/>
  <c r="BB429" i="9"/>
  <c r="BA429" i="9"/>
  <c r="BB408" i="9"/>
  <c r="BA408" i="9"/>
  <c r="BA206" i="9"/>
  <c r="BB206" i="9"/>
  <c r="BB169" i="9"/>
  <c r="BA169" i="9"/>
  <c r="BB349" i="9"/>
  <c r="BA349" i="9"/>
  <c r="BB48" i="9"/>
  <c r="BA48" i="9"/>
  <c r="BA42" i="9"/>
  <c r="BB42" i="9"/>
  <c r="BA218" i="9"/>
  <c r="BB218" i="9"/>
  <c r="BB254" i="9"/>
  <c r="BA254" i="9"/>
  <c r="BB198" i="9"/>
  <c r="BA198" i="9"/>
  <c r="BB137" i="9"/>
  <c r="BA137" i="9"/>
  <c r="BA282" i="9"/>
  <c r="BB282" i="9"/>
  <c r="BA264" i="9"/>
  <c r="BB264" i="9"/>
  <c r="BA72" i="9"/>
  <c r="BB72" i="9"/>
  <c r="BB447" i="9"/>
  <c r="BA447" i="9"/>
  <c r="BA286" i="9"/>
  <c r="BB286" i="9"/>
  <c r="BA217" i="9"/>
  <c r="BB217" i="9"/>
  <c r="BB25" i="9"/>
  <c r="BA25" i="9"/>
  <c r="BA30" i="9"/>
  <c r="BB30" i="9"/>
  <c r="BA23" i="9"/>
  <c r="BB23" i="9"/>
  <c r="BA35" i="9"/>
  <c r="BB35" i="9"/>
  <c r="BB32" i="9"/>
  <c r="BA32" i="9"/>
  <c r="BA26" i="9"/>
  <c r="BB26" i="9"/>
  <c r="AJ11" i="9"/>
  <c r="AI11" i="9"/>
  <c r="AI36" i="9"/>
  <c r="AJ36" i="9"/>
  <c r="CU462" i="9"/>
  <c r="CT462" i="9"/>
  <c r="AU383" i="9"/>
  <c r="AV383" i="9"/>
  <c r="AU229" i="9"/>
  <c r="AV229" i="9"/>
  <c r="AV403" i="9"/>
  <c r="AU403" i="9"/>
  <c r="AV190" i="9"/>
  <c r="AU190" i="9"/>
  <c r="AU47" i="9"/>
  <c r="AV47" i="9"/>
  <c r="AU39" i="9"/>
  <c r="AV39" i="9"/>
  <c r="AV254" i="9"/>
  <c r="AU254" i="9"/>
  <c r="AU487" i="9"/>
  <c r="AV487" i="9"/>
  <c r="AU291" i="9"/>
  <c r="AV291" i="9"/>
  <c r="AU332" i="9"/>
  <c r="AV332" i="9"/>
  <c r="AV490" i="9"/>
  <c r="AU490" i="9"/>
  <c r="AU121" i="9"/>
  <c r="AV121" i="9"/>
  <c r="AV406" i="9"/>
  <c r="AU406" i="9"/>
  <c r="AV184" i="9"/>
  <c r="AU184" i="9"/>
  <c r="AU217" i="9"/>
  <c r="AV217" i="9"/>
  <c r="AU132" i="9"/>
  <c r="AV132" i="9"/>
  <c r="AV391" i="9"/>
  <c r="AU391" i="9"/>
  <c r="AU239" i="9"/>
  <c r="AV239" i="9"/>
  <c r="AV48" i="9"/>
  <c r="AU48" i="9"/>
  <c r="AV225" i="9"/>
  <c r="AU225" i="9"/>
  <c r="AU344" i="9"/>
  <c r="AV344" i="9"/>
  <c r="AV111" i="9"/>
  <c r="AU111" i="9"/>
  <c r="AV151" i="9"/>
  <c r="AU151" i="9"/>
  <c r="AV72" i="9"/>
  <c r="AU72" i="9"/>
  <c r="AU381" i="9"/>
  <c r="AV381" i="9"/>
  <c r="AU322" i="9"/>
  <c r="AV322" i="9"/>
  <c r="AU415" i="9"/>
  <c r="AV415" i="9"/>
  <c r="AV319" i="9"/>
  <c r="AU319" i="9"/>
  <c r="AU53" i="9"/>
  <c r="AV53" i="9"/>
  <c r="AV443" i="9"/>
  <c r="AU443" i="9"/>
  <c r="AV84" i="9"/>
  <c r="AU84" i="9"/>
  <c r="AV173" i="9"/>
  <c r="AU173" i="9"/>
  <c r="AV299" i="9"/>
  <c r="AU299" i="9"/>
  <c r="AV457" i="9"/>
  <c r="AU457" i="9"/>
  <c r="AU282" i="9"/>
  <c r="AV282" i="9"/>
  <c r="AV338" i="9"/>
  <c r="AU338" i="9"/>
  <c r="AV390" i="9"/>
  <c r="AU390" i="9"/>
  <c r="AV330" i="9"/>
  <c r="AU330" i="9"/>
  <c r="AV86" i="9"/>
  <c r="AU86" i="9"/>
  <c r="AV446" i="9"/>
  <c r="AU446" i="9"/>
  <c r="AV350" i="9"/>
  <c r="AU350" i="9"/>
  <c r="AV145" i="9"/>
  <c r="AU145" i="9"/>
  <c r="AU75" i="9"/>
  <c r="AV75" i="9"/>
  <c r="AU423" i="9"/>
  <c r="AV423" i="9"/>
  <c r="AU135" i="9"/>
  <c r="AV135" i="9"/>
  <c r="AU181" i="9"/>
  <c r="AV181" i="9"/>
  <c r="AU200" i="9"/>
  <c r="AV200" i="9"/>
  <c r="AU245" i="9"/>
  <c r="AV245" i="9"/>
  <c r="AV74" i="9"/>
  <c r="AU74" i="9"/>
  <c r="AU323" i="9"/>
  <c r="AV323" i="9"/>
  <c r="AV470" i="9"/>
  <c r="AU470" i="9"/>
  <c r="AV325" i="9"/>
  <c r="AU325" i="9"/>
  <c r="AU393" i="9"/>
  <c r="AV393" i="9"/>
  <c r="AV64" i="9"/>
  <c r="AU64" i="9"/>
  <c r="AU222" i="9"/>
  <c r="AV222" i="9"/>
  <c r="AV491" i="9"/>
  <c r="AU491" i="9"/>
  <c r="AU412" i="9"/>
  <c r="AV412" i="9"/>
  <c r="AV109" i="9"/>
  <c r="AU109" i="9"/>
  <c r="AU294" i="9"/>
  <c r="AV294" i="9"/>
  <c r="AU236" i="9"/>
  <c r="AV236" i="9"/>
  <c r="AU128" i="9"/>
  <c r="AV128" i="9"/>
  <c r="AU373" i="9"/>
  <c r="AV373" i="9"/>
  <c r="AV504" i="9"/>
  <c r="AU504" i="9"/>
  <c r="AU261" i="9"/>
  <c r="AV261" i="9"/>
  <c r="AV265" i="9"/>
  <c r="AU265" i="9"/>
  <c r="AV417" i="9"/>
  <c r="AU417" i="9"/>
  <c r="AU396" i="9"/>
  <c r="AV396" i="9"/>
  <c r="AV155" i="9"/>
  <c r="AU155" i="9"/>
  <c r="AV374" i="9"/>
  <c r="AU374" i="9"/>
  <c r="AU358" i="9"/>
  <c r="AV358" i="9"/>
  <c r="AU233" i="9"/>
  <c r="AV233" i="9"/>
  <c r="AV343" i="9"/>
  <c r="AU343" i="9"/>
  <c r="AU104" i="9"/>
  <c r="AV104" i="9"/>
  <c r="AU205" i="9"/>
  <c r="AV205" i="9"/>
  <c r="AV82" i="9"/>
  <c r="AU82" i="9"/>
  <c r="AV271" i="9"/>
  <c r="AU271" i="9"/>
  <c r="AV69" i="9"/>
  <c r="AU69" i="9"/>
  <c r="AU455" i="9"/>
  <c r="AV455" i="9"/>
  <c r="AU123" i="9"/>
  <c r="AV123" i="9"/>
  <c r="AV452" i="9"/>
  <c r="AU452" i="9"/>
  <c r="AV91" i="9"/>
  <c r="AU91" i="9"/>
  <c r="AV422" i="9"/>
  <c r="AU422" i="9"/>
  <c r="AU186" i="9"/>
  <c r="AV186" i="9"/>
  <c r="AV189" i="9"/>
  <c r="AU189" i="9"/>
  <c r="AU367" i="9"/>
  <c r="AV367" i="9"/>
  <c r="AU399" i="9"/>
  <c r="AV399" i="9"/>
  <c r="AV428" i="9"/>
  <c r="AU428" i="9"/>
  <c r="AU113" i="9"/>
  <c r="AV113" i="9"/>
  <c r="AU364" i="9"/>
  <c r="AV364" i="9"/>
  <c r="AU150" i="9"/>
  <c r="AV150" i="9"/>
  <c r="AV108" i="9"/>
  <c r="AU108" i="9"/>
  <c r="AV183" i="9"/>
  <c r="AU183" i="9"/>
  <c r="AV195" i="9"/>
  <c r="AU195" i="9"/>
  <c r="AU176" i="9"/>
  <c r="AV176" i="9"/>
  <c r="AV466" i="9"/>
  <c r="AU466" i="9"/>
  <c r="AU115" i="9"/>
  <c r="AV115" i="9"/>
  <c r="AV377" i="9"/>
  <c r="AU377" i="9"/>
  <c r="AV286" i="9"/>
  <c r="AU286" i="9"/>
  <c r="AU177" i="9"/>
  <c r="AV177" i="9"/>
  <c r="AU160" i="9"/>
  <c r="AV160" i="9"/>
  <c r="AU427" i="9"/>
  <c r="AV427" i="9"/>
  <c r="AU342" i="9"/>
  <c r="AV342" i="9"/>
  <c r="AV352" i="9"/>
  <c r="AU352" i="9"/>
  <c r="AV169" i="9"/>
  <c r="AU169" i="9"/>
  <c r="AU22" i="9"/>
  <c r="AV22" i="9"/>
  <c r="AV32" i="9"/>
  <c r="AU32" i="9"/>
  <c r="AU21" i="9"/>
  <c r="AV21" i="9"/>
  <c r="AV27" i="9"/>
  <c r="AU27" i="9"/>
  <c r="BA214" i="9"/>
  <c r="BB214" i="9"/>
  <c r="BB390" i="9"/>
  <c r="BA390" i="9"/>
  <c r="BB431" i="9"/>
  <c r="BA431" i="9"/>
  <c r="BB207" i="9"/>
  <c r="BA207" i="9"/>
  <c r="O132" i="9"/>
  <c r="N132" i="9"/>
  <c r="O252" i="9"/>
  <c r="N252" i="9"/>
  <c r="O78" i="9"/>
  <c r="N78" i="9"/>
  <c r="O208" i="9"/>
  <c r="N208" i="9"/>
  <c r="O81" i="9"/>
  <c r="N81" i="9"/>
  <c r="O211" i="9"/>
  <c r="N211" i="9"/>
  <c r="O265" i="9"/>
  <c r="N265" i="9"/>
  <c r="O91" i="9"/>
  <c r="N91" i="9"/>
  <c r="N330" i="9"/>
  <c r="O330" i="9"/>
  <c r="N308" i="9"/>
  <c r="O308" i="9"/>
  <c r="O372" i="9"/>
  <c r="N372" i="9"/>
  <c r="N487" i="9"/>
  <c r="O487" i="9"/>
  <c r="N384" i="9"/>
  <c r="O384" i="9"/>
  <c r="O261" i="9"/>
  <c r="N261" i="9"/>
  <c r="O94" i="9"/>
  <c r="N94" i="9"/>
  <c r="N224" i="9"/>
  <c r="O224" i="9"/>
  <c r="AU234" i="9"/>
  <c r="AV234" i="9"/>
  <c r="AU76" i="9"/>
  <c r="AV76" i="9"/>
  <c r="BB456" i="9"/>
  <c r="BA456" i="9"/>
  <c r="BB371" i="9"/>
  <c r="BA371" i="9"/>
  <c r="BA272" i="9"/>
  <c r="BB272" i="9"/>
  <c r="BA143" i="9"/>
  <c r="BB143" i="9"/>
  <c r="BA267" i="9"/>
  <c r="BB267" i="9"/>
  <c r="Q36" i="9"/>
  <c r="R36" i="9"/>
  <c r="N98" i="9"/>
  <c r="O98" i="9"/>
  <c r="N315" i="9"/>
  <c r="O315" i="9"/>
  <c r="N449" i="9"/>
  <c r="O449" i="9"/>
  <c r="O189" i="9"/>
  <c r="N189" i="9"/>
  <c r="O209" i="9"/>
  <c r="N209" i="9"/>
  <c r="N383" i="9"/>
  <c r="O383" i="9"/>
  <c r="N332" i="9"/>
  <c r="O332" i="9"/>
  <c r="O90" i="9"/>
  <c r="N90" i="9"/>
  <c r="N146" i="9"/>
  <c r="O146" i="9"/>
  <c r="N436" i="9"/>
  <c r="O436" i="9"/>
  <c r="N72" i="9"/>
  <c r="O72" i="9"/>
  <c r="N410" i="9"/>
  <c r="O410" i="9"/>
  <c r="N253" i="9"/>
  <c r="O253" i="9"/>
  <c r="O182" i="9"/>
  <c r="N182" i="9"/>
  <c r="N82" i="9"/>
  <c r="O82" i="9"/>
  <c r="N400" i="9"/>
  <c r="O400" i="9"/>
  <c r="N77" i="9"/>
  <c r="O77" i="9"/>
  <c r="N299" i="9"/>
  <c r="O299" i="9"/>
  <c r="N134" i="9"/>
  <c r="O134" i="9"/>
  <c r="O366" i="9"/>
  <c r="N366" i="9"/>
  <c r="N145" i="9"/>
  <c r="O145" i="9"/>
  <c r="N281" i="9"/>
  <c r="O281" i="9"/>
  <c r="O435" i="9"/>
  <c r="N435" i="9"/>
  <c r="O284" i="9"/>
  <c r="N284" i="9"/>
  <c r="N89" i="9"/>
  <c r="O89" i="9"/>
  <c r="N420" i="9"/>
  <c r="O420" i="9"/>
  <c r="CR339" i="9"/>
  <c r="CQ339" i="9"/>
  <c r="CQ310" i="9"/>
  <c r="CR310" i="9"/>
  <c r="CR328" i="9"/>
  <c r="CQ328" i="9"/>
  <c r="CQ254" i="9"/>
  <c r="CR254" i="9"/>
  <c r="CR170" i="9"/>
  <c r="CQ170" i="9"/>
  <c r="CR282" i="9"/>
  <c r="CQ282" i="9"/>
  <c r="CR502" i="9"/>
  <c r="CQ502" i="9"/>
  <c r="CQ303" i="9"/>
  <c r="CR303" i="9"/>
  <c r="CR207" i="9"/>
  <c r="CQ207" i="9"/>
  <c r="CQ416" i="9"/>
  <c r="CR416" i="9"/>
  <c r="CR294" i="9"/>
  <c r="CQ294" i="9"/>
  <c r="CR212" i="9"/>
  <c r="CQ212" i="9"/>
  <c r="CR498" i="9"/>
  <c r="CQ498" i="9"/>
  <c r="CQ334" i="9"/>
  <c r="CR334" i="9"/>
  <c r="CQ444" i="9"/>
  <c r="CR444" i="9"/>
  <c r="CR101" i="9"/>
  <c r="CQ101" i="9"/>
  <c r="CQ103" i="9"/>
  <c r="CR103" i="9"/>
  <c r="CR257" i="9"/>
  <c r="CQ257" i="9"/>
  <c r="CQ318" i="9"/>
  <c r="CR318" i="9"/>
  <c r="CQ226" i="9"/>
  <c r="CR226" i="9"/>
  <c r="CQ73" i="9"/>
  <c r="CR73" i="9"/>
  <c r="CQ121" i="9"/>
  <c r="CR121" i="9"/>
  <c r="CQ314" i="9"/>
  <c r="CR314" i="9"/>
  <c r="CQ319" i="9"/>
  <c r="CR319" i="9"/>
  <c r="CQ42" i="9"/>
  <c r="CR42" i="9"/>
  <c r="CQ45" i="9"/>
  <c r="CR45" i="9"/>
  <c r="CR57" i="9"/>
  <c r="CQ57" i="9"/>
  <c r="CQ125" i="9"/>
  <c r="CR125" i="9"/>
  <c r="CR126" i="9"/>
  <c r="CQ126" i="9"/>
  <c r="CQ475" i="9"/>
  <c r="CR475" i="9"/>
  <c r="CR53" i="9"/>
  <c r="CQ53" i="9"/>
  <c r="CQ255" i="9"/>
  <c r="CR255" i="9"/>
  <c r="CQ443" i="9"/>
  <c r="CR443" i="9"/>
  <c r="CQ83" i="9"/>
  <c r="CR83" i="9"/>
  <c r="CQ273" i="9"/>
  <c r="CR273" i="9"/>
  <c r="CQ229" i="9"/>
  <c r="CR229" i="9"/>
  <c r="CQ135" i="9"/>
  <c r="CR135" i="9"/>
  <c r="CQ474" i="9"/>
  <c r="CR474" i="9"/>
  <c r="CR413" i="9"/>
  <c r="CQ413" i="9"/>
  <c r="CQ156" i="9"/>
  <c r="CR156" i="9"/>
  <c r="CQ187" i="9"/>
  <c r="CR187" i="9"/>
  <c r="CQ142" i="9"/>
  <c r="CR142" i="9"/>
  <c r="CR378" i="9"/>
  <c r="CQ378" i="9"/>
  <c r="CR66" i="9"/>
  <c r="CQ66" i="9"/>
  <c r="CR286" i="9"/>
  <c r="CQ286" i="9"/>
  <c r="CQ228" i="9"/>
  <c r="CR228" i="9"/>
  <c r="CQ260" i="9"/>
  <c r="CR260" i="9"/>
  <c r="CQ278" i="9"/>
  <c r="CR278" i="9"/>
  <c r="CQ380" i="9"/>
  <c r="CR380" i="9"/>
  <c r="CQ327" i="9"/>
  <c r="CR327" i="9"/>
  <c r="CQ205" i="9"/>
  <c r="CR205" i="9"/>
  <c r="CR250" i="9"/>
  <c r="CQ250" i="9"/>
  <c r="CR299" i="9"/>
  <c r="CQ299" i="9"/>
  <c r="CR298" i="9"/>
  <c r="CQ298" i="9"/>
  <c r="CQ297" i="9"/>
  <c r="CR297" i="9"/>
  <c r="CQ383" i="9"/>
  <c r="CR383" i="9"/>
  <c r="CQ295" i="9"/>
  <c r="CR295" i="9"/>
  <c r="CR417" i="9"/>
  <c r="CQ417" i="9"/>
  <c r="CR169" i="9"/>
  <c r="CQ169" i="9"/>
  <c r="CQ80" i="9"/>
  <c r="CR80" i="9"/>
  <c r="CR411" i="9"/>
  <c r="CQ411" i="9"/>
  <c r="CQ434" i="9"/>
  <c r="CR434" i="9"/>
  <c r="CQ398" i="9"/>
  <c r="CR398" i="9"/>
  <c r="CR65" i="9"/>
  <c r="CQ65" i="9"/>
  <c r="CR112" i="9"/>
  <c r="CQ112" i="9"/>
  <c r="CR58" i="9"/>
  <c r="CQ58" i="9"/>
  <c r="CQ221" i="9"/>
  <c r="CR221" i="9"/>
  <c r="CR246" i="9"/>
  <c r="CQ246" i="9"/>
  <c r="CQ452" i="9"/>
  <c r="CR452" i="9"/>
  <c r="CR168" i="9"/>
  <c r="CQ168" i="9"/>
  <c r="CR329" i="9"/>
  <c r="CQ329" i="9"/>
  <c r="CR371" i="9"/>
  <c r="CQ371" i="9"/>
  <c r="CR289" i="9"/>
  <c r="CQ289" i="9"/>
  <c r="CQ77" i="9"/>
  <c r="CR77" i="9"/>
  <c r="CR238" i="9"/>
  <c r="CQ238" i="9"/>
  <c r="CR63" i="9"/>
  <c r="CQ63" i="9"/>
  <c r="CR461" i="9"/>
  <c r="CQ461" i="9"/>
  <c r="CQ408" i="9"/>
  <c r="CR408" i="9"/>
  <c r="CR72" i="9"/>
  <c r="CQ72" i="9"/>
  <c r="CR325" i="9"/>
  <c r="CQ325" i="9"/>
  <c r="CR362" i="9"/>
  <c r="CQ362" i="9"/>
  <c r="CQ331" i="9"/>
  <c r="CR331" i="9"/>
  <c r="CR407" i="9"/>
  <c r="CQ407" i="9"/>
  <c r="CQ342" i="9"/>
  <c r="CR342" i="9"/>
  <c r="CR54" i="9"/>
  <c r="CQ54" i="9"/>
  <c r="CR117" i="9"/>
  <c r="CQ117" i="9"/>
  <c r="CQ247" i="9"/>
  <c r="CR247" i="9"/>
  <c r="CQ232" i="9"/>
  <c r="CR232" i="9"/>
  <c r="CR143" i="9"/>
  <c r="CQ143" i="9"/>
  <c r="CR351" i="9"/>
  <c r="CQ351" i="9"/>
  <c r="CR159" i="9"/>
  <c r="CQ159" i="9"/>
  <c r="CR490" i="9"/>
  <c r="CQ490" i="9"/>
  <c r="CQ90" i="9"/>
  <c r="CR90" i="9"/>
  <c r="CQ500" i="9"/>
  <c r="CR500" i="9"/>
  <c r="CR231" i="9"/>
  <c r="CQ231" i="9"/>
  <c r="CR131" i="9"/>
  <c r="CQ131" i="9"/>
  <c r="CR358" i="9"/>
  <c r="CQ358" i="9"/>
  <c r="CQ312" i="9"/>
  <c r="CR312" i="9"/>
  <c r="CQ235" i="9"/>
  <c r="CR235" i="9"/>
  <c r="CR137" i="9"/>
  <c r="CQ137" i="9"/>
  <c r="CQ227" i="9"/>
  <c r="CR227" i="9"/>
  <c r="CR442" i="9"/>
  <c r="CQ442" i="9"/>
  <c r="CR124" i="9"/>
  <c r="CQ124" i="9"/>
  <c r="CQ184" i="9"/>
  <c r="CR184" i="9"/>
  <c r="CR493" i="9"/>
  <c r="CQ493" i="9"/>
  <c r="CQ341" i="9"/>
  <c r="CR341" i="9"/>
  <c r="CQ38" i="9"/>
  <c r="CR38" i="9"/>
  <c r="CR44" i="9"/>
  <c r="CQ44" i="9"/>
  <c r="CR236" i="9"/>
  <c r="CQ236" i="9"/>
  <c r="CQ122" i="9"/>
  <c r="CR122" i="9"/>
  <c r="CQ197" i="9"/>
  <c r="CR197" i="9"/>
  <c r="CR141" i="9"/>
  <c r="CQ141" i="9"/>
  <c r="CR447" i="9"/>
  <c r="CQ447" i="9"/>
  <c r="CQ392" i="9"/>
  <c r="CR392" i="9"/>
  <c r="CR62" i="9"/>
  <c r="CQ62" i="9"/>
  <c r="CQ31" i="9"/>
  <c r="CR31" i="9"/>
  <c r="CR34" i="9"/>
  <c r="CQ34" i="9"/>
  <c r="CQ10" i="9"/>
  <c r="CR10" i="9"/>
  <c r="AU204" i="9"/>
  <c r="AV204" i="9"/>
  <c r="AU402" i="9"/>
  <c r="AV402" i="9"/>
  <c r="AV481" i="9"/>
  <c r="AU481" i="9"/>
  <c r="BA248" i="9"/>
  <c r="BB248" i="9"/>
  <c r="BA148" i="9"/>
  <c r="BB148" i="9"/>
  <c r="BB225" i="9"/>
  <c r="BA225" i="9"/>
  <c r="CK178" i="9"/>
  <c r="CL178" i="9"/>
  <c r="CL243" i="9"/>
  <c r="CK243" i="9"/>
  <c r="CK481" i="9"/>
  <c r="CL481" i="9"/>
  <c r="CL218" i="9"/>
  <c r="CK218" i="9"/>
  <c r="CK281" i="9"/>
  <c r="CL281" i="9"/>
  <c r="CK370" i="9"/>
  <c r="CL370" i="9"/>
  <c r="CK251" i="9"/>
  <c r="CL251" i="9"/>
  <c r="CK339" i="9"/>
  <c r="CL339" i="9"/>
  <c r="CL47" i="9"/>
  <c r="CK47" i="9"/>
  <c r="CK460" i="9"/>
  <c r="CL460" i="9"/>
  <c r="CK199" i="9"/>
  <c r="CL199" i="9"/>
  <c r="CK300" i="9"/>
  <c r="CL300" i="9"/>
  <c r="CK198" i="9"/>
  <c r="CL198" i="9"/>
  <c r="CK148" i="9"/>
  <c r="CL148" i="9"/>
  <c r="CL176" i="9"/>
  <c r="CK176" i="9"/>
  <c r="CK345" i="9"/>
  <c r="CL345" i="9"/>
  <c r="CL228" i="9"/>
  <c r="CK228" i="9"/>
  <c r="CK285" i="9"/>
  <c r="CL285" i="9"/>
  <c r="CK118" i="9"/>
  <c r="CL118" i="9"/>
  <c r="CL53" i="9"/>
  <c r="CK53" i="9"/>
  <c r="CK284" i="9"/>
  <c r="CL284" i="9"/>
  <c r="CL52" i="9"/>
  <c r="CK52" i="9"/>
  <c r="CL306" i="9"/>
  <c r="CK306" i="9"/>
  <c r="CK119" i="9"/>
  <c r="CL119" i="9"/>
  <c r="CK95" i="9"/>
  <c r="CL95" i="9"/>
  <c r="CK151" i="9"/>
  <c r="CL151" i="9"/>
  <c r="CL103" i="9"/>
  <c r="CK103" i="9"/>
  <c r="CL219" i="9"/>
  <c r="CK219" i="9"/>
  <c r="CK344" i="9"/>
  <c r="CL344" i="9"/>
  <c r="CL172" i="9"/>
  <c r="CK172" i="9"/>
  <c r="CK390" i="9"/>
  <c r="CL390" i="9"/>
  <c r="CL301" i="9"/>
  <c r="CK301" i="9"/>
  <c r="CL206" i="9"/>
  <c r="CK206" i="9"/>
  <c r="CK420" i="9"/>
  <c r="CL420" i="9"/>
  <c r="CK89" i="9"/>
  <c r="CL89" i="9"/>
  <c r="CK57" i="9"/>
  <c r="CL57" i="9"/>
  <c r="CL55" i="9"/>
  <c r="CK55" i="9"/>
  <c r="CL250" i="9"/>
  <c r="CK250" i="9"/>
  <c r="CK468" i="9"/>
  <c r="CL468" i="9"/>
  <c r="CK247" i="9"/>
  <c r="CL247" i="9"/>
  <c r="CL296" i="9"/>
  <c r="CK296" i="9"/>
  <c r="CL128" i="9"/>
  <c r="CK128" i="9"/>
  <c r="CK180" i="9"/>
  <c r="CL180" i="9"/>
  <c r="CL490" i="9"/>
  <c r="CK490" i="9"/>
  <c r="CL474" i="9"/>
  <c r="CK474" i="9"/>
  <c r="CL266" i="9"/>
  <c r="CK266" i="9"/>
  <c r="CK70" i="9"/>
  <c r="CL70" i="9"/>
  <c r="CL188" i="9"/>
  <c r="CK188" i="9"/>
  <c r="CK229" i="9"/>
  <c r="CL229" i="9"/>
  <c r="CK448" i="9"/>
  <c r="CL448" i="9"/>
  <c r="CK187" i="9"/>
  <c r="CL187" i="9"/>
  <c r="CL37" i="9"/>
  <c r="CK37" i="9"/>
  <c r="CL213" i="9"/>
  <c r="CK213" i="9"/>
  <c r="CL261" i="9"/>
  <c r="CK261" i="9"/>
  <c r="CK173" i="9"/>
  <c r="CL173" i="9"/>
  <c r="CK282" i="9"/>
  <c r="CL282" i="9"/>
  <c r="CK235" i="9"/>
  <c r="CL235" i="9"/>
  <c r="CK480" i="9"/>
  <c r="CL480" i="9"/>
  <c r="CK91" i="9"/>
  <c r="CL91" i="9"/>
  <c r="CK437" i="9"/>
  <c r="CL437" i="9"/>
  <c r="CL90" i="9"/>
  <c r="CK90" i="9"/>
  <c r="CL305" i="9"/>
  <c r="CK305" i="9"/>
  <c r="CK120" i="9"/>
  <c r="CL120" i="9"/>
  <c r="CL222" i="9"/>
  <c r="CK222" i="9"/>
  <c r="CL319" i="9"/>
  <c r="CK319" i="9"/>
  <c r="CL223" i="9"/>
  <c r="CK223" i="9"/>
  <c r="CL94" i="9"/>
  <c r="CK94" i="9"/>
  <c r="CL439" i="9"/>
  <c r="CK439" i="9"/>
  <c r="CK394" i="9"/>
  <c r="CL394" i="9"/>
  <c r="CK400" i="9"/>
  <c r="CL400" i="9"/>
  <c r="CL63" i="9"/>
  <c r="CK63" i="9"/>
  <c r="CK262" i="9"/>
  <c r="CL262" i="9"/>
  <c r="CK376" i="9"/>
  <c r="CL376" i="9"/>
  <c r="CL112" i="9"/>
  <c r="CK112" i="9"/>
  <c r="CL162" i="9"/>
  <c r="CK162" i="9"/>
  <c r="CL356" i="9"/>
  <c r="CK356" i="9"/>
  <c r="CK61" i="9"/>
  <c r="CL61" i="9"/>
  <c r="CK278" i="9"/>
  <c r="CL278" i="9"/>
  <c r="CL489" i="9"/>
  <c r="CK489" i="9"/>
  <c r="CL403" i="9"/>
  <c r="CK403" i="9"/>
  <c r="CL156" i="9"/>
  <c r="CK156" i="9"/>
  <c r="CL44" i="9"/>
  <c r="CK44" i="9"/>
  <c r="CK46" i="9"/>
  <c r="CL46" i="9"/>
  <c r="CK142" i="9"/>
  <c r="CL142" i="9"/>
  <c r="CK108" i="9"/>
  <c r="CL108" i="9"/>
  <c r="CL140" i="9"/>
  <c r="CK140" i="9"/>
  <c r="CL283" i="9"/>
  <c r="CK283" i="9"/>
  <c r="CL272" i="9"/>
  <c r="CK272" i="9"/>
  <c r="CL461" i="9"/>
  <c r="CK461" i="9"/>
  <c r="CL295" i="9"/>
  <c r="CK295" i="9"/>
  <c r="CK258" i="9"/>
  <c r="CL258" i="9"/>
  <c r="CK92" i="9"/>
  <c r="CL92" i="9"/>
  <c r="CK105" i="9"/>
  <c r="CL105" i="9"/>
  <c r="CK153" i="9"/>
  <c r="CL153" i="9"/>
  <c r="CL331" i="9"/>
  <c r="CK331" i="9"/>
  <c r="CK329" i="9"/>
  <c r="CL329" i="9"/>
  <c r="CL77" i="9"/>
  <c r="CK77" i="9"/>
  <c r="CL205" i="9"/>
  <c r="CK205" i="9"/>
  <c r="CL83" i="9"/>
  <c r="CK83" i="9"/>
  <c r="CL100" i="9"/>
  <c r="CK100" i="9"/>
  <c r="CK265" i="9"/>
  <c r="CL265" i="9"/>
  <c r="CL60" i="9"/>
  <c r="CK60" i="9"/>
  <c r="CK144" i="9"/>
  <c r="CL144" i="9"/>
  <c r="CL133" i="9"/>
  <c r="CK133" i="9"/>
  <c r="CK497" i="9"/>
  <c r="CL497" i="9"/>
  <c r="CK470" i="9"/>
  <c r="CL470" i="9"/>
  <c r="CL196" i="9"/>
  <c r="CK196" i="9"/>
  <c r="CK358" i="9"/>
  <c r="CL358" i="9"/>
  <c r="CL192" i="9"/>
  <c r="CK192" i="9"/>
  <c r="BE31" i="9"/>
  <c r="BD31" i="9"/>
  <c r="AV126" i="9"/>
  <c r="AU126" i="9"/>
  <c r="BA119" i="9"/>
  <c r="BB119" i="9"/>
  <c r="N52" i="9"/>
  <c r="O52" i="9"/>
  <c r="BY237" i="9"/>
  <c r="BZ237" i="9"/>
  <c r="BZ491" i="9"/>
  <c r="BY491" i="9"/>
  <c r="BZ471" i="9"/>
  <c r="BY471" i="9"/>
  <c r="BZ247" i="9"/>
  <c r="BY247" i="9"/>
  <c r="AM211" i="9"/>
  <c r="AL211" i="9"/>
  <c r="AL361" i="9"/>
  <c r="AM361" i="9"/>
  <c r="AM80" i="9"/>
  <c r="AL80" i="9"/>
  <c r="AL322" i="9"/>
  <c r="AM322" i="9"/>
  <c r="AM415" i="9"/>
  <c r="AL415" i="9"/>
  <c r="AM456" i="9"/>
  <c r="AL456" i="9"/>
  <c r="AM303" i="9"/>
  <c r="AL303" i="9"/>
  <c r="AM311" i="9"/>
  <c r="AL311" i="9"/>
  <c r="AM271" i="9"/>
  <c r="AL271" i="9"/>
  <c r="AL443" i="9"/>
  <c r="AM443" i="9"/>
  <c r="AM51" i="9"/>
  <c r="AL51" i="9"/>
  <c r="AL426" i="9"/>
  <c r="AM426" i="9"/>
  <c r="AL183" i="9"/>
  <c r="AM183" i="9"/>
  <c r="AL487" i="9"/>
  <c r="AM487" i="9"/>
  <c r="AL436" i="9"/>
  <c r="AM436" i="9"/>
  <c r="AL129" i="9"/>
  <c r="AM129" i="9"/>
  <c r="AM231" i="9"/>
  <c r="AL231" i="9"/>
  <c r="AM338" i="9"/>
  <c r="AL338" i="9"/>
  <c r="AM280" i="9"/>
  <c r="AL280" i="9"/>
  <c r="AM329" i="9"/>
  <c r="AL329" i="9"/>
  <c r="AM370" i="9"/>
  <c r="AL370" i="9"/>
  <c r="AL101" i="9"/>
  <c r="AM101" i="9"/>
  <c r="AL207" i="9"/>
  <c r="AM207" i="9"/>
  <c r="AM402" i="9"/>
  <c r="AL402" i="9"/>
  <c r="AL397" i="9"/>
  <c r="AM397" i="9"/>
  <c r="AL461" i="9"/>
  <c r="AM461" i="9"/>
  <c r="AM308" i="9"/>
  <c r="AL308" i="9"/>
  <c r="AM227" i="9"/>
  <c r="AL227" i="9"/>
  <c r="AL92" i="9"/>
  <c r="AM92" i="9"/>
  <c r="AL269" i="9"/>
  <c r="AM269" i="9"/>
  <c r="AM263" i="9"/>
  <c r="AL263" i="9"/>
  <c r="AL285" i="9"/>
  <c r="AM285" i="9"/>
  <c r="AM66" i="9"/>
  <c r="AL66" i="9"/>
  <c r="AL278" i="9"/>
  <c r="AM278" i="9"/>
  <c r="AM243" i="9"/>
  <c r="AL243" i="9"/>
  <c r="AM200" i="9"/>
  <c r="AL200" i="9"/>
  <c r="AL185" i="9"/>
  <c r="AM185" i="9"/>
  <c r="AL148" i="9"/>
  <c r="AM148" i="9"/>
  <c r="AL217" i="9"/>
  <c r="AM217" i="9"/>
  <c r="AL425" i="9"/>
  <c r="AM425" i="9"/>
  <c r="AL105" i="9"/>
  <c r="AM105" i="9"/>
  <c r="AM449" i="9"/>
  <c r="AL449" i="9"/>
  <c r="AM186" i="9"/>
  <c r="AL186" i="9"/>
  <c r="AM309" i="9"/>
  <c r="AL309" i="9"/>
  <c r="AL427" i="9"/>
  <c r="AM427" i="9"/>
  <c r="AM89" i="9"/>
  <c r="AL89" i="9"/>
  <c r="AL412" i="9"/>
  <c r="AM412" i="9"/>
  <c r="AM380" i="9"/>
  <c r="AL380" i="9"/>
  <c r="AM398" i="9"/>
  <c r="AL398" i="9"/>
  <c r="AM122" i="9"/>
  <c r="AL122" i="9"/>
  <c r="AL69" i="9"/>
  <c r="AM69" i="9"/>
  <c r="AL480" i="9"/>
  <c r="AM480" i="9"/>
  <c r="AL499" i="9"/>
  <c r="AM499" i="9"/>
  <c r="AM137" i="9"/>
  <c r="AL137" i="9"/>
  <c r="AL482" i="9"/>
  <c r="AM482" i="9"/>
  <c r="AM479" i="9"/>
  <c r="AL479" i="9"/>
  <c r="AM409" i="9"/>
  <c r="AL409" i="9"/>
  <c r="AL193" i="9"/>
  <c r="AM193" i="9"/>
  <c r="O430" i="9"/>
  <c r="N430" i="9"/>
  <c r="N266" i="9"/>
  <c r="O266" i="9"/>
  <c r="O292" i="9"/>
  <c r="N292" i="9"/>
  <c r="O155" i="9"/>
  <c r="N155" i="9"/>
  <c r="N338" i="9"/>
  <c r="O338" i="9"/>
  <c r="O264" i="9"/>
  <c r="N264" i="9"/>
  <c r="N227" i="9"/>
  <c r="O227" i="9"/>
  <c r="N158" i="9"/>
  <c r="O158" i="9"/>
  <c r="N388" i="9"/>
  <c r="O388" i="9"/>
  <c r="O461" i="9"/>
  <c r="N461" i="9"/>
  <c r="O232" i="9"/>
  <c r="N232" i="9"/>
  <c r="O390" i="9"/>
  <c r="N390" i="9"/>
  <c r="O282" i="9"/>
  <c r="N282" i="9"/>
  <c r="O219" i="9"/>
  <c r="N219" i="9"/>
  <c r="O364" i="9"/>
  <c r="N364" i="9"/>
  <c r="O170" i="9"/>
  <c r="N170" i="9"/>
  <c r="O137" i="9"/>
  <c r="N137" i="9"/>
  <c r="O179" i="9"/>
  <c r="N179" i="9"/>
  <c r="O138" i="9"/>
  <c r="N138" i="9"/>
  <c r="N63" i="9"/>
  <c r="O63" i="9"/>
  <c r="N44" i="9"/>
  <c r="O44" i="9"/>
  <c r="O37" i="9"/>
  <c r="N37" i="9"/>
  <c r="N150" i="9"/>
  <c r="O150" i="9"/>
  <c r="N502" i="9"/>
  <c r="O502" i="9"/>
  <c r="O459" i="9"/>
  <c r="N459" i="9"/>
  <c r="O489" i="9"/>
  <c r="N489" i="9"/>
  <c r="N349" i="9"/>
  <c r="O349" i="9"/>
  <c r="BN36" i="9"/>
  <c r="BM36" i="9"/>
  <c r="BG37" i="9"/>
  <c r="BH37" i="9"/>
  <c r="AI34" i="9"/>
  <c r="AJ34" i="9"/>
  <c r="AV430" i="9"/>
  <c r="AU430" i="9"/>
  <c r="BA186" i="9"/>
  <c r="BB186" i="9"/>
  <c r="BA378" i="9"/>
  <c r="BB378" i="9"/>
  <c r="BA293" i="9"/>
  <c r="BB293" i="9"/>
  <c r="BB149" i="9"/>
  <c r="BA149" i="9"/>
  <c r="BB93" i="9"/>
  <c r="BA93" i="9"/>
  <c r="O493" i="9"/>
  <c r="N493" i="9"/>
  <c r="O501" i="9"/>
  <c r="N501" i="9"/>
  <c r="O393" i="9"/>
  <c r="N393" i="9"/>
  <c r="N118" i="9"/>
  <c r="O118" i="9"/>
  <c r="O246" i="9"/>
  <c r="N246" i="9"/>
  <c r="O344" i="9"/>
  <c r="N344" i="9"/>
  <c r="O361" i="9"/>
  <c r="N361" i="9"/>
  <c r="N471" i="9"/>
  <c r="O471" i="9"/>
  <c r="O121" i="9"/>
  <c r="N121" i="9"/>
  <c r="N141" i="9"/>
  <c r="O141" i="9"/>
  <c r="O268" i="9"/>
  <c r="N268" i="9"/>
  <c r="O212" i="9"/>
  <c r="N212" i="9"/>
  <c r="O129" i="9"/>
  <c r="N129" i="9"/>
  <c r="N230" i="9"/>
  <c r="O230" i="9"/>
  <c r="N238" i="9"/>
  <c r="O238" i="9"/>
  <c r="O175" i="9"/>
  <c r="N175" i="9"/>
  <c r="N87" i="9"/>
  <c r="O87" i="9"/>
  <c r="O290" i="9"/>
  <c r="N290" i="9"/>
  <c r="O241" i="9"/>
  <c r="N241" i="9"/>
  <c r="N346" i="9"/>
  <c r="O346" i="9"/>
  <c r="O38" i="9"/>
  <c r="N38" i="9"/>
  <c r="N300" i="9"/>
  <c r="O300" i="9"/>
  <c r="O47" i="9"/>
  <c r="N47" i="9"/>
  <c r="N370" i="9"/>
  <c r="O370" i="9"/>
  <c r="N319" i="9"/>
  <c r="O319" i="9"/>
  <c r="O313" i="9"/>
  <c r="N313" i="9"/>
  <c r="N498" i="9"/>
  <c r="O498" i="9"/>
  <c r="BM26" i="9"/>
  <c r="BN26" i="9"/>
  <c r="BA492" i="9"/>
  <c r="BB492" i="9"/>
  <c r="BA445" i="9"/>
  <c r="BB445" i="9"/>
  <c r="BA51" i="9"/>
  <c r="BB51" i="9"/>
  <c r="BA249" i="9"/>
  <c r="BB249" i="9"/>
  <c r="BB460" i="9"/>
  <c r="BA460" i="9"/>
  <c r="BA394" i="9"/>
  <c r="BB394" i="9"/>
  <c r="BB336" i="9"/>
  <c r="BA336" i="9"/>
  <c r="BA230" i="9"/>
  <c r="BB230" i="9"/>
  <c r="BB253" i="9"/>
  <c r="BA253" i="9"/>
  <c r="BB296" i="9"/>
  <c r="BA296" i="9"/>
  <c r="BB172" i="9"/>
  <c r="BA172" i="9"/>
  <c r="BA102" i="9"/>
  <c r="BB102" i="9"/>
  <c r="BA322" i="9"/>
  <c r="BB322" i="9"/>
  <c r="BA189" i="9"/>
  <c r="BB189" i="9"/>
  <c r="BB168" i="9"/>
  <c r="BA168" i="9"/>
  <c r="BA475" i="9"/>
  <c r="BB475" i="9"/>
  <c r="BA166" i="9"/>
  <c r="BB166" i="9"/>
  <c r="BB484" i="9"/>
  <c r="BA484" i="9"/>
  <c r="BB327" i="9"/>
  <c r="BA327" i="9"/>
  <c r="BA88" i="9"/>
  <c r="BB88" i="9"/>
  <c r="BB67" i="9"/>
  <c r="BA67" i="9"/>
  <c r="BB468" i="9"/>
  <c r="BA468" i="9"/>
  <c r="BA283" i="9"/>
  <c r="BB283" i="9"/>
  <c r="BB256" i="9"/>
  <c r="BA256" i="9"/>
  <c r="BB288" i="9"/>
  <c r="BA288" i="9"/>
  <c r="BB212" i="9"/>
  <c r="BA212" i="9"/>
  <c r="BA452" i="9"/>
  <c r="BB452" i="9"/>
  <c r="BB158" i="9"/>
  <c r="BA158" i="9"/>
  <c r="BB177" i="9"/>
  <c r="BA177" i="9"/>
  <c r="BA367" i="9"/>
  <c r="BB367" i="9"/>
  <c r="BB274" i="9"/>
  <c r="BA274" i="9"/>
  <c r="BB397" i="9"/>
  <c r="BA397" i="9"/>
  <c r="BB139" i="9"/>
  <c r="BA139" i="9"/>
  <c r="BB195" i="9"/>
  <c r="BA195" i="9"/>
  <c r="BA103" i="9"/>
  <c r="BB103" i="9"/>
  <c r="BB410" i="9"/>
  <c r="BA410" i="9"/>
  <c r="BB133" i="9"/>
  <c r="BA133" i="9"/>
  <c r="BA269" i="9"/>
  <c r="BB269" i="9"/>
  <c r="BA180" i="9"/>
  <c r="BB180" i="9"/>
  <c r="BB152" i="9"/>
  <c r="BA152" i="9"/>
  <c r="BA331" i="9"/>
  <c r="BB331" i="9"/>
  <c r="BB160" i="9"/>
  <c r="BA160" i="9"/>
  <c r="BA341" i="9"/>
  <c r="BB341" i="9"/>
  <c r="BA98" i="9"/>
  <c r="BB98" i="9"/>
  <c r="BB502" i="9"/>
  <c r="BA502" i="9"/>
  <c r="BA350" i="9"/>
  <c r="BB350" i="9"/>
  <c r="BB41" i="9"/>
  <c r="BA41" i="9"/>
  <c r="BB353" i="9"/>
  <c r="BA353" i="9"/>
  <c r="BA122" i="9"/>
  <c r="BB122" i="9"/>
  <c r="BA354" i="9"/>
  <c r="BB354" i="9"/>
  <c r="BA268" i="9"/>
  <c r="BB268" i="9"/>
  <c r="BB376" i="9"/>
  <c r="BA376" i="9"/>
  <c r="BB320" i="9"/>
  <c r="BA320" i="9"/>
  <c r="BA335" i="9"/>
  <c r="BB335" i="9"/>
  <c r="BB407" i="9"/>
  <c r="BA407" i="9"/>
  <c r="BB90" i="9"/>
  <c r="BA90" i="9"/>
  <c r="BA437" i="9"/>
  <c r="BB437" i="9"/>
  <c r="BB285" i="9"/>
  <c r="BA285" i="9"/>
  <c r="BA333" i="9"/>
  <c r="BB333" i="9"/>
  <c r="BB266" i="9"/>
  <c r="BA266" i="9"/>
  <c r="BB233" i="9"/>
  <c r="BA233" i="9"/>
  <c r="BA498" i="9"/>
  <c r="BB498" i="9"/>
  <c r="BA319" i="9"/>
  <c r="BB319" i="9"/>
  <c r="BA39" i="9"/>
  <c r="BB39" i="9"/>
  <c r="BB144" i="9"/>
  <c r="BA144" i="9"/>
  <c r="BA194" i="9"/>
  <c r="BB194" i="9"/>
  <c r="BB145" i="9"/>
  <c r="BA145" i="9"/>
  <c r="BA58" i="9"/>
  <c r="BB58" i="9"/>
  <c r="BB490" i="9"/>
  <c r="BA490" i="9"/>
  <c r="BB151" i="9"/>
  <c r="BA151" i="9"/>
  <c r="BB215" i="9"/>
  <c r="BA215" i="9"/>
  <c r="BB488" i="9"/>
  <c r="BA488" i="9"/>
  <c r="BB404" i="9"/>
  <c r="BA404" i="9"/>
  <c r="BA81" i="9"/>
  <c r="BB81" i="9"/>
  <c r="BA260" i="9"/>
  <c r="BB260" i="9"/>
  <c r="BA430" i="9"/>
  <c r="BB430" i="9"/>
  <c r="BB193" i="9"/>
  <c r="BA193" i="9"/>
  <c r="BB493" i="9"/>
  <c r="BA493" i="9"/>
  <c r="BA53" i="9"/>
  <c r="BB53" i="9"/>
  <c r="BB443" i="9"/>
  <c r="BA443" i="9"/>
  <c r="BA138" i="9"/>
  <c r="BB138" i="9"/>
  <c r="BA140" i="9"/>
  <c r="BB140" i="9"/>
  <c r="BB487" i="9"/>
  <c r="BA487" i="9"/>
  <c r="BA69" i="9"/>
  <c r="BB69" i="9"/>
  <c r="BB82" i="9"/>
  <c r="BA82" i="9"/>
  <c r="BA235" i="9"/>
  <c r="BB235" i="9"/>
  <c r="BA298" i="9"/>
  <c r="BB298" i="9"/>
  <c r="BB494" i="9"/>
  <c r="BA494" i="9"/>
  <c r="BA344" i="9"/>
  <c r="BB344" i="9"/>
  <c r="BA62" i="9"/>
  <c r="BB62" i="9"/>
  <c r="BA441" i="9"/>
  <c r="BB441" i="9"/>
  <c r="BB263" i="9"/>
  <c r="BA263" i="9"/>
  <c r="BA463" i="9"/>
  <c r="BB463" i="9"/>
  <c r="BB478" i="9"/>
  <c r="BA478" i="9"/>
  <c r="BA33" i="9"/>
  <c r="BB33" i="9"/>
  <c r="AU214" i="9"/>
  <c r="AV214" i="9"/>
  <c r="AU235" i="9"/>
  <c r="AV235" i="9"/>
  <c r="AU37" i="9"/>
  <c r="AV37" i="9"/>
  <c r="AV311" i="9"/>
  <c r="AU311" i="9"/>
  <c r="AV498" i="9"/>
  <c r="AU498" i="9"/>
  <c r="AU207" i="9"/>
  <c r="AV207" i="9"/>
  <c r="AV274" i="9"/>
  <c r="AU274" i="9"/>
  <c r="AU220" i="9"/>
  <c r="AV220" i="9"/>
  <c r="AU73" i="9"/>
  <c r="AV73" i="9"/>
  <c r="AV170" i="9"/>
  <c r="AU170" i="9"/>
  <c r="AV297" i="9"/>
  <c r="AU297" i="9"/>
  <c r="AV486" i="9"/>
  <c r="AU486" i="9"/>
  <c r="AV351" i="9"/>
  <c r="AU351" i="9"/>
  <c r="AU206" i="9"/>
  <c r="AV206" i="9"/>
  <c r="AV248" i="9"/>
  <c r="AU248" i="9"/>
  <c r="AU120" i="9"/>
  <c r="AV120" i="9"/>
  <c r="AV259" i="9"/>
  <c r="AU259" i="9"/>
  <c r="AV419" i="9"/>
  <c r="AU419" i="9"/>
  <c r="AV89" i="9"/>
  <c r="AU89" i="9"/>
  <c r="AU444" i="9"/>
  <c r="AV444" i="9"/>
  <c r="AV45" i="9"/>
  <c r="AU45" i="9"/>
  <c r="AV156" i="9"/>
  <c r="AU156" i="9"/>
  <c r="AU122" i="9"/>
  <c r="AV122" i="9"/>
  <c r="AU95" i="9"/>
  <c r="AV95" i="9"/>
  <c r="AV461" i="9"/>
  <c r="AU461" i="9"/>
  <c r="AU480" i="9"/>
  <c r="AV480" i="9"/>
  <c r="AU288" i="9"/>
  <c r="AV288" i="9"/>
  <c r="AV421" i="9"/>
  <c r="AU421" i="9"/>
  <c r="AV379" i="9"/>
  <c r="AU379" i="9"/>
  <c r="AU90" i="9"/>
  <c r="AV90" i="9"/>
  <c r="AU192" i="9"/>
  <c r="AV192" i="9"/>
  <c r="AU188" i="9"/>
  <c r="AV188" i="9"/>
  <c r="AV464" i="9"/>
  <c r="AU464" i="9"/>
  <c r="AU463" i="9"/>
  <c r="AV463" i="9"/>
  <c r="AU38" i="9"/>
  <c r="AV38" i="9"/>
  <c r="AV380" i="9"/>
  <c r="AU380" i="9"/>
  <c r="AV51" i="9"/>
  <c r="AU51" i="9"/>
  <c r="AU44" i="9"/>
  <c r="AV44" i="9"/>
  <c r="AU140" i="9"/>
  <c r="AV140" i="9"/>
  <c r="AU256" i="9"/>
  <c r="AV256" i="9"/>
  <c r="AU237" i="9"/>
  <c r="AV237" i="9"/>
  <c r="AU141" i="9"/>
  <c r="AV141" i="9"/>
  <c r="AU65" i="9"/>
  <c r="AV65" i="9"/>
  <c r="AU425" i="9"/>
  <c r="AV425" i="9"/>
  <c r="AU163" i="9"/>
  <c r="AV163" i="9"/>
  <c r="AU321" i="9"/>
  <c r="AV321" i="9"/>
  <c r="AV97" i="9"/>
  <c r="AU97" i="9"/>
  <c r="AU337" i="9"/>
  <c r="AV337" i="9"/>
  <c r="AV25" i="9"/>
  <c r="AU25" i="9"/>
  <c r="AV492" i="9"/>
  <c r="AU492" i="9"/>
  <c r="AU313" i="9"/>
  <c r="AV313" i="9"/>
  <c r="AV119" i="9"/>
  <c r="AU119" i="9"/>
  <c r="AU191" i="9"/>
  <c r="AV191" i="9"/>
  <c r="AU77" i="9"/>
  <c r="AV77" i="9"/>
  <c r="AV268" i="9"/>
  <c r="AU268" i="9"/>
  <c r="AV203" i="9"/>
  <c r="AU203" i="9"/>
  <c r="AV469" i="9"/>
  <c r="AU469" i="9"/>
  <c r="AV269" i="9"/>
  <c r="AU269" i="9"/>
  <c r="AU384" i="9"/>
  <c r="AV384" i="9"/>
  <c r="AV433" i="9"/>
  <c r="AU433" i="9"/>
  <c r="AU331" i="9"/>
  <c r="AV331" i="9"/>
  <c r="AU456" i="9"/>
  <c r="AV456" i="9"/>
  <c r="AU418" i="9"/>
  <c r="AV418" i="9"/>
  <c r="AU49" i="9"/>
  <c r="AV49" i="9"/>
  <c r="AU241" i="9"/>
  <c r="AV241" i="9"/>
  <c r="AV218" i="9"/>
  <c r="AU218" i="9"/>
  <c r="AV304" i="9"/>
  <c r="AU304" i="9"/>
  <c r="AU272" i="9"/>
  <c r="AV272" i="9"/>
  <c r="AU230" i="9"/>
  <c r="AV230" i="9"/>
  <c r="AV302" i="9"/>
  <c r="AU302" i="9"/>
  <c r="AU505" i="9"/>
  <c r="AV505" i="9"/>
  <c r="AU105" i="9"/>
  <c r="AV105" i="9"/>
  <c r="AU388" i="9"/>
  <c r="AV388" i="9"/>
  <c r="AV81" i="9"/>
  <c r="AU81" i="9"/>
  <c r="AU440" i="9"/>
  <c r="AV440" i="9"/>
  <c r="AV496" i="9"/>
  <c r="AU496" i="9"/>
  <c r="AV484" i="9"/>
  <c r="AU484" i="9"/>
  <c r="AU46" i="9"/>
  <c r="AV46" i="9"/>
  <c r="AV138" i="9"/>
  <c r="AU138" i="9"/>
  <c r="AU247" i="9"/>
  <c r="AV247" i="9"/>
  <c r="AU360" i="9"/>
  <c r="AV360" i="9"/>
  <c r="AV316" i="9"/>
  <c r="AU316" i="9"/>
  <c r="AV219" i="9"/>
  <c r="AU219" i="9"/>
  <c r="AU279" i="9"/>
  <c r="AV279" i="9"/>
  <c r="AU429" i="9"/>
  <c r="AV429" i="9"/>
  <c r="AU100" i="9"/>
  <c r="AV100" i="9"/>
  <c r="AV266" i="9"/>
  <c r="AU266" i="9"/>
  <c r="AV493" i="9"/>
  <c r="AU493" i="9"/>
  <c r="AU174" i="9"/>
  <c r="AV174" i="9"/>
  <c r="AV386" i="9"/>
  <c r="AU386" i="9"/>
  <c r="AV445" i="9"/>
  <c r="AU445" i="9"/>
  <c r="AU502" i="9"/>
  <c r="AV502" i="9"/>
  <c r="AV310" i="9"/>
  <c r="AU310" i="9"/>
  <c r="AU306" i="9"/>
  <c r="AV306" i="9"/>
  <c r="AV249" i="9"/>
  <c r="AU249" i="9"/>
  <c r="AU468" i="9"/>
  <c r="AV468" i="9"/>
  <c r="AU179" i="9"/>
  <c r="AV179" i="9"/>
  <c r="AU103" i="9"/>
  <c r="AV103" i="9"/>
  <c r="AU112" i="9"/>
  <c r="AV112" i="9"/>
  <c r="AV154" i="9"/>
  <c r="AU154" i="9"/>
  <c r="AU348" i="9"/>
  <c r="AV348" i="9"/>
  <c r="AU437" i="9"/>
  <c r="AV437" i="9"/>
  <c r="AU382" i="9"/>
  <c r="AV382" i="9"/>
  <c r="AU29" i="9"/>
  <c r="AV29" i="9"/>
  <c r="AV26" i="9"/>
  <c r="AU26" i="9"/>
  <c r="AU23" i="9"/>
  <c r="AV23" i="9"/>
  <c r="BA457" i="9"/>
  <c r="BB457" i="9"/>
  <c r="BA43" i="9"/>
  <c r="BB43" i="9"/>
  <c r="N336" i="9"/>
  <c r="O336" i="9"/>
  <c r="N136" i="9"/>
  <c r="O136" i="9"/>
  <c r="O75" i="9"/>
  <c r="N75" i="9"/>
  <c r="N327" i="9"/>
  <c r="O327" i="9"/>
  <c r="O167" i="9"/>
  <c r="N167" i="9"/>
  <c r="O397" i="9"/>
  <c r="N397" i="9"/>
  <c r="O173" i="9"/>
  <c r="N173" i="9"/>
  <c r="N243" i="9"/>
  <c r="O243" i="9"/>
  <c r="O413" i="9"/>
  <c r="N413" i="9"/>
  <c r="N445" i="9"/>
  <c r="O445" i="9"/>
  <c r="O343" i="9"/>
  <c r="N343" i="9"/>
  <c r="BH11" i="9"/>
  <c r="BG11" i="9"/>
  <c r="AU264" i="9"/>
  <c r="AV264" i="9"/>
  <c r="AU144" i="9"/>
  <c r="AV144" i="9"/>
  <c r="BA201" i="9"/>
  <c r="BB201" i="9"/>
  <c r="BA173" i="9"/>
  <c r="BB173" i="9"/>
  <c r="BA89" i="9"/>
  <c r="BB89" i="9"/>
  <c r="CR401" i="9"/>
  <c r="CQ401" i="9"/>
  <c r="CQ477" i="9"/>
  <c r="CR477" i="9"/>
  <c r="CR375" i="9"/>
  <c r="CQ375" i="9"/>
  <c r="CQ435" i="9"/>
  <c r="CR435" i="9"/>
  <c r="CR161" i="9"/>
  <c r="CQ161" i="9"/>
  <c r="CR133" i="9"/>
  <c r="CQ133" i="9"/>
  <c r="CQ326" i="9"/>
  <c r="CR326" i="9"/>
  <c r="CR459" i="9"/>
  <c r="CQ459" i="9"/>
  <c r="CQ220" i="9"/>
  <c r="CR220" i="9"/>
  <c r="CQ49" i="9"/>
  <c r="CR49" i="9"/>
  <c r="CR487" i="9"/>
  <c r="CQ487" i="9"/>
  <c r="CR438" i="9"/>
  <c r="CQ438" i="9"/>
  <c r="CR503" i="9"/>
  <c r="CQ503" i="9"/>
  <c r="CQ48" i="9"/>
  <c r="CR48" i="9"/>
  <c r="CR300" i="9"/>
  <c r="CQ300" i="9"/>
  <c r="CQ304" i="9"/>
  <c r="CR304" i="9"/>
  <c r="CQ429" i="9"/>
  <c r="CR429" i="9"/>
  <c r="CQ89" i="9"/>
  <c r="CR89" i="9"/>
  <c r="CR198" i="9"/>
  <c r="CQ198" i="9"/>
  <c r="CR237" i="9"/>
  <c r="CQ237" i="9"/>
  <c r="CR46" i="9"/>
  <c r="CQ46" i="9"/>
  <c r="CQ283" i="9"/>
  <c r="CR283" i="9"/>
  <c r="CR308" i="9"/>
  <c r="CQ308" i="9"/>
  <c r="CQ216" i="9"/>
  <c r="CR216" i="9"/>
  <c r="CQ311" i="9"/>
  <c r="CR311" i="9"/>
  <c r="CQ251" i="9"/>
  <c r="CR251" i="9"/>
  <c r="CR181" i="9"/>
  <c r="CQ181" i="9"/>
  <c r="CQ472" i="9"/>
  <c r="CR472" i="9"/>
  <c r="CQ102" i="9"/>
  <c r="CR102" i="9"/>
  <c r="CQ448" i="9"/>
  <c r="CR448" i="9"/>
  <c r="CQ243" i="9"/>
  <c r="CR243" i="9"/>
  <c r="CQ418" i="9"/>
  <c r="CR418" i="9"/>
  <c r="CR56" i="9"/>
  <c r="CQ56" i="9"/>
  <c r="CQ194" i="9"/>
  <c r="CR194" i="9"/>
  <c r="CQ215" i="9"/>
  <c r="CR215" i="9"/>
  <c r="CR489" i="9"/>
  <c r="CQ489" i="9"/>
  <c r="CQ451" i="9"/>
  <c r="CR451" i="9"/>
  <c r="CR387" i="9"/>
  <c r="CQ387" i="9"/>
  <c r="CR439" i="9"/>
  <c r="CQ439" i="9"/>
  <c r="CR179" i="9"/>
  <c r="CQ179" i="9"/>
  <c r="CQ200" i="9"/>
  <c r="CR200" i="9"/>
  <c r="CR424" i="9"/>
  <c r="CQ424" i="9"/>
  <c r="CQ437" i="9"/>
  <c r="CR437" i="9"/>
  <c r="CR284" i="9"/>
  <c r="CQ284" i="9"/>
  <c r="CR412" i="9"/>
  <c r="CQ412" i="9"/>
  <c r="CR134" i="9"/>
  <c r="CQ134" i="9"/>
  <c r="CR138" i="9"/>
  <c r="CQ138" i="9"/>
  <c r="CR468" i="9"/>
  <c r="CQ468" i="9"/>
  <c r="CR148" i="9"/>
  <c r="CQ148" i="9"/>
  <c r="CR427" i="9"/>
  <c r="CQ427" i="9"/>
  <c r="CR98" i="9"/>
  <c r="CQ98" i="9"/>
  <c r="CR210" i="9"/>
  <c r="CQ210" i="9"/>
  <c r="CR40" i="9"/>
  <c r="CQ40" i="9"/>
  <c r="CQ400" i="9"/>
  <c r="CR400" i="9"/>
  <c r="CR485" i="9"/>
  <c r="CQ485" i="9"/>
  <c r="CR296" i="9"/>
  <c r="CQ296" i="9"/>
  <c r="CQ265" i="9"/>
  <c r="CR265" i="9"/>
  <c r="CQ245" i="9"/>
  <c r="CR245" i="9"/>
  <c r="CQ201" i="9"/>
  <c r="CR201" i="9"/>
  <c r="CR105" i="9"/>
  <c r="CQ105" i="9"/>
  <c r="CQ269" i="9"/>
  <c r="CR269" i="9"/>
  <c r="CQ177" i="9"/>
  <c r="CR177" i="9"/>
  <c r="CR430" i="9"/>
  <c r="CQ430" i="9"/>
  <c r="CR150" i="9"/>
  <c r="CQ150" i="9"/>
  <c r="CR504" i="9"/>
  <c r="CQ504" i="9"/>
  <c r="CR402" i="9"/>
  <c r="CQ402" i="9"/>
  <c r="CR431" i="9"/>
  <c r="CQ431" i="9"/>
  <c r="CQ469" i="9"/>
  <c r="CR469" i="9"/>
  <c r="CR345" i="9"/>
  <c r="CQ345" i="9"/>
  <c r="CR406" i="9"/>
  <c r="CQ406" i="9"/>
  <c r="CR470" i="9"/>
  <c r="CQ470" i="9"/>
  <c r="CR155" i="9"/>
  <c r="CQ155" i="9"/>
  <c r="CR433" i="9"/>
  <c r="CQ433" i="9"/>
  <c r="CQ214" i="9"/>
  <c r="CR214" i="9"/>
  <c r="CQ79" i="9"/>
  <c r="CR79" i="9"/>
  <c r="CR267" i="9"/>
  <c r="CQ267" i="9"/>
  <c r="CQ41" i="9"/>
  <c r="CR41" i="9"/>
  <c r="CQ88" i="9"/>
  <c r="CR88" i="9"/>
  <c r="CR167" i="9"/>
  <c r="CQ167" i="9"/>
  <c r="CR99" i="9"/>
  <c r="CQ99" i="9"/>
  <c r="CQ436" i="9"/>
  <c r="CR436" i="9"/>
  <c r="CR74" i="9"/>
  <c r="CQ74" i="9"/>
  <c r="CQ330" i="9"/>
  <c r="CR330" i="9"/>
  <c r="CR494" i="9"/>
  <c r="CQ494" i="9"/>
  <c r="CR425" i="9"/>
  <c r="CQ425" i="9"/>
  <c r="CR217" i="9"/>
  <c r="CQ217" i="9"/>
  <c r="CR263" i="9"/>
  <c r="CQ263" i="9"/>
  <c r="CQ419" i="9"/>
  <c r="CR419" i="9"/>
  <c r="CQ106" i="9"/>
  <c r="CR106" i="9"/>
  <c r="CQ218" i="9"/>
  <c r="CR218" i="9"/>
  <c r="CR199" i="9"/>
  <c r="CQ199" i="9"/>
  <c r="CR457" i="9"/>
  <c r="CQ457" i="9"/>
  <c r="CR279" i="9"/>
  <c r="CQ279" i="9"/>
  <c r="CR390" i="9"/>
  <c r="CQ390" i="9"/>
  <c r="CR352" i="9"/>
  <c r="CQ352" i="9"/>
  <c r="CQ322" i="9"/>
  <c r="CR322" i="9"/>
  <c r="CQ382" i="9"/>
  <c r="CR382" i="9"/>
  <c r="CQ320" i="9"/>
  <c r="CR320" i="9"/>
  <c r="CQ262" i="9"/>
  <c r="CR262" i="9"/>
  <c r="CQ272" i="9"/>
  <c r="CR272" i="9"/>
  <c r="CR384" i="9"/>
  <c r="CQ384" i="9"/>
  <c r="CR118" i="9"/>
  <c r="CQ118" i="9"/>
  <c r="CQ60" i="9"/>
  <c r="CR60" i="9"/>
  <c r="CR396" i="9"/>
  <c r="CQ396" i="9"/>
  <c r="CR240" i="9"/>
  <c r="CQ240" i="9"/>
  <c r="CR268" i="9"/>
  <c r="CQ268" i="9"/>
  <c r="CQ116" i="9"/>
  <c r="CR116" i="9"/>
  <c r="CQ288" i="9"/>
  <c r="CR288" i="9"/>
  <c r="CR202" i="9"/>
  <c r="CQ202" i="9"/>
  <c r="CQ129" i="9"/>
  <c r="CR129" i="9"/>
  <c r="CR486" i="9"/>
  <c r="CQ486" i="9"/>
  <c r="CR479" i="9"/>
  <c r="CQ479" i="9"/>
  <c r="CQ192" i="9"/>
  <c r="CR192" i="9"/>
  <c r="CR78" i="9"/>
  <c r="CQ78" i="9"/>
  <c r="CQ64" i="9"/>
  <c r="CR64" i="9"/>
  <c r="CR337" i="9"/>
  <c r="CQ337" i="9"/>
  <c r="CR32" i="9"/>
  <c r="CQ32" i="9"/>
  <c r="CR29" i="9"/>
  <c r="CQ29" i="9"/>
  <c r="BZ429" i="9"/>
  <c r="BY429" i="9"/>
  <c r="BA409" i="9"/>
  <c r="BB409" i="9"/>
  <c r="BA181" i="9"/>
  <c r="BB181" i="9"/>
  <c r="BB49" i="9"/>
  <c r="BA49" i="9"/>
  <c r="N396" i="9"/>
  <c r="O396" i="9"/>
  <c r="O352" i="9"/>
  <c r="N352" i="9"/>
  <c r="O184" i="9"/>
  <c r="N184" i="9"/>
  <c r="N464" i="9"/>
  <c r="O464" i="9"/>
  <c r="O286" i="9"/>
  <c r="N286" i="9"/>
  <c r="O325" i="9"/>
  <c r="N325" i="9"/>
  <c r="N447" i="9"/>
  <c r="O447" i="9"/>
  <c r="N105" i="9"/>
  <c r="O105" i="9"/>
  <c r="O377" i="9"/>
  <c r="N377" i="9"/>
  <c r="N320" i="9"/>
  <c r="O320" i="9"/>
  <c r="O497" i="9"/>
  <c r="N497" i="9"/>
  <c r="N133" i="9"/>
  <c r="O133" i="9"/>
  <c r="N466" i="9"/>
  <c r="O466" i="9"/>
  <c r="O172" i="9"/>
  <c r="N172" i="9"/>
  <c r="N181" i="9"/>
  <c r="O181" i="9"/>
  <c r="O67" i="9"/>
  <c r="N67" i="9"/>
  <c r="N143" i="9"/>
  <c r="O143" i="9"/>
  <c r="O106" i="9"/>
  <c r="N106" i="9"/>
  <c r="N69" i="9"/>
  <c r="O69" i="9"/>
  <c r="O51" i="9"/>
  <c r="N51" i="9"/>
  <c r="O96" i="9"/>
  <c r="N96" i="9"/>
  <c r="O41" i="9"/>
  <c r="N41" i="9"/>
  <c r="N48" i="9"/>
  <c r="O48" i="9"/>
  <c r="N93" i="9"/>
  <c r="O93" i="9"/>
  <c r="O365" i="9"/>
  <c r="N365" i="9"/>
  <c r="O53" i="9"/>
  <c r="N53" i="9"/>
  <c r="O127" i="9"/>
  <c r="N127" i="9"/>
  <c r="CL267" i="9"/>
  <c r="CK267" i="9"/>
  <c r="CK327" i="9"/>
  <c r="CL327" i="9"/>
  <c r="CK256" i="9"/>
  <c r="CL256" i="9"/>
  <c r="CL220" i="9"/>
  <c r="CK220" i="9"/>
  <c r="CL349" i="9"/>
  <c r="CK349" i="9"/>
  <c r="CK451" i="9"/>
  <c r="CL451" i="9"/>
  <c r="CL353" i="9"/>
  <c r="CK353" i="9"/>
  <c r="CK369" i="9"/>
  <c r="CL369" i="9"/>
  <c r="CK459" i="9"/>
  <c r="CL459" i="9"/>
  <c r="CL42" i="9"/>
  <c r="CK42" i="9"/>
  <c r="CL190" i="9"/>
  <c r="CK190" i="9"/>
  <c r="CK150" i="9"/>
  <c r="CL150" i="9"/>
  <c r="CK179" i="9"/>
  <c r="CL179" i="9"/>
  <c r="CL87" i="9"/>
  <c r="CK87" i="9"/>
  <c r="CK330" i="9"/>
  <c r="CL330" i="9"/>
  <c r="CK421" i="9"/>
  <c r="CL421" i="9"/>
  <c r="CK378" i="9"/>
  <c r="CL378" i="9"/>
  <c r="CK359" i="9"/>
  <c r="CL359" i="9"/>
  <c r="CL392" i="9"/>
  <c r="CK392" i="9"/>
  <c r="CL309" i="9"/>
  <c r="CK309" i="9"/>
  <c r="CK484" i="9"/>
  <c r="CL484" i="9"/>
  <c r="CK324" i="9"/>
  <c r="CL324" i="9"/>
  <c r="CL249" i="9"/>
  <c r="CK249" i="9"/>
  <c r="CK82" i="9"/>
  <c r="CL82" i="9"/>
  <c r="CK432" i="9"/>
  <c r="CL432" i="9"/>
  <c r="CL397" i="9"/>
  <c r="CK397" i="9"/>
  <c r="CK372" i="9"/>
  <c r="CL372" i="9"/>
  <c r="CL486" i="9"/>
  <c r="CK486" i="9"/>
  <c r="CK264" i="9"/>
  <c r="CL264" i="9"/>
  <c r="CK361" i="9"/>
  <c r="CL361" i="9"/>
  <c r="CL154" i="9"/>
  <c r="CK154" i="9"/>
  <c r="CK422" i="9"/>
  <c r="CL422" i="9"/>
  <c r="CL475" i="9"/>
  <c r="CK475" i="9"/>
  <c r="CL233" i="9"/>
  <c r="CK233" i="9"/>
  <c r="CL255" i="9"/>
  <c r="CK255" i="9"/>
  <c r="CL304" i="9"/>
  <c r="CK304" i="9"/>
  <c r="CK145" i="9"/>
  <c r="CL145" i="9"/>
  <c r="CL110" i="9"/>
  <c r="CK110" i="9"/>
  <c r="CK195" i="9"/>
  <c r="CL195" i="9"/>
  <c r="CL299" i="9"/>
  <c r="CK299" i="9"/>
  <c r="CK469" i="9"/>
  <c r="CL469" i="9"/>
  <c r="CK126" i="9"/>
  <c r="CL126" i="9"/>
  <c r="CL379" i="9"/>
  <c r="CK379" i="9"/>
  <c r="CL335" i="9"/>
  <c r="CK335" i="9"/>
  <c r="CL488" i="9"/>
  <c r="CK488" i="9"/>
  <c r="CL168" i="9"/>
  <c r="CK168" i="9"/>
  <c r="CL169" i="9"/>
  <c r="CK169" i="9"/>
  <c r="CL498" i="9"/>
  <c r="CK498" i="9"/>
  <c r="CK127" i="9"/>
  <c r="CL127" i="9"/>
  <c r="CK271" i="9"/>
  <c r="CL271" i="9"/>
  <c r="CK380" i="9"/>
  <c r="CL380" i="9"/>
  <c r="CL49" i="9"/>
  <c r="CK49" i="9"/>
  <c r="CK238" i="9"/>
  <c r="CL238" i="9"/>
  <c r="CL336" i="9"/>
  <c r="CK336" i="9"/>
  <c r="CL141" i="9"/>
  <c r="CK141" i="9"/>
  <c r="CL130" i="9"/>
  <c r="CK130" i="9"/>
  <c r="CL163" i="9"/>
  <c r="CK163" i="9"/>
  <c r="CK246" i="9"/>
  <c r="CL246" i="9"/>
  <c r="CL184" i="9"/>
  <c r="CK184" i="9"/>
  <c r="CL280" i="9"/>
  <c r="CK280" i="9"/>
  <c r="CK415" i="9"/>
  <c r="CL415" i="9"/>
  <c r="CL483" i="9"/>
  <c r="CK483" i="9"/>
  <c r="CL445" i="9"/>
  <c r="CK445" i="9"/>
  <c r="CL51" i="9"/>
  <c r="CK51" i="9"/>
  <c r="CK136" i="9"/>
  <c r="CL136" i="9"/>
  <c r="CL504" i="9"/>
  <c r="CK504" i="9"/>
  <c r="CK436" i="9"/>
  <c r="CL436" i="9"/>
  <c r="CK74" i="9"/>
  <c r="CL74" i="9"/>
  <c r="CK325" i="9"/>
  <c r="CL325" i="9"/>
  <c r="CK500" i="9"/>
  <c r="CL500" i="9"/>
  <c r="CL78" i="9"/>
  <c r="CK78" i="9"/>
  <c r="CL433" i="9"/>
  <c r="CK433" i="9"/>
  <c r="CL374" i="9"/>
  <c r="CK374" i="9"/>
  <c r="CK314" i="9"/>
  <c r="CL314" i="9"/>
  <c r="CL311" i="9"/>
  <c r="CK311" i="9"/>
  <c r="CK387" i="9"/>
  <c r="CL387" i="9"/>
  <c r="CK67" i="9"/>
  <c r="CL67" i="9"/>
  <c r="CK274" i="9"/>
  <c r="CL274" i="9"/>
  <c r="CK137" i="9"/>
  <c r="CL137" i="9"/>
  <c r="CL288" i="9"/>
  <c r="CK288" i="9"/>
  <c r="CK152" i="9"/>
  <c r="CL152" i="9"/>
  <c r="CL286" i="9"/>
  <c r="CK286" i="9"/>
  <c r="CL442" i="9"/>
  <c r="CK442" i="9"/>
  <c r="CL321" i="9"/>
  <c r="CK321" i="9"/>
  <c r="CL97" i="9"/>
  <c r="CK97" i="9"/>
  <c r="CK450" i="9"/>
  <c r="CL450" i="9"/>
  <c r="CL76" i="9"/>
  <c r="CK76" i="9"/>
  <c r="CL191" i="9"/>
  <c r="CK191" i="9"/>
  <c r="CL499" i="9"/>
  <c r="CK499" i="9"/>
  <c r="CK416" i="9"/>
  <c r="CL416" i="9"/>
  <c r="CL298" i="9"/>
  <c r="CK298" i="9"/>
  <c r="CL312" i="9"/>
  <c r="CK312" i="9"/>
  <c r="CK216" i="9"/>
  <c r="CL216" i="9"/>
  <c r="CK419" i="9"/>
  <c r="CL419" i="9"/>
  <c r="CL155" i="9"/>
  <c r="CK155" i="9"/>
  <c r="AV503" i="9"/>
  <c r="AU503" i="9"/>
  <c r="BA116" i="9"/>
  <c r="BB116" i="9"/>
  <c r="N412" i="9"/>
  <c r="O412" i="9"/>
  <c r="BZ171" i="9"/>
  <c r="BY171" i="9"/>
  <c r="AM167" i="9"/>
  <c r="AL167" i="9"/>
  <c r="AM159" i="9"/>
  <c r="AL159" i="9"/>
  <c r="AL476" i="9"/>
  <c r="AM476" i="9"/>
  <c r="AM161" i="9"/>
  <c r="AL161" i="9"/>
  <c r="AL123" i="9"/>
  <c r="AM123" i="9"/>
  <c r="AM208" i="9"/>
  <c r="AL208" i="9"/>
  <c r="AM212" i="9"/>
  <c r="AL212" i="9"/>
  <c r="AM98" i="9"/>
  <c r="AL98" i="9"/>
  <c r="AL321" i="9"/>
  <c r="AM321" i="9"/>
  <c r="AL392" i="9"/>
  <c r="AM392" i="9"/>
  <c r="AM451" i="9"/>
  <c r="AL451" i="9"/>
  <c r="AM503" i="9"/>
  <c r="AL503" i="9"/>
  <c r="AM223" i="9"/>
  <c r="AL223" i="9"/>
  <c r="AM48" i="9"/>
  <c r="AL48" i="9"/>
  <c r="AM87" i="9"/>
  <c r="AL87" i="9"/>
  <c r="AM416" i="9"/>
  <c r="AL416" i="9"/>
  <c r="AM179" i="9"/>
  <c r="AL179" i="9"/>
  <c r="AL151" i="9"/>
  <c r="AM151" i="9"/>
  <c r="AM379" i="9"/>
  <c r="AL379" i="9"/>
  <c r="AM288" i="9"/>
  <c r="AL288" i="9"/>
  <c r="AM446" i="9"/>
  <c r="AL446" i="9"/>
  <c r="AM107" i="9"/>
  <c r="AL107" i="9"/>
  <c r="AL184" i="9"/>
  <c r="AM184" i="9"/>
  <c r="AL70" i="9"/>
  <c r="AM70" i="9"/>
  <c r="AM155" i="9"/>
  <c r="AL155" i="9"/>
  <c r="AM496" i="9"/>
  <c r="AL496" i="9"/>
  <c r="AM411" i="9"/>
  <c r="AL411" i="9"/>
  <c r="AM428" i="9"/>
  <c r="AL428" i="9"/>
  <c r="AL178" i="9"/>
  <c r="AM178" i="9"/>
  <c r="AL256" i="9"/>
  <c r="AM256" i="9"/>
  <c r="AM241" i="9"/>
  <c r="AL241" i="9"/>
  <c r="AL281" i="9"/>
  <c r="AM281" i="9"/>
  <c r="AM283" i="9"/>
  <c r="AL283" i="9"/>
  <c r="AL232" i="9"/>
  <c r="AM232" i="9"/>
  <c r="AM406" i="9"/>
  <c r="AL406" i="9"/>
  <c r="AM68" i="9"/>
  <c r="AL68" i="9"/>
  <c r="AL90" i="9"/>
  <c r="AM90" i="9"/>
  <c r="AL112" i="9"/>
  <c r="AM112" i="9"/>
  <c r="AL72" i="9"/>
  <c r="AM72" i="9"/>
  <c r="AM362" i="9"/>
  <c r="AL362" i="9"/>
  <c r="AM131" i="9"/>
  <c r="AL131" i="9"/>
  <c r="AM363" i="9"/>
  <c r="AL363" i="9"/>
  <c r="AM187" i="9"/>
  <c r="AL187" i="9"/>
  <c r="AM237" i="9"/>
  <c r="AL237" i="9"/>
  <c r="AL106" i="9"/>
  <c r="AM106" i="9"/>
  <c r="AM460" i="9"/>
  <c r="AL460" i="9"/>
  <c r="AM247" i="9"/>
  <c r="AL247" i="9"/>
  <c r="AM157" i="9"/>
  <c r="AL157" i="9"/>
  <c r="AL182" i="9"/>
  <c r="AM182" i="9"/>
  <c r="AL424" i="9"/>
  <c r="AM424" i="9"/>
  <c r="AL244" i="9"/>
  <c r="AM244" i="9"/>
  <c r="AL470" i="9"/>
  <c r="AM470" i="9"/>
  <c r="AL168" i="9"/>
  <c r="AM168" i="9"/>
  <c r="AM78" i="9"/>
  <c r="AL78" i="9"/>
  <c r="AM359" i="9"/>
  <c r="AL359" i="9"/>
  <c r="AM382" i="9"/>
  <c r="AL382" i="9"/>
  <c r="AM314" i="9"/>
  <c r="AL314" i="9"/>
  <c r="AL93" i="9"/>
  <c r="AM93" i="9"/>
  <c r="AL357" i="9"/>
  <c r="AM357" i="9"/>
  <c r="AM387" i="9"/>
  <c r="AL387" i="9"/>
  <c r="AM140" i="9"/>
  <c r="AL140" i="9"/>
  <c r="AL199" i="9"/>
  <c r="AM199" i="9"/>
  <c r="AM287" i="9"/>
  <c r="AL287" i="9"/>
  <c r="AL505" i="9"/>
  <c r="AM505" i="9"/>
  <c r="AM410" i="9"/>
  <c r="AL410" i="9"/>
  <c r="AL74" i="9"/>
  <c r="AM74" i="9"/>
  <c r="AL275" i="9"/>
  <c r="AM275" i="9"/>
  <c r="AM201" i="9"/>
  <c r="AL201" i="9"/>
  <c r="AM270" i="9"/>
  <c r="AL270" i="9"/>
  <c r="AL259" i="9"/>
  <c r="AM259" i="9"/>
  <c r="AL404" i="9"/>
  <c r="AM404" i="9"/>
  <c r="AL206" i="9"/>
  <c r="AM206" i="9"/>
  <c r="AM222" i="9"/>
  <c r="AL222" i="9"/>
  <c r="AM484" i="9"/>
  <c r="AL484" i="9"/>
  <c r="AM49" i="9"/>
  <c r="AL49" i="9"/>
  <c r="AL164" i="9"/>
  <c r="AM164" i="9"/>
  <c r="AM84" i="9"/>
  <c r="AL84" i="9"/>
  <c r="AM468" i="9"/>
  <c r="AL468" i="9"/>
  <c r="AM354" i="9"/>
  <c r="AL354" i="9"/>
  <c r="AM272" i="9"/>
  <c r="AL272" i="9"/>
  <c r="AM202" i="9"/>
  <c r="AL202" i="9"/>
  <c r="AM279" i="9"/>
  <c r="AL279" i="9"/>
  <c r="AL494" i="9"/>
  <c r="AM494" i="9"/>
  <c r="AL388" i="9"/>
  <c r="AM388" i="9"/>
  <c r="AM234" i="9"/>
  <c r="AL234" i="9"/>
  <c r="AM422" i="9"/>
  <c r="AL422" i="9"/>
  <c r="AL132" i="9"/>
  <c r="AM132" i="9"/>
  <c r="AM10" i="9"/>
  <c r="AL10" i="9"/>
  <c r="N305" i="9"/>
  <c r="O305" i="9"/>
  <c r="N86" i="9"/>
  <c r="O86" i="9"/>
  <c r="N217" i="9"/>
  <c r="O217" i="9"/>
  <c r="N260" i="9"/>
  <c r="O260" i="9"/>
  <c r="O429" i="9"/>
  <c r="N429" i="9"/>
  <c r="O65" i="9"/>
  <c r="N65" i="9"/>
  <c r="O60" i="9"/>
  <c r="N60" i="9"/>
  <c r="O362" i="9"/>
  <c r="N362" i="9"/>
  <c r="O389" i="9"/>
  <c r="N389" i="9"/>
  <c r="N202" i="9"/>
  <c r="O202" i="9"/>
  <c r="N200" i="9"/>
  <c r="O200" i="9"/>
  <c r="N159" i="9"/>
  <c r="O159" i="9"/>
  <c r="N151" i="9"/>
  <c r="O151" i="9"/>
  <c r="O95" i="9"/>
  <c r="N95" i="9"/>
  <c r="O84" i="9"/>
  <c r="N84" i="9"/>
  <c r="O431" i="9"/>
  <c r="N431" i="9"/>
  <c r="N237" i="9"/>
  <c r="O237" i="9"/>
  <c r="O416" i="9"/>
  <c r="N416" i="9"/>
  <c r="O380" i="9"/>
  <c r="N380" i="9"/>
  <c r="O418" i="9"/>
  <c r="N418" i="9"/>
  <c r="N462" i="9"/>
  <c r="O462" i="9"/>
  <c r="N156" i="9"/>
  <c r="O156" i="9"/>
  <c r="N423" i="9"/>
  <c r="O423" i="9"/>
  <c r="O233" i="9"/>
  <c r="N233" i="9"/>
  <c r="O491" i="9"/>
  <c r="N491" i="9"/>
  <c r="O310" i="9"/>
  <c r="N310" i="9"/>
  <c r="CR19" i="9"/>
  <c r="CQ19" i="9"/>
  <c r="BH31" i="9"/>
  <c r="BG31" i="9"/>
  <c r="Z32" i="9"/>
  <c r="AA32" i="9"/>
  <c r="AU162" i="9"/>
  <c r="AV162" i="9"/>
  <c r="BB278" i="9"/>
  <c r="BA278" i="9"/>
  <c r="BA424" i="9"/>
  <c r="BB424" i="9"/>
  <c r="BB418" i="9"/>
  <c r="BA418" i="9"/>
  <c r="BA324" i="9"/>
  <c r="BB324" i="9"/>
  <c r="N463" i="9"/>
  <c r="O463" i="9"/>
  <c r="O450" i="9"/>
  <c r="N450" i="9"/>
  <c r="O417" i="9"/>
  <c r="N417" i="9"/>
  <c r="N168" i="9"/>
  <c r="O168" i="9"/>
  <c r="N231" i="9"/>
  <c r="O231" i="9"/>
  <c r="O100" i="9"/>
  <c r="N100" i="9"/>
  <c r="O112" i="9"/>
  <c r="N112" i="9"/>
  <c r="N124" i="9"/>
  <c r="O124" i="9"/>
  <c r="N356" i="9"/>
  <c r="O356" i="9"/>
  <c r="O203" i="9"/>
  <c r="N203" i="9"/>
  <c r="O176" i="9"/>
  <c r="N176" i="9"/>
  <c r="N316" i="9"/>
  <c r="O316" i="9"/>
  <c r="O171" i="9"/>
  <c r="N171" i="9"/>
  <c r="O165" i="9"/>
  <c r="N165" i="9"/>
  <c r="N205" i="9"/>
  <c r="O205" i="9"/>
  <c r="O199" i="9"/>
  <c r="N199" i="9"/>
  <c r="N455" i="9"/>
  <c r="O455" i="9"/>
  <c r="N247" i="9"/>
  <c r="O247" i="9"/>
  <c r="N256" i="9"/>
  <c r="O256" i="9"/>
  <c r="N207" i="9"/>
  <c r="O207" i="9"/>
  <c r="N306" i="9"/>
  <c r="O306" i="9"/>
  <c r="O271" i="9"/>
  <c r="N271" i="9"/>
  <c r="O254" i="9"/>
  <c r="N254" i="9"/>
  <c r="N149" i="9"/>
  <c r="O149" i="9"/>
  <c r="O448" i="9"/>
  <c r="N448" i="9"/>
  <c r="O495" i="9"/>
  <c r="N495" i="9"/>
  <c r="N403" i="9"/>
  <c r="O403" i="9"/>
  <c r="CT26" i="9"/>
  <c r="CU26" i="9"/>
  <c r="BB343" i="9"/>
  <c r="BA343" i="9"/>
  <c r="BA239" i="9"/>
  <c r="BB239" i="9"/>
  <c r="BB108" i="9"/>
  <c r="BA108" i="9"/>
  <c r="BA136" i="9"/>
  <c r="BB136" i="9"/>
  <c r="BB117" i="9"/>
  <c r="BA117" i="9"/>
  <c r="BB114" i="9"/>
  <c r="BA114" i="9"/>
  <c r="BA59" i="9"/>
  <c r="BB59" i="9"/>
  <c r="BB312" i="9"/>
  <c r="BA312" i="9"/>
  <c r="BB421" i="9"/>
  <c r="BA421" i="9"/>
  <c r="BB470" i="9"/>
  <c r="BA470" i="9"/>
  <c r="BB221" i="9"/>
  <c r="BA221" i="9"/>
  <c r="BB347" i="9"/>
  <c r="BA347" i="9"/>
  <c r="BB107" i="9"/>
  <c r="BA107" i="9"/>
  <c r="BB309" i="9"/>
  <c r="BA309" i="9"/>
  <c r="BA85" i="9"/>
  <c r="BB85" i="9"/>
  <c r="BB481" i="9"/>
  <c r="BA481" i="9"/>
  <c r="BA45" i="9"/>
  <c r="BB45" i="9"/>
  <c r="BB56" i="9"/>
  <c r="BA56" i="9"/>
  <c r="BA38" i="9"/>
  <c r="BB38" i="9"/>
  <c r="BA135" i="9"/>
  <c r="BB135" i="9"/>
  <c r="BA176" i="9"/>
  <c r="BB176" i="9"/>
  <c r="BB112" i="9"/>
  <c r="BA112" i="9"/>
  <c r="BA126" i="9"/>
  <c r="BB126" i="9"/>
  <c r="BA147" i="9"/>
  <c r="BB147" i="9"/>
  <c r="BA405" i="9"/>
  <c r="BB405" i="9"/>
  <c r="BA417" i="9"/>
  <c r="BB417" i="9"/>
  <c r="BB155" i="9"/>
  <c r="BA155" i="9"/>
  <c r="BB234" i="9"/>
  <c r="BA234" i="9"/>
  <c r="BA337" i="9"/>
  <c r="BB337" i="9"/>
  <c r="BA459" i="9"/>
  <c r="BB459" i="9"/>
  <c r="BA458" i="9"/>
  <c r="BB458" i="9"/>
  <c r="BB391" i="9"/>
  <c r="BA391" i="9"/>
  <c r="BA96" i="9"/>
  <c r="BB96" i="9"/>
  <c r="BA238" i="9"/>
  <c r="BB238" i="9"/>
  <c r="BA304" i="9"/>
  <c r="BB304" i="9"/>
  <c r="BA213" i="9"/>
  <c r="BB213" i="9"/>
  <c r="BA130" i="9"/>
  <c r="BB130" i="9"/>
  <c r="BB185" i="9"/>
  <c r="BA185" i="9"/>
  <c r="BA129" i="9"/>
  <c r="BB129" i="9"/>
  <c r="BB262" i="9"/>
  <c r="BA262" i="9"/>
  <c r="BB100" i="9"/>
  <c r="BA100" i="9"/>
  <c r="BB295" i="9"/>
  <c r="BA295" i="9"/>
  <c r="BB91" i="9"/>
  <c r="BA91" i="9"/>
  <c r="BB342" i="9"/>
  <c r="BA342" i="9"/>
  <c r="BA496" i="9"/>
  <c r="BB496" i="9"/>
  <c r="BA252" i="9"/>
  <c r="BB252" i="9"/>
  <c r="BA71" i="9"/>
  <c r="BB71" i="9"/>
  <c r="BB134" i="9"/>
  <c r="BA134" i="9"/>
  <c r="BA205" i="9"/>
  <c r="BB205" i="9"/>
  <c r="BA57" i="9"/>
  <c r="BB57" i="9"/>
  <c r="BB287" i="9"/>
  <c r="BA287" i="9"/>
  <c r="BB290" i="9"/>
  <c r="BA290" i="9"/>
  <c r="BB308" i="9"/>
  <c r="BA308" i="9"/>
  <c r="BA200" i="9"/>
  <c r="BB200" i="9"/>
  <c r="BB377" i="9"/>
  <c r="BA377" i="9"/>
  <c r="BA362" i="9"/>
  <c r="BB362" i="9"/>
  <c r="BB60" i="9"/>
  <c r="BA60" i="9"/>
  <c r="BB411" i="9"/>
  <c r="BA411" i="9"/>
  <c r="BB317" i="9"/>
  <c r="BA317" i="9"/>
  <c r="BA311" i="9"/>
  <c r="BB311" i="9"/>
  <c r="BB491" i="9"/>
  <c r="BA491" i="9"/>
  <c r="BA328" i="9"/>
  <c r="BB328" i="9"/>
  <c r="BB75" i="9"/>
  <c r="BA75" i="9"/>
  <c r="BA402" i="9"/>
  <c r="BB402" i="9"/>
  <c r="BA202" i="9"/>
  <c r="BB202" i="9"/>
  <c r="BB74" i="9"/>
  <c r="BA74" i="9"/>
  <c r="BA159" i="9"/>
  <c r="BB159" i="9"/>
  <c r="BA449" i="9"/>
  <c r="BB449" i="9"/>
  <c r="BB406" i="9"/>
  <c r="BA406" i="9"/>
  <c r="BB280" i="9"/>
  <c r="BA280" i="9"/>
  <c r="BA222" i="9"/>
  <c r="BB222" i="9"/>
  <c r="BA64" i="9"/>
  <c r="BB64" i="9"/>
  <c r="BB292" i="9"/>
  <c r="BA292" i="9"/>
  <c r="BB305" i="9"/>
  <c r="BA305" i="9"/>
  <c r="BB370" i="9"/>
  <c r="BA370" i="9"/>
  <c r="BA506" i="9"/>
  <c r="BB506" i="9"/>
  <c r="BA110" i="9"/>
  <c r="BB110" i="9"/>
  <c r="BA220" i="9"/>
  <c r="BB220" i="9"/>
  <c r="BB247" i="9"/>
  <c r="BA247" i="9"/>
  <c r="BB237" i="9"/>
  <c r="BA237" i="9"/>
  <c r="BB476" i="9"/>
  <c r="BA476" i="9"/>
  <c r="BB302" i="9"/>
  <c r="BA302" i="9"/>
  <c r="BA356" i="9"/>
  <c r="BB356" i="9"/>
  <c r="BA345" i="9"/>
  <c r="BB345" i="9"/>
  <c r="BA216" i="9"/>
  <c r="BB216" i="9"/>
  <c r="BB440" i="9"/>
  <c r="BA440" i="9"/>
  <c r="BA228" i="9"/>
  <c r="BB228" i="9"/>
  <c r="BB315" i="9"/>
  <c r="BA315" i="9"/>
  <c r="BB27" i="9"/>
  <c r="BA27" i="9"/>
  <c r="BA10" i="9"/>
  <c r="BB10" i="9"/>
  <c r="BH16" i="9"/>
  <c r="BG16" i="9"/>
  <c r="AU124" i="9"/>
  <c r="AV124" i="9"/>
  <c r="AV63" i="9"/>
  <c r="AU63" i="9"/>
  <c r="AU166" i="9"/>
  <c r="AV166" i="9"/>
  <c r="AV178" i="9"/>
  <c r="AU178" i="9"/>
  <c r="AU448" i="9"/>
  <c r="AV448" i="9"/>
  <c r="AU416" i="9"/>
  <c r="AV416" i="9"/>
  <c r="AU431" i="9"/>
  <c r="AV431" i="9"/>
  <c r="AU293" i="9"/>
  <c r="AV293" i="9"/>
  <c r="AU372" i="9"/>
  <c r="AV372" i="9"/>
  <c r="AV139" i="9"/>
  <c r="AU139" i="9"/>
  <c r="AU171" i="9"/>
  <c r="AV171" i="9"/>
  <c r="AV258" i="9"/>
  <c r="AU258" i="9"/>
  <c r="AU345" i="9"/>
  <c r="AV345" i="9"/>
  <c r="AU501" i="9"/>
  <c r="AV501" i="9"/>
  <c r="AU407" i="9"/>
  <c r="AV407" i="9"/>
  <c r="AV363" i="9"/>
  <c r="AU363" i="9"/>
  <c r="AV318" i="9"/>
  <c r="AU318" i="9"/>
  <c r="AU243" i="9"/>
  <c r="AV243" i="9"/>
  <c r="AU226" i="9"/>
  <c r="AV226" i="9"/>
  <c r="AV223" i="9"/>
  <c r="AU223" i="9"/>
  <c r="AV125" i="9"/>
  <c r="AU125" i="9"/>
  <c r="AU432" i="9"/>
  <c r="AV432" i="9"/>
  <c r="AU133" i="9"/>
  <c r="AV133" i="9"/>
  <c r="AV262" i="9"/>
  <c r="AU262" i="9"/>
  <c r="AU137" i="9"/>
  <c r="AV137" i="9"/>
  <c r="AV129" i="9"/>
  <c r="AU129" i="9"/>
  <c r="AV227" i="9"/>
  <c r="AU227" i="9"/>
  <c r="AU479" i="9"/>
  <c r="AV479" i="9"/>
  <c r="AU102" i="9"/>
  <c r="AV102" i="9"/>
  <c r="AU500" i="9"/>
  <c r="AV500" i="9"/>
  <c r="AV333" i="9"/>
  <c r="AU333" i="9"/>
  <c r="AU355" i="9"/>
  <c r="AV355" i="9"/>
  <c r="AV475" i="9"/>
  <c r="AU475" i="9"/>
  <c r="AU489" i="9"/>
  <c r="AV489" i="9"/>
  <c r="AU267" i="9"/>
  <c r="AV267" i="9"/>
  <c r="AV94" i="9"/>
  <c r="AU94" i="9"/>
  <c r="AV50" i="9"/>
  <c r="AU50" i="9"/>
  <c r="AV136" i="9"/>
  <c r="AU136" i="9"/>
  <c r="AU164" i="9"/>
  <c r="AV164" i="9"/>
  <c r="AU368" i="9"/>
  <c r="AV368" i="9"/>
  <c r="AV182" i="9"/>
  <c r="AU182" i="9"/>
  <c r="AU405" i="9"/>
  <c r="AV405" i="9"/>
  <c r="AV209" i="9"/>
  <c r="AU209" i="9"/>
  <c r="AU356" i="9"/>
  <c r="AV356" i="9"/>
  <c r="AV78" i="9"/>
  <c r="AU78" i="9"/>
  <c r="AV285" i="9"/>
  <c r="AU285" i="9"/>
  <c r="AU196" i="9"/>
  <c r="AV196" i="9"/>
  <c r="AU411" i="9"/>
  <c r="AV411" i="9"/>
  <c r="AV369" i="9"/>
  <c r="AU369" i="9"/>
  <c r="AV420" i="9"/>
  <c r="AU420" i="9"/>
  <c r="AV40" i="9"/>
  <c r="AU40" i="9"/>
  <c r="AV289" i="9"/>
  <c r="AU289" i="9"/>
  <c r="AU387" i="9"/>
  <c r="AV387" i="9"/>
  <c r="AU255" i="9"/>
  <c r="AV255" i="9"/>
  <c r="AU142" i="9"/>
  <c r="AV142" i="9"/>
  <c r="AV157" i="9"/>
  <c r="AU157" i="9"/>
  <c r="AU426" i="9"/>
  <c r="AV426" i="9"/>
  <c r="AV471" i="9"/>
  <c r="AU471" i="9"/>
  <c r="AV228" i="9"/>
  <c r="AU228" i="9"/>
  <c r="AU263" i="9"/>
  <c r="AV263" i="9"/>
  <c r="AV66" i="9"/>
  <c r="AU66" i="9"/>
  <c r="AU409" i="9"/>
  <c r="AV409" i="9"/>
  <c r="AV365" i="9"/>
  <c r="AU365" i="9"/>
  <c r="AV127" i="9"/>
  <c r="AU127" i="9"/>
  <c r="AU224" i="9"/>
  <c r="AV224" i="9"/>
  <c r="AV435" i="9"/>
  <c r="AU435" i="9"/>
  <c r="AU134" i="9"/>
  <c r="AV134" i="9"/>
  <c r="AV287" i="9"/>
  <c r="AU287" i="9"/>
  <c r="AV185" i="9"/>
  <c r="AU185" i="9"/>
  <c r="AV453" i="9"/>
  <c r="AU453" i="9"/>
  <c r="AU389" i="9"/>
  <c r="AV389" i="9"/>
  <c r="AU312" i="9"/>
  <c r="AV312" i="9"/>
  <c r="AV246" i="9"/>
  <c r="AU246" i="9"/>
  <c r="AV216" i="9"/>
  <c r="AU216" i="9"/>
  <c r="AV60" i="9"/>
  <c r="AU60" i="9"/>
  <c r="AU326" i="9"/>
  <c r="AV326" i="9"/>
  <c r="AV329" i="9"/>
  <c r="AU329" i="9"/>
  <c r="AU483" i="9"/>
  <c r="AV483" i="9"/>
  <c r="AU413" i="9"/>
  <c r="AV413" i="9"/>
  <c r="AV43" i="9"/>
  <c r="AU43" i="9"/>
  <c r="AU507" i="9"/>
  <c r="AV507" i="9"/>
  <c r="AV187" i="9"/>
  <c r="AU187" i="9"/>
  <c r="AU300" i="9"/>
  <c r="AV300" i="9"/>
  <c r="AV96" i="9"/>
  <c r="AU96" i="9"/>
  <c r="AV499" i="9"/>
  <c r="AU499" i="9"/>
  <c r="AU58" i="9"/>
  <c r="AV58" i="9"/>
  <c r="AV290" i="9"/>
  <c r="AU290" i="9"/>
  <c r="AV476" i="9"/>
  <c r="AU476" i="9"/>
  <c r="AV59" i="9"/>
  <c r="AU59" i="9"/>
  <c r="AU474" i="9"/>
  <c r="AV474" i="9"/>
  <c r="AV62" i="9"/>
  <c r="AU62" i="9"/>
  <c r="AV335" i="9"/>
  <c r="AU335" i="9"/>
  <c r="AU85" i="9"/>
  <c r="AV85" i="9"/>
  <c r="AU473" i="9"/>
  <c r="AV473" i="9"/>
  <c r="AV366" i="9"/>
  <c r="AU366" i="9"/>
  <c r="AU149" i="9"/>
  <c r="AV149" i="9"/>
  <c r="AV116" i="9"/>
  <c r="AU116" i="9"/>
  <c r="AU434" i="9"/>
  <c r="AV434" i="9"/>
  <c r="AU130" i="9"/>
  <c r="AV130" i="9"/>
  <c r="AU165" i="9"/>
  <c r="AV165" i="9"/>
  <c r="AV244" i="9"/>
  <c r="AU244" i="9"/>
  <c r="AV378" i="9"/>
  <c r="AU378" i="9"/>
  <c r="AU362" i="9"/>
  <c r="AV362" i="9"/>
  <c r="AU153" i="9"/>
  <c r="AV153" i="9"/>
  <c r="AV257" i="9"/>
  <c r="AU257" i="9"/>
  <c r="AU277" i="9"/>
  <c r="AV277" i="9"/>
  <c r="AV118" i="9"/>
  <c r="AU118" i="9"/>
  <c r="AV340" i="9"/>
  <c r="AU340" i="9"/>
  <c r="AU450" i="9"/>
  <c r="AV450" i="9"/>
  <c r="AV478" i="9"/>
  <c r="AU478" i="9"/>
  <c r="AV24" i="9"/>
  <c r="AU24" i="9"/>
  <c r="AU35" i="9"/>
  <c r="AV35" i="9"/>
  <c r="AV34" i="9"/>
  <c r="AU34" i="9"/>
  <c r="AU30" i="9"/>
  <c r="AV30" i="9"/>
  <c r="BB163" i="9"/>
  <c r="BA163" i="9"/>
  <c r="BA453" i="9"/>
  <c r="BB453" i="9"/>
  <c r="BA281" i="9"/>
  <c r="BB281" i="9"/>
  <c r="N387" i="9"/>
  <c r="O387" i="9"/>
  <c r="O354" i="9"/>
  <c r="N354" i="9"/>
  <c r="O185" i="9"/>
  <c r="N185" i="9"/>
  <c r="O507" i="9"/>
  <c r="N507" i="9"/>
  <c r="O43" i="9"/>
  <c r="N43" i="9"/>
  <c r="N255" i="9"/>
  <c r="O255" i="9"/>
  <c r="N56" i="9"/>
  <c r="O56" i="9"/>
  <c r="N251" i="9"/>
  <c r="O251" i="9"/>
  <c r="N314" i="9"/>
  <c r="O314" i="9"/>
  <c r="N401" i="9"/>
  <c r="O401" i="9"/>
  <c r="N444" i="9"/>
  <c r="O444" i="9"/>
  <c r="BG19" i="9"/>
  <c r="BH19" i="9"/>
  <c r="CT428" i="9"/>
  <c r="CU428" i="9"/>
  <c r="AV161" i="9"/>
  <c r="AU161" i="9"/>
  <c r="BA131" i="9"/>
  <c r="BB131" i="9"/>
  <c r="BB78" i="9"/>
  <c r="BA78" i="9"/>
  <c r="BA461" i="9"/>
  <c r="BB461" i="9"/>
  <c r="BB178" i="9"/>
  <c r="BA178" i="9"/>
  <c r="CR445" i="9"/>
  <c r="CQ445" i="9"/>
  <c r="CR145" i="9"/>
  <c r="CQ145" i="9"/>
  <c r="CR394" i="9"/>
  <c r="CQ394" i="9"/>
  <c r="CQ153" i="9"/>
  <c r="CR153" i="9"/>
  <c r="CQ495" i="9"/>
  <c r="CR495" i="9"/>
  <c r="CR104" i="9"/>
  <c r="CQ104" i="9"/>
  <c r="CR354" i="9"/>
  <c r="CQ354" i="9"/>
  <c r="CR366" i="9"/>
  <c r="CQ366" i="9"/>
  <c r="CQ466" i="9"/>
  <c r="CR466" i="9"/>
  <c r="CR309" i="9"/>
  <c r="CQ309" i="9"/>
  <c r="CQ364" i="9"/>
  <c r="CR364" i="9"/>
  <c r="CQ76" i="9"/>
  <c r="CR76" i="9"/>
  <c r="CR158" i="9"/>
  <c r="CQ158" i="9"/>
  <c r="CQ506" i="9"/>
  <c r="CR506" i="9"/>
  <c r="CR483" i="9"/>
  <c r="CQ483" i="9"/>
  <c r="CR109" i="9"/>
  <c r="CQ109" i="9"/>
  <c r="CR242" i="9"/>
  <c r="CQ242" i="9"/>
  <c r="CQ50" i="9"/>
  <c r="CR50" i="9"/>
  <c r="CQ499" i="9"/>
  <c r="CR499" i="9"/>
  <c r="CQ491" i="9"/>
  <c r="CR491" i="9"/>
  <c r="CQ225" i="9"/>
  <c r="CR225" i="9"/>
  <c r="CR97" i="9"/>
  <c r="CQ97" i="9"/>
  <c r="CR152" i="9"/>
  <c r="CQ152" i="9"/>
  <c r="CR166" i="9"/>
  <c r="CQ166" i="9"/>
  <c r="CR428" i="9"/>
  <c r="CQ428" i="9"/>
  <c r="CR306" i="9"/>
  <c r="CQ306" i="9"/>
  <c r="CR75" i="9"/>
  <c r="CQ75" i="9"/>
  <c r="CQ195" i="9"/>
  <c r="CR195" i="9"/>
  <c r="CR61" i="9"/>
  <c r="CQ61" i="9"/>
  <c r="CR363" i="9"/>
  <c r="CQ363" i="9"/>
  <c r="CR492" i="9"/>
  <c r="CQ492" i="9"/>
  <c r="CQ420" i="9"/>
  <c r="CR420" i="9"/>
  <c r="CQ223" i="9"/>
  <c r="CR223" i="9"/>
  <c r="CQ507" i="9"/>
  <c r="CR507" i="9"/>
  <c r="CQ69" i="9"/>
  <c r="CR69" i="9"/>
  <c r="CR123" i="9"/>
  <c r="CQ123" i="9"/>
  <c r="CQ115" i="9"/>
  <c r="CR115" i="9"/>
  <c r="CQ369" i="9"/>
  <c r="CR369" i="9"/>
  <c r="CR52" i="9"/>
  <c r="CQ52" i="9"/>
  <c r="CR55" i="9"/>
  <c r="CQ55" i="9"/>
  <c r="CQ281" i="9"/>
  <c r="CR281" i="9"/>
  <c r="CR95" i="9"/>
  <c r="CQ95" i="9"/>
  <c r="CR389" i="9"/>
  <c r="CQ389" i="9"/>
  <c r="CR162" i="9"/>
  <c r="CQ162" i="9"/>
  <c r="CQ464" i="9"/>
  <c r="CR464" i="9"/>
  <c r="CR321" i="9"/>
  <c r="CQ321" i="9"/>
  <c r="CQ174" i="9"/>
  <c r="CR174" i="9"/>
  <c r="CQ463" i="9"/>
  <c r="CR463" i="9"/>
  <c r="CQ450" i="9"/>
  <c r="CR450" i="9"/>
  <c r="CR455" i="9"/>
  <c r="CQ455" i="9"/>
  <c r="CQ239" i="9"/>
  <c r="CR239" i="9"/>
  <c r="CQ67" i="9"/>
  <c r="CR67" i="9"/>
  <c r="CQ173" i="9"/>
  <c r="CR173" i="9"/>
  <c r="CQ164" i="9"/>
  <c r="CR164" i="9"/>
  <c r="CQ302" i="9"/>
  <c r="CR302" i="9"/>
  <c r="CQ505" i="9"/>
  <c r="CR505" i="9"/>
  <c r="CR244" i="9"/>
  <c r="CQ244" i="9"/>
  <c r="CR100" i="9"/>
  <c r="CQ100" i="9"/>
  <c r="CQ292" i="9"/>
  <c r="CR292" i="9"/>
  <c r="CQ441" i="9"/>
  <c r="CR441" i="9"/>
  <c r="CQ92" i="9"/>
  <c r="CR92" i="9"/>
  <c r="CR496" i="9"/>
  <c r="CQ496" i="9"/>
  <c r="CQ108" i="9"/>
  <c r="CR108" i="9"/>
  <c r="CR290" i="9"/>
  <c r="CQ290" i="9"/>
  <c r="CQ454" i="9"/>
  <c r="CR454" i="9"/>
  <c r="CQ147" i="9"/>
  <c r="CR147" i="9"/>
  <c r="CQ488" i="9"/>
  <c r="CR488" i="9"/>
  <c r="CR154" i="9"/>
  <c r="CQ154" i="9"/>
  <c r="CR359" i="9"/>
  <c r="CQ359" i="9"/>
  <c r="CQ340" i="9"/>
  <c r="CR340" i="9"/>
  <c r="CR423" i="9"/>
  <c r="CQ423" i="9"/>
  <c r="CR287" i="9"/>
  <c r="CQ287" i="9"/>
  <c r="CR87" i="9"/>
  <c r="CQ87" i="9"/>
  <c r="CR476" i="9"/>
  <c r="CQ476" i="9"/>
  <c r="CR372" i="9"/>
  <c r="CQ372" i="9"/>
  <c r="CR204" i="9"/>
  <c r="CQ204" i="9"/>
  <c r="CQ266" i="9"/>
  <c r="CR266" i="9"/>
  <c r="CR501" i="9"/>
  <c r="CQ501" i="9"/>
  <c r="CQ415" i="9"/>
  <c r="CR415" i="9"/>
  <c r="CR373" i="9"/>
  <c r="CQ373" i="9"/>
  <c r="CQ139" i="9"/>
  <c r="CR139" i="9"/>
  <c r="CR136" i="9"/>
  <c r="CQ136" i="9"/>
  <c r="CR256" i="9"/>
  <c r="CQ256" i="9"/>
  <c r="CQ480" i="9"/>
  <c r="CR480" i="9"/>
  <c r="CR182" i="9"/>
  <c r="CQ182" i="9"/>
  <c r="CQ258" i="9"/>
  <c r="CR258" i="9"/>
  <c r="CQ335" i="9"/>
  <c r="CR335" i="9"/>
  <c r="CR333" i="9"/>
  <c r="CQ333" i="9"/>
  <c r="CQ208" i="9"/>
  <c r="CR208" i="9"/>
  <c r="CQ196" i="9"/>
  <c r="CR196" i="9"/>
  <c r="CQ157" i="9"/>
  <c r="CR157" i="9"/>
  <c r="CQ91" i="9"/>
  <c r="CR91" i="9"/>
  <c r="CR471" i="9"/>
  <c r="CQ471" i="9"/>
  <c r="CR209" i="9"/>
  <c r="CQ209" i="9"/>
  <c r="CR280" i="9"/>
  <c r="CQ280" i="9"/>
  <c r="CQ409" i="9"/>
  <c r="CR409" i="9"/>
  <c r="CR456" i="9"/>
  <c r="CQ456" i="9"/>
  <c r="CR149" i="9"/>
  <c r="CQ149" i="9"/>
  <c r="CR82" i="9"/>
  <c r="CQ82" i="9"/>
  <c r="CR261" i="9"/>
  <c r="CQ261" i="9"/>
  <c r="CQ183" i="9"/>
  <c r="CR183" i="9"/>
  <c r="CR316" i="9"/>
  <c r="CQ316" i="9"/>
  <c r="CQ410" i="9"/>
  <c r="CR410" i="9"/>
  <c r="CR151" i="9"/>
  <c r="CQ151" i="9"/>
  <c r="CR188" i="9"/>
  <c r="CQ188" i="9"/>
  <c r="CR440" i="9"/>
  <c r="CQ440" i="9"/>
  <c r="CR356" i="9"/>
  <c r="CQ356" i="9"/>
  <c r="CR277" i="9"/>
  <c r="CQ277" i="9"/>
  <c r="CR285" i="9"/>
  <c r="CQ285" i="9"/>
  <c r="CR355" i="9"/>
  <c r="CQ355" i="9"/>
  <c r="CQ465" i="9"/>
  <c r="CR465" i="9"/>
  <c r="CR33" i="9"/>
  <c r="CQ33" i="9"/>
  <c r="AU92" i="9"/>
  <c r="AV92" i="9"/>
  <c r="AU376" i="9"/>
  <c r="AV376" i="9"/>
  <c r="BB66" i="9"/>
  <c r="BA66" i="9"/>
  <c r="BB209" i="9"/>
  <c r="BA209" i="9"/>
  <c r="BA157" i="9"/>
  <c r="BB157" i="9"/>
  <c r="BB94" i="9"/>
  <c r="BA94" i="9"/>
  <c r="BA339" i="9"/>
  <c r="BB339" i="9"/>
  <c r="O309" i="9"/>
  <c r="N309" i="9"/>
  <c r="N337" i="9"/>
  <c r="O337" i="9"/>
  <c r="N419" i="9"/>
  <c r="O419" i="9"/>
  <c r="N92" i="9"/>
  <c r="O92" i="9"/>
  <c r="N467" i="9"/>
  <c r="O467" i="9"/>
  <c r="O378" i="9"/>
  <c r="N378" i="9"/>
  <c r="O215" i="9"/>
  <c r="N215" i="9"/>
  <c r="O163" i="9"/>
  <c r="N163" i="9"/>
  <c r="N486" i="9"/>
  <c r="O486" i="9"/>
  <c r="N162" i="9"/>
  <c r="O162" i="9"/>
  <c r="N452" i="9"/>
  <c r="O452" i="9"/>
  <c r="O312" i="9"/>
  <c r="N312" i="9"/>
  <c r="N454" i="9"/>
  <c r="O454" i="9"/>
  <c r="O480" i="9"/>
  <c r="N480" i="9"/>
  <c r="N236" i="9"/>
  <c r="O236" i="9"/>
  <c r="N125" i="9"/>
  <c r="O125" i="9"/>
  <c r="N504" i="9"/>
  <c r="O504" i="9"/>
  <c r="N191" i="9"/>
  <c r="O191" i="9"/>
  <c r="O54" i="9"/>
  <c r="N54" i="9"/>
  <c r="N324" i="9"/>
  <c r="O324" i="9"/>
  <c r="O88" i="9"/>
  <c r="N88" i="9"/>
  <c r="N240" i="9"/>
  <c r="O240" i="9"/>
  <c r="N239" i="9"/>
  <c r="O239" i="9"/>
  <c r="O311" i="9"/>
  <c r="N311" i="9"/>
  <c r="N229" i="9"/>
  <c r="O229" i="9"/>
  <c r="O109" i="9"/>
  <c r="N109" i="9"/>
  <c r="CK226" i="9"/>
  <c r="CL226" i="9"/>
  <c r="CK458" i="9"/>
  <c r="CL458" i="9"/>
  <c r="CL365" i="9"/>
  <c r="CK365" i="9"/>
  <c r="CL503" i="9"/>
  <c r="CK503" i="9"/>
  <c r="CL350" i="9"/>
  <c r="CK350" i="9"/>
  <c r="CK412" i="9"/>
  <c r="CL412" i="9"/>
  <c r="CL357" i="9"/>
  <c r="CK357" i="9"/>
  <c r="CL310" i="9"/>
  <c r="CK310" i="9"/>
  <c r="CL93" i="9"/>
  <c r="CK93" i="9"/>
  <c r="CL164" i="9"/>
  <c r="CK164" i="9"/>
  <c r="CK138" i="9"/>
  <c r="CL138" i="9"/>
  <c r="CL170" i="9"/>
  <c r="CK170" i="9"/>
  <c r="CK236" i="9"/>
  <c r="CL236" i="9"/>
  <c r="CK117" i="9"/>
  <c r="CL117" i="9"/>
  <c r="CK426" i="9"/>
  <c r="CL426" i="9"/>
  <c r="CL230" i="9"/>
  <c r="CK230" i="9"/>
  <c r="CL202" i="9"/>
  <c r="CK202" i="9"/>
  <c r="CL454" i="9"/>
  <c r="CK454" i="9"/>
  <c r="CL244" i="9"/>
  <c r="CK244" i="9"/>
  <c r="CK383" i="9"/>
  <c r="CL383" i="9"/>
  <c r="CL107" i="9"/>
  <c r="CK107" i="9"/>
  <c r="CL248" i="9"/>
  <c r="CK248" i="9"/>
  <c r="CK495" i="9"/>
  <c r="CL495" i="9"/>
  <c r="CL455" i="9"/>
  <c r="CK455" i="9"/>
  <c r="CL346" i="9"/>
  <c r="CK346" i="9"/>
  <c r="CL462" i="9"/>
  <c r="CK462" i="9"/>
  <c r="CL354" i="9"/>
  <c r="CK354" i="9"/>
  <c r="CK457" i="9"/>
  <c r="CL457" i="9"/>
  <c r="CK351" i="9"/>
  <c r="CL351" i="9"/>
  <c r="CK482" i="9"/>
  <c r="CL482" i="9"/>
  <c r="CL405" i="9"/>
  <c r="CK405" i="9"/>
  <c r="CK64" i="9"/>
  <c r="CL64" i="9"/>
  <c r="CL277" i="9"/>
  <c r="CK277" i="9"/>
  <c r="CK382" i="9"/>
  <c r="CL382" i="9"/>
  <c r="CK506" i="9"/>
  <c r="CL506" i="9"/>
  <c r="CL54" i="9"/>
  <c r="CK54" i="9"/>
  <c r="CK289" i="9"/>
  <c r="CL289" i="9"/>
  <c r="CK84" i="9"/>
  <c r="CL84" i="9"/>
  <c r="CK181" i="9"/>
  <c r="CL181" i="9"/>
  <c r="CK232" i="9"/>
  <c r="CL232" i="9"/>
  <c r="CK245" i="9"/>
  <c r="CL245" i="9"/>
  <c r="CL275" i="9"/>
  <c r="CK275" i="9"/>
  <c r="CL209" i="9"/>
  <c r="CK209" i="9"/>
  <c r="CK399" i="9"/>
  <c r="CL399" i="9"/>
  <c r="CK411" i="9"/>
  <c r="CL411" i="9"/>
  <c r="CK430" i="9"/>
  <c r="CL430" i="9"/>
  <c r="CL491" i="9"/>
  <c r="CK491" i="9"/>
  <c r="CL343" i="9"/>
  <c r="CK343" i="9"/>
  <c r="CK431" i="9"/>
  <c r="CL431" i="9"/>
  <c r="CL375" i="9"/>
  <c r="CK375" i="9"/>
  <c r="CK268" i="9"/>
  <c r="CL268" i="9"/>
  <c r="CK73" i="9"/>
  <c r="CL73" i="9"/>
  <c r="CL466" i="9"/>
  <c r="CK466" i="9"/>
  <c r="CK406" i="9"/>
  <c r="CL406" i="9"/>
  <c r="CL59" i="9"/>
  <c r="CK59" i="9"/>
  <c r="CL102" i="9"/>
  <c r="CK102" i="9"/>
  <c r="CL494" i="9"/>
  <c r="CK494" i="9"/>
  <c r="CK234" i="9"/>
  <c r="CL234" i="9"/>
  <c r="CL363" i="9"/>
  <c r="CK363" i="9"/>
  <c r="CK313" i="9"/>
  <c r="CL313" i="9"/>
  <c r="CL303" i="9"/>
  <c r="CK303" i="9"/>
  <c r="CK254" i="9"/>
  <c r="CL254" i="9"/>
  <c r="CK50" i="9"/>
  <c r="CL50" i="9"/>
  <c r="CK48" i="9"/>
  <c r="CL48" i="9"/>
  <c r="CL253" i="9"/>
  <c r="CK253" i="9"/>
  <c r="CK505" i="9"/>
  <c r="CL505" i="9"/>
  <c r="CL476" i="9"/>
  <c r="CK476" i="9"/>
  <c r="CK171" i="9"/>
  <c r="CL171" i="9"/>
  <c r="CK371" i="9"/>
  <c r="CL371" i="9"/>
  <c r="CL273" i="9"/>
  <c r="CK273" i="9"/>
  <c r="CK160" i="9"/>
  <c r="CL160" i="9"/>
  <c r="CL501" i="9"/>
  <c r="CK501" i="9"/>
  <c r="CK456" i="9"/>
  <c r="CL456" i="9"/>
  <c r="CK423" i="9"/>
  <c r="CL423" i="9"/>
  <c r="CK241" i="9"/>
  <c r="CL241" i="9"/>
  <c r="CL43" i="9"/>
  <c r="CK43" i="9"/>
  <c r="CL443" i="9"/>
  <c r="CK443" i="9"/>
  <c r="CK410" i="9"/>
  <c r="CL410" i="9"/>
  <c r="CK65" i="9"/>
  <c r="CL65" i="9"/>
  <c r="CK111" i="9"/>
  <c r="CL111" i="9"/>
  <c r="CK302" i="9"/>
  <c r="CL302" i="9"/>
  <c r="CL338" i="9"/>
  <c r="CK338" i="9"/>
  <c r="CL214" i="9"/>
  <c r="CK214" i="9"/>
  <c r="CK440" i="9"/>
  <c r="CL440" i="9"/>
  <c r="CL114" i="9"/>
  <c r="CK114" i="9"/>
  <c r="CK96" i="9"/>
  <c r="CL96" i="9"/>
  <c r="CL270" i="9"/>
  <c r="CK270" i="9"/>
  <c r="CK408" i="9"/>
  <c r="CL408" i="9"/>
  <c r="CL404" i="9"/>
  <c r="CK404" i="9"/>
  <c r="CK149" i="9"/>
  <c r="CL149" i="9"/>
  <c r="CK402" i="9"/>
  <c r="CL402" i="9"/>
  <c r="CK485" i="9"/>
  <c r="CL485" i="9"/>
  <c r="CL201" i="9"/>
  <c r="CK201" i="9"/>
  <c r="CK493" i="9"/>
  <c r="CL493" i="9"/>
  <c r="CL79" i="9"/>
  <c r="CK79" i="9"/>
  <c r="AU359" i="9"/>
  <c r="AV359" i="9"/>
  <c r="N166" i="9"/>
  <c r="O166" i="9"/>
  <c r="BZ302" i="9"/>
  <c r="BY302" i="9"/>
  <c r="BY108" i="9"/>
  <c r="BZ108" i="9"/>
  <c r="BZ462" i="9"/>
  <c r="BY462" i="9"/>
  <c r="BZ347" i="9"/>
  <c r="BY347" i="9"/>
  <c r="BY496" i="9"/>
  <c r="BZ496" i="9"/>
  <c r="BY444" i="9"/>
  <c r="BZ444" i="9"/>
  <c r="BZ89" i="9"/>
  <c r="BY89" i="9"/>
  <c r="BZ218" i="9"/>
  <c r="BY218" i="9"/>
  <c r="BZ39" i="9"/>
  <c r="BY39" i="9"/>
  <c r="BZ455" i="9"/>
  <c r="BY455" i="9"/>
  <c r="BZ300" i="9"/>
  <c r="BY300" i="9"/>
  <c r="BZ161" i="9"/>
  <c r="BY161" i="9"/>
  <c r="BZ368" i="9"/>
  <c r="BY368" i="9"/>
  <c r="BY272" i="9"/>
  <c r="BZ272" i="9"/>
  <c r="BY102" i="9"/>
  <c r="BZ102" i="9"/>
  <c r="BZ362" i="9"/>
  <c r="BY362" i="9"/>
  <c r="BY395" i="9"/>
  <c r="BZ395" i="9"/>
  <c r="BY206" i="9"/>
  <c r="BZ206" i="9"/>
  <c r="BZ61" i="9"/>
  <c r="BY61" i="9"/>
  <c r="BZ62" i="9"/>
  <c r="BY62" i="9"/>
  <c r="BZ477" i="9"/>
  <c r="BY477" i="9"/>
  <c r="BY254" i="9"/>
  <c r="BZ254" i="9"/>
  <c r="BY104" i="9"/>
  <c r="BZ104" i="9"/>
  <c r="BZ175" i="9"/>
  <c r="BY175" i="9"/>
  <c r="BY242" i="9"/>
  <c r="BZ242" i="9"/>
  <c r="BY443" i="9"/>
  <c r="BZ443" i="9"/>
  <c r="BY394" i="9"/>
  <c r="BZ394" i="9"/>
  <c r="BZ454" i="9"/>
  <c r="BY454" i="9"/>
  <c r="BZ268" i="9"/>
  <c r="BY268" i="9"/>
  <c r="BZ486" i="9"/>
  <c r="BY486" i="9"/>
  <c r="BY322" i="9"/>
  <c r="BZ322" i="9"/>
  <c r="BZ490" i="9"/>
  <c r="BY490" i="9"/>
  <c r="BY470" i="9"/>
  <c r="BZ470" i="9"/>
  <c r="BZ189" i="9"/>
  <c r="BY189" i="9"/>
  <c r="BZ192" i="9"/>
  <c r="BY192" i="9"/>
  <c r="BZ363" i="9"/>
  <c r="BY363" i="9"/>
  <c r="BY132" i="9"/>
  <c r="BZ132" i="9"/>
  <c r="BZ53" i="9"/>
  <c r="BY53" i="9"/>
  <c r="BY357" i="9"/>
  <c r="BZ357" i="9"/>
  <c r="BZ431" i="9"/>
  <c r="BY431" i="9"/>
  <c r="BY75" i="9"/>
  <c r="BZ75" i="9"/>
  <c r="BZ82" i="9"/>
  <c r="BY82" i="9"/>
  <c r="BY113" i="9"/>
  <c r="BZ113" i="9"/>
  <c r="BZ135" i="9"/>
  <c r="BY135" i="9"/>
  <c r="BZ141" i="9"/>
  <c r="BY141" i="9"/>
  <c r="BY143" i="9"/>
  <c r="BZ143" i="9"/>
  <c r="BZ111" i="9"/>
  <c r="BY111" i="9"/>
  <c r="BZ105" i="9"/>
  <c r="BY105" i="9"/>
  <c r="BY264" i="9"/>
  <c r="BZ264" i="9"/>
  <c r="BY172" i="9"/>
  <c r="BZ172" i="9"/>
  <c r="BZ266" i="9"/>
  <c r="BY266" i="9"/>
  <c r="BY222" i="9"/>
  <c r="BZ222" i="9"/>
  <c r="BZ349" i="9"/>
  <c r="BY349" i="9"/>
  <c r="BZ459" i="9"/>
  <c r="BY459" i="9"/>
  <c r="BY468" i="9"/>
  <c r="BZ468" i="9"/>
  <c r="BY241" i="9"/>
  <c r="BZ241" i="9"/>
  <c r="BZ504" i="9"/>
  <c r="BY504" i="9"/>
  <c r="BY398" i="9"/>
  <c r="BZ398" i="9"/>
  <c r="BZ287" i="9"/>
  <c r="BY287" i="9"/>
  <c r="BZ505" i="9"/>
  <c r="BY505" i="9"/>
  <c r="BY291" i="9"/>
  <c r="BZ291" i="9"/>
  <c r="BY158" i="9"/>
  <c r="BZ158" i="9"/>
  <c r="BZ297" i="9"/>
  <c r="BY297" i="9"/>
  <c r="BY494" i="9"/>
  <c r="BZ494" i="9"/>
  <c r="BY404" i="9"/>
  <c r="BZ404" i="9"/>
  <c r="BZ411" i="9"/>
  <c r="BY411" i="9"/>
  <c r="BY498" i="9"/>
  <c r="BZ498" i="9"/>
  <c r="BY251" i="9"/>
  <c r="BZ251" i="9"/>
  <c r="BZ48" i="9"/>
  <c r="BY48" i="9"/>
  <c r="BZ485" i="9"/>
  <c r="BY485" i="9"/>
  <c r="BY224" i="9"/>
  <c r="BZ224" i="9"/>
  <c r="BY250" i="9"/>
  <c r="BZ250" i="9"/>
  <c r="BY389" i="9"/>
  <c r="BZ389" i="9"/>
  <c r="BZ148" i="9"/>
  <c r="BY148" i="9"/>
  <c r="BY212" i="9"/>
  <c r="BZ212" i="9"/>
  <c r="BZ433" i="9"/>
  <c r="BY433" i="9"/>
  <c r="BY112" i="9"/>
  <c r="BZ112" i="9"/>
  <c r="BY186" i="9"/>
  <c r="BZ186" i="9"/>
  <c r="BZ381" i="9"/>
  <c r="BY381" i="9"/>
  <c r="BY493" i="9"/>
  <c r="BZ493" i="9"/>
  <c r="BZ52" i="9"/>
  <c r="BY52" i="9"/>
  <c r="BY274" i="9"/>
  <c r="BZ274" i="9"/>
  <c r="BZ281" i="9"/>
  <c r="BY281" i="9"/>
  <c r="BZ289" i="9"/>
  <c r="BY289" i="9"/>
  <c r="BZ293" i="9"/>
  <c r="BY293" i="9"/>
  <c r="BY96" i="9"/>
  <c r="BZ96" i="9"/>
  <c r="BY487" i="9"/>
  <c r="BZ487" i="9"/>
  <c r="BY497" i="9"/>
  <c r="BZ497" i="9"/>
  <c r="BY361" i="9"/>
  <c r="BZ361" i="9"/>
  <c r="BY320" i="9"/>
  <c r="BZ320" i="9"/>
  <c r="BZ421" i="9"/>
  <c r="BY421" i="9"/>
  <c r="BZ467" i="9"/>
  <c r="BY467" i="9"/>
  <c r="BZ188" i="9"/>
  <c r="BY188" i="9"/>
  <c r="BZ216" i="9"/>
  <c r="BY216" i="9"/>
  <c r="BZ210" i="9"/>
  <c r="BY210" i="9"/>
  <c r="BZ339" i="9"/>
  <c r="BY339" i="9"/>
  <c r="BZ483" i="9"/>
  <c r="BY483" i="9"/>
  <c r="BY507" i="9"/>
  <c r="BZ507" i="9"/>
  <c r="BZ397" i="9"/>
  <c r="BY397" i="9"/>
  <c r="BY299" i="9"/>
  <c r="BZ299" i="9"/>
  <c r="BY119" i="9"/>
  <c r="BZ119" i="9"/>
  <c r="BY87" i="9"/>
  <c r="BZ87" i="9"/>
  <c r="BZ76" i="9"/>
  <c r="BY76" i="9"/>
  <c r="BZ232" i="9"/>
  <c r="BY232" i="9"/>
  <c r="BY499" i="9"/>
  <c r="BZ499" i="9"/>
  <c r="BY90" i="9"/>
  <c r="BZ90" i="9"/>
  <c r="BY405" i="9"/>
  <c r="BZ405" i="9"/>
  <c r="BZ437" i="9"/>
  <c r="BY437" i="9"/>
  <c r="BZ440" i="9"/>
  <c r="BY440" i="9"/>
  <c r="BY478" i="9"/>
  <c r="BZ478" i="9"/>
  <c r="AA37" i="9"/>
  <c r="Z37" i="9"/>
  <c r="AU143" i="9"/>
  <c r="AV143" i="9"/>
  <c r="BB471" i="9"/>
  <c r="BA471" i="9"/>
  <c r="BB505" i="9"/>
  <c r="BA505" i="9"/>
  <c r="BA170" i="9"/>
  <c r="BB170" i="9"/>
  <c r="O130" i="9"/>
  <c r="N130" i="9"/>
  <c r="O195" i="9"/>
  <c r="N195" i="9"/>
  <c r="N505" i="9"/>
  <c r="O505" i="9"/>
  <c r="O126" i="9"/>
  <c r="N126" i="9"/>
  <c r="N432" i="9"/>
  <c r="O432" i="9"/>
  <c r="O242" i="9"/>
  <c r="N242" i="9"/>
  <c r="N213" i="9"/>
  <c r="O213" i="9"/>
  <c r="O434" i="9"/>
  <c r="N434" i="9"/>
  <c r="N194" i="9"/>
  <c r="O194" i="9"/>
  <c r="O42" i="9"/>
  <c r="N42" i="9"/>
  <c r="O187" i="9"/>
  <c r="N187" i="9"/>
  <c r="N50" i="9"/>
  <c r="O50" i="9"/>
  <c r="O460" i="9"/>
  <c r="N460" i="9"/>
  <c r="O481" i="9"/>
  <c r="N481" i="9"/>
  <c r="O350" i="9"/>
  <c r="N350" i="9"/>
  <c r="O473" i="9"/>
  <c r="N473" i="9"/>
  <c r="O477" i="9"/>
  <c r="N477" i="9"/>
  <c r="BE24" i="9"/>
  <c r="BD24" i="9"/>
  <c r="CT36" i="9"/>
  <c r="CU36" i="9"/>
  <c r="BW49" i="9"/>
  <c r="BV49" i="9"/>
  <c r="BQ11" i="9"/>
  <c r="BP11" i="9"/>
  <c r="BW157" i="9"/>
  <c r="BV157" i="9"/>
  <c r="BV164" i="9"/>
  <c r="BW164" i="9"/>
  <c r="CL11" i="9"/>
  <c r="CK11" i="9"/>
  <c r="CT23" i="9"/>
  <c r="CU23" i="9"/>
  <c r="DD22" i="9"/>
  <c r="DC22" i="9"/>
  <c r="BV199" i="9"/>
  <c r="BW199" i="9"/>
  <c r="U496" i="9"/>
  <c r="T496" i="9"/>
  <c r="CN23" i="9"/>
  <c r="CO23" i="9"/>
  <c r="CK16" i="9"/>
  <c r="CL16" i="9"/>
  <c r="DD11" i="9"/>
  <c r="DC11" i="9"/>
  <c r="BW414" i="9"/>
  <c r="BV414" i="9"/>
  <c r="R11" i="9"/>
  <c r="Q11" i="9"/>
  <c r="AG29" i="9"/>
  <c r="AF29" i="9"/>
  <c r="U342" i="9"/>
  <c r="T342" i="9"/>
  <c r="T216" i="9"/>
  <c r="U216" i="9"/>
  <c r="U335" i="9"/>
  <c r="T335" i="9"/>
  <c r="U467" i="9"/>
  <c r="T467" i="9"/>
  <c r="U211" i="9"/>
  <c r="T211" i="9"/>
  <c r="T377" i="9"/>
  <c r="U377" i="9"/>
  <c r="U203" i="9"/>
  <c r="T203" i="9"/>
  <c r="T282" i="9"/>
  <c r="U282" i="9"/>
  <c r="U194" i="9"/>
  <c r="T194" i="9"/>
  <c r="U95" i="9"/>
  <c r="T95" i="9"/>
  <c r="T145" i="9"/>
  <c r="U145" i="9"/>
  <c r="T183" i="9"/>
  <c r="U183" i="9"/>
  <c r="T507" i="9"/>
  <c r="U507" i="9"/>
  <c r="T503" i="9"/>
  <c r="U503" i="9"/>
  <c r="T71" i="9"/>
  <c r="U71" i="9"/>
  <c r="AJ12" i="9"/>
  <c r="AI12" i="9"/>
  <c r="AG35" i="9"/>
  <c r="AF35" i="9"/>
  <c r="BV473" i="9"/>
  <c r="BW473" i="9"/>
  <c r="Q17" i="9"/>
  <c r="R17" i="9"/>
  <c r="AG16" i="9"/>
  <c r="AF16" i="9"/>
  <c r="AF34" i="9"/>
  <c r="AG34" i="9"/>
  <c r="T222" i="9"/>
  <c r="U222" i="9"/>
  <c r="U411" i="9"/>
  <c r="T411" i="9"/>
  <c r="U80" i="9"/>
  <c r="T80" i="9"/>
  <c r="T214" i="9"/>
  <c r="U214" i="9"/>
  <c r="T201" i="9"/>
  <c r="U201" i="9"/>
  <c r="T482" i="9"/>
  <c r="U482" i="9"/>
  <c r="T219" i="9"/>
  <c r="U219" i="9"/>
  <c r="T141" i="9"/>
  <c r="U141" i="9"/>
  <c r="T139" i="9"/>
  <c r="U139" i="9"/>
  <c r="T240" i="9"/>
  <c r="U240" i="9"/>
  <c r="U267" i="9"/>
  <c r="T267" i="9"/>
  <c r="T327" i="9"/>
  <c r="U327" i="9"/>
  <c r="U271" i="9"/>
  <c r="T271" i="9"/>
  <c r="T109" i="9"/>
  <c r="U109" i="9"/>
  <c r="T89" i="9"/>
  <c r="U89" i="9"/>
  <c r="AG14" i="9"/>
  <c r="AF14" i="9"/>
  <c r="U478" i="9"/>
  <c r="T478" i="9"/>
  <c r="T215" i="9"/>
  <c r="U215" i="9"/>
  <c r="T356" i="9"/>
  <c r="U356" i="9"/>
  <c r="U68" i="9"/>
  <c r="T68" i="9"/>
  <c r="T151" i="9"/>
  <c r="U151" i="9"/>
  <c r="T472" i="9"/>
  <c r="U472" i="9"/>
  <c r="T181" i="9"/>
  <c r="U181" i="9"/>
  <c r="T67" i="9"/>
  <c r="U67" i="9"/>
  <c r="U455" i="9"/>
  <c r="T455" i="9"/>
  <c r="U149" i="9"/>
  <c r="T149" i="9"/>
  <c r="U373" i="9"/>
  <c r="T373" i="9"/>
  <c r="U444" i="9"/>
  <c r="T444" i="9"/>
  <c r="U229" i="9"/>
  <c r="T229" i="9"/>
  <c r="T305" i="9"/>
  <c r="U305" i="9"/>
  <c r="T81" i="9"/>
  <c r="U81" i="9"/>
  <c r="CL36" i="9"/>
  <c r="CK36" i="9"/>
  <c r="AC35" i="9"/>
  <c r="AD35" i="9"/>
  <c r="AD31" i="9"/>
  <c r="AC31" i="9"/>
  <c r="T340" i="9"/>
  <c r="U340" i="9"/>
  <c r="U174" i="9"/>
  <c r="T174" i="9"/>
  <c r="U153" i="9"/>
  <c r="T153" i="9"/>
  <c r="U384" i="9"/>
  <c r="T384" i="9"/>
  <c r="U286" i="9"/>
  <c r="T286" i="9"/>
  <c r="T83" i="9"/>
  <c r="U83" i="9"/>
  <c r="U195" i="9"/>
  <c r="T195" i="9"/>
  <c r="AG37" i="9"/>
  <c r="AF37" i="9"/>
  <c r="AF36" i="9"/>
  <c r="AG36" i="9"/>
  <c r="U392" i="9"/>
  <c r="T392" i="9"/>
  <c r="U208" i="9"/>
  <c r="T208" i="9"/>
  <c r="T258" i="9"/>
  <c r="U258" i="9"/>
  <c r="U58" i="9"/>
  <c r="T58" i="9"/>
  <c r="AI13" i="9"/>
  <c r="AJ13" i="9"/>
  <c r="AA30" i="9"/>
  <c r="Z30" i="9"/>
  <c r="T493" i="9"/>
  <c r="U493" i="9"/>
  <c r="T292" i="9"/>
  <c r="U292" i="9"/>
  <c r="U474" i="9"/>
  <c r="T474" i="9"/>
  <c r="U347" i="9"/>
  <c r="T347" i="9"/>
  <c r="U111" i="9"/>
  <c r="T111" i="9"/>
  <c r="CE430" i="9"/>
  <c r="CF430" i="9"/>
  <c r="CF155" i="9"/>
  <c r="CE155" i="9"/>
  <c r="CE449" i="9"/>
  <c r="CF449" i="9"/>
  <c r="CF301" i="9"/>
  <c r="CE301" i="9"/>
  <c r="CF490" i="9"/>
  <c r="CE490" i="9"/>
  <c r="CE372" i="9"/>
  <c r="CF372" i="9"/>
  <c r="CE157" i="9"/>
  <c r="CF157" i="9"/>
  <c r="CE151" i="9"/>
  <c r="CF151" i="9"/>
  <c r="CF69" i="9"/>
  <c r="CE69" i="9"/>
  <c r="CE84" i="9"/>
  <c r="CF84" i="9"/>
  <c r="CF225" i="9"/>
  <c r="CE225" i="9"/>
  <c r="CE110" i="9"/>
  <c r="CF110" i="9"/>
  <c r="CF353" i="9"/>
  <c r="CE353" i="9"/>
  <c r="CE271" i="9"/>
  <c r="CF271" i="9"/>
  <c r="CF473" i="9"/>
  <c r="CE473" i="9"/>
  <c r="CE319" i="9"/>
  <c r="CF319" i="9"/>
  <c r="CW30" i="9"/>
  <c r="CX30" i="9"/>
  <c r="CF411" i="9"/>
  <c r="CE411" i="9"/>
  <c r="CE409" i="9"/>
  <c r="CF409" i="9"/>
  <c r="CE307" i="9"/>
  <c r="CF307" i="9"/>
  <c r="CE188" i="9"/>
  <c r="CF188" i="9"/>
  <c r="CF326" i="9"/>
  <c r="CE326" i="9"/>
  <c r="CE474" i="9"/>
  <c r="CF474" i="9"/>
  <c r="CF407" i="9"/>
  <c r="CE407" i="9"/>
  <c r="CE260" i="9"/>
  <c r="CF260" i="9"/>
  <c r="CF351" i="9"/>
  <c r="CE351" i="9"/>
  <c r="CE183" i="9"/>
  <c r="CF183" i="9"/>
  <c r="CF76" i="9"/>
  <c r="CE76" i="9"/>
  <c r="CF431" i="9"/>
  <c r="CE431" i="9"/>
  <c r="CF56" i="9"/>
  <c r="CE56" i="9"/>
  <c r="CE435" i="9"/>
  <c r="CF435" i="9"/>
  <c r="CE54" i="9"/>
  <c r="CF54" i="9"/>
  <c r="CF187" i="9"/>
  <c r="CE187" i="9"/>
  <c r="CE498" i="9"/>
  <c r="CF498" i="9"/>
  <c r="CF396" i="9"/>
  <c r="CE396" i="9"/>
  <c r="CF85" i="9"/>
  <c r="CE85" i="9"/>
  <c r="CF92" i="9"/>
  <c r="CE92" i="9"/>
  <c r="CF325" i="9"/>
  <c r="CE325" i="9"/>
  <c r="CF130" i="9"/>
  <c r="CE130" i="9"/>
  <c r="CF270" i="9"/>
  <c r="CE270" i="9"/>
  <c r="CF354" i="9"/>
  <c r="CE354" i="9"/>
  <c r="CE237" i="9"/>
  <c r="CF237" i="9"/>
  <c r="CE443" i="9"/>
  <c r="CF443" i="9"/>
  <c r="CF207" i="9"/>
  <c r="CE207" i="9"/>
  <c r="CE283" i="9"/>
  <c r="CF283" i="9"/>
  <c r="CF41" i="9"/>
  <c r="CE41" i="9"/>
  <c r="CF484" i="9"/>
  <c r="CE484" i="9"/>
  <c r="CE71" i="9"/>
  <c r="CF71" i="9"/>
  <c r="CF450" i="9"/>
  <c r="CE450" i="9"/>
  <c r="CE392" i="9"/>
  <c r="CF392" i="9"/>
  <c r="CF378" i="9"/>
  <c r="CE378" i="9"/>
  <c r="CE395" i="9"/>
  <c r="CF395" i="9"/>
  <c r="CE184" i="9"/>
  <c r="CF184" i="9"/>
  <c r="CF245" i="9"/>
  <c r="CE245" i="9"/>
  <c r="CE476" i="9"/>
  <c r="CF476" i="9"/>
  <c r="CF74" i="9"/>
  <c r="CE74" i="9"/>
  <c r="CE368" i="9"/>
  <c r="CF368" i="9"/>
  <c r="CE293" i="9"/>
  <c r="CF293" i="9"/>
  <c r="CE267" i="9"/>
  <c r="CF267" i="9"/>
  <c r="CE294" i="9"/>
  <c r="CF294" i="9"/>
  <c r="CE47" i="9"/>
  <c r="CF47" i="9"/>
  <c r="CF303" i="9"/>
  <c r="CE303" i="9"/>
  <c r="CE16" i="9"/>
  <c r="CF16" i="9"/>
  <c r="CF415" i="9"/>
  <c r="CE415" i="9"/>
  <c r="CF321" i="9"/>
  <c r="CE321" i="9"/>
  <c r="CF266" i="9"/>
  <c r="CE266" i="9"/>
  <c r="CE196" i="9"/>
  <c r="CF196" i="9"/>
  <c r="CF100" i="9"/>
  <c r="CE100" i="9"/>
  <c r="CF408" i="9"/>
  <c r="CE408" i="9"/>
  <c r="CF221" i="9"/>
  <c r="CE221" i="9"/>
  <c r="CF72" i="9"/>
  <c r="CE72" i="9"/>
  <c r="CF112" i="9"/>
  <c r="CE112" i="9"/>
  <c r="CE298" i="9"/>
  <c r="CF298" i="9"/>
  <c r="CF113" i="9"/>
  <c r="CE113" i="9"/>
  <c r="CE173" i="9"/>
  <c r="CF173" i="9"/>
  <c r="CE370" i="9"/>
  <c r="CF370" i="9"/>
  <c r="CE401" i="9"/>
  <c r="CF401" i="9"/>
  <c r="CF495" i="9"/>
  <c r="CE495" i="9"/>
  <c r="CF35" i="9"/>
  <c r="CE35" i="9"/>
  <c r="CE359" i="9"/>
  <c r="CF359" i="9"/>
  <c r="CF248" i="9"/>
  <c r="CE248" i="9"/>
  <c r="CE66" i="9"/>
  <c r="CF66" i="9"/>
  <c r="CF201" i="9"/>
  <c r="CE201" i="9"/>
  <c r="CF320" i="9"/>
  <c r="CE320" i="9"/>
  <c r="CF488" i="9"/>
  <c r="CE488" i="9"/>
  <c r="CF452" i="9"/>
  <c r="CE452" i="9"/>
  <c r="CF176" i="9"/>
  <c r="CE176" i="9"/>
  <c r="CE394" i="9"/>
  <c r="CF394" i="9"/>
  <c r="CE116" i="9"/>
  <c r="CF116" i="9"/>
  <c r="CF304" i="9"/>
  <c r="CE304" i="9"/>
  <c r="CF138" i="9"/>
  <c r="CE138" i="9"/>
  <c r="CE223" i="9"/>
  <c r="CF223" i="9"/>
  <c r="CE281" i="9"/>
  <c r="CF281" i="9"/>
  <c r="CE127" i="9"/>
  <c r="CF127" i="9"/>
  <c r="CE369" i="9"/>
  <c r="CF369" i="9"/>
  <c r="CF317" i="9"/>
  <c r="CE317" i="9"/>
  <c r="CF154" i="9"/>
  <c r="CE154" i="9"/>
  <c r="CE234" i="9"/>
  <c r="CF234" i="9"/>
  <c r="CE189" i="9"/>
  <c r="CF189" i="9"/>
  <c r="CF264" i="9"/>
  <c r="CE264" i="9"/>
  <c r="CE180" i="9"/>
  <c r="CF180" i="9"/>
  <c r="CE123" i="9"/>
  <c r="CF123" i="9"/>
  <c r="CE148" i="9"/>
  <c r="CF148" i="9"/>
  <c r="CF182" i="9"/>
  <c r="CE182" i="9"/>
  <c r="CE95" i="9"/>
  <c r="CF95" i="9"/>
  <c r="CE185" i="9"/>
  <c r="CF185" i="9"/>
  <c r="CE287" i="9"/>
  <c r="CF287" i="9"/>
  <c r="CE218" i="9"/>
  <c r="CF218" i="9"/>
  <c r="CE306" i="9"/>
  <c r="CF306" i="9"/>
  <c r="CF220" i="9"/>
  <c r="CE220" i="9"/>
  <c r="CF420" i="9"/>
  <c r="CE420" i="9"/>
  <c r="T152" i="9"/>
  <c r="U152" i="9"/>
  <c r="U129" i="9"/>
  <c r="T129" i="9"/>
  <c r="U122" i="9"/>
  <c r="T122" i="9"/>
  <c r="U57" i="9"/>
  <c r="T57" i="9"/>
  <c r="U311" i="9"/>
  <c r="T311" i="9"/>
  <c r="CN386" i="9"/>
  <c r="CO386" i="9"/>
  <c r="CN177" i="9"/>
  <c r="CO177" i="9"/>
  <c r="T252" i="9"/>
  <c r="U252" i="9"/>
  <c r="T364" i="9"/>
  <c r="U364" i="9"/>
  <c r="U164" i="9"/>
  <c r="T164" i="9"/>
  <c r="T50" i="9"/>
  <c r="U50" i="9"/>
  <c r="U53" i="9"/>
  <c r="T53" i="9"/>
  <c r="T303" i="9"/>
  <c r="U303" i="9"/>
  <c r="U135" i="9"/>
  <c r="T135" i="9"/>
  <c r="T159" i="9"/>
  <c r="U159" i="9"/>
  <c r="T410" i="9"/>
  <c r="U410" i="9"/>
  <c r="T278" i="9"/>
  <c r="U278" i="9"/>
  <c r="U60" i="9"/>
  <c r="T60" i="9"/>
  <c r="U348" i="9"/>
  <c r="T348" i="9"/>
  <c r="T306" i="9"/>
  <c r="U306" i="9"/>
  <c r="U289" i="9"/>
  <c r="T289" i="9"/>
  <c r="T116" i="9"/>
  <c r="U116" i="9"/>
  <c r="U102" i="9"/>
  <c r="T102" i="9"/>
  <c r="T307" i="9"/>
  <c r="U307" i="9"/>
  <c r="U47" i="9"/>
  <c r="T47" i="9"/>
  <c r="T435" i="9"/>
  <c r="U435" i="9"/>
  <c r="U256" i="9"/>
  <c r="T256" i="9"/>
  <c r="U432" i="9"/>
  <c r="T432" i="9"/>
  <c r="T74" i="9"/>
  <c r="U74" i="9"/>
  <c r="U447" i="9"/>
  <c r="T447" i="9"/>
  <c r="T425" i="9"/>
  <c r="U425" i="9"/>
  <c r="T441" i="9"/>
  <c r="U441" i="9"/>
  <c r="U479" i="9"/>
  <c r="T479" i="9"/>
  <c r="T87" i="9"/>
  <c r="U87" i="9"/>
  <c r="U336" i="9"/>
  <c r="T336" i="9"/>
  <c r="U51" i="9"/>
  <c r="T51" i="9"/>
  <c r="T187" i="9"/>
  <c r="U187" i="9"/>
  <c r="T243" i="9"/>
  <c r="U243" i="9"/>
  <c r="CN411" i="9"/>
  <c r="CO411" i="9"/>
  <c r="CN193" i="9"/>
  <c r="CO193" i="9"/>
  <c r="CO192" i="9"/>
  <c r="CN192" i="9"/>
  <c r="T476" i="9"/>
  <c r="U476" i="9"/>
  <c r="T416" i="9"/>
  <c r="U416" i="9"/>
  <c r="T225" i="9"/>
  <c r="U225" i="9"/>
  <c r="U366" i="9"/>
  <c r="T366" i="9"/>
  <c r="T477" i="9"/>
  <c r="U477" i="9"/>
  <c r="CO415" i="9"/>
  <c r="CN415" i="9"/>
  <c r="CO222" i="9"/>
  <c r="CN222" i="9"/>
  <c r="CN382" i="9"/>
  <c r="CO382" i="9"/>
  <c r="U407" i="9"/>
  <c r="T407" i="9"/>
  <c r="T245" i="9"/>
  <c r="U245" i="9"/>
  <c r="T75" i="9"/>
  <c r="U75" i="9"/>
  <c r="U423" i="9"/>
  <c r="T423" i="9"/>
  <c r="T369" i="9"/>
  <c r="U369" i="9"/>
  <c r="CN337" i="9"/>
  <c r="CO337" i="9"/>
  <c r="CO464" i="9"/>
  <c r="CN464" i="9"/>
  <c r="CO446" i="9"/>
  <c r="CN446" i="9"/>
  <c r="U210" i="9"/>
  <c r="T210" i="9"/>
  <c r="U389" i="9"/>
  <c r="T389" i="9"/>
  <c r="U293" i="9"/>
  <c r="T293" i="9"/>
  <c r="U462" i="9"/>
  <c r="T462" i="9"/>
  <c r="U370" i="9"/>
  <c r="T370" i="9"/>
  <c r="CO210" i="9"/>
  <c r="CN210" i="9"/>
  <c r="CN355" i="9"/>
  <c r="CO355" i="9"/>
  <c r="CN206" i="9"/>
  <c r="CO206" i="9"/>
  <c r="CO188" i="9"/>
  <c r="CN188" i="9"/>
  <c r="CF427" i="9"/>
  <c r="CE427" i="9"/>
  <c r="CF486" i="9"/>
  <c r="CE486" i="9"/>
  <c r="CF481" i="9"/>
  <c r="CE481" i="9"/>
  <c r="BM411" i="9"/>
  <c r="BN411" i="9"/>
  <c r="BM193" i="9"/>
  <c r="BN193" i="9"/>
  <c r="BM392" i="9"/>
  <c r="BN392" i="9"/>
  <c r="BN422" i="9"/>
  <c r="BM422" i="9"/>
  <c r="BN377" i="9"/>
  <c r="BM377" i="9"/>
  <c r="BN453" i="9"/>
  <c r="BM453" i="9"/>
  <c r="BN141" i="9"/>
  <c r="BM141" i="9"/>
  <c r="BN265" i="9"/>
  <c r="BM265" i="9"/>
  <c r="BN203" i="9"/>
  <c r="BM203" i="9"/>
  <c r="BM402" i="9"/>
  <c r="BN402" i="9"/>
  <c r="BM443" i="9"/>
  <c r="BN443" i="9"/>
  <c r="BN191" i="9"/>
  <c r="BM191" i="9"/>
  <c r="BN49" i="9"/>
  <c r="BM49" i="9"/>
  <c r="BN459" i="9"/>
  <c r="BM459" i="9"/>
  <c r="BM313" i="9"/>
  <c r="BN313" i="9"/>
  <c r="BM415" i="9"/>
  <c r="BN415" i="9"/>
  <c r="BN78" i="9"/>
  <c r="BM78" i="9"/>
  <c r="BM217" i="9"/>
  <c r="BN217" i="9"/>
  <c r="BM263" i="9"/>
  <c r="BN263" i="9"/>
  <c r="BN320" i="9"/>
  <c r="BM320" i="9"/>
  <c r="BM384" i="9"/>
  <c r="BN384" i="9"/>
  <c r="BN162" i="9"/>
  <c r="BM162" i="9"/>
  <c r="BM296" i="9"/>
  <c r="BN296" i="9"/>
  <c r="BM100" i="9"/>
  <c r="BN100" i="9"/>
  <c r="BN224" i="9"/>
  <c r="BM224" i="9"/>
  <c r="BM106" i="9"/>
  <c r="BN106" i="9"/>
  <c r="BN354" i="9"/>
  <c r="BM354" i="9"/>
  <c r="BN287" i="9"/>
  <c r="BM287" i="9"/>
  <c r="BM54" i="9"/>
  <c r="BN54" i="9"/>
  <c r="BN135" i="9"/>
  <c r="BM135" i="9"/>
  <c r="BM88" i="9"/>
  <c r="BN88" i="9"/>
  <c r="BN498" i="9"/>
  <c r="BM498" i="9"/>
  <c r="BN93" i="9"/>
  <c r="BM93" i="9"/>
  <c r="CE177" i="9"/>
  <c r="CF177" i="9"/>
  <c r="CF114" i="9"/>
  <c r="CE114" i="9"/>
  <c r="CF26" i="9"/>
  <c r="CE26" i="9"/>
  <c r="BM23" i="9"/>
  <c r="BN23" i="9"/>
  <c r="BN210" i="9"/>
  <c r="BM210" i="9"/>
  <c r="BN222" i="9"/>
  <c r="BM222" i="9"/>
  <c r="BM153" i="9"/>
  <c r="BN153" i="9"/>
  <c r="BM322" i="9"/>
  <c r="BN322" i="9"/>
  <c r="BN215" i="9"/>
  <c r="BM215" i="9"/>
  <c r="BM330" i="9"/>
  <c r="BN330" i="9"/>
  <c r="BN209" i="9"/>
  <c r="BM209" i="9"/>
  <c r="BM133" i="9"/>
  <c r="BN133" i="9"/>
  <c r="BM302" i="9"/>
  <c r="BN302" i="9"/>
  <c r="BM283" i="9"/>
  <c r="BN283" i="9"/>
  <c r="BM369" i="9"/>
  <c r="BN369" i="9"/>
  <c r="BN506" i="9"/>
  <c r="BM506" i="9"/>
  <c r="CF228" i="9"/>
  <c r="CE228" i="9"/>
  <c r="BM456" i="9"/>
  <c r="BN456" i="9"/>
  <c r="BM292" i="9"/>
  <c r="BN292" i="9"/>
  <c r="BN333" i="9"/>
  <c r="BM333" i="9"/>
  <c r="BM231" i="9"/>
  <c r="BN231" i="9"/>
  <c r="BN59" i="9"/>
  <c r="BM59" i="9"/>
  <c r="BN90" i="9"/>
  <c r="BM90" i="9"/>
  <c r="BN490" i="9"/>
  <c r="BM490" i="9"/>
  <c r="BM159" i="9"/>
  <c r="BN159" i="9"/>
  <c r="BM74" i="9"/>
  <c r="BN74" i="9"/>
  <c r="BM176" i="9"/>
  <c r="BN176" i="9"/>
  <c r="BN114" i="9"/>
  <c r="BM114" i="9"/>
  <c r="BM397" i="9"/>
  <c r="BN397" i="9"/>
  <c r="BN95" i="9"/>
  <c r="BM95" i="9"/>
  <c r="BN56" i="9"/>
  <c r="BM56" i="9"/>
  <c r="BM240" i="9"/>
  <c r="BN240" i="9"/>
  <c r="BN127" i="9"/>
  <c r="BM127" i="9"/>
  <c r="CE118" i="9"/>
  <c r="CF118" i="9"/>
  <c r="BN280" i="9"/>
  <c r="BM280" i="9"/>
  <c r="BN92" i="9"/>
  <c r="BM92" i="9"/>
  <c r="BM154" i="9"/>
  <c r="BN154" i="9"/>
  <c r="BN345" i="9"/>
  <c r="BM345" i="9"/>
  <c r="BN130" i="9"/>
  <c r="BM130" i="9"/>
  <c r="BN244" i="9"/>
  <c r="BM244" i="9"/>
  <c r="BN123" i="9"/>
  <c r="BM123" i="9"/>
  <c r="BN145" i="9"/>
  <c r="BM145" i="9"/>
  <c r="BN136" i="9"/>
  <c r="BM136" i="9"/>
  <c r="BN414" i="9"/>
  <c r="BM414" i="9"/>
  <c r="BM138" i="9"/>
  <c r="BN138" i="9"/>
  <c r="BM243" i="9"/>
  <c r="BN243" i="9"/>
  <c r="CE347" i="9"/>
  <c r="CF347" i="9"/>
  <c r="CF282" i="9"/>
  <c r="CE282" i="9"/>
  <c r="CE284" i="9"/>
  <c r="CF284" i="9"/>
  <c r="T178" i="9"/>
  <c r="U178" i="9"/>
  <c r="BM70" i="9"/>
  <c r="BN70" i="9"/>
  <c r="BM442" i="9"/>
  <c r="BN442" i="9"/>
  <c r="BM441" i="9"/>
  <c r="BN441" i="9"/>
  <c r="BN227" i="9"/>
  <c r="BM227" i="9"/>
  <c r="BN158" i="9"/>
  <c r="BM158" i="9"/>
  <c r="BM184" i="9"/>
  <c r="BN184" i="9"/>
  <c r="BM466" i="9"/>
  <c r="BN466" i="9"/>
  <c r="BM424" i="9"/>
  <c r="BN424" i="9"/>
  <c r="BM398" i="9"/>
  <c r="BN398" i="9"/>
  <c r="BM432" i="9"/>
  <c r="BN432" i="9"/>
  <c r="BN82" i="9"/>
  <c r="BM82" i="9"/>
  <c r="BM170" i="9"/>
  <c r="BN170" i="9"/>
  <c r="BM57" i="9"/>
  <c r="BN57" i="9"/>
  <c r="BN448" i="9"/>
  <c r="BM448" i="9"/>
  <c r="BM334" i="9"/>
  <c r="BN334" i="9"/>
  <c r="CE105" i="9"/>
  <c r="CF105" i="9"/>
  <c r="CF236" i="9"/>
  <c r="CE236" i="9"/>
  <c r="T140" i="9"/>
  <c r="U140" i="9"/>
  <c r="BN317" i="9"/>
  <c r="BM317" i="9"/>
  <c r="BN382" i="9"/>
  <c r="BM382" i="9"/>
  <c r="BN381" i="9"/>
  <c r="BM381" i="9"/>
  <c r="BM120" i="9"/>
  <c r="BN120" i="9"/>
  <c r="BM258" i="9"/>
  <c r="BN258" i="9"/>
  <c r="BN356" i="9"/>
  <c r="BM356" i="9"/>
  <c r="BN180" i="9"/>
  <c r="BM180" i="9"/>
  <c r="BN376" i="9"/>
  <c r="BM376" i="9"/>
  <c r="BM360" i="9"/>
  <c r="BN360" i="9"/>
  <c r="BM77" i="9"/>
  <c r="BN77" i="9"/>
  <c r="BN187" i="9"/>
  <c r="BM187" i="9"/>
  <c r="BN284" i="9"/>
  <c r="BM284" i="9"/>
  <c r="BM484" i="9"/>
  <c r="BN484" i="9"/>
  <c r="BN502" i="9"/>
  <c r="BM502" i="9"/>
  <c r="CN392" i="9"/>
  <c r="CO392" i="9"/>
  <c r="CN234" i="9"/>
  <c r="CO234" i="9"/>
  <c r="CN470" i="9"/>
  <c r="CO470" i="9"/>
  <c r="CO244" i="9"/>
  <c r="CN244" i="9"/>
  <c r="CO74" i="9"/>
  <c r="CN74" i="9"/>
  <c r="CN454" i="9"/>
  <c r="CO454" i="9"/>
  <c r="CO157" i="9"/>
  <c r="CN157" i="9"/>
  <c r="U46" i="9"/>
  <c r="T46" i="9"/>
  <c r="CN248" i="9"/>
  <c r="CO248" i="9"/>
  <c r="CN217" i="9"/>
  <c r="CO217" i="9"/>
  <c r="CN325" i="9"/>
  <c r="CO325" i="9"/>
  <c r="U484" i="9"/>
  <c r="T484" i="9"/>
  <c r="CN231" i="9"/>
  <c r="CO231" i="9"/>
  <c r="CN169" i="9"/>
  <c r="CO169" i="9"/>
  <c r="CN471" i="9"/>
  <c r="CO471" i="9"/>
  <c r="U494" i="9"/>
  <c r="T494" i="9"/>
  <c r="CO363" i="9"/>
  <c r="CN363" i="9"/>
  <c r="CO417" i="9"/>
  <c r="CN417" i="9"/>
  <c r="CO419" i="9"/>
  <c r="CN419" i="9"/>
  <c r="CN65" i="9"/>
  <c r="CO65" i="9"/>
  <c r="CO162" i="9"/>
  <c r="CN162" i="9"/>
  <c r="CN466" i="9"/>
  <c r="CO466" i="9"/>
  <c r="CO129" i="9"/>
  <c r="CN129" i="9"/>
  <c r="T412" i="9"/>
  <c r="U412" i="9"/>
  <c r="CE265" i="9"/>
  <c r="CF265" i="9"/>
  <c r="CF314" i="9"/>
  <c r="CE314" i="9"/>
  <c r="CN361" i="9"/>
  <c r="CO361" i="9"/>
  <c r="CO486" i="9"/>
  <c r="CN486" i="9"/>
  <c r="CO72" i="9"/>
  <c r="CN72" i="9"/>
  <c r="CN175" i="9"/>
  <c r="CO175" i="9"/>
  <c r="CO136" i="9"/>
  <c r="CN136" i="9"/>
  <c r="CO300" i="9"/>
  <c r="CN300" i="9"/>
  <c r="CN228" i="9"/>
  <c r="CO228" i="9"/>
  <c r="CN356" i="9"/>
  <c r="CO356" i="9"/>
  <c r="CN83" i="9"/>
  <c r="CO83" i="9"/>
  <c r="CO199" i="9"/>
  <c r="CN199" i="9"/>
  <c r="CO194" i="9"/>
  <c r="CN194" i="9"/>
  <c r="CO289" i="9"/>
  <c r="CN289" i="9"/>
  <c r="CO109" i="9"/>
  <c r="CN109" i="9"/>
  <c r="CN440" i="9"/>
  <c r="CO440" i="9"/>
  <c r="CN376" i="9"/>
  <c r="CO376" i="9"/>
  <c r="CO237" i="9"/>
  <c r="CN237" i="9"/>
  <c r="CN283" i="9"/>
  <c r="CO283" i="9"/>
  <c r="CO125" i="9"/>
  <c r="CN125" i="9"/>
  <c r="CN273" i="9"/>
  <c r="CO273" i="9"/>
  <c r="CN360" i="9"/>
  <c r="CO360" i="9"/>
  <c r="CK452" i="9"/>
  <c r="CL452" i="9"/>
  <c r="CK396" i="9"/>
  <c r="CL396" i="9"/>
  <c r="CL252" i="9"/>
  <c r="CK252" i="9"/>
  <c r="CK342" i="9"/>
  <c r="CL342" i="9"/>
  <c r="CL409" i="9"/>
  <c r="CK409" i="9"/>
  <c r="CL193" i="9"/>
  <c r="CK193" i="9"/>
  <c r="CK464" i="9"/>
  <c r="CL464" i="9"/>
  <c r="CK355" i="9"/>
  <c r="CL355" i="9"/>
  <c r="AI32" i="9"/>
  <c r="AJ32" i="9"/>
  <c r="AU147" i="9"/>
  <c r="AV147" i="9"/>
  <c r="AU238" i="9"/>
  <c r="AV238" i="9"/>
  <c r="BB415" i="9"/>
  <c r="BA415" i="9"/>
  <c r="BB165" i="9"/>
  <c r="BA165" i="9"/>
  <c r="BB495" i="9"/>
  <c r="BA495" i="9"/>
  <c r="O342" i="9"/>
  <c r="N342" i="9"/>
  <c r="N85" i="9"/>
  <c r="O85" i="9"/>
  <c r="N269" i="9"/>
  <c r="O269" i="9"/>
  <c r="N234" i="9"/>
  <c r="O234" i="9"/>
  <c r="O277" i="9"/>
  <c r="N277" i="9"/>
  <c r="O425" i="9"/>
  <c r="N425" i="9"/>
  <c r="N323" i="9"/>
  <c r="O323" i="9"/>
  <c r="O221" i="9"/>
  <c r="N221" i="9"/>
  <c r="N97" i="9"/>
  <c r="O97" i="9"/>
  <c r="O68" i="9"/>
  <c r="N68" i="9"/>
  <c r="N499" i="9"/>
  <c r="O499" i="9"/>
  <c r="N426" i="9"/>
  <c r="O426" i="9"/>
  <c r="N296" i="9"/>
  <c r="O296" i="9"/>
  <c r="N83" i="9"/>
  <c r="O83" i="9"/>
  <c r="N122" i="9"/>
  <c r="O122" i="9"/>
  <c r="N468" i="9"/>
  <c r="O468" i="9"/>
  <c r="N304" i="9"/>
  <c r="O304" i="9"/>
  <c r="O197" i="9"/>
  <c r="N197" i="9"/>
  <c r="O183" i="9"/>
  <c r="N183" i="9"/>
  <c r="O49" i="9"/>
  <c r="N49" i="9"/>
  <c r="N190" i="9"/>
  <c r="O190" i="9"/>
  <c r="O45" i="9"/>
  <c r="N45" i="9"/>
  <c r="N283" i="9"/>
  <c r="O283" i="9"/>
  <c r="BZ217" i="9"/>
  <c r="BY217" i="9"/>
  <c r="BZ255" i="9"/>
  <c r="BY255" i="9"/>
  <c r="BY420" i="9"/>
  <c r="BZ420" i="9"/>
  <c r="BZ384" i="9"/>
  <c r="BY384" i="9"/>
  <c r="BZ271" i="9"/>
  <c r="BY271" i="9"/>
  <c r="BZ474" i="9"/>
  <c r="BY474" i="9"/>
  <c r="BY380" i="9"/>
  <c r="BZ380" i="9"/>
  <c r="BZ70" i="9"/>
  <c r="BY70" i="9"/>
  <c r="BZ492" i="9"/>
  <c r="BY492" i="9"/>
  <c r="BZ159" i="9"/>
  <c r="BY159" i="9"/>
  <c r="BY49" i="9"/>
  <c r="BZ49" i="9"/>
  <c r="BY332" i="9"/>
  <c r="BZ332" i="9"/>
  <c r="BZ150" i="9"/>
  <c r="BY150" i="9"/>
  <c r="BZ298" i="9"/>
  <c r="BY298" i="9"/>
  <c r="BZ309" i="9"/>
  <c r="BY309" i="9"/>
  <c r="BZ128" i="9"/>
  <c r="BY128" i="9"/>
  <c r="BY438" i="9"/>
  <c r="BZ438" i="9"/>
  <c r="BZ350" i="9"/>
  <c r="BY350" i="9"/>
  <c r="BY311" i="9"/>
  <c r="BZ311" i="9"/>
  <c r="BZ423" i="9"/>
  <c r="BY423" i="9"/>
  <c r="BY375" i="9"/>
  <c r="BZ375" i="9"/>
  <c r="BY267" i="9"/>
  <c r="BZ267" i="9"/>
  <c r="BZ183" i="9"/>
  <c r="BY183" i="9"/>
  <c r="BY139" i="9"/>
  <c r="BZ139" i="9"/>
  <c r="BZ238" i="9"/>
  <c r="BY238" i="9"/>
  <c r="BZ235" i="9"/>
  <c r="BY235" i="9"/>
  <c r="BZ202" i="9"/>
  <c r="BY202" i="9"/>
  <c r="BZ231" i="9"/>
  <c r="BY231" i="9"/>
  <c r="BY371" i="9"/>
  <c r="BZ371" i="9"/>
  <c r="BY286" i="9"/>
  <c r="BZ286" i="9"/>
  <c r="BY234" i="9"/>
  <c r="BZ234" i="9"/>
  <c r="BY348" i="9"/>
  <c r="BZ348" i="9"/>
  <c r="BZ399" i="9"/>
  <c r="BY399" i="9"/>
  <c r="BZ386" i="9"/>
  <c r="BY386" i="9"/>
  <c r="BZ343" i="9"/>
  <c r="BY343" i="9"/>
  <c r="BY314" i="9"/>
  <c r="BZ314" i="9"/>
  <c r="BZ243" i="9"/>
  <c r="BY243" i="9"/>
  <c r="BZ134" i="9"/>
  <c r="BY134" i="9"/>
  <c r="BY391" i="9"/>
  <c r="BZ391" i="9"/>
  <c r="BZ144" i="9"/>
  <c r="BY144" i="9"/>
  <c r="BY290" i="9"/>
  <c r="BZ290" i="9"/>
  <c r="BZ182" i="9"/>
  <c r="BY182" i="9"/>
  <c r="BZ288" i="9"/>
  <c r="BY288" i="9"/>
  <c r="BZ296" i="9"/>
  <c r="BY296" i="9"/>
  <c r="BY147" i="9"/>
  <c r="BZ147" i="9"/>
  <c r="BZ126" i="9"/>
  <c r="BY126" i="9"/>
  <c r="BY258" i="9"/>
  <c r="BZ258" i="9"/>
  <c r="BZ307" i="9"/>
  <c r="BY307" i="9"/>
  <c r="BY358" i="9"/>
  <c r="BZ358" i="9"/>
  <c r="BY428" i="9"/>
  <c r="BZ428" i="9"/>
  <c r="BY473" i="9"/>
  <c r="BZ473" i="9"/>
  <c r="BZ239" i="9"/>
  <c r="BY239" i="9"/>
  <c r="BZ434" i="9"/>
  <c r="BY434" i="9"/>
  <c r="BZ133" i="9"/>
  <c r="BY133" i="9"/>
  <c r="BY282" i="9"/>
  <c r="BZ282" i="9"/>
  <c r="BZ453" i="9"/>
  <c r="BY453" i="9"/>
  <c r="BZ338" i="9"/>
  <c r="BY338" i="9"/>
  <c r="BY263" i="9"/>
  <c r="BZ263" i="9"/>
  <c r="BZ118" i="9"/>
  <c r="BY118" i="9"/>
  <c r="BY85" i="9"/>
  <c r="BZ85" i="9"/>
  <c r="BZ317" i="9"/>
  <c r="BY317" i="9"/>
  <c r="BY233" i="9"/>
  <c r="BZ233" i="9"/>
  <c r="BY460" i="9"/>
  <c r="BZ460" i="9"/>
  <c r="BZ44" i="9"/>
  <c r="BY44" i="9"/>
  <c r="BZ38" i="9"/>
  <c r="BY38" i="9"/>
  <c r="BY354" i="9"/>
  <c r="BZ354" i="9"/>
  <c r="BZ199" i="9"/>
  <c r="BY199" i="9"/>
  <c r="BZ308" i="9"/>
  <c r="BY308" i="9"/>
  <c r="BZ372" i="9"/>
  <c r="BY372" i="9"/>
  <c r="BY436" i="9"/>
  <c r="BZ436" i="9"/>
  <c r="BZ72" i="9"/>
  <c r="BY72" i="9"/>
  <c r="BY211" i="9"/>
  <c r="BZ211" i="9"/>
  <c r="BY378" i="9"/>
  <c r="BZ378" i="9"/>
  <c r="BZ97" i="9"/>
  <c r="BY97" i="9"/>
  <c r="BZ393" i="9"/>
  <c r="BY393" i="9"/>
  <c r="BZ315" i="9"/>
  <c r="BY315" i="9"/>
  <c r="BY193" i="9"/>
  <c r="BZ193" i="9"/>
  <c r="BZ71" i="9"/>
  <c r="BY71" i="9"/>
  <c r="BY47" i="9"/>
  <c r="BZ47" i="9"/>
  <c r="BY324" i="9"/>
  <c r="BZ324" i="9"/>
  <c r="BZ213" i="9"/>
  <c r="BY213" i="9"/>
  <c r="BY140" i="9"/>
  <c r="BZ140" i="9"/>
  <c r="BZ165" i="9"/>
  <c r="BY165" i="9"/>
  <c r="BZ200" i="9"/>
  <c r="BY200" i="9"/>
  <c r="BY344" i="9"/>
  <c r="BZ344" i="9"/>
  <c r="BZ221" i="9"/>
  <c r="BY221" i="9"/>
  <c r="BY270" i="9"/>
  <c r="BZ270" i="9"/>
  <c r="BZ331" i="9"/>
  <c r="BY331" i="9"/>
  <c r="BY442" i="9"/>
  <c r="BZ442" i="9"/>
  <c r="BY86" i="9"/>
  <c r="BZ86" i="9"/>
  <c r="BZ396" i="9"/>
  <c r="BY396" i="9"/>
  <c r="BZ451" i="9"/>
  <c r="BY451" i="9"/>
  <c r="BZ369" i="9"/>
  <c r="BY369" i="9"/>
  <c r="BZ418" i="9"/>
  <c r="BY418" i="9"/>
  <c r="BZ50" i="9"/>
  <c r="BY50" i="9"/>
  <c r="BZ191" i="9"/>
  <c r="BY191" i="9"/>
  <c r="BY137" i="9"/>
  <c r="BZ137" i="9"/>
  <c r="BZ84" i="9"/>
  <c r="BY84" i="9"/>
  <c r="BZ432" i="9"/>
  <c r="BY432" i="9"/>
  <c r="BY472" i="9"/>
  <c r="BZ472" i="9"/>
  <c r="BZ230" i="9"/>
  <c r="BY230" i="9"/>
  <c r="BY201" i="9"/>
  <c r="BZ201" i="9"/>
  <c r="BZ155" i="9"/>
  <c r="BY155" i="9"/>
  <c r="BY154" i="9"/>
  <c r="BZ154" i="9"/>
  <c r="BY449" i="9"/>
  <c r="BZ449" i="9"/>
  <c r="BZ430" i="9"/>
  <c r="BY430" i="9"/>
  <c r="BY310" i="9"/>
  <c r="BZ310" i="9"/>
  <c r="BY503" i="9"/>
  <c r="BZ503" i="9"/>
  <c r="BZ56" i="9"/>
  <c r="BY56" i="9"/>
  <c r="BY223" i="9"/>
  <c r="BZ223" i="9"/>
  <c r="BY45" i="9"/>
  <c r="BZ45" i="9"/>
  <c r="BY400" i="9"/>
  <c r="BZ400" i="9"/>
  <c r="BY136" i="9"/>
  <c r="BZ136" i="9"/>
  <c r="BY376" i="9"/>
  <c r="BZ376" i="9"/>
  <c r="BZ488" i="9"/>
  <c r="BY488" i="9"/>
  <c r="BZ215" i="9"/>
  <c r="BY215" i="9"/>
  <c r="BZ204" i="9"/>
  <c r="BY204" i="9"/>
  <c r="BZ383" i="9"/>
  <c r="BY383" i="9"/>
  <c r="BY464" i="9"/>
  <c r="BZ464" i="9"/>
  <c r="BY80" i="9"/>
  <c r="BZ80" i="9"/>
  <c r="BZ329" i="9"/>
  <c r="BY329" i="9"/>
  <c r="BD36" i="9"/>
  <c r="BE36" i="9"/>
  <c r="BD34" i="9"/>
  <c r="BE34" i="9"/>
  <c r="BD32" i="9"/>
  <c r="BE32" i="9"/>
  <c r="BH33" i="9"/>
  <c r="BG33" i="9"/>
  <c r="CU347" i="9"/>
  <c r="CT347" i="9"/>
  <c r="AU98" i="9"/>
  <c r="AV98" i="9"/>
  <c r="AU71" i="9"/>
  <c r="AV71" i="9"/>
  <c r="BB257" i="9"/>
  <c r="BA257" i="9"/>
  <c r="BA497" i="9"/>
  <c r="BB497" i="9"/>
  <c r="BA300" i="9"/>
  <c r="BB300" i="9"/>
  <c r="BA104" i="9"/>
  <c r="BB104" i="9"/>
  <c r="O363" i="9"/>
  <c r="N363" i="9"/>
  <c r="N307" i="9"/>
  <c r="O307" i="9"/>
  <c r="O456" i="9"/>
  <c r="N456" i="9"/>
  <c r="N333" i="9"/>
  <c r="O333" i="9"/>
  <c r="N285" i="9"/>
  <c r="O285" i="9"/>
  <c r="O395" i="9"/>
  <c r="N395" i="9"/>
  <c r="O405" i="9"/>
  <c r="N405" i="9"/>
  <c r="N488" i="9"/>
  <c r="O488" i="9"/>
  <c r="O188" i="9"/>
  <c r="N188" i="9"/>
  <c r="O99" i="9"/>
  <c r="N99" i="9"/>
  <c r="CU11" i="9"/>
  <c r="CT11" i="9"/>
  <c r="AI31" i="9"/>
  <c r="AJ31" i="9"/>
  <c r="AA35" i="9"/>
  <c r="Z35" i="9"/>
  <c r="BW11" i="9"/>
  <c r="BV11" i="9"/>
  <c r="BW257" i="9"/>
  <c r="BV257" i="9"/>
  <c r="CN13" i="9"/>
  <c r="CO13" i="9"/>
  <c r="BV80" i="9"/>
  <c r="BW80" i="9"/>
  <c r="BV54" i="9"/>
  <c r="BW54" i="9"/>
  <c r="DD14" i="9"/>
  <c r="DC14" i="9"/>
  <c r="BV113" i="9"/>
  <c r="BW113" i="9"/>
  <c r="U355" i="9"/>
  <c r="T355" i="9"/>
  <c r="AD32" i="9"/>
  <c r="AC32" i="9"/>
  <c r="BV39" i="9"/>
  <c r="BW39" i="9"/>
  <c r="DI33" i="9"/>
  <c r="DJ33" i="9"/>
  <c r="BH18" i="9"/>
  <c r="BG18" i="9"/>
  <c r="DD24" i="9"/>
  <c r="DC24" i="9"/>
  <c r="BY13" i="9"/>
  <c r="BZ13" i="9"/>
  <c r="T22" i="9"/>
  <c r="U22" i="9"/>
  <c r="U15" i="9"/>
  <c r="T15" i="9"/>
  <c r="U131" i="9"/>
  <c r="T131" i="9"/>
  <c r="U427" i="9"/>
  <c r="T427" i="9"/>
  <c r="T393" i="9"/>
  <c r="U393" i="9"/>
  <c r="U168" i="9"/>
  <c r="T168" i="9"/>
  <c r="U118" i="9"/>
  <c r="T118" i="9"/>
  <c r="U501" i="9"/>
  <c r="T501" i="9"/>
  <c r="U332" i="9"/>
  <c r="T332" i="9"/>
  <c r="T461" i="9"/>
  <c r="U461" i="9"/>
  <c r="T295" i="9"/>
  <c r="U295" i="9"/>
  <c r="T237" i="9"/>
  <c r="U237" i="9"/>
  <c r="U138" i="9"/>
  <c r="T138" i="9"/>
  <c r="T37" i="9"/>
  <c r="U37" i="9"/>
  <c r="U418" i="9"/>
  <c r="T418" i="9"/>
  <c r="T88" i="9"/>
  <c r="U88" i="9"/>
  <c r="T428" i="9"/>
  <c r="U428" i="9"/>
  <c r="U349" i="9"/>
  <c r="T349" i="9"/>
  <c r="T52" i="9"/>
  <c r="U52" i="9"/>
  <c r="DF100" i="9"/>
  <c r="DG100" i="9"/>
  <c r="U422" i="9"/>
  <c r="T422" i="9"/>
  <c r="T450" i="9"/>
  <c r="U450" i="9"/>
  <c r="T390" i="9"/>
  <c r="U390" i="9"/>
  <c r="U429" i="9"/>
  <c r="T429" i="9"/>
  <c r="T158" i="9"/>
  <c r="U158" i="9"/>
  <c r="T291" i="9"/>
  <c r="U291" i="9"/>
  <c r="U424" i="9"/>
  <c r="T424" i="9"/>
  <c r="T161" i="9"/>
  <c r="U161" i="9"/>
  <c r="U205" i="9"/>
  <c r="T205" i="9"/>
  <c r="U119" i="9"/>
  <c r="T119" i="9"/>
  <c r="T431" i="9"/>
  <c r="U431" i="9"/>
  <c r="T354" i="9"/>
  <c r="U354" i="9"/>
  <c r="U339" i="9"/>
  <c r="T339" i="9"/>
  <c r="T413" i="9"/>
  <c r="U413" i="9"/>
  <c r="BA22" i="9"/>
  <c r="BB22" i="9"/>
  <c r="BT36" i="9"/>
  <c r="BS36" i="9"/>
  <c r="U415" i="9"/>
  <c r="T415" i="9"/>
  <c r="T285" i="9"/>
  <c r="U285" i="9"/>
  <c r="U62" i="9"/>
  <c r="T62" i="9"/>
  <c r="T188" i="9"/>
  <c r="U188" i="9"/>
  <c r="T72" i="9"/>
  <c r="U72" i="9"/>
  <c r="U405" i="9"/>
  <c r="T405" i="9"/>
  <c r="U302" i="9"/>
  <c r="T302" i="9"/>
  <c r="T436" i="9"/>
  <c r="U436" i="9"/>
  <c r="T185" i="9"/>
  <c r="U185" i="9"/>
  <c r="U400" i="9"/>
  <c r="T400" i="9"/>
  <c r="T304" i="9"/>
  <c r="U304" i="9"/>
  <c r="U45" i="9"/>
  <c r="T45" i="9"/>
  <c r="U255" i="9"/>
  <c r="T255" i="9"/>
  <c r="U491" i="9"/>
  <c r="T491" i="9"/>
  <c r="Q23" i="9"/>
  <c r="R23" i="9"/>
  <c r="AF19" i="9"/>
  <c r="AG19" i="9"/>
  <c r="T315" i="9"/>
  <c r="U315" i="9"/>
  <c r="T248" i="9"/>
  <c r="U248" i="9"/>
  <c r="CL34" i="9"/>
  <c r="CK34" i="9"/>
  <c r="AC33" i="9"/>
  <c r="AD33" i="9"/>
  <c r="U430" i="9"/>
  <c r="T430" i="9"/>
  <c r="U79" i="9"/>
  <c r="T79" i="9"/>
  <c r="U433" i="9"/>
  <c r="T433" i="9"/>
  <c r="T378" i="9"/>
  <c r="U378" i="9"/>
  <c r="T221" i="9"/>
  <c r="U221" i="9"/>
  <c r="T379" i="9"/>
  <c r="U379" i="9"/>
  <c r="T382" i="9"/>
  <c r="U382" i="9"/>
  <c r="T371" i="9"/>
  <c r="U371" i="9"/>
  <c r="U206" i="9"/>
  <c r="T206" i="9"/>
  <c r="U333" i="9"/>
  <c r="T333" i="9"/>
  <c r="T488" i="9"/>
  <c r="U488" i="9"/>
  <c r="T358" i="9"/>
  <c r="U358" i="9"/>
  <c r="T301" i="9"/>
  <c r="U301" i="9"/>
  <c r="U209" i="9"/>
  <c r="T209" i="9"/>
  <c r="T325" i="9"/>
  <c r="U325" i="9"/>
  <c r="CE19" i="9"/>
  <c r="CF19" i="9"/>
  <c r="CE374" i="9"/>
  <c r="CF374" i="9"/>
  <c r="CF257" i="9"/>
  <c r="CE257" i="9"/>
  <c r="CE259" i="9"/>
  <c r="CF259" i="9"/>
  <c r="CF440" i="9"/>
  <c r="CE440" i="9"/>
  <c r="CE172" i="9"/>
  <c r="CF172" i="9"/>
  <c r="CE91" i="9"/>
  <c r="CF91" i="9"/>
  <c r="CF204" i="9"/>
  <c r="CE204" i="9"/>
  <c r="CF235" i="9"/>
  <c r="CE235" i="9"/>
  <c r="CE469" i="9"/>
  <c r="CF469" i="9"/>
  <c r="CF336" i="9"/>
  <c r="CE336" i="9"/>
  <c r="CF144" i="9"/>
  <c r="CE144" i="9"/>
  <c r="CF448" i="9"/>
  <c r="CE448" i="9"/>
  <c r="CE489" i="9"/>
  <c r="CF489" i="9"/>
  <c r="CE20" i="9"/>
  <c r="CF20" i="9"/>
  <c r="CE352" i="9"/>
  <c r="CF352" i="9"/>
  <c r="CE381" i="9"/>
  <c r="CF381" i="9"/>
  <c r="CF215" i="9"/>
  <c r="CE215" i="9"/>
  <c r="CF487" i="9"/>
  <c r="CE487" i="9"/>
  <c r="CF288" i="9"/>
  <c r="CE288" i="9"/>
  <c r="CE179" i="9"/>
  <c r="CF179" i="9"/>
  <c r="CF119" i="9"/>
  <c r="CE119" i="9"/>
  <c r="CE436" i="9"/>
  <c r="CF436" i="9"/>
  <c r="CE37" i="9"/>
  <c r="CF37" i="9"/>
  <c r="CE289" i="9"/>
  <c r="CF289" i="9"/>
  <c r="CE365" i="9"/>
  <c r="CF365" i="9"/>
  <c r="CF310" i="9"/>
  <c r="CE310" i="9"/>
  <c r="CE341" i="9"/>
  <c r="CF341" i="9"/>
  <c r="CF263" i="9"/>
  <c r="CE263" i="9"/>
  <c r="CE60" i="9"/>
  <c r="CF60" i="9"/>
  <c r="CE81" i="9"/>
  <c r="CF81" i="9"/>
  <c r="CF388" i="9"/>
  <c r="CE388" i="9"/>
  <c r="CF115" i="9"/>
  <c r="CE115" i="9"/>
  <c r="CF482" i="9"/>
  <c r="CE482" i="9"/>
  <c r="CF424" i="9"/>
  <c r="CE424" i="9"/>
  <c r="CE295" i="9"/>
  <c r="CF295" i="9"/>
  <c r="CF159" i="9"/>
  <c r="CE159" i="9"/>
  <c r="CE261" i="9"/>
  <c r="CF261" i="9"/>
  <c r="CE122" i="9"/>
  <c r="CF122" i="9"/>
  <c r="CE503" i="9"/>
  <c r="CF503" i="9"/>
  <c r="CF413" i="9"/>
  <c r="CE413" i="9"/>
  <c r="CE475" i="9"/>
  <c r="CF475" i="9"/>
  <c r="CF169" i="9"/>
  <c r="CE169" i="9"/>
  <c r="CF333" i="9"/>
  <c r="CE333" i="9"/>
  <c r="CE80" i="9"/>
  <c r="CF80" i="9"/>
  <c r="CE120" i="9"/>
  <c r="CF120" i="9"/>
  <c r="CE344" i="9"/>
  <c r="CF344" i="9"/>
  <c r="CF356" i="9"/>
  <c r="CE356" i="9"/>
  <c r="CE68" i="9"/>
  <c r="CF68" i="9"/>
  <c r="CF205" i="9"/>
  <c r="CE205" i="9"/>
  <c r="CF88" i="9"/>
  <c r="CE88" i="9"/>
  <c r="CF156" i="9"/>
  <c r="CE156" i="9"/>
  <c r="CF439" i="9"/>
  <c r="CE439" i="9"/>
  <c r="CE483" i="9"/>
  <c r="CF483" i="9"/>
  <c r="CF355" i="9"/>
  <c r="CE355" i="9"/>
  <c r="CE329" i="9"/>
  <c r="CF329" i="9"/>
  <c r="CE152" i="9"/>
  <c r="CF152" i="9"/>
  <c r="CE421" i="9"/>
  <c r="CF421" i="9"/>
  <c r="CF447" i="9"/>
  <c r="CE447" i="9"/>
  <c r="CE146" i="9"/>
  <c r="CF146" i="9"/>
  <c r="CE379" i="9"/>
  <c r="CF379" i="9"/>
  <c r="CE181" i="9"/>
  <c r="CF181" i="9"/>
  <c r="CE94" i="9"/>
  <c r="CF94" i="9"/>
  <c r="CF194" i="9"/>
  <c r="CE194" i="9"/>
  <c r="CE51" i="9"/>
  <c r="CF51" i="9"/>
  <c r="CF324" i="9"/>
  <c r="CE324" i="9"/>
  <c r="CE334" i="9"/>
  <c r="CF334" i="9"/>
  <c r="CW19" i="9"/>
  <c r="CX19" i="9"/>
  <c r="CE131" i="9"/>
  <c r="CF131" i="9"/>
  <c r="CF292" i="9"/>
  <c r="CE292" i="9"/>
  <c r="CF124" i="9"/>
  <c r="CE124" i="9"/>
  <c r="CE405" i="9"/>
  <c r="CF405" i="9"/>
  <c r="CF202" i="9"/>
  <c r="CE202" i="9"/>
  <c r="CF466" i="9"/>
  <c r="CE466" i="9"/>
  <c r="CF432" i="9"/>
  <c r="CE432" i="9"/>
  <c r="CF140" i="9"/>
  <c r="CE140" i="9"/>
  <c r="CE197" i="9"/>
  <c r="CF197" i="9"/>
  <c r="CE240" i="9"/>
  <c r="CF240" i="9"/>
  <c r="CE150" i="9"/>
  <c r="CF150" i="9"/>
  <c r="CE52" i="9"/>
  <c r="CF52" i="9"/>
  <c r="CX16" i="9"/>
  <c r="CW16" i="9"/>
  <c r="CE340" i="9"/>
  <c r="CF340" i="9"/>
  <c r="CE97" i="9"/>
  <c r="CF97" i="9"/>
  <c r="CE358" i="9"/>
  <c r="CF358" i="9"/>
  <c r="CF470" i="9"/>
  <c r="CE470" i="9"/>
  <c r="CE269" i="9"/>
  <c r="CF269" i="9"/>
  <c r="CE383" i="9"/>
  <c r="CF383" i="9"/>
  <c r="CE147" i="9"/>
  <c r="CF147" i="9"/>
  <c r="CF137" i="9"/>
  <c r="CE137" i="9"/>
  <c r="CF505" i="9"/>
  <c r="CE505" i="9"/>
  <c r="CF238" i="9"/>
  <c r="CE238" i="9"/>
  <c r="CF242" i="9"/>
  <c r="CE242" i="9"/>
  <c r="CF380" i="9"/>
  <c r="CE380" i="9"/>
  <c r="CF134" i="9"/>
  <c r="CE134" i="9"/>
  <c r="CE375" i="9"/>
  <c r="CF375" i="9"/>
  <c r="CF38" i="9"/>
  <c r="CE38" i="9"/>
  <c r="CF233" i="9"/>
  <c r="CE233" i="9"/>
  <c r="CF226" i="9"/>
  <c r="CE226" i="9"/>
  <c r="U70" i="9"/>
  <c r="T70" i="9"/>
  <c r="T316" i="9"/>
  <c r="U316" i="9"/>
  <c r="T44" i="9"/>
  <c r="U44" i="9"/>
  <c r="T319" i="9"/>
  <c r="U319" i="9"/>
  <c r="CN478" i="9"/>
  <c r="CO478" i="9"/>
  <c r="CN189" i="9"/>
  <c r="CO189" i="9"/>
  <c r="CO208" i="9"/>
  <c r="CN208" i="9"/>
  <c r="U11" i="9"/>
  <c r="T11" i="9"/>
  <c r="U259" i="9"/>
  <c r="T259" i="9"/>
  <c r="T90" i="9"/>
  <c r="U90" i="9"/>
  <c r="T253" i="9"/>
  <c r="U253" i="9"/>
  <c r="U385" i="9"/>
  <c r="T385" i="9"/>
  <c r="T134" i="9"/>
  <c r="U134" i="9"/>
  <c r="U334" i="9"/>
  <c r="T334" i="9"/>
  <c r="T403" i="9"/>
  <c r="U403" i="9"/>
  <c r="U100" i="9"/>
  <c r="T100" i="9"/>
  <c r="T126" i="9"/>
  <c r="U126" i="9"/>
  <c r="T69" i="9"/>
  <c r="U69" i="9"/>
  <c r="T250" i="9"/>
  <c r="U250" i="9"/>
  <c r="U380" i="9"/>
  <c r="T380" i="9"/>
  <c r="U483" i="9"/>
  <c r="T483" i="9"/>
  <c r="T438" i="9"/>
  <c r="U438" i="9"/>
  <c r="T63" i="9"/>
  <c r="U63" i="9"/>
  <c r="U117" i="9"/>
  <c r="T117" i="9"/>
  <c r="T485" i="9"/>
  <c r="U485" i="9"/>
  <c r="U296" i="9"/>
  <c r="T296" i="9"/>
  <c r="U330" i="9"/>
  <c r="T330" i="9"/>
  <c r="T269" i="9"/>
  <c r="U269" i="9"/>
  <c r="U337" i="9"/>
  <c r="T337" i="9"/>
  <c r="T309" i="9"/>
  <c r="U309" i="9"/>
  <c r="T42" i="9"/>
  <c r="U42" i="9"/>
  <c r="U175" i="9"/>
  <c r="T175" i="9"/>
  <c r="T108" i="9"/>
  <c r="U108" i="9"/>
  <c r="U73" i="9"/>
  <c r="T73" i="9"/>
  <c r="T368" i="9"/>
  <c r="U368" i="9"/>
  <c r="U297" i="9"/>
  <c r="T297" i="9"/>
  <c r="U64" i="9"/>
  <c r="T64" i="9"/>
  <c r="U475" i="9"/>
  <c r="T475" i="9"/>
  <c r="T182" i="9"/>
  <c r="U182" i="9"/>
  <c r="T469" i="9"/>
  <c r="U469" i="9"/>
  <c r="T323" i="9"/>
  <c r="U323" i="9"/>
  <c r="U155" i="9"/>
  <c r="T155" i="9"/>
  <c r="U409" i="9"/>
  <c r="T409" i="9"/>
  <c r="U408" i="9"/>
  <c r="T408" i="9"/>
  <c r="T505" i="9"/>
  <c r="U505" i="9"/>
  <c r="U502" i="9"/>
  <c r="T502" i="9"/>
  <c r="CO341" i="9"/>
  <c r="CN341" i="9"/>
  <c r="CN155" i="9"/>
  <c r="CO155" i="9"/>
  <c r="CN60" i="9"/>
  <c r="CO60" i="9"/>
  <c r="U257" i="9"/>
  <c r="T257" i="9"/>
  <c r="T320" i="9"/>
  <c r="U320" i="9"/>
  <c r="T236" i="9"/>
  <c r="U236" i="9"/>
  <c r="U249" i="9"/>
  <c r="T249" i="9"/>
  <c r="U365" i="9"/>
  <c r="T365" i="9"/>
  <c r="CN409" i="9"/>
  <c r="CO409" i="9"/>
  <c r="CO66" i="9"/>
  <c r="CN66" i="9"/>
  <c r="CO280" i="9"/>
  <c r="CN280" i="9"/>
  <c r="T265" i="9"/>
  <c r="U265" i="9"/>
  <c r="U457" i="9"/>
  <c r="T457" i="9"/>
  <c r="T103" i="9"/>
  <c r="U103" i="9"/>
  <c r="T495" i="9"/>
  <c r="U495" i="9"/>
  <c r="CN252" i="9"/>
  <c r="CO252" i="9"/>
  <c r="CO359" i="9"/>
  <c r="CN359" i="9"/>
  <c r="CO305" i="9"/>
  <c r="CN305" i="9"/>
  <c r="U362" i="9"/>
  <c r="T362" i="9"/>
  <c r="U147" i="9"/>
  <c r="T147" i="9"/>
  <c r="T136" i="9"/>
  <c r="U136" i="9"/>
  <c r="T261" i="9"/>
  <c r="U261" i="9"/>
  <c r="T226" i="9"/>
  <c r="U226" i="9"/>
  <c r="CN342" i="9"/>
  <c r="CO342" i="9"/>
  <c r="CN257" i="9"/>
  <c r="CO257" i="9"/>
  <c r="CE136" i="9"/>
  <c r="CF136" i="9"/>
  <c r="BM19" i="9"/>
  <c r="BN19" i="9"/>
  <c r="BN278" i="9"/>
  <c r="BM278" i="9"/>
  <c r="BN266" i="9"/>
  <c r="BM266" i="9"/>
  <c r="BN64" i="9"/>
  <c r="BM64" i="9"/>
  <c r="BM264" i="9"/>
  <c r="BN264" i="9"/>
  <c r="BN216" i="9"/>
  <c r="BM216" i="9"/>
  <c r="BN472" i="9"/>
  <c r="BM472" i="9"/>
  <c r="BM274" i="9"/>
  <c r="BN274" i="9"/>
  <c r="BM237" i="9"/>
  <c r="BN237" i="9"/>
  <c r="BN416" i="9"/>
  <c r="BM416" i="9"/>
  <c r="BN271" i="9"/>
  <c r="BM271" i="9"/>
  <c r="BM375" i="9"/>
  <c r="BN375" i="9"/>
  <c r="BN96" i="9"/>
  <c r="BM96" i="9"/>
  <c r="BM318" i="9"/>
  <c r="BN318" i="9"/>
  <c r="BN311" i="9"/>
  <c r="BM311" i="9"/>
  <c r="CE338" i="9"/>
  <c r="CF338" i="9"/>
  <c r="CF402" i="9"/>
  <c r="CE402" i="9"/>
  <c r="BN11" i="9"/>
  <c r="BM11" i="9"/>
  <c r="BN341" i="9"/>
  <c r="BM341" i="9"/>
  <c r="BM409" i="9"/>
  <c r="BN409" i="9"/>
  <c r="BM417" i="9"/>
  <c r="BN417" i="9"/>
  <c r="BN335" i="9"/>
  <c r="BM335" i="9"/>
  <c r="BM163" i="9"/>
  <c r="BN163" i="9"/>
  <c r="BN83" i="9"/>
  <c r="BM83" i="9"/>
  <c r="BN470" i="9"/>
  <c r="BM470" i="9"/>
  <c r="BN232" i="9"/>
  <c r="BM232" i="9"/>
  <c r="BN400" i="9"/>
  <c r="BM400" i="9"/>
  <c r="BM142" i="9"/>
  <c r="BN142" i="9"/>
  <c r="BN418" i="9"/>
  <c r="BM418" i="9"/>
  <c r="BN218" i="9"/>
  <c r="BM218" i="9"/>
  <c r="BN144" i="9"/>
  <c r="BM144" i="9"/>
  <c r="BM343" i="9"/>
  <c r="BN343" i="9"/>
  <c r="CE98" i="9"/>
  <c r="CF98" i="9"/>
  <c r="CF423" i="9"/>
  <c r="CE423" i="9"/>
  <c r="U454" i="9"/>
  <c r="T454" i="9"/>
  <c r="BM419" i="9"/>
  <c r="BN419" i="9"/>
  <c r="BM192" i="9"/>
  <c r="BN192" i="9"/>
  <c r="BM177" i="9"/>
  <c r="BN177" i="9"/>
  <c r="BM500" i="9"/>
  <c r="BN500" i="9"/>
  <c r="BM206" i="9"/>
  <c r="BN206" i="9"/>
  <c r="BM288" i="9"/>
  <c r="BN288" i="9"/>
  <c r="BN201" i="9"/>
  <c r="BM201" i="9"/>
  <c r="BN486" i="9"/>
  <c r="BM486" i="9"/>
  <c r="BM67" i="9"/>
  <c r="BN67" i="9"/>
  <c r="BN198" i="9"/>
  <c r="BM198" i="9"/>
  <c r="BN48" i="9"/>
  <c r="BM48" i="9"/>
  <c r="BN255" i="9"/>
  <c r="BM255" i="9"/>
  <c r="BN239" i="9"/>
  <c r="BM239" i="9"/>
  <c r="BN89" i="9"/>
  <c r="BM89" i="9"/>
  <c r="BM428" i="9"/>
  <c r="BN428" i="9"/>
  <c r="CE158" i="9"/>
  <c r="CF158" i="9"/>
  <c r="CF195" i="9"/>
  <c r="CE195" i="9"/>
  <c r="CE93" i="9"/>
  <c r="CF93" i="9"/>
  <c r="BM358" i="9"/>
  <c r="BN358" i="9"/>
  <c r="BM471" i="9"/>
  <c r="BN471" i="9"/>
  <c r="BM286" i="9"/>
  <c r="BN286" i="9"/>
  <c r="BM331" i="9"/>
  <c r="BN331" i="9"/>
  <c r="BM208" i="9"/>
  <c r="BN208" i="9"/>
  <c r="BM461" i="9"/>
  <c r="BN461" i="9"/>
  <c r="BN282" i="9"/>
  <c r="BM282" i="9"/>
  <c r="BM351" i="9"/>
  <c r="BN351" i="9"/>
  <c r="BM238" i="9"/>
  <c r="BN238" i="9"/>
  <c r="BN213" i="9"/>
  <c r="BM213" i="9"/>
  <c r="BN181" i="9"/>
  <c r="BM181" i="9"/>
  <c r="BN289" i="9"/>
  <c r="BM289" i="9"/>
  <c r="BM71" i="9"/>
  <c r="BN71" i="9"/>
  <c r="BM481" i="9"/>
  <c r="BN481" i="9"/>
  <c r="CE67" i="9"/>
  <c r="CF67" i="9"/>
  <c r="CE33" i="9"/>
  <c r="CF33" i="9"/>
  <c r="BM493" i="9"/>
  <c r="BN493" i="9"/>
  <c r="BN478" i="9"/>
  <c r="BM478" i="9"/>
  <c r="BM259" i="9"/>
  <c r="BN259" i="9"/>
  <c r="BM501" i="9"/>
  <c r="BN501" i="9"/>
  <c r="BM494" i="9"/>
  <c r="BN494" i="9"/>
  <c r="BN474" i="9"/>
  <c r="BM474" i="9"/>
  <c r="BM72" i="9"/>
  <c r="BN72" i="9"/>
  <c r="BM279" i="9"/>
  <c r="BN279" i="9"/>
  <c r="BN480" i="9"/>
  <c r="BM480" i="9"/>
  <c r="BM113" i="9"/>
  <c r="BN113" i="9"/>
  <c r="BM434" i="9"/>
  <c r="BN434" i="9"/>
  <c r="BN385" i="9"/>
  <c r="BM385" i="9"/>
  <c r="BM179" i="9"/>
  <c r="BN179" i="9"/>
  <c r="BM306" i="9"/>
  <c r="BN306" i="9"/>
  <c r="BM150" i="9"/>
  <c r="BN150" i="9"/>
  <c r="BN507" i="9"/>
  <c r="BM507" i="9"/>
  <c r="BM109" i="9"/>
  <c r="BN109" i="9"/>
  <c r="BM166" i="9"/>
  <c r="BN166" i="9"/>
  <c r="CE214" i="9"/>
  <c r="CF214" i="9"/>
  <c r="BN386" i="9"/>
  <c r="BM386" i="9"/>
  <c r="BM475" i="9"/>
  <c r="BN475" i="9"/>
  <c r="BN186" i="9"/>
  <c r="BM186" i="9"/>
  <c r="BN58" i="9"/>
  <c r="BM58" i="9"/>
  <c r="BN487" i="9"/>
  <c r="BM487" i="9"/>
  <c r="BM436" i="9"/>
  <c r="BN436" i="9"/>
  <c r="BN128" i="9"/>
  <c r="BM128" i="9"/>
  <c r="BN391" i="9"/>
  <c r="BM391" i="9"/>
  <c r="BM190" i="9"/>
  <c r="BN190" i="9"/>
  <c r="BN47" i="9"/>
  <c r="BM47" i="9"/>
  <c r="BM55" i="9"/>
  <c r="BN55" i="9"/>
  <c r="BM458" i="9"/>
  <c r="BN458" i="9"/>
  <c r="CE219" i="9"/>
  <c r="CF219" i="9"/>
  <c r="CE31" i="9"/>
  <c r="CF31" i="9"/>
  <c r="U233" i="9"/>
  <c r="T233" i="9"/>
  <c r="BM252" i="9"/>
  <c r="BN252" i="9"/>
  <c r="BM118" i="9"/>
  <c r="BN118" i="9"/>
  <c r="BM81" i="9"/>
  <c r="BN81" i="9"/>
  <c r="BM65" i="9"/>
  <c r="BN65" i="9"/>
  <c r="BM425" i="9"/>
  <c r="BN425" i="9"/>
  <c r="BN426" i="9"/>
  <c r="BM426" i="9"/>
  <c r="BM308" i="9"/>
  <c r="BN308" i="9"/>
  <c r="BM185" i="9"/>
  <c r="BN185" i="9"/>
  <c r="BM117" i="9"/>
  <c r="BN117" i="9"/>
  <c r="BM194" i="9"/>
  <c r="BN194" i="9"/>
  <c r="BM43" i="9"/>
  <c r="BN43" i="9"/>
  <c r="BN357" i="9"/>
  <c r="BM357" i="9"/>
  <c r="BN63" i="9"/>
  <c r="BM63" i="9"/>
  <c r="BM413" i="9"/>
  <c r="BN413" i="9"/>
  <c r="BM339" i="9"/>
  <c r="BN339" i="9"/>
  <c r="CN427" i="9"/>
  <c r="CO427" i="9"/>
  <c r="CO80" i="9"/>
  <c r="CN80" i="9"/>
  <c r="CO393" i="9"/>
  <c r="CN393" i="9"/>
  <c r="CO407" i="9"/>
  <c r="CN407" i="9"/>
  <c r="CO163" i="9"/>
  <c r="CN163" i="9"/>
  <c r="CO496" i="9"/>
  <c r="CN496" i="9"/>
  <c r="CO99" i="9"/>
  <c r="CN99" i="9"/>
  <c r="CN317" i="9"/>
  <c r="CO317" i="9"/>
  <c r="CO263" i="9"/>
  <c r="CN263" i="9"/>
  <c r="CO482" i="9"/>
  <c r="CN482" i="9"/>
  <c r="CN467" i="9"/>
  <c r="CO467" i="9"/>
  <c r="CO408" i="9"/>
  <c r="CN408" i="9"/>
  <c r="CO379" i="9"/>
  <c r="CN379" i="9"/>
  <c r="CO276" i="9"/>
  <c r="CN276" i="9"/>
  <c r="CN291" i="9"/>
  <c r="CO291" i="9"/>
  <c r="U128" i="9"/>
  <c r="T128" i="9"/>
  <c r="CE126" i="9"/>
  <c r="CF126" i="9"/>
  <c r="BZ19" i="9"/>
  <c r="BY19" i="9"/>
  <c r="CE27" i="9"/>
  <c r="CF27" i="9"/>
  <c r="T170" i="9"/>
  <c r="U170" i="9"/>
  <c r="CN333" i="9"/>
  <c r="CO333" i="9"/>
  <c r="CO204" i="9"/>
  <c r="CN204" i="9"/>
  <c r="CO290" i="9"/>
  <c r="CN290" i="9"/>
  <c r="CO385" i="9"/>
  <c r="CN385" i="9"/>
  <c r="CO73" i="9"/>
  <c r="CN73" i="9"/>
  <c r="CN123" i="9"/>
  <c r="CO123" i="9"/>
  <c r="CO142" i="9"/>
  <c r="CN142" i="9"/>
  <c r="CN431" i="9"/>
  <c r="CO431" i="9"/>
  <c r="CO270" i="9"/>
  <c r="CN270" i="9"/>
  <c r="CN414" i="9"/>
  <c r="CO414" i="9"/>
  <c r="CN474" i="9"/>
  <c r="CO474" i="9"/>
  <c r="CN472" i="9"/>
  <c r="CO472" i="9"/>
  <c r="CN58" i="9"/>
  <c r="CO58" i="9"/>
  <c r="CN394" i="9"/>
  <c r="CO394" i="9"/>
  <c r="CN40" i="9"/>
  <c r="CO40" i="9"/>
  <c r="BP22" i="9"/>
  <c r="BQ22" i="9"/>
  <c r="CO505" i="9"/>
  <c r="CN505" i="9"/>
  <c r="CN197" i="9"/>
  <c r="CO197" i="9"/>
  <c r="CK98" i="9"/>
  <c r="CL98" i="9"/>
  <c r="CL40" i="9"/>
  <c r="CK40" i="9"/>
  <c r="CL360" i="9"/>
  <c r="CK360" i="9"/>
  <c r="CL364" i="9"/>
  <c r="CK364" i="9"/>
  <c r="CL143" i="9"/>
  <c r="CK143" i="9"/>
  <c r="CK159" i="9"/>
  <c r="CL159" i="9"/>
  <c r="CL316" i="9"/>
  <c r="CK316" i="9"/>
  <c r="CL279" i="9"/>
  <c r="CK279" i="9"/>
  <c r="CL217" i="9"/>
  <c r="CK217" i="9"/>
  <c r="CL447" i="9"/>
  <c r="CK447" i="9"/>
  <c r="CL80" i="9"/>
  <c r="CK80" i="9"/>
  <c r="CK322" i="9"/>
  <c r="CL322" i="9"/>
  <c r="CK131" i="9"/>
  <c r="CL131" i="9"/>
  <c r="CK240" i="9"/>
  <c r="CL240" i="9"/>
  <c r="CL507" i="9"/>
  <c r="CK507" i="9"/>
  <c r="CK135" i="9"/>
  <c r="CL135" i="9"/>
  <c r="CK157" i="9"/>
  <c r="CL157" i="9"/>
  <c r="CL123" i="9"/>
  <c r="CK123" i="9"/>
  <c r="CL297" i="9"/>
  <c r="CK297" i="9"/>
  <c r="CK453" i="9"/>
  <c r="CL453" i="9"/>
  <c r="CK333" i="9"/>
  <c r="CL333" i="9"/>
  <c r="CL348" i="9"/>
  <c r="CK348" i="9"/>
  <c r="CK86" i="9"/>
  <c r="CL86" i="9"/>
  <c r="CK210" i="9"/>
  <c r="CL210" i="9"/>
  <c r="CL340" i="9"/>
  <c r="CK340" i="9"/>
  <c r="CK186" i="9"/>
  <c r="CL186" i="9"/>
  <c r="CL66" i="9"/>
  <c r="CK66" i="9"/>
  <c r="CK441" i="9"/>
  <c r="CL441" i="9"/>
  <c r="CL478" i="9"/>
  <c r="CK478" i="9"/>
  <c r="CK465" i="9"/>
  <c r="CL465" i="9"/>
  <c r="CL10" i="9"/>
  <c r="CK10" i="9"/>
  <c r="CT28" i="9"/>
  <c r="CU28" i="9"/>
  <c r="AU215" i="9"/>
  <c r="AV215" i="9"/>
  <c r="BA381" i="9"/>
  <c r="BB381" i="9"/>
  <c r="BA330" i="9"/>
  <c r="BB330" i="9"/>
  <c r="BB480" i="9"/>
  <c r="BA480" i="9"/>
  <c r="BB385" i="9"/>
  <c r="BA385" i="9"/>
  <c r="BB462" i="9"/>
  <c r="BA462" i="9"/>
  <c r="N428" i="9"/>
  <c r="O428" i="9"/>
  <c r="O506" i="9"/>
  <c r="N506" i="9"/>
  <c r="N458" i="9"/>
  <c r="O458" i="9"/>
  <c r="BZ337" i="9"/>
  <c r="BY337" i="9"/>
  <c r="BZ77" i="9"/>
  <c r="BY77" i="9"/>
  <c r="BZ123" i="9"/>
  <c r="BY123" i="9"/>
  <c r="BZ294" i="9"/>
  <c r="BY294" i="9"/>
  <c r="BY500" i="9"/>
  <c r="BZ500" i="9"/>
  <c r="BZ336" i="9"/>
  <c r="BY336" i="9"/>
  <c r="BZ174" i="9"/>
  <c r="BY174" i="9"/>
  <c r="BZ278" i="9"/>
  <c r="BY278" i="9"/>
  <c r="BY482" i="9"/>
  <c r="BZ482" i="9"/>
  <c r="BZ412" i="9"/>
  <c r="BY412" i="9"/>
  <c r="BY236" i="9"/>
  <c r="BZ236" i="9"/>
  <c r="BY107" i="9"/>
  <c r="BZ107" i="9"/>
  <c r="BZ489" i="9"/>
  <c r="BY489" i="9"/>
  <c r="BY187" i="9"/>
  <c r="BZ187" i="9"/>
  <c r="BY327" i="9"/>
  <c r="BZ327" i="9"/>
  <c r="BY304" i="9"/>
  <c r="BZ304" i="9"/>
  <c r="BZ225" i="9"/>
  <c r="BY225" i="9"/>
  <c r="BY312" i="9"/>
  <c r="BZ312" i="9"/>
  <c r="BZ195" i="9"/>
  <c r="BY195" i="9"/>
  <c r="BZ410" i="9"/>
  <c r="BY410" i="9"/>
  <c r="BZ323" i="9"/>
  <c r="BY323" i="9"/>
  <c r="BZ408" i="9"/>
  <c r="BY408" i="9"/>
  <c r="BZ100" i="9"/>
  <c r="BY100" i="9"/>
  <c r="BZ214" i="9"/>
  <c r="BY214" i="9"/>
  <c r="BY359" i="9"/>
  <c r="BZ359" i="9"/>
  <c r="BY341" i="9"/>
  <c r="BZ341" i="9"/>
  <c r="BZ413" i="9"/>
  <c r="BY413" i="9"/>
  <c r="BZ353" i="9"/>
  <c r="BY353" i="9"/>
  <c r="BZ190" i="9"/>
  <c r="BY190" i="9"/>
  <c r="BZ197" i="9"/>
  <c r="BY197" i="9"/>
  <c r="BZ360" i="9"/>
  <c r="BY360" i="9"/>
  <c r="BY73" i="9"/>
  <c r="BZ73" i="9"/>
  <c r="BY180" i="9"/>
  <c r="BZ180" i="9"/>
  <c r="BZ91" i="9"/>
  <c r="BY91" i="9"/>
  <c r="BY177" i="9"/>
  <c r="BZ177" i="9"/>
  <c r="BY66" i="9"/>
  <c r="BZ66" i="9"/>
  <c r="BY419" i="9"/>
  <c r="BZ419" i="9"/>
  <c r="BZ127" i="9"/>
  <c r="BY127" i="9"/>
  <c r="BZ319" i="9"/>
  <c r="BY319" i="9"/>
  <c r="BY448" i="9"/>
  <c r="BZ448" i="9"/>
  <c r="BY42" i="9"/>
  <c r="BZ42" i="9"/>
  <c r="BZ101" i="9"/>
  <c r="BY101" i="9"/>
  <c r="BZ173" i="9"/>
  <c r="BY173" i="9"/>
  <c r="BZ122" i="9"/>
  <c r="BY122" i="9"/>
  <c r="BZ121" i="9"/>
  <c r="BY121" i="9"/>
  <c r="BZ146" i="9"/>
  <c r="BY146" i="9"/>
  <c r="BZ99" i="9"/>
  <c r="BY99" i="9"/>
  <c r="BY65" i="9"/>
  <c r="BZ65" i="9"/>
  <c r="BY246" i="9"/>
  <c r="BZ246" i="9"/>
  <c r="BY446" i="9"/>
  <c r="BZ446" i="9"/>
  <c r="BZ78" i="9"/>
  <c r="BY78" i="9"/>
  <c r="BZ475" i="9"/>
  <c r="BY475" i="9"/>
  <c r="BZ313" i="9"/>
  <c r="BY313" i="9"/>
  <c r="BZ166" i="9"/>
  <c r="BY166" i="9"/>
  <c r="BZ502" i="9"/>
  <c r="BY502" i="9"/>
  <c r="BZ142" i="9"/>
  <c r="BY142" i="9"/>
  <c r="BZ106" i="9"/>
  <c r="BY106" i="9"/>
  <c r="BY416" i="9"/>
  <c r="BZ416" i="9"/>
  <c r="BZ261" i="9"/>
  <c r="BY261" i="9"/>
  <c r="BZ262" i="9"/>
  <c r="BY262" i="9"/>
  <c r="BZ120" i="9"/>
  <c r="BY120" i="9"/>
  <c r="BZ285" i="9"/>
  <c r="BY285" i="9"/>
  <c r="BY196" i="9"/>
  <c r="BZ196" i="9"/>
  <c r="BY152" i="9"/>
  <c r="BZ152" i="9"/>
  <c r="BZ131" i="9"/>
  <c r="BY131" i="9"/>
  <c r="BZ334" i="9"/>
  <c r="BY334" i="9"/>
  <c r="BZ318" i="9"/>
  <c r="BY318" i="9"/>
  <c r="BZ481" i="9"/>
  <c r="BY481" i="9"/>
  <c r="BZ346" i="9"/>
  <c r="BY346" i="9"/>
  <c r="BZ55" i="9"/>
  <c r="BY55" i="9"/>
  <c r="BZ240" i="9"/>
  <c r="BY240" i="9"/>
  <c r="BZ94" i="9"/>
  <c r="BY94" i="9"/>
  <c r="BZ480" i="9"/>
  <c r="BY480" i="9"/>
  <c r="BY316" i="9"/>
  <c r="BZ316" i="9"/>
  <c r="BY388" i="9"/>
  <c r="BZ388" i="9"/>
  <c r="BZ275" i="9"/>
  <c r="BY275" i="9"/>
  <c r="BZ269" i="9"/>
  <c r="BY269" i="9"/>
  <c r="BZ450" i="9"/>
  <c r="BY450" i="9"/>
  <c r="BZ326" i="9"/>
  <c r="BY326" i="9"/>
  <c r="BY409" i="9"/>
  <c r="BZ409" i="9"/>
  <c r="BZ463" i="9"/>
  <c r="BY463" i="9"/>
  <c r="BY484" i="9"/>
  <c r="BZ484" i="9"/>
  <c r="BZ365" i="9"/>
  <c r="BY365" i="9"/>
  <c r="BZ41" i="9"/>
  <c r="BY41" i="9"/>
  <c r="BY366" i="9"/>
  <c r="BZ366" i="9"/>
  <c r="BY198" i="9"/>
  <c r="BZ198" i="9"/>
  <c r="BY181" i="9"/>
  <c r="BZ181" i="9"/>
  <c r="BY283" i="9"/>
  <c r="BZ283" i="9"/>
  <c r="BY276" i="9"/>
  <c r="BZ276" i="9"/>
  <c r="BZ469" i="9"/>
  <c r="BY469" i="9"/>
  <c r="BY81" i="9"/>
  <c r="BZ81" i="9"/>
  <c r="BZ330" i="9"/>
  <c r="BY330" i="9"/>
  <c r="BZ244" i="9"/>
  <c r="BY244" i="9"/>
  <c r="BY260" i="9"/>
  <c r="BZ260" i="9"/>
  <c r="BZ422" i="9"/>
  <c r="BY422" i="9"/>
  <c r="BZ374" i="9"/>
  <c r="BY374" i="9"/>
  <c r="BY109" i="9"/>
  <c r="BZ109" i="9"/>
  <c r="BY370" i="9"/>
  <c r="BZ370" i="9"/>
  <c r="BY435" i="9"/>
  <c r="BZ435" i="9"/>
  <c r="BY385" i="9"/>
  <c r="BZ385" i="9"/>
  <c r="BY145" i="9"/>
  <c r="BZ145" i="9"/>
  <c r="BY114" i="9"/>
  <c r="BZ114" i="9"/>
  <c r="BY219" i="9"/>
  <c r="BZ219" i="9"/>
  <c r="BY68" i="9"/>
  <c r="BZ68" i="9"/>
  <c r="BY58" i="9"/>
  <c r="BZ58" i="9"/>
  <c r="BY321" i="9"/>
  <c r="BZ321" i="9"/>
  <c r="BZ59" i="9"/>
  <c r="BY59" i="9"/>
  <c r="BZ456" i="9"/>
  <c r="BY456" i="9"/>
  <c r="BY208" i="9"/>
  <c r="BZ208" i="9"/>
  <c r="BZ417" i="9"/>
  <c r="BY417" i="9"/>
  <c r="BZ169" i="9"/>
  <c r="BY169" i="9"/>
  <c r="BZ79" i="9"/>
  <c r="BY79" i="9"/>
  <c r="X340" i="9"/>
  <c r="W340" i="9"/>
  <c r="AV361" i="9"/>
  <c r="AU361" i="9"/>
  <c r="AV67" i="9"/>
  <c r="AU67" i="9"/>
  <c r="BB358" i="9"/>
  <c r="BA358" i="9"/>
  <c r="BB83" i="9"/>
  <c r="BA83" i="9"/>
  <c r="BA242" i="9"/>
  <c r="BB242" i="9"/>
  <c r="BB420" i="9"/>
  <c r="BA420" i="9"/>
  <c r="O270" i="9"/>
  <c r="N270" i="9"/>
  <c r="N457" i="9"/>
  <c r="O457" i="9"/>
  <c r="N148" i="9"/>
  <c r="O148" i="9"/>
  <c r="O245" i="9"/>
  <c r="N245" i="9"/>
  <c r="O287" i="9"/>
  <c r="N287" i="9"/>
  <c r="N274" i="9"/>
  <c r="O274" i="9"/>
  <c r="N293" i="9"/>
  <c r="O293" i="9"/>
  <c r="N117" i="9"/>
  <c r="O117" i="9"/>
  <c r="N485" i="9"/>
  <c r="O485" i="9"/>
  <c r="N391" i="9"/>
  <c r="O391" i="9"/>
  <c r="N223" i="9"/>
  <c r="O223" i="9"/>
  <c r="N375" i="9"/>
  <c r="O375" i="9"/>
  <c r="O357" i="9"/>
  <c r="N357" i="9"/>
  <c r="N110" i="9"/>
  <c r="O110" i="9"/>
  <c r="O318" i="9"/>
  <c r="N318" i="9"/>
  <c r="N483" i="9"/>
  <c r="O483" i="9"/>
  <c r="O484" i="9"/>
  <c r="N484" i="9"/>
  <c r="BM27" i="9"/>
  <c r="BN27" i="9"/>
  <c r="BE14" i="9"/>
  <c r="BD14" i="9"/>
  <c r="BV202" i="9"/>
  <c r="BW202" i="9"/>
  <c r="BV243" i="9"/>
  <c r="BW243" i="9"/>
  <c r="BV485" i="9"/>
  <c r="BW485" i="9"/>
  <c r="BW232" i="9"/>
  <c r="BV232" i="9"/>
  <c r="CL31" i="9"/>
  <c r="CK31" i="9"/>
  <c r="O11" i="9"/>
  <c r="N11" i="9"/>
  <c r="DD36" i="9"/>
  <c r="DC36" i="9"/>
  <c r="BV320" i="9"/>
  <c r="BW320" i="9"/>
  <c r="U30" i="9"/>
  <c r="T30" i="9"/>
  <c r="BY14" i="9"/>
  <c r="BZ14" i="9"/>
  <c r="BH34" i="9"/>
  <c r="BG34" i="9"/>
  <c r="BV204" i="9"/>
  <c r="BW204" i="9"/>
  <c r="BV445" i="9"/>
  <c r="BW445" i="9"/>
  <c r="BV470" i="9"/>
  <c r="BW470" i="9"/>
  <c r="BB19" i="9"/>
  <c r="BA19" i="9"/>
  <c r="BS35" i="9"/>
  <c r="BT35" i="9"/>
  <c r="U341" i="9"/>
  <c r="T341" i="9"/>
  <c r="T331" i="9"/>
  <c r="U331" i="9"/>
  <c r="T120" i="9"/>
  <c r="U120" i="9"/>
  <c r="T338" i="9"/>
  <c r="U338" i="9"/>
  <c r="T345" i="9"/>
  <c r="U345" i="9"/>
  <c r="T146" i="9"/>
  <c r="U146" i="9"/>
  <c r="U487" i="9"/>
  <c r="T487" i="9"/>
  <c r="T308" i="9"/>
  <c r="U308" i="9"/>
  <c r="U96" i="9"/>
  <c r="T96" i="9"/>
  <c r="U238" i="9"/>
  <c r="T238" i="9"/>
  <c r="U143" i="9"/>
  <c r="T143" i="9"/>
  <c r="T299" i="9"/>
  <c r="U299" i="9"/>
  <c r="T166" i="9"/>
  <c r="U166" i="9"/>
  <c r="CC11" i="9"/>
  <c r="CB11" i="9"/>
  <c r="AI25" i="9"/>
  <c r="AJ25" i="9"/>
  <c r="BT18" i="9"/>
  <c r="BS18" i="9"/>
  <c r="U456" i="9"/>
  <c r="T456" i="9"/>
  <c r="Q16" i="9"/>
  <c r="R16" i="9"/>
  <c r="AF22" i="9"/>
  <c r="AG22" i="9"/>
  <c r="AF24" i="9"/>
  <c r="AG24" i="9"/>
  <c r="DF63" i="9"/>
  <c r="DG63" i="9"/>
  <c r="U363" i="9"/>
  <c r="T363" i="9"/>
  <c r="T186" i="9"/>
  <c r="U186" i="9"/>
  <c r="T124" i="9"/>
  <c r="U124" i="9"/>
  <c r="U217" i="9"/>
  <c r="T217" i="9"/>
  <c r="U204" i="9"/>
  <c r="T204" i="9"/>
  <c r="T123" i="9"/>
  <c r="U123" i="9"/>
  <c r="U466" i="9"/>
  <c r="T466" i="9"/>
  <c r="U197" i="9"/>
  <c r="T197" i="9"/>
  <c r="T198" i="9"/>
  <c r="U198" i="9"/>
  <c r="T142" i="9"/>
  <c r="U142" i="9"/>
  <c r="U207" i="9"/>
  <c r="T207" i="9"/>
  <c r="T56" i="9"/>
  <c r="U56" i="9"/>
  <c r="T448" i="9"/>
  <c r="U448" i="9"/>
  <c r="T481" i="9"/>
  <c r="U481" i="9"/>
  <c r="CT12" i="9"/>
  <c r="CU12" i="9"/>
  <c r="AF32" i="9"/>
  <c r="AG32" i="9"/>
  <c r="U193" i="9"/>
  <c r="T193" i="9"/>
  <c r="U352" i="9"/>
  <c r="T352" i="9"/>
  <c r="T154" i="9"/>
  <c r="U154" i="9"/>
  <c r="U177" i="9"/>
  <c r="T177" i="9"/>
  <c r="U395" i="9"/>
  <c r="T395" i="9"/>
  <c r="U59" i="9"/>
  <c r="T59" i="9"/>
  <c r="U268" i="9"/>
  <c r="T268" i="9"/>
  <c r="U312" i="9"/>
  <c r="T312" i="9"/>
  <c r="T300" i="9"/>
  <c r="U300" i="9"/>
  <c r="U94" i="9"/>
  <c r="T94" i="9"/>
  <c r="U242" i="9"/>
  <c r="T242" i="9"/>
  <c r="T439" i="9"/>
  <c r="U439" i="9"/>
  <c r="T357" i="9"/>
  <c r="U357" i="9"/>
  <c r="U459" i="9"/>
  <c r="T459" i="9"/>
  <c r="T86" i="9"/>
  <c r="U86" i="9"/>
  <c r="T381" i="9"/>
  <c r="U381" i="9"/>
  <c r="AC12" i="9"/>
  <c r="AD12" i="9"/>
  <c r="BT14" i="9"/>
  <c r="BS14" i="9"/>
  <c r="T317" i="9"/>
  <c r="U317" i="9"/>
  <c r="T404" i="9"/>
  <c r="U404" i="9"/>
  <c r="U61" i="9"/>
  <c r="T61" i="9"/>
  <c r="U244" i="9"/>
  <c r="T244" i="9"/>
  <c r="U130" i="9"/>
  <c r="T130" i="9"/>
  <c r="Q19" i="9"/>
  <c r="R19" i="9"/>
  <c r="AG31" i="9"/>
  <c r="AF31" i="9"/>
  <c r="U449" i="9"/>
  <c r="T449" i="9"/>
  <c r="U275" i="9"/>
  <c r="T275" i="9"/>
  <c r="U176" i="9"/>
  <c r="T176" i="9"/>
  <c r="BV25" i="9"/>
  <c r="BW25" i="9"/>
  <c r="AI35" i="9"/>
  <c r="AJ35" i="9"/>
  <c r="AA17" i="9"/>
  <c r="Z17" i="9"/>
  <c r="T277" i="9"/>
  <c r="U277" i="9"/>
  <c r="U107" i="9"/>
  <c r="T107" i="9"/>
  <c r="T421" i="9"/>
  <c r="U421" i="9"/>
  <c r="T270" i="9"/>
  <c r="U270" i="9"/>
  <c r="CE278" i="9"/>
  <c r="CF278" i="9"/>
  <c r="CE192" i="9"/>
  <c r="CF192" i="9"/>
  <c r="CF168" i="9"/>
  <c r="CE168" i="9"/>
  <c r="CE246" i="9"/>
  <c r="CF246" i="9"/>
  <c r="CF332" i="9"/>
  <c r="CE332" i="9"/>
  <c r="CE377" i="9"/>
  <c r="CF377" i="9"/>
  <c r="CE276" i="9"/>
  <c r="CF276" i="9"/>
  <c r="CF316" i="9"/>
  <c r="CE316" i="9"/>
  <c r="CF398" i="9"/>
  <c r="CE398" i="9"/>
  <c r="CF82" i="9"/>
  <c r="CE82" i="9"/>
  <c r="CF108" i="9"/>
  <c r="CE108" i="9"/>
  <c r="CE434" i="9"/>
  <c r="CF434" i="9"/>
  <c r="CE57" i="9"/>
  <c r="CF57" i="9"/>
  <c r="CF346" i="9"/>
  <c r="CE346" i="9"/>
  <c r="CE40" i="9"/>
  <c r="CF40" i="9"/>
  <c r="CE164" i="9"/>
  <c r="CF164" i="9"/>
  <c r="CE492" i="9"/>
  <c r="CF492" i="9"/>
  <c r="CF506" i="9"/>
  <c r="CE506" i="9"/>
  <c r="CF11" i="9"/>
  <c r="CE11" i="9"/>
  <c r="CE193" i="9"/>
  <c r="CF193" i="9"/>
  <c r="CF186" i="9"/>
  <c r="CE186" i="9"/>
  <c r="CF433" i="9"/>
  <c r="CE433" i="9"/>
  <c r="CE464" i="9"/>
  <c r="CF464" i="9"/>
  <c r="CE479" i="9"/>
  <c r="CF479" i="9"/>
  <c r="CE227" i="9"/>
  <c r="CF227" i="9"/>
  <c r="CF65" i="9"/>
  <c r="CE65" i="9"/>
  <c r="CF389" i="9"/>
  <c r="CE389" i="9"/>
  <c r="CE499" i="9"/>
  <c r="CF499" i="9"/>
  <c r="CF308" i="9"/>
  <c r="CE308" i="9"/>
  <c r="CF77" i="9"/>
  <c r="CE77" i="9"/>
  <c r="CE504" i="9"/>
  <c r="CF504" i="9"/>
  <c r="CF416" i="9"/>
  <c r="CE416" i="9"/>
  <c r="CE75" i="9"/>
  <c r="CF75" i="9"/>
  <c r="CE44" i="9"/>
  <c r="CF44" i="9"/>
  <c r="CE243" i="9"/>
  <c r="CF243" i="9"/>
  <c r="CE493" i="9"/>
  <c r="CF493" i="9"/>
  <c r="CF277" i="9"/>
  <c r="CE277" i="9"/>
  <c r="CE371" i="9"/>
  <c r="CF371" i="9"/>
  <c r="CF429" i="9"/>
  <c r="CE429" i="9"/>
  <c r="CF258" i="9"/>
  <c r="CE258" i="9"/>
  <c r="CE211" i="9"/>
  <c r="CF211" i="9"/>
  <c r="CF291" i="9"/>
  <c r="CE291" i="9"/>
  <c r="CF302" i="9"/>
  <c r="CE302" i="9"/>
  <c r="CF145" i="9"/>
  <c r="CE145" i="9"/>
  <c r="CE103" i="9"/>
  <c r="CF103" i="9"/>
  <c r="CF46" i="9"/>
  <c r="CE46" i="9"/>
  <c r="CF167" i="9"/>
  <c r="CE167" i="9"/>
  <c r="CE50" i="9"/>
  <c r="CF50" i="9"/>
  <c r="CE460" i="9"/>
  <c r="CF460" i="9"/>
  <c r="CE428" i="9"/>
  <c r="CF428" i="9"/>
  <c r="CE458" i="9"/>
  <c r="CF458" i="9"/>
  <c r="CF463" i="9"/>
  <c r="CE463" i="9"/>
  <c r="CF222" i="9"/>
  <c r="CE222" i="9"/>
  <c r="CF417" i="9"/>
  <c r="CE417" i="9"/>
  <c r="CF206" i="9"/>
  <c r="CE206" i="9"/>
  <c r="CF494" i="9"/>
  <c r="CE494" i="9"/>
  <c r="CE230" i="9"/>
  <c r="CF230" i="9"/>
  <c r="CE384" i="9"/>
  <c r="CF384" i="9"/>
  <c r="CF171" i="9"/>
  <c r="CE171" i="9"/>
  <c r="CE373" i="9"/>
  <c r="CF373" i="9"/>
  <c r="CE111" i="9"/>
  <c r="CF111" i="9"/>
  <c r="CF224" i="9"/>
  <c r="CE224" i="9"/>
  <c r="CF175" i="9"/>
  <c r="CE175" i="9"/>
  <c r="CE455" i="9"/>
  <c r="CF455" i="9"/>
  <c r="CE48" i="9"/>
  <c r="CF48" i="9"/>
  <c r="CE403" i="9"/>
  <c r="CF403" i="9"/>
  <c r="CF412" i="9"/>
  <c r="CE412" i="9"/>
  <c r="CE438" i="9"/>
  <c r="CF438" i="9"/>
  <c r="CE132" i="9"/>
  <c r="CF132" i="9"/>
  <c r="CF501" i="9"/>
  <c r="CE501" i="9"/>
  <c r="CF280" i="9"/>
  <c r="CE280" i="9"/>
  <c r="CF121" i="9"/>
  <c r="CE121" i="9"/>
  <c r="CE286" i="9"/>
  <c r="CF286" i="9"/>
  <c r="CF297" i="9"/>
  <c r="CE297" i="9"/>
  <c r="CF203" i="9"/>
  <c r="CE203" i="9"/>
  <c r="CF472" i="9"/>
  <c r="CE472" i="9"/>
  <c r="CF397" i="9"/>
  <c r="CE397" i="9"/>
  <c r="CE165" i="9"/>
  <c r="CF165" i="9"/>
  <c r="CE247" i="9"/>
  <c r="CF247" i="9"/>
  <c r="CF170" i="9"/>
  <c r="CE170" i="9"/>
  <c r="CF149" i="9"/>
  <c r="CE149" i="9"/>
  <c r="CE190" i="9"/>
  <c r="CF190" i="9"/>
  <c r="CF49" i="9"/>
  <c r="CE49" i="9"/>
  <c r="CF318" i="9"/>
  <c r="CE318" i="9"/>
  <c r="CE382" i="9"/>
  <c r="CF382" i="9"/>
  <c r="CF210" i="9"/>
  <c r="CE210" i="9"/>
  <c r="CF216" i="9"/>
  <c r="CE216" i="9"/>
  <c r="CE442" i="9"/>
  <c r="CF442" i="9"/>
  <c r="CE107" i="9"/>
  <c r="CF107" i="9"/>
  <c r="CF209" i="9"/>
  <c r="CE209" i="9"/>
  <c r="CE59" i="9"/>
  <c r="CF59" i="9"/>
  <c r="CF83" i="9"/>
  <c r="CE83" i="9"/>
  <c r="CF296" i="9"/>
  <c r="CE296" i="9"/>
  <c r="CE129" i="9"/>
  <c r="CF129" i="9"/>
  <c r="CE143" i="9"/>
  <c r="CF143" i="9"/>
  <c r="CE117" i="9"/>
  <c r="CF117" i="9"/>
  <c r="CF251" i="9"/>
  <c r="CE251" i="9"/>
  <c r="CF104" i="9"/>
  <c r="CE104" i="9"/>
  <c r="CF459" i="9"/>
  <c r="CE459" i="9"/>
  <c r="CF350" i="9"/>
  <c r="CE350" i="9"/>
  <c r="CE342" i="9"/>
  <c r="CF342" i="9"/>
  <c r="CE252" i="9"/>
  <c r="CF252" i="9"/>
  <c r="CE393" i="9"/>
  <c r="CF393" i="9"/>
  <c r="CF212" i="9"/>
  <c r="CE212" i="9"/>
  <c r="CF361" i="9"/>
  <c r="CE361" i="9"/>
  <c r="CF376" i="9"/>
  <c r="CE376" i="9"/>
  <c r="CE87" i="9"/>
  <c r="CF87" i="9"/>
  <c r="CF426" i="9"/>
  <c r="CE426" i="9"/>
  <c r="CF213" i="9"/>
  <c r="CE213" i="9"/>
  <c r="CF299" i="9"/>
  <c r="CE299" i="9"/>
  <c r="CF254" i="9"/>
  <c r="CE254" i="9"/>
  <c r="T367" i="9"/>
  <c r="U367" i="9"/>
  <c r="U148" i="9"/>
  <c r="T148" i="9"/>
  <c r="T414" i="9"/>
  <c r="U414" i="9"/>
  <c r="U82" i="9"/>
  <c r="T82" i="9"/>
  <c r="T43" i="9"/>
  <c r="U43" i="9"/>
  <c r="U49" i="9"/>
  <c r="T49" i="9"/>
  <c r="U401" i="9"/>
  <c r="T401" i="9"/>
  <c r="CO347" i="9"/>
  <c r="CN347" i="9"/>
  <c r="CN292" i="9"/>
  <c r="CO292" i="9"/>
  <c r="U321" i="9"/>
  <c r="T321" i="9"/>
  <c r="U230" i="9"/>
  <c r="T230" i="9"/>
  <c r="U318" i="9"/>
  <c r="T318" i="9"/>
  <c r="T231" i="9"/>
  <c r="U231" i="9"/>
  <c r="T480" i="9"/>
  <c r="U480" i="9"/>
  <c r="U213" i="9"/>
  <c r="T213" i="9"/>
  <c r="T40" i="9"/>
  <c r="U40" i="9"/>
  <c r="U350" i="9"/>
  <c r="T350" i="9"/>
  <c r="T328" i="9"/>
  <c r="U328" i="9"/>
  <c r="T434" i="9"/>
  <c r="U434" i="9"/>
  <c r="U173" i="9"/>
  <c r="T173" i="9"/>
  <c r="T235" i="9"/>
  <c r="U235" i="9"/>
  <c r="T264" i="9"/>
  <c r="U264" i="9"/>
  <c r="U280" i="9"/>
  <c r="T280" i="9"/>
  <c r="U442" i="9"/>
  <c r="T442" i="9"/>
  <c r="T394" i="9"/>
  <c r="U394" i="9"/>
  <c r="T171" i="9"/>
  <c r="U171" i="9"/>
  <c r="T137" i="9"/>
  <c r="U137" i="9"/>
  <c r="T490" i="9"/>
  <c r="U490" i="9"/>
  <c r="T329" i="9"/>
  <c r="U329" i="9"/>
  <c r="T101" i="9"/>
  <c r="U101" i="9"/>
  <c r="T239" i="9"/>
  <c r="U239" i="9"/>
  <c r="T125" i="9"/>
  <c r="U125" i="9"/>
  <c r="U398" i="9"/>
  <c r="T398" i="9"/>
  <c r="T376" i="9"/>
  <c r="U376" i="9"/>
  <c r="U172" i="9"/>
  <c r="T172" i="9"/>
  <c r="U10" i="9"/>
  <c r="T10" i="9"/>
  <c r="U273" i="9"/>
  <c r="T273" i="9"/>
  <c r="T283" i="9"/>
  <c r="U283" i="9"/>
  <c r="U77" i="9"/>
  <c r="T77" i="9"/>
  <c r="T346" i="9"/>
  <c r="U346" i="9"/>
  <c r="U492" i="9"/>
  <c r="T492" i="9"/>
  <c r="U445" i="9"/>
  <c r="T445" i="9"/>
  <c r="CN352" i="9"/>
  <c r="CO352" i="9"/>
  <c r="T160" i="9"/>
  <c r="U160" i="9"/>
  <c r="T351" i="9"/>
  <c r="U351" i="9"/>
  <c r="U288" i="9"/>
  <c r="T288" i="9"/>
  <c r="T391" i="9"/>
  <c r="U391" i="9"/>
  <c r="U460" i="9"/>
  <c r="T460" i="9"/>
  <c r="U310" i="9"/>
  <c r="T310" i="9"/>
  <c r="CO85" i="9"/>
  <c r="CN85" i="9"/>
  <c r="CO331" i="9"/>
  <c r="CN331" i="9"/>
  <c r="U132" i="9"/>
  <c r="T132" i="9"/>
  <c r="U344" i="9"/>
  <c r="T344" i="9"/>
  <c r="U426" i="9"/>
  <c r="T426" i="9"/>
  <c r="T224" i="9"/>
  <c r="U224" i="9"/>
  <c r="U324" i="9"/>
  <c r="T324" i="9"/>
  <c r="U375" i="9"/>
  <c r="T375" i="9"/>
  <c r="U313" i="9"/>
  <c r="T313" i="9"/>
  <c r="CO475" i="9"/>
  <c r="CN475" i="9"/>
  <c r="CO196" i="9"/>
  <c r="CN196" i="9"/>
  <c r="U189" i="9"/>
  <c r="T189" i="9"/>
  <c r="U452" i="9"/>
  <c r="T452" i="9"/>
  <c r="U251" i="9"/>
  <c r="T251" i="9"/>
  <c r="T150" i="9"/>
  <c r="U150" i="9"/>
  <c r="U498" i="9"/>
  <c r="T498" i="9"/>
  <c r="CO79" i="9"/>
  <c r="CN79" i="9"/>
  <c r="CN97" i="9"/>
  <c r="CO97" i="9"/>
  <c r="CE78" i="9"/>
  <c r="CF78" i="9"/>
  <c r="CE198" i="9"/>
  <c r="CF198" i="9"/>
  <c r="BM315" i="9"/>
  <c r="BN315" i="9"/>
  <c r="BM326" i="9"/>
  <c r="BN326" i="9"/>
  <c r="BN86" i="9"/>
  <c r="BM86" i="9"/>
  <c r="BN383" i="9"/>
  <c r="BM383" i="9"/>
  <c r="BN102" i="9"/>
  <c r="BM102" i="9"/>
  <c r="BN378" i="9"/>
  <c r="BM378" i="9"/>
  <c r="BM298" i="9"/>
  <c r="BN298" i="9"/>
  <c r="BN410" i="9"/>
  <c r="BM410" i="9"/>
  <c r="BN115" i="9"/>
  <c r="BM115" i="9"/>
  <c r="BN199" i="9"/>
  <c r="BM199" i="9"/>
  <c r="BM167" i="9"/>
  <c r="BN167" i="9"/>
  <c r="BM324" i="9"/>
  <c r="BN324" i="9"/>
  <c r="BM254" i="9"/>
  <c r="BN254" i="9"/>
  <c r="BN491" i="9"/>
  <c r="BM491" i="9"/>
  <c r="CF386" i="9"/>
  <c r="CE386" i="9"/>
  <c r="CE268" i="9"/>
  <c r="CF268" i="9"/>
  <c r="CE357" i="9"/>
  <c r="CF357" i="9"/>
  <c r="BN309" i="9"/>
  <c r="BM309" i="9"/>
  <c r="BN463" i="9"/>
  <c r="BM463" i="9"/>
  <c r="BN107" i="9"/>
  <c r="BM107" i="9"/>
  <c r="BN452" i="9"/>
  <c r="BM452" i="9"/>
  <c r="BM202" i="9"/>
  <c r="BN202" i="9"/>
  <c r="BN200" i="9"/>
  <c r="BM200" i="9"/>
  <c r="BN219" i="9"/>
  <c r="BM219" i="9"/>
  <c r="BM137" i="9"/>
  <c r="BN137" i="9"/>
  <c r="BM94" i="9"/>
  <c r="BN94" i="9"/>
  <c r="BM431" i="9"/>
  <c r="BN431" i="9"/>
  <c r="BM207" i="9"/>
  <c r="BN207" i="9"/>
  <c r="BM394" i="9"/>
  <c r="BN394" i="9"/>
  <c r="BM319" i="9"/>
  <c r="BN319" i="9"/>
  <c r="BM349" i="9"/>
  <c r="BN349" i="9"/>
  <c r="BM503" i="9"/>
  <c r="BN503" i="9"/>
  <c r="CE58" i="9"/>
  <c r="CF58" i="9"/>
  <c r="CE63" i="9"/>
  <c r="CF63" i="9"/>
  <c r="BM396" i="9"/>
  <c r="BN396" i="9"/>
  <c r="BM228" i="9"/>
  <c r="BN228" i="9"/>
  <c r="BM79" i="9"/>
  <c r="BN79" i="9"/>
  <c r="BM269" i="9"/>
  <c r="BN269" i="9"/>
  <c r="BM112" i="9"/>
  <c r="BN112" i="9"/>
  <c r="BN273" i="9"/>
  <c r="BM273" i="9"/>
  <c r="BN235" i="9"/>
  <c r="BM235" i="9"/>
  <c r="BM505" i="9"/>
  <c r="BN505" i="9"/>
  <c r="BM364" i="9"/>
  <c r="BN364" i="9"/>
  <c r="BN468" i="9"/>
  <c r="BM468" i="9"/>
  <c r="BM164" i="9"/>
  <c r="BN164" i="9"/>
  <c r="BM87" i="9"/>
  <c r="BN87" i="9"/>
  <c r="BM281" i="9"/>
  <c r="BN281" i="9"/>
  <c r="BN435" i="9"/>
  <c r="BM435" i="9"/>
  <c r="BM350" i="9"/>
  <c r="BN350" i="9"/>
  <c r="BM444" i="9"/>
  <c r="BN444" i="9"/>
  <c r="BM483" i="9"/>
  <c r="BN483" i="9"/>
  <c r="BN98" i="9"/>
  <c r="BM98" i="9"/>
  <c r="BM337" i="9"/>
  <c r="BN337" i="9"/>
  <c r="BM168" i="9"/>
  <c r="BN168" i="9"/>
  <c r="BM260" i="9"/>
  <c r="BN260" i="9"/>
  <c r="BM338" i="9"/>
  <c r="BN338" i="9"/>
  <c r="BM295" i="9"/>
  <c r="BN295" i="9"/>
  <c r="BN321" i="9"/>
  <c r="BM321" i="9"/>
  <c r="BN146" i="9"/>
  <c r="BM146" i="9"/>
  <c r="BN312" i="9"/>
  <c r="BM312" i="9"/>
  <c r="BM368" i="9"/>
  <c r="BN368" i="9"/>
  <c r="BN291" i="9"/>
  <c r="BM291" i="9"/>
  <c r="BM268" i="9"/>
  <c r="BN268" i="9"/>
  <c r="BM223" i="9"/>
  <c r="BN223" i="9"/>
  <c r="BM38" i="9"/>
  <c r="BN38" i="9"/>
  <c r="BN156" i="9"/>
  <c r="BM156" i="9"/>
  <c r="BM251" i="9"/>
  <c r="BN251" i="9"/>
  <c r="BN420" i="9"/>
  <c r="BM420" i="9"/>
  <c r="CF419" i="9"/>
  <c r="CE419" i="9"/>
  <c r="CF406" i="9"/>
  <c r="CE406" i="9"/>
  <c r="CF485" i="9"/>
  <c r="CE485" i="9"/>
  <c r="U133" i="9"/>
  <c r="T133" i="9"/>
  <c r="BN329" i="9"/>
  <c r="BM329" i="9"/>
  <c r="BN62" i="9"/>
  <c r="BM62" i="9"/>
  <c r="BN407" i="9"/>
  <c r="BM407" i="9"/>
  <c r="BN433" i="9"/>
  <c r="BM433" i="9"/>
  <c r="BN405" i="9"/>
  <c r="BM405" i="9"/>
  <c r="BN297" i="9"/>
  <c r="BM297" i="9"/>
  <c r="BM457" i="9"/>
  <c r="BN457" i="9"/>
  <c r="BN262" i="9"/>
  <c r="BM262" i="9"/>
  <c r="BN389" i="9"/>
  <c r="BM389" i="9"/>
  <c r="BM76" i="9"/>
  <c r="BN76" i="9"/>
  <c r="BM46" i="9"/>
  <c r="BN46" i="9"/>
  <c r="BN439" i="9"/>
  <c r="BM439" i="9"/>
  <c r="BN401" i="9"/>
  <c r="BM401" i="9"/>
  <c r="BM403" i="9"/>
  <c r="BN403" i="9"/>
  <c r="CE345" i="9"/>
  <c r="CF345" i="9"/>
  <c r="CE290" i="9"/>
  <c r="CF290" i="9"/>
  <c r="CE32" i="9"/>
  <c r="CF32" i="9"/>
  <c r="BM374" i="9"/>
  <c r="BN374" i="9"/>
  <c r="BM257" i="9"/>
  <c r="BN257" i="9"/>
  <c r="BN301" i="9"/>
  <c r="BM301" i="9"/>
  <c r="BN437" i="9"/>
  <c r="BM437" i="9"/>
  <c r="BM277" i="9"/>
  <c r="BN277" i="9"/>
  <c r="BN91" i="9"/>
  <c r="BM91" i="9"/>
  <c r="BN406" i="9"/>
  <c r="BM406" i="9"/>
  <c r="BN121" i="9"/>
  <c r="BM121" i="9"/>
  <c r="BN372" i="9"/>
  <c r="BM372" i="9"/>
  <c r="BN165" i="9"/>
  <c r="BM165" i="9"/>
  <c r="BN151" i="9"/>
  <c r="BM151" i="9"/>
  <c r="BN140" i="9"/>
  <c r="BM140" i="9"/>
  <c r="BM175" i="9"/>
  <c r="BN175" i="9"/>
  <c r="BN300" i="9"/>
  <c r="BM300" i="9"/>
  <c r="BM149" i="9"/>
  <c r="BN149" i="9"/>
  <c r="BM226" i="9"/>
  <c r="BN226" i="9"/>
  <c r="BN451" i="9"/>
  <c r="BM451" i="9"/>
  <c r="CE322" i="9"/>
  <c r="CF322" i="9"/>
  <c r="CE55" i="9"/>
  <c r="CF55" i="9"/>
  <c r="BN427" i="9"/>
  <c r="BM427" i="9"/>
  <c r="BN307" i="9"/>
  <c r="BM307" i="9"/>
  <c r="BN404" i="9"/>
  <c r="BM404" i="9"/>
  <c r="BM132" i="9"/>
  <c r="BN132" i="9"/>
  <c r="BM275" i="9"/>
  <c r="BN275" i="9"/>
  <c r="BN147" i="9"/>
  <c r="BM147" i="9"/>
  <c r="BM388" i="9"/>
  <c r="BN388" i="9"/>
  <c r="BM476" i="9"/>
  <c r="BN476" i="9"/>
  <c r="BM84" i="9"/>
  <c r="BN84" i="9"/>
  <c r="BM195" i="9"/>
  <c r="BN195" i="9"/>
  <c r="BM304" i="9"/>
  <c r="BN304" i="9"/>
  <c r="BN183" i="9"/>
  <c r="BM183" i="9"/>
  <c r="BN75" i="9"/>
  <c r="BM75" i="9"/>
  <c r="BM489" i="9"/>
  <c r="BN489" i="9"/>
  <c r="CO406" i="9"/>
  <c r="CN406" i="9"/>
  <c r="CO227" i="9"/>
  <c r="CN227" i="9"/>
  <c r="CN91" i="9"/>
  <c r="CO91" i="9"/>
  <c r="CO151" i="9"/>
  <c r="CN151" i="9"/>
  <c r="CO372" i="9"/>
  <c r="CN372" i="9"/>
  <c r="CN266" i="9"/>
  <c r="CO266" i="9"/>
  <c r="CO381" i="9"/>
  <c r="CN381" i="9"/>
  <c r="CO447" i="9"/>
  <c r="CN447" i="9"/>
  <c r="CN68" i="9"/>
  <c r="CO68" i="9"/>
  <c r="CN315" i="9"/>
  <c r="CO315" i="9"/>
  <c r="CN422" i="9"/>
  <c r="CO422" i="9"/>
  <c r="CN216" i="9"/>
  <c r="CO216" i="9"/>
  <c r="CN388" i="9"/>
  <c r="CO388" i="9"/>
  <c r="U93" i="9"/>
  <c r="T93" i="9"/>
  <c r="CO367" i="9"/>
  <c r="CN367" i="9"/>
  <c r="CN362" i="9"/>
  <c r="CO362" i="9"/>
  <c r="CN330" i="9"/>
  <c r="CO330" i="9"/>
  <c r="CN275" i="9"/>
  <c r="CO275" i="9"/>
  <c r="CE101" i="9"/>
  <c r="CF101" i="9"/>
  <c r="DI35" i="9"/>
  <c r="DJ35" i="9"/>
  <c r="CN396" i="9"/>
  <c r="CO396" i="9"/>
  <c r="CO246" i="9"/>
  <c r="CN246" i="9"/>
  <c r="CN143" i="9"/>
  <c r="CO143" i="9"/>
  <c r="CN183" i="9"/>
  <c r="CO183" i="9"/>
  <c r="CN108" i="9"/>
  <c r="CO108" i="9"/>
  <c r="CN452" i="9"/>
  <c r="CO452" i="9"/>
  <c r="CO59" i="9"/>
  <c r="CN59" i="9"/>
  <c r="CN172" i="9"/>
  <c r="CO172" i="9"/>
  <c r="CO93" i="9"/>
  <c r="CN93" i="9"/>
  <c r="CN301" i="9"/>
  <c r="CO301" i="9"/>
  <c r="CO219" i="9"/>
  <c r="CN219" i="9"/>
  <c r="CN201" i="9"/>
  <c r="CO201" i="9"/>
  <c r="CN503" i="9"/>
  <c r="CO503" i="9"/>
  <c r="CN232" i="9"/>
  <c r="CO232" i="9"/>
  <c r="CN224" i="9"/>
  <c r="CO224" i="9"/>
  <c r="CO366" i="9"/>
  <c r="CN366" i="9"/>
  <c r="CO436" i="9"/>
  <c r="CN436" i="9"/>
  <c r="CL182" i="9"/>
  <c r="CK182" i="9"/>
  <c r="CK362" i="9"/>
  <c r="CL362" i="9"/>
  <c r="CK467" i="9"/>
  <c r="CL467" i="9"/>
  <c r="CL68" i="9"/>
  <c r="CK68" i="9"/>
  <c r="CK208" i="9"/>
  <c r="CL208" i="9"/>
  <c r="CK449" i="9"/>
  <c r="CL449" i="9"/>
  <c r="CL263" i="9"/>
  <c r="CK263" i="9"/>
  <c r="CK337" i="9"/>
  <c r="CL337" i="9"/>
  <c r="CL183" i="9"/>
  <c r="CK183" i="9"/>
  <c r="CK225" i="9"/>
  <c r="CL225" i="9"/>
  <c r="CK116" i="9"/>
  <c r="CL116" i="9"/>
  <c r="CK368" i="9"/>
  <c r="CL368" i="9"/>
  <c r="CL158" i="9"/>
  <c r="CK158" i="9"/>
  <c r="CK203" i="9"/>
  <c r="CL203" i="9"/>
  <c r="CK429" i="9"/>
  <c r="CL429" i="9"/>
  <c r="CK121" i="9"/>
  <c r="CL121" i="9"/>
  <c r="CL407" i="9"/>
  <c r="CK407" i="9"/>
  <c r="CK393" i="9"/>
  <c r="CL393" i="9"/>
  <c r="CL367" i="9"/>
  <c r="CK367" i="9"/>
  <c r="CL85" i="9"/>
  <c r="CK85" i="9"/>
  <c r="CL231" i="9"/>
  <c r="CK231" i="9"/>
  <c r="CL315" i="9"/>
  <c r="CK315" i="9"/>
  <c r="CK259" i="9"/>
  <c r="CL259" i="9"/>
  <c r="CK317" i="9"/>
  <c r="CL317" i="9"/>
  <c r="CK463" i="9"/>
  <c r="CL463" i="9"/>
  <c r="CK174" i="9"/>
  <c r="CL174" i="9"/>
  <c r="CL386" i="9"/>
  <c r="CK386" i="9"/>
  <c r="AA34" i="9"/>
  <c r="Z34" i="9"/>
  <c r="AV42" i="9"/>
  <c r="AU42" i="9"/>
  <c r="BB231" i="9"/>
  <c r="BA231" i="9"/>
  <c r="BA467" i="9"/>
  <c r="BB467" i="9"/>
  <c r="BA503" i="9"/>
  <c r="BB503" i="9"/>
  <c r="O374" i="9"/>
  <c r="N374" i="9"/>
  <c r="N475" i="9"/>
  <c r="O475" i="9"/>
  <c r="O381" i="9"/>
  <c r="N381" i="9"/>
  <c r="O196" i="9"/>
  <c r="N196" i="9"/>
  <c r="O359" i="9"/>
  <c r="N359" i="9"/>
  <c r="N59" i="9"/>
  <c r="O59" i="9"/>
  <c r="O297" i="9"/>
  <c r="N297" i="9"/>
  <c r="N295" i="9"/>
  <c r="O295" i="9"/>
  <c r="O123" i="9"/>
  <c r="N123" i="9"/>
  <c r="O147" i="9"/>
  <c r="N147" i="9"/>
  <c r="O469" i="9"/>
  <c r="N469" i="9"/>
  <c r="O279" i="9"/>
  <c r="N279" i="9"/>
  <c r="N302" i="9"/>
  <c r="O302" i="9"/>
  <c r="O116" i="9"/>
  <c r="N116" i="9"/>
  <c r="N135" i="9"/>
  <c r="O135" i="9"/>
  <c r="O225" i="9"/>
  <c r="N225" i="9"/>
  <c r="N73" i="9"/>
  <c r="O73" i="9"/>
  <c r="N373" i="9"/>
  <c r="O373" i="9"/>
  <c r="N164" i="9"/>
  <c r="O164" i="9"/>
  <c r="N104" i="9"/>
  <c r="O104" i="9"/>
  <c r="O220" i="9"/>
  <c r="N220" i="9"/>
  <c r="O439" i="9"/>
  <c r="N439" i="9"/>
  <c r="O249" i="9"/>
  <c r="N249" i="9"/>
  <c r="BZ170" i="9"/>
  <c r="BY170" i="9"/>
  <c r="BZ37" i="9"/>
  <c r="BY37" i="9"/>
  <c r="BY176" i="9"/>
  <c r="BZ176" i="9"/>
  <c r="BZ168" i="9"/>
  <c r="BY168" i="9"/>
  <c r="BY279" i="9"/>
  <c r="BZ279" i="9"/>
  <c r="BY259" i="9"/>
  <c r="BZ259" i="9"/>
  <c r="BZ479" i="9"/>
  <c r="BY479" i="9"/>
  <c r="BZ43" i="9"/>
  <c r="BY43" i="9"/>
  <c r="BZ227" i="9"/>
  <c r="BY227" i="9"/>
  <c r="BZ51" i="9"/>
  <c r="BY51" i="9"/>
  <c r="BY185" i="9"/>
  <c r="BZ185" i="9"/>
  <c r="BZ352" i="9"/>
  <c r="BY352" i="9"/>
  <c r="BY69" i="9"/>
  <c r="BZ69" i="9"/>
  <c r="BY160" i="9"/>
  <c r="BZ160" i="9"/>
  <c r="BY461" i="9"/>
  <c r="BZ461" i="9"/>
  <c r="BZ506" i="9"/>
  <c r="BY506" i="9"/>
  <c r="BZ46" i="9"/>
  <c r="BY46" i="9"/>
  <c r="BZ306" i="9"/>
  <c r="BY306" i="9"/>
  <c r="BY67" i="9"/>
  <c r="BZ67" i="9"/>
  <c r="BZ95" i="9"/>
  <c r="BY95" i="9"/>
  <c r="BY253" i="9"/>
  <c r="BZ253" i="9"/>
  <c r="BZ457" i="9"/>
  <c r="BY457" i="9"/>
  <c r="BY351" i="9"/>
  <c r="BZ351" i="9"/>
  <c r="BZ406" i="9"/>
  <c r="BY406" i="9"/>
  <c r="BY209" i="9"/>
  <c r="BZ209" i="9"/>
  <c r="BZ277" i="9"/>
  <c r="BY277" i="9"/>
  <c r="BZ98" i="9"/>
  <c r="BY98" i="9"/>
  <c r="BY93" i="9"/>
  <c r="BZ93" i="9"/>
  <c r="BY284" i="9"/>
  <c r="BZ284" i="9"/>
  <c r="BZ249" i="9"/>
  <c r="BY249" i="9"/>
  <c r="BZ54" i="9"/>
  <c r="BY54" i="9"/>
  <c r="BY167" i="9"/>
  <c r="BZ167" i="9"/>
  <c r="BY364" i="9"/>
  <c r="BZ364" i="9"/>
  <c r="BY151" i="9"/>
  <c r="BZ151" i="9"/>
  <c r="BZ265" i="9"/>
  <c r="BY265" i="9"/>
  <c r="BY356" i="9"/>
  <c r="BZ356" i="9"/>
  <c r="BZ345" i="9"/>
  <c r="BY345" i="9"/>
  <c r="BY60" i="9"/>
  <c r="BZ60" i="9"/>
  <c r="BZ115" i="9"/>
  <c r="BY115" i="9"/>
  <c r="BZ92" i="9"/>
  <c r="BY92" i="9"/>
  <c r="BY153" i="9"/>
  <c r="BZ153" i="9"/>
  <c r="BY382" i="9"/>
  <c r="BZ382" i="9"/>
  <c r="BY340" i="9"/>
  <c r="BZ340" i="9"/>
  <c r="BY401" i="9"/>
  <c r="BZ401" i="9"/>
  <c r="BZ149" i="9"/>
  <c r="BY149" i="9"/>
  <c r="BY156" i="9"/>
  <c r="BZ156" i="9"/>
  <c r="BZ179" i="9"/>
  <c r="BY179" i="9"/>
  <c r="BZ117" i="9"/>
  <c r="BY117" i="9"/>
  <c r="BZ402" i="9"/>
  <c r="BY402" i="9"/>
  <c r="BY414" i="9"/>
  <c r="BZ414" i="9"/>
  <c r="BZ273" i="9"/>
  <c r="BY273" i="9"/>
  <c r="BZ74" i="9"/>
  <c r="BY74" i="9"/>
  <c r="BY452" i="9"/>
  <c r="BZ452" i="9"/>
  <c r="BY447" i="9"/>
  <c r="BZ447" i="9"/>
  <c r="BZ162" i="9"/>
  <c r="BY162" i="9"/>
  <c r="BZ407" i="9"/>
  <c r="BY407" i="9"/>
  <c r="BZ257" i="9"/>
  <c r="BY257" i="9"/>
  <c r="BZ184" i="9"/>
  <c r="BY184" i="9"/>
  <c r="BZ252" i="9"/>
  <c r="BY252" i="9"/>
  <c r="BZ342" i="9"/>
  <c r="BY342" i="9"/>
  <c r="BY403" i="9"/>
  <c r="BZ403" i="9"/>
  <c r="BY110" i="9"/>
  <c r="BZ110" i="9"/>
  <c r="BY439" i="9"/>
  <c r="BZ439" i="9"/>
  <c r="BZ40" i="9"/>
  <c r="BY40" i="9"/>
  <c r="BZ207" i="9"/>
  <c r="BY207" i="9"/>
  <c r="BY256" i="9"/>
  <c r="BZ256" i="9"/>
  <c r="BY88" i="9"/>
  <c r="BZ88" i="9"/>
  <c r="BY426" i="9"/>
  <c r="BZ426" i="9"/>
  <c r="BZ83" i="9"/>
  <c r="BY83" i="9"/>
  <c r="BZ325" i="9"/>
  <c r="BY325" i="9"/>
  <c r="BY163" i="9"/>
  <c r="BZ163" i="9"/>
  <c r="BY124" i="9"/>
  <c r="BZ124" i="9"/>
  <c r="BY501" i="9"/>
  <c r="BZ501" i="9"/>
  <c r="BY228" i="9"/>
  <c r="BZ228" i="9"/>
  <c r="BZ441" i="9"/>
  <c r="BY441" i="9"/>
  <c r="BY355" i="9"/>
  <c r="BZ355" i="9"/>
  <c r="BZ178" i="9"/>
  <c r="BY178" i="9"/>
  <c r="BY226" i="9"/>
  <c r="BZ226" i="9"/>
  <c r="BZ138" i="9"/>
  <c r="BY138" i="9"/>
  <c r="BY220" i="9"/>
  <c r="BZ220" i="9"/>
  <c r="BZ373" i="9"/>
  <c r="BY373" i="9"/>
  <c r="BY103" i="9"/>
  <c r="BZ103" i="9"/>
  <c r="BY125" i="9"/>
  <c r="BZ125" i="9"/>
  <c r="BZ116" i="9"/>
  <c r="BY116" i="9"/>
  <c r="BZ466" i="9"/>
  <c r="BY466" i="9"/>
  <c r="BZ157" i="9"/>
  <c r="BY157" i="9"/>
  <c r="BZ295" i="9"/>
  <c r="BY295" i="9"/>
  <c r="BY390" i="9"/>
  <c r="BZ390" i="9"/>
  <c r="BZ333" i="9"/>
  <c r="BY333" i="9"/>
  <c r="BY280" i="9"/>
  <c r="BZ280" i="9"/>
  <c r="BZ305" i="9"/>
  <c r="BY305" i="9"/>
  <c r="BY495" i="9"/>
  <c r="BZ495" i="9"/>
  <c r="BZ458" i="9"/>
  <c r="BY458" i="9"/>
  <c r="BY164" i="9"/>
  <c r="BZ164" i="9"/>
  <c r="BZ57" i="9"/>
  <c r="BY57" i="9"/>
  <c r="BZ205" i="9"/>
  <c r="BY205" i="9"/>
  <c r="BZ129" i="9"/>
  <c r="BY129" i="9"/>
  <c r="BY130" i="9"/>
  <c r="BZ130" i="9"/>
  <c r="BY203" i="9"/>
  <c r="BZ203" i="9"/>
  <c r="BY377" i="9"/>
  <c r="BZ377" i="9"/>
  <c r="BZ335" i="9"/>
  <c r="BY335" i="9"/>
  <c r="BY64" i="9"/>
  <c r="BZ64" i="9"/>
  <c r="BZ292" i="9"/>
  <c r="BY292" i="9"/>
  <c r="BY367" i="9"/>
  <c r="BZ367" i="9"/>
  <c r="BY427" i="9"/>
  <c r="BZ427" i="9"/>
  <c r="BZ445" i="9"/>
  <c r="BY445" i="9"/>
  <c r="BZ63" i="9"/>
  <c r="BY63" i="9"/>
  <c r="BY328" i="9"/>
  <c r="BZ328" i="9"/>
  <c r="BY194" i="9"/>
  <c r="BZ194" i="9"/>
  <c r="BZ387" i="9"/>
  <c r="BY387" i="9"/>
  <c r="BY424" i="9"/>
  <c r="BZ424" i="9"/>
  <c r="BY476" i="9"/>
  <c r="BZ476" i="9"/>
  <c r="BZ245" i="9"/>
  <c r="BY245" i="9"/>
  <c r="BZ425" i="9"/>
  <c r="BY425" i="9"/>
  <c r="BY301" i="9"/>
  <c r="BZ301" i="9"/>
  <c r="BY465" i="9"/>
  <c r="BZ465" i="9"/>
  <c r="BY392" i="9"/>
  <c r="BZ392" i="9"/>
  <c r="BZ415" i="9"/>
  <c r="BY415" i="9"/>
  <c r="BZ10" i="9"/>
  <c r="BY10" i="9"/>
  <c r="BD35" i="9"/>
  <c r="BE35" i="9"/>
  <c r="BE33" i="9"/>
  <c r="BD33" i="9"/>
  <c r="CU19" i="9"/>
  <c r="CT19" i="9"/>
  <c r="BG30" i="9"/>
  <c r="BH30" i="9"/>
  <c r="AJ18" i="9"/>
  <c r="AI18" i="9"/>
  <c r="AA13" i="9"/>
  <c r="Z13" i="9"/>
  <c r="AU305" i="9"/>
  <c r="AV305" i="9"/>
  <c r="AU158" i="9"/>
  <c r="AV158" i="9"/>
  <c r="AU251" i="9"/>
  <c r="AV251" i="9"/>
  <c r="BA208" i="9"/>
  <c r="BB208" i="9"/>
  <c r="BB393" i="9"/>
  <c r="BA393" i="9"/>
  <c r="BA439" i="9"/>
  <c r="BB439" i="9"/>
  <c r="BB365" i="9"/>
  <c r="BA365" i="9"/>
  <c r="O411" i="9"/>
  <c r="N411" i="9"/>
  <c r="O348" i="9"/>
  <c r="N348" i="9"/>
  <c r="O107" i="9"/>
  <c r="N107" i="9"/>
  <c r="O392" i="9"/>
  <c r="N392" i="9"/>
  <c r="O258" i="9"/>
  <c r="N258" i="9"/>
  <c r="N115" i="9"/>
  <c r="O115" i="9"/>
  <c r="N244" i="9"/>
  <c r="O244" i="9"/>
  <c r="O180" i="9"/>
  <c r="N180" i="9"/>
  <c r="O276" i="9"/>
  <c r="N276" i="9"/>
  <c r="BH29" i="9"/>
  <c r="BG29" i="9"/>
  <c r="AI24" i="9"/>
  <c r="AJ24" i="9"/>
  <c r="CO11" i="9"/>
  <c r="CN11" i="9"/>
  <c r="BW386" i="9"/>
  <c r="BV386" i="9"/>
  <c r="BW412" i="9"/>
  <c r="BV412" i="9"/>
  <c r="CN17" i="9"/>
  <c r="CO17" i="9"/>
  <c r="DG257" i="9"/>
  <c r="DF257" i="9"/>
  <c r="BV73" i="9"/>
  <c r="BW73" i="9"/>
  <c r="CK33" i="9"/>
  <c r="CL33" i="9"/>
  <c r="BV78" i="9"/>
  <c r="BW78" i="9"/>
  <c r="CN16" i="9"/>
  <c r="CO16" i="9"/>
  <c r="DG504" i="9"/>
  <c r="DF504" i="9"/>
  <c r="BW183" i="9"/>
  <c r="BV183" i="9"/>
  <c r="CN14" i="9"/>
  <c r="CO14" i="9"/>
  <c r="T36" i="9"/>
  <c r="U36" i="9"/>
  <c r="CU13" i="9"/>
  <c r="CT13" i="9"/>
  <c r="BZ11" i="9"/>
  <c r="BY11" i="9"/>
  <c r="BW251" i="9"/>
  <c r="BV251" i="9"/>
  <c r="T19" i="9"/>
  <c r="U19" i="9"/>
  <c r="T374" i="9"/>
  <c r="U374" i="9"/>
  <c r="U446" i="9"/>
  <c r="T446" i="9"/>
  <c r="T228" i="9"/>
  <c r="U228" i="9"/>
  <c r="U440" i="9"/>
  <c r="T440" i="9"/>
  <c r="T92" i="9"/>
  <c r="U92" i="9"/>
  <c r="U388" i="9"/>
  <c r="T388" i="9"/>
  <c r="U202" i="9"/>
  <c r="T202" i="9"/>
  <c r="T232" i="9"/>
  <c r="U232" i="9"/>
  <c r="U504" i="9"/>
  <c r="T504" i="9"/>
  <c r="U39" i="9"/>
  <c r="T39" i="9"/>
  <c r="T104" i="9"/>
  <c r="U104" i="9"/>
  <c r="U220" i="9"/>
  <c r="T220" i="9"/>
  <c r="U218" i="9"/>
  <c r="T218" i="9"/>
  <c r="U458" i="9"/>
  <c r="T458" i="9"/>
  <c r="BB11" i="9"/>
  <c r="BA11" i="9"/>
  <c r="AF33" i="9"/>
  <c r="AG33" i="9"/>
  <c r="U463" i="9"/>
  <c r="T463" i="9"/>
  <c r="U399" i="9"/>
  <c r="T399" i="9"/>
  <c r="U500" i="9"/>
  <c r="T500" i="9"/>
  <c r="T359" i="9"/>
  <c r="U359" i="9"/>
  <c r="U470" i="9"/>
  <c r="T470" i="9"/>
  <c r="U227" i="9"/>
  <c r="T227" i="9"/>
  <c r="U105" i="9"/>
  <c r="T105" i="9"/>
  <c r="T180" i="9"/>
  <c r="U180" i="9"/>
  <c r="U372" i="9"/>
  <c r="T372" i="9"/>
  <c r="U453" i="9"/>
  <c r="T453" i="9"/>
  <c r="T247" i="9"/>
  <c r="U247" i="9"/>
  <c r="T106" i="9"/>
  <c r="U106" i="9"/>
  <c r="T113" i="9"/>
  <c r="U113" i="9"/>
  <c r="U38" i="9"/>
  <c r="T38" i="9"/>
  <c r="U506" i="9"/>
  <c r="T506" i="9"/>
  <c r="DF459" i="9"/>
  <c r="DG459" i="9"/>
  <c r="U396" i="9"/>
  <c r="T396" i="9"/>
  <c r="U263" i="9"/>
  <c r="T263" i="9"/>
  <c r="T85" i="9"/>
  <c r="U85" i="9"/>
  <c r="U266" i="9"/>
  <c r="T266" i="9"/>
  <c r="U260" i="9"/>
  <c r="T260" i="9"/>
  <c r="U212" i="9"/>
  <c r="T212" i="9"/>
  <c r="T163" i="9"/>
  <c r="U163" i="9"/>
  <c r="U99" i="9"/>
  <c r="T99" i="9"/>
  <c r="T497" i="9"/>
  <c r="U497" i="9"/>
  <c r="U499" i="9"/>
  <c r="T499" i="9"/>
  <c r="U468" i="9"/>
  <c r="T468" i="9"/>
  <c r="T294" i="9"/>
  <c r="U294" i="9"/>
  <c r="U190" i="9"/>
  <c r="T190" i="9"/>
  <c r="T54" i="9"/>
  <c r="U54" i="9"/>
  <c r="T284" i="9"/>
  <c r="U284" i="9"/>
  <c r="T489" i="9"/>
  <c r="U489" i="9"/>
  <c r="R27" i="9"/>
  <c r="Q27" i="9"/>
  <c r="AF25" i="9"/>
  <c r="AG25" i="9"/>
  <c r="T386" i="9"/>
  <c r="U386" i="9"/>
  <c r="CK32" i="9"/>
  <c r="CL32" i="9"/>
  <c r="CW15" i="9"/>
  <c r="CX15" i="9"/>
  <c r="T169" i="9"/>
  <c r="U169" i="9"/>
  <c r="T471" i="9"/>
  <c r="U471" i="9"/>
  <c r="T361" i="9"/>
  <c r="U361" i="9"/>
  <c r="T262" i="9"/>
  <c r="U262" i="9"/>
  <c r="U98" i="9"/>
  <c r="T98" i="9"/>
  <c r="U66" i="9"/>
  <c r="T66" i="9"/>
  <c r="U115" i="9"/>
  <c r="T115" i="9"/>
  <c r="T406" i="9"/>
  <c r="U406" i="9"/>
  <c r="T192" i="9"/>
  <c r="U192" i="9"/>
  <c r="U112" i="9"/>
  <c r="T112" i="9"/>
  <c r="U121" i="9"/>
  <c r="T121" i="9"/>
  <c r="CF22" i="9"/>
  <c r="CE22" i="9"/>
  <c r="CE496" i="9"/>
  <c r="CF496" i="9"/>
  <c r="CF399" i="9"/>
  <c r="CE399" i="9"/>
  <c r="CF422" i="9"/>
  <c r="CE422" i="9"/>
  <c r="CF425" i="9"/>
  <c r="CE425" i="9"/>
  <c r="CE446" i="9"/>
  <c r="CF446" i="9"/>
  <c r="CF161" i="9"/>
  <c r="CE161" i="9"/>
  <c r="CE262" i="9"/>
  <c r="CF262" i="9"/>
  <c r="CF135" i="9"/>
  <c r="CE135" i="9"/>
  <c r="CE139" i="9"/>
  <c r="CF139" i="9"/>
  <c r="CE385" i="9"/>
  <c r="CF385" i="9"/>
  <c r="CE418" i="9"/>
  <c r="CF418" i="9"/>
  <c r="CE313" i="9"/>
  <c r="CF313" i="9"/>
  <c r="CE367" i="9"/>
  <c r="CF367" i="9"/>
  <c r="CE285" i="9"/>
  <c r="CF285" i="9"/>
  <c r="CE70" i="9"/>
  <c r="CF70" i="9"/>
  <c r="CF64" i="9"/>
  <c r="CE64" i="9"/>
  <c r="CF323" i="9"/>
  <c r="CE323" i="9"/>
  <c r="CE390" i="9"/>
  <c r="CF390" i="9"/>
  <c r="CE133" i="9"/>
  <c r="CF133" i="9"/>
  <c r="CE279" i="9"/>
  <c r="CF279" i="9"/>
  <c r="CF250" i="9"/>
  <c r="CE250" i="9"/>
  <c r="CE360" i="9"/>
  <c r="CF360" i="9"/>
  <c r="CE255" i="9"/>
  <c r="CF255" i="9"/>
  <c r="CE178" i="9"/>
  <c r="CF178" i="9"/>
  <c r="CE166" i="9"/>
  <c r="CF166" i="9"/>
  <c r="CE109" i="9"/>
  <c r="CF109" i="9"/>
  <c r="CF79" i="9"/>
  <c r="CE79" i="9"/>
  <c r="CE441" i="9"/>
  <c r="CF441" i="9"/>
  <c r="CE160" i="9"/>
  <c r="CF160" i="9"/>
  <c r="CE231" i="9"/>
  <c r="CF231" i="9"/>
  <c r="CF335" i="9"/>
  <c r="CE335" i="9"/>
  <c r="CF275" i="9"/>
  <c r="CE275" i="9"/>
  <c r="CF497" i="9"/>
  <c r="CE497" i="9"/>
  <c r="CE232" i="9"/>
  <c r="CF232" i="9"/>
  <c r="CE191" i="9"/>
  <c r="CF191" i="9"/>
  <c r="CE274" i="9"/>
  <c r="CF274" i="9"/>
  <c r="CE400" i="9"/>
  <c r="CF400" i="9"/>
  <c r="CF480" i="9"/>
  <c r="CE480" i="9"/>
  <c r="CF328" i="9"/>
  <c r="CE328" i="9"/>
  <c r="CE39" i="9"/>
  <c r="CF39" i="9"/>
  <c r="CF343" i="9"/>
  <c r="CE343" i="9"/>
  <c r="CE331" i="9"/>
  <c r="CF331" i="9"/>
  <c r="CE478" i="9"/>
  <c r="CF478" i="9"/>
  <c r="CE61" i="9"/>
  <c r="CF61" i="9"/>
  <c r="CE102" i="9"/>
  <c r="CF102" i="9"/>
  <c r="CF471" i="9"/>
  <c r="CE471" i="9"/>
  <c r="CF330" i="9"/>
  <c r="CE330" i="9"/>
  <c r="CF163" i="9"/>
  <c r="CE163" i="9"/>
  <c r="CE99" i="9"/>
  <c r="CF99" i="9"/>
  <c r="CE468" i="9"/>
  <c r="CF468" i="9"/>
  <c r="CE125" i="9"/>
  <c r="CF125" i="9"/>
  <c r="CE128" i="9"/>
  <c r="CF128" i="9"/>
  <c r="CF45" i="9"/>
  <c r="CE45" i="9"/>
  <c r="CF391" i="9"/>
  <c r="CE391" i="9"/>
  <c r="CF502" i="9"/>
  <c r="CE502" i="9"/>
  <c r="CE491" i="9"/>
  <c r="CF491" i="9"/>
  <c r="CX12" i="9"/>
  <c r="CW12" i="9"/>
  <c r="CE363" i="9"/>
  <c r="CF363" i="9"/>
  <c r="CF404" i="9"/>
  <c r="CE404" i="9"/>
  <c r="CF305" i="9"/>
  <c r="CE305" i="9"/>
  <c r="CE208" i="9"/>
  <c r="CF208" i="9"/>
  <c r="CE90" i="9"/>
  <c r="CF90" i="9"/>
  <c r="CF461" i="9"/>
  <c r="CE461" i="9"/>
  <c r="CF273" i="9"/>
  <c r="CE273" i="9"/>
  <c r="CF414" i="9"/>
  <c r="CE414" i="9"/>
  <c r="CE199" i="9"/>
  <c r="CF199" i="9"/>
  <c r="CE239" i="9"/>
  <c r="CF239" i="9"/>
  <c r="CE241" i="9"/>
  <c r="CF241" i="9"/>
  <c r="CE387" i="9"/>
  <c r="CF387" i="9"/>
  <c r="CE462" i="9"/>
  <c r="CF462" i="9"/>
  <c r="CE53" i="9"/>
  <c r="CF53" i="9"/>
  <c r="CE445" i="9"/>
  <c r="CF445" i="9"/>
  <c r="CW21" i="9"/>
  <c r="CX21" i="9"/>
  <c r="CE309" i="9"/>
  <c r="CF309" i="9"/>
  <c r="CF337" i="9"/>
  <c r="CE337" i="9"/>
  <c r="CE362" i="9"/>
  <c r="CF362" i="9"/>
  <c r="CE153" i="9"/>
  <c r="CF153" i="9"/>
  <c r="CF437" i="9"/>
  <c r="CE437" i="9"/>
  <c r="CE162" i="9"/>
  <c r="CF162" i="9"/>
  <c r="CE141" i="9"/>
  <c r="CF141" i="9"/>
  <c r="CE410" i="9"/>
  <c r="CF410" i="9"/>
  <c r="CE142" i="9"/>
  <c r="CF142" i="9"/>
  <c r="CE106" i="9"/>
  <c r="CF106" i="9"/>
  <c r="CF73" i="9"/>
  <c r="CE73" i="9"/>
  <c r="CE327" i="9"/>
  <c r="CF327" i="9"/>
  <c r="CE42" i="9"/>
  <c r="CF42" i="9"/>
  <c r="CE444" i="9"/>
  <c r="CF444" i="9"/>
  <c r="CF349" i="9"/>
  <c r="CE349" i="9"/>
  <c r="CX11" i="9"/>
  <c r="CW11" i="9"/>
  <c r="CE23" i="9"/>
  <c r="CF23" i="9"/>
  <c r="CE456" i="9"/>
  <c r="CF456" i="9"/>
  <c r="CE86" i="9"/>
  <c r="CF86" i="9"/>
  <c r="CE62" i="9"/>
  <c r="CF62" i="9"/>
  <c r="CF174" i="9"/>
  <c r="CE174" i="9"/>
  <c r="CF244" i="9"/>
  <c r="CE244" i="9"/>
  <c r="CF453" i="9"/>
  <c r="CE453" i="9"/>
  <c r="CE457" i="9"/>
  <c r="CF457" i="9"/>
  <c r="CE454" i="9"/>
  <c r="CF454" i="9"/>
  <c r="CF364" i="9"/>
  <c r="CE364" i="9"/>
  <c r="CF43" i="9"/>
  <c r="CE43" i="9"/>
  <c r="CF96" i="9"/>
  <c r="CE96" i="9"/>
  <c r="CE477" i="9"/>
  <c r="CF477" i="9"/>
  <c r="CE89" i="9"/>
  <c r="CF89" i="9"/>
  <c r="CF311" i="9"/>
  <c r="CE311" i="9"/>
  <c r="U465" i="9"/>
  <c r="T465" i="9"/>
  <c r="U91" i="9"/>
  <c r="T91" i="9"/>
  <c r="U387" i="9"/>
  <c r="T387" i="9"/>
  <c r="U420" i="9"/>
  <c r="T420" i="9"/>
  <c r="CN340" i="9"/>
  <c r="CO340" i="9"/>
  <c r="CO493" i="9"/>
  <c r="CN493" i="9"/>
  <c r="CN154" i="9"/>
  <c r="CO154" i="9"/>
  <c r="T14" i="9"/>
  <c r="U14" i="9"/>
  <c r="T383" i="9"/>
  <c r="U383" i="9"/>
  <c r="T272" i="9"/>
  <c r="U272" i="9"/>
  <c r="T397" i="9"/>
  <c r="U397" i="9"/>
  <c r="T110" i="9"/>
  <c r="U110" i="9"/>
  <c r="U41" i="9"/>
  <c r="T41" i="9"/>
  <c r="T196" i="9"/>
  <c r="U196" i="9"/>
  <c r="T65" i="9"/>
  <c r="U65" i="9"/>
  <c r="T165" i="9"/>
  <c r="U165" i="9"/>
  <c r="U76" i="9"/>
  <c r="T76" i="9"/>
  <c r="U353" i="9"/>
  <c r="T353" i="9"/>
  <c r="T281" i="9"/>
  <c r="U281" i="9"/>
  <c r="U473" i="9"/>
  <c r="T473" i="9"/>
  <c r="T254" i="9"/>
  <c r="U254" i="9"/>
  <c r="U144" i="9"/>
  <c r="T144" i="9"/>
  <c r="T443" i="9"/>
  <c r="U443" i="9"/>
  <c r="T279" i="9"/>
  <c r="U279" i="9"/>
  <c r="T246" i="9"/>
  <c r="U246" i="9"/>
  <c r="T417" i="9"/>
  <c r="U417" i="9"/>
  <c r="U167" i="9"/>
  <c r="T167" i="9"/>
  <c r="T241" i="9"/>
  <c r="U241" i="9"/>
  <c r="U114" i="9"/>
  <c r="T114" i="9"/>
  <c r="T298" i="9"/>
  <c r="U298" i="9"/>
  <c r="U437" i="9"/>
  <c r="T437" i="9"/>
  <c r="T78" i="9"/>
  <c r="U78" i="9"/>
  <c r="U287" i="9"/>
  <c r="T287" i="9"/>
  <c r="U199" i="9"/>
  <c r="T199" i="9"/>
  <c r="T276" i="9"/>
  <c r="U276" i="9"/>
  <c r="T419" i="9"/>
  <c r="U419" i="9"/>
  <c r="U464" i="9"/>
  <c r="T464" i="9"/>
  <c r="T402" i="9"/>
  <c r="U402" i="9"/>
  <c r="T179" i="9"/>
  <c r="U179" i="9"/>
  <c r="U314" i="9"/>
  <c r="T314" i="9"/>
  <c r="CO309" i="9"/>
  <c r="CN309" i="9"/>
  <c r="CN501" i="9"/>
  <c r="CO501" i="9"/>
  <c r="CO86" i="9"/>
  <c r="CN86" i="9"/>
  <c r="CO120" i="9"/>
  <c r="CN120" i="9"/>
  <c r="U162" i="9"/>
  <c r="T162" i="9"/>
  <c r="U360" i="9"/>
  <c r="T360" i="9"/>
  <c r="T451" i="9"/>
  <c r="U451" i="9"/>
  <c r="CN329" i="9"/>
  <c r="CO329" i="9"/>
  <c r="CO107" i="9"/>
  <c r="CN107" i="9"/>
  <c r="CO433" i="9"/>
  <c r="CN433" i="9"/>
  <c r="U234" i="9"/>
  <c r="T234" i="9"/>
  <c r="U274" i="9"/>
  <c r="T274" i="9"/>
  <c r="U290" i="9"/>
  <c r="T290" i="9"/>
  <c r="T127" i="9"/>
  <c r="U127" i="9"/>
  <c r="CN358" i="9"/>
  <c r="CO358" i="9"/>
  <c r="CO64" i="9"/>
  <c r="CN64" i="9"/>
  <c r="CN441" i="9"/>
  <c r="CO441" i="9"/>
  <c r="U184" i="9"/>
  <c r="T184" i="9"/>
  <c r="T200" i="9"/>
  <c r="U200" i="9"/>
  <c r="U84" i="9"/>
  <c r="T84" i="9"/>
  <c r="U223" i="9"/>
  <c r="T223" i="9"/>
  <c r="T343" i="9"/>
  <c r="U343" i="9"/>
  <c r="CN118" i="9"/>
  <c r="CO118" i="9"/>
  <c r="CO449" i="9"/>
  <c r="CN449" i="9"/>
  <c r="CN70" i="9"/>
  <c r="CO70" i="9"/>
  <c r="CE467" i="9"/>
  <c r="CF467" i="9"/>
  <c r="CE366" i="9"/>
  <c r="CF366" i="9"/>
  <c r="BN131" i="9"/>
  <c r="BM131" i="9"/>
  <c r="BN393" i="9"/>
  <c r="BM393" i="9"/>
  <c r="BM234" i="9"/>
  <c r="BN234" i="9"/>
  <c r="BN371" i="9"/>
  <c r="BM371" i="9"/>
  <c r="BN221" i="9"/>
  <c r="BM221" i="9"/>
  <c r="BN99" i="9"/>
  <c r="BM99" i="9"/>
  <c r="BN246" i="9"/>
  <c r="BM246" i="9"/>
  <c r="BN290" i="9"/>
  <c r="BM290" i="9"/>
  <c r="BM504" i="9"/>
  <c r="BN504" i="9"/>
  <c r="BN373" i="9"/>
  <c r="BM373" i="9"/>
  <c r="BM247" i="9"/>
  <c r="BN247" i="9"/>
  <c r="BN50" i="9"/>
  <c r="BM50" i="9"/>
  <c r="BN51" i="9"/>
  <c r="BM51" i="9"/>
  <c r="BM445" i="9"/>
  <c r="BN445" i="9"/>
  <c r="CF348" i="9"/>
  <c r="CE348" i="9"/>
  <c r="CE300" i="9"/>
  <c r="CF300" i="9"/>
  <c r="CE451" i="9"/>
  <c r="CF451" i="9"/>
  <c r="BN352" i="9"/>
  <c r="BM352" i="9"/>
  <c r="BN61" i="9"/>
  <c r="BM61" i="9"/>
  <c r="BN446" i="9"/>
  <c r="BM446" i="9"/>
  <c r="BM347" i="9"/>
  <c r="BN347" i="9"/>
  <c r="BN332" i="9"/>
  <c r="BM332" i="9"/>
  <c r="BN447" i="9"/>
  <c r="BM447" i="9"/>
  <c r="BM469" i="9"/>
  <c r="BN469" i="9"/>
  <c r="BN379" i="9"/>
  <c r="BM379" i="9"/>
  <c r="BN294" i="9"/>
  <c r="BM294" i="9"/>
  <c r="BN173" i="9"/>
  <c r="BM173" i="9"/>
  <c r="BN134" i="9"/>
  <c r="BM134" i="9"/>
  <c r="BM233" i="9"/>
  <c r="BN233" i="9"/>
  <c r="CE217" i="9"/>
  <c r="CF217" i="9"/>
  <c r="U48" i="9"/>
  <c r="T48" i="9"/>
  <c r="BN85" i="9"/>
  <c r="BM85" i="9"/>
  <c r="BM464" i="9"/>
  <c r="BN464" i="9"/>
  <c r="BN60" i="9"/>
  <c r="BM60" i="9"/>
  <c r="BN344" i="9"/>
  <c r="BM344" i="9"/>
  <c r="BM361" i="9"/>
  <c r="BN361" i="9"/>
  <c r="BM172" i="9"/>
  <c r="BN172" i="9"/>
  <c r="BN454" i="9"/>
  <c r="BM454" i="9"/>
  <c r="BM253" i="9"/>
  <c r="BN253" i="9"/>
  <c r="BN261" i="9"/>
  <c r="BM261" i="9"/>
  <c r="BM387" i="9"/>
  <c r="BN387" i="9"/>
  <c r="BM485" i="9"/>
  <c r="BN485" i="9"/>
  <c r="BM104" i="9"/>
  <c r="BN104" i="9"/>
  <c r="BN39" i="9"/>
  <c r="BM39" i="9"/>
  <c r="BM423" i="9"/>
  <c r="BN423" i="9"/>
  <c r="BM328" i="9"/>
  <c r="BN328" i="9"/>
  <c r="CE465" i="9"/>
  <c r="CF465" i="9"/>
  <c r="CF200" i="9"/>
  <c r="CE200" i="9"/>
  <c r="CE249" i="9"/>
  <c r="CF249" i="9"/>
  <c r="CF34" i="9"/>
  <c r="CE34" i="9"/>
  <c r="BM399" i="9"/>
  <c r="BN399" i="9"/>
  <c r="BN449" i="9"/>
  <c r="BM449" i="9"/>
  <c r="BM196" i="9"/>
  <c r="BN196" i="9"/>
  <c r="BM390" i="9"/>
  <c r="BN390" i="9"/>
  <c r="BN143" i="9"/>
  <c r="BM143" i="9"/>
  <c r="BN111" i="9"/>
  <c r="BM111" i="9"/>
  <c r="BM242" i="9"/>
  <c r="BN242" i="9"/>
  <c r="BM197" i="9"/>
  <c r="BN197" i="9"/>
  <c r="BM462" i="9"/>
  <c r="BN462" i="9"/>
  <c r="BN229" i="9"/>
  <c r="BM229" i="9"/>
  <c r="BN52" i="9"/>
  <c r="BM52" i="9"/>
  <c r="BN477" i="9"/>
  <c r="BM477" i="9"/>
  <c r="CE272" i="9"/>
  <c r="CF272" i="9"/>
  <c r="CE339" i="9"/>
  <c r="CF339" i="9"/>
  <c r="T156" i="9"/>
  <c r="U156" i="9"/>
  <c r="BM367" i="9"/>
  <c r="BN367" i="9"/>
  <c r="BN355" i="9"/>
  <c r="BM355" i="9"/>
  <c r="BM124" i="9"/>
  <c r="BN124" i="9"/>
  <c r="BM340" i="9"/>
  <c r="BN340" i="9"/>
  <c r="BM97" i="9"/>
  <c r="BN97" i="9"/>
  <c r="BN479" i="9"/>
  <c r="BM479" i="9"/>
  <c r="BM272" i="9"/>
  <c r="BN272" i="9"/>
  <c r="BN497" i="9"/>
  <c r="BM497" i="9"/>
  <c r="BM119" i="9"/>
  <c r="BN119" i="9"/>
  <c r="BN103" i="9"/>
  <c r="BM103" i="9"/>
  <c r="BM161" i="9"/>
  <c r="BN161" i="9"/>
  <c r="BM346" i="9"/>
  <c r="BN346" i="9"/>
  <c r="BN101" i="9"/>
  <c r="BM101" i="9"/>
  <c r="BN473" i="9"/>
  <c r="BM473" i="9"/>
  <c r="BM365" i="9"/>
  <c r="BN365" i="9"/>
  <c r="CE507" i="9"/>
  <c r="CF507" i="9"/>
  <c r="T191" i="9"/>
  <c r="U191" i="9"/>
  <c r="BN450" i="9"/>
  <c r="BM450" i="9"/>
  <c r="BN214" i="9"/>
  <c r="BM214" i="9"/>
  <c r="BM359" i="9"/>
  <c r="BN359" i="9"/>
  <c r="BM421" i="9"/>
  <c r="BN421" i="9"/>
  <c r="BM325" i="9"/>
  <c r="BN325" i="9"/>
  <c r="BN467" i="9"/>
  <c r="BM467" i="9"/>
  <c r="BN276" i="9"/>
  <c r="BM276" i="9"/>
  <c r="BM108" i="9"/>
  <c r="BN108" i="9"/>
  <c r="BM293" i="9"/>
  <c r="BN293" i="9"/>
  <c r="BN69" i="9"/>
  <c r="BM69" i="9"/>
  <c r="BM40" i="9"/>
  <c r="BN40" i="9"/>
  <c r="BN220" i="9"/>
  <c r="BM220" i="9"/>
  <c r="BM110" i="9"/>
  <c r="BN110" i="9"/>
  <c r="BM178" i="9"/>
  <c r="BN178" i="9"/>
  <c r="CF312" i="9"/>
  <c r="CE312" i="9"/>
  <c r="CE229" i="9"/>
  <c r="CF229" i="9"/>
  <c r="T97" i="9"/>
  <c r="U97" i="9"/>
  <c r="BM342" i="9"/>
  <c r="BN342" i="9"/>
  <c r="BN362" i="9"/>
  <c r="BM362" i="9"/>
  <c r="BN160" i="9"/>
  <c r="BM160" i="9"/>
  <c r="BM174" i="9"/>
  <c r="BN174" i="9"/>
  <c r="BN323" i="9"/>
  <c r="BM323" i="9"/>
  <c r="BN316" i="9"/>
  <c r="BM316" i="9"/>
  <c r="BN429" i="9"/>
  <c r="BM429" i="9"/>
  <c r="BN129" i="9"/>
  <c r="BM129" i="9"/>
  <c r="BN245" i="9"/>
  <c r="BM245" i="9"/>
  <c r="BN250" i="9"/>
  <c r="BM250" i="9"/>
  <c r="BM236" i="9"/>
  <c r="BN236" i="9"/>
  <c r="BN380" i="9"/>
  <c r="BM380" i="9"/>
  <c r="BN327" i="9"/>
  <c r="BM327" i="9"/>
  <c r="BN42" i="9"/>
  <c r="BM42" i="9"/>
  <c r="BM41" i="9"/>
  <c r="BN41" i="9"/>
  <c r="BN314" i="9"/>
  <c r="BM314" i="9"/>
  <c r="U55" i="9"/>
  <c r="T55" i="9"/>
  <c r="CO326" i="9"/>
  <c r="CN326" i="9"/>
  <c r="CO348" i="9"/>
  <c r="CN348" i="9"/>
  <c r="CN269" i="9"/>
  <c r="CO269" i="9"/>
  <c r="CO425" i="9"/>
  <c r="CN425" i="9"/>
  <c r="CO209" i="9"/>
  <c r="CN209" i="9"/>
  <c r="CO161" i="9"/>
  <c r="CN161" i="9"/>
  <c r="CO186" i="9"/>
  <c r="CN186" i="9"/>
  <c r="CO168" i="9"/>
  <c r="CN168" i="9"/>
  <c r="U326" i="9"/>
  <c r="T326" i="9"/>
  <c r="CN463" i="9"/>
  <c r="CO463" i="9"/>
  <c r="CO321" i="9"/>
  <c r="CN321" i="9"/>
  <c r="CN105" i="9"/>
  <c r="CO105" i="9"/>
  <c r="CN384" i="9"/>
  <c r="CO384" i="9"/>
  <c r="CO92" i="9"/>
  <c r="CN92" i="9"/>
  <c r="CN211" i="9"/>
  <c r="CO211" i="9"/>
  <c r="CN344" i="9"/>
  <c r="CO344" i="9"/>
  <c r="CO265" i="9"/>
  <c r="CN265" i="9"/>
  <c r="U486" i="9"/>
  <c r="T486" i="9"/>
  <c r="CE500" i="9"/>
  <c r="CF500" i="9"/>
  <c r="CF253" i="9"/>
  <c r="CE253" i="9"/>
  <c r="CF256" i="9"/>
  <c r="CE256" i="9"/>
  <c r="U157" i="9"/>
  <c r="T157" i="9"/>
  <c r="CN450" i="9"/>
  <c r="CO450" i="9"/>
  <c r="CN152" i="9"/>
  <c r="CO152" i="9"/>
  <c r="CO378" i="9"/>
  <c r="CN378" i="9"/>
  <c r="CN288" i="9"/>
  <c r="CO288" i="9"/>
  <c r="CO87" i="9"/>
  <c r="CN87" i="9"/>
  <c r="CO180" i="9"/>
  <c r="CN180" i="9"/>
  <c r="CO238" i="9"/>
  <c r="CN238" i="9"/>
  <c r="CN119" i="9"/>
  <c r="CO119" i="9"/>
  <c r="CO174" i="9"/>
  <c r="CN174" i="9"/>
  <c r="CO272" i="9"/>
  <c r="CN272" i="9"/>
  <c r="CN287" i="9"/>
  <c r="CO287" i="9"/>
  <c r="CN420" i="9"/>
  <c r="CO420" i="9"/>
  <c r="CO121" i="9"/>
  <c r="CN121" i="9"/>
  <c r="CN294" i="9"/>
  <c r="CO294" i="9"/>
  <c r="CN277" i="9"/>
  <c r="CO277" i="9"/>
  <c r="CN424" i="9"/>
  <c r="CO424" i="9"/>
  <c r="CO416" i="9"/>
  <c r="CN416" i="9"/>
  <c r="CN401" i="9"/>
  <c r="CO401" i="9"/>
  <c r="CN403" i="9"/>
  <c r="CO403" i="9"/>
  <c r="CN461" i="9"/>
  <c r="CO461" i="9"/>
  <c r="CN114" i="9"/>
  <c r="CO114" i="9"/>
  <c r="CO124" i="9"/>
  <c r="CN124" i="9"/>
  <c r="CN81" i="9"/>
  <c r="CO81" i="9"/>
  <c r="CN100" i="9"/>
  <c r="CO100" i="9"/>
  <c r="CN421" i="9"/>
  <c r="CO421" i="9"/>
  <c r="CN215" i="9"/>
  <c r="CO215" i="9"/>
  <c r="CO504" i="9"/>
  <c r="CN504" i="9"/>
  <c r="CO181" i="9"/>
  <c r="CN181" i="9"/>
  <c r="CN439" i="9"/>
  <c r="CO439" i="9"/>
  <c r="CN50" i="9"/>
  <c r="CO50" i="9"/>
  <c r="CN328" i="9"/>
  <c r="CO328" i="9"/>
  <c r="CN243" i="9"/>
  <c r="CO243" i="9"/>
  <c r="CO319" i="9"/>
  <c r="CN319" i="9"/>
  <c r="BP20" i="9"/>
  <c r="BQ20" i="9"/>
  <c r="CN307" i="9"/>
  <c r="CO307" i="9"/>
  <c r="CO102" i="9"/>
  <c r="CN102" i="9"/>
  <c r="CO115" i="9"/>
  <c r="CN115" i="9"/>
  <c r="CN176" i="9"/>
  <c r="CO176" i="9"/>
  <c r="CO453" i="9"/>
  <c r="CN453" i="9"/>
  <c r="CN179" i="9"/>
  <c r="CO179" i="9"/>
  <c r="CO247" i="9"/>
  <c r="CN247" i="9"/>
  <c r="CN122" i="9"/>
  <c r="CO122" i="9"/>
  <c r="CO57" i="9"/>
  <c r="CN57" i="9"/>
  <c r="CO267" i="9"/>
  <c r="CN267" i="9"/>
  <c r="CN327" i="9"/>
  <c r="CO327" i="9"/>
  <c r="CN481" i="9"/>
  <c r="CO481" i="9"/>
  <c r="CN451" i="9"/>
  <c r="CO451" i="9"/>
  <c r="CO456" i="9"/>
  <c r="CN456" i="9"/>
  <c r="CN262" i="9"/>
  <c r="CO262" i="9"/>
  <c r="CO167" i="9"/>
  <c r="CN167" i="9"/>
  <c r="CN173" i="9"/>
  <c r="CO173" i="9"/>
  <c r="CO116" i="9"/>
  <c r="CN116" i="9"/>
  <c r="CN357" i="9"/>
  <c r="CO357" i="9"/>
  <c r="CN434" i="9"/>
  <c r="CO434" i="9"/>
  <c r="CN55" i="9"/>
  <c r="CO55" i="9"/>
  <c r="CO324" i="9"/>
  <c r="CN324" i="9"/>
  <c r="CN51" i="9"/>
  <c r="CO51" i="9"/>
  <c r="CO458" i="9"/>
  <c r="CN458" i="9"/>
  <c r="CN369" i="9"/>
  <c r="CO369" i="9"/>
  <c r="CN132" i="9"/>
  <c r="CO132" i="9"/>
  <c r="CN259" i="9"/>
  <c r="CO259" i="9"/>
  <c r="CO297" i="9"/>
  <c r="CN297" i="9"/>
  <c r="CO212" i="9"/>
  <c r="CN212" i="9"/>
  <c r="CN308" i="9"/>
  <c r="CO308" i="9"/>
  <c r="CN117" i="9"/>
  <c r="CO117" i="9"/>
  <c r="CN171" i="9"/>
  <c r="CO171" i="9"/>
  <c r="CO462" i="9"/>
  <c r="CN462" i="9"/>
  <c r="CN271" i="9"/>
  <c r="CO271" i="9"/>
  <c r="CN484" i="9"/>
  <c r="CO484" i="9"/>
  <c r="CN334" i="9"/>
  <c r="CO334" i="9"/>
  <c r="CN184" i="9"/>
  <c r="CO184" i="9"/>
  <c r="CN214" i="9"/>
  <c r="CO214" i="9"/>
  <c r="CO390" i="9"/>
  <c r="CN390" i="9"/>
  <c r="CO335" i="9"/>
  <c r="CN335" i="9"/>
  <c r="CO182" i="9"/>
  <c r="CN182" i="9"/>
  <c r="CO316" i="9"/>
  <c r="CN316" i="9"/>
  <c r="CN130" i="9"/>
  <c r="CO130" i="9"/>
  <c r="CN128" i="9"/>
  <c r="CO128" i="9"/>
  <c r="CN76" i="9"/>
  <c r="CO76" i="9"/>
  <c r="CN106" i="9"/>
  <c r="CO106" i="9"/>
  <c r="CO150" i="9"/>
  <c r="CN150" i="9"/>
  <c r="CN239" i="9"/>
  <c r="CO239" i="9"/>
  <c r="CO41" i="9"/>
  <c r="CN41" i="9"/>
  <c r="CN448" i="9"/>
  <c r="CO448" i="9"/>
  <c r="AU18" i="9"/>
  <c r="AV18" i="9"/>
  <c r="BT33" i="9"/>
  <c r="BS33" i="9"/>
  <c r="BT20" i="9"/>
  <c r="BS20" i="9"/>
  <c r="CO383" i="9"/>
  <c r="CN383" i="9"/>
  <c r="CN187" i="9"/>
  <c r="CO187" i="9"/>
  <c r="CN374" i="9"/>
  <c r="CO374" i="9"/>
  <c r="CO268" i="9"/>
  <c r="CN268" i="9"/>
  <c r="CO69" i="9"/>
  <c r="CN69" i="9"/>
  <c r="CO49" i="9"/>
  <c r="CN49" i="9"/>
  <c r="CO94" i="9"/>
  <c r="CN94" i="9"/>
  <c r="CO311" i="9"/>
  <c r="CN311" i="9"/>
  <c r="CN429" i="9"/>
  <c r="CO429" i="9"/>
  <c r="CO191" i="9"/>
  <c r="CN191" i="9"/>
  <c r="CO145" i="9"/>
  <c r="CN145" i="9"/>
  <c r="CO285" i="9"/>
  <c r="CN285" i="9"/>
  <c r="CO499" i="9"/>
  <c r="CN499" i="9"/>
  <c r="CN423" i="9"/>
  <c r="CO423" i="9"/>
  <c r="CN310" i="9"/>
  <c r="CO310" i="9"/>
  <c r="CO323" i="9"/>
  <c r="CN323" i="9"/>
  <c r="CO373" i="9"/>
  <c r="CN373" i="9"/>
  <c r="CN96" i="9"/>
  <c r="CO96" i="9"/>
  <c r="CN233" i="9"/>
  <c r="CO233" i="9"/>
  <c r="CN158" i="9"/>
  <c r="CO158" i="9"/>
  <c r="CN400" i="9"/>
  <c r="CO400" i="9"/>
  <c r="CN313" i="9"/>
  <c r="CO313" i="9"/>
  <c r="AY24" i="9"/>
  <c r="AX24" i="9"/>
  <c r="AY437" i="9"/>
  <c r="AX437" i="9"/>
  <c r="AX449" i="9"/>
  <c r="AY449" i="9"/>
  <c r="AY297" i="9"/>
  <c r="AX297" i="9"/>
  <c r="AX377" i="9"/>
  <c r="AY377" i="9"/>
  <c r="AX162" i="9"/>
  <c r="AY162" i="9"/>
  <c r="AY221" i="9"/>
  <c r="AX221" i="9"/>
  <c r="AY99" i="9"/>
  <c r="AX99" i="9"/>
  <c r="AY247" i="9"/>
  <c r="AX247" i="9"/>
  <c r="AY142" i="9"/>
  <c r="AX142" i="9"/>
  <c r="AY45" i="9"/>
  <c r="AX45" i="9"/>
  <c r="AY353" i="9"/>
  <c r="AX353" i="9"/>
  <c r="AX324" i="9"/>
  <c r="AY324" i="9"/>
  <c r="AX370" i="9"/>
  <c r="AY370" i="9"/>
  <c r="AX61" i="9"/>
  <c r="AY61" i="9"/>
  <c r="AY422" i="9"/>
  <c r="AX422" i="9"/>
  <c r="AY351" i="9"/>
  <c r="AX351" i="9"/>
  <c r="AY261" i="9"/>
  <c r="AX261" i="9"/>
  <c r="AY275" i="9"/>
  <c r="AX275" i="9"/>
  <c r="AY455" i="9"/>
  <c r="AX455" i="9"/>
  <c r="AY167" i="9"/>
  <c r="AX167" i="9"/>
  <c r="AX73" i="9"/>
  <c r="AY73" i="9"/>
  <c r="AX250" i="9"/>
  <c r="AY250" i="9"/>
  <c r="AX46" i="9"/>
  <c r="AY46" i="9"/>
  <c r="AY444" i="9"/>
  <c r="AX444" i="9"/>
  <c r="AY19" i="9"/>
  <c r="AX19" i="9"/>
  <c r="AX478" i="9"/>
  <c r="AY478" i="9"/>
  <c r="AX228" i="9"/>
  <c r="AY228" i="9"/>
  <c r="AY81" i="9"/>
  <c r="AX81" i="9"/>
  <c r="AX383" i="9"/>
  <c r="AY383" i="9"/>
  <c r="AX440" i="9"/>
  <c r="AY440" i="9"/>
  <c r="AX258" i="9"/>
  <c r="AY258" i="9"/>
  <c r="AX461" i="9"/>
  <c r="AY461" i="9"/>
  <c r="AX175" i="9"/>
  <c r="AY175" i="9"/>
  <c r="AX299" i="9"/>
  <c r="AY299" i="9"/>
  <c r="AY435" i="9"/>
  <c r="AX435" i="9"/>
  <c r="AY317" i="9"/>
  <c r="AX317" i="9"/>
  <c r="AX363" i="9"/>
  <c r="AY363" i="9"/>
  <c r="AY263" i="9"/>
  <c r="AX263" i="9"/>
  <c r="AY147" i="9"/>
  <c r="AX147" i="9"/>
  <c r="AX216" i="9"/>
  <c r="AY216" i="9"/>
  <c r="AX472" i="9"/>
  <c r="AY472" i="9"/>
  <c r="AX276" i="9"/>
  <c r="AY276" i="9"/>
  <c r="AY454" i="9"/>
  <c r="AX454" i="9"/>
  <c r="AX96" i="9"/>
  <c r="AY96" i="9"/>
  <c r="AY181" i="9"/>
  <c r="AX181" i="9"/>
  <c r="AY460" i="9"/>
  <c r="AX460" i="9"/>
  <c r="AX281" i="9"/>
  <c r="AY281" i="9"/>
  <c r="AY451" i="9"/>
  <c r="AX451" i="9"/>
  <c r="AY280" i="9"/>
  <c r="AX280" i="9"/>
  <c r="AY474" i="9"/>
  <c r="AX474" i="9"/>
  <c r="AX143" i="9"/>
  <c r="AY143" i="9"/>
  <c r="AX141" i="9"/>
  <c r="AY141" i="9"/>
  <c r="AX113" i="9"/>
  <c r="AY113" i="9"/>
  <c r="AY468" i="9"/>
  <c r="AX468" i="9"/>
  <c r="AY240" i="9"/>
  <c r="AX240" i="9"/>
  <c r="AY349" i="9"/>
  <c r="AX349" i="9"/>
  <c r="AY98" i="9"/>
  <c r="AX98" i="9"/>
  <c r="AY430" i="9"/>
  <c r="AX430" i="9"/>
  <c r="AY92" i="9"/>
  <c r="AX92" i="9"/>
  <c r="AX352" i="9"/>
  <c r="AY352" i="9"/>
  <c r="AY244" i="9"/>
  <c r="AX244" i="9"/>
  <c r="AX209" i="9"/>
  <c r="AY209" i="9"/>
  <c r="AX245" i="9"/>
  <c r="AY245" i="9"/>
  <c r="AX452" i="9"/>
  <c r="AY452" i="9"/>
  <c r="AX290" i="9"/>
  <c r="AY290" i="9"/>
  <c r="AY47" i="9"/>
  <c r="AX47" i="9"/>
  <c r="AX40" i="9"/>
  <c r="AY40" i="9"/>
  <c r="AX243" i="9"/>
  <c r="AY243" i="9"/>
  <c r="AX278" i="9"/>
  <c r="AY278" i="9"/>
  <c r="AY442" i="9"/>
  <c r="AX442" i="9"/>
  <c r="AX329" i="9"/>
  <c r="AY329" i="9"/>
  <c r="AY384" i="9"/>
  <c r="AX384" i="9"/>
  <c r="AY298" i="9"/>
  <c r="AX298" i="9"/>
  <c r="AY476" i="9"/>
  <c r="AX476" i="9"/>
  <c r="AX274" i="9"/>
  <c r="AY274" i="9"/>
  <c r="AY366" i="9"/>
  <c r="AX366" i="9"/>
  <c r="AX54" i="9"/>
  <c r="AY54" i="9"/>
  <c r="AY491" i="9"/>
  <c r="AX491" i="9"/>
  <c r="AM31" i="9"/>
  <c r="AL31" i="9"/>
  <c r="DJ19" i="9"/>
  <c r="DI19" i="9"/>
  <c r="AL29" i="9"/>
  <c r="AM29" i="9"/>
  <c r="AL36" i="9"/>
  <c r="AM36" i="9"/>
  <c r="BN488" i="9"/>
  <c r="BM488" i="9"/>
  <c r="AY387" i="9"/>
  <c r="AX387" i="9"/>
  <c r="BN105" i="9"/>
  <c r="BM105" i="9"/>
  <c r="AY399" i="9"/>
  <c r="AX399" i="9"/>
  <c r="AX67" i="9"/>
  <c r="AY67" i="9"/>
  <c r="BN157" i="9"/>
  <c r="BM157" i="9"/>
  <c r="AY341" i="9"/>
  <c r="AX341" i="9"/>
  <c r="AY462" i="9"/>
  <c r="AX462" i="9"/>
  <c r="BM482" i="9"/>
  <c r="BN482" i="9"/>
  <c r="BN126" i="9"/>
  <c r="BM126" i="9"/>
  <c r="AY267" i="9"/>
  <c r="AX267" i="9"/>
  <c r="BM204" i="9"/>
  <c r="BN204" i="9"/>
  <c r="DJ29" i="9"/>
  <c r="DI29" i="9"/>
  <c r="CW66" i="9"/>
  <c r="CX66" i="9"/>
  <c r="CW320" i="9"/>
  <c r="CX320" i="9"/>
  <c r="CX244" i="9"/>
  <c r="CW244" i="9"/>
  <c r="CW385" i="9"/>
  <c r="CX385" i="9"/>
  <c r="CX289" i="9"/>
  <c r="CW289" i="9"/>
  <c r="CX318" i="9"/>
  <c r="CW318" i="9"/>
  <c r="CX386" i="9"/>
  <c r="CW386" i="9"/>
  <c r="CX152" i="9"/>
  <c r="CW152" i="9"/>
  <c r="CX264" i="9"/>
  <c r="CW264" i="9"/>
  <c r="CW497" i="9"/>
  <c r="CX497" i="9"/>
  <c r="CX87" i="9"/>
  <c r="CW87" i="9"/>
  <c r="CW459" i="9"/>
  <c r="CX459" i="9"/>
  <c r="CW286" i="9"/>
  <c r="CX286" i="9"/>
  <c r="CW335" i="9"/>
  <c r="CX335" i="9"/>
  <c r="CX460" i="9"/>
  <c r="CW460" i="9"/>
  <c r="CW50" i="9"/>
  <c r="CX50" i="9"/>
  <c r="CW243" i="9"/>
  <c r="CX243" i="9"/>
  <c r="CX64" i="9"/>
  <c r="CW64" i="9"/>
  <c r="CX500" i="9"/>
  <c r="CW500" i="9"/>
  <c r="CX330" i="9"/>
  <c r="CW330" i="9"/>
  <c r="CX457" i="9"/>
  <c r="CW457" i="9"/>
  <c r="CX256" i="9"/>
  <c r="CW256" i="9"/>
  <c r="CW220" i="9"/>
  <c r="CX220" i="9"/>
  <c r="CW135" i="9"/>
  <c r="CX135" i="9"/>
  <c r="CX101" i="9"/>
  <c r="CW101" i="9"/>
  <c r="CW503" i="9"/>
  <c r="CX503" i="9"/>
  <c r="CW446" i="9"/>
  <c r="CX446" i="9"/>
  <c r="CW331" i="9"/>
  <c r="CX331" i="9"/>
  <c r="CW72" i="9"/>
  <c r="CX72" i="9"/>
  <c r="CW476" i="9"/>
  <c r="CX476" i="9"/>
  <c r="CW175" i="9"/>
  <c r="CX175" i="9"/>
  <c r="CX181" i="9"/>
  <c r="CW181" i="9"/>
  <c r="CX327" i="9"/>
  <c r="CW327" i="9"/>
  <c r="CW444" i="9"/>
  <c r="CX444" i="9"/>
  <c r="CW292" i="9"/>
  <c r="CX292" i="9"/>
  <c r="CX486" i="9"/>
  <c r="CW486" i="9"/>
  <c r="CW224" i="9"/>
  <c r="CX224" i="9"/>
  <c r="CW149" i="9"/>
  <c r="CX149" i="9"/>
  <c r="CX387" i="9"/>
  <c r="CW387" i="9"/>
  <c r="CW477" i="9"/>
  <c r="CX477" i="9"/>
  <c r="CX322" i="9"/>
  <c r="CW322" i="9"/>
  <c r="CX182" i="9"/>
  <c r="CW182" i="9"/>
  <c r="CW373" i="9"/>
  <c r="CX373" i="9"/>
  <c r="CX400" i="9"/>
  <c r="CW400" i="9"/>
  <c r="DM66" i="9"/>
  <c r="DL66" i="9"/>
  <c r="DL264" i="9"/>
  <c r="DM264" i="9"/>
  <c r="DL244" i="9"/>
  <c r="DM244" i="9"/>
  <c r="DL139" i="9"/>
  <c r="DM139" i="9"/>
  <c r="DM311" i="9"/>
  <c r="DL311" i="9"/>
  <c r="DM403" i="9"/>
  <c r="DL403" i="9"/>
  <c r="DM78" i="9"/>
  <c r="DL78" i="9"/>
  <c r="DM215" i="9"/>
  <c r="DL215" i="9"/>
  <c r="DM105" i="9"/>
  <c r="DL105" i="9"/>
  <c r="DL504" i="9"/>
  <c r="DM504" i="9"/>
  <c r="DL173" i="9"/>
  <c r="DM173" i="9"/>
  <c r="DM281" i="9"/>
  <c r="DL281" i="9"/>
  <c r="DM339" i="9"/>
  <c r="DL339" i="9"/>
  <c r="CB21" i="9"/>
  <c r="CC21" i="9"/>
  <c r="DM315" i="9"/>
  <c r="DL315" i="9"/>
  <c r="DL231" i="9"/>
  <c r="DM231" i="9"/>
  <c r="DL384" i="9"/>
  <c r="DM384" i="9"/>
  <c r="DM312" i="9"/>
  <c r="DL312" i="9"/>
  <c r="DL197" i="9"/>
  <c r="DM197" i="9"/>
  <c r="DM239" i="9"/>
  <c r="DL239" i="9"/>
  <c r="DM280" i="9"/>
  <c r="DL280" i="9"/>
  <c r="DL425" i="9"/>
  <c r="DM425" i="9"/>
  <c r="CO190" i="9"/>
  <c r="CN190" i="9"/>
  <c r="CN156" i="9"/>
  <c r="CO156" i="9"/>
  <c r="CN178" i="9"/>
  <c r="CO178" i="9"/>
  <c r="CO365" i="9"/>
  <c r="CN365" i="9"/>
  <c r="CN498" i="9"/>
  <c r="CO498" i="9"/>
  <c r="BS16" i="9"/>
  <c r="BT16" i="9"/>
  <c r="CO170" i="9"/>
  <c r="CN170" i="9"/>
  <c r="CN149" i="9"/>
  <c r="CO149" i="9"/>
  <c r="CN134" i="9"/>
  <c r="CO134" i="9"/>
  <c r="CO255" i="9"/>
  <c r="CN255" i="9"/>
  <c r="CN261" i="9"/>
  <c r="CO261" i="9"/>
  <c r="CN250" i="9"/>
  <c r="CO250" i="9"/>
  <c r="CN343" i="9"/>
  <c r="CO343" i="9"/>
  <c r="BT30" i="9"/>
  <c r="BS30" i="9"/>
  <c r="BT32" i="9"/>
  <c r="BS32" i="9"/>
  <c r="CN139" i="9"/>
  <c r="CO139" i="9"/>
  <c r="CN254" i="9"/>
  <c r="CO254" i="9"/>
  <c r="DD15" i="9"/>
  <c r="DC15" i="9"/>
  <c r="BT19" i="9"/>
  <c r="BS19" i="9"/>
  <c r="CN398" i="9"/>
  <c r="CO398" i="9"/>
  <c r="CN45" i="9"/>
  <c r="CO45" i="9"/>
  <c r="CN445" i="9"/>
  <c r="CO445" i="9"/>
  <c r="CN78" i="9"/>
  <c r="CO78" i="9"/>
  <c r="CO487" i="9"/>
  <c r="CN487" i="9"/>
  <c r="CO104" i="9"/>
  <c r="CN104" i="9"/>
  <c r="CO339" i="9"/>
  <c r="CN339" i="9"/>
  <c r="AY411" i="9"/>
  <c r="AX411" i="9"/>
  <c r="AX463" i="9"/>
  <c r="AY463" i="9"/>
  <c r="AY371" i="9"/>
  <c r="AX371" i="9"/>
  <c r="AX97" i="9"/>
  <c r="AY97" i="9"/>
  <c r="AY395" i="9"/>
  <c r="AX395" i="9"/>
  <c r="AY486" i="9"/>
  <c r="AX486" i="9"/>
  <c r="AY408" i="9"/>
  <c r="AX408" i="9"/>
  <c r="AY291" i="9"/>
  <c r="AX291" i="9"/>
  <c r="AX373" i="9"/>
  <c r="AY373" i="9"/>
  <c r="AX179" i="9"/>
  <c r="AY179" i="9"/>
  <c r="AY136" i="9"/>
  <c r="AX136" i="9"/>
  <c r="AX51" i="9"/>
  <c r="AY51" i="9"/>
  <c r="AX39" i="9"/>
  <c r="AY39" i="9"/>
  <c r="AX443" i="9"/>
  <c r="AY443" i="9"/>
  <c r="AY284" i="9"/>
  <c r="AX284" i="9"/>
  <c r="AY502" i="9"/>
  <c r="AX502" i="9"/>
  <c r="CO480" i="9"/>
  <c r="CN480" i="9"/>
  <c r="AX252" i="9"/>
  <c r="AY252" i="9"/>
  <c r="AY337" i="9"/>
  <c r="AX337" i="9"/>
  <c r="AX107" i="9"/>
  <c r="AY107" i="9"/>
  <c r="AX177" i="9"/>
  <c r="AY177" i="9"/>
  <c r="AX441" i="9"/>
  <c r="AY441" i="9"/>
  <c r="AY86" i="9"/>
  <c r="AX86" i="9"/>
  <c r="AX120" i="9"/>
  <c r="AY120" i="9"/>
  <c r="AX158" i="9"/>
  <c r="AY158" i="9"/>
  <c r="AX344" i="9"/>
  <c r="AY344" i="9"/>
  <c r="AY171" i="9"/>
  <c r="AX171" i="9"/>
  <c r="AX203" i="9"/>
  <c r="AY203" i="9"/>
  <c r="AY133" i="9"/>
  <c r="AX133" i="9"/>
  <c r="AY225" i="9"/>
  <c r="AX225" i="9"/>
  <c r="AY236" i="9"/>
  <c r="AX236" i="9"/>
  <c r="AY55" i="9"/>
  <c r="AX55" i="9"/>
  <c r="AY328" i="9"/>
  <c r="AX328" i="9"/>
  <c r="AX41" i="9"/>
  <c r="AY41" i="9"/>
  <c r="AY489" i="9"/>
  <c r="AX489" i="9"/>
  <c r="AY483" i="9"/>
  <c r="AX483" i="9"/>
  <c r="AX23" i="9"/>
  <c r="AY23" i="9"/>
  <c r="AX427" i="9"/>
  <c r="AY427" i="9"/>
  <c r="AY78" i="9"/>
  <c r="AX78" i="9"/>
  <c r="AX184" i="9"/>
  <c r="AY184" i="9"/>
  <c r="AY323" i="9"/>
  <c r="AX323" i="9"/>
  <c r="AY335" i="9"/>
  <c r="AX335" i="9"/>
  <c r="AX426" i="9"/>
  <c r="AY426" i="9"/>
  <c r="AX202" i="9"/>
  <c r="AY202" i="9"/>
  <c r="AY94" i="9"/>
  <c r="AX94" i="9"/>
  <c r="AY431" i="9"/>
  <c r="AX431" i="9"/>
  <c r="AY128" i="9"/>
  <c r="AX128" i="9"/>
  <c r="AY400" i="9"/>
  <c r="AX400" i="9"/>
  <c r="AY44" i="9"/>
  <c r="AX44" i="9"/>
  <c r="AX149" i="9"/>
  <c r="AY149" i="9"/>
  <c r="AY42" i="9"/>
  <c r="AX42" i="9"/>
  <c r="AY49" i="9"/>
  <c r="AX49" i="9"/>
  <c r="AX438" i="9"/>
  <c r="AY438" i="9"/>
  <c r="AY369" i="9"/>
  <c r="AX369" i="9"/>
  <c r="AX15" i="9"/>
  <c r="AY15" i="9"/>
  <c r="AX382" i="9"/>
  <c r="AY382" i="9"/>
  <c r="AX446" i="9"/>
  <c r="AY446" i="9"/>
  <c r="AY393" i="9"/>
  <c r="AX393" i="9"/>
  <c r="AY105" i="9"/>
  <c r="AX105" i="9"/>
  <c r="AX204" i="9"/>
  <c r="AY204" i="9"/>
  <c r="AY378" i="9"/>
  <c r="AX378" i="9"/>
  <c r="AX161" i="9"/>
  <c r="AY161" i="9"/>
  <c r="AY293" i="9"/>
  <c r="AX293" i="9"/>
  <c r="AX106" i="9"/>
  <c r="AY106" i="9"/>
  <c r="AY242" i="9"/>
  <c r="AX242" i="9"/>
  <c r="AX484" i="9"/>
  <c r="AY484" i="9"/>
  <c r="AX210" i="9"/>
  <c r="AY210" i="9"/>
  <c r="AX196" i="9"/>
  <c r="AY196" i="9"/>
  <c r="AX417" i="9"/>
  <c r="AY417" i="9"/>
  <c r="AX471" i="9"/>
  <c r="AY471" i="9"/>
  <c r="AX320" i="9"/>
  <c r="AY320" i="9"/>
  <c r="AX302" i="9"/>
  <c r="AY302" i="9"/>
  <c r="AX296" i="9"/>
  <c r="AY296" i="9"/>
  <c r="AY87" i="9"/>
  <c r="AX87" i="9"/>
  <c r="AY77" i="9"/>
  <c r="AX77" i="9"/>
  <c r="AY114" i="9"/>
  <c r="AX114" i="9"/>
  <c r="AX63" i="9"/>
  <c r="AY63" i="9"/>
  <c r="AY205" i="9"/>
  <c r="AX205" i="9"/>
  <c r="AX334" i="9"/>
  <c r="AY334" i="9"/>
  <c r="AY217" i="9"/>
  <c r="AX217" i="9"/>
  <c r="AX174" i="9"/>
  <c r="AY174" i="9"/>
  <c r="AX295" i="9"/>
  <c r="AY295" i="9"/>
  <c r="AX256" i="9"/>
  <c r="AY256" i="9"/>
  <c r="AY397" i="9"/>
  <c r="AX397" i="9"/>
  <c r="AY101" i="9"/>
  <c r="AX101" i="9"/>
  <c r="AY413" i="9"/>
  <c r="AX413" i="9"/>
  <c r="AY229" i="9"/>
  <c r="AX229" i="9"/>
  <c r="AY386" i="9"/>
  <c r="AX386" i="9"/>
  <c r="AX301" i="9"/>
  <c r="AY301" i="9"/>
  <c r="AX424" i="9"/>
  <c r="AY424" i="9"/>
  <c r="AY504" i="9"/>
  <c r="AX504" i="9"/>
  <c r="AY109" i="9"/>
  <c r="AX109" i="9"/>
  <c r="AY321" i="9"/>
  <c r="AX321" i="9"/>
  <c r="AY43" i="9"/>
  <c r="AX43" i="9"/>
  <c r="AY326" i="9"/>
  <c r="AX326" i="9"/>
  <c r="AX380" i="9"/>
  <c r="AY380" i="9"/>
  <c r="AY286" i="9"/>
  <c r="AX286" i="9"/>
  <c r="AY50" i="9"/>
  <c r="AX50" i="9"/>
  <c r="BN182" i="9"/>
  <c r="BM182" i="9"/>
  <c r="AY331" i="9"/>
  <c r="AX331" i="9"/>
  <c r="AY93" i="9"/>
  <c r="AX93" i="9"/>
  <c r="BM230" i="9"/>
  <c r="BN230" i="9"/>
  <c r="AY381" i="9"/>
  <c r="AX381" i="9"/>
  <c r="AY439" i="9"/>
  <c r="AX439" i="9"/>
  <c r="AY433" i="9"/>
  <c r="AX433" i="9"/>
  <c r="AX145" i="9"/>
  <c r="AY145" i="9"/>
  <c r="BM499" i="9"/>
  <c r="BN499" i="9"/>
  <c r="BN370" i="9"/>
  <c r="BM370" i="9"/>
  <c r="AY135" i="9"/>
  <c r="AX135" i="9"/>
  <c r="AX314" i="9"/>
  <c r="AY314" i="9"/>
  <c r="DJ30" i="9"/>
  <c r="DI30" i="9"/>
  <c r="CW309" i="9"/>
  <c r="CX309" i="9"/>
  <c r="CW61" i="9"/>
  <c r="CX61" i="9"/>
  <c r="CW490" i="9"/>
  <c r="CX490" i="9"/>
  <c r="CX120" i="9"/>
  <c r="CW120" i="9"/>
  <c r="CW171" i="9"/>
  <c r="CX171" i="9"/>
  <c r="CW200" i="9"/>
  <c r="CX200" i="9"/>
  <c r="CW238" i="9"/>
  <c r="CX238" i="9"/>
  <c r="CX47" i="9"/>
  <c r="CW47" i="9"/>
  <c r="CX313" i="9"/>
  <c r="CW313" i="9"/>
  <c r="CX493" i="9"/>
  <c r="CW493" i="9"/>
  <c r="CW270" i="9"/>
  <c r="CX270" i="9"/>
  <c r="CX188" i="9"/>
  <c r="CW188" i="9"/>
  <c r="CX253" i="9"/>
  <c r="CW253" i="9"/>
  <c r="CW299" i="9"/>
  <c r="CX299" i="9"/>
  <c r="CW42" i="9"/>
  <c r="CX42" i="9"/>
  <c r="CW150" i="9"/>
  <c r="CX150" i="9"/>
  <c r="CX48" i="9"/>
  <c r="CW48" i="9"/>
  <c r="CW89" i="9"/>
  <c r="CX89" i="9"/>
  <c r="CX382" i="9"/>
  <c r="CW382" i="9"/>
  <c r="CW317" i="9"/>
  <c r="CX317" i="9"/>
  <c r="CX153" i="9"/>
  <c r="CW153" i="9"/>
  <c r="CX499" i="9"/>
  <c r="CW499" i="9"/>
  <c r="CW276" i="9"/>
  <c r="CX276" i="9"/>
  <c r="CW108" i="9"/>
  <c r="CX108" i="9"/>
  <c r="CW170" i="9"/>
  <c r="CX170" i="9"/>
  <c r="CW448" i="9"/>
  <c r="CX448" i="9"/>
  <c r="CW450" i="9"/>
  <c r="CX450" i="9"/>
  <c r="CX259" i="9"/>
  <c r="CW259" i="9"/>
  <c r="CX59" i="9"/>
  <c r="CW59" i="9"/>
  <c r="CX141" i="9"/>
  <c r="CW141" i="9"/>
  <c r="CX434" i="9"/>
  <c r="CW434" i="9"/>
  <c r="CX413" i="9"/>
  <c r="CW413" i="9"/>
  <c r="CW363" i="9"/>
  <c r="CX363" i="9"/>
  <c r="CW295" i="9"/>
  <c r="CX295" i="9"/>
  <c r="CX466" i="9"/>
  <c r="CW466" i="9"/>
  <c r="CX126" i="9"/>
  <c r="CW126" i="9"/>
  <c r="CW218" i="9"/>
  <c r="CX218" i="9"/>
  <c r="CW294" i="9"/>
  <c r="CX294" i="9"/>
  <c r="BP19" i="9"/>
  <c r="BQ19" i="9"/>
  <c r="CX79" i="9"/>
  <c r="CW79" i="9"/>
  <c r="CX263" i="9"/>
  <c r="CW263" i="9"/>
  <c r="CX379" i="9"/>
  <c r="CW379" i="9"/>
  <c r="CX469" i="9"/>
  <c r="CW469" i="9"/>
  <c r="CW158" i="9"/>
  <c r="CX158" i="9"/>
  <c r="CX125" i="9"/>
  <c r="CW125" i="9"/>
  <c r="CW183" i="9"/>
  <c r="CX183" i="9"/>
  <c r="CX411" i="9"/>
  <c r="CW411" i="9"/>
  <c r="CX196" i="9"/>
  <c r="CW196" i="9"/>
  <c r="CX501" i="9"/>
  <c r="CW501" i="9"/>
  <c r="CX406" i="9"/>
  <c r="CW406" i="9"/>
  <c r="CW347" i="9"/>
  <c r="CX347" i="9"/>
  <c r="CX245" i="9"/>
  <c r="CW245" i="9"/>
  <c r="CX223" i="9"/>
  <c r="CW223" i="9"/>
  <c r="CX458" i="9"/>
  <c r="CW458" i="9"/>
  <c r="CW350" i="9"/>
  <c r="CX350" i="9"/>
  <c r="AO19" i="9"/>
  <c r="AP19" i="9"/>
  <c r="AP16" i="9"/>
  <c r="AO16" i="9"/>
  <c r="DM415" i="9"/>
  <c r="DL415" i="9"/>
  <c r="DM70" i="9"/>
  <c r="DL70" i="9"/>
  <c r="DL208" i="9"/>
  <c r="DM208" i="9"/>
  <c r="DL441" i="9"/>
  <c r="DM441" i="9"/>
  <c r="DL232" i="9"/>
  <c r="DM232" i="9"/>
  <c r="DL58" i="9"/>
  <c r="DM58" i="9"/>
  <c r="DL103" i="9"/>
  <c r="DM103" i="9"/>
  <c r="DL460" i="9"/>
  <c r="DM460" i="9"/>
  <c r="DM314" i="9"/>
  <c r="DL314" i="9"/>
  <c r="DM493" i="9"/>
  <c r="DL493" i="9"/>
  <c r="DL471" i="9"/>
  <c r="DM471" i="9"/>
  <c r="DL469" i="9"/>
  <c r="DM469" i="9"/>
  <c r="DL182" i="9"/>
  <c r="DM182" i="9"/>
  <c r="DL69" i="9"/>
  <c r="DM69" i="9"/>
  <c r="DM274" i="9"/>
  <c r="DL274" i="9"/>
  <c r="DL75" i="9"/>
  <c r="DM75" i="9"/>
  <c r="DM301" i="9"/>
  <c r="DL301" i="9"/>
  <c r="DM323" i="9"/>
  <c r="DL323" i="9"/>
  <c r="DL379" i="9"/>
  <c r="DM379" i="9"/>
  <c r="DL242" i="9"/>
  <c r="DM242" i="9"/>
  <c r="DL503" i="9"/>
  <c r="DM503" i="9"/>
  <c r="DM443" i="9"/>
  <c r="DL443" i="9"/>
  <c r="DM396" i="9"/>
  <c r="DL396" i="9"/>
  <c r="DM360" i="9"/>
  <c r="DL360" i="9"/>
  <c r="CN236" i="9"/>
  <c r="CO236" i="9"/>
  <c r="CO54" i="9"/>
  <c r="CN54" i="9"/>
  <c r="CO251" i="9"/>
  <c r="CN251" i="9"/>
  <c r="CO140" i="9"/>
  <c r="CN140" i="9"/>
  <c r="CO52" i="9"/>
  <c r="CN52" i="9"/>
  <c r="CN53" i="9"/>
  <c r="CO53" i="9"/>
  <c r="CO399" i="9"/>
  <c r="CN399" i="9"/>
  <c r="CO286" i="9"/>
  <c r="CN286" i="9"/>
  <c r="CN494" i="9"/>
  <c r="CO494" i="9"/>
  <c r="CO296" i="9"/>
  <c r="CN296" i="9"/>
  <c r="CN202" i="9"/>
  <c r="CO202" i="9"/>
  <c r="CN112" i="9"/>
  <c r="CO112" i="9"/>
  <c r="CO256" i="9"/>
  <c r="CN256" i="9"/>
  <c r="CN485" i="9"/>
  <c r="CO485" i="9"/>
  <c r="CN432" i="9"/>
  <c r="CO432" i="9"/>
  <c r="CN82" i="9"/>
  <c r="CO82" i="9"/>
  <c r="CN225" i="9"/>
  <c r="CO225" i="9"/>
  <c r="CN507" i="9"/>
  <c r="CO507" i="9"/>
  <c r="CO346" i="9"/>
  <c r="CN346" i="9"/>
  <c r="CO444" i="9"/>
  <c r="CN444" i="9"/>
  <c r="CN229" i="9"/>
  <c r="CO229" i="9"/>
  <c r="CN350" i="9"/>
  <c r="CO350" i="9"/>
  <c r="CN479" i="9"/>
  <c r="CO479" i="9"/>
  <c r="CN312" i="9"/>
  <c r="CO312" i="9"/>
  <c r="CO245" i="9"/>
  <c r="CN245" i="9"/>
  <c r="CO126" i="9"/>
  <c r="CN126" i="9"/>
  <c r="CN299" i="9"/>
  <c r="CO299" i="9"/>
  <c r="CO274" i="9"/>
  <c r="CN274" i="9"/>
  <c r="CO468" i="9"/>
  <c r="CN468" i="9"/>
  <c r="CO195" i="9"/>
  <c r="CN195" i="9"/>
  <c r="CO240" i="9"/>
  <c r="CN240" i="9"/>
  <c r="CO47" i="9"/>
  <c r="CN47" i="9"/>
  <c r="CN306" i="9"/>
  <c r="CO306" i="9"/>
  <c r="CO220" i="9"/>
  <c r="CN220" i="9"/>
  <c r="CN370" i="9"/>
  <c r="CO370" i="9"/>
  <c r="CN371" i="9"/>
  <c r="CO371" i="9"/>
  <c r="CO488" i="9"/>
  <c r="CN488" i="9"/>
  <c r="CN221" i="9"/>
  <c r="CO221" i="9"/>
  <c r="CN469" i="9"/>
  <c r="CO469" i="9"/>
  <c r="CN389" i="9"/>
  <c r="CO389" i="9"/>
  <c r="CO476" i="9"/>
  <c r="CN476" i="9"/>
  <c r="CN63" i="9"/>
  <c r="CO63" i="9"/>
  <c r="CO110" i="9"/>
  <c r="CN110" i="9"/>
  <c r="CO226" i="9"/>
  <c r="CN226" i="9"/>
  <c r="CO61" i="9"/>
  <c r="CN61" i="9"/>
  <c r="CN90" i="9"/>
  <c r="CO90" i="9"/>
  <c r="CN264" i="9"/>
  <c r="CO264" i="9"/>
  <c r="CO253" i="9"/>
  <c r="CN253" i="9"/>
  <c r="CN135" i="9"/>
  <c r="CO135" i="9"/>
  <c r="CN95" i="9"/>
  <c r="CO95" i="9"/>
  <c r="CN205" i="9"/>
  <c r="CO205" i="9"/>
  <c r="CN218" i="9"/>
  <c r="CO218" i="9"/>
  <c r="CN249" i="9"/>
  <c r="CO249" i="9"/>
  <c r="BT11" i="9"/>
  <c r="BS11" i="9"/>
  <c r="BT26" i="9"/>
  <c r="BS26" i="9"/>
  <c r="BT31" i="9"/>
  <c r="BS31" i="9"/>
  <c r="CO437" i="9"/>
  <c r="CN437" i="9"/>
  <c r="CO185" i="9"/>
  <c r="CN185" i="9"/>
  <c r="CO127" i="9"/>
  <c r="CN127" i="9"/>
  <c r="CO345" i="9"/>
  <c r="CN345" i="9"/>
  <c r="CN368" i="9"/>
  <c r="CO368" i="9"/>
  <c r="CN113" i="9"/>
  <c r="CO113" i="9"/>
  <c r="CO455" i="9"/>
  <c r="CN455" i="9"/>
  <c r="CO438" i="9"/>
  <c r="CN438" i="9"/>
  <c r="CO278" i="9"/>
  <c r="CN278" i="9"/>
  <c r="CO241" i="9"/>
  <c r="CN241" i="9"/>
  <c r="CO338" i="9"/>
  <c r="CN338" i="9"/>
  <c r="CO111" i="9"/>
  <c r="CN111" i="9"/>
  <c r="CN428" i="9"/>
  <c r="CO428" i="9"/>
  <c r="CO153" i="9"/>
  <c r="CN153" i="9"/>
  <c r="CO84" i="9"/>
  <c r="CN84" i="9"/>
  <c r="CN56" i="9"/>
  <c r="CO56" i="9"/>
  <c r="CO413" i="9"/>
  <c r="CN413" i="9"/>
  <c r="CO198" i="9"/>
  <c r="CN198" i="9"/>
  <c r="CO88" i="9"/>
  <c r="CN88" i="9"/>
  <c r="CN491" i="9"/>
  <c r="CO491" i="9"/>
  <c r="AX231" i="9"/>
  <c r="AY231" i="9"/>
  <c r="AY348" i="9"/>
  <c r="AX348" i="9"/>
  <c r="AX121" i="9"/>
  <c r="AY121" i="9"/>
  <c r="AY490" i="9"/>
  <c r="AX490" i="9"/>
  <c r="AY159" i="9"/>
  <c r="AX159" i="9"/>
  <c r="AY182" i="9"/>
  <c r="AX182" i="9"/>
  <c r="AY230" i="9"/>
  <c r="AX230" i="9"/>
  <c r="AX300" i="9"/>
  <c r="AY300" i="9"/>
  <c r="AX108" i="9"/>
  <c r="AY108" i="9"/>
  <c r="AX213" i="9"/>
  <c r="AY213" i="9"/>
  <c r="AY420" i="9"/>
  <c r="AX420" i="9"/>
  <c r="AX71" i="9"/>
  <c r="AY71" i="9"/>
  <c r="AY475" i="9"/>
  <c r="AX475" i="9"/>
  <c r="AX259" i="9"/>
  <c r="AY259" i="9"/>
  <c r="AY315" i="9"/>
  <c r="AX315" i="9"/>
  <c r="AX347" i="9"/>
  <c r="AY347" i="9"/>
  <c r="AY265" i="9"/>
  <c r="AX265" i="9"/>
  <c r="AX429" i="9"/>
  <c r="AY429" i="9"/>
  <c r="AY398" i="9"/>
  <c r="AX398" i="9"/>
  <c r="AX453" i="9"/>
  <c r="AY453" i="9"/>
  <c r="AY390" i="9"/>
  <c r="AX390" i="9"/>
  <c r="AY116" i="9"/>
  <c r="AX116" i="9"/>
  <c r="AX76" i="9"/>
  <c r="AY76" i="9"/>
  <c r="AY354" i="9"/>
  <c r="AX354" i="9"/>
  <c r="AX110" i="9"/>
  <c r="AY110" i="9"/>
  <c r="AY310" i="9"/>
  <c r="AX310" i="9"/>
  <c r="AX311" i="9"/>
  <c r="AY311" i="9"/>
  <c r="AX166" i="9"/>
  <c r="AY166" i="9"/>
  <c r="AY465" i="9"/>
  <c r="AX465" i="9"/>
  <c r="AX456" i="9"/>
  <c r="AY456" i="9"/>
  <c r="AX333" i="9"/>
  <c r="AY333" i="9"/>
  <c r="AY285" i="9"/>
  <c r="AX285" i="9"/>
  <c r="AX212" i="9"/>
  <c r="AY212" i="9"/>
  <c r="AY211" i="9"/>
  <c r="AX211" i="9"/>
  <c r="AY232" i="9"/>
  <c r="AX232" i="9"/>
  <c r="AY308" i="9"/>
  <c r="AX308" i="9"/>
  <c r="AX268" i="9"/>
  <c r="AY268" i="9"/>
  <c r="AY198" i="9"/>
  <c r="AX198" i="9"/>
  <c r="AX287" i="9"/>
  <c r="AY287" i="9"/>
  <c r="AY391" i="9"/>
  <c r="AX391" i="9"/>
  <c r="AY503" i="9"/>
  <c r="AX503" i="9"/>
  <c r="AY492" i="9"/>
  <c r="AX492" i="9"/>
  <c r="DJ11" i="9"/>
  <c r="DI11" i="9"/>
  <c r="AY169" i="9"/>
  <c r="AX169" i="9"/>
  <c r="AX132" i="9"/>
  <c r="AY132" i="9"/>
  <c r="AY501" i="9"/>
  <c r="AX501" i="9"/>
  <c r="AY163" i="9"/>
  <c r="AX163" i="9"/>
  <c r="AX269" i="9"/>
  <c r="AY269" i="9"/>
  <c r="AY464" i="9"/>
  <c r="AX464" i="9"/>
  <c r="AY279" i="9"/>
  <c r="AX279" i="9"/>
  <c r="AX157" i="9"/>
  <c r="AY157" i="9"/>
  <c r="AY183" i="9"/>
  <c r="AX183" i="9"/>
  <c r="AX191" i="9"/>
  <c r="AY191" i="9"/>
  <c r="AY122" i="9"/>
  <c r="AX122" i="9"/>
  <c r="AX414" i="9"/>
  <c r="AY414" i="9"/>
  <c r="AX313" i="9"/>
  <c r="AY313" i="9"/>
  <c r="AX495" i="9"/>
  <c r="AY495" i="9"/>
  <c r="AX358" i="9"/>
  <c r="AY358" i="9"/>
  <c r="AY277" i="9"/>
  <c r="AX277" i="9"/>
  <c r="AX470" i="9"/>
  <c r="AY470" i="9"/>
  <c r="AX154" i="9"/>
  <c r="AY154" i="9"/>
  <c r="AY505" i="9"/>
  <c r="AX505" i="9"/>
  <c r="AY176" i="9"/>
  <c r="AX176" i="9"/>
  <c r="AX436" i="9"/>
  <c r="AY436" i="9"/>
  <c r="AY364" i="9"/>
  <c r="AX364" i="9"/>
  <c r="AX156" i="9"/>
  <c r="AY156" i="9"/>
  <c r="AX507" i="9"/>
  <c r="AY507" i="9"/>
  <c r="AY318" i="9"/>
  <c r="AX318" i="9"/>
  <c r="AY355" i="9"/>
  <c r="AX355" i="9"/>
  <c r="AY160" i="9"/>
  <c r="AX160" i="9"/>
  <c r="AY192" i="9"/>
  <c r="AX192" i="9"/>
  <c r="AY488" i="9"/>
  <c r="AX488" i="9"/>
  <c r="AY410" i="9"/>
  <c r="AX410" i="9"/>
  <c r="AX59" i="9"/>
  <c r="AY59" i="9"/>
  <c r="AX379" i="9"/>
  <c r="AY379" i="9"/>
  <c r="AY224" i="9"/>
  <c r="AX224" i="9"/>
  <c r="AY140" i="9"/>
  <c r="AX140" i="9"/>
  <c r="AX190" i="9"/>
  <c r="AY190" i="9"/>
  <c r="AX477" i="9"/>
  <c r="AY477" i="9"/>
  <c r="AX365" i="9"/>
  <c r="AY365" i="9"/>
  <c r="AY22" i="9"/>
  <c r="AX22" i="9"/>
  <c r="AX168" i="9"/>
  <c r="AY168" i="9"/>
  <c r="AY322" i="9"/>
  <c r="AX322" i="9"/>
  <c r="AX482" i="9"/>
  <c r="AY482" i="9"/>
  <c r="AX497" i="9"/>
  <c r="AY497" i="9"/>
  <c r="AX434" i="9"/>
  <c r="AY434" i="9"/>
  <c r="AY394" i="9"/>
  <c r="AX394" i="9"/>
  <c r="AY271" i="9"/>
  <c r="AX271" i="9"/>
  <c r="AY385" i="9"/>
  <c r="AX385" i="9"/>
  <c r="AY127" i="9"/>
  <c r="AX127" i="9"/>
  <c r="DI32" i="9"/>
  <c r="DJ32" i="9"/>
  <c r="AL24" i="9"/>
  <c r="AM24" i="9"/>
  <c r="AM28" i="9"/>
  <c r="AL28" i="9"/>
  <c r="DI21" i="9"/>
  <c r="DJ21" i="9"/>
  <c r="AY421" i="9"/>
  <c r="AX421" i="9"/>
  <c r="BM305" i="9"/>
  <c r="BN305" i="9"/>
  <c r="BN455" i="9"/>
  <c r="BM455" i="9"/>
  <c r="AX272" i="9"/>
  <c r="AY272" i="9"/>
  <c r="BM366" i="9"/>
  <c r="BN366" i="9"/>
  <c r="AX126" i="9"/>
  <c r="AY126" i="9"/>
  <c r="AY288" i="9"/>
  <c r="AX288" i="9"/>
  <c r="BN496" i="9"/>
  <c r="BM496" i="9"/>
  <c r="BN460" i="9"/>
  <c r="BM460" i="9"/>
  <c r="BM22" i="9"/>
  <c r="BN22" i="9"/>
  <c r="AY134" i="9"/>
  <c r="AX134" i="9"/>
  <c r="BM73" i="9"/>
  <c r="BN73" i="9"/>
  <c r="AY248" i="9"/>
  <c r="AX248" i="9"/>
  <c r="BN53" i="9"/>
  <c r="BM53" i="9"/>
  <c r="BM249" i="9"/>
  <c r="BN249" i="9"/>
  <c r="BP18" i="9"/>
  <c r="BQ18" i="9"/>
  <c r="CW260" i="9"/>
  <c r="CX260" i="9"/>
  <c r="CX91" i="9"/>
  <c r="CW91" i="9"/>
  <c r="CW208" i="9"/>
  <c r="CX208" i="9"/>
  <c r="CW237" i="9"/>
  <c r="CX237" i="9"/>
  <c r="CX54" i="9"/>
  <c r="CW54" i="9"/>
  <c r="CX440" i="9"/>
  <c r="CW440" i="9"/>
  <c r="CW285" i="9"/>
  <c r="CX285" i="9"/>
  <c r="CX209" i="9"/>
  <c r="CW209" i="9"/>
  <c r="CW157" i="9"/>
  <c r="CX157" i="9"/>
  <c r="CX95" i="9"/>
  <c r="CW95" i="9"/>
  <c r="CX403" i="9"/>
  <c r="CW403" i="9"/>
  <c r="CW342" i="9"/>
  <c r="CX342" i="9"/>
  <c r="CX359" i="9"/>
  <c r="CW359" i="9"/>
  <c r="CW410" i="9"/>
  <c r="CX410" i="9"/>
  <c r="CW304" i="9"/>
  <c r="CX304" i="9"/>
  <c r="CX45" i="9"/>
  <c r="CW45" i="9"/>
  <c r="CW75" i="9"/>
  <c r="CX75" i="9"/>
  <c r="CX451" i="9"/>
  <c r="CW451" i="9"/>
  <c r="CX369" i="9"/>
  <c r="CW369" i="9"/>
  <c r="CX496" i="9"/>
  <c r="CW496" i="9"/>
  <c r="CX100" i="9"/>
  <c r="CW100" i="9"/>
  <c r="CX219" i="9"/>
  <c r="CW219" i="9"/>
  <c r="CW164" i="9"/>
  <c r="CX164" i="9"/>
  <c r="CW240" i="9"/>
  <c r="CX240" i="9"/>
  <c r="CW306" i="9"/>
  <c r="CX306" i="9"/>
  <c r="CW233" i="9"/>
  <c r="CX233" i="9"/>
  <c r="CX118" i="9"/>
  <c r="CW118" i="9"/>
  <c r="CX381" i="9"/>
  <c r="CW381" i="9"/>
  <c r="CW474" i="9"/>
  <c r="CX474" i="9"/>
  <c r="CW115" i="9"/>
  <c r="CX115" i="9"/>
  <c r="CW436" i="9"/>
  <c r="CX436" i="9"/>
  <c r="CW179" i="9"/>
  <c r="CX179" i="9"/>
  <c r="CW96" i="9"/>
  <c r="CX96" i="9"/>
  <c r="CW336" i="9"/>
  <c r="CX336" i="9"/>
  <c r="CW365" i="9"/>
  <c r="CX365" i="9"/>
  <c r="CX192" i="9"/>
  <c r="CW192" i="9"/>
  <c r="CX452" i="9"/>
  <c r="CW452" i="9"/>
  <c r="CW470" i="9"/>
  <c r="CX470" i="9"/>
  <c r="CX389" i="9"/>
  <c r="CW389" i="9"/>
  <c r="CW439" i="9"/>
  <c r="CX439" i="9"/>
  <c r="CW324" i="9"/>
  <c r="CX324" i="9"/>
  <c r="CX349" i="9"/>
  <c r="CW349" i="9"/>
  <c r="CW155" i="9"/>
  <c r="CX155" i="9"/>
  <c r="CX424" i="9"/>
  <c r="CW424" i="9"/>
  <c r="CX211" i="9"/>
  <c r="CW211" i="9"/>
  <c r="CW443" i="9"/>
  <c r="CX443" i="9"/>
  <c r="CX375" i="9"/>
  <c r="CW375" i="9"/>
  <c r="CX94" i="9"/>
  <c r="CW94" i="9"/>
  <c r="CW438" i="9"/>
  <c r="CX438" i="9"/>
  <c r="AO32" i="9"/>
  <c r="AP32" i="9"/>
  <c r="DM427" i="9"/>
  <c r="DL427" i="9"/>
  <c r="DL326" i="9"/>
  <c r="DM326" i="9"/>
  <c r="DL422" i="9"/>
  <c r="DM422" i="9"/>
  <c r="DM84" i="9"/>
  <c r="DL84" i="9"/>
  <c r="DL140" i="9"/>
  <c r="DM140" i="9"/>
  <c r="DL149" i="9"/>
  <c r="DM149" i="9"/>
  <c r="DD26" i="9"/>
  <c r="DC26" i="9"/>
  <c r="DM196" i="9"/>
  <c r="DL196" i="9"/>
  <c r="DL60" i="9"/>
  <c r="DM60" i="9"/>
  <c r="DM158" i="9"/>
  <c r="DL158" i="9"/>
  <c r="DM316" i="9"/>
  <c r="DL316" i="9"/>
  <c r="DM319" i="9"/>
  <c r="DL319" i="9"/>
  <c r="DM334" i="9"/>
  <c r="DL334" i="9"/>
  <c r="DM131" i="9"/>
  <c r="DL131" i="9"/>
  <c r="DM234" i="9"/>
  <c r="DL234" i="9"/>
  <c r="DL260" i="9"/>
  <c r="DM260" i="9"/>
  <c r="DL421" i="9"/>
  <c r="DM421" i="9"/>
  <c r="DM213" i="9"/>
  <c r="DL213" i="9"/>
  <c r="DL448" i="9"/>
  <c r="DM448" i="9"/>
  <c r="DM294" i="9"/>
  <c r="DL294" i="9"/>
  <c r="DL333" i="9"/>
  <c r="DM333" i="9"/>
  <c r="CN131" i="9"/>
  <c r="CO131" i="9"/>
  <c r="CN442" i="9"/>
  <c r="CO442" i="9"/>
  <c r="CN298" i="9"/>
  <c r="CO298" i="9"/>
  <c r="CN465" i="9"/>
  <c r="CO465" i="9"/>
  <c r="CO235" i="9"/>
  <c r="CN235" i="9"/>
  <c r="CO147" i="9"/>
  <c r="CN147" i="9"/>
  <c r="CO320" i="9"/>
  <c r="CN320" i="9"/>
  <c r="CO354" i="9"/>
  <c r="CN354" i="9"/>
  <c r="CO402" i="9"/>
  <c r="CN402" i="9"/>
  <c r="CO304" i="9"/>
  <c r="CN304" i="9"/>
  <c r="CN138" i="9"/>
  <c r="CO138" i="9"/>
  <c r="CN39" i="9"/>
  <c r="CO39" i="9"/>
  <c r="CN353" i="9"/>
  <c r="CO353" i="9"/>
  <c r="CN492" i="9"/>
  <c r="CO492" i="9"/>
  <c r="CN404" i="9"/>
  <c r="CO404" i="9"/>
  <c r="CO351" i="9"/>
  <c r="CN351" i="9"/>
  <c r="CO200" i="9"/>
  <c r="CN200" i="9"/>
  <c r="CN375" i="9"/>
  <c r="CO375" i="9"/>
  <c r="CO46" i="9"/>
  <c r="CN46" i="9"/>
  <c r="CO166" i="9"/>
  <c r="CN166" i="9"/>
  <c r="CN62" i="9"/>
  <c r="CO62" i="9"/>
  <c r="CN260" i="9"/>
  <c r="CO260" i="9"/>
  <c r="CO405" i="9"/>
  <c r="CN405" i="9"/>
  <c r="CN410" i="9"/>
  <c r="CO410" i="9"/>
  <c r="CO497" i="9"/>
  <c r="CN497" i="9"/>
  <c r="CO391" i="9"/>
  <c r="CN391" i="9"/>
  <c r="CO318" i="9"/>
  <c r="CN318" i="9"/>
  <c r="CN71" i="9"/>
  <c r="CO71" i="9"/>
  <c r="CO322" i="9"/>
  <c r="CN322" i="9"/>
  <c r="CO395" i="9"/>
  <c r="CN395" i="9"/>
  <c r="CO279" i="9"/>
  <c r="CN279" i="9"/>
  <c r="CO203" i="9"/>
  <c r="CN203" i="9"/>
  <c r="CO457" i="9"/>
  <c r="CN457" i="9"/>
  <c r="CN397" i="9"/>
  <c r="CO397" i="9"/>
  <c r="CO364" i="9"/>
  <c r="CN364" i="9"/>
  <c r="CN77" i="9"/>
  <c r="CO77" i="9"/>
  <c r="CO443" i="9"/>
  <c r="CN443" i="9"/>
  <c r="CN380" i="9"/>
  <c r="CO380" i="9"/>
  <c r="CN435" i="9"/>
  <c r="CO435" i="9"/>
  <c r="CO37" i="9"/>
  <c r="CN37" i="9"/>
  <c r="CN502" i="9"/>
  <c r="CO502" i="9"/>
  <c r="CO506" i="9"/>
  <c r="CN506" i="9"/>
  <c r="CO430" i="9"/>
  <c r="CN430" i="9"/>
  <c r="CO141" i="9"/>
  <c r="CN141" i="9"/>
  <c r="CN133" i="9"/>
  <c r="CO133" i="9"/>
  <c r="CO164" i="9"/>
  <c r="CN164" i="9"/>
  <c r="CO43" i="9"/>
  <c r="CN43" i="9"/>
  <c r="CN473" i="9"/>
  <c r="CO473" i="9"/>
  <c r="CN477" i="9"/>
  <c r="CO477" i="9"/>
  <c r="CO483" i="9"/>
  <c r="CN483" i="9"/>
  <c r="AD34" i="9"/>
  <c r="AC34" i="9"/>
  <c r="CN282" i="9"/>
  <c r="CO282" i="9"/>
  <c r="CN336" i="9"/>
  <c r="CO336" i="9"/>
  <c r="CO387" i="9"/>
  <c r="CN387" i="9"/>
  <c r="CO284" i="9"/>
  <c r="CN284" i="9"/>
  <c r="CN258" i="9"/>
  <c r="CO258" i="9"/>
  <c r="CO377" i="9"/>
  <c r="CN377" i="9"/>
  <c r="CO295" i="9"/>
  <c r="CN295" i="9"/>
  <c r="CO42" i="9"/>
  <c r="CN42" i="9"/>
  <c r="CN418" i="9"/>
  <c r="CO418" i="9"/>
  <c r="CO314" i="9"/>
  <c r="CN314" i="9"/>
  <c r="BT34" i="9"/>
  <c r="BS34" i="9"/>
  <c r="BT21" i="9"/>
  <c r="BS21" i="9"/>
  <c r="CN165" i="9"/>
  <c r="CO165" i="9"/>
  <c r="CN293" i="9"/>
  <c r="CO293" i="9"/>
  <c r="CO48" i="9"/>
  <c r="CN48" i="9"/>
  <c r="CO489" i="9"/>
  <c r="CN489" i="9"/>
  <c r="AC19" i="9"/>
  <c r="AD19" i="9"/>
  <c r="CO230" i="9"/>
  <c r="CN230" i="9"/>
  <c r="CO101" i="9"/>
  <c r="CN101" i="9"/>
  <c r="AD11" i="9"/>
  <c r="AC11" i="9"/>
  <c r="CO332" i="9"/>
  <c r="CN332" i="9"/>
  <c r="CO460" i="9"/>
  <c r="CN460" i="9"/>
  <c r="CN38" i="9"/>
  <c r="CO38" i="9"/>
  <c r="AX85" i="9"/>
  <c r="AY85" i="9"/>
  <c r="AX155" i="9"/>
  <c r="AY155" i="9"/>
  <c r="AX64" i="9"/>
  <c r="AY64" i="9"/>
  <c r="AX60" i="9"/>
  <c r="AY60" i="9"/>
  <c r="AX404" i="9"/>
  <c r="AY404" i="9"/>
  <c r="AX234" i="9"/>
  <c r="AY234" i="9"/>
  <c r="AY129" i="9"/>
  <c r="AX129" i="9"/>
  <c r="AX499" i="9"/>
  <c r="AY499" i="9"/>
  <c r="AY103" i="9"/>
  <c r="AX103" i="9"/>
  <c r="AY123" i="9"/>
  <c r="AX123" i="9"/>
  <c r="AX185" i="9"/>
  <c r="AY185" i="9"/>
  <c r="AY360" i="9"/>
  <c r="AX360" i="9"/>
  <c r="AX75" i="9"/>
  <c r="AY75" i="9"/>
  <c r="AY251" i="9"/>
  <c r="AX251" i="9"/>
  <c r="AY255" i="9"/>
  <c r="AX255" i="9"/>
  <c r="AX303" i="9"/>
  <c r="AY303" i="9"/>
  <c r="AY350" i="9"/>
  <c r="AX350" i="9"/>
  <c r="CN281" i="9"/>
  <c r="CO281" i="9"/>
  <c r="AY340" i="9"/>
  <c r="AX340" i="9"/>
  <c r="AY305" i="9"/>
  <c r="AX305" i="9"/>
  <c r="AX91" i="9"/>
  <c r="AY91" i="9"/>
  <c r="AY90" i="9"/>
  <c r="AX90" i="9"/>
  <c r="AX273" i="9"/>
  <c r="AY273" i="9"/>
  <c r="AX227" i="9"/>
  <c r="AY227" i="9"/>
  <c r="AX372" i="9"/>
  <c r="AY372" i="9"/>
  <c r="AX170" i="9"/>
  <c r="AY170" i="9"/>
  <c r="AY119" i="9"/>
  <c r="AX119" i="9"/>
  <c r="AX294" i="9"/>
  <c r="AY294" i="9"/>
  <c r="AX48" i="9"/>
  <c r="AY48" i="9"/>
  <c r="AY88" i="9"/>
  <c r="AX88" i="9"/>
  <c r="AY343" i="9"/>
  <c r="AX343" i="9"/>
  <c r="AY214" i="9"/>
  <c r="AX214" i="9"/>
  <c r="AY66" i="9"/>
  <c r="AX66" i="9"/>
  <c r="AX188" i="9"/>
  <c r="AY188" i="9"/>
  <c r="AX70" i="9"/>
  <c r="AY70" i="9"/>
  <c r="AX153" i="9"/>
  <c r="AY153" i="9"/>
  <c r="AX172" i="9"/>
  <c r="AY172" i="9"/>
  <c r="AY165" i="9"/>
  <c r="AX165" i="9"/>
  <c r="AX219" i="9"/>
  <c r="AY219" i="9"/>
  <c r="AY215" i="9"/>
  <c r="AX215" i="9"/>
  <c r="AY200" i="9"/>
  <c r="AX200" i="9"/>
  <c r="AX84" i="9"/>
  <c r="AY84" i="9"/>
  <c r="AX346" i="9"/>
  <c r="AY346" i="9"/>
  <c r="AX37" i="9"/>
  <c r="AY37" i="9"/>
  <c r="AX82" i="9"/>
  <c r="AY82" i="9"/>
  <c r="AY254" i="9"/>
  <c r="AX254" i="9"/>
  <c r="AX506" i="9"/>
  <c r="AY506" i="9"/>
  <c r="AY226" i="9"/>
  <c r="AX226" i="9"/>
  <c r="AY11" i="9"/>
  <c r="AX11" i="9"/>
  <c r="AY257" i="9"/>
  <c r="AX257" i="9"/>
  <c r="AY500" i="9"/>
  <c r="AX500" i="9"/>
  <c r="AY447" i="9"/>
  <c r="AX447" i="9"/>
  <c r="AX266" i="9"/>
  <c r="AY266" i="9"/>
  <c r="AX206" i="9"/>
  <c r="AY206" i="9"/>
  <c r="AY111" i="9"/>
  <c r="AX111" i="9"/>
  <c r="AY487" i="9"/>
  <c r="AX487" i="9"/>
  <c r="AX139" i="9"/>
  <c r="AY139" i="9"/>
  <c r="AY150" i="9"/>
  <c r="AX150" i="9"/>
  <c r="AX104" i="9"/>
  <c r="AY104" i="9"/>
  <c r="AX473" i="9"/>
  <c r="AY473" i="9"/>
  <c r="AX14" i="9"/>
  <c r="AY14" i="9"/>
  <c r="AY189" i="9"/>
  <c r="AX189" i="9"/>
  <c r="AX264" i="9"/>
  <c r="AY264" i="9"/>
  <c r="AY356" i="9"/>
  <c r="AX356" i="9"/>
  <c r="AY466" i="9"/>
  <c r="AX466" i="9"/>
  <c r="AY72" i="9"/>
  <c r="AX72" i="9"/>
  <c r="AY368" i="9"/>
  <c r="AX368" i="9"/>
  <c r="AY164" i="9"/>
  <c r="AX164" i="9"/>
  <c r="AX69" i="9"/>
  <c r="AY69" i="9"/>
  <c r="AY375" i="9"/>
  <c r="AX375" i="9"/>
  <c r="AX498" i="9"/>
  <c r="AY498" i="9"/>
  <c r="AX118" i="9"/>
  <c r="AY118" i="9"/>
  <c r="AX396" i="9"/>
  <c r="AY396" i="9"/>
  <c r="AY325" i="9"/>
  <c r="AX325" i="9"/>
  <c r="AX388" i="9"/>
  <c r="AY388" i="9"/>
  <c r="AX338" i="9"/>
  <c r="AY338" i="9"/>
  <c r="AX235" i="9"/>
  <c r="AY235" i="9"/>
  <c r="AY336" i="9"/>
  <c r="AX336" i="9"/>
  <c r="AY195" i="9"/>
  <c r="AX195" i="9"/>
  <c r="AX238" i="9"/>
  <c r="AY238" i="9"/>
  <c r="AY187" i="9"/>
  <c r="AX187" i="9"/>
  <c r="AY53" i="9"/>
  <c r="AX53" i="9"/>
  <c r="AY233" i="9"/>
  <c r="AX233" i="9"/>
  <c r="CO146" i="9"/>
  <c r="CN146" i="9"/>
  <c r="AX425" i="9"/>
  <c r="AY425" i="9"/>
  <c r="AY151" i="9"/>
  <c r="AX151" i="9"/>
  <c r="AY418" i="9"/>
  <c r="AX418" i="9"/>
  <c r="AX207" i="9"/>
  <c r="AY207" i="9"/>
  <c r="AX480" i="9"/>
  <c r="AY480" i="9"/>
  <c r="BN45" i="9"/>
  <c r="BM45" i="9"/>
  <c r="AX74" i="9"/>
  <c r="AY74" i="9"/>
  <c r="BM285" i="9"/>
  <c r="BN285" i="9"/>
  <c r="BM241" i="9"/>
  <c r="BN241" i="9"/>
  <c r="BM348" i="9"/>
  <c r="BN348" i="9"/>
  <c r="AY457" i="9"/>
  <c r="AX457" i="9"/>
  <c r="BN395" i="9"/>
  <c r="BM395" i="9"/>
  <c r="BM37" i="9"/>
  <c r="BN37" i="9"/>
  <c r="BM248" i="9"/>
  <c r="BN248" i="9"/>
  <c r="AY201" i="9"/>
  <c r="AX201" i="9"/>
  <c r="BN363" i="9"/>
  <c r="BM363" i="9"/>
  <c r="BM116" i="9"/>
  <c r="BN116" i="9"/>
  <c r="AX467" i="9"/>
  <c r="AY467" i="9"/>
  <c r="BN353" i="9"/>
  <c r="BM353" i="9"/>
  <c r="BM465" i="9"/>
  <c r="BN465" i="9"/>
  <c r="CW475" i="9"/>
  <c r="CX475" i="9"/>
  <c r="CX441" i="9"/>
  <c r="CW441" i="9"/>
  <c r="CX395" i="9"/>
  <c r="CW395" i="9"/>
  <c r="CW74" i="9"/>
  <c r="CX74" i="9"/>
  <c r="CX146" i="9"/>
  <c r="CW146" i="9"/>
  <c r="CX426" i="9"/>
  <c r="CW426" i="9"/>
  <c r="CX274" i="9"/>
  <c r="CW274" i="9"/>
  <c r="CW328" i="9"/>
  <c r="CX328" i="9"/>
  <c r="CW484" i="9"/>
  <c r="CX484" i="9"/>
  <c r="CW284" i="9"/>
  <c r="CX284" i="9"/>
  <c r="CW478" i="9"/>
  <c r="CX478" i="9"/>
  <c r="CX388" i="9"/>
  <c r="CW388" i="9"/>
  <c r="CX298" i="9"/>
  <c r="CW298" i="9"/>
  <c r="CW290" i="9"/>
  <c r="CX290" i="9"/>
  <c r="CW316" i="9"/>
  <c r="CX316" i="9"/>
  <c r="CX197" i="9"/>
  <c r="CW197" i="9"/>
  <c r="CW293" i="9"/>
  <c r="CX293" i="9"/>
  <c r="CX49" i="9"/>
  <c r="CW49" i="9"/>
  <c r="CX56" i="9"/>
  <c r="CW56" i="9"/>
  <c r="CW131" i="9"/>
  <c r="CX131" i="9"/>
  <c r="CW221" i="9"/>
  <c r="CX221" i="9"/>
  <c r="CW384" i="9"/>
  <c r="CX384" i="9"/>
  <c r="CW405" i="9"/>
  <c r="CX405" i="9"/>
  <c r="CX143" i="9"/>
  <c r="CW143" i="9"/>
  <c r="CX300" i="9"/>
  <c r="CW300" i="9"/>
  <c r="CX210" i="9"/>
  <c r="CW210" i="9"/>
  <c r="CW81" i="9"/>
  <c r="CX81" i="9"/>
  <c r="CW163" i="9"/>
  <c r="CX163" i="9"/>
  <c r="CW162" i="9"/>
  <c r="CX162" i="9"/>
  <c r="CX180" i="9"/>
  <c r="CW180" i="9"/>
  <c r="CX172" i="9"/>
  <c r="CW172" i="9"/>
  <c r="CX112" i="9"/>
  <c r="CW112" i="9"/>
  <c r="CX84" i="9"/>
  <c r="CW84" i="9"/>
  <c r="CW506" i="9"/>
  <c r="CX506" i="9"/>
  <c r="CX132" i="9"/>
  <c r="CW132" i="9"/>
  <c r="CW257" i="9"/>
  <c r="CX257" i="9"/>
  <c r="CW165" i="9"/>
  <c r="CX165" i="9"/>
  <c r="CX207" i="9"/>
  <c r="CW207" i="9"/>
  <c r="CW109" i="9"/>
  <c r="CX109" i="9"/>
  <c r="CX229" i="9"/>
  <c r="CW229" i="9"/>
  <c r="CX278" i="9"/>
  <c r="CW278" i="9"/>
  <c r="CX107" i="9"/>
  <c r="CW107" i="9"/>
  <c r="CX404" i="9"/>
  <c r="CW404" i="9"/>
  <c r="CW201" i="9"/>
  <c r="CX201" i="9"/>
  <c r="CX376" i="9"/>
  <c r="CW376" i="9"/>
  <c r="CW67" i="9"/>
  <c r="CX67" i="9"/>
  <c r="CX468" i="9"/>
  <c r="CW468" i="9"/>
  <c r="CX334" i="9"/>
  <c r="CW334" i="9"/>
  <c r="CW430" i="9"/>
  <c r="CX430" i="9"/>
  <c r="CW393" i="9"/>
  <c r="CX393" i="9"/>
  <c r="CW273" i="9"/>
  <c r="CX273" i="9"/>
  <c r="CX258" i="9"/>
  <c r="CW258" i="9"/>
  <c r="CX161" i="9"/>
  <c r="CW161" i="9"/>
  <c r="CW414" i="9"/>
  <c r="CX414" i="9"/>
  <c r="CX346" i="9"/>
  <c r="CW346" i="9"/>
  <c r="AO31" i="9"/>
  <c r="AP31" i="9"/>
  <c r="AO30" i="9"/>
  <c r="AP30" i="9"/>
  <c r="DM153" i="9"/>
  <c r="DL153" i="9"/>
  <c r="DM361" i="9"/>
  <c r="DL361" i="9"/>
  <c r="DL159" i="9"/>
  <c r="DM159" i="9"/>
  <c r="DL172" i="9"/>
  <c r="DM172" i="9"/>
  <c r="DL385" i="9"/>
  <c r="DM385" i="9"/>
  <c r="DL346" i="9"/>
  <c r="DM346" i="9"/>
  <c r="DL451" i="9"/>
  <c r="DM451" i="9"/>
  <c r="DL478" i="9"/>
  <c r="DM478" i="9"/>
  <c r="DL64" i="9"/>
  <c r="DM64" i="9"/>
  <c r="DM461" i="9"/>
  <c r="DL461" i="9"/>
  <c r="DL121" i="9"/>
  <c r="DM121" i="9"/>
  <c r="DM170" i="9"/>
  <c r="DL170" i="9"/>
  <c r="DL223" i="9"/>
  <c r="DM223" i="9"/>
  <c r="DL150" i="9"/>
  <c r="DM150" i="9"/>
  <c r="DL491" i="9"/>
  <c r="DM491" i="9"/>
  <c r="DL338" i="9"/>
  <c r="DM338" i="9"/>
  <c r="DL295" i="9"/>
  <c r="DM295" i="9"/>
  <c r="DM157" i="9"/>
  <c r="DL157" i="9"/>
  <c r="DM235" i="9"/>
  <c r="DL235" i="9"/>
  <c r="DM400" i="9"/>
  <c r="DL400" i="9"/>
  <c r="DM327" i="9"/>
  <c r="DL327" i="9"/>
  <c r="DL210" i="9"/>
  <c r="DM210" i="9"/>
  <c r="DM331" i="9"/>
  <c r="DL331" i="9"/>
  <c r="DL487" i="9"/>
  <c r="DM487" i="9"/>
  <c r="DM366" i="9"/>
  <c r="DL366" i="9"/>
  <c r="DL286" i="9"/>
  <c r="DM286" i="9"/>
  <c r="DM180" i="9"/>
  <c r="DL180" i="9"/>
  <c r="DM100" i="9"/>
  <c r="DL100" i="9"/>
  <c r="DM77" i="9"/>
  <c r="DL77" i="9"/>
  <c r="CB33" i="9"/>
  <c r="CC33" i="9"/>
  <c r="DL154" i="9"/>
  <c r="DM154" i="9"/>
  <c r="DM297" i="9"/>
  <c r="DL297" i="9"/>
  <c r="DL499" i="9"/>
  <c r="DM499" i="9"/>
  <c r="DL82" i="9"/>
  <c r="DM82" i="9"/>
  <c r="AY407" i="9"/>
  <c r="AX407" i="9"/>
  <c r="AX374" i="9"/>
  <c r="AY374" i="9"/>
  <c r="AY208" i="9"/>
  <c r="AX208" i="9"/>
  <c r="AX146" i="9"/>
  <c r="AY146" i="9"/>
  <c r="AY262" i="9"/>
  <c r="AX262" i="9"/>
  <c r="AX220" i="9"/>
  <c r="AY220" i="9"/>
  <c r="AX38" i="9"/>
  <c r="AY38" i="9"/>
  <c r="AY249" i="9"/>
  <c r="AX249" i="9"/>
  <c r="AX412" i="9"/>
  <c r="AY412" i="9"/>
  <c r="AX448" i="9"/>
  <c r="AY448" i="9"/>
  <c r="AX131" i="9"/>
  <c r="AY131" i="9"/>
  <c r="AY419" i="9"/>
  <c r="AX419" i="9"/>
  <c r="AY493" i="9"/>
  <c r="AX493" i="9"/>
  <c r="AX362" i="9"/>
  <c r="AY362" i="9"/>
  <c r="AY359" i="9"/>
  <c r="AX359" i="9"/>
  <c r="AY342" i="9"/>
  <c r="AX342" i="9"/>
  <c r="AY152" i="9"/>
  <c r="AX152" i="9"/>
  <c r="AY180" i="9"/>
  <c r="AX180" i="9"/>
  <c r="AX246" i="9"/>
  <c r="AY246" i="9"/>
  <c r="AX124" i="9"/>
  <c r="AY124" i="9"/>
  <c r="AY173" i="9"/>
  <c r="AX173" i="9"/>
  <c r="AY138" i="9"/>
  <c r="AX138" i="9"/>
  <c r="AX218" i="9"/>
  <c r="AY218" i="9"/>
  <c r="AX223" i="9"/>
  <c r="AY223" i="9"/>
  <c r="AX319" i="9"/>
  <c r="AY319" i="9"/>
  <c r="AX403" i="9"/>
  <c r="AY403" i="9"/>
  <c r="AX89" i="9"/>
  <c r="AY89" i="9"/>
  <c r="AY415" i="9"/>
  <c r="AX415" i="9"/>
  <c r="AX79" i="9"/>
  <c r="AY79" i="9"/>
  <c r="AX307" i="9"/>
  <c r="AY307" i="9"/>
  <c r="AX494" i="9"/>
  <c r="AY494" i="9"/>
  <c r="AY312" i="9"/>
  <c r="AX312" i="9"/>
  <c r="AY112" i="9"/>
  <c r="AX112" i="9"/>
  <c r="AX282" i="9"/>
  <c r="AY282" i="9"/>
  <c r="AX137" i="9"/>
  <c r="AY137" i="9"/>
  <c r="AX148" i="9"/>
  <c r="AY148" i="9"/>
  <c r="AY95" i="9"/>
  <c r="AX95" i="9"/>
  <c r="AY125" i="9"/>
  <c r="AX125" i="9"/>
  <c r="AY423" i="9"/>
  <c r="AX423" i="9"/>
  <c r="AX289" i="9"/>
  <c r="AY289" i="9"/>
  <c r="AY241" i="9"/>
  <c r="AX241" i="9"/>
  <c r="AX357" i="9"/>
  <c r="AY357" i="9"/>
  <c r="CO426" i="9"/>
  <c r="CN426" i="9"/>
  <c r="AY367" i="9"/>
  <c r="AX367" i="9"/>
  <c r="AY80" i="9"/>
  <c r="AX80" i="9"/>
  <c r="AY260" i="9"/>
  <c r="AX260" i="9"/>
  <c r="AY62" i="9"/>
  <c r="AX62" i="9"/>
  <c r="AY406" i="9"/>
  <c r="AX406" i="9"/>
  <c r="AY68" i="9"/>
  <c r="AX68" i="9"/>
  <c r="AX345" i="9"/>
  <c r="AY345" i="9"/>
  <c r="AY405" i="9"/>
  <c r="AX405" i="9"/>
  <c r="AX270" i="9"/>
  <c r="AY270" i="9"/>
  <c r="AY130" i="9"/>
  <c r="AX130" i="9"/>
  <c r="AX485" i="9"/>
  <c r="AY485" i="9"/>
  <c r="AY283" i="9"/>
  <c r="AX283" i="9"/>
  <c r="AY237" i="9"/>
  <c r="AX237" i="9"/>
  <c r="AY57" i="9"/>
  <c r="AX57" i="9"/>
  <c r="AX239" i="9"/>
  <c r="AY239" i="9"/>
  <c r="AY144" i="9"/>
  <c r="AX144" i="9"/>
  <c r="AX178" i="9"/>
  <c r="AY178" i="9"/>
  <c r="AY52" i="9"/>
  <c r="AX52" i="9"/>
  <c r="AM33" i="9"/>
  <c r="AL33" i="9"/>
  <c r="AM15" i="9"/>
  <c r="AL15" i="9"/>
  <c r="AL19" i="9"/>
  <c r="AM19" i="9"/>
  <c r="AM26" i="9"/>
  <c r="AL26" i="9"/>
  <c r="DI14" i="9"/>
  <c r="DJ14" i="9"/>
  <c r="AL34" i="9"/>
  <c r="AM34" i="9"/>
  <c r="DI28" i="9"/>
  <c r="DJ28" i="9"/>
  <c r="AL32" i="9"/>
  <c r="AM32" i="9"/>
  <c r="AX458" i="9"/>
  <c r="AY458" i="9"/>
  <c r="BN66" i="9"/>
  <c r="BM66" i="9"/>
  <c r="BN68" i="9"/>
  <c r="BM68" i="9"/>
  <c r="BN188" i="9"/>
  <c r="BM188" i="9"/>
  <c r="BN171" i="9"/>
  <c r="BM171" i="9"/>
  <c r="AY316" i="9"/>
  <c r="AX316" i="9"/>
  <c r="AY339" i="9"/>
  <c r="AX339" i="9"/>
  <c r="BM225" i="9"/>
  <c r="BN225" i="9"/>
  <c r="BM310" i="9"/>
  <c r="BN310" i="9"/>
  <c r="AX416" i="9"/>
  <c r="AY416" i="9"/>
  <c r="BM303" i="9"/>
  <c r="BN303" i="9"/>
  <c r="AY361" i="9"/>
  <c r="AX361" i="9"/>
  <c r="AY117" i="9"/>
  <c r="AX117" i="9"/>
  <c r="AY445" i="9"/>
  <c r="AX445" i="9"/>
  <c r="BM408" i="9"/>
  <c r="BN408" i="9"/>
  <c r="BM139" i="9"/>
  <c r="BN139" i="9"/>
  <c r="BN438" i="9"/>
  <c r="BM438" i="9"/>
  <c r="AY401" i="9"/>
  <c r="AX401" i="9"/>
  <c r="BN440" i="9"/>
  <c r="BM440" i="9"/>
  <c r="AY496" i="9"/>
  <c r="AX496" i="9"/>
  <c r="BN169" i="9"/>
  <c r="BM169" i="9"/>
  <c r="BM148" i="9"/>
  <c r="BN148" i="9"/>
  <c r="BN412" i="9"/>
  <c r="BM412" i="9"/>
  <c r="AX309" i="9"/>
  <c r="AY309" i="9"/>
  <c r="AY102" i="9"/>
  <c r="AX102" i="9"/>
  <c r="BM267" i="9"/>
  <c r="BN267" i="9"/>
  <c r="BN155" i="9"/>
  <c r="BM155" i="9"/>
  <c r="BM125" i="9"/>
  <c r="BN125" i="9"/>
  <c r="AY197" i="9"/>
  <c r="AX197" i="9"/>
  <c r="DI31" i="9"/>
  <c r="DJ31" i="9"/>
  <c r="CW449" i="9"/>
  <c r="CX449" i="9"/>
  <c r="CW471" i="9"/>
  <c r="CX471" i="9"/>
  <c r="CW60" i="9"/>
  <c r="CX60" i="9"/>
  <c r="CW168" i="9"/>
  <c r="CX168" i="9"/>
  <c r="CW99" i="9"/>
  <c r="CX99" i="9"/>
  <c r="CW129" i="9"/>
  <c r="CX129" i="9"/>
  <c r="CX504" i="9"/>
  <c r="CW504" i="9"/>
  <c r="CW173" i="9"/>
  <c r="CX173" i="9"/>
  <c r="CW255" i="9"/>
  <c r="CX255" i="9"/>
  <c r="CW391" i="9"/>
  <c r="CX391" i="9"/>
  <c r="CX483" i="9"/>
  <c r="CW483" i="9"/>
  <c r="BQ15" i="9"/>
  <c r="BP15" i="9"/>
  <c r="CW92" i="9"/>
  <c r="CX92" i="9"/>
  <c r="CX231" i="9"/>
  <c r="CW231" i="9"/>
  <c r="CW177" i="9"/>
  <c r="CX177" i="9"/>
  <c r="CW433" i="9"/>
  <c r="CX433" i="9"/>
  <c r="CX479" i="9"/>
  <c r="CW479" i="9"/>
  <c r="CW437" i="9"/>
  <c r="CX437" i="9"/>
  <c r="CW103" i="9"/>
  <c r="CX103" i="9"/>
  <c r="CW287" i="9"/>
  <c r="CX287" i="9"/>
  <c r="CX283" i="9"/>
  <c r="CW283" i="9"/>
  <c r="CX343" i="9"/>
  <c r="CW343" i="9"/>
  <c r="CW427" i="9"/>
  <c r="CX427" i="9"/>
  <c r="CW217" i="9"/>
  <c r="CX217" i="9"/>
  <c r="CX174" i="9"/>
  <c r="CW174" i="9"/>
  <c r="CW214" i="9"/>
  <c r="CX214" i="9"/>
  <c r="CW429" i="9"/>
  <c r="CX429" i="9"/>
  <c r="CW215" i="9"/>
  <c r="CX215" i="9"/>
  <c r="CX408" i="9"/>
  <c r="CW408" i="9"/>
  <c r="CW360" i="9"/>
  <c r="CX360" i="9"/>
  <c r="CW142" i="9"/>
  <c r="CX142" i="9"/>
  <c r="CX37" i="9"/>
  <c r="CW37" i="9"/>
  <c r="CX239" i="9"/>
  <c r="CW239" i="9"/>
  <c r="CW507" i="9"/>
  <c r="CX507" i="9"/>
  <c r="CW40" i="9"/>
  <c r="CX40" i="9"/>
  <c r="CW420" i="9"/>
  <c r="CX420" i="9"/>
  <c r="CX226" i="9"/>
  <c r="CW226" i="9"/>
  <c r="CW337" i="9"/>
  <c r="CX337" i="9"/>
  <c r="CX442" i="9"/>
  <c r="CW442" i="9"/>
  <c r="CW367" i="9"/>
  <c r="CX367" i="9"/>
  <c r="CW246" i="9"/>
  <c r="CX246" i="9"/>
  <c r="CX472" i="9"/>
  <c r="CW472" i="9"/>
  <c r="CX398" i="9"/>
  <c r="CW398" i="9"/>
  <c r="CW63" i="9"/>
  <c r="CX63" i="9"/>
  <c r="CW194" i="9"/>
  <c r="CX194" i="9"/>
  <c r="CW205" i="9"/>
  <c r="CX205" i="9"/>
  <c r="CW144" i="9"/>
  <c r="CX144" i="9"/>
  <c r="CX140" i="9"/>
  <c r="CW140" i="9"/>
  <c r="CW39" i="9"/>
  <c r="CX39" i="9"/>
  <c r="CW491" i="9"/>
  <c r="CX491" i="9"/>
  <c r="CW98" i="9"/>
  <c r="CX98" i="9"/>
  <c r="CX374" i="9"/>
  <c r="CW374" i="9"/>
  <c r="CW355" i="9"/>
  <c r="CX355" i="9"/>
  <c r="CW97" i="9"/>
  <c r="CX97" i="9"/>
  <c r="CW186" i="9"/>
  <c r="CX186" i="9"/>
  <c r="CX488" i="9"/>
  <c r="CW488" i="9"/>
  <c r="CW121" i="9"/>
  <c r="CX121" i="9"/>
  <c r="CW425" i="9"/>
  <c r="CX425" i="9"/>
  <c r="CX90" i="9"/>
  <c r="CW90" i="9"/>
  <c r="CW480" i="9"/>
  <c r="CX480" i="9"/>
  <c r="CX461" i="9"/>
  <c r="CW461" i="9"/>
  <c r="CX117" i="9"/>
  <c r="CW117" i="9"/>
  <c r="CW106" i="9"/>
  <c r="CX106" i="9"/>
  <c r="CW69" i="9"/>
  <c r="CX69" i="9"/>
  <c r="CX116" i="9"/>
  <c r="CW116" i="9"/>
  <c r="CW199" i="9"/>
  <c r="CX199" i="9"/>
  <c r="CW357" i="9"/>
  <c r="CX357" i="9"/>
  <c r="CX249" i="9"/>
  <c r="CW249" i="9"/>
  <c r="CX412" i="9"/>
  <c r="CW412" i="9"/>
  <c r="CW502" i="9"/>
  <c r="CX502" i="9"/>
  <c r="CW301" i="9"/>
  <c r="CX301" i="9"/>
  <c r="CW307" i="9"/>
  <c r="CX307" i="9"/>
  <c r="CW377" i="9"/>
  <c r="CX377" i="9"/>
  <c r="CW361" i="9"/>
  <c r="CX361" i="9"/>
  <c r="CW464" i="9"/>
  <c r="CX464" i="9"/>
  <c r="CW261" i="9"/>
  <c r="CX261" i="9"/>
  <c r="CX119" i="9"/>
  <c r="CW119" i="9"/>
  <c r="CX423" i="9"/>
  <c r="CW423" i="9"/>
  <c r="CW110" i="9"/>
  <c r="CX110" i="9"/>
  <c r="CW38" i="9"/>
  <c r="CX38" i="9"/>
  <c r="CW41" i="9"/>
  <c r="CX41" i="9"/>
  <c r="CX481" i="9"/>
  <c r="CW481" i="9"/>
  <c r="CX428" i="9"/>
  <c r="CW428" i="9"/>
  <c r="CW234" i="9"/>
  <c r="CX234" i="9"/>
  <c r="CX189" i="9"/>
  <c r="CW189" i="9"/>
  <c r="CW505" i="9"/>
  <c r="CX505" i="9"/>
  <c r="CX332" i="9"/>
  <c r="CW332" i="9"/>
  <c r="CW235" i="9"/>
  <c r="CX235" i="9"/>
  <c r="CW485" i="9"/>
  <c r="CX485" i="9"/>
  <c r="CW73" i="9"/>
  <c r="CX73" i="9"/>
  <c r="CX432" i="9"/>
  <c r="CW432" i="9"/>
  <c r="CW271" i="9"/>
  <c r="CX271" i="9"/>
  <c r="CX43" i="9"/>
  <c r="CW43" i="9"/>
  <c r="CW127" i="9"/>
  <c r="CX127" i="9"/>
  <c r="CW495" i="9"/>
  <c r="CX495" i="9"/>
  <c r="AO29" i="9"/>
  <c r="AP29" i="9"/>
  <c r="DM317" i="9"/>
  <c r="DL317" i="9"/>
  <c r="DM475" i="9"/>
  <c r="DL475" i="9"/>
  <c r="DM155" i="9"/>
  <c r="DL155" i="9"/>
  <c r="DL263" i="9"/>
  <c r="DM263" i="9"/>
  <c r="DL322" i="9"/>
  <c r="DM322" i="9"/>
  <c r="DL474" i="9"/>
  <c r="DM474" i="9"/>
  <c r="DL476" i="9"/>
  <c r="DM476" i="9"/>
  <c r="DM151" i="9"/>
  <c r="DL151" i="9"/>
  <c r="DL238" i="9"/>
  <c r="DM238" i="9"/>
  <c r="DL114" i="9"/>
  <c r="DM114" i="9"/>
  <c r="DL76" i="9"/>
  <c r="DM76" i="9"/>
  <c r="DM507" i="9"/>
  <c r="DL507" i="9"/>
  <c r="DL127" i="9"/>
  <c r="DM127" i="9"/>
  <c r="DL13" i="9"/>
  <c r="DM13" i="9"/>
  <c r="DM341" i="9"/>
  <c r="DL341" i="9"/>
  <c r="DL62" i="9"/>
  <c r="DM62" i="9"/>
  <c r="DM285" i="9"/>
  <c r="DL285" i="9"/>
  <c r="DM494" i="9"/>
  <c r="DL494" i="9"/>
  <c r="DL335" i="9"/>
  <c r="DM335" i="9"/>
  <c r="DM344" i="9"/>
  <c r="DL344" i="9"/>
  <c r="DL488" i="9"/>
  <c r="DM488" i="9"/>
  <c r="DM486" i="9"/>
  <c r="DL486" i="9"/>
  <c r="DM293" i="9"/>
  <c r="DL293" i="9"/>
  <c r="DM108" i="9"/>
  <c r="DL108" i="9"/>
  <c r="DM431" i="9"/>
  <c r="DL431" i="9"/>
  <c r="DL190" i="9"/>
  <c r="DM190" i="9"/>
  <c r="DM439" i="9"/>
  <c r="DL439" i="9"/>
  <c r="DL492" i="9"/>
  <c r="DM492" i="9"/>
  <c r="DM243" i="9"/>
  <c r="DL243" i="9"/>
  <c r="DD33" i="9"/>
  <c r="DC33" i="9"/>
  <c r="DL309" i="9"/>
  <c r="DM309" i="9"/>
  <c r="DL305" i="9"/>
  <c r="DM305" i="9"/>
  <c r="DM329" i="9"/>
  <c r="DL329" i="9"/>
  <c r="DM381" i="9"/>
  <c r="DL381" i="9"/>
  <c r="DM92" i="9"/>
  <c r="DL92" i="9"/>
  <c r="DM501" i="9"/>
  <c r="DL501" i="9"/>
  <c r="DL330" i="9"/>
  <c r="DM330" i="9"/>
  <c r="DL470" i="9"/>
  <c r="DM470" i="9"/>
  <c r="DM115" i="9"/>
  <c r="DL115" i="9"/>
  <c r="DM141" i="9"/>
  <c r="DL141" i="9"/>
  <c r="DM122" i="9"/>
  <c r="DL122" i="9"/>
  <c r="DL394" i="9"/>
  <c r="DM394" i="9"/>
  <c r="DM54" i="9"/>
  <c r="DL54" i="9"/>
  <c r="DL350" i="9"/>
  <c r="DM350" i="9"/>
  <c r="DM450" i="9"/>
  <c r="DL450" i="9"/>
  <c r="DM124" i="9"/>
  <c r="DL124" i="9"/>
  <c r="DL433" i="9"/>
  <c r="DM433" i="9"/>
  <c r="DM377" i="9"/>
  <c r="DL377" i="9"/>
  <c r="DM250" i="9"/>
  <c r="DL250" i="9"/>
  <c r="DM465" i="9"/>
  <c r="DL465" i="9"/>
  <c r="DM123" i="9"/>
  <c r="DL123" i="9"/>
  <c r="AY222" i="9"/>
  <c r="AX222" i="9"/>
  <c r="AX193" i="9"/>
  <c r="AY193" i="9"/>
  <c r="AY392" i="9"/>
  <c r="AX392" i="9"/>
  <c r="AX479" i="9"/>
  <c r="AY479" i="9"/>
  <c r="AY469" i="9"/>
  <c r="AX469" i="9"/>
  <c r="AY83" i="9"/>
  <c r="AX83" i="9"/>
  <c r="AY115" i="9"/>
  <c r="AX115" i="9"/>
  <c r="AY253" i="9"/>
  <c r="AX253" i="9"/>
  <c r="AY199" i="9"/>
  <c r="AX199" i="9"/>
  <c r="AX432" i="9"/>
  <c r="AY432" i="9"/>
  <c r="AY327" i="9"/>
  <c r="AX327" i="9"/>
  <c r="AX459" i="9"/>
  <c r="AY459" i="9"/>
  <c r="AY428" i="9"/>
  <c r="AX428" i="9"/>
  <c r="AY292" i="9"/>
  <c r="AX292" i="9"/>
  <c r="AY194" i="9"/>
  <c r="AX194" i="9"/>
  <c r="BN336" i="9"/>
  <c r="BM336" i="9"/>
  <c r="BM492" i="9"/>
  <c r="BN492" i="9"/>
  <c r="AX332" i="9"/>
  <c r="AY332" i="9"/>
  <c r="AX58" i="9"/>
  <c r="AY58" i="9"/>
  <c r="AX481" i="9"/>
  <c r="AY481" i="9"/>
  <c r="BM495" i="9"/>
  <c r="BN495" i="9"/>
  <c r="AX330" i="9"/>
  <c r="AY330" i="9"/>
  <c r="AX304" i="9"/>
  <c r="AY304" i="9"/>
  <c r="BM152" i="9"/>
  <c r="BN152" i="9"/>
  <c r="BN270" i="9"/>
  <c r="BM270" i="9"/>
  <c r="AY409" i="9"/>
  <c r="AX409" i="9"/>
  <c r="AX65" i="9"/>
  <c r="AY65" i="9"/>
  <c r="AX306" i="9"/>
  <c r="AY306" i="9"/>
  <c r="BN80" i="9"/>
  <c r="BM80" i="9"/>
  <c r="BM212" i="9"/>
  <c r="BN212" i="9"/>
  <c r="BM256" i="9"/>
  <c r="BN256" i="9"/>
  <c r="BM299" i="9"/>
  <c r="BN299" i="9"/>
  <c r="AY100" i="9"/>
  <c r="AX100" i="9"/>
  <c r="AY402" i="9"/>
  <c r="AX402" i="9"/>
  <c r="BN122" i="9"/>
  <c r="BM122" i="9"/>
  <c r="BN44" i="9"/>
  <c r="BM44" i="9"/>
  <c r="AX186" i="9"/>
  <c r="AY186" i="9"/>
  <c r="AY389" i="9"/>
  <c r="AX389" i="9"/>
  <c r="AY56" i="9"/>
  <c r="AX56" i="9"/>
  <c r="BM189" i="9"/>
  <c r="BN189" i="9"/>
  <c r="BN205" i="9"/>
  <c r="BM205" i="9"/>
  <c r="AY376" i="9"/>
  <c r="AX376" i="9"/>
  <c r="CW341" i="9"/>
  <c r="CX341" i="9"/>
  <c r="CX422" i="9"/>
  <c r="CW422" i="9"/>
  <c r="CW70" i="9"/>
  <c r="CX70" i="9"/>
  <c r="CW447" i="9"/>
  <c r="CX447" i="9"/>
  <c r="CW78" i="9"/>
  <c r="CX78" i="9"/>
  <c r="CW148" i="9"/>
  <c r="CX148" i="9"/>
  <c r="CX176" i="9"/>
  <c r="CW176" i="9"/>
  <c r="CX368" i="9"/>
  <c r="CW368" i="9"/>
  <c r="CX272" i="9"/>
  <c r="CW272" i="9"/>
  <c r="CW191" i="9"/>
  <c r="CX191" i="9"/>
  <c r="CW394" i="9"/>
  <c r="CX394" i="9"/>
  <c r="CW247" i="9"/>
  <c r="CX247" i="9"/>
  <c r="CW462" i="9"/>
  <c r="CX462" i="9"/>
  <c r="CX57" i="9"/>
  <c r="CW57" i="9"/>
  <c r="CW104" i="9"/>
  <c r="CX104" i="9"/>
  <c r="CW93" i="9"/>
  <c r="CX93" i="9"/>
  <c r="CW52" i="9"/>
  <c r="CX52" i="9"/>
  <c r="CW465" i="9"/>
  <c r="CX465" i="9"/>
  <c r="CX329" i="9"/>
  <c r="CW329" i="9"/>
  <c r="CX280" i="9"/>
  <c r="CW280" i="9"/>
  <c r="CW482" i="9"/>
  <c r="CX482" i="9"/>
  <c r="CW65" i="9"/>
  <c r="CX65" i="9"/>
  <c r="CX323" i="9"/>
  <c r="CW323" i="9"/>
  <c r="CW282" i="9"/>
  <c r="CX282" i="9"/>
  <c r="CX453" i="9"/>
  <c r="CW453" i="9"/>
  <c r="CX58" i="9"/>
  <c r="CW58" i="9"/>
  <c r="CW114" i="9"/>
  <c r="CX114" i="9"/>
  <c r="CX113" i="9"/>
  <c r="CW113" i="9"/>
  <c r="CW435" i="9"/>
  <c r="CX435" i="9"/>
  <c r="CW187" i="9"/>
  <c r="CX187" i="9"/>
  <c r="CX51" i="9"/>
  <c r="CW51" i="9"/>
  <c r="CW241" i="9"/>
  <c r="CX241" i="9"/>
  <c r="CW190" i="9"/>
  <c r="CX190" i="9"/>
  <c r="CW303" i="9"/>
  <c r="CX303" i="9"/>
  <c r="CX339" i="9"/>
  <c r="CW339" i="9"/>
  <c r="CX399" i="9"/>
  <c r="CW399" i="9"/>
  <c r="CW326" i="9"/>
  <c r="CX326" i="9"/>
  <c r="CX371" i="9"/>
  <c r="CW371" i="9"/>
  <c r="CX362" i="9"/>
  <c r="CW362" i="9"/>
  <c r="CX102" i="9"/>
  <c r="CW102" i="9"/>
  <c r="CX68" i="9"/>
  <c r="CW68" i="9"/>
  <c r="CW407" i="9"/>
  <c r="CX407" i="9"/>
  <c r="CX288" i="9"/>
  <c r="CW288" i="9"/>
  <c r="CW487" i="9"/>
  <c r="CX487" i="9"/>
  <c r="CX203" i="9"/>
  <c r="CW203" i="9"/>
  <c r="CX83" i="9"/>
  <c r="CW83" i="9"/>
  <c r="CX159" i="9"/>
  <c r="CW159" i="9"/>
  <c r="CW354" i="9"/>
  <c r="CX354" i="9"/>
  <c r="CW397" i="9"/>
  <c r="CX397" i="9"/>
  <c r="CW242" i="9"/>
  <c r="CX242" i="9"/>
  <c r="CW366" i="9"/>
  <c r="CX366" i="9"/>
  <c r="CW310" i="9"/>
  <c r="CX310" i="9"/>
  <c r="CW352" i="9"/>
  <c r="CX352" i="9"/>
  <c r="CX392" i="9"/>
  <c r="CW392" i="9"/>
  <c r="CW417" i="9"/>
  <c r="CX417" i="9"/>
  <c r="CW228" i="9"/>
  <c r="CX228" i="9"/>
  <c r="CW345" i="9"/>
  <c r="CX345" i="9"/>
  <c r="CX421" i="9"/>
  <c r="CW421" i="9"/>
  <c r="CW338" i="9"/>
  <c r="CX338" i="9"/>
  <c r="CW111" i="9"/>
  <c r="CX111" i="9"/>
  <c r="CX351" i="9"/>
  <c r="CW351" i="9"/>
  <c r="CW128" i="9"/>
  <c r="CX128" i="9"/>
  <c r="CW198" i="9"/>
  <c r="CX198" i="9"/>
  <c r="CX185" i="9"/>
  <c r="CW185" i="9"/>
  <c r="CW139" i="9"/>
  <c r="CX139" i="9"/>
  <c r="CW498" i="9"/>
  <c r="CX498" i="9"/>
  <c r="CW178" i="9"/>
  <c r="CX178" i="9"/>
  <c r="CW358" i="9"/>
  <c r="CX358" i="9"/>
  <c r="CW456" i="9"/>
  <c r="CX456" i="9"/>
  <c r="CX344" i="9"/>
  <c r="CW344" i="9"/>
  <c r="CX296" i="9"/>
  <c r="CW296" i="9"/>
  <c r="CX302" i="9"/>
  <c r="CW302" i="9"/>
  <c r="CX151" i="9"/>
  <c r="CW151" i="9"/>
  <c r="CX267" i="9"/>
  <c r="CW267" i="9"/>
  <c r="CW251" i="9"/>
  <c r="CX251" i="9"/>
  <c r="CW418" i="9"/>
  <c r="CX418" i="9"/>
  <c r="CW71" i="9"/>
  <c r="CX71" i="9"/>
  <c r="CW305" i="9"/>
  <c r="CX305" i="9"/>
  <c r="CX463" i="9"/>
  <c r="CW463" i="9"/>
  <c r="CW396" i="9"/>
  <c r="CX396" i="9"/>
  <c r="CX419" i="9"/>
  <c r="CW419" i="9"/>
  <c r="CX80" i="9"/>
  <c r="CW80" i="9"/>
  <c r="CX325" i="9"/>
  <c r="CW325" i="9"/>
  <c r="CX383" i="9"/>
  <c r="CW383" i="9"/>
  <c r="CW312" i="9"/>
  <c r="CX312" i="9"/>
  <c r="CW308" i="9"/>
  <c r="CX308" i="9"/>
  <c r="CX268" i="9"/>
  <c r="CW268" i="9"/>
  <c r="CX372" i="9"/>
  <c r="CW372" i="9"/>
  <c r="CW455" i="9"/>
  <c r="CX455" i="9"/>
  <c r="CX77" i="9"/>
  <c r="CW77" i="9"/>
  <c r="CX232" i="9"/>
  <c r="CW232" i="9"/>
  <c r="CX122" i="9"/>
  <c r="CW122" i="9"/>
  <c r="CW156" i="9"/>
  <c r="CX156" i="9"/>
  <c r="CX473" i="9"/>
  <c r="CW473" i="9"/>
  <c r="CX166" i="9"/>
  <c r="CW166" i="9"/>
  <c r="CW409" i="9"/>
  <c r="CX409" i="9"/>
  <c r="CX193" i="9"/>
  <c r="CW193" i="9"/>
  <c r="CW160" i="9"/>
  <c r="CX160" i="9"/>
  <c r="CW277" i="9"/>
  <c r="CX277" i="9"/>
  <c r="CW216" i="9"/>
  <c r="CX216" i="9"/>
  <c r="CX248" i="9"/>
  <c r="CW248" i="9"/>
  <c r="CW147" i="9"/>
  <c r="CX147" i="9"/>
  <c r="CX105" i="9"/>
  <c r="CW105" i="9"/>
  <c r="CW206" i="9"/>
  <c r="CX206" i="9"/>
  <c r="CX212" i="9"/>
  <c r="CW212" i="9"/>
  <c r="CW279" i="9"/>
  <c r="CX279" i="9"/>
  <c r="CW130" i="9"/>
  <c r="CX130" i="9"/>
  <c r="CX402" i="9"/>
  <c r="CW402" i="9"/>
  <c r="CW133" i="9"/>
  <c r="CX133" i="9"/>
  <c r="CW364" i="9"/>
  <c r="CX364" i="9"/>
  <c r="CX353" i="9"/>
  <c r="CW353" i="9"/>
  <c r="CX138" i="9"/>
  <c r="CW138" i="9"/>
  <c r="CX44" i="9"/>
  <c r="CW44" i="9"/>
  <c r="CW53" i="9"/>
  <c r="CX53" i="9"/>
  <c r="CX370" i="9"/>
  <c r="CW370" i="9"/>
  <c r="AO36" i="9"/>
  <c r="AP36" i="9"/>
  <c r="AO22" i="9"/>
  <c r="AP22" i="9"/>
  <c r="AP33" i="9"/>
  <c r="AO33" i="9"/>
  <c r="AP35" i="9"/>
  <c r="AO35" i="9"/>
  <c r="DL386" i="9"/>
  <c r="DM386" i="9"/>
  <c r="DL257" i="9"/>
  <c r="DM257" i="9"/>
  <c r="DL409" i="9"/>
  <c r="DM409" i="9"/>
  <c r="DM347" i="9"/>
  <c r="DL347" i="9"/>
  <c r="DM332" i="9"/>
  <c r="DL332" i="9"/>
  <c r="DM356" i="9"/>
  <c r="DL356" i="9"/>
  <c r="DM202" i="9"/>
  <c r="DL202" i="9"/>
  <c r="DM424" i="9"/>
  <c r="DL424" i="9"/>
  <c r="DM203" i="9"/>
  <c r="DL203" i="9"/>
  <c r="DM387" i="9"/>
  <c r="DL387" i="9"/>
  <c r="DL256" i="9"/>
  <c r="DM256" i="9"/>
  <c r="DM354" i="9"/>
  <c r="DL354" i="9"/>
  <c r="DL241" i="9"/>
  <c r="DM241" i="9"/>
  <c r="DL402" i="9"/>
  <c r="DM402" i="9"/>
  <c r="DL67" i="9"/>
  <c r="DM67" i="9"/>
  <c r="DL249" i="9"/>
  <c r="DM249" i="9"/>
  <c r="DM489" i="9"/>
  <c r="DL489" i="9"/>
  <c r="DL506" i="9"/>
  <c r="DM506" i="9"/>
  <c r="DM132" i="9"/>
  <c r="DL132" i="9"/>
  <c r="DL358" i="9"/>
  <c r="DM358" i="9"/>
  <c r="DM206" i="9"/>
  <c r="DL206" i="9"/>
  <c r="DM189" i="9"/>
  <c r="DL189" i="9"/>
  <c r="DM371" i="9"/>
  <c r="DL371" i="9"/>
  <c r="DM184" i="9"/>
  <c r="DL184" i="9"/>
  <c r="DM262" i="9"/>
  <c r="DL262" i="9"/>
  <c r="DM454" i="9"/>
  <c r="DL454" i="9"/>
  <c r="DL288" i="9"/>
  <c r="DM288" i="9"/>
  <c r="DL308" i="9"/>
  <c r="DM308" i="9"/>
  <c r="DL183" i="9"/>
  <c r="DM183" i="9"/>
  <c r="DM283" i="9"/>
  <c r="DL283" i="9"/>
  <c r="DM164" i="9"/>
  <c r="DL164" i="9"/>
  <c r="DM414" i="9"/>
  <c r="DL414" i="9"/>
  <c r="DM353" i="9"/>
  <c r="DL353" i="9"/>
  <c r="DL313" i="9"/>
  <c r="DM313" i="9"/>
  <c r="DL362" i="9"/>
  <c r="DM362" i="9"/>
  <c r="DM61" i="9"/>
  <c r="DL61" i="9"/>
  <c r="DL147" i="9"/>
  <c r="DM147" i="9"/>
  <c r="DL65" i="9"/>
  <c r="DM65" i="9"/>
  <c r="DL176" i="9"/>
  <c r="DM176" i="9"/>
  <c r="DM372" i="9"/>
  <c r="DL372" i="9"/>
  <c r="DM137" i="9"/>
  <c r="DL137" i="9"/>
  <c r="DL336" i="9"/>
  <c r="DM336" i="9"/>
  <c r="DM391" i="9"/>
  <c r="DL391" i="9"/>
  <c r="DM88" i="9"/>
  <c r="DL88" i="9"/>
  <c r="DL445" i="9"/>
  <c r="DM445" i="9"/>
  <c r="CC20" i="9"/>
  <c r="CB20" i="9"/>
  <c r="DM118" i="9"/>
  <c r="DL118" i="9"/>
  <c r="DM325" i="9"/>
  <c r="DL325" i="9"/>
  <c r="DL395" i="9"/>
  <c r="DM395" i="9"/>
  <c r="DM148" i="9"/>
  <c r="DL148" i="9"/>
  <c r="DL436" i="9"/>
  <c r="DM436" i="9"/>
  <c r="DM397" i="9"/>
  <c r="DL397" i="9"/>
  <c r="DM365" i="9"/>
  <c r="DL365" i="9"/>
  <c r="DL490" i="9"/>
  <c r="DM490" i="9"/>
  <c r="DM130" i="9"/>
  <c r="DL130" i="9"/>
  <c r="DL268" i="9"/>
  <c r="DM268" i="9"/>
  <c r="DL375" i="9"/>
  <c r="DM375" i="9"/>
  <c r="DL110" i="9"/>
  <c r="DM110" i="9"/>
  <c r="DL48" i="9"/>
  <c r="DM48" i="9"/>
  <c r="DM458" i="9"/>
  <c r="DL458" i="9"/>
  <c r="DL355" i="9"/>
  <c r="DM355" i="9"/>
  <c r="DM228" i="9"/>
  <c r="DL228" i="9"/>
  <c r="DL442" i="9"/>
  <c r="DM442" i="9"/>
  <c r="DM74" i="9"/>
  <c r="DL74" i="9"/>
  <c r="DM290" i="9"/>
  <c r="DL290" i="9"/>
  <c r="DM162" i="9"/>
  <c r="DL162" i="9"/>
  <c r="DL94" i="9"/>
  <c r="DM94" i="9"/>
  <c r="DL324" i="9"/>
  <c r="DM324" i="9"/>
  <c r="DL418" i="9"/>
  <c r="DM418" i="9"/>
  <c r="DL55" i="9"/>
  <c r="DM55" i="9"/>
  <c r="DL39" i="9"/>
  <c r="DM39" i="9"/>
  <c r="DL47" i="9"/>
  <c r="DM47" i="9"/>
  <c r="DM226" i="9"/>
  <c r="DL226" i="9"/>
  <c r="DM178" i="9"/>
  <c r="DL178" i="9"/>
  <c r="DL166" i="9"/>
  <c r="DM166" i="9"/>
  <c r="DL292" i="9"/>
  <c r="DM292" i="9"/>
  <c r="DL307" i="9"/>
  <c r="DM307" i="9"/>
  <c r="DM429" i="9"/>
  <c r="DL429" i="9"/>
  <c r="DL230" i="9"/>
  <c r="DM230" i="9"/>
  <c r="DM143" i="9"/>
  <c r="DL143" i="9"/>
  <c r="DL219" i="9"/>
  <c r="DM219" i="9"/>
  <c r="DL302" i="9"/>
  <c r="DM302" i="9"/>
  <c r="DL165" i="9"/>
  <c r="DM165" i="9"/>
  <c r="DL113" i="9"/>
  <c r="DM113" i="9"/>
  <c r="DM373" i="9"/>
  <c r="DL373" i="9"/>
  <c r="DM56" i="9"/>
  <c r="DL56" i="9"/>
  <c r="DL46" i="9"/>
  <c r="DM46" i="9"/>
  <c r="DM247" i="9"/>
  <c r="DL247" i="9"/>
  <c r="DL71" i="9"/>
  <c r="DM71" i="9"/>
  <c r="DL473" i="9"/>
  <c r="DM473" i="9"/>
  <c r="DM369" i="9"/>
  <c r="DL369" i="9"/>
  <c r="DM392" i="9"/>
  <c r="DL392" i="9"/>
  <c r="DL389" i="9"/>
  <c r="DM389" i="9"/>
  <c r="CO213" i="9"/>
  <c r="CN213" i="9"/>
  <c r="DL417" i="9"/>
  <c r="DM417" i="9"/>
  <c r="DM96" i="9"/>
  <c r="DL96" i="9"/>
  <c r="CN160" i="9"/>
  <c r="CO160" i="9"/>
  <c r="CO495" i="9"/>
  <c r="CN495" i="9"/>
  <c r="DM152" i="9"/>
  <c r="DL152" i="9"/>
  <c r="DL245" i="9"/>
  <c r="DM245" i="9"/>
  <c r="DM38" i="9"/>
  <c r="DL38" i="9"/>
  <c r="CN75" i="9"/>
  <c r="CO75" i="9"/>
  <c r="DL337" i="9"/>
  <c r="DM337" i="9"/>
  <c r="DL497" i="9"/>
  <c r="DM497" i="9"/>
  <c r="DL17" i="9"/>
  <c r="DM17" i="9"/>
  <c r="DL87" i="9"/>
  <c r="DM87" i="9"/>
  <c r="CO44" i="9"/>
  <c r="CN44" i="9"/>
  <c r="DM138" i="9"/>
  <c r="DL138" i="9"/>
  <c r="AO399" i="9"/>
  <c r="AP399" i="9"/>
  <c r="AO456" i="9"/>
  <c r="AP456" i="9"/>
  <c r="AO447" i="9"/>
  <c r="AP447" i="9"/>
  <c r="AP244" i="9"/>
  <c r="AO244" i="9"/>
  <c r="AO137" i="9"/>
  <c r="AP137" i="9"/>
  <c r="AO200" i="9"/>
  <c r="AP200" i="9"/>
  <c r="AP431" i="9"/>
  <c r="AO431" i="9"/>
  <c r="AP475" i="9"/>
  <c r="AO475" i="9"/>
  <c r="AP317" i="9"/>
  <c r="AO317" i="9"/>
  <c r="AP277" i="9"/>
  <c r="AO277" i="9"/>
  <c r="AO292" i="9"/>
  <c r="AP292" i="9"/>
  <c r="AO467" i="9"/>
  <c r="AP467" i="9"/>
  <c r="AP275" i="9"/>
  <c r="AO275" i="9"/>
  <c r="AO485" i="9"/>
  <c r="AP485" i="9"/>
  <c r="AP367" i="9"/>
  <c r="AO367" i="9"/>
  <c r="AO330" i="9"/>
  <c r="AP330" i="9"/>
  <c r="AP217" i="9"/>
  <c r="AO217" i="9"/>
  <c r="AO421" i="9"/>
  <c r="AP421" i="9"/>
  <c r="AO182" i="9"/>
  <c r="AP182" i="9"/>
  <c r="AP376" i="9"/>
  <c r="AO376" i="9"/>
  <c r="AP167" i="9"/>
  <c r="AO167" i="9"/>
  <c r="AO340" i="9"/>
  <c r="AP340" i="9"/>
  <c r="AP315" i="9"/>
  <c r="AO315" i="9"/>
  <c r="AO501" i="9"/>
  <c r="AP501" i="9"/>
  <c r="AO266" i="9"/>
  <c r="AP266" i="9"/>
  <c r="AO452" i="9"/>
  <c r="AP452" i="9"/>
  <c r="AO172" i="9"/>
  <c r="AP172" i="9"/>
  <c r="AP335" i="9"/>
  <c r="AO335" i="9"/>
  <c r="AO398" i="9"/>
  <c r="AP398" i="9"/>
  <c r="AP203" i="9"/>
  <c r="AO203" i="9"/>
  <c r="AO291" i="9"/>
  <c r="AP291" i="9"/>
  <c r="AP66" i="9"/>
  <c r="AO66" i="9"/>
  <c r="AP234" i="9"/>
  <c r="AO234" i="9"/>
  <c r="AO158" i="9"/>
  <c r="AP158" i="9"/>
  <c r="AP486" i="9"/>
  <c r="AO486" i="9"/>
  <c r="AO497" i="9"/>
  <c r="AP497" i="9"/>
  <c r="DF32" i="9"/>
  <c r="DG32" i="9"/>
  <c r="AO285" i="9"/>
  <c r="AP285" i="9"/>
  <c r="AO350" i="9"/>
  <c r="AP350" i="9"/>
  <c r="CH272" i="9"/>
  <c r="CI272" i="9"/>
  <c r="CH375" i="9"/>
  <c r="CI375" i="9"/>
  <c r="CI401" i="9"/>
  <c r="CH401" i="9"/>
  <c r="CX333" i="9"/>
  <c r="CW333" i="9"/>
  <c r="AP140" i="9"/>
  <c r="AO140" i="9"/>
  <c r="CI34" i="9"/>
  <c r="CH34" i="9"/>
  <c r="CI487" i="9"/>
  <c r="CH487" i="9"/>
  <c r="CH318" i="9"/>
  <c r="CI318" i="9"/>
  <c r="CI505" i="9"/>
  <c r="CH505" i="9"/>
  <c r="CW225" i="9"/>
  <c r="CX225" i="9"/>
  <c r="AP366" i="9"/>
  <c r="AO366" i="9"/>
  <c r="AO402" i="9"/>
  <c r="AP402" i="9"/>
  <c r="AP379" i="9"/>
  <c r="AO379" i="9"/>
  <c r="AO109" i="9"/>
  <c r="AP109" i="9"/>
  <c r="AO273" i="9"/>
  <c r="AP273" i="9"/>
  <c r="AP124" i="9"/>
  <c r="AO124" i="9"/>
  <c r="AO437" i="9"/>
  <c r="AP437" i="9"/>
  <c r="AO239" i="9"/>
  <c r="AP239" i="9"/>
  <c r="CH123" i="9"/>
  <c r="CI123" i="9"/>
  <c r="CI107" i="9"/>
  <c r="CH107" i="9"/>
  <c r="CI385" i="9"/>
  <c r="CH385" i="9"/>
  <c r="CH475" i="9"/>
  <c r="CI475" i="9"/>
  <c r="CI262" i="9"/>
  <c r="CH262" i="9"/>
  <c r="CI208" i="9"/>
  <c r="CH208" i="9"/>
  <c r="CH185" i="9"/>
  <c r="CI185" i="9"/>
  <c r="CI53" i="9"/>
  <c r="CH53" i="9"/>
  <c r="CI503" i="9"/>
  <c r="CH503" i="9"/>
  <c r="CH190" i="9"/>
  <c r="CI190" i="9"/>
  <c r="AX450" i="9"/>
  <c r="AY450" i="9"/>
  <c r="AF10" i="9"/>
  <c r="AG10" i="9"/>
  <c r="DL435" i="9"/>
  <c r="DM435" i="9"/>
  <c r="DL423" i="9"/>
  <c r="DM423" i="9"/>
  <c r="DM44" i="9"/>
  <c r="DL44" i="9"/>
  <c r="DM57" i="9"/>
  <c r="DL57" i="9"/>
  <c r="DL495" i="9"/>
  <c r="DM495" i="9"/>
  <c r="DL498" i="9"/>
  <c r="DM498" i="9"/>
  <c r="DM79" i="9"/>
  <c r="DL79" i="9"/>
  <c r="DL217" i="9"/>
  <c r="DM217" i="9"/>
  <c r="DL446" i="9"/>
  <c r="DM446" i="9"/>
  <c r="DL177" i="9"/>
  <c r="DM177" i="9"/>
  <c r="DL83" i="9"/>
  <c r="DM83" i="9"/>
  <c r="DL72" i="9"/>
  <c r="DM72" i="9"/>
  <c r="DL272" i="9"/>
  <c r="DM272" i="9"/>
  <c r="DM472" i="9"/>
  <c r="DL472" i="9"/>
  <c r="DM175" i="9"/>
  <c r="DL175" i="9"/>
  <c r="DL179" i="9"/>
  <c r="DM179" i="9"/>
  <c r="DL380" i="9"/>
  <c r="DM380" i="9"/>
  <c r="DL101" i="9"/>
  <c r="DM101" i="9"/>
  <c r="DL41" i="9"/>
  <c r="DM41" i="9"/>
  <c r="DM52" i="9"/>
  <c r="DL52" i="9"/>
  <c r="DM412" i="9"/>
  <c r="DL412" i="9"/>
  <c r="DL278" i="9"/>
  <c r="DM278" i="9"/>
  <c r="DL168" i="9"/>
  <c r="DM168" i="9"/>
  <c r="DL359" i="9"/>
  <c r="DM359" i="9"/>
  <c r="DL97" i="9"/>
  <c r="DM97" i="9"/>
  <c r="DM227" i="9"/>
  <c r="DL227" i="9"/>
  <c r="DL163" i="9"/>
  <c r="DM163" i="9"/>
  <c r="DM126" i="9"/>
  <c r="DL126" i="9"/>
  <c r="DL452" i="9"/>
  <c r="DM452" i="9"/>
  <c r="DM200" i="9"/>
  <c r="DL200" i="9"/>
  <c r="DM133" i="9"/>
  <c r="DL133" i="9"/>
  <c r="DM225" i="9"/>
  <c r="DL225" i="9"/>
  <c r="DL106" i="9"/>
  <c r="DM106" i="9"/>
  <c r="DL194" i="9"/>
  <c r="DM194" i="9"/>
  <c r="DM185" i="9"/>
  <c r="DL185" i="9"/>
  <c r="DM340" i="9"/>
  <c r="DL340" i="9"/>
  <c r="DL169" i="9"/>
  <c r="DM169" i="9"/>
  <c r="DL382" i="9"/>
  <c r="DM382" i="9"/>
  <c r="DL321" i="9"/>
  <c r="DM321" i="9"/>
  <c r="DL188" i="9"/>
  <c r="DM188" i="9"/>
  <c r="DL258" i="9"/>
  <c r="DM258" i="9"/>
  <c r="DL408" i="9"/>
  <c r="DM408" i="9"/>
  <c r="DM192" i="9"/>
  <c r="DL192" i="9"/>
  <c r="DM273" i="9"/>
  <c r="DL273" i="9"/>
  <c r="DL253" i="9"/>
  <c r="DM253" i="9"/>
  <c r="DL201" i="9"/>
  <c r="DM201" i="9"/>
  <c r="DL237" i="9"/>
  <c r="DM237" i="9"/>
  <c r="DL128" i="9"/>
  <c r="DM128" i="9"/>
  <c r="DM119" i="9"/>
  <c r="DL119" i="9"/>
  <c r="DL468" i="9"/>
  <c r="DM468" i="9"/>
  <c r="DM477" i="9"/>
  <c r="DL477" i="9"/>
  <c r="DM482" i="9"/>
  <c r="DL482" i="9"/>
  <c r="DL224" i="9"/>
  <c r="DM224" i="9"/>
  <c r="DM289" i="9"/>
  <c r="DL289" i="9"/>
  <c r="CO242" i="9"/>
  <c r="CN242" i="9"/>
  <c r="DL145" i="9"/>
  <c r="DM145" i="9"/>
  <c r="DL370" i="9"/>
  <c r="DM370" i="9"/>
  <c r="DM279" i="9"/>
  <c r="DL279" i="9"/>
  <c r="DL186" i="9"/>
  <c r="DM186" i="9"/>
  <c r="DL142" i="9"/>
  <c r="DM142" i="9"/>
  <c r="DL310" i="9"/>
  <c r="DM310" i="9"/>
  <c r="CO490" i="9"/>
  <c r="CN490" i="9"/>
  <c r="CX31" i="9"/>
  <c r="CW31" i="9"/>
  <c r="DL378" i="9"/>
  <c r="DM378" i="9"/>
  <c r="DL303" i="9"/>
  <c r="DM303" i="9"/>
  <c r="DL136" i="9"/>
  <c r="DM136" i="9"/>
  <c r="CN207" i="9"/>
  <c r="CO207" i="9"/>
  <c r="DL296" i="9"/>
  <c r="DM296" i="9"/>
  <c r="DL267" i="9"/>
  <c r="DM267" i="9"/>
  <c r="DL195" i="9"/>
  <c r="DM195" i="9"/>
  <c r="BN211" i="9"/>
  <c r="BM211" i="9"/>
  <c r="DM233" i="9"/>
  <c r="DL233" i="9"/>
  <c r="AO407" i="9"/>
  <c r="AP407" i="9"/>
  <c r="AP305" i="9"/>
  <c r="AO305" i="9"/>
  <c r="AP62" i="9"/>
  <c r="AO62" i="9"/>
  <c r="AO356" i="9"/>
  <c r="AP356" i="9"/>
  <c r="AO479" i="9"/>
  <c r="AP479" i="9"/>
  <c r="AO308" i="9"/>
  <c r="AP308" i="9"/>
  <c r="AP351" i="9"/>
  <c r="AO351" i="9"/>
  <c r="AP299" i="9"/>
  <c r="AO299" i="9"/>
  <c r="AP474" i="9"/>
  <c r="AO474" i="9"/>
  <c r="AO425" i="9"/>
  <c r="AP425" i="9"/>
  <c r="AP312" i="9"/>
  <c r="AO312" i="9"/>
  <c r="AO389" i="9"/>
  <c r="AP389" i="9"/>
  <c r="AO175" i="9"/>
  <c r="AP175" i="9"/>
  <c r="AP191" i="9"/>
  <c r="AO191" i="9"/>
  <c r="AP193" i="9"/>
  <c r="AO193" i="9"/>
  <c r="AO92" i="9"/>
  <c r="AP92" i="9"/>
  <c r="AO186" i="9"/>
  <c r="AP186" i="9"/>
  <c r="AO381" i="9"/>
  <c r="AP381" i="9"/>
  <c r="AO361" i="9"/>
  <c r="AP361" i="9"/>
  <c r="AO211" i="9"/>
  <c r="AP211" i="9"/>
  <c r="AO454" i="9"/>
  <c r="AP454" i="9"/>
  <c r="AO126" i="9"/>
  <c r="AP126" i="9"/>
  <c r="AP77" i="9"/>
  <c r="AO77" i="9"/>
  <c r="AO450" i="9"/>
  <c r="AP450" i="9"/>
  <c r="AP177" i="9"/>
  <c r="AO177" i="9"/>
  <c r="AO321" i="9"/>
  <c r="AP321" i="9"/>
  <c r="AP409" i="9"/>
  <c r="AO409" i="9"/>
  <c r="AO345" i="9"/>
  <c r="AP345" i="9"/>
  <c r="AO91" i="9"/>
  <c r="AP91" i="9"/>
  <c r="AO15" i="9"/>
  <c r="AP15" i="9"/>
  <c r="AP337" i="9"/>
  <c r="AO337" i="9"/>
  <c r="AO286" i="9"/>
  <c r="AP286" i="9"/>
  <c r="AP422" i="9"/>
  <c r="AO422" i="9"/>
  <c r="AO97" i="9"/>
  <c r="AP97" i="9"/>
  <c r="AO482" i="9"/>
  <c r="AP482" i="9"/>
  <c r="AP436" i="9"/>
  <c r="AO436" i="9"/>
  <c r="DL406" i="9"/>
  <c r="DM406" i="9"/>
  <c r="DG35" i="9"/>
  <c r="DF35" i="9"/>
  <c r="DG34" i="9"/>
  <c r="DF34" i="9"/>
  <c r="CH151" i="9"/>
  <c r="CI151" i="9"/>
  <c r="CI149" i="9"/>
  <c r="CH149" i="9"/>
  <c r="CW454" i="9"/>
  <c r="CX454" i="9"/>
  <c r="CH394" i="9"/>
  <c r="CI394" i="9"/>
  <c r="CX86" i="9"/>
  <c r="CW86" i="9"/>
  <c r="CH472" i="9"/>
  <c r="CI472" i="9"/>
  <c r="CH319" i="9"/>
  <c r="CI319" i="9"/>
  <c r="AP369" i="9"/>
  <c r="AO369" i="9"/>
  <c r="AP328" i="9"/>
  <c r="AO328" i="9"/>
  <c r="AO446" i="9"/>
  <c r="AP446" i="9"/>
  <c r="AP391" i="9"/>
  <c r="AO391" i="9"/>
  <c r="AO169" i="9"/>
  <c r="AP169" i="9"/>
  <c r="AO500" i="9"/>
  <c r="AP500" i="9"/>
  <c r="AO196" i="9"/>
  <c r="AP196" i="9"/>
  <c r="CI242" i="9"/>
  <c r="CH242" i="9"/>
  <c r="CH338" i="9"/>
  <c r="CI338" i="9"/>
  <c r="CH382" i="9"/>
  <c r="CI382" i="9"/>
  <c r="CH84" i="9"/>
  <c r="CI84" i="9"/>
  <c r="CI60" i="9"/>
  <c r="CH60" i="9"/>
  <c r="CH224" i="9"/>
  <c r="CI224" i="9"/>
  <c r="CH221" i="9"/>
  <c r="CI221" i="9"/>
  <c r="CI285" i="9"/>
  <c r="CH285" i="9"/>
  <c r="CI183" i="9"/>
  <c r="CH183" i="9"/>
  <c r="CH488" i="9"/>
  <c r="CI488" i="9"/>
  <c r="CX145" i="9"/>
  <c r="CW145" i="9"/>
  <c r="CI484" i="9"/>
  <c r="CH484" i="9"/>
  <c r="BD10" i="9"/>
  <c r="BE10" i="9"/>
  <c r="DL480" i="9"/>
  <c r="DM480" i="9"/>
  <c r="DL485" i="9"/>
  <c r="DM485" i="9"/>
  <c r="DL156" i="9"/>
  <c r="DM156" i="9"/>
  <c r="DM43" i="9"/>
  <c r="DL43" i="9"/>
  <c r="DL328" i="9"/>
  <c r="DM328" i="9"/>
  <c r="DM413" i="9"/>
  <c r="DL413" i="9"/>
  <c r="DM348" i="9"/>
  <c r="DL348" i="9"/>
  <c r="DM404" i="9"/>
  <c r="DL404" i="9"/>
  <c r="DL437" i="9"/>
  <c r="DM437" i="9"/>
  <c r="DL81" i="9"/>
  <c r="DM81" i="9"/>
  <c r="DL405" i="9"/>
  <c r="DM405" i="9"/>
  <c r="DM102" i="9"/>
  <c r="DL102" i="9"/>
  <c r="DL466" i="9"/>
  <c r="DM466" i="9"/>
  <c r="DL398" i="9"/>
  <c r="DM398" i="9"/>
  <c r="DL299" i="9"/>
  <c r="DM299" i="9"/>
  <c r="DL306" i="9"/>
  <c r="DM306" i="9"/>
  <c r="DM271" i="9"/>
  <c r="DL271" i="9"/>
  <c r="DM53" i="9"/>
  <c r="DL53" i="9"/>
  <c r="DL229" i="9"/>
  <c r="DM229" i="9"/>
  <c r="DL25" i="9"/>
  <c r="DM25" i="9"/>
  <c r="DL98" i="9"/>
  <c r="DM98" i="9"/>
  <c r="DM266" i="9"/>
  <c r="DL266" i="9"/>
  <c r="DL259" i="9"/>
  <c r="DM259" i="9"/>
  <c r="DL221" i="9"/>
  <c r="DM221" i="9"/>
  <c r="DM90" i="9"/>
  <c r="DL90" i="9"/>
  <c r="DM209" i="9"/>
  <c r="DL209" i="9"/>
  <c r="DL467" i="9"/>
  <c r="DM467" i="9"/>
  <c r="DL111" i="9"/>
  <c r="DM111" i="9"/>
  <c r="DL205" i="9"/>
  <c r="DM205" i="9"/>
  <c r="DL125" i="9"/>
  <c r="DM125" i="9"/>
  <c r="DL462" i="9"/>
  <c r="DM462" i="9"/>
  <c r="DL51" i="9"/>
  <c r="DM51" i="9"/>
  <c r="DM401" i="9"/>
  <c r="DL401" i="9"/>
  <c r="DL93" i="9"/>
  <c r="DM93" i="9"/>
  <c r="DM18" i="9"/>
  <c r="DL18" i="9"/>
  <c r="DL367" i="9"/>
  <c r="DM367" i="9"/>
  <c r="DM393" i="9"/>
  <c r="DL393" i="9"/>
  <c r="DL214" i="9"/>
  <c r="DM214" i="9"/>
  <c r="DL120" i="9"/>
  <c r="DM120" i="9"/>
  <c r="DM129" i="9"/>
  <c r="DL129" i="9"/>
  <c r="DL410" i="9"/>
  <c r="DM410" i="9"/>
  <c r="DL276" i="9"/>
  <c r="DM276" i="9"/>
  <c r="DL181" i="9"/>
  <c r="DM181" i="9"/>
  <c r="DM40" i="9"/>
  <c r="DL40" i="9"/>
  <c r="DM187" i="9"/>
  <c r="DL187" i="9"/>
  <c r="DL218" i="9"/>
  <c r="DM218" i="9"/>
  <c r="DL116" i="9"/>
  <c r="DM116" i="9"/>
  <c r="DM318" i="9"/>
  <c r="DL318" i="9"/>
  <c r="DL109" i="9"/>
  <c r="DM109" i="9"/>
  <c r="DL444" i="9"/>
  <c r="DM444" i="9"/>
  <c r="DM160" i="9"/>
  <c r="DL160" i="9"/>
  <c r="DM174" i="9"/>
  <c r="DL174" i="9"/>
  <c r="DL222" i="9"/>
  <c r="DM222" i="9"/>
  <c r="DL453" i="9"/>
  <c r="DM453" i="9"/>
  <c r="DL282" i="9"/>
  <c r="DM282" i="9"/>
  <c r="DM211" i="9"/>
  <c r="DL211" i="9"/>
  <c r="DM198" i="9"/>
  <c r="DL198" i="9"/>
  <c r="DL42" i="9"/>
  <c r="DM42" i="9"/>
  <c r="DM45" i="9"/>
  <c r="DL45" i="9"/>
  <c r="DL144" i="9"/>
  <c r="DM144" i="9"/>
  <c r="DL300" i="9"/>
  <c r="DM300" i="9"/>
  <c r="DL484" i="9"/>
  <c r="DM484" i="9"/>
  <c r="DM85" i="9"/>
  <c r="DL85" i="9"/>
  <c r="DM419" i="9"/>
  <c r="DL419" i="9"/>
  <c r="DL447" i="9"/>
  <c r="DM447" i="9"/>
  <c r="CN303" i="9"/>
  <c r="CO303" i="9"/>
  <c r="DL277" i="9"/>
  <c r="DM277" i="9"/>
  <c r="DM434" i="9"/>
  <c r="DL434" i="9"/>
  <c r="DL483" i="9"/>
  <c r="DM483" i="9"/>
  <c r="CO67" i="9"/>
  <c r="CN67" i="9"/>
  <c r="DL14" i="9"/>
  <c r="DM14" i="9"/>
  <c r="DM270" i="9"/>
  <c r="DL270" i="9"/>
  <c r="CO144" i="9"/>
  <c r="CN144" i="9"/>
  <c r="DL287" i="9"/>
  <c r="DM287" i="9"/>
  <c r="CN412" i="9"/>
  <c r="CO412" i="9"/>
  <c r="DM275" i="9"/>
  <c r="DL275" i="9"/>
  <c r="DL342" i="9"/>
  <c r="DM342" i="9"/>
  <c r="DL364" i="9"/>
  <c r="DM364" i="9"/>
  <c r="DM502" i="9"/>
  <c r="DL502" i="9"/>
  <c r="CO349" i="9"/>
  <c r="CN349" i="9"/>
  <c r="DL73" i="9"/>
  <c r="DM73" i="9"/>
  <c r="AO60" i="9"/>
  <c r="AP60" i="9"/>
  <c r="AO359" i="9"/>
  <c r="AP359" i="9"/>
  <c r="AO168" i="9"/>
  <c r="AP168" i="9"/>
  <c r="AO494" i="9"/>
  <c r="AP494" i="9"/>
  <c r="AP202" i="9"/>
  <c r="AO202" i="9"/>
  <c r="AO261" i="9"/>
  <c r="AP261" i="9"/>
  <c r="AP463" i="9"/>
  <c r="AO463" i="9"/>
  <c r="AO260" i="9"/>
  <c r="AP260" i="9"/>
  <c r="AO417" i="9"/>
  <c r="AP417" i="9"/>
  <c r="AP208" i="9"/>
  <c r="AO208" i="9"/>
  <c r="AO146" i="9"/>
  <c r="AP146" i="9"/>
  <c r="AP338" i="9"/>
  <c r="AO338" i="9"/>
  <c r="AO466" i="9"/>
  <c r="AP466" i="9"/>
  <c r="AP111" i="9"/>
  <c r="AO111" i="9"/>
  <c r="AO180" i="9"/>
  <c r="AP180" i="9"/>
  <c r="AO478" i="9"/>
  <c r="AP478" i="9"/>
  <c r="AP371" i="9"/>
  <c r="AO371" i="9"/>
  <c r="AO58" i="9"/>
  <c r="AP58" i="9"/>
  <c r="AO157" i="9"/>
  <c r="AP157" i="9"/>
  <c r="AO382" i="9"/>
  <c r="AP382" i="9"/>
  <c r="AO210" i="9"/>
  <c r="AP210" i="9"/>
  <c r="AP155" i="9"/>
  <c r="AO155" i="9"/>
  <c r="AO86" i="9"/>
  <c r="AP86" i="9"/>
  <c r="AO78" i="9"/>
  <c r="AP78" i="9"/>
  <c r="AO264" i="9"/>
  <c r="AP264" i="9"/>
  <c r="AP159" i="9"/>
  <c r="AO159" i="9"/>
  <c r="AO99" i="9"/>
  <c r="AP99" i="9"/>
  <c r="AP198" i="9"/>
  <c r="AO198" i="9"/>
  <c r="AP411" i="9"/>
  <c r="AO411" i="9"/>
  <c r="AO72" i="9"/>
  <c r="AP72" i="9"/>
  <c r="AP163" i="9"/>
  <c r="AO163" i="9"/>
  <c r="AP65" i="9"/>
  <c r="AO65" i="9"/>
  <c r="DF33" i="9"/>
  <c r="DG33" i="9"/>
  <c r="AP426" i="9"/>
  <c r="AO426" i="9"/>
  <c r="CH280" i="9"/>
  <c r="CI280" i="9"/>
  <c r="CI402" i="9"/>
  <c r="CH402" i="9"/>
  <c r="CH324" i="9"/>
  <c r="CI324" i="9"/>
  <c r="CI271" i="9"/>
  <c r="CH271" i="9"/>
  <c r="CI495" i="9"/>
  <c r="CH495" i="9"/>
  <c r="CI52" i="9"/>
  <c r="CH52" i="9"/>
  <c r="CH445" i="9"/>
  <c r="CI445" i="9"/>
  <c r="AO365" i="9"/>
  <c r="AP365" i="9"/>
  <c r="AO51" i="9"/>
  <c r="AP51" i="9"/>
  <c r="AP401" i="9"/>
  <c r="AO401" i="9"/>
  <c r="AO318" i="9"/>
  <c r="AP318" i="9"/>
  <c r="AO499" i="9"/>
  <c r="AP499" i="9"/>
  <c r="AO394" i="9"/>
  <c r="AP394" i="9"/>
  <c r="AO448" i="9"/>
  <c r="AP448" i="9"/>
  <c r="AO413" i="9"/>
  <c r="AP413" i="9"/>
  <c r="AO274" i="9"/>
  <c r="AP274" i="9"/>
  <c r="AO256" i="9"/>
  <c r="AP256" i="9"/>
  <c r="CH283" i="9"/>
  <c r="CI283" i="9"/>
  <c r="CI265" i="9"/>
  <c r="CH265" i="9"/>
  <c r="CI267" i="9"/>
  <c r="CH267" i="9"/>
  <c r="CH125" i="9"/>
  <c r="CI125" i="9"/>
  <c r="CH237" i="9"/>
  <c r="CI237" i="9"/>
  <c r="CH146" i="9"/>
  <c r="CI146" i="9"/>
  <c r="CI427" i="9"/>
  <c r="CH427" i="9"/>
  <c r="CI446" i="9"/>
  <c r="CH446" i="9"/>
  <c r="CW356" i="9"/>
  <c r="CX356" i="9"/>
  <c r="CU9" i="9"/>
  <c r="CT9" i="9"/>
  <c r="DM63" i="9"/>
  <c r="DL63" i="9"/>
  <c r="DM255" i="9"/>
  <c r="DL255" i="9"/>
  <c r="DL254" i="9"/>
  <c r="DM254" i="9"/>
  <c r="DM420" i="9"/>
  <c r="DL420" i="9"/>
  <c r="DM438" i="9"/>
  <c r="DL438" i="9"/>
  <c r="DL374" i="9"/>
  <c r="DM374" i="9"/>
  <c r="DL252" i="9"/>
  <c r="DM252" i="9"/>
  <c r="DL107" i="9"/>
  <c r="DM107" i="9"/>
  <c r="DL204" i="9"/>
  <c r="DM204" i="9"/>
  <c r="DM112" i="9"/>
  <c r="DL112" i="9"/>
  <c r="DL376" i="9"/>
  <c r="DM376" i="9"/>
  <c r="DM298" i="9"/>
  <c r="DL298" i="9"/>
  <c r="DM351" i="9"/>
  <c r="DL351" i="9"/>
  <c r="DL291" i="9"/>
  <c r="DM291" i="9"/>
  <c r="DL117" i="9"/>
  <c r="DM117" i="9"/>
  <c r="DL304" i="9"/>
  <c r="DM304" i="9"/>
  <c r="DM95" i="9"/>
  <c r="DL95" i="9"/>
  <c r="DM220" i="9"/>
  <c r="DL220" i="9"/>
  <c r="DL240" i="9"/>
  <c r="DM240" i="9"/>
  <c r="DL50" i="9"/>
  <c r="DM50" i="9"/>
  <c r="DL284" i="9"/>
  <c r="DM284" i="9"/>
  <c r="DL349" i="9"/>
  <c r="DM349" i="9"/>
  <c r="DL80" i="9"/>
  <c r="DM80" i="9"/>
  <c r="DM463" i="9"/>
  <c r="DL463" i="9"/>
  <c r="DL500" i="9"/>
  <c r="DM500" i="9"/>
  <c r="DM345" i="9"/>
  <c r="DL345" i="9"/>
  <c r="DM505" i="9"/>
  <c r="DL505" i="9"/>
  <c r="DL161" i="9"/>
  <c r="DM161" i="9"/>
  <c r="DL199" i="9"/>
  <c r="DM199" i="9"/>
  <c r="DL167" i="9"/>
  <c r="DM167" i="9"/>
  <c r="DM416" i="9"/>
  <c r="DL416" i="9"/>
  <c r="DM251" i="9"/>
  <c r="DL251" i="9"/>
  <c r="DM134" i="9"/>
  <c r="DL134" i="9"/>
  <c r="DL89" i="9"/>
  <c r="DM89" i="9"/>
  <c r="DL428" i="9"/>
  <c r="DM428" i="9"/>
  <c r="DM399" i="9"/>
  <c r="DL399" i="9"/>
  <c r="DL248" i="9"/>
  <c r="DM248" i="9"/>
  <c r="DL456" i="9"/>
  <c r="DM456" i="9"/>
  <c r="DM383" i="9"/>
  <c r="DL383" i="9"/>
  <c r="DM59" i="9"/>
  <c r="DL59" i="9"/>
  <c r="DL91" i="9"/>
  <c r="DM91" i="9"/>
  <c r="DL390" i="9"/>
  <c r="DM390" i="9"/>
  <c r="DM68" i="9"/>
  <c r="DL68" i="9"/>
  <c r="DL212" i="9"/>
  <c r="DM212" i="9"/>
  <c r="DM236" i="9"/>
  <c r="DL236" i="9"/>
  <c r="DL191" i="9"/>
  <c r="DM191" i="9"/>
  <c r="DL261" i="9"/>
  <c r="DM261" i="9"/>
  <c r="DM368" i="9"/>
  <c r="DL368" i="9"/>
  <c r="DM357" i="9"/>
  <c r="DL357" i="9"/>
  <c r="DM363" i="9"/>
  <c r="DL363" i="9"/>
  <c r="DM352" i="9"/>
  <c r="DL352" i="9"/>
  <c r="DM216" i="9"/>
  <c r="DL216" i="9"/>
  <c r="DL464" i="9"/>
  <c r="DM464" i="9"/>
  <c r="DM430" i="9"/>
  <c r="DL430" i="9"/>
  <c r="DL320" i="9"/>
  <c r="DM320" i="9"/>
  <c r="DM388" i="9"/>
  <c r="DL388" i="9"/>
  <c r="DL269" i="9"/>
  <c r="DM269" i="9"/>
  <c r="DL99" i="9"/>
  <c r="DM99" i="9"/>
  <c r="DL432" i="9"/>
  <c r="DM432" i="9"/>
  <c r="DL455" i="9"/>
  <c r="DM455" i="9"/>
  <c r="DM426" i="9"/>
  <c r="DL426" i="9"/>
  <c r="DM207" i="9"/>
  <c r="DL207" i="9"/>
  <c r="DM459" i="9"/>
  <c r="DL459" i="9"/>
  <c r="DL481" i="9"/>
  <c r="DM481" i="9"/>
  <c r="DM407" i="9"/>
  <c r="DL407" i="9"/>
  <c r="DL171" i="9"/>
  <c r="DM171" i="9"/>
  <c r="DL104" i="9"/>
  <c r="DM104" i="9"/>
  <c r="CO103" i="9"/>
  <c r="CN103" i="9"/>
  <c r="DL135" i="9"/>
  <c r="DM135" i="9"/>
  <c r="CN500" i="9"/>
  <c r="CO500" i="9"/>
  <c r="DL246" i="9"/>
  <c r="DM246" i="9"/>
  <c r="DL265" i="9"/>
  <c r="DM265" i="9"/>
  <c r="DM37" i="9"/>
  <c r="DL37" i="9"/>
  <c r="BS27" i="9"/>
  <c r="BT27" i="9"/>
  <c r="CO459" i="9"/>
  <c r="CN459" i="9"/>
  <c r="DL449" i="9"/>
  <c r="DM449" i="9"/>
  <c r="DL146" i="9"/>
  <c r="DM146" i="9"/>
  <c r="CN302" i="9"/>
  <c r="CO302" i="9"/>
  <c r="DM343" i="9"/>
  <c r="DL343" i="9"/>
  <c r="CO89" i="9"/>
  <c r="CN89" i="9"/>
  <c r="DM86" i="9"/>
  <c r="DL86" i="9"/>
  <c r="CO148" i="9"/>
  <c r="CN148" i="9"/>
  <c r="DL479" i="9"/>
  <c r="DM479" i="9"/>
  <c r="AO79" i="9"/>
  <c r="AP79" i="9"/>
  <c r="AO216" i="9"/>
  <c r="AP216" i="9"/>
  <c r="AO347" i="9"/>
  <c r="AP347" i="9"/>
  <c r="AO265" i="9"/>
  <c r="AP265" i="9"/>
  <c r="AP219" i="9"/>
  <c r="AO219" i="9"/>
  <c r="AO358" i="9"/>
  <c r="AP358" i="9"/>
  <c r="AP342" i="9"/>
  <c r="AO342" i="9"/>
  <c r="AP392" i="9"/>
  <c r="AO392" i="9"/>
  <c r="AP488" i="9"/>
  <c r="AO488" i="9"/>
  <c r="AP129" i="9"/>
  <c r="AO129" i="9"/>
  <c r="AO302" i="9"/>
  <c r="AP302" i="9"/>
  <c r="AO262" i="9"/>
  <c r="AP262" i="9"/>
  <c r="AP430" i="9"/>
  <c r="AO430" i="9"/>
  <c r="AP263" i="9"/>
  <c r="AO263" i="9"/>
  <c r="AP192" i="9"/>
  <c r="AO192" i="9"/>
  <c r="AO374" i="9"/>
  <c r="AP374" i="9"/>
  <c r="AO490" i="9"/>
  <c r="AP490" i="9"/>
  <c r="AP383" i="9"/>
  <c r="AO383" i="9"/>
  <c r="AP309" i="9"/>
  <c r="AO309" i="9"/>
  <c r="AP307" i="9"/>
  <c r="AO307" i="9"/>
  <c r="AO344" i="9"/>
  <c r="AP344" i="9"/>
  <c r="AO87" i="9"/>
  <c r="AP87" i="9"/>
  <c r="AP476" i="9"/>
  <c r="AO476" i="9"/>
  <c r="AP341" i="9"/>
  <c r="AO341" i="9"/>
  <c r="AO64" i="9"/>
  <c r="AP64" i="9"/>
  <c r="AO107" i="9"/>
  <c r="AP107" i="9"/>
  <c r="AP362" i="9"/>
  <c r="AO362" i="9"/>
  <c r="AP442" i="9"/>
  <c r="AO442" i="9"/>
  <c r="AO215" i="9"/>
  <c r="AP215" i="9"/>
  <c r="AO276" i="9"/>
  <c r="AP276" i="9"/>
  <c r="AL35" i="9"/>
  <c r="AM35" i="9"/>
  <c r="CI17" i="9"/>
  <c r="CH17" i="9"/>
  <c r="DF16" i="9"/>
  <c r="DG16" i="9"/>
  <c r="DG29" i="9"/>
  <c r="DF29" i="9"/>
  <c r="CH270" i="9"/>
  <c r="CI270" i="9"/>
  <c r="CI122" i="9"/>
  <c r="CH122" i="9"/>
  <c r="AO153" i="9"/>
  <c r="AP153" i="9"/>
  <c r="CH483" i="9"/>
  <c r="CI483" i="9"/>
  <c r="CW184" i="9"/>
  <c r="CX184" i="9"/>
  <c r="AP444" i="9"/>
  <c r="AO444" i="9"/>
  <c r="AO156" i="9"/>
  <c r="AP156" i="9"/>
  <c r="AP439" i="9"/>
  <c r="AO439" i="9"/>
  <c r="AO406" i="9"/>
  <c r="AP406" i="9"/>
  <c r="AP502" i="9"/>
  <c r="AO502" i="9"/>
  <c r="AO94" i="9"/>
  <c r="AP94" i="9"/>
  <c r="AP297" i="9"/>
  <c r="AO297" i="9"/>
  <c r="CH332" i="9"/>
  <c r="CI332" i="9"/>
  <c r="CI184" i="9"/>
  <c r="CH184" i="9"/>
  <c r="CH432" i="9"/>
  <c r="CI432" i="9"/>
  <c r="CH297" i="9"/>
  <c r="CI297" i="9"/>
  <c r="CH98" i="9"/>
  <c r="CI98" i="9"/>
  <c r="CH129" i="9"/>
  <c r="CI129" i="9"/>
  <c r="CH471" i="9"/>
  <c r="CI471" i="9"/>
  <c r="CH299" i="9"/>
  <c r="CI299" i="9"/>
  <c r="CH434" i="9"/>
  <c r="CI434" i="9"/>
  <c r="CH155" i="9"/>
  <c r="CI155" i="9"/>
  <c r="CH100" i="9"/>
  <c r="CI100" i="9"/>
  <c r="CX227" i="9"/>
  <c r="CW227" i="9"/>
  <c r="AI10" i="9"/>
  <c r="AJ10" i="9"/>
  <c r="CH403" i="9"/>
  <c r="CI403" i="9"/>
  <c r="CW262" i="9"/>
  <c r="CX262" i="9"/>
  <c r="CX134" i="9"/>
  <c r="CW134" i="9"/>
  <c r="CO159" i="9"/>
  <c r="CN159" i="9"/>
  <c r="CN98" i="9"/>
  <c r="CO98" i="9"/>
  <c r="CI14" i="9"/>
  <c r="CH14" i="9"/>
  <c r="CH231" i="9"/>
  <c r="CI231" i="9"/>
  <c r="CI147" i="9"/>
  <c r="CH147" i="9"/>
  <c r="CI112" i="9"/>
  <c r="CH112" i="9"/>
  <c r="CI141" i="9"/>
  <c r="CH141" i="9"/>
  <c r="CI144" i="9"/>
  <c r="CH144" i="9"/>
  <c r="CI207" i="9"/>
  <c r="CH207" i="9"/>
  <c r="CI366" i="9"/>
  <c r="CH366" i="9"/>
  <c r="CI306" i="9"/>
  <c r="CH306" i="9"/>
  <c r="CW213" i="9"/>
  <c r="CX213" i="9"/>
  <c r="CW401" i="9"/>
  <c r="CX401" i="9"/>
  <c r="AP63" i="9"/>
  <c r="AO63" i="9"/>
  <c r="AP56" i="9"/>
  <c r="AO56" i="9"/>
  <c r="CI248" i="9"/>
  <c r="CH248" i="9"/>
  <c r="CI395" i="9"/>
  <c r="CH395" i="9"/>
  <c r="CI170" i="9"/>
  <c r="CH170" i="9"/>
  <c r="CH290" i="9"/>
  <c r="CI290" i="9"/>
  <c r="CH51" i="9"/>
  <c r="CI51" i="9"/>
  <c r="CI251" i="9"/>
  <c r="CH251" i="9"/>
  <c r="CI43" i="9"/>
  <c r="CH43" i="9"/>
  <c r="CH460" i="9"/>
  <c r="CI460" i="9"/>
  <c r="CH451" i="9"/>
  <c r="CI451" i="9"/>
  <c r="CH420" i="9"/>
  <c r="CI420" i="9"/>
  <c r="CX467" i="9"/>
  <c r="CW467" i="9"/>
  <c r="CW281" i="9"/>
  <c r="CX281" i="9"/>
  <c r="AP370" i="9"/>
  <c r="AO370" i="9"/>
  <c r="AP473" i="9"/>
  <c r="AO473" i="9"/>
  <c r="AO336" i="9"/>
  <c r="AP336" i="9"/>
  <c r="AP135" i="9"/>
  <c r="AO135" i="9"/>
  <c r="AO103" i="9"/>
  <c r="AP103" i="9"/>
  <c r="AP326" i="9"/>
  <c r="AO326" i="9"/>
  <c r="AO339" i="9"/>
  <c r="AP339" i="9"/>
  <c r="AO49" i="9"/>
  <c r="AP49" i="9"/>
  <c r="AP324" i="9"/>
  <c r="AO324" i="9"/>
  <c r="AO353" i="9"/>
  <c r="AP353" i="9"/>
  <c r="AP199" i="9"/>
  <c r="AO199" i="9"/>
  <c r="AO397" i="9"/>
  <c r="AP397" i="9"/>
  <c r="AO453" i="9"/>
  <c r="AP453" i="9"/>
  <c r="AO115" i="9"/>
  <c r="AP115" i="9"/>
  <c r="AP449" i="9"/>
  <c r="AO449" i="9"/>
  <c r="AO131" i="9"/>
  <c r="AP131" i="9"/>
  <c r="AP54" i="9"/>
  <c r="AO54" i="9"/>
  <c r="AO149" i="9"/>
  <c r="AP149" i="9"/>
  <c r="AO171" i="9"/>
  <c r="AP171" i="9"/>
  <c r="AP468" i="9"/>
  <c r="AO468" i="9"/>
  <c r="AP117" i="9"/>
  <c r="AO117" i="9"/>
  <c r="AO230" i="9"/>
  <c r="AP230" i="9"/>
  <c r="AO258" i="9"/>
  <c r="AP258" i="9"/>
  <c r="AP80" i="9"/>
  <c r="AO80" i="9"/>
  <c r="AP459" i="9"/>
  <c r="AO459" i="9"/>
  <c r="AP403" i="9"/>
  <c r="AO403" i="9"/>
  <c r="AO443" i="9"/>
  <c r="AP443" i="9"/>
  <c r="AP238" i="9"/>
  <c r="AO238" i="9"/>
  <c r="AO176" i="9"/>
  <c r="AP176" i="9"/>
  <c r="AO471" i="9"/>
  <c r="AP471" i="9"/>
  <c r="AP360" i="9"/>
  <c r="AO360" i="9"/>
  <c r="AP378" i="9"/>
  <c r="AO378" i="9"/>
  <c r="AO483" i="9"/>
  <c r="AP483" i="9"/>
  <c r="AP254" i="9"/>
  <c r="AO254" i="9"/>
  <c r="AO50" i="9"/>
  <c r="AP50" i="9"/>
  <c r="AO96" i="9"/>
  <c r="AP96" i="9"/>
  <c r="AP160" i="9"/>
  <c r="AO160" i="9"/>
  <c r="AP52" i="9"/>
  <c r="AO52" i="9"/>
  <c r="AP458" i="9"/>
  <c r="AO458" i="9"/>
  <c r="AO462" i="9"/>
  <c r="AP462" i="9"/>
  <c r="AO204" i="9"/>
  <c r="AP204" i="9"/>
  <c r="CI117" i="9"/>
  <c r="CH117" i="9"/>
  <c r="CI126" i="9"/>
  <c r="CH126" i="9"/>
  <c r="CI312" i="9"/>
  <c r="CH312" i="9"/>
  <c r="CH264" i="9"/>
  <c r="CI264" i="9"/>
  <c r="CH209" i="9"/>
  <c r="CI209" i="9"/>
  <c r="CH259" i="9"/>
  <c r="CI259" i="9"/>
  <c r="CH442" i="9"/>
  <c r="CI442" i="9"/>
  <c r="CH247" i="9"/>
  <c r="CI247" i="9"/>
  <c r="CH179" i="9"/>
  <c r="CI179" i="9"/>
  <c r="CH399" i="9"/>
  <c r="CI399" i="9"/>
  <c r="CI161" i="9"/>
  <c r="CH161" i="9"/>
  <c r="CI95" i="9"/>
  <c r="CH95" i="9"/>
  <c r="CI291" i="9"/>
  <c r="CH291" i="9"/>
  <c r="CI232" i="9"/>
  <c r="CH232" i="9"/>
  <c r="CH162" i="9"/>
  <c r="CI162" i="9"/>
  <c r="CI120" i="9"/>
  <c r="CH120" i="9"/>
  <c r="CH154" i="9"/>
  <c r="CI154" i="9"/>
  <c r="CH61" i="9"/>
  <c r="CI61" i="9"/>
  <c r="CI205" i="9"/>
  <c r="CH205" i="9"/>
  <c r="CI443" i="9"/>
  <c r="CH443" i="9"/>
  <c r="CH282" i="9"/>
  <c r="CI282" i="9"/>
  <c r="CH91" i="9"/>
  <c r="CI91" i="9"/>
  <c r="CI494" i="9"/>
  <c r="CH494" i="9"/>
  <c r="CI160" i="9"/>
  <c r="CH160" i="9"/>
  <c r="CH268" i="9"/>
  <c r="CI268" i="9"/>
  <c r="CH469" i="9"/>
  <c r="CI469" i="9"/>
  <c r="CH461" i="9"/>
  <c r="CI461" i="9"/>
  <c r="CI447" i="9"/>
  <c r="CH447" i="9"/>
  <c r="CI192" i="9"/>
  <c r="CH192" i="9"/>
  <c r="CI363" i="9"/>
  <c r="CH363" i="9"/>
  <c r="CH118" i="9"/>
  <c r="CI118" i="9"/>
  <c r="CH78" i="9"/>
  <c r="CI78" i="9"/>
  <c r="CH326" i="9"/>
  <c r="CI326" i="9"/>
  <c r="CI288" i="9"/>
  <c r="CH288" i="9"/>
  <c r="CI223" i="9"/>
  <c r="CH223" i="9"/>
  <c r="CH489" i="9"/>
  <c r="CI489" i="9"/>
  <c r="CH459" i="9"/>
  <c r="CI459" i="9"/>
  <c r="CX415" i="9"/>
  <c r="CW415" i="9"/>
  <c r="CH71" i="9"/>
  <c r="CI71" i="9"/>
  <c r="CW195" i="9"/>
  <c r="CX195" i="9"/>
  <c r="CH253" i="9"/>
  <c r="CI253" i="9"/>
  <c r="CN27" i="9"/>
  <c r="CO27" i="9"/>
  <c r="AU9" i="9"/>
  <c r="AV9" i="9"/>
  <c r="BA9" i="9"/>
  <c r="BB9" i="9"/>
  <c r="BB79" i="9"/>
  <c r="BA79" i="9"/>
  <c r="DL496" i="9"/>
  <c r="DM496" i="9"/>
  <c r="DM457" i="9"/>
  <c r="DL457" i="9"/>
  <c r="DL49" i="9"/>
  <c r="DM49" i="9"/>
  <c r="CN137" i="9"/>
  <c r="CO137" i="9"/>
  <c r="DM440" i="9"/>
  <c r="DL440" i="9"/>
  <c r="DM193" i="9"/>
  <c r="DL193" i="9"/>
  <c r="DL411" i="9"/>
  <c r="DM411" i="9"/>
  <c r="AO85" i="9"/>
  <c r="AP85" i="9"/>
  <c r="AO386" i="9"/>
  <c r="AP386" i="9"/>
  <c r="AO174" i="9"/>
  <c r="AP174" i="9"/>
  <c r="AO228" i="9"/>
  <c r="AP228" i="9"/>
  <c r="AP270" i="9"/>
  <c r="AO270" i="9"/>
  <c r="AP269" i="9"/>
  <c r="AO269" i="9"/>
  <c r="AO227" i="9"/>
  <c r="AP227" i="9"/>
  <c r="AP472" i="9"/>
  <c r="AO472" i="9"/>
  <c r="AP59" i="9"/>
  <c r="AO59" i="9"/>
  <c r="AO83" i="9"/>
  <c r="AP83" i="9"/>
  <c r="AO373" i="9"/>
  <c r="AP373" i="9"/>
  <c r="AP206" i="9"/>
  <c r="AO206" i="9"/>
  <c r="AO81" i="9"/>
  <c r="AP81" i="9"/>
  <c r="AO404" i="9"/>
  <c r="AP404" i="9"/>
  <c r="AO325" i="9"/>
  <c r="AP325" i="9"/>
  <c r="AO201" i="9"/>
  <c r="AP201" i="9"/>
  <c r="AO461" i="9"/>
  <c r="AP461" i="9"/>
  <c r="AP469" i="9"/>
  <c r="AO469" i="9"/>
  <c r="AO164" i="9"/>
  <c r="AP164" i="9"/>
  <c r="AP98" i="9"/>
  <c r="AO98" i="9"/>
  <c r="AO231" i="9"/>
  <c r="AP231" i="9"/>
  <c r="AO248" i="9"/>
  <c r="AP248" i="9"/>
  <c r="AO388" i="9"/>
  <c r="AP388" i="9"/>
  <c r="AO162" i="9"/>
  <c r="AP162" i="9"/>
  <c r="AO282" i="9"/>
  <c r="AP282" i="9"/>
  <c r="AO288" i="9"/>
  <c r="AP288" i="9"/>
  <c r="AO185" i="9"/>
  <c r="AP185" i="9"/>
  <c r="AO457" i="9"/>
  <c r="AP457" i="9"/>
  <c r="AP294" i="9"/>
  <c r="AO294" i="9"/>
  <c r="AP132" i="9"/>
  <c r="AO132" i="9"/>
  <c r="AP415" i="9"/>
  <c r="AO415" i="9"/>
  <c r="AO465" i="9"/>
  <c r="AP465" i="9"/>
  <c r="AP496" i="9"/>
  <c r="AO496" i="9"/>
  <c r="AP118" i="9"/>
  <c r="AO118" i="9"/>
  <c r="AO188" i="9"/>
  <c r="AP188" i="9"/>
  <c r="AP470" i="9"/>
  <c r="AO470" i="9"/>
  <c r="AO429" i="9"/>
  <c r="AP429" i="9"/>
  <c r="AO505" i="9"/>
  <c r="AP505" i="9"/>
  <c r="AO316" i="9"/>
  <c r="AP316" i="9"/>
  <c r="AO372" i="9"/>
  <c r="AP372" i="9"/>
  <c r="AO139" i="9"/>
  <c r="AP139" i="9"/>
  <c r="AP493" i="9"/>
  <c r="AO493" i="9"/>
  <c r="AP433" i="9"/>
  <c r="AO433" i="9"/>
  <c r="AO184" i="9"/>
  <c r="AP184" i="9"/>
  <c r="AP259" i="9"/>
  <c r="AO259" i="9"/>
  <c r="AO68" i="9"/>
  <c r="AP68" i="9"/>
  <c r="AP209" i="9"/>
  <c r="AO209" i="9"/>
  <c r="AO212" i="9"/>
  <c r="AP212" i="9"/>
  <c r="AP424" i="9"/>
  <c r="AO424" i="9"/>
  <c r="AP368" i="9"/>
  <c r="AO368" i="9"/>
  <c r="AL14" i="9"/>
  <c r="AM14" i="9"/>
  <c r="AL16" i="9"/>
  <c r="AM16" i="9"/>
  <c r="CI26" i="9"/>
  <c r="CH26" i="9"/>
  <c r="CH15" i="9"/>
  <c r="CI15" i="9"/>
  <c r="CH23" i="9"/>
  <c r="CI23" i="9"/>
  <c r="CI33" i="9"/>
  <c r="CH33" i="9"/>
  <c r="CI378" i="9"/>
  <c r="CH378" i="9"/>
  <c r="CH235" i="9"/>
  <c r="CI235" i="9"/>
  <c r="CH135" i="9"/>
  <c r="CI135" i="9"/>
  <c r="CH240" i="9"/>
  <c r="CI240" i="9"/>
  <c r="CI339" i="9"/>
  <c r="CH339" i="9"/>
  <c r="CW169" i="9"/>
  <c r="CX169" i="9"/>
  <c r="CW124" i="9"/>
  <c r="CX124" i="9"/>
  <c r="AO225" i="9"/>
  <c r="AP225" i="9"/>
  <c r="AP48" i="9"/>
  <c r="AO48" i="9"/>
  <c r="CI142" i="9"/>
  <c r="CH142" i="9"/>
  <c r="CI504" i="9"/>
  <c r="CH504" i="9"/>
  <c r="CH458" i="9"/>
  <c r="CI458" i="9"/>
  <c r="CH412" i="9"/>
  <c r="CI412" i="9"/>
  <c r="CI303" i="9"/>
  <c r="CH303" i="9"/>
  <c r="CW315" i="9"/>
  <c r="CX315" i="9"/>
  <c r="CW390" i="9"/>
  <c r="CX390" i="9"/>
  <c r="CX250" i="9"/>
  <c r="CW250" i="9"/>
  <c r="CI111" i="9"/>
  <c r="CH111" i="9"/>
  <c r="CH310" i="9"/>
  <c r="CI310" i="9"/>
  <c r="CX222" i="9"/>
  <c r="CW222" i="9"/>
  <c r="CW254" i="9"/>
  <c r="CX254" i="9"/>
  <c r="AO226" i="9"/>
  <c r="AP226" i="9"/>
  <c r="AP220" i="9"/>
  <c r="AO220" i="9"/>
  <c r="AP104" i="9"/>
  <c r="AO104" i="9"/>
  <c r="AO75" i="9"/>
  <c r="AP75" i="9"/>
  <c r="AO123" i="9"/>
  <c r="AP123" i="9"/>
  <c r="AP440" i="9"/>
  <c r="AO440" i="9"/>
  <c r="AO229" i="9"/>
  <c r="AP229" i="9"/>
  <c r="AO127" i="9"/>
  <c r="AP127" i="9"/>
  <c r="AP434" i="9"/>
  <c r="AO434" i="9"/>
  <c r="AO455" i="9"/>
  <c r="AP455" i="9"/>
  <c r="AO195" i="9"/>
  <c r="AP195" i="9"/>
  <c r="AO300" i="9"/>
  <c r="AP300" i="9"/>
  <c r="AO165" i="9"/>
  <c r="AP165" i="9"/>
  <c r="AP70" i="9"/>
  <c r="AO70" i="9"/>
  <c r="AO252" i="9"/>
  <c r="AP252" i="9"/>
  <c r="AO319" i="9"/>
  <c r="AP319" i="9"/>
  <c r="AO435" i="9"/>
  <c r="AP435" i="9"/>
  <c r="AO37" i="9"/>
  <c r="AP37" i="9"/>
  <c r="AO133" i="9"/>
  <c r="AP133" i="9"/>
  <c r="AO295" i="9"/>
  <c r="AP295" i="9"/>
  <c r="AO348" i="9"/>
  <c r="AP348" i="9"/>
  <c r="AP498" i="9"/>
  <c r="AO498" i="9"/>
  <c r="AP445" i="9"/>
  <c r="AO445" i="9"/>
  <c r="AO205" i="9"/>
  <c r="AP205" i="9"/>
  <c r="AO73" i="9"/>
  <c r="AP73" i="9"/>
  <c r="AO235" i="9"/>
  <c r="AP235" i="9"/>
  <c r="AP147" i="9"/>
  <c r="AO147" i="9"/>
  <c r="AO71" i="9"/>
  <c r="AP71" i="9"/>
  <c r="AP242" i="9"/>
  <c r="AO242" i="9"/>
  <c r="AP329" i="9"/>
  <c r="AO329" i="9"/>
  <c r="AO223" i="9"/>
  <c r="AP223" i="9"/>
  <c r="AO375" i="9"/>
  <c r="AP375" i="9"/>
  <c r="AO67" i="9"/>
  <c r="AP67" i="9"/>
  <c r="AO194" i="9"/>
  <c r="AP194" i="9"/>
  <c r="AO393" i="9"/>
  <c r="AP393" i="9"/>
  <c r="AO314" i="9"/>
  <c r="AP314" i="9"/>
  <c r="AO484" i="9"/>
  <c r="AP484" i="9"/>
  <c r="AP267" i="9"/>
  <c r="AO267" i="9"/>
  <c r="AO179" i="9"/>
  <c r="AP179" i="9"/>
  <c r="AO268" i="9"/>
  <c r="AP268" i="9"/>
  <c r="AO105" i="9"/>
  <c r="AP105" i="9"/>
  <c r="AP352" i="9"/>
  <c r="AO352" i="9"/>
  <c r="CH63" i="9"/>
  <c r="CI63" i="9"/>
  <c r="CI372" i="9"/>
  <c r="CH372" i="9"/>
  <c r="CH176" i="9"/>
  <c r="CI176" i="9"/>
  <c r="CH201" i="9"/>
  <c r="CI201" i="9"/>
  <c r="CI66" i="9"/>
  <c r="CH66" i="9"/>
  <c r="CI317" i="9"/>
  <c r="CH317" i="9"/>
  <c r="CH274" i="9"/>
  <c r="CI274" i="9"/>
  <c r="CI165" i="9"/>
  <c r="CH165" i="9"/>
  <c r="CH457" i="9"/>
  <c r="CI457" i="9"/>
  <c r="CI374" i="9"/>
  <c r="CH374" i="9"/>
  <c r="CI249" i="9"/>
  <c r="CH249" i="9"/>
  <c r="CH238" i="9"/>
  <c r="CI238" i="9"/>
  <c r="CI466" i="9"/>
  <c r="CH466" i="9"/>
  <c r="CH58" i="9"/>
  <c r="CI58" i="9"/>
  <c r="CI215" i="9"/>
  <c r="CH215" i="9"/>
  <c r="CI384" i="9"/>
  <c r="CH384" i="9"/>
  <c r="CI216" i="9"/>
  <c r="CH216" i="9"/>
  <c r="CI174" i="9"/>
  <c r="CH174" i="9"/>
  <c r="CH415" i="9"/>
  <c r="CI415" i="9"/>
  <c r="CH175" i="9"/>
  <c r="CI175" i="9"/>
  <c r="CI261" i="9"/>
  <c r="CH261" i="9"/>
  <c r="CH159" i="9"/>
  <c r="CI159" i="9"/>
  <c r="CI302" i="9"/>
  <c r="CH302" i="9"/>
  <c r="CH429" i="9"/>
  <c r="CI429" i="9"/>
  <c r="CH102" i="9"/>
  <c r="CI102" i="9"/>
  <c r="CI228" i="9"/>
  <c r="CH228" i="9"/>
  <c r="CI416" i="9"/>
  <c r="CH416" i="9"/>
  <c r="CH304" i="9"/>
  <c r="CI304" i="9"/>
  <c r="CH130" i="9"/>
  <c r="CI130" i="9"/>
  <c r="CI497" i="9"/>
  <c r="CH497" i="9"/>
  <c r="CH479" i="9"/>
  <c r="CI479" i="9"/>
  <c r="CH70" i="9"/>
  <c r="CI70" i="9"/>
  <c r="CH321" i="9"/>
  <c r="CI321" i="9"/>
  <c r="CH153" i="9"/>
  <c r="CI153" i="9"/>
  <c r="CH361" i="9"/>
  <c r="CI361" i="9"/>
  <c r="CH281" i="9"/>
  <c r="CI281" i="9"/>
  <c r="CX340" i="9"/>
  <c r="CW340" i="9"/>
  <c r="AO438" i="9"/>
  <c r="AP438" i="9"/>
  <c r="CH255" i="9"/>
  <c r="CI255" i="9"/>
  <c r="CW204" i="9"/>
  <c r="CX204" i="9"/>
  <c r="AP89" i="9"/>
  <c r="AO89" i="9"/>
  <c r="CH89" i="9"/>
  <c r="CI89" i="9"/>
  <c r="CW55" i="9"/>
  <c r="CX55" i="9"/>
  <c r="CI364" i="9"/>
  <c r="CH364" i="9"/>
  <c r="CI343" i="9"/>
  <c r="CH343" i="9"/>
  <c r="CH370" i="9"/>
  <c r="CI370" i="9"/>
  <c r="AP34" i="9"/>
  <c r="AO34" i="9"/>
  <c r="AG11" i="9"/>
  <c r="AF11" i="9"/>
  <c r="CT170" i="9"/>
  <c r="CU170" i="9"/>
  <c r="CE36" i="9"/>
  <c r="CF36" i="9"/>
  <c r="CH27" i="9"/>
  <c r="CI27" i="9"/>
  <c r="DG36" i="9"/>
  <c r="DF36" i="9"/>
  <c r="AP487" i="9"/>
  <c r="AO487" i="9"/>
  <c r="AO346" i="9"/>
  <c r="AP346" i="9"/>
  <c r="CI177" i="9"/>
  <c r="CH177" i="9"/>
  <c r="CH344" i="9"/>
  <c r="CI344" i="9"/>
  <c r="CH408" i="9"/>
  <c r="CI408" i="9"/>
  <c r="CH197" i="9"/>
  <c r="CI197" i="9"/>
  <c r="CI138" i="9"/>
  <c r="CH138" i="9"/>
  <c r="CH164" i="9"/>
  <c r="CI164" i="9"/>
  <c r="CH243" i="9"/>
  <c r="CI243" i="9"/>
  <c r="CI492" i="9"/>
  <c r="CH492" i="9"/>
  <c r="CI314" i="9"/>
  <c r="CH314" i="9"/>
  <c r="CW236" i="9"/>
  <c r="CX236" i="9"/>
  <c r="CX319" i="9"/>
  <c r="CW319" i="9"/>
  <c r="AP489" i="9"/>
  <c r="AO489" i="9"/>
  <c r="CO223" i="9"/>
  <c r="CN223" i="9"/>
  <c r="DF15" i="9"/>
  <c r="DG15" i="9"/>
  <c r="DG31" i="9"/>
  <c r="DF31" i="9"/>
  <c r="CI217" i="9"/>
  <c r="CH217" i="9"/>
  <c r="CI421" i="9"/>
  <c r="CH421" i="9"/>
  <c r="CI486" i="9"/>
  <c r="CH486" i="9"/>
  <c r="CI320" i="9"/>
  <c r="CH320" i="9"/>
  <c r="CH254" i="9"/>
  <c r="CI254" i="9"/>
  <c r="CI187" i="9"/>
  <c r="CH187" i="9"/>
  <c r="CH46" i="9"/>
  <c r="CI46" i="9"/>
  <c r="CH140" i="9"/>
  <c r="CI140" i="9"/>
  <c r="CH477" i="9"/>
  <c r="CI477" i="9"/>
  <c r="CX291" i="9"/>
  <c r="CW291" i="9"/>
  <c r="CW46" i="9"/>
  <c r="CX46" i="9"/>
  <c r="AP377" i="9"/>
  <c r="AO377" i="9"/>
  <c r="AO460" i="9"/>
  <c r="AP460" i="9"/>
  <c r="CI305" i="9"/>
  <c r="CH305" i="9"/>
  <c r="CH470" i="9"/>
  <c r="CI470" i="9"/>
  <c r="CH482" i="9"/>
  <c r="CI482" i="9"/>
  <c r="CI182" i="9"/>
  <c r="CH182" i="9"/>
  <c r="CI67" i="9"/>
  <c r="CH67" i="9"/>
  <c r="CI55" i="9"/>
  <c r="CH55" i="9"/>
  <c r="CH75" i="9"/>
  <c r="CI75" i="9"/>
  <c r="CH101" i="9"/>
  <c r="CI101" i="9"/>
  <c r="CI57" i="9"/>
  <c r="CH57" i="9"/>
  <c r="CI93" i="9"/>
  <c r="CH93" i="9"/>
  <c r="CI166" i="9"/>
  <c r="CH166" i="9"/>
  <c r="CW123" i="9"/>
  <c r="CX123" i="9"/>
  <c r="AO343" i="9"/>
  <c r="AP343" i="9"/>
  <c r="AP218" i="9"/>
  <c r="AO218" i="9"/>
  <c r="AO224" i="9"/>
  <c r="AP224" i="9"/>
  <c r="AO142" i="9"/>
  <c r="AP142" i="9"/>
  <c r="AO128" i="9"/>
  <c r="AP128" i="9"/>
  <c r="AO152" i="9"/>
  <c r="AP152" i="9"/>
  <c r="AO278" i="9"/>
  <c r="AP278" i="9"/>
  <c r="AO492" i="9"/>
  <c r="AP492" i="9"/>
  <c r="AO138" i="9"/>
  <c r="AP138" i="9"/>
  <c r="AO414" i="9"/>
  <c r="AP414" i="9"/>
  <c r="AO385" i="9"/>
  <c r="AP385" i="9"/>
  <c r="AP480" i="9"/>
  <c r="AO480" i="9"/>
  <c r="AO53" i="9"/>
  <c r="AP53" i="9"/>
  <c r="AO420" i="9"/>
  <c r="AP420" i="9"/>
  <c r="AP145" i="9"/>
  <c r="AO145" i="9"/>
  <c r="AP249" i="9"/>
  <c r="AO249" i="9"/>
  <c r="AO293" i="9"/>
  <c r="AP293" i="9"/>
  <c r="AP250" i="9"/>
  <c r="AO250" i="9"/>
  <c r="AP173" i="9"/>
  <c r="AO173" i="9"/>
  <c r="AP178" i="9"/>
  <c r="AO178" i="9"/>
  <c r="AP354" i="9"/>
  <c r="AO354" i="9"/>
  <c r="AO154" i="9"/>
  <c r="AP154" i="9"/>
  <c r="AP491" i="9"/>
  <c r="AO491" i="9"/>
  <c r="AP108" i="9"/>
  <c r="AO108" i="9"/>
  <c r="AO272" i="9"/>
  <c r="AP272" i="9"/>
  <c r="AO349" i="9"/>
  <c r="AP349" i="9"/>
  <c r="AO55" i="9"/>
  <c r="AP55" i="9"/>
  <c r="AP84" i="9"/>
  <c r="AO84" i="9"/>
  <c r="AP322" i="9"/>
  <c r="AO322" i="9"/>
  <c r="AO166" i="9"/>
  <c r="AP166" i="9"/>
  <c r="AO42" i="9"/>
  <c r="AP42" i="9"/>
  <c r="AP69" i="9"/>
  <c r="AO69" i="9"/>
  <c r="AO245" i="9"/>
  <c r="AP245" i="9"/>
  <c r="AP10" i="9"/>
  <c r="AO10" i="9"/>
  <c r="CI136" i="9"/>
  <c r="CH136" i="9"/>
  <c r="CI398" i="9"/>
  <c r="CH398" i="9"/>
  <c r="CI121" i="9"/>
  <c r="CH121" i="9"/>
  <c r="CH234" i="9"/>
  <c r="CI234" i="9"/>
  <c r="CI263" i="9"/>
  <c r="CH263" i="9"/>
  <c r="CH367" i="9"/>
  <c r="CI367" i="9"/>
  <c r="CH353" i="9"/>
  <c r="CI353" i="9"/>
  <c r="CH293" i="9"/>
  <c r="CI293" i="9"/>
  <c r="CI426" i="9"/>
  <c r="CH426" i="9"/>
  <c r="CH92" i="9"/>
  <c r="CI92" i="9"/>
  <c r="CI337" i="9"/>
  <c r="CH337" i="9"/>
  <c r="CI360" i="9"/>
  <c r="CH360" i="9"/>
  <c r="CH87" i="9"/>
  <c r="CI87" i="9"/>
  <c r="CH485" i="9"/>
  <c r="CI485" i="9"/>
  <c r="CI103" i="9"/>
  <c r="CH103" i="9"/>
  <c r="CH440" i="9"/>
  <c r="CI440" i="9"/>
  <c r="CH390" i="9"/>
  <c r="CI390" i="9"/>
  <c r="CI441" i="9"/>
  <c r="CH441" i="9"/>
  <c r="CH252" i="9"/>
  <c r="CI252" i="9"/>
  <c r="CH236" i="9"/>
  <c r="CI236" i="9"/>
  <c r="CI453" i="9"/>
  <c r="CH453" i="9"/>
  <c r="CI389" i="9"/>
  <c r="CH389" i="9"/>
  <c r="CH59" i="9"/>
  <c r="CI59" i="9"/>
  <c r="CH347" i="9"/>
  <c r="CI347" i="9"/>
  <c r="CH132" i="9"/>
  <c r="CI132" i="9"/>
  <c r="CI145" i="9"/>
  <c r="CH145" i="9"/>
  <c r="CI116" i="9"/>
  <c r="CH116" i="9"/>
  <c r="CH77" i="9"/>
  <c r="CI77" i="9"/>
  <c r="CH276" i="9"/>
  <c r="CI276" i="9"/>
  <c r="CI383" i="9"/>
  <c r="CH383" i="9"/>
  <c r="CI392" i="9"/>
  <c r="CH392" i="9"/>
  <c r="CH286" i="9"/>
  <c r="CI286" i="9"/>
  <c r="CI478" i="9"/>
  <c r="CH478" i="9"/>
  <c r="CI333" i="9"/>
  <c r="CH333" i="9"/>
  <c r="CH490" i="9"/>
  <c r="CI490" i="9"/>
  <c r="CI119" i="9"/>
  <c r="CH119" i="9"/>
  <c r="CI438" i="9"/>
  <c r="CH438" i="9"/>
  <c r="CH199" i="9"/>
  <c r="CI199" i="9"/>
  <c r="CI40" i="9"/>
  <c r="CH40" i="9"/>
  <c r="CH428" i="9"/>
  <c r="CI428" i="9"/>
  <c r="CW136" i="9"/>
  <c r="CX136" i="9"/>
  <c r="CI307" i="9"/>
  <c r="CH307" i="9"/>
  <c r="CH233" i="9"/>
  <c r="CI233" i="9"/>
  <c r="CI180" i="9"/>
  <c r="CH180" i="9"/>
  <c r="CH327" i="9"/>
  <c r="CI327" i="9"/>
  <c r="AC36" i="9"/>
  <c r="AD36" i="9"/>
  <c r="CK9" i="9"/>
  <c r="CL9" i="9"/>
  <c r="CX9" i="9"/>
  <c r="CW9" i="9"/>
  <c r="AF9" i="9"/>
  <c r="AG9" i="9"/>
  <c r="CH298" i="9"/>
  <c r="CI298" i="9"/>
  <c r="CI455" i="9"/>
  <c r="CH455" i="9"/>
  <c r="CH256" i="9"/>
  <c r="CI256" i="9"/>
  <c r="CH56" i="9"/>
  <c r="CI56" i="9"/>
  <c r="CI284" i="9"/>
  <c r="CH284" i="9"/>
  <c r="CH229" i="9"/>
  <c r="CI229" i="9"/>
  <c r="CX431" i="9"/>
  <c r="CW431" i="9"/>
  <c r="CW314" i="9"/>
  <c r="CX314" i="9"/>
  <c r="AO150" i="9"/>
  <c r="AP150" i="9"/>
  <c r="CH222" i="9"/>
  <c r="CI222" i="9"/>
  <c r="CH377" i="9"/>
  <c r="CI377" i="9"/>
  <c r="CI431" i="9"/>
  <c r="CH431" i="9"/>
  <c r="CH439" i="9"/>
  <c r="CI439" i="9"/>
  <c r="CH334" i="9"/>
  <c r="CI334" i="9"/>
  <c r="CH178" i="9"/>
  <c r="CI178" i="9"/>
  <c r="CH104" i="9"/>
  <c r="CI104" i="9"/>
  <c r="CH48" i="9"/>
  <c r="CI48" i="9"/>
  <c r="CH448" i="9"/>
  <c r="CI448" i="9"/>
  <c r="CX275" i="9"/>
  <c r="CW275" i="9"/>
  <c r="CX202" i="9"/>
  <c r="CW202" i="9"/>
  <c r="CX82" i="9"/>
  <c r="CW82" i="9"/>
  <c r="CH358" i="9"/>
  <c r="CI358" i="9"/>
  <c r="CH474" i="9"/>
  <c r="CI474" i="9"/>
  <c r="CI349" i="9"/>
  <c r="CH349" i="9"/>
  <c r="CH311" i="9"/>
  <c r="CI311" i="9"/>
  <c r="CI444" i="9"/>
  <c r="CH444" i="9"/>
  <c r="CX348" i="9"/>
  <c r="CW348" i="9"/>
  <c r="CW297" i="9"/>
  <c r="CX297" i="9"/>
  <c r="CW76" i="9"/>
  <c r="CX76" i="9"/>
  <c r="CI110" i="9"/>
  <c r="CH110" i="9"/>
  <c r="CI462" i="9"/>
  <c r="CH462" i="9"/>
  <c r="CX266" i="9"/>
  <c r="CW266" i="9"/>
  <c r="CI435" i="9"/>
  <c r="CH435" i="9"/>
  <c r="CI42" i="9"/>
  <c r="CH42" i="9"/>
  <c r="CW230" i="9"/>
  <c r="CX230" i="9"/>
  <c r="CI502" i="9"/>
  <c r="CH502" i="9"/>
  <c r="CH219" i="9"/>
  <c r="CI219" i="9"/>
  <c r="DI20" i="9"/>
  <c r="DJ20" i="9"/>
  <c r="AX17" i="9"/>
  <c r="AY17" i="9"/>
  <c r="DC32" i="9"/>
  <c r="DD32" i="9"/>
  <c r="AC9" i="9"/>
  <c r="AD9" i="9"/>
  <c r="BH10" i="9"/>
  <c r="BG10" i="9"/>
  <c r="BG9" i="9"/>
  <c r="BH9" i="9"/>
  <c r="BT10" i="9"/>
  <c r="BS10" i="9"/>
  <c r="CQ9" i="9"/>
  <c r="CR9" i="9"/>
  <c r="BS9" i="9"/>
  <c r="BT9" i="9"/>
  <c r="BN9" i="9"/>
  <c r="BM9" i="9"/>
  <c r="CN9" i="9"/>
  <c r="CO9" i="9"/>
  <c r="BN430" i="9"/>
  <c r="BM430" i="9"/>
  <c r="CI329" i="9"/>
  <c r="CH329" i="9"/>
  <c r="DD9" i="9"/>
  <c r="DC9" i="9"/>
  <c r="AX9" i="9"/>
  <c r="AY9" i="9"/>
  <c r="CF9" i="9"/>
  <c r="CE9" i="9"/>
  <c r="AI9" i="9"/>
  <c r="AJ9" i="9"/>
  <c r="BY9" i="9"/>
  <c r="BZ9" i="9"/>
  <c r="DG9" i="9"/>
  <c r="DF9" i="9"/>
  <c r="AI8" i="9"/>
  <c r="AJ8" i="9"/>
  <c r="BG8" i="9"/>
  <c r="BH8" i="9"/>
  <c r="BA8" i="9"/>
  <c r="BB8" i="9"/>
  <c r="BE8" i="9"/>
  <c r="BD8" i="9"/>
  <c r="T8" i="9"/>
  <c r="U8" i="9"/>
  <c r="AU8" i="9"/>
  <c r="AV8" i="9"/>
  <c r="DO229" i="9"/>
  <c r="DP229" i="9"/>
  <c r="DO438" i="9"/>
  <c r="DP438" i="9"/>
  <c r="DP310" i="9"/>
  <c r="DO310" i="9"/>
  <c r="DP401" i="9"/>
  <c r="DO401" i="9"/>
  <c r="DP240" i="9"/>
  <c r="DO240" i="9"/>
  <c r="DO76" i="9"/>
  <c r="DP76" i="9"/>
  <c r="DO205" i="9"/>
  <c r="DP205" i="9"/>
  <c r="DP41" i="9"/>
  <c r="DO41" i="9"/>
  <c r="DP304" i="9"/>
  <c r="DO304" i="9"/>
  <c r="DO114" i="9"/>
  <c r="DP114" i="9"/>
  <c r="DO108" i="9"/>
  <c r="DP108" i="9"/>
  <c r="DP123" i="9"/>
  <c r="DO123" i="9"/>
  <c r="DO429" i="9"/>
  <c r="DP429" i="9"/>
  <c r="DO68" i="9"/>
  <c r="DP68" i="9"/>
  <c r="DO452" i="9"/>
  <c r="DP452" i="9"/>
  <c r="AO271" i="9"/>
  <c r="AP271" i="9"/>
  <c r="AO45" i="9"/>
  <c r="AP45" i="9"/>
  <c r="AO289" i="9"/>
  <c r="AP289" i="9"/>
  <c r="AP47" i="9"/>
  <c r="AO47" i="9"/>
  <c r="AO213" i="9"/>
  <c r="AP213" i="9"/>
  <c r="AP400" i="9"/>
  <c r="AO400" i="9"/>
  <c r="AP232" i="9"/>
  <c r="AO232" i="9"/>
  <c r="AP253" i="9"/>
  <c r="AO253" i="9"/>
  <c r="AP61" i="9"/>
  <c r="AO61" i="9"/>
  <c r="AP428" i="9"/>
  <c r="AO428" i="9"/>
  <c r="AP310" i="9"/>
  <c r="AO310" i="9"/>
  <c r="AO101" i="9"/>
  <c r="AP101" i="9"/>
  <c r="AP40" i="9"/>
  <c r="AO40" i="9"/>
  <c r="AP41" i="9"/>
  <c r="AO41" i="9"/>
  <c r="AP110" i="9"/>
  <c r="AO110" i="9"/>
  <c r="AP44" i="9"/>
  <c r="AO44" i="9"/>
  <c r="AO88" i="9"/>
  <c r="AP88" i="9"/>
  <c r="AO287" i="9"/>
  <c r="AP287" i="9"/>
  <c r="AO298" i="9"/>
  <c r="AP298" i="9"/>
  <c r="AO320" i="9"/>
  <c r="AP320" i="9"/>
  <c r="AP90" i="9"/>
  <c r="AO90" i="9"/>
  <c r="AO441" i="9"/>
  <c r="AP441" i="9"/>
  <c r="AO412" i="9"/>
  <c r="AP412" i="9"/>
  <c r="AO303" i="9"/>
  <c r="AP303" i="9"/>
  <c r="AO306" i="9"/>
  <c r="AP306" i="9"/>
  <c r="AP57" i="9"/>
  <c r="AO57" i="9"/>
  <c r="AO504" i="9"/>
  <c r="AP504" i="9"/>
  <c r="AO161" i="9"/>
  <c r="AP161" i="9"/>
  <c r="AO290" i="9"/>
  <c r="AP290" i="9"/>
  <c r="AP405" i="9"/>
  <c r="AO405" i="9"/>
  <c r="AP390" i="9"/>
  <c r="AO390" i="9"/>
  <c r="AO427" i="9"/>
  <c r="AP427" i="9"/>
  <c r="AO506" i="9"/>
  <c r="AP506" i="9"/>
  <c r="AP357" i="9"/>
  <c r="AO357" i="9"/>
  <c r="AO241" i="9"/>
  <c r="AP241" i="9"/>
  <c r="AO423" i="9"/>
  <c r="AP423" i="9"/>
  <c r="AP114" i="9"/>
  <c r="AO114" i="9"/>
  <c r="AP76" i="9"/>
  <c r="AO76" i="9"/>
  <c r="AO323" i="9"/>
  <c r="AP323" i="9"/>
  <c r="AO301" i="9"/>
  <c r="AP301" i="9"/>
  <c r="AP189" i="9"/>
  <c r="AO189" i="9"/>
  <c r="CI480" i="9"/>
  <c r="CH480" i="9"/>
  <c r="CH68" i="9"/>
  <c r="CI68" i="9"/>
  <c r="CI335" i="9"/>
  <c r="CH335" i="9"/>
  <c r="CH273" i="9"/>
  <c r="CI273" i="9"/>
  <c r="CI331" i="9"/>
  <c r="CH331" i="9"/>
  <c r="CI340" i="9"/>
  <c r="CH340" i="9"/>
  <c r="CH380" i="9"/>
  <c r="CI380" i="9"/>
  <c r="CH41" i="9"/>
  <c r="CI41" i="9"/>
  <c r="CI400" i="9"/>
  <c r="CH400" i="9"/>
  <c r="CI128" i="9"/>
  <c r="CH128" i="9"/>
  <c r="CI406" i="9"/>
  <c r="CH406" i="9"/>
  <c r="CH211" i="9"/>
  <c r="CI211" i="9"/>
  <c r="CH410" i="9"/>
  <c r="CI410" i="9"/>
  <c r="CH323" i="9"/>
  <c r="CI323" i="9"/>
  <c r="CH158" i="9"/>
  <c r="CI158" i="9"/>
  <c r="CH295" i="9"/>
  <c r="CI295" i="9"/>
  <c r="CH330" i="9"/>
  <c r="CI330" i="9"/>
  <c r="CH266" i="9"/>
  <c r="CI266" i="9"/>
  <c r="CI186" i="9"/>
  <c r="CH186" i="9"/>
  <c r="CI417" i="9"/>
  <c r="CH417" i="9"/>
  <c r="CH64" i="9"/>
  <c r="CI64" i="9"/>
  <c r="CI220" i="9"/>
  <c r="CH220" i="9"/>
  <c r="CH373" i="9"/>
  <c r="CI373" i="9"/>
  <c r="CI171" i="9"/>
  <c r="CH171" i="9"/>
  <c r="CI90" i="9"/>
  <c r="CH90" i="9"/>
  <c r="CH115" i="9"/>
  <c r="CI115" i="9"/>
  <c r="CI396" i="9"/>
  <c r="CH396" i="9"/>
  <c r="CI496" i="9"/>
  <c r="CH496" i="9"/>
  <c r="CI257" i="9"/>
  <c r="CH257" i="9"/>
  <c r="CH86" i="9"/>
  <c r="CI86" i="9"/>
  <c r="CI411" i="9"/>
  <c r="CH411" i="9"/>
  <c r="CI193" i="9"/>
  <c r="CH193" i="9"/>
  <c r="CH352" i="9"/>
  <c r="CI352" i="9"/>
  <c r="CI195" i="9"/>
  <c r="CH195" i="9"/>
  <c r="CI468" i="9"/>
  <c r="CH468" i="9"/>
  <c r="CH225" i="9"/>
  <c r="CI225" i="9"/>
  <c r="CI316" i="9"/>
  <c r="CH316" i="9"/>
  <c r="CH424" i="9"/>
  <c r="CI424" i="9"/>
  <c r="CI246" i="9"/>
  <c r="CH246" i="9"/>
  <c r="CH189" i="9"/>
  <c r="CI189" i="9"/>
  <c r="CH62" i="9"/>
  <c r="CI62" i="9"/>
  <c r="CI168" i="9"/>
  <c r="CH168" i="9"/>
  <c r="CH430" i="9"/>
  <c r="CI430" i="9"/>
  <c r="CI328" i="9"/>
  <c r="CH328" i="9"/>
  <c r="CI39" i="9"/>
  <c r="CH39" i="9"/>
  <c r="CH94" i="9"/>
  <c r="CI94" i="9"/>
  <c r="CH83" i="9"/>
  <c r="CI83" i="9"/>
  <c r="CH245" i="9"/>
  <c r="CI245" i="9"/>
  <c r="CH405" i="9"/>
  <c r="CI405" i="9"/>
  <c r="CH501" i="9"/>
  <c r="CI501" i="9"/>
  <c r="CI437" i="9"/>
  <c r="CH437" i="9"/>
  <c r="CI381" i="9"/>
  <c r="CH381" i="9"/>
  <c r="CI196" i="9"/>
  <c r="CH196" i="9"/>
  <c r="CI449" i="9"/>
  <c r="CH449" i="9"/>
  <c r="CI81" i="9"/>
  <c r="CH81" i="9"/>
  <c r="CI465" i="9"/>
  <c r="CH465" i="9"/>
  <c r="CI450" i="9"/>
  <c r="CH450" i="9"/>
  <c r="CI322" i="9"/>
  <c r="CH322" i="9"/>
  <c r="CI419" i="9"/>
  <c r="CH419" i="9"/>
  <c r="CH342" i="9"/>
  <c r="CI342" i="9"/>
  <c r="CH169" i="9"/>
  <c r="CI169" i="9"/>
  <c r="AP106" i="9"/>
  <c r="AO106" i="9"/>
  <c r="CH348" i="9"/>
  <c r="CI348" i="9"/>
  <c r="CI476" i="9"/>
  <c r="CH476" i="9"/>
  <c r="CH73" i="9"/>
  <c r="CI73" i="9"/>
  <c r="CH37" i="9"/>
  <c r="CI37" i="9"/>
  <c r="CI50" i="9"/>
  <c r="CH50" i="9"/>
  <c r="CH134" i="9"/>
  <c r="CI134" i="9"/>
  <c r="CI413" i="9"/>
  <c r="CH413" i="9"/>
  <c r="CW494" i="9"/>
  <c r="CX494" i="9"/>
  <c r="AO408" i="9"/>
  <c r="AP408" i="9"/>
  <c r="CH362" i="9"/>
  <c r="CI362" i="9"/>
  <c r="CI244" i="9"/>
  <c r="CH244" i="9"/>
  <c r="CH379" i="9"/>
  <c r="CI379" i="9"/>
  <c r="CH74" i="9"/>
  <c r="CI74" i="9"/>
  <c r="CH108" i="9"/>
  <c r="CI108" i="9"/>
  <c r="CI239" i="9"/>
  <c r="CH239" i="9"/>
  <c r="CI88" i="9"/>
  <c r="CH88" i="9"/>
  <c r="CH313" i="9"/>
  <c r="CI313" i="9"/>
  <c r="CX321" i="9"/>
  <c r="CW321" i="9"/>
  <c r="CW378" i="9"/>
  <c r="CX378" i="9"/>
  <c r="CW167" i="9"/>
  <c r="CX167" i="9"/>
  <c r="CX489" i="9"/>
  <c r="CW489" i="9"/>
  <c r="AP410" i="9"/>
  <c r="AO410" i="9"/>
  <c r="AO380" i="9"/>
  <c r="AP380" i="9"/>
  <c r="CH493" i="9"/>
  <c r="CI493" i="9"/>
  <c r="CH371" i="9"/>
  <c r="CI371" i="9"/>
  <c r="CH258" i="9"/>
  <c r="CI258" i="9"/>
  <c r="CH499" i="9"/>
  <c r="CI499" i="9"/>
  <c r="CH143" i="9"/>
  <c r="CI143" i="9"/>
  <c r="CI387" i="9"/>
  <c r="CH387" i="9"/>
  <c r="CH198" i="9"/>
  <c r="CI198" i="9"/>
  <c r="CI294" i="9"/>
  <c r="CH294" i="9"/>
  <c r="CH218" i="9"/>
  <c r="CI218" i="9"/>
  <c r="CH506" i="9"/>
  <c r="CI506" i="9"/>
  <c r="CH498" i="9"/>
  <c r="CI498" i="9"/>
  <c r="CW311" i="9"/>
  <c r="CX311" i="9"/>
  <c r="AP141" i="9"/>
  <c r="AO141" i="9"/>
  <c r="AO327" i="9"/>
  <c r="AP327" i="9"/>
  <c r="CI279" i="9"/>
  <c r="CH279" i="9"/>
  <c r="CI368" i="9"/>
  <c r="CH368" i="9"/>
  <c r="CI287" i="9"/>
  <c r="CH287" i="9"/>
  <c r="CH300" i="9"/>
  <c r="CI300" i="9"/>
  <c r="CH45" i="9"/>
  <c r="CI45" i="9"/>
  <c r="CI357" i="9"/>
  <c r="CH357" i="9"/>
  <c r="CI346" i="9"/>
  <c r="CH346" i="9"/>
  <c r="CI423" i="9"/>
  <c r="CH423" i="9"/>
  <c r="CH350" i="9"/>
  <c r="CI350" i="9"/>
  <c r="AO240" i="9"/>
  <c r="AP240" i="9"/>
  <c r="AP151" i="9"/>
  <c r="AO151" i="9"/>
  <c r="CI301" i="9"/>
  <c r="CH301" i="9"/>
  <c r="CI96" i="9"/>
  <c r="CH96" i="9"/>
  <c r="CX416" i="9"/>
  <c r="CW416" i="9"/>
  <c r="CI76" i="9"/>
  <c r="CH76" i="9"/>
  <c r="CI127" i="9"/>
  <c r="CH127" i="9"/>
  <c r="CH72" i="9"/>
  <c r="CI72" i="9"/>
  <c r="CI269" i="9"/>
  <c r="CH269" i="9"/>
  <c r="CH44" i="9"/>
  <c r="CI44" i="9"/>
  <c r="CI226" i="9"/>
  <c r="CH226" i="9"/>
  <c r="CH210" i="9"/>
  <c r="CI210" i="9"/>
  <c r="AX12" i="9"/>
  <c r="AY12" i="9"/>
  <c r="R9" i="9"/>
  <c r="Q9" i="9"/>
  <c r="BQ9" i="9"/>
  <c r="BP9" i="9"/>
  <c r="CH9" i="9"/>
  <c r="CI9" i="9"/>
  <c r="DC10" i="9"/>
  <c r="DD10" i="9"/>
  <c r="DG406" i="9"/>
  <c r="DF406" i="9"/>
  <c r="CB9" i="9"/>
  <c r="CC9" i="9"/>
  <c r="CF10" i="9"/>
  <c r="CE10" i="9"/>
  <c r="O340" i="9"/>
  <c r="N340" i="9"/>
  <c r="DP25" i="9"/>
  <c r="DO25" i="9"/>
  <c r="AO9" i="9"/>
  <c r="AP9" i="9"/>
  <c r="CH8" i="9"/>
  <c r="CI8" i="9"/>
  <c r="DF8" i="9"/>
  <c r="DG8" i="9"/>
  <c r="DP477" i="9"/>
  <c r="DO477" i="9"/>
  <c r="DP481" i="9"/>
  <c r="DO481" i="9"/>
  <c r="DO403" i="9"/>
  <c r="DP403" i="9"/>
  <c r="DP484" i="9"/>
  <c r="DO484" i="9"/>
  <c r="DP319" i="9"/>
  <c r="DO319" i="9"/>
  <c r="DO353" i="9"/>
  <c r="DP353" i="9"/>
  <c r="DP357" i="9"/>
  <c r="DO357" i="9"/>
  <c r="DO40" i="9"/>
  <c r="DP40" i="9"/>
  <c r="DO327" i="9"/>
  <c r="DP327" i="9"/>
  <c r="DO183" i="9"/>
  <c r="DP183" i="9"/>
  <c r="DO140" i="9"/>
  <c r="DP140" i="9"/>
  <c r="DP179" i="9"/>
  <c r="DO179" i="9"/>
  <c r="DP253" i="9"/>
  <c r="DO253" i="9"/>
  <c r="DO282" i="9"/>
  <c r="DP282" i="9"/>
  <c r="DP269" i="9"/>
  <c r="DO269" i="9"/>
  <c r="DP158" i="9"/>
  <c r="DO158" i="9"/>
  <c r="AF8" i="9"/>
  <c r="AG8" i="9"/>
  <c r="CU8" i="9"/>
  <c r="CT8" i="9"/>
  <c r="BM8" i="9"/>
  <c r="BN8" i="9"/>
  <c r="CL8" i="9"/>
  <c r="CK8" i="9"/>
  <c r="BZ8" i="9"/>
  <c r="BY8" i="9"/>
  <c r="CC8" i="9"/>
  <c r="CB8" i="9"/>
  <c r="DP334" i="9"/>
  <c r="DO334" i="9"/>
  <c r="DO502" i="9"/>
  <c r="DP502" i="9"/>
  <c r="DP420" i="9"/>
  <c r="DO420" i="9"/>
  <c r="DO473" i="9"/>
  <c r="DP473" i="9"/>
  <c r="DP243" i="9"/>
  <c r="DO243" i="9"/>
  <c r="DO241" i="9"/>
  <c r="DP241" i="9"/>
  <c r="DO43" i="9"/>
  <c r="DP43" i="9"/>
  <c r="DO391" i="9"/>
  <c r="DP391" i="9"/>
  <c r="DP142" i="9"/>
  <c r="DO142" i="9"/>
  <c r="DP385" i="9"/>
  <c r="DO385" i="9"/>
  <c r="DP125" i="9"/>
  <c r="DO125" i="9"/>
  <c r="DP432" i="9"/>
  <c r="DO432" i="9"/>
  <c r="DO261" i="9"/>
  <c r="DP261" i="9"/>
  <c r="DO298" i="9"/>
  <c r="DP298" i="9"/>
  <c r="DO437" i="9"/>
  <c r="DP437" i="9"/>
  <c r="DP295" i="9"/>
  <c r="DO295" i="9"/>
  <c r="AO387" i="9"/>
  <c r="AP387" i="9"/>
  <c r="AO197" i="9"/>
  <c r="AP197" i="9"/>
  <c r="AP304" i="9"/>
  <c r="AO304" i="9"/>
  <c r="AO130" i="9"/>
  <c r="AP130" i="9"/>
  <c r="AP112" i="9"/>
  <c r="AO112" i="9"/>
  <c r="AP464" i="9"/>
  <c r="AO464" i="9"/>
  <c r="AP419" i="9"/>
  <c r="AO419" i="9"/>
  <c r="AP363" i="9"/>
  <c r="AO363" i="9"/>
  <c r="AO190" i="9"/>
  <c r="AP190" i="9"/>
  <c r="AP207" i="9"/>
  <c r="AO207" i="9"/>
  <c r="AO281" i="9"/>
  <c r="AP281" i="9"/>
  <c r="AP125" i="9"/>
  <c r="AO125" i="9"/>
  <c r="AO143" i="9"/>
  <c r="AP143" i="9"/>
  <c r="AO100" i="9"/>
  <c r="AP100" i="9"/>
  <c r="AO233" i="9"/>
  <c r="AP233" i="9"/>
  <c r="AP451" i="9"/>
  <c r="AO451" i="9"/>
  <c r="AP255" i="9"/>
  <c r="AO255" i="9"/>
  <c r="AP122" i="9"/>
  <c r="AO122" i="9"/>
  <c r="AO116" i="9"/>
  <c r="AP116" i="9"/>
  <c r="AO332" i="9"/>
  <c r="AP332" i="9"/>
  <c r="AP395" i="9"/>
  <c r="AO395" i="9"/>
  <c r="AO355" i="9"/>
  <c r="AP355" i="9"/>
  <c r="AP495" i="9"/>
  <c r="AO495" i="9"/>
  <c r="AO334" i="9"/>
  <c r="AP334" i="9"/>
  <c r="AO43" i="9"/>
  <c r="AP43" i="9"/>
  <c r="AP144" i="9"/>
  <c r="AO144" i="9"/>
  <c r="AP39" i="9"/>
  <c r="AO39" i="9"/>
  <c r="AO82" i="9"/>
  <c r="AP82" i="9"/>
  <c r="AO183" i="9"/>
  <c r="AP183" i="9"/>
  <c r="AO221" i="9"/>
  <c r="AP221" i="9"/>
  <c r="AO246" i="9"/>
  <c r="AP246" i="9"/>
  <c r="AP222" i="9"/>
  <c r="AO222" i="9"/>
  <c r="AP243" i="9"/>
  <c r="AO243" i="9"/>
  <c r="AP313" i="9"/>
  <c r="AO313" i="9"/>
  <c r="AO418" i="9"/>
  <c r="AP418" i="9"/>
  <c r="AO38" i="9"/>
  <c r="AP38" i="9"/>
  <c r="AP237" i="9"/>
  <c r="AO237" i="9"/>
  <c r="AP46" i="9"/>
  <c r="AO46" i="9"/>
  <c r="AP181" i="9"/>
  <c r="AO181" i="9"/>
  <c r="AO136" i="9"/>
  <c r="AP136" i="9"/>
  <c r="AP170" i="9"/>
  <c r="AO170" i="9"/>
  <c r="AP296" i="9"/>
  <c r="AO296" i="9"/>
  <c r="AO121" i="9"/>
  <c r="AP121" i="9"/>
  <c r="AO280" i="9"/>
  <c r="AP280" i="9"/>
  <c r="AO214" i="9"/>
  <c r="AP214" i="9"/>
  <c r="AO503" i="9"/>
  <c r="AP503" i="9"/>
  <c r="AP481" i="9"/>
  <c r="AO481" i="9"/>
  <c r="AP507" i="9"/>
  <c r="AO507" i="9"/>
  <c r="AP187" i="9"/>
  <c r="AO187" i="9"/>
  <c r="AO113" i="9"/>
  <c r="AP113" i="9"/>
  <c r="AO148" i="9"/>
  <c r="AP148" i="9"/>
  <c r="AP74" i="9"/>
  <c r="AO74" i="9"/>
  <c r="AO384" i="9"/>
  <c r="AP384" i="9"/>
  <c r="AP311" i="9"/>
  <c r="AO311" i="9"/>
  <c r="AP134" i="9"/>
  <c r="AO134" i="9"/>
  <c r="AO251" i="9"/>
  <c r="AP251" i="9"/>
  <c r="AP119" i="9"/>
  <c r="AO119" i="9"/>
  <c r="AP364" i="9"/>
  <c r="AO364" i="9"/>
  <c r="AP416" i="9"/>
  <c r="AO416" i="9"/>
  <c r="AP279" i="9"/>
  <c r="AO279" i="9"/>
  <c r="AO120" i="9"/>
  <c r="AP120" i="9"/>
  <c r="AO257" i="9"/>
  <c r="AP257" i="9"/>
  <c r="AP333" i="9"/>
  <c r="AO333" i="9"/>
  <c r="CH414" i="9"/>
  <c r="CI414" i="9"/>
  <c r="CI133" i="9"/>
  <c r="CH133" i="9"/>
  <c r="CI376" i="9"/>
  <c r="CH376" i="9"/>
  <c r="CI99" i="9"/>
  <c r="CH99" i="9"/>
  <c r="CI393" i="9"/>
  <c r="CH393" i="9"/>
  <c r="CH456" i="9"/>
  <c r="CI456" i="9"/>
  <c r="CI354" i="9"/>
  <c r="CH354" i="9"/>
  <c r="CI202" i="9"/>
  <c r="CH202" i="9"/>
  <c r="CH65" i="9"/>
  <c r="CI65" i="9"/>
  <c r="CI436" i="9"/>
  <c r="CH436" i="9"/>
  <c r="CH351" i="9"/>
  <c r="CI351" i="9"/>
  <c r="CH163" i="9"/>
  <c r="CI163" i="9"/>
  <c r="CI452" i="9"/>
  <c r="CH452" i="9"/>
  <c r="CH204" i="9"/>
  <c r="CI204" i="9"/>
  <c r="CH292" i="9"/>
  <c r="CI292" i="9"/>
  <c r="CI206" i="9"/>
  <c r="CH206" i="9"/>
  <c r="CI404" i="9"/>
  <c r="CH404" i="9"/>
  <c r="CI422" i="9"/>
  <c r="CH422" i="9"/>
  <c r="CI188" i="9"/>
  <c r="CH188" i="9"/>
  <c r="CH156" i="9"/>
  <c r="CI156" i="9"/>
  <c r="CI167" i="9"/>
  <c r="CH167" i="9"/>
  <c r="CI203" i="9"/>
  <c r="CH203" i="9"/>
  <c r="CH356" i="9"/>
  <c r="CI356" i="9"/>
  <c r="CI425" i="9"/>
  <c r="CH425" i="9"/>
  <c r="CH85" i="9"/>
  <c r="CI85" i="9"/>
  <c r="CH341" i="9"/>
  <c r="CI341" i="9"/>
  <c r="CH500" i="9"/>
  <c r="CI500" i="9"/>
  <c r="CH260" i="9"/>
  <c r="CI260" i="9"/>
  <c r="CH309" i="9"/>
  <c r="CI309" i="9"/>
  <c r="CI315" i="9"/>
  <c r="CH315" i="9"/>
  <c r="CH391" i="9"/>
  <c r="CI391" i="9"/>
  <c r="CH397" i="9"/>
  <c r="CI397" i="9"/>
  <c r="CH230" i="9"/>
  <c r="CI230" i="9"/>
  <c r="CI345" i="9"/>
  <c r="CH345" i="9"/>
  <c r="CH152" i="9"/>
  <c r="CI152" i="9"/>
  <c r="CH464" i="9"/>
  <c r="CI464" i="9"/>
  <c r="CI359" i="9"/>
  <c r="CH359" i="9"/>
  <c r="CI131" i="9"/>
  <c r="CH131" i="9"/>
  <c r="CI278" i="9"/>
  <c r="CH278" i="9"/>
  <c r="CI213" i="9"/>
  <c r="CH213" i="9"/>
  <c r="CH82" i="9"/>
  <c r="CI82" i="9"/>
  <c r="CH194" i="9"/>
  <c r="CI194" i="9"/>
  <c r="CH157" i="9"/>
  <c r="CI157" i="9"/>
  <c r="CH148" i="9"/>
  <c r="CI148" i="9"/>
  <c r="CI172" i="9"/>
  <c r="CH172" i="9"/>
  <c r="CI388" i="9"/>
  <c r="CH388" i="9"/>
  <c r="CI275" i="9"/>
  <c r="CH275" i="9"/>
  <c r="CH407" i="9"/>
  <c r="CI407" i="9"/>
  <c r="CI80" i="9"/>
  <c r="CH80" i="9"/>
  <c r="CH433" i="9"/>
  <c r="CI433" i="9"/>
  <c r="CH386" i="9"/>
  <c r="CI386" i="9"/>
  <c r="CH463" i="9"/>
  <c r="CI463" i="9"/>
  <c r="CH212" i="9"/>
  <c r="CI212" i="9"/>
  <c r="CI214" i="9"/>
  <c r="CH214" i="9"/>
  <c r="CH277" i="9"/>
  <c r="CI277" i="9"/>
  <c r="CH355" i="9"/>
  <c r="CI355" i="9"/>
  <c r="CH79" i="9"/>
  <c r="CI79" i="9"/>
  <c r="AP283" i="9"/>
  <c r="AO283" i="9"/>
  <c r="AP93" i="9"/>
  <c r="AO93" i="9"/>
  <c r="CI173" i="9"/>
  <c r="CH173" i="9"/>
  <c r="CI49" i="9"/>
  <c r="CH49" i="9"/>
  <c r="CI369" i="9"/>
  <c r="CH369" i="9"/>
  <c r="CW62" i="9"/>
  <c r="CX62" i="9"/>
  <c r="CX265" i="9"/>
  <c r="CW265" i="9"/>
  <c r="AP247" i="9"/>
  <c r="AO247" i="9"/>
  <c r="CH124" i="9"/>
  <c r="CI124" i="9"/>
  <c r="CH325" i="9"/>
  <c r="CI325" i="9"/>
  <c r="CH308" i="9"/>
  <c r="CI308" i="9"/>
  <c r="CH113" i="9"/>
  <c r="CI113" i="9"/>
  <c r="CH336" i="9"/>
  <c r="CI336" i="9"/>
  <c r="CI289" i="9"/>
  <c r="CH289" i="9"/>
  <c r="CI507" i="9"/>
  <c r="CH507" i="9"/>
  <c r="CH491" i="9"/>
  <c r="CI491" i="9"/>
  <c r="CH365" i="9"/>
  <c r="CI365" i="9"/>
  <c r="CX154" i="9"/>
  <c r="CW154" i="9"/>
  <c r="CW137" i="9"/>
  <c r="CX137" i="9"/>
  <c r="CX88" i="9"/>
  <c r="CW88" i="9"/>
  <c r="AO396" i="9"/>
  <c r="AP396" i="9"/>
  <c r="AP432" i="9"/>
  <c r="AO432" i="9"/>
  <c r="AO284" i="9"/>
  <c r="AP284" i="9"/>
  <c r="CH97" i="9"/>
  <c r="CI97" i="9"/>
  <c r="CH105" i="9"/>
  <c r="CI105" i="9"/>
  <c r="CH296" i="9"/>
  <c r="CI296" i="9"/>
  <c r="CH200" i="9"/>
  <c r="CI200" i="9"/>
  <c r="CI191" i="9"/>
  <c r="CH191" i="9"/>
  <c r="CI114" i="9"/>
  <c r="CH114" i="9"/>
  <c r="CH150" i="9"/>
  <c r="CI150" i="9"/>
  <c r="CH47" i="9"/>
  <c r="CI47" i="9"/>
  <c r="CH54" i="9"/>
  <c r="CI54" i="9"/>
  <c r="CH473" i="9"/>
  <c r="CI473" i="9"/>
  <c r="AP331" i="9"/>
  <c r="AO331" i="9"/>
  <c r="AO236" i="9"/>
  <c r="AP236" i="9"/>
  <c r="CI467" i="9"/>
  <c r="CH467" i="9"/>
  <c r="CI137" i="9"/>
  <c r="CH137" i="9"/>
  <c r="CI454" i="9"/>
  <c r="CH454" i="9"/>
  <c r="CH69" i="9"/>
  <c r="CI69" i="9"/>
  <c r="CH250" i="9"/>
  <c r="CI250" i="9"/>
  <c r="CI241" i="9"/>
  <c r="CH241" i="9"/>
  <c r="CI106" i="9"/>
  <c r="CH106" i="9"/>
  <c r="CH38" i="9"/>
  <c r="CI38" i="9"/>
  <c r="CH481" i="9"/>
  <c r="CI481" i="9"/>
  <c r="CX85" i="9"/>
  <c r="CW85" i="9"/>
  <c r="CX492" i="9"/>
  <c r="CW492" i="9"/>
  <c r="AP477" i="9"/>
  <c r="AO477" i="9"/>
  <c r="AP95" i="9"/>
  <c r="AO95" i="9"/>
  <c r="CI139" i="9"/>
  <c r="CH139" i="9"/>
  <c r="CI109" i="9"/>
  <c r="CH109" i="9"/>
  <c r="CI409" i="9"/>
  <c r="CH409" i="9"/>
  <c r="CI418" i="9"/>
  <c r="CH418" i="9"/>
  <c r="CX380" i="9"/>
  <c r="CW380" i="9"/>
  <c r="CW445" i="9"/>
  <c r="CX445" i="9"/>
  <c r="CH181" i="9"/>
  <c r="CI181" i="9"/>
  <c r="CH227" i="9"/>
  <c r="CI227" i="9"/>
  <c r="CX269" i="9"/>
  <c r="CW269" i="9"/>
  <c r="AC10" i="9"/>
  <c r="AD10" i="9"/>
  <c r="BW409" i="9"/>
  <c r="BV409" i="9"/>
  <c r="BV9" i="9"/>
  <c r="BW9" i="9"/>
  <c r="CX252" i="9"/>
  <c r="CW252" i="9"/>
  <c r="Q10" i="9"/>
  <c r="R10" i="9"/>
  <c r="DJ9" i="9"/>
  <c r="DI9" i="9"/>
  <c r="AG28" i="9"/>
  <c r="AF28" i="9"/>
  <c r="N9" i="9"/>
  <c r="O9" i="9"/>
  <c r="R8" i="9"/>
  <c r="Q8" i="9"/>
  <c r="BP8" i="9"/>
  <c r="BQ8" i="9"/>
  <c r="BT8" i="9"/>
  <c r="BS8" i="9"/>
  <c r="BK25" i="9"/>
  <c r="BJ25" i="9"/>
  <c r="AD8" i="9"/>
  <c r="AC8" i="9"/>
  <c r="CN8" i="9"/>
  <c r="CO8" i="9"/>
  <c r="AY8" i="9"/>
  <c r="AX8" i="9"/>
  <c r="DP483" i="9"/>
  <c r="DO483" i="9"/>
  <c r="DP412" i="9"/>
  <c r="DO412" i="9"/>
  <c r="DO445" i="9"/>
  <c r="DP445" i="9"/>
  <c r="DP318" i="9"/>
  <c r="DO318" i="9"/>
  <c r="DO47" i="9"/>
  <c r="DP47" i="9"/>
  <c r="DO455" i="9"/>
  <c r="DP455" i="9"/>
  <c r="DP366" i="9"/>
  <c r="DO366" i="9"/>
  <c r="DO250" i="9"/>
  <c r="DP250" i="9"/>
  <c r="DO287" i="9"/>
  <c r="DP287" i="9"/>
  <c r="DO77" i="9"/>
  <c r="DP77" i="9"/>
  <c r="DP94" i="9"/>
  <c r="DO94" i="9"/>
  <c r="DO137" i="9"/>
  <c r="DP137" i="9"/>
  <c r="DO172" i="9"/>
  <c r="DP172" i="9"/>
  <c r="DP230" i="9"/>
  <c r="DO230" i="9"/>
  <c r="DO361" i="9"/>
  <c r="DP361" i="9"/>
  <c r="DO492" i="9"/>
  <c r="DP492" i="9"/>
  <c r="DO413" i="9"/>
  <c r="DP413" i="9"/>
  <c r="DP459" i="9"/>
  <c r="DO459" i="9"/>
  <c r="DP207" i="9"/>
  <c r="DO207" i="9"/>
  <c r="DO39" i="9"/>
  <c r="DP39" i="9"/>
  <c r="DP462" i="9"/>
  <c r="DO462" i="9"/>
  <c r="DO138" i="9"/>
  <c r="DP138" i="9"/>
  <c r="DO375" i="9"/>
  <c r="DP375" i="9"/>
  <c r="DO42" i="9"/>
  <c r="DP42" i="9"/>
  <c r="DP50" i="9"/>
  <c r="DO50" i="9"/>
  <c r="DP150" i="9"/>
  <c r="DO150" i="9"/>
  <c r="DP281" i="9"/>
  <c r="DO281" i="9"/>
  <c r="DP48" i="9"/>
  <c r="DO48" i="9"/>
  <c r="DO271" i="9"/>
  <c r="DP271" i="9"/>
  <c r="DP223" i="9"/>
  <c r="DO223" i="9"/>
  <c r="DO38" i="9"/>
  <c r="DP38" i="9"/>
  <c r="DO306" i="9"/>
  <c r="DP306" i="9"/>
  <c r="DO73" i="9"/>
  <c r="DP73" i="9"/>
  <c r="DO283" i="9"/>
  <c r="DP283" i="9"/>
  <c r="DO185" i="9"/>
  <c r="DP185" i="9"/>
  <c r="DP173" i="9"/>
  <c r="DO173" i="9"/>
  <c r="DP431" i="9"/>
  <c r="DO431" i="9"/>
  <c r="DP117" i="9"/>
  <c r="DO117" i="9"/>
  <c r="DP236" i="9"/>
  <c r="DO236" i="9"/>
  <c r="DO373" i="9"/>
  <c r="DP373" i="9"/>
  <c r="DO443" i="9"/>
  <c r="DP443" i="9"/>
  <c r="DO122" i="9"/>
  <c r="DP122" i="9"/>
  <c r="DO300" i="9"/>
  <c r="DP300" i="9"/>
  <c r="DO400" i="9"/>
  <c r="DP400" i="9"/>
  <c r="DO394" i="9"/>
  <c r="DP394" i="9"/>
  <c r="DP111" i="9"/>
  <c r="DO111" i="9"/>
  <c r="DP130" i="9"/>
  <c r="DO130" i="9"/>
  <c r="DP265" i="9"/>
  <c r="DO265" i="9"/>
  <c r="DO472" i="9"/>
  <c r="DP472" i="9"/>
  <c r="DP389" i="9"/>
  <c r="DO389" i="9"/>
  <c r="DP151" i="9"/>
  <c r="DO151" i="9"/>
  <c r="DP159" i="9"/>
  <c r="DO159" i="9"/>
  <c r="DO379" i="9"/>
  <c r="DP379" i="9"/>
  <c r="DP376" i="9"/>
  <c r="DO376" i="9"/>
  <c r="DP351" i="9"/>
  <c r="DO351" i="9"/>
  <c r="DO425" i="9"/>
  <c r="DP425" i="9"/>
  <c r="DP488" i="9"/>
  <c r="DO488" i="9"/>
  <c r="DO273" i="9"/>
  <c r="DP273" i="9"/>
  <c r="DP177" i="9"/>
  <c r="DO177" i="9"/>
  <c r="DP330" i="9"/>
  <c r="DO330" i="9"/>
  <c r="DP356" i="9"/>
  <c r="DO356" i="9"/>
  <c r="DP244" i="9"/>
  <c r="DO244" i="9"/>
  <c r="DO280" i="9"/>
  <c r="DP280" i="9"/>
  <c r="DP275" i="9"/>
  <c r="DO275" i="9"/>
  <c r="DP305" i="9"/>
  <c r="DO305" i="9"/>
  <c r="DO263" i="9"/>
  <c r="DP263" i="9"/>
  <c r="DP333" i="9"/>
  <c r="DO333" i="9"/>
  <c r="DP92" i="9"/>
  <c r="DO92" i="9"/>
  <c r="DO118" i="9"/>
  <c r="DP118" i="9"/>
  <c r="DP214" i="9"/>
  <c r="DO214" i="9"/>
  <c r="DP422" i="9"/>
  <c r="DO422" i="9"/>
  <c r="DO70" i="9"/>
  <c r="DP70" i="9"/>
  <c r="DO257" i="9"/>
  <c r="DP257" i="9"/>
  <c r="DO285" i="9"/>
  <c r="DP285" i="9"/>
  <c r="DP450" i="9"/>
  <c r="DO450" i="9"/>
  <c r="DP382" i="9"/>
  <c r="DO382" i="9"/>
  <c r="DP131" i="9"/>
  <c r="DO131" i="9"/>
  <c r="CE8" i="9"/>
  <c r="CF8" i="9"/>
  <c r="BJ284" i="9"/>
  <c r="BK284" i="9"/>
  <c r="BJ310" i="9"/>
  <c r="BK310" i="9"/>
  <c r="BK484" i="9"/>
  <c r="BJ484" i="9"/>
  <c r="BJ101" i="9"/>
  <c r="BK101" i="9"/>
  <c r="BK76" i="9"/>
  <c r="BJ76" i="9"/>
  <c r="BJ144" i="9"/>
  <c r="BK144" i="9"/>
  <c r="BJ357" i="9"/>
  <c r="BK357" i="9"/>
  <c r="BK138" i="9"/>
  <c r="BJ138" i="9"/>
  <c r="BK199" i="9"/>
  <c r="BJ199" i="9"/>
  <c r="BK194" i="9"/>
  <c r="BJ194" i="9"/>
  <c r="BJ191" i="9"/>
  <c r="BK191" i="9"/>
  <c r="BK387" i="9"/>
  <c r="BJ387" i="9"/>
  <c r="BK113" i="9"/>
  <c r="BJ113" i="9"/>
  <c r="BK486" i="9"/>
  <c r="BJ486" i="9"/>
  <c r="BJ290" i="9"/>
  <c r="BK290" i="9"/>
  <c r="BJ472" i="9"/>
  <c r="BK472" i="9"/>
  <c r="BJ469" i="9"/>
  <c r="BK469" i="9"/>
  <c r="BJ494" i="9"/>
  <c r="BK494" i="9"/>
  <c r="BJ270" i="9"/>
  <c r="BK270" i="9"/>
  <c r="BK344" i="9"/>
  <c r="BJ344" i="9"/>
  <c r="BJ192" i="9"/>
  <c r="BK192" i="9"/>
  <c r="BK168" i="9"/>
  <c r="BJ168" i="9"/>
  <c r="BK263" i="9"/>
  <c r="BJ263" i="9"/>
  <c r="BK307" i="9"/>
  <c r="BJ307" i="9"/>
  <c r="BK231" i="9"/>
  <c r="BJ231" i="9"/>
  <c r="BJ193" i="9"/>
  <c r="BK193" i="9"/>
  <c r="BJ248" i="9"/>
  <c r="BK248" i="9"/>
  <c r="BK358" i="9"/>
  <c r="BJ358" i="9"/>
  <c r="BK374" i="9"/>
  <c r="BJ374" i="9"/>
  <c r="BK12" i="9"/>
  <c r="BJ12" i="9"/>
  <c r="BJ27" i="9"/>
  <c r="BK27" i="9"/>
  <c r="BJ36" i="9"/>
  <c r="BK36" i="9"/>
  <c r="BJ23" i="9"/>
  <c r="BK23" i="9"/>
  <c r="CR8" i="9"/>
  <c r="CQ8" i="9"/>
  <c r="DI8" i="9"/>
  <c r="DJ8" i="9"/>
  <c r="CX8" i="9"/>
  <c r="CW8" i="9"/>
  <c r="DP428" i="9"/>
  <c r="DO428" i="9"/>
  <c r="DP365" i="9"/>
  <c r="DO365" i="9"/>
  <c r="DO178" i="9"/>
  <c r="DP178" i="9"/>
  <c r="DO350" i="9"/>
  <c r="DP350" i="9"/>
  <c r="DP349" i="9"/>
  <c r="DO349" i="9"/>
  <c r="DP489" i="9"/>
  <c r="DO489" i="9"/>
  <c r="DP458" i="9"/>
  <c r="DO458" i="9"/>
  <c r="DP369" i="9"/>
  <c r="DO369" i="9"/>
  <c r="DO284" i="9"/>
  <c r="DP284" i="9"/>
  <c r="DP89" i="9"/>
  <c r="DO89" i="9"/>
  <c r="DO54" i="9"/>
  <c r="DP54" i="9"/>
  <c r="DP324" i="9"/>
  <c r="DO324" i="9"/>
  <c r="DO49" i="9"/>
  <c r="DP49" i="9"/>
  <c r="DP75" i="9"/>
  <c r="DO75" i="9"/>
  <c r="DP439" i="9"/>
  <c r="DO439" i="9"/>
  <c r="DO460" i="9"/>
  <c r="DP460" i="9"/>
  <c r="DO144" i="9"/>
  <c r="DP144" i="9"/>
  <c r="DP51" i="9"/>
  <c r="DO51" i="9"/>
  <c r="DP254" i="9"/>
  <c r="DO254" i="9"/>
  <c r="DP274" i="9"/>
  <c r="DO274" i="9"/>
  <c r="DO46" i="9"/>
  <c r="DP46" i="9"/>
  <c r="DO101" i="9"/>
  <c r="DP101" i="9"/>
  <c r="DO96" i="9"/>
  <c r="DP96" i="9"/>
  <c r="DO44" i="9"/>
  <c r="DP44" i="9"/>
  <c r="DP328" i="9"/>
  <c r="DO328" i="9"/>
  <c r="DO268" i="9"/>
  <c r="DP268" i="9"/>
  <c r="DO354" i="9"/>
  <c r="DP354" i="9"/>
  <c r="DO161" i="9"/>
  <c r="DP161" i="9"/>
  <c r="DO194" i="9"/>
  <c r="DP194" i="9"/>
  <c r="DP256" i="9"/>
  <c r="DO256" i="9"/>
  <c r="DO299" i="9"/>
  <c r="DP299" i="9"/>
  <c r="DO434" i="9"/>
  <c r="DP434" i="9"/>
  <c r="DP128" i="9"/>
  <c r="DO128" i="9"/>
  <c r="DO213" i="9"/>
  <c r="DP213" i="9"/>
  <c r="DP336" i="9"/>
  <c r="DO336" i="9"/>
  <c r="DP242" i="9"/>
  <c r="DO242" i="9"/>
  <c r="DP139" i="9"/>
  <c r="DO139" i="9"/>
  <c r="DO238" i="9"/>
  <c r="DP238" i="9"/>
  <c r="DO291" i="9"/>
  <c r="DP291" i="9"/>
  <c r="DP302" i="9"/>
  <c r="DO302" i="9"/>
  <c r="DP398" i="9"/>
  <c r="DO398" i="9"/>
  <c r="DO87" i="9"/>
  <c r="DP87" i="9"/>
  <c r="DO312" i="9"/>
  <c r="DP312" i="9"/>
  <c r="DP454" i="9"/>
  <c r="DO454" i="9"/>
  <c r="DO129" i="9"/>
  <c r="DP129" i="9"/>
  <c r="DO157" i="9"/>
  <c r="DP157" i="9"/>
  <c r="DO457" i="9"/>
  <c r="DP457" i="9"/>
  <c r="DP112" i="9"/>
  <c r="DO112" i="9"/>
  <c r="DO246" i="9"/>
  <c r="DP246" i="9"/>
  <c r="DP470" i="9"/>
  <c r="DO470" i="9"/>
  <c r="DP72" i="9"/>
  <c r="DO72" i="9"/>
  <c r="DO180" i="9"/>
  <c r="DP180" i="9"/>
  <c r="DP126" i="9"/>
  <c r="DO126" i="9"/>
  <c r="DO453" i="9"/>
  <c r="DP453" i="9"/>
  <c r="DO383" i="9"/>
  <c r="DP383" i="9"/>
  <c r="DP115" i="9"/>
  <c r="DO115" i="9"/>
  <c r="DP105" i="9"/>
  <c r="DO105" i="9"/>
  <c r="DO371" i="9"/>
  <c r="DP371" i="9"/>
  <c r="DP174" i="9"/>
  <c r="DO174" i="9"/>
  <c r="DO331" i="9"/>
  <c r="DP331" i="9"/>
  <c r="DP217" i="9"/>
  <c r="DO217" i="9"/>
  <c r="DP442" i="9"/>
  <c r="DO442" i="9"/>
  <c r="DP301" i="9"/>
  <c r="DO301" i="9"/>
  <c r="DO348" i="9"/>
  <c r="DP348" i="9"/>
  <c r="DO153" i="9"/>
  <c r="DP153" i="9"/>
  <c r="DO359" i="9"/>
  <c r="DP359" i="9"/>
  <c r="DO340" i="9"/>
  <c r="DP340" i="9"/>
  <c r="DO358" i="9"/>
  <c r="DP358" i="9"/>
  <c r="DO315" i="9"/>
  <c r="DP315" i="9"/>
  <c r="DP355" i="9"/>
  <c r="DO355" i="9"/>
  <c r="BJ506" i="9"/>
  <c r="BK506" i="9"/>
  <c r="BJ243" i="9"/>
  <c r="BK243" i="9"/>
  <c r="BJ229" i="9"/>
  <c r="BK229" i="9"/>
  <c r="BJ483" i="9"/>
  <c r="BK483" i="9"/>
  <c r="BJ37" i="9"/>
  <c r="BK37" i="9"/>
  <c r="BJ50" i="9"/>
  <c r="BK50" i="9"/>
  <c r="BJ96" i="9"/>
  <c r="BK96" i="9"/>
  <c r="BK49" i="9"/>
  <c r="BJ49" i="9"/>
  <c r="BJ281" i="9"/>
  <c r="BK281" i="9"/>
  <c r="BK135" i="9"/>
  <c r="BJ135" i="9"/>
  <c r="BJ63" i="9"/>
  <c r="BK63" i="9"/>
  <c r="BK175" i="9"/>
  <c r="BJ175" i="9"/>
  <c r="BK173" i="9"/>
  <c r="BJ173" i="9"/>
  <c r="BJ181" i="9"/>
  <c r="BK181" i="9"/>
  <c r="BK111" i="9"/>
  <c r="BJ111" i="9"/>
  <c r="BJ308" i="9"/>
  <c r="BK308" i="9"/>
  <c r="BK291" i="9"/>
  <c r="BJ291" i="9"/>
  <c r="BK262" i="9"/>
  <c r="BJ262" i="9"/>
  <c r="BK377" i="9"/>
  <c r="BJ377" i="9"/>
  <c r="BJ378" i="9"/>
  <c r="BK378" i="9"/>
  <c r="BJ90" i="9"/>
  <c r="BK90" i="9"/>
  <c r="BJ115" i="9"/>
  <c r="BK115" i="9"/>
  <c r="BJ295" i="9"/>
  <c r="BK295" i="9"/>
  <c r="BK257" i="9"/>
  <c r="BJ257" i="9"/>
  <c r="BJ446" i="9"/>
  <c r="BK446" i="9"/>
  <c r="BK66" i="9"/>
  <c r="BJ66" i="9"/>
  <c r="BJ214" i="9"/>
  <c r="BK214" i="9"/>
  <c r="BJ348" i="9"/>
  <c r="BK348" i="9"/>
  <c r="BK305" i="9"/>
  <c r="BJ305" i="9"/>
  <c r="BJ496" i="9"/>
  <c r="BK496" i="9"/>
  <c r="BK15" i="9"/>
  <c r="BJ15" i="9"/>
  <c r="DP30" i="9"/>
  <c r="DO30" i="9"/>
  <c r="BJ19" i="9"/>
  <c r="BK19" i="9"/>
  <c r="BK10" i="9"/>
  <c r="BJ10" i="9"/>
  <c r="DP264" i="9"/>
  <c r="DO264" i="9"/>
  <c r="DO162" i="9"/>
  <c r="DP162" i="9"/>
  <c r="DP120" i="9"/>
  <c r="DO120" i="9"/>
  <c r="DP501" i="9"/>
  <c r="DO501" i="9"/>
  <c r="DO286" i="9"/>
  <c r="DP286" i="9"/>
  <c r="DP66" i="9"/>
  <c r="DO66" i="9"/>
  <c r="DP61" i="9"/>
  <c r="DO61" i="9"/>
  <c r="DP464" i="9"/>
  <c r="DO464" i="9"/>
  <c r="DP463" i="9"/>
  <c r="DO463" i="9"/>
  <c r="DO430" i="9"/>
  <c r="DP430" i="9"/>
  <c r="DO80" i="9"/>
  <c r="DP80" i="9"/>
  <c r="DO433" i="9"/>
  <c r="DP433" i="9"/>
  <c r="DP341" i="9"/>
  <c r="DO341" i="9"/>
  <c r="DP169" i="9"/>
  <c r="DO169" i="9"/>
  <c r="DP415" i="9"/>
  <c r="DO415" i="9"/>
  <c r="DO222" i="9"/>
  <c r="DP222" i="9"/>
  <c r="BK365" i="9"/>
  <c r="BJ365" i="9"/>
  <c r="BK445" i="9"/>
  <c r="BJ445" i="9"/>
  <c r="BK444" i="9"/>
  <c r="BJ444" i="9"/>
  <c r="BJ448" i="9"/>
  <c r="BK448" i="9"/>
  <c r="BJ55" i="9"/>
  <c r="BK55" i="9"/>
  <c r="BK150" i="9"/>
  <c r="BJ150" i="9"/>
  <c r="BJ134" i="9"/>
  <c r="BK134" i="9"/>
  <c r="BK220" i="9"/>
  <c r="BJ220" i="9"/>
  <c r="BJ73" i="9"/>
  <c r="BK73" i="9"/>
  <c r="BK293" i="9"/>
  <c r="BJ293" i="9"/>
  <c r="BJ242" i="9"/>
  <c r="BK242" i="9"/>
  <c r="BJ82" i="9"/>
  <c r="BK82" i="9"/>
  <c r="BK125" i="9"/>
  <c r="BJ125" i="9"/>
  <c r="BJ316" i="9"/>
  <c r="BK316" i="9"/>
  <c r="BJ424" i="9"/>
  <c r="BK424" i="9"/>
  <c r="BJ302" i="9"/>
  <c r="BK302" i="9"/>
  <c r="BJ505" i="9"/>
  <c r="BK505" i="9"/>
  <c r="BJ235" i="9"/>
  <c r="BK235" i="9"/>
  <c r="BK488" i="9"/>
  <c r="BJ488" i="9"/>
  <c r="BK105" i="9"/>
  <c r="BJ105" i="9"/>
  <c r="BK269" i="9"/>
  <c r="BJ269" i="9"/>
  <c r="BJ406" i="9"/>
  <c r="BK406" i="9"/>
  <c r="BJ470" i="9"/>
  <c r="BK470" i="9"/>
  <c r="BJ70" i="9"/>
  <c r="BK70" i="9"/>
  <c r="BJ392" i="9"/>
  <c r="BK392" i="9"/>
  <c r="BJ280" i="9"/>
  <c r="BK280" i="9"/>
  <c r="BJ124" i="9"/>
  <c r="BK124" i="9"/>
  <c r="BK450" i="9"/>
  <c r="BJ450" i="9"/>
  <c r="BK98" i="9"/>
  <c r="BJ98" i="9"/>
  <c r="BJ396" i="9"/>
  <c r="BK396" i="9"/>
  <c r="BK17" i="9"/>
  <c r="BJ17" i="9"/>
  <c r="BK22" i="9"/>
  <c r="BJ22" i="9"/>
  <c r="DP34" i="9"/>
  <c r="DO34" i="9"/>
  <c r="AL9" i="9"/>
  <c r="AM9" i="9"/>
  <c r="BV8" i="9"/>
  <c r="BW8" i="9"/>
  <c r="AM8" i="9"/>
  <c r="AL8" i="9"/>
  <c r="DO313" i="9"/>
  <c r="DP313" i="9"/>
  <c r="DO339" i="9"/>
  <c r="DP339" i="9"/>
  <c r="DP233" i="9"/>
  <c r="DO233" i="9"/>
  <c r="DO93" i="9"/>
  <c r="DP93" i="9"/>
  <c r="DO451" i="9"/>
  <c r="DP451" i="9"/>
  <c r="DO498" i="9"/>
  <c r="DP498" i="9"/>
  <c r="DO314" i="9"/>
  <c r="DP314" i="9"/>
  <c r="DP52" i="9"/>
  <c r="DO52" i="9"/>
  <c r="DO495" i="9"/>
  <c r="DP495" i="9"/>
  <c r="DP166" i="9"/>
  <c r="DO166" i="9"/>
  <c r="DO370" i="9"/>
  <c r="DP370" i="9"/>
  <c r="DO507" i="9"/>
  <c r="DP507" i="9"/>
  <c r="DO468" i="9"/>
  <c r="DP468" i="9"/>
  <c r="DP149" i="9"/>
  <c r="DO149" i="9"/>
  <c r="DP218" i="9"/>
  <c r="DO218" i="9"/>
  <c r="DO267" i="9"/>
  <c r="DP267" i="9"/>
  <c r="DO116" i="9"/>
  <c r="DP116" i="9"/>
  <c r="DO249" i="9"/>
  <c r="DP249" i="9"/>
  <c r="DP255" i="9"/>
  <c r="DO255" i="9"/>
  <c r="DP220" i="9"/>
  <c r="DO220" i="9"/>
  <c r="DO414" i="9"/>
  <c r="DP414" i="9"/>
  <c r="DO134" i="9"/>
  <c r="DP134" i="9"/>
  <c r="DO95" i="9"/>
  <c r="DP95" i="9"/>
  <c r="DP191" i="9"/>
  <c r="DO191" i="9"/>
  <c r="DO57" i="9"/>
  <c r="DP57" i="9"/>
  <c r="DO63" i="9"/>
  <c r="DP63" i="9"/>
  <c r="DO397" i="9"/>
  <c r="DP397" i="9"/>
  <c r="DO368" i="9"/>
  <c r="DP368" i="9"/>
  <c r="DO293" i="9"/>
  <c r="DP293" i="9"/>
  <c r="DP136" i="9"/>
  <c r="DO136" i="9"/>
  <c r="DP106" i="9"/>
  <c r="DO106" i="9"/>
  <c r="DP164" i="9"/>
  <c r="DO164" i="9"/>
  <c r="DP198" i="9"/>
  <c r="DO198" i="9"/>
  <c r="DO294" i="9"/>
  <c r="DP294" i="9"/>
  <c r="DP360" i="9"/>
  <c r="DO360" i="9"/>
  <c r="DP145" i="9"/>
  <c r="DO145" i="9"/>
  <c r="DP199" i="9"/>
  <c r="DO199" i="9"/>
  <c r="DP135" i="9"/>
  <c r="DO135" i="9"/>
  <c r="DO84" i="9"/>
  <c r="DP84" i="9"/>
  <c r="DO203" i="9"/>
  <c r="DP203" i="9"/>
  <c r="DO410" i="9"/>
  <c r="DP410" i="9"/>
  <c r="DP279" i="9"/>
  <c r="DO279" i="9"/>
  <c r="DO171" i="9"/>
  <c r="DP171" i="9"/>
  <c r="DO232" i="9"/>
  <c r="DP232" i="9"/>
  <c r="DO165" i="9"/>
  <c r="DP165" i="9"/>
  <c r="DO505" i="9"/>
  <c r="DP505" i="9"/>
  <c r="DO296" i="9"/>
  <c r="DP296" i="9"/>
  <c r="DO245" i="9"/>
  <c r="DP245" i="9"/>
  <c r="DP100" i="9"/>
  <c r="DO100" i="9"/>
  <c r="DO384" i="9"/>
  <c r="DP384" i="9"/>
  <c r="DO208" i="9"/>
  <c r="DP208" i="9"/>
  <c r="DO91" i="9"/>
  <c r="DP91" i="9"/>
  <c r="DP390" i="9"/>
  <c r="DO390" i="9"/>
  <c r="DP345" i="9"/>
  <c r="DO345" i="9"/>
  <c r="DP221" i="9"/>
  <c r="DO221" i="9"/>
  <c r="DP405" i="9"/>
  <c r="DO405" i="9"/>
  <c r="DO332" i="9"/>
  <c r="DP332" i="9"/>
  <c r="DO86" i="9"/>
  <c r="DP86" i="9"/>
  <c r="DO60" i="9"/>
  <c r="DP60" i="9"/>
  <c r="DO407" i="9"/>
  <c r="DP407" i="9"/>
  <c r="DO329" i="9"/>
  <c r="DP329" i="9"/>
  <c r="DP440" i="9"/>
  <c r="DO440" i="9"/>
  <c r="DP266" i="9"/>
  <c r="DO266" i="9"/>
  <c r="DP78" i="9"/>
  <c r="DO78" i="9"/>
  <c r="DO362" i="9"/>
  <c r="DP362" i="9"/>
  <c r="DP381" i="9"/>
  <c r="DO381" i="9"/>
  <c r="DP417" i="9"/>
  <c r="DO417" i="9"/>
  <c r="DO411" i="9"/>
  <c r="DP411" i="9"/>
  <c r="DO427" i="9"/>
  <c r="DP427" i="9"/>
  <c r="DP374" i="9"/>
  <c r="DO374" i="9"/>
  <c r="BK233" i="9"/>
  <c r="BJ233" i="9"/>
  <c r="BJ53" i="9"/>
  <c r="BK53" i="9"/>
  <c r="BK495" i="9"/>
  <c r="BJ495" i="9"/>
  <c r="BJ40" i="9"/>
  <c r="BK40" i="9"/>
  <c r="BK423" i="9"/>
  <c r="BJ423" i="9"/>
  <c r="BJ289" i="9"/>
  <c r="BK289" i="9"/>
  <c r="BK156" i="9"/>
  <c r="BJ156" i="9"/>
  <c r="BJ56" i="9"/>
  <c r="BK56" i="9"/>
  <c r="BJ416" i="9"/>
  <c r="BK416" i="9"/>
  <c r="BK167" i="9"/>
  <c r="BJ167" i="9"/>
  <c r="BK114" i="9"/>
  <c r="BJ114" i="9"/>
  <c r="BJ400" i="9"/>
  <c r="BK400" i="9"/>
  <c r="BJ426" i="9"/>
  <c r="BK426" i="9"/>
  <c r="BJ499" i="9"/>
  <c r="BK499" i="9"/>
  <c r="BJ123" i="9"/>
  <c r="BK123" i="9"/>
  <c r="BJ83" i="9"/>
  <c r="BK83" i="9"/>
  <c r="BJ320" i="9"/>
  <c r="BK320" i="9"/>
  <c r="BJ200" i="9"/>
  <c r="BK200" i="9"/>
  <c r="BK246" i="9"/>
  <c r="BJ246" i="9"/>
  <c r="BJ180" i="9"/>
  <c r="BK180" i="9"/>
  <c r="BK405" i="9"/>
  <c r="BJ405" i="9"/>
  <c r="BJ330" i="9"/>
  <c r="BK330" i="9"/>
  <c r="BK154" i="9"/>
  <c r="BJ154" i="9"/>
  <c r="BK60" i="9"/>
  <c r="BJ60" i="9"/>
  <c r="BK81" i="9"/>
  <c r="BJ81" i="9"/>
  <c r="BK301" i="9"/>
  <c r="BJ301" i="9"/>
  <c r="BJ266" i="9"/>
  <c r="BK266" i="9"/>
  <c r="BJ427" i="9"/>
  <c r="BK427" i="9"/>
  <c r="BK317" i="9"/>
  <c r="BJ317" i="9"/>
  <c r="DO22" i="9"/>
  <c r="DP22" i="9"/>
  <c r="DP11" i="9"/>
  <c r="DO11" i="9"/>
  <c r="BK13" i="9"/>
  <c r="BJ13" i="9"/>
  <c r="N8" i="9"/>
  <c r="O8" i="9"/>
  <c r="DP9" i="9"/>
  <c r="DO9" i="9"/>
  <c r="AP102" i="9"/>
  <c r="AO102" i="9"/>
  <c r="DP127" i="9"/>
  <c r="DO127" i="9"/>
  <c r="DP53" i="9"/>
  <c r="DO53" i="9"/>
  <c r="DP503" i="9"/>
  <c r="DO503" i="9"/>
  <c r="DO444" i="9"/>
  <c r="DP444" i="9"/>
  <c r="DO343" i="9"/>
  <c r="DP343" i="9"/>
  <c r="DO109" i="9"/>
  <c r="DP109" i="9"/>
  <c r="DP506" i="9"/>
  <c r="DO506" i="9"/>
  <c r="DP303" i="9"/>
  <c r="DO303" i="9"/>
  <c r="DO448" i="9"/>
  <c r="DP448" i="9"/>
  <c r="DP226" i="9"/>
  <c r="DO226" i="9"/>
  <c r="DP491" i="9"/>
  <c r="DO491" i="9"/>
  <c r="DO71" i="9"/>
  <c r="DP71" i="9"/>
  <c r="DO311" i="9"/>
  <c r="DP311" i="9"/>
  <c r="DP37" i="9"/>
  <c r="DO37" i="9"/>
  <c r="DO104" i="9"/>
  <c r="DP104" i="9"/>
  <c r="DO289" i="9"/>
  <c r="DP289" i="9"/>
  <c r="DO45" i="9"/>
  <c r="DP45" i="9"/>
  <c r="DP423" i="9"/>
  <c r="DO423" i="9"/>
  <c r="DO110" i="9"/>
  <c r="DP110" i="9"/>
  <c r="DO187" i="9"/>
  <c r="DP187" i="9"/>
  <c r="DP239" i="9"/>
  <c r="DO239" i="9"/>
  <c r="DP56" i="9"/>
  <c r="DO56" i="9"/>
  <c r="DP346" i="9"/>
  <c r="DO346" i="9"/>
  <c r="DP418" i="9"/>
  <c r="DO418" i="9"/>
  <c r="DO156" i="9"/>
  <c r="DP156" i="9"/>
  <c r="DO88" i="9"/>
  <c r="DP88" i="9"/>
  <c r="DO67" i="9"/>
  <c r="DP67" i="9"/>
  <c r="DO251" i="9"/>
  <c r="DP251" i="9"/>
  <c r="DP190" i="9"/>
  <c r="DO190" i="9"/>
  <c r="DP435" i="9"/>
  <c r="DO435" i="9"/>
  <c r="DO402" i="9"/>
  <c r="DP402" i="9"/>
  <c r="DO55" i="9"/>
  <c r="DP55" i="9"/>
  <c r="DO380" i="9"/>
  <c r="DP380" i="9"/>
  <c r="DO170" i="9"/>
  <c r="DP170" i="9"/>
  <c r="DP197" i="9"/>
  <c r="DO197" i="9"/>
  <c r="DO69" i="9"/>
  <c r="DP69" i="9"/>
  <c r="DO167" i="9"/>
  <c r="DP167" i="9"/>
  <c r="DO225" i="9"/>
  <c r="DP225" i="9"/>
  <c r="DO175" i="9"/>
  <c r="DP175" i="9"/>
  <c r="DO485" i="9"/>
  <c r="DP485" i="9"/>
  <c r="DO504" i="9"/>
  <c r="DP504" i="9"/>
  <c r="DP82" i="9"/>
  <c r="DO82" i="9"/>
  <c r="DP237" i="9"/>
  <c r="DO237" i="9"/>
  <c r="DO387" i="9"/>
  <c r="DP387" i="9"/>
  <c r="DO113" i="9"/>
  <c r="DP113" i="9"/>
  <c r="DP119" i="9"/>
  <c r="DO119" i="9"/>
  <c r="DO416" i="9"/>
  <c r="DP416" i="9"/>
  <c r="DO224" i="9"/>
  <c r="DP224" i="9"/>
  <c r="DO103" i="9"/>
  <c r="DP103" i="9"/>
  <c r="DO247" i="9"/>
  <c r="DP247" i="9"/>
  <c r="DO181" i="9"/>
  <c r="DP181" i="9"/>
  <c r="DO436" i="9"/>
  <c r="DP436" i="9"/>
  <c r="DP141" i="9"/>
  <c r="DO141" i="9"/>
  <c r="DO74" i="9"/>
  <c r="DP74" i="9"/>
  <c r="DO176" i="9"/>
  <c r="DP176" i="9"/>
  <c r="DP211" i="9"/>
  <c r="DO211" i="9"/>
  <c r="DP308" i="9"/>
  <c r="DO308" i="9"/>
  <c r="DP146" i="9"/>
  <c r="DO146" i="9"/>
  <c r="DO290" i="9"/>
  <c r="DP290" i="9"/>
  <c r="DO219" i="9"/>
  <c r="DP219" i="9"/>
  <c r="DP212" i="9"/>
  <c r="DO212" i="9"/>
  <c r="DP276" i="9"/>
  <c r="DO276" i="9"/>
  <c r="DP143" i="9"/>
  <c r="DO143" i="9"/>
  <c r="DP288" i="9"/>
  <c r="DO288" i="9"/>
  <c r="DO148" i="9"/>
  <c r="DP148" i="9"/>
  <c r="DP133" i="9"/>
  <c r="DO133" i="9"/>
  <c r="DP469" i="9"/>
  <c r="DO469" i="9"/>
  <c r="DO372" i="9"/>
  <c r="DP372" i="9"/>
  <c r="DP316" i="9"/>
  <c r="DO316" i="9"/>
  <c r="DO83" i="9"/>
  <c r="DP83" i="9"/>
  <c r="DP201" i="9"/>
  <c r="DO201" i="9"/>
  <c r="DP421" i="9"/>
  <c r="DO421" i="9"/>
  <c r="DO467" i="9"/>
  <c r="DP467" i="9"/>
  <c r="DO102" i="9"/>
  <c r="DP102" i="9"/>
  <c r="DO154" i="9"/>
  <c r="DP154" i="9"/>
  <c r="DO204" i="9"/>
  <c r="DP204" i="9"/>
  <c r="DP388" i="9"/>
  <c r="DO388" i="9"/>
  <c r="DP441" i="9"/>
  <c r="DO441" i="9"/>
  <c r="DO406" i="9"/>
  <c r="DP406" i="9"/>
  <c r="DO500" i="9"/>
  <c r="DP500" i="9"/>
  <c r="DO408" i="9"/>
  <c r="DP408" i="9"/>
  <c r="DP482" i="9"/>
  <c r="DO482" i="9"/>
  <c r="DO258" i="9"/>
  <c r="DP258" i="9"/>
  <c r="DO215" i="9"/>
  <c r="DP215" i="9"/>
  <c r="DP227" i="9"/>
  <c r="DO227" i="9"/>
  <c r="DP121" i="9"/>
  <c r="DO121" i="9"/>
  <c r="DP378" i="9"/>
  <c r="DO378" i="9"/>
  <c r="DP395" i="9"/>
  <c r="DO395" i="9"/>
  <c r="DP184" i="9"/>
  <c r="DO184" i="9"/>
  <c r="DP347" i="9"/>
  <c r="DO347" i="9"/>
  <c r="DP322" i="9"/>
  <c r="DO322" i="9"/>
  <c r="DP186" i="9"/>
  <c r="DO186" i="9"/>
  <c r="DP471" i="9"/>
  <c r="DO471" i="9"/>
  <c r="DO107" i="9"/>
  <c r="DP107" i="9"/>
  <c r="DP392" i="9"/>
  <c r="DO392" i="9"/>
  <c r="DP97" i="9"/>
  <c r="DO97" i="9"/>
  <c r="DP231" i="9"/>
  <c r="DO231" i="9"/>
  <c r="DO196" i="9"/>
  <c r="DP196" i="9"/>
  <c r="DO64" i="9"/>
  <c r="DP64" i="9"/>
  <c r="DO292" i="9"/>
  <c r="DP292" i="9"/>
  <c r="DP168" i="9"/>
  <c r="DO168" i="9"/>
  <c r="DO259" i="9"/>
  <c r="DP259" i="9"/>
  <c r="DO335" i="9"/>
  <c r="DP335" i="9"/>
  <c r="DO449" i="9"/>
  <c r="DP449" i="9"/>
  <c r="DP404" i="9"/>
  <c r="DO404" i="9"/>
  <c r="DO152" i="9"/>
  <c r="DP152" i="9"/>
  <c r="DP192" i="9"/>
  <c r="DO192" i="9"/>
  <c r="DO277" i="9"/>
  <c r="DP277" i="9"/>
  <c r="DO193" i="9"/>
  <c r="DP193" i="9"/>
  <c r="DP475" i="9"/>
  <c r="DO475" i="9"/>
  <c r="DO399" i="9"/>
  <c r="DP399" i="9"/>
  <c r="DP278" i="9"/>
  <c r="DO278" i="9"/>
  <c r="DO367" i="9"/>
  <c r="DP367" i="9"/>
  <c r="DO352" i="9"/>
  <c r="DP352" i="9"/>
  <c r="DP309" i="9"/>
  <c r="DO309" i="9"/>
  <c r="DO493" i="9"/>
  <c r="DP493" i="9"/>
  <c r="DP132" i="9"/>
  <c r="DO132" i="9"/>
  <c r="BK334" i="9"/>
  <c r="BJ334" i="9"/>
  <c r="BK428" i="9"/>
  <c r="BJ428" i="9"/>
  <c r="BJ343" i="9"/>
  <c r="BK343" i="9"/>
  <c r="BJ370" i="9"/>
  <c r="BK370" i="9"/>
  <c r="BJ52" i="9"/>
  <c r="BK52" i="9"/>
  <c r="BJ413" i="9"/>
  <c r="BK413" i="9"/>
  <c r="BK350" i="9"/>
  <c r="BJ350" i="9"/>
  <c r="BJ458" i="9"/>
  <c r="BK458" i="9"/>
  <c r="BK451" i="9"/>
  <c r="BJ451" i="9"/>
  <c r="BK109" i="9"/>
  <c r="BJ109" i="9"/>
  <c r="BJ491" i="9"/>
  <c r="BK491" i="9"/>
  <c r="BJ226" i="9"/>
  <c r="BK226" i="9"/>
  <c r="BK492" i="9"/>
  <c r="BJ492" i="9"/>
  <c r="BJ178" i="9"/>
  <c r="BK178" i="9"/>
  <c r="BJ75" i="9"/>
  <c r="BK75" i="9"/>
  <c r="BJ324" i="9"/>
  <c r="BK324" i="9"/>
  <c r="BJ48" i="9"/>
  <c r="BK48" i="9"/>
  <c r="BK57" i="9"/>
  <c r="BJ57" i="9"/>
  <c r="BJ435" i="9"/>
  <c r="BK435" i="9"/>
  <c r="BK300" i="9"/>
  <c r="BJ300" i="9"/>
  <c r="BJ46" i="9"/>
  <c r="BK46" i="9"/>
  <c r="BK267" i="9"/>
  <c r="BJ267" i="9"/>
  <c r="BJ88" i="9"/>
  <c r="BK88" i="9"/>
  <c r="BK439" i="9"/>
  <c r="BJ439" i="9"/>
  <c r="BJ67" i="9"/>
  <c r="BK67" i="9"/>
  <c r="BJ271" i="9"/>
  <c r="BK271" i="9"/>
  <c r="BK218" i="9"/>
  <c r="BJ218" i="9"/>
  <c r="BJ460" i="9"/>
  <c r="BK460" i="9"/>
  <c r="BK44" i="9"/>
  <c r="BJ44" i="9"/>
  <c r="BK391" i="9"/>
  <c r="BJ391" i="9"/>
  <c r="BK327" i="9"/>
  <c r="BJ327" i="9"/>
  <c r="BK207" i="9"/>
  <c r="BJ207" i="9"/>
  <c r="BK346" i="9"/>
  <c r="BJ346" i="9"/>
  <c r="BJ136" i="9"/>
  <c r="BK136" i="9"/>
  <c r="BJ95" i="9"/>
  <c r="BK95" i="9"/>
  <c r="BK183" i="9"/>
  <c r="BJ183" i="9"/>
  <c r="BK397" i="9"/>
  <c r="BJ397" i="9"/>
  <c r="BK287" i="9"/>
  <c r="BJ287" i="9"/>
  <c r="BK198" i="9"/>
  <c r="BJ198" i="9"/>
  <c r="BJ77" i="9"/>
  <c r="BK77" i="9"/>
  <c r="BK455" i="9"/>
  <c r="BJ455" i="9"/>
  <c r="BK213" i="9"/>
  <c r="BJ213" i="9"/>
  <c r="BJ354" i="9"/>
  <c r="BK354" i="9"/>
  <c r="BJ117" i="9"/>
  <c r="BK117" i="9"/>
  <c r="BJ170" i="9"/>
  <c r="BK170" i="9"/>
  <c r="BJ142" i="9"/>
  <c r="BK142" i="9"/>
  <c r="BJ87" i="9"/>
  <c r="BK87" i="9"/>
  <c r="BK443" i="9"/>
  <c r="BJ443" i="9"/>
  <c r="BJ414" i="9"/>
  <c r="BK414" i="9"/>
  <c r="BJ432" i="9"/>
  <c r="BK432" i="9"/>
  <c r="BJ205" i="9"/>
  <c r="BK205" i="9"/>
  <c r="BK224" i="9"/>
  <c r="BJ224" i="9"/>
  <c r="BK133" i="9"/>
  <c r="BJ133" i="9"/>
  <c r="BK272" i="9"/>
  <c r="BJ272" i="9"/>
  <c r="BK176" i="9"/>
  <c r="BJ176" i="9"/>
  <c r="BJ212" i="9"/>
  <c r="BK212" i="9"/>
  <c r="BK137" i="9"/>
  <c r="BJ137" i="9"/>
  <c r="BJ389" i="9"/>
  <c r="BK389" i="9"/>
  <c r="BJ351" i="9"/>
  <c r="BK351" i="9"/>
  <c r="BK436" i="9"/>
  <c r="BJ436" i="9"/>
  <c r="BJ230" i="9"/>
  <c r="BK230" i="9"/>
  <c r="BK219" i="9"/>
  <c r="BJ219" i="9"/>
  <c r="BJ162" i="9"/>
  <c r="BK162" i="9"/>
  <c r="BK126" i="9"/>
  <c r="BJ126" i="9"/>
  <c r="BK487" i="9"/>
  <c r="BJ487" i="9"/>
  <c r="BK457" i="9"/>
  <c r="BJ457" i="9"/>
  <c r="BK165" i="9"/>
  <c r="BJ165" i="9"/>
  <c r="BK454" i="9"/>
  <c r="BJ454" i="9"/>
  <c r="BK151" i="9"/>
  <c r="BJ151" i="9"/>
  <c r="BJ476" i="9"/>
  <c r="BK476" i="9"/>
  <c r="BJ130" i="9"/>
  <c r="BK130" i="9"/>
  <c r="BK323" i="9"/>
  <c r="BJ323" i="9"/>
  <c r="BK429" i="9"/>
  <c r="BJ429" i="9"/>
  <c r="BK209" i="9"/>
  <c r="BJ209" i="9"/>
  <c r="BK442" i="9"/>
  <c r="BJ442" i="9"/>
  <c r="BJ273" i="9"/>
  <c r="BK273" i="9"/>
  <c r="BJ467" i="9"/>
  <c r="BK467" i="9"/>
  <c r="BK325" i="9"/>
  <c r="BJ325" i="9"/>
  <c r="BJ121" i="9"/>
  <c r="BK121" i="9"/>
  <c r="BK345" i="9"/>
  <c r="BJ345" i="9"/>
  <c r="BJ102" i="9"/>
  <c r="BK102" i="9"/>
  <c r="BK417" i="9"/>
  <c r="BJ417" i="9"/>
  <c r="BK474" i="9"/>
  <c r="BJ474" i="9"/>
  <c r="BJ453" i="9"/>
  <c r="BK453" i="9"/>
  <c r="BJ59" i="9"/>
  <c r="BK59" i="9"/>
  <c r="BK408" i="9"/>
  <c r="BJ408" i="9"/>
  <c r="BK421" i="9"/>
  <c r="BJ421" i="9"/>
  <c r="BK158" i="9"/>
  <c r="BJ158" i="9"/>
  <c r="BK275" i="9"/>
  <c r="BJ275" i="9"/>
  <c r="BK482" i="9"/>
  <c r="BJ482" i="9"/>
  <c r="BK208" i="9"/>
  <c r="BJ208" i="9"/>
  <c r="BK404" i="9"/>
  <c r="BJ404" i="9"/>
  <c r="BK362" i="9"/>
  <c r="BJ362" i="9"/>
  <c r="BK501" i="9"/>
  <c r="BJ501" i="9"/>
  <c r="BJ216" i="9"/>
  <c r="BK216" i="9"/>
  <c r="BJ347" i="9"/>
  <c r="BK347" i="9"/>
  <c r="BK331" i="9"/>
  <c r="BJ331" i="9"/>
  <c r="BK196" i="9"/>
  <c r="BJ196" i="9"/>
  <c r="BJ359" i="9"/>
  <c r="BK359" i="9"/>
  <c r="BK440" i="9"/>
  <c r="BJ440" i="9"/>
  <c r="BJ155" i="9"/>
  <c r="BK155" i="9"/>
  <c r="BK464" i="9"/>
  <c r="BJ464" i="9"/>
  <c r="BJ409" i="9"/>
  <c r="BK409" i="9"/>
  <c r="BK333" i="9"/>
  <c r="BJ333" i="9"/>
  <c r="BJ292" i="9"/>
  <c r="BK292" i="9"/>
  <c r="BK206" i="9"/>
  <c r="BJ206" i="9"/>
  <c r="BJ160" i="9"/>
  <c r="BK160" i="9"/>
  <c r="BK80" i="9"/>
  <c r="BJ80" i="9"/>
  <c r="BK131" i="9"/>
  <c r="BJ131" i="9"/>
  <c r="BJ475" i="9"/>
  <c r="BK475" i="9"/>
  <c r="BK252" i="9"/>
  <c r="BJ252" i="9"/>
  <c r="BJ85" i="9"/>
  <c r="BK85" i="9"/>
  <c r="BJ419" i="9"/>
  <c r="BK419" i="9"/>
  <c r="BK411" i="9"/>
  <c r="BJ411" i="9"/>
  <c r="BK352" i="9"/>
  <c r="BJ352" i="9"/>
  <c r="BJ132" i="9"/>
  <c r="BK132" i="9"/>
  <c r="BK386" i="9"/>
  <c r="BJ386" i="9"/>
  <c r="BJ79" i="9"/>
  <c r="BK79" i="9"/>
  <c r="BJ28" i="9"/>
  <c r="BK28" i="9"/>
  <c r="BK29" i="9"/>
  <c r="BJ29" i="9"/>
  <c r="BK34" i="9"/>
  <c r="BJ34" i="9"/>
  <c r="BJ16" i="9"/>
  <c r="BK16" i="9"/>
  <c r="BK21" i="9"/>
  <c r="BJ21" i="9"/>
  <c r="BJ32" i="9"/>
  <c r="BK32" i="9"/>
  <c r="BK8" i="9"/>
  <c r="BJ8" i="9"/>
  <c r="DP79" i="9"/>
  <c r="DO79" i="9"/>
  <c r="DO478" i="9"/>
  <c r="DP478" i="9"/>
  <c r="DP342" i="9"/>
  <c r="DO342" i="9"/>
  <c r="DO98" i="9"/>
  <c r="DP98" i="9"/>
  <c r="DO252" i="9"/>
  <c r="DP252" i="9"/>
  <c r="DO317" i="9"/>
  <c r="DP317" i="9"/>
  <c r="DC8" i="9"/>
  <c r="DD8" i="9"/>
  <c r="AP8" i="9"/>
  <c r="AO8" i="9"/>
  <c r="BK71" i="9"/>
  <c r="BJ71" i="9"/>
  <c r="BJ412" i="9"/>
  <c r="BK412" i="9"/>
  <c r="BK438" i="9"/>
  <c r="BJ438" i="9"/>
  <c r="BK459" i="9"/>
  <c r="BJ459" i="9"/>
  <c r="BK420" i="9"/>
  <c r="BJ420" i="9"/>
  <c r="BK481" i="9"/>
  <c r="BJ481" i="9"/>
  <c r="BJ498" i="9"/>
  <c r="BK498" i="9"/>
  <c r="BJ401" i="9"/>
  <c r="BK401" i="9"/>
  <c r="BJ403" i="9"/>
  <c r="BK403" i="9"/>
  <c r="BK166" i="9"/>
  <c r="BJ166" i="9"/>
  <c r="BK489" i="9"/>
  <c r="BJ489" i="9"/>
  <c r="BK473" i="9"/>
  <c r="BJ473" i="9"/>
  <c r="BK311" i="9"/>
  <c r="BJ311" i="9"/>
  <c r="BK314" i="9"/>
  <c r="BJ314" i="9"/>
  <c r="BJ241" i="9"/>
  <c r="BK241" i="9"/>
  <c r="BJ380" i="9"/>
  <c r="BK380" i="9"/>
  <c r="BJ42" i="9"/>
  <c r="BK42" i="9"/>
  <c r="BJ507" i="9"/>
  <c r="BK507" i="9"/>
  <c r="BJ274" i="9"/>
  <c r="BK274" i="9"/>
  <c r="BK116" i="9"/>
  <c r="BJ116" i="9"/>
  <c r="BJ41" i="9"/>
  <c r="BK41" i="9"/>
  <c r="BJ328" i="9"/>
  <c r="BK328" i="9"/>
  <c r="BJ43" i="9"/>
  <c r="BK43" i="9"/>
  <c r="BJ240" i="9"/>
  <c r="BK240" i="9"/>
  <c r="BJ54" i="9"/>
  <c r="BK54" i="9"/>
  <c r="BK462" i="9"/>
  <c r="BJ462" i="9"/>
  <c r="BK110" i="9"/>
  <c r="BJ110" i="9"/>
  <c r="BK94" i="9"/>
  <c r="BJ94" i="9"/>
  <c r="BJ255" i="9"/>
  <c r="BK255" i="9"/>
  <c r="BJ250" i="9"/>
  <c r="BK250" i="9"/>
  <c r="BK306" i="9"/>
  <c r="BJ306" i="9"/>
  <c r="BJ249" i="9"/>
  <c r="BK249" i="9"/>
  <c r="BK468" i="9"/>
  <c r="BJ468" i="9"/>
  <c r="BK84" i="9"/>
  <c r="BJ84" i="9"/>
  <c r="BJ394" i="9"/>
  <c r="BK394" i="9"/>
  <c r="BJ143" i="9"/>
  <c r="BK143" i="9"/>
  <c r="BJ304" i="9"/>
  <c r="BK304" i="9"/>
  <c r="BJ69" i="9"/>
  <c r="BK69" i="9"/>
  <c r="BK247" i="9"/>
  <c r="BJ247" i="9"/>
  <c r="BJ268" i="9"/>
  <c r="BK268" i="9"/>
  <c r="BK431" i="9"/>
  <c r="BJ431" i="9"/>
  <c r="BK197" i="9"/>
  <c r="BJ197" i="9"/>
  <c r="BK225" i="9"/>
  <c r="BJ225" i="9"/>
  <c r="BK504" i="9"/>
  <c r="BJ504" i="9"/>
  <c r="BJ185" i="9"/>
  <c r="BK185" i="9"/>
  <c r="BJ385" i="9"/>
  <c r="BK385" i="9"/>
  <c r="BJ368" i="9"/>
  <c r="BK368" i="9"/>
  <c r="BJ145" i="9"/>
  <c r="BK145" i="9"/>
  <c r="BK106" i="9"/>
  <c r="BJ106" i="9"/>
  <c r="BK119" i="9"/>
  <c r="BJ119" i="9"/>
  <c r="BJ236" i="9"/>
  <c r="BK236" i="9"/>
  <c r="BK402" i="9"/>
  <c r="BJ402" i="9"/>
  <c r="BJ232" i="9"/>
  <c r="BK232" i="9"/>
  <c r="BK245" i="9"/>
  <c r="BJ245" i="9"/>
  <c r="BK461" i="9"/>
  <c r="BJ461" i="9"/>
  <c r="BJ103" i="9"/>
  <c r="BK103" i="9"/>
  <c r="BJ129" i="9"/>
  <c r="BK129" i="9"/>
  <c r="BK276" i="9"/>
  <c r="BJ276" i="9"/>
  <c r="BJ68" i="9"/>
  <c r="BK68" i="9"/>
  <c r="BJ171" i="9"/>
  <c r="BK171" i="9"/>
  <c r="BK298" i="9"/>
  <c r="BJ298" i="9"/>
  <c r="BJ312" i="9"/>
  <c r="BK312" i="9"/>
  <c r="BK182" i="9"/>
  <c r="BJ182" i="9"/>
  <c r="BK146" i="9"/>
  <c r="BJ146" i="9"/>
  <c r="BJ288" i="9"/>
  <c r="BK288" i="9"/>
  <c r="BK466" i="9"/>
  <c r="BJ466" i="9"/>
  <c r="BJ159" i="9"/>
  <c r="BK159" i="9"/>
  <c r="BJ211" i="9"/>
  <c r="BK211" i="9"/>
  <c r="BJ497" i="9"/>
  <c r="BK497" i="9"/>
  <c r="BJ172" i="9"/>
  <c r="BK172" i="9"/>
  <c r="BJ296" i="9"/>
  <c r="BK296" i="9"/>
  <c r="BK371" i="9"/>
  <c r="BJ371" i="9"/>
  <c r="BK490" i="9"/>
  <c r="BJ490" i="9"/>
  <c r="BK395" i="9"/>
  <c r="BJ395" i="9"/>
  <c r="BK92" i="9"/>
  <c r="BJ92" i="9"/>
  <c r="BJ100" i="9"/>
  <c r="BK100" i="9"/>
  <c r="BK479" i="9"/>
  <c r="BJ479" i="9"/>
  <c r="BJ335" i="9"/>
  <c r="BK335" i="9"/>
  <c r="BJ147" i="9"/>
  <c r="BK147" i="9"/>
  <c r="BJ361" i="9"/>
  <c r="BK361" i="9"/>
  <c r="BK388" i="9"/>
  <c r="BJ388" i="9"/>
  <c r="BK379" i="9"/>
  <c r="BJ379" i="9"/>
  <c r="BK120" i="9"/>
  <c r="BJ120" i="9"/>
  <c r="BK112" i="9"/>
  <c r="BJ112" i="9"/>
  <c r="BK452" i="9"/>
  <c r="BJ452" i="9"/>
  <c r="BK163" i="9"/>
  <c r="BJ163" i="9"/>
  <c r="BJ91" i="9"/>
  <c r="BK91" i="9"/>
  <c r="BJ297" i="9"/>
  <c r="BK297" i="9"/>
  <c r="BJ227" i="9"/>
  <c r="BK227" i="9"/>
  <c r="BK338" i="9"/>
  <c r="BJ338" i="9"/>
  <c r="BJ407" i="9"/>
  <c r="BK407" i="9"/>
  <c r="BK62" i="9"/>
  <c r="BJ62" i="9"/>
  <c r="BK188" i="9"/>
  <c r="BJ188" i="9"/>
  <c r="BJ433" i="9"/>
  <c r="BK433" i="9"/>
  <c r="BJ285" i="9"/>
  <c r="BK285" i="9"/>
  <c r="BJ152" i="9"/>
  <c r="BK152" i="9"/>
  <c r="BK260" i="9"/>
  <c r="BJ260" i="9"/>
  <c r="BJ174" i="9"/>
  <c r="BK174" i="9"/>
  <c r="BJ234" i="9"/>
  <c r="BK234" i="9"/>
  <c r="BK259" i="9"/>
  <c r="BJ259" i="9"/>
  <c r="BJ471" i="9"/>
  <c r="BK471" i="9"/>
  <c r="BK107" i="9"/>
  <c r="BJ107" i="9"/>
  <c r="BK382" i="9"/>
  <c r="BJ382" i="9"/>
  <c r="BK177" i="9"/>
  <c r="BJ177" i="9"/>
  <c r="BK228" i="9"/>
  <c r="BJ228" i="9"/>
  <c r="BK153" i="9"/>
  <c r="BJ153" i="9"/>
  <c r="BJ340" i="9"/>
  <c r="BK340" i="9"/>
  <c r="BK422" i="9"/>
  <c r="BJ422" i="9"/>
  <c r="BK222" i="9"/>
  <c r="BJ222" i="9"/>
  <c r="BJ341" i="9"/>
  <c r="BK341" i="9"/>
  <c r="BJ478" i="9"/>
  <c r="BK478" i="9"/>
  <c r="BJ465" i="9"/>
  <c r="BK465" i="9"/>
  <c r="BK367" i="9"/>
  <c r="BJ367" i="9"/>
  <c r="BJ399" i="9"/>
  <c r="BK399" i="9"/>
  <c r="BJ169" i="9"/>
  <c r="BK169" i="9"/>
  <c r="BK430" i="9"/>
  <c r="BJ430" i="9"/>
  <c r="BK493" i="9"/>
  <c r="BJ493" i="9"/>
  <c r="BJ342" i="9"/>
  <c r="BK342" i="9"/>
  <c r="DP12" i="9"/>
  <c r="DO12" i="9"/>
  <c r="DO13" i="9"/>
  <c r="DP13" i="9"/>
  <c r="DO16" i="9"/>
  <c r="DP16" i="9"/>
  <c r="BJ18" i="9"/>
  <c r="BK18" i="9"/>
  <c r="BJ24" i="9"/>
  <c r="BK24" i="9"/>
  <c r="DO27" i="9"/>
  <c r="DP27" i="9"/>
  <c r="BK11" i="9"/>
  <c r="BJ11" i="9"/>
  <c r="DP19" i="9"/>
  <c r="DO19" i="9"/>
  <c r="BJ26" i="9"/>
  <c r="BK26" i="9"/>
  <c r="DO33" i="9"/>
  <c r="DP33" i="9"/>
  <c r="DO20" i="9"/>
  <c r="DP20" i="9"/>
  <c r="BJ31" i="9"/>
  <c r="BK31" i="9"/>
  <c r="BJ30" i="9"/>
  <c r="BK30" i="9"/>
  <c r="DO10" i="9"/>
  <c r="DP10" i="9"/>
  <c r="DP8" i="9"/>
  <c r="DO8" i="9"/>
  <c r="DP364" i="9"/>
  <c r="DO364" i="9"/>
  <c r="DP195" i="9"/>
  <c r="DO195" i="9"/>
  <c r="DP487" i="9"/>
  <c r="DO487" i="9"/>
  <c r="DP424" i="9"/>
  <c r="DO424" i="9"/>
  <c r="DO497" i="9"/>
  <c r="DP497" i="9"/>
  <c r="DO202" i="9"/>
  <c r="DP202" i="9"/>
  <c r="DO480" i="9"/>
  <c r="DP480" i="9"/>
  <c r="DO235" i="9"/>
  <c r="DP235" i="9"/>
  <c r="DO426" i="9"/>
  <c r="DP426" i="9"/>
  <c r="DP182" i="9"/>
  <c r="DO182" i="9"/>
  <c r="DP486" i="9"/>
  <c r="DO486" i="9"/>
  <c r="DO272" i="9"/>
  <c r="DP272" i="9"/>
  <c r="DP466" i="9"/>
  <c r="DO466" i="9"/>
  <c r="DO262" i="9"/>
  <c r="DP262" i="9"/>
  <c r="DO499" i="9"/>
  <c r="DP499" i="9"/>
  <c r="DO476" i="9"/>
  <c r="DP476" i="9"/>
  <c r="DO200" i="9"/>
  <c r="DP200" i="9"/>
  <c r="DP58" i="9"/>
  <c r="DO58" i="9"/>
  <c r="DP270" i="9"/>
  <c r="DO270" i="9"/>
  <c r="DP461" i="9"/>
  <c r="DO461" i="9"/>
  <c r="DO99" i="9"/>
  <c r="DP99" i="9"/>
  <c r="DO209" i="9"/>
  <c r="DP209" i="9"/>
  <c r="DO494" i="9"/>
  <c r="DP494" i="9"/>
  <c r="DP479" i="9"/>
  <c r="DO479" i="9"/>
  <c r="DO474" i="9"/>
  <c r="DP474" i="9"/>
  <c r="DP65" i="9"/>
  <c r="DO65" i="9"/>
  <c r="DO377" i="9"/>
  <c r="DP377" i="9"/>
  <c r="DO447" i="9"/>
  <c r="DP447" i="9"/>
  <c r="DO147" i="9"/>
  <c r="DP147" i="9"/>
  <c r="DO90" i="9"/>
  <c r="DP90" i="9"/>
  <c r="DO320" i="9"/>
  <c r="DP320" i="9"/>
  <c r="DO163" i="9"/>
  <c r="DP163" i="9"/>
  <c r="DP297" i="9"/>
  <c r="DO297" i="9"/>
  <c r="DP338" i="9"/>
  <c r="DO338" i="9"/>
  <c r="DO344" i="9"/>
  <c r="DP344" i="9"/>
  <c r="DP325" i="9"/>
  <c r="DO325" i="9"/>
  <c r="DO59" i="9"/>
  <c r="DP59" i="9"/>
  <c r="DO490" i="9"/>
  <c r="DP490" i="9"/>
  <c r="DP323" i="9"/>
  <c r="DO323" i="9"/>
  <c r="DO155" i="9"/>
  <c r="DP155" i="9"/>
  <c r="DO188" i="9"/>
  <c r="DP188" i="9"/>
  <c r="DP189" i="9"/>
  <c r="DO189" i="9"/>
  <c r="DP409" i="9"/>
  <c r="DO409" i="9"/>
  <c r="DO81" i="9"/>
  <c r="DP81" i="9"/>
  <c r="DP260" i="9"/>
  <c r="DO260" i="9"/>
  <c r="DP124" i="9"/>
  <c r="DO124" i="9"/>
  <c r="DO446" i="9"/>
  <c r="DP446" i="9"/>
  <c r="DO160" i="9"/>
  <c r="DP160" i="9"/>
  <c r="DP206" i="9"/>
  <c r="DO206" i="9"/>
  <c r="DP326" i="9"/>
  <c r="DO326" i="9"/>
  <c r="DO228" i="9"/>
  <c r="DP228" i="9"/>
  <c r="DO248" i="9"/>
  <c r="DP248" i="9"/>
  <c r="DP62" i="9"/>
  <c r="DO62" i="9"/>
  <c r="DP321" i="9"/>
  <c r="DO321" i="9"/>
  <c r="DP393" i="9"/>
  <c r="DO393" i="9"/>
  <c r="DP307" i="9"/>
  <c r="DO307" i="9"/>
  <c r="DO234" i="9"/>
  <c r="DP234" i="9"/>
  <c r="DP216" i="9"/>
  <c r="DO216" i="9"/>
  <c r="DO337" i="9"/>
  <c r="DP337" i="9"/>
  <c r="DO465" i="9"/>
  <c r="DP465" i="9"/>
  <c r="DO85" i="9"/>
  <c r="DP85" i="9"/>
  <c r="DO419" i="9"/>
  <c r="DP419" i="9"/>
  <c r="DP363" i="9"/>
  <c r="DO363" i="9"/>
  <c r="DO210" i="9"/>
  <c r="DP210" i="9"/>
  <c r="DP396" i="9"/>
  <c r="DO396" i="9"/>
  <c r="DP496" i="9"/>
  <c r="DO496" i="9"/>
  <c r="DP456" i="9"/>
  <c r="DO456" i="9"/>
  <c r="DP386" i="9"/>
  <c r="DO386" i="9"/>
  <c r="BJ477" i="9"/>
  <c r="BK477" i="9"/>
  <c r="BJ339" i="9"/>
  <c r="BK339" i="9"/>
  <c r="BK503" i="9"/>
  <c r="BJ503" i="9"/>
  <c r="BK502" i="9"/>
  <c r="BJ502" i="9"/>
  <c r="BJ127" i="9"/>
  <c r="BK127" i="9"/>
  <c r="BJ93" i="9"/>
  <c r="BK93" i="9"/>
  <c r="BK313" i="9"/>
  <c r="BJ313" i="9"/>
  <c r="BK349" i="9"/>
  <c r="BJ349" i="9"/>
  <c r="BK303" i="9"/>
  <c r="BJ303" i="9"/>
  <c r="BK318" i="9"/>
  <c r="BJ318" i="9"/>
  <c r="BK89" i="9"/>
  <c r="BJ89" i="9"/>
  <c r="BK369" i="9"/>
  <c r="BJ369" i="9"/>
  <c r="BK319" i="9"/>
  <c r="BJ319" i="9"/>
  <c r="BK45" i="9"/>
  <c r="BJ45" i="9"/>
  <c r="BK104" i="9"/>
  <c r="BJ104" i="9"/>
  <c r="BK239" i="9"/>
  <c r="BJ239" i="9"/>
  <c r="BK51" i="9"/>
  <c r="BJ51" i="9"/>
  <c r="BK251" i="9"/>
  <c r="BJ251" i="9"/>
  <c r="BJ179" i="9"/>
  <c r="BK179" i="9"/>
  <c r="BJ38" i="9"/>
  <c r="BK38" i="9"/>
  <c r="BK353" i="9"/>
  <c r="BJ353" i="9"/>
  <c r="BK375" i="9"/>
  <c r="BJ375" i="9"/>
  <c r="BK418" i="9"/>
  <c r="BJ418" i="9"/>
  <c r="BJ140" i="9"/>
  <c r="BK140" i="9"/>
  <c r="BJ149" i="9"/>
  <c r="BK149" i="9"/>
  <c r="BK254" i="9"/>
  <c r="BJ254" i="9"/>
  <c r="BK366" i="9"/>
  <c r="BJ366" i="9"/>
  <c r="BK39" i="9"/>
  <c r="BJ39" i="9"/>
  <c r="BJ187" i="9"/>
  <c r="BK187" i="9"/>
  <c r="BJ47" i="9"/>
  <c r="BK47" i="9"/>
  <c r="BK223" i="9"/>
  <c r="BJ223" i="9"/>
  <c r="BJ190" i="9"/>
  <c r="BK190" i="9"/>
  <c r="BK299" i="9"/>
  <c r="BJ299" i="9"/>
  <c r="BK139" i="9"/>
  <c r="BJ139" i="9"/>
  <c r="BJ238" i="9"/>
  <c r="BK238" i="9"/>
  <c r="BK253" i="9"/>
  <c r="BJ253" i="9"/>
  <c r="BK283" i="9"/>
  <c r="BJ283" i="9"/>
  <c r="BK195" i="9"/>
  <c r="BJ195" i="9"/>
  <c r="BJ360" i="9"/>
  <c r="BK360" i="9"/>
  <c r="BK164" i="9"/>
  <c r="BJ164" i="9"/>
  <c r="BJ256" i="9"/>
  <c r="BK256" i="9"/>
  <c r="BK485" i="9"/>
  <c r="BJ485" i="9"/>
  <c r="BK373" i="9"/>
  <c r="BJ373" i="9"/>
  <c r="BK336" i="9"/>
  <c r="BJ336" i="9"/>
  <c r="BK294" i="9"/>
  <c r="BJ294" i="9"/>
  <c r="BJ237" i="9"/>
  <c r="BK237" i="9"/>
  <c r="BJ161" i="9"/>
  <c r="BK161" i="9"/>
  <c r="BK108" i="9"/>
  <c r="BJ108" i="9"/>
  <c r="BJ364" i="9"/>
  <c r="BK364" i="9"/>
  <c r="BK128" i="9"/>
  <c r="BJ128" i="9"/>
  <c r="BJ434" i="9"/>
  <c r="BK434" i="9"/>
  <c r="BK122" i="9"/>
  <c r="BJ122" i="9"/>
  <c r="BJ157" i="9"/>
  <c r="BK157" i="9"/>
  <c r="BJ58" i="9"/>
  <c r="BK58" i="9"/>
  <c r="BK202" i="9"/>
  <c r="BJ202" i="9"/>
  <c r="BJ480" i="9"/>
  <c r="BK480" i="9"/>
  <c r="BJ203" i="9"/>
  <c r="BK203" i="9"/>
  <c r="BK376" i="9"/>
  <c r="BJ376" i="9"/>
  <c r="BK261" i="9"/>
  <c r="BJ261" i="9"/>
  <c r="BJ141" i="9"/>
  <c r="BK141" i="9"/>
  <c r="BJ74" i="9"/>
  <c r="BK74" i="9"/>
  <c r="BK410" i="9"/>
  <c r="BJ410" i="9"/>
  <c r="BJ279" i="9"/>
  <c r="BK279" i="9"/>
  <c r="BK398" i="9"/>
  <c r="BJ398" i="9"/>
  <c r="BJ148" i="9"/>
  <c r="BK148" i="9"/>
  <c r="BK265" i="9"/>
  <c r="BJ265" i="9"/>
  <c r="BJ282" i="9"/>
  <c r="BK282" i="9"/>
  <c r="BK201" i="9"/>
  <c r="BJ201" i="9"/>
  <c r="BK372" i="9"/>
  <c r="BJ372" i="9"/>
  <c r="BK383" i="9"/>
  <c r="BJ383" i="9"/>
  <c r="BK244" i="9"/>
  <c r="BJ244" i="9"/>
  <c r="BK78" i="9"/>
  <c r="BJ78" i="9"/>
  <c r="BJ264" i="9"/>
  <c r="BK264" i="9"/>
  <c r="BK425" i="9"/>
  <c r="BJ425" i="9"/>
  <c r="BK65" i="9"/>
  <c r="BJ65" i="9"/>
  <c r="BK72" i="9"/>
  <c r="BJ72" i="9"/>
  <c r="BK356" i="9"/>
  <c r="BJ356" i="9"/>
  <c r="BK437" i="9"/>
  <c r="BJ437" i="9"/>
  <c r="BJ390" i="9"/>
  <c r="BK390" i="9"/>
  <c r="BJ384" i="9"/>
  <c r="BK384" i="9"/>
  <c r="BJ447" i="9"/>
  <c r="BK447" i="9"/>
  <c r="BJ204" i="9"/>
  <c r="BK204" i="9"/>
  <c r="BJ184" i="9"/>
  <c r="BK184" i="9"/>
  <c r="BK99" i="9"/>
  <c r="BJ99" i="9"/>
  <c r="BJ332" i="9"/>
  <c r="BK332" i="9"/>
  <c r="BK258" i="9"/>
  <c r="BJ258" i="9"/>
  <c r="BK321" i="9"/>
  <c r="BJ321" i="9"/>
  <c r="BK215" i="9"/>
  <c r="BJ215" i="9"/>
  <c r="BJ221" i="9"/>
  <c r="BK221" i="9"/>
  <c r="BK500" i="9"/>
  <c r="BJ500" i="9"/>
  <c r="BK393" i="9"/>
  <c r="BJ393" i="9"/>
  <c r="BJ277" i="9"/>
  <c r="BK277" i="9"/>
  <c r="BK97" i="9"/>
  <c r="BJ97" i="9"/>
  <c r="BJ322" i="9"/>
  <c r="BK322" i="9"/>
  <c r="BJ186" i="9"/>
  <c r="BK186" i="9"/>
  <c r="BK441" i="9"/>
  <c r="BJ441" i="9"/>
  <c r="BJ86" i="9"/>
  <c r="BK86" i="9"/>
  <c r="BJ286" i="9"/>
  <c r="BK286" i="9"/>
  <c r="BK64" i="9"/>
  <c r="BJ64" i="9"/>
  <c r="BJ118" i="9"/>
  <c r="BK118" i="9"/>
  <c r="BK217" i="9"/>
  <c r="BJ217" i="9"/>
  <c r="BK189" i="9"/>
  <c r="BJ189" i="9"/>
  <c r="BK456" i="9"/>
  <c r="BJ456" i="9"/>
  <c r="BK326" i="9"/>
  <c r="BJ326" i="9"/>
  <c r="BK309" i="9"/>
  <c r="BJ309" i="9"/>
  <c r="BJ61" i="9"/>
  <c r="BK61" i="9"/>
  <c r="BK449" i="9"/>
  <c r="BJ449" i="9"/>
  <c r="BK381" i="9"/>
  <c r="BJ381" i="9"/>
  <c r="BJ463" i="9"/>
  <c r="BK463" i="9"/>
  <c r="BK278" i="9"/>
  <c r="BJ278" i="9"/>
  <c r="BK337" i="9"/>
  <c r="BJ337" i="9"/>
  <c r="BJ315" i="9"/>
  <c r="BK315" i="9"/>
  <c r="BJ329" i="9"/>
  <c r="BK329" i="9"/>
  <c r="BK210" i="9"/>
  <c r="BJ210" i="9"/>
  <c r="BJ363" i="9"/>
  <c r="BK363" i="9"/>
  <c r="BK415" i="9"/>
  <c r="BJ415" i="9"/>
  <c r="BK355" i="9"/>
  <c r="BJ355" i="9"/>
  <c r="DO14" i="9"/>
  <c r="DP14" i="9"/>
  <c r="DP17" i="9"/>
  <c r="DO17" i="9"/>
  <c r="BK20" i="9"/>
  <c r="BJ20" i="9"/>
  <c r="DP26" i="9"/>
  <c r="DO26" i="9"/>
  <c r="DO29" i="9"/>
  <c r="DP29" i="9"/>
  <c r="DO36" i="9"/>
  <c r="DP36" i="9"/>
  <c r="BK33" i="9"/>
  <c r="BJ33" i="9"/>
  <c r="DO32" i="9"/>
  <c r="DP32" i="9"/>
  <c r="DO23" i="9"/>
  <c r="DP23" i="9"/>
  <c r="BK14" i="9"/>
  <c r="BJ14" i="9"/>
  <c r="BJ35" i="9"/>
  <c r="BK35" i="9"/>
  <c r="BJ9" i="9"/>
  <c r="BK9" i="9"/>
  <c r="DO31" i="9"/>
  <c r="DP31" i="9"/>
  <c r="Q20" i="5"/>
  <c r="Q28" i="5"/>
  <c r="Q22" i="5"/>
  <c r="Q30" i="5"/>
  <c r="Q24" i="5"/>
  <c r="Q78" i="5"/>
  <c r="Q18" i="5"/>
  <c r="Q26" i="5"/>
  <c r="Q80" i="5"/>
  <c r="CG3" i="9"/>
  <c r="F28" i="16"/>
  <c r="D28" i="16" s="1"/>
  <c r="G16" i="16"/>
  <c r="D16" i="16" s="1"/>
  <c r="AW3" i="9"/>
  <c r="F22" i="16"/>
  <c r="D22" i="16" s="1"/>
  <c r="BO3" i="9"/>
  <c r="BF3" i="9"/>
  <c r="F19" i="16"/>
  <c r="CV3" i="9"/>
  <c r="F33" i="16"/>
  <c r="D33" i="16" s="1"/>
  <c r="F35" i="16"/>
  <c r="DB3" i="9"/>
  <c r="L6" i="16"/>
  <c r="F4" i="16"/>
  <c r="M3" i="9"/>
  <c r="AQ3" i="9"/>
  <c r="F14" i="16"/>
  <c r="D14" i="16" s="1"/>
  <c r="F15" i="16"/>
  <c r="D15" i="16" s="1"/>
  <c r="AT3" i="9"/>
  <c r="Y3" i="9"/>
  <c r="F8" i="16"/>
  <c r="D8" i="16" s="1"/>
  <c r="F27" i="16"/>
  <c r="D27" i="16" s="1"/>
  <c r="CD3" i="9"/>
  <c r="BX3" i="9"/>
  <c r="F25" i="16"/>
  <c r="D25" i="16" s="1"/>
  <c r="F29" i="16"/>
  <c r="D29" i="16" s="1"/>
  <c r="CJ3" i="9"/>
  <c r="F39" i="16"/>
  <c r="D39" i="16" s="1"/>
  <c r="DN3" i="9"/>
  <c r="F23" i="16"/>
  <c r="D23" i="16" s="1"/>
  <c r="BR3" i="9"/>
  <c r="DH3" i="9"/>
  <c r="F37" i="16"/>
  <c r="D37" i="16" s="1"/>
  <c r="BI3" i="9"/>
  <c r="F20" i="16"/>
  <c r="D4" i="16"/>
  <c r="D36" i="16"/>
  <c r="F21" i="16"/>
  <c r="D21" i="16" s="1"/>
  <c r="BL3" i="9"/>
  <c r="BU3" i="9"/>
  <c r="F24" i="16"/>
  <c r="D24" i="16" s="1"/>
  <c r="CS3" i="9"/>
  <c r="F32" i="16"/>
  <c r="D32" i="16" s="1"/>
  <c r="G9" i="16"/>
  <c r="D9" i="16" s="1"/>
  <c r="AB3" i="9"/>
  <c r="DE3" i="9"/>
  <c r="F5" i="16"/>
  <c r="D5" i="16" s="1"/>
  <c r="F18" i="16"/>
  <c r="D18" i="16" s="1"/>
  <c r="F12" i="16"/>
  <c r="D12" i="16" s="1"/>
  <c r="F31" i="16"/>
  <c r="D31" i="16" s="1"/>
  <c r="F13" i="16"/>
  <c r="D13" i="16" s="1"/>
  <c r="V3" i="9"/>
  <c r="F20" i="32"/>
  <c r="AW508" i="30"/>
  <c r="AW476" i="30"/>
  <c r="AW506" i="30"/>
  <c r="AW474" i="30"/>
  <c r="AW442" i="30"/>
  <c r="AW410" i="30"/>
  <c r="AW505" i="30"/>
  <c r="AW473" i="30"/>
  <c r="AW441" i="30"/>
  <c r="AW409" i="30"/>
  <c r="AW496" i="30"/>
  <c r="AW464" i="30"/>
  <c r="AW432" i="30"/>
  <c r="AW400" i="30"/>
  <c r="AW487" i="30"/>
  <c r="AW500" i="30"/>
  <c r="AW468" i="30"/>
  <c r="AW498" i="30"/>
  <c r="AW466" i="30"/>
  <c r="AW434" i="30"/>
  <c r="AW402" i="30"/>
  <c r="AW497" i="30"/>
  <c r="AW465" i="30"/>
  <c r="AW433" i="30"/>
  <c r="AW401" i="30"/>
  <c r="AW488" i="30"/>
  <c r="AW456" i="30"/>
  <c r="AW424" i="30"/>
  <c r="AW392" i="30"/>
  <c r="AW479" i="30"/>
  <c r="AW447" i="30"/>
  <c r="AW415" i="30"/>
  <c r="AW510" i="30"/>
  <c r="AW478" i="30"/>
  <c r="AW446" i="30"/>
  <c r="AW414" i="30"/>
  <c r="AW509" i="30"/>
  <c r="AW477" i="30"/>
  <c r="AW445" i="30"/>
  <c r="AW413" i="30"/>
  <c r="AW484" i="30"/>
  <c r="AW482" i="30"/>
  <c r="AW418" i="30"/>
  <c r="AW481" i="30"/>
  <c r="AW417" i="30"/>
  <c r="AW472" i="30"/>
  <c r="AW408" i="30"/>
  <c r="AW463" i="30"/>
  <c r="AW423" i="30"/>
  <c r="AW502" i="30"/>
  <c r="AW462" i="30"/>
  <c r="AW422" i="30"/>
  <c r="AW501" i="30"/>
  <c r="AW461" i="30"/>
  <c r="AW421" i="30"/>
  <c r="AW475" i="30"/>
  <c r="AW373" i="30"/>
  <c r="AW341" i="30"/>
  <c r="AW309" i="30"/>
  <c r="AW277" i="30"/>
  <c r="AW245" i="30"/>
  <c r="AW213" i="30"/>
  <c r="AW181" i="30"/>
  <c r="AW149" i="30"/>
  <c r="AW117" i="30"/>
  <c r="AW85" i="30"/>
  <c r="AW53" i="30"/>
  <c r="AW427" i="30"/>
  <c r="AW364" i="30"/>
  <c r="AW332" i="30"/>
  <c r="AW300" i="30"/>
  <c r="AW268" i="30"/>
  <c r="AW236" i="30"/>
  <c r="AW204" i="30"/>
  <c r="AW172" i="30"/>
  <c r="AW140" i="30"/>
  <c r="AW108" i="30"/>
  <c r="AW76" i="30"/>
  <c r="AW44" i="30"/>
  <c r="AW388" i="30"/>
  <c r="AW355" i="30"/>
  <c r="AW323" i="30"/>
  <c r="AW291" i="30"/>
  <c r="AW259" i="30"/>
  <c r="AW451" i="30"/>
  <c r="AW370" i="30"/>
  <c r="AW338" i="30"/>
  <c r="AW306" i="30"/>
  <c r="AW274" i="30"/>
  <c r="AW242" i="30"/>
  <c r="AW210" i="30"/>
  <c r="AW178" i="30"/>
  <c r="AW146" i="30"/>
  <c r="AW114" i="30"/>
  <c r="AW82" i="30"/>
  <c r="AW50" i="30"/>
  <c r="AW444" i="30"/>
  <c r="AW369" i="30"/>
  <c r="AW337" i="30"/>
  <c r="AW305" i="30"/>
  <c r="AW273" i="30"/>
  <c r="AW241" i="30"/>
  <c r="AW209" i="30"/>
  <c r="AW177" i="30"/>
  <c r="AW145" i="30"/>
  <c r="AW113" i="30"/>
  <c r="AW81" i="30"/>
  <c r="AW49" i="30"/>
  <c r="AW499" i="30"/>
  <c r="AW376" i="30"/>
  <c r="AW344" i="30"/>
  <c r="AW312" i="30"/>
  <c r="AW280" i="30"/>
  <c r="AW248" i="30"/>
  <c r="AW216" i="30"/>
  <c r="AW184" i="30"/>
  <c r="AW152" i="30"/>
  <c r="AW120" i="30"/>
  <c r="AW88" i="30"/>
  <c r="AW56" i="30"/>
  <c r="AW23" i="30"/>
  <c r="AW383" i="30"/>
  <c r="AW351" i="30"/>
  <c r="AW319" i="30"/>
  <c r="AW287" i="30"/>
  <c r="AW255" i="30"/>
  <c r="AW223" i="30"/>
  <c r="AW191" i="30"/>
  <c r="AW159" i="30"/>
  <c r="AW127" i="30"/>
  <c r="AW95" i="30"/>
  <c r="AW63" i="30"/>
  <c r="AW30" i="30"/>
  <c r="AW382" i="30"/>
  <c r="AW350" i="30"/>
  <c r="AW318" i="30"/>
  <c r="AW286" i="30"/>
  <c r="AW254" i="30"/>
  <c r="AW222" i="30"/>
  <c r="AW190" i="30"/>
  <c r="AW158" i="30"/>
  <c r="AW126" i="30"/>
  <c r="AW94" i="30"/>
  <c r="AW62" i="30"/>
  <c r="AW29" i="30"/>
  <c r="AW227" i="30"/>
  <c r="AW219" i="30"/>
  <c r="AW147" i="30"/>
  <c r="AW75" i="30"/>
  <c r="AW187" i="30"/>
  <c r="AW115" i="30"/>
  <c r="AW452" i="30"/>
  <c r="AW450" i="30"/>
  <c r="AW386" i="30"/>
  <c r="AW449" i="30"/>
  <c r="AW504" i="30"/>
  <c r="AW440" i="30"/>
  <c r="AW495" i="30"/>
  <c r="AW439" i="30"/>
  <c r="AW399" i="30"/>
  <c r="AW486" i="30"/>
  <c r="AW438" i="30"/>
  <c r="AW398" i="30"/>
  <c r="AW485" i="30"/>
  <c r="AW437" i="30"/>
  <c r="AW397" i="30"/>
  <c r="AW396" i="30"/>
  <c r="AW357" i="30"/>
  <c r="AW325" i="30"/>
  <c r="AW293" i="30"/>
  <c r="AW261" i="30"/>
  <c r="AW197" i="30"/>
  <c r="AW165" i="30"/>
  <c r="AW133" i="30"/>
  <c r="AW101" i="30"/>
  <c r="AW69" i="30"/>
  <c r="AW37" i="30"/>
  <c r="AW380" i="30"/>
  <c r="AW348" i="30"/>
  <c r="AW316" i="30"/>
  <c r="AW284" i="30"/>
  <c r="AW252" i="30"/>
  <c r="AW220" i="30"/>
  <c r="AW188" i="30"/>
  <c r="AW156" i="30"/>
  <c r="AW124" i="30"/>
  <c r="AW92" i="30"/>
  <c r="AW60" i="30"/>
  <c r="AW459" i="30"/>
  <c r="AW371" i="30"/>
  <c r="AW339" i="30"/>
  <c r="AW307" i="30"/>
  <c r="AW275" i="30"/>
  <c r="AW243" i="30"/>
  <c r="AW387" i="30"/>
  <c r="AW354" i="30"/>
  <c r="AW322" i="30"/>
  <c r="AW290" i="30"/>
  <c r="AW258" i="30"/>
  <c r="AW226" i="30"/>
  <c r="AW194" i="30"/>
  <c r="AW162" i="30"/>
  <c r="AW130" i="30"/>
  <c r="AW98" i="30"/>
  <c r="AW66" i="30"/>
  <c r="AW34" i="30"/>
  <c r="AW385" i="30"/>
  <c r="AW353" i="30"/>
  <c r="AW321" i="30"/>
  <c r="AW289" i="30"/>
  <c r="AW257" i="30"/>
  <c r="AW225" i="30"/>
  <c r="AW193" i="30"/>
  <c r="AW161" i="30"/>
  <c r="AW129" i="30"/>
  <c r="AW97" i="30"/>
  <c r="AW65" i="30"/>
  <c r="AW33" i="30"/>
  <c r="AW411" i="30"/>
  <c r="AW360" i="30"/>
  <c r="AW328" i="30"/>
  <c r="AW296" i="30"/>
  <c r="AW264" i="30"/>
  <c r="AW232" i="30"/>
  <c r="AW200" i="30"/>
  <c r="AW168" i="30"/>
  <c r="AW104" i="30"/>
  <c r="AW436" i="30"/>
  <c r="AW367" i="30"/>
  <c r="AW490" i="30"/>
  <c r="AW489" i="30"/>
  <c r="AW480" i="30"/>
  <c r="AW471" i="30"/>
  <c r="AW391" i="30"/>
  <c r="AW430" i="30"/>
  <c r="AW469" i="30"/>
  <c r="AW389" i="30"/>
  <c r="AW349" i="30"/>
  <c r="AW285" i="30"/>
  <c r="AW221" i="30"/>
  <c r="AW157" i="30"/>
  <c r="AW93" i="30"/>
  <c r="AW467" i="30"/>
  <c r="AW340" i="30"/>
  <c r="AW276" i="30"/>
  <c r="AW212" i="30"/>
  <c r="AW148" i="30"/>
  <c r="AW84" i="30"/>
  <c r="AW420" i="30"/>
  <c r="AW331" i="30"/>
  <c r="AW267" i="30"/>
  <c r="AW378" i="30"/>
  <c r="AW314" i="30"/>
  <c r="AW250" i="30"/>
  <c r="AW186" i="30"/>
  <c r="AW122" i="30"/>
  <c r="AW58" i="30"/>
  <c r="AW377" i="30"/>
  <c r="AW313" i="30"/>
  <c r="AW249" i="30"/>
  <c r="AW185" i="30"/>
  <c r="AW121" i="30"/>
  <c r="AW57" i="30"/>
  <c r="AW384" i="30"/>
  <c r="AW320" i="30"/>
  <c r="AW256" i="30"/>
  <c r="AW192" i="30"/>
  <c r="AW64" i="30"/>
  <c r="AW404" i="30"/>
  <c r="AW335" i="30"/>
  <c r="AW295" i="30"/>
  <c r="AW247" i="30"/>
  <c r="AW207" i="30"/>
  <c r="AW167" i="30"/>
  <c r="AW119" i="30"/>
  <c r="AW79" i="30"/>
  <c r="AW39" i="30"/>
  <c r="AW374" i="30"/>
  <c r="AW334" i="30"/>
  <c r="AW294" i="30"/>
  <c r="AW246" i="30"/>
  <c r="AW206" i="30"/>
  <c r="AW166" i="30"/>
  <c r="AW118" i="30"/>
  <c r="AW78" i="30"/>
  <c r="AW38" i="30"/>
  <c r="AW163" i="30"/>
  <c r="AW91" i="30"/>
  <c r="AW139" i="30"/>
  <c r="AW123" i="30"/>
  <c r="AW458" i="30"/>
  <c r="AW457" i="30"/>
  <c r="AW448" i="30"/>
  <c r="AW455" i="30"/>
  <c r="AW494" i="30"/>
  <c r="AW406" i="30"/>
  <c r="AW453" i="30"/>
  <c r="AW428" i="30"/>
  <c r="AW333" i="30"/>
  <c r="AW269" i="30"/>
  <c r="AW205" i="30"/>
  <c r="AW141" i="30"/>
  <c r="AW77" i="30"/>
  <c r="AW395" i="30"/>
  <c r="AW324" i="30"/>
  <c r="AW260" i="30"/>
  <c r="AW196" i="30"/>
  <c r="AW132" i="30"/>
  <c r="AW68" i="30"/>
  <c r="AW379" i="30"/>
  <c r="AW315" i="30"/>
  <c r="AW251" i="30"/>
  <c r="AW362" i="30"/>
  <c r="AW298" i="30"/>
  <c r="AW234" i="30"/>
  <c r="AW170" i="30"/>
  <c r="AW106" i="30"/>
  <c r="AW42" i="30"/>
  <c r="AW361" i="30"/>
  <c r="AW297" i="30"/>
  <c r="AW233" i="30"/>
  <c r="AW169" i="30"/>
  <c r="AW105" i="30"/>
  <c r="AW41" i="30"/>
  <c r="AW368" i="30"/>
  <c r="AW304" i="30"/>
  <c r="AW240" i="30"/>
  <c r="AW176" i="30"/>
  <c r="AW112" i="30"/>
  <c r="AW48" i="30"/>
  <c r="AW375" i="30"/>
  <c r="AW327" i="30"/>
  <c r="AW279" i="30"/>
  <c r="AW239" i="30"/>
  <c r="AW199" i="30"/>
  <c r="AW151" i="30"/>
  <c r="AW111" i="30"/>
  <c r="AW71" i="30"/>
  <c r="AW483" i="30"/>
  <c r="AW366" i="30"/>
  <c r="AW326" i="30"/>
  <c r="AW278" i="30"/>
  <c r="AW238" i="30"/>
  <c r="AW198" i="30"/>
  <c r="AW150" i="30"/>
  <c r="AW110" i="30"/>
  <c r="AW70" i="30"/>
  <c r="AW171" i="30"/>
  <c r="AW99" i="30"/>
  <c r="AW211" i="30"/>
  <c r="AW195" i="30"/>
  <c r="AW59" i="30"/>
  <c r="CA500" i="30"/>
  <c r="CA468" i="30"/>
  <c r="CA436" i="30"/>
  <c r="CA404" i="30"/>
  <c r="CA372" i="30"/>
  <c r="CA340" i="30"/>
  <c r="CA308" i="30"/>
  <c r="CA276" i="30"/>
  <c r="CA244" i="30"/>
  <c r="CA212" i="30"/>
  <c r="CA180" i="30"/>
  <c r="CA148" i="30"/>
  <c r="CA116" i="30"/>
  <c r="CA84" i="30"/>
  <c r="CA52" i="30"/>
  <c r="CA491" i="30"/>
  <c r="CA459" i="30"/>
  <c r="CA427" i="30"/>
  <c r="CA395" i="30"/>
  <c r="CA363" i="30"/>
  <c r="CA331" i="30"/>
  <c r="CA299" i="30"/>
  <c r="CA267" i="30"/>
  <c r="CA235" i="30"/>
  <c r="CA203" i="30"/>
  <c r="CA171" i="30"/>
  <c r="CA139" i="30"/>
  <c r="CA107" i="30"/>
  <c r="CA75" i="30"/>
  <c r="CA43" i="30"/>
  <c r="CA482" i="30"/>
  <c r="CA450" i="30"/>
  <c r="CA418" i="30"/>
  <c r="CA386" i="30"/>
  <c r="CA354" i="30"/>
  <c r="CA322" i="30"/>
  <c r="CA290" i="30"/>
  <c r="CA258" i="30"/>
  <c r="CA226" i="30"/>
  <c r="CA194" i="30"/>
  <c r="CA481" i="30"/>
  <c r="CA449" i="30"/>
  <c r="CA417" i="30"/>
  <c r="CA385" i="30"/>
  <c r="CA353" i="30"/>
  <c r="CA321" i="30"/>
  <c r="CA289" i="30"/>
  <c r="CA257" i="30"/>
  <c r="CA225" i="30"/>
  <c r="CA193" i="30"/>
  <c r="CA161" i="30"/>
  <c r="CA129" i="30"/>
  <c r="CA97" i="30"/>
  <c r="CA65" i="30"/>
  <c r="CA504" i="30"/>
  <c r="CA472" i="30"/>
  <c r="CA440" i="30"/>
  <c r="CA408" i="30"/>
  <c r="CA376" i="30"/>
  <c r="CA344" i="30"/>
  <c r="CA312" i="30"/>
  <c r="CA280" i="30"/>
  <c r="CA248" i="30"/>
  <c r="CA216" i="30"/>
  <c r="CA184" i="30"/>
  <c r="CA152" i="30"/>
  <c r="CA120" i="30"/>
  <c r="CA88" i="30"/>
  <c r="CA56" i="30"/>
  <c r="CA495" i="30"/>
  <c r="CA463" i="30"/>
  <c r="CA431" i="30"/>
  <c r="CA399" i="30"/>
  <c r="CA367" i="30"/>
  <c r="CA335" i="30"/>
  <c r="CA303" i="30"/>
  <c r="CA271" i="30"/>
  <c r="CA239" i="30"/>
  <c r="CA207" i="30"/>
  <c r="CA175" i="30"/>
  <c r="CA143" i="30"/>
  <c r="CA111" i="30"/>
  <c r="CA79" i="30"/>
  <c r="CA47" i="30"/>
  <c r="CA486" i="30"/>
  <c r="CA454" i="30"/>
  <c r="CA422" i="30"/>
  <c r="CA390" i="30"/>
  <c r="CA358" i="30"/>
  <c r="CA326" i="30"/>
  <c r="CA294" i="30"/>
  <c r="CA262" i="30"/>
  <c r="CA230" i="30"/>
  <c r="CA198" i="30"/>
  <c r="CA166" i="30"/>
  <c r="CA134" i="30"/>
  <c r="CA102" i="30"/>
  <c r="CA70" i="30"/>
  <c r="CA509" i="30"/>
  <c r="AI36" i="30"/>
  <c r="AI21" i="30"/>
  <c r="AI30" i="30"/>
  <c r="AI24" i="30"/>
  <c r="R16" i="1"/>
  <c r="AW372" i="30"/>
  <c r="AW125" i="30"/>
  <c r="AW253" i="30"/>
  <c r="AW381" i="30"/>
  <c r="AW390" i="30"/>
  <c r="AW431" i="30"/>
  <c r="AW425" i="30"/>
  <c r="AW492" i="30"/>
  <c r="AY489" i="30"/>
  <c r="AY457" i="30"/>
  <c r="AY425" i="30"/>
  <c r="AY393" i="30"/>
  <c r="AY361" i="30"/>
  <c r="AY329" i="30"/>
  <c r="AY297" i="30"/>
  <c r="AY265" i="30"/>
  <c r="AY233" i="30"/>
  <c r="AY201" i="30"/>
  <c r="AY169" i="30"/>
  <c r="AY137" i="30"/>
  <c r="AY105" i="30"/>
  <c r="AY73" i="30"/>
  <c r="AY41" i="30"/>
  <c r="AY496" i="30"/>
  <c r="AY464" i="30"/>
  <c r="AY432" i="30"/>
  <c r="AY400" i="30"/>
  <c r="AY368" i="30"/>
  <c r="AY336" i="30"/>
  <c r="AY304" i="30"/>
  <c r="AY272" i="30"/>
  <c r="AY240" i="30"/>
  <c r="AY208" i="30"/>
  <c r="AY176" i="30"/>
  <c r="AY487" i="30"/>
  <c r="AY455" i="30"/>
  <c r="AY423" i="30"/>
  <c r="AY391" i="30"/>
  <c r="AY359" i="30"/>
  <c r="AY327" i="30"/>
  <c r="AY295" i="30"/>
  <c r="AY263" i="30"/>
  <c r="AY231" i="30"/>
  <c r="AY199" i="30"/>
  <c r="AY167" i="30"/>
  <c r="AY135" i="30"/>
  <c r="AY103" i="30"/>
  <c r="AY71" i="30"/>
  <c r="AY39" i="30"/>
  <c r="AY494" i="30"/>
  <c r="AY462" i="30"/>
  <c r="AY430" i="30"/>
  <c r="AY398" i="30"/>
  <c r="AY366" i="30"/>
  <c r="AY334" i="30"/>
  <c r="AY302" i="30"/>
  <c r="AY270" i="30"/>
  <c r="AY238" i="30"/>
  <c r="AY505" i="30"/>
  <c r="AY473" i="30"/>
  <c r="AY441" i="30"/>
  <c r="AY409" i="30"/>
  <c r="AY377" i="30"/>
  <c r="AY345" i="30"/>
  <c r="AY313" i="30"/>
  <c r="AY249" i="30"/>
  <c r="AY217" i="30"/>
  <c r="AY185" i="30"/>
  <c r="AY153" i="30"/>
  <c r="AY121" i="30"/>
  <c r="AY89" i="30"/>
  <c r="AY57" i="30"/>
  <c r="AY24" i="30"/>
  <c r="AY480" i="30"/>
  <c r="AY448" i="30"/>
  <c r="AY416" i="30"/>
  <c r="AY384" i="30"/>
  <c r="AY352" i="30"/>
  <c r="AY320" i="30"/>
  <c r="AY288" i="30"/>
  <c r="AY256" i="30"/>
  <c r="AY224" i="30"/>
  <c r="AY192" i="30"/>
  <c r="AY503" i="30"/>
  <c r="AY471" i="30"/>
  <c r="AY439" i="30"/>
  <c r="AY407" i="30"/>
  <c r="AY375" i="30"/>
  <c r="AY343" i="30"/>
  <c r="AY311" i="30"/>
  <c r="AY279" i="30"/>
  <c r="AY247" i="30"/>
  <c r="AY215" i="30"/>
  <c r="AY183" i="30"/>
  <c r="AY151" i="30"/>
  <c r="AY119" i="30"/>
  <c r="AY87" i="30"/>
  <c r="AY55" i="30"/>
  <c r="AY510" i="30"/>
  <c r="AY478" i="30"/>
  <c r="AY446" i="30"/>
  <c r="AY414" i="30"/>
  <c r="AY382" i="30"/>
  <c r="AY350" i="30"/>
  <c r="AY318" i="30"/>
  <c r="AY286" i="30"/>
  <c r="AY254" i="30"/>
  <c r="AY222" i="30"/>
  <c r="AY32" i="30"/>
  <c r="AY449" i="30"/>
  <c r="AY385" i="30"/>
  <c r="AY321" i="30"/>
  <c r="AY193" i="30"/>
  <c r="AY129" i="30"/>
  <c r="AY488" i="30"/>
  <c r="AY424" i="30"/>
  <c r="AY360" i="30"/>
  <c r="AY296" i="30"/>
  <c r="AY232" i="30"/>
  <c r="AY168" i="30"/>
  <c r="AY447" i="30"/>
  <c r="AY383" i="30"/>
  <c r="AY319" i="30"/>
  <c r="AY255" i="30"/>
  <c r="AY191" i="30"/>
  <c r="AY127" i="30"/>
  <c r="AY63" i="30"/>
  <c r="AY486" i="30"/>
  <c r="AY422" i="30"/>
  <c r="AY358" i="30"/>
  <c r="AY294" i="30"/>
  <c r="AY230" i="30"/>
  <c r="AY190" i="30"/>
  <c r="AY158" i="30"/>
  <c r="AY126" i="30"/>
  <c r="AY94" i="30"/>
  <c r="AY62" i="30"/>
  <c r="AY29" i="30"/>
  <c r="AY493" i="30"/>
  <c r="AY461" i="30"/>
  <c r="AY429" i="30"/>
  <c r="AY365" i="30"/>
  <c r="AY333" i="30"/>
  <c r="AY301" i="30"/>
  <c r="AY269" i="30"/>
  <c r="AY237" i="30"/>
  <c r="AY205" i="30"/>
  <c r="AY173" i="30"/>
  <c r="AY141" i="30"/>
  <c r="AY109" i="30"/>
  <c r="AY77" i="30"/>
  <c r="AY45" i="30"/>
  <c r="AY500" i="30"/>
  <c r="AY468" i="30"/>
  <c r="AY436" i="30"/>
  <c r="AY404" i="30"/>
  <c r="AY372" i="30"/>
  <c r="AY340" i="30"/>
  <c r="AY308" i="30"/>
  <c r="AY276" i="30"/>
  <c r="AY244" i="30"/>
  <c r="AY212" i="30"/>
  <c r="AY180" i="30"/>
  <c r="AY148" i="30"/>
  <c r="AY116" i="30"/>
  <c r="AY84" i="30"/>
  <c r="AY52" i="30"/>
  <c r="AY507" i="30"/>
  <c r="AY475" i="30"/>
  <c r="AY443" i="30"/>
  <c r="AY411" i="30"/>
  <c r="AY379" i="30"/>
  <c r="AY347" i="30"/>
  <c r="AY315" i="30"/>
  <c r="AY283" i="30"/>
  <c r="AY251" i="30"/>
  <c r="AY219" i="30"/>
  <c r="AY187" i="30"/>
  <c r="AY155" i="30"/>
  <c r="AY123" i="30"/>
  <c r="AY91" i="30"/>
  <c r="AY59" i="30"/>
  <c r="AY26" i="30"/>
  <c r="AY497" i="30"/>
  <c r="AY433" i="30"/>
  <c r="AY369" i="30"/>
  <c r="AY305" i="30"/>
  <c r="AY241" i="30"/>
  <c r="AY177" i="30"/>
  <c r="AY113" i="30"/>
  <c r="AY49" i="30"/>
  <c r="AY472" i="30"/>
  <c r="AY408" i="30"/>
  <c r="AY344" i="30"/>
  <c r="AY280" i="30"/>
  <c r="AY216" i="30"/>
  <c r="AY495" i="30"/>
  <c r="AY431" i="30"/>
  <c r="AY367" i="30"/>
  <c r="AY303" i="30"/>
  <c r="AY239" i="30"/>
  <c r="AY175" i="30"/>
  <c r="AY111" i="30"/>
  <c r="AY47" i="30"/>
  <c r="AY470" i="30"/>
  <c r="AY406" i="30"/>
  <c r="AY342" i="30"/>
  <c r="AY278" i="30"/>
  <c r="AY214" i="30"/>
  <c r="AY182" i="30"/>
  <c r="AY150" i="30"/>
  <c r="AY118" i="30"/>
  <c r="AY86" i="30"/>
  <c r="AY54" i="30"/>
  <c r="AY21" i="30"/>
  <c r="AY453" i="30"/>
  <c r="AY421" i="30"/>
  <c r="AY389" i="30"/>
  <c r="AY357" i="30"/>
  <c r="AY325" i="30"/>
  <c r="AY293" i="30"/>
  <c r="AY261" i="30"/>
  <c r="AY229" i="30"/>
  <c r="AY197" i="30"/>
  <c r="AY165" i="30"/>
  <c r="AY133" i="30"/>
  <c r="AY101" i="30"/>
  <c r="AY69" i="30"/>
  <c r="AY37" i="30"/>
  <c r="AY492" i="30"/>
  <c r="AY460" i="30"/>
  <c r="AY428" i="30"/>
  <c r="AY396" i="30"/>
  <c r="AY364" i="30"/>
  <c r="AY332" i="30"/>
  <c r="AY300" i="30"/>
  <c r="AY268" i="30"/>
  <c r="AY236" i="30"/>
  <c r="AY204" i="30"/>
  <c r="AY172" i="30"/>
  <c r="AY140" i="30"/>
  <c r="AY108" i="30"/>
  <c r="AY76" i="30"/>
  <c r="AY44" i="30"/>
  <c r="AY499" i="30"/>
  <c r="AY467" i="30"/>
  <c r="AY435" i="30"/>
  <c r="AY403" i="30"/>
  <c r="AY371" i="30"/>
  <c r="AY339" i="30"/>
  <c r="AY307" i="30"/>
  <c r="AY275" i="30"/>
  <c r="AY243" i="30"/>
  <c r="AY211" i="30"/>
  <c r="AY179" i="30"/>
  <c r="AY147" i="30"/>
  <c r="AY115" i="30"/>
  <c r="AY83" i="30"/>
  <c r="AY51" i="30"/>
  <c r="AY506" i="30"/>
  <c r="AY481" i="30"/>
  <c r="AY353" i="30"/>
  <c r="AY225" i="30"/>
  <c r="AY97" i="30"/>
  <c r="AY456" i="30"/>
  <c r="AY328" i="30"/>
  <c r="AY200" i="30"/>
  <c r="AY415" i="30"/>
  <c r="AY287" i="30"/>
  <c r="AY159" i="30"/>
  <c r="AY30" i="30"/>
  <c r="AY390" i="30"/>
  <c r="AY262" i="30"/>
  <c r="AY174" i="30"/>
  <c r="AY110" i="30"/>
  <c r="AY46" i="30"/>
  <c r="AY477" i="30"/>
  <c r="AY413" i="30"/>
  <c r="AY349" i="30"/>
  <c r="AY285" i="30"/>
  <c r="AY221" i="30"/>
  <c r="AY157" i="30"/>
  <c r="AY93" i="30"/>
  <c r="AY28" i="30"/>
  <c r="AY452" i="30"/>
  <c r="AY388" i="30"/>
  <c r="AY324" i="30"/>
  <c r="AY260" i="30"/>
  <c r="AY196" i="30"/>
  <c r="AY132" i="30"/>
  <c r="AY68" i="30"/>
  <c r="AY491" i="30"/>
  <c r="AY427" i="30"/>
  <c r="AY363" i="30"/>
  <c r="AY299" i="30"/>
  <c r="AY235" i="30"/>
  <c r="AY171" i="30"/>
  <c r="AY107" i="30"/>
  <c r="AY43" i="30"/>
  <c r="AY482" i="30"/>
  <c r="AY450" i="30"/>
  <c r="AY418" i="30"/>
  <c r="AY386" i="30"/>
  <c r="AY354" i="30"/>
  <c r="AY322" i="30"/>
  <c r="AY290" i="30"/>
  <c r="AY258" i="30"/>
  <c r="AY226" i="30"/>
  <c r="AY194" i="30"/>
  <c r="AY162" i="30"/>
  <c r="AY130" i="30"/>
  <c r="AY98" i="30"/>
  <c r="AY66" i="30"/>
  <c r="AY34" i="30"/>
  <c r="AY96" i="30"/>
  <c r="AY23" i="30"/>
  <c r="AY72" i="30"/>
  <c r="AY56" i="30"/>
  <c r="AY465" i="30"/>
  <c r="AY337" i="30"/>
  <c r="AY209" i="30"/>
  <c r="AY81" i="30"/>
  <c r="AY440" i="30"/>
  <c r="AY312" i="30"/>
  <c r="AY184" i="30"/>
  <c r="AY399" i="30"/>
  <c r="AY271" i="30"/>
  <c r="AY143" i="30"/>
  <c r="AY502" i="30"/>
  <c r="AY374" i="30"/>
  <c r="AY246" i="30"/>
  <c r="AY166" i="30"/>
  <c r="AY102" i="30"/>
  <c r="AY38" i="30"/>
  <c r="AY469" i="30"/>
  <c r="AY405" i="30"/>
  <c r="AY341" i="30"/>
  <c r="AY277" i="30"/>
  <c r="AY213" i="30"/>
  <c r="AY149" i="30"/>
  <c r="AY85" i="30"/>
  <c r="AY508" i="30"/>
  <c r="AY444" i="30"/>
  <c r="AY380" i="30"/>
  <c r="AY316" i="30"/>
  <c r="AY252" i="30"/>
  <c r="AY188" i="30"/>
  <c r="AY124" i="30"/>
  <c r="AY60" i="30"/>
  <c r="AY483" i="30"/>
  <c r="AY419" i="30"/>
  <c r="AY355" i="30"/>
  <c r="AY291" i="30"/>
  <c r="AY227" i="30"/>
  <c r="AY163" i="30"/>
  <c r="AY99" i="30"/>
  <c r="AY35" i="30"/>
  <c r="AY474" i="30"/>
  <c r="AY442" i="30"/>
  <c r="AY410" i="30"/>
  <c r="AY378" i="30"/>
  <c r="AY346" i="30"/>
  <c r="AY314" i="30"/>
  <c r="AY282" i="30"/>
  <c r="AY250" i="30"/>
  <c r="AY218" i="30"/>
  <c r="AY186" i="30"/>
  <c r="AY154" i="30"/>
  <c r="AY122" i="30"/>
  <c r="AY90" i="30"/>
  <c r="AY58" i="30"/>
  <c r="AY104" i="30"/>
  <c r="AY31" i="30"/>
  <c r="AY144" i="30"/>
  <c r="AY128" i="30"/>
  <c r="AY112" i="30"/>
  <c r="AY120" i="30"/>
  <c r="AY42" i="30"/>
  <c r="AY106" i="30"/>
  <c r="AY170" i="30"/>
  <c r="AY234" i="30"/>
  <c r="AY298" i="30"/>
  <c r="AY362" i="30"/>
  <c r="AY426" i="30"/>
  <c r="AY490" i="30"/>
  <c r="AY131" i="30"/>
  <c r="AY259" i="30"/>
  <c r="AY387" i="30"/>
  <c r="AY27" i="30"/>
  <c r="AY156" i="30"/>
  <c r="AY284" i="30"/>
  <c r="AY412" i="30"/>
  <c r="AY53" i="30"/>
  <c r="AY181" i="30"/>
  <c r="AY309" i="30"/>
  <c r="AY437" i="30"/>
  <c r="AY70" i="30"/>
  <c r="AY198" i="30"/>
  <c r="AY438" i="30"/>
  <c r="AY207" i="30"/>
  <c r="AY463" i="30"/>
  <c r="AY376" i="30"/>
  <c r="AY145" i="30"/>
  <c r="AY401" i="30"/>
  <c r="AY257" i="30"/>
  <c r="AY281" i="30"/>
  <c r="V36" i="1"/>
  <c r="Q36" i="1"/>
  <c r="G3" i="28"/>
  <c r="DK8" i="9"/>
  <c r="S322" i="9"/>
  <c r="DN15" i="9"/>
  <c r="DN35" i="9"/>
  <c r="M32" i="30"/>
  <c r="Y9" i="9"/>
  <c r="DK9" i="9"/>
  <c r="DK36" i="9"/>
  <c r="DN18" i="9"/>
  <c r="DN28" i="9"/>
  <c r="CD315" i="9"/>
  <c r="Y8" i="9"/>
  <c r="DN21" i="9"/>
  <c r="Y19" i="9"/>
  <c r="S9" i="9"/>
  <c r="BC9" i="9"/>
  <c r="DN24" i="9"/>
  <c r="BF36" i="9"/>
  <c r="AT442" i="9"/>
  <c r="AV442" i="9" l="1"/>
  <c r="AU442" i="9"/>
  <c r="BH36" i="9"/>
  <c r="BG36" i="9"/>
  <c r="DP24" i="9"/>
  <c r="DO24" i="9"/>
  <c r="BD9" i="9"/>
  <c r="BE9" i="9"/>
  <c r="U9" i="9"/>
  <c r="T9" i="9"/>
  <c r="Z19" i="9"/>
  <c r="AA19" i="9"/>
  <c r="DO21" i="9"/>
  <c r="DP21" i="9"/>
  <c r="Z8" i="9"/>
  <c r="AA8" i="9"/>
  <c r="CF315" i="9"/>
  <c r="CE315" i="9"/>
  <c r="DO28" i="9"/>
  <c r="DP28" i="9"/>
  <c r="DO18" i="9"/>
  <c r="DP18" i="9"/>
  <c r="DM36" i="9"/>
  <c r="DL36" i="9"/>
  <c r="DM9" i="9"/>
  <c r="DL9" i="9"/>
  <c r="AA9" i="9"/>
  <c r="Z9" i="9"/>
  <c r="DO35" i="9"/>
  <c r="DP35" i="9"/>
  <c r="DO15" i="9"/>
  <c r="DP15" i="9"/>
  <c r="U322" i="9"/>
  <c r="T322" i="9"/>
  <c r="DM8" i="9"/>
  <c r="DL8" i="9"/>
  <c r="D35" i="16"/>
  <c r="K7" i="16"/>
  <c r="BW509" i="30"/>
  <c r="BW477" i="30"/>
  <c r="BW445" i="30"/>
  <c r="BW413" i="30"/>
  <c r="BW508" i="30"/>
  <c r="BW476" i="30"/>
  <c r="BW444" i="30"/>
  <c r="BW412" i="30"/>
  <c r="BW507" i="30"/>
  <c r="BW475" i="30"/>
  <c r="BW443" i="30"/>
  <c r="BW411" i="30"/>
  <c r="BW482" i="30"/>
  <c r="BW450" i="30"/>
  <c r="BW418" i="30"/>
  <c r="BW386" i="30"/>
  <c r="BW481" i="30"/>
  <c r="BW449" i="30"/>
  <c r="BW417" i="30"/>
  <c r="BW385" i="30"/>
  <c r="BW480" i="30"/>
  <c r="BW448" i="30"/>
  <c r="BW416" i="30"/>
  <c r="BW384" i="30"/>
  <c r="BW479" i="30"/>
  <c r="BW447" i="30"/>
  <c r="BW415" i="30"/>
  <c r="BW383" i="30"/>
  <c r="BW374" i="30"/>
  <c r="BW342" i="30"/>
  <c r="BW310" i="30"/>
  <c r="BW278" i="30"/>
  <c r="BW246" i="30"/>
  <c r="BW214" i="30"/>
  <c r="BW182" i="30"/>
  <c r="BW150" i="30"/>
  <c r="BW118" i="30"/>
  <c r="BW86" i="30"/>
  <c r="BW54" i="30"/>
  <c r="BW21" i="30"/>
  <c r="BW381" i="30"/>
  <c r="BW349" i="30"/>
  <c r="BW317" i="30"/>
  <c r="BW285" i="30"/>
  <c r="BW253" i="30"/>
  <c r="BW221" i="30"/>
  <c r="BW189" i="30"/>
  <c r="BW157" i="30"/>
  <c r="BW125" i="30"/>
  <c r="BW93" i="30"/>
  <c r="BW61" i="30"/>
  <c r="BW28" i="30"/>
  <c r="BW406" i="30"/>
  <c r="BW356" i="30"/>
  <c r="BW324" i="30"/>
  <c r="BW292" i="30"/>
  <c r="BW260" i="30"/>
  <c r="BW228" i="30"/>
  <c r="BW196" i="30"/>
  <c r="BW164" i="30"/>
  <c r="BW132" i="30"/>
  <c r="BW100" i="30"/>
  <c r="BW68" i="30"/>
  <c r="BW36" i="30"/>
  <c r="BW371" i="30"/>
  <c r="BW339" i="30"/>
  <c r="BW307" i="30"/>
  <c r="BW275" i="30"/>
  <c r="BW243" i="30"/>
  <c r="BW211" i="30"/>
  <c r="BW179" i="30"/>
  <c r="BW147" i="30"/>
  <c r="BW115" i="30"/>
  <c r="BW83" i="30"/>
  <c r="BW51" i="30"/>
  <c r="BW18" i="30"/>
  <c r="BW370" i="30"/>
  <c r="BW338" i="30"/>
  <c r="BW306" i="30"/>
  <c r="BW274" i="30"/>
  <c r="BW242" i="30"/>
  <c r="BW210" i="30"/>
  <c r="BW178" i="30"/>
  <c r="BW146" i="30"/>
  <c r="BW114" i="30"/>
  <c r="BW82" i="30"/>
  <c r="BW50" i="30"/>
  <c r="BW17" i="30"/>
  <c r="BW377" i="30"/>
  <c r="BW345" i="30"/>
  <c r="BW313" i="30"/>
  <c r="BW281" i="30"/>
  <c r="BW249" i="30"/>
  <c r="BW217" i="30"/>
  <c r="BW185" i="30"/>
  <c r="BW153" i="30"/>
  <c r="BW121" i="30"/>
  <c r="BW89" i="30"/>
  <c r="BW57" i="30"/>
  <c r="BW24" i="30"/>
  <c r="BW390" i="30"/>
  <c r="BW352" i="30"/>
  <c r="BW320" i="30"/>
  <c r="BW288" i="30"/>
  <c r="BW256" i="30"/>
  <c r="BW224" i="30"/>
  <c r="BW192" i="30"/>
  <c r="BW160" i="30"/>
  <c r="BW128" i="30"/>
  <c r="BW96" i="30"/>
  <c r="BW64" i="30"/>
  <c r="BW31" i="30"/>
  <c r="BW430" i="30"/>
  <c r="BW359" i="30"/>
  <c r="BW327" i="30"/>
  <c r="BW239" i="30"/>
  <c r="BW295" i="30"/>
  <c r="BW39" i="30"/>
  <c r="BW95" i="30"/>
  <c r="BW151" i="30"/>
  <c r="BW207" i="30"/>
  <c r="BW263" i="30"/>
  <c r="BW255" i="30"/>
  <c r="BW247" i="30"/>
  <c r="BW485" i="30"/>
  <c r="BW437" i="30"/>
  <c r="BW397" i="30"/>
  <c r="BW484" i="30"/>
  <c r="BW436" i="30"/>
  <c r="BW396" i="30"/>
  <c r="BW483" i="30"/>
  <c r="BW435" i="30"/>
  <c r="BW498" i="30"/>
  <c r="BW458" i="30"/>
  <c r="BW410" i="30"/>
  <c r="BW497" i="30"/>
  <c r="BW457" i="30"/>
  <c r="BW409" i="30"/>
  <c r="BW496" i="30"/>
  <c r="BW456" i="30"/>
  <c r="BW408" i="30"/>
  <c r="BW495" i="30"/>
  <c r="BW455" i="30"/>
  <c r="BW407" i="30"/>
  <c r="BW422" i="30"/>
  <c r="BW350" i="30"/>
  <c r="BW302" i="30"/>
  <c r="BW262" i="30"/>
  <c r="BW222" i="30"/>
  <c r="BW174" i="30"/>
  <c r="BW134" i="30"/>
  <c r="BW94" i="30"/>
  <c r="BW46" i="30"/>
  <c r="BW478" i="30"/>
  <c r="BW357" i="30"/>
  <c r="BW309" i="30"/>
  <c r="BW269" i="30"/>
  <c r="BW229" i="30"/>
  <c r="BW181" i="30"/>
  <c r="BW141" i="30"/>
  <c r="BW101" i="30"/>
  <c r="BW53" i="30"/>
  <c r="BW12" i="30"/>
  <c r="BW364" i="30"/>
  <c r="BW316" i="30"/>
  <c r="BW276" i="30"/>
  <c r="BW236" i="30"/>
  <c r="BW188" i="30"/>
  <c r="BW148" i="30"/>
  <c r="BW108" i="30"/>
  <c r="BW60" i="30"/>
  <c r="BW19" i="30"/>
  <c r="BW379" i="30"/>
  <c r="BW331" i="30"/>
  <c r="BW291" i="30"/>
  <c r="BW251" i="30"/>
  <c r="BW203" i="30"/>
  <c r="BW163" i="30"/>
  <c r="BW123" i="30"/>
  <c r="BW75" i="30"/>
  <c r="BW35" i="30"/>
  <c r="BW378" i="30"/>
  <c r="BW330" i="30"/>
  <c r="BW290" i="30"/>
  <c r="BW250" i="30"/>
  <c r="BW202" i="30"/>
  <c r="BW162" i="30"/>
  <c r="BW122" i="30"/>
  <c r="BW74" i="30"/>
  <c r="BW34" i="30"/>
  <c r="BW395" i="30"/>
  <c r="BW337" i="30"/>
  <c r="BW297" i="30"/>
  <c r="BW257" i="30"/>
  <c r="BW209" i="30"/>
  <c r="BW169" i="30"/>
  <c r="BW129" i="30"/>
  <c r="BW81" i="30"/>
  <c r="BW41" i="30"/>
  <c r="BW438" i="30"/>
  <c r="BW344" i="30"/>
  <c r="BW304" i="30"/>
  <c r="BW264" i="30"/>
  <c r="BW216" i="30"/>
  <c r="BW176" i="30"/>
  <c r="BW136" i="30"/>
  <c r="BW88" i="30"/>
  <c r="BW48" i="30"/>
  <c r="BW494" i="30"/>
  <c r="BW351" i="30"/>
  <c r="BW311" i="30"/>
  <c r="BW47" i="30"/>
  <c r="BW287" i="30"/>
  <c r="BW279" i="30"/>
  <c r="BW271" i="30"/>
  <c r="BW199" i="30"/>
  <c r="BW127" i="30"/>
  <c r="BW55" i="30"/>
  <c r="BW501" i="30"/>
  <c r="BW461" i="30"/>
  <c r="BW421" i="30"/>
  <c r="BW500" i="30"/>
  <c r="BW460" i="30"/>
  <c r="BW420" i="30"/>
  <c r="BW499" i="30"/>
  <c r="BW459" i="30"/>
  <c r="BW419" i="30"/>
  <c r="BW474" i="30"/>
  <c r="BW434" i="30"/>
  <c r="BW394" i="30"/>
  <c r="BW473" i="30"/>
  <c r="BW433" i="30"/>
  <c r="BW393" i="30"/>
  <c r="BW472" i="30"/>
  <c r="BW432" i="30"/>
  <c r="BW392" i="30"/>
  <c r="BW471" i="30"/>
  <c r="BW431" i="30"/>
  <c r="BW391" i="30"/>
  <c r="BW366" i="30"/>
  <c r="BW326" i="30"/>
  <c r="BW286" i="30"/>
  <c r="BW238" i="30"/>
  <c r="BW198" i="30"/>
  <c r="BW158" i="30"/>
  <c r="BW110" i="30"/>
  <c r="BW70" i="30"/>
  <c r="BW29" i="30"/>
  <c r="BW373" i="30"/>
  <c r="BW333" i="30"/>
  <c r="BW293" i="30"/>
  <c r="BW245" i="30"/>
  <c r="BW205" i="30"/>
  <c r="BW165" i="30"/>
  <c r="BW117" i="30"/>
  <c r="BW77" i="30"/>
  <c r="BW37" i="30"/>
  <c r="BW380" i="30"/>
  <c r="BW340" i="30"/>
  <c r="BW300" i="30"/>
  <c r="BW252" i="30"/>
  <c r="BW212" i="30"/>
  <c r="BW172" i="30"/>
  <c r="BW124" i="30"/>
  <c r="BW84" i="30"/>
  <c r="BW44" i="30"/>
  <c r="BW462" i="30"/>
  <c r="BW355" i="30"/>
  <c r="BW315" i="30"/>
  <c r="BW469" i="30"/>
  <c r="BW389" i="30"/>
  <c r="BW428" i="30"/>
  <c r="BW467" i="30"/>
  <c r="BW490" i="30"/>
  <c r="BW402" i="30"/>
  <c r="BW441" i="30"/>
  <c r="BW488" i="30"/>
  <c r="BW400" i="30"/>
  <c r="BW439" i="30"/>
  <c r="BW382" i="30"/>
  <c r="BW294" i="30"/>
  <c r="BW206" i="30"/>
  <c r="BW126" i="30"/>
  <c r="BW38" i="30"/>
  <c r="BW341" i="30"/>
  <c r="BW261" i="30"/>
  <c r="BW173" i="30"/>
  <c r="BW85" i="30"/>
  <c r="BW470" i="30"/>
  <c r="BW308" i="30"/>
  <c r="BW220" i="30"/>
  <c r="BW140" i="30"/>
  <c r="BW52" i="30"/>
  <c r="BW363" i="30"/>
  <c r="BW283" i="30"/>
  <c r="BW227" i="30"/>
  <c r="BW171" i="30"/>
  <c r="BW107" i="30"/>
  <c r="BW59" i="30"/>
  <c r="BW398" i="30"/>
  <c r="BW322" i="30"/>
  <c r="BW266" i="30"/>
  <c r="BW218" i="30"/>
  <c r="BW154" i="30"/>
  <c r="BW98" i="30"/>
  <c r="BW42" i="30"/>
  <c r="BW369" i="30"/>
  <c r="BW321" i="30"/>
  <c r="BW265" i="30"/>
  <c r="BW201" i="30"/>
  <c r="BW145" i="30"/>
  <c r="BW97" i="30"/>
  <c r="BW33" i="30"/>
  <c r="BW368" i="30"/>
  <c r="BW312" i="30"/>
  <c r="BW248" i="30"/>
  <c r="BW200" i="30"/>
  <c r="BW144" i="30"/>
  <c r="BW80" i="30"/>
  <c r="BW23" i="30"/>
  <c r="BW367" i="30"/>
  <c r="BW303" i="30"/>
  <c r="BW167" i="30"/>
  <c r="BW30" i="30"/>
  <c r="BW143" i="30"/>
  <c r="BW71" i="30"/>
  <c r="BW119" i="30"/>
  <c r="BW453" i="30"/>
  <c r="BW492" i="30"/>
  <c r="BW404" i="30"/>
  <c r="BW451" i="30"/>
  <c r="BW466" i="30"/>
  <c r="BW505" i="30"/>
  <c r="BW425" i="30"/>
  <c r="BW464" i="30"/>
  <c r="BW503" i="30"/>
  <c r="BW423" i="30"/>
  <c r="BW358" i="30"/>
  <c r="BW270" i="30"/>
  <c r="BW190" i="30"/>
  <c r="BW102" i="30"/>
  <c r="BW13" i="30"/>
  <c r="BW325" i="30"/>
  <c r="BW237" i="30"/>
  <c r="BW149" i="30"/>
  <c r="BW69" i="30"/>
  <c r="BW372" i="30"/>
  <c r="BW284" i="30"/>
  <c r="BW204" i="30"/>
  <c r="BW116" i="30"/>
  <c r="BW27" i="30"/>
  <c r="BW347" i="30"/>
  <c r="BW267" i="30"/>
  <c r="BW219" i="30"/>
  <c r="BW155" i="30"/>
  <c r="BW99" i="30"/>
  <c r="BW43" i="30"/>
  <c r="BW362" i="30"/>
  <c r="BW314" i="30"/>
  <c r="BW258" i="30"/>
  <c r="BW194" i="30"/>
  <c r="BW138" i="30"/>
  <c r="BW90" i="30"/>
  <c r="BW25" i="30"/>
  <c r="BW361" i="30"/>
  <c r="BW305" i="30"/>
  <c r="BW241" i="30"/>
  <c r="BW193" i="30"/>
  <c r="BW137" i="30"/>
  <c r="BW73" i="30"/>
  <c r="BW16" i="30"/>
  <c r="BW360" i="30"/>
  <c r="BW296" i="30"/>
  <c r="BW240" i="30"/>
  <c r="BW184" i="30"/>
  <c r="BW120" i="30"/>
  <c r="BW72" i="30"/>
  <c r="BW15" i="30"/>
  <c r="BW343" i="30"/>
  <c r="BW175" i="30"/>
  <c r="BW103" i="30"/>
  <c r="BW215" i="30"/>
  <c r="BW79" i="30"/>
  <c r="BW191" i="30"/>
  <c r="BW32" i="30"/>
  <c r="BW429" i="30"/>
  <c r="BW468" i="30"/>
  <c r="BW388" i="30"/>
  <c r="BW427" i="30"/>
  <c r="BW442" i="30"/>
  <c r="BW489" i="30"/>
  <c r="BW401" i="30"/>
  <c r="BW440" i="30"/>
  <c r="BW487" i="30"/>
  <c r="BW399" i="30"/>
  <c r="BW334" i="30"/>
  <c r="BW254" i="30"/>
  <c r="BW166" i="30"/>
  <c r="BW78" i="30"/>
  <c r="BW414" i="30"/>
  <c r="BW301" i="30"/>
  <c r="BW213" i="30"/>
  <c r="BW133" i="30"/>
  <c r="BW45" i="30"/>
  <c r="BW348" i="30"/>
  <c r="BW268" i="30"/>
  <c r="BW180" i="30"/>
  <c r="BW92" i="30"/>
  <c r="BW11" i="30"/>
  <c r="BW323" i="30"/>
  <c r="BW259" i="30"/>
  <c r="BW195" i="30"/>
  <c r="BW139" i="30"/>
  <c r="BW91" i="30"/>
  <c r="BW26" i="30"/>
  <c r="BW354" i="30"/>
  <c r="BW298" i="30"/>
  <c r="BW234" i="30"/>
  <c r="BW186" i="30"/>
  <c r="BW130" i="30"/>
  <c r="BW66" i="30"/>
  <c r="BW510" i="30"/>
  <c r="BW353" i="30"/>
  <c r="BW289" i="30"/>
  <c r="BW233" i="30"/>
  <c r="BW177" i="30"/>
  <c r="BW113" i="30"/>
  <c r="BW65" i="30"/>
  <c r="BW502" i="30"/>
  <c r="BW336" i="30"/>
  <c r="BW280" i="30"/>
  <c r="BW232" i="30"/>
  <c r="BW168" i="30"/>
  <c r="BW112" i="30"/>
  <c r="BW56" i="30"/>
  <c r="BW387" i="30"/>
  <c r="BW335" i="30"/>
  <c r="BW111" i="30"/>
  <c r="BW223" i="30"/>
  <c r="BW87" i="30"/>
  <c r="BW14" i="30"/>
  <c r="BW63" i="30"/>
  <c r="BW493" i="30"/>
  <c r="BW405" i="30"/>
  <c r="BW452" i="30"/>
  <c r="BW491" i="30"/>
  <c r="BW506" i="30"/>
  <c r="BW426" i="30"/>
  <c r="BW465" i="30"/>
  <c r="BW504" i="30"/>
  <c r="BW424" i="30"/>
  <c r="BW463" i="30"/>
  <c r="BW486" i="30"/>
  <c r="BW318" i="30"/>
  <c r="BW230" i="30"/>
  <c r="BW142" i="30"/>
  <c r="BW62" i="30"/>
  <c r="BW365" i="30"/>
  <c r="BW277" i="30"/>
  <c r="BW197" i="30"/>
  <c r="BW109" i="30"/>
  <c r="BW20" i="30"/>
  <c r="BW332" i="30"/>
  <c r="BW244" i="30"/>
  <c r="BW156" i="30"/>
  <c r="BW76" i="30"/>
  <c r="BW403" i="30"/>
  <c r="BW299" i="30"/>
  <c r="BW235" i="30"/>
  <c r="BW187" i="30"/>
  <c r="BW131" i="30"/>
  <c r="BW67" i="30"/>
  <c r="BW454" i="30"/>
  <c r="BW346" i="30"/>
  <c r="BW282" i="30"/>
  <c r="BW226" i="30"/>
  <c r="BW170" i="30"/>
  <c r="BW106" i="30"/>
  <c r="BW58" i="30"/>
  <c r="BW446" i="30"/>
  <c r="BW329" i="30"/>
  <c r="BW273" i="30"/>
  <c r="BW225" i="30"/>
  <c r="BW161" i="30"/>
  <c r="BW105" i="30"/>
  <c r="BW49" i="30"/>
  <c r="BW376" i="30"/>
  <c r="BW328" i="30"/>
  <c r="BW272" i="30"/>
  <c r="BW208" i="30"/>
  <c r="BW152" i="30"/>
  <c r="BW104" i="30"/>
  <c r="BW40" i="30"/>
  <c r="BW375" i="30"/>
  <c r="BW319" i="30"/>
  <c r="BW231" i="30"/>
  <c r="BW159" i="30"/>
  <c r="BW22" i="30"/>
  <c r="BW135" i="30"/>
  <c r="BW183" i="30"/>
  <c r="L4" i="16"/>
  <c r="K4" i="16"/>
  <c r="D20" i="16"/>
  <c r="K6" i="16"/>
  <c r="K5" i="16"/>
  <c r="D19" i="16"/>
  <c r="CY8" i="9"/>
  <c r="CY32" i="9"/>
  <c r="CY19" i="9"/>
  <c r="CY30" i="9"/>
  <c r="CY33" i="9"/>
  <c r="CY252" i="9"/>
  <c r="CY337" i="9"/>
  <c r="CY20" i="9"/>
  <c r="CY317" i="9"/>
  <c r="CY456" i="9"/>
  <c r="CY124" i="9"/>
  <c r="CY475" i="9"/>
  <c r="CY174" i="9"/>
  <c r="CY471" i="9"/>
  <c r="CY307" i="9"/>
  <c r="CY270" i="9"/>
  <c r="CY325" i="9"/>
  <c r="CY168" i="9"/>
  <c r="CY470" i="9"/>
  <c r="CY282" i="9"/>
  <c r="CY466" i="9"/>
  <c r="CY202" i="9"/>
  <c r="CY290" i="9"/>
  <c r="CY232" i="9"/>
  <c r="CY119" i="9"/>
  <c r="CY387" i="9"/>
  <c r="CY191" i="9"/>
  <c r="CY194" i="9"/>
  <c r="CY268" i="9"/>
  <c r="CY439" i="9"/>
  <c r="CY443" i="9"/>
  <c r="CY375" i="9"/>
  <c r="CY94" i="9"/>
  <c r="CY403" i="9"/>
  <c r="CY506" i="9"/>
  <c r="CY311" i="9"/>
  <c r="CY52" i="9"/>
  <c r="CY18" i="9"/>
  <c r="CY210" i="9"/>
  <c r="CY382" i="9"/>
  <c r="CY259" i="9"/>
  <c r="CY464" i="9"/>
  <c r="CY186" i="9"/>
  <c r="CY79" i="9"/>
  <c r="CY62" i="9"/>
  <c r="CY188" i="9"/>
  <c r="CY421" i="9"/>
  <c r="CY467" i="9"/>
  <c r="CY494" i="9"/>
  <c r="CY316" i="9"/>
  <c r="CY262" i="9"/>
  <c r="CY480" i="9"/>
  <c r="CY253" i="9"/>
  <c r="CY146" i="9"/>
  <c r="CY402" i="9"/>
  <c r="CY385" i="9"/>
  <c r="CY15" i="9"/>
  <c r="CY228" i="9"/>
  <c r="CY118" i="9"/>
  <c r="CY447" i="9"/>
  <c r="CY102" i="9"/>
  <c r="CY203" i="9"/>
  <c r="CY59" i="9"/>
  <c r="CY112" i="9"/>
  <c r="CY224" i="9"/>
  <c r="CY426" i="9"/>
  <c r="CY84" i="9"/>
  <c r="CY223" i="9"/>
  <c r="CY239" i="9"/>
  <c r="CY435" i="9"/>
  <c r="CY502" i="9"/>
  <c r="CY503" i="9"/>
  <c r="CY25" i="9"/>
  <c r="CY160" i="9"/>
  <c r="CY263" i="9"/>
  <c r="CY344" i="9"/>
  <c r="CY388" i="9"/>
  <c r="CY390" i="9"/>
  <c r="CY424" i="9"/>
  <c r="CY410" i="9"/>
  <c r="CY140" i="9"/>
  <c r="CY173" i="9"/>
  <c r="CY170" i="9"/>
  <c r="CY144" i="9"/>
  <c r="CY462" i="9"/>
  <c r="CY50" i="9"/>
  <c r="CY190" i="9"/>
  <c r="CY93" i="9"/>
  <c r="CY477" i="9"/>
  <c r="CY132" i="9"/>
  <c r="CY107" i="9"/>
  <c r="CY326" i="9"/>
  <c r="CY227" i="9"/>
  <c r="CY212" i="9"/>
  <c r="CY474" i="9"/>
  <c r="CY379" i="9"/>
  <c r="CY129" i="9"/>
  <c r="CY171" i="9"/>
  <c r="CY116" i="9"/>
  <c r="CY287" i="9"/>
  <c r="CY274" i="9"/>
  <c r="CY41" i="9"/>
  <c r="CY423" i="9"/>
  <c r="CY364" i="9"/>
  <c r="CY251" i="9"/>
  <c r="CY310" i="9"/>
  <c r="CY459" i="9"/>
  <c r="CY292" i="9"/>
  <c r="CY90" i="9"/>
  <c r="CY237" i="9"/>
  <c r="CY254" i="9"/>
  <c r="CY319" i="9"/>
  <c r="CY260" i="9"/>
  <c r="CY275" i="9"/>
  <c r="CY96" i="9"/>
  <c r="CY238" i="9"/>
  <c r="CY484" i="9"/>
  <c r="CY392" i="9"/>
  <c r="CY258" i="9"/>
  <c r="CY373" i="9"/>
  <c r="CY207" i="9"/>
  <c r="CY321" i="9"/>
  <c r="CY498" i="9"/>
  <c r="CY483" i="9"/>
  <c r="CY9" i="9"/>
  <c r="CY26" i="9"/>
  <c r="CY34" i="9"/>
  <c r="CY12" i="9"/>
  <c r="CY27" i="9"/>
  <c r="CY465" i="9"/>
  <c r="CY496" i="9"/>
  <c r="CY342" i="9"/>
  <c r="CY450" i="9"/>
  <c r="CY278" i="9"/>
  <c r="CY301" i="9"/>
  <c r="CY216" i="9"/>
  <c r="CY60" i="9"/>
  <c r="CY409" i="9"/>
  <c r="CY78" i="9"/>
  <c r="CY378" i="9"/>
  <c r="CY209" i="9"/>
  <c r="CY384" i="9"/>
  <c r="CY345" i="9"/>
  <c r="CY291" i="9"/>
  <c r="CY74" i="9"/>
  <c r="CY130" i="9"/>
  <c r="CY215" i="9"/>
  <c r="CY143" i="9"/>
  <c r="CY487" i="9"/>
  <c r="CY95" i="9"/>
  <c r="CY256" i="9"/>
  <c r="CY247" i="9"/>
  <c r="CY136" i="9"/>
  <c r="CY271" i="9"/>
  <c r="CY55" i="9"/>
  <c r="CY149" i="9"/>
  <c r="CY327" i="9"/>
  <c r="CY412" i="9"/>
  <c r="CY481" i="9"/>
  <c r="CY178" i="9"/>
  <c r="CY29" i="9"/>
  <c r="CY14" i="9"/>
  <c r="CY341" i="9"/>
  <c r="CY493" i="9"/>
  <c r="CY407" i="9"/>
  <c r="CY309" i="9"/>
  <c r="CY381" i="9"/>
  <c r="CY348" i="9"/>
  <c r="CY323" i="9"/>
  <c r="CY405" i="9"/>
  <c r="CY488" i="9"/>
  <c r="CY120" i="9"/>
  <c r="CY395" i="9"/>
  <c r="CY499" i="9"/>
  <c r="CY351" i="9"/>
  <c r="CY320" i="9"/>
  <c r="CY296" i="9"/>
  <c r="CY123" i="9"/>
  <c r="CY294" i="9"/>
  <c r="CY145" i="9"/>
  <c r="CY374" i="9"/>
  <c r="CY501" i="9"/>
  <c r="CY286" i="9"/>
  <c r="CY91" i="9"/>
  <c r="CY177" i="9"/>
  <c r="CY200" i="9"/>
  <c r="CY276" i="9"/>
  <c r="CY372" i="9"/>
  <c r="CY468" i="9"/>
  <c r="CY125" i="9"/>
  <c r="CY432" i="9"/>
  <c r="CY88" i="9"/>
  <c r="CY418" i="9"/>
  <c r="CY104" i="9"/>
  <c r="CY369" i="9"/>
  <c r="CY413" i="9"/>
  <c r="CY85" i="9"/>
  <c r="CY208" i="9"/>
  <c r="CY404" i="9"/>
  <c r="CY105" i="9"/>
  <c r="CY147" i="9"/>
  <c r="CY453" i="9"/>
  <c r="CY219" i="9"/>
  <c r="CY312" i="9"/>
  <c r="CY431" i="9"/>
  <c r="CY205" i="9"/>
  <c r="CY73" i="9"/>
  <c r="CY42" i="9"/>
  <c r="CY75" i="9"/>
  <c r="CY507" i="9"/>
  <c r="CY187" i="9"/>
  <c r="CY438" i="9"/>
  <c r="CY495" i="9"/>
  <c r="CY362" i="9"/>
  <c r="CY66" i="9"/>
  <c r="CY396" i="9"/>
  <c r="CY158" i="9"/>
  <c r="CY479" i="9"/>
  <c r="CY449" i="9"/>
  <c r="CY308" i="9"/>
  <c r="CY497" i="9"/>
  <c r="CY336" i="9"/>
  <c r="CY181" i="9"/>
  <c r="CY76" i="9"/>
  <c r="CY134" i="9"/>
  <c r="CY366" i="9"/>
  <c r="CY44" i="9"/>
  <c r="CY328" i="9"/>
  <c r="CY448" i="9"/>
  <c r="CY313" i="9"/>
  <c r="CY334" i="9"/>
  <c r="CY234" i="9"/>
  <c r="CY172" i="9"/>
  <c r="CY183" i="9"/>
  <c r="CY460" i="9"/>
  <c r="CY445" i="9"/>
  <c r="CY86" i="9"/>
  <c r="CY469" i="9"/>
  <c r="CY225" i="9"/>
  <c r="CY56" i="9"/>
  <c r="CY420" i="9"/>
  <c r="CY98" i="9"/>
  <c r="CY139" i="9"/>
  <c r="CY46" i="9"/>
  <c r="CY350" i="9"/>
  <c r="CY272" i="9"/>
  <c r="CY152" i="9"/>
  <c r="CY81" i="9"/>
  <c r="CY360" i="9"/>
  <c r="CY10" i="9"/>
  <c r="CY13" i="9"/>
  <c r="CY35" i="9"/>
  <c r="CY11" i="9"/>
  <c r="CY23" i="9"/>
  <c r="CY463" i="9"/>
  <c r="CY193" i="9"/>
  <c r="CY478" i="9"/>
  <c r="CY419" i="9"/>
  <c r="CY222" i="9"/>
  <c r="CY61" i="9"/>
  <c r="CY333" i="9"/>
  <c r="CY355" i="9"/>
  <c r="CY417" i="9"/>
  <c r="CY408" i="9"/>
  <c r="CY201" i="9"/>
  <c r="CY264" i="9"/>
  <c r="CY72" i="9"/>
  <c r="CY437" i="9"/>
  <c r="CY472" i="9"/>
  <c r="CY398" i="9"/>
  <c r="CY137" i="9"/>
  <c r="CY176" i="9"/>
  <c r="CY67" i="9"/>
  <c r="CY485" i="9"/>
  <c r="CY179" i="9"/>
  <c r="CY368" i="9"/>
  <c r="CY416" i="9"/>
  <c r="CY113" i="9"/>
  <c r="CY289" i="9"/>
  <c r="CY47" i="9"/>
  <c r="CY249" i="9"/>
  <c r="CY458" i="9"/>
  <c r="CY127" i="9"/>
  <c r="CY349" i="9"/>
  <c r="CY339" i="9"/>
  <c r="CY22" i="9"/>
  <c r="CY169" i="9"/>
  <c r="CY363" i="9"/>
  <c r="CY352" i="9"/>
  <c r="CY196" i="9"/>
  <c r="CY189" i="9"/>
  <c r="CY277" i="9"/>
  <c r="CY153" i="9"/>
  <c r="CY393" i="9"/>
  <c r="CY204" i="9"/>
  <c r="CY429" i="9"/>
  <c r="CY361" i="9"/>
  <c r="CY383" i="9"/>
  <c r="CY165" i="9"/>
  <c r="CY195" i="9"/>
  <c r="CY454" i="9"/>
  <c r="CY103" i="9"/>
  <c r="CY157" i="9"/>
  <c r="CY434" i="9"/>
  <c r="CY128" i="9"/>
  <c r="CY305" i="9"/>
  <c r="CY441" i="9"/>
  <c r="CY347" i="9"/>
  <c r="CY180" i="9"/>
  <c r="CY490" i="9"/>
  <c r="CY279" i="9"/>
  <c r="CY87" i="9"/>
  <c r="CY213" i="9"/>
  <c r="CY135" i="9"/>
  <c r="CY283" i="9"/>
  <c r="CY346" i="9"/>
  <c r="CY43" i="9"/>
  <c r="CY380" i="9"/>
  <c r="CY49" i="9"/>
  <c r="CY71" i="9"/>
  <c r="CY489" i="9"/>
  <c r="CY340" i="9"/>
  <c r="CY231" i="9"/>
  <c r="CY280" i="9"/>
  <c r="CY425" i="9"/>
  <c r="CY332" i="9"/>
  <c r="CY133" i="9"/>
  <c r="CY211" i="9"/>
  <c r="CY141" i="9"/>
  <c r="CY293" i="9"/>
  <c r="CY117" i="9"/>
  <c r="CY142" i="9"/>
  <c r="CY357" i="9"/>
  <c r="CY54" i="9"/>
  <c r="CY37" i="9"/>
  <c r="CY491" i="9"/>
  <c r="CY243" i="9"/>
  <c r="CY131" i="9"/>
  <c r="CY248" i="9"/>
  <c r="CY206" i="9"/>
  <c r="CY371" i="9"/>
  <c r="CY126" i="9"/>
  <c r="CY121" i="9"/>
  <c r="CY148" i="9"/>
  <c r="CY376" i="9"/>
  <c r="CY406" i="9"/>
  <c r="CY164" i="9"/>
  <c r="CY82" i="9"/>
  <c r="CY236" i="9"/>
  <c r="CY38" i="9"/>
  <c r="CY150" i="9"/>
  <c r="CY138" i="9"/>
  <c r="CY304" i="9"/>
  <c r="CY314" i="9"/>
  <c r="CY233" i="9"/>
  <c r="CY166" i="9"/>
  <c r="CY359" i="9"/>
  <c r="CY151" i="9"/>
  <c r="CY299" i="9"/>
  <c r="CY110" i="9"/>
  <c r="CY284" i="9"/>
  <c r="CY154" i="9"/>
  <c r="CY185" i="9"/>
  <c r="CY414" i="9"/>
  <c r="CY39" i="9"/>
  <c r="CY315" i="9"/>
  <c r="CY297" i="9"/>
  <c r="CY230" i="9"/>
  <c r="CY101" i="9"/>
  <c r="CY109" i="9"/>
  <c r="CY197" i="9"/>
  <c r="CY452" i="9"/>
  <c r="CY161" i="9"/>
  <c r="CY80" i="9"/>
  <c r="CY31" i="9"/>
  <c r="CY36" i="9"/>
  <c r="CY28" i="9"/>
  <c r="CY16" i="9"/>
  <c r="CY430" i="9"/>
  <c r="CY358" i="9"/>
  <c r="CY21" i="9"/>
  <c r="CY415" i="9"/>
  <c r="CY329" i="9"/>
  <c r="CY64" i="9"/>
  <c r="CY446" i="9"/>
  <c r="CY217" i="9"/>
  <c r="CY266" i="9"/>
  <c r="CY442" i="9"/>
  <c r="CY482" i="9"/>
  <c r="CY70" i="9"/>
  <c r="CY68" i="9"/>
  <c r="CY338" i="9"/>
  <c r="CY298" i="9"/>
  <c r="CY159" i="9"/>
  <c r="CY302" i="9"/>
  <c r="CY58" i="9"/>
  <c r="CY288" i="9"/>
  <c r="CY455" i="9"/>
  <c r="CY397" i="9"/>
  <c r="CY77" i="9"/>
  <c r="CY122" i="9"/>
  <c r="CY167" i="9"/>
  <c r="CY353" i="9"/>
  <c r="CY241" i="9"/>
  <c r="CY108" i="9"/>
  <c r="CY306" i="9"/>
  <c r="CY226" i="9"/>
  <c r="CY370" i="9"/>
  <c r="CY444" i="9"/>
  <c r="CY318" i="9"/>
  <c r="CY17" i="9"/>
  <c r="CY367" i="9"/>
  <c r="CY427" i="9"/>
  <c r="CY257" i="9"/>
  <c r="CY440" i="9"/>
  <c r="CY97" i="9"/>
  <c r="CY331" i="9"/>
  <c r="CY184" i="9"/>
  <c r="CY163" i="9"/>
  <c r="CY83" i="9"/>
  <c r="CY269" i="9"/>
  <c r="CY265" i="9"/>
  <c r="CY356" i="9"/>
  <c r="CY505" i="9"/>
  <c r="CY486" i="9"/>
  <c r="CY245" i="9"/>
  <c r="CY65" i="9"/>
  <c r="CY436" i="9"/>
  <c r="CY261" i="9"/>
  <c r="CY24" i="9"/>
  <c r="CY422" i="9"/>
  <c r="CY322" i="9"/>
  <c r="CY92" i="9"/>
  <c r="CY295" i="9"/>
  <c r="CY235" i="9"/>
  <c r="CY115" i="9"/>
  <c r="CY182" i="9"/>
  <c r="CY106" i="9"/>
  <c r="CY354" i="9"/>
  <c r="CY199" i="9"/>
  <c r="CY220" i="9"/>
  <c r="CY218" i="9"/>
  <c r="CY51" i="9"/>
  <c r="CY89" i="9"/>
  <c r="CY343" i="9"/>
  <c r="CY365" i="9"/>
  <c r="CY192" i="9"/>
  <c r="CY155" i="9"/>
  <c r="CY221" i="9"/>
  <c r="CY162" i="9"/>
  <c r="CY246" i="9"/>
  <c r="CY273" i="9"/>
  <c r="CY389" i="9"/>
  <c r="CY114" i="9"/>
  <c r="CY175" i="9"/>
  <c r="CY198" i="9"/>
  <c r="CY300" i="9"/>
  <c r="CY255" i="9"/>
  <c r="CY281" i="9"/>
  <c r="CY240" i="9"/>
  <c r="CY473" i="9"/>
  <c r="CY492" i="9"/>
  <c r="CY386" i="9"/>
  <c r="CY335" i="9"/>
  <c r="CY214" i="9"/>
  <c r="CY285" i="9"/>
  <c r="CY330" i="9"/>
  <c r="CY100" i="9"/>
  <c r="CY244" i="9"/>
  <c r="CY476" i="9"/>
  <c r="CY457" i="9"/>
  <c r="CY242" i="9"/>
  <c r="CY69" i="9"/>
  <c r="CY504" i="9"/>
  <c r="CY156" i="9"/>
  <c r="CY250" i="9"/>
  <c r="CY57" i="9"/>
  <c r="CY324" i="9"/>
  <c r="CY229" i="9"/>
  <c r="CY451" i="9"/>
  <c r="CY401" i="9"/>
  <c r="CY500" i="9"/>
  <c r="CY461" i="9"/>
  <c r="CY400" i="9"/>
  <c r="CY267" i="9"/>
  <c r="CY399" i="9"/>
  <c r="CY99" i="9"/>
  <c r="CY111" i="9"/>
  <c r="CY63" i="9"/>
  <c r="CY303" i="9"/>
  <c r="CY433" i="9"/>
  <c r="CY377" i="9"/>
  <c r="CY394" i="9"/>
  <c r="CY48" i="9"/>
  <c r="CY428" i="9"/>
  <c r="CY40" i="9"/>
  <c r="CY53" i="9"/>
  <c r="CY391" i="9"/>
  <c r="CY45" i="9"/>
  <c r="CY411" i="9"/>
  <c r="CZ411" i="9" l="1"/>
  <c r="DA411" i="9"/>
  <c r="CZ45" i="9"/>
  <c r="DA45" i="9"/>
  <c r="CZ391" i="9"/>
  <c r="DA391" i="9"/>
  <c r="DA53" i="9"/>
  <c r="CZ53" i="9"/>
  <c r="CZ40" i="9"/>
  <c r="DA40" i="9"/>
  <c r="DA428" i="9"/>
  <c r="CZ428" i="9"/>
  <c r="CZ48" i="9"/>
  <c r="DA48" i="9"/>
  <c r="CZ394" i="9"/>
  <c r="DA394" i="9"/>
  <c r="CZ377" i="9"/>
  <c r="DA377" i="9"/>
  <c r="DA433" i="9"/>
  <c r="CZ433" i="9"/>
  <c r="CZ303" i="9"/>
  <c r="DA303" i="9"/>
  <c r="DA63" i="9"/>
  <c r="CZ63" i="9"/>
  <c r="CZ111" i="9"/>
  <c r="DA111" i="9"/>
  <c r="CZ99" i="9"/>
  <c r="DA99" i="9"/>
  <c r="DA399" i="9"/>
  <c r="CZ399" i="9"/>
  <c r="DA267" i="9"/>
  <c r="CZ267" i="9"/>
  <c r="DA400" i="9"/>
  <c r="CZ400" i="9"/>
  <c r="CZ461" i="9"/>
  <c r="DA461" i="9"/>
  <c r="CZ500" i="9"/>
  <c r="DA500" i="9"/>
  <c r="DA401" i="9"/>
  <c r="CZ401" i="9"/>
  <c r="DA451" i="9"/>
  <c r="CZ451" i="9"/>
  <c r="CZ229" i="9"/>
  <c r="DA229" i="9"/>
  <c r="CZ324" i="9"/>
  <c r="DA324" i="9"/>
  <c r="DA57" i="9"/>
  <c r="CZ57" i="9"/>
  <c r="DA250" i="9"/>
  <c r="CZ250" i="9"/>
  <c r="CZ156" i="9"/>
  <c r="DA156" i="9"/>
  <c r="CZ504" i="9"/>
  <c r="DA504" i="9"/>
  <c r="DA69" i="9"/>
  <c r="CZ69" i="9"/>
  <c r="DA242" i="9"/>
  <c r="CZ242" i="9"/>
  <c r="CZ457" i="9"/>
  <c r="DA457" i="9"/>
  <c r="CZ476" i="9"/>
  <c r="DA476" i="9"/>
  <c r="DA244" i="9"/>
  <c r="CZ244" i="9"/>
  <c r="CZ100" i="9"/>
  <c r="DA100" i="9"/>
  <c r="CZ330" i="9"/>
  <c r="DA330" i="9"/>
  <c r="DA285" i="9"/>
  <c r="CZ285" i="9"/>
  <c r="DA214" i="9"/>
  <c r="CZ214" i="9"/>
  <c r="CZ335" i="9"/>
  <c r="DA335" i="9"/>
  <c r="CZ386" i="9"/>
  <c r="DA386" i="9"/>
  <c r="DA492" i="9"/>
  <c r="CZ492" i="9"/>
  <c r="CZ473" i="9"/>
  <c r="DA473" i="9"/>
  <c r="CZ240" i="9"/>
  <c r="DA240" i="9"/>
  <c r="DA281" i="9"/>
  <c r="CZ281" i="9"/>
  <c r="CZ255" i="9"/>
  <c r="DA255" i="9"/>
  <c r="CZ300" i="9"/>
  <c r="DA300" i="9"/>
  <c r="CZ198" i="9"/>
  <c r="DA198" i="9"/>
  <c r="DA175" i="9"/>
  <c r="CZ175" i="9"/>
  <c r="DA114" i="9"/>
  <c r="CZ114" i="9"/>
  <c r="CZ389" i="9"/>
  <c r="DA389" i="9"/>
  <c r="CZ273" i="9"/>
  <c r="DA273" i="9"/>
  <c r="DA246" i="9"/>
  <c r="CZ246" i="9"/>
  <c r="CZ162" i="9"/>
  <c r="DA162" i="9"/>
  <c r="DA221" i="9"/>
  <c r="CZ221" i="9"/>
  <c r="DA155" i="9"/>
  <c r="CZ155" i="9"/>
  <c r="DA192" i="9"/>
  <c r="CZ192" i="9"/>
  <c r="DA365" i="9"/>
  <c r="CZ365" i="9"/>
  <c r="CZ343" i="9"/>
  <c r="DA343" i="9"/>
  <c r="CZ89" i="9"/>
  <c r="DA89" i="9"/>
  <c r="DA51" i="9"/>
  <c r="CZ51" i="9"/>
  <c r="CZ218" i="9"/>
  <c r="DA218" i="9"/>
  <c r="DA220" i="9"/>
  <c r="CZ220" i="9"/>
  <c r="CZ199" i="9"/>
  <c r="DA199" i="9"/>
  <c r="DA354" i="9"/>
  <c r="CZ354" i="9"/>
  <c r="DA106" i="9"/>
  <c r="CZ106" i="9"/>
  <c r="DA182" i="9"/>
  <c r="CZ182" i="9"/>
  <c r="CZ115" i="9"/>
  <c r="DA115" i="9"/>
  <c r="DA235" i="9"/>
  <c r="CZ235" i="9"/>
  <c r="DA295" i="9"/>
  <c r="CZ295" i="9"/>
  <c r="CZ92" i="9"/>
  <c r="DA92" i="9"/>
  <c r="CZ322" i="9"/>
  <c r="DA322" i="9"/>
  <c r="CZ422" i="9"/>
  <c r="DA422" i="9"/>
  <c r="CZ24" i="9"/>
  <c r="DA24" i="9"/>
  <c r="CZ261" i="9"/>
  <c r="DA261" i="9"/>
  <c r="CZ436" i="9"/>
  <c r="DA436" i="9"/>
  <c r="CZ65" i="9"/>
  <c r="DA65" i="9"/>
  <c r="CZ245" i="9"/>
  <c r="DA245" i="9"/>
  <c r="DA486" i="9"/>
  <c r="CZ486" i="9"/>
  <c r="DA505" i="9"/>
  <c r="CZ505" i="9"/>
  <c r="CZ356" i="9"/>
  <c r="DA356" i="9"/>
  <c r="DA265" i="9"/>
  <c r="CZ265" i="9"/>
  <c r="CZ269" i="9"/>
  <c r="DA269" i="9"/>
  <c r="CZ83" i="9"/>
  <c r="DA83" i="9"/>
  <c r="CZ163" i="9"/>
  <c r="DA163" i="9"/>
  <c r="CZ184" i="9"/>
  <c r="DA184" i="9"/>
  <c r="DA331" i="9"/>
  <c r="CZ331" i="9"/>
  <c r="CZ97" i="9"/>
  <c r="DA97" i="9"/>
  <c r="DA440" i="9"/>
  <c r="CZ440" i="9"/>
  <c r="DA257" i="9"/>
  <c r="CZ257" i="9"/>
  <c r="CZ427" i="9"/>
  <c r="DA427" i="9"/>
  <c r="DA367" i="9"/>
  <c r="CZ367" i="9"/>
  <c r="CZ17" i="9"/>
  <c r="DA17" i="9"/>
  <c r="DA318" i="9"/>
  <c r="CZ318" i="9"/>
  <c r="DA444" i="9"/>
  <c r="CZ444" i="9"/>
  <c r="CZ370" i="9"/>
  <c r="DA370" i="9"/>
  <c r="CZ226" i="9"/>
  <c r="DA226" i="9"/>
  <c r="DA306" i="9"/>
  <c r="CZ306" i="9"/>
  <c r="CZ108" i="9"/>
  <c r="DA108" i="9"/>
  <c r="DA241" i="9"/>
  <c r="CZ241" i="9"/>
  <c r="CZ353" i="9"/>
  <c r="DA353" i="9"/>
  <c r="CZ167" i="9"/>
  <c r="DA167" i="9"/>
  <c r="CZ122" i="9"/>
  <c r="DA122" i="9"/>
  <c r="DA77" i="9"/>
  <c r="CZ77" i="9"/>
  <c r="CZ397" i="9"/>
  <c r="DA397" i="9"/>
  <c r="DA455" i="9"/>
  <c r="CZ455" i="9"/>
  <c r="DA288" i="9"/>
  <c r="CZ288" i="9"/>
  <c r="DA58" i="9"/>
  <c r="CZ58" i="9"/>
  <c r="CZ302" i="9"/>
  <c r="DA302" i="9"/>
  <c r="CZ159" i="9"/>
  <c r="DA159" i="9"/>
  <c r="DA298" i="9"/>
  <c r="CZ298" i="9"/>
  <c r="DA338" i="9"/>
  <c r="CZ338" i="9"/>
  <c r="CZ68" i="9"/>
  <c r="DA68" i="9"/>
  <c r="DA70" i="9"/>
  <c r="CZ70" i="9"/>
  <c r="CZ482" i="9"/>
  <c r="DA482" i="9"/>
  <c r="CZ442" i="9"/>
  <c r="DA442" i="9"/>
  <c r="CZ266" i="9"/>
  <c r="DA266" i="9"/>
  <c r="CZ217" i="9"/>
  <c r="DA217" i="9"/>
  <c r="DA446" i="9"/>
  <c r="CZ446" i="9"/>
  <c r="CZ64" i="9"/>
  <c r="DA64" i="9"/>
  <c r="DA329" i="9"/>
  <c r="CZ329" i="9"/>
  <c r="CZ415" i="9"/>
  <c r="DA415" i="9"/>
  <c r="DA21" i="9"/>
  <c r="CZ21" i="9"/>
  <c r="DA358" i="9"/>
  <c r="CZ358" i="9"/>
  <c r="CZ430" i="9"/>
  <c r="DA430" i="9"/>
  <c r="DA16" i="9"/>
  <c r="CZ16" i="9"/>
  <c r="CZ28" i="9"/>
  <c r="DA28" i="9"/>
  <c r="CZ36" i="9"/>
  <c r="DA36" i="9"/>
  <c r="CZ31" i="9"/>
  <c r="DA31" i="9"/>
  <c r="DA80" i="9"/>
  <c r="CZ80" i="9"/>
  <c r="CZ161" i="9"/>
  <c r="DA161" i="9"/>
  <c r="CZ452" i="9"/>
  <c r="DA452" i="9"/>
  <c r="CZ197" i="9"/>
  <c r="DA197" i="9"/>
  <c r="CZ109" i="9"/>
  <c r="DA109" i="9"/>
  <c r="DA101" i="9"/>
  <c r="CZ101" i="9"/>
  <c r="DA230" i="9"/>
  <c r="CZ230" i="9"/>
  <c r="DA297" i="9"/>
  <c r="CZ297" i="9"/>
  <c r="CZ315" i="9"/>
  <c r="DA315" i="9"/>
  <c r="DA39" i="9"/>
  <c r="CZ39" i="9"/>
  <c r="CZ414" i="9"/>
  <c r="DA414" i="9"/>
  <c r="DA185" i="9"/>
  <c r="CZ185" i="9"/>
  <c r="CZ154" i="9"/>
  <c r="DA154" i="9"/>
  <c r="CZ284" i="9"/>
  <c r="DA284" i="9"/>
  <c r="CZ110" i="9"/>
  <c r="DA110" i="9"/>
  <c r="DA299" i="9"/>
  <c r="CZ299" i="9"/>
  <c r="CZ151" i="9"/>
  <c r="DA151" i="9"/>
  <c r="DA359" i="9"/>
  <c r="CZ359" i="9"/>
  <c r="DA166" i="9"/>
  <c r="CZ166" i="9"/>
  <c r="DA233" i="9"/>
  <c r="CZ233" i="9"/>
  <c r="DA314" i="9"/>
  <c r="CZ314" i="9"/>
  <c r="CZ304" i="9"/>
  <c r="DA304" i="9"/>
  <c r="CZ138" i="9"/>
  <c r="DA138" i="9"/>
  <c r="CZ150" i="9"/>
  <c r="DA150" i="9"/>
  <c r="CZ38" i="9"/>
  <c r="DA38" i="9"/>
  <c r="DA236" i="9"/>
  <c r="CZ236" i="9"/>
  <c r="CZ82" i="9"/>
  <c r="DA82" i="9"/>
  <c r="CZ164" i="9"/>
  <c r="DA164" i="9"/>
  <c r="DA406" i="9"/>
  <c r="CZ406" i="9"/>
  <c r="CZ376" i="9"/>
  <c r="DA376" i="9"/>
  <c r="DA148" i="9"/>
  <c r="CZ148" i="9"/>
  <c r="DA121" i="9"/>
  <c r="CZ121" i="9"/>
  <c r="DA126" i="9"/>
  <c r="CZ126" i="9"/>
  <c r="CZ371" i="9"/>
  <c r="DA371" i="9"/>
  <c r="DA206" i="9"/>
  <c r="CZ206" i="9"/>
  <c r="DA248" i="9"/>
  <c r="CZ248" i="9"/>
  <c r="DA131" i="9"/>
  <c r="CZ131" i="9"/>
  <c r="DA243" i="9"/>
  <c r="CZ243" i="9"/>
  <c r="CZ491" i="9"/>
  <c r="DA491" i="9"/>
  <c r="CZ37" i="9"/>
  <c r="DA37" i="9"/>
  <c r="DA54" i="9"/>
  <c r="CZ54" i="9"/>
  <c r="CZ357" i="9"/>
  <c r="DA357" i="9"/>
  <c r="CZ142" i="9"/>
  <c r="DA142" i="9"/>
  <c r="DA117" i="9"/>
  <c r="CZ117" i="9"/>
  <c r="CZ293" i="9"/>
  <c r="DA293" i="9"/>
  <c r="CZ141" i="9"/>
  <c r="DA141" i="9"/>
  <c r="DA211" i="9"/>
  <c r="CZ211" i="9"/>
  <c r="DA133" i="9"/>
  <c r="CZ133" i="9"/>
  <c r="DA332" i="9"/>
  <c r="CZ332" i="9"/>
  <c r="CZ425" i="9"/>
  <c r="DA425" i="9"/>
  <c r="DA280" i="9"/>
  <c r="CZ280" i="9"/>
  <c r="DA231" i="9"/>
  <c r="CZ231" i="9"/>
  <c r="DA340" i="9"/>
  <c r="CZ340" i="9"/>
  <c r="DA489" i="9"/>
  <c r="CZ489" i="9"/>
  <c r="DA71" i="9"/>
  <c r="CZ71" i="9"/>
  <c r="DA49" i="9"/>
  <c r="CZ49" i="9"/>
  <c r="CZ380" i="9"/>
  <c r="DA380" i="9"/>
  <c r="CZ43" i="9"/>
  <c r="DA43" i="9"/>
  <c r="CZ346" i="9"/>
  <c r="DA346" i="9"/>
  <c r="DA283" i="9"/>
  <c r="CZ283" i="9"/>
  <c r="DA135" i="9"/>
  <c r="CZ135" i="9"/>
  <c r="DA213" i="9"/>
  <c r="CZ213" i="9"/>
  <c r="DA87" i="9"/>
  <c r="CZ87" i="9"/>
  <c r="DA279" i="9"/>
  <c r="CZ279" i="9"/>
  <c r="CZ490" i="9"/>
  <c r="DA490" i="9"/>
  <c r="DA180" i="9"/>
  <c r="CZ180" i="9"/>
  <c r="CZ347" i="9"/>
  <c r="DA347" i="9"/>
  <c r="CZ441" i="9"/>
  <c r="DA441" i="9"/>
  <c r="CZ305" i="9"/>
  <c r="DA305" i="9"/>
  <c r="DA128" i="9"/>
  <c r="CZ128" i="9"/>
  <c r="CZ434" i="9"/>
  <c r="DA434" i="9"/>
  <c r="CZ157" i="9"/>
  <c r="DA157" i="9"/>
  <c r="CZ103" i="9"/>
  <c r="DA103" i="9"/>
  <c r="CZ454" i="9"/>
  <c r="DA454" i="9"/>
  <c r="CZ195" i="9"/>
  <c r="DA195" i="9"/>
  <c r="DA165" i="9"/>
  <c r="CZ165" i="9"/>
  <c r="DA383" i="9"/>
  <c r="CZ383" i="9"/>
  <c r="DA361" i="9"/>
  <c r="CZ361" i="9"/>
  <c r="DA429" i="9"/>
  <c r="CZ429" i="9"/>
  <c r="CZ204" i="9"/>
  <c r="DA204" i="9"/>
  <c r="CZ393" i="9"/>
  <c r="DA393" i="9"/>
  <c r="CZ153" i="9"/>
  <c r="DA153" i="9"/>
  <c r="CZ277" i="9"/>
  <c r="DA277" i="9"/>
  <c r="CZ189" i="9"/>
  <c r="DA189" i="9"/>
  <c r="CZ196" i="9"/>
  <c r="DA196" i="9"/>
  <c r="CZ352" i="9"/>
  <c r="DA352" i="9"/>
  <c r="CZ363" i="9"/>
  <c r="DA363" i="9"/>
  <c r="CZ169" i="9"/>
  <c r="DA169" i="9"/>
  <c r="CZ22" i="9"/>
  <c r="DA22" i="9"/>
  <c r="CZ339" i="9"/>
  <c r="DA339" i="9"/>
  <c r="CZ349" i="9"/>
  <c r="DA349" i="9"/>
  <c r="CZ127" i="9"/>
  <c r="DA127" i="9"/>
  <c r="DA458" i="9"/>
  <c r="CZ458" i="9"/>
  <c r="DA249" i="9"/>
  <c r="CZ249" i="9"/>
  <c r="CZ47" i="9"/>
  <c r="DA47" i="9"/>
  <c r="CZ289" i="9"/>
  <c r="DA289" i="9"/>
  <c r="DA113" i="9"/>
  <c r="CZ113" i="9"/>
  <c r="DA416" i="9"/>
  <c r="CZ416" i="9"/>
  <c r="CZ368" i="9"/>
  <c r="DA368" i="9"/>
  <c r="DA179" i="9"/>
  <c r="CZ179" i="9"/>
  <c r="DA485" i="9"/>
  <c r="CZ485" i="9"/>
  <c r="CZ67" i="9"/>
  <c r="DA67" i="9"/>
  <c r="DA176" i="9"/>
  <c r="CZ176" i="9"/>
  <c r="CZ137" i="9"/>
  <c r="DA137" i="9"/>
  <c r="DA398" i="9"/>
  <c r="CZ398" i="9"/>
  <c r="DA472" i="9"/>
  <c r="CZ472" i="9"/>
  <c r="DA437" i="9"/>
  <c r="CZ437" i="9"/>
  <c r="CZ72" i="9"/>
  <c r="DA72" i="9"/>
  <c r="DA264" i="9"/>
  <c r="CZ264" i="9"/>
  <c r="CZ201" i="9"/>
  <c r="DA201" i="9"/>
  <c r="DA408" i="9"/>
  <c r="CZ408" i="9"/>
  <c r="DA417" i="9"/>
  <c r="CZ417" i="9"/>
  <c r="DA355" i="9"/>
  <c r="CZ355" i="9"/>
  <c r="CZ333" i="9"/>
  <c r="DA333" i="9"/>
  <c r="CZ61" i="9"/>
  <c r="DA61" i="9"/>
  <c r="DA222" i="9"/>
  <c r="CZ222" i="9"/>
  <c r="CZ419" i="9"/>
  <c r="DA419" i="9"/>
  <c r="DA478" i="9"/>
  <c r="CZ478" i="9"/>
  <c r="CZ193" i="9"/>
  <c r="DA193" i="9"/>
  <c r="DA463" i="9"/>
  <c r="CZ463" i="9"/>
  <c r="CZ23" i="9"/>
  <c r="DA23" i="9"/>
  <c r="DA11" i="9"/>
  <c r="CZ11" i="9"/>
  <c r="DA35" i="9"/>
  <c r="CZ35" i="9"/>
  <c r="CZ13" i="9"/>
  <c r="DA13" i="9"/>
  <c r="CZ10" i="9"/>
  <c r="DA10" i="9"/>
  <c r="CZ360" i="9"/>
  <c r="DA360" i="9"/>
  <c r="CZ81" i="9"/>
  <c r="DA81" i="9"/>
  <c r="DA152" i="9"/>
  <c r="CZ152" i="9"/>
  <c r="DA272" i="9"/>
  <c r="CZ272" i="9"/>
  <c r="DA350" i="9"/>
  <c r="CZ350" i="9"/>
  <c r="DA46" i="9"/>
  <c r="CZ46" i="9"/>
  <c r="DA139" i="9"/>
  <c r="CZ139" i="9"/>
  <c r="DA98" i="9"/>
  <c r="CZ98" i="9"/>
  <c r="DA420" i="9"/>
  <c r="CZ420" i="9"/>
  <c r="CZ56" i="9"/>
  <c r="DA56" i="9"/>
  <c r="CZ225" i="9"/>
  <c r="DA225" i="9"/>
  <c r="CZ469" i="9"/>
  <c r="DA469" i="9"/>
  <c r="CZ86" i="9"/>
  <c r="DA86" i="9"/>
  <c r="DA445" i="9"/>
  <c r="CZ445" i="9"/>
  <c r="DA460" i="9"/>
  <c r="CZ460" i="9"/>
  <c r="DA183" i="9"/>
  <c r="CZ183" i="9"/>
  <c r="CZ172" i="9"/>
  <c r="DA172" i="9"/>
  <c r="CZ234" i="9"/>
  <c r="DA234" i="9"/>
  <c r="DA334" i="9"/>
  <c r="CZ334" i="9"/>
  <c r="DA313" i="9"/>
  <c r="CZ313" i="9"/>
  <c r="DA448" i="9"/>
  <c r="CZ448" i="9"/>
  <c r="DA328" i="9"/>
  <c r="CZ328" i="9"/>
  <c r="CZ44" i="9"/>
  <c r="DA44" i="9"/>
  <c r="CZ366" i="9"/>
  <c r="DA366" i="9"/>
  <c r="DA134" i="9"/>
  <c r="CZ134" i="9"/>
  <c r="CZ76" i="9"/>
  <c r="DA76" i="9"/>
  <c r="DA181" i="9"/>
  <c r="CZ181" i="9"/>
  <c r="DA336" i="9"/>
  <c r="CZ336" i="9"/>
  <c r="DA497" i="9"/>
  <c r="CZ497" i="9"/>
  <c r="CZ308" i="9"/>
  <c r="DA308" i="9"/>
  <c r="DA449" i="9"/>
  <c r="CZ449" i="9"/>
  <c r="DA479" i="9"/>
  <c r="CZ479" i="9"/>
  <c r="DA158" i="9"/>
  <c r="CZ158" i="9"/>
  <c r="DA396" i="9"/>
  <c r="CZ396" i="9"/>
  <c r="DA66" i="9"/>
  <c r="CZ66" i="9"/>
  <c r="CZ362" i="9"/>
  <c r="DA362" i="9"/>
  <c r="CZ495" i="9"/>
  <c r="DA495" i="9"/>
  <c r="DA438" i="9"/>
  <c r="CZ438" i="9"/>
  <c r="CZ187" i="9"/>
  <c r="DA187" i="9"/>
  <c r="CZ507" i="9"/>
  <c r="DA507" i="9"/>
  <c r="DA75" i="9"/>
  <c r="CZ75" i="9"/>
  <c r="CZ42" i="9"/>
  <c r="DA42" i="9"/>
  <c r="DA73" i="9"/>
  <c r="CZ73" i="9"/>
  <c r="DA205" i="9"/>
  <c r="CZ205" i="9"/>
  <c r="DA431" i="9"/>
  <c r="CZ431" i="9"/>
  <c r="DA312" i="9"/>
  <c r="CZ312" i="9"/>
  <c r="DA219" i="9"/>
  <c r="CZ219" i="9"/>
  <c r="CZ453" i="9"/>
  <c r="DA453" i="9"/>
  <c r="CZ147" i="9"/>
  <c r="DA147" i="9"/>
  <c r="CZ105" i="9"/>
  <c r="DA105" i="9"/>
  <c r="DA404" i="9"/>
  <c r="CZ404" i="9"/>
  <c r="CZ208" i="9"/>
  <c r="DA208" i="9"/>
  <c r="CZ85" i="9"/>
  <c r="DA85" i="9"/>
  <c r="CZ413" i="9"/>
  <c r="DA413" i="9"/>
  <c r="CZ369" i="9"/>
  <c r="DA369" i="9"/>
  <c r="CZ104" i="9"/>
  <c r="DA104" i="9"/>
  <c r="DA418" i="9"/>
  <c r="CZ418" i="9"/>
  <c r="CZ88" i="9"/>
  <c r="DA88" i="9"/>
  <c r="CZ432" i="9"/>
  <c r="DA432" i="9"/>
  <c r="CZ125" i="9"/>
  <c r="DA125" i="9"/>
  <c r="CZ468" i="9"/>
  <c r="DA468" i="9"/>
  <c r="CZ372" i="9"/>
  <c r="DA372" i="9"/>
  <c r="DA276" i="9"/>
  <c r="CZ276" i="9"/>
  <c r="CZ200" i="9"/>
  <c r="DA200" i="9"/>
  <c r="CZ177" i="9"/>
  <c r="DA177" i="9"/>
  <c r="CZ91" i="9"/>
  <c r="DA91" i="9"/>
  <c r="DA286" i="9"/>
  <c r="CZ286" i="9"/>
  <c r="CZ501" i="9"/>
  <c r="DA501" i="9"/>
  <c r="CZ374" i="9"/>
  <c r="DA374" i="9"/>
  <c r="CZ145" i="9"/>
  <c r="DA145" i="9"/>
  <c r="CZ294" i="9"/>
  <c r="DA294" i="9"/>
  <c r="CZ123" i="9"/>
  <c r="DA123" i="9"/>
  <c r="DA296" i="9"/>
  <c r="CZ296" i="9"/>
  <c r="CZ320" i="9"/>
  <c r="DA320" i="9"/>
  <c r="DA351" i="9"/>
  <c r="CZ351" i="9"/>
  <c r="CZ499" i="9"/>
  <c r="DA499" i="9"/>
  <c r="CZ395" i="9"/>
  <c r="DA395" i="9"/>
  <c r="DA120" i="9"/>
  <c r="CZ120" i="9"/>
  <c r="DA488" i="9"/>
  <c r="CZ488" i="9"/>
  <c r="DA405" i="9"/>
  <c r="CZ405" i="9"/>
  <c r="DA323" i="9"/>
  <c r="CZ323" i="9"/>
  <c r="DA348" i="9"/>
  <c r="CZ348" i="9"/>
  <c r="CZ381" i="9"/>
  <c r="DA381" i="9"/>
  <c r="CZ309" i="9"/>
  <c r="DA309" i="9"/>
  <c r="CZ407" i="9"/>
  <c r="DA407" i="9"/>
  <c r="CZ493" i="9"/>
  <c r="DA493" i="9"/>
  <c r="DA341" i="9"/>
  <c r="CZ341" i="9"/>
  <c r="DA14" i="9"/>
  <c r="CZ14" i="9"/>
  <c r="CZ29" i="9"/>
  <c r="DA29" i="9"/>
  <c r="DA178" i="9"/>
  <c r="CZ178" i="9"/>
  <c r="CZ481" i="9"/>
  <c r="DA481" i="9"/>
  <c r="DA412" i="9"/>
  <c r="CZ412" i="9"/>
  <c r="DA327" i="9"/>
  <c r="CZ327" i="9"/>
  <c r="CZ149" i="9"/>
  <c r="DA149" i="9"/>
  <c r="DA55" i="9"/>
  <c r="CZ55" i="9"/>
  <c r="DA271" i="9"/>
  <c r="CZ271" i="9"/>
  <c r="CZ136" i="9"/>
  <c r="DA136" i="9"/>
  <c r="CZ247" i="9"/>
  <c r="DA247" i="9"/>
  <c r="CZ256" i="9"/>
  <c r="DA256" i="9"/>
  <c r="DA95" i="9"/>
  <c r="CZ95" i="9"/>
  <c r="CZ487" i="9"/>
  <c r="DA487" i="9"/>
  <c r="DA143" i="9"/>
  <c r="CZ143" i="9"/>
  <c r="CZ215" i="9"/>
  <c r="DA215" i="9"/>
  <c r="DA130" i="9"/>
  <c r="CZ130" i="9"/>
  <c r="CZ74" i="9"/>
  <c r="DA74" i="9"/>
  <c r="CZ291" i="9"/>
  <c r="DA291" i="9"/>
  <c r="DA345" i="9"/>
  <c r="CZ345" i="9"/>
  <c r="DA384" i="9"/>
  <c r="CZ384" i="9"/>
  <c r="DA209" i="9"/>
  <c r="CZ209" i="9"/>
  <c r="DA378" i="9"/>
  <c r="CZ378" i="9"/>
  <c r="CZ78" i="9"/>
  <c r="DA78" i="9"/>
  <c r="CZ409" i="9"/>
  <c r="DA409" i="9"/>
  <c r="CZ60" i="9"/>
  <c r="DA60" i="9"/>
  <c r="CZ216" i="9"/>
  <c r="DA216" i="9"/>
  <c r="CZ301" i="9"/>
  <c r="DA301" i="9"/>
  <c r="DA278" i="9"/>
  <c r="CZ278" i="9"/>
  <c r="CZ450" i="9"/>
  <c r="DA450" i="9"/>
  <c r="DA342" i="9"/>
  <c r="CZ342" i="9"/>
  <c r="DA496" i="9"/>
  <c r="CZ496" i="9"/>
  <c r="CZ465" i="9"/>
  <c r="DA465" i="9"/>
  <c r="CZ27" i="9"/>
  <c r="DA27" i="9"/>
  <c r="CZ12" i="9"/>
  <c r="DA12" i="9"/>
  <c r="CZ34" i="9"/>
  <c r="DA34" i="9"/>
  <c r="DA26" i="9"/>
  <c r="CZ26" i="9"/>
  <c r="CZ9" i="9"/>
  <c r="DA9" i="9"/>
  <c r="CZ483" i="9"/>
  <c r="DA483" i="9"/>
  <c r="CZ498" i="9"/>
  <c r="DA498" i="9"/>
  <c r="CZ321" i="9"/>
  <c r="DA321" i="9"/>
  <c r="DA207" i="9"/>
  <c r="CZ207" i="9"/>
  <c r="DA373" i="9"/>
  <c r="CZ373" i="9"/>
  <c r="CZ258" i="9"/>
  <c r="DA258" i="9"/>
  <c r="DA392" i="9"/>
  <c r="CZ392" i="9"/>
  <c r="CZ484" i="9"/>
  <c r="DA484" i="9"/>
  <c r="DA238" i="9"/>
  <c r="CZ238" i="9"/>
  <c r="CZ96" i="9"/>
  <c r="DA96" i="9"/>
  <c r="DA275" i="9"/>
  <c r="CZ275" i="9"/>
  <c r="CZ260" i="9"/>
  <c r="DA260" i="9"/>
  <c r="DA319" i="9"/>
  <c r="CZ319" i="9"/>
  <c r="DA254" i="9"/>
  <c r="CZ254" i="9"/>
  <c r="DA237" i="9"/>
  <c r="CZ237" i="9"/>
  <c r="DA90" i="9"/>
  <c r="CZ90" i="9"/>
  <c r="CZ292" i="9"/>
  <c r="DA292" i="9"/>
  <c r="DA459" i="9"/>
  <c r="CZ459" i="9"/>
  <c r="CZ310" i="9"/>
  <c r="DA310" i="9"/>
  <c r="CZ251" i="9"/>
  <c r="DA251" i="9"/>
  <c r="CZ364" i="9"/>
  <c r="DA364" i="9"/>
  <c r="CZ423" i="9"/>
  <c r="DA423" i="9"/>
  <c r="DA41" i="9"/>
  <c r="CZ41" i="9"/>
  <c r="CZ274" i="9"/>
  <c r="DA274" i="9"/>
  <c r="CZ287" i="9"/>
  <c r="DA287" i="9"/>
  <c r="DA116" i="9"/>
  <c r="CZ116" i="9"/>
  <c r="CZ171" i="9"/>
  <c r="DA171" i="9"/>
  <c r="CZ129" i="9"/>
  <c r="DA129" i="9"/>
  <c r="CZ379" i="9"/>
  <c r="DA379" i="9"/>
  <c r="CZ474" i="9"/>
  <c r="DA474" i="9"/>
  <c r="CZ212" i="9"/>
  <c r="DA212" i="9"/>
  <c r="DA227" i="9"/>
  <c r="CZ227" i="9"/>
  <c r="CZ326" i="9"/>
  <c r="DA326" i="9"/>
  <c r="CZ107" i="9"/>
  <c r="DA107" i="9"/>
  <c r="CZ132" i="9"/>
  <c r="DA132" i="9"/>
  <c r="CZ477" i="9"/>
  <c r="DA477" i="9"/>
  <c r="CZ93" i="9"/>
  <c r="DA93" i="9"/>
  <c r="DA190" i="9"/>
  <c r="CZ190" i="9"/>
  <c r="DA50" i="9"/>
  <c r="CZ50" i="9"/>
  <c r="CZ462" i="9"/>
  <c r="DA462" i="9"/>
  <c r="DA144" i="9"/>
  <c r="CZ144" i="9"/>
  <c r="CZ170" i="9"/>
  <c r="DA170" i="9"/>
  <c r="DA173" i="9"/>
  <c r="CZ173" i="9"/>
  <c r="CZ140" i="9"/>
  <c r="DA140" i="9"/>
  <c r="DA410" i="9"/>
  <c r="CZ410" i="9"/>
  <c r="CZ424" i="9"/>
  <c r="DA424" i="9"/>
  <c r="CZ390" i="9"/>
  <c r="DA390" i="9"/>
  <c r="CZ388" i="9"/>
  <c r="DA388" i="9"/>
  <c r="CZ344" i="9"/>
  <c r="DA344" i="9"/>
  <c r="DA263" i="9"/>
  <c r="CZ263" i="9"/>
  <c r="DA160" i="9"/>
  <c r="CZ160" i="9"/>
  <c r="CZ25" i="9"/>
  <c r="DA25" i="9"/>
  <c r="CZ503" i="9"/>
  <c r="DA503" i="9"/>
  <c r="CZ502" i="9"/>
  <c r="DA502" i="9"/>
  <c r="CZ435" i="9"/>
  <c r="DA435" i="9"/>
  <c r="DA239" i="9"/>
  <c r="CZ239" i="9"/>
  <c r="CZ223" i="9"/>
  <c r="DA223" i="9"/>
  <c r="CZ84" i="9"/>
  <c r="DA84" i="9"/>
  <c r="DA426" i="9"/>
  <c r="CZ426" i="9"/>
  <c r="DA224" i="9"/>
  <c r="CZ224" i="9"/>
  <c r="CZ112" i="9"/>
  <c r="DA112" i="9"/>
  <c r="DA59" i="9"/>
  <c r="CZ59" i="9"/>
  <c r="DA203" i="9"/>
  <c r="CZ203" i="9"/>
  <c r="DA102" i="9"/>
  <c r="CZ102" i="9"/>
  <c r="DA447" i="9"/>
  <c r="CZ447" i="9"/>
  <c r="CZ118" i="9"/>
  <c r="DA118" i="9"/>
  <c r="DA228" i="9"/>
  <c r="CZ228" i="9"/>
  <c r="CZ15" i="9"/>
  <c r="DA15" i="9"/>
  <c r="DA385" i="9"/>
  <c r="CZ385" i="9"/>
  <c r="DA402" i="9"/>
  <c r="CZ402" i="9"/>
  <c r="CZ146" i="9"/>
  <c r="DA146" i="9"/>
  <c r="DA253" i="9"/>
  <c r="CZ253" i="9"/>
  <c r="DA480" i="9"/>
  <c r="CZ480" i="9"/>
  <c r="DA262" i="9"/>
  <c r="CZ262" i="9"/>
  <c r="CZ316" i="9"/>
  <c r="DA316" i="9"/>
  <c r="CZ494" i="9"/>
  <c r="DA494" i="9"/>
  <c r="DA467" i="9"/>
  <c r="CZ467" i="9"/>
  <c r="DA421" i="9"/>
  <c r="CZ421" i="9"/>
  <c r="CZ188" i="9"/>
  <c r="DA188" i="9"/>
  <c r="CZ62" i="9"/>
  <c r="DA62" i="9"/>
  <c r="CZ79" i="9"/>
  <c r="DA79" i="9"/>
  <c r="DA186" i="9"/>
  <c r="CZ186" i="9"/>
  <c r="DA464" i="9"/>
  <c r="CZ464" i="9"/>
  <c r="CZ259" i="9"/>
  <c r="DA259" i="9"/>
  <c r="DA382" i="9"/>
  <c r="CZ382" i="9"/>
  <c r="DA210" i="9"/>
  <c r="CZ210" i="9"/>
  <c r="DA18" i="9"/>
  <c r="CZ18" i="9"/>
  <c r="DA52" i="9"/>
  <c r="CZ52" i="9"/>
  <c r="DA311" i="9"/>
  <c r="CZ311" i="9"/>
  <c r="CZ506" i="9"/>
  <c r="DA506" i="9"/>
  <c r="DA403" i="9"/>
  <c r="CZ403" i="9"/>
  <c r="DA94" i="9"/>
  <c r="CZ94" i="9"/>
  <c r="DA375" i="9"/>
  <c r="CZ375" i="9"/>
  <c r="DA443" i="9"/>
  <c r="CZ443" i="9"/>
  <c r="CZ439" i="9"/>
  <c r="DA439" i="9"/>
  <c r="CZ268" i="9"/>
  <c r="DA268" i="9"/>
  <c r="CZ194" i="9"/>
  <c r="DA194" i="9"/>
  <c r="DA191" i="9"/>
  <c r="CZ191" i="9"/>
  <c r="DA387" i="9"/>
  <c r="CZ387" i="9"/>
  <c r="CZ119" i="9"/>
  <c r="DA119" i="9"/>
  <c r="DA232" i="9"/>
  <c r="CZ232" i="9"/>
  <c r="DA290" i="9"/>
  <c r="CZ290" i="9"/>
  <c r="DA202" i="9"/>
  <c r="CZ202" i="9"/>
  <c r="CZ466" i="9"/>
  <c r="DA466" i="9"/>
  <c r="DA282" i="9"/>
  <c r="CZ282" i="9"/>
  <c r="CZ470" i="9"/>
  <c r="DA470" i="9"/>
  <c r="CZ168" i="9"/>
  <c r="DA168" i="9"/>
  <c r="DA325" i="9"/>
  <c r="CZ325" i="9"/>
  <c r="DA270" i="9"/>
  <c r="CZ270" i="9"/>
  <c r="DA307" i="9"/>
  <c r="CZ307" i="9"/>
  <c r="CZ471" i="9"/>
  <c r="DA471" i="9"/>
  <c r="DA174" i="9"/>
  <c r="CZ174" i="9"/>
  <c r="CZ475" i="9"/>
  <c r="DA475" i="9"/>
  <c r="CZ124" i="9"/>
  <c r="DA124" i="9"/>
  <c r="DA456" i="9"/>
  <c r="CZ456" i="9"/>
  <c r="CZ317" i="9"/>
  <c r="DA317" i="9"/>
  <c r="CZ20" i="9"/>
  <c r="DA20" i="9"/>
  <c r="CZ337" i="9"/>
  <c r="DA337" i="9"/>
  <c r="DA252" i="9"/>
  <c r="CZ252" i="9"/>
  <c r="CZ33" i="9"/>
  <c r="DA33" i="9"/>
  <c r="CZ30" i="9"/>
  <c r="DA30" i="9"/>
  <c r="DA19" i="9"/>
  <c r="CZ19" i="9"/>
  <c r="CZ32" i="9"/>
  <c r="DA32" i="9"/>
  <c r="CZ8" i="9"/>
  <c r="DA8" i="9"/>
</calcChain>
</file>

<file path=xl/sharedStrings.xml><?xml version="1.0" encoding="utf-8"?>
<sst xmlns="http://schemas.openxmlformats.org/spreadsheetml/2006/main" count="2281" uniqueCount="441">
  <si>
    <t>Razón Social:</t>
  </si>
  <si>
    <t>Fecha de Referencia:</t>
  </si>
  <si>
    <t>Contador</t>
  </si>
  <si>
    <t>Título del Puesto</t>
  </si>
  <si>
    <t>Área</t>
  </si>
  <si>
    <t>Departamento / Zona</t>
  </si>
  <si>
    <t>Responsable</t>
  </si>
  <si>
    <t>Observaciones (Opcional)</t>
  </si>
  <si>
    <t>Convenio de Aplicación</t>
  </si>
  <si>
    <t>Director/a General</t>
  </si>
  <si>
    <t>Área 1</t>
  </si>
  <si>
    <t>Departamento 1</t>
  </si>
  <si>
    <t>Área 2</t>
  </si>
  <si>
    <t>Departamento 2</t>
  </si>
  <si>
    <t>Área 3</t>
  </si>
  <si>
    <t>Departamento 3</t>
  </si>
  <si>
    <t>Área 4</t>
  </si>
  <si>
    <t>Departamento 4</t>
  </si>
  <si>
    <t>Área 5</t>
  </si>
  <si>
    <t>Departamento 5</t>
  </si>
  <si>
    <t>Área 6</t>
  </si>
  <si>
    <t>Departamento 6</t>
  </si>
  <si>
    <t>Número de posición</t>
  </si>
  <si>
    <t xml:space="preserve">A.1) POLIVALENCIA O DEFINICIÓN EXTENSA DE OBLIGACIONES </t>
  </si>
  <si>
    <t>Frecuencia</t>
  </si>
  <si>
    <t>Intensidad</t>
  </si>
  <si>
    <t xml:space="preserve">A.2.1) Posición y posturas forzadas </t>
  </si>
  <si>
    <t>A.2.2) Movimientos repetitivos</t>
  </si>
  <si>
    <t>A.2.3) Esfuerzo visual</t>
  </si>
  <si>
    <t>A.2.4) Esfuerzo auditivo</t>
  </si>
  <si>
    <t xml:space="preserve">A.2.5) Otros tipos de esfuerzo físico </t>
  </si>
  <si>
    <t xml:space="preserve">A.3) ESFUERZO MENTAL </t>
  </si>
  <si>
    <t xml:space="preserve">A.4) ESFUERZO EMOCIONAL </t>
  </si>
  <si>
    <t xml:space="preserve">A.5.1) Responsabilidad de organización y coordinación </t>
  </si>
  <si>
    <t>A.5.2) Responsabilidad de supervisión de resultados y calidad</t>
  </si>
  <si>
    <t>A.6.1) Responsabilidad sobre el bienestar de las personas</t>
  </si>
  <si>
    <t>A.6.2) Responsabilidad económica</t>
  </si>
  <si>
    <t>A.6.3) Responsabilidad sobre información confidencial</t>
  </si>
  <si>
    <t>A.7) AUTONOMÍA</t>
  </si>
  <si>
    <t>A.8) OTROS</t>
  </si>
  <si>
    <t>B.1) ENSEÑANZA REGLADA</t>
  </si>
  <si>
    <t>C.1.1) Procedimientos, materiales, equipos y máquinas</t>
  </si>
  <si>
    <t>C.1.2) Competencias digitales</t>
  </si>
  <si>
    <t>C.1.3) Gestión de la diversidad</t>
  </si>
  <si>
    <t>C.1.4) Conocimiento o dominio de idioma extranjero</t>
  </si>
  <si>
    <t>C.1.5) Formación no reglada</t>
  </si>
  <si>
    <t>C.1.6) Experiencia</t>
  </si>
  <si>
    <t>C.1.7) Actualización de conocimientos</t>
  </si>
  <si>
    <t xml:space="preserve">C.2.1) Destreza </t>
  </si>
  <si>
    <t xml:space="preserve">C.2.2) Minuciosidad </t>
  </si>
  <si>
    <t>C.2.3) Aptitudes sensoriales</t>
  </si>
  <si>
    <t xml:space="preserve">C.2.4) Capacidad para plantear ideas y soluciones </t>
  </si>
  <si>
    <t>C.3.1) Capacidad comunicativa</t>
  </si>
  <si>
    <t>C.3.2) Capacidad emocional</t>
  </si>
  <si>
    <t>C.3.3) Capacidad de resolución de conflictos</t>
  </si>
  <si>
    <t>C.4) OTROS</t>
  </si>
  <si>
    <t>Probabilidad</t>
  </si>
  <si>
    <t>Severidad</t>
  </si>
  <si>
    <t xml:space="preserve">D.1.1) Condiciones físicas </t>
  </si>
  <si>
    <t>D.1.2) Condiciones psicosociales</t>
  </si>
  <si>
    <t>D.2.1) Horarios, descansos y vacaciones</t>
  </si>
  <si>
    <t xml:space="preserve">D.2.2) Desplazamientos y viajes </t>
  </si>
  <si>
    <t>D.3) OTROS</t>
  </si>
  <si>
    <t>Más del 60% de la jornada semanal</t>
  </si>
  <si>
    <t>FUERTE</t>
  </si>
  <si>
    <t>Entre el 30 y el 60% de la jornada semanal</t>
  </si>
  <si>
    <t>DÉBIL</t>
  </si>
  <si>
    <t>No relevante</t>
  </si>
  <si>
    <t>POCO PROBABLE</t>
  </si>
  <si>
    <t>MUY GRAVE</t>
  </si>
  <si>
    <t>MODERADO</t>
  </si>
  <si>
    <t>PROBABLE</t>
  </si>
  <si>
    <t>GRAVE</t>
  </si>
  <si>
    <t>Hasta el 30% de la jornada semanal</t>
  </si>
  <si>
    <t>MUY PROBABLE</t>
  </si>
  <si>
    <t>POCO GRAVE</t>
  </si>
  <si>
    <t/>
  </si>
  <si>
    <t>Elegir</t>
  </si>
  <si>
    <t>Agrupación</t>
  </si>
  <si>
    <t>Puesto + Puntos</t>
  </si>
  <si>
    <t>VALORACIÓN DEL PUESTO</t>
  </si>
  <si>
    <t>Género</t>
  </si>
  <si>
    <t>Nivel.F1</t>
  </si>
  <si>
    <t>Nivel.F2</t>
  </si>
  <si>
    <t>Nivel.F3</t>
  </si>
  <si>
    <t>Nivel.F4</t>
  </si>
  <si>
    <t>Nivel.F5</t>
  </si>
  <si>
    <t>Nivel.F6</t>
  </si>
  <si>
    <t>Nivel.F7</t>
  </si>
  <si>
    <t>Nivel.F8</t>
  </si>
  <si>
    <t>Nivel.F9</t>
  </si>
  <si>
    <t>Nivel.F10</t>
  </si>
  <si>
    <t>Nivel.F11</t>
  </si>
  <si>
    <t>Nivel.F12</t>
  </si>
  <si>
    <t>Nivel.F13</t>
  </si>
  <si>
    <t>Nivel.F14</t>
  </si>
  <si>
    <t>Nivel.F15</t>
  </si>
  <si>
    <t>Nivel.F16</t>
  </si>
  <si>
    <t>Nivel.F17</t>
  </si>
  <si>
    <t>Nivel.F18</t>
  </si>
  <si>
    <t>Nivel.F19</t>
  </si>
  <si>
    <t>Nivel.F20</t>
  </si>
  <si>
    <t>Nivel.F21</t>
  </si>
  <si>
    <t>Nivel.F22</t>
  </si>
  <si>
    <t>Nivel.F23</t>
  </si>
  <si>
    <t>Nivel.F24</t>
  </si>
  <si>
    <t>Nivel.F25</t>
  </si>
  <si>
    <t>Nivel.F26</t>
  </si>
  <si>
    <t>Nivel.F27</t>
  </si>
  <si>
    <t>Nivel.F28</t>
  </si>
  <si>
    <t>Nivel.F29</t>
  </si>
  <si>
    <t>Nivel.F30</t>
  </si>
  <si>
    <t>Nivel.F31</t>
  </si>
  <si>
    <t>Nivel.F32</t>
  </si>
  <si>
    <t>Nivel.F33</t>
  </si>
  <si>
    <t>Nivel.F34</t>
  </si>
  <si>
    <t>Nivel.F35</t>
  </si>
  <si>
    <t>Nivel.F36</t>
  </si>
  <si>
    <t>Categoría</t>
  </si>
  <si>
    <t>FACTORES</t>
  </si>
  <si>
    <t>Subfactores</t>
  </si>
  <si>
    <t>Ejemplos</t>
  </si>
  <si>
    <t>Definición</t>
  </si>
  <si>
    <t>Niveles Subfactores</t>
  </si>
  <si>
    <t>Valoración</t>
  </si>
  <si>
    <t xml:space="preserve">A) NATURALEZA DE LAS FUNCIONES O TAREAS </t>
  </si>
  <si>
    <t>0. La utilización de este factor no es relevante para este puesto de trabajo</t>
  </si>
  <si>
    <t xml:space="preserve">A.2) ESFUERZO FÍSICO </t>
  </si>
  <si>
    <t xml:space="preserve">1. Muy bajo nivel de esfuerzo. </t>
  </si>
  <si>
    <t xml:space="preserve">3. Nivel moderado de esfuerzo. </t>
  </si>
  <si>
    <t>A.5) RESPONSABILIDAD DE ORGANIZACIÓN, COORDINACIÓN Y SUPERVISIÓN</t>
  </si>
  <si>
    <t xml:space="preserve">A.6) RESPONSABILIDADES FUNCIONALES </t>
  </si>
  <si>
    <t>B) CONDICIONES EDUCATIVAS</t>
  </si>
  <si>
    <t>C) CONDICIONES PROFESIONALES Y DE FORMACIÓN</t>
  </si>
  <si>
    <t xml:space="preserve">C.1) CONOCIMIENTOS Y COMPRENSIÓN </t>
  </si>
  <si>
    <t xml:space="preserve">C.2) APTITUDES </t>
  </si>
  <si>
    <t>C.3) HABILIDADES SOCIALES</t>
  </si>
  <si>
    <t>D) CONDICIONES LABORALES Y FACTORES ESTRICTAMENTE RELACIONADOS CON EL DESEMPEÑO</t>
  </si>
  <si>
    <t>D.1) ENTORNO</t>
  </si>
  <si>
    <t>1. Muy baja exposición a elementos generadores de riesgos físicos para la salud.</t>
  </si>
  <si>
    <t>2. Baja exposición a elementos generadores de riesgos físicos para la salud.</t>
  </si>
  <si>
    <t xml:space="preserve">3. Exposición moderada a elementos generadores de riesgos físicos para la salud. </t>
  </si>
  <si>
    <t>4. Alta exposición a elementos generadores de riesgos físicos para la salud.</t>
  </si>
  <si>
    <t>D.2) CONDICIONES ORGANIZATIVAS</t>
  </si>
  <si>
    <t>Total Plantilla Mujeres</t>
  </si>
  <si>
    <t>Celdas Formuladas ¡NO TOCAR!</t>
  </si>
  <si>
    <t>Factor 1</t>
  </si>
  <si>
    <t>Total Plantilla Hombres</t>
  </si>
  <si>
    <t>Factor 2</t>
  </si>
  <si>
    <t>Factor 3</t>
  </si>
  <si>
    <t>Factor 4</t>
  </si>
  <si>
    <t>Factor 5</t>
  </si>
  <si>
    <t>Factor 6</t>
  </si>
  <si>
    <t>Factor 7</t>
  </si>
  <si>
    <t>Factor 8</t>
  </si>
  <si>
    <t>Factor 9</t>
  </si>
  <si>
    <t>Factor 10</t>
  </si>
  <si>
    <t>Factor 11</t>
  </si>
  <si>
    <t>Factor 12</t>
  </si>
  <si>
    <t>Factor 13</t>
  </si>
  <si>
    <t>Factor 14</t>
  </si>
  <si>
    <t>Factor 15</t>
  </si>
  <si>
    <t>Factor 16</t>
  </si>
  <si>
    <t>Factor 17</t>
  </si>
  <si>
    <t>Factor 18</t>
  </si>
  <si>
    <t>Factor 19</t>
  </si>
  <si>
    <t>Factor 20</t>
  </si>
  <si>
    <t>Factor 21</t>
  </si>
  <si>
    <t>Factor 22</t>
  </si>
  <si>
    <t>Factor 23</t>
  </si>
  <si>
    <t>Factor 24</t>
  </si>
  <si>
    <t>Factor 25</t>
  </si>
  <si>
    <t>Factor 26</t>
  </si>
  <si>
    <t>Factor 27</t>
  </si>
  <si>
    <t>Factor 28</t>
  </si>
  <si>
    <t>Factor 29</t>
  </si>
  <si>
    <t>Factor 30</t>
  </si>
  <si>
    <t>Factor 31</t>
  </si>
  <si>
    <t>Factor 32</t>
  </si>
  <si>
    <t>Factor 33</t>
  </si>
  <si>
    <t>Factor 34</t>
  </si>
  <si>
    <t>Factor 35</t>
  </si>
  <si>
    <t>Factor 36</t>
  </si>
  <si>
    <t>Puntos</t>
  </si>
  <si>
    <t>Nº. de Mujeres</t>
  </si>
  <si>
    <t>Nº. de Hombres</t>
  </si>
  <si>
    <t>Puntos Hombres</t>
  </si>
  <si>
    <t>Puntos Mujeres</t>
  </si>
  <si>
    <t>Categorización</t>
  </si>
  <si>
    <t>Puntos Hombre</t>
  </si>
  <si>
    <t>Puntos Mujer</t>
  </si>
  <si>
    <t>Agrupación 10</t>
  </si>
  <si>
    <t>Agrupación 9</t>
  </si>
  <si>
    <t>Agrupación 8</t>
  </si>
  <si>
    <t>Agrupación 7</t>
  </si>
  <si>
    <t>Agrupación 6</t>
  </si>
  <si>
    <t>Agrupación 5</t>
  </si>
  <si>
    <t>Agrupación 4</t>
  </si>
  <si>
    <t>Agrupación 3</t>
  </si>
  <si>
    <t>Agrupación 2</t>
  </si>
  <si>
    <t>Agrupación 1</t>
  </si>
  <si>
    <t>Contador M</t>
  </si>
  <si>
    <t>Contador F</t>
  </si>
  <si>
    <t>Diferencia</t>
  </si>
  <si>
    <t>Puntos MASCULINO</t>
  </si>
  <si>
    <t>Puntos FEMENINO</t>
  </si>
  <si>
    <t>Ratio Puntos Hombres</t>
  </si>
  <si>
    <t>Ratio Puntos Mujeres</t>
  </si>
  <si>
    <t>D. 3) OTROS</t>
  </si>
  <si>
    <t>Sum of VALORACIÓN DEL PUESTO</t>
  </si>
  <si>
    <t>Puesto:</t>
  </si>
  <si>
    <t>PUNTOS</t>
  </si>
  <si>
    <t>Numero de Mujeres</t>
  </si>
  <si>
    <t>Numero de Hombres</t>
  </si>
  <si>
    <t>Total Plantilla</t>
  </si>
  <si>
    <t xml:space="preserve">5. POLIVALENCIA O DEFINICIÓN EXTENSA DE OBLIGACIONES </t>
  </si>
  <si>
    <t>Movimientos repetitivos</t>
  </si>
  <si>
    <t xml:space="preserve">Otros tipos de esfuerzo físico </t>
  </si>
  <si>
    <t xml:space="preserve">9. ESFUERZO MENTAL </t>
  </si>
  <si>
    <t xml:space="preserve">10. ESFUERZO VISUAL </t>
  </si>
  <si>
    <t xml:space="preserve">11. ESFUERZO AUDITIVO </t>
  </si>
  <si>
    <t xml:space="preserve">12. ESFUERZO EMOCIONAL </t>
  </si>
  <si>
    <t xml:space="preserve">Responsabilidad de organización y coordinación </t>
  </si>
  <si>
    <t>Responsabilidad de supervisión de resultados y calidad</t>
  </si>
  <si>
    <t>Responsabilidad sobre el bienestar de las personas</t>
  </si>
  <si>
    <t>Responsabilidad económica</t>
  </si>
  <si>
    <t>Responsabilidad sobre información confidencial</t>
  </si>
  <si>
    <t>15. AUTONOMÍA</t>
  </si>
  <si>
    <t>OTROS</t>
  </si>
  <si>
    <t>B) ENSEÑANZA REGLADA</t>
  </si>
  <si>
    <t>Equipos y Máquinas</t>
  </si>
  <si>
    <t>Lectura y comprensión</t>
  </si>
  <si>
    <t>Competencias digitales</t>
  </si>
  <si>
    <t>Otras culturas</t>
  </si>
  <si>
    <t>Conocimiento o dominio de idioma extranjero</t>
  </si>
  <si>
    <t>Formación no reglada</t>
  </si>
  <si>
    <t>Experiencia</t>
  </si>
  <si>
    <t>Actualización de conocimientos</t>
  </si>
  <si>
    <t xml:space="preserve">Destreza </t>
  </si>
  <si>
    <t xml:space="preserve">Minuciosidad </t>
  </si>
  <si>
    <t>Aptitudes sensoriales</t>
  </si>
  <si>
    <t xml:space="preserve">Capacidad para plantear soluciones </t>
  </si>
  <si>
    <t xml:space="preserve">Creatividad </t>
  </si>
  <si>
    <t>Capacidad comunicativa</t>
  </si>
  <si>
    <t>Capacidad emocional</t>
  </si>
  <si>
    <t>Capacidad de resolución de conflictos</t>
  </si>
  <si>
    <t xml:space="preserve">Condiciones físicas </t>
  </si>
  <si>
    <t>Condiciones psicosociales</t>
  </si>
  <si>
    <t>Horarios, descansos y vacaciones</t>
  </si>
  <si>
    <t xml:space="preserve">Desplazamientos y viajes </t>
  </si>
  <si>
    <t>Lista Niveles</t>
  </si>
  <si>
    <t>Lista Factores</t>
  </si>
  <si>
    <t>Nivelación Puntos</t>
  </si>
  <si>
    <t>Agrupaciones</t>
  </si>
  <si>
    <t>Puntuación</t>
  </si>
  <si>
    <t>Puntos Máximos</t>
  </si>
  <si>
    <t>CATEGORÍA</t>
  </si>
  <si>
    <t>PESO (%) - propuesta DGT</t>
  </si>
  <si>
    <t>GRUPO</t>
  </si>
  <si>
    <t>PESO DENTRO DE CATEGORÍA (%)</t>
  </si>
  <si>
    <t>FACTOR</t>
  </si>
  <si>
    <t>PESO DENTRO DE GRUPO (%)</t>
  </si>
  <si>
    <t>SUBFACTOR</t>
  </si>
  <si>
    <t>PESO DENTRO DEL FACTOR (%)</t>
  </si>
  <si>
    <t>Ref</t>
  </si>
  <si>
    <t>POLIVALENCIA</t>
  </si>
  <si>
    <t>TOTAL A1</t>
  </si>
  <si>
    <t>Factores/Sub-factores</t>
  </si>
  <si>
    <t>Ponderación</t>
  </si>
  <si>
    <t>Multiplicador</t>
  </si>
  <si>
    <t>Nivel Factores</t>
  </si>
  <si>
    <t>ESFUERZOS</t>
  </si>
  <si>
    <t>TOTAL 8</t>
  </si>
  <si>
    <t>TOTAL A2</t>
  </si>
  <si>
    <t>A.3) RESPONSABILIDAD Y AUTONOMÍA</t>
  </si>
  <si>
    <t>TOTAL 13</t>
  </si>
  <si>
    <t>TOTAL 14</t>
  </si>
  <si>
    <t>TOTAL A3</t>
  </si>
  <si>
    <t>TOTAL A = A1+A2+A3+A4</t>
  </si>
  <si>
    <t>ENSEÑANZA REGLADA</t>
  </si>
  <si>
    <t>TOTAL B</t>
  </si>
  <si>
    <t>CONOCIMIENTOS Y COMPRENSIÓN</t>
  </si>
  <si>
    <t>TOTAL C1</t>
  </si>
  <si>
    <t>APTITUDES Y HABILIDADES SOCIALES</t>
  </si>
  <si>
    <t>TOTAL 6</t>
  </si>
  <si>
    <t>TOTAL 7</t>
  </si>
  <si>
    <t>TOTAL C2</t>
  </si>
  <si>
    <t>TOTAL C = C1+C2+C3</t>
  </si>
  <si>
    <t>ENTORNO</t>
  </si>
  <si>
    <t>TOTAL 1</t>
  </si>
  <si>
    <t>CONDICIONES ORGANIZATIVAS</t>
  </si>
  <si>
    <t>TOTAL 2</t>
  </si>
  <si>
    <t>TOTAL D = D1+D2+D3</t>
  </si>
  <si>
    <t>TOTAL A+B+C+D</t>
  </si>
  <si>
    <t>Centro de trabajo</t>
  </si>
  <si>
    <t>DE VEZ EN CUANDO (hasta el 30% de la jornada semanal)</t>
  </si>
  <si>
    <t>NORMALMENTE (más del 30 y hasta el 60% de la jornada semanal)</t>
  </si>
  <si>
    <t>SIEMPRE O CASI SIEMPRE (más del 60% de la jornada semanal)</t>
  </si>
  <si>
    <t>Número de puesto</t>
  </si>
  <si>
    <t xml:space="preserve">A.2.1) Posición continuada y posturas forzadas </t>
  </si>
  <si>
    <t>Feminizada</t>
  </si>
  <si>
    <t>Oficina 1</t>
  </si>
  <si>
    <t>Oficina 2</t>
  </si>
  <si>
    <t>Oficina 3</t>
  </si>
  <si>
    <t>Oficina 4</t>
  </si>
  <si>
    <t>Oficina 5</t>
  </si>
  <si>
    <t>Oficina 6</t>
  </si>
  <si>
    <t xml:space="preserve">A) NATURALEZA
DE LAS FUNCIONES O TAREAS </t>
  </si>
  <si>
    <t>TOTAL</t>
  </si>
  <si>
    <t>Porcentaje de mujeres en el puesto de trabajo</t>
  </si>
  <si>
    <t>Refleja la frecuencia de realización de movimientos repetitivos o continuos durante la ejecución del trabajo</t>
  </si>
  <si>
    <t xml:space="preserve">2. Es responsable de organizar o coordinar el trabajo diario de otras personas, bajo la dirección de otra persona. </t>
  </si>
  <si>
    <t>Mide la responsabilidad sobre los resultados y la calidad del trabajo propio y de otras personas.</t>
  </si>
  <si>
    <t xml:space="preserve">Evalúa la responsabilidad del cuidado, el desarrollo intelectual y emocional, la salud, la seguridad y el bienestar físico, mental y social de las personas. </t>
  </si>
  <si>
    <t xml:space="preserve">Evalúa el alcance de la responsabilidad sobre el dinero, presupuestos y administración económica, así como sobre máquinas, aparatos, edificios, entorno o recursos materiales. </t>
  </si>
  <si>
    <t xml:space="preserve">Mide el nivel mínimo de formación convencional que el puesto de trabajo exige para su ocupación. </t>
  </si>
  <si>
    <t>Evalúa los conocimientos que son necesarios para desempeñar el puesto de trabajo y que pueden ser adquiridos y acreditados mediante enseñanzas que no conducen a la obtención de un título con valor oficial de los recogidos en el factor B.1) Enseñanza reglada</t>
  </si>
  <si>
    <t>Mide los requerimientos del puesto de trabajo relativos a la necesidad de mantener al día los conocimientos necesarios para desempeñar sus funciones</t>
  </si>
  <si>
    <t xml:space="preserve">Evalúa el recurso a la precisión y la velocidad y el nivel de coordinación, tanto en manos y dedos como en otras partes del cuerpo para el desempeño del trabajo. </t>
  </si>
  <si>
    <t>Evalúa la atención al detalle en el desempeño del trabajo, así como la capacidad para discernir entre aquellos detalles relevantes para la prestación de los servicios de aquellos que no lo son</t>
  </si>
  <si>
    <t>Evalúa el uso de las aptitudes sensoriales (vista, oído, olfato, gusto, tacto) para el desempeño del trabajo, midiendo la intensidad en cada caso.</t>
  </si>
  <si>
    <t>2. El puesto requiere un uso moderado de aptitudes sensoriales</t>
  </si>
  <si>
    <t>1. El puesto requiere un uso limitado de aptitudes sensoriales</t>
  </si>
  <si>
    <t>3. El puesto requiere un uso notable de aptitudes sensoriales</t>
  </si>
  <si>
    <t>Mide la complejidad y heterogeneidad de las situaciones o los problemas que surgen en el puesto de trabajo, así como la habilidad requerida para plantear o hallar sus soluciones</t>
  </si>
  <si>
    <t>1. El puesto requiere la capacidad de adaptación de soluciones existentes a las situaciones que se producen en el mismo</t>
  </si>
  <si>
    <t>2. El puesto requiere el planteamiento de soluciones específicas a las situaciones que se producen en el mismo a partir de los conocimientos generales propios del sector de actividad</t>
  </si>
  <si>
    <t>3. El puesto requiere el planteamiento de soluciones específicas a las situaciones que se producen en el mismo que no se derivan de los conocimientos generales propios del sector de actividad</t>
  </si>
  <si>
    <t>Evalúa las habilidades requeridas por el puesto de trabajo para transmitir información, instrucciones o conocimiento, tanto por la naturaleza y complejidad de la información como por las características de los interlocutores, que pudieran dificultar la actividad comunicativa o que pudieran requerir persuasión, consejo, inspiración, motivación o influencia</t>
  </si>
  <si>
    <t>1. Las tareas del puesto implican, incidentalmente, la realización de actividades comunicativas de carácter meramente informativo, dedicado a proporcionar o intercambiar información</t>
  </si>
  <si>
    <t>2. Las tareas del puesto implican la realización de actividades comunicativas, ya sea con personas que forman parte de la organización o con personas ajenas a la misma</t>
  </si>
  <si>
    <t>3. Las tareas del puesto implican la realización de actividades comunicativas de gran dificultad, ya sea por su contexto (por ejemplo, en discusiones o negociaciones técnicas o persuasivas), las personas a las que se dirige (niños o niñas, determinadas personas dependientes, etc.) o la complejidad de la información que se debe transmitir</t>
  </si>
  <si>
    <t>Este factor, en relación con las tareas del puesto de trabajo cuya ejecución depende de la respuesta de otras personas, mide la empatía o capacidad de percibir y comprender sus pensamientos, sentimientos y su estado emocional, y responder adecuadamente ante estos, adaptando la manera de interactuar con esas personas</t>
  </si>
  <si>
    <t>1. La ejecución de las tareas del puesto requiere ocasionalmente percibir, comprender y responder adecuadamente a los pensamientos, sentimientos y estado emocional de otras personas</t>
  </si>
  <si>
    <t>2. La ejecución de las tareas del puesto requiere frecuentemente percibir, comprender y responder adecuadamente a los pensamientos, sentimientos y estado emocional de otras personas</t>
  </si>
  <si>
    <t>3. La ejecución de las tareas del puesto requiere constantemente percibir, comprender y responder adecuadamente a los pensamientos, sentimientos y estado emocional de otras personas</t>
  </si>
  <si>
    <t>Evalúa los requerimientos del puesto de trabajo referidos a la intervención constructiva, ya sea en forma oral o escrita, en la resolución de conflictos o situaciones de tensión con personas tanto pertenecientes a la propia organización (superiores, personas subordinadas, compañeras y compañeros, etc.) como ajenas a la misma (clientela, proveedores, etc.)</t>
  </si>
  <si>
    <t>1. El puesto de trabajo requiere ocasionalmente la intervención constructiva en la resolución de conflictos o situaciones de tensión con otras personas</t>
  </si>
  <si>
    <t>2. El puesto de trabajo requiere frecuentemente la intervención constructiva en la resolución de conflictos o situaciones de tensión con otras personas</t>
  </si>
  <si>
    <t>3. El puesto de trabajo requiere constantemente la intervención constructiva en la resolución de conflictos o situaciones de tensión con otras personas</t>
  </si>
  <si>
    <t>Se incluyen los elementos generadores de riesgos materiales, ya sean físicos (procedentes de vibraciones, ruido, radiación, temperatura, humedad, etc.) o derivados de la presencia de agentes químicos (todo compuesto químico, en estado natural o producido, utilizado o vertido en una actividad laboral) o agentes biológicos (microorganismos susceptibles de causar cualquier tipo de infección, alergia o toxicidad)</t>
  </si>
  <si>
    <t>Valora la existencia de riesgos psicosociales, como el aislamiento físico o geográfico, los trabajos monótonos o repetitivos; las tareas que derivan con cierta probabilidad en problemas o conflictos, acoso (también sexual o por razón de sexo), estrés o ansiedad; los trabajos que conllevan trato con público, clientela, proveedores, compañeras o compañeros, etc. Se incluyen asimismo los riesgos psicosociales que emergen ante las nuevas formas de trabajo, como el tecnoestrés o la fatiga informática</t>
  </si>
  <si>
    <t>Este factor valora la necesidad de adaptación a la realización de horarios de trabajo irregulares o inusuales (trabajo nocturno, trabajo a turnos) así como la afectación a las posibilidades de disposición del tiempo de descanso (trabajo en festivos o fines de semana, posibilidad de fijación de periodos vacacionales, disponibilidad horaria, conectividad digital permanente etc.)</t>
  </si>
  <si>
    <t>1. El puesto de trabajo se desarrolla en jornada partida o las necesidades organizativas o productivas de la empresa determinan los periodos de disfrute vacacional</t>
  </si>
  <si>
    <t>2. La jornada ordinaria asociada al puesto de trabajo requiere su desempeño en fines de semana o festivos, sin perjuicio de que puedan concurrir, además, los requerimientos del nivel 1</t>
  </si>
  <si>
    <t>3. La jornada de trabajo se realiza en horario nocturno o en turnos rotativos, sin perjuicio de que puedan concurrir, además, todos o algunos de los requerimientos de cualquiera de los niveles anteriores</t>
  </si>
  <si>
    <t>4. El puesto de trabajo requiere cierta disponibilidad horaria, sin perjuicio de que puedan concurrir, además, todos o algunos de los requerimientos de cualquiera de los niveles anteriores</t>
  </si>
  <si>
    <t>5. El puesto de trabajo requiere conectividad digital permanente o disponibilidad horaria continua, incluso en fines de semana, festivos o periodos vacacionales, sin perjuicio de que puedan concurrir, además, todos o algunos de los requerimientos de cualquiera de los niveles anteriores</t>
  </si>
  <si>
    <t>Este factor valora la necesidad de realizar viajes, o desplazamientos fuera del centro de trabajo o entre centros de trabajo, así como su naturaleza y duración.</t>
  </si>
  <si>
    <t>1. El puesto requiere de forma ocasional la realización de desplazamientos fuera del centro de trabajo durante la jornada</t>
  </si>
  <si>
    <t>2. El puesto requiere habitualmente la realización de desplazamientos fuera del centro de trabajo durante la jornada</t>
  </si>
  <si>
    <t>3. La jornada ordinaria se desarrolla en distintos centros de trabajo, requiriendo el desplazamiento entre estos, o bien requiere viajes sin pernoctación que suponen un alargamiento de la jornada diaria</t>
  </si>
  <si>
    <t>4. El puesto de trabajo requiere la realización de hasta un viaje mensual con pernoctación fuera del domicilio habitual de la persona trabajadora</t>
  </si>
  <si>
    <t>5. El puesto de trabajo requiere la realización de más de un viaje mensual con pernoctación fuera del domicilio habitual de la persona trabajadora</t>
  </si>
  <si>
    <t>5. Muy alta exposición a elementos generadores de riesgos físicos para la salud</t>
  </si>
  <si>
    <t>1. El puesto de trabajo requiere una atención minuciosa limitada, entendida como la manipulación de objetos pequeños o la observación de detalles globales</t>
  </si>
  <si>
    <t>2. El puesto requiere una atención minuciosa moderada, entendida como la manipulación de objetos muy pequeños o la observación de detalles pequeños</t>
  </si>
  <si>
    <t>3. El puesto requiere una atención minuciosa notable, entendida como la manipulación de objetos diminutos o la observación de detalles extremadamente pequeños</t>
  </si>
  <si>
    <t>3. El puesto de trabajo requiere velocidad, coordinación y precisión en el movimiento de manos, dedos u otras partes del cuerpo</t>
  </si>
  <si>
    <t>2. El puesto de trabajo requiere coordinación y precisión en el movimiento de manos, dedos u otras partes del cuerpo</t>
  </si>
  <si>
    <t>1. El puesto de trabajo requiere la coordinación del movimiento de manos, dedos u otras partes del cuerpo</t>
  </si>
  <si>
    <t>1. El entorno de trabajo de este puesto es estable, aunque requiere ocasionalmente el aprendizaje de nuevas soluciones, métodos o procedimientos</t>
  </si>
  <si>
    <t>2. El entorno de trabajo de este puesto experimenta cambios de manera usual. Requiere con frecuencia el aprendizaje de nuevas soluciones, métodos o procedimientos</t>
  </si>
  <si>
    <t>3. El entorno de trabajo de este puesto está sometido a cambios constantes. Requiere de forma continua el aprendizaje de nuevas soluciones, métodos o procedimientos, así como información actualizada de los conocimientos o el estado de la técnica en el concreto sector de actividad de la organización</t>
  </si>
  <si>
    <t>Expresa el tiempo de experiencia o práctica profesional previa requerido para desempeñar el puesto de trabajo</t>
  </si>
  <si>
    <t>1. El desempeño del puesto requiere una experiencia o práctica profesional previa de hasta tres meses</t>
  </si>
  <si>
    <t>2. El desempeño del puesto requiere una experiencia o práctica profesional previa de entre tres meses y un año</t>
  </si>
  <si>
    <t>3. El desempeño del puesto requiere una experiencia o práctica profesional previa de entre uno y tres años</t>
  </si>
  <si>
    <t>4. El desempeño del puesto requiere una experiencia o práctica profesional previa de entre tres y cinco años</t>
  </si>
  <si>
    <t>5. El desempeño del puesto requiere una experiencia o práctica profesional previa de más de cinco años</t>
  </si>
  <si>
    <t>1. El desempeño del puesto de trabajo requiere hasta 30h de formación no reglada</t>
  </si>
  <si>
    <t>2. El desempeño del puesto de trabajo requiere entre 30h y 60h de formación no reglada</t>
  </si>
  <si>
    <t>3. El desempeño del puesto de trabajo requiere más de 60h de formación no reglada</t>
  </si>
  <si>
    <t>5. El puesto requiere el conocimiento avanzado de dos o más idiomas extranjeros</t>
  </si>
  <si>
    <t>4. El puesto requiere el conocimiento medio de dos o más idiomas extranjeros o avanzado de un idioma extranjero</t>
  </si>
  <si>
    <t>3. El puesto requiere el conocimiento medio de un idioma extranjero</t>
  </si>
  <si>
    <t>2. El puesto requiere el conocimiento básico de dos o más idiomas extranjero</t>
  </si>
  <si>
    <t>1. El puesto requiere el conocimiento básico de un idioma extranjero</t>
  </si>
  <si>
    <t>Mide el nivel de conocimientos y el número de idiomas extranjeros que son necesarios para desarrollar las funciones del puesto de trabajo</t>
  </si>
  <si>
    <t>3. El puesto conlleva la interacción constante con personas de diferente edad, cultura, etnia o raza, expresión o identidad de género, orientación sexual o personas con discapacidad, y requiere un conocimiento y comprensión profundos de las manifestaciones y cualidades de la diversidad humana</t>
  </si>
  <si>
    <t>2. El puesto conlleva la interacción frecuente con personas de diferente edad, cultura, etnia o raza, expresión o identidad de género, orientación sexual o personas con discapacidad, y su desempeño se beneficia del conocimiento y comprensión de las manifestaciones y cualidades de la diversidad humana</t>
  </si>
  <si>
    <t>1. El puesto conlleva la interacción ocasional con personas de diferente edad, cultura, etnia o raza, expresión o identidad de género, orientación sexual o personas con discapacidad.</t>
  </si>
  <si>
    <t>Mide el conocimiento requerido por el puesto de trabajo para interactuar adecuadamente con personas de diferente edad, cultura, etnia o raza, expresión o identidad de género, orientación sexual o personas con discapacidad</t>
  </si>
  <si>
    <t>Mide los requerimientos del puesto de trabajo relativos al uso de las tecnologías de la información y la comunicación, así como los conocimientos informáticos necesarios para desarrollar las tareas propias del mismo y alcanzar los objetivos marcados</t>
  </si>
  <si>
    <t>2. El puesto requiere conocimientos avanzados en manejo de software o aplicaciones de uso general u ofimática o conocimientos básicos en manejo de software o aplicaciones específicos del sector de actividad de la empresa</t>
  </si>
  <si>
    <t>3. El puesto requiere conocimientos avanzados en manejo de software o aplicaciones específicos del sector de actividad de la empresa</t>
  </si>
  <si>
    <t>1. El puesto requiere conocimientos básicos en manejo de software o aplicaciones de uso general u ofimática</t>
  </si>
  <si>
    <t>3. El puesto de trabajo requiere conocimientos avanzados de manejo, instalación, reparación o mantenimiento de herramientas y materiales de trabajo, equipos, máquinas y procedimientos específicos o propios del sector de actividad de la empresa</t>
  </si>
  <si>
    <t>2. El puesto de trabajo requiere conocimientos amplios o variados de manejo, instalación, reparación o mantenimiento de herramientas y materiales de trabajo, equipos, máquinas y procedimientos</t>
  </si>
  <si>
    <t>1. El puesto de trabajo requiere ciertos conocimientos básicos de manejo, instalación, reparación o mantenimiento de herramientas y materiales de trabajo, equipos, máquinas y procedimientos</t>
  </si>
  <si>
    <t>Evalúa la necesidad de entender, manejar y de realizar trabajo con las herramientas, el equipo y la maquinaria, así como de repararlos, realizar tareas de mantenimiento e instalarlos</t>
  </si>
  <si>
    <t>1. El puesto requiere educación primaria</t>
  </si>
  <si>
    <t>2. El puesto requiere educación secundaria obligatoria o grado básico de formación profesional</t>
  </si>
  <si>
    <t>3. El puesto requiere grado medio de formación profesional</t>
  </si>
  <si>
    <t>4. El puesto requiere bachillerato o grado superior de formación profesional</t>
  </si>
  <si>
    <t>5. El puesto requiere grado universitario o equivalente</t>
  </si>
  <si>
    <t>6. El puesto requiere máster universitario</t>
  </si>
  <si>
    <t>7. El puesto requiere doctorado</t>
  </si>
  <si>
    <t>En relación con la ejecución del trabajo y con la planificación y distribución en el tiempo de las tareas atribuidas, mide la existencia, o no, de procedimientos preestablecidos para el desarrollo de estas tareas o la concurrencia de un cierto grado de libertad, flexibilidad o iniciativa respecto al seguimiento de las instrucciones y directrices recibidas. La autonomía en el desarrollo de un puesto de trabajo no guarda relación con su ubicación en el organigrama de la empresa</t>
  </si>
  <si>
    <t>1. Existen instrucciones, directrices y protocolos estandarizados que determinan el desarrollo, planificación y distribución de las tareas propias del puesto de trabajo, aunque la persona ocupante del puesto puede decidir ocasionalmente sobre algunos de estos aspectos para una organización más eficiente de su propio trabajo</t>
  </si>
  <si>
    <t>2. Aunque existen instrucciones, directrices y protocolos que fijan, de manera general, el desarrollo, planificación y distribución de las tareas propias del puesto de trabajo, la persona que lo ocupa puede adaptar esas instrucciones, directrices y protocolos para una organización más eficiente de su propio trabajo</t>
  </si>
  <si>
    <t>3. No existen instrucciones, directrices y protocolos que determinen el desarrollo, planificación y distribución de las tareas propias del puesto de trabajo, que pueden ser complejas, variadas o no estandarizadas. Existe libertad y discreción en la toma de decisiones respecto de estos aspectos del trabajo</t>
  </si>
  <si>
    <t>Evalúa la responsabilidad derivada de las tareas del puesto que requieren trabajar con información y datos confidenciales. Ha de evaluarse tanto el tipo de información con que se trabaja, como las consecuencias para la empresa de su difusión o errores en su manejo en términos de perjuicio económico o de conflicto interno o externo</t>
  </si>
  <si>
    <t>1. El puesto de trabajo requiere un manejo ocasional, frecuente o continuado de información o datos de carácter confidencial, protegido o sensible, que puede tener un impacto limitado sobre la empresa</t>
  </si>
  <si>
    <t>2. El puesto de trabajo requiere un manejo ocasional de información o datos de carácter confidencial, protegido o sensible que puede tener un impacto notable sobre la empresa; o bien, requiere un manejo frecuente o continuado de esta información que puede tener un impacto moderado sobre la misma</t>
  </si>
  <si>
    <t>3. El puesto de trabajo requiere un manejo frecuente o continuado de información o datos de carácter confidencial, protegido o sensible que, puede tener un impacto notable sobre la empresa</t>
  </si>
  <si>
    <t>3. Las funciones del puesto que implican responsabilidad económica tienen una repercusión notable sobre el presupuesto, el entorno o los recursos de la organización</t>
  </si>
  <si>
    <t>2. Las funciones del puesto que implican responsabilidad económica tienen una repercusión moderada sobre el presupuesto, el entorno o los recursos de la organización</t>
  </si>
  <si>
    <t>1. Las funciones del puesto que implican responsabilidad económica tienen una repercusión limitada sobre el presupuesto, el entorno o los recursos de la organización</t>
  </si>
  <si>
    <t>1. Las funciones del puesto relacionadas con el bienestar de las personas pueden tener consecuencias limitadas sobre este bienestar</t>
  </si>
  <si>
    <t>2. Las funciones del puesto relacionadas con el bienestar de las personas pueden tener consecuencias moderadas sobre este bienestar</t>
  </si>
  <si>
    <t>3. Las funciones del puesto relacionadas con el bienestar de las personas pueden tener consecuencias notables sobre este bienestar</t>
  </si>
  <si>
    <t>1. Es responsable de los resultados y calidad de su propio trabajo, de manera que se le atribuyen los defectos que se puedan producir</t>
  </si>
  <si>
    <t>2. Es responsable de los resultados y la calidad del trabajo de un área de actividad de la organización, de manera que se le atribuya la responsabilidad sobre los defectos que se produzca en dicha área</t>
  </si>
  <si>
    <t>3. Es responsable de los resultados y la calidad del trabajo de toda la organización, de manera que se le atribuye la responsabilidad última sobre los defectos que se puedan producir en toda la organización</t>
  </si>
  <si>
    <t>Evalúa la responsabilidad atribuida al puesto de trabajo de forma directa o delegada relativa a la planificación, organización, dirección y coordinación de las tareas de otras personas, así como sobre la formación de otras personas</t>
  </si>
  <si>
    <t>1. Es responsable de la organización de las tareas que son asignadas al propio puesto de trabajo</t>
  </si>
  <si>
    <t>3. Dirige el trabajo diario del equipo a su cargo, o es responsable de la formación, tutorización o asesoramiento de sus miembros</t>
  </si>
  <si>
    <t>4. Programa, organiza o coordina las tareas de uno o varios equipos de acuerdo con la planificación a largo plazo de la empresa</t>
  </si>
  <si>
    <t>5. Es responsable de la planificación y organización a largo plazo de la actividad de la empresa o de alguna o algunas de sus principales áreas funcionales</t>
  </si>
  <si>
    <t>5. Muy alto nivel de esfuerzo</t>
  </si>
  <si>
    <t>4. Alto nivel de esfuerzo</t>
  </si>
  <si>
    <t>2. Bajo nivel de esfuerzo</t>
  </si>
  <si>
    <t>1. Muy bajo nivel de esfuerzo</t>
  </si>
  <si>
    <t>Refleja las exigencias del puesto ante las situaciones de estrés o presión derivadas de las relaciones interpersonales que implica el trabajo, incluyendo la necesidad tanto de ser flexible como de regular las propias emociones durante las interacciones que se realizan con otras personas</t>
  </si>
  <si>
    <t>Evalúa la duración y la frecuencia de las tareas que requieren una concentración mental intensa</t>
  </si>
  <si>
    <t>3. Nivel moderado de esfuerzo</t>
  </si>
  <si>
    <t>Valora el esfuerzo físico ocasionado al realizar actividades como: limpiar, fregar, movilizar personas, manipular cargas, levantar pesos, empujar algo, aplicar fuerza a alguna cosa, cavar, picar, girar una manivela, desplazarse a pie, realizar actividades manuales que exigen fuerza o resistencia, utilizar equipos de protección que causan incomodidad, etc. Considera la intensidad y la frecuencia con que se realiza el esfuerzo físico</t>
  </si>
  <si>
    <t>Mide la duración y la intensidad del esfuerzo auditivo requerido por el puesto de trabajo</t>
  </si>
  <si>
    <t>5. Muy alto nivel de esfuerzo.</t>
  </si>
  <si>
    <t>Refleja la frecuencia de posturas continuadas, como estar de pie, y de posiciones incómodas o forzadas</t>
  </si>
  <si>
    <t xml:space="preserve">Este factor, que busca visibilizar la totalidad de tareas atribuidas al puesto de trabajo, valora la versatilidad y los requerimientos en cuanto a capacidad de alternar entre funciones distintas o de distinta naturaleza, teniendo en cuenta tanto la heterogeneidad de estas tareas como la frecuencia con que se realizan. El número de funciones atribuidas a un puesto de trabajo, o el carácter heterogéneo de estas, no guarda relación con la ubicación del puesto en el organigrama de la empresa
</t>
  </si>
  <si>
    <t>1. El puesto de trabajo tiene atribuidas diversas tareas que se enmarcan en una única función</t>
  </si>
  <si>
    <t>2. Ocasionalmente se atribuyen al puesto de trabajo tareas que se enmarcan en una función distinta de la que se asume de manera ordinaria</t>
  </si>
  <si>
    <t>3. Frecuentemente se atribuyen al puesto de trabajo tareas que se enmarcan en una función distinta de la que se asume de manera ordinaria</t>
  </si>
  <si>
    <t>4. El puesto de trabajo requiere de forma ordinaria el desarrollo de dos funciones diferenciadas</t>
  </si>
  <si>
    <t>5. El puesto de trabajo requiere de forma ordinaria el desarrollo de tres o más funciones diferenciadas</t>
  </si>
  <si>
    <t>Evalúa los requerimientos del puesto de trabajo relativos a la realización de un esfuerzo visual continuado</t>
  </si>
  <si>
    <t>Etiquetas de columna</t>
  </si>
  <si>
    <t>Etiquetas de fila</t>
  </si>
  <si>
    <t>Total general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</si>
</sst>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
  </numFmts>
  <fonts count="40">
    <font>
      <sz val="11"/>
      <color theme="1"/>
      <name val="Calibri"/>
      <family val="2"/>
      <scheme val="minor"/>
    </font>
    <font>
      <sz val="8"/>
      <name val="Calibri"/>
      <family val="2"/>
    </font>
    <font>
      <b/>
      <i/>
      <sz val="10"/>
      <name val="Arial Narrow"/>
      <family val="2"/>
    </font>
    <font>
      <b/>
      <sz val="10"/>
      <name val="Arial Narrow"/>
      <family val="2"/>
    </font>
    <font>
      <sz val="10"/>
      <name val="Arial Narrow"/>
      <family val="2"/>
    </font>
    <font>
      <sz val="16"/>
      <color indexed="8"/>
      <name val="Calibri"/>
      <family val="2"/>
    </font>
    <font>
      <b/>
      <sz val="16"/>
      <color indexed="8"/>
      <name val="Calibri"/>
      <family val="2"/>
    </font>
    <font>
      <sz val="11"/>
      <color theme="1"/>
      <name val="Calibri"/>
      <family val="2"/>
      <scheme val="minor"/>
    </font>
    <font>
      <u/>
      <sz val="11"/>
      <color theme="10"/>
      <name val="Calibri"/>
      <family val="2"/>
      <scheme val="minor"/>
    </font>
    <font>
      <sz val="10"/>
      <color rgb="FF000000"/>
      <name val="Arial Narrow"/>
      <family val="2"/>
    </font>
    <font>
      <b/>
      <sz val="10"/>
      <color rgb="FFFA7D00"/>
      <name val="Calibri"/>
      <family val="2"/>
      <scheme val="minor"/>
    </font>
    <font>
      <b/>
      <sz val="18"/>
      <color theme="1"/>
      <name val="Calibri"/>
      <family val="2"/>
      <scheme val="minor"/>
    </font>
    <font>
      <b/>
      <sz val="14"/>
      <color theme="1"/>
      <name val="Calibri"/>
      <family val="2"/>
      <scheme val="minor"/>
    </font>
    <font>
      <sz val="11"/>
      <name val="Calibri"/>
      <family val="2"/>
      <scheme val="minor"/>
    </font>
    <font>
      <b/>
      <sz val="10"/>
      <color theme="1"/>
      <name val="Arial Narrow"/>
      <family val="2"/>
    </font>
    <font>
      <b/>
      <u/>
      <sz val="10"/>
      <color rgb="FF000000"/>
      <name val="Arial Narrow"/>
      <family val="2"/>
    </font>
    <font>
      <b/>
      <sz val="10"/>
      <color rgb="FF000000"/>
      <name val="Arial Narrow"/>
      <family val="2"/>
    </font>
    <font>
      <sz val="10"/>
      <color theme="1"/>
      <name val="Arial Narrow"/>
      <family val="2"/>
    </font>
    <font>
      <b/>
      <sz val="11"/>
      <color theme="1"/>
      <name val="Calibri"/>
      <family val="2"/>
      <scheme val="minor"/>
    </font>
    <font>
      <sz val="11"/>
      <color rgb="FFFF0000"/>
      <name val="Calibri"/>
      <family val="2"/>
      <scheme val="minor"/>
    </font>
    <font>
      <b/>
      <sz val="10"/>
      <color theme="0"/>
      <name val="Arial Narrow"/>
      <family val="2"/>
    </font>
    <font>
      <b/>
      <sz val="16"/>
      <color theme="1"/>
      <name val="Calibri"/>
      <family val="2"/>
      <scheme val="minor"/>
    </font>
    <font>
      <sz val="16"/>
      <color theme="1"/>
      <name val="Calibri"/>
      <family val="2"/>
      <scheme val="minor"/>
    </font>
    <font>
      <sz val="10"/>
      <color theme="1"/>
      <name val="Calibri"/>
      <family val="2"/>
      <scheme val="minor"/>
    </font>
    <font>
      <b/>
      <sz val="11"/>
      <name val="Calibri"/>
      <family val="2"/>
      <scheme val="minor"/>
    </font>
    <font>
      <sz val="8"/>
      <color theme="1"/>
      <name val="Calibri"/>
      <family val="2"/>
      <scheme val="minor"/>
    </font>
    <font>
      <sz val="8"/>
      <name val="Calibri"/>
      <family val="2"/>
      <scheme val="minor"/>
    </font>
    <font>
      <sz val="10"/>
      <name val="Calibri"/>
      <family val="2"/>
      <scheme val="minor"/>
    </font>
    <font>
      <b/>
      <sz val="16"/>
      <name val="Calibri"/>
      <family val="2"/>
      <scheme val="minor"/>
    </font>
    <font>
      <b/>
      <sz val="12"/>
      <name val="Calibri"/>
      <family val="2"/>
      <scheme val="minor"/>
    </font>
    <font>
      <b/>
      <sz val="10"/>
      <color theme="1"/>
      <name val="Calibri"/>
      <family val="2"/>
      <scheme val="minor"/>
    </font>
    <font>
      <b/>
      <sz val="11"/>
      <color theme="0"/>
      <name val="Calibri"/>
      <family val="2"/>
      <scheme val="minor"/>
    </font>
    <font>
      <sz val="48"/>
      <color theme="1"/>
      <name val="Calibri"/>
      <family val="2"/>
      <scheme val="minor"/>
    </font>
    <font>
      <b/>
      <sz val="12"/>
      <color theme="1"/>
      <name val="EYInterstate Light"/>
    </font>
    <font>
      <sz val="16"/>
      <color rgb="FFFF0000"/>
      <name val="Calibri"/>
      <family val="2"/>
      <scheme val="minor"/>
    </font>
    <font>
      <sz val="12"/>
      <name val="Calibri"/>
      <family val="2"/>
      <scheme val="minor"/>
    </font>
    <font>
      <b/>
      <sz val="10"/>
      <color theme="0"/>
      <name val="Calibri"/>
      <family val="2"/>
      <scheme val="minor"/>
    </font>
    <font>
      <sz val="14"/>
      <color theme="1"/>
      <name val="Calibri"/>
      <family val="2"/>
      <scheme val="minor"/>
    </font>
    <font>
      <b/>
      <u/>
      <sz val="11"/>
      <color rgb="FF000000"/>
      <name val="Calibri"/>
      <family val="2"/>
      <scheme val="minor"/>
    </font>
    <font>
      <sz val="11"/>
      <color rgb="FF000000"/>
      <name val="Calibri"/>
      <family val="2"/>
      <scheme val="minor"/>
    </font>
  </fonts>
  <fills count="19">
    <fill>
      <patternFill patternType="none"/>
    </fill>
    <fill>
      <patternFill patternType="gray125"/>
    </fill>
    <fill>
      <patternFill patternType="solid">
        <fgColor rgb="FFF2F2F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00B05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theme="2"/>
        <bgColor indexed="64"/>
      </patternFill>
    </fill>
    <fill>
      <patternFill patternType="solid">
        <fgColor rgb="FF70A6B5"/>
        <bgColor indexed="64"/>
      </patternFill>
    </fill>
    <fill>
      <patternFill patternType="solid">
        <fgColor rgb="FFFFE69B"/>
        <bgColor indexed="64"/>
      </patternFill>
    </fill>
    <fill>
      <patternFill patternType="solid">
        <fgColor rgb="FFFFD966"/>
        <bgColor indexed="64"/>
      </patternFill>
    </fill>
    <fill>
      <patternFill patternType="solid">
        <fgColor rgb="FFC484B0"/>
        <bgColor indexed="64"/>
      </patternFill>
    </fill>
  </fills>
  <borders count="60">
    <border>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10"/>
      </left>
      <right/>
      <top style="thin">
        <color indexed="10"/>
      </top>
      <bottom/>
      <diagonal/>
    </border>
    <border>
      <left style="thin">
        <color indexed="64"/>
      </left>
      <right/>
      <top/>
      <bottom/>
      <diagonal/>
    </border>
    <border>
      <left style="thin">
        <color indexed="8"/>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medium">
        <color rgb="FF7F7F7F"/>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medium">
        <color indexed="64"/>
      </left>
      <right style="medium">
        <color indexed="64"/>
      </right>
      <top style="medium">
        <color rgb="FF7F7F7F"/>
      </top>
      <bottom/>
      <diagonal/>
    </border>
  </borders>
  <cellStyleXfs count="3">
    <xf numFmtId="0" fontId="0" fillId="0" borderId="0"/>
    <xf numFmtId="0" fontId="8" fillId="0" borderId="0" applyNumberFormat="0" applyFill="0" applyBorder="0" applyAlignment="0" applyProtection="0"/>
    <xf numFmtId="9" fontId="7" fillId="0" borderId="0" applyFont="0" applyFill="0" applyBorder="0" applyAlignment="0" applyProtection="0"/>
  </cellStyleXfs>
  <cellXfs count="317">
    <xf numFmtId="0" fontId="0" fillId="0" borderId="0" xfId="0"/>
    <xf numFmtId="0" fontId="9" fillId="0" borderId="1" xfId="0" applyFont="1" applyBorder="1" applyAlignment="1">
      <alignment vertical="center" wrapText="1"/>
    </xf>
    <xf numFmtId="0" fontId="9" fillId="0" borderId="1" xfId="0" applyFont="1" applyBorder="1" applyAlignment="1">
      <alignment horizontal="right" vertical="center" wrapText="1"/>
    </xf>
    <xf numFmtId="0" fontId="10" fillId="2" borderId="1" xfId="0" applyFont="1" applyFill="1" applyBorder="1" applyAlignment="1">
      <alignment horizontal="right" vertical="center"/>
    </xf>
    <xf numFmtId="0" fontId="10"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9" fillId="3" borderId="1" xfId="0" applyFont="1" applyFill="1" applyBorder="1" applyAlignment="1">
      <alignment vertical="center" wrapText="1"/>
    </xf>
    <xf numFmtId="0" fontId="10" fillId="3" borderId="1" xfId="0" applyFont="1" applyFill="1" applyBorder="1" applyAlignment="1">
      <alignment horizontal="right" vertical="center" wrapText="1"/>
    </xf>
    <xf numFmtId="0" fontId="10" fillId="3" borderId="1" xfId="0" applyFont="1" applyFill="1" applyBorder="1" applyAlignment="1">
      <alignment vertical="center" wrapText="1"/>
    </xf>
    <xf numFmtId="0" fontId="0" fillId="0" borderId="0" xfId="0" applyAlignment="1">
      <alignment horizontal="center"/>
    </xf>
    <xf numFmtId="0" fontId="0" fillId="0" borderId="0" xfId="0" applyAlignment="1">
      <alignment horizontal="center" vertical="center"/>
    </xf>
    <xf numFmtId="9" fontId="9" fillId="0" borderId="1" xfId="0" applyNumberFormat="1" applyFont="1" applyBorder="1" applyAlignment="1">
      <alignment horizontal="right" vertical="center" wrapText="1"/>
    </xf>
    <xf numFmtId="0" fontId="10" fillId="2" borderId="53" xfId="0" applyFont="1" applyFill="1" applyBorder="1" applyAlignment="1">
      <alignment vertical="center" wrapText="1"/>
    </xf>
    <xf numFmtId="0" fontId="0" fillId="2" borderId="1" xfId="0" applyFill="1" applyBorder="1" applyAlignment="1">
      <alignment wrapText="1"/>
    </xf>
    <xf numFmtId="9" fontId="9" fillId="3" borderId="1" xfId="0" applyNumberFormat="1" applyFont="1" applyFill="1" applyBorder="1" applyAlignment="1">
      <alignment horizontal="right" vertical="center" wrapText="1"/>
    </xf>
    <xf numFmtId="164" fontId="0" fillId="0" borderId="0" xfId="0" applyNumberFormat="1" applyAlignment="1">
      <alignment horizontal="center"/>
    </xf>
    <xf numFmtId="0" fontId="11" fillId="0" borderId="0" xfId="0" applyFont="1"/>
    <xf numFmtId="0" fontId="12" fillId="4" borderId="2" xfId="0" applyFont="1" applyFill="1" applyBorder="1" applyAlignment="1">
      <alignment horizontal="center"/>
    </xf>
    <xf numFmtId="0" fontId="0" fillId="0" borderId="3" xfId="0" applyBorder="1" applyAlignment="1">
      <alignment horizontal="center"/>
    </xf>
    <xf numFmtId="164" fontId="7" fillId="0" borderId="4" xfId="2" applyNumberFormat="1" applyFont="1" applyBorder="1" applyAlignment="1">
      <alignment horizontal="center"/>
    </xf>
    <xf numFmtId="0" fontId="0" fillId="0" borderId="4" xfId="0" applyBorder="1" applyAlignment="1">
      <alignment horizontal="center"/>
    </xf>
    <xf numFmtId="0" fontId="0" fillId="0" borderId="4" xfId="0" applyBorder="1" applyAlignment="1">
      <alignment horizontal="center" vertical="center"/>
    </xf>
    <xf numFmtId="0" fontId="0" fillId="0" borderId="2" xfId="0" applyBorder="1" applyAlignment="1">
      <alignment horizontal="center"/>
    </xf>
    <xf numFmtId="0" fontId="0" fillId="0" borderId="5" xfId="0" applyBorder="1" applyAlignment="1">
      <alignment horizont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left" vertical="center"/>
    </xf>
    <xf numFmtId="0" fontId="0" fillId="0" borderId="6" xfId="0" applyBorder="1" applyAlignment="1">
      <alignment horizontal="left" vertical="center"/>
    </xf>
    <xf numFmtId="1" fontId="0" fillId="0" borderId="0" xfId="0" applyNumberFormat="1" applyAlignment="1">
      <alignment horizontal="center" vertical="center"/>
    </xf>
    <xf numFmtId="1" fontId="0" fillId="0" borderId="6" xfId="0" applyNumberFormat="1" applyBorder="1" applyAlignment="1">
      <alignment horizontal="center" vertical="center"/>
    </xf>
    <xf numFmtId="0" fontId="13" fillId="0" borderId="0" xfId="0" applyFont="1" applyAlignment="1">
      <alignment horizontal="center" vertical="center"/>
    </xf>
    <xf numFmtId="0" fontId="13" fillId="0" borderId="0" xfId="0" applyFont="1"/>
    <xf numFmtId="1" fontId="0" fillId="0" borderId="4" xfId="0" applyNumberFormat="1" applyBorder="1" applyAlignment="1">
      <alignment horizontal="center"/>
    </xf>
    <xf numFmtId="1" fontId="0" fillId="0" borderId="2" xfId="0" applyNumberFormat="1" applyBorder="1" applyAlignment="1">
      <alignment horizontal="center"/>
    </xf>
    <xf numFmtId="1" fontId="0" fillId="0" borderId="7" xfId="0" applyNumberFormat="1" applyBorder="1" applyAlignment="1">
      <alignment horizontal="center"/>
    </xf>
    <xf numFmtId="0" fontId="0" fillId="0" borderId="8" xfId="0" applyBorder="1" applyAlignment="1">
      <alignment horizontal="center" vertical="center"/>
    </xf>
    <xf numFmtId="1" fontId="0" fillId="0" borderId="2" xfId="0" applyNumberFormat="1" applyBorder="1" applyAlignment="1">
      <alignment horizontal="center" vertical="center"/>
    </xf>
    <xf numFmtId="1" fontId="0" fillId="0" borderId="9" xfId="0" applyNumberFormat="1" applyBorder="1" applyAlignment="1">
      <alignment horizontal="center" vertical="center"/>
    </xf>
    <xf numFmtId="1" fontId="0" fillId="0" borderId="10" xfId="0" applyNumberFormat="1" applyBorder="1" applyAlignment="1">
      <alignment horizontal="center" vertical="center"/>
    </xf>
    <xf numFmtId="1" fontId="0" fillId="0" borderId="11" xfId="0" applyNumberFormat="1" applyBorder="1" applyAlignment="1">
      <alignment horizontal="center" vertical="center"/>
    </xf>
    <xf numFmtId="0" fontId="14" fillId="5" borderId="12"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1" fontId="0" fillId="0" borderId="15" xfId="0" applyNumberFormat="1" applyBorder="1" applyAlignment="1">
      <alignment horizontal="center" vertical="center"/>
    </xf>
    <xf numFmtId="0" fontId="0" fillId="6" borderId="0" xfId="0" applyFill="1"/>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17" xfId="0" applyBorder="1"/>
    <xf numFmtId="0" fontId="0" fillId="0" borderId="16" xfId="0" applyBorder="1"/>
    <xf numFmtId="1" fontId="0" fillId="0" borderId="0" xfId="0" applyNumberFormat="1"/>
    <xf numFmtId="0" fontId="13" fillId="0" borderId="18" xfId="0" applyFont="1" applyBorder="1"/>
    <xf numFmtId="0" fontId="13" fillId="0" borderId="20" xfId="0" applyFont="1" applyBorder="1"/>
    <xf numFmtId="0" fontId="0" fillId="0" borderId="0" xfId="0" applyAlignment="1">
      <alignment horizontal="left"/>
    </xf>
    <xf numFmtId="0" fontId="0" fillId="0" borderId="0" xfId="0" pivotButton="1"/>
    <xf numFmtId="0" fontId="0" fillId="0" borderId="5" xfId="0" applyBorder="1"/>
    <xf numFmtId="0" fontId="0" fillId="0" borderId="7" xfId="0" applyBorder="1" applyAlignment="1">
      <alignment horizontal="center" vertical="center"/>
    </xf>
    <xf numFmtId="0" fontId="0" fillId="0" borderId="19" xfId="0" applyBorder="1"/>
    <xf numFmtId="1" fontId="0" fillId="0" borderId="0" xfId="0" applyNumberFormat="1" applyAlignment="1">
      <alignment horizontal="center"/>
    </xf>
    <xf numFmtId="4" fontId="0" fillId="0" borderId="0" xfId="0" applyNumberFormat="1"/>
    <xf numFmtId="0" fontId="13" fillId="0" borderId="0" xfId="0" quotePrefix="1" applyFont="1"/>
    <xf numFmtId="167" fontId="0" fillId="0" borderId="0" xfId="0" applyNumberFormat="1"/>
    <xf numFmtId="0" fontId="15" fillId="0" borderId="21" xfId="0" applyFont="1"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10" fillId="2" borderId="1" xfId="0" applyFont="1" applyFill="1" applyBorder="1" applyAlignment="1">
      <alignment vertical="center"/>
    </xf>
    <xf numFmtId="0" fontId="16" fillId="3" borderId="54" xfId="0" applyFont="1" applyFill="1" applyBorder="1" applyAlignment="1">
      <alignment vertical="center" wrapText="1"/>
    </xf>
    <xf numFmtId="0" fontId="9" fillId="3" borderId="55" xfId="0" applyFont="1" applyFill="1" applyBorder="1" applyAlignment="1">
      <alignment vertical="center" wrapText="1"/>
    </xf>
    <xf numFmtId="0" fontId="10" fillId="2" borderId="21" xfId="0" applyFont="1" applyFill="1" applyBorder="1" applyAlignment="1">
      <alignment vertical="center" wrapText="1"/>
    </xf>
    <xf numFmtId="0" fontId="17" fillId="0" borderId="1" xfId="0" applyFont="1" applyBorder="1" applyAlignment="1">
      <alignment vertical="center" wrapText="1"/>
    </xf>
    <xf numFmtId="0" fontId="16" fillId="0" borderId="21" xfId="0" applyFont="1" applyBorder="1" applyAlignment="1">
      <alignment vertical="center" wrapText="1"/>
    </xf>
    <xf numFmtId="9" fontId="9" fillId="0" borderId="1" xfId="0" applyNumberFormat="1" applyFont="1" applyBorder="1" applyAlignment="1">
      <alignment vertical="center" wrapText="1"/>
    </xf>
    <xf numFmtId="10" fontId="9" fillId="0" borderId="1" xfId="0" applyNumberFormat="1" applyFont="1" applyBorder="1" applyAlignment="1">
      <alignment horizontal="right" vertical="center" wrapText="1"/>
    </xf>
    <xf numFmtId="165" fontId="0" fillId="0" borderId="0" xfId="0" applyNumberFormat="1" applyAlignment="1">
      <alignment horizontal="center"/>
    </xf>
    <xf numFmtId="0" fontId="0" fillId="0" borderId="7" xfId="0" applyBorder="1" applyAlignment="1">
      <alignment horizontal="center"/>
    </xf>
    <xf numFmtId="3" fontId="0" fillId="0" borderId="0" xfId="0" applyNumberFormat="1"/>
    <xf numFmtId="0" fontId="0" fillId="0" borderId="0" xfId="0" applyAlignment="1">
      <alignment horizontal="center" vertical="center" wrapText="1"/>
    </xf>
    <xf numFmtId="0" fontId="8" fillId="7" borderId="0" xfId="1" applyFill="1" applyBorder="1" applyAlignment="1">
      <alignment horizontal="center" vertical="center"/>
    </xf>
    <xf numFmtId="0" fontId="14" fillId="5" borderId="22" xfId="0" applyFont="1" applyFill="1" applyBorder="1" applyAlignment="1">
      <alignment horizontal="center" vertical="center" wrapText="1"/>
    </xf>
    <xf numFmtId="0" fontId="14" fillId="0" borderId="0" xfId="0" applyFont="1" applyAlignment="1">
      <alignment horizontal="center" vertical="center" wrapText="1"/>
    </xf>
    <xf numFmtId="0" fontId="18" fillId="0" borderId="6" xfId="0" applyFont="1" applyBorder="1" applyAlignment="1">
      <alignment horizontal="center" vertical="center" wrapText="1"/>
    </xf>
    <xf numFmtId="0" fontId="19" fillId="0" borderId="0" xfId="0" applyFont="1"/>
    <xf numFmtId="3" fontId="0" fillId="0" borderId="0" xfId="0" applyNumberFormat="1" applyAlignment="1">
      <alignment horizontal="center" vertical="center"/>
    </xf>
    <xf numFmtId="0" fontId="14" fillId="5" borderId="6"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24" xfId="0" applyFont="1" applyBorder="1" applyAlignment="1">
      <alignment horizontal="center" vertical="center" wrapText="1"/>
    </xf>
    <xf numFmtId="0" fontId="23" fillId="0" borderId="13" xfId="0" applyFont="1" applyBorder="1" applyAlignment="1">
      <alignment horizontal="center" vertical="center" wrapText="1"/>
    </xf>
    <xf numFmtId="0" fontId="23" fillId="9" borderId="13" xfId="0" applyFont="1" applyFill="1" applyBorder="1" applyAlignment="1">
      <alignment horizontal="center" vertical="center" wrapText="1"/>
    </xf>
    <xf numFmtId="0" fontId="23" fillId="9" borderId="25" xfId="0" applyFont="1" applyFill="1" applyBorder="1" applyAlignment="1">
      <alignment horizontal="center" vertical="center" wrapText="1"/>
    </xf>
    <xf numFmtId="0" fontId="0" fillId="0" borderId="18" xfId="0" applyBorder="1" applyAlignment="1">
      <alignment horizontal="center" vertical="center"/>
    </xf>
    <xf numFmtId="164" fontId="7" fillId="0" borderId="20" xfId="2" applyNumberFormat="1" applyFont="1" applyBorder="1" applyAlignment="1">
      <alignment horizontal="center"/>
    </xf>
    <xf numFmtId="1" fontId="0" fillId="0" borderId="20" xfId="0" applyNumberFormat="1" applyBorder="1" applyAlignment="1">
      <alignment horizontal="center"/>
    </xf>
    <xf numFmtId="0" fontId="0" fillId="0" borderId="20" xfId="0" applyBorder="1" applyAlignment="1">
      <alignment horizontal="center" vertical="center"/>
    </xf>
    <xf numFmtId="0" fontId="0" fillId="0" borderId="20" xfId="0" applyBorder="1" applyAlignment="1">
      <alignment horizontal="center"/>
    </xf>
    <xf numFmtId="1" fontId="0" fillId="0" borderId="19" xfId="0" applyNumberFormat="1" applyBorder="1" applyAlignment="1">
      <alignment horizontal="center"/>
    </xf>
    <xf numFmtId="0" fontId="12" fillId="4" borderId="3" xfId="0" applyFont="1" applyFill="1" applyBorder="1" applyAlignment="1">
      <alignment horizontal="center" vertical="center"/>
    </xf>
    <xf numFmtId="0" fontId="12" fillId="4" borderId="4" xfId="0" applyFont="1" applyFill="1" applyBorder="1" applyAlignment="1">
      <alignment horizontal="center"/>
    </xf>
    <xf numFmtId="0" fontId="12" fillId="4" borderId="4" xfId="0" applyFont="1" applyFill="1" applyBorder="1" applyAlignment="1">
      <alignment horizontal="center" vertical="center"/>
    </xf>
    <xf numFmtId="0" fontId="13" fillId="0" borderId="4" xfId="0" applyFont="1" applyBorder="1"/>
    <xf numFmtId="1" fontId="0" fillId="0" borderId="4" xfId="0" applyNumberFormat="1" applyBorder="1"/>
    <xf numFmtId="0" fontId="0" fillId="0" borderId="4" xfId="0" applyBorder="1" applyAlignment="1">
      <alignment horizontal="left"/>
    </xf>
    <xf numFmtId="166" fontId="0" fillId="0" borderId="4" xfId="0" applyNumberFormat="1" applyBorder="1"/>
    <xf numFmtId="1" fontId="0" fillId="0" borderId="20" xfId="0" applyNumberFormat="1" applyBorder="1"/>
    <xf numFmtId="0" fontId="0" fillId="0" borderId="20" xfId="0" applyBorder="1" applyAlignment="1">
      <alignment horizontal="left"/>
    </xf>
    <xf numFmtId="0" fontId="24" fillId="0" borderId="26" xfId="0" applyFont="1" applyBorder="1" applyAlignment="1">
      <alignment horizontal="center"/>
    </xf>
    <xf numFmtId="0" fontId="24" fillId="0" borderId="27" xfId="0" applyFont="1" applyBorder="1" applyAlignment="1">
      <alignment horizontal="center"/>
    </xf>
    <xf numFmtId="0" fontId="18" fillId="0" borderId="27" xfId="0" applyFont="1" applyBorder="1" applyAlignment="1">
      <alignment horizontal="center"/>
    </xf>
    <xf numFmtId="0" fontId="18" fillId="0" borderId="23" xfId="0" applyFont="1" applyBorder="1" applyAlignment="1">
      <alignment horizontal="center"/>
    </xf>
    <xf numFmtId="0" fontId="18" fillId="0" borderId="26" xfId="0" applyFont="1" applyBorder="1" applyAlignment="1">
      <alignment horizontal="center"/>
    </xf>
    <xf numFmtId="0" fontId="18" fillId="0" borderId="23" xfId="0" applyFont="1" applyBorder="1"/>
    <xf numFmtId="0" fontId="0" fillId="0" borderId="4" xfId="0" applyBorder="1"/>
    <xf numFmtId="1" fontId="0" fillId="0" borderId="19" xfId="0" applyNumberFormat="1" applyBorder="1"/>
    <xf numFmtId="0" fontId="18" fillId="0" borderId="26" xfId="0" applyFont="1" applyBorder="1" applyAlignment="1">
      <alignment horizontal="center" vertical="center"/>
    </xf>
    <xf numFmtId="0" fontId="18" fillId="0" borderId="23" xfId="0" applyFont="1" applyBorder="1" applyAlignment="1">
      <alignment horizontal="center" vertical="center"/>
    </xf>
    <xf numFmtId="0" fontId="0" fillId="0" borderId="6" xfId="0" applyBorder="1" applyAlignment="1">
      <alignment horizontal="center" vertical="center" wrapText="1"/>
    </xf>
    <xf numFmtId="0" fontId="25" fillId="0" borderId="0" xfId="0" applyFont="1" applyAlignment="1">
      <alignment vertical="center"/>
    </xf>
    <xf numFmtId="0" fontId="26" fillId="0" borderId="0" xfId="0" applyFont="1" applyAlignment="1">
      <alignment vertical="center"/>
    </xf>
    <xf numFmtId="0" fontId="27" fillId="0" borderId="0" xfId="0" applyFont="1"/>
    <xf numFmtId="0" fontId="27" fillId="0" borderId="0" xfId="0" applyFont="1" applyAlignment="1">
      <alignment vertical="center"/>
    </xf>
    <xf numFmtId="0" fontId="14" fillId="5" borderId="56" xfId="0" applyFont="1" applyFill="1" applyBorder="1" applyAlignment="1">
      <alignment horizontal="center" vertical="center" wrapText="1"/>
    </xf>
    <xf numFmtId="1" fontId="0" fillId="0" borderId="6" xfId="0" applyNumberFormat="1" applyBorder="1" applyAlignment="1">
      <alignment horizontal="center" vertical="center" wrapText="1"/>
    </xf>
    <xf numFmtId="0" fontId="0" fillId="0" borderId="6" xfId="0" quotePrefix="1" applyBorder="1" applyAlignment="1">
      <alignment horizontal="center" wrapText="1"/>
    </xf>
    <xf numFmtId="0" fontId="18" fillId="0" borderId="0" xfId="0" applyFont="1"/>
    <xf numFmtId="0" fontId="0" fillId="0" borderId="3" xfId="0" applyBorder="1" applyAlignment="1">
      <alignment horizontal="left" vertical="center"/>
    </xf>
    <xf numFmtId="0" fontId="0" fillId="0" borderId="2" xfId="0" applyBorder="1" applyAlignment="1">
      <alignment horizontal="left" vertical="center"/>
    </xf>
    <xf numFmtId="165" fontId="0" fillId="0" borderId="9" xfId="0" applyNumberFormat="1" applyBorder="1" applyAlignment="1">
      <alignment horizontal="center" vertical="center"/>
    </xf>
    <xf numFmtId="165" fontId="0" fillId="0" borderId="10" xfId="0" applyNumberFormat="1" applyBorder="1" applyAlignment="1">
      <alignment horizontal="center" vertical="center"/>
    </xf>
    <xf numFmtId="0" fontId="0" fillId="0" borderId="6" xfId="0" applyBorder="1" applyAlignment="1">
      <alignment horizontal="center"/>
    </xf>
    <xf numFmtId="0" fontId="18" fillId="0" borderId="28" xfId="0" applyFont="1" applyBorder="1" applyAlignment="1">
      <alignment horizontal="center"/>
    </xf>
    <xf numFmtId="0" fontId="18" fillId="0" borderId="1" xfId="0" applyFont="1" applyBorder="1" applyAlignment="1">
      <alignment horizontal="center"/>
    </xf>
    <xf numFmtId="0" fontId="0" fillId="10" borderId="6" xfId="0" applyFill="1" applyBorder="1" applyAlignment="1">
      <alignment horizontal="center" vertical="center"/>
    </xf>
    <xf numFmtId="1" fontId="0" fillId="10" borderId="6" xfId="0" applyNumberFormat="1" applyFill="1" applyBorder="1" applyAlignment="1">
      <alignment horizontal="center" vertical="center"/>
    </xf>
    <xf numFmtId="0" fontId="21" fillId="0" borderId="0" xfId="0" applyFont="1" applyAlignment="1">
      <alignment vertical="top"/>
    </xf>
    <xf numFmtId="0" fontId="0" fillId="0" borderId="0" xfId="0" applyAlignment="1">
      <alignment horizontal="left" indent="1"/>
    </xf>
    <xf numFmtId="9" fontId="7" fillId="0" borderId="0" xfId="2" applyFont="1" applyFill="1" applyBorder="1" applyAlignment="1">
      <alignment horizontal="center" vertical="center" wrapText="1"/>
    </xf>
    <xf numFmtId="0" fontId="21" fillId="0" borderId="3" xfId="0" applyFont="1" applyBorder="1" applyAlignment="1">
      <alignment horizontal="center" vertical="center" wrapText="1"/>
    </xf>
    <xf numFmtId="0" fontId="21" fillId="0" borderId="2" xfId="0" applyFont="1" applyBorder="1" applyAlignment="1">
      <alignment horizontal="center" vertical="center" wrapText="1"/>
    </xf>
    <xf numFmtId="9" fontId="28" fillId="11" borderId="3" xfId="2" applyFont="1" applyFill="1" applyBorder="1" applyAlignment="1">
      <alignment horizontal="center" vertical="center" wrapText="1"/>
    </xf>
    <xf numFmtId="0" fontId="29" fillId="0" borderId="2" xfId="0" applyFont="1" applyBorder="1" applyAlignment="1">
      <alignment horizontal="center" vertical="center" wrapText="1"/>
    </xf>
    <xf numFmtId="0" fontId="0" fillId="0" borderId="57" xfId="0" applyBorder="1" applyAlignment="1">
      <alignment horizontal="center" wrapText="1"/>
    </xf>
    <xf numFmtId="0" fontId="0" fillId="0" borderId="57" xfId="0" quotePrefix="1" applyBorder="1" applyAlignment="1">
      <alignment horizontal="center" wrapText="1"/>
    </xf>
    <xf numFmtId="0" fontId="0" fillId="0" borderId="57" xfId="0" applyBorder="1" applyAlignment="1">
      <alignment horizontal="center" vertical="center"/>
    </xf>
    <xf numFmtId="0" fontId="14" fillId="5" borderId="58" xfId="0" applyFont="1" applyFill="1" applyBorder="1" applyAlignment="1">
      <alignment horizontal="center" vertical="center" wrapText="1"/>
    </xf>
    <xf numFmtId="0" fontId="0" fillId="0" borderId="4" xfId="0" applyBorder="1" applyAlignment="1">
      <alignment horizontal="left" vertical="center"/>
    </xf>
    <xf numFmtId="0" fontId="30" fillId="0" borderId="29" xfId="0" applyFont="1" applyBorder="1" applyAlignment="1">
      <alignment horizontal="center" vertical="center" wrapText="1"/>
    </xf>
    <xf numFmtId="0" fontId="30" fillId="0" borderId="21" xfId="0" applyFont="1" applyBorder="1" applyAlignment="1">
      <alignment horizontal="center" vertical="center" wrapText="1"/>
    </xf>
    <xf numFmtId="0" fontId="0" fillId="0" borderId="19" xfId="0" applyBorder="1" applyAlignment="1">
      <alignment horizontal="center" vertical="center" wrapText="1"/>
    </xf>
    <xf numFmtId="0" fontId="0" fillId="0" borderId="16" xfId="0" applyBorder="1" applyAlignment="1">
      <alignment horizontal="center" vertical="center"/>
    </xf>
    <xf numFmtId="0" fontId="0" fillId="0" borderId="19" xfId="0" applyBorder="1" applyAlignment="1">
      <alignment horizontal="center" vertical="center"/>
    </xf>
    <xf numFmtId="2" fontId="0" fillId="0" borderId="4" xfId="0" applyNumberFormat="1" applyBorder="1" applyAlignment="1">
      <alignment horizontal="center"/>
    </xf>
    <xf numFmtId="0" fontId="3" fillId="0" borderId="6" xfId="0" applyFont="1" applyBorder="1" applyAlignment="1">
      <alignment horizontal="center" vertical="center" wrapText="1"/>
    </xf>
    <xf numFmtId="0" fontId="4" fillId="0" borderId="6" xfId="0" applyFont="1" applyBorder="1" applyAlignment="1">
      <alignment horizontal="center" vertical="center" wrapText="1"/>
    </xf>
    <xf numFmtId="0" fontId="2" fillId="12" borderId="6" xfId="0" applyFont="1" applyFill="1" applyBorder="1" applyAlignment="1">
      <alignment horizontal="center" vertical="center"/>
    </xf>
    <xf numFmtId="0" fontId="18" fillId="5" borderId="5" xfId="0" applyFont="1" applyFill="1" applyBorder="1" applyAlignment="1">
      <alignment vertical="center" wrapText="1"/>
    </xf>
    <xf numFmtId="0" fontId="31" fillId="8" borderId="6" xfId="0" applyFont="1" applyFill="1" applyBorder="1" applyAlignment="1">
      <alignment vertical="center" wrapText="1"/>
    </xf>
    <xf numFmtId="0" fontId="23" fillId="0" borderId="25" xfId="0" applyFont="1" applyBorder="1" applyAlignment="1">
      <alignment horizontal="center" vertical="center" wrapText="1"/>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9" fillId="0" borderId="0" xfId="0" applyFont="1" applyAlignment="1">
      <alignment horizontal="center" vertical="center"/>
    </xf>
    <xf numFmtId="1" fontId="18" fillId="0" borderId="6" xfId="0" applyNumberFormat="1" applyFont="1" applyBorder="1" applyAlignment="1">
      <alignment vertical="center"/>
    </xf>
    <xf numFmtId="0" fontId="18" fillId="5" borderId="0" xfId="0" applyFont="1" applyFill="1" applyAlignment="1">
      <alignment vertical="center" wrapText="1"/>
    </xf>
    <xf numFmtId="0" fontId="23" fillId="0" borderId="30" xfId="0" applyFont="1" applyBorder="1" applyAlignment="1">
      <alignment horizontal="center" vertical="center" wrapText="1"/>
    </xf>
    <xf numFmtId="0" fontId="23" fillId="9" borderId="30" xfId="0" applyFont="1" applyFill="1" applyBorder="1" applyAlignment="1">
      <alignment horizontal="center" vertical="center" wrapText="1"/>
    </xf>
    <xf numFmtId="0" fontId="23" fillId="0" borderId="12" xfId="0" applyFont="1" applyBorder="1" applyAlignment="1">
      <alignment horizontal="center" vertical="center" wrapText="1"/>
    </xf>
    <xf numFmtId="0" fontId="32" fillId="0" borderId="0" xfId="0" applyFont="1" applyAlignment="1">
      <alignment horizontal="left" vertical="center"/>
    </xf>
    <xf numFmtId="0" fontId="0" fillId="0" borderId="2" xfId="0" applyBorder="1" applyAlignment="1">
      <alignment horizontal="center" vertical="center"/>
    </xf>
    <xf numFmtId="0" fontId="0" fillId="0" borderId="20" xfId="0" applyBorder="1"/>
    <xf numFmtId="0" fontId="0" fillId="0" borderId="31" xfId="0" applyBorder="1"/>
    <xf numFmtId="0" fontId="0" fillId="0" borderId="32" xfId="0" applyBorder="1" applyAlignment="1">
      <alignment horizontal="center" vertical="center"/>
    </xf>
    <xf numFmtId="0" fontId="0" fillId="0" borderId="33" xfId="0" applyBorder="1"/>
    <xf numFmtId="0" fontId="0" fillId="0" borderId="34" xfId="0" applyBorder="1" applyAlignment="1">
      <alignment horizontal="center" vertical="center"/>
    </xf>
    <xf numFmtId="0" fontId="0" fillId="0" borderId="35" xfId="0" applyBorder="1" applyAlignment="1">
      <alignment horizontal="center" vertical="center"/>
    </xf>
    <xf numFmtId="0" fontId="2" fillId="13" borderId="3" xfId="0" applyFont="1" applyFill="1" applyBorder="1" applyAlignment="1">
      <alignment vertical="center"/>
    </xf>
    <xf numFmtId="0" fontId="2" fillId="13" borderId="4" xfId="0" applyFont="1" applyFill="1" applyBorder="1" applyAlignment="1">
      <alignment vertical="center"/>
    </xf>
    <xf numFmtId="0" fontId="13" fillId="0" borderId="6" xfId="0" applyFont="1" applyBorder="1" applyAlignment="1">
      <alignment horizontal="center" vertical="center"/>
    </xf>
    <xf numFmtId="0" fontId="2" fillId="13" borderId="6" xfId="0" applyFont="1" applyFill="1" applyBorder="1" applyAlignment="1">
      <alignment vertical="center"/>
    </xf>
    <xf numFmtId="0" fontId="0" fillId="0" borderId="6" xfId="0" quotePrefix="1" applyBorder="1" applyAlignment="1">
      <alignment horizontal="center"/>
    </xf>
    <xf numFmtId="0" fontId="0" fillId="14" borderId="16" xfId="0" applyFill="1" applyBorder="1" applyAlignment="1">
      <alignment horizontal="center" vertical="center"/>
    </xf>
    <xf numFmtId="0" fontId="0" fillId="0" borderId="6" xfId="0" quotePrefix="1" applyBorder="1" applyAlignment="1">
      <alignment horizontal="center" vertical="center" wrapText="1"/>
    </xf>
    <xf numFmtId="0" fontId="0" fillId="0" borderId="57" xfId="0" applyBorder="1" applyAlignment="1">
      <alignment horizontal="center" vertical="center" wrapText="1"/>
    </xf>
    <xf numFmtId="0" fontId="0" fillId="0" borderId="6" xfId="0" quotePrefix="1" applyBorder="1" applyAlignment="1">
      <alignment horizontal="center" vertical="center"/>
    </xf>
    <xf numFmtId="0" fontId="0" fillId="0" borderId="17" xfId="0" applyBorder="1" applyAlignment="1">
      <alignment horizontal="center" vertical="center"/>
    </xf>
    <xf numFmtId="0" fontId="24" fillId="0" borderId="2" xfId="0" applyFont="1" applyBorder="1" applyAlignment="1">
      <alignment horizontal="center" vertical="center"/>
    </xf>
    <xf numFmtId="0" fontId="18" fillId="0" borderId="6" xfId="0" applyFont="1" applyBorder="1" applyAlignment="1">
      <alignment horizontal="center" vertical="center"/>
    </xf>
    <xf numFmtId="0" fontId="24" fillId="0" borderId="4" xfId="0" applyFont="1" applyBorder="1" applyAlignment="1">
      <alignment horizontal="center" vertical="center"/>
    </xf>
    <xf numFmtId="0" fontId="30" fillId="0" borderId="25" xfId="0" applyFont="1" applyBorder="1" applyAlignment="1">
      <alignment horizontal="center" vertical="center" wrapText="1"/>
    </xf>
    <xf numFmtId="0" fontId="18" fillId="5" borderId="31" xfId="0" applyFont="1" applyFill="1" applyBorder="1" applyAlignment="1">
      <alignment vertical="center" wrapText="1"/>
    </xf>
    <xf numFmtId="0" fontId="18" fillId="5" borderId="35" xfId="0" applyFont="1" applyFill="1" applyBorder="1" applyAlignment="1">
      <alignment vertical="center" wrapText="1"/>
    </xf>
    <xf numFmtId="0" fontId="30" fillId="0" borderId="35" xfId="0" applyFont="1" applyBorder="1" applyAlignment="1">
      <alignment horizontal="center" vertical="center"/>
    </xf>
    <xf numFmtId="0" fontId="33" fillId="5" borderId="3" xfId="0" applyFont="1" applyFill="1" applyBorder="1" applyAlignment="1">
      <alignment horizontal="center" vertical="center" wrapText="1"/>
    </xf>
    <xf numFmtId="0" fontId="0" fillId="0" borderId="31" xfId="0" applyBorder="1" applyAlignment="1">
      <alignment horizontal="center" vertical="center"/>
    </xf>
    <xf numFmtId="0" fontId="18" fillId="0" borderId="32" xfId="0" applyFont="1" applyBorder="1" applyAlignment="1">
      <alignment horizontal="center"/>
    </xf>
    <xf numFmtId="164" fontId="7" fillId="0" borderId="31" xfId="2" applyNumberFormat="1" applyFont="1" applyBorder="1" applyAlignment="1">
      <alignment horizontal="center"/>
    </xf>
    <xf numFmtId="1" fontId="0" fillId="0" borderId="31" xfId="0" applyNumberFormat="1" applyBorder="1" applyAlignment="1">
      <alignment horizontal="center"/>
    </xf>
    <xf numFmtId="0" fontId="0" fillId="0" borderId="31" xfId="0" applyBorder="1" applyAlignment="1">
      <alignment horizontal="center"/>
    </xf>
    <xf numFmtId="0" fontId="0" fillId="0" borderId="3" xfId="0" applyBorder="1" applyAlignment="1">
      <alignment horizontal="center"/>
    </xf>
    <xf numFmtId="0" fontId="18" fillId="0" borderId="23" xfId="0" applyFont="1" applyBorder="1" applyAlignment="1">
      <alignment horizontal="center"/>
    </xf>
    <xf numFmtId="0" fontId="0" fillId="0" borderId="0" xfId="0" applyBorder="1"/>
    <xf numFmtId="0" fontId="33" fillId="5" borderId="0" xfId="0" applyFont="1" applyFill="1" applyBorder="1" applyAlignment="1">
      <alignment horizontal="center" vertical="center" wrapText="1"/>
    </xf>
    <xf numFmtId="0" fontId="0" fillId="0" borderId="0" xfId="0" applyNumberFormat="1"/>
    <xf numFmtId="0" fontId="0" fillId="0" borderId="17" xfId="0" applyBorder="1" applyAlignment="1">
      <alignment wrapText="1"/>
    </xf>
    <xf numFmtId="0" fontId="34" fillId="0" borderId="0" xfId="0" applyFont="1"/>
    <xf numFmtId="0" fontId="0" fillId="0" borderId="32" xfId="0" applyBorder="1" applyAlignment="1">
      <alignment horizontal="center" vertical="center"/>
    </xf>
    <xf numFmtId="0" fontId="0" fillId="0" borderId="6" xfId="0" applyBorder="1" applyAlignment="1">
      <alignment horizontal="center" vertical="center" wrapText="1"/>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xf>
    <xf numFmtId="0" fontId="0" fillId="0" borderId="6" xfId="0" applyBorder="1"/>
    <xf numFmtId="0" fontId="0" fillId="6" borderId="6" xfId="0" applyFill="1" applyBorder="1"/>
    <xf numFmtId="0" fontId="0" fillId="0" borderId="6" xfId="0" applyBorder="1" applyAlignment="1">
      <alignment horizontal="center" vertical="center" wrapText="1"/>
    </xf>
    <xf numFmtId="0" fontId="0" fillId="0" borderId="6" xfId="0" applyBorder="1" applyAlignment="1">
      <alignment horizontal="center" wrapText="1"/>
    </xf>
    <xf numFmtId="0" fontId="0" fillId="0" borderId="6" xfId="0" quotePrefix="1" applyBorder="1" applyAlignment="1">
      <alignment horizontal="center" wrapText="1"/>
    </xf>
    <xf numFmtId="0" fontId="18" fillId="15" borderId="6"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0" fillId="16" borderId="6" xfId="0" applyFill="1" applyBorder="1" applyAlignment="1">
      <alignment horizontal="center" vertical="center"/>
    </xf>
    <xf numFmtId="0" fontId="14" fillId="17" borderId="22" xfId="0" applyFont="1" applyFill="1" applyBorder="1" applyAlignment="1">
      <alignment horizontal="center" vertical="center" wrapText="1"/>
    </xf>
    <xf numFmtId="1" fontId="29" fillId="0" borderId="2" xfId="0" applyNumberFormat="1" applyFont="1" applyBorder="1" applyAlignment="1">
      <alignment horizontal="center" vertical="center" wrapText="1"/>
    </xf>
    <xf numFmtId="0" fontId="35" fillId="16" borderId="6" xfId="0" applyFont="1" applyFill="1" applyBorder="1" applyAlignment="1">
      <alignment vertical="center"/>
    </xf>
    <xf numFmtId="0" fontId="30" fillId="16" borderId="37" xfId="0" applyFont="1" applyFill="1" applyBorder="1" applyAlignment="1">
      <alignment horizontal="center" vertical="center"/>
    </xf>
    <xf numFmtId="0" fontId="30" fillId="16" borderId="9" xfId="0" applyFont="1" applyFill="1" applyBorder="1" applyAlignment="1">
      <alignment horizontal="center" vertical="center"/>
    </xf>
    <xf numFmtId="0" fontId="30" fillId="16" borderId="38" xfId="0" applyFont="1" applyFill="1" applyBorder="1" applyAlignment="1">
      <alignment horizontal="center" vertical="center"/>
    </xf>
    <xf numFmtId="0" fontId="30" fillId="16" borderId="39" xfId="0" applyFont="1" applyFill="1" applyBorder="1" applyAlignment="1">
      <alignment horizontal="center" vertical="center"/>
    </xf>
    <xf numFmtId="0" fontId="31" fillId="18" borderId="6" xfId="0" applyFont="1" applyFill="1" applyBorder="1" applyAlignment="1">
      <alignment vertical="center" wrapText="1"/>
    </xf>
    <xf numFmtId="0" fontId="31" fillId="18" borderId="32" xfId="0" applyFont="1" applyFill="1" applyBorder="1" applyAlignment="1">
      <alignment vertical="center" wrapText="1"/>
    </xf>
    <xf numFmtId="0" fontId="36" fillId="18" borderId="9" xfId="0" applyFont="1" applyFill="1" applyBorder="1" applyAlignment="1">
      <alignment horizontal="center" vertical="center"/>
    </xf>
    <xf numFmtId="0" fontId="36" fillId="18" borderId="38" xfId="0" applyFont="1" applyFill="1" applyBorder="1" applyAlignment="1">
      <alignment horizontal="center" vertical="center"/>
    </xf>
    <xf numFmtId="0" fontId="18" fillId="0" borderId="6" xfId="0" applyFont="1" applyBorder="1" applyAlignment="1">
      <alignment horizontal="center" vertical="center" wrapText="1"/>
    </xf>
    <xf numFmtId="0" fontId="0" fillId="0" borderId="0" xfId="0" applyAlignment="1">
      <alignment horizontal="center" vertical="center" wrapText="1"/>
    </xf>
    <xf numFmtId="0" fontId="0" fillId="16" borderId="57" xfId="0" applyFill="1" applyBorder="1" applyAlignment="1">
      <alignment horizontal="center"/>
    </xf>
    <xf numFmtId="0" fontId="37" fillId="0" borderId="0" xfId="0" pivotButton="1" applyFont="1" applyAlignment="1">
      <alignment horizontal="center" vertical="center"/>
    </xf>
    <xf numFmtId="0" fontId="0" fillId="16" borderId="0" xfId="0" applyFill="1" applyBorder="1" applyAlignment="1">
      <alignment horizontal="center" vertical="center"/>
    </xf>
    <xf numFmtId="0" fontId="0" fillId="0" borderId="6" xfId="0" applyFill="1" applyBorder="1" applyAlignment="1">
      <alignment horizontal="center" vertical="center"/>
    </xf>
    <xf numFmtId="0" fontId="30" fillId="16" borderId="6" xfId="0" applyFont="1" applyFill="1" applyBorder="1" applyAlignment="1">
      <alignment horizontal="center" vertical="center"/>
    </xf>
    <xf numFmtId="0" fontId="16" fillId="0" borderId="6" xfId="0" applyFont="1" applyBorder="1" applyAlignment="1">
      <alignment horizontal="center" vertical="center" wrapText="1"/>
    </xf>
    <xf numFmtId="0" fontId="16" fillId="0" borderId="3" xfId="0" applyFont="1" applyBorder="1" applyAlignment="1">
      <alignment horizontal="center" vertical="center" wrapText="1"/>
    </xf>
    <xf numFmtId="0" fontId="15" fillId="0" borderId="6" xfId="0" applyFont="1" applyBorder="1" applyAlignment="1">
      <alignment horizontal="center" vertical="center" wrapText="1"/>
    </xf>
    <xf numFmtId="0" fontId="9" fillId="3" borderId="3" xfId="0" applyFont="1" applyFill="1" applyBorder="1" applyAlignment="1">
      <alignment horizontal="center" vertical="center" wrapText="1"/>
    </xf>
    <xf numFmtId="0" fontId="0" fillId="0" borderId="6" xfId="0" applyBorder="1" applyAlignment="1" applyProtection="1">
      <alignment horizontal="center" vertical="center" wrapText="1"/>
    </xf>
    <xf numFmtId="0" fontId="9" fillId="3" borderId="3" xfId="0" applyFont="1" applyFill="1" applyBorder="1" applyAlignment="1">
      <alignment horizontal="center" vertical="center" wrapText="1"/>
    </xf>
    <xf numFmtId="0" fontId="0" fillId="0" borderId="3" xfId="0" applyBorder="1" applyAlignment="1">
      <alignment horizontal="left" vertical="top"/>
    </xf>
    <xf numFmtId="0" fontId="0" fillId="0" borderId="4" xfId="0" applyBorder="1" applyAlignment="1">
      <alignment horizontal="left" vertical="top"/>
    </xf>
    <xf numFmtId="0" fontId="0" fillId="0" borderId="2" xfId="0" applyBorder="1" applyAlignment="1">
      <alignment horizontal="left" vertical="top"/>
    </xf>
    <xf numFmtId="0" fontId="0" fillId="0" borderId="3" xfId="0" applyBorder="1" applyAlignment="1">
      <alignment horizontal="center"/>
    </xf>
    <xf numFmtId="0" fontId="0" fillId="0" borderId="2" xfId="0" applyBorder="1" applyAlignment="1">
      <alignment horizontal="center"/>
    </xf>
    <xf numFmtId="0" fontId="18" fillId="5" borderId="6" xfId="0" applyFont="1" applyFill="1" applyBorder="1" applyAlignment="1">
      <alignment horizontal="center" vertical="center" wrapText="1"/>
    </xf>
    <xf numFmtId="0" fontId="18" fillId="5" borderId="32"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0" fontId="0" fillId="0" borderId="29" xfId="0" applyBorder="1" applyAlignment="1">
      <alignment horizontal="center" vertical="center" wrapText="1"/>
    </xf>
    <xf numFmtId="0" fontId="0" fillId="0" borderId="21" xfId="0" applyBorder="1" applyAlignment="1">
      <alignment horizontal="center" vertical="center" wrapText="1"/>
    </xf>
    <xf numFmtId="0" fontId="11" fillId="0" borderId="10" xfId="0" applyFont="1" applyBorder="1" applyAlignment="1">
      <alignment horizontal="center" vertical="center"/>
    </xf>
    <xf numFmtId="0" fontId="11" fillId="0" borderId="14" xfId="0" applyFont="1" applyBorder="1" applyAlignment="1">
      <alignment horizontal="center" vertical="center"/>
    </xf>
    <xf numFmtId="166" fontId="0" fillId="0" borderId="7" xfId="0" applyNumberFormat="1" applyBorder="1" applyAlignment="1">
      <alignment horizontal="center" vertical="center"/>
    </xf>
    <xf numFmtId="166" fontId="0" fillId="0" borderId="19" xfId="0" applyNumberFormat="1" applyBorder="1" applyAlignment="1">
      <alignment horizontal="center" vertical="center"/>
    </xf>
    <xf numFmtId="0" fontId="11" fillId="6" borderId="10" xfId="0" applyFont="1" applyFill="1" applyBorder="1" applyAlignment="1">
      <alignment horizontal="center" vertical="center"/>
    </xf>
    <xf numFmtId="0" fontId="11" fillId="6" borderId="14" xfId="0" applyFont="1" applyFill="1" applyBorder="1" applyAlignment="1">
      <alignment horizontal="center" vertical="center"/>
    </xf>
    <xf numFmtId="0" fontId="18" fillId="5" borderId="2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30" fillId="16" borderId="29" xfId="0" applyFont="1" applyFill="1" applyBorder="1" applyAlignment="1">
      <alignment horizontal="center" vertical="center" wrapText="1"/>
    </xf>
    <xf numFmtId="0" fontId="30" fillId="16" borderId="21"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21" xfId="0" applyFont="1" applyBorder="1" applyAlignment="1">
      <alignment horizontal="center" vertical="center" wrapText="1"/>
    </xf>
    <xf numFmtId="0" fontId="18" fillId="5" borderId="45" xfId="0" applyFont="1" applyFill="1" applyBorder="1" applyAlignment="1">
      <alignment horizontal="center" vertical="center" wrapText="1"/>
    </xf>
    <xf numFmtId="0" fontId="18" fillId="5" borderId="46" xfId="0" applyFont="1" applyFill="1" applyBorder="1" applyAlignment="1">
      <alignment horizontal="center" vertical="center" wrapText="1"/>
    </xf>
    <xf numFmtId="0" fontId="18" fillId="0" borderId="29" xfId="0" applyFont="1" applyBorder="1" applyAlignment="1">
      <alignment horizontal="center" vertical="center" textRotation="90"/>
    </xf>
    <xf numFmtId="0" fontId="18" fillId="0" borderId="40" xfId="0" applyFont="1" applyBorder="1" applyAlignment="1">
      <alignment horizontal="center" vertical="center" textRotation="90"/>
    </xf>
    <xf numFmtId="0" fontId="18" fillId="0" borderId="21" xfId="0" applyFont="1" applyBorder="1" applyAlignment="1">
      <alignment horizontal="center" vertical="center" textRotation="90"/>
    </xf>
    <xf numFmtId="0" fontId="18" fillId="5" borderId="21" xfId="0" applyFont="1" applyFill="1" applyBorder="1" applyAlignment="1">
      <alignment horizontal="center" vertical="center" wrapText="1"/>
    </xf>
    <xf numFmtId="0" fontId="38" fillId="0" borderId="29" xfId="0" applyFont="1" applyBorder="1" applyAlignment="1">
      <alignment horizontal="center" vertical="center" wrapText="1"/>
    </xf>
    <xf numFmtId="0" fontId="38" fillId="0" borderId="21"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8" fillId="5" borderId="43"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39" fillId="0" borderId="29"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48" xfId="0" applyBorder="1" applyAlignment="1">
      <alignment horizontal="center" vertical="center" wrapText="1"/>
    </xf>
    <xf numFmtId="0" fontId="0" fillId="0" borderId="20" xfId="0" applyBorder="1" applyAlignment="1">
      <alignment horizontal="center" vertical="center" wrapText="1"/>
    </xf>
    <xf numFmtId="0" fontId="0" fillId="0" borderId="49"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43" xfId="0" applyBorder="1" applyAlignment="1">
      <alignment horizontal="center" vertical="center"/>
    </xf>
    <xf numFmtId="0" fontId="0" fillId="0" borderId="50" xfId="0" applyBorder="1" applyAlignment="1">
      <alignment horizontal="center" vertical="center"/>
    </xf>
    <xf numFmtId="0" fontId="0" fillId="0" borderId="44" xfId="0" applyBorder="1" applyAlignment="1">
      <alignment horizontal="center" vertical="center"/>
    </xf>
    <xf numFmtId="0" fontId="0" fillId="0" borderId="52" xfId="0" applyBorder="1" applyAlignment="1">
      <alignment horizontal="center" vertical="center" wrapText="1"/>
    </xf>
    <xf numFmtId="0" fontId="0" fillId="0" borderId="50" xfId="0" applyBorder="1" applyAlignment="1">
      <alignment horizontal="center" vertical="center" wrapText="1"/>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18" fillId="0" borderId="26" xfId="0" applyFont="1" applyBorder="1" applyAlignment="1">
      <alignment horizontal="center"/>
    </xf>
    <xf numFmtId="0" fontId="18" fillId="0" borderId="23" xfId="0" applyFont="1" applyBorder="1" applyAlignment="1">
      <alignment horizontal="center"/>
    </xf>
    <xf numFmtId="0" fontId="15" fillId="0" borderId="29" xfId="0" applyFont="1" applyBorder="1" applyAlignment="1">
      <alignment vertical="center" wrapText="1"/>
    </xf>
    <xf numFmtId="0" fontId="15" fillId="0" borderId="40" xfId="0" applyFont="1" applyBorder="1" applyAlignment="1">
      <alignment vertical="center" wrapText="1"/>
    </xf>
    <xf numFmtId="0" fontId="15" fillId="0" borderId="21" xfId="0" applyFont="1" applyBorder="1" applyAlignment="1">
      <alignment vertical="center" wrapText="1"/>
    </xf>
    <xf numFmtId="9" fontId="9" fillId="0" borderId="29" xfId="0" applyNumberFormat="1" applyFont="1" applyBorder="1" applyAlignment="1">
      <alignment vertical="center" wrapText="1"/>
    </xf>
    <xf numFmtId="0" fontId="9" fillId="0" borderId="40" xfId="0" applyFont="1" applyBorder="1" applyAlignment="1">
      <alignment vertical="center" wrapText="1"/>
    </xf>
    <xf numFmtId="0" fontId="9" fillId="0" borderId="21" xfId="0" applyFont="1" applyBorder="1" applyAlignment="1">
      <alignment vertical="center" wrapText="1"/>
    </xf>
    <xf numFmtId="0" fontId="9" fillId="0" borderId="29" xfId="0" applyFont="1" applyBorder="1" applyAlignment="1">
      <alignment vertical="center" wrapText="1"/>
    </xf>
    <xf numFmtId="9" fontId="9" fillId="0" borderId="29" xfId="0" applyNumberFormat="1" applyFont="1" applyBorder="1" applyAlignment="1">
      <alignment horizontal="right" vertical="center" wrapText="1"/>
    </xf>
    <xf numFmtId="0" fontId="9" fillId="0" borderId="21" xfId="0" applyFont="1" applyBorder="1" applyAlignment="1">
      <alignment horizontal="right" vertical="center" wrapText="1"/>
    </xf>
    <xf numFmtId="0" fontId="9" fillId="0" borderId="40" xfId="0" applyFont="1" applyBorder="1" applyAlignment="1">
      <alignment horizontal="right" vertical="center" wrapText="1"/>
    </xf>
    <xf numFmtId="0" fontId="9" fillId="0" borderId="29" xfId="0" applyFont="1" applyBorder="1" applyAlignment="1">
      <alignment horizontal="right" vertical="center" wrapText="1"/>
    </xf>
    <xf numFmtId="0" fontId="9" fillId="0" borderId="59" xfId="0" applyFont="1" applyBorder="1" applyAlignment="1">
      <alignment vertical="center" wrapText="1"/>
    </xf>
    <xf numFmtId="0" fontId="15" fillId="0" borderId="54" xfId="0" applyFont="1" applyBorder="1" applyAlignment="1">
      <alignment vertical="center" wrapText="1"/>
    </xf>
    <xf numFmtId="0" fontId="9" fillId="0" borderId="54" xfId="0" applyFont="1" applyBorder="1" applyAlignment="1">
      <alignment vertical="center" wrapText="1"/>
    </xf>
  </cellXfs>
  <cellStyles count="3">
    <cellStyle name="Hipervínculo" xfId="1" builtinId="8"/>
    <cellStyle name="Normal" xfId="0" builtinId="0"/>
    <cellStyle name="Porcentaje" xfId="2" builtinId="5"/>
  </cellStyles>
  <dxfs count="111">
    <dxf>
      <numFmt numFmtId="167" formatCode="#,##0.0"/>
    </dxf>
    <dxf>
      <numFmt numFmtId="3" formatCode="#,##0"/>
    </dxf>
    <dxf>
      <border>
        <left/>
        <right/>
        <top/>
        <bottom/>
      </border>
    </dxf>
    <dxf>
      <font>
        <b/>
        <i val="0"/>
      </font>
      <fill>
        <patternFill>
          <bgColor rgb="FFFFFF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font>
        <b/>
        <i val="0"/>
      </font>
      <fill>
        <patternFill>
          <bgColor rgb="FFFFFF00"/>
        </patternFill>
      </fill>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font>
        <b/>
        <i val="0"/>
      </font>
      <fill>
        <patternFill>
          <bgColor rgb="FFFFE69B"/>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4"/>
      </font>
    </dxf>
    <dxf>
      <font>
        <sz val="14"/>
      </font>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ont>
        <b val="0"/>
        <i/>
        <strike val="0"/>
      </font>
      <fill>
        <patternFill>
          <bgColor rgb="FFFFFACC"/>
        </patternFill>
      </fill>
    </dxf>
    <dxf>
      <fill>
        <patternFill>
          <bgColor theme="8" tint="0.39994506668294322"/>
        </patternFill>
      </fill>
    </dxf>
    <dxf>
      <font>
        <b/>
        <i val="0"/>
      </font>
      <fill>
        <patternFill>
          <bgColor rgb="FFC484B0"/>
        </patternFill>
      </fill>
    </dxf>
    <dxf>
      <fill>
        <patternFill>
          <bgColor rgb="FFC484B0"/>
        </patternFill>
      </fill>
    </dxf>
  </dxfs>
  <tableStyles count="4" defaultTableStyle="TableStyleMedium2" defaultPivotStyle="PivotStyleLight16">
    <tableStyle name="Invisible" pivot="0" table="0" count="0"/>
    <tableStyle name="PivotTable Style 1" table="0" count="1">
      <tableStyleElement type="wholeTable" dxfId="110"/>
    </tableStyle>
    <tableStyle name="PivotTable Style 2" table="0" count="1">
      <tableStyleElement type="headerRow" dxfId="109"/>
    </tableStyle>
    <tableStyle name="PivotTable Style 3" table="0" count="1">
      <tableStyleElement type="firstRowStripe" dxfId="10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9" Type="http://schemas.openxmlformats.org/officeDocument/2006/relationships/customXml" Target="../customXml/item12.xml"/><Relationship Id="rId21" Type="http://schemas.openxmlformats.org/officeDocument/2006/relationships/pivotCacheDefinition" Target="pivotCache/pivotCacheDefinition1.xml"/><Relationship Id="rId34" Type="http://schemas.openxmlformats.org/officeDocument/2006/relationships/customXml" Target="../customXml/item7.xml"/><Relationship Id="rId42" Type="http://schemas.openxmlformats.org/officeDocument/2006/relationships/customXml" Target="../customXml/item1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ustomXml" Target="../customXml/item1.xml"/><Relationship Id="rId36" Type="http://schemas.openxmlformats.org/officeDocument/2006/relationships/customXml" Target="../customXml/item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4"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0" Type="http://schemas.openxmlformats.org/officeDocument/2006/relationships/worksheet" Target="worksheets/sheet20.xml"/><Relationship Id="rId41" Type="http://schemas.openxmlformats.org/officeDocument/2006/relationships/customXml" Target="../customXml/item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[2022.01.18_Herramienta_SVPT.xlsx]Auxiliar PUNTUACIÓN PUESTO SEXO!PivotTable2</c:name>
    <c:fmtId val="0"/>
  </c:pivotSource>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ES" sz="1800" b="1">
                <a:solidFill>
                  <a:sysClr val="windowText" lastClr="000000"/>
                </a:solidFill>
              </a:rPr>
              <a:t>PUNTUACIÓN POR PUESTO Y</a:t>
            </a:r>
            <a:r>
              <a:rPr lang="es-ES" sz="1800" b="1" baseline="0">
                <a:solidFill>
                  <a:sysClr val="windowText" lastClr="000000"/>
                </a:solidFill>
              </a:rPr>
              <a:t> SEXO</a:t>
            </a:r>
            <a:r>
              <a:rPr lang="es-ES" sz="1800" b="1">
                <a:solidFill>
                  <a:sysClr val="windowText" lastClr="000000"/>
                </a:solidFill>
              </a:rPr>
              <a:t> </a:t>
            </a:r>
            <a:endParaRPr lang="es-ES" sz="1800" b="1" baseline="0">
              <a:solidFill>
                <a:sysClr val="windowText" lastClr="000000"/>
              </a:solidFill>
            </a:endParaRPr>
          </a:p>
        </c:rich>
      </c:tx>
      <c:overlay val="0"/>
      <c:spPr>
        <a:noFill/>
        <a:ln>
          <a:noFill/>
        </a:ln>
        <a:effectLst/>
      </c:spPr>
    </c:title>
    <c:autoTitleDeleted val="0"/>
    <c:pivotFmts>
      <c:pivotFmt>
        <c:idx val="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dLbl>
      </c:pivotFmt>
      <c:pivotFmt>
        <c:idx val="1"/>
        <c:spPr>
          <a:solidFill>
            <a:srgbClr val="92D050"/>
          </a:solidFill>
          <a:ln>
            <a:noFill/>
          </a:ln>
          <a:effectLst/>
        </c:spPr>
      </c:pivotFmt>
    </c:pivotFmts>
    <c:plotArea>
      <c:layout/>
      <c:barChart>
        <c:barDir val="bar"/>
        <c:grouping val="clustered"/>
        <c:varyColors val="0"/>
        <c:ser>
          <c:idx val="0"/>
          <c:order val="0"/>
          <c:tx>
            <c:strRef>
              <c:f>'Auxiliar PUNTUACIÓN PUESTO SEXO'!$B$3:$B$4</c:f>
              <c:strCache>
                <c:ptCount val="1"/>
                <c:pt idx="0">
                  <c:v>Feminizada</c:v>
                </c:pt>
              </c:strCache>
            </c:strRef>
          </c:tx>
          <c:spPr>
            <a:solidFill>
              <a:srgbClr val="92D050"/>
            </a:solidFill>
            <a:ln>
              <a:noFill/>
            </a:ln>
            <a:effectLst/>
          </c:spPr>
          <c:invertIfNegative val="0"/>
          <c:dPt>
            <c:idx val="0"/>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dLbls>
          <c:cat>
            <c:strRef>
              <c:f>'Auxiliar PUNTUACIÓN PUESTO SEXO'!$A$5:$A$6</c:f>
              <c:strCache>
                <c:ptCount val="1"/>
              </c:strCache>
            </c:strRef>
          </c:cat>
          <c:val>
            <c:numRef>
              <c:f>'Auxiliar PUNTUACIÓN PUESTO SEXO'!$B$5:$B$6</c:f>
              <c:numCache>
                <c:formatCode>#,##0</c:formatCode>
                <c:ptCount val="1"/>
                <c:pt idx="0">
                  <c:v>0</c:v>
                </c:pt>
              </c:numCache>
            </c:numRef>
          </c:val>
        </c:ser>
        <c:dLbls>
          <c:showLegendKey val="0"/>
          <c:showVal val="0"/>
          <c:showCatName val="0"/>
          <c:showSerName val="0"/>
          <c:showPercent val="0"/>
          <c:showBubbleSize val="0"/>
        </c:dLbls>
        <c:gapWidth val="150"/>
        <c:axId val="150960640"/>
        <c:axId val="317223424"/>
      </c:barChart>
      <c:catAx>
        <c:axId val="150960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17223424"/>
        <c:crosses val="autoZero"/>
        <c:auto val="0"/>
        <c:lblAlgn val="ctr"/>
        <c:lblOffset val="100"/>
        <c:noMultiLvlLbl val="0"/>
      </c:catAx>
      <c:valAx>
        <c:axId val="317223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960640"/>
        <c:crosses val="autoZero"/>
        <c:crossBetween val="between"/>
      </c:valAx>
      <c:spPr>
        <a:noFill/>
        <a:ln w="25400">
          <a:noFill/>
        </a:ln>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20" normalizeH="0" baseline="0">
                <a:solidFill>
                  <a:sysClr val="windowText" lastClr="000000"/>
                </a:solidFill>
                <a:latin typeface="+mn-lt"/>
                <a:ea typeface="+mn-ea"/>
                <a:cs typeface="+mn-cs"/>
              </a:defRPr>
            </a:pPr>
            <a:r>
              <a:rPr lang="es-ES" sz="1800">
                <a:solidFill>
                  <a:sysClr val="windowText" lastClr="000000"/>
                </a:solidFill>
              </a:rPr>
              <a:t>Puntos de valoración por cada factor</a:t>
            </a:r>
          </a:p>
        </c:rich>
      </c:tx>
      <c:overlay val="0"/>
      <c:spPr>
        <a:noFill/>
        <a:ln>
          <a:noFill/>
        </a:ln>
        <a:effectLst/>
      </c:spPr>
    </c:title>
    <c:autoTitleDeleted val="0"/>
    <c:plotArea>
      <c:layout/>
      <c:barChart>
        <c:barDir val="col"/>
        <c:grouping val="clustered"/>
        <c:varyColors val="0"/>
        <c:ser>
          <c:idx val="0"/>
          <c:order val="0"/>
          <c:spPr>
            <a:solidFill>
              <a:srgbClr val="70A6B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0"/>
          </c:dLbls>
          <c:cat>
            <c:strRef>
              <c:f>'Auxiliar PUNTOS VALORACION FACT'!$B$4:$B$39</c:f>
              <c:strCache>
                <c:ptCount val="36"/>
                <c:pt idx="0">
                  <c:v>A.1) POLIVALENCIA O DEFINICIÓN EXTENSA DE OBLIGACIONES </c:v>
                </c:pt>
                <c:pt idx="1">
                  <c:v>A.2.1) Posición continuada y posturas forzadas </c:v>
                </c:pt>
                <c:pt idx="2">
                  <c:v>A.2.2) Movimientos repetitivos</c:v>
                </c:pt>
                <c:pt idx="3">
                  <c:v>A.2.3) Esfuerzo visual</c:v>
                </c:pt>
                <c:pt idx="4">
                  <c:v>A.2.4) Esfuerzo auditivo</c:v>
                </c:pt>
                <c:pt idx="5">
                  <c:v>A.2.5) Otros tipos de esfuerzo físico </c:v>
                </c:pt>
                <c:pt idx="6">
                  <c:v>A.3) ESFUERZO MENTAL </c:v>
                </c:pt>
                <c:pt idx="7">
                  <c:v>A.4) ESFUERZO EMOCIONAL </c:v>
                </c:pt>
                <c:pt idx="8">
                  <c:v>A.5.1) Responsabilidad de organización y coordinación </c:v>
                </c:pt>
                <c:pt idx="9">
                  <c:v>A.5.2) Responsabilidad de supervisión de resultados y calidad</c:v>
                </c:pt>
                <c:pt idx="10">
                  <c:v>A.6.1) Responsabilidad sobre el bienestar de las personas</c:v>
                </c:pt>
                <c:pt idx="11">
                  <c:v>A.6.2) Responsabilidad económica</c:v>
                </c:pt>
                <c:pt idx="12">
                  <c:v>A.6.3) Responsabilidad sobre información confidencial</c:v>
                </c:pt>
                <c:pt idx="13">
                  <c:v>A.7) AUTONOMÍA</c:v>
                </c:pt>
                <c:pt idx="14">
                  <c:v>A.8) OTROS</c:v>
                </c:pt>
                <c:pt idx="15">
                  <c:v>B.1) ENSEÑANZA REGLADA</c:v>
                </c:pt>
                <c:pt idx="16">
                  <c:v>C.1.1) Procedimientos, materiales, equipos y máquinas</c:v>
                </c:pt>
                <c:pt idx="17">
                  <c:v>C.1.2) Competencias digitales</c:v>
                </c:pt>
                <c:pt idx="18">
                  <c:v>C.1.3) Gestión de la diversidad</c:v>
                </c:pt>
                <c:pt idx="19">
                  <c:v>C.1.4) Conocimiento o dominio de idioma extranjero</c:v>
                </c:pt>
                <c:pt idx="20">
                  <c:v>C.1.5) Formación no reglada</c:v>
                </c:pt>
                <c:pt idx="21">
                  <c:v>C.1.6) Experiencia</c:v>
                </c:pt>
                <c:pt idx="22">
                  <c:v>C.1.7) Actualización de conocimientos</c:v>
                </c:pt>
                <c:pt idx="23">
                  <c:v>C.2.1) Destreza </c:v>
                </c:pt>
                <c:pt idx="24">
                  <c:v>C.2.2) Minuciosidad </c:v>
                </c:pt>
                <c:pt idx="25">
                  <c:v>C.2.3) Aptitudes sensoriales</c:v>
                </c:pt>
                <c:pt idx="26">
                  <c:v>C.2.4) Capacidad para plantear ideas y soluciones </c:v>
                </c:pt>
                <c:pt idx="27">
                  <c:v>C.3.1) Capacidad comunicativa</c:v>
                </c:pt>
                <c:pt idx="28">
                  <c:v>C.3.2) Capacidad emocional</c:v>
                </c:pt>
                <c:pt idx="29">
                  <c:v>C.3.3) Capacidad de resolución de conflictos</c:v>
                </c:pt>
                <c:pt idx="30">
                  <c:v>C.4) OTROS</c:v>
                </c:pt>
                <c:pt idx="31">
                  <c:v>D.1.1) Condiciones físicas </c:v>
                </c:pt>
                <c:pt idx="32">
                  <c:v>D.1.2) Condiciones psicosociales</c:v>
                </c:pt>
                <c:pt idx="33">
                  <c:v>D.2.1) Horarios, descansos y vacaciones</c:v>
                </c:pt>
                <c:pt idx="34">
                  <c:v>D.2.2) Desplazamientos y viajes </c:v>
                </c:pt>
                <c:pt idx="35">
                  <c:v>D.3) OTROS</c:v>
                </c:pt>
              </c:strCache>
            </c:strRef>
          </c:cat>
          <c:val>
            <c:numRef>
              <c:f>'Auxiliar PUNTOS VALORACION FACT'!$C$4:$C$39</c:f>
              <c:numCache>
                <c:formatCode>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er>
        <c:dLbls>
          <c:showLegendKey val="0"/>
          <c:showVal val="0"/>
          <c:showCatName val="0"/>
          <c:showSerName val="0"/>
          <c:showPercent val="0"/>
          <c:showBubbleSize val="0"/>
        </c:dLbls>
        <c:gapWidth val="444"/>
        <c:overlap val="-90"/>
        <c:axId val="150958080"/>
        <c:axId val="317220544"/>
      </c:barChart>
      <c:catAx>
        <c:axId val="150958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ysClr val="windowText" lastClr="000000"/>
                </a:solidFill>
                <a:latin typeface="+mn-lt"/>
                <a:ea typeface="+mn-ea"/>
                <a:cs typeface="+mn-cs"/>
              </a:defRPr>
            </a:pPr>
            <a:endParaRPr lang="es-ES"/>
          </a:p>
        </c:txPr>
        <c:crossAx val="317220544"/>
        <c:crosses val="autoZero"/>
        <c:auto val="1"/>
        <c:lblAlgn val="ctr"/>
        <c:lblOffset val="100"/>
        <c:noMultiLvlLbl val="0"/>
      </c:catAx>
      <c:valAx>
        <c:axId val="317220544"/>
        <c:scaling>
          <c:orientation val="minMax"/>
        </c:scaling>
        <c:delete val="1"/>
        <c:axPos val="l"/>
        <c:numFmt formatCode="0" sourceLinked="1"/>
        <c:majorTickMark val="out"/>
        <c:minorTickMark val="none"/>
        <c:tickLblPos val="nextTo"/>
        <c:crossAx val="150958080"/>
        <c:crosses val="autoZero"/>
        <c:crossBetween val="between"/>
      </c:valAx>
      <c:spPr>
        <a:noFill/>
        <a:ln w="25400">
          <a:noFill/>
        </a:ln>
      </c:spPr>
    </c:plotArea>
    <c:plotVisOnly val="1"/>
    <c:dispBlanksAs val="gap"/>
    <c:showDLblsOverMax val="0"/>
  </c:chart>
  <c:spPr>
    <a:solidFill>
      <a:schemeClr val="lt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s-ES">
                <a:solidFill>
                  <a:sysClr val="windowText" lastClr="000000"/>
                </a:solidFill>
              </a:rPr>
              <a:t>CATEGORÍAS DE FACTORES POR SEXO</a:t>
            </a:r>
          </a:p>
        </c:rich>
      </c:tx>
      <c:overlay val="0"/>
      <c:spPr>
        <a:noFill/>
        <a:ln>
          <a:noFill/>
        </a:ln>
        <a:effectLst/>
      </c:spPr>
    </c:title>
    <c:autoTitleDeleted val="0"/>
    <c:plotArea>
      <c:layout/>
      <c:barChart>
        <c:barDir val="bar"/>
        <c:grouping val="clustered"/>
        <c:varyColors val="0"/>
        <c:ser>
          <c:idx val="0"/>
          <c:order val="0"/>
          <c:tx>
            <c:strRef>
              <c:f>'Auxiliar CAT. FACT. SEXO'!$K$3</c:f>
              <c:strCache>
                <c:ptCount val="1"/>
                <c:pt idx="0">
                  <c:v>Ratio Puntos Hombres</c:v>
                </c:pt>
              </c:strCache>
            </c:strRef>
          </c:tx>
          <c:spPr>
            <a:solidFill>
              <a:srgbClr val="FFC00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dLbls>
          <c:cat>
            <c:strRef>
              <c:f>'Auxiliar CAT. FACT. SEXO'!$J$4:$J$7</c:f>
              <c:strCache>
                <c:ptCount val="4"/>
                <c:pt idx="0">
                  <c:v>A) NATURALEZA DE LAS FUNCIONES O TAREAS </c:v>
                </c:pt>
                <c:pt idx="1">
                  <c:v>B) CONDICIONES EDUCATIVAS</c:v>
                </c:pt>
                <c:pt idx="2">
                  <c:v>C) CONDICIONES PROFESIONALES Y DE FORMACIÓN</c:v>
                </c:pt>
                <c:pt idx="3">
                  <c:v>D) CONDICIONES LABORALES Y FACTORES ESTRICTAMENTE RELACIONADOS CON EL DESEMPEÑO</c:v>
                </c:pt>
              </c:strCache>
            </c:strRef>
          </c:cat>
          <c:val>
            <c:numRef>
              <c:f>'Auxiliar CAT. FACT. SEXO'!$K$4:$K$7</c:f>
              <c:numCache>
                <c:formatCode>0</c:formatCode>
                <c:ptCount val="4"/>
                <c:pt idx="0">
                  <c:v>0</c:v>
                </c:pt>
                <c:pt idx="1">
                  <c:v>0</c:v>
                </c:pt>
                <c:pt idx="2">
                  <c:v>0</c:v>
                </c:pt>
                <c:pt idx="3">
                  <c:v>0</c:v>
                </c:pt>
              </c:numCache>
            </c:numRef>
          </c:val>
        </c:ser>
        <c:ser>
          <c:idx val="1"/>
          <c:order val="1"/>
          <c:tx>
            <c:strRef>
              <c:f>'Auxiliar CAT. FACT. SEXO'!$L$3</c:f>
              <c:strCache>
                <c:ptCount val="1"/>
                <c:pt idx="0">
                  <c:v>Ratio Puntos Mujeres</c:v>
                </c:pt>
              </c:strCache>
            </c:strRef>
          </c:tx>
          <c:spPr>
            <a:solidFill>
              <a:schemeClr val="accent6">
                <a:lumMod val="60000"/>
                <a:lumOff val="40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dLbls>
          <c:cat>
            <c:strRef>
              <c:f>'Auxiliar CAT. FACT. SEXO'!$J$4:$J$7</c:f>
              <c:strCache>
                <c:ptCount val="4"/>
                <c:pt idx="0">
                  <c:v>A) NATURALEZA DE LAS FUNCIONES O TAREAS </c:v>
                </c:pt>
                <c:pt idx="1">
                  <c:v>B) CONDICIONES EDUCATIVAS</c:v>
                </c:pt>
                <c:pt idx="2">
                  <c:v>C) CONDICIONES PROFESIONALES Y DE FORMACIÓN</c:v>
                </c:pt>
                <c:pt idx="3">
                  <c:v>D) CONDICIONES LABORALES Y FACTORES ESTRICTAMENTE RELACIONADOS CON EL DESEMPEÑO</c:v>
                </c:pt>
              </c:strCache>
            </c:strRef>
          </c:cat>
          <c:val>
            <c:numRef>
              <c:f>'Auxiliar CAT. FACT. SEXO'!$L$4:$L$7</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65"/>
        <c:axId val="249119232"/>
        <c:axId val="315786368"/>
      </c:barChart>
      <c:catAx>
        <c:axId val="24911923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15786368"/>
        <c:crosses val="autoZero"/>
        <c:auto val="1"/>
        <c:lblAlgn val="ctr"/>
        <c:lblOffset val="100"/>
        <c:noMultiLvlLbl val="0"/>
      </c:catAx>
      <c:valAx>
        <c:axId val="31578636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249119232"/>
        <c:crosses val="autoZero"/>
        <c:crossBetween val="between"/>
      </c:valAx>
      <c:spPr>
        <a:noFill/>
        <a:ln w="25400">
          <a:noFill/>
        </a:ln>
      </c:spPr>
    </c:plotArea>
    <c:legend>
      <c:legendPos val="r"/>
      <c:layout>
        <c:manualLayout>
          <c:xMode val="edge"/>
          <c:yMode val="edge"/>
          <c:x val="0.41003777255037072"/>
          <c:y val="0.90955413337016222"/>
          <c:w val="0.18045672141581107"/>
          <c:h val="6.666888935697525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[2022.01.18_Herramienta_SVPT.xlsx]Auxiliar CAT. FACT. SEXO!PivotTable4</c:name>
    <c:fmtId val="0"/>
  </c:pivotSource>
  <c:chart>
    <c:title>
      <c:tx>
        <c:rich>
          <a:bodyPr rot="0" spcFirstLastPara="1" vertOverflow="ellipsis" vert="horz" wrap="square" anchor="ctr" anchorCtr="1"/>
          <a:lstStyle/>
          <a:p>
            <a:pPr algn="ctr" rtl="0">
              <a:defRPr lang="es-ES" sz="1800" b="1" i="0" u="none" strike="noStrike" kern="1200" cap="all" spc="120" normalizeH="0" baseline="0">
                <a:solidFill>
                  <a:sysClr val="windowText" lastClr="000000"/>
                </a:solidFill>
                <a:latin typeface="+mn-lt"/>
                <a:ea typeface="+mn-ea"/>
                <a:cs typeface="+mn-cs"/>
              </a:defRPr>
            </a:pPr>
            <a:r>
              <a:rPr lang="es-ES" sz="1800" b="1" i="0" u="none" strike="noStrike" kern="1200" baseline="0">
                <a:solidFill>
                  <a:sysClr val="windowText" lastClr="000000"/>
                </a:solidFill>
                <a:latin typeface="+mn-lt"/>
                <a:ea typeface="+mn-ea"/>
                <a:cs typeface="+mn-cs"/>
              </a:rPr>
              <a:t>Factores POR SEXO</a:t>
            </a:r>
          </a:p>
        </c:rich>
      </c:tx>
      <c:overlay val="0"/>
      <c:spPr>
        <a:noFill/>
        <a:ln>
          <a:noFill/>
        </a:ln>
        <a:effectLst/>
      </c:spPr>
    </c:title>
    <c:autoTitleDeleted val="0"/>
    <c:pivotFmts>
      <c:pivotFmt>
        <c:idx val="0"/>
        <c:spPr>
          <a:solidFill>
            <a:srgbClr val="FFC000"/>
          </a:solidFill>
          <a:ln>
            <a:noFill/>
          </a:ln>
          <a:effectLst/>
        </c:spPr>
        <c:marker>
          <c:symbol val="none"/>
        </c:marker>
        <c:dLbl>
          <c:idx val="0"/>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dLbl>
      </c:pivotFmt>
      <c:pivotFmt>
        <c:idx val="1"/>
        <c:spPr>
          <a:solidFill>
            <a:srgbClr val="92D050"/>
          </a:solidFill>
          <a:ln>
            <a:noFill/>
          </a:ln>
          <a:effectLst/>
        </c:spPr>
        <c:marker>
          <c:symbol val="none"/>
        </c:marker>
        <c:dLbl>
          <c:idx val="0"/>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dLbl>
      </c:pivotFmt>
    </c:pivotFmts>
    <c:plotArea>
      <c:layout/>
      <c:barChart>
        <c:barDir val="col"/>
        <c:grouping val="clustered"/>
        <c:varyColors val="0"/>
        <c:ser>
          <c:idx val="0"/>
          <c:order val="0"/>
          <c:tx>
            <c:strRef>
              <c:f>'Auxiliar CAT. FACT. SEXO'!$K$11</c:f>
              <c:strCache>
                <c:ptCount val="1"/>
                <c:pt idx="0">
                  <c:v>Ratio Puntos Hombres</c:v>
                </c:pt>
              </c:strCache>
            </c:strRef>
          </c:tx>
          <c:spPr>
            <a:solidFill>
              <a:srgbClr val="FFC000"/>
            </a:solidFill>
            <a:ln>
              <a:noFill/>
            </a:ln>
            <a:effectLst/>
          </c:spPr>
          <c:invertIfNegative val="0"/>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0"/>
          </c:dLbls>
          <c:cat>
            <c:strRef>
              <c:f>'Auxiliar CAT. FACT. SEXO'!$J$12:$J$48</c:f>
              <c:strCache>
                <c:ptCount val="36"/>
                <c:pt idx="0">
                  <c:v>A.1) POLIVALENCIA O DEFINICIÓN EXTENSA DE OBLIGACIONES </c:v>
                </c:pt>
                <c:pt idx="1">
                  <c:v>A.2.1) Posición y posturas forzadas </c:v>
                </c:pt>
                <c:pt idx="2">
                  <c:v>A.2.2) Movimientos repetitivos</c:v>
                </c:pt>
                <c:pt idx="3">
                  <c:v>A.2.3) Esfuerzo visual</c:v>
                </c:pt>
                <c:pt idx="4">
                  <c:v>A.2.4) Esfuerzo auditivo</c:v>
                </c:pt>
                <c:pt idx="5">
                  <c:v>A.2.5) Otros tipos de esfuerzo físico </c:v>
                </c:pt>
                <c:pt idx="6">
                  <c:v>A.3) ESFUERZO MENTAL </c:v>
                </c:pt>
                <c:pt idx="7">
                  <c:v>A.4) ESFUERZO EMOCIONAL </c:v>
                </c:pt>
                <c:pt idx="8">
                  <c:v>A.5.1) Responsabilidad de organización y coordinación </c:v>
                </c:pt>
                <c:pt idx="9">
                  <c:v>A.5.2) Responsabilidad de supervisión de resultados y calidad</c:v>
                </c:pt>
                <c:pt idx="10">
                  <c:v>A.6.1) Responsabilidad sobre el bienestar de las personas</c:v>
                </c:pt>
                <c:pt idx="11">
                  <c:v>A.6.2) Responsabilidad económica</c:v>
                </c:pt>
                <c:pt idx="12">
                  <c:v>A.6.3) Responsabilidad sobre información confidencial</c:v>
                </c:pt>
                <c:pt idx="13">
                  <c:v>A.7) AUTONOMÍA</c:v>
                </c:pt>
                <c:pt idx="14">
                  <c:v>A.8) OTROS</c:v>
                </c:pt>
                <c:pt idx="15">
                  <c:v>B.1) ENSEÑANZA REGLADA</c:v>
                </c:pt>
                <c:pt idx="16">
                  <c:v>C.1.1) Procedimientos, materiales, equipos y máquinas</c:v>
                </c:pt>
                <c:pt idx="17">
                  <c:v>C.1.2) Competencias digitales</c:v>
                </c:pt>
                <c:pt idx="18">
                  <c:v>C.1.3) Gestión de la diversidad</c:v>
                </c:pt>
                <c:pt idx="19">
                  <c:v>C.1.4) Conocimiento o dominio de idioma extranjero</c:v>
                </c:pt>
                <c:pt idx="20">
                  <c:v>C.1.5) Formación no reglada</c:v>
                </c:pt>
                <c:pt idx="21">
                  <c:v>C.1.6) Experiencia</c:v>
                </c:pt>
                <c:pt idx="22">
                  <c:v>C.1.7) Actualización de conocimientos</c:v>
                </c:pt>
                <c:pt idx="23">
                  <c:v>C.2.1) Destreza </c:v>
                </c:pt>
                <c:pt idx="24">
                  <c:v>C.2.2) Minuciosidad </c:v>
                </c:pt>
                <c:pt idx="25">
                  <c:v>C.2.3) Aptitudes sensoriales</c:v>
                </c:pt>
                <c:pt idx="26">
                  <c:v>C.2.4) Capacidad para plantear ideas y soluciones </c:v>
                </c:pt>
                <c:pt idx="27">
                  <c:v>C.3.1) Capacidad comunicativa</c:v>
                </c:pt>
                <c:pt idx="28">
                  <c:v>C.3.2) Capacidad emocional</c:v>
                </c:pt>
                <c:pt idx="29">
                  <c:v>C.3.3) Capacidad de resolución de conflictos</c:v>
                </c:pt>
                <c:pt idx="30">
                  <c:v>C.4) OTROS</c:v>
                </c:pt>
                <c:pt idx="31">
                  <c:v>D.1.1) Condiciones físicas </c:v>
                </c:pt>
                <c:pt idx="32">
                  <c:v>D.1.2) Condiciones psicosociales</c:v>
                </c:pt>
                <c:pt idx="33">
                  <c:v>D.2.1) Horarios, descansos y vacaciones</c:v>
                </c:pt>
                <c:pt idx="34">
                  <c:v>D.2.2) Desplazamientos y viajes </c:v>
                </c:pt>
                <c:pt idx="35">
                  <c:v>D. 3) OTROS</c:v>
                </c:pt>
              </c:strCache>
            </c:strRef>
          </c:cat>
          <c:val>
            <c:numRef>
              <c:f>'Auxiliar CAT. FACT. SEXO'!$K$12:$K$48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er>
        <c:ser>
          <c:idx val="1"/>
          <c:order val="1"/>
          <c:tx>
            <c:strRef>
              <c:f>'Auxiliar CAT. FACT. SEXO'!$L$11</c:f>
              <c:strCache>
                <c:ptCount val="1"/>
                <c:pt idx="0">
                  <c:v>Ratio Puntos Mujeres</c:v>
                </c:pt>
              </c:strCache>
            </c:strRef>
          </c:tx>
          <c:spPr>
            <a:solidFill>
              <a:srgbClr val="92D050"/>
            </a:solidFill>
            <a:ln>
              <a:noFill/>
            </a:ln>
            <a:effectLst/>
          </c:spPr>
          <c:invertIfNegative val="0"/>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0"/>
          </c:dLbls>
          <c:cat>
            <c:strRef>
              <c:f>'Auxiliar CAT. FACT. SEXO'!$J$12:$J$48</c:f>
              <c:strCache>
                <c:ptCount val="36"/>
                <c:pt idx="0">
                  <c:v>A.1) POLIVALENCIA O DEFINICIÓN EXTENSA DE OBLIGACIONES </c:v>
                </c:pt>
                <c:pt idx="1">
                  <c:v>A.2.1) Posición y posturas forzadas </c:v>
                </c:pt>
                <c:pt idx="2">
                  <c:v>A.2.2) Movimientos repetitivos</c:v>
                </c:pt>
                <c:pt idx="3">
                  <c:v>A.2.3) Esfuerzo visual</c:v>
                </c:pt>
                <c:pt idx="4">
                  <c:v>A.2.4) Esfuerzo auditivo</c:v>
                </c:pt>
                <c:pt idx="5">
                  <c:v>A.2.5) Otros tipos de esfuerzo físico </c:v>
                </c:pt>
                <c:pt idx="6">
                  <c:v>A.3) ESFUERZO MENTAL </c:v>
                </c:pt>
                <c:pt idx="7">
                  <c:v>A.4) ESFUERZO EMOCIONAL </c:v>
                </c:pt>
                <c:pt idx="8">
                  <c:v>A.5.1) Responsabilidad de organización y coordinación </c:v>
                </c:pt>
                <c:pt idx="9">
                  <c:v>A.5.2) Responsabilidad de supervisión de resultados y calidad</c:v>
                </c:pt>
                <c:pt idx="10">
                  <c:v>A.6.1) Responsabilidad sobre el bienestar de las personas</c:v>
                </c:pt>
                <c:pt idx="11">
                  <c:v>A.6.2) Responsabilidad económica</c:v>
                </c:pt>
                <c:pt idx="12">
                  <c:v>A.6.3) Responsabilidad sobre información confidencial</c:v>
                </c:pt>
                <c:pt idx="13">
                  <c:v>A.7) AUTONOMÍA</c:v>
                </c:pt>
                <c:pt idx="14">
                  <c:v>A.8) OTROS</c:v>
                </c:pt>
                <c:pt idx="15">
                  <c:v>B.1) ENSEÑANZA REGLADA</c:v>
                </c:pt>
                <c:pt idx="16">
                  <c:v>C.1.1) Procedimientos, materiales, equipos y máquinas</c:v>
                </c:pt>
                <c:pt idx="17">
                  <c:v>C.1.2) Competencias digitales</c:v>
                </c:pt>
                <c:pt idx="18">
                  <c:v>C.1.3) Gestión de la diversidad</c:v>
                </c:pt>
                <c:pt idx="19">
                  <c:v>C.1.4) Conocimiento o dominio de idioma extranjero</c:v>
                </c:pt>
                <c:pt idx="20">
                  <c:v>C.1.5) Formación no reglada</c:v>
                </c:pt>
                <c:pt idx="21">
                  <c:v>C.1.6) Experiencia</c:v>
                </c:pt>
                <c:pt idx="22">
                  <c:v>C.1.7) Actualización de conocimientos</c:v>
                </c:pt>
                <c:pt idx="23">
                  <c:v>C.2.1) Destreza </c:v>
                </c:pt>
                <c:pt idx="24">
                  <c:v>C.2.2) Minuciosidad </c:v>
                </c:pt>
                <c:pt idx="25">
                  <c:v>C.2.3) Aptitudes sensoriales</c:v>
                </c:pt>
                <c:pt idx="26">
                  <c:v>C.2.4) Capacidad para plantear ideas y soluciones </c:v>
                </c:pt>
                <c:pt idx="27">
                  <c:v>C.3.1) Capacidad comunicativa</c:v>
                </c:pt>
                <c:pt idx="28">
                  <c:v>C.3.2) Capacidad emocional</c:v>
                </c:pt>
                <c:pt idx="29">
                  <c:v>C.3.3) Capacidad de resolución de conflictos</c:v>
                </c:pt>
                <c:pt idx="30">
                  <c:v>C.4) OTROS</c:v>
                </c:pt>
                <c:pt idx="31">
                  <c:v>D.1.1) Condiciones físicas </c:v>
                </c:pt>
                <c:pt idx="32">
                  <c:v>D.1.2) Condiciones psicosociales</c:v>
                </c:pt>
                <c:pt idx="33">
                  <c:v>D.2.1) Horarios, descansos y vacaciones</c:v>
                </c:pt>
                <c:pt idx="34">
                  <c:v>D.2.2) Desplazamientos y viajes </c:v>
                </c:pt>
                <c:pt idx="35">
                  <c:v>D. 3) OTROS</c:v>
                </c:pt>
              </c:strCache>
            </c:strRef>
          </c:cat>
          <c:val>
            <c:numRef>
              <c:f>'Auxiliar CAT. FACT. SEXO'!$L$12:$L$48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er>
        <c:dLbls>
          <c:showLegendKey val="0"/>
          <c:showVal val="0"/>
          <c:showCatName val="0"/>
          <c:showSerName val="0"/>
          <c:showPercent val="0"/>
          <c:showBubbleSize val="0"/>
        </c:dLbls>
        <c:gapWidth val="444"/>
        <c:overlap val="-90"/>
        <c:axId val="315726336"/>
        <c:axId val="315788672"/>
      </c:barChart>
      <c:catAx>
        <c:axId val="315726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ysClr val="windowText" lastClr="000000"/>
                </a:solidFill>
                <a:latin typeface="+mn-lt"/>
                <a:ea typeface="+mn-ea"/>
                <a:cs typeface="+mn-cs"/>
              </a:defRPr>
            </a:pPr>
            <a:endParaRPr lang="es-ES"/>
          </a:p>
        </c:txPr>
        <c:crossAx val="315788672"/>
        <c:crosses val="autoZero"/>
        <c:auto val="0"/>
        <c:lblAlgn val="ctr"/>
        <c:lblOffset val="100"/>
        <c:noMultiLvlLbl val="0"/>
      </c:catAx>
      <c:valAx>
        <c:axId val="315788672"/>
        <c:scaling>
          <c:orientation val="minMax"/>
        </c:scaling>
        <c:delete val="1"/>
        <c:axPos val="l"/>
        <c:numFmt formatCode="#,##0.0" sourceLinked="1"/>
        <c:majorTickMark val="out"/>
        <c:minorTickMark val="none"/>
        <c:tickLblPos val="nextTo"/>
        <c:crossAx val="315726336"/>
        <c:crosses val="autoZero"/>
        <c:crossBetween val="between"/>
      </c:valAx>
      <c:spPr>
        <a:noFill/>
        <a:ln w="25400">
          <a:noFill/>
        </a:ln>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noFill/>
    <a:ln w="9525" cap="flat" cmpd="sng" algn="ctr">
      <a:solidFill>
        <a:schemeClr val="bg1">
          <a:lumMod val="95000"/>
        </a:schemeClr>
      </a:solidFill>
      <a:round/>
    </a:ln>
    <a:effectLst/>
  </c:spPr>
  <c:txPr>
    <a:bodyPr/>
    <a:lstStyle/>
    <a:p>
      <a:pPr>
        <a:defRPr/>
      </a:pPr>
      <a:endParaRPr lang="es-ES"/>
    </a:p>
  </c:txPr>
  <c:printSettings>
    <c:headerFooter/>
    <c:pageMargins b="0.75" l="0.7" r="0.7" t="0.75" header="0.3" footer="0.3"/>
    <c:pageSetup paperSize="9" orientation="landscape" horizontalDpi="300" verticalDpi="0"/>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[2022.01.18_Herramienta_SVPT.xlsx]AUX AGRUPACIONES POR SEXO!PivotTable10</c:name>
    <c:fmtId val="0"/>
  </c:pivotSource>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ES" sz="1800" b="1">
                <a:solidFill>
                  <a:sysClr val="windowText" lastClr="000000"/>
                </a:solidFill>
              </a:rPr>
              <a:t>AGRUPACIONES POR SEXO</a:t>
            </a:r>
          </a:p>
        </c:rich>
      </c:tx>
      <c:overlay val="0"/>
      <c:spPr>
        <a:noFill/>
        <a:ln>
          <a:noFill/>
        </a:ln>
        <a:effectLst/>
      </c:spPr>
    </c:title>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dLbl>
      </c:pivotFmt>
    </c:pivotFmts>
    <c:plotArea>
      <c:layout/>
      <c:barChart>
        <c:barDir val="col"/>
        <c:grouping val="stacked"/>
        <c:varyColors val="0"/>
        <c:ser>
          <c:idx val="0"/>
          <c:order val="0"/>
          <c:tx>
            <c:strRef>
              <c:f>'AUX AGRUPACIONES POR SEXO'!$O$18</c:f>
              <c:strCache>
                <c:ptCount val="1"/>
                <c:pt idx="0">
                  <c:v>Nº. de Hombres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dLbls>
          <c:cat>
            <c:multiLvlStrRef>
              <c:f>'AUX AGRUPACIONES POR SEXO'!$N$19:$N$39</c:f>
              <c:multiLvlStrCache>
                <c:ptCount val="10"/>
                <c:lvl/>
                <c:lvl>
                  <c:pt idx="0">
                    <c:v>Agrupación 1</c:v>
                  </c:pt>
                  <c:pt idx="1">
                    <c:v>Agrupación 2</c:v>
                  </c:pt>
                  <c:pt idx="2">
                    <c:v>Agrupación 3</c:v>
                  </c:pt>
                  <c:pt idx="3">
                    <c:v>Agrupación 4</c:v>
                  </c:pt>
                  <c:pt idx="4">
                    <c:v>Agrupación 5</c:v>
                  </c:pt>
                  <c:pt idx="5">
                    <c:v>Agrupación 6</c:v>
                  </c:pt>
                  <c:pt idx="6">
                    <c:v>Agrupación 7</c:v>
                  </c:pt>
                  <c:pt idx="7">
                    <c:v>Agrupación 8</c:v>
                  </c:pt>
                  <c:pt idx="8">
                    <c:v>Agrupación 9</c:v>
                  </c:pt>
                  <c:pt idx="9">
                    <c:v>Agrupación 10</c:v>
                  </c:pt>
                </c:lvl>
              </c:multiLvlStrCache>
            </c:multiLvlStrRef>
          </c:cat>
          <c:val>
            <c:numRef>
              <c:f>'AUX AGRUPACIONES POR SEXO'!$O$19:$O$39</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'AUX AGRUPACIONES POR SEXO'!$P$18</c:f>
              <c:strCache>
                <c:ptCount val="1"/>
                <c:pt idx="0">
                  <c:v>Nº. de Mujeres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dLbls>
          <c:cat>
            <c:multiLvlStrRef>
              <c:f>'AUX AGRUPACIONES POR SEXO'!$N$19:$N$39</c:f>
              <c:multiLvlStrCache>
                <c:ptCount val="10"/>
                <c:lvl/>
                <c:lvl>
                  <c:pt idx="0">
                    <c:v>Agrupación 1</c:v>
                  </c:pt>
                  <c:pt idx="1">
                    <c:v>Agrupación 2</c:v>
                  </c:pt>
                  <c:pt idx="2">
                    <c:v>Agrupación 3</c:v>
                  </c:pt>
                  <c:pt idx="3">
                    <c:v>Agrupación 4</c:v>
                  </c:pt>
                  <c:pt idx="4">
                    <c:v>Agrupación 5</c:v>
                  </c:pt>
                  <c:pt idx="5">
                    <c:v>Agrupación 6</c:v>
                  </c:pt>
                  <c:pt idx="6">
                    <c:v>Agrupación 7</c:v>
                  </c:pt>
                  <c:pt idx="7">
                    <c:v>Agrupación 8</c:v>
                  </c:pt>
                  <c:pt idx="8">
                    <c:v>Agrupación 9</c:v>
                  </c:pt>
                  <c:pt idx="9">
                    <c:v>Agrupación 10</c:v>
                  </c:pt>
                </c:lvl>
              </c:multiLvlStrCache>
            </c:multiLvlStrRef>
          </c:cat>
          <c:val>
            <c:numRef>
              <c:f>'AUX AGRUPACIONES POR SEXO'!$P$19:$P$39</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100"/>
        <c:axId val="309551104"/>
        <c:axId val="309735360"/>
      </c:barChart>
      <c:catAx>
        <c:axId val="3095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crossAx val="309735360"/>
        <c:crosses val="autoZero"/>
        <c:auto val="0"/>
        <c:lblAlgn val="ctr"/>
        <c:lblOffset val="100"/>
        <c:noMultiLvlLbl val="0"/>
      </c:catAx>
      <c:valAx>
        <c:axId val="309735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309551104"/>
        <c:crosses val="autoZero"/>
        <c:crossBetween val="between"/>
      </c:valAx>
      <c:spPr>
        <a:noFill/>
        <a:ln w="25400">
          <a:noFill/>
        </a:ln>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Distribuci&#243;n de puestos'!A1"/><Relationship Id="rId3" Type="http://schemas.openxmlformats.org/officeDocument/2006/relationships/hyperlink" Target="#'PUNTOS DE VALORACI&#211;N POR FACTOR'!A1"/><Relationship Id="rId7" Type="http://schemas.openxmlformats.org/officeDocument/2006/relationships/hyperlink" Target="#'Mapa de Puestos'!A1"/><Relationship Id="rId2" Type="http://schemas.openxmlformats.org/officeDocument/2006/relationships/hyperlink" Target="#'PUNTUACI&#211;N POR PUESTO Y SEXO'!A1"/><Relationship Id="rId1" Type="http://schemas.openxmlformats.org/officeDocument/2006/relationships/hyperlink" Target="#'CATEGOR&#205;AS Y FACTORES POR SEXO'!A1"/><Relationship Id="rId6" Type="http://schemas.openxmlformats.org/officeDocument/2006/relationships/hyperlink" Target="#'Lista Puestos Valorados'!A1"/><Relationship Id="rId5" Type="http://schemas.openxmlformats.org/officeDocument/2006/relationships/hyperlink" Target="#'Listado de Puestos'!A1"/><Relationship Id="rId10" Type="http://schemas.openxmlformats.org/officeDocument/2006/relationships/image" Target="../media/image2.png"/><Relationship Id="rId4" Type="http://schemas.openxmlformats.org/officeDocument/2006/relationships/hyperlink" Target="#'AGRUPACIONES POR SEXO'!A1"/><Relationship Id="rId9"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4.xml"/><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9.png"/><Relationship Id="rId21" Type="http://schemas.openxmlformats.org/officeDocument/2006/relationships/image" Target="../media/image34.png"/><Relationship Id="rId34" Type="http://schemas.openxmlformats.org/officeDocument/2006/relationships/image" Target="../media/image47.png"/><Relationship Id="rId42" Type="http://schemas.openxmlformats.org/officeDocument/2006/relationships/image" Target="../media/image55.png"/><Relationship Id="rId47" Type="http://schemas.openxmlformats.org/officeDocument/2006/relationships/image" Target="../media/image60.png"/><Relationship Id="rId50" Type="http://schemas.openxmlformats.org/officeDocument/2006/relationships/image" Target="../media/image63.png"/><Relationship Id="rId55" Type="http://schemas.openxmlformats.org/officeDocument/2006/relationships/image" Target="../media/image68.png"/><Relationship Id="rId63" Type="http://schemas.openxmlformats.org/officeDocument/2006/relationships/image" Target="../media/image76.png"/><Relationship Id="rId7" Type="http://schemas.openxmlformats.org/officeDocument/2006/relationships/image" Target="../media/image20.png"/><Relationship Id="rId2" Type="http://schemas.openxmlformats.org/officeDocument/2006/relationships/image" Target="../media/image16.png"/><Relationship Id="rId16" Type="http://schemas.openxmlformats.org/officeDocument/2006/relationships/image" Target="../media/image29.png"/><Relationship Id="rId29" Type="http://schemas.openxmlformats.org/officeDocument/2006/relationships/image" Target="../media/image42.png"/><Relationship Id="rId11" Type="http://schemas.openxmlformats.org/officeDocument/2006/relationships/image" Target="../media/image24.png"/><Relationship Id="rId24" Type="http://schemas.openxmlformats.org/officeDocument/2006/relationships/image" Target="../media/image37.png"/><Relationship Id="rId32" Type="http://schemas.openxmlformats.org/officeDocument/2006/relationships/image" Target="../media/image45.png"/><Relationship Id="rId37" Type="http://schemas.openxmlformats.org/officeDocument/2006/relationships/image" Target="../media/image50.png"/><Relationship Id="rId40" Type="http://schemas.openxmlformats.org/officeDocument/2006/relationships/image" Target="../media/image53.png"/><Relationship Id="rId45" Type="http://schemas.openxmlformats.org/officeDocument/2006/relationships/image" Target="../media/image58.png"/><Relationship Id="rId53" Type="http://schemas.openxmlformats.org/officeDocument/2006/relationships/image" Target="../media/image66.png"/><Relationship Id="rId58" Type="http://schemas.openxmlformats.org/officeDocument/2006/relationships/image" Target="../media/image71.png"/><Relationship Id="rId66" Type="http://schemas.openxmlformats.org/officeDocument/2006/relationships/image" Target="../media/image79.png"/><Relationship Id="rId5" Type="http://schemas.openxmlformats.org/officeDocument/2006/relationships/image" Target="../media/image18.png"/><Relationship Id="rId61" Type="http://schemas.openxmlformats.org/officeDocument/2006/relationships/image" Target="../media/image74.png"/><Relationship Id="rId19" Type="http://schemas.openxmlformats.org/officeDocument/2006/relationships/image" Target="../media/image32.png"/><Relationship Id="rId14" Type="http://schemas.openxmlformats.org/officeDocument/2006/relationships/image" Target="../media/image27.png"/><Relationship Id="rId22" Type="http://schemas.openxmlformats.org/officeDocument/2006/relationships/image" Target="../media/image35.png"/><Relationship Id="rId27" Type="http://schemas.openxmlformats.org/officeDocument/2006/relationships/image" Target="../media/image40.png"/><Relationship Id="rId30" Type="http://schemas.openxmlformats.org/officeDocument/2006/relationships/image" Target="../media/image43.png"/><Relationship Id="rId35" Type="http://schemas.openxmlformats.org/officeDocument/2006/relationships/image" Target="../media/image48.png"/><Relationship Id="rId43" Type="http://schemas.openxmlformats.org/officeDocument/2006/relationships/image" Target="../media/image56.png"/><Relationship Id="rId48" Type="http://schemas.openxmlformats.org/officeDocument/2006/relationships/image" Target="../media/image61.png"/><Relationship Id="rId56" Type="http://schemas.openxmlformats.org/officeDocument/2006/relationships/image" Target="../media/image69.png"/><Relationship Id="rId64" Type="http://schemas.openxmlformats.org/officeDocument/2006/relationships/image" Target="../media/image77.png"/><Relationship Id="rId8" Type="http://schemas.openxmlformats.org/officeDocument/2006/relationships/image" Target="../media/image21.png"/><Relationship Id="rId51" Type="http://schemas.openxmlformats.org/officeDocument/2006/relationships/image" Target="../media/image64.png"/><Relationship Id="rId3" Type="http://schemas.openxmlformats.org/officeDocument/2006/relationships/image" Target="../media/image3.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33" Type="http://schemas.openxmlformats.org/officeDocument/2006/relationships/image" Target="../media/image46.png"/><Relationship Id="rId38" Type="http://schemas.openxmlformats.org/officeDocument/2006/relationships/image" Target="../media/image51.png"/><Relationship Id="rId46" Type="http://schemas.openxmlformats.org/officeDocument/2006/relationships/image" Target="../media/image59.png"/><Relationship Id="rId59" Type="http://schemas.openxmlformats.org/officeDocument/2006/relationships/image" Target="../media/image72.png"/><Relationship Id="rId20" Type="http://schemas.openxmlformats.org/officeDocument/2006/relationships/image" Target="../media/image33.png"/><Relationship Id="rId41" Type="http://schemas.openxmlformats.org/officeDocument/2006/relationships/image" Target="../media/image54.png"/><Relationship Id="rId54" Type="http://schemas.openxmlformats.org/officeDocument/2006/relationships/image" Target="../media/image67.png"/><Relationship Id="rId62" Type="http://schemas.openxmlformats.org/officeDocument/2006/relationships/image" Target="../media/image75.png"/><Relationship Id="rId1" Type="http://schemas.openxmlformats.org/officeDocument/2006/relationships/image" Target="../media/image15.png"/><Relationship Id="rId6" Type="http://schemas.openxmlformats.org/officeDocument/2006/relationships/image" Target="../media/image19.png"/><Relationship Id="rId15" Type="http://schemas.openxmlformats.org/officeDocument/2006/relationships/image" Target="../media/image28.png"/><Relationship Id="rId23" Type="http://schemas.openxmlformats.org/officeDocument/2006/relationships/image" Target="../media/image36.png"/><Relationship Id="rId28" Type="http://schemas.openxmlformats.org/officeDocument/2006/relationships/image" Target="../media/image41.png"/><Relationship Id="rId36" Type="http://schemas.openxmlformats.org/officeDocument/2006/relationships/image" Target="../media/image49.png"/><Relationship Id="rId49" Type="http://schemas.openxmlformats.org/officeDocument/2006/relationships/image" Target="../media/image62.png"/><Relationship Id="rId57" Type="http://schemas.openxmlformats.org/officeDocument/2006/relationships/image" Target="../media/image70.png"/><Relationship Id="rId10" Type="http://schemas.openxmlformats.org/officeDocument/2006/relationships/image" Target="../media/image23.png"/><Relationship Id="rId31" Type="http://schemas.openxmlformats.org/officeDocument/2006/relationships/image" Target="../media/image44.png"/><Relationship Id="rId44" Type="http://schemas.openxmlformats.org/officeDocument/2006/relationships/image" Target="../media/image57.png"/><Relationship Id="rId52" Type="http://schemas.openxmlformats.org/officeDocument/2006/relationships/image" Target="../media/image65.png"/><Relationship Id="rId60" Type="http://schemas.openxmlformats.org/officeDocument/2006/relationships/image" Target="../media/image73.png"/><Relationship Id="rId65" Type="http://schemas.openxmlformats.org/officeDocument/2006/relationships/image" Target="../media/image78.png"/><Relationship Id="rId4" Type="http://schemas.openxmlformats.org/officeDocument/2006/relationships/image" Target="../media/image17.png"/><Relationship Id="rId9" Type="http://schemas.openxmlformats.org/officeDocument/2006/relationships/image" Target="../media/image22.png"/><Relationship Id="rId13" Type="http://schemas.openxmlformats.org/officeDocument/2006/relationships/image" Target="../media/image26.png"/><Relationship Id="rId18" Type="http://schemas.openxmlformats.org/officeDocument/2006/relationships/image" Target="../media/image31.png"/><Relationship Id="rId39" Type="http://schemas.openxmlformats.org/officeDocument/2006/relationships/image" Target="../media/image5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80.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49530</xdr:rowOff>
    </xdr:from>
    <xdr:to>
      <xdr:col>19</xdr:col>
      <xdr:colOff>193467</xdr:colOff>
      <xdr:row>9</xdr:row>
      <xdr:rowOff>126977</xdr:rowOff>
    </xdr:to>
    <xdr:sp macro="" textlink="">
      <xdr:nvSpPr>
        <xdr:cNvPr id="2" name="2 CuadroTexto">
          <a:extLst>
            <a:ext uri="{FF2B5EF4-FFF2-40B4-BE49-F238E27FC236}">
              <a16:creationId xmlns:a16="http://schemas.microsoft.com/office/drawing/2014/main" xmlns="" id="{00000000-0008-0000-0000-000002000000}"/>
            </a:ext>
          </a:extLst>
        </xdr:cNvPr>
        <xdr:cNvSpPr txBox="1"/>
      </xdr:nvSpPr>
      <xdr:spPr>
        <a:xfrm>
          <a:off x="613833" y="1316567"/>
          <a:ext cx="12520084" cy="429683"/>
        </a:xfrm>
        <a:prstGeom prst="rect">
          <a:avLst/>
        </a:prstGeom>
        <a:solidFill>
          <a:srgbClr val="FFE69B"/>
        </a:solidFill>
        <a:ln/>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s-ES" sz="2400" b="1">
              <a:solidFill>
                <a:sysClr val="windowText" lastClr="000000"/>
              </a:solidFill>
            </a:rPr>
            <a:t>Herramienta de Valoración de Puestos</a:t>
          </a:r>
        </a:p>
      </xdr:txBody>
    </xdr:sp>
    <xdr:clientData/>
  </xdr:twoCellAnchor>
  <xdr:twoCellAnchor editAs="oneCell">
    <xdr:from>
      <xdr:col>9</xdr:col>
      <xdr:colOff>376100</xdr:colOff>
      <xdr:row>25</xdr:row>
      <xdr:rowOff>133554</xdr:rowOff>
    </xdr:from>
    <xdr:to>
      <xdr:col>14</xdr:col>
      <xdr:colOff>28009</xdr:colOff>
      <xdr:row>30</xdr:row>
      <xdr:rowOff>65910</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xmlns="" id="{00000000-0008-0000-0000-000005000000}"/>
            </a:ext>
          </a:extLst>
        </xdr:cNvPr>
        <xdr:cNvSpPr/>
      </xdr:nvSpPr>
      <xdr:spPr>
        <a:xfrm>
          <a:off x="7194095" y="4563495"/>
          <a:ext cx="2700000" cy="907597"/>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1" i="0" baseline="0">
              <a:solidFill>
                <a:sysClr val="windowText" lastClr="000000"/>
              </a:solidFill>
              <a:effectLst/>
              <a:latin typeface="+mn-lt"/>
              <a:ea typeface="+mn-ea"/>
              <a:cs typeface="+mn-cs"/>
            </a:rPr>
            <a:t>CATEGORÍAS Y FACTORES POR SEXO</a:t>
          </a:r>
        </a:p>
      </xdr:txBody>
    </xdr:sp>
    <xdr:clientData/>
  </xdr:twoCellAnchor>
  <xdr:twoCellAnchor editAs="oneCell">
    <xdr:from>
      <xdr:col>1</xdr:col>
      <xdr:colOff>87629</xdr:colOff>
      <xdr:row>25</xdr:row>
      <xdr:rowOff>124029</xdr:rowOff>
    </xdr:from>
    <xdr:to>
      <xdr:col>3</xdr:col>
      <xdr:colOff>264772</xdr:colOff>
      <xdr:row>30</xdr:row>
      <xdr:rowOff>65926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xmlns="" id="{00000000-0008-0000-0000-000007000000}"/>
            </a:ext>
          </a:extLst>
        </xdr:cNvPr>
        <xdr:cNvSpPr/>
      </xdr:nvSpPr>
      <xdr:spPr>
        <a:xfrm>
          <a:off x="702468" y="5441837"/>
          <a:ext cx="2657931" cy="913719"/>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es-ES" sz="1400" b="1" i="0" baseline="0">
              <a:solidFill>
                <a:sysClr val="windowText" lastClr="000000"/>
              </a:solidFill>
              <a:effectLst/>
              <a:latin typeface="+mn-lt"/>
              <a:ea typeface="+mn-ea"/>
              <a:cs typeface="+mn-cs"/>
            </a:rPr>
            <a:t>PUNTUACIÓN POR PUESTO Y SEXO</a:t>
          </a:r>
          <a:endParaRPr lang="es-ES" sz="1800">
            <a:solidFill>
              <a:sysClr val="windowText" lastClr="000000"/>
            </a:solidFill>
            <a:effectLst/>
          </a:endParaRPr>
        </a:p>
      </xdr:txBody>
    </xdr:sp>
    <xdr:clientData/>
  </xdr:twoCellAnchor>
  <xdr:twoCellAnchor editAs="oneCell">
    <xdr:from>
      <xdr:col>4</xdr:col>
      <xdr:colOff>155364</xdr:colOff>
      <xdr:row>25</xdr:row>
      <xdr:rowOff>162870</xdr:rowOff>
    </xdr:from>
    <xdr:to>
      <xdr:col>8</xdr:col>
      <xdr:colOff>398281</xdr:colOff>
      <xdr:row>30</xdr:row>
      <xdr:rowOff>65352</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xmlns="" id="{00000000-0008-0000-0000-000008000000}"/>
            </a:ext>
          </a:extLst>
        </xdr:cNvPr>
        <xdr:cNvSpPr/>
      </xdr:nvSpPr>
      <xdr:spPr>
        <a:xfrm>
          <a:off x="3881967" y="4654437"/>
          <a:ext cx="2696976" cy="902607"/>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es-ES" sz="1400" b="1" i="0" cap="all" baseline="0">
              <a:solidFill>
                <a:sysClr val="windowText" lastClr="000000"/>
              </a:solidFill>
              <a:effectLst/>
              <a:latin typeface="+mn-lt"/>
              <a:ea typeface="+mn-ea"/>
              <a:cs typeface="+mn-cs"/>
            </a:rPr>
            <a:t>Puntos de valoración por cada factor</a:t>
          </a:r>
          <a:endParaRPr lang="es-ES" sz="1800">
            <a:solidFill>
              <a:sysClr val="windowText" lastClr="000000"/>
            </a:solidFill>
            <a:effectLst/>
          </a:endParaRPr>
        </a:p>
      </xdr:txBody>
    </xdr:sp>
    <xdr:clientData/>
  </xdr:twoCellAnchor>
  <xdr:twoCellAnchor editAs="oneCell">
    <xdr:from>
      <xdr:col>14</xdr:col>
      <xdr:colOff>494480</xdr:colOff>
      <xdr:row>25</xdr:row>
      <xdr:rowOff>136729</xdr:rowOff>
    </xdr:from>
    <xdr:to>
      <xdr:col>19</xdr:col>
      <xdr:colOff>172635</xdr:colOff>
      <xdr:row>30</xdr:row>
      <xdr:rowOff>59610</xdr:rowOff>
    </xdr:to>
    <xdr:sp macro="" textlink="">
      <xdr:nvSpPr>
        <xdr:cNvPr id="6" name="Rectangle: Rounded Corners 8">
          <a:hlinkClick xmlns:r="http://schemas.openxmlformats.org/officeDocument/2006/relationships" r:id="rId4"/>
          <a:extLst>
            <a:ext uri="{FF2B5EF4-FFF2-40B4-BE49-F238E27FC236}">
              <a16:creationId xmlns:a16="http://schemas.microsoft.com/office/drawing/2014/main" xmlns="" id="{00000000-0008-0000-0000-000006000000}"/>
            </a:ext>
          </a:extLst>
        </xdr:cNvPr>
        <xdr:cNvSpPr/>
      </xdr:nvSpPr>
      <xdr:spPr>
        <a:xfrm>
          <a:off x="10374082" y="4566670"/>
          <a:ext cx="2700000" cy="901247"/>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es-ES" sz="1400" b="1" i="0" baseline="0">
              <a:solidFill>
                <a:sysClr val="windowText" lastClr="000000"/>
              </a:solidFill>
              <a:effectLst/>
              <a:latin typeface="+mn-lt"/>
              <a:ea typeface="+mn-ea"/>
              <a:cs typeface="+mn-cs"/>
            </a:rPr>
            <a:t>AGRUPACIONES POR SEXO</a:t>
          </a:r>
          <a:endParaRPr lang="es-ES" sz="1800">
            <a:solidFill>
              <a:sysClr val="windowText" lastClr="000000"/>
            </a:solidFill>
            <a:effectLst/>
          </a:endParaRPr>
        </a:p>
      </xdr:txBody>
    </xdr:sp>
    <xdr:clientData/>
  </xdr:twoCellAnchor>
  <xdr:twoCellAnchor editAs="oneCell">
    <xdr:from>
      <xdr:col>0</xdr:col>
      <xdr:colOff>582136</xdr:colOff>
      <xdr:row>23</xdr:row>
      <xdr:rowOff>44450</xdr:rowOff>
    </xdr:from>
    <xdr:to>
      <xdr:col>19</xdr:col>
      <xdr:colOff>149757</xdr:colOff>
      <xdr:row>24</xdr:row>
      <xdr:rowOff>140758</xdr:rowOff>
    </xdr:to>
    <xdr:sp macro="" textlink="">
      <xdr:nvSpPr>
        <xdr:cNvPr id="10" name="2 CuadroTexto">
          <a:extLst>
            <a:ext uri="{FF2B5EF4-FFF2-40B4-BE49-F238E27FC236}">
              <a16:creationId xmlns:a16="http://schemas.microsoft.com/office/drawing/2014/main" xmlns="" id="{00000000-0008-0000-0000-00000A000000}"/>
            </a:ext>
          </a:extLst>
        </xdr:cNvPr>
        <xdr:cNvSpPr txBox="1"/>
      </xdr:nvSpPr>
      <xdr:spPr>
        <a:xfrm>
          <a:off x="589756" y="4997450"/>
          <a:ext cx="12371123" cy="278077"/>
        </a:xfrm>
        <a:prstGeom prst="rect">
          <a:avLst/>
        </a:prstGeom>
        <a:solidFill>
          <a:srgbClr val="FFE69B"/>
        </a:solidFill>
        <a:ln>
          <a:solidFill>
            <a:srgbClr val="FFE69B"/>
          </a:solidFill>
        </a:ln>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s-ES" sz="1600" b="1">
              <a:solidFill>
                <a:sysClr val="windowText" lastClr="000000"/>
              </a:solidFill>
            </a:rPr>
            <a:t>Gráficos:</a:t>
          </a:r>
        </a:p>
      </xdr:txBody>
    </xdr:sp>
    <xdr:clientData/>
  </xdr:twoCellAnchor>
  <xdr:twoCellAnchor editAs="oneCell">
    <xdr:from>
      <xdr:col>1</xdr:col>
      <xdr:colOff>86721</xdr:colOff>
      <xdr:row>16</xdr:row>
      <xdr:rowOff>111125</xdr:rowOff>
    </xdr:from>
    <xdr:to>
      <xdr:col>3</xdr:col>
      <xdr:colOff>263864</xdr:colOff>
      <xdr:row>21</xdr:row>
      <xdr:rowOff>142875</xdr:rowOff>
    </xdr:to>
    <xdr:sp macro="" textlink="">
      <xdr:nvSpPr>
        <xdr:cNvPr id="11" name="Rectangle: Rounded Corners 10">
          <a:hlinkClick xmlns:r="http://schemas.openxmlformats.org/officeDocument/2006/relationships" r:id="rId5"/>
          <a:extLst>
            <a:ext uri="{FF2B5EF4-FFF2-40B4-BE49-F238E27FC236}">
              <a16:creationId xmlns:a16="http://schemas.microsoft.com/office/drawing/2014/main" xmlns="" id="{00000000-0008-0000-0000-00000B000000}"/>
            </a:ext>
          </a:extLst>
        </xdr:cNvPr>
        <xdr:cNvSpPr/>
      </xdr:nvSpPr>
      <xdr:spPr>
        <a:xfrm>
          <a:off x="701560" y="3813969"/>
          <a:ext cx="2657931" cy="921544"/>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1" i="0" baseline="0">
              <a:solidFill>
                <a:sysClr val="windowText" lastClr="000000"/>
              </a:solidFill>
              <a:effectLst/>
              <a:latin typeface="+mn-lt"/>
              <a:ea typeface="+mn-ea"/>
              <a:cs typeface="+mn-cs"/>
            </a:rPr>
            <a:t>Listado de Puestos</a:t>
          </a:r>
          <a:endParaRPr lang="es-ES" sz="1400">
            <a:solidFill>
              <a:sysClr val="windowText" lastClr="000000"/>
            </a:solidFill>
            <a:effectLst/>
          </a:endParaRPr>
        </a:p>
      </xdr:txBody>
    </xdr:sp>
    <xdr:clientData/>
  </xdr:twoCellAnchor>
  <xdr:twoCellAnchor editAs="oneCell">
    <xdr:from>
      <xdr:col>4</xdr:col>
      <xdr:colOff>150583</xdr:colOff>
      <xdr:row>16</xdr:row>
      <xdr:rowOff>128226</xdr:rowOff>
    </xdr:from>
    <xdr:to>
      <xdr:col>8</xdr:col>
      <xdr:colOff>409567</xdr:colOff>
      <xdr:row>21</xdr:row>
      <xdr:rowOff>154907</xdr:rowOff>
    </xdr:to>
    <xdr:sp macro="" textlink="">
      <xdr:nvSpPr>
        <xdr:cNvPr id="12" name="Rectangle: Rounded Corners 11">
          <a:hlinkClick xmlns:r="http://schemas.openxmlformats.org/officeDocument/2006/relationships" r:id="rId6"/>
          <a:extLst>
            <a:ext uri="{FF2B5EF4-FFF2-40B4-BE49-F238E27FC236}">
              <a16:creationId xmlns:a16="http://schemas.microsoft.com/office/drawing/2014/main" xmlns="" id="{00000000-0008-0000-0000-00000C000000}"/>
            </a:ext>
          </a:extLst>
        </xdr:cNvPr>
        <xdr:cNvSpPr/>
      </xdr:nvSpPr>
      <xdr:spPr>
        <a:xfrm>
          <a:off x="3899351" y="2972482"/>
          <a:ext cx="2715875" cy="903514"/>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1" i="0" baseline="0">
              <a:solidFill>
                <a:sysClr val="windowText" lastClr="000000"/>
              </a:solidFill>
              <a:effectLst/>
              <a:latin typeface="+mn-lt"/>
              <a:ea typeface="+mn-ea"/>
              <a:cs typeface="+mn-cs"/>
            </a:rPr>
            <a:t>Listado Puestos Valorados</a:t>
          </a:r>
          <a:endParaRPr lang="es-ES" sz="1400">
            <a:solidFill>
              <a:sysClr val="windowText" lastClr="000000"/>
            </a:solidFill>
            <a:effectLst/>
          </a:endParaRPr>
        </a:p>
      </xdr:txBody>
    </xdr:sp>
    <xdr:clientData/>
  </xdr:twoCellAnchor>
  <xdr:twoCellAnchor editAs="oneCell">
    <xdr:from>
      <xdr:col>14</xdr:col>
      <xdr:colOff>515708</xdr:colOff>
      <xdr:row>16</xdr:row>
      <xdr:rowOff>116796</xdr:rowOff>
    </xdr:from>
    <xdr:to>
      <xdr:col>19</xdr:col>
      <xdr:colOff>165085</xdr:colOff>
      <xdr:row>21</xdr:row>
      <xdr:rowOff>154896</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xmlns="" id="{00000000-0008-0000-0000-00000D000000}"/>
            </a:ext>
          </a:extLst>
        </xdr:cNvPr>
        <xdr:cNvSpPr/>
      </xdr:nvSpPr>
      <xdr:spPr>
        <a:xfrm>
          <a:off x="10290739" y="3819640"/>
          <a:ext cx="2693083" cy="931069"/>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1" i="0" baseline="0">
              <a:solidFill>
                <a:sysClr val="windowText" lastClr="000000"/>
              </a:solidFill>
              <a:effectLst/>
              <a:latin typeface="+mn-lt"/>
              <a:ea typeface="+mn-ea"/>
              <a:cs typeface="+mn-cs"/>
            </a:rPr>
            <a:t>Mapa de Puestos</a:t>
          </a:r>
          <a:endParaRPr lang="es-ES" sz="1400">
            <a:solidFill>
              <a:sysClr val="windowText" lastClr="000000"/>
            </a:solidFill>
            <a:effectLst/>
          </a:endParaRPr>
        </a:p>
      </xdr:txBody>
    </xdr:sp>
    <xdr:clientData/>
  </xdr:twoCellAnchor>
  <xdr:twoCellAnchor editAs="oneCell">
    <xdr:from>
      <xdr:col>9</xdr:col>
      <xdr:colOff>383208</xdr:colOff>
      <xdr:row>16</xdr:row>
      <xdr:rowOff>162833</xdr:rowOff>
    </xdr:from>
    <xdr:to>
      <xdr:col>14</xdr:col>
      <xdr:colOff>26064</xdr:colOff>
      <xdr:row>21</xdr:row>
      <xdr:rowOff>161595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xmlns="" id="{00000000-0008-0000-0000-00000E000000}"/>
            </a:ext>
          </a:extLst>
        </xdr:cNvPr>
        <xdr:cNvSpPr/>
      </xdr:nvSpPr>
      <xdr:spPr>
        <a:xfrm>
          <a:off x="7178978" y="3035150"/>
          <a:ext cx="2713910" cy="912283"/>
        </a:xfrm>
        <a:prstGeom prst="roundRect">
          <a:avLst/>
        </a:prstGeom>
        <a:solidFill>
          <a:srgbClr val="C484B0"/>
        </a:solidFill>
        <a:ln>
          <a:solidFill>
            <a:srgbClr val="C484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1" i="0" baseline="0">
              <a:solidFill>
                <a:sysClr val="windowText" lastClr="000000"/>
              </a:solidFill>
              <a:effectLst/>
              <a:latin typeface="+mn-lt"/>
              <a:ea typeface="+mn-ea"/>
              <a:cs typeface="+mn-cs"/>
            </a:rPr>
            <a:t>Distribución de Puestos</a:t>
          </a:r>
          <a:endParaRPr lang="es-ES" sz="1400">
            <a:solidFill>
              <a:sysClr val="windowText" lastClr="000000"/>
            </a:solidFill>
            <a:effectLst/>
          </a:endParaRPr>
        </a:p>
      </xdr:txBody>
    </xdr:sp>
    <xdr:clientData/>
  </xdr:twoCellAnchor>
  <xdr:twoCellAnchor editAs="oneCell">
    <xdr:from>
      <xdr:col>1</xdr:col>
      <xdr:colOff>640080</xdr:colOff>
      <xdr:row>0</xdr:row>
      <xdr:rowOff>0</xdr:rowOff>
    </xdr:from>
    <xdr:to>
      <xdr:col>17</xdr:col>
      <xdr:colOff>533400</xdr:colOff>
      <xdr:row>6</xdr:row>
      <xdr:rowOff>129540</xdr:rowOff>
    </xdr:to>
    <xdr:pic>
      <xdr:nvPicPr>
        <xdr:cNvPr id="1035" name="Picture 1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42060" y="0"/>
          <a:ext cx="1077468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515708</xdr:colOff>
      <xdr:row>10</xdr:row>
      <xdr:rowOff>165415</xdr:rowOff>
    </xdr:from>
    <xdr:to>
      <xdr:col>19</xdr:col>
      <xdr:colOff>164802</xdr:colOff>
      <xdr:row>13</xdr:row>
      <xdr:rowOff>48368</xdr:rowOff>
    </xdr:to>
    <xdr:sp macro="[0]!Def_Otros_Fact" textlink="">
      <xdr:nvSpPr>
        <xdr:cNvPr id="16" name="Rectangle: Rounded Corners 15">
          <a:extLst>
            <a:ext uri="{FF2B5EF4-FFF2-40B4-BE49-F238E27FC236}">
              <a16:creationId xmlns:a16="http://schemas.microsoft.com/office/drawing/2014/main" xmlns="" id="{00000000-0008-0000-0000-000010000000}"/>
            </a:ext>
          </a:extLst>
        </xdr:cNvPr>
        <xdr:cNvSpPr/>
      </xdr:nvSpPr>
      <xdr:spPr>
        <a:xfrm>
          <a:off x="10290739" y="2804316"/>
          <a:ext cx="2692800" cy="407990"/>
        </a:xfrm>
        <a:prstGeom prst="roundRect">
          <a:avLst/>
        </a:prstGeom>
        <a:solidFill>
          <a:srgbClr val="70A6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ES" sz="1400" b="0" i="0" baseline="0">
              <a:solidFill>
                <a:sysClr val="windowText" lastClr="000000"/>
              </a:solidFill>
              <a:effectLst/>
              <a:latin typeface="+mn-lt"/>
              <a:ea typeface="+mn-ea"/>
              <a:cs typeface="+mn-cs"/>
            </a:rPr>
            <a:t>Definición</a:t>
          </a:r>
          <a:r>
            <a:rPr lang="es-ES" sz="1400" b="1" i="0" baseline="0">
              <a:solidFill>
                <a:sysClr val="windowText" lastClr="000000"/>
              </a:solidFill>
              <a:effectLst/>
              <a:latin typeface="+mn-lt"/>
              <a:ea typeface="+mn-ea"/>
              <a:cs typeface="+mn-cs"/>
            </a:rPr>
            <a:t> </a:t>
          </a:r>
          <a:r>
            <a:rPr lang="es-ES" sz="1400" b="1" i="1" baseline="0">
              <a:solidFill>
                <a:sysClr val="windowText" lastClr="000000"/>
              </a:solidFill>
              <a:effectLst/>
              <a:latin typeface="+mn-lt"/>
              <a:ea typeface="+mn-ea"/>
              <a:cs typeface="+mn-cs"/>
            </a:rPr>
            <a:t>Subfactores "Otros"</a:t>
          </a:r>
          <a:endParaRPr lang="es-ES" sz="1400" i="1">
            <a:solidFill>
              <a:sysClr val="windowText" lastClr="000000"/>
            </a:solidFill>
            <a:effectLst/>
          </a:endParaRPr>
        </a:p>
      </xdr:txBody>
    </xdr:sp>
    <xdr:clientData/>
  </xdr:twoCellAnchor>
  <xdr:twoCellAnchor>
    <xdr:from>
      <xdr:col>19</xdr:col>
      <xdr:colOff>205740</xdr:colOff>
      <xdr:row>7</xdr:row>
      <xdr:rowOff>99060</xdr:rowOff>
    </xdr:from>
    <xdr:to>
      <xdr:col>24</xdr:col>
      <xdr:colOff>190500</xdr:colOff>
      <xdr:row>14</xdr:row>
      <xdr:rowOff>129540</xdr:rowOff>
    </xdr:to>
    <xdr:grpSp>
      <xdr:nvGrpSpPr>
        <xdr:cNvPr id="1037" name="Group 2"/>
        <xdr:cNvGrpSpPr>
          <a:grpSpLocks/>
        </xdr:cNvGrpSpPr>
      </xdr:nvGrpSpPr>
      <xdr:grpSpPr bwMode="auto">
        <a:xfrm>
          <a:off x="12804140" y="2181860"/>
          <a:ext cx="2969260" cy="1275080"/>
          <a:chOff x="13021670" y="2151672"/>
          <a:chExt cx="3016049" cy="1277327"/>
        </a:xfrm>
      </xdr:grpSpPr>
      <xdr:pic>
        <xdr:nvPicPr>
          <xdr:cNvPr id="19" name="Graphic 18" descr="Arrow Rotate right">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2449774" flipH="1">
            <a:off x="13021670" y="2285346"/>
            <a:ext cx="759768" cy="950569"/>
          </a:xfrm>
          <a:prstGeom prst="rect">
            <a:avLst/>
          </a:prstGeom>
        </xdr:spPr>
      </xdr:pic>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13766089" y="2151672"/>
            <a:ext cx="2271630" cy="12773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i="0">
                <a:solidFill>
                  <a:schemeClr val="dk1"/>
                </a:solidFill>
                <a:effectLst/>
                <a:latin typeface="+mn-lt"/>
                <a:ea typeface="+mn-ea"/>
                <a:cs typeface="+mn-cs"/>
              </a:rPr>
              <a:t>Hacer clic en este botón en caso de que sea necesario definir los niveles de los subfactores «otros»</a:t>
            </a:r>
            <a:endParaRPr lang="es-ES" sz="1800">
              <a:solidFill>
                <a:srgbClr val="C484B0"/>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106680</xdr:colOff>
      <xdr:row>5</xdr:row>
      <xdr:rowOff>53340</xdr:rowOff>
    </xdr:from>
    <xdr:to>
      <xdr:col>16</xdr:col>
      <xdr:colOff>457200</xdr:colOff>
      <xdr:row>34</xdr:row>
      <xdr:rowOff>99060</xdr:rowOff>
    </xdr:to>
    <xdr:graphicFrame macro="">
      <xdr:nvGraphicFramePr>
        <xdr:cNvPr id="194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0</xdr:row>
      <xdr:rowOff>38100</xdr:rowOff>
    </xdr:from>
    <xdr:to>
      <xdr:col>5</xdr:col>
      <xdr:colOff>861060</xdr:colOff>
      <xdr:row>2</xdr:row>
      <xdr:rowOff>53340</xdr:rowOff>
    </xdr:to>
    <xdr:grpSp>
      <xdr:nvGrpSpPr>
        <xdr:cNvPr id="19458" name="Group 5"/>
        <xdr:cNvGrpSpPr>
          <a:grpSpLocks/>
        </xdr:cNvGrpSpPr>
      </xdr:nvGrpSpPr>
      <xdr:grpSpPr bwMode="auto">
        <a:xfrm>
          <a:off x="716280" y="38100"/>
          <a:ext cx="3528060" cy="1173480"/>
          <a:chOff x="720725" y="38100"/>
          <a:chExt cx="3575050" cy="911225"/>
        </a:xfrm>
      </xdr:grpSpPr>
      <xdr:pic>
        <xdr:nvPicPr>
          <xdr:cNvPr id="4" name="Graphic 3" descr="Arrow Rotate right">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6918" y="38100"/>
            <a:ext cx="918857" cy="911225"/>
          </a:xfrm>
          <a:prstGeom prst="rect">
            <a:avLst/>
          </a:prstGeom>
        </xdr:spPr>
      </xdr:pic>
      <xdr:sp macro="" textlink="">
        <xdr:nvSpPr>
          <xdr:cNvPr id="5" name="TextBox 4">
            <a:extLst>
              <a:ext uri="{FF2B5EF4-FFF2-40B4-BE49-F238E27FC236}">
                <a16:creationId xmlns:a16="http://schemas.microsoft.com/office/drawing/2014/main" xmlns="" id="{00000000-0008-0000-0B00-000005000000}"/>
              </a:ext>
            </a:extLst>
          </xdr:cNvPr>
          <xdr:cNvSpPr txBox="1"/>
        </xdr:nvSpPr>
        <xdr:spPr>
          <a:xfrm>
            <a:off x="720725" y="73602"/>
            <a:ext cx="2640750" cy="8106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a:solidFill>
                  <a:srgbClr val="C484B0"/>
                </a:solidFill>
              </a:rPr>
              <a:t>Seleccione aqui el </a:t>
            </a:r>
            <a:r>
              <a:rPr lang="es-ES" sz="1800" b="1">
                <a:solidFill>
                  <a:srgbClr val="C484B0"/>
                </a:solidFill>
              </a:rPr>
              <a:t>puesto</a:t>
            </a:r>
            <a:r>
              <a:rPr lang="es-ES" sz="1800" b="1" baseline="0">
                <a:solidFill>
                  <a:srgbClr val="C484B0"/>
                </a:solidFill>
              </a:rPr>
              <a:t> de trabajo </a:t>
            </a:r>
            <a:r>
              <a:rPr lang="es-ES" sz="1800" baseline="0">
                <a:solidFill>
                  <a:srgbClr val="C484B0"/>
                </a:solidFill>
              </a:rPr>
              <a:t>que quiere ver.</a:t>
            </a:r>
            <a:endParaRPr lang="es-ES" sz="1800">
              <a:solidFill>
                <a:srgbClr val="C484B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4</xdr:row>
      <xdr:rowOff>167640</xdr:rowOff>
    </xdr:from>
    <xdr:to>
      <xdr:col>15</xdr:col>
      <xdr:colOff>335280</xdr:colOff>
      <xdr:row>22</xdr:row>
      <xdr:rowOff>76200</xdr:rowOff>
    </xdr:to>
    <xdr:graphicFrame macro="">
      <xdr:nvGraphicFramePr>
        <xdr:cNvPr id="204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243840</xdr:colOff>
      <xdr:row>32</xdr:row>
      <xdr:rowOff>60960</xdr:rowOff>
    </xdr:from>
    <xdr:to>
      <xdr:col>19</xdr:col>
      <xdr:colOff>586740</xdr:colOff>
      <xdr:row>59</xdr:row>
      <xdr:rowOff>38100</xdr:rowOff>
    </xdr:to>
    <xdr:graphicFrame macro="">
      <xdr:nvGraphicFramePr>
        <xdr:cNvPr id="204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24</xdr:row>
      <xdr:rowOff>76200</xdr:rowOff>
    </xdr:from>
    <xdr:to>
      <xdr:col>3</xdr:col>
      <xdr:colOff>746760</xdr:colOff>
      <xdr:row>29</xdr:row>
      <xdr:rowOff>7620</xdr:rowOff>
    </xdr:to>
    <xdr:grpSp>
      <xdr:nvGrpSpPr>
        <xdr:cNvPr id="20483" name="Group 4"/>
        <xdr:cNvGrpSpPr>
          <a:grpSpLocks/>
        </xdr:cNvGrpSpPr>
      </xdr:nvGrpSpPr>
      <xdr:grpSpPr bwMode="auto">
        <a:xfrm>
          <a:off x="624840" y="4465320"/>
          <a:ext cx="1927860" cy="845820"/>
          <a:chOff x="1311275" y="4568825"/>
          <a:chExt cx="1955800" cy="841375"/>
        </a:xfrm>
      </xdr:grpSpPr>
      <xdr:sp macro="[0]!Actualizar_PT.Actualizar_PT" textlink="">
        <xdr:nvSpPr>
          <xdr:cNvPr id="7" name="TextBox 6">
            <a:extLst>
              <a:ext uri="{FF2B5EF4-FFF2-40B4-BE49-F238E27FC236}">
                <a16:creationId xmlns:a16="http://schemas.microsoft.com/office/drawing/2014/main" xmlns="" id="{00000000-0008-0000-0D00-000007000000}"/>
              </a:ext>
            </a:extLst>
          </xdr:cNvPr>
          <xdr:cNvSpPr txBox="1"/>
        </xdr:nvSpPr>
        <xdr:spPr>
          <a:xfrm>
            <a:off x="1311275" y="4568825"/>
            <a:ext cx="1955800" cy="841375"/>
          </a:xfrm>
          <a:prstGeom prst="rect">
            <a:avLst/>
          </a:prstGeom>
          <a:solidFill>
            <a:schemeClr val="lt1"/>
          </a:solidFill>
          <a:ln w="9525" cmpd="sng">
            <a:solidFill>
              <a:srgbClr val="C484B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600">
                <a:solidFill>
                  <a:sysClr val="windowText" lastClr="000000"/>
                </a:solidFill>
              </a:rPr>
              <a:t>ACTUALIZAR GRÁFICO</a:t>
            </a:r>
          </a:p>
        </xdr:txBody>
      </xdr:sp>
      <xdr:pic>
        <xdr:nvPicPr>
          <xdr:cNvPr id="8" name="Graphic 7" descr="Repeat">
            <a:extLst>
              <a:ext uri="{FF2B5EF4-FFF2-40B4-BE49-F238E27FC236}">
                <a16:creationId xmlns:a16="http://schemas.microsoft.com/office/drawing/2014/main" xmlns="" id="{00000000-0008-0000-0D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1275" y="4568825"/>
            <a:ext cx="834887" cy="841375"/>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38100</xdr:colOff>
      <xdr:row>1</xdr:row>
      <xdr:rowOff>68580</xdr:rowOff>
    </xdr:from>
    <xdr:to>
      <xdr:col>21</xdr:col>
      <xdr:colOff>472440</xdr:colOff>
      <xdr:row>32</xdr:row>
      <xdr:rowOff>152400</xdr:rowOff>
    </xdr:to>
    <xdr:graphicFrame macro="">
      <xdr:nvGraphicFramePr>
        <xdr:cNvPr id="215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335280</xdr:colOff>
      <xdr:row>1</xdr:row>
      <xdr:rowOff>144780</xdr:rowOff>
    </xdr:from>
    <xdr:to>
      <xdr:col>3</xdr:col>
      <xdr:colOff>449580</xdr:colOff>
      <xdr:row>6</xdr:row>
      <xdr:rowOff>83820</xdr:rowOff>
    </xdr:to>
    <xdr:grpSp>
      <xdr:nvGrpSpPr>
        <xdr:cNvPr id="21506" name="Group 3"/>
        <xdr:cNvGrpSpPr>
          <a:grpSpLocks/>
        </xdr:cNvGrpSpPr>
      </xdr:nvGrpSpPr>
      <xdr:grpSpPr bwMode="auto">
        <a:xfrm>
          <a:off x="335280" y="327660"/>
          <a:ext cx="1920240" cy="853440"/>
          <a:chOff x="1311275" y="4568825"/>
          <a:chExt cx="1955800" cy="841375"/>
        </a:xfrm>
      </xdr:grpSpPr>
      <xdr:sp macro="[0]!Actualizar_PT.Actualizar_PT" textlink="">
        <xdr:nvSpPr>
          <xdr:cNvPr id="5" name="TextBox 4">
            <a:extLst>
              <a:ext uri="{FF2B5EF4-FFF2-40B4-BE49-F238E27FC236}">
                <a16:creationId xmlns:a16="http://schemas.microsoft.com/office/drawing/2014/main" xmlns="" id="{00000000-0008-0000-0F00-000005000000}"/>
              </a:ext>
            </a:extLst>
          </xdr:cNvPr>
          <xdr:cNvSpPr txBox="1"/>
        </xdr:nvSpPr>
        <xdr:spPr>
          <a:xfrm>
            <a:off x="1311275" y="4568825"/>
            <a:ext cx="1955800" cy="841375"/>
          </a:xfrm>
          <a:prstGeom prst="rect">
            <a:avLst/>
          </a:prstGeom>
          <a:solidFill>
            <a:schemeClr val="lt1"/>
          </a:solidFill>
          <a:ln w="9525" cmpd="sng">
            <a:solidFill>
              <a:srgbClr val="C484B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600">
                <a:solidFill>
                  <a:sysClr val="windowText" lastClr="000000"/>
                </a:solidFill>
              </a:rPr>
              <a:t>ACTUALIZAR</a:t>
            </a:r>
            <a:r>
              <a:rPr lang="es-ES" sz="1600">
                <a:solidFill>
                  <a:srgbClr val="C484B0"/>
                </a:solidFill>
              </a:rPr>
              <a:t> </a:t>
            </a:r>
            <a:r>
              <a:rPr lang="es-ES" sz="1600">
                <a:solidFill>
                  <a:sysClr val="windowText" lastClr="000000"/>
                </a:solidFill>
              </a:rPr>
              <a:t>GRÁFICO</a:t>
            </a:r>
          </a:p>
        </xdr:txBody>
      </xdr:sp>
      <xdr:pic macro="[0]!Actualizar_PT.Actualizar_PT">
        <xdr:nvPicPr>
          <xdr:cNvPr id="6" name="Graphic 5" descr="Repeat">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275" y="4568825"/>
            <a:ext cx="838200" cy="8413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27764</xdr:colOff>
      <xdr:row>2</xdr:row>
      <xdr:rowOff>0</xdr:rowOff>
    </xdr:from>
    <xdr:to>
      <xdr:col>8</xdr:col>
      <xdr:colOff>524442</xdr:colOff>
      <xdr:row>4</xdr:row>
      <xdr:rowOff>123202</xdr:rowOff>
    </xdr:to>
    <xdr:pic macro="[0]!Oculatar_Info_F2">
      <xdr:nvPicPr>
        <xdr:cNvPr id="2" name="Exit_F2" descr="Close" hidden="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37589" y="3676217"/>
          <a:ext cx="501028" cy="488327"/>
        </a:xfrm>
        <a:prstGeom prst="rect">
          <a:avLst/>
        </a:prstGeom>
      </xdr:spPr>
    </xdr:pic>
    <xdr:clientData/>
  </xdr:twoCellAnchor>
  <xdr:twoCellAnchor>
    <xdr:from>
      <xdr:col>3</xdr:col>
      <xdr:colOff>192405</xdr:colOff>
      <xdr:row>9</xdr:row>
      <xdr:rowOff>49530</xdr:rowOff>
    </xdr:from>
    <xdr:to>
      <xdr:col>5</xdr:col>
      <xdr:colOff>392430</xdr:colOff>
      <xdr:row>14</xdr:row>
      <xdr:rowOff>34</xdr:rowOff>
    </xdr:to>
    <xdr:sp macro="[0]!Fin_Def_Otros_Fact" textlink="">
      <xdr:nvSpPr>
        <xdr:cNvPr id="3" name="Rectangle: Rounded Corners 2">
          <a:extLst>
            <a:ext uri="{FF2B5EF4-FFF2-40B4-BE49-F238E27FC236}">
              <a16:creationId xmlns:a16="http://schemas.microsoft.com/office/drawing/2014/main" xmlns="" id="{00000000-0008-0000-0100-000003000000}"/>
            </a:ext>
          </a:extLst>
        </xdr:cNvPr>
        <xdr:cNvSpPr/>
      </xdr:nvSpPr>
      <xdr:spPr>
        <a:xfrm>
          <a:off x="2562225" y="3343275"/>
          <a:ext cx="2247900" cy="847725"/>
        </a:xfrm>
        <a:prstGeom prst="roundRect">
          <a:avLst/>
        </a:prstGeom>
        <a:solidFill>
          <a:srgbClr val="C484B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solidFill>
                <a:sysClr val="windowText" lastClr="000000"/>
              </a:solidFill>
            </a:rPr>
            <a:t>FINALIZAR</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350520</xdr:colOff>
          <xdr:row>3</xdr:row>
          <xdr:rowOff>167640</xdr:rowOff>
        </xdr:from>
        <xdr:to>
          <xdr:col>4</xdr:col>
          <xdr:colOff>320040</xdr:colOff>
          <xdr:row>6</xdr:row>
          <xdr:rowOff>15240</xdr:rowOff>
        </xdr:to>
        <xdr:sp macro="" textlink="">
          <xdr:nvSpPr>
            <xdr:cNvPr id="12289" name="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s-ES" sz="1600" b="0" i="0" u="none" strike="noStrike" baseline="0">
                  <a:solidFill>
                    <a:srgbClr val="000000"/>
                  </a:solidFill>
                  <a:latin typeface="Calibri"/>
                  <a:cs typeface="Calibri"/>
                </a:rPr>
                <a:t>Proceder a la </a:t>
              </a:r>
              <a:r>
                <a:rPr lang="es-ES" sz="1600" b="1" i="0" u="none" strike="noStrike" baseline="0">
                  <a:solidFill>
                    <a:srgbClr val="000000"/>
                  </a:solidFill>
                  <a:latin typeface="Calibri"/>
                  <a:cs typeface="Calibri"/>
                </a:rPr>
                <a:t>valoración</a:t>
              </a:r>
            </a:p>
          </xdr:txBody>
        </xdr:sp>
        <xdr:clientData fPrintsWithSheet="0"/>
      </xdr:twoCellAnchor>
    </mc:Choice>
    <mc:Fallback/>
  </mc:AlternateContent>
  <xdr:twoCellAnchor>
    <xdr:from>
      <xdr:col>1</xdr:col>
      <xdr:colOff>762507</xdr:colOff>
      <xdr:row>0</xdr:row>
      <xdr:rowOff>107270</xdr:rowOff>
    </xdr:from>
    <xdr:to>
      <xdr:col>6</xdr:col>
      <xdr:colOff>430626</xdr:colOff>
      <xdr:row>2</xdr:row>
      <xdr:rowOff>133258</xdr:rowOff>
    </xdr:to>
    <xdr:sp macro="" textlink="">
      <xdr:nvSpPr>
        <xdr:cNvPr id="31" name="Rectangle: Rounded Corners 2">
          <a:extLst>
            <a:ext uri="{FF2B5EF4-FFF2-40B4-BE49-F238E27FC236}">
              <a16:creationId xmlns:a16="http://schemas.microsoft.com/office/drawing/2014/main" xmlns="" id="{00000000-0008-0000-0200-00001F000000}"/>
            </a:ext>
          </a:extLst>
        </xdr:cNvPr>
        <xdr:cNvSpPr/>
      </xdr:nvSpPr>
      <xdr:spPr>
        <a:xfrm>
          <a:off x="1382448" y="107270"/>
          <a:ext cx="8969413" cy="372155"/>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s-ES" sz="2400" b="1">
              <a:solidFill>
                <a:schemeClr val="dk1"/>
              </a:solidFill>
              <a:effectLst/>
              <a:latin typeface="+mn-lt"/>
              <a:ea typeface="+mn-ea"/>
              <a:cs typeface="+mn-cs"/>
            </a:rPr>
            <a:t>Listado de Puestos</a:t>
          </a:r>
          <a:endParaRPr lang="es-ES" sz="4400">
            <a:effectLst/>
          </a:endParaRPr>
        </a:p>
      </xdr:txBody>
    </xdr:sp>
    <xdr:clientData/>
  </xdr:twoCellAnchor>
  <xdr:twoCellAnchor editAs="absolute">
    <xdr:from>
      <xdr:col>7</xdr:col>
      <xdr:colOff>121920</xdr:colOff>
      <xdr:row>0</xdr:row>
      <xdr:rowOff>175260</xdr:rowOff>
    </xdr:from>
    <xdr:to>
      <xdr:col>8</xdr:col>
      <xdr:colOff>1341120</xdr:colOff>
      <xdr:row>3</xdr:row>
      <xdr:rowOff>167640</xdr:rowOff>
    </xdr:to>
    <xdr:grpSp>
      <xdr:nvGrpSpPr>
        <xdr:cNvPr id="12291" name="Group 9"/>
        <xdr:cNvGrpSpPr>
          <a:grpSpLocks/>
        </xdr:cNvGrpSpPr>
      </xdr:nvGrpSpPr>
      <xdr:grpSpPr bwMode="auto">
        <a:xfrm>
          <a:off x="10683240" y="175260"/>
          <a:ext cx="2301240" cy="1082040"/>
          <a:chOff x="13385802" y="2318543"/>
          <a:chExt cx="2309810" cy="758019"/>
        </a:xfrm>
      </xdr:grpSpPr>
      <xdr:pic macro="[0]!Limpiar_Excel">
        <xdr:nvPicPr>
          <xdr:cNvPr id="12301" name="Picture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5802" y="2318543"/>
            <a:ext cx="761998" cy="75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Limpiar_Excel" textlink="">
        <xdr:nvSpPr>
          <xdr:cNvPr id="12" name="TextBox 11">
            <a:extLst>
              <a:ext uri="{FF2B5EF4-FFF2-40B4-BE49-F238E27FC236}">
                <a16:creationId xmlns:a16="http://schemas.microsoft.com/office/drawing/2014/main" xmlns="" id="{00000000-0008-0000-0200-00000C000000}"/>
              </a:ext>
            </a:extLst>
          </xdr:cNvPr>
          <xdr:cNvSpPr txBox="1"/>
        </xdr:nvSpPr>
        <xdr:spPr>
          <a:xfrm>
            <a:off x="14181233" y="2377263"/>
            <a:ext cx="1514379" cy="640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a:t>Limpiar Excel</a:t>
            </a:r>
          </a:p>
        </xdr:txBody>
      </xdr:sp>
    </xdr:grpSp>
    <xdr:clientData/>
  </xdr:twoCellAnchor>
  <xdr:twoCellAnchor>
    <xdr:from>
      <xdr:col>4</xdr:col>
      <xdr:colOff>738169</xdr:colOff>
      <xdr:row>2</xdr:row>
      <xdr:rowOff>150985</xdr:rowOff>
    </xdr:from>
    <xdr:to>
      <xdr:col>6</xdr:col>
      <xdr:colOff>115440</xdr:colOff>
      <xdr:row>5</xdr:row>
      <xdr:rowOff>1682</xdr:rowOff>
    </xdr:to>
    <xdr:sp macro="" textlink="">
      <xdr:nvSpPr>
        <xdr:cNvPr id="27" name="M_Definicion_1" hidden="1">
          <a:extLst>
            <a:ext uri="{FF2B5EF4-FFF2-40B4-BE49-F238E27FC236}">
              <a16:creationId xmlns:a16="http://schemas.microsoft.com/office/drawing/2014/main" xmlns="" id="{00000000-0008-0000-0200-00001B000000}"/>
            </a:ext>
          </a:extLst>
        </xdr:cNvPr>
        <xdr:cNvSpPr/>
      </xdr:nvSpPr>
      <xdr:spPr>
        <a:xfrm>
          <a:off x="5388909" y="1627360"/>
          <a:ext cx="2584637" cy="374572"/>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5</xdr:col>
      <xdr:colOff>2082569</xdr:colOff>
      <xdr:row>2</xdr:row>
      <xdr:rowOff>12475</xdr:rowOff>
    </xdr:from>
    <xdr:to>
      <xdr:col>6</xdr:col>
      <xdr:colOff>243695</xdr:colOff>
      <xdr:row>3</xdr:row>
      <xdr:rowOff>155380</xdr:rowOff>
    </xdr:to>
    <xdr:pic macro="[0]!Oculatar_Def1">
      <xdr:nvPicPr>
        <xdr:cNvPr id="28" name="O_Definicion_1" descr="Close" hidden="1">
          <a:extLst>
            <a:ext uri="{FF2B5EF4-FFF2-40B4-BE49-F238E27FC236}">
              <a16:creationId xmlns:a16="http://schemas.microsoft.com/office/drawing/2014/main" xmlns="" id="{00000000-0008-0000-02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03919" y="1481230"/>
          <a:ext cx="323165" cy="328332"/>
        </a:xfrm>
        <a:prstGeom prst="rect">
          <a:avLst/>
        </a:prstGeom>
      </xdr:spPr>
    </xdr:pic>
    <xdr:clientData/>
  </xdr:twoCellAnchor>
  <xdr:twoCellAnchor editAs="oneCell">
    <xdr:from>
      <xdr:col>4</xdr:col>
      <xdr:colOff>311242</xdr:colOff>
      <xdr:row>6</xdr:row>
      <xdr:rowOff>154215</xdr:rowOff>
    </xdr:from>
    <xdr:to>
      <xdr:col>4</xdr:col>
      <xdr:colOff>747630</xdr:colOff>
      <xdr:row>9</xdr:row>
      <xdr:rowOff>11339</xdr:rowOff>
    </xdr:to>
    <xdr:pic macro="[0]!Mostrar_Def1">
      <xdr:nvPicPr>
        <xdr:cNvPr id="2" name="Graphic 3" descr="Information">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4362" y="2329090"/>
          <a:ext cx="440869" cy="447674"/>
        </a:xfrm>
        <a:prstGeom prst="rect">
          <a:avLst/>
        </a:prstGeom>
      </xdr:spPr>
    </xdr:pic>
    <xdr:clientData/>
  </xdr:twoCellAnchor>
  <xdr:twoCellAnchor editAs="oneCell">
    <xdr:from>
      <xdr:col>5</xdr:col>
      <xdr:colOff>854710</xdr:colOff>
      <xdr:row>6</xdr:row>
      <xdr:rowOff>149225</xdr:rowOff>
    </xdr:from>
    <xdr:to>
      <xdr:col>5</xdr:col>
      <xdr:colOff>1284908</xdr:colOff>
      <xdr:row>9</xdr:row>
      <xdr:rowOff>9524</xdr:rowOff>
    </xdr:to>
    <xdr:pic macro="[0]!Mostrar_Def2">
      <xdr:nvPicPr>
        <xdr:cNvPr id="3" name="Graphic 13" descr="Informatio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3200" y="2324100"/>
          <a:ext cx="442118" cy="441324"/>
        </a:xfrm>
        <a:prstGeom prst="rect">
          <a:avLst/>
        </a:prstGeom>
      </xdr:spPr>
    </xdr:pic>
    <xdr:clientData/>
  </xdr:twoCellAnchor>
  <xdr:twoCellAnchor editAs="oneCell">
    <xdr:from>
      <xdr:col>6</xdr:col>
      <xdr:colOff>615315</xdr:colOff>
      <xdr:row>6</xdr:row>
      <xdr:rowOff>158750</xdr:rowOff>
    </xdr:from>
    <xdr:to>
      <xdr:col>6</xdr:col>
      <xdr:colOff>1055845</xdr:colOff>
      <xdr:row>9</xdr:row>
      <xdr:rowOff>9524</xdr:rowOff>
    </xdr:to>
    <xdr:pic macro="[0]!Mostrar_Def3">
      <xdr:nvPicPr>
        <xdr:cNvPr id="7" name="Graphic 14" descr="Information">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96300" y="2333625"/>
          <a:ext cx="437355" cy="444499"/>
        </a:xfrm>
        <a:prstGeom prst="rect">
          <a:avLst/>
        </a:prstGeom>
      </xdr:spPr>
    </xdr:pic>
    <xdr:clientData/>
  </xdr:twoCellAnchor>
  <xdr:twoCellAnchor>
    <xdr:from>
      <xdr:col>5</xdr:col>
      <xdr:colOff>1323004</xdr:colOff>
      <xdr:row>2</xdr:row>
      <xdr:rowOff>100185</xdr:rowOff>
    </xdr:from>
    <xdr:to>
      <xdr:col>8</xdr:col>
      <xdr:colOff>163068</xdr:colOff>
      <xdr:row>4</xdr:row>
      <xdr:rowOff>125507</xdr:rowOff>
    </xdr:to>
    <xdr:sp macro="" textlink="">
      <xdr:nvSpPr>
        <xdr:cNvPr id="4" name="M_Definicion_2" hidden="1">
          <a:extLst>
            <a:ext uri="{FF2B5EF4-FFF2-40B4-BE49-F238E27FC236}">
              <a16:creationId xmlns:a16="http://schemas.microsoft.com/office/drawing/2014/main" xmlns="" id="{00000000-0008-0000-0200-000003300000}"/>
            </a:ext>
          </a:extLst>
        </xdr:cNvPr>
        <xdr:cNvSpPr/>
      </xdr:nvSpPr>
      <xdr:spPr>
        <a:xfrm>
          <a:off x="7036734" y="1576560"/>
          <a:ext cx="3349812" cy="374572"/>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7</xdr:col>
      <xdr:colOff>752879</xdr:colOff>
      <xdr:row>1</xdr:row>
      <xdr:rowOff>423955</xdr:rowOff>
    </xdr:from>
    <xdr:to>
      <xdr:col>7</xdr:col>
      <xdr:colOff>1064884</xdr:colOff>
      <xdr:row>3</xdr:row>
      <xdr:rowOff>133615</xdr:rowOff>
    </xdr:to>
    <xdr:pic macro="[0]!Oculatar_Def2">
      <xdr:nvPicPr>
        <xdr:cNvPr id="12292" name="O_Definicion_2" descr="Close" hidden="1">
          <a:extLst>
            <a:ext uri="{FF2B5EF4-FFF2-40B4-BE49-F238E27FC236}">
              <a16:creationId xmlns:a16="http://schemas.microsoft.com/office/drawing/2014/main" xmlns="" id="{00000000-0008-0000-02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13744" y="1446305"/>
          <a:ext cx="319989" cy="331507"/>
        </a:xfrm>
        <a:prstGeom prst="rect">
          <a:avLst/>
        </a:prstGeom>
      </xdr:spPr>
    </xdr:pic>
    <xdr:clientData/>
  </xdr:twoCellAnchor>
  <xdr:twoCellAnchor>
    <xdr:from>
      <xdr:col>6</xdr:col>
      <xdr:colOff>1127424</xdr:colOff>
      <xdr:row>3</xdr:row>
      <xdr:rowOff>1760</xdr:rowOff>
    </xdr:from>
    <xdr:to>
      <xdr:col>8</xdr:col>
      <xdr:colOff>1404225</xdr:colOff>
      <xdr:row>5</xdr:row>
      <xdr:rowOff>25851</xdr:rowOff>
    </xdr:to>
    <xdr:sp macro="" textlink="">
      <xdr:nvSpPr>
        <xdr:cNvPr id="12297" name="M_Definicion_3" hidden="1">
          <a:extLst>
            <a:ext uri="{FF2B5EF4-FFF2-40B4-BE49-F238E27FC236}">
              <a16:creationId xmlns:a16="http://schemas.microsoft.com/office/drawing/2014/main" xmlns="" id="{00000000-0008-0000-0200-000009300000}"/>
            </a:ext>
          </a:extLst>
        </xdr:cNvPr>
        <xdr:cNvSpPr/>
      </xdr:nvSpPr>
      <xdr:spPr>
        <a:xfrm>
          <a:off x="9008409" y="1652760"/>
          <a:ext cx="3127562" cy="380922"/>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9</xdr:col>
      <xdr:colOff>0</xdr:colOff>
      <xdr:row>2</xdr:row>
      <xdr:rowOff>22000</xdr:rowOff>
    </xdr:from>
    <xdr:to>
      <xdr:col>9</xdr:col>
      <xdr:colOff>331102</xdr:colOff>
      <xdr:row>3</xdr:row>
      <xdr:rowOff>174388</xdr:rowOff>
    </xdr:to>
    <xdr:pic macro="[0]!Oculatar_Def3">
      <xdr:nvPicPr>
        <xdr:cNvPr id="12298" name="O_Definicion_3" descr="Close" hidden="1">
          <a:extLst>
            <a:ext uri="{FF2B5EF4-FFF2-40B4-BE49-F238E27FC236}">
              <a16:creationId xmlns:a16="http://schemas.microsoft.com/office/drawing/2014/main" xmlns="" id="{00000000-0008-0000-0200-00000A3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98094" y="1490755"/>
          <a:ext cx="324752" cy="3346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284199</xdr:colOff>
      <xdr:row>1</xdr:row>
      <xdr:rowOff>73025</xdr:rowOff>
    </xdr:from>
    <xdr:to>
      <xdr:col>5</xdr:col>
      <xdr:colOff>770257</xdr:colOff>
      <xdr:row>6</xdr:row>
      <xdr:rowOff>31749</xdr:rowOff>
    </xdr:to>
    <xdr:sp macro="" textlink="">
      <xdr:nvSpPr>
        <xdr:cNvPr id="6" name="Rectangle: Rounded Corners 5">
          <a:extLst>
            <a:ext uri="{FF2B5EF4-FFF2-40B4-BE49-F238E27FC236}">
              <a16:creationId xmlns:a16="http://schemas.microsoft.com/office/drawing/2014/main" xmlns="" id="{00000000-0008-0000-0300-000006000000}"/>
            </a:ext>
          </a:extLst>
        </xdr:cNvPr>
        <xdr:cNvSpPr/>
      </xdr:nvSpPr>
      <xdr:spPr>
        <a:xfrm>
          <a:off x="1617699" y="247650"/>
          <a:ext cx="7719976" cy="95884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s-ES" sz="4000" b="1">
              <a:solidFill>
                <a:schemeClr val="dk1"/>
              </a:solidFill>
              <a:effectLst/>
              <a:latin typeface="+mn-lt"/>
              <a:ea typeface="+mn-ea"/>
              <a:cs typeface="+mn-cs"/>
            </a:rPr>
            <a:t>Lista</a:t>
          </a:r>
          <a:r>
            <a:rPr lang="es-ES" sz="4000" b="1" baseline="0">
              <a:solidFill>
                <a:schemeClr val="dk1"/>
              </a:solidFill>
              <a:effectLst/>
              <a:latin typeface="+mn-lt"/>
              <a:ea typeface="+mn-ea"/>
              <a:cs typeface="+mn-cs"/>
            </a:rPr>
            <a:t> Puestos</a:t>
          </a:r>
          <a:r>
            <a:rPr lang="es-ES" sz="4000" b="1">
              <a:solidFill>
                <a:schemeClr val="dk1"/>
              </a:solidFill>
              <a:effectLst/>
              <a:latin typeface="+mn-lt"/>
              <a:ea typeface="+mn-ea"/>
              <a:cs typeface="+mn-cs"/>
            </a:rPr>
            <a:t> Valorados</a:t>
          </a:r>
          <a:endParaRPr lang="es-ES" sz="6600">
            <a:effectLst/>
          </a:endParaRPr>
        </a:p>
      </xdr:txBody>
    </xdr:sp>
    <xdr:clientData/>
  </xdr:twoCellAnchor>
  <xdr:twoCellAnchor editAs="absolute">
    <xdr:from>
      <xdr:col>5</xdr:col>
      <xdr:colOff>1729740</xdr:colOff>
      <xdr:row>1</xdr:row>
      <xdr:rowOff>15240</xdr:rowOff>
    </xdr:from>
    <xdr:to>
      <xdr:col>6</xdr:col>
      <xdr:colOff>1828800</xdr:colOff>
      <xdr:row>6</xdr:row>
      <xdr:rowOff>144780</xdr:rowOff>
    </xdr:to>
    <xdr:grpSp>
      <xdr:nvGrpSpPr>
        <xdr:cNvPr id="13314" name="Group 11"/>
        <xdr:cNvGrpSpPr>
          <a:grpSpLocks/>
        </xdr:cNvGrpSpPr>
      </xdr:nvGrpSpPr>
      <xdr:grpSpPr bwMode="auto">
        <a:xfrm>
          <a:off x="10363200" y="198120"/>
          <a:ext cx="2331720" cy="1158240"/>
          <a:chOff x="13385802" y="2318543"/>
          <a:chExt cx="2309810" cy="758019"/>
        </a:xfrm>
      </xdr:grpSpPr>
      <xdr:pic macro="[0]!Limpiar_Excel">
        <xdr:nvPicPr>
          <xdr:cNvPr id="13324"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5802" y="2318543"/>
            <a:ext cx="761998" cy="75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Limpiar_Excel" textlink="">
        <xdr:nvSpPr>
          <xdr:cNvPr id="14" name="TextBox 13">
            <a:extLst>
              <a:ext uri="{FF2B5EF4-FFF2-40B4-BE49-F238E27FC236}">
                <a16:creationId xmlns:a16="http://schemas.microsoft.com/office/drawing/2014/main" xmlns="" id="{00000000-0008-0000-0300-00000E000000}"/>
              </a:ext>
            </a:extLst>
          </xdr:cNvPr>
          <xdr:cNvSpPr txBox="1"/>
        </xdr:nvSpPr>
        <xdr:spPr>
          <a:xfrm>
            <a:off x="14185932" y="2378387"/>
            <a:ext cx="1509680" cy="638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a:t>Limpiar Excel</a:t>
            </a:r>
          </a:p>
        </xdr:txBody>
      </xdr:sp>
    </xdr:grpSp>
    <xdr:clientData/>
  </xdr:twoCellAnchor>
  <xdr:twoCellAnchor>
    <xdr:from>
      <xdr:col>4</xdr:col>
      <xdr:colOff>437198</xdr:colOff>
      <xdr:row>4</xdr:row>
      <xdr:rowOff>97235</xdr:rowOff>
    </xdr:from>
    <xdr:to>
      <xdr:col>5</xdr:col>
      <xdr:colOff>1950435</xdr:colOff>
      <xdr:row>6</xdr:row>
      <xdr:rowOff>138271</xdr:rowOff>
    </xdr:to>
    <xdr:sp macro="" textlink="">
      <xdr:nvSpPr>
        <xdr:cNvPr id="15" name="M_Definicion_11" hidden="1">
          <a:extLst>
            <a:ext uri="{FF2B5EF4-FFF2-40B4-BE49-F238E27FC236}">
              <a16:creationId xmlns:a16="http://schemas.microsoft.com/office/drawing/2014/main" xmlns="" id="{00000000-0008-0000-0300-00000F000000}"/>
            </a:ext>
          </a:extLst>
        </xdr:cNvPr>
        <xdr:cNvSpPr/>
      </xdr:nvSpPr>
      <xdr:spPr>
        <a:xfrm>
          <a:off x="5941219" y="1926511"/>
          <a:ext cx="3810187" cy="390447"/>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5</xdr:col>
      <xdr:colOff>1791599</xdr:colOff>
      <xdr:row>3</xdr:row>
      <xdr:rowOff>123348</xdr:rowOff>
    </xdr:from>
    <xdr:to>
      <xdr:col>5</xdr:col>
      <xdr:colOff>2119526</xdr:colOff>
      <xdr:row>5</xdr:row>
      <xdr:rowOff>111661</xdr:rowOff>
    </xdr:to>
    <xdr:pic macro="[0]!Oculatar_Def11">
      <xdr:nvPicPr>
        <xdr:cNvPr id="16" name="O_Definicion_11" descr="Close" hidden="1">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84954" y="1774031"/>
          <a:ext cx="327927" cy="337857"/>
        </a:xfrm>
        <a:prstGeom prst="rect">
          <a:avLst/>
        </a:prstGeom>
      </xdr:spPr>
    </xdr:pic>
    <xdr:clientData/>
  </xdr:twoCellAnchor>
  <xdr:twoCellAnchor>
    <xdr:from>
      <xdr:col>5</xdr:col>
      <xdr:colOff>431324</xdr:colOff>
      <xdr:row>4</xdr:row>
      <xdr:rowOff>125810</xdr:rowOff>
    </xdr:from>
    <xdr:to>
      <xdr:col>6</xdr:col>
      <xdr:colOff>1941405</xdr:colOff>
      <xdr:row>6</xdr:row>
      <xdr:rowOff>160369</xdr:rowOff>
    </xdr:to>
    <xdr:sp macro="" textlink="">
      <xdr:nvSpPr>
        <xdr:cNvPr id="17" name="M_Definicion_22" hidden="1">
          <a:extLst>
            <a:ext uri="{FF2B5EF4-FFF2-40B4-BE49-F238E27FC236}">
              <a16:creationId xmlns:a16="http://schemas.microsoft.com/office/drawing/2014/main" xmlns="" id="{00000000-0008-0000-0300-000011000000}"/>
            </a:ext>
          </a:extLst>
        </xdr:cNvPr>
        <xdr:cNvSpPr/>
      </xdr:nvSpPr>
      <xdr:spPr>
        <a:xfrm>
          <a:off x="8201819" y="1955086"/>
          <a:ext cx="3807012" cy="384097"/>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6</xdr:col>
      <xdr:colOff>1770485</xdr:colOff>
      <xdr:row>3</xdr:row>
      <xdr:rowOff>156368</xdr:rowOff>
    </xdr:from>
    <xdr:to>
      <xdr:col>6</xdr:col>
      <xdr:colOff>2107937</xdr:colOff>
      <xdr:row>5</xdr:row>
      <xdr:rowOff>140213</xdr:rowOff>
    </xdr:to>
    <xdr:pic macro="[0]!Oculatar_Def22">
      <xdr:nvPicPr>
        <xdr:cNvPr id="18" name="O_Definicion_22" descr="Close" hidden="1">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5554" y="1799431"/>
          <a:ext cx="331102" cy="341032"/>
        </a:xfrm>
        <a:prstGeom prst="rect">
          <a:avLst/>
        </a:prstGeom>
      </xdr:spPr>
    </xdr:pic>
    <xdr:clientData/>
  </xdr:twoCellAnchor>
  <xdr:twoCellAnchor>
    <xdr:from>
      <xdr:col>6</xdr:col>
      <xdr:colOff>446405</xdr:colOff>
      <xdr:row>4</xdr:row>
      <xdr:rowOff>125810</xdr:rowOff>
    </xdr:from>
    <xdr:to>
      <xdr:col>8</xdr:col>
      <xdr:colOff>1157624</xdr:colOff>
      <xdr:row>6</xdr:row>
      <xdr:rowOff>166694</xdr:rowOff>
    </xdr:to>
    <xdr:sp macro="" textlink="">
      <xdr:nvSpPr>
        <xdr:cNvPr id="19" name="M_Definicion_33" hidden="1">
          <a:extLst>
            <a:ext uri="{FF2B5EF4-FFF2-40B4-BE49-F238E27FC236}">
              <a16:creationId xmlns:a16="http://schemas.microsoft.com/office/drawing/2014/main" xmlns="" id="{00000000-0008-0000-0300-000013000000}"/>
            </a:ext>
          </a:extLst>
        </xdr:cNvPr>
        <xdr:cNvSpPr/>
      </xdr:nvSpPr>
      <xdr:spPr>
        <a:xfrm>
          <a:off x="10490994" y="1955086"/>
          <a:ext cx="3810187" cy="390447"/>
        </a:xfrm>
        <a:prstGeom prst="borderCallout1">
          <a:avLst>
            <a:gd name="adj1" fmla="val 51044"/>
            <a:gd name="adj2" fmla="val -132"/>
            <a:gd name="adj3" fmla="val 223951"/>
            <a:gd name="adj4" fmla="val -6183"/>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a:solidFill>
                <a:sysClr val="windowText" lastClr="000000"/>
              </a:solidFill>
              <a:effectLst/>
              <a:latin typeface="+mn-lt"/>
              <a:ea typeface="+mn-ea"/>
              <a:cs typeface="+mn-cs"/>
            </a:rPr>
            <a:t>Elemento organizativo modificable</a:t>
          </a:r>
        </a:p>
        <a:p>
          <a:pPr algn="ctr"/>
          <a:endParaRPr lang="es-ES" sz="1200">
            <a:solidFill>
              <a:sysClr val="windowText" lastClr="000000"/>
            </a:solidFill>
            <a:effectLst/>
            <a:latin typeface="+mn-lt"/>
            <a:ea typeface="+mn-ea"/>
            <a:cs typeface="+mn-cs"/>
          </a:endParaRPr>
        </a:p>
      </xdr:txBody>
    </xdr:sp>
    <xdr:clientData/>
  </xdr:twoCellAnchor>
  <xdr:twoCellAnchor editAs="oneCell">
    <xdr:from>
      <xdr:col>8</xdr:col>
      <xdr:colOff>1001976</xdr:colOff>
      <xdr:row>3</xdr:row>
      <xdr:rowOff>159543</xdr:rowOff>
    </xdr:from>
    <xdr:to>
      <xdr:col>8</xdr:col>
      <xdr:colOff>1312976</xdr:colOff>
      <xdr:row>5</xdr:row>
      <xdr:rowOff>149738</xdr:rowOff>
    </xdr:to>
    <xdr:pic macro="[0]!Oculatar_Def33">
      <xdr:nvPicPr>
        <xdr:cNvPr id="20" name="O_Definicion_33" descr="Close" hidden="1">
          <a:extLst>
            <a:ext uri="{FF2B5EF4-FFF2-40B4-BE49-F238E27FC236}">
              <a16:creationId xmlns:a16="http://schemas.microsoft.com/office/drawing/2014/main" xmlns="" id="{00000000-0008-0000-03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37904" y="1802606"/>
          <a:ext cx="324752" cy="347382"/>
        </a:xfrm>
        <a:prstGeom prst="rect">
          <a:avLst/>
        </a:prstGeom>
      </xdr:spPr>
    </xdr:pic>
    <xdr:clientData/>
  </xdr:twoCellAnchor>
  <xdr:twoCellAnchor>
    <xdr:from>
      <xdr:col>7</xdr:col>
      <xdr:colOff>807720</xdr:colOff>
      <xdr:row>1</xdr:row>
      <xdr:rowOff>129540</xdr:rowOff>
    </xdr:from>
    <xdr:to>
      <xdr:col>9</xdr:col>
      <xdr:colOff>1417320</xdr:colOff>
      <xdr:row>6</xdr:row>
      <xdr:rowOff>38100</xdr:rowOff>
    </xdr:to>
    <xdr:grpSp>
      <xdr:nvGrpSpPr>
        <xdr:cNvPr id="13321" name="Group 1"/>
        <xdr:cNvGrpSpPr>
          <a:grpSpLocks/>
        </xdr:cNvGrpSpPr>
      </xdr:nvGrpSpPr>
      <xdr:grpSpPr bwMode="auto">
        <a:xfrm>
          <a:off x="13906500" y="312420"/>
          <a:ext cx="3528060" cy="937260"/>
          <a:chOff x="13202710" y="298472"/>
          <a:chExt cx="3589864" cy="912586"/>
        </a:xfrm>
      </xdr:grpSpPr>
      <xdr:pic macro="[0]!Formulas">
        <xdr:nvPicPr>
          <xdr:cNvPr id="3" name="Graphic 2" descr="Repeat with solid fill">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02710" y="298472"/>
            <a:ext cx="1023460" cy="912586"/>
          </a:xfrm>
          <a:prstGeom prst="rect">
            <a:avLst/>
          </a:prstGeom>
        </xdr:spPr>
      </xdr:pic>
      <xdr:sp macro="[0]!Formulas" textlink="">
        <xdr:nvSpPr>
          <xdr:cNvPr id="4" name="TextBox 3">
            <a:extLst>
              <a:ext uri="{FF2B5EF4-FFF2-40B4-BE49-F238E27FC236}">
                <a16:creationId xmlns:a16="http://schemas.microsoft.com/office/drawing/2014/main" xmlns="" id="{00000000-0008-0000-0300-000004000000}"/>
              </a:ext>
            </a:extLst>
          </xdr:cNvPr>
          <xdr:cNvSpPr txBox="1"/>
        </xdr:nvSpPr>
        <xdr:spPr>
          <a:xfrm>
            <a:off x="14264938" y="424602"/>
            <a:ext cx="2527636" cy="74194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2000" b="1"/>
              <a:t>Actualizar</a:t>
            </a:r>
            <a:r>
              <a:rPr lang="es-ES" sz="2400" b="1"/>
              <a:t> </a:t>
            </a:r>
            <a:r>
              <a:rPr lang="es-ES" sz="2000" b="1"/>
              <a:t>Tabla</a:t>
            </a:r>
            <a:endParaRPr lang="es-ES" sz="2400" b="1"/>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373380</xdr:colOff>
      <xdr:row>1</xdr:row>
      <xdr:rowOff>577850</xdr:rowOff>
    </xdr:from>
    <xdr:to>
      <xdr:col>14</xdr:col>
      <xdr:colOff>1285392</xdr:colOff>
      <xdr:row>6</xdr:row>
      <xdr:rowOff>23511</xdr:rowOff>
    </xdr:to>
    <xdr:pic macro="[0]!Save_Changes.Save_Changes">
      <xdr:nvPicPr>
        <xdr:cNvPr id="8" name="Graphic 7" descr="Disk">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250" y="1196975"/>
          <a:ext cx="934812" cy="914400"/>
        </a:xfrm>
        <a:prstGeom prst="rect">
          <a:avLst/>
        </a:prstGeom>
      </xdr:spPr>
    </xdr:pic>
    <xdr:clientData/>
  </xdr:twoCellAnchor>
  <xdr:twoCellAnchor>
    <xdr:from>
      <xdr:col>9</xdr:col>
      <xdr:colOff>537209</xdr:colOff>
      <xdr:row>2</xdr:row>
      <xdr:rowOff>85726</xdr:rowOff>
    </xdr:from>
    <xdr:to>
      <xdr:col>13</xdr:col>
      <xdr:colOff>14</xdr:colOff>
      <xdr:row>4</xdr:row>
      <xdr:rowOff>158751</xdr:rowOff>
    </xdr:to>
    <xdr:sp macro="" textlink="">
      <xdr:nvSpPr>
        <xdr:cNvPr id="9" name="TextBox 8">
          <a:extLst>
            <a:ext uri="{FF2B5EF4-FFF2-40B4-BE49-F238E27FC236}">
              <a16:creationId xmlns:a16="http://schemas.microsoft.com/office/drawing/2014/main" xmlns="" id="{00000000-0008-0000-0400-000009000000}"/>
            </a:ext>
          </a:extLst>
        </xdr:cNvPr>
        <xdr:cNvSpPr txBox="1"/>
      </xdr:nvSpPr>
      <xdr:spPr>
        <a:xfrm>
          <a:off x="14118770" y="1392012"/>
          <a:ext cx="4727123" cy="481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t>Cuando</a:t>
          </a:r>
          <a:r>
            <a:rPr lang="es-ES" sz="1100" baseline="0"/>
            <a:t> termine de valorar un puesto pinchar en el botón "Guardar"</a:t>
          </a:r>
          <a:endParaRPr lang="es-ES" sz="1100"/>
        </a:p>
      </xdr:txBody>
    </xdr:sp>
    <xdr:clientData/>
  </xdr:twoCellAnchor>
  <xdr:twoCellAnchor editAs="oneCell">
    <xdr:from>
      <xdr:col>13</xdr:col>
      <xdr:colOff>155122</xdr:colOff>
      <xdr:row>1</xdr:row>
      <xdr:rowOff>601889</xdr:rowOff>
    </xdr:from>
    <xdr:to>
      <xdr:col>13</xdr:col>
      <xdr:colOff>927231</xdr:colOff>
      <xdr:row>5</xdr:row>
      <xdr:rowOff>106589</xdr:rowOff>
    </xdr:to>
    <xdr:pic>
      <xdr:nvPicPr>
        <xdr:cNvPr id="12" name="Graphic 11" descr="Chevron arrows">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95497" y="1221014"/>
          <a:ext cx="788457" cy="781050"/>
        </a:xfrm>
        <a:prstGeom prst="rect">
          <a:avLst/>
        </a:prstGeom>
      </xdr:spPr>
    </xdr:pic>
    <xdr:clientData/>
  </xdr:twoCellAnchor>
  <xdr:twoCellAnchor>
    <xdr:from>
      <xdr:col>1</xdr:col>
      <xdr:colOff>1652270</xdr:colOff>
      <xdr:row>0</xdr:row>
      <xdr:rowOff>130175</xdr:rowOff>
    </xdr:from>
    <xdr:to>
      <xdr:col>11</xdr:col>
      <xdr:colOff>784859</xdr:colOff>
      <xdr:row>1</xdr:row>
      <xdr:rowOff>304800</xdr:rowOff>
    </xdr:to>
    <xdr:sp macro="" textlink="">
      <xdr:nvSpPr>
        <xdr:cNvPr id="13" name="Rectangle: Rounded Corners 12">
          <a:extLst>
            <a:ext uri="{FF2B5EF4-FFF2-40B4-BE49-F238E27FC236}">
              <a16:creationId xmlns:a16="http://schemas.microsoft.com/office/drawing/2014/main" xmlns="" id="{00000000-0008-0000-0400-00000D000000}"/>
            </a:ext>
          </a:extLst>
        </xdr:cNvPr>
        <xdr:cNvSpPr/>
      </xdr:nvSpPr>
      <xdr:spPr>
        <a:xfrm>
          <a:off x="2616200" y="130175"/>
          <a:ext cx="14814550" cy="803275"/>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s-ES" sz="2000" b="1"/>
            <a:t>HOJA DE VALORACIÓN</a:t>
          </a:r>
        </a:p>
      </xdr:txBody>
    </xdr:sp>
    <xdr:clientData/>
  </xdr:twoCellAnchor>
  <xdr:twoCellAnchor>
    <xdr:from>
      <xdr:col>2</xdr:col>
      <xdr:colOff>268730</xdr:colOff>
      <xdr:row>6</xdr:row>
      <xdr:rowOff>45445</xdr:rowOff>
    </xdr:from>
    <xdr:to>
      <xdr:col>8</xdr:col>
      <xdr:colOff>784423</xdr:colOff>
      <xdr:row>14</xdr:row>
      <xdr:rowOff>133133</xdr:rowOff>
    </xdr:to>
    <xdr:sp macro="" textlink="">
      <xdr:nvSpPr>
        <xdr:cNvPr id="10" name="Info_F1" hidden="1">
          <a:extLst>
            <a:ext uri="{FF2B5EF4-FFF2-40B4-BE49-F238E27FC236}">
              <a16:creationId xmlns:a16="http://schemas.microsoft.com/office/drawing/2014/main" xmlns="" id="{00000000-0008-0000-0400-00000A000000}"/>
            </a:ext>
          </a:extLst>
        </xdr:cNvPr>
        <xdr:cNvSpPr txBox="1"/>
      </xdr:nvSpPr>
      <xdr:spPr>
        <a:xfrm>
          <a:off x="5853767" y="2151528"/>
          <a:ext cx="6936815" cy="1651064"/>
        </a:xfrm>
        <a:prstGeom prst="borderCallout2">
          <a:avLst>
            <a:gd name="adj1" fmla="val 51072"/>
            <a:gd name="adj2" fmla="val -142"/>
            <a:gd name="adj3" fmla="val 85083"/>
            <a:gd name="adj4" fmla="val -15993"/>
            <a:gd name="adj5" fmla="val 120468"/>
            <a:gd name="adj6" fmla="val -29109"/>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POLIVALENCIA O DEFINICIÓN EXTENSA DE OBLIGACIONES</a:t>
          </a:r>
        </a:p>
        <a:p>
          <a:endParaRPr lang="es-ES" sz="1100" b="0">
            <a:solidFill>
              <a:schemeClr val="dk1"/>
            </a:solidFill>
            <a:effectLst/>
            <a:latin typeface="+mn-lt"/>
            <a:ea typeface="+mn-ea"/>
            <a:cs typeface="+mn-cs"/>
          </a:endParaRPr>
        </a:p>
        <a:p>
          <a:r>
            <a:rPr lang="es-ES" sz="1100">
              <a:solidFill>
                <a:schemeClr val="dk1"/>
              </a:solidFill>
              <a:effectLst/>
              <a:latin typeface="+mn-lt"/>
              <a:ea typeface="+mn-ea"/>
              <a:cs typeface="+mn-cs"/>
            </a:rPr>
            <a:t>Este factor, que busca visibilizar la totalidad de funciones atribuidas al puesto de trabajo, valora la versatilidad y los requerimientos en cuanto a capacidad de alternar entre tareas distintas o de distinta naturaleza, teniendo en cuenta tanto la heterogeneidad de estas tareas como la frecuencia con que se realizan. </a:t>
          </a:r>
        </a:p>
        <a:p>
          <a:endParaRPr lang="es-ES" sz="1100">
            <a:solidFill>
              <a:schemeClr val="dk1"/>
            </a:solidFill>
            <a:effectLst/>
            <a:latin typeface="+mn-lt"/>
            <a:ea typeface="+mn-ea"/>
            <a:cs typeface="+mn-cs"/>
          </a:endParaRPr>
        </a:p>
        <a:p>
          <a:pPr marL="171450" indent="-171450">
            <a:buFont typeface="Wingdings" panose="05000000000000000000" pitchFamily="2" charset="2"/>
            <a:buChar char="Ø"/>
          </a:pPr>
          <a:r>
            <a:rPr lang="es-ES" sz="1100">
              <a:solidFill>
                <a:schemeClr val="dk1"/>
              </a:solidFill>
              <a:effectLst/>
              <a:latin typeface="+mn-lt"/>
              <a:ea typeface="+mn-ea"/>
              <a:cs typeface="+mn-cs"/>
            </a:rPr>
            <a:t>Ej: dependienta de pequeño comercio que realiza también tareas de limpieza y reposición de productos, personal de Servicios de Atención Domiciliaria que asume tareas de limpieza del hogar además de las propias de apoyo y cuidado de las personas.</a:t>
          </a:r>
        </a:p>
        <a:p>
          <a:endParaRPr lang="es-ES" sz="1100"/>
        </a:p>
      </xdr:txBody>
    </xdr:sp>
    <xdr:clientData/>
  </xdr:twoCellAnchor>
  <xdr:twoCellAnchor editAs="oneCell">
    <xdr:from>
      <xdr:col>8</xdr:col>
      <xdr:colOff>524161</xdr:colOff>
      <xdr:row>4</xdr:row>
      <xdr:rowOff>175474</xdr:rowOff>
    </xdr:from>
    <xdr:to>
      <xdr:col>8</xdr:col>
      <xdr:colOff>1068755</xdr:colOff>
      <xdr:row>7</xdr:row>
      <xdr:rowOff>133096</xdr:rowOff>
    </xdr:to>
    <xdr:pic macro="[0]!Oculatar_Info_F1">
      <xdr:nvPicPr>
        <xdr:cNvPr id="4" name="Exit_F1" descr="Close" hidden="1">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22698" y="1887011"/>
          <a:ext cx="552264" cy="560872"/>
        </a:xfrm>
        <a:prstGeom prst="rect">
          <a:avLst/>
        </a:prstGeom>
      </xdr:spPr>
    </xdr:pic>
    <xdr:clientData/>
  </xdr:twoCellAnchor>
  <xdr:twoCellAnchor>
    <xdr:from>
      <xdr:col>2</xdr:col>
      <xdr:colOff>44637</xdr:colOff>
      <xdr:row>15</xdr:row>
      <xdr:rowOff>82987</xdr:rowOff>
    </xdr:from>
    <xdr:to>
      <xdr:col>10</xdr:col>
      <xdr:colOff>293097</xdr:colOff>
      <xdr:row>22</xdr:row>
      <xdr:rowOff>7408</xdr:rowOff>
    </xdr:to>
    <xdr:sp macro="" textlink="">
      <xdr:nvSpPr>
        <xdr:cNvPr id="32" name="Info_F2" hidden="1">
          <a:extLst>
            <a:ext uri="{FF2B5EF4-FFF2-40B4-BE49-F238E27FC236}">
              <a16:creationId xmlns:a16="http://schemas.microsoft.com/office/drawing/2014/main" xmlns="" id="{00000000-0008-0000-0400-000020000000}"/>
            </a:ext>
          </a:extLst>
        </xdr:cNvPr>
        <xdr:cNvSpPr txBox="1"/>
      </xdr:nvSpPr>
      <xdr:spPr>
        <a:xfrm>
          <a:off x="5791387" y="3935320"/>
          <a:ext cx="9265460" cy="2602005"/>
        </a:xfrm>
        <a:prstGeom prst="borderCallout2">
          <a:avLst>
            <a:gd name="adj1" fmla="val 49924"/>
            <a:gd name="adj2" fmla="val -38"/>
            <a:gd name="adj3" fmla="val 66718"/>
            <a:gd name="adj4" fmla="val -10393"/>
            <a:gd name="adj5" fmla="val 112789"/>
            <a:gd name="adj6" fmla="val -20156"/>
          </a:avLst>
        </a:prstGeom>
        <a:solidFill>
          <a:schemeClr val="accent2">
            <a:lumMod val="20000"/>
            <a:lumOff val="80000"/>
          </a:schemeClr>
        </a:soli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s-ES" sz="1100" b="1">
              <a:solidFill>
                <a:sysClr val="windowText" lastClr="000000"/>
              </a:solidFill>
              <a:effectLst/>
              <a:latin typeface="+mn-lt"/>
              <a:ea typeface="+mn-ea"/>
              <a:cs typeface="+mn-cs"/>
            </a:rPr>
            <a:t>ESFUERZO FÍSICO </a:t>
          </a:r>
        </a:p>
        <a:p>
          <a:endParaRPr lang="es-ES" sz="1100" b="1">
            <a:solidFill>
              <a:sysClr val="windowText" lastClr="000000"/>
            </a:solidFill>
            <a:effectLst/>
            <a:latin typeface="+mn-lt"/>
            <a:ea typeface="+mn-ea"/>
            <a:cs typeface="+mn-cs"/>
          </a:endParaRPr>
        </a:p>
        <a:p>
          <a:pPr marL="171450" lvl="0" indent="-171450">
            <a:buFont typeface="Arial" panose="020B0604020202020204" pitchFamily="34" charset="0"/>
            <a:buChar char="•"/>
          </a:pPr>
          <a:r>
            <a:rPr lang="es-ES" sz="1100">
              <a:solidFill>
                <a:sysClr val="windowText" lastClr="000000"/>
              </a:solidFill>
              <a:effectLst/>
              <a:latin typeface="+mn-lt"/>
              <a:ea typeface="+mn-ea"/>
              <a:cs typeface="+mn-cs"/>
            </a:rPr>
            <a:t>Posición y posturas forzadas. Refleja la frecuencia de posturas continuadas (estar sentado o de pie) y la frecuencia de posiciones incómodas o forzadas. </a:t>
          </a:r>
        </a:p>
        <a:p>
          <a:pPr lvl="0"/>
          <a:endParaRPr lang="es-ES"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s-ES" sz="1100">
              <a:solidFill>
                <a:sysClr val="windowText" lastClr="000000"/>
              </a:solidFill>
              <a:effectLst/>
              <a:latin typeface="+mn-lt"/>
              <a:ea typeface="+mn-ea"/>
              <a:cs typeface="+mn-cs"/>
            </a:rPr>
            <a:t>Movimientos repetitivos. Refleja la frecuencia de realización de movimientos repetitivos y/o continuos durante la ejecución del trabajo.</a:t>
          </a:r>
        </a:p>
        <a:p>
          <a:pPr marL="171450" indent="-171450">
            <a:buFont typeface="Wingdings" panose="05000000000000000000" pitchFamily="2" charset="2"/>
            <a:buChar char="Ø"/>
          </a:pPr>
          <a:r>
            <a:rPr lang="es-ES" sz="1100">
              <a:solidFill>
                <a:sysClr val="windowText" lastClr="000000"/>
              </a:solidFill>
              <a:effectLst/>
              <a:latin typeface="+mn-lt"/>
              <a:ea typeface="+mn-ea"/>
              <a:cs typeface="+mn-cs"/>
            </a:rPr>
            <a:t>Ej: cadena de montajes, cajeras de supermercado, peluqueras, limpiadoras.</a:t>
          </a:r>
        </a:p>
        <a:p>
          <a:endParaRPr lang="es-ES"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s-ES" sz="1100">
              <a:solidFill>
                <a:sysClr val="windowText" lastClr="000000"/>
              </a:solidFill>
              <a:effectLst/>
              <a:latin typeface="+mn-lt"/>
              <a:ea typeface="+mn-ea"/>
              <a:cs typeface="+mn-cs"/>
            </a:rPr>
            <a:t>Esfuerzo visual. Evalúa la intensidad y la frecuencia del esfuerzo visual. </a:t>
          </a:r>
        </a:p>
        <a:p>
          <a:pPr marL="171450" lvl="0" indent="-171450">
            <a:buFont typeface="Arial" panose="020B0604020202020204" pitchFamily="34" charset="0"/>
            <a:buChar char="•"/>
          </a:pPr>
          <a:endParaRPr lang="es-ES"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s-ES" sz="1100">
              <a:solidFill>
                <a:sysClr val="windowText" lastClr="000000"/>
              </a:solidFill>
              <a:effectLst/>
              <a:latin typeface="+mn-lt"/>
              <a:ea typeface="+mn-ea"/>
              <a:cs typeface="+mn-cs"/>
            </a:rPr>
            <a:t>Esfuerzo auditivo. Mide el esfuerzo auditivo en términos de frecuencia y duración. </a:t>
          </a:r>
        </a:p>
        <a:p>
          <a:pPr marL="171450" lvl="0" indent="-171450">
            <a:buFont typeface="Arial" panose="020B0604020202020204" pitchFamily="34" charset="0"/>
            <a:buChar char="•"/>
          </a:pPr>
          <a:endParaRPr lang="es-ES"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s-ES" sz="1100">
              <a:solidFill>
                <a:sysClr val="windowText" lastClr="000000"/>
              </a:solidFill>
              <a:effectLst/>
              <a:latin typeface="+mn-lt"/>
              <a:ea typeface="+mn-ea"/>
              <a:cs typeface="+mn-cs"/>
            </a:rPr>
            <a:t>Otros tipos de esfuerzo físico. Valora el esfuerzo físico ocasionado al realizar actividades como: limpiar, fregar, manipular cargas, levantar pesos, empujar algo, aplicar fuerza a alguna cosa, cavar, picar, girar una manivela, desplazarse a pie, etc. Considera la intensidad y la frecuencia con que se realiza el esfuerzo físico.</a:t>
          </a:r>
        </a:p>
      </xdr:txBody>
    </xdr:sp>
    <xdr:clientData/>
  </xdr:twoCellAnchor>
  <xdr:twoCellAnchor editAs="oneCell">
    <xdr:from>
      <xdr:col>10</xdr:col>
      <xdr:colOff>27764</xdr:colOff>
      <xdr:row>14</xdr:row>
      <xdr:rowOff>50367</xdr:rowOff>
    </xdr:from>
    <xdr:to>
      <xdr:col>10</xdr:col>
      <xdr:colOff>524442</xdr:colOff>
      <xdr:row>16</xdr:row>
      <xdr:rowOff>171694</xdr:rowOff>
    </xdr:to>
    <xdr:pic macro="[0]!Oculatar_Info_F2">
      <xdr:nvPicPr>
        <xdr:cNvPr id="15" name="Exit_F2" descr="Close" hidden="1">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22181" y="3712200"/>
          <a:ext cx="504203" cy="496793"/>
        </a:xfrm>
        <a:prstGeom prst="rect">
          <a:avLst/>
        </a:prstGeom>
      </xdr:spPr>
    </xdr:pic>
    <xdr:clientData/>
  </xdr:twoCellAnchor>
  <xdr:twoCellAnchor>
    <xdr:from>
      <xdr:col>2</xdr:col>
      <xdr:colOff>6972</xdr:colOff>
      <xdr:row>26</xdr:row>
      <xdr:rowOff>5864</xdr:rowOff>
    </xdr:from>
    <xdr:to>
      <xdr:col>10</xdr:col>
      <xdr:colOff>241463</xdr:colOff>
      <xdr:row>28</xdr:row>
      <xdr:rowOff>2985</xdr:rowOff>
    </xdr:to>
    <xdr:sp macro="" textlink="">
      <xdr:nvSpPr>
        <xdr:cNvPr id="39" name="Info_F3" hidden="1">
          <a:extLst>
            <a:ext uri="{FF2B5EF4-FFF2-40B4-BE49-F238E27FC236}">
              <a16:creationId xmlns:a16="http://schemas.microsoft.com/office/drawing/2014/main" xmlns="" id="{00000000-0008-0000-0400-000027000000}"/>
            </a:ext>
          </a:extLst>
        </xdr:cNvPr>
        <xdr:cNvSpPr txBox="1"/>
      </xdr:nvSpPr>
      <xdr:spPr>
        <a:xfrm>
          <a:off x="5584389" y="6747871"/>
          <a:ext cx="9259110" cy="1210796"/>
        </a:xfrm>
        <a:prstGeom prst="borderCallout2">
          <a:avLst>
            <a:gd name="adj1" fmla="val 51238"/>
            <a:gd name="adj2" fmla="val 29"/>
            <a:gd name="adj3" fmla="val 52887"/>
            <a:gd name="adj4" fmla="val -10666"/>
            <a:gd name="adj5" fmla="val 106325"/>
            <a:gd name="adj6" fmla="val -16584"/>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ESFUERZO MENTAL</a:t>
          </a:r>
        </a:p>
        <a:p>
          <a:endParaRPr lang="es-ES" sz="1100" b="1">
            <a:solidFill>
              <a:schemeClr val="dk1"/>
            </a:solidFill>
            <a:effectLst/>
            <a:latin typeface="+mn-lt"/>
            <a:ea typeface="+mn-ea"/>
            <a:cs typeface="+mn-cs"/>
          </a:endParaRPr>
        </a:p>
        <a:p>
          <a:r>
            <a:rPr lang="es-ES" sz="1100">
              <a:solidFill>
                <a:schemeClr val="dk1"/>
              </a:solidFill>
              <a:effectLst/>
              <a:latin typeface="+mn-lt"/>
              <a:ea typeface="+mn-ea"/>
              <a:cs typeface="+mn-cs"/>
            </a:rPr>
            <a:t>Evalúa el grado de concentración, así como la duración y la frecuencia de las tareas que requieren dicha concentración.</a:t>
          </a:r>
        </a:p>
        <a:p>
          <a:endParaRPr lang="es-ES" sz="1100">
            <a:solidFill>
              <a:schemeClr val="dk1"/>
            </a:solidFill>
            <a:effectLst/>
            <a:latin typeface="+mn-lt"/>
            <a:ea typeface="+mn-ea"/>
            <a:cs typeface="+mn-cs"/>
          </a:endParaRPr>
        </a:p>
        <a:p>
          <a:pPr marL="171450" indent="-171450">
            <a:buFont typeface="Wingdings" panose="05000000000000000000" pitchFamily="2" charset="2"/>
            <a:buChar char="Ø"/>
          </a:pPr>
          <a:r>
            <a:rPr lang="es-ES" sz="1100">
              <a:solidFill>
                <a:schemeClr val="dk1"/>
              </a:solidFill>
              <a:effectLst/>
              <a:latin typeface="+mn-lt"/>
              <a:ea typeface="+mn-ea"/>
              <a:cs typeface="+mn-cs"/>
            </a:rPr>
            <a:t>Ej: secretaria, cajeras (Introducción de datos, comprobación de textos y cifras), secretaria, enfermera, profesora, traductora, intérprete (Concentración mental intensa durante largos períodos)</a:t>
          </a:r>
        </a:p>
      </xdr:txBody>
    </xdr:sp>
    <xdr:clientData/>
  </xdr:twoCellAnchor>
  <xdr:twoCellAnchor editAs="oneCell">
    <xdr:from>
      <xdr:col>9</xdr:col>
      <xdr:colOff>1269239</xdr:colOff>
      <xdr:row>25</xdr:row>
      <xdr:rowOff>94314</xdr:rowOff>
    </xdr:from>
    <xdr:to>
      <xdr:col>10</xdr:col>
      <xdr:colOff>365076</xdr:colOff>
      <xdr:row>26</xdr:row>
      <xdr:rowOff>401042</xdr:rowOff>
    </xdr:to>
    <xdr:pic macro="[0]!Oculatar_Info_F3">
      <xdr:nvPicPr>
        <xdr:cNvPr id="38" name="Exit_F3" descr="Close" hidden="1">
          <a:extLst>
            <a:ext uri="{FF2B5EF4-FFF2-40B4-BE49-F238E27FC236}">
              <a16:creationId xmlns:a16="http://schemas.microsoft.com/office/drawing/2014/main" xmlns="" id="{00000000-0008-0000-04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84766" y="6528981"/>
          <a:ext cx="520078" cy="499345"/>
        </a:xfrm>
        <a:prstGeom prst="rect">
          <a:avLst/>
        </a:prstGeom>
      </xdr:spPr>
    </xdr:pic>
    <xdr:clientData/>
  </xdr:twoCellAnchor>
  <xdr:twoCellAnchor>
    <xdr:from>
      <xdr:col>2</xdr:col>
      <xdr:colOff>123388</xdr:colOff>
      <xdr:row>28</xdr:row>
      <xdr:rowOff>45320</xdr:rowOff>
    </xdr:from>
    <xdr:to>
      <xdr:col>10</xdr:col>
      <xdr:colOff>436879</xdr:colOff>
      <xdr:row>30</xdr:row>
      <xdr:rowOff>427566</xdr:rowOff>
    </xdr:to>
    <xdr:sp macro="" textlink="">
      <xdr:nvSpPr>
        <xdr:cNvPr id="41" name="INFO_A12" hidden="1">
          <a:extLst>
            <a:ext uri="{FF2B5EF4-FFF2-40B4-BE49-F238E27FC236}">
              <a16:creationId xmlns:a16="http://schemas.microsoft.com/office/drawing/2014/main" xmlns="" id="{00000000-0008-0000-0400-000029000000}"/>
            </a:ext>
          </a:extLst>
        </xdr:cNvPr>
        <xdr:cNvSpPr txBox="1"/>
      </xdr:nvSpPr>
      <xdr:spPr>
        <a:xfrm>
          <a:off x="5870138" y="9316320"/>
          <a:ext cx="9338112" cy="1345329"/>
        </a:xfrm>
        <a:prstGeom prst="borderCallout2">
          <a:avLst>
            <a:gd name="adj1" fmla="val 37771"/>
            <a:gd name="adj2" fmla="val 10"/>
            <a:gd name="adj3" fmla="val 64485"/>
            <a:gd name="adj4" fmla="val -13758"/>
            <a:gd name="adj5" fmla="val 86978"/>
            <a:gd name="adj6" fmla="val -18521"/>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ESFUERZO EMOCIONAL</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Refleja las condiciones del puesto de trabajo que causan ansiedad o tensión, así como sus requerimientos relativos a la capacidad de ser flexible y sobreponerse ante estas situaciones límite adversas, de estrés o presión, a las que se ve sometida la persona trabajadora y que se derivan de las relaciones interpersonales que implica el trabajo.</a:t>
          </a:r>
        </a:p>
        <a:p>
          <a:endParaRPr lang="es-ES" sz="1100">
            <a:solidFill>
              <a:schemeClr val="dk1"/>
            </a:solidFill>
            <a:effectLst/>
            <a:latin typeface="+mn-lt"/>
            <a:ea typeface="+mn-ea"/>
            <a:cs typeface="+mn-cs"/>
          </a:endParaRPr>
        </a:p>
        <a:p>
          <a:pPr marL="171450" indent="-171450">
            <a:buFont typeface="Wingdings" panose="05000000000000000000" pitchFamily="2" charset="2"/>
            <a:buChar char="Ø"/>
          </a:pPr>
          <a:r>
            <a:rPr lang="es-ES" sz="1100">
              <a:solidFill>
                <a:schemeClr val="dk1"/>
              </a:solidFill>
              <a:effectLst/>
              <a:latin typeface="+mn-lt"/>
              <a:ea typeface="+mn-ea"/>
              <a:cs typeface="+mn-cs"/>
            </a:rPr>
            <a:t>Ej: personal sanitario, personal de atención a personas dependientes, trabajo social, atención al cliente, profesores de educación especial.</a:t>
          </a:r>
        </a:p>
        <a:p>
          <a:r>
            <a:rPr lang="en-US" sz="1100">
              <a:solidFill>
                <a:schemeClr val="dk1"/>
              </a:solidFill>
              <a:effectLst/>
              <a:latin typeface="+mn-lt"/>
              <a:ea typeface="+mn-ea"/>
              <a:cs typeface="+mn-cs"/>
            </a:rPr>
            <a:t> </a:t>
          </a:r>
          <a:endParaRPr lang="es-ES"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s-ES" sz="1100"/>
        </a:p>
      </xdr:txBody>
    </xdr:sp>
    <xdr:clientData/>
  </xdr:twoCellAnchor>
  <xdr:twoCellAnchor editAs="oneCell">
    <xdr:from>
      <xdr:col>10</xdr:col>
      <xdr:colOff>166070</xdr:colOff>
      <xdr:row>27</xdr:row>
      <xdr:rowOff>38908</xdr:rowOff>
    </xdr:from>
    <xdr:to>
      <xdr:col>10</xdr:col>
      <xdr:colOff>667160</xdr:colOff>
      <xdr:row>28</xdr:row>
      <xdr:rowOff>343768</xdr:rowOff>
    </xdr:to>
    <xdr:pic macro="[0]!Oculatar_Info_A12">
      <xdr:nvPicPr>
        <xdr:cNvPr id="14" name="EXIT_A12" descr="Close" hidden="1">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37440" y="9119408"/>
          <a:ext cx="504265" cy="494302"/>
        </a:xfrm>
        <a:prstGeom prst="rect">
          <a:avLst/>
        </a:prstGeom>
      </xdr:spPr>
    </xdr:pic>
    <xdr:clientData/>
  </xdr:twoCellAnchor>
  <xdr:twoCellAnchor>
    <xdr:from>
      <xdr:col>2</xdr:col>
      <xdr:colOff>0</xdr:colOff>
      <xdr:row>29</xdr:row>
      <xdr:rowOff>0</xdr:rowOff>
    </xdr:from>
    <xdr:to>
      <xdr:col>10</xdr:col>
      <xdr:colOff>533437</xdr:colOff>
      <xdr:row>31</xdr:row>
      <xdr:rowOff>112059</xdr:rowOff>
    </xdr:to>
    <xdr:sp macro="" textlink="">
      <xdr:nvSpPr>
        <xdr:cNvPr id="45" name="INFO_A13" hidden="1">
          <a:extLst>
            <a:ext uri="{FF2B5EF4-FFF2-40B4-BE49-F238E27FC236}">
              <a16:creationId xmlns:a16="http://schemas.microsoft.com/office/drawing/2014/main" xmlns="" id="{00000000-0008-0000-0400-00002D000000}"/>
            </a:ext>
          </a:extLst>
        </xdr:cNvPr>
        <xdr:cNvSpPr txBox="1"/>
      </xdr:nvSpPr>
      <xdr:spPr>
        <a:xfrm>
          <a:off x="6241676" y="9723531"/>
          <a:ext cx="8956675" cy="1146175"/>
        </a:xfrm>
        <a:prstGeom prst="borderCallout2">
          <a:avLst>
            <a:gd name="adj1" fmla="val 49058"/>
            <a:gd name="adj2" fmla="val -144"/>
            <a:gd name="adj3" fmla="val 51013"/>
            <a:gd name="adj4" fmla="val -11800"/>
            <a:gd name="adj5" fmla="val 106561"/>
            <a:gd name="adj6" fmla="val -24660"/>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RESPONSABILIDAD DE ORGANIZACIÓN, COORDINACIÓN Y SUPERVISIÓN</a:t>
          </a:r>
        </a:p>
        <a:p>
          <a:pPr lvl="0"/>
          <a:r>
            <a:rPr lang="es-ES" sz="1100">
              <a:solidFill>
                <a:schemeClr val="dk1"/>
              </a:solidFill>
              <a:effectLst/>
              <a:latin typeface="+mn-lt"/>
              <a:ea typeface="+mn-ea"/>
              <a:cs typeface="+mn-cs"/>
            </a:rPr>
            <a:t>Responsabilidad de organización y coordinación. Evalúa la responsabilidad atribuida al puesto de trabajo de forma directa o delegada relativa a la planificación, organización, dirección y coordinación de las tareas de otras personas, así como sobre la formación de otras personas. Tiene en cuenta la disponibilidad de información adecuada y suficiente y la previsibilidad de los </a:t>
          </a:r>
          <a:r>
            <a:rPr lang="en-US" sz="1100">
              <a:solidFill>
                <a:schemeClr val="dk1"/>
              </a:solidFill>
              <a:effectLst/>
              <a:latin typeface="+mn-lt"/>
              <a:ea typeface="+mn-ea"/>
              <a:cs typeface="+mn-cs"/>
            </a:rPr>
            <a:t> </a:t>
          </a:r>
          <a:r>
            <a:rPr lang="es-ES" sz="1100">
              <a:solidFill>
                <a:schemeClr val="dk1"/>
              </a:solidFill>
              <a:effectLst/>
              <a:latin typeface="+mn-lt"/>
              <a:ea typeface="+mn-ea"/>
              <a:cs typeface="+mn-cs"/>
            </a:rPr>
            <a:t>cambios en la misma. </a:t>
          </a:r>
        </a:p>
        <a:p>
          <a:pPr lvl="0"/>
          <a:r>
            <a:rPr lang="es-ES" sz="1100">
              <a:solidFill>
                <a:schemeClr val="dk1"/>
              </a:solidFill>
              <a:effectLst/>
              <a:latin typeface="+mn-lt"/>
              <a:ea typeface="+mn-ea"/>
              <a:cs typeface="+mn-cs"/>
            </a:rPr>
            <a:t>Responsabilidad de supervisión de resultados y calidad. Mide la responsabilidad sobre los resultados y la calidad del trabajo propio y de otras personas. </a:t>
          </a:r>
        </a:p>
        <a:p>
          <a:endParaRPr lang="es-ES" sz="1100"/>
        </a:p>
      </xdr:txBody>
    </xdr:sp>
    <xdr:clientData/>
  </xdr:twoCellAnchor>
  <xdr:twoCellAnchor editAs="oneCell">
    <xdr:from>
      <xdr:col>10</xdr:col>
      <xdr:colOff>293631</xdr:colOff>
      <xdr:row>29</xdr:row>
      <xdr:rowOff>0</xdr:rowOff>
    </xdr:from>
    <xdr:to>
      <xdr:col>10</xdr:col>
      <xdr:colOff>787129</xdr:colOff>
      <xdr:row>30</xdr:row>
      <xdr:rowOff>325918</xdr:rowOff>
    </xdr:to>
    <xdr:pic macro="[0]!Oculatar_Info_A13">
      <xdr:nvPicPr>
        <xdr:cNvPr id="37" name="EXIT_A13" descr="Close" hidden="1">
          <a:extLst>
            <a:ext uri="{FF2B5EF4-FFF2-40B4-BE49-F238E27FC236}">
              <a16:creationId xmlns:a16="http://schemas.microsoft.com/office/drawing/2014/main" xmlns="" id="{00000000-0008-0000-04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8545" y="9519021"/>
          <a:ext cx="501090" cy="508870"/>
        </a:xfrm>
        <a:prstGeom prst="rect">
          <a:avLst/>
        </a:prstGeom>
      </xdr:spPr>
    </xdr:pic>
    <xdr:clientData/>
  </xdr:twoCellAnchor>
  <xdr:twoCellAnchor>
    <xdr:from>
      <xdr:col>2</xdr:col>
      <xdr:colOff>0</xdr:colOff>
      <xdr:row>40</xdr:row>
      <xdr:rowOff>199838</xdr:rowOff>
    </xdr:from>
    <xdr:to>
      <xdr:col>10</xdr:col>
      <xdr:colOff>528827</xdr:colOff>
      <xdr:row>42</xdr:row>
      <xdr:rowOff>541991</xdr:rowOff>
    </xdr:to>
    <xdr:sp macro="" textlink="">
      <xdr:nvSpPr>
        <xdr:cNvPr id="46" name="INFO_A15" hidden="1">
          <a:extLst>
            <a:ext uri="{FF2B5EF4-FFF2-40B4-BE49-F238E27FC236}">
              <a16:creationId xmlns:a16="http://schemas.microsoft.com/office/drawing/2014/main" xmlns="" id="{00000000-0008-0000-0400-00002E000000}"/>
            </a:ext>
          </a:extLst>
        </xdr:cNvPr>
        <xdr:cNvSpPr txBox="1"/>
      </xdr:nvSpPr>
      <xdr:spPr>
        <a:xfrm>
          <a:off x="6278470" y="13030573"/>
          <a:ext cx="8922886" cy="812800"/>
        </a:xfrm>
        <a:prstGeom prst="borderCallout2">
          <a:avLst>
            <a:gd name="adj1" fmla="val 49081"/>
            <a:gd name="adj2" fmla="val -44"/>
            <a:gd name="adj3" fmla="val 75276"/>
            <a:gd name="adj4" fmla="val -15286"/>
            <a:gd name="adj5" fmla="val 123529"/>
            <a:gd name="adj6" fmla="val -24925"/>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100" b="1">
              <a:solidFill>
                <a:schemeClr val="dk1"/>
              </a:solidFill>
              <a:effectLst/>
              <a:latin typeface="+mn-lt"/>
              <a:ea typeface="+mn-ea"/>
              <a:cs typeface="+mn-cs"/>
            </a:rPr>
            <a:t>AUTONOMÍA</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Mide, en relación con el conjunto de tareas asignadas a un puesto de trabajo, el grado de iniciativa que se otorga al mismo respecto al seguimiento de las instrucciones y directrices recibidas o de los procedimientos fijados para el desarrollo de las tareas y en cuanto a su planificación o distribución en el tiempo.</a:t>
          </a:r>
          <a:endParaRPr lang="es-ES" sz="1100"/>
        </a:p>
      </xdr:txBody>
    </xdr:sp>
    <xdr:clientData/>
  </xdr:twoCellAnchor>
  <xdr:twoCellAnchor>
    <xdr:from>
      <xdr:col>2</xdr:col>
      <xdr:colOff>0</xdr:colOff>
      <xdr:row>32</xdr:row>
      <xdr:rowOff>112059</xdr:rowOff>
    </xdr:from>
    <xdr:to>
      <xdr:col>10</xdr:col>
      <xdr:colOff>527086</xdr:colOff>
      <xdr:row>39</xdr:row>
      <xdr:rowOff>112059</xdr:rowOff>
    </xdr:to>
    <xdr:sp macro="" textlink="">
      <xdr:nvSpPr>
        <xdr:cNvPr id="47" name="INFO_A14" hidden="1">
          <a:extLst>
            <a:ext uri="{FF2B5EF4-FFF2-40B4-BE49-F238E27FC236}">
              <a16:creationId xmlns:a16="http://schemas.microsoft.com/office/drawing/2014/main" xmlns="" id="{00000000-0008-0000-0400-00002F000000}"/>
            </a:ext>
          </a:extLst>
        </xdr:cNvPr>
        <xdr:cNvSpPr txBox="1"/>
      </xdr:nvSpPr>
      <xdr:spPr>
        <a:xfrm>
          <a:off x="6230470" y="11060206"/>
          <a:ext cx="8961531" cy="1692088"/>
        </a:xfrm>
        <a:prstGeom prst="borderCallout2">
          <a:avLst>
            <a:gd name="adj1" fmla="val 48551"/>
            <a:gd name="adj2" fmla="val 45"/>
            <a:gd name="adj3" fmla="val 41929"/>
            <a:gd name="adj4" fmla="val -10915"/>
            <a:gd name="adj5" fmla="val 70778"/>
            <a:gd name="adj6" fmla="val -25660"/>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RESPONSABILIDADES FUNCIONALES </a:t>
          </a:r>
        </a:p>
        <a:p>
          <a:pPr lvl="0"/>
          <a:r>
            <a:rPr lang="es-ES" sz="1100">
              <a:solidFill>
                <a:schemeClr val="dk1"/>
              </a:solidFill>
              <a:effectLst/>
              <a:latin typeface="+mn-lt"/>
              <a:ea typeface="+mn-ea"/>
              <a:cs typeface="+mn-cs"/>
            </a:rPr>
            <a:t>Responsabilidad sobre el bienestar de las personas. Evalúa la responsabilidad del cuidado, el desarrollo intelectual y emocional, la salud, la seguridad y el bienestar físico, mental y social de las personas. </a:t>
          </a:r>
        </a:p>
        <a:p>
          <a:pPr lvl="0"/>
          <a:r>
            <a:rPr lang="es-ES" sz="1100">
              <a:solidFill>
                <a:schemeClr val="dk1"/>
              </a:solidFill>
              <a:effectLst/>
              <a:latin typeface="+mn-lt"/>
              <a:ea typeface="+mn-ea"/>
              <a:cs typeface="+mn-cs"/>
            </a:rPr>
            <a:t>Responsabilidad económica. Evalúa la responsabilidad sobre el dinero, presupuestos y administración económica, así como sobre máquinas, aparatos, edificios, entorno o recursos materiales. Considera la naturaleza de la responsabilidad y el alcance (la magnitud de las consecuencias si se produce un error). Tiene en cuenta si la responsabilidad es compartida con otras personas.</a:t>
          </a:r>
        </a:p>
        <a:p>
          <a:pPr lvl="0"/>
          <a:r>
            <a:rPr lang="es-ES" sz="1100">
              <a:solidFill>
                <a:schemeClr val="dk1"/>
              </a:solidFill>
              <a:effectLst/>
              <a:latin typeface="+mn-lt"/>
              <a:ea typeface="+mn-ea"/>
              <a:cs typeface="+mn-cs"/>
            </a:rPr>
            <a:t>Responsabilidad sobre información confidencial. Evalúa la responsabilidad derivada de las tareas del puesto que requieren trabajar con información y datos confidenciales. Ha de evaluarse tanto el tipo de información con que se trabaja, como las consecuencias para la empresa de su difusión o errores en su manejo en términos de perjuicio económico o de conflicto interno o externo. </a:t>
          </a:r>
        </a:p>
        <a:p>
          <a:endParaRPr lang="es-ES" sz="1100"/>
        </a:p>
      </xdr:txBody>
    </xdr:sp>
    <xdr:clientData/>
  </xdr:twoCellAnchor>
  <xdr:twoCellAnchor editAs="oneCell">
    <xdr:from>
      <xdr:col>10</xdr:col>
      <xdr:colOff>256837</xdr:colOff>
      <xdr:row>31</xdr:row>
      <xdr:rowOff>55132</xdr:rowOff>
    </xdr:from>
    <xdr:to>
      <xdr:col>10</xdr:col>
      <xdr:colOff>747092</xdr:colOff>
      <xdr:row>32</xdr:row>
      <xdr:rowOff>376783</xdr:rowOff>
    </xdr:to>
    <xdr:pic macro="[0]!Oculatar_Info_A14">
      <xdr:nvPicPr>
        <xdr:cNvPr id="34" name="EXIT_A14" descr="Close" hidden="1">
          <a:extLst>
            <a:ext uri="{FF2B5EF4-FFF2-40B4-BE49-F238E27FC236}">
              <a16:creationId xmlns:a16="http://schemas.microsoft.com/office/drawing/2014/main" xmlns="" id="{00000000-0008-0000-04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21751" y="10820399"/>
          <a:ext cx="497915" cy="496170"/>
        </a:xfrm>
        <a:prstGeom prst="rect">
          <a:avLst/>
        </a:prstGeom>
      </xdr:spPr>
    </xdr:pic>
    <xdr:clientData/>
  </xdr:twoCellAnchor>
  <xdr:twoCellAnchor editAs="oneCell">
    <xdr:from>
      <xdr:col>10</xdr:col>
      <xdr:colOff>308012</xdr:colOff>
      <xdr:row>39</xdr:row>
      <xdr:rowOff>175221</xdr:rowOff>
    </xdr:from>
    <xdr:to>
      <xdr:col>10</xdr:col>
      <xdr:colOff>791896</xdr:colOff>
      <xdr:row>40</xdr:row>
      <xdr:rowOff>484704</xdr:rowOff>
    </xdr:to>
    <xdr:pic macro="[0]!Oculatar_Info_A15">
      <xdr:nvPicPr>
        <xdr:cNvPr id="16" name="EXIT_A15" descr="Close" hidden="1">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72926" y="12823076"/>
          <a:ext cx="497915" cy="489820"/>
        </a:xfrm>
        <a:prstGeom prst="rect">
          <a:avLst/>
        </a:prstGeom>
      </xdr:spPr>
    </xdr:pic>
    <xdr:clientData/>
  </xdr:twoCellAnchor>
  <xdr:twoCellAnchor>
    <xdr:from>
      <xdr:col>2</xdr:col>
      <xdr:colOff>0</xdr:colOff>
      <xdr:row>42</xdr:row>
      <xdr:rowOff>1269441</xdr:rowOff>
    </xdr:from>
    <xdr:to>
      <xdr:col>10</xdr:col>
      <xdr:colOff>373379</xdr:colOff>
      <xdr:row>42</xdr:row>
      <xdr:rowOff>1754913</xdr:rowOff>
    </xdr:to>
    <xdr:sp macro="" textlink="">
      <xdr:nvSpPr>
        <xdr:cNvPr id="53" name="INFO_B" hidden="1">
          <a:extLst>
            <a:ext uri="{FF2B5EF4-FFF2-40B4-BE49-F238E27FC236}">
              <a16:creationId xmlns:a16="http://schemas.microsoft.com/office/drawing/2014/main" xmlns="" id="{00000000-0008-0000-0400-000035000000}"/>
            </a:ext>
          </a:extLst>
        </xdr:cNvPr>
        <xdr:cNvSpPr txBox="1"/>
      </xdr:nvSpPr>
      <xdr:spPr>
        <a:xfrm>
          <a:off x="6100855" y="14570823"/>
          <a:ext cx="8937438" cy="493058"/>
        </a:xfrm>
        <a:prstGeom prst="borderCallout2">
          <a:avLst>
            <a:gd name="adj1" fmla="val 54561"/>
            <a:gd name="adj2" fmla="val -52"/>
            <a:gd name="adj3" fmla="val 134051"/>
            <a:gd name="adj4" fmla="val -16165"/>
            <a:gd name="adj5" fmla="val 269334"/>
            <a:gd name="adj6" fmla="val -23455"/>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100" b="1">
              <a:solidFill>
                <a:schemeClr val="dk1"/>
              </a:solidFill>
              <a:effectLst/>
              <a:latin typeface="+mn-lt"/>
              <a:ea typeface="+mn-ea"/>
              <a:cs typeface="+mn-cs"/>
            </a:rPr>
            <a:t>ENSEÑANZA REGLADA</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Mide el nivel mínimo de formación convencional que el puesto de trabajo exige para su ocupación.  </a:t>
          </a:r>
        </a:p>
        <a:p>
          <a:endParaRPr lang="es-ES" sz="1100"/>
        </a:p>
      </xdr:txBody>
    </xdr:sp>
    <xdr:clientData/>
  </xdr:twoCellAnchor>
  <xdr:twoCellAnchor editAs="oneCell">
    <xdr:from>
      <xdr:col>10</xdr:col>
      <xdr:colOff>150718</xdr:colOff>
      <xdr:row>42</xdr:row>
      <xdr:rowOff>1076361</xdr:rowOff>
    </xdr:from>
    <xdr:to>
      <xdr:col>10</xdr:col>
      <xdr:colOff>628231</xdr:colOff>
      <xdr:row>42</xdr:row>
      <xdr:rowOff>1564403</xdr:rowOff>
    </xdr:to>
    <xdr:pic macro="[0]!Oculatar_Info_B">
      <xdr:nvPicPr>
        <xdr:cNvPr id="52" name="EXIT_B" descr="Close" hidden="1">
          <a:extLst>
            <a:ext uri="{FF2B5EF4-FFF2-40B4-BE49-F238E27FC236}">
              <a16:creationId xmlns:a16="http://schemas.microsoft.com/office/drawing/2014/main" xmlns="" id="{00000000-0008-0000-0400-00003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08012" y="14385363"/>
          <a:ext cx="491565" cy="480295"/>
        </a:xfrm>
        <a:prstGeom prst="rect">
          <a:avLst/>
        </a:prstGeom>
      </xdr:spPr>
    </xdr:pic>
    <xdr:clientData/>
  </xdr:twoCellAnchor>
  <xdr:twoCellAnchor>
    <xdr:from>
      <xdr:col>2</xdr:col>
      <xdr:colOff>0</xdr:colOff>
      <xdr:row>50</xdr:row>
      <xdr:rowOff>1494</xdr:rowOff>
    </xdr:from>
    <xdr:to>
      <xdr:col>10</xdr:col>
      <xdr:colOff>290083</xdr:colOff>
      <xdr:row>54</xdr:row>
      <xdr:rowOff>238499</xdr:rowOff>
    </xdr:to>
    <xdr:sp macro="" textlink="">
      <xdr:nvSpPr>
        <xdr:cNvPr id="54" name="INFO_C4" hidden="1">
          <a:extLst>
            <a:ext uri="{FF2B5EF4-FFF2-40B4-BE49-F238E27FC236}">
              <a16:creationId xmlns:a16="http://schemas.microsoft.com/office/drawing/2014/main" xmlns="" id="{00000000-0008-0000-0400-000036000000}"/>
            </a:ext>
          </a:extLst>
        </xdr:cNvPr>
        <xdr:cNvSpPr txBox="1"/>
      </xdr:nvSpPr>
      <xdr:spPr>
        <a:xfrm>
          <a:off x="6248027" y="17940618"/>
          <a:ext cx="8706970" cy="3208057"/>
        </a:xfrm>
        <a:prstGeom prst="borderCallout2">
          <a:avLst>
            <a:gd name="adj1" fmla="val 52013"/>
            <a:gd name="adj2" fmla="val -55"/>
            <a:gd name="adj3" fmla="val 68056"/>
            <a:gd name="adj4" fmla="val -17952"/>
            <a:gd name="adj5" fmla="val 109220"/>
            <a:gd name="adj6" fmla="val -25163"/>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CONOCIMIENTOS Y COMPRENSIÓN</a:t>
          </a:r>
        </a:p>
        <a:p>
          <a:r>
            <a:rPr lang="es-ES" sz="1100">
              <a:solidFill>
                <a:schemeClr val="dk1"/>
              </a:solidFill>
              <a:effectLst/>
              <a:latin typeface="+mn-lt"/>
              <a:ea typeface="+mn-ea"/>
              <a:cs typeface="+mn-cs"/>
            </a:rPr>
            <a:t>Considera los conocimientos requeridos para realizar el trabajo.  </a:t>
          </a:r>
        </a:p>
        <a:p>
          <a:pPr marL="171450" lvl="0" indent="-171450">
            <a:buFont typeface="Arial" panose="020B0604020202020204" pitchFamily="34" charset="0"/>
            <a:buChar char="•"/>
          </a:pPr>
          <a:r>
            <a:rPr lang="es-ES" sz="1100">
              <a:solidFill>
                <a:schemeClr val="dk1"/>
              </a:solidFill>
              <a:effectLst/>
              <a:latin typeface="+mn-lt"/>
              <a:ea typeface="+mn-ea"/>
              <a:cs typeface="+mn-cs"/>
            </a:rPr>
            <a:t>Procedimientos, materiales, equipos y máquinas.</a:t>
          </a:r>
          <a:r>
            <a:rPr lang="en-US" sz="1100">
              <a:solidFill>
                <a:schemeClr val="dk1"/>
              </a:solidFill>
              <a:effectLst/>
              <a:latin typeface="+mn-lt"/>
              <a:ea typeface="+mn-ea"/>
              <a:cs typeface="+mn-cs"/>
            </a:rPr>
            <a:t> </a:t>
          </a:r>
          <a:r>
            <a:rPr lang="es-ES" sz="1100">
              <a:solidFill>
                <a:schemeClr val="dk1"/>
              </a:solidFill>
              <a:effectLst/>
              <a:latin typeface="+mn-lt"/>
              <a:ea typeface="+mn-ea"/>
              <a:cs typeface="+mn-cs"/>
            </a:rPr>
            <a:t> Evalúa la capacidad de entender, manejar y de realizar trabajo con las herramientas, el equipo y la maquinaria, así como de repararlos, realizar tareas de mantenimiento e instalarlos. También evalúa la capacidad de lectura y comprensión del material escrito requerido por el puesto de trabajo.</a:t>
          </a:r>
        </a:p>
        <a:p>
          <a:pPr lvl="0"/>
          <a:r>
            <a:rPr lang="es-ES" sz="1100">
              <a:solidFill>
                <a:schemeClr val="dk1"/>
              </a:solidFill>
              <a:effectLst/>
              <a:latin typeface="+mn-lt"/>
              <a:ea typeface="+mn-ea"/>
              <a:cs typeface="+mn-cs"/>
            </a:rPr>
            <a:t>Competencias digitales. Mide los requerimientos del puesto de trabajo relativos al uso de las tecnologías de la información y la comunicación necesarios para desarrollar las tareas propias del mismo y alcanzar los objetivos marcados.</a:t>
          </a:r>
        </a:p>
        <a:p>
          <a:pPr lvl="0"/>
          <a:r>
            <a:rPr lang="es-ES" sz="1100">
              <a:solidFill>
                <a:schemeClr val="dk1"/>
              </a:solidFill>
              <a:effectLst/>
              <a:latin typeface="+mn-lt"/>
              <a:ea typeface="+mn-ea"/>
              <a:cs typeface="+mn-cs"/>
            </a:rPr>
            <a:t>Gestión de la diversidad. Mide el conocimiento de otras culturas (costumbres, valores, creencias, normas sociales) necesario para realizar trabajos donde se entra en contacto con personas de diversas procedencias. </a:t>
          </a:r>
        </a:p>
        <a:p>
          <a:r>
            <a:rPr lang="es-ES" sz="1100">
              <a:solidFill>
                <a:schemeClr val="dk1"/>
              </a:solidFill>
              <a:effectLst/>
              <a:latin typeface="+mn-lt"/>
              <a:ea typeface="+mn-ea"/>
              <a:cs typeface="+mn-cs"/>
            </a:rPr>
            <a:t>Ejemplos: determinados puestos con atención al público (hostelería o turismo), trabajo social, educación, etc. </a:t>
          </a:r>
        </a:p>
        <a:p>
          <a:pPr lvl="0"/>
          <a:r>
            <a:rPr lang="es-ES" sz="1100">
              <a:solidFill>
                <a:schemeClr val="dk1"/>
              </a:solidFill>
              <a:effectLst/>
              <a:latin typeface="+mn-lt"/>
              <a:ea typeface="+mn-ea"/>
              <a:cs typeface="+mn-cs"/>
            </a:rPr>
            <a:t>Conocimiento o dominio de idioma extranjero. Mide el nivel de conocimientos y el número de idiomas extranjeros que son necesarios para desarrollar las funciones del puesto de trabajo. </a:t>
          </a:r>
        </a:p>
        <a:p>
          <a:pPr lvl="0"/>
          <a:r>
            <a:rPr lang="es-ES" sz="1100">
              <a:solidFill>
                <a:schemeClr val="dk1"/>
              </a:solidFill>
              <a:effectLst/>
              <a:latin typeface="+mn-lt"/>
              <a:ea typeface="+mn-ea"/>
              <a:cs typeface="+mn-cs"/>
            </a:rPr>
            <a:t>Formación no reglada. Evalúa los conocimientos que son necesarios para desempeñar el puesto de trabajo y que pueden ser adquiridos y acreditados mediante enseñanzas que no conducen a la obtención de un título con valor oficial.  </a:t>
          </a:r>
        </a:p>
        <a:p>
          <a:pPr lvl="0"/>
          <a:r>
            <a:rPr lang="es-ES" sz="1100">
              <a:solidFill>
                <a:schemeClr val="dk1"/>
              </a:solidFill>
              <a:effectLst/>
              <a:latin typeface="+mn-lt"/>
              <a:ea typeface="+mn-ea"/>
              <a:cs typeface="+mn-cs"/>
            </a:rPr>
            <a:t>Experiencia. Expresa el tiempo de experiencia o práctica profesional previa requerido para desempeñar el puesto de trabajo. </a:t>
          </a:r>
        </a:p>
        <a:p>
          <a:pPr lvl="0"/>
          <a:r>
            <a:rPr lang="es-ES" sz="1100">
              <a:solidFill>
                <a:schemeClr val="dk1"/>
              </a:solidFill>
              <a:effectLst/>
              <a:latin typeface="+mn-lt"/>
              <a:ea typeface="+mn-ea"/>
              <a:cs typeface="+mn-cs"/>
            </a:rPr>
            <a:t>Actualización de conocimientos. Mide los requerimientos del puesto de trabajo relativos a la necesidad de modernizar o renovar los conocimientos necesarios para desempeñar sus funciones. </a:t>
          </a:r>
        </a:p>
        <a:p>
          <a:r>
            <a:rPr lang="en-US" sz="1100">
              <a:solidFill>
                <a:schemeClr val="dk1"/>
              </a:solidFill>
              <a:effectLst/>
              <a:latin typeface="+mn-lt"/>
              <a:ea typeface="+mn-ea"/>
              <a:cs typeface="+mn-cs"/>
            </a:rPr>
            <a:t> </a:t>
          </a:r>
          <a:r>
            <a:rPr lang="es-ES" sz="1100">
              <a:solidFill>
                <a:schemeClr val="dk1"/>
              </a:solidFill>
              <a:effectLst/>
              <a:latin typeface="+mn-lt"/>
              <a:ea typeface="+mn-ea"/>
              <a:cs typeface="+mn-cs"/>
            </a:rPr>
            <a:t>Posible definición para integrar “materiales, equipos y máquinas” y “lectura y comprensión”</a:t>
          </a:r>
        </a:p>
        <a:p>
          <a:endParaRPr lang="es-ES" sz="1100"/>
        </a:p>
      </xdr:txBody>
    </xdr:sp>
    <xdr:clientData/>
  </xdr:twoCellAnchor>
  <xdr:twoCellAnchor editAs="oneCell">
    <xdr:from>
      <xdr:col>10</xdr:col>
      <xdr:colOff>11580</xdr:colOff>
      <xdr:row>48</xdr:row>
      <xdr:rowOff>1185244</xdr:rowOff>
    </xdr:from>
    <xdr:to>
      <xdr:col>10</xdr:col>
      <xdr:colOff>517701</xdr:colOff>
      <xdr:row>48</xdr:row>
      <xdr:rowOff>1642663</xdr:rowOff>
    </xdr:to>
    <xdr:pic macro="[0]!Oculatar_Info_C4">
      <xdr:nvPicPr>
        <xdr:cNvPr id="51" name="EXIT_C4" descr="Close" hidden="1">
          <a:extLst>
            <a:ext uri="{FF2B5EF4-FFF2-40B4-BE49-F238E27FC236}">
              <a16:creationId xmlns:a16="http://schemas.microsoft.com/office/drawing/2014/main" xmlns="" id="{00000000-0008-0000-0400-00003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874" y="17743952"/>
          <a:ext cx="513790" cy="480295"/>
        </a:xfrm>
        <a:prstGeom prst="rect">
          <a:avLst/>
        </a:prstGeom>
      </xdr:spPr>
    </xdr:pic>
    <xdr:clientData/>
  </xdr:twoCellAnchor>
  <xdr:twoCellAnchor>
    <xdr:from>
      <xdr:col>2</xdr:col>
      <xdr:colOff>362174</xdr:colOff>
      <xdr:row>61</xdr:row>
      <xdr:rowOff>0</xdr:rowOff>
    </xdr:from>
    <xdr:to>
      <xdr:col>10</xdr:col>
      <xdr:colOff>64059</xdr:colOff>
      <xdr:row>66</xdr:row>
      <xdr:rowOff>1780</xdr:rowOff>
    </xdr:to>
    <xdr:sp macro="" textlink="">
      <xdr:nvSpPr>
        <xdr:cNvPr id="55" name="INFO_C6" hidden="1">
          <a:extLst>
            <a:ext uri="{FF2B5EF4-FFF2-40B4-BE49-F238E27FC236}">
              <a16:creationId xmlns:a16="http://schemas.microsoft.com/office/drawing/2014/main" xmlns="" id="{00000000-0008-0000-0400-000037000000}"/>
            </a:ext>
          </a:extLst>
        </xdr:cNvPr>
        <xdr:cNvSpPr txBox="1"/>
      </xdr:nvSpPr>
      <xdr:spPr>
        <a:xfrm>
          <a:off x="6914029" y="26180116"/>
          <a:ext cx="7807325" cy="1756435"/>
        </a:xfrm>
        <a:prstGeom prst="borderCallout2">
          <a:avLst>
            <a:gd name="adj1" fmla="val 49899"/>
            <a:gd name="adj2" fmla="val -152"/>
            <a:gd name="adj3" fmla="val 53201"/>
            <a:gd name="adj4" fmla="val -17241"/>
            <a:gd name="adj5" fmla="val 127174"/>
            <a:gd name="adj6" fmla="val -36333"/>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APTITUDES </a:t>
          </a:r>
        </a:p>
        <a:p>
          <a:pPr lvl="0"/>
          <a:r>
            <a:rPr lang="es-ES" sz="1100">
              <a:solidFill>
                <a:schemeClr val="dk1"/>
              </a:solidFill>
              <a:effectLst/>
              <a:latin typeface="+mn-lt"/>
              <a:ea typeface="+mn-ea"/>
              <a:cs typeface="+mn-cs"/>
            </a:rPr>
            <a:t>Destreza. Evalúa el recurso a la fuerza, resistencia y nivel de coordinación, tanto en manos y dedos como en otras partes del cuerpo para el desempeño del trabajo. También tiene en cuenta la precisión y la velocidad. </a:t>
          </a:r>
        </a:p>
        <a:p>
          <a:pPr lvl="0"/>
          <a:r>
            <a:rPr lang="es-ES" sz="1100">
              <a:solidFill>
                <a:schemeClr val="dk1"/>
              </a:solidFill>
              <a:effectLst/>
              <a:latin typeface="+mn-lt"/>
              <a:ea typeface="+mn-ea"/>
              <a:cs typeface="+mn-cs"/>
            </a:rPr>
            <a:t>Minuciosidad. Evalúa la atención al detalle para en el desempeño del trabajo, así como la capacidad para discernir entre aquellos detalles relevantes para la prestación de los servicios de aquellos que no lo son. </a:t>
          </a:r>
        </a:p>
        <a:p>
          <a:pPr lvl="0"/>
          <a:r>
            <a:rPr lang="es-ES" sz="1100">
              <a:solidFill>
                <a:schemeClr val="dk1"/>
              </a:solidFill>
              <a:effectLst/>
              <a:latin typeface="+mn-lt"/>
              <a:ea typeface="+mn-ea"/>
              <a:cs typeface="+mn-cs"/>
            </a:rPr>
            <a:t>Aptitudes sensoriales. Evalúa el uso de las aptitudes sensoriales (vista, oído, olfato, gusto, tacto) para el desempeño del trabajo, midiendo la intensidad en cada caso. </a:t>
          </a:r>
        </a:p>
        <a:p>
          <a:pPr lvl="0"/>
          <a:r>
            <a:rPr lang="es-ES" sz="1100">
              <a:solidFill>
                <a:schemeClr val="dk1"/>
              </a:solidFill>
              <a:effectLst/>
              <a:latin typeface="+mn-lt"/>
              <a:ea typeface="+mn-ea"/>
              <a:cs typeface="+mn-cs"/>
            </a:rPr>
            <a:t>Capacidad para plantear soluciones. Mide la complejidad y heterogeneidad de los problemas que surgen en el puesto de trabajo, así como la habilidad para encontrar sus soluciones y la capacidad para resolverlos. </a:t>
          </a:r>
        </a:p>
        <a:p>
          <a:endParaRPr lang="es-ES" sz="1100"/>
        </a:p>
      </xdr:txBody>
    </xdr:sp>
    <xdr:clientData/>
  </xdr:twoCellAnchor>
  <xdr:twoCellAnchor>
    <xdr:from>
      <xdr:col>2</xdr:col>
      <xdr:colOff>200436</xdr:colOff>
      <xdr:row>68</xdr:row>
      <xdr:rowOff>302558</xdr:rowOff>
    </xdr:from>
    <xdr:to>
      <xdr:col>10</xdr:col>
      <xdr:colOff>709183</xdr:colOff>
      <xdr:row>70</xdr:row>
      <xdr:rowOff>619909</xdr:rowOff>
    </xdr:to>
    <xdr:sp macro="" textlink="">
      <xdr:nvSpPr>
        <xdr:cNvPr id="56" name="INFO_C7" hidden="1">
          <a:extLst>
            <a:ext uri="{FF2B5EF4-FFF2-40B4-BE49-F238E27FC236}">
              <a16:creationId xmlns:a16="http://schemas.microsoft.com/office/drawing/2014/main" xmlns="" id="{00000000-0008-0000-0400-000038000000}"/>
            </a:ext>
          </a:extLst>
        </xdr:cNvPr>
        <xdr:cNvSpPr txBox="1"/>
      </xdr:nvSpPr>
      <xdr:spPr>
        <a:xfrm>
          <a:off x="6752291" y="29000823"/>
          <a:ext cx="8621806" cy="2196353"/>
        </a:xfrm>
        <a:prstGeom prst="borderCallout2">
          <a:avLst>
            <a:gd name="adj1" fmla="val 47832"/>
            <a:gd name="adj2" fmla="val -15"/>
            <a:gd name="adj3" fmla="val 44770"/>
            <a:gd name="adj4" fmla="val -23298"/>
            <a:gd name="adj5" fmla="val 113010"/>
            <a:gd name="adj6" fmla="val -33410"/>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HABILIDADES SOCIALES</a:t>
          </a:r>
        </a:p>
        <a:p>
          <a:pPr lvl="0"/>
          <a:r>
            <a:rPr lang="es-ES" sz="1100">
              <a:solidFill>
                <a:schemeClr val="dk1"/>
              </a:solidFill>
              <a:effectLst/>
              <a:latin typeface="+mn-lt"/>
              <a:ea typeface="+mn-ea"/>
              <a:cs typeface="+mn-cs"/>
            </a:rPr>
            <a:t>Capacidad comunicativa. Evalúa las habilidades requeridas por el puesto de trabajo para transmitir información, instrucciones y/o conocimiento, tanto por la naturaleza y complejidad de la información como por las características de los interlocutores, que pudieran dificultar la actividad comunicativa, todo ello con el objeto de influir, persuadir, aconsejar, inspirar o motivar a otras personas. </a:t>
          </a:r>
        </a:p>
        <a:p>
          <a:r>
            <a:rPr lang="es-ES" sz="1100">
              <a:solidFill>
                <a:schemeClr val="dk1"/>
              </a:solidFill>
              <a:effectLst/>
              <a:latin typeface="+mn-lt"/>
              <a:ea typeface="+mn-ea"/>
              <a:cs typeface="+mn-cs"/>
            </a:rPr>
            <a:t>Ej: Profesorado, periodistas, personal sanitario, atención a dependientes, trabajos de cara al público, responsables de grupo…</a:t>
          </a:r>
        </a:p>
        <a:p>
          <a:pPr lvl="0"/>
          <a:r>
            <a:rPr lang="es-ES" sz="1100">
              <a:solidFill>
                <a:schemeClr val="dk1"/>
              </a:solidFill>
              <a:effectLst/>
              <a:latin typeface="+mn-lt"/>
              <a:ea typeface="+mn-ea"/>
              <a:cs typeface="+mn-cs"/>
            </a:rPr>
            <a:t>Capacidad emocional. Este factor, en relación con las tareas del puesto de trabajo cuya ejecución depende de la respuesta de otras personas, mide la empatía o capacidad de percibir y comprender sus pensamientos, sentimientos y su estado emocional, y responder adecuadamente ante estos, adaptando la manera de interactuar con esas personas.  </a:t>
          </a:r>
        </a:p>
        <a:p>
          <a:pPr lvl="0"/>
          <a:r>
            <a:rPr lang="es-ES" sz="1100">
              <a:solidFill>
                <a:schemeClr val="dk1"/>
              </a:solidFill>
              <a:effectLst/>
              <a:latin typeface="+mn-lt"/>
              <a:ea typeface="+mn-ea"/>
              <a:cs typeface="+mn-cs"/>
            </a:rPr>
            <a:t>Capacidad de resolución de conflictos. Evalúa los requerimientos del puesto de trabajo referidos a la intervención constructiva, ya sea en forma oral o escrita, en la resolución de conflictos o situaciones de tensión con personas tanto pertenecientes a la propia organización (superiores, subordinados, compañeros, etc.) como ajenas a la misma (clientes, proveedores, etc.).</a:t>
          </a:r>
        </a:p>
      </xdr:txBody>
    </xdr:sp>
    <xdr:clientData/>
  </xdr:twoCellAnchor>
  <xdr:twoCellAnchor>
    <xdr:from>
      <xdr:col>2</xdr:col>
      <xdr:colOff>85200</xdr:colOff>
      <xdr:row>74</xdr:row>
      <xdr:rowOff>163644</xdr:rowOff>
    </xdr:from>
    <xdr:to>
      <xdr:col>10</xdr:col>
      <xdr:colOff>810814</xdr:colOff>
      <xdr:row>80</xdr:row>
      <xdr:rowOff>733430</xdr:rowOff>
    </xdr:to>
    <xdr:sp macro="" textlink="">
      <xdr:nvSpPr>
        <xdr:cNvPr id="57" name="INFO_D1" hidden="1">
          <a:extLst>
            <a:ext uri="{FF2B5EF4-FFF2-40B4-BE49-F238E27FC236}">
              <a16:creationId xmlns:a16="http://schemas.microsoft.com/office/drawing/2014/main" xmlns="" id="{00000000-0008-0000-0400-000039000000}"/>
            </a:ext>
          </a:extLst>
        </xdr:cNvPr>
        <xdr:cNvSpPr txBox="1"/>
      </xdr:nvSpPr>
      <xdr:spPr>
        <a:xfrm>
          <a:off x="6622737" y="38821597"/>
          <a:ext cx="9337489" cy="2742328"/>
        </a:xfrm>
        <a:prstGeom prst="borderCallout2">
          <a:avLst>
            <a:gd name="adj1" fmla="val 46891"/>
            <a:gd name="adj2" fmla="val -102"/>
            <a:gd name="adj3" fmla="val 46938"/>
            <a:gd name="adj4" fmla="val -15527"/>
            <a:gd name="adj5" fmla="val 62584"/>
            <a:gd name="adj6" fmla="val -28093"/>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ENTORNO</a:t>
          </a:r>
        </a:p>
        <a:p>
          <a:endParaRPr lang="es-ES" sz="1100" b="1">
            <a:solidFill>
              <a:schemeClr val="dk1"/>
            </a:solidFill>
            <a:effectLst/>
            <a:latin typeface="+mn-lt"/>
            <a:ea typeface="+mn-ea"/>
            <a:cs typeface="+mn-cs"/>
          </a:endParaRPr>
        </a:p>
        <a:p>
          <a:r>
            <a:rPr lang="es-ES" sz="1100">
              <a:solidFill>
                <a:schemeClr val="dk1"/>
              </a:solidFill>
              <a:effectLst/>
              <a:latin typeface="+mn-lt"/>
              <a:ea typeface="+mn-ea"/>
              <a:cs typeface="+mn-cs"/>
            </a:rPr>
            <a:t>Identifica hasta qué punto las condiciones ambientales de trabajo son desagradables valorando la posibilidad de que las personas trabajadoras sufran un determinado daño derivado del trabajo, tanto físico como psicosocial. </a:t>
          </a:r>
        </a:p>
        <a:p>
          <a:endParaRPr lang="es-ES" sz="1100">
            <a:solidFill>
              <a:schemeClr val="dk1"/>
            </a:solidFill>
            <a:effectLst/>
            <a:latin typeface="+mn-lt"/>
            <a:ea typeface="+mn-ea"/>
            <a:cs typeface="+mn-cs"/>
          </a:endParaRPr>
        </a:p>
        <a:p>
          <a:pPr lvl="0"/>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Condiciones físicas</a:t>
          </a:r>
          <a:r>
            <a:rPr lang="es-ES" sz="1100">
              <a:solidFill>
                <a:schemeClr val="dk1"/>
              </a:solidFill>
              <a:effectLst/>
              <a:latin typeface="+mn-lt"/>
              <a:ea typeface="+mn-ea"/>
              <a:cs typeface="+mn-cs"/>
            </a:rPr>
            <a:t>. Se incluyen los elementos generadores de riesgos físicos (agentes diversos presentes en el puesto de trabajo, como ruido, químicos, biológicos, condiciones de temperatura o humedad extremas, vibraciones, radiaciones, desplazamiento, etc.).   </a:t>
          </a:r>
        </a:p>
        <a:p>
          <a:r>
            <a:rPr lang="es-ES" sz="1100">
              <a:solidFill>
                <a:schemeClr val="dk1"/>
              </a:solidFill>
              <a:effectLst/>
              <a:latin typeface="+mn-lt"/>
              <a:ea typeface="+mn-ea"/>
              <a:cs typeface="+mn-cs"/>
            </a:rPr>
            <a:t>Ej: personal de mensajería y reparto, transporte, personal de limpieza, asistencia en establecimientos residenciales, determinadas industrias (química, alimentación, tabaco, farmacéutica), servicios sociales, construcción, recogida de residuos.</a:t>
          </a:r>
        </a:p>
        <a:p>
          <a:endParaRPr lang="es-ES" sz="1100">
            <a:solidFill>
              <a:schemeClr val="dk1"/>
            </a:solidFill>
            <a:effectLst/>
            <a:latin typeface="+mn-lt"/>
            <a:ea typeface="+mn-ea"/>
            <a:cs typeface="+mn-cs"/>
          </a:endParaRPr>
        </a:p>
        <a:p>
          <a:pPr lvl="0"/>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Condiciones psicosociales</a:t>
          </a:r>
          <a:r>
            <a:rPr lang="es-ES" sz="1100">
              <a:solidFill>
                <a:schemeClr val="dk1"/>
              </a:solidFill>
              <a:effectLst/>
              <a:latin typeface="+mn-lt"/>
              <a:ea typeface="+mn-ea"/>
              <a:cs typeface="+mn-cs"/>
            </a:rPr>
            <a:t>. Valora la existencia de riesgos psicosociales, como el aislamiento físico o geográfico, los trabajos monótonos o repetitivos; las tareas que conllevan trato con público, clientes, proveedores o compañeros que derivan con cierta probabilidad en problemas o conflictos, acoso (también sexual o por razón de sexo), estrés, ansiedad, etc. Se incluyen asimismo los riesgos psicosociales que emergen ante las nuevas formas de trabajo, como el tecnoestrés, la fatiga informática, la conectividad digital permanente, la exigencia de mayor disponibilidad, etc.  </a:t>
          </a:r>
        </a:p>
      </xdr:txBody>
    </xdr:sp>
    <xdr:clientData/>
  </xdr:twoCellAnchor>
  <xdr:twoCellAnchor>
    <xdr:from>
      <xdr:col>2</xdr:col>
      <xdr:colOff>227291</xdr:colOff>
      <xdr:row>80</xdr:row>
      <xdr:rowOff>313354</xdr:rowOff>
    </xdr:from>
    <xdr:to>
      <xdr:col>10</xdr:col>
      <xdr:colOff>331319</xdr:colOff>
      <xdr:row>84</xdr:row>
      <xdr:rowOff>268939</xdr:rowOff>
    </xdr:to>
    <xdr:sp macro="" textlink="">
      <xdr:nvSpPr>
        <xdr:cNvPr id="58" name="Info_D2" hidden="1">
          <a:extLst>
            <a:ext uri="{FF2B5EF4-FFF2-40B4-BE49-F238E27FC236}">
              <a16:creationId xmlns:a16="http://schemas.microsoft.com/office/drawing/2014/main" xmlns="" id="{00000000-0008-0000-0400-00003A000000}"/>
            </a:ext>
          </a:extLst>
        </xdr:cNvPr>
        <xdr:cNvSpPr txBox="1"/>
      </xdr:nvSpPr>
      <xdr:spPr>
        <a:xfrm>
          <a:off x="6771526" y="35391352"/>
          <a:ext cx="8217087" cy="1565648"/>
        </a:xfrm>
        <a:prstGeom prst="borderCallout2">
          <a:avLst>
            <a:gd name="adj1" fmla="val 50650"/>
            <a:gd name="adj2" fmla="val -154"/>
            <a:gd name="adj3" fmla="val 30285"/>
            <a:gd name="adj4" fmla="val -19940"/>
            <a:gd name="adj5" fmla="val 63370"/>
            <a:gd name="adj6" fmla="val -33167"/>
          </a:avLst>
        </a:prstGeom>
        <a:solidFill>
          <a:schemeClr val="accent2">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CONDICIONES ORGANIZATIVAS</a:t>
          </a:r>
        </a:p>
        <a:p>
          <a:r>
            <a:rPr lang="es-ES" sz="1100">
              <a:solidFill>
                <a:schemeClr val="dk1"/>
              </a:solidFill>
              <a:effectLst/>
              <a:latin typeface="+mn-lt"/>
              <a:ea typeface="+mn-ea"/>
              <a:cs typeface="+mn-cs"/>
            </a:rPr>
            <a:t>Identifica la medida en que las condiciones organizativas de la empresa repercuten en la facultad de disposición del tiempo de descanso y la ordenación de la vida personal, social y familiar de las personas trabajadoras. </a:t>
          </a:r>
        </a:p>
        <a:p>
          <a:pPr lvl="0"/>
          <a:r>
            <a:rPr lang="es-ES" sz="1100">
              <a:solidFill>
                <a:schemeClr val="dk1"/>
              </a:solidFill>
              <a:effectLst/>
              <a:latin typeface="+mn-lt"/>
              <a:ea typeface="+mn-ea"/>
              <a:cs typeface="+mn-cs"/>
            </a:rPr>
            <a:t>Horarios, descansos y vacaciones. Este factor valora la necesidad de adaptación a la realización de horas de trabajo irregulares o inusuales (trabajo nocturno, trabajo a turnos) así como la afectación a las posibilidades de disposición del tiempo de descanso (trabajo en festivos o fines de semana, posibilidad de fijación de periodos vacacionales, etc.). </a:t>
          </a:r>
        </a:p>
        <a:p>
          <a:r>
            <a:rPr lang="es-ES" sz="1100">
              <a:solidFill>
                <a:schemeClr val="dk1"/>
              </a:solidFill>
              <a:effectLst/>
              <a:latin typeface="+mn-lt"/>
              <a:ea typeface="+mn-ea"/>
              <a:cs typeface="+mn-cs"/>
            </a:rPr>
            <a:t>Desplazamientos y viajes. Este factor valora la necesidad de realizar desplazamientos o viajes, así como su naturaleza y duración</a:t>
          </a:r>
          <a:endParaRPr lang="es-ES" sz="1100"/>
        </a:p>
      </xdr:txBody>
    </xdr:sp>
    <xdr:clientData/>
  </xdr:twoCellAnchor>
  <xdr:twoCellAnchor editAs="oneCell">
    <xdr:from>
      <xdr:col>10</xdr:col>
      <xdr:colOff>99546</xdr:colOff>
      <xdr:row>80</xdr:row>
      <xdr:rowOff>100815</xdr:rowOff>
    </xdr:from>
    <xdr:to>
      <xdr:col>10</xdr:col>
      <xdr:colOff>589801</xdr:colOff>
      <xdr:row>80</xdr:row>
      <xdr:rowOff>590635</xdr:rowOff>
    </xdr:to>
    <xdr:pic macro="[0]!Oculatar_Info_D2">
      <xdr:nvPicPr>
        <xdr:cNvPr id="48" name="EXIT_D2" descr="Close" hidden="1">
          <a:extLst>
            <a:ext uri="{FF2B5EF4-FFF2-40B4-BE49-F238E27FC236}">
              <a16:creationId xmlns:a16="http://schemas.microsoft.com/office/drawing/2014/main" xmlns=""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56840" y="35178813"/>
          <a:ext cx="497915" cy="489820"/>
        </a:xfrm>
        <a:prstGeom prst="rect">
          <a:avLst/>
        </a:prstGeom>
      </xdr:spPr>
    </xdr:pic>
    <xdr:clientData/>
  </xdr:twoCellAnchor>
  <xdr:twoCellAnchor editAs="oneCell">
    <xdr:from>
      <xdr:col>10</xdr:col>
      <xdr:colOff>554542</xdr:colOff>
      <xdr:row>73</xdr:row>
      <xdr:rowOff>149225</xdr:rowOff>
    </xdr:from>
    <xdr:to>
      <xdr:col>10</xdr:col>
      <xdr:colOff>1054912</xdr:colOff>
      <xdr:row>74</xdr:row>
      <xdr:rowOff>457327</xdr:rowOff>
    </xdr:to>
    <xdr:pic macro="[0]!Oculatar_Info_D1">
      <xdr:nvPicPr>
        <xdr:cNvPr id="33" name="EXIT_D1" descr="Close" hidden="1">
          <a:extLst>
            <a:ext uri="{FF2B5EF4-FFF2-40B4-BE49-F238E27FC236}">
              <a16:creationId xmlns:a16="http://schemas.microsoft.com/office/drawing/2014/main" xmlns="" id="{00000000-0008-0000-04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219456" y="32724725"/>
          <a:ext cx="507440" cy="499345"/>
        </a:xfrm>
        <a:prstGeom prst="rect">
          <a:avLst/>
        </a:prstGeom>
      </xdr:spPr>
    </xdr:pic>
    <xdr:clientData/>
  </xdr:twoCellAnchor>
  <xdr:twoCellAnchor editAs="oneCell">
    <xdr:from>
      <xdr:col>10</xdr:col>
      <xdr:colOff>462131</xdr:colOff>
      <xdr:row>68</xdr:row>
      <xdr:rowOff>77132</xdr:rowOff>
    </xdr:from>
    <xdr:to>
      <xdr:col>10</xdr:col>
      <xdr:colOff>976339</xdr:colOff>
      <xdr:row>68</xdr:row>
      <xdr:rowOff>560602</xdr:rowOff>
    </xdr:to>
    <xdr:pic macro="[0]!Oculatar_Info_C7">
      <xdr:nvPicPr>
        <xdr:cNvPr id="49" name="EXIT_C7" descr="Close" hidden="1">
          <a:extLst>
            <a:ext uri="{FF2B5EF4-FFF2-40B4-BE49-F238E27FC236}">
              <a16:creationId xmlns:a16="http://schemas.microsoft.com/office/drawing/2014/main" xmlns="" id="{00000000-0008-0000-0400-00003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134665" y="28775397"/>
          <a:ext cx="516965" cy="489820"/>
        </a:xfrm>
        <a:prstGeom prst="rect">
          <a:avLst/>
        </a:prstGeom>
      </xdr:spPr>
    </xdr:pic>
    <xdr:clientData/>
  </xdr:twoCellAnchor>
  <xdr:twoCellAnchor editAs="oneCell">
    <xdr:from>
      <xdr:col>9</xdr:col>
      <xdr:colOff>1024329</xdr:colOff>
      <xdr:row>61</xdr:row>
      <xdr:rowOff>0</xdr:rowOff>
    </xdr:from>
    <xdr:to>
      <xdr:col>10</xdr:col>
      <xdr:colOff>121777</xdr:colOff>
      <xdr:row>62</xdr:row>
      <xdr:rowOff>304916</xdr:rowOff>
    </xdr:to>
    <xdr:pic macro="[0]!Oculatar_Info_C6">
      <xdr:nvPicPr>
        <xdr:cNvPr id="50" name="EXIT_C6" descr="Close" hidden="1">
          <a:extLst>
            <a:ext uri="{FF2B5EF4-FFF2-40B4-BE49-F238E27FC236}">
              <a16:creationId xmlns:a16="http://schemas.microsoft.com/office/drawing/2014/main" xmlns="" id="{00000000-0008-0000-04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27013" y="25951515"/>
          <a:ext cx="510615" cy="486645"/>
        </a:xfrm>
        <a:prstGeom prst="rect">
          <a:avLst/>
        </a:prstGeom>
      </xdr:spPr>
    </xdr:pic>
    <xdr:clientData/>
  </xdr:twoCellAnchor>
  <xdr:twoCellAnchor editAs="oneCell">
    <xdr:from>
      <xdr:col>2</xdr:col>
      <xdr:colOff>1118554</xdr:colOff>
      <xdr:row>16</xdr:row>
      <xdr:rowOff>196851</xdr:rowOff>
    </xdr:from>
    <xdr:to>
      <xdr:col>4</xdr:col>
      <xdr:colOff>7924</xdr:colOff>
      <xdr:row>16</xdr:row>
      <xdr:rowOff>830053</xdr:rowOff>
    </xdr:to>
    <xdr:pic macro="[0]!Mostrar_E1">
      <xdr:nvPicPr>
        <xdr:cNvPr id="18" name="Graphic 17" descr="Paperclip">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49664" y="4207934"/>
          <a:ext cx="644525" cy="630027"/>
        </a:xfrm>
        <a:prstGeom prst="rect">
          <a:avLst/>
        </a:prstGeom>
      </xdr:spPr>
    </xdr:pic>
    <xdr:clientData/>
  </xdr:twoCellAnchor>
  <xdr:twoCellAnchor>
    <xdr:from>
      <xdr:col>4</xdr:col>
      <xdr:colOff>2112888</xdr:colOff>
      <xdr:row>11</xdr:row>
      <xdr:rowOff>171512</xdr:rowOff>
    </xdr:from>
    <xdr:to>
      <xdr:col>8</xdr:col>
      <xdr:colOff>447593</xdr:colOff>
      <xdr:row>16</xdr:row>
      <xdr:rowOff>648581</xdr:rowOff>
    </xdr:to>
    <xdr:sp macro="" textlink="">
      <xdr:nvSpPr>
        <xdr:cNvPr id="21" name="M_Ejemplo1" hidden="1">
          <a:extLst>
            <a:ext uri="{FF2B5EF4-FFF2-40B4-BE49-F238E27FC236}">
              <a16:creationId xmlns:a16="http://schemas.microsoft.com/office/drawing/2014/main" xmlns="" id="{00000000-0008-0000-0400-000015000000}"/>
            </a:ext>
          </a:extLst>
        </xdr:cNvPr>
        <xdr:cNvSpPr/>
      </xdr:nvSpPr>
      <xdr:spPr>
        <a:xfrm>
          <a:off x="6447821" y="3254225"/>
          <a:ext cx="6072413" cy="1413026"/>
        </a:xfrm>
        <a:prstGeom prst="borderCallout1">
          <a:avLst>
            <a:gd name="adj1" fmla="val 51044"/>
            <a:gd name="adj2" fmla="val -132"/>
            <a:gd name="adj3" fmla="val 101534"/>
            <a:gd name="adj4" fmla="val -38511"/>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effectLst/>
              <a:latin typeface="+mn-lt"/>
              <a:ea typeface="+mn-ea"/>
              <a:cs typeface="+mn-cs"/>
            </a:rPr>
            <a:t>Una función es un conjunto de tareas homogéneas; es decir, desarrolladas para el cumplimiento de un mismo fin o propósito. Por ejemplo, este factor puede ser relevante en puestos de personal de venta en el pequeño comercio, donde es habitual la realización de funciones de limpieza o de reposición de productos, además de la función de asesoramiento y atención de la clientela. Otro ejemplo podría ser el servicio de atención a domicilio, que además de ocuparse del bienestar de la persona atendida, realiza funciones de limpieza o de pequeñas reparaciones en el hogar</a:t>
          </a:r>
        </a:p>
        <a:p>
          <a:pPr algn="l"/>
          <a:endParaRPr lang="es-ES" sz="1100">
            <a:solidFill>
              <a:sysClr val="windowText" lastClr="000000"/>
            </a:solidFill>
            <a:effectLst/>
            <a:latin typeface="+mn-lt"/>
            <a:ea typeface="+mn-ea"/>
            <a:cs typeface="+mn-cs"/>
          </a:endParaRPr>
        </a:p>
      </xdr:txBody>
    </xdr:sp>
    <xdr:clientData/>
  </xdr:twoCellAnchor>
  <xdr:twoCellAnchor editAs="oneCell">
    <xdr:from>
      <xdr:col>8</xdr:col>
      <xdr:colOff>278191</xdr:colOff>
      <xdr:row>10</xdr:row>
      <xdr:rowOff>152854</xdr:rowOff>
    </xdr:from>
    <xdr:to>
      <xdr:col>8</xdr:col>
      <xdr:colOff>680100</xdr:colOff>
      <xdr:row>13</xdr:row>
      <xdr:rowOff>30087</xdr:rowOff>
    </xdr:to>
    <xdr:pic macro="[0]!Oculatar_E1">
      <xdr:nvPicPr>
        <xdr:cNvPr id="20" name="O_Ejemplo1" descr="Close" hidden="1">
          <a:extLst>
            <a:ext uri="{FF2B5EF4-FFF2-40B4-BE49-F238E27FC236}">
              <a16:creationId xmlns:a16="http://schemas.microsoft.com/office/drawing/2014/main" xmlns="" id="{00000000-0008-0000-04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43191" y="3063271"/>
          <a:ext cx="423425" cy="427566"/>
        </a:xfrm>
        <a:prstGeom prst="rect">
          <a:avLst/>
        </a:prstGeom>
      </xdr:spPr>
    </xdr:pic>
    <xdr:clientData/>
  </xdr:twoCellAnchor>
  <xdr:twoCellAnchor editAs="oneCell">
    <xdr:from>
      <xdr:col>2</xdr:col>
      <xdr:colOff>1116966</xdr:colOff>
      <xdr:row>18</xdr:row>
      <xdr:rowOff>154517</xdr:rowOff>
    </xdr:from>
    <xdr:to>
      <xdr:col>4</xdr:col>
      <xdr:colOff>17243</xdr:colOff>
      <xdr:row>18</xdr:row>
      <xdr:rowOff>783407</xdr:rowOff>
    </xdr:to>
    <xdr:pic macro="[0]!Mostrar_E2">
      <xdr:nvPicPr>
        <xdr:cNvPr id="64" name="Graphic 63" descr="Paperclip">
          <a:extLst>
            <a:ext uri="{FF2B5EF4-FFF2-40B4-BE49-F238E27FC236}">
              <a16:creationId xmlns:a16="http://schemas.microsoft.com/office/drawing/2014/main" xmlns="" id="{00000000-0008-0000-04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48076" y="5721350"/>
          <a:ext cx="647700" cy="633202"/>
        </a:xfrm>
        <a:prstGeom prst="rect">
          <a:avLst/>
        </a:prstGeom>
      </xdr:spPr>
    </xdr:pic>
    <xdr:clientData/>
  </xdr:twoCellAnchor>
  <xdr:twoCellAnchor>
    <xdr:from>
      <xdr:col>4</xdr:col>
      <xdr:colOff>1586866</xdr:colOff>
      <xdr:row>16</xdr:row>
      <xdr:rowOff>1031875</xdr:rowOff>
    </xdr:from>
    <xdr:to>
      <xdr:col>7</xdr:col>
      <xdr:colOff>512029</xdr:colOff>
      <xdr:row>17</xdr:row>
      <xdr:rowOff>52916</xdr:rowOff>
    </xdr:to>
    <xdr:sp macro="" textlink="">
      <xdr:nvSpPr>
        <xdr:cNvPr id="65" name="M_Ejemplo2" hidden="1">
          <a:extLst>
            <a:ext uri="{FF2B5EF4-FFF2-40B4-BE49-F238E27FC236}">
              <a16:creationId xmlns:a16="http://schemas.microsoft.com/office/drawing/2014/main" xmlns="" id="{00000000-0008-0000-0400-000041000000}"/>
            </a:ext>
          </a:extLst>
        </xdr:cNvPr>
        <xdr:cNvSpPr/>
      </xdr:nvSpPr>
      <xdr:spPr>
        <a:xfrm>
          <a:off x="5906559" y="5042958"/>
          <a:ext cx="5037666" cy="957791"/>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rPr>
            <a:t>Algunas profesiones que pueden exigir una posición continuada o posturas forzadas son las relacionadas con la enseñanza, la enfermería, la conducción de vehículos, la atención y cuidados a domicilio, la limpieza, la reposición de productos, la seguridad y vigilancia o la fontanería.</a:t>
          </a:r>
        </a:p>
        <a:p>
          <a:pPr algn="l"/>
          <a:endParaRPr lang="es-ES" sz="1100"/>
        </a:p>
      </xdr:txBody>
    </xdr:sp>
    <xdr:clientData/>
  </xdr:twoCellAnchor>
  <xdr:twoCellAnchor editAs="oneCell">
    <xdr:from>
      <xdr:col>7</xdr:col>
      <xdr:colOff>317291</xdr:colOff>
      <xdr:row>16</xdr:row>
      <xdr:rowOff>793751</xdr:rowOff>
    </xdr:from>
    <xdr:to>
      <xdr:col>7</xdr:col>
      <xdr:colOff>747066</xdr:colOff>
      <xdr:row>16</xdr:row>
      <xdr:rowOff>1227667</xdr:rowOff>
    </xdr:to>
    <xdr:pic macro="[0]!Oculatar_E2">
      <xdr:nvPicPr>
        <xdr:cNvPr id="66" name="O_Ejemplo2" descr="Close" hidden="1">
          <a:extLst>
            <a:ext uri="{FF2B5EF4-FFF2-40B4-BE49-F238E27FC236}">
              <a16:creationId xmlns:a16="http://schemas.microsoft.com/office/drawing/2014/main" xmlns="" id="{00000000-0008-0000-04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749494" y="4804834"/>
          <a:ext cx="429775" cy="440266"/>
        </a:xfrm>
        <a:prstGeom prst="rect">
          <a:avLst/>
        </a:prstGeom>
      </xdr:spPr>
    </xdr:pic>
    <xdr:clientData/>
  </xdr:twoCellAnchor>
  <xdr:twoCellAnchor editAs="oneCell">
    <xdr:from>
      <xdr:col>2</xdr:col>
      <xdr:colOff>1122999</xdr:colOff>
      <xdr:row>20</xdr:row>
      <xdr:rowOff>133350</xdr:rowOff>
    </xdr:from>
    <xdr:to>
      <xdr:col>4</xdr:col>
      <xdr:colOff>18663</xdr:colOff>
      <xdr:row>20</xdr:row>
      <xdr:rowOff>765288</xdr:rowOff>
    </xdr:to>
    <xdr:pic macro="[0]!Mostrar_E3">
      <xdr:nvPicPr>
        <xdr:cNvPr id="67" name="Graphic 66" descr="Paperclip">
          <a:extLst>
            <a:ext uri="{FF2B5EF4-FFF2-40B4-BE49-F238E27FC236}">
              <a16:creationId xmlns:a16="http://schemas.microsoft.com/office/drawing/2014/main" xmlns="" id="{00000000-0008-0000-04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46489" y="6864350"/>
          <a:ext cx="650875" cy="636377"/>
        </a:xfrm>
        <a:prstGeom prst="rect">
          <a:avLst/>
        </a:prstGeom>
      </xdr:spPr>
    </xdr:pic>
    <xdr:clientData/>
  </xdr:twoCellAnchor>
  <xdr:twoCellAnchor>
    <xdr:from>
      <xdr:col>4</xdr:col>
      <xdr:colOff>1488441</xdr:colOff>
      <xdr:row>18</xdr:row>
      <xdr:rowOff>26458</xdr:rowOff>
    </xdr:from>
    <xdr:to>
      <xdr:col>7</xdr:col>
      <xdr:colOff>419950</xdr:colOff>
      <xdr:row>19</xdr:row>
      <xdr:rowOff>140758</xdr:rowOff>
    </xdr:to>
    <xdr:sp macro="" textlink="">
      <xdr:nvSpPr>
        <xdr:cNvPr id="68" name="M_Ejemplo3" hidden="1">
          <a:extLst>
            <a:ext uri="{FF2B5EF4-FFF2-40B4-BE49-F238E27FC236}">
              <a16:creationId xmlns:a16="http://schemas.microsoft.com/office/drawing/2014/main" xmlns="" id="{00000000-0008-0000-0400-000044000000}"/>
            </a:ext>
          </a:extLst>
        </xdr:cNvPr>
        <xdr:cNvSpPr/>
      </xdr:nvSpPr>
      <xdr:spPr>
        <a:xfrm>
          <a:off x="5797551" y="5593291"/>
          <a:ext cx="5033433" cy="10985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ysClr val="windowText" lastClr="000000"/>
              </a:solidFill>
              <a:effectLst/>
              <a:latin typeface="+mn-lt"/>
              <a:ea typeface="+mn-ea"/>
              <a:cs typeface="+mn-cs"/>
            </a:rPr>
            <a:t>Es habitual la realización de movimientos repetitivos por, entre otros, el personal de línea de caja de supermercado, las personas dedicadas a la pintura, la limpieza, la confección, los servicios de peluquería y estética, la recolección de hortofrutícola, el despiece cárnico, o la producción en cadena de montaje</a:t>
          </a:r>
          <a:endParaRPr lang="es-ES" sz="1100">
            <a:solidFill>
              <a:sysClr val="windowText" lastClr="000000"/>
            </a:solidFill>
          </a:endParaRPr>
        </a:p>
      </xdr:txBody>
    </xdr:sp>
    <xdr:clientData/>
  </xdr:twoCellAnchor>
  <xdr:twoCellAnchor editAs="oneCell">
    <xdr:from>
      <xdr:col>7</xdr:col>
      <xdr:colOff>200874</xdr:colOff>
      <xdr:row>17</xdr:row>
      <xdr:rowOff>52917</xdr:rowOff>
    </xdr:from>
    <xdr:to>
      <xdr:col>7</xdr:col>
      <xdr:colOff>627474</xdr:colOff>
      <xdr:row>18</xdr:row>
      <xdr:rowOff>316443</xdr:rowOff>
    </xdr:to>
    <xdr:pic macro="[0]!Oculatar_E3">
      <xdr:nvPicPr>
        <xdr:cNvPr id="69" name="O_Ejemplo3" descr="Close" hidden="1">
          <a:extLst>
            <a:ext uri="{FF2B5EF4-FFF2-40B4-BE49-F238E27FC236}">
              <a16:creationId xmlns:a16="http://schemas.microsoft.com/office/drawing/2014/main" xmlns="" id="{00000000-0008-0000-0400-00004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611911" y="5439834"/>
          <a:ext cx="429775" cy="440266"/>
        </a:xfrm>
        <a:prstGeom prst="rect">
          <a:avLst/>
        </a:prstGeom>
      </xdr:spPr>
    </xdr:pic>
    <xdr:clientData/>
  </xdr:twoCellAnchor>
  <xdr:twoCellAnchor editAs="oneCell">
    <xdr:from>
      <xdr:col>2</xdr:col>
      <xdr:colOff>1119824</xdr:colOff>
      <xdr:row>22</xdr:row>
      <xdr:rowOff>9525</xdr:rowOff>
    </xdr:from>
    <xdr:to>
      <xdr:col>4</xdr:col>
      <xdr:colOff>7892</xdr:colOff>
      <xdr:row>22</xdr:row>
      <xdr:rowOff>636377</xdr:rowOff>
    </xdr:to>
    <xdr:pic macro="[0]!Mostrar_E4">
      <xdr:nvPicPr>
        <xdr:cNvPr id="70" name="Graphic 69" descr="Paperclip">
          <a:extLst>
            <a:ext uri="{FF2B5EF4-FFF2-40B4-BE49-F238E27FC236}">
              <a16:creationId xmlns:a16="http://schemas.microsoft.com/office/drawing/2014/main" xmlns="" id="{00000000-0008-0000-0400-00004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43314" y="7904692"/>
          <a:ext cx="657225" cy="630027"/>
        </a:xfrm>
        <a:prstGeom prst="rect">
          <a:avLst/>
        </a:prstGeom>
      </xdr:spPr>
    </xdr:pic>
    <xdr:clientData/>
  </xdr:twoCellAnchor>
  <xdr:twoCellAnchor>
    <xdr:from>
      <xdr:col>4</xdr:col>
      <xdr:colOff>1501988</xdr:colOff>
      <xdr:row>19</xdr:row>
      <xdr:rowOff>93345</xdr:rowOff>
    </xdr:from>
    <xdr:to>
      <xdr:col>7</xdr:col>
      <xdr:colOff>441118</xdr:colOff>
      <xdr:row>21</xdr:row>
      <xdr:rowOff>135334</xdr:rowOff>
    </xdr:to>
    <xdr:sp macro="" textlink="">
      <xdr:nvSpPr>
        <xdr:cNvPr id="71" name="M_Ejemplo4" hidden="1">
          <a:extLst>
            <a:ext uri="{FF2B5EF4-FFF2-40B4-BE49-F238E27FC236}">
              <a16:creationId xmlns:a16="http://schemas.microsoft.com/office/drawing/2014/main" xmlns="" id="{00000000-0008-0000-0400-000047000000}"/>
            </a:ext>
          </a:extLst>
        </xdr:cNvPr>
        <xdr:cNvSpPr/>
      </xdr:nvSpPr>
      <xdr:spPr>
        <a:xfrm>
          <a:off x="5929843" y="7213600"/>
          <a:ext cx="5059891" cy="121602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rPr>
            <a:t>Algunas actividades que requieren un esfuerzo visual significativo pueden ser la supervisión de pantallas, el trabajo con equipos informáticos o en condiciones de luz débil o excesiva, el uso de instrumentos ópticos (como microscopios o telescopios), el control aéreo, la radiología, el trabajo técnico de laboratorio, de inspección de calidad o el trabajo de precisión (como la enfermería, la costura o el ensamblaje de piezas pequeñas)</a:t>
          </a:r>
        </a:p>
        <a:p>
          <a:pPr algn="l"/>
          <a:endParaRPr lang="es-ES" sz="1100">
            <a:solidFill>
              <a:sysClr val="windowText" lastClr="000000"/>
            </a:solidFill>
          </a:endParaRPr>
        </a:p>
      </xdr:txBody>
    </xdr:sp>
    <xdr:clientData/>
  </xdr:twoCellAnchor>
  <xdr:twoCellAnchor editAs="oneCell">
    <xdr:from>
      <xdr:col>7</xdr:col>
      <xdr:colOff>222041</xdr:colOff>
      <xdr:row>18</xdr:row>
      <xdr:rowOff>899373</xdr:rowOff>
    </xdr:from>
    <xdr:to>
      <xdr:col>7</xdr:col>
      <xdr:colOff>644276</xdr:colOff>
      <xdr:row>20</xdr:row>
      <xdr:rowOff>189508</xdr:rowOff>
    </xdr:to>
    <xdr:pic macro="[0]!Oculatar_E4">
      <xdr:nvPicPr>
        <xdr:cNvPr id="72" name="O_Ejemplo4" descr="Close" hidden="1">
          <a:extLst>
            <a:ext uri="{FF2B5EF4-FFF2-40B4-BE49-F238E27FC236}">
              <a16:creationId xmlns:a16="http://schemas.microsoft.com/office/drawing/2014/main" xmlns="" id="{00000000-0008-0000-0400-00004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633078" y="6473826"/>
          <a:ext cx="426600" cy="446616"/>
        </a:xfrm>
        <a:prstGeom prst="rect">
          <a:avLst/>
        </a:prstGeom>
      </xdr:spPr>
    </xdr:pic>
    <xdr:clientData/>
  </xdr:twoCellAnchor>
  <xdr:twoCellAnchor editAs="oneCell">
    <xdr:from>
      <xdr:col>2</xdr:col>
      <xdr:colOff>1119824</xdr:colOff>
      <xdr:row>24</xdr:row>
      <xdr:rowOff>94192</xdr:rowOff>
    </xdr:from>
    <xdr:to>
      <xdr:col>4</xdr:col>
      <xdr:colOff>7892</xdr:colOff>
      <xdr:row>24</xdr:row>
      <xdr:rowOff>724219</xdr:rowOff>
    </xdr:to>
    <xdr:pic macro="[0]!Mostrar_E5">
      <xdr:nvPicPr>
        <xdr:cNvPr id="73" name="Graphic 72" descr="Paperclip">
          <a:extLst>
            <a:ext uri="{FF2B5EF4-FFF2-40B4-BE49-F238E27FC236}">
              <a16:creationId xmlns:a16="http://schemas.microsoft.com/office/drawing/2014/main" xmlns="" id="{00000000-0008-0000-0400-00004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43314" y="9132359"/>
          <a:ext cx="657225" cy="630027"/>
        </a:xfrm>
        <a:prstGeom prst="rect">
          <a:avLst/>
        </a:prstGeom>
      </xdr:spPr>
    </xdr:pic>
    <xdr:clientData/>
  </xdr:twoCellAnchor>
  <xdr:twoCellAnchor>
    <xdr:from>
      <xdr:col>4</xdr:col>
      <xdr:colOff>1488441</xdr:colOff>
      <xdr:row>21</xdr:row>
      <xdr:rowOff>149225</xdr:rowOff>
    </xdr:from>
    <xdr:to>
      <xdr:col>7</xdr:col>
      <xdr:colOff>419950</xdr:colOff>
      <xdr:row>23</xdr:row>
      <xdr:rowOff>93993</xdr:rowOff>
    </xdr:to>
    <xdr:sp macro="" textlink="">
      <xdr:nvSpPr>
        <xdr:cNvPr id="74" name="M_Ejemplo5" hidden="1">
          <a:extLst>
            <a:ext uri="{FF2B5EF4-FFF2-40B4-BE49-F238E27FC236}">
              <a16:creationId xmlns:a16="http://schemas.microsoft.com/office/drawing/2014/main" xmlns="" id="{00000000-0008-0000-0400-00004A000000}"/>
            </a:ext>
          </a:extLst>
        </xdr:cNvPr>
        <xdr:cNvSpPr/>
      </xdr:nvSpPr>
      <xdr:spPr>
        <a:xfrm>
          <a:off x="5797551" y="7864475"/>
          <a:ext cx="5033433" cy="109537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Es frecuente la existencia de un esfuerzo auditivo significativo en actividades que requieren la identificación, distinción u ordenación de sonidos o palabras, como la música, incluyendo su enseñanza; la edición de sonido, la interpretación simultánea o la auscultación</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200874</xdr:colOff>
      <xdr:row>20</xdr:row>
      <xdr:rowOff>967318</xdr:rowOff>
    </xdr:from>
    <xdr:to>
      <xdr:col>7</xdr:col>
      <xdr:colOff>627474</xdr:colOff>
      <xdr:row>22</xdr:row>
      <xdr:rowOff>256117</xdr:rowOff>
    </xdr:to>
    <xdr:pic macro="[0]!Oculatar_E5">
      <xdr:nvPicPr>
        <xdr:cNvPr id="75" name="O_Ejemplo5" descr="Close" hidden="1">
          <a:extLst>
            <a:ext uri="{FF2B5EF4-FFF2-40B4-BE49-F238E27FC236}">
              <a16:creationId xmlns:a16="http://schemas.microsoft.com/office/drawing/2014/main" xmlns="" id="{00000000-0008-0000-0400-00004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11911" y="7698318"/>
          <a:ext cx="429775" cy="449791"/>
        </a:xfrm>
        <a:prstGeom prst="rect">
          <a:avLst/>
        </a:prstGeom>
      </xdr:spPr>
    </xdr:pic>
    <xdr:clientData/>
  </xdr:twoCellAnchor>
  <xdr:twoCellAnchor>
    <xdr:from>
      <xdr:col>4</xdr:col>
      <xdr:colOff>1462830</xdr:colOff>
      <xdr:row>24</xdr:row>
      <xdr:rowOff>209762</xdr:rowOff>
    </xdr:from>
    <xdr:to>
      <xdr:col>7</xdr:col>
      <xdr:colOff>401960</xdr:colOff>
      <xdr:row>26</xdr:row>
      <xdr:rowOff>147121</xdr:rowOff>
    </xdr:to>
    <xdr:sp macro="" textlink="">
      <xdr:nvSpPr>
        <xdr:cNvPr id="77" name="M_Ejemplo6" hidden="1">
          <a:extLst>
            <a:ext uri="{FF2B5EF4-FFF2-40B4-BE49-F238E27FC236}">
              <a16:creationId xmlns:a16="http://schemas.microsoft.com/office/drawing/2014/main" xmlns="" id="{00000000-0008-0000-0400-00004D000000}"/>
            </a:ext>
          </a:extLst>
        </xdr:cNvPr>
        <xdr:cNvSpPr/>
      </xdr:nvSpPr>
      <xdr:spPr>
        <a:xfrm>
          <a:off x="5779560" y="9240309"/>
          <a:ext cx="5033433" cy="10985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187328</xdr:colOff>
      <xdr:row>24</xdr:row>
      <xdr:rowOff>32810</xdr:rowOff>
    </xdr:from>
    <xdr:to>
      <xdr:col>7</xdr:col>
      <xdr:colOff>609428</xdr:colOff>
      <xdr:row>24</xdr:row>
      <xdr:rowOff>485776</xdr:rowOff>
    </xdr:to>
    <xdr:pic macro="[0]!Oculatar_E6">
      <xdr:nvPicPr>
        <xdr:cNvPr id="78" name="O_Ejemplo6" descr="Close" hidden="1">
          <a:extLst>
            <a:ext uri="{FF2B5EF4-FFF2-40B4-BE49-F238E27FC236}">
              <a16:creationId xmlns:a16="http://schemas.microsoft.com/office/drawing/2014/main" xmlns="" id="{00000000-0008-0000-0400-00004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90745" y="9070977"/>
          <a:ext cx="426600" cy="456141"/>
        </a:xfrm>
        <a:prstGeom prst="rect">
          <a:avLst/>
        </a:prstGeom>
      </xdr:spPr>
    </xdr:pic>
    <xdr:clientData/>
  </xdr:twoCellAnchor>
  <xdr:twoCellAnchor editAs="oneCell">
    <xdr:from>
      <xdr:col>2</xdr:col>
      <xdr:colOff>1118236</xdr:colOff>
      <xdr:row>28</xdr:row>
      <xdr:rowOff>45510</xdr:rowOff>
    </xdr:from>
    <xdr:to>
      <xdr:col>4</xdr:col>
      <xdr:colOff>19131</xdr:colOff>
      <xdr:row>28</xdr:row>
      <xdr:rowOff>671174</xdr:rowOff>
    </xdr:to>
    <xdr:pic macro="[0]!Mostrar_E7">
      <xdr:nvPicPr>
        <xdr:cNvPr id="79" name="Graphic 78" descr="Paperclip">
          <a:extLst>
            <a:ext uri="{FF2B5EF4-FFF2-40B4-BE49-F238E27FC236}">
              <a16:creationId xmlns:a16="http://schemas.microsoft.com/office/drawing/2014/main" xmlns="" id="{00000000-0008-0000-04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41726" y="11761260"/>
          <a:ext cx="660400" cy="630027"/>
        </a:xfrm>
        <a:prstGeom prst="rect">
          <a:avLst/>
        </a:prstGeom>
      </xdr:spPr>
    </xdr:pic>
    <xdr:clientData/>
  </xdr:twoCellAnchor>
  <xdr:twoCellAnchor>
    <xdr:from>
      <xdr:col>4</xdr:col>
      <xdr:colOff>1497755</xdr:colOff>
      <xdr:row>26</xdr:row>
      <xdr:rowOff>304801</xdr:rowOff>
    </xdr:from>
    <xdr:to>
      <xdr:col>7</xdr:col>
      <xdr:colOff>422918</xdr:colOff>
      <xdr:row>27</xdr:row>
      <xdr:rowOff>51644</xdr:rowOff>
    </xdr:to>
    <xdr:sp macro="" textlink="">
      <xdr:nvSpPr>
        <xdr:cNvPr id="80" name="M_Ejemplo7" hidden="1">
          <a:extLst>
            <a:ext uri="{FF2B5EF4-FFF2-40B4-BE49-F238E27FC236}">
              <a16:creationId xmlns:a16="http://schemas.microsoft.com/office/drawing/2014/main" xmlns="" id="{00000000-0008-0000-0400-000050000000}"/>
            </a:ext>
          </a:extLst>
        </xdr:cNvPr>
        <xdr:cNvSpPr/>
      </xdr:nvSpPr>
      <xdr:spPr>
        <a:xfrm>
          <a:off x="5814485" y="10496551"/>
          <a:ext cx="5027083" cy="10985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a:solidFill>
                <a:sysClr val="windowText" lastClr="000000"/>
              </a:solidFill>
              <a:effectLst/>
              <a:latin typeface="+mn-lt"/>
              <a:ea typeface="+mn-ea"/>
              <a:cs typeface="+mn-cs"/>
            </a:rPr>
            <a:t>Requieren, potencialmente, la realización de un esfuerzo mental significativo los puestos de trabajo que exigen una concentración en actividades complejas, monótonas, o que precisan una gran atención al detalle, como los del sector de la traducción o interpretación, el I+D+i, la solución de problemas complejos, la secretaría, la grabación de datos, el envasado hortofrutícola, la cirugía, el control de calidad de productos, o el control aéreo</a:t>
          </a:r>
        </a:p>
        <a:p>
          <a:pPr algn="l"/>
          <a:endParaRPr lang="es-ES" sz="1100">
            <a:solidFill>
              <a:sysClr val="windowText" lastClr="000000"/>
            </a:solidFill>
          </a:endParaRPr>
        </a:p>
      </xdr:txBody>
    </xdr:sp>
    <xdr:clientData/>
  </xdr:twoCellAnchor>
  <xdr:twoCellAnchor editAs="oneCell">
    <xdr:from>
      <xdr:col>7</xdr:col>
      <xdr:colOff>219078</xdr:colOff>
      <xdr:row>26</xdr:row>
      <xdr:rowOff>135469</xdr:rowOff>
    </xdr:from>
    <xdr:to>
      <xdr:col>7</xdr:col>
      <xdr:colOff>641178</xdr:colOff>
      <xdr:row>26</xdr:row>
      <xdr:rowOff>591610</xdr:rowOff>
    </xdr:to>
    <xdr:pic macro="[0]!Oculatar_E7">
      <xdr:nvPicPr>
        <xdr:cNvPr id="81" name="O_Ejemplo7" descr="Close" hidden="1">
          <a:extLst>
            <a:ext uri="{FF2B5EF4-FFF2-40B4-BE49-F238E27FC236}">
              <a16:creationId xmlns:a16="http://schemas.microsoft.com/office/drawing/2014/main" xmlns="" id="{00000000-0008-0000-04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22495" y="10327219"/>
          <a:ext cx="429775" cy="456141"/>
        </a:xfrm>
        <a:prstGeom prst="rect">
          <a:avLst/>
        </a:prstGeom>
      </xdr:spPr>
    </xdr:pic>
    <xdr:clientData/>
  </xdr:twoCellAnchor>
  <xdr:twoCellAnchor editAs="oneCell">
    <xdr:from>
      <xdr:col>2</xdr:col>
      <xdr:colOff>1119824</xdr:colOff>
      <xdr:row>30</xdr:row>
      <xdr:rowOff>246593</xdr:rowOff>
    </xdr:from>
    <xdr:to>
      <xdr:col>4</xdr:col>
      <xdr:colOff>7892</xdr:colOff>
      <xdr:row>30</xdr:row>
      <xdr:rowOff>876620</xdr:rowOff>
    </xdr:to>
    <xdr:pic macro="[0]!Mostrar_E8">
      <xdr:nvPicPr>
        <xdr:cNvPr id="82" name="Graphic 81" descr="Paperclip">
          <a:extLst>
            <a:ext uri="{FF2B5EF4-FFF2-40B4-BE49-F238E27FC236}">
              <a16:creationId xmlns:a16="http://schemas.microsoft.com/office/drawing/2014/main" xmlns="" id="{00000000-0008-0000-0400-00005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43314" y="13105343"/>
          <a:ext cx="657225" cy="630027"/>
        </a:xfrm>
        <a:prstGeom prst="rect">
          <a:avLst/>
        </a:prstGeom>
      </xdr:spPr>
    </xdr:pic>
    <xdr:clientData/>
  </xdr:twoCellAnchor>
  <xdr:twoCellAnchor>
    <xdr:from>
      <xdr:col>4</xdr:col>
      <xdr:colOff>1532680</xdr:colOff>
      <xdr:row>28</xdr:row>
      <xdr:rowOff>124883</xdr:rowOff>
    </xdr:from>
    <xdr:to>
      <xdr:col>7</xdr:col>
      <xdr:colOff>455932</xdr:colOff>
      <xdr:row>30</xdr:row>
      <xdr:rowOff>352424</xdr:rowOff>
    </xdr:to>
    <xdr:sp macro="" textlink="">
      <xdr:nvSpPr>
        <xdr:cNvPr id="83" name="M_Ejemplo8" hidden="1">
          <a:extLst>
            <a:ext uri="{FF2B5EF4-FFF2-40B4-BE49-F238E27FC236}">
              <a16:creationId xmlns:a16="http://schemas.microsoft.com/office/drawing/2014/main" xmlns="" id="{00000000-0008-0000-0400-000053000000}"/>
            </a:ext>
          </a:extLst>
        </xdr:cNvPr>
        <xdr:cNvSpPr/>
      </xdr:nvSpPr>
      <xdr:spPr>
        <a:xfrm>
          <a:off x="5960535" y="12824883"/>
          <a:ext cx="5044016" cy="1370541"/>
        </a:xfrm>
        <a:prstGeom prst="borderCallout1">
          <a:avLst>
            <a:gd name="adj1" fmla="val 51044"/>
            <a:gd name="adj2" fmla="val -132"/>
            <a:gd name="adj3" fmla="val 123605"/>
            <a:gd name="adj4" fmla="val -36961"/>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effectLst/>
              <a:latin typeface="+mn-lt"/>
              <a:ea typeface="+mn-ea"/>
              <a:cs typeface="+mn-cs"/>
            </a:rPr>
            <a:t>Requieren, con carácter habitual, la realización de un esfuerzo emocional significativo las profesiones que entran en contacto con clientela o con colectivos de especial vulnerabilidad (por ejemplo, en riesgo de exclusión social o en situación de enfermedad). Algunas de estas profesiones pueden ser las sanitarias, en especial las relacionadas con la psicología, de atención a personas dependientes, la educación y el trabajo social, o la atención al público</a:t>
          </a:r>
        </a:p>
      </xdr:txBody>
    </xdr:sp>
    <xdr:clientData/>
  </xdr:twoCellAnchor>
  <xdr:twoCellAnchor editAs="oneCell">
    <xdr:from>
      <xdr:col>7</xdr:col>
      <xdr:colOff>240033</xdr:colOff>
      <xdr:row>27</xdr:row>
      <xdr:rowOff>135469</xdr:rowOff>
    </xdr:from>
    <xdr:to>
      <xdr:col>7</xdr:col>
      <xdr:colOff>669808</xdr:colOff>
      <xdr:row>28</xdr:row>
      <xdr:rowOff>400876</xdr:rowOff>
    </xdr:to>
    <xdr:pic macro="[0]!Oculatar_E8">
      <xdr:nvPicPr>
        <xdr:cNvPr id="84" name="O_Ejemplo8" descr="Close" hidden="1">
          <a:extLst>
            <a:ext uri="{FF2B5EF4-FFF2-40B4-BE49-F238E27FC236}">
              <a16:creationId xmlns:a16="http://schemas.microsoft.com/office/drawing/2014/main" xmlns="" id="{00000000-0008-0000-0400-00005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1070" y="11671302"/>
          <a:ext cx="432950" cy="456141"/>
        </a:xfrm>
        <a:prstGeom prst="rect">
          <a:avLst/>
        </a:prstGeom>
      </xdr:spPr>
    </xdr:pic>
    <xdr:clientData/>
  </xdr:twoCellAnchor>
  <xdr:twoCellAnchor editAs="oneCell">
    <xdr:from>
      <xdr:col>2</xdr:col>
      <xdr:colOff>1121411</xdr:colOff>
      <xdr:row>32</xdr:row>
      <xdr:rowOff>225427</xdr:rowOff>
    </xdr:from>
    <xdr:to>
      <xdr:col>4</xdr:col>
      <xdr:colOff>6223</xdr:colOff>
      <xdr:row>32</xdr:row>
      <xdr:rowOff>863137</xdr:rowOff>
    </xdr:to>
    <xdr:pic macro="[0]!Mostrar_E9">
      <xdr:nvPicPr>
        <xdr:cNvPr id="85" name="Graphic 84" descr="Paperclip">
          <a:extLst>
            <a:ext uri="{FF2B5EF4-FFF2-40B4-BE49-F238E27FC236}">
              <a16:creationId xmlns:a16="http://schemas.microsoft.com/office/drawing/2014/main" xmlns="" id="{00000000-0008-0000-0400-00005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44901" y="14671677"/>
          <a:ext cx="654050" cy="630027"/>
        </a:xfrm>
        <a:prstGeom prst="rect">
          <a:avLst/>
        </a:prstGeom>
      </xdr:spPr>
    </xdr:pic>
    <xdr:clientData/>
  </xdr:twoCellAnchor>
  <xdr:twoCellAnchor>
    <xdr:from>
      <xdr:col>4</xdr:col>
      <xdr:colOff>1487383</xdr:colOff>
      <xdr:row>30</xdr:row>
      <xdr:rowOff>545043</xdr:rowOff>
    </xdr:from>
    <xdr:to>
      <xdr:col>7</xdr:col>
      <xdr:colOff>406200</xdr:colOff>
      <xdr:row>32</xdr:row>
      <xdr:rowOff>62443</xdr:rowOff>
    </xdr:to>
    <xdr:sp macro="" textlink="">
      <xdr:nvSpPr>
        <xdr:cNvPr id="86" name="M_Ejemplo9" hidden="1">
          <a:extLst>
            <a:ext uri="{FF2B5EF4-FFF2-40B4-BE49-F238E27FC236}">
              <a16:creationId xmlns:a16="http://schemas.microsoft.com/office/drawing/2014/main" xmlns="" id="{00000000-0008-0000-0400-000056000000}"/>
            </a:ext>
          </a:extLst>
        </xdr:cNvPr>
        <xdr:cNvSpPr/>
      </xdr:nvSpPr>
      <xdr:spPr>
        <a:xfrm>
          <a:off x="5796493" y="13403793"/>
          <a:ext cx="5020733" cy="11049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rPr>
            <a:t>Puede encontrarse responsabilidad de organización y coordinación en la jefatura de obras, la gestión de proyectos, la dirección de operaciones, la coordinación territorial, los recursos humanos, las personas sobrecargos, los puestos de responsable de establecimiento comercial o de mando intermedio o las gobernantas </a:t>
          </a:r>
        </a:p>
        <a:p>
          <a:pPr algn="l"/>
          <a:endParaRPr lang="es-ES" sz="1100">
            <a:solidFill>
              <a:sysClr val="windowText" lastClr="000000"/>
            </a:solidFill>
          </a:endParaRPr>
        </a:p>
      </xdr:txBody>
    </xdr:sp>
    <xdr:clientData/>
  </xdr:twoCellAnchor>
  <xdr:twoCellAnchor editAs="oneCell">
    <xdr:from>
      <xdr:col>7</xdr:col>
      <xdr:colOff>187116</xdr:colOff>
      <xdr:row>30</xdr:row>
      <xdr:rowOff>378886</xdr:rowOff>
    </xdr:from>
    <xdr:to>
      <xdr:col>7</xdr:col>
      <xdr:colOff>606098</xdr:colOff>
      <xdr:row>30</xdr:row>
      <xdr:rowOff>821180</xdr:rowOff>
    </xdr:to>
    <xdr:pic macro="[0]!Oculatar_E9">
      <xdr:nvPicPr>
        <xdr:cNvPr id="87" name="O_Ejemplo9" descr="Close" hidden="1">
          <a:extLst>
            <a:ext uri="{FF2B5EF4-FFF2-40B4-BE49-F238E27FC236}">
              <a16:creationId xmlns:a16="http://schemas.microsoft.com/office/drawing/2014/main" xmlns="" id="{00000000-0008-0000-0400-00005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598153" y="13237636"/>
          <a:ext cx="429775" cy="452966"/>
        </a:xfrm>
        <a:prstGeom prst="rect">
          <a:avLst/>
        </a:prstGeom>
      </xdr:spPr>
    </xdr:pic>
    <xdr:clientData/>
  </xdr:twoCellAnchor>
  <xdr:twoCellAnchor editAs="oneCell">
    <xdr:from>
      <xdr:col>2</xdr:col>
      <xdr:colOff>1121411</xdr:colOff>
      <xdr:row>34</xdr:row>
      <xdr:rowOff>101602</xdr:rowOff>
    </xdr:from>
    <xdr:to>
      <xdr:col>4</xdr:col>
      <xdr:colOff>6223</xdr:colOff>
      <xdr:row>34</xdr:row>
      <xdr:rowOff>742433</xdr:rowOff>
    </xdr:to>
    <xdr:pic macro="[0]!Mostrar_E10">
      <xdr:nvPicPr>
        <xdr:cNvPr id="88" name="Graphic 87" descr="Paperclip">
          <a:extLst>
            <a:ext uri="{FF2B5EF4-FFF2-40B4-BE49-F238E27FC236}">
              <a16:creationId xmlns:a16="http://schemas.microsoft.com/office/drawing/2014/main" xmlns="" id="{00000000-0008-0000-0400-00005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644901" y="16230602"/>
          <a:ext cx="654050" cy="630027"/>
        </a:xfrm>
        <a:prstGeom prst="rect">
          <a:avLst/>
        </a:prstGeom>
      </xdr:spPr>
    </xdr:pic>
    <xdr:clientData/>
  </xdr:twoCellAnchor>
  <xdr:twoCellAnchor>
    <xdr:from>
      <xdr:col>4</xdr:col>
      <xdr:colOff>1522308</xdr:colOff>
      <xdr:row>32</xdr:row>
      <xdr:rowOff>506943</xdr:rowOff>
    </xdr:from>
    <xdr:to>
      <xdr:col>7</xdr:col>
      <xdr:colOff>441101</xdr:colOff>
      <xdr:row>33</xdr:row>
      <xdr:rowOff>121710</xdr:rowOff>
    </xdr:to>
    <xdr:sp macro="" textlink="">
      <xdr:nvSpPr>
        <xdr:cNvPr id="89" name="M_Ejemplo10" hidden="1">
          <a:extLst>
            <a:ext uri="{FF2B5EF4-FFF2-40B4-BE49-F238E27FC236}">
              <a16:creationId xmlns:a16="http://schemas.microsoft.com/office/drawing/2014/main" xmlns="" id="{00000000-0008-0000-0400-000059000000}"/>
            </a:ext>
          </a:extLst>
        </xdr:cNvPr>
        <xdr:cNvSpPr/>
      </xdr:nvSpPr>
      <xdr:spPr>
        <a:xfrm>
          <a:off x="5831418" y="14953193"/>
          <a:ext cx="5020733" cy="11176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a:solidFill>
                <a:sysClr val="windowText" lastClr="000000"/>
              </a:solidFill>
            </a:rPr>
            <a:t>Poseen responsabilidad de supervisión de resultados y calidad, entre otras, los puestos de mando intermedio, o las personas encargadas de cadenas de montaje, del control de calidad de productos, de las jefaturas de cocina, de sala, de compras, ventas o logística, o de la auditoría interna. </a:t>
          </a:r>
        </a:p>
        <a:p>
          <a:pPr algn="l"/>
          <a:endParaRPr lang="es-ES" sz="1100">
            <a:solidFill>
              <a:sysClr val="windowText" lastClr="000000"/>
            </a:solidFill>
          </a:endParaRPr>
        </a:p>
      </xdr:txBody>
    </xdr:sp>
    <xdr:clientData/>
  </xdr:twoCellAnchor>
  <xdr:twoCellAnchor editAs="oneCell">
    <xdr:from>
      <xdr:col>7</xdr:col>
      <xdr:colOff>222041</xdr:colOff>
      <xdr:row>32</xdr:row>
      <xdr:rowOff>347136</xdr:rowOff>
    </xdr:from>
    <xdr:to>
      <xdr:col>7</xdr:col>
      <xdr:colOff>641023</xdr:colOff>
      <xdr:row>32</xdr:row>
      <xdr:rowOff>796927</xdr:rowOff>
    </xdr:to>
    <xdr:pic macro="[0]!Oculatar_E10">
      <xdr:nvPicPr>
        <xdr:cNvPr id="90" name="O_Ejemplo10" descr="Close" hidden="1">
          <a:extLst>
            <a:ext uri="{FF2B5EF4-FFF2-40B4-BE49-F238E27FC236}">
              <a16:creationId xmlns:a16="http://schemas.microsoft.com/office/drawing/2014/main" xmlns="" id="{00000000-0008-0000-0400-00005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33078" y="14793386"/>
          <a:ext cx="423425" cy="449791"/>
        </a:xfrm>
        <a:prstGeom prst="rect">
          <a:avLst/>
        </a:prstGeom>
      </xdr:spPr>
    </xdr:pic>
    <xdr:clientData/>
  </xdr:twoCellAnchor>
  <xdr:twoCellAnchor editAs="oneCell">
    <xdr:from>
      <xdr:col>2</xdr:col>
      <xdr:colOff>1122999</xdr:colOff>
      <xdr:row>36</xdr:row>
      <xdr:rowOff>154519</xdr:rowOff>
    </xdr:from>
    <xdr:to>
      <xdr:col>4</xdr:col>
      <xdr:colOff>18663</xdr:colOff>
      <xdr:row>36</xdr:row>
      <xdr:rowOff>790896</xdr:rowOff>
    </xdr:to>
    <xdr:pic macro="[0]!Mostrar_E11">
      <xdr:nvPicPr>
        <xdr:cNvPr id="91" name="Graphic 90" descr="Paperclip">
          <a:extLst>
            <a:ext uri="{FF2B5EF4-FFF2-40B4-BE49-F238E27FC236}">
              <a16:creationId xmlns:a16="http://schemas.microsoft.com/office/drawing/2014/main" xmlns="" id="{00000000-0008-0000-0400-00005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646489" y="17775769"/>
          <a:ext cx="650875" cy="633202"/>
        </a:xfrm>
        <a:prstGeom prst="rect">
          <a:avLst/>
        </a:prstGeom>
      </xdr:spPr>
    </xdr:pic>
    <xdr:clientData/>
  </xdr:twoCellAnchor>
  <xdr:twoCellAnchor>
    <xdr:from>
      <xdr:col>4</xdr:col>
      <xdr:colOff>1493522</xdr:colOff>
      <xdr:row>34</xdr:row>
      <xdr:rowOff>376980</xdr:rowOff>
    </xdr:from>
    <xdr:to>
      <xdr:col>7</xdr:col>
      <xdr:colOff>416774</xdr:colOff>
      <xdr:row>35</xdr:row>
      <xdr:rowOff>174649</xdr:rowOff>
    </xdr:to>
    <xdr:sp macro="" textlink="">
      <xdr:nvSpPr>
        <xdr:cNvPr id="92" name="M_Ejemplo11" hidden="1">
          <a:extLst>
            <a:ext uri="{FF2B5EF4-FFF2-40B4-BE49-F238E27FC236}">
              <a16:creationId xmlns:a16="http://schemas.microsoft.com/office/drawing/2014/main" xmlns="" id="{00000000-0008-0000-0400-00005C000000}"/>
            </a:ext>
          </a:extLst>
        </xdr:cNvPr>
        <xdr:cNvSpPr/>
      </xdr:nvSpPr>
      <xdr:spPr>
        <a:xfrm>
          <a:off x="5810252" y="16498360"/>
          <a:ext cx="5017558" cy="11176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La responsabilidad sobre el bienestar de las personas se manifiesta, entre otras, en las actividades de cuidado, la atención sanitaria, la atención de las necesidades básicas, sociales y de ocio de personas de todas las edades, el fomento de su desarrollo físico o cognitivo, las labores de orientación, enseñanza o formación, o la vigilancia de la salud y seguridad tanto en el trabajo como en otros ámbitos</a:t>
          </a:r>
          <a:endParaRPr lang="es-ES" sz="1100">
            <a:solidFill>
              <a:sysClr val="windowText" lastClr="000000"/>
            </a:solidFill>
          </a:endParaRPr>
        </a:p>
      </xdr:txBody>
    </xdr:sp>
    <xdr:clientData/>
  </xdr:twoCellAnchor>
  <xdr:twoCellAnchor editAs="oneCell">
    <xdr:from>
      <xdr:col>7</xdr:col>
      <xdr:colOff>200875</xdr:colOff>
      <xdr:row>34</xdr:row>
      <xdr:rowOff>220348</xdr:rowOff>
    </xdr:from>
    <xdr:to>
      <xdr:col>7</xdr:col>
      <xdr:colOff>630650</xdr:colOff>
      <xdr:row>34</xdr:row>
      <xdr:rowOff>656143</xdr:rowOff>
    </xdr:to>
    <xdr:pic macro="[0]!Oculatar_E11">
      <xdr:nvPicPr>
        <xdr:cNvPr id="93" name="O_Ejemplo11" descr="Close" hidden="1">
          <a:extLst>
            <a:ext uri="{FF2B5EF4-FFF2-40B4-BE49-F238E27FC236}">
              <a16:creationId xmlns:a16="http://schemas.microsoft.com/office/drawing/2014/main" xmlns="" id="{00000000-0008-0000-0400-00005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611912" y="16341728"/>
          <a:ext cx="426600" cy="446616"/>
        </a:xfrm>
        <a:prstGeom prst="rect">
          <a:avLst/>
        </a:prstGeom>
      </xdr:spPr>
    </xdr:pic>
    <xdr:clientData/>
  </xdr:twoCellAnchor>
  <xdr:twoCellAnchor editAs="oneCell">
    <xdr:from>
      <xdr:col>2</xdr:col>
      <xdr:colOff>1116966</xdr:colOff>
      <xdr:row>38</xdr:row>
      <xdr:rowOff>426511</xdr:rowOff>
    </xdr:from>
    <xdr:to>
      <xdr:col>4</xdr:col>
      <xdr:colOff>17243</xdr:colOff>
      <xdr:row>38</xdr:row>
      <xdr:rowOff>1064221</xdr:rowOff>
    </xdr:to>
    <xdr:pic macro="[0]!Mostrar_E12">
      <xdr:nvPicPr>
        <xdr:cNvPr id="94" name="Graphic 93" descr="Paperclip">
          <a:extLst>
            <a:ext uri="{FF2B5EF4-FFF2-40B4-BE49-F238E27FC236}">
              <a16:creationId xmlns:a16="http://schemas.microsoft.com/office/drawing/2014/main" xmlns="" id="{00000000-0008-0000-0400-00005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648076" y="19836344"/>
          <a:ext cx="647700" cy="633202"/>
        </a:xfrm>
        <a:prstGeom prst="rect">
          <a:avLst/>
        </a:prstGeom>
      </xdr:spPr>
    </xdr:pic>
    <xdr:clientData/>
  </xdr:twoCellAnchor>
  <xdr:twoCellAnchor>
    <xdr:from>
      <xdr:col>4</xdr:col>
      <xdr:colOff>1493522</xdr:colOff>
      <xdr:row>36</xdr:row>
      <xdr:rowOff>944035</xdr:rowOff>
    </xdr:from>
    <xdr:to>
      <xdr:col>7</xdr:col>
      <xdr:colOff>419964</xdr:colOff>
      <xdr:row>38</xdr:row>
      <xdr:rowOff>265435</xdr:rowOff>
    </xdr:to>
    <xdr:sp macro="" textlink="">
      <xdr:nvSpPr>
        <xdr:cNvPr id="95" name="M_Ejemplo12" hidden="1">
          <a:extLst>
            <a:ext uri="{FF2B5EF4-FFF2-40B4-BE49-F238E27FC236}">
              <a16:creationId xmlns:a16="http://schemas.microsoft.com/office/drawing/2014/main" xmlns="" id="{00000000-0008-0000-0400-00005F000000}"/>
            </a:ext>
          </a:extLst>
        </xdr:cNvPr>
        <xdr:cNvSpPr/>
      </xdr:nvSpPr>
      <xdr:spPr>
        <a:xfrm>
          <a:off x="5810252" y="18565285"/>
          <a:ext cx="5020733" cy="11176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Existe responsabilidad económica, entre otros, en los puestos de trabajo que requieren el manejo de dinero (como personal de línea de caja de supermercado, caja bancaria, responsables de compras o dedicado a la contabilidad o la dirección financiera), la gestión de nóminas o la custodia, vigilancia y seguridad de los recursos empresariales</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200875</xdr:colOff>
      <xdr:row>36</xdr:row>
      <xdr:rowOff>787403</xdr:rowOff>
    </xdr:from>
    <xdr:to>
      <xdr:col>7</xdr:col>
      <xdr:colOff>627475</xdr:colOff>
      <xdr:row>36</xdr:row>
      <xdr:rowOff>1230844</xdr:rowOff>
    </xdr:to>
    <xdr:pic macro="[0]!Oculatar_E12">
      <xdr:nvPicPr>
        <xdr:cNvPr id="96" name="O_Ejemplo12" descr="Close" hidden="1">
          <a:extLst>
            <a:ext uri="{FF2B5EF4-FFF2-40B4-BE49-F238E27FC236}">
              <a16:creationId xmlns:a16="http://schemas.microsoft.com/office/drawing/2014/main" xmlns="" id="{00000000-0008-0000-04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11912" y="18408653"/>
          <a:ext cx="429775" cy="440266"/>
        </a:xfrm>
        <a:prstGeom prst="rect">
          <a:avLst/>
        </a:prstGeom>
      </xdr:spPr>
    </xdr:pic>
    <xdr:clientData/>
  </xdr:twoCellAnchor>
  <xdr:twoCellAnchor editAs="oneCell">
    <xdr:from>
      <xdr:col>2</xdr:col>
      <xdr:colOff>1122999</xdr:colOff>
      <xdr:row>40</xdr:row>
      <xdr:rowOff>1141732</xdr:rowOff>
    </xdr:from>
    <xdr:to>
      <xdr:col>4</xdr:col>
      <xdr:colOff>18663</xdr:colOff>
      <xdr:row>40</xdr:row>
      <xdr:rowOff>1779442</xdr:rowOff>
    </xdr:to>
    <xdr:pic macro="[0]!Mostrar_E13">
      <xdr:nvPicPr>
        <xdr:cNvPr id="97" name="Graphic 96" descr="Paperclip">
          <a:extLst>
            <a:ext uri="{FF2B5EF4-FFF2-40B4-BE49-F238E27FC236}">
              <a16:creationId xmlns:a16="http://schemas.microsoft.com/office/drawing/2014/main" xmlns="" id="{00000000-0008-0000-0400-00006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646489" y="22707602"/>
          <a:ext cx="650875" cy="633202"/>
        </a:xfrm>
        <a:prstGeom prst="rect">
          <a:avLst/>
        </a:prstGeom>
      </xdr:spPr>
    </xdr:pic>
    <xdr:clientData/>
  </xdr:twoCellAnchor>
  <xdr:twoCellAnchor>
    <xdr:from>
      <xdr:col>4</xdr:col>
      <xdr:colOff>1591947</xdr:colOff>
      <xdr:row>39</xdr:row>
      <xdr:rowOff>48685</xdr:rowOff>
    </xdr:from>
    <xdr:to>
      <xdr:col>7</xdr:col>
      <xdr:colOff>518389</xdr:colOff>
      <xdr:row>40</xdr:row>
      <xdr:rowOff>999068</xdr:rowOff>
    </xdr:to>
    <xdr:sp macro="" textlink="">
      <xdr:nvSpPr>
        <xdr:cNvPr id="98" name="M_Ejemplo13" hidden="1">
          <a:extLst>
            <a:ext uri="{FF2B5EF4-FFF2-40B4-BE49-F238E27FC236}">
              <a16:creationId xmlns:a16="http://schemas.microsoft.com/office/drawing/2014/main" xmlns="" id="{00000000-0008-0000-0400-000062000000}"/>
            </a:ext>
          </a:extLst>
        </xdr:cNvPr>
        <xdr:cNvSpPr/>
      </xdr:nvSpPr>
      <xdr:spPr>
        <a:xfrm>
          <a:off x="5908677" y="21427018"/>
          <a:ext cx="5020733" cy="11303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Algunos puestos de trabajo en los que existe responsabilidad sobre información confidencial son los relacionados con la atención psicológica o sanitaria, la secretaría, las finanzas, el diseño de productos o procedimientos, el asesoramiento jurídico, la interpretación y traducción, la prevención de riesgos laborales o los recursos humanos</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264375</xdr:colOff>
      <xdr:row>38</xdr:row>
      <xdr:rowOff>1870078</xdr:rowOff>
    </xdr:from>
    <xdr:to>
      <xdr:col>7</xdr:col>
      <xdr:colOff>680239</xdr:colOff>
      <xdr:row>40</xdr:row>
      <xdr:rowOff>151120</xdr:rowOff>
    </xdr:to>
    <xdr:pic macro="[0]!Oculatar_E13">
      <xdr:nvPicPr>
        <xdr:cNvPr id="99" name="O_Ejemplo13" descr="Close" hidden="1">
          <a:extLst>
            <a:ext uri="{FF2B5EF4-FFF2-40B4-BE49-F238E27FC236}">
              <a16:creationId xmlns:a16="http://schemas.microsoft.com/office/drawing/2014/main" xmlns="" id="{00000000-0008-0000-0400-00006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75412" y="21279911"/>
          <a:ext cx="426600" cy="440266"/>
        </a:xfrm>
        <a:prstGeom prst="rect">
          <a:avLst/>
        </a:prstGeom>
      </xdr:spPr>
    </xdr:pic>
    <xdr:clientData/>
  </xdr:twoCellAnchor>
  <xdr:twoCellAnchor editAs="oneCell">
    <xdr:from>
      <xdr:col>2</xdr:col>
      <xdr:colOff>1119824</xdr:colOff>
      <xdr:row>42</xdr:row>
      <xdr:rowOff>594574</xdr:rowOff>
    </xdr:from>
    <xdr:to>
      <xdr:col>4</xdr:col>
      <xdr:colOff>7892</xdr:colOff>
      <xdr:row>42</xdr:row>
      <xdr:rowOff>1218251</xdr:rowOff>
    </xdr:to>
    <xdr:pic macro="[0]!Mostrar_E14">
      <xdr:nvPicPr>
        <xdr:cNvPr id="100" name="Graphic 99" descr="Paperclip">
          <a:extLst>
            <a:ext uri="{FF2B5EF4-FFF2-40B4-BE49-F238E27FC236}">
              <a16:creationId xmlns:a16="http://schemas.microsoft.com/office/drawing/2014/main" xmlns="" id="{00000000-0008-0000-0400-00006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643314" y="25187277"/>
          <a:ext cx="657225" cy="626852"/>
        </a:xfrm>
        <a:prstGeom prst="rect">
          <a:avLst/>
        </a:prstGeom>
      </xdr:spPr>
    </xdr:pic>
    <xdr:clientData/>
  </xdr:twoCellAnchor>
  <xdr:twoCellAnchor>
    <xdr:from>
      <xdr:col>4</xdr:col>
      <xdr:colOff>1575316</xdr:colOff>
      <xdr:row>40</xdr:row>
      <xdr:rowOff>2473719</xdr:rowOff>
    </xdr:from>
    <xdr:to>
      <xdr:col>7</xdr:col>
      <xdr:colOff>501758</xdr:colOff>
      <xdr:row>42</xdr:row>
      <xdr:rowOff>577186</xdr:rowOff>
    </xdr:to>
    <xdr:sp macro="" textlink="">
      <xdr:nvSpPr>
        <xdr:cNvPr id="101" name="M_Ejemplo14" hidden="1">
          <a:extLst>
            <a:ext uri="{FF2B5EF4-FFF2-40B4-BE49-F238E27FC236}">
              <a16:creationId xmlns:a16="http://schemas.microsoft.com/office/drawing/2014/main" xmlns="" id="{00000000-0008-0000-0400-000065000000}"/>
            </a:ext>
          </a:extLst>
        </xdr:cNvPr>
        <xdr:cNvSpPr/>
      </xdr:nvSpPr>
      <xdr:spPr>
        <a:xfrm>
          <a:off x="6486225" y="25404839"/>
          <a:ext cx="5017708" cy="1133324"/>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Son profesiones en las que se manifiesta este factor las relacionadas con la investigación, el diseño y mantenimiento de paisajes, la terapia ocupacional, la orientación laboral, la representación comercial o las ventas, la ayuda a domicilio, la limpieza de edificios y locales, las actividades de ocio y tiempo libre o la educación infantil.</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190503</xdr:colOff>
      <xdr:row>40</xdr:row>
      <xdr:rowOff>2201336</xdr:rowOff>
    </xdr:from>
    <xdr:to>
      <xdr:col>7</xdr:col>
      <xdr:colOff>603112</xdr:colOff>
      <xdr:row>40</xdr:row>
      <xdr:rowOff>2638427</xdr:rowOff>
    </xdr:to>
    <xdr:pic macro="[0]!Oculatar_E14">
      <xdr:nvPicPr>
        <xdr:cNvPr id="102" name="O_Ejemplo14" descr="Close" hidden="1">
          <a:extLst>
            <a:ext uri="{FF2B5EF4-FFF2-40B4-BE49-F238E27FC236}">
              <a16:creationId xmlns:a16="http://schemas.microsoft.com/office/drawing/2014/main" xmlns="" id="{00000000-0008-0000-0400-00006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593920" y="23759586"/>
          <a:ext cx="420250" cy="433916"/>
        </a:xfrm>
        <a:prstGeom prst="rect">
          <a:avLst/>
        </a:prstGeom>
      </xdr:spPr>
    </xdr:pic>
    <xdr:clientData/>
  </xdr:twoCellAnchor>
  <xdr:twoCellAnchor>
    <xdr:from>
      <xdr:col>4</xdr:col>
      <xdr:colOff>1554059</xdr:colOff>
      <xdr:row>42</xdr:row>
      <xdr:rowOff>3131611</xdr:rowOff>
    </xdr:from>
    <xdr:to>
      <xdr:col>7</xdr:col>
      <xdr:colOff>472852</xdr:colOff>
      <xdr:row>45</xdr:row>
      <xdr:rowOff>91913</xdr:rowOff>
    </xdr:to>
    <xdr:sp macro="" textlink="">
      <xdr:nvSpPr>
        <xdr:cNvPr id="104" name="M_Ejemplo15" hidden="1">
          <a:extLst>
            <a:ext uri="{FF2B5EF4-FFF2-40B4-BE49-F238E27FC236}">
              <a16:creationId xmlns:a16="http://schemas.microsoft.com/office/drawing/2014/main" xmlns="" id="{00000000-0008-0000-0400-000068000000}"/>
            </a:ext>
          </a:extLst>
        </xdr:cNvPr>
        <xdr:cNvSpPr/>
      </xdr:nvSpPr>
      <xdr:spPr>
        <a:xfrm>
          <a:off x="5863169" y="27716694"/>
          <a:ext cx="5020733" cy="112712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261411</xdr:colOff>
      <xdr:row>42</xdr:row>
      <xdr:rowOff>2967570</xdr:rowOff>
    </xdr:from>
    <xdr:to>
      <xdr:col>7</xdr:col>
      <xdr:colOff>670903</xdr:colOff>
      <xdr:row>44</xdr:row>
      <xdr:rowOff>74086</xdr:rowOff>
    </xdr:to>
    <xdr:pic macro="[0]!Oculatar_E15">
      <xdr:nvPicPr>
        <xdr:cNvPr id="105" name="O_Ejemplo15" descr="Close" hidden="1">
          <a:extLst>
            <a:ext uri="{FF2B5EF4-FFF2-40B4-BE49-F238E27FC236}">
              <a16:creationId xmlns:a16="http://schemas.microsoft.com/office/drawing/2014/main" xmlns="" id="{00000000-0008-0000-0400-00006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664828" y="27552653"/>
          <a:ext cx="420250" cy="440266"/>
        </a:xfrm>
        <a:prstGeom prst="rect">
          <a:avLst/>
        </a:prstGeom>
      </xdr:spPr>
    </xdr:pic>
    <xdr:clientData/>
  </xdr:twoCellAnchor>
  <xdr:twoCellAnchor editAs="oneCell">
    <xdr:from>
      <xdr:col>2</xdr:col>
      <xdr:colOff>1121411</xdr:colOff>
      <xdr:row>48</xdr:row>
      <xdr:rowOff>1046694</xdr:rowOff>
    </xdr:from>
    <xdr:to>
      <xdr:col>4</xdr:col>
      <xdr:colOff>6223</xdr:colOff>
      <xdr:row>48</xdr:row>
      <xdr:rowOff>1681191</xdr:rowOff>
    </xdr:to>
    <xdr:pic macro="[0]!Mostrar_E16">
      <xdr:nvPicPr>
        <xdr:cNvPr id="106" name="Graphic 105" descr="Paperclip">
          <a:extLst>
            <a:ext uri="{FF2B5EF4-FFF2-40B4-BE49-F238E27FC236}">
              <a16:creationId xmlns:a16="http://schemas.microsoft.com/office/drawing/2014/main" xmlns="" id="{00000000-0008-0000-04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44901" y="31145694"/>
          <a:ext cx="654050" cy="626852"/>
        </a:xfrm>
        <a:prstGeom prst="rect">
          <a:avLst/>
        </a:prstGeom>
      </xdr:spPr>
    </xdr:pic>
    <xdr:clientData/>
  </xdr:twoCellAnchor>
  <xdr:twoCellAnchor>
    <xdr:from>
      <xdr:col>4</xdr:col>
      <xdr:colOff>1490347</xdr:colOff>
      <xdr:row>46</xdr:row>
      <xdr:rowOff>933451</xdr:rowOff>
    </xdr:from>
    <xdr:to>
      <xdr:col>7</xdr:col>
      <xdr:colOff>419979</xdr:colOff>
      <xdr:row>48</xdr:row>
      <xdr:rowOff>1114424</xdr:rowOff>
    </xdr:to>
    <xdr:sp macro="" textlink="">
      <xdr:nvSpPr>
        <xdr:cNvPr id="107" name="M_Ejemplo16" hidden="1">
          <a:extLst>
            <a:ext uri="{FF2B5EF4-FFF2-40B4-BE49-F238E27FC236}">
              <a16:creationId xmlns:a16="http://schemas.microsoft.com/office/drawing/2014/main" xmlns="" id="{00000000-0008-0000-0400-00006B000000}"/>
            </a:ext>
          </a:extLst>
        </xdr:cNvPr>
        <xdr:cNvSpPr/>
      </xdr:nvSpPr>
      <xdr:spPr>
        <a:xfrm>
          <a:off x="5918202" y="31127701"/>
          <a:ext cx="5050366" cy="1339848"/>
        </a:xfrm>
        <a:prstGeom prst="borderCallout1">
          <a:avLst>
            <a:gd name="adj1" fmla="val 51044"/>
            <a:gd name="adj2" fmla="val -132"/>
            <a:gd name="adj3" fmla="val 122075"/>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Este subfactor se manifiesta en aquellas profesiones que implican la utilización de todo tipo de materiales y herramientas de trabajo, sean manuales o motorizadas, instrumentos de medición, instrumentos técnicos, vehículos, equipos informáticos o electrónicos, equipos para diagnóstico o de apoyo a la movilidad reducida, entre otros; como la investigación, la ingeniería, el control y uso de robots colaborativos, el análisis clínico o radiológico, el manejo de cajas registradoras, la informática, etc. </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232625</xdr:colOff>
      <xdr:row>46</xdr:row>
      <xdr:rowOff>787403</xdr:rowOff>
    </xdr:from>
    <xdr:to>
      <xdr:col>7</xdr:col>
      <xdr:colOff>642117</xdr:colOff>
      <xdr:row>48</xdr:row>
      <xdr:rowOff>39312</xdr:rowOff>
    </xdr:to>
    <xdr:pic macro="[0]!Oculatar_E16">
      <xdr:nvPicPr>
        <xdr:cNvPr id="108" name="O_Ejemplo16" descr="Close" hidden="1">
          <a:extLst>
            <a:ext uri="{FF2B5EF4-FFF2-40B4-BE49-F238E27FC236}">
              <a16:creationId xmlns:a16="http://schemas.microsoft.com/office/drawing/2014/main" xmlns="" id="{00000000-0008-0000-0400-00006C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43662" y="29711653"/>
          <a:ext cx="420250" cy="440266"/>
        </a:xfrm>
        <a:prstGeom prst="rect">
          <a:avLst/>
        </a:prstGeom>
      </xdr:spPr>
    </xdr:pic>
    <xdr:clientData/>
  </xdr:twoCellAnchor>
  <xdr:twoCellAnchor editAs="oneCell">
    <xdr:from>
      <xdr:col>2</xdr:col>
      <xdr:colOff>1121411</xdr:colOff>
      <xdr:row>50</xdr:row>
      <xdr:rowOff>673103</xdr:rowOff>
    </xdr:from>
    <xdr:to>
      <xdr:col>4</xdr:col>
      <xdr:colOff>6223</xdr:colOff>
      <xdr:row>50</xdr:row>
      <xdr:rowOff>1303130</xdr:rowOff>
    </xdr:to>
    <xdr:pic macro="[0]!Mostrar_E17">
      <xdr:nvPicPr>
        <xdr:cNvPr id="109" name="Graphic 108" descr="Paperclip">
          <a:extLst>
            <a:ext uri="{FF2B5EF4-FFF2-40B4-BE49-F238E27FC236}">
              <a16:creationId xmlns:a16="http://schemas.microsoft.com/office/drawing/2014/main" xmlns="" id="{00000000-0008-0000-0400-00006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644901" y="33513186"/>
          <a:ext cx="654050" cy="633202"/>
        </a:xfrm>
        <a:prstGeom prst="rect">
          <a:avLst/>
        </a:prstGeom>
      </xdr:spPr>
    </xdr:pic>
    <xdr:clientData/>
  </xdr:twoCellAnchor>
  <xdr:twoCellAnchor>
    <xdr:from>
      <xdr:col>4</xdr:col>
      <xdr:colOff>1490347</xdr:colOff>
      <xdr:row>48</xdr:row>
      <xdr:rowOff>2139952</xdr:rowOff>
    </xdr:from>
    <xdr:to>
      <xdr:col>7</xdr:col>
      <xdr:colOff>419979</xdr:colOff>
      <xdr:row>50</xdr:row>
      <xdr:rowOff>522819</xdr:rowOff>
    </xdr:to>
    <xdr:sp macro="" textlink="">
      <xdr:nvSpPr>
        <xdr:cNvPr id="110" name="M_Ejemplo17" hidden="1">
          <a:extLst>
            <a:ext uri="{FF2B5EF4-FFF2-40B4-BE49-F238E27FC236}">
              <a16:creationId xmlns:a16="http://schemas.microsoft.com/office/drawing/2014/main" xmlns="" id="{00000000-0008-0000-0400-00006E000000}"/>
            </a:ext>
          </a:extLst>
        </xdr:cNvPr>
        <xdr:cNvSpPr/>
      </xdr:nvSpPr>
      <xdr:spPr>
        <a:xfrm>
          <a:off x="5807077" y="32238952"/>
          <a:ext cx="5023908" cy="11239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Las competencias digitales se manifiestan tanto en la utilización de programas informáticos de uso general (correo electrónico, procesamiento de textos o bases de datos, etc.) como programas específicos relacionados con las funciones del puesto de trabajo (diseño gráfico, gestión empresarial, programación, dibujo o modelado, edición de fotografía, audio o vídeo, desarrollo web, etc.)</a:t>
          </a:r>
          <a:endParaRPr lang="es-ES" sz="1100">
            <a:solidFill>
              <a:sysClr val="windowText" lastClr="000000"/>
            </a:solidFill>
          </a:endParaRPr>
        </a:p>
      </xdr:txBody>
    </xdr:sp>
    <xdr:clientData/>
  </xdr:twoCellAnchor>
  <xdr:twoCellAnchor editAs="oneCell">
    <xdr:from>
      <xdr:col>7</xdr:col>
      <xdr:colOff>197700</xdr:colOff>
      <xdr:row>48</xdr:row>
      <xdr:rowOff>1986495</xdr:rowOff>
    </xdr:from>
    <xdr:to>
      <xdr:col>7</xdr:col>
      <xdr:colOff>610446</xdr:colOff>
      <xdr:row>48</xdr:row>
      <xdr:rowOff>2412798</xdr:rowOff>
    </xdr:to>
    <xdr:pic macro="[0]!Oculatar_E17">
      <xdr:nvPicPr>
        <xdr:cNvPr id="111" name="O_Ejemplo17" descr="Close" hidden="1">
          <a:extLst>
            <a:ext uri="{FF2B5EF4-FFF2-40B4-BE49-F238E27FC236}">
              <a16:creationId xmlns:a16="http://schemas.microsoft.com/office/drawing/2014/main" xmlns="" id="{00000000-0008-0000-0400-00006F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608737" y="32085495"/>
          <a:ext cx="420250" cy="433916"/>
        </a:xfrm>
        <a:prstGeom prst="rect">
          <a:avLst/>
        </a:prstGeom>
      </xdr:spPr>
    </xdr:pic>
    <xdr:clientData/>
  </xdr:twoCellAnchor>
  <xdr:twoCellAnchor editAs="oneCell">
    <xdr:from>
      <xdr:col>2</xdr:col>
      <xdr:colOff>1116966</xdr:colOff>
      <xdr:row>52</xdr:row>
      <xdr:rowOff>849845</xdr:rowOff>
    </xdr:from>
    <xdr:to>
      <xdr:col>4</xdr:col>
      <xdr:colOff>17243</xdr:colOff>
      <xdr:row>52</xdr:row>
      <xdr:rowOff>1486222</xdr:rowOff>
    </xdr:to>
    <xdr:pic macro="[0]!Mostrar_E18">
      <xdr:nvPicPr>
        <xdr:cNvPr id="112" name="Graphic 111" descr="Paperclip">
          <a:extLst>
            <a:ext uri="{FF2B5EF4-FFF2-40B4-BE49-F238E27FC236}">
              <a16:creationId xmlns:a16="http://schemas.microsoft.com/office/drawing/2014/main" xmlns="" id="{00000000-0008-0000-0400-00007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648076" y="36293428"/>
          <a:ext cx="647700" cy="636377"/>
        </a:xfrm>
        <a:prstGeom prst="rect">
          <a:avLst/>
        </a:prstGeom>
      </xdr:spPr>
    </xdr:pic>
    <xdr:clientData/>
  </xdr:twoCellAnchor>
  <xdr:twoCellAnchor>
    <xdr:from>
      <xdr:col>4</xdr:col>
      <xdr:colOff>1532680</xdr:colOff>
      <xdr:row>50</xdr:row>
      <xdr:rowOff>2177841</xdr:rowOff>
    </xdr:from>
    <xdr:to>
      <xdr:col>7</xdr:col>
      <xdr:colOff>457819</xdr:colOff>
      <xdr:row>52</xdr:row>
      <xdr:rowOff>698291</xdr:rowOff>
    </xdr:to>
    <xdr:sp macro="" textlink="">
      <xdr:nvSpPr>
        <xdr:cNvPr id="113" name="M_Ejemplo18" hidden="1">
          <a:extLst>
            <a:ext uri="{FF2B5EF4-FFF2-40B4-BE49-F238E27FC236}">
              <a16:creationId xmlns:a16="http://schemas.microsoft.com/office/drawing/2014/main" xmlns="" id="{00000000-0008-0000-0400-000071000000}"/>
            </a:ext>
          </a:extLst>
        </xdr:cNvPr>
        <xdr:cNvSpPr/>
      </xdr:nvSpPr>
      <xdr:spPr>
        <a:xfrm>
          <a:off x="5849410" y="35025544"/>
          <a:ext cx="5027083" cy="11239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Se requieren conocimientos específicos para la gestión de la diversidad en puestos de trabajo relacionados con la educación infantil o especial, la atención a la tercera edad, las actividades de ocio y tiempo libre, determinados puestos de trabajo con atención al público (como hostelería y turismo), el trabajo y la educación social, los recursos humanos, etc. </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236858</xdr:colOff>
      <xdr:row>50</xdr:row>
      <xdr:rowOff>2032004</xdr:rowOff>
    </xdr:from>
    <xdr:to>
      <xdr:col>7</xdr:col>
      <xdr:colOff>652584</xdr:colOff>
      <xdr:row>51</xdr:row>
      <xdr:rowOff>39160</xdr:rowOff>
    </xdr:to>
    <xdr:pic macro="[0]!Oculatar_E18">
      <xdr:nvPicPr>
        <xdr:cNvPr id="114" name="O_Ejemplo18" descr="Close" hidden="1">
          <a:extLst>
            <a:ext uri="{FF2B5EF4-FFF2-40B4-BE49-F238E27FC236}">
              <a16:creationId xmlns:a16="http://schemas.microsoft.com/office/drawing/2014/main" xmlns="" id="{00000000-0008-0000-0400-00007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647895" y="34872087"/>
          <a:ext cx="423425" cy="430741"/>
        </a:xfrm>
        <a:prstGeom prst="rect">
          <a:avLst/>
        </a:prstGeom>
      </xdr:spPr>
    </xdr:pic>
    <xdr:clientData/>
  </xdr:twoCellAnchor>
  <xdr:twoCellAnchor editAs="oneCell">
    <xdr:from>
      <xdr:col>2</xdr:col>
      <xdr:colOff>1118554</xdr:colOff>
      <xdr:row>53</xdr:row>
      <xdr:rowOff>55883</xdr:rowOff>
    </xdr:from>
    <xdr:to>
      <xdr:col>4</xdr:col>
      <xdr:colOff>7924</xdr:colOff>
      <xdr:row>54</xdr:row>
      <xdr:rowOff>523199</xdr:rowOff>
    </xdr:to>
    <xdr:pic macro="[0]!Mostrar_E19">
      <xdr:nvPicPr>
        <xdr:cNvPr id="115" name="Graphic 114" descr="Paperclip">
          <a:extLst>
            <a:ext uri="{FF2B5EF4-FFF2-40B4-BE49-F238E27FC236}">
              <a16:creationId xmlns:a16="http://schemas.microsoft.com/office/drawing/2014/main" xmlns="" id="{00000000-0008-0000-0400-00007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649664" y="38544503"/>
          <a:ext cx="644525" cy="642727"/>
        </a:xfrm>
        <a:prstGeom prst="rect">
          <a:avLst/>
        </a:prstGeom>
      </xdr:spPr>
    </xdr:pic>
    <xdr:clientData/>
  </xdr:twoCellAnchor>
  <xdr:twoCellAnchor editAs="oneCell">
    <xdr:from>
      <xdr:col>2</xdr:col>
      <xdr:colOff>1118554</xdr:colOff>
      <xdr:row>56</xdr:row>
      <xdr:rowOff>621244</xdr:rowOff>
    </xdr:from>
    <xdr:to>
      <xdr:col>4</xdr:col>
      <xdr:colOff>7924</xdr:colOff>
      <xdr:row>56</xdr:row>
      <xdr:rowOff>1267146</xdr:rowOff>
    </xdr:to>
    <xdr:pic macro="[0]!Mostrar_E20">
      <xdr:nvPicPr>
        <xdr:cNvPr id="118" name="Graphic 117" descr="Paperclip">
          <a:extLst>
            <a:ext uri="{FF2B5EF4-FFF2-40B4-BE49-F238E27FC236}">
              <a16:creationId xmlns:a16="http://schemas.microsoft.com/office/drawing/2014/main" xmlns="" id="{00000000-0008-0000-0400-00007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649664" y="40647411"/>
          <a:ext cx="644525" cy="642727"/>
        </a:xfrm>
        <a:prstGeom prst="rect">
          <a:avLst/>
        </a:prstGeom>
      </xdr:spPr>
    </xdr:pic>
    <xdr:clientData/>
  </xdr:twoCellAnchor>
  <xdr:twoCellAnchor>
    <xdr:from>
      <xdr:col>4</xdr:col>
      <xdr:colOff>1526541</xdr:colOff>
      <xdr:row>54</xdr:row>
      <xdr:rowOff>724960</xdr:rowOff>
    </xdr:from>
    <xdr:to>
      <xdr:col>7</xdr:col>
      <xdr:colOff>458050</xdr:colOff>
      <xdr:row>56</xdr:row>
      <xdr:rowOff>486835</xdr:rowOff>
    </xdr:to>
    <xdr:sp macro="" textlink="">
      <xdr:nvSpPr>
        <xdr:cNvPr id="119" name="M_Ejemplo20" hidden="1">
          <a:extLst>
            <a:ext uri="{FF2B5EF4-FFF2-40B4-BE49-F238E27FC236}">
              <a16:creationId xmlns:a16="http://schemas.microsoft.com/office/drawing/2014/main" xmlns="" id="{00000000-0008-0000-0400-000077000000}"/>
            </a:ext>
          </a:extLst>
        </xdr:cNvPr>
        <xdr:cNvSpPr/>
      </xdr:nvSpPr>
      <xdr:spPr>
        <a:xfrm>
          <a:off x="5835651" y="39385877"/>
          <a:ext cx="5033433" cy="112712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Algunos ejemplos de formación no reglada pueden ser los cursos en materia de burótica, manipulación de alimentos, socorrismo, conducción de carretillas elevadoras, animación sociocultural y tiempo libre o adiestramiento animal</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229449</xdr:colOff>
      <xdr:row>54</xdr:row>
      <xdr:rowOff>571503</xdr:rowOff>
    </xdr:from>
    <xdr:to>
      <xdr:col>7</xdr:col>
      <xdr:colOff>642195</xdr:colOff>
      <xdr:row>54</xdr:row>
      <xdr:rowOff>999069</xdr:rowOff>
    </xdr:to>
    <xdr:pic macro="[0]!Oculatar_E20">
      <xdr:nvPicPr>
        <xdr:cNvPr id="120" name="O_Ejemplo20" descr="Close" hidden="1">
          <a:extLst>
            <a:ext uri="{FF2B5EF4-FFF2-40B4-BE49-F238E27FC236}">
              <a16:creationId xmlns:a16="http://schemas.microsoft.com/office/drawing/2014/main" xmlns="" id="{00000000-0008-0000-0400-00007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640486" y="39232420"/>
          <a:ext cx="417075" cy="430741"/>
        </a:xfrm>
        <a:prstGeom prst="rect">
          <a:avLst/>
        </a:prstGeom>
      </xdr:spPr>
    </xdr:pic>
    <xdr:clientData/>
  </xdr:twoCellAnchor>
  <xdr:twoCellAnchor editAs="oneCell">
    <xdr:from>
      <xdr:col>2</xdr:col>
      <xdr:colOff>1118554</xdr:colOff>
      <xdr:row>58</xdr:row>
      <xdr:rowOff>275170</xdr:rowOff>
    </xdr:from>
    <xdr:to>
      <xdr:col>4</xdr:col>
      <xdr:colOff>7924</xdr:colOff>
      <xdr:row>58</xdr:row>
      <xdr:rowOff>914722</xdr:rowOff>
    </xdr:to>
    <xdr:pic macro="[0]!Mostrar_E21">
      <xdr:nvPicPr>
        <xdr:cNvPr id="121" name="Graphic 120" descr="Paperclip">
          <a:extLst>
            <a:ext uri="{FF2B5EF4-FFF2-40B4-BE49-F238E27FC236}">
              <a16:creationId xmlns:a16="http://schemas.microsoft.com/office/drawing/2014/main" xmlns="" id="{00000000-0008-0000-0400-00007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649664" y="42291003"/>
          <a:ext cx="644525" cy="639552"/>
        </a:xfrm>
        <a:prstGeom prst="rect">
          <a:avLst/>
        </a:prstGeom>
      </xdr:spPr>
    </xdr:pic>
    <xdr:clientData/>
  </xdr:twoCellAnchor>
  <xdr:twoCellAnchor>
    <xdr:from>
      <xdr:col>4</xdr:col>
      <xdr:colOff>1532679</xdr:colOff>
      <xdr:row>56</xdr:row>
      <xdr:rowOff>1000127</xdr:rowOff>
    </xdr:from>
    <xdr:to>
      <xdr:col>7</xdr:col>
      <xdr:colOff>471809</xdr:colOff>
      <xdr:row>58</xdr:row>
      <xdr:rowOff>126771</xdr:rowOff>
    </xdr:to>
    <xdr:sp macro="" textlink="">
      <xdr:nvSpPr>
        <xdr:cNvPr id="122" name="M_Ejemplo21" hidden="1">
          <a:extLst>
            <a:ext uri="{FF2B5EF4-FFF2-40B4-BE49-F238E27FC236}">
              <a16:creationId xmlns:a16="http://schemas.microsoft.com/office/drawing/2014/main" xmlns="" id="{00000000-0008-0000-0400-00007A000000}"/>
            </a:ext>
          </a:extLst>
        </xdr:cNvPr>
        <xdr:cNvSpPr/>
      </xdr:nvSpPr>
      <xdr:spPr>
        <a:xfrm>
          <a:off x="5849409" y="41026294"/>
          <a:ext cx="5033433" cy="11239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250827</xdr:colOff>
      <xdr:row>56</xdr:row>
      <xdr:rowOff>839050</xdr:rowOff>
    </xdr:from>
    <xdr:to>
      <xdr:col>7</xdr:col>
      <xdr:colOff>652736</xdr:colOff>
      <xdr:row>56</xdr:row>
      <xdr:rowOff>1266616</xdr:rowOff>
    </xdr:to>
    <xdr:pic macro="[0]!Oculatar_E21">
      <xdr:nvPicPr>
        <xdr:cNvPr id="123" name="O_Ejemplo21" descr="Close" hidden="1">
          <a:extLst>
            <a:ext uri="{FF2B5EF4-FFF2-40B4-BE49-F238E27FC236}">
              <a16:creationId xmlns:a16="http://schemas.microsoft.com/office/drawing/2014/main" xmlns="" id="{00000000-0008-0000-0400-00007B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654244" y="40872837"/>
          <a:ext cx="417075" cy="427566"/>
        </a:xfrm>
        <a:prstGeom prst="rect">
          <a:avLst/>
        </a:prstGeom>
      </xdr:spPr>
    </xdr:pic>
    <xdr:clientData/>
  </xdr:twoCellAnchor>
  <xdr:twoCellAnchor editAs="oneCell">
    <xdr:from>
      <xdr:col>2</xdr:col>
      <xdr:colOff>1118554</xdr:colOff>
      <xdr:row>60</xdr:row>
      <xdr:rowOff>740836</xdr:rowOff>
    </xdr:from>
    <xdr:to>
      <xdr:col>4</xdr:col>
      <xdr:colOff>7924</xdr:colOff>
      <xdr:row>60</xdr:row>
      <xdr:rowOff>1388093</xdr:rowOff>
    </xdr:to>
    <xdr:pic macro="[0]!Mostrar_E22">
      <xdr:nvPicPr>
        <xdr:cNvPr id="124" name="Graphic 123" descr="Paperclip">
          <a:extLst>
            <a:ext uri="{FF2B5EF4-FFF2-40B4-BE49-F238E27FC236}">
              <a16:creationId xmlns:a16="http://schemas.microsoft.com/office/drawing/2014/main" xmlns="" id="{00000000-0008-0000-0400-00007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649664" y="44196003"/>
          <a:ext cx="644525" cy="642727"/>
        </a:xfrm>
        <a:prstGeom prst="rect">
          <a:avLst/>
        </a:prstGeom>
      </xdr:spPr>
    </xdr:pic>
    <xdr:clientData/>
  </xdr:twoCellAnchor>
  <xdr:twoCellAnchor>
    <xdr:from>
      <xdr:col>4</xdr:col>
      <xdr:colOff>1550882</xdr:colOff>
      <xdr:row>58</xdr:row>
      <xdr:rowOff>912286</xdr:rowOff>
    </xdr:from>
    <xdr:to>
      <xdr:col>7</xdr:col>
      <xdr:colOff>485552</xdr:colOff>
      <xdr:row>60</xdr:row>
      <xdr:rowOff>592490</xdr:rowOff>
    </xdr:to>
    <xdr:sp macro="" textlink="">
      <xdr:nvSpPr>
        <xdr:cNvPr id="125" name="M_Ejemplo22" hidden="1">
          <a:extLst>
            <a:ext uri="{FF2B5EF4-FFF2-40B4-BE49-F238E27FC236}">
              <a16:creationId xmlns:a16="http://schemas.microsoft.com/office/drawing/2014/main" xmlns="" id="{00000000-0008-0000-0400-00007D000000}"/>
            </a:ext>
          </a:extLst>
        </xdr:cNvPr>
        <xdr:cNvSpPr/>
      </xdr:nvSpPr>
      <xdr:spPr>
        <a:xfrm>
          <a:off x="5859992" y="42928119"/>
          <a:ext cx="5036608" cy="112712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Son ámbitos en los que se requiere la renovación de los conocimientos necesarios para el desempeño del puesto de trabajo, entre otros, los sectores sanitarios, incluyendo la veterinaria; tecnológicos, los relativos a la enseñanza o las profesiones relacionadas con el derecho, la investigación, la moda o la gestión de eventos</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256965</xdr:colOff>
      <xdr:row>58</xdr:row>
      <xdr:rowOff>765179</xdr:rowOff>
    </xdr:from>
    <xdr:to>
      <xdr:col>7</xdr:col>
      <xdr:colOff>659940</xdr:colOff>
      <xdr:row>58</xdr:row>
      <xdr:rowOff>1192745</xdr:rowOff>
    </xdr:to>
    <xdr:pic macro="[0]!Oculatar_E22">
      <xdr:nvPicPr>
        <xdr:cNvPr id="126" name="O_Ejemplo22" descr="Close" hidden="1">
          <a:extLst>
            <a:ext uri="{FF2B5EF4-FFF2-40B4-BE49-F238E27FC236}">
              <a16:creationId xmlns:a16="http://schemas.microsoft.com/office/drawing/2014/main" xmlns="" id="{00000000-0008-0000-0400-00007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668002" y="42781012"/>
          <a:ext cx="413900" cy="424391"/>
        </a:xfrm>
        <a:prstGeom prst="rect">
          <a:avLst/>
        </a:prstGeom>
      </xdr:spPr>
    </xdr:pic>
    <xdr:clientData/>
  </xdr:twoCellAnchor>
  <xdr:twoCellAnchor editAs="oneCell">
    <xdr:from>
      <xdr:col>2</xdr:col>
      <xdr:colOff>1120141</xdr:colOff>
      <xdr:row>62</xdr:row>
      <xdr:rowOff>306920</xdr:rowOff>
    </xdr:from>
    <xdr:to>
      <xdr:col>4</xdr:col>
      <xdr:colOff>6256</xdr:colOff>
      <xdr:row>62</xdr:row>
      <xdr:rowOff>949647</xdr:rowOff>
    </xdr:to>
    <xdr:pic macro="[0]!Mostrar_E23">
      <xdr:nvPicPr>
        <xdr:cNvPr id="127" name="Graphic 126" descr="Paperclip">
          <a:extLst>
            <a:ext uri="{FF2B5EF4-FFF2-40B4-BE49-F238E27FC236}">
              <a16:creationId xmlns:a16="http://schemas.microsoft.com/office/drawing/2014/main" xmlns="" id="{00000000-0008-0000-0400-00007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651251" y="46577253"/>
          <a:ext cx="641350" cy="642727"/>
        </a:xfrm>
        <a:prstGeom prst="rect">
          <a:avLst/>
        </a:prstGeom>
      </xdr:spPr>
    </xdr:pic>
    <xdr:clientData/>
  </xdr:twoCellAnchor>
  <xdr:twoCellAnchor>
    <xdr:from>
      <xdr:col>4</xdr:col>
      <xdr:colOff>1526541</xdr:colOff>
      <xdr:row>60</xdr:row>
      <xdr:rowOff>1854202</xdr:rowOff>
    </xdr:from>
    <xdr:to>
      <xdr:col>7</xdr:col>
      <xdr:colOff>458050</xdr:colOff>
      <xdr:row>62</xdr:row>
      <xdr:rowOff>344809</xdr:rowOff>
    </xdr:to>
    <xdr:sp macro="" textlink="">
      <xdr:nvSpPr>
        <xdr:cNvPr id="128" name="M_Ejemplo23" hidden="1">
          <a:extLst>
            <a:ext uri="{FF2B5EF4-FFF2-40B4-BE49-F238E27FC236}">
              <a16:creationId xmlns:a16="http://schemas.microsoft.com/office/drawing/2014/main" xmlns="" id="{00000000-0008-0000-0400-000080000000}"/>
            </a:ext>
          </a:extLst>
        </xdr:cNvPr>
        <xdr:cNvSpPr/>
      </xdr:nvSpPr>
      <xdr:spPr>
        <a:xfrm>
          <a:off x="5946776" y="46494702"/>
          <a:ext cx="5059891" cy="1308098"/>
        </a:xfrm>
        <a:prstGeom prst="borderCallout1">
          <a:avLst>
            <a:gd name="adj1" fmla="val 51044"/>
            <a:gd name="adj2" fmla="val -132"/>
            <a:gd name="adj3" fmla="val 126527"/>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Requieren destreza puestos de trabajo relacionados con la fisioterapia, la música, el baile, el diseño de joyería o el deporte, la veterinaria, así como algunas profesiones tradicionales (encaje y bordado, costura, reparación de calzado, carpintería, panadería, herrería, trabajo del cristal), manufactura no automatizada en el ámbito industrial (elaborados del mar, conserva, textil), o recogida de frutos, frutas y verduras, entre otros</a:t>
          </a:r>
          <a:endParaRPr lang="es-ES" sz="1100">
            <a:solidFill>
              <a:sysClr val="windowText" lastClr="000000"/>
            </a:solidFill>
            <a:effectLst/>
            <a:latin typeface="+mn-lt"/>
            <a:ea typeface="+mn-ea"/>
            <a:cs typeface="+mn-cs"/>
          </a:endParaRPr>
        </a:p>
      </xdr:txBody>
    </xdr:sp>
    <xdr:clientData/>
  </xdr:twoCellAnchor>
  <xdr:twoCellAnchor editAs="oneCell">
    <xdr:from>
      <xdr:col>7</xdr:col>
      <xdr:colOff>235799</xdr:colOff>
      <xdr:row>60</xdr:row>
      <xdr:rowOff>1710270</xdr:rowOff>
    </xdr:from>
    <xdr:to>
      <xdr:col>7</xdr:col>
      <xdr:colOff>642174</xdr:colOff>
      <xdr:row>60</xdr:row>
      <xdr:rowOff>2142377</xdr:rowOff>
    </xdr:to>
    <xdr:pic macro="[0]!Oculatar_E23">
      <xdr:nvPicPr>
        <xdr:cNvPr id="129" name="O_Ejemplo23" descr="Close" hidden="1">
          <a:extLst>
            <a:ext uri="{FF2B5EF4-FFF2-40B4-BE49-F238E27FC236}">
              <a16:creationId xmlns:a16="http://schemas.microsoft.com/office/drawing/2014/main" xmlns="" id="{00000000-0008-0000-0400-000081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646836" y="45165437"/>
          <a:ext cx="410725" cy="424391"/>
        </a:xfrm>
        <a:prstGeom prst="rect">
          <a:avLst/>
        </a:prstGeom>
      </xdr:spPr>
    </xdr:pic>
    <xdr:clientData/>
  </xdr:twoCellAnchor>
  <xdr:twoCellAnchor editAs="oneCell">
    <xdr:from>
      <xdr:col>2</xdr:col>
      <xdr:colOff>1120141</xdr:colOff>
      <xdr:row>64</xdr:row>
      <xdr:rowOff>137375</xdr:rowOff>
    </xdr:from>
    <xdr:to>
      <xdr:col>4</xdr:col>
      <xdr:colOff>6256</xdr:colOff>
      <xdr:row>64</xdr:row>
      <xdr:rowOff>783277</xdr:rowOff>
    </xdr:to>
    <xdr:pic macro="[0]!Mostrar_E24">
      <xdr:nvPicPr>
        <xdr:cNvPr id="130" name="Graphic 129" descr="Paperclip">
          <a:extLst>
            <a:ext uri="{FF2B5EF4-FFF2-40B4-BE49-F238E27FC236}">
              <a16:creationId xmlns:a16="http://schemas.microsoft.com/office/drawing/2014/main" xmlns="" id="{00000000-0008-0000-0400-000082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651251" y="47875828"/>
          <a:ext cx="641350" cy="642727"/>
        </a:xfrm>
        <a:prstGeom prst="rect">
          <a:avLst/>
        </a:prstGeom>
      </xdr:spPr>
    </xdr:pic>
    <xdr:clientData/>
  </xdr:twoCellAnchor>
  <xdr:twoCellAnchor>
    <xdr:from>
      <xdr:col>4</xdr:col>
      <xdr:colOff>1522096</xdr:colOff>
      <xdr:row>62</xdr:row>
      <xdr:rowOff>343961</xdr:rowOff>
    </xdr:from>
    <xdr:to>
      <xdr:col>7</xdr:col>
      <xdr:colOff>461226</xdr:colOff>
      <xdr:row>64</xdr:row>
      <xdr:rowOff>1061</xdr:rowOff>
    </xdr:to>
    <xdr:sp macro="" textlink="">
      <xdr:nvSpPr>
        <xdr:cNvPr id="131" name="M_Ejemplo24" hidden="1">
          <a:extLst>
            <a:ext uri="{FF2B5EF4-FFF2-40B4-BE49-F238E27FC236}">
              <a16:creationId xmlns:a16="http://schemas.microsoft.com/office/drawing/2014/main" xmlns="" id="{00000000-0008-0000-0400-000083000000}"/>
            </a:ext>
          </a:extLst>
        </xdr:cNvPr>
        <xdr:cNvSpPr/>
      </xdr:nvSpPr>
      <xdr:spPr>
        <a:xfrm>
          <a:off x="5838826" y="46614294"/>
          <a:ext cx="5033433" cy="111760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Realizan trabajos minuciosos, por ejemplo, las personas dedicadas a la confección, el envasado hortofrutícola, el control de calidad, la auditoría de cuentas, la vigilancia de paneles en sectores industriales, la mecánica, el ensamblaje de componentes electrónicos, la cirugía o la farmacia.</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232624</xdr:colOff>
      <xdr:row>62</xdr:row>
      <xdr:rowOff>193679</xdr:rowOff>
    </xdr:from>
    <xdr:to>
      <xdr:col>7</xdr:col>
      <xdr:colOff>638859</xdr:colOff>
      <xdr:row>62</xdr:row>
      <xdr:rowOff>618070</xdr:rowOff>
    </xdr:to>
    <xdr:pic macro="[0]!Oculatar_E24">
      <xdr:nvPicPr>
        <xdr:cNvPr id="132" name="O_Ejemplo24" descr="Close" hidden="1">
          <a:extLst>
            <a:ext uri="{FF2B5EF4-FFF2-40B4-BE49-F238E27FC236}">
              <a16:creationId xmlns:a16="http://schemas.microsoft.com/office/drawing/2014/main" xmlns="" id="{00000000-0008-0000-0400-000084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643661" y="46464012"/>
          <a:ext cx="417075" cy="427566"/>
        </a:xfrm>
        <a:prstGeom prst="rect">
          <a:avLst/>
        </a:prstGeom>
      </xdr:spPr>
    </xdr:pic>
    <xdr:clientData/>
  </xdr:twoCellAnchor>
  <xdr:twoCellAnchor editAs="oneCell">
    <xdr:from>
      <xdr:col>2</xdr:col>
      <xdr:colOff>1118554</xdr:colOff>
      <xdr:row>66</xdr:row>
      <xdr:rowOff>158753</xdr:rowOff>
    </xdr:from>
    <xdr:to>
      <xdr:col>4</xdr:col>
      <xdr:colOff>7924</xdr:colOff>
      <xdr:row>66</xdr:row>
      <xdr:rowOff>798305</xdr:rowOff>
    </xdr:to>
    <xdr:pic macro="[0]!Mostrar_E25">
      <xdr:nvPicPr>
        <xdr:cNvPr id="133" name="Graphic 132" descr="Paperclip">
          <a:extLst>
            <a:ext uri="{FF2B5EF4-FFF2-40B4-BE49-F238E27FC236}">
              <a16:creationId xmlns:a16="http://schemas.microsoft.com/office/drawing/2014/main" xmlns="" id="{00000000-0008-0000-0400-00008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649664" y="49212503"/>
          <a:ext cx="644525" cy="639552"/>
        </a:xfrm>
        <a:prstGeom prst="rect">
          <a:avLst/>
        </a:prstGeom>
      </xdr:spPr>
    </xdr:pic>
    <xdr:clientData/>
  </xdr:twoCellAnchor>
  <xdr:twoCellAnchor>
    <xdr:from>
      <xdr:col>4</xdr:col>
      <xdr:colOff>1501988</xdr:colOff>
      <xdr:row>64</xdr:row>
      <xdr:rowOff>209341</xdr:rowOff>
    </xdr:from>
    <xdr:to>
      <xdr:col>7</xdr:col>
      <xdr:colOff>447462</xdr:colOff>
      <xdr:row>64</xdr:row>
      <xdr:rowOff>916305</xdr:rowOff>
    </xdr:to>
    <xdr:sp macro="" textlink="">
      <xdr:nvSpPr>
        <xdr:cNvPr id="134" name="M_Ejemplo25" hidden="1">
          <a:extLst>
            <a:ext uri="{FF2B5EF4-FFF2-40B4-BE49-F238E27FC236}">
              <a16:creationId xmlns:a16="http://schemas.microsoft.com/office/drawing/2014/main" xmlns="" id="{00000000-0008-0000-0400-000086000000}"/>
            </a:ext>
          </a:extLst>
        </xdr:cNvPr>
        <xdr:cNvSpPr/>
      </xdr:nvSpPr>
      <xdr:spPr>
        <a:xfrm>
          <a:off x="5929843" y="49111961"/>
          <a:ext cx="5066241" cy="706964"/>
        </a:xfrm>
        <a:prstGeom prst="borderCallout1">
          <a:avLst>
            <a:gd name="adj1" fmla="val 51044"/>
            <a:gd name="adj2" fmla="val -132"/>
            <a:gd name="adj3" fmla="val 248693"/>
            <a:gd name="adj4" fmla="val -35697"/>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Entre los puestos de trabajo que requieren el uso de aptitudes sensoriales se encuentran los relativos a la decoración de espacios, la elaboración de perfumes, la música, la cocina o la cata</a:t>
          </a:r>
          <a:endParaRPr lang="es-ES" sz="1100">
            <a:solidFill>
              <a:sysClr val="windowText" lastClr="000000"/>
            </a:solidFill>
          </a:endParaRPr>
        </a:p>
      </xdr:txBody>
    </xdr:sp>
    <xdr:clientData/>
  </xdr:twoCellAnchor>
  <xdr:twoCellAnchor editAs="oneCell">
    <xdr:from>
      <xdr:col>7</xdr:col>
      <xdr:colOff>218866</xdr:colOff>
      <xdr:row>64</xdr:row>
      <xdr:rowOff>62234</xdr:rowOff>
    </xdr:from>
    <xdr:to>
      <xdr:col>7</xdr:col>
      <xdr:colOff>625101</xdr:colOff>
      <xdr:row>64</xdr:row>
      <xdr:rowOff>480275</xdr:rowOff>
    </xdr:to>
    <xdr:pic macro="[0]!Oculatar_E25">
      <xdr:nvPicPr>
        <xdr:cNvPr id="135" name="O_Ejemplo25" descr="Close" hidden="1">
          <a:extLst>
            <a:ext uri="{FF2B5EF4-FFF2-40B4-BE49-F238E27FC236}">
              <a16:creationId xmlns:a16="http://schemas.microsoft.com/office/drawing/2014/main" xmlns="" id="{00000000-0008-0000-0400-00008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629903" y="47800687"/>
          <a:ext cx="417075" cy="421216"/>
        </a:xfrm>
        <a:prstGeom prst="rect">
          <a:avLst/>
        </a:prstGeom>
      </xdr:spPr>
    </xdr:pic>
    <xdr:clientData/>
  </xdr:twoCellAnchor>
  <xdr:twoCellAnchor editAs="oneCell">
    <xdr:from>
      <xdr:col>2</xdr:col>
      <xdr:colOff>1116966</xdr:colOff>
      <xdr:row>68</xdr:row>
      <xdr:rowOff>621244</xdr:rowOff>
    </xdr:from>
    <xdr:to>
      <xdr:col>4</xdr:col>
      <xdr:colOff>17243</xdr:colOff>
      <xdr:row>68</xdr:row>
      <xdr:rowOff>1263971</xdr:rowOff>
    </xdr:to>
    <xdr:pic macro="[0]!Mostrar_E26">
      <xdr:nvPicPr>
        <xdr:cNvPr id="136" name="Graphic 135" descr="Paperclip">
          <a:extLst>
            <a:ext uri="{FF2B5EF4-FFF2-40B4-BE49-F238E27FC236}">
              <a16:creationId xmlns:a16="http://schemas.microsoft.com/office/drawing/2014/main" xmlns="" id="{00000000-0008-0000-0400-00008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648076" y="50976744"/>
          <a:ext cx="647700" cy="645902"/>
        </a:xfrm>
        <a:prstGeom prst="rect">
          <a:avLst/>
        </a:prstGeom>
      </xdr:spPr>
    </xdr:pic>
    <xdr:clientData/>
  </xdr:twoCellAnchor>
  <xdr:twoCellAnchor>
    <xdr:from>
      <xdr:col>4</xdr:col>
      <xdr:colOff>1536913</xdr:colOff>
      <xdr:row>66</xdr:row>
      <xdr:rowOff>664635</xdr:rowOff>
    </xdr:from>
    <xdr:to>
      <xdr:col>7</xdr:col>
      <xdr:colOff>479233</xdr:colOff>
      <xdr:row>68</xdr:row>
      <xdr:rowOff>466515</xdr:rowOff>
    </xdr:to>
    <xdr:sp macro="" textlink="">
      <xdr:nvSpPr>
        <xdr:cNvPr id="137" name="M_Ejemplo26" hidden="1">
          <a:extLst>
            <a:ext uri="{FF2B5EF4-FFF2-40B4-BE49-F238E27FC236}">
              <a16:creationId xmlns:a16="http://schemas.microsoft.com/office/drawing/2014/main" xmlns="" id="{00000000-0008-0000-0400-000089000000}"/>
            </a:ext>
          </a:extLst>
        </xdr:cNvPr>
        <xdr:cNvSpPr/>
      </xdr:nvSpPr>
      <xdr:spPr>
        <a:xfrm>
          <a:off x="5853643" y="49718385"/>
          <a:ext cx="5036608" cy="11112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Algunos sectores profesionales en que se requiere capacidad para plantear ideas y soluciones pueden ser la publicidad y el marketing, el periodismo, el diseño industrial, la investigación, el desarrollo de producto, la abogacía, el secretariado o la consultoría</a:t>
          </a:r>
          <a:endParaRPr lang="es-ES" sz="1100">
            <a:solidFill>
              <a:sysClr val="windowText" lastClr="000000"/>
            </a:solidFill>
          </a:endParaRPr>
        </a:p>
      </xdr:txBody>
    </xdr:sp>
    <xdr:clientData/>
  </xdr:twoCellAnchor>
  <xdr:twoCellAnchor editAs="oneCell">
    <xdr:from>
      <xdr:col>7</xdr:col>
      <xdr:colOff>258236</xdr:colOff>
      <xdr:row>66</xdr:row>
      <xdr:rowOff>503558</xdr:rowOff>
    </xdr:from>
    <xdr:to>
      <xdr:col>7</xdr:col>
      <xdr:colOff>667587</xdr:colOff>
      <xdr:row>66</xdr:row>
      <xdr:rowOff>924774</xdr:rowOff>
    </xdr:to>
    <xdr:pic macro="[0]!Oculatar_E26">
      <xdr:nvPicPr>
        <xdr:cNvPr id="138" name="O_Ejemplo26" descr="Close" hidden="1">
          <a:extLst>
            <a:ext uri="{FF2B5EF4-FFF2-40B4-BE49-F238E27FC236}">
              <a16:creationId xmlns:a16="http://schemas.microsoft.com/office/drawing/2014/main" xmlns="" id="{00000000-0008-0000-0400-00008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661653" y="49564928"/>
          <a:ext cx="413900" cy="421216"/>
        </a:xfrm>
        <a:prstGeom prst="rect">
          <a:avLst/>
        </a:prstGeom>
      </xdr:spPr>
    </xdr:pic>
    <xdr:clientData/>
  </xdr:twoCellAnchor>
  <xdr:twoCellAnchor editAs="oneCell">
    <xdr:from>
      <xdr:col>2</xdr:col>
      <xdr:colOff>1122999</xdr:colOff>
      <xdr:row>70</xdr:row>
      <xdr:rowOff>1058125</xdr:rowOff>
    </xdr:from>
    <xdr:to>
      <xdr:col>4</xdr:col>
      <xdr:colOff>18663</xdr:colOff>
      <xdr:row>70</xdr:row>
      <xdr:rowOff>1711626</xdr:rowOff>
    </xdr:to>
    <xdr:pic macro="[0]!Mostrar_E27">
      <xdr:nvPicPr>
        <xdr:cNvPr id="139" name="Graphic 138" descr="Paperclip">
          <a:extLst>
            <a:ext uri="{FF2B5EF4-FFF2-40B4-BE49-F238E27FC236}">
              <a16:creationId xmlns:a16="http://schemas.microsoft.com/office/drawing/2014/main" xmlns="" id="{00000000-0008-0000-0400-00008B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646489" y="53622578"/>
          <a:ext cx="650875" cy="645902"/>
        </a:xfrm>
        <a:prstGeom prst="rect">
          <a:avLst/>
        </a:prstGeom>
      </xdr:spPr>
    </xdr:pic>
    <xdr:clientData/>
  </xdr:twoCellAnchor>
  <xdr:twoCellAnchor>
    <xdr:from>
      <xdr:col>4</xdr:col>
      <xdr:colOff>1526541</xdr:colOff>
      <xdr:row>68</xdr:row>
      <xdr:rowOff>2008719</xdr:rowOff>
    </xdr:from>
    <xdr:to>
      <xdr:col>7</xdr:col>
      <xdr:colOff>454865</xdr:colOff>
      <xdr:row>70</xdr:row>
      <xdr:rowOff>926218</xdr:rowOff>
    </xdr:to>
    <xdr:sp macro="" textlink="">
      <xdr:nvSpPr>
        <xdr:cNvPr id="140" name="M_Ejemplo27" hidden="1">
          <a:extLst>
            <a:ext uri="{FF2B5EF4-FFF2-40B4-BE49-F238E27FC236}">
              <a16:creationId xmlns:a16="http://schemas.microsoft.com/office/drawing/2014/main" xmlns="" id="{00000000-0008-0000-0400-00008C000000}"/>
            </a:ext>
          </a:extLst>
        </xdr:cNvPr>
        <xdr:cNvSpPr/>
      </xdr:nvSpPr>
      <xdr:spPr>
        <a:xfrm>
          <a:off x="5835651" y="52364219"/>
          <a:ext cx="5030258" cy="11112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Habitualmente requieren capacidad comunicativa para el desarrollo de su profesión las personas dedicadas a actividades como la docencia- y la orientación educativa, el periodismo, la atención sanitaria y a personas dependientes, los trabajos de cara al público, la atención telefónica, la gestión de equipos, la publicidad, las relaciones internacionales o la representación y el asesoramiento comercial</a:t>
          </a:r>
          <a:endParaRPr lang="es-ES" sz="1100">
            <a:solidFill>
              <a:sysClr val="windowText" lastClr="000000"/>
            </a:solidFill>
          </a:endParaRPr>
        </a:p>
      </xdr:txBody>
    </xdr:sp>
    <xdr:clientData/>
  </xdr:twoCellAnchor>
  <xdr:twoCellAnchor editAs="oneCell">
    <xdr:from>
      <xdr:col>7</xdr:col>
      <xdr:colOff>226274</xdr:colOff>
      <xdr:row>68</xdr:row>
      <xdr:rowOff>1855262</xdr:rowOff>
    </xdr:from>
    <xdr:to>
      <xdr:col>7</xdr:col>
      <xdr:colOff>642138</xdr:colOff>
      <xdr:row>70</xdr:row>
      <xdr:rowOff>74236</xdr:rowOff>
    </xdr:to>
    <xdr:pic macro="[0]!Oculatar_E27">
      <xdr:nvPicPr>
        <xdr:cNvPr id="141" name="O_Ejemplo27" descr="Close" hidden="1">
          <a:extLst>
            <a:ext uri="{FF2B5EF4-FFF2-40B4-BE49-F238E27FC236}">
              <a16:creationId xmlns:a16="http://schemas.microsoft.com/office/drawing/2014/main" xmlns="" id="{00000000-0008-0000-0400-00008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637311" y="52210762"/>
          <a:ext cx="420250" cy="421216"/>
        </a:xfrm>
        <a:prstGeom prst="rect">
          <a:avLst/>
        </a:prstGeom>
      </xdr:spPr>
    </xdr:pic>
    <xdr:clientData/>
  </xdr:twoCellAnchor>
  <xdr:twoCellAnchor editAs="oneCell">
    <xdr:from>
      <xdr:col>2</xdr:col>
      <xdr:colOff>1122999</xdr:colOff>
      <xdr:row>72</xdr:row>
      <xdr:rowOff>896200</xdr:rowOff>
    </xdr:from>
    <xdr:to>
      <xdr:col>4</xdr:col>
      <xdr:colOff>18663</xdr:colOff>
      <xdr:row>72</xdr:row>
      <xdr:rowOff>1545277</xdr:rowOff>
    </xdr:to>
    <xdr:pic macro="[0]!Mostrar_E28">
      <xdr:nvPicPr>
        <xdr:cNvPr id="142" name="Graphic 141" descr="Paperclip">
          <a:extLst>
            <a:ext uri="{FF2B5EF4-FFF2-40B4-BE49-F238E27FC236}">
              <a16:creationId xmlns:a16="http://schemas.microsoft.com/office/drawing/2014/main" xmlns="" id="{00000000-0008-0000-0400-00008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646489" y="57461153"/>
          <a:ext cx="650875" cy="645902"/>
        </a:xfrm>
        <a:prstGeom prst="rect">
          <a:avLst/>
        </a:prstGeom>
      </xdr:spPr>
    </xdr:pic>
    <xdr:clientData/>
  </xdr:twoCellAnchor>
  <xdr:twoCellAnchor>
    <xdr:from>
      <xdr:col>4</xdr:col>
      <xdr:colOff>1519133</xdr:colOff>
      <xdr:row>70</xdr:row>
      <xdr:rowOff>3652311</xdr:rowOff>
    </xdr:from>
    <xdr:to>
      <xdr:col>7</xdr:col>
      <xdr:colOff>447457</xdr:colOff>
      <xdr:row>72</xdr:row>
      <xdr:rowOff>763061</xdr:rowOff>
    </xdr:to>
    <xdr:sp macro="" textlink="">
      <xdr:nvSpPr>
        <xdr:cNvPr id="143" name="M_Ejemplo28" hidden="1">
          <a:extLst>
            <a:ext uri="{FF2B5EF4-FFF2-40B4-BE49-F238E27FC236}">
              <a16:creationId xmlns:a16="http://schemas.microsoft.com/office/drawing/2014/main" xmlns="" id="{00000000-0008-0000-0400-00008F000000}"/>
            </a:ext>
          </a:extLst>
        </xdr:cNvPr>
        <xdr:cNvSpPr/>
      </xdr:nvSpPr>
      <xdr:spPr>
        <a:xfrm>
          <a:off x="5828243" y="56209144"/>
          <a:ext cx="5030258" cy="1111250"/>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Algunas actividades profesionales que suelen requerir capacidad emocional son la atención sociosanitaria y psicológica, la atención al público, la educación o el trabajo social, la enseñanza, los recursos humanos o la orientación educativa</a:t>
          </a:r>
          <a:endParaRPr lang="es-ES" sz="1100">
            <a:solidFill>
              <a:sysClr val="windowText" lastClr="000000"/>
            </a:solidFill>
          </a:endParaRPr>
        </a:p>
      </xdr:txBody>
    </xdr:sp>
    <xdr:clientData/>
  </xdr:twoCellAnchor>
  <xdr:twoCellAnchor editAs="oneCell">
    <xdr:from>
      <xdr:col>7</xdr:col>
      <xdr:colOff>218866</xdr:colOff>
      <xdr:row>70</xdr:row>
      <xdr:rowOff>3491234</xdr:rowOff>
    </xdr:from>
    <xdr:to>
      <xdr:col>7</xdr:col>
      <xdr:colOff>631475</xdr:colOff>
      <xdr:row>71</xdr:row>
      <xdr:rowOff>88691</xdr:rowOff>
    </xdr:to>
    <xdr:pic macro="[0]!Oculatar_E28">
      <xdr:nvPicPr>
        <xdr:cNvPr id="144" name="O_Ejemplo28" descr="Close" hidden="1">
          <a:extLst>
            <a:ext uri="{FF2B5EF4-FFF2-40B4-BE49-F238E27FC236}">
              <a16:creationId xmlns:a16="http://schemas.microsoft.com/office/drawing/2014/main" xmlns="" id="{00000000-0008-0000-0400-00009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29903" y="56055687"/>
          <a:ext cx="420250" cy="418041"/>
        </a:xfrm>
        <a:prstGeom prst="rect">
          <a:avLst/>
        </a:prstGeom>
      </xdr:spPr>
    </xdr:pic>
    <xdr:clientData/>
  </xdr:twoCellAnchor>
  <xdr:twoCellAnchor editAs="oneCell">
    <xdr:from>
      <xdr:col>2</xdr:col>
      <xdr:colOff>1122999</xdr:colOff>
      <xdr:row>74</xdr:row>
      <xdr:rowOff>268607</xdr:rowOff>
    </xdr:from>
    <xdr:to>
      <xdr:col>4</xdr:col>
      <xdr:colOff>18663</xdr:colOff>
      <xdr:row>74</xdr:row>
      <xdr:rowOff>925320</xdr:rowOff>
    </xdr:to>
    <xdr:pic macro="[0]!Mostrar_E29">
      <xdr:nvPicPr>
        <xdr:cNvPr id="145" name="Graphic 144" descr="Paperclip">
          <a:extLst>
            <a:ext uri="{FF2B5EF4-FFF2-40B4-BE49-F238E27FC236}">
              <a16:creationId xmlns:a16="http://schemas.microsoft.com/office/drawing/2014/main" xmlns="" id="{00000000-0008-0000-0400-00009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646489" y="59447644"/>
          <a:ext cx="650875" cy="645902"/>
        </a:xfrm>
        <a:prstGeom prst="rect">
          <a:avLst/>
        </a:prstGeom>
      </xdr:spPr>
    </xdr:pic>
    <xdr:clientData/>
  </xdr:twoCellAnchor>
  <xdr:twoCellAnchor>
    <xdr:from>
      <xdr:col>4</xdr:col>
      <xdr:colOff>1500930</xdr:colOff>
      <xdr:row>72</xdr:row>
      <xdr:rowOff>1638302</xdr:rowOff>
    </xdr:from>
    <xdr:to>
      <xdr:col>7</xdr:col>
      <xdr:colOff>436906</xdr:colOff>
      <xdr:row>74</xdr:row>
      <xdr:rowOff>138643</xdr:rowOff>
    </xdr:to>
    <xdr:sp macro="" textlink="">
      <xdr:nvSpPr>
        <xdr:cNvPr id="146" name="M_Ejemplo29" hidden="1">
          <a:extLst>
            <a:ext uri="{FF2B5EF4-FFF2-40B4-BE49-F238E27FC236}">
              <a16:creationId xmlns:a16="http://schemas.microsoft.com/office/drawing/2014/main" xmlns="" id="{00000000-0008-0000-0400-000092000000}"/>
            </a:ext>
          </a:extLst>
        </xdr:cNvPr>
        <xdr:cNvSpPr/>
      </xdr:nvSpPr>
      <xdr:spPr>
        <a:xfrm>
          <a:off x="5817660" y="58195635"/>
          <a:ext cx="5030258" cy="111442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Precisan de capacidad de resolución de conflictos, usualmente, las profesiones dedicadas a la atención al público, la gestión de reclamaciones, el cobro de deudas, la mediación, la conciliación, el arbitraje, la educación, el trabajo social o la gestión de equipos y recursos humanos</a:t>
          </a:r>
          <a:endParaRPr lang="es-ES" sz="1100">
            <a:solidFill>
              <a:sysClr val="windowText" lastClr="000000"/>
            </a:solidFill>
          </a:endParaRPr>
        </a:p>
      </xdr:txBody>
    </xdr:sp>
    <xdr:clientData/>
  </xdr:twoCellAnchor>
  <xdr:twoCellAnchor editAs="oneCell">
    <xdr:from>
      <xdr:col>7</xdr:col>
      <xdr:colOff>215903</xdr:colOff>
      <xdr:row>72</xdr:row>
      <xdr:rowOff>1484845</xdr:rowOff>
    </xdr:from>
    <xdr:to>
      <xdr:col>7</xdr:col>
      <xdr:colOff>631767</xdr:colOff>
      <xdr:row>72</xdr:row>
      <xdr:rowOff>1906061</xdr:rowOff>
    </xdr:to>
    <xdr:pic macro="[0]!Oculatar_E29">
      <xdr:nvPicPr>
        <xdr:cNvPr id="147" name="O_Ejemplo29" descr="Close" hidden="1">
          <a:extLst>
            <a:ext uri="{FF2B5EF4-FFF2-40B4-BE49-F238E27FC236}">
              <a16:creationId xmlns:a16="http://schemas.microsoft.com/office/drawing/2014/main" xmlns="" id="{00000000-0008-0000-0400-00009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619320" y="58042178"/>
          <a:ext cx="420250" cy="421216"/>
        </a:xfrm>
        <a:prstGeom prst="rect">
          <a:avLst/>
        </a:prstGeom>
      </xdr:spPr>
    </xdr:pic>
    <xdr:clientData/>
  </xdr:twoCellAnchor>
  <xdr:twoCellAnchor editAs="oneCell">
    <xdr:from>
      <xdr:col>2</xdr:col>
      <xdr:colOff>1122999</xdr:colOff>
      <xdr:row>78</xdr:row>
      <xdr:rowOff>621033</xdr:rowOff>
    </xdr:from>
    <xdr:to>
      <xdr:col>4</xdr:col>
      <xdr:colOff>18663</xdr:colOff>
      <xdr:row>78</xdr:row>
      <xdr:rowOff>1274534</xdr:rowOff>
    </xdr:to>
    <xdr:pic macro="[0]!Mostrar_E30">
      <xdr:nvPicPr>
        <xdr:cNvPr id="148" name="Graphic 147" descr="Paperclip">
          <a:extLst>
            <a:ext uri="{FF2B5EF4-FFF2-40B4-BE49-F238E27FC236}">
              <a16:creationId xmlns:a16="http://schemas.microsoft.com/office/drawing/2014/main" xmlns="" id="{00000000-0008-0000-0400-000094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646489" y="62265986"/>
          <a:ext cx="650875" cy="645902"/>
        </a:xfrm>
        <a:prstGeom prst="rect">
          <a:avLst/>
        </a:prstGeom>
      </xdr:spPr>
    </xdr:pic>
    <xdr:clientData/>
  </xdr:twoCellAnchor>
  <xdr:twoCellAnchor>
    <xdr:from>
      <xdr:col>4</xdr:col>
      <xdr:colOff>1479975</xdr:colOff>
      <xdr:row>76</xdr:row>
      <xdr:rowOff>273052</xdr:rowOff>
    </xdr:from>
    <xdr:to>
      <xdr:col>7</xdr:col>
      <xdr:colOff>408299</xdr:colOff>
      <xdr:row>78</xdr:row>
      <xdr:rowOff>494244</xdr:rowOff>
    </xdr:to>
    <xdr:sp macro="" textlink="">
      <xdr:nvSpPr>
        <xdr:cNvPr id="149" name="M_Ejemplo30" hidden="1">
          <a:extLst>
            <a:ext uri="{FF2B5EF4-FFF2-40B4-BE49-F238E27FC236}">
              <a16:creationId xmlns:a16="http://schemas.microsoft.com/office/drawing/2014/main" xmlns="" id="{00000000-0008-0000-0400-000095000000}"/>
            </a:ext>
          </a:extLst>
        </xdr:cNvPr>
        <xdr:cNvSpPr/>
      </xdr:nvSpPr>
      <xdr:spPr>
        <a:xfrm>
          <a:off x="5789085" y="61010802"/>
          <a:ext cx="5030258" cy="112077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i="1">
              <a:solidFill>
                <a:sysClr val="windowText" lastClr="000000"/>
              </a:solidFill>
              <a:effectLst/>
              <a:latin typeface="+mn-lt"/>
              <a:ea typeface="+mn-ea"/>
              <a:cs typeface="+mn-cs"/>
            </a:rPr>
            <a:t>Suelen estar expuestos a condiciones físicas que conllevan riesgos materiales las personas que trabajan con animales, los puestos de manufactura en el ámbito del sector primario, el personal de mensajería y reparto, transporte, limpieza, tareas agrícolas, asistencia en establecimientos residenciales, recogida de residuos o de determinadas industrias (como las industrias química, alimentaria o farmacéutica)</a:t>
          </a:r>
          <a:endParaRPr lang="es-ES" sz="1100">
            <a:solidFill>
              <a:sysClr val="windowText" lastClr="000000"/>
            </a:solidFill>
            <a:effectLst/>
            <a:latin typeface="+mn-lt"/>
            <a:ea typeface="+mn-ea"/>
            <a:cs typeface="+mn-cs"/>
          </a:endParaRPr>
        </a:p>
      </xdr:txBody>
    </xdr:sp>
    <xdr:clientData/>
  </xdr:twoCellAnchor>
  <xdr:twoCellAnchor editAs="oneCell">
    <xdr:from>
      <xdr:col>7</xdr:col>
      <xdr:colOff>187328</xdr:colOff>
      <xdr:row>76</xdr:row>
      <xdr:rowOff>119595</xdr:rowOff>
    </xdr:from>
    <xdr:to>
      <xdr:col>7</xdr:col>
      <xdr:colOff>599937</xdr:colOff>
      <xdr:row>76</xdr:row>
      <xdr:rowOff>551702</xdr:rowOff>
    </xdr:to>
    <xdr:pic macro="[0]!Oculatar_E30">
      <xdr:nvPicPr>
        <xdr:cNvPr id="150" name="O_Ejemplo30" descr="Close" hidden="1">
          <a:extLst>
            <a:ext uri="{FF2B5EF4-FFF2-40B4-BE49-F238E27FC236}">
              <a16:creationId xmlns:a16="http://schemas.microsoft.com/office/drawing/2014/main" xmlns="" id="{00000000-0008-0000-0400-00009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590745" y="60857345"/>
          <a:ext cx="420250" cy="421216"/>
        </a:xfrm>
        <a:prstGeom prst="rect">
          <a:avLst/>
        </a:prstGeom>
      </xdr:spPr>
    </xdr:pic>
    <xdr:clientData/>
  </xdr:twoCellAnchor>
  <xdr:twoCellAnchor editAs="oneCell">
    <xdr:from>
      <xdr:col>2</xdr:col>
      <xdr:colOff>1116966</xdr:colOff>
      <xdr:row>80</xdr:row>
      <xdr:rowOff>664848</xdr:rowOff>
    </xdr:from>
    <xdr:to>
      <xdr:col>4</xdr:col>
      <xdr:colOff>17243</xdr:colOff>
      <xdr:row>80</xdr:row>
      <xdr:rowOff>1313925</xdr:rowOff>
    </xdr:to>
    <xdr:pic macro="[0]!Mostrar_E31">
      <xdr:nvPicPr>
        <xdr:cNvPr id="151" name="Graphic 150" descr="Paperclip">
          <a:extLst>
            <a:ext uri="{FF2B5EF4-FFF2-40B4-BE49-F238E27FC236}">
              <a16:creationId xmlns:a16="http://schemas.microsoft.com/office/drawing/2014/main" xmlns="" id="{00000000-0008-0000-0400-00009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648076" y="64485311"/>
          <a:ext cx="647700" cy="645902"/>
        </a:xfrm>
        <a:prstGeom prst="rect">
          <a:avLst/>
        </a:prstGeom>
      </xdr:spPr>
    </xdr:pic>
    <xdr:clientData/>
  </xdr:twoCellAnchor>
  <xdr:twoCellAnchor>
    <xdr:from>
      <xdr:col>4</xdr:col>
      <xdr:colOff>1479975</xdr:colOff>
      <xdr:row>78</xdr:row>
      <xdr:rowOff>1599145</xdr:rowOff>
    </xdr:from>
    <xdr:to>
      <xdr:col>7</xdr:col>
      <xdr:colOff>408299</xdr:colOff>
      <xdr:row>80</xdr:row>
      <xdr:rowOff>123826</xdr:rowOff>
    </xdr:to>
    <xdr:sp macro="" textlink="">
      <xdr:nvSpPr>
        <xdr:cNvPr id="152" name="M_Ejemplo31" hidden="1">
          <a:extLst>
            <a:ext uri="{FF2B5EF4-FFF2-40B4-BE49-F238E27FC236}">
              <a16:creationId xmlns:a16="http://schemas.microsoft.com/office/drawing/2014/main" xmlns="" id="{00000000-0008-0000-0400-000098000000}"/>
            </a:ext>
          </a:extLst>
        </xdr:cNvPr>
        <xdr:cNvSpPr/>
      </xdr:nvSpPr>
      <xdr:spPr>
        <a:xfrm>
          <a:off x="5900210" y="64861020"/>
          <a:ext cx="5056716" cy="715431"/>
        </a:xfrm>
        <a:prstGeom prst="borderCallout1">
          <a:avLst>
            <a:gd name="adj1" fmla="val 51044"/>
            <a:gd name="adj2" fmla="val -132"/>
            <a:gd name="adj3" fmla="val 218545"/>
            <a:gd name="adj4" fmla="val -36014"/>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Suelen estar expuestos a riesgos psicosociales, entre otros, el personal sanitario o de atención y ayuda a domicilio, o las personas dedicadas al trabajo o la educación social o la hostelería</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187328</xdr:colOff>
      <xdr:row>78</xdr:row>
      <xdr:rowOff>1445687</xdr:rowOff>
    </xdr:from>
    <xdr:to>
      <xdr:col>7</xdr:col>
      <xdr:colOff>599937</xdr:colOff>
      <xdr:row>78</xdr:row>
      <xdr:rowOff>1866903</xdr:rowOff>
    </xdr:to>
    <xdr:pic macro="[0]!Oculatar_E31">
      <xdr:nvPicPr>
        <xdr:cNvPr id="153" name="O_Ejemplo31" descr="Close" hidden="1">
          <a:extLst>
            <a:ext uri="{FF2B5EF4-FFF2-40B4-BE49-F238E27FC236}">
              <a16:creationId xmlns:a16="http://schemas.microsoft.com/office/drawing/2014/main" xmlns="" id="{00000000-0008-0000-0400-000099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590745" y="63083020"/>
          <a:ext cx="420250" cy="421216"/>
        </a:xfrm>
        <a:prstGeom prst="rect">
          <a:avLst/>
        </a:prstGeom>
      </xdr:spPr>
    </xdr:pic>
    <xdr:clientData/>
  </xdr:twoCellAnchor>
  <xdr:twoCellAnchor editAs="oneCell">
    <xdr:from>
      <xdr:col>2</xdr:col>
      <xdr:colOff>1122999</xdr:colOff>
      <xdr:row>82</xdr:row>
      <xdr:rowOff>713320</xdr:rowOff>
    </xdr:from>
    <xdr:to>
      <xdr:col>4</xdr:col>
      <xdr:colOff>18663</xdr:colOff>
      <xdr:row>82</xdr:row>
      <xdr:rowOff>1362397</xdr:rowOff>
    </xdr:to>
    <xdr:pic macro="[0]!Mostrar_E32">
      <xdr:nvPicPr>
        <xdr:cNvPr id="154" name="Graphic 153" descr="Paperclip">
          <a:extLst>
            <a:ext uri="{FF2B5EF4-FFF2-40B4-BE49-F238E27FC236}">
              <a16:creationId xmlns:a16="http://schemas.microsoft.com/office/drawing/2014/main" xmlns="" id="{00000000-0008-0000-0400-00009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646489" y="66975570"/>
          <a:ext cx="650875" cy="645902"/>
        </a:xfrm>
        <a:prstGeom prst="rect">
          <a:avLst/>
        </a:prstGeom>
      </xdr:spPr>
    </xdr:pic>
    <xdr:clientData/>
  </xdr:twoCellAnchor>
  <xdr:twoCellAnchor>
    <xdr:from>
      <xdr:col>4</xdr:col>
      <xdr:colOff>1479975</xdr:colOff>
      <xdr:row>80</xdr:row>
      <xdr:rowOff>1892303</xdr:rowOff>
    </xdr:from>
    <xdr:to>
      <xdr:col>7</xdr:col>
      <xdr:colOff>408299</xdr:colOff>
      <xdr:row>82</xdr:row>
      <xdr:rowOff>373400</xdr:rowOff>
    </xdr:to>
    <xdr:sp macro="" textlink="">
      <xdr:nvSpPr>
        <xdr:cNvPr id="155" name="M_Ejemplo32" hidden="1">
          <a:extLst>
            <a:ext uri="{FF2B5EF4-FFF2-40B4-BE49-F238E27FC236}">
              <a16:creationId xmlns:a16="http://schemas.microsoft.com/office/drawing/2014/main" xmlns="" id="{00000000-0008-0000-0400-00009B000000}"/>
            </a:ext>
          </a:extLst>
        </xdr:cNvPr>
        <xdr:cNvSpPr/>
      </xdr:nvSpPr>
      <xdr:spPr>
        <a:xfrm>
          <a:off x="5900210" y="67344928"/>
          <a:ext cx="5056716" cy="917571"/>
        </a:xfrm>
        <a:prstGeom prst="borderCallout1">
          <a:avLst>
            <a:gd name="adj1" fmla="val 51044"/>
            <a:gd name="adj2" fmla="val -132"/>
            <a:gd name="adj3" fmla="val 178777"/>
            <a:gd name="adj4" fmla="val -34130"/>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ES" sz="1100" i="1">
              <a:solidFill>
                <a:sysClr val="windowText" lastClr="000000"/>
              </a:solidFill>
              <a:effectLst/>
              <a:latin typeface="+mn-lt"/>
              <a:ea typeface="+mn-ea"/>
              <a:cs typeface="+mn-cs"/>
            </a:rPr>
            <a:t>Puede manifestarse en sectores como la limpieza, el transporte de personas y mercancías, el trabajo en empresas de producción o flujo continuo, la atención sanitaria de urgencia, la farmacia, la atención telefónica 24h, el comercio o la hostelería</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187328</xdr:colOff>
      <xdr:row>80</xdr:row>
      <xdr:rowOff>1742021</xdr:rowOff>
    </xdr:from>
    <xdr:to>
      <xdr:col>7</xdr:col>
      <xdr:colOff>599937</xdr:colOff>
      <xdr:row>80</xdr:row>
      <xdr:rowOff>2152461</xdr:rowOff>
    </xdr:to>
    <xdr:pic macro="[0]!Oculatar_E32">
      <xdr:nvPicPr>
        <xdr:cNvPr id="156" name="O_Ejemplo32" descr="Close" hidden="1">
          <a:extLst>
            <a:ext uri="{FF2B5EF4-FFF2-40B4-BE49-F238E27FC236}">
              <a16:creationId xmlns:a16="http://schemas.microsoft.com/office/drawing/2014/main" xmlns="" id="{00000000-0008-0000-0400-00009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0590745" y="65570104"/>
          <a:ext cx="420250" cy="421216"/>
        </a:xfrm>
        <a:prstGeom prst="rect">
          <a:avLst/>
        </a:prstGeom>
      </xdr:spPr>
    </xdr:pic>
    <xdr:clientData/>
  </xdr:twoCellAnchor>
  <xdr:twoCellAnchor editAs="oneCell">
    <xdr:from>
      <xdr:col>2</xdr:col>
      <xdr:colOff>1116966</xdr:colOff>
      <xdr:row>84</xdr:row>
      <xdr:rowOff>209765</xdr:rowOff>
    </xdr:from>
    <xdr:to>
      <xdr:col>4</xdr:col>
      <xdr:colOff>17243</xdr:colOff>
      <xdr:row>84</xdr:row>
      <xdr:rowOff>844931</xdr:rowOff>
    </xdr:to>
    <xdr:pic macro="[0]!Mostrar_E33">
      <xdr:nvPicPr>
        <xdr:cNvPr id="157" name="Graphic 156" descr="Paperclip">
          <a:extLst>
            <a:ext uri="{FF2B5EF4-FFF2-40B4-BE49-F238E27FC236}">
              <a16:creationId xmlns:a16="http://schemas.microsoft.com/office/drawing/2014/main" xmlns="" id="{00000000-0008-0000-0400-00009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648076" y="68506978"/>
          <a:ext cx="647700" cy="645902"/>
        </a:xfrm>
        <a:prstGeom prst="rect">
          <a:avLst/>
        </a:prstGeom>
      </xdr:spPr>
    </xdr:pic>
    <xdr:clientData/>
  </xdr:twoCellAnchor>
  <xdr:twoCellAnchor>
    <xdr:from>
      <xdr:col>4</xdr:col>
      <xdr:colOff>1424942</xdr:colOff>
      <xdr:row>82</xdr:row>
      <xdr:rowOff>1608670</xdr:rowOff>
    </xdr:from>
    <xdr:to>
      <xdr:col>7</xdr:col>
      <xdr:colOff>353266</xdr:colOff>
      <xdr:row>83</xdr:row>
      <xdr:rowOff>82551</xdr:rowOff>
    </xdr:to>
    <xdr:sp macro="" textlink="">
      <xdr:nvSpPr>
        <xdr:cNvPr id="158" name="M_Ejemplo33" hidden="1">
          <a:extLst>
            <a:ext uri="{FF2B5EF4-FFF2-40B4-BE49-F238E27FC236}">
              <a16:creationId xmlns:a16="http://schemas.microsoft.com/office/drawing/2014/main" xmlns="" id="{00000000-0008-0000-0400-00009E000000}"/>
            </a:ext>
          </a:extLst>
        </xdr:cNvPr>
        <xdr:cNvSpPr/>
      </xdr:nvSpPr>
      <xdr:spPr>
        <a:xfrm>
          <a:off x="5845177" y="69490170"/>
          <a:ext cx="5056716" cy="839256"/>
        </a:xfrm>
        <a:prstGeom prst="borderCallout1">
          <a:avLst>
            <a:gd name="adj1" fmla="val 51044"/>
            <a:gd name="adj2" fmla="val -132"/>
            <a:gd name="adj3" fmla="val 167307"/>
            <a:gd name="adj4" fmla="val -31932"/>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i="1">
              <a:solidFill>
                <a:sysClr val="windowText" lastClr="000000"/>
              </a:solidFill>
              <a:effectLst/>
              <a:latin typeface="+mn-lt"/>
              <a:ea typeface="+mn-ea"/>
              <a:cs typeface="+mn-cs"/>
            </a:rPr>
            <a:t>Algunas profesiones que requieren la realización de desplazamientos o viajes son la representación comercial, la realización de visitas turísticas guiadas, el periodismo, la competición deportiva, la mensajería, la limpieza o la atención a domicilio</a:t>
          </a:r>
          <a:endParaRPr lang="es-ES" sz="1100">
            <a:solidFill>
              <a:sysClr val="windowText" lastClr="000000"/>
            </a:solidFill>
          </a:endParaRPr>
        </a:p>
      </xdr:txBody>
    </xdr:sp>
    <xdr:clientData/>
  </xdr:twoCellAnchor>
  <xdr:twoCellAnchor editAs="oneCell">
    <xdr:from>
      <xdr:col>7</xdr:col>
      <xdr:colOff>148170</xdr:colOff>
      <xdr:row>82</xdr:row>
      <xdr:rowOff>1427907</xdr:rowOff>
    </xdr:from>
    <xdr:to>
      <xdr:col>7</xdr:col>
      <xdr:colOff>560916</xdr:colOff>
      <xdr:row>82</xdr:row>
      <xdr:rowOff>1845948</xdr:rowOff>
    </xdr:to>
    <xdr:pic macro="[0]!Oculatar_E33">
      <xdr:nvPicPr>
        <xdr:cNvPr id="159" name="O_Ejemplo33" descr="Close" hidden="1">
          <a:extLst>
            <a:ext uri="{FF2B5EF4-FFF2-40B4-BE49-F238E27FC236}">
              <a16:creationId xmlns:a16="http://schemas.microsoft.com/office/drawing/2014/main" xmlns="" id="{00000000-0008-0000-0400-00009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89170" y="69301787"/>
          <a:ext cx="420250" cy="414866"/>
        </a:xfrm>
        <a:prstGeom prst="rect">
          <a:avLst/>
        </a:prstGeom>
      </xdr:spPr>
    </xdr:pic>
    <xdr:clientData/>
  </xdr:twoCellAnchor>
  <xdr:twoCellAnchor>
    <xdr:from>
      <xdr:col>4</xdr:col>
      <xdr:colOff>1479974</xdr:colOff>
      <xdr:row>52</xdr:row>
      <xdr:rowOff>1852084</xdr:rowOff>
    </xdr:from>
    <xdr:to>
      <xdr:col>7</xdr:col>
      <xdr:colOff>408298</xdr:colOff>
      <xdr:row>52</xdr:row>
      <xdr:rowOff>2972859</xdr:rowOff>
    </xdr:to>
    <xdr:sp macro="" textlink="">
      <xdr:nvSpPr>
        <xdr:cNvPr id="160" name="M_Ejemplo19" hidden="1">
          <a:extLst>
            <a:ext uri="{FF2B5EF4-FFF2-40B4-BE49-F238E27FC236}">
              <a16:creationId xmlns:a16="http://schemas.microsoft.com/office/drawing/2014/main" xmlns="" id="{00000000-0008-0000-0400-0000A0000000}"/>
            </a:ext>
          </a:extLst>
        </xdr:cNvPr>
        <xdr:cNvSpPr/>
      </xdr:nvSpPr>
      <xdr:spPr>
        <a:xfrm>
          <a:off x="5789084" y="37295667"/>
          <a:ext cx="5030258" cy="1120775"/>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ES" sz="1100" i="1">
              <a:solidFill>
                <a:sysClr val="windowText" lastClr="000000"/>
              </a:solidFill>
              <a:effectLst/>
              <a:latin typeface="+mn-lt"/>
              <a:ea typeface="+mn-ea"/>
              <a:cs typeface="+mn-cs"/>
            </a:rPr>
            <a:t>Conforme al Marco Común Europeo de Referencia para las lenguas (MCER), se considera un conocimiento básico de idioma extranjero el correspondiente a los niveles A1 y A2, un conocimiento medio el correspondiente a los niveles B1 y B2, y un conocimiento avanzado el correspondiente a los niveles C1 y C2</a:t>
          </a:r>
          <a:endParaRPr lang="es-ES" sz="1100">
            <a:solidFill>
              <a:sysClr val="windowText" lastClr="000000"/>
            </a:solidFill>
            <a:effectLst/>
            <a:latin typeface="+mn-lt"/>
            <a:ea typeface="+mn-ea"/>
            <a:cs typeface="+mn-cs"/>
          </a:endParaRPr>
        </a:p>
        <a:p>
          <a:pPr algn="l"/>
          <a:endParaRPr lang="es-ES" sz="1100">
            <a:solidFill>
              <a:sysClr val="windowText" lastClr="000000"/>
            </a:solidFill>
          </a:endParaRPr>
        </a:p>
      </xdr:txBody>
    </xdr:sp>
    <xdr:clientData/>
  </xdr:twoCellAnchor>
  <xdr:twoCellAnchor editAs="oneCell">
    <xdr:from>
      <xdr:col>7</xdr:col>
      <xdr:colOff>204047</xdr:colOff>
      <xdr:row>52</xdr:row>
      <xdr:rowOff>1693333</xdr:rowOff>
    </xdr:from>
    <xdr:to>
      <xdr:col>7</xdr:col>
      <xdr:colOff>604050</xdr:colOff>
      <xdr:row>52</xdr:row>
      <xdr:rowOff>2131906</xdr:rowOff>
    </xdr:to>
    <xdr:pic macro="[0]!Oculatar_E19">
      <xdr:nvPicPr>
        <xdr:cNvPr id="161" name="O_Ejemplo19" descr="Close" hidden="1">
          <a:extLst>
            <a:ext uri="{FF2B5EF4-FFF2-40B4-BE49-F238E27FC236}">
              <a16:creationId xmlns:a16="http://schemas.microsoft.com/office/drawing/2014/main" xmlns="" id="{00000000-0008-0000-0400-0000A1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0615084" y="37136916"/>
          <a:ext cx="410725" cy="427566"/>
        </a:xfrm>
        <a:prstGeom prst="rect">
          <a:avLst/>
        </a:prstGeom>
      </xdr:spPr>
    </xdr:pic>
    <xdr:clientData/>
  </xdr:twoCellAnchor>
  <xdr:oneCellAnchor>
    <xdr:from>
      <xdr:col>9</xdr:col>
      <xdr:colOff>1269239</xdr:colOff>
      <xdr:row>27</xdr:row>
      <xdr:rowOff>94314</xdr:rowOff>
    </xdr:from>
    <xdr:ext cx="539198" cy="475944"/>
    <xdr:pic macro="[0]!Oculatar_Info_F3">
      <xdr:nvPicPr>
        <xdr:cNvPr id="162" name="Exit_F3" descr="Close" hidden="1">
          <a:extLst>
            <a:ext uri="{FF2B5EF4-FFF2-40B4-BE49-F238E27FC236}">
              <a16:creationId xmlns:a16="http://schemas.microsoft.com/office/drawing/2014/main" xmlns="" id="{00000000-0008-0000-0400-0000A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55245" y="10095564"/>
          <a:ext cx="523103" cy="483621"/>
        </a:xfrm>
        <a:prstGeom prst="rect">
          <a:avLst/>
        </a:prstGeom>
      </xdr:spPr>
    </xdr:pic>
    <xdr:clientData/>
  </xdr:oneCellAnchor>
  <xdr:twoCellAnchor>
    <xdr:from>
      <xdr:col>4</xdr:col>
      <xdr:colOff>1462830</xdr:colOff>
      <xdr:row>26</xdr:row>
      <xdr:rowOff>209762</xdr:rowOff>
    </xdr:from>
    <xdr:to>
      <xdr:col>7</xdr:col>
      <xdr:colOff>401960</xdr:colOff>
      <xdr:row>28</xdr:row>
      <xdr:rowOff>139523</xdr:rowOff>
    </xdr:to>
    <xdr:sp macro="" textlink="">
      <xdr:nvSpPr>
        <xdr:cNvPr id="163" name="M_Ejemplo6" hidden="1">
          <a:extLst>
            <a:ext uri="{FF2B5EF4-FFF2-40B4-BE49-F238E27FC236}">
              <a16:creationId xmlns:a16="http://schemas.microsoft.com/office/drawing/2014/main" xmlns="" id="{00000000-0008-0000-0400-0000A3000000}"/>
            </a:ext>
          </a:extLst>
        </xdr:cNvPr>
        <xdr:cNvSpPr/>
      </xdr:nvSpPr>
      <xdr:spPr>
        <a:xfrm>
          <a:off x="5796342" y="9234110"/>
          <a:ext cx="5033130" cy="1087967"/>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oneCellAnchor>
    <xdr:from>
      <xdr:col>9</xdr:col>
      <xdr:colOff>1269239</xdr:colOff>
      <xdr:row>29</xdr:row>
      <xdr:rowOff>94314</xdr:rowOff>
    </xdr:from>
    <xdr:ext cx="542226" cy="483621"/>
    <xdr:pic macro="[0]!Oculatar_Info_F3">
      <xdr:nvPicPr>
        <xdr:cNvPr id="164" name="Exit_F3" descr="Close" hidden="1">
          <a:extLst>
            <a:ext uri="{FF2B5EF4-FFF2-40B4-BE49-F238E27FC236}">
              <a16:creationId xmlns:a16="http://schemas.microsoft.com/office/drawing/2014/main" xmlns="" id="{00000000-0008-0000-0400-0000A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55245" y="10095564"/>
          <a:ext cx="526278" cy="483621"/>
        </a:xfrm>
        <a:prstGeom prst="rect">
          <a:avLst/>
        </a:prstGeom>
      </xdr:spPr>
    </xdr:pic>
    <xdr:clientData/>
  </xdr:oneCellAnchor>
  <xdr:twoCellAnchor>
    <xdr:from>
      <xdr:col>4</xdr:col>
      <xdr:colOff>1462830</xdr:colOff>
      <xdr:row>28</xdr:row>
      <xdr:rowOff>202142</xdr:rowOff>
    </xdr:from>
    <xdr:to>
      <xdr:col>7</xdr:col>
      <xdr:colOff>401960</xdr:colOff>
      <xdr:row>30</xdr:row>
      <xdr:rowOff>147109</xdr:rowOff>
    </xdr:to>
    <xdr:sp macro="" textlink="">
      <xdr:nvSpPr>
        <xdr:cNvPr id="165" name="M_Ejemplo6" hidden="1">
          <a:extLst>
            <a:ext uri="{FF2B5EF4-FFF2-40B4-BE49-F238E27FC236}">
              <a16:creationId xmlns:a16="http://schemas.microsoft.com/office/drawing/2014/main" xmlns="" id="{00000000-0008-0000-0400-0000A5000000}"/>
            </a:ext>
          </a:extLst>
        </xdr:cNvPr>
        <xdr:cNvSpPr/>
      </xdr:nvSpPr>
      <xdr:spPr>
        <a:xfrm>
          <a:off x="5796342" y="9234110"/>
          <a:ext cx="5033130" cy="1087967"/>
        </a:xfrm>
        <a:prstGeom prst="borderCallout1">
          <a:avLst>
            <a:gd name="adj1" fmla="val 51044"/>
            <a:gd name="adj2" fmla="val -132"/>
            <a:gd name="adj3" fmla="val 138663"/>
            <a:gd name="adj4" fmla="val -34758"/>
          </a:avLst>
        </a:prstGeom>
        <a:solidFill>
          <a:schemeClr val="accent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17</xdr:col>
      <xdr:colOff>144993</xdr:colOff>
      <xdr:row>18</xdr:row>
      <xdr:rowOff>132292</xdr:rowOff>
    </xdr:from>
    <xdr:to>
      <xdr:col>18</xdr:col>
      <xdr:colOff>66894</xdr:colOff>
      <xdr:row>18</xdr:row>
      <xdr:rowOff>671054</xdr:rowOff>
    </xdr:to>
    <xdr:pic macro="[0]!Mostrar_Matriz1">
      <xdr:nvPicPr>
        <xdr:cNvPr id="3" name="Graphic 2" descr="Mathematics">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713826" y="6260042"/>
          <a:ext cx="546316" cy="540000"/>
        </a:xfrm>
        <a:prstGeom prst="rect">
          <a:avLst/>
        </a:prstGeom>
      </xdr:spPr>
    </xdr:pic>
    <xdr:clientData/>
  </xdr:twoCellAnchor>
  <xdr:twoCellAnchor editAs="oneCell">
    <xdr:from>
      <xdr:col>17</xdr:col>
      <xdr:colOff>135998</xdr:colOff>
      <xdr:row>20</xdr:row>
      <xdr:rowOff>221744</xdr:rowOff>
    </xdr:from>
    <xdr:to>
      <xdr:col>18</xdr:col>
      <xdr:colOff>47108</xdr:colOff>
      <xdr:row>20</xdr:row>
      <xdr:rowOff>761744</xdr:rowOff>
    </xdr:to>
    <xdr:pic macro="[0]!Mostrar_Matriz2">
      <xdr:nvPicPr>
        <xdr:cNvPr id="167" name="Graphic 166" descr="Mathematics">
          <a:extLst>
            <a:ext uri="{FF2B5EF4-FFF2-40B4-BE49-F238E27FC236}">
              <a16:creationId xmlns:a16="http://schemas.microsoft.com/office/drawing/2014/main" xmlns="" id="{00000000-0008-0000-0400-0000A7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1704831" y="7513661"/>
          <a:ext cx="542996" cy="540000"/>
        </a:xfrm>
        <a:prstGeom prst="rect">
          <a:avLst/>
        </a:prstGeom>
      </xdr:spPr>
    </xdr:pic>
    <xdr:clientData/>
  </xdr:twoCellAnchor>
  <xdr:twoCellAnchor editAs="oneCell">
    <xdr:from>
      <xdr:col>17</xdr:col>
      <xdr:colOff>164572</xdr:colOff>
      <xdr:row>24</xdr:row>
      <xdr:rowOff>253999</xdr:rowOff>
    </xdr:from>
    <xdr:to>
      <xdr:col>18</xdr:col>
      <xdr:colOff>81015</xdr:colOff>
      <xdr:row>24</xdr:row>
      <xdr:rowOff>787649</xdr:rowOff>
    </xdr:to>
    <xdr:pic macro="[0]!Mostrar_Matriz4">
      <xdr:nvPicPr>
        <xdr:cNvPr id="168" name="Graphic 167" descr="Mathematics">
          <a:extLst>
            <a:ext uri="{FF2B5EF4-FFF2-40B4-BE49-F238E27FC236}">
              <a16:creationId xmlns:a16="http://schemas.microsoft.com/office/drawing/2014/main" xmlns="" id="{00000000-0008-0000-0400-0000A8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1733405" y="9853082"/>
          <a:ext cx="548407" cy="540000"/>
        </a:xfrm>
        <a:prstGeom prst="rect">
          <a:avLst/>
        </a:prstGeom>
      </xdr:spPr>
    </xdr:pic>
    <xdr:clientData/>
  </xdr:twoCellAnchor>
  <xdr:twoCellAnchor editAs="oneCell">
    <xdr:from>
      <xdr:col>17</xdr:col>
      <xdr:colOff>153777</xdr:colOff>
      <xdr:row>22</xdr:row>
      <xdr:rowOff>254000</xdr:rowOff>
    </xdr:from>
    <xdr:to>
      <xdr:col>18</xdr:col>
      <xdr:colOff>79853</xdr:colOff>
      <xdr:row>22</xdr:row>
      <xdr:rowOff>787650</xdr:rowOff>
    </xdr:to>
    <xdr:pic macro="[0]!Mostrar_Matriz3">
      <xdr:nvPicPr>
        <xdr:cNvPr id="169" name="Graphic 168" descr="Mathematics">
          <a:extLst>
            <a:ext uri="{FF2B5EF4-FFF2-40B4-BE49-F238E27FC236}">
              <a16:creationId xmlns:a16="http://schemas.microsoft.com/office/drawing/2014/main" xmlns="" id="{00000000-0008-0000-0400-0000A9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1730230" y="8710083"/>
          <a:ext cx="544141" cy="540000"/>
        </a:xfrm>
        <a:prstGeom prst="rect">
          <a:avLst/>
        </a:prstGeom>
      </xdr:spPr>
    </xdr:pic>
    <xdr:clientData/>
  </xdr:twoCellAnchor>
  <xdr:twoCellAnchor>
    <xdr:from>
      <xdr:col>17</xdr:col>
      <xdr:colOff>593303</xdr:colOff>
      <xdr:row>78</xdr:row>
      <xdr:rowOff>738716</xdr:rowOff>
    </xdr:from>
    <xdr:to>
      <xdr:col>18</xdr:col>
      <xdr:colOff>575523</xdr:colOff>
      <xdr:row>78</xdr:row>
      <xdr:rowOff>882687</xdr:rowOff>
    </xdr:to>
    <xdr:cxnSp macro="">
      <xdr:nvCxnSpPr>
        <xdr:cNvPr id="174" name="Linea_8" hidden="1">
          <a:extLst>
            <a:ext uri="{FF2B5EF4-FFF2-40B4-BE49-F238E27FC236}">
              <a16:creationId xmlns:a16="http://schemas.microsoft.com/office/drawing/2014/main" xmlns="" id="{00000000-0008-0000-0400-0000AE000000}"/>
            </a:ext>
          </a:extLst>
        </xdr:cNvPr>
        <xdr:cNvCxnSpPr>
          <a:cxnSpLocks/>
        </xdr:cNvCxnSpPr>
      </xdr:nvCxnSpPr>
      <xdr:spPr>
        <a:xfrm flipV="1">
          <a:off x="22177376" y="62936966"/>
          <a:ext cx="599017" cy="15154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17</xdr:col>
      <xdr:colOff>153778</xdr:colOff>
      <xdr:row>26</xdr:row>
      <xdr:rowOff>260348</xdr:rowOff>
    </xdr:from>
    <xdr:to>
      <xdr:col>18</xdr:col>
      <xdr:colOff>104730</xdr:colOff>
      <xdr:row>26</xdr:row>
      <xdr:rowOff>800348</xdr:rowOff>
    </xdr:to>
    <xdr:pic macro="[0]!Pop_Up_Ejemplos.Mostrar_Matriz5">
      <xdr:nvPicPr>
        <xdr:cNvPr id="196" name="Graphic 195" descr="Mathematics">
          <a:extLst>
            <a:ext uri="{FF2B5EF4-FFF2-40B4-BE49-F238E27FC236}">
              <a16:creationId xmlns:a16="http://schemas.microsoft.com/office/drawing/2014/main" xmlns="" id="{00000000-0008-0000-0400-0000C4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730231" y="11013015"/>
          <a:ext cx="574001" cy="540000"/>
        </a:xfrm>
        <a:prstGeom prst="rect">
          <a:avLst/>
        </a:prstGeom>
      </xdr:spPr>
    </xdr:pic>
    <xdr:clientData/>
  </xdr:twoCellAnchor>
  <xdr:twoCellAnchor editAs="oneCell">
    <xdr:from>
      <xdr:col>17</xdr:col>
      <xdr:colOff>152187</xdr:colOff>
      <xdr:row>28</xdr:row>
      <xdr:rowOff>230712</xdr:rowOff>
    </xdr:from>
    <xdr:to>
      <xdr:col>18</xdr:col>
      <xdr:colOff>105058</xdr:colOff>
      <xdr:row>28</xdr:row>
      <xdr:rowOff>770712</xdr:rowOff>
    </xdr:to>
    <xdr:pic macro="[0]!Mostrar_Matriz6">
      <xdr:nvPicPr>
        <xdr:cNvPr id="197" name="Graphic 196" descr="Mathematics">
          <a:extLst>
            <a:ext uri="{FF2B5EF4-FFF2-40B4-BE49-F238E27FC236}">
              <a16:creationId xmlns:a16="http://schemas.microsoft.com/office/drawing/2014/main" xmlns="" id="{00000000-0008-0000-0400-0000C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1728640" y="12507379"/>
          <a:ext cx="569650" cy="540000"/>
        </a:xfrm>
        <a:prstGeom prst="rect">
          <a:avLst/>
        </a:prstGeom>
      </xdr:spPr>
    </xdr:pic>
    <xdr:clientData/>
  </xdr:twoCellAnchor>
  <xdr:twoCellAnchor editAs="oneCell">
    <xdr:from>
      <xdr:col>17</xdr:col>
      <xdr:colOff>152189</xdr:colOff>
      <xdr:row>30</xdr:row>
      <xdr:rowOff>252728</xdr:rowOff>
    </xdr:from>
    <xdr:to>
      <xdr:col>18</xdr:col>
      <xdr:colOff>84420</xdr:colOff>
      <xdr:row>30</xdr:row>
      <xdr:rowOff>800442</xdr:rowOff>
    </xdr:to>
    <xdr:pic macro="[0]!Mostrar_Matriz7">
      <xdr:nvPicPr>
        <xdr:cNvPr id="198" name="Graphic 197" descr="Mathematics">
          <a:extLst>
            <a:ext uri="{FF2B5EF4-FFF2-40B4-BE49-F238E27FC236}">
              <a16:creationId xmlns:a16="http://schemas.microsoft.com/office/drawing/2014/main" xmlns="" id="{00000000-0008-0000-0400-0000C6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1728642" y="13680015"/>
          <a:ext cx="555327" cy="540000"/>
        </a:xfrm>
        <a:prstGeom prst="rect">
          <a:avLst/>
        </a:prstGeom>
      </xdr:spPr>
    </xdr:pic>
    <xdr:clientData/>
  </xdr:twoCellAnchor>
  <xdr:twoCellAnchor editAs="oneCell">
    <xdr:from>
      <xdr:col>17</xdr:col>
      <xdr:colOff>134409</xdr:colOff>
      <xdr:row>78</xdr:row>
      <xdr:rowOff>573616</xdr:rowOff>
    </xdr:from>
    <xdr:to>
      <xdr:col>18</xdr:col>
      <xdr:colOff>116037</xdr:colOff>
      <xdr:row>78</xdr:row>
      <xdr:rowOff>1216570</xdr:rowOff>
    </xdr:to>
    <xdr:pic macro="[0]!Mostrar_Matriz8">
      <xdr:nvPicPr>
        <xdr:cNvPr id="208" name="Graphic 207" descr="Mathematics">
          <a:extLst>
            <a:ext uri="{FF2B5EF4-FFF2-40B4-BE49-F238E27FC236}">
              <a16:creationId xmlns:a16="http://schemas.microsoft.com/office/drawing/2014/main" xmlns="" id="{00000000-0008-0000-0400-0000D0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1703242" y="62771866"/>
          <a:ext cx="606043" cy="641650"/>
        </a:xfrm>
        <a:prstGeom prst="rect">
          <a:avLst/>
        </a:prstGeom>
      </xdr:spPr>
    </xdr:pic>
    <xdr:clientData/>
  </xdr:twoCellAnchor>
  <xdr:twoCellAnchor editAs="oneCell">
    <xdr:from>
      <xdr:col>17</xdr:col>
      <xdr:colOff>155574</xdr:colOff>
      <xdr:row>80</xdr:row>
      <xdr:rowOff>765170</xdr:rowOff>
    </xdr:from>
    <xdr:to>
      <xdr:col>18</xdr:col>
      <xdr:colOff>159606</xdr:colOff>
      <xdr:row>80</xdr:row>
      <xdr:rowOff>1427129</xdr:rowOff>
    </xdr:to>
    <xdr:pic macro="[0]!Mostrar_Matriz9">
      <xdr:nvPicPr>
        <xdr:cNvPr id="209" name="Graphic 208" descr="Mathematics">
          <a:extLst>
            <a:ext uri="{FF2B5EF4-FFF2-40B4-BE49-F238E27FC236}">
              <a16:creationId xmlns:a16="http://schemas.microsoft.com/office/drawing/2014/main" xmlns="" id="{00000000-0008-0000-0400-0000D1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1724407" y="65154170"/>
          <a:ext cx="634797" cy="648000"/>
        </a:xfrm>
        <a:prstGeom prst="rect">
          <a:avLst/>
        </a:prstGeom>
      </xdr:spPr>
    </xdr:pic>
    <xdr:clientData/>
  </xdr:twoCellAnchor>
  <xdr:twoCellAnchor>
    <xdr:from>
      <xdr:col>18</xdr:col>
      <xdr:colOff>29634</xdr:colOff>
      <xdr:row>80</xdr:row>
      <xdr:rowOff>910166</xdr:rowOff>
    </xdr:from>
    <xdr:to>
      <xdr:col>19</xdr:col>
      <xdr:colOff>14818</xdr:colOff>
      <xdr:row>80</xdr:row>
      <xdr:rowOff>1061714</xdr:rowOff>
    </xdr:to>
    <xdr:cxnSp macro="">
      <xdr:nvCxnSpPr>
        <xdr:cNvPr id="212" name="Linea_9" hidden="1">
          <a:extLst>
            <a:ext uri="{FF2B5EF4-FFF2-40B4-BE49-F238E27FC236}">
              <a16:creationId xmlns:a16="http://schemas.microsoft.com/office/drawing/2014/main" xmlns="" id="{00000000-0008-0000-0400-0000D4000000}"/>
            </a:ext>
          </a:extLst>
        </xdr:cNvPr>
        <xdr:cNvCxnSpPr>
          <a:cxnSpLocks/>
        </xdr:cNvCxnSpPr>
      </xdr:nvCxnSpPr>
      <xdr:spPr>
        <a:xfrm flipV="1">
          <a:off x="22222884" y="65299166"/>
          <a:ext cx="599017" cy="15154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18</xdr:col>
      <xdr:colOff>579120</xdr:colOff>
      <xdr:row>77</xdr:row>
      <xdr:rowOff>99060</xdr:rowOff>
    </xdr:from>
    <xdr:to>
      <xdr:col>26</xdr:col>
      <xdr:colOff>381000</xdr:colOff>
      <xdr:row>78</xdr:row>
      <xdr:rowOff>1790700</xdr:rowOff>
    </xdr:to>
    <xdr:pic>
      <xdr:nvPicPr>
        <xdr:cNvPr id="14479" name="M_Matriz_8" hidden="1"/>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4041100" y="63611760"/>
          <a:ext cx="4617720" cy="187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225213</xdr:colOff>
      <xdr:row>76</xdr:row>
      <xdr:rowOff>679450</xdr:rowOff>
    </xdr:from>
    <xdr:to>
      <xdr:col>26</xdr:col>
      <xdr:colOff>553709</xdr:colOff>
      <xdr:row>78</xdr:row>
      <xdr:rowOff>103717</xdr:rowOff>
    </xdr:to>
    <xdr:pic macro="[0]!Oculatar_Matriz8">
      <xdr:nvPicPr>
        <xdr:cNvPr id="210" name="O_Matriz_8" descr="Close" hidden="1">
          <a:extLst>
            <a:ext uri="{FF2B5EF4-FFF2-40B4-BE49-F238E27FC236}">
              <a16:creationId xmlns:a16="http://schemas.microsoft.com/office/drawing/2014/main" xmlns="" id="{00000000-0008-0000-0400-0000D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336750" y="61978117"/>
          <a:ext cx="320675" cy="330200"/>
        </a:xfrm>
        <a:prstGeom prst="rect">
          <a:avLst/>
        </a:prstGeom>
      </xdr:spPr>
    </xdr:pic>
    <xdr:clientData/>
  </xdr:twoCellAnchor>
  <xdr:twoCellAnchor editAs="oneCell">
    <xdr:from>
      <xdr:col>19</xdr:col>
      <xdr:colOff>7620</xdr:colOff>
      <xdr:row>80</xdr:row>
      <xdr:rowOff>99060</xdr:rowOff>
    </xdr:from>
    <xdr:to>
      <xdr:col>26</xdr:col>
      <xdr:colOff>426720</xdr:colOff>
      <xdr:row>80</xdr:row>
      <xdr:rowOff>1965960</xdr:rowOff>
    </xdr:to>
    <xdr:pic>
      <xdr:nvPicPr>
        <xdr:cNvPr id="14481" name="M_Matriz_9" hidden="1"/>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4071580" y="65981580"/>
          <a:ext cx="463296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263525</xdr:colOff>
      <xdr:row>79</xdr:row>
      <xdr:rowOff>132080</xdr:rowOff>
    </xdr:from>
    <xdr:to>
      <xdr:col>27</xdr:col>
      <xdr:colOff>1057</xdr:colOff>
      <xdr:row>80</xdr:row>
      <xdr:rowOff>296314</xdr:rowOff>
    </xdr:to>
    <xdr:pic macro="[0]!Oculatar_Matriz9">
      <xdr:nvPicPr>
        <xdr:cNvPr id="213" name="O_Matriz_9" descr="Close" hidden="1">
          <a:extLst>
            <a:ext uri="{FF2B5EF4-FFF2-40B4-BE49-F238E27FC236}">
              <a16:creationId xmlns:a16="http://schemas.microsoft.com/office/drawing/2014/main" xmlns="" id="{00000000-0008-0000-0400-0000D5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27367442" y="64348783"/>
          <a:ext cx="318558" cy="330200"/>
        </a:xfrm>
        <a:prstGeom prst="rect">
          <a:avLst/>
        </a:prstGeom>
      </xdr:spPr>
    </xdr:pic>
    <xdr:clientData/>
  </xdr:twoCellAnchor>
  <xdr:twoCellAnchor>
    <xdr:from>
      <xdr:col>18</xdr:col>
      <xdr:colOff>0</xdr:colOff>
      <xdr:row>16</xdr:row>
      <xdr:rowOff>967740</xdr:rowOff>
    </xdr:from>
    <xdr:to>
      <xdr:col>27</xdr:col>
      <xdr:colOff>83820</xdr:colOff>
      <xdr:row>18</xdr:row>
      <xdr:rowOff>960120</xdr:rowOff>
    </xdr:to>
    <xdr:grpSp>
      <xdr:nvGrpSpPr>
        <xdr:cNvPr id="14483" name="Group 1"/>
        <xdr:cNvGrpSpPr>
          <a:grpSpLocks/>
        </xdr:cNvGrpSpPr>
      </xdr:nvGrpSpPr>
      <xdr:grpSpPr bwMode="auto">
        <a:xfrm>
          <a:off x="23461980" y="4953000"/>
          <a:ext cx="5501640" cy="2110740"/>
          <a:chOff x="23353183" y="5000625"/>
          <a:chExt cx="5513918" cy="2102229"/>
        </a:xfrm>
      </xdr:grpSpPr>
      <xdr:cxnSp macro="">
        <xdr:nvCxnSpPr>
          <xdr:cNvPr id="17" name="Linea_1" hidden="1">
            <a:extLst>
              <a:ext uri="{FF2B5EF4-FFF2-40B4-BE49-F238E27FC236}">
                <a16:creationId xmlns:a16="http://schemas.microsoft.com/office/drawing/2014/main" xmlns="" id="{00000000-0008-0000-0400-000011000000}"/>
              </a:ext>
            </a:extLst>
          </xdr:cNvPr>
          <xdr:cNvCxnSpPr>
            <a:cxnSpLocks/>
          </xdr:cNvCxnSpPr>
        </xdr:nvCxnSpPr>
        <xdr:spPr>
          <a:xfrm flipV="1">
            <a:off x="23353183" y="6222498"/>
            <a:ext cx="549864" cy="326339"/>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510" name="M_Matriz_1"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10925" y="5146675"/>
            <a:ext cx="4806950" cy="1956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1">
        <xdr:nvPicPr>
          <xdr:cNvPr id="6" name="O_Matriz_1" descr="Close" hidden="1">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8546347" y="5000625"/>
            <a:ext cx="320754" cy="333928"/>
          </a:xfrm>
          <a:prstGeom prst="rect">
            <a:avLst/>
          </a:prstGeom>
        </xdr:spPr>
      </xdr:pic>
    </xdr:grpSp>
    <xdr:clientData/>
  </xdr:twoCellAnchor>
  <xdr:twoCellAnchor>
    <xdr:from>
      <xdr:col>17</xdr:col>
      <xdr:colOff>579120</xdr:colOff>
      <xdr:row>18</xdr:row>
      <xdr:rowOff>304800</xdr:rowOff>
    </xdr:from>
    <xdr:to>
      <xdr:col>27</xdr:col>
      <xdr:colOff>53340</xdr:colOff>
      <xdr:row>22</xdr:row>
      <xdr:rowOff>129540</xdr:rowOff>
    </xdr:to>
    <xdr:grpSp>
      <xdr:nvGrpSpPr>
        <xdr:cNvPr id="14484" name="Group 4"/>
        <xdr:cNvGrpSpPr>
          <a:grpSpLocks/>
        </xdr:cNvGrpSpPr>
      </xdr:nvGrpSpPr>
      <xdr:grpSpPr bwMode="auto">
        <a:xfrm>
          <a:off x="23439120" y="6408420"/>
          <a:ext cx="5494020" cy="2156460"/>
          <a:chOff x="23321434" y="6451599"/>
          <a:chExt cx="5516033" cy="2135770"/>
        </a:xfrm>
      </xdr:grpSpPr>
      <xdr:cxnSp macro="">
        <xdr:nvCxnSpPr>
          <xdr:cNvPr id="178" name="Linea_2" hidden="1">
            <a:extLst>
              <a:ext uri="{FF2B5EF4-FFF2-40B4-BE49-F238E27FC236}">
                <a16:creationId xmlns:a16="http://schemas.microsoft.com/office/drawing/2014/main" xmlns="" id="{00000000-0008-0000-0400-0000B2000000}"/>
              </a:ext>
            </a:extLst>
          </xdr:cNvPr>
          <xdr:cNvCxnSpPr>
            <a:cxnSpLocks/>
          </xdr:cNvCxnSpPr>
        </xdr:nvCxnSpPr>
        <xdr:spPr>
          <a:xfrm flipV="1">
            <a:off x="23321434" y="7636461"/>
            <a:ext cx="596741" cy="135844"/>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507" name="M_Matriz_2"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20450" y="6610350"/>
            <a:ext cx="4800600" cy="1977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2">
        <xdr:nvPicPr>
          <xdr:cNvPr id="179" name="O_Matriz_2" descr="Close" hidden="1">
            <a:extLst>
              <a:ext uri="{FF2B5EF4-FFF2-40B4-BE49-F238E27FC236}">
                <a16:creationId xmlns:a16="http://schemas.microsoft.com/office/drawing/2014/main" xmlns="" id="{00000000-0008-0000-0400-0000B3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523795" y="6451599"/>
            <a:ext cx="313672" cy="332063"/>
          </a:xfrm>
          <a:prstGeom prst="rect">
            <a:avLst/>
          </a:prstGeom>
        </xdr:spPr>
      </xdr:pic>
    </xdr:grpSp>
    <xdr:clientData/>
  </xdr:twoCellAnchor>
  <xdr:twoCellAnchor>
    <xdr:from>
      <xdr:col>17</xdr:col>
      <xdr:colOff>586740</xdr:colOff>
      <xdr:row>20</xdr:row>
      <xdr:rowOff>388620</xdr:rowOff>
    </xdr:from>
    <xdr:to>
      <xdr:col>27</xdr:col>
      <xdr:colOff>129540</xdr:colOff>
      <xdr:row>24</xdr:row>
      <xdr:rowOff>205740</xdr:rowOff>
    </xdr:to>
    <xdr:grpSp>
      <xdr:nvGrpSpPr>
        <xdr:cNvPr id="14485" name="Group 6"/>
        <xdr:cNvGrpSpPr>
          <a:grpSpLocks/>
        </xdr:cNvGrpSpPr>
      </xdr:nvGrpSpPr>
      <xdr:grpSpPr bwMode="auto">
        <a:xfrm>
          <a:off x="23446740" y="7658100"/>
          <a:ext cx="5562600" cy="2125980"/>
          <a:chOff x="23334134" y="7693025"/>
          <a:chExt cx="5577417" cy="2113544"/>
        </a:xfrm>
      </xdr:grpSpPr>
      <xdr:cxnSp macro="">
        <xdr:nvCxnSpPr>
          <xdr:cNvPr id="190" name="Linea_3" hidden="1">
            <a:extLst>
              <a:ext uri="{FF2B5EF4-FFF2-40B4-BE49-F238E27FC236}">
                <a16:creationId xmlns:a16="http://schemas.microsoft.com/office/drawing/2014/main" xmlns="" id="{00000000-0008-0000-0400-0000BE000000}"/>
              </a:ext>
            </a:extLst>
          </xdr:cNvPr>
          <xdr:cNvCxnSpPr>
            <a:cxnSpLocks/>
          </xdr:cNvCxnSpPr>
        </xdr:nvCxnSpPr>
        <xdr:spPr>
          <a:xfrm flipV="1">
            <a:off x="23334134" y="8814188"/>
            <a:ext cx="595943" cy="151509"/>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504" name="M_Matriz_3"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49025" y="7823200"/>
            <a:ext cx="4806950" cy="1983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3">
        <xdr:nvPicPr>
          <xdr:cNvPr id="191" name="O_Matriz_3" descr="Close" hidden="1">
            <a:extLst>
              <a:ext uri="{FF2B5EF4-FFF2-40B4-BE49-F238E27FC236}">
                <a16:creationId xmlns:a16="http://schemas.microsoft.com/office/drawing/2014/main" xmlns="" id="{00000000-0008-0000-0400-0000BF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8590659" y="7693025"/>
            <a:ext cx="320892" cy="325743"/>
          </a:xfrm>
          <a:prstGeom prst="rect">
            <a:avLst/>
          </a:prstGeom>
        </xdr:spPr>
      </xdr:pic>
    </xdr:grpSp>
    <xdr:clientData/>
  </xdr:twoCellAnchor>
  <xdr:twoCellAnchor>
    <xdr:from>
      <xdr:col>17</xdr:col>
      <xdr:colOff>594360</xdr:colOff>
      <xdr:row>22</xdr:row>
      <xdr:rowOff>373380</xdr:rowOff>
    </xdr:from>
    <xdr:to>
      <xdr:col>27</xdr:col>
      <xdr:colOff>137160</xdr:colOff>
      <xdr:row>26</xdr:row>
      <xdr:rowOff>228600</xdr:rowOff>
    </xdr:to>
    <xdr:grpSp>
      <xdr:nvGrpSpPr>
        <xdr:cNvPr id="14486" name="Group 10"/>
        <xdr:cNvGrpSpPr>
          <a:grpSpLocks/>
        </xdr:cNvGrpSpPr>
      </xdr:nvGrpSpPr>
      <xdr:grpSpPr bwMode="auto">
        <a:xfrm>
          <a:off x="23454360" y="8808720"/>
          <a:ext cx="5562600" cy="2148840"/>
          <a:chOff x="23342601" y="8834967"/>
          <a:chExt cx="5580591" cy="2140002"/>
        </a:xfrm>
      </xdr:grpSpPr>
      <xdr:cxnSp macro="">
        <xdr:nvCxnSpPr>
          <xdr:cNvPr id="194" name="Linea_4" hidden="1">
            <a:extLst>
              <a:ext uri="{FF2B5EF4-FFF2-40B4-BE49-F238E27FC236}">
                <a16:creationId xmlns:a16="http://schemas.microsoft.com/office/drawing/2014/main" xmlns="" id="{00000000-0008-0000-0400-0000C2000000}"/>
              </a:ext>
            </a:extLst>
          </xdr:cNvPr>
          <xdr:cNvCxnSpPr>
            <a:cxnSpLocks/>
          </xdr:cNvCxnSpPr>
        </xdr:nvCxnSpPr>
        <xdr:spPr>
          <a:xfrm flipV="1">
            <a:off x="23342601" y="9965677"/>
            <a:ext cx="596282" cy="144185"/>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501" name="M_Matriz_4"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64900" y="9001125"/>
            <a:ext cx="4794250" cy="1973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4">
        <xdr:nvPicPr>
          <xdr:cNvPr id="195" name="O_Matriz_4" descr="Close" hidden="1">
            <a:extLst>
              <a:ext uri="{FF2B5EF4-FFF2-40B4-BE49-F238E27FC236}">
                <a16:creationId xmlns:a16="http://schemas.microsoft.com/office/drawing/2014/main" xmlns="" id="{00000000-0008-0000-0400-0000C3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8594472" y="8834967"/>
            <a:ext cx="328720" cy="326312"/>
          </a:xfrm>
          <a:prstGeom prst="rect">
            <a:avLst/>
          </a:prstGeom>
        </xdr:spPr>
      </xdr:pic>
    </xdr:grpSp>
    <xdr:clientData/>
  </xdr:twoCellAnchor>
  <xdr:twoCellAnchor>
    <xdr:from>
      <xdr:col>17</xdr:col>
      <xdr:colOff>586740</xdr:colOff>
      <xdr:row>24</xdr:row>
      <xdr:rowOff>373380</xdr:rowOff>
    </xdr:from>
    <xdr:to>
      <xdr:col>27</xdr:col>
      <xdr:colOff>114300</xdr:colOff>
      <xdr:row>27</xdr:row>
      <xdr:rowOff>7620</xdr:rowOff>
    </xdr:to>
    <xdr:grpSp>
      <xdr:nvGrpSpPr>
        <xdr:cNvPr id="14487" name="Group 18"/>
        <xdr:cNvGrpSpPr>
          <a:grpSpLocks/>
        </xdr:cNvGrpSpPr>
      </xdr:nvGrpSpPr>
      <xdr:grpSpPr bwMode="auto">
        <a:xfrm>
          <a:off x="23446740" y="9951720"/>
          <a:ext cx="5547360" cy="2567940"/>
          <a:chOff x="23329900" y="9976909"/>
          <a:chExt cx="5564717" cy="2128360"/>
        </a:xfrm>
      </xdr:grpSpPr>
      <xdr:cxnSp macro="">
        <xdr:nvCxnSpPr>
          <xdr:cNvPr id="182" name="Linea_5" hidden="1">
            <a:extLst>
              <a:ext uri="{FF2B5EF4-FFF2-40B4-BE49-F238E27FC236}">
                <a16:creationId xmlns:a16="http://schemas.microsoft.com/office/drawing/2014/main" xmlns="" id="{00000000-0008-0000-0400-0000B6000000}"/>
              </a:ext>
            </a:extLst>
          </xdr:cNvPr>
          <xdr:cNvCxnSpPr>
            <a:cxnSpLocks/>
          </xdr:cNvCxnSpPr>
        </xdr:nvCxnSpPr>
        <xdr:spPr>
          <a:xfrm flipV="1">
            <a:off x="23329900" y="11126350"/>
            <a:ext cx="596220" cy="145259"/>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498" name="M_Matriz_5"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23625" y="10128250"/>
            <a:ext cx="4803775" cy="1977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Pop_Up_Ejemplos.Oculatar_Matriz5">
        <xdr:nvPicPr>
          <xdr:cNvPr id="199" name="O_Matriz_5" descr="Close" hidden="1">
            <a:extLst>
              <a:ext uri="{FF2B5EF4-FFF2-40B4-BE49-F238E27FC236}">
                <a16:creationId xmlns:a16="http://schemas.microsoft.com/office/drawing/2014/main" xmlns="" id="{00000000-0008-0000-0400-0000C7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8573576" y="9976909"/>
            <a:ext cx="321041" cy="341043"/>
          </a:xfrm>
          <a:prstGeom prst="rect">
            <a:avLst/>
          </a:prstGeom>
        </xdr:spPr>
      </xdr:pic>
    </xdr:grpSp>
    <xdr:clientData/>
  </xdr:twoCellAnchor>
  <xdr:twoCellAnchor>
    <xdr:from>
      <xdr:col>18</xdr:col>
      <xdr:colOff>15240</xdr:colOff>
      <xdr:row>26</xdr:row>
      <xdr:rowOff>716280</xdr:rowOff>
    </xdr:from>
    <xdr:to>
      <xdr:col>27</xdr:col>
      <xdr:colOff>144780</xdr:colOff>
      <xdr:row>30</xdr:row>
      <xdr:rowOff>182880</xdr:rowOff>
    </xdr:to>
    <xdr:grpSp>
      <xdr:nvGrpSpPr>
        <xdr:cNvPr id="14488" name="Group 21"/>
        <xdr:cNvGrpSpPr>
          <a:grpSpLocks/>
        </xdr:cNvGrpSpPr>
      </xdr:nvGrpSpPr>
      <xdr:grpSpPr bwMode="auto">
        <a:xfrm>
          <a:off x="23477220" y="11445240"/>
          <a:ext cx="5547360" cy="2575560"/>
          <a:chOff x="23369059" y="11463867"/>
          <a:chExt cx="5557308" cy="2133652"/>
        </a:xfrm>
      </xdr:grpSpPr>
      <xdr:cxnSp macro="">
        <xdr:nvCxnSpPr>
          <xdr:cNvPr id="201" name="Linea_6" hidden="1">
            <a:extLst>
              <a:ext uri="{FF2B5EF4-FFF2-40B4-BE49-F238E27FC236}">
                <a16:creationId xmlns:a16="http://schemas.microsoft.com/office/drawing/2014/main" xmlns="" id="{00000000-0008-0000-0400-0000C9000000}"/>
              </a:ext>
            </a:extLst>
          </xdr:cNvPr>
          <xdr:cNvCxnSpPr>
            <a:cxnSpLocks/>
          </xdr:cNvCxnSpPr>
        </xdr:nvCxnSpPr>
        <xdr:spPr>
          <a:xfrm flipV="1">
            <a:off x="23369059" y="12606444"/>
            <a:ext cx="595426" cy="145189"/>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495" name="M_Matriz_6"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71250" y="11623675"/>
            <a:ext cx="4803775" cy="1973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6">
        <xdr:nvPicPr>
          <xdr:cNvPr id="203" name="O_Matriz_6" descr="Close" hidden="1">
            <a:extLst>
              <a:ext uri="{FF2B5EF4-FFF2-40B4-BE49-F238E27FC236}">
                <a16:creationId xmlns:a16="http://schemas.microsoft.com/office/drawing/2014/main" xmlns="" id="{00000000-0008-0000-0400-0000C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8613387" y="11463867"/>
            <a:ext cx="312980" cy="321942"/>
          </a:xfrm>
          <a:prstGeom prst="rect">
            <a:avLst/>
          </a:prstGeom>
        </xdr:spPr>
      </xdr:pic>
    </xdr:grpSp>
    <xdr:clientData/>
  </xdr:twoCellAnchor>
  <xdr:twoCellAnchor>
    <xdr:from>
      <xdr:col>18</xdr:col>
      <xdr:colOff>15240</xdr:colOff>
      <xdr:row>28</xdr:row>
      <xdr:rowOff>388620</xdr:rowOff>
    </xdr:from>
    <xdr:to>
      <xdr:col>27</xdr:col>
      <xdr:colOff>137160</xdr:colOff>
      <xdr:row>30</xdr:row>
      <xdr:rowOff>1394460</xdr:rowOff>
    </xdr:to>
    <xdr:grpSp>
      <xdr:nvGrpSpPr>
        <xdr:cNvPr id="14489" name="Group 22"/>
        <xdr:cNvGrpSpPr>
          <a:grpSpLocks/>
        </xdr:cNvGrpSpPr>
      </xdr:nvGrpSpPr>
      <xdr:grpSpPr bwMode="auto">
        <a:xfrm>
          <a:off x="23477220" y="13083540"/>
          <a:ext cx="5539740" cy="2148840"/>
          <a:chOff x="23373292" y="12661900"/>
          <a:chExt cx="5548842" cy="2142119"/>
        </a:xfrm>
      </xdr:grpSpPr>
      <xdr:cxnSp macro="">
        <xdr:nvCxnSpPr>
          <xdr:cNvPr id="205" name="Linea_7" hidden="1">
            <a:extLst>
              <a:ext uri="{FF2B5EF4-FFF2-40B4-BE49-F238E27FC236}">
                <a16:creationId xmlns:a16="http://schemas.microsoft.com/office/drawing/2014/main" xmlns="" id="{00000000-0008-0000-0400-0000CD000000}"/>
              </a:ext>
            </a:extLst>
          </xdr:cNvPr>
          <xdr:cNvCxnSpPr>
            <a:cxnSpLocks/>
          </xdr:cNvCxnSpPr>
        </xdr:nvCxnSpPr>
        <xdr:spPr>
          <a:xfrm flipV="1">
            <a:off x="23373292" y="13786133"/>
            <a:ext cx="595337" cy="151923"/>
          </a:xfrm>
          <a:prstGeom prst="line">
            <a:avLst/>
          </a:prstGeom>
          <a:ln w="19050"/>
        </xdr:spPr>
        <xdr:style>
          <a:lnRef idx="1">
            <a:schemeClr val="dk1"/>
          </a:lnRef>
          <a:fillRef idx="0">
            <a:schemeClr val="dk1"/>
          </a:fillRef>
          <a:effectRef idx="0">
            <a:schemeClr val="dk1"/>
          </a:effectRef>
          <a:fontRef idx="minor">
            <a:schemeClr val="tx1"/>
          </a:fontRef>
        </xdr:style>
      </xdr:cxnSp>
      <xdr:pic>
        <xdr:nvPicPr>
          <xdr:cNvPr id="14492" name="M_Matriz_7" hidden="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974425" y="12830175"/>
            <a:ext cx="4803775" cy="1973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macro="[0]!Oculatar_Matriz7">
        <xdr:nvPicPr>
          <xdr:cNvPr id="207" name="O_Matriz_7" descr="Close" hidden="1">
            <a:extLst>
              <a:ext uri="{FF2B5EF4-FFF2-40B4-BE49-F238E27FC236}">
                <a16:creationId xmlns:a16="http://schemas.microsoft.com/office/drawing/2014/main" xmlns="" id="{00000000-0008-0000-0400-0000CF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609201" y="12661900"/>
            <a:ext cx="312933" cy="334231"/>
          </a:xfrm>
          <a:prstGeom prst="rect">
            <a:avLst/>
          </a:prstGeom>
        </xdr:spPr>
      </xdr:pic>
    </xdr:grpSp>
    <xdr:clientData/>
  </xdr:twoCellAnchor>
  <xdr:oneCellAnchor>
    <xdr:from>
      <xdr:col>7</xdr:col>
      <xdr:colOff>187328</xdr:colOff>
      <xdr:row>86</xdr:row>
      <xdr:rowOff>119595</xdr:rowOff>
    </xdr:from>
    <xdr:ext cx="412609" cy="418041"/>
    <xdr:pic macro="[0]!Oculatar_E30">
      <xdr:nvPicPr>
        <xdr:cNvPr id="181" name="O_Ejemplo30" descr="Close" hidden="1">
          <a:extLst>
            <a:ext uri="{FF2B5EF4-FFF2-40B4-BE49-F238E27FC236}">
              <a16:creationId xmlns:a16="http://schemas.microsoft.com/office/drawing/2014/main" xmlns="" id="{00000000-0008-0000-0400-0000B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779128" y="62625820"/>
          <a:ext cx="420250" cy="4180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469952</xdr:colOff>
      <xdr:row>1</xdr:row>
      <xdr:rowOff>265907</xdr:rowOff>
    </xdr:from>
    <xdr:to>
      <xdr:col>7</xdr:col>
      <xdr:colOff>154785</xdr:colOff>
      <xdr:row>2</xdr:row>
      <xdr:rowOff>0</xdr:rowOff>
    </xdr:to>
    <xdr:sp macro="" textlink="">
      <xdr:nvSpPr>
        <xdr:cNvPr id="2" name="Rectangle: Rounded Corners 1">
          <a:extLst>
            <a:ext uri="{FF2B5EF4-FFF2-40B4-BE49-F238E27FC236}">
              <a16:creationId xmlns:a16="http://schemas.microsoft.com/office/drawing/2014/main" xmlns="" id="{00000000-0008-0000-0500-000002000000}"/>
            </a:ext>
          </a:extLst>
        </xdr:cNvPr>
        <xdr:cNvSpPr/>
      </xdr:nvSpPr>
      <xdr:spPr>
        <a:xfrm>
          <a:off x="2465916" y="1051720"/>
          <a:ext cx="6428054" cy="41274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s-ES" sz="1800" b="1">
              <a:solidFill>
                <a:schemeClr val="dk1"/>
              </a:solidFill>
              <a:effectLst/>
              <a:latin typeface="+mn-lt"/>
              <a:ea typeface="+mn-ea"/>
              <a:cs typeface="+mn-cs"/>
            </a:rPr>
            <a:t>Lista de Valoraciones</a:t>
          </a:r>
          <a:endParaRPr lang="es-ES" sz="36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815340</xdr:colOff>
      <xdr:row>0</xdr:row>
      <xdr:rowOff>114300</xdr:rowOff>
    </xdr:from>
    <xdr:to>
      <xdr:col>5</xdr:col>
      <xdr:colOff>160020</xdr:colOff>
      <xdr:row>5</xdr:row>
      <xdr:rowOff>30480</xdr:rowOff>
    </xdr:to>
    <xdr:grpSp>
      <xdr:nvGrpSpPr>
        <xdr:cNvPr id="16385" name="Group 1"/>
        <xdr:cNvGrpSpPr>
          <a:grpSpLocks/>
        </xdr:cNvGrpSpPr>
      </xdr:nvGrpSpPr>
      <xdr:grpSpPr bwMode="auto">
        <a:xfrm>
          <a:off x="4069080" y="114300"/>
          <a:ext cx="2065020" cy="876300"/>
          <a:chOff x="5241177" y="0"/>
          <a:chExt cx="2101850" cy="870324"/>
        </a:xfrm>
      </xdr:grpSpPr>
      <xdr:sp macro="[0]!Actualizar_PT.Actualizar_PT" textlink="">
        <xdr:nvSpPr>
          <xdr:cNvPr id="6" name="TextBox 5">
            <a:extLst>
              <a:ext uri="{FF2B5EF4-FFF2-40B4-BE49-F238E27FC236}">
                <a16:creationId xmlns:a16="http://schemas.microsoft.com/office/drawing/2014/main" xmlns="" id="{00000000-0008-0000-0600-000006000000}"/>
              </a:ext>
            </a:extLst>
          </xdr:cNvPr>
          <xdr:cNvSpPr txBox="1"/>
        </xdr:nvSpPr>
        <xdr:spPr>
          <a:xfrm>
            <a:off x="5644484" y="0"/>
            <a:ext cx="1698543" cy="832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600">
                <a:solidFill>
                  <a:sysClr val="windowText" lastClr="000000"/>
                </a:solidFill>
              </a:rPr>
              <a:t>ACTUALIZAR</a:t>
            </a:r>
            <a:r>
              <a:rPr lang="es-ES" sz="1600">
                <a:solidFill>
                  <a:srgbClr val="C484B0"/>
                </a:solidFill>
              </a:rPr>
              <a:t> </a:t>
            </a:r>
            <a:r>
              <a:rPr lang="es-ES" sz="1600">
                <a:solidFill>
                  <a:sysClr val="windowText" lastClr="000000"/>
                </a:solidFill>
              </a:rPr>
              <a:t>TABLA</a:t>
            </a:r>
          </a:p>
        </xdr:txBody>
      </xdr:sp>
      <xdr:pic macro="[0]!Actualizar_PT.Actualizar_PT">
        <xdr:nvPicPr>
          <xdr:cNvPr id="7" name="Graphic 6" descr="Repeat">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41177" y="45408"/>
            <a:ext cx="837638" cy="82491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228600</xdr:colOff>
      <xdr:row>0</xdr:row>
      <xdr:rowOff>228600</xdr:rowOff>
    </xdr:from>
    <xdr:to>
      <xdr:col>7</xdr:col>
      <xdr:colOff>243840</xdr:colOff>
      <xdr:row>0</xdr:row>
      <xdr:rowOff>998220</xdr:rowOff>
    </xdr:to>
    <xdr:grpSp>
      <xdr:nvGrpSpPr>
        <xdr:cNvPr id="17409" name="Group 6"/>
        <xdr:cNvGrpSpPr>
          <a:grpSpLocks/>
        </xdr:cNvGrpSpPr>
      </xdr:nvGrpSpPr>
      <xdr:grpSpPr bwMode="auto">
        <a:xfrm>
          <a:off x="13426440" y="228600"/>
          <a:ext cx="2110740" cy="769620"/>
          <a:chOff x="13385802" y="2318543"/>
          <a:chExt cx="1994773" cy="758019"/>
        </a:xfrm>
      </xdr:grpSpPr>
      <xdr:pic macro="[0]!Limpiar_Matriz_Area">
        <xdr:nvPicPr>
          <xdr:cNvPr id="1742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5802" y="2318543"/>
            <a:ext cx="761998" cy="75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Limpiar_Matriz_Area" textlink="">
        <xdr:nvSpPr>
          <xdr:cNvPr id="6" name="TextBox 5">
            <a:extLst>
              <a:ext uri="{FF2B5EF4-FFF2-40B4-BE49-F238E27FC236}">
                <a16:creationId xmlns:a16="http://schemas.microsoft.com/office/drawing/2014/main" xmlns="" id="{00000000-0008-0000-0800-000006000000}"/>
              </a:ext>
            </a:extLst>
          </xdr:cNvPr>
          <xdr:cNvSpPr txBox="1"/>
        </xdr:nvSpPr>
        <xdr:spPr>
          <a:xfrm>
            <a:off x="14185151" y="2378584"/>
            <a:ext cx="1195424" cy="6379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Limpiar Mapa</a:t>
            </a:r>
            <a:r>
              <a:rPr lang="es-ES" sz="1400" baseline="0"/>
              <a:t> de Puestos</a:t>
            </a:r>
            <a:endParaRPr lang="es-ES" sz="1400"/>
          </a:p>
        </xdr:txBody>
      </xdr:sp>
    </xdr:grpSp>
    <xdr:clientData/>
  </xdr:twoCellAnchor>
  <xdr:twoCellAnchor editAs="oneCell">
    <xdr:from>
      <xdr:col>1</xdr:col>
      <xdr:colOff>0</xdr:colOff>
      <xdr:row>0</xdr:row>
      <xdr:rowOff>137160</xdr:rowOff>
    </xdr:from>
    <xdr:to>
      <xdr:col>4</xdr:col>
      <xdr:colOff>7620</xdr:colOff>
      <xdr:row>0</xdr:row>
      <xdr:rowOff>1348740</xdr:rowOff>
    </xdr:to>
    <xdr:grpSp>
      <xdr:nvGrpSpPr>
        <xdr:cNvPr id="17410" name="Group 3"/>
        <xdr:cNvGrpSpPr>
          <a:grpSpLocks/>
        </xdr:cNvGrpSpPr>
      </xdr:nvGrpSpPr>
      <xdr:grpSpPr bwMode="auto">
        <a:xfrm>
          <a:off x="449580" y="137160"/>
          <a:ext cx="7063740" cy="1211580"/>
          <a:chOff x="463577" y="134471"/>
          <a:chExt cx="7451690" cy="1206034"/>
        </a:xfrm>
      </xdr:grpSpPr>
      <xdr:pic macro="[0]!Generar_Matriz_Area">
        <xdr:nvPicPr>
          <xdr:cNvPr id="17" name="Graphic 16" descr="Map with pin">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577" y="134471"/>
            <a:ext cx="1045005" cy="1206034"/>
          </a:xfrm>
          <a:prstGeom prst="rect">
            <a:avLst/>
          </a:prstGeom>
        </xdr:spPr>
      </xdr:pic>
      <xdr:sp macro="[0]!Generar_Matriz_Area" textlink="">
        <xdr:nvSpPr>
          <xdr:cNvPr id="18" name="TextBox 17">
            <a:extLst>
              <a:ext uri="{FF2B5EF4-FFF2-40B4-BE49-F238E27FC236}">
                <a16:creationId xmlns:a16="http://schemas.microsoft.com/office/drawing/2014/main" xmlns="" id="{00000000-0008-0000-0800-000012000000}"/>
              </a:ext>
            </a:extLst>
          </xdr:cNvPr>
          <xdr:cNvSpPr txBox="1"/>
        </xdr:nvSpPr>
        <xdr:spPr>
          <a:xfrm>
            <a:off x="1580929" y="316514"/>
            <a:ext cx="6334338" cy="993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3600" b="1"/>
              <a:t>Generar Mapa de Puestos por:</a:t>
            </a:r>
          </a:p>
        </xdr:txBody>
      </xdr:sp>
    </xdr:grpSp>
    <xdr:clientData/>
  </xdr:twoCellAnchor>
  <xdr:twoCellAnchor>
    <xdr:from>
      <xdr:col>6</xdr:col>
      <xdr:colOff>1386840</xdr:colOff>
      <xdr:row>19</xdr:row>
      <xdr:rowOff>45720</xdr:rowOff>
    </xdr:from>
    <xdr:to>
      <xdr:col>7</xdr:col>
      <xdr:colOff>1341120</xdr:colOff>
      <xdr:row>21</xdr:row>
      <xdr:rowOff>38100</xdr:rowOff>
    </xdr:to>
    <xdr:grpSp>
      <xdr:nvGrpSpPr>
        <xdr:cNvPr id="17411" name="Group 7"/>
        <xdr:cNvGrpSpPr>
          <a:grpSpLocks/>
        </xdr:cNvGrpSpPr>
      </xdr:nvGrpSpPr>
      <xdr:grpSpPr bwMode="auto">
        <a:xfrm>
          <a:off x="14584680" y="15651480"/>
          <a:ext cx="2049780" cy="952500"/>
          <a:chOff x="13385802" y="2318543"/>
          <a:chExt cx="2309810" cy="758019"/>
        </a:xfrm>
      </xdr:grpSpPr>
      <xdr:pic macro="[0]!Limpiar_Matriz_Departamento">
        <xdr:nvPicPr>
          <xdr:cNvPr id="17421"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5802" y="2318543"/>
            <a:ext cx="761998" cy="75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Limpiar_Matriz_Departamento" textlink="">
        <xdr:nvSpPr>
          <xdr:cNvPr id="10" name="TextBox 9">
            <a:extLst>
              <a:ext uri="{FF2B5EF4-FFF2-40B4-BE49-F238E27FC236}">
                <a16:creationId xmlns:a16="http://schemas.microsoft.com/office/drawing/2014/main" xmlns="" id="{00000000-0008-0000-0800-00000A000000}"/>
              </a:ext>
            </a:extLst>
          </xdr:cNvPr>
          <xdr:cNvSpPr txBox="1"/>
        </xdr:nvSpPr>
        <xdr:spPr>
          <a:xfrm>
            <a:off x="14184361" y="2379185"/>
            <a:ext cx="1511251" cy="636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Limpiar Mapa</a:t>
            </a:r>
            <a:r>
              <a:rPr lang="es-ES" sz="1400" baseline="0"/>
              <a:t> de Puestos</a:t>
            </a:r>
            <a:endParaRPr lang="es-ES" sz="1400"/>
          </a:p>
        </xdr:txBody>
      </xdr:sp>
    </xdr:grpSp>
    <xdr:clientData/>
  </xdr:twoCellAnchor>
  <xdr:twoCellAnchor editAs="oneCell">
    <xdr:from>
      <xdr:col>0</xdr:col>
      <xdr:colOff>434340</xdr:colOff>
      <xdr:row>19</xdr:row>
      <xdr:rowOff>0</xdr:rowOff>
    </xdr:from>
    <xdr:to>
      <xdr:col>3</xdr:col>
      <xdr:colOff>3299460</xdr:colOff>
      <xdr:row>22</xdr:row>
      <xdr:rowOff>76200</xdr:rowOff>
    </xdr:to>
    <xdr:grpSp>
      <xdr:nvGrpSpPr>
        <xdr:cNvPr id="17412" name="Group 1"/>
        <xdr:cNvGrpSpPr>
          <a:grpSpLocks/>
        </xdr:cNvGrpSpPr>
      </xdr:nvGrpSpPr>
      <xdr:grpSpPr bwMode="auto">
        <a:xfrm>
          <a:off x="434340" y="15605760"/>
          <a:ext cx="6911340" cy="1219200"/>
          <a:chOff x="462643" y="14736536"/>
          <a:chExt cx="5276052" cy="1191626"/>
        </a:xfrm>
      </xdr:grpSpPr>
      <xdr:pic macro="[0]!Generar_Matriz_Departamento">
        <xdr:nvPicPr>
          <xdr:cNvPr id="12" name="Graphic 11" descr="Map with pin">
            <a:extLst>
              <a:ext uri="{FF2B5EF4-FFF2-40B4-BE49-F238E27FC236}">
                <a16:creationId xmlns:a16="http://schemas.microsoft.com/office/drawing/2014/main" xmlns="" id="{00000000-0008-0000-08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14736536"/>
            <a:ext cx="1047067" cy="1191626"/>
          </a:xfrm>
          <a:prstGeom prst="rect">
            <a:avLst/>
          </a:prstGeom>
        </xdr:spPr>
      </xdr:pic>
      <xdr:sp macro="[0]!Generar_Matriz_Departamento" textlink="">
        <xdr:nvSpPr>
          <xdr:cNvPr id="13" name="TextBox 12">
            <a:extLst>
              <a:ext uri="{FF2B5EF4-FFF2-40B4-BE49-F238E27FC236}">
                <a16:creationId xmlns:a16="http://schemas.microsoft.com/office/drawing/2014/main" xmlns="" id="{00000000-0008-0000-0800-00000D000000}"/>
              </a:ext>
            </a:extLst>
          </xdr:cNvPr>
          <xdr:cNvSpPr txBox="1"/>
        </xdr:nvSpPr>
        <xdr:spPr>
          <a:xfrm>
            <a:off x="1492258" y="14870594"/>
            <a:ext cx="4246437" cy="983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3200" b="1">
                <a:solidFill>
                  <a:schemeClr val="dk1"/>
                </a:solidFill>
                <a:effectLst/>
                <a:latin typeface="+mn-lt"/>
                <a:ea typeface="+mn-ea"/>
                <a:cs typeface="+mn-cs"/>
              </a:rPr>
              <a:t>Generar </a:t>
            </a:r>
            <a:r>
              <a:rPr lang="es-ES" sz="3200" b="1"/>
              <a:t>Mapa de Puestos por:</a:t>
            </a:r>
          </a:p>
        </xdr:txBody>
      </xdr:sp>
    </xdr:grpSp>
    <xdr:clientData/>
  </xdr:twoCellAnchor>
  <xdr:twoCellAnchor>
    <xdr:from>
      <xdr:col>6</xdr:col>
      <xdr:colOff>129540</xdr:colOff>
      <xdr:row>40</xdr:row>
      <xdr:rowOff>22860</xdr:rowOff>
    </xdr:from>
    <xdr:to>
      <xdr:col>7</xdr:col>
      <xdr:colOff>121920</xdr:colOff>
      <xdr:row>43</xdr:row>
      <xdr:rowOff>22860</xdr:rowOff>
    </xdr:to>
    <xdr:grpSp>
      <xdr:nvGrpSpPr>
        <xdr:cNvPr id="17413" name="Group 13"/>
        <xdr:cNvGrpSpPr>
          <a:grpSpLocks/>
        </xdr:cNvGrpSpPr>
      </xdr:nvGrpSpPr>
      <xdr:grpSpPr bwMode="auto">
        <a:xfrm>
          <a:off x="13327380" y="29016960"/>
          <a:ext cx="2087880" cy="1143000"/>
          <a:chOff x="13385802" y="2318543"/>
          <a:chExt cx="2309810" cy="758019"/>
        </a:xfrm>
      </xdr:grpSpPr>
      <xdr:pic macro="[0]!Limpiar_Matriz_Oficina">
        <xdr:nvPicPr>
          <xdr:cNvPr id="17417"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5802" y="2318543"/>
            <a:ext cx="761998" cy="75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Limpiar_Matriz_Oficina" textlink="">
        <xdr:nvSpPr>
          <xdr:cNvPr id="19" name="TextBox 18">
            <a:extLst>
              <a:ext uri="{FF2B5EF4-FFF2-40B4-BE49-F238E27FC236}">
                <a16:creationId xmlns:a16="http://schemas.microsoft.com/office/drawing/2014/main" xmlns="" id="{00000000-0008-0000-0800-000013000000}"/>
              </a:ext>
            </a:extLst>
          </xdr:cNvPr>
          <xdr:cNvSpPr txBox="1"/>
        </xdr:nvSpPr>
        <xdr:spPr>
          <a:xfrm>
            <a:off x="14186649" y="2379185"/>
            <a:ext cx="1508963" cy="636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Limpiar Mapa</a:t>
            </a:r>
            <a:r>
              <a:rPr lang="es-ES" sz="1400" baseline="0"/>
              <a:t> de Puestos</a:t>
            </a:r>
            <a:endParaRPr lang="es-ES" sz="1400"/>
          </a:p>
        </xdr:txBody>
      </xdr:sp>
    </xdr:grpSp>
    <xdr:clientData/>
  </xdr:twoCellAnchor>
  <xdr:twoCellAnchor editAs="oneCell">
    <xdr:from>
      <xdr:col>0</xdr:col>
      <xdr:colOff>434340</xdr:colOff>
      <xdr:row>40</xdr:row>
      <xdr:rowOff>129540</xdr:rowOff>
    </xdr:from>
    <xdr:to>
      <xdr:col>4</xdr:col>
      <xdr:colOff>0</xdr:colOff>
      <xdr:row>43</xdr:row>
      <xdr:rowOff>121920</xdr:rowOff>
    </xdr:to>
    <xdr:grpSp>
      <xdr:nvGrpSpPr>
        <xdr:cNvPr id="17414" name="Group 23"/>
        <xdr:cNvGrpSpPr>
          <a:grpSpLocks/>
        </xdr:cNvGrpSpPr>
      </xdr:nvGrpSpPr>
      <xdr:grpSpPr bwMode="auto">
        <a:xfrm>
          <a:off x="434340" y="29123640"/>
          <a:ext cx="7071360" cy="1135380"/>
          <a:chOff x="425823" y="27600061"/>
          <a:chExt cx="8636534" cy="1189226"/>
        </a:xfrm>
      </xdr:grpSpPr>
      <xdr:pic macro="[0]!Generar_Matriz_Oficina">
        <xdr:nvPicPr>
          <xdr:cNvPr id="21" name="Graphic 20" descr="Map with pin">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823" y="27600061"/>
            <a:ext cx="1051647" cy="1189226"/>
          </a:xfrm>
          <a:prstGeom prst="rect">
            <a:avLst/>
          </a:prstGeom>
        </xdr:spPr>
      </xdr:pic>
      <xdr:sp macro="[0]!Generar_Matriz_Oficina" textlink="">
        <xdr:nvSpPr>
          <xdr:cNvPr id="22" name="TextBox 21">
            <a:extLst>
              <a:ext uri="{FF2B5EF4-FFF2-40B4-BE49-F238E27FC236}">
                <a16:creationId xmlns:a16="http://schemas.microsoft.com/office/drawing/2014/main" xmlns="" id="{00000000-0008-0000-0800-000016000000}"/>
              </a:ext>
            </a:extLst>
          </xdr:cNvPr>
          <xdr:cNvSpPr txBox="1"/>
        </xdr:nvSpPr>
        <xdr:spPr>
          <a:xfrm>
            <a:off x="1458857" y="27735745"/>
            <a:ext cx="7603500" cy="973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3600" b="1"/>
              <a:t>Generar Mapa de Puestos por: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426720</xdr:colOff>
      <xdr:row>6</xdr:row>
      <xdr:rowOff>45720</xdr:rowOff>
    </xdr:from>
    <xdr:to>
      <xdr:col>21</xdr:col>
      <xdr:colOff>342900</xdr:colOff>
      <xdr:row>46</xdr:row>
      <xdr:rowOff>76200</xdr:rowOff>
    </xdr:to>
    <xdr:graphicFrame macro="">
      <xdr:nvGraphicFramePr>
        <xdr:cNvPr id="184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1</xdr:row>
      <xdr:rowOff>15240</xdr:rowOff>
    </xdr:from>
    <xdr:to>
      <xdr:col>10</xdr:col>
      <xdr:colOff>160020</xdr:colOff>
      <xdr:row>5</xdr:row>
      <xdr:rowOff>121920</xdr:rowOff>
    </xdr:to>
    <xdr:grpSp>
      <xdr:nvGrpSpPr>
        <xdr:cNvPr id="18434" name="Group 8"/>
        <xdr:cNvGrpSpPr>
          <a:grpSpLocks/>
        </xdr:cNvGrpSpPr>
      </xdr:nvGrpSpPr>
      <xdr:grpSpPr bwMode="auto">
        <a:xfrm>
          <a:off x="4251960" y="198120"/>
          <a:ext cx="1927860" cy="838200"/>
          <a:chOff x="1311275" y="4568825"/>
          <a:chExt cx="1955800" cy="841375"/>
        </a:xfrm>
      </xdr:grpSpPr>
      <xdr:sp macro="[0]!Actualizar_PT.Actualizar_PT" textlink="">
        <xdr:nvSpPr>
          <xdr:cNvPr id="10" name="TextBox 9">
            <a:extLst>
              <a:ext uri="{FF2B5EF4-FFF2-40B4-BE49-F238E27FC236}">
                <a16:creationId xmlns:a16="http://schemas.microsoft.com/office/drawing/2014/main" xmlns="" id="{00000000-0008-0000-0900-00000A000000}"/>
              </a:ext>
            </a:extLst>
          </xdr:cNvPr>
          <xdr:cNvSpPr txBox="1"/>
        </xdr:nvSpPr>
        <xdr:spPr>
          <a:xfrm>
            <a:off x="1311275" y="4568825"/>
            <a:ext cx="1955800" cy="841375"/>
          </a:xfrm>
          <a:prstGeom prst="rect">
            <a:avLst/>
          </a:prstGeom>
          <a:solidFill>
            <a:schemeClr val="lt1"/>
          </a:solidFill>
          <a:ln w="9525" cmpd="sng">
            <a:solidFill>
              <a:srgbClr val="C484B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600">
                <a:solidFill>
                  <a:sysClr val="windowText" lastClr="000000"/>
                </a:solidFill>
              </a:rPr>
              <a:t>ACTUALIZAR GRÁFICO</a:t>
            </a:r>
          </a:p>
        </xdr:txBody>
      </xdr:sp>
      <xdr:pic macro="[0]!Actualizar_PT.Actualizar_PT">
        <xdr:nvPicPr>
          <xdr:cNvPr id="11" name="Graphic 10" descr="Repeat">
            <a:extLst>
              <a:ext uri="{FF2B5EF4-FFF2-40B4-BE49-F238E27FC236}">
                <a16:creationId xmlns:a16="http://schemas.microsoft.com/office/drawing/2014/main" xmlns="" id="{00000000-0008-0000-09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275" y="4568825"/>
            <a:ext cx="834887" cy="841375"/>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ORTEGA GONZALEZ, GLORIA MARIA" refreshedDate="44540.628968750003" createdVersion="4" refreshedVersion="4" minRefreshableVersion="3" recordCount="500">
  <cacheSource type="worksheet">
    <worksheetSource ref="B10:CG510" sheet="Resultados General"/>
  </cacheSource>
  <cacheFields count="84">
    <cacheField name="Número de posición" numFmtId="0">
      <sharedItems containsSemiMixedTypes="0" containsString="0" containsNumber="1" containsInteger="1" minValue="1" maxValue="500"/>
    </cacheField>
    <cacheField name="Título del Puesto" numFmtId="0">
      <sharedItems count="52">
        <s v=""/>
        <s v="Jefe de zona" u="1"/>
        <s v="Técnica/o de educación infantil" u="1"/>
        <s v="Médico" u="1"/>
        <s v="Cajero/a" u="1"/>
        <s v="Camarero/a de piso (hotel)" u="1"/>
        <s v="Servicio de ayuda a domicilio" u="1"/>
        <s v="Secretario/a" u="1"/>
        <s v="Cocinero/a" u="1"/>
        <s v="Técnico/a" u="1"/>
        <s v="Telefonista" u="1"/>
        <s v="Enfermero/a" u="1"/>
        <s v="Envasador/a de productos hortofrutícolas" u="1"/>
        <s v="Técnico/a Senior" u="1"/>
        <s v="Director/a de ventas" u="1"/>
        <s v="Director General" u="1"/>
        <s v="Bedel" u="1"/>
        <s v="Técnico/" u="1"/>
        <s v="Camarero/a de bar (hotel)" u="1"/>
        <s v="Camarero/a" u="1"/>
        <s v="Técnico Senior" u="1"/>
        <s v="Responsable/Gerente/Manager" u="1"/>
        <s v="Subdirector" u="1"/>
        <s v="Jefe/a de zona" u="1"/>
        <s v="Técnico de educación infantil" u="1"/>
        <s v="Envasadora de productos hortofrutícolas" u="1"/>
        <s v="Director/a General" u="1"/>
        <s v="Técnico" u="1"/>
        <s v="Reponedora/o" u="1"/>
        <s v="Personal de limpieza" u="1"/>
        <s v="Camarera de piso (hotel)" u="1"/>
        <s v="Operario/a de maquinaria" u="1"/>
        <s v="Cajera" u="1"/>
        <s v="Subdirector/a" u="1"/>
        <s v="Dependiente/a de comercio" u="1"/>
        <s v="Dependiente/a en comercio" u="1"/>
        <s v="Directora/or de Ventas" u="1"/>
        <s v="Junior1" u="1"/>
        <s v="Directora de Recursos Humanos" u="1"/>
        <s v="Administrativo/a" u="1"/>
        <s v="Director/a de área" u="1"/>
        <s v="Director/a de Recursos Humanos" u="1"/>
        <s v="Director de Ventas" u="1"/>
        <s v="Reponedora/or" u="1"/>
        <s v="Supervisor/a" u="1"/>
        <s v="Recepcionista" u="1"/>
        <s v="Director/a" u="1"/>
        <s v="Director de Área" u="1"/>
        <s v="Reponedor" u="1"/>
        <s v="Operario de maquinaria" u="1"/>
        <s v="Personal de mantenimiento" u="1"/>
        <s v="Médico/a" u="1"/>
      </sharedItems>
    </cacheField>
    <cacheField name="Convenio de Aplicación" numFmtId="0">
      <sharedItems/>
    </cacheField>
    <cacheField name="Área" numFmtId="0">
      <sharedItems/>
    </cacheField>
    <cacheField name="Departamento / Zona" numFmtId="0">
      <sharedItems/>
    </cacheField>
    <cacheField name="Centro de trabajo" numFmtId="0">
      <sharedItems/>
    </cacheField>
    <cacheField name="Responsable" numFmtId="0">
      <sharedItems/>
    </cacheField>
    <cacheField name="Observaciones (Opcional)" numFmtId="0">
      <sharedItems/>
    </cacheField>
    <cacheField name="Agrupación" numFmtId="0">
      <sharedItems count="11">
        <s v=""/>
        <s v="Agrupación 3" u="1"/>
        <s v="Agrupación 8" u="1"/>
        <s v="Agrupación 10" u="1"/>
        <s v="Agrupación 5" u="1"/>
        <s v="Agrupación 2" u="1"/>
        <s v="Agrupación 7" u="1"/>
        <s v="Agrupación 4" u="1"/>
        <s v="Agrupación 9" u="1"/>
        <s v="Agrupación 1" u="1"/>
        <s v="Agrupación 6" u="1"/>
      </sharedItems>
    </cacheField>
    <cacheField name="Puesto + Puntos" numFmtId="0">
      <sharedItems count="74">
        <s v=""/>
        <s v="Reponedora/or(159)" u="1"/>
        <s v="Médico(665)" u="1"/>
        <s v="Envasador/a de productos hortofrutícolas(269)" u="1"/>
        <s v="Director de Ventas(811)" u="1"/>
        <s v="Director/a de área(753)" u="1"/>
        <s v="Responsable/Gerente/Manager(665)" u="1"/>
        <s v="Cocinero/a(437)" u="1"/>
        <s v="Camarero/a de bar (hotel)(257)" u="1"/>
        <s v="Camarera de piso (hotel)(337)" u="1"/>
        <s v="Operario/a de maquinaria(265)" u="1"/>
        <s v="Técnico/a(437)" u="1"/>
        <s v="Recepcionista(345)" u="1"/>
        <s v="Director/a de Recursos Humanos(637)" u="1"/>
        <s v="Director/a General(753)" u="1"/>
        <s v="Camarero/a de bar (hotel)(320)" u="1"/>
        <s v="Técnico/a Senior(500)" u="1"/>
        <s v="Operario de maquinaria(428)" u="1"/>
        <s v="Director/a General(792)" u="1"/>
        <s v="Subdirector/a(664)" u="1"/>
        <s v="Dependiente/a en comercio(432)" u="1"/>
        <s v="Cocinero/a(564)" u="1"/>
        <s v="Director/a General(794)" u="1"/>
        <s v="Director de Ventas(747)" u="1"/>
        <s v="Técnico/a Senior(577)" u="1"/>
        <s v="Envasadora de productos hortofrutícolas(221)" u="1"/>
        <s v="Reponedor(270)" u="1"/>
        <s v="Director/a(692)" u="1"/>
        <s v="Técnico/(500)" u="1"/>
        <s v="Subdirector/a(681)" u="1"/>
        <s v="Servicio de ayuda a domicilio(364)" u="1"/>
        <s v="Supervisor/a(613)" u="1"/>
        <s v="Secretario/a(299)" u="1"/>
        <s v="Jefe/a de zona(648)" u="1"/>
        <s v="Cajera(178)" u="1"/>
        <s v="Técnico(500)" u="1"/>
        <s v="Enfermero/a(689)" u="1"/>
        <s v="Secretario/a(412)" u="1"/>
        <s v="Técnico/a Senior(503)" u="1"/>
        <s v="Personal de limpieza(200)" u="1"/>
        <s v="Camarero/a de piso (hotel)(337)" u="1"/>
        <s v="Telefonista(314)" u="1"/>
        <s v="Director/a de área(633)" u="1"/>
        <s v="Directora de Recursos Humanos(768)" u="1"/>
        <s v="Director/a de área(764)" u="1"/>
        <s v="Directora/or de Ventas(811)" u="1"/>
        <s v="Telefonista(342)" u="1"/>
        <s v="Director/a(788)" u="1"/>
        <s v="Administrativo/a(338)" u="1"/>
        <s v="Personal de mantenimiento(252)" u="1"/>
        <s v="Personal de mantenimiento(368)" u="1"/>
        <s v="Directora de Recursos Humanos(637)" u="1"/>
        <s v="Administrativo/a(331)" u="1"/>
        <s v="Recepcionista(386)" u="1"/>
        <s v="Envasadora de productos hortofrutícolas(269)" u="1"/>
        <s v="Cajera(213)" u="1"/>
        <s v="Médico/a(655)" u="1"/>
        <s v="Técnica/o de educación infantil(443)" u="1"/>
        <s v="Bedel(285)" u="1"/>
        <s v="Dependiente/a en comercio(276)" u="1"/>
        <s v="Jefe/a de zona(569)" u="1"/>
        <s v="Enfermero/a(640)" u="1"/>
        <s v="Supervisor/a(610)" u="1"/>
        <s v="Personal de limpieza(314)" u="1"/>
        <s v="Técnico Senior(577)" u="1"/>
        <s v="Médico/a(665)" u="1"/>
        <s v="Reponedora/o(270)" u="1"/>
        <s v="Técnica/o de educación infantil(493)" u="1"/>
        <s v="Cajero/a(213)" u="1"/>
        <s v="Responsable/Gerente/Manager(578)" u="1"/>
        <s v="Bedel(200)" u="1"/>
        <s v="Servicio de ayuda a domicilio(471)" u="1"/>
        <s v="Director/a General(788)" u="1"/>
        <s v="Camarero/a de piso (hotel)(247)" u="1"/>
      </sharedItems>
    </cacheField>
    <cacheField name="VALORACIÓN DEL PUESTO" numFmtId="0">
      <sharedItems/>
    </cacheField>
    <cacheField name="Género" numFmtId="0">
      <sharedItems count="7">
        <s v="Feminizada"/>
        <s v="" u="1"/>
        <s v="Masculinizada" u="1"/>
        <s v="Feminizado" u="1"/>
        <s v="Equilibrada" u="1"/>
        <s v="Masculinizado" u="1"/>
        <s v="Neutro" u="1"/>
      </sharedItems>
    </cacheField>
    <cacheField name="Nivel.F1" numFmtId="0">
      <sharedItems/>
    </cacheField>
    <cacheField name="A.1) POLIVALENCIA O DEFINICIÓN EXTENSA DE OBLIGACIONES " numFmtId="0">
      <sharedItems containsSemiMixedTypes="0" containsString="0" containsNumber="1" containsInteger="1" minValue="0" maxValue="0"/>
    </cacheField>
    <cacheField name="Nivel.F2" numFmtId="0">
      <sharedItems/>
    </cacheField>
    <cacheField name="A.2.1) Posición continuada y posturas forzadas " numFmtId="0">
      <sharedItems containsSemiMixedTypes="0" containsString="0" containsNumber="1" containsInteger="1" minValue="0" maxValue="0"/>
    </cacheField>
    <cacheField name="Nivel.F3" numFmtId="0">
      <sharedItems/>
    </cacheField>
    <cacheField name="A.2.2) Movimientos repetitivos" numFmtId="0">
      <sharedItems containsSemiMixedTypes="0" containsString="0" containsNumber="1" containsInteger="1" minValue="0" maxValue="0"/>
    </cacheField>
    <cacheField name="Nivel.F4" numFmtId="0">
      <sharedItems/>
    </cacheField>
    <cacheField name="A.2.3) Esfuerzo visual" numFmtId="0">
      <sharedItems containsSemiMixedTypes="0" containsString="0" containsNumber="1" containsInteger="1" minValue="0" maxValue="0"/>
    </cacheField>
    <cacheField name="Nivel.F5" numFmtId="0">
      <sharedItems/>
    </cacheField>
    <cacheField name="A.2.4) Esfuerzo auditivo" numFmtId="0">
      <sharedItems containsSemiMixedTypes="0" containsString="0" containsNumber="1" containsInteger="1" minValue="0" maxValue="0"/>
    </cacheField>
    <cacheField name="Nivel.F6" numFmtId="0">
      <sharedItems/>
    </cacheField>
    <cacheField name="A.2.5) Otros tipos de esfuerzo físico " numFmtId="0">
      <sharedItems containsSemiMixedTypes="0" containsString="0" containsNumber="1" containsInteger="1" minValue="0" maxValue="0"/>
    </cacheField>
    <cacheField name="Nivel.F7" numFmtId="0">
      <sharedItems/>
    </cacheField>
    <cacheField name="A.3) ESFUERZO MENTAL " numFmtId="0">
      <sharedItems containsSemiMixedTypes="0" containsString="0" containsNumber="1" containsInteger="1" minValue="0" maxValue="0"/>
    </cacheField>
    <cacheField name="Nivel.F8" numFmtId="0">
      <sharedItems/>
    </cacheField>
    <cacheField name="A.4) ESFUERZO EMOCIONAL " numFmtId="0">
      <sharedItems containsSemiMixedTypes="0" containsString="0" containsNumber="1" containsInteger="1" minValue="0" maxValue="0"/>
    </cacheField>
    <cacheField name="Nivel.F9" numFmtId="0">
      <sharedItems/>
    </cacheField>
    <cacheField name="A.5.1) Responsabilidad de organización y coordinación " numFmtId="0">
      <sharedItems containsSemiMixedTypes="0" containsString="0" containsNumber="1" containsInteger="1" minValue="0" maxValue="0"/>
    </cacheField>
    <cacheField name="Nivel.F10" numFmtId="0">
      <sharedItems/>
    </cacheField>
    <cacheField name="A.5.2) Responsabilidad de supervisión de resultados y calidad" numFmtId="0">
      <sharedItems containsSemiMixedTypes="0" containsString="0" containsNumber="1" containsInteger="1" minValue="0" maxValue="0"/>
    </cacheField>
    <cacheField name="Nivel.F11" numFmtId="0">
      <sharedItems/>
    </cacheField>
    <cacheField name="A.6.1) Responsabilidad sobre el bienestar de las personas" numFmtId="0">
      <sharedItems containsSemiMixedTypes="0" containsString="0" containsNumber="1" containsInteger="1" minValue="0" maxValue="0"/>
    </cacheField>
    <cacheField name="Nivel.F12" numFmtId="0">
      <sharedItems/>
    </cacheField>
    <cacheField name="A.6.2) Responsabilidad económica" numFmtId="0">
      <sharedItems containsSemiMixedTypes="0" containsString="0" containsNumber="1" containsInteger="1" minValue="0" maxValue="0"/>
    </cacheField>
    <cacheField name="Nivel.F13" numFmtId="0">
      <sharedItems/>
    </cacheField>
    <cacheField name="A.6.3) Responsabilidad sobre información confidencial" numFmtId="0">
      <sharedItems containsSemiMixedTypes="0" containsString="0" containsNumber="1" containsInteger="1" minValue="0" maxValue="0"/>
    </cacheField>
    <cacheField name="Nivel.F14" numFmtId="0">
      <sharedItems/>
    </cacheField>
    <cacheField name="A.7) AUTONOMÍA" numFmtId="0">
      <sharedItems containsSemiMixedTypes="0" containsString="0" containsNumber="1" containsInteger="1" minValue="0" maxValue="0"/>
    </cacheField>
    <cacheField name="Nivel.F15" numFmtId="0">
      <sharedItems/>
    </cacheField>
    <cacheField name="A.8) OTROS" numFmtId="0">
      <sharedItems containsSemiMixedTypes="0" containsString="0" containsNumber="1" containsInteger="1" minValue="0" maxValue="0"/>
    </cacheField>
    <cacheField name="Nivel.F16" numFmtId="0">
      <sharedItems/>
    </cacheField>
    <cacheField name="B.1) ENSEÑANZA REGLADA" numFmtId="0">
      <sharedItems containsSemiMixedTypes="0" containsString="0" containsNumber="1" containsInteger="1" minValue="0" maxValue="0"/>
    </cacheField>
    <cacheField name="Nivel.F17" numFmtId="0">
      <sharedItems/>
    </cacheField>
    <cacheField name="C.1.1) Procedimientos, materiales, equipos y máquinas" numFmtId="0">
      <sharedItems containsSemiMixedTypes="0" containsString="0" containsNumber="1" containsInteger="1" minValue="0" maxValue="0"/>
    </cacheField>
    <cacheField name="Nivel.F18" numFmtId="0">
      <sharedItems/>
    </cacheField>
    <cacheField name="C.1.2) Competencias digitales" numFmtId="0">
      <sharedItems containsSemiMixedTypes="0" containsString="0" containsNumber="1" containsInteger="1" minValue="0" maxValue="0"/>
    </cacheField>
    <cacheField name="Nivel.F19" numFmtId="0">
      <sharedItems/>
    </cacheField>
    <cacheField name="C.1.3) Gestión de la diversidad" numFmtId="0">
      <sharedItems containsSemiMixedTypes="0" containsString="0" containsNumber="1" containsInteger="1" minValue="0" maxValue="0"/>
    </cacheField>
    <cacheField name="Nivel.F20" numFmtId="0">
      <sharedItems/>
    </cacheField>
    <cacheField name="C.1.4) Conocimiento o dominio de idioma extranjero" numFmtId="0">
      <sharedItems containsSemiMixedTypes="0" containsString="0" containsNumber="1" containsInteger="1" minValue="0" maxValue="0"/>
    </cacheField>
    <cacheField name="Nivel.F21" numFmtId="0">
      <sharedItems/>
    </cacheField>
    <cacheField name="C.1.5) Formación no reglada" numFmtId="0">
      <sharedItems containsSemiMixedTypes="0" containsString="0" containsNumber="1" containsInteger="1" minValue="0" maxValue="0"/>
    </cacheField>
    <cacheField name="Nivel.F22" numFmtId="0">
      <sharedItems/>
    </cacheField>
    <cacheField name="C.1.6) Experiencia" numFmtId="0">
      <sharedItems containsSemiMixedTypes="0" containsString="0" containsNumber="1" containsInteger="1" minValue="0" maxValue="0"/>
    </cacheField>
    <cacheField name="Nivel.F23" numFmtId="0">
      <sharedItems/>
    </cacheField>
    <cacheField name="C.1.7) Actualización de conocimientos" numFmtId="0">
      <sharedItems containsSemiMixedTypes="0" containsString="0" containsNumber="1" containsInteger="1" minValue="0" maxValue="0"/>
    </cacheField>
    <cacheField name="Nivel.F24" numFmtId="0">
      <sharedItems/>
    </cacheField>
    <cacheField name="C.2.1) Destreza " numFmtId="0">
      <sharedItems containsSemiMixedTypes="0" containsString="0" containsNumber="1" containsInteger="1" minValue="0" maxValue="0"/>
    </cacheField>
    <cacheField name="Nivel.F25" numFmtId="0">
      <sharedItems/>
    </cacheField>
    <cacheField name="C.2.2) Minuciosidad " numFmtId="0">
      <sharedItems containsSemiMixedTypes="0" containsString="0" containsNumber="1" containsInteger="1" minValue="0" maxValue="0"/>
    </cacheField>
    <cacheField name="Nivel.F26" numFmtId="0">
      <sharedItems/>
    </cacheField>
    <cacheField name="C.2.3) Aptitudes sensoriales" numFmtId="0">
      <sharedItems containsSemiMixedTypes="0" containsString="0" containsNumber="1" containsInteger="1" minValue="0" maxValue="0"/>
    </cacheField>
    <cacheField name="Nivel.F27" numFmtId="0">
      <sharedItems/>
    </cacheField>
    <cacheField name="C.2.4) Capacidad para plantear ideas y soluciones " numFmtId="0">
      <sharedItems containsSemiMixedTypes="0" containsString="0" containsNumber="1" containsInteger="1" minValue="0" maxValue="0"/>
    </cacheField>
    <cacheField name="Nivel.F28" numFmtId="0">
      <sharedItems/>
    </cacheField>
    <cacheField name="C.3.1) Capacidad comunicativa" numFmtId="0">
      <sharedItems containsSemiMixedTypes="0" containsString="0" containsNumber="1" containsInteger="1" minValue="0" maxValue="0"/>
    </cacheField>
    <cacheField name="Nivel.F29" numFmtId="0">
      <sharedItems/>
    </cacheField>
    <cacheField name="C.3.2) Capacidad emocional" numFmtId="0">
      <sharedItems containsSemiMixedTypes="0" containsString="0" containsNumber="1" containsInteger="1" minValue="0" maxValue="0"/>
    </cacheField>
    <cacheField name="Nivel.F30" numFmtId="0">
      <sharedItems/>
    </cacheField>
    <cacheField name="C.3.3) Capacidad de resolución de conflictos" numFmtId="0">
      <sharedItems containsSemiMixedTypes="0" containsString="0" containsNumber="1" containsInteger="1" minValue="0" maxValue="0"/>
    </cacheField>
    <cacheField name="Nivel.F31" numFmtId="0">
      <sharedItems/>
    </cacheField>
    <cacheField name="C.4) OTROS" numFmtId="0">
      <sharedItems containsSemiMixedTypes="0" containsString="0" containsNumber="1" containsInteger="1" minValue="0" maxValue="0"/>
    </cacheField>
    <cacheField name="Nivel.F32" numFmtId="0">
      <sharedItems/>
    </cacheField>
    <cacheField name="D.1.1) Condiciones físicas " numFmtId="0">
      <sharedItems containsSemiMixedTypes="0" containsString="0" containsNumber="1" containsInteger="1" minValue="0" maxValue="0"/>
    </cacheField>
    <cacheField name="Nivel.F33" numFmtId="0">
      <sharedItems/>
    </cacheField>
    <cacheField name="D.1.2) Condiciones psicosociales" numFmtId="0">
      <sharedItems containsSemiMixedTypes="0" containsString="0" containsNumber="1" containsInteger="1" minValue="0" maxValue="0"/>
    </cacheField>
    <cacheField name="Nivel.F34" numFmtId="0">
      <sharedItems/>
    </cacheField>
    <cacheField name="D.2.1) Horarios, descansos y vacaciones" numFmtId="0">
      <sharedItems containsSemiMixedTypes="0" containsString="0" containsNumber="1" containsInteger="1" minValue="0" maxValue="0"/>
    </cacheField>
    <cacheField name="Nivel.F35" numFmtId="0">
      <sharedItems/>
    </cacheField>
    <cacheField name="D.2.2) Desplazamientos y viajes " numFmtId="0">
      <sharedItems containsSemiMixedTypes="0" containsString="0" containsNumber="1" containsInteger="1" minValue="0" maxValue="0"/>
    </cacheField>
    <cacheField name="Nivel.F36" numFmtId="0">
      <sharedItems/>
    </cacheField>
    <cacheField name="D.3) OTR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ORTEGA GONZALEZ, GLORIA MARIA" refreshedDate="44540.62897002315" createdVersion="4" refreshedVersion="4" minRefreshableVersion="3" recordCount="36">
  <cacheSource type="worksheet">
    <worksheetSource ref="B3:H39" sheet="Auxiliar CAT. FACT. SEXO"/>
  </cacheSource>
  <cacheFields count="7">
    <cacheField name="Contador M" numFmtId="0">
      <sharedItems containsSemiMixedTypes="0" containsString="0" containsNumber="1" containsInteger="1" minValue="1" maxValue="106"/>
    </cacheField>
    <cacheField name="Contador F" numFmtId="0">
      <sharedItems containsSemiMixedTypes="0" containsString="0" containsNumber="1" containsInteger="1" minValue="2" maxValue="107"/>
    </cacheField>
    <cacheField name="Diferencia" numFmtId="0">
      <sharedItems containsSemiMixedTypes="0" containsString="0" containsNumber="1" containsInteger="1" minValue="0" maxValue="0"/>
    </cacheField>
    <cacheField name="FACTORES" numFmtId="0">
      <sharedItems count="75">
        <s v="A.1) POLIVALENCIA O DEFINICIÓN EXTENSA DE OBLIGACIONES "/>
        <s v="A.2.1) Posición y posturas forzadas "/>
        <s v="A.2.2) Movimientos repetitivos"/>
        <s v="A.2.3) Esfuerzo visual"/>
        <s v="A.2.4) Esfuerzo auditivo"/>
        <s v="A.2.5) Otros tipos de esfuerzo físico "/>
        <s v="A.3) ESFUERZO MENTAL "/>
        <s v="A.4) ESFUERZO EMOCIONAL "/>
        <s v="A.5.1) Responsabilidad de organización y coordinación "/>
        <s v="A.5.2) Responsabilidad de supervisión de resultados y calidad"/>
        <s v="A.6.1) Responsabilidad sobre el bienestar de las personas"/>
        <s v="A.6.2) Responsabilidad económica"/>
        <s v="A.6.3) Responsabilidad sobre información confidencial"/>
        <s v="A.7) AUTONOMÍA"/>
        <s v="A.8) OTROS"/>
        <s v="B.1) ENSEÑANZA REGLADA"/>
        <s v="C.1.1) Procedimientos, materiales, equipos y máquinas"/>
        <s v="C.1.2) Competencias digitales"/>
        <s v="C.1.3) Gestión de la diversidad"/>
        <s v="C.1.4) Conocimiento o dominio de idioma extranjero"/>
        <s v="C.1.5) Formación no reglada"/>
        <s v="C.1.6) Experiencia"/>
        <s v="C.1.7) Actualización de conocimientos"/>
        <s v="C.2.1) Destreza "/>
        <s v="C.2.2) Minuciosidad "/>
        <s v="C.2.3) Aptitudes sensoriales"/>
        <s v="C.2.4) Capacidad para plantear ideas y soluciones "/>
        <s v="C.3.1) Capacidad comunicativa"/>
        <s v="C.3.2) Capacidad emocional"/>
        <s v="C.3.3) Capacidad de resolución de conflictos"/>
        <s v="C.4) OTROS"/>
        <s v="D.1.1) Condiciones físicas "/>
        <s v="D.1.2) Condiciones psicosociales"/>
        <s v="D.2.1) Horarios, descansos y vacaciones"/>
        <s v="D.2.2) Desplazamientos y viajes "/>
        <s v="D. 3) OTROS"/>
        <s v="Otras culturas" u="1"/>
        <s v="Horarios, descansos y vacaciones" u="1"/>
        <s v="Responsabilidad de supervisión de resultados y calidad" u="1"/>
        <s v="C.3) OTROS" u="1"/>
        <s v="Capacidad de resolución de conflictos" u="1"/>
        <s v="Procedimientos, materiales, equipos y máquinas" u="1"/>
        <s v="Capacidad emocional" u="1"/>
        <s v="ESFUERZO AUDITIVO " u="1"/>
        <s v="D) OTROS" u="1"/>
        <s v="Condiciones físicas " u="1"/>
        <s v="Competencias digitales" u="1"/>
        <s v="9. ESFUERZO MENTAL " u="1"/>
        <s v="3. ENSEÑANZA REGLADA" u="1"/>
        <s v="ESFUERZO VISUAL " u="1"/>
        <s v="Otros tipos de esfuerzo físico " u="1"/>
        <s v="Desplazamientos y viajes " u="1"/>
        <s v="Destreza " u="1"/>
        <s v="Minuciosidad " u="1"/>
        <s v="Capacidad comunicativa" u="1"/>
        <s v="Responsabilidad sobre el bienestar de las personas" u="1"/>
        <s v="Actualización de conocimientos" u="1"/>
        <s v="Responsabilidad económica" u="1"/>
        <s v="A.4) OTROS" u="1"/>
        <s v="Capacidad para plantear soluciones " u="1"/>
        <s v="Condiciones psicosociales" u="1"/>
        <s v="Experiencia" u="1"/>
        <s v="Conocimiento o dominio de idioma extranjero" u="1"/>
        <s v="Posición y posturas forzadas " u="1"/>
        <s v="Formación no reglada" u="1"/>
        <s v="15. AUTONOMÍA" u="1"/>
        <s v="Responsabilidad de organización y coordinación " u="1"/>
        <s v="Responsabilidad sobre información confidencial" u="1"/>
        <s v="12. ESFUERZO EMOCIONAL " u="1"/>
        <s v="D.3) OTROS" u="1"/>
        <s v="D .3) OTROS" u="1"/>
        <s v="D 3) OTROS" u="1"/>
        <s v="5. POLIVALENCIA O DEFINICIÓN EXTENSA DE OBLIGACIONES " u="1"/>
        <s v="Aptitudes sensoriales" u="1"/>
        <s v="Movimientos repetitivos" u="1"/>
      </sharedItems>
    </cacheField>
    <cacheField name="Puntos MASCULINO" numFmtId="0">
      <sharedItems containsSemiMixedTypes="0" containsString="0" containsNumber="1" containsInteger="1" minValue="0" maxValue="0"/>
    </cacheField>
    <cacheField name="Puntos FEMENINO" numFmtId="0">
      <sharedItems containsSemiMixedTypes="0" containsString="0" containsNumber="1" containsInteger="1" minValue="0" maxValue="0"/>
    </cacheField>
    <cacheField name="Categoría" numFmtId="0">
      <sharedItems count="4">
        <s v="A) NATURALEZA DE LAS FUNCIONES O TAREAS "/>
        <s v="B) CONDICIONES EDUCATIVAS"/>
        <s v="C) CONDICIONES PROFESIONALES Y DE FORMACIÓN"/>
        <s v="D) CONDICIONES LABORALES Y FACTORES ESTRICTAMENTE RELACIONADOS CON EL DESEMPEÑO"/>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ORTEGA GONZALEZ, GLORIA MARIA" refreshedDate="44540.628971527774" createdVersion="4" refreshedVersion="4" minRefreshableVersion="3" recordCount="10">
  <cacheSource type="worksheet">
    <worksheetSource ref="C19:G29" sheet="AUX AGRUPACIONES POR SEXO"/>
  </cacheSource>
  <cacheFields count="5">
    <cacheField name="Agrupación" numFmtId="0">
      <sharedItems count="10">
        <s v="Agrupación 10"/>
        <s v="Agrupación 9"/>
        <s v="Agrupación 8"/>
        <s v="Agrupación 7"/>
        <s v="Agrupación 6"/>
        <s v="Agrupación 5"/>
        <s v="Agrupación 4"/>
        <s v="Agrupación 3"/>
        <s v="Agrupación 2"/>
        <s v="Agrupación 1"/>
      </sharedItems>
    </cacheField>
    <cacheField name="Numero de Mujeres" numFmtId="0">
      <sharedItems containsSemiMixedTypes="0" containsString="0" containsNumber="1" containsInteger="1" minValue="0" maxValue="0"/>
    </cacheField>
    <cacheField name="Numero de Hombres" numFmtId="0">
      <sharedItems containsSemiMixedTypes="0" containsString="0" containsNumber="1" containsInteger="1" minValue="0" maxValue="0"/>
    </cacheField>
    <cacheField name="Total Plantilla" numFmtId="0">
      <sharedItems containsSemiMixedTypes="0" containsString="0" containsNumber="1" containsInteger="1" minValue="0" maxValue="0"/>
    </cacheField>
    <cacheField name="Categorización" numFmtId="0">
      <sharedItems count="7">
        <s v=""/>
        <s v="Feminizado" u="1"/>
        <s v="Equilibrada" u="1"/>
        <s v="Masculinizada" u="1"/>
        <s v="Neutro" u="1"/>
        <s v="Feminizada" u="1"/>
        <s v="Masculinizad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
  <r>
    <n v="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6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7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8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9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0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1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2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3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4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5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6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7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8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19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0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1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2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3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4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5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6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7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8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29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0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1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2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3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4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5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6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7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8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39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0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1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2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3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4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5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6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7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8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1"/>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2"/>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3"/>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4"/>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5"/>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6"/>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7"/>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8"/>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499"/>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r>
    <n v="500"/>
    <x v="0"/>
    <s v=""/>
    <s v=""/>
    <s v=""/>
    <s v=""/>
    <s v=""/>
    <s v=""/>
    <x v="0"/>
    <x v="0"/>
    <s v=""/>
    <x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s v="No relevante"/>
    <n v="0"/>
  </r>
</pivotCacheRecords>
</file>

<file path=xl/pivotCache/pivotCacheRecords2.xml><?xml version="1.0" encoding="utf-8"?>
<pivotCacheRecords xmlns="http://schemas.openxmlformats.org/spreadsheetml/2006/main" xmlns:r="http://schemas.openxmlformats.org/officeDocument/2006/relationships" count="36">
  <r>
    <n v="1"/>
    <n v="2"/>
    <n v="0"/>
    <x v="0"/>
    <n v="0"/>
    <n v="0"/>
    <x v="0"/>
  </r>
  <r>
    <n v="4"/>
    <n v="5"/>
    <n v="0"/>
    <x v="1"/>
    <n v="0"/>
    <n v="0"/>
    <x v="0"/>
  </r>
  <r>
    <n v="7"/>
    <n v="8"/>
    <n v="0"/>
    <x v="2"/>
    <n v="0"/>
    <n v="0"/>
    <x v="0"/>
  </r>
  <r>
    <n v="10"/>
    <n v="11"/>
    <n v="0"/>
    <x v="3"/>
    <n v="0"/>
    <n v="0"/>
    <x v="0"/>
  </r>
  <r>
    <n v="13"/>
    <n v="14"/>
    <n v="0"/>
    <x v="4"/>
    <n v="0"/>
    <n v="0"/>
    <x v="0"/>
  </r>
  <r>
    <n v="16"/>
    <n v="17"/>
    <n v="0"/>
    <x v="5"/>
    <n v="0"/>
    <n v="0"/>
    <x v="0"/>
  </r>
  <r>
    <n v="19"/>
    <n v="20"/>
    <n v="0"/>
    <x v="6"/>
    <n v="0"/>
    <n v="0"/>
    <x v="0"/>
  </r>
  <r>
    <n v="22"/>
    <n v="23"/>
    <n v="0"/>
    <x v="7"/>
    <n v="0"/>
    <n v="0"/>
    <x v="0"/>
  </r>
  <r>
    <n v="25"/>
    <n v="26"/>
    <n v="0"/>
    <x v="8"/>
    <n v="0"/>
    <n v="0"/>
    <x v="0"/>
  </r>
  <r>
    <n v="28"/>
    <n v="29"/>
    <n v="0"/>
    <x v="9"/>
    <n v="0"/>
    <n v="0"/>
    <x v="0"/>
  </r>
  <r>
    <n v="31"/>
    <n v="32"/>
    <n v="0"/>
    <x v="10"/>
    <n v="0"/>
    <n v="0"/>
    <x v="0"/>
  </r>
  <r>
    <n v="34"/>
    <n v="35"/>
    <n v="0"/>
    <x v="11"/>
    <n v="0"/>
    <n v="0"/>
    <x v="0"/>
  </r>
  <r>
    <n v="37"/>
    <n v="38"/>
    <n v="0"/>
    <x v="12"/>
    <n v="0"/>
    <n v="0"/>
    <x v="0"/>
  </r>
  <r>
    <n v="40"/>
    <n v="41"/>
    <n v="0"/>
    <x v="13"/>
    <n v="0"/>
    <n v="0"/>
    <x v="0"/>
  </r>
  <r>
    <n v="43"/>
    <n v="44"/>
    <n v="0"/>
    <x v="14"/>
    <n v="0"/>
    <n v="0"/>
    <x v="0"/>
  </r>
  <r>
    <n v="46"/>
    <n v="47"/>
    <n v="0"/>
    <x v="15"/>
    <n v="0"/>
    <n v="0"/>
    <x v="1"/>
  </r>
  <r>
    <n v="49"/>
    <n v="50"/>
    <n v="0"/>
    <x v="16"/>
    <n v="0"/>
    <n v="0"/>
    <x v="2"/>
  </r>
  <r>
    <n v="52"/>
    <n v="53"/>
    <n v="0"/>
    <x v="17"/>
    <n v="0"/>
    <n v="0"/>
    <x v="2"/>
  </r>
  <r>
    <n v="55"/>
    <n v="56"/>
    <n v="0"/>
    <x v="18"/>
    <n v="0"/>
    <n v="0"/>
    <x v="2"/>
  </r>
  <r>
    <n v="58"/>
    <n v="59"/>
    <n v="0"/>
    <x v="19"/>
    <n v="0"/>
    <n v="0"/>
    <x v="2"/>
  </r>
  <r>
    <n v="61"/>
    <n v="62"/>
    <n v="0"/>
    <x v="20"/>
    <n v="0"/>
    <n v="0"/>
    <x v="2"/>
  </r>
  <r>
    <n v="64"/>
    <n v="65"/>
    <n v="0"/>
    <x v="21"/>
    <n v="0"/>
    <n v="0"/>
    <x v="2"/>
  </r>
  <r>
    <n v="67"/>
    <n v="68"/>
    <n v="0"/>
    <x v="22"/>
    <n v="0"/>
    <n v="0"/>
    <x v="2"/>
  </r>
  <r>
    <n v="70"/>
    <n v="71"/>
    <n v="0"/>
    <x v="23"/>
    <n v="0"/>
    <n v="0"/>
    <x v="2"/>
  </r>
  <r>
    <n v="73"/>
    <n v="74"/>
    <n v="0"/>
    <x v="24"/>
    <n v="0"/>
    <n v="0"/>
    <x v="2"/>
  </r>
  <r>
    <n v="76"/>
    <n v="77"/>
    <n v="0"/>
    <x v="25"/>
    <n v="0"/>
    <n v="0"/>
    <x v="2"/>
  </r>
  <r>
    <n v="79"/>
    <n v="80"/>
    <n v="0"/>
    <x v="26"/>
    <n v="0"/>
    <n v="0"/>
    <x v="2"/>
  </r>
  <r>
    <n v="82"/>
    <n v="83"/>
    <n v="0"/>
    <x v="27"/>
    <n v="0"/>
    <n v="0"/>
    <x v="2"/>
  </r>
  <r>
    <n v="85"/>
    <n v="86"/>
    <n v="0"/>
    <x v="28"/>
    <n v="0"/>
    <n v="0"/>
    <x v="2"/>
  </r>
  <r>
    <n v="88"/>
    <n v="89"/>
    <n v="0"/>
    <x v="29"/>
    <n v="0"/>
    <n v="0"/>
    <x v="2"/>
  </r>
  <r>
    <n v="91"/>
    <n v="92"/>
    <n v="0"/>
    <x v="30"/>
    <n v="0"/>
    <n v="0"/>
    <x v="2"/>
  </r>
  <r>
    <n v="94"/>
    <n v="95"/>
    <n v="0"/>
    <x v="31"/>
    <n v="0"/>
    <n v="0"/>
    <x v="3"/>
  </r>
  <r>
    <n v="97"/>
    <n v="98"/>
    <n v="0"/>
    <x v="32"/>
    <n v="0"/>
    <n v="0"/>
    <x v="3"/>
  </r>
  <r>
    <n v="100"/>
    <n v="101"/>
    <n v="0"/>
    <x v="33"/>
    <n v="0"/>
    <n v="0"/>
    <x v="3"/>
  </r>
  <r>
    <n v="103"/>
    <n v="104"/>
    <n v="0"/>
    <x v="34"/>
    <n v="0"/>
    <n v="0"/>
    <x v="3"/>
  </r>
  <r>
    <n v="106"/>
    <n v="107"/>
    <n v="0"/>
    <x v="35"/>
    <n v="0"/>
    <n v="0"/>
    <x v="3"/>
  </r>
</pivotCacheRecords>
</file>

<file path=xl/pivotCache/pivotCacheRecords3.xml><?xml version="1.0" encoding="utf-8"?>
<pivotCacheRecords xmlns="http://schemas.openxmlformats.org/spreadsheetml/2006/main" xmlns:r="http://schemas.openxmlformats.org/officeDocument/2006/relationships" count="10">
  <r>
    <x v="0"/>
    <n v="0"/>
    <n v="0"/>
    <n v="0"/>
    <x v="0"/>
  </r>
  <r>
    <x v="1"/>
    <n v="0"/>
    <n v="0"/>
    <n v="0"/>
    <x v="0"/>
  </r>
  <r>
    <x v="2"/>
    <n v="0"/>
    <n v="0"/>
    <n v="0"/>
    <x v="0"/>
  </r>
  <r>
    <x v="3"/>
    <n v="0"/>
    <n v="0"/>
    <n v="0"/>
    <x v="0"/>
  </r>
  <r>
    <x v="4"/>
    <n v="0"/>
    <n v="0"/>
    <n v="0"/>
    <x v="0"/>
  </r>
  <r>
    <x v="5"/>
    <n v="0"/>
    <n v="0"/>
    <n v="0"/>
    <x v="0"/>
  </r>
  <r>
    <x v="6"/>
    <n v="0"/>
    <n v="0"/>
    <n v="0"/>
    <x v="0"/>
  </r>
  <r>
    <x v="7"/>
    <n v="0"/>
    <n v="0"/>
    <n v="0"/>
    <x v="0"/>
  </r>
  <r>
    <x v="8"/>
    <n v="0"/>
    <n v="0"/>
    <n v="0"/>
    <x v="0"/>
  </r>
  <r>
    <x v="9"/>
    <n v="0"/>
    <n v="0"/>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pageOverThenDown="1" rowGrandTotals="0" colGrandTotals="0" itemPrintTitles="1" createdVersion="6" indent="0" outline="1" outlineData="1" multipleFieldFilters="0" rowHeaderCaption="Agrupaciones" fieldListSortAscending="1">
  <location ref="A3:B4" firstHeaderRow="1" firstDataRow="1" firstDataCol="2"/>
  <pivotFields count="84">
    <pivotField showAll="0"/>
    <pivotField showAll="0"/>
    <pivotField showAll="0"/>
    <pivotField showAll="0"/>
    <pivotField showAll="0"/>
    <pivotField showAll="0"/>
    <pivotField showAll="0"/>
    <pivotField showAll="0"/>
    <pivotField axis="axisRow" outline="0" showAll="0" defaultSubtotal="0">
      <items count="11">
        <item m="1" x="3"/>
        <item m="1" x="8"/>
        <item m="1" x="2"/>
        <item m="1" x="6"/>
        <item m="1" x="10"/>
        <item m="1" x="4"/>
        <item m="1" x="7"/>
        <item m="1" x="1"/>
        <item m="1" x="5"/>
        <item m="1" x="9"/>
        <item x="0"/>
      </items>
    </pivotField>
    <pivotField axis="axisRow" showAll="0">
      <items count="75">
        <item x="0"/>
        <item m="1" x="48"/>
        <item m="1" x="58"/>
        <item m="1" x="55"/>
        <item m="1" x="9"/>
        <item m="1" x="8"/>
        <item m="1" x="21"/>
        <item m="1" x="20"/>
        <item m="1" x="4"/>
        <item m="1" x="5"/>
        <item m="1" x="18"/>
        <item m="1" x="51"/>
        <item m="1" x="36"/>
        <item m="1" x="54"/>
        <item m="1" x="33"/>
        <item m="1" x="2"/>
        <item m="1" x="17"/>
        <item m="1" x="63"/>
        <item m="1" x="49"/>
        <item m="1" x="53"/>
        <item m="1" x="26"/>
        <item m="1" x="6"/>
        <item m="1" x="32"/>
        <item m="1" x="30"/>
        <item m="1" x="19"/>
        <item m="1" x="62"/>
        <item m="1" x="67"/>
        <item m="1" x="64"/>
        <item m="1" x="35"/>
        <item m="1" x="41"/>
        <item m="1" x="22"/>
        <item m="1" x="42"/>
        <item m="1" x="14"/>
        <item m="1" x="24"/>
        <item m="1" x="28"/>
        <item m="1" x="65"/>
        <item m="1" x="13"/>
        <item m="1" x="45"/>
        <item m="1" x="68"/>
        <item m="1" x="66"/>
        <item m="1" x="3"/>
        <item m="1" x="40"/>
        <item m="1" x="16"/>
        <item m="1" x="72"/>
        <item m="1" x="44"/>
        <item m="1" x="29"/>
        <item m="1" x="69"/>
        <item m="1" x="60"/>
        <item m="1" x="38"/>
        <item m="1" x="11"/>
        <item m="1" x="31"/>
        <item m="1" x="52"/>
        <item m="1" x="70"/>
        <item m="1" x="39"/>
        <item m="1" x="56"/>
        <item m="1" x="61"/>
        <item m="1" x="46"/>
        <item m="1" x="12"/>
        <item m="1" x="37"/>
        <item m="1" x="50"/>
        <item m="1" x="7"/>
        <item m="1" x="59"/>
        <item m="1" x="71"/>
        <item m="1" x="57"/>
        <item m="1" x="43"/>
        <item m="1" x="23"/>
        <item m="1" x="34"/>
        <item m="1" x="1"/>
        <item m="1" x="10"/>
        <item m="1" x="25"/>
        <item m="1" x="73"/>
        <item m="1" x="15"/>
        <item m="1" x="47"/>
        <item m="1"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9"/>
  </rowFields>
  <rowItems count="1">
    <i>
      <x v="10"/>
      <x/>
    </i>
  </rowItems>
  <colItems count="1">
    <i/>
  </colItems>
  <formats count="32">
    <format dxfId="71">
      <pivotArea field="8" type="button" dataOnly="0" labelOnly="1" outline="0" axis="axisRow" fieldPosition="0"/>
    </format>
    <format dxfId="70">
      <pivotArea field="9" type="button" dataOnly="0" labelOnly="1" outline="0" axis="axisRow" fieldPosition="1"/>
    </format>
    <format dxfId="69">
      <pivotArea type="all" dataOnly="0" outline="0" collapsedLevelsAreSubtotals="1" fieldPosition="0"/>
    </format>
    <format dxfId="68">
      <pivotArea field="8" type="button" dataOnly="0" labelOnly="1" outline="0" axis="axisRow" fieldPosition="0"/>
    </format>
    <format dxfId="67">
      <pivotArea field="9" type="button" dataOnly="0" labelOnly="1" outline="0" axis="axisRow" fieldPosition="1"/>
    </format>
    <format dxfId="66">
      <pivotArea dataOnly="0" labelOnly="1" fieldPosition="0">
        <references count="1">
          <reference field="8" count="0"/>
        </references>
      </pivotArea>
    </format>
    <format dxfId="65">
      <pivotArea dataOnly="0" labelOnly="1" fieldPosition="0">
        <references count="2">
          <reference field="8" count="1" selected="0">
            <x v="1"/>
          </reference>
          <reference field="9" count="3">
            <x v="44"/>
            <x v="64"/>
            <x v="65"/>
          </reference>
        </references>
      </pivotArea>
    </format>
    <format dxfId="64">
      <pivotArea dataOnly="0" labelOnly="1" fieldPosition="0">
        <references count="2">
          <reference field="8" count="1" selected="0">
            <x v="2"/>
          </reference>
          <reference field="9" count="2">
            <x v="45"/>
            <x v="54"/>
          </reference>
        </references>
      </pivotArea>
    </format>
    <format dxfId="63">
      <pivotArea dataOnly="0" labelOnly="1" fieldPosition="0">
        <references count="2">
          <reference field="8" count="1" selected="0">
            <x v="3"/>
          </reference>
          <reference field="9" count="4">
            <x v="46"/>
            <x v="47"/>
            <x v="50"/>
            <x v="55"/>
          </reference>
        </references>
      </pivotArea>
    </format>
    <format dxfId="62">
      <pivotArea dataOnly="0" labelOnly="1" fieldPosition="0">
        <references count="2">
          <reference field="8" count="1" selected="0">
            <x v="4"/>
          </reference>
          <reference field="9" count="1">
            <x v="48"/>
          </reference>
        </references>
      </pivotArea>
    </format>
    <format dxfId="61">
      <pivotArea dataOnly="0" labelOnly="1" fieldPosition="0">
        <references count="2">
          <reference field="8" count="1" selected="0">
            <x v="5"/>
          </reference>
          <reference field="9" count="5">
            <x v="49"/>
            <x v="58"/>
            <x v="60"/>
            <x v="62"/>
            <x v="63"/>
          </reference>
        </references>
      </pivotArea>
    </format>
    <format dxfId="60">
      <pivotArea dataOnly="0" labelOnly="1" fieldPosition="0">
        <references count="2">
          <reference field="8" count="1" selected="0">
            <x v="6"/>
          </reference>
          <reference field="9" count="5">
            <x v="51"/>
            <x v="56"/>
            <x v="57"/>
            <x v="59"/>
            <x v="71"/>
          </reference>
        </references>
      </pivotArea>
    </format>
    <format dxfId="59">
      <pivotArea dataOnly="0" labelOnly="1" fieldPosition="0">
        <references count="2">
          <reference field="8" count="1" selected="0">
            <x v="7"/>
          </reference>
          <reference field="9" count="2">
            <x v="61"/>
            <x v="68"/>
          </reference>
        </references>
      </pivotArea>
    </format>
    <format dxfId="58">
      <pivotArea dataOnly="0" labelOnly="1" fieldPosition="0">
        <references count="2">
          <reference field="8" count="1" selected="0">
            <x v="8"/>
          </reference>
          <reference field="9" count="4">
            <x v="52"/>
            <x v="53"/>
            <x v="69"/>
            <x v="70"/>
          </reference>
        </references>
      </pivotArea>
    </format>
    <format dxfId="57">
      <pivotArea dataOnly="0" labelOnly="1" fieldPosition="0">
        <references count="2">
          <reference field="8" count="1" selected="0">
            <x v="0"/>
          </reference>
          <reference field="9" count="1">
            <x v="43"/>
          </reference>
        </references>
      </pivotArea>
    </format>
    <format dxfId="56">
      <pivotArea dataOnly="0" labelOnly="1" fieldPosition="0">
        <references count="2">
          <reference field="8" count="1" selected="0">
            <x v="9"/>
          </reference>
          <reference field="9" count="2">
            <x v="66"/>
            <x v="67"/>
          </reference>
        </references>
      </pivotArea>
    </format>
    <format dxfId="55">
      <pivotArea dataOnly="0" labelOnly="1" fieldPosition="0">
        <references count="2">
          <reference field="8" count="1" selected="0">
            <x v="10"/>
          </reference>
          <reference field="9" count="1">
            <x v="0"/>
          </reference>
        </references>
      </pivotArea>
    </format>
    <format dxfId="54">
      <pivotArea type="all" dataOnly="0" outline="0" collapsedLevelsAreSubtotals="1" fieldPosition="0"/>
    </format>
    <format dxfId="53">
      <pivotArea field="8" type="button" dataOnly="0" labelOnly="1" outline="0" axis="axisRow" fieldPosition="0"/>
    </format>
    <format dxfId="52">
      <pivotArea field="9" type="button" dataOnly="0" labelOnly="1" outline="0" axis="axisRow" fieldPosition="1"/>
    </format>
    <format dxfId="51">
      <pivotArea dataOnly="0" labelOnly="1" fieldPosition="0">
        <references count="1">
          <reference field="8" count="0"/>
        </references>
      </pivotArea>
    </format>
    <format dxfId="50">
      <pivotArea dataOnly="0" labelOnly="1" fieldPosition="0">
        <references count="2">
          <reference field="8" count="1" selected="0">
            <x v="1"/>
          </reference>
          <reference field="9" count="3">
            <x v="44"/>
            <x v="64"/>
            <x v="65"/>
          </reference>
        </references>
      </pivotArea>
    </format>
    <format dxfId="49">
      <pivotArea dataOnly="0" labelOnly="1" fieldPosition="0">
        <references count="2">
          <reference field="8" count="1" selected="0">
            <x v="2"/>
          </reference>
          <reference field="9" count="2">
            <x v="45"/>
            <x v="54"/>
          </reference>
        </references>
      </pivotArea>
    </format>
    <format dxfId="48">
      <pivotArea dataOnly="0" labelOnly="1" fieldPosition="0">
        <references count="2">
          <reference field="8" count="1" selected="0">
            <x v="3"/>
          </reference>
          <reference field="9" count="4">
            <x v="46"/>
            <x v="47"/>
            <x v="50"/>
            <x v="55"/>
          </reference>
        </references>
      </pivotArea>
    </format>
    <format dxfId="47">
      <pivotArea dataOnly="0" labelOnly="1" fieldPosition="0">
        <references count="2">
          <reference field="8" count="1" selected="0">
            <x v="4"/>
          </reference>
          <reference field="9" count="1">
            <x v="48"/>
          </reference>
        </references>
      </pivotArea>
    </format>
    <format dxfId="46">
      <pivotArea dataOnly="0" labelOnly="1" fieldPosition="0">
        <references count="2">
          <reference field="8" count="1" selected="0">
            <x v="5"/>
          </reference>
          <reference field="9" count="5">
            <x v="49"/>
            <x v="58"/>
            <x v="60"/>
            <x v="62"/>
            <x v="63"/>
          </reference>
        </references>
      </pivotArea>
    </format>
    <format dxfId="45">
      <pivotArea dataOnly="0" labelOnly="1" fieldPosition="0">
        <references count="2">
          <reference field="8" count="1" selected="0">
            <x v="6"/>
          </reference>
          <reference field="9" count="5">
            <x v="51"/>
            <x v="56"/>
            <x v="57"/>
            <x v="59"/>
            <x v="71"/>
          </reference>
        </references>
      </pivotArea>
    </format>
    <format dxfId="44">
      <pivotArea dataOnly="0" labelOnly="1" fieldPosition="0">
        <references count="2">
          <reference field="8" count="1" selected="0">
            <x v="7"/>
          </reference>
          <reference field="9" count="2">
            <x v="61"/>
            <x v="68"/>
          </reference>
        </references>
      </pivotArea>
    </format>
    <format dxfId="43">
      <pivotArea dataOnly="0" labelOnly="1" fieldPosition="0">
        <references count="2">
          <reference field="8" count="1" selected="0">
            <x v="8"/>
          </reference>
          <reference field="9" count="4">
            <x v="52"/>
            <x v="53"/>
            <x v="69"/>
            <x v="70"/>
          </reference>
        </references>
      </pivotArea>
    </format>
    <format dxfId="42">
      <pivotArea dataOnly="0" labelOnly="1" fieldPosition="0">
        <references count="2">
          <reference field="8" count="1" selected="0">
            <x v="0"/>
          </reference>
          <reference field="9" count="1">
            <x v="43"/>
          </reference>
        </references>
      </pivotArea>
    </format>
    <format dxfId="41">
      <pivotArea dataOnly="0" labelOnly="1" fieldPosition="0">
        <references count="2">
          <reference field="8" count="1" selected="0">
            <x v="9"/>
          </reference>
          <reference field="9" count="2">
            <x v="66"/>
            <x v="67"/>
          </reference>
        </references>
      </pivotArea>
    </format>
    <format dxfId="40">
      <pivotArea dataOnly="0" labelOnly="1" fieldPosition="0">
        <references count="2">
          <reference field="8" count="1" selected="0">
            <x v="10"/>
          </reference>
          <reference field="9" count="1">
            <x v="0"/>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3:C6" firstHeaderRow="1" firstDataRow="2" firstDataCol="1"/>
  <pivotFields count="84">
    <pivotField showAll="0"/>
    <pivotField axis="axisRow" showAll="0" sortType="ascending">
      <items count="53">
        <item m="1" x="26"/>
        <item m="1" x="40"/>
        <item m="1" x="33"/>
        <item m="1" x="21"/>
        <item m="1" x="23"/>
        <item m="1" x="13"/>
        <item m="1" x="9"/>
        <item m="1" x="44"/>
        <item m="1" x="39"/>
        <item m="1" x="16"/>
        <item m="1" x="29"/>
        <item m="1" x="3"/>
        <item m="1" x="11"/>
        <item m="1" x="10"/>
        <item m="1" x="45"/>
        <item m="1" x="7"/>
        <item m="1" x="50"/>
        <item m="1" x="8"/>
        <item m="1" x="19"/>
        <item m="1" x="35"/>
        <item m="1" x="6"/>
        <item m="1" x="2"/>
        <item x="0"/>
        <item m="1" x="15"/>
        <item m="1" x="47"/>
        <item m="1" x="22"/>
        <item m="1" x="1"/>
        <item m="1" x="20"/>
        <item m="1" x="27"/>
        <item m="1" x="34"/>
        <item m="1" x="24"/>
        <item m="1" x="41"/>
        <item m="1" x="14"/>
        <item m="1" x="32"/>
        <item m="1" x="48"/>
        <item m="1" x="49"/>
        <item m="1" x="25"/>
        <item m="1" x="30"/>
        <item m="1" x="18"/>
        <item m="1" x="37"/>
        <item m="1" x="38"/>
        <item m="1" x="42"/>
        <item m="1" x="17"/>
        <item m="1" x="51"/>
        <item m="1" x="36"/>
        <item m="1" x="4"/>
        <item m="1" x="28"/>
        <item m="1" x="12"/>
        <item m="1" x="5"/>
        <item m="1" x="43"/>
        <item m="1" x="31"/>
        <item m="1" x="4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axis="axisCol" showAll="0">
      <items count="8">
        <item h="1" m="1" x="1"/>
        <item h="1" m="1" x="6"/>
        <item h="1" m="1" x="3"/>
        <item h="1" m="1" x="5"/>
        <item x="0"/>
        <item m="1" x="2"/>
        <item m="1" x="4"/>
        <item t="default"/>
      </items>
    </pivotField>
    <pivotField showAll="0"/>
    <pivotField numFmtId="165" showAll="0"/>
    <pivotField showAll="0"/>
    <pivotField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s>
  <rowFields count="1">
    <field x="1"/>
  </rowFields>
  <rowItems count="2">
    <i>
      <x v="22"/>
    </i>
    <i t="grand">
      <x/>
    </i>
  </rowItems>
  <colFields count="1">
    <field x="11"/>
  </colFields>
  <colItems count="2">
    <i>
      <x v="4"/>
    </i>
    <i t="grand">
      <x/>
    </i>
  </colItems>
  <dataFields count="1">
    <dataField name="Sum of VALORACIÓN DEL PUESTO" fld="10" baseField="1" baseItem="9"/>
  </dataFields>
  <formats count="1">
    <format dxfId="1">
      <pivotArea outline="0" fieldPosition="0"/>
    </format>
  </formats>
  <chartFormats count="2">
    <chartFormat chart="0" format="0" series="1">
      <pivotArea type="data" outline="0" fieldPosition="0">
        <references count="2">
          <reference field="4294967294" count="1" selected="0">
            <x v="0"/>
          </reference>
          <reference field="11" count="1" selected="0">
            <x v="4"/>
          </reference>
        </references>
      </pivotArea>
    </chartFormat>
    <chartFormat chart="0" format="1">
      <pivotArea type="data" outline="0" fieldPosition="0">
        <references count="3">
          <reference field="4294967294" count="1" selected="0">
            <x v="0"/>
          </reference>
          <reference field="1" count="1" selected="0">
            <x v="22"/>
          </reference>
          <reference field="11" count="1" selected="0">
            <x v="4"/>
          </reference>
        </references>
      </pivotArea>
    </chartFormat>
  </chart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J11:L48" firstHeaderRow="0" firstDataRow="1" firstDataCol="1"/>
  <pivotFields count="7">
    <pivotField showAll="0"/>
    <pivotField showAll="0"/>
    <pivotField numFmtId="1" showAll="0"/>
    <pivotField axis="axisRow" showAll="0">
      <items count="76">
        <item m="1" x="68"/>
        <item m="1" x="65"/>
        <item m="1" x="48"/>
        <item m="1" x="72"/>
        <item m="1" x="47"/>
        <item m="1" x="58"/>
        <item m="1" x="56"/>
        <item m="1" x="73"/>
        <item m="1" x="39"/>
        <item m="1" x="54"/>
        <item m="1" x="40"/>
        <item m="1" x="42"/>
        <item m="1" x="59"/>
        <item m="1" x="46"/>
        <item m="1" x="45"/>
        <item m="1" x="60"/>
        <item m="1" x="62"/>
        <item m="1" x="69"/>
        <item m="1" x="51"/>
        <item m="1" x="52"/>
        <item m="1" x="61"/>
        <item m="1" x="64"/>
        <item m="1" x="37"/>
        <item m="1" x="53"/>
        <item m="1" x="74"/>
        <item m="1" x="36"/>
        <item m="1" x="50"/>
        <item m="1" x="63"/>
        <item m="1" x="66"/>
        <item m="1" x="38"/>
        <item m="1" x="57"/>
        <item m="1" x="55"/>
        <item m="1" x="67"/>
        <item m="1" x="49"/>
        <item m="1" x="43"/>
        <item m="1" x="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m="1" x="44"/>
        <item m="1" x="71"/>
        <item m="1" x="70"/>
        <item x="35"/>
        <item t="default"/>
      </items>
    </pivotField>
    <pivotField dataField="1" showAll="0"/>
    <pivotField dataField="1" numFmtId="1" showAll="0"/>
    <pivotField showAll="0">
      <items count="5">
        <item x="0"/>
        <item x="1"/>
        <item x="2"/>
        <item x="3"/>
        <item t="default"/>
      </items>
    </pivotField>
  </pivotFields>
  <rowFields count="1">
    <field x="3"/>
  </rowFields>
  <rowItems count="37">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4"/>
    </i>
    <i t="grand">
      <x/>
    </i>
  </rowItems>
  <colFields count="1">
    <field x="-2"/>
  </colFields>
  <colItems count="2">
    <i>
      <x/>
    </i>
    <i i="1">
      <x v="1"/>
    </i>
  </colItems>
  <dataFields count="2">
    <dataField name="Ratio Puntos Hombres" fld="4" baseField="3" baseItem="41" numFmtId="167"/>
    <dataField name="Ratio Puntos Mujeres" fld="5" baseField="3" baseItem="41" numFmtId="4"/>
  </dataFields>
  <formats count="1">
    <format dxfId="0">
      <pivotArea collapsedLevelsAreSubtotals="1" fieldPosition="0">
        <references count="1">
          <reference field="3" count="0"/>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0"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N18:P39" firstHeaderRow="0" firstDataRow="1" firstDataCol="1"/>
  <pivotFields count="5">
    <pivotField axis="axisRow" showAll="0">
      <items count="11">
        <item x="9"/>
        <item x="8"/>
        <item x="7"/>
        <item x="6"/>
        <item x="5"/>
        <item x="4"/>
        <item x="3"/>
        <item x="2"/>
        <item x="1"/>
        <item x="0"/>
        <item t="default"/>
      </items>
    </pivotField>
    <pivotField dataField="1" numFmtId="3" showAll="0"/>
    <pivotField dataField="1" numFmtId="3" showAll="0"/>
    <pivotField numFmtId="3" showAll="0"/>
    <pivotField axis="axisRow" showAll="0">
      <items count="8">
        <item x="0"/>
        <item m="1" x="1"/>
        <item m="1" x="6"/>
        <item m="1" x="4"/>
        <item m="1" x="5"/>
        <item m="1" x="3"/>
        <item m="1" x="2"/>
        <item t="default"/>
      </items>
    </pivotField>
  </pivotFields>
  <rowFields count="2">
    <field x="0"/>
    <field x="4"/>
  </rowFields>
  <rowItems count="21">
    <i>
      <x/>
    </i>
    <i r="1">
      <x/>
    </i>
    <i>
      <x v="1"/>
    </i>
    <i r="1">
      <x/>
    </i>
    <i>
      <x v="2"/>
    </i>
    <i r="1">
      <x/>
    </i>
    <i>
      <x v="3"/>
    </i>
    <i r="1">
      <x/>
    </i>
    <i>
      <x v="4"/>
    </i>
    <i r="1">
      <x/>
    </i>
    <i>
      <x v="5"/>
    </i>
    <i r="1">
      <x/>
    </i>
    <i>
      <x v="6"/>
    </i>
    <i r="1">
      <x/>
    </i>
    <i>
      <x v="7"/>
    </i>
    <i r="1">
      <x/>
    </i>
    <i>
      <x v="8"/>
    </i>
    <i r="1">
      <x/>
    </i>
    <i>
      <x v="9"/>
    </i>
    <i r="1">
      <x/>
    </i>
    <i t="grand">
      <x/>
    </i>
  </rowItems>
  <colFields count="1">
    <field x="-2"/>
  </colFields>
  <colItems count="2">
    <i>
      <x/>
    </i>
    <i i="1">
      <x v="1"/>
    </i>
  </colItems>
  <dataFields count="2">
    <dataField name="Nº. de Hombres" fld="2" baseField="0" baseItem="0"/>
    <dataField name="Nº. de Mujeres" fld="1"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15.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17.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O27"/>
  <sheetViews>
    <sheetView showGridLines="0" tabSelected="1" zoomScale="60" zoomScaleNormal="60" workbookViewId="0">
      <selection activeCell="A2" sqref="A2"/>
    </sheetView>
  </sheetViews>
  <sheetFormatPr baseColWidth="10" defaultColWidth="8.77734375" defaultRowHeight="14.4"/>
  <cols>
    <col min="2" max="2" width="27" bestFit="1" customWidth="1"/>
    <col min="3" max="3" width="8.77734375" customWidth="1"/>
  </cols>
  <sheetData>
    <row r="3" spans="2:8" ht="80.099999999999994" customHeight="1"/>
    <row r="12" spans="2:8">
      <c r="B12" s="126" t="s">
        <v>0</v>
      </c>
      <c r="C12" s="244"/>
      <c r="D12" s="245"/>
      <c r="E12" s="245"/>
      <c r="F12" s="245"/>
      <c r="G12" s="245"/>
      <c r="H12" s="246"/>
    </row>
    <row r="14" spans="2:8">
      <c r="B14" s="126" t="s">
        <v>1</v>
      </c>
      <c r="D14" s="247"/>
      <c r="E14" s="248"/>
    </row>
    <row r="17" spans="2:15">
      <c r="O17" s="126"/>
    </row>
    <row r="27" spans="2:15" ht="21">
      <c r="B27" s="136"/>
    </row>
  </sheetData>
  <mergeCells count="2">
    <mergeCell ref="C12:H12"/>
    <mergeCell ref="D14:E14"/>
  </mergeCells>
  <pageMargins left="0.7" right="0.7" top="0.75" bottom="0.75" header="0.3" footer="0.3"/>
  <pageSetup paperSize="9" orientation="portrait" horizontalDpi="300" verticalDpi="0"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W2"/>
  <sheetViews>
    <sheetView showGridLines="0" zoomScale="60" zoomScaleNormal="60" workbookViewId="0">
      <selection activeCell="AE66" sqref="AE66"/>
    </sheetView>
  </sheetViews>
  <sheetFormatPr baseColWidth="10" defaultColWidth="8.77734375" defaultRowHeight="14.4"/>
  <sheetData>
    <row r="2" spans="23:23">
      <c r="W2" s="83"/>
    </row>
  </sheetData>
  <pageMargins left="0.7" right="0.7" top="0.75" bottom="0.75" header="0.3" footer="0.3"/>
  <pageSetup paperSize="9" orientation="portrait" horizontalDpi="300" verticalDpi="0"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K180"/>
  <sheetViews>
    <sheetView zoomScale="90" zoomScaleNormal="90" workbookViewId="0">
      <selection activeCell="C18" sqref="C18"/>
    </sheetView>
  </sheetViews>
  <sheetFormatPr baseColWidth="10" defaultColWidth="8.77734375" defaultRowHeight="14.4"/>
  <cols>
    <col min="1" max="1" width="30.77734375" bestFit="1" customWidth="1"/>
    <col min="2" max="2" width="22.44140625" bestFit="1" customWidth="1"/>
    <col min="3" max="3" width="12.5546875" bestFit="1" customWidth="1"/>
    <col min="4" max="4" width="10.21875" bestFit="1" customWidth="1"/>
    <col min="5" max="6" width="10.77734375" bestFit="1" customWidth="1"/>
    <col min="7" max="7" width="18.44140625" bestFit="1" customWidth="1"/>
    <col min="8" max="8" width="29.77734375" bestFit="1" customWidth="1"/>
    <col min="9" max="9" width="18.44140625" bestFit="1" customWidth="1"/>
    <col min="10" max="10" width="34.44140625" bestFit="1" customWidth="1"/>
    <col min="11" max="11" width="23.21875" bestFit="1" customWidth="1"/>
  </cols>
  <sheetData>
    <row r="3" spans="1:3">
      <c r="A3" s="56" t="s">
        <v>209</v>
      </c>
      <c r="B3" s="56" t="s">
        <v>438</v>
      </c>
    </row>
    <row r="4" spans="1:3">
      <c r="A4" s="56" t="s">
        <v>439</v>
      </c>
      <c r="B4" t="s">
        <v>300</v>
      </c>
      <c r="C4" t="s">
        <v>440</v>
      </c>
    </row>
    <row r="5" spans="1:3">
      <c r="A5" s="55"/>
      <c r="B5" s="77">
        <v>0</v>
      </c>
      <c r="C5" s="77">
        <v>0</v>
      </c>
    </row>
    <row r="6" spans="1:3">
      <c r="A6" s="55" t="s">
        <v>440</v>
      </c>
      <c r="B6" s="77">
        <v>0</v>
      </c>
      <c r="C6" s="77">
        <v>0</v>
      </c>
    </row>
    <row r="30" spans="10:11">
      <c r="J30" s="52"/>
      <c r="K30" s="52"/>
    </row>
    <row r="31" spans="10:11">
      <c r="J31" s="52"/>
      <c r="K31" s="52"/>
    </row>
    <row r="32" spans="10:11">
      <c r="J32" s="52"/>
      <c r="K32" s="52"/>
    </row>
    <row r="33" spans="10:11">
      <c r="J33" s="52"/>
      <c r="K33" s="52"/>
    </row>
    <row r="34" spans="10:11">
      <c r="J34" s="52"/>
      <c r="K34" s="52"/>
    </row>
    <row r="35" spans="10:11">
      <c r="J35" s="52"/>
      <c r="K35" s="52"/>
    </row>
    <row r="36" spans="10:11">
      <c r="J36" s="52"/>
      <c r="K36" s="52"/>
    </row>
    <row r="37" spans="10:11">
      <c r="J37" s="52"/>
      <c r="K37" s="52"/>
    </row>
    <row r="38" spans="10:11">
      <c r="J38" s="52"/>
      <c r="K38" s="52"/>
    </row>
    <row r="39" spans="10:11">
      <c r="J39" s="52"/>
      <c r="K39" s="52"/>
    </row>
    <row r="40" spans="10:11">
      <c r="J40" s="52"/>
      <c r="K40" s="52"/>
    </row>
    <row r="41" spans="10:11">
      <c r="J41" s="52"/>
      <c r="K41" s="52"/>
    </row>
    <row r="42" spans="10:11">
      <c r="J42" s="52"/>
      <c r="K42" s="52"/>
    </row>
    <row r="43" spans="10:11">
      <c r="J43" s="52"/>
      <c r="K43" s="52"/>
    </row>
    <row r="44" spans="10:11">
      <c r="J44" s="52"/>
      <c r="K44" s="52"/>
    </row>
    <row r="45" spans="10:11">
      <c r="J45" s="52"/>
      <c r="K45" s="52"/>
    </row>
    <row r="46" spans="10:11">
      <c r="J46" s="52"/>
      <c r="K46" s="52"/>
    </row>
    <row r="47" spans="10:11">
      <c r="J47" s="52"/>
      <c r="K47" s="52"/>
    </row>
    <row r="48" spans="10:11">
      <c r="J48" s="52"/>
      <c r="K48" s="52"/>
    </row>
    <row r="49" spans="10:11">
      <c r="J49" s="52"/>
      <c r="K49" s="52"/>
    </row>
    <row r="50" spans="10:11">
      <c r="J50" s="52"/>
      <c r="K50" s="52"/>
    </row>
    <row r="51" spans="10:11">
      <c r="J51" s="52"/>
      <c r="K51" s="52"/>
    </row>
    <row r="52" spans="10:11">
      <c r="J52" s="52"/>
      <c r="K52" s="52"/>
    </row>
    <row r="53" spans="10:11">
      <c r="J53" s="52"/>
      <c r="K53" s="52"/>
    </row>
    <row r="54" spans="10:11">
      <c r="J54" s="52"/>
      <c r="K54" s="52"/>
    </row>
    <row r="55" spans="10:11">
      <c r="J55" s="52"/>
      <c r="K55" s="52"/>
    </row>
    <row r="56" spans="10:11">
      <c r="J56" s="52"/>
      <c r="K56" s="52"/>
    </row>
    <row r="57" spans="10:11">
      <c r="J57" s="52"/>
      <c r="K57" s="52"/>
    </row>
    <row r="58" spans="10:11">
      <c r="J58" s="52"/>
      <c r="K58" s="52"/>
    </row>
    <row r="59" spans="10:11">
      <c r="J59" s="52"/>
      <c r="K59" s="52"/>
    </row>
    <row r="60" spans="10:11">
      <c r="J60" s="52"/>
      <c r="K60" s="52"/>
    </row>
    <row r="61" spans="10:11">
      <c r="J61" s="52"/>
      <c r="K61" s="52"/>
    </row>
    <row r="62" spans="10:11">
      <c r="J62" s="52"/>
      <c r="K62" s="52"/>
    </row>
    <row r="63" spans="10:11">
      <c r="J63" s="52"/>
      <c r="K63" s="52"/>
    </row>
    <row r="64" spans="10:11">
      <c r="J64" s="52"/>
      <c r="K64" s="52"/>
    </row>
    <row r="65" spans="10:11">
      <c r="J65" s="52"/>
      <c r="K65" s="52"/>
    </row>
    <row r="66" spans="10:11">
      <c r="J66" s="52"/>
      <c r="K66" s="52"/>
    </row>
    <row r="67" spans="10:11">
      <c r="J67" s="52"/>
      <c r="K67" s="52"/>
    </row>
    <row r="68" spans="10:11">
      <c r="J68" s="52"/>
      <c r="K68" s="52"/>
    </row>
    <row r="69" spans="10:11">
      <c r="J69" s="52"/>
      <c r="K69" s="52"/>
    </row>
    <row r="70" spans="10:11">
      <c r="J70" s="52"/>
      <c r="K70" s="52"/>
    </row>
    <row r="71" spans="10:11">
      <c r="J71" s="52"/>
      <c r="K71" s="52"/>
    </row>
    <row r="72" spans="10:11">
      <c r="J72" s="52"/>
      <c r="K72" s="52"/>
    </row>
    <row r="73" spans="10:11">
      <c r="J73" s="52"/>
      <c r="K73" s="52"/>
    </row>
    <row r="74" spans="10:11">
      <c r="J74" s="52"/>
      <c r="K74" s="52"/>
    </row>
    <row r="75" spans="10:11">
      <c r="J75" s="52"/>
      <c r="K75" s="52"/>
    </row>
    <row r="76" spans="10:11">
      <c r="J76" s="52"/>
      <c r="K76" s="52"/>
    </row>
    <row r="77" spans="10:11">
      <c r="J77" s="52"/>
      <c r="K77" s="52"/>
    </row>
    <row r="78" spans="10:11">
      <c r="J78" s="52"/>
      <c r="K78" s="52"/>
    </row>
    <row r="79" spans="10:11">
      <c r="J79" s="52"/>
      <c r="K79" s="52"/>
    </row>
    <row r="80" spans="10:11">
      <c r="J80" s="52"/>
      <c r="K80" s="52"/>
    </row>
    <row r="81" spans="10:11">
      <c r="J81" s="52"/>
      <c r="K81" s="52"/>
    </row>
    <row r="82" spans="10:11">
      <c r="J82" s="52"/>
      <c r="K82" s="52"/>
    </row>
    <row r="83" spans="10:11">
      <c r="J83" s="52"/>
      <c r="K83" s="52"/>
    </row>
    <row r="84" spans="10:11">
      <c r="J84" s="52"/>
      <c r="K84" s="52"/>
    </row>
    <row r="85" spans="10:11">
      <c r="J85" s="52"/>
      <c r="K85" s="52"/>
    </row>
    <row r="86" spans="10:11">
      <c r="J86" s="52"/>
      <c r="K86" s="52"/>
    </row>
    <row r="87" spans="10:11">
      <c r="J87" s="52"/>
      <c r="K87" s="52"/>
    </row>
    <row r="88" spans="10:11">
      <c r="J88" s="52"/>
      <c r="K88" s="52"/>
    </row>
    <row r="89" spans="10:11">
      <c r="J89" s="52"/>
      <c r="K89" s="52"/>
    </row>
    <row r="90" spans="10:11">
      <c r="J90" s="52"/>
      <c r="K90" s="52"/>
    </row>
    <row r="91" spans="10:11">
      <c r="J91" s="52"/>
      <c r="K91" s="52"/>
    </row>
    <row r="92" spans="10:11">
      <c r="J92" s="52"/>
      <c r="K92" s="52"/>
    </row>
    <row r="93" spans="10:11">
      <c r="J93" s="52"/>
      <c r="K93" s="52"/>
    </row>
    <row r="94" spans="10:11">
      <c r="J94" s="52"/>
      <c r="K94" s="52"/>
    </row>
    <row r="95" spans="10:11">
      <c r="J95" s="52"/>
      <c r="K95" s="52"/>
    </row>
    <row r="96" spans="10:11">
      <c r="J96" s="52"/>
      <c r="K96" s="52"/>
    </row>
    <row r="97" spans="10:11">
      <c r="J97" s="52"/>
      <c r="K97" s="52"/>
    </row>
    <row r="98" spans="10:11">
      <c r="J98" s="52"/>
      <c r="K98" s="52"/>
    </row>
    <row r="99" spans="10:11">
      <c r="J99" s="52"/>
      <c r="K99" s="52"/>
    </row>
    <row r="100" spans="10:11">
      <c r="J100" s="52"/>
      <c r="K100" s="52"/>
    </row>
    <row r="101" spans="10:11">
      <c r="J101" s="52"/>
      <c r="K101" s="52"/>
    </row>
    <row r="102" spans="10:11">
      <c r="J102" s="52"/>
      <c r="K102" s="52"/>
    </row>
    <row r="103" spans="10:11">
      <c r="J103" s="52"/>
      <c r="K103" s="52"/>
    </row>
    <row r="104" spans="10:11">
      <c r="J104" s="52"/>
      <c r="K104" s="52"/>
    </row>
    <row r="105" spans="10:11">
      <c r="J105" s="52"/>
      <c r="K105" s="52"/>
    </row>
    <row r="106" spans="10:11">
      <c r="J106" s="52"/>
      <c r="K106" s="52"/>
    </row>
    <row r="107" spans="10:11">
      <c r="J107" s="52"/>
      <c r="K107" s="52"/>
    </row>
    <row r="108" spans="10:11">
      <c r="J108" s="52"/>
      <c r="K108" s="52"/>
    </row>
    <row r="109" spans="10:11">
      <c r="J109" s="52"/>
      <c r="K109" s="52"/>
    </row>
    <row r="110" spans="10:11">
      <c r="J110" s="52"/>
      <c r="K110" s="52"/>
    </row>
    <row r="111" spans="10:11">
      <c r="J111" s="52"/>
      <c r="K111" s="52"/>
    </row>
    <row r="112" spans="10:11">
      <c r="J112" s="52"/>
      <c r="K112" s="52"/>
    </row>
    <row r="113" spans="10:11">
      <c r="J113" s="52"/>
      <c r="K113" s="52"/>
    </row>
    <row r="114" spans="10:11">
      <c r="J114" s="52"/>
      <c r="K114" s="52"/>
    </row>
    <row r="115" spans="10:11">
      <c r="J115" s="52"/>
      <c r="K115" s="52"/>
    </row>
    <row r="116" spans="10:11">
      <c r="J116" s="52"/>
      <c r="K116" s="52"/>
    </row>
    <row r="117" spans="10:11">
      <c r="J117" s="52"/>
      <c r="K117" s="52"/>
    </row>
    <row r="118" spans="10:11">
      <c r="J118" s="52"/>
      <c r="K118" s="52"/>
    </row>
    <row r="119" spans="10:11">
      <c r="J119" s="52"/>
      <c r="K119" s="52"/>
    </row>
    <row r="120" spans="10:11">
      <c r="J120" s="52"/>
      <c r="K120" s="52"/>
    </row>
    <row r="121" spans="10:11">
      <c r="J121" s="52"/>
      <c r="K121" s="52"/>
    </row>
    <row r="122" spans="10:11">
      <c r="J122" s="52"/>
      <c r="K122" s="52"/>
    </row>
    <row r="123" spans="10:11">
      <c r="J123" s="52"/>
      <c r="K123" s="52"/>
    </row>
    <row r="124" spans="10:11">
      <c r="J124" s="52"/>
      <c r="K124" s="52"/>
    </row>
    <row r="125" spans="10:11">
      <c r="J125" s="52"/>
      <c r="K125" s="52"/>
    </row>
    <row r="126" spans="10:11">
      <c r="J126" s="52"/>
      <c r="K126" s="52"/>
    </row>
    <row r="127" spans="10:11">
      <c r="J127" s="52"/>
      <c r="K127" s="52"/>
    </row>
    <row r="128" spans="10:11">
      <c r="J128" s="52"/>
      <c r="K128" s="52"/>
    </row>
    <row r="129" spans="10:11">
      <c r="J129" s="52"/>
      <c r="K129" s="52"/>
    </row>
    <row r="130" spans="10:11">
      <c r="J130" s="52"/>
      <c r="K130" s="52"/>
    </row>
    <row r="131" spans="10:11">
      <c r="J131" s="52"/>
      <c r="K131" s="52"/>
    </row>
    <row r="132" spans="10:11">
      <c r="J132" s="52"/>
      <c r="K132" s="52"/>
    </row>
    <row r="133" spans="10:11">
      <c r="J133" s="52"/>
      <c r="K133" s="52"/>
    </row>
    <row r="134" spans="10:11">
      <c r="J134" s="52"/>
      <c r="K134" s="52"/>
    </row>
    <row r="135" spans="10:11">
      <c r="J135" s="52"/>
      <c r="K135" s="52"/>
    </row>
    <row r="136" spans="10:11">
      <c r="J136" s="52"/>
      <c r="K136" s="52"/>
    </row>
    <row r="137" spans="10:11">
      <c r="J137" s="52"/>
      <c r="K137" s="52"/>
    </row>
    <row r="138" spans="10:11">
      <c r="J138" s="52"/>
      <c r="K138" s="52"/>
    </row>
    <row r="139" spans="10:11">
      <c r="J139" s="52"/>
      <c r="K139" s="52"/>
    </row>
    <row r="140" spans="10:11">
      <c r="J140" s="52"/>
      <c r="K140" s="52"/>
    </row>
    <row r="141" spans="10:11">
      <c r="J141" s="52"/>
      <c r="K141" s="52"/>
    </row>
    <row r="142" spans="10:11">
      <c r="J142" s="52"/>
      <c r="K142" s="52"/>
    </row>
    <row r="143" spans="10:11">
      <c r="J143" s="52"/>
      <c r="K143" s="52"/>
    </row>
    <row r="144" spans="10:11">
      <c r="J144" s="52"/>
      <c r="K144" s="52"/>
    </row>
    <row r="145" spans="10:11">
      <c r="J145" s="52"/>
      <c r="K145" s="52"/>
    </row>
    <row r="146" spans="10:11">
      <c r="J146" s="52"/>
      <c r="K146" s="52"/>
    </row>
    <row r="147" spans="10:11">
      <c r="J147" s="52"/>
      <c r="K147" s="52"/>
    </row>
    <row r="148" spans="10:11">
      <c r="J148" s="52"/>
      <c r="K148" s="52"/>
    </row>
    <row r="149" spans="10:11">
      <c r="J149" s="52"/>
      <c r="K149" s="52"/>
    </row>
    <row r="150" spans="10:11">
      <c r="J150" s="52"/>
      <c r="K150" s="52"/>
    </row>
    <row r="151" spans="10:11">
      <c r="J151" s="52"/>
      <c r="K151" s="52"/>
    </row>
    <row r="152" spans="10:11">
      <c r="J152" s="52"/>
      <c r="K152" s="52"/>
    </row>
    <row r="153" spans="10:11">
      <c r="J153" s="52"/>
      <c r="K153" s="52"/>
    </row>
    <row r="154" spans="10:11">
      <c r="J154" s="52"/>
      <c r="K154" s="52"/>
    </row>
    <row r="155" spans="10:11">
      <c r="J155" s="52"/>
      <c r="K155" s="52"/>
    </row>
    <row r="156" spans="10:11">
      <c r="J156" s="52"/>
      <c r="K156" s="52"/>
    </row>
    <row r="157" spans="10:11">
      <c r="J157" s="52"/>
      <c r="K157" s="52"/>
    </row>
    <row r="158" spans="10:11">
      <c r="J158" s="52"/>
      <c r="K158" s="52"/>
    </row>
    <row r="159" spans="10:11">
      <c r="J159" s="52"/>
      <c r="K159" s="52"/>
    </row>
    <row r="160" spans="10:11">
      <c r="J160" s="52"/>
      <c r="K160" s="52"/>
    </row>
    <row r="161" spans="10:11">
      <c r="J161" s="52"/>
      <c r="K161" s="52"/>
    </row>
    <row r="162" spans="10:11">
      <c r="J162" s="52"/>
      <c r="K162" s="52"/>
    </row>
    <row r="163" spans="10:11">
      <c r="J163" s="52"/>
      <c r="K163" s="52"/>
    </row>
    <row r="164" spans="10:11">
      <c r="J164" s="52"/>
      <c r="K164" s="52"/>
    </row>
    <row r="165" spans="10:11">
      <c r="J165" s="52"/>
      <c r="K165" s="52"/>
    </row>
    <row r="166" spans="10:11">
      <c r="J166" s="52"/>
      <c r="K166" s="52"/>
    </row>
    <row r="167" spans="10:11">
      <c r="J167" s="52"/>
      <c r="K167" s="52"/>
    </row>
    <row r="168" spans="10:11">
      <c r="J168" s="52"/>
      <c r="K168" s="52"/>
    </row>
    <row r="169" spans="10:11">
      <c r="J169" s="52"/>
      <c r="K169" s="52"/>
    </row>
    <row r="170" spans="10:11">
      <c r="J170" s="52"/>
      <c r="K170" s="52"/>
    </row>
    <row r="171" spans="10:11">
      <c r="J171" s="52"/>
      <c r="K171" s="52"/>
    </row>
    <row r="172" spans="10:11">
      <c r="J172" s="52"/>
      <c r="K172" s="52"/>
    </row>
    <row r="173" spans="10:11">
      <c r="J173" s="52"/>
      <c r="K173" s="52"/>
    </row>
    <row r="174" spans="10:11">
      <c r="J174" s="52"/>
      <c r="K174" s="52"/>
    </row>
    <row r="175" spans="10:11">
      <c r="J175" s="52"/>
      <c r="K175" s="52"/>
    </row>
    <row r="176" spans="10:11">
      <c r="J176" s="52"/>
      <c r="K176" s="52"/>
    </row>
    <row r="177" spans="10:11">
      <c r="J177" s="52"/>
      <c r="K177" s="52"/>
    </row>
    <row r="178" spans="10:11">
      <c r="J178" s="52"/>
      <c r="K178" s="52"/>
    </row>
    <row r="179" spans="10:11">
      <c r="J179" s="52"/>
      <c r="K179" s="52"/>
    </row>
    <row r="180" spans="10:11">
      <c r="J180" s="52"/>
      <c r="K180" s="52"/>
    </row>
  </sheetData>
  <pageMargins left="0.7" right="0.7" top="0.75" bottom="0.75" header="0.3" footer="0.3"/>
  <pageSetup paperSize="9" orientation="portrait" horizontalDpi="300" verticalDpi="0" r:id="rId2"/>
  <customProperties>
    <customPr name="_pios_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2:M3"/>
  <sheetViews>
    <sheetView showGridLines="0" zoomScale="70" zoomScaleNormal="70" workbookViewId="0">
      <selection activeCell="H3" sqref="H3"/>
    </sheetView>
  </sheetViews>
  <sheetFormatPr baseColWidth="10" defaultColWidth="8.77734375" defaultRowHeight="14.4"/>
  <cols>
    <col min="5" max="5" width="14.21875" customWidth="1"/>
    <col min="6" max="6" width="51.21875" customWidth="1"/>
    <col min="7" max="7" width="11" customWidth="1"/>
    <col min="8" max="8" width="29.21875" customWidth="1"/>
    <col min="9" max="9" width="27.5546875" customWidth="1"/>
    <col min="10" max="10" width="23.44140625" customWidth="1"/>
    <col min="11" max="11" width="24.77734375" customWidth="1"/>
    <col min="12" max="12" width="34.21875" customWidth="1"/>
    <col min="13" max="13" width="17.5546875" customWidth="1"/>
    <col min="14" max="14" width="15" customWidth="1"/>
  </cols>
  <sheetData>
    <row r="2" spans="5:13" ht="77.099999999999994" customHeight="1">
      <c r="I2" s="231" t="s">
        <v>307</v>
      </c>
      <c r="J2" s="231" t="s">
        <v>132</v>
      </c>
      <c r="K2" s="231" t="s">
        <v>133</v>
      </c>
      <c r="L2" s="231" t="s">
        <v>137</v>
      </c>
      <c r="M2" s="231" t="s">
        <v>308</v>
      </c>
    </row>
    <row r="3" spans="5:13" s="88" customFormat="1" ht="36.6" customHeight="1">
      <c r="E3" s="87" t="s">
        <v>210</v>
      </c>
      <c r="F3" s="139" t="s">
        <v>9</v>
      </c>
      <c r="G3" s="141" t="e">
        <f>+VLOOKUP(F3,'Distribución de puestos'!$B$8:$F$507,4,0)/SUM(VLOOKUP(F3,'Distribución de puestos'!$B$8:$F$507,4,0),VLOOKUP(F3,'Distribución de puestos'!$B$8:$F$507,5,0))</f>
        <v>#N/A</v>
      </c>
      <c r="H3" s="142" t="s">
        <v>309</v>
      </c>
      <c r="I3" s="221" t="e">
        <f>+SUM('Auxiliar PUNTOS VALORACION FACT'!C4:C18)</f>
        <v>#N/A</v>
      </c>
      <c r="J3" s="221" t="e">
        <f>+'Auxiliar PUNTOS VALORACION FACT'!C19</f>
        <v>#N/A</v>
      </c>
      <c r="K3" s="221" t="e">
        <f>+SUM('Auxiliar PUNTOS VALORACION FACT'!C20:C34)</f>
        <v>#N/A</v>
      </c>
      <c r="L3" s="221" t="e">
        <f>+SUM('Auxiliar PUNTOS VALORACION FACT'!C35:C39)</f>
        <v>#N/A</v>
      </c>
      <c r="M3" s="140" t="e">
        <f>+ROUND(SUM('Auxiliar PUNTOS VALORACION FACT'!C4:C39),0)&amp;" Puntos"</f>
        <v>#N/A</v>
      </c>
    </row>
  </sheetData>
  <pageMargins left="0.7" right="0.7" top="0.75" bottom="0.75" header="0.3" footer="0.3"/>
  <pageSetup paperSize="9"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F41"/>
  <sheetViews>
    <sheetView showGridLines="0" zoomScale="80" zoomScaleNormal="80" workbookViewId="0">
      <selection activeCell="C16" sqref="C16"/>
    </sheetView>
  </sheetViews>
  <sheetFormatPr baseColWidth="10" defaultColWidth="8.77734375" defaultRowHeight="14.4"/>
  <cols>
    <col min="1" max="1" width="15.77734375" customWidth="1"/>
    <col min="2" max="2" width="54.5546875" bestFit="1" customWidth="1"/>
    <col min="3" max="3" width="8.44140625" customWidth="1"/>
    <col min="4" max="4" width="11.5546875" customWidth="1"/>
    <col min="5" max="5" width="11.44140625" bestFit="1" customWidth="1"/>
    <col min="6" max="6" width="10.21875" bestFit="1" customWidth="1"/>
    <col min="7" max="7" width="24.5546875" customWidth="1"/>
    <col min="8" max="8" width="11" customWidth="1"/>
    <col min="12" max="12" width="52.5546875" bestFit="1" customWidth="1"/>
    <col min="13" max="14" width="11.77734375" bestFit="1" customWidth="1"/>
    <col min="15" max="15" width="5.77734375" bestFit="1" customWidth="1"/>
    <col min="16" max="22" width="11.77734375" bestFit="1" customWidth="1"/>
    <col min="23" max="23" width="10.77734375" bestFit="1" customWidth="1"/>
    <col min="24" max="32" width="2.77734375" bestFit="1" customWidth="1"/>
    <col min="33" max="33" width="10.77734375" bestFit="1" customWidth="1"/>
    <col min="34" max="34" width="7.5546875" bestFit="1" customWidth="1"/>
    <col min="35" max="35" width="4.5546875" bestFit="1" customWidth="1"/>
    <col min="36" max="36" width="7.5546875" bestFit="1" customWidth="1"/>
    <col min="37" max="37" width="4.5546875" bestFit="1" customWidth="1"/>
    <col min="38" max="38" width="7.5546875" bestFit="1" customWidth="1"/>
    <col min="39" max="39" width="4.5546875" bestFit="1" customWidth="1"/>
    <col min="40" max="40" width="7.5546875" bestFit="1" customWidth="1"/>
    <col min="41" max="41" width="4.5546875" bestFit="1" customWidth="1"/>
    <col min="42" max="42" width="7.5546875" bestFit="1" customWidth="1"/>
    <col min="43" max="43" width="4.5546875" bestFit="1" customWidth="1"/>
    <col min="44" max="44" width="7.5546875" bestFit="1" customWidth="1"/>
    <col min="45" max="45" width="4.5546875" bestFit="1" customWidth="1"/>
    <col min="46" max="46" width="7.5546875" bestFit="1" customWidth="1"/>
    <col min="47" max="47" width="4.5546875" bestFit="1" customWidth="1"/>
    <col min="48" max="48" width="7.5546875" bestFit="1" customWidth="1"/>
    <col min="49" max="49" width="4.5546875" bestFit="1" customWidth="1"/>
    <col min="50" max="50" width="7.5546875" bestFit="1" customWidth="1"/>
    <col min="51" max="51" width="4.5546875" bestFit="1" customWidth="1"/>
    <col min="52" max="52" width="7.5546875" bestFit="1" customWidth="1"/>
    <col min="53" max="53" width="10.77734375" bestFit="1" customWidth="1"/>
  </cols>
  <sheetData>
    <row r="2" spans="2:6" ht="15" thickBot="1"/>
    <row r="3" spans="2:6" ht="15" thickBot="1">
      <c r="B3" s="116" t="s">
        <v>119</v>
      </c>
      <c r="C3" s="117" t="s">
        <v>211</v>
      </c>
      <c r="E3" s="9"/>
    </row>
    <row r="4" spans="2:6">
      <c r="B4" s="48" t="s">
        <v>23</v>
      </c>
      <c r="C4" s="115" t="e">
        <f>+VLOOKUP('PUNTOS DE VALORACIÓN POR FACTOR'!$F$3,'Resultados General'!$C$11:$CG$510,MATCH('Auxiliar PUNTOS VALORACION FACT'!B4,'Resultados General'!$C$10:$CG$10,0),0)</f>
        <v>#N/A</v>
      </c>
      <c r="E4" s="60"/>
      <c r="F4" s="60"/>
    </row>
    <row r="5" spans="2:6">
      <c r="B5" s="18" t="s">
        <v>299</v>
      </c>
      <c r="C5" s="115" t="e">
        <f>+VLOOKUP('PUNTOS DE VALORACIÓN POR FACTOR'!$F$3,'Resultados General'!$C$11:$CG$510,MATCH('Auxiliar PUNTOS VALORACION FACT'!B5,'Resultados General'!$C$10:$CG$10,0),0)</f>
        <v>#N/A</v>
      </c>
      <c r="E5" s="60"/>
      <c r="F5" s="60"/>
    </row>
    <row r="6" spans="2:6">
      <c r="B6" s="18" t="s">
        <v>27</v>
      </c>
      <c r="C6" s="115" t="e">
        <f>+VLOOKUP('PUNTOS DE VALORACIÓN POR FACTOR'!$F$3,'Resultados General'!$C$11:$CG$510,MATCH('Auxiliar PUNTOS VALORACION FACT'!B6,'Resultados General'!$C$10:$CG$10,0),0)</f>
        <v>#N/A</v>
      </c>
      <c r="E6" s="60"/>
      <c r="F6" s="60"/>
    </row>
    <row r="7" spans="2:6">
      <c r="B7" s="18" t="s">
        <v>28</v>
      </c>
      <c r="C7" s="115" t="e">
        <f>+VLOOKUP('PUNTOS DE VALORACIÓN POR FACTOR'!$F$3,'Resultados General'!$C$11:$CG$510,MATCH('Auxiliar PUNTOS VALORACION FACT'!B7,'Resultados General'!$C$10:$CG$10,0),0)</f>
        <v>#N/A</v>
      </c>
      <c r="E7" s="60"/>
      <c r="F7" s="60"/>
    </row>
    <row r="8" spans="2:6">
      <c r="B8" s="18" t="s">
        <v>29</v>
      </c>
      <c r="C8" s="115" t="e">
        <f>+VLOOKUP('PUNTOS DE VALORACIÓN POR FACTOR'!$F$3,'Resultados General'!$C$11:$CG$510,MATCH('Auxiliar PUNTOS VALORACION FACT'!B8,'Resultados General'!$C$10:$CG$10,0),0)</f>
        <v>#N/A</v>
      </c>
    </row>
    <row r="9" spans="2:6">
      <c r="B9" s="18" t="s">
        <v>30</v>
      </c>
      <c r="C9" s="115" t="e">
        <f>+VLOOKUP('PUNTOS DE VALORACIÓN POR FACTOR'!$F$3,'Resultados General'!$C$11:$CG$510,MATCH('Auxiliar PUNTOS VALORACION FACT'!B9,'Resultados General'!$C$10:$CG$10,0),0)</f>
        <v>#N/A</v>
      </c>
    </row>
    <row r="10" spans="2:6">
      <c r="B10" s="18" t="s">
        <v>31</v>
      </c>
      <c r="C10" s="115" t="e">
        <f>+VLOOKUP('PUNTOS DE VALORACIÓN POR FACTOR'!$F$3,'Resultados General'!$C$11:$CG$510,MATCH('Auxiliar PUNTOS VALORACION FACT'!B10,'Resultados General'!$C$10:$CG$10,0),0)</f>
        <v>#N/A</v>
      </c>
    </row>
    <row r="11" spans="2:6">
      <c r="B11" s="18" t="s">
        <v>32</v>
      </c>
      <c r="C11" s="115" t="e">
        <f>+VLOOKUP('PUNTOS DE VALORACIÓN POR FACTOR'!$F$3,'Resultados General'!$C$11:$CG$510,MATCH('Auxiliar PUNTOS VALORACION FACT'!B11,'Resultados General'!$C$10:$CG$10,0),0)</f>
        <v>#N/A</v>
      </c>
    </row>
    <row r="12" spans="2:6">
      <c r="B12" s="18" t="s">
        <v>33</v>
      </c>
      <c r="C12" s="115" t="e">
        <f>+VLOOKUP('PUNTOS DE VALORACIÓN POR FACTOR'!$F$3,'Resultados General'!$C$11:$CG$510,MATCH('Auxiliar PUNTOS VALORACION FACT'!B12,'Resultados General'!$C$10:$CG$10,0),0)</f>
        <v>#N/A</v>
      </c>
    </row>
    <row r="13" spans="2:6">
      <c r="B13" s="18" t="s">
        <v>34</v>
      </c>
      <c r="C13" s="115" t="e">
        <f>+VLOOKUP('PUNTOS DE VALORACIÓN POR FACTOR'!$F$3,'Resultados General'!$C$11:$CG$510,MATCH('Auxiliar PUNTOS VALORACION FACT'!B13,'Resultados General'!$C$10:$CG$10,0),0)</f>
        <v>#N/A</v>
      </c>
    </row>
    <row r="14" spans="2:6">
      <c r="B14" s="18" t="s">
        <v>35</v>
      </c>
      <c r="C14" s="115" t="e">
        <f>+VLOOKUP('PUNTOS DE VALORACIÓN POR FACTOR'!$F$3,'Resultados General'!$C$11:$CG$510,MATCH('Auxiliar PUNTOS VALORACION FACT'!B14,'Resultados General'!$C$10:$CG$10,0),0)</f>
        <v>#N/A</v>
      </c>
    </row>
    <row r="15" spans="2:6">
      <c r="B15" s="18" t="s">
        <v>36</v>
      </c>
      <c r="C15" s="115" t="e">
        <f>+VLOOKUP('PUNTOS DE VALORACIÓN POR FACTOR'!$F$3,'Resultados General'!$C$11:$CG$510,MATCH('Auxiliar PUNTOS VALORACION FACT'!B15,'Resultados General'!$C$10:$CG$10,0),0)</f>
        <v>#N/A</v>
      </c>
    </row>
    <row r="16" spans="2:6">
      <c r="B16" s="18" t="s">
        <v>37</v>
      </c>
      <c r="C16" s="115" t="e">
        <f>+VLOOKUP('PUNTOS DE VALORACIÓN POR FACTOR'!$F$3,'Resultados General'!$C$11:$CG$510,MATCH('Auxiliar PUNTOS VALORACION FACT'!B16,'Resultados General'!$C$10:$CG$10,0),0)</f>
        <v>#N/A</v>
      </c>
    </row>
    <row r="17" spans="2:3">
      <c r="B17" s="18" t="s">
        <v>38</v>
      </c>
      <c r="C17" s="115" t="e">
        <f>+VLOOKUP('PUNTOS DE VALORACIÓN POR FACTOR'!$F$3,'Resultados General'!$C$11:$CG$510,MATCH('Auxiliar PUNTOS VALORACION FACT'!B17,'Resultados General'!$C$10:$CG$10,0),0)</f>
        <v>#N/A</v>
      </c>
    </row>
    <row r="18" spans="2:3">
      <c r="B18" s="18" t="s">
        <v>39</v>
      </c>
      <c r="C18" s="115" t="e">
        <f>+VLOOKUP('PUNTOS DE VALORACIÓN POR FACTOR'!$F$3,'Resultados General'!$C$11:$CG$510,MATCH('Auxiliar PUNTOS VALORACION FACT'!B18,'Resultados General'!$C$10:$CG$10,0),0)</f>
        <v>#N/A</v>
      </c>
    </row>
    <row r="19" spans="2:3">
      <c r="B19" s="24" t="s">
        <v>40</v>
      </c>
      <c r="C19" s="115" t="e">
        <f>+VLOOKUP('PUNTOS DE VALORACIÓN POR FACTOR'!$F$3,'Resultados General'!$C$11:$CG$510,MATCH('Auxiliar PUNTOS VALORACION FACT'!B19,'Resultados General'!$C$10:$CG$10,0),0)</f>
        <v>#N/A</v>
      </c>
    </row>
    <row r="20" spans="2:3">
      <c r="B20" s="24" t="s">
        <v>41</v>
      </c>
      <c r="C20" s="115" t="e">
        <f>+VLOOKUP('PUNTOS DE VALORACIÓN POR FACTOR'!$F$3,'Resultados General'!$C$11:$CG$510,MATCH('Auxiliar PUNTOS VALORACION FACT'!B20,'Resultados General'!$C$10:$CG$10,0),0)</f>
        <v>#N/A</v>
      </c>
    </row>
    <row r="21" spans="2:3">
      <c r="B21" s="24" t="s">
        <v>42</v>
      </c>
      <c r="C21" s="115" t="e">
        <f>+VLOOKUP('PUNTOS DE VALORACIÓN POR FACTOR'!$F$3,'Resultados General'!$C$11:$CG$510,MATCH('Auxiliar PUNTOS VALORACION FACT'!B21,'Resultados General'!$C$10:$CG$10,0),0)</f>
        <v>#N/A</v>
      </c>
    </row>
    <row r="22" spans="2:3">
      <c r="B22" s="24" t="s">
        <v>43</v>
      </c>
      <c r="C22" s="115" t="e">
        <f>+VLOOKUP('PUNTOS DE VALORACIÓN POR FACTOR'!$F$3,'Resultados General'!$C$11:$CG$510,MATCH('Auxiliar PUNTOS VALORACION FACT'!B22,'Resultados General'!$C$10:$CG$10,0),0)</f>
        <v>#N/A</v>
      </c>
    </row>
    <row r="23" spans="2:3">
      <c r="B23" s="24" t="s">
        <v>44</v>
      </c>
      <c r="C23" s="115" t="e">
        <f>+VLOOKUP('PUNTOS DE VALORACIÓN POR FACTOR'!$F$3,'Resultados General'!$C$11:$CG$510,MATCH('Auxiliar PUNTOS VALORACION FACT'!B23,'Resultados General'!$C$10:$CG$10,0),0)</f>
        <v>#N/A</v>
      </c>
    </row>
    <row r="24" spans="2:3">
      <c r="B24" s="24" t="s">
        <v>45</v>
      </c>
      <c r="C24" s="115" t="e">
        <f>+VLOOKUP('PUNTOS DE VALORACIÓN POR FACTOR'!$F$3,'Resultados General'!$C$11:$CG$510,MATCH('Auxiliar PUNTOS VALORACION FACT'!B24,'Resultados General'!$C$10:$CG$10,0),0)</f>
        <v>#N/A</v>
      </c>
    </row>
    <row r="25" spans="2:3">
      <c r="B25" s="24" t="s">
        <v>46</v>
      </c>
      <c r="C25" s="115" t="e">
        <f>+VLOOKUP('PUNTOS DE VALORACIÓN POR FACTOR'!$F$3,'Resultados General'!$C$11:$CG$510,MATCH('Auxiliar PUNTOS VALORACION FACT'!B25,'Resultados General'!$C$10:$CG$10,0),0)</f>
        <v>#N/A</v>
      </c>
    </row>
    <row r="26" spans="2:3">
      <c r="B26" s="24" t="s">
        <v>47</v>
      </c>
      <c r="C26" s="115" t="e">
        <f>+VLOOKUP('PUNTOS DE VALORACIÓN POR FACTOR'!$F$3,'Resultados General'!$C$11:$CG$510,MATCH('Auxiliar PUNTOS VALORACION FACT'!B26,'Resultados General'!$C$10:$CG$10,0),0)</f>
        <v>#N/A</v>
      </c>
    </row>
    <row r="27" spans="2:3">
      <c r="B27" s="24" t="s">
        <v>48</v>
      </c>
      <c r="C27" s="115" t="e">
        <f>+VLOOKUP('PUNTOS DE VALORACIÓN POR FACTOR'!$F$3,'Resultados General'!$C$11:$CG$510,MATCH('Auxiliar PUNTOS VALORACION FACT'!B27,'Resultados General'!$C$10:$CG$10,0),0)</f>
        <v>#N/A</v>
      </c>
    </row>
    <row r="28" spans="2:3">
      <c r="B28" s="24" t="s">
        <v>49</v>
      </c>
      <c r="C28" s="115" t="e">
        <f>+VLOOKUP('PUNTOS DE VALORACIÓN POR FACTOR'!$F$3,'Resultados General'!$C$11:$CG$510,MATCH('Auxiliar PUNTOS VALORACION FACT'!B28,'Resultados General'!$C$10:$CG$10,0),0)</f>
        <v>#N/A</v>
      </c>
    </row>
    <row r="29" spans="2:3">
      <c r="B29" s="24" t="s">
        <v>50</v>
      </c>
      <c r="C29" s="115" t="e">
        <f>+VLOOKUP('PUNTOS DE VALORACIÓN POR FACTOR'!$F$3,'Resultados General'!$C$11:$CG$510,MATCH('Auxiliar PUNTOS VALORACION FACT'!B29,'Resultados General'!$C$10:$CG$10,0),0)</f>
        <v>#N/A</v>
      </c>
    </row>
    <row r="30" spans="2:3">
      <c r="B30" s="24" t="s">
        <v>51</v>
      </c>
      <c r="C30" s="115" t="e">
        <f>+VLOOKUP('PUNTOS DE VALORACIÓN POR FACTOR'!$F$3,'Resultados General'!$C$11:$CG$510,MATCH('Auxiliar PUNTOS VALORACION FACT'!B30,'Resultados General'!$C$10:$CG$10,0),0)</f>
        <v>#N/A</v>
      </c>
    </row>
    <row r="31" spans="2:3">
      <c r="B31" s="24" t="s">
        <v>52</v>
      </c>
      <c r="C31" s="115" t="e">
        <f>+VLOOKUP('PUNTOS DE VALORACIÓN POR FACTOR'!$F$3,'Resultados General'!$C$11:$CG$510,MATCH('Auxiliar PUNTOS VALORACION FACT'!B31,'Resultados General'!$C$10:$CG$10,0),0)</f>
        <v>#N/A</v>
      </c>
    </row>
    <row r="32" spans="2:3">
      <c r="B32" s="24" t="s">
        <v>53</v>
      </c>
      <c r="C32" s="115" t="e">
        <f>+VLOOKUP('PUNTOS DE VALORACIÓN POR FACTOR'!$F$3,'Resultados General'!$C$11:$CG$510,MATCH('Auxiliar PUNTOS VALORACION FACT'!B32,'Resultados General'!$C$10:$CG$10,0),0)</f>
        <v>#N/A</v>
      </c>
    </row>
    <row r="33" spans="2:3">
      <c r="B33" s="24" t="s">
        <v>54</v>
      </c>
      <c r="C33" s="115" t="e">
        <f>+VLOOKUP('PUNTOS DE VALORACIÓN POR FACTOR'!$F$3,'Resultados General'!$C$11:$CG$510,MATCH('Auxiliar PUNTOS VALORACION FACT'!B33,'Resultados General'!$C$10:$CG$10,0),0)</f>
        <v>#N/A</v>
      </c>
    </row>
    <row r="34" spans="2:3">
      <c r="B34" s="24" t="s">
        <v>55</v>
      </c>
      <c r="C34" s="115" t="e">
        <f>+VLOOKUP('PUNTOS DE VALORACIÓN POR FACTOR'!$F$3,'Resultados General'!$C$11:$CG$510,MATCH('Auxiliar PUNTOS VALORACION FACT'!B34,'Resultados General'!$C$10:$CG$10,0),0)</f>
        <v>#N/A</v>
      </c>
    </row>
    <row r="35" spans="2:3">
      <c r="B35" s="24" t="s">
        <v>58</v>
      </c>
      <c r="C35" s="115" t="e">
        <f>+VLOOKUP('PUNTOS DE VALORACIÓN POR FACTOR'!$F$3,'Resultados General'!$C$11:$CG$510,MATCH('Auxiliar PUNTOS VALORACION FACT'!B35,'Resultados General'!$C$10:$CG$10,0),0)</f>
        <v>#N/A</v>
      </c>
    </row>
    <row r="36" spans="2:3">
      <c r="B36" s="24" t="s">
        <v>59</v>
      </c>
      <c r="C36" s="115" t="e">
        <f>+VLOOKUP('PUNTOS DE VALORACIÓN POR FACTOR'!$F$3,'Resultados General'!$C$11:$CG$510,MATCH('Auxiliar PUNTOS VALORACION FACT'!B36,'Resultados General'!$C$10:$CG$10,0),0)</f>
        <v>#N/A</v>
      </c>
    </row>
    <row r="37" spans="2:3">
      <c r="B37" s="24" t="s">
        <v>60</v>
      </c>
      <c r="C37" s="115" t="e">
        <f>+VLOOKUP('PUNTOS DE VALORACIÓN POR FACTOR'!$F$3,'Resultados General'!$C$11:$CG$510,MATCH('Auxiliar PUNTOS VALORACION FACT'!B37,'Resultados General'!$C$10:$CG$10,0),0)</f>
        <v>#N/A</v>
      </c>
    </row>
    <row r="38" spans="2:3">
      <c r="B38" s="24" t="s">
        <v>61</v>
      </c>
      <c r="C38" s="115" t="e">
        <f>+VLOOKUP('PUNTOS DE VALORACIÓN POR FACTOR'!$F$3,'Resultados General'!$C$11:$CG$510,MATCH('Auxiliar PUNTOS VALORACION FACT'!B38,'Resultados General'!$C$10:$CG$10,0),0)</f>
        <v>#N/A</v>
      </c>
    </row>
    <row r="39" spans="2:3">
      <c r="B39" s="24" t="s">
        <v>62</v>
      </c>
      <c r="C39" s="115" t="e">
        <f>+VLOOKUP('PUNTOS DE VALORACIÓN POR FACTOR'!$F$3,'Resultados General'!$C$11:$CG$510,MATCH('Auxiliar PUNTOS VALORACION FACT'!B39,'Resultados General'!$C$10:$CG$10,0),0)</f>
        <v>#N/A</v>
      </c>
    </row>
    <row r="40" spans="2:3">
      <c r="C40" s="62"/>
    </row>
    <row r="41" spans="2:3">
      <c r="C41" s="62"/>
    </row>
  </sheetData>
  <pageMargins left="0.7" right="0.7" top="0.75" bottom="0.75" header="0.3" footer="0.3"/>
  <pageSetup paperSize="9" orientation="portrait" horizontalDpi="300" verticalDpi="0"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zoomScale="55" zoomScaleNormal="55" workbookViewId="0"/>
  </sheetViews>
  <sheetFormatPr baseColWidth="10" defaultColWidth="8.77734375" defaultRowHeight="14.4"/>
  <cols>
    <col min="4" max="4" width="30.21875" customWidth="1"/>
    <col min="5" max="5" width="66.77734375" customWidth="1"/>
    <col min="6" max="6" width="23.77734375" bestFit="1" customWidth="1"/>
  </cols>
  <sheetData/>
  <pageMargins left="0.7" right="0.7" top="0.75" bottom="0.75" header="0.3" footer="0.3"/>
  <pageSetup paperSize="9" orientation="portrait" horizontalDpi="300" verticalDpi="0"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L48"/>
  <sheetViews>
    <sheetView zoomScale="70" zoomScaleNormal="70" workbookViewId="0">
      <selection activeCell="J29" sqref="J29"/>
    </sheetView>
  </sheetViews>
  <sheetFormatPr baseColWidth="10" defaultColWidth="8.77734375" defaultRowHeight="14.4"/>
  <cols>
    <col min="1" max="1" width="3.44140625" customWidth="1"/>
    <col min="2" max="2" width="10.77734375" bestFit="1" customWidth="1"/>
    <col min="3" max="3" width="10.21875" bestFit="1" customWidth="1"/>
    <col min="4" max="4" width="14.5546875" customWidth="1"/>
    <col min="5" max="5" width="52.5546875" bestFit="1" customWidth="1"/>
    <col min="6" max="6" width="23.44140625" bestFit="1" customWidth="1"/>
    <col min="7" max="7" width="21.5546875" bestFit="1" customWidth="1"/>
    <col min="8" max="8" width="39.5546875" customWidth="1"/>
    <col min="9" max="9" width="44.77734375" customWidth="1"/>
    <col min="10" max="10" width="63.77734375" bestFit="1" customWidth="1"/>
    <col min="11" max="11" width="27.21875" bestFit="1" customWidth="1"/>
    <col min="12" max="12" width="25.77734375" bestFit="1" customWidth="1"/>
    <col min="18" max="18" width="52.5546875" bestFit="1" customWidth="1"/>
    <col min="19" max="20" width="11.77734375" bestFit="1" customWidth="1"/>
    <col min="21" max="21" width="5.77734375" bestFit="1" customWidth="1"/>
    <col min="22" max="28" width="11.77734375" bestFit="1" customWidth="1"/>
    <col min="29" max="29" width="10.77734375" bestFit="1" customWidth="1"/>
    <col min="30" max="38" width="2.77734375" bestFit="1" customWidth="1"/>
    <col min="39" max="39" width="10.77734375" bestFit="1" customWidth="1"/>
    <col min="40" max="40" width="7.5546875" bestFit="1" customWidth="1"/>
    <col min="41" max="41" width="4.5546875" bestFit="1" customWidth="1"/>
    <col min="42" max="42" width="7.5546875" bestFit="1" customWidth="1"/>
    <col min="43" max="43" width="4.5546875" bestFit="1" customWidth="1"/>
    <col min="44" max="44" width="7.5546875" bestFit="1" customWidth="1"/>
    <col min="45" max="45" width="4.5546875" bestFit="1" customWidth="1"/>
    <col min="46" max="46" width="7.5546875" bestFit="1" customWidth="1"/>
    <col min="47" max="47" width="4.5546875" bestFit="1" customWidth="1"/>
    <col min="48" max="48" width="7.5546875" bestFit="1" customWidth="1"/>
    <col min="49" max="49" width="4.5546875" bestFit="1" customWidth="1"/>
    <col min="50" max="50" width="7.5546875" bestFit="1" customWidth="1"/>
    <col min="51" max="51" width="4.5546875" bestFit="1" customWidth="1"/>
    <col min="52" max="52" width="7.5546875" bestFit="1" customWidth="1"/>
    <col min="53" max="53" width="4.5546875" bestFit="1" customWidth="1"/>
    <col min="54" max="54" width="7.5546875" bestFit="1" customWidth="1"/>
    <col min="55" max="55" width="4.5546875" bestFit="1" customWidth="1"/>
    <col min="56" max="56" width="7.5546875" bestFit="1" customWidth="1"/>
    <col min="57" max="57" width="4.5546875" bestFit="1" customWidth="1"/>
    <col min="58" max="58" width="7.5546875" bestFit="1" customWidth="1"/>
    <col min="59" max="59" width="10.77734375" bestFit="1" customWidth="1"/>
  </cols>
  <sheetData>
    <row r="2" spans="2:12" ht="15" thickBot="1"/>
    <row r="3" spans="2:12" ht="15" thickBot="1">
      <c r="B3" s="108" t="s">
        <v>201</v>
      </c>
      <c r="C3" s="109" t="s">
        <v>202</v>
      </c>
      <c r="D3" s="110" t="s">
        <v>203</v>
      </c>
      <c r="E3" s="110" t="s">
        <v>119</v>
      </c>
      <c r="F3" s="110" t="s">
        <v>204</v>
      </c>
      <c r="G3" s="110" t="s">
        <v>205</v>
      </c>
      <c r="H3" s="111" t="s">
        <v>118</v>
      </c>
      <c r="I3" s="201" t="str">
        <f>+E3</f>
        <v>FACTORES</v>
      </c>
      <c r="K3" s="112" t="s">
        <v>206</v>
      </c>
      <c r="L3" s="113" t="s">
        <v>207</v>
      </c>
    </row>
    <row r="4" spans="2:12">
      <c r="B4" s="54">
        <v>1</v>
      </c>
      <c r="C4" s="54">
        <v>2</v>
      </c>
      <c r="D4" s="106" t="e">
        <f>+G4-F4</f>
        <v>#VALUE!</v>
      </c>
      <c r="E4" s="48" t="s">
        <v>23</v>
      </c>
      <c r="F4" s="106" t="str">
        <f>+HLOOKUP(B4,'Distribución de puestos'!$N$2:$DP$3,2,0)</f>
        <v/>
      </c>
      <c r="G4" s="106" t="str">
        <f>+HLOOKUP(C4,'Distribución de puestos'!$N$2:$DP$3,2,0)</f>
        <v/>
      </c>
      <c r="H4" s="107" t="s">
        <v>125</v>
      </c>
      <c r="I4" s="200" t="str">
        <f t="shared" ref="I4:I39" si="0">+E4</f>
        <v xml:space="preserve">A.1) POLIVALENCIA O DEFINICIÓN EXTENSA DE OBLIGACIONES </v>
      </c>
      <c r="J4" s="114" t="s">
        <v>125</v>
      </c>
      <c r="K4" s="95">
        <f>+SUM('Auxiliar CAT. FACT. SEXO'!F4:F18)</f>
        <v>0</v>
      </c>
      <c r="L4" s="95">
        <f>+SUM('Auxiliar CAT. FACT. SEXO'!G4:G18)</f>
        <v>0</v>
      </c>
    </row>
    <row r="5" spans="2:12">
      <c r="B5" s="102">
        <f t="shared" ref="B5:B39" si="1">+B4+3</f>
        <v>4</v>
      </c>
      <c r="C5" s="102">
        <f t="shared" ref="C5:C39" si="2">+C4+3</f>
        <v>5</v>
      </c>
      <c r="D5" s="103" t="e">
        <f t="shared" ref="D5:D39" si="3">+F5-G5</f>
        <v>#VALUE!</v>
      </c>
      <c r="E5" s="18" t="s">
        <v>26</v>
      </c>
      <c r="F5" s="103" t="str">
        <f>+HLOOKUP(B5,'Distribución de puestos'!$N$2:$DP$3,2,0)</f>
        <v/>
      </c>
      <c r="G5" s="103" t="str">
        <f>+HLOOKUP(C5,'Distribución de puestos'!$N$2:$DP$3,2,0)</f>
        <v/>
      </c>
      <c r="H5" s="104" t="s">
        <v>125</v>
      </c>
      <c r="I5" s="200" t="str">
        <f t="shared" si="0"/>
        <v xml:space="preserve">A.2.1) Posición y posturas forzadas </v>
      </c>
      <c r="J5" s="114" t="s">
        <v>132</v>
      </c>
      <c r="K5" s="33" t="str">
        <f>+'Auxiliar CAT. FACT. SEXO'!F19</f>
        <v/>
      </c>
      <c r="L5" s="33" t="str">
        <f>+'Auxiliar CAT. FACT. SEXO'!G19</f>
        <v/>
      </c>
    </row>
    <row r="6" spans="2:12">
      <c r="B6" s="102">
        <f t="shared" si="1"/>
        <v>7</v>
      </c>
      <c r="C6" s="102">
        <f t="shared" si="2"/>
        <v>8</v>
      </c>
      <c r="D6" s="103" t="e">
        <f t="shared" si="3"/>
        <v>#VALUE!</v>
      </c>
      <c r="E6" s="18" t="s">
        <v>27</v>
      </c>
      <c r="F6" s="103" t="str">
        <f>+HLOOKUP(B6,'Distribución de puestos'!$N$2:$DP$3,2,0)</f>
        <v/>
      </c>
      <c r="G6" s="103" t="str">
        <f>+HLOOKUP(C6,'Distribución de puestos'!$N$2:$DP$3,2,0)</f>
        <v/>
      </c>
      <c r="H6" s="104" t="s">
        <v>125</v>
      </c>
      <c r="I6" s="200" t="str">
        <f t="shared" si="0"/>
        <v>A.2.2) Movimientos repetitivos</v>
      </c>
      <c r="J6" s="114" t="s">
        <v>133</v>
      </c>
      <c r="K6" s="33">
        <f>+SUM('Auxiliar CAT. FACT. SEXO'!F20:F34)</f>
        <v>0</v>
      </c>
      <c r="L6" s="33">
        <f>+SUM('Auxiliar CAT. FACT. SEXO'!G20:G34)</f>
        <v>0</v>
      </c>
    </row>
    <row r="7" spans="2:12">
      <c r="B7" s="102">
        <f t="shared" si="1"/>
        <v>10</v>
      </c>
      <c r="C7" s="102">
        <f t="shared" si="2"/>
        <v>11</v>
      </c>
      <c r="D7" s="103" t="e">
        <f t="shared" si="3"/>
        <v>#VALUE!</v>
      </c>
      <c r="E7" s="18" t="s">
        <v>28</v>
      </c>
      <c r="F7" s="103" t="str">
        <f>+HLOOKUP(B7,'Distribución de puestos'!$N$2:$DP$3,2,0)</f>
        <v/>
      </c>
      <c r="G7" s="103" t="str">
        <f>+HLOOKUP(C7,'Distribución de puestos'!$N$2:$DP$3,2,0)</f>
        <v/>
      </c>
      <c r="H7" s="104" t="s">
        <v>125</v>
      </c>
      <c r="I7" s="200" t="str">
        <f t="shared" si="0"/>
        <v>A.2.3) Esfuerzo visual</v>
      </c>
      <c r="J7" s="114" t="s">
        <v>137</v>
      </c>
      <c r="K7" s="33">
        <f>+SUM('Auxiliar CAT. FACT. SEXO'!F35:F39)</f>
        <v>0</v>
      </c>
      <c r="L7" s="33">
        <f>+SUM('Auxiliar CAT. FACT. SEXO'!G35:G39)</f>
        <v>0</v>
      </c>
    </row>
    <row r="8" spans="2:12">
      <c r="B8" s="102">
        <f t="shared" si="1"/>
        <v>13</v>
      </c>
      <c r="C8" s="102">
        <f t="shared" si="2"/>
        <v>14</v>
      </c>
      <c r="D8" s="103" t="e">
        <f t="shared" si="3"/>
        <v>#VALUE!</v>
      </c>
      <c r="E8" s="18" t="s">
        <v>29</v>
      </c>
      <c r="F8" s="103" t="str">
        <f>+HLOOKUP(B8,'Distribución de puestos'!$N$2:$DP$3,2,0)</f>
        <v/>
      </c>
      <c r="G8" s="103" t="str">
        <f>+HLOOKUP(C8,'Distribución de puestos'!$N$2:$DP$3,2,0)</f>
        <v/>
      </c>
      <c r="H8" s="104" t="s">
        <v>125</v>
      </c>
      <c r="I8" s="200" t="str">
        <f t="shared" si="0"/>
        <v>A.2.4) Esfuerzo auditivo</v>
      </c>
    </row>
    <row r="9" spans="2:12">
      <c r="B9" s="102">
        <f t="shared" si="1"/>
        <v>16</v>
      </c>
      <c r="C9" s="102">
        <f t="shared" si="2"/>
        <v>17</v>
      </c>
      <c r="D9" s="103" t="e">
        <f t="shared" si="3"/>
        <v>#VALUE!</v>
      </c>
      <c r="E9" s="18" t="s">
        <v>30</v>
      </c>
      <c r="F9" s="105" t="str">
        <f>+HLOOKUP(B9,'Distribución de puestos'!$N$2:$DP$3,2,0)</f>
        <v/>
      </c>
      <c r="G9" s="103" t="str">
        <f>+HLOOKUP(C9,'Distribución de puestos'!$N$2:$DP$3,2,0)</f>
        <v/>
      </c>
      <c r="H9" s="104" t="s">
        <v>125</v>
      </c>
      <c r="I9" s="200" t="str">
        <f t="shared" si="0"/>
        <v xml:space="preserve">A.2.5) Otros tipos de esfuerzo físico </v>
      </c>
    </row>
    <row r="10" spans="2:12">
      <c r="B10" s="102">
        <f t="shared" si="1"/>
        <v>19</v>
      </c>
      <c r="C10" s="102">
        <f t="shared" si="2"/>
        <v>20</v>
      </c>
      <c r="D10" s="103" t="e">
        <f t="shared" si="3"/>
        <v>#VALUE!</v>
      </c>
      <c r="E10" s="18" t="s">
        <v>31</v>
      </c>
      <c r="F10" s="103" t="str">
        <f>+HLOOKUP(B10,'Distribución de puestos'!$N$2:$DP$3,2,0)</f>
        <v/>
      </c>
      <c r="G10" s="103" t="str">
        <f>+HLOOKUP(C10,'Distribución de puestos'!$N$2:$DP$3,2,0)</f>
        <v/>
      </c>
      <c r="H10" s="104" t="s">
        <v>125</v>
      </c>
      <c r="I10" s="200" t="str">
        <f t="shared" si="0"/>
        <v xml:space="preserve">A.3) ESFUERZO MENTAL </v>
      </c>
    </row>
    <row r="11" spans="2:12">
      <c r="B11" s="102">
        <f t="shared" si="1"/>
        <v>22</v>
      </c>
      <c r="C11" s="102">
        <f t="shared" si="2"/>
        <v>23</v>
      </c>
      <c r="D11" s="103" t="e">
        <f t="shared" si="3"/>
        <v>#VALUE!</v>
      </c>
      <c r="E11" s="18" t="s">
        <v>32</v>
      </c>
      <c r="F11" s="103" t="str">
        <f>+HLOOKUP(B11,'Distribución de puestos'!$N$2:$DP$3,2,0)</f>
        <v/>
      </c>
      <c r="G11" s="103" t="str">
        <f>+HLOOKUP(C11,'Distribución de puestos'!$N$2:$DP$3,2,0)</f>
        <v/>
      </c>
      <c r="H11" s="104" t="s">
        <v>125</v>
      </c>
      <c r="I11" s="200" t="str">
        <f t="shared" si="0"/>
        <v xml:space="preserve">A.4) ESFUERZO EMOCIONAL </v>
      </c>
      <c r="J11" s="56" t="s">
        <v>439</v>
      </c>
      <c r="K11" t="s">
        <v>206</v>
      </c>
      <c r="L11" t="s">
        <v>207</v>
      </c>
    </row>
    <row r="12" spans="2:12">
      <c r="B12" s="102">
        <f t="shared" si="1"/>
        <v>25</v>
      </c>
      <c r="C12" s="102">
        <f t="shared" si="2"/>
        <v>26</v>
      </c>
      <c r="D12" s="103" t="e">
        <f t="shared" si="3"/>
        <v>#VALUE!</v>
      </c>
      <c r="E12" s="18" t="s">
        <v>33</v>
      </c>
      <c r="F12" s="103" t="str">
        <f>+HLOOKUP(B12,'Distribución de puestos'!$N$2:$DP$3,2,0)</f>
        <v/>
      </c>
      <c r="G12" s="103" t="str">
        <f>+HLOOKUP(C12,'Distribución de puestos'!$N$2:$DP$3,2,0)</f>
        <v/>
      </c>
      <c r="H12" s="104" t="s">
        <v>125</v>
      </c>
      <c r="I12" s="200" t="str">
        <f t="shared" si="0"/>
        <v xml:space="preserve">A.5.1) Responsabilidad de organización y coordinación </v>
      </c>
      <c r="J12" s="55" t="s">
        <v>23</v>
      </c>
      <c r="K12" s="63">
        <v>0</v>
      </c>
      <c r="L12" s="63">
        <v>0</v>
      </c>
    </row>
    <row r="13" spans="2:12">
      <c r="B13" s="102">
        <f t="shared" si="1"/>
        <v>28</v>
      </c>
      <c r="C13" s="102">
        <f t="shared" si="2"/>
        <v>29</v>
      </c>
      <c r="D13" s="103" t="e">
        <f t="shared" si="3"/>
        <v>#VALUE!</v>
      </c>
      <c r="E13" s="18" t="s">
        <v>34</v>
      </c>
      <c r="F13" s="103" t="str">
        <f>+HLOOKUP(B13,'Distribución de puestos'!$N$2:$DP$3,2,0)</f>
        <v/>
      </c>
      <c r="G13" s="103" t="str">
        <f>+HLOOKUP(C13,'Distribución de puestos'!$N$2:$DP$3,2,0)</f>
        <v/>
      </c>
      <c r="H13" s="104" t="s">
        <v>125</v>
      </c>
      <c r="I13" s="200" t="str">
        <f t="shared" si="0"/>
        <v>A.5.2) Responsabilidad de supervisión de resultados y calidad</v>
      </c>
      <c r="J13" s="55" t="s">
        <v>26</v>
      </c>
      <c r="K13" s="63">
        <v>0</v>
      </c>
      <c r="L13" s="63">
        <v>0</v>
      </c>
    </row>
    <row r="14" spans="2:12">
      <c r="B14" s="102">
        <f t="shared" si="1"/>
        <v>31</v>
      </c>
      <c r="C14" s="102">
        <f t="shared" si="2"/>
        <v>32</v>
      </c>
      <c r="D14" s="103" t="e">
        <f t="shared" si="3"/>
        <v>#VALUE!</v>
      </c>
      <c r="E14" s="18" t="s">
        <v>35</v>
      </c>
      <c r="F14" s="103" t="str">
        <f>+HLOOKUP(B14,'Distribución de puestos'!$N$2:$DP$3,2,0)</f>
        <v/>
      </c>
      <c r="G14" s="103" t="str">
        <f>+HLOOKUP(C14,'Distribución de puestos'!$N$2:$DP$3,2,0)</f>
        <v/>
      </c>
      <c r="H14" s="104" t="s">
        <v>125</v>
      </c>
      <c r="I14" s="200" t="str">
        <f t="shared" si="0"/>
        <v>A.6.1) Responsabilidad sobre el bienestar de las personas</v>
      </c>
      <c r="J14" s="55" t="s">
        <v>27</v>
      </c>
      <c r="K14" s="63">
        <v>0</v>
      </c>
      <c r="L14" s="63">
        <v>0</v>
      </c>
    </row>
    <row r="15" spans="2:12">
      <c r="B15" s="102">
        <f t="shared" si="1"/>
        <v>34</v>
      </c>
      <c r="C15" s="102">
        <f t="shared" si="2"/>
        <v>35</v>
      </c>
      <c r="D15" s="103" t="e">
        <f t="shared" si="3"/>
        <v>#VALUE!</v>
      </c>
      <c r="E15" s="18" t="s">
        <v>36</v>
      </c>
      <c r="F15" s="103" t="str">
        <f>+HLOOKUP(B15,'Distribución de puestos'!$N$2:$DP$3,2,0)</f>
        <v/>
      </c>
      <c r="G15" s="103" t="str">
        <f>+HLOOKUP(C15,'Distribución de puestos'!$N$2:$DP$3,2,0)</f>
        <v/>
      </c>
      <c r="H15" s="104" t="s">
        <v>125</v>
      </c>
      <c r="I15" s="200" t="str">
        <f t="shared" si="0"/>
        <v>A.6.2) Responsabilidad económica</v>
      </c>
      <c r="J15" s="55" t="s">
        <v>28</v>
      </c>
      <c r="K15" s="63">
        <v>0</v>
      </c>
      <c r="L15" s="63">
        <v>0</v>
      </c>
    </row>
    <row r="16" spans="2:12">
      <c r="B16" s="102">
        <f t="shared" si="1"/>
        <v>37</v>
      </c>
      <c r="C16" s="102">
        <f t="shared" si="2"/>
        <v>38</v>
      </c>
      <c r="D16" s="103" t="e">
        <f t="shared" si="3"/>
        <v>#VALUE!</v>
      </c>
      <c r="E16" s="18" t="s">
        <v>37</v>
      </c>
      <c r="F16" s="103" t="str">
        <f>+HLOOKUP(B16,'Distribución de puestos'!$N$2:$DP$3,2,0)</f>
        <v/>
      </c>
      <c r="G16" s="103" t="str">
        <f>+HLOOKUP(C16,'Distribución de puestos'!$N$2:$DP$3,2,0)</f>
        <v/>
      </c>
      <c r="H16" s="104" t="s">
        <v>125</v>
      </c>
      <c r="I16" s="200" t="str">
        <f t="shared" si="0"/>
        <v>A.6.3) Responsabilidad sobre información confidencial</v>
      </c>
      <c r="J16" s="55" t="s">
        <v>29</v>
      </c>
      <c r="K16" s="63">
        <v>0</v>
      </c>
      <c r="L16" s="63">
        <v>0</v>
      </c>
    </row>
    <row r="17" spans="2:12">
      <c r="B17" s="102">
        <f t="shared" si="1"/>
        <v>40</v>
      </c>
      <c r="C17" s="102">
        <f t="shared" si="2"/>
        <v>41</v>
      </c>
      <c r="D17" s="103" t="e">
        <f t="shared" si="3"/>
        <v>#VALUE!</v>
      </c>
      <c r="E17" s="18" t="s">
        <v>38</v>
      </c>
      <c r="F17" s="103" t="str">
        <f>+HLOOKUP(B17,'Distribución de puestos'!$N$2:$DP$3,2,0)</f>
        <v/>
      </c>
      <c r="G17" s="103" t="str">
        <f>+HLOOKUP(C17,'Distribución de puestos'!$N$2:$DP$3,2,0)</f>
        <v/>
      </c>
      <c r="H17" s="104" t="s">
        <v>125</v>
      </c>
      <c r="I17" s="200" t="str">
        <f t="shared" si="0"/>
        <v>A.7) AUTONOMÍA</v>
      </c>
      <c r="J17" s="55" t="s">
        <v>30</v>
      </c>
      <c r="K17" s="63">
        <v>0</v>
      </c>
      <c r="L17" s="63">
        <v>0</v>
      </c>
    </row>
    <row r="18" spans="2:12">
      <c r="B18" s="102">
        <f t="shared" si="1"/>
        <v>43</v>
      </c>
      <c r="C18" s="102">
        <f t="shared" si="2"/>
        <v>44</v>
      </c>
      <c r="D18" s="103" t="e">
        <f t="shared" si="3"/>
        <v>#VALUE!</v>
      </c>
      <c r="E18" s="18" t="s">
        <v>39</v>
      </c>
      <c r="F18" s="103" t="str">
        <f>+HLOOKUP(B18,'Distribución de puestos'!$N$2:$DP$3,2,0)</f>
        <v/>
      </c>
      <c r="G18" s="103" t="str">
        <f>+HLOOKUP(C18,'Distribución de puestos'!$N$2:$DP$3,2,0)</f>
        <v/>
      </c>
      <c r="H18" s="104" t="s">
        <v>125</v>
      </c>
      <c r="I18" s="200" t="str">
        <f t="shared" si="0"/>
        <v>A.8) OTROS</v>
      </c>
      <c r="J18" s="55" t="s">
        <v>31</v>
      </c>
      <c r="K18" s="63">
        <v>0</v>
      </c>
      <c r="L18" s="63">
        <v>0</v>
      </c>
    </row>
    <row r="19" spans="2:12">
      <c r="B19" s="102">
        <f t="shared" si="1"/>
        <v>46</v>
      </c>
      <c r="C19" s="102">
        <f t="shared" si="2"/>
        <v>47</v>
      </c>
      <c r="D19" s="103" t="e">
        <f t="shared" si="3"/>
        <v>#VALUE!</v>
      </c>
      <c r="E19" s="24" t="s">
        <v>40</v>
      </c>
      <c r="F19" s="103" t="str">
        <f>+HLOOKUP(B19,'Distribución de puestos'!$N$2:$DP$3,2,0)</f>
        <v/>
      </c>
      <c r="G19" s="103" t="str">
        <f>+HLOOKUP(C19,'Distribución de puestos'!$N$2:$DP$3,2,0)</f>
        <v/>
      </c>
      <c r="H19" s="104" t="s">
        <v>132</v>
      </c>
      <c r="I19" s="200" t="str">
        <f t="shared" si="0"/>
        <v>B.1) ENSEÑANZA REGLADA</v>
      </c>
      <c r="J19" s="55" t="s">
        <v>32</v>
      </c>
      <c r="K19" s="63">
        <v>0</v>
      </c>
      <c r="L19" s="63">
        <v>0</v>
      </c>
    </row>
    <row r="20" spans="2:12">
      <c r="B20" s="102">
        <f t="shared" si="1"/>
        <v>49</v>
      </c>
      <c r="C20" s="102">
        <f t="shared" si="2"/>
        <v>50</v>
      </c>
      <c r="D20" s="103" t="e">
        <f t="shared" si="3"/>
        <v>#VALUE!</v>
      </c>
      <c r="E20" s="24" t="s">
        <v>41</v>
      </c>
      <c r="F20" s="103" t="str">
        <f>+HLOOKUP(B20,'Distribución de puestos'!$N$2:$DP$3,2,0)</f>
        <v/>
      </c>
      <c r="G20" s="103" t="str">
        <f>+HLOOKUP(C20,'Distribución de puestos'!$N$2:$DP$3,2,0)</f>
        <v/>
      </c>
      <c r="H20" s="104" t="s">
        <v>133</v>
      </c>
      <c r="I20" s="200" t="str">
        <f t="shared" si="0"/>
        <v>C.1.1) Procedimientos, materiales, equipos y máquinas</v>
      </c>
      <c r="J20" s="55" t="s">
        <v>33</v>
      </c>
      <c r="K20" s="63">
        <v>0</v>
      </c>
      <c r="L20" s="63">
        <v>0</v>
      </c>
    </row>
    <row r="21" spans="2:12">
      <c r="B21" s="102">
        <f t="shared" si="1"/>
        <v>52</v>
      </c>
      <c r="C21" s="102">
        <f t="shared" si="2"/>
        <v>53</v>
      </c>
      <c r="D21" s="103" t="e">
        <f t="shared" si="3"/>
        <v>#VALUE!</v>
      </c>
      <c r="E21" s="24" t="s">
        <v>42</v>
      </c>
      <c r="F21" s="103" t="str">
        <f>+HLOOKUP(B21,'Distribución de puestos'!$N$2:$DP$3,2,0)</f>
        <v/>
      </c>
      <c r="G21" s="103" t="str">
        <f>+HLOOKUP(C21,'Distribución de puestos'!$N$2:$DP$3,2,0)</f>
        <v/>
      </c>
      <c r="H21" s="104" t="s">
        <v>133</v>
      </c>
      <c r="I21" s="200" t="str">
        <f t="shared" si="0"/>
        <v>C.1.2) Competencias digitales</v>
      </c>
      <c r="J21" s="55" t="s">
        <v>34</v>
      </c>
      <c r="K21" s="63">
        <v>0</v>
      </c>
      <c r="L21" s="63">
        <v>0</v>
      </c>
    </row>
    <row r="22" spans="2:12">
      <c r="B22" s="102">
        <f t="shared" si="1"/>
        <v>55</v>
      </c>
      <c r="C22" s="102">
        <f t="shared" si="2"/>
        <v>56</v>
      </c>
      <c r="D22" s="103" t="e">
        <f t="shared" si="3"/>
        <v>#VALUE!</v>
      </c>
      <c r="E22" s="24" t="s">
        <v>43</v>
      </c>
      <c r="F22" s="103" t="str">
        <f>+HLOOKUP(B22,'Distribución de puestos'!$N$2:$DP$3,2,0)</f>
        <v/>
      </c>
      <c r="G22" s="103" t="str">
        <f>+HLOOKUP(C22,'Distribución de puestos'!$N$2:$DP$3,2,0)</f>
        <v/>
      </c>
      <c r="H22" s="104" t="s">
        <v>133</v>
      </c>
      <c r="I22" s="200" t="str">
        <f t="shared" si="0"/>
        <v>C.1.3) Gestión de la diversidad</v>
      </c>
      <c r="J22" s="55" t="s">
        <v>35</v>
      </c>
      <c r="K22" s="63">
        <v>0</v>
      </c>
      <c r="L22" s="63">
        <v>0</v>
      </c>
    </row>
    <row r="23" spans="2:12">
      <c r="B23" s="102">
        <f t="shared" si="1"/>
        <v>58</v>
      </c>
      <c r="C23" s="102">
        <f t="shared" si="2"/>
        <v>59</v>
      </c>
      <c r="D23" s="103" t="e">
        <f t="shared" si="3"/>
        <v>#VALUE!</v>
      </c>
      <c r="E23" s="24" t="s">
        <v>44</v>
      </c>
      <c r="F23" s="103" t="str">
        <f>+HLOOKUP(B23,'Distribución de puestos'!$N$2:$DP$3,2,0)</f>
        <v/>
      </c>
      <c r="G23" s="103" t="str">
        <f>+HLOOKUP(C23,'Distribución de puestos'!$N$2:$DP$3,2,0)</f>
        <v/>
      </c>
      <c r="H23" s="104" t="s">
        <v>133</v>
      </c>
      <c r="I23" s="200" t="str">
        <f t="shared" si="0"/>
        <v>C.1.4) Conocimiento o dominio de idioma extranjero</v>
      </c>
      <c r="J23" s="55" t="s">
        <v>36</v>
      </c>
      <c r="K23" s="63">
        <v>0</v>
      </c>
      <c r="L23" s="63">
        <v>0</v>
      </c>
    </row>
    <row r="24" spans="2:12">
      <c r="B24" s="102">
        <f t="shared" si="1"/>
        <v>61</v>
      </c>
      <c r="C24" s="102">
        <f t="shared" si="2"/>
        <v>62</v>
      </c>
      <c r="D24" s="103" t="e">
        <f t="shared" si="3"/>
        <v>#VALUE!</v>
      </c>
      <c r="E24" s="24" t="s">
        <v>45</v>
      </c>
      <c r="F24" s="103" t="str">
        <f>+HLOOKUP(B24,'Distribución de puestos'!$N$2:$DP$3,2,0)</f>
        <v/>
      </c>
      <c r="G24" s="103" t="str">
        <f>+HLOOKUP(C24,'Distribución de puestos'!$N$2:$DP$3,2,0)</f>
        <v/>
      </c>
      <c r="H24" s="104" t="s">
        <v>133</v>
      </c>
      <c r="I24" s="200" t="str">
        <f t="shared" si="0"/>
        <v>C.1.5) Formación no reglada</v>
      </c>
      <c r="J24" s="55" t="s">
        <v>37</v>
      </c>
      <c r="K24" s="63">
        <v>0</v>
      </c>
      <c r="L24" s="63">
        <v>0</v>
      </c>
    </row>
    <row r="25" spans="2:12">
      <c r="B25" s="102">
        <f t="shared" si="1"/>
        <v>64</v>
      </c>
      <c r="C25" s="102">
        <f t="shared" si="2"/>
        <v>65</v>
      </c>
      <c r="D25" s="103" t="e">
        <f t="shared" si="3"/>
        <v>#VALUE!</v>
      </c>
      <c r="E25" s="24" t="s">
        <v>46</v>
      </c>
      <c r="F25" s="103" t="str">
        <f>+HLOOKUP(B25,'Distribución de puestos'!$N$2:$DP$3,2,0)</f>
        <v/>
      </c>
      <c r="G25" s="103" t="str">
        <f>+HLOOKUP(C25,'Distribución de puestos'!$N$2:$DP$3,2,0)</f>
        <v/>
      </c>
      <c r="H25" s="104" t="s">
        <v>133</v>
      </c>
      <c r="I25" s="200" t="str">
        <f t="shared" si="0"/>
        <v>C.1.6) Experiencia</v>
      </c>
      <c r="J25" s="55" t="s">
        <v>38</v>
      </c>
      <c r="K25" s="63">
        <v>0</v>
      </c>
      <c r="L25" s="63">
        <v>0</v>
      </c>
    </row>
    <row r="26" spans="2:12">
      <c r="B26" s="102">
        <f t="shared" si="1"/>
        <v>67</v>
      </c>
      <c r="C26" s="102">
        <f t="shared" si="2"/>
        <v>68</v>
      </c>
      <c r="D26" s="103" t="e">
        <f t="shared" si="3"/>
        <v>#VALUE!</v>
      </c>
      <c r="E26" s="24" t="s">
        <v>47</v>
      </c>
      <c r="F26" s="103" t="str">
        <f>+HLOOKUP(B26,'Distribución de puestos'!$N$2:$DP$3,2,0)</f>
        <v/>
      </c>
      <c r="G26" s="103" t="str">
        <f>+HLOOKUP(C26,'Distribución de puestos'!$N$2:$DP$3,2,0)</f>
        <v/>
      </c>
      <c r="H26" s="104" t="s">
        <v>133</v>
      </c>
      <c r="I26" s="200" t="str">
        <f t="shared" si="0"/>
        <v>C.1.7) Actualización de conocimientos</v>
      </c>
      <c r="J26" s="55" t="s">
        <v>39</v>
      </c>
      <c r="K26" s="63">
        <v>0</v>
      </c>
      <c r="L26" s="63">
        <v>0</v>
      </c>
    </row>
    <row r="27" spans="2:12">
      <c r="B27" s="102">
        <f t="shared" si="1"/>
        <v>70</v>
      </c>
      <c r="C27" s="102">
        <f t="shared" si="2"/>
        <v>71</v>
      </c>
      <c r="D27" s="103" t="e">
        <f t="shared" si="3"/>
        <v>#VALUE!</v>
      </c>
      <c r="E27" s="24" t="s">
        <v>48</v>
      </c>
      <c r="F27" s="103" t="str">
        <f>+HLOOKUP(B27,'Distribución de puestos'!$N$2:$DP$3,2,0)</f>
        <v/>
      </c>
      <c r="G27" s="103" t="str">
        <f>+HLOOKUP(C27,'Distribución de puestos'!$N$2:$DP$3,2,0)</f>
        <v/>
      </c>
      <c r="H27" s="104" t="s">
        <v>133</v>
      </c>
      <c r="I27" s="200" t="str">
        <f t="shared" si="0"/>
        <v xml:space="preserve">C.2.1) Destreza </v>
      </c>
      <c r="J27" s="55" t="s">
        <v>40</v>
      </c>
      <c r="K27" s="63">
        <v>0</v>
      </c>
      <c r="L27" s="63">
        <v>0</v>
      </c>
    </row>
    <row r="28" spans="2:12">
      <c r="B28" s="102">
        <f t="shared" si="1"/>
        <v>73</v>
      </c>
      <c r="C28" s="102">
        <f t="shared" si="2"/>
        <v>74</v>
      </c>
      <c r="D28" s="103" t="e">
        <f t="shared" si="3"/>
        <v>#VALUE!</v>
      </c>
      <c r="E28" s="24" t="s">
        <v>49</v>
      </c>
      <c r="F28" s="103" t="str">
        <f>+HLOOKUP(B28,'Distribución de puestos'!$N$2:$DP$3,2,0)</f>
        <v/>
      </c>
      <c r="G28" s="103" t="str">
        <f>+HLOOKUP(C28,'Distribución de puestos'!$N$2:$DP$3,2,0)</f>
        <v/>
      </c>
      <c r="H28" s="104" t="s">
        <v>133</v>
      </c>
      <c r="I28" s="200" t="str">
        <f t="shared" si="0"/>
        <v xml:space="preserve">C.2.2) Minuciosidad </v>
      </c>
      <c r="J28" s="55" t="s">
        <v>41</v>
      </c>
      <c r="K28" s="63">
        <v>0</v>
      </c>
      <c r="L28" s="63">
        <v>0</v>
      </c>
    </row>
    <row r="29" spans="2:12">
      <c r="B29" s="102">
        <f t="shared" si="1"/>
        <v>76</v>
      </c>
      <c r="C29" s="102">
        <f t="shared" si="2"/>
        <v>77</v>
      </c>
      <c r="D29" s="103" t="e">
        <f t="shared" si="3"/>
        <v>#VALUE!</v>
      </c>
      <c r="E29" s="24" t="s">
        <v>50</v>
      </c>
      <c r="F29" s="103" t="str">
        <f>+HLOOKUP(B29,'Distribución de puestos'!$N$2:$DP$3,2,0)</f>
        <v/>
      </c>
      <c r="G29" s="103" t="str">
        <f>+HLOOKUP(C29,'Distribución de puestos'!$N$2:$DP$3,2,0)</f>
        <v/>
      </c>
      <c r="H29" s="104" t="s">
        <v>133</v>
      </c>
      <c r="I29" s="200" t="str">
        <f t="shared" si="0"/>
        <v>C.2.3) Aptitudes sensoriales</v>
      </c>
      <c r="J29" s="55" t="s">
        <v>42</v>
      </c>
      <c r="K29" s="63">
        <v>0</v>
      </c>
      <c r="L29" s="63">
        <v>0</v>
      </c>
    </row>
    <row r="30" spans="2:12">
      <c r="B30" s="102">
        <f t="shared" si="1"/>
        <v>79</v>
      </c>
      <c r="C30" s="102">
        <f t="shared" si="2"/>
        <v>80</v>
      </c>
      <c r="D30" s="103" t="e">
        <f t="shared" si="3"/>
        <v>#VALUE!</v>
      </c>
      <c r="E30" s="24" t="s">
        <v>51</v>
      </c>
      <c r="F30" s="103" t="str">
        <f>+HLOOKUP(B30,'Distribución de puestos'!$N$2:$DP$3,2,0)</f>
        <v/>
      </c>
      <c r="G30" s="103" t="str">
        <f>+HLOOKUP(C30,'Distribución de puestos'!$N$2:$DP$3,2,0)</f>
        <v/>
      </c>
      <c r="H30" s="104" t="s">
        <v>133</v>
      </c>
      <c r="I30" s="200" t="str">
        <f t="shared" si="0"/>
        <v xml:space="preserve">C.2.4) Capacidad para plantear ideas y soluciones </v>
      </c>
      <c r="J30" s="55" t="s">
        <v>43</v>
      </c>
      <c r="K30" s="63">
        <v>0</v>
      </c>
      <c r="L30" s="63">
        <v>0</v>
      </c>
    </row>
    <row r="31" spans="2:12">
      <c r="B31" s="102">
        <f t="shared" si="1"/>
        <v>82</v>
      </c>
      <c r="C31" s="102">
        <f t="shared" si="2"/>
        <v>83</v>
      </c>
      <c r="D31" s="103" t="e">
        <f t="shared" si="3"/>
        <v>#VALUE!</v>
      </c>
      <c r="E31" s="24" t="s">
        <v>52</v>
      </c>
      <c r="F31" s="103" t="str">
        <f>+HLOOKUP(B31,'Distribución de puestos'!$N$2:$DP$3,2,0)</f>
        <v/>
      </c>
      <c r="G31" s="103" t="str">
        <f>+HLOOKUP(C31,'Distribución de puestos'!$N$2:$DP$3,2,0)</f>
        <v/>
      </c>
      <c r="H31" s="104" t="s">
        <v>133</v>
      </c>
      <c r="I31" s="200" t="str">
        <f t="shared" si="0"/>
        <v>C.3.1) Capacidad comunicativa</v>
      </c>
      <c r="J31" s="55" t="s">
        <v>44</v>
      </c>
      <c r="K31" s="63">
        <v>0</v>
      </c>
      <c r="L31" s="63">
        <v>0</v>
      </c>
    </row>
    <row r="32" spans="2:12">
      <c r="B32" s="102">
        <f t="shared" si="1"/>
        <v>85</v>
      </c>
      <c r="C32" s="102">
        <f t="shared" si="2"/>
        <v>86</v>
      </c>
      <c r="D32" s="103" t="e">
        <f t="shared" si="3"/>
        <v>#VALUE!</v>
      </c>
      <c r="E32" s="24" t="s">
        <v>53</v>
      </c>
      <c r="F32" s="103" t="str">
        <f>+HLOOKUP(B32,'Distribución de puestos'!$N$2:$DP$3,2,0)</f>
        <v/>
      </c>
      <c r="G32" s="103" t="str">
        <f>+HLOOKUP(C32,'Distribución de puestos'!$N$2:$DP$3,2,0)</f>
        <v/>
      </c>
      <c r="H32" s="104" t="s">
        <v>133</v>
      </c>
      <c r="I32" s="200" t="str">
        <f t="shared" si="0"/>
        <v>C.3.2) Capacidad emocional</v>
      </c>
      <c r="J32" s="55" t="s">
        <v>45</v>
      </c>
      <c r="K32" s="63">
        <v>0</v>
      </c>
      <c r="L32" s="63">
        <v>0</v>
      </c>
    </row>
    <row r="33" spans="2:12">
      <c r="B33" s="102">
        <f t="shared" si="1"/>
        <v>88</v>
      </c>
      <c r="C33" s="102">
        <f t="shared" si="2"/>
        <v>89</v>
      </c>
      <c r="D33" s="103" t="e">
        <f t="shared" si="3"/>
        <v>#VALUE!</v>
      </c>
      <c r="E33" s="24" t="s">
        <v>54</v>
      </c>
      <c r="F33" s="103" t="str">
        <f>+HLOOKUP(B33,'Distribución de puestos'!$N$2:$DP$3,2,0)</f>
        <v/>
      </c>
      <c r="G33" s="103" t="str">
        <f>+HLOOKUP(C33,'Distribución de puestos'!$N$2:$DP$3,2,0)</f>
        <v/>
      </c>
      <c r="H33" s="104" t="s">
        <v>133</v>
      </c>
      <c r="I33" s="200" t="str">
        <f t="shared" si="0"/>
        <v>C.3.3) Capacidad de resolución de conflictos</v>
      </c>
      <c r="J33" s="55" t="s">
        <v>46</v>
      </c>
      <c r="K33" s="63">
        <v>0</v>
      </c>
      <c r="L33" s="63">
        <v>0</v>
      </c>
    </row>
    <row r="34" spans="2:12">
      <c r="B34" s="102">
        <f t="shared" si="1"/>
        <v>91</v>
      </c>
      <c r="C34" s="102">
        <f t="shared" si="2"/>
        <v>92</v>
      </c>
      <c r="D34" s="103" t="e">
        <f t="shared" si="3"/>
        <v>#VALUE!</v>
      </c>
      <c r="E34" s="24" t="s">
        <v>55</v>
      </c>
      <c r="F34" s="103" t="str">
        <f>+HLOOKUP(B34,'Distribución de puestos'!$N$2:$DP$3,2,0)</f>
        <v/>
      </c>
      <c r="G34" s="103" t="str">
        <f>+HLOOKUP(C34,'Distribución de puestos'!$N$2:$DP$3,2,0)</f>
        <v/>
      </c>
      <c r="H34" s="104" t="s">
        <v>133</v>
      </c>
      <c r="I34" s="200" t="str">
        <f t="shared" si="0"/>
        <v>C.4) OTROS</v>
      </c>
      <c r="J34" s="55" t="s">
        <v>47</v>
      </c>
      <c r="K34" s="63">
        <v>0</v>
      </c>
      <c r="L34" s="63">
        <v>0</v>
      </c>
    </row>
    <row r="35" spans="2:12">
      <c r="B35" s="102">
        <f t="shared" si="1"/>
        <v>94</v>
      </c>
      <c r="C35" s="102">
        <f t="shared" si="2"/>
        <v>95</v>
      </c>
      <c r="D35" s="103" t="e">
        <f t="shared" si="3"/>
        <v>#VALUE!</v>
      </c>
      <c r="E35" s="24" t="s">
        <v>58</v>
      </c>
      <c r="F35" s="103" t="str">
        <f>+HLOOKUP(B35,'Distribución de puestos'!$N$2:$DP$3,2,0)</f>
        <v/>
      </c>
      <c r="G35" s="103" t="str">
        <f>+HLOOKUP(C35,'Distribución de puestos'!$N$2:$DP$3,2,0)</f>
        <v/>
      </c>
      <c r="H35" s="104" t="s">
        <v>137</v>
      </c>
      <c r="I35" s="200" t="str">
        <f t="shared" si="0"/>
        <v xml:space="preserve">D.1.1) Condiciones físicas </v>
      </c>
      <c r="J35" s="55" t="s">
        <v>48</v>
      </c>
      <c r="K35" s="63">
        <v>0</v>
      </c>
      <c r="L35" s="63">
        <v>0</v>
      </c>
    </row>
    <row r="36" spans="2:12">
      <c r="B36" s="102">
        <f t="shared" si="1"/>
        <v>97</v>
      </c>
      <c r="C36" s="102">
        <f t="shared" si="2"/>
        <v>98</v>
      </c>
      <c r="D36" s="103" t="e">
        <f t="shared" si="3"/>
        <v>#VALUE!</v>
      </c>
      <c r="E36" s="24" t="s">
        <v>59</v>
      </c>
      <c r="F36" s="103" t="str">
        <f>+HLOOKUP(B36,'Distribución de puestos'!$N$2:$DP$3,2,0)</f>
        <v/>
      </c>
      <c r="G36" s="103" t="str">
        <f>+HLOOKUP(C36,'Distribución de puestos'!$N$2:$DP$3,2,0)</f>
        <v/>
      </c>
      <c r="H36" s="104" t="s">
        <v>137</v>
      </c>
      <c r="I36" s="200" t="str">
        <f t="shared" si="0"/>
        <v>D.1.2) Condiciones psicosociales</v>
      </c>
      <c r="J36" s="55" t="s">
        <v>49</v>
      </c>
      <c r="K36" s="63">
        <v>0</v>
      </c>
      <c r="L36" s="63">
        <v>0</v>
      </c>
    </row>
    <row r="37" spans="2:12">
      <c r="B37" s="102">
        <f t="shared" si="1"/>
        <v>100</v>
      </c>
      <c r="C37" s="102">
        <f t="shared" si="2"/>
        <v>101</v>
      </c>
      <c r="D37" s="103" t="e">
        <f t="shared" si="3"/>
        <v>#VALUE!</v>
      </c>
      <c r="E37" s="24" t="s">
        <v>60</v>
      </c>
      <c r="F37" s="103" t="str">
        <f>+HLOOKUP(B37,'Distribución de puestos'!$N$2:$DP$3,2,0)</f>
        <v/>
      </c>
      <c r="G37" s="103" t="str">
        <f>+HLOOKUP(C37,'Distribución de puestos'!$N$2:$DP$3,2,0)</f>
        <v/>
      </c>
      <c r="H37" s="104" t="s">
        <v>137</v>
      </c>
      <c r="I37" s="200" t="str">
        <f t="shared" si="0"/>
        <v>D.2.1) Horarios, descansos y vacaciones</v>
      </c>
      <c r="J37" s="55" t="s">
        <v>50</v>
      </c>
      <c r="K37" s="63">
        <v>0</v>
      </c>
      <c r="L37" s="63">
        <v>0</v>
      </c>
    </row>
    <row r="38" spans="2:12">
      <c r="B38" s="102">
        <f t="shared" si="1"/>
        <v>103</v>
      </c>
      <c r="C38" s="102">
        <f t="shared" si="2"/>
        <v>104</v>
      </c>
      <c r="D38" s="103" t="e">
        <f t="shared" si="3"/>
        <v>#VALUE!</v>
      </c>
      <c r="E38" s="24" t="s">
        <v>61</v>
      </c>
      <c r="F38" s="103" t="str">
        <f>+HLOOKUP(B38,'Distribución de puestos'!$N$2:$DP$3,2,0)</f>
        <v/>
      </c>
      <c r="G38" s="103" t="str">
        <f>+HLOOKUP(C38,'Distribución de puestos'!$N$2:$DP$3,2,0)</f>
        <v/>
      </c>
      <c r="H38" s="104" t="s">
        <v>137</v>
      </c>
      <c r="I38" s="200" t="str">
        <f t="shared" si="0"/>
        <v xml:space="preserve">D.2.2) Desplazamientos y viajes </v>
      </c>
      <c r="J38" s="55" t="s">
        <v>51</v>
      </c>
      <c r="K38" s="63">
        <v>0</v>
      </c>
      <c r="L38" s="63">
        <v>0</v>
      </c>
    </row>
    <row r="39" spans="2:12">
      <c r="B39" s="102">
        <f t="shared" si="1"/>
        <v>106</v>
      </c>
      <c r="C39" s="102">
        <f t="shared" si="2"/>
        <v>107</v>
      </c>
      <c r="D39" s="103" t="e">
        <f t="shared" si="3"/>
        <v>#VALUE!</v>
      </c>
      <c r="E39" s="24" t="s">
        <v>208</v>
      </c>
      <c r="F39" s="103" t="str">
        <f>+HLOOKUP(B39,'Distribución de puestos'!$N$2:$DP$3,2,0)</f>
        <v/>
      </c>
      <c r="G39" s="103" t="str">
        <f>+HLOOKUP(C39,'Distribución de puestos'!$N$2:$DP$3,2,0)</f>
        <v/>
      </c>
      <c r="H39" s="104" t="s">
        <v>137</v>
      </c>
      <c r="I39" s="200" t="str">
        <f t="shared" si="0"/>
        <v>D. 3) OTROS</v>
      </c>
      <c r="J39" s="55" t="s">
        <v>52</v>
      </c>
      <c r="K39" s="63">
        <v>0</v>
      </c>
      <c r="L39" s="63">
        <v>0</v>
      </c>
    </row>
    <row r="40" spans="2:12">
      <c r="B40" s="32"/>
      <c r="C40" s="32"/>
      <c r="D40" s="52"/>
      <c r="F40" s="52"/>
      <c r="G40" s="52"/>
      <c r="H40" s="55"/>
      <c r="I40" s="62" t="s">
        <v>76</v>
      </c>
      <c r="J40" s="55" t="s">
        <v>53</v>
      </c>
      <c r="K40" s="63">
        <v>0</v>
      </c>
      <c r="L40" s="63">
        <v>0</v>
      </c>
    </row>
    <row r="41" spans="2:12">
      <c r="B41" s="32"/>
      <c r="C41" s="32"/>
      <c r="D41" s="52"/>
      <c r="F41" s="52"/>
      <c r="G41" s="52"/>
      <c r="H41" s="55"/>
      <c r="I41" s="62" t="s">
        <v>76</v>
      </c>
      <c r="J41" s="55" t="s">
        <v>54</v>
      </c>
      <c r="K41" s="63">
        <v>0</v>
      </c>
      <c r="L41" s="63">
        <v>0</v>
      </c>
    </row>
    <row r="42" spans="2:12">
      <c r="J42" s="55" t="s">
        <v>55</v>
      </c>
      <c r="K42" s="63">
        <v>0</v>
      </c>
      <c r="L42" s="63">
        <v>0</v>
      </c>
    </row>
    <row r="43" spans="2:12">
      <c r="J43" s="55" t="s">
        <v>58</v>
      </c>
      <c r="K43" s="63">
        <v>0</v>
      </c>
      <c r="L43" s="63">
        <v>0</v>
      </c>
    </row>
    <row r="44" spans="2:12">
      <c r="J44" s="55" t="s">
        <v>59</v>
      </c>
      <c r="K44" s="63">
        <v>0</v>
      </c>
      <c r="L44" s="63">
        <v>0</v>
      </c>
    </row>
    <row r="45" spans="2:12">
      <c r="J45" s="55" t="s">
        <v>60</v>
      </c>
      <c r="K45" s="63">
        <v>0</v>
      </c>
      <c r="L45" s="63">
        <v>0</v>
      </c>
    </row>
    <row r="46" spans="2:12">
      <c r="J46" s="55" t="s">
        <v>61</v>
      </c>
      <c r="K46" s="63">
        <v>0</v>
      </c>
      <c r="L46" s="63">
        <v>0</v>
      </c>
    </row>
    <row r="47" spans="2:12">
      <c r="J47" s="55" t="s">
        <v>208</v>
      </c>
      <c r="K47" s="63">
        <v>0</v>
      </c>
      <c r="L47" s="63">
        <v>0</v>
      </c>
    </row>
    <row r="48" spans="2:12">
      <c r="J48" s="55" t="s">
        <v>440</v>
      </c>
      <c r="K48" s="63">
        <v>0</v>
      </c>
      <c r="L48" s="61">
        <v>0</v>
      </c>
    </row>
  </sheetData>
  <pageMargins left="0.7" right="0.7" top="0.75" bottom="0.75" header="0.3" footer="0.3"/>
  <pageSetup paperSize="9" orientation="portrait" horizontalDpi="300" verticalDpi="0"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showGridLines="0" zoomScale="55" zoomScaleNormal="55" workbookViewId="0">
      <selection activeCell="N43" sqref="N43"/>
    </sheetView>
  </sheetViews>
  <sheetFormatPr baseColWidth="10" defaultColWidth="8.77734375" defaultRowHeight="14.4"/>
  <sheetData/>
  <pageMargins left="0.7" right="0.7" top="0.75" bottom="0.75" header="0.3" footer="0.3"/>
  <pageSetup paperSize="9" orientation="portrait" horizontalDpi="300" verticalDpi="0" r:id="rId1"/>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C2:P39"/>
  <sheetViews>
    <sheetView zoomScale="70" zoomScaleNormal="70" workbookViewId="0">
      <selection activeCell="H29" sqref="H29"/>
    </sheetView>
  </sheetViews>
  <sheetFormatPr baseColWidth="10" defaultColWidth="8.77734375" defaultRowHeight="14.4"/>
  <cols>
    <col min="3" max="3" width="12.77734375" style="10" bestFit="1" customWidth="1"/>
    <col min="4" max="5" width="8.77734375" style="10"/>
    <col min="6" max="6" width="15.21875" style="10" customWidth="1"/>
    <col min="7" max="7" width="13.21875" bestFit="1" customWidth="1"/>
    <col min="8" max="8" width="12.77734375" bestFit="1" customWidth="1"/>
    <col min="14" max="14" width="23.44140625" bestFit="1" customWidth="1"/>
    <col min="15" max="15" width="18.77734375" bestFit="1" customWidth="1"/>
    <col min="16" max="16" width="17.77734375" bestFit="1" customWidth="1"/>
    <col min="17" max="17" width="20.5546875" bestFit="1" customWidth="1"/>
    <col min="18" max="18" width="19.77734375" bestFit="1" customWidth="1"/>
    <col min="19" max="19" width="20.5546875" bestFit="1" customWidth="1"/>
    <col min="20" max="20" width="19.77734375" bestFit="1" customWidth="1"/>
    <col min="21" max="21" width="20.5546875" bestFit="1" customWidth="1"/>
    <col min="22" max="22" width="19.77734375" bestFit="1" customWidth="1"/>
    <col min="23" max="23" width="25.5546875" bestFit="1" customWidth="1"/>
    <col min="24" max="24" width="24.77734375" bestFit="1" customWidth="1"/>
    <col min="25" max="25" width="20.5546875" bestFit="1" customWidth="1"/>
    <col min="26" max="26" width="19.77734375" bestFit="1" customWidth="1"/>
    <col min="27" max="27" width="23.5546875" bestFit="1" customWidth="1"/>
    <col min="28" max="28" width="25.5546875" bestFit="1" customWidth="1"/>
    <col min="29" max="29" width="24.77734375" bestFit="1" customWidth="1"/>
  </cols>
  <sheetData>
    <row r="2" spans="3:6">
      <c r="C2" s="31"/>
      <c r="D2" s="31"/>
      <c r="E2" s="31"/>
      <c r="F2" s="31"/>
    </row>
    <row r="6" spans="3:6" ht="15" thickBot="1"/>
    <row r="7" spans="3:6" ht="28.2" thickBot="1">
      <c r="C7" s="80" t="s">
        <v>78</v>
      </c>
      <c r="D7" s="80" t="s">
        <v>186</v>
      </c>
      <c r="E7" s="80" t="s">
        <v>187</v>
      </c>
      <c r="F7" s="80" t="s">
        <v>188</v>
      </c>
    </row>
    <row r="8" spans="3:6">
      <c r="C8" s="10" t="s">
        <v>191</v>
      </c>
      <c r="D8" s="84">
        <f>+IFERROR(SUMIF('Distribución de puestos'!$C$8:$C$507,C8,'Distribución de puestos'!#REF!)/SUMIF('Distribución de puestos'!$C$8:$C$507,$C8,'Distribución de puestos'!#REF!),0)</f>
        <v>0</v>
      </c>
      <c r="E8" s="84">
        <f>IFERROR(SUMIF('Distribución de puestos'!$C$8:$C$507,C8,'Distribución de puestos'!#REF!)/SUMIF('Distribución de puestos'!$C$8:$C$507,$C8,'Distribución de puestos'!#REF!),0)</f>
        <v>0</v>
      </c>
    </row>
    <row r="9" spans="3:6">
      <c r="C9" s="10" t="s">
        <v>192</v>
      </c>
      <c r="D9" s="84">
        <f>+IFERROR(SUMIF('Distribución de puestos'!$C$8:$C$507,C9,'Distribución de puestos'!#REF!)/SUMIF('Distribución de puestos'!$C$8:$C$507,$C9,'Distribución de puestos'!#REF!),0)</f>
        <v>0</v>
      </c>
      <c r="E9" s="84">
        <f>IFERROR(SUMIF('Distribución de puestos'!$C$8:$C$507,C9,'Distribución de puestos'!#REF!)/SUMIF('Distribución de puestos'!$C$8:$C$507,$C9,'Distribución de puestos'!#REF!),0)</f>
        <v>0</v>
      </c>
    </row>
    <row r="10" spans="3:6">
      <c r="C10" s="10" t="s">
        <v>193</v>
      </c>
      <c r="D10" s="84">
        <f>+IFERROR(SUMIF('Distribución de puestos'!$C$8:$C$507,C10,'Distribución de puestos'!#REF!)/SUMIF('Distribución de puestos'!$C$8:$C$507,$C10,'Distribución de puestos'!#REF!),0)</f>
        <v>0</v>
      </c>
      <c r="E10" s="84">
        <f>IFERROR(SUMIF('Distribución de puestos'!$C$8:$C$507,C10,'Distribución de puestos'!#REF!)/SUMIF('Distribución de puestos'!$C$8:$C$507,$C10,'Distribución de puestos'!#REF!),0)</f>
        <v>0</v>
      </c>
    </row>
    <row r="11" spans="3:6">
      <c r="C11" s="10" t="s">
        <v>194</v>
      </c>
      <c r="D11" s="84">
        <f>+IFERROR(SUMIF('Distribución de puestos'!$C$8:$C$507,C11,'Distribución de puestos'!#REF!)/SUMIF('Distribución de puestos'!$C$8:$C$507,$C11,'Distribución de puestos'!#REF!),0)</f>
        <v>0</v>
      </c>
      <c r="E11" s="84">
        <f>IFERROR(SUMIF('Distribución de puestos'!$C$8:$C$507,C11,'Distribución de puestos'!#REF!)/SUMIF('Distribución de puestos'!$C$8:$C$507,$C11,'Distribución de puestos'!#REF!),0)</f>
        <v>0</v>
      </c>
    </row>
    <row r="12" spans="3:6">
      <c r="C12" s="10" t="s">
        <v>195</v>
      </c>
      <c r="D12" s="84">
        <f>+IFERROR(SUMIF('Distribución de puestos'!$C$8:$C$507,C12,'Distribución de puestos'!#REF!)/SUMIF('Distribución de puestos'!$C$8:$C$507,$C12,'Distribución de puestos'!#REF!),0)</f>
        <v>0</v>
      </c>
      <c r="E12" s="84">
        <f>IFERROR(SUMIF('Distribución de puestos'!$C$8:$C$507,C12,'Distribución de puestos'!#REF!)/SUMIF('Distribución de puestos'!$C$8:$C$507,$C12,'Distribución de puestos'!#REF!),0)</f>
        <v>0</v>
      </c>
    </row>
    <row r="13" spans="3:6">
      <c r="C13" s="10" t="s">
        <v>196</v>
      </c>
      <c r="D13" s="84">
        <f>+IFERROR(SUMIF('Distribución de puestos'!$C$8:$C$507,C13,'Distribución de puestos'!#REF!)/SUMIF('Distribución de puestos'!$C$8:$C$507,$C13,'Distribución de puestos'!#REF!),0)</f>
        <v>0</v>
      </c>
      <c r="E13" s="84">
        <f>IFERROR(SUMIF('Distribución de puestos'!$C$8:$C$507,C13,'Distribución de puestos'!#REF!)/SUMIF('Distribución de puestos'!$C$8:$C$507,$C13,'Distribución de puestos'!#REF!),0)</f>
        <v>0</v>
      </c>
    </row>
    <row r="14" spans="3:6">
      <c r="C14" s="10" t="s">
        <v>197</v>
      </c>
      <c r="D14" s="84">
        <f>+IFERROR(SUMIF('Distribución de puestos'!$C$8:$C$507,C14,'Distribución de puestos'!#REF!)/SUMIF('Distribución de puestos'!$C$8:$C$507,$C14,'Distribución de puestos'!#REF!),0)</f>
        <v>0</v>
      </c>
      <c r="E14" s="84">
        <f>IFERROR(SUMIF('Distribución de puestos'!$C$8:$C$507,C14,'Distribución de puestos'!#REF!)/SUMIF('Distribución de puestos'!$C$8:$C$507,$C14,'Distribución de puestos'!#REF!),0)</f>
        <v>0</v>
      </c>
    </row>
    <row r="15" spans="3:6">
      <c r="C15" s="10" t="s">
        <v>198</v>
      </c>
      <c r="D15" s="84">
        <f>+IFERROR(SUMIF('Distribución de puestos'!$C$8:$C$507,C15,'Distribución de puestos'!#REF!)/SUMIF('Distribución de puestos'!$C$8:$C$507,$C15,'Distribución de puestos'!#REF!),0)</f>
        <v>0</v>
      </c>
      <c r="E15" s="84">
        <f>IFERROR(SUMIF('Distribución de puestos'!$C$8:$C$507,C15,'Distribución de puestos'!#REF!)/SUMIF('Distribución de puestos'!$C$8:$C$507,$C15,'Distribución de puestos'!#REF!),0)</f>
        <v>0</v>
      </c>
    </row>
    <row r="16" spans="3:6">
      <c r="C16" s="10" t="s">
        <v>199</v>
      </c>
      <c r="D16" s="84">
        <f>+IFERROR(SUMIF('Distribución de puestos'!$C$8:$C$507,C16,'Distribución de puestos'!#REF!)/SUMIF('Distribución de puestos'!$C$8:$C$507,$C16,'Distribución de puestos'!#REF!),0)</f>
        <v>0</v>
      </c>
      <c r="E16" s="84">
        <f>IFERROR(SUMIF('Distribución de puestos'!$C$8:$C$507,C16,'Distribución de puestos'!#REF!)/SUMIF('Distribución de puestos'!$C$8:$C$507,$C16,'Distribución de puestos'!#REF!),0)</f>
        <v>0</v>
      </c>
    </row>
    <row r="17" spans="3:16">
      <c r="C17" s="10" t="s">
        <v>200</v>
      </c>
      <c r="D17" s="84">
        <f>+IFERROR(SUMIF('Distribución de puestos'!$C$8:$C$507,C17,'Distribución de puestos'!#REF!)/SUMIF('Distribución de puestos'!$C$8:$C$507,$C17,'Distribución de puestos'!#REF!),0)</f>
        <v>0</v>
      </c>
      <c r="E17" s="84">
        <f>IFERROR(SUMIF('Distribución de puestos'!$C$8:$C$507,C17,'Distribución de puestos'!#REF!)/SUMIF('Distribución de puestos'!$C$8:$C$507,$C17,'Distribución de puestos'!#REF!),0)</f>
        <v>0</v>
      </c>
    </row>
    <row r="18" spans="3:16" ht="15" thickBot="1">
      <c r="N18" s="56" t="s">
        <v>439</v>
      </c>
      <c r="O18" t="s">
        <v>185</v>
      </c>
      <c r="P18" t="s">
        <v>184</v>
      </c>
    </row>
    <row r="19" spans="3:16" ht="42" thickBot="1">
      <c r="C19" s="80" t="s">
        <v>78</v>
      </c>
      <c r="D19" s="80" t="s">
        <v>212</v>
      </c>
      <c r="E19" s="80" t="s">
        <v>213</v>
      </c>
      <c r="F19" s="80" t="s">
        <v>214</v>
      </c>
      <c r="G19" s="80" t="s">
        <v>188</v>
      </c>
      <c r="N19" s="55" t="s">
        <v>200</v>
      </c>
      <c r="O19" s="204">
        <v>0</v>
      </c>
      <c r="P19" s="204">
        <v>0</v>
      </c>
    </row>
    <row r="20" spans="3:16">
      <c r="C20" s="10" t="s">
        <v>191</v>
      </c>
      <c r="D20" s="84" t="e">
        <f>SUMIF('Distribución de puestos'!$C$8:$C$507,$C20,'Distribución de puestos'!#REF!)</f>
        <v>#REF!</v>
      </c>
      <c r="E20" s="84" t="e">
        <f>+SUMIF('Distribución de puestos'!$C$8:$C$507,$C20,'Distribución de puestos'!#REF!)</f>
        <v>#REF!</v>
      </c>
      <c r="F20" s="84">
        <f t="shared" ref="F20:F29" si="0">+IFERROR(E20+D20,0)</f>
        <v>0</v>
      </c>
      <c r="G20" s="10" t="str">
        <f>+IFERROR(IF((D20/SUM(D20:E20))&gt;60%,"Feminizada",IF(1-(D20/SUM(D20:E20))&gt;60%,"Masculinizada","Equilibrada")),"")</f>
        <v/>
      </c>
      <c r="N20" s="137"/>
      <c r="O20" s="204">
        <v>0</v>
      </c>
      <c r="P20" s="204">
        <v>0</v>
      </c>
    </row>
    <row r="21" spans="3:16">
      <c r="C21" s="10" t="s">
        <v>192</v>
      </c>
      <c r="D21" s="84" t="e">
        <f>SUMIF('Distribución de puestos'!$C$8:$C$507,$C21,'Distribución de puestos'!#REF!)</f>
        <v>#REF!</v>
      </c>
      <c r="E21" s="84" t="e">
        <f>+SUMIF('Distribución de puestos'!$C$8:$C$507,$C21,'Distribución de puestos'!#REF!)</f>
        <v>#REF!</v>
      </c>
      <c r="F21" s="84">
        <f t="shared" si="0"/>
        <v>0</v>
      </c>
      <c r="G21" s="10" t="str">
        <f t="shared" ref="G21:G29" si="1">+IFERROR(IF((D21/SUM(D21:E21))&gt;60%,"Feminizada",IF(1-(D21/SUM(D21:E21))&gt;60%,"Masculinizada","Equilibrada")),"")</f>
        <v/>
      </c>
      <c r="N21" s="55" t="s">
        <v>199</v>
      </c>
      <c r="O21" s="204">
        <v>0</v>
      </c>
      <c r="P21" s="204">
        <v>0</v>
      </c>
    </row>
    <row r="22" spans="3:16">
      <c r="C22" s="10" t="s">
        <v>193</v>
      </c>
      <c r="D22" s="84" t="e">
        <f>SUMIF('Distribución de puestos'!$C$8:$C$507,$C22,'Distribución de puestos'!#REF!)</f>
        <v>#REF!</v>
      </c>
      <c r="E22" s="84" t="e">
        <f>+SUMIF('Distribución de puestos'!$C$8:$C$507,$C22,'Distribución de puestos'!#REF!)</f>
        <v>#REF!</v>
      </c>
      <c r="F22" s="84">
        <f t="shared" si="0"/>
        <v>0</v>
      </c>
      <c r="G22" s="10" t="str">
        <f t="shared" si="1"/>
        <v/>
      </c>
      <c r="N22" s="137"/>
      <c r="O22" s="204">
        <v>0</v>
      </c>
      <c r="P22" s="204">
        <v>0</v>
      </c>
    </row>
    <row r="23" spans="3:16">
      <c r="C23" s="10" t="s">
        <v>194</v>
      </c>
      <c r="D23" s="84" t="e">
        <f>SUMIF('Distribución de puestos'!$C$8:$C$507,$C23,'Distribución de puestos'!#REF!)</f>
        <v>#REF!</v>
      </c>
      <c r="E23" s="84" t="e">
        <f>+SUMIF('Distribución de puestos'!$C$8:$C$507,$C23,'Distribución de puestos'!#REF!)</f>
        <v>#REF!</v>
      </c>
      <c r="F23" s="84">
        <f t="shared" si="0"/>
        <v>0</v>
      </c>
      <c r="G23" s="10" t="str">
        <f t="shared" si="1"/>
        <v/>
      </c>
      <c r="N23" s="55" t="s">
        <v>198</v>
      </c>
      <c r="O23" s="204">
        <v>0</v>
      </c>
      <c r="P23" s="204">
        <v>0</v>
      </c>
    </row>
    <row r="24" spans="3:16">
      <c r="C24" s="10" t="s">
        <v>195</v>
      </c>
      <c r="D24" s="84" t="e">
        <f>SUMIF('Distribución de puestos'!$C$8:$C$507,$C24,'Distribución de puestos'!#REF!)</f>
        <v>#REF!</v>
      </c>
      <c r="E24" s="84" t="e">
        <f>+SUMIF('Distribución de puestos'!$C$8:$C$507,$C24,'Distribución de puestos'!#REF!)</f>
        <v>#REF!</v>
      </c>
      <c r="F24" s="84">
        <f t="shared" si="0"/>
        <v>0</v>
      </c>
      <c r="G24" s="10" t="str">
        <f t="shared" si="1"/>
        <v/>
      </c>
      <c r="N24" s="137"/>
      <c r="O24" s="204">
        <v>0</v>
      </c>
      <c r="P24" s="204">
        <v>0</v>
      </c>
    </row>
    <row r="25" spans="3:16">
      <c r="C25" s="10" t="s">
        <v>196</v>
      </c>
      <c r="D25" s="84" t="e">
        <f>SUMIF('Distribución de puestos'!$C$8:$C$507,$C25,'Distribución de puestos'!#REF!)</f>
        <v>#REF!</v>
      </c>
      <c r="E25" s="84" t="e">
        <f>+SUMIF('Distribución de puestos'!$C$8:$C$507,$C25,'Distribución de puestos'!#REF!)</f>
        <v>#REF!</v>
      </c>
      <c r="F25" s="84">
        <f t="shared" si="0"/>
        <v>0</v>
      </c>
      <c r="G25" s="10" t="str">
        <f t="shared" si="1"/>
        <v/>
      </c>
      <c r="N25" s="55" t="s">
        <v>197</v>
      </c>
      <c r="O25" s="204">
        <v>0</v>
      </c>
      <c r="P25" s="204">
        <v>0</v>
      </c>
    </row>
    <row r="26" spans="3:16">
      <c r="C26" s="10" t="s">
        <v>197</v>
      </c>
      <c r="D26" s="84" t="e">
        <f>SUMIF('Distribución de puestos'!$C$8:$C$507,$C26,'Distribución de puestos'!#REF!)</f>
        <v>#REF!</v>
      </c>
      <c r="E26" s="84" t="e">
        <f>+SUMIF('Distribución de puestos'!$C$8:$C$507,$C26,'Distribución de puestos'!#REF!)</f>
        <v>#REF!</v>
      </c>
      <c r="F26" s="84">
        <f t="shared" si="0"/>
        <v>0</v>
      </c>
      <c r="G26" s="10" t="str">
        <f t="shared" si="1"/>
        <v/>
      </c>
      <c r="N26" s="137"/>
      <c r="O26" s="204">
        <v>0</v>
      </c>
      <c r="P26" s="204">
        <v>0</v>
      </c>
    </row>
    <row r="27" spans="3:16">
      <c r="C27" s="10" t="s">
        <v>198</v>
      </c>
      <c r="D27" s="84" t="e">
        <f>SUMIF('Distribución de puestos'!$C$8:$C$507,$C27,'Distribución de puestos'!#REF!)</f>
        <v>#REF!</v>
      </c>
      <c r="E27" s="84" t="e">
        <f>+SUMIF('Distribución de puestos'!$C$8:$C$507,$C27,'Distribución de puestos'!#REF!)</f>
        <v>#REF!</v>
      </c>
      <c r="F27" s="84">
        <f t="shared" si="0"/>
        <v>0</v>
      </c>
      <c r="G27" s="10" t="str">
        <f t="shared" si="1"/>
        <v/>
      </c>
      <c r="N27" s="55" t="s">
        <v>196</v>
      </c>
      <c r="O27" s="204">
        <v>0</v>
      </c>
      <c r="P27" s="204">
        <v>0</v>
      </c>
    </row>
    <row r="28" spans="3:16">
      <c r="C28" s="10" t="s">
        <v>199</v>
      </c>
      <c r="D28" s="84" t="e">
        <f>SUMIF('Distribución de puestos'!$C$8:$C$507,$C28,'Distribución de puestos'!#REF!)</f>
        <v>#REF!</v>
      </c>
      <c r="E28" s="84" t="e">
        <f>+SUMIF('Distribución de puestos'!$C$8:$C$507,$C28,'Distribución de puestos'!#REF!)</f>
        <v>#REF!</v>
      </c>
      <c r="F28" s="84">
        <f t="shared" si="0"/>
        <v>0</v>
      </c>
      <c r="G28" s="10" t="str">
        <f t="shared" si="1"/>
        <v/>
      </c>
      <c r="N28" s="137"/>
      <c r="O28" s="204">
        <v>0</v>
      </c>
      <c r="P28" s="204">
        <v>0</v>
      </c>
    </row>
    <row r="29" spans="3:16">
      <c r="C29" s="10" t="s">
        <v>200</v>
      </c>
      <c r="D29" s="84" t="e">
        <f>SUMIF('Distribución de puestos'!$C$8:$C$507,$C29,'Distribución de puestos'!#REF!)</f>
        <v>#REF!</v>
      </c>
      <c r="E29" s="84" t="e">
        <f>+SUMIF('Distribución de puestos'!$C$8:$C$507,$C29,'Distribución de puestos'!#REF!)</f>
        <v>#REF!</v>
      </c>
      <c r="F29" s="84">
        <f t="shared" si="0"/>
        <v>0</v>
      </c>
      <c r="G29" s="10" t="str">
        <f t="shared" si="1"/>
        <v/>
      </c>
      <c r="H29" s="10"/>
      <c r="N29" s="55" t="s">
        <v>195</v>
      </c>
      <c r="O29" s="204">
        <v>0</v>
      </c>
      <c r="P29" s="204">
        <v>0</v>
      </c>
    </row>
    <row r="30" spans="3:16">
      <c r="N30" s="137"/>
      <c r="O30" s="204">
        <v>0</v>
      </c>
      <c r="P30" s="204">
        <v>0</v>
      </c>
    </row>
    <row r="31" spans="3:16">
      <c r="N31" s="55" t="s">
        <v>194</v>
      </c>
      <c r="O31" s="204">
        <v>0</v>
      </c>
      <c r="P31" s="204">
        <v>0</v>
      </c>
    </row>
    <row r="32" spans="3:16">
      <c r="N32" s="137"/>
      <c r="O32" s="204">
        <v>0</v>
      </c>
      <c r="P32" s="204">
        <v>0</v>
      </c>
    </row>
    <row r="33" spans="14:16">
      <c r="N33" s="55" t="s">
        <v>193</v>
      </c>
      <c r="O33" s="204">
        <v>0</v>
      </c>
      <c r="P33" s="204">
        <v>0</v>
      </c>
    </row>
    <row r="34" spans="14:16">
      <c r="N34" s="137"/>
      <c r="O34" s="204">
        <v>0</v>
      </c>
      <c r="P34" s="204">
        <v>0</v>
      </c>
    </row>
    <row r="35" spans="14:16">
      <c r="N35" s="55" t="s">
        <v>192</v>
      </c>
      <c r="O35" s="204">
        <v>0</v>
      </c>
      <c r="P35" s="204">
        <v>0</v>
      </c>
    </row>
    <row r="36" spans="14:16">
      <c r="N36" s="137"/>
      <c r="O36" s="204">
        <v>0</v>
      </c>
      <c r="P36" s="204">
        <v>0</v>
      </c>
    </row>
    <row r="37" spans="14:16">
      <c r="N37" s="55" t="s">
        <v>191</v>
      </c>
      <c r="O37" s="204">
        <v>0</v>
      </c>
      <c r="P37" s="204">
        <v>0</v>
      </c>
    </row>
    <row r="38" spans="14:16">
      <c r="N38" s="137"/>
      <c r="O38" s="204">
        <v>0</v>
      </c>
      <c r="P38" s="204">
        <v>0</v>
      </c>
    </row>
    <row r="39" spans="14:16">
      <c r="N39" s="55" t="s">
        <v>440</v>
      </c>
      <c r="O39" s="204">
        <v>0</v>
      </c>
      <c r="P39" s="204">
        <v>0</v>
      </c>
    </row>
  </sheetData>
  <pageMargins left="0.7" right="0.7" top="0.75" bottom="0.75" header="0.3" footer="0.3"/>
  <pageSetup paperSize="9" orientation="portrait" horizontalDpi="300" verticalDpi="0" r:id="rId2"/>
  <customProperties>
    <customPr name="_pios_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W83"/>
  <sheetViews>
    <sheetView zoomScale="80" zoomScaleNormal="80" workbookViewId="0">
      <selection activeCell="K30" sqref="K30"/>
    </sheetView>
  </sheetViews>
  <sheetFormatPr baseColWidth="10" defaultColWidth="8.77734375" defaultRowHeight="14.4"/>
  <cols>
    <col min="1" max="1" width="31.5546875" bestFit="1" customWidth="1"/>
    <col min="2" max="3" width="31.5546875" customWidth="1"/>
    <col min="4" max="4" width="2.21875" style="45" customWidth="1"/>
    <col min="5" max="6" width="3.77734375" bestFit="1" customWidth="1"/>
    <col min="7" max="7" width="8.77734375" bestFit="1" customWidth="1"/>
    <col min="9" max="9" width="13.77734375" customWidth="1"/>
    <col min="10" max="10" width="18.44140625" customWidth="1"/>
    <col min="11" max="11" width="16.44140625" bestFit="1" customWidth="1"/>
    <col min="12" max="12" width="12.77734375" customWidth="1"/>
    <col min="13" max="13" width="10.77734375" customWidth="1"/>
    <col min="14" max="14" width="11.5546875" customWidth="1"/>
    <col min="21" max="21" width="11.5546875" bestFit="1" customWidth="1"/>
    <col min="23" max="23" width="11.44140625" customWidth="1"/>
    <col min="27" max="27" width="12.21875" bestFit="1" customWidth="1"/>
  </cols>
  <sheetData>
    <row r="1" spans="1:127" ht="15" thickBot="1">
      <c r="A1" s="85" t="s">
        <v>4</v>
      </c>
      <c r="C1" s="85" t="s">
        <v>294</v>
      </c>
      <c r="E1" s="57">
        <v>13</v>
      </c>
      <c r="F1" s="172">
        <v>13</v>
      </c>
      <c r="G1" s="172">
        <v>13</v>
      </c>
      <c r="H1" s="172">
        <v>14</v>
      </c>
      <c r="I1" s="172">
        <v>14</v>
      </c>
      <c r="J1" s="172">
        <v>14</v>
      </c>
      <c r="K1" s="172">
        <v>16</v>
      </c>
      <c r="L1" s="172">
        <v>16</v>
      </c>
      <c r="M1" s="172">
        <v>16</v>
      </c>
      <c r="N1" s="172">
        <v>18</v>
      </c>
      <c r="O1" s="172">
        <v>18</v>
      </c>
      <c r="P1" s="172">
        <v>18</v>
      </c>
      <c r="Q1" s="172">
        <v>20</v>
      </c>
      <c r="R1" s="172">
        <v>20</v>
      </c>
      <c r="S1" s="172">
        <v>20</v>
      </c>
      <c r="T1" s="172">
        <v>22</v>
      </c>
      <c r="U1" s="172">
        <v>22</v>
      </c>
      <c r="V1" s="172">
        <v>22</v>
      </c>
      <c r="W1" s="172">
        <v>24</v>
      </c>
      <c r="X1" s="172">
        <v>24</v>
      </c>
      <c r="Y1" s="172">
        <v>24</v>
      </c>
      <c r="Z1" s="172">
        <v>26</v>
      </c>
      <c r="AA1" s="172">
        <v>26</v>
      </c>
      <c r="AB1" s="172">
        <v>26</v>
      </c>
      <c r="AC1" s="172">
        <v>28</v>
      </c>
      <c r="AD1" s="172">
        <v>28</v>
      </c>
      <c r="AE1" s="172">
        <v>28</v>
      </c>
      <c r="AF1" s="172">
        <v>30</v>
      </c>
      <c r="AG1" s="172">
        <v>30</v>
      </c>
      <c r="AH1" s="172">
        <v>30</v>
      </c>
      <c r="AI1" s="172">
        <v>32</v>
      </c>
      <c r="AJ1" s="172">
        <v>32</v>
      </c>
      <c r="AK1" s="172">
        <v>32</v>
      </c>
      <c r="AL1" s="172">
        <v>34</v>
      </c>
      <c r="AM1" s="172">
        <v>34</v>
      </c>
      <c r="AN1" s="172">
        <v>34</v>
      </c>
      <c r="AO1" s="172">
        <v>36</v>
      </c>
      <c r="AP1" s="172">
        <v>36</v>
      </c>
      <c r="AQ1" s="172">
        <v>36</v>
      </c>
      <c r="AR1" s="172">
        <v>38</v>
      </c>
      <c r="AS1" s="172">
        <v>38</v>
      </c>
      <c r="AT1" s="172">
        <v>38</v>
      </c>
      <c r="AU1" s="172">
        <v>40</v>
      </c>
      <c r="AV1" s="172">
        <v>40</v>
      </c>
      <c r="AW1" s="172">
        <v>40</v>
      </c>
      <c r="AX1" s="172">
        <v>42</v>
      </c>
      <c r="AY1" s="172">
        <v>42</v>
      </c>
      <c r="AZ1" s="172">
        <v>42</v>
      </c>
      <c r="BA1" s="172">
        <v>44</v>
      </c>
      <c r="BB1" s="172">
        <v>44</v>
      </c>
      <c r="BC1" s="172">
        <v>44</v>
      </c>
      <c r="BD1" s="172">
        <v>46</v>
      </c>
      <c r="BE1" s="172">
        <v>46</v>
      </c>
      <c r="BF1" s="172">
        <v>46</v>
      </c>
      <c r="BG1" s="172">
        <v>48</v>
      </c>
      <c r="BH1" s="172">
        <v>48</v>
      </c>
      <c r="BI1" s="172">
        <v>48</v>
      </c>
      <c r="BJ1" s="172">
        <v>50</v>
      </c>
      <c r="BK1" s="172">
        <v>50</v>
      </c>
      <c r="BL1" s="172">
        <v>50</v>
      </c>
      <c r="BM1" s="172">
        <v>52</v>
      </c>
      <c r="BN1" s="172">
        <v>52</v>
      </c>
      <c r="BO1" s="172">
        <v>52</v>
      </c>
      <c r="BP1" s="172">
        <v>54</v>
      </c>
      <c r="BQ1" s="172">
        <v>54</v>
      </c>
      <c r="BR1" s="172">
        <v>54</v>
      </c>
      <c r="BS1" s="172">
        <v>56</v>
      </c>
      <c r="BT1" s="172">
        <v>56</v>
      </c>
      <c r="BU1" s="172">
        <v>56</v>
      </c>
      <c r="BV1" s="172">
        <v>58</v>
      </c>
      <c r="BW1" s="172">
        <v>58</v>
      </c>
      <c r="BX1" s="172">
        <v>58</v>
      </c>
      <c r="BY1" s="172">
        <v>60</v>
      </c>
      <c r="BZ1" s="172">
        <v>60</v>
      </c>
      <c r="CA1" s="172">
        <v>60</v>
      </c>
      <c r="CB1" s="172">
        <v>62</v>
      </c>
      <c r="CC1" s="172">
        <v>62</v>
      </c>
      <c r="CD1" s="172">
        <v>62</v>
      </c>
      <c r="CE1" s="172">
        <v>64</v>
      </c>
      <c r="CF1" s="172">
        <v>64</v>
      </c>
      <c r="CG1" s="172">
        <v>64</v>
      </c>
      <c r="CH1" s="195">
        <v>66</v>
      </c>
      <c r="CI1" s="195">
        <v>66</v>
      </c>
      <c r="CJ1" s="195">
        <v>66</v>
      </c>
      <c r="CK1" s="195">
        <v>68</v>
      </c>
      <c r="CL1" s="195">
        <v>68</v>
      </c>
      <c r="CM1" s="195">
        <v>68</v>
      </c>
      <c r="CN1" s="195">
        <v>70</v>
      </c>
      <c r="CO1" s="195">
        <v>70</v>
      </c>
      <c r="CP1" s="195">
        <v>70</v>
      </c>
      <c r="CQ1" s="195">
        <v>72</v>
      </c>
      <c r="CR1" s="195">
        <v>72</v>
      </c>
      <c r="CS1" s="195">
        <v>72</v>
      </c>
      <c r="CT1" s="195">
        <v>74</v>
      </c>
      <c r="CU1" s="195">
        <v>74</v>
      </c>
      <c r="CV1" s="195">
        <v>74</v>
      </c>
      <c r="CW1" s="195">
        <v>76</v>
      </c>
      <c r="CX1" s="195">
        <v>76</v>
      </c>
      <c r="CY1" s="195">
        <v>76</v>
      </c>
      <c r="CZ1" s="195">
        <v>78</v>
      </c>
      <c r="DA1" s="195">
        <v>78</v>
      </c>
      <c r="DB1" s="195">
        <v>78</v>
      </c>
      <c r="DC1" s="195">
        <v>80</v>
      </c>
      <c r="DD1" s="195">
        <v>80</v>
      </c>
      <c r="DE1" s="195">
        <v>80</v>
      </c>
      <c r="DF1" s="195">
        <v>82</v>
      </c>
      <c r="DG1" s="195">
        <v>82</v>
      </c>
      <c r="DH1" s="195">
        <v>82</v>
      </c>
      <c r="DI1" s="195">
        <v>84</v>
      </c>
      <c r="DJ1" s="195">
        <v>84</v>
      </c>
      <c r="DK1" s="195">
        <v>84</v>
      </c>
      <c r="DL1" s="195">
        <v>86</v>
      </c>
      <c r="DM1" s="195">
        <v>86</v>
      </c>
      <c r="DN1" s="58">
        <v>86</v>
      </c>
      <c r="DO1" s="10"/>
      <c r="DP1" s="10"/>
      <c r="DQ1" s="10"/>
      <c r="DR1" s="10"/>
      <c r="DS1" s="10"/>
      <c r="DT1" s="10"/>
      <c r="DU1" s="10"/>
      <c r="DV1" s="10"/>
      <c r="DW1" s="10"/>
    </row>
    <row r="2" spans="1:127" ht="14.55" customHeight="1">
      <c r="A2" s="26" t="s">
        <v>10</v>
      </c>
      <c r="C2" s="26" t="s">
        <v>301</v>
      </c>
      <c r="E2" s="296" t="s">
        <v>215</v>
      </c>
      <c r="F2" s="297"/>
      <c r="G2" s="298"/>
      <c r="H2" s="299" t="s">
        <v>299</v>
      </c>
      <c r="I2" s="297"/>
      <c r="J2" s="298"/>
      <c r="K2" s="299" t="s">
        <v>216</v>
      </c>
      <c r="L2" s="297"/>
      <c r="M2" s="298"/>
      <c r="N2" s="299" t="s">
        <v>217</v>
      </c>
      <c r="O2" s="297"/>
      <c r="P2" s="298"/>
      <c r="Q2" s="299" t="s">
        <v>218</v>
      </c>
      <c r="R2" s="297"/>
      <c r="S2" s="298"/>
      <c r="T2" s="299" t="s">
        <v>219</v>
      </c>
      <c r="U2" s="297"/>
      <c r="V2" s="298"/>
      <c r="W2" s="299" t="s">
        <v>220</v>
      </c>
      <c r="X2" s="297"/>
      <c r="Y2" s="298"/>
      <c r="Z2" s="299" t="s">
        <v>221</v>
      </c>
      <c r="AA2" s="297"/>
      <c r="AB2" s="298"/>
      <c r="AC2" s="299" t="s">
        <v>222</v>
      </c>
      <c r="AD2" s="297"/>
      <c r="AE2" s="298"/>
      <c r="AF2" s="299" t="s">
        <v>223</v>
      </c>
      <c r="AG2" s="297"/>
      <c r="AH2" s="298"/>
      <c r="AI2" s="299" t="s">
        <v>224</v>
      </c>
      <c r="AJ2" s="297"/>
      <c r="AK2" s="298"/>
      <c r="AL2" s="299" t="s">
        <v>225</v>
      </c>
      <c r="AM2" s="297"/>
      <c r="AN2" s="298"/>
      <c r="AO2" s="299" t="s">
        <v>226</v>
      </c>
      <c r="AP2" s="297"/>
      <c r="AQ2" s="298"/>
      <c r="AR2" s="293" t="s">
        <v>227</v>
      </c>
      <c r="AS2" s="294"/>
      <c r="AT2" s="295"/>
      <c r="AU2" s="293" t="s">
        <v>228</v>
      </c>
      <c r="AV2" s="294"/>
      <c r="AW2" s="295"/>
      <c r="AX2" s="299" t="s">
        <v>229</v>
      </c>
      <c r="AY2" s="297"/>
      <c r="AZ2" s="298"/>
      <c r="BA2" s="293" t="s">
        <v>230</v>
      </c>
      <c r="BB2" s="294"/>
      <c r="BC2" s="295"/>
      <c r="BD2" s="299" t="s">
        <v>231</v>
      </c>
      <c r="BE2" s="297"/>
      <c r="BF2" s="298"/>
      <c r="BG2" s="299" t="s">
        <v>232</v>
      </c>
      <c r="BH2" s="297"/>
      <c r="BI2" s="298"/>
      <c r="BJ2" s="299" t="s">
        <v>233</v>
      </c>
      <c r="BK2" s="297"/>
      <c r="BL2" s="298"/>
      <c r="BM2" s="299" t="s">
        <v>234</v>
      </c>
      <c r="BN2" s="297"/>
      <c r="BO2" s="298"/>
      <c r="BP2" s="299" t="s">
        <v>235</v>
      </c>
      <c r="BQ2" s="297"/>
      <c r="BR2" s="298"/>
      <c r="BS2" s="299" t="s">
        <v>236</v>
      </c>
      <c r="BT2" s="297"/>
      <c r="BU2" s="298"/>
      <c r="BV2" s="299" t="s">
        <v>237</v>
      </c>
      <c r="BW2" s="297"/>
      <c r="BX2" s="298"/>
      <c r="BY2" s="299" t="s">
        <v>238</v>
      </c>
      <c r="BZ2" s="297"/>
      <c r="CA2" s="298"/>
      <c r="CB2" s="299" t="s">
        <v>239</v>
      </c>
      <c r="CC2" s="297"/>
      <c r="CD2" s="298"/>
      <c r="CE2" s="299" t="s">
        <v>240</v>
      </c>
      <c r="CF2" s="297"/>
      <c r="CG2" s="298"/>
      <c r="CH2" s="299" t="s">
        <v>241</v>
      </c>
      <c r="CI2" s="297"/>
      <c r="CJ2" s="298"/>
      <c r="CK2" s="293" t="s">
        <v>242</v>
      </c>
      <c r="CL2" s="294"/>
      <c r="CM2" s="295"/>
      <c r="CN2" s="299" t="s">
        <v>243</v>
      </c>
      <c r="CO2" s="297"/>
      <c r="CP2" s="298"/>
      <c r="CQ2" s="299" t="s">
        <v>244</v>
      </c>
      <c r="CR2" s="297"/>
      <c r="CS2" s="298"/>
      <c r="CT2" s="299" t="s">
        <v>245</v>
      </c>
      <c r="CU2" s="297"/>
      <c r="CV2" s="298"/>
      <c r="CW2" s="293" t="s">
        <v>228</v>
      </c>
      <c r="CX2" s="294"/>
      <c r="CY2" s="295"/>
      <c r="CZ2" s="299" t="s">
        <v>246</v>
      </c>
      <c r="DA2" s="297"/>
      <c r="DB2" s="298"/>
      <c r="DC2" s="299" t="s">
        <v>247</v>
      </c>
      <c r="DD2" s="297"/>
      <c r="DE2" s="298"/>
      <c r="DF2" s="299" t="s">
        <v>248</v>
      </c>
      <c r="DG2" s="297"/>
      <c r="DH2" s="298"/>
      <c r="DI2" s="299" t="s">
        <v>249</v>
      </c>
      <c r="DJ2" s="297"/>
      <c r="DK2" s="298"/>
      <c r="DL2" s="299" t="s">
        <v>228</v>
      </c>
      <c r="DM2" s="297"/>
      <c r="DN2" s="300"/>
    </row>
    <row r="3" spans="1:127">
      <c r="A3" s="26" t="s">
        <v>12</v>
      </c>
      <c r="C3" s="26" t="s">
        <v>302</v>
      </c>
      <c r="E3" s="53">
        <v>1</v>
      </c>
      <c r="F3" s="54">
        <v>2</v>
      </c>
      <c r="G3" s="54">
        <v>3</v>
      </c>
      <c r="H3" s="54">
        <v>4</v>
      </c>
      <c r="I3" s="54">
        <v>5</v>
      </c>
      <c r="J3" s="54">
        <v>6</v>
      </c>
      <c r="K3" s="54">
        <v>7</v>
      </c>
      <c r="L3" s="54">
        <v>8</v>
      </c>
      <c r="M3" s="54">
        <v>9</v>
      </c>
      <c r="N3" s="54">
        <v>10</v>
      </c>
      <c r="O3" s="54">
        <v>11</v>
      </c>
      <c r="P3" s="54">
        <v>12</v>
      </c>
      <c r="Q3" s="54">
        <v>13</v>
      </c>
      <c r="R3" s="54">
        <v>14</v>
      </c>
      <c r="S3" s="54">
        <v>15</v>
      </c>
      <c r="T3" s="54">
        <v>16</v>
      </c>
      <c r="U3" s="54">
        <v>17</v>
      </c>
      <c r="V3" s="54">
        <v>18</v>
      </c>
      <c r="W3" s="54">
        <v>19</v>
      </c>
      <c r="X3" s="54">
        <v>20</v>
      </c>
      <c r="Y3" s="54">
        <v>21</v>
      </c>
      <c r="Z3" s="54">
        <v>22</v>
      </c>
      <c r="AA3" s="54">
        <v>23</v>
      </c>
      <c r="AB3" s="54">
        <v>24</v>
      </c>
      <c r="AC3" s="54">
        <v>25</v>
      </c>
      <c r="AD3" s="54">
        <v>26</v>
      </c>
      <c r="AE3" s="54">
        <v>27</v>
      </c>
      <c r="AF3" s="54">
        <v>28</v>
      </c>
      <c r="AG3" s="54">
        <v>29</v>
      </c>
      <c r="AH3" s="54">
        <v>30</v>
      </c>
      <c r="AI3" s="54">
        <v>31</v>
      </c>
      <c r="AJ3" s="54">
        <v>32</v>
      </c>
      <c r="AK3" s="54">
        <v>33</v>
      </c>
      <c r="AL3" s="54">
        <v>34</v>
      </c>
      <c r="AM3" s="54">
        <v>35</v>
      </c>
      <c r="AN3" s="54">
        <v>36</v>
      </c>
      <c r="AO3" s="54">
        <v>37</v>
      </c>
      <c r="AP3" s="54">
        <v>38</v>
      </c>
      <c r="AQ3" s="54">
        <v>39</v>
      </c>
      <c r="AR3" s="54">
        <v>40</v>
      </c>
      <c r="AS3" s="54">
        <v>41</v>
      </c>
      <c r="AT3" s="54">
        <v>42</v>
      </c>
      <c r="AU3" s="54">
        <v>43</v>
      </c>
      <c r="AV3" s="54">
        <v>44</v>
      </c>
      <c r="AW3" s="54">
        <v>45</v>
      </c>
      <c r="AX3" s="54">
        <v>46</v>
      </c>
      <c r="AY3" s="54">
        <v>47</v>
      </c>
      <c r="AZ3" s="54">
        <v>48</v>
      </c>
      <c r="BA3" s="54">
        <v>49</v>
      </c>
      <c r="BB3" s="54">
        <v>50</v>
      </c>
      <c r="BC3" s="54">
        <v>51</v>
      </c>
      <c r="BD3" s="54">
        <v>52</v>
      </c>
      <c r="BE3" s="54">
        <v>53</v>
      </c>
      <c r="BF3" s="54">
        <v>54</v>
      </c>
      <c r="BG3" s="54">
        <v>55</v>
      </c>
      <c r="BH3" s="54">
        <v>56</v>
      </c>
      <c r="BI3" s="54">
        <v>57</v>
      </c>
      <c r="BJ3" s="54">
        <v>58</v>
      </c>
      <c r="BK3" s="54">
        <v>59</v>
      </c>
      <c r="BL3" s="54">
        <v>60</v>
      </c>
      <c r="BM3" s="54">
        <v>61</v>
      </c>
      <c r="BN3" s="54">
        <v>62</v>
      </c>
      <c r="BO3" s="54">
        <v>63</v>
      </c>
      <c r="BP3" s="54">
        <v>64</v>
      </c>
      <c r="BQ3" s="54">
        <v>65</v>
      </c>
      <c r="BR3" s="54">
        <v>66</v>
      </c>
      <c r="BS3" s="54">
        <v>67</v>
      </c>
      <c r="BT3" s="54">
        <v>68</v>
      </c>
      <c r="BU3" s="54">
        <v>69</v>
      </c>
      <c r="BV3" s="54">
        <v>70</v>
      </c>
      <c r="BW3" s="54">
        <v>71</v>
      </c>
      <c r="BX3" s="54">
        <v>72</v>
      </c>
      <c r="BY3" s="54">
        <v>73</v>
      </c>
      <c r="BZ3" s="54">
        <v>74</v>
      </c>
      <c r="CA3" s="54">
        <v>75</v>
      </c>
      <c r="CB3" s="54">
        <v>76</v>
      </c>
      <c r="CC3" s="54">
        <v>77</v>
      </c>
      <c r="CD3" s="54">
        <v>78</v>
      </c>
      <c r="CE3" s="54">
        <v>79</v>
      </c>
      <c r="CF3" s="54">
        <v>80</v>
      </c>
      <c r="CG3" s="54">
        <v>81</v>
      </c>
      <c r="CH3" s="54">
        <v>82</v>
      </c>
      <c r="CI3" s="54">
        <v>83</v>
      </c>
      <c r="CJ3" s="54">
        <v>84</v>
      </c>
      <c r="CK3" s="54">
        <v>85</v>
      </c>
      <c r="CL3" s="54">
        <v>86</v>
      </c>
      <c r="CM3" s="54">
        <v>87</v>
      </c>
      <c r="CN3" s="54">
        <v>88</v>
      </c>
      <c r="CO3" s="54">
        <v>89</v>
      </c>
      <c r="CP3" s="54">
        <v>90</v>
      </c>
      <c r="CQ3" s="54">
        <v>91</v>
      </c>
      <c r="CR3" s="54">
        <v>92</v>
      </c>
      <c r="CS3" s="54">
        <v>93</v>
      </c>
      <c r="CT3" s="54">
        <v>94</v>
      </c>
      <c r="CU3" s="54">
        <v>95</v>
      </c>
      <c r="CV3" s="54">
        <v>96</v>
      </c>
      <c r="CW3" s="54">
        <v>97</v>
      </c>
      <c r="CX3" s="54">
        <v>98</v>
      </c>
      <c r="CY3" s="54">
        <v>99</v>
      </c>
      <c r="CZ3" s="54">
        <v>100</v>
      </c>
      <c r="DA3" s="54">
        <v>101</v>
      </c>
      <c r="DB3" s="54">
        <v>102</v>
      </c>
      <c r="DC3" s="54">
        <v>103</v>
      </c>
      <c r="DD3" s="54">
        <v>104</v>
      </c>
      <c r="DE3" s="54">
        <v>105</v>
      </c>
      <c r="DF3" s="54">
        <v>106</v>
      </c>
      <c r="DG3" s="54">
        <v>107</v>
      </c>
      <c r="DH3" s="54">
        <v>108</v>
      </c>
      <c r="DI3" s="54">
        <v>109</v>
      </c>
      <c r="DJ3" s="54">
        <v>110</v>
      </c>
      <c r="DK3" s="54">
        <v>111</v>
      </c>
      <c r="DL3" s="54">
        <v>112</v>
      </c>
      <c r="DM3" s="54">
        <v>113</v>
      </c>
      <c r="DN3" s="59"/>
    </row>
    <row r="4" spans="1:127">
      <c r="A4" s="26" t="s">
        <v>14</v>
      </c>
      <c r="C4" s="26" t="s">
        <v>303</v>
      </c>
      <c r="H4" t="s">
        <v>23</v>
      </c>
      <c r="J4" t="s">
        <v>299</v>
      </c>
      <c r="L4" t="s">
        <v>27</v>
      </c>
      <c r="N4" t="s">
        <v>28</v>
      </c>
      <c r="P4" t="s">
        <v>29</v>
      </c>
      <c r="R4" t="s">
        <v>30</v>
      </c>
      <c r="T4" t="s">
        <v>31</v>
      </c>
      <c r="V4" t="s">
        <v>32</v>
      </c>
      <c r="X4" t="s">
        <v>33</v>
      </c>
      <c r="Z4" t="s">
        <v>34</v>
      </c>
      <c r="AB4" t="s">
        <v>35</v>
      </c>
      <c r="AD4" t="s">
        <v>36</v>
      </c>
      <c r="AF4" t="s">
        <v>37</v>
      </c>
      <c r="AH4" t="s">
        <v>38</v>
      </c>
      <c r="AJ4" t="s">
        <v>39</v>
      </c>
      <c r="AL4" t="s">
        <v>40</v>
      </c>
      <c r="AN4" t="s">
        <v>41</v>
      </c>
      <c r="AP4" t="s">
        <v>42</v>
      </c>
      <c r="AR4" t="s">
        <v>43</v>
      </c>
      <c r="AT4" t="s">
        <v>44</v>
      </c>
      <c r="AV4" t="s">
        <v>45</v>
      </c>
      <c r="AX4" t="s">
        <v>46</v>
      </c>
      <c r="AZ4" t="s">
        <v>47</v>
      </c>
      <c r="BB4" t="s">
        <v>48</v>
      </c>
      <c r="BD4" t="s">
        <v>49</v>
      </c>
      <c r="BF4" t="s">
        <v>50</v>
      </c>
      <c r="BH4" t="s">
        <v>51</v>
      </c>
      <c r="BJ4" t="s">
        <v>52</v>
      </c>
      <c r="BL4" t="s">
        <v>53</v>
      </c>
      <c r="BN4" t="s">
        <v>54</v>
      </c>
      <c r="BP4" t="s">
        <v>55</v>
      </c>
      <c r="BR4" t="s">
        <v>58</v>
      </c>
      <c r="BT4" t="s">
        <v>59</v>
      </c>
      <c r="BV4" t="s">
        <v>60</v>
      </c>
      <c r="BX4" t="s">
        <v>61</v>
      </c>
      <c r="BZ4" t="s">
        <v>62</v>
      </c>
    </row>
    <row r="5" spans="1:127">
      <c r="A5" s="26" t="s">
        <v>16</v>
      </c>
      <c r="C5" s="26" t="s">
        <v>304</v>
      </c>
      <c r="G5" s="23" t="s">
        <v>2</v>
      </c>
      <c r="H5" s="20">
        <v>1</v>
      </c>
      <c r="I5" s="20">
        <v>1</v>
      </c>
      <c r="J5" s="20">
        <v>2</v>
      </c>
      <c r="K5" s="20">
        <v>2</v>
      </c>
      <c r="L5" s="20">
        <v>3</v>
      </c>
      <c r="M5" s="20">
        <v>3</v>
      </c>
      <c r="N5" s="20">
        <v>4</v>
      </c>
      <c r="O5" s="20">
        <v>4</v>
      </c>
      <c r="P5" s="20">
        <v>5</v>
      </c>
      <c r="Q5" s="20">
        <v>5</v>
      </c>
      <c r="R5" s="20">
        <v>6</v>
      </c>
      <c r="S5" s="20">
        <v>6</v>
      </c>
      <c r="T5" s="20">
        <v>7</v>
      </c>
      <c r="U5" s="20">
        <v>7</v>
      </c>
      <c r="V5" s="20">
        <v>8</v>
      </c>
      <c r="W5" s="20">
        <v>8</v>
      </c>
      <c r="X5" s="20">
        <v>9</v>
      </c>
      <c r="Y5" s="20">
        <v>9</v>
      </c>
      <c r="Z5" s="20">
        <v>10</v>
      </c>
      <c r="AA5" s="20">
        <v>10</v>
      </c>
      <c r="AB5" s="20">
        <v>11</v>
      </c>
      <c r="AC5" s="20">
        <v>11</v>
      </c>
      <c r="AD5" s="20">
        <v>12</v>
      </c>
      <c r="AE5" s="20">
        <v>12</v>
      </c>
      <c r="AF5" s="20">
        <v>13</v>
      </c>
      <c r="AG5" s="20">
        <v>13</v>
      </c>
      <c r="AH5" s="20">
        <v>14</v>
      </c>
      <c r="AI5" s="20">
        <v>14</v>
      </c>
      <c r="AJ5" s="20">
        <v>15</v>
      </c>
      <c r="AK5" s="20">
        <v>15</v>
      </c>
      <c r="AL5" s="20">
        <v>16</v>
      </c>
      <c r="AM5" s="20">
        <v>16</v>
      </c>
      <c r="AN5" s="20">
        <v>17</v>
      </c>
      <c r="AO5" s="20">
        <v>17</v>
      </c>
      <c r="AP5" s="20">
        <v>18</v>
      </c>
      <c r="AQ5" s="20">
        <v>18</v>
      </c>
      <c r="AR5" s="20">
        <v>19</v>
      </c>
      <c r="AS5" s="20">
        <v>19</v>
      </c>
      <c r="AT5" s="20">
        <v>20</v>
      </c>
      <c r="AU5" s="20">
        <v>20</v>
      </c>
      <c r="AV5" s="20">
        <v>21</v>
      </c>
      <c r="AW5" s="20">
        <v>21</v>
      </c>
      <c r="AX5" s="20">
        <v>22</v>
      </c>
      <c r="AY5" s="20">
        <v>22</v>
      </c>
      <c r="AZ5" s="20">
        <v>23</v>
      </c>
      <c r="BA5" s="20">
        <v>23</v>
      </c>
      <c r="BB5" s="20">
        <v>24</v>
      </c>
      <c r="BC5" s="20">
        <v>24</v>
      </c>
      <c r="BD5" s="20">
        <v>25</v>
      </c>
      <c r="BE5" s="20">
        <v>25</v>
      </c>
      <c r="BF5" s="20">
        <v>26</v>
      </c>
      <c r="BG5" s="20">
        <v>26</v>
      </c>
      <c r="BH5" s="20">
        <v>27</v>
      </c>
      <c r="BI5" s="20">
        <v>27</v>
      </c>
      <c r="BJ5" s="20">
        <v>28</v>
      </c>
      <c r="BK5" s="20">
        <v>28</v>
      </c>
      <c r="BL5" s="20">
        <v>29</v>
      </c>
      <c r="BM5" s="20">
        <v>29</v>
      </c>
      <c r="BN5" s="20">
        <v>30</v>
      </c>
      <c r="BO5" s="20">
        <v>30</v>
      </c>
      <c r="BP5" s="20">
        <v>31</v>
      </c>
      <c r="BQ5" s="20">
        <v>31</v>
      </c>
      <c r="BR5" s="20">
        <v>32</v>
      </c>
      <c r="BS5" s="20">
        <v>32</v>
      </c>
      <c r="BT5" s="20">
        <v>33</v>
      </c>
      <c r="BU5" s="20">
        <v>33</v>
      </c>
      <c r="BV5" s="20">
        <v>34</v>
      </c>
      <c r="BW5" s="20">
        <v>34</v>
      </c>
      <c r="BX5" s="20">
        <v>35</v>
      </c>
      <c r="BY5" s="20">
        <v>35</v>
      </c>
      <c r="BZ5" s="20">
        <v>36</v>
      </c>
      <c r="CA5" s="20">
        <v>36</v>
      </c>
      <c r="CB5" s="20">
        <v>37</v>
      </c>
      <c r="CC5" s="20">
        <v>37</v>
      </c>
      <c r="CD5" s="20">
        <v>38</v>
      </c>
      <c r="CE5" s="20">
        <v>38</v>
      </c>
      <c r="CF5" s="20">
        <v>39</v>
      </c>
      <c r="CG5" s="22">
        <v>39</v>
      </c>
    </row>
    <row r="6" spans="1:127">
      <c r="A6" s="26" t="s">
        <v>18</v>
      </c>
      <c r="C6" s="26" t="s">
        <v>305</v>
      </c>
      <c r="G6" s="47">
        <v>1</v>
      </c>
    </row>
    <row r="7" spans="1:127">
      <c r="A7" s="26" t="s">
        <v>20</v>
      </c>
      <c r="C7" s="26" t="s">
        <v>306</v>
      </c>
      <c r="G7" s="47">
        <v>1</v>
      </c>
      <c r="I7" s="196" t="s">
        <v>250</v>
      </c>
      <c r="J7" s="196" t="s">
        <v>24</v>
      </c>
      <c r="K7" s="196" t="s">
        <v>25</v>
      </c>
      <c r="L7" s="196" t="s">
        <v>56</v>
      </c>
      <c r="M7" s="196" t="s">
        <v>57</v>
      </c>
      <c r="N7" s="196" t="s">
        <v>251</v>
      </c>
    </row>
    <row r="8" spans="1:127">
      <c r="A8" s="26" t="s">
        <v>76</v>
      </c>
      <c r="C8" s="26" t="s">
        <v>76</v>
      </c>
      <c r="G8" s="47">
        <v>2</v>
      </c>
      <c r="I8" s="47" t="s">
        <v>67</v>
      </c>
      <c r="J8" s="47" t="s">
        <v>67</v>
      </c>
      <c r="K8" s="47" t="s">
        <v>67</v>
      </c>
      <c r="L8" s="47" t="s">
        <v>67</v>
      </c>
      <c r="M8" s="47" t="s">
        <v>67</v>
      </c>
      <c r="N8" s="50" t="s">
        <v>146</v>
      </c>
    </row>
    <row r="9" spans="1:127" ht="43.2">
      <c r="G9" s="47">
        <v>2</v>
      </c>
      <c r="I9" s="47">
        <v>1</v>
      </c>
      <c r="J9" s="205" t="s">
        <v>295</v>
      </c>
      <c r="K9" s="50" t="s">
        <v>66</v>
      </c>
      <c r="L9" s="50" t="s">
        <v>68</v>
      </c>
      <c r="M9" s="50" t="s">
        <v>75</v>
      </c>
      <c r="N9" s="50" t="s">
        <v>148</v>
      </c>
    </row>
    <row r="10" spans="1:127">
      <c r="G10" s="47">
        <v>3</v>
      </c>
      <c r="I10" s="47">
        <v>2</v>
      </c>
      <c r="J10" s="50" t="s">
        <v>296</v>
      </c>
      <c r="K10" s="50" t="s">
        <v>70</v>
      </c>
      <c r="L10" s="50" t="s">
        <v>71</v>
      </c>
      <c r="M10" s="50" t="s">
        <v>72</v>
      </c>
      <c r="N10" s="50" t="s">
        <v>149</v>
      </c>
    </row>
    <row r="11" spans="1:127">
      <c r="G11" s="47">
        <v>3</v>
      </c>
      <c r="I11" s="47">
        <v>3</v>
      </c>
      <c r="J11" s="51" t="s">
        <v>297</v>
      </c>
      <c r="K11" s="51" t="s">
        <v>64</v>
      </c>
      <c r="L11" s="51" t="s">
        <v>74</v>
      </c>
      <c r="M11" s="51" t="s">
        <v>69</v>
      </c>
      <c r="N11" s="50" t="s">
        <v>150</v>
      </c>
    </row>
    <row r="12" spans="1:127">
      <c r="G12" s="47">
        <v>4</v>
      </c>
      <c r="I12" s="47">
        <v>4</v>
      </c>
      <c r="N12" s="50" t="s">
        <v>151</v>
      </c>
    </row>
    <row r="13" spans="1:127">
      <c r="G13" s="47">
        <v>4</v>
      </c>
      <c r="I13" s="47">
        <v>5</v>
      </c>
      <c r="N13" s="50" t="s">
        <v>152</v>
      </c>
    </row>
    <row r="14" spans="1:127">
      <c r="G14" s="47">
        <v>5</v>
      </c>
      <c r="I14" s="47">
        <v>6</v>
      </c>
      <c r="N14" s="50" t="s">
        <v>153</v>
      </c>
    </row>
    <row r="15" spans="1:127">
      <c r="G15" s="47">
        <v>5</v>
      </c>
      <c r="I15" s="47">
        <v>7</v>
      </c>
      <c r="N15" s="50" t="s">
        <v>154</v>
      </c>
    </row>
    <row r="16" spans="1:127">
      <c r="G16" s="47">
        <v>6</v>
      </c>
      <c r="I16" s="46">
        <v>8</v>
      </c>
      <c r="N16" s="50" t="s">
        <v>155</v>
      </c>
    </row>
    <row r="17" spans="7:14">
      <c r="G17" s="47">
        <v>6</v>
      </c>
      <c r="N17" s="50" t="s">
        <v>156</v>
      </c>
    </row>
    <row r="18" spans="7:14">
      <c r="G18" s="47">
        <v>7</v>
      </c>
      <c r="N18" s="50" t="s">
        <v>157</v>
      </c>
    </row>
    <row r="19" spans="7:14">
      <c r="G19" s="47">
        <v>7</v>
      </c>
      <c r="N19" s="50" t="s">
        <v>158</v>
      </c>
    </row>
    <row r="20" spans="7:14">
      <c r="G20" s="47">
        <v>8</v>
      </c>
      <c r="N20" s="50" t="s">
        <v>159</v>
      </c>
    </row>
    <row r="21" spans="7:14">
      <c r="G21" s="47">
        <v>8</v>
      </c>
      <c r="N21" s="50" t="s">
        <v>160</v>
      </c>
    </row>
    <row r="22" spans="7:14">
      <c r="G22" s="47">
        <v>9</v>
      </c>
      <c r="N22" s="50" t="s">
        <v>161</v>
      </c>
    </row>
    <row r="23" spans="7:14">
      <c r="G23" s="47">
        <v>9</v>
      </c>
      <c r="N23" s="50" t="s">
        <v>162</v>
      </c>
    </row>
    <row r="24" spans="7:14">
      <c r="G24" s="47">
        <v>10</v>
      </c>
      <c r="N24" s="50" t="s">
        <v>163</v>
      </c>
    </row>
    <row r="25" spans="7:14">
      <c r="G25" s="47">
        <v>10</v>
      </c>
      <c r="N25" s="50" t="s">
        <v>164</v>
      </c>
    </row>
    <row r="26" spans="7:14">
      <c r="G26" s="47">
        <v>11</v>
      </c>
      <c r="N26" s="50" t="s">
        <v>165</v>
      </c>
    </row>
    <row r="27" spans="7:14">
      <c r="G27" s="47">
        <v>11</v>
      </c>
      <c r="N27" s="50" t="s">
        <v>166</v>
      </c>
    </row>
    <row r="28" spans="7:14">
      <c r="G28" s="47">
        <v>12</v>
      </c>
      <c r="N28" s="50" t="s">
        <v>167</v>
      </c>
    </row>
    <row r="29" spans="7:14">
      <c r="G29" s="47">
        <v>12</v>
      </c>
      <c r="N29" s="50" t="s">
        <v>168</v>
      </c>
    </row>
    <row r="30" spans="7:14">
      <c r="G30" s="47">
        <v>13</v>
      </c>
      <c r="N30" s="50" t="s">
        <v>169</v>
      </c>
    </row>
    <row r="31" spans="7:14">
      <c r="G31" s="47">
        <v>13</v>
      </c>
      <c r="N31" s="50" t="s">
        <v>170</v>
      </c>
    </row>
    <row r="32" spans="7:14">
      <c r="G32" s="47">
        <v>14</v>
      </c>
      <c r="N32" s="50" t="s">
        <v>171</v>
      </c>
    </row>
    <row r="33" spans="4:14">
      <c r="G33" s="47">
        <v>14</v>
      </c>
      <c r="N33" s="50" t="s">
        <v>172</v>
      </c>
    </row>
    <row r="34" spans="4:14">
      <c r="G34" s="47">
        <v>15</v>
      </c>
      <c r="N34" s="50" t="s">
        <v>173</v>
      </c>
    </row>
    <row r="35" spans="4:14">
      <c r="G35" s="47">
        <v>15</v>
      </c>
      <c r="N35" s="50" t="s">
        <v>174</v>
      </c>
    </row>
    <row r="36" spans="4:14">
      <c r="G36" s="47">
        <v>16</v>
      </c>
      <c r="N36" s="50" t="s">
        <v>175</v>
      </c>
    </row>
    <row r="37" spans="4:14">
      <c r="G37" s="47">
        <v>16</v>
      </c>
      <c r="N37" s="50" t="s">
        <v>176</v>
      </c>
    </row>
    <row r="38" spans="4:14">
      <c r="G38" s="47">
        <v>17</v>
      </c>
      <c r="N38" s="50" t="s">
        <v>177</v>
      </c>
    </row>
    <row r="39" spans="4:14">
      <c r="G39" s="47">
        <v>17</v>
      </c>
      <c r="N39" s="50" t="s">
        <v>178</v>
      </c>
    </row>
    <row r="40" spans="4:14">
      <c r="G40" s="47">
        <v>18</v>
      </c>
      <c r="N40" s="50" t="s">
        <v>179</v>
      </c>
    </row>
    <row r="41" spans="4:14">
      <c r="G41" s="47">
        <v>18</v>
      </c>
      <c r="N41" s="50" t="s">
        <v>180</v>
      </c>
    </row>
    <row r="42" spans="4:14">
      <c r="G42" s="47">
        <v>19</v>
      </c>
      <c r="N42" s="50" t="s">
        <v>181</v>
      </c>
    </row>
    <row r="43" spans="4:14">
      <c r="G43" s="47">
        <v>19</v>
      </c>
      <c r="N43" s="51" t="s">
        <v>182</v>
      </c>
    </row>
    <row r="44" spans="4:14">
      <c r="G44" s="47">
        <v>20</v>
      </c>
    </row>
    <row r="45" spans="4:14">
      <c r="G45" s="47">
        <v>20</v>
      </c>
    </row>
    <row r="46" spans="4:14">
      <c r="G46" s="47">
        <v>21</v>
      </c>
    </row>
    <row r="47" spans="4:14">
      <c r="G47" s="47">
        <v>21</v>
      </c>
    </row>
    <row r="48" spans="4:14">
      <c r="D48" s="213"/>
      <c r="E48" s="212"/>
      <c r="F48" s="212"/>
      <c r="G48" s="211">
        <v>22</v>
      </c>
    </row>
    <row r="49" spans="4:7">
      <c r="D49" s="213"/>
      <c r="E49" s="212"/>
      <c r="F49" s="212"/>
      <c r="G49" s="211">
        <v>22</v>
      </c>
    </row>
    <row r="50" spans="4:7">
      <c r="D50" s="213"/>
      <c r="E50" s="212"/>
      <c r="F50" s="212"/>
      <c r="G50" s="211">
        <v>23</v>
      </c>
    </row>
    <row r="51" spans="4:7">
      <c r="D51" s="213"/>
      <c r="E51" s="212"/>
      <c r="F51" s="212"/>
      <c r="G51" s="211">
        <v>23</v>
      </c>
    </row>
    <row r="52" spans="4:7">
      <c r="D52" s="213"/>
      <c r="E52" s="212"/>
      <c r="F52" s="212"/>
      <c r="G52" s="211">
        <v>24</v>
      </c>
    </row>
    <row r="53" spans="4:7">
      <c r="D53" s="213"/>
      <c r="E53" s="212"/>
      <c r="F53" s="212"/>
      <c r="G53" s="211">
        <v>24</v>
      </c>
    </row>
    <row r="54" spans="4:7">
      <c r="D54" s="213"/>
      <c r="E54" s="212"/>
      <c r="F54" s="212"/>
      <c r="G54" s="211">
        <v>25</v>
      </c>
    </row>
    <row r="55" spans="4:7">
      <c r="D55" s="213"/>
      <c r="E55" s="212"/>
      <c r="F55" s="212"/>
      <c r="G55" s="211">
        <v>25</v>
      </c>
    </row>
    <row r="56" spans="4:7">
      <c r="D56" s="213"/>
      <c r="E56" s="212"/>
      <c r="F56" s="212"/>
      <c r="G56" s="211">
        <v>26</v>
      </c>
    </row>
    <row r="57" spans="4:7">
      <c r="D57" s="213"/>
      <c r="E57" s="212"/>
      <c r="F57" s="212"/>
      <c r="G57" s="211">
        <v>26</v>
      </c>
    </row>
    <row r="58" spans="4:7">
      <c r="G58" s="47">
        <v>27</v>
      </c>
    </row>
    <row r="59" spans="4:7">
      <c r="G59" s="47">
        <v>27</v>
      </c>
    </row>
    <row r="60" spans="4:7">
      <c r="G60" s="47">
        <v>28</v>
      </c>
    </row>
    <row r="61" spans="4:7">
      <c r="G61" s="47">
        <v>28</v>
      </c>
    </row>
    <row r="62" spans="4:7">
      <c r="G62" s="47">
        <v>29</v>
      </c>
    </row>
    <row r="63" spans="4:7">
      <c r="G63" s="47">
        <v>29</v>
      </c>
    </row>
    <row r="64" spans="4:7">
      <c r="G64" s="47">
        <v>30</v>
      </c>
    </row>
    <row r="65" spans="7:7">
      <c r="G65" s="47">
        <v>30</v>
      </c>
    </row>
    <row r="66" spans="7:7">
      <c r="G66" s="47">
        <v>31</v>
      </c>
    </row>
    <row r="67" spans="7:7">
      <c r="G67" s="47">
        <v>31</v>
      </c>
    </row>
    <row r="68" spans="7:7">
      <c r="G68" s="47">
        <v>32</v>
      </c>
    </row>
    <row r="69" spans="7:7">
      <c r="G69" s="47">
        <v>32</v>
      </c>
    </row>
    <row r="70" spans="7:7">
      <c r="G70" s="47">
        <v>33</v>
      </c>
    </row>
    <row r="71" spans="7:7">
      <c r="G71" s="47">
        <v>33</v>
      </c>
    </row>
    <row r="72" spans="7:7">
      <c r="G72" s="47">
        <v>34</v>
      </c>
    </row>
    <row r="73" spans="7:7">
      <c r="G73" s="47">
        <v>34</v>
      </c>
    </row>
    <row r="74" spans="7:7">
      <c r="G74" s="47">
        <v>35</v>
      </c>
    </row>
    <row r="75" spans="7:7">
      <c r="G75" s="47">
        <v>35</v>
      </c>
    </row>
    <row r="76" spans="7:7">
      <c r="G76" s="47">
        <v>36</v>
      </c>
    </row>
    <row r="77" spans="7:7">
      <c r="G77" s="47">
        <v>36</v>
      </c>
    </row>
    <row r="78" spans="7:7">
      <c r="G78" s="47">
        <v>37</v>
      </c>
    </row>
    <row r="79" spans="7:7">
      <c r="G79" s="47">
        <v>37</v>
      </c>
    </row>
    <row r="80" spans="7:7">
      <c r="G80" s="47">
        <v>38</v>
      </c>
    </row>
    <row r="81" spans="7:7">
      <c r="G81" s="47">
        <v>38</v>
      </c>
    </row>
    <row r="82" spans="7:7">
      <c r="G82" s="47">
        <v>39</v>
      </c>
    </row>
    <row r="83" spans="7:7">
      <c r="G83" s="46">
        <v>39</v>
      </c>
    </row>
  </sheetData>
  <mergeCells count="38">
    <mergeCell ref="DF2:DH2"/>
    <mergeCell ref="DI2:DK2"/>
    <mergeCell ref="DL2:DN2"/>
    <mergeCell ref="CE2:CG2"/>
    <mergeCell ref="CH2:CJ2"/>
    <mergeCell ref="CK2:CM2"/>
    <mergeCell ref="CN2:CP2"/>
    <mergeCell ref="CQ2:CS2"/>
    <mergeCell ref="CT2:CV2"/>
    <mergeCell ref="CW2:CY2"/>
    <mergeCell ref="CZ2:DB2"/>
    <mergeCell ref="DC2:DE2"/>
    <mergeCell ref="BJ2:BL2"/>
    <mergeCell ref="BM2:BO2"/>
    <mergeCell ref="BP2:BR2"/>
    <mergeCell ref="BS2:BU2"/>
    <mergeCell ref="BV2:BX2"/>
    <mergeCell ref="BY2:CA2"/>
    <mergeCell ref="AF2:AH2"/>
    <mergeCell ref="AI2:AK2"/>
    <mergeCell ref="AL2:AN2"/>
    <mergeCell ref="AO2:AQ2"/>
    <mergeCell ref="CB2:CD2"/>
    <mergeCell ref="AU2:AW2"/>
    <mergeCell ref="AX2:AZ2"/>
    <mergeCell ref="BA2:BC2"/>
    <mergeCell ref="BD2:BF2"/>
    <mergeCell ref="BG2:BI2"/>
    <mergeCell ref="AR2:AT2"/>
    <mergeCell ref="E2:G2"/>
    <mergeCell ref="H2:J2"/>
    <mergeCell ref="K2:M2"/>
    <mergeCell ref="N2:P2"/>
    <mergeCell ref="Q2:S2"/>
    <mergeCell ref="T2:V2"/>
    <mergeCell ref="W2:Y2"/>
    <mergeCell ref="Z2:AB2"/>
    <mergeCell ref="AC2:AE2"/>
  </mergeCells>
  <phoneticPr fontId="1" type="noConversion"/>
  <pageMargins left="0.7" right="0.7" top="0.75" bottom="0.75" header="0.3" footer="0.3"/>
  <pageSetup paperSize="9" orientation="portrait" horizontalDpi="300" verticalDpi="0"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E3:F15"/>
  <sheetViews>
    <sheetView showGridLines="0" workbookViewId="0">
      <selection activeCell="Q13" sqref="Q13"/>
    </sheetView>
  </sheetViews>
  <sheetFormatPr baseColWidth="10" defaultColWidth="8.77734375" defaultRowHeight="14.4"/>
  <cols>
    <col min="5" max="5" width="16.44140625" bestFit="1" customWidth="1"/>
    <col min="6" max="6" width="10.44140625" bestFit="1" customWidth="1"/>
  </cols>
  <sheetData>
    <row r="3" spans="5:6" ht="15" thickBot="1"/>
    <row r="4" spans="5:6" ht="15" thickBot="1">
      <c r="E4" s="301" t="s">
        <v>252</v>
      </c>
      <c r="F4" s="302"/>
    </row>
    <row r="5" spans="5:6" ht="15" thickBot="1">
      <c r="E5" s="132" t="s">
        <v>253</v>
      </c>
      <c r="F5" s="133" t="s">
        <v>254</v>
      </c>
    </row>
    <row r="6" spans="5:6">
      <c r="E6" s="46" t="s">
        <v>191</v>
      </c>
      <c r="F6" s="46">
        <v>1000</v>
      </c>
    </row>
    <row r="7" spans="5:6">
      <c r="E7" s="131" t="s">
        <v>192</v>
      </c>
      <c r="F7" s="131">
        <v>780</v>
      </c>
    </row>
    <row r="8" spans="5:6">
      <c r="E8" s="131" t="s">
        <v>193</v>
      </c>
      <c r="F8" s="131">
        <v>700</v>
      </c>
    </row>
    <row r="9" spans="5:6">
      <c r="E9" s="131" t="s">
        <v>194</v>
      </c>
      <c r="F9" s="131">
        <v>650</v>
      </c>
    </row>
    <row r="10" spans="5:6">
      <c r="E10" s="131" t="s">
        <v>195</v>
      </c>
      <c r="F10" s="131">
        <v>550</v>
      </c>
    </row>
    <row r="11" spans="5:6">
      <c r="E11" s="131" t="s">
        <v>196</v>
      </c>
      <c r="F11" s="131">
        <v>500</v>
      </c>
    </row>
    <row r="12" spans="5:6">
      <c r="E12" s="131" t="s">
        <v>197</v>
      </c>
      <c r="F12" s="131">
        <v>400</v>
      </c>
    </row>
    <row r="13" spans="5:6">
      <c r="E13" s="131" t="s">
        <v>198</v>
      </c>
      <c r="F13" s="131">
        <v>300</v>
      </c>
    </row>
    <row r="14" spans="5:6">
      <c r="E14" s="131" t="s">
        <v>199</v>
      </c>
      <c r="F14" s="131">
        <v>250</v>
      </c>
    </row>
    <row r="15" spans="5:6">
      <c r="E15" s="131" t="s">
        <v>200</v>
      </c>
      <c r="F15" s="131">
        <v>200</v>
      </c>
    </row>
  </sheetData>
  <mergeCells count="1">
    <mergeCell ref="E4:F4"/>
  </mergeCells>
  <pageMargins left="0.7" right="0.7" top="0.75" bottom="0.75" header="0.3" footer="0.3"/>
  <pageSetup paperSize="9" orientation="portrait" horizontalDpi="300" verticalDpi="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3:I7"/>
  <sheetViews>
    <sheetView showGridLines="0" workbookViewId="0"/>
  </sheetViews>
  <sheetFormatPr baseColWidth="10" defaultColWidth="8.77734375" defaultRowHeight="14.4"/>
  <cols>
    <col min="1" max="1" width="24" style="10" customWidth="1"/>
    <col min="2" max="2" width="17.44140625" style="10" customWidth="1"/>
    <col min="3" max="3" width="15.21875" style="10" customWidth="1"/>
    <col min="4" max="4" width="20.5546875" style="10" customWidth="1"/>
    <col min="5" max="5" width="13.21875" style="10" customWidth="1"/>
    <col min="6" max="6" width="11.5546875" style="10" customWidth="1"/>
    <col min="7" max="7" width="11.77734375" style="10" customWidth="1"/>
    <col min="8" max="8" width="12" style="10" customWidth="1"/>
    <col min="9" max="9" width="11.77734375" style="10" customWidth="1"/>
    <col min="10" max="16384" width="8.77734375" style="10"/>
  </cols>
  <sheetData>
    <row r="3" spans="1:9">
      <c r="C3" s="250" t="s">
        <v>122</v>
      </c>
      <c r="D3" s="249" t="s">
        <v>123</v>
      </c>
      <c r="E3" s="249"/>
      <c r="F3" s="249"/>
      <c r="G3" s="249"/>
      <c r="H3" s="249"/>
      <c r="I3" s="249"/>
    </row>
    <row r="4" spans="1:9">
      <c r="A4" s="238" t="s">
        <v>256</v>
      </c>
      <c r="B4" s="239" t="s">
        <v>120</v>
      </c>
      <c r="C4" s="251"/>
      <c r="D4" s="237" t="s">
        <v>67</v>
      </c>
      <c r="E4" s="237">
        <v>1</v>
      </c>
      <c r="F4" s="237">
        <v>2</v>
      </c>
      <c r="G4" s="237">
        <v>3</v>
      </c>
      <c r="H4" s="237">
        <v>4</v>
      </c>
      <c r="I4" s="237">
        <v>5</v>
      </c>
    </row>
    <row r="5" spans="1:9" ht="57.6">
      <c r="A5" s="240" t="s">
        <v>125</v>
      </c>
      <c r="B5" s="241" t="s">
        <v>228</v>
      </c>
      <c r="C5" s="243"/>
      <c r="D5" s="242" t="s">
        <v>126</v>
      </c>
      <c r="E5" s="118"/>
      <c r="F5" s="118"/>
      <c r="G5" s="118"/>
      <c r="H5" s="118"/>
      <c r="I5" s="118"/>
    </row>
    <row r="6" spans="1:9" ht="57.6">
      <c r="A6" s="240" t="s">
        <v>133</v>
      </c>
      <c r="B6" s="241" t="s">
        <v>228</v>
      </c>
      <c r="C6" s="243"/>
      <c r="D6" s="242" t="s">
        <v>126</v>
      </c>
      <c r="E6" s="118"/>
      <c r="F6" s="118"/>
      <c r="G6" s="118"/>
      <c r="H6" s="118"/>
      <c r="I6" s="118"/>
    </row>
    <row r="7" spans="1:9" ht="69">
      <c r="A7" s="240" t="s">
        <v>137</v>
      </c>
      <c r="B7" s="241" t="s">
        <v>228</v>
      </c>
      <c r="C7" s="243"/>
      <c r="D7" s="242" t="s">
        <v>126</v>
      </c>
      <c r="E7" s="118"/>
      <c r="F7" s="118"/>
      <c r="G7" s="118"/>
      <c r="H7" s="118"/>
      <c r="I7" s="118"/>
    </row>
  </sheetData>
  <mergeCells count="2">
    <mergeCell ref="D3:I3"/>
    <mergeCell ref="C3:C4"/>
  </mergeCells>
  <pageMargins left="0.7" right="0.7" top="0.75" bottom="0.75" header="0.3" footer="0.3"/>
  <pageSetup paperSize="9" orientation="portrait" horizontalDpi="300" verticalDpi="0" r:id="rId1"/>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65"/>
  <sheetViews>
    <sheetView zoomScale="80" zoomScaleNormal="80" workbookViewId="0">
      <selection sqref="A1:C65536"/>
    </sheetView>
  </sheetViews>
  <sheetFormatPr baseColWidth="10" defaultColWidth="8.77734375" defaultRowHeight="14.4"/>
  <cols>
    <col min="1" max="1" width="24" style="9" customWidth="1"/>
    <col min="2" max="2" width="11.77734375" style="9" bestFit="1" customWidth="1"/>
    <col min="3" max="3" width="23" style="9" customWidth="1"/>
    <col min="4" max="4" width="14.44140625" style="9" bestFit="1" customWidth="1"/>
    <col min="5" max="5" width="36.21875" style="9" customWidth="1"/>
    <col min="6" max="6" width="11.77734375" style="9" bestFit="1" customWidth="1"/>
    <col min="7" max="7" width="40.21875" style="9" customWidth="1"/>
    <col min="8" max="8" width="14.21875" style="9" customWidth="1"/>
    <col min="9" max="9" width="8.77734375" style="9"/>
    <col min="10" max="11" width="8.77734375" style="9" customWidth="1"/>
    <col min="12" max="12" width="12.21875" style="9" customWidth="1"/>
    <col min="13" max="13" width="57.5546875" style="9" bestFit="1" customWidth="1"/>
    <col min="14" max="14" width="15.21875" style="9" bestFit="1" customWidth="1"/>
    <col min="15" max="15" width="16.21875" style="9" customWidth="1"/>
    <col min="16" max="16" width="16.77734375" style="9" bestFit="1" customWidth="1"/>
    <col min="17" max="17" width="21.21875" style="9" customWidth="1"/>
    <col min="18" max="18" width="11.44140625" style="9" bestFit="1" customWidth="1"/>
    <col min="19" max="20" width="4.44140625" style="9" bestFit="1" customWidth="1"/>
    <col min="21" max="21" width="12.44140625" style="9" bestFit="1" customWidth="1"/>
    <col min="22" max="22" width="4.44140625" style="9" bestFit="1" customWidth="1"/>
    <col min="23" max="24" width="4.21875" style="9" bestFit="1" customWidth="1"/>
    <col min="25" max="25" width="2.21875" style="9" bestFit="1" customWidth="1"/>
    <col min="26" max="16384" width="8.77734375" style="9"/>
  </cols>
  <sheetData>
    <row r="1" spans="1:25">
      <c r="A1" s="9">
        <v>1</v>
      </c>
      <c r="B1" s="9">
        <v>2</v>
      </c>
      <c r="C1" s="9">
        <v>3</v>
      </c>
      <c r="D1" s="9">
        <v>4</v>
      </c>
      <c r="E1" s="9">
        <v>5</v>
      </c>
      <c r="F1" s="9">
        <v>6</v>
      </c>
      <c r="G1" s="9">
        <v>7</v>
      </c>
      <c r="H1" s="9">
        <v>8</v>
      </c>
      <c r="I1" s="9">
        <v>9</v>
      </c>
      <c r="K1" s="9">
        <v>11</v>
      </c>
      <c r="L1" s="9">
        <v>12</v>
      </c>
      <c r="M1" s="9">
        <v>13</v>
      </c>
      <c r="N1" s="9">
        <v>14</v>
      </c>
      <c r="O1" s="9">
        <v>15</v>
      </c>
      <c r="P1" s="9">
        <v>16</v>
      </c>
      <c r="Q1" s="9">
        <v>17</v>
      </c>
      <c r="R1" s="9">
        <v>18</v>
      </c>
      <c r="S1" s="9">
        <v>19</v>
      </c>
      <c r="T1" s="9">
        <v>20</v>
      </c>
      <c r="U1" s="9">
        <v>21</v>
      </c>
      <c r="V1" s="9">
        <v>22</v>
      </c>
      <c r="W1" s="9">
        <v>23</v>
      </c>
    </row>
    <row r="2" spans="1:25" ht="15" thickBot="1">
      <c r="J2" s="10"/>
      <c r="M2" s="10" t="s">
        <v>255</v>
      </c>
      <c r="N2" s="10">
        <v>1000</v>
      </c>
    </row>
    <row r="3" spans="1:25" ht="42" thickBot="1">
      <c r="A3" s="65" t="s">
        <v>256</v>
      </c>
      <c r="B3" s="66" t="s">
        <v>257</v>
      </c>
      <c r="C3" s="66" t="s">
        <v>258</v>
      </c>
      <c r="D3" s="66" t="s">
        <v>259</v>
      </c>
      <c r="E3" s="66" t="s">
        <v>260</v>
      </c>
      <c r="F3" s="66" t="s">
        <v>261</v>
      </c>
      <c r="G3" s="66" t="s">
        <v>262</v>
      </c>
      <c r="H3" s="66" t="s">
        <v>263</v>
      </c>
      <c r="J3" s="10"/>
      <c r="O3" s="9" t="s">
        <v>264</v>
      </c>
    </row>
    <row r="4" spans="1:25" ht="28.2" thickBot="1">
      <c r="A4" s="303" t="s">
        <v>125</v>
      </c>
      <c r="B4" s="306">
        <v>0.4</v>
      </c>
      <c r="C4" s="1" t="s">
        <v>265</v>
      </c>
      <c r="D4" s="11">
        <v>0.3</v>
      </c>
      <c r="E4" s="1" t="s">
        <v>23</v>
      </c>
      <c r="F4" s="2"/>
      <c r="G4" s="1"/>
      <c r="H4" s="2"/>
      <c r="J4" s="10"/>
      <c r="N4" s="15">
        <f>+SUM(N6:N41)</f>
        <v>0.99999999999999967</v>
      </c>
      <c r="Q4" s="9">
        <v>0</v>
      </c>
    </row>
    <row r="5" spans="1:25" ht="18.600000000000001" thickBot="1">
      <c r="A5" s="304"/>
      <c r="B5" s="307"/>
      <c r="C5" s="67"/>
      <c r="D5" s="67"/>
      <c r="E5" s="67" t="s">
        <v>266</v>
      </c>
      <c r="F5" s="3"/>
      <c r="G5" s="67"/>
      <c r="H5" s="3"/>
      <c r="J5" s="10"/>
      <c r="M5" s="99" t="s">
        <v>267</v>
      </c>
      <c r="N5" s="100" t="s">
        <v>268</v>
      </c>
      <c r="O5" s="100" t="s">
        <v>269</v>
      </c>
      <c r="P5" s="101" t="s">
        <v>270</v>
      </c>
      <c r="Q5" s="101" t="s">
        <v>67</v>
      </c>
      <c r="R5" s="100">
        <v>1</v>
      </c>
      <c r="S5" s="100">
        <v>2</v>
      </c>
      <c r="T5" s="100">
        <v>3</v>
      </c>
      <c r="U5" s="100">
        <v>4</v>
      </c>
      <c r="V5" s="100">
        <v>5</v>
      </c>
      <c r="W5" s="100">
        <v>6</v>
      </c>
      <c r="X5" s="100">
        <v>7</v>
      </c>
      <c r="Y5" s="17">
        <v>8</v>
      </c>
    </row>
    <row r="6" spans="1:25" ht="15" thickBot="1">
      <c r="A6" s="304"/>
      <c r="B6" s="307"/>
      <c r="C6" s="309" t="s">
        <v>271</v>
      </c>
      <c r="D6" s="310">
        <v>0.24</v>
      </c>
      <c r="E6" s="309" t="s">
        <v>127</v>
      </c>
      <c r="F6" s="310">
        <v>0.3</v>
      </c>
      <c r="G6" s="1" t="s">
        <v>26</v>
      </c>
      <c r="H6" s="11">
        <v>0.2</v>
      </c>
      <c r="J6" s="10"/>
      <c r="K6" s="9">
        <v>2</v>
      </c>
      <c r="M6" s="48" t="s">
        <v>23</v>
      </c>
      <c r="N6" s="94">
        <f>+B4*D4</f>
        <v>0.12</v>
      </c>
      <c r="O6" s="95">
        <f t="shared" ref="O6:O33" si="0">+$N$2*(N6/P6)</f>
        <v>24</v>
      </c>
      <c r="P6" s="96">
        <v>5</v>
      </c>
      <c r="Q6" s="97">
        <f>+IF(Q$4&lt;=$P6,Q$4*$O6,"")</f>
        <v>0</v>
      </c>
      <c r="R6" s="95">
        <f>+IF(R$5&lt;=$P6,R$5*$O6,"")</f>
        <v>24</v>
      </c>
      <c r="S6" s="95">
        <f t="shared" ref="S6:Y21" si="1">+IF(S$5&lt;=$P6,S$5*$O6,"")</f>
        <v>48</v>
      </c>
      <c r="T6" s="95">
        <f t="shared" si="1"/>
        <v>72</v>
      </c>
      <c r="U6" s="95">
        <f t="shared" si="1"/>
        <v>96</v>
      </c>
      <c r="V6" s="98">
        <f t="shared" si="1"/>
        <v>120</v>
      </c>
      <c r="W6" s="9" t="str">
        <f t="shared" si="1"/>
        <v/>
      </c>
      <c r="X6" s="9" t="str">
        <f t="shared" si="1"/>
        <v/>
      </c>
      <c r="Y6" s="9" t="str">
        <f t="shared" si="1"/>
        <v/>
      </c>
    </row>
    <row r="7" spans="1:25" ht="15" thickBot="1">
      <c r="A7" s="304"/>
      <c r="B7" s="307"/>
      <c r="C7" s="307"/>
      <c r="D7" s="312"/>
      <c r="E7" s="307"/>
      <c r="F7" s="312"/>
      <c r="G7" s="1" t="s">
        <v>27</v>
      </c>
      <c r="H7" s="11">
        <v>0.2</v>
      </c>
      <c r="J7" s="10"/>
      <c r="K7" s="9">
        <v>3</v>
      </c>
      <c r="M7" s="18" t="s">
        <v>299</v>
      </c>
      <c r="N7" s="19">
        <f>+$B$4*$D$6*$F$6*H6</f>
        <v>5.7600000000000004E-3</v>
      </c>
      <c r="O7" s="33">
        <f t="shared" si="0"/>
        <v>1.1520000000000001</v>
      </c>
      <c r="P7" s="21">
        <v>5</v>
      </c>
      <c r="Q7" s="97">
        <f t="shared" ref="Q7:Q41" si="2">+IF(Q$4&lt;=$P7,Q$4*$O7,"")</f>
        <v>0</v>
      </c>
      <c r="R7" s="153">
        <f t="shared" ref="R7:Y33" si="3">+IF(R$5&lt;=$P7,R$5*$O7,"")</f>
        <v>1.1520000000000001</v>
      </c>
      <c r="S7" s="153">
        <f t="shared" si="1"/>
        <v>2.3040000000000003</v>
      </c>
      <c r="T7" s="153">
        <f t="shared" si="1"/>
        <v>3.4560000000000004</v>
      </c>
      <c r="U7" s="33">
        <f t="shared" si="1"/>
        <v>4.6080000000000005</v>
      </c>
      <c r="V7" s="34">
        <f t="shared" si="1"/>
        <v>5.7600000000000007</v>
      </c>
      <c r="W7" s="9" t="str">
        <f t="shared" si="1"/>
        <v/>
      </c>
      <c r="X7" s="9" t="str">
        <f t="shared" si="1"/>
        <v/>
      </c>
      <c r="Y7" s="9" t="str">
        <f t="shared" si="1"/>
        <v/>
      </c>
    </row>
    <row r="8" spans="1:25" ht="15" thickBot="1">
      <c r="A8" s="304"/>
      <c r="B8" s="307"/>
      <c r="C8" s="307"/>
      <c r="D8" s="312"/>
      <c r="E8" s="307"/>
      <c r="F8" s="312"/>
      <c r="G8" s="1" t="s">
        <v>28</v>
      </c>
      <c r="H8" s="11">
        <v>0.2</v>
      </c>
      <c r="J8" s="10"/>
      <c r="K8" s="9">
        <v>4</v>
      </c>
      <c r="M8" s="18" t="s">
        <v>27</v>
      </c>
      <c r="N8" s="19">
        <f>+$B$4*$D$6*$F$6*H7</f>
        <v>5.7600000000000004E-3</v>
      </c>
      <c r="O8" s="33">
        <f t="shared" si="0"/>
        <v>1.1520000000000001</v>
      </c>
      <c r="P8" s="21">
        <v>5</v>
      </c>
      <c r="Q8" s="97">
        <f t="shared" si="2"/>
        <v>0</v>
      </c>
      <c r="R8" s="33">
        <f t="shared" si="3"/>
        <v>1.1520000000000001</v>
      </c>
      <c r="S8" s="33">
        <f t="shared" si="1"/>
        <v>2.3040000000000003</v>
      </c>
      <c r="T8" s="33">
        <f t="shared" si="1"/>
        <v>3.4560000000000004</v>
      </c>
      <c r="U8" s="33">
        <f t="shared" si="1"/>
        <v>4.6080000000000005</v>
      </c>
      <c r="V8" s="34">
        <f t="shared" si="1"/>
        <v>5.7600000000000007</v>
      </c>
      <c r="W8" s="9" t="str">
        <f t="shared" si="1"/>
        <v/>
      </c>
      <c r="X8" s="9" t="str">
        <f t="shared" si="1"/>
        <v/>
      </c>
      <c r="Y8" s="9" t="str">
        <f t="shared" si="1"/>
        <v/>
      </c>
    </row>
    <row r="9" spans="1:25" ht="15" thickBot="1">
      <c r="A9" s="304"/>
      <c r="B9" s="307"/>
      <c r="C9" s="307"/>
      <c r="D9" s="312"/>
      <c r="E9" s="307"/>
      <c r="F9" s="312"/>
      <c r="G9" s="1" t="s">
        <v>29</v>
      </c>
      <c r="H9" s="11">
        <v>0.2</v>
      </c>
      <c r="J9" s="10"/>
      <c r="K9" s="9">
        <v>5</v>
      </c>
      <c r="M9" s="18" t="s">
        <v>28</v>
      </c>
      <c r="N9" s="19">
        <f>+$B$4*$D$6*$F$6*H8</f>
        <v>5.7600000000000004E-3</v>
      </c>
      <c r="O9" s="33">
        <f t="shared" si="0"/>
        <v>1.1520000000000001</v>
      </c>
      <c r="P9" s="21">
        <v>5</v>
      </c>
      <c r="Q9" s="97">
        <f t="shared" si="2"/>
        <v>0</v>
      </c>
      <c r="R9" s="33">
        <f t="shared" si="3"/>
        <v>1.1520000000000001</v>
      </c>
      <c r="S9" s="33">
        <f t="shared" si="1"/>
        <v>2.3040000000000003</v>
      </c>
      <c r="T9" s="20">
        <f t="shared" si="1"/>
        <v>3.4560000000000004</v>
      </c>
      <c r="U9" s="33">
        <f t="shared" si="1"/>
        <v>4.6080000000000005</v>
      </c>
      <c r="V9" s="34">
        <f t="shared" si="1"/>
        <v>5.7600000000000007</v>
      </c>
      <c r="W9" s="9" t="str">
        <f t="shared" si="1"/>
        <v/>
      </c>
      <c r="X9" s="9" t="str">
        <f t="shared" si="1"/>
        <v/>
      </c>
      <c r="Y9" s="9" t="str">
        <f t="shared" si="1"/>
        <v/>
      </c>
    </row>
    <row r="10" spans="1:25" ht="15" thickBot="1">
      <c r="A10" s="304"/>
      <c r="B10" s="307"/>
      <c r="C10" s="307"/>
      <c r="D10" s="312"/>
      <c r="E10" s="308"/>
      <c r="F10" s="311"/>
      <c r="G10" s="1" t="s">
        <v>30</v>
      </c>
      <c r="H10" s="11">
        <v>0.2</v>
      </c>
      <c r="J10" s="10"/>
      <c r="K10" s="9">
        <v>6</v>
      </c>
      <c r="M10" s="18" t="s">
        <v>29</v>
      </c>
      <c r="N10" s="197">
        <f>+$B$4*$D$6*$F$6*H9</f>
        <v>5.7600000000000004E-3</v>
      </c>
      <c r="O10" s="198">
        <f t="shared" si="0"/>
        <v>1.1520000000000001</v>
      </c>
      <c r="P10" s="195">
        <v>5</v>
      </c>
      <c r="Q10" s="97">
        <f t="shared" si="2"/>
        <v>0</v>
      </c>
      <c r="R10" s="60">
        <f t="shared" si="3"/>
        <v>1.1520000000000001</v>
      </c>
      <c r="S10" s="60">
        <f t="shared" si="1"/>
        <v>2.3040000000000003</v>
      </c>
      <c r="T10" s="9">
        <f t="shared" si="1"/>
        <v>3.4560000000000004</v>
      </c>
      <c r="U10" s="9">
        <f t="shared" si="1"/>
        <v>4.6080000000000005</v>
      </c>
      <c r="V10" s="22">
        <f t="shared" si="1"/>
        <v>5.7600000000000007</v>
      </c>
      <c r="W10" s="9" t="str">
        <f t="shared" si="1"/>
        <v/>
      </c>
      <c r="X10" s="9" t="str">
        <f t="shared" si="1"/>
        <v/>
      </c>
      <c r="Y10" s="9" t="str">
        <f t="shared" si="1"/>
        <v/>
      </c>
    </row>
    <row r="11" spans="1:25" ht="15" thickBot="1">
      <c r="A11" s="304"/>
      <c r="B11" s="307"/>
      <c r="C11" s="307"/>
      <c r="D11" s="312"/>
      <c r="E11" s="4"/>
      <c r="F11" s="5"/>
      <c r="G11" s="4" t="s">
        <v>272</v>
      </c>
      <c r="H11" s="5">
        <v>100</v>
      </c>
      <c r="J11" s="10"/>
      <c r="K11" s="9">
        <v>7</v>
      </c>
      <c r="M11" s="18" t="s">
        <v>30</v>
      </c>
      <c r="N11" s="19">
        <f>+$B$4*$D$6*$F$6*H10</f>
        <v>5.7600000000000004E-3</v>
      </c>
      <c r="O11" s="33">
        <f t="shared" si="0"/>
        <v>1.1520000000000001</v>
      </c>
      <c r="P11" s="21">
        <v>5</v>
      </c>
      <c r="Q11" s="97">
        <f t="shared" si="2"/>
        <v>0</v>
      </c>
      <c r="R11" s="198">
        <f t="shared" si="3"/>
        <v>1.1520000000000001</v>
      </c>
      <c r="S11" s="198">
        <f t="shared" si="1"/>
        <v>2.3040000000000003</v>
      </c>
      <c r="T11" s="198">
        <f t="shared" si="1"/>
        <v>3.4560000000000004</v>
      </c>
      <c r="U11" s="199">
        <f t="shared" si="1"/>
        <v>4.6080000000000005</v>
      </c>
      <c r="V11" s="76">
        <f t="shared" si="1"/>
        <v>5.7600000000000007</v>
      </c>
      <c r="W11" s="9" t="str">
        <f t="shared" si="1"/>
        <v/>
      </c>
      <c r="X11" s="9" t="str">
        <f t="shared" si="1"/>
        <v/>
      </c>
      <c r="Y11" s="9" t="str">
        <f t="shared" si="1"/>
        <v/>
      </c>
    </row>
    <row r="12" spans="1:25" ht="15" thickBot="1">
      <c r="A12" s="304"/>
      <c r="B12" s="307"/>
      <c r="C12" s="307"/>
      <c r="D12" s="312"/>
      <c r="E12" s="1" t="s">
        <v>31</v>
      </c>
      <c r="F12" s="11">
        <v>0.35</v>
      </c>
      <c r="G12" s="1"/>
      <c r="H12" s="11">
        <v>1</v>
      </c>
      <c r="J12" s="10"/>
      <c r="K12" s="9">
        <v>8</v>
      </c>
      <c r="M12" s="18" t="s">
        <v>31</v>
      </c>
      <c r="N12" s="19">
        <f>+$B$4*$D$6*F12*H12</f>
        <v>3.3599999999999998E-2</v>
      </c>
      <c r="O12" s="33">
        <f t="shared" si="0"/>
        <v>6.72</v>
      </c>
      <c r="P12" s="21">
        <v>5</v>
      </c>
      <c r="Q12" s="97">
        <f t="shared" si="2"/>
        <v>0</v>
      </c>
      <c r="R12" s="33">
        <f t="shared" si="3"/>
        <v>6.72</v>
      </c>
      <c r="S12" s="33">
        <f t="shared" si="1"/>
        <v>13.44</v>
      </c>
      <c r="T12" s="33">
        <f t="shared" si="1"/>
        <v>20.16</v>
      </c>
      <c r="U12" s="20">
        <f t="shared" si="1"/>
        <v>26.88</v>
      </c>
      <c r="V12" s="22">
        <f t="shared" si="1"/>
        <v>33.6</v>
      </c>
      <c r="W12" s="9" t="str">
        <f t="shared" si="1"/>
        <v/>
      </c>
      <c r="X12" s="9" t="str">
        <f t="shared" si="1"/>
        <v/>
      </c>
      <c r="Y12" s="9" t="str">
        <f t="shared" si="1"/>
        <v/>
      </c>
    </row>
    <row r="13" spans="1:25" ht="15" thickBot="1">
      <c r="A13" s="304"/>
      <c r="B13" s="307"/>
      <c r="C13" s="308"/>
      <c r="D13" s="311"/>
      <c r="E13" s="1" t="s">
        <v>32</v>
      </c>
      <c r="F13" s="11">
        <v>0.35</v>
      </c>
      <c r="G13" s="1"/>
      <c r="H13" s="11">
        <v>1</v>
      </c>
      <c r="J13" s="10"/>
      <c r="K13" s="9">
        <v>9</v>
      </c>
      <c r="M13" s="23" t="s">
        <v>32</v>
      </c>
      <c r="N13" s="197">
        <f>+$B$4*$D$6*F13*H13</f>
        <v>3.3599999999999998E-2</v>
      </c>
      <c r="O13" s="198">
        <f t="shared" si="0"/>
        <v>6.72</v>
      </c>
      <c r="P13" s="195">
        <v>5</v>
      </c>
      <c r="Q13" s="97">
        <f t="shared" si="2"/>
        <v>0</v>
      </c>
      <c r="R13" s="33">
        <f t="shared" si="3"/>
        <v>6.72</v>
      </c>
      <c r="S13" s="33">
        <f t="shared" si="1"/>
        <v>13.44</v>
      </c>
      <c r="T13" s="33">
        <f t="shared" si="1"/>
        <v>20.16</v>
      </c>
      <c r="U13" s="20">
        <f t="shared" si="1"/>
        <v>26.88</v>
      </c>
      <c r="V13" s="22">
        <f t="shared" si="1"/>
        <v>33.6</v>
      </c>
      <c r="W13" s="9" t="str">
        <f t="shared" si="1"/>
        <v/>
      </c>
      <c r="X13" s="9" t="str">
        <f t="shared" si="1"/>
        <v/>
      </c>
      <c r="Y13" s="9" t="str">
        <f t="shared" si="1"/>
        <v/>
      </c>
    </row>
    <row r="14" spans="1:25" ht="15" thickBot="1">
      <c r="A14" s="304"/>
      <c r="B14" s="307"/>
      <c r="C14" s="4"/>
      <c r="D14" s="4"/>
      <c r="E14" s="4" t="s">
        <v>273</v>
      </c>
      <c r="F14" s="5">
        <v>100</v>
      </c>
      <c r="G14" s="4"/>
      <c r="H14" s="5"/>
      <c r="J14" s="10"/>
      <c r="K14" s="9">
        <v>10</v>
      </c>
      <c r="M14" s="18" t="s">
        <v>33</v>
      </c>
      <c r="N14" s="19">
        <f>+$B$4*$D$15*$F$15*H15</f>
        <v>2.46E-2</v>
      </c>
      <c r="O14" s="33">
        <f t="shared" si="0"/>
        <v>4.92</v>
      </c>
      <c r="P14" s="21">
        <v>5</v>
      </c>
      <c r="Q14" s="97">
        <f t="shared" si="2"/>
        <v>0</v>
      </c>
      <c r="R14" s="95">
        <f t="shared" si="3"/>
        <v>4.92</v>
      </c>
      <c r="S14" s="95">
        <f t="shared" si="1"/>
        <v>9.84</v>
      </c>
      <c r="T14" s="95">
        <f t="shared" si="1"/>
        <v>14.76</v>
      </c>
      <c r="U14" s="95">
        <f t="shared" si="1"/>
        <v>19.68</v>
      </c>
      <c r="V14" s="98">
        <f t="shared" si="1"/>
        <v>24.6</v>
      </c>
      <c r="W14" s="9" t="str">
        <f t="shared" si="1"/>
        <v/>
      </c>
      <c r="X14" s="9" t="str">
        <f t="shared" si="1"/>
        <v/>
      </c>
      <c r="Y14" s="9" t="str">
        <f t="shared" si="1"/>
        <v/>
      </c>
    </row>
    <row r="15" spans="1:25" ht="15" thickBot="1">
      <c r="A15" s="304"/>
      <c r="B15" s="307"/>
      <c r="C15" s="309" t="s">
        <v>274</v>
      </c>
      <c r="D15" s="310">
        <v>0.41</v>
      </c>
      <c r="E15" s="309" t="s">
        <v>130</v>
      </c>
      <c r="F15" s="310">
        <v>0.3</v>
      </c>
      <c r="G15" s="1" t="s">
        <v>33</v>
      </c>
      <c r="H15" s="11">
        <v>0.5</v>
      </c>
      <c r="J15" s="10"/>
      <c r="K15" s="9">
        <v>11</v>
      </c>
      <c r="M15" s="18" t="s">
        <v>34</v>
      </c>
      <c r="N15" s="19">
        <f>+$B$4*$D$15*$F$15*H16</f>
        <v>2.46E-2</v>
      </c>
      <c r="O15" s="33">
        <f t="shared" si="0"/>
        <v>4.92</v>
      </c>
      <c r="P15" s="21">
        <v>5</v>
      </c>
      <c r="Q15" s="97">
        <f t="shared" si="2"/>
        <v>0</v>
      </c>
      <c r="R15" s="33">
        <f t="shared" si="3"/>
        <v>4.92</v>
      </c>
      <c r="S15" s="33">
        <f t="shared" si="1"/>
        <v>9.84</v>
      </c>
      <c r="T15" s="33">
        <f t="shared" si="1"/>
        <v>14.76</v>
      </c>
      <c r="U15" s="33">
        <f t="shared" si="1"/>
        <v>19.68</v>
      </c>
      <c r="V15" s="34">
        <f t="shared" si="1"/>
        <v>24.6</v>
      </c>
      <c r="W15" s="9" t="str">
        <f t="shared" si="1"/>
        <v/>
      </c>
      <c r="X15" s="9" t="str">
        <f t="shared" si="1"/>
        <v/>
      </c>
      <c r="Y15" s="9" t="str">
        <f t="shared" si="1"/>
        <v/>
      </c>
    </row>
    <row r="16" spans="1:25" ht="28.2" thickBot="1">
      <c r="A16" s="304"/>
      <c r="B16" s="307"/>
      <c r="C16" s="307"/>
      <c r="D16" s="312"/>
      <c r="E16" s="308"/>
      <c r="F16" s="311"/>
      <c r="G16" s="1" t="s">
        <v>34</v>
      </c>
      <c r="H16" s="11">
        <v>0.5</v>
      </c>
      <c r="J16" s="10"/>
      <c r="K16" s="9">
        <v>12</v>
      </c>
      <c r="M16" s="18" t="s">
        <v>35</v>
      </c>
      <c r="N16" s="19">
        <f>+$B$4*$D$15*$F$18*H18</f>
        <v>2.2960000000000001E-2</v>
      </c>
      <c r="O16" s="33">
        <f t="shared" si="0"/>
        <v>7.6533333333333342</v>
      </c>
      <c r="P16" s="21">
        <v>3</v>
      </c>
      <c r="Q16" s="97">
        <f t="shared" si="2"/>
        <v>0</v>
      </c>
      <c r="R16" s="33">
        <f t="shared" si="3"/>
        <v>7.6533333333333342</v>
      </c>
      <c r="S16" s="33">
        <f t="shared" si="1"/>
        <v>15.306666666666668</v>
      </c>
      <c r="T16" s="34">
        <f t="shared" si="1"/>
        <v>22.96</v>
      </c>
      <c r="U16" s="9" t="str">
        <f t="shared" si="1"/>
        <v/>
      </c>
      <c r="V16" s="9" t="str">
        <f t="shared" si="1"/>
        <v/>
      </c>
      <c r="W16" s="9" t="str">
        <f t="shared" si="1"/>
        <v/>
      </c>
      <c r="X16" s="9" t="str">
        <f t="shared" si="1"/>
        <v/>
      </c>
      <c r="Y16" s="9" t="str">
        <f t="shared" si="1"/>
        <v/>
      </c>
    </row>
    <row r="17" spans="1:25" ht="15" thickBot="1">
      <c r="A17" s="304"/>
      <c r="B17" s="307"/>
      <c r="C17" s="307"/>
      <c r="D17" s="312"/>
      <c r="E17" s="4"/>
      <c r="F17" s="5"/>
      <c r="G17" s="4" t="s">
        <v>275</v>
      </c>
      <c r="H17" s="5">
        <v>100</v>
      </c>
      <c r="J17" s="10"/>
      <c r="K17" s="9">
        <v>13</v>
      </c>
      <c r="M17" s="18" t="s">
        <v>36</v>
      </c>
      <c r="N17" s="19">
        <f>+$B$4*$D$15*$F$18*H19</f>
        <v>1.435E-2</v>
      </c>
      <c r="O17" s="33">
        <f t="shared" si="0"/>
        <v>4.7833333333333332</v>
      </c>
      <c r="P17" s="21">
        <v>3</v>
      </c>
      <c r="Q17" s="97">
        <f t="shared" si="2"/>
        <v>0</v>
      </c>
      <c r="R17" s="33">
        <f t="shared" si="3"/>
        <v>4.7833333333333332</v>
      </c>
      <c r="S17" s="33">
        <f t="shared" si="1"/>
        <v>9.5666666666666664</v>
      </c>
      <c r="T17" s="34">
        <f t="shared" si="1"/>
        <v>14.35</v>
      </c>
      <c r="U17" s="9" t="str">
        <f t="shared" si="1"/>
        <v/>
      </c>
      <c r="V17" s="9" t="str">
        <f t="shared" si="1"/>
        <v/>
      </c>
      <c r="W17" s="9" t="str">
        <f t="shared" si="1"/>
        <v/>
      </c>
      <c r="X17" s="9" t="str">
        <f t="shared" si="1"/>
        <v/>
      </c>
      <c r="Y17" s="9" t="str">
        <f t="shared" si="1"/>
        <v/>
      </c>
    </row>
    <row r="18" spans="1:25" ht="28.2" thickBot="1">
      <c r="A18" s="304"/>
      <c r="B18" s="307"/>
      <c r="C18" s="307"/>
      <c r="D18" s="312"/>
      <c r="E18" s="309" t="s">
        <v>131</v>
      </c>
      <c r="F18" s="310">
        <v>0.35</v>
      </c>
      <c r="G18" s="1" t="s">
        <v>35</v>
      </c>
      <c r="H18" s="11">
        <v>0.4</v>
      </c>
      <c r="J18" s="10"/>
      <c r="K18" s="9">
        <v>14</v>
      </c>
      <c r="M18" s="18" t="s">
        <v>37</v>
      </c>
      <c r="N18" s="19">
        <f>+$B$4*$D$15*$F$18*H20</f>
        <v>2.009E-2</v>
      </c>
      <c r="O18" s="33">
        <f t="shared" si="0"/>
        <v>6.6966666666666663</v>
      </c>
      <c r="P18" s="21">
        <v>3</v>
      </c>
      <c r="Q18" s="97">
        <f t="shared" si="2"/>
        <v>0</v>
      </c>
      <c r="R18" s="33">
        <f t="shared" si="3"/>
        <v>6.6966666666666663</v>
      </c>
      <c r="S18" s="33">
        <f t="shared" si="1"/>
        <v>13.393333333333333</v>
      </c>
      <c r="T18" s="34">
        <f t="shared" si="1"/>
        <v>20.09</v>
      </c>
      <c r="U18" s="9" t="str">
        <f t="shared" si="1"/>
        <v/>
      </c>
      <c r="V18" s="9" t="str">
        <f t="shared" si="1"/>
        <v/>
      </c>
      <c r="W18" s="9" t="str">
        <f t="shared" si="1"/>
        <v/>
      </c>
      <c r="X18" s="9" t="str">
        <f t="shared" si="1"/>
        <v/>
      </c>
      <c r="Y18" s="9" t="str">
        <f t="shared" si="1"/>
        <v/>
      </c>
    </row>
    <row r="19" spans="1:25" ht="15" thickBot="1">
      <c r="A19" s="304"/>
      <c r="B19" s="307"/>
      <c r="C19" s="307"/>
      <c r="D19" s="312"/>
      <c r="E19" s="307"/>
      <c r="F19" s="312"/>
      <c r="G19" s="1" t="s">
        <v>36</v>
      </c>
      <c r="H19" s="11">
        <v>0.25</v>
      </c>
      <c r="J19" s="10"/>
      <c r="K19" s="9">
        <v>15</v>
      </c>
      <c r="M19" s="23" t="s">
        <v>38</v>
      </c>
      <c r="N19" s="197">
        <f>+$B$4*$D$15*$F$22*H22</f>
        <v>5.74E-2</v>
      </c>
      <c r="O19" s="198">
        <f t="shared" si="0"/>
        <v>19.133333333333333</v>
      </c>
      <c r="P19" s="195">
        <v>3</v>
      </c>
      <c r="Q19" s="97">
        <f t="shared" si="2"/>
        <v>0</v>
      </c>
      <c r="R19" s="198">
        <f t="shared" si="3"/>
        <v>19.133333333333333</v>
      </c>
      <c r="S19" s="198">
        <f t="shared" si="1"/>
        <v>38.266666666666666</v>
      </c>
      <c r="T19" s="35">
        <f t="shared" si="1"/>
        <v>57.4</v>
      </c>
      <c r="U19" s="9" t="str">
        <f t="shared" si="1"/>
        <v/>
      </c>
      <c r="V19" s="9" t="str">
        <f t="shared" si="1"/>
        <v/>
      </c>
      <c r="W19" s="9" t="str">
        <f t="shared" si="1"/>
        <v/>
      </c>
      <c r="X19" s="9" t="str">
        <f t="shared" si="1"/>
        <v/>
      </c>
      <c r="Y19" s="9" t="str">
        <f t="shared" si="1"/>
        <v/>
      </c>
    </row>
    <row r="20" spans="1:25" ht="15" thickBot="1">
      <c r="A20" s="304"/>
      <c r="B20" s="307"/>
      <c r="C20" s="307"/>
      <c r="D20" s="312"/>
      <c r="E20" s="308"/>
      <c r="F20" s="311"/>
      <c r="G20" s="1" t="s">
        <v>37</v>
      </c>
      <c r="H20" s="11">
        <v>0.35</v>
      </c>
      <c r="J20" s="10"/>
      <c r="K20" s="9">
        <v>16</v>
      </c>
      <c r="M20" s="18" t="s">
        <v>39</v>
      </c>
      <c r="N20" s="19">
        <f>+$B$4*$D$24</f>
        <v>2.0000000000000004E-2</v>
      </c>
      <c r="O20" s="33">
        <f t="shared" si="0"/>
        <v>4.0000000000000009</v>
      </c>
      <c r="P20" s="21">
        <v>5</v>
      </c>
      <c r="Q20" s="97">
        <f t="shared" si="2"/>
        <v>0</v>
      </c>
      <c r="R20" s="33">
        <f t="shared" si="3"/>
        <v>4.0000000000000009</v>
      </c>
      <c r="S20" s="33">
        <f t="shared" si="1"/>
        <v>8.0000000000000018</v>
      </c>
      <c r="T20" s="33">
        <f t="shared" si="1"/>
        <v>12.000000000000004</v>
      </c>
      <c r="U20" s="33">
        <f t="shared" si="1"/>
        <v>16.000000000000004</v>
      </c>
      <c r="V20" s="22">
        <f t="shared" si="1"/>
        <v>20.000000000000004</v>
      </c>
      <c r="W20" s="9" t="str">
        <f t="shared" si="1"/>
        <v/>
      </c>
      <c r="X20" s="9" t="str">
        <f t="shared" si="1"/>
        <v/>
      </c>
      <c r="Y20" s="9" t="str">
        <f t="shared" si="1"/>
        <v/>
      </c>
    </row>
    <row r="21" spans="1:25" ht="15" thickBot="1">
      <c r="A21" s="304"/>
      <c r="B21" s="307"/>
      <c r="C21" s="307"/>
      <c r="D21" s="312"/>
      <c r="E21" s="4"/>
      <c r="F21" s="5"/>
      <c r="G21" s="4" t="s">
        <v>276</v>
      </c>
      <c r="H21" s="5">
        <v>100</v>
      </c>
      <c r="J21" s="10"/>
      <c r="K21" s="9">
        <v>17</v>
      </c>
      <c r="M21" s="93" t="s">
        <v>40</v>
      </c>
      <c r="N21" s="94">
        <f>+B26*D26*H26</f>
        <v>0.2</v>
      </c>
      <c r="O21" s="95">
        <f t="shared" si="0"/>
        <v>28.571428571428573</v>
      </c>
      <c r="P21" s="96">
        <v>7</v>
      </c>
      <c r="Q21" s="97">
        <f t="shared" si="2"/>
        <v>0</v>
      </c>
      <c r="R21" s="95">
        <f t="shared" si="3"/>
        <v>28.571428571428573</v>
      </c>
      <c r="S21" s="95">
        <f t="shared" si="1"/>
        <v>57.142857142857146</v>
      </c>
      <c r="T21" s="95">
        <f t="shared" si="1"/>
        <v>85.714285714285722</v>
      </c>
      <c r="U21" s="97">
        <f t="shared" si="1"/>
        <v>114.28571428571429</v>
      </c>
      <c r="V21" s="95">
        <f t="shared" si="1"/>
        <v>142.85714285714286</v>
      </c>
      <c r="W21" s="33">
        <f t="shared" si="1"/>
        <v>171.42857142857144</v>
      </c>
      <c r="X21" s="34">
        <f t="shared" si="1"/>
        <v>200</v>
      </c>
      <c r="Y21" s="9" t="str">
        <f t="shared" si="1"/>
        <v/>
      </c>
    </row>
    <row r="22" spans="1:25" ht="15" thickBot="1">
      <c r="A22" s="304"/>
      <c r="B22" s="307"/>
      <c r="C22" s="308"/>
      <c r="D22" s="311"/>
      <c r="E22" s="1" t="s">
        <v>38</v>
      </c>
      <c r="F22" s="11">
        <v>0.35</v>
      </c>
      <c r="G22" s="1"/>
      <c r="H22" s="11">
        <v>1</v>
      </c>
      <c r="J22" s="10"/>
      <c r="K22" s="9">
        <v>18</v>
      </c>
      <c r="M22" s="24" t="s">
        <v>41</v>
      </c>
      <c r="N22" s="19">
        <f>+$B$28*$D$28*$F$28*H28</f>
        <v>1.6875000000000001E-2</v>
      </c>
      <c r="O22" s="33">
        <f t="shared" si="0"/>
        <v>5.6250000000000009</v>
      </c>
      <c r="P22" s="21">
        <v>3</v>
      </c>
      <c r="Q22" s="97">
        <f t="shared" si="2"/>
        <v>0</v>
      </c>
      <c r="R22" s="33">
        <f t="shared" si="3"/>
        <v>5.6250000000000009</v>
      </c>
      <c r="S22" s="33">
        <f t="shared" si="3"/>
        <v>11.250000000000002</v>
      </c>
      <c r="T22" s="34">
        <f t="shared" si="3"/>
        <v>16.875000000000004</v>
      </c>
      <c r="U22" s="9" t="str">
        <f t="shared" si="3"/>
        <v/>
      </c>
      <c r="V22" s="9" t="str">
        <f t="shared" si="3"/>
        <v/>
      </c>
      <c r="W22" s="9" t="str">
        <f t="shared" si="3"/>
        <v/>
      </c>
      <c r="X22" s="9" t="str">
        <f t="shared" si="3"/>
        <v/>
      </c>
      <c r="Y22" s="9" t="str">
        <f t="shared" si="3"/>
        <v/>
      </c>
    </row>
    <row r="23" spans="1:25" ht="15" thickBot="1">
      <c r="A23" s="315"/>
      <c r="B23" s="316"/>
      <c r="C23" s="4"/>
      <c r="D23" s="4"/>
      <c r="E23" s="67" t="s">
        <v>277</v>
      </c>
      <c r="F23" s="5">
        <v>100</v>
      </c>
      <c r="G23" s="4"/>
      <c r="H23" s="5"/>
      <c r="J23" s="10"/>
      <c r="K23" s="9">
        <v>19</v>
      </c>
      <c r="M23" s="24" t="s">
        <v>42</v>
      </c>
      <c r="N23" s="19">
        <f t="shared" ref="N23:N28" si="4">+$B$28*$D$28*$F$28*H29</f>
        <v>1.6875000000000001E-2</v>
      </c>
      <c r="O23" s="33">
        <f t="shared" si="0"/>
        <v>5.6250000000000009</v>
      </c>
      <c r="P23" s="21">
        <v>3</v>
      </c>
      <c r="Q23" s="97">
        <f t="shared" si="2"/>
        <v>0</v>
      </c>
      <c r="R23" s="33">
        <f t="shared" si="3"/>
        <v>5.6250000000000009</v>
      </c>
      <c r="S23" s="33">
        <f t="shared" si="3"/>
        <v>11.250000000000002</v>
      </c>
      <c r="T23" s="34">
        <f t="shared" si="3"/>
        <v>16.875000000000004</v>
      </c>
      <c r="U23" s="60" t="str">
        <f t="shared" si="3"/>
        <v/>
      </c>
      <c r="V23" s="60" t="str">
        <f t="shared" si="3"/>
        <v/>
      </c>
      <c r="W23" s="9" t="str">
        <f t="shared" si="3"/>
        <v/>
      </c>
      <c r="X23" s="9" t="str">
        <f t="shared" si="3"/>
        <v/>
      </c>
      <c r="Y23" s="9" t="str">
        <f t="shared" si="3"/>
        <v/>
      </c>
    </row>
    <row r="24" spans="1:25" ht="15" thickBot="1">
      <c r="A24" s="68"/>
      <c r="B24" s="69"/>
      <c r="C24" s="6" t="s">
        <v>228</v>
      </c>
      <c r="D24" s="14">
        <v>0.05</v>
      </c>
      <c r="E24" s="1" t="s">
        <v>39</v>
      </c>
      <c r="F24" s="7"/>
      <c r="G24" s="8"/>
      <c r="H24" s="7"/>
      <c r="J24" s="10"/>
      <c r="K24" s="9">
        <v>20</v>
      </c>
      <c r="M24" s="24" t="s">
        <v>43</v>
      </c>
      <c r="N24" s="197">
        <f t="shared" si="4"/>
        <v>1.1250000000000001E-2</v>
      </c>
      <c r="O24" s="198">
        <f t="shared" si="0"/>
        <v>3.7500000000000004</v>
      </c>
      <c r="P24" s="195">
        <v>3</v>
      </c>
      <c r="Q24" s="97">
        <f t="shared" si="2"/>
        <v>0</v>
      </c>
      <c r="R24" s="198">
        <f t="shared" si="3"/>
        <v>3.7500000000000004</v>
      </c>
      <c r="S24" s="198">
        <f t="shared" si="3"/>
        <v>7.5000000000000009</v>
      </c>
      <c r="T24" s="35">
        <f t="shared" si="3"/>
        <v>11.250000000000002</v>
      </c>
      <c r="U24" s="9" t="str">
        <f t="shared" si="3"/>
        <v/>
      </c>
      <c r="V24" s="9" t="str">
        <f t="shared" si="3"/>
        <v/>
      </c>
      <c r="W24" s="9" t="str">
        <f t="shared" si="3"/>
        <v/>
      </c>
      <c r="X24" s="9" t="str">
        <f t="shared" si="3"/>
        <v/>
      </c>
      <c r="Y24" s="9" t="str">
        <f t="shared" si="3"/>
        <v/>
      </c>
    </row>
    <row r="25" spans="1:25" ht="15" thickBot="1">
      <c r="A25" s="70"/>
      <c r="B25" s="4"/>
      <c r="C25" s="4" t="s">
        <v>278</v>
      </c>
      <c r="D25" s="5">
        <v>100</v>
      </c>
      <c r="E25" s="4"/>
      <c r="F25" s="5"/>
      <c r="G25" s="4"/>
      <c r="H25" s="5"/>
      <c r="J25" s="10"/>
      <c r="K25" s="9">
        <v>21</v>
      </c>
      <c r="M25" s="24" t="s">
        <v>44</v>
      </c>
      <c r="N25" s="19">
        <f t="shared" si="4"/>
        <v>1.96875E-2</v>
      </c>
      <c r="O25" s="33">
        <f t="shared" si="0"/>
        <v>3.9375</v>
      </c>
      <c r="P25" s="21">
        <v>5</v>
      </c>
      <c r="Q25" s="97">
        <f t="shared" si="2"/>
        <v>0</v>
      </c>
      <c r="R25" s="33">
        <f t="shared" si="3"/>
        <v>3.9375</v>
      </c>
      <c r="S25" s="33">
        <f t="shared" si="3"/>
        <v>7.875</v>
      </c>
      <c r="T25" s="33">
        <f t="shared" si="3"/>
        <v>11.8125</v>
      </c>
      <c r="U25" s="20">
        <f t="shared" si="3"/>
        <v>15.75</v>
      </c>
      <c r="V25" s="22">
        <f t="shared" si="3"/>
        <v>19.6875</v>
      </c>
      <c r="W25" s="9" t="str">
        <f t="shared" si="3"/>
        <v/>
      </c>
      <c r="X25" s="9" t="str">
        <f t="shared" si="3"/>
        <v/>
      </c>
      <c r="Y25" s="9" t="str">
        <f t="shared" si="3"/>
        <v/>
      </c>
    </row>
    <row r="26" spans="1:25" ht="28.2" thickBot="1">
      <c r="A26" s="64" t="s">
        <v>132</v>
      </c>
      <c r="B26" s="73">
        <v>0.2</v>
      </c>
      <c r="C26" s="1" t="s">
        <v>279</v>
      </c>
      <c r="D26" s="11">
        <v>1</v>
      </c>
      <c r="E26" s="1" t="s">
        <v>40</v>
      </c>
      <c r="F26" s="2"/>
      <c r="G26" s="1"/>
      <c r="H26" s="11">
        <v>1</v>
      </c>
      <c r="J26" s="10"/>
      <c r="K26" s="9">
        <v>22</v>
      </c>
      <c r="M26" s="24" t="s">
        <v>45</v>
      </c>
      <c r="N26" s="197">
        <f t="shared" si="4"/>
        <v>1.96875E-2</v>
      </c>
      <c r="O26" s="198">
        <f t="shared" si="0"/>
        <v>6.5625</v>
      </c>
      <c r="P26" s="195">
        <v>3</v>
      </c>
      <c r="Q26" s="97">
        <f t="shared" si="2"/>
        <v>0</v>
      </c>
      <c r="R26" s="198">
        <f t="shared" si="3"/>
        <v>6.5625</v>
      </c>
      <c r="S26" s="198">
        <f t="shared" si="3"/>
        <v>13.125</v>
      </c>
      <c r="T26" s="35">
        <f t="shared" si="3"/>
        <v>19.6875</v>
      </c>
      <c r="U26" s="60" t="str">
        <f t="shared" si="3"/>
        <v/>
      </c>
      <c r="V26" s="60" t="str">
        <f t="shared" si="3"/>
        <v/>
      </c>
      <c r="W26" s="9" t="str">
        <f t="shared" si="3"/>
        <v/>
      </c>
      <c r="X26" s="9" t="str">
        <f t="shared" si="3"/>
        <v/>
      </c>
      <c r="Y26" s="9" t="str">
        <f t="shared" si="3"/>
        <v/>
      </c>
    </row>
    <row r="27" spans="1:25" ht="15" thickBot="1">
      <c r="A27" s="70"/>
      <c r="B27" s="4"/>
      <c r="C27" s="4" t="s">
        <v>280</v>
      </c>
      <c r="D27" s="5">
        <v>100</v>
      </c>
      <c r="E27" s="4"/>
      <c r="F27" s="5"/>
      <c r="G27" s="4"/>
      <c r="H27" s="5">
        <v>100</v>
      </c>
      <c r="J27" s="10"/>
      <c r="K27" s="9">
        <v>23</v>
      </c>
      <c r="M27" s="24" t="s">
        <v>46</v>
      </c>
      <c r="N27" s="19">
        <f t="shared" si="4"/>
        <v>1.1250000000000001E-2</v>
      </c>
      <c r="O27" s="33">
        <f t="shared" si="0"/>
        <v>2.2500000000000004</v>
      </c>
      <c r="P27" s="21">
        <v>5</v>
      </c>
      <c r="Q27" s="97">
        <f t="shared" si="2"/>
        <v>0</v>
      </c>
      <c r="R27" s="33">
        <f t="shared" si="3"/>
        <v>2.2500000000000004</v>
      </c>
      <c r="S27" s="33">
        <f t="shared" si="3"/>
        <v>4.5000000000000009</v>
      </c>
      <c r="T27" s="33">
        <f t="shared" si="3"/>
        <v>6.7500000000000018</v>
      </c>
      <c r="U27" s="33">
        <f t="shared" si="3"/>
        <v>9.0000000000000018</v>
      </c>
      <c r="V27" s="34">
        <f t="shared" si="3"/>
        <v>11.250000000000002</v>
      </c>
      <c r="W27" s="9" t="str">
        <f t="shared" si="3"/>
        <v/>
      </c>
      <c r="X27" s="9" t="str">
        <f t="shared" si="3"/>
        <v/>
      </c>
      <c r="Y27" s="9" t="str">
        <f t="shared" si="3"/>
        <v/>
      </c>
    </row>
    <row r="28" spans="1:25" ht="28.2" thickBot="1">
      <c r="A28" s="303" t="s">
        <v>133</v>
      </c>
      <c r="B28" s="306">
        <v>0.25</v>
      </c>
      <c r="C28" s="309" t="s">
        <v>281</v>
      </c>
      <c r="D28" s="310">
        <v>0.45</v>
      </c>
      <c r="E28" s="309" t="s">
        <v>134</v>
      </c>
      <c r="F28" s="310">
        <v>1</v>
      </c>
      <c r="G28" s="1" t="s">
        <v>41</v>
      </c>
      <c r="H28" s="11">
        <v>0.15</v>
      </c>
      <c r="J28" s="10"/>
      <c r="K28" s="9">
        <v>24</v>
      </c>
      <c r="M28" s="24" t="s">
        <v>47</v>
      </c>
      <c r="N28" s="19">
        <f t="shared" si="4"/>
        <v>1.6875000000000001E-2</v>
      </c>
      <c r="O28" s="33">
        <f t="shared" si="0"/>
        <v>5.6250000000000009</v>
      </c>
      <c r="P28" s="21">
        <v>3</v>
      </c>
      <c r="Q28" s="97">
        <f t="shared" si="2"/>
        <v>0</v>
      </c>
      <c r="R28" s="33">
        <f t="shared" si="3"/>
        <v>5.6250000000000009</v>
      </c>
      <c r="S28" s="33">
        <f t="shared" si="3"/>
        <v>11.250000000000002</v>
      </c>
      <c r="T28" s="34">
        <f t="shared" si="3"/>
        <v>16.875000000000004</v>
      </c>
      <c r="U28" s="60" t="str">
        <f t="shared" si="3"/>
        <v/>
      </c>
      <c r="V28" s="60" t="str">
        <f t="shared" si="3"/>
        <v/>
      </c>
      <c r="W28" s="9" t="str">
        <f t="shared" si="3"/>
        <v/>
      </c>
      <c r="X28" s="9" t="str">
        <f t="shared" si="3"/>
        <v/>
      </c>
      <c r="Y28" s="9" t="str">
        <f t="shared" si="3"/>
        <v/>
      </c>
    </row>
    <row r="29" spans="1:25" ht="15" thickBot="1">
      <c r="A29" s="304"/>
      <c r="B29" s="307"/>
      <c r="C29" s="307"/>
      <c r="D29" s="312"/>
      <c r="E29" s="307"/>
      <c r="F29" s="312"/>
      <c r="G29" s="1" t="s">
        <v>42</v>
      </c>
      <c r="H29" s="11">
        <v>0.15</v>
      </c>
      <c r="J29" s="10"/>
      <c r="K29" s="9">
        <v>25</v>
      </c>
      <c r="M29" s="24" t="s">
        <v>48</v>
      </c>
      <c r="N29" s="19">
        <f>+$B$28*$D$36*$F$36*H36</f>
        <v>1.5625E-2</v>
      </c>
      <c r="O29" s="33">
        <f t="shared" si="0"/>
        <v>5.208333333333333</v>
      </c>
      <c r="P29" s="21">
        <v>3</v>
      </c>
      <c r="Q29" s="97">
        <f t="shared" si="2"/>
        <v>0</v>
      </c>
      <c r="R29" s="33">
        <f t="shared" si="3"/>
        <v>5.208333333333333</v>
      </c>
      <c r="S29" s="33">
        <f t="shared" si="3"/>
        <v>10.416666666666666</v>
      </c>
      <c r="T29" s="34">
        <f t="shared" si="3"/>
        <v>15.625</v>
      </c>
      <c r="U29" s="60" t="str">
        <f t="shared" si="3"/>
        <v/>
      </c>
      <c r="V29" s="60" t="str">
        <f t="shared" si="3"/>
        <v/>
      </c>
      <c r="W29" s="9" t="str">
        <f t="shared" si="3"/>
        <v/>
      </c>
      <c r="X29" s="9" t="str">
        <f t="shared" si="3"/>
        <v/>
      </c>
      <c r="Y29" s="9" t="str">
        <f t="shared" si="3"/>
        <v/>
      </c>
    </row>
    <row r="30" spans="1:25" ht="15" thickBot="1">
      <c r="A30" s="304"/>
      <c r="B30" s="307"/>
      <c r="C30" s="307"/>
      <c r="D30" s="312"/>
      <c r="E30" s="307"/>
      <c r="F30" s="312"/>
      <c r="G30" s="71" t="s">
        <v>43</v>
      </c>
      <c r="H30" s="11">
        <v>0.1</v>
      </c>
      <c r="J30" s="10"/>
      <c r="K30" s="9">
        <v>26</v>
      </c>
      <c r="M30" s="24" t="s">
        <v>49</v>
      </c>
      <c r="N30" s="19">
        <f>+$B$28*$D$36*$F$36*H37</f>
        <v>1.5625E-2</v>
      </c>
      <c r="O30" s="33">
        <f t="shared" si="0"/>
        <v>5.208333333333333</v>
      </c>
      <c r="P30" s="21">
        <v>3</v>
      </c>
      <c r="Q30" s="97">
        <f t="shared" si="2"/>
        <v>0</v>
      </c>
      <c r="R30" s="33">
        <f t="shared" si="3"/>
        <v>5.208333333333333</v>
      </c>
      <c r="S30" s="33">
        <f t="shared" si="3"/>
        <v>10.416666666666666</v>
      </c>
      <c r="T30" s="34">
        <f t="shared" si="3"/>
        <v>15.625</v>
      </c>
      <c r="U30" s="9" t="str">
        <f t="shared" si="3"/>
        <v/>
      </c>
      <c r="V30" s="9" t="str">
        <f t="shared" si="3"/>
        <v/>
      </c>
      <c r="W30" s="9" t="str">
        <f t="shared" si="3"/>
        <v/>
      </c>
      <c r="X30" s="9" t="str">
        <f t="shared" si="3"/>
        <v/>
      </c>
      <c r="Y30" s="9" t="str">
        <f t="shared" si="3"/>
        <v/>
      </c>
    </row>
    <row r="31" spans="1:25" ht="15" thickBot="1">
      <c r="A31" s="304"/>
      <c r="B31" s="307"/>
      <c r="C31" s="307"/>
      <c r="D31" s="312"/>
      <c r="E31" s="307"/>
      <c r="F31" s="312"/>
      <c r="G31" s="71" t="s">
        <v>44</v>
      </c>
      <c r="H31" s="74">
        <v>0.17499999999999999</v>
      </c>
      <c r="J31" s="10"/>
      <c r="K31" s="9">
        <v>27</v>
      </c>
      <c r="M31" s="24" t="s">
        <v>50</v>
      </c>
      <c r="N31" s="19">
        <f>+$B$28*$D$36*$F$36*H38</f>
        <v>1.5625E-2</v>
      </c>
      <c r="O31" s="33">
        <f t="shared" si="0"/>
        <v>5.208333333333333</v>
      </c>
      <c r="P31" s="21">
        <v>3</v>
      </c>
      <c r="Q31" s="97">
        <f t="shared" si="2"/>
        <v>0</v>
      </c>
      <c r="R31" s="33">
        <f t="shared" si="3"/>
        <v>5.208333333333333</v>
      </c>
      <c r="S31" s="33">
        <f t="shared" si="3"/>
        <v>10.416666666666666</v>
      </c>
      <c r="T31" s="34">
        <f t="shared" si="3"/>
        <v>15.625</v>
      </c>
      <c r="U31" s="9" t="str">
        <f t="shared" si="3"/>
        <v/>
      </c>
      <c r="V31" s="9" t="str">
        <f t="shared" si="3"/>
        <v/>
      </c>
      <c r="W31" s="9" t="str">
        <f t="shared" si="3"/>
        <v/>
      </c>
      <c r="X31" s="9" t="str">
        <f t="shared" si="3"/>
        <v/>
      </c>
      <c r="Y31" s="9" t="str">
        <f t="shared" si="3"/>
        <v/>
      </c>
    </row>
    <row r="32" spans="1:25" ht="15" thickBot="1">
      <c r="A32" s="304"/>
      <c r="B32" s="307"/>
      <c r="C32" s="307"/>
      <c r="D32" s="312"/>
      <c r="E32" s="307"/>
      <c r="F32" s="312"/>
      <c r="G32" s="71" t="s">
        <v>45</v>
      </c>
      <c r="H32" s="74">
        <v>0.17499999999999999</v>
      </c>
      <c r="J32" s="10"/>
      <c r="K32" s="9">
        <v>28</v>
      </c>
      <c r="M32" s="24" t="s">
        <v>51</v>
      </c>
      <c r="N32" s="19">
        <f>+$B$28*$D$36*$F$36*H39</f>
        <v>1.5625E-2</v>
      </c>
      <c r="O32" s="33">
        <f t="shared" si="0"/>
        <v>5.208333333333333</v>
      </c>
      <c r="P32" s="21">
        <v>3</v>
      </c>
      <c r="Q32" s="97">
        <f t="shared" si="2"/>
        <v>0</v>
      </c>
      <c r="R32" s="33">
        <f t="shared" si="3"/>
        <v>5.208333333333333</v>
      </c>
      <c r="S32" s="33">
        <f t="shared" si="3"/>
        <v>10.416666666666666</v>
      </c>
      <c r="T32" s="34">
        <f t="shared" si="3"/>
        <v>15.625</v>
      </c>
      <c r="U32" s="9" t="str">
        <f t="shared" si="3"/>
        <v/>
      </c>
      <c r="V32" s="9" t="str">
        <f t="shared" si="3"/>
        <v/>
      </c>
      <c r="W32" s="9" t="str">
        <f t="shared" si="3"/>
        <v/>
      </c>
      <c r="X32" s="9" t="str">
        <f t="shared" si="3"/>
        <v/>
      </c>
      <c r="Y32" s="9" t="str">
        <f t="shared" si="3"/>
        <v/>
      </c>
    </row>
    <row r="33" spans="1:25" ht="15" thickBot="1">
      <c r="A33" s="304"/>
      <c r="B33" s="307"/>
      <c r="C33" s="307"/>
      <c r="D33" s="312"/>
      <c r="E33" s="307"/>
      <c r="F33" s="312"/>
      <c r="G33" s="71" t="s">
        <v>46</v>
      </c>
      <c r="H33" s="11">
        <v>0.1</v>
      </c>
      <c r="J33" s="10"/>
      <c r="K33" s="9">
        <v>29</v>
      </c>
      <c r="M33" s="24" t="s">
        <v>52</v>
      </c>
      <c r="N33" s="19">
        <f>+$B$28*$D$36*$F$41*H41</f>
        <v>2.1874999999999999E-2</v>
      </c>
      <c r="O33" s="33">
        <f t="shared" si="0"/>
        <v>7.2916666666666661</v>
      </c>
      <c r="P33" s="21">
        <v>3</v>
      </c>
      <c r="Q33" s="97">
        <f t="shared" si="2"/>
        <v>0</v>
      </c>
      <c r="R33" s="33">
        <f t="shared" si="3"/>
        <v>7.2916666666666661</v>
      </c>
      <c r="S33" s="33">
        <f t="shared" si="3"/>
        <v>14.583333333333332</v>
      </c>
      <c r="T33" s="34">
        <f t="shared" si="3"/>
        <v>21.875</v>
      </c>
      <c r="U33" s="9" t="str">
        <f t="shared" si="3"/>
        <v/>
      </c>
      <c r="V33" s="9" t="str">
        <f t="shared" si="3"/>
        <v/>
      </c>
      <c r="W33" s="9" t="str">
        <f t="shared" si="3"/>
        <v/>
      </c>
      <c r="X33" s="9" t="str">
        <f t="shared" si="3"/>
        <v/>
      </c>
      <c r="Y33" s="9" t="str">
        <f t="shared" si="3"/>
        <v/>
      </c>
    </row>
    <row r="34" spans="1:25" ht="15" thickBot="1">
      <c r="A34" s="304"/>
      <c r="B34" s="307"/>
      <c r="C34" s="308"/>
      <c r="D34" s="311"/>
      <c r="E34" s="308"/>
      <c r="F34" s="311"/>
      <c r="G34" s="71" t="s">
        <v>47</v>
      </c>
      <c r="H34" s="11">
        <v>0.15</v>
      </c>
      <c r="J34" s="10"/>
      <c r="K34" s="9">
        <v>30</v>
      </c>
      <c r="M34" s="24" t="s">
        <v>53</v>
      </c>
      <c r="N34" s="19">
        <f>+$B$28*$D$36*$F$41*H42</f>
        <v>1.8749999999999999E-2</v>
      </c>
      <c r="O34" s="33">
        <f t="shared" ref="O34:O41" si="5">+$N$2*(N34/P34)</f>
        <v>6.2499999999999991</v>
      </c>
      <c r="P34" s="21">
        <v>3</v>
      </c>
      <c r="Q34" s="97">
        <f t="shared" si="2"/>
        <v>0</v>
      </c>
      <c r="R34" s="33">
        <f t="shared" ref="R34:V41" si="6">+IF(R$5&lt;=$P34,R$5*$O34,"")</f>
        <v>6.2499999999999991</v>
      </c>
      <c r="S34" s="33">
        <f t="shared" si="6"/>
        <v>12.499999999999998</v>
      </c>
      <c r="T34" s="34">
        <f t="shared" si="6"/>
        <v>18.749999999999996</v>
      </c>
      <c r="U34" s="9" t="str">
        <f t="shared" si="6"/>
        <v/>
      </c>
      <c r="V34" s="75" t="str">
        <f t="shared" si="6"/>
        <v/>
      </c>
      <c r="W34" s="75" t="str">
        <f>+IF(W$5&lt;=$P34,W$5*$O34,"")</f>
        <v/>
      </c>
      <c r="X34" s="75" t="str">
        <f>+IF(X$5&lt;=$P34,X$5*$O34,"")</f>
        <v/>
      </c>
      <c r="Y34" s="9" t="str">
        <f>+IF(Y$5&lt;=$P34,Y$5*$O34,"")</f>
        <v/>
      </c>
    </row>
    <row r="35" spans="1:25" ht="15" thickBot="1">
      <c r="A35" s="304"/>
      <c r="B35" s="307"/>
      <c r="C35" s="4"/>
      <c r="D35" s="4"/>
      <c r="E35" s="4" t="s">
        <v>282</v>
      </c>
      <c r="F35" s="5">
        <v>100</v>
      </c>
      <c r="G35" s="4"/>
      <c r="H35" s="5">
        <v>100</v>
      </c>
      <c r="J35" s="10"/>
      <c r="K35" s="9">
        <v>31</v>
      </c>
      <c r="M35" s="25" t="s">
        <v>54</v>
      </c>
      <c r="N35" s="197">
        <f>+$B$28*$D$36*$F$41*H43</f>
        <v>2.1874999999999999E-2</v>
      </c>
      <c r="O35" s="198">
        <f t="shared" si="5"/>
        <v>7.2916666666666661</v>
      </c>
      <c r="P35" s="195">
        <v>3</v>
      </c>
      <c r="Q35" s="97">
        <f t="shared" si="2"/>
        <v>0</v>
      </c>
      <c r="R35" s="198">
        <f t="shared" si="6"/>
        <v>7.2916666666666661</v>
      </c>
      <c r="S35" s="198">
        <f t="shared" si="6"/>
        <v>14.583333333333332</v>
      </c>
      <c r="T35" s="35">
        <f t="shared" si="6"/>
        <v>21.875</v>
      </c>
      <c r="U35" s="9" t="str">
        <f t="shared" si="6"/>
        <v/>
      </c>
      <c r="V35" s="9" t="str">
        <f t="shared" si="6"/>
        <v/>
      </c>
      <c r="W35" s="9" t="str">
        <f t="shared" ref="W35:Y41" si="7">+IF(W$5&lt;=$P34,W$5*$O34,"")</f>
        <v/>
      </c>
      <c r="X35" s="9" t="str">
        <f t="shared" si="7"/>
        <v/>
      </c>
      <c r="Y35" s="9" t="str">
        <f t="shared" si="7"/>
        <v/>
      </c>
    </row>
    <row r="36" spans="1:25" ht="15" thickBot="1">
      <c r="A36" s="304"/>
      <c r="B36" s="307"/>
      <c r="C36" s="309" t="s">
        <v>283</v>
      </c>
      <c r="D36" s="310">
        <v>0.5</v>
      </c>
      <c r="E36" s="309" t="s">
        <v>135</v>
      </c>
      <c r="F36" s="310">
        <v>0.5</v>
      </c>
      <c r="G36" s="1" t="s">
        <v>48</v>
      </c>
      <c r="H36" s="11">
        <v>0.25</v>
      </c>
      <c r="J36" s="10"/>
      <c r="K36" s="9">
        <v>32</v>
      </c>
      <c r="M36" s="24" t="s">
        <v>55</v>
      </c>
      <c r="N36" s="19">
        <f>+$B$28*D46</f>
        <v>1.2500000000000001E-2</v>
      </c>
      <c r="O36" s="33">
        <f t="shared" si="5"/>
        <v>2.5</v>
      </c>
      <c r="P36" s="21">
        <v>5</v>
      </c>
      <c r="Q36" s="97">
        <f t="shared" si="2"/>
        <v>0</v>
      </c>
      <c r="R36" s="33">
        <f t="shared" si="6"/>
        <v>2.5</v>
      </c>
      <c r="S36" s="33">
        <f t="shared" si="6"/>
        <v>5</v>
      </c>
      <c r="T36" s="33">
        <f t="shared" si="6"/>
        <v>7.5</v>
      </c>
      <c r="U36" s="20">
        <f t="shared" si="6"/>
        <v>10</v>
      </c>
      <c r="V36" s="22">
        <f t="shared" si="6"/>
        <v>12.5</v>
      </c>
      <c r="W36" s="9" t="str">
        <f t="shared" si="7"/>
        <v/>
      </c>
      <c r="X36" s="9" t="str">
        <f t="shared" si="7"/>
        <v/>
      </c>
      <c r="Y36" s="9" t="str">
        <f t="shared" si="7"/>
        <v/>
      </c>
    </row>
    <row r="37" spans="1:25" ht="15" thickBot="1">
      <c r="A37" s="304"/>
      <c r="B37" s="307"/>
      <c r="C37" s="307"/>
      <c r="D37" s="312"/>
      <c r="E37" s="307"/>
      <c r="F37" s="312"/>
      <c r="G37" s="1" t="s">
        <v>49</v>
      </c>
      <c r="H37" s="11">
        <v>0.25</v>
      </c>
      <c r="J37" s="10"/>
      <c r="K37" s="9">
        <v>33</v>
      </c>
      <c r="M37" s="93" t="s">
        <v>58</v>
      </c>
      <c r="N37" s="94">
        <f>+$B$48*$D$48*H48</f>
        <v>4.4999999999999998E-2</v>
      </c>
      <c r="O37" s="95">
        <f t="shared" si="5"/>
        <v>9</v>
      </c>
      <c r="P37" s="96">
        <v>5</v>
      </c>
      <c r="Q37" s="97">
        <f t="shared" si="2"/>
        <v>0</v>
      </c>
      <c r="R37" s="95">
        <f t="shared" si="6"/>
        <v>9</v>
      </c>
      <c r="S37" s="95">
        <f t="shared" si="6"/>
        <v>18</v>
      </c>
      <c r="T37" s="95">
        <f t="shared" si="6"/>
        <v>27</v>
      </c>
      <c r="U37" s="95">
        <f t="shared" si="6"/>
        <v>36</v>
      </c>
      <c r="V37" s="49">
        <f t="shared" si="6"/>
        <v>45</v>
      </c>
      <c r="W37" s="9" t="str">
        <f t="shared" si="7"/>
        <v/>
      </c>
      <c r="X37" s="9" t="str">
        <f t="shared" si="7"/>
        <v/>
      </c>
      <c r="Y37" s="9" t="str">
        <f t="shared" si="7"/>
        <v/>
      </c>
    </row>
    <row r="38" spans="1:25" ht="15" thickBot="1">
      <c r="A38" s="304"/>
      <c r="B38" s="307"/>
      <c r="C38" s="307"/>
      <c r="D38" s="312"/>
      <c r="E38" s="307"/>
      <c r="F38" s="312"/>
      <c r="G38" s="1" t="s">
        <v>50</v>
      </c>
      <c r="H38" s="11">
        <v>0.25</v>
      </c>
      <c r="J38" s="10"/>
      <c r="K38" s="9">
        <v>34</v>
      </c>
      <c r="M38" s="24" t="s">
        <v>59</v>
      </c>
      <c r="N38" s="19">
        <f>+$B$48*$D$48*H49</f>
        <v>4.4999999999999998E-2</v>
      </c>
      <c r="O38" s="33">
        <f t="shared" si="5"/>
        <v>9</v>
      </c>
      <c r="P38" s="21">
        <v>5</v>
      </c>
      <c r="Q38" s="97">
        <f t="shared" si="2"/>
        <v>0</v>
      </c>
      <c r="R38" s="33">
        <f t="shared" si="6"/>
        <v>9</v>
      </c>
      <c r="S38" s="33">
        <f t="shared" si="6"/>
        <v>18</v>
      </c>
      <c r="T38" s="33">
        <f t="shared" si="6"/>
        <v>27</v>
      </c>
      <c r="U38" s="33">
        <f t="shared" si="6"/>
        <v>36</v>
      </c>
      <c r="V38" s="22">
        <f t="shared" si="6"/>
        <v>45</v>
      </c>
      <c r="W38" s="9" t="str">
        <f t="shared" si="7"/>
        <v/>
      </c>
      <c r="X38" s="9" t="str">
        <f t="shared" si="7"/>
        <v/>
      </c>
      <c r="Y38" s="9" t="str">
        <f t="shared" si="7"/>
        <v/>
      </c>
    </row>
    <row r="39" spans="1:25" ht="15" thickBot="1">
      <c r="A39" s="304"/>
      <c r="B39" s="307"/>
      <c r="C39" s="307"/>
      <c r="D39" s="312"/>
      <c r="E39" s="308"/>
      <c r="F39" s="311"/>
      <c r="G39" s="1" t="s">
        <v>51</v>
      </c>
      <c r="H39" s="11">
        <v>0.25</v>
      </c>
      <c r="J39" s="10"/>
      <c r="K39" s="9">
        <v>35</v>
      </c>
      <c r="M39" s="24" t="s">
        <v>60</v>
      </c>
      <c r="N39" s="19">
        <f>+$B$48*$D$51*H51</f>
        <v>2.6249999999999999E-2</v>
      </c>
      <c r="O39" s="33">
        <f t="shared" si="5"/>
        <v>5.2499999999999991</v>
      </c>
      <c r="P39" s="21">
        <v>5</v>
      </c>
      <c r="Q39" s="97">
        <f t="shared" si="2"/>
        <v>0</v>
      </c>
      <c r="R39" s="33">
        <f t="shared" si="6"/>
        <v>5.2499999999999991</v>
      </c>
      <c r="S39" s="33">
        <f t="shared" si="6"/>
        <v>10.499999999999998</v>
      </c>
      <c r="T39" s="33">
        <f t="shared" si="6"/>
        <v>15.749999999999996</v>
      </c>
      <c r="U39" s="33">
        <f t="shared" si="6"/>
        <v>20.999999999999996</v>
      </c>
      <c r="V39" s="22">
        <f t="shared" si="6"/>
        <v>26.249999999999996</v>
      </c>
      <c r="W39" s="9" t="str">
        <f t="shared" si="7"/>
        <v/>
      </c>
      <c r="X39" s="9" t="str">
        <f t="shared" si="7"/>
        <v/>
      </c>
      <c r="Y39" s="9" t="str">
        <f t="shared" si="7"/>
        <v/>
      </c>
    </row>
    <row r="40" spans="1:25" ht="15" thickBot="1">
      <c r="A40" s="304"/>
      <c r="B40" s="307"/>
      <c r="C40" s="307"/>
      <c r="D40" s="312"/>
      <c r="E40" s="4"/>
      <c r="F40" s="5"/>
      <c r="G40" s="4" t="s">
        <v>284</v>
      </c>
      <c r="H40" s="5">
        <v>100</v>
      </c>
      <c r="J40" s="10"/>
      <c r="K40" s="9">
        <v>36</v>
      </c>
      <c r="M40" s="25" t="s">
        <v>61</v>
      </c>
      <c r="N40" s="197">
        <f>+$B$48*$D$51*H52</f>
        <v>2.6249999999999999E-2</v>
      </c>
      <c r="O40" s="198">
        <f t="shared" si="5"/>
        <v>5.2499999999999991</v>
      </c>
      <c r="P40" s="195">
        <v>5</v>
      </c>
      <c r="Q40" s="97">
        <f t="shared" si="2"/>
        <v>0</v>
      </c>
      <c r="R40" s="198">
        <f t="shared" si="6"/>
        <v>5.2499999999999991</v>
      </c>
      <c r="S40" s="198">
        <f t="shared" si="6"/>
        <v>10.499999999999998</v>
      </c>
      <c r="T40" s="198">
        <f t="shared" si="6"/>
        <v>15.749999999999996</v>
      </c>
      <c r="U40" s="198">
        <f t="shared" si="6"/>
        <v>20.999999999999996</v>
      </c>
      <c r="V40" s="76">
        <f t="shared" si="6"/>
        <v>26.249999999999996</v>
      </c>
      <c r="W40" s="9" t="str">
        <f t="shared" si="7"/>
        <v/>
      </c>
      <c r="X40" s="9" t="str">
        <f t="shared" si="7"/>
        <v/>
      </c>
      <c r="Y40" s="9" t="str">
        <f t="shared" si="7"/>
        <v/>
      </c>
    </row>
    <row r="41" spans="1:25" ht="15" thickBot="1">
      <c r="A41" s="304"/>
      <c r="B41" s="307"/>
      <c r="C41" s="307"/>
      <c r="D41" s="312"/>
      <c r="E41" s="309" t="s">
        <v>136</v>
      </c>
      <c r="F41" s="310">
        <v>0.5</v>
      </c>
      <c r="G41" s="1" t="s">
        <v>52</v>
      </c>
      <c r="H41" s="11">
        <v>0.35</v>
      </c>
      <c r="J41" s="10"/>
      <c r="K41" s="9">
        <v>37</v>
      </c>
      <c r="M41" s="24" t="s">
        <v>62</v>
      </c>
      <c r="N41" s="19">
        <f>+$B$48*$D$54</f>
        <v>7.4999999999999997E-3</v>
      </c>
      <c r="O41" s="33">
        <f t="shared" si="5"/>
        <v>1.5</v>
      </c>
      <c r="P41" s="21">
        <v>5</v>
      </c>
      <c r="Q41" s="97">
        <f t="shared" si="2"/>
        <v>0</v>
      </c>
      <c r="R41" s="33">
        <f t="shared" si="6"/>
        <v>1.5</v>
      </c>
      <c r="S41" s="33">
        <f t="shared" si="6"/>
        <v>3</v>
      </c>
      <c r="T41" s="33">
        <f t="shared" si="6"/>
        <v>4.5</v>
      </c>
      <c r="U41" s="20">
        <f t="shared" si="6"/>
        <v>6</v>
      </c>
      <c r="V41" s="34">
        <f t="shared" si="6"/>
        <v>7.5</v>
      </c>
      <c r="W41" s="9" t="str">
        <f t="shared" si="7"/>
        <v/>
      </c>
      <c r="X41" s="9" t="str">
        <f t="shared" si="7"/>
        <v/>
      </c>
      <c r="Y41" s="9" t="str">
        <f t="shared" si="7"/>
        <v/>
      </c>
    </row>
    <row r="42" spans="1:25" ht="15" thickBot="1">
      <c r="A42" s="304"/>
      <c r="B42" s="307"/>
      <c r="C42" s="307"/>
      <c r="D42" s="312"/>
      <c r="E42" s="307"/>
      <c r="F42" s="312"/>
      <c r="G42" s="1" t="s">
        <v>53</v>
      </c>
      <c r="H42" s="11">
        <v>0.3</v>
      </c>
      <c r="J42" s="10"/>
      <c r="X42" s="9" t="str">
        <f>+IF(X$5&lt;=$P41,X$5*$O41,"")</f>
        <v/>
      </c>
      <c r="Y42" s="9" t="str">
        <f>+IF(Y$5&lt;=$P41,Y$5*$O41,"")</f>
        <v/>
      </c>
    </row>
    <row r="43" spans="1:25" ht="15" thickBot="1">
      <c r="A43" s="304"/>
      <c r="B43" s="307"/>
      <c r="C43" s="307"/>
      <c r="D43" s="312"/>
      <c r="E43" s="308"/>
      <c r="F43" s="311"/>
      <c r="G43" s="1" t="s">
        <v>54</v>
      </c>
      <c r="H43" s="11">
        <v>0.35</v>
      </c>
      <c r="W43" s="9" t="str">
        <f>+IF(W$5&lt;=$P42,W$5*$O42,"")</f>
        <v/>
      </c>
      <c r="X43" s="9" t="str">
        <f>+IF(X$5&lt;=$P42,X$5*$O42,"")</f>
        <v/>
      </c>
      <c r="Y43" s="9" t="str">
        <f>+IF(Y$5&lt;=$P42,Y$5*$O42,"")</f>
        <v/>
      </c>
    </row>
    <row r="44" spans="1:25" ht="15" thickBot="1">
      <c r="A44" s="304"/>
      <c r="B44" s="307"/>
      <c r="C44" s="308"/>
      <c r="D44" s="311"/>
      <c r="E44" s="4"/>
      <c r="F44" s="5"/>
      <c r="G44" s="4" t="s">
        <v>285</v>
      </c>
      <c r="H44" s="5">
        <v>100</v>
      </c>
    </row>
    <row r="45" spans="1:25" ht="15" thickBot="1">
      <c r="A45" s="304"/>
      <c r="B45" s="307"/>
      <c r="C45" s="4"/>
      <c r="D45" s="4"/>
      <c r="E45" s="4" t="s">
        <v>286</v>
      </c>
      <c r="F45" s="5">
        <v>100</v>
      </c>
      <c r="G45" s="4"/>
      <c r="H45" s="5"/>
      <c r="M45" s="31"/>
      <c r="P45" s="180" t="s">
        <v>25</v>
      </c>
      <c r="Q45" s="180"/>
      <c r="R45" s="180"/>
    </row>
    <row r="46" spans="1:25" ht="15" thickBot="1">
      <c r="A46" s="305"/>
      <c r="B46" s="308"/>
      <c r="C46" s="6" t="s">
        <v>228</v>
      </c>
      <c r="D46" s="14">
        <v>0.05</v>
      </c>
      <c r="E46" s="1" t="s">
        <v>55</v>
      </c>
      <c r="F46" s="7"/>
      <c r="G46" s="8"/>
      <c r="H46" s="7"/>
      <c r="M46" s="156" t="s">
        <v>24</v>
      </c>
      <c r="N46" s="131" t="s">
        <v>67</v>
      </c>
      <c r="O46" s="154" t="s">
        <v>77</v>
      </c>
      <c r="P46" s="179" t="s">
        <v>66</v>
      </c>
      <c r="Q46" s="179" t="s">
        <v>70</v>
      </c>
      <c r="R46" s="179" t="s">
        <v>64</v>
      </c>
    </row>
    <row r="47" spans="1:25" ht="15" thickBot="1">
      <c r="A47" s="70"/>
      <c r="B47" s="4"/>
      <c r="C47" s="4" t="s">
        <v>287</v>
      </c>
      <c r="D47" s="5">
        <v>100</v>
      </c>
      <c r="E47" s="4"/>
      <c r="F47" s="5"/>
      <c r="G47" s="4"/>
      <c r="H47" s="5"/>
      <c r="M47" s="131" t="s">
        <v>67</v>
      </c>
      <c r="N47" s="131" t="s">
        <v>67</v>
      </c>
      <c r="O47" s="131" t="s">
        <v>67</v>
      </c>
      <c r="P47" s="131" t="s">
        <v>67</v>
      </c>
      <c r="Q47" s="131" t="s">
        <v>67</v>
      </c>
      <c r="R47" s="131" t="s">
        <v>67</v>
      </c>
    </row>
    <row r="48" spans="1:25" ht="15" thickBot="1">
      <c r="A48" s="303" t="s">
        <v>137</v>
      </c>
      <c r="B48" s="306">
        <v>0.15</v>
      </c>
      <c r="C48" s="309" t="s">
        <v>288</v>
      </c>
      <c r="D48" s="310">
        <v>0.6</v>
      </c>
      <c r="E48" s="309" t="s">
        <v>138</v>
      </c>
      <c r="F48" s="313"/>
      <c r="G48" s="1" t="s">
        <v>58</v>
      </c>
      <c r="H48" s="11">
        <v>0.5</v>
      </c>
      <c r="M48" s="154" t="s">
        <v>77</v>
      </c>
      <c r="N48" s="131" t="s">
        <v>67</v>
      </c>
      <c r="O48" s="181" t="s">
        <v>76</v>
      </c>
      <c r="P48" s="181" t="s">
        <v>76</v>
      </c>
      <c r="Q48" s="181" t="s">
        <v>76</v>
      </c>
      <c r="R48" s="181" t="s">
        <v>76</v>
      </c>
    </row>
    <row r="49" spans="1:18" ht="15" thickBot="1">
      <c r="A49" s="304"/>
      <c r="B49" s="307"/>
      <c r="C49" s="308"/>
      <c r="D49" s="311"/>
      <c r="E49" s="308"/>
      <c r="F49" s="311"/>
      <c r="G49" s="1" t="s">
        <v>59</v>
      </c>
      <c r="H49" s="11">
        <v>0.5</v>
      </c>
      <c r="M49" s="154" t="s">
        <v>295</v>
      </c>
      <c r="N49" s="131" t="s">
        <v>67</v>
      </c>
      <c r="O49" s="181" t="s">
        <v>76</v>
      </c>
      <c r="P49" s="155">
        <v>1</v>
      </c>
      <c r="Q49" s="155">
        <v>2</v>
      </c>
      <c r="R49" s="155">
        <v>3</v>
      </c>
    </row>
    <row r="50" spans="1:18" ht="15" thickBot="1">
      <c r="A50" s="304"/>
      <c r="B50" s="307"/>
      <c r="C50" s="12"/>
      <c r="D50" s="4"/>
      <c r="E50" s="4"/>
      <c r="F50" s="5"/>
      <c r="G50" s="4" t="s">
        <v>289</v>
      </c>
      <c r="H50" s="5">
        <v>100</v>
      </c>
      <c r="M50" s="154" t="s">
        <v>296</v>
      </c>
      <c r="N50" s="131" t="s">
        <v>67</v>
      </c>
      <c r="O50" s="181" t="s">
        <v>76</v>
      </c>
      <c r="P50" s="155">
        <v>2</v>
      </c>
      <c r="Q50" s="155">
        <v>3</v>
      </c>
      <c r="R50" s="155">
        <v>4</v>
      </c>
    </row>
    <row r="51" spans="1:18" ht="15" thickBot="1">
      <c r="A51" s="304"/>
      <c r="B51" s="307"/>
      <c r="C51" s="314" t="s">
        <v>290</v>
      </c>
      <c r="D51" s="310">
        <v>0.35</v>
      </c>
      <c r="E51" s="309" t="s">
        <v>143</v>
      </c>
      <c r="F51" s="313"/>
      <c r="G51" s="1" t="s">
        <v>60</v>
      </c>
      <c r="H51" s="11">
        <v>0.5</v>
      </c>
      <c r="M51" s="154" t="s">
        <v>297</v>
      </c>
      <c r="N51" s="131" t="s">
        <v>67</v>
      </c>
      <c r="O51" s="181" t="s">
        <v>76</v>
      </c>
      <c r="P51" s="155">
        <v>3</v>
      </c>
      <c r="Q51" s="155">
        <v>4</v>
      </c>
      <c r="R51" s="155">
        <v>5</v>
      </c>
    </row>
    <row r="52" spans="1:18" ht="15" thickBot="1">
      <c r="A52" s="304"/>
      <c r="B52" s="307"/>
      <c r="C52" s="308"/>
      <c r="D52" s="311"/>
      <c r="E52" s="308"/>
      <c r="F52" s="311"/>
      <c r="G52" s="1" t="s">
        <v>61</v>
      </c>
      <c r="H52" s="11">
        <v>0.5</v>
      </c>
    </row>
    <row r="53" spans="1:18" ht="15" thickBot="1">
      <c r="A53" s="304"/>
      <c r="B53" s="307"/>
      <c r="C53" s="4"/>
      <c r="D53" s="4"/>
      <c r="E53" s="4"/>
      <c r="F53" s="5"/>
      <c r="G53" s="4" t="s">
        <v>291</v>
      </c>
      <c r="H53" s="5">
        <v>100</v>
      </c>
    </row>
    <row r="54" spans="1:18" ht="15" thickBot="1">
      <c r="A54" s="305"/>
      <c r="B54" s="308"/>
      <c r="C54" s="6" t="s">
        <v>228</v>
      </c>
      <c r="D54" s="14">
        <v>0.05</v>
      </c>
      <c r="E54" s="1" t="s">
        <v>62</v>
      </c>
      <c r="F54" s="7"/>
      <c r="G54" s="8"/>
      <c r="H54" s="7"/>
    </row>
    <row r="55" spans="1:18" ht="15" thickBot="1">
      <c r="A55" s="72"/>
      <c r="B55" s="1"/>
      <c r="C55" s="4" t="s">
        <v>292</v>
      </c>
      <c r="D55" s="4">
        <v>100</v>
      </c>
      <c r="E55" s="4"/>
      <c r="F55" s="5"/>
      <c r="G55" s="4"/>
      <c r="H55" s="5"/>
    </row>
    <row r="56" spans="1:18" ht="15" thickBot="1">
      <c r="A56" s="70" t="s">
        <v>293</v>
      </c>
      <c r="B56" s="5">
        <v>100</v>
      </c>
      <c r="C56" s="13"/>
      <c r="D56" s="13"/>
      <c r="E56" s="4"/>
      <c r="F56" s="5"/>
      <c r="G56" s="4"/>
      <c r="H56" s="3"/>
    </row>
    <row r="58" spans="1:18">
      <c r="N58" s="31"/>
    </row>
    <row r="59" spans="1:18">
      <c r="M59" s="31"/>
      <c r="P59" s="177" t="s">
        <v>57</v>
      </c>
      <c r="Q59" s="178"/>
      <c r="R59" s="178"/>
    </row>
    <row r="60" spans="1:18">
      <c r="M60" s="156" t="s">
        <v>56</v>
      </c>
      <c r="N60" s="131" t="s">
        <v>67</v>
      </c>
      <c r="O60" s="154" t="s">
        <v>77</v>
      </c>
      <c r="P60" s="160" t="s">
        <v>75</v>
      </c>
      <c r="Q60" s="161" t="s">
        <v>72</v>
      </c>
      <c r="R60" s="162" t="s">
        <v>69</v>
      </c>
    </row>
    <row r="61" spans="1:18">
      <c r="M61" s="131" t="s">
        <v>67</v>
      </c>
      <c r="N61" s="131" t="s">
        <v>67</v>
      </c>
      <c r="O61" s="131" t="s">
        <v>67</v>
      </c>
      <c r="P61" s="47" t="s">
        <v>67</v>
      </c>
      <c r="Q61" s="47" t="s">
        <v>67</v>
      </c>
      <c r="R61" s="47" t="s">
        <v>67</v>
      </c>
    </row>
    <row r="62" spans="1:18">
      <c r="M62" s="154" t="s">
        <v>77</v>
      </c>
      <c r="N62" s="131" t="s">
        <v>67</v>
      </c>
      <c r="O62" s="181" t="s">
        <v>76</v>
      </c>
      <c r="P62" s="181" t="s">
        <v>76</v>
      </c>
      <c r="Q62" s="181" t="s">
        <v>76</v>
      </c>
      <c r="R62" s="181" t="s">
        <v>76</v>
      </c>
    </row>
    <row r="63" spans="1:18">
      <c r="M63" s="154" t="s">
        <v>68</v>
      </c>
      <c r="N63" s="131" t="s">
        <v>67</v>
      </c>
      <c r="O63" s="181" t="s">
        <v>76</v>
      </c>
      <c r="P63" s="155">
        <v>1</v>
      </c>
      <c r="Q63" s="155">
        <v>2</v>
      </c>
      <c r="R63" s="155">
        <v>3</v>
      </c>
    </row>
    <row r="64" spans="1:18">
      <c r="M64" s="154" t="s">
        <v>71</v>
      </c>
      <c r="N64" s="131" t="s">
        <v>67</v>
      </c>
      <c r="O64" s="181" t="s">
        <v>76</v>
      </c>
      <c r="P64" s="155">
        <v>2</v>
      </c>
      <c r="Q64" s="155">
        <v>3</v>
      </c>
      <c r="R64" s="155">
        <v>4</v>
      </c>
    </row>
    <row r="65" spans="13:18">
      <c r="M65" s="154" t="s">
        <v>74</v>
      </c>
      <c r="N65" s="131" t="s">
        <v>67</v>
      </c>
      <c r="O65" s="181" t="s">
        <v>76</v>
      </c>
      <c r="P65" s="155">
        <v>3</v>
      </c>
      <c r="Q65" s="155">
        <v>4</v>
      </c>
      <c r="R65" s="155">
        <v>5</v>
      </c>
    </row>
  </sheetData>
  <mergeCells count="34">
    <mergeCell ref="D6:D13"/>
    <mergeCell ref="C15:C22"/>
    <mergeCell ref="D15:D22"/>
    <mergeCell ref="E15:E16"/>
    <mergeCell ref="E36:E39"/>
    <mergeCell ref="E41:E43"/>
    <mergeCell ref="A4:A23"/>
    <mergeCell ref="B4:B23"/>
    <mergeCell ref="E6:E10"/>
    <mergeCell ref="F6:F10"/>
    <mergeCell ref="F15:F16"/>
    <mergeCell ref="E18:E20"/>
    <mergeCell ref="F18:F20"/>
    <mergeCell ref="C6:C13"/>
    <mergeCell ref="F51:F52"/>
    <mergeCell ref="F36:F39"/>
    <mergeCell ref="F41:F43"/>
    <mergeCell ref="A28:A46"/>
    <mergeCell ref="B28:B46"/>
    <mergeCell ref="C28:C34"/>
    <mergeCell ref="D28:D34"/>
    <mergeCell ref="E28:E34"/>
    <mergeCell ref="C36:C44"/>
    <mergeCell ref="D36:D44"/>
    <mergeCell ref="A48:A54"/>
    <mergeCell ref="B48:B54"/>
    <mergeCell ref="C48:C49"/>
    <mergeCell ref="D48:D49"/>
    <mergeCell ref="E48:E49"/>
    <mergeCell ref="F28:F34"/>
    <mergeCell ref="F48:F49"/>
    <mergeCell ref="C51:C52"/>
    <mergeCell ref="D51:D52"/>
    <mergeCell ref="E51:E52"/>
  </mergeCells>
  <pageMargins left="0.7" right="0.7" top="0.75" bottom="0.75" header="0.3" footer="0.3"/>
  <pageSetup paperSize="9" orientation="portrait" horizontalDpi="300" verticalDpi="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1:I511"/>
  <sheetViews>
    <sheetView showGridLines="0" topLeftCell="B13" zoomScale="70" zoomScaleNormal="70" workbookViewId="0">
      <selection activeCell="B13" sqref="B13"/>
    </sheetView>
  </sheetViews>
  <sheetFormatPr baseColWidth="10" defaultColWidth="8.77734375" defaultRowHeight="14.4"/>
  <cols>
    <col min="1" max="1" width="8.77734375" style="10"/>
    <col min="2" max="2" width="12.21875" style="10" customWidth="1"/>
    <col min="3" max="3" width="38.44140625" style="10" customWidth="1"/>
    <col min="4" max="4" width="25.5546875" style="27" bestFit="1" customWidth="1"/>
    <col min="5" max="5" width="15" style="27" customWidth="1"/>
    <col min="6" max="6" width="31.21875" style="10" customWidth="1"/>
    <col min="7" max="7" width="22.77734375" style="10" customWidth="1"/>
    <col min="8" max="8" width="15.77734375" style="10" customWidth="1"/>
    <col min="9" max="9" width="20.44140625" style="10" customWidth="1"/>
    <col min="10" max="16384" width="8.77734375" style="10"/>
  </cols>
  <sheetData>
    <row r="1" spans="2:9" ht="38.1" customHeight="1"/>
    <row r="2" spans="2:9" ht="34.049999999999997" customHeight="1"/>
    <row r="4" spans="2:9">
      <c r="C4" s="27"/>
    </row>
    <row r="5" spans="2:9">
      <c r="C5" s="27"/>
    </row>
    <row r="7" spans="2:9" ht="14.1" customHeight="1"/>
    <row r="9" spans="2:9" ht="17.55" customHeight="1">
      <c r="D9" s="10"/>
      <c r="E9" s="163"/>
    </row>
    <row r="10" spans="2:9" ht="54.6" customHeight="1">
      <c r="B10" s="146" t="s">
        <v>2</v>
      </c>
      <c r="C10" s="146" t="s">
        <v>3</v>
      </c>
      <c r="D10" s="146" t="s">
        <v>8</v>
      </c>
      <c r="E10" s="146" t="s">
        <v>4</v>
      </c>
      <c r="F10" s="146" t="s">
        <v>5</v>
      </c>
      <c r="G10" s="146" t="s">
        <v>294</v>
      </c>
      <c r="H10" s="146" t="s">
        <v>6</v>
      </c>
      <c r="I10" s="146" t="s">
        <v>7</v>
      </c>
    </row>
    <row r="11" spans="2:9" ht="17.55" customHeight="1">
      <c r="B11" s="233">
        <v>1</v>
      </c>
      <c r="C11" s="215"/>
      <c r="D11" s="216"/>
      <c r="E11" s="143"/>
      <c r="F11" s="143"/>
      <c r="G11" s="143"/>
      <c r="H11" s="143"/>
      <c r="I11" s="143"/>
    </row>
    <row r="12" spans="2:9" ht="17.55" customHeight="1">
      <c r="B12" s="233">
        <v>2</v>
      </c>
      <c r="C12" s="215"/>
      <c r="D12" s="216"/>
      <c r="E12" s="143"/>
      <c r="F12" s="143"/>
      <c r="G12" s="143"/>
      <c r="H12" s="143"/>
      <c r="I12" s="143"/>
    </row>
    <row r="13" spans="2:9" ht="17.55" customHeight="1">
      <c r="B13" s="233">
        <v>3</v>
      </c>
      <c r="C13" s="215"/>
      <c r="D13" s="216"/>
      <c r="E13" s="143"/>
      <c r="F13" s="143"/>
      <c r="G13" s="143"/>
      <c r="H13" s="143"/>
      <c r="I13" s="143"/>
    </row>
    <row r="14" spans="2:9" ht="17.55" customHeight="1">
      <c r="B14" s="233">
        <v>4</v>
      </c>
      <c r="C14" s="215"/>
      <c r="D14" s="216"/>
      <c r="E14" s="143"/>
      <c r="F14" s="143"/>
      <c r="G14" s="143"/>
      <c r="H14" s="143"/>
      <c r="I14" s="143"/>
    </row>
    <row r="15" spans="2:9" ht="17.55" customHeight="1">
      <c r="B15" s="233">
        <v>5</v>
      </c>
      <c r="C15" s="215"/>
      <c r="D15" s="216"/>
      <c r="E15" s="143"/>
      <c r="F15" s="143"/>
      <c r="G15" s="143"/>
      <c r="H15" s="143"/>
      <c r="I15" s="143"/>
    </row>
    <row r="16" spans="2:9" ht="17.55" customHeight="1">
      <c r="B16" s="233">
        <v>6</v>
      </c>
      <c r="C16" s="215"/>
      <c r="D16" s="216"/>
      <c r="E16" s="143"/>
      <c r="F16" s="143"/>
      <c r="G16" s="143"/>
      <c r="H16" s="144"/>
      <c r="I16" s="143"/>
    </row>
    <row r="17" spans="2:9" ht="17.55" customHeight="1">
      <c r="B17" s="233">
        <v>7</v>
      </c>
      <c r="C17" s="215"/>
      <c r="D17" s="216"/>
      <c r="E17" s="143"/>
      <c r="F17" s="143"/>
      <c r="G17" s="143"/>
      <c r="H17" s="144"/>
      <c r="I17" s="143"/>
    </row>
    <row r="18" spans="2:9" ht="17.55" customHeight="1">
      <c r="B18" s="233">
        <v>8</v>
      </c>
      <c r="C18" s="215"/>
      <c r="D18" s="216"/>
      <c r="E18" s="143"/>
      <c r="F18" s="143"/>
      <c r="G18" s="143"/>
      <c r="H18" s="144"/>
      <c r="I18" s="143"/>
    </row>
    <row r="19" spans="2:9" ht="17.55" customHeight="1">
      <c r="B19" s="233">
        <v>9</v>
      </c>
      <c r="C19" s="215"/>
      <c r="D19" s="216"/>
      <c r="E19" s="143"/>
      <c r="F19" s="143"/>
      <c r="G19" s="143"/>
      <c r="H19" s="144"/>
      <c r="I19" s="143"/>
    </row>
    <row r="20" spans="2:9" ht="17.55" customHeight="1">
      <c r="B20" s="233">
        <v>10</v>
      </c>
      <c r="C20" s="215"/>
      <c r="D20" s="216"/>
      <c r="E20" s="143"/>
      <c r="F20" s="143"/>
      <c r="G20" s="143"/>
      <c r="H20" s="144"/>
      <c r="I20" s="143"/>
    </row>
    <row r="21" spans="2:9" ht="17.55" customHeight="1">
      <c r="B21" s="233">
        <v>11</v>
      </c>
      <c r="C21" s="215"/>
      <c r="D21" s="216"/>
      <c r="E21" s="143"/>
      <c r="F21" s="143"/>
      <c r="G21" s="143"/>
      <c r="H21" s="144"/>
      <c r="I21" s="143"/>
    </row>
    <row r="22" spans="2:9" ht="17.55" customHeight="1">
      <c r="B22" s="233">
        <v>12</v>
      </c>
      <c r="C22" s="215"/>
      <c r="D22" s="216"/>
      <c r="E22" s="143"/>
      <c r="F22" s="143"/>
      <c r="G22" s="143"/>
      <c r="H22" s="144"/>
      <c r="I22" s="143"/>
    </row>
    <row r="23" spans="2:9" ht="17.55" customHeight="1">
      <c r="B23" s="233">
        <v>13</v>
      </c>
      <c r="C23" s="215"/>
      <c r="D23" s="216"/>
      <c r="E23" s="143"/>
      <c r="F23" s="143"/>
      <c r="G23" s="143"/>
      <c r="H23" s="144"/>
      <c r="I23" s="143"/>
    </row>
    <row r="24" spans="2:9" ht="17.55" customHeight="1">
      <c r="B24" s="233">
        <v>14</v>
      </c>
      <c r="C24" s="215"/>
      <c r="D24" s="216"/>
      <c r="E24" s="143"/>
      <c r="F24" s="143"/>
      <c r="G24" s="143"/>
      <c r="H24" s="144"/>
      <c r="I24" s="143"/>
    </row>
    <row r="25" spans="2:9" ht="17.55" customHeight="1">
      <c r="B25" s="233">
        <v>15</v>
      </c>
      <c r="C25" s="215"/>
      <c r="D25" s="216"/>
      <c r="E25" s="143"/>
      <c r="F25" s="143"/>
      <c r="G25" s="143"/>
      <c r="H25" s="144"/>
      <c r="I25" s="143"/>
    </row>
    <row r="26" spans="2:9" ht="17.55" customHeight="1">
      <c r="B26" s="233">
        <v>16</v>
      </c>
      <c r="C26" s="215"/>
      <c r="D26" s="216"/>
      <c r="E26" s="143"/>
      <c r="F26" s="143"/>
      <c r="G26" s="143"/>
      <c r="H26" s="144"/>
      <c r="I26" s="143"/>
    </row>
    <row r="27" spans="2:9" ht="17.55" customHeight="1">
      <c r="B27" s="233">
        <v>17</v>
      </c>
      <c r="C27" s="215"/>
      <c r="D27" s="216"/>
      <c r="E27" s="143"/>
      <c r="F27" s="143"/>
      <c r="G27" s="143"/>
      <c r="H27" s="144"/>
      <c r="I27" s="143"/>
    </row>
    <row r="28" spans="2:9" ht="17.55" customHeight="1">
      <c r="B28" s="233">
        <v>18</v>
      </c>
      <c r="C28" s="215"/>
      <c r="D28" s="216"/>
      <c r="E28" s="143"/>
      <c r="F28" s="143"/>
      <c r="G28" s="143"/>
      <c r="H28" s="144"/>
      <c r="I28" s="143"/>
    </row>
    <row r="29" spans="2:9" ht="17.55" customHeight="1">
      <c r="B29" s="233">
        <v>19</v>
      </c>
      <c r="C29" s="215"/>
      <c r="D29" s="216"/>
      <c r="E29" s="143"/>
      <c r="F29" s="143"/>
      <c r="G29" s="143"/>
      <c r="H29" s="144"/>
      <c r="I29" s="143"/>
    </row>
    <row r="30" spans="2:9" ht="17.55" customHeight="1">
      <c r="B30" s="233">
        <v>20</v>
      </c>
      <c r="C30" s="215"/>
      <c r="D30" s="216"/>
      <c r="E30" s="143"/>
      <c r="F30" s="143"/>
      <c r="G30" s="143"/>
      <c r="H30" s="144"/>
      <c r="I30" s="143"/>
    </row>
    <row r="31" spans="2:9" ht="17.55" customHeight="1">
      <c r="B31" s="233">
        <v>21</v>
      </c>
      <c r="C31" s="215"/>
      <c r="D31" s="216"/>
      <c r="E31" s="143"/>
      <c r="F31" s="143"/>
      <c r="G31" s="143"/>
      <c r="H31" s="144"/>
      <c r="I31" s="143"/>
    </row>
    <row r="32" spans="2:9" ht="17.55" customHeight="1">
      <c r="B32" s="233">
        <v>22</v>
      </c>
      <c r="C32" s="215"/>
      <c r="D32" s="216"/>
      <c r="E32" s="143"/>
      <c r="F32" s="143"/>
      <c r="G32" s="143"/>
      <c r="H32" s="144"/>
      <c r="I32" s="143"/>
    </row>
    <row r="33" spans="2:9" ht="17.55" customHeight="1">
      <c r="B33" s="233">
        <v>23</v>
      </c>
      <c r="C33" s="214"/>
      <c r="D33" s="216"/>
      <c r="E33" s="143"/>
      <c r="F33" s="143"/>
      <c r="G33" s="143"/>
      <c r="H33" s="145"/>
      <c r="I33" s="145"/>
    </row>
    <row r="34" spans="2:9" ht="17.55" customHeight="1">
      <c r="B34" s="233">
        <v>24</v>
      </c>
      <c r="C34" s="214"/>
      <c r="D34" s="216"/>
      <c r="E34" s="143"/>
      <c r="F34" s="143"/>
      <c r="G34" s="143"/>
      <c r="H34" s="145"/>
      <c r="I34" s="145"/>
    </row>
    <row r="35" spans="2:9" ht="17.55" customHeight="1">
      <c r="B35" s="233">
        <v>25</v>
      </c>
      <c r="C35" s="214"/>
      <c r="D35" s="216"/>
      <c r="E35" s="143"/>
      <c r="F35" s="143"/>
      <c r="G35" s="143"/>
      <c r="H35" s="145"/>
      <c r="I35" s="145"/>
    </row>
    <row r="36" spans="2:9" ht="17.55" customHeight="1">
      <c r="B36" s="233">
        <v>26</v>
      </c>
      <c r="C36" s="214"/>
      <c r="D36" s="216"/>
      <c r="E36" s="143"/>
      <c r="F36" s="143"/>
      <c r="G36" s="143"/>
      <c r="H36" s="145"/>
      <c r="I36" s="145"/>
    </row>
    <row r="37" spans="2:9" ht="17.55" customHeight="1">
      <c r="B37" s="233">
        <v>27</v>
      </c>
      <c r="C37" s="214"/>
      <c r="D37" s="216"/>
      <c r="E37" s="143"/>
      <c r="F37" s="143"/>
      <c r="G37" s="143"/>
      <c r="H37" s="145"/>
      <c r="I37" s="145"/>
    </row>
    <row r="38" spans="2:9" ht="17.55" customHeight="1">
      <c r="B38" s="233">
        <v>28</v>
      </c>
      <c r="C38" s="214"/>
      <c r="D38" s="216"/>
      <c r="E38" s="143"/>
      <c r="F38" s="143"/>
      <c r="G38" s="143"/>
      <c r="H38" s="145"/>
      <c r="I38" s="145"/>
    </row>
    <row r="39" spans="2:9" ht="17.55" customHeight="1">
      <c r="B39" s="233">
        <v>29</v>
      </c>
      <c r="C39" s="214"/>
      <c r="D39" s="216"/>
      <c r="E39" s="143"/>
      <c r="F39" s="143"/>
      <c r="G39" s="143"/>
      <c r="H39" s="145"/>
      <c r="I39" s="145"/>
    </row>
    <row r="40" spans="2:9" ht="17.55" customHeight="1">
      <c r="B40" s="233">
        <v>30</v>
      </c>
      <c r="C40" s="145"/>
      <c r="D40" s="125"/>
      <c r="E40" s="143"/>
      <c r="F40" s="143"/>
      <c r="G40" s="143"/>
      <c r="H40" s="145"/>
      <c r="I40" s="145"/>
    </row>
    <row r="41" spans="2:9" ht="17.55" customHeight="1">
      <c r="B41" s="233">
        <v>31</v>
      </c>
      <c r="C41" s="145"/>
      <c r="D41" s="125"/>
      <c r="E41" s="143"/>
      <c r="F41" s="143"/>
      <c r="G41" s="143"/>
      <c r="H41" s="145"/>
      <c r="I41" s="145"/>
    </row>
    <row r="42" spans="2:9" ht="17.55" customHeight="1">
      <c r="B42" s="233">
        <v>32</v>
      </c>
      <c r="C42" s="145"/>
      <c r="D42" s="125"/>
      <c r="E42" s="143"/>
      <c r="F42" s="143"/>
      <c r="G42" s="143"/>
      <c r="H42" s="145"/>
      <c r="I42" s="145"/>
    </row>
    <row r="43" spans="2:9" ht="17.55" customHeight="1">
      <c r="B43" s="233">
        <v>33</v>
      </c>
      <c r="C43" s="145"/>
      <c r="D43" s="145"/>
      <c r="E43" s="145"/>
      <c r="F43" s="145"/>
      <c r="G43" s="145"/>
      <c r="H43" s="145"/>
      <c r="I43" s="145"/>
    </row>
    <row r="44" spans="2:9" ht="17.55" customHeight="1">
      <c r="B44" s="233">
        <v>34</v>
      </c>
      <c r="C44" s="145"/>
      <c r="D44" s="145"/>
      <c r="E44" s="145"/>
      <c r="F44" s="145"/>
      <c r="G44" s="145"/>
      <c r="H44" s="145"/>
      <c r="I44" s="145"/>
    </row>
    <row r="45" spans="2:9" ht="17.55" customHeight="1">
      <c r="B45" s="233">
        <v>35</v>
      </c>
      <c r="C45" s="145"/>
      <c r="D45" s="145"/>
      <c r="E45" s="145"/>
      <c r="F45" s="145"/>
      <c r="G45" s="145"/>
      <c r="H45" s="145"/>
      <c r="I45" s="145"/>
    </row>
    <row r="46" spans="2:9" ht="17.55" customHeight="1">
      <c r="B46" s="233">
        <v>36</v>
      </c>
      <c r="C46" s="145"/>
      <c r="D46" s="145"/>
      <c r="E46" s="145"/>
      <c r="F46" s="145"/>
      <c r="G46" s="145"/>
      <c r="H46" s="145"/>
      <c r="I46" s="145"/>
    </row>
    <row r="47" spans="2:9" ht="17.55" customHeight="1">
      <c r="B47" s="233">
        <v>37</v>
      </c>
      <c r="C47" s="145"/>
      <c r="D47" s="145"/>
      <c r="E47" s="145"/>
      <c r="F47" s="145"/>
      <c r="G47" s="145"/>
      <c r="H47" s="145"/>
      <c r="I47" s="145"/>
    </row>
    <row r="48" spans="2:9" ht="17.55" customHeight="1">
      <c r="B48" s="233">
        <v>38</v>
      </c>
      <c r="C48" s="145"/>
      <c r="D48" s="145"/>
      <c r="E48" s="145"/>
      <c r="F48" s="145"/>
      <c r="G48" s="145"/>
      <c r="H48" s="145"/>
      <c r="I48" s="145"/>
    </row>
    <row r="49" spans="2:9" ht="17.55" customHeight="1">
      <c r="B49" s="233">
        <v>39</v>
      </c>
      <c r="C49" s="145"/>
      <c r="D49" s="145"/>
      <c r="E49" s="145"/>
      <c r="F49" s="145"/>
      <c r="G49" s="145"/>
      <c r="H49" s="145"/>
      <c r="I49" s="145"/>
    </row>
    <row r="50" spans="2:9" ht="17.55" customHeight="1">
      <c r="B50" s="233">
        <v>40</v>
      </c>
      <c r="C50" s="145"/>
      <c r="D50" s="145"/>
      <c r="E50" s="145"/>
      <c r="F50" s="145"/>
      <c r="G50" s="145"/>
      <c r="H50" s="145"/>
      <c r="I50" s="145"/>
    </row>
    <row r="51" spans="2:9" ht="17.55" customHeight="1">
      <c r="B51" s="233">
        <v>41</v>
      </c>
      <c r="C51" s="145"/>
      <c r="D51" s="145"/>
      <c r="E51" s="145"/>
      <c r="F51" s="145"/>
      <c r="G51" s="145"/>
      <c r="H51" s="145"/>
      <c r="I51" s="145"/>
    </row>
    <row r="52" spans="2:9" ht="17.55" customHeight="1">
      <c r="B52" s="233">
        <v>42</v>
      </c>
      <c r="C52" s="145"/>
      <c r="D52" s="145"/>
      <c r="E52" s="145"/>
      <c r="F52" s="145"/>
      <c r="G52" s="145"/>
      <c r="H52" s="145"/>
      <c r="I52" s="145"/>
    </row>
    <row r="53" spans="2:9" ht="17.55" customHeight="1">
      <c r="B53" s="233">
        <v>43</v>
      </c>
      <c r="C53" s="145"/>
      <c r="D53" s="145"/>
      <c r="E53" s="145"/>
      <c r="F53" s="145"/>
      <c r="G53" s="145"/>
      <c r="H53" s="145"/>
      <c r="I53" s="145"/>
    </row>
    <row r="54" spans="2:9" ht="17.55" customHeight="1">
      <c r="B54" s="233">
        <v>44</v>
      </c>
      <c r="C54" s="145"/>
      <c r="D54" s="145"/>
      <c r="E54" s="145"/>
      <c r="F54" s="145"/>
      <c r="G54" s="145"/>
      <c r="H54" s="145"/>
      <c r="I54" s="145"/>
    </row>
    <row r="55" spans="2:9" ht="17.55" customHeight="1">
      <c r="B55" s="233">
        <v>45</v>
      </c>
      <c r="C55" s="145"/>
      <c r="D55" s="145"/>
      <c r="E55" s="145"/>
      <c r="F55" s="145"/>
      <c r="G55" s="145"/>
      <c r="H55" s="145"/>
      <c r="I55" s="145"/>
    </row>
    <row r="56" spans="2:9" ht="17.55" customHeight="1">
      <c r="B56" s="233">
        <v>46</v>
      </c>
      <c r="C56" s="145"/>
      <c r="D56" s="145"/>
      <c r="E56" s="145"/>
      <c r="F56" s="145"/>
      <c r="G56" s="145"/>
      <c r="H56" s="145"/>
      <c r="I56" s="145"/>
    </row>
    <row r="57" spans="2:9" ht="17.55" customHeight="1">
      <c r="B57" s="233">
        <v>47</v>
      </c>
      <c r="C57" s="145"/>
      <c r="D57" s="145"/>
      <c r="E57" s="145"/>
      <c r="F57" s="145"/>
      <c r="G57" s="145"/>
      <c r="H57" s="145"/>
      <c r="I57" s="145"/>
    </row>
    <row r="58" spans="2:9" ht="17.55" customHeight="1">
      <c r="B58" s="233">
        <v>48</v>
      </c>
      <c r="C58" s="145"/>
      <c r="D58" s="145"/>
      <c r="E58" s="145"/>
      <c r="F58" s="145"/>
      <c r="G58" s="145"/>
      <c r="H58" s="145"/>
      <c r="I58" s="145"/>
    </row>
    <row r="59" spans="2:9" ht="17.55" customHeight="1">
      <c r="B59" s="233">
        <v>49</v>
      </c>
      <c r="C59" s="145"/>
      <c r="D59" s="145"/>
      <c r="E59" s="145"/>
      <c r="F59" s="145"/>
      <c r="G59" s="145"/>
      <c r="H59" s="145"/>
      <c r="I59" s="145"/>
    </row>
    <row r="60" spans="2:9" ht="17.55" customHeight="1">
      <c r="B60" s="233">
        <v>50</v>
      </c>
      <c r="C60" s="145"/>
      <c r="D60" s="145"/>
      <c r="E60" s="145"/>
      <c r="F60" s="145"/>
      <c r="G60" s="145"/>
      <c r="H60" s="145"/>
      <c r="I60" s="145"/>
    </row>
    <row r="61" spans="2:9" ht="17.55" customHeight="1">
      <c r="B61" s="233">
        <v>51</v>
      </c>
      <c r="C61" s="145"/>
      <c r="D61" s="145"/>
      <c r="E61" s="145"/>
      <c r="F61" s="145"/>
      <c r="G61" s="145"/>
      <c r="H61" s="145"/>
      <c r="I61" s="145"/>
    </row>
    <row r="62" spans="2:9" ht="17.55" customHeight="1">
      <c r="B62" s="233">
        <v>52</v>
      </c>
      <c r="C62" s="145"/>
      <c r="D62" s="145"/>
      <c r="E62" s="145"/>
      <c r="F62" s="145"/>
      <c r="G62" s="145"/>
      <c r="H62" s="145"/>
      <c r="I62" s="145"/>
    </row>
    <row r="63" spans="2:9" ht="17.55" customHeight="1">
      <c r="B63" s="233">
        <v>53</v>
      </c>
      <c r="C63" s="145"/>
      <c r="D63" s="145"/>
      <c r="E63" s="145"/>
      <c r="F63" s="145"/>
      <c r="G63" s="145"/>
      <c r="H63" s="145"/>
      <c r="I63" s="145"/>
    </row>
    <row r="64" spans="2:9" ht="17.55" customHeight="1">
      <c r="B64" s="233">
        <v>54</v>
      </c>
      <c r="C64" s="145"/>
      <c r="D64" s="145"/>
      <c r="E64" s="145"/>
      <c r="F64" s="145"/>
      <c r="G64" s="145"/>
      <c r="H64" s="145"/>
      <c r="I64" s="145"/>
    </row>
    <row r="65" spans="2:9" ht="17.55" customHeight="1">
      <c r="B65" s="233">
        <v>55</v>
      </c>
      <c r="C65" s="145"/>
      <c r="D65" s="145"/>
      <c r="E65" s="145"/>
      <c r="F65" s="145"/>
      <c r="G65" s="145"/>
      <c r="H65" s="145"/>
      <c r="I65" s="145"/>
    </row>
    <row r="66" spans="2:9" ht="17.55" customHeight="1">
      <c r="B66" s="233">
        <v>56</v>
      </c>
      <c r="C66" s="145"/>
      <c r="D66" s="145"/>
      <c r="E66" s="145"/>
      <c r="F66" s="145"/>
      <c r="G66" s="145"/>
      <c r="H66" s="145"/>
      <c r="I66" s="145"/>
    </row>
    <row r="67" spans="2:9" ht="17.55" customHeight="1">
      <c r="B67" s="233">
        <v>57</v>
      </c>
      <c r="C67" s="145"/>
      <c r="D67" s="145"/>
      <c r="E67" s="145"/>
      <c r="F67" s="145"/>
      <c r="G67" s="145"/>
      <c r="H67" s="145"/>
      <c r="I67" s="145"/>
    </row>
    <row r="68" spans="2:9" ht="17.55" customHeight="1">
      <c r="B68" s="233">
        <v>58</v>
      </c>
      <c r="C68" s="145"/>
      <c r="D68" s="145"/>
      <c r="E68" s="145"/>
      <c r="F68" s="145"/>
      <c r="G68" s="145"/>
      <c r="H68" s="145"/>
      <c r="I68" s="145"/>
    </row>
    <row r="69" spans="2:9" ht="17.55" customHeight="1">
      <c r="B69" s="233">
        <v>59</v>
      </c>
      <c r="C69" s="145"/>
      <c r="D69" s="145"/>
      <c r="E69" s="145"/>
      <c r="F69" s="145"/>
      <c r="G69" s="145"/>
      <c r="H69" s="145"/>
      <c r="I69" s="145"/>
    </row>
    <row r="70" spans="2:9" ht="17.55" customHeight="1">
      <c r="B70" s="233">
        <v>60</v>
      </c>
      <c r="C70" s="145"/>
      <c r="D70" s="145"/>
      <c r="E70" s="145"/>
      <c r="F70" s="145"/>
      <c r="G70" s="145"/>
      <c r="H70" s="145"/>
      <c r="I70" s="145"/>
    </row>
    <row r="71" spans="2:9" ht="17.55" customHeight="1">
      <c r="B71" s="233">
        <v>61</v>
      </c>
      <c r="C71" s="145"/>
      <c r="D71" s="145"/>
      <c r="E71" s="145"/>
      <c r="F71" s="145"/>
      <c r="G71" s="145"/>
      <c r="H71" s="145"/>
      <c r="I71" s="145"/>
    </row>
    <row r="72" spans="2:9" ht="17.55" customHeight="1">
      <c r="B72" s="233">
        <v>62</v>
      </c>
      <c r="C72" s="145"/>
      <c r="D72" s="145"/>
      <c r="E72" s="145"/>
      <c r="F72" s="145"/>
      <c r="G72" s="145"/>
      <c r="H72" s="145"/>
      <c r="I72" s="145"/>
    </row>
    <row r="73" spans="2:9" ht="17.55" customHeight="1">
      <c r="B73" s="233">
        <v>63</v>
      </c>
      <c r="C73" s="145"/>
      <c r="D73" s="145"/>
      <c r="E73" s="145"/>
      <c r="F73" s="145"/>
      <c r="G73" s="145"/>
      <c r="H73" s="145"/>
      <c r="I73" s="145"/>
    </row>
    <row r="74" spans="2:9" ht="17.55" customHeight="1">
      <c r="B74" s="233">
        <v>64</v>
      </c>
      <c r="C74" s="145"/>
      <c r="D74" s="145"/>
      <c r="E74" s="145"/>
      <c r="F74" s="145"/>
      <c r="G74" s="145"/>
      <c r="H74" s="145"/>
      <c r="I74" s="145"/>
    </row>
    <row r="75" spans="2:9" ht="17.55" customHeight="1">
      <c r="B75" s="233">
        <v>65</v>
      </c>
      <c r="C75" s="145"/>
      <c r="D75" s="145"/>
      <c r="E75" s="145"/>
      <c r="F75" s="145"/>
      <c r="G75" s="145"/>
      <c r="H75" s="145"/>
      <c r="I75" s="145"/>
    </row>
    <row r="76" spans="2:9" ht="17.55" customHeight="1">
      <c r="B76" s="233">
        <v>66</v>
      </c>
      <c r="C76" s="145"/>
      <c r="D76" s="145"/>
      <c r="E76" s="145"/>
      <c r="F76" s="145"/>
      <c r="G76" s="145"/>
      <c r="H76" s="145"/>
      <c r="I76" s="145"/>
    </row>
    <row r="77" spans="2:9" ht="17.55" customHeight="1">
      <c r="B77" s="233">
        <v>67</v>
      </c>
      <c r="C77" s="145"/>
      <c r="D77" s="145"/>
      <c r="E77" s="145"/>
      <c r="F77" s="145"/>
      <c r="G77" s="145"/>
      <c r="H77" s="145"/>
      <c r="I77" s="145"/>
    </row>
    <row r="78" spans="2:9" ht="17.55" customHeight="1">
      <c r="B78" s="233">
        <v>68</v>
      </c>
      <c r="C78" s="145"/>
      <c r="D78" s="145"/>
      <c r="E78" s="145"/>
      <c r="F78" s="145"/>
      <c r="G78" s="145"/>
      <c r="H78" s="145"/>
      <c r="I78" s="145"/>
    </row>
    <row r="79" spans="2:9" ht="17.55" customHeight="1">
      <c r="B79" s="233">
        <v>69</v>
      </c>
      <c r="C79" s="145"/>
      <c r="D79" s="145"/>
      <c r="E79" s="145"/>
      <c r="F79" s="145"/>
      <c r="G79" s="145"/>
      <c r="H79" s="145"/>
      <c r="I79" s="145"/>
    </row>
    <row r="80" spans="2:9" ht="17.55" customHeight="1">
      <c r="B80" s="233">
        <v>70</v>
      </c>
      <c r="C80" s="145"/>
      <c r="D80" s="145"/>
      <c r="E80" s="145"/>
      <c r="F80" s="145"/>
      <c r="G80" s="145"/>
      <c r="H80" s="145"/>
      <c r="I80" s="145"/>
    </row>
    <row r="81" spans="2:9" ht="17.55" customHeight="1">
      <c r="B81" s="233">
        <v>71</v>
      </c>
      <c r="C81" s="145"/>
      <c r="D81" s="145"/>
      <c r="E81" s="145"/>
      <c r="F81" s="145"/>
      <c r="G81" s="145"/>
      <c r="H81" s="145"/>
      <c r="I81" s="145"/>
    </row>
    <row r="82" spans="2:9" ht="17.55" customHeight="1">
      <c r="B82" s="233">
        <v>72</v>
      </c>
      <c r="C82" s="145"/>
      <c r="D82" s="145"/>
      <c r="E82" s="145"/>
      <c r="F82" s="145"/>
      <c r="G82" s="145"/>
      <c r="H82" s="145"/>
      <c r="I82" s="145"/>
    </row>
    <row r="83" spans="2:9" ht="17.55" customHeight="1">
      <c r="B83" s="233">
        <v>73</v>
      </c>
      <c r="C83" s="145"/>
      <c r="D83" s="145"/>
      <c r="E83" s="145"/>
      <c r="F83" s="145"/>
      <c r="G83" s="145"/>
      <c r="H83" s="145"/>
      <c r="I83" s="145"/>
    </row>
    <row r="84" spans="2:9" ht="17.55" customHeight="1">
      <c r="B84" s="233">
        <v>74</v>
      </c>
      <c r="C84" s="145"/>
      <c r="D84" s="145"/>
      <c r="E84" s="145"/>
      <c r="F84" s="145"/>
      <c r="G84" s="145"/>
      <c r="H84" s="145"/>
      <c r="I84" s="145"/>
    </row>
    <row r="85" spans="2:9" ht="17.55" customHeight="1">
      <c r="B85" s="233">
        <v>75</v>
      </c>
      <c r="C85" s="145"/>
      <c r="D85" s="145"/>
      <c r="E85" s="145"/>
      <c r="F85" s="145"/>
      <c r="G85" s="145"/>
      <c r="H85" s="145"/>
      <c r="I85" s="145"/>
    </row>
    <row r="86" spans="2:9" ht="17.55" customHeight="1">
      <c r="B86" s="233">
        <v>76</v>
      </c>
      <c r="C86" s="145"/>
      <c r="D86" s="145"/>
      <c r="E86" s="145"/>
      <c r="F86" s="145"/>
      <c r="G86" s="145"/>
      <c r="H86" s="145"/>
      <c r="I86" s="145"/>
    </row>
    <row r="87" spans="2:9" ht="17.55" customHeight="1">
      <c r="B87" s="233">
        <v>77</v>
      </c>
      <c r="C87" s="145"/>
      <c r="D87" s="145"/>
      <c r="E87" s="145"/>
      <c r="F87" s="145"/>
      <c r="G87" s="145"/>
      <c r="H87" s="145"/>
      <c r="I87" s="145"/>
    </row>
    <row r="88" spans="2:9" ht="17.55" customHeight="1">
      <c r="B88" s="233">
        <v>78</v>
      </c>
      <c r="C88" s="145"/>
      <c r="D88" s="145"/>
      <c r="E88" s="145"/>
      <c r="F88" s="145"/>
      <c r="G88" s="145"/>
      <c r="H88" s="145"/>
      <c r="I88" s="145"/>
    </row>
    <row r="89" spans="2:9" ht="17.55" customHeight="1">
      <c r="B89" s="233">
        <v>79</v>
      </c>
      <c r="C89" s="145"/>
      <c r="D89" s="145"/>
      <c r="E89" s="145"/>
      <c r="F89" s="145"/>
      <c r="G89" s="145"/>
      <c r="H89" s="145"/>
      <c r="I89" s="145"/>
    </row>
    <row r="90" spans="2:9" ht="17.55" customHeight="1">
      <c r="B90" s="233">
        <v>80</v>
      </c>
      <c r="C90" s="145"/>
      <c r="D90" s="145"/>
      <c r="E90" s="145"/>
      <c r="F90" s="145"/>
      <c r="G90" s="145"/>
      <c r="H90" s="145"/>
      <c r="I90" s="145"/>
    </row>
    <row r="91" spans="2:9" ht="17.55" customHeight="1">
      <c r="B91" s="233">
        <v>81</v>
      </c>
      <c r="C91" s="145"/>
      <c r="D91" s="145"/>
      <c r="E91" s="145"/>
      <c r="F91" s="145"/>
      <c r="G91" s="145"/>
      <c r="H91" s="145"/>
      <c r="I91" s="145"/>
    </row>
    <row r="92" spans="2:9" ht="17.55" customHeight="1">
      <c r="B92" s="233">
        <v>82</v>
      </c>
      <c r="C92" s="145"/>
      <c r="D92" s="145"/>
      <c r="E92" s="145"/>
      <c r="F92" s="145"/>
      <c r="G92" s="145"/>
      <c r="H92" s="145"/>
      <c r="I92" s="145"/>
    </row>
    <row r="93" spans="2:9" ht="17.55" customHeight="1">
      <c r="B93" s="233">
        <v>83</v>
      </c>
      <c r="C93" s="145"/>
      <c r="D93" s="145"/>
      <c r="E93" s="145"/>
      <c r="F93" s="145"/>
      <c r="G93" s="145"/>
      <c r="H93" s="145"/>
      <c r="I93" s="145"/>
    </row>
    <row r="94" spans="2:9" ht="17.55" customHeight="1">
      <c r="B94" s="233">
        <v>84</v>
      </c>
      <c r="C94" s="145"/>
      <c r="D94" s="145"/>
      <c r="E94" s="145"/>
      <c r="F94" s="145"/>
      <c r="G94" s="145"/>
      <c r="H94" s="145"/>
      <c r="I94" s="145"/>
    </row>
    <row r="95" spans="2:9" ht="17.55" customHeight="1">
      <c r="B95" s="233">
        <v>85</v>
      </c>
      <c r="C95" s="145"/>
      <c r="D95" s="145"/>
      <c r="E95" s="145"/>
      <c r="F95" s="145"/>
      <c r="G95" s="145"/>
      <c r="H95" s="145"/>
      <c r="I95" s="145"/>
    </row>
    <row r="96" spans="2:9" ht="17.55" customHeight="1">
      <c r="B96" s="233">
        <v>86</v>
      </c>
      <c r="C96" s="145"/>
      <c r="D96" s="145"/>
      <c r="E96" s="145"/>
      <c r="F96" s="145"/>
      <c r="G96" s="145"/>
      <c r="H96" s="145"/>
      <c r="I96" s="145"/>
    </row>
    <row r="97" spans="2:9" ht="17.55" customHeight="1">
      <c r="B97" s="233">
        <v>87</v>
      </c>
      <c r="C97" s="145"/>
      <c r="D97" s="145"/>
      <c r="E97" s="145"/>
      <c r="F97" s="145"/>
      <c r="G97" s="145"/>
      <c r="H97" s="145"/>
      <c r="I97" s="145"/>
    </row>
    <row r="98" spans="2:9" ht="17.55" customHeight="1">
      <c r="B98" s="233">
        <v>88</v>
      </c>
      <c r="C98" s="145"/>
      <c r="D98" s="145"/>
      <c r="E98" s="145"/>
      <c r="F98" s="145"/>
      <c r="G98" s="145"/>
      <c r="H98" s="145"/>
      <c r="I98" s="145"/>
    </row>
    <row r="99" spans="2:9" ht="17.55" customHeight="1">
      <c r="B99" s="233">
        <v>89</v>
      </c>
      <c r="C99" s="145"/>
      <c r="D99" s="145"/>
      <c r="E99" s="145"/>
      <c r="F99" s="145"/>
      <c r="G99" s="145"/>
      <c r="H99" s="145"/>
      <c r="I99" s="145"/>
    </row>
    <row r="100" spans="2:9" ht="17.55" customHeight="1">
      <c r="B100" s="233">
        <v>90</v>
      </c>
      <c r="C100" s="145"/>
      <c r="D100" s="145"/>
      <c r="E100" s="145"/>
      <c r="F100" s="145"/>
      <c r="G100" s="145"/>
      <c r="H100" s="145"/>
      <c r="I100" s="145"/>
    </row>
    <row r="101" spans="2:9" ht="17.55" customHeight="1">
      <c r="B101" s="233">
        <v>91</v>
      </c>
      <c r="C101" s="145"/>
      <c r="D101" s="145"/>
      <c r="E101" s="145"/>
      <c r="F101" s="145"/>
      <c r="G101" s="145"/>
      <c r="H101" s="145"/>
      <c r="I101" s="145"/>
    </row>
    <row r="102" spans="2:9" ht="17.55" customHeight="1">
      <c r="B102" s="233">
        <v>92</v>
      </c>
      <c r="C102" s="145"/>
      <c r="D102" s="145"/>
      <c r="E102" s="145"/>
      <c r="F102" s="145"/>
      <c r="G102" s="145"/>
      <c r="H102" s="145"/>
      <c r="I102" s="145"/>
    </row>
    <row r="103" spans="2:9" ht="17.55" customHeight="1">
      <c r="B103" s="233">
        <v>93</v>
      </c>
      <c r="C103" s="145"/>
      <c r="D103" s="145"/>
      <c r="E103" s="145"/>
      <c r="F103" s="145"/>
      <c r="G103" s="145"/>
      <c r="H103" s="145"/>
      <c r="I103" s="145"/>
    </row>
    <row r="104" spans="2:9" ht="17.55" customHeight="1">
      <c r="B104" s="233">
        <v>94</v>
      </c>
      <c r="C104" s="145"/>
      <c r="D104" s="145"/>
      <c r="E104" s="145"/>
      <c r="F104" s="145"/>
      <c r="G104" s="145"/>
      <c r="H104" s="145"/>
      <c r="I104" s="145"/>
    </row>
    <row r="105" spans="2:9" ht="17.55" customHeight="1">
      <c r="B105" s="233">
        <v>95</v>
      </c>
      <c r="C105" s="145"/>
      <c r="D105" s="145"/>
      <c r="E105" s="145"/>
      <c r="F105" s="145"/>
      <c r="G105" s="145"/>
      <c r="H105" s="145"/>
      <c r="I105" s="145"/>
    </row>
    <row r="106" spans="2:9" ht="17.55" customHeight="1">
      <c r="B106" s="233">
        <v>96</v>
      </c>
      <c r="C106" s="145"/>
      <c r="D106" s="145"/>
      <c r="E106" s="145"/>
      <c r="F106" s="145"/>
      <c r="G106" s="145"/>
      <c r="H106" s="145"/>
      <c r="I106" s="145"/>
    </row>
    <row r="107" spans="2:9" ht="17.55" customHeight="1">
      <c r="B107" s="233">
        <v>97</v>
      </c>
      <c r="C107" s="145"/>
      <c r="D107" s="145"/>
      <c r="E107" s="145"/>
      <c r="F107" s="145"/>
      <c r="G107" s="145"/>
      <c r="H107" s="145"/>
      <c r="I107" s="145"/>
    </row>
    <row r="108" spans="2:9" ht="17.55" customHeight="1">
      <c r="B108" s="233">
        <v>98</v>
      </c>
      <c r="C108" s="145"/>
      <c r="D108" s="145"/>
      <c r="E108" s="145"/>
      <c r="F108" s="145"/>
      <c r="G108" s="145"/>
      <c r="H108" s="145"/>
      <c r="I108" s="145"/>
    </row>
    <row r="109" spans="2:9" ht="17.55" customHeight="1">
      <c r="B109" s="233">
        <v>99</v>
      </c>
      <c r="C109" s="145"/>
      <c r="D109" s="145"/>
      <c r="E109" s="145"/>
      <c r="F109" s="145"/>
      <c r="G109" s="145"/>
      <c r="H109" s="145"/>
      <c r="I109" s="145"/>
    </row>
    <row r="110" spans="2:9" ht="17.55" customHeight="1">
      <c r="B110" s="233">
        <v>100</v>
      </c>
      <c r="C110" s="145"/>
      <c r="D110" s="145"/>
      <c r="E110" s="145"/>
      <c r="F110" s="145"/>
      <c r="G110" s="145"/>
      <c r="H110" s="145"/>
      <c r="I110" s="145"/>
    </row>
    <row r="111" spans="2:9" ht="17.55" customHeight="1">
      <c r="B111" s="233">
        <v>101</v>
      </c>
      <c r="C111" s="145"/>
      <c r="D111" s="145"/>
      <c r="E111" s="145"/>
      <c r="F111" s="145"/>
      <c r="G111" s="145"/>
      <c r="H111" s="145"/>
      <c r="I111" s="145"/>
    </row>
    <row r="112" spans="2:9" ht="17.55" customHeight="1">
      <c r="B112" s="233">
        <v>102</v>
      </c>
      <c r="C112" s="145"/>
      <c r="D112" s="145"/>
      <c r="E112" s="145"/>
      <c r="F112" s="145"/>
      <c r="G112" s="145"/>
      <c r="H112" s="145"/>
      <c r="I112" s="145"/>
    </row>
    <row r="113" spans="2:9" ht="17.55" customHeight="1">
      <c r="B113" s="233">
        <v>103</v>
      </c>
      <c r="C113" s="145"/>
      <c r="D113" s="145"/>
      <c r="E113" s="145"/>
      <c r="F113" s="145"/>
      <c r="G113" s="145"/>
      <c r="H113" s="145"/>
      <c r="I113" s="145"/>
    </row>
    <row r="114" spans="2:9" ht="17.55" customHeight="1">
      <c r="B114" s="233">
        <v>104</v>
      </c>
      <c r="C114" s="145"/>
      <c r="D114" s="145"/>
      <c r="E114" s="145"/>
      <c r="F114" s="145"/>
      <c r="G114" s="145"/>
      <c r="H114" s="145"/>
      <c r="I114" s="145"/>
    </row>
    <row r="115" spans="2:9" ht="17.55" customHeight="1">
      <c r="B115" s="233">
        <v>105</v>
      </c>
      <c r="C115" s="145"/>
      <c r="D115" s="145"/>
      <c r="E115" s="145"/>
      <c r="F115" s="145"/>
      <c r="G115" s="145"/>
      <c r="H115" s="145"/>
      <c r="I115" s="145"/>
    </row>
    <row r="116" spans="2:9" ht="17.55" customHeight="1">
      <c r="B116" s="233">
        <v>106</v>
      </c>
      <c r="C116" s="145"/>
      <c r="D116" s="145"/>
      <c r="E116" s="145"/>
      <c r="F116" s="145"/>
      <c r="G116" s="145"/>
      <c r="H116" s="145"/>
      <c r="I116" s="145"/>
    </row>
    <row r="117" spans="2:9" ht="17.55" customHeight="1">
      <c r="B117" s="233">
        <v>107</v>
      </c>
      <c r="C117" s="145"/>
      <c r="D117" s="145"/>
      <c r="E117" s="145"/>
      <c r="F117" s="145"/>
      <c r="G117" s="145"/>
      <c r="H117" s="145"/>
      <c r="I117" s="145"/>
    </row>
    <row r="118" spans="2:9" ht="17.55" customHeight="1">
      <c r="B118" s="233">
        <v>108</v>
      </c>
      <c r="C118" s="145"/>
      <c r="D118" s="145"/>
      <c r="E118" s="145"/>
      <c r="F118" s="145"/>
      <c r="G118" s="145"/>
      <c r="H118" s="145"/>
      <c r="I118" s="145"/>
    </row>
    <row r="119" spans="2:9" ht="17.55" customHeight="1">
      <c r="B119" s="233">
        <v>109</v>
      </c>
      <c r="C119" s="145"/>
      <c r="D119" s="145"/>
      <c r="E119" s="145"/>
      <c r="F119" s="145"/>
      <c r="G119" s="145"/>
      <c r="H119" s="145"/>
      <c r="I119" s="145"/>
    </row>
    <row r="120" spans="2:9" ht="17.55" customHeight="1">
      <c r="B120" s="233">
        <v>110</v>
      </c>
      <c r="C120" s="145"/>
      <c r="D120" s="145"/>
      <c r="E120" s="145"/>
      <c r="F120" s="145"/>
      <c r="G120" s="145"/>
      <c r="H120" s="145"/>
      <c r="I120" s="145"/>
    </row>
    <row r="121" spans="2:9" ht="17.55" customHeight="1">
      <c r="B121" s="233">
        <v>111</v>
      </c>
      <c r="C121" s="145"/>
      <c r="D121" s="145"/>
      <c r="E121" s="145"/>
      <c r="F121" s="145"/>
      <c r="G121" s="145"/>
      <c r="H121" s="145"/>
      <c r="I121" s="145"/>
    </row>
    <row r="122" spans="2:9" ht="17.55" customHeight="1">
      <c r="B122" s="233">
        <v>112</v>
      </c>
      <c r="C122" s="145"/>
      <c r="D122" s="145"/>
      <c r="E122" s="145"/>
      <c r="F122" s="145"/>
      <c r="G122" s="145"/>
      <c r="H122" s="145"/>
      <c r="I122" s="145"/>
    </row>
    <row r="123" spans="2:9" ht="17.55" customHeight="1">
      <c r="B123" s="233">
        <v>113</v>
      </c>
      <c r="C123" s="145"/>
      <c r="D123" s="145"/>
      <c r="E123" s="145"/>
      <c r="F123" s="145"/>
      <c r="G123" s="145"/>
      <c r="H123" s="145"/>
      <c r="I123" s="145"/>
    </row>
    <row r="124" spans="2:9" ht="17.55" customHeight="1">
      <c r="B124" s="233">
        <v>114</v>
      </c>
      <c r="C124" s="145"/>
      <c r="D124" s="145"/>
      <c r="E124" s="145"/>
      <c r="F124" s="145"/>
      <c r="G124" s="145"/>
      <c r="H124" s="145"/>
      <c r="I124" s="145"/>
    </row>
    <row r="125" spans="2:9" ht="17.55" customHeight="1">
      <c r="B125" s="233">
        <v>115</v>
      </c>
      <c r="C125" s="145"/>
      <c r="D125" s="145"/>
      <c r="E125" s="145"/>
      <c r="F125" s="145"/>
      <c r="G125" s="145"/>
      <c r="H125" s="145"/>
      <c r="I125" s="145"/>
    </row>
    <row r="126" spans="2:9" ht="17.55" customHeight="1">
      <c r="B126" s="233">
        <v>116</v>
      </c>
      <c r="C126" s="145"/>
      <c r="D126" s="145"/>
      <c r="E126" s="145"/>
      <c r="F126" s="145"/>
      <c r="G126" s="145"/>
      <c r="H126" s="145"/>
      <c r="I126" s="145"/>
    </row>
    <row r="127" spans="2:9" ht="17.55" customHeight="1">
      <c r="B127" s="233">
        <v>117</v>
      </c>
      <c r="C127" s="145"/>
      <c r="D127" s="145"/>
      <c r="E127" s="145"/>
      <c r="F127" s="145"/>
      <c r="G127" s="145"/>
      <c r="H127" s="145"/>
      <c r="I127" s="145"/>
    </row>
    <row r="128" spans="2:9" ht="17.55" customHeight="1">
      <c r="B128" s="233">
        <v>118</v>
      </c>
      <c r="C128" s="145"/>
      <c r="D128" s="145"/>
      <c r="E128" s="145"/>
      <c r="F128" s="145"/>
      <c r="G128" s="145"/>
      <c r="H128" s="145"/>
      <c r="I128" s="145"/>
    </row>
    <row r="129" spans="2:9" ht="17.55" customHeight="1">
      <c r="B129" s="233">
        <v>119</v>
      </c>
      <c r="C129" s="145"/>
      <c r="D129" s="145"/>
      <c r="E129" s="145"/>
      <c r="F129" s="145"/>
      <c r="G129" s="145"/>
      <c r="H129" s="145"/>
      <c r="I129" s="145"/>
    </row>
    <row r="130" spans="2:9" ht="17.55" customHeight="1">
      <c r="B130" s="233">
        <v>120</v>
      </c>
      <c r="C130" s="145"/>
      <c r="D130" s="145"/>
      <c r="E130" s="145"/>
      <c r="F130" s="145"/>
      <c r="G130" s="145"/>
      <c r="H130" s="145"/>
      <c r="I130" s="145"/>
    </row>
    <row r="131" spans="2:9" ht="17.55" customHeight="1">
      <c r="B131" s="233">
        <v>121</v>
      </c>
      <c r="C131" s="145"/>
      <c r="D131" s="145"/>
      <c r="E131" s="145"/>
      <c r="F131" s="145"/>
      <c r="G131" s="145"/>
      <c r="H131" s="145"/>
      <c r="I131" s="145"/>
    </row>
    <row r="132" spans="2:9" ht="17.55" customHeight="1">
      <c r="B132" s="233">
        <v>122</v>
      </c>
      <c r="C132" s="145"/>
      <c r="D132" s="145"/>
      <c r="E132" s="145"/>
      <c r="F132" s="145"/>
      <c r="G132" s="145"/>
      <c r="H132" s="145"/>
      <c r="I132" s="145"/>
    </row>
    <row r="133" spans="2:9" ht="17.55" customHeight="1">
      <c r="B133" s="233">
        <v>123</v>
      </c>
      <c r="C133" s="145"/>
      <c r="D133" s="145"/>
      <c r="E133" s="145"/>
      <c r="F133" s="145"/>
      <c r="G133" s="145"/>
      <c r="H133" s="145"/>
      <c r="I133" s="145"/>
    </row>
    <row r="134" spans="2:9" ht="17.55" customHeight="1">
      <c r="B134" s="233">
        <v>124</v>
      </c>
      <c r="C134" s="145"/>
      <c r="D134" s="145"/>
      <c r="E134" s="145"/>
      <c r="F134" s="145"/>
      <c r="G134" s="145"/>
      <c r="H134" s="145"/>
      <c r="I134" s="145"/>
    </row>
    <row r="135" spans="2:9" ht="17.55" customHeight="1">
      <c r="B135" s="233">
        <v>125</v>
      </c>
      <c r="C135" s="145"/>
      <c r="D135" s="145"/>
      <c r="E135" s="145"/>
      <c r="F135" s="145"/>
      <c r="G135" s="145"/>
      <c r="H135" s="145"/>
      <c r="I135" s="145"/>
    </row>
    <row r="136" spans="2:9" ht="17.55" customHeight="1">
      <c r="B136" s="233">
        <v>126</v>
      </c>
      <c r="C136" s="145"/>
      <c r="D136" s="145"/>
      <c r="E136" s="145"/>
      <c r="F136" s="145"/>
      <c r="G136" s="145"/>
      <c r="H136" s="145"/>
      <c r="I136" s="145"/>
    </row>
    <row r="137" spans="2:9" ht="17.55" customHeight="1">
      <c r="B137" s="233">
        <v>127</v>
      </c>
      <c r="C137" s="145"/>
      <c r="D137" s="145"/>
      <c r="E137" s="145"/>
      <c r="F137" s="145"/>
      <c r="G137" s="145"/>
      <c r="H137" s="145"/>
      <c r="I137" s="145"/>
    </row>
    <row r="138" spans="2:9" ht="17.55" customHeight="1">
      <c r="B138" s="233">
        <v>128</v>
      </c>
      <c r="C138" s="145"/>
      <c r="D138" s="145"/>
      <c r="E138" s="145"/>
      <c r="F138" s="145"/>
      <c r="G138" s="145"/>
      <c r="H138" s="145"/>
      <c r="I138" s="145"/>
    </row>
    <row r="139" spans="2:9" ht="17.55" customHeight="1">
      <c r="B139" s="233">
        <v>129</v>
      </c>
      <c r="C139" s="145"/>
      <c r="D139" s="145"/>
      <c r="E139" s="145"/>
      <c r="F139" s="145"/>
      <c r="G139" s="145"/>
      <c r="H139" s="145"/>
      <c r="I139" s="145"/>
    </row>
    <row r="140" spans="2:9" ht="17.55" customHeight="1">
      <c r="B140" s="233">
        <v>130</v>
      </c>
      <c r="C140" s="145"/>
      <c r="D140" s="145"/>
      <c r="E140" s="145"/>
      <c r="F140" s="145"/>
      <c r="G140" s="145"/>
      <c r="H140" s="145"/>
      <c r="I140" s="145"/>
    </row>
    <row r="141" spans="2:9" ht="17.55" customHeight="1">
      <c r="B141" s="233">
        <v>131</v>
      </c>
      <c r="C141" s="145"/>
      <c r="D141" s="145"/>
      <c r="E141" s="145"/>
      <c r="F141" s="145"/>
      <c r="G141" s="145"/>
      <c r="H141" s="145"/>
      <c r="I141" s="145"/>
    </row>
    <row r="142" spans="2:9" ht="17.55" customHeight="1">
      <c r="B142" s="233">
        <v>132</v>
      </c>
      <c r="C142" s="145"/>
      <c r="D142" s="145"/>
      <c r="E142" s="145"/>
      <c r="F142" s="145"/>
      <c r="G142" s="145"/>
      <c r="H142" s="145"/>
      <c r="I142" s="145"/>
    </row>
    <row r="143" spans="2:9" ht="17.55" customHeight="1">
      <c r="B143" s="233">
        <v>133</v>
      </c>
      <c r="C143" s="145"/>
      <c r="D143" s="145"/>
      <c r="E143" s="145"/>
      <c r="F143" s="145"/>
      <c r="G143" s="145"/>
      <c r="H143" s="145"/>
      <c r="I143" s="145"/>
    </row>
    <row r="144" spans="2:9" ht="17.55" customHeight="1">
      <c r="B144" s="233">
        <v>134</v>
      </c>
      <c r="C144" s="145"/>
      <c r="D144" s="145"/>
      <c r="E144" s="145"/>
      <c r="F144" s="145"/>
      <c r="G144" s="145"/>
      <c r="H144" s="145"/>
      <c r="I144" s="145"/>
    </row>
    <row r="145" spans="2:9" ht="17.55" customHeight="1">
      <c r="B145" s="233">
        <v>135</v>
      </c>
      <c r="C145" s="145"/>
      <c r="D145" s="145"/>
      <c r="E145" s="145"/>
      <c r="F145" s="145"/>
      <c r="G145" s="145"/>
      <c r="H145" s="145"/>
      <c r="I145" s="145"/>
    </row>
    <row r="146" spans="2:9" ht="17.55" customHeight="1">
      <c r="B146" s="233">
        <v>136</v>
      </c>
      <c r="C146" s="145"/>
      <c r="D146" s="145"/>
      <c r="E146" s="145"/>
      <c r="F146" s="145"/>
      <c r="G146" s="145"/>
      <c r="H146" s="145"/>
      <c r="I146" s="145"/>
    </row>
    <row r="147" spans="2:9" ht="17.55" customHeight="1">
      <c r="B147" s="233">
        <v>137</v>
      </c>
      <c r="C147" s="145"/>
      <c r="D147" s="145"/>
      <c r="E147" s="145"/>
      <c r="F147" s="145"/>
      <c r="G147" s="145"/>
      <c r="H147" s="145"/>
      <c r="I147" s="145"/>
    </row>
    <row r="148" spans="2:9" ht="17.55" customHeight="1">
      <c r="B148" s="233">
        <v>138</v>
      </c>
      <c r="C148" s="145"/>
      <c r="D148" s="145"/>
      <c r="E148" s="145"/>
      <c r="F148" s="145"/>
      <c r="G148" s="145"/>
      <c r="H148" s="145"/>
      <c r="I148" s="145"/>
    </row>
    <row r="149" spans="2:9" ht="17.55" customHeight="1">
      <c r="B149" s="233">
        <v>139</v>
      </c>
      <c r="C149" s="145"/>
      <c r="D149" s="145"/>
      <c r="E149" s="145"/>
      <c r="F149" s="145"/>
      <c r="G149" s="145"/>
      <c r="H149" s="145"/>
      <c r="I149" s="145"/>
    </row>
    <row r="150" spans="2:9" ht="17.55" customHeight="1">
      <c r="B150" s="233">
        <v>140</v>
      </c>
      <c r="C150" s="145"/>
      <c r="D150" s="145"/>
      <c r="E150" s="145"/>
      <c r="F150" s="145"/>
      <c r="G150" s="145"/>
      <c r="H150" s="145"/>
      <c r="I150" s="145"/>
    </row>
    <row r="151" spans="2:9" ht="17.55" customHeight="1">
      <c r="B151" s="233">
        <v>141</v>
      </c>
      <c r="C151" s="145"/>
      <c r="D151" s="145"/>
      <c r="E151" s="145"/>
      <c r="F151" s="145"/>
      <c r="G151" s="145"/>
      <c r="H151" s="145"/>
      <c r="I151" s="145"/>
    </row>
    <row r="152" spans="2:9" ht="17.55" customHeight="1">
      <c r="B152" s="233">
        <v>142</v>
      </c>
      <c r="C152" s="145"/>
      <c r="D152" s="145"/>
      <c r="E152" s="145"/>
      <c r="F152" s="145"/>
      <c r="G152" s="145"/>
      <c r="H152" s="145"/>
      <c r="I152" s="145"/>
    </row>
    <row r="153" spans="2:9" ht="17.55" customHeight="1">
      <c r="B153" s="233">
        <v>143</v>
      </c>
      <c r="C153" s="145"/>
      <c r="D153" s="145"/>
      <c r="E153" s="145"/>
      <c r="F153" s="145"/>
      <c r="G153" s="145"/>
      <c r="H153" s="145"/>
      <c r="I153" s="145"/>
    </row>
    <row r="154" spans="2:9" ht="17.55" customHeight="1">
      <c r="B154" s="233">
        <v>144</v>
      </c>
      <c r="C154" s="145"/>
      <c r="D154" s="145"/>
      <c r="E154" s="145"/>
      <c r="F154" s="145"/>
      <c r="G154" s="145"/>
      <c r="H154" s="145"/>
      <c r="I154" s="145"/>
    </row>
    <row r="155" spans="2:9" ht="17.55" customHeight="1">
      <c r="B155" s="233">
        <v>145</v>
      </c>
      <c r="C155" s="145"/>
      <c r="D155" s="145"/>
      <c r="E155" s="145"/>
      <c r="F155" s="145"/>
      <c r="G155" s="145"/>
      <c r="H155" s="145"/>
      <c r="I155" s="145"/>
    </row>
    <row r="156" spans="2:9" ht="17.55" customHeight="1">
      <c r="B156" s="233">
        <v>146</v>
      </c>
      <c r="C156" s="145"/>
      <c r="D156" s="145"/>
      <c r="E156" s="145"/>
      <c r="F156" s="145"/>
      <c r="G156" s="145"/>
      <c r="H156" s="145"/>
      <c r="I156" s="145"/>
    </row>
    <row r="157" spans="2:9" ht="17.55" customHeight="1">
      <c r="B157" s="233">
        <v>147</v>
      </c>
      <c r="C157" s="145"/>
      <c r="D157" s="145"/>
      <c r="E157" s="145"/>
      <c r="F157" s="145"/>
      <c r="G157" s="145"/>
      <c r="H157" s="145"/>
      <c r="I157" s="145"/>
    </row>
    <row r="158" spans="2:9" ht="17.55" customHeight="1">
      <c r="B158" s="233">
        <v>148</v>
      </c>
      <c r="C158" s="145"/>
      <c r="D158" s="145"/>
      <c r="E158" s="145"/>
      <c r="F158" s="145"/>
      <c r="G158" s="145"/>
      <c r="H158" s="145"/>
      <c r="I158" s="145"/>
    </row>
    <row r="159" spans="2:9" ht="17.55" customHeight="1">
      <c r="B159" s="233">
        <v>149</v>
      </c>
      <c r="C159" s="145"/>
      <c r="D159" s="145"/>
      <c r="E159" s="145"/>
      <c r="F159" s="145"/>
      <c r="G159" s="145"/>
      <c r="H159" s="145"/>
      <c r="I159" s="145"/>
    </row>
    <row r="160" spans="2:9" ht="17.55" customHeight="1">
      <c r="B160" s="233">
        <v>150</v>
      </c>
      <c r="C160" s="145"/>
      <c r="D160" s="145"/>
      <c r="E160" s="145"/>
      <c r="F160" s="145"/>
      <c r="G160" s="145"/>
      <c r="H160" s="145"/>
      <c r="I160" s="145"/>
    </row>
    <row r="161" spans="2:9" ht="17.55" customHeight="1">
      <c r="B161" s="233">
        <v>151</v>
      </c>
      <c r="C161" s="145"/>
      <c r="D161" s="145"/>
      <c r="E161" s="145"/>
      <c r="F161" s="145"/>
      <c r="G161" s="145"/>
      <c r="H161" s="145"/>
      <c r="I161" s="145"/>
    </row>
    <row r="162" spans="2:9" ht="17.55" customHeight="1">
      <c r="B162" s="233">
        <v>152</v>
      </c>
      <c r="C162" s="145"/>
      <c r="D162" s="145"/>
      <c r="E162" s="145"/>
      <c r="F162" s="145"/>
      <c r="G162" s="145"/>
      <c r="H162" s="145"/>
      <c r="I162" s="145"/>
    </row>
    <row r="163" spans="2:9" ht="17.55" customHeight="1">
      <c r="B163" s="233">
        <v>153</v>
      </c>
      <c r="C163" s="145"/>
      <c r="D163" s="145"/>
      <c r="E163" s="145"/>
      <c r="F163" s="145"/>
      <c r="G163" s="145"/>
      <c r="H163" s="145"/>
      <c r="I163" s="145"/>
    </row>
    <row r="164" spans="2:9" ht="17.55" customHeight="1">
      <c r="B164" s="233">
        <v>154</v>
      </c>
      <c r="C164" s="145"/>
      <c r="D164" s="145"/>
      <c r="E164" s="145"/>
      <c r="F164" s="145"/>
      <c r="G164" s="145"/>
      <c r="H164" s="145"/>
      <c r="I164" s="145"/>
    </row>
    <row r="165" spans="2:9" ht="17.55" customHeight="1">
      <c r="B165" s="233">
        <v>155</v>
      </c>
      <c r="C165" s="145"/>
      <c r="D165" s="145"/>
      <c r="E165" s="145"/>
      <c r="F165" s="145"/>
      <c r="G165" s="145"/>
      <c r="H165" s="145"/>
      <c r="I165" s="145"/>
    </row>
    <row r="166" spans="2:9" ht="17.55" customHeight="1">
      <c r="B166" s="233">
        <v>156</v>
      </c>
      <c r="C166" s="145"/>
      <c r="D166" s="145"/>
      <c r="E166" s="145"/>
      <c r="F166" s="145"/>
      <c r="G166" s="145"/>
      <c r="H166" s="145"/>
      <c r="I166" s="145"/>
    </row>
    <row r="167" spans="2:9" ht="17.55" customHeight="1">
      <c r="B167" s="233">
        <v>157</v>
      </c>
      <c r="C167" s="145"/>
      <c r="D167" s="145"/>
      <c r="E167" s="145"/>
      <c r="F167" s="145"/>
      <c r="G167" s="145"/>
      <c r="H167" s="145"/>
      <c r="I167" s="145"/>
    </row>
    <row r="168" spans="2:9" ht="17.55" customHeight="1">
      <c r="B168" s="233">
        <v>158</v>
      </c>
      <c r="C168" s="145"/>
      <c r="D168" s="145"/>
      <c r="E168" s="145"/>
      <c r="F168" s="145"/>
      <c r="G168" s="145"/>
      <c r="H168" s="145"/>
      <c r="I168" s="145"/>
    </row>
    <row r="169" spans="2:9" ht="17.55" customHeight="1">
      <c r="B169" s="233">
        <v>159</v>
      </c>
      <c r="C169" s="145"/>
      <c r="D169" s="145"/>
      <c r="E169" s="145"/>
      <c r="F169" s="145"/>
      <c r="G169" s="145"/>
      <c r="H169" s="145"/>
      <c r="I169" s="145"/>
    </row>
    <row r="170" spans="2:9" ht="17.55" customHeight="1">
      <c r="B170" s="233">
        <v>160</v>
      </c>
      <c r="C170" s="145"/>
      <c r="D170" s="145"/>
      <c r="E170" s="145"/>
      <c r="F170" s="145"/>
      <c r="G170" s="145"/>
      <c r="H170" s="145"/>
      <c r="I170" s="145"/>
    </row>
    <row r="171" spans="2:9" ht="17.55" customHeight="1">
      <c r="B171" s="233">
        <v>161</v>
      </c>
      <c r="C171" s="145"/>
      <c r="D171" s="145"/>
      <c r="E171" s="145"/>
      <c r="F171" s="145"/>
      <c r="G171" s="145"/>
      <c r="H171" s="145"/>
      <c r="I171" s="145"/>
    </row>
    <row r="172" spans="2:9" ht="17.55" customHeight="1">
      <c r="B172" s="233">
        <v>162</v>
      </c>
      <c r="C172" s="145"/>
      <c r="D172" s="145"/>
      <c r="E172" s="145"/>
      <c r="F172" s="145"/>
      <c r="G172" s="145"/>
      <c r="H172" s="145"/>
      <c r="I172" s="145"/>
    </row>
    <row r="173" spans="2:9" ht="17.55" customHeight="1">
      <c r="B173" s="233">
        <v>163</v>
      </c>
      <c r="C173" s="145"/>
      <c r="D173" s="145"/>
      <c r="E173" s="145"/>
      <c r="F173" s="145"/>
      <c r="G173" s="145"/>
      <c r="H173" s="145"/>
      <c r="I173" s="145"/>
    </row>
    <row r="174" spans="2:9" ht="17.55" customHeight="1">
      <c r="B174" s="233">
        <v>164</v>
      </c>
      <c r="C174" s="145"/>
      <c r="D174" s="145"/>
      <c r="E174" s="145"/>
      <c r="F174" s="145"/>
      <c r="G174" s="145"/>
      <c r="H174" s="145"/>
      <c r="I174" s="145"/>
    </row>
    <row r="175" spans="2:9" ht="17.55" customHeight="1">
      <c r="B175" s="233">
        <v>165</v>
      </c>
      <c r="C175" s="145"/>
      <c r="D175" s="145"/>
      <c r="E175" s="145"/>
      <c r="F175" s="145"/>
      <c r="G175" s="145"/>
      <c r="H175" s="145"/>
      <c r="I175" s="145"/>
    </row>
    <row r="176" spans="2:9" ht="17.55" customHeight="1">
      <c r="B176" s="233">
        <v>166</v>
      </c>
      <c r="C176" s="145"/>
      <c r="D176" s="145"/>
      <c r="E176" s="145"/>
      <c r="F176" s="145"/>
      <c r="G176" s="145"/>
      <c r="H176" s="145"/>
      <c r="I176" s="145"/>
    </row>
    <row r="177" spans="2:9" ht="17.55" customHeight="1">
      <c r="B177" s="233">
        <v>167</v>
      </c>
      <c r="C177" s="145"/>
      <c r="D177" s="145"/>
      <c r="E177" s="145"/>
      <c r="F177" s="145"/>
      <c r="G177" s="145"/>
      <c r="H177" s="145"/>
      <c r="I177" s="145"/>
    </row>
    <row r="178" spans="2:9" ht="17.55" customHeight="1">
      <c r="B178" s="233">
        <v>168</v>
      </c>
      <c r="C178" s="145"/>
      <c r="D178" s="145"/>
      <c r="E178" s="145"/>
      <c r="F178" s="145"/>
      <c r="G178" s="145"/>
      <c r="H178" s="145"/>
      <c r="I178" s="145"/>
    </row>
    <row r="179" spans="2:9" ht="17.55" customHeight="1">
      <c r="B179" s="233">
        <v>169</v>
      </c>
      <c r="C179" s="145"/>
      <c r="D179" s="145"/>
      <c r="E179" s="145"/>
      <c r="F179" s="145"/>
      <c r="G179" s="145"/>
      <c r="H179" s="145"/>
      <c r="I179" s="145"/>
    </row>
    <row r="180" spans="2:9" ht="17.55" customHeight="1">
      <c r="B180" s="233">
        <v>170</v>
      </c>
      <c r="C180" s="145"/>
      <c r="D180" s="145"/>
      <c r="E180" s="145"/>
      <c r="F180" s="145"/>
      <c r="G180" s="145"/>
      <c r="H180" s="145"/>
      <c r="I180" s="145"/>
    </row>
    <row r="181" spans="2:9" ht="17.55" customHeight="1">
      <c r="B181" s="233">
        <v>171</v>
      </c>
      <c r="C181" s="145"/>
      <c r="D181" s="145"/>
      <c r="E181" s="145"/>
      <c r="F181" s="145"/>
      <c r="G181" s="145"/>
      <c r="H181" s="145"/>
      <c r="I181" s="145"/>
    </row>
    <row r="182" spans="2:9" ht="17.55" customHeight="1">
      <c r="B182" s="233">
        <v>172</v>
      </c>
      <c r="C182" s="145"/>
      <c r="D182" s="145"/>
      <c r="E182" s="145"/>
      <c r="F182" s="145"/>
      <c r="G182" s="145"/>
      <c r="H182" s="145"/>
      <c r="I182" s="145"/>
    </row>
    <row r="183" spans="2:9" ht="17.55" customHeight="1">
      <c r="B183" s="233">
        <v>173</v>
      </c>
      <c r="C183" s="145"/>
      <c r="D183" s="145"/>
      <c r="E183" s="145"/>
      <c r="F183" s="145"/>
      <c r="G183" s="145"/>
      <c r="H183" s="145"/>
      <c r="I183" s="145"/>
    </row>
    <row r="184" spans="2:9" ht="17.55" customHeight="1">
      <c r="B184" s="233">
        <v>174</v>
      </c>
      <c r="C184" s="145"/>
      <c r="D184" s="145"/>
      <c r="E184" s="145"/>
      <c r="F184" s="145"/>
      <c r="G184" s="145"/>
      <c r="H184" s="145"/>
      <c r="I184" s="145"/>
    </row>
    <row r="185" spans="2:9" ht="17.55" customHeight="1">
      <c r="B185" s="233">
        <v>175</v>
      </c>
      <c r="C185" s="145"/>
      <c r="D185" s="145"/>
      <c r="E185" s="145"/>
      <c r="F185" s="145"/>
      <c r="G185" s="145"/>
      <c r="H185" s="145"/>
      <c r="I185" s="145"/>
    </row>
    <row r="186" spans="2:9" ht="17.55" customHeight="1">
      <c r="B186" s="233">
        <v>176</v>
      </c>
      <c r="C186" s="145"/>
      <c r="D186" s="145"/>
      <c r="E186" s="145"/>
      <c r="F186" s="145"/>
      <c r="G186" s="145"/>
      <c r="H186" s="145"/>
      <c r="I186" s="145"/>
    </row>
    <row r="187" spans="2:9" ht="17.55" customHeight="1">
      <c r="B187" s="233">
        <v>177</v>
      </c>
      <c r="C187" s="145"/>
      <c r="D187" s="145"/>
      <c r="E187" s="145"/>
      <c r="F187" s="145"/>
      <c r="G187" s="145"/>
      <c r="H187" s="145"/>
      <c r="I187" s="145"/>
    </row>
    <row r="188" spans="2:9" ht="17.55" customHeight="1">
      <c r="B188" s="233">
        <v>178</v>
      </c>
      <c r="C188" s="145"/>
      <c r="D188" s="145"/>
      <c r="E188" s="145"/>
      <c r="F188" s="145"/>
      <c r="G188" s="145"/>
      <c r="H188" s="145"/>
      <c r="I188" s="145"/>
    </row>
    <row r="189" spans="2:9" ht="17.55" customHeight="1">
      <c r="B189" s="233">
        <v>179</v>
      </c>
      <c r="C189" s="145"/>
      <c r="D189" s="145"/>
      <c r="E189" s="145"/>
      <c r="F189" s="145"/>
      <c r="G189" s="145"/>
      <c r="H189" s="145"/>
      <c r="I189" s="145"/>
    </row>
    <row r="190" spans="2:9" ht="17.55" customHeight="1">
      <c r="B190" s="233">
        <v>180</v>
      </c>
      <c r="C190" s="145"/>
      <c r="D190" s="145"/>
      <c r="E190" s="145"/>
      <c r="F190" s="145"/>
      <c r="G190" s="145"/>
      <c r="H190" s="145"/>
      <c r="I190" s="145"/>
    </row>
    <row r="191" spans="2:9" ht="17.55" customHeight="1">
      <c r="B191" s="233">
        <v>181</v>
      </c>
      <c r="C191" s="145"/>
      <c r="D191" s="145"/>
      <c r="E191" s="145"/>
      <c r="F191" s="145"/>
      <c r="G191" s="145"/>
      <c r="H191" s="145"/>
      <c r="I191" s="145"/>
    </row>
    <row r="192" spans="2:9" ht="17.55" customHeight="1">
      <c r="B192" s="233">
        <v>182</v>
      </c>
      <c r="C192" s="145"/>
      <c r="D192" s="145"/>
      <c r="E192" s="145"/>
      <c r="F192" s="145"/>
      <c r="G192" s="145"/>
      <c r="H192" s="145"/>
      <c r="I192" s="145"/>
    </row>
    <row r="193" spans="2:9" ht="17.55" customHeight="1">
      <c r="B193" s="233">
        <v>183</v>
      </c>
      <c r="C193" s="145"/>
      <c r="D193" s="145"/>
      <c r="E193" s="145"/>
      <c r="F193" s="145"/>
      <c r="G193" s="145"/>
      <c r="H193" s="145"/>
      <c r="I193" s="145"/>
    </row>
    <row r="194" spans="2:9" ht="17.55" customHeight="1">
      <c r="B194" s="233">
        <v>184</v>
      </c>
      <c r="C194" s="145"/>
      <c r="D194" s="145"/>
      <c r="E194" s="145"/>
      <c r="F194" s="145"/>
      <c r="G194" s="145"/>
      <c r="H194" s="145"/>
      <c r="I194" s="145"/>
    </row>
    <row r="195" spans="2:9" ht="17.55" customHeight="1">
      <c r="B195" s="233">
        <v>185</v>
      </c>
      <c r="C195" s="145"/>
      <c r="D195" s="145"/>
      <c r="E195" s="145"/>
      <c r="F195" s="145"/>
      <c r="G195" s="145"/>
      <c r="H195" s="145"/>
      <c r="I195" s="145"/>
    </row>
    <row r="196" spans="2:9" ht="17.55" customHeight="1">
      <c r="B196" s="233">
        <v>186</v>
      </c>
      <c r="C196" s="145"/>
      <c r="D196" s="145"/>
      <c r="E196" s="145"/>
      <c r="F196" s="145"/>
      <c r="G196" s="145"/>
      <c r="H196" s="145"/>
      <c r="I196" s="145"/>
    </row>
    <row r="197" spans="2:9" ht="17.55" customHeight="1">
      <c r="B197" s="233">
        <v>187</v>
      </c>
      <c r="C197" s="145"/>
      <c r="D197" s="145"/>
      <c r="E197" s="145"/>
      <c r="F197" s="145"/>
      <c r="G197" s="145"/>
      <c r="H197" s="145"/>
      <c r="I197" s="145"/>
    </row>
    <row r="198" spans="2:9" ht="17.55" customHeight="1">
      <c r="B198" s="233">
        <v>188</v>
      </c>
      <c r="C198" s="145"/>
      <c r="D198" s="145"/>
      <c r="E198" s="145"/>
      <c r="F198" s="145"/>
      <c r="G198" s="145"/>
      <c r="H198" s="145"/>
      <c r="I198" s="145"/>
    </row>
    <row r="199" spans="2:9" ht="17.55" customHeight="1">
      <c r="B199" s="233">
        <v>189</v>
      </c>
      <c r="C199" s="145"/>
      <c r="D199" s="145"/>
      <c r="E199" s="145"/>
      <c r="F199" s="145"/>
      <c r="G199" s="145"/>
      <c r="H199" s="145"/>
      <c r="I199" s="145"/>
    </row>
    <row r="200" spans="2:9" ht="17.55" customHeight="1">
      <c r="B200" s="233">
        <v>190</v>
      </c>
      <c r="C200" s="145"/>
      <c r="D200" s="145"/>
      <c r="E200" s="145"/>
      <c r="F200" s="145"/>
      <c r="G200" s="145"/>
      <c r="H200" s="145"/>
      <c r="I200" s="145"/>
    </row>
    <row r="201" spans="2:9" ht="17.55" customHeight="1">
      <c r="B201" s="233">
        <v>191</v>
      </c>
      <c r="C201" s="145"/>
      <c r="D201" s="145"/>
      <c r="E201" s="145"/>
      <c r="F201" s="145"/>
      <c r="G201" s="145"/>
      <c r="H201" s="145"/>
      <c r="I201" s="145"/>
    </row>
    <row r="202" spans="2:9" ht="17.55" customHeight="1">
      <c r="B202" s="233">
        <v>192</v>
      </c>
      <c r="C202" s="145"/>
      <c r="D202" s="145"/>
      <c r="E202" s="145"/>
      <c r="F202" s="145"/>
      <c r="G202" s="145"/>
      <c r="H202" s="145"/>
      <c r="I202" s="145"/>
    </row>
    <row r="203" spans="2:9" ht="17.55" customHeight="1">
      <c r="B203" s="233">
        <v>193</v>
      </c>
      <c r="C203" s="145"/>
      <c r="D203" s="145"/>
      <c r="E203" s="145"/>
      <c r="F203" s="145"/>
      <c r="G203" s="145"/>
      <c r="H203" s="145"/>
      <c r="I203" s="145"/>
    </row>
    <row r="204" spans="2:9" ht="17.55" customHeight="1">
      <c r="B204" s="233">
        <v>194</v>
      </c>
      <c r="C204" s="145"/>
      <c r="D204" s="145"/>
      <c r="E204" s="145"/>
      <c r="F204" s="145"/>
      <c r="G204" s="145"/>
      <c r="H204" s="145"/>
      <c r="I204" s="145"/>
    </row>
    <row r="205" spans="2:9" ht="17.55" customHeight="1">
      <c r="B205" s="233">
        <v>195</v>
      </c>
      <c r="C205" s="145"/>
      <c r="D205" s="145"/>
      <c r="E205" s="145"/>
      <c r="F205" s="145"/>
      <c r="G205" s="145"/>
      <c r="H205" s="145"/>
      <c r="I205" s="145"/>
    </row>
    <row r="206" spans="2:9" ht="17.55" customHeight="1">
      <c r="B206" s="233">
        <v>196</v>
      </c>
      <c r="C206" s="145"/>
      <c r="D206" s="145"/>
      <c r="E206" s="145"/>
      <c r="F206" s="145"/>
      <c r="G206" s="145"/>
      <c r="H206" s="145"/>
      <c r="I206" s="145"/>
    </row>
    <row r="207" spans="2:9" ht="17.55" customHeight="1">
      <c r="B207" s="233">
        <v>197</v>
      </c>
      <c r="C207" s="145"/>
      <c r="D207" s="145"/>
      <c r="E207" s="145"/>
      <c r="F207" s="145"/>
      <c r="G207" s="145"/>
      <c r="H207" s="145"/>
      <c r="I207" s="145"/>
    </row>
    <row r="208" spans="2:9" ht="17.55" customHeight="1">
      <c r="B208" s="233">
        <v>198</v>
      </c>
      <c r="C208" s="145"/>
      <c r="D208" s="145"/>
      <c r="E208" s="145"/>
      <c r="F208" s="145"/>
      <c r="G208" s="145"/>
      <c r="H208" s="145"/>
      <c r="I208" s="145"/>
    </row>
    <row r="209" spans="2:9" ht="17.55" customHeight="1">
      <c r="B209" s="233">
        <v>199</v>
      </c>
      <c r="C209" s="145"/>
      <c r="D209" s="145"/>
      <c r="E209" s="145"/>
      <c r="F209" s="145"/>
      <c r="G209" s="145"/>
      <c r="H209" s="145"/>
      <c r="I209" s="145"/>
    </row>
    <row r="210" spans="2:9" ht="17.55" customHeight="1">
      <c r="B210" s="233">
        <v>200</v>
      </c>
      <c r="C210" s="145"/>
      <c r="D210" s="145"/>
      <c r="E210" s="145"/>
      <c r="F210" s="145"/>
      <c r="G210" s="145"/>
      <c r="H210" s="145"/>
      <c r="I210" s="145"/>
    </row>
    <row r="211" spans="2:9" ht="17.55" customHeight="1">
      <c r="B211" s="233">
        <v>201</v>
      </c>
      <c r="C211" s="145"/>
      <c r="D211" s="145"/>
      <c r="E211" s="145"/>
      <c r="F211" s="145"/>
      <c r="G211" s="145"/>
      <c r="H211" s="145"/>
      <c r="I211" s="145"/>
    </row>
    <row r="212" spans="2:9" ht="17.55" customHeight="1">
      <c r="B212" s="233">
        <v>202</v>
      </c>
      <c r="C212" s="145"/>
      <c r="D212" s="145"/>
      <c r="E212" s="145"/>
      <c r="F212" s="145"/>
      <c r="G212" s="145"/>
      <c r="H212" s="145"/>
      <c r="I212" s="145"/>
    </row>
    <row r="213" spans="2:9" ht="17.55" customHeight="1">
      <c r="B213" s="233">
        <v>203</v>
      </c>
      <c r="C213" s="145"/>
      <c r="D213" s="145"/>
      <c r="E213" s="145"/>
      <c r="F213" s="145"/>
      <c r="G213" s="145"/>
      <c r="H213" s="145"/>
      <c r="I213" s="145"/>
    </row>
    <row r="214" spans="2:9" ht="17.55" customHeight="1">
      <c r="B214" s="233">
        <v>204</v>
      </c>
      <c r="C214" s="145"/>
      <c r="D214" s="145"/>
      <c r="E214" s="145"/>
      <c r="F214" s="145"/>
      <c r="G214" s="145"/>
      <c r="H214" s="145"/>
      <c r="I214" s="145"/>
    </row>
    <row r="215" spans="2:9" ht="17.55" customHeight="1">
      <c r="B215" s="233">
        <v>205</v>
      </c>
      <c r="C215" s="145"/>
      <c r="D215" s="145"/>
      <c r="E215" s="145"/>
      <c r="F215" s="145"/>
      <c r="G215" s="145"/>
      <c r="H215" s="145"/>
      <c r="I215" s="145"/>
    </row>
    <row r="216" spans="2:9" ht="17.55" customHeight="1">
      <c r="B216" s="233">
        <v>206</v>
      </c>
      <c r="C216" s="145"/>
      <c r="D216" s="145"/>
      <c r="E216" s="145"/>
      <c r="F216" s="145"/>
      <c r="G216" s="145"/>
      <c r="H216" s="145"/>
      <c r="I216" s="145"/>
    </row>
    <row r="217" spans="2:9" ht="17.55" customHeight="1">
      <c r="B217" s="233">
        <v>207</v>
      </c>
      <c r="C217" s="145"/>
      <c r="D217" s="145"/>
      <c r="E217" s="145"/>
      <c r="F217" s="145"/>
      <c r="G217" s="145"/>
      <c r="H217" s="145"/>
      <c r="I217" s="145"/>
    </row>
    <row r="218" spans="2:9" ht="17.55" customHeight="1">
      <c r="B218" s="233">
        <v>208</v>
      </c>
      <c r="C218" s="145"/>
      <c r="D218" s="145"/>
      <c r="E218" s="145"/>
      <c r="F218" s="145"/>
      <c r="G218" s="145"/>
      <c r="H218" s="145"/>
      <c r="I218" s="145"/>
    </row>
    <row r="219" spans="2:9" ht="17.55" customHeight="1">
      <c r="B219" s="233">
        <v>209</v>
      </c>
      <c r="C219" s="145"/>
      <c r="D219" s="145"/>
      <c r="E219" s="145"/>
      <c r="F219" s="145"/>
      <c r="G219" s="145"/>
      <c r="H219" s="145"/>
      <c r="I219" s="145"/>
    </row>
    <row r="220" spans="2:9" ht="17.55" customHeight="1">
      <c r="B220" s="233">
        <v>210</v>
      </c>
      <c r="C220" s="145"/>
      <c r="D220" s="145"/>
      <c r="E220" s="145"/>
      <c r="F220" s="145"/>
      <c r="G220" s="145"/>
      <c r="H220" s="145"/>
      <c r="I220" s="145"/>
    </row>
    <row r="221" spans="2:9" ht="17.55" customHeight="1">
      <c r="B221" s="233">
        <v>211</v>
      </c>
      <c r="C221" s="145"/>
      <c r="D221" s="145"/>
      <c r="E221" s="145"/>
      <c r="F221" s="145"/>
      <c r="G221" s="145"/>
      <c r="H221" s="145"/>
      <c r="I221" s="145"/>
    </row>
    <row r="222" spans="2:9" ht="17.55" customHeight="1">
      <c r="B222" s="233">
        <v>212</v>
      </c>
      <c r="C222" s="145"/>
      <c r="D222" s="145"/>
      <c r="E222" s="145"/>
      <c r="F222" s="145"/>
      <c r="G222" s="145"/>
      <c r="H222" s="145"/>
      <c r="I222" s="145"/>
    </row>
    <row r="223" spans="2:9" ht="17.55" customHeight="1">
      <c r="B223" s="233">
        <v>213</v>
      </c>
      <c r="C223" s="145"/>
      <c r="D223" s="145"/>
      <c r="E223" s="145"/>
      <c r="F223" s="145"/>
      <c r="G223" s="145"/>
      <c r="H223" s="145"/>
      <c r="I223" s="145"/>
    </row>
    <row r="224" spans="2:9" ht="17.55" customHeight="1">
      <c r="B224" s="233">
        <v>214</v>
      </c>
      <c r="C224" s="145"/>
      <c r="D224" s="145"/>
      <c r="E224" s="145"/>
      <c r="F224" s="145"/>
      <c r="G224" s="145"/>
      <c r="H224" s="145"/>
      <c r="I224" s="145"/>
    </row>
    <row r="225" spans="2:9" ht="17.55" customHeight="1">
      <c r="B225" s="233">
        <v>215</v>
      </c>
      <c r="C225" s="145"/>
      <c r="D225" s="145"/>
      <c r="E225" s="145"/>
      <c r="F225" s="145"/>
      <c r="G225" s="145"/>
      <c r="H225" s="145"/>
      <c r="I225" s="145"/>
    </row>
    <row r="226" spans="2:9" ht="17.55" customHeight="1">
      <c r="B226" s="233">
        <v>216</v>
      </c>
      <c r="C226" s="145"/>
      <c r="D226" s="145"/>
      <c r="E226" s="145"/>
      <c r="F226" s="145"/>
      <c r="G226" s="145"/>
      <c r="H226" s="145"/>
      <c r="I226" s="145"/>
    </row>
    <row r="227" spans="2:9" ht="17.55" customHeight="1">
      <c r="B227" s="233">
        <v>217</v>
      </c>
      <c r="C227" s="145"/>
      <c r="D227" s="145"/>
      <c r="E227" s="145"/>
      <c r="F227" s="145"/>
      <c r="G227" s="145"/>
      <c r="H227" s="145"/>
      <c r="I227" s="145"/>
    </row>
    <row r="228" spans="2:9" ht="17.55" customHeight="1">
      <c r="B228" s="233">
        <v>218</v>
      </c>
      <c r="C228" s="145"/>
      <c r="D228" s="145"/>
      <c r="E228" s="145"/>
      <c r="F228" s="145"/>
      <c r="G228" s="145"/>
      <c r="H228" s="145"/>
      <c r="I228" s="145"/>
    </row>
    <row r="229" spans="2:9" ht="17.55" customHeight="1">
      <c r="B229" s="233">
        <v>219</v>
      </c>
      <c r="C229" s="145"/>
      <c r="D229" s="145"/>
      <c r="E229" s="145"/>
      <c r="F229" s="145"/>
      <c r="G229" s="145"/>
      <c r="H229" s="145"/>
      <c r="I229" s="145"/>
    </row>
    <row r="230" spans="2:9" ht="17.55" customHeight="1">
      <c r="B230" s="233">
        <v>220</v>
      </c>
      <c r="C230" s="145"/>
      <c r="D230" s="145"/>
      <c r="E230" s="145"/>
      <c r="F230" s="145"/>
      <c r="G230" s="145"/>
      <c r="H230" s="145"/>
      <c r="I230" s="145"/>
    </row>
    <row r="231" spans="2:9" ht="17.55" customHeight="1">
      <c r="B231" s="233">
        <v>221</v>
      </c>
      <c r="C231" s="145"/>
      <c r="D231" s="145"/>
      <c r="E231" s="145"/>
      <c r="F231" s="145"/>
      <c r="G231" s="145"/>
      <c r="H231" s="145"/>
      <c r="I231" s="145"/>
    </row>
    <row r="232" spans="2:9" ht="17.55" customHeight="1">
      <c r="B232" s="233">
        <v>222</v>
      </c>
      <c r="C232" s="145"/>
      <c r="D232" s="145"/>
      <c r="E232" s="145"/>
      <c r="F232" s="145"/>
      <c r="G232" s="145"/>
      <c r="H232" s="145"/>
      <c r="I232" s="145"/>
    </row>
    <row r="233" spans="2:9" ht="17.55" customHeight="1">
      <c r="B233" s="233">
        <v>223</v>
      </c>
      <c r="C233" s="145"/>
      <c r="D233" s="145"/>
      <c r="E233" s="145"/>
      <c r="F233" s="145"/>
      <c r="G233" s="145"/>
      <c r="H233" s="145"/>
      <c r="I233" s="145"/>
    </row>
    <row r="234" spans="2:9" ht="17.55" customHeight="1">
      <c r="B234" s="233">
        <v>224</v>
      </c>
      <c r="C234" s="145"/>
      <c r="D234" s="145"/>
      <c r="E234" s="145"/>
      <c r="F234" s="145"/>
      <c r="G234" s="145"/>
      <c r="H234" s="145"/>
      <c r="I234" s="145"/>
    </row>
    <row r="235" spans="2:9" ht="17.55" customHeight="1">
      <c r="B235" s="233">
        <v>225</v>
      </c>
      <c r="C235" s="145"/>
      <c r="D235" s="145"/>
      <c r="E235" s="145"/>
      <c r="F235" s="145"/>
      <c r="G235" s="145"/>
      <c r="H235" s="145"/>
      <c r="I235" s="145"/>
    </row>
    <row r="236" spans="2:9" ht="17.55" customHeight="1">
      <c r="B236" s="233">
        <v>226</v>
      </c>
      <c r="C236" s="145"/>
      <c r="D236" s="145"/>
      <c r="E236" s="145"/>
      <c r="F236" s="145"/>
      <c r="G236" s="145"/>
      <c r="H236" s="145"/>
      <c r="I236" s="145"/>
    </row>
    <row r="237" spans="2:9" ht="17.55" customHeight="1">
      <c r="B237" s="233">
        <v>227</v>
      </c>
      <c r="C237" s="145"/>
      <c r="D237" s="145"/>
      <c r="E237" s="145"/>
      <c r="F237" s="145"/>
      <c r="G237" s="145"/>
      <c r="H237" s="145"/>
      <c r="I237" s="145"/>
    </row>
    <row r="238" spans="2:9" ht="17.55" customHeight="1">
      <c r="B238" s="233">
        <v>228</v>
      </c>
      <c r="C238" s="145"/>
      <c r="D238" s="145"/>
      <c r="E238" s="145"/>
      <c r="F238" s="145"/>
      <c r="G238" s="145"/>
      <c r="H238" s="145"/>
      <c r="I238" s="145"/>
    </row>
    <row r="239" spans="2:9" ht="17.55" customHeight="1">
      <c r="B239" s="233">
        <v>229</v>
      </c>
      <c r="C239" s="145"/>
      <c r="D239" s="145"/>
      <c r="E239" s="145"/>
      <c r="F239" s="145"/>
      <c r="G239" s="145"/>
      <c r="H239" s="145"/>
      <c r="I239" s="145"/>
    </row>
    <row r="240" spans="2:9" ht="17.55" customHeight="1">
      <c r="B240" s="233">
        <v>230</v>
      </c>
      <c r="C240" s="145"/>
      <c r="D240" s="145"/>
      <c r="E240" s="145"/>
      <c r="F240" s="145"/>
      <c r="G240" s="145"/>
      <c r="H240" s="145"/>
      <c r="I240" s="145"/>
    </row>
    <row r="241" spans="2:9" ht="17.55" customHeight="1">
      <c r="B241" s="233">
        <v>231</v>
      </c>
      <c r="C241" s="145"/>
      <c r="D241" s="145"/>
      <c r="E241" s="145"/>
      <c r="F241" s="145"/>
      <c r="G241" s="145"/>
      <c r="H241" s="145"/>
      <c r="I241" s="145"/>
    </row>
    <row r="242" spans="2:9" ht="17.55" customHeight="1">
      <c r="B242" s="233">
        <v>232</v>
      </c>
      <c r="C242" s="145"/>
      <c r="D242" s="145"/>
      <c r="E242" s="145"/>
      <c r="F242" s="145"/>
      <c r="G242" s="145"/>
      <c r="H242" s="145"/>
      <c r="I242" s="145"/>
    </row>
    <row r="243" spans="2:9" ht="17.55" customHeight="1">
      <c r="B243" s="233">
        <v>233</v>
      </c>
      <c r="C243" s="145"/>
      <c r="D243" s="145"/>
      <c r="E243" s="145"/>
      <c r="F243" s="145"/>
      <c r="G243" s="145"/>
      <c r="H243" s="145"/>
      <c r="I243" s="145"/>
    </row>
    <row r="244" spans="2:9" ht="17.55" customHeight="1">
      <c r="B244" s="233">
        <v>234</v>
      </c>
      <c r="C244" s="145"/>
      <c r="D244" s="145"/>
      <c r="E244" s="145"/>
      <c r="F244" s="145"/>
      <c r="G244" s="145"/>
      <c r="H244" s="145"/>
      <c r="I244" s="145"/>
    </row>
    <row r="245" spans="2:9" ht="17.55" customHeight="1">
      <c r="B245" s="233">
        <v>235</v>
      </c>
      <c r="C245" s="145"/>
      <c r="D245" s="145"/>
      <c r="E245" s="145"/>
      <c r="F245" s="145"/>
      <c r="G245" s="145"/>
      <c r="H245" s="145"/>
      <c r="I245" s="145"/>
    </row>
    <row r="246" spans="2:9" ht="17.55" customHeight="1">
      <c r="B246" s="233">
        <v>236</v>
      </c>
      <c r="C246" s="145"/>
      <c r="D246" s="145"/>
      <c r="E246" s="145"/>
      <c r="F246" s="145"/>
      <c r="G246" s="145"/>
      <c r="H246" s="145"/>
      <c r="I246" s="145"/>
    </row>
    <row r="247" spans="2:9" ht="17.55" customHeight="1">
      <c r="B247" s="233">
        <v>237</v>
      </c>
      <c r="C247" s="145"/>
      <c r="D247" s="145"/>
      <c r="E247" s="145"/>
      <c r="F247" s="145"/>
      <c r="G247" s="145"/>
      <c r="H247" s="145"/>
      <c r="I247" s="145"/>
    </row>
    <row r="248" spans="2:9" ht="17.55" customHeight="1">
      <c r="B248" s="233">
        <v>238</v>
      </c>
      <c r="C248" s="145"/>
      <c r="D248" s="145"/>
      <c r="E248" s="145"/>
      <c r="F248" s="145"/>
      <c r="G248" s="145"/>
      <c r="H248" s="145"/>
      <c r="I248" s="145"/>
    </row>
    <row r="249" spans="2:9" ht="17.55" customHeight="1">
      <c r="B249" s="233">
        <v>239</v>
      </c>
      <c r="C249" s="145"/>
      <c r="D249" s="145"/>
      <c r="E249" s="145"/>
      <c r="F249" s="145"/>
      <c r="G249" s="145"/>
      <c r="H249" s="145"/>
      <c r="I249" s="145"/>
    </row>
    <row r="250" spans="2:9" ht="17.55" customHeight="1">
      <c r="B250" s="233">
        <v>240</v>
      </c>
      <c r="C250" s="145"/>
      <c r="D250" s="145"/>
      <c r="E250" s="145"/>
      <c r="F250" s="145"/>
      <c r="G250" s="145"/>
      <c r="H250" s="145"/>
      <c r="I250" s="145"/>
    </row>
    <row r="251" spans="2:9" ht="17.55" customHeight="1">
      <c r="B251" s="233">
        <v>241</v>
      </c>
      <c r="C251" s="145"/>
      <c r="D251" s="145"/>
      <c r="E251" s="145"/>
      <c r="F251" s="145"/>
      <c r="G251" s="145"/>
      <c r="H251" s="145"/>
      <c r="I251" s="145"/>
    </row>
    <row r="252" spans="2:9" ht="17.55" customHeight="1">
      <c r="B252" s="233">
        <v>242</v>
      </c>
      <c r="C252" s="145"/>
      <c r="D252" s="145"/>
      <c r="E252" s="145"/>
      <c r="F252" s="145"/>
      <c r="G252" s="145"/>
      <c r="H252" s="145"/>
      <c r="I252" s="145"/>
    </row>
    <row r="253" spans="2:9" ht="17.55" customHeight="1">
      <c r="B253" s="233">
        <v>243</v>
      </c>
      <c r="C253" s="145"/>
      <c r="D253" s="145"/>
      <c r="E253" s="145"/>
      <c r="F253" s="145"/>
      <c r="G253" s="145"/>
      <c r="H253" s="145"/>
      <c r="I253" s="145"/>
    </row>
    <row r="254" spans="2:9" ht="17.55" customHeight="1">
      <c r="B254" s="233">
        <v>244</v>
      </c>
      <c r="C254" s="145"/>
      <c r="D254" s="145"/>
      <c r="E254" s="145"/>
      <c r="F254" s="145"/>
      <c r="G254" s="145"/>
      <c r="H254" s="145"/>
      <c r="I254" s="145"/>
    </row>
    <row r="255" spans="2:9" ht="17.55" customHeight="1">
      <c r="B255" s="233">
        <v>245</v>
      </c>
      <c r="C255" s="145"/>
      <c r="D255" s="145"/>
      <c r="E255" s="145"/>
      <c r="F255" s="145"/>
      <c r="G255" s="145"/>
      <c r="H255" s="145"/>
      <c r="I255" s="145"/>
    </row>
    <row r="256" spans="2:9" ht="17.55" customHeight="1">
      <c r="B256" s="233">
        <v>246</v>
      </c>
      <c r="C256" s="145"/>
      <c r="D256" s="145"/>
      <c r="E256" s="145"/>
      <c r="F256" s="145"/>
      <c r="G256" s="145"/>
      <c r="H256" s="145"/>
      <c r="I256" s="145"/>
    </row>
    <row r="257" spans="2:9" ht="17.55" customHeight="1">
      <c r="B257" s="233">
        <v>247</v>
      </c>
      <c r="C257" s="145"/>
      <c r="D257" s="145"/>
      <c r="E257" s="145"/>
      <c r="F257" s="145"/>
      <c r="G257" s="145"/>
      <c r="H257" s="145"/>
      <c r="I257" s="145"/>
    </row>
    <row r="258" spans="2:9" ht="17.55" customHeight="1">
      <c r="B258" s="233">
        <v>248</v>
      </c>
      <c r="C258" s="145"/>
      <c r="D258" s="145"/>
      <c r="E258" s="145"/>
      <c r="F258" s="145"/>
      <c r="G258" s="145"/>
      <c r="H258" s="145"/>
      <c r="I258" s="145"/>
    </row>
    <row r="259" spans="2:9" ht="17.55" customHeight="1">
      <c r="B259" s="233">
        <v>249</v>
      </c>
      <c r="C259" s="145"/>
      <c r="D259" s="145"/>
      <c r="E259" s="145"/>
      <c r="F259" s="145"/>
      <c r="G259" s="145"/>
      <c r="H259" s="145"/>
      <c r="I259" s="145"/>
    </row>
    <row r="260" spans="2:9" ht="17.55" customHeight="1">
      <c r="B260" s="233">
        <v>250</v>
      </c>
      <c r="C260" s="145"/>
      <c r="D260" s="145"/>
      <c r="E260" s="145"/>
      <c r="F260" s="145"/>
      <c r="G260" s="145"/>
      <c r="H260" s="145"/>
      <c r="I260" s="145"/>
    </row>
    <row r="261" spans="2:9" ht="17.55" customHeight="1">
      <c r="B261" s="233">
        <v>251</v>
      </c>
      <c r="C261" s="145"/>
      <c r="D261" s="145"/>
      <c r="E261" s="145"/>
      <c r="F261" s="145"/>
      <c r="G261" s="145"/>
      <c r="H261" s="145"/>
      <c r="I261" s="145"/>
    </row>
    <row r="262" spans="2:9" ht="17.55" customHeight="1">
      <c r="B262" s="233">
        <v>252</v>
      </c>
      <c r="C262" s="145"/>
      <c r="D262" s="145"/>
      <c r="E262" s="145"/>
      <c r="F262" s="145"/>
      <c r="G262" s="145"/>
      <c r="H262" s="145"/>
      <c r="I262" s="145"/>
    </row>
    <row r="263" spans="2:9" ht="17.55" customHeight="1">
      <c r="B263" s="233">
        <v>253</v>
      </c>
      <c r="C263" s="145"/>
      <c r="D263" s="145"/>
      <c r="E263" s="145"/>
      <c r="F263" s="145"/>
      <c r="G263" s="145"/>
      <c r="H263" s="145"/>
      <c r="I263" s="145"/>
    </row>
    <row r="264" spans="2:9" ht="17.55" customHeight="1">
      <c r="B264" s="233">
        <v>254</v>
      </c>
      <c r="C264" s="145"/>
      <c r="D264" s="145"/>
      <c r="E264" s="145"/>
      <c r="F264" s="145"/>
      <c r="G264" s="145"/>
      <c r="H264" s="145"/>
      <c r="I264" s="145"/>
    </row>
    <row r="265" spans="2:9" ht="17.55" customHeight="1">
      <c r="B265" s="233">
        <v>255</v>
      </c>
      <c r="C265" s="145"/>
      <c r="D265" s="145"/>
      <c r="E265" s="145"/>
      <c r="F265" s="145"/>
      <c r="G265" s="145"/>
      <c r="H265" s="145"/>
      <c r="I265" s="145"/>
    </row>
    <row r="266" spans="2:9" ht="17.55" customHeight="1">
      <c r="B266" s="233">
        <v>256</v>
      </c>
      <c r="C266" s="145"/>
      <c r="D266" s="145"/>
      <c r="E266" s="145"/>
      <c r="F266" s="145"/>
      <c r="G266" s="145"/>
      <c r="H266" s="145"/>
      <c r="I266" s="145"/>
    </row>
    <row r="267" spans="2:9" ht="17.55" customHeight="1">
      <c r="B267" s="233">
        <v>257</v>
      </c>
      <c r="C267" s="145"/>
      <c r="D267" s="145"/>
      <c r="E267" s="145"/>
      <c r="F267" s="145"/>
      <c r="G267" s="145"/>
      <c r="H267" s="145"/>
      <c r="I267" s="145"/>
    </row>
    <row r="268" spans="2:9" ht="17.55" customHeight="1">
      <c r="B268" s="233">
        <v>258</v>
      </c>
      <c r="C268" s="145"/>
      <c r="D268" s="145"/>
      <c r="E268" s="145"/>
      <c r="F268" s="145"/>
      <c r="G268" s="145"/>
      <c r="H268" s="145"/>
      <c r="I268" s="145"/>
    </row>
    <row r="269" spans="2:9" ht="17.55" customHeight="1">
      <c r="B269" s="233">
        <v>259</v>
      </c>
      <c r="C269" s="145"/>
      <c r="D269" s="145"/>
      <c r="E269" s="145"/>
      <c r="F269" s="145"/>
      <c r="G269" s="145"/>
      <c r="H269" s="145"/>
      <c r="I269" s="145"/>
    </row>
    <row r="270" spans="2:9" ht="17.55" customHeight="1">
      <c r="B270" s="233">
        <v>260</v>
      </c>
      <c r="C270" s="145"/>
      <c r="D270" s="145"/>
      <c r="E270" s="145"/>
      <c r="F270" s="145"/>
      <c r="G270" s="145"/>
      <c r="H270" s="145"/>
      <c r="I270" s="145"/>
    </row>
    <row r="271" spans="2:9" ht="17.55" customHeight="1">
      <c r="B271" s="233">
        <v>261</v>
      </c>
      <c r="C271" s="145"/>
      <c r="D271" s="145"/>
      <c r="E271" s="145"/>
      <c r="F271" s="145"/>
      <c r="G271" s="145"/>
      <c r="H271" s="145"/>
      <c r="I271" s="145"/>
    </row>
    <row r="272" spans="2:9" ht="17.55" customHeight="1">
      <c r="B272" s="233">
        <v>262</v>
      </c>
      <c r="C272" s="145"/>
      <c r="D272" s="145"/>
      <c r="E272" s="145"/>
      <c r="F272" s="145"/>
      <c r="G272" s="145"/>
      <c r="H272" s="145"/>
      <c r="I272" s="145"/>
    </row>
    <row r="273" spans="2:9" ht="17.55" customHeight="1">
      <c r="B273" s="233">
        <v>263</v>
      </c>
      <c r="C273" s="145"/>
      <c r="D273" s="145"/>
      <c r="E273" s="145"/>
      <c r="F273" s="145"/>
      <c r="G273" s="145"/>
      <c r="H273" s="145"/>
      <c r="I273" s="145"/>
    </row>
    <row r="274" spans="2:9" ht="17.55" customHeight="1">
      <c r="B274" s="233">
        <v>264</v>
      </c>
      <c r="C274" s="145"/>
      <c r="D274" s="145"/>
      <c r="E274" s="145"/>
      <c r="F274" s="145"/>
      <c r="G274" s="145"/>
      <c r="H274" s="145"/>
      <c r="I274" s="145"/>
    </row>
    <row r="275" spans="2:9" ht="17.55" customHeight="1">
      <c r="B275" s="233">
        <v>265</v>
      </c>
      <c r="C275" s="145"/>
      <c r="D275" s="145"/>
      <c r="E275" s="145"/>
      <c r="F275" s="145"/>
      <c r="G275" s="145"/>
      <c r="H275" s="145"/>
      <c r="I275" s="145"/>
    </row>
    <row r="276" spans="2:9" ht="17.55" customHeight="1">
      <c r="B276" s="233">
        <v>266</v>
      </c>
      <c r="C276" s="145"/>
      <c r="D276" s="145"/>
      <c r="E276" s="145"/>
      <c r="F276" s="145"/>
      <c r="G276" s="145"/>
      <c r="H276" s="145"/>
      <c r="I276" s="145"/>
    </row>
    <row r="277" spans="2:9" ht="17.55" customHeight="1">
      <c r="B277" s="233">
        <v>267</v>
      </c>
      <c r="C277" s="145"/>
      <c r="D277" s="145"/>
      <c r="E277" s="145"/>
      <c r="F277" s="145"/>
      <c r="G277" s="145"/>
      <c r="H277" s="145"/>
      <c r="I277" s="145"/>
    </row>
    <row r="278" spans="2:9" ht="17.55" customHeight="1">
      <c r="B278" s="233">
        <v>268</v>
      </c>
      <c r="C278" s="145"/>
      <c r="D278" s="145"/>
      <c r="E278" s="145"/>
      <c r="F278" s="145"/>
      <c r="G278" s="145"/>
      <c r="H278" s="145"/>
      <c r="I278" s="145"/>
    </row>
    <row r="279" spans="2:9" ht="17.55" customHeight="1">
      <c r="B279" s="233">
        <v>269</v>
      </c>
      <c r="C279" s="145"/>
      <c r="D279" s="145"/>
      <c r="E279" s="145"/>
      <c r="F279" s="145"/>
      <c r="G279" s="145"/>
      <c r="H279" s="145"/>
      <c r="I279" s="145"/>
    </row>
    <row r="280" spans="2:9" ht="17.55" customHeight="1">
      <c r="B280" s="233">
        <v>270</v>
      </c>
      <c r="C280" s="145"/>
      <c r="D280" s="145"/>
      <c r="E280" s="145"/>
      <c r="F280" s="145"/>
      <c r="G280" s="145"/>
      <c r="H280" s="145"/>
      <c r="I280" s="145"/>
    </row>
    <row r="281" spans="2:9" ht="17.55" customHeight="1">
      <c r="B281" s="233">
        <v>271</v>
      </c>
      <c r="C281" s="145"/>
      <c r="D281" s="145"/>
      <c r="E281" s="145"/>
      <c r="F281" s="145"/>
      <c r="G281" s="145"/>
      <c r="H281" s="145"/>
      <c r="I281" s="145"/>
    </row>
    <row r="282" spans="2:9" ht="17.55" customHeight="1">
      <c r="B282" s="233">
        <v>272</v>
      </c>
      <c r="C282" s="145"/>
      <c r="D282" s="145"/>
      <c r="E282" s="145"/>
      <c r="F282" s="145"/>
      <c r="G282" s="145"/>
      <c r="H282" s="145"/>
      <c r="I282" s="145"/>
    </row>
    <row r="283" spans="2:9" ht="17.55" customHeight="1">
      <c r="B283" s="233">
        <v>273</v>
      </c>
      <c r="C283" s="145"/>
      <c r="D283" s="145"/>
      <c r="E283" s="145"/>
      <c r="F283" s="145"/>
      <c r="G283" s="145"/>
      <c r="H283" s="145"/>
      <c r="I283" s="145"/>
    </row>
    <row r="284" spans="2:9" ht="17.55" customHeight="1">
      <c r="B284" s="233">
        <v>274</v>
      </c>
      <c r="C284" s="145"/>
      <c r="D284" s="145"/>
      <c r="E284" s="145"/>
      <c r="F284" s="145"/>
      <c r="G284" s="145"/>
      <c r="H284" s="145"/>
      <c r="I284" s="145"/>
    </row>
    <row r="285" spans="2:9" ht="17.55" customHeight="1">
      <c r="B285" s="233">
        <v>275</v>
      </c>
      <c r="C285" s="145"/>
      <c r="D285" s="145"/>
      <c r="E285" s="145"/>
      <c r="F285" s="145"/>
      <c r="G285" s="145"/>
      <c r="H285" s="145"/>
      <c r="I285" s="145"/>
    </row>
    <row r="286" spans="2:9" ht="17.55" customHeight="1">
      <c r="B286" s="233">
        <v>276</v>
      </c>
      <c r="C286" s="145"/>
      <c r="D286" s="145"/>
      <c r="E286" s="145"/>
      <c r="F286" s="145"/>
      <c r="G286" s="145"/>
      <c r="H286" s="145"/>
      <c r="I286" s="145"/>
    </row>
    <row r="287" spans="2:9" ht="17.55" customHeight="1">
      <c r="B287" s="233">
        <v>277</v>
      </c>
      <c r="C287" s="145"/>
      <c r="D287" s="145"/>
      <c r="E287" s="145"/>
      <c r="F287" s="145"/>
      <c r="G287" s="145"/>
      <c r="H287" s="145"/>
      <c r="I287" s="145"/>
    </row>
    <row r="288" spans="2:9" ht="17.55" customHeight="1">
      <c r="B288" s="233">
        <v>278</v>
      </c>
      <c r="C288" s="145"/>
      <c r="D288" s="145"/>
      <c r="E288" s="145"/>
      <c r="F288" s="145"/>
      <c r="G288" s="145"/>
      <c r="H288" s="145"/>
      <c r="I288" s="145"/>
    </row>
    <row r="289" spans="2:9" ht="17.55" customHeight="1">
      <c r="B289" s="233">
        <v>279</v>
      </c>
      <c r="C289" s="145"/>
      <c r="D289" s="145"/>
      <c r="E289" s="145"/>
      <c r="F289" s="145"/>
      <c r="G289" s="145"/>
      <c r="H289" s="145"/>
      <c r="I289" s="145"/>
    </row>
    <row r="290" spans="2:9" ht="17.55" customHeight="1">
      <c r="B290" s="233">
        <v>280</v>
      </c>
      <c r="C290" s="145"/>
      <c r="D290" s="145"/>
      <c r="E290" s="145"/>
      <c r="F290" s="145"/>
      <c r="G290" s="145"/>
      <c r="H290" s="145"/>
      <c r="I290" s="145"/>
    </row>
    <row r="291" spans="2:9" ht="17.55" customHeight="1">
      <c r="B291" s="233">
        <v>281</v>
      </c>
      <c r="C291" s="145"/>
      <c r="D291" s="145"/>
      <c r="E291" s="145"/>
      <c r="F291" s="145"/>
      <c r="G291" s="145"/>
      <c r="H291" s="145"/>
      <c r="I291" s="145"/>
    </row>
    <row r="292" spans="2:9" ht="17.55" customHeight="1">
      <c r="B292" s="233">
        <v>282</v>
      </c>
      <c r="C292" s="145"/>
      <c r="D292" s="145"/>
      <c r="E292" s="145"/>
      <c r="F292" s="145"/>
      <c r="G292" s="145"/>
      <c r="H292" s="145"/>
      <c r="I292" s="145"/>
    </row>
    <row r="293" spans="2:9" ht="17.55" customHeight="1">
      <c r="B293" s="233">
        <v>283</v>
      </c>
      <c r="C293" s="145"/>
      <c r="D293" s="145"/>
      <c r="E293" s="145"/>
      <c r="F293" s="145"/>
      <c r="G293" s="145"/>
      <c r="H293" s="145"/>
      <c r="I293" s="145"/>
    </row>
    <row r="294" spans="2:9" ht="17.55" customHeight="1">
      <c r="B294" s="233">
        <v>284</v>
      </c>
      <c r="C294" s="145"/>
      <c r="D294" s="145"/>
      <c r="E294" s="145"/>
      <c r="F294" s="145"/>
      <c r="G294" s="145"/>
      <c r="H294" s="145"/>
      <c r="I294" s="145"/>
    </row>
    <row r="295" spans="2:9" ht="17.55" customHeight="1">
      <c r="B295" s="233">
        <v>285</v>
      </c>
      <c r="C295" s="145"/>
      <c r="D295" s="145"/>
      <c r="E295" s="145"/>
      <c r="F295" s="145"/>
      <c r="G295" s="145"/>
      <c r="H295" s="145"/>
      <c r="I295" s="145"/>
    </row>
    <row r="296" spans="2:9" ht="17.55" customHeight="1">
      <c r="B296" s="233">
        <v>286</v>
      </c>
      <c r="C296" s="145"/>
      <c r="D296" s="145"/>
      <c r="E296" s="145"/>
      <c r="F296" s="145"/>
      <c r="G296" s="145"/>
      <c r="H296" s="145"/>
      <c r="I296" s="145"/>
    </row>
    <row r="297" spans="2:9" ht="17.55" customHeight="1">
      <c r="B297" s="233">
        <v>287</v>
      </c>
      <c r="C297" s="145"/>
      <c r="D297" s="145"/>
      <c r="E297" s="145"/>
      <c r="F297" s="145"/>
      <c r="G297" s="145"/>
      <c r="H297" s="145"/>
      <c r="I297" s="145"/>
    </row>
    <row r="298" spans="2:9" ht="17.55" customHeight="1">
      <c r="B298" s="233">
        <v>288</v>
      </c>
      <c r="C298" s="145"/>
      <c r="D298" s="145"/>
      <c r="E298" s="145"/>
      <c r="F298" s="145"/>
      <c r="G298" s="145"/>
      <c r="H298" s="145"/>
      <c r="I298" s="145"/>
    </row>
    <row r="299" spans="2:9" ht="17.55" customHeight="1">
      <c r="B299" s="233">
        <v>289</v>
      </c>
      <c r="C299" s="145"/>
      <c r="D299" s="145"/>
      <c r="E299" s="145"/>
      <c r="F299" s="145"/>
      <c r="G299" s="145"/>
      <c r="H299" s="145"/>
      <c r="I299" s="145"/>
    </row>
    <row r="300" spans="2:9" ht="17.55" customHeight="1">
      <c r="B300" s="233">
        <v>290</v>
      </c>
      <c r="C300" s="145"/>
      <c r="D300" s="145"/>
      <c r="E300" s="145"/>
      <c r="F300" s="145"/>
      <c r="G300" s="145"/>
      <c r="H300" s="145"/>
      <c r="I300" s="145"/>
    </row>
    <row r="301" spans="2:9" ht="17.55" customHeight="1">
      <c r="B301" s="233">
        <v>291</v>
      </c>
      <c r="C301" s="145"/>
      <c r="D301" s="145"/>
      <c r="E301" s="145"/>
      <c r="F301" s="145"/>
      <c r="G301" s="145"/>
      <c r="H301" s="145"/>
      <c r="I301" s="145"/>
    </row>
    <row r="302" spans="2:9" ht="17.55" customHeight="1">
      <c r="B302" s="233">
        <v>292</v>
      </c>
      <c r="C302" s="145"/>
      <c r="D302" s="145"/>
      <c r="E302" s="145"/>
      <c r="F302" s="145"/>
      <c r="G302" s="145"/>
      <c r="H302" s="145"/>
      <c r="I302" s="145"/>
    </row>
    <row r="303" spans="2:9" ht="17.55" customHeight="1">
      <c r="B303" s="233">
        <v>293</v>
      </c>
      <c r="C303" s="145"/>
      <c r="D303" s="145"/>
      <c r="E303" s="145"/>
      <c r="F303" s="145"/>
      <c r="G303" s="145"/>
      <c r="H303" s="145"/>
      <c r="I303" s="145"/>
    </row>
    <row r="304" spans="2:9" ht="17.55" customHeight="1">
      <c r="B304" s="233">
        <v>294</v>
      </c>
      <c r="C304" s="145"/>
      <c r="D304" s="145"/>
      <c r="E304" s="145"/>
      <c r="F304" s="145"/>
      <c r="G304" s="145"/>
      <c r="H304" s="145"/>
      <c r="I304" s="145"/>
    </row>
    <row r="305" spans="2:9" ht="17.55" customHeight="1">
      <c r="B305" s="233">
        <v>295</v>
      </c>
      <c r="C305" s="145"/>
      <c r="D305" s="145"/>
      <c r="E305" s="145"/>
      <c r="F305" s="145"/>
      <c r="G305" s="145"/>
      <c r="H305" s="145"/>
      <c r="I305" s="145"/>
    </row>
    <row r="306" spans="2:9" ht="17.55" customHeight="1">
      <c r="B306" s="233">
        <v>296</v>
      </c>
      <c r="C306" s="145"/>
      <c r="D306" s="145"/>
      <c r="E306" s="145"/>
      <c r="F306" s="145"/>
      <c r="G306" s="145"/>
      <c r="H306" s="145"/>
      <c r="I306" s="145"/>
    </row>
    <row r="307" spans="2:9" ht="17.55" customHeight="1">
      <c r="B307" s="233">
        <v>297</v>
      </c>
      <c r="C307" s="145"/>
      <c r="D307" s="145"/>
      <c r="E307" s="145"/>
      <c r="F307" s="145"/>
      <c r="G307" s="145"/>
      <c r="H307" s="145"/>
      <c r="I307" s="145"/>
    </row>
    <row r="308" spans="2:9" ht="17.55" customHeight="1">
      <c r="B308" s="233">
        <v>298</v>
      </c>
      <c r="C308" s="145"/>
      <c r="D308" s="145"/>
      <c r="E308" s="145"/>
      <c r="F308" s="145"/>
      <c r="G308" s="145"/>
      <c r="H308" s="145"/>
      <c r="I308" s="145"/>
    </row>
    <row r="309" spans="2:9" ht="17.55" customHeight="1">
      <c r="B309" s="233">
        <v>299</v>
      </c>
      <c r="C309" s="145"/>
      <c r="D309" s="145"/>
      <c r="E309" s="145"/>
      <c r="F309" s="145"/>
      <c r="G309" s="145"/>
      <c r="H309" s="145"/>
      <c r="I309" s="145"/>
    </row>
    <row r="310" spans="2:9" ht="17.55" customHeight="1">
      <c r="B310" s="233">
        <v>300</v>
      </c>
      <c r="C310" s="145"/>
      <c r="D310" s="145"/>
      <c r="E310" s="145"/>
      <c r="F310" s="145"/>
      <c r="G310" s="145"/>
      <c r="H310" s="145"/>
      <c r="I310" s="145"/>
    </row>
    <row r="311" spans="2:9" ht="17.55" customHeight="1">
      <c r="B311" s="233">
        <v>301</v>
      </c>
      <c r="C311" s="145"/>
      <c r="D311" s="145"/>
      <c r="E311" s="145"/>
      <c r="F311" s="145"/>
      <c r="G311" s="145"/>
      <c r="H311" s="145"/>
      <c r="I311" s="145"/>
    </row>
    <row r="312" spans="2:9" ht="17.55" customHeight="1">
      <c r="B312" s="233">
        <v>302</v>
      </c>
      <c r="C312" s="145"/>
      <c r="D312" s="145"/>
      <c r="E312" s="145"/>
      <c r="F312" s="145"/>
      <c r="G312" s="145"/>
      <c r="H312" s="145"/>
      <c r="I312" s="145"/>
    </row>
    <row r="313" spans="2:9" ht="17.55" customHeight="1">
      <c r="B313" s="233">
        <v>303</v>
      </c>
      <c r="C313" s="145"/>
      <c r="D313" s="145"/>
      <c r="E313" s="145"/>
      <c r="F313" s="145"/>
      <c r="G313" s="145"/>
      <c r="H313" s="145"/>
      <c r="I313" s="145"/>
    </row>
    <row r="314" spans="2:9" ht="17.55" customHeight="1">
      <c r="B314" s="233">
        <v>304</v>
      </c>
      <c r="C314" s="145"/>
      <c r="D314" s="145"/>
      <c r="E314" s="145"/>
      <c r="F314" s="145"/>
      <c r="G314" s="145"/>
      <c r="H314" s="145"/>
      <c r="I314" s="145"/>
    </row>
    <row r="315" spans="2:9" ht="17.55" customHeight="1">
      <c r="B315" s="233">
        <v>305</v>
      </c>
      <c r="C315" s="145"/>
      <c r="D315" s="145"/>
      <c r="E315" s="145"/>
      <c r="F315" s="145"/>
      <c r="G315" s="145"/>
      <c r="H315" s="145"/>
      <c r="I315" s="145"/>
    </row>
    <row r="316" spans="2:9" ht="17.55" customHeight="1">
      <c r="B316" s="233">
        <v>306</v>
      </c>
      <c r="C316" s="145"/>
      <c r="D316" s="145"/>
      <c r="E316" s="145"/>
      <c r="F316" s="145"/>
      <c r="G316" s="145"/>
      <c r="H316" s="145"/>
      <c r="I316" s="145"/>
    </row>
    <row r="317" spans="2:9" ht="17.55" customHeight="1">
      <c r="B317" s="233">
        <v>307</v>
      </c>
      <c r="C317" s="145"/>
      <c r="D317" s="145"/>
      <c r="E317" s="145"/>
      <c r="F317" s="145"/>
      <c r="G317" s="145"/>
      <c r="H317" s="145"/>
      <c r="I317" s="145"/>
    </row>
    <row r="318" spans="2:9" ht="17.55" customHeight="1">
      <c r="B318" s="233">
        <v>308</v>
      </c>
      <c r="C318" s="145"/>
      <c r="D318" s="145"/>
      <c r="E318" s="145"/>
      <c r="F318" s="145"/>
      <c r="G318" s="145"/>
      <c r="H318" s="145"/>
      <c r="I318" s="145"/>
    </row>
    <row r="319" spans="2:9" ht="17.55" customHeight="1">
      <c r="B319" s="233">
        <v>309</v>
      </c>
      <c r="C319" s="145"/>
      <c r="D319" s="145"/>
      <c r="E319" s="145"/>
      <c r="F319" s="145"/>
      <c r="G319" s="145"/>
      <c r="H319" s="145"/>
      <c r="I319" s="145"/>
    </row>
    <row r="320" spans="2:9" ht="17.55" customHeight="1">
      <c r="B320" s="233">
        <v>310</v>
      </c>
      <c r="C320" s="145"/>
      <c r="D320" s="145"/>
      <c r="E320" s="145"/>
      <c r="F320" s="145"/>
      <c r="G320" s="145"/>
      <c r="H320" s="145"/>
      <c r="I320" s="145"/>
    </row>
    <row r="321" spans="2:9" ht="17.55" customHeight="1">
      <c r="B321" s="233">
        <v>311</v>
      </c>
      <c r="C321" s="145"/>
      <c r="D321" s="145"/>
      <c r="E321" s="145"/>
      <c r="F321" s="145"/>
      <c r="G321" s="145"/>
      <c r="H321" s="145"/>
      <c r="I321" s="145"/>
    </row>
    <row r="322" spans="2:9" ht="17.55" customHeight="1">
      <c r="B322" s="233">
        <v>312</v>
      </c>
      <c r="C322" s="145"/>
      <c r="D322" s="145"/>
      <c r="E322" s="145"/>
      <c r="F322" s="145"/>
      <c r="G322" s="145"/>
      <c r="H322" s="145"/>
      <c r="I322" s="145"/>
    </row>
    <row r="323" spans="2:9" ht="17.55" customHeight="1">
      <c r="B323" s="233">
        <v>313</v>
      </c>
      <c r="C323" s="145"/>
      <c r="D323" s="145"/>
      <c r="E323" s="145"/>
      <c r="F323" s="145"/>
      <c r="G323" s="145"/>
      <c r="H323" s="145"/>
      <c r="I323" s="145"/>
    </row>
    <row r="324" spans="2:9" ht="17.55" customHeight="1">
      <c r="B324" s="233">
        <v>314</v>
      </c>
      <c r="C324" s="145"/>
      <c r="D324" s="145"/>
      <c r="E324" s="145"/>
      <c r="F324" s="145"/>
      <c r="G324" s="145"/>
      <c r="H324" s="145"/>
      <c r="I324" s="145"/>
    </row>
    <row r="325" spans="2:9" ht="17.55" customHeight="1">
      <c r="B325" s="233">
        <v>315</v>
      </c>
      <c r="C325" s="145"/>
      <c r="D325" s="145"/>
      <c r="E325" s="145"/>
      <c r="F325" s="145"/>
      <c r="G325" s="145"/>
      <c r="H325" s="145"/>
      <c r="I325" s="145"/>
    </row>
    <row r="326" spans="2:9" ht="17.55" customHeight="1">
      <c r="B326" s="233">
        <v>316</v>
      </c>
      <c r="C326" s="145"/>
      <c r="D326" s="145"/>
      <c r="E326" s="145"/>
      <c r="F326" s="145"/>
      <c r="G326" s="145"/>
      <c r="H326" s="145"/>
      <c r="I326" s="145"/>
    </row>
    <row r="327" spans="2:9" ht="17.55" customHeight="1">
      <c r="B327" s="233">
        <v>317</v>
      </c>
      <c r="C327" s="145"/>
      <c r="D327" s="145"/>
      <c r="E327" s="145"/>
      <c r="F327" s="145"/>
      <c r="G327" s="145"/>
      <c r="H327" s="145"/>
      <c r="I327" s="145"/>
    </row>
    <row r="328" spans="2:9" ht="17.55" customHeight="1">
      <c r="B328" s="233">
        <v>318</v>
      </c>
      <c r="C328" s="145"/>
      <c r="D328" s="145"/>
      <c r="E328" s="145"/>
      <c r="F328" s="145"/>
      <c r="G328" s="145"/>
      <c r="H328" s="145"/>
      <c r="I328" s="145"/>
    </row>
    <row r="329" spans="2:9" ht="17.55" customHeight="1">
      <c r="B329" s="233">
        <v>319</v>
      </c>
      <c r="C329" s="145"/>
      <c r="D329" s="145"/>
      <c r="E329" s="145"/>
      <c r="F329" s="145"/>
      <c r="G329" s="145"/>
      <c r="H329" s="145"/>
      <c r="I329" s="145"/>
    </row>
    <row r="330" spans="2:9" ht="17.55" customHeight="1">
      <c r="B330" s="233">
        <v>320</v>
      </c>
      <c r="C330" s="145"/>
      <c r="D330" s="145"/>
      <c r="E330" s="145"/>
      <c r="F330" s="145"/>
      <c r="G330" s="145"/>
      <c r="H330" s="145"/>
      <c r="I330" s="145"/>
    </row>
    <row r="331" spans="2:9" ht="17.55" customHeight="1">
      <c r="B331" s="233">
        <v>321</v>
      </c>
      <c r="C331" s="145"/>
      <c r="D331" s="145"/>
      <c r="E331" s="145"/>
      <c r="F331" s="145"/>
      <c r="G331" s="145"/>
      <c r="H331" s="145"/>
      <c r="I331" s="145"/>
    </row>
    <row r="332" spans="2:9" ht="17.55" customHeight="1">
      <c r="B332" s="233">
        <v>322</v>
      </c>
      <c r="C332" s="145"/>
      <c r="D332" s="145"/>
      <c r="E332" s="145"/>
      <c r="F332" s="145"/>
      <c r="G332" s="145"/>
      <c r="H332" s="145"/>
      <c r="I332" s="145"/>
    </row>
    <row r="333" spans="2:9" ht="17.55" customHeight="1">
      <c r="B333" s="233">
        <v>323</v>
      </c>
      <c r="C333" s="145"/>
      <c r="D333" s="145"/>
      <c r="E333" s="145"/>
      <c r="F333" s="145"/>
      <c r="G333" s="145"/>
      <c r="H333" s="145"/>
      <c r="I333" s="145"/>
    </row>
    <row r="334" spans="2:9" ht="17.55" customHeight="1">
      <c r="B334" s="233">
        <v>324</v>
      </c>
      <c r="C334" s="145"/>
      <c r="D334" s="145"/>
      <c r="E334" s="145"/>
      <c r="F334" s="145"/>
      <c r="G334" s="145"/>
      <c r="H334" s="145"/>
      <c r="I334" s="145"/>
    </row>
    <row r="335" spans="2:9" ht="17.55" customHeight="1">
      <c r="B335" s="233">
        <v>325</v>
      </c>
      <c r="C335" s="145"/>
      <c r="D335" s="145"/>
      <c r="E335" s="145"/>
      <c r="F335" s="145"/>
      <c r="G335" s="145"/>
      <c r="H335" s="145"/>
      <c r="I335" s="145"/>
    </row>
    <row r="336" spans="2:9" ht="17.55" customHeight="1">
      <c r="B336" s="233">
        <v>326</v>
      </c>
      <c r="C336" s="145"/>
      <c r="D336" s="145"/>
      <c r="E336" s="145"/>
      <c r="F336" s="145"/>
      <c r="G336" s="145"/>
      <c r="H336" s="145"/>
      <c r="I336" s="145"/>
    </row>
    <row r="337" spans="2:9" ht="17.55" customHeight="1">
      <c r="B337" s="233">
        <v>327</v>
      </c>
      <c r="C337" s="145"/>
      <c r="D337" s="145"/>
      <c r="E337" s="145"/>
      <c r="F337" s="145"/>
      <c r="G337" s="145"/>
      <c r="H337" s="145"/>
      <c r="I337" s="145"/>
    </row>
    <row r="338" spans="2:9" ht="17.55" customHeight="1">
      <c r="B338" s="233">
        <v>328</v>
      </c>
      <c r="C338" s="145"/>
      <c r="D338" s="145"/>
      <c r="E338" s="145"/>
      <c r="F338" s="145"/>
      <c r="G338" s="145"/>
      <c r="H338" s="145"/>
      <c r="I338" s="145"/>
    </row>
    <row r="339" spans="2:9" ht="17.55" customHeight="1">
      <c r="B339" s="233">
        <v>329</v>
      </c>
      <c r="C339" s="145"/>
      <c r="D339" s="145"/>
      <c r="E339" s="145"/>
      <c r="F339" s="145"/>
      <c r="G339" s="145"/>
      <c r="H339" s="145"/>
      <c r="I339" s="145"/>
    </row>
    <row r="340" spans="2:9" ht="17.55" customHeight="1">
      <c r="B340" s="233">
        <v>330</v>
      </c>
      <c r="C340" s="145"/>
      <c r="D340" s="145"/>
      <c r="E340" s="145"/>
      <c r="F340" s="145"/>
      <c r="G340" s="145"/>
      <c r="H340" s="145"/>
      <c r="I340" s="145"/>
    </row>
    <row r="341" spans="2:9" ht="17.55" customHeight="1">
      <c r="B341" s="233">
        <v>331</v>
      </c>
      <c r="C341" s="145"/>
      <c r="D341" s="145"/>
      <c r="E341" s="145"/>
      <c r="F341" s="145"/>
      <c r="G341" s="145"/>
      <c r="H341" s="145"/>
      <c r="I341" s="145"/>
    </row>
    <row r="342" spans="2:9" ht="17.55" customHeight="1">
      <c r="B342" s="233">
        <v>332</v>
      </c>
      <c r="C342" s="145"/>
      <c r="D342" s="145"/>
      <c r="E342" s="145"/>
      <c r="F342" s="145"/>
      <c r="G342" s="145"/>
      <c r="H342" s="145"/>
      <c r="I342" s="145"/>
    </row>
    <row r="343" spans="2:9" ht="17.55" customHeight="1">
      <c r="B343" s="233">
        <v>333</v>
      </c>
      <c r="C343" s="145"/>
      <c r="D343" s="145"/>
      <c r="E343" s="145"/>
      <c r="F343" s="145"/>
      <c r="G343" s="145"/>
      <c r="H343" s="145"/>
      <c r="I343" s="145"/>
    </row>
    <row r="344" spans="2:9" ht="17.55" customHeight="1">
      <c r="B344" s="233">
        <v>334</v>
      </c>
      <c r="C344" s="145"/>
      <c r="D344" s="145"/>
      <c r="E344" s="145"/>
      <c r="F344" s="145"/>
      <c r="G344" s="145"/>
      <c r="H344" s="145"/>
      <c r="I344" s="145"/>
    </row>
    <row r="345" spans="2:9" ht="17.55" customHeight="1">
      <c r="B345" s="233">
        <v>335</v>
      </c>
      <c r="C345" s="145"/>
      <c r="D345" s="145"/>
      <c r="E345" s="145"/>
      <c r="F345" s="145"/>
      <c r="G345" s="145"/>
      <c r="H345" s="145"/>
      <c r="I345" s="145"/>
    </row>
    <row r="346" spans="2:9" ht="17.55" customHeight="1">
      <c r="B346" s="233">
        <v>336</v>
      </c>
      <c r="C346" s="145"/>
      <c r="D346" s="145"/>
      <c r="E346" s="145"/>
      <c r="F346" s="145"/>
      <c r="G346" s="145"/>
      <c r="H346" s="145"/>
      <c r="I346" s="145"/>
    </row>
    <row r="347" spans="2:9" ht="17.55" customHeight="1">
      <c r="B347" s="233">
        <v>337</v>
      </c>
      <c r="C347" s="145"/>
      <c r="D347" s="145"/>
      <c r="E347" s="145"/>
      <c r="F347" s="145"/>
      <c r="G347" s="145"/>
      <c r="H347" s="145"/>
      <c r="I347" s="145"/>
    </row>
    <row r="348" spans="2:9" ht="17.55" customHeight="1">
      <c r="B348" s="233">
        <v>338</v>
      </c>
      <c r="C348" s="145"/>
      <c r="D348" s="145"/>
      <c r="E348" s="145"/>
      <c r="F348" s="145"/>
      <c r="G348" s="145"/>
      <c r="H348" s="145"/>
      <c r="I348" s="145"/>
    </row>
    <row r="349" spans="2:9" ht="17.55" customHeight="1">
      <c r="B349" s="233">
        <v>339</v>
      </c>
      <c r="C349" s="145"/>
      <c r="D349" s="145"/>
      <c r="E349" s="145"/>
      <c r="F349" s="145"/>
      <c r="G349" s="145"/>
      <c r="H349" s="145"/>
      <c r="I349" s="145"/>
    </row>
    <row r="350" spans="2:9" ht="17.55" customHeight="1">
      <c r="B350" s="233">
        <v>340</v>
      </c>
      <c r="C350" s="145"/>
      <c r="D350" s="145"/>
      <c r="E350" s="145"/>
      <c r="F350" s="145"/>
      <c r="G350" s="145"/>
      <c r="H350" s="145"/>
      <c r="I350" s="145"/>
    </row>
    <row r="351" spans="2:9" ht="17.55" customHeight="1">
      <c r="B351" s="233">
        <v>341</v>
      </c>
      <c r="C351" s="145"/>
      <c r="D351" s="145"/>
      <c r="E351" s="145"/>
      <c r="F351" s="145"/>
      <c r="G351" s="145"/>
      <c r="H351" s="145"/>
      <c r="I351" s="145"/>
    </row>
    <row r="352" spans="2:9" ht="17.55" customHeight="1">
      <c r="B352" s="233">
        <v>342</v>
      </c>
      <c r="C352" s="145"/>
      <c r="D352" s="145"/>
      <c r="E352" s="145"/>
      <c r="F352" s="145"/>
      <c r="G352" s="145"/>
      <c r="H352" s="145"/>
      <c r="I352" s="145"/>
    </row>
    <row r="353" spans="2:9" ht="17.55" customHeight="1">
      <c r="B353" s="233">
        <v>343</v>
      </c>
      <c r="C353" s="145"/>
      <c r="D353" s="145"/>
      <c r="E353" s="145"/>
      <c r="F353" s="145"/>
      <c r="G353" s="145"/>
      <c r="H353" s="145"/>
      <c r="I353" s="145"/>
    </row>
    <row r="354" spans="2:9" ht="17.55" customHeight="1">
      <c r="B354" s="233">
        <v>344</v>
      </c>
      <c r="C354" s="145"/>
      <c r="D354" s="145"/>
      <c r="E354" s="145"/>
      <c r="F354" s="145"/>
      <c r="G354" s="145"/>
      <c r="H354" s="145"/>
      <c r="I354" s="145"/>
    </row>
    <row r="355" spans="2:9" ht="17.55" customHeight="1">
      <c r="B355" s="233">
        <v>345</v>
      </c>
      <c r="C355" s="145"/>
      <c r="D355" s="145"/>
      <c r="E355" s="145"/>
      <c r="F355" s="145"/>
      <c r="G355" s="145"/>
      <c r="H355" s="145"/>
      <c r="I355" s="145"/>
    </row>
    <row r="356" spans="2:9" ht="17.55" customHeight="1">
      <c r="B356" s="233">
        <v>346</v>
      </c>
      <c r="C356" s="145"/>
      <c r="D356" s="145"/>
      <c r="E356" s="145"/>
      <c r="F356" s="145"/>
      <c r="G356" s="145"/>
      <c r="H356" s="145"/>
      <c r="I356" s="145"/>
    </row>
    <row r="357" spans="2:9" ht="17.55" customHeight="1">
      <c r="B357" s="233">
        <v>347</v>
      </c>
      <c r="C357" s="145"/>
      <c r="D357" s="145"/>
      <c r="E357" s="145"/>
      <c r="F357" s="145"/>
      <c r="G357" s="145"/>
      <c r="H357" s="145"/>
      <c r="I357" s="145"/>
    </row>
    <row r="358" spans="2:9" ht="17.55" customHeight="1">
      <c r="B358" s="233">
        <v>348</v>
      </c>
      <c r="C358" s="145"/>
      <c r="D358" s="145"/>
      <c r="E358" s="145"/>
      <c r="F358" s="145"/>
      <c r="G358" s="145"/>
      <c r="H358" s="145"/>
      <c r="I358" s="145"/>
    </row>
    <row r="359" spans="2:9" ht="17.55" customHeight="1">
      <c r="B359" s="233">
        <v>349</v>
      </c>
      <c r="C359" s="145"/>
      <c r="D359" s="145"/>
      <c r="E359" s="145"/>
      <c r="F359" s="145"/>
      <c r="G359" s="145"/>
      <c r="H359" s="145"/>
      <c r="I359" s="145"/>
    </row>
    <row r="360" spans="2:9" ht="17.55" customHeight="1">
      <c r="B360" s="233">
        <v>350</v>
      </c>
      <c r="C360" s="145"/>
      <c r="D360" s="145"/>
      <c r="E360" s="145"/>
      <c r="F360" s="145"/>
      <c r="G360" s="145"/>
      <c r="H360" s="145"/>
      <c r="I360" s="145"/>
    </row>
    <row r="361" spans="2:9" ht="17.55" customHeight="1">
      <c r="B361" s="233">
        <v>351</v>
      </c>
      <c r="C361" s="145"/>
      <c r="D361" s="145"/>
      <c r="E361" s="145"/>
      <c r="F361" s="145"/>
      <c r="G361" s="145"/>
      <c r="H361" s="145"/>
      <c r="I361" s="145"/>
    </row>
    <row r="362" spans="2:9" ht="17.55" customHeight="1">
      <c r="B362" s="233">
        <v>352</v>
      </c>
      <c r="C362" s="145"/>
      <c r="D362" s="145"/>
      <c r="E362" s="145"/>
      <c r="F362" s="145"/>
      <c r="G362" s="145"/>
      <c r="H362" s="145"/>
      <c r="I362" s="145"/>
    </row>
    <row r="363" spans="2:9" ht="17.55" customHeight="1">
      <c r="B363" s="233">
        <v>353</v>
      </c>
      <c r="C363" s="145"/>
      <c r="D363" s="145"/>
      <c r="E363" s="145"/>
      <c r="F363" s="145"/>
      <c r="G363" s="145"/>
      <c r="H363" s="145"/>
      <c r="I363" s="145"/>
    </row>
    <row r="364" spans="2:9" ht="17.55" customHeight="1">
      <c r="B364" s="233">
        <v>354</v>
      </c>
      <c r="C364" s="145"/>
      <c r="D364" s="145"/>
      <c r="E364" s="145"/>
      <c r="F364" s="145"/>
      <c r="G364" s="145"/>
      <c r="H364" s="145"/>
      <c r="I364" s="145"/>
    </row>
    <row r="365" spans="2:9" ht="17.55" customHeight="1">
      <c r="B365" s="233">
        <v>355</v>
      </c>
      <c r="C365" s="145"/>
      <c r="D365" s="145"/>
      <c r="E365" s="145"/>
      <c r="F365" s="145"/>
      <c r="G365" s="145"/>
      <c r="H365" s="145"/>
      <c r="I365" s="145"/>
    </row>
    <row r="366" spans="2:9" ht="17.55" customHeight="1">
      <c r="B366" s="233">
        <v>356</v>
      </c>
      <c r="C366" s="145"/>
      <c r="D366" s="145"/>
      <c r="E366" s="145"/>
      <c r="F366" s="145"/>
      <c r="G366" s="145"/>
      <c r="H366" s="145"/>
      <c r="I366" s="145"/>
    </row>
    <row r="367" spans="2:9" ht="17.55" customHeight="1">
      <c r="B367" s="233">
        <v>357</v>
      </c>
      <c r="C367" s="145"/>
      <c r="D367" s="145"/>
      <c r="E367" s="145"/>
      <c r="F367" s="145"/>
      <c r="G367" s="145"/>
      <c r="H367" s="145"/>
      <c r="I367" s="145"/>
    </row>
    <row r="368" spans="2:9" ht="17.55" customHeight="1">
      <c r="B368" s="233">
        <v>358</v>
      </c>
      <c r="C368" s="145"/>
      <c r="D368" s="145"/>
      <c r="E368" s="145"/>
      <c r="F368" s="145"/>
      <c r="G368" s="145"/>
      <c r="H368" s="145"/>
      <c r="I368" s="145"/>
    </row>
    <row r="369" spans="2:9" ht="17.55" customHeight="1">
      <c r="B369" s="233">
        <v>359</v>
      </c>
      <c r="C369" s="145"/>
      <c r="D369" s="145"/>
      <c r="E369" s="145"/>
      <c r="F369" s="145"/>
      <c r="G369" s="145"/>
      <c r="H369" s="145"/>
      <c r="I369" s="145"/>
    </row>
    <row r="370" spans="2:9" ht="17.55" customHeight="1">
      <c r="B370" s="233">
        <v>360</v>
      </c>
      <c r="C370" s="145"/>
      <c r="D370" s="145"/>
      <c r="E370" s="145"/>
      <c r="F370" s="145"/>
      <c r="G370" s="145"/>
      <c r="H370" s="145"/>
      <c r="I370" s="145"/>
    </row>
    <row r="371" spans="2:9" ht="17.55" customHeight="1">
      <c r="B371" s="233">
        <v>361</v>
      </c>
      <c r="C371" s="145"/>
      <c r="D371" s="145"/>
      <c r="E371" s="145"/>
      <c r="F371" s="145"/>
      <c r="G371" s="145"/>
      <c r="H371" s="145"/>
      <c r="I371" s="145"/>
    </row>
    <row r="372" spans="2:9" ht="17.55" customHeight="1">
      <c r="B372" s="233">
        <v>362</v>
      </c>
      <c r="C372" s="145"/>
      <c r="D372" s="145"/>
      <c r="E372" s="145"/>
      <c r="F372" s="145"/>
      <c r="G372" s="145"/>
      <c r="H372" s="145"/>
      <c r="I372" s="145"/>
    </row>
    <row r="373" spans="2:9" ht="17.55" customHeight="1">
      <c r="B373" s="233">
        <v>363</v>
      </c>
      <c r="C373" s="145"/>
      <c r="D373" s="145"/>
      <c r="E373" s="145"/>
      <c r="F373" s="145"/>
      <c r="G373" s="145"/>
      <c r="H373" s="145"/>
      <c r="I373" s="145"/>
    </row>
    <row r="374" spans="2:9" ht="17.55" customHeight="1">
      <c r="B374" s="233">
        <v>364</v>
      </c>
      <c r="C374" s="145"/>
      <c r="D374" s="145"/>
      <c r="E374" s="145"/>
      <c r="F374" s="145"/>
      <c r="G374" s="145"/>
      <c r="H374" s="145"/>
      <c r="I374" s="145"/>
    </row>
    <row r="375" spans="2:9" ht="17.55" customHeight="1">
      <c r="B375" s="233">
        <v>365</v>
      </c>
      <c r="C375" s="145"/>
      <c r="D375" s="145"/>
      <c r="E375" s="145"/>
      <c r="F375" s="145"/>
      <c r="G375" s="145"/>
      <c r="H375" s="145"/>
      <c r="I375" s="145"/>
    </row>
    <row r="376" spans="2:9" ht="17.55" customHeight="1">
      <c r="B376" s="233">
        <v>366</v>
      </c>
      <c r="C376" s="145"/>
      <c r="D376" s="145"/>
      <c r="E376" s="145"/>
      <c r="F376" s="145"/>
      <c r="G376" s="145"/>
      <c r="H376" s="145"/>
      <c r="I376" s="145"/>
    </row>
    <row r="377" spans="2:9" ht="17.55" customHeight="1">
      <c r="B377" s="233">
        <v>367</v>
      </c>
      <c r="C377" s="145"/>
      <c r="D377" s="145"/>
      <c r="E377" s="145"/>
      <c r="F377" s="145"/>
      <c r="G377" s="145"/>
      <c r="H377" s="145"/>
      <c r="I377" s="145"/>
    </row>
    <row r="378" spans="2:9" ht="17.55" customHeight="1">
      <c r="B378" s="233">
        <v>368</v>
      </c>
      <c r="C378" s="145"/>
      <c r="D378" s="145"/>
      <c r="E378" s="145"/>
      <c r="F378" s="145"/>
      <c r="G378" s="145"/>
      <c r="H378" s="145"/>
      <c r="I378" s="145"/>
    </row>
    <row r="379" spans="2:9" ht="17.55" customHeight="1">
      <c r="B379" s="233">
        <v>369</v>
      </c>
      <c r="C379" s="145"/>
      <c r="D379" s="145"/>
      <c r="E379" s="145"/>
      <c r="F379" s="145"/>
      <c r="G379" s="145"/>
      <c r="H379" s="145"/>
      <c r="I379" s="145"/>
    </row>
    <row r="380" spans="2:9" ht="17.55" customHeight="1">
      <c r="B380" s="233">
        <v>370</v>
      </c>
      <c r="C380" s="145"/>
      <c r="D380" s="145"/>
      <c r="E380" s="145"/>
      <c r="F380" s="145"/>
      <c r="G380" s="145"/>
      <c r="H380" s="145"/>
      <c r="I380" s="145"/>
    </row>
    <row r="381" spans="2:9" ht="17.55" customHeight="1">
      <c r="B381" s="233">
        <v>371</v>
      </c>
      <c r="C381" s="145"/>
      <c r="D381" s="145"/>
      <c r="E381" s="145"/>
      <c r="F381" s="145"/>
      <c r="G381" s="145"/>
      <c r="H381" s="145"/>
      <c r="I381" s="145"/>
    </row>
    <row r="382" spans="2:9" ht="17.55" customHeight="1">
      <c r="B382" s="233">
        <v>372</v>
      </c>
      <c r="C382" s="145"/>
      <c r="D382" s="145"/>
      <c r="E382" s="145"/>
      <c r="F382" s="145"/>
      <c r="G382" s="145"/>
      <c r="H382" s="145"/>
      <c r="I382" s="145"/>
    </row>
    <row r="383" spans="2:9" ht="17.55" customHeight="1">
      <c r="B383" s="233">
        <v>373</v>
      </c>
      <c r="C383" s="145"/>
      <c r="D383" s="145"/>
      <c r="E383" s="145"/>
      <c r="F383" s="145"/>
      <c r="G383" s="145"/>
      <c r="H383" s="145"/>
      <c r="I383" s="145"/>
    </row>
    <row r="384" spans="2:9" ht="17.55" customHeight="1">
      <c r="B384" s="233">
        <v>374</v>
      </c>
      <c r="C384" s="145"/>
      <c r="D384" s="145"/>
      <c r="E384" s="145"/>
      <c r="F384" s="145"/>
      <c r="G384" s="145"/>
      <c r="H384" s="145"/>
      <c r="I384" s="145"/>
    </row>
    <row r="385" spans="2:9" ht="17.55" customHeight="1">
      <c r="B385" s="233">
        <v>375</v>
      </c>
      <c r="C385" s="145"/>
      <c r="D385" s="145"/>
      <c r="E385" s="145"/>
      <c r="F385" s="145"/>
      <c r="G385" s="145"/>
      <c r="H385" s="145"/>
      <c r="I385" s="145"/>
    </row>
    <row r="386" spans="2:9" ht="17.55" customHeight="1">
      <c r="B386" s="233">
        <v>376</v>
      </c>
      <c r="C386" s="145"/>
      <c r="D386" s="145"/>
      <c r="E386" s="145"/>
      <c r="F386" s="145"/>
      <c r="G386" s="145"/>
      <c r="H386" s="145"/>
      <c r="I386" s="145"/>
    </row>
    <row r="387" spans="2:9" ht="17.55" customHeight="1">
      <c r="B387" s="233">
        <v>377</v>
      </c>
      <c r="C387" s="145"/>
      <c r="D387" s="145"/>
      <c r="E387" s="145"/>
      <c r="F387" s="145"/>
      <c r="G387" s="145"/>
      <c r="H387" s="145"/>
      <c r="I387" s="145"/>
    </row>
    <row r="388" spans="2:9" ht="17.55" customHeight="1">
      <c r="B388" s="233">
        <v>378</v>
      </c>
      <c r="C388" s="145"/>
      <c r="D388" s="145"/>
      <c r="E388" s="145"/>
      <c r="F388" s="145"/>
      <c r="G388" s="145"/>
      <c r="H388" s="145"/>
      <c r="I388" s="145"/>
    </row>
    <row r="389" spans="2:9" ht="17.55" customHeight="1">
      <c r="B389" s="233">
        <v>379</v>
      </c>
      <c r="C389" s="145"/>
      <c r="D389" s="145"/>
      <c r="E389" s="145"/>
      <c r="F389" s="145"/>
      <c r="G389" s="145"/>
      <c r="H389" s="145"/>
      <c r="I389" s="145"/>
    </row>
    <row r="390" spans="2:9" ht="17.55" customHeight="1">
      <c r="B390" s="233">
        <v>380</v>
      </c>
      <c r="C390" s="145"/>
      <c r="D390" s="145"/>
      <c r="E390" s="145"/>
      <c r="F390" s="145"/>
      <c r="G390" s="145"/>
      <c r="H390" s="145"/>
      <c r="I390" s="145"/>
    </row>
    <row r="391" spans="2:9" ht="17.55" customHeight="1">
      <c r="B391" s="233">
        <v>381</v>
      </c>
      <c r="C391" s="145"/>
      <c r="D391" s="145"/>
      <c r="E391" s="145"/>
      <c r="F391" s="145"/>
      <c r="G391" s="145"/>
      <c r="H391" s="145"/>
      <c r="I391" s="145"/>
    </row>
    <row r="392" spans="2:9" ht="17.55" customHeight="1">
      <c r="B392" s="233">
        <v>382</v>
      </c>
      <c r="C392" s="145"/>
      <c r="D392" s="145"/>
      <c r="E392" s="145"/>
      <c r="F392" s="145"/>
      <c r="G392" s="145"/>
      <c r="H392" s="145"/>
      <c r="I392" s="145"/>
    </row>
    <row r="393" spans="2:9" ht="17.55" customHeight="1">
      <c r="B393" s="233">
        <v>383</v>
      </c>
      <c r="C393" s="145"/>
      <c r="D393" s="145"/>
      <c r="E393" s="145"/>
      <c r="F393" s="145"/>
      <c r="G393" s="145"/>
      <c r="H393" s="145"/>
      <c r="I393" s="145"/>
    </row>
    <row r="394" spans="2:9" ht="17.55" customHeight="1">
      <c r="B394" s="233">
        <v>384</v>
      </c>
      <c r="C394" s="145"/>
      <c r="D394" s="145"/>
      <c r="E394" s="145"/>
      <c r="F394" s="145"/>
      <c r="G394" s="145"/>
      <c r="H394" s="145"/>
      <c r="I394" s="145"/>
    </row>
    <row r="395" spans="2:9" ht="17.55" customHeight="1">
      <c r="B395" s="233">
        <v>385</v>
      </c>
      <c r="C395" s="145"/>
      <c r="D395" s="145"/>
      <c r="E395" s="145"/>
      <c r="F395" s="145"/>
      <c r="G395" s="145"/>
      <c r="H395" s="145"/>
      <c r="I395" s="145"/>
    </row>
    <row r="396" spans="2:9" ht="17.55" customHeight="1">
      <c r="B396" s="233">
        <v>386</v>
      </c>
      <c r="C396" s="145"/>
      <c r="D396" s="145"/>
      <c r="E396" s="145"/>
      <c r="F396" s="145"/>
      <c r="G396" s="145"/>
      <c r="H396" s="145"/>
      <c r="I396" s="145"/>
    </row>
    <row r="397" spans="2:9" ht="17.55" customHeight="1">
      <c r="B397" s="233">
        <v>387</v>
      </c>
      <c r="C397" s="145"/>
      <c r="D397" s="145"/>
      <c r="E397" s="145"/>
      <c r="F397" s="145"/>
      <c r="G397" s="145"/>
      <c r="H397" s="145"/>
      <c r="I397" s="145"/>
    </row>
    <row r="398" spans="2:9" ht="17.55" customHeight="1">
      <c r="B398" s="233">
        <v>388</v>
      </c>
      <c r="C398" s="145"/>
      <c r="D398" s="145"/>
      <c r="E398" s="145"/>
      <c r="F398" s="145"/>
      <c r="G398" s="145"/>
      <c r="H398" s="145"/>
      <c r="I398" s="145"/>
    </row>
    <row r="399" spans="2:9" ht="17.55" customHeight="1">
      <c r="B399" s="233">
        <v>389</v>
      </c>
      <c r="C399" s="145"/>
      <c r="D399" s="145"/>
      <c r="E399" s="145"/>
      <c r="F399" s="145"/>
      <c r="G399" s="145"/>
      <c r="H399" s="145"/>
      <c r="I399" s="145"/>
    </row>
    <row r="400" spans="2:9" ht="17.55" customHeight="1">
      <c r="B400" s="233">
        <v>390</v>
      </c>
      <c r="C400" s="145"/>
      <c r="D400" s="145"/>
      <c r="E400" s="145"/>
      <c r="F400" s="145"/>
      <c r="G400" s="145"/>
      <c r="H400" s="145"/>
      <c r="I400" s="145"/>
    </row>
    <row r="401" spans="2:9" ht="17.55" customHeight="1">
      <c r="B401" s="233">
        <v>391</v>
      </c>
      <c r="C401" s="145"/>
      <c r="D401" s="145"/>
      <c r="E401" s="145"/>
      <c r="F401" s="145"/>
      <c r="G401" s="145"/>
      <c r="H401" s="145"/>
      <c r="I401" s="145"/>
    </row>
    <row r="402" spans="2:9" ht="17.55" customHeight="1">
      <c r="B402" s="233">
        <v>392</v>
      </c>
      <c r="C402" s="145"/>
      <c r="D402" s="145"/>
      <c r="E402" s="145"/>
      <c r="F402" s="145"/>
      <c r="G402" s="145"/>
      <c r="H402" s="145"/>
      <c r="I402" s="145"/>
    </row>
    <row r="403" spans="2:9" ht="17.55" customHeight="1">
      <c r="B403" s="233">
        <v>393</v>
      </c>
      <c r="C403" s="145"/>
      <c r="D403" s="145"/>
      <c r="E403" s="145"/>
      <c r="F403" s="145"/>
      <c r="G403" s="145"/>
      <c r="H403" s="145"/>
      <c r="I403" s="145"/>
    </row>
    <row r="404" spans="2:9" ht="17.55" customHeight="1">
      <c r="B404" s="233">
        <v>394</v>
      </c>
      <c r="C404" s="145"/>
      <c r="D404" s="145"/>
      <c r="E404" s="145"/>
      <c r="F404" s="145"/>
      <c r="G404" s="145"/>
      <c r="H404" s="145"/>
      <c r="I404" s="145"/>
    </row>
    <row r="405" spans="2:9" ht="17.55" customHeight="1">
      <c r="B405" s="233">
        <v>395</v>
      </c>
      <c r="C405" s="145"/>
      <c r="D405" s="145"/>
      <c r="E405" s="145"/>
      <c r="F405" s="145"/>
      <c r="G405" s="145"/>
      <c r="H405" s="145"/>
      <c r="I405" s="145"/>
    </row>
    <row r="406" spans="2:9" ht="17.55" customHeight="1">
      <c r="B406" s="233">
        <v>396</v>
      </c>
      <c r="C406" s="145"/>
      <c r="D406" s="145"/>
      <c r="E406" s="145"/>
      <c r="F406" s="145"/>
      <c r="G406" s="145"/>
      <c r="H406" s="145"/>
      <c r="I406" s="145"/>
    </row>
    <row r="407" spans="2:9" ht="17.55" customHeight="1">
      <c r="B407" s="233">
        <v>397</v>
      </c>
      <c r="C407" s="145"/>
      <c r="D407" s="145"/>
      <c r="E407" s="145"/>
      <c r="F407" s="145"/>
      <c r="G407" s="145"/>
      <c r="H407" s="145"/>
      <c r="I407" s="145"/>
    </row>
    <row r="408" spans="2:9" ht="17.55" customHeight="1">
      <c r="B408" s="233">
        <v>398</v>
      </c>
      <c r="C408" s="145"/>
      <c r="D408" s="145"/>
      <c r="E408" s="145"/>
      <c r="F408" s="145"/>
      <c r="G408" s="145"/>
      <c r="H408" s="145"/>
      <c r="I408" s="145"/>
    </row>
    <row r="409" spans="2:9" ht="17.55" customHeight="1">
      <c r="B409" s="233">
        <v>399</v>
      </c>
      <c r="C409" s="145"/>
      <c r="D409" s="145"/>
      <c r="E409" s="145"/>
      <c r="F409" s="145"/>
      <c r="G409" s="145"/>
      <c r="H409" s="145"/>
      <c r="I409" s="145"/>
    </row>
    <row r="410" spans="2:9" ht="17.55" customHeight="1">
      <c r="B410" s="233">
        <v>400</v>
      </c>
      <c r="C410" s="145"/>
      <c r="D410" s="145"/>
      <c r="E410" s="145"/>
      <c r="F410" s="145"/>
      <c r="G410" s="145"/>
      <c r="H410" s="145"/>
      <c r="I410" s="145"/>
    </row>
    <row r="411" spans="2:9" ht="17.55" customHeight="1">
      <c r="B411" s="233">
        <v>401</v>
      </c>
      <c r="C411" s="145"/>
      <c r="D411" s="145"/>
      <c r="E411" s="145"/>
      <c r="F411" s="145"/>
      <c r="G411" s="145"/>
      <c r="H411" s="145"/>
      <c r="I411" s="145"/>
    </row>
    <row r="412" spans="2:9" ht="17.55" customHeight="1">
      <c r="B412" s="233">
        <v>402</v>
      </c>
      <c r="C412" s="145"/>
      <c r="D412" s="145"/>
      <c r="E412" s="145"/>
      <c r="F412" s="145"/>
      <c r="G412" s="145"/>
      <c r="H412" s="145"/>
      <c r="I412" s="145"/>
    </row>
    <row r="413" spans="2:9" ht="17.55" customHeight="1">
      <c r="B413" s="233">
        <v>403</v>
      </c>
      <c r="C413" s="145"/>
      <c r="D413" s="145"/>
      <c r="E413" s="145"/>
      <c r="F413" s="145"/>
      <c r="G413" s="145"/>
      <c r="H413" s="145"/>
      <c r="I413" s="145"/>
    </row>
    <row r="414" spans="2:9" ht="17.55" customHeight="1">
      <c r="B414" s="233">
        <v>404</v>
      </c>
      <c r="C414" s="145"/>
      <c r="D414" s="145"/>
      <c r="E414" s="145"/>
      <c r="F414" s="145"/>
      <c r="G414" s="145"/>
      <c r="H414" s="145"/>
      <c r="I414" s="145"/>
    </row>
    <row r="415" spans="2:9" ht="17.55" customHeight="1">
      <c r="B415" s="233">
        <v>405</v>
      </c>
      <c r="C415" s="145"/>
      <c r="D415" s="145"/>
      <c r="E415" s="145"/>
      <c r="F415" s="145"/>
      <c r="G415" s="145"/>
      <c r="H415" s="145"/>
      <c r="I415" s="145"/>
    </row>
    <row r="416" spans="2:9" ht="17.55" customHeight="1">
      <c r="B416" s="233">
        <v>406</v>
      </c>
      <c r="C416" s="145"/>
      <c r="D416" s="145"/>
      <c r="E416" s="145"/>
      <c r="F416" s="145"/>
      <c r="G416" s="145"/>
      <c r="H416" s="145"/>
      <c r="I416" s="145"/>
    </row>
    <row r="417" spans="2:9" ht="17.55" customHeight="1">
      <c r="B417" s="233">
        <v>407</v>
      </c>
      <c r="C417" s="145"/>
      <c r="D417" s="145"/>
      <c r="E417" s="145"/>
      <c r="F417" s="145"/>
      <c r="G417" s="145"/>
      <c r="H417" s="145"/>
      <c r="I417" s="145"/>
    </row>
    <row r="418" spans="2:9" ht="17.55" customHeight="1">
      <c r="B418" s="233">
        <v>408</v>
      </c>
      <c r="C418" s="145"/>
      <c r="D418" s="145"/>
      <c r="E418" s="145"/>
      <c r="F418" s="145"/>
      <c r="G418" s="145"/>
      <c r="H418" s="145"/>
      <c r="I418" s="145"/>
    </row>
    <row r="419" spans="2:9" ht="17.55" customHeight="1">
      <c r="B419" s="233">
        <v>409</v>
      </c>
      <c r="C419" s="145"/>
      <c r="D419" s="145"/>
      <c r="E419" s="145"/>
      <c r="F419" s="145"/>
      <c r="G419" s="145"/>
      <c r="H419" s="145"/>
      <c r="I419" s="145"/>
    </row>
    <row r="420" spans="2:9" ht="17.55" customHeight="1">
      <c r="B420" s="233">
        <v>410</v>
      </c>
      <c r="C420" s="145"/>
      <c r="D420" s="145"/>
      <c r="E420" s="145"/>
      <c r="F420" s="145"/>
      <c r="G420" s="145"/>
      <c r="H420" s="145"/>
      <c r="I420" s="145"/>
    </row>
    <row r="421" spans="2:9" ht="17.55" customHeight="1">
      <c r="B421" s="233">
        <v>411</v>
      </c>
      <c r="C421" s="145"/>
      <c r="D421" s="145"/>
      <c r="E421" s="145"/>
      <c r="F421" s="145"/>
      <c r="G421" s="145"/>
      <c r="H421" s="145"/>
      <c r="I421" s="145"/>
    </row>
    <row r="422" spans="2:9" ht="17.55" customHeight="1">
      <c r="B422" s="233">
        <v>412</v>
      </c>
      <c r="C422" s="145"/>
      <c r="D422" s="145"/>
      <c r="E422" s="145"/>
      <c r="F422" s="145"/>
      <c r="G422" s="145"/>
      <c r="H422" s="145"/>
      <c r="I422" s="145"/>
    </row>
    <row r="423" spans="2:9" ht="17.55" customHeight="1">
      <c r="B423" s="233">
        <v>413</v>
      </c>
      <c r="C423" s="145"/>
      <c r="D423" s="145"/>
      <c r="E423" s="145"/>
      <c r="F423" s="145"/>
      <c r="G423" s="145"/>
      <c r="H423" s="145"/>
      <c r="I423" s="145"/>
    </row>
    <row r="424" spans="2:9" ht="17.55" customHeight="1">
      <c r="B424" s="233">
        <v>414</v>
      </c>
      <c r="C424" s="145"/>
      <c r="D424" s="145"/>
      <c r="E424" s="145"/>
      <c r="F424" s="145"/>
      <c r="G424" s="145"/>
      <c r="H424" s="145"/>
      <c r="I424" s="145"/>
    </row>
    <row r="425" spans="2:9" ht="17.55" customHeight="1">
      <c r="B425" s="233">
        <v>415</v>
      </c>
      <c r="C425" s="145"/>
      <c r="D425" s="145"/>
      <c r="E425" s="145"/>
      <c r="F425" s="145"/>
      <c r="G425" s="145"/>
      <c r="H425" s="145"/>
      <c r="I425" s="145"/>
    </row>
    <row r="426" spans="2:9" ht="17.55" customHeight="1">
      <c r="B426" s="233">
        <v>416</v>
      </c>
      <c r="C426" s="145"/>
      <c r="D426" s="145"/>
      <c r="E426" s="145"/>
      <c r="F426" s="145"/>
      <c r="G426" s="145"/>
      <c r="H426" s="145"/>
      <c r="I426" s="145"/>
    </row>
    <row r="427" spans="2:9" ht="17.55" customHeight="1">
      <c r="B427" s="233">
        <v>417</v>
      </c>
      <c r="C427" s="145"/>
      <c r="D427" s="145"/>
      <c r="E427" s="145"/>
      <c r="F427" s="145"/>
      <c r="G427" s="145"/>
      <c r="H427" s="145"/>
      <c r="I427" s="145"/>
    </row>
    <row r="428" spans="2:9" ht="17.55" customHeight="1">
      <c r="B428" s="233">
        <v>418</v>
      </c>
      <c r="C428" s="145"/>
      <c r="D428" s="145"/>
      <c r="E428" s="145"/>
      <c r="F428" s="145"/>
      <c r="G428" s="145"/>
      <c r="H428" s="145"/>
      <c r="I428" s="145"/>
    </row>
    <row r="429" spans="2:9" ht="17.55" customHeight="1">
      <c r="B429" s="233">
        <v>419</v>
      </c>
      <c r="C429" s="145"/>
      <c r="D429" s="145"/>
      <c r="E429" s="145"/>
      <c r="F429" s="145"/>
      <c r="G429" s="145"/>
      <c r="H429" s="145"/>
      <c r="I429" s="145"/>
    </row>
    <row r="430" spans="2:9" ht="17.55" customHeight="1">
      <c r="B430" s="233">
        <v>420</v>
      </c>
      <c r="C430" s="145"/>
      <c r="D430" s="145"/>
      <c r="E430" s="145"/>
      <c r="F430" s="145"/>
      <c r="G430" s="145"/>
      <c r="H430" s="145"/>
      <c r="I430" s="145"/>
    </row>
    <row r="431" spans="2:9" ht="17.55" customHeight="1">
      <c r="B431" s="233">
        <v>421</v>
      </c>
      <c r="C431" s="145"/>
      <c r="D431" s="145"/>
      <c r="E431" s="145"/>
      <c r="F431" s="145"/>
      <c r="G431" s="145"/>
      <c r="H431" s="145"/>
      <c r="I431" s="145"/>
    </row>
    <row r="432" spans="2:9" ht="17.55" customHeight="1">
      <c r="B432" s="233">
        <v>422</v>
      </c>
      <c r="C432" s="145"/>
      <c r="D432" s="145"/>
      <c r="E432" s="145"/>
      <c r="F432" s="145"/>
      <c r="G432" s="145"/>
      <c r="H432" s="145"/>
      <c r="I432" s="145"/>
    </row>
    <row r="433" spans="2:9" ht="17.55" customHeight="1">
      <c r="B433" s="233">
        <v>423</v>
      </c>
      <c r="C433" s="145"/>
      <c r="D433" s="145"/>
      <c r="E433" s="145"/>
      <c r="F433" s="145"/>
      <c r="G433" s="145"/>
      <c r="H433" s="145"/>
      <c r="I433" s="145"/>
    </row>
    <row r="434" spans="2:9" ht="17.55" customHeight="1">
      <c r="B434" s="233">
        <v>424</v>
      </c>
      <c r="C434" s="145"/>
      <c r="D434" s="145"/>
      <c r="E434" s="145"/>
      <c r="F434" s="145"/>
      <c r="G434" s="145"/>
      <c r="H434" s="145"/>
      <c r="I434" s="145"/>
    </row>
    <row r="435" spans="2:9" ht="17.55" customHeight="1">
      <c r="B435" s="233">
        <v>425</v>
      </c>
      <c r="C435" s="145"/>
      <c r="D435" s="145"/>
      <c r="E435" s="145"/>
      <c r="F435" s="145"/>
      <c r="G435" s="145"/>
      <c r="H435" s="145"/>
      <c r="I435" s="145"/>
    </row>
    <row r="436" spans="2:9" ht="17.55" customHeight="1">
      <c r="B436" s="233">
        <v>426</v>
      </c>
      <c r="C436" s="145"/>
      <c r="D436" s="145"/>
      <c r="E436" s="145"/>
      <c r="F436" s="145"/>
      <c r="G436" s="145"/>
      <c r="H436" s="145"/>
      <c r="I436" s="145"/>
    </row>
    <row r="437" spans="2:9" ht="17.55" customHeight="1">
      <c r="B437" s="233">
        <v>427</v>
      </c>
      <c r="C437" s="145"/>
      <c r="D437" s="145"/>
      <c r="E437" s="145"/>
      <c r="F437" s="145"/>
      <c r="G437" s="145"/>
      <c r="H437" s="145"/>
      <c r="I437" s="145"/>
    </row>
    <row r="438" spans="2:9" ht="17.55" customHeight="1">
      <c r="B438" s="233">
        <v>428</v>
      </c>
      <c r="C438" s="145"/>
      <c r="D438" s="145"/>
      <c r="E438" s="145"/>
      <c r="F438" s="145"/>
      <c r="G438" s="145"/>
      <c r="H438" s="145"/>
      <c r="I438" s="145"/>
    </row>
    <row r="439" spans="2:9" ht="17.55" customHeight="1">
      <c r="B439" s="233">
        <v>429</v>
      </c>
      <c r="C439" s="145"/>
      <c r="D439" s="145"/>
      <c r="E439" s="145"/>
      <c r="F439" s="145"/>
      <c r="G439" s="145"/>
      <c r="H439" s="145"/>
      <c r="I439" s="145"/>
    </row>
    <row r="440" spans="2:9" ht="17.55" customHeight="1">
      <c r="B440" s="233">
        <v>430</v>
      </c>
      <c r="C440" s="145"/>
      <c r="D440" s="145"/>
      <c r="E440" s="145"/>
      <c r="F440" s="145"/>
      <c r="G440" s="145"/>
      <c r="H440" s="145"/>
      <c r="I440" s="145"/>
    </row>
    <row r="441" spans="2:9" ht="17.55" customHeight="1">
      <c r="B441" s="233">
        <v>431</v>
      </c>
      <c r="C441" s="145"/>
      <c r="D441" s="145"/>
      <c r="E441" s="145"/>
      <c r="F441" s="145"/>
      <c r="G441" s="145"/>
      <c r="H441" s="145"/>
      <c r="I441" s="145"/>
    </row>
    <row r="442" spans="2:9" ht="17.55" customHeight="1">
      <c r="B442" s="233">
        <v>432</v>
      </c>
      <c r="C442" s="145"/>
      <c r="D442" s="145"/>
      <c r="E442" s="145"/>
      <c r="F442" s="145"/>
      <c r="G442" s="145"/>
      <c r="H442" s="145"/>
      <c r="I442" s="145"/>
    </row>
    <row r="443" spans="2:9" ht="17.55" customHeight="1">
      <c r="B443" s="233">
        <v>433</v>
      </c>
      <c r="C443" s="145"/>
      <c r="D443" s="145"/>
      <c r="E443" s="145"/>
      <c r="F443" s="145"/>
      <c r="G443" s="145"/>
      <c r="H443" s="145"/>
      <c r="I443" s="145"/>
    </row>
    <row r="444" spans="2:9" ht="17.55" customHeight="1">
      <c r="B444" s="233">
        <v>434</v>
      </c>
      <c r="C444" s="145"/>
      <c r="D444" s="145"/>
      <c r="E444" s="145"/>
      <c r="F444" s="145"/>
      <c r="G444" s="145"/>
      <c r="H444" s="145"/>
      <c r="I444" s="145"/>
    </row>
    <row r="445" spans="2:9" ht="17.55" customHeight="1">
      <c r="B445" s="233">
        <v>435</v>
      </c>
      <c r="C445" s="145"/>
      <c r="D445" s="145"/>
      <c r="E445" s="145"/>
      <c r="F445" s="145"/>
      <c r="G445" s="145"/>
      <c r="H445" s="145"/>
      <c r="I445" s="145"/>
    </row>
    <row r="446" spans="2:9" ht="17.55" customHeight="1">
      <c r="B446" s="233">
        <v>436</v>
      </c>
      <c r="C446" s="145"/>
      <c r="D446" s="145"/>
      <c r="E446" s="145"/>
      <c r="F446" s="145"/>
      <c r="G446" s="145"/>
      <c r="H446" s="145"/>
      <c r="I446" s="145"/>
    </row>
    <row r="447" spans="2:9" ht="17.55" customHeight="1">
      <c r="B447" s="233">
        <v>437</v>
      </c>
      <c r="C447" s="145"/>
      <c r="D447" s="145"/>
      <c r="E447" s="145"/>
      <c r="F447" s="145"/>
      <c r="G447" s="145"/>
      <c r="H447" s="145"/>
      <c r="I447" s="145"/>
    </row>
    <row r="448" spans="2:9" ht="17.55" customHeight="1">
      <c r="B448" s="233">
        <v>438</v>
      </c>
      <c r="C448" s="145"/>
      <c r="D448" s="145"/>
      <c r="E448" s="145"/>
      <c r="F448" s="145"/>
      <c r="G448" s="145"/>
      <c r="H448" s="145"/>
      <c r="I448" s="145"/>
    </row>
    <row r="449" spans="2:9" ht="17.55" customHeight="1">
      <c r="B449" s="233">
        <v>439</v>
      </c>
      <c r="C449" s="145"/>
      <c r="D449" s="145"/>
      <c r="E449" s="145"/>
      <c r="F449" s="145"/>
      <c r="G449" s="145"/>
      <c r="H449" s="145"/>
      <c r="I449" s="145"/>
    </row>
    <row r="450" spans="2:9" ht="17.55" customHeight="1">
      <c r="B450" s="233">
        <v>440</v>
      </c>
      <c r="C450" s="145"/>
      <c r="D450" s="145"/>
      <c r="E450" s="145"/>
      <c r="F450" s="145"/>
      <c r="G450" s="145"/>
      <c r="H450" s="145"/>
      <c r="I450" s="145"/>
    </row>
    <row r="451" spans="2:9" ht="17.55" customHeight="1">
      <c r="B451" s="233">
        <v>441</v>
      </c>
      <c r="C451" s="145"/>
      <c r="D451" s="145"/>
      <c r="E451" s="145"/>
      <c r="F451" s="145"/>
      <c r="G451" s="145"/>
      <c r="H451" s="145"/>
      <c r="I451" s="145"/>
    </row>
    <row r="452" spans="2:9" ht="17.55" customHeight="1">
      <c r="B452" s="233">
        <v>442</v>
      </c>
      <c r="C452" s="145"/>
      <c r="D452" s="145"/>
      <c r="E452" s="145"/>
      <c r="F452" s="145"/>
      <c r="G452" s="145"/>
      <c r="H452" s="145"/>
      <c r="I452" s="145"/>
    </row>
    <row r="453" spans="2:9" ht="17.55" customHeight="1">
      <c r="B453" s="233">
        <v>443</v>
      </c>
      <c r="C453" s="145"/>
      <c r="D453" s="145"/>
      <c r="E453" s="145"/>
      <c r="F453" s="145"/>
      <c r="G453" s="145"/>
      <c r="H453" s="145"/>
      <c r="I453" s="145"/>
    </row>
    <row r="454" spans="2:9" ht="17.55" customHeight="1">
      <c r="B454" s="233">
        <v>444</v>
      </c>
      <c r="C454" s="145"/>
      <c r="D454" s="145"/>
      <c r="E454" s="145"/>
      <c r="F454" s="145"/>
      <c r="G454" s="145"/>
      <c r="H454" s="145"/>
      <c r="I454" s="145"/>
    </row>
    <row r="455" spans="2:9" ht="17.55" customHeight="1">
      <c r="B455" s="233">
        <v>445</v>
      </c>
      <c r="C455" s="145"/>
      <c r="D455" s="145"/>
      <c r="E455" s="145"/>
      <c r="F455" s="145"/>
      <c r="G455" s="145"/>
      <c r="H455" s="145"/>
      <c r="I455" s="145"/>
    </row>
    <row r="456" spans="2:9" ht="17.55" customHeight="1">
      <c r="B456" s="233">
        <v>446</v>
      </c>
      <c r="C456" s="145"/>
      <c r="D456" s="145"/>
      <c r="E456" s="145"/>
      <c r="F456" s="145"/>
      <c r="G456" s="145"/>
      <c r="H456" s="145"/>
      <c r="I456" s="145"/>
    </row>
    <row r="457" spans="2:9" ht="17.55" customHeight="1">
      <c r="B457" s="233">
        <v>447</v>
      </c>
      <c r="C457" s="145"/>
      <c r="D457" s="145"/>
      <c r="E457" s="145"/>
      <c r="F457" s="145"/>
      <c r="G457" s="145"/>
      <c r="H457" s="145"/>
      <c r="I457" s="145"/>
    </row>
    <row r="458" spans="2:9" ht="17.55" customHeight="1">
      <c r="B458" s="233">
        <v>448</v>
      </c>
      <c r="C458" s="145"/>
      <c r="D458" s="145"/>
      <c r="E458" s="145"/>
      <c r="F458" s="145"/>
      <c r="G458" s="145"/>
      <c r="H458" s="145"/>
      <c r="I458" s="145"/>
    </row>
    <row r="459" spans="2:9" ht="17.55" customHeight="1">
      <c r="B459" s="233">
        <v>449</v>
      </c>
      <c r="C459" s="145"/>
      <c r="D459" s="145"/>
      <c r="E459" s="145"/>
      <c r="F459" s="145"/>
      <c r="G459" s="145"/>
      <c r="H459" s="145"/>
      <c r="I459" s="145"/>
    </row>
    <row r="460" spans="2:9" ht="17.55" customHeight="1">
      <c r="B460" s="233">
        <v>450</v>
      </c>
      <c r="C460" s="145"/>
      <c r="D460" s="145"/>
      <c r="E460" s="145"/>
      <c r="F460" s="145"/>
      <c r="G460" s="145"/>
      <c r="H460" s="145"/>
      <c r="I460" s="145"/>
    </row>
    <row r="461" spans="2:9" ht="17.55" customHeight="1">
      <c r="B461" s="233">
        <v>451</v>
      </c>
      <c r="C461" s="145"/>
      <c r="D461" s="145"/>
      <c r="E461" s="145"/>
      <c r="F461" s="145"/>
      <c r="G461" s="145"/>
      <c r="H461" s="145"/>
      <c r="I461" s="145"/>
    </row>
    <row r="462" spans="2:9" ht="17.55" customHeight="1">
      <c r="B462" s="233">
        <v>452</v>
      </c>
      <c r="C462" s="145"/>
      <c r="D462" s="145"/>
      <c r="E462" s="145"/>
      <c r="F462" s="145"/>
      <c r="G462" s="145"/>
      <c r="H462" s="145"/>
      <c r="I462" s="145"/>
    </row>
    <row r="463" spans="2:9" ht="17.55" customHeight="1">
      <c r="B463" s="233">
        <v>453</v>
      </c>
      <c r="C463" s="145"/>
      <c r="D463" s="145"/>
      <c r="E463" s="145"/>
      <c r="F463" s="145"/>
      <c r="G463" s="145"/>
      <c r="H463" s="145"/>
      <c r="I463" s="145"/>
    </row>
    <row r="464" spans="2:9" ht="17.55" customHeight="1">
      <c r="B464" s="233">
        <v>454</v>
      </c>
      <c r="C464" s="145"/>
      <c r="D464" s="145"/>
      <c r="E464" s="145"/>
      <c r="F464" s="145"/>
      <c r="G464" s="145"/>
      <c r="H464" s="145"/>
      <c r="I464" s="145"/>
    </row>
    <row r="465" spans="2:9" ht="17.55" customHeight="1">
      <c r="B465" s="233">
        <v>455</v>
      </c>
      <c r="C465" s="145"/>
      <c r="D465" s="145"/>
      <c r="E465" s="145"/>
      <c r="F465" s="145"/>
      <c r="G465" s="145"/>
      <c r="H465" s="145"/>
      <c r="I465" s="145"/>
    </row>
    <row r="466" spans="2:9" ht="17.55" customHeight="1">
      <c r="B466" s="233">
        <v>456</v>
      </c>
      <c r="C466" s="145"/>
      <c r="D466" s="145"/>
      <c r="E466" s="145"/>
      <c r="F466" s="145"/>
      <c r="G466" s="145"/>
      <c r="H466" s="145"/>
      <c r="I466" s="145"/>
    </row>
    <row r="467" spans="2:9" ht="17.55" customHeight="1">
      <c r="B467" s="233">
        <v>457</v>
      </c>
      <c r="C467" s="145"/>
      <c r="D467" s="145"/>
      <c r="E467" s="145"/>
      <c r="F467" s="145"/>
      <c r="G467" s="145"/>
      <c r="H467" s="145"/>
      <c r="I467" s="145"/>
    </row>
    <row r="468" spans="2:9" ht="17.55" customHeight="1">
      <c r="B468" s="233">
        <v>458</v>
      </c>
      <c r="C468" s="145"/>
      <c r="D468" s="145"/>
      <c r="E468" s="145"/>
      <c r="F468" s="145"/>
      <c r="G468" s="145"/>
      <c r="H468" s="145"/>
      <c r="I468" s="145"/>
    </row>
    <row r="469" spans="2:9" ht="17.55" customHeight="1">
      <c r="B469" s="233">
        <v>459</v>
      </c>
      <c r="C469" s="145"/>
      <c r="D469" s="145"/>
      <c r="E469" s="145"/>
      <c r="F469" s="145"/>
      <c r="G469" s="145"/>
      <c r="H469" s="145"/>
      <c r="I469" s="145"/>
    </row>
    <row r="470" spans="2:9" ht="17.55" customHeight="1">
      <c r="B470" s="233">
        <v>460</v>
      </c>
      <c r="C470" s="145"/>
      <c r="D470" s="145"/>
      <c r="E470" s="145"/>
      <c r="F470" s="145"/>
      <c r="G470" s="145"/>
      <c r="H470" s="145"/>
      <c r="I470" s="145"/>
    </row>
    <row r="471" spans="2:9" ht="17.55" customHeight="1">
      <c r="B471" s="233">
        <v>461</v>
      </c>
      <c r="C471" s="145"/>
      <c r="D471" s="145"/>
      <c r="E471" s="145"/>
      <c r="F471" s="145"/>
      <c r="G471" s="145"/>
      <c r="H471" s="145"/>
      <c r="I471" s="145"/>
    </row>
    <row r="472" spans="2:9" ht="17.55" customHeight="1">
      <c r="B472" s="233">
        <v>462</v>
      </c>
      <c r="C472" s="145"/>
      <c r="D472" s="145"/>
      <c r="E472" s="145"/>
      <c r="F472" s="145"/>
      <c r="G472" s="145"/>
      <c r="H472" s="145"/>
      <c r="I472" s="145"/>
    </row>
    <row r="473" spans="2:9" ht="17.55" customHeight="1">
      <c r="B473" s="233">
        <v>463</v>
      </c>
      <c r="C473" s="145"/>
      <c r="D473" s="145"/>
      <c r="E473" s="145"/>
      <c r="F473" s="145"/>
      <c r="G473" s="145"/>
      <c r="H473" s="145"/>
      <c r="I473" s="145"/>
    </row>
    <row r="474" spans="2:9" ht="17.55" customHeight="1">
      <c r="B474" s="233">
        <v>464</v>
      </c>
      <c r="C474" s="145"/>
      <c r="D474" s="145"/>
      <c r="E474" s="145"/>
      <c r="F474" s="145"/>
      <c r="G474" s="145"/>
      <c r="H474" s="145"/>
      <c r="I474" s="145"/>
    </row>
    <row r="475" spans="2:9" ht="17.55" customHeight="1">
      <c r="B475" s="233">
        <v>465</v>
      </c>
      <c r="C475" s="145"/>
      <c r="D475" s="145"/>
      <c r="E475" s="145"/>
      <c r="F475" s="145"/>
      <c r="G475" s="145"/>
      <c r="H475" s="145"/>
      <c r="I475" s="145"/>
    </row>
    <row r="476" spans="2:9" ht="17.55" customHeight="1">
      <c r="B476" s="233">
        <v>466</v>
      </c>
      <c r="C476" s="145"/>
      <c r="D476" s="145"/>
      <c r="E476" s="145"/>
      <c r="F476" s="145"/>
      <c r="G476" s="145"/>
      <c r="H476" s="145"/>
      <c r="I476" s="145"/>
    </row>
    <row r="477" spans="2:9" ht="17.55" customHeight="1">
      <c r="B477" s="233">
        <v>467</v>
      </c>
      <c r="C477" s="145"/>
      <c r="D477" s="145"/>
      <c r="E477" s="145"/>
      <c r="F477" s="145"/>
      <c r="G477" s="145"/>
      <c r="H477" s="145"/>
      <c r="I477" s="145"/>
    </row>
    <row r="478" spans="2:9" ht="17.55" customHeight="1">
      <c r="B478" s="233">
        <v>468</v>
      </c>
      <c r="C478" s="145"/>
      <c r="D478" s="145"/>
      <c r="E478" s="145"/>
      <c r="F478" s="145"/>
      <c r="G478" s="145"/>
      <c r="H478" s="145"/>
      <c r="I478" s="145"/>
    </row>
    <row r="479" spans="2:9" ht="17.55" customHeight="1">
      <c r="B479" s="233">
        <v>469</v>
      </c>
      <c r="C479" s="145"/>
      <c r="D479" s="145"/>
      <c r="E479" s="145"/>
      <c r="F479" s="145"/>
      <c r="G479" s="145"/>
      <c r="H479" s="145"/>
      <c r="I479" s="145"/>
    </row>
    <row r="480" spans="2:9" ht="17.55" customHeight="1">
      <c r="B480" s="233">
        <v>470</v>
      </c>
      <c r="C480" s="145"/>
      <c r="D480" s="145"/>
      <c r="E480" s="145"/>
      <c r="F480" s="145"/>
      <c r="G480" s="145"/>
      <c r="H480" s="145"/>
      <c r="I480" s="145"/>
    </row>
    <row r="481" spans="2:9" ht="17.55" customHeight="1">
      <c r="B481" s="233">
        <v>471</v>
      </c>
      <c r="C481" s="145"/>
      <c r="D481" s="145"/>
      <c r="E481" s="145"/>
      <c r="F481" s="145"/>
      <c r="G481" s="145"/>
      <c r="H481" s="145"/>
      <c r="I481" s="145"/>
    </row>
    <row r="482" spans="2:9" ht="17.55" customHeight="1">
      <c r="B482" s="233">
        <v>472</v>
      </c>
      <c r="C482" s="145"/>
      <c r="D482" s="145"/>
      <c r="E482" s="145"/>
      <c r="F482" s="145"/>
      <c r="G482" s="145"/>
      <c r="H482" s="145"/>
      <c r="I482" s="145"/>
    </row>
    <row r="483" spans="2:9" ht="17.55" customHeight="1">
      <c r="B483" s="233">
        <v>473</v>
      </c>
      <c r="C483" s="145"/>
      <c r="D483" s="145"/>
      <c r="E483" s="145"/>
      <c r="F483" s="145"/>
      <c r="G483" s="145"/>
      <c r="H483" s="145"/>
      <c r="I483" s="145"/>
    </row>
    <row r="484" spans="2:9" ht="17.55" customHeight="1">
      <c r="B484" s="233">
        <v>474</v>
      </c>
      <c r="C484" s="145"/>
      <c r="D484" s="145"/>
      <c r="E484" s="145"/>
      <c r="F484" s="145"/>
      <c r="G484" s="145"/>
      <c r="H484" s="145"/>
      <c r="I484" s="145"/>
    </row>
    <row r="485" spans="2:9" ht="17.55" customHeight="1">
      <c r="B485" s="233">
        <v>475</v>
      </c>
      <c r="C485" s="145"/>
      <c r="D485" s="145"/>
      <c r="E485" s="145"/>
      <c r="F485" s="145"/>
      <c r="G485" s="145"/>
      <c r="H485" s="145"/>
      <c r="I485" s="145"/>
    </row>
    <row r="486" spans="2:9" ht="17.55" customHeight="1">
      <c r="B486" s="233">
        <v>476</v>
      </c>
      <c r="C486" s="145"/>
      <c r="D486" s="145"/>
      <c r="E486" s="145"/>
      <c r="F486" s="145"/>
      <c r="G486" s="145"/>
      <c r="H486" s="145"/>
      <c r="I486" s="145"/>
    </row>
    <row r="487" spans="2:9" ht="17.55" customHeight="1">
      <c r="B487" s="233">
        <v>477</v>
      </c>
      <c r="C487" s="145"/>
      <c r="D487" s="145"/>
      <c r="E487" s="145"/>
      <c r="F487" s="145"/>
      <c r="G487" s="145"/>
      <c r="H487" s="145"/>
      <c r="I487" s="145"/>
    </row>
    <row r="488" spans="2:9" ht="17.55" customHeight="1">
      <c r="B488" s="233">
        <v>478</v>
      </c>
      <c r="C488" s="145"/>
      <c r="D488" s="145"/>
      <c r="E488" s="145"/>
      <c r="F488" s="145"/>
      <c r="G488" s="145"/>
      <c r="H488" s="145"/>
      <c r="I488" s="145"/>
    </row>
    <row r="489" spans="2:9" ht="17.55" customHeight="1">
      <c r="B489" s="233">
        <v>479</v>
      </c>
      <c r="C489" s="145"/>
      <c r="D489" s="145"/>
      <c r="E489" s="145"/>
      <c r="F489" s="145"/>
      <c r="G489" s="145"/>
      <c r="H489" s="145"/>
      <c r="I489" s="145"/>
    </row>
    <row r="490" spans="2:9" ht="17.55" customHeight="1">
      <c r="B490" s="233">
        <v>480</v>
      </c>
      <c r="C490" s="145"/>
      <c r="D490" s="145"/>
      <c r="E490" s="145"/>
      <c r="F490" s="145"/>
      <c r="G490" s="145"/>
      <c r="H490" s="145"/>
      <c r="I490" s="145"/>
    </row>
    <row r="491" spans="2:9" ht="17.55" customHeight="1">
      <c r="B491" s="233">
        <v>481</v>
      </c>
      <c r="C491" s="145"/>
      <c r="D491" s="145"/>
      <c r="E491" s="145"/>
      <c r="F491" s="145"/>
      <c r="G491" s="145"/>
      <c r="H491" s="145"/>
      <c r="I491" s="145"/>
    </row>
    <row r="492" spans="2:9" ht="17.55" customHeight="1">
      <c r="B492" s="233">
        <v>482</v>
      </c>
      <c r="C492" s="145"/>
      <c r="D492" s="145"/>
      <c r="E492" s="145"/>
      <c r="F492" s="145"/>
      <c r="G492" s="145"/>
      <c r="H492" s="145"/>
      <c r="I492" s="145"/>
    </row>
    <row r="493" spans="2:9" ht="17.55" customHeight="1">
      <c r="B493" s="233">
        <v>483</v>
      </c>
      <c r="C493" s="145"/>
      <c r="D493" s="145"/>
      <c r="E493" s="145"/>
      <c r="F493" s="145"/>
      <c r="G493" s="145"/>
      <c r="H493" s="145"/>
      <c r="I493" s="145"/>
    </row>
    <row r="494" spans="2:9" ht="17.55" customHeight="1">
      <c r="B494" s="233">
        <v>484</v>
      </c>
      <c r="C494" s="145"/>
      <c r="D494" s="145"/>
      <c r="E494" s="145"/>
      <c r="F494" s="145"/>
      <c r="G494" s="145"/>
      <c r="H494" s="145"/>
      <c r="I494" s="145"/>
    </row>
    <row r="495" spans="2:9" ht="17.55" customHeight="1">
      <c r="B495" s="233">
        <v>485</v>
      </c>
      <c r="C495" s="145"/>
      <c r="D495" s="145"/>
      <c r="E495" s="145"/>
      <c r="F495" s="145"/>
      <c r="G495" s="145"/>
      <c r="H495" s="145"/>
      <c r="I495" s="145"/>
    </row>
    <row r="496" spans="2:9" ht="17.55" customHeight="1">
      <c r="B496" s="233">
        <v>486</v>
      </c>
      <c r="C496" s="145"/>
      <c r="D496" s="145"/>
      <c r="E496" s="145"/>
      <c r="F496" s="145"/>
      <c r="G496" s="145"/>
      <c r="H496" s="145"/>
      <c r="I496" s="145"/>
    </row>
    <row r="497" spans="2:9" ht="17.55" customHeight="1">
      <c r="B497" s="233">
        <v>487</v>
      </c>
      <c r="C497" s="145"/>
      <c r="D497" s="145"/>
      <c r="E497" s="145"/>
      <c r="F497" s="145"/>
      <c r="G497" s="145"/>
      <c r="H497" s="145"/>
      <c r="I497" s="145"/>
    </row>
    <row r="498" spans="2:9" ht="17.55" customHeight="1">
      <c r="B498" s="233">
        <v>488</v>
      </c>
      <c r="C498" s="145"/>
      <c r="D498" s="145"/>
      <c r="E498" s="145"/>
      <c r="F498" s="145"/>
      <c r="G498" s="145"/>
      <c r="H498" s="145"/>
      <c r="I498" s="145"/>
    </row>
    <row r="499" spans="2:9" ht="17.55" customHeight="1">
      <c r="B499" s="233">
        <v>489</v>
      </c>
      <c r="C499" s="145"/>
      <c r="D499" s="145"/>
      <c r="E499" s="145"/>
      <c r="F499" s="145"/>
      <c r="G499" s="145"/>
      <c r="H499" s="145"/>
      <c r="I499" s="145"/>
    </row>
    <row r="500" spans="2:9" ht="17.55" customHeight="1">
      <c r="B500" s="233">
        <v>490</v>
      </c>
      <c r="C500" s="145"/>
      <c r="D500" s="145"/>
      <c r="E500" s="145"/>
      <c r="F500" s="145"/>
      <c r="G500" s="145"/>
      <c r="H500" s="145"/>
      <c r="I500" s="145"/>
    </row>
    <row r="501" spans="2:9" ht="17.55" customHeight="1">
      <c r="B501" s="233">
        <v>491</v>
      </c>
      <c r="C501" s="145"/>
      <c r="D501" s="145"/>
      <c r="E501" s="145"/>
      <c r="F501" s="145"/>
      <c r="G501" s="145"/>
      <c r="H501" s="145"/>
      <c r="I501" s="145"/>
    </row>
    <row r="502" spans="2:9" ht="17.55" customHeight="1">
      <c r="B502" s="233">
        <v>492</v>
      </c>
      <c r="C502" s="145"/>
      <c r="D502" s="145"/>
      <c r="E502" s="145"/>
      <c r="F502" s="145"/>
      <c r="G502" s="145"/>
      <c r="H502" s="145"/>
      <c r="I502" s="145"/>
    </row>
    <row r="503" spans="2:9" ht="17.55" customHeight="1">
      <c r="B503" s="233">
        <v>493</v>
      </c>
      <c r="C503" s="145"/>
      <c r="D503" s="145"/>
      <c r="E503" s="145"/>
      <c r="F503" s="145"/>
      <c r="G503" s="145"/>
      <c r="H503" s="145"/>
      <c r="I503" s="145"/>
    </row>
    <row r="504" spans="2:9" ht="17.55" customHeight="1">
      <c r="B504" s="233">
        <v>494</v>
      </c>
      <c r="C504" s="145"/>
      <c r="D504" s="145"/>
      <c r="E504" s="145"/>
      <c r="F504" s="145"/>
      <c r="G504" s="145"/>
      <c r="H504" s="145"/>
      <c r="I504" s="145"/>
    </row>
    <row r="505" spans="2:9" ht="17.55" customHeight="1">
      <c r="B505" s="233">
        <v>495</v>
      </c>
      <c r="C505" s="145"/>
      <c r="D505" s="145"/>
      <c r="E505" s="145"/>
      <c r="F505" s="145"/>
      <c r="G505" s="145"/>
      <c r="H505" s="145"/>
      <c r="I505" s="145"/>
    </row>
    <row r="506" spans="2:9" ht="17.55" customHeight="1">
      <c r="B506" s="233">
        <v>496</v>
      </c>
      <c r="C506" s="145"/>
      <c r="D506" s="145"/>
      <c r="E506" s="145"/>
      <c r="F506" s="145"/>
      <c r="G506" s="145"/>
      <c r="H506" s="145"/>
      <c r="I506" s="145"/>
    </row>
    <row r="507" spans="2:9" ht="17.55" customHeight="1">
      <c r="B507" s="233">
        <v>497</v>
      </c>
      <c r="C507" s="145"/>
      <c r="D507" s="145"/>
      <c r="E507" s="145"/>
      <c r="F507" s="145"/>
      <c r="G507" s="145"/>
      <c r="H507" s="145"/>
      <c r="I507" s="145"/>
    </row>
    <row r="508" spans="2:9" ht="17.55" customHeight="1">
      <c r="B508" s="233">
        <v>498</v>
      </c>
      <c r="C508" s="145"/>
      <c r="D508" s="145"/>
      <c r="E508" s="145"/>
      <c r="F508" s="145"/>
      <c r="G508" s="145"/>
      <c r="H508" s="145"/>
      <c r="I508" s="145"/>
    </row>
    <row r="509" spans="2:9" ht="17.55" customHeight="1">
      <c r="B509" s="233">
        <v>499</v>
      </c>
      <c r="C509" s="145"/>
      <c r="D509" s="145"/>
      <c r="E509" s="145"/>
      <c r="F509" s="145"/>
      <c r="G509" s="145"/>
      <c r="H509" s="145"/>
      <c r="I509" s="145"/>
    </row>
    <row r="510" spans="2:9" ht="17.55" customHeight="1">
      <c r="B510" s="233">
        <v>500</v>
      </c>
      <c r="C510" s="145"/>
      <c r="D510" s="145"/>
      <c r="E510" s="145"/>
      <c r="F510" s="145"/>
      <c r="G510" s="145"/>
      <c r="H510" s="145"/>
      <c r="I510" s="145"/>
    </row>
    <row r="511" spans="2:9" ht="17.55" customHeight="1">
      <c r="D511" s="10"/>
      <c r="E511" s="10"/>
    </row>
  </sheetData>
  <phoneticPr fontId="1" type="noConversion"/>
  <pageMargins left="0.7" right="0.7" top="0.75" bottom="0.75" header="0.3" footer="0.3"/>
  <pageSetup paperSize="9" orientation="portrait" horizontalDpi="300" r:id="rId1"/>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289" r:id="rId5" name="Button 1">
              <controlPr defaultSize="0" print="0" autoFill="0" autoPict="0" macro="[0]!Evaluation_Sheet.Evaluation_Sheet">
                <anchor moveWithCells="1" sizeWithCells="1">
                  <from>
                    <xdr:col>2</xdr:col>
                    <xdr:colOff>350520</xdr:colOff>
                    <xdr:row>3</xdr:row>
                    <xdr:rowOff>167640</xdr:rowOff>
                  </from>
                  <to>
                    <xdr:col>4</xdr:col>
                    <xdr:colOff>320040</xdr:colOff>
                    <xdr:row>6</xdr:row>
                    <xdr:rowOff>15240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K1011"/>
  <sheetViews>
    <sheetView showGridLines="0" zoomScale="60" zoomScaleNormal="60" workbookViewId="0">
      <selection activeCell="D11" sqref="D11"/>
    </sheetView>
  </sheetViews>
  <sheetFormatPr baseColWidth="10" defaultColWidth="8.77734375" defaultRowHeight="14.4"/>
  <cols>
    <col min="1" max="1" width="8.77734375" style="10"/>
    <col min="2" max="2" width="13.77734375" style="10" customWidth="1"/>
    <col min="3" max="3" width="42" style="10" bestFit="1" customWidth="1"/>
    <col min="4" max="4" width="28.77734375" style="27" customWidth="1"/>
    <col min="5" max="5" width="32.5546875" style="27" customWidth="1"/>
    <col min="6" max="7" width="32.5546875" style="10" customWidth="1"/>
    <col min="8" max="8" width="19" style="10" customWidth="1"/>
    <col min="9" max="10" width="23.5546875" style="10" bestFit="1" customWidth="1"/>
    <col min="11" max="11" width="47.5546875" style="10" customWidth="1"/>
    <col min="12" max="12" width="22.44140625" style="10" bestFit="1" customWidth="1"/>
    <col min="13" max="13" width="27.21875" style="10" bestFit="1" customWidth="1"/>
    <col min="14" max="14" width="45" style="10" bestFit="1" customWidth="1"/>
    <col min="15" max="15" width="22.44140625" style="10" bestFit="1" customWidth="1"/>
    <col min="16" max="16" width="24.77734375" style="10" bestFit="1" customWidth="1"/>
    <col min="17" max="17" width="45" style="10" bestFit="1" customWidth="1"/>
    <col min="18" max="18" width="22.44140625" style="10" bestFit="1" customWidth="1"/>
    <col min="19" max="19" width="20.5546875" style="10" bestFit="1" customWidth="1"/>
    <col min="20" max="20" width="45" style="10" bestFit="1" customWidth="1"/>
    <col min="21" max="21" width="21" style="10" bestFit="1" customWidth="1"/>
    <col min="22" max="22" width="12.5546875" style="10" bestFit="1" customWidth="1"/>
    <col min="23" max="23" width="45" style="10" bestFit="1" customWidth="1"/>
    <col min="24" max="24" width="21" style="10" bestFit="1" customWidth="1"/>
    <col min="25" max="25" width="24.21875" style="10" bestFit="1" customWidth="1"/>
    <col min="26" max="26" width="45" style="10" bestFit="1" customWidth="1"/>
    <col min="27" max="27" width="22.44140625" style="10" bestFit="1" customWidth="1"/>
    <col min="28" max="28" width="13.77734375" style="10" bestFit="1" customWidth="1"/>
    <col min="29" max="29" width="45" style="10" bestFit="1" customWidth="1"/>
    <col min="30" max="30" width="22.44140625" style="10" bestFit="1" customWidth="1"/>
    <col min="31" max="31" width="18" style="10" bestFit="1" customWidth="1"/>
    <col min="32" max="34" width="25.21875" style="10" bestFit="1" customWidth="1"/>
    <col min="35" max="35" width="16.77734375" style="10" bestFit="1" customWidth="1"/>
    <col min="36" max="36" width="25.21875" style="10" bestFit="1" customWidth="1"/>
    <col min="37" max="37" width="16.21875" style="10" bestFit="1" customWidth="1"/>
    <col min="38" max="38" width="12" style="10" bestFit="1" customWidth="1"/>
    <col min="39" max="39" width="15.44140625" style="10" bestFit="1" customWidth="1"/>
    <col min="40" max="40" width="24.77734375" style="10" bestFit="1" customWidth="1"/>
    <col min="41" max="41" width="15.44140625" style="10" bestFit="1" customWidth="1"/>
    <col min="42" max="42" width="11.77734375" style="10" customWidth="1"/>
    <col min="43" max="43" width="22.77734375" style="10" bestFit="1" customWidth="1"/>
    <col min="44" max="44" width="17" style="10" bestFit="1" customWidth="1"/>
    <col min="45" max="45" width="15.21875" style="10" bestFit="1" customWidth="1"/>
    <col min="46" max="46" width="15" style="10" bestFit="1" customWidth="1"/>
    <col min="47" max="47" width="18.21875" style="10" bestFit="1" customWidth="1"/>
    <col min="48" max="48" width="11.77734375" style="10" customWidth="1"/>
    <col min="49" max="49" width="15" style="10" bestFit="1" customWidth="1"/>
    <col min="50" max="50" width="16.44140625" style="10" bestFit="1" customWidth="1"/>
    <col min="51" max="51" width="16.5546875" style="10" bestFit="1" customWidth="1"/>
    <col min="52" max="52" width="14.21875" style="10" bestFit="1" customWidth="1"/>
    <col min="53" max="53" width="19.5546875" style="10" bestFit="1" customWidth="1"/>
    <col min="54" max="54" width="12" style="10" bestFit="1" customWidth="1"/>
    <col min="55" max="55" width="16.21875" style="10" bestFit="1" customWidth="1"/>
    <col min="56" max="56" width="13.77734375" style="10" bestFit="1" customWidth="1"/>
    <col min="57" max="57" width="21.44140625" style="10" bestFit="1" customWidth="1"/>
    <col min="58" max="58" width="16.21875" style="10" bestFit="1" customWidth="1"/>
    <col min="59" max="59" width="13.77734375" style="10" bestFit="1" customWidth="1"/>
    <col min="60" max="60" width="21.44140625" style="10" bestFit="1" customWidth="1"/>
    <col min="61" max="61" width="14.5546875" style="10" customWidth="1"/>
    <col min="62" max="62" width="12.21875" style="10" bestFit="1" customWidth="1"/>
    <col min="63" max="63" width="15" style="10" bestFit="1" customWidth="1"/>
    <col min="64" max="16384" width="8.77734375" style="10"/>
  </cols>
  <sheetData>
    <row r="2" spans="2:63" ht="23.55" customHeight="1"/>
    <row r="4" spans="2:63">
      <c r="C4" s="27"/>
    </row>
    <row r="6" spans="2:63">
      <c r="M6" s="163"/>
      <c r="N6" s="163"/>
      <c r="O6" s="163"/>
      <c r="P6" s="163"/>
      <c r="Q6" s="163"/>
      <c r="R6" s="163"/>
      <c r="S6" s="163"/>
      <c r="T6" s="163"/>
      <c r="U6" s="163"/>
      <c r="V6" s="163"/>
      <c r="W6" s="163"/>
      <c r="X6" s="163"/>
      <c r="Y6" s="163"/>
      <c r="Z6" s="163"/>
      <c r="AA6" s="163"/>
      <c r="AB6" s="163"/>
      <c r="AC6" s="163"/>
      <c r="AD6" s="163"/>
      <c r="AE6" s="163"/>
    </row>
    <row r="7" spans="2:63">
      <c r="M7" s="10" t="s">
        <v>76</v>
      </c>
      <c r="P7" s="10" t="s">
        <v>76</v>
      </c>
      <c r="S7" s="10" t="s">
        <v>76</v>
      </c>
      <c r="V7" s="10" t="s">
        <v>76</v>
      </c>
      <c r="Y7" s="10" t="s">
        <v>76</v>
      </c>
      <c r="AB7" s="10" t="s">
        <v>76</v>
      </c>
      <c r="AE7" s="10" t="s">
        <v>76</v>
      </c>
      <c r="BE7" s="10" t="s">
        <v>76</v>
      </c>
      <c r="BH7" s="10" t="s">
        <v>76</v>
      </c>
    </row>
    <row r="8" spans="2:63" ht="17.55" customHeight="1">
      <c r="D8" s="10"/>
      <c r="E8" s="10"/>
    </row>
    <row r="10" spans="2:63" ht="81" customHeight="1">
      <c r="B10" s="85" t="s">
        <v>22</v>
      </c>
      <c r="C10" s="85" t="s">
        <v>3</v>
      </c>
      <c r="D10" s="85" t="s">
        <v>8</v>
      </c>
      <c r="E10" s="85" t="s">
        <v>4</v>
      </c>
      <c r="F10" s="85" t="s">
        <v>5</v>
      </c>
      <c r="G10" s="146" t="s">
        <v>294</v>
      </c>
      <c r="H10" s="85" t="s">
        <v>6</v>
      </c>
      <c r="I10" s="85" t="s">
        <v>7</v>
      </c>
      <c r="J10" s="82" t="s">
        <v>23</v>
      </c>
      <c r="K10" s="218" t="s">
        <v>24</v>
      </c>
      <c r="L10" s="218" t="s">
        <v>25</v>
      </c>
      <c r="M10" s="218" t="s">
        <v>299</v>
      </c>
      <c r="N10" s="217" t="s">
        <v>24</v>
      </c>
      <c r="O10" s="217" t="s">
        <v>25</v>
      </c>
      <c r="P10" s="217" t="s">
        <v>27</v>
      </c>
      <c r="Q10" s="218" t="s">
        <v>24</v>
      </c>
      <c r="R10" s="218" t="s">
        <v>25</v>
      </c>
      <c r="S10" s="218" t="s">
        <v>28</v>
      </c>
      <c r="T10" s="217" t="s">
        <v>24</v>
      </c>
      <c r="U10" s="217" t="s">
        <v>25</v>
      </c>
      <c r="V10" s="217" t="s">
        <v>29</v>
      </c>
      <c r="W10" s="218" t="s">
        <v>24</v>
      </c>
      <c r="X10" s="218" t="s">
        <v>25</v>
      </c>
      <c r="Y10" s="218" t="s">
        <v>30</v>
      </c>
      <c r="Z10" s="217" t="s">
        <v>24</v>
      </c>
      <c r="AA10" s="217" t="s">
        <v>25</v>
      </c>
      <c r="AB10" s="217" t="s">
        <v>31</v>
      </c>
      <c r="AC10" s="218" t="s">
        <v>24</v>
      </c>
      <c r="AD10" s="218" t="s">
        <v>25</v>
      </c>
      <c r="AE10" s="218" t="s">
        <v>32</v>
      </c>
      <c r="AF10" s="82" t="s">
        <v>33</v>
      </c>
      <c r="AG10" s="82" t="s">
        <v>34</v>
      </c>
      <c r="AH10" s="82" t="s">
        <v>35</v>
      </c>
      <c r="AI10" s="82" t="s">
        <v>36</v>
      </c>
      <c r="AJ10" s="82" t="s">
        <v>37</v>
      </c>
      <c r="AK10" s="82" t="s">
        <v>38</v>
      </c>
      <c r="AL10" s="82" t="s">
        <v>39</v>
      </c>
      <c r="AM10" s="82" t="s">
        <v>40</v>
      </c>
      <c r="AN10" s="82" t="s">
        <v>41</v>
      </c>
      <c r="AO10" s="82" t="s">
        <v>42</v>
      </c>
      <c r="AP10" s="82" t="s">
        <v>43</v>
      </c>
      <c r="AQ10" s="82" t="s">
        <v>44</v>
      </c>
      <c r="AR10" s="82" t="s">
        <v>45</v>
      </c>
      <c r="AS10" s="82" t="s">
        <v>46</v>
      </c>
      <c r="AT10" s="82" t="s">
        <v>47</v>
      </c>
      <c r="AU10" s="82" t="s">
        <v>48</v>
      </c>
      <c r="AV10" s="82" t="s">
        <v>49</v>
      </c>
      <c r="AW10" s="82" t="s">
        <v>50</v>
      </c>
      <c r="AX10" s="82" t="s">
        <v>51</v>
      </c>
      <c r="AY10" s="82" t="s">
        <v>52</v>
      </c>
      <c r="AZ10" s="82" t="s">
        <v>53</v>
      </c>
      <c r="BA10" s="82" t="s">
        <v>54</v>
      </c>
      <c r="BB10" s="82" t="s">
        <v>55</v>
      </c>
      <c r="BC10" s="218" t="s">
        <v>56</v>
      </c>
      <c r="BD10" s="218" t="s">
        <v>57</v>
      </c>
      <c r="BE10" s="218" t="s">
        <v>58</v>
      </c>
      <c r="BF10" s="217" t="s">
        <v>56</v>
      </c>
      <c r="BG10" s="217" t="s">
        <v>57</v>
      </c>
      <c r="BH10" s="217" t="s">
        <v>59</v>
      </c>
      <c r="BI10" s="82" t="s">
        <v>60</v>
      </c>
      <c r="BJ10" s="82" t="s">
        <v>61</v>
      </c>
      <c r="BK10" s="82" t="s">
        <v>62</v>
      </c>
    </row>
    <row r="11" spans="2:63" ht="30" customHeight="1">
      <c r="B11" s="26">
        <v>1</v>
      </c>
      <c r="C11" s="150"/>
      <c r="D11" s="183"/>
      <c r="E11" s="184"/>
      <c r="F11" s="184"/>
      <c r="G11" s="184"/>
      <c r="H11" s="183"/>
      <c r="I11" s="118"/>
      <c r="J11" s="26"/>
      <c r="K11" s="154"/>
      <c r="L11" s="187"/>
      <c r="M11" s="182"/>
      <c r="N11" s="154"/>
      <c r="O11" s="187"/>
      <c r="P11" s="182"/>
      <c r="Q11" s="154"/>
      <c r="R11" s="187"/>
      <c r="S11" s="182"/>
      <c r="T11" s="154"/>
      <c r="U11" s="187"/>
      <c r="V11" s="182"/>
      <c r="W11" s="154"/>
      <c r="X11" s="187"/>
      <c r="Y11" s="182"/>
      <c r="Z11" s="154"/>
      <c r="AA11" s="187"/>
      <c r="AB11" s="182"/>
      <c r="AC11" s="154"/>
      <c r="AD11" s="187"/>
      <c r="AE11" s="182"/>
      <c r="AF11" s="26"/>
      <c r="AG11" s="26"/>
      <c r="AH11" s="151"/>
      <c r="AI11" s="151"/>
      <c r="AJ11" s="151"/>
      <c r="AK11" s="151"/>
      <c r="AL11" s="26"/>
      <c r="AM11" s="151"/>
      <c r="AN11" s="151"/>
      <c r="AO11" s="151"/>
      <c r="AP11" s="151"/>
      <c r="AQ11" s="26"/>
      <c r="AR11" s="151"/>
      <c r="AS11" s="26"/>
      <c r="AT11" s="151"/>
      <c r="AU11" s="151"/>
      <c r="AV11" s="151"/>
      <c r="AW11" s="151"/>
      <c r="AX11" s="151"/>
      <c r="AY11" s="151"/>
      <c r="AZ11" s="151"/>
      <c r="BA11" s="151"/>
      <c r="BB11" s="26"/>
      <c r="BC11" s="154"/>
      <c r="BD11" s="154"/>
      <c r="BE11" s="182"/>
      <c r="BF11" s="154"/>
      <c r="BG11" s="154"/>
      <c r="BH11" s="182"/>
      <c r="BI11" s="26"/>
      <c r="BJ11" s="26"/>
      <c r="BK11" s="26"/>
    </row>
    <row r="12" spans="2:63" ht="30" customHeight="1">
      <c r="B12" s="26">
        <v>2</v>
      </c>
      <c r="C12" s="150"/>
      <c r="D12" s="183"/>
      <c r="E12" s="184"/>
      <c r="F12" s="184"/>
      <c r="G12" s="184"/>
      <c r="H12" s="183"/>
      <c r="I12" s="118"/>
      <c r="J12" s="26"/>
      <c r="K12" s="154"/>
      <c r="L12" s="187"/>
      <c r="M12" s="182"/>
      <c r="N12" s="154"/>
      <c r="O12" s="187"/>
      <c r="P12" s="182"/>
      <c r="Q12" s="154"/>
      <c r="R12" s="187"/>
      <c r="S12" s="182"/>
      <c r="T12" s="154"/>
      <c r="U12" s="187"/>
      <c r="V12" s="182"/>
      <c r="W12" s="154"/>
      <c r="X12" s="187"/>
      <c r="Y12" s="182"/>
      <c r="Z12" s="154"/>
      <c r="AA12" s="187"/>
      <c r="AB12" s="182"/>
      <c r="AC12" s="154"/>
      <c r="AD12" s="187"/>
      <c r="AE12" s="182"/>
      <c r="AF12" s="26"/>
      <c r="AG12" s="26"/>
      <c r="AH12" s="151"/>
      <c r="AI12" s="151"/>
      <c r="AJ12" s="151"/>
      <c r="AK12" s="151"/>
      <c r="AL12" s="26"/>
      <c r="AM12" s="151"/>
      <c r="AN12" s="151"/>
      <c r="AO12" s="151"/>
      <c r="AP12" s="151"/>
      <c r="AQ12" s="26"/>
      <c r="AR12" s="151"/>
      <c r="AS12" s="26"/>
      <c r="AT12" s="151"/>
      <c r="AU12" s="151"/>
      <c r="AV12" s="151"/>
      <c r="AW12" s="151"/>
      <c r="AX12" s="151"/>
      <c r="AY12" s="151"/>
      <c r="AZ12" s="151"/>
      <c r="BA12" s="151"/>
      <c r="BB12" s="26"/>
      <c r="BC12" s="154"/>
      <c r="BD12" s="154"/>
      <c r="BE12" s="182"/>
      <c r="BF12" s="154"/>
      <c r="BG12" s="154"/>
      <c r="BH12" s="182"/>
      <c r="BI12" s="26"/>
      <c r="BJ12" s="26"/>
      <c r="BK12" s="26"/>
    </row>
    <row r="13" spans="2:63" ht="30" customHeight="1">
      <c r="B13" s="26">
        <v>3</v>
      </c>
      <c r="C13" s="150"/>
      <c r="D13" s="183"/>
      <c r="E13" s="184"/>
      <c r="F13" s="184"/>
      <c r="G13" s="184"/>
      <c r="H13" s="183"/>
      <c r="I13" s="118"/>
      <c r="J13" s="26"/>
      <c r="K13" s="154"/>
      <c r="L13" s="187"/>
      <c r="M13" s="182" t="s">
        <v>76</v>
      </c>
      <c r="N13" s="154"/>
      <c r="O13" s="187"/>
      <c r="P13" s="182" t="s">
        <v>76</v>
      </c>
      <c r="Q13" s="154"/>
      <c r="R13" s="187"/>
      <c r="S13" s="182" t="s">
        <v>76</v>
      </c>
      <c r="T13" s="154"/>
      <c r="U13" s="187"/>
      <c r="V13" s="182" t="s">
        <v>76</v>
      </c>
      <c r="W13" s="154"/>
      <c r="X13" s="187"/>
      <c r="Y13" s="182" t="s">
        <v>76</v>
      </c>
      <c r="Z13" s="154"/>
      <c r="AA13" s="187"/>
      <c r="AB13" s="182" t="s">
        <v>76</v>
      </c>
      <c r="AC13" s="154"/>
      <c r="AD13" s="187"/>
      <c r="AE13" s="182" t="s">
        <v>76</v>
      </c>
      <c r="AF13" s="26"/>
      <c r="AG13" s="26"/>
      <c r="AH13" s="151"/>
      <c r="AI13" s="151"/>
      <c r="AJ13" s="151"/>
      <c r="AK13" s="151"/>
      <c r="AL13" s="26"/>
      <c r="AM13" s="151"/>
      <c r="AN13" s="151"/>
      <c r="AO13" s="151"/>
      <c r="AP13" s="151"/>
      <c r="AQ13" s="26"/>
      <c r="AR13" s="151"/>
      <c r="AS13" s="26"/>
      <c r="AT13" s="151"/>
      <c r="AU13" s="151"/>
      <c r="AV13" s="151"/>
      <c r="AW13" s="151"/>
      <c r="AX13" s="151"/>
      <c r="AY13" s="151"/>
      <c r="AZ13" s="151"/>
      <c r="BA13" s="151"/>
      <c r="BB13" s="26"/>
      <c r="BC13" s="154"/>
      <c r="BD13" s="154"/>
      <c r="BE13" s="182" t="s">
        <v>76</v>
      </c>
      <c r="BF13" s="154"/>
      <c r="BG13" s="154"/>
      <c r="BH13" s="182" t="s">
        <v>76</v>
      </c>
      <c r="BI13" s="26"/>
      <c r="BJ13" s="26"/>
      <c r="BK13" s="26"/>
    </row>
    <row r="14" spans="2:63" ht="30" customHeight="1">
      <c r="B14" s="26">
        <v>4</v>
      </c>
      <c r="C14" s="152"/>
      <c r="D14" s="183"/>
      <c r="E14" s="184"/>
      <c r="F14" s="184"/>
      <c r="G14" s="184"/>
      <c r="H14" s="26"/>
      <c r="I14" s="26"/>
      <c r="J14" s="26"/>
      <c r="K14" s="154"/>
      <c r="L14" s="187"/>
      <c r="M14" s="182"/>
      <c r="N14" s="154"/>
      <c r="O14" s="187"/>
      <c r="P14" s="182"/>
      <c r="Q14" s="154"/>
      <c r="R14" s="187"/>
      <c r="S14" s="182"/>
      <c r="T14" s="154"/>
      <c r="U14" s="187"/>
      <c r="V14" s="182"/>
      <c r="W14" s="154"/>
      <c r="X14" s="187"/>
      <c r="Y14" s="182"/>
      <c r="Z14" s="154"/>
      <c r="AA14" s="187"/>
      <c r="AB14" s="182"/>
      <c r="AC14" s="154"/>
      <c r="AD14" s="187"/>
      <c r="AE14" s="182"/>
      <c r="AF14" s="26"/>
      <c r="AG14" s="26"/>
      <c r="AH14" s="151"/>
      <c r="AI14" s="151"/>
      <c r="AJ14" s="151"/>
      <c r="AK14" s="151"/>
      <c r="AL14" s="26"/>
      <c r="AM14" s="151"/>
      <c r="AN14" s="151"/>
      <c r="AO14" s="151"/>
      <c r="AP14" s="151"/>
      <c r="AQ14" s="26"/>
      <c r="AR14" s="151"/>
      <c r="AS14" s="26"/>
      <c r="AT14" s="151"/>
      <c r="AU14" s="151"/>
      <c r="AV14" s="151"/>
      <c r="AW14" s="151"/>
      <c r="AX14" s="151"/>
      <c r="AY14" s="151"/>
      <c r="AZ14" s="151"/>
      <c r="BA14" s="151"/>
      <c r="BB14" s="26"/>
      <c r="BC14" s="154"/>
      <c r="BD14" s="154"/>
      <c r="BE14" s="182"/>
      <c r="BF14" s="154"/>
      <c r="BG14" s="154"/>
      <c r="BH14" s="182"/>
      <c r="BI14" s="26"/>
      <c r="BJ14" s="26"/>
      <c r="BK14" s="26"/>
    </row>
    <row r="15" spans="2:63" ht="30" customHeight="1">
      <c r="B15" s="26">
        <v>5</v>
      </c>
      <c r="C15" s="150"/>
      <c r="D15" s="183"/>
      <c r="E15" s="184"/>
      <c r="F15" s="184"/>
      <c r="G15" s="184"/>
      <c r="H15" s="183"/>
      <c r="I15" s="118"/>
      <c r="J15" s="26"/>
      <c r="K15" s="154"/>
      <c r="L15" s="187"/>
      <c r="M15" s="182"/>
      <c r="N15" s="154"/>
      <c r="O15" s="187"/>
      <c r="P15" s="182"/>
      <c r="Q15" s="154"/>
      <c r="R15" s="187"/>
      <c r="S15" s="182"/>
      <c r="T15" s="154"/>
      <c r="U15" s="187"/>
      <c r="V15" s="182"/>
      <c r="W15" s="154"/>
      <c r="X15" s="187"/>
      <c r="Y15" s="182"/>
      <c r="Z15" s="154"/>
      <c r="AA15" s="187"/>
      <c r="AB15" s="182"/>
      <c r="AC15" s="154"/>
      <c r="AD15" s="187"/>
      <c r="AE15" s="182"/>
      <c r="AF15" s="26"/>
      <c r="AG15" s="26"/>
      <c r="AH15" s="151"/>
      <c r="AI15" s="151"/>
      <c r="AJ15" s="151"/>
      <c r="AK15" s="151"/>
      <c r="AL15" s="26"/>
      <c r="AM15" s="151"/>
      <c r="AN15" s="151"/>
      <c r="AO15" s="151"/>
      <c r="AP15" s="151"/>
      <c r="AQ15" s="26"/>
      <c r="AR15" s="151"/>
      <c r="AS15" s="26"/>
      <c r="AT15" s="151"/>
      <c r="AU15" s="151"/>
      <c r="AV15" s="151"/>
      <c r="AW15" s="151"/>
      <c r="AX15" s="151"/>
      <c r="AY15" s="151"/>
      <c r="AZ15" s="151"/>
      <c r="BA15" s="151"/>
      <c r="BB15" s="26"/>
      <c r="BC15" s="154"/>
      <c r="BD15" s="154"/>
      <c r="BE15" s="182"/>
      <c r="BF15" s="154"/>
      <c r="BG15" s="154"/>
      <c r="BH15" s="182"/>
      <c r="BI15" s="26"/>
      <c r="BJ15" s="26"/>
      <c r="BK15" s="26"/>
    </row>
    <row r="16" spans="2:63" ht="30" customHeight="1">
      <c r="B16" s="26">
        <v>6</v>
      </c>
      <c r="C16" s="150"/>
      <c r="D16" s="183"/>
      <c r="E16" s="184"/>
      <c r="F16" s="184"/>
      <c r="G16" s="184"/>
      <c r="H16" s="183"/>
      <c r="I16" s="118"/>
      <c r="J16" s="26"/>
      <c r="K16" s="154"/>
      <c r="L16" s="187"/>
      <c r="M16" s="182"/>
      <c r="N16" s="154"/>
      <c r="O16" s="187"/>
      <c r="P16" s="182"/>
      <c r="Q16" s="154"/>
      <c r="R16" s="187"/>
      <c r="S16" s="182"/>
      <c r="T16" s="154"/>
      <c r="U16" s="187"/>
      <c r="V16" s="182"/>
      <c r="W16" s="154"/>
      <c r="X16" s="187"/>
      <c r="Y16" s="182"/>
      <c r="Z16" s="154"/>
      <c r="AA16" s="187"/>
      <c r="AB16" s="182"/>
      <c r="AC16" s="154"/>
      <c r="AD16" s="187"/>
      <c r="AE16" s="182"/>
      <c r="AF16" s="26"/>
      <c r="AG16" s="26"/>
      <c r="AH16" s="151"/>
      <c r="AI16" s="151"/>
      <c r="AJ16" s="151"/>
      <c r="AK16" s="151"/>
      <c r="AL16" s="26"/>
      <c r="AM16" s="151"/>
      <c r="AN16" s="151"/>
      <c r="AO16" s="151"/>
      <c r="AP16" s="151"/>
      <c r="AQ16" s="26"/>
      <c r="AR16" s="151"/>
      <c r="AS16" s="26"/>
      <c r="AT16" s="151"/>
      <c r="AU16" s="151"/>
      <c r="AV16" s="151"/>
      <c r="AW16" s="151"/>
      <c r="AX16" s="151"/>
      <c r="AY16" s="151"/>
      <c r="AZ16" s="151"/>
      <c r="BA16" s="151"/>
      <c r="BB16" s="26"/>
      <c r="BC16" s="154"/>
      <c r="BD16" s="154"/>
      <c r="BE16" s="182"/>
      <c r="BF16" s="154"/>
      <c r="BG16" s="154"/>
      <c r="BH16" s="182"/>
      <c r="BI16" s="26"/>
      <c r="BJ16" s="26"/>
      <c r="BK16" s="26"/>
    </row>
    <row r="17" spans="2:63" ht="30" customHeight="1">
      <c r="B17" s="26">
        <v>7</v>
      </c>
      <c r="C17" s="150"/>
      <c r="D17" s="183"/>
      <c r="E17" s="184"/>
      <c r="F17" s="184"/>
      <c r="G17" s="184"/>
      <c r="H17" s="183"/>
      <c r="I17" s="118"/>
      <c r="J17" s="26"/>
      <c r="K17" s="154"/>
      <c r="L17" s="187"/>
      <c r="M17" s="182"/>
      <c r="N17" s="154"/>
      <c r="O17" s="187"/>
      <c r="P17" s="182"/>
      <c r="Q17" s="154"/>
      <c r="R17" s="187"/>
      <c r="S17" s="182"/>
      <c r="T17" s="154"/>
      <c r="U17" s="187"/>
      <c r="V17" s="182"/>
      <c r="W17" s="154"/>
      <c r="X17" s="187"/>
      <c r="Y17" s="182"/>
      <c r="Z17" s="154"/>
      <c r="AA17" s="187"/>
      <c r="AB17" s="182"/>
      <c r="AC17" s="154"/>
      <c r="AD17" s="187"/>
      <c r="AE17" s="182"/>
      <c r="AF17" s="26"/>
      <c r="AG17" s="26"/>
      <c r="AH17" s="151"/>
      <c r="AI17" s="151"/>
      <c r="AJ17" s="151"/>
      <c r="AK17" s="151"/>
      <c r="AL17" s="26"/>
      <c r="AM17" s="151"/>
      <c r="AN17" s="151"/>
      <c r="AO17" s="151"/>
      <c r="AP17" s="151"/>
      <c r="AQ17" s="26"/>
      <c r="AR17" s="151"/>
      <c r="AS17" s="26"/>
      <c r="AT17" s="151"/>
      <c r="AU17" s="151"/>
      <c r="AV17" s="151"/>
      <c r="AW17" s="151"/>
      <c r="AX17" s="151"/>
      <c r="AY17" s="151"/>
      <c r="AZ17" s="151"/>
      <c r="BA17" s="151"/>
      <c r="BB17" s="26"/>
      <c r="BC17" s="154"/>
      <c r="BD17" s="154"/>
      <c r="BE17" s="182"/>
      <c r="BF17" s="154"/>
      <c r="BG17" s="154"/>
      <c r="BH17" s="182"/>
      <c r="BI17" s="26"/>
      <c r="BJ17" s="26"/>
      <c r="BK17" s="26"/>
    </row>
    <row r="18" spans="2:63" ht="30" customHeight="1">
      <c r="B18" s="26">
        <v>8</v>
      </c>
      <c r="C18" s="150"/>
      <c r="D18" s="183"/>
      <c r="E18" s="184"/>
      <c r="F18" s="184"/>
      <c r="G18" s="184"/>
      <c r="H18" s="183"/>
      <c r="I18" s="118"/>
      <c r="J18" s="26"/>
      <c r="K18" s="154"/>
      <c r="L18" s="187"/>
      <c r="M18" s="182"/>
      <c r="N18" s="154"/>
      <c r="O18" s="187"/>
      <c r="P18" s="182"/>
      <c r="Q18" s="154"/>
      <c r="R18" s="187"/>
      <c r="S18" s="182"/>
      <c r="T18" s="154"/>
      <c r="U18" s="187"/>
      <c r="V18" s="182"/>
      <c r="W18" s="154"/>
      <c r="X18" s="187"/>
      <c r="Y18" s="182"/>
      <c r="Z18" s="154"/>
      <c r="AA18" s="187"/>
      <c r="AB18" s="182"/>
      <c r="AC18" s="154"/>
      <c r="AD18" s="187"/>
      <c r="AE18" s="182"/>
      <c r="AF18" s="26"/>
      <c r="AG18" s="26"/>
      <c r="AH18" s="151"/>
      <c r="AI18" s="151"/>
      <c r="AJ18" s="151"/>
      <c r="AK18" s="151"/>
      <c r="AL18" s="26"/>
      <c r="AM18" s="151"/>
      <c r="AN18" s="151"/>
      <c r="AO18" s="151"/>
      <c r="AP18" s="151"/>
      <c r="AQ18" s="26"/>
      <c r="AR18" s="151"/>
      <c r="AS18" s="26"/>
      <c r="AT18" s="151"/>
      <c r="AU18" s="151"/>
      <c r="AV18" s="151"/>
      <c r="AW18" s="151"/>
      <c r="AX18" s="151"/>
      <c r="AY18" s="151"/>
      <c r="AZ18" s="151"/>
      <c r="BA18" s="151"/>
      <c r="BB18" s="26"/>
      <c r="BC18" s="154"/>
      <c r="BD18" s="154"/>
      <c r="BE18" s="182"/>
      <c r="BF18" s="154"/>
      <c r="BG18" s="154"/>
      <c r="BH18" s="182"/>
      <c r="BI18" s="26"/>
      <c r="BJ18" s="26"/>
      <c r="BK18" s="26"/>
    </row>
    <row r="19" spans="2:63" ht="30" customHeight="1">
      <c r="B19" s="26">
        <v>9</v>
      </c>
      <c r="C19" s="150"/>
      <c r="D19" s="183"/>
      <c r="E19" s="184"/>
      <c r="F19" s="184"/>
      <c r="G19" s="184"/>
      <c r="H19" s="183"/>
      <c r="I19" s="118"/>
      <c r="J19" s="26"/>
      <c r="K19" s="154"/>
      <c r="L19" s="187"/>
      <c r="M19" s="182"/>
      <c r="N19" s="154"/>
      <c r="O19" s="187"/>
      <c r="P19" s="182"/>
      <c r="Q19" s="154"/>
      <c r="R19" s="187"/>
      <c r="S19" s="182"/>
      <c r="T19" s="154"/>
      <c r="U19" s="187"/>
      <c r="V19" s="182"/>
      <c r="W19" s="154"/>
      <c r="X19" s="187"/>
      <c r="Y19" s="182"/>
      <c r="Z19" s="154"/>
      <c r="AA19" s="187"/>
      <c r="AB19" s="182"/>
      <c r="AC19" s="154"/>
      <c r="AD19" s="187"/>
      <c r="AE19" s="182"/>
      <c r="AF19" s="26"/>
      <c r="AG19" s="26"/>
      <c r="AH19" s="151"/>
      <c r="AI19" s="151"/>
      <c r="AJ19" s="151"/>
      <c r="AK19" s="151"/>
      <c r="AL19" s="26"/>
      <c r="AM19" s="151"/>
      <c r="AN19" s="151"/>
      <c r="AO19" s="151"/>
      <c r="AP19" s="151"/>
      <c r="AQ19" s="26"/>
      <c r="AR19" s="151"/>
      <c r="AS19" s="26"/>
      <c r="AT19" s="151"/>
      <c r="AU19" s="151"/>
      <c r="AV19" s="151"/>
      <c r="AW19" s="151"/>
      <c r="AX19" s="151"/>
      <c r="AY19" s="151"/>
      <c r="AZ19" s="151"/>
      <c r="BA19" s="151"/>
      <c r="BB19" s="26"/>
      <c r="BC19" s="154"/>
      <c r="BD19" s="154"/>
      <c r="BE19" s="182"/>
      <c r="BF19" s="154"/>
      <c r="BG19" s="154"/>
      <c r="BH19" s="182"/>
      <c r="BI19" s="26"/>
      <c r="BJ19" s="26"/>
      <c r="BK19" s="26"/>
    </row>
    <row r="20" spans="2:63" ht="30" customHeight="1">
      <c r="B20" s="26">
        <v>10</v>
      </c>
      <c r="C20" s="150"/>
      <c r="D20" s="183"/>
      <c r="E20" s="184"/>
      <c r="F20" s="184"/>
      <c r="G20" s="184"/>
      <c r="H20" s="183"/>
      <c r="I20" s="118"/>
      <c r="J20" s="26"/>
      <c r="K20" s="154"/>
      <c r="L20" s="187"/>
      <c r="M20" s="182"/>
      <c r="N20" s="154"/>
      <c r="O20" s="187"/>
      <c r="P20" s="182"/>
      <c r="Q20" s="154"/>
      <c r="R20" s="187"/>
      <c r="S20" s="182"/>
      <c r="T20" s="154"/>
      <c r="U20" s="187"/>
      <c r="V20" s="182"/>
      <c r="W20" s="154"/>
      <c r="X20" s="187"/>
      <c r="Y20" s="182"/>
      <c r="Z20" s="154"/>
      <c r="AA20" s="187"/>
      <c r="AB20" s="182"/>
      <c r="AC20" s="154"/>
      <c r="AD20" s="187"/>
      <c r="AE20" s="182"/>
      <c r="AF20" s="26"/>
      <c r="AG20" s="26"/>
      <c r="AH20" s="151"/>
      <c r="AI20" s="151"/>
      <c r="AJ20" s="151"/>
      <c r="AK20" s="151"/>
      <c r="AL20" s="26"/>
      <c r="AM20" s="151"/>
      <c r="AN20" s="151"/>
      <c r="AO20" s="151"/>
      <c r="AP20" s="151"/>
      <c r="AQ20" s="26"/>
      <c r="AR20" s="151"/>
      <c r="AS20" s="26"/>
      <c r="AT20" s="151"/>
      <c r="AU20" s="151"/>
      <c r="AV20" s="151"/>
      <c r="AW20" s="151"/>
      <c r="AX20" s="151"/>
      <c r="AY20" s="151"/>
      <c r="AZ20" s="151"/>
      <c r="BA20" s="151"/>
      <c r="BB20" s="26"/>
      <c r="BC20" s="154"/>
      <c r="BD20" s="154"/>
      <c r="BE20" s="182"/>
      <c r="BF20" s="154"/>
      <c r="BG20" s="154"/>
      <c r="BH20" s="182"/>
      <c r="BI20" s="26"/>
      <c r="BJ20" s="26"/>
      <c r="BK20" s="26"/>
    </row>
    <row r="21" spans="2:63" ht="30" customHeight="1">
      <c r="B21" s="26">
        <v>11</v>
      </c>
      <c r="C21" s="150"/>
      <c r="D21" s="183"/>
      <c r="E21" s="184"/>
      <c r="F21" s="184"/>
      <c r="G21" s="184"/>
      <c r="H21" s="183"/>
      <c r="I21" s="118"/>
      <c r="J21" s="26"/>
      <c r="K21" s="154"/>
      <c r="L21" s="187"/>
      <c r="M21" s="182"/>
      <c r="N21" s="154"/>
      <c r="O21" s="187"/>
      <c r="P21" s="182"/>
      <c r="Q21" s="154"/>
      <c r="R21" s="187"/>
      <c r="S21" s="182"/>
      <c r="T21" s="154"/>
      <c r="U21" s="187"/>
      <c r="V21" s="182"/>
      <c r="W21" s="154"/>
      <c r="X21" s="187"/>
      <c r="Y21" s="182"/>
      <c r="Z21" s="154"/>
      <c r="AA21" s="187"/>
      <c r="AB21" s="182"/>
      <c r="AC21" s="154"/>
      <c r="AD21" s="187"/>
      <c r="AE21" s="182"/>
      <c r="AF21" s="26"/>
      <c r="AG21" s="26"/>
      <c r="AH21" s="151"/>
      <c r="AI21" s="151"/>
      <c r="AJ21" s="151"/>
      <c r="AK21" s="151"/>
      <c r="AL21" s="26"/>
      <c r="AM21" s="151"/>
      <c r="AN21" s="151"/>
      <c r="AO21" s="151"/>
      <c r="AP21" s="151"/>
      <c r="AQ21" s="26"/>
      <c r="AR21" s="151"/>
      <c r="AS21" s="26"/>
      <c r="AT21" s="151"/>
      <c r="AU21" s="151"/>
      <c r="AV21" s="151"/>
      <c r="AW21" s="151"/>
      <c r="AX21" s="151"/>
      <c r="AY21" s="151"/>
      <c r="AZ21" s="151"/>
      <c r="BA21" s="151"/>
      <c r="BB21" s="26"/>
      <c r="BC21" s="154"/>
      <c r="BD21" s="154"/>
      <c r="BE21" s="182"/>
      <c r="BF21" s="154"/>
      <c r="BG21" s="154"/>
      <c r="BH21" s="182"/>
      <c r="BI21" s="26"/>
      <c r="BJ21" s="26"/>
      <c r="BK21" s="26"/>
    </row>
    <row r="22" spans="2:63" ht="30" customHeight="1">
      <c r="B22" s="26">
        <v>12</v>
      </c>
      <c r="C22" s="150"/>
      <c r="D22" s="183"/>
      <c r="E22" s="184"/>
      <c r="F22" s="184"/>
      <c r="G22" s="184"/>
      <c r="H22" s="183"/>
      <c r="I22" s="118"/>
      <c r="J22" s="26"/>
      <c r="K22" s="154"/>
      <c r="L22" s="187"/>
      <c r="M22" s="182"/>
      <c r="N22" s="154"/>
      <c r="O22" s="187"/>
      <c r="P22" s="182"/>
      <c r="Q22" s="154"/>
      <c r="R22" s="187"/>
      <c r="S22" s="182"/>
      <c r="T22" s="154"/>
      <c r="U22" s="187"/>
      <c r="V22" s="182"/>
      <c r="W22" s="154"/>
      <c r="X22" s="187"/>
      <c r="Y22" s="182"/>
      <c r="Z22" s="154"/>
      <c r="AA22" s="187"/>
      <c r="AB22" s="182"/>
      <c r="AC22" s="154"/>
      <c r="AD22" s="187"/>
      <c r="AE22" s="182"/>
      <c r="AF22" s="26"/>
      <c r="AG22" s="26"/>
      <c r="AH22" s="151"/>
      <c r="AI22" s="151"/>
      <c r="AJ22" s="151"/>
      <c r="AK22" s="151"/>
      <c r="AL22" s="26"/>
      <c r="AM22" s="151"/>
      <c r="AN22" s="151"/>
      <c r="AO22" s="151"/>
      <c r="AP22" s="151"/>
      <c r="AQ22" s="26"/>
      <c r="AR22" s="151"/>
      <c r="AS22" s="26"/>
      <c r="AT22" s="151"/>
      <c r="AU22" s="151"/>
      <c r="AV22" s="151"/>
      <c r="AW22" s="151"/>
      <c r="AX22" s="151"/>
      <c r="AY22" s="151"/>
      <c r="AZ22" s="151"/>
      <c r="BA22" s="151"/>
      <c r="BB22" s="26"/>
      <c r="BC22" s="154"/>
      <c r="BD22" s="154"/>
      <c r="BE22" s="182"/>
      <c r="BF22" s="154"/>
      <c r="BG22" s="154"/>
      <c r="BH22" s="182"/>
      <c r="BI22" s="26"/>
      <c r="BJ22" s="26"/>
      <c r="BK22" s="26"/>
    </row>
    <row r="23" spans="2:63" ht="30" customHeight="1">
      <c r="B23" s="26">
        <v>13</v>
      </c>
      <c r="C23" s="150"/>
      <c r="D23" s="183"/>
      <c r="E23" s="184"/>
      <c r="F23" s="184"/>
      <c r="G23" s="184"/>
      <c r="H23" s="183"/>
      <c r="I23" s="118"/>
      <c r="J23" s="26"/>
      <c r="K23" s="154"/>
      <c r="L23" s="187"/>
      <c r="M23" s="182"/>
      <c r="N23" s="154"/>
      <c r="O23" s="187"/>
      <c r="P23" s="182"/>
      <c r="Q23" s="154"/>
      <c r="R23" s="187"/>
      <c r="S23" s="182"/>
      <c r="T23" s="154"/>
      <c r="U23" s="187"/>
      <c r="V23" s="182"/>
      <c r="W23" s="154"/>
      <c r="X23" s="187"/>
      <c r="Y23" s="182"/>
      <c r="Z23" s="154"/>
      <c r="AA23" s="187"/>
      <c r="AB23" s="182"/>
      <c r="AC23" s="154"/>
      <c r="AD23" s="187"/>
      <c r="AE23" s="182"/>
      <c r="AF23" s="26"/>
      <c r="AG23" s="26"/>
      <c r="AH23" s="151"/>
      <c r="AI23" s="151"/>
      <c r="AJ23" s="151"/>
      <c r="AK23" s="151"/>
      <c r="AL23" s="26"/>
      <c r="AM23" s="151"/>
      <c r="AN23" s="151"/>
      <c r="AO23" s="151"/>
      <c r="AP23" s="151"/>
      <c r="AQ23" s="26"/>
      <c r="AR23" s="151"/>
      <c r="AS23" s="26"/>
      <c r="AT23" s="151"/>
      <c r="AU23" s="151"/>
      <c r="AV23" s="151"/>
      <c r="AW23" s="151"/>
      <c r="AX23" s="151"/>
      <c r="AY23" s="151"/>
      <c r="AZ23" s="151"/>
      <c r="BA23" s="151"/>
      <c r="BB23" s="26"/>
      <c r="BC23" s="154"/>
      <c r="BD23" s="154"/>
      <c r="BE23" s="182"/>
      <c r="BF23" s="154"/>
      <c r="BG23" s="154"/>
      <c r="BH23" s="182"/>
      <c r="BI23" s="26"/>
      <c r="BJ23" s="26"/>
      <c r="BK23" s="26"/>
    </row>
    <row r="24" spans="2:63" ht="30" customHeight="1">
      <c r="B24" s="26">
        <v>14</v>
      </c>
      <c r="C24" s="150"/>
      <c r="D24" s="183"/>
      <c r="E24" s="184"/>
      <c r="F24" s="184"/>
      <c r="G24" s="184"/>
      <c r="H24" s="183"/>
      <c r="I24" s="118"/>
      <c r="J24" s="26"/>
      <c r="K24" s="154"/>
      <c r="L24" s="187"/>
      <c r="M24" s="182"/>
      <c r="N24" s="154"/>
      <c r="O24" s="187"/>
      <c r="P24" s="182"/>
      <c r="Q24" s="154"/>
      <c r="R24" s="187"/>
      <c r="S24" s="182"/>
      <c r="T24" s="154"/>
      <c r="U24" s="187"/>
      <c r="V24" s="182"/>
      <c r="W24" s="154"/>
      <c r="X24" s="187"/>
      <c r="Y24" s="182"/>
      <c r="Z24" s="154"/>
      <c r="AA24" s="187"/>
      <c r="AB24" s="182"/>
      <c r="AC24" s="154"/>
      <c r="AD24" s="187"/>
      <c r="AE24" s="182"/>
      <c r="AF24" s="26"/>
      <c r="AG24" s="26"/>
      <c r="AH24" s="151"/>
      <c r="AI24" s="151"/>
      <c r="AJ24" s="151"/>
      <c r="AK24" s="151"/>
      <c r="AL24" s="26"/>
      <c r="AM24" s="151"/>
      <c r="AN24" s="151"/>
      <c r="AO24" s="151"/>
      <c r="AP24" s="151"/>
      <c r="AQ24" s="26"/>
      <c r="AR24" s="151"/>
      <c r="AS24" s="26"/>
      <c r="AT24" s="151"/>
      <c r="AU24" s="151"/>
      <c r="AV24" s="151"/>
      <c r="AW24" s="151"/>
      <c r="AX24" s="151"/>
      <c r="AY24" s="151"/>
      <c r="AZ24" s="151"/>
      <c r="BA24" s="151"/>
      <c r="BB24" s="26"/>
      <c r="BC24" s="154"/>
      <c r="BD24" s="154"/>
      <c r="BE24" s="182"/>
      <c r="BF24" s="154"/>
      <c r="BG24" s="154"/>
      <c r="BH24" s="182"/>
      <c r="BI24" s="26"/>
      <c r="BJ24" s="26"/>
      <c r="BK24" s="26"/>
    </row>
    <row r="25" spans="2:63" ht="30" customHeight="1">
      <c r="B25" s="26">
        <v>15</v>
      </c>
      <c r="C25" s="150"/>
      <c r="D25" s="183"/>
      <c r="E25" s="184"/>
      <c r="F25" s="184"/>
      <c r="G25" s="184"/>
      <c r="H25" s="183"/>
      <c r="I25" s="118"/>
      <c r="J25" s="26"/>
      <c r="K25" s="154"/>
      <c r="L25" s="187"/>
      <c r="M25" s="182"/>
      <c r="N25" s="154"/>
      <c r="O25" s="187"/>
      <c r="P25" s="182"/>
      <c r="Q25" s="154"/>
      <c r="R25" s="187"/>
      <c r="S25" s="182"/>
      <c r="T25" s="154"/>
      <c r="U25" s="187"/>
      <c r="V25" s="182"/>
      <c r="W25" s="154"/>
      <c r="X25" s="187"/>
      <c r="Y25" s="182"/>
      <c r="Z25" s="154"/>
      <c r="AA25" s="187"/>
      <c r="AB25" s="182"/>
      <c r="AC25" s="154"/>
      <c r="AD25" s="187"/>
      <c r="AE25" s="182"/>
      <c r="AF25" s="26"/>
      <c r="AG25" s="26"/>
      <c r="AH25" s="151"/>
      <c r="AI25" s="151"/>
      <c r="AJ25" s="151"/>
      <c r="AK25" s="151"/>
      <c r="AL25" s="26"/>
      <c r="AM25" s="151"/>
      <c r="AN25" s="151"/>
      <c r="AO25" s="151"/>
      <c r="AP25" s="151"/>
      <c r="AQ25" s="26"/>
      <c r="AR25" s="151"/>
      <c r="AS25" s="26"/>
      <c r="AT25" s="151"/>
      <c r="AU25" s="151"/>
      <c r="AV25" s="151"/>
      <c r="AW25" s="151"/>
      <c r="AX25" s="151"/>
      <c r="AY25" s="151"/>
      <c r="AZ25" s="151"/>
      <c r="BA25" s="151"/>
      <c r="BB25" s="26"/>
      <c r="BC25" s="154"/>
      <c r="BD25" s="154"/>
      <c r="BE25" s="182"/>
      <c r="BF25" s="154"/>
      <c r="BG25" s="154"/>
      <c r="BH25" s="182"/>
      <c r="BI25" s="26"/>
      <c r="BJ25" s="26"/>
      <c r="BK25" s="26"/>
    </row>
    <row r="26" spans="2:63" ht="30" customHeight="1">
      <c r="B26" s="26">
        <v>16</v>
      </c>
      <c r="C26" s="150"/>
      <c r="D26" s="183"/>
      <c r="E26" s="184"/>
      <c r="F26" s="184"/>
      <c r="G26" s="184"/>
      <c r="H26" s="183"/>
      <c r="I26" s="118"/>
      <c r="J26" s="26"/>
      <c r="K26" s="154"/>
      <c r="L26" s="187"/>
      <c r="M26" s="182"/>
      <c r="N26" s="154"/>
      <c r="O26" s="187"/>
      <c r="P26" s="182"/>
      <c r="Q26" s="154"/>
      <c r="R26" s="187"/>
      <c r="S26" s="182"/>
      <c r="T26" s="154"/>
      <c r="U26" s="187"/>
      <c r="V26" s="182"/>
      <c r="W26" s="154"/>
      <c r="X26" s="187"/>
      <c r="Y26" s="182"/>
      <c r="Z26" s="154"/>
      <c r="AA26" s="187"/>
      <c r="AB26" s="182"/>
      <c r="AC26" s="154"/>
      <c r="AD26" s="187"/>
      <c r="AE26" s="182"/>
      <c r="AF26" s="26"/>
      <c r="AG26" s="26"/>
      <c r="AH26" s="151"/>
      <c r="AI26" s="151"/>
      <c r="AJ26" s="151"/>
      <c r="AK26" s="151"/>
      <c r="AL26" s="26"/>
      <c r="AM26" s="151"/>
      <c r="AN26" s="151"/>
      <c r="AO26" s="151"/>
      <c r="AP26" s="151"/>
      <c r="AQ26" s="26"/>
      <c r="AR26" s="151"/>
      <c r="AS26" s="26"/>
      <c r="AT26" s="151"/>
      <c r="AU26" s="151"/>
      <c r="AV26" s="151"/>
      <c r="AW26" s="151"/>
      <c r="AX26" s="151"/>
      <c r="AY26" s="151"/>
      <c r="AZ26" s="151"/>
      <c r="BA26" s="151"/>
      <c r="BB26" s="26"/>
      <c r="BC26" s="154"/>
      <c r="BD26" s="154"/>
      <c r="BE26" s="182"/>
      <c r="BF26" s="154"/>
      <c r="BG26" s="154"/>
      <c r="BH26" s="182"/>
      <c r="BI26" s="26"/>
      <c r="BJ26" s="26"/>
      <c r="BK26" s="26"/>
    </row>
    <row r="27" spans="2:63" ht="30" customHeight="1">
      <c r="B27" s="26">
        <v>17</v>
      </c>
      <c r="C27" s="150"/>
      <c r="D27" s="183"/>
      <c r="E27" s="184"/>
      <c r="F27" s="184"/>
      <c r="G27" s="184"/>
      <c r="H27" s="183"/>
      <c r="I27" s="118"/>
      <c r="J27" s="26"/>
      <c r="K27" s="154"/>
      <c r="L27" s="187"/>
      <c r="M27" s="182"/>
      <c r="N27" s="154"/>
      <c r="O27" s="187"/>
      <c r="P27" s="182"/>
      <c r="Q27" s="154"/>
      <c r="R27" s="187"/>
      <c r="S27" s="182"/>
      <c r="T27" s="154"/>
      <c r="U27" s="187"/>
      <c r="V27" s="182"/>
      <c r="W27" s="154"/>
      <c r="X27" s="187"/>
      <c r="Y27" s="182"/>
      <c r="Z27" s="154"/>
      <c r="AA27" s="187"/>
      <c r="AB27" s="182"/>
      <c r="AC27" s="154"/>
      <c r="AD27" s="187"/>
      <c r="AE27" s="182"/>
      <c r="AF27" s="26"/>
      <c r="AG27" s="26"/>
      <c r="AH27" s="151"/>
      <c r="AI27" s="151"/>
      <c r="AJ27" s="151"/>
      <c r="AK27" s="151"/>
      <c r="AL27" s="26"/>
      <c r="AM27" s="151"/>
      <c r="AN27" s="151"/>
      <c r="AO27" s="151"/>
      <c r="AP27" s="151"/>
      <c r="AQ27" s="26"/>
      <c r="AR27" s="151"/>
      <c r="AS27" s="26"/>
      <c r="AT27" s="151"/>
      <c r="AU27" s="151"/>
      <c r="AV27" s="151"/>
      <c r="AW27" s="151"/>
      <c r="AX27" s="151"/>
      <c r="AY27" s="151"/>
      <c r="AZ27" s="151"/>
      <c r="BA27" s="151"/>
      <c r="BB27" s="26"/>
      <c r="BC27" s="154"/>
      <c r="BD27" s="154"/>
      <c r="BE27" s="182"/>
      <c r="BF27" s="154"/>
      <c r="BG27" s="154"/>
      <c r="BH27" s="182"/>
      <c r="BI27" s="26"/>
      <c r="BJ27" s="26"/>
      <c r="BK27" s="26"/>
    </row>
    <row r="28" spans="2:63" ht="30" customHeight="1">
      <c r="B28" s="26">
        <v>18</v>
      </c>
      <c r="C28" s="150"/>
      <c r="D28" s="183"/>
      <c r="E28" s="184"/>
      <c r="F28" s="184"/>
      <c r="G28" s="184"/>
      <c r="H28" s="183"/>
      <c r="I28" s="118"/>
      <c r="J28" s="26"/>
      <c r="K28" s="154"/>
      <c r="L28" s="187"/>
      <c r="M28" s="182"/>
      <c r="N28" s="154"/>
      <c r="O28" s="187"/>
      <c r="P28" s="182"/>
      <c r="Q28" s="154"/>
      <c r="R28" s="187"/>
      <c r="S28" s="182"/>
      <c r="T28" s="154"/>
      <c r="U28" s="187"/>
      <c r="V28" s="182"/>
      <c r="W28" s="154"/>
      <c r="X28" s="187"/>
      <c r="Y28" s="182"/>
      <c r="Z28" s="154"/>
      <c r="AA28" s="187"/>
      <c r="AB28" s="182"/>
      <c r="AC28" s="154"/>
      <c r="AD28" s="187"/>
      <c r="AE28" s="182"/>
      <c r="AF28" s="26"/>
      <c r="AG28" s="26"/>
      <c r="AH28" s="151"/>
      <c r="AI28" s="151"/>
      <c r="AJ28" s="151"/>
      <c r="AK28" s="151"/>
      <c r="AL28" s="26"/>
      <c r="AM28" s="151"/>
      <c r="AN28" s="151"/>
      <c r="AO28" s="151"/>
      <c r="AP28" s="151"/>
      <c r="AQ28" s="26"/>
      <c r="AR28" s="151"/>
      <c r="AS28" s="26"/>
      <c r="AT28" s="151"/>
      <c r="AU28" s="151"/>
      <c r="AV28" s="151"/>
      <c r="AW28" s="151"/>
      <c r="AX28" s="151"/>
      <c r="AY28" s="151"/>
      <c r="AZ28" s="151"/>
      <c r="BA28" s="151"/>
      <c r="BB28" s="26"/>
      <c r="BC28" s="154"/>
      <c r="BD28" s="154"/>
      <c r="BE28" s="182"/>
      <c r="BF28" s="154"/>
      <c r="BG28" s="154"/>
      <c r="BH28" s="182"/>
      <c r="BI28" s="26"/>
      <c r="BJ28" s="26"/>
      <c r="BK28" s="26"/>
    </row>
    <row r="29" spans="2:63" ht="30" customHeight="1">
      <c r="B29" s="26">
        <v>19</v>
      </c>
      <c r="C29" s="150"/>
      <c r="D29" s="183"/>
      <c r="E29" s="184"/>
      <c r="F29" s="184"/>
      <c r="G29" s="184"/>
      <c r="H29" s="183"/>
      <c r="I29" s="118"/>
      <c r="J29" s="26"/>
      <c r="K29" s="154"/>
      <c r="L29" s="187"/>
      <c r="M29" s="182"/>
      <c r="N29" s="154"/>
      <c r="O29" s="187"/>
      <c r="P29" s="182"/>
      <c r="Q29" s="154"/>
      <c r="R29" s="187"/>
      <c r="S29" s="182"/>
      <c r="T29" s="154"/>
      <c r="U29" s="187"/>
      <c r="V29" s="182"/>
      <c r="W29" s="154"/>
      <c r="X29" s="187"/>
      <c r="Y29" s="182"/>
      <c r="Z29" s="154"/>
      <c r="AA29" s="187"/>
      <c r="AB29" s="182"/>
      <c r="AC29" s="154"/>
      <c r="AD29" s="187"/>
      <c r="AE29" s="182"/>
      <c r="AF29" s="26"/>
      <c r="AG29" s="26"/>
      <c r="AH29" s="151"/>
      <c r="AI29" s="151"/>
      <c r="AJ29" s="151"/>
      <c r="AK29" s="151"/>
      <c r="AL29" s="26"/>
      <c r="AM29" s="151"/>
      <c r="AN29" s="151"/>
      <c r="AO29" s="151"/>
      <c r="AP29" s="151"/>
      <c r="AQ29" s="26"/>
      <c r="AR29" s="151"/>
      <c r="AS29" s="26"/>
      <c r="AT29" s="151"/>
      <c r="AU29" s="151"/>
      <c r="AV29" s="151"/>
      <c r="AW29" s="151"/>
      <c r="AX29" s="151"/>
      <c r="AY29" s="151"/>
      <c r="AZ29" s="151"/>
      <c r="BA29" s="151"/>
      <c r="BB29" s="26"/>
      <c r="BC29" s="154"/>
      <c r="BD29" s="154"/>
      <c r="BE29" s="182"/>
      <c r="BF29" s="154"/>
      <c r="BG29" s="154"/>
      <c r="BH29" s="182"/>
      <c r="BI29" s="26"/>
      <c r="BJ29" s="26"/>
      <c r="BK29" s="26"/>
    </row>
    <row r="30" spans="2:63" ht="30" customHeight="1">
      <c r="B30" s="26">
        <v>20</v>
      </c>
      <c r="C30" s="150"/>
      <c r="D30" s="183"/>
      <c r="E30" s="184"/>
      <c r="F30" s="184"/>
      <c r="G30" s="184"/>
      <c r="H30" s="183"/>
      <c r="I30" s="118"/>
      <c r="J30" s="26"/>
      <c r="K30" s="154"/>
      <c r="L30" s="187"/>
      <c r="M30" s="182"/>
      <c r="N30" s="154"/>
      <c r="O30" s="187"/>
      <c r="P30" s="182"/>
      <c r="Q30" s="154"/>
      <c r="R30" s="187"/>
      <c r="S30" s="182"/>
      <c r="T30" s="154"/>
      <c r="U30" s="187"/>
      <c r="V30" s="182"/>
      <c r="W30" s="154"/>
      <c r="X30" s="187"/>
      <c r="Y30" s="182"/>
      <c r="Z30" s="154"/>
      <c r="AA30" s="187"/>
      <c r="AB30" s="182"/>
      <c r="AC30" s="154"/>
      <c r="AD30" s="187"/>
      <c r="AE30" s="182"/>
      <c r="AF30" s="26"/>
      <c r="AG30" s="26"/>
      <c r="AH30" s="151"/>
      <c r="AI30" s="151"/>
      <c r="AJ30" s="151"/>
      <c r="AK30" s="151"/>
      <c r="AL30" s="26"/>
      <c r="AM30" s="151"/>
      <c r="AN30" s="151"/>
      <c r="AO30" s="151"/>
      <c r="AP30" s="151"/>
      <c r="AQ30" s="26"/>
      <c r="AR30" s="151"/>
      <c r="AS30" s="26"/>
      <c r="AT30" s="151"/>
      <c r="AU30" s="151"/>
      <c r="AV30" s="151"/>
      <c r="AW30" s="151"/>
      <c r="AX30" s="151"/>
      <c r="AY30" s="151"/>
      <c r="AZ30" s="151"/>
      <c r="BA30" s="151"/>
      <c r="BB30" s="26"/>
      <c r="BC30" s="154"/>
      <c r="BD30" s="154"/>
      <c r="BE30" s="182"/>
      <c r="BF30" s="154"/>
      <c r="BG30" s="154"/>
      <c r="BH30" s="182"/>
      <c r="BI30" s="26"/>
      <c r="BJ30" s="26"/>
      <c r="BK30" s="26"/>
    </row>
    <row r="31" spans="2:63" ht="30" customHeight="1">
      <c r="B31" s="26">
        <v>21</v>
      </c>
      <c r="C31" s="150"/>
      <c r="D31" s="183"/>
      <c r="E31" s="184"/>
      <c r="F31" s="184"/>
      <c r="G31" s="184"/>
      <c r="H31" s="183"/>
      <c r="I31" s="118"/>
      <c r="J31" s="26"/>
      <c r="K31" s="154"/>
      <c r="L31" s="187"/>
      <c r="M31" s="182"/>
      <c r="N31" s="154"/>
      <c r="O31" s="187"/>
      <c r="P31" s="182"/>
      <c r="Q31" s="154"/>
      <c r="R31" s="187"/>
      <c r="S31" s="182"/>
      <c r="T31" s="154"/>
      <c r="U31" s="187"/>
      <c r="V31" s="182"/>
      <c r="W31" s="154"/>
      <c r="X31" s="187"/>
      <c r="Y31" s="182"/>
      <c r="Z31" s="154"/>
      <c r="AA31" s="187"/>
      <c r="AB31" s="182"/>
      <c r="AC31" s="154"/>
      <c r="AD31" s="187"/>
      <c r="AE31" s="182"/>
      <c r="AF31" s="26"/>
      <c r="AG31" s="26"/>
      <c r="AH31" s="151"/>
      <c r="AI31" s="151"/>
      <c r="AJ31" s="151"/>
      <c r="AK31" s="151"/>
      <c r="AL31" s="26"/>
      <c r="AM31" s="151"/>
      <c r="AN31" s="151"/>
      <c r="AO31" s="151"/>
      <c r="AP31" s="151"/>
      <c r="AQ31" s="26"/>
      <c r="AR31" s="151"/>
      <c r="AS31" s="26"/>
      <c r="AT31" s="151"/>
      <c r="AU31" s="151"/>
      <c r="AV31" s="151"/>
      <c r="AW31" s="151"/>
      <c r="AX31" s="151"/>
      <c r="AY31" s="151"/>
      <c r="AZ31" s="151"/>
      <c r="BA31" s="151"/>
      <c r="BB31" s="26"/>
      <c r="BC31" s="154"/>
      <c r="BD31" s="154"/>
      <c r="BE31" s="182"/>
      <c r="BF31" s="154"/>
      <c r="BG31" s="154"/>
      <c r="BH31" s="182"/>
      <c r="BI31" s="26"/>
      <c r="BJ31" s="26"/>
      <c r="BK31" s="26"/>
    </row>
    <row r="32" spans="2:63" ht="30" customHeight="1">
      <c r="B32" s="26">
        <v>22</v>
      </c>
      <c r="C32" s="150"/>
      <c r="D32" s="183"/>
      <c r="E32" s="184"/>
      <c r="F32" s="184"/>
      <c r="G32" s="184"/>
      <c r="H32" s="183"/>
      <c r="I32" s="118"/>
      <c r="J32" s="26"/>
      <c r="K32" s="154"/>
      <c r="L32" s="187"/>
      <c r="M32" s="182"/>
      <c r="N32" s="154"/>
      <c r="O32" s="187"/>
      <c r="P32" s="182"/>
      <c r="Q32" s="154"/>
      <c r="R32" s="187"/>
      <c r="S32" s="182"/>
      <c r="T32" s="154"/>
      <c r="U32" s="187"/>
      <c r="V32" s="182"/>
      <c r="W32" s="154"/>
      <c r="X32" s="187"/>
      <c r="Y32" s="182"/>
      <c r="Z32" s="154"/>
      <c r="AA32" s="187"/>
      <c r="AB32" s="182"/>
      <c r="AC32" s="154"/>
      <c r="AD32" s="187"/>
      <c r="AE32" s="182"/>
      <c r="AF32" s="26"/>
      <c r="AG32" s="26"/>
      <c r="AH32" s="151"/>
      <c r="AI32" s="151"/>
      <c r="AJ32" s="151"/>
      <c r="AK32" s="151"/>
      <c r="AL32" s="26"/>
      <c r="AM32" s="151"/>
      <c r="AN32" s="151"/>
      <c r="AO32" s="151"/>
      <c r="AP32" s="151"/>
      <c r="AQ32" s="26"/>
      <c r="AR32" s="151"/>
      <c r="AS32" s="26"/>
      <c r="AT32" s="151"/>
      <c r="AU32" s="151"/>
      <c r="AV32" s="151"/>
      <c r="AW32" s="151"/>
      <c r="AX32" s="151"/>
      <c r="AY32" s="151"/>
      <c r="AZ32" s="151"/>
      <c r="BA32" s="151"/>
      <c r="BB32" s="26"/>
      <c r="BC32" s="154"/>
      <c r="BD32" s="154"/>
      <c r="BE32" s="182"/>
      <c r="BF32" s="154"/>
      <c r="BG32" s="154"/>
      <c r="BH32" s="182"/>
      <c r="BI32" s="26"/>
      <c r="BJ32" s="26"/>
      <c r="BK32" s="26"/>
    </row>
    <row r="33" spans="2:63" ht="30" customHeight="1">
      <c r="B33" s="26">
        <v>23</v>
      </c>
      <c r="C33" s="150"/>
      <c r="D33" s="183"/>
      <c r="E33" s="184"/>
      <c r="F33" s="184"/>
      <c r="G33" s="184"/>
      <c r="H33" s="183"/>
      <c r="I33" s="150"/>
      <c r="J33" s="26"/>
      <c r="K33" s="154"/>
      <c r="L33" s="187"/>
      <c r="M33" s="182"/>
      <c r="N33" s="154"/>
      <c r="O33" s="187"/>
      <c r="P33" s="182"/>
      <c r="Q33" s="154"/>
      <c r="R33" s="187"/>
      <c r="S33" s="182"/>
      <c r="T33" s="154"/>
      <c r="U33" s="187"/>
      <c r="V33" s="182"/>
      <c r="W33" s="154"/>
      <c r="X33" s="187"/>
      <c r="Y33" s="182"/>
      <c r="Z33" s="154"/>
      <c r="AA33" s="187"/>
      <c r="AB33" s="182"/>
      <c r="AC33" s="154"/>
      <c r="AD33" s="187"/>
      <c r="AE33" s="182"/>
      <c r="AF33" s="26"/>
      <c r="AG33" s="26"/>
      <c r="AH33" s="151"/>
      <c r="AI33" s="151"/>
      <c r="AJ33" s="151"/>
      <c r="AK33" s="151"/>
      <c r="AL33" s="26"/>
      <c r="AM33" s="151"/>
      <c r="AN33" s="151"/>
      <c r="AO33" s="151"/>
      <c r="AP33" s="151"/>
      <c r="AQ33" s="26"/>
      <c r="AR33" s="151"/>
      <c r="AS33" s="26"/>
      <c r="AT33" s="151"/>
      <c r="AU33" s="151"/>
      <c r="AV33" s="151"/>
      <c r="AW33" s="151"/>
      <c r="AX33" s="151"/>
      <c r="AY33" s="151"/>
      <c r="AZ33" s="151"/>
      <c r="BA33" s="151"/>
      <c r="BB33" s="26"/>
      <c r="BC33" s="154"/>
      <c r="BD33" s="154"/>
      <c r="BE33" s="182"/>
      <c r="BF33" s="154"/>
      <c r="BG33" s="154"/>
      <c r="BH33" s="182"/>
      <c r="BI33" s="26"/>
      <c r="BJ33" s="26"/>
      <c r="BK33" s="26"/>
    </row>
    <row r="34" spans="2:63" ht="30" customHeight="1">
      <c r="B34" s="26">
        <v>24</v>
      </c>
      <c r="C34" s="152"/>
      <c r="D34" s="183"/>
      <c r="E34" s="184"/>
      <c r="F34" s="184"/>
      <c r="G34" s="184"/>
      <c r="H34" s="26"/>
      <c r="I34" s="152"/>
      <c r="J34" s="26"/>
      <c r="K34" s="154"/>
      <c r="L34" s="187"/>
      <c r="M34" s="182"/>
      <c r="N34" s="154"/>
      <c r="O34" s="187"/>
      <c r="P34" s="182"/>
      <c r="Q34" s="154"/>
      <c r="R34" s="187"/>
      <c r="S34" s="182"/>
      <c r="T34" s="154"/>
      <c r="U34" s="187"/>
      <c r="V34" s="182"/>
      <c r="W34" s="154"/>
      <c r="X34" s="187"/>
      <c r="Y34" s="182"/>
      <c r="Z34" s="154"/>
      <c r="AA34" s="187"/>
      <c r="AB34" s="182"/>
      <c r="AC34" s="154"/>
      <c r="AD34" s="187"/>
      <c r="AE34" s="182"/>
      <c r="AF34" s="26"/>
      <c r="AG34" s="26"/>
      <c r="AH34" s="151"/>
      <c r="AI34" s="151"/>
      <c r="AJ34" s="151"/>
      <c r="AK34" s="151"/>
      <c r="AL34" s="26"/>
      <c r="AM34" s="151"/>
      <c r="AN34" s="151"/>
      <c r="AO34" s="151"/>
      <c r="AP34" s="151"/>
      <c r="AQ34" s="26"/>
      <c r="AR34" s="151"/>
      <c r="AS34" s="26"/>
      <c r="AT34" s="151"/>
      <c r="AU34" s="151"/>
      <c r="AV34" s="151"/>
      <c r="AW34" s="151"/>
      <c r="AX34" s="151"/>
      <c r="AY34" s="151"/>
      <c r="AZ34" s="151"/>
      <c r="BA34" s="151"/>
      <c r="BB34" s="26"/>
      <c r="BC34" s="154"/>
      <c r="BD34" s="154"/>
      <c r="BE34" s="182"/>
      <c r="BF34" s="154"/>
      <c r="BG34" s="154"/>
      <c r="BH34" s="182"/>
      <c r="BI34" s="26"/>
      <c r="BJ34" s="26"/>
      <c r="BK34" s="26"/>
    </row>
    <row r="35" spans="2:63" ht="30" customHeight="1">
      <c r="B35" s="26">
        <v>25</v>
      </c>
      <c r="C35" s="152"/>
      <c r="D35" s="183"/>
      <c r="E35" s="184"/>
      <c r="F35" s="184"/>
      <c r="G35" s="184"/>
      <c r="H35" s="26"/>
      <c r="I35" s="152"/>
      <c r="J35" s="26"/>
      <c r="K35" s="154"/>
      <c r="L35" s="187"/>
      <c r="M35" s="182"/>
      <c r="N35" s="154"/>
      <c r="O35" s="187"/>
      <c r="P35" s="182"/>
      <c r="Q35" s="154"/>
      <c r="R35" s="187"/>
      <c r="S35" s="182"/>
      <c r="T35" s="154"/>
      <c r="U35" s="187"/>
      <c r="V35" s="182"/>
      <c r="W35" s="154"/>
      <c r="X35" s="187"/>
      <c r="Y35" s="182"/>
      <c r="Z35" s="154"/>
      <c r="AA35" s="187"/>
      <c r="AB35" s="182"/>
      <c r="AC35" s="154"/>
      <c r="AD35" s="187"/>
      <c r="AE35" s="182"/>
      <c r="AF35" s="26"/>
      <c r="AG35" s="26"/>
      <c r="AH35" s="151"/>
      <c r="AI35" s="151"/>
      <c r="AJ35" s="151"/>
      <c r="AK35" s="151"/>
      <c r="AL35" s="26"/>
      <c r="AM35" s="151"/>
      <c r="AN35" s="151"/>
      <c r="AO35" s="151"/>
      <c r="AP35" s="151"/>
      <c r="AQ35" s="26"/>
      <c r="AR35" s="151"/>
      <c r="AS35" s="26"/>
      <c r="AT35" s="151"/>
      <c r="AU35" s="151"/>
      <c r="AV35" s="151"/>
      <c r="AW35" s="151"/>
      <c r="AX35" s="151"/>
      <c r="AY35" s="151"/>
      <c r="AZ35" s="151"/>
      <c r="BA35" s="151"/>
      <c r="BB35" s="26"/>
      <c r="BC35" s="154"/>
      <c r="BD35" s="154"/>
      <c r="BE35" s="182"/>
      <c r="BF35" s="154"/>
      <c r="BG35" s="154"/>
      <c r="BH35" s="182"/>
      <c r="BI35" s="26"/>
      <c r="BJ35" s="26"/>
      <c r="BK35" s="26"/>
    </row>
    <row r="36" spans="2:63" ht="30" customHeight="1">
      <c r="B36" s="26">
        <v>26</v>
      </c>
      <c r="C36" s="152"/>
      <c r="D36" s="183"/>
      <c r="E36" s="184"/>
      <c r="F36" s="184"/>
      <c r="G36" s="184"/>
      <c r="H36" s="26"/>
      <c r="I36" s="152"/>
      <c r="J36" s="26"/>
      <c r="K36" s="154"/>
      <c r="L36" s="187"/>
      <c r="M36" s="182"/>
      <c r="N36" s="154"/>
      <c r="O36" s="187"/>
      <c r="P36" s="182"/>
      <c r="Q36" s="154"/>
      <c r="R36" s="187"/>
      <c r="S36" s="182"/>
      <c r="T36" s="154"/>
      <c r="U36" s="187"/>
      <c r="V36" s="182"/>
      <c r="W36" s="154"/>
      <c r="X36" s="187"/>
      <c r="Y36" s="182"/>
      <c r="Z36" s="154"/>
      <c r="AA36" s="187"/>
      <c r="AB36" s="182"/>
      <c r="AC36" s="154"/>
      <c r="AD36" s="187"/>
      <c r="AE36" s="182"/>
      <c r="AF36" s="26"/>
      <c r="AG36" s="26"/>
      <c r="AH36" s="151"/>
      <c r="AI36" s="151"/>
      <c r="AJ36" s="151"/>
      <c r="AK36" s="151"/>
      <c r="AL36" s="26"/>
      <c r="AM36" s="151"/>
      <c r="AN36" s="151"/>
      <c r="AO36" s="151"/>
      <c r="AP36" s="151"/>
      <c r="AQ36" s="26"/>
      <c r="AR36" s="151"/>
      <c r="AS36" s="26"/>
      <c r="AT36" s="151"/>
      <c r="AU36" s="151"/>
      <c r="AV36" s="151"/>
      <c r="AW36" s="151"/>
      <c r="AX36" s="151"/>
      <c r="AY36" s="151"/>
      <c r="AZ36" s="151"/>
      <c r="BA36" s="151"/>
      <c r="BB36" s="26"/>
      <c r="BC36" s="154"/>
      <c r="BD36" s="154"/>
      <c r="BE36" s="182"/>
      <c r="BF36" s="154"/>
      <c r="BG36" s="154"/>
      <c r="BH36" s="182"/>
      <c r="BI36" s="26"/>
      <c r="BJ36" s="26"/>
      <c r="BK36" s="26"/>
    </row>
    <row r="37" spans="2:63" ht="30" customHeight="1">
      <c r="B37" s="26">
        <v>27</v>
      </c>
      <c r="C37" s="152"/>
      <c r="D37" s="183"/>
      <c r="E37" s="184"/>
      <c r="F37" s="184"/>
      <c r="G37" s="184"/>
      <c r="H37" s="26"/>
      <c r="I37" s="152"/>
      <c r="J37" s="26"/>
      <c r="K37" s="154"/>
      <c r="L37" s="187"/>
      <c r="M37" s="182"/>
      <c r="N37" s="154"/>
      <c r="O37" s="187"/>
      <c r="P37" s="182"/>
      <c r="Q37" s="154"/>
      <c r="R37" s="187"/>
      <c r="S37" s="182"/>
      <c r="T37" s="154"/>
      <c r="U37" s="187"/>
      <c r="V37" s="182"/>
      <c r="W37" s="154"/>
      <c r="X37" s="187"/>
      <c r="Y37" s="182"/>
      <c r="Z37" s="154"/>
      <c r="AA37" s="187"/>
      <c r="AB37" s="182"/>
      <c r="AC37" s="154"/>
      <c r="AD37" s="187"/>
      <c r="AE37" s="182"/>
      <c r="AF37" s="26"/>
      <c r="AG37" s="26"/>
      <c r="AH37" s="151"/>
      <c r="AI37" s="151"/>
      <c r="AJ37" s="151"/>
      <c r="AK37" s="151"/>
      <c r="AL37" s="26"/>
      <c r="AM37" s="151"/>
      <c r="AN37" s="151"/>
      <c r="AO37" s="151"/>
      <c r="AP37" s="151"/>
      <c r="AQ37" s="26"/>
      <c r="AR37" s="151"/>
      <c r="AS37" s="26"/>
      <c r="AT37" s="151"/>
      <c r="AU37" s="151"/>
      <c r="AV37" s="151"/>
      <c r="AW37" s="151"/>
      <c r="AX37" s="151"/>
      <c r="AY37" s="151"/>
      <c r="AZ37" s="151"/>
      <c r="BA37" s="151"/>
      <c r="BB37" s="26"/>
      <c r="BC37" s="154"/>
      <c r="BD37" s="154"/>
      <c r="BE37" s="182"/>
      <c r="BF37" s="154"/>
      <c r="BG37" s="154"/>
      <c r="BH37" s="182"/>
      <c r="BI37" s="26"/>
      <c r="BJ37" s="26"/>
      <c r="BK37" s="26"/>
    </row>
    <row r="38" spans="2:63" ht="30" customHeight="1">
      <c r="B38" s="26">
        <v>28</v>
      </c>
      <c r="C38" s="152"/>
      <c r="D38" s="183"/>
      <c r="E38" s="184"/>
      <c r="F38" s="184"/>
      <c r="G38" s="184"/>
      <c r="H38" s="26"/>
      <c r="I38" s="152"/>
      <c r="J38" s="26"/>
      <c r="K38" s="154"/>
      <c r="L38" s="187"/>
      <c r="M38" s="182"/>
      <c r="N38" s="154"/>
      <c r="O38" s="187"/>
      <c r="P38" s="182"/>
      <c r="Q38" s="154"/>
      <c r="R38" s="187"/>
      <c r="S38" s="182"/>
      <c r="T38" s="154"/>
      <c r="U38" s="187"/>
      <c r="V38" s="182"/>
      <c r="W38" s="154"/>
      <c r="X38" s="187"/>
      <c r="Y38" s="182"/>
      <c r="Z38" s="154"/>
      <c r="AA38" s="187"/>
      <c r="AB38" s="182"/>
      <c r="AC38" s="154"/>
      <c r="AD38" s="187"/>
      <c r="AE38" s="182"/>
      <c r="AF38" s="26"/>
      <c r="AG38" s="26"/>
      <c r="AH38" s="151"/>
      <c r="AI38" s="151"/>
      <c r="AJ38" s="151"/>
      <c r="AK38" s="151"/>
      <c r="AL38" s="26"/>
      <c r="AM38" s="151"/>
      <c r="AN38" s="151"/>
      <c r="AO38" s="151"/>
      <c r="AP38" s="151"/>
      <c r="AQ38" s="26"/>
      <c r="AR38" s="151"/>
      <c r="AS38" s="26"/>
      <c r="AT38" s="151"/>
      <c r="AU38" s="151"/>
      <c r="AV38" s="151"/>
      <c r="AW38" s="151"/>
      <c r="AX38" s="151"/>
      <c r="AY38" s="151"/>
      <c r="AZ38" s="151"/>
      <c r="BA38" s="151"/>
      <c r="BB38" s="26"/>
      <c r="BC38" s="154"/>
      <c r="BD38" s="154"/>
      <c r="BE38" s="182"/>
      <c r="BF38" s="154"/>
      <c r="BG38" s="154"/>
      <c r="BH38" s="182"/>
      <c r="BI38" s="26"/>
      <c r="BJ38" s="26"/>
      <c r="BK38" s="26"/>
    </row>
    <row r="39" spans="2:63" ht="30" customHeight="1">
      <c r="B39" s="26">
        <v>29</v>
      </c>
      <c r="C39" s="152"/>
      <c r="D39" s="183"/>
      <c r="E39" s="184"/>
      <c r="F39" s="184"/>
      <c r="G39" s="184"/>
      <c r="H39" s="26"/>
      <c r="I39" s="152"/>
      <c r="J39" s="26"/>
      <c r="K39" s="154"/>
      <c r="L39" s="187"/>
      <c r="M39" s="182"/>
      <c r="N39" s="154"/>
      <c r="O39" s="187"/>
      <c r="P39" s="182"/>
      <c r="Q39" s="154"/>
      <c r="R39" s="187"/>
      <c r="S39" s="182"/>
      <c r="T39" s="154"/>
      <c r="U39" s="187"/>
      <c r="V39" s="182"/>
      <c r="W39" s="154"/>
      <c r="X39" s="187"/>
      <c r="Y39" s="182"/>
      <c r="Z39" s="154"/>
      <c r="AA39" s="187"/>
      <c r="AB39" s="182"/>
      <c r="AC39" s="154"/>
      <c r="AD39" s="187"/>
      <c r="AE39" s="182"/>
      <c r="AF39" s="26"/>
      <c r="AG39" s="26"/>
      <c r="AH39" s="151"/>
      <c r="AI39" s="151"/>
      <c r="AJ39" s="151"/>
      <c r="AK39" s="151"/>
      <c r="AL39" s="26"/>
      <c r="AM39" s="151"/>
      <c r="AN39" s="151"/>
      <c r="AO39" s="151"/>
      <c r="AP39" s="151"/>
      <c r="AQ39" s="26"/>
      <c r="AR39" s="151"/>
      <c r="AS39" s="26"/>
      <c r="AT39" s="151"/>
      <c r="AU39" s="151"/>
      <c r="AV39" s="151"/>
      <c r="AW39" s="151"/>
      <c r="AX39" s="151"/>
      <c r="AY39" s="151"/>
      <c r="AZ39" s="151"/>
      <c r="BA39" s="151"/>
      <c r="BB39" s="26"/>
      <c r="BC39" s="154"/>
      <c r="BD39" s="154"/>
      <c r="BE39" s="182"/>
      <c r="BF39" s="154"/>
      <c r="BG39" s="154"/>
      <c r="BH39" s="182"/>
      <c r="BI39" s="26"/>
      <c r="BJ39" s="26"/>
      <c r="BK39" s="26"/>
    </row>
    <row r="40" spans="2:63" ht="30" customHeight="1">
      <c r="B40" s="26">
        <v>30</v>
      </c>
      <c r="C40" s="26"/>
      <c r="D40" s="145"/>
      <c r="E40" s="145"/>
      <c r="F40" s="145"/>
      <c r="G40" s="145"/>
      <c r="H40" s="26"/>
      <c r="I40" s="26"/>
      <c r="J40" s="26"/>
      <c r="K40" s="154"/>
      <c r="L40" s="187"/>
      <c r="M40" s="182"/>
      <c r="N40" s="154"/>
      <c r="O40" s="154"/>
      <c r="P40" s="182"/>
      <c r="Q40" s="154"/>
      <c r="R40" s="154"/>
      <c r="S40" s="182"/>
      <c r="T40" s="154"/>
      <c r="U40" s="154"/>
      <c r="V40" s="182"/>
      <c r="W40" s="154"/>
      <c r="X40" s="154"/>
      <c r="Y40" s="182"/>
      <c r="Z40" s="154"/>
      <c r="AA40" s="154"/>
      <c r="AB40" s="182"/>
      <c r="AC40" s="154"/>
      <c r="AD40" s="154"/>
      <c r="AE40" s="182"/>
      <c r="AF40" s="26"/>
      <c r="AG40" s="26"/>
      <c r="AH40" s="151"/>
      <c r="AI40" s="151"/>
      <c r="AJ40" s="151"/>
      <c r="AK40" s="151"/>
      <c r="AL40" s="26"/>
      <c r="AM40" s="151"/>
      <c r="AN40" s="151"/>
      <c r="AO40" s="151"/>
      <c r="AP40" s="151"/>
      <c r="AQ40" s="26"/>
      <c r="AR40" s="151"/>
      <c r="AS40" s="26"/>
      <c r="AT40" s="151"/>
      <c r="AU40" s="151"/>
      <c r="AV40" s="151"/>
      <c r="AW40" s="151"/>
      <c r="AX40" s="151"/>
      <c r="AY40" s="151"/>
      <c r="AZ40" s="151"/>
      <c r="BA40" s="151"/>
      <c r="BB40" s="26"/>
      <c r="BC40" s="154"/>
      <c r="BD40" s="154"/>
      <c r="BE40" s="182"/>
      <c r="BF40" s="154"/>
      <c r="BG40" s="154"/>
      <c r="BH40" s="182"/>
      <c r="BI40" s="26"/>
      <c r="BJ40" s="26"/>
      <c r="BK40" s="26"/>
    </row>
    <row r="41" spans="2:63" ht="30" customHeight="1">
      <c r="B41" s="26">
        <v>31</v>
      </c>
      <c r="C41" s="26"/>
      <c r="D41" s="145"/>
      <c r="E41" s="145"/>
      <c r="F41" s="145"/>
      <c r="G41" s="145"/>
      <c r="H41" s="26"/>
      <c r="I41" s="26"/>
      <c r="J41" s="26"/>
      <c r="K41" s="154"/>
      <c r="L41" s="187"/>
      <c r="M41" s="182"/>
      <c r="N41" s="154"/>
      <c r="O41" s="154"/>
      <c r="P41" s="182"/>
      <c r="Q41" s="154"/>
      <c r="R41" s="154"/>
      <c r="S41" s="182"/>
      <c r="T41" s="154"/>
      <c r="U41" s="154"/>
      <c r="V41" s="182"/>
      <c r="W41" s="154"/>
      <c r="X41" s="154"/>
      <c r="Y41" s="182"/>
      <c r="Z41" s="154"/>
      <c r="AA41" s="154"/>
      <c r="AB41" s="182"/>
      <c r="AC41" s="154"/>
      <c r="AD41" s="154"/>
      <c r="AE41" s="182"/>
      <c r="AF41" s="26"/>
      <c r="AG41" s="26"/>
      <c r="AH41" s="151"/>
      <c r="AI41" s="151"/>
      <c r="AJ41" s="151"/>
      <c r="AK41" s="151"/>
      <c r="AL41" s="26"/>
      <c r="AM41" s="151"/>
      <c r="AN41" s="151"/>
      <c r="AO41" s="151"/>
      <c r="AP41" s="151"/>
      <c r="AQ41" s="26"/>
      <c r="AR41" s="151"/>
      <c r="AS41" s="26"/>
      <c r="AT41" s="151"/>
      <c r="AU41" s="151"/>
      <c r="AV41" s="151"/>
      <c r="AW41" s="151"/>
      <c r="AX41" s="151"/>
      <c r="AY41" s="151"/>
      <c r="AZ41" s="151"/>
      <c r="BA41" s="151"/>
      <c r="BB41" s="26"/>
      <c r="BC41" s="154"/>
      <c r="BD41" s="154"/>
      <c r="BE41" s="182"/>
      <c r="BF41" s="154"/>
      <c r="BG41" s="154"/>
      <c r="BH41" s="182"/>
      <c r="BI41" s="26"/>
      <c r="BJ41" s="26"/>
      <c r="BK41" s="26"/>
    </row>
    <row r="42" spans="2:63" ht="30" customHeight="1">
      <c r="B42" s="26">
        <v>32</v>
      </c>
      <c r="C42" s="26"/>
      <c r="D42" s="26"/>
      <c r="E42" s="26"/>
      <c r="F42" s="26"/>
      <c r="G42" s="26"/>
      <c r="H42" s="26"/>
      <c r="I42" s="26"/>
      <c r="J42" s="26"/>
      <c r="K42" s="154"/>
      <c r="L42" s="187"/>
      <c r="M42" s="182"/>
      <c r="N42" s="154"/>
      <c r="O42" s="154"/>
      <c r="P42" s="182"/>
      <c r="Q42" s="154"/>
      <c r="R42" s="154"/>
      <c r="S42" s="182"/>
      <c r="T42" s="154"/>
      <c r="U42" s="154"/>
      <c r="V42" s="182"/>
      <c r="W42" s="154"/>
      <c r="X42" s="154"/>
      <c r="Y42" s="182"/>
      <c r="Z42" s="154"/>
      <c r="AA42" s="154"/>
      <c r="AB42" s="182"/>
      <c r="AC42" s="154"/>
      <c r="AD42" s="154"/>
      <c r="AE42" s="182"/>
      <c r="AF42" s="26"/>
      <c r="AG42" s="26"/>
      <c r="AH42" s="151"/>
      <c r="AI42" s="151"/>
      <c r="AJ42" s="151"/>
      <c r="AK42" s="151"/>
      <c r="AL42" s="26"/>
      <c r="AM42" s="151"/>
      <c r="AN42" s="151"/>
      <c r="AO42" s="151"/>
      <c r="AP42" s="151"/>
      <c r="AQ42" s="26"/>
      <c r="AR42" s="151"/>
      <c r="AS42" s="26"/>
      <c r="AT42" s="151"/>
      <c r="AU42" s="151"/>
      <c r="AV42" s="151"/>
      <c r="AW42" s="151"/>
      <c r="AX42" s="151"/>
      <c r="AY42" s="151"/>
      <c r="AZ42" s="151"/>
      <c r="BA42" s="151"/>
      <c r="BB42" s="26"/>
      <c r="BC42" s="154"/>
      <c r="BD42" s="154"/>
      <c r="BE42" s="182"/>
      <c r="BF42" s="154"/>
      <c r="BG42" s="154"/>
      <c r="BH42" s="182"/>
      <c r="BI42" s="26"/>
      <c r="BJ42" s="26"/>
      <c r="BK42" s="26"/>
    </row>
    <row r="43" spans="2:63" ht="30" customHeight="1">
      <c r="B43" s="26">
        <v>33</v>
      </c>
      <c r="C43" s="26"/>
      <c r="D43" s="26"/>
      <c r="E43" s="26"/>
      <c r="F43" s="26"/>
      <c r="G43" s="26"/>
      <c r="H43" s="26"/>
      <c r="I43" s="26"/>
      <c r="J43" s="26"/>
      <c r="K43" s="154"/>
      <c r="L43" s="187"/>
      <c r="M43" s="182"/>
      <c r="N43" s="154"/>
      <c r="O43" s="154"/>
      <c r="P43" s="182"/>
      <c r="Q43" s="154"/>
      <c r="R43" s="154"/>
      <c r="S43" s="182"/>
      <c r="T43" s="154"/>
      <c r="U43" s="154"/>
      <c r="V43" s="182"/>
      <c r="W43" s="154"/>
      <c r="X43" s="154"/>
      <c r="Y43" s="182"/>
      <c r="Z43" s="154"/>
      <c r="AA43" s="154"/>
      <c r="AB43" s="182"/>
      <c r="AC43" s="154"/>
      <c r="AD43" s="154"/>
      <c r="AE43" s="182"/>
      <c r="AF43" s="26"/>
      <c r="AG43" s="26"/>
      <c r="AH43" s="151"/>
      <c r="AI43" s="151"/>
      <c r="AJ43" s="151"/>
      <c r="AK43" s="151"/>
      <c r="AL43" s="26"/>
      <c r="AM43" s="151"/>
      <c r="AN43" s="151"/>
      <c r="AO43" s="151"/>
      <c r="AP43" s="151"/>
      <c r="AQ43" s="26"/>
      <c r="AR43" s="151"/>
      <c r="AS43" s="26"/>
      <c r="AT43" s="151"/>
      <c r="AU43" s="151"/>
      <c r="AV43" s="151"/>
      <c r="AW43" s="151"/>
      <c r="AX43" s="151"/>
      <c r="AY43" s="151"/>
      <c r="AZ43" s="151"/>
      <c r="BA43" s="151"/>
      <c r="BB43" s="26"/>
      <c r="BC43" s="154"/>
      <c r="BD43" s="154"/>
      <c r="BE43" s="182"/>
      <c r="BF43" s="154"/>
      <c r="BG43" s="154"/>
      <c r="BH43" s="182"/>
      <c r="BI43" s="26"/>
      <c r="BJ43" s="26"/>
      <c r="BK43" s="26"/>
    </row>
    <row r="44" spans="2:63" ht="30" customHeight="1">
      <c r="B44" s="26">
        <v>34</v>
      </c>
      <c r="C44" s="26"/>
      <c r="D44" s="26"/>
      <c r="E44" s="26"/>
      <c r="F44" s="26"/>
      <c r="G44" s="26"/>
      <c r="H44" s="26"/>
      <c r="I44" s="26"/>
      <c r="J44" s="26"/>
      <c r="K44" s="154"/>
      <c r="L44" s="187"/>
      <c r="M44" s="182"/>
      <c r="N44" s="154"/>
      <c r="O44" s="154"/>
      <c r="P44" s="182"/>
      <c r="Q44" s="154"/>
      <c r="R44" s="154"/>
      <c r="S44" s="182"/>
      <c r="T44" s="154"/>
      <c r="U44" s="154"/>
      <c r="V44" s="182"/>
      <c r="W44" s="154"/>
      <c r="X44" s="154"/>
      <c r="Y44" s="182"/>
      <c r="Z44" s="154"/>
      <c r="AA44" s="154"/>
      <c r="AB44" s="182"/>
      <c r="AC44" s="154"/>
      <c r="AD44" s="154"/>
      <c r="AE44" s="182"/>
      <c r="AF44" s="26"/>
      <c r="AG44" s="26"/>
      <c r="AH44" s="151"/>
      <c r="AI44" s="151"/>
      <c r="AJ44" s="151"/>
      <c r="AK44" s="151"/>
      <c r="AL44" s="26"/>
      <c r="AM44" s="151"/>
      <c r="AN44" s="151"/>
      <c r="AO44" s="151"/>
      <c r="AP44" s="151"/>
      <c r="AQ44" s="26"/>
      <c r="AR44" s="151"/>
      <c r="AS44" s="26"/>
      <c r="AT44" s="151"/>
      <c r="AU44" s="151"/>
      <c r="AV44" s="151"/>
      <c r="AW44" s="151"/>
      <c r="AX44" s="151"/>
      <c r="AY44" s="151"/>
      <c r="AZ44" s="151"/>
      <c r="BA44" s="151"/>
      <c r="BB44" s="26"/>
      <c r="BC44" s="154"/>
      <c r="BD44" s="154"/>
      <c r="BE44" s="182"/>
      <c r="BF44" s="154"/>
      <c r="BG44" s="154"/>
      <c r="BH44" s="182"/>
      <c r="BI44" s="26"/>
      <c r="BJ44" s="26"/>
      <c r="BK44" s="26"/>
    </row>
    <row r="45" spans="2:63" ht="30" customHeight="1">
      <c r="B45" s="26">
        <v>35</v>
      </c>
      <c r="C45" s="26"/>
      <c r="D45" s="26"/>
      <c r="E45" s="26"/>
      <c r="F45" s="26"/>
      <c r="G45" s="26"/>
      <c r="H45" s="26"/>
      <c r="I45" s="26"/>
      <c r="J45" s="26"/>
      <c r="K45" s="154"/>
      <c r="L45" s="187"/>
      <c r="M45" s="182"/>
      <c r="N45" s="154"/>
      <c r="O45" s="154"/>
      <c r="P45" s="182"/>
      <c r="Q45" s="154"/>
      <c r="R45" s="154"/>
      <c r="S45" s="182"/>
      <c r="T45" s="154"/>
      <c r="U45" s="154"/>
      <c r="V45" s="182"/>
      <c r="W45" s="154"/>
      <c r="X45" s="154"/>
      <c r="Y45" s="182"/>
      <c r="Z45" s="154"/>
      <c r="AA45" s="154"/>
      <c r="AB45" s="182"/>
      <c r="AC45" s="154"/>
      <c r="AD45" s="154"/>
      <c r="AE45" s="182"/>
      <c r="AF45" s="26"/>
      <c r="AG45" s="26"/>
      <c r="AH45" s="151"/>
      <c r="AI45" s="151"/>
      <c r="AJ45" s="151"/>
      <c r="AK45" s="151"/>
      <c r="AL45" s="26"/>
      <c r="AM45" s="151"/>
      <c r="AN45" s="151"/>
      <c r="AO45" s="151"/>
      <c r="AP45" s="151"/>
      <c r="AQ45" s="26"/>
      <c r="AR45" s="151"/>
      <c r="AS45" s="26"/>
      <c r="AT45" s="151"/>
      <c r="AU45" s="151"/>
      <c r="AV45" s="151"/>
      <c r="AW45" s="151"/>
      <c r="AX45" s="151"/>
      <c r="AY45" s="151"/>
      <c r="AZ45" s="151"/>
      <c r="BA45" s="151"/>
      <c r="BB45" s="26"/>
      <c r="BC45" s="154"/>
      <c r="BD45" s="154"/>
      <c r="BE45" s="182"/>
      <c r="BF45" s="154"/>
      <c r="BG45" s="154"/>
      <c r="BH45" s="182"/>
      <c r="BI45" s="26"/>
      <c r="BJ45" s="26"/>
      <c r="BK45" s="26"/>
    </row>
    <row r="46" spans="2:63" ht="30" customHeight="1">
      <c r="B46" s="26">
        <v>36</v>
      </c>
      <c r="C46" s="26"/>
      <c r="D46" s="26"/>
      <c r="E46" s="26"/>
      <c r="F46" s="26"/>
      <c r="G46" s="26"/>
      <c r="H46" s="26"/>
      <c r="I46" s="26"/>
      <c r="J46" s="26"/>
      <c r="K46" s="154"/>
      <c r="L46" s="187"/>
      <c r="M46" s="182"/>
      <c r="N46" s="154"/>
      <c r="O46" s="154"/>
      <c r="P46" s="182"/>
      <c r="Q46" s="154"/>
      <c r="R46" s="154"/>
      <c r="S46" s="182"/>
      <c r="T46" s="154"/>
      <c r="U46" s="154"/>
      <c r="V46" s="182"/>
      <c r="W46" s="154"/>
      <c r="X46" s="154"/>
      <c r="Y46" s="182"/>
      <c r="Z46" s="154"/>
      <c r="AA46" s="154"/>
      <c r="AB46" s="182"/>
      <c r="AC46" s="154"/>
      <c r="AD46" s="154"/>
      <c r="AE46" s="182"/>
      <c r="AF46" s="26"/>
      <c r="AG46" s="26"/>
      <c r="AH46" s="151"/>
      <c r="AI46" s="151"/>
      <c r="AJ46" s="151"/>
      <c r="AK46" s="151"/>
      <c r="AL46" s="26"/>
      <c r="AM46" s="151"/>
      <c r="AN46" s="151"/>
      <c r="AO46" s="151"/>
      <c r="AP46" s="151"/>
      <c r="AQ46" s="26"/>
      <c r="AR46" s="151"/>
      <c r="AS46" s="26"/>
      <c r="AT46" s="151"/>
      <c r="AU46" s="151"/>
      <c r="AV46" s="151"/>
      <c r="AW46" s="151"/>
      <c r="AX46" s="151"/>
      <c r="AY46" s="151"/>
      <c r="AZ46" s="151"/>
      <c r="BA46" s="151"/>
      <c r="BB46" s="26"/>
      <c r="BC46" s="154"/>
      <c r="BD46" s="154"/>
      <c r="BE46" s="182"/>
      <c r="BF46" s="154"/>
      <c r="BG46" s="154"/>
      <c r="BH46" s="182"/>
      <c r="BI46" s="26"/>
      <c r="BJ46" s="26"/>
      <c r="BK46" s="26"/>
    </row>
    <row r="47" spans="2:63" ht="30" customHeight="1">
      <c r="B47" s="26">
        <v>37</v>
      </c>
      <c r="C47" s="26"/>
      <c r="D47" s="26"/>
      <c r="E47" s="26"/>
      <c r="F47" s="26"/>
      <c r="G47" s="26"/>
      <c r="H47" s="26"/>
      <c r="I47" s="26"/>
      <c r="J47" s="26"/>
      <c r="K47" s="154"/>
      <c r="L47" s="187"/>
      <c r="M47" s="182"/>
      <c r="N47" s="154"/>
      <c r="O47" s="154"/>
      <c r="P47" s="182"/>
      <c r="Q47" s="154"/>
      <c r="R47" s="154"/>
      <c r="S47" s="182"/>
      <c r="T47" s="154"/>
      <c r="U47" s="154"/>
      <c r="V47" s="182"/>
      <c r="W47" s="154"/>
      <c r="X47" s="154"/>
      <c r="Y47" s="182"/>
      <c r="Z47" s="154"/>
      <c r="AA47" s="154"/>
      <c r="AB47" s="182"/>
      <c r="AC47" s="154"/>
      <c r="AD47" s="154"/>
      <c r="AE47" s="182"/>
      <c r="AF47" s="26"/>
      <c r="AG47" s="26"/>
      <c r="AH47" s="151"/>
      <c r="AI47" s="151"/>
      <c r="AJ47" s="151"/>
      <c r="AK47" s="151"/>
      <c r="AL47" s="26"/>
      <c r="AM47" s="151"/>
      <c r="AN47" s="151"/>
      <c r="AO47" s="151"/>
      <c r="AP47" s="151"/>
      <c r="AQ47" s="26"/>
      <c r="AR47" s="151"/>
      <c r="AS47" s="26"/>
      <c r="AT47" s="151"/>
      <c r="AU47" s="151"/>
      <c r="AV47" s="151"/>
      <c r="AW47" s="151"/>
      <c r="AX47" s="151"/>
      <c r="AY47" s="151"/>
      <c r="AZ47" s="151"/>
      <c r="BA47" s="151"/>
      <c r="BB47" s="26"/>
      <c r="BC47" s="154"/>
      <c r="BD47" s="154"/>
      <c r="BE47" s="182"/>
      <c r="BF47" s="154"/>
      <c r="BG47" s="154"/>
      <c r="BH47" s="182"/>
      <c r="BI47" s="26"/>
      <c r="BJ47" s="26"/>
      <c r="BK47" s="26"/>
    </row>
    <row r="48" spans="2:63" ht="30" customHeight="1">
      <c r="B48" s="26">
        <v>38</v>
      </c>
      <c r="C48" s="26"/>
      <c r="D48" s="26"/>
      <c r="E48" s="26"/>
      <c r="F48" s="26"/>
      <c r="G48" s="26"/>
      <c r="H48" s="26"/>
      <c r="I48" s="26"/>
      <c r="J48" s="26"/>
      <c r="K48" s="154"/>
      <c r="L48" s="187"/>
      <c r="M48" s="182"/>
      <c r="N48" s="154"/>
      <c r="O48" s="154"/>
      <c r="P48" s="182"/>
      <c r="Q48" s="154"/>
      <c r="R48" s="154"/>
      <c r="S48" s="182"/>
      <c r="T48" s="154"/>
      <c r="U48" s="154"/>
      <c r="V48" s="182"/>
      <c r="W48" s="154"/>
      <c r="X48" s="154"/>
      <c r="Y48" s="182"/>
      <c r="Z48" s="154"/>
      <c r="AA48" s="154"/>
      <c r="AB48" s="182"/>
      <c r="AC48" s="154"/>
      <c r="AD48" s="154"/>
      <c r="AE48" s="182"/>
      <c r="AF48" s="26"/>
      <c r="AG48" s="26"/>
      <c r="AH48" s="151"/>
      <c r="AI48" s="151"/>
      <c r="AJ48" s="151"/>
      <c r="AK48" s="151"/>
      <c r="AL48" s="26"/>
      <c r="AM48" s="151"/>
      <c r="AN48" s="151"/>
      <c r="AO48" s="151"/>
      <c r="AP48" s="151"/>
      <c r="AQ48" s="26"/>
      <c r="AR48" s="151"/>
      <c r="AS48" s="26"/>
      <c r="AT48" s="151"/>
      <c r="AU48" s="151"/>
      <c r="AV48" s="151"/>
      <c r="AW48" s="151"/>
      <c r="AX48" s="151"/>
      <c r="AY48" s="151"/>
      <c r="AZ48" s="151"/>
      <c r="BA48" s="151"/>
      <c r="BB48" s="26"/>
      <c r="BC48" s="154"/>
      <c r="BD48" s="154"/>
      <c r="BE48" s="182"/>
      <c r="BF48" s="154"/>
      <c r="BG48" s="154"/>
      <c r="BH48" s="182"/>
      <c r="BI48" s="26"/>
      <c r="BJ48" s="26"/>
      <c r="BK48" s="26"/>
    </row>
    <row r="49" spans="2:63" ht="30" customHeight="1">
      <c r="B49" s="26">
        <v>39</v>
      </c>
      <c r="C49" s="26"/>
      <c r="D49" s="26"/>
      <c r="E49" s="26"/>
      <c r="F49" s="26"/>
      <c r="G49" s="26"/>
      <c r="H49" s="26"/>
      <c r="I49" s="26"/>
      <c r="J49" s="26"/>
      <c r="K49" s="154"/>
      <c r="L49" s="187"/>
      <c r="M49" s="182"/>
      <c r="N49" s="154"/>
      <c r="O49" s="154"/>
      <c r="P49" s="182"/>
      <c r="Q49" s="154"/>
      <c r="R49" s="154"/>
      <c r="S49" s="182"/>
      <c r="T49" s="154"/>
      <c r="U49" s="154"/>
      <c r="V49" s="182"/>
      <c r="W49" s="154"/>
      <c r="X49" s="154"/>
      <c r="Y49" s="182"/>
      <c r="Z49" s="154"/>
      <c r="AA49" s="154"/>
      <c r="AB49" s="182"/>
      <c r="AC49" s="154"/>
      <c r="AD49" s="154"/>
      <c r="AE49" s="182"/>
      <c r="AF49" s="26"/>
      <c r="AG49" s="26"/>
      <c r="AH49" s="151"/>
      <c r="AI49" s="151"/>
      <c r="AJ49" s="151"/>
      <c r="AK49" s="151"/>
      <c r="AL49" s="26"/>
      <c r="AM49" s="151"/>
      <c r="AN49" s="151"/>
      <c r="AO49" s="151"/>
      <c r="AP49" s="151"/>
      <c r="AQ49" s="26"/>
      <c r="AR49" s="151"/>
      <c r="AS49" s="26"/>
      <c r="AT49" s="151"/>
      <c r="AU49" s="151"/>
      <c r="AV49" s="151"/>
      <c r="AW49" s="151"/>
      <c r="AX49" s="151"/>
      <c r="AY49" s="151"/>
      <c r="AZ49" s="151"/>
      <c r="BA49" s="151"/>
      <c r="BB49" s="26"/>
      <c r="BC49" s="154"/>
      <c r="BD49" s="154"/>
      <c r="BE49" s="182"/>
      <c r="BF49" s="154"/>
      <c r="BG49" s="154"/>
      <c r="BH49" s="182"/>
      <c r="BI49" s="26"/>
      <c r="BJ49" s="26"/>
      <c r="BK49" s="26"/>
    </row>
    <row r="50" spans="2:63" ht="30" customHeight="1">
      <c r="B50" s="26">
        <v>40</v>
      </c>
      <c r="C50" s="26"/>
      <c r="D50" s="26"/>
      <c r="E50" s="26"/>
      <c r="F50" s="26"/>
      <c r="G50" s="26"/>
      <c r="H50" s="26"/>
      <c r="I50" s="26"/>
      <c r="J50" s="26"/>
      <c r="K50" s="154"/>
      <c r="L50" s="187"/>
      <c r="M50" s="182"/>
      <c r="N50" s="154"/>
      <c r="O50" s="154"/>
      <c r="P50" s="182"/>
      <c r="Q50" s="154"/>
      <c r="R50" s="154"/>
      <c r="S50" s="182"/>
      <c r="T50" s="154"/>
      <c r="U50" s="154"/>
      <c r="V50" s="182"/>
      <c r="W50" s="154"/>
      <c r="X50" s="154"/>
      <c r="Y50" s="182"/>
      <c r="Z50" s="154"/>
      <c r="AA50" s="154"/>
      <c r="AB50" s="182"/>
      <c r="AC50" s="154"/>
      <c r="AD50" s="154"/>
      <c r="AE50" s="182"/>
      <c r="AF50" s="26"/>
      <c r="AG50" s="26"/>
      <c r="AH50" s="151"/>
      <c r="AI50" s="151"/>
      <c r="AJ50" s="151"/>
      <c r="AK50" s="151"/>
      <c r="AL50" s="26"/>
      <c r="AM50" s="151"/>
      <c r="AN50" s="151"/>
      <c r="AO50" s="151"/>
      <c r="AP50" s="151"/>
      <c r="AQ50" s="26"/>
      <c r="AR50" s="151"/>
      <c r="AS50" s="26"/>
      <c r="AT50" s="151"/>
      <c r="AU50" s="151"/>
      <c r="AV50" s="151"/>
      <c r="AW50" s="151"/>
      <c r="AX50" s="151"/>
      <c r="AY50" s="151"/>
      <c r="AZ50" s="151"/>
      <c r="BA50" s="151"/>
      <c r="BB50" s="26"/>
      <c r="BC50" s="154"/>
      <c r="BD50" s="154"/>
      <c r="BE50" s="182"/>
      <c r="BF50" s="154"/>
      <c r="BG50" s="154"/>
      <c r="BH50" s="182"/>
      <c r="BI50" s="26"/>
      <c r="BJ50" s="26"/>
      <c r="BK50" s="26"/>
    </row>
    <row r="51" spans="2:63" ht="30" customHeight="1">
      <c r="B51" s="26">
        <v>41</v>
      </c>
      <c r="C51" s="26"/>
      <c r="D51" s="26"/>
      <c r="E51" s="26"/>
      <c r="F51" s="26"/>
      <c r="G51" s="26"/>
      <c r="H51" s="26"/>
      <c r="I51" s="26"/>
      <c r="J51" s="26"/>
      <c r="K51" s="154"/>
      <c r="L51" s="187"/>
      <c r="M51" s="182"/>
      <c r="N51" s="154"/>
      <c r="O51" s="154"/>
      <c r="P51" s="182"/>
      <c r="Q51" s="154"/>
      <c r="R51" s="154"/>
      <c r="S51" s="182"/>
      <c r="T51" s="154"/>
      <c r="U51" s="154"/>
      <c r="V51" s="182"/>
      <c r="W51" s="154"/>
      <c r="X51" s="154"/>
      <c r="Y51" s="182"/>
      <c r="Z51" s="154"/>
      <c r="AA51" s="154"/>
      <c r="AB51" s="182"/>
      <c r="AC51" s="154"/>
      <c r="AD51" s="154"/>
      <c r="AE51" s="182"/>
      <c r="AF51" s="26"/>
      <c r="AG51" s="26"/>
      <c r="AH51" s="151"/>
      <c r="AI51" s="151"/>
      <c r="AJ51" s="151"/>
      <c r="AK51" s="151"/>
      <c r="AL51" s="26"/>
      <c r="AM51" s="151"/>
      <c r="AN51" s="151"/>
      <c r="AO51" s="151"/>
      <c r="AP51" s="151"/>
      <c r="AQ51" s="26"/>
      <c r="AR51" s="151"/>
      <c r="AS51" s="26"/>
      <c r="AT51" s="151"/>
      <c r="AU51" s="151"/>
      <c r="AV51" s="151"/>
      <c r="AW51" s="151"/>
      <c r="AX51" s="151"/>
      <c r="AY51" s="151"/>
      <c r="AZ51" s="151"/>
      <c r="BA51" s="151"/>
      <c r="BB51" s="26"/>
      <c r="BC51" s="154"/>
      <c r="BD51" s="154"/>
      <c r="BE51" s="182"/>
      <c r="BF51" s="154"/>
      <c r="BG51" s="154"/>
      <c r="BH51" s="182"/>
      <c r="BI51" s="26"/>
      <c r="BJ51" s="26"/>
      <c r="BK51" s="26"/>
    </row>
    <row r="52" spans="2:63" ht="30" customHeight="1">
      <c r="B52" s="26">
        <v>42</v>
      </c>
      <c r="C52" s="26"/>
      <c r="D52" s="26"/>
      <c r="E52" s="26"/>
      <c r="F52" s="26"/>
      <c r="G52" s="26"/>
      <c r="H52" s="26"/>
      <c r="I52" s="26"/>
      <c r="J52" s="26"/>
      <c r="K52" s="154"/>
      <c r="L52" s="187"/>
      <c r="M52" s="182"/>
      <c r="N52" s="154"/>
      <c r="O52" s="154"/>
      <c r="P52" s="182"/>
      <c r="Q52" s="154"/>
      <c r="R52" s="154"/>
      <c r="S52" s="182"/>
      <c r="T52" s="154"/>
      <c r="U52" s="154"/>
      <c r="V52" s="182"/>
      <c r="W52" s="154"/>
      <c r="X52" s="154"/>
      <c r="Y52" s="182"/>
      <c r="Z52" s="154"/>
      <c r="AA52" s="154"/>
      <c r="AB52" s="182"/>
      <c r="AC52" s="154"/>
      <c r="AD52" s="154"/>
      <c r="AE52" s="182"/>
      <c r="AF52" s="26"/>
      <c r="AG52" s="26"/>
      <c r="AH52" s="151"/>
      <c r="AI52" s="151"/>
      <c r="AJ52" s="151"/>
      <c r="AK52" s="151"/>
      <c r="AL52" s="26"/>
      <c r="AM52" s="151"/>
      <c r="AN52" s="151"/>
      <c r="AO52" s="151"/>
      <c r="AP52" s="151"/>
      <c r="AQ52" s="26"/>
      <c r="AR52" s="151"/>
      <c r="AS52" s="26"/>
      <c r="AT52" s="151"/>
      <c r="AU52" s="151"/>
      <c r="AV52" s="151"/>
      <c r="AW52" s="151"/>
      <c r="AX52" s="151"/>
      <c r="AY52" s="151"/>
      <c r="AZ52" s="151"/>
      <c r="BA52" s="151"/>
      <c r="BB52" s="26"/>
      <c r="BC52" s="154"/>
      <c r="BD52" s="154"/>
      <c r="BE52" s="182"/>
      <c r="BF52" s="154"/>
      <c r="BG52" s="154"/>
      <c r="BH52" s="182"/>
      <c r="BI52" s="26"/>
      <c r="BJ52" s="26"/>
      <c r="BK52" s="26"/>
    </row>
    <row r="53" spans="2:63" ht="30" customHeight="1">
      <c r="B53" s="26">
        <v>43</v>
      </c>
      <c r="C53" s="26"/>
      <c r="D53" s="26"/>
      <c r="E53" s="26"/>
      <c r="F53" s="26"/>
      <c r="G53" s="26"/>
      <c r="H53" s="26"/>
      <c r="I53" s="26"/>
      <c r="J53" s="26"/>
      <c r="K53" s="154"/>
      <c r="L53" s="187"/>
      <c r="M53" s="182"/>
      <c r="N53" s="154"/>
      <c r="O53" s="154"/>
      <c r="P53" s="182"/>
      <c r="Q53" s="154"/>
      <c r="R53" s="154"/>
      <c r="S53" s="182"/>
      <c r="T53" s="154"/>
      <c r="U53" s="154"/>
      <c r="V53" s="182"/>
      <c r="W53" s="154"/>
      <c r="X53" s="154"/>
      <c r="Y53" s="182"/>
      <c r="Z53" s="154"/>
      <c r="AA53" s="154"/>
      <c r="AB53" s="182"/>
      <c r="AC53" s="154"/>
      <c r="AD53" s="154"/>
      <c r="AE53" s="182"/>
      <c r="AF53" s="26"/>
      <c r="AG53" s="26"/>
      <c r="AH53" s="151"/>
      <c r="AI53" s="151"/>
      <c r="AJ53" s="151"/>
      <c r="AK53" s="151"/>
      <c r="AL53" s="26"/>
      <c r="AM53" s="151"/>
      <c r="AN53" s="151"/>
      <c r="AO53" s="151"/>
      <c r="AP53" s="151"/>
      <c r="AQ53" s="26"/>
      <c r="AR53" s="151"/>
      <c r="AS53" s="26"/>
      <c r="AT53" s="151"/>
      <c r="AU53" s="151"/>
      <c r="AV53" s="151"/>
      <c r="AW53" s="151"/>
      <c r="AX53" s="151"/>
      <c r="AY53" s="151"/>
      <c r="AZ53" s="151"/>
      <c r="BA53" s="151"/>
      <c r="BB53" s="26"/>
      <c r="BC53" s="154"/>
      <c r="BD53" s="154"/>
      <c r="BE53" s="182"/>
      <c r="BF53" s="154"/>
      <c r="BG53" s="154"/>
      <c r="BH53" s="182"/>
      <c r="BI53" s="26"/>
      <c r="BJ53" s="26"/>
      <c r="BK53" s="26"/>
    </row>
    <row r="54" spans="2:63" ht="30" customHeight="1">
      <c r="B54" s="26">
        <v>44</v>
      </c>
      <c r="C54" s="26"/>
      <c r="D54" s="26"/>
      <c r="E54" s="26"/>
      <c r="F54" s="26"/>
      <c r="G54" s="26"/>
      <c r="H54" s="26"/>
      <c r="I54" s="26"/>
      <c r="J54" s="26"/>
      <c r="K54" s="154"/>
      <c r="L54" s="187"/>
      <c r="M54" s="182"/>
      <c r="N54" s="154"/>
      <c r="O54" s="154"/>
      <c r="P54" s="182"/>
      <c r="Q54" s="154"/>
      <c r="R54" s="154"/>
      <c r="S54" s="182"/>
      <c r="T54" s="154"/>
      <c r="U54" s="154"/>
      <c r="V54" s="182"/>
      <c r="W54" s="154"/>
      <c r="X54" s="154"/>
      <c r="Y54" s="182"/>
      <c r="Z54" s="154"/>
      <c r="AA54" s="154"/>
      <c r="AB54" s="182"/>
      <c r="AC54" s="154"/>
      <c r="AD54" s="154"/>
      <c r="AE54" s="182"/>
      <c r="AF54" s="26"/>
      <c r="AG54" s="26"/>
      <c r="AH54" s="151"/>
      <c r="AI54" s="151"/>
      <c r="AJ54" s="151"/>
      <c r="AK54" s="151"/>
      <c r="AL54" s="26"/>
      <c r="AM54" s="151"/>
      <c r="AN54" s="151"/>
      <c r="AO54" s="151"/>
      <c r="AP54" s="151"/>
      <c r="AQ54" s="26"/>
      <c r="AR54" s="151"/>
      <c r="AS54" s="26"/>
      <c r="AT54" s="151"/>
      <c r="AU54" s="151"/>
      <c r="AV54" s="151"/>
      <c r="AW54" s="151"/>
      <c r="AX54" s="151"/>
      <c r="AY54" s="151"/>
      <c r="AZ54" s="151"/>
      <c r="BA54" s="151"/>
      <c r="BB54" s="26"/>
      <c r="BC54" s="154"/>
      <c r="BD54" s="154"/>
      <c r="BE54" s="182"/>
      <c r="BF54" s="154"/>
      <c r="BG54" s="154"/>
      <c r="BH54" s="182"/>
      <c r="BI54" s="26"/>
      <c r="BJ54" s="26"/>
      <c r="BK54" s="26"/>
    </row>
    <row r="55" spans="2:63" ht="30" customHeight="1">
      <c r="B55" s="26">
        <v>45</v>
      </c>
      <c r="C55" s="26"/>
      <c r="D55" s="26"/>
      <c r="E55" s="26"/>
      <c r="F55" s="26"/>
      <c r="G55" s="26"/>
      <c r="H55" s="26"/>
      <c r="I55" s="26"/>
      <c r="J55" s="26"/>
      <c r="K55" s="154"/>
      <c r="L55" s="187"/>
      <c r="M55" s="182"/>
      <c r="N55" s="154"/>
      <c r="O55" s="154"/>
      <c r="P55" s="182"/>
      <c r="Q55" s="154"/>
      <c r="R55" s="154"/>
      <c r="S55" s="182"/>
      <c r="T55" s="154"/>
      <c r="U55" s="154"/>
      <c r="V55" s="182"/>
      <c r="W55" s="154"/>
      <c r="X55" s="154"/>
      <c r="Y55" s="182"/>
      <c r="Z55" s="154"/>
      <c r="AA55" s="154"/>
      <c r="AB55" s="182"/>
      <c r="AC55" s="154"/>
      <c r="AD55" s="154"/>
      <c r="AE55" s="182"/>
      <c r="AF55" s="26"/>
      <c r="AG55" s="26"/>
      <c r="AH55" s="151"/>
      <c r="AI55" s="151"/>
      <c r="AJ55" s="151"/>
      <c r="AK55" s="151"/>
      <c r="AL55" s="26"/>
      <c r="AM55" s="151"/>
      <c r="AN55" s="151"/>
      <c r="AO55" s="151"/>
      <c r="AP55" s="151"/>
      <c r="AQ55" s="26"/>
      <c r="AR55" s="151"/>
      <c r="AS55" s="26"/>
      <c r="AT55" s="151"/>
      <c r="AU55" s="151"/>
      <c r="AV55" s="151"/>
      <c r="AW55" s="151"/>
      <c r="AX55" s="151"/>
      <c r="AY55" s="151"/>
      <c r="AZ55" s="151"/>
      <c r="BA55" s="151"/>
      <c r="BB55" s="26"/>
      <c r="BC55" s="154"/>
      <c r="BD55" s="154"/>
      <c r="BE55" s="182"/>
      <c r="BF55" s="154"/>
      <c r="BG55" s="154"/>
      <c r="BH55" s="182"/>
      <c r="BI55" s="26"/>
      <c r="BJ55" s="26"/>
      <c r="BK55" s="26"/>
    </row>
    <row r="56" spans="2:63" ht="30" customHeight="1">
      <c r="B56" s="26">
        <v>46</v>
      </c>
      <c r="C56" s="26"/>
      <c r="D56" s="26"/>
      <c r="E56" s="26"/>
      <c r="F56" s="26"/>
      <c r="G56" s="26"/>
      <c r="H56" s="26"/>
      <c r="I56" s="26"/>
      <c r="J56" s="26"/>
      <c r="K56" s="154"/>
      <c r="L56" s="187"/>
      <c r="M56" s="182"/>
      <c r="N56" s="154"/>
      <c r="O56" s="154"/>
      <c r="P56" s="182"/>
      <c r="Q56" s="154"/>
      <c r="R56" s="154"/>
      <c r="S56" s="182"/>
      <c r="T56" s="154"/>
      <c r="U56" s="154"/>
      <c r="V56" s="182"/>
      <c r="W56" s="154"/>
      <c r="X56" s="154"/>
      <c r="Y56" s="182"/>
      <c r="Z56" s="154"/>
      <c r="AA56" s="154"/>
      <c r="AB56" s="182"/>
      <c r="AC56" s="154"/>
      <c r="AD56" s="154"/>
      <c r="AE56" s="182"/>
      <c r="AF56" s="26"/>
      <c r="AG56" s="26"/>
      <c r="AH56" s="151"/>
      <c r="AI56" s="151"/>
      <c r="AJ56" s="151"/>
      <c r="AK56" s="151"/>
      <c r="AL56" s="26"/>
      <c r="AM56" s="151"/>
      <c r="AN56" s="151"/>
      <c r="AO56" s="151"/>
      <c r="AP56" s="151"/>
      <c r="AQ56" s="26"/>
      <c r="AR56" s="151"/>
      <c r="AS56" s="26"/>
      <c r="AT56" s="151"/>
      <c r="AU56" s="151"/>
      <c r="AV56" s="151"/>
      <c r="AW56" s="151"/>
      <c r="AX56" s="151"/>
      <c r="AY56" s="151"/>
      <c r="AZ56" s="151"/>
      <c r="BA56" s="151"/>
      <c r="BB56" s="26"/>
      <c r="BC56" s="154"/>
      <c r="BD56" s="154"/>
      <c r="BE56" s="182"/>
      <c r="BF56" s="154"/>
      <c r="BG56" s="154"/>
      <c r="BH56" s="182"/>
      <c r="BI56" s="26"/>
      <c r="BJ56" s="26"/>
      <c r="BK56" s="26"/>
    </row>
    <row r="57" spans="2:63" ht="30" customHeight="1">
      <c r="B57" s="26">
        <v>47</v>
      </c>
      <c r="C57" s="26"/>
      <c r="D57" s="26"/>
      <c r="E57" s="26"/>
      <c r="F57" s="26"/>
      <c r="G57" s="26"/>
      <c r="H57" s="26"/>
      <c r="I57" s="26"/>
      <c r="J57" s="26"/>
      <c r="K57" s="154"/>
      <c r="L57" s="187"/>
      <c r="M57" s="182"/>
      <c r="N57" s="154"/>
      <c r="O57" s="154"/>
      <c r="P57" s="182"/>
      <c r="Q57" s="154"/>
      <c r="R57" s="154"/>
      <c r="S57" s="182"/>
      <c r="T57" s="154"/>
      <c r="U57" s="154"/>
      <c r="V57" s="182"/>
      <c r="W57" s="154"/>
      <c r="X57" s="154"/>
      <c r="Y57" s="182"/>
      <c r="Z57" s="154"/>
      <c r="AA57" s="154"/>
      <c r="AB57" s="182"/>
      <c r="AC57" s="154"/>
      <c r="AD57" s="154"/>
      <c r="AE57" s="182"/>
      <c r="AF57" s="26"/>
      <c r="AG57" s="26"/>
      <c r="AH57" s="151"/>
      <c r="AI57" s="151"/>
      <c r="AJ57" s="151"/>
      <c r="AK57" s="151"/>
      <c r="AL57" s="26"/>
      <c r="AM57" s="151"/>
      <c r="AN57" s="151"/>
      <c r="AO57" s="151"/>
      <c r="AP57" s="151"/>
      <c r="AQ57" s="26"/>
      <c r="AR57" s="151"/>
      <c r="AS57" s="26"/>
      <c r="AT57" s="151"/>
      <c r="AU57" s="151"/>
      <c r="AV57" s="151"/>
      <c r="AW57" s="151"/>
      <c r="AX57" s="151"/>
      <c r="AY57" s="151"/>
      <c r="AZ57" s="151"/>
      <c r="BA57" s="151"/>
      <c r="BB57" s="26"/>
      <c r="BC57" s="154"/>
      <c r="BD57" s="154"/>
      <c r="BE57" s="182"/>
      <c r="BF57" s="154"/>
      <c r="BG57" s="154"/>
      <c r="BH57" s="182"/>
      <c r="BI57" s="26"/>
      <c r="BJ57" s="26"/>
      <c r="BK57" s="26"/>
    </row>
    <row r="58" spans="2:63" ht="30" customHeight="1">
      <c r="B58" s="26">
        <v>48</v>
      </c>
      <c r="C58" s="26"/>
      <c r="D58" s="26"/>
      <c r="E58" s="26"/>
      <c r="F58" s="26"/>
      <c r="G58" s="26"/>
      <c r="H58" s="26"/>
      <c r="I58" s="26"/>
      <c r="J58" s="26"/>
      <c r="K58" s="154"/>
      <c r="L58" s="187"/>
      <c r="M58" s="182"/>
      <c r="N58" s="154"/>
      <c r="O58" s="154"/>
      <c r="P58" s="182"/>
      <c r="Q58" s="154"/>
      <c r="R58" s="154"/>
      <c r="S58" s="182"/>
      <c r="T58" s="154"/>
      <c r="U58" s="154"/>
      <c r="V58" s="182"/>
      <c r="W58" s="154"/>
      <c r="X58" s="154"/>
      <c r="Y58" s="182"/>
      <c r="Z58" s="154"/>
      <c r="AA58" s="154"/>
      <c r="AB58" s="182"/>
      <c r="AC58" s="154"/>
      <c r="AD58" s="154"/>
      <c r="AE58" s="182"/>
      <c r="AF58" s="26"/>
      <c r="AG58" s="26"/>
      <c r="AH58" s="151"/>
      <c r="AI58" s="151"/>
      <c r="AJ58" s="151"/>
      <c r="AK58" s="151"/>
      <c r="AL58" s="26"/>
      <c r="AM58" s="151"/>
      <c r="AN58" s="151"/>
      <c r="AO58" s="151"/>
      <c r="AP58" s="151"/>
      <c r="AQ58" s="26"/>
      <c r="AR58" s="151"/>
      <c r="AS58" s="26"/>
      <c r="AT58" s="151"/>
      <c r="AU58" s="151"/>
      <c r="AV58" s="151"/>
      <c r="AW58" s="151"/>
      <c r="AX58" s="151"/>
      <c r="AY58" s="151"/>
      <c r="AZ58" s="151"/>
      <c r="BA58" s="151"/>
      <c r="BB58" s="26"/>
      <c r="BC58" s="154"/>
      <c r="BD58" s="154"/>
      <c r="BE58" s="182"/>
      <c r="BF58" s="154"/>
      <c r="BG58" s="154"/>
      <c r="BH58" s="182"/>
      <c r="BI58" s="26"/>
      <c r="BJ58" s="26"/>
      <c r="BK58" s="26"/>
    </row>
    <row r="59" spans="2:63" ht="30" customHeight="1">
      <c r="B59" s="26">
        <v>49</v>
      </c>
      <c r="C59" s="26"/>
      <c r="D59" s="26"/>
      <c r="E59" s="26"/>
      <c r="F59" s="26"/>
      <c r="G59" s="26"/>
      <c r="H59" s="26"/>
      <c r="I59" s="26"/>
      <c r="J59" s="26"/>
      <c r="K59" s="154"/>
      <c r="L59" s="187"/>
      <c r="M59" s="182"/>
      <c r="N59" s="154"/>
      <c r="O59" s="154"/>
      <c r="P59" s="182"/>
      <c r="Q59" s="154"/>
      <c r="R59" s="154"/>
      <c r="S59" s="182"/>
      <c r="T59" s="154"/>
      <c r="U59" s="154"/>
      <c r="V59" s="182"/>
      <c r="W59" s="154"/>
      <c r="X59" s="154"/>
      <c r="Y59" s="182"/>
      <c r="Z59" s="154"/>
      <c r="AA59" s="154"/>
      <c r="AB59" s="182"/>
      <c r="AC59" s="154"/>
      <c r="AD59" s="154"/>
      <c r="AE59" s="182"/>
      <c r="AF59" s="26"/>
      <c r="AG59" s="26"/>
      <c r="AH59" s="151"/>
      <c r="AI59" s="151"/>
      <c r="AJ59" s="151"/>
      <c r="AK59" s="151"/>
      <c r="AL59" s="26"/>
      <c r="AM59" s="151"/>
      <c r="AN59" s="151"/>
      <c r="AO59" s="151"/>
      <c r="AP59" s="151"/>
      <c r="AQ59" s="26"/>
      <c r="AR59" s="151"/>
      <c r="AS59" s="26"/>
      <c r="AT59" s="151"/>
      <c r="AU59" s="151"/>
      <c r="AV59" s="151"/>
      <c r="AW59" s="151"/>
      <c r="AX59" s="151"/>
      <c r="AY59" s="151"/>
      <c r="AZ59" s="151"/>
      <c r="BA59" s="151"/>
      <c r="BB59" s="26"/>
      <c r="BC59" s="154"/>
      <c r="BD59" s="154"/>
      <c r="BE59" s="182"/>
      <c r="BF59" s="154"/>
      <c r="BG59" s="154"/>
      <c r="BH59" s="182"/>
      <c r="BI59" s="26"/>
      <c r="BJ59" s="26"/>
      <c r="BK59" s="26"/>
    </row>
    <row r="60" spans="2:63" ht="30" customHeight="1">
      <c r="B60" s="26">
        <v>50</v>
      </c>
      <c r="C60" s="26"/>
      <c r="D60" s="26"/>
      <c r="E60" s="26"/>
      <c r="F60" s="26"/>
      <c r="G60" s="26"/>
      <c r="H60" s="26"/>
      <c r="I60" s="26"/>
      <c r="J60" s="26"/>
      <c r="K60" s="154"/>
      <c r="L60" s="187"/>
      <c r="M60" s="182"/>
      <c r="N60" s="154"/>
      <c r="O60" s="154"/>
      <c r="P60" s="182"/>
      <c r="Q60" s="154"/>
      <c r="R60" s="154"/>
      <c r="S60" s="182"/>
      <c r="T60" s="154"/>
      <c r="U60" s="154"/>
      <c r="V60" s="182"/>
      <c r="W60" s="154"/>
      <c r="X60" s="154"/>
      <c r="Y60" s="182"/>
      <c r="Z60" s="154"/>
      <c r="AA60" s="154"/>
      <c r="AB60" s="182"/>
      <c r="AC60" s="154"/>
      <c r="AD60" s="154"/>
      <c r="AE60" s="182"/>
      <c r="AF60" s="26"/>
      <c r="AG60" s="26"/>
      <c r="AH60" s="151"/>
      <c r="AI60" s="151"/>
      <c r="AJ60" s="151"/>
      <c r="AK60" s="151"/>
      <c r="AL60" s="26"/>
      <c r="AM60" s="151"/>
      <c r="AN60" s="151"/>
      <c r="AO60" s="151"/>
      <c r="AP60" s="151"/>
      <c r="AQ60" s="26"/>
      <c r="AR60" s="151"/>
      <c r="AS60" s="26"/>
      <c r="AT60" s="151"/>
      <c r="AU60" s="151"/>
      <c r="AV60" s="151"/>
      <c r="AW60" s="151"/>
      <c r="AX60" s="151"/>
      <c r="AY60" s="151"/>
      <c r="AZ60" s="151"/>
      <c r="BA60" s="151"/>
      <c r="BB60" s="26"/>
      <c r="BC60" s="154"/>
      <c r="BD60" s="154"/>
      <c r="BE60" s="182"/>
      <c r="BF60" s="154"/>
      <c r="BG60" s="154"/>
      <c r="BH60" s="182"/>
      <c r="BI60" s="26"/>
      <c r="BJ60" s="26"/>
      <c r="BK60" s="26"/>
    </row>
    <row r="61" spans="2:63" ht="30" customHeight="1">
      <c r="B61" s="26">
        <v>51</v>
      </c>
      <c r="C61" s="26"/>
      <c r="D61" s="26"/>
      <c r="E61" s="26"/>
      <c r="F61" s="26"/>
      <c r="G61" s="26"/>
      <c r="H61" s="26"/>
      <c r="I61" s="26"/>
      <c r="J61" s="26"/>
      <c r="K61" s="154"/>
      <c r="L61" s="187"/>
      <c r="M61" s="182"/>
      <c r="N61" s="154"/>
      <c r="O61" s="154"/>
      <c r="P61" s="182"/>
      <c r="Q61" s="154"/>
      <c r="R61" s="154"/>
      <c r="S61" s="182"/>
      <c r="T61" s="154"/>
      <c r="U61" s="154"/>
      <c r="V61" s="182"/>
      <c r="W61" s="154"/>
      <c r="X61" s="154"/>
      <c r="Y61" s="182"/>
      <c r="Z61" s="154"/>
      <c r="AA61" s="154"/>
      <c r="AB61" s="182"/>
      <c r="AC61" s="154"/>
      <c r="AD61" s="154"/>
      <c r="AE61" s="182"/>
      <c r="AF61" s="26"/>
      <c r="AG61" s="26"/>
      <c r="AH61" s="151"/>
      <c r="AI61" s="151"/>
      <c r="AJ61" s="151"/>
      <c r="AK61" s="151"/>
      <c r="AL61" s="26"/>
      <c r="AM61" s="151"/>
      <c r="AN61" s="151"/>
      <c r="AO61" s="151"/>
      <c r="AP61" s="151"/>
      <c r="AQ61" s="26"/>
      <c r="AR61" s="151"/>
      <c r="AS61" s="26"/>
      <c r="AT61" s="151"/>
      <c r="AU61" s="151"/>
      <c r="AV61" s="151"/>
      <c r="AW61" s="151"/>
      <c r="AX61" s="151"/>
      <c r="AY61" s="151"/>
      <c r="AZ61" s="151"/>
      <c r="BA61" s="151"/>
      <c r="BB61" s="26"/>
      <c r="BC61" s="154"/>
      <c r="BD61" s="154"/>
      <c r="BE61" s="182"/>
      <c r="BF61" s="154"/>
      <c r="BG61" s="154"/>
      <c r="BH61" s="182"/>
      <c r="BI61" s="26"/>
      <c r="BJ61" s="26"/>
      <c r="BK61" s="26"/>
    </row>
    <row r="62" spans="2:63" ht="30" customHeight="1">
      <c r="B62" s="26">
        <v>52</v>
      </c>
      <c r="C62" s="26"/>
      <c r="D62" s="26"/>
      <c r="E62" s="26"/>
      <c r="F62" s="26"/>
      <c r="G62" s="26"/>
      <c r="H62" s="26"/>
      <c r="I62" s="26"/>
      <c r="J62" s="26"/>
      <c r="K62" s="154"/>
      <c r="L62" s="187"/>
      <c r="M62" s="182"/>
      <c r="N62" s="154"/>
      <c r="O62" s="154"/>
      <c r="P62" s="182"/>
      <c r="Q62" s="154"/>
      <c r="R62" s="154"/>
      <c r="S62" s="182"/>
      <c r="T62" s="154"/>
      <c r="U62" s="154"/>
      <c r="V62" s="182"/>
      <c r="W62" s="154"/>
      <c r="X62" s="154"/>
      <c r="Y62" s="182"/>
      <c r="Z62" s="154"/>
      <c r="AA62" s="154"/>
      <c r="AB62" s="182"/>
      <c r="AC62" s="154"/>
      <c r="AD62" s="154"/>
      <c r="AE62" s="182"/>
      <c r="AF62" s="26"/>
      <c r="AG62" s="26"/>
      <c r="AH62" s="151"/>
      <c r="AI62" s="151"/>
      <c r="AJ62" s="151"/>
      <c r="AK62" s="151"/>
      <c r="AL62" s="26"/>
      <c r="AM62" s="151"/>
      <c r="AN62" s="151"/>
      <c r="AO62" s="151"/>
      <c r="AP62" s="151"/>
      <c r="AQ62" s="26"/>
      <c r="AR62" s="151"/>
      <c r="AS62" s="26"/>
      <c r="AT62" s="151"/>
      <c r="AU62" s="151"/>
      <c r="AV62" s="151"/>
      <c r="AW62" s="151"/>
      <c r="AX62" s="151"/>
      <c r="AY62" s="151"/>
      <c r="AZ62" s="151"/>
      <c r="BA62" s="151"/>
      <c r="BB62" s="26"/>
      <c r="BC62" s="154"/>
      <c r="BD62" s="154"/>
      <c r="BE62" s="182"/>
      <c r="BF62" s="154"/>
      <c r="BG62" s="154"/>
      <c r="BH62" s="182"/>
      <c r="BI62" s="26"/>
      <c r="BJ62" s="26"/>
      <c r="BK62" s="26"/>
    </row>
    <row r="63" spans="2:63" ht="30" customHeight="1">
      <c r="B63" s="26">
        <v>53</v>
      </c>
      <c r="C63" s="26"/>
      <c r="D63" s="26"/>
      <c r="E63" s="26"/>
      <c r="F63" s="26"/>
      <c r="G63" s="26"/>
      <c r="H63" s="26"/>
      <c r="I63" s="26"/>
      <c r="J63" s="26"/>
      <c r="K63" s="154"/>
      <c r="L63" s="187"/>
      <c r="M63" s="182"/>
      <c r="N63" s="154"/>
      <c r="O63" s="154"/>
      <c r="P63" s="182"/>
      <c r="Q63" s="154"/>
      <c r="R63" s="154"/>
      <c r="S63" s="182"/>
      <c r="T63" s="154"/>
      <c r="U63" s="154"/>
      <c r="V63" s="182"/>
      <c r="W63" s="154"/>
      <c r="X63" s="154"/>
      <c r="Y63" s="182"/>
      <c r="Z63" s="154"/>
      <c r="AA63" s="154"/>
      <c r="AB63" s="182"/>
      <c r="AC63" s="154"/>
      <c r="AD63" s="154"/>
      <c r="AE63" s="182"/>
      <c r="AF63" s="26"/>
      <c r="AG63" s="26"/>
      <c r="AH63" s="151"/>
      <c r="AI63" s="151"/>
      <c r="AJ63" s="151"/>
      <c r="AK63" s="151"/>
      <c r="AL63" s="26"/>
      <c r="AM63" s="151"/>
      <c r="AN63" s="151"/>
      <c r="AO63" s="151"/>
      <c r="AP63" s="151"/>
      <c r="AQ63" s="26"/>
      <c r="AR63" s="151"/>
      <c r="AS63" s="26"/>
      <c r="AT63" s="151"/>
      <c r="AU63" s="151"/>
      <c r="AV63" s="151"/>
      <c r="AW63" s="151"/>
      <c r="AX63" s="151"/>
      <c r="AY63" s="151"/>
      <c r="AZ63" s="151"/>
      <c r="BA63" s="151"/>
      <c r="BB63" s="26"/>
      <c r="BC63" s="154"/>
      <c r="BD63" s="154"/>
      <c r="BE63" s="182"/>
      <c r="BF63" s="154"/>
      <c r="BG63" s="154"/>
      <c r="BH63" s="182"/>
      <c r="BI63" s="26"/>
      <c r="BJ63" s="26"/>
      <c r="BK63" s="26"/>
    </row>
    <row r="64" spans="2:63" ht="30" customHeight="1">
      <c r="B64" s="26">
        <v>54</v>
      </c>
      <c r="C64" s="26"/>
      <c r="D64" s="26"/>
      <c r="E64" s="26"/>
      <c r="F64" s="26"/>
      <c r="G64" s="26"/>
      <c r="H64" s="26"/>
      <c r="I64" s="26"/>
      <c r="J64" s="26"/>
      <c r="K64" s="154"/>
      <c r="L64" s="187"/>
      <c r="M64" s="182"/>
      <c r="N64" s="154"/>
      <c r="O64" s="154"/>
      <c r="P64" s="182"/>
      <c r="Q64" s="154"/>
      <c r="R64" s="154"/>
      <c r="S64" s="182"/>
      <c r="T64" s="154"/>
      <c r="U64" s="154"/>
      <c r="V64" s="182"/>
      <c r="W64" s="154"/>
      <c r="X64" s="154"/>
      <c r="Y64" s="182"/>
      <c r="Z64" s="154"/>
      <c r="AA64" s="154"/>
      <c r="AB64" s="182"/>
      <c r="AC64" s="154"/>
      <c r="AD64" s="154"/>
      <c r="AE64" s="182"/>
      <c r="AF64" s="26"/>
      <c r="AG64" s="26"/>
      <c r="AH64" s="151"/>
      <c r="AI64" s="151"/>
      <c r="AJ64" s="151"/>
      <c r="AK64" s="151"/>
      <c r="AL64" s="26"/>
      <c r="AM64" s="151"/>
      <c r="AN64" s="151"/>
      <c r="AO64" s="151"/>
      <c r="AP64" s="151"/>
      <c r="AQ64" s="26"/>
      <c r="AR64" s="151"/>
      <c r="AS64" s="26"/>
      <c r="AT64" s="151"/>
      <c r="AU64" s="151"/>
      <c r="AV64" s="151"/>
      <c r="AW64" s="151"/>
      <c r="AX64" s="151"/>
      <c r="AY64" s="151"/>
      <c r="AZ64" s="151"/>
      <c r="BA64" s="151"/>
      <c r="BB64" s="26"/>
      <c r="BC64" s="154"/>
      <c r="BD64" s="154"/>
      <c r="BE64" s="182"/>
      <c r="BF64" s="154"/>
      <c r="BG64" s="154"/>
      <c r="BH64" s="182"/>
      <c r="BI64" s="26"/>
      <c r="BJ64" s="26"/>
      <c r="BK64" s="26"/>
    </row>
    <row r="65" spans="2:63" ht="30" customHeight="1">
      <c r="B65" s="26">
        <v>55</v>
      </c>
      <c r="C65" s="26"/>
      <c r="D65" s="26"/>
      <c r="E65" s="26"/>
      <c r="F65" s="26"/>
      <c r="G65" s="26"/>
      <c r="H65" s="26"/>
      <c r="I65" s="26"/>
      <c r="J65" s="26"/>
      <c r="K65" s="154"/>
      <c r="L65" s="187"/>
      <c r="M65" s="182"/>
      <c r="N65" s="154"/>
      <c r="O65" s="154"/>
      <c r="P65" s="182"/>
      <c r="Q65" s="154"/>
      <c r="R65" s="154"/>
      <c r="S65" s="182"/>
      <c r="T65" s="154"/>
      <c r="U65" s="154"/>
      <c r="V65" s="182"/>
      <c r="W65" s="154"/>
      <c r="X65" s="154"/>
      <c r="Y65" s="182"/>
      <c r="Z65" s="154"/>
      <c r="AA65" s="154"/>
      <c r="AB65" s="182"/>
      <c r="AC65" s="154"/>
      <c r="AD65" s="154"/>
      <c r="AE65" s="182"/>
      <c r="AF65" s="26"/>
      <c r="AG65" s="26"/>
      <c r="AH65" s="151"/>
      <c r="AI65" s="151"/>
      <c r="AJ65" s="151"/>
      <c r="AK65" s="151"/>
      <c r="AL65" s="26"/>
      <c r="AM65" s="151"/>
      <c r="AN65" s="151"/>
      <c r="AO65" s="151"/>
      <c r="AP65" s="151"/>
      <c r="AQ65" s="26"/>
      <c r="AR65" s="151"/>
      <c r="AS65" s="26"/>
      <c r="AT65" s="151"/>
      <c r="AU65" s="151"/>
      <c r="AV65" s="151"/>
      <c r="AW65" s="151"/>
      <c r="AX65" s="151"/>
      <c r="AY65" s="151"/>
      <c r="AZ65" s="151"/>
      <c r="BA65" s="151"/>
      <c r="BB65" s="26"/>
      <c r="BC65" s="154"/>
      <c r="BD65" s="154"/>
      <c r="BE65" s="182"/>
      <c r="BF65" s="154"/>
      <c r="BG65" s="154"/>
      <c r="BH65" s="182"/>
      <c r="BI65" s="26"/>
      <c r="BJ65" s="26"/>
      <c r="BK65" s="26"/>
    </row>
    <row r="66" spans="2:63" ht="30" customHeight="1">
      <c r="B66" s="26">
        <v>56</v>
      </c>
      <c r="C66" s="26"/>
      <c r="D66" s="26"/>
      <c r="E66" s="26"/>
      <c r="F66" s="26"/>
      <c r="G66" s="26"/>
      <c r="H66" s="26"/>
      <c r="I66" s="26"/>
      <c r="J66" s="26"/>
      <c r="K66" s="154"/>
      <c r="L66" s="187"/>
      <c r="M66" s="182"/>
      <c r="N66" s="154"/>
      <c r="O66" s="154"/>
      <c r="P66" s="182"/>
      <c r="Q66" s="154"/>
      <c r="R66" s="154"/>
      <c r="S66" s="182"/>
      <c r="T66" s="154"/>
      <c r="U66" s="154"/>
      <c r="V66" s="182"/>
      <c r="W66" s="154"/>
      <c r="X66" s="154"/>
      <c r="Y66" s="182"/>
      <c r="Z66" s="154"/>
      <c r="AA66" s="154"/>
      <c r="AB66" s="182"/>
      <c r="AC66" s="154"/>
      <c r="AD66" s="154"/>
      <c r="AE66" s="182"/>
      <c r="AF66" s="26"/>
      <c r="AG66" s="26"/>
      <c r="AH66" s="151"/>
      <c r="AI66" s="151"/>
      <c r="AJ66" s="151"/>
      <c r="AK66" s="151"/>
      <c r="AL66" s="26"/>
      <c r="AM66" s="151"/>
      <c r="AN66" s="151"/>
      <c r="AO66" s="151"/>
      <c r="AP66" s="151"/>
      <c r="AQ66" s="26"/>
      <c r="AR66" s="151"/>
      <c r="AS66" s="26"/>
      <c r="AT66" s="151"/>
      <c r="AU66" s="151"/>
      <c r="AV66" s="151"/>
      <c r="AW66" s="151"/>
      <c r="AX66" s="151"/>
      <c r="AY66" s="151"/>
      <c r="AZ66" s="151"/>
      <c r="BA66" s="151"/>
      <c r="BB66" s="26"/>
      <c r="BC66" s="154"/>
      <c r="BD66" s="154"/>
      <c r="BE66" s="182"/>
      <c r="BF66" s="154"/>
      <c r="BG66" s="154"/>
      <c r="BH66" s="182"/>
      <c r="BI66" s="26"/>
      <c r="BJ66" s="26"/>
      <c r="BK66" s="26"/>
    </row>
    <row r="67" spans="2:63" ht="30" customHeight="1">
      <c r="B67" s="26">
        <v>57</v>
      </c>
      <c r="C67" s="26"/>
      <c r="D67" s="26"/>
      <c r="E67" s="26"/>
      <c r="F67" s="26"/>
      <c r="G67" s="26"/>
      <c r="H67" s="26"/>
      <c r="I67" s="26"/>
      <c r="J67" s="26"/>
      <c r="K67" s="154"/>
      <c r="L67" s="187"/>
      <c r="M67" s="182"/>
      <c r="N67" s="154"/>
      <c r="O67" s="154"/>
      <c r="P67" s="182"/>
      <c r="Q67" s="154"/>
      <c r="R67" s="154"/>
      <c r="S67" s="182"/>
      <c r="T67" s="154"/>
      <c r="U67" s="154"/>
      <c r="V67" s="182"/>
      <c r="W67" s="154"/>
      <c r="X67" s="154"/>
      <c r="Y67" s="182"/>
      <c r="Z67" s="154"/>
      <c r="AA67" s="154"/>
      <c r="AB67" s="182"/>
      <c r="AC67" s="154"/>
      <c r="AD67" s="154"/>
      <c r="AE67" s="182"/>
      <c r="AF67" s="26"/>
      <c r="AG67" s="26"/>
      <c r="AH67" s="151"/>
      <c r="AI67" s="151"/>
      <c r="AJ67" s="151"/>
      <c r="AK67" s="151"/>
      <c r="AL67" s="26"/>
      <c r="AM67" s="151"/>
      <c r="AN67" s="151"/>
      <c r="AO67" s="151"/>
      <c r="AP67" s="151"/>
      <c r="AQ67" s="26"/>
      <c r="AR67" s="151"/>
      <c r="AS67" s="26"/>
      <c r="AT67" s="151"/>
      <c r="AU67" s="151"/>
      <c r="AV67" s="151"/>
      <c r="AW67" s="151"/>
      <c r="AX67" s="151"/>
      <c r="AY67" s="151"/>
      <c r="AZ67" s="151"/>
      <c r="BA67" s="151"/>
      <c r="BB67" s="26"/>
      <c r="BC67" s="154"/>
      <c r="BD67" s="154"/>
      <c r="BE67" s="182"/>
      <c r="BF67" s="154"/>
      <c r="BG67" s="154"/>
      <c r="BH67" s="182"/>
      <c r="BI67" s="26"/>
      <c r="BJ67" s="26"/>
      <c r="BK67" s="26"/>
    </row>
    <row r="68" spans="2:63" ht="30" customHeight="1">
      <c r="B68" s="26">
        <v>58</v>
      </c>
      <c r="C68" s="26"/>
      <c r="D68" s="26"/>
      <c r="E68" s="26"/>
      <c r="F68" s="26"/>
      <c r="G68" s="26"/>
      <c r="H68" s="26"/>
      <c r="I68" s="26"/>
      <c r="J68" s="26"/>
      <c r="K68" s="154"/>
      <c r="L68" s="187"/>
      <c r="M68" s="182"/>
      <c r="N68" s="154"/>
      <c r="O68" s="154"/>
      <c r="P68" s="182"/>
      <c r="Q68" s="154"/>
      <c r="R68" s="154"/>
      <c r="S68" s="182"/>
      <c r="T68" s="154"/>
      <c r="U68" s="154"/>
      <c r="V68" s="182"/>
      <c r="W68" s="154"/>
      <c r="X68" s="154"/>
      <c r="Y68" s="182"/>
      <c r="Z68" s="154"/>
      <c r="AA68" s="154"/>
      <c r="AB68" s="182"/>
      <c r="AC68" s="154"/>
      <c r="AD68" s="154"/>
      <c r="AE68" s="182"/>
      <c r="AF68" s="26"/>
      <c r="AG68" s="26"/>
      <c r="AH68" s="151"/>
      <c r="AI68" s="151"/>
      <c r="AJ68" s="151"/>
      <c r="AK68" s="151"/>
      <c r="AL68" s="26"/>
      <c r="AM68" s="151"/>
      <c r="AN68" s="151"/>
      <c r="AO68" s="151"/>
      <c r="AP68" s="151"/>
      <c r="AQ68" s="26"/>
      <c r="AR68" s="151"/>
      <c r="AS68" s="26"/>
      <c r="AT68" s="151"/>
      <c r="AU68" s="151"/>
      <c r="AV68" s="151"/>
      <c r="AW68" s="151"/>
      <c r="AX68" s="151"/>
      <c r="AY68" s="151"/>
      <c r="AZ68" s="151"/>
      <c r="BA68" s="151"/>
      <c r="BB68" s="26"/>
      <c r="BC68" s="154"/>
      <c r="BD68" s="154"/>
      <c r="BE68" s="182"/>
      <c r="BF68" s="154"/>
      <c r="BG68" s="154"/>
      <c r="BH68" s="182"/>
      <c r="BI68" s="26"/>
      <c r="BJ68" s="26"/>
      <c r="BK68" s="26"/>
    </row>
    <row r="69" spans="2:63" ht="30" customHeight="1">
      <c r="B69" s="26">
        <v>59</v>
      </c>
      <c r="C69" s="26"/>
      <c r="D69" s="26"/>
      <c r="E69" s="26"/>
      <c r="F69" s="26"/>
      <c r="G69" s="26"/>
      <c r="H69" s="26"/>
      <c r="I69" s="26"/>
      <c r="J69" s="26"/>
      <c r="K69" s="154"/>
      <c r="L69" s="187"/>
      <c r="M69" s="182"/>
      <c r="N69" s="154"/>
      <c r="O69" s="154"/>
      <c r="P69" s="182"/>
      <c r="Q69" s="154"/>
      <c r="R69" s="154"/>
      <c r="S69" s="182"/>
      <c r="T69" s="154"/>
      <c r="U69" s="154"/>
      <c r="V69" s="182"/>
      <c r="W69" s="154"/>
      <c r="X69" s="154"/>
      <c r="Y69" s="182"/>
      <c r="Z69" s="154"/>
      <c r="AA69" s="154"/>
      <c r="AB69" s="182"/>
      <c r="AC69" s="154"/>
      <c r="AD69" s="154"/>
      <c r="AE69" s="182"/>
      <c r="AF69" s="26"/>
      <c r="AG69" s="26"/>
      <c r="AH69" s="151"/>
      <c r="AI69" s="151"/>
      <c r="AJ69" s="151"/>
      <c r="AK69" s="151"/>
      <c r="AL69" s="26"/>
      <c r="AM69" s="151"/>
      <c r="AN69" s="151"/>
      <c r="AO69" s="151"/>
      <c r="AP69" s="151"/>
      <c r="AQ69" s="26"/>
      <c r="AR69" s="151"/>
      <c r="AS69" s="26"/>
      <c r="AT69" s="151"/>
      <c r="AU69" s="151"/>
      <c r="AV69" s="151"/>
      <c r="AW69" s="151"/>
      <c r="AX69" s="151"/>
      <c r="AY69" s="151"/>
      <c r="AZ69" s="151"/>
      <c r="BA69" s="151"/>
      <c r="BB69" s="26"/>
      <c r="BC69" s="154"/>
      <c r="BD69" s="154"/>
      <c r="BE69" s="182"/>
      <c r="BF69" s="154"/>
      <c r="BG69" s="154"/>
      <c r="BH69" s="182"/>
      <c r="BI69" s="26"/>
      <c r="BJ69" s="26"/>
      <c r="BK69" s="26"/>
    </row>
    <row r="70" spans="2:63" ht="30" customHeight="1">
      <c r="B70" s="26">
        <v>60</v>
      </c>
      <c r="C70" s="26"/>
      <c r="D70" s="26"/>
      <c r="E70" s="26"/>
      <c r="F70" s="26"/>
      <c r="G70" s="26"/>
      <c r="H70" s="26"/>
      <c r="I70" s="26"/>
      <c r="J70" s="26"/>
      <c r="K70" s="154"/>
      <c r="L70" s="187"/>
      <c r="M70" s="182"/>
      <c r="N70" s="154"/>
      <c r="O70" s="154"/>
      <c r="P70" s="182"/>
      <c r="Q70" s="154"/>
      <c r="R70" s="154"/>
      <c r="S70" s="182"/>
      <c r="T70" s="154"/>
      <c r="U70" s="154"/>
      <c r="V70" s="182"/>
      <c r="W70" s="154"/>
      <c r="X70" s="154"/>
      <c r="Y70" s="182"/>
      <c r="Z70" s="154"/>
      <c r="AA70" s="154"/>
      <c r="AB70" s="182"/>
      <c r="AC70" s="154"/>
      <c r="AD70" s="154"/>
      <c r="AE70" s="182"/>
      <c r="AF70" s="26"/>
      <c r="AG70" s="26"/>
      <c r="AH70" s="151"/>
      <c r="AI70" s="151"/>
      <c r="AJ70" s="151"/>
      <c r="AK70" s="151"/>
      <c r="AL70" s="26"/>
      <c r="AM70" s="151"/>
      <c r="AN70" s="151"/>
      <c r="AO70" s="151"/>
      <c r="AP70" s="151"/>
      <c r="AQ70" s="26"/>
      <c r="AR70" s="151"/>
      <c r="AS70" s="26"/>
      <c r="AT70" s="151"/>
      <c r="AU70" s="151"/>
      <c r="AV70" s="151"/>
      <c r="AW70" s="151"/>
      <c r="AX70" s="151"/>
      <c r="AY70" s="151"/>
      <c r="AZ70" s="151"/>
      <c r="BA70" s="151"/>
      <c r="BB70" s="26"/>
      <c r="BC70" s="154"/>
      <c r="BD70" s="154"/>
      <c r="BE70" s="182"/>
      <c r="BF70" s="154"/>
      <c r="BG70" s="154"/>
      <c r="BH70" s="182"/>
      <c r="BI70" s="26"/>
      <c r="BJ70" s="26"/>
      <c r="BK70" s="26"/>
    </row>
    <row r="71" spans="2:63" ht="30" customHeight="1">
      <c r="B71" s="26">
        <v>61</v>
      </c>
      <c r="C71" s="26"/>
      <c r="D71" s="26"/>
      <c r="E71" s="26"/>
      <c r="F71" s="26"/>
      <c r="G71" s="26"/>
      <c r="H71" s="26"/>
      <c r="I71" s="26"/>
      <c r="J71" s="26"/>
      <c r="K71" s="154"/>
      <c r="L71" s="187"/>
      <c r="M71" s="182"/>
      <c r="N71" s="154"/>
      <c r="O71" s="154"/>
      <c r="P71" s="182"/>
      <c r="Q71" s="154"/>
      <c r="R71" s="154"/>
      <c r="S71" s="182"/>
      <c r="T71" s="154"/>
      <c r="U71" s="154"/>
      <c r="V71" s="182"/>
      <c r="W71" s="154"/>
      <c r="X71" s="154"/>
      <c r="Y71" s="182"/>
      <c r="Z71" s="154"/>
      <c r="AA71" s="154"/>
      <c r="AB71" s="182"/>
      <c r="AC71" s="154"/>
      <c r="AD71" s="154"/>
      <c r="AE71" s="182"/>
      <c r="AF71" s="26"/>
      <c r="AG71" s="26"/>
      <c r="AH71" s="151"/>
      <c r="AI71" s="151"/>
      <c r="AJ71" s="151"/>
      <c r="AK71" s="151"/>
      <c r="AL71" s="26"/>
      <c r="AM71" s="151"/>
      <c r="AN71" s="151"/>
      <c r="AO71" s="151"/>
      <c r="AP71" s="151"/>
      <c r="AQ71" s="26"/>
      <c r="AR71" s="151"/>
      <c r="AS71" s="26"/>
      <c r="AT71" s="151"/>
      <c r="AU71" s="151"/>
      <c r="AV71" s="151"/>
      <c r="AW71" s="151"/>
      <c r="AX71" s="151"/>
      <c r="AY71" s="151"/>
      <c r="AZ71" s="151"/>
      <c r="BA71" s="151"/>
      <c r="BB71" s="26"/>
      <c r="BC71" s="154"/>
      <c r="BD71" s="154"/>
      <c r="BE71" s="182"/>
      <c r="BF71" s="154"/>
      <c r="BG71" s="154"/>
      <c r="BH71" s="182"/>
      <c r="BI71" s="26"/>
      <c r="BJ71" s="26"/>
      <c r="BK71" s="26"/>
    </row>
    <row r="72" spans="2:63" ht="30" customHeight="1">
      <c r="B72" s="26">
        <v>62</v>
      </c>
      <c r="C72" s="26"/>
      <c r="D72" s="26"/>
      <c r="E72" s="26"/>
      <c r="F72" s="26"/>
      <c r="G72" s="26"/>
      <c r="H72" s="26"/>
      <c r="I72" s="26"/>
      <c r="J72" s="26"/>
      <c r="K72" s="154"/>
      <c r="L72" s="187"/>
      <c r="M72" s="182"/>
      <c r="N72" s="154"/>
      <c r="O72" s="154"/>
      <c r="P72" s="182"/>
      <c r="Q72" s="154"/>
      <c r="R72" s="154"/>
      <c r="S72" s="182"/>
      <c r="T72" s="154"/>
      <c r="U72" s="154"/>
      <c r="V72" s="182"/>
      <c r="W72" s="154"/>
      <c r="X72" s="154"/>
      <c r="Y72" s="182"/>
      <c r="Z72" s="154"/>
      <c r="AA72" s="154"/>
      <c r="AB72" s="182"/>
      <c r="AC72" s="154"/>
      <c r="AD72" s="154"/>
      <c r="AE72" s="182"/>
      <c r="AF72" s="26"/>
      <c r="AG72" s="26"/>
      <c r="AH72" s="151"/>
      <c r="AI72" s="151"/>
      <c r="AJ72" s="151"/>
      <c r="AK72" s="151"/>
      <c r="AL72" s="26"/>
      <c r="AM72" s="151"/>
      <c r="AN72" s="151"/>
      <c r="AO72" s="151"/>
      <c r="AP72" s="151"/>
      <c r="AQ72" s="26"/>
      <c r="AR72" s="151"/>
      <c r="AS72" s="26"/>
      <c r="AT72" s="151"/>
      <c r="AU72" s="151"/>
      <c r="AV72" s="151"/>
      <c r="AW72" s="151"/>
      <c r="AX72" s="151"/>
      <c r="AY72" s="151"/>
      <c r="AZ72" s="151"/>
      <c r="BA72" s="151"/>
      <c r="BB72" s="26"/>
      <c r="BC72" s="154"/>
      <c r="BD72" s="154"/>
      <c r="BE72" s="182"/>
      <c r="BF72" s="154"/>
      <c r="BG72" s="154"/>
      <c r="BH72" s="182"/>
      <c r="BI72" s="26"/>
      <c r="BJ72" s="26"/>
      <c r="BK72" s="26"/>
    </row>
    <row r="73" spans="2:63" ht="30" customHeight="1">
      <c r="B73" s="26">
        <v>63</v>
      </c>
      <c r="C73" s="26"/>
      <c r="D73" s="26"/>
      <c r="E73" s="26"/>
      <c r="F73" s="26"/>
      <c r="G73" s="26"/>
      <c r="H73" s="26"/>
      <c r="I73" s="26"/>
      <c r="J73" s="26"/>
      <c r="K73" s="154"/>
      <c r="L73" s="187"/>
      <c r="M73" s="182"/>
      <c r="N73" s="154"/>
      <c r="O73" s="154"/>
      <c r="P73" s="182"/>
      <c r="Q73" s="154"/>
      <c r="R73" s="154"/>
      <c r="S73" s="182"/>
      <c r="T73" s="154"/>
      <c r="U73" s="154"/>
      <c r="V73" s="182"/>
      <c r="W73" s="154"/>
      <c r="X73" s="154"/>
      <c r="Y73" s="182"/>
      <c r="Z73" s="154"/>
      <c r="AA73" s="154"/>
      <c r="AB73" s="182"/>
      <c r="AC73" s="154"/>
      <c r="AD73" s="154"/>
      <c r="AE73" s="182"/>
      <c r="AF73" s="26"/>
      <c r="AG73" s="26"/>
      <c r="AH73" s="151"/>
      <c r="AI73" s="151"/>
      <c r="AJ73" s="151"/>
      <c r="AK73" s="151"/>
      <c r="AL73" s="26"/>
      <c r="AM73" s="151"/>
      <c r="AN73" s="151"/>
      <c r="AO73" s="151"/>
      <c r="AP73" s="151"/>
      <c r="AQ73" s="26"/>
      <c r="AR73" s="151"/>
      <c r="AS73" s="26"/>
      <c r="AT73" s="151"/>
      <c r="AU73" s="151"/>
      <c r="AV73" s="151"/>
      <c r="AW73" s="151"/>
      <c r="AX73" s="151"/>
      <c r="AY73" s="151"/>
      <c r="AZ73" s="151"/>
      <c r="BA73" s="151"/>
      <c r="BB73" s="26"/>
      <c r="BC73" s="154"/>
      <c r="BD73" s="154"/>
      <c r="BE73" s="182"/>
      <c r="BF73" s="154"/>
      <c r="BG73" s="154"/>
      <c r="BH73" s="182"/>
      <c r="BI73" s="26"/>
      <c r="BJ73" s="26"/>
      <c r="BK73" s="26"/>
    </row>
    <row r="74" spans="2:63" ht="30" customHeight="1">
      <c r="B74" s="26">
        <v>64</v>
      </c>
      <c r="C74" s="26"/>
      <c r="D74" s="26"/>
      <c r="E74" s="26"/>
      <c r="F74" s="26"/>
      <c r="G74" s="26"/>
      <c r="H74" s="26"/>
      <c r="I74" s="26"/>
      <c r="J74" s="26"/>
      <c r="K74" s="154"/>
      <c r="L74" s="187"/>
      <c r="M74" s="182"/>
      <c r="N74" s="154"/>
      <c r="O74" s="154"/>
      <c r="P74" s="182"/>
      <c r="Q74" s="154"/>
      <c r="R74" s="154"/>
      <c r="S74" s="182"/>
      <c r="T74" s="154"/>
      <c r="U74" s="154"/>
      <c r="V74" s="182"/>
      <c r="W74" s="154"/>
      <c r="X74" s="154"/>
      <c r="Y74" s="182"/>
      <c r="Z74" s="154"/>
      <c r="AA74" s="154"/>
      <c r="AB74" s="182"/>
      <c r="AC74" s="154"/>
      <c r="AD74" s="154"/>
      <c r="AE74" s="182"/>
      <c r="AF74" s="26"/>
      <c r="AG74" s="26"/>
      <c r="AH74" s="151"/>
      <c r="AI74" s="151"/>
      <c r="AJ74" s="151"/>
      <c r="AK74" s="151"/>
      <c r="AL74" s="26"/>
      <c r="AM74" s="151"/>
      <c r="AN74" s="151"/>
      <c r="AO74" s="151"/>
      <c r="AP74" s="151"/>
      <c r="AQ74" s="26"/>
      <c r="AR74" s="151"/>
      <c r="AS74" s="26"/>
      <c r="AT74" s="151"/>
      <c r="AU74" s="151"/>
      <c r="AV74" s="151"/>
      <c r="AW74" s="151"/>
      <c r="AX74" s="151"/>
      <c r="AY74" s="151"/>
      <c r="AZ74" s="151"/>
      <c r="BA74" s="151"/>
      <c r="BB74" s="26"/>
      <c r="BC74" s="154"/>
      <c r="BD74" s="154"/>
      <c r="BE74" s="182"/>
      <c r="BF74" s="154"/>
      <c r="BG74" s="154"/>
      <c r="BH74" s="182"/>
      <c r="BI74" s="26"/>
      <c r="BJ74" s="26"/>
      <c r="BK74" s="26"/>
    </row>
    <row r="75" spans="2:63" ht="30" customHeight="1">
      <c r="B75" s="26">
        <v>65</v>
      </c>
      <c r="C75" s="26"/>
      <c r="D75" s="26"/>
      <c r="E75" s="26"/>
      <c r="F75" s="26"/>
      <c r="G75" s="26"/>
      <c r="H75" s="26"/>
      <c r="I75" s="26"/>
      <c r="J75" s="26"/>
      <c r="K75" s="154"/>
      <c r="L75" s="187"/>
      <c r="M75" s="182"/>
      <c r="N75" s="154"/>
      <c r="O75" s="154"/>
      <c r="P75" s="182"/>
      <c r="Q75" s="154"/>
      <c r="R75" s="154"/>
      <c r="S75" s="182"/>
      <c r="T75" s="154"/>
      <c r="U75" s="154"/>
      <c r="V75" s="182"/>
      <c r="W75" s="154"/>
      <c r="X75" s="154"/>
      <c r="Y75" s="182"/>
      <c r="Z75" s="154"/>
      <c r="AA75" s="154"/>
      <c r="AB75" s="182"/>
      <c r="AC75" s="154"/>
      <c r="AD75" s="154"/>
      <c r="AE75" s="182"/>
      <c r="AF75" s="26"/>
      <c r="AG75" s="26"/>
      <c r="AH75" s="151"/>
      <c r="AI75" s="151"/>
      <c r="AJ75" s="151"/>
      <c r="AK75" s="151"/>
      <c r="AL75" s="26"/>
      <c r="AM75" s="151"/>
      <c r="AN75" s="151"/>
      <c r="AO75" s="151"/>
      <c r="AP75" s="151"/>
      <c r="AQ75" s="26"/>
      <c r="AR75" s="151"/>
      <c r="AS75" s="26"/>
      <c r="AT75" s="151"/>
      <c r="AU75" s="151"/>
      <c r="AV75" s="151"/>
      <c r="AW75" s="151"/>
      <c r="AX75" s="151"/>
      <c r="AY75" s="151"/>
      <c r="AZ75" s="151"/>
      <c r="BA75" s="151"/>
      <c r="BB75" s="26"/>
      <c r="BC75" s="154"/>
      <c r="BD75" s="154"/>
      <c r="BE75" s="182"/>
      <c r="BF75" s="154"/>
      <c r="BG75" s="154"/>
      <c r="BH75" s="182"/>
      <c r="BI75" s="26"/>
      <c r="BJ75" s="26"/>
      <c r="BK75" s="26"/>
    </row>
    <row r="76" spans="2:63" ht="30" customHeight="1">
      <c r="B76" s="26">
        <v>66</v>
      </c>
      <c r="C76" s="26"/>
      <c r="D76" s="26"/>
      <c r="E76" s="26"/>
      <c r="F76" s="26"/>
      <c r="G76" s="26"/>
      <c r="H76" s="26"/>
      <c r="I76" s="26"/>
      <c r="J76" s="26"/>
      <c r="K76" s="154"/>
      <c r="L76" s="187"/>
      <c r="M76" s="182"/>
      <c r="N76" s="154"/>
      <c r="O76" s="154"/>
      <c r="P76" s="182"/>
      <c r="Q76" s="154"/>
      <c r="R76" s="154"/>
      <c r="S76" s="182"/>
      <c r="T76" s="154"/>
      <c r="U76" s="154"/>
      <c r="V76" s="182"/>
      <c r="W76" s="154"/>
      <c r="X76" s="154"/>
      <c r="Y76" s="182"/>
      <c r="Z76" s="154"/>
      <c r="AA76" s="154"/>
      <c r="AB76" s="182"/>
      <c r="AC76" s="154"/>
      <c r="AD76" s="154"/>
      <c r="AE76" s="182"/>
      <c r="AF76" s="26"/>
      <c r="AG76" s="26"/>
      <c r="AH76" s="151"/>
      <c r="AI76" s="151"/>
      <c r="AJ76" s="151"/>
      <c r="AK76" s="151"/>
      <c r="AL76" s="26"/>
      <c r="AM76" s="151"/>
      <c r="AN76" s="151"/>
      <c r="AO76" s="151"/>
      <c r="AP76" s="151"/>
      <c r="AQ76" s="26"/>
      <c r="AR76" s="151"/>
      <c r="AS76" s="26"/>
      <c r="AT76" s="151"/>
      <c r="AU76" s="151"/>
      <c r="AV76" s="151"/>
      <c r="AW76" s="151"/>
      <c r="AX76" s="151"/>
      <c r="AY76" s="151"/>
      <c r="AZ76" s="151"/>
      <c r="BA76" s="151"/>
      <c r="BB76" s="26"/>
      <c r="BC76" s="154"/>
      <c r="BD76" s="154"/>
      <c r="BE76" s="182"/>
      <c r="BF76" s="154"/>
      <c r="BG76" s="154"/>
      <c r="BH76" s="182"/>
      <c r="BI76" s="26"/>
      <c r="BJ76" s="26"/>
      <c r="BK76" s="26"/>
    </row>
    <row r="77" spans="2:63" ht="30" customHeight="1">
      <c r="B77" s="26">
        <v>67</v>
      </c>
      <c r="C77" s="26"/>
      <c r="D77" s="26"/>
      <c r="E77" s="26"/>
      <c r="F77" s="26"/>
      <c r="G77" s="26"/>
      <c r="H77" s="26"/>
      <c r="I77" s="26"/>
      <c r="J77" s="26"/>
      <c r="K77" s="154"/>
      <c r="L77" s="187"/>
      <c r="M77" s="182"/>
      <c r="N77" s="154"/>
      <c r="O77" s="154"/>
      <c r="P77" s="182"/>
      <c r="Q77" s="154"/>
      <c r="R77" s="154"/>
      <c r="S77" s="182"/>
      <c r="T77" s="154"/>
      <c r="U77" s="154"/>
      <c r="V77" s="182"/>
      <c r="W77" s="154"/>
      <c r="X77" s="154"/>
      <c r="Y77" s="182"/>
      <c r="Z77" s="154"/>
      <c r="AA77" s="154"/>
      <c r="AB77" s="182"/>
      <c r="AC77" s="154"/>
      <c r="AD77" s="154"/>
      <c r="AE77" s="182"/>
      <c r="AF77" s="26"/>
      <c r="AG77" s="26"/>
      <c r="AH77" s="151"/>
      <c r="AI77" s="151"/>
      <c r="AJ77" s="151"/>
      <c r="AK77" s="151"/>
      <c r="AL77" s="26"/>
      <c r="AM77" s="151"/>
      <c r="AN77" s="151"/>
      <c r="AO77" s="151"/>
      <c r="AP77" s="151"/>
      <c r="AQ77" s="26"/>
      <c r="AR77" s="151"/>
      <c r="AS77" s="26"/>
      <c r="AT77" s="151"/>
      <c r="AU77" s="151"/>
      <c r="AV77" s="151"/>
      <c r="AW77" s="151"/>
      <c r="AX77" s="151"/>
      <c r="AY77" s="151"/>
      <c r="AZ77" s="151"/>
      <c r="BA77" s="151"/>
      <c r="BB77" s="26"/>
      <c r="BC77" s="154"/>
      <c r="BD77" s="154"/>
      <c r="BE77" s="182"/>
      <c r="BF77" s="154"/>
      <c r="BG77" s="154"/>
      <c r="BH77" s="182"/>
      <c r="BI77" s="26"/>
      <c r="BJ77" s="26"/>
      <c r="BK77" s="26"/>
    </row>
    <row r="78" spans="2:63" ht="30" customHeight="1">
      <c r="B78" s="26">
        <v>68</v>
      </c>
      <c r="C78" s="26"/>
      <c r="D78" s="26"/>
      <c r="E78" s="26"/>
      <c r="F78" s="26"/>
      <c r="G78" s="26"/>
      <c r="H78" s="26"/>
      <c r="I78" s="26"/>
      <c r="J78" s="26"/>
      <c r="K78" s="154"/>
      <c r="L78" s="187"/>
      <c r="M78" s="182"/>
      <c r="N78" s="154"/>
      <c r="O78" s="154"/>
      <c r="P78" s="182"/>
      <c r="Q78" s="154"/>
      <c r="R78" s="154"/>
      <c r="S78" s="182"/>
      <c r="T78" s="154"/>
      <c r="U78" s="154"/>
      <c r="V78" s="182"/>
      <c r="W78" s="154"/>
      <c r="X78" s="154"/>
      <c r="Y78" s="182"/>
      <c r="Z78" s="154"/>
      <c r="AA78" s="154"/>
      <c r="AB78" s="182"/>
      <c r="AC78" s="154"/>
      <c r="AD78" s="154"/>
      <c r="AE78" s="182"/>
      <c r="AF78" s="26"/>
      <c r="AG78" s="26"/>
      <c r="AH78" s="151"/>
      <c r="AI78" s="151"/>
      <c r="AJ78" s="151"/>
      <c r="AK78" s="151"/>
      <c r="AL78" s="26"/>
      <c r="AM78" s="151"/>
      <c r="AN78" s="151"/>
      <c r="AO78" s="151"/>
      <c r="AP78" s="151"/>
      <c r="AQ78" s="26"/>
      <c r="AR78" s="151"/>
      <c r="AS78" s="26"/>
      <c r="AT78" s="151"/>
      <c r="AU78" s="151"/>
      <c r="AV78" s="151"/>
      <c r="AW78" s="151"/>
      <c r="AX78" s="151"/>
      <c r="AY78" s="151"/>
      <c r="AZ78" s="151"/>
      <c r="BA78" s="151"/>
      <c r="BB78" s="26"/>
      <c r="BC78" s="154"/>
      <c r="BD78" s="154"/>
      <c r="BE78" s="182"/>
      <c r="BF78" s="154"/>
      <c r="BG78" s="154"/>
      <c r="BH78" s="182"/>
      <c r="BI78" s="26"/>
      <c r="BJ78" s="26"/>
      <c r="BK78" s="26"/>
    </row>
    <row r="79" spans="2:63" ht="30" customHeight="1">
      <c r="B79" s="26">
        <v>69</v>
      </c>
      <c r="C79" s="26"/>
      <c r="D79" s="26"/>
      <c r="E79" s="26"/>
      <c r="F79" s="26"/>
      <c r="G79" s="26"/>
      <c r="H79" s="26"/>
      <c r="I79" s="26"/>
      <c r="J79" s="26"/>
      <c r="K79" s="154"/>
      <c r="L79" s="187"/>
      <c r="M79" s="182"/>
      <c r="N79" s="154"/>
      <c r="O79" s="154"/>
      <c r="P79" s="182"/>
      <c r="Q79" s="154"/>
      <c r="R79" s="154"/>
      <c r="S79" s="182"/>
      <c r="T79" s="154"/>
      <c r="U79" s="154"/>
      <c r="V79" s="182"/>
      <c r="W79" s="154"/>
      <c r="X79" s="154"/>
      <c r="Y79" s="182"/>
      <c r="Z79" s="154"/>
      <c r="AA79" s="154"/>
      <c r="AB79" s="182"/>
      <c r="AC79" s="154"/>
      <c r="AD79" s="154"/>
      <c r="AE79" s="182"/>
      <c r="AF79" s="26"/>
      <c r="AG79" s="26"/>
      <c r="AH79" s="151"/>
      <c r="AI79" s="151"/>
      <c r="AJ79" s="151"/>
      <c r="AK79" s="151"/>
      <c r="AL79" s="26"/>
      <c r="AM79" s="151"/>
      <c r="AN79" s="151"/>
      <c r="AO79" s="151"/>
      <c r="AP79" s="151"/>
      <c r="AQ79" s="26"/>
      <c r="AR79" s="151"/>
      <c r="AS79" s="26"/>
      <c r="AT79" s="151"/>
      <c r="AU79" s="151"/>
      <c r="AV79" s="151"/>
      <c r="AW79" s="151"/>
      <c r="AX79" s="151"/>
      <c r="AY79" s="151"/>
      <c r="AZ79" s="151"/>
      <c r="BA79" s="151"/>
      <c r="BB79" s="26"/>
      <c r="BC79" s="154"/>
      <c r="BD79" s="154"/>
      <c r="BE79" s="182"/>
      <c r="BF79" s="154"/>
      <c r="BG79" s="154"/>
      <c r="BH79" s="182"/>
      <c r="BI79" s="26"/>
      <c r="BJ79" s="26"/>
      <c r="BK79" s="26"/>
    </row>
    <row r="80" spans="2:63" ht="30" customHeight="1">
      <c r="B80" s="26">
        <v>70</v>
      </c>
      <c r="C80" s="26"/>
      <c r="D80" s="26"/>
      <c r="E80" s="26"/>
      <c r="F80" s="26"/>
      <c r="G80" s="26"/>
      <c r="H80" s="26"/>
      <c r="I80" s="26"/>
      <c r="J80" s="26"/>
      <c r="K80" s="154"/>
      <c r="L80" s="187"/>
      <c r="M80" s="182"/>
      <c r="N80" s="154"/>
      <c r="O80" s="154"/>
      <c r="P80" s="182"/>
      <c r="Q80" s="154"/>
      <c r="R80" s="154"/>
      <c r="S80" s="182"/>
      <c r="T80" s="154"/>
      <c r="U80" s="154"/>
      <c r="V80" s="182"/>
      <c r="W80" s="154"/>
      <c r="X80" s="154"/>
      <c r="Y80" s="182"/>
      <c r="Z80" s="154"/>
      <c r="AA80" s="154"/>
      <c r="AB80" s="182"/>
      <c r="AC80" s="154"/>
      <c r="AD80" s="154"/>
      <c r="AE80" s="182"/>
      <c r="AF80" s="26"/>
      <c r="AG80" s="26"/>
      <c r="AH80" s="151"/>
      <c r="AI80" s="151"/>
      <c r="AJ80" s="151"/>
      <c r="AK80" s="151"/>
      <c r="AL80" s="26"/>
      <c r="AM80" s="151"/>
      <c r="AN80" s="151"/>
      <c r="AO80" s="151"/>
      <c r="AP80" s="151"/>
      <c r="AQ80" s="26"/>
      <c r="AR80" s="151"/>
      <c r="AS80" s="26"/>
      <c r="AT80" s="151"/>
      <c r="AU80" s="151"/>
      <c r="AV80" s="151"/>
      <c r="AW80" s="151"/>
      <c r="AX80" s="151"/>
      <c r="AY80" s="151"/>
      <c r="AZ80" s="151"/>
      <c r="BA80" s="151"/>
      <c r="BB80" s="26"/>
      <c r="BC80" s="154"/>
      <c r="BD80" s="154"/>
      <c r="BE80" s="182"/>
      <c r="BF80" s="154"/>
      <c r="BG80" s="154"/>
      <c r="BH80" s="182"/>
      <c r="BI80" s="26"/>
      <c r="BJ80" s="26"/>
      <c r="BK80" s="26"/>
    </row>
    <row r="81" spans="2:63" ht="30" customHeight="1">
      <c r="B81" s="26">
        <v>71</v>
      </c>
      <c r="C81" s="26"/>
      <c r="D81" s="26"/>
      <c r="E81" s="26"/>
      <c r="F81" s="26"/>
      <c r="G81" s="26"/>
      <c r="H81" s="26"/>
      <c r="I81" s="26"/>
      <c r="J81" s="26"/>
      <c r="K81" s="154"/>
      <c r="L81" s="187"/>
      <c r="M81" s="182"/>
      <c r="N81" s="154"/>
      <c r="O81" s="154"/>
      <c r="P81" s="182"/>
      <c r="Q81" s="154"/>
      <c r="R81" s="154"/>
      <c r="S81" s="182"/>
      <c r="T81" s="154"/>
      <c r="U81" s="154"/>
      <c r="V81" s="182"/>
      <c r="W81" s="154"/>
      <c r="X81" s="154"/>
      <c r="Y81" s="182"/>
      <c r="Z81" s="154"/>
      <c r="AA81" s="154"/>
      <c r="AB81" s="182"/>
      <c r="AC81" s="154"/>
      <c r="AD81" s="154"/>
      <c r="AE81" s="182"/>
      <c r="AF81" s="26"/>
      <c r="AG81" s="26"/>
      <c r="AH81" s="151"/>
      <c r="AI81" s="151"/>
      <c r="AJ81" s="151"/>
      <c r="AK81" s="151"/>
      <c r="AL81" s="26"/>
      <c r="AM81" s="151"/>
      <c r="AN81" s="151"/>
      <c r="AO81" s="151"/>
      <c r="AP81" s="151"/>
      <c r="AQ81" s="26"/>
      <c r="AR81" s="151"/>
      <c r="AS81" s="26"/>
      <c r="AT81" s="151"/>
      <c r="AU81" s="151"/>
      <c r="AV81" s="151"/>
      <c r="AW81" s="151"/>
      <c r="AX81" s="151"/>
      <c r="AY81" s="151"/>
      <c r="AZ81" s="151"/>
      <c r="BA81" s="151"/>
      <c r="BB81" s="26"/>
      <c r="BC81" s="154"/>
      <c r="BD81" s="154"/>
      <c r="BE81" s="182"/>
      <c r="BF81" s="154"/>
      <c r="BG81" s="154"/>
      <c r="BH81" s="182"/>
      <c r="BI81" s="26"/>
      <c r="BJ81" s="26"/>
      <c r="BK81" s="26"/>
    </row>
    <row r="82" spans="2:63" ht="30" customHeight="1">
      <c r="B82" s="26">
        <v>72</v>
      </c>
      <c r="C82" s="26"/>
      <c r="D82" s="26"/>
      <c r="E82" s="26"/>
      <c r="F82" s="26"/>
      <c r="G82" s="26"/>
      <c r="H82" s="26"/>
      <c r="I82" s="26"/>
      <c r="J82" s="26"/>
      <c r="K82" s="154"/>
      <c r="L82" s="187"/>
      <c r="M82" s="182"/>
      <c r="N82" s="154"/>
      <c r="O82" s="154"/>
      <c r="P82" s="182"/>
      <c r="Q82" s="154"/>
      <c r="R82" s="154"/>
      <c r="S82" s="182"/>
      <c r="T82" s="154"/>
      <c r="U82" s="154"/>
      <c r="V82" s="182"/>
      <c r="W82" s="154"/>
      <c r="X82" s="154"/>
      <c r="Y82" s="182"/>
      <c r="Z82" s="154"/>
      <c r="AA82" s="154"/>
      <c r="AB82" s="182"/>
      <c r="AC82" s="154"/>
      <c r="AD82" s="154"/>
      <c r="AE82" s="182"/>
      <c r="AF82" s="26"/>
      <c r="AG82" s="26"/>
      <c r="AH82" s="151"/>
      <c r="AI82" s="151"/>
      <c r="AJ82" s="151"/>
      <c r="AK82" s="151"/>
      <c r="AL82" s="26"/>
      <c r="AM82" s="151"/>
      <c r="AN82" s="151"/>
      <c r="AO82" s="151"/>
      <c r="AP82" s="151"/>
      <c r="AQ82" s="26"/>
      <c r="AR82" s="151"/>
      <c r="AS82" s="26"/>
      <c r="AT82" s="151"/>
      <c r="AU82" s="151"/>
      <c r="AV82" s="151"/>
      <c r="AW82" s="151"/>
      <c r="AX82" s="151"/>
      <c r="AY82" s="151"/>
      <c r="AZ82" s="151"/>
      <c r="BA82" s="151"/>
      <c r="BB82" s="26"/>
      <c r="BC82" s="154"/>
      <c r="BD82" s="154"/>
      <c r="BE82" s="182"/>
      <c r="BF82" s="154"/>
      <c r="BG82" s="154"/>
      <c r="BH82" s="182"/>
      <c r="BI82" s="26"/>
      <c r="BJ82" s="26"/>
      <c r="BK82" s="26"/>
    </row>
    <row r="83" spans="2:63" ht="30" customHeight="1">
      <c r="B83" s="26">
        <v>73</v>
      </c>
      <c r="C83" s="26"/>
      <c r="D83" s="26"/>
      <c r="E83" s="26"/>
      <c r="F83" s="26"/>
      <c r="G83" s="26"/>
      <c r="H83" s="26"/>
      <c r="I83" s="26"/>
      <c r="J83" s="26"/>
      <c r="K83" s="154"/>
      <c r="L83" s="187"/>
      <c r="M83" s="182"/>
      <c r="N83" s="154"/>
      <c r="O83" s="154"/>
      <c r="P83" s="182"/>
      <c r="Q83" s="154"/>
      <c r="R83" s="154"/>
      <c r="S83" s="182"/>
      <c r="T83" s="154"/>
      <c r="U83" s="154"/>
      <c r="V83" s="182"/>
      <c r="W83" s="154"/>
      <c r="X83" s="154"/>
      <c r="Y83" s="182"/>
      <c r="Z83" s="154"/>
      <c r="AA83" s="154"/>
      <c r="AB83" s="182"/>
      <c r="AC83" s="154"/>
      <c r="AD83" s="154"/>
      <c r="AE83" s="182"/>
      <c r="AF83" s="26"/>
      <c r="AG83" s="26"/>
      <c r="AH83" s="151"/>
      <c r="AI83" s="151"/>
      <c r="AJ83" s="151"/>
      <c r="AK83" s="151"/>
      <c r="AL83" s="26"/>
      <c r="AM83" s="151"/>
      <c r="AN83" s="151"/>
      <c r="AO83" s="151"/>
      <c r="AP83" s="151"/>
      <c r="AQ83" s="26"/>
      <c r="AR83" s="151"/>
      <c r="AS83" s="26"/>
      <c r="AT83" s="151"/>
      <c r="AU83" s="151"/>
      <c r="AV83" s="151"/>
      <c r="AW83" s="151"/>
      <c r="AX83" s="151"/>
      <c r="AY83" s="151"/>
      <c r="AZ83" s="151"/>
      <c r="BA83" s="151"/>
      <c r="BB83" s="26"/>
      <c r="BC83" s="154"/>
      <c r="BD83" s="154"/>
      <c r="BE83" s="182"/>
      <c r="BF83" s="154"/>
      <c r="BG83" s="154"/>
      <c r="BH83" s="182"/>
      <c r="BI83" s="26"/>
      <c r="BJ83" s="26"/>
      <c r="BK83" s="26"/>
    </row>
    <row r="84" spans="2:63" ht="30" customHeight="1">
      <c r="B84" s="26">
        <v>74</v>
      </c>
      <c r="C84" s="26"/>
      <c r="D84" s="26"/>
      <c r="E84" s="26"/>
      <c r="F84" s="26"/>
      <c r="G84" s="26"/>
      <c r="H84" s="26"/>
      <c r="I84" s="26"/>
      <c r="J84" s="26"/>
      <c r="K84" s="154"/>
      <c r="L84" s="187"/>
      <c r="M84" s="182"/>
      <c r="N84" s="154"/>
      <c r="O84" s="154"/>
      <c r="P84" s="182"/>
      <c r="Q84" s="154"/>
      <c r="R84" s="154"/>
      <c r="S84" s="182"/>
      <c r="T84" s="154"/>
      <c r="U84" s="154"/>
      <c r="V84" s="182"/>
      <c r="W84" s="154"/>
      <c r="X84" s="154"/>
      <c r="Y84" s="182"/>
      <c r="Z84" s="154"/>
      <c r="AA84" s="154"/>
      <c r="AB84" s="182"/>
      <c r="AC84" s="154"/>
      <c r="AD84" s="154"/>
      <c r="AE84" s="182"/>
      <c r="AF84" s="26"/>
      <c r="AG84" s="26"/>
      <c r="AH84" s="151"/>
      <c r="AI84" s="151"/>
      <c r="AJ84" s="151"/>
      <c r="AK84" s="151"/>
      <c r="AL84" s="26"/>
      <c r="AM84" s="151"/>
      <c r="AN84" s="151"/>
      <c r="AO84" s="151"/>
      <c r="AP84" s="151"/>
      <c r="AQ84" s="26"/>
      <c r="AR84" s="151"/>
      <c r="AS84" s="26"/>
      <c r="AT84" s="151"/>
      <c r="AU84" s="151"/>
      <c r="AV84" s="151"/>
      <c r="AW84" s="151"/>
      <c r="AX84" s="151"/>
      <c r="AY84" s="151"/>
      <c r="AZ84" s="151"/>
      <c r="BA84" s="151"/>
      <c r="BB84" s="26"/>
      <c r="BC84" s="154"/>
      <c r="BD84" s="154"/>
      <c r="BE84" s="182"/>
      <c r="BF84" s="154"/>
      <c r="BG84" s="154"/>
      <c r="BH84" s="182"/>
      <c r="BI84" s="26"/>
      <c r="BJ84" s="26"/>
      <c r="BK84" s="26"/>
    </row>
    <row r="85" spans="2:63" ht="30" customHeight="1">
      <c r="B85" s="26">
        <v>75</v>
      </c>
      <c r="C85" s="26"/>
      <c r="D85" s="26"/>
      <c r="E85" s="26"/>
      <c r="F85" s="26"/>
      <c r="G85" s="26"/>
      <c r="H85" s="26"/>
      <c r="I85" s="26"/>
      <c r="J85" s="26"/>
      <c r="K85" s="154"/>
      <c r="L85" s="187"/>
      <c r="M85" s="182"/>
      <c r="N85" s="154"/>
      <c r="O85" s="154"/>
      <c r="P85" s="182"/>
      <c r="Q85" s="154"/>
      <c r="R85" s="154"/>
      <c r="S85" s="182"/>
      <c r="T85" s="154"/>
      <c r="U85" s="154"/>
      <c r="V85" s="182"/>
      <c r="W85" s="154"/>
      <c r="X85" s="154"/>
      <c r="Y85" s="182"/>
      <c r="Z85" s="154"/>
      <c r="AA85" s="154"/>
      <c r="AB85" s="182"/>
      <c r="AC85" s="154"/>
      <c r="AD85" s="154"/>
      <c r="AE85" s="182"/>
      <c r="AF85" s="26"/>
      <c r="AG85" s="26"/>
      <c r="AH85" s="151"/>
      <c r="AI85" s="151"/>
      <c r="AJ85" s="151"/>
      <c r="AK85" s="151"/>
      <c r="AL85" s="26"/>
      <c r="AM85" s="151"/>
      <c r="AN85" s="151"/>
      <c r="AO85" s="151"/>
      <c r="AP85" s="151"/>
      <c r="AQ85" s="26"/>
      <c r="AR85" s="151"/>
      <c r="AS85" s="26"/>
      <c r="AT85" s="151"/>
      <c r="AU85" s="151"/>
      <c r="AV85" s="151"/>
      <c r="AW85" s="151"/>
      <c r="AX85" s="151"/>
      <c r="AY85" s="151"/>
      <c r="AZ85" s="151"/>
      <c r="BA85" s="151"/>
      <c r="BB85" s="26"/>
      <c r="BC85" s="154"/>
      <c r="BD85" s="154"/>
      <c r="BE85" s="182"/>
      <c r="BF85" s="154"/>
      <c r="BG85" s="154"/>
      <c r="BH85" s="182"/>
      <c r="BI85" s="26"/>
      <c r="BJ85" s="26"/>
      <c r="BK85" s="26"/>
    </row>
    <row r="86" spans="2:63" ht="30" customHeight="1">
      <c r="B86" s="26">
        <v>76</v>
      </c>
      <c r="C86" s="26"/>
      <c r="D86" s="26"/>
      <c r="E86" s="26"/>
      <c r="F86" s="26"/>
      <c r="G86" s="26"/>
      <c r="H86" s="26"/>
      <c r="I86" s="26"/>
      <c r="J86" s="26"/>
      <c r="K86" s="154"/>
      <c r="L86" s="187"/>
      <c r="M86" s="182"/>
      <c r="N86" s="154"/>
      <c r="O86" s="154"/>
      <c r="P86" s="182"/>
      <c r="Q86" s="154"/>
      <c r="R86" s="154"/>
      <c r="S86" s="182"/>
      <c r="T86" s="154"/>
      <c r="U86" s="154"/>
      <c r="V86" s="182"/>
      <c r="W86" s="154"/>
      <c r="X86" s="154"/>
      <c r="Y86" s="182"/>
      <c r="Z86" s="154"/>
      <c r="AA86" s="154"/>
      <c r="AB86" s="182"/>
      <c r="AC86" s="154"/>
      <c r="AD86" s="154"/>
      <c r="AE86" s="182"/>
      <c r="AF86" s="26"/>
      <c r="AG86" s="26"/>
      <c r="AH86" s="151"/>
      <c r="AI86" s="151"/>
      <c r="AJ86" s="151"/>
      <c r="AK86" s="151"/>
      <c r="AL86" s="26"/>
      <c r="AM86" s="151"/>
      <c r="AN86" s="151"/>
      <c r="AO86" s="151"/>
      <c r="AP86" s="151"/>
      <c r="AQ86" s="26"/>
      <c r="AR86" s="151"/>
      <c r="AS86" s="26"/>
      <c r="AT86" s="151"/>
      <c r="AU86" s="151"/>
      <c r="AV86" s="151"/>
      <c r="AW86" s="151"/>
      <c r="AX86" s="151"/>
      <c r="AY86" s="151"/>
      <c r="AZ86" s="151"/>
      <c r="BA86" s="151"/>
      <c r="BB86" s="26"/>
      <c r="BC86" s="154"/>
      <c r="BD86" s="154"/>
      <c r="BE86" s="182"/>
      <c r="BF86" s="154"/>
      <c r="BG86" s="154"/>
      <c r="BH86" s="182"/>
      <c r="BI86" s="26"/>
      <c r="BJ86" s="26"/>
      <c r="BK86" s="26"/>
    </row>
    <row r="87" spans="2:63" ht="30" customHeight="1">
      <c r="B87" s="26">
        <v>77</v>
      </c>
      <c r="C87" s="26"/>
      <c r="D87" s="26"/>
      <c r="E87" s="26"/>
      <c r="F87" s="26"/>
      <c r="G87" s="26"/>
      <c r="H87" s="26"/>
      <c r="I87" s="26"/>
      <c r="J87" s="26"/>
      <c r="K87" s="154"/>
      <c r="L87" s="187"/>
      <c r="M87" s="182"/>
      <c r="N87" s="154"/>
      <c r="O87" s="154"/>
      <c r="P87" s="182"/>
      <c r="Q87" s="154"/>
      <c r="R87" s="154"/>
      <c r="S87" s="182"/>
      <c r="T87" s="154"/>
      <c r="U87" s="154"/>
      <c r="V87" s="182"/>
      <c r="W87" s="154"/>
      <c r="X87" s="154"/>
      <c r="Y87" s="182"/>
      <c r="Z87" s="154"/>
      <c r="AA87" s="154"/>
      <c r="AB87" s="182"/>
      <c r="AC87" s="154"/>
      <c r="AD87" s="154"/>
      <c r="AE87" s="182"/>
      <c r="AF87" s="26"/>
      <c r="AG87" s="26"/>
      <c r="AH87" s="151"/>
      <c r="AI87" s="151"/>
      <c r="AJ87" s="151"/>
      <c r="AK87" s="151"/>
      <c r="AL87" s="26"/>
      <c r="AM87" s="151"/>
      <c r="AN87" s="151"/>
      <c r="AO87" s="151"/>
      <c r="AP87" s="151"/>
      <c r="AQ87" s="26"/>
      <c r="AR87" s="151"/>
      <c r="AS87" s="26"/>
      <c r="AT87" s="151"/>
      <c r="AU87" s="151"/>
      <c r="AV87" s="151"/>
      <c r="AW87" s="151"/>
      <c r="AX87" s="151"/>
      <c r="AY87" s="151"/>
      <c r="AZ87" s="151"/>
      <c r="BA87" s="151"/>
      <c r="BB87" s="26"/>
      <c r="BC87" s="154"/>
      <c r="BD87" s="154"/>
      <c r="BE87" s="182"/>
      <c r="BF87" s="154"/>
      <c r="BG87" s="154"/>
      <c r="BH87" s="182"/>
      <c r="BI87" s="26"/>
      <c r="BJ87" s="26"/>
      <c r="BK87" s="26"/>
    </row>
    <row r="88" spans="2:63" ht="30" customHeight="1">
      <c r="B88" s="26">
        <v>78</v>
      </c>
      <c r="C88" s="26"/>
      <c r="D88" s="26"/>
      <c r="E88" s="26"/>
      <c r="F88" s="26"/>
      <c r="G88" s="26"/>
      <c r="H88" s="26"/>
      <c r="I88" s="26"/>
      <c r="J88" s="26"/>
      <c r="K88" s="154"/>
      <c r="L88" s="187"/>
      <c r="M88" s="182"/>
      <c r="N88" s="154"/>
      <c r="O88" s="154"/>
      <c r="P88" s="182"/>
      <c r="Q88" s="154"/>
      <c r="R88" s="154"/>
      <c r="S88" s="182"/>
      <c r="T88" s="154"/>
      <c r="U88" s="154"/>
      <c r="V88" s="182"/>
      <c r="W88" s="154"/>
      <c r="X88" s="154"/>
      <c r="Y88" s="182"/>
      <c r="Z88" s="154"/>
      <c r="AA88" s="154"/>
      <c r="AB88" s="182"/>
      <c r="AC88" s="154"/>
      <c r="AD88" s="154"/>
      <c r="AE88" s="182"/>
      <c r="AF88" s="26"/>
      <c r="AG88" s="26"/>
      <c r="AH88" s="151"/>
      <c r="AI88" s="151"/>
      <c r="AJ88" s="151"/>
      <c r="AK88" s="151"/>
      <c r="AL88" s="26"/>
      <c r="AM88" s="151"/>
      <c r="AN88" s="151"/>
      <c r="AO88" s="151"/>
      <c r="AP88" s="151"/>
      <c r="AQ88" s="26"/>
      <c r="AR88" s="151"/>
      <c r="AS88" s="26"/>
      <c r="AT88" s="151"/>
      <c r="AU88" s="151"/>
      <c r="AV88" s="151"/>
      <c r="AW88" s="151"/>
      <c r="AX88" s="151"/>
      <c r="AY88" s="151"/>
      <c r="AZ88" s="151"/>
      <c r="BA88" s="151"/>
      <c r="BB88" s="26"/>
      <c r="BC88" s="154"/>
      <c r="BD88" s="154"/>
      <c r="BE88" s="182"/>
      <c r="BF88" s="154"/>
      <c r="BG88" s="154"/>
      <c r="BH88" s="182"/>
      <c r="BI88" s="26"/>
      <c r="BJ88" s="26"/>
      <c r="BK88" s="26"/>
    </row>
    <row r="89" spans="2:63" ht="30" customHeight="1">
      <c r="B89" s="26">
        <v>79</v>
      </c>
      <c r="C89" s="26"/>
      <c r="D89" s="26"/>
      <c r="E89" s="26"/>
      <c r="F89" s="26"/>
      <c r="G89" s="26"/>
      <c r="H89" s="26"/>
      <c r="I89" s="26"/>
      <c r="J89" s="26"/>
      <c r="K89" s="154"/>
      <c r="L89" s="187"/>
      <c r="M89" s="182"/>
      <c r="N89" s="154"/>
      <c r="O89" s="154"/>
      <c r="P89" s="182"/>
      <c r="Q89" s="154"/>
      <c r="R89" s="154"/>
      <c r="S89" s="182"/>
      <c r="T89" s="154"/>
      <c r="U89" s="154"/>
      <c r="V89" s="182"/>
      <c r="W89" s="154"/>
      <c r="X89" s="154"/>
      <c r="Y89" s="182"/>
      <c r="Z89" s="154"/>
      <c r="AA89" s="154"/>
      <c r="AB89" s="182"/>
      <c r="AC89" s="154"/>
      <c r="AD89" s="154"/>
      <c r="AE89" s="182"/>
      <c r="AF89" s="26"/>
      <c r="AG89" s="26"/>
      <c r="AH89" s="151"/>
      <c r="AI89" s="151"/>
      <c r="AJ89" s="151"/>
      <c r="AK89" s="151"/>
      <c r="AL89" s="26"/>
      <c r="AM89" s="151"/>
      <c r="AN89" s="151"/>
      <c r="AO89" s="151"/>
      <c r="AP89" s="151"/>
      <c r="AQ89" s="26"/>
      <c r="AR89" s="151"/>
      <c r="AS89" s="26"/>
      <c r="AT89" s="151"/>
      <c r="AU89" s="151"/>
      <c r="AV89" s="151"/>
      <c r="AW89" s="151"/>
      <c r="AX89" s="151"/>
      <c r="AY89" s="151"/>
      <c r="AZ89" s="151"/>
      <c r="BA89" s="151"/>
      <c r="BB89" s="26"/>
      <c r="BC89" s="154"/>
      <c r="BD89" s="154"/>
      <c r="BE89" s="182"/>
      <c r="BF89" s="154"/>
      <c r="BG89" s="154"/>
      <c r="BH89" s="182"/>
      <c r="BI89" s="26"/>
      <c r="BJ89" s="26"/>
      <c r="BK89" s="26"/>
    </row>
    <row r="90" spans="2:63" ht="30" customHeight="1">
      <c r="B90" s="26">
        <v>80</v>
      </c>
      <c r="C90" s="26"/>
      <c r="D90" s="26"/>
      <c r="E90" s="26"/>
      <c r="F90" s="26"/>
      <c r="G90" s="26"/>
      <c r="H90" s="26"/>
      <c r="I90" s="26"/>
      <c r="J90" s="26"/>
      <c r="K90" s="154"/>
      <c r="L90" s="187"/>
      <c r="M90" s="182"/>
      <c r="N90" s="154"/>
      <c r="O90" s="154"/>
      <c r="P90" s="182"/>
      <c r="Q90" s="154"/>
      <c r="R90" s="154"/>
      <c r="S90" s="182"/>
      <c r="T90" s="154"/>
      <c r="U90" s="154"/>
      <c r="V90" s="182"/>
      <c r="W90" s="154"/>
      <c r="X90" s="154"/>
      <c r="Y90" s="182"/>
      <c r="Z90" s="154"/>
      <c r="AA90" s="154"/>
      <c r="AB90" s="182"/>
      <c r="AC90" s="154"/>
      <c r="AD90" s="154"/>
      <c r="AE90" s="182"/>
      <c r="AF90" s="26"/>
      <c r="AG90" s="26"/>
      <c r="AH90" s="151"/>
      <c r="AI90" s="151"/>
      <c r="AJ90" s="151"/>
      <c r="AK90" s="151"/>
      <c r="AL90" s="26"/>
      <c r="AM90" s="151"/>
      <c r="AN90" s="151"/>
      <c r="AO90" s="151"/>
      <c r="AP90" s="151"/>
      <c r="AQ90" s="26"/>
      <c r="AR90" s="151"/>
      <c r="AS90" s="26"/>
      <c r="AT90" s="151"/>
      <c r="AU90" s="151"/>
      <c r="AV90" s="151"/>
      <c r="AW90" s="151"/>
      <c r="AX90" s="151"/>
      <c r="AY90" s="151"/>
      <c r="AZ90" s="151"/>
      <c r="BA90" s="151"/>
      <c r="BB90" s="26"/>
      <c r="BC90" s="154"/>
      <c r="BD90" s="154"/>
      <c r="BE90" s="182"/>
      <c r="BF90" s="154"/>
      <c r="BG90" s="154"/>
      <c r="BH90" s="182"/>
      <c r="BI90" s="26"/>
      <c r="BJ90" s="26"/>
      <c r="BK90" s="26"/>
    </row>
    <row r="91" spans="2:63" ht="30" customHeight="1">
      <c r="B91" s="26">
        <v>81</v>
      </c>
      <c r="C91" s="26"/>
      <c r="D91" s="26"/>
      <c r="E91" s="26"/>
      <c r="F91" s="26"/>
      <c r="G91" s="26"/>
      <c r="H91" s="26"/>
      <c r="I91" s="26"/>
      <c r="J91" s="26"/>
      <c r="K91" s="154"/>
      <c r="L91" s="187"/>
      <c r="M91" s="182"/>
      <c r="N91" s="154"/>
      <c r="O91" s="154"/>
      <c r="P91" s="182"/>
      <c r="Q91" s="154"/>
      <c r="R91" s="154"/>
      <c r="S91" s="182"/>
      <c r="T91" s="154"/>
      <c r="U91" s="154"/>
      <c r="V91" s="182"/>
      <c r="W91" s="154"/>
      <c r="X91" s="154"/>
      <c r="Y91" s="182"/>
      <c r="Z91" s="154"/>
      <c r="AA91" s="154"/>
      <c r="AB91" s="182"/>
      <c r="AC91" s="154"/>
      <c r="AD91" s="154"/>
      <c r="AE91" s="182"/>
      <c r="AF91" s="26"/>
      <c r="AG91" s="26"/>
      <c r="AH91" s="151"/>
      <c r="AI91" s="151"/>
      <c r="AJ91" s="151"/>
      <c r="AK91" s="151"/>
      <c r="AL91" s="26"/>
      <c r="AM91" s="151"/>
      <c r="AN91" s="151"/>
      <c r="AO91" s="151"/>
      <c r="AP91" s="151"/>
      <c r="AQ91" s="26"/>
      <c r="AR91" s="151"/>
      <c r="AS91" s="26"/>
      <c r="AT91" s="151"/>
      <c r="AU91" s="151"/>
      <c r="AV91" s="151"/>
      <c r="AW91" s="151"/>
      <c r="AX91" s="151"/>
      <c r="AY91" s="151"/>
      <c r="AZ91" s="151"/>
      <c r="BA91" s="151"/>
      <c r="BB91" s="26"/>
      <c r="BC91" s="154"/>
      <c r="BD91" s="154"/>
      <c r="BE91" s="182"/>
      <c r="BF91" s="154"/>
      <c r="BG91" s="154"/>
      <c r="BH91" s="182"/>
      <c r="BI91" s="26"/>
      <c r="BJ91" s="26"/>
      <c r="BK91" s="26"/>
    </row>
    <row r="92" spans="2:63" ht="30" customHeight="1">
      <c r="B92" s="26">
        <v>82</v>
      </c>
      <c r="C92" s="26"/>
      <c r="D92" s="26"/>
      <c r="E92" s="26"/>
      <c r="F92" s="26"/>
      <c r="G92" s="26"/>
      <c r="H92" s="26"/>
      <c r="I92" s="26"/>
      <c r="J92" s="26"/>
      <c r="K92" s="154"/>
      <c r="L92" s="187"/>
      <c r="M92" s="182"/>
      <c r="N92" s="154"/>
      <c r="O92" s="154"/>
      <c r="P92" s="182"/>
      <c r="Q92" s="154"/>
      <c r="R92" s="154"/>
      <c r="S92" s="182"/>
      <c r="T92" s="154"/>
      <c r="U92" s="154"/>
      <c r="V92" s="182"/>
      <c r="W92" s="154"/>
      <c r="X92" s="154"/>
      <c r="Y92" s="182"/>
      <c r="Z92" s="154"/>
      <c r="AA92" s="154"/>
      <c r="AB92" s="182"/>
      <c r="AC92" s="154"/>
      <c r="AD92" s="154"/>
      <c r="AE92" s="182"/>
      <c r="AF92" s="26"/>
      <c r="AG92" s="26"/>
      <c r="AH92" s="151"/>
      <c r="AI92" s="151"/>
      <c r="AJ92" s="151"/>
      <c r="AK92" s="151"/>
      <c r="AL92" s="26"/>
      <c r="AM92" s="151"/>
      <c r="AN92" s="151"/>
      <c r="AO92" s="151"/>
      <c r="AP92" s="151"/>
      <c r="AQ92" s="26"/>
      <c r="AR92" s="151"/>
      <c r="AS92" s="26"/>
      <c r="AT92" s="151"/>
      <c r="AU92" s="151"/>
      <c r="AV92" s="151"/>
      <c r="AW92" s="151"/>
      <c r="AX92" s="151"/>
      <c r="AY92" s="151"/>
      <c r="AZ92" s="151"/>
      <c r="BA92" s="151"/>
      <c r="BB92" s="26"/>
      <c r="BC92" s="154"/>
      <c r="BD92" s="154"/>
      <c r="BE92" s="182"/>
      <c r="BF92" s="154"/>
      <c r="BG92" s="154"/>
      <c r="BH92" s="182"/>
      <c r="BI92" s="26"/>
      <c r="BJ92" s="26"/>
      <c r="BK92" s="26"/>
    </row>
    <row r="93" spans="2:63" ht="30" customHeight="1">
      <c r="B93" s="26">
        <v>83</v>
      </c>
      <c r="C93" s="26"/>
      <c r="D93" s="26"/>
      <c r="E93" s="26"/>
      <c r="F93" s="26"/>
      <c r="G93" s="26"/>
      <c r="H93" s="26"/>
      <c r="I93" s="26"/>
      <c r="J93" s="26"/>
      <c r="K93" s="154"/>
      <c r="L93" s="187"/>
      <c r="M93" s="182"/>
      <c r="N93" s="154"/>
      <c r="O93" s="154"/>
      <c r="P93" s="182"/>
      <c r="Q93" s="154"/>
      <c r="R93" s="154"/>
      <c r="S93" s="182"/>
      <c r="T93" s="154"/>
      <c r="U93" s="154"/>
      <c r="V93" s="182"/>
      <c r="W93" s="154"/>
      <c r="X93" s="154"/>
      <c r="Y93" s="182"/>
      <c r="Z93" s="154"/>
      <c r="AA93" s="154"/>
      <c r="AB93" s="182"/>
      <c r="AC93" s="154"/>
      <c r="AD93" s="154"/>
      <c r="AE93" s="182"/>
      <c r="AF93" s="26"/>
      <c r="AG93" s="26"/>
      <c r="AH93" s="151"/>
      <c r="AI93" s="151"/>
      <c r="AJ93" s="151"/>
      <c r="AK93" s="151"/>
      <c r="AL93" s="26"/>
      <c r="AM93" s="151"/>
      <c r="AN93" s="151"/>
      <c r="AO93" s="151"/>
      <c r="AP93" s="151"/>
      <c r="AQ93" s="26"/>
      <c r="AR93" s="151"/>
      <c r="AS93" s="26"/>
      <c r="AT93" s="151"/>
      <c r="AU93" s="151"/>
      <c r="AV93" s="151"/>
      <c r="AW93" s="151"/>
      <c r="AX93" s="151"/>
      <c r="AY93" s="151"/>
      <c r="AZ93" s="151"/>
      <c r="BA93" s="151"/>
      <c r="BB93" s="26"/>
      <c r="BC93" s="154"/>
      <c r="BD93" s="154"/>
      <c r="BE93" s="182"/>
      <c r="BF93" s="154"/>
      <c r="BG93" s="154"/>
      <c r="BH93" s="182"/>
      <c r="BI93" s="26"/>
      <c r="BJ93" s="26"/>
      <c r="BK93" s="26"/>
    </row>
    <row r="94" spans="2:63" ht="30" customHeight="1">
      <c r="B94" s="26">
        <v>84</v>
      </c>
      <c r="C94" s="26"/>
      <c r="D94" s="26"/>
      <c r="E94" s="26"/>
      <c r="F94" s="26"/>
      <c r="G94" s="26"/>
      <c r="H94" s="26"/>
      <c r="I94" s="26"/>
      <c r="J94" s="26"/>
      <c r="K94" s="154"/>
      <c r="L94" s="187"/>
      <c r="M94" s="182"/>
      <c r="N94" s="154"/>
      <c r="O94" s="154"/>
      <c r="P94" s="182"/>
      <c r="Q94" s="154"/>
      <c r="R94" s="154"/>
      <c r="S94" s="182"/>
      <c r="T94" s="154"/>
      <c r="U94" s="154"/>
      <c r="V94" s="182"/>
      <c r="W94" s="154"/>
      <c r="X94" s="154"/>
      <c r="Y94" s="182"/>
      <c r="Z94" s="154"/>
      <c r="AA94" s="154"/>
      <c r="AB94" s="182"/>
      <c r="AC94" s="154"/>
      <c r="AD94" s="154"/>
      <c r="AE94" s="182"/>
      <c r="AF94" s="26"/>
      <c r="AG94" s="26"/>
      <c r="AH94" s="151"/>
      <c r="AI94" s="151"/>
      <c r="AJ94" s="151"/>
      <c r="AK94" s="151"/>
      <c r="AL94" s="26"/>
      <c r="AM94" s="151"/>
      <c r="AN94" s="151"/>
      <c r="AO94" s="151"/>
      <c r="AP94" s="151"/>
      <c r="AQ94" s="26"/>
      <c r="AR94" s="151"/>
      <c r="AS94" s="26"/>
      <c r="AT94" s="151"/>
      <c r="AU94" s="151"/>
      <c r="AV94" s="151"/>
      <c r="AW94" s="151"/>
      <c r="AX94" s="151"/>
      <c r="AY94" s="151"/>
      <c r="AZ94" s="151"/>
      <c r="BA94" s="151"/>
      <c r="BB94" s="26"/>
      <c r="BC94" s="154"/>
      <c r="BD94" s="154"/>
      <c r="BE94" s="182"/>
      <c r="BF94" s="154"/>
      <c r="BG94" s="154"/>
      <c r="BH94" s="182"/>
      <c r="BI94" s="26"/>
      <c r="BJ94" s="26"/>
      <c r="BK94" s="26"/>
    </row>
    <row r="95" spans="2:63" ht="30" customHeight="1">
      <c r="B95" s="26">
        <v>85</v>
      </c>
      <c r="C95" s="26"/>
      <c r="D95" s="26"/>
      <c r="E95" s="26"/>
      <c r="F95" s="26"/>
      <c r="G95" s="26"/>
      <c r="H95" s="26"/>
      <c r="I95" s="26"/>
      <c r="J95" s="26"/>
      <c r="K95" s="154"/>
      <c r="L95" s="187"/>
      <c r="M95" s="182"/>
      <c r="N95" s="154"/>
      <c r="O95" s="154"/>
      <c r="P95" s="182"/>
      <c r="Q95" s="154"/>
      <c r="R95" s="154"/>
      <c r="S95" s="182"/>
      <c r="T95" s="154"/>
      <c r="U95" s="154"/>
      <c r="V95" s="182"/>
      <c r="W95" s="154"/>
      <c r="X95" s="154"/>
      <c r="Y95" s="182"/>
      <c r="Z95" s="154"/>
      <c r="AA95" s="154"/>
      <c r="AB95" s="182"/>
      <c r="AC95" s="154"/>
      <c r="AD95" s="154"/>
      <c r="AE95" s="182"/>
      <c r="AF95" s="26"/>
      <c r="AG95" s="26"/>
      <c r="AH95" s="151"/>
      <c r="AI95" s="151"/>
      <c r="AJ95" s="151"/>
      <c r="AK95" s="151"/>
      <c r="AL95" s="26"/>
      <c r="AM95" s="151"/>
      <c r="AN95" s="151"/>
      <c r="AO95" s="151"/>
      <c r="AP95" s="151"/>
      <c r="AQ95" s="26"/>
      <c r="AR95" s="151"/>
      <c r="AS95" s="26"/>
      <c r="AT95" s="151"/>
      <c r="AU95" s="151"/>
      <c r="AV95" s="151"/>
      <c r="AW95" s="151"/>
      <c r="AX95" s="151"/>
      <c r="AY95" s="151"/>
      <c r="AZ95" s="151"/>
      <c r="BA95" s="151"/>
      <c r="BB95" s="26"/>
      <c r="BC95" s="154"/>
      <c r="BD95" s="154"/>
      <c r="BE95" s="182"/>
      <c r="BF95" s="154"/>
      <c r="BG95" s="154"/>
      <c r="BH95" s="182"/>
      <c r="BI95" s="26"/>
      <c r="BJ95" s="26"/>
      <c r="BK95" s="26"/>
    </row>
    <row r="96" spans="2:63" ht="30" customHeight="1">
      <c r="B96" s="26">
        <v>86</v>
      </c>
      <c r="C96" s="26"/>
      <c r="D96" s="26"/>
      <c r="E96" s="26"/>
      <c r="F96" s="26"/>
      <c r="G96" s="26"/>
      <c r="H96" s="26"/>
      <c r="I96" s="26"/>
      <c r="J96" s="26"/>
      <c r="K96" s="154"/>
      <c r="L96" s="187"/>
      <c r="M96" s="182"/>
      <c r="N96" s="154"/>
      <c r="O96" s="154"/>
      <c r="P96" s="182"/>
      <c r="Q96" s="154"/>
      <c r="R96" s="154"/>
      <c r="S96" s="182"/>
      <c r="T96" s="154"/>
      <c r="U96" s="154"/>
      <c r="V96" s="182"/>
      <c r="W96" s="154"/>
      <c r="X96" s="154"/>
      <c r="Y96" s="182"/>
      <c r="Z96" s="154"/>
      <c r="AA96" s="154"/>
      <c r="AB96" s="182"/>
      <c r="AC96" s="154"/>
      <c r="AD96" s="154"/>
      <c r="AE96" s="182"/>
      <c r="AF96" s="26"/>
      <c r="AG96" s="26"/>
      <c r="AH96" s="151"/>
      <c r="AI96" s="151"/>
      <c r="AJ96" s="151"/>
      <c r="AK96" s="151"/>
      <c r="AL96" s="26"/>
      <c r="AM96" s="151"/>
      <c r="AN96" s="151"/>
      <c r="AO96" s="151"/>
      <c r="AP96" s="151"/>
      <c r="AQ96" s="26"/>
      <c r="AR96" s="151"/>
      <c r="AS96" s="26"/>
      <c r="AT96" s="151"/>
      <c r="AU96" s="151"/>
      <c r="AV96" s="151"/>
      <c r="AW96" s="151"/>
      <c r="AX96" s="151"/>
      <c r="AY96" s="151"/>
      <c r="AZ96" s="151"/>
      <c r="BA96" s="151"/>
      <c r="BB96" s="26"/>
      <c r="BC96" s="154"/>
      <c r="BD96" s="154"/>
      <c r="BE96" s="182"/>
      <c r="BF96" s="154"/>
      <c r="BG96" s="154"/>
      <c r="BH96" s="182"/>
      <c r="BI96" s="26"/>
      <c r="BJ96" s="26"/>
      <c r="BK96" s="26"/>
    </row>
    <row r="97" spans="2:63" ht="30" customHeight="1">
      <c r="B97" s="26">
        <v>87</v>
      </c>
      <c r="C97" s="26"/>
      <c r="D97" s="26"/>
      <c r="E97" s="26"/>
      <c r="F97" s="26"/>
      <c r="G97" s="26"/>
      <c r="H97" s="26"/>
      <c r="I97" s="26"/>
      <c r="J97" s="26"/>
      <c r="K97" s="154"/>
      <c r="L97" s="187"/>
      <c r="M97" s="182"/>
      <c r="N97" s="154"/>
      <c r="O97" s="154"/>
      <c r="P97" s="182"/>
      <c r="Q97" s="154"/>
      <c r="R97" s="154"/>
      <c r="S97" s="182"/>
      <c r="T97" s="154"/>
      <c r="U97" s="154"/>
      <c r="V97" s="182"/>
      <c r="W97" s="154"/>
      <c r="X97" s="154"/>
      <c r="Y97" s="182"/>
      <c r="Z97" s="154"/>
      <c r="AA97" s="154"/>
      <c r="AB97" s="182"/>
      <c r="AC97" s="154"/>
      <c r="AD97" s="154"/>
      <c r="AE97" s="182"/>
      <c r="AF97" s="26"/>
      <c r="AG97" s="26"/>
      <c r="AH97" s="151"/>
      <c r="AI97" s="151"/>
      <c r="AJ97" s="151"/>
      <c r="AK97" s="151"/>
      <c r="AL97" s="26"/>
      <c r="AM97" s="151"/>
      <c r="AN97" s="151"/>
      <c r="AO97" s="151"/>
      <c r="AP97" s="151"/>
      <c r="AQ97" s="26"/>
      <c r="AR97" s="151"/>
      <c r="AS97" s="26"/>
      <c r="AT97" s="151"/>
      <c r="AU97" s="151"/>
      <c r="AV97" s="151"/>
      <c r="AW97" s="151"/>
      <c r="AX97" s="151"/>
      <c r="AY97" s="151"/>
      <c r="AZ97" s="151"/>
      <c r="BA97" s="151"/>
      <c r="BB97" s="26"/>
      <c r="BC97" s="154"/>
      <c r="BD97" s="154"/>
      <c r="BE97" s="182"/>
      <c r="BF97" s="154"/>
      <c r="BG97" s="154"/>
      <c r="BH97" s="182"/>
      <c r="BI97" s="26"/>
      <c r="BJ97" s="26"/>
      <c r="BK97" s="26"/>
    </row>
    <row r="98" spans="2:63" ht="30" customHeight="1">
      <c r="B98" s="26">
        <v>88</v>
      </c>
      <c r="C98" s="26"/>
      <c r="D98" s="26"/>
      <c r="E98" s="26"/>
      <c r="F98" s="26"/>
      <c r="G98" s="26"/>
      <c r="H98" s="26"/>
      <c r="I98" s="26"/>
      <c r="J98" s="26"/>
      <c r="K98" s="154"/>
      <c r="L98" s="187"/>
      <c r="M98" s="182"/>
      <c r="N98" s="154"/>
      <c r="O98" s="154"/>
      <c r="P98" s="182"/>
      <c r="Q98" s="154"/>
      <c r="R98" s="154"/>
      <c r="S98" s="182"/>
      <c r="T98" s="154"/>
      <c r="U98" s="154"/>
      <c r="V98" s="182"/>
      <c r="W98" s="154"/>
      <c r="X98" s="154"/>
      <c r="Y98" s="182"/>
      <c r="Z98" s="154"/>
      <c r="AA98" s="154"/>
      <c r="AB98" s="182"/>
      <c r="AC98" s="154"/>
      <c r="AD98" s="154"/>
      <c r="AE98" s="182"/>
      <c r="AF98" s="26"/>
      <c r="AG98" s="26"/>
      <c r="AH98" s="151"/>
      <c r="AI98" s="151"/>
      <c r="AJ98" s="151"/>
      <c r="AK98" s="151"/>
      <c r="AL98" s="26"/>
      <c r="AM98" s="151"/>
      <c r="AN98" s="151"/>
      <c r="AO98" s="151"/>
      <c r="AP98" s="151"/>
      <c r="AQ98" s="26"/>
      <c r="AR98" s="151"/>
      <c r="AS98" s="26"/>
      <c r="AT98" s="151"/>
      <c r="AU98" s="151"/>
      <c r="AV98" s="151"/>
      <c r="AW98" s="151"/>
      <c r="AX98" s="151"/>
      <c r="AY98" s="151"/>
      <c r="AZ98" s="151"/>
      <c r="BA98" s="151"/>
      <c r="BB98" s="26"/>
      <c r="BC98" s="154"/>
      <c r="BD98" s="154"/>
      <c r="BE98" s="182"/>
      <c r="BF98" s="154"/>
      <c r="BG98" s="154"/>
      <c r="BH98" s="182"/>
      <c r="BI98" s="26"/>
      <c r="BJ98" s="26"/>
      <c r="BK98" s="26"/>
    </row>
    <row r="99" spans="2:63" ht="30" customHeight="1">
      <c r="B99" s="26">
        <v>89</v>
      </c>
      <c r="C99" s="26"/>
      <c r="D99" s="26"/>
      <c r="E99" s="26"/>
      <c r="F99" s="26"/>
      <c r="G99" s="26"/>
      <c r="H99" s="26"/>
      <c r="I99" s="26"/>
      <c r="J99" s="26"/>
      <c r="K99" s="154"/>
      <c r="L99" s="187"/>
      <c r="M99" s="182"/>
      <c r="N99" s="154"/>
      <c r="O99" s="154"/>
      <c r="P99" s="182"/>
      <c r="Q99" s="154"/>
      <c r="R99" s="154"/>
      <c r="S99" s="182"/>
      <c r="T99" s="154"/>
      <c r="U99" s="154"/>
      <c r="V99" s="182"/>
      <c r="W99" s="154"/>
      <c r="X99" s="154"/>
      <c r="Y99" s="182"/>
      <c r="Z99" s="154"/>
      <c r="AA99" s="154"/>
      <c r="AB99" s="182"/>
      <c r="AC99" s="154"/>
      <c r="AD99" s="154"/>
      <c r="AE99" s="182"/>
      <c r="AF99" s="26"/>
      <c r="AG99" s="26"/>
      <c r="AH99" s="151"/>
      <c r="AI99" s="151"/>
      <c r="AJ99" s="151"/>
      <c r="AK99" s="151"/>
      <c r="AL99" s="26"/>
      <c r="AM99" s="151"/>
      <c r="AN99" s="151"/>
      <c r="AO99" s="151"/>
      <c r="AP99" s="151"/>
      <c r="AQ99" s="26"/>
      <c r="AR99" s="151"/>
      <c r="AS99" s="26"/>
      <c r="AT99" s="151"/>
      <c r="AU99" s="151"/>
      <c r="AV99" s="151"/>
      <c r="AW99" s="151"/>
      <c r="AX99" s="151"/>
      <c r="AY99" s="151"/>
      <c r="AZ99" s="151"/>
      <c r="BA99" s="151"/>
      <c r="BB99" s="26"/>
      <c r="BC99" s="154"/>
      <c r="BD99" s="154"/>
      <c r="BE99" s="182"/>
      <c r="BF99" s="154"/>
      <c r="BG99" s="154"/>
      <c r="BH99" s="182"/>
      <c r="BI99" s="26"/>
      <c r="BJ99" s="26"/>
      <c r="BK99" s="26"/>
    </row>
    <row r="100" spans="2:63" ht="30" customHeight="1">
      <c r="B100" s="26">
        <v>90</v>
      </c>
      <c r="C100" s="26"/>
      <c r="D100" s="26"/>
      <c r="E100" s="26"/>
      <c r="F100" s="26"/>
      <c r="G100" s="26"/>
      <c r="H100" s="26"/>
      <c r="I100" s="26"/>
      <c r="J100" s="26"/>
      <c r="K100" s="154"/>
      <c r="L100" s="187"/>
      <c r="M100" s="182"/>
      <c r="N100" s="154"/>
      <c r="O100" s="154"/>
      <c r="P100" s="182"/>
      <c r="Q100" s="154"/>
      <c r="R100" s="154"/>
      <c r="S100" s="182"/>
      <c r="T100" s="154"/>
      <c r="U100" s="154"/>
      <c r="V100" s="182"/>
      <c r="W100" s="154"/>
      <c r="X100" s="154"/>
      <c r="Y100" s="182"/>
      <c r="Z100" s="154"/>
      <c r="AA100" s="154"/>
      <c r="AB100" s="182"/>
      <c r="AC100" s="154"/>
      <c r="AD100" s="154"/>
      <c r="AE100" s="182"/>
      <c r="AF100" s="26"/>
      <c r="AG100" s="26"/>
      <c r="AH100" s="151"/>
      <c r="AI100" s="151"/>
      <c r="AJ100" s="151"/>
      <c r="AK100" s="151"/>
      <c r="AL100" s="26"/>
      <c r="AM100" s="151"/>
      <c r="AN100" s="151"/>
      <c r="AO100" s="151"/>
      <c r="AP100" s="151"/>
      <c r="AQ100" s="26"/>
      <c r="AR100" s="151"/>
      <c r="AS100" s="26"/>
      <c r="AT100" s="151"/>
      <c r="AU100" s="151"/>
      <c r="AV100" s="151"/>
      <c r="AW100" s="151"/>
      <c r="AX100" s="151"/>
      <c r="AY100" s="151"/>
      <c r="AZ100" s="151"/>
      <c r="BA100" s="151"/>
      <c r="BB100" s="26"/>
      <c r="BC100" s="154"/>
      <c r="BD100" s="154"/>
      <c r="BE100" s="182"/>
      <c r="BF100" s="154"/>
      <c r="BG100" s="154"/>
      <c r="BH100" s="182"/>
      <c r="BI100" s="26"/>
      <c r="BJ100" s="26"/>
      <c r="BK100" s="26"/>
    </row>
    <row r="101" spans="2:63" ht="30" customHeight="1">
      <c r="B101" s="26">
        <v>91</v>
      </c>
      <c r="C101" s="26"/>
      <c r="D101" s="26"/>
      <c r="E101" s="26"/>
      <c r="F101" s="26"/>
      <c r="G101" s="26"/>
      <c r="H101" s="26"/>
      <c r="I101" s="26"/>
      <c r="J101" s="26"/>
      <c r="K101" s="154"/>
      <c r="L101" s="187"/>
      <c r="M101" s="182"/>
      <c r="N101" s="154"/>
      <c r="O101" s="154"/>
      <c r="P101" s="182"/>
      <c r="Q101" s="154"/>
      <c r="R101" s="154"/>
      <c r="S101" s="182"/>
      <c r="T101" s="154"/>
      <c r="U101" s="154"/>
      <c r="V101" s="182"/>
      <c r="W101" s="154"/>
      <c r="X101" s="154"/>
      <c r="Y101" s="182"/>
      <c r="Z101" s="154"/>
      <c r="AA101" s="154"/>
      <c r="AB101" s="182"/>
      <c r="AC101" s="154"/>
      <c r="AD101" s="154"/>
      <c r="AE101" s="182"/>
      <c r="AF101" s="26"/>
      <c r="AG101" s="26"/>
      <c r="AH101" s="151"/>
      <c r="AI101" s="151"/>
      <c r="AJ101" s="151"/>
      <c r="AK101" s="151"/>
      <c r="AL101" s="26"/>
      <c r="AM101" s="151"/>
      <c r="AN101" s="151"/>
      <c r="AO101" s="151"/>
      <c r="AP101" s="151"/>
      <c r="AQ101" s="26"/>
      <c r="AR101" s="151"/>
      <c r="AS101" s="26"/>
      <c r="AT101" s="151"/>
      <c r="AU101" s="151"/>
      <c r="AV101" s="151"/>
      <c r="AW101" s="151"/>
      <c r="AX101" s="151"/>
      <c r="AY101" s="151"/>
      <c r="AZ101" s="151"/>
      <c r="BA101" s="151"/>
      <c r="BB101" s="26"/>
      <c r="BC101" s="154"/>
      <c r="BD101" s="154"/>
      <c r="BE101" s="182"/>
      <c r="BF101" s="154"/>
      <c r="BG101" s="154"/>
      <c r="BH101" s="182"/>
      <c r="BI101" s="26"/>
      <c r="BJ101" s="26"/>
      <c r="BK101" s="26"/>
    </row>
    <row r="102" spans="2:63" ht="30" customHeight="1">
      <c r="B102" s="26">
        <v>92</v>
      </c>
      <c r="C102" s="26"/>
      <c r="D102" s="26"/>
      <c r="E102" s="26"/>
      <c r="F102" s="26"/>
      <c r="G102" s="26"/>
      <c r="H102" s="26"/>
      <c r="I102" s="26"/>
      <c r="J102" s="26"/>
      <c r="K102" s="154"/>
      <c r="L102" s="187"/>
      <c r="M102" s="182"/>
      <c r="N102" s="154"/>
      <c r="O102" s="154"/>
      <c r="P102" s="182"/>
      <c r="Q102" s="154"/>
      <c r="R102" s="154"/>
      <c r="S102" s="182"/>
      <c r="T102" s="154"/>
      <c r="U102" s="154"/>
      <c r="V102" s="182"/>
      <c r="W102" s="154"/>
      <c r="X102" s="154"/>
      <c r="Y102" s="182"/>
      <c r="Z102" s="154"/>
      <c r="AA102" s="154"/>
      <c r="AB102" s="182"/>
      <c r="AC102" s="154"/>
      <c r="AD102" s="154"/>
      <c r="AE102" s="182"/>
      <c r="AF102" s="26"/>
      <c r="AG102" s="26"/>
      <c r="AH102" s="151"/>
      <c r="AI102" s="151"/>
      <c r="AJ102" s="151"/>
      <c r="AK102" s="151"/>
      <c r="AL102" s="26"/>
      <c r="AM102" s="151"/>
      <c r="AN102" s="151"/>
      <c r="AO102" s="151"/>
      <c r="AP102" s="151"/>
      <c r="AQ102" s="26"/>
      <c r="AR102" s="151"/>
      <c r="AS102" s="26"/>
      <c r="AT102" s="151"/>
      <c r="AU102" s="151"/>
      <c r="AV102" s="151"/>
      <c r="AW102" s="151"/>
      <c r="AX102" s="151"/>
      <c r="AY102" s="151"/>
      <c r="AZ102" s="151"/>
      <c r="BA102" s="151"/>
      <c r="BB102" s="26"/>
      <c r="BC102" s="154"/>
      <c r="BD102" s="154"/>
      <c r="BE102" s="182"/>
      <c r="BF102" s="154"/>
      <c r="BG102" s="154"/>
      <c r="BH102" s="182"/>
      <c r="BI102" s="26"/>
      <c r="BJ102" s="26"/>
      <c r="BK102" s="26"/>
    </row>
    <row r="103" spans="2:63" ht="30" customHeight="1">
      <c r="B103" s="26">
        <v>93</v>
      </c>
      <c r="C103" s="26"/>
      <c r="D103" s="26"/>
      <c r="E103" s="26"/>
      <c r="F103" s="26"/>
      <c r="G103" s="26"/>
      <c r="H103" s="26"/>
      <c r="I103" s="26"/>
      <c r="J103" s="26"/>
      <c r="K103" s="154"/>
      <c r="L103" s="187"/>
      <c r="M103" s="182"/>
      <c r="N103" s="154"/>
      <c r="O103" s="154"/>
      <c r="P103" s="182"/>
      <c r="Q103" s="154"/>
      <c r="R103" s="154"/>
      <c r="S103" s="182"/>
      <c r="T103" s="154"/>
      <c r="U103" s="154"/>
      <c r="V103" s="182"/>
      <c r="W103" s="154"/>
      <c r="X103" s="154"/>
      <c r="Y103" s="182"/>
      <c r="Z103" s="154"/>
      <c r="AA103" s="154"/>
      <c r="AB103" s="182"/>
      <c r="AC103" s="154"/>
      <c r="AD103" s="154"/>
      <c r="AE103" s="182"/>
      <c r="AF103" s="26"/>
      <c r="AG103" s="26"/>
      <c r="AH103" s="151"/>
      <c r="AI103" s="151"/>
      <c r="AJ103" s="151"/>
      <c r="AK103" s="151"/>
      <c r="AL103" s="26"/>
      <c r="AM103" s="151"/>
      <c r="AN103" s="151"/>
      <c r="AO103" s="151"/>
      <c r="AP103" s="151"/>
      <c r="AQ103" s="26"/>
      <c r="AR103" s="151"/>
      <c r="AS103" s="26"/>
      <c r="AT103" s="151"/>
      <c r="AU103" s="151"/>
      <c r="AV103" s="151"/>
      <c r="AW103" s="151"/>
      <c r="AX103" s="151"/>
      <c r="AY103" s="151"/>
      <c r="AZ103" s="151"/>
      <c r="BA103" s="151"/>
      <c r="BB103" s="26"/>
      <c r="BC103" s="154"/>
      <c r="BD103" s="154"/>
      <c r="BE103" s="182"/>
      <c r="BF103" s="154"/>
      <c r="BG103" s="154"/>
      <c r="BH103" s="182"/>
      <c r="BI103" s="26"/>
      <c r="BJ103" s="26"/>
      <c r="BK103" s="26"/>
    </row>
    <row r="104" spans="2:63" ht="30" customHeight="1">
      <c r="B104" s="26">
        <v>94</v>
      </c>
      <c r="C104" s="26"/>
      <c r="D104" s="26"/>
      <c r="E104" s="26"/>
      <c r="F104" s="26"/>
      <c r="G104" s="26"/>
      <c r="H104" s="26"/>
      <c r="I104" s="26"/>
      <c r="J104" s="26"/>
      <c r="K104" s="154"/>
      <c r="L104" s="187"/>
      <c r="M104" s="182"/>
      <c r="N104" s="154"/>
      <c r="O104" s="154"/>
      <c r="P104" s="182"/>
      <c r="Q104" s="154"/>
      <c r="R104" s="154"/>
      <c r="S104" s="182"/>
      <c r="T104" s="154"/>
      <c r="U104" s="154"/>
      <c r="V104" s="182"/>
      <c r="W104" s="154"/>
      <c r="X104" s="154"/>
      <c r="Y104" s="182"/>
      <c r="Z104" s="154"/>
      <c r="AA104" s="154"/>
      <c r="AB104" s="182"/>
      <c r="AC104" s="154"/>
      <c r="AD104" s="154"/>
      <c r="AE104" s="182"/>
      <c r="AF104" s="26"/>
      <c r="AG104" s="26"/>
      <c r="AH104" s="151"/>
      <c r="AI104" s="151"/>
      <c r="AJ104" s="151"/>
      <c r="AK104" s="151"/>
      <c r="AL104" s="26"/>
      <c r="AM104" s="151"/>
      <c r="AN104" s="151"/>
      <c r="AO104" s="151"/>
      <c r="AP104" s="151"/>
      <c r="AQ104" s="26"/>
      <c r="AR104" s="151"/>
      <c r="AS104" s="26"/>
      <c r="AT104" s="151"/>
      <c r="AU104" s="151"/>
      <c r="AV104" s="151"/>
      <c r="AW104" s="151"/>
      <c r="AX104" s="151"/>
      <c r="AY104" s="151"/>
      <c r="AZ104" s="151"/>
      <c r="BA104" s="151"/>
      <c r="BB104" s="26"/>
      <c r="BC104" s="154"/>
      <c r="BD104" s="154"/>
      <c r="BE104" s="182"/>
      <c r="BF104" s="154"/>
      <c r="BG104" s="154"/>
      <c r="BH104" s="182"/>
      <c r="BI104" s="26"/>
      <c r="BJ104" s="26"/>
      <c r="BK104" s="26"/>
    </row>
    <row r="105" spans="2:63" ht="30" customHeight="1">
      <c r="B105" s="26">
        <v>95</v>
      </c>
      <c r="C105" s="26"/>
      <c r="D105" s="26"/>
      <c r="E105" s="26"/>
      <c r="F105" s="26"/>
      <c r="G105" s="26"/>
      <c r="H105" s="26"/>
      <c r="I105" s="26"/>
      <c r="J105" s="26"/>
      <c r="K105" s="154"/>
      <c r="L105" s="187"/>
      <c r="M105" s="182"/>
      <c r="N105" s="154"/>
      <c r="O105" s="154"/>
      <c r="P105" s="182"/>
      <c r="Q105" s="154"/>
      <c r="R105" s="154"/>
      <c r="S105" s="182"/>
      <c r="T105" s="154"/>
      <c r="U105" s="154"/>
      <c r="V105" s="182"/>
      <c r="W105" s="154"/>
      <c r="X105" s="154"/>
      <c r="Y105" s="182"/>
      <c r="Z105" s="154"/>
      <c r="AA105" s="154"/>
      <c r="AB105" s="182"/>
      <c r="AC105" s="154"/>
      <c r="AD105" s="154"/>
      <c r="AE105" s="182"/>
      <c r="AF105" s="26"/>
      <c r="AG105" s="26"/>
      <c r="AH105" s="151"/>
      <c r="AI105" s="151"/>
      <c r="AJ105" s="151"/>
      <c r="AK105" s="151"/>
      <c r="AL105" s="26"/>
      <c r="AM105" s="151"/>
      <c r="AN105" s="151"/>
      <c r="AO105" s="151"/>
      <c r="AP105" s="151"/>
      <c r="AQ105" s="26"/>
      <c r="AR105" s="151"/>
      <c r="AS105" s="26"/>
      <c r="AT105" s="151"/>
      <c r="AU105" s="151"/>
      <c r="AV105" s="151"/>
      <c r="AW105" s="151"/>
      <c r="AX105" s="151"/>
      <c r="AY105" s="151"/>
      <c r="AZ105" s="151"/>
      <c r="BA105" s="151"/>
      <c r="BB105" s="26"/>
      <c r="BC105" s="154"/>
      <c r="BD105" s="154"/>
      <c r="BE105" s="182"/>
      <c r="BF105" s="154"/>
      <c r="BG105" s="154"/>
      <c r="BH105" s="182"/>
      <c r="BI105" s="26"/>
      <c r="BJ105" s="26"/>
      <c r="BK105" s="26"/>
    </row>
    <row r="106" spans="2:63" ht="30" customHeight="1">
      <c r="B106" s="26">
        <v>96</v>
      </c>
      <c r="C106" s="26"/>
      <c r="D106" s="26"/>
      <c r="E106" s="26"/>
      <c r="F106" s="26"/>
      <c r="G106" s="26"/>
      <c r="H106" s="26"/>
      <c r="I106" s="26"/>
      <c r="J106" s="26"/>
      <c r="K106" s="154"/>
      <c r="L106" s="187"/>
      <c r="M106" s="182"/>
      <c r="N106" s="154"/>
      <c r="O106" s="154"/>
      <c r="P106" s="182"/>
      <c r="Q106" s="154"/>
      <c r="R106" s="154"/>
      <c r="S106" s="182"/>
      <c r="T106" s="154"/>
      <c r="U106" s="154"/>
      <c r="V106" s="182"/>
      <c r="W106" s="154"/>
      <c r="X106" s="154"/>
      <c r="Y106" s="182"/>
      <c r="Z106" s="154"/>
      <c r="AA106" s="154"/>
      <c r="AB106" s="182"/>
      <c r="AC106" s="154"/>
      <c r="AD106" s="154"/>
      <c r="AE106" s="182"/>
      <c r="AF106" s="26"/>
      <c r="AG106" s="26"/>
      <c r="AH106" s="151"/>
      <c r="AI106" s="151"/>
      <c r="AJ106" s="151"/>
      <c r="AK106" s="151"/>
      <c r="AL106" s="26"/>
      <c r="AM106" s="151"/>
      <c r="AN106" s="151"/>
      <c r="AO106" s="151"/>
      <c r="AP106" s="151"/>
      <c r="AQ106" s="26"/>
      <c r="AR106" s="151"/>
      <c r="AS106" s="26"/>
      <c r="AT106" s="151"/>
      <c r="AU106" s="151"/>
      <c r="AV106" s="151"/>
      <c r="AW106" s="151"/>
      <c r="AX106" s="151"/>
      <c r="AY106" s="151"/>
      <c r="AZ106" s="151"/>
      <c r="BA106" s="151"/>
      <c r="BB106" s="26"/>
      <c r="BC106" s="154"/>
      <c r="BD106" s="154"/>
      <c r="BE106" s="182"/>
      <c r="BF106" s="154"/>
      <c r="BG106" s="154"/>
      <c r="BH106" s="182"/>
      <c r="BI106" s="26"/>
      <c r="BJ106" s="26"/>
      <c r="BK106" s="26"/>
    </row>
    <row r="107" spans="2:63" ht="30" customHeight="1">
      <c r="B107" s="26">
        <v>97</v>
      </c>
      <c r="C107" s="26"/>
      <c r="D107" s="26"/>
      <c r="E107" s="26"/>
      <c r="F107" s="26"/>
      <c r="G107" s="26"/>
      <c r="H107" s="26"/>
      <c r="I107" s="26"/>
      <c r="J107" s="26"/>
      <c r="K107" s="154"/>
      <c r="L107" s="187"/>
      <c r="M107" s="182"/>
      <c r="N107" s="154"/>
      <c r="O107" s="154"/>
      <c r="P107" s="182"/>
      <c r="Q107" s="154"/>
      <c r="R107" s="154"/>
      <c r="S107" s="182"/>
      <c r="T107" s="154"/>
      <c r="U107" s="154"/>
      <c r="V107" s="182"/>
      <c r="W107" s="154"/>
      <c r="X107" s="154"/>
      <c r="Y107" s="182"/>
      <c r="Z107" s="154"/>
      <c r="AA107" s="154"/>
      <c r="AB107" s="182"/>
      <c r="AC107" s="154"/>
      <c r="AD107" s="154"/>
      <c r="AE107" s="182"/>
      <c r="AF107" s="26"/>
      <c r="AG107" s="26"/>
      <c r="AH107" s="151"/>
      <c r="AI107" s="151"/>
      <c r="AJ107" s="151"/>
      <c r="AK107" s="151"/>
      <c r="AL107" s="26"/>
      <c r="AM107" s="151"/>
      <c r="AN107" s="151"/>
      <c r="AO107" s="151"/>
      <c r="AP107" s="151"/>
      <c r="AQ107" s="26"/>
      <c r="AR107" s="151"/>
      <c r="AS107" s="26"/>
      <c r="AT107" s="151"/>
      <c r="AU107" s="151"/>
      <c r="AV107" s="151"/>
      <c r="AW107" s="151"/>
      <c r="AX107" s="151"/>
      <c r="AY107" s="151"/>
      <c r="AZ107" s="151"/>
      <c r="BA107" s="151"/>
      <c r="BB107" s="26"/>
      <c r="BC107" s="154"/>
      <c r="BD107" s="154"/>
      <c r="BE107" s="182"/>
      <c r="BF107" s="154"/>
      <c r="BG107" s="154"/>
      <c r="BH107" s="182"/>
      <c r="BI107" s="26"/>
      <c r="BJ107" s="26"/>
      <c r="BK107" s="26"/>
    </row>
    <row r="108" spans="2:63" ht="30" customHeight="1">
      <c r="B108" s="26">
        <v>98</v>
      </c>
      <c r="C108" s="26"/>
      <c r="D108" s="26"/>
      <c r="E108" s="26"/>
      <c r="F108" s="26"/>
      <c r="G108" s="26"/>
      <c r="H108" s="26"/>
      <c r="I108" s="26"/>
      <c r="J108" s="26"/>
      <c r="K108" s="154"/>
      <c r="L108" s="187"/>
      <c r="M108" s="182"/>
      <c r="N108" s="154"/>
      <c r="O108" s="154"/>
      <c r="P108" s="182"/>
      <c r="Q108" s="154"/>
      <c r="R108" s="154"/>
      <c r="S108" s="182"/>
      <c r="T108" s="154"/>
      <c r="U108" s="154"/>
      <c r="V108" s="182"/>
      <c r="W108" s="154"/>
      <c r="X108" s="154"/>
      <c r="Y108" s="182"/>
      <c r="Z108" s="154"/>
      <c r="AA108" s="154"/>
      <c r="AB108" s="182"/>
      <c r="AC108" s="154"/>
      <c r="AD108" s="154"/>
      <c r="AE108" s="182"/>
      <c r="AF108" s="26"/>
      <c r="AG108" s="26"/>
      <c r="AH108" s="151"/>
      <c r="AI108" s="151"/>
      <c r="AJ108" s="151"/>
      <c r="AK108" s="151"/>
      <c r="AL108" s="26"/>
      <c r="AM108" s="151"/>
      <c r="AN108" s="151"/>
      <c r="AO108" s="151"/>
      <c r="AP108" s="151"/>
      <c r="AQ108" s="26"/>
      <c r="AR108" s="151"/>
      <c r="AS108" s="26"/>
      <c r="AT108" s="151"/>
      <c r="AU108" s="151"/>
      <c r="AV108" s="151"/>
      <c r="AW108" s="151"/>
      <c r="AX108" s="151"/>
      <c r="AY108" s="151"/>
      <c r="AZ108" s="151"/>
      <c r="BA108" s="151"/>
      <c r="BB108" s="26"/>
      <c r="BC108" s="154"/>
      <c r="BD108" s="154"/>
      <c r="BE108" s="182"/>
      <c r="BF108" s="154"/>
      <c r="BG108" s="154"/>
      <c r="BH108" s="182"/>
      <c r="BI108" s="26"/>
      <c r="BJ108" s="26"/>
      <c r="BK108" s="26"/>
    </row>
    <row r="109" spans="2:63" ht="30" customHeight="1">
      <c r="B109" s="26">
        <v>99</v>
      </c>
      <c r="C109" s="26"/>
      <c r="D109" s="26"/>
      <c r="E109" s="26"/>
      <c r="F109" s="26"/>
      <c r="G109" s="26"/>
      <c r="H109" s="26"/>
      <c r="I109" s="26"/>
      <c r="J109" s="26"/>
      <c r="K109" s="154"/>
      <c r="L109" s="187"/>
      <c r="M109" s="182"/>
      <c r="N109" s="154"/>
      <c r="O109" s="154"/>
      <c r="P109" s="182"/>
      <c r="Q109" s="154"/>
      <c r="R109" s="154"/>
      <c r="S109" s="182"/>
      <c r="T109" s="154"/>
      <c r="U109" s="154"/>
      <c r="V109" s="182"/>
      <c r="W109" s="154"/>
      <c r="X109" s="154"/>
      <c r="Y109" s="182"/>
      <c r="Z109" s="154"/>
      <c r="AA109" s="154"/>
      <c r="AB109" s="182"/>
      <c r="AC109" s="154"/>
      <c r="AD109" s="154"/>
      <c r="AE109" s="182"/>
      <c r="AF109" s="26"/>
      <c r="AG109" s="26"/>
      <c r="AH109" s="151"/>
      <c r="AI109" s="151"/>
      <c r="AJ109" s="151"/>
      <c r="AK109" s="151"/>
      <c r="AL109" s="26"/>
      <c r="AM109" s="151"/>
      <c r="AN109" s="151"/>
      <c r="AO109" s="151"/>
      <c r="AP109" s="151"/>
      <c r="AQ109" s="26"/>
      <c r="AR109" s="151"/>
      <c r="AS109" s="26"/>
      <c r="AT109" s="151"/>
      <c r="AU109" s="151"/>
      <c r="AV109" s="151"/>
      <c r="AW109" s="151"/>
      <c r="AX109" s="151"/>
      <c r="AY109" s="151"/>
      <c r="AZ109" s="151"/>
      <c r="BA109" s="151"/>
      <c r="BB109" s="26"/>
      <c r="BC109" s="154"/>
      <c r="BD109" s="154"/>
      <c r="BE109" s="182"/>
      <c r="BF109" s="154"/>
      <c r="BG109" s="154"/>
      <c r="BH109" s="182"/>
      <c r="BI109" s="26"/>
      <c r="BJ109" s="26"/>
      <c r="BK109" s="26"/>
    </row>
    <row r="110" spans="2:63" ht="30" customHeight="1">
      <c r="B110" s="26">
        <v>100</v>
      </c>
      <c r="C110" s="26"/>
      <c r="D110" s="26"/>
      <c r="E110" s="26"/>
      <c r="F110" s="26"/>
      <c r="G110" s="26"/>
      <c r="H110" s="26"/>
      <c r="I110" s="26"/>
      <c r="J110" s="26"/>
      <c r="K110" s="154"/>
      <c r="L110" s="187"/>
      <c r="M110" s="182"/>
      <c r="N110" s="154"/>
      <c r="O110" s="154"/>
      <c r="P110" s="182"/>
      <c r="Q110" s="154"/>
      <c r="R110" s="154"/>
      <c r="S110" s="182"/>
      <c r="T110" s="154"/>
      <c r="U110" s="154"/>
      <c r="V110" s="182"/>
      <c r="W110" s="154"/>
      <c r="X110" s="154"/>
      <c r="Y110" s="182"/>
      <c r="Z110" s="154"/>
      <c r="AA110" s="154"/>
      <c r="AB110" s="182"/>
      <c r="AC110" s="154"/>
      <c r="AD110" s="154"/>
      <c r="AE110" s="182"/>
      <c r="AF110" s="26"/>
      <c r="AG110" s="26"/>
      <c r="AH110" s="151"/>
      <c r="AI110" s="151"/>
      <c r="AJ110" s="151"/>
      <c r="AK110" s="151"/>
      <c r="AL110" s="26"/>
      <c r="AM110" s="151"/>
      <c r="AN110" s="151"/>
      <c r="AO110" s="151"/>
      <c r="AP110" s="151"/>
      <c r="AQ110" s="26"/>
      <c r="AR110" s="151"/>
      <c r="AS110" s="26"/>
      <c r="AT110" s="151"/>
      <c r="AU110" s="151"/>
      <c r="AV110" s="151"/>
      <c r="AW110" s="151"/>
      <c r="AX110" s="151"/>
      <c r="AY110" s="151"/>
      <c r="AZ110" s="151"/>
      <c r="BA110" s="151"/>
      <c r="BB110" s="26"/>
      <c r="BC110" s="154"/>
      <c r="BD110" s="154"/>
      <c r="BE110" s="182"/>
      <c r="BF110" s="154"/>
      <c r="BG110" s="154"/>
      <c r="BH110" s="182"/>
      <c r="BI110" s="26"/>
      <c r="BJ110" s="26"/>
      <c r="BK110" s="26"/>
    </row>
    <row r="111" spans="2:63" ht="30" customHeight="1">
      <c r="B111" s="26">
        <v>101</v>
      </c>
      <c r="C111" s="26"/>
      <c r="D111" s="26"/>
      <c r="E111" s="26"/>
      <c r="F111" s="26"/>
      <c r="G111" s="26"/>
      <c r="H111" s="26"/>
      <c r="I111" s="26"/>
      <c r="J111" s="26"/>
      <c r="K111" s="154"/>
      <c r="L111" s="187"/>
      <c r="M111" s="182"/>
      <c r="N111" s="154"/>
      <c r="O111" s="154"/>
      <c r="P111" s="182"/>
      <c r="Q111" s="154"/>
      <c r="R111" s="154"/>
      <c r="S111" s="182"/>
      <c r="T111" s="154"/>
      <c r="U111" s="154"/>
      <c r="V111" s="182"/>
      <c r="W111" s="154"/>
      <c r="X111" s="154"/>
      <c r="Y111" s="182"/>
      <c r="Z111" s="154"/>
      <c r="AA111" s="154"/>
      <c r="AB111" s="182"/>
      <c r="AC111" s="154"/>
      <c r="AD111" s="154"/>
      <c r="AE111" s="182"/>
      <c r="AF111" s="26"/>
      <c r="AG111" s="26"/>
      <c r="AH111" s="151"/>
      <c r="AI111" s="151"/>
      <c r="AJ111" s="151"/>
      <c r="AK111" s="151"/>
      <c r="AL111" s="26"/>
      <c r="AM111" s="151"/>
      <c r="AN111" s="151"/>
      <c r="AO111" s="151"/>
      <c r="AP111" s="151"/>
      <c r="AQ111" s="26"/>
      <c r="AR111" s="151"/>
      <c r="AS111" s="26"/>
      <c r="AT111" s="151"/>
      <c r="AU111" s="151"/>
      <c r="AV111" s="151"/>
      <c r="AW111" s="151"/>
      <c r="AX111" s="151"/>
      <c r="AY111" s="151"/>
      <c r="AZ111" s="151"/>
      <c r="BA111" s="151"/>
      <c r="BB111" s="26"/>
      <c r="BC111" s="154"/>
      <c r="BD111" s="154"/>
      <c r="BE111" s="182"/>
      <c r="BF111" s="154"/>
      <c r="BG111" s="154"/>
      <c r="BH111" s="182"/>
      <c r="BI111" s="26"/>
      <c r="BJ111" s="26"/>
      <c r="BK111" s="26"/>
    </row>
    <row r="112" spans="2:63" ht="30" customHeight="1">
      <c r="B112" s="26">
        <v>102</v>
      </c>
      <c r="C112" s="26"/>
      <c r="D112" s="26"/>
      <c r="E112" s="26"/>
      <c r="F112" s="26"/>
      <c r="G112" s="26"/>
      <c r="H112" s="26"/>
      <c r="I112" s="26"/>
      <c r="J112" s="26"/>
      <c r="K112" s="154"/>
      <c r="L112" s="187"/>
      <c r="M112" s="182"/>
      <c r="N112" s="154"/>
      <c r="O112" s="154"/>
      <c r="P112" s="182"/>
      <c r="Q112" s="154"/>
      <c r="R112" s="154"/>
      <c r="S112" s="182"/>
      <c r="T112" s="154"/>
      <c r="U112" s="154"/>
      <c r="V112" s="182"/>
      <c r="W112" s="154"/>
      <c r="X112" s="154"/>
      <c r="Y112" s="182"/>
      <c r="Z112" s="154"/>
      <c r="AA112" s="154"/>
      <c r="AB112" s="182"/>
      <c r="AC112" s="154"/>
      <c r="AD112" s="154"/>
      <c r="AE112" s="182"/>
      <c r="AF112" s="26"/>
      <c r="AG112" s="26"/>
      <c r="AH112" s="151"/>
      <c r="AI112" s="151"/>
      <c r="AJ112" s="151"/>
      <c r="AK112" s="151"/>
      <c r="AL112" s="26"/>
      <c r="AM112" s="151"/>
      <c r="AN112" s="151"/>
      <c r="AO112" s="151"/>
      <c r="AP112" s="151"/>
      <c r="AQ112" s="26"/>
      <c r="AR112" s="151"/>
      <c r="AS112" s="26"/>
      <c r="AT112" s="151"/>
      <c r="AU112" s="151"/>
      <c r="AV112" s="151"/>
      <c r="AW112" s="151"/>
      <c r="AX112" s="151"/>
      <c r="AY112" s="151"/>
      <c r="AZ112" s="151"/>
      <c r="BA112" s="151"/>
      <c r="BB112" s="26"/>
      <c r="BC112" s="154"/>
      <c r="BD112" s="154"/>
      <c r="BE112" s="182"/>
      <c r="BF112" s="154"/>
      <c r="BG112" s="154"/>
      <c r="BH112" s="182"/>
      <c r="BI112" s="26"/>
      <c r="BJ112" s="26"/>
      <c r="BK112" s="26"/>
    </row>
    <row r="113" spans="2:63" ht="30" customHeight="1">
      <c r="B113" s="26">
        <v>103</v>
      </c>
      <c r="C113" s="26"/>
      <c r="D113" s="26"/>
      <c r="E113" s="26"/>
      <c r="F113" s="26"/>
      <c r="G113" s="26"/>
      <c r="H113" s="26"/>
      <c r="I113" s="26"/>
      <c r="J113" s="26"/>
      <c r="K113" s="154"/>
      <c r="L113" s="187"/>
      <c r="M113" s="182"/>
      <c r="N113" s="154"/>
      <c r="O113" s="154"/>
      <c r="P113" s="182"/>
      <c r="Q113" s="154"/>
      <c r="R113" s="154"/>
      <c r="S113" s="182"/>
      <c r="T113" s="154"/>
      <c r="U113" s="154"/>
      <c r="V113" s="182"/>
      <c r="W113" s="154"/>
      <c r="X113" s="154"/>
      <c r="Y113" s="182"/>
      <c r="Z113" s="154"/>
      <c r="AA113" s="154"/>
      <c r="AB113" s="182"/>
      <c r="AC113" s="154"/>
      <c r="AD113" s="154"/>
      <c r="AE113" s="182"/>
      <c r="AF113" s="26"/>
      <c r="AG113" s="26"/>
      <c r="AH113" s="151"/>
      <c r="AI113" s="151"/>
      <c r="AJ113" s="151"/>
      <c r="AK113" s="151"/>
      <c r="AL113" s="26"/>
      <c r="AM113" s="151"/>
      <c r="AN113" s="151"/>
      <c r="AO113" s="151"/>
      <c r="AP113" s="151"/>
      <c r="AQ113" s="26"/>
      <c r="AR113" s="151"/>
      <c r="AS113" s="26"/>
      <c r="AT113" s="151"/>
      <c r="AU113" s="151"/>
      <c r="AV113" s="151"/>
      <c r="AW113" s="151"/>
      <c r="AX113" s="151"/>
      <c r="AY113" s="151"/>
      <c r="AZ113" s="151"/>
      <c r="BA113" s="151"/>
      <c r="BB113" s="26"/>
      <c r="BC113" s="154"/>
      <c r="BD113" s="154"/>
      <c r="BE113" s="182"/>
      <c r="BF113" s="154"/>
      <c r="BG113" s="154"/>
      <c r="BH113" s="182"/>
      <c r="BI113" s="26"/>
      <c r="BJ113" s="26"/>
      <c r="BK113" s="26"/>
    </row>
    <row r="114" spans="2:63" ht="30" customHeight="1">
      <c r="B114" s="26">
        <v>104</v>
      </c>
      <c r="C114" s="26"/>
      <c r="D114" s="26"/>
      <c r="E114" s="26"/>
      <c r="F114" s="26"/>
      <c r="G114" s="26"/>
      <c r="H114" s="26"/>
      <c r="I114" s="26"/>
      <c r="J114" s="26"/>
      <c r="K114" s="154"/>
      <c r="L114" s="187"/>
      <c r="M114" s="182"/>
      <c r="N114" s="154"/>
      <c r="O114" s="154"/>
      <c r="P114" s="182"/>
      <c r="Q114" s="154"/>
      <c r="R114" s="154"/>
      <c r="S114" s="182"/>
      <c r="T114" s="154"/>
      <c r="U114" s="154"/>
      <c r="V114" s="182"/>
      <c r="W114" s="154"/>
      <c r="X114" s="154"/>
      <c r="Y114" s="182"/>
      <c r="Z114" s="154"/>
      <c r="AA114" s="154"/>
      <c r="AB114" s="182"/>
      <c r="AC114" s="154"/>
      <c r="AD114" s="154"/>
      <c r="AE114" s="182"/>
      <c r="AF114" s="26"/>
      <c r="AG114" s="26"/>
      <c r="AH114" s="151"/>
      <c r="AI114" s="151"/>
      <c r="AJ114" s="151"/>
      <c r="AK114" s="151"/>
      <c r="AL114" s="26"/>
      <c r="AM114" s="151"/>
      <c r="AN114" s="151"/>
      <c r="AO114" s="151"/>
      <c r="AP114" s="151"/>
      <c r="AQ114" s="26"/>
      <c r="AR114" s="151"/>
      <c r="AS114" s="26"/>
      <c r="AT114" s="151"/>
      <c r="AU114" s="151"/>
      <c r="AV114" s="151"/>
      <c r="AW114" s="151"/>
      <c r="AX114" s="151"/>
      <c r="AY114" s="151"/>
      <c r="AZ114" s="151"/>
      <c r="BA114" s="151"/>
      <c r="BB114" s="26"/>
      <c r="BC114" s="154"/>
      <c r="BD114" s="154"/>
      <c r="BE114" s="182"/>
      <c r="BF114" s="154"/>
      <c r="BG114" s="154"/>
      <c r="BH114" s="182"/>
      <c r="BI114" s="26"/>
      <c r="BJ114" s="26"/>
      <c r="BK114" s="26"/>
    </row>
    <row r="115" spans="2:63" ht="30" customHeight="1">
      <c r="B115" s="26">
        <v>105</v>
      </c>
      <c r="C115" s="26"/>
      <c r="D115" s="26"/>
      <c r="E115" s="26"/>
      <c r="F115" s="26"/>
      <c r="G115" s="26"/>
      <c r="H115" s="26"/>
      <c r="I115" s="26"/>
      <c r="J115" s="26"/>
      <c r="K115" s="154"/>
      <c r="L115" s="187"/>
      <c r="M115" s="182"/>
      <c r="N115" s="154"/>
      <c r="O115" s="154"/>
      <c r="P115" s="182"/>
      <c r="Q115" s="154"/>
      <c r="R115" s="154"/>
      <c r="S115" s="182"/>
      <c r="T115" s="154"/>
      <c r="U115" s="154"/>
      <c r="V115" s="182"/>
      <c r="W115" s="154"/>
      <c r="X115" s="154"/>
      <c r="Y115" s="182"/>
      <c r="Z115" s="154"/>
      <c r="AA115" s="154"/>
      <c r="AB115" s="182"/>
      <c r="AC115" s="154"/>
      <c r="AD115" s="154"/>
      <c r="AE115" s="182"/>
      <c r="AF115" s="26"/>
      <c r="AG115" s="26"/>
      <c r="AH115" s="151"/>
      <c r="AI115" s="151"/>
      <c r="AJ115" s="151"/>
      <c r="AK115" s="151"/>
      <c r="AL115" s="26"/>
      <c r="AM115" s="151"/>
      <c r="AN115" s="151"/>
      <c r="AO115" s="151"/>
      <c r="AP115" s="151"/>
      <c r="AQ115" s="26"/>
      <c r="AR115" s="151"/>
      <c r="AS115" s="26"/>
      <c r="AT115" s="151"/>
      <c r="AU115" s="151"/>
      <c r="AV115" s="151"/>
      <c r="AW115" s="151"/>
      <c r="AX115" s="151"/>
      <c r="AY115" s="151"/>
      <c r="AZ115" s="151"/>
      <c r="BA115" s="151"/>
      <c r="BB115" s="26"/>
      <c r="BC115" s="154"/>
      <c r="BD115" s="154"/>
      <c r="BE115" s="182"/>
      <c r="BF115" s="154"/>
      <c r="BG115" s="154"/>
      <c r="BH115" s="182"/>
      <c r="BI115" s="26"/>
      <c r="BJ115" s="26"/>
      <c r="BK115" s="26"/>
    </row>
    <row r="116" spans="2:63" ht="30" customHeight="1">
      <c r="B116" s="26">
        <v>106</v>
      </c>
      <c r="C116" s="26"/>
      <c r="D116" s="26"/>
      <c r="E116" s="26"/>
      <c r="F116" s="26"/>
      <c r="G116" s="26"/>
      <c r="H116" s="26"/>
      <c r="I116" s="26"/>
      <c r="J116" s="26"/>
      <c r="K116" s="154"/>
      <c r="L116" s="187"/>
      <c r="M116" s="182"/>
      <c r="N116" s="154"/>
      <c r="O116" s="154"/>
      <c r="P116" s="182"/>
      <c r="Q116" s="154"/>
      <c r="R116" s="154"/>
      <c r="S116" s="182"/>
      <c r="T116" s="154"/>
      <c r="U116" s="154"/>
      <c r="V116" s="182"/>
      <c r="W116" s="154"/>
      <c r="X116" s="154"/>
      <c r="Y116" s="182"/>
      <c r="Z116" s="154"/>
      <c r="AA116" s="154"/>
      <c r="AB116" s="182"/>
      <c r="AC116" s="154"/>
      <c r="AD116" s="154"/>
      <c r="AE116" s="182"/>
      <c r="AF116" s="26"/>
      <c r="AG116" s="26"/>
      <c r="AH116" s="151"/>
      <c r="AI116" s="151"/>
      <c r="AJ116" s="151"/>
      <c r="AK116" s="151"/>
      <c r="AL116" s="26"/>
      <c r="AM116" s="151"/>
      <c r="AN116" s="151"/>
      <c r="AO116" s="151"/>
      <c r="AP116" s="151"/>
      <c r="AQ116" s="26"/>
      <c r="AR116" s="151"/>
      <c r="AS116" s="26"/>
      <c r="AT116" s="151"/>
      <c r="AU116" s="151"/>
      <c r="AV116" s="151"/>
      <c r="AW116" s="151"/>
      <c r="AX116" s="151"/>
      <c r="AY116" s="151"/>
      <c r="AZ116" s="151"/>
      <c r="BA116" s="151"/>
      <c r="BB116" s="26"/>
      <c r="BC116" s="154"/>
      <c r="BD116" s="154"/>
      <c r="BE116" s="182"/>
      <c r="BF116" s="154"/>
      <c r="BG116" s="154"/>
      <c r="BH116" s="182"/>
      <c r="BI116" s="26"/>
      <c r="BJ116" s="26"/>
      <c r="BK116" s="26"/>
    </row>
    <row r="117" spans="2:63" ht="30" customHeight="1">
      <c r="B117" s="26">
        <v>107</v>
      </c>
      <c r="C117" s="26"/>
      <c r="D117" s="26"/>
      <c r="E117" s="26"/>
      <c r="F117" s="26"/>
      <c r="G117" s="26"/>
      <c r="H117" s="26"/>
      <c r="I117" s="26"/>
      <c r="J117" s="26"/>
      <c r="K117" s="154"/>
      <c r="L117" s="187"/>
      <c r="M117" s="182"/>
      <c r="N117" s="154"/>
      <c r="O117" s="154"/>
      <c r="P117" s="182"/>
      <c r="Q117" s="154"/>
      <c r="R117" s="154"/>
      <c r="S117" s="182"/>
      <c r="T117" s="154"/>
      <c r="U117" s="154"/>
      <c r="V117" s="182"/>
      <c r="W117" s="154"/>
      <c r="X117" s="154"/>
      <c r="Y117" s="182"/>
      <c r="Z117" s="154"/>
      <c r="AA117" s="154"/>
      <c r="AB117" s="182"/>
      <c r="AC117" s="154"/>
      <c r="AD117" s="154"/>
      <c r="AE117" s="182"/>
      <c r="AF117" s="26"/>
      <c r="AG117" s="26"/>
      <c r="AH117" s="151"/>
      <c r="AI117" s="151"/>
      <c r="AJ117" s="151"/>
      <c r="AK117" s="151"/>
      <c r="AL117" s="26"/>
      <c r="AM117" s="151"/>
      <c r="AN117" s="151"/>
      <c r="AO117" s="151"/>
      <c r="AP117" s="151"/>
      <c r="AQ117" s="26"/>
      <c r="AR117" s="151"/>
      <c r="AS117" s="26"/>
      <c r="AT117" s="151"/>
      <c r="AU117" s="151"/>
      <c r="AV117" s="151"/>
      <c r="AW117" s="151"/>
      <c r="AX117" s="151"/>
      <c r="AY117" s="151"/>
      <c r="AZ117" s="151"/>
      <c r="BA117" s="151"/>
      <c r="BB117" s="26"/>
      <c r="BC117" s="154"/>
      <c r="BD117" s="154"/>
      <c r="BE117" s="182"/>
      <c r="BF117" s="154"/>
      <c r="BG117" s="154"/>
      <c r="BH117" s="182"/>
      <c r="BI117" s="26"/>
      <c r="BJ117" s="26"/>
      <c r="BK117" s="26"/>
    </row>
    <row r="118" spans="2:63" ht="30" customHeight="1">
      <c r="B118" s="26">
        <v>108</v>
      </c>
      <c r="C118" s="26"/>
      <c r="D118" s="26"/>
      <c r="E118" s="26"/>
      <c r="F118" s="26"/>
      <c r="G118" s="26"/>
      <c r="H118" s="26"/>
      <c r="I118" s="26"/>
      <c r="J118" s="26"/>
      <c r="K118" s="154"/>
      <c r="L118" s="187"/>
      <c r="M118" s="182"/>
      <c r="N118" s="154"/>
      <c r="O118" s="154"/>
      <c r="P118" s="182"/>
      <c r="Q118" s="154"/>
      <c r="R118" s="154"/>
      <c r="S118" s="182"/>
      <c r="T118" s="154"/>
      <c r="U118" s="154"/>
      <c r="V118" s="182"/>
      <c r="W118" s="154"/>
      <c r="X118" s="154"/>
      <c r="Y118" s="182"/>
      <c r="Z118" s="154"/>
      <c r="AA118" s="154"/>
      <c r="AB118" s="182"/>
      <c r="AC118" s="154"/>
      <c r="AD118" s="154"/>
      <c r="AE118" s="182"/>
      <c r="AF118" s="26"/>
      <c r="AG118" s="26"/>
      <c r="AH118" s="151"/>
      <c r="AI118" s="151"/>
      <c r="AJ118" s="151"/>
      <c r="AK118" s="151"/>
      <c r="AL118" s="26"/>
      <c r="AM118" s="151"/>
      <c r="AN118" s="151"/>
      <c r="AO118" s="151"/>
      <c r="AP118" s="151"/>
      <c r="AQ118" s="26"/>
      <c r="AR118" s="151"/>
      <c r="AS118" s="26"/>
      <c r="AT118" s="151"/>
      <c r="AU118" s="151"/>
      <c r="AV118" s="151"/>
      <c r="AW118" s="151"/>
      <c r="AX118" s="151"/>
      <c r="AY118" s="151"/>
      <c r="AZ118" s="151"/>
      <c r="BA118" s="151"/>
      <c r="BB118" s="26"/>
      <c r="BC118" s="154"/>
      <c r="BD118" s="154"/>
      <c r="BE118" s="182"/>
      <c r="BF118" s="154"/>
      <c r="BG118" s="154"/>
      <c r="BH118" s="182"/>
      <c r="BI118" s="26"/>
      <c r="BJ118" s="26"/>
      <c r="BK118" s="26"/>
    </row>
    <row r="119" spans="2:63" ht="30" customHeight="1">
      <c r="B119" s="26">
        <v>109</v>
      </c>
      <c r="C119" s="26"/>
      <c r="D119" s="26"/>
      <c r="E119" s="26"/>
      <c r="F119" s="26"/>
      <c r="G119" s="26"/>
      <c r="H119" s="26"/>
      <c r="I119" s="26"/>
      <c r="J119" s="26"/>
      <c r="K119" s="154"/>
      <c r="L119" s="187"/>
      <c r="M119" s="182"/>
      <c r="N119" s="154"/>
      <c r="O119" s="154"/>
      <c r="P119" s="182"/>
      <c r="Q119" s="154"/>
      <c r="R119" s="154"/>
      <c r="S119" s="182"/>
      <c r="T119" s="154"/>
      <c r="U119" s="154"/>
      <c r="V119" s="182"/>
      <c r="W119" s="154"/>
      <c r="X119" s="154"/>
      <c r="Y119" s="182"/>
      <c r="Z119" s="154"/>
      <c r="AA119" s="154"/>
      <c r="AB119" s="182"/>
      <c r="AC119" s="154"/>
      <c r="AD119" s="154"/>
      <c r="AE119" s="182"/>
      <c r="AF119" s="26"/>
      <c r="AG119" s="26"/>
      <c r="AH119" s="151"/>
      <c r="AI119" s="151"/>
      <c r="AJ119" s="151"/>
      <c r="AK119" s="151"/>
      <c r="AL119" s="26"/>
      <c r="AM119" s="151"/>
      <c r="AN119" s="151"/>
      <c r="AO119" s="151"/>
      <c r="AP119" s="151"/>
      <c r="AQ119" s="26"/>
      <c r="AR119" s="151"/>
      <c r="AS119" s="26"/>
      <c r="AT119" s="151"/>
      <c r="AU119" s="151"/>
      <c r="AV119" s="151"/>
      <c r="AW119" s="151"/>
      <c r="AX119" s="151"/>
      <c r="AY119" s="151"/>
      <c r="AZ119" s="151"/>
      <c r="BA119" s="151"/>
      <c r="BB119" s="26"/>
      <c r="BC119" s="154"/>
      <c r="BD119" s="154"/>
      <c r="BE119" s="182"/>
      <c r="BF119" s="154"/>
      <c r="BG119" s="154"/>
      <c r="BH119" s="182"/>
      <c r="BI119" s="26"/>
      <c r="BJ119" s="26"/>
      <c r="BK119" s="26"/>
    </row>
    <row r="120" spans="2:63" ht="30" customHeight="1">
      <c r="B120" s="26">
        <v>110</v>
      </c>
      <c r="C120" s="26"/>
      <c r="D120" s="26"/>
      <c r="E120" s="26"/>
      <c r="F120" s="26"/>
      <c r="G120" s="26"/>
      <c r="H120" s="26"/>
      <c r="I120" s="26"/>
      <c r="J120" s="26"/>
      <c r="K120" s="154"/>
      <c r="L120" s="187"/>
      <c r="M120" s="182"/>
      <c r="N120" s="154"/>
      <c r="O120" s="154"/>
      <c r="P120" s="182"/>
      <c r="Q120" s="154"/>
      <c r="R120" s="154"/>
      <c r="S120" s="182"/>
      <c r="T120" s="154"/>
      <c r="U120" s="154"/>
      <c r="V120" s="182"/>
      <c r="W120" s="154"/>
      <c r="X120" s="154"/>
      <c r="Y120" s="182"/>
      <c r="Z120" s="154"/>
      <c r="AA120" s="154"/>
      <c r="AB120" s="182"/>
      <c r="AC120" s="154"/>
      <c r="AD120" s="154"/>
      <c r="AE120" s="182"/>
      <c r="AF120" s="26"/>
      <c r="AG120" s="26"/>
      <c r="AH120" s="151"/>
      <c r="AI120" s="151"/>
      <c r="AJ120" s="151"/>
      <c r="AK120" s="151"/>
      <c r="AL120" s="26"/>
      <c r="AM120" s="151"/>
      <c r="AN120" s="151"/>
      <c r="AO120" s="151"/>
      <c r="AP120" s="151"/>
      <c r="AQ120" s="26"/>
      <c r="AR120" s="151"/>
      <c r="AS120" s="26"/>
      <c r="AT120" s="151"/>
      <c r="AU120" s="151"/>
      <c r="AV120" s="151"/>
      <c r="AW120" s="151"/>
      <c r="AX120" s="151"/>
      <c r="AY120" s="151"/>
      <c r="AZ120" s="151"/>
      <c r="BA120" s="151"/>
      <c r="BB120" s="26"/>
      <c r="BC120" s="154"/>
      <c r="BD120" s="154"/>
      <c r="BE120" s="182"/>
      <c r="BF120" s="154"/>
      <c r="BG120" s="154"/>
      <c r="BH120" s="182"/>
      <c r="BI120" s="26"/>
      <c r="BJ120" s="26"/>
      <c r="BK120" s="26"/>
    </row>
    <row r="121" spans="2:63" ht="30" customHeight="1">
      <c r="B121" s="26">
        <v>111</v>
      </c>
      <c r="C121" s="26"/>
      <c r="D121" s="26"/>
      <c r="E121" s="26"/>
      <c r="F121" s="26"/>
      <c r="G121" s="26"/>
      <c r="H121" s="26"/>
      <c r="I121" s="26"/>
      <c r="J121" s="26"/>
      <c r="K121" s="154"/>
      <c r="L121" s="187"/>
      <c r="M121" s="182"/>
      <c r="N121" s="154"/>
      <c r="O121" s="154"/>
      <c r="P121" s="182"/>
      <c r="Q121" s="154"/>
      <c r="R121" s="154"/>
      <c r="S121" s="182"/>
      <c r="T121" s="154"/>
      <c r="U121" s="154"/>
      <c r="V121" s="182"/>
      <c r="W121" s="154"/>
      <c r="X121" s="154"/>
      <c r="Y121" s="182"/>
      <c r="Z121" s="154"/>
      <c r="AA121" s="154"/>
      <c r="AB121" s="182"/>
      <c r="AC121" s="154"/>
      <c r="AD121" s="154"/>
      <c r="AE121" s="182"/>
      <c r="AF121" s="26"/>
      <c r="AG121" s="26"/>
      <c r="AH121" s="151"/>
      <c r="AI121" s="151"/>
      <c r="AJ121" s="151"/>
      <c r="AK121" s="151"/>
      <c r="AL121" s="26"/>
      <c r="AM121" s="151"/>
      <c r="AN121" s="151"/>
      <c r="AO121" s="151"/>
      <c r="AP121" s="151"/>
      <c r="AQ121" s="26"/>
      <c r="AR121" s="151"/>
      <c r="AS121" s="26"/>
      <c r="AT121" s="151"/>
      <c r="AU121" s="151"/>
      <c r="AV121" s="151"/>
      <c r="AW121" s="151"/>
      <c r="AX121" s="151"/>
      <c r="AY121" s="151"/>
      <c r="AZ121" s="151"/>
      <c r="BA121" s="151"/>
      <c r="BB121" s="26"/>
      <c r="BC121" s="154"/>
      <c r="BD121" s="154"/>
      <c r="BE121" s="182"/>
      <c r="BF121" s="154"/>
      <c r="BG121" s="154"/>
      <c r="BH121" s="182"/>
      <c r="BI121" s="26"/>
      <c r="BJ121" s="26"/>
      <c r="BK121" s="26"/>
    </row>
    <row r="122" spans="2:63" ht="30" customHeight="1">
      <c r="B122" s="26">
        <v>112</v>
      </c>
      <c r="C122" s="26"/>
      <c r="D122" s="26"/>
      <c r="E122" s="26"/>
      <c r="F122" s="26"/>
      <c r="G122" s="26"/>
      <c r="H122" s="26"/>
      <c r="I122" s="26"/>
      <c r="J122" s="26"/>
      <c r="K122" s="154"/>
      <c r="L122" s="187"/>
      <c r="M122" s="182"/>
      <c r="N122" s="154"/>
      <c r="O122" s="154"/>
      <c r="P122" s="182"/>
      <c r="Q122" s="154"/>
      <c r="R122" s="154"/>
      <c r="S122" s="182"/>
      <c r="T122" s="154"/>
      <c r="U122" s="154"/>
      <c r="V122" s="182"/>
      <c r="W122" s="154"/>
      <c r="X122" s="154"/>
      <c r="Y122" s="182"/>
      <c r="Z122" s="154"/>
      <c r="AA122" s="154"/>
      <c r="AB122" s="182"/>
      <c r="AC122" s="154"/>
      <c r="AD122" s="154"/>
      <c r="AE122" s="182"/>
      <c r="AF122" s="26"/>
      <c r="AG122" s="26"/>
      <c r="AH122" s="151"/>
      <c r="AI122" s="151"/>
      <c r="AJ122" s="151"/>
      <c r="AK122" s="151"/>
      <c r="AL122" s="26"/>
      <c r="AM122" s="151"/>
      <c r="AN122" s="151"/>
      <c r="AO122" s="151"/>
      <c r="AP122" s="151"/>
      <c r="AQ122" s="26"/>
      <c r="AR122" s="151"/>
      <c r="AS122" s="26"/>
      <c r="AT122" s="151"/>
      <c r="AU122" s="151"/>
      <c r="AV122" s="151"/>
      <c r="AW122" s="151"/>
      <c r="AX122" s="151"/>
      <c r="AY122" s="151"/>
      <c r="AZ122" s="151"/>
      <c r="BA122" s="151"/>
      <c r="BB122" s="26"/>
      <c r="BC122" s="154"/>
      <c r="BD122" s="154"/>
      <c r="BE122" s="182"/>
      <c r="BF122" s="154"/>
      <c r="BG122" s="154"/>
      <c r="BH122" s="182"/>
      <c r="BI122" s="26"/>
      <c r="BJ122" s="26"/>
      <c r="BK122" s="26"/>
    </row>
    <row r="123" spans="2:63" ht="30" customHeight="1">
      <c r="B123" s="26">
        <v>113</v>
      </c>
      <c r="C123" s="26"/>
      <c r="D123" s="26"/>
      <c r="E123" s="26"/>
      <c r="F123" s="26"/>
      <c r="G123" s="26"/>
      <c r="H123" s="26"/>
      <c r="I123" s="26"/>
      <c r="J123" s="26"/>
      <c r="K123" s="154"/>
      <c r="L123" s="187"/>
      <c r="M123" s="182"/>
      <c r="N123" s="154"/>
      <c r="O123" s="154"/>
      <c r="P123" s="182"/>
      <c r="Q123" s="154"/>
      <c r="R123" s="154"/>
      <c r="S123" s="182"/>
      <c r="T123" s="154"/>
      <c r="U123" s="154"/>
      <c r="V123" s="182"/>
      <c r="W123" s="154"/>
      <c r="X123" s="154"/>
      <c r="Y123" s="182"/>
      <c r="Z123" s="154"/>
      <c r="AA123" s="154"/>
      <c r="AB123" s="182"/>
      <c r="AC123" s="154"/>
      <c r="AD123" s="154"/>
      <c r="AE123" s="182"/>
      <c r="AF123" s="26"/>
      <c r="AG123" s="26"/>
      <c r="AH123" s="151"/>
      <c r="AI123" s="151"/>
      <c r="AJ123" s="151"/>
      <c r="AK123" s="151"/>
      <c r="AL123" s="26"/>
      <c r="AM123" s="151"/>
      <c r="AN123" s="151"/>
      <c r="AO123" s="151"/>
      <c r="AP123" s="151"/>
      <c r="AQ123" s="26"/>
      <c r="AR123" s="151"/>
      <c r="AS123" s="26"/>
      <c r="AT123" s="151"/>
      <c r="AU123" s="151"/>
      <c r="AV123" s="151"/>
      <c r="AW123" s="151"/>
      <c r="AX123" s="151"/>
      <c r="AY123" s="151"/>
      <c r="AZ123" s="151"/>
      <c r="BA123" s="151"/>
      <c r="BB123" s="26"/>
      <c r="BC123" s="154"/>
      <c r="BD123" s="154"/>
      <c r="BE123" s="182"/>
      <c r="BF123" s="154"/>
      <c r="BG123" s="154"/>
      <c r="BH123" s="182"/>
      <c r="BI123" s="26"/>
      <c r="BJ123" s="26"/>
      <c r="BK123" s="26"/>
    </row>
    <row r="124" spans="2:63" ht="30" customHeight="1">
      <c r="B124" s="26">
        <v>114</v>
      </c>
      <c r="C124" s="26"/>
      <c r="D124" s="26"/>
      <c r="E124" s="26"/>
      <c r="F124" s="26"/>
      <c r="G124" s="26"/>
      <c r="H124" s="26"/>
      <c r="I124" s="26"/>
      <c r="J124" s="26"/>
      <c r="K124" s="154"/>
      <c r="L124" s="187"/>
      <c r="M124" s="182"/>
      <c r="N124" s="154"/>
      <c r="O124" s="154"/>
      <c r="P124" s="182"/>
      <c r="Q124" s="154"/>
      <c r="R124" s="154"/>
      <c r="S124" s="182"/>
      <c r="T124" s="154"/>
      <c r="U124" s="154"/>
      <c r="V124" s="182"/>
      <c r="W124" s="154"/>
      <c r="X124" s="154"/>
      <c r="Y124" s="182"/>
      <c r="Z124" s="154"/>
      <c r="AA124" s="154"/>
      <c r="AB124" s="182"/>
      <c r="AC124" s="154"/>
      <c r="AD124" s="154"/>
      <c r="AE124" s="182"/>
      <c r="AF124" s="26"/>
      <c r="AG124" s="26"/>
      <c r="AH124" s="151"/>
      <c r="AI124" s="151"/>
      <c r="AJ124" s="151"/>
      <c r="AK124" s="151"/>
      <c r="AL124" s="26"/>
      <c r="AM124" s="151"/>
      <c r="AN124" s="151"/>
      <c r="AO124" s="151"/>
      <c r="AP124" s="151"/>
      <c r="AQ124" s="26"/>
      <c r="AR124" s="151"/>
      <c r="AS124" s="26"/>
      <c r="AT124" s="151"/>
      <c r="AU124" s="151"/>
      <c r="AV124" s="151"/>
      <c r="AW124" s="151"/>
      <c r="AX124" s="151"/>
      <c r="AY124" s="151"/>
      <c r="AZ124" s="151"/>
      <c r="BA124" s="151"/>
      <c r="BB124" s="26"/>
      <c r="BC124" s="154"/>
      <c r="BD124" s="154"/>
      <c r="BE124" s="182"/>
      <c r="BF124" s="154"/>
      <c r="BG124" s="154"/>
      <c r="BH124" s="182"/>
      <c r="BI124" s="26"/>
      <c r="BJ124" s="26"/>
      <c r="BK124" s="26"/>
    </row>
    <row r="125" spans="2:63" ht="30" customHeight="1">
      <c r="B125" s="26">
        <v>115</v>
      </c>
      <c r="C125" s="26"/>
      <c r="D125" s="26"/>
      <c r="E125" s="26"/>
      <c r="F125" s="26"/>
      <c r="G125" s="26"/>
      <c r="H125" s="26"/>
      <c r="I125" s="26"/>
      <c r="J125" s="26"/>
      <c r="K125" s="154"/>
      <c r="L125" s="187"/>
      <c r="M125" s="182"/>
      <c r="N125" s="154"/>
      <c r="O125" s="154"/>
      <c r="P125" s="182"/>
      <c r="Q125" s="154"/>
      <c r="R125" s="154"/>
      <c r="S125" s="182"/>
      <c r="T125" s="154"/>
      <c r="U125" s="154"/>
      <c r="V125" s="182"/>
      <c r="W125" s="154"/>
      <c r="X125" s="154"/>
      <c r="Y125" s="182"/>
      <c r="Z125" s="154"/>
      <c r="AA125" s="154"/>
      <c r="AB125" s="182"/>
      <c r="AC125" s="154"/>
      <c r="AD125" s="154"/>
      <c r="AE125" s="182"/>
      <c r="AF125" s="26"/>
      <c r="AG125" s="26"/>
      <c r="AH125" s="151"/>
      <c r="AI125" s="151"/>
      <c r="AJ125" s="151"/>
      <c r="AK125" s="151"/>
      <c r="AL125" s="26"/>
      <c r="AM125" s="151"/>
      <c r="AN125" s="151"/>
      <c r="AO125" s="151"/>
      <c r="AP125" s="151"/>
      <c r="AQ125" s="26"/>
      <c r="AR125" s="151"/>
      <c r="AS125" s="26"/>
      <c r="AT125" s="151"/>
      <c r="AU125" s="151"/>
      <c r="AV125" s="151"/>
      <c r="AW125" s="151"/>
      <c r="AX125" s="151"/>
      <c r="AY125" s="151"/>
      <c r="AZ125" s="151"/>
      <c r="BA125" s="151"/>
      <c r="BB125" s="26"/>
      <c r="BC125" s="154"/>
      <c r="BD125" s="154"/>
      <c r="BE125" s="182"/>
      <c r="BF125" s="154"/>
      <c r="BG125" s="154"/>
      <c r="BH125" s="182"/>
      <c r="BI125" s="26"/>
      <c r="BJ125" s="26"/>
      <c r="BK125" s="26"/>
    </row>
    <row r="126" spans="2:63" ht="30" customHeight="1">
      <c r="B126" s="26">
        <v>116</v>
      </c>
      <c r="C126" s="26"/>
      <c r="D126" s="26"/>
      <c r="E126" s="26"/>
      <c r="F126" s="26"/>
      <c r="G126" s="26"/>
      <c r="H126" s="26"/>
      <c r="I126" s="26"/>
      <c r="J126" s="26"/>
      <c r="K126" s="154"/>
      <c r="L126" s="187"/>
      <c r="M126" s="182"/>
      <c r="N126" s="154"/>
      <c r="O126" s="154"/>
      <c r="P126" s="182"/>
      <c r="Q126" s="154"/>
      <c r="R126" s="154"/>
      <c r="S126" s="182"/>
      <c r="T126" s="154"/>
      <c r="U126" s="154"/>
      <c r="V126" s="182"/>
      <c r="W126" s="154"/>
      <c r="X126" s="154"/>
      <c r="Y126" s="182"/>
      <c r="Z126" s="154"/>
      <c r="AA126" s="154"/>
      <c r="AB126" s="182"/>
      <c r="AC126" s="154"/>
      <c r="AD126" s="154"/>
      <c r="AE126" s="182"/>
      <c r="AF126" s="26"/>
      <c r="AG126" s="26"/>
      <c r="AH126" s="151"/>
      <c r="AI126" s="151"/>
      <c r="AJ126" s="151"/>
      <c r="AK126" s="151"/>
      <c r="AL126" s="26"/>
      <c r="AM126" s="151"/>
      <c r="AN126" s="151"/>
      <c r="AO126" s="151"/>
      <c r="AP126" s="151"/>
      <c r="AQ126" s="26"/>
      <c r="AR126" s="151"/>
      <c r="AS126" s="26"/>
      <c r="AT126" s="151"/>
      <c r="AU126" s="151"/>
      <c r="AV126" s="151"/>
      <c r="AW126" s="151"/>
      <c r="AX126" s="151"/>
      <c r="AY126" s="151"/>
      <c r="AZ126" s="151"/>
      <c r="BA126" s="151"/>
      <c r="BB126" s="26"/>
      <c r="BC126" s="154"/>
      <c r="BD126" s="154"/>
      <c r="BE126" s="182"/>
      <c r="BF126" s="154"/>
      <c r="BG126" s="154"/>
      <c r="BH126" s="182"/>
      <c r="BI126" s="26"/>
      <c r="BJ126" s="26"/>
      <c r="BK126" s="26"/>
    </row>
    <row r="127" spans="2:63" ht="30" customHeight="1">
      <c r="B127" s="26">
        <v>117</v>
      </c>
      <c r="C127" s="26"/>
      <c r="D127" s="26"/>
      <c r="E127" s="26"/>
      <c r="F127" s="26"/>
      <c r="G127" s="26"/>
      <c r="H127" s="26"/>
      <c r="I127" s="26"/>
      <c r="J127" s="26"/>
      <c r="K127" s="154"/>
      <c r="L127" s="187"/>
      <c r="M127" s="182"/>
      <c r="N127" s="154"/>
      <c r="O127" s="154"/>
      <c r="P127" s="182"/>
      <c r="Q127" s="154"/>
      <c r="R127" s="154"/>
      <c r="S127" s="182"/>
      <c r="T127" s="154"/>
      <c r="U127" s="154"/>
      <c r="V127" s="182"/>
      <c r="W127" s="154"/>
      <c r="X127" s="154"/>
      <c r="Y127" s="182"/>
      <c r="Z127" s="154"/>
      <c r="AA127" s="154"/>
      <c r="AB127" s="182"/>
      <c r="AC127" s="154"/>
      <c r="AD127" s="154"/>
      <c r="AE127" s="182"/>
      <c r="AF127" s="26"/>
      <c r="AG127" s="26"/>
      <c r="AH127" s="151"/>
      <c r="AI127" s="151"/>
      <c r="AJ127" s="151"/>
      <c r="AK127" s="151"/>
      <c r="AL127" s="26"/>
      <c r="AM127" s="151"/>
      <c r="AN127" s="151"/>
      <c r="AO127" s="151"/>
      <c r="AP127" s="151"/>
      <c r="AQ127" s="26"/>
      <c r="AR127" s="151"/>
      <c r="AS127" s="26"/>
      <c r="AT127" s="151"/>
      <c r="AU127" s="151"/>
      <c r="AV127" s="151"/>
      <c r="AW127" s="151"/>
      <c r="AX127" s="151"/>
      <c r="AY127" s="151"/>
      <c r="AZ127" s="151"/>
      <c r="BA127" s="151"/>
      <c r="BB127" s="26"/>
      <c r="BC127" s="154"/>
      <c r="BD127" s="154"/>
      <c r="BE127" s="182"/>
      <c r="BF127" s="154"/>
      <c r="BG127" s="154"/>
      <c r="BH127" s="182"/>
      <c r="BI127" s="26"/>
      <c r="BJ127" s="26"/>
      <c r="BK127" s="26"/>
    </row>
    <row r="128" spans="2:63" ht="30" customHeight="1">
      <c r="B128" s="26">
        <v>118</v>
      </c>
      <c r="C128" s="26"/>
      <c r="D128" s="26"/>
      <c r="E128" s="26"/>
      <c r="F128" s="26"/>
      <c r="G128" s="26"/>
      <c r="H128" s="26"/>
      <c r="I128" s="26"/>
      <c r="J128" s="26"/>
      <c r="K128" s="154"/>
      <c r="L128" s="187"/>
      <c r="M128" s="182"/>
      <c r="N128" s="154"/>
      <c r="O128" s="154"/>
      <c r="P128" s="182"/>
      <c r="Q128" s="154"/>
      <c r="R128" s="154"/>
      <c r="S128" s="182"/>
      <c r="T128" s="154"/>
      <c r="U128" s="154"/>
      <c r="V128" s="182"/>
      <c r="W128" s="154"/>
      <c r="X128" s="154"/>
      <c r="Y128" s="182"/>
      <c r="Z128" s="154"/>
      <c r="AA128" s="154"/>
      <c r="AB128" s="182"/>
      <c r="AC128" s="154"/>
      <c r="AD128" s="154"/>
      <c r="AE128" s="182"/>
      <c r="AF128" s="26"/>
      <c r="AG128" s="26"/>
      <c r="AH128" s="151"/>
      <c r="AI128" s="151"/>
      <c r="AJ128" s="151"/>
      <c r="AK128" s="151"/>
      <c r="AL128" s="26"/>
      <c r="AM128" s="151"/>
      <c r="AN128" s="151"/>
      <c r="AO128" s="151"/>
      <c r="AP128" s="151"/>
      <c r="AQ128" s="26"/>
      <c r="AR128" s="151"/>
      <c r="AS128" s="26"/>
      <c r="AT128" s="151"/>
      <c r="AU128" s="151"/>
      <c r="AV128" s="151"/>
      <c r="AW128" s="151"/>
      <c r="AX128" s="151"/>
      <c r="AY128" s="151"/>
      <c r="AZ128" s="151"/>
      <c r="BA128" s="151"/>
      <c r="BB128" s="26"/>
      <c r="BC128" s="154"/>
      <c r="BD128" s="154"/>
      <c r="BE128" s="182"/>
      <c r="BF128" s="154"/>
      <c r="BG128" s="154"/>
      <c r="BH128" s="182"/>
      <c r="BI128" s="26"/>
      <c r="BJ128" s="26"/>
      <c r="BK128" s="26"/>
    </row>
    <row r="129" spans="2:63" ht="30" customHeight="1">
      <c r="B129" s="26">
        <v>119</v>
      </c>
      <c r="C129" s="26"/>
      <c r="D129" s="26"/>
      <c r="E129" s="26"/>
      <c r="F129" s="26"/>
      <c r="G129" s="26"/>
      <c r="H129" s="26"/>
      <c r="I129" s="26"/>
      <c r="J129" s="26"/>
      <c r="K129" s="154"/>
      <c r="L129" s="187"/>
      <c r="M129" s="182"/>
      <c r="N129" s="154"/>
      <c r="O129" s="154"/>
      <c r="P129" s="182"/>
      <c r="Q129" s="154"/>
      <c r="R129" s="154"/>
      <c r="S129" s="182"/>
      <c r="T129" s="154"/>
      <c r="U129" s="154"/>
      <c r="V129" s="182"/>
      <c r="W129" s="154"/>
      <c r="X129" s="154"/>
      <c r="Y129" s="182"/>
      <c r="Z129" s="154"/>
      <c r="AA129" s="154"/>
      <c r="AB129" s="182"/>
      <c r="AC129" s="154"/>
      <c r="AD129" s="154"/>
      <c r="AE129" s="182"/>
      <c r="AF129" s="26"/>
      <c r="AG129" s="26"/>
      <c r="AH129" s="151"/>
      <c r="AI129" s="151"/>
      <c r="AJ129" s="151"/>
      <c r="AK129" s="151"/>
      <c r="AL129" s="26"/>
      <c r="AM129" s="151"/>
      <c r="AN129" s="151"/>
      <c r="AO129" s="151"/>
      <c r="AP129" s="151"/>
      <c r="AQ129" s="26"/>
      <c r="AR129" s="151"/>
      <c r="AS129" s="26"/>
      <c r="AT129" s="151"/>
      <c r="AU129" s="151"/>
      <c r="AV129" s="151"/>
      <c r="AW129" s="151"/>
      <c r="AX129" s="151"/>
      <c r="AY129" s="151"/>
      <c r="AZ129" s="151"/>
      <c r="BA129" s="151"/>
      <c r="BB129" s="26"/>
      <c r="BC129" s="154"/>
      <c r="BD129" s="154"/>
      <c r="BE129" s="182"/>
      <c r="BF129" s="154"/>
      <c r="BG129" s="154"/>
      <c r="BH129" s="182"/>
      <c r="BI129" s="26"/>
      <c r="BJ129" s="26"/>
      <c r="BK129" s="26"/>
    </row>
    <row r="130" spans="2:63" ht="30" customHeight="1">
      <c r="B130" s="26">
        <v>120</v>
      </c>
      <c r="C130" s="26"/>
      <c r="D130" s="26"/>
      <c r="E130" s="26"/>
      <c r="F130" s="26"/>
      <c r="G130" s="26"/>
      <c r="H130" s="26"/>
      <c r="I130" s="26"/>
      <c r="J130" s="26"/>
      <c r="K130" s="154"/>
      <c r="L130" s="187"/>
      <c r="M130" s="182"/>
      <c r="N130" s="154"/>
      <c r="O130" s="154"/>
      <c r="P130" s="182"/>
      <c r="Q130" s="154"/>
      <c r="R130" s="154"/>
      <c r="S130" s="182"/>
      <c r="T130" s="154"/>
      <c r="U130" s="154"/>
      <c r="V130" s="182"/>
      <c r="W130" s="154"/>
      <c r="X130" s="154"/>
      <c r="Y130" s="182"/>
      <c r="Z130" s="154"/>
      <c r="AA130" s="154"/>
      <c r="AB130" s="182"/>
      <c r="AC130" s="154"/>
      <c r="AD130" s="154"/>
      <c r="AE130" s="182"/>
      <c r="AF130" s="26"/>
      <c r="AG130" s="26"/>
      <c r="AH130" s="151"/>
      <c r="AI130" s="151"/>
      <c r="AJ130" s="151"/>
      <c r="AK130" s="151"/>
      <c r="AL130" s="26"/>
      <c r="AM130" s="151"/>
      <c r="AN130" s="151"/>
      <c r="AO130" s="151"/>
      <c r="AP130" s="151"/>
      <c r="AQ130" s="26"/>
      <c r="AR130" s="151"/>
      <c r="AS130" s="26"/>
      <c r="AT130" s="151"/>
      <c r="AU130" s="151"/>
      <c r="AV130" s="151"/>
      <c r="AW130" s="151"/>
      <c r="AX130" s="151"/>
      <c r="AY130" s="151"/>
      <c r="AZ130" s="151"/>
      <c r="BA130" s="151"/>
      <c r="BB130" s="26"/>
      <c r="BC130" s="154"/>
      <c r="BD130" s="154"/>
      <c r="BE130" s="182"/>
      <c r="BF130" s="154"/>
      <c r="BG130" s="154"/>
      <c r="BH130" s="182"/>
      <c r="BI130" s="26"/>
      <c r="BJ130" s="26"/>
      <c r="BK130" s="26"/>
    </row>
    <row r="131" spans="2:63" ht="30" customHeight="1">
      <c r="B131" s="26">
        <v>121</v>
      </c>
      <c r="C131" s="26"/>
      <c r="D131" s="26"/>
      <c r="E131" s="26"/>
      <c r="F131" s="26"/>
      <c r="G131" s="26"/>
      <c r="H131" s="26"/>
      <c r="I131" s="26"/>
      <c r="J131" s="26"/>
      <c r="K131" s="154"/>
      <c r="L131" s="187"/>
      <c r="M131" s="182"/>
      <c r="N131" s="154"/>
      <c r="O131" s="154"/>
      <c r="P131" s="182"/>
      <c r="Q131" s="154"/>
      <c r="R131" s="154"/>
      <c r="S131" s="182"/>
      <c r="T131" s="154"/>
      <c r="U131" s="154"/>
      <c r="V131" s="182"/>
      <c r="W131" s="154"/>
      <c r="X131" s="154"/>
      <c r="Y131" s="182"/>
      <c r="Z131" s="154"/>
      <c r="AA131" s="154"/>
      <c r="AB131" s="182"/>
      <c r="AC131" s="154"/>
      <c r="AD131" s="154"/>
      <c r="AE131" s="182"/>
      <c r="AF131" s="26"/>
      <c r="AG131" s="26"/>
      <c r="AH131" s="151"/>
      <c r="AI131" s="151"/>
      <c r="AJ131" s="151"/>
      <c r="AK131" s="151"/>
      <c r="AL131" s="26"/>
      <c r="AM131" s="151"/>
      <c r="AN131" s="151"/>
      <c r="AO131" s="151"/>
      <c r="AP131" s="151"/>
      <c r="AQ131" s="26"/>
      <c r="AR131" s="151"/>
      <c r="AS131" s="26"/>
      <c r="AT131" s="151"/>
      <c r="AU131" s="151"/>
      <c r="AV131" s="151"/>
      <c r="AW131" s="151"/>
      <c r="AX131" s="151"/>
      <c r="AY131" s="151"/>
      <c r="AZ131" s="151"/>
      <c r="BA131" s="151"/>
      <c r="BB131" s="26"/>
      <c r="BC131" s="154"/>
      <c r="BD131" s="154"/>
      <c r="BE131" s="182"/>
      <c r="BF131" s="154"/>
      <c r="BG131" s="154"/>
      <c r="BH131" s="182"/>
      <c r="BI131" s="26"/>
      <c r="BJ131" s="26"/>
      <c r="BK131" s="26"/>
    </row>
    <row r="132" spans="2:63" ht="30" customHeight="1">
      <c r="B132" s="26">
        <v>122</v>
      </c>
      <c r="C132" s="26"/>
      <c r="D132" s="26"/>
      <c r="E132" s="26"/>
      <c r="F132" s="26"/>
      <c r="G132" s="26"/>
      <c r="H132" s="26"/>
      <c r="I132" s="26"/>
      <c r="J132" s="26"/>
      <c r="K132" s="154"/>
      <c r="L132" s="187"/>
      <c r="M132" s="182"/>
      <c r="N132" s="154"/>
      <c r="O132" s="154"/>
      <c r="P132" s="182"/>
      <c r="Q132" s="154"/>
      <c r="R132" s="154"/>
      <c r="S132" s="182"/>
      <c r="T132" s="154"/>
      <c r="U132" s="154"/>
      <c r="V132" s="182"/>
      <c r="W132" s="154"/>
      <c r="X132" s="154"/>
      <c r="Y132" s="182"/>
      <c r="Z132" s="154"/>
      <c r="AA132" s="154"/>
      <c r="AB132" s="182"/>
      <c r="AC132" s="154"/>
      <c r="AD132" s="154"/>
      <c r="AE132" s="182"/>
      <c r="AF132" s="26"/>
      <c r="AG132" s="26"/>
      <c r="AH132" s="151"/>
      <c r="AI132" s="151"/>
      <c r="AJ132" s="151"/>
      <c r="AK132" s="151"/>
      <c r="AL132" s="26"/>
      <c r="AM132" s="151"/>
      <c r="AN132" s="151"/>
      <c r="AO132" s="151"/>
      <c r="AP132" s="151"/>
      <c r="AQ132" s="26"/>
      <c r="AR132" s="151"/>
      <c r="AS132" s="26"/>
      <c r="AT132" s="151"/>
      <c r="AU132" s="151"/>
      <c r="AV132" s="151"/>
      <c r="AW132" s="151"/>
      <c r="AX132" s="151"/>
      <c r="AY132" s="151"/>
      <c r="AZ132" s="151"/>
      <c r="BA132" s="151"/>
      <c r="BB132" s="26"/>
      <c r="BC132" s="154"/>
      <c r="BD132" s="154"/>
      <c r="BE132" s="182"/>
      <c r="BF132" s="154"/>
      <c r="BG132" s="154"/>
      <c r="BH132" s="182"/>
      <c r="BI132" s="26"/>
      <c r="BJ132" s="26"/>
      <c r="BK132" s="26"/>
    </row>
    <row r="133" spans="2:63" ht="30" customHeight="1">
      <c r="B133" s="26">
        <v>123</v>
      </c>
      <c r="C133" s="26"/>
      <c r="D133" s="26"/>
      <c r="E133" s="26"/>
      <c r="F133" s="26"/>
      <c r="G133" s="26"/>
      <c r="H133" s="26"/>
      <c r="I133" s="26"/>
      <c r="J133" s="26"/>
      <c r="K133" s="154"/>
      <c r="L133" s="187"/>
      <c r="M133" s="182"/>
      <c r="N133" s="154"/>
      <c r="O133" s="154"/>
      <c r="P133" s="182"/>
      <c r="Q133" s="154"/>
      <c r="R133" s="154"/>
      <c r="S133" s="182"/>
      <c r="T133" s="154"/>
      <c r="U133" s="154"/>
      <c r="V133" s="182"/>
      <c r="W133" s="154"/>
      <c r="X133" s="154"/>
      <c r="Y133" s="182"/>
      <c r="Z133" s="154"/>
      <c r="AA133" s="154"/>
      <c r="AB133" s="182"/>
      <c r="AC133" s="154"/>
      <c r="AD133" s="154"/>
      <c r="AE133" s="182"/>
      <c r="AF133" s="26"/>
      <c r="AG133" s="26"/>
      <c r="AH133" s="151"/>
      <c r="AI133" s="151"/>
      <c r="AJ133" s="151"/>
      <c r="AK133" s="151"/>
      <c r="AL133" s="26"/>
      <c r="AM133" s="151"/>
      <c r="AN133" s="151"/>
      <c r="AO133" s="151"/>
      <c r="AP133" s="151"/>
      <c r="AQ133" s="26"/>
      <c r="AR133" s="151"/>
      <c r="AS133" s="26"/>
      <c r="AT133" s="151"/>
      <c r="AU133" s="151"/>
      <c r="AV133" s="151"/>
      <c r="AW133" s="151"/>
      <c r="AX133" s="151"/>
      <c r="AY133" s="151"/>
      <c r="AZ133" s="151"/>
      <c r="BA133" s="151"/>
      <c r="BB133" s="26"/>
      <c r="BC133" s="154"/>
      <c r="BD133" s="154"/>
      <c r="BE133" s="182"/>
      <c r="BF133" s="154"/>
      <c r="BG133" s="154"/>
      <c r="BH133" s="182"/>
      <c r="BI133" s="26"/>
      <c r="BJ133" s="26"/>
      <c r="BK133" s="26"/>
    </row>
    <row r="134" spans="2:63" ht="30" customHeight="1">
      <c r="B134" s="26">
        <v>124</v>
      </c>
      <c r="C134" s="26"/>
      <c r="D134" s="26"/>
      <c r="E134" s="26"/>
      <c r="F134" s="26"/>
      <c r="G134" s="26"/>
      <c r="H134" s="26"/>
      <c r="I134" s="26"/>
      <c r="J134" s="26"/>
      <c r="K134" s="154"/>
      <c r="L134" s="187"/>
      <c r="M134" s="182"/>
      <c r="N134" s="154"/>
      <c r="O134" s="154"/>
      <c r="P134" s="182"/>
      <c r="Q134" s="154"/>
      <c r="R134" s="154"/>
      <c r="S134" s="182"/>
      <c r="T134" s="154"/>
      <c r="U134" s="154"/>
      <c r="V134" s="182"/>
      <c r="W134" s="154"/>
      <c r="X134" s="154"/>
      <c r="Y134" s="182"/>
      <c r="Z134" s="154"/>
      <c r="AA134" s="154"/>
      <c r="AB134" s="182"/>
      <c r="AC134" s="154"/>
      <c r="AD134" s="154"/>
      <c r="AE134" s="182"/>
      <c r="AF134" s="26"/>
      <c r="AG134" s="26"/>
      <c r="AH134" s="151"/>
      <c r="AI134" s="151"/>
      <c r="AJ134" s="151"/>
      <c r="AK134" s="151"/>
      <c r="AL134" s="26"/>
      <c r="AM134" s="151"/>
      <c r="AN134" s="151"/>
      <c r="AO134" s="151"/>
      <c r="AP134" s="151"/>
      <c r="AQ134" s="26"/>
      <c r="AR134" s="151"/>
      <c r="AS134" s="26"/>
      <c r="AT134" s="151"/>
      <c r="AU134" s="151"/>
      <c r="AV134" s="151"/>
      <c r="AW134" s="151"/>
      <c r="AX134" s="151"/>
      <c r="AY134" s="151"/>
      <c r="AZ134" s="151"/>
      <c r="BA134" s="151"/>
      <c r="BB134" s="26"/>
      <c r="BC134" s="154"/>
      <c r="BD134" s="154"/>
      <c r="BE134" s="182"/>
      <c r="BF134" s="154"/>
      <c r="BG134" s="154"/>
      <c r="BH134" s="182"/>
      <c r="BI134" s="26"/>
      <c r="BJ134" s="26"/>
      <c r="BK134" s="26"/>
    </row>
    <row r="135" spans="2:63" ht="30" customHeight="1">
      <c r="B135" s="26">
        <v>125</v>
      </c>
      <c r="C135" s="26"/>
      <c r="D135" s="26"/>
      <c r="E135" s="26"/>
      <c r="F135" s="26"/>
      <c r="G135" s="26"/>
      <c r="H135" s="26"/>
      <c r="I135" s="26"/>
      <c r="J135" s="26"/>
      <c r="K135" s="154"/>
      <c r="L135" s="187"/>
      <c r="M135" s="182"/>
      <c r="N135" s="154"/>
      <c r="O135" s="154"/>
      <c r="P135" s="182"/>
      <c r="Q135" s="154"/>
      <c r="R135" s="154"/>
      <c r="S135" s="182"/>
      <c r="T135" s="154"/>
      <c r="U135" s="154"/>
      <c r="V135" s="182"/>
      <c r="W135" s="154"/>
      <c r="X135" s="154"/>
      <c r="Y135" s="182"/>
      <c r="Z135" s="154"/>
      <c r="AA135" s="154"/>
      <c r="AB135" s="182"/>
      <c r="AC135" s="154"/>
      <c r="AD135" s="154"/>
      <c r="AE135" s="182"/>
      <c r="AF135" s="26"/>
      <c r="AG135" s="26"/>
      <c r="AH135" s="151"/>
      <c r="AI135" s="151"/>
      <c r="AJ135" s="151"/>
      <c r="AK135" s="151"/>
      <c r="AL135" s="26"/>
      <c r="AM135" s="151"/>
      <c r="AN135" s="151"/>
      <c r="AO135" s="151"/>
      <c r="AP135" s="151"/>
      <c r="AQ135" s="26"/>
      <c r="AR135" s="151"/>
      <c r="AS135" s="26"/>
      <c r="AT135" s="151"/>
      <c r="AU135" s="151"/>
      <c r="AV135" s="151"/>
      <c r="AW135" s="151"/>
      <c r="AX135" s="151"/>
      <c r="AY135" s="151"/>
      <c r="AZ135" s="151"/>
      <c r="BA135" s="151"/>
      <c r="BB135" s="26"/>
      <c r="BC135" s="154"/>
      <c r="BD135" s="154"/>
      <c r="BE135" s="182"/>
      <c r="BF135" s="154"/>
      <c r="BG135" s="154"/>
      <c r="BH135" s="182"/>
      <c r="BI135" s="26"/>
      <c r="BJ135" s="26"/>
      <c r="BK135" s="26"/>
    </row>
    <row r="136" spans="2:63" ht="30" customHeight="1">
      <c r="B136" s="26">
        <v>126</v>
      </c>
      <c r="C136" s="26"/>
      <c r="D136" s="26"/>
      <c r="E136" s="26"/>
      <c r="F136" s="26"/>
      <c r="G136" s="26"/>
      <c r="H136" s="26"/>
      <c r="I136" s="26"/>
      <c r="J136" s="26"/>
      <c r="K136" s="154"/>
      <c r="L136" s="187"/>
      <c r="M136" s="182"/>
      <c r="N136" s="154"/>
      <c r="O136" s="154"/>
      <c r="P136" s="182"/>
      <c r="Q136" s="154"/>
      <c r="R136" s="154"/>
      <c r="S136" s="182"/>
      <c r="T136" s="154"/>
      <c r="U136" s="154"/>
      <c r="V136" s="182"/>
      <c r="W136" s="154"/>
      <c r="X136" s="154"/>
      <c r="Y136" s="182"/>
      <c r="Z136" s="154"/>
      <c r="AA136" s="154"/>
      <c r="AB136" s="182"/>
      <c r="AC136" s="154"/>
      <c r="AD136" s="154"/>
      <c r="AE136" s="182"/>
      <c r="AF136" s="26"/>
      <c r="AG136" s="26"/>
      <c r="AH136" s="151"/>
      <c r="AI136" s="151"/>
      <c r="AJ136" s="151"/>
      <c r="AK136" s="151"/>
      <c r="AL136" s="26"/>
      <c r="AM136" s="151"/>
      <c r="AN136" s="151"/>
      <c r="AO136" s="151"/>
      <c r="AP136" s="151"/>
      <c r="AQ136" s="26"/>
      <c r="AR136" s="151"/>
      <c r="AS136" s="26"/>
      <c r="AT136" s="151"/>
      <c r="AU136" s="151"/>
      <c r="AV136" s="151"/>
      <c r="AW136" s="151"/>
      <c r="AX136" s="151"/>
      <c r="AY136" s="151"/>
      <c r="AZ136" s="151"/>
      <c r="BA136" s="151"/>
      <c r="BB136" s="26"/>
      <c r="BC136" s="154"/>
      <c r="BD136" s="154"/>
      <c r="BE136" s="182"/>
      <c r="BF136" s="154"/>
      <c r="BG136" s="154"/>
      <c r="BH136" s="182"/>
      <c r="BI136" s="26"/>
      <c r="BJ136" s="26"/>
      <c r="BK136" s="26"/>
    </row>
    <row r="137" spans="2:63" ht="30" customHeight="1">
      <c r="B137" s="26">
        <v>127</v>
      </c>
      <c r="C137" s="26"/>
      <c r="D137" s="26"/>
      <c r="E137" s="26"/>
      <c r="F137" s="26"/>
      <c r="G137" s="26"/>
      <c r="H137" s="26"/>
      <c r="I137" s="26"/>
      <c r="J137" s="26"/>
      <c r="K137" s="154"/>
      <c r="L137" s="187"/>
      <c r="M137" s="182"/>
      <c r="N137" s="154"/>
      <c r="O137" s="154"/>
      <c r="P137" s="182"/>
      <c r="Q137" s="154"/>
      <c r="R137" s="154"/>
      <c r="S137" s="182"/>
      <c r="T137" s="154"/>
      <c r="U137" s="154"/>
      <c r="V137" s="182"/>
      <c r="W137" s="154"/>
      <c r="X137" s="154"/>
      <c r="Y137" s="182"/>
      <c r="Z137" s="154"/>
      <c r="AA137" s="154"/>
      <c r="AB137" s="182"/>
      <c r="AC137" s="154"/>
      <c r="AD137" s="154"/>
      <c r="AE137" s="182"/>
      <c r="AF137" s="26"/>
      <c r="AG137" s="26"/>
      <c r="AH137" s="151"/>
      <c r="AI137" s="151"/>
      <c r="AJ137" s="151"/>
      <c r="AK137" s="151"/>
      <c r="AL137" s="26"/>
      <c r="AM137" s="151"/>
      <c r="AN137" s="151"/>
      <c r="AO137" s="151"/>
      <c r="AP137" s="151"/>
      <c r="AQ137" s="26"/>
      <c r="AR137" s="151"/>
      <c r="AS137" s="26"/>
      <c r="AT137" s="151"/>
      <c r="AU137" s="151"/>
      <c r="AV137" s="151"/>
      <c r="AW137" s="151"/>
      <c r="AX137" s="151"/>
      <c r="AY137" s="151"/>
      <c r="AZ137" s="151"/>
      <c r="BA137" s="151"/>
      <c r="BB137" s="26"/>
      <c r="BC137" s="154"/>
      <c r="BD137" s="154"/>
      <c r="BE137" s="182"/>
      <c r="BF137" s="154"/>
      <c r="BG137" s="154"/>
      <c r="BH137" s="182"/>
      <c r="BI137" s="26"/>
      <c r="BJ137" s="26"/>
      <c r="BK137" s="26"/>
    </row>
    <row r="138" spans="2:63" ht="30" customHeight="1">
      <c r="B138" s="26">
        <v>128</v>
      </c>
      <c r="C138" s="26"/>
      <c r="D138" s="26"/>
      <c r="E138" s="26"/>
      <c r="F138" s="26"/>
      <c r="G138" s="26"/>
      <c r="H138" s="26"/>
      <c r="I138" s="26"/>
      <c r="J138" s="26"/>
      <c r="K138" s="154"/>
      <c r="L138" s="187"/>
      <c r="M138" s="182"/>
      <c r="N138" s="154"/>
      <c r="O138" s="154"/>
      <c r="P138" s="182"/>
      <c r="Q138" s="154"/>
      <c r="R138" s="154"/>
      <c r="S138" s="182"/>
      <c r="T138" s="154"/>
      <c r="U138" s="154"/>
      <c r="V138" s="182"/>
      <c r="W138" s="154"/>
      <c r="X138" s="154"/>
      <c r="Y138" s="182"/>
      <c r="Z138" s="154"/>
      <c r="AA138" s="154"/>
      <c r="AB138" s="182"/>
      <c r="AC138" s="154"/>
      <c r="AD138" s="154"/>
      <c r="AE138" s="182"/>
      <c r="AF138" s="26"/>
      <c r="AG138" s="26"/>
      <c r="AH138" s="151"/>
      <c r="AI138" s="151"/>
      <c r="AJ138" s="151"/>
      <c r="AK138" s="151"/>
      <c r="AL138" s="26"/>
      <c r="AM138" s="151"/>
      <c r="AN138" s="151"/>
      <c r="AO138" s="151"/>
      <c r="AP138" s="151"/>
      <c r="AQ138" s="26"/>
      <c r="AR138" s="151"/>
      <c r="AS138" s="26"/>
      <c r="AT138" s="151"/>
      <c r="AU138" s="151"/>
      <c r="AV138" s="151"/>
      <c r="AW138" s="151"/>
      <c r="AX138" s="151"/>
      <c r="AY138" s="151"/>
      <c r="AZ138" s="151"/>
      <c r="BA138" s="151"/>
      <c r="BB138" s="26"/>
      <c r="BC138" s="154"/>
      <c r="BD138" s="154"/>
      <c r="BE138" s="182"/>
      <c r="BF138" s="154"/>
      <c r="BG138" s="154"/>
      <c r="BH138" s="182"/>
      <c r="BI138" s="26"/>
      <c r="BJ138" s="26"/>
      <c r="BK138" s="26"/>
    </row>
    <row r="139" spans="2:63" ht="30" customHeight="1">
      <c r="B139" s="26">
        <v>129</v>
      </c>
      <c r="C139" s="26"/>
      <c r="D139" s="26"/>
      <c r="E139" s="26"/>
      <c r="F139" s="26"/>
      <c r="G139" s="26"/>
      <c r="H139" s="26"/>
      <c r="I139" s="26"/>
      <c r="J139" s="26"/>
      <c r="K139" s="154"/>
      <c r="L139" s="187"/>
      <c r="M139" s="182"/>
      <c r="N139" s="154"/>
      <c r="O139" s="154"/>
      <c r="P139" s="182"/>
      <c r="Q139" s="154"/>
      <c r="R139" s="154"/>
      <c r="S139" s="182"/>
      <c r="T139" s="154"/>
      <c r="U139" s="154"/>
      <c r="V139" s="182"/>
      <c r="W139" s="154"/>
      <c r="X139" s="154"/>
      <c r="Y139" s="182"/>
      <c r="Z139" s="154"/>
      <c r="AA139" s="154"/>
      <c r="AB139" s="182"/>
      <c r="AC139" s="154"/>
      <c r="AD139" s="154"/>
      <c r="AE139" s="182"/>
      <c r="AF139" s="26"/>
      <c r="AG139" s="26"/>
      <c r="AH139" s="151"/>
      <c r="AI139" s="151"/>
      <c r="AJ139" s="151"/>
      <c r="AK139" s="151"/>
      <c r="AL139" s="26"/>
      <c r="AM139" s="151"/>
      <c r="AN139" s="151"/>
      <c r="AO139" s="151"/>
      <c r="AP139" s="151"/>
      <c r="AQ139" s="26"/>
      <c r="AR139" s="151"/>
      <c r="AS139" s="26"/>
      <c r="AT139" s="151"/>
      <c r="AU139" s="151"/>
      <c r="AV139" s="151"/>
      <c r="AW139" s="151"/>
      <c r="AX139" s="151"/>
      <c r="AY139" s="151"/>
      <c r="AZ139" s="151"/>
      <c r="BA139" s="151"/>
      <c r="BB139" s="26"/>
      <c r="BC139" s="154"/>
      <c r="BD139" s="154"/>
      <c r="BE139" s="182"/>
      <c r="BF139" s="154"/>
      <c r="BG139" s="154"/>
      <c r="BH139" s="182"/>
      <c r="BI139" s="26"/>
      <c r="BJ139" s="26"/>
      <c r="BK139" s="26"/>
    </row>
    <row r="140" spans="2:63" ht="30" customHeight="1">
      <c r="B140" s="26">
        <v>130</v>
      </c>
      <c r="C140" s="26"/>
      <c r="D140" s="26"/>
      <c r="E140" s="26"/>
      <c r="F140" s="26"/>
      <c r="G140" s="26"/>
      <c r="H140" s="26"/>
      <c r="I140" s="26"/>
      <c r="J140" s="26"/>
      <c r="K140" s="154"/>
      <c r="L140" s="187"/>
      <c r="M140" s="182"/>
      <c r="N140" s="154"/>
      <c r="O140" s="154"/>
      <c r="P140" s="182"/>
      <c r="Q140" s="154"/>
      <c r="R140" s="154"/>
      <c r="S140" s="182"/>
      <c r="T140" s="154"/>
      <c r="U140" s="154"/>
      <c r="V140" s="182"/>
      <c r="W140" s="154"/>
      <c r="X140" s="154"/>
      <c r="Y140" s="182"/>
      <c r="Z140" s="154"/>
      <c r="AA140" s="154"/>
      <c r="AB140" s="182"/>
      <c r="AC140" s="154"/>
      <c r="AD140" s="154"/>
      <c r="AE140" s="182"/>
      <c r="AF140" s="26"/>
      <c r="AG140" s="26"/>
      <c r="AH140" s="151"/>
      <c r="AI140" s="151"/>
      <c r="AJ140" s="151"/>
      <c r="AK140" s="151"/>
      <c r="AL140" s="26"/>
      <c r="AM140" s="151"/>
      <c r="AN140" s="151"/>
      <c r="AO140" s="151"/>
      <c r="AP140" s="151"/>
      <c r="AQ140" s="26"/>
      <c r="AR140" s="151"/>
      <c r="AS140" s="26"/>
      <c r="AT140" s="151"/>
      <c r="AU140" s="151"/>
      <c r="AV140" s="151"/>
      <c r="AW140" s="151"/>
      <c r="AX140" s="151"/>
      <c r="AY140" s="151"/>
      <c r="AZ140" s="151"/>
      <c r="BA140" s="151"/>
      <c r="BB140" s="26"/>
      <c r="BC140" s="154"/>
      <c r="BD140" s="154"/>
      <c r="BE140" s="182"/>
      <c r="BF140" s="154"/>
      <c r="BG140" s="154"/>
      <c r="BH140" s="182"/>
      <c r="BI140" s="26"/>
      <c r="BJ140" s="26"/>
      <c r="BK140" s="26"/>
    </row>
    <row r="141" spans="2:63" ht="30" customHeight="1">
      <c r="B141" s="26">
        <v>131</v>
      </c>
      <c r="C141" s="26"/>
      <c r="D141" s="26"/>
      <c r="E141" s="26"/>
      <c r="F141" s="26"/>
      <c r="G141" s="26"/>
      <c r="H141" s="26"/>
      <c r="I141" s="26"/>
      <c r="J141" s="26"/>
      <c r="K141" s="154"/>
      <c r="L141" s="187"/>
      <c r="M141" s="182"/>
      <c r="N141" s="154"/>
      <c r="O141" s="154"/>
      <c r="P141" s="182"/>
      <c r="Q141" s="154"/>
      <c r="R141" s="154"/>
      <c r="S141" s="182"/>
      <c r="T141" s="154"/>
      <c r="U141" s="154"/>
      <c r="V141" s="182"/>
      <c r="W141" s="154"/>
      <c r="X141" s="154"/>
      <c r="Y141" s="182"/>
      <c r="Z141" s="154"/>
      <c r="AA141" s="154"/>
      <c r="AB141" s="182"/>
      <c r="AC141" s="154"/>
      <c r="AD141" s="154"/>
      <c r="AE141" s="182"/>
      <c r="AF141" s="26"/>
      <c r="AG141" s="26"/>
      <c r="AH141" s="151"/>
      <c r="AI141" s="151"/>
      <c r="AJ141" s="151"/>
      <c r="AK141" s="151"/>
      <c r="AL141" s="26"/>
      <c r="AM141" s="151"/>
      <c r="AN141" s="151"/>
      <c r="AO141" s="151"/>
      <c r="AP141" s="151"/>
      <c r="AQ141" s="26"/>
      <c r="AR141" s="151"/>
      <c r="AS141" s="26"/>
      <c r="AT141" s="151"/>
      <c r="AU141" s="151"/>
      <c r="AV141" s="151"/>
      <c r="AW141" s="151"/>
      <c r="AX141" s="151"/>
      <c r="AY141" s="151"/>
      <c r="AZ141" s="151"/>
      <c r="BA141" s="151"/>
      <c r="BB141" s="26"/>
      <c r="BC141" s="154"/>
      <c r="BD141" s="154"/>
      <c r="BE141" s="182"/>
      <c r="BF141" s="154"/>
      <c r="BG141" s="154"/>
      <c r="BH141" s="182"/>
      <c r="BI141" s="26"/>
      <c r="BJ141" s="26"/>
      <c r="BK141" s="26"/>
    </row>
    <row r="142" spans="2:63" ht="30" customHeight="1">
      <c r="B142" s="26">
        <v>132</v>
      </c>
      <c r="C142" s="26"/>
      <c r="D142" s="26"/>
      <c r="E142" s="26"/>
      <c r="F142" s="26"/>
      <c r="G142" s="26"/>
      <c r="H142" s="26"/>
      <c r="I142" s="26"/>
      <c r="J142" s="26"/>
      <c r="K142" s="154"/>
      <c r="L142" s="187"/>
      <c r="M142" s="182"/>
      <c r="N142" s="154"/>
      <c r="O142" s="154"/>
      <c r="P142" s="182"/>
      <c r="Q142" s="154"/>
      <c r="R142" s="154"/>
      <c r="S142" s="182"/>
      <c r="T142" s="154"/>
      <c r="U142" s="154"/>
      <c r="V142" s="182"/>
      <c r="W142" s="154"/>
      <c r="X142" s="154"/>
      <c r="Y142" s="182"/>
      <c r="Z142" s="154"/>
      <c r="AA142" s="154"/>
      <c r="AB142" s="182"/>
      <c r="AC142" s="154"/>
      <c r="AD142" s="154"/>
      <c r="AE142" s="182"/>
      <c r="AF142" s="26"/>
      <c r="AG142" s="26"/>
      <c r="AH142" s="151"/>
      <c r="AI142" s="151"/>
      <c r="AJ142" s="151"/>
      <c r="AK142" s="151"/>
      <c r="AL142" s="26"/>
      <c r="AM142" s="151"/>
      <c r="AN142" s="151"/>
      <c r="AO142" s="151"/>
      <c r="AP142" s="151"/>
      <c r="AQ142" s="26"/>
      <c r="AR142" s="151"/>
      <c r="AS142" s="26"/>
      <c r="AT142" s="151"/>
      <c r="AU142" s="151"/>
      <c r="AV142" s="151"/>
      <c r="AW142" s="151"/>
      <c r="AX142" s="151"/>
      <c r="AY142" s="151"/>
      <c r="AZ142" s="151"/>
      <c r="BA142" s="151"/>
      <c r="BB142" s="26"/>
      <c r="BC142" s="154"/>
      <c r="BD142" s="154"/>
      <c r="BE142" s="182"/>
      <c r="BF142" s="154"/>
      <c r="BG142" s="154"/>
      <c r="BH142" s="182"/>
      <c r="BI142" s="26"/>
      <c r="BJ142" s="26"/>
      <c r="BK142" s="26"/>
    </row>
    <row r="143" spans="2:63" ht="30" customHeight="1">
      <c r="B143" s="26">
        <v>133</v>
      </c>
      <c r="C143" s="26"/>
      <c r="D143" s="26"/>
      <c r="E143" s="26"/>
      <c r="F143" s="26"/>
      <c r="G143" s="26"/>
      <c r="H143" s="26"/>
      <c r="I143" s="26"/>
      <c r="J143" s="26"/>
      <c r="K143" s="154"/>
      <c r="L143" s="187"/>
      <c r="M143" s="182"/>
      <c r="N143" s="154"/>
      <c r="O143" s="154"/>
      <c r="P143" s="182"/>
      <c r="Q143" s="154"/>
      <c r="R143" s="154"/>
      <c r="S143" s="182"/>
      <c r="T143" s="154"/>
      <c r="U143" s="154"/>
      <c r="V143" s="182"/>
      <c r="W143" s="154"/>
      <c r="X143" s="154"/>
      <c r="Y143" s="182"/>
      <c r="Z143" s="154"/>
      <c r="AA143" s="154"/>
      <c r="AB143" s="182"/>
      <c r="AC143" s="154"/>
      <c r="AD143" s="154"/>
      <c r="AE143" s="182"/>
      <c r="AF143" s="26"/>
      <c r="AG143" s="26"/>
      <c r="AH143" s="151"/>
      <c r="AI143" s="151"/>
      <c r="AJ143" s="151"/>
      <c r="AK143" s="151"/>
      <c r="AL143" s="26"/>
      <c r="AM143" s="151"/>
      <c r="AN143" s="151"/>
      <c r="AO143" s="151"/>
      <c r="AP143" s="151"/>
      <c r="AQ143" s="26"/>
      <c r="AR143" s="151"/>
      <c r="AS143" s="26"/>
      <c r="AT143" s="151"/>
      <c r="AU143" s="151"/>
      <c r="AV143" s="151"/>
      <c r="AW143" s="151"/>
      <c r="AX143" s="151"/>
      <c r="AY143" s="151"/>
      <c r="AZ143" s="151"/>
      <c r="BA143" s="151"/>
      <c r="BB143" s="26"/>
      <c r="BC143" s="154"/>
      <c r="BD143" s="154"/>
      <c r="BE143" s="182"/>
      <c r="BF143" s="154"/>
      <c r="BG143" s="154"/>
      <c r="BH143" s="182"/>
      <c r="BI143" s="26"/>
      <c r="BJ143" s="26"/>
      <c r="BK143" s="26"/>
    </row>
    <row r="144" spans="2:63" ht="30" customHeight="1">
      <c r="B144" s="26">
        <v>134</v>
      </c>
      <c r="C144" s="26"/>
      <c r="D144" s="26"/>
      <c r="E144" s="26"/>
      <c r="F144" s="26"/>
      <c r="G144" s="26"/>
      <c r="H144" s="26"/>
      <c r="I144" s="26"/>
      <c r="J144" s="26"/>
      <c r="K144" s="154"/>
      <c r="L144" s="187"/>
      <c r="M144" s="182"/>
      <c r="N144" s="154"/>
      <c r="O144" s="154"/>
      <c r="P144" s="182"/>
      <c r="Q144" s="154"/>
      <c r="R144" s="154"/>
      <c r="S144" s="182"/>
      <c r="T144" s="154"/>
      <c r="U144" s="154"/>
      <c r="V144" s="182"/>
      <c r="W144" s="154"/>
      <c r="X144" s="154"/>
      <c r="Y144" s="182"/>
      <c r="Z144" s="154"/>
      <c r="AA144" s="154"/>
      <c r="AB144" s="182"/>
      <c r="AC144" s="154"/>
      <c r="AD144" s="154"/>
      <c r="AE144" s="182"/>
      <c r="AF144" s="26"/>
      <c r="AG144" s="26"/>
      <c r="AH144" s="151"/>
      <c r="AI144" s="151"/>
      <c r="AJ144" s="151"/>
      <c r="AK144" s="151"/>
      <c r="AL144" s="26"/>
      <c r="AM144" s="151"/>
      <c r="AN144" s="151"/>
      <c r="AO144" s="151"/>
      <c r="AP144" s="151"/>
      <c r="AQ144" s="26"/>
      <c r="AR144" s="151"/>
      <c r="AS144" s="26"/>
      <c r="AT144" s="151"/>
      <c r="AU144" s="151"/>
      <c r="AV144" s="151"/>
      <c r="AW144" s="151"/>
      <c r="AX144" s="151"/>
      <c r="AY144" s="151"/>
      <c r="AZ144" s="151"/>
      <c r="BA144" s="151"/>
      <c r="BB144" s="26"/>
      <c r="BC144" s="154"/>
      <c r="BD144" s="154"/>
      <c r="BE144" s="182"/>
      <c r="BF144" s="154"/>
      <c r="BG144" s="154"/>
      <c r="BH144" s="182"/>
      <c r="BI144" s="26"/>
      <c r="BJ144" s="26"/>
      <c r="BK144" s="26"/>
    </row>
    <row r="145" spans="2:63" ht="30" customHeight="1">
      <c r="B145" s="26">
        <v>135</v>
      </c>
      <c r="C145" s="26"/>
      <c r="D145" s="26"/>
      <c r="E145" s="26"/>
      <c r="F145" s="26"/>
      <c r="G145" s="26"/>
      <c r="H145" s="26"/>
      <c r="I145" s="26"/>
      <c r="J145" s="26"/>
      <c r="K145" s="154"/>
      <c r="L145" s="187"/>
      <c r="M145" s="182"/>
      <c r="N145" s="154"/>
      <c r="O145" s="154"/>
      <c r="P145" s="182"/>
      <c r="Q145" s="154"/>
      <c r="R145" s="154"/>
      <c r="S145" s="182"/>
      <c r="T145" s="154"/>
      <c r="U145" s="154"/>
      <c r="V145" s="182"/>
      <c r="W145" s="154"/>
      <c r="X145" s="154"/>
      <c r="Y145" s="182"/>
      <c r="Z145" s="154"/>
      <c r="AA145" s="154"/>
      <c r="AB145" s="182"/>
      <c r="AC145" s="154"/>
      <c r="AD145" s="154"/>
      <c r="AE145" s="182"/>
      <c r="AF145" s="26"/>
      <c r="AG145" s="26"/>
      <c r="AH145" s="151"/>
      <c r="AI145" s="151"/>
      <c r="AJ145" s="151"/>
      <c r="AK145" s="151"/>
      <c r="AL145" s="26"/>
      <c r="AM145" s="151"/>
      <c r="AN145" s="151"/>
      <c r="AO145" s="151"/>
      <c r="AP145" s="151"/>
      <c r="AQ145" s="26"/>
      <c r="AR145" s="151"/>
      <c r="AS145" s="26"/>
      <c r="AT145" s="151"/>
      <c r="AU145" s="151"/>
      <c r="AV145" s="151"/>
      <c r="AW145" s="151"/>
      <c r="AX145" s="151"/>
      <c r="AY145" s="151"/>
      <c r="AZ145" s="151"/>
      <c r="BA145" s="151"/>
      <c r="BB145" s="26"/>
      <c r="BC145" s="154"/>
      <c r="BD145" s="154"/>
      <c r="BE145" s="182"/>
      <c r="BF145" s="154"/>
      <c r="BG145" s="154"/>
      <c r="BH145" s="182"/>
      <c r="BI145" s="26"/>
      <c r="BJ145" s="26"/>
      <c r="BK145" s="26"/>
    </row>
    <row r="146" spans="2:63" ht="30" customHeight="1">
      <c r="B146" s="26">
        <v>136</v>
      </c>
      <c r="C146" s="26"/>
      <c r="D146" s="26"/>
      <c r="E146" s="26"/>
      <c r="F146" s="26"/>
      <c r="G146" s="26"/>
      <c r="H146" s="26"/>
      <c r="I146" s="26"/>
      <c r="J146" s="26"/>
      <c r="K146" s="154"/>
      <c r="L146" s="187"/>
      <c r="M146" s="182"/>
      <c r="N146" s="154"/>
      <c r="O146" s="154"/>
      <c r="P146" s="182"/>
      <c r="Q146" s="154"/>
      <c r="R146" s="154"/>
      <c r="S146" s="182"/>
      <c r="T146" s="154"/>
      <c r="U146" s="154"/>
      <c r="V146" s="182"/>
      <c r="W146" s="154"/>
      <c r="X146" s="154"/>
      <c r="Y146" s="182"/>
      <c r="Z146" s="154"/>
      <c r="AA146" s="154"/>
      <c r="AB146" s="182"/>
      <c r="AC146" s="154"/>
      <c r="AD146" s="154"/>
      <c r="AE146" s="182"/>
      <c r="AF146" s="26"/>
      <c r="AG146" s="26"/>
      <c r="AH146" s="151"/>
      <c r="AI146" s="151"/>
      <c r="AJ146" s="151"/>
      <c r="AK146" s="151"/>
      <c r="AL146" s="26"/>
      <c r="AM146" s="151"/>
      <c r="AN146" s="151"/>
      <c r="AO146" s="151"/>
      <c r="AP146" s="151"/>
      <c r="AQ146" s="26"/>
      <c r="AR146" s="151"/>
      <c r="AS146" s="26"/>
      <c r="AT146" s="151"/>
      <c r="AU146" s="151"/>
      <c r="AV146" s="151"/>
      <c r="AW146" s="151"/>
      <c r="AX146" s="151"/>
      <c r="AY146" s="151"/>
      <c r="AZ146" s="151"/>
      <c r="BA146" s="151"/>
      <c r="BB146" s="26"/>
      <c r="BC146" s="154"/>
      <c r="BD146" s="154"/>
      <c r="BE146" s="182"/>
      <c r="BF146" s="154"/>
      <c r="BG146" s="154"/>
      <c r="BH146" s="182"/>
      <c r="BI146" s="26"/>
      <c r="BJ146" s="26"/>
      <c r="BK146" s="26"/>
    </row>
    <row r="147" spans="2:63" ht="30" customHeight="1">
      <c r="B147" s="26">
        <v>137</v>
      </c>
      <c r="C147" s="26"/>
      <c r="D147" s="26"/>
      <c r="E147" s="26"/>
      <c r="F147" s="26"/>
      <c r="G147" s="26"/>
      <c r="H147" s="26"/>
      <c r="I147" s="26"/>
      <c r="J147" s="26"/>
      <c r="K147" s="154"/>
      <c r="L147" s="187"/>
      <c r="M147" s="182"/>
      <c r="N147" s="154"/>
      <c r="O147" s="154"/>
      <c r="P147" s="182"/>
      <c r="Q147" s="154"/>
      <c r="R147" s="154"/>
      <c r="S147" s="182"/>
      <c r="T147" s="154"/>
      <c r="U147" s="154"/>
      <c r="V147" s="182"/>
      <c r="W147" s="154"/>
      <c r="X147" s="154"/>
      <c r="Y147" s="182"/>
      <c r="Z147" s="154"/>
      <c r="AA147" s="154"/>
      <c r="AB147" s="182"/>
      <c r="AC147" s="154"/>
      <c r="AD147" s="154"/>
      <c r="AE147" s="182"/>
      <c r="AF147" s="26"/>
      <c r="AG147" s="26"/>
      <c r="AH147" s="151"/>
      <c r="AI147" s="151"/>
      <c r="AJ147" s="151"/>
      <c r="AK147" s="151"/>
      <c r="AL147" s="26"/>
      <c r="AM147" s="151"/>
      <c r="AN147" s="151"/>
      <c r="AO147" s="151"/>
      <c r="AP147" s="151"/>
      <c r="AQ147" s="26"/>
      <c r="AR147" s="151"/>
      <c r="AS147" s="26"/>
      <c r="AT147" s="151"/>
      <c r="AU147" s="151"/>
      <c r="AV147" s="151"/>
      <c r="AW147" s="151"/>
      <c r="AX147" s="151"/>
      <c r="AY147" s="151"/>
      <c r="AZ147" s="151"/>
      <c r="BA147" s="151"/>
      <c r="BB147" s="26"/>
      <c r="BC147" s="154"/>
      <c r="BD147" s="154"/>
      <c r="BE147" s="182"/>
      <c r="BF147" s="154"/>
      <c r="BG147" s="154"/>
      <c r="BH147" s="182"/>
      <c r="BI147" s="26"/>
      <c r="BJ147" s="26"/>
      <c r="BK147" s="26"/>
    </row>
    <row r="148" spans="2:63" ht="30" customHeight="1">
      <c r="B148" s="26">
        <v>138</v>
      </c>
      <c r="C148" s="26"/>
      <c r="D148" s="26"/>
      <c r="E148" s="26"/>
      <c r="F148" s="26"/>
      <c r="G148" s="26"/>
      <c r="H148" s="26"/>
      <c r="I148" s="26"/>
      <c r="J148" s="26"/>
      <c r="K148" s="154"/>
      <c r="L148" s="187"/>
      <c r="M148" s="182"/>
      <c r="N148" s="154"/>
      <c r="O148" s="154"/>
      <c r="P148" s="182"/>
      <c r="Q148" s="154"/>
      <c r="R148" s="154"/>
      <c r="S148" s="182"/>
      <c r="T148" s="154"/>
      <c r="U148" s="154"/>
      <c r="V148" s="182"/>
      <c r="W148" s="154"/>
      <c r="X148" s="154"/>
      <c r="Y148" s="182"/>
      <c r="Z148" s="154"/>
      <c r="AA148" s="154"/>
      <c r="AB148" s="182"/>
      <c r="AC148" s="154"/>
      <c r="AD148" s="154"/>
      <c r="AE148" s="182"/>
      <c r="AF148" s="26"/>
      <c r="AG148" s="26"/>
      <c r="AH148" s="151"/>
      <c r="AI148" s="151"/>
      <c r="AJ148" s="151"/>
      <c r="AK148" s="151"/>
      <c r="AL148" s="26"/>
      <c r="AM148" s="151"/>
      <c r="AN148" s="151"/>
      <c r="AO148" s="151"/>
      <c r="AP148" s="151"/>
      <c r="AQ148" s="26"/>
      <c r="AR148" s="151"/>
      <c r="AS148" s="26"/>
      <c r="AT148" s="151"/>
      <c r="AU148" s="151"/>
      <c r="AV148" s="151"/>
      <c r="AW148" s="151"/>
      <c r="AX148" s="151"/>
      <c r="AY148" s="151"/>
      <c r="AZ148" s="151"/>
      <c r="BA148" s="151"/>
      <c r="BB148" s="26"/>
      <c r="BC148" s="154"/>
      <c r="BD148" s="154"/>
      <c r="BE148" s="182"/>
      <c r="BF148" s="154"/>
      <c r="BG148" s="154"/>
      <c r="BH148" s="182"/>
      <c r="BI148" s="26"/>
      <c r="BJ148" s="26"/>
      <c r="BK148" s="26"/>
    </row>
    <row r="149" spans="2:63" ht="30" customHeight="1">
      <c r="B149" s="26">
        <v>139</v>
      </c>
      <c r="C149" s="26"/>
      <c r="D149" s="26"/>
      <c r="E149" s="26"/>
      <c r="F149" s="26"/>
      <c r="G149" s="26"/>
      <c r="H149" s="26"/>
      <c r="I149" s="26"/>
      <c r="J149" s="26"/>
      <c r="K149" s="154"/>
      <c r="L149" s="187"/>
      <c r="M149" s="182"/>
      <c r="N149" s="154"/>
      <c r="O149" s="154"/>
      <c r="P149" s="182"/>
      <c r="Q149" s="154"/>
      <c r="R149" s="154"/>
      <c r="S149" s="182"/>
      <c r="T149" s="154"/>
      <c r="U149" s="154"/>
      <c r="V149" s="182"/>
      <c r="W149" s="154"/>
      <c r="X149" s="154"/>
      <c r="Y149" s="182"/>
      <c r="Z149" s="154"/>
      <c r="AA149" s="154"/>
      <c r="AB149" s="182"/>
      <c r="AC149" s="154"/>
      <c r="AD149" s="154"/>
      <c r="AE149" s="182"/>
      <c r="AF149" s="26"/>
      <c r="AG149" s="26"/>
      <c r="AH149" s="151"/>
      <c r="AI149" s="151"/>
      <c r="AJ149" s="151"/>
      <c r="AK149" s="151"/>
      <c r="AL149" s="26"/>
      <c r="AM149" s="151"/>
      <c r="AN149" s="151"/>
      <c r="AO149" s="151"/>
      <c r="AP149" s="151"/>
      <c r="AQ149" s="26"/>
      <c r="AR149" s="151"/>
      <c r="AS149" s="26"/>
      <c r="AT149" s="151"/>
      <c r="AU149" s="151"/>
      <c r="AV149" s="151"/>
      <c r="AW149" s="151"/>
      <c r="AX149" s="151"/>
      <c r="AY149" s="151"/>
      <c r="AZ149" s="151"/>
      <c r="BA149" s="151"/>
      <c r="BB149" s="26"/>
      <c r="BC149" s="154"/>
      <c r="BD149" s="154"/>
      <c r="BE149" s="182"/>
      <c r="BF149" s="154"/>
      <c r="BG149" s="154"/>
      <c r="BH149" s="182"/>
      <c r="BI149" s="26"/>
      <c r="BJ149" s="26"/>
      <c r="BK149" s="26"/>
    </row>
    <row r="150" spans="2:63" ht="30" customHeight="1">
      <c r="B150" s="26">
        <v>140</v>
      </c>
      <c r="C150" s="26"/>
      <c r="D150" s="26"/>
      <c r="E150" s="26"/>
      <c r="F150" s="26"/>
      <c r="G150" s="26"/>
      <c r="H150" s="26"/>
      <c r="I150" s="26"/>
      <c r="J150" s="26"/>
      <c r="K150" s="154"/>
      <c r="L150" s="187"/>
      <c r="M150" s="182"/>
      <c r="N150" s="154"/>
      <c r="O150" s="154"/>
      <c r="P150" s="182"/>
      <c r="Q150" s="154"/>
      <c r="R150" s="154"/>
      <c r="S150" s="182"/>
      <c r="T150" s="154"/>
      <c r="U150" s="154"/>
      <c r="V150" s="182"/>
      <c r="W150" s="154"/>
      <c r="X150" s="154"/>
      <c r="Y150" s="182"/>
      <c r="Z150" s="154"/>
      <c r="AA150" s="154"/>
      <c r="AB150" s="182"/>
      <c r="AC150" s="154"/>
      <c r="AD150" s="154"/>
      <c r="AE150" s="182"/>
      <c r="AF150" s="26"/>
      <c r="AG150" s="26"/>
      <c r="AH150" s="151"/>
      <c r="AI150" s="151"/>
      <c r="AJ150" s="151"/>
      <c r="AK150" s="151"/>
      <c r="AL150" s="26"/>
      <c r="AM150" s="151"/>
      <c r="AN150" s="151"/>
      <c r="AO150" s="151"/>
      <c r="AP150" s="151"/>
      <c r="AQ150" s="26"/>
      <c r="AR150" s="151"/>
      <c r="AS150" s="26"/>
      <c r="AT150" s="151"/>
      <c r="AU150" s="151"/>
      <c r="AV150" s="151"/>
      <c r="AW150" s="151"/>
      <c r="AX150" s="151"/>
      <c r="AY150" s="151"/>
      <c r="AZ150" s="151"/>
      <c r="BA150" s="151"/>
      <c r="BB150" s="26"/>
      <c r="BC150" s="154"/>
      <c r="BD150" s="154"/>
      <c r="BE150" s="182"/>
      <c r="BF150" s="154"/>
      <c r="BG150" s="154"/>
      <c r="BH150" s="182"/>
      <c r="BI150" s="26"/>
      <c r="BJ150" s="26"/>
      <c r="BK150" s="26"/>
    </row>
    <row r="151" spans="2:63" ht="30" customHeight="1">
      <c r="B151" s="26">
        <v>141</v>
      </c>
      <c r="C151" s="26"/>
      <c r="D151" s="26"/>
      <c r="E151" s="26"/>
      <c r="F151" s="26"/>
      <c r="G151" s="26"/>
      <c r="H151" s="26"/>
      <c r="I151" s="26"/>
      <c r="J151" s="26"/>
      <c r="K151" s="154"/>
      <c r="L151" s="187"/>
      <c r="M151" s="182"/>
      <c r="N151" s="154"/>
      <c r="O151" s="154"/>
      <c r="P151" s="182"/>
      <c r="Q151" s="154"/>
      <c r="R151" s="154"/>
      <c r="S151" s="182"/>
      <c r="T151" s="154"/>
      <c r="U151" s="154"/>
      <c r="V151" s="182"/>
      <c r="W151" s="154"/>
      <c r="X151" s="154"/>
      <c r="Y151" s="182"/>
      <c r="Z151" s="154"/>
      <c r="AA151" s="154"/>
      <c r="AB151" s="182"/>
      <c r="AC151" s="154"/>
      <c r="AD151" s="154"/>
      <c r="AE151" s="182"/>
      <c r="AF151" s="26"/>
      <c r="AG151" s="26"/>
      <c r="AH151" s="151"/>
      <c r="AI151" s="151"/>
      <c r="AJ151" s="151"/>
      <c r="AK151" s="151"/>
      <c r="AL151" s="26"/>
      <c r="AM151" s="151"/>
      <c r="AN151" s="151"/>
      <c r="AO151" s="151"/>
      <c r="AP151" s="151"/>
      <c r="AQ151" s="26"/>
      <c r="AR151" s="151"/>
      <c r="AS151" s="26"/>
      <c r="AT151" s="151"/>
      <c r="AU151" s="151"/>
      <c r="AV151" s="151"/>
      <c r="AW151" s="151"/>
      <c r="AX151" s="151"/>
      <c r="AY151" s="151"/>
      <c r="AZ151" s="151"/>
      <c r="BA151" s="151"/>
      <c r="BB151" s="26"/>
      <c r="BC151" s="154"/>
      <c r="BD151" s="154"/>
      <c r="BE151" s="182"/>
      <c r="BF151" s="154"/>
      <c r="BG151" s="154"/>
      <c r="BH151" s="182"/>
      <c r="BI151" s="26"/>
      <c r="BJ151" s="26"/>
      <c r="BK151" s="26"/>
    </row>
    <row r="152" spans="2:63" ht="30" customHeight="1">
      <c r="B152" s="26">
        <v>142</v>
      </c>
      <c r="C152" s="26"/>
      <c r="D152" s="26"/>
      <c r="E152" s="26"/>
      <c r="F152" s="26"/>
      <c r="G152" s="26"/>
      <c r="H152" s="26"/>
      <c r="I152" s="26"/>
      <c r="J152" s="26"/>
      <c r="K152" s="154"/>
      <c r="L152" s="187"/>
      <c r="M152" s="182"/>
      <c r="N152" s="154"/>
      <c r="O152" s="154"/>
      <c r="P152" s="182"/>
      <c r="Q152" s="154"/>
      <c r="R152" s="154"/>
      <c r="S152" s="182"/>
      <c r="T152" s="154"/>
      <c r="U152" s="154"/>
      <c r="V152" s="182"/>
      <c r="W152" s="154"/>
      <c r="X152" s="154"/>
      <c r="Y152" s="182"/>
      <c r="Z152" s="154"/>
      <c r="AA152" s="154"/>
      <c r="AB152" s="182"/>
      <c r="AC152" s="154"/>
      <c r="AD152" s="154"/>
      <c r="AE152" s="182"/>
      <c r="AF152" s="26"/>
      <c r="AG152" s="26"/>
      <c r="AH152" s="151"/>
      <c r="AI152" s="151"/>
      <c r="AJ152" s="151"/>
      <c r="AK152" s="151"/>
      <c r="AL152" s="26"/>
      <c r="AM152" s="151"/>
      <c r="AN152" s="151"/>
      <c r="AO152" s="151"/>
      <c r="AP152" s="151"/>
      <c r="AQ152" s="26"/>
      <c r="AR152" s="151"/>
      <c r="AS152" s="26"/>
      <c r="AT152" s="151"/>
      <c r="AU152" s="151"/>
      <c r="AV152" s="151"/>
      <c r="AW152" s="151"/>
      <c r="AX152" s="151"/>
      <c r="AY152" s="151"/>
      <c r="AZ152" s="151"/>
      <c r="BA152" s="151"/>
      <c r="BB152" s="26"/>
      <c r="BC152" s="154"/>
      <c r="BD152" s="154"/>
      <c r="BE152" s="182"/>
      <c r="BF152" s="154"/>
      <c r="BG152" s="154"/>
      <c r="BH152" s="182"/>
      <c r="BI152" s="26"/>
      <c r="BJ152" s="26"/>
      <c r="BK152" s="26"/>
    </row>
    <row r="153" spans="2:63" ht="30" customHeight="1">
      <c r="B153" s="26">
        <v>143</v>
      </c>
      <c r="C153" s="26"/>
      <c r="D153" s="26"/>
      <c r="E153" s="26"/>
      <c r="F153" s="26"/>
      <c r="G153" s="26"/>
      <c r="H153" s="26"/>
      <c r="I153" s="26"/>
      <c r="J153" s="26"/>
      <c r="K153" s="154"/>
      <c r="L153" s="187"/>
      <c r="M153" s="182"/>
      <c r="N153" s="154"/>
      <c r="O153" s="154"/>
      <c r="P153" s="182"/>
      <c r="Q153" s="154"/>
      <c r="R153" s="154"/>
      <c r="S153" s="182"/>
      <c r="T153" s="154"/>
      <c r="U153" s="154"/>
      <c r="V153" s="182"/>
      <c r="W153" s="154"/>
      <c r="X153" s="154"/>
      <c r="Y153" s="182"/>
      <c r="Z153" s="154"/>
      <c r="AA153" s="154"/>
      <c r="AB153" s="182"/>
      <c r="AC153" s="154"/>
      <c r="AD153" s="154"/>
      <c r="AE153" s="182"/>
      <c r="AF153" s="26"/>
      <c r="AG153" s="26"/>
      <c r="AH153" s="151"/>
      <c r="AI153" s="151"/>
      <c r="AJ153" s="151"/>
      <c r="AK153" s="151"/>
      <c r="AL153" s="26"/>
      <c r="AM153" s="151"/>
      <c r="AN153" s="151"/>
      <c r="AO153" s="151"/>
      <c r="AP153" s="151"/>
      <c r="AQ153" s="26"/>
      <c r="AR153" s="151"/>
      <c r="AS153" s="26"/>
      <c r="AT153" s="151"/>
      <c r="AU153" s="151"/>
      <c r="AV153" s="151"/>
      <c r="AW153" s="151"/>
      <c r="AX153" s="151"/>
      <c r="AY153" s="151"/>
      <c r="AZ153" s="151"/>
      <c r="BA153" s="151"/>
      <c r="BB153" s="26"/>
      <c r="BC153" s="154"/>
      <c r="BD153" s="154"/>
      <c r="BE153" s="182"/>
      <c r="BF153" s="154"/>
      <c r="BG153" s="154"/>
      <c r="BH153" s="182"/>
      <c r="BI153" s="26"/>
      <c r="BJ153" s="26"/>
      <c r="BK153" s="26"/>
    </row>
    <row r="154" spans="2:63" ht="30" customHeight="1">
      <c r="B154" s="26">
        <v>144</v>
      </c>
      <c r="C154" s="26"/>
      <c r="D154" s="26"/>
      <c r="E154" s="26"/>
      <c r="F154" s="26"/>
      <c r="G154" s="26"/>
      <c r="H154" s="26"/>
      <c r="I154" s="26"/>
      <c r="J154" s="26"/>
      <c r="K154" s="154"/>
      <c r="L154" s="187"/>
      <c r="M154" s="182"/>
      <c r="N154" s="154"/>
      <c r="O154" s="154"/>
      <c r="P154" s="182"/>
      <c r="Q154" s="154"/>
      <c r="R154" s="154"/>
      <c r="S154" s="182"/>
      <c r="T154" s="154"/>
      <c r="U154" s="154"/>
      <c r="V154" s="182"/>
      <c r="W154" s="154"/>
      <c r="X154" s="154"/>
      <c r="Y154" s="182"/>
      <c r="Z154" s="154"/>
      <c r="AA154" s="154"/>
      <c r="AB154" s="182"/>
      <c r="AC154" s="154"/>
      <c r="AD154" s="154"/>
      <c r="AE154" s="182"/>
      <c r="AF154" s="26"/>
      <c r="AG154" s="26"/>
      <c r="AH154" s="151"/>
      <c r="AI154" s="151"/>
      <c r="AJ154" s="151"/>
      <c r="AK154" s="151"/>
      <c r="AL154" s="26"/>
      <c r="AM154" s="151"/>
      <c r="AN154" s="151"/>
      <c r="AO154" s="151"/>
      <c r="AP154" s="151"/>
      <c r="AQ154" s="26"/>
      <c r="AR154" s="151"/>
      <c r="AS154" s="26"/>
      <c r="AT154" s="151"/>
      <c r="AU154" s="151"/>
      <c r="AV154" s="151"/>
      <c r="AW154" s="151"/>
      <c r="AX154" s="151"/>
      <c r="AY154" s="151"/>
      <c r="AZ154" s="151"/>
      <c r="BA154" s="151"/>
      <c r="BB154" s="26"/>
      <c r="BC154" s="154"/>
      <c r="BD154" s="154"/>
      <c r="BE154" s="182"/>
      <c r="BF154" s="154"/>
      <c r="BG154" s="154"/>
      <c r="BH154" s="182"/>
      <c r="BI154" s="26"/>
      <c r="BJ154" s="26"/>
      <c r="BK154" s="26"/>
    </row>
    <row r="155" spans="2:63" ht="30" customHeight="1">
      <c r="B155" s="26">
        <v>145</v>
      </c>
      <c r="C155" s="26"/>
      <c r="D155" s="26"/>
      <c r="E155" s="26"/>
      <c r="F155" s="26"/>
      <c r="G155" s="26"/>
      <c r="H155" s="26"/>
      <c r="I155" s="26"/>
      <c r="J155" s="26"/>
      <c r="K155" s="154"/>
      <c r="L155" s="187"/>
      <c r="M155" s="182"/>
      <c r="N155" s="154"/>
      <c r="O155" s="154"/>
      <c r="P155" s="182"/>
      <c r="Q155" s="154"/>
      <c r="R155" s="154"/>
      <c r="S155" s="182"/>
      <c r="T155" s="154"/>
      <c r="U155" s="154"/>
      <c r="V155" s="182"/>
      <c r="W155" s="154"/>
      <c r="X155" s="154"/>
      <c r="Y155" s="182"/>
      <c r="Z155" s="154"/>
      <c r="AA155" s="154"/>
      <c r="AB155" s="182"/>
      <c r="AC155" s="154"/>
      <c r="AD155" s="154"/>
      <c r="AE155" s="182"/>
      <c r="AF155" s="26"/>
      <c r="AG155" s="26"/>
      <c r="AH155" s="151"/>
      <c r="AI155" s="151"/>
      <c r="AJ155" s="151"/>
      <c r="AK155" s="151"/>
      <c r="AL155" s="26"/>
      <c r="AM155" s="151"/>
      <c r="AN155" s="151"/>
      <c r="AO155" s="151"/>
      <c r="AP155" s="151"/>
      <c r="AQ155" s="26"/>
      <c r="AR155" s="151"/>
      <c r="AS155" s="26"/>
      <c r="AT155" s="151"/>
      <c r="AU155" s="151"/>
      <c r="AV155" s="151"/>
      <c r="AW155" s="151"/>
      <c r="AX155" s="151"/>
      <c r="AY155" s="151"/>
      <c r="AZ155" s="151"/>
      <c r="BA155" s="151"/>
      <c r="BB155" s="26"/>
      <c r="BC155" s="154"/>
      <c r="BD155" s="154"/>
      <c r="BE155" s="182"/>
      <c r="BF155" s="154"/>
      <c r="BG155" s="154"/>
      <c r="BH155" s="182"/>
      <c r="BI155" s="26"/>
      <c r="BJ155" s="26"/>
      <c r="BK155" s="26"/>
    </row>
    <row r="156" spans="2:63" ht="30" customHeight="1">
      <c r="B156" s="26">
        <v>146</v>
      </c>
      <c r="C156" s="26"/>
      <c r="D156" s="26"/>
      <c r="E156" s="26"/>
      <c r="F156" s="26"/>
      <c r="G156" s="26"/>
      <c r="H156" s="26"/>
      <c r="I156" s="26"/>
      <c r="J156" s="26"/>
      <c r="K156" s="154"/>
      <c r="L156" s="187"/>
      <c r="M156" s="182"/>
      <c r="N156" s="154"/>
      <c r="O156" s="154"/>
      <c r="P156" s="182"/>
      <c r="Q156" s="154"/>
      <c r="R156" s="154"/>
      <c r="S156" s="182"/>
      <c r="T156" s="154"/>
      <c r="U156" s="154"/>
      <c r="V156" s="182"/>
      <c r="W156" s="154"/>
      <c r="X156" s="154"/>
      <c r="Y156" s="182"/>
      <c r="Z156" s="154"/>
      <c r="AA156" s="154"/>
      <c r="AB156" s="182"/>
      <c r="AC156" s="154"/>
      <c r="AD156" s="154"/>
      <c r="AE156" s="182"/>
      <c r="AF156" s="26"/>
      <c r="AG156" s="26"/>
      <c r="AH156" s="151"/>
      <c r="AI156" s="151"/>
      <c r="AJ156" s="151"/>
      <c r="AK156" s="151"/>
      <c r="AL156" s="26"/>
      <c r="AM156" s="151"/>
      <c r="AN156" s="151"/>
      <c r="AO156" s="151"/>
      <c r="AP156" s="151"/>
      <c r="AQ156" s="26"/>
      <c r="AR156" s="151"/>
      <c r="AS156" s="26"/>
      <c r="AT156" s="151"/>
      <c r="AU156" s="151"/>
      <c r="AV156" s="151"/>
      <c r="AW156" s="151"/>
      <c r="AX156" s="151"/>
      <c r="AY156" s="151"/>
      <c r="AZ156" s="151"/>
      <c r="BA156" s="151"/>
      <c r="BB156" s="26"/>
      <c r="BC156" s="154"/>
      <c r="BD156" s="154"/>
      <c r="BE156" s="182"/>
      <c r="BF156" s="154"/>
      <c r="BG156" s="154"/>
      <c r="BH156" s="182"/>
      <c r="BI156" s="26"/>
      <c r="BJ156" s="26"/>
      <c r="BK156" s="26"/>
    </row>
    <row r="157" spans="2:63" ht="30" customHeight="1">
      <c r="B157" s="26">
        <v>147</v>
      </c>
      <c r="C157" s="26"/>
      <c r="D157" s="26"/>
      <c r="E157" s="26"/>
      <c r="F157" s="26"/>
      <c r="G157" s="26"/>
      <c r="H157" s="26"/>
      <c r="I157" s="26"/>
      <c r="J157" s="26"/>
      <c r="K157" s="154"/>
      <c r="L157" s="187"/>
      <c r="M157" s="182"/>
      <c r="N157" s="154"/>
      <c r="O157" s="154"/>
      <c r="P157" s="182"/>
      <c r="Q157" s="154"/>
      <c r="R157" s="154"/>
      <c r="S157" s="182"/>
      <c r="T157" s="154"/>
      <c r="U157" s="154"/>
      <c r="V157" s="182"/>
      <c r="W157" s="154"/>
      <c r="X157" s="154"/>
      <c r="Y157" s="182"/>
      <c r="Z157" s="154"/>
      <c r="AA157" s="154"/>
      <c r="AB157" s="182"/>
      <c r="AC157" s="154"/>
      <c r="AD157" s="154"/>
      <c r="AE157" s="182"/>
      <c r="AF157" s="26"/>
      <c r="AG157" s="26"/>
      <c r="AH157" s="151"/>
      <c r="AI157" s="151"/>
      <c r="AJ157" s="151"/>
      <c r="AK157" s="151"/>
      <c r="AL157" s="26"/>
      <c r="AM157" s="151"/>
      <c r="AN157" s="151"/>
      <c r="AO157" s="151"/>
      <c r="AP157" s="151"/>
      <c r="AQ157" s="26"/>
      <c r="AR157" s="151"/>
      <c r="AS157" s="26"/>
      <c r="AT157" s="151"/>
      <c r="AU157" s="151"/>
      <c r="AV157" s="151"/>
      <c r="AW157" s="151"/>
      <c r="AX157" s="151"/>
      <c r="AY157" s="151"/>
      <c r="AZ157" s="151"/>
      <c r="BA157" s="151"/>
      <c r="BB157" s="26"/>
      <c r="BC157" s="154"/>
      <c r="BD157" s="154"/>
      <c r="BE157" s="182"/>
      <c r="BF157" s="154"/>
      <c r="BG157" s="154"/>
      <c r="BH157" s="182"/>
      <c r="BI157" s="26"/>
      <c r="BJ157" s="26"/>
      <c r="BK157" s="26"/>
    </row>
    <row r="158" spans="2:63" ht="30" customHeight="1">
      <c r="B158" s="26">
        <v>148</v>
      </c>
      <c r="C158" s="26"/>
      <c r="D158" s="26"/>
      <c r="E158" s="26"/>
      <c r="F158" s="26"/>
      <c r="G158" s="26"/>
      <c r="H158" s="26"/>
      <c r="I158" s="26"/>
      <c r="J158" s="26"/>
      <c r="K158" s="154"/>
      <c r="L158" s="187"/>
      <c r="M158" s="182"/>
      <c r="N158" s="154"/>
      <c r="O158" s="154"/>
      <c r="P158" s="182"/>
      <c r="Q158" s="154"/>
      <c r="R158" s="154"/>
      <c r="S158" s="182"/>
      <c r="T158" s="154"/>
      <c r="U158" s="154"/>
      <c r="V158" s="182"/>
      <c r="W158" s="154"/>
      <c r="X158" s="154"/>
      <c r="Y158" s="182"/>
      <c r="Z158" s="154"/>
      <c r="AA158" s="154"/>
      <c r="AB158" s="182"/>
      <c r="AC158" s="154"/>
      <c r="AD158" s="154"/>
      <c r="AE158" s="182"/>
      <c r="AF158" s="26"/>
      <c r="AG158" s="26"/>
      <c r="AH158" s="151"/>
      <c r="AI158" s="151"/>
      <c r="AJ158" s="151"/>
      <c r="AK158" s="151"/>
      <c r="AL158" s="26"/>
      <c r="AM158" s="151"/>
      <c r="AN158" s="151"/>
      <c r="AO158" s="151"/>
      <c r="AP158" s="151"/>
      <c r="AQ158" s="26"/>
      <c r="AR158" s="151"/>
      <c r="AS158" s="26"/>
      <c r="AT158" s="151"/>
      <c r="AU158" s="151"/>
      <c r="AV158" s="151"/>
      <c r="AW158" s="151"/>
      <c r="AX158" s="151"/>
      <c r="AY158" s="151"/>
      <c r="AZ158" s="151"/>
      <c r="BA158" s="151"/>
      <c r="BB158" s="26"/>
      <c r="BC158" s="154"/>
      <c r="BD158" s="154"/>
      <c r="BE158" s="182"/>
      <c r="BF158" s="154"/>
      <c r="BG158" s="154"/>
      <c r="BH158" s="182"/>
      <c r="BI158" s="26"/>
      <c r="BJ158" s="26"/>
      <c r="BK158" s="26"/>
    </row>
    <row r="159" spans="2:63" ht="30" customHeight="1">
      <c r="B159" s="26">
        <v>149</v>
      </c>
      <c r="C159" s="26"/>
      <c r="D159" s="26"/>
      <c r="E159" s="26"/>
      <c r="F159" s="26"/>
      <c r="G159" s="26"/>
      <c r="H159" s="26"/>
      <c r="I159" s="26"/>
      <c r="J159" s="26"/>
      <c r="K159" s="154"/>
      <c r="L159" s="187"/>
      <c r="M159" s="182"/>
      <c r="N159" s="154"/>
      <c r="O159" s="154"/>
      <c r="P159" s="182"/>
      <c r="Q159" s="154"/>
      <c r="R159" s="154"/>
      <c r="S159" s="182"/>
      <c r="T159" s="154"/>
      <c r="U159" s="154"/>
      <c r="V159" s="182"/>
      <c r="W159" s="154"/>
      <c r="X159" s="154"/>
      <c r="Y159" s="182"/>
      <c r="Z159" s="154"/>
      <c r="AA159" s="154"/>
      <c r="AB159" s="182"/>
      <c r="AC159" s="154"/>
      <c r="AD159" s="154"/>
      <c r="AE159" s="182"/>
      <c r="AF159" s="26"/>
      <c r="AG159" s="26"/>
      <c r="AH159" s="151"/>
      <c r="AI159" s="151"/>
      <c r="AJ159" s="151"/>
      <c r="AK159" s="151"/>
      <c r="AL159" s="26"/>
      <c r="AM159" s="151"/>
      <c r="AN159" s="151"/>
      <c r="AO159" s="151"/>
      <c r="AP159" s="151"/>
      <c r="AQ159" s="26"/>
      <c r="AR159" s="151"/>
      <c r="AS159" s="26"/>
      <c r="AT159" s="151"/>
      <c r="AU159" s="151"/>
      <c r="AV159" s="151"/>
      <c r="AW159" s="151"/>
      <c r="AX159" s="151"/>
      <c r="AY159" s="151"/>
      <c r="AZ159" s="151"/>
      <c r="BA159" s="151"/>
      <c r="BB159" s="26"/>
      <c r="BC159" s="154"/>
      <c r="BD159" s="154"/>
      <c r="BE159" s="182"/>
      <c r="BF159" s="154"/>
      <c r="BG159" s="154"/>
      <c r="BH159" s="182"/>
      <c r="BI159" s="26"/>
      <c r="BJ159" s="26"/>
      <c r="BK159" s="26"/>
    </row>
    <row r="160" spans="2:63" ht="30" customHeight="1">
      <c r="B160" s="26">
        <v>150</v>
      </c>
      <c r="C160" s="26"/>
      <c r="D160" s="26"/>
      <c r="E160" s="26"/>
      <c r="F160" s="26"/>
      <c r="G160" s="26"/>
      <c r="H160" s="26"/>
      <c r="I160" s="26"/>
      <c r="J160" s="26"/>
      <c r="K160" s="154"/>
      <c r="L160" s="187"/>
      <c r="M160" s="182"/>
      <c r="N160" s="154"/>
      <c r="O160" s="154"/>
      <c r="P160" s="182"/>
      <c r="Q160" s="154"/>
      <c r="R160" s="154"/>
      <c r="S160" s="182"/>
      <c r="T160" s="154"/>
      <c r="U160" s="154"/>
      <c r="V160" s="182"/>
      <c r="W160" s="154"/>
      <c r="X160" s="154"/>
      <c r="Y160" s="182"/>
      <c r="Z160" s="154"/>
      <c r="AA160" s="154"/>
      <c r="AB160" s="182"/>
      <c r="AC160" s="154"/>
      <c r="AD160" s="154"/>
      <c r="AE160" s="182"/>
      <c r="AF160" s="26"/>
      <c r="AG160" s="26"/>
      <c r="AH160" s="151"/>
      <c r="AI160" s="151"/>
      <c r="AJ160" s="151"/>
      <c r="AK160" s="151"/>
      <c r="AL160" s="26"/>
      <c r="AM160" s="151"/>
      <c r="AN160" s="151"/>
      <c r="AO160" s="151"/>
      <c r="AP160" s="151"/>
      <c r="AQ160" s="26"/>
      <c r="AR160" s="151"/>
      <c r="AS160" s="26"/>
      <c r="AT160" s="151"/>
      <c r="AU160" s="151"/>
      <c r="AV160" s="151"/>
      <c r="AW160" s="151"/>
      <c r="AX160" s="151"/>
      <c r="AY160" s="151"/>
      <c r="AZ160" s="151"/>
      <c r="BA160" s="151"/>
      <c r="BB160" s="26"/>
      <c r="BC160" s="154"/>
      <c r="BD160" s="154"/>
      <c r="BE160" s="182"/>
      <c r="BF160" s="154"/>
      <c r="BG160" s="154"/>
      <c r="BH160" s="182"/>
      <c r="BI160" s="26"/>
      <c r="BJ160" s="26"/>
      <c r="BK160" s="26"/>
    </row>
    <row r="161" spans="2:63" ht="30" customHeight="1">
      <c r="B161" s="26">
        <v>151</v>
      </c>
      <c r="C161" s="26"/>
      <c r="D161" s="26"/>
      <c r="E161" s="26"/>
      <c r="F161" s="26"/>
      <c r="G161" s="26"/>
      <c r="H161" s="26"/>
      <c r="I161" s="26"/>
      <c r="J161" s="26"/>
      <c r="K161" s="154"/>
      <c r="L161" s="187"/>
      <c r="M161" s="182"/>
      <c r="N161" s="154"/>
      <c r="O161" s="154"/>
      <c r="P161" s="182"/>
      <c r="Q161" s="154"/>
      <c r="R161" s="154"/>
      <c r="S161" s="182"/>
      <c r="T161" s="154"/>
      <c r="U161" s="154"/>
      <c r="V161" s="182"/>
      <c r="W161" s="154"/>
      <c r="X161" s="154"/>
      <c r="Y161" s="182"/>
      <c r="Z161" s="154"/>
      <c r="AA161" s="154"/>
      <c r="AB161" s="182"/>
      <c r="AC161" s="154"/>
      <c r="AD161" s="154"/>
      <c r="AE161" s="182"/>
      <c r="AF161" s="26"/>
      <c r="AG161" s="26"/>
      <c r="AH161" s="151"/>
      <c r="AI161" s="151"/>
      <c r="AJ161" s="151"/>
      <c r="AK161" s="151"/>
      <c r="AL161" s="26"/>
      <c r="AM161" s="151"/>
      <c r="AN161" s="151"/>
      <c r="AO161" s="151"/>
      <c r="AP161" s="151"/>
      <c r="AQ161" s="26"/>
      <c r="AR161" s="151"/>
      <c r="AS161" s="26"/>
      <c r="AT161" s="151"/>
      <c r="AU161" s="151"/>
      <c r="AV161" s="151"/>
      <c r="AW161" s="151"/>
      <c r="AX161" s="151"/>
      <c r="AY161" s="151"/>
      <c r="AZ161" s="151"/>
      <c r="BA161" s="151"/>
      <c r="BB161" s="26"/>
      <c r="BC161" s="154"/>
      <c r="BD161" s="154"/>
      <c r="BE161" s="182"/>
      <c r="BF161" s="154"/>
      <c r="BG161" s="154"/>
      <c r="BH161" s="182"/>
      <c r="BI161" s="26"/>
      <c r="BJ161" s="26"/>
      <c r="BK161" s="26"/>
    </row>
    <row r="162" spans="2:63" ht="30" customHeight="1">
      <c r="B162" s="26">
        <v>152</v>
      </c>
      <c r="C162" s="26"/>
      <c r="D162" s="26"/>
      <c r="E162" s="26"/>
      <c r="F162" s="26"/>
      <c r="G162" s="26"/>
      <c r="H162" s="26"/>
      <c r="I162" s="26"/>
      <c r="J162" s="26"/>
      <c r="K162" s="154"/>
      <c r="L162" s="187"/>
      <c r="M162" s="182"/>
      <c r="N162" s="154"/>
      <c r="O162" s="154"/>
      <c r="P162" s="182"/>
      <c r="Q162" s="154"/>
      <c r="R162" s="154"/>
      <c r="S162" s="182"/>
      <c r="T162" s="154"/>
      <c r="U162" s="154"/>
      <c r="V162" s="182"/>
      <c r="W162" s="154"/>
      <c r="X162" s="154"/>
      <c r="Y162" s="182"/>
      <c r="Z162" s="154"/>
      <c r="AA162" s="154"/>
      <c r="AB162" s="182"/>
      <c r="AC162" s="154"/>
      <c r="AD162" s="154"/>
      <c r="AE162" s="182"/>
      <c r="AF162" s="26"/>
      <c r="AG162" s="26"/>
      <c r="AH162" s="151"/>
      <c r="AI162" s="151"/>
      <c r="AJ162" s="151"/>
      <c r="AK162" s="151"/>
      <c r="AL162" s="26"/>
      <c r="AM162" s="151"/>
      <c r="AN162" s="151"/>
      <c r="AO162" s="151"/>
      <c r="AP162" s="151"/>
      <c r="AQ162" s="26"/>
      <c r="AR162" s="151"/>
      <c r="AS162" s="26"/>
      <c r="AT162" s="151"/>
      <c r="AU162" s="151"/>
      <c r="AV162" s="151"/>
      <c r="AW162" s="151"/>
      <c r="AX162" s="151"/>
      <c r="AY162" s="151"/>
      <c r="AZ162" s="151"/>
      <c r="BA162" s="151"/>
      <c r="BB162" s="26"/>
      <c r="BC162" s="154"/>
      <c r="BD162" s="154"/>
      <c r="BE162" s="182"/>
      <c r="BF162" s="154"/>
      <c r="BG162" s="154"/>
      <c r="BH162" s="182"/>
      <c r="BI162" s="26"/>
      <c r="BJ162" s="26"/>
      <c r="BK162" s="26"/>
    </row>
    <row r="163" spans="2:63" ht="30" customHeight="1">
      <c r="B163" s="26">
        <v>153</v>
      </c>
      <c r="C163" s="26"/>
      <c r="D163" s="26"/>
      <c r="E163" s="26"/>
      <c r="F163" s="26"/>
      <c r="G163" s="26"/>
      <c r="H163" s="26"/>
      <c r="I163" s="26"/>
      <c r="J163" s="26"/>
      <c r="K163" s="154"/>
      <c r="L163" s="187"/>
      <c r="M163" s="182"/>
      <c r="N163" s="154"/>
      <c r="O163" s="154"/>
      <c r="P163" s="182"/>
      <c r="Q163" s="154"/>
      <c r="R163" s="154"/>
      <c r="S163" s="182"/>
      <c r="T163" s="154"/>
      <c r="U163" s="154"/>
      <c r="V163" s="182"/>
      <c r="W163" s="154"/>
      <c r="X163" s="154"/>
      <c r="Y163" s="182"/>
      <c r="Z163" s="154"/>
      <c r="AA163" s="154"/>
      <c r="AB163" s="182"/>
      <c r="AC163" s="154"/>
      <c r="AD163" s="154"/>
      <c r="AE163" s="182"/>
      <c r="AF163" s="26"/>
      <c r="AG163" s="26"/>
      <c r="AH163" s="151"/>
      <c r="AI163" s="151"/>
      <c r="AJ163" s="151"/>
      <c r="AK163" s="151"/>
      <c r="AL163" s="26"/>
      <c r="AM163" s="151"/>
      <c r="AN163" s="151"/>
      <c r="AO163" s="151"/>
      <c r="AP163" s="151"/>
      <c r="AQ163" s="26"/>
      <c r="AR163" s="151"/>
      <c r="AS163" s="26"/>
      <c r="AT163" s="151"/>
      <c r="AU163" s="151"/>
      <c r="AV163" s="151"/>
      <c r="AW163" s="151"/>
      <c r="AX163" s="151"/>
      <c r="AY163" s="151"/>
      <c r="AZ163" s="151"/>
      <c r="BA163" s="151"/>
      <c r="BB163" s="26"/>
      <c r="BC163" s="154"/>
      <c r="BD163" s="154"/>
      <c r="BE163" s="182"/>
      <c r="BF163" s="154"/>
      <c r="BG163" s="154"/>
      <c r="BH163" s="182"/>
      <c r="BI163" s="26"/>
      <c r="BJ163" s="26"/>
      <c r="BK163" s="26"/>
    </row>
    <row r="164" spans="2:63" ht="30" customHeight="1">
      <c r="B164" s="26">
        <v>154</v>
      </c>
      <c r="C164" s="26"/>
      <c r="D164" s="26"/>
      <c r="E164" s="26"/>
      <c r="F164" s="26"/>
      <c r="G164" s="26"/>
      <c r="H164" s="26"/>
      <c r="I164" s="26"/>
      <c r="J164" s="26"/>
      <c r="K164" s="154"/>
      <c r="L164" s="187"/>
      <c r="M164" s="182"/>
      <c r="N164" s="154"/>
      <c r="O164" s="154"/>
      <c r="P164" s="182"/>
      <c r="Q164" s="154"/>
      <c r="R164" s="154"/>
      <c r="S164" s="182"/>
      <c r="T164" s="154"/>
      <c r="U164" s="154"/>
      <c r="V164" s="182"/>
      <c r="W164" s="154"/>
      <c r="X164" s="154"/>
      <c r="Y164" s="182"/>
      <c r="Z164" s="154"/>
      <c r="AA164" s="154"/>
      <c r="AB164" s="182"/>
      <c r="AC164" s="154"/>
      <c r="AD164" s="154"/>
      <c r="AE164" s="182"/>
      <c r="AF164" s="26"/>
      <c r="AG164" s="26"/>
      <c r="AH164" s="151"/>
      <c r="AI164" s="151"/>
      <c r="AJ164" s="151"/>
      <c r="AK164" s="151"/>
      <c r="AL164" s="26"/>
      <c r="AM164" s="151"/>
      <c r="AN164" s="151"/>
      <c r="AO164" s="151"/>
      <c r="AP164" s="151"/>
      <c r="AQ164" s="26"/>
      <c r="AR164" s="151"/>
      <c r="AS164" s="26"/>
      <c r="AT164" s="151"/>
      <c r="AU164" s="151"/>
      <c r="AV164" s="151"/>
      <c r="AW164" s="151"/>
      <c r="AX164" s="151"/>
      <c r="AY164" s="151"/>
      <c r="AZ164" s="151"/>
      <c r="BA164" s="151"/>
      <c r="BB164" s="26"/>
      <c r="BC164" s="154"/>
      <c r="BD164" s="154"/>
      <c r="BE164" s="182"/>
      <c r="BF164" s="154"/>
      <c r="BG164" s="154"/>
      <c r="BH164" s="182"/>
      <c r="BI164" s="26"/>
      <c r="BJ164" s="26"/>
      <c r="BK164" s="26"/>
    </row>
    <row r="165" spans="2:63" ht="30" customHeight="1">
      <c r="B165" s="26">
        <v>155</v>
      </c>
      <c r="C165" s="26"/>
      <c r="D165" s="26"/>
      <c r="E165" s="26"/>
      <c r="F165" s="26"/>
      <c r="G165" s="26"/>
      <c r="H165" s="26"/>
      <c r="I165" s="26"/>
      <c r="J165" s="26"/>
      <c r="K165" s="154"/>
      <c r="L165" s="187"/>
      <c r="M165" s="182"/>
      <c r="N165" s="154"/>
      <c r="O165" s="154"/>
      <c r="P165" s="182"/>
      <c r="Q165" s="154"/>
      <c r="R165" s="154"/>
      <c r="S165" s="182"/>
      <c r="T165" s="154"/>
      <c r="U165" s="154"/>
      <c r="V165" s="182"/>
      <c r="W165" s="154"/>
      <c r="X165" s="154"/>
      <c r="Y165" s="182"/>
      <c r="Z165" s="154"/>
      <c r="AA165" s="154"/>
      <c r="AB165" s="182"/>
      <c r="AC165" s="154"/>
      <c r="AD165" s="154"/>
      <c r="AE165" s="182"/>
      <c r="AF165" s="26"/>
      <c r="AG165" s="26"/>
      <c r="AH165" s="151"/>
      <c r="AI165" s="151"/>
      <c r="AJ165" s="151"/>
      <c r="AK165" s="151"/>
      <c r="AL165" s="26"/>
      <c r="AM165" s="151"/>
      <c r="AN165" s="151"/>
      <c r="AO165" s="151"/>
      <c r="AP165" s="151"/>
      <c r="AQ165" s="26"/>
      <c r="AR165" s="151"/>
      <c r="AS165" s="26"/>
      <c r="AT165" s="151"/>
      <c r="AU165" s="151"/>
      <c r="AV165" s="151"/>
      <c r="AW165" s="151"/>
      <c r="AX165" s="151"/>
      <c r="AY165" s="151"/>
      <c r="AZ165" s="151"/>
      <c r="BA165" s="151"/>
      <c r="BB165" s="26"/>
      <c r="BC165" s="154"/>
      <c r="BD165" s="154"/>
      <c r="BE165" s="182"/>
      <c r="BF165" s="154"/>
      <c r="BG165" s="154"/>
      <c r="BH165" s="182"/>
      <c r="BI165" s="26"/>
      <c r="BJ165" s="26"/>
      <c r="BK165" s="26"/>
    </row>
    <row r="166" spans="2:63" ht="30" customHeight="1">
      <c r="B166" s="26">
        <v>156</v>
      </c>
      <c r="C166" s="26"/>
      <c r="D166" s="26"/>
      <c r="E166" s="26"/>
      <c r="F166" s="26"/>
      <c r="G166" s="26"/>
      <c r="H166" s="26"/>
      <c r="I166" s="26"/>
      <c r="J166" s="26"/>
      <c r="K166" s="154"/>
      <c r="L166" s="187"/>
      <c r="M166" s="182"/>
      <c r="N166" s="154"/>
      <c r="O166" s="154"/>
      <c r="P166" s="182"/>
      <c r="Q166" s="154"/>
      <c r="R166" s="154"/>
      <c r="S166" s="182"/>
      <c r="T166" s="154"/>
      <c r="U166" s="154"/>
      <c r="V166" s="182"/>
      <c r="W166" s="154"/>
      <c r="X166" s="154"/>
      <c r="Y166" s="182"/>
      <c r="Z166" s="154"/>
      <c r="AA166" s="154"/>
      <c r="AB166" s="182"/>
      <c r="AC166" s="154"/>
      <c r="AD166" s="154"/>
      <c r="AE166" s="182"/>
      <c r="AF166" s="26"/>
      <c r="AG166" s="26"/>
      <c r="AH166" s="151"/>
      <c r="AI166" s="151"/>
      <c r="AJ166" s="151"/>
      <c r="AK166" s="151"/>
      <c r="AL166" s="26"/>
      <c r="AM166" s="151"/>
      <c r="AN166" s="151"/>
      <c r="AO166" s="151"/>
      <c r="AP166" s="151"/>
      <c r="AQ166" s="26"/>
      <c r="AR166" s="151"/>
      <c r="AS166" s="26"/>
      <c r="AT166" s="151"/>
      <c r="AU166" s="151"/>
      <c r="AV166" s="151"/>
      <c r="AW166" s="151"/>
      <c r="AX166" s="151"/>
      <c r="AY166" s="151"/>
      <c r="AZ166" s="151"/>
      <c r="BA166" s="151"/>
      <c r="BB166" s="26"/>
      <c r="BC166" s="154"/>
      <c r="BD166" s="154"/>
      <c r="BE166" s="182"/>
      <c r="BF166" s="154"/>
      <c r="BG166" s="154"/>
      <c r="BH166" s="182"/>
      <c r="BI166" s="26"/>
      <c r="BJ166" s="26"/>
      <c r="BK166" s="26"/>
    </row>
    <row r="167" spans="2:63" ht="30" customHeight="1">
      <c r="B167" s="26">
        <v>157</v>
      </c>
      <c r="C167" s="26"/>
      <c r="D167" s="26"/>
      <c r="E167" s="26"/>
      <c r="F167" s="26"/>
      <c r="G167" s="26"/>
      <c r="H167" s="26"/>
      <c r="I167" s="26"/>
      <c r="J167" s="26"/>
      <c r="K167" s="154"/>
      <c r="L167" s="187"/>
      <c r="M167" s="182"/>
      <c r="N167" s="154"/>
      <c r="O167" s="154"/>
      <c r="P167" s="182"/>
      <c r="Q167" s="154"/>
      <c r="R167" s="154"/>
      <c r="S167" s="182"/>
      <c r="T167" s="154"/>
      <c r="U167" s="154"/>
      <c r="V167" s="182"/>
      <c r="W167" s="154"/>
      <c r="X167" s="154"/>
      <c r="Y167" s="182"/>
      <c r="Z167" s="154"/>
      <c r="AA167" s="154"/>
      <c r="AB167" s="182"/>
      <c r="AC167" s="154"/>
      <c r="AD167" s="154"/>
      <c r="AE167" s="182"/>
      <c r="AF167" s="26"/>
      <c r="AG167" s="26"/>
      <c r="AH167" s="151"/>
      <c r="AI167" s="151"/>
      <c r="AJ167" s="151"/>
      <c r="AK167" s="151"/>
      <c r="AL167" s="26"/>
      <c r="AM167" s="151"/>
      <c r="AN167" s="151"/>
      <c r="AO167" s="151"/>
      <c r="AP167" s="151"/>
      <c r="AQ167" s="26"/>
      <c r="AR167" s="151"/>
      <c r="AS167" s="26"/>
      <c r="AT167" s="151"/>
      <c r="AU167" s="151"/>
      <c r="AV167" s="151"/>
      <c r="AW167" s="151"/>
      <c r="AX167" s="151"/>
      <c r="AY167" s="151"/>
      <c r="AZ167" s="151"/>
      <c r="BA167" s="151"/>
      <c r="BB167" s="26"/>
      <c r="BC167" s="154"/>
      <c r="BD167" s="154"/>
      <c r="BE167" s="182"/>
      <c r="BF167" s="154"/>
      <c r="BG167" s="154"/>
      <c r="BH167" s="182"/>
      <c r="BI167" s="26"/>
      <c r="BJ167" s="26"/>
      <c r="BK167" s="26"/>
    </row>
    <row r="168" spans="2:63" ht="30" customHeight="1">
      <c r="B168" s="26">
        <v>158</v>
      </c>
      <c r="C168" s="26"/>
      <c r="D168" s="26"/>
      <c r="E168" s="26"/>
      <c r="F168" s="26"/>
      <c r="G168" s="26"/>
      <c r="H168" s="26"/>
      <c r="I168" s="26"/>
      <c r="J168" s="26"/>
      <c r="K168" s="154"/>
      <c r="L168" s="187"/>
      <c r="M168" s="182"/>
      <c r="N168" s="154"/>
      <c r="O168" s="154"/>
      <c r="P168" s="182"/>
      <c r="Q168" s="154"/>
      <c r="R168" s="154"/>
      <c r="S168" s="182"/>
      <c r="T168" s="154"/>
      <c r="U168" s="154"/>
      <c r="V168" s="182"/>
      <c r="W168" s="154"/>
      <c r="X168" s="154"/>
      <c r="Y168" s="182"/>
      <c r="Z168" s="154"/>
      <c r="AA168" s="154"/>
      <c r="AB168" s="182"/>
      <c r="AC168" s="154"/>
      <c r="AD168" s="154"/>
      <c r="AE168" s="182"/>
      <c r="AF168" s="26"/>
      <c r="AG168" s="26"/>
      <c r="AH168" s="151"/>
      <c r="AI168" s="151"/>
      <c r="AJ168" s="151"/>
      <c r="AK168" s="151"/>
      <c r="AL168" s="26"/>
      <c r="AM168" s="151"/>
      <c r="AN168" s="151"/>
      <c r="AO168" s="151"/>
      <c r="AP168" s="151"/>
      <c r="AQ168" s="26"/>
      <c r="AR168" s="151"/>
      <c r="AS168" s="26"/>
      <c r="AT168" s="151"/>
      <c r="AU168" s="151"/>
      <c r="AV168" s="151"/>
      <c r="AW168" s="151"/>
      <c r="AX168" s="151"/>
      <c r="AY168" s="151"/>
      <c r="AZ168" s="151"/>
      <c r="BA168" s="151"/>
      <c r="BB168" s="26"/>
      <c r="BC168" s="154"/>
      <c r="BD168" s="154"/>
      <c r="BE168" s="182"/>
      <c r="BF168" s="154"/>
      <c r="BG168" s="154"/>
      <c r="BH168" s="182"/>
      <c r="BI168" s="26"/>
      <c r="BJ168" s="26"/>
      <c r="BK168" s="26"/>
    </row>
    <row r="169" spans="2:63" ht="30" customHeight="1">
      <c r="B169" s="26">
        <v>159</v>
      </c>
      <c r="C169" s="26"/>
      <c r="D169" s="26"/>
      <c r="E169" s="26"/>
      <c r="F169" s="26"/>
      <c r="G169" s="26"/>
      <c r="H169" s="26"/>
      <c r="I169" s="26"/>
      <c r="J169" s="26"/>
      <c r="K169" s="154"/>
      <c r="L169" s="187"/>
      <c r="M169" s="182"/>
      <c r="N169" s="154"/>
      <c r="O169" s="154"/>
      <c r="P169" s="182"/>
      <c r="Q169" s="154"/>
      <c r="R169" s="154"/>
      <c r="S169" s="182"/>
      <c r="T169" s="154"/>
      <c r="U169" s="154"/>
      <c r="V169" s="182"/>
      <c r="W169" s="154"/>
      <c r="X169" s="154"/>
      <c r="Y169" s="182"/>
      <c r="Z169" s="154"/>
      <c r="AA169" s="154"/>
      <c r="AB169" s="182"/>
      <c r="AC169" s="154"/>
      <c r="AD169" s="154"/>
      <c r="AE169" s="182"/>
      <c r="AF169" s="26"/>
      <c r="AG169" s="26"/>
      <c r="AH169" s="151"/>
      <c r="AI169" s="151"/>
      <c r="AJ169" s="151"/>
      <c r="AK169" s="151"/>
      <c r="AL169" s="26"/>
      <c r="AM169" s="151"/>
      <c r="AN169" s="151"/>
      <c r="AO169" s="151"/>
      <c r="AP169" s="151"/>
      <c r="AQ169" s="26"/>
      <c r="AR169" s="151"/>
      <c r="AS169" s="26"/>
      <c r="AT169" s="151"/>
      <c r="AU169" s="151"/>
      <c r="AV169" s="151"/>
      <c r="AW169" s="151"/>
      <c r="AX169" s="151"/>
      <c r="AY169" s="151"/>
      <c r="AZ169" s="151"/>
      <c r="BA169" s="151"/>
      <c r="BB169" s="26"/>
      <c r="BC169" s="154"/>
      <c r="BD169" s="154"/>
      <c r="BE169" s="182"/>
      <c r="BF169" s="154"/>
      <c r="BG169" s="154"/>
      <c r="BH169" s="182"/>
      <c r="BI169" s="26"/>
      <c r="BJ169" s="26"/>
      <c r="BK169" s="26"/>
    </row>
    <row r="170" spans="2:63" ht="30" customHeight="1">
      <c r="B170" s="26">
        <v>160</v>
      </c>
      <c r="C170" s="26"/>
      <c r="D170" s="26"/>
      <c r="E170" s="26"/>
      <c r="F170" s="26"/>
      <c r="G170" s="26"/>
      <c r="H170" s="26"/>
      <c r="I170" s="26"/>
      <c r="J170" s="26"/>
      <c r="K170" s="154"/>
      <c r="L170" s="187"/>
      <c r="M170" s="182"/>
      <c r="N170" s="154"/>
      <c r="O170" s="154"/>
      <c r="P170" s="182"/>
      <c r="Q170" s="154"/>
      <c r="R170" s="154"/>
      <c r="S170" s="182"/>
      <c r="T170" s="154"/>
      <c r="U170" s="154"/>
      <c r="V170" s="182"/>
      <c r="W170" s="154"/>
      <c r="X170" s="154"/>
      <c r="Y170" s="182"/>
      <c r="Z170" s="154"/>
      <c r="AA170" s="154"/>
      <c r="AB170" s="182"/>
      <c r="AC170" s="154"/>
      <c r="AD170" s="154"/>
      <c r="AE170" s="182"/>
      <c r="AF170" s="26"/>
      <c r="AG170" s="26"/>
      <c r="AH170" s="151"/>
      <c r="AI170" s="151"/>
      <c r="AJ170" s="151"/>
      <c r="AK170" s="151"/>
      <c r="AL170" s="26"/>
      <c r="AM170" s="151"/>
      <c r="AN170" s="151"/>
      <c r="AO170" s="151"/>
      <c r="AP170" s="151"/>
      <c r="AQ170" s="26"/>
      <c r="AR170" s="151"/>
      <c r="AS170" s="26"/>
      <c r="AT170" s="151"/>
      <c r="AU170" s="151"/>
      <c r="AV170" s="151"/>
      <c r="AW170" s="151"/>
      <c r="AX170" s="151"/>
      <c r="AY170" s="151"/>
      <c r="AZ170" s="151"/>
      <c r="BA170" s="151"/>
      <c r="BB170" s="26"/>
      <c r="BC170" s="154"/>
      <c r="BD170" s="154"/>
      <c r="BE170" s="182"/>
      <c r="BF170" s="154"/>
      <c r="BG170" s="154"/>
      <c r="BH170" s="182"/>
      <c r="BI170" s="26"/>
      <c r="BJ170" s="26"/>
      <c r="BK170" s="26"/>
    </row>
    <row r="171" spans="2:63" ht="30" customHeight="1">
      <c r="B171" s="26">
        <v>161</v>
      </c>
      <c r="C171" s="26"/>
      <c r="D171" s="26"/>
      <c r="E171" s="26"/>
      <c r="F171" s="26"/>
      <c r="G171" s="26"/>
      <c r="H171" s="26"/>
      <c r="I171" s="26"/>
      <c r="J171" s="26"/>
      <c r="K171" s="154"/>
      <c r="L171" s="187"/>
      <c r="M171" s="182"/>
      <c r="N171" s="154"/>
      <c r="O171" s="154"/>
      <c r="P171" s="182"/>
      <c r="Q171" s="154"/>
      <c r="R171" s="154"/>
      <c r="S171" s="182"/>
      <c r="T171" s="154"/>
      <c r="U171" s="154"/>
      <c r="V171" s="182"/>
      <c r="W171" s="154"/>
      <c r="X171" s="154"/>
      <c r="Y171" s="182"/>
      <c r="Z171" s="154"/>
      <c r="AA171" s="154"/>
      <c r="AB171" s="182"/>
      <c r="AC171" s="154"/>
      <c r="AD171" s="154"/>
      <c r="AE171" s="182"/>
      <c r="AF171" s="26"/>
      <c r="AG171" s="26"/>
      <c r="AH171" s="151"/>
      <c r="AI171" s="151"/>
      <c r="AJ171" s="151"/>
      <c r="AK171" s="151"/>
      <c r="AL171" s="26"/>
      <c r="AM171" s="151"/>
      <c r="AN171" s="151"/>
      <c r="AO171" s="151"/>
      <c r="AP171" s="151"/>
      <c r="AQ171" s="26"/>
      <c r="AR171" s="151"/>
      <c r="AS171" s="26"/>
      <c r="AT171" s="151"/>
      <c r="AU171" s="151"/>
      <c r="AV171" s="151"/>
      <c r="AW171" s="151"/>
      <c r="AX171" s="151"/>
      <c r="AY171" s="151"/>
      <c r="AZ171" s="151"/>
      <c r="BA171" s="151"/>
      <c r="BB171" s="26"/>
      <c r="BC171" s="154"/>
      <c r="BD171" s="154"/>
      <c r="BE171" s="182"/>
      <c r="BF171" s="154"/>
      <c r="BG171" s="154"/>
      <c r="BH171" s="182"/>
      <c r="BI171" s="26"/>
      <c r="BJ171" s="26"/>
      <c r="BK171" s="26"/>
    </row>
    <row r="172" spans="2:63" ht="30" customHeight="1">
      <c r="B172" s="26">
        <v>162</v>
      </c>
      <c r="C172" s="26"/>
      <c r="D172" s="26"/>
      <c r="E172" s="26"/>
      <c r="F172" s="26"/>
      <c r="G172" s="26"/>
      <c r="H172" s="26"/>
      <c r="I172" s="26"/>
      <c r="J172" s="26"/>
      <c r="K172" s="154"/>
      <c r="L172" s="187"/>
      <c r="M172" s="182"/>
      <c r="N172" s="154"/>
      <c r="O172" s="154"/>
      <c r="P172" s="182"/>
      <c r="Q172" s="154"/>
      <c r="R172" s="154"/>
      <c r="S172" s="182"/>
      <c r="T172" s="154"/>
      <c r="U172" s="154"/>
      <c r="V172" s="182"/>
      <c r="W172" s="154"/>
      <c r="X172" s="154"/>
      <c r="Y172" s="182"/>
      <c r="Z172" s="154"/>
      <c r="AA172" s="154"/>
      <c r="AB172" s="182"/>
      <c r="AC172" s="154"/>
      <c r="AD172" s="154"/>
      <c r="AE172" s="182"/>
      <c r="AF172" s="26"/>
      <c r="AG172" s="26"/>
      <c r="AH172" s="151"/>
      <c r="AI172" s="151"/>
      <c r="AJ172" s="151"/>
      <c r="AK172" s="151"/>
      <c r="AL172" s="26"/>
      <c r="AM172" s="151"/>
      <c r="AN172" s="151"/>
      <c r="AO172" s="151"/>
      <c r="AP172" s="151"/>
      <c r="AQ172" s="26"/>
      <c r="AR172" s="151"/>
      <c r="AS172" s="26"/>
      <c r="AT172" s="151"/>
      <c r="AU172" s="151"/>
      <c r="AV172" s="151"/>
      <c r="AW172" s="151"/>
      <c r="AX172" s="151"/>
      <c r="AY172" s="151"/>
      <c r="AZ172" s="151"/>
      <c r="BA172" s="151"/>
      <c r="BB172" s="26"/>
      <c r="BC172" s="154"/>
      <c r="BD172" s="154"/>
      <c r="BE172" s="182"/>
      <c r="BF172" s="154"/>
      <c r="BG172" s="154"/>
      <c r="BH172" s="182"/>
      <c r="BI172" s="26"/>
      <c r="BJ172" s="26"/>
      <c r="BK172" s="26"/>
    </row>
    <row r="173" spans="2:63" ht="30" customHeight="1">
      <c r="B173" s="26">
        <v>163</v>
      </c>
      <c r="C173" s="26"/>
      <c r="D173" s="26"/>
      <c r="E173" s="26"/>
      <c r="F173" s="26"/>
      <c r="G173" s="26"/>
      <c r="H173" s="26"/>
      <c r="I173" s="26"/>
      <c r="J173" s="26"/>
      <c r="K173" s="154"/>
      <c r="L173" s="187"/>
      <c r="M173" s="182"/>
      <c r="N173" s="154"/>
      <c r="O173" s="154"/>
      <c r="P173" s="182"/>
      <c r="Q173" s="154"/>
      <c r="R173" s="154"/>
      <c r="S173" s="182"/>
      <c r="T173" s="154"/>
      <c r="U173" s="154"/>
      <c r="V173" s="182"/>
      <c r="W173" s="154"/>
      <c r="X173" s="154"/>
      <c r="Y173" s="182"/>
      <c r="Z173" s="154"/>
      <c r="AA173" s="154"/>
      <c r="AB173" s="182"/>
      <c r="AC173" s="154"/>
      <c r="AD173" s="154"/>
      <c r="AE173" s="182"/>
      <c r="AF173" s="26"/>
      <c r="AG173" s="26"/>
      <c r="AH173" s="151"/>
      <c r="AI173" s="151"/>
      <c r="AJ173" s="151"/>
      <c r="AK173" s="151"/>
      <c r="AL173" s="26"/>
      <c r="AM173" s="151"/>
      <c r="AN173" s="151"/>
      <c r="AO173" s="151"/>
      <c r="AP173" s="151"/>
      <c r="AQ173" s="26"/>
      <c r="AR173" s="151"/>
      <c r="AS173" s="26"/>
      <c r="AT173" s="151"/>
      <c r="AU173" s="151"/>
      <c r="AV173" s="151"/>
      <c r="AW173" s="151"/>
      <c r="AX173" s="151"/>
      <c r="AY173" s="151"/>
      <c r="AZ173" s="151"/>
      <c r="BA173" s="151"/>
      <c r="BB173" s="26"/>
      <c r="BC173" s="154"/>
      <c r="BD173" s="154"/>
      <c r="BE173" s="182"/>
      <c r="BF173" s="154"/>
      <c r="BG173" s="154"/>
      <c r="BH173" s="182"/>
      <c r="BI173" s="26"/>
      <c r="BJ173" s="26"/>
      <c r="BK173" s="26"/>
    </row>
    <row r="174" spans="2:63" ht="30" customHeight="1">
      <c r="B174" s="26">
        <v>164</v>
      </c>
      <c r="C174" s="26"/>
      <c r="D174" s="26"/>
      <c r="E174" s="26"/>
      <c r="F174" s="26"/>
      <c r="G174" s="26"/>
      <c r="H174" s="26"/>
      <c r="I174" s="26"/>
      <c r="J174" s="26"/>
      <c r="K174" s="154"/>
      <c r="L174" s="187"/>
      <c r="M174" s="182"/>
      <c r="N174" s="154"/>
      <c r="O174" s="154"/>
      <c r="P174" s="182"/>
      <c r="Q174" s="154"/>
      <c r="R174" s="154"/>
      <c r="S174" s="182"/>
      <c r="T174" s="154"/>
      <c r="U174" s="154"/>
      <c r="V174" s="182"/>
      <c r="W174" s="154"/>
      <c r="X174" s="154"/>
      <c r="Y174" s="182"/>
      <c r="Z174" s="154"/>
      <c r="AA174" s="154"/>
      <c r="AB174" s="182"/>
      <c r="AC174" s="154"/>
      <c r="AD174" s="154"/>
      <c r="AE174" s="182"/>
      <c r="AF174" s="26"/>
      <c r="AG174" s="26"/>
      <c r="AH174" s="151"/>
      <c r="AI174" s="151"/>
      <c r="AJ174" s="151"/>
      <c r="AK174" s="151"/>
      <c r="AL174" s="26"/>
      <c r="AM174" s="151"/>
      <c r="AN174" s="151"/>
      <c r="AO174" s="151"/>
      <c r="AP174" s="151"/>
      <c r="AQ174" s="26"/>
      <c r="AR174" s="151"/>
      <c r="AS174" s="26"/>
      <c r="AT174" s="151"/>
      <c r="AU174" s="151"/>
      <c r="AV174" s="151"/>
      <c r="AW174" s="151"/>
      <c r="AX174" s="151"/>
      <c r="AY174" s="151"/>
      <c r="AZ174" s="151"/>
      <c r="BA174" s="151"/>
      <c r="BB174" s="26"/>
      <c r="BC174" s="154"/>
      <c r="BD174" s="154"/>
      <c r="BE174" s="182"/>
      <c r="BF174" s="154"/>
      <c r="BG174" s="154"/>
      <c r="BH174" s="182"/>
      <c r="BI174" s="26"/>
      <c r="BJ174" s="26"/>
      <c r="BK174" s="26"/>
    </row>
    <row r="175" spans="2:63" ht="30" customHeight="1">
      <c r="B175" s="26">
        <v>165</v>
      </c>
      <c r="C175" s="26"/>
      <c r="D175" s="26"/>
      <c r="E175" s="26"/>
      <c r="F175" s="26"/>
      <c r="G175" s="26"/>
      <c r="H175" s="26"/>
      <c r="I175" s="26"/>
      <c r="J175" s="26"/>
      <c r="K175" s="154"/>
      <c r="L175" s="187"/>
      <c r="M175" s="182"/>
      <c r="N175" s="154"/>
      <c r="O175" s="154"/>
      <c r="P175" s="182"/>
      <c r="Q175" s="154"/>
      <c r="R175" s="154"/>
      <c r="S175" s="182"/>
      <c r="T175" s="154"/>
      <c r="U175" s="154"/>
      <c r="V175" s="182"/>
      <c r="W175" s="154"/>
      <c r="X175" s="154"/>
      <c r="Y175" s="182"/>
      <c r="Z175" s="154"/>
      <c r="AA175" s="154"/>
      <c r="AB175" s="182"/>
      <c r="AC175" s="154"/>
      <c r="AD175" s="154"/>
      <c r="AE175" s="182"/>
      <c r="AF175" s="26"/>
      <c r="AG175" s="26"/>
      <c r="AH175" s="151"/>
      <c r="AI175" s="151"/>
      <c r="AJ175" s="151"/>
      <c r="AK175" s="151"/>
      <c r="AL175" s="26"/>
      <c r="AM175" s="151"/>
      <c r="AN175" s="151"/>
      <c r="AO175" s="151"/>
      <c r="AP175" s="151"/>
      <c r="AQ175" s="26"/>
      <c r="AR175" s="151"/>
      <c r="AS175" s="26"/>
      <c r="AT175" s="151"/>
      <c r="AU175" s="151"/>
      <c r="AV175" s="151"/>
      <c r="AW175" s="151"/>
      <c r="AX175" s="151"/>
      <c r="AY175" s="151"/>
      <c r="AZ175" s="151"/>
      <c r="BA175" s="151"/>
      <c r="BB175" s="26"/>
      <c r="BC175" s="154"/>
      <c r="BD175" s="154"/>
      <c r="BE175" s="182"/>
      <c r="BF175" s="154"/>
      <c r="BG175" s="154"/>
      <c r="BH175" s="182"/>
      <c r="BI175" s="26"/>
      <c r="BJ175" s="26"/>
      <c r="BK175" s="26"/>
    </row>
    <row r="176" spans="2:63" ht="30" customHeight="1">
      <c r="B176" s="26">
        <v>166</v>
      </c>
      <c r="C176" s="26"/>
      <c r="D176" s="26"/>
      <c r="E176" s="26"/>
      <c r="F176" s="26"/>
      <c r="G176" s="26"/>
      <c r="H176" s="26"/>
      <c r="I176" s="26"/>
      <c r="J176" s="26"/>
      <c r="K176" s="154"/>
      <c r="L176" s="187"/>
      <c r="M176" s="182"/>
      <c r="N176" s="154"/>
      <c r="O176" s="154"/>
      <c r="P176" s="182"/>
      <c r="Q176" s="154"/>
      <c r="R176" s="154"/>
      <c r="S176" s="182"/>
      <c r="T176" s="154"/>
      <c r="U176" s="154"/>
      <c r="V176" s="182"/>
      <c r="W176" s="154"/>
      <c r="X176" s="154"/>
      <c r="Y176" s="182"/>
      <c r="Z176" s="154"/>
      <c r="AA176" s="154"/>
      <c r="AB176" s="182"/>
      <c r="AC176" s="154"/>
      <c r="AD176" s="154"/>
      <c r="AE176" s="182"/>
      <c r="AF176" s="26"/>
      <c r="AG176" s="26"/>
      <c r="AH176" s="151"/>
      <c r="AI176" s="151"/>
      <c r="AJ176" s="151"/>
      <c r="AK176" s="151"/>
      <c r="AL176" s="26"/>
      <c r="AM176" s="151"/>
      <c r="AN176" s="151"/>
      <c r="AO176" s="151"/>
      <c r="AP176" s="151"/>
      <c r="AQ176" s="26"/>
      <c r="AR176" s="151"/>
      <c r="AS176" s="26"/>
      <c r="AT176" s="151"/>
      <c r="AU176" s="151"/>
      <c r="AV176" s="151"/>
      <c r="AW176" s="151"/>
      <c r="AX176" s="151"/>
      <c r="AY176" s="151"/>
      <c r="AZ176" s="151"/>
      <c r="BA176" s="151"/>
      <c r="BB176" s="26"/>
      <c r="BC176" s="154"/>
      <c r="BD176" s="154"/>
      <c r="BE176" s="182"/>
      <c r="BF176" s="154"/>
      <c r="BG176" s="154"/>
      <c r="BH176" s="182"/>
      <c r="BI176" s="26"/>
      <c r="BJ176" s="26"/>
      <c r="BK176" s="26"/>
    </row>
    <row r="177" spans="2:63" ht="30" customHeight="1">
      <c r="B177" s="26">
        <v>167</v>
      </c>
      <c r="C177" s="26"/>
      <c r="D177" s="26"/>
      <c r="E177" s="26"/>
      <c r="F177" s="26"/>
      <c r="G177" s="26"/>
      <c r="H177" s="26"/>
      <c r="I177" s="26"/>
      <c r="J177" s="26"/>
      <c r="K177" s="154"/>
      <c r="L177" s="187"/>
      <c r="M177" s="182"/>
      <c r="N177" s="154"/>
      <c r="O177" s="154"/>
      <c r="P177" s="182"/>
      <c r="Q177" s="154"/>
      <c r="R177" s="154"/>
      <c r="S177" s="182"/>
      <c r="T177" s="154"/>
      <c r="U177" s="154"/>
      <c r="V177" s="182"/>
      <c r="W177" s="154"/>
      <c r="X177" s="154"/>
      <c r="Y177" s="182"/>
      <c r="Z177" s="154"/>
      <c r="AA177" s="154"/>
      <c r="AB177" s="182"/>
      <c r="AC177" s="154"/>
      <c r="AD177" s="154"/>
      <c r="AE177" s="182"/>
      <c r="AF177" s="26"/>
      <c r="AG177" s="26"/>
      <c r="AH177" s="151"/>
      <c r="AI177" s="151"/>
      <c r="AJ177" s="151"/>
      <c r="AK177" s="151"/>
      <c r="AL177" s="26"/>
      <c r="AM177" s="151"/>
      <c r="AN177" s="151"/>
      <c r="AO177" s="151"/>
      <c r="AP177" s="151"/>
      <c r="AQ177" s="26"/>
      <c r="AR177" s="151"/>
      <c r="AS177" s="26"/>
      <c r="AT177" s="151"/>
      <c r="AU177" s="151"/>
      <c r="AV177" s="151"/>
      <c r="AW177" s="151"/>
      <c r="AX177" s="151"/>
      <c r="AY177" s="151"/>
      <c r="AZ177" s="151"/>
      <c r="BA177" s="151"/>
      <c r="BB177" s="26"/>
      <c r="BC177" s="154"/>
      <c r="BD177" s="154"/>
      <c r="BE177" s="182"/>
      <c r="BF177" s="154"/>
      <c r="BG177" s="154"/>
      <c r="BH177" s="182"/>
      <c r="BI177" s="26"/>
      <c r="BJ177" s="26"/>
      <c r="BK177" s="26"/>
    </row>
    <row r="178" spans="2:63" ht="30" customHeight="1">
      <c r="B178" s="26">
        <v>168</v>
      </c>
      <c r="C178" s="26"/>
      <c r="D178" s="26"/>
      <c r="E178" s="26"/>
      <c r="F178" s="26"/>
      <c r="G178" s="26"/>
      <c r="H178" s="26"/>
      <c r="I178" s="26"/>
      <c r="J178" s="26"/>
      <c r="K178" s="154"/>
      <c r="L178" s="187"/>
      <c r="M178" s="182"/>
      <c r="N178" s="154"/>
      <c r="O178" s="154"/>
      <c r="P178" s="182"/>
      <c r="Q178" s="154"/>
      <c r="R178" s="154"/>
      <c r="S178" s="182"/>
      <c r="T178" s="154"/>
      <c r="U178" s="154"/>
      <c r="V178" s="182"/>
      <c r="W178" s="154"/>
      <c r="X178" s="154"/>
      <c r="Y178" s="182"/>
      <c r="Z178" s="154"/>
      <c r="AA178" s="154"/>
      <c r="AB178" s="182"/>
      <c r="AC178" s="154"/>
      <c r="AD178" s="154"/>
      <c r="AE178" s="182"/>
      <c r="AF178" s="26"/>
      <c r="AG178" s="26"/>
      <c r="AH178" s="151"/>
      <c r="AI178" s="151"/>
      <c r="AJ178" s="151"/>
      <c r="AK178" s="151"/>
      <c r="AL178" s="26"/>
      <c r="AM178" s="151"/>
      <c r="AN178" s="151"/>
      <c r="AO178" s="151"/>
      <c r="AP178" s="151"/>
      <c r="AQ178" s="26"/>
      <c r="AR178" s="151"/>
      <c r="AS178" s="26"/>
      <c r="AT178" s="151"/>
      <c r="AU178" s="151"/>
      <c r="AV178" s="151"/>
      <c r="AW178" s="151"/>
      <c r="AX178" s="151"/>
      <c r="AY178" s="151"/>
      <c r="AZ178" s="151"/>
      <c r="BA178" s="151"/>
      <c r="BB178" s="26"/>
      <c r="BC178" s="154"/>
      <c r="BD178" s="154"/>
      <c r="BE178" s="182"/>
      <c r="BF178" s="154"/>
      <c r="BG178" s="154"/>
      <c r="BH178" s="182"/>
      <c r="BI178" s="26"/>
      <c r="BJ178" s="26"/>
      <c r="BK178" s="26"/>
    </row>
    <row r="179" spans="2:63" ht="30" customHeight="1">
      <c r="B179" s="26">
        <v>169</v>
      </c>
      <c r="C179" s="26"/>
      <c r="D179" s="26"/>
      <c r="E179" s="26"/>
      <c r="F179" s="26"/>
      <c r="G179" s="26"/>
      <c r="H179" s="26"/>
      <c r="I179" s="26"/>
      <c r="J179" s="26"/>
      <c r="K179" s="154"/>
      <c r="L179" s="187"/>
      <c r="M179" s="182"/>
      <c r="N179" s="154"/>
      <c r="O179" s="154"/>
      <c r="P179" s="182"/>
      <c r="Q179" s="154"/>
      <c r="R179" s="154"/>
      <c r="S179" s="182"/>
      <c r="T179" s="154"/>
      <c r="U179" s="154"/>
      <c r="V179" s="182"/>
      <c r="W179" s="154"/>
      <c r="X179" s="154"/>
      <c r="Y179" s="182"/>
      <c r="Z179" s="154"/>
      <c r="AA179" s="154"/>
      <c r="AB179" s="182"/>
      <c r="AC179" s="154"/>
      <c r="AD179" s="154"/>
      <c r="AE179" s="182"/>
      <c r="AF179" s="26"/>
      <c r="AG179" s="26"/>
      <c r="AH179" s="151"/>
      <c r="AI179" s="151"/>
      <c r="AJ179" s="151"/>
      <c r="AK179" s="151"/>
      <c r="AL179" s="26"/>
      <c r="AM179" s="151"/>
      <c r="AN179" s="151"/>
      <c r="AO179" s="151"/>
      <c r="AP179" s="151"/>
      <c r="AQ179" s="26"/>
      <c r="AR179" s="151"/>
      <c r="AS179" s="26"/>
      <c r="AT179" s="151"/>
      <c r="AU179" s="151"/>
      <c r="AV179" s="151"/>
      <c r="AW179" s="151"/>
      <c r="AX179" s="151"/>
      <c r="AY179" s="151"/>
      <c r="AZ179" s="151"/>
      <c r="BA179" s="151"/>
      <c r="BB179" s="26"/>
      <c r="BC179" s="154"/>
      <c r="BD179" s="154"/>
      <c r="BE179" s="182"/>
      <c r="BF179" s="154"/>
      <c r="BG179" s="154"/>
      <c r="BH179" s="182"/>
      <c r="BI179" s="26"/>
      <c r="BJ179" s="26"/>
      <c r="BK179" s="26"/>
    </row>
    <row r="180" spans="2:63" ht="30" customHeight="1">
      <c r="B180" s="26">
        <v>170</v>
      </c>
      <c r="C180" s="26"/>
      <c r="D180" s="26"/>
      <c r="E180" s="26"/>
      <c r="F180" s="26"/>
      <c r="G180" s="26"/>
      <c r="H180" s="26"/>
      <c r="I180" s="26"/>
      <c r="J180" s="26"/>
      <c r="K180" s="154"/>
      <c r="L180" s="187"/>
      <c r="M180" s="182"/>
      <c r="N180" s="154"/>
      <c r="O180" s="154"/>
      <c r="P180" s="182"/>
      <c r="Q180" s="154"/>
      <c r="R180" s="154"/>
      <c r="S180" s="182"/>
      <c r="T180" s="154"/>
      <c r="U180" s="154"/>
      <c r="V180" s="182"/>
      <c r="W180" s="154"/>
      <c r="X180" s="154"/>
      <c r="Y180" s="182"/>
      <c r="Z180" s="154"/>
      <c r="AA180" s="154"/>
      <c r="AB180" s="182"/>
      <c r="AC180" s="154"/>
      <c r="AD180" s="154"/>
      <c r="AE180" s="182"/>
      <c r="AF180" s="26"/>
      <c r="AG180" s="26"/>
      <c r="AH180" s="151"/>
      <c r="AI180" s="151"/>
      <c r="AJ180" s="151"/>
      <c r="AK180" s="151"/>
      <c r="AL180" s="26"/>
      <c r="AM180" s="151"/>
      <c r="AN180" s="151"/>
      <c r="AO180" s="151"/>
      <c r="AP180" s="151"/>
      <c r="AQ180" s="26"/>
      <c r="AR180" s="151"/>
      <c r="AS180" s="26"/>
      <c r="AT180" s="151"/>
      <c r="AU180" s="151"/>
      <c r="AV180" s="151"/>
      <c r="AW180" s="151"/>
      <c r="AX180" s="151"/>
      <c r="AY180" s="151"/>
      <c r="AZ180" s="151"/>
      <c r="BA180" s="151"/>
      <c r="BB180" s="26"/>
      <c r="BC180" s="154"/>
      <c r="BD180" s="154"/>
      <c r="BE180" s="182"/>
      <c r="BF180" s="154"/>
      <c r="BG180" s="154"/>
      <c r="BH180" s="182"/>
      <c r="BI180" s="26"/>
      <c r="BJ180" s="26"/>
      <c r="BK180" s="26"/>
    </row>
    <row r="181" spans="2:63" ht="30" customHeight="1">
      <c r="B181" s="26">
        <v>171</v>
      </c>
      <c r="C181" s="26"/>
      <c r="D181" s="26"/>
      <c r="E181" s="26"/>
      <c r="F181" s="26"/>
      <c r="G181" s="26"/>
      <c r="H181" s="26"/>
      <c r="I181" s="26"/>
      <c r="J181" s="26"/>
      <c r="K181" s="154"/>
      <c r="L181" s="187"/>
      <c r="M181" s="182"/>
      <c r="N181" s="154"/>
      <c r="O181" s="154"/>
      <c r="P181" s="182"/>
      <c r="Q181" s="154"/>
      <c r="R181" s="154"/>
      <c r="S181" s="182"/>
      <c r="T181" s="154"/>
      <c r="U181" s="154"/>
      <c r="V181" s="182"/>
      <c r="W181" s="154"/>
      <c r="X181" s="154"/>
      <c r="Y181" s="182"/>
      <c r="Z181" s="154"/>
      <c r="AA181" s="154"/>
      <c r="AB181" s="182"/>
      <c r="AC181" s="154"/>
      <c r="AD181" s="154"/>
      <c r="AE181" s="182"/>
      <c r="AF181" s="26"/>
      <c r="AG181" s="26"/>
      <c r="AH181" s="151"/>
      <c r="AI181" s="151"/>
      <c r="AJ181" s="151"/>
      <c r="AK181" s="151"/>
      <c r="AL181" s="26"/>
      <c r="AM181" s="151"/>
      <c r="AN181" s="151"/>
      <c r="AO181" s="151"/>
      <c r="AP181" s="151"/>
      <c r="AQ181" s="26"/>
      <c r="AR181" s="151"/>
      <c r="AS181" s="26"/>
      <c r="AT181" s="151"/>
      <c r="AU181" s="151"/>
      <c r="AV181" s="151"/>
      <c r="AW181" s="151"/>
      <c r="AX181" s="151"/>
      <c r="AY181" s="151"/>
      <c r="AZ181" s="151"/>
      <c r="BA181" s="151"/>
      <c r="BB181" s="26"/>
      <c r="BC181" s="154"/>
      <c r="BD181" s="154"/>
      <c r="BE181" s="182"/>
      <c r="BF181" s="154"/>
      <c r="BG181" s="154"/>
      <c r="BH181" s="182"/>
      <c r="BI181" s="26"/>
      <c r="BJ181" s="26"/>
      <c r="BK181" s="26"/>
    </row>
    <row r="182" spans="2:63" ht="30" customHeight="1">
      <c r="B182" s="26">
        <v>172</v>
      </c>
      <c r="C182" s="26"/>
      <c r="D182" s="26"/>
      <c r="E182" s="26"/>
      <c r="F182" s="26"/>
      <c r="G182" s="26"/>
      <c r="H182" s="26"/>
      <c r="I182" s="26"/>
      <c r="J182" s="26"/>
      <c r="K182" s="154"/>
      <c r="L182" s="187"/>
      <c r="M182" s="182"/>
      <c r="N182" s="154"/>
      <c r="O182" s="154"/>
      <c r="P182" s="182"/>
      <c r="Q182" s="154"/>
      <c r="R182" s="154"/>
      <c r="S182" s="182"/>
      <c r="T182" s="154"/>
      <c r="U182" s="154"/>
      <c r="V182" s="182"/>
      <c r="W182" s="154"/>
      <c r="X182" s="154"/>
      <c r="Y182" s="182"/>
      <c r="Z182" s="154"/>
      <c r="AA182" s="154"/>
      <c r="AB182" s="182"/>
      <c r="AC182" s="154"/>
      <c r="AD182" s="154"/>
      <c r="AE182" s="182"/>
      <c r="AF182" s="26"/>
      <c r="AG182" s="26"/>
      <c r="AH182" s="151"/>
      <c r="AI182" s="151"/>
      <c r="AJ182" s="151"/>
      <c r="AK182" s="151"/>
      <c r="AL182" s="26"/>
      <c r="AM182" s="151"/>
      <c r="AN182" s="151"/>
      <c r="AO182" s="151"/>
      <c r="AP182" s="151"/>
      <c r="AQ182" s="26"/>
      <c r="AR182" s="151"/>
      <c r="AS182" s="26"/>
      <c r="AT182" s="151"/>
      <c r="AU182" s="151"/>
      <c r="AV182" s="151"/>
      <c r="AW182" s="151"/>
      <c r="AX182" s="151"/>
      <c r="AY182" s="151"/>
      <c r="AZ182" s="151"/>
      <c r="BA182" s="151"/>
      <c r="BB182" s="26"/>
      <c r="BC182" s="154"/>
      <c r="BD182" s="154"/>
      <c r="BE182" s="182"/>
      <c r="BF182" s="154"/>
      <c r="BG182" s="154"/>
      <c r="BH182" s="182"/>
      <c r="BI182" s="26"/>
      <c r="BJ182" s="26"/>
      <c r="BK182" s="26"/>
    </row>
    <row r="183" spans="2:63" ht="30" customHeight="1">
      <c r="B183" s="26">
        <v>173</v>
      </c>
      <c r="C183" s="26"/>
      <c r="D183" s="26"/>
      <c r="E183" s="26"/>
      <c r="F183" s="26"/>
      <c r="G183" s="26"/>
      <c r="H183" s="26"/>
      <c r="I183" s="26"/>
      <c r="J183" s="26"/>
      <c r="K183" s="154"/>
      <c r="L183" s="187"/>
      <c r="M183" s="182"/>
      <c r="N183" s="154"/>
      <c r="O183" s="154"/>
      <c r="P183" s="182"/>
      <c r="Q183" s="154"/>
      <c r="R183" s="154"/>
      <c r="S183" s="182"/>
      <c r="T183" s="154"/>
      <c r="U183" s="154"/>
      <c r="V183" s="182"/>
      <c r="W183" s="154"/>
      <c r="X183" s="154"/>
      <c r="Y183" s="182"/>
      <c r="Z183" s="154"/>
      <c r="AA183" s="154"/>
      <c r="AB183" s="182"/>
      <c r="AC183" s="154"/>
      <c r="AD183" s="154"/>
      <c r="AE183" s="182"/>
      <c r="AF183" s="26"/>
      <c r="AG183" s="26"/>
      <c r="AH183" s="151"/>
      <c r="AI183" s="151"/>
      <c r="AJ183" s="151"/>
      <c r="AK183" s="151"/>
      <c r="AL183" s="26"/>
      <c r="AM183" s="151"/>
      <c r="AN183" s="151"/>
      <c r="AO183" s="151"/>
      <c r="AP183" s="151"/>
      <c r="AQ183" s="26"/>
      <c r="AR183" s="151"/>
      <c r="AS183" s="26"/>
      <c r="AT183" s="151"/>
      <c r="AU183" s="151"/>
      <c r="AV183" s="151"/>
      <c r="AW183" s="151"/>
      <c r="AX183" s="151"/>
      <c r="AY183" s="151"/>
      <c r="AZ183" s="151"/>
      <c r="BA183" s="151"/>
      <c r="BB183" s="26"/>
      <c r="BC183" s="154"/>
      <c r="BD183" s="154"/>
      <c r="BE183" s="182"/>
      <c r="BF183" s="154"/>
      <c r="BG183" s="154"/>
      <c r="BH183" s="182"/>
      <c r="BI183" s="26"/>
      <c r="BJ183" s="26"/>
      <c r="BK183" s="26"/>
    </row>
    <row r="184" spans="2:63" ht="30" customHeight="1">
      <c r="B184" s="26">
        <v>174</v>
      </c>
      <c r="C184" s="26"/>
      <c r="D184" s="26"/>
      <c r="E184" s="26"/>
      <c r="F184" s="26"/>
      <c r="G184" s="26"/>
      <c r="H184" s="26"/>
      <c r="I184" s="26"/>
      <c r="J184" s="26"/>
      <c r="K184" s="154"/>
      <c r="L184" s="187"/>
      <c r="M184" s="182"/>
      <c r="N184" s="154"/>
      <c r="O184" s="154"/>
      <c r="P184" s="182"/>
      <c r="Q184" s="154"/>
      <c r="R184" s="154"/>
      <c r="S184" s="182"/>
      <c r="T184" s="154"/>
      <c r="U184" s="154"/>
      <c r="V184" s="182"/>
      <c r="W184" s="154"/>
      <c r="X184" s="154"/>
      <c r="Y184" s="182"/>
      <c r="Z184" s="154"/>
      <c r="AA184" s="154"/>
      <c r="AB184" s="182"/>
      <c r="AC184" s="154"/>
      <c r="AD184" s="154"/>
      <c r="AE184" s="182"/>
      <c r="AF184" s="26"/>
      <c r="AG184" s="26"/>
      <c r="AH184" s="151"/>
      <c r="AI184" s="151"/>
      <c r="AJ184" s="151"/>
      <c r="AK184" s="151"/>
      <c r="AL184" s="26"/>
      <c r="AM184" s="151"/>
      <c r="AN184" s="151"/>
      <c r="AO184" s="151"/>
      <c r="AP184" s="151"/>
      <c r="AQ184" s="26"/>
      <c r="AR184" s="151"/>
      <c r="AS184" s="26"/>
      <c r="AT184" s="151"/>
      <c r="AU184" s="151"/>
      <c r="AV184" s="151"/>
      <c r="AW184" s="151"/>
      <c r="AX184" s="151"/>
      <c r="AY184" s="151"/>
      <c r="AZ184" s="151"/>
      <c r="BA184" s="151"/>
      <c r="BB184" s="26"/>
      <c r="BC184" s="154"/>
      <c r="BD184" s="154"/>
      <c r="BE184" s="182"/>
      <c r="BF184" s="154"/>
      <c r="BG184" s="154"/>
      <c r="BH184" s="182"/>
      <c r="BI184" s="26"/>
      <c r="BJ184" s="26"/>
      <c r="BK184" s="26"/>
    </row>
    <row r="185" spans="2:63" ht="30" customHeight="1">
      <c r="B185" s="26">
        <v>175</v>
      </c>
      <c r="C185" s="26"/>
      <c r="D185" s="26"/>
      <c r="E185" s="26"/>
      <c r="F185" s="26"/>
      <c r="G185" s="26"/>
      <c r="H185" s="26"/>
      <c r="I185" s="26"/>
      <c r="J185" s="26"/>
      <c r="K185" s="154"/>
      <c r="L185" s="187"/>
      <c r="M185" s="182"/>
      <c r="N185" s="154"/>
      <c r="O185" s="154"/>
      <c r="P185" s="182"/>
      <c r="Q185" s="154"/>
      <c r="R185" s="154"/>
      <c r="S185" s="182"/>
      <c r="T185" s="154"/>
      <c r="U185" s="154"/>
      <c r="V185" s="182"/>
      <c r="W185" s="154"/>
      <c r="X185" s="154"/>
      <c r="Y185" s="182"/>
      <c r="Z185" s="154"/>
      <c r="AA185" s="154"/>
      <c r="AB185" s="182"/>
      <c r="AC185" s="154"/>
      <c r="AD185" s="154"/>
      <c r="AE185" s="182"/>
      <c r="AF185" s="26"/>
      <c r="AG185" s="26"/>
      <c r="AH185" s="151"/>
      <c r="AI185" s="151"/>
      <c r="AJ185" s="151"/>
      <c r="AK185" s="151"/>
      <c r="AL185" s="26"/>
      <c r="AM185" s="151"/>
      <c r="AN185" s="151"/>
      <c r="AO185" s="151"/>
      <c r="AP185" s="151"/>
      <c r="AQ185" s="26"/>
      <c r="AR185" s="151"/>
      <c r="AS185" s="26"/>
      <c r="AT185" s="151"/>
      <c r="AU185" s="151"/>
      <c r="AV185" s="151"/>
      <c r="AW185" s="151"/>
      <c r="AX185" s="151"/>
      <c r="AY185" s="151"/>
      <c r="AZ185" s="151"/>
      <c r="BA185" s="151"/>
      <c r="BB185" s="26"/>
      <c r="BC185" s="154"/>
      <c r="BD185" s="154"/>
      <c r="BE185" s="182"/>
      <c r="BF185" s="154"/>
      <c r="BG185" s="154"/>
      <c r="BH185" s="182"/>
      <c r="BI185" s="26"/>
      <c r="BJ185" s="26"/>
      <c r="BK185" s="26"/>
    </row>
    <row r="186" spans="2:63" ht="30" customHeight="1">
      <c r="B186" s="26">
        <v>176</v>
      </c>
      <c r="C186" s="26"/>
      <c r="D186" s="26"/>
      <c r="E186" s="26"/>
      <c r="F186" s="26"/>
      <c r="G186" s="26"/>
      <c r="H186" s="26"/>
      <c r="I186" s="26"/>
      <c r="J186" s="26"/>
      <c r="K186" s="154"/>
      <c r="L186" s="187"/>
      <c r="M186" s="182"/>
      <c r="N186" s="154"/>
      <c r="O186" s="154"/>
      <c r="P186" s="182"/>
      <c r="Q186" s="154"/>
      <c r="R186" s="154"/>
      <c r="S186" s="182"/>
      <c r="T186" s="154"/>
      <c r="U186" s="154"/>
      <c r="V186" s="182"/>
      <c r="W186" s="154"/>
      <c r="X186" s="154"/>
      <c r="Y186" s="182"/>
      <c r="Z186" s="154"/>
      <c r="AA186" s="154"/>
      <c r="AB186" s="182"/>
      <c r="AC186" s="154"/>
      <c r="AD186" s="154"/>
      <c r="AE186" s="182"/>
      <c r="AF186" s="26"/>
      <c r="AG186" s="26"/>
      <c r="AH186" s="151"/>
      <c r="AI186" s="151"/>
      <c r="AJ186" s="151"/>
      <c r="AK186" s="151"/>
      <c r="AL186" s="26"/>
      <c r="AM186" s="151"/>
      <c r="AN186" s="151"/>
      <c r="AO186" s="151"/>
      <c r="AP186" s="151"/>
      <c r="AQ186" s="26"/>
      <c r="AR186" s="151"/>
      <c r="AS186" s="26"/>
      <c r="AT186" s="151"/>
      <c r="AU186" s="151"/>
      <c r="AV186" s="151"/>
      <c r="AW186" s="151"/>
      <c r="AX186" s="151"/>
      <c r="AY186" s="151"/>
      <c r="AZ186" s="151"/>
      <c r="BA186" s="151"/>
      <c r="BB186" s="26"/>
      <c r="BC186" s="154"/>
      <c r="BD186" s="154"/>
      <c r="BE186" s="182"/>
      <c r="BF186" s="154"/>
      <c r="BG186" s="154"/>
      <c r="BH186" s="182"/>
      <c r="BI186" s="26"/>
      <c r="BJ186" s="26"/>
      <c r="BK186" s="26"/>
    </row>
    <row r="187" spans="2:63" ht="30" customHeight="1">
      <c r="B187" s="26">
        <v>177</v>
      </c>
      <c r="C187" s="26"/>
      <c r="D187" s="26"/>
      <c r="E187" s="26"/>
      <c r="F187" s="26"/>
      <c r="G187" s="26"/>
      <c r="H187" s="26"/>
      <c r="I187" s="26"/>
      <c r="J187" s="26"/>
      <c r="K187" s="154"/>
      <c r="L187" s="187"/>
      <c r="M187" s="182"/>
      <c r="N187" s="154"/>
      <c r="O187" s="154"/>
      <c r="P187" s="182"/>
      <c r="Q187" s="154"/>
      <c r="R187" s="154"/>
      <c r="S187" s="182"/>
      <c r="T187" s="154"/>
      <c r="U187" s="154"/>
      <c r="V187" s="182"/>
      <c r="W187" s="154"/>
      <c r="X187" s="154"/>
      <c r="Y187" s="182"/>
      <c r="Z187" s="154"/>
      <c r="AA187" s="154"/>
      <c r="AB187" s="182"/>
      <c r="AC187" s="154"/>
      <c r="AD187" s="154"/>
      <c r="AE187" s="182"/>
      <c r="AF187" s="26"/>
      <c r="AG187" s="26"/>
      <c r="AH187" s="151"/>
      <c r="AI187" s="151"/>
      <c r="AJ187" s="151"/>
      <c r="AK187" s="151"/>
      <c r="AL187" s="26"/>
      <c r="AM187" s="151"/>
      <c r="AN187" s="151"/>
      <c r="AO187" s="151"/>
      <c r="AP187" s="151"/>
      <c r="AQ187" s="26"/>
      <c r="AR187" s="151"/>
      <c r="AS187" s="26"/>
      <c r="AT187" s="151"/>
      <c r="AU187" s="151"/>
      <c r="AV187" s="151"/>
      <c r="AW187" s="151"/>
      <c r="AX187" s="151"/>
      <c r="AY187" s="151"/>
      <c r="AZ187" s="151"/>
      <c r="BA187" s="151"/>
      <c r="BB187" s="26"/>
      <c r="BC187" s="154"/>
      <c r="BD187" s="154"/>
      <c r="BE187" s="182"/>
      <c r="BF187" s="154"/>
      <c r="BG187" s="154"/>
      <c r="BH187" s="182"/>
      <c r="BI187" s="26"/>
      <c r="BJ187" s="26"/>
      <c r="BK187" s="26"/>
    </row>
    <row r="188" spans="2:63" ht="30" customHeight="1">
      <c r="B188" s="26">
        <v>178</v>
      </c>
      <c r="C188" s="26"/>
      <c r="D188" s="26"/>
      <c r="E188" s="26"/>
      <c r="F188" s="26"/>
      <c r="G188" s="26"/>
      <c r="H188" s="26"/>
      <c r="I188" s="26"/>
      <c r="J188" s="26"/>
      <c r="K188" s="154"/>
      <c r="L188" s="187"/>
      <c r="M188" s="182"/>
      <c r="N188" s="154"/>
      <c r="O188" s="154"/>
      <c r="P188" s="182"/>
      <c r="Q188" s="154"/>
      <c r="R188" s="154"/>
      <c r="S188" s="182"/>
      <c r="T188" s="154"/>
      <c r="U188" s="154"/>
      <c r="V188" s="182"/>
      <c r="W188" s="154"/>
      <c r="X188" s="154"/>
      <c r="Y188" s="182"/>
      <c r="Z188" s="154"/>
      <c r="AA188" s="154"/>
      <c r="AB188" s="182"/>
      <c r="AC188" s="154"/>
      <c r="AD188" s="154"/>
      <c r="AE188" s="182"/>
      <c r="AF188" s="26"/>
      <c r="AG188" s="26"/>
      <c r="AH188" s="151"/>
      <c r="AI188" s="151"/>
      <c r="AJ188" s="151"/>
      <c r="AK188" s="151"/>
      <c r="AL188" s="26"/>
      <c r="AM188" s="151"/>
      <c r="AN188" s="151"/>
      <c r="AO188" s="151"/>
      <c r="AP188" s="151"/>
      <c r="AQ188" s="26"/>
      <c r="AR188" s="151"/>
      <c r="AS188" s="26"/>
      <c r="AT188" s="151"/>
      <c r="AU188" s="151"/>
      <c r="AV188" s="151"/>
      <c r="AW188" s="151"/>
      <c r="AX188" s="151"/>
      <c r="AY188" s="151"/>
      <c r="AZ188" s="151"/>
      <c r="BA188" s="151"/>
      <c r="BB188" s="26"/>
      <c r="BC188" s="154"/>
      <c r="BD188" s="154"/>
      <c r="BE188" s="182"/>
      <c r="BF188" s="154"/>
      <c r="BG188" s="154"/>
      <c r="BH188" s="182"/>
      <c r="BI188" s="26"/>
      <c r="BJ188" s="26"/>
      <c r="BK188" s="26"/>
    </row>
    <row r="189" spans="2:63" ht="30" customHeight="1">
      <c r="B189" s="26">
        <v>179</v>
      </c>
      <c r="C189" s="26"/>
      <c r="D189" s="26"/>
      <c r="E189" s="26"/>
      <c r="F189" s="26"/>
      <c r="G189" s="26"/>
      <c r="H189" s="26"/>
      <c r="I189" s="26"/>
      <c r="J189" s="26"/>
      <c r="K189" s="154"/>
      <c r="L189" s="187"/>
      <c r="M189" s="182"/>
      <c r="N189" s="154"/>
      <c r="O189" s="154"/>
      <c r="P189" s="182"/>
      <c r="Q189" s="154"/>
      <c r="R189" s="154"/>
      <c r="S189" s="182"/>
      <c r="T189" s="154"/>
      <c r="U189" s="154"/>
      <c r="V189" s="182"/>
      <c r="W189" s="154"/>
      <c r="X189" s="154"/>
      <c r="Y189" s="182"/>
      <c r="Z189" s="154"/>
      <c r="AA189" s="154"/>
      <c r="AB189" s="182"/>
      <c r="AC189" s="154"/>
      <c r="AD189" s="154"/>
      <c r="AE189" s="182"/>
      <c r="AF189" s="26"/>
      <c r="AG189" s="26"/>
      <c r="AH189" s="151"/>
      <c r="AI189" s="151"/>
      <c r="AJ189" s="151"/>
      <c r="AK189" s="151"/>
      <c r="AL189" s="26"/>
      <c r="AM189" s="151"/>
      <c r="AN189" s="151"/>
      <c r="AO189" s="151"/>
      <c r="AP189" s="151"/>
      <c r="AQ189" s="26"/>
      <c r="AR189" s="151"/>
      <c r="AS189" s="26"/>
      <c r="AT189" s="151"/>
      <c r="AU189" s="151"/>
      <c r="AV189" s="151"/>
      <c r="AW189" s="151"/>
      <c r="AX189" s="151"/>
      <c r="AY189" s="151"/>
      <c r="AZ189" s="151"/>
      <c r="BA189" s="151"/>
      <c r="BB189" s="26"/>
      <c r="BC189" s="154"/>
      <c r="BD189" s="154"/>
      <c r="BE189" s="182"/>
      <c r="BF189" s="154"/>
      <c r="BG189" s="154"/>
      <c r="BH189" s="182"/>
      <c r="BI189" s="26"/>
      <c r="BJ189" s="26"/>
      <c r="BK189" s="26"/>
    </row>
    <row r="190" spans="2:63" ht="30" customHeight="1">
      <c r="B190" s="26">
        <v>180</v>
      </c>
      <c r="C190" s="26"/>
      <c r="D190" s="26"/>
      <c r="E190" s="26"/>
      <c r="F190" s="26"/>
      <c r="G190" s="26"/>
      <c r="H190" s="26"/>
      <c r="I190" s="26"/>
      <c r="J190" s="26"/>
      <c r="K190" s="154"/>
      <c r="L190" s="187"/>
      <c r="M190" s="182"/>
      <c r="N190" s="154"/>
      <c r="O190" s="154"/>
      <c r="P190" s="182"/>
      <c r="Q190" s="154"/>
      <c r="R190" s="154"/>
      <c r="S190" s="182"/>
      <c r="T190" s="154"/>
      <c r="U190" s="154"/>
      <c r="V190" s="182"/>
      <c r="W190" s="154"/>
      <c r="X190" s="154"/>
      <c r="Y190" s="182"/>
      <c r="Z190" s="154"/>
      <c r="AA190" s="154"/>
      <c r="AB190" s="182"/>
      <c r="AC190" s="154"/>
      <c r="AD190" s="154"/>
      <c r="AE190" s="182"/>
      <c r="AF190" s="26"/>
      <c r="AG190" s="26"/>
      <c r="AH190" s="151"/>
      <c r="AI190" s="151"/>
      <c r="AJ190" s="151"/>
      <c r="AK190" s="151"/>
      <c r="AL190" s="26"/>
      <c r="AM190" s="151"/>
      <c r="AN190" s="151"/>
      <c r="AO190" s="151"/>
      <c r="AP190" s="151"/>
      <c r="AQ190" s="26"/>
      <c r="AR190" s="151"/>
      <c r="AS190" s="26"/>
      <c r="AT190" s="151"/>
      <c r="AU190" s="151"/>
      <c r="AV190" s="151"/>
      <c r="AW190" s="151"/>
      <c r="AX190" s="151"/>
      <c r="AY190" s="151"/>
      <c r="AZ190" s="151"/>
      <c r="BA190" s="151"/>
      <c r="BB190" s="26"/>
      <c r="BC190" s="154"/>
      <c r="BD190" s="154"/>
      <c r="BE190" s="182"/>
      <c r="BF190" s="154"/>
      <c r="BG190" s="154"/>
      <c r="BH190" s="182"/>
      <c r="BI190" s="26"/>
      <c r="BJ190" s="26"/>
      <c r="BK190" s="26"/>
    </row>
    <row r="191" spans="2:63" ht="30" customHeight="1">
      <c r="B191" s="26">
        <v>181</v>
      </c>
      <c r="C191" s="26"/>
      <c r="D191" s="26"/>
      <c r="E191" s="26"/>
      <c r="F191" s="26"/>
      <c r="G191" s="26"/>
      <c r="H191" s="26"/>
      <c r="I191" s="26"/>
      <c r="J191" s="26"/>
      <c r="K191" s="154"/>
      <c r="L191" s="187"/>
      <c r="M191" s="182"/>
      <c r="N191" s="154"/>
      <c r="O191" s="154"/>
      <c r="P191" s="182"/>
      <c r="Q191" s="154"/>
      <c r="R191" s="154"/>
      <c r="S191" s="182"/>
      <c r="T191" s="154"/>
      <c r="U191" s="154"/>
      <c r="V191" s="182"/>
      <c r="W191" s="154"/>
      <c r="X191" s="154"/>
      <c r="Y191" s="182"/>
      <c r="Z191" s="154"/>
      <c r="AA191" s="154"/>
      <c r="AB191" s="182"/>
      <c r="AC191" s="154"/>
      <c r="AD191" s="154"/>
      <c r="AE191" s="182"/>
      <c r="AF191" s="26"/>
      <c r="AG191" s="26"/>
      <c r="AH191" s="151"/>
      <c r="AI191" s="151"/>
      <c r="AJ191" s="151"/>
      <c r="AK191" s="151"/>
      <c r="AL191" s="26"/>
      <c r="AM191" s="151"/>
      <c r="AN191" s="151"/>
      <c r="AO191" s="151"/>
      <c r="AP191" s="151"/>
      <c r="AQ191" s="26"/>
      <c r="AR191" s="151"/>
      <c r="AS191" s="26"/>
      <c r="AT191" s="151"/>
      <c r="AU191" s="151"/>
      <c r="AV191" s="151"/>
      <c r="AW191" s="151"/>
      <c r="AX191" s="151"/>
      <c r="AY191" s="151"/>
      <c r="AZ191" s="151"/>
      <c r="BA191" s="151"/>
      <c r="BB191" s="26"/>
      <c r="BC191" s="154"/>
      <c r="BD191" s="154"/>
      <c r="BE191" s="182"/>
      <c r="BF191" s="154"/>
      <c r="BG191" s="154"/>
      <c r="BH191" s="182"/>
      <c r="BI191" s="26"/>
      <c r="BJ191" s="26"/>
      <c r="BK191" s="26"/>
    </row>
    <row r="192" spans="2:63" ht="30" customHeight="1">
      <c r="B192" s="26">
        <v>182</v>
      </c>
      <c r="C192" s="26"/>
      <c r="D192" s="26"/>
      <c r="E192" s="26"/>
      <c r="F192" s="26"/>
      <c r="G192" s="26"/>
      <c r="H192" s="26"/>
      <c r="I192" s="26"/>
      <c r="J192" s="26"/>
      <c r="K192" s="154"/>
      <c r="L192" s="187"/>
      <c r="M192" s="182"/>
      <c r="N192" s="154"/>
      <c r="O192" s="154"/>
      <c r="P192" s="182"/>
      <c r="Q192" s="154"/>
      <c r="R192" s="154"/>
      <c r="S192" s="182"/>
      <c r="T192" s="154"/>
      <c r="U192" s="154"/>
      <c r="V192" s="182"/>
      <c r="W192" s="154"/>
      <c r="X192" s="154"/>
      <c r="Y192" s="182"/>
      <c r="Z192" s="154"/>
      <c r="AA192" s="154"/>
      <c r="AB192" s="182"/>
      <c r="AC192" s="154"/>
      <c r="AD192" s="154"/>
      <c r="AE192" s="182"/>
      <c r="AF192" s="26"/>
      <c r="AG192" s="26"/>
      <c r="AH192" s="151"/>
      <c r="AI192" s="151"/>
      <c r="AJ192" s="151"/>
      <c r="AK192" s="151"/>
      <c r="AL192" s="26"/>
      <c r="AM192" s="151"/>
      <c r="AN192" s="151"/>
      <c r="AO192" s="151"/>
      <c r="AP192" s="151"/>
      <c r="AQ192" s="26"/>
      <c r="AR192" s="151"/>
      <c r="AS192" s="26"/>
      <c r="AT192" s="151"/>
      <c r="AU192" s="151"/>
      <c r="AV192" s="151"/>
      <c r="AW192" s="151"/>
      <c r="AX192" s="151"/>
      <c r="AY192" s="151"/>
      <c r="AZ192" s="151"/>
      <c r="BA192" s="151"/>
      <c r="BB192" s="26"/>
      <c r="BC192" s="154"/>
      <c r="BD192" s="154"/>
      <c r="BE192" s="182"/>
      <c r="BF192" s="154"/>
      <c r="BG192" s="154"/>
      <c r="BH192" s="182"/>
      <c r="BI192" s="26"/>
      <c r="BJ192" s="26"/>
      <c r="BK192" s="26"/>
    </row>
    <row r="193" spans="2:63" ht="30" customHeight="1">
      <c r="B193" s="26">
        <v>183</v>
      </c>
      <c r="C193" s="26"/>
      <c r="D193" s="26"/>
      <c r="E193" s="26"/>
      <c r="F193" s="26"/>
      <c r="G193" s="26"/>
      <c r="H193" s="26"/>
      <c r="I193" s="26"/>
      <c r="J193" s="26"/>
      <c r="K193" s="154"/>
      <c r="L193" s="187"/>
      <c r="M193" s="182"/>
      <c r="N193" s="154"/>
      <c r="O193" s="154"/>
      <c r="P193" s="182"/>
      <c r="Q193" s="154"/>
      <c r="R193" s="154"/>
      <c r="S193" s="182"/>
      <c r="T193" s="154"/>
      <c r="U193" s="154"/>
      <c r="V193" s="182"/>
      <c r="W193" s="154"/>
      <c r="X193" s="154"/>
      <c r="Y193" s="182"/>
      <c r="Z193" s="154"/>
      <c r="AA193" s="154"/>
      <c r="AB193" s="182"/>
      <c r="AC193" s="154"/>
      <c r="AD193" s="154"/>
      <c r="AE193" s="182"/>
      <c r="AF193" s="26"/>
      <c r="AG193" s="26"/>
      <c r="AH193" s="151"/>
      <c r="AI193" s="151"/>
      <c r="AJ193" s="151"/>
      <c r="AK193" s="151"/>
      <c r="AL193" s="26"/>
      <c r="AM193" s="151"/>
      <c r="AN193" s="151"/>
      <c r="AO193" s="151"/>
      <c r="AP193" s="151"/>
      <c r="AQ193" s="26"/>
      <c r="AR193" s="151"/>
      <c r="AS193" s="26"/>
      <c r="AT193" s="151"/>
      <c r="AU193" s="151"/>
      <c r="AV193" s="151"/>
      <c r="AW193" s="151"/>
      <c r="AX193" s="151"/>
      <c r="AY193" s="151"/>
      <c r="AZ193" s="151"/>
      <c r="BA193" s="151"/>
      <c r="BB193" s="26"/>
      <c r="BC193" s="154"/>
      <c r="BD193" s="154"/>
      <c r="BE193" s="182"/>
      <c r="BF193" s="154"/>
      <c r="BG193" s="154"/>
      <c r="BH193" s="182"/>
      <c r="BI193" s="26"/>
      <c r="BJ193" s="26"/>
      <c r="BK193" s="26"/>
    </row>
    <row r="194" spans="2:63" ht="30" customHeight="1">
      <c r="B194" s="26">
        <v>184</v>
      </c>
      <c r="C194" s="26"/>
      <c r="D194" s="26"/>
      <c r="E194" s="26"/>
      <c r="F194" s="26"/>
      <c r="G194" s="26"/>
      <c r="H194" s="26"/>
      <c r="I194" s="26"/>
      <c r="J194" s="26"/>
      <c r="K194" s="154"/>
      <c r="L194" s="187"/>
      <c r="M194" s="182"/>
      <c r="N194" s="154"/>
      <c r="O194" s="154"/>
      <c r="P194" s="182"/>
      <c r="Q194" s="154"/>
      <c r="R194" s="154"/>
      <c r="S194" s="182"/>
      <c r="T194" s="154"/>
      <c r="U194" s="154"/>
      <c r="V194" s="182"/>
      <c r="W194" s="154"/>
      <c r="X194" s="154"/>
      <c r="Y194" s="182"/>
      <c r="Z194" s="154"/>
      <c r="AA194" s="154"/>
      <c r="AB194" s="182"/>
      <c r="AC194" s="154"/>
      <c r="AD194" s="154"/>
      <c r="AE194" s="182"/>
      <c r="AF194" s="26"/>
      <c r="AG194" s="26"/>
      <c r="AH194" s="151"/>
      <c r="AI194" s="151"/>
      <c r="AJ194" s="151"/>
      <c r="AK194" s="151"/>
      <c r="AL194" s="26"/>
      <c r="AM194" s="151"/>
      <c r="AN194" s="151"/>
      <c r="AO194" s="151"/>
      <c r="AP194" s="151"/>
      <c r="AQ194" s="26"/>
      <c r="AR194" s="151"/>
      <c r="AS194" s="26"/>
      <c r="AT194" s="151"/>
      <c r="AU194" s="151"/>
      <c r="AV194" s="151"/>
      <c r="AW194" s="151"/>
      <c r="AX194" s="151"/>
      <c r="AY194" s="151"/>
      <c r="AZ194" s="151"/>
      <c r="BA194" s="151"/>
      <c r="BB194" s="26"/>
      <c r="BC194" s="154"/>
      <c r="BD194" s="154"/>
      <c r="BE194" s="182"/>
      <c r="BF194" s="154"/>
      <c r="BG194" s="154"/>
      <c r="BH194" s="182"/>
      <c r="BI194" s="26"/>
      <c r="BJ194" s="26"/>
      <c r="BK194" s="26"/>
    </row>
    <row r="195" spans="2:63" ht="30" customHeight="1">
      <c r="B195" s="26">
        <v>185</v>
      </c>
      <c r="C195" s="26"/>
      <c r="D195" s="26"/>
      <c r="E195" s="26"/>
      <c r="F195" s="26"/>
      <c r="G195" s="26"/>
      <c r="H195" s="26"/>
      <c r="I195" s="26"/>
      <c r="J195" s="26"/>
      <c r="K195" s="154"/>
      <c r="L195" s="187"/>
      <c r="M195" s="182"/>
      <c r="N195" s="154"/>
      <c r="O195" s="154"/>
      <c r="P195" s="182"/>
      <c r="Q195" s="154"/>
      <c r="R195" s="154"/>
      <c r="S195" s="182"/>
      <c r="T195" s="154"/>
      <c r="U195" s="154"/>
      <c r="V195" s="182"/>
      <c r="W195" s="154"/>
      <c r="X195" s="154"/>
      <c r="Y195" s="182"/>
      <c r="Z195" s="154"/>
      <c r="AA195" s="154"/>
      <c r="AB195" s="182"/>
      <c r="AC195" s="154"/>
      <c r="AD195" s="154"/>
      <c r="AE195" s="182"/>
      <c r="AF195" s="26"/>
      <c r="AG195" s="26"/>
      <c r="AH195" s="151"/>
      <c r="AI195" s="151"/>
      <c r="AJ195" s="151"/>
      <c r="AK195" s="151"/>
      <c r="AL195" s="26"/>
      <c r="AM195" s="151"/>
      <c r="AN195" s="151"/>
      <c r="AO195" s="151"/>
      <c r="AP195" s="151"/>
      <c r="AQ195" s="26"/>
      <c r="AR195" s="151"/>
      <c r="AS195" s="26"/>
      <c r="AT195" s="151"/>
      <c r="AU195" s="151"/>
      <c r="AV195" s="151"/>
      <c r="AW195" s="151"/>
      <c r="AX195" s="151"/>
      <c r="AY195" s="151"/>
      <c r="AZ195" s="151"/>
      <c r="BA195" s="151"/>
      <c r="BB195" s="26"/>
      <c r="BC195" s="154"/>
      <c r="BD195" s="154"/>
      <c r="BE195" s="182"/>
      <c r="BF195" s="154"/>
      <c r="BG195" s="154"/>
      <c r="BH195" s="182"/>
      <c r="BI195" s="26"/>
      <c r="BJ195" s="26"/>
      <c r="BK195" s="26"/>
    </row>
    <row r="196" spans="2:63" ht="30" customHeight="1">
      <c r="B196" s="26">
        <v>186</v>
      </c>
      <c r="C196" s="26"/>
      <c r="D196" s="26"/>
      <c r="E196" s="26"/>
      <c r="F196" s="26"/>
      <c r="G196" s="26"/>
      <c r="H196" s="26"/>
      <c r="I196" s="26"/>
      <c r="J196" s="26"/>
      <c r="K196" s="154"/>
      <c r="L196" s="187"/>
      <c r="M196" s="182"/>
      <c r="N196" s="154"/>
      <c r="O196" s="154"/>
      <c r="P196" s="182"/>
      <c r="Q196" s="154"/>
      <c r="R196" s="154"/>
      <c r="S196" s="182"/>
      <c r="T196" s="154"/>
      <c r="U196" s="154"/>
      <c r="V196" s="182"/>
      <c r="W196" s="154"/>
      <c r="X196" s="154"/>
      <c r="Y196" s="182"/>
      <c r="Z196" s="154"/>
      <c r="AA196" s="154"/>
      <c r="AB196" s="182"/>
      <c r="AC196" s="154"/>
      <c r="AD196" s="154"/>
      <c r="AE196" s="182"/>
      <c r="AF196" s="26"/>
      <c r="AG196" s="26"/>
      <c r="AH196" s="151"/>
      <c r="AI196" s="151"/>
      <c r="AJ196" s="151"/>
      <c r="AK196" s="151"/>
      <c r="AL196" s="26"/>
      <c r="AM196" s="151"/>
      <c r="AN196" s="151"/>
      <c r="AO196" s="151"/>
      <c r="AP196" s="151"/>
      <c r="AQ196" s="26"/>
      <c r="AR196" s="151"/>
      <c r="AS196" s="26"/>
      <c r="AT196" s="151"/>
      <c r="AU196" s="151"/>
      <c r="AV196" s="151"/>
      <c r="AW196" s="151"/>
      <c r="AX196" s="151"/>
      <c r="AY196" s="151"/>
      <c r="AZ196" s="151"/>
      <c r="BA196" s="151"/>
      <c r="BB196" s="26"/>
      <c r="BC196" s="154"/>
      <c r="BD196" s="154"/>
      <c r="BE196" s="182"/>
      <c r="BF196" s="154"/>
      <c r="BG196" s="154"/>
      <c r="BH196" s="182"/>
      <c r="BI196" s="26"/>
      <c r="BJ196" s="26"/>
      <c r="BK196" s="26"/>
    </row>
    <row r="197" spans="2:63" ht="30" customHeight="1">
      <c r="B197" s="26">
        <v>187</v>
      </c>
      <c r="C197" s="26"/>
      <c r="D197" s="26"/>
      <c r="E197" s="26"/>
      <c r="F197" s="26"/>
      <c r="G197" s="26"/>
      <c r="H197" s="26"/>
      <c r="I197" s="26"/>
      <c r="J197" s="26"/>
      <c r="K197" s="154"/>
      <c r="L197" s="187"/>
      <c r="M197" s="182"/>
      <c r="N197" s="154"/>
      <c r="O197" s="154"/>
      <c r="P197" s="182"/>
      <c r="Q197" s="154"/>
      <c r="R197" s="154"/>
      <c r="S197" s="182"/>
      <c r="T197" s="154"/>
      <c r="U197" s="154"/>
      <c r="V197" s="182"/>
      <c r="W197" s="154"/>
      <c r="X197" s="154"/>
      <c r="Y197" s="182"/>
      <c r="Z197" s="154"/>
      <c r="AA197" s="154"/>
      <c r="AB197" s="182"/>
      <c r="AC197" s="154"/>
      <c r="AD197" s="154"/>
      <c r="AE197" s="182"/>
      <c r="AF197" s="26"/>
      <c r="AG197" s="26"/>
      <c r="AH197" s="151"/>
      <c r="AI197" s="151"/>
      <c r="AJ197" s="151"/>
      <c r="AK197" s="151"/>
      <c r="AL197" s="26"/>
      <c r="AM197" s="151"/>
      <c r="AN197" s="151"/>
      <c r="AO197" s="151"/>
      <c r="AP197" s="151"/>
      <c r="AQ197" s="26"/>
      <c r="AR197" s="151"/>
      <c r="AS197" s="26"/>
      <c r="AT197" s="151"/>
      <c r="AU197" s="151"/>
      <c r="AV197" s="151"/>
      <c r="AW197" s="151"/>
      <c r="AX197" s="151"/>
      <c r="AY197" s="151"/>
      <c r="AZ197" s="151"/>
      <c r="BA197" s="151"/>
      <c r="BB197" s="26"/>
      <c r="BC197" s="154"/>
      <c r="BD197" s="154"/>
      <c r="BE197" s="182"/>
      <c r="BF197" s="154"/>
      <c r="BG197" s="154"/>
      <c r="BH197" s="182"/>
      <c r="BI197" s="26"/>
      <c r="BJ197" s="26"/>
      <c r="BK197" s="26"/>
    </row>
    <row r="198" spans="2:63" ht="30" customHeight="1">
      <c r="B198" s="26">
        <v>188</v>
      </c>
      <c r="C198" s="26"/>
      <c r="D198" s="26"/>
      <c r="E198" s="26"/>
      <c r="F198" s="26"/>
      <c r="G198" s="26"/>
      <c r="H198" s="26"/>
      <c r="I198" s="26"/>
      <c r="J198" s="26"/>
      <c r="K198" s="154"/>
      <c r="L198" s="187"/>
      <c r="M198" s="182"/>
      <c r="N198" s="154"/>
      <c r="O198" s="154"/>
      <c r="P198" s="182"/>
      <c r="Q198" s="154"/>
      <c r="R198" s="154"/>
      <c r="S198" s="182"/>
      <c r="T198" s="154"/>
      <c r="U198" s="154"/>
      <c r="V198" s="182"/>
      <c r="W198" s="154"/>
      <c r="X198" s="154"/>
      <c r="Y198" s="182"/>
      <c r="Z198" s="154"/>
      <c r="AA198" s="154"/>
      <c r="AB198" s="182"/>
      <c r="AC198" s="154"/>
      <c r="AD198" s="154"/>
      <c r="AE198" s="182"/>
      <c r="AF198" s="26"/>
      <c r="AG198" s="26"/>
      <c r="AH198" s="151"/>
      <c r="AI198" s="151"/>
      <c r="AJ198" s="151"/>
      <c r="AK198" s="151"/>
      <c r="AL198" s="26"/>
      <c r="AM198" s="151"/>
      <c r="AN198" s="151"/>
      <c r="AO198" s="151"/>
      <c r="AP198" s="151"/>
      <c r="AQ198" s="26"/>
      <c r="AR198" s="151"/>
      <c r="AS198" s="26"/>
      <c r="AT198" s="151"/>
      <c r="AU198" s="151"/>
      <c r="AV198" s="151"/>
      <c r="AW198" s="151"/>
      <c r="AX198" s="151"/>
      <c r="AY198" s="151"/>
      <c r="AZ198" s="151"/>
      <c r="BA198" s="151"/>
      <c r="BB198" s="26"/>
      <c r="BC198" s="154"/>
      <c r="BD198" s="154"/>
      <c r="BE198" s="182"/>
      <c r="BF198" s="154"/>
      <c r="BG198" s="154"/>
      <c r="BH198" s="182"/>
      <c r="BI198" s="26"/>
      <c r="BJ198" s="26"/>
      <c r="BK198" s="26"/>
    </row>
    <row r="199" spans="2:63" ht="30" customHeight="1">
      <c r="B199" s="26">
        <v>189</v>
      </c>
      <c r="C199" s="26"/>
      <c r="D199" s="26"/>
      <c r="E199" s="26"/>
      <c r="F199" s="26"/>
      <c r="G199" s="26"/>
      <c r="H199" s="26"/>
      <c r="I199" s="26"/>
      <c r="J199" s="26"/>
      <c r="K199" s="154"/>
      <c r="L199" s="187"/>
      <c r="M199" s="182"/>
      <c r="N199" s="154"/>
      <c r="O199" s="154"/>
      <c r="P199" s="182"/>
      <c r="Q199" s="154"/>
      <c r="R199" s="154"/>
      <c r="S199" s="182"/>
      <c r="T199" s="154"/>
      <c r="U199" s="154"/>
      <c r="V199" s="182"/>
      <c r="W199" s="154"/>
      <c r="X199" s="154"/>
      <c r="Y199" s="182"/>
      <c r="Z199" s="154"/>
      <c r="AA199" s="154"/>
      <c r="AB199" s="182"/>
      <c r="AC199" s="154"/>
      <c r="AD199" s="154"/>
      <c r="AE199" s="182"/>
      <c r="AF199" s="26"/>
      <c r="AG199" s="26"/>
      <c r="AH199" s="151"/>
      <c r="AI199" s="151"/>
      <c r="AJ199" s="151"/>
      <c r="AK199" s="151"/>
      <c r="AL199" s="26"/>
      <c r="AM199" s="151"/>
      <c r="AN199" s="151"/>
      <c r="AO199" s="151"/>
      <c r="AP199" s="151"/>
      <c r="AQ199" s="26"/>
      <c r="AR199" s="151"/>
      <c r="AS199" s="26"/>
      <c r="AT199" s="151"/>
      <c r="AU199" s="151"/>
      <c r="AV199" s="151"/>
      <c r="AW199" s="151"/>
      <c r="AX199" s="151"/>
      <c r="AY199" s="151"/>
      <c r="AZ199" s="151"/>
      <c r="BA199" s="151"/>
      <c r="BB199" s="26"/>
      <c r="BC199" s="154"/>
      <c r="BD199" s="154"/>
      <c r="BE199" s="182"/>
      <c r="BF199" s="154"/>
      <c r="BG199" s="154"/>
      <c r="BH199" s="182"/>
      <c r="BI199" s="26"/>
      <c r="BJ199" s="26"/>
      <c r="BK199" s="26"/>
    </row>
    <row r="200" spans="2:63" ht="30" customHeight="1">
      <c r="B200" s="26">
        <v>190</v>
      </c>
      <c r="C200" s="26"/>
      <c r="D200" s="26"/>
      <c r="E200" s="26"/>
      <c r="F200" s="26"/>
      <c r="G200" s="26"/>
      <c r="H200" s="26"/>
      <c r="I200" s="26"/>
      <c r="J200" s="26"/>
      <c r="K200" s="154"/>
      <c r="L200" s="187"/>
      <c r="M200" s="182"/>
      <c r="N200" s="154"/>
      <c r="O200" s="154"/>
      <c r="P200" s="182"/>
      <c r="Q200" s="154"/>
      <c r="R200" s="154"/>
      <c r="S200" s="182"/>
      <c r="T200" s="154"/>
      <c r="U200" s="154"/>
      <c r="V200" s="182"/>
      <c r="W200" s="154"/>
      <c r="X200" s="154"/>
      <c r="Y200" s="182"/>
      <c r="Z200" s="154"/>
      <c r="AA200" s="154"/>
      <c r="AB200" s="182"/>
      <c r="AC200" s="154"/>
      <c r="AD200" s="154"/>
      <c r="AE200" s="182"/>
      <c r="AF200" s="26"/>
      <c r="AG200" s="26"/>
      <c r="AH200" s="151"/>
      <c r="AI200" s="151"/>
      <c r="AJ200" s="151"/>
      <c r="AK200" s="151"/>
      <c r="AL200" s="26"/>
      <c r="AM200" s="151"/>
      <c r="AN200" s="151"/>
      <c r="AO200" s="151"/>
      <c r="AP200" s="151"/>
      <c r="AQ200" s="26"/>
      <c r="AR200" s="151"/>
      <c r="AS200" s="26"/>
      <c r="AT200" s="151"/>
      <c r="AU200" s="151"/>
      <c r="AV200" s="151"/>
      <c r="AW200" s="151"/>
      <c r="AX200" s="151"/>
      <c r="AY200" s="151"/>
      <c r="AZ200" s="151"/>
      <c r="BA200" s="151"/>
      <c r="BB200" s="26"/>
      <c r="BC200" s="154"/>
      <c r="BD200" s="154"/>
      <c r="BE200" s="182"/>
      <c r="BF200" s="154"/>
      <c r="BG200" s="154"/>
      <c r="BH200" s="182"/>
      <c r="BI200" s="26"/>
      <c r="BJ200" s="26"/>
      <c r="BK200" s="26"/>
    </row>
    <row r="201" spans="2:63" ht="30" customHeight="1">
      <c r="B201" s="26">
        <v>191</v>
      </c>
      <c r="C201" s="26"/>
      <c r="D201" s="26"/>
      <c r="E201" s="26"/>
      <c r="F201" s="26"/>
      <c r="G201" s="26"/>
      <c r="H201" s="26"/>
      <c r="I201" s="26"/>
      <c r="J201" s="26"/>
      <c r="K201" s="154"/>
      <c r="L201" s="187"/>
      <c r="M201" s="182"/>
      <c r="N201" s="154"/>
      <c r="O201" s="154"/>
      <c r="P201" s="182"/>
      <c r="Q201" s="154"/>
      <c r="R201" s="154"/>
      <c r="S201" s="182"/>
      <c r="T201" s="154"/>
      <c r="U201" s="154"/>
      <c r="V201" s="182"/>
      <c r="W201" s="154"/>
      <c r="X201" s="154"/>
      <c r="Y201" s="182"/>
      <c r="Z201" s="154"/>
      <c r="AA201" s="154"/>
      <c r="AB201" s="182"/>
      <c r="AC201" s="154"/>
      <c r="AD201" s="154"/>
      <c r="AE201" s="182"/>
      <c r="AF201" s="26"/>
      <c r="AG201" s="26"/>
      <c r="AH201" s="151"/>
      <c r="AI201" s="151"/>
      <c r="AJ201" s="151"/>
      <c r="AK201" s="151"/>
      <c r="AL201" s="26"/>
      <c r="AM201" s="151"/>
      <c r="AN201" s="151"/>
      <c r="AO201" s="151"/>
      <c r="AP201" s="151"/>
      <c r="AQ201" s="26"/>
      <c r="AR201" s="151"/>
      <c r="AS201" s="26"/>
      <c r="AT201" s="151"/>
      <c r="AU201" s="151"/>
      <c r="AV201" s="151"/>
      <c r="AW201" s="151"/>
      <c r="AX201" s="151"/>
      <c r="AY201" s="151"/>
      <c r="AZ201" s="151"/>
      <c r="BA201" s="151"/>
      <c r="BB201" s="26"/>
      <c r="BC201" s="154"/>
      <c r="BD201" s="154"/>
      <c r="BE201" s="182"/>
      <c r="BF201" s="154"/>
      <c r="BG201" s="154"/>
      <c r="BH201" s="182"/>
      <c r="BI201" s="26"/>
      <c r="BJ201" s="26"/>
      <c r="BK201" s="26"/>
    </row>
    <row r="202" spans="2:63" ht="30" customHeight="1">
      <c r="B202" s="26">
        <v>192</v>
      </c>
      <c r="C202" s="26"/>
      <c r="D202" s="26"/>
      <c r="E202" s="26"/>
      <c r="F202" s="26"/>
      <c r="G202" s="26"/>
      <c r="H202" s="26"/>
      <c r="I202" s="26"/>
      <c r="J202" s="26"/>
      <c r="K202" s="154"/>
      <c r="L202" s="187"/>
      <c r="M202" s="182"/>
      <c r="N202" s="154"/>
      <c r="O202" s="154"/>
      <c r="P202" s="182"/>
      <c r="Q202" s="154"/>
      <c r="R202" s="154"/>
      <c r="S202" s="182"/>
      <c r="T202" s="154"/>
      <c r="U202" s="154"/>
      <c r="V202" s="182"/>
      <c r="W202" s="154"/>
      <c r="X202" s="154"/>
      <c r="Y202" s="182"/>
      <c r="Z202" s="154"/>
      <c r="AA202" s="154"/>
      <c r="AB202" s="182"/>
      <c r="AC202" s="154"/>
      <c r="AD202" s="154"/>
      <c r="AE202" s="182"/>
      <c r="AF202" s="26"/>
      <c r="AG202" s="26"/>
      <c r="AH202" s="151"/>
      <c r="AI202" s="151"/>
      <c r="AJ202" s="151"/>
      <c r="AK202" s="151"/>
      <c r="AL202" s="26"/>
      <c r="AM202" s="151"/>
      <c r="AN202" s="151"/>
      <c r="AO202" s="151"/>
      <c r="AP202" s="151"/>
      <c r="AQ202" s="26"/>
      <c r="AR202" s="151"/>
      <c r="AS202" s="26"/>
      <c r="AT202" s="151"/>
      <c r="AU202" s="151"/>
      <c r="AV202" s="151"/>
      <c r="AW202" s="151"/>
      <c r="AX202" s="151"/>
      <c r="AY202" s="151"/>
      <c r="AZ202" s="151"/>
      <c r="BA202" s="151"/>
      <c r="BB202" s="26"/>
      <c r="BC202" s="154"/>
      <c r="BD202" s="154"/>
      <c r="BE202" s="182"/>
      <c r="BF202" s="154"/>
      <c r="BG202" s="154"/>
      <c r="BH202" s="182"/>
      <c r="BI202" s="26"/>
      <c r="BJ202" s="26"/>
      <c r="BK202" s="26"/>
    </row>
    <row r="203" spans="2:63" ht="30" customHeight="1">
      <c r="B203" s="26">
        <v>193</v>
      </c>
      <c r="C203" s="26"/>
      <c r="D203" s="26"/>
      <c r="E203" s="26"/>
      <c r="F203" s="26"/>
      <c r="G203" s="26"/>
      <c r="H203" s="26"/>
      <c r="I203" s="26"/>
      <c r="J203" s="26"/>
      <c r="K203" s="154"/>
      <c r="L203" s="187"/>
      <c r="M203" s="182"/>
      <c r="N203" s="154"/>
      <c r="O203" s="154"/>
      <c r="P203" s="182"/>
      <c r="Q203" s="154"/>
      <c r="R203" s="154"/>
      <c r="S203" s="182"/>
      <c r="T203" s="154"/>
      <c r="U203" s="154"/>
      <c r="V203" s="182"/>
      <c r="W203" s="154"/>
      <c r="X203" s="154"/>
      <c r="Y203" s="182"/>
      <c r="Z203" s="154"/>
      <c r="AA203" s="154"/>
      <c r="AB203" s="182"/>
      <c r="AC203" s="154"/>
      <c r="AD203" s="154"/>
      <c r="AE203" s="182"/>
      <c r="AF203" s="26"/>
      <c r="AG203" s="26"/>
      <c r="AH203" s="151"/>
      <c r="AI203" s="151"/>
      <c r="AJ203" s="151"/>
      <c r="AK203" s="151"/>
      <c r="AL203" s="26"/>
      <c r="AM203" s="151"/>
      <c r="AN203" s="151"/>
      <c r="AO203" s="151"/>
      <c r="AP203" s="151"/>
      <c r="AQ203" s="26"/>
      <c r="AR203" s="151"/>
      <c r="AS203" s="26"/>
      <c r="AT203" s="151"/>
      <c r="AU203" s="151"/>
      <c r="AV203" s="151"/>
      <c r="AW203" s="151"/>
      <c r="AX203" s="151"/>
      <c r="AY203" s="151"/>
      <c r="AZ203" s="151"/>
      <c r="BA203" s="151"/>
      <c r="BB203" s="26"/>
      <c r="BC203" s="154"/>
      <c r="BD203" s="154"/>
      <c r="BE203" s="182"/>
      <c r="BF203" s="154"/>
      <c r="BG203" s="154"/>
      <c r="BH203" s="182"/>
      <c r="BI203" s="26"/>
      <c r="BJ203" s="26"/>
      <c r="BK203" s="26"/>
    </row>
    <row r="204" spans="2:63" ht="30" customHeight="1">
      <c r="B204" s="26">
        <v>194</v>
      </c>
      <c r="C204" s="26"/>
      <c r="D204" s="26"/>
      <c r="E204" s="26"/>
      <c r="F204" s="26"/>
      <c r="G204" s="26"/>
      <c r="H204" s="26"/>
      <c r="I204" s="26"/>
      <c r="J204" s="26"/>
      <c r="K204" s="154"/>
      <c r="L204" s="187"/>
      <c r="M204" s="182"/>
      <c r="N204" s="154"/>
      <c r="O204" s="154"/>
      <c r="P204" s="182"/>
      <c r="Q204" s="154"/>
      <c r="R204" s="154"/>
      <c r="S204" s="182"/>
      <c r="T204" s="154"/>
      <c r="U204" s="154"/>
      <c r="V204" s="182"/>
      <c r="W204" s="154"/>
      <c r="X204" s="154"/>
      <c r="Y204" s="182"/>
      <c r="Z204" s="154"/>
      <c r="AA204" s="154"/>
      <c r="AB204" s="182"/>
      <c r="AC204" s="154"/>
      <c r="AD204" s="154"/>
      <c r="AE204" s="182"/>
      <c r="AF204" s="26"/>
      <c r="AG204" s="26"/>
      <c r="AH204" s="151"/>
      <c r="AI204" s="151"/>
      <c r="AJ204" s="151"/>
      <c r="AK204" s="151"/>
      <c r="AL204" s="26"/>
      <c r="AM204" s="151"/>
      <c r="AN204" s="151"/>
      <c r="AO204" s="151"/>
      <c r="AP204" s="151"/>
      <c r="AQ204" s="26"/>
      <c r="AR204" s="151"/>
      <c r="AS204" s="26"/>
      <c r="AT204" s="151"/>
      <c r="AU204" s="151"/>
      <c r="AV204" s="151"/>
      <c r="AW204" s="151"/>
      <c r="AX204" s="151"/>
      <c r="AY204" s="151"/>
      <c r="AZ204" s="151"/>
      <c r="BA204" s="151"/>
      <c r="BB204" s="26"/>
      <c r="BC204" s="154"/>
      <c r="BD204" s="154"/>
      <c r="BE204" s="182"/>
      <c r="BF204" s="154"/>
      <c r="BG204" s="154"/>
      <c r="BH204" s="182"/>
      <c r="BI204" s="26"/>
      <c r="BJ204" s="26"/>
      <c r="BK204" s="26"/>
    </row>
    <row r="205" spans="2:63" ht="30" customHeight="1">
      <c r="B205" s="26">
        <v>195</v>
      </c>
      <c r="C205" s="26"/>
      <c r="D205" s="26"/>
      <c r="E205" s="26"/>
      <c r="F205" s="26"/>
      <c r="G205" s="26"/>
      <c r="H205" s="26"/>
      <c r="I205" s="26"/>
      <c r="J205" s="26"/>
      <c r="K205" s="154"/>
      <c r="L205" s="187"/>
      <c r="M205" s="182"/>
      <c r="N205" s="154"/>
      <c r="O205" s="154"/>
      <c r="P205" s="182"/>
      <c r="Q205" s="154"/>
      <c r="R205" s="154"/>
      <c r="S205" s="182"/>
      <c r="T205" s="154"/>
      <c r="U205" s="154"/>
      <c r="V205" s="182"/>
      <c r="W205" s="154"/>
      <c r="X205" s="154"/>
      <c r="Y205" s="182"/>
      <c r="Z205" s="154"/>
      <c r="AA205" s="154"/>
      <c r="AB205" s="182"/>
      <c r="AC205" s="154"/>
      <c r="AD205" s="154"/>
      <c r="AE205" s="182"/>
      <c r="AF205" s="26"/>
      <c r="AG205" s="26"/>
      <c r="AH205" s="151"/>
      <c r="AI205" s="151"/>
      <c r="AJ205" s="151"/>
      <c r="AK205" s="151"/>
      <c r="AL205" s="26"/>
      <c r="AM205" s="151"/>
      <c r="AN205" s="151"/>
      <c r="AO205" s="151"/>
      <c r="AP205" s="151"/>
      <c r="AQ205" s="26"/>
      <c r="AR205" s="151"/>
      <c r="AS205" s="26"/>
      <c r="AT205" s="151"/>
      <c r="AU205" s="151"/>
      <c r="AV205" s="151"/>
      <c r="AW205" s="151"/>
      <c r="AX205" s="151"/>
      <c r="AY205" s="151"/>
      <c r="AZ205" s="151"/>
      <c r="BA205" s="151"/>
      <c r="BB205" s="26"/>
      <c r="BC205" s="154"/>
      <c r="BD205" s="154"/>
      <c r="BE205" s="182"/>
      <c r="BF205" s="154"/>
      <c r="BG205" s="154"/>
      <c r="BH205" s="182"/>
      <c r="BI205" s="26"/>
      <c r="BJ205" s="26"/>
      <c r="BK205" s="26"/>
    </row>
    <row r="206" spans="2:63" ht="30" customHeight="1">
      <c r="B206" s="26">
        <v>196</v>
      </c>
      <c r="C206" s="26"/>
      <c r="D206" s="26"/>
      <c r="E206" s="26"/>
      <c r="F206" s="26"/>
      <c r="G206" s="26"/>
      <c r="H206" s="26"/>
      <c r="I206" s="26"/>
      <c r="J206" s="26"/>
      <c r="K206" s="154"/>
      <c r="L206" s="187"/>
      <c r="M206" s="182"/>
      <c r="N206" s="154"/>
      <c r="O206" s="154"/>
      <c r="P206" s="182"/>
      <c r="Q206" s="154"/>
      <c r="R206" s="154"/>
      <c r="S206" s="182"/>
      <c r="T206" s="154"/>
      <c r="U206" s="154"/>
      <c r="V206" s="182"/>
      <c r="W206" s="154"/>
      <c r="X206" s="154"/>
      <c r="Y206" s="182"/>
      <c r="Z206" s="154"/>
      <c r="AA206" s="154"/>
      <c r="AB206" s="182"/>
      <c r="AC206" s="154"/>
      <c r="AD206" s="154"/>
      <c r="AE206" s="182"/>
      <c r="AF206" s="26"/>
      <c r="AG206" s="26"/>
      <c r="AH206" s="151"/>
      <c r="AI206" s="151"/>
      <c r="AJ206" s="151"/>
      <c r="AK206" s="151"/>
      <c r="AL206" s="26"/>
      <c r="AM206" s="151"/>
      <c r="AN206" s="151"/>
      <c r="AO206" s="151"/>
      <c r="AP206" s="151"/>
      <c r="AQ206" s="26"/>
      <c r="AR206" s="151"/>
      <c r="AS206" s="26"/>
      <c r="AT206" s="151"/>
      <c r="AU206" s="151"/>
      <c r="AV206" s="151"/>
      <c r="AW206" s="151"/>
      <c r="AX206" s="151"/>
      <c r="AY206" s="151"/>
      <c r="AZ206" s="151"/>
      <c r="BA206" s="151"/>
      <c r="BB206" s="26"/>
      <c r="BC206" s="154"/>
      <c r="BD206" s="154"/>
      <c r="BE206" s="182"/>
      <c r="BF206" s="154"/>
      <c r="BG206" s="154"/>
      <c r="BH206" s="182"/>
      <c r="BI206" s="26"/>
      <c r="BJ206" s="26"/>
      <c r="BK206" s="26"/>
    </row>
    <row r="207" spans="2:63" ht="30" customHeight="1">
      <c r="B207" s="26">
        <v>197</v>
      </c>
      <c r="C207" s="26"/>
      <c r="D207" s="26"/>
      <c r="E207" s="26"/>
      <c r="F207" s="26"/>
      <c r="G207" s="26"/>
      <c r="H207" s="26"/>
      <c r="I207" s="26"/>
      <c r="J207" s="26"/>
      <c r="K207" s="154"/>
      <c r="L207" s="187"/>
      <c r="M207" s="182"/>
      <c r="N207" s="154"/>
      <c r="O207" s="154"/>
      <c r="P207" s="182"/>
      <c r="Q207" s="154"/>
      <c r="R207" s="154"/>
      <c r="S207" s="182"/>
      <c r="T207" s="154"/>
      <c r="U207" s="154"/>
      <c r="V207" s="182"/>
      <c r="W207" s="154"/>
      <c r="X207" s="154"/>
      <c r="Y207" s="182"/>
      <c r="Z207" s="154"/>
      <c r="AA207" s="154"/>
      <c r="AB207" s="182"/>
      <c r="AC207" s="154"/>
      <c r="AD207" s="154"/>
      <c r="AE207" s="182"/>
      <c r="AF207" s="26"/>
      <c r="AG207" s="26"/>
      <c r="AH207" s="151"/>
      <c r="AI207" s="151"/>
      <c r="AJ207" s="151"/>
      <c r="AK207" s="151"/>
      <c r="AL207" s="26"/>
      <c r="AM207" s="151"/>
      <c r="AN207" s="151"/>
      <c r="AO207" s="151"/>
      <c r="AP207" s="151"/>
      <c r="AQ207" s="26"/>
      <c r="AR207" s="151"/>
      <c r="AS207" s="26"/>
      <c r="AT207" s="151"/>
      <c r="AU207" s="151"/>
      <c r="AV207" s="151"/>
      <c r="AW207" s="151"/>
      <c r="AX207" s="151"/>
      <c r="AY207" s="151"/>
      <c r="AZ207" s="151"/>
      <c r="BA207" s="151"/>
      <c r="BB207" s="26"/>
      <c r="BC207" s="154"/>
      <c r="BD207" s="154"/>
      <c r="BE207" s="182"/>
      <c r="BF207" s="154"/>
      <c r="BG207" s="154"/>
      <c r="BH207" s="182"/>
      <c r="BI207" s="26"/>
      <c r="BJ207" s="26"/>
      <c r="BK207" s="26"/>
    </row>
    <row r="208" spans="2:63" ht="30" customHeight="1">
      <c r="B208" s="26">
        <v>198</v>
      </c>
      <c r="C208" s="26"/>
      <c r="D208" s="26"/>
      <c r="E208" s="26"/>
      <c r="F208" s="26"/>
      <c r="G208" s="26"/>
      <c r="H208" s="26"/>
      <c r="I208" s="26"/>
      <c r="J208" s="26"/>
      <c r="K208" s="154"/>
      <c r="L208" s="187"/>
      <c r="M208" s="182"/>
      <c r="N208" s="154"/>
      <c r="O208" s="154"/>
      <c r="P208" s="182"/>
      <c r="Q208" s="154"/>
      <c r="R208" s="154"/>
      <c r="S208" s="182"/>
      <c r="T208" s="154"/>
      <c r="U208" s="154"/>
      <c r="V208" s="182"/>
      <c r="W208" s="154"/>
      <c r="X208" s="154"/>
      <c r="Y208" s="182"/>
      <c r="Z208" s="154"/>
      <c r="AA208" s="154"/>
      <c r="AB208" s="182"/>
      <c r="AC208" s="154"/>
      <c r="AD208" s="154"/>
      <c r="AE208" s="182"/>
      <c r="AF208" s="26"/>
      <c r="AG208" s="26"/>
      <c r="AH208" s="151"/>
      <c r="AI208" s="151"/>
      <c r="AJ208" s="151"/>
      <c r="AK208" s="151"/>
      <c r="AL208" s="26"/>
      <c r="AM208" s="151"/>
      <c r="AN208" s="151"/>
      <c r="AO208" s="151"/>
      <c r="AP208" s="151"/>
      <c r="AQ208" s="26"/>
      <c r="AR208" s="151"/>
      <c r="AS208" s="26"/>
      <c r="AT208" s="151"/>
      <c r="AU208" s="151"/>
      <c r="AV208" s="151"/>
      <c r="AW208" s="151"/>
      <c r="AX208" s="151"/>
      <c r="AY208" s="151"/>
      <c r="AZ208" s="151"/>
      <c r="BA208" s="151"/>
      <c r="BB208" s="26"/>
      <c r="BC208" s="154"/>
      <c r="BD208" s="154"/>
      <c r="BE208" s="182"/>
      <c r="BF208" s="154"/>
      <c r="BG208" s="154"/>
      <c r="BH208" s="182"/>
      <c r="BI208" s="26"/>
      <c r="BJ208" s="26"/>
      <c r="BK208" s="26"/>
    </row>
    <row r="209" spans="2:63" ht="30" customHeight="1">
      <c r="B209" s="26">
        <v>199</v>
      </c>
      <c r="C209" s="26"/>
      <c r="D209" s="26"/>
      <c r="E209" s="26"/>
      <c r="F209" s="26"/>
      <c r="G209" s="26"/>
      <c r="H209" s="26"/>
      <c r="I209" s="26"/>
      <c r="J209" s="26"/>
      <c r="K209" s="154"/>
      <c r="L209" s="187"/>
      <c r="M209" s="182"/>
      <c r="N209" s="154"/>
      <c r="O209" s="154"/>
      <c r="P209" s="182"/>
      <c r="Q209" s="154"/>
      <c r="R209" s="154"/>
      <c r="S209" s="182"/>
      <c r="T209" s="154"/>
      <c r="U209" s="154"/>
      <c r="V209" s="182"/>
      <c r="W209" s="154"/>
      <c r="X209" s="154"/>
      <c r="Y209" s="182"/>
      <c r="Z209" s="154"/>
      <c r="AA209" s="154"/>
      <c r="AB209" s="182"/>
      <c r="AC209" s="154"/>
      <c r="AD209" s="154"/>
      <c r="AE209" s="182"/>
      <c r="AF209" s="26"/>
      <c r="AG209" s="26"/>
      <c r="AH209" s="151"/>
      <c r="AI209" s="151"/>
      <c r="AJ209" s="151"/>
      <c r="AK209" s="151"/>
      <c r="AL209" s="26"/>
      <c r="AM209" s="151"/>
      <c r="AN209" s="151"/>
      <c r="AO209" s="151"/>
      <c r="AP209" s="151"/>
      <c r="AQ209" s="26"/>
      <c r="AR209" s="151"/>
      <c r="AS209" s="26"/>
      <c r="AT209" s="151"/>
      <c r="AU209" s="151"/>
      <c r="AV209" s="151"/>
      <c r="AW209" s="151"/>
      <c r="AX209" s="151"/>
      <c r="AY209" s="151"/>
      <c r="AZ209" s="151"/>
      <c r="BA209" s="151"/>
      <c r="BB209" s="26"/>
      <c r="BC209" s="154"/>
      <c r="BD209" s="154"/>
      <c r="BE209" s="182"/>
      <c r="BF209" s="154"/>
      <c r="BG209" s="154"/>
      <c r="BH209" s="182"/>
      <c r="BI209" s="26"/>
      <c r="BJ209" s="26"/>
      <c r="BK209" s="26"/>
    </row>
    <row r="210" spans="2:63" ht="30" customHeight="1">
      <c r="B210" s="26">
        <v>200</v>
      </c>
      <c r="C210" s="26"/>
      <c r="D210" s="26"/>
      <c r="E210" s="26"/>
      <c r="F210" s="26"/>
      <c r="G210" s="26"/>
      <c r="H210" s="26"/>
      <c r="I210" s="26"/>
      <c r="J210" s="26"/>
      <c r="K210" s="154"/>
      <c r="L210" s="187"/>
      <c r="M210" s="182"/>
      <c r="N210" s="154"/>
      <c r="O210" s="154"/>
      <c r="P210" s="182"/>
      <c r="Q210" s="154"/>
      <c r="R210" s="154"/>
      <c r="S210" s="182"/>
      <c r="T210" s="154"/>
      <c r="U210" s="154"/>
      <c r="V210" s="182"/>
      <c r="W210" s="154"/>
      <c r="X210" s="154"/>
      <c r="Y210" s="182"/>
      <c r="Z210" s="154"/>
      <c r="AA210" s="154"/>
      <c r="AB210" s="182"/>
      <c r="AC210" s="154"/>
      <c r="AD210" s="154"/>
      <c r="AE210" s="182"/>
      <c r="AF210" s="26"/>
      <c r="AG210" s="26"/>
      <c r="AH210" s="151"/>
      <c r="AI210" s="151"/>
      <c r="AJ210" s="151"/>
      <c r="AK210" s="151"/>
      <c r="AL210" s="26"/>
      <c r="AM210" s="151"/>
      <c r="AN210" s="151"/>
      <c r="AO210" s="151"/>
      <c r="AP210" s="151"/>
      <c r="AQ210" s="26"/>
      <c r="AR210" s="151"/>
      <c r="AS210" s="26"/>
      <c r="AT210" s="151"/>
      <c r="AU210" s="151"/>
      <c r="AV210" s="151"/>
      <c r="AW210" s="151"/>
      <c r="AX210" s="151"/>
      <c r="AY210" s="151"/>
      <c r="AZ210" s="151"/>
      <c r="BA210" s="151"/>
      <c r="BB210" s="26"/>
      <c r="BC210" s="154"/>
      <c r="BD210" s="154"/>
      <c r="BE210" s="182"/>
      <c r="BF210" s="154"/>
      <c r="BG210" s="154"/>
      <c r="BH210" s="182"/>
      <c r="BI210" s="26"/>
      <c r="BJ210" s="26"/>
      <c r="BK210" s="26"/>
    </row>
    <row r="211" spans="2:63" ht="30" customHeight="1">
      <c r="B211" s="26">
        <v>201</v>
      </c>
      <c r="C211" s="26"/>
      <c r="D211" s="26"/>
      <c r="E211" s="26"/>
      <c r="F211" s="26"/>
      <c r="G211" s="26"/>
      <c r="H211" s="26"/>
      <c r="I211" s="26"/>
      <c r="J211" s="26"/>
      <c r="K211" s="154"/>
      <c r="L211" s="187"/>
      <c r="M211" s="182"/>
      <c r="N211" s="154"/>
      <c r="O211" s="154"/>
      <c r="P211" s="182"/>
      <c r="Q211" s="154"/>
      <c r="R211" s="154"/>
      <c r="S211" s="182"/>
      <c r="T211" s="154"/>
      <c r="U211" s="154"/>
      <c r="V211" s="182"/>
      <c r="W211" s="154"/>
      <c r="X211" s="154"/>
      <c r="Y211" s="182"/>
      <c r="Z211" s="154"/>
      <c r="AA211" s="154"/>
      <c r="AB211" s="182"/>
      <c r="AC211" s="154"/>
      <c r="AD211" s="154"/>
      <c r="AE211" s="182"/>
      <c r="AF211" s="26"/>
      <c r="AG211" s="26"/>
      <c r="AH211" s="151"/>
      <c r="AI211" s="151"/>
      <c r="AJ211" s="151"/>
      <c r="AK211" s="151"/>
      <c r="AL211" s="26"/>
      <c r="AM211" s="151"/>
      <c r="AN211" s="151"/>
      <c r="AO211" s="151"/>
      <c r="AP211" s="151"/>
      <c r="AQ211" s="26"/>
      <c r="AR211" s="151"/>
      <c r="AS211" s="26"/>
      <c r="AT211" s="151"/>
      <c r="AU211" s="151"/>
      <c r="AV211" s="151"/>
      <c r="AW211" s="151"/>
      <c r="AX211" s="151"/>
      <c r="AY211" s="151"/>
      <c r="AZ211" s="151"/>
      <c r="BA211" s="151"/>
      <c r="BB211" s="26"/>
      <c r="BC211" s="154"/>
      <c r="BD211" s="154"/>
      <c r="BE211" s="182"/>
      <c r="BF211" s="154"/>
      <c r="BG211" s="154"/>
      <c r="BH211" s="182"/>
      <c r="BI211" s="26"/>
      <c r="BJ211" s="26"/>
      <c r="BK211" s="26"/>
    </row>
    <row r="212" spans="2:63" ht="30" customHeight="1">
      <c r="B212" s="26">
        <v>202</v>
      </c>
      <c r="C212" s="26"/>
      <c r="D212" s="26"/>
      <c r="E212" s="26"/>
      <c r="F212" s="26"/>
      <c r="G212" s="26"/>
      <c r="H212" s="26"/>
      <c r="I212" s="26"/>
      <c r="J212" s="26"/>
      <c r="K212" s="154"/>
      <c r="L212" s="187"/>
      <c r="M212" s="182"/>
      <c r="N212" s="154"/>
      <c r="O212" s="154"/>
      <c r="P212" s="182"/>
      <c r="Q212" s="154"/>
      <c r="R212" s="154"/>
      <c r="S212" s="182"/>
      <c r="T212" s="154"/>
      <c r="U212" s="154"/>
      <c r="V212" s="182"/>
      <c r="W212" s="154"/>
      <c r="X212" s="154"/>
      <c r="Y212" s="182"/>
      <c r="Z212" s="154"/>
      <c r="AA212" s="154"/>
      <c r="AB212" s="182"/>
      <c r="AC212" s="154"/>
      <c r="AD212" s="154"/>
      <c r="AE212" s="182"/>
      <c r="AF212" s="26"/>
      <c r="AG212" s="26"/>
      <c r="AH212" s="151"/>
      <c r="AI212" s="151"/>
      <c r="AJ212" s="151"/>
      <c r="AK212" s="151"/>
      <c r="AL212" s="26"/>
      <c r="AM212" s="151"/>
      <c r="AN212" s="151"/>
      <c r="AO212" s="151"/>
      <c r="AP212" s="151"/>
      <c r="AQ212" s="26"/>
      <c r="AR212" s="151"/>
      <c r="AS212" s="26"/>
      <c r="AT212" s="151"/>
      <c r="AU212" s="151"/>
      <c r="AV212" s="151"/>
      <c r="AW212" s="151"/>
      <c r="AX212" s="151"/>
      <c r="AY212" s="151"/>
      <c r="AZ212" s="151"/>
      <c r="BA212" s="151"/>
      <c r="BB212" s="26"/>
      <c r="BC212" s="154"/>
      <c r="BD212" s="154"/>
      <c r="BE212" s="182"/>
      <c r="BF212" s="154"/>
      <c r="BG212" s="154"/>
      <c r="BH212" s="182"/>
      <c r="BI212" s="26"/>
      <c r="BJ212" s="26"/>
      <c r="BK212" s="26"/>
    </row>
    <row r="213" spans="2:63" ht="30" customHeight="1">
      <c r="B213" s="26">
        <v>203</v>
      </c>
      <c r="C213" s="26"/>
      <c r="D213" s="26"/>
      <c r="E213" s="26"/>
      <c r="F213" s="26"/>
      <c r="G213" s="26"/>
      <c r="H213" s="26"/>
      <c r="I213" s="26"/>
      <c r="J213" s="26"/>
      <c r="K213" s="154"/>
      <c r="L213" s="187"/>
      <c r="M213" s="182"/>
      <c r="N213" s="154"/>
      <c r="O213" s="154"/>
      <c r="P213" s="182"/>
      <c r="Q213" s="154"/>
      <c r="R213" s="154"/>
      <c r="S213" s="182"/>
      <c r="T213" s="154"/>
      <c r="U213" s="154"/>
      <c r="V213" s="182"/>
      <c r="W213" s="154"/>
      <c r="X213" s="154"/>
      <c r="Y213" s="182"/>
      <c r="Z213" s="154"/>
      <c r="AA213" s="154"/>
      <c r="AB213" s="182"/>
      <c r="AC213" s="154"/>
      <c r="AD213" s="154"/>
      <c r="AE213" s="182"/>
      <c r="AF213" s="26"/>
      <c r="AG213" s="26"/>
      <c r="AH213" s="151"/>
      <c r="AI213" s="151"/>
      <c r="AJ213" s="151"/>
      <c r="AK213" s="151"/>
      <c r="AL213" s="26"/>
      <c r="AM213" s="151"/>
      <c r="AN213" s="151"/>
      <c r="AO213" s="151"/>
      <c r="AP213" s="151"/>
      <c r="AQ213" s="26"/>
      <c r="AR213" s="151"/>
      <c r="AS213" s="26"/>
      <c r="AT213" s="151"/>
      <c r="AU213" s="151"/>
      <c r="AV213" s="151"/>
      <c r="AW213" s="151"/>
      <c r="AX213" s="151"/>
      <c r="AY213" s="151"/>
      <c r="AZ213" s="151"/>
      <c r="BA213" s="151"/>
      <c r="BB213" s="26"/>
      <c r="BC213" s="154"/>
      <c r="BD213" s="154"/>
      <c r="BE213" s="182"/>
      <c r="BF213" s="154"/>
      <c r="BG213" s="154"/>
      <c r="BH213" s="182"/>
      <c r="BI213" s="26"/>
      <c r="BJ213" s="26"/>
      <c r="BK213" s="26"/>
    </row>
    <row r="214" spans="2:63" ht="30" customHeight="1">
      <c r="B214" s="26">
        <v>204</v>
      </c>
      <c r="C214" s="26"/>
      <c r="D214" s="26"/>
      <c r="E214" s="26"/>
      <c r="F214" s="26"/>
      <c r="G214" s="26"/>
      <c r="H214" s="26"/>
      <c r="I214" s="26"/>
      <c r="J214" s="26"/>
      <c r="K214" s="154"/>
      <c r="L214" s="187"/>
      <c r="M214" s="182"/>
      <c r="N214" s="154"/>
      <c r="O214" s="154"/>
      <c r="P214" s="182"/>
      <c r="Q214" s="154"/>
      <c r="R214" s="154"/>
      <c r="S214" s="182"/>
      <c r="T214" s="154"/>
      <c r="U214" s="154"/>
      <c r="V214" s="182"/>
      <c r="W214" s="154"/>
      <c r="X214" s="154"/>
      <c r="Y214" s="182"/>
      <c r="Z214" s="154"/>
      <c r="AA214" s="154"/>
      <c r="AB214" s="182"/>
      <c r="AC214" s="154"/>
      <c r="AD214" s="154"/>
      <c r="AE214" s="182"/>
      <c r="AF214" s="26"/>
      <c r="AG214" s="26"/>
      <c r="AH214" s="151"/>
      <c r="AI214" s="151"/>
      <c r="AJ214" s="151"/>
      <c r="AK214" s="151"/>
      <c r="AL214" s="26"/>
      <c r="AM214" s="151"/>
      <c r="AN214" s="151"/>
      <c r="AO214" s="151"/>
      <c r="AP214" s="151"/>
      <c r="AQ214" s="26"/>
      <c r="AR214" s="151"/>
      <c r="AS214" s="26"/>
      <c r="AT214" s="151"/>
      <c r="AU214" s="151"/>
      <c r="AV214" s="151"/>
      <c r="AW214" s="151"/>
      <c r="AX214" s="151"/>
      <c r="AY214" s="151"/>
      <c r="AZ214" s="151"/>
      <c r="BA214" s="151"/>
      <c r="BB214" s="26"/>
      <c r="BC214" s="154"/>
      <c r="BD214" s="154"/>
      <c r="BE214" s="182"/>
      <c r="BF214" s="154"/>
      <c r="BG214" s="154"/>
      <c r="BH214" s="182"/>
      <c r="BI214" s="26"/>
      <c r="BJ214" s="26"/>
      <c r="BK214" s="26"/>
    </row>
    <row r="215" spans="2:63" ht="30" customHeight="1">
      <c r="B215" s="26">
        <v>205</v>
      </c>
      <c r="C215" s="26"/>
      <c r="D215" s="26"/>
      <c r="E215" s="26"/>
      <c r="F215" s="26"/>
      <c r="G215" s="26"/>
      <c r="H215" s="26"/>
      <c r="I215" s="26"/>
      <c r="J215" s="26"/>
      <c r="K215" s="154"/>
      <c r="L215" s="187"/>
      <c r="M215" s="182"/>
      <c r="N215" s="154"/>
      <c r="O215" s="154"/>
      <c r="P215" s="182"/>
      <c r="Q215" s="154"/>
      <c r="R215" s="154"/>
      <c r="S215" s="182"/>
      <c r="T215" s="154"/>
      <c r="U215" s="154"/>
      <c r="V215" s="182"/>
      <c r="W215" s="154"/>
      <c r="X215" s="154"/>
      <c r="Y215" s="182"/>
      <c r="Z215" s="154"/>
      <c r="AA215" s="154"/>
      <c r="AB215" s="182"/>
      <c r="AC215" s="154"/>
      <c r="AD215" s="154"/>
      <c r="AE215" s="182"/>
      <c r="AF215" s="26"/>
      <c r="AG215" s="26"/>
      <c r="AH215" s="151"/>
      <c r="AI215" s="151"/>
      <c r="AJ215" s="151"/>
      <c r="AK215" s="151"/>
      <c r="AL215" s="26"/>
      <c r="AM215" s="151"/>
      <c r="AN215" s="151"/>
      <c r="AO215" s="151"/>
      <c r="AP215" s="151"/>
      <c r="AQ215" s="26"/>
      <c r="AR215" s="151"/>
      <c r="AS215" s="26"/>
      <c r="AT215" s="151"/>
      <c r="AU215" s="151"/>
      <c r="AV215" s="151"/>
      <c r="AW215" s="151"/>
      <c r="AX215" s="151"/>
      <c r="AY215" s="151"/>
      <c r="AZ215" s="151"/>
      <c r="BA215" s="151"/>
      <c r="BB215" s="26"/>
      <c r="BC215" s="154"/>
      <c r="BD215" s="154"/>
      <c r="BE215" s="182"/>
      <c r="BF215" s="154"/>
      <c r="BG215" s="154"/>
      <c r="BH215" s="182"/>
      <c r="BI215" s="26"/>
      <c r="BJ215" s="26"/>
      <c r="BK215" s="26"/>
    </row>
    <row r="216" spans="2:63" ht="30" customHeight="1">
      <c r="B216" s="26">
        <v>206</v>
      </c>
      <c r="C216" s="26"/>
      <c r="D216" s="26"/>
      <c r="E216" s="26"/>
      <c r="F216" s="26"/>
      <c r="G216" s="26"/>
      <c r="H216" s="26"/>
      <c r="I216" s="26"/>
      <c r="J216" s="26"/>
      <c r="K216" s="154"/>
      <c r="L216" s="187"/>
      <c r="M216" s="182"/>
      <c r="N216" s="154"/>
      <c r="O216" s="154"/>
      <c r="P216" s="182"/>
      <c r="Q216" s="154"/>
      <c r="R216" s="154"/>
      <c r="S216" s="182"/>
      <c r="T216" s="154"/>
      <c r="U216" s="154"/>
      <c r="V216" s="182"/>
      <c r="W216" s="154"/>
      <c r="X216" s="154"/>
      <c r="Y216" s="182"/>
      <c r="Z216" s="154"/>
      <c r="AA216" s="154"/>
      <c r="AB216" s="182"/>
      <c r="AC216" s="154"/>
      <c r="AD216" s="154"/>
      <c r="AE216" s="182"/>
      <c r="AF216" s="26"/>
      <c r="AG216" s="26"/>
      <c r="AH216" s="151"/>
      <c r="AI216" s="151"/>
      <c r="AJ216" s="151"/>
      <c r="AK216" s="151"/>
      <c r="AL216" s="26"/>
      <c r="AM216" s="151"/>
      <c r="AN216" s="151"/>
      <c r="AO216" s="151"/>
      <c r="AP216" s="151"/>
      <c r="AQ216" s="26"/>
      <c r="AR216" s="151"/>
      <c r="AS216" s="26"/>
      <c r="AT216" s="151"/>
      <c r="AU216" s="151"/>
      <c r="AV216" s="151"/>
      <c r="AW216" s="151"/>
      <c r="AX216" s="151"/>
      <c r="AY216" s="151"/>
      <c r="AZ216" s="151"/>
      <c r="BA216" s="151"/>
      <c r="BB216" s="26"/>
      <c r="BC216" s="154"/>
      <c r="BD216" s="154"/>
      <c r="BE216" s="182"/>
      <c r="BF216" s="154"/>
      <c r="BG216" s="154"/>
      <c r="BH216" s="182"/>
      <c r="BI216" s="26"/>
      <c r="BJ216" s="26"/>
      <c r="BK216" s="26"/>
    </row>
    <row r="217" spans="2:63" ht="30" customHeight="1">
      <c r="B217" s="26">
        <v>207</v>
      </c>
      <c r="C217" s="26"/>
      <c r="D217" s="26"/>
      <c r="E217" s="26"/>
      <c r="F217" s="26"/>
      <c r="G217" s="26"/>
      <c r="H217" s="26"/>
      <c r="I217" s="26"/>
      <c r="J217" s="26"/>
      <c r="K217" s="154"/>
      <c r="L217" s="187"/>
      <c r="M217" s="182"/>
      <c r="N217" s="154"/>
      <c r="O217" s="154"/>
      <c r="P217" s="182"/>
      <c r="Q217" s="154"/>
      <c r="R217" s="154"/>
      <c r="S217" s="182"/>
      <c r="T217" s="154"/>
      <c r="U217" s="154"/>
      <c r="V217" s="182"/>
      <c r="W217" s="154"/>
      <c r="X217" s="154"/>
      <c r="Y217" s="182"/>
      <c r="Z217" s="154"/>
      <c r="AA217" s="154"/>
      <c r="AB217" s="182"/>
      <c r="AC217" s="154"/>
      <c r="AD217" s="154"/>
      <c r="AE217" s="182"/>
      <c r="AF217" s="26"/>
      <c r="AG217" s="26"/>
      <c r="AH217" s="151"/>
      <c r="AI217" s="151"/>
      <c r="AJ217" s="151"/>
      <c r="AK217" s="151"/>
      <c r="AL217" s="26"/>
      <c r="AM217" s="151"/>
      <c r="AN217" s="151"/>
      <c r="AO217" s="151"/>
      <c r="AP217" s="151"/>
      <c r="AQ217" s="26"/>
      <c r="AR217" s="151"/>
      <c r="AS217" s="26"/>
      <c r="AT217" s="151"/>
      <c r="AU217" s="151"/>
      <c r="AV217" s="151"/>
      <c r="AW217" s="151"/>
      <c r="AX217" s="151"/>
      <c r="AY217" s="151"/>
      <c r="AZ217" s="151"/>
      <c r="BA217" s="151"/>
      <c r="BB217" s="26"/>
      <c r="BC217" s="154"/>
      <c r="BD217" s="154"/>
      <c r="BE217" s="182"/>
      <c r="BF217" s="154"/>
      <c r="BG217" s="154"/>
      <c r="BH217" s="182"/>
      <c r="BI217" s="26"/>
      <c r="BJ217" s="26"/>
      <c r="BK217" s="26"/>
    </row>
    <row r="218" spans="2:63" ht="30" customHeight="1">
      <c r="B218" s="26">
        <v>208</v>
      </c>
      <c r="C218" s="26"/>
      <c r="D218" s="26"/>
      <c r="E218" s="26"/>
      <c r="F218" s="26"/>
      <c r="G218" s="26"/>
      <c r="H218" s="26"/>
      <c r="I218" s="26"/>
      <c r="J218" s="26"/>
      <c r="K218" s="154"/>
      <c r="L218" s="187"/>
      <c r="M218" s="182"/>
      <c r="N218" s="154"/>
      <c r="O218" s="154"/>
      <c r="P218" s="182"/>
      <c r="Q218" s="154"/>
      <c r="R218" s="154"/>
      <c r="S218" s="182"/>
      <c r="T218" s="154"/>
      <c r="U218" s="154"/>
      <c r="V218" s="182"/>
      <c r="W218" s="154"/>
      <c r="X218" s="154"/>
      <c r="Y218" s="182"/>
      <c r="Z218" s="154"/>
      <c r="AA218" s="154"/>
      <c r="AB218" s="182"/>
      <c r="AC218" s="154"/>
      <c r="AD218" s="154"/>
      <c r="AE218" s="182"/>
      <c r="AF218" s="26"/>
      <c r="AG218" s="26"/>
      <c r="AH218" s="151"/>
      <c r="AI218" s="151"/>
      <c r="AJ218" s="151"/>
      <c r="AK218" s="151"/>
      <c r="AL218" s="26"/>
      <c r="AM218" s="151"/>
      <c r="AN218" s="151"/>
      <c r="AO218" s="151"/>
      <c r="AP218" s="151"/>
      <c r="AQ218" s="26"/>
      <c r="AR218" s="151"/>
      <c r="AS218" s="26"/>
      <c r="AT218" s="151"/>
      <c r="AU218" s="151"/>
      <c r="AV218" s="151"/>
      <c r="AW218" s="151"/>
      <c r="AX218" s="151"/>
      <c r="AY218" s="151"/>
      <c r="AZ218" s="151"/>
      <c r="BA218" s="151"/>
      <c r="BB218" s="26"/>
      <c r="BC218" s="154"/>
      <c r="BD218" s="154"/>
      <c r="BE218" s="182"/>
      <c r="BF218" s="154"/>
      <c r="BG218" s="154"/>
      <c r="BH218" s="182"/>
      <c r="BI218" s="26"/>
      <c r="BJ218" s="26"/>
      <c r="BK218" s="26"/>
    </row>
    <row r="219" spans="2:63" ht="30" customHeight="1">
      <c r="B219" s="26">
        <v>209</v>
      </c>
      <c r="C219" s="26"/>
      <c r="D219" s="26"/>
      <c r="E219" s="26"/>
      <c r="F219" s="26"/>
      <c r="G219" s="26"/>
      <c r="H219" s="26"/>
      <c r="I219" s="26"/>
      <c r="J219" s="26"/>
      <c r="K219" s="154"/>
      <c r="L219" s="187"/>
      <c r="M219" s="182"/>
      <c r="N219" s="154"/>
      <c r="O219" s="154"/>
      <c r="P219" s="182"/>
      <c r="Q219" s="154"/>
      <c r="R219" s="154"/>
      <c r="S219" s="182"/>
      <c r="T219" s="154"/>
      <c r="U219" s="154"/>
      <c r="V219" s="182"/>
      <c r="W219" s="154"/>
      <c r="X219" s="154"/>
      <c r="Y219" s="182"/>
      <c r="Z219" s="154"/>
      <c r="AA219" s="154"/>
      <c r="AB219" s="182"/>
      <c r="AC219" s="154"/>
      <c r="AD219" s="154"/>
      <c r="AE219" s="182"/>
      <c r="AF219" s="26"/>
      <c r="AG219" s="26"/>
      <c r="AH219" s="151"/>
      <c r="AI219" s="151"/>
      <c r="AJ219" s="151"/>
      <c r="AK219" s="151"/>
      <c r="AL219" s="26"/>
      <c r="AM219" s="151"/>
      <c r="AN219" s="151"/>
      <c r="AO219" s="151"/>
      <c r="AP219" s="151"/>
      <c r="AQ219" s="26"/>
      <c r="AR219" s="151"/>
      <c r="AS219" s="26"/>
      <c r="AT219" s="151"/>
      <c r="AU219" s="151"/>
      <c r="AV219" s="151"/>
      <c r="AW219" s="151"/>
      <c r="AX219" s="151"/>
      <c r="AY219" s="151"/>
      <c r="AZ219" s="151"/>
      <c r="BA219" s="151"/>
      <c r="BB219" s="26"/>
      <c r="BC219" s="154"/>
      <c r="BD219" s="154"/>
      <c r="BE219" s="182"/>
      <c r="BF219" s="154"/>
      <c r="BG219" s="154"/>
      <c r="BH219" s="182"/>
      <c r="BI219" s="26"/>
      <c r="BJ219" s="26"/>
      <c r="BK219" s="26"/>
    </row>
    <row r="220" spans="2:63" ht="30" customHeight="1">
      <c r="B220" s="26">
        <v>210</v>
      </c>
      <c r="C220" s="26"/>
      <c r="D220" s="26"/>
      <c r="E220" s="26"/>
      <c r="F220" s="26"/>
      <c r="G220" s="26"/>
      <c r="H220" s="26"/>
      <c r="I220" s="26"/>
      <c r="J220" s="26"/>
      <c r="K220" s="154"/>
      <c r="L220" s="187"/>
      <c r="M220" s="182"/>
      <c r="N220" s="154"/>
      <c r="O220" s="154"/>
      <c r="P220" s="182"/>
      <c r="Q220" s="154"/>
      <c r="R220" s="154"/>
      <c r="S220" s="182"/>
      <c r="T220" s="154"/>
      <c r="U220" s="154"/>
      <c r="V220" s="182"/>
      <c r="W220" s="154"/>
      <c r="X220" s="154"/>
      <c r="Y220" s="182"/>
      <c r="Z220" s="154"/>
      <c r="AA220" s="154"/>
      <c r="AB220" s="182"/>
      <c r="AC220" s="154"/>
      <c r="AD220" s="154"/>
      <c r="AE220" s="182"/>
      <c r="AF220" s="26"/>
      <c r="AG220" s="26"/>
      <c r="AH220" s="151"/>
      <c r="AI220" s="151"/>
      <c r="AJ220" s="151"/>
      <c r="AK220" s="151"/>
      <c r="AL220" s="26"/>
      <c r="AM220" s="151"/>
      <c r="AN220" s="151"/>
      <c r="AO220" s="151"/>
      <c r="AP220" s="151"/>
      <c r="AQ220" s="26"/>
      <c r="AR220" s="151"/>
      <c r="AS220" s="26"/>
      <c r="AT220" s="151"/>
      <c r="AU220" s="151"/>
      <c r="AV220" s="151"/>
      <c r="AW220" s="151"/>
      <c r="AX220" s="151"/>
      <c r="AY220" s="151"/>
      <c r="AZ220" s="151"/>
      <c r="BA220" s="151"/>
      <c r="BB220" s="26"/>
      <c r="BC220" s="154"/>
      <c r="BD220" s="154"/>
      <c r="BE220" s="182"/>
      <c r="BF220" s="154"/>
      <c r="BG220" s="154"/>
      <c r="BH220" s="182"/>
      <c r="BI220" s="26"/>
      <c r="BJ220" s="26"/>
      <c r="BK220" s="26"/>
    </row>
    <row r="221" spans="2:63" ht="30" customHeight="1">
      <c r="B221" s="26">
        <v>211</v>
      </c>
      <c r="C221" s="26"/>
      <c r="D221" s="26"/>
      <c r="E221" s="26"/>
      <c r="F221" s="26"/>
      <c r="G221" s="26"/>
      <c r="H221" s="26"/>
      <c r="I221" s="26"/>
      <c r="J221" s="26"/>
      <c r="K221" s="154"/>
      <c r="L221" s="187"/>
      <c r="M221" s="182"/>
      <c r="N221" s="154"/>
      <c r="O221" s="154"/>
      <c r="P221" s="182"/>
      <c r="Q221" s="154"/>
      <c r="R221" s="154"/>
      <c r="S221" s="182"/>
      <c r="T221" s="154"/>
      <c r="U221" s="154"/>
      <c r="V221" s="182"/>
      <c r="W221" s="154"/>
      <c r="X221" s="154"/>
      <c r="Y221" s="182"/>
      <c r="Z221" s="154"/>
      <c r="AA221" s="154"/>
      <c r="AB221" s="182"/>
      <c r="AC221" s="154"/>
      <c r="AD221" s="154"/>
      <c r="AE221" s="182"/>
      <c r="AF221" s="26"/>
      <c r="AG221" s="26"/>
      <c r="AH221" s="151"/>
      <c r="AI221" s="151"/>
      <c r="AJ221" s="151"/>
      <c r="AK221" s="151"/>
      <c r="AL221" s="26"/>
      <c r="AM221" s="151"/>
      <c r="AN221" s="151"/>
      <c r="AO221" s="151"/>
      <c r="AP221" s="151"/>
      <c r="AQ221" s="26"/>
      <c r="AR221" s="151"/>
      <c r="AS221" s="26"/>
      <c r="AT221" s="151"/>
      <c r="AU221" s="151"/>
      <c r="AV221" s="151"/>
      <c r="AW221" s="151"/>
      <c r="AX221" s="151"/>
      <c r="AY221" s="151"/>
      <c r="AZ221" s="151"/>
      <c r="BA221" s="151"/>
      <c r="BB221" s="26"/>
      <c r="BC221" s="154"/>
      <c r="BD221" s="154"/>
      <c r="BE221" s="182"/>
      <c r="BF221" s="154"/>
      <c r="BG221" s="154"/>
      <c r="BH221" s="182"/>
      <c r="BI221" s="26"/>
      <c r="BJ221" s="26"/>
      <c r="BK221" s="26"/>
    </row>
    <row r="222" spans="2:63" ht="30" customHeight="1">
      <c r="B222" s="26">
        <v>212</v>
      </c>
      <c r="C222" s="26"/>
      <c r="D222" s="26"/>
      <c r="E222" s="26"/>
      <c r="F222" s="26"/>
      <c r="G222" s="26"/>
      <c r="H222" s="26"/>
      <c r="I222" s="26"/>
      <c r="J222" s="26"/>
      <c r="K222" s="154"/>
      <c r="L222" s="187"/>
      <c r="M222" s="182"/>
      <c r="N222" s="154"/>
      <c r="O222" s="154"/>
      <c r="P222" s="182"/>
      <c r="Q222" s="154"/>
      <c r="R222" s="154"/>
      <c r="S222" s="182"/>
      <c r="T222" s="154"/>
      <c r="U222" s="154"/>
      <c r="V222" s="182"/>
      <c r="W222" s="154"/>
      <c r="X222" s="154"/>
      <c r="Y222" s="182"/>
      <c r="Z222" s="154"/>
      <c r="AA222" s="154"/>
      <c r="AB222" s="182"/>
      <c r="AC222" s="154"/>
      <c r="AD222" s="154"/>
      <c r="AE222" s="182"/>
      <c r="AF222" s="26"/>
      <c r="AG222" s="26"/>
      <c r="AH222" s="151"/>
      <c r="AI222" s="151"/>
      <c r="AJ222" s="151"/>
      <c r="AK222" s="151"/>
      <c r="AL222" s="26"/>
      <c r="AM222" s="151"/>
      <c r="AN222" s="151"/>
      <c r="AO222" s="151"/>
      <c r="AP222" s="151"/>
      <c r="AQ222" s="26"/>
      <c r="AR222" s="151"/>
      <c r="AS222" s="26"/>
      <c r="AT222" s="151"/>
      <c r="AU222" s="151"/>
      <c r="AV222" s="151"/>
      <c r="AW222" s="151"/>
      <c r="AX222" s="151"/>
      <c r="AY222" s="151"/>
      <c r="AZ222" s="151"/>
      <c r="BA222" s="151"/>
      <c r="BB222" s="26"/>
      <c r="BC222" s="154"/>
      <c r="BD222" s="154"/>
      <c r="BE222" s="182"/>
      <c r="BF222" s="154"/>
      <c r="BG222" s="154"/>
      <c r="BH222" s="182"/>
      <c r="BI222" s="26"/>
      <c r="BJ222" s="26"/>
      <c r="BK222" s="26"/>
    </row>
    <row r="223" spans="2:63" ht="30" customHeight="1">
      <c r="B223" s="26">
        <v>213</v>
      </c>
      <c r="C223" s="26"/>
      <c r="D223" s="26"/>
      <c r="E223" s="26"/>
      <c r="F223" s="26"/>
      <c r="G223" s="26"/>
      <c r="H223" s="26"/>
      <c r="I223" s="26"/>
      <c r="J223" s="26"/>
      <c r="K223" s="154"/>
      <c r="L223" s="187"/>
      <c r="M223" s="182"/>
      <c r="N223" s="154"/>
      <c r="O223" s="154"/>
      <c r="P223" s="182"/>
      <c r="Q223" s="154"/>
      <c r="R223" s="154"/>
      <c r="S223" s="182"/>
      <c r="T223" s="154"/>
      <c r="U223" s="154"/>
      <c r="V223" s="182"/>
      <c r="W223" s="154"/>
      <c r="X223" s="154"/>
      <c r="Y223" s="182"/>
      <c r="Z223" s="154"/>
      <c r="AA223" s="154"/>
      <c r="AB223" s="182"/>
      <c r="AC223" s="154"/>
      <c r="AD223" s="154"/>
      <c r="AE223" s="182"/>
      <c r="AF223" s="26"/>
      <c r="AG223" s="26"/>
      <c r="AH223" s="151"/>
      <c r="AI223" s="151"/>
      <c r="AJ223" s="151"/>
      <c r="AK223" s="151"/>
      <c r="AL223" s="26"/>
      <c r="AM223" s="151"/>
      <c r="AN223" s="151"/>
      <c r="AO223" s="151"/>
      <c r="AP223" s="151"/>
      <c r="AQ223" s="26"/>
      <c r="AR223" s="151"/>
      <c r="AS223" s="26"/>
      <c r="AT223" s="151"/>
      <c r="AU223" s="151"/>
      <c r="AV223" s="151"/>
      <c r="AW223" s="151"/>
      <c r="AX223" s="151"/>
      <c r="AY223" s="151"/>
      <c r="AZ223" s="151"/>
      <c r="BA223" s="151"/>
      <c r="BB223" s="26"/>
      <c r="BC223" s="154"/>
      <c r="BD223" s="154"/>
      <c r="BE223" s="182"/>
      <c r="BF223" s="154"/>
      <c r="BG223" s="154"/>
      <c r="BH223" s="182"/>
      <c r="BI223" s="26"/>
      <c r="BJ223" s="26"/>
      <c r="BK223" s="26"/>
    </row>
    <row r="224" spans="2:63" ht="30" customHeight="1">
      <c r="B224" s="26">
        <v>214</v>
      </c>
      <c r="C224" s="26"/>
      <c r="D224" s="26"/>
      <c r="E224" s="26"/>
      <c r="F224" s="26"/>
      <c r="G224" s="26"/>
      <c r="H224" s="26"/>
      <c r="I224" s="26"/>
      <c r="J224" s="26"/>
      <c r="K224" s="154"/>
      <c r="L224" s="187"/>
      <c r="M224" s="182"/>
      <c r="N224" s="154"/>
      <c r="O224" s="154"/>
      <c r="P224" s="182"/>
      <c r="Q224" s="154"/>
      <c r="R224" s="154"/>
      <c r="S224" s="182"/>
      <c r="T224" s="154"/>
      <c r="U224" s="154"/>
      <c r="V224" s="182"/>
      <c r="W224" s="154"/>
      <c r="X224" s="154"/>
      <c r="Y224" s="182"/>
      <c r="Z224" s="154"/>
      <c r="AA224" s="154"/>
      <c r="AB224" s="182"/>
      <c r="AC224" s="154"/>
      <c r="AD224" s="154"/>
      <c r="AE224" s="182"/>
      <c r="AF224" s="26"/>
      <c r="AG224" s="26"/>
      <c r="AH224" s="151"/>
      <c r="AI224" s="151"/>
      <c r="AJ224" s="151"/>
      <c r="AK224" s="151"/>
      <c r="AL224" s="26"/>
      <c r="AM224" s="151"/>
      <c r="AN224" s="151"/>
      <c r="AO224" s="151"/>
      <c r="AP224" s="151"/>
      <c r="AQ224" s="26"/>
      <c r="AR224" s="151"/>
      <c r="AS224" s="26"/>
      <c r="AT224" s="151"/>
      <c r="AU224" s="151"/>
      <c r="AV224" s="151"/>
      <c r="AW224" s="151"/>
      <c r="AX224" s="151"/>
      <c r="AY224" s="151"/>
      <c r="AZ224" s="151"/>
      <c r="BA224" s="151"/>
      <c r="BB224" s="26"/>
      <c r="BC224" s="154"/>
      <c r="BD224" s="154"/>
      <c r="BE224" s="182"/>
      <c r="BF224" s="154"/>
      <c r="BG224" s="154"/>
      <c r="BH224" s="182"/>
      <c r="BI224" s="26"/>
      <c r="BJ224" s="26"/>
      <c r="BK224" s="26"/>
    </row>
    <row r="225" spans="2:63" ht="30" customHeight="1">
      <c r="B225" s="26">
        <v>215</v>
      </c>
      <c r="C225" s="26"/>
      <c r="D225" s="26"/>
      <c r="E225" s="26"/>
      <c r="F225" s="26"/>
      <c r="G225" s="26"/>
      <c r="H225" s="26"/>
      <c r="I225" s="26"/>
      <c r="J225" s="26"/>
      <c r="K225" s="154"/>
      <c r="L225" s="187"/>
      <c r="M225" s="182"/>
      <c r="N225" s="154"/>
      <c r="O225" s="154"/>
      <c r="P225" s="182"/>
      <c r="Q225" s="154"/>
      <c r="R225" s="154"/>
      <c r="S225" s="182"/>
      <c r="T225" s="154"/>
      <c r="U225" s="154"/>
      <c r="V225" s="182"/>
      <c r="W225" s="154"/>
      <c r="X225" s="154"/>
      <c r="Y225" s="182"/>
      <c r="Z225" s="154"/>
      <c r="AA225" s="154"/>
      <c r="AB225" s="182"/>
      <c r="AC225" s="154"/>
      <c r="AD225" s="154"/>
      <c r="AE225" s="182"/>
      <c r="AF225" s="26"/>
      <c r="AG225" s="26"/>
      <c r="AH225" s="151"/>
      <c r="AI225" s="151"/>
      <c r="AJ225" s="151"/>
      <c r="AK225" s="151"/>
      <c r="AL225" s="26"/>
      <c r="AM225" s="151"/>
      <c r="AN225" s="151"/>
      <c r="AO225" s="151"/>
      <c r="AP225" s="151"/>
      <c r="AQ225" s="26"/>
      <c r="AR225" s="151"/>
      <c r="AS225" s="26"/>
      <c r="AT225" s="151"/>
      <c r="AU225" s="151"/>
      <c r="AV225" s="151"/>
      <c r="AW225" s="151"/>
      <c r="AX225" s="151"/>
      <c r="AY225" s="151"/>
      <c r="AZ225" s="151"/>
      <c r="BA225" s="151"/>
      <c r="BB225" s="26"/>
      <c r="BC225" s="154"/>
      <c r="BD225" s="154"/>
      <c r="BE225" s="182"/>
      <c r="BF225" s="154"/>
      <c r="BG225" s="154"/>
      <c r="BH225" s="182"/>
      <c r="BI225" s="26"/>
      <c r="BJ225" s="26"/>
      <c r="BK225" s="26"/>
    </row>
    <row r="226" spans="2:63" ht="30" customHeight="1">
      <c r="B226" s="26">
        <v>216</v>
      </c>
      <c r="C226" s="26"/>
      <c r="D226" s="26"/>
      <c r="E226" s="26"/>
      <c r="F226" s="26"/>
      <c r="G226" s="26"/>
      <c r="H226" s="26"/>
      <c r="I226" s="26"/>
      <c r="J226" s="26"/>
      <c r="K226" s="154"/>
      <c r="L226" s="187"/>
      <c r="M226" s="182"/>
      <c r="N226" s="154"/>
      <c r="O226" s="154"/>
      <c r="P226" s="182"/>
      <c r="Q226" s="154"/>
      <c r="R226" s="154"/>
      <c r="S226" s="182"/>
      <c r="T226" s="154"/>
      <c r="U226" s="154"/>
      <c r="V226" s="182"/>
      <c r="W226" s="154"/>
      <c r="X226" s="154"/>
      <c r="Y226" s="182"/>
      <c r="Z226" s="154"/>
      <c r="AA226" s="154"/>
      <c r="AB226" s="182"/>
      <c r="AC226" s="154"/>
      <c r="AD226" s="154"/>
      <c r="AE226" s="182"/>
      <c r="AF226" s="26"/>
      <c r="AG226" s="26"/>
      <c r="AH226" s="151"/>
      <c r="AI226" s="151"/>
      <c r="AJ226" s="151"/>
      <c r="AK226" s="151"/>
      <c r="AL226" s="26"/>
      <c r="AM226" s="151"/>
      <c r="AN226" s="151"/>
      <c r="AO226" s="151"/>
      <c r="AP226" s="151"/>
      <c r="AQ226" s="26"/>
      <c r="AR226" s="151"/>
      <c r="AS226" s="26"/>
      <c r="AT226" s="151"/>
      <c r="AU226" s="151"/>
      <c r="AV226" s="151"/>
      <c r="AW226" s="151"/>
      <c r="AX226" s="151"/>
      <c r="AY226" s="151"/>
      <c r="AZ226" s="151"/>
      <c r="BA226" s="151"/>
      <c r="BB226" s="26"/>
      <c r="BC226" s="154"/>
      <c r="BD226" s="154"/>
      <c r="BE226" s="182"/>
      <c r="BF226" s="154"/>
      <c r="BG226" s="154"/>
      <c r="BH226" s="182"/>
      <c r="BI226" s="26"/>
      <c r="BJ226" s="26"/>
      <c r="BK226" s="26"/>
    </row>
    <row r="227" spans="2:63" ht="30" customHeight="1">
      <c r="B227" s="26">
        <v>217</v>
      </c>
      <c r="C227" s="26"/>
      <c r="D227" s="26"/>
      <c r="E227" s="26"/>
      <c r="F227" s="26"/>
      <c r="G227" s="26"/>
      <c r="H227" s="26"/>
      <c r="I227" s="26"/>
      <c r="J227" s="26"/>
      <c r="K227" s="154"/>
      <c r="L227" s="187"/>
      <c r="M227" s="182"/>
      <c r="N227" s="154"/>
      <c r="O227" s="154"/>
      <c r="P227" s="182"/>
      <c r="Q227" s="154"/>
      <c r="R227" s="154"/>
      <c r="S227" s="182"/>
      <c r="T227" s="154"/>
      <c r="U227" s="154"/>
      <c r="V227" s="182"/>
      <c r="W227" s="154"/>
      <c r="X227" s="154"/>
      <c r="Y227" s="182"/>
      <c r="Z227" s="154"/>
      <c r="AA227" s="154"/>
      <c r="AB227" s="182"/>
      <c r="AC227" s="154"/>
      <c r="AD227" s="154"/>
      <c r="AE227" s="182"/>
      <c r="AF227" s="26"/>
      <c r="AG227" s="26"/>
      <c r="AH227" s="151"/>
      <c r="AI227" s="151"/>
      <c r="AJ227" s="151"/>
      <c r="AK227" s="151"/>
      <c r="AL227" s="26"/>
      <c r="AM227" s="151"/>
      <c r="AN227" s="151"/>
      <c r="AO227" s="151"/>
      <c r="AP227" s="151"/>
      <c r="AQ227" s="26"/>
      <c r="AR227" s="151"/>
      <c r="AS227" s="26"/>
      <c r="AT227" s="151"/>
      <c r="AU227" s="151"/>
      <c r="AV227" s="151"/>
      <c r="AW227" s="151"/>
      <c r="AX227" s="151"/>
      <c r="AY227" s="151"/>
      <c r="AZ227" s="151"/>
      <c r="BA227" s="151"/>
      <c r="BB227" s="26"/>
      <c r="BC227" s="154"/>
      <c r="BD227" s="154"/>
      <c r="BE227" s="182"/>
      <c r="BF227" s="154"/>
      <c r="BG227" s="154"/>
      <c r="BH227" s="182"/>
      <c r="BI227" s="26"/>
      <c r="BJ227" s="26"/>
      <c r="BK227" s="26"/>
    </row>
    <row r="228" spans="2:63" ht="30" customHeight="1">
      <c r="B228" s="26">
        <v>218</v>
      </c>
      <c r="C228" s="26"/>
      <c r="D228" s="26"/>
      <c r="E228" s="26"/>
      <c r="F228" s="26"/>
      <c r="G228" s="26"/>
      <c r="H228" s="26"/>
      <c r="I228" s="26"/>
      <c r="J228" s="26"/>
      <c r="K228" s="154"/>
      <c r="L228" s="187"/>
      <c r="M228" s="182"/>
      <c r="N228" s="154"/>
      <c r="O228" s="154"/>
      <c r="P228" s="182"/>
      <c r="Q228" s="154"/>
      <c r="R228" s="154"/>
      <c r="S228" s="182"/>
      <c r="T228" s="154"/>
      <c r="U228" s="154"/>
      <c r="V228" s="182"/>
      <c r="W228" s="154"/>
      <c r="X228" s="154"/>
      <c r="Y228" s="182"/>
      <c r="Z228" s="154"/>
      <c r="AA228" s="154"/>
      <c r="AB228" s="182"/>
      <c r="AC228" s="154"/>
      <c r="AD228" s="154"/>
      <c r="AE228" s="182"/>
      <c r="AF228" s="26"/>
      <c r="AG228" s="26"/>
      <c r="AH228" s="151"/>
      <c r="AI228" s="151"/>
      <c r="AJ228" s="151"/>
      <c r="AK228" s="151"/>
      <c r="AL228" s="26"/>
      <c r="AM228" s="151"/>
      <c r="AN228" s="151"/>
      <c r="AO228" s="151"/>
      <c r="AP228" s="151"/>
      <c r="AQ228" s="26"/>
      <c r="AR228" s="151"/>
      <c r="AS228" s="26"/>
      <c r="AT228" s="151"/>
      <c r="AU228" s="151"/>
      <c r="AV228" s="151"/>
      <c r="AW228" s="151"/>
      <c r="AX228" s="151"/>
      <c r="AY228" s="151"/>
      <c r="AZ228" s="151"/>
      <c r="BA228" s="151"/>
      <c r="BB228" s="26"/>
      <c r="BC228" s="154"/>
      <c r="BD228" s="154"/>
      <c r="BE228" s="182"/>
      <c r="BF228" s="154"/>
      <c r="BG228" s="154"/>
      <c r="BH228" s="182"/>
      <c r="BI228" s="26"/>
      <c r="BJ228" s="26"/>
      <c r="BK228" s="26"/>
    </row>
    <row r="229" spans="2:63" ht="30" customHeight="1">
      <c r="B229" s="26">
        <v>219</v>
      </c>
      <c r="C229" s="26"/>
      <c r="D229" s="26"/>
      <c r="E229" s="26"/>
      <c r="F229" s="26"/>
      <c r="G229" s="26"/>
      <c r="H229" s="26"/>
      <c r="I229" s="26"/>
      <c r="J229" s="26"/>
      <c r="K229" s="154"/>
      <c r="L229" s="187"/>
      <c r="M229" s="182"/>
      <c r="N229" s="154"/>
      <c r="O229" s="154"/>
      <c r="P229" s="182"/>
      <c r="Q229" s="154"/>
      <c r="R229" s="154"/>
      <c r="S229" s="182"/>
      <c r="T229" s="154"/>
      <c r="U229" s="154"/>
      <c r="V229" s="182"/>
      <c r="W229" s="154"/>
      <c r="X229" s="154"/>
      <c r="Y229" s="182"/>
      <c r="Z229" s="154"/>
      <c r="AA229" s="154"/>
      <c r="AB229" s="182"/>
      <c r="AC229" s="154"/>
      <c r="AD229" s="154"/>
      <c r="AE229" s="182"/>
      <c r="AF229" s="26"/>
      <c r="AG229" s="26"/>
      <c r="AH229" s="151"/>
      <c r="AI229" s="151"/>
      <c r="AJ229" s="151"/>
      <c r="AK229" s="151"/>
      <c r="AL229" s="26"/>
      <c r="AM229" s="151"/>
      <c r="AN229" s="151"/>
      <c r="AO229" s="151"/>
      <c r="AP229" s="151"/>
      <c r="AQ229" s="26"/>
      <c r="AR229" s="151"/>
      <c r="AS229" s="26"/>
      <c r="AT229" s="151"/>
      <c r="AU229" s="151"/>
      <c r="AV229" s="151"/>
      <c r="AW229" s="151"/>
      <c r="AX229" s="151"/>
      <c r="AY229" s="151"/>
      <c r="AZ229" s="151"/>
      <c r="BA229" s="151"/>
      <c r="BB229" s="26"/>
      <c r="BC229" s="154"/>
      <c r="BD229" s="154"/>
      <c r="BE229" s="182"/>
      <c r="BF229" s="154"/>
      <c r="BG229" s="154"/>
      <c r="BH229" s="182"/>
      <c r="BI229" s="26"/>
      <c r="BJ229" s="26"/>
      <c r="BK229" s="26"/>
    </row>
    <row r="230" spans="2:63" ht="30" customHeight="1">
      <c r="B230" s="26">
        <v>220</v>
      </c>
      <c r="C230" s="26"/>
      <c r="D230" s="26"/>
      <c r="E230" s="26"/>
      <c r="F230" s="26"/>
      <c r="G230" s="26"/>
      <c r="H230" s="26"/>
      <c r="I230" s="26"/>
      <c r="J230" s="26"/>
      <c r="K230" s="154"/>
      <c r="L230" s="187"/>
      <c r="M230" s="182"/>
      <c r="N230" s="154"/>
      <c r="O230" s="154"/>
      <c r="P230" s="182"/>
      <c r="Q230" s="154"/>
      <c r="R230" s="154"/>
      <c r="S230" s="182"/>
      <c r="T230" s="154"/>
      <c r="U230" s="154"/>
      <c r="V230" s="182"/>
      <c r="W230" s="154"/>
      <c r="X230" s="154"/>
      <c r="Y230" s="182"/>
      <c r="Z230" s="154"/>
      <c r="AA230" s="154"/>
      <c r="AB230" s="182"/>
      <c r="AC230" s="154"/>
      <c r="AD230" s="154"/>
      <c r="AE230" s="182"/>
      <c r="AF230" s="26"/>
      <c r="AG230" s="26"/>
      <c r="AH230" s="151"/>
      <c r="AI230" s="151"/>
      <c r="AJ230" s="151"/>
      <c r="AK230" s="151"/>
      <c r="AL230" s="26"/>
      <c r="AM230" s="151"/>
      <c r="AN230" s="151"/>
      <c r="AO230" s="151"/>
      <c r="AP230" s="151"/>
      <c r="AQ230" s="26"/>
      <c r="AR230" s="151"/>
      <c r="AS230" s="26"/>
      <c r="AT230" s="151"/>
      <c r="AU230" s="151"/>
      <c r="AV230" s="151"/>
      <c r="AW230" s="151"/>
      <c r="AX230" s="151"/>
      <c r="AY230" s="151"/>
      <c r="AZ230" s="151"/>
      <c r="BA230" s="151"/>
      <c r="BB230" s="26"/>
      <c r="BC230" s="154"/>
      <c r="BD230" s="154"/>
      <c r="BE230" s="182"/>
      <c r="BF230" s="154"/>
      <c r="BG230" s="154"/>
      <c r="BH230" s="182"/>
      <c r="BI230" s="26"/>
      <c r="BJ230" s="26"/>
      <c r="BK230" s="26"/>
    </row>
    <row r="231" spans="2:63" ht="30" customHeight="1">
      <c r="B231" s="26">
        <v>221</v>
      </c>
      <c r="C231" s="26"/>
      <c r="D231" s="26"/>
      <c r="E231" s="26"/>
      <c r="F231" s="26"/>
      <c r="G231" s="26"/>
      <c r="H231" s="26"/>
      <c r="I231" s="26"/>
      <c r="J231" s="26"/>
      <c r="K231" s="154"/>
      <c r="L231" s="187"/>
      <c r="M231" s="182"/>
      <c r="N231" s="154"/>
      <c r="O231" s="154"/>
      <c r="P231" s="182"/>
      <c r="Q231" s="154"/>
      <c r="R231" s="154"/>
      <c r="S231" s="182"/>
      <c r="T231" s="154"/>
      <c r="U231" s="154"/>
      <c r="V231" s="182"/>
      <c r="W231" s="154"/>
      <c r="X231" s="154"/>
      <c r="Y231" s="182"/>
      <c r="Z231" s="154"/>
      <c r="AA231" s="154"/>
      <c r="AB231" s="182"/>
      <c r="AC231" s="154"/>
      <c r="AD231" s="154"/>
      <c r="AE231" s="182"/>
      <c r="AF231" s="26"/>
      <c r="AG231" s="26"/>
      <c r="AH231" s="151"/>
      <c r="AI231" s="151"/>
      <c r="AJ231" s="151"/>
      <c r="AK231" s="151"/>
      <c r="AL231" s="26"/>
      <c r="AM231" s="151"/>
      <c r="AN231" s="151"/>
      <c r="AO231" s="151"/>
      <c r="AP231" s="151"/>
      <c r="AQ231" s="26"/>
      <c r="AR231" s="151"/>
      <c r="AS231" s="26"/>
      <c r="AT231" s="151"/>
      <c r="AU231" s="151"/>
      <c r="AV231" s="151"/>
      <c r="AW231" s="151"/>
      <c r="AX231" s="151"/>
      <c r="AY231" s="151"/>
      <c r="AZ231" s="151"/>
      <c r="BA231" s="151"/>
      <c r="BB231" s="26"/>
      <c r="BC231" s="154"/>
      <c r="BD231" s="154"/>
      <c r="BE231" s="182"/>
      <c r="BF231" s="154"/>
      <c r="BG231" s="154"/>
      <c r="BH231" s="182"/>
      <c r="BI231" s="26"/>
      <c r="BJ231" s="26"/>
      <c r="BK231" s="26"/>
    </row>
    <row r="232" spans="2:63" ht="30" customHeight="1">
      <c r="B232" s="26">
        <v>222</v>
      </c>
      <c r="C232" s="26"/>
      <c r="D232" s="26"/>
      <c r="E232" s="26"/>
      <c r="F232" s="26"/>
      <c r="G232" s="26"/>
      <c r="H232" s="26"/>
      <c r="I232" s="26"/>
      <c r="J232" s="26"/>
      <c r="K232" s="154"/>
      <c r="L232" s="187"/>
      <c r="M232" s="182"/>
      <c r="N232" s="154"/>
      <c r="O232" s="154"/>
      <c r="P232" s="182"/>
      <c r="Q232" s="154"/>
      <c r="R232" s="154"/>
      <c r="S232" s="182"/>
      <c r="T232" s="154"/>
      <c r="U232" s="154"/>
      <c r="V232" s="182"/>
      <c r="W232" s="154"/>
      <c r="X232" s="154"/>
      <c r="Y232" s="182"/>
      <c r="Z232" s="154"/>
      <c r="AA232" s="154"/>
      <c r="AB232" s="182"/>
      <c r="AC232" s="154"/>
      <c r="AD232" s="154"/>
      <c r="AE232" s="182"/>
      <c r="AF232" s="26"/>
      <c r="AG232" s="26"/>
      <c r="AH232" s="151"/>
      <c r="AI232" s="151"/>
      <c r="AJ232" s="151"/>
      <c r="AK232" s="151"/>
      <c r="AL232" s="26"/>
      <c r="AM232" s="151"/>
      <c r="AN232" s="151"/>
      <c r="AO232" s="151"/>
      <c r="AP232" s="151"/>
      <c r="AQ232" s="26"/>
      <c r="AR232" s="151"/>
      <c r="AS232" s="26"/>
      <c r="AT232" s="151"/>
      <c r="AU232" s="151"/>
      <c r="AV232" s="151"/>
      <c r="AW232" s="151"/>
      <c r="AX232" s="151"/>
      <c r="AY232" s="151"/>
      <c r="AZ232" s="151"/>
      <c r="BA232" s="151"/>
      <c r="BB232" s="26"/>
      <c r="BC232" s="154"/>
      <c r="BD232" s="154"/>
      <c r="BE232" s="182"/>
      <c r="BF232" s="154"/>
      <c r="BG232" s="154"/>
      <c r="BH232" s="182"/>
      <c r="BI232" s="26"/>
      <c r="BJ232" s="26"/>
      <c r="BK232" s="26"/>
    </row>
    <row r="233" spans="2:63" ht="30" customHeight="1">
      <c r="B233" s="26">
        <v>223</v>
      </c>
      <c r="C233" s="26"/>
      <c r="D233" s="26"/>
      <c r="E233" s="26"/>
      <c r="F233" s="26"/>
      <c r="G233" s="26"/>
      <c r="H233" s="26"/>
      <c r="I233" s="26"/>
      <c r="J233" s="26"/>
      <c r="K233" s="154"/>
      <c r="L233" s="187"/>
      <c r="M233" s="182"/>
      <c r="N233" s="154"/>
      <c r="O233" s="154"/>
      <c r="P233" s="182"/>
      <c r="Q233" s="154"/>
      <c r="R233" s="154"/>
      <c r="S233" s="182"/>
      <c r="T233" s="154"/>
      <c r="U233" s="154"/>
      <c r="V233" s="182"/>
      <c r="W233" s="154"/>
      <c r="X233" s="154"/>
      <c r="Y233" s="182"/>
      <c r="Z233" s="154"/>
      <c r="AA233" s="154"/>
      <c r="AB233" s="182"/>
      <c r="AC233" s="154"/>
      <c r="AD233" s="154"/>
      <c r="AE233" s="182"/>
      <c r="AF233" s="26"/>
      <c r="AG233" s="26"/>
      <c r="AH233" s="151"/>
      <c r="AI233" s="151"/>
      <c r="AJ233" s="151"/>
      <c r="AK233" s="151"/>
      <c r="AL233" s="26"/>
      <c r="AM233" s="151"/>
      <c r="AN233" s="151"/>
      <c r="AO233" s="151"/>
      <c r="AP233" s="151"/>
      <c r="AQ233" s="26"/>
      <c r="AR233" s="151"/>
      <c r="AS233" s="26"/>
      <c r="AT233" s="151"/>
      <c r="AU233" s="151"/>
      <c r="AV233" s="151"/>
      <c r="AW233" s="151"/>
      <c r="AX233" s="151"/>
      <c r="AY233" s="151"/>
      <c r="AZ233" s="151"/>
      <c r="BA233" s="151"/>
      <c r="BB233" s="26"/>
      <c r="BC233" s="154"/>
      <c r="BD233" s="154"/>
      <c r="BE233" s="182"/>
      <c r="BF233" s="154"/>
      <c r="BG233" s="154"/>
      <c r="BH233" s="182"/>
      <c r="BI233" s="26"/>
      <c r="BJ233" s="26"/>
      <c r="BK233" s="26"/>
    </row>
    <row r="234" spans="2:63" ht="30" customHeight="1">
      <c r="B234" s="26">
        <v>224</v>
      </c>
      <c r="C234" s="26"/>
      <c r="D234" s="26"/>
      <c r="E234" s="26"/>
      <c r="F234" s="26"/>
      <c r="G234" s="26"/>
      <c r="H234" s="26"/>
      <c r="I234" s="26"/>
      <c r="J234" s="26"/>
      <c r="K234" s="154"/>
      <c r="L234" s="187"/>
      <c r="M234" s="182"/>
      <c r="N234" s="154"/>
      <c r="O234" s="154"/>
      <c r="P234" s="182"/>
      <c r="Q234" s="154"/>
      <c r="R234" s="154"/>
      <c r="S234" s="182"/>
      <c r="T234" s="154"/>
      <c r="U234" s="154"/>
      <c r="V234" s="182"/>
      <c r="W234" s="154"/>
      <c r="X234" s="154"/>
      <c r="Y234" s="182"/>
      <c r="Z234" s="154"/>
      <c r="AA234" s="154"/>
      <c r="AB234" s="182"/>
      <c r="AC234" s="154"/>
      <c r="AD234" s="154"/>
      <c r="AE234" s="182"/>
      <c r="AF234" s="26"/>
      <c r="AG234" s="26"/>
      <c r="AH234" s="151"/>
      <c r="AI234" s="151"/>
      <c r="AJ234" s="151"/>
      <c r="AK234" s="151"/>
      <c r="AL234" s="26"/>
      <c r="AM234" s="151"/>
      <c r="AN234" s="151"/>
      <c r="AO234" s="151"/>
      <c r="AP234" s="151"/>
      <c r="AQ234" s="26"/>
      <c r="AR234" s="151"/>
      <c r="AS234" s="26"/>
      <c r="AT234" s="151"/>
      <c r="AU234" s="151"/>
      <c r="AV234" s="151"/>
      <c r="AW234" s="151"/>
      <c r="AX234" s="151"/>
      <c r="AY234" s="151"/>
      <c r="AZ234" s="151"/>
      <c r="BA234" s="151"/>
      <c r="BB234" s="26"/>
      <c r="BC234" s="154"/>
      <c r="BD234" s="154"/>
      <c r="BE234" s="182"/>
      <c r="BF234" s="154"/>
      <c r="BG234" s="154"/>
      <c r="BH234" s="182"/>
      <c r="BI234" s="26"/>
      <c r="BJ234" s="26"/>
      <c r="BK234" s="26"/>
    </row>
    <row r="235" spans="2:63" ht="30" customHeight="1">
      <c r="B235" s="26">
        <v>225</v>
      </c>
      <c r="C235" s="26"/>
      <c r="D235" s="26"/>
      <c r="E235" s="26"/>
      <c r="F235" s="26"/>
      <c r="G235" s="26"/>
      <c r="H235" s="26"/>
      <c r="I235" s="26"/>
      <c r="J235" s="26"/>
      <c r="K235" s="154"/>
      <c r="L235" s="187"/>
      <c r="M235" s="182"/>
      <c r="N235" s="154"/>
      <c r="O235" s="154"/>
      <c r="P235" s="182"/>
      <c r="Q235" s="154"/>
      <c r="R235" s="154"/>
      <c r="S235" s="182"/>
      <c r="T235" s="154"/>
      <c r="U235" s="154"/>
      <c r="V235" s="182"/>
      <c r="W235" s="154"/>
      <c r="X235" s="154"/>
      <c r="Y235" s="182"/>
      <c r="Z235" s="154"/>
      <c r="AA235" s="154"/>
      <c r="AB235" s="182"/>
      <c r="AC235" s="154"/>
      <c r="AD235" s="154"/>
      <c r="AE235" s="182"/>
      <c r="AF235" s="26"/>
      <c r="AG235" s="26"/>
      <c r="AH235" s="151"/>
      <c r="AI235" s="151"/>
      <c r="AJ235" s="151"/>
      <c r="AK235" s="151"/>
      <c r="AL235" s="26"/>
      <c r="AM235" s="151"/>
      <c r="AN235" s="151"/>
      <c r="AO235" s="151"/>
      <c r="AP235" s="151"/>
      <c r="AQ235" s="26"/>
      <c r="AR235" s="151"/>
      <c r="AS235" s="26"/>
      <c r="AT235" s="151"/>
      <c r="AU235" s="151"/>
      <c r="AV235" s="151"/>
      <c r="AW235" s="151"/>
      <c r="AX235" s="151"/>
      <c r="AY235" s="151"/>
      <c r="AZ235" s="151"/>
      <c r="BA235" s="151"/>
      <c r="BB235" s="26"/>
      <c r="BC235" s="154"/>
      <c r="BD235" s="154"/>
      <c r="BE235" s="182"/>
      <c r="BF235" s="154"/>
      <c r="BG235" s="154"/>
      <c r="BH235" s="182"/>
      <c r="BI235" s="26"/>
      <c r="BJ235" s="26"/>
      <c r="BK235" s="26"/>
    </row>
    <row r="236" spans="2:63" ht="30" customHeight="1">
      <c r="B236" s="26">
        <v>226</v>
      </c>
      <c r="C236" s="26"/>
      <c r="D236" s="26"/>
      <c r="E236" s="26"/>
      <c r="F236" s="26"/>
      <c r="G236" s="26"/>
      <c r="H236" s="26"/>
      <c r="I236" s="26"/>
      <c r="J236" s="26"/>
      <c r="K236" s="154"/>
      <c r="L236" s="187"/>
      <c r="M236" s="182"/>
      <c r="N236" s="154"/>
      <c r="O236" s="154"/>
      <c r="P236" s="182"/>
      <c r="Q236" s="154"/>
      <c r="R236" s="154"/>
      <c r="S236" s="182"/>
      <c r="T236" s="154"/>
      <c r="U236" s="154"/>
      <c r="V236" s="182"/>
      <c r="W236" s="154"/>
      <c r="X236" s="154"/>
      <c r="Y236" s="182"/>
      <c r="Z236" s="154"/>
      <c r="AA236" s="154"/>
      <c r="AB236" s="182"/>
      <c r="AC236" s="154"/>
      <c r="AD236" s="154"/>
      <c r="AE236" s="182"/>
      <c r="AF236" s="26"/>
      <c r="AG236" s="26"/>
      <c r="AH236" s="151"/>
      <c r="AI236" s="151"/>
      <c r="AJ236" s="151"/>
      <c r="AK236" s="151"/>
      <c r="AL236" s="26"/>
      <c r="AM236" s="151"/>
      <c r="AN236" s="151"/>
      <c r="AO236" s="151"/>
      <c r="AP236" s="151"/>
      <c r="AQ236" s="26"/>
      <c r="AR236" s="151"/>
      <c r="AS236" s="26"/>
      <c r="AT236" s="151"/>
      <c r="AU236" s="151"/>
      <c r="AV236" s="151"/>
      <c r="AW236" s="151"/>
      <c r="AX236" s="151"/>
      <c r="AY236" s="151"/>
      <c r="AZ236" s="151"/>
      <c r="BA236" s="151"/>
      <c r="BB236" s="26"/>
      <c r="BC236" s="154"/>
      <c r="BD236" s="154"/>
      <c r="BE236" s="182"/>
      <c r="BF236" s="154"/>
      <c r="BG236" s="154"/>
      <c r="BH236" s="182"/>
      <c r="BI236" s="26"/>
      <c r="BJ236" s="26"/>
      <c r="BK236" s="26"/>
    </row>
    <row r="237" spans="2:63" ht="30" customHeight="1">
      <c r="B237" s="26">
        <v>227</v>
      </c>
      <c r="C237" s="26"/>
      <c r="D237" s="26"/>
      <c r="E237" s="26"/>
      <c r="F237" s="26"/>
      <c r="G237" s="26"/>
      <c r="H237" s="26"/>
      <c r="I237" s="26"/>
      <c r="J237" s="26"/>
      <c r="K237" s="154"/>
      <c r="L237" s="187"/>
      <c r="M237" s="182"/>
      <c r="N237" s="154"/>
      <c r="O237" s="154"/>
      <c r="P237" s="182"/>
      <c r="Q237" s="154"/>
      <c r="R237" s="154"/>
      <c r="S237" s="182"/>
      <c r="T237" s="154"/>
      <c r="U237" s="154"/>
      <c r="V237" s="182"/>
      <c r="W237" s="154"/>
      <c r="X237" s="154"/>
      <c r="Y237" s="182"/>
      <c r="Z237" s="154"/>
      <c r="AA237" s="154"/>
      <c r="AB237" s="182"/>
      <c r="AC237" s="154"/>
      <c r="AD237" s="154"/>
      <c r="AE237" s="182"/>
      <c r="AF237" s="26"/>
      <c r="AG237" s="26"/>
      <c r="AH237" s="151"/>
      <c r="AI237" s="151"/>
      <c r="AJ237" s="151"/>
      <c r="AK237" s="151"/>
      <c r="AL237" s="26"/>
      <c r="AM237" s="151"/>
      <c r="AN237" s="151"/>
      <c r="AO237" s="151"/>
      <c r="AP237" s="151"/>
      <c r="AQ237" s="26"/>
      <c r="AR237" s="151"/>
      <c r="AS237" s="26"/>
      <c r="AT237" s="151"/>
      <c r="AU237" s="151"/>
      <c r="AV237" s="151"/>
      <c r="AW237" s="151"/>
      <c r="AX237" s="151"/>
      <c r="AY237" s="151"/>
      <c r="AZ237" s="151"/>
      <c r="BA237" s="151"/>
      <c r="BB237" s="26"/>
      <c r="BC237" s="154"/>
      <c r="BD237" s="154"/>
      <c r="BE237" s="182"/>
      <c r="BF237" s="154"/>
      <c r="BG237" s="154"/>
      <c r="BH237" s="182"/>
      <c r="BI237" s="26"/>
      <c r="BJ237" s="26"/>
      <c r="BK237" s="26"/>
    </row>
    <row r="238" spans="2:63" ht="30" customHeight="1">
      <c r="B238" s="26">
        <v>228</v>
      </c>
      <c r="C238" s="26"/>
      <c r="D238" s="26"/>
      <c r="E238" s="26"/>
      <c r="F238" s="26"/>
      <c r="G238" s="26"/>
      <c r="H238" s="26"/>
      <c r="I238" s="26"/>
      <c r="J238" s="26"/>
      <c r="K238" s="154"/>
      <c r="L238" s="187"/>
      <c r="M238" s="182"/>
      <c r="N238" s="154"/>
      <c r="O238" s="154"/>
      <c r="P238" s="182"/>
      <c r="Q238" s="154"/>
      <c r="R238" s="154"/>
      <c r="S238" s="182"/>
      <c r="T238" s="154"/>
      <c r="U238" s="154"/>
      <c r="V238" s="182"/>
      <c r="W238" s="154"/>
      <c r="X238" s="154"/>
      <c r="Y238" s="182"/>
      <c r="Z238" s="154"/>
      <c r="AA238" s="154"/>
      <c r="AB238" s="182"/>
      <c r="AC238" s="154"/>
      <c r="AD238" s="154"/>
      <c r="AE238" s="182"/>
      <c r="AF238" s="26"/>
      <c r="AG238" s="26"/>
      <c r="AH238" s="151"/>
      <c r="AI238" s="151"/>
      <c r="AJ238" s="151"/>
      <c r="AK238" s="151"/>
      <c r="AL238" s="26"/>
      <c r="AM238" s="151"/>
      <c r="AN238" s="151"/>
      <c r="AO238" s="151"/>
      <c r="AP238" s="151"/>
      <c r="AQ238" s="26"/>
      <c r="AR238" s="151"/>
      <c r="AS238" s="26"/>
      <c r="AT238" s="151"/>
      <c r="AU238" s="151"/>
      <c r="AV238" s="151"/>
      <c r="AW238" s="151"/>
      <c r="AX238" s="151"/>
      <c r="AY238" s="151"/>
      <c r="AZ238" s="151"/>
      <c r="BA238" s="151"/>
      <c r="BB238" s="26"/>
      <c r="BC238" s="154"/>
      <c r="BD238" s="154"/>
      <c r="BE238" s="182"/>
      <c r="BF238" s="154"/>
      <c r="BG238" s="154"/>
      <c r="BH238" s="182"/>
      <c r="BI238" s="26"/>
      <c r="BJ238" s="26"/>
      <c r="BK238" s="26"/>
    </row>
    <row r="239" spans="2:63" ht="30" customHeight="1">
      <c r="B239" s="26">
        <v>229</v>
      </c>
      <c r="C239" s="26"/>
      <c r="D239" s="26"/>
      <c r="E239" s="26"/>
      <c r="F239" s="26"/>
      <c r="G239" s="26"/>
      <c r="H239" s="26"/>
      <c r="I239" s="26"/>
      <c r="J239" s="26"/>
      <c r="K239" s="154"/>
      <c r="L239" s="187"/>
      <c r="M239" s="182"/>
      <c r="N239" s="154"/>
      <c r="O239" s="154"/>
      <c r="P239" s="182"/>
      <c r="Q239" s="154"/>
      <c r="R239" s="154"/>
      <c r="S239" s="182"/>
      <c r="T239" s="154"/>
      <c r="U239" s="154"/>
      <c r="V239" s="182"/>
      <c r="W239" s="154"/>
      <c r="X239" s="154"/>
      <c r="Y239" s="182"/>
      <c r="Z239" s="154"/>
      <c r="AA239" s="154"/>
      <c r="AB239" s="182"/>
      <c r="AC239" s="154"/>
      <c r="AD239" s="154"/>
      <c r="AE239" s="182"/>
      <c r="AF239" s="26"/>
      <c r="AG239" s="26"/>
      <c r="AH239" s="151"/>
      <c r="AI239" s="151"/>
      <c r="AJ239" s="151"/>
      <c r="AK239" s="151"/>
      <c r="AL239" s="26"/>
      <c r="AM239" s="151"/>
      <c r="AN239" s="151"/>
      <c r="AO239" s="151"/>
      <c r="AP239" s="151"/>
      <c r="AQ239" s="26"/>
      <c r="AR239" s="151"/>
      <c r="AS239" s="26"/>
      <c r="AT239" s="151"/>
      <c r="AU239" s="151"/>
      <c r="AV239" s="151"/>
      <c r="AW239" s="151"/>
      <c r="AX239" s="151"/>
      <c r="AY239" s="151"/>
      <c r="AZ239" s="151"/>
      <c r="BA239" s="151"/>
      <c r="BB239" s="26"/>
      <c r="BC239" s="154"/>
      <c r="BD239" s="154"/>
      <c r="BE239" s="182"/>
      <c r="BF239" s="154"/>
      <c r="BG239" s="154"/>
      <c r="BH239" s="182"/>
      <c r="BI239" s="26"/>
      <c r="BJ239" s="26"/>
      <c r="BK239" s="26"/>
    </row>
    <row r="240" spans="2:63" ht="30" customHeight="1">
      <c r="B240" s="26">
        <v>230</v>
      </c>
      <c r="C240" s="26"/>
      <c r="D240" s="26"/>
      <c r="E240" s="26"/>
      <c r="F240" s="26"/>
      <c r="G240" s="26"/>
      <c r="H240" s="26"/>
      <c r="I240" s="26"/>
      <c r="J240" s="26"/>
      <c r="K240" s="154"/>
      <c r="L240" s="187"/>
      <c r="M240" s="182"/>
      <c r="N240" s="154"/>
      <c r="O240" s="154"/>
      <c r="P240" s="182"/>
      <c r="Q240" s="154"/>
      <c r="R240" s="154"/>
      <c r="S240" s="182"/>
      <c r="T240" s="154"/>
      <c r="U240" s="154"/>
      <c r="V240" s="182"/>
      <c r="W240" s="154"/>
      <c r="X240" s="154"/>
      <c r="Y240" s="182"/>
      <c r="Z240" s="154"/>
      <c r="AA240" s="154"/>
      <c r="AB240" s="182"/>
      <c r="AC240" s="154"/>
      <c r="AD240" s="154"/>
      <c r="AE240" s="182"/>
      <c r="AF240" s="26"/>
      <c r="AG240" s="26"/>
      <c r="AH240" s="151"/>
      <c r="AI240" s="151"/>
      <c r="AJ240" s="151"/>
      <c r="AK240" s="151"/>
      <c r="AL240" s="26"/>
      <c r="AM240" s="151"/>
      <c r="AN240" s="151"/>
      <c r="AO240" s="151"/>
      <c r="AP240" s="151"/>
      <c r="AQ240" s="26"/>
      <c r="AR240" s="151"/>
      <c r="AS240" s="26"/>
      <c r="AT240" s="151"/>
      <c r="AU240" s="151"/>
      <c r="AV240" s="151"/>
      <c r="AW240" s="151"/>
      <c r="AX240" s="151"/>
      <c r="AY240" s="151"/>
      <c r="AZ240" s="151"/>
      <c r="BA240" s="151"/>
      <c r="BB240" s="26"/>
      <c r="BC240" s="154"/>
      <c r="BD240" s="154"/>
      <c r="BE240" s="182"/>
      <c r="BF240" s="154"/>
      <c r="BG240" s="154"/>
      <c r="BH240" s="182"/>
      <c r="BI240" s="26"/>
      <c r="BJ240" s="26"/>
      <c r="BK240" s="26"/>
    </row>
    <row r="241" spans="2:63" ht="30" customHeight="1">
      <c r="B241" s="26">
        <v>231</v>
      </c>
      <c r="C241" s="26"/>
      <c r="D241" s="26"/>
      <c r="E241" s="26"/>
      <c r="F241" s="26"/>
      <c r="G241" s="26"/>
      <c r="H241" s="26"/>
      <c r="I241" s="26"/>
      <c r="J241" s="26"/>
      <c r="K241" s="154"/>
      <c r="L241" s="187"/>
      <c r="M241" s="182"/>
      <c r="N241" s="154"/>
      <c r="O241" s="154"/>
      <c r="P241" s="182"/>
      <c r="Q241" s="154"/>
      <c r="R241" s="154"/>
      <c r="S241" s="182"/>
      <c r="T241" s="154"/>
      <c r="U241" s="154"/>
      <c r="V241" s="182"/>
      <c r="W241" s="154"/>
      <c r="X241" s="154"/>
      <c r="Y241" s="182"/>
      <c r="Z241" s="154"/>
      <c r="AA241" s="154"/>
      <c r="AB241" s="182"/>
      <c r="AC241" s="154"/>
      <c r="AD241" s="154"/>
      <c r="AE241" s="182"/>
      <c r="AF241" s="26"/>
      <c r="AG241" s="26"/>
      <c r="AH241" s="151"/>
      <c r="AI241" s="151"/>
      <c r="AJ241" s="151"/>
      <c r="AK241" s="151"/>
      <c r="AL241" s="26"/>
      <c r="AM241" s="151"/>
      <c r="AN241" s="151"/>
      <c r="AO241" s="151"/>
      <c r="AP241" s="151"/>
      <c r="AQ241" s="26"/>
      <c r="AR241" s="151"/>
      <c r="AS241" s="26"/>
      <c r="AT241" s="151"/>
      <c r="AU241" s="151"/>
      <c r="AV241" s="151"/>
      <c r="AW241" s="151"/>
      <c r="AX241" s="151"/>
      <c r="AY241" s="151"/>
      <c r="AZ241" s="151"/>
      <c r="BA241" s="151"/>
      <c r="BB241" s="26"/>
      <c r="BC241" s="154"/>
      <c r="BD241" s="154"/>
      <c r="BE241" s="182"/>
      <c r="BF241" s="154"/>
      <c r="BG241" s="154"/>
      <c r="BH241" s="182"/>
      <c r="BI241" s="26"/>
      <c r="BJ241" s="26"/>
      <c r="BK241" s="26"/>
    </row>
    <row r="242" spans="2:63" ht="30" customHeight="1">
      <c r="B242" s="26">
        <v>232</v>
      </c>
      <c r="C242" s="26"/>
      <c r="D242" s="26"/>
      <c r="E242" s="26"/>
      <c r="F242" s="26"/>
      <c r="G242" s="26"/>
      <c r="H242" s="26"/>
      <c r="I242" s="26"/>
      <c r="J242" s="26"/>
      <c r="K242" s="154"/>
      <c r="L242" s="187"/>
      <c r="M242" s="182"/>
      <c r="N242" s="154"/>
      <c r="O242" s="154"/>
      <c r="P242" s="182"/>
      <c r="Q242" s="154"/>
      <c r="R242" s="154"/>
      <c r="S242" s="182"/>
      <c r="T242" s="154"/>
      <c r="U242" s="154"/>
      <c r="V242" s="182"/>
      <c r="W242" s="154"/>
      <c r="X242" s="154"/>
      <c r="Y242" s="182"/>
      <c r="Z242" s="154"/>
      <c r="AA242" s="154"/>
      <c r="AB242" s="182"/>
      <c r="AC242" s="154"/>
      <c r="AD242" s="154"/>
      <c r="AE242" s="182"/>
      <c r="AF242" s="26"/>
      <c r="AG242" s="26"/>
      <c r="AH242" s="151"/>
      <c r="AI242" s="151"/>
      <c r="AJ242" s="151"/>
      <c r="AK242" s="151"/>
      <c r="AL242" s="26"/>
      <c r="AM242" s="151"/>
      <c r="AN242" s="151"/>
      <c r="AO242" s="151"/>
      <c r="AP242" s="151"/>
      <c r="AQ242" s="26"/>
      <c r="AR242" s="151"/>
      <c r="AS242" s="26"/>
      <c r="AT242" s="151"/>
      <c r="AU242" s="151"/>
      <c r="AV242" s="151"/>
      <c r="AW242" s="151"/>
      <c r="AX242" s="151"/>
      <c r="AY242" s="151"/>
      <c r="AZ242" s="151"/>
      <c r="BA242" s="151"/>
      <c r="BB242" s="26"/>
      <c r="BC242" s="154"/>
      <c r="BD242" s="154"/>
      <c r="BE242" s="182"/>
      <c r="BF242" s="154"/>
      <c r="BG242" s="154"/>
      <c r="BH242" s="182"/>
      <c r="BI242" s="26"/>
      <c r="BJ242" s="26"/>
      <c r="BK242" s="26"/>
    </row>
    <row r="243" spans="2:63" ht="30" customHeight="1">
      <c r="B243" s="26">
        <v>233</v>
      </c>
      <c r="C243" s="26"/>
      <c r="D243" s="26"/>
      <c r="E243" s="26"/>
      <c r="F243" s="26"/>
      <c r="G243" s="26"/>
      <c r="H243" s="26"/>
      <c r="I243" s="26"/>
      <c r="J243" s="26"/>
      <c r="K243" s="154"/>
      <c r="L243" s="187"/>
      <c r="M243" s="182"/>
      <c r="N243" s="154"/>
      <c r="O243" s="154"/>
      <c r="P243" s="182"/>
      <c r="Q243" s="154"/>
      <c r="R243" s="154"/>
      <c r="S243" s="182"/>
      <c r="T243" s="154"/>
      <c r="U243" s="154"/>
      <c r="V243" s="182"/>
      <c r="W243" s="154"/>
      <c r="X243" s="154"/>
      <c r="Y243" s="182"/>
      <c r="Z243" s="154"/>
      <c r="AA243" s="154"/>
      <c r="AB243" s="182"/>
      <c r="AC243" s="154"/>
      <c r="AD243" s="154"/>
      <c r="AE243" s="182"/>
      <c r="AF243" s="26"/>
      <c r="AG243" s="26"/>
      <c r="AH243" s="151"/>
      <c r="AI243" s="151"/>
      <c r="AJ243" s="151"/>
      <c r="AK243" s="151"/>
      <c r="AL243" s="26"/>
      <c r="AM243" s="151"/>
      <c r="AN243" s="151"/>
      <c r="AO243" s="151"/>
      <c r="AP243" s="151"/>
      <c r="AQ243" s="26"/>
      <c r="AR243" s="151"/>
      <c r="AS243" s="26"/>
      <c r="AT243" s="151"/>
      <c r="AU243" s="151"/>
      <c r="AV243" s="151"/>
      <c r="AW243" s="151"/>
      <c r="AX243" s="151"/>
      <c r="AY243" s="151"/>
      <c r="AZ243" s="151"/>
      <c r="BA243" s="151"/>
      <c r="BB243" s="26"/>
      <c r="BC243" s="154"/>
      <c r="BD243" s="154"/>
      <c r="BE243" s="182"/>
      <c r="BF243" s="154"/>
      <c r="BG243" s="154"/>
      <c r="BH243" s="182"/>
      <c r="BI243" s="26"/>
      <c r="BJ243" s="26"/>
      <c r="BK243" s="26"/>
    </row>
    <row r="244" spans="2:63" ht="30" customHeight="1">
      <c r="B244" s="26">
        <v>234</v>
      </c>
      <c r="C244" s="26"/>
      <c r="D244" s="26"/>
      <c r="E244" s="26"/>
      <c r="F244" s="26"/>
      <c r="G244" s="26"/>
      <c r="H244" s="26"/>
      <c r="I244" s="26"/>
      <c r="J244" s="26"/>
      <c r="K244" s="154"/>
      <c r="L244" s="187"/>
      <c r="M244" s="182"/>
      <c r="N244" s="154"/>
      <c r="O244" s="154"/>
      <c r="P244" s="182"/>
      <c r="Q244" s="154"/>
      <c r="R244" s="154"/>
      <c r="S244" s="182"/>
      <c r="T244" s="154"/>
      <c r="U244" s="154"/>
      <c r="V244" s="182"/>
      <c r="W244" s="154"/>
      <c r="X244" s="154"/>
      <c r="Y244" s="182"/>
      <c r="Z244" s="154"/>
      <c r="AA244" s="154"/>
      <c r="AB244" s="182"/>
      <c r="AC244" s="154"/>
      <c r="AD244" s="154"/>
      <c r="AE244" s="182"/>
      <c r="AF244" s="26"/>
      <c r="AG244" s="26"/>
      <c r="AH244" s="151"/>
      <c r="AI244" s="151"/>
      <c r="AJ244" s="151"/>
      <c r="AK244" s="151"/>
      <c r="AL244" s="26"/>
      <c r="AM244" s="151"/>
      <c r="AN244" s="151"/>
      <c r="AO244" s="151"/>
      <c r="AP244" s="151"/>
      <c r="AQ244" s="26"/>
      <c r="AR244" s="151"/>
      <c r="AS244" s="26"/>
      <c r="AT244" s="151"/>
      <c r="AU244" s="151"/>
      <c r="AV244" s="151"/>
      <c r="AW244" s="151"/>
      <c r="AX244" s="151"/>
      <c r="AY244" s="151"/>
      <c r="AZ244" s="151"/>
      <c r="BA244" s="151"/>
      <c r="BB244" s="26"/>
      <c r="BC244" s="154"/>
      <c r="BD244" s="154"/>
      <c r="BE244" s="182"/>
      <c r="BF244" s="154"/>
      <c r="BG244" s="154"/>
      <c r="BH244" s="182"/>
      <c r="BI244" s="26"/>
      <c r="BJ244" s="26"/>
      <c r="BK244" s="26"/>
    </row>
    <row r="245" spans="2:63" ht="30" customHeight="1">
      <c r="B245" s="26">
        <v>235</v>
      </c>
      <c r="C245" s="26"/>
      <c r="D245" s="26"/>
      <c r="E245" s="26"/>
      <c r="F245" s="26"/>
      <c r="G245" s="26"/>
      <c r="H245" s="26"/>
      <c r="I245" s="26"/>
      <c r="J245" s="26"/>
      <c r="K245" s="154"/>
      <c r="L245" s="187"/>
      <c r="M245" s="182"/>
      <c r="N245" s="154"/>
      <c r="O245" s="154"/>
      <c r="P245" s="182"/>
      <c r="Q245" s="154"/>
      <c r="R245" s="154"/>
      <c r="S245" s="182"/>
      <c r="T245" s="154"/>
      <c r="U245" s="154"/>
      <c r="V245" s="182"/>
      <c r="W245" s="154"/>
      <c r="X245" s="154"/>
      <c r="Y245" s="182"/>
      <c r="Z245" s="154"/>
      <c r="AA245" s="154"/>
      <c r="AB245" s="182"/>
      <c r="AC245" s="154"/>
      <c r="AD245" s="154"/>
      <c r="AE245" s="182"/>
      <c r="AF245" s="26"/>
      <c r="AG245" s="26"/>
      <c r="AH245" s="151"/>
      <c r="AI245" s="151"/>
      <c r="AJ245" s="151"/>
      <c r="AK245" s="151"/>
      <c r="AL245" s="26"/>
      <c r="AM245" s="151"/>
      <c r="AN245" s="151"/>
      <c r="AO245" s="151"/>
      <c r="AP245" s="151"/>
      <c r="AQ245" s="26"/>
      <c r="AR245" s="151"/>
      <c r="AS245" s="26"/>
      <c r="AT245" s="151"/>
      <c r="AU245" s="151"/>
      <c r="AV245" s="151"/>
      <c r="AW245" s="151"/>
      <c r="AX245" s="151"/>
      <c r="AY245" s="151"/>
      <c r="AZ245" s="151"/>
      <c r="BA245" s="151"/>
      <c r="BB245" s="26"/>
      <c r="BC245" s="154"/>
      <c r="BD245" s="154"/>
      <c r="BE245" s="182"/>
      <c r="BF245" s="154"/>
      <c r="BG245" s="154"/>
      <c r="BH245" s="182"/>
      <c r="BI245" s="26"/>
      <c r="BJ245" s="26"/>
      <c r="BK245" s="26"/>
    </row>
    <row r="246" spans="2:63" ht="30" customHeight="1">
      <c r="B246" s="26">
        <v>236</v>
      </c>
      <c r="C246" s="26"/>
      <c r="D246" s="26"/>
      <c r="E246" s="26"/>
      <c r="F246" s="26"/>
      <c r="G246" s="26"/>
      <c r="H246" s="26"/>
      <c r="I246" s="26"/>
      <c r="J246" s="26"/>
      <c r="K246" s="154"/>
      <c r="L246" s="187"/>
      <c r="M246" s="182"/>
      <c r="N246" s="154"/>
      <c r="O246" s="154"/>
      <c r="P246" s="182"/>
      <c r="Q246" s="154"/>
      <c r="R246" s="154"/>
      <c r="S246" s="182"/>
      <c r="T246" s="154"/>
      <c r="U246" s="154"/>
      <c r="V246" s="182"/>
      <c r="W246" s="154"/>
      <c r="X246" s="154"/>
      <c r="Y246" s="182"/>
      <c r="Z246" s="154"/>
      <c r="AA246" s="154"/>
      <c r="AB246" s="182"/>
      <c r="AC246" s="154"/>
      <c r="AD246" s="154"/>
      <c r="AE246" s="182"/>
      <c r="AF246" s="26"/>
      <c r="AG246" s="26"/>
      <c r="AH246" s="151"/>
      <c r="AI246" s="151"/>
      <c r="AJ246" s="151"/>
      <c r="AK246" s="151"/>
      <c r="AL246" s="26"/>
      <c r="AM246" s="151"/>
      <c r="AN246" s="151"/>
      <c r="AO246" s="151"/>
      <c r="AP246" s="151"/>
      <c r="AQ246" s="26"/>
      <c r="AR246" s="151"/>
      <c r="AS246" s="26"/>
      <c r="AT246" s="151"/>
      <c r="AU246" s="151"/>
      <c r="AV246" s="151"/>
      <c r="AW246" s="151"/>
      <c r="AX246" s="151"/>
      <c r="AY246" s="151"/>
      <c r="AZ246" s="151"/>
      <c r="BA246" s="151"/>
      <c r="BB246" s="26"/>
      <c r="BC246" s="154"/>
      <c r="BD246" s="154"/>
      <c r="BE246" s="182"/>
      <c r="BF246" s="154"/>
      <c r="BG246" s="154"/>
      <c r="BH246" s="182"/>
      <c r="BI246" s="26"/>
      <c r="BJ246" s="26"/>
      <c r="BK246" s="26"/>
    </row>
    <row r="247" spans="2:63" ht="30" customHeight="1">
      <c r="B247" s="26">
        <v>237</v>
      </c>
      <c r="C247" s="26"/>
      <c r="D247" s="26"/>
      <c r="E247" s="26"/>
      <c r="F247" s="26"/>
      <c r="G247" s="26"/>
      <c r="H247" s="26"/>
      <c r="I247" s="26"/>
      <c r="J247" s="26"/>
      <c r="K247" s="154"/>
      <c r="L247" s="187"/>
      <c r="M247" s="182"/>
      <c r="N247" s="154"/>
      <c r="O247" s="154"/>
      <c r="P247" s="182"/>
      <c r="Q247" s="154"/>
      <c r="R247" s="154"/>
      <c r="S247" s="182"/>
      <c r="T247" s="154"/>
      <c r="U247" s="154"/>
      <c r="V247" s="182"/>
      <c r="W247" s="154"/>
      <c r="X247" s="154"/>
      <c r="Y247" s="182"/>
      <c r="Z247" s="154"/>
      <c r="AA247" s="154"/>
      <c r="AB247" s="182"/>
      <c r="AC247" s="154"/>
      <c r="AD247" s="154"/>
      <c r="AE247" s="182"/>
      <c r="AF247" s="26"/>
      <c r="AG247" s="26"/>
      <c r="AH247" s="151"/>
      <c r="AI247" s="151"/>
      <c r="AJ247" s="151"/>
      <c r="AK247" s="151"/>
      <c r="AL247" s="26"/>
      <c r="AM247" s="151"/>
      <c r="AN247" s="151"/>
      <c r="AO247" s="151"/>
      <c r="AP247" s="151"/>
      <c r="AQ247" s="26"/>
      <c r="AR247" s="151"/>
      <c r="AS247" s="26"/>
      <c r="AT247" s="151"/>
      <c r="AU247" s="151"/>
      <c r="AV247" s="151"/>
      <c r="AW247" s="151"/>
      <c r="AX247" s="151"/>
      <c r="AY247" s="151"/>
      <c r="AZ247" s="151"/>
      <c r="BA247" s="151"/>
      <c r="BB247" s="26"/>
      <c r="BC247" s="154"/>
      <c r="BD247" s="154"/>
      <c r="BE247" s="182"/>
      <c r="BF247" s="154"/>
      <c r="BG247" s="154"/>
      <c r="BH247" s="182"/>
      <c r="BI247" s="26"/>
      <c r="BJ247" s="26"/>
      <c r="BK247" s="26"/>
    </row>
    <row r="248" spans="2:63" ht="30" customHeight="1">
      <c r="B248" s="26">
        <v>238</v>
      </c>
      <c r="C248" s="26"/>
      <c r="D248" s="26"/>
      <c r="E248" s="26"/>
      <c r="F248" s="26"/>
      <c r="G248" s="26"/>
      <c r="H248" s="26"/>
      <c r="I248" s="26"/>
      <c r="J248" s="26"/>
      <c r="K248" s="154"/>
      <c r="L248" s="187"/>
      <c r="M248" s="182"/>
      <c r="N248" s="154"/>
      <c r="O248" s="154"/>
      <c r="P248" s="182"/>
      <c r="Q248" s="154"/>
      <c r="R248" s="154"/>
      <c r="S248" s="182"/>
      <c r="T248" s="154"/>
      <c r="U248" s="154"/>
      <c r="V248" s="182"/>
      <c r="W248" s="154"/>
      <c r="X248" s="154"/>
      <c r="Y248" s="182"/>
      <c r="Z248" s="154"/>
      <c r="AA248" s="154"/>
      <c r="AB248" s="182"/>
      <c r="AC248" s="154"/>
      <c r="AD248" s="154"/>
      <c r="AE248" s="182"/>
      <c r="AF248" s="26"/>
      <c r="AG248" s="26"/>
      <c r="AH248" s="151"/>
      <c r="AI248" s="151"/>
      <c r="AJ248" s="151"/>
      <c r="AK248" s="151"/>
      <c r="AL248" s="26"/>
      <c r="AM248" s="151"/>
      <c r="AN248" s="151"/>
      <c r="AO248" s="151"/>
      <c r="AP248" s="151"/>
      <c r="AQ248" s="26"/>
      <c r="AR248" s="151"/>
      <c r="AS248" s="26"/>
      <c r="AT248" s="151"/>
      <c r="AU248" s="151"/>
      <c r="AV248" s="151"/>
      <c r="AW248" s="151"/>
      <c r="AX248" s="151"/>
      <c r="AY248" s="151"/>
      <c r="AZ248" s="151"/>
      <c r="BA248" s="151"/>
      <c r="BB248" s="26"/>
      <c r="BC248" s="154"/>
      <c r="BD248" s="154"/>
      <c r="BE248" s="182"/>
      <c r="BF248" s="154"/>
      <c r="BG248" s="154"/>
      <c r="BH248" s="182"/>
      <c r="BI248" s="26"/>
      <c r="BJ248" s="26"/>
      <c r="BK248" s="26"/>
    </row>
    <row r="249" spans="2:63" ht="30" customHeight="1">
      <c r="B249" s="26">
        <v>239</v>
      </c>
      <c r="C249" s="26"/>
      <c r="D249" s="26"/>
      <c r="E249" s="26"/>
      <c r="F249" s="26"/>
      <c r="G249" s="26"/>
      <c r="H249" s="26"/>
      <c r="I249" s="26"/>
      <c r="J249" s="26"/>
      <c r="K249" s="154"/>
      <c r="L249" s="187"/>
      <c r="M249" s="182"/>
      <c r="N249" s="154"/>
      <c r="O249" s="154"/>
      <c r="P249" s="182"/>
      <c r="Q249" s="154"/>
      <c r="R249" s="154"/>
      <c r="S249" s="182"/>
      <c r="T249" s="154"/>
      <c r="U249" s="154"/>
      <c r="V249" s="182"/>
      <c r="W249" s="154"/>
      <c r="X249" s="154"/>
      <c r="Y249" s="182"/>
      <c r="Z249" s="154"/>
      <c r="AA249" s="154"/>
      <c r="AB249" s="182"/>
      <c r="AC249" s="154"/>
      <c r="AD249" s="154"/>
      <c r="AE249" s="182"/>
      <c r="AF249" s="26"/>
      <c r="AG249" s="26"/>
      <c r="AH249" s="151"/>
      <c r="AI249" s="151"/>
      <c r="AJ249" s="151"/>
      <c r="AK249" s="151"/>
      <c r="AL249" s="26"/>
      <c r="AM249" s="151"/>
      <c r="AN249" s="151"/>
      <c r="AO249" s="151"/>
      <c r="AP249" s="151"/>
      <c r="AQ249" s="26"/>
      <c r="AR249" s="151"/>
      <c r="AS249" s="26"/>
      <c r="AT249" s="151"/>
      <c r="AU249" s="151"/>
      <c r="AV249" s="151"/>
      <c r="AW249" s="151"/>
      <c r="AX249" s="151"/>
      <c r="AY249" s="151"/>
      <c r="AZ249" s="151"/>
      <c r="BA249" s="151"/>
      <c r="BB249" s="26"/>
      <c r="BC249" s="154"/>
      <c r="BD249" s="154"/>
      <c r="BE249" s="182"/>
      <c r="BF249" s="154"/>
      <c r="BG249" s="154"/>
      <c r="BH249" s="182"/>
      <c r="BI249" s="26"/>
      <c r="BJ249" s="26"/>
      <c r="BK249" s="26"/>
    </row>
    <row r="250" spans="2:63" ht="30" customHeight="1">
      <c r="B250" s="26">
        <v>240</v>
      </c>
      <c r="C250" s="26"/>
      <c r="D250" s="26"/>
      <c r="E250" s="26"/>
      <c r="F250" s="26"/>
      <c r="G250" s="26"/>
      <c r="H250" s="26"/>
      <c r="I250" s="26"/>
      <c r="J250" s="26"/>
      <c r="K250" s="154"/>
      <c r="L250" s="187"/>
      <c r="M250" s="182"/>
      <c r="N250" s="154"/>
      <c r="O250" s="154"/>
      <c r="P250" s="182"/>
      <c r="Q250" s="154"/>
      <c r="R250" s="154"/>
      <c r="S250" s="182"/>
      <c r="T250" s="154"/>
      <c r="U250" s="154"/>
      <c r="V250" s="182"/>
      <c r="W250" s="154"/>
      <c r="X250" s="154"/>
      <c r="Y250" s="182"/>
      <c r="Z250" s="154"/>
      <c r="AA250" s="154"/>
      <c r="AB250" s="182"/>
      <c r="AC250" s="154"/>
      <c r="AD250" s="154"/>
      <c r="AE250" s="182"/>
      <c r="AF250" s="26"/>
      <c r="AG250" s="26"/>
      <c r="AH250" s="151"/>
      <c r="AI250" s="151"/>
      <c r="AJ250" s="151"/>
      <c r="AK250" s="151"/>
      <c r="AL250" s="26"/>
      <c r="AM250" s="151"/>
      <c r="AN250" s="151"/>
      <c r="AO250" s="151"/>
      <c r="AP250" s="151"/>
      <c r="AQ250" s="26"/>
      <c r="AR250" s="151"/>
      <c r="AS250" s="26"/>
      <c r="AT250" s="151"/>
      <c r="AU250" s="151"/>
      <c r="AV250" s="151"/>
      <c r="AW250" s="151"/>
      <c r="AX250" s="151"/>
      <c r="AY250" s="151"/>
      <c r="AZ250" s="151"/>
      <c r="BA250" s="151"/>
      <c r="BB250" s="26"/>
      <c r="BC250" s="154"/>
      <c r="BD250" s="154"/>
      <c r="BE250" s="182"/>
      <c r="BF250" s="154"/>
      <c r="BG250" s="154"/>
      <c r="BH250" s="182"/>
      <c r="BI250" s="26"/>
      <c r="BJ250" s="26"/>
      <c r="BK250" s="26"/>
    </row>
    <row r="251" spans="2:63" ht="30" customHeight="1">
      <c r="B251" s="26">
        <v>241</v>
      </c>
      <c r="C251" s="26"/>
      <c r="D251" s="26"/>
      <c r="E251" s="26"/>
      <c r="F251" s="26"/>
      <c r="G251" s="26"/>
      <c r="H251" s="26"/>
      <c r="I251" s="26"/>
      <c r="J251" s="26"/>
      <c r="K251" s="154"/>
      <c r="L251" s="187"/>
      <c r="M251" s="182"/>
      <c r="N251" s="154"/>
      <c r="O251" s="154"/>
      <c r="P251" s="182"/>
      <c r="Q251" s="154"/>
      <c r="R251" s="154"/>
      <c r="S251" s="182"/>
      <c r="T251" s="154"/>
      <c r="U251" s="154"/>
      <c r="V251" s="182"/>
      <c r="W251" s="154"/>
      <c r="X251" s="154"/>
      <c r="Y251" s="182"/>
      <c r="Z251" s="154"/>
      <c r="AA251" s="154"/>
      <c r="AB251" s="182"/>
      <c r="AC251" s="154"/>
      <c r="AD251" s="154"/>
      <c r="AE251" s="182"/>
      <c r="AF251" s="26"/>
      <c r="AG251" s="26"/>
      <c r="AH251" s="151"/>
      <c r="AI251" s="151"/>
      <c r="AJ251" s="151"/>
      <c r="AK251" s="151"/>
      <c r="AL251" s="26"/>
      <c r="AM251" s="151"/>
      <c r="AN251" s="151"/>
      <c r="AO251" s="151"/>
      <c r="AP251" s="151"/>
      <c r="AQ251" s="26"/>
      <c r="AR251" s="151"/>
      <c r="AS251" s="26"/>
      <c r="AT251" s="151"/>
      <c r="AU251" s="151"/>
      <c r="AV251" s="151"/>
      <c r="AW251" s="151"/>
      <c r="AX251" s="151"/>
      <c r="AY251" s="151"/>
      <c r="AZ251" s="151"/>
      <c r="BA251" s="151"/>
      <c r="BB251" s="26"/>
      <c r="BC251" s="154"/>
      <c r="BD251" s="154"/>
      <c r="BE251" s="182"/>
      <c r="BF251" s="154"/>
      <c r="BG251" s="154"/>
      <c r="BH251" s="182"/>
      <c r="BI251" s="26"/>
      <c r="BJ251" s="26"/>
      <c r="BK251" s="26"/>
    </row>
    <row r="252" spans="2:63" ht="30" customHeight="1">
      <c r="B252" s="26">
        <v>242</v>
      </c>
      <c r="C252" s="26"/>
      <c r="D252" s="26"/>
      <c r="E252" s="26"/>
      <c r="F252" s="26"/>
      <c r="G252" s="26"/>
      <c r="H252" s="26"/>
      <c r="I252" s="26"/>
      <c r="J252" s="26"/>
      <c r="K252" s="154"/>
      <c r="L252" s="187"/>
      <c r="M252" s="182"/>
      <c r="N252" s="154"/>
      <c r="O252" s="154"/>
      <c r="P252" s="182"/>
      <c r="Q252" s="154"/>
      <c r="R252" s="154"/>
      <c r="S252" s="182"/>
      <c r="T252" s="154"/>
      <c r="U252" s="154"/>
      <c r="V252" s="182"/>
      <c r="W252" s="154"/>
      <c r="X252" s="154"/>
      <c r="Y252" s="182"/>
      <c r="Z252" s="154"/>
      <c r="AA252" s="154"/>
      <c r="AB252" s="182"/>
      <c r="AC252" s="154"/>
      <c r="AD252" s="154"/>
      <c r="AE252" s="182"/>
      <c r="AF252" s="26"/>
      <c r="AG252" s="26"/>
      <c r="AH252" s="151"/>
      <c r="AI252" s="151"/>
      <c r="AJ252" s="151"/>
      <c r="AK252" s="151"/>
      <c r="AL252" s="26"/>
      <c r="AM252" s="151"/>
      <c r="AN252" s="151"/>
      <c r="AO252" s="151"/>
      <c r="AP252" s="151"/>
      <c r="AQ252" s="26"/>
      <c r="AR252" s="151"/>
      <c r="AS252" s="26"/>
      <c r="AT252" s="151"/>
      <c r="AU252" s="151"/>
      <c r="AV252" s="151"/>
      <c r="AW252" s="151"/>
      <c r="AX252" s="151"/>
      <c r="AY252" s="151"/>
      <c r="AZ252" s="151"/>
      <c r="BA252" s="151"/>
      <c r="BB252" s="26"/>
      <c r="BC252" s="154"/>
      <c r="BD252" s="154"/>
      <c r="BE252" s="182"/>
      <c r="BF252" s="154"/>
      <c r="BG252" s="154"/>
      <c r="BH252" s="182"/>
      <c r="BI252" s="26"/>
      <c r="BJ252" s="26"/>
      <c r="BK252" s="26"/>
    </row>
    <row r="253" spans="2:63" ht="30" customHeight="1">
      <c r="B253" s="26">
        <v>243</v>
      </c>
      <c r="C253" s="26"/>
      <c r="D253" s="26"/>
      <c r="E253" s="26"/>
      <c r="F253" s="26"/>
      <c r="G253" s="26"/>
      <c r="H253" s="26"/>
      <c r="I253" s="26"/>
      <c r="J253" s="26"/>
      <c r="K253" s="154"/>
      <c r="L253" s="187"/>
      <c r="M253" s="182"/>
      <c r="N253" s="154"/>
      <c r="O253" s="154"/>
      <c r="P253" s="182"/>
      <c r="Q253" s="154"/>
      <c r="R253" s="154"/>
      <c r="S253" s="182"/>
      <c r="T253" s="154"/>
      <c r="U253" s="154"/>
      <c r="V253" s="182"/>
      <c r="W253" s="154"/>
      <c r="X253" s="154"/>
      <c r="Y253" s="182"/>
      <c r="Z253" s="154"/>
      <c r="AA253" s="154"/>
      <c r="AB253" s="182"/>
      <c r="AC253" s="154"/>
      <c r="AD253" s="154"/>
      <c r="AE253" s="182"/>
      <c r="AF253" s="26"/>
      <c r="AG253" s="26"/>
      <c r="AH253" s="151"/>
      <c r="AI253" s="151"/>
      <c r="AJ253" s="151"/>
      <c r="AK253" s="151"/>
      <c r="AL253" s="26"/>
      <c r="AM253" s="151"/>
      <c r="AN253" s="151"/>
      <c r="AO253" s="151"/>
      <c r="AP253" s="151"/>
      <c r="AQ253" s="26"/>
      <c r="AR253" s="151"/>
      <c r="AS253" s="26"/>
      <c r="AT253" s="151"/>
      <c r="AU253" s="151"/>
      <c r="AV253" s="151"/>
      <c r="AW253" s="151"/>
      <c r="AX253" s="151"/>
      <c r="AY253" s="151"/>
      <c r="AZ253" s="151"/>
      <c r="BA253" s="151"/>
      <c r="BB253" s="26"/>
      <c r="BC253" s="154"/>
      <c r="BD253" s="154"/>
      <c r="BE253" s="182"/>
      <c r="BF253" s="154"/>
      <c r="BG253" s="154"/>
      <c r="BH253" s="182"/>
      <c r="BI253" s="26"/>
      <c r="BJ253" s="26"/>
      <c r="BK253" s="26"/>
    </row>
    <row r="254" spans="2:63" ht="30" customHeight="1">
      <c r="B254" s="26">
        <v>244</v>
      </c>
      <c r="C254" s="26"/>
      <c r="D254" s="26"/>
      <c r="E254" s="26"/>
      <c r="F254" s="26"/>
      <c r="G254" s="26"/>
      <c r="H254" s="26"/>
      <c r="I254" s="26"/>
      <c r="J254" s="26"/>
      <c r="K254" s="154"/>
      <c r="L254" s="187"/>
      <c r="M254" s="182"/>
      <c r="N254" s="154"/>
      <c r="O254" s="154"/>
      <c r="P254" s="182"/>
      <c r="Q254" s="154"/>
      <c r="R254" s="154"/>
      <c r="S254" s="182"/>
      <c r="T254" s="154"/>
      <c r="U254" s="154"/>
      <c r="V254" s="182"/>
      <c r="W254" s="154"/>
      <c r="X254" s="154"/>
      <c r="Y254" s="182"/>
      <c r="Z254" s="154"/>
      <c r="AA254" s="154"/>
      <c r="AB254" s="182"/>
      <c r="AC254" s="154"/>
      <c r="AD254" s="154"/>
      <c r="AE254" s="182"/>
      <c r="AF254" s="26"/>
      <c r="AG254" s="26"/>
      <c r="AH254" s="151"/>
      <c r="AI254" s="151"/>
      <c r="AJ254" s="151"/>
      <c r="AK254" s="151"/>
      <c r="AL254" s="26"/>
      <c r="AM254" s="151"/>
      <c r="AN254" s="151"/>
      <c r="AO254" s="151"/>
      <c r="AP254" s="151"/>
      <c r="AQ254" s="26"/>
      <c r="AR254" s="151"/>
      <c r="AS254" s="26"/>
      <c r="AT254" s="151"/>
      <c r="AU254" s="151"/>
      <c r="AV254" s="151"/>
      <c r="AW254" s="151"/>
      <c r="AX254" s="151"/>
      <c r="AY254" s="151"/>
      <c r="AZ254" s="151"/>
      <c r="BA254" s="151"/>
      <c r="BB254" s="26"/>
      <c r="BC254" s="154"/>
      <c r="BD254" s="154"/>
      <c r="BE254" s="182"/>
      <c r="BF254" s="154"/>
      <c r="BG254" s="154"/>
      <c r="BH254" s="182"/>
      <c r="BI254" s="26"/>
      <c r="BJ254" s="26"/>
      <c r="BK254" s="26"/>
    </row>
    <row r="255" spans="2:63" ht="30" customHeight="1">
      <c r="B255" s="26">
        <v>245</v>
      </c>
      <c r="C255" s="26"/>
      <c r="D255" s="26"/>
      <c r="E255" s="26"/>
      <c r="F255" s="26"/>
      <c r="G255" s="26"/>
      <c r="H255" s="26"/>
      <c r="I255" s="26"/>
      <c r="J255" s="26"/>
      <c r="K255" s="154"/>
      <c r="L255" s="187"/>
      <c r="M255" s="182"/>
      <c r="N255" s="154"/>
      <c r="O255" s="154"/>
      <c r="P255" s="182"/>
      <c r="Q255" s="154"/>
      <c r="R255" s="154"/>
      <c r="S255" s="182"/>
      <c r="T255" s="154"/>
      <c r="U255" s="154"/>
      <c r="V255" s="182"/>
      <c r="W255" s="154"/>
      <c r="X255" s="154"/>
      <c r="Y255" s="182"/>
      <c r="Z255" s="154"/>
      <c r="AA255" s="154"/>
      <c r="AB255" s="182"/>
      <c r="AC255" s="154"/>
      <c r="AD255" s="154"/>
      <c r="AE255" s="182"/>
      <c r="AF255" s="26"/>
      <c r="AG255" s="26"/>
      <c r="AH255" s="151"/>
      <c r="AI255" s="151"/>
      <c r="AJ255" s="151"/>
      <c r="AK255" s="151"/>
      <c r="AL255" s="26"/>
      <c r="AM255" s="151"/>
      <c r="AN255" s="151"/>
      <c r="AO255" s="151"/>
      <c r="AP255" s="151"/>
      <c r="AQ255" s="26"/>
      <c r="AR255" s="151"/>
      <c r="AS255" s="26"/>
      <c r="AT255" s="151"/>
      <c r="AU255" s="151"/>
      <c r="AV255" s="151"/>
      <c r="AW255" s="151"/>
      <c r="AX255" s="151"/>
      <c r="AY255" s="151"/>
      <c r="AZ255" s="151"/>
      <c r="BA255" s="151"/>
      <c r="BB255" s="26"/>
      <c r="BC255" s="154"/>
      <c r="BD255" s="154"/>
      <c r="BE255" s="182"/>
      <c r="BF255" s="154"/>
      <c r="BG255" s="154"/>
      <c r="BH255" s="182"/>
      <c r="BI255" s="26"/>
      <c r="BJ255" s="26"/>
      <c r="BK255" s="26"/>
    </row>
    <row r="256" spans="2:63" ht="30" customHeight="1">
      <c r="B256" s="26">
        <v>246</v>
      </c>
      <c r="C256" s="26"/>
      <c r="D256" s="26"/>
      <c r="E256" s="26"/>
      <c r="F256" s="26"/>
      <c r="G256" s="26"/>
      <c r="H256" s="26"/>
      <c r="I256" s="26"/>
      <c r="J256" s="26"/>
      <c r="K256" s="154"/>
      <c r="L256" s="187"/>
      <c r="M256" s="182"/>
      <c r="N256" s="154"/>
      <c r="O256" s="154"/>
      <c r="P256" s="182"/>
      <c r="Q256" s="154"/>
      <c r="R256" s="154"/>
      <c r="S256" s="182"/>
      <c r="T256" s="154"/>
      <c r="U256" s="154"/>
      <c r="V256" s="182"/>
      <c r="W256" s="154"/>
      <c r="X256" s="154"/>
      <c r="Y256" s="182"/>
      <c r="Z256" s="154"/>
      <c r="AA256" s="154"/>
      <c r="AB256" s="182"/>
      <c r="AC256" s="154"/>
      <c r="AD256" s="154"/>
      <c r="AE256" s="182"/>
      <c r="AF256" s="26"/>
      <c r="AG256" s="26"/>
      <c r="AH256" s="151"/>
      <c r="AI256" s="151"/>
      <c r="AJ256" s="151"/>
      <c r="AK256" s="151"/>
      <c r="AL256" s="26"/>
      <c r="AM256" s="151"/>
      <c r="AN256" s="151"/>
      <c r="AO256" s="151"/>
      <c r="AP256" s="151"/>
      <c r="AQ256" s="26"/>
      <c r="AR256" s="151"/>
      <c r="AS256" s="26"/>
      <c r="AT256" s="151"/>
      <c r="AU256" s="151"/>
      <c r="AV256" s="151"/>
      <c r="AW256" s="151"/>
      <c r="AX256" s="151"/>
      <c r="AY256" s="151"/>
      <c r="AZ256" s="151"/>
      <c r="BA256" s="151"/>
      <c r="BB256" s="26"/>
      <c r="BC256" s="154"/>
      <c r="BD256" s="154"/>
      <c r="BE256" s="182"/>
      <c r="BF256" s="154"/>
      <c r="BG256" s="154"/>
      <c r="BH256" s="182"/>
      <c r="BI256" s="26"/>
      <c r="BJ256" s="26"/>
      <c r="BK256" s="26"/>
    </row>
    <row r="257" spans="2:63" ht="30" customHeight="1">
      <c r="B257" s="26">
        <v>247</v>
      </c>
      <c r="C257" s="26"/>
      <c r="D257" s="26"/>
      <c r="E257" s="26"/>
      <c r="F257" s="26"/>
      <c r="G257" s="26"/>
      <c r="H257" s="26"/>
      <c r="I257" s="26"/>
      <c r="J257" s="26"/>
      <c r="K257" s="154"/>
      <c r="L257" s="187"/>
      <c r="M257" s="182"/>
      <c r="N257" s="154"/>
      <c r="O257" s="154"/>
      <c r="P257" s="182"/>
      <c r="Q257" s="154"/>
      <c r="R257" s="154"/>
      <c r="S257" s="182"/>
      <c r="T257" s="154"/>
      <c r="U257" s="154"/>
      <c r="V257" s="182"/>
      <c r="W257" s="154"/>
      <c r="X257" s="154"/>
      <c r="Y257" s="182"/>
      <c r="Z257" s="154"/>
      <c r="AA257" s="154"/>
      <c r="AB257" s="182"/>
      <c r="AC257" s="154"/>
      <c r="AD257" s="154"/>
      <c r="AE257" s="182"/>
      <c r="AF257" s="26"/>
      <c r="AG257" s="26"/>
      <c r="AH257" s="151"/>
      <c r="AI257" s="151"/>
      <c r="AJ257" s="151"/>
      <c r="AK257" s="151"/>
      <c r="AL257" s="26"/>
      <c r="AM257" s="151"/>
      <c r="AN257" s="151"/>
      <c r="AO257" s="151"/>
      <c r="AP257" s="151"/>
      <c r="AQ257" s="26"/>
      <c r="AR257" s="151"/>
      <c r="AS257" s="26"/>
      <c r="AT257" s="151"/>
      <c r="AU257" s="151"/>
      <c r="AV257" s="151"/>
      <c r="AW257" s="151"/>
      <c r="AX257" s="151"/>
      <c r="AY257" s="151"/>
      <c r="AZ257" s="151"/>
      <c r="BA257" s="151"/>
      <c r="BB257" s="26"/>
      <c r="BC257" s="154"/>
      <c r="BD257" s="154"/>
      <c r="BE257" s="182"/>
      <c r="BF257" s="154"/>
      <c r="BG257" s="154"/>
      <c r="BH257" s="182"/>
      <c r="BI257" s="26"/>
      <c r="BJ257" s="26"/>
      <c r="BK257" s="26"/>
    </row>
    <row r="258" spans="2:63" ht="30" customHeight="1">
      <c r="B258" s="26">
        <v>248</v>
      </c>
      <c r="C258" s="26"/>
      <c r="D258" s="26"/>
      <c r="E258" s="26"/>
      <c r="F258" s="26"/>
      <c r="G258" s="26"/>
      <c r="H258" s="26"/>
      <c r="I258" s="26"/>
      <c r="J258" s="26"/>
      <c r="K258" s="154"/>
      <c r="L258" s="187"/>
      <c r="M258" s="182"/>
      <c r="N258" s="154"/>
      <c r="O258" s="154"/>
      <c r="P258" s="182"/>
      <c r="Q258" s="154"/>
      <c r="R258" s="154"/>
      <c r="S258" s="182"/>
      <c r="T258" s="154"/>
      <c r="U258" s="154"/>
      <c r="V258" s="182"/>
      <c r="W258" s="154"/>
      <c r="X258" s="154"/>
      <c r="Y258" s="182"/>
      <c r="Z258" s="154"/>
      <c r="AA258" s="154"/>
      <c r="AB258" s="182"/>
      <c r="AC258" s="154"/>
      <c r="AD258" s="154"/>
      <c r="AE258" s="182"/>
      <c r="AF258" s="26"/>
      <c r="AG258" s="26"/>
      <c r="AH258" s="151"/>
      <c r="AI258" s="151"/>
      <c r="AJ258" s="151"/>
      <c r="AK258" s="151"/>
      <c r="AL258" s="26"/>
      <c r="AM258" s="151"/>
      <c r="AN258" s="151"/>
      <c r="AO258" s="151"/>
      <c r="AP258" s="151"/>
      <c r="AQ258" s="26"/>
      <c r="AR258" s="151"/>
      <c r="AS258" s="26"/>
      <c r="AT258" s="151"/>
      <c r="AU258" s="151"/>
      <c r="AV258" s="151"/>
      <c r="AW258" s="151"/>
      <c r="AX258" s="151"/>
      <c r="AY258" s="151"/>
      <c r="AZ258" s="151"/>
      <c r="BA258" s="151"/>
      <c r="BB258" s="26"/>
      <c r="BC258" s="154"/>
      <c r="BD258" s="154"/>
      <c r="BE258" s="182"/>
      <c r="BF258" s="154"/>
      <c r="BG258" s="154"/>
      <c r="BH258" s="182"/>
      <c r="BI258" s="26"/>
      <c r="BJ258" s="26"/>
      <c r="BK258" s="26"/>
    </row>
    <row r="259" spans="2:63" ht="30" customHeight="1">
      <c r="B259" s="26">
        <v>249</v>
      </c>
      <c r="C259" s="26"/>
      <c r="D259" s="26"/>
      <c r="E259" s="26"/>
      <c r="F259" s="26"/>
      <c r="G259" s="26"/>
      <c r="H259" s="26"/>
      <c r="I259" s="26"/>
      <c r="J259" s="26"/>
      <c r="K259" s="154"/>
      <c r="L259" s="187"/>
      <c r="M259" s="182"/>
      <c r="N259" s="154"/>
      <c r="O259" s="154"/>
      <c r="P259" s="182"/>
      <c r="Q259" s="154"/>
      <c r="R259" s="154"/>
      <c r="S259" s="182"/>
      <c r="T259" s="154"/>
      <c r="U259" s="154"/>
      <c r="V259" s="182"/>
      <c r="W259" s="154"/>
      <c r="X259" s="154"/>
      <c r="Y259" s="182"/>
      <c r="Z259" s="154"/>
      <c r="AA259" s="154"/>
      <c r="AB259" s="182"/>
      <c r="AC259" s="154"/>
      <c r="AD259" s="154"/>
      <c r="AE259" s="182"/>
      <c r="AF259" s="26"/>
      <c r="AG259" s="26"/>
      <c r="AH259" s="151"/>
      <c r="AI259" s="151"/>
      <c r="AJ259" s="151"/>
      <c r="AK259" s="151"/>
      <c r="AL259" s="26"/>
      <c r="AM259" s="151"/>
      <c r="AN259" s="151"/>
      <c r="AO259" s="151"/>
      <c r="AP259" s="151"/>
      <c r="AQ259" s="26"/>
      <c r="AR259" s="151"/>
      <c r="AS259" s="26"/>
      <c r="AT259" s="151"/>
      <c r="AU259" s="151"/>
      <c r="AV259" s="151"/>
      <c r="AW259" s="151"/>
      <c r="AX259" s="151"/>
      <c r="AY259" s="151"/>
      <c r="AZ259" s="151"/>
      <c r="BA259" s="151"/>
      <c r="BB259" s="26"/>
      <c r="BC259" s="154"/>
      <c r="BD259" s="154"/>
      <c r="BE259" s="182"/>
      <c r="BF259" s="154"/>
      <c r="BG259" s="154"/>
      <c r="BH259" s="182"/>
      <c r="BI259" s="26"/>
      <c r="BJ259" s="26"/>
      <c r="BK259" s="26"/>
    </row>
    <row r="260" spans="2:63" ht="30" customHeight="1">
      <c r="B260" s="26">
        <v>250</v>
      </c>
      <c r="C260" s="26"/>
      <c r="D260" s="26"/>
      <c r="E260" s="26"/>
      <c r="F260" s="26"/>
      <c r="G260" s="26"/>
      <c r="H260" s="26"/>
      <c r="I260" s="26"/>
      <c r="J260" s="26"/>
      <c r="K260" s="154"/>
      <c r="L260" s="187"/>
      <c r="M260" s="182"/>
      <c r="N260" s="154"/>
      <c r="O260" s="154"/>
      <c r="P260" s="182"/>
      <c r="Q260" s="154"/>
      <c r="R260" s="154"/>
      <c r="S260" s="182"/>
      <c r="T260" s="154"/>
      <c r="U260" s="154"/>
      <c r="V260" s="182"/>
      <c r="W260" s="154"/>
      <c r="X260" s="154"/>
      <c r="Y260" s="182"/>
      <c r="Z260" s="154"/>
      <c r="AA260" s="154"/>
      <c r="AB260" s="182"/>
      <c r="AC260" s="154"/>
      <c r="AD260" s="154"/>
      <c r="AE260" s="182"/>
      <c r="AF260" s="26"/>
      <c r="AG260" s="26"/>
      <c r="AH260" s="151"/>
      <c r="AI260" s="151"/>
      <c r="AJ260" s="151"/>
      <c r="AK260" s="151"/>
      <c r="AL260" s="26"/>
      <c r="AM260" s="151"/>
      <c r="AN260" s="151"/>
      <c r="AO260" s="151"/>
      <c r="AP260" s="151"/>
      <c r="AQ260" s="26"/>
      <c r="AR260" s="151"/>
      <c r="AS260" s="26"/>
      <c r="AT260" s="151"/>
      <c r="AU260" s="151"/>
      <c r="AV260" s="151"/>
      <c r="AW260" s="151"/>
      <c r="AX260" s="151"/>
      <c r="AY260" s="151"/>
      <c r="AZ260" s="151"/>
      <c r="BA260" s="151"/>
      <c r="BB260" s="26"/>
      <c r="BC260" s="154"/>
      <c r="BD260" s="154"/>
      <c r="BE260" s="182"/>
      <c r="BF260" s="154"/>
      <c r="BG260" s="154"/>
      <c r="BH260" s="182"/>
      <c r="BI260" s="26"/>
      <c r="BJ260" s="26"/>
      <c r="BK260" s="26"/>
    </row>
    <row r="261" spans="2:63" ht="30" customHeight="1">
      <c r="B261" s="26">
        <v>251</v>
      </c>
      <c r="C261" s="26"/>
      <c r="D261" s="26"/>
      <c r="E261" s="26"/>
      <c r="F261" s="26"/>
      <c r="G261" s="26"/>
      <c r="H261" s="26"/>
      <c r="I261" s="26"/>
      <c r="J261" s="26"/>
      <c r="K261" s="154"/>
      <c r="L261" s="187"/>
      <c r="M261" s="182"/>
      <c r="N261" s="154"/>
      <c r="O261" s="154"/>
      <c r="P261" s="182"/>
      <c r="Q261" s="154"/>
      <c r="R261" s="154"/>
      <c r="S261" s="182"/>
      <c r="T261" s="154"/>
      <c r="U261" s="154"/>
      <c r="V261" s="182"/>
      <c r="W261" s="154"/>
      <c r="X261" s="154"/>
      <c r="Y261" s="182"/>
      <c r="Z261" s="154"/>
      <c r="AA261" s="154"/>
      <c r="AB261" s="182"/>
      <c r="AC261" s="154"/>
      <c r="AD261" s="154"/>
      <c r="AE261" s="182"/>
      <c r="AF261" s="26"/>
      <c r="AG261" s="26"/>
      <c r="AH261" s="151"/>
      <c r="AI261" s="151"/>
      <c r="AJ261" s="151"/>
      <c r="AK261" s="151"/>
      <c r="AL261" s="26"/>
      <c r="AM261" s="151"/>
      <c r="AN261" s="151"/>
      <c r="AO261" s="151"/>
      <c r="AP261" s="151"/>
      <c r="AQ261" s="26"/>
      <c r="AR261" s="151"/>
      <c r="AS261" s="26"/>
      <c r="AT261" s="151"/>
      <c r="AU261" s="151"/>
      <c r="AV261" s="151"/>
      <c r="AW261" s="151"/>
      <c r="AX261" s="151"/>
      <c r="AY261" s="151"/>
      <c r="AZ261" s="151"/>
      <c r="BA261" s="151"/>
      <c r="BB261" s="26"/>
      <c r="BC261" s="154"/>
      <c r="BD261" s="154"/>
      <c r="BE261" s="182"/>
      <c r="BF261" s="154"/>
      <c r="BG261" s="154"/>
      <c r="BH261" s="182"/>
      <c r="BI261" s="26"/>
      <c r="BJ261" s="26"/>
      <c r="BK261" s="26"/>
    </row>
    <row r="262" spans="2:63" ht="30" customHeight="1">
      <c r="B262" s="26">
        <v>252</v>
      </c>
      <c r="C262" s="26"/>
      <c r="D262" s="26"/>
      <c r="E262" s="26"/>
      <c r="F262" s="26"/>
      <c r="G262" s="26"/>
      <c r="H262" s="26"/>
      <c r="I262" s="26"/>
      <c r="J262" s="26"/>
      <c r="K262" s="154"/>
      <c r="L262" s="187"/>
      <c r="M262" s="182"/>
      <c r="N262" s="154"/>
      <c r="O262" s="154"/>
      <c r="P262" s="182"/>
      <c r="Q262" s="154"/>
      <c r="R262" s="154"/>
      <c r="S262" s="182"/>
      <c r="T262" s="154"/>
      <c r="U262" s="154"/>
      <c r="V262" s="182"/>
      <c r="W262" s="154"/>
      <c r="X262" s="154"/>
      <c r="Y262" s="182"/>
      <c r="Z262" s="154"/>
      <c r="AA262" s="154"/>
      <c r="AB262" s="182"/>
      <c r="AC262" s="154"/>
      <c r="AD262" s="154"/>
      <c r="AE262" s="182"/>
      <c r="AF262" s="26"/>
      <c r="AG262" s="26"/>
      <c r="AH262" s="151"/>
      <c r="AI262" s="151"/>
      <c r="AJ262" s="151"/>
      <c r="AK262" s="151"/>
      <c r="AL262" s="26"/>
      <c r="AM262" s="151"/>
      <c r="AN262" s="151"/>
      <c r="AO262" s="151"/>
      <c r="AP262" s="151"/>
      <c r="AQ262" s="26"/>
      <c r="AR262" s="151"/>
      <c r="AS262" s="26"/>
      <c r="AT262" s="151"/>
      <c r="AU262" s="151"/>
      <c r="AV262" s="151"/>
      <c r="AW262" s="151"/>
      <c r="AX262" s="151"/>
      <c r="AY262" s="151"/>
      <c r="AZ262" s="151"/>
      <c r="BA262" s="151"/>
      <c r="BB262" s="26"/>
      <c r="BC262" s="154"/>
      <c r="BD262" s="154"/>
      <c r="BE262" s="182"/>
      <c r="BF262" s="154"/>
      <c r="BG262" s="154"/>
      <c r="BH262" s="182"/>
      <c r="BI262" s="26"/>
      <c r="BJ262" s="26"/>
      <c r="BK262" s="26"/>
    </row>
    <row r="263" spans="2:63" ht="30" customHeight="1">
      <c r="B263" s="26">
        <v>253</v>
      </c>
      <c r="C263" s="26"/>
      <c r="D263" s="26"/>
      <c r="E263" s="26"/>
      <c r="F263" s="26"/>
      <c r="G263" s="26"/>
      <c r="H263" s="26"/>
      <c r="I263" s="26"/>
      <c r="J263" s="26"/>
      <c r="K263" s="154"/>
      <c r="L263" s="187"/>
      <c r="M263" s="182"/>
      <c r="N263" s="154"/>
      <c r="O263" s="154"/>
      <c r="P263" s="182"/>
      <c r="Q263" s="154"/>
      <c r="R263" s="154"/>
      <c r="S263" s="182"/>
      <c r="T263" s="154"/>
      <c r="U263" s="154"/>
      <c r="V263" s="182"/>
      <c r="W263" s="154"/>
      <c r="X263" s="154"/>
      <c r="Y263" s="182"/>
      <c r="Z263" s="154"/>
      <c r="AA263" s="154"/>
      <c r="AB263" s="182"/>
      <c r="AC263" s="154"/>
      <c r="AD263" s="154"/>
      <c r="AE263" s="182"/>
      <c r="AF263" s="26"/>
      <c r="AG263" s="26"/>
      <c r="AH263" s="151"/>
      <c r="AI263" s="151"/>
      <c r="AJ263" s="151"/>
      <c r="AK263" s="151"/>
      <c r="AL263" s="26"/>
      <c r="AM263" s="151"/>
      <c r="AN263" s="151"/>
      <c r="AO263" s="151"/>
      <c r="AP263" s="151"/>
      <c r="AQ263" s="26"/>
      <c r="AR263" s="151"/>
      <c r="AS263" s="26"/>
      <c r="AT263" s="151"/>
      <c r="AU263" s="151"/>
      <c r="AV263" s="151"/>
      <c r="AW263" s="151"/>
      <c r="AX263" s="151"/>
      <c r="AY263" s="151"/>
      <c r="AZ263" s="151"/>
      <c r="BA263" s="151"/>
      <c r="BB263" s="26"/>
      <c r="BC263" s="154"/>
      <c r="BD263" s="154"/>
      <c r="BE263" s="182"/>
      <c r="BF263" s="154"/>
      <c r="BG263" s="154"/>
      <c r="BH263" s="182"/>
      <c r="BI263" s="26"/>
      <c r="BJ263" s="26"/>
      <c r="BK263" s="26"/>
    </row>
    <row r="264" spans="2:63" ht="30" customHeight="1">
      <c r="B264" s="26">
        <v>254</v>
      </c>
      <c r="C264" s="26"/>
      <c r="D264" s="26"/>
      <c r="E264" s="26"/>
      <c r="F264" s="26"/>
      <c r="G264" s="26"/>
      <c r="H264" s="26"/>
      <c r="I264" s="26"/>
      <c r="J264" s="26"/>
      <c r="K264" s="154"/>
      <c r="L264" s="187"/>
      <c r="M264" s="182"/>
      <c r="N264" s="154"/>
      <c r="O264" s="154"/>
      <c r="P264" s="182"/>
      <c r="Q264" s="154"/>
      <c r="R264" s="154"/>
      <c r="S264" s="182"/>
      <c r="T264" s="154"/>
      <c r="U264" s="154"/>
      <c r="V264" s="182"/>
      <c r="W264" s="154"/>
      <c r="X264" s="154"/>
      <c r="Y264" s="182"/>
      <c r="Z264" s="154"/>
      <c r="AA264" s="154"/>
      <c r="AB264" s="182"/>
      <c r="AC264" s="154"/>
      <c r="AD264" s="154"/>
      <c r="AE264" s="182"/>
      <c r="AF264" s="26"/>
      <c r="AG264" s="26"/>
      <c r="AH264" s="151"/>
      <c r="AI264" s="151"/>
      <c r="AJ264" s="151"/>
      <c r="AK264" s="151"/>
      <c r="AL264" s="26"/>
      <c r="AM264" s="151"/>
      <c r="AN264" s="151"/>
      <c r="AO264" s="151"/>
      <c r="AP264" s="151"/>
      <c r="AQ264" s="26"/>
      <c r="AR264" s="151"/>
      <c r="AS264" s="26"/>
      <c r="AT264" s="151"/>
      <c r="AU264" s="151"/>
      <c r="AV264" s="151"/>
      <c r="AW264" s="151"/>
      <c r="AX264" s="151"/>
      <c r="AY264" s="151"/>
      <c r="AZ264" s="151"/>
      <c r="BA264" s="151"/>
      <c r="BB264" s="26"/>
      <c r="BC264" s="154"/>
      <c r="BD264" s="154"/>
      <c r="BE264" s="182"/>
      <c r="BF264" s="154"/>
      <c r="BG264" s="154"/>
      <c r="BH264" s="182"/>
      <c r="BI264" s="26"/>
      <c r="BJ264" s="26"/>
      <c r="BK264" s="26"/>
    </row>
    <row r="265" spans="2:63" ht="30" customHeight="1">
      <c r="B265" s="26">
        <v>255</v>
      </c>
      <c r="C265" s="26"/>
      <c r="D265" s="26"/>
      <c r="E265" s="26"/>
      <c r="F265" s="26"/>
      <c r="G265" s="26"/>
      <c r="H265" s="26"/>
      <c r="I265" s="26"/>
      <c r="J265" s="26"/>
      <c r="K265" s="154"/>
      <c r="L265" s="187"/>
      <c r="M265" s="182"/>
      <c r="N265" s="154"/>
      <c r="O265" s="154"/>
      <c r="P265" s="182"/>
      <c r="Q265" s="154"/>
      <c r="R265" s="154"/>
      <c r="S265" s="182"/>
      <c r="T265" s="154"/>
      <c r="U265" s="154"/>
      <c r="V265" s="182"/>
      <c r="W265" s="154"/>
      <c r="X265" s="154"/>
      <c r="Y265" s="182"/>
      <c r="Z265" s="154"/>
      <c r="AA265" s="154"/>
      <c r="AB265" s="182"/>
      <c r="AC265" s="154"/>
      <c r="AD265" s="154"/>
      <c r="AE265" s="182"/>
      <c r="AF265" s="26"/>
      <c r="AG265" s="26"/>
      <c r="AH265" s="151"/>
      <c r="AI265" s="151"/>
      <c r="AJ265" s="151"/>
      <c r="AK265" s="151"/>
      <c r="AL265" s="26"/>
      <c r="AM265" s="151"/>
      <c r="AN265" s="151"/>
      <c r="AO265" s="151"/>
      <c r="AP265" s="151"/>
      <c r="AQ265" s="26"/>
      <c r="AR265" s="151"/>
      <c r="AS265" s="26"/>
      <c r="AT265" s="151"/>
      <c r="AU265" s="151"/>
      <c r="AV265" s="151"/>
      <c r="AW265" s="151"/>
      <c r="AX265" s="151"/>
      <c r="AY265" s="151"/>
      <c r="AZ265" s="151"/>
      <c r="BA265" s="151"/>
      <c r="BB265" s="26"/>
      <c r="BC265" s="154"/>
      <c r="BD265" s="154"/>
      <c r="BE265" s="182"/>
      <c r="BF265" s="154"/>
      <c r="BG265" s="154"/>
      <c r="BH265" s="182"/>
      <c r="BI265" s="26"/>
      <c r="BJ265" s="26"/>
      <c r="BK265" s="26"/>
    </row>
    <row r="266" spans="2:63" ht="30" customHeight="1">
      <c r="B266" s="26">
        <v>256</v>
      </c>
      <c r="C266" s="26"/>
      <c r="D266" s="26"/>
      <c r="E266" s="26"/>
      <c r="F266" s="26"/>
      <c r="G266" s="26"/>
      <c r="H266" s="26"/>
      <c r="I266" s="26"/>
      <c r="J266" s="26"/>
      <c r="K266" s="154"/>
      <c r="L266" s="187"/>
      <c r="M266" s="182"/>
      <c r="N266" s="154"/>
      <c r="O266" s="154"/>
      <c r="P266" s="182"/>
      <c r="Q266" s="154"/>
      <c r="R266" s="154"/>
      <c r="S266" s="182"/>
      <c r="T266" s="154"/>
      <c r="U266" s="154"/>
      <c r="V266" s="182"/>
      <c r="W266" s="154"/>
      <c r="X266" s="154"/>
      <c r="Y266" s="182"/>
      <c r="Z266" s="154"/>
      <c r="AA266" s="154"/>
      <c r="AB266" s="182"/>
      <c r="AC266" s="154"/>
      <c r="AD266" s="154"/>
      <c r="AE266" s="182"/>
      <c r="AF266" s="26"/>
      <c r="AG266" s="26"/>
      <c r="AH266" s="151"/>
      <c r="AI266" s="151"/>
      <c r="AJ266" s="151"/>
      <c r="AK266" s="151"/>
      <c r="AL266" s="26"/>
      <c r="AM266" s="151"/>
      <c r="AN266" s="151"/>
      <c r="AO266" s="151"/>
      <c r="AP266" s="151"/>
      <c r="AQ266" s="26"/>
      <c r="AR266" s="151"/>
      <c r="AS266" s="26"/>
      <c r="AT266" s="151"/>
      <c r="AU266" s="151"/>
      <c r="AV266" s="151"/>
      <c r="AW266" s="151"/>
      <c r="AX266" s="151"/>
      <c r="AY266" s="151"/>
      <c r="AZ266" s="151"/>
      <c r="BA266" s="151"/>
      <c r="BB266" s="26"/>
      <c r="BC266" s="154"/>
      <c r="BD266" s="154"/>
      <c r="BE266" s="182"/>
      <c r="BF266" s="154"/>
      <c r="BG266" s="154"/>
      <c r="BH266" s="182"/>
      <c r="BI266" s="26"/>
      <c r="BJ266" s="26"/>
      <c r="BK266" s="26"/>
    </row>
    <row r="267" spans="2:63" ht="30" customHeight="1">
      <c r="B267" s="26">
        <v>257</v>
      </c>
      <c r="C267" s="26"/>
      <c r="D267" s="26"/>
      <c r="E267" s="26"/>
      <c r="F267" s="26"/>
      <c r="G267" s="26"/>
      <c r="H267" s="26"/>
      <c r="I267" s="26"/>
      <c r="J267" s="26"/>
      <c r="K267" s="154"/>
      <c r="L267" s="187"/>
      <c r="M267" s="182"/>
      <c r="N267" s="154"/>
      <c r="O267" s="154"/>
      <c r="P267" s="182"/>
      <c r="Q267" s="154"/>
      <c r="R267" s="154"/>
      <c r="S267" s="182"/>
      <c r="T267" s="154"/>
      <c r="U267" s="154"/>
      <c r="V267" s="182"/>
      <c r="W267" s="154"/>
      <c r="X267" s="154"/>
      <c r="Y267" s="182"/>
      <c r="Z267" s="154"/>
      <c r="AA267" s="154"/>
      <c r="AB267" s="182"/>
      <c r="AC267" s="154"/>
      <c r="AD267" s="154"/>
      <c r="AE267" s="182"/>
      <c r="AF267" s="26"/>
      <c r="AG267" s="26"/>
      <c r="AH267" s="151"/>
      <c r="AI267" s="151"/>
      <c r="AJ267" s="151"/>
      <c r="AK267" s="151"/>
      <c r="AL267" s="26"/>
      <c r="AM267" s="151"/>
      <c r="AN267" s="151"/>
      <c r="AO267" s="151"/>
      <c r="AP267" s="151"/>
      <c r="AQ267" s="26"/>
      <c r="AR267" s="151"/>
      <c r="AS267" s="26"/>
      <c r="AT267" s="151"/>
      <c r="AU267" s="151"/>
      <c r="AV267" s="151"/>
      <c r="AW267" s="151"/>
      <c r="AX267" s="151"/>
      <c r="AY267" s="151"/>
      <c r="AZ267" s="151"/>
      <c r="BA267" s="151"/>
      <c r="BB267" s="26"/>
      <c r="BC267" s="154"/>
      <c r="BD267" s="154"/>
      <c r="BE267" s="182"/>
      <c r="BF267" s="154"/>
      <c r="BG267" s="154"/>
      <c r="BH267" s="182"/>
      <c r="BI267" s="26"/>
      <c r="BJ267" s="26"/>
      <c r="BK267" s="26"/>
    </row>
    <row r="268" spans="2:63" ht="30" customHeight="1">
      <c r="B268" s="26">
        <v>258</v>
      </c>
      <c r="C268" s="26"/>
      <c r="D268" s="26"/>
      <c r="E268" s="26"/>
      <c r="F268" s="26"/>
      <c r="G268" s="26"/>
      <c r="H268" s="26"/>
      <c r="I268" s="26"/>
      <c r="J268" s="26"/>
      <c r="K268" s="154"/>
      <c r="L268" s="187"/>
      <c r="M268" s="182"/>
      <c r="N268" s="154"/>
      <c r="O268" s="154"/>
      <c r="P268" s="182"/>
      <c r="Q268" s="154"/>
      <c r="R268" s="154"/>
      <c r="S268" s="182"/>
      <c r="T268" s="154"/>
      <c r="U268" s="154"/>
      <c r="V268" s="182"/>
      <c r="W268" s="154"/>
      <c r="X268" s="154"/>
      <c r="Y268" s="182"/>
      <c r="Z268" s="154"/>
      <c r="AA268" s="154"/>
      <c r="AB268" s="182"/>
      <c r="AC268" s="154"/>
      <c r="AD268" s="154"/>
      <c r="AE268" s="182"/>
      <c r="AF268" s="26"/>
      <c r="AG268" s="26"/>
      <c r="AH268" s="151"/>
      <c r="AI268" s="151"/>
      <c r="AJ268" s="151"/>
      <c r="AK268" s="151"/>
      <c r="AL268" s="26"/>
      <c r="AM268" s="151"/>
      <c r="AN268" s="151"/>
      <c r="AO268" s="151"/>
      <c r="AP268" s="151"/>
      <c r="AQ268" s="26"/>
      <c r="AR268" s="151"/>
      <c r="AS268" s="26"/>
      <c r="AT268" s="151"/>
      <c r="AU268" s="151"/>
      <c r="AV268" s="151"/>
      <c r="AW268" s="151"/>
      <c r="AX268" s="151"/>
      <c r="AY268" s="151"/>
      <c r="AZ268" s="151"/>
      <c r="BA268" s="151"/>
      <c r="BB268" s="26"/>
      <c r="BC268" s="154"/>
      <c r="BD268" s="154"/>
      <c r="BE268" s="182"/>
      <c r="BF268" s="154"/>
      <c r="BG268" s="154"/>
      <c r="BH268" s="182"/>
      <c r="BI268" s="26"/>
      <c r="BJ268" s="26"/>
      <c r="BK268" s="26"/>
    </row>
    <row r="269" spans="2:63" ht="30" customHeight="1">
      <c r="B269" s="26">
        <v>259</v>
      </c>
      <c r="C269" s="26"/>
      <c r="D269" s="26"/>
      <c r="E269" s="26"/>
      <c r="F269" s="26"/>
      <c r="G269" s="26"/>
      <c r="H269" s="26"/>
      <c r="I269" s="26"/>
      <c r="J269" s="26"/>
      <c r="K269" s="154"/>
      <c r="L269" s="187"/>
      <c r="M269" s="182"/>
      <c r="N269" s="154"/>
      <c r="O269" s="154"/>
      <c r="P269" s="182"/>
      <c r="Q269" s="154"/>
      <c r="R269" s="154"/>
      <c r="S269" s="182"/>
      <c r="T269" s="154"/>
      <c r="U269" s="154"/>
      <c r="V269" s="182"/>
      <c r="W269" s="154"/>
      <c r="X269" s="154"/>
      <c r="Y269" s="182"/>
      <c r="Z269" s="154"/>
      <c r="AA269" s="154"/>
      <c r="AB269" s="182"/>
      <c r="AC269" s="154"/>
      <c r="AD269" s="154"/>
      <c r="AE269" s="182"/>
      <c r="AF269" s="26"/>
      <c r="AG269" s="26"/>
      <c r="AH269" s="151"/>
      <c r="AI269" s="151"/>
      <c r="AJ269" s="151"/>
      <c r="AK269" s="151"/>
      <c r="AL269" s="26"/>
      <c r="AM269" s="151"/>
      <c r="AN269" s="151"/>
      <c r="AO269" s="151"/>
      <c r="AP269" s="151"/>
      <c r="AQ269" s="26"/>
      <c r="AR269" s="151"/>
      <c r="AS269" s="26"/>
      <c r="AT269" s="151"/>
      <c r="AU269" s="151"/>
      <c r="AV269" s="151"/>
      <c r="AW269" s="151"/>
      <c r="AX269" s="151"/>
      <c r="AY269" s="151"/>
      <c r="AZ269" s="151"/>
      <c r="BA269" s="151"/>
      <c r="BB269" s="26"/>
      <c r="BC269" s="154"/>
      <c r="BD269" s="154"/>
      <c r="BE269" s="182"/>
      <c r="BF269" s="154"/>
      <c r="BG269" s="154"/>
      <c r="BH269" s="182"/>
      <c r="BI269" s="26"/>
      <c r="BJ269" s="26"/>
      <c r="BK269" s="26"/>
    </row>
    <row r="270" spans="2:63" ht="30" customHeight="1">
      <c r="B270" s="26">
        <v>260</v>
      </c>
      <c r="C270" s="26"/>
      <c r="D270" s="26"/>
      <c r="E270" s="26"/>
      <c r="F270" s="26"/>
      <c r="G270" s="26"/>
      <c r="H270" s="26"/>
      <c r="I270" s="26"/>
      <c r="J270" s="26"/>
      <c r="K270" s="154"/>
      <c r="L270" s="187"/>
      <c r="M270" s="182"/>
      <c r="N270" s="154"/>
      <c r="O270" s="154"/>
      <c r="P270" s="182"/>
      <c r="Q270" s="154"/>
      <c r="R270" s="154"/>
      <c r="S270" s="182"/>
      <c r="T270" s="154"/>
      <c r="U270" s="154"/>
      <c r="V270" s="182"/>
      <c r="W270" s="154"/>
      <c r="X270" s="154"/>
      <c r="Y270" s="182"/>
      <c r="Z270" s="154"/>
      <c r="AA270" s="154"/>
      <c r="AB270" s="182"/>
      <c r="AC270" s="154"/>
      <c r="AD270" s="154"/>
      <c r="AE270" s="182"/>
      <c r="AF270" s="26"/>
      <c r="AG270" s="26"/>
      <c r="AH270" s="151"/>
      <c r="AI270" s="151"/>
      <c r="AJ270" s="151"/>
      <c r="AK270" s="151"/>
      <c r="AL270" s="26"/>
      <c r="AM270" s="151"/>
      <c r="AN270" s="151"/>
      <c r="AO270" s="151"/>
      <c r="AP270" s="151"/>
      <c r="AQ270" s="26"/>
      <c r="AR270" s="151"/>
      <c r="AS270" s="26"/>
      <c r="AT270" s="151"/>
      <c r="AU270" s="151"/>
      <c r="AV270" s="151"/>
      <c r="AW270" s="151"/>
      <c r="AX270" s="151"/>
      <c r="AY270" s="151"/>
      <c r="AZ270" s="151"/>
      <c r="BA270" s="151"/>
      <c r="BB270" s="26"/>
      <c r="BC270" s="154"/>
      <c r="BD270" s="154"/>
      <c r="BE270" s="182"/>
      <c r="BF270" s="154"/>
      <c r="BG270" s="154"/>
      <c r="BH270" s="182"/>
      <c r="BI270" s="26"/>
      <c r="BJ270" s="26"/>
      <c r="BK270" s="26"/>
    </row>
    <row r="271" spans="2:63" ht="30" customHeight="1">
      <c r="B271" s="26">
        <v>261</v>
      </c>
      <c r="C271" s="26"/>
      <c r="D271" s="26"/>
      <c r="E271" s="26"/>
      <c r="F271" s="26"/>
      <c r="G271" s="26"/>
      <c r="H271" s="26"/>
      <c r="I271" s="26"/>
      <c r="J271" s="26"/>
      <c r="K271" s="154"/>
      <c r="L271" s="187"/>
      <c r="M271" s="182"/>
      <c r="N271" s="154"/>
      <c r="O271" s="154"/>
      <c r="P271" s="182"/>
      <c r="Q271" s="154"/>
      <c r="R271" s="154"/>
      <c r="S271" s="182"/>
      <c r="T271" s="154"/>
      <c r="U271" s="154"/>
      <c r="V271" s="182"/>
      <c r="W271" s="154"/>
      <c r="X271" s="154"/>
      <c r="Y271" s="182"/>
      <c r="Z271" s="154"/>
      <c r="AA271" s="154"/>
      <c r="AB271" s="182"/>
      <c r="AC271" s="154"/>
      <c r="AD271" s="154"/>
      <c r="AE271" s="182"/>
      <c r="AF271" s="26"/>
      <c r="AG271" s="26"/>
      <c r="AH271" s="151"/>
      <c r="AI271" s="151"/>
      <c r="AJ271" s="151"/>
      <c r="AK271" s="151"/>
      <c r="AL271" s="26"/>
      <c r="AM271" s="151"/>
      <c r="AN271" s="151"/>
      <c r="AO271" s="151"/>
      <c r="AP271" s="151"/>
      <c r="AQ271" s="26"/>
      <c r="AR271" s="151"/>
      <c r="AS271" s="26"/>
      <c r="AT271" s="151"/>
      <c r="AU271" s="151"/>
      <c r="AV271" s="151"/>
      <c r="AW271" s="151"/>
      <c r="AX271" s="151"/>
      <c r="AY271" s="151"/>
      <c r="AZ271" s="151"/>
      <c r="BA271" s="151"/>
      <c r="BB271" s="26"/>
      <c r="BC271" s="154"/>
      <c r="BD271" s="154"/>
      <c r="BE271" s="182"/>
      <c r="BF271" s="154"/>
      <c r="BG271" s="154"/>
      <c r="BH271" s="182"/>
      <c r="BI271" s="26"/>
      <c r="BJ271" s="26"/>
      <c r="BK271" s="26"/>
    </row>
    <row r="272" spans="2:63" ht="30" customHeight="1">
      <c r="B272" s="26">
        <v>262</v>
      </c>
      <c r="C272" s="26"/>
      <c r="D272" s="26"/>
      <c r="E272" s="26"/>
      <c r="F272" s="26"/>
      <c r="G272" s="26"/>
      <c r="H272" s="26"/>
      <c r="I272" s="26"/>
      <c r="J272" s="26"/>
      <c r="K272" s="154"/>
      <c r="L272" s="187"/>
      <c r="M272" s="182"/>
      <c r="N272" s="154"/>
      <c r="O272" s="154"/>
      <c r="P272" s="182"/>
      <c r="Q272" s="154"/>
      <c r="R272" s="154"/>
      <c r="S272" s="182"/>
      <c r="T272" s="154"/>
      <c r="U272" s="154"/>
      <c r="V272" s="182"/>
      <c r="W272" s="154"/>
      <c r="X272" s="154"/>
      <c r="Y272" s="182"/>
      <c r="Z272" s="154"/>
      <c r="AA272" s="154"/>
      <c r="AB272" s="182"/>
      <c r="AC272" s="154"/>
      <c r="AD272" s="154"/>
      <c r="AE272" s="182"/>
      <c r="AF272" s="26"/>
      <c r="AG272" s="26"/>
      <c r="AH272" s="151"/>
      <c r="AI272" s="151"/>
      <c r="AJ272" s="151"/>
      <c r="AK272" s="151"/>
      <c r="AL272" s="26"/>
      <c r="AM272" s="151"/>
      <c r="AN272" s="151"/>
      <c r="AO272" s="151"/>
      <c r="AP272" s="151"/>
      <c r="AQ272" s="26"/>
      <c r="AR272" s="151"/>
      <c r="AS272" s="26"/>
      <c r="AT272" s="151"/>
      <c r="AU272" s="151"/>
      <c r="AV272" s="151"/>
      <c r="AW272" s="151"/>
      <c r="AX272" s="151"/>
      <c r="AY272" s="151"/>
      <c r="AZ272" s="151"/>
      <c r="BA272" s="151"/>
      <c r="BB272" s="26"/>
      <c r="BC272" s="154"/>
      <c r="BD272" s="154"/>
      <c r="BE272" s="182"/>
      <c r="BF272" s="154"/>
      <c r="BG272" s="154"/>
      <c r="BH272" s="182"/>
      <c r="BI272" s="26"/>
      <c r="BJ272" s="26"/>
      <c r="BK272" s="26"/>
    </row>
    <row r="273" spans="2:63" ht="30" customHeight="1">
      <c r="B273" s="26">
        <v>263</v>
      </c>
      <c r="C273" s="26"/>
      <c r="D273" s="26"/>
      <c r="E273" s="26"/>
      <c r="F273" s="26"/>
      <c r="G273" s="26"/>
      <c r="H273" s="26"/>
      <c r="I273" s="26"/>
      <c r="J273" s="26"/>
      <c r="K273" s="154"/>
      <c r="L273" s="187"/>
      <c r="M273" s="182"/>
      <c r="N273" s="154"/>
      <c r="O273" s="154"/>
      <c r="P273" s="182"/>
      <c r="Q273" s="154"/>
      <c r="R273" s="154"/>
      <c r="S273" s="182"/>
      <c r="T273" s="154"/>
      <c r="U273" s="154"/>
      <c r="V273" s="182"/>
      <c r="W273" s="154"/>
      <c r="X273" s="154"/>
      <c r="Y273" s="182"/>
      <c r="Z273" s="154"/>
      <c r="AA273" s="154"/>
      <c r="AB273" s="182"/>
      <c r="AC273" s="154"/>
      <c r="AD273" s="154"/>
      <c r="AE273" s="182"/>
      <c r="AF273" s="26"/>
      <c r="AG273" s="26"/>
      <c r="AH273" s="151"/>
      <c r="AI273" s="151"/>
      <c r="AJ273" s="151"/>
      <c r="AK273" s="151"/>
      <c r="AL273" s="26"/>
      <c r="AM273" s="151"/>
      <c r="AN273" s="151"/>
      <c r="AO273" s="151"/>
      <c r="AP273" s="151"/>
      <c r="AQ273" s="26"/>
      <c r="AR273" s="151"/>
      <c r="AS273" s="26"/>
      <c r="AT273" s="151"/>
      <c r="AU273" s="151"/>
      <c r="AV273" s="151"/>
      <c r="AW273" s="151"/>
      <c r="AX273" s="151"/>
      <c r="AY273" s="151"/>
      <c r="AZ273" s="151"/>
      <c r="BA273" s="151"/>
      <c r="BB273" s="26"/>
      <c r="BC273" s="154"/>
      <c r="BD273" s="154"/>
      <c r="BE273" s="182"/>
      <c r="BF273" s="154"/>
      <c r="BG273" s="154"/>
      <c r="BH273" s="182"/>
      <c r="BI273" s="26"/>
      <c r="BJ273" s="26"/>
      <c r="BK273" s="26"/>
    </row>
    <row r="274" spans="2:63" ht="30" customHeight="1">
      <c r="B274" s="26">
        <v>264</v>
      </c>
      <c r="C274" s="26"/>
      <c r="D274" s="26"/>
      <c r="E274" s="26"/>
      <c r="F274" s="26"/>
      <c r="G274" s="26"/>
      <c r="H274" s="26"/>
      <c r="I274" s="26"/>
      <c r="J274" s="26"/>
      <c r="K274" s="154"/>
      <c r="L274" s="187"/>
      <c r="M274" s="182"/>
      <c r="N274" s="154"/>
      <c r="O274" s="154"/>
      <c r="P274" s="182"/>
      <c r="Q274" s="154"/>
      <c r="R274" s="154"/>
      <c r="S274" s="182"/>
      <c r="T274" s="154"/>
      <c r="U274" s="154"/>
      <c r="V274" s="182"/>
      <c r="W274" s="154"/>
      <c r="X274" s="154"/>
      <c r="Y274" s="182"/>
      <c r="Z274" s="154"/>
      <c r="AA274" s="154"/>
      <c r="AB274" s="182"/>
      <c r="AC274" s="154"/>
      <c r="AD274" s="154"/>
      <c r="AE274" s="182"/>
      <c r="AF274" s="26"/>
      <c r="AG274" s="26"/>
      <c r="AH274" s="151"/>
      <c r="AI274" s="151"/>
      <c r="AJ274" s="151"/>
      <c r="AK274" s="151"/>
      <c r="AL274" s="26"/>
      <c r="AM274" s="151"/>
      <c r="AN274" s="151"/>
      <c r="AO274" s="151"/>
      <c r="AP274" s="151"/>
      <c r="AQ274" s="26"/>
      <c r="AR274" s="151"/>
      <c r="AS274" s="26"/>
      <c r="AT274" s="151"/>
      <c r="AU274" s="151"/>
      <c r="AV274" s="151"/>
      <c r="AW274" s="151"/>
      <c r="AX274" s="151"/>
      <c r="AY274" s="151"/>
      <c r="AZ274" s="151"/>
      <c r="BA274" s="151"/>
      <c r="BB274" s="26"/>
      <c r="BC274" s="154"/>
      <c r="BD274" s="154"/>
      <c r="BE274" s="182"/>
      <c r="BF274" s="154"/>
      <c r="BG274" s="154"/>
      <c r="BH274" s="182"/>
      <c r="BI274" s="26"/>
      <c r="BJ274" s="26"/>
      <c r="BK274" s="26"/>
    </row>
    <row r="275" spans="2:63" ht="30" customHeight="1">
      <c r="B275" s="26">
        <v>265</v>
      </c>
      <c r="C275" s="26"/>
      <c r="D275" s="26"/>
      <c r="E275" s="26"/>
      <c r="F275" s="26"/>
      <c r="G275" s="26"/>
      <c r="H275" s="26"/>
      <c r="I275" s="26"/>
      <c r="J275" s="26"/>
      <c r="K275" s="154"/>
      <c r="L275" s="187"/>
      <c r="M275" s="182"/>
      <c r="N275" s="154"/>
      <c r="O275" s="154"/>
      <c r="P275" s="182"/>
      <c r="Q275" s="154"/>
      <c r="R275" s="154"/>
      <c r="S275" s="182"/>
      <c r="T275" s="154"/>
      <c r="U275" s="154"/>
      <c r="V275" s="182"/>
      <c r="W275" s="154"/>
      <c r="X275" s="154"/>
      <c r="Y275" s="182"/>
      <c r="Z275" s="154"/>
      <c r="AA275" s="154"/>
      <c r="AB275" s="182"/>
      <c r="AC275" s="154"/>
      <c r="AD275" s="154"/>
      <c r="AE275" s="182"/>
      <c r="AF275" s="26"/>
      <c r="AG275" s="26"/>
      <c r="AH275" s="151"/>
      <c r="AI275" s="151"/>
      <c r="AJ275" s="151"/>
      <c r="AK275" s="151"/>
      <c r="AL275" s="26"/>
      <c r="AM275" s="151"/>
      <c r="AN275" s="151"/>
      <c r="AO275" s="151"/>
      <c r="AP275" s="151"/>
      <c r="AQ275" s="26"/>
      <c r="AR275" s="151"/>
      <c r="AS275" s="26"/>
      <c r="AT275" s="151"/>
      <c r="AU275" s="151"/>
      <c r="AV275" s="151"/>
      <c r="AW275" s="151"/>
      <c r="AX275" s="151"/>
      <c r="AY275" s="151"/>
      <c r="AZ275" s="151"/>
      <c r="BA275" s="151"/>
      <c r="BB275" s="26"/>
      <c r="BC275" s="154"/>
      <c r="BD275" s="154"/>
      <c r="BE275" s="182"/>
      <c r="BF275" s="154"/>
      <c r="BG275" s="154"/>
      <c r="BH275" s="182"/>
      <c r="BI275" s="26"/>
      <c r="BJ275" s="26"/>
      <c r="BK275" s="26"/>
    </row>
    <row r="276" spans="2:63" ht="30" customHeight="1">
      <c r="B276" s="26">
        <v>266</v>
      </c>
      <c r="C276" s="26"/>
      <c r="D276" s="26"/>
      <c r="E276" s="26"/>
      <c r="F276" s="26"/>
      <c r="G276" s="26"/>
      <c r="H276" s="26"/>
      <c r="I276" s="26"/>
      <c r="J276" s="26"/>
      <c r="K276" s="154"/>
      <c r="L276" s="187"/>
      <c r="M276" s="182"/>
      <c r="N276" s="154"/>
      <c r="O276" s="154"/>
      <c r="P276" s="182"/>
      <c r="Q276" s="154"/>
      <c r="R276" s="154"/>
      <c r="S276" s="182"/>
      <c r="T276" s="154"/>
      <c r="U276" s="154"/>
      <c r="V276" s="182"/>
      <c r="W276" s="154"/>
      <c r="X276" s="154"/>
      <c r="Y276" s="182"/>
      <c r="Z276" s="154"/>
      <c r="AA276" s="154"/>
      <c r="AB276" s="182"/>
      <c r="AC276" s="154"/>
      <c r="AD276" s="154"/>
      <c r="AE276" s="182"/>
      <c r="AF276" s="26"/>
      <c r="AG276" s="26"/>
      <c r="AH276" s="151"/>
      <c r="AI276" s="151"/>
      <c r="AJ276" s="151"/>
      <c r="AK276" s="151"/>
      <c r="AL276" s="26"/>
      <c r="AM276" s="151"/>
      <c r="AN276" s="151"/>
      <c r="AO276" s="151"/>
      <c r="AP276" s="151"/>
      <c r="AQ276" s="26"/>
      <c r="AR276" s="151"/>
      <c r="AS276" s="26"/>
      <c r="AT276" s="151"/>
      <c r="AU276" s="151"/>
      <c r="AV276" s="151"/>
      <c r="AW276" s="151"/>
      <c r="AX276" s="151"/>
      <c r="AY276" s="151"/>
      <c r="AZ276" s="151"/>
      <c r="BA276" s="151"/>
      <c r="BB276" s="26"/>
      <c r="BC276" s="154"/>
      <c r="BD276" s="154"/>
      <c r="BE276" s="182"/>
      <c r="BF276" s="154"/>
      <c r="BG276" s="154"/>
      <c r="BH276" s="182"/>
      <c r="BI276" s="26"/>
      <c r="BJ276" s="26"/>
      <c r="BK276" s="26"/>
    </row>
    <row r="277" spans="2:63" ht="30" customHeight="1">
      <c r="B277" s="26">
        <v>267</v>
      </c>
      <c r="C277" s="26"/>
      <c r="D277" s="26"/>
      <c r="E277" s="26"/>
      <c r="F277" s="26"/>
      <c r="G277" s="26"/>
      <c r="H277" s="26"/>
      <c r="I277" s="26"/>
      <c r="J277" s="26"/>
      <c r="K277" s="154"/>
      <c r="L277" s="187"/>
      <c r="M277" s="182"/>
      <c r="N277" s="154"/>
      <c r="O277" s="154"/>
      <c r="P277" s="182"/>
      <c r="Q277" s="154"/>
      <c r="R277" s="154"/>
      <c r="S277" s="182"/>
      <c r="T277" s="154"/>
      <c r="U277" s="154"/>
      <c r="V277" s="182"/>
      <c r="W277" s="154"/>
      <c r="X277" s="154"/>
      <c r="Y277" s="182"/>
      <c r="Z277" s="154"/>
      <c r="AA277" s="154"/>
      <c r="AB277" s="182"/>
      <c r="AC277" s="154"/>
      <c r="AD277" s="154"/>
      <c r="AE277" s="182"/>
      <c r="AF277" s="26"/>
      <c r="AG277" s="26"/>
      <c r="AH277" s="151"/>
      <c r="AI277" s="151"/>
      <c r="AJ277" s="151"/>
      <c r="AK277" s="151"/>
      <c r="AL277" s="26"/>
      <c r="AM277" s="151"/>
      <c r="AN277" s="151"/>
      <c r="AO277" s="151"/>
      <c r="AP277" s="151"/>
      <c r="AQ277" s="26"/>
      <c r="AR277" s="151"/>
      <c r="AS277" s="26"/>
      <c r="AT277" s="151"/>
      <c r="AU277" s="151"/>
      <c r="AV277" s="151"/>
      <c r="AW277" s="151"/>
      <c r="AX277" s="151"/>
      <c r="AY277" s="151"/>
      <c r="AZ277" s="151"/>
      <c r="BA277" s="151"/>
      <c r="BB277" s="26"/>
      <c r="BC277" s="154"/>
      <c r="BD277" s="154"/>
      <c r="BE277" s="182"/>
      <c r="BF277" s="154"/>
      <c r="BG277" s="154"/>
      <c r="BH277" s="182"/>
      <c r="BI277" s="26"/>
      <c r="BJ277" s="26"/>
      <c r="BK277" s="26"/>
    </row>
    <row r="278" spans="2:63" ht="30" customHeight="1">
      <c r="B278" s="26">
        <v>268</v>
      </c>
      <c r="C278" s="26"/>
      <c r="D278" s="26"/>
      <c r="E278" s="26"/>
      <c r="F278" s="26"/>
      <c r="G278" s="26"/>
      <c r="H278" s="26"/>
      <c r="I278" s="26"/>
      <c r="J278" s="26"/>
      <c r="K278" s="154"/>
      <c r="L278" s="187"/>
      <c r="M278" s="182"/>
      <c r="N278" s="154"/>
      <c r="O278" s="154"/>
      <c r="P278" s="182"/>
      <c r="Q278" s="154"/>
      <c r="R278" s="154"/>
      <c r="S278" s="182"/>
      <c r="T278" s="154"/>
      <c r="U278" s="154"/>
      <c r="V278" s="182"/>
      <c r="W278" s="154"/>
      <c r="X278" s="154"/>
      <c r="Y278" s="182"/>
      <c r="Z278" s="154"/>
      <c r="AA278" s="154"/>
      <c r="AB278" s="182"/>
      <c r="AC278" s="154"/>
      <c r="AD278" s="154"/>
      <c r="AE278" s="182"/>
      <c r="AF278" s="26"/>
      <c r="AG278" s="26"/>
      <c r="AH278" s="151"/>
      <c r="AI278" s="151"/>
      <c r="AJ278" s="151"/>
      <c r="AK278" s="151"/>
      <c r="AL278" s="26"/>
      <c r="AM278" s="151"/>
      <c r="AN278" s="151"/>
      <c r="AO278" s="151"/>
      <c r="AP278" s="151"/>
      <c r="AQ278" s="26"/>
      <c r="AR278" s="151"/>
      <c r="AS278" s="26"/>
      <c r="AT278" s="151"/>
      <c r="AU278" s="151"/>
      <c r="AV278" s="151"/>
      <c r="AW278" s="151"/>
      <c r="AX278" s="151"/>
      <c r="AY278" s="151"/>
      <c r="AZ278" s="151"/>
      <c r="BA278" s="151"/>
      <c r="BB278" s="26"/>
      <c r="BC278" s="154"/>
      <c r="BD278" s="154"/>
      <c r="BE278" s="182"/>
      <c r="BF278" s="154"/>
      <c r="BG278" s="154"/>
      <c r="BH278" s="182"/>
      <c r="BI278" s="26"/>
      <c r="BJ278" s="26"/>
      <c r="BK278" s="26"/>
    </row>
    <row r="279" spans="2:63" ht="30" customHeight="1">
      <c r="B279" s="26">
        <v>269</v>
      </c>
      <c r="C279" s="26"/>
      <c r="D279" s="26"/>
      <c r="E279" s="26"/>
      <c r="F279" s="26"/>
      <c r="G279" s="26"/>
      <c r="H279" s="26"/>
      <c r="I279" s="26"/>
      <c r="J279" s="26"/>
      <c r="K279" s="154"/>
      <c r="L279" s="187"/>
      <c r="M279" s="182"/>
      <c r="N279" s="154"/>
      <c r="O279" s="154"/>
      <c r="P279" s="182"/>
      <c r="Q279" s="154"/>
      <c r="R279" s="154"/>
      <c r="S279" s="182"/>
      <c r="T279" s="154"/>
      <c r="U279" s="154"/>
      <c r="V279" s="182"/>
      <c r="W279" s="154"/>
      <c r="X279" s="154"/>
      <c r="Y279" s="182"/>
      <c r="Z279" s="154"/>
      <c r="AA279" s="154"/>
      <c r="AB279" s="182"/>
      <c r="AC279" s="154"/>
      <c r="AD279" s="154"/>
      <c r="AE279" s="182"/>
      <c r="AF279" s="26"/>
      <c r="AG279" s="26"/>
      <c r="AH279" s="151"/>
      <c r="AI279" s="151"/>
      <c r="AJ279" s="151"/>
      <c r="AK279" s="151"/>
      <c r="AL279" s="26"/>
      <c r="AM279" s="151"/>
      <c r="AN279" s="151"/>
      <c r="AO279" s="151"/>
      <c r="AP279" s="151"/>
      <c r="AQ279" s="26"/>
      <c r="AR279" s="151"/>
      <c r="AS279" s="26"/>
      <c r="AT279" s="151"/>
      <c r="AU279" s="151"/>
      <c r="AV279" s="151"/>
      <c r="AW279" s="151"/>
      <c r="AX279" s="151"/>
      <c r="AY279" s="151"/>
      <c r="AZ279" s="151"/>
      <c r="BA279" s="151"/>
      <c r="BB279" s="26"/>
      <c r="BC279" s="154"/>
      <c r="BD279" s="154"/>
      <c r="BE279" s="182"/>
      <c r="BF279" s="154"/>
      <c r="BG279" s="154"/>
      <c r="BH279" s="182"/>
      <c r="BI279" s="26"/>
      <c r="BJ279" s="26"/>
      <c r="BK279" s="26"/>
    </row>
    <row r="280" spans="2:63" ht="30" customHeight="1">
      <c r="B280" s="26">
        <v>270</v>
      </c>
      <c r="C280" s="26"/>
      <c r="D280" s="26"/>
      <c r="E280" s="26"/>
      <c r="F280" s="26"/>
      <c r="G280" s="26"/>
      <c r="H280" s="26"/>
      <c r="I280" s="26"/>
      <c r="J280" s="26"/>
      <c r="K280" s="154"/>
      <c r="L280" s="187"/>
      <c r="M280" s="182"/>
      <c r="N280" s="154"/>
      <c r="O280" s="154"/>
      <c r="P280" s="182"/>
      <c r="Q280" s="154"/>
      <c r="R280" s="154"/>
      <c r="S280" s="182"/>
      <c r="T280" s="154"/>
      <c r="U280" s="154"/>
      <c r="V280" s="182"/>
      <c r="W280" s="154"/>
      <c r="X280" s="154"/>
      <c r="Y280" s="182"/>
      <c r="Z280" s="154"/>
      <c r="AA280" s="154"/>
      <c r="AB280" s="182"/>
      <c r="AC280" s="154"/>
      <c r="AD280" s="154"/>
      <c r="AE280" s="182"/>
      <c r="AF280" s="26"/>
      <c r="AG280" s="26"/>
      <c r="AH280" s="151"/>
      <c r="AI280" s="151"/>
      <c r="AJ280" s="151"/>
      <c r="AK280" s="151"/>
      <c r="AL280" s="26"/>
      <c r="AM280" s="151"/>
      <c r="AN280" s="151"/>
      <c r="AO280" s="151"/>
      <c r="AP280" s="151"/>
      <c r="AQ280" s="26"/>
      <c r="AR280" s="151"/>
      <c r="AS280" s="26"/>
      <c r="AT280" s="151"/>
      <c r="AU280" s="151"/>
      <c r="AV280" s="151"/>
      <c r="AW280" s="151"/>
      <c r="AX280" s="151"/>
      <c r="AY280" s="151"/>
      <c r="AZ280" s="151"/>
      <c r="BA280" s="151"/>
      <c r="BB280" s="26"/>
      <c r="BC280" s="154"/>
      <c r="BD280" s="154"/>
      <c r="BE280" s="182"/>
      <c r="BF280" s="154"/>
      <c r="BG280" s="154"/>
      <c r="BH280" s="182"/>
      <c r="BI280" s="26"/>
      <c r="BJ280" s="26"/>
      <c r="BK280" s="26"/>
    </row>
    <row r="281" spans="2:63" ht="30" customHeight="1">
      <c r="B281" s="26">
        <v>271</v>
      </c>
      <c r="C281" s="26"/>
      <c r="D281" s="26"/>
      <c r="E281" s="26"/>
      <c r="F281" s="26"/>
      <c r="G281" s="26"/>
      <c r="H281" s="26"/>
      <c r="I281" s="26"/>
      <c r="J281" s="26"/>
      <c r="K281" s="154"/>
      <c r="L281" s="187"/>
      <c r="M281" s="182"/>
      <c r="N281" s="154"/>
      <c r="O281" s="154"/>
      <c r="P281" s="182"/>
      <c r="Q281" s="154"/>
      <c r="R281" s="154"/>
      <c r="S281" s="182"/>
      <c r="T281" s="154"/>
      <c r="U281" s="154"/>
      <c r="V281" s="182"/>
      <c r="W281" s="154"/>
      <c r="X281" s="154"/>
      <c r="Y281" s="182"/>
      <c r="Z281" s="154"/>
      <c r="AA281" s="154"/>
      <c r="AB281" s="182"/>
      <c r="AC281" s="154"/>
      <c r="AD281" s="154"/>
      <c r="AE281" s="182"/>
      <c r="AF281" s="26"/>
      <c r="AG281" s="26"/>
      <c r="AH281" s="151"/>
      <c r="AI281" s="151"/>
      <c r="AJ281" s="151"/>
      <c r="AK281" s="151"/>
      <c r="AL281" s="26"/>
      <c r="AM281" s="151"/>
      <c r="AN281" s="151"/>
      <c r="AO281" s="151"/>
      <c r="AP281" s="151"/>
      <c r="AQ281" s="26"/>
      <c r="AR281" s="151"/>
      <c r="AS281" s="26"/>
      <c r="AT281" s="151"/>
      <c r="AU281" s="151"/>
      <c r="AV281" s="151"/>
      <c r="AW281" s="151"/>
      <c r="AX281" s="151"/>
      <c r="AY281" s="151"/>
      <c r="AZ281" s="151"/>
      <c r="BA281" s="151"/>
      <c r="BB281" s="26"/>
      <c r="BC281" s="154"/>
      <c r="BD281" s="154"/>
      <c r="BE281" s="182"/>
      <c r="BF281" s="154"/>
      <c r="BG281" s="154"/>
      <c r="BH281" s="182"/>
      <c r="BI281" s="26"/>
      <c r="BJ281" s="26"/>
      <c r="BK281" s="26"/>
    </row>
    <row r="282" spans="2:63" ht="30" customHeight="1">
      <c r="B282" s="26">
        <v>272</v>
      </c>
      <c r="C282" s="26"/>
      <c r="D282" s="26"/>
      <c r="E282" s="26"/>
      <c r="F282" s="26"/>
      <c r="G282" s="26"/>
      <c r="H282" s="26"/>
      <c r="I282" s="26"/>
      <c r="J282" s="26"/>
      <c r="K282" s="154"/>
      <c r="L282" s="187"/>
      <c r="M282" s="182"/>
      <c r="N282" s="154"/>
      <c r="O282" s="154"/>
      <c r="P282" s="182"/>
      <c r="Q282" s="154"/>
      <c r="R282" s="154"/>
      <c r="S282" s="182"/>
      <c r="T282" s="154"/>
      <c r="U282" s="154"/>
      <c r="V282" s="182"/>
      <c r="W282" s="154"/>
      <c r="X282" s="154"/>
      <c r="Y282" s="182"/>
      <c r="Z282" s="154"/>
      <c r="AA282" s="154"/>
      <c r="AB282" s="182"/>
      <c r="AC282" s="154"/>
      <c r="AD282" s="154"/>
      <c r="AE282" s="182"/>
      <c r="AF282" s="26"/>
      <c r="AG282" s="26"/>
      <c r="AH282" s="151"/>
      <c r="AI282" s="151"/>
      <c r="AJ282" s="151"/>
      <c r="AK282" s="151"/>
      <c r="AL282" s="26"/>
      <c r="AM282" s="151"/>
      <c r="AN282" s="151"/>
      <c r="AO282" s="151"/>
      <c r="AP282" s="151"/>
      <c r="AQ282" s="26"/>
      <c r="AR282" s="151"/>
      <c r="AS282" s="26"/>
      <c r="AT282" s="151"/>
      <c r="AU282" s="151"/>
      <c r="AV282" s="151"/>
      <c r="AW282" s="151"/>
      <c r="AX282" s="151"/>
      <c r="AY282" s="151"/>
      <c r="AZ282" s="151"/>
      <c r="BA282" s="151"/>
      <c r="BB282" s="26"/>
      <c r="BC282" s="154"/>
      <c r="BD282" s="154"/>
      <c r="BE282" s="182"/>
      <c r="BF282" s="154"/>
      <c r="BG282" s="154"/>
      <c r="BH282" s="182"/>
      <c r="BI282" s="26"/>
      <c r="BJ282" s="26"/>
      <c r="BK282" s="26"/>
    </row>
    <row r="283" spans="2:63" ht="30" customHeight="1">
      <c r="B283" s="26">
        <v>273</v>
      </c>
      <c r="C283" s="26"/>
      <c r="D283" s="26"/>
      <c r="E283" s="26"/>
      <c r="F283" s="26"/>
      <c r="G283" s="26"/>
      <c r="H283" s="26"/>
      <c r="I283" s="26"/>
      <c r="J283" s="26"/>
      <c r="K283" s="154"/>
      <c r="L283" s="187"/>
      <c r="M283" s="182"/>
      <c r="N283" s="154"/>
      <c r="O283" s="154"/>
      <c r="P283" s="182"/>
      <c r="Q283" s="154"/>
      <c r="R283" s="154"/>
      <c r="S283" s="182"/>
      <c r="T283" s="154"/>
      <c r="U283" s="154"/>
      <c r="V283" s="182"/>
      <c r="W283" s="154"/>
      <c r="X283" s="154"/>
      <c r="Y283" s="182"/>
      <c r="Z283" s="154"/>
      <c r="AA283" s="154"/>
      <c r="AB283" s="182"/>
      <c r="AC283" s="154"/>
      <c r="AD283" s="154"/>
      <c r="AE283" s="182"/>
      <c r="AF283" s="26"/>
      <c r="AG283" s="26"/>
      <c r="AH283" s="151"/>
      <c r="AI283" s="151"/>
      <c r="AJ283" s="151"/>
      <c r="AK283" s="151"/>
      <c r="AL283" s="26"/>
      <c r="AM283" s="151"/>
      <c r="AN283" s="151"/>
      <c r="AO283" s="151"/>
      <c r="AP283" s="151"/>
      <c r="AQ283" s="26"/>
      <c r="AR283" s="151"/>
      <c r="AS283" s="26"/>
      <c r="AT283" s="151"/>
      <c r="AU283" s="151"/>
      <c r="AV283" s="151"/>
      <c r="AW283" s="151"/>
      <c r="AX283" s="151"/>
      <c r="AY283" s="151"/>
      <c r="AZ283" s="151"/>
      <c r="BA283" s="151"/>
      <c r="BB283" s="26"/>
      <c r="BC283" s="154"/>
      <c r="BD283" s="154"/>
      <c r="BE283" s="182"/>
      <c r="BF283" s="154"/>
      <c r="BG283" s="154"/>
      <c r="BH283" s="182"/>
      <c r="BI283" s="26"/>
      <c r="BJ283" s="26"/>
      <c r="BK283" s="26"/>
    </row>
    <row r="284" spans="2:63" ht="30" customHeight="1">
      <c r="B284" s="26">
        <v>274</v>
      </c>
      <c r="C284" s="26"/>
      <c r="D284" s="26"/>
      <c r="E284" s="26"/>
      <c r="F284" s="26"/>
      <c r="G284" s="26"/>
      <c r="H284" s="26"/>
      <c r="I284" s="26"/>
      <c r="J284" s="26"/>
      <c r="K284" s="154"/>
      <c r="L284" s="187"/>
      <c r="M284" s="182"/>
      <c r="N284" s="154"/>
      <c r="O284" s="154"/>
      <c r="P284" s="182"/>
      <c r="Q284" s="154"/>
      <c r="R284" s="154"/>
      <c r="S284" s="182"/>
      <c r="T284" s="154"/>
      <c r="U284" s="154"/>
      <c r="V284" s="182"/>
      <c r="W284" s="154"/>
      <c r="X284" s="154"/>
      <c r="Y284" s="182"/>
      <c r="Z284" s="154"/>
      <c r="AA284" s="154"/>
      <c r="AB284" s="182"/>
      <c r="AC284" s="154"/>
      <c r="AD284" s="154"/>
      <c r="AE284" s="182"/>
      <c r="AF284" s="26"/>
      <c r="AG284" s="26"/>
      <c r="AH284" s="151"/>
      <c r="AI284" s="151"/>
      <c r="AJ284" s="151"/>
      <c r="AK284" s="151"/>
      <c r="AL284" s="26"/>
      <c r="AM284" s="151"/>
      <c r="AN284" s="151"/>
      <c r="AO284" s="151"/>
      <c r="AP284" s="151"/>
      <c r="AQ284" s="26"/>
      <c r="AR284" s="151"/>
      <c r="AS284" s="26"/>
      <c r="AT284" s="151"/>
      <c r="AU284" s="151"/>
      <c r="AV284" s="151"/>
      <c r="AW284" s="151"/>
      <c r="AX284" s="151"/>
      <c r="AY284" s="151"/>
      <c r="AZ284" s="151"/>
      <c r="BA284" s="151"/>
      <c r="BB284" s="26"/>
      <c r="BC284" s="154"/>
      <c r="BD284" s="154"/>
      <c r="BE284" s="182"/>
      <c r="BF284" s="154"/>
      <c r="BG284" s="154"/>
      <c r="BH284" s="182"/>
      <c r="BI284" s="26"/>
      <c r="BJ284" s="26"/>
      <c r="BK284" s="26"/>
    </row>
    <row r="285" spans="2:63" ht="30" customHeight="1">
      <c r="B285" s="26">
        <v>275</v>
      </c>
      <c r="C285" s="26"/>
      <c r="D285" s="26"/>
      <c r="E285" s="26"/>
      <c r="F285" s="26"/>
      <c r="G285" s="26"/>
      <c r="H285" s="26"/>
      <c r="I285" s="26"/>
      <c r="J285" s="26"/>
      <c r="K285" s="154"/>
      <c r="L285" s="187"/>
      <c r="M285" s="182"/>
      <c r="N285" s="154"/>
      <c r="O285" s="154"/>
      <c r="P285" s="182"/>
      <c r="Q285" s="154"/>
      <c r="R285" s="154"/>
      <c r="S285" s="182"/>
      <c r="T285" s="154"/>
      <c r="U285" s="154"/>
      <c r="V285" s="182"/>
      <c r="W285" s="154"/>
      <c r="X285" s="154"/>
      <c r="Y285" s="182"/>
      <c r="Z285" s="154"/>
      <c r="AA285" s="154"/>
      <c r="AB285" s="182"/>
      <c r="AC285" s="154"/>
      <c r="AD285" s="154"/>
      <c r="AE285" s="182"/>
      <c r="AF285" s="26"/>
      <c r="AG285" s="26"/>
      <c r="AH285" s="151"/>
      <c r="AI285" s="151"/>
      <c r="AJ285" s="151"/>
      <c r="AK285" s="151"/>
      <c r="AL285" s="26"/>
      <c r="AM285" s="151"/>
      <c r="AN285" s="151"/>
      <c r="AO285" s="151"/>
      <c r="AP285" s="151"/>
      <c r="AQ285" s="26"/>
      <c r="AR285" s="151"/>
      <c r="AS285" s="26"/>
      <c r="AT285" s="151"/>
      <c r="AU285" s="151"/>
      <c r="AV285" s="151"/>
      <c r="AW285" s="151"/>
      <c r="AX285" s="151"/>
      <c r="AY285" s="151"/>
      <c r="AZ285" s="151"/>
      <c r="BA285" s="151"/>
      <c r="BB285" s="26"/>
      <c r="BC285" s="154"/>
      <c r="BD285" s="154"/>
      <c r="BE285" s="182"/>
      <c r="BF285" s="154"/>
      <c r="BG285" s="154"/>
      <c r="BH285" s="182"/>
      <c r="BI285" s="26"/>
      <c r="BJ285" s="26"/>
      <c r="BK285" s="26"/>
    </row>
    <row r="286" spans="2:63" ht="30" customHeight="1">
      <c r="B286" s="26">
        <v>276</v>
      </c>
      <c r="C286" s="26"/>
      <c r="D286" s="26"/>
      <c r="E286" s="26"/>
      <c r="F286" s="26"/>
      <c r="G286" s="26"/>
      <c r="H286" s="26"/>
      <c r="I286" s="26"/>
      <c r="J286" s="26"/>
      <c r="K286" s="154"/>
      <c r="L286" s="187"/>
      <c r="M286" s="182"/>
      <c r="N286" s="154"/>
      <c r="O286" s="154"/>
      <c r="P286" s="182"/>
      <c r="Q286" s="154"/>
      <c r="R286" s="154"/>
      <c r="S286" s="182"/>
      <c r="T286" s="154"/>
      <c r="U286" s="154"/>
      <c r="V286" s="182"/>
      <c r="W286" s="154"/>
      <c r="X286" s="154"/>
      <c r="Y286" s="182"/>
      <c r="Z286" s="154"/>
      <c r="AA286" s="154"/>
      <c r="AB286" s="182"/>
      <c r="AC286" s="154"/>
      <c r="AD286" s="154"/>
      <c r="AE286" s="182"/>
      <c r="AF286" s="26"/>
      <c r="AG286" s="26"/>
      <c r="AH286" s="151"/>
      <c r="AI286" s="151"/>
      <c r="AJ286" s="151"/>
      <c r="AK286" s="151"/>
      <c r="AL286" s="26"/>
      <c r="AM286" s="151"/>
      <c r="AN286" s="151"/>
      <c r="AO286" s="151"/>
      <c r="AP286" s="151"/>
      <c r="AQ286" s="26"/>
      <c r="AR286" s="151"/>
      <c r="AS286" s="26"/>
      <c r="AT286" s="151"/>
      <c r="AU286" s="151"/>
      <c r="AV286" s="151"/>
      <c r="AW286" s="151"/>
      <c r="AX286" s="151"/>
      <c r="AY286" s="151"/>
      <c r="AZ286" s="151"/>
      <c r="BA286" s="151"/>
      <c r="BB286" s="26"/>
      <c r="BC286" s="154"/>
      <c r="BD286" s="154"/>
      <c r="BE286" s="182"/>
      <c r="BF286" s="154"/>
      <c r="BG286" s="154"/>
      <c r="BH286" s="182"/>
      <c r="BI286" s="26"/>
      <c r="BJ286" s="26"/>
      <c r="BK286" s="26"/>
    </row>
    <row r="287" spans="2:63" ht="30" customHeight="1">
      <c r="B287" s="26">
        <v>277</v>
      </c>
      <c r="C287" s="26"/>
      <c r="D287" s="26"/>
      <c r="E287" s="26"/>
      <c r="F287" s="26"/>
      <c r="G287" s="26"/>
      <c r="H287" s="26"/>
      <c r="I287" s="26"/>
      <c r="J287" s="26"/>
      <c r="K287" s="154"/>
      <c r="L287" s="187"/>
      <c r="M287" s="182"/>
      <c r="N287" s="154"/>
      <c r="O287" s="154"/>
      <c r="P287" s="182"/>
      <c r="Q287" s="154"/>
      <c r="R287" s="154"/>
      <c r="S287" s="182"/>
      <c r="T287" s="154"/>
      <c r="U287" s="154"/>
      <c r="V287" s="182"/>
      <c r="W287" s="154"/>
      <c r="X287" s="154"/>
      <c r="Y287" s="182"/>
      <c r="Z287" s="154"/>
      <c r="AA287" s="154"/>
      <c r="AB287" s="182"/>
      <c r="AC287" s="154"/>
      <c r="AD287" s="154"/>
      <c r="AE287" s="182"/>
      <c r="AF287" s="26"/>
      <c r="AG287" s="26"/>
      <c r="AH287" s="151"/>
      <c r="AI287" s="151"/>
      <c r="AJ287" s="151"/>
      <c r="AK287" s="151"/>
      <c r="AL287" s="26"/>
      <c r="AM287" s="151"/>
      <c r="AN287" s="151"/>
      <c r="AO287" s="151"/>
      <c r="AP287" s="151"/>
      <c r="AQ287" s="26"/>
      <c r="AR287" s="151"/>
      <c r="AS287" s="26"/>
      <c r="AT287" s="151"/>
      <c r="AU287" s="151"/>
      <c r="AV287" s="151"/>
      <c r="AW287" s="151"/>
      <c r="AX287" s="151"/>
      <c r="AY287" s="151"/>
      <c r="AZ287" s="151"/>
      <c r="BA287" s="151"/>
      <c r="BB287" s="26"/>
      <c r="BC287" s="154"/>
      <c r="BD287" s="154"/>
      <c r="BE287" s="182"/>
      <c r="BF287" s="154"/>
      <c r="BG287" s="154"/>
      <c r="BH287" s="182"/>
      <c r="BI287" s="26"/>
      <c r="BJ287" s="26"/>
      <c r="BK287" s="26"/>
    </row>
    <row r="288" spans="2:63" ht="17.55" customHeight="1">
      <c r="B288" s="26">
        <v>278</v>
      </c>
      <c r="C288" s="26"/>
      <c r="D288" s="26"/>
      <c r="E288" s="26"/>
      <c r="F288" s="26"/>
      <c r="G288" s="26"/>
      <c r="H288" s="26"/>
      <c r="I288" s="26"/>
      <c r="J288" s="26"/>
      <c r="K288" s="154"/>
      <c r="L288" s="187"/>
      <c r="M288" s="182"/>
      <c r="N288" s="154"/>
      <c r="O288" s="154"/>
      <c r="P288" s="182"/>
      <c r="Q288" s="154"/>
      <c r="R288" s="154"/>
      <c r="S288" s="182"/>
      <c r="T288" s="154"/>
      <c r="U288" s="154"/>
      <c r="V288" s="182"/>
      <c r="W288" s="154"/>
      <c r="X288" s="154"/>
      <c r="Y288" s="182"/>
      <c r="Z288" s="154"/>
      <c r="AA288" s="154"/>
      <c r="AB288" s="182"/>
      <c r="AC288" s="154"/>
      <c r="AD288" s="154"/>
      <c r="AE288" s="182"/>
      <c r="AF288" s="26"/>
      <c r="AG288" s="26"/>
      <c r="AH288" s="151"/>
      <c r="AI288" s="151"/>
      <c r="AJ288" s="151"/>
      <c r="AK288" s="151"/>
      <c r="AL288" s="26"/>
      <c r="AM288" s="151"/>
      <c r="AN288" s="151"/>
      <c r="AO288" s="151"/>
      <c r="AP288" s="151"/>
      <c r="AQ288" s="26"/>
      <c r="AR288" s="151"/>
      <c r="AS288" s="26"/>
      <c r="AT288" s="151"/>
      <c r="AU288" s="151"/>
      <c r="AV288" s="151"/>
      <c r="AW288" s="151"/>
      <c r="AX288" s="151"/>
      <c r="AY288" s="151"/>
      <c r="AZ288" s="151"/>
      <c r="BA288" s="151"/>
      <c r="BB288" s="26"/>
      <c r="BC288" s="154"/>
      <c r="BD288" s="154"/>
      <c r="BE288" s="182"/>
      <c r="BF288" s="154"/>
      <c r="BG288" s="154"/>
      <c r="BH288" s="182"/>
      <c r="BI288" s="26"/>
      <c r="BJ288" s="26"/>
      <c r="BK288" s="26"/>
    </row>
    <row r="289" spans="2:63" ht="17.55" customHeight="1">
      <c r="B289" s="26">
        <v>279</v>
      </c>
      <c r="C289" s="26"/>
      <c r="D289" s="26"/>
      <c r="E289" s="26"/>
      <c r="F289" s="26"/>
      <c r="G289" s="26"/>
      <c r="H289" s="26"/>
      <c r="I289" s="26"/>
      <c r="J289" s="26"/>
      <c r="K289" s="154"/>
      <c r="L289" s="187"/>
      <c r="M289" s="182"/>
      <c r="N289" s="154"/>
      <c r="O289" s="154"/>
      <c r="P289" s="182"/>
      <c r="Q289" s="154"/>
      <c r="R289" s="154"/>
      <c r="S289" s="182"/>
      <c r="T289" s="154"/>
      <c r="U289" s="154"/>
      <c r="V289" s="182"/>
      <c r="W289" s="154"/>
      <c r="X289" s="154"/>
      <c r="Y289" s="182"/>
      <c r="Z289" s="154"/>
      <c r="AA289" s="154"/>
      <c r="AB289" s="182"/>
      <c r="AC289" s="154"/>
      <c r="AD289" s="154"/>
      <c r="AE289" s="182"/>
      <c r="AF289" s="26"/>
      <c r="AG289" s="26"/>
      <c r="AH289" s="151"/>
      <c r="AI289" s="151"/>
      <c r="AJ289" s="151"/>
      <c r="AK289" s="151"/>
      <c r="AL289" s="26"/>
      <c r="AM289" s="151"/>
      <c r="AN289" s="151"/>
      <c r="AO289" s="151"/>
      <c r="AP289" s="151"/>
      <c r="AQ289" s="26"/>
      <c r="AR289" s="151"/>
      <c r="AS289" s="26"/>
      <c r="AT289" s="151"/>
      <c r="AU289" s="151"/>
      <c r="AV289" s="151"/>
      <c r="AW289" s="151"/>
      <c r="AX289" s="151"/>
      <c r="AY289" s="151"/>
      <c r="AZ289" s="151"/>
      <c r="BA289" s="151"/>
      <c r="BB289" s="26"/>
      <c r="BC289" s="154"/>
      <c r="BD289" s="154"/>
      <c r="BE289" s="182"/>
      <c r="BF289" s="154"/>
      <c r="BG289" s="154"/>
      <c r="BH289" s="182"/>
      <c r="BI289" s="26"/>
      <c r="BJ289" s="26"/>
      <c r="BK289" s="26"/>
    </row>
    <row r="290" spans="2:63" ht="17.55" customHeight="1">
      <c r="B290" s="26">
        <v>280</v>
      </c>
      <c r="C290" s="26"/>
      <c r="D290" s="26"/>
      <c r="E290" s="26"/>
      <c r="F290" s="26"/>
      <c r="G290" s="26"/>
      <c r="H290" s="26"/>
      <c r="I290" s="26"/>
      <c r="J290" s="26"/>
      <c r="K290" s="154"/>
      <c r="L290" s="187"/>
      <c r="M290" s="182"/>
      <c r="N290" s="154"/>
      <c r="O290" s="154"/>
      <c r="P290" s="182"/>
      <c r="Q290" s="154"/>
      <c r="R290" s="154"/>
      <c r="S290" s="182"/>
      <c r="T290" s="154"/>
      <c r="U290" s="154"/>
      <c r="V290" s="182"/>
      <c r="W290" s="154"/>
      <c r="X290" s="154"/>
      <c r="Y290" s="182"/>
      <c r="Z290" s="154"/>
      <c r="AA290" s="154"/>
      <c r="AB290" s="182"/>
      <c r="AC290" s="154"/>
      <c r="AD290" s="154"/>
      <c r="AE290" s="182"/>
      <c r="AF290" s="26"/>
      <c r="AG290" s="26"/>
      <c r="AH290" s="151"/>
      <c r="AI290" s="151"/>
      <c r="AJ290" s="151"/>
      <c r="AK290" s="151"/>
      <c r="AL290" s="26"/>
      <c r="AM290" s="151"/>
      <c r="AN290" s="151"/>
      <c r="AO290" s="151"/>
      <c r="AP290" s="151"/>
      <c r="AQ290" s="26"/>
      <c r="AR290" s="151"/>
      <c r="AS290" s="26"/>
      <c r="AT290" s="151"/>
      <c r="AU290" s="151"/>
      <c r="AV290" s="151"/>
      <c r="AW290" s="151"/>
      <c r="AX290" s="151"/>
      <c r="AY290" s="151"/>
      <c r="AZ290" s="151"/>
      <c r="BA290" s="151"/>
      <c r="BB290" s="26"/>
      <c r="BC290" s="154"/>
      <c r="BD290" s="154"/>
      <c r="BE290" s="182"/>
      <c r="BF290" s="154"/>
      <c r="BG290" s="154"/>
      <c r="BH290" s="182"/>
      <c r="BI290" s="26"/>
      <c r="BJ290" s="26"/>
      <c r="BK290" s="26"/>
    </row>
    <row r="291" spans="2:63" ht="17.55" customHeight="1">
      <c r="B291" s="26">
        <v>281</v>
      </c>
      <c r="C291" s="26"/>
      <c r="D291" s="26"/>
      <c r="E291" s="26"/>
      <c r="F291" s="26"/>
      <c r="G291" s="26"/>
      <c r="H291" s="26"/>
      <c r="I291" s="26"/>
      <c r="J291" s="26"/>
      <c r="K291" s="154"/>
      <c r="L291" s="187"/>
      <c r="M291" s="182"/>
      <c r="N291" s="154"/>
      <c r="O291" s="154"/>
      <c r="P291" s="182"/>
      <c r="Q291" s="154"/>
      <c r="R291" s="154"/>
      <c r="S291" s="182"/>
      <c r="T291" s="154"/>
      <c r="U291" s="154"/>
      <c r="V291" s="182"/>
      <c r="W291" s="154"/>
      <c r="X291" s="154"/>
      <c r="Y291" s="182"/>
      <c r="Z291" s="154"/>
      <c r="AA291" s="154"/>
      <c r="AB291" s="182"/>
      <c r="AC291" s="154"/>
      <c r="AD291" s="154"/>
      <c r="AE291" s="182"/>
      <c r="AF291" s="26"/>
      <c r="AG291" s="26"/>
      <c r="AH291" s="151"/>
      <c r="AI291" s="151"/>
      <c r="AJ291" s="151"/>
      <c r="AK291" s="151"/>
      <c r="AL291" s="26"/>
      <c r="AM291" s="151"/>
      <c r="AN291" s="151"/>
      <c r="AO291" s="151"/>
      <c r="AP291" s="151"/>
      <c r="AQ291" s="26"/>
      <c r="AR291" s="151"/>
      <c r="AS291" s="26"/>
      <c r="AT291" s="151"/>
      <c r="AU291" s="151"/>
      <c r="AV291" s="151"/>
      <c r="AW291" s="151"/>
      <c r="AX291" s="151"/>
      <c r="AY291" s="151"/>
      <c r="AZ291" s="151"/>
      <c r="BA291" s="151"/>
      <c r="BB291" s="26"/>
      <c r="BC291" s="154"/>
      <c r="BD291" s="154"/>
      <c r="BE291" s="182"/>
      <c r="BF291" s="154"/>
      <c r="BG291" s="154"/>
      <c r="BH291" s="182"/>
      <c r="BI291" s="26"/>
      <c r="BJ291" s="26"/>
      <c r="BK291" s="26"/>
    </row>
    <row r="292" spans="2:63" ht="17.55" customHeight="1">
      <c r="B292" s="26">
        <v>282</v>
      </c>
      <c r="C292" s="26"/>
      <c r="D292" s="26"/>
      <c r="E292" s="26"/>
      <c r="F292" s="26"/>
      <c r="G292" s="26"/>
      <c r="H292" s="26"/>
      <c r="I292" s="26"/>
      <c r="J292" s="26"/>
      <c r="K292" s="154"/>
      <c r="L292" s="187"/>
      <c r="M292" s="182"/>
      <c r="N292" s="154"/>
      <c r="O292" s="154"/>
      <c r="P292" s="182"/>
      <c r="Q292" s="154"/>
      <c r="R292" s="154"/>
      <c r="S292" s="182"/>
      <c r="T292" s="154"/>
      <c r="U292" s="154"/>
      <c r="V292" s="182"/>
      <c r="W292" s="154"/>
      <c r="X292" s="154"/>
      <c r="Y292" s="182"/>
      <c r="Z292" s="154"/>
      <c r="AA292" s="154"/>
      <c r="AB292" s="182"/>
      <c r="AC292" s="154"/>
      <c r="AD292" s="154"/>
      <c r="AE292" s="182"/>
      <c r="AF292" s="26"/>
      <c r="AG292" s="26"/>
      <c r="AH292" s="151"/>
      <c r="AI292" s="151"/>
      <c r="AJ292" s="151"/>
      <c r="AK292" s="151"/>
      <c r="AL292" s="26"/>
      <c r="AM292" s="151"/>
      <c r="AN292" s="151"/>
      <c r="AO292" s="151"/>
      <c r="AP292" s="151"/>
      <c r="AQ292" s="26"/>
      <c r="AR292" s="151"/>
      <c r="AS292" s="26"/>
      <c r="AT292" s="151"/>
      <c r="AU292" s="151"/>
      <c r="AV292" s="151"/>
      <c r="AW292" s="151"/>
      <c r="AX292" s="151"/>
      <c r="AY292" s="151"/>
      <c r="AZ292" s="151"/>
      <c r="BA292" s="151"/>
      <c r="BB292" s="26"/>
      <c r="BC292" s="154"/>
      <c r="BD292" s="154"/>
      <c r="BE292" s="182"/>
      <c r="BF292" s="154"/>
      <c r="BG292" s="154"/>
      <c r="BH292" s="182"/>
      <c r="BI292" s="26"/>
      <c r="BJ292" s="26"/>
      <c r="BK292" s="26"/>
    </row>
    <row r="293" spans="2:63" ht="17.55" customHeight="1">
      <c r="B293" s="26">
        <v>283</v>
      </c>
      <c r="C293" s="26"/>
      <c r="D293" s="26"/>
      <c r="E293" s="26"/>
      <c r="F293" s="26"/>
      <c r="G293" s="26"/>
      <c r="H293" s="26"/>
      <c r="I293" s="26"/>
      <c r="J293" s="26"/>
      <c r="K293" s="154"/>
      <c r="L293" s="187"/>
      <c r="M293" s="182"/>
      <c r="N293" s="154"/>
      <c r="O293" s="154"/>
      <c r="P293" s="182"/>
      <c r="Q293" s="154"/>
      <c r="R293" s="154"/>
      <c r="S293" s="182"/>
      <c r="T293" s="154"/>
      <c r="U293" s="154"/>
      <c r="V293" s="182"/>
      <c r="W293" s="154"/>
      <c r="X293" s="154"/>
      <c r="Y293" s="182"/>
      <c r="Z293" s="154"/>
      <c r="AA293" s="154"/>
      <c r="AB293" s="182"/>
      <c r="AC293" s="154"/>
      <c r="AD293" s="154"/>
      <c r="AE293" s="182"/>
      <c r="AF293" s="26"/>
      <c r="AG293" s="26"/>
      <c r="AH293" s="151"/>
      <c r="AI293" s="151"/>
      <c r="AJ293" s="151"/>
      <c r="AK293" s="151"/>
      <c r="AL293" s="26"/>
      <c r="AM293" s="151"/>
      <c r="AN293" s="151"/>
      <c r="AO293" s="151"/>
      <c r="AP293" s="151"/>
      <c r="AQ293" s="26"/>
      <c r="AR293" s="151"/>
      <c r="AS293" s="26"/>
      <c r="AT293" s="151"/>
      <c r="AU293" s="151"/>
      <c r="AV293" s="151"/>
      <c r="AW293" s="151"/>
      <c r="AX293" s="151"/>
      <c r="AY293" s="151"/>
      <c r="AZ293" s="151"/>
      <c r="BA293" s="151"/>
      <c r="BB293" s="26"/>
      <c r="BC293" s="154"/>
      <c r="BD293" s="154"/>
      <c r="BE293" s="182"/>
      <c r="BF293" s="154"/>
      <c r="BG293" s="154"/>
      <c r="BH293" s="182"/>
      <c r="BI293" s="26"/>
      <c r="BJ293" s="26"/>
      <c r="BK293" s="26"/>
    </row>
    <row r="294" spans="2:63" ht="17.55" customHeight="1">
      <c r="B294" s="26">
        <v>284</v>
      </c>
      <c r="C294" s="26"/>
      <c r="D294" s="26"/>
      <c r="E294" s="26"/>
      <c r="F294" s="26"/>
      <c r="G294" s="26"/>
      <c r="H294" s="26"/>
      <c r="I294" s="26"/>
      <c r="J294" s="26"/>
      <c r="K294" s="154"/>
      <c r="L294" s="187"/>
      <c r="M294" s="182"/>
      <c r="N294" s="154"/>
      <c r="O294" s="154"/>
      <c r="P294" s="182"/>
      <c r="Q294" s="154"/>
      <c r="R294" s="154"/>
      <c r="S294" s="182"/>
      <c r="T294" s="154"/>
      <c r="U294" s="154"/>
      <c r="V294" s="182"/>
      <c r="W294" s="154"/>
      <c r="X294" s="154"/>
      <c r="Y294" s="182"/>
      <c r="Z294" s="154"/>
      <c r="AA294" s="154"/>
      <c r="AB294" s="182"/>
      <c r="AC294" s="154"/>
      <c r="AD294" s="154"/>
      <c r="AE294" s="182"/>
      <c r="AF294" s="26"/>
      <c r="AG294" s="26"/>
      <c r="AH294" s="151"/>
      <c r="AI294" s="151"/>
      <c r="AJ294" s="151"/>
      <c r="AK294" s="151"/>
      <c r="AL294" s="26"/>
      <c r="AM294" s="151"/>
      <c r="AN294" s="151"/>
      <c r="AO294" s="151"/>
      <c r="AP294" s="151"/>
      <c r="AQ294" s="26"/>
      <c r="AR294" s="151"/>
      <c r="AS294" s="26"/>
      <c r="AT294" s="151"/>
      <c r="AU294" s="151"/>
      <c r="AV294" s="151"/>
      <c r="AW294" s="151"/>
      <c r="AX294" s="151"/>
      <c r="AY294" s="151"/>
      <c r="AZ294" s="151"/>
      <c r="BA294" s="151"/>
      <c r="BB294" s="26"/>
      <c r="BC294" s="154"/>
      <c r="BD294" s="154"/>
      <c r="BE294" s="182"/>
      <c r="BF294" s="154"/>
      <c r="BG294" s="154"/>
      <c r="BH294" s="182"/>
      <c r="BI294" s="26"/>
      <c r="BJ294" s="26"/>
      <c r="BK294" s="26"/>
    </row>
    <row r="295" spans="2:63" ht="17.55" customHeight="1">
      <c r="B295" s="26">
        <v>285</v>
      </c>
      <c r="C295" s="26"/>
      <c r="D295" s="26"/>
      <c r="E295" s="26"/>
      <c r="F295" s="26"/>
      <c r="G295" s="26"/>
      <c r="H295" s="26"/>
      <c r="I295" s="26"/>
      <c r="J295" s="26"/>
      <c r="K295" s="154"/>
      <c r="L295" s="187"/>
      <c r="M295" s="182"/>
      <c r="N295" s="154"/>
      <c r="O295" s="154"/>
      <c r="P295" s="182"/>
      <c r="Q295" s="154"/>
      <c r="R295" s="154"/>
      <c r="S295" s="182"/>
      <c r="T295" s="154"/>
      <c r="U295" s="154"/>
      <c r="V295" s="182"/>
      <c r="W295" s="154"/>
      <c r="X295" s="154"/>
      <c r="Y295" s="182"/>
      <c r="Z295" s="154"/>
      <c r="AA295" s="154"/>
      <c r="AB295" s="182"/>
      <c r="AC295" s="154"/>
      <c r="AD295" s="154"/>
      <c r="AE295" s="182"/>
      <c r="AF295" s="26"/>
      <c r="AG295" s="26"/>
      <c r="AH295" s="151"/>
      <c r="AI295" s="151"/>
      <c r="AJ295" s="151"/>
      <c r="AK295" s="151"/>
      <c r="AL295" s="26"/>
      <c r="AM295" s="151"/>
      <c r="AN295" s="151"/>
      <c r="AO295" s="151"/>
      <c r="AP295" s="151"/>
      <c r="AQ295" s="26"/>
      <c r="AR295" s="151"/>
      <c r="AS295" s="26"/>
      <c r="AT295" s="151"/>
      <c r="AU295" s="151"/>
      <c r="AV295" s="151"/>
      <c r="AW295" s="151"/>
      <c r="AX295" s="151"/>
      <c r="AY295" s="151"/>
      <c r="AZ295" s="151"/>
      <c r="BA295" s="151"/>
      <c r="BB295" s="26"/>
      <c r="BC295" s="154"/>
      <c r="BD295" s="154"/>
      <c r="BE295" s="182"/>
      <c r="BF295" s="154"/>
      <c r="BG295" s="154"/>
      <c r="BH295" s="182"/>
      <c r="BI295" s="26"/>
      <c r="BJ295" s="26"/>
      <c r="BK295" s="26"/>
    </row>
    <row r="296" spans="2:63" ht="17.55" customHeight="1">
      <c r="B296" s="26">
        <v>286</v>
      </c>
      <c r="C296" s="26"/>
      <c r="D296" s="26"/>
      <c r="E296" s="26"/>
      <c r="F296" s="26"/>
      <c r="G296" s="26"/>
      <c r="H296" s="26"/>
      <c r="I296" s="26"/>
      <c r="J296" s="26"/>
      <c r="K296" s="154"/>
      <c r="L296" s="187"/>
      <c r="M296" s="182"/>
      <c r="N296" s="154"/>
      <c r="O296" s="154"/>
      <c r="P296" s="182"/>
      <c r="Q296" s="154"/>
      <c r="R296" s="154"/>
      <c r="S296" s="182"/>
      <c r="T296" s="154"/>
      <c r="U296" s="154"/>
      <c r="V296" s="182"/>
      <c r="W296" s="154"/>
      <c r="X296" s="154"/>
      <c r="Y296" s="182"/>
      <c r="Z296" s="154"/>
      <c r="AA296" s="154"/>
      <c r="AB296" s="182"/>
      <c r="AC296" s="154"/>
      <c r="AD296" s="154"/>
      <c r="AE296" s="182"/>
      <c r="AF296" s="26"/>
      <c r="AG296" s="26"/>
      <c r="AH296" s="151"/>
      <c r="AI296" s="151"/>
      <c r="AJ296" s="151"/>
      <c r="AK296" s="151"/>
      <c r="AL296" s="26"/>
      <c r="AM296" s="151"/>
      <c r="AN296" s="151"/>
      <c r="AO296" s="151"/>
      <c r="AP296" s="151"/>
      <c r="AQ296" s="26"/>
      <c r="AR296" s="151"/>
      <c r="AS296" s="26"/>
      <c r="AT296" s="151"/>
      <c r="AU296" s="151"/>
      <c r="AV296" s="151"/>
      <c r="AW296" s="151"/>
      <c r="AX296" s="151"/>
      <c r="AY296" s="151"/>
      <c r="AZ296" s="151"/>
      <c r="BA296" s="151"/>
      <c r="BB296" s="26"/>
      <c r="BC296" s="154"/>
      <c r="BD296" s="154"/>
      <c r="BE296" s="182"/>
      <c r="BF296" s="154"/>
      <c r="BG296" s="154"/>
      <c r="BH296" s="182"/>
      <c r="BI296" s="26"/>
      <c r="BJ296" s="26"/>
      <c r="BK296" s="26"/>
    </row>
    <row r="297" spans="2:63" ht="17.55" customHeight="1">
      <c r="B297" s="26">
        <v>287</v>
      </c>
      <c r="C297" s="26"/>
      <c r="D297" s="26"/>
      <c r="E297" s="26"/>
      <c r="F297" s="26"/>
      <c r="G297" s="26"/>
      <c r="H297" s="26"/>
      <c r="I297" s="26"/>
      <c r="J297" s="26"/>
      <c r="K297" s="154"/>
      <c r="L297" s="187"/>
      <c r="M297" s="182"/>
      <c r="N297" s="154"/>
      <c r="O297" s="154"/>
      <c r="P297" s="182"/>
      <c r="Q297" s="154"/>
      <c r="R297" s="154"/>
      <c r="S297" s="182"/>
      <c r="T297" s="154"/>
      <c r="U297" s="154"/>
      <c r="V297" s="182"/>
      <c r="W297" s="154"/>
      <c r="X297" s="154"/>
      <c r="Y297" s="182"/>
      <c r="Z297" s="154"/>
      <c r="AA297" s="154"/>
      <c r="AB297" s="182"/>
      <c r="AC297" s="154"/>
      <c r="AD297" s="154"/>
      <c r="AE297" s="182"/>
      <c r="AF297" s="26"/>
      <c r="AG297" s="26"/>
      <c r="AH297" s="151"/>
      <c r="AI297" s="151"/>
      <c r="AJ297" s="151"/>
      <c r="AK297" s="151"/>
      <c r="AL297" s="26"/>
      <c r="AM297" s="151"/>
      <c r="AN297" s="151"/>
      <c r="AO297" s="151"/>
      <c r="AP297" s="151"/>
      <c r="AQ297" s="26"/>
      <c r="AR297" s="151"/>
      <c r="AS297" s="26"/>
      <c r="AT297" s="151"/>
      <c r="AU297" s="151"/>
      <c r="AV297" s="151"/>
      <c r="AW297" s="151"/>
      <c r="AX297" s="151"/>
      <c r="AY297" s="151"/>
      <c r="AZ297" s="151"/>
      <c r="BA297" s="151"/>
      <c r="BB297" s="26"/>
      <c r="BC297" s="154"/>
      <c r="BD297" s="154"/>
      <c r="BE297" s="182"/>
      <c r="BF297" s="154"/>
      <c r="BG297" s="154"/>
      <c r="BH297" s="182"/>
      <c r="BI297" s="26"/>
      <c r="BJ297" s="26"/>
      <c r="BK297" s="26"/>
    </row>
    <row r="298" spans="2:63" ht="17.55" customHeight="1">
      <c r="B298" s="26">
        <v>288</v>
      </c>
      <c r="C298" s="26"/>
      <c r="D298" s="26"/>
      <c r="E298" s="26"/>
      <c r="F298" s="26"/>
      <c r="G298" s="26"/>
      <c r="H298" s="26"/>
      <c r="I298" s="26"/>
      <c r="J298" s="26"/>
      <c r="K298" s="154"/>
      <c r="L298" s="187"/>
      <c r="M298" s="182"/>
      <c r="N298" s="154"/>
      <c r="O298" s="154"/>
      <c r="P298" s="182"/>
      <c r="Q298" s="154"/>
      <c r="R298" s="154"/>
      <c r="S298" s="182"/>
      <c r="T298" s="154"/>
      <c r="U298" s="154"/>
      <c r="V298" s="182"/>
      <c r="W298" s="154"/>
      <c r="X298" s="154"/>
      <c r="Y298" s="182"/>
      <c r="Z298" s="154"/>
      <c r="AA298" s="154"/>
      <c r="AB298" s="182"/>
      <c r="AC298" s="154"/>
      <c r="AD298" s="154"/>
      <c r="AE298" s="182"/>
      <c r="AF298" s="26"/>
      <c r="AG298" s="26"/>
      <c r="AH298" s="151"/>
      <c r="AI298" s="151"/>
      <c r="AJ298" s="151"/>
      <c r="AK298" s="151"/>
      <c r="AL298" s="26"/>
      <c r="AM298" s="151"/>
      <c r="AN298" s="151"/>
      <c r="AO298" s="151"/>
      <c r="AP298" s="151"/>
      <c r="AQ298" s="26"/>
      <c r="AR298" s="151"/>
      <c r="AS298" s="26"/>
      <c r="AT298" s="151"/>
      <c r="AU298" s="151"/>
      <c r="AV298" s="151"/>
      <c r="AW298" s="151"/>
      <c r="AX298" s="151"/>
      <c r="AY298" s="151"/>
      <c r="AZ298" s="151"/>
      <c r="BA298" s="151"/>
      <c r="BB298" s="26"/>
      <c r="BC298" s="154"/>
      <c r="BD298" s="154"/>
      <c r="BE298" s="182"/>
      <c r="BF298" s="154"/>
      <c r="BG298" s="154"/>
      <c r="BH298" s="182"/>
      <c r="BI298" s="26"/>
      <c r="BJ298" s="26"/>
      <c r="BK298" s="26"/>
    </row>
    <row r="299" spans="2:63" ht="17.55" customHeight="1">
      <c r="B299" s="26">
        <v>289</v>
      </c>
      <c r="C299" s="26"/>
      <c r="D299" s="26"/>
      <c r="E299" s="26"/>
      <c r="F299" s="26"/>
      <c r="G299" s="26"/>
      <c r="H299" s="26"/>
      <c r="I299" s="26"/>
      <c r="J299" s="26"/>
      <c r="K299" s="154"/>
      <c r="L299" s="187"/>
      <c r="M299" s="182"/>
      <c r="N299" s="154"/>
      <c r="O299" s="154"/>
      <c r="P299" s="182"/>
      <c r="Q299" s="154"/>
      <c r="R299" s="154"/>
      <c r="S299" s="182"/>
      <c r="T299" s="154"/>
      <c r="U299" s="154"/>
      <c r="V299" s="182"/>
      <c r="W299" s="154"/>
      <c r="X299" s="154"/>
      <c r="Y299" s="182"/>
      <c r="Z299" s="154"/>
      <c r="AA299" s="154"/>
      <c r="AB299" s="182"/>
      <c r="AC299" s="154"/>
      <c r="AD299" s="154"/>
      <c r="AE299" s="182"/>
      <c r="AF299" s="26"/>
      <c r="AG299" s="26"/>
      <c r="AH299" s="151"/>
      <c r="AI299" s="151"/>
      <c r="AJ299" s="151"/>
      <c r="AK299" s="151"/>
      <c r="AL299" s="26"/>
      <c r="AM299" s="151"/>
      <c r="AN299" s="151"/>
      <c r="AO299" s="151"/>
      <c r="AP299" s="151"/>
      <c r="AQ299" s="26"/>
      <c r="AR299" s="151"/>
      <c r="AS299" s="26"/>
      <c r="AT299" s="151"/>
      <c r="AU299" s="151"/>
      <c r="AV299" s="151"/>
      <c r="AW299" s="151"/>
      <c r="AX299" s="151"/>
      <c r="AY299" s="151"/>
      <c r="AZ299" s="151"/>
      <c r="BA299" s="151"/>
      <c r="BB299" s="26"/>
      <c r="BC299" s="154"/>
      <c r="BD299" s="154"/>
      <c r="BE299" s="182"/>
      <c r="BF299" s="154"/>
      <c r="BG299" s="154"/>
      <c r="BH299" s="182"/>
      <c r="BI299" s="26"/>
      <c r="BJ299" s="26"/>
      <c r="BK299" s="26"/>
    </row>
    <row r="300" spans="2:63" ht="17.55" customHeight="1">
      <c r="B300" s="26">
        <v>290</v>
      </c>
      <c r="C300" s="26"/>
      <c r="D300" s="26"/>
      <c r="E300" s="26"/>
      <c r="F300" s="26"/>
      <c r="G300" s="26"/>
      <c r="H300" s="26"/>
      <c r="I300" s="26"/>
      <c r="J300" s="26"/>
      <c r="K300" s="154"/>
      <c r="L300" s="187"/>
      <c r="M300" s="182"/>
      <c r="N300" s="154"/>
      <c r="O300" s="154"/>
      <c r="P300" s="182"/>
      <c r="Q300" s="154"/>
      <c r="R300" s="154"/>
      <c r="S300" s="182"/>
      <c r="T300" s="154"/>
      <c r="U300" s="154"/>
      <c r="V300" s="182"/>
      <c r="W300" s="154"/>
      <c r="X300" s="154"/>
      <c r="Y300" s="182"/>
      <c r="Z300" s="154"/>
      <c r="AA300" s="154"/>
      <c r="AB300" s="182"/>
      <c r="AC300" s="154"/>
      <c r="AD300" s="154"/>
      <c r="AE300" s="182"/>
      <c r="AF300" s="26"/>
      <c r="AG300" s="26"/>
      <c r="AH300" s="151"/>
      <c r="AI300" s="151"/>
      <c r="AJ300" s="151"/>
      <c r="AK300" s="151"/>
      <c r="AL300" s="26"/>
      <c r="AM300" s="151"/>
      <c r="AN300" s="151"/>
      <c r="AO300" s="151"/>
      <c r="AP300" s="151"/>
      <c r="AQ300" s="26"/>
      <c r="AR300" s="151"/>
      <c r="AS300" s="26"/>
      <c r="AT300" s="151"/>
      <c r="AU300" s="151"/>
      <c r="AV300" s="151"/>
      <c r="AW300" s="151"/>
      <c r="AX300" s="151"/>
      <c r="AY300" s="151"/>
      <c r="AZ300" s="151"/>
      <c r="BA300" s="151"/>
      <c r="BB300" s="26"/>
      <c r="BC300" s="154"/>
      <c r="BD300" s="154"/>
      <c r="BE300" s="182"/>
      <c r="BF300" s="154"/>
      <c r="BG300" s="154"/>
      <c r="BH300" s="182"/>
      <c r="BI300" s="26"/>
      <c r="BJ300" s="26"/>
      <c r="BK300" s="26"/>
    </row>
    <row r="301" spans="2:63" ht="17.55" customHeight="1">
      <c r="B301" s="26">
        <v>291</v>
      </c>
      <c r="C301" s="26"/>
      <c r="D301" s="26"/>
      <c r="E301" s="26"/>
      <c r="F301" s="26"/>
      <c r="G301" s="26"/>
      <c r="H301" s="26"/>
      <c r="I301" s="26"/>
      <c r="J301" s="26"/>
      <c r="K301" s="154"/>
      <c r="L301" s="187"/>
      <c r="M301" s="182"/>
      <c r="N301" s="154"/>
      <c r="O301" s="154"/>
      <c r="P301" s="182"/>
      <c r="Q301" s="154"/>
      <c r="R301" s="154"/>
      <c r="S301" s="182"/>
      <c r="T301" s="154"/>
      <c r="U301" s="154"/>
      <c r="V301" s="182"/>
      <c r="W301" s="154"/>
      <c r="X301" s="154"/>
      <c r="Y301" s="182"/>
      <c r="Z301" s="154"/>
      <c r="AA301" s="154"/>
      <c r="AB301" s="182"/>
      <c r="AC301" s="154"/>
      <c r="AD301" s="154"/>
      <c r="AE301" s="182"/>
      <c r="AF301" s="26"/>
      <c r="AG301" s="26"/>
      <c r="AH301" s="151"/>
      <c r="AI301" s="151"/>
      <c r="AJ301" s="151"/>
      <c r="AK301" s="151"/>
      <c r="AL301" s="26"/>
      <c r="AM301" s="151"/>
      <c r="AN301" s="151"/>
      <c r="AO301" s="151"/>
      <c r="AP301" s="151"/>
      <c r="AQ301" s="26"/>
      <c r="AR301" s="151"/>
      <c r="AS301" s="26"/>
      <c r="AT301" s="151"/>
      <c r="AU301" s="151"/>
      <c r="AV301" s="151"/>
      <c r="AW301" s="151"/>
      <c r="AX301" s="151"/>
      <c r="AY301" s="151"/>
      <c r="AZ301" s="151"/>
      <c r="BA301" s="151"/>
      <c r="BB301" s="26"/>
      <c r="BC301" s="154"/>
      <c r="BD301" s="154"/>
      <c r="BE301" s="182"/>
      <c r="BF301" s="154"/>
      <c r="BG301" s="154"/>
      <c r="BH301" s="182"/>
      <c r="BI301" s="26"/>
      <c r="BJ301" s="26"/>
      <c r="BK301" s="26"/>
    </row>
    <row r="302" spans="2:63" ht="17.55" customHeight="1">
      <c r="B302" s="26">
        <v>292</v>
      </c>
      <c r="C302" s="26"/>
      <c r="D302" s="26"/>
      <c r="E302" s="26"/>
      <c r="F302" s="26"/>
      <c r="G302" s="26"/>
      <c r="H302" s="26"/>
      <c r="I302" s="26"/>
      <c r="J302" s="26"/>
      <c r="K302" s="154"/>
      <c r="L302" s="187"/>
      <c r="M302" s="182"/>
      <c r="N302" s="154"/>
      <c r="O302" s="154"/>
      <c r="P302" s="182"/>
      <c r="Q302" s="154"/>
      <c r="R302" s="154"/>
      <c r="S302" s="182"/>
      <c r="T302" s="154"/>
      <c r="U302" s="154"/>
      <c r="V302" s="182"/>
      <c r="W302" s="154"/>
      <c r="X302" s="154"/>
      <c r="Y302" s="182"/>
      <c r="Z302" s="154"/>
      <c r="AA302" s="154"/>
      <c r="AB302" s="182"/>
      <c r="AC302" s="154"/>
      <c r="AD302" s="154"/>
      <c r="AE302" s="182"/>
      <c r="AF302" s="26"/>
      <c r="AG302" s="26"/>
      <c r="AH302" s="151"/>
      <c r="AI302" s="151"/>
      <c r="AJ302" s="151"/>
      <c r="AK302" s="151"/>
      <c r="AL302" s="26"/>
      <c r="AM302" s="151"/>
      <c r="AN302" s="151"/>
      <c r="AO302" s="151"/>
      <c r="AP302" s="151"/>
      <c r="AQ302" s="26"/>
      <c r="AR302" s="151"/>
      <c r="AS302" s="26"/>
      <c r="AT302" s="151"/>
      <c r="AU302" s="151"/>
      <c r="AV302" s="151"/>
      <c r="AW302" s="151"/>
      <c r="AX302" s="151"/>
      <c r="AY302" s="151"/>
      <c r="AZ302" s="151"/>
      <c r="BA302" s="151"/>
      <c r="BB302" s="26"/>
      <c r="BC302" s="154"/>
      <c r="BD302" s="154"/>
      <c r="BE302" s="182"/>
      <c r="BF302" s="154"/>
      <c r="BG302" s="154"/>
      <c r="BH302" s="182"/>
      <c r="BI302" s="26"/>
      <c r="BJ302" s="26"/>
      <c r="BK302" s="26"/>
    </row>
    <row r="303" spans="2:63" ht="17.55" customHeight="1">
      <c r="B303" s="26">
        <v>293</v>
      </c>
      <c r="C303" s="26"/>
      <c r="D303" s="26"/>
      <c r="E303" s="26"/>
      <c r="F303" s="26"/>
      <c r="G303" s="26"/>
      <c r="H303" s="26"/>
      <c r="I303" s="26"/>
      <c r="J303" s="26"/>
      <c r="K303" s="154"/>
      <c r="L303" s="187"/>
      <c r="M303" s="182"/>
      <c r="N303" s="154"/>
      <c r="O303" s="154"/>
      <c r="P303" s="182"/>
      <c r="Q303" s="154"/>
      <c r="R303" s="154"/>
      <c r="S303" s="182"/>
      <c r="T303" s="154"/>
      <c r="U303" s="154"/>
      <c r="V303" s="182"/>
      <c r="W303" s="154"/>
      <c r="X303" s="154"/>
      <c r="Y303" s="182"/>
      <c r="Z303" s="154"/>
      <c r="AA303" s="154"/>
      <c r="AB303" s="182"/>
      <c r="AC303" s="154"/>
      <c r="AD303" s="154"/>
      <c r="AE303" s="182"/>
      <c r="AF303" s="26"/>
      <c r="AG303" s="26"/>
      <c r="AH303" s="151"/>
      <c r="AI303" s="151"/>
      <c r="AJ303" s="151"/>
      <c r="AK303" s="151"/>
      <c r="AL303" s="26"/>
      <c r="AM303" s="151"/>
      <c r="AN303" s="151"/>
      <c r="AO303" s="151"/>
      <c r="AP303" s="151"/>
      <c r="AQ303" s="26"/>
      <c r="AR303" s="151"/>
      <c r="AS303" s="26"/>
      <c r="AT303" s="151"/>
      <c r="AU303" s="151"/>
      <c r="AV303" s="151"/>
      <c r="AW303" s="151"/>
      <c r="AX303" s="151"/>
      <c r="AY303" s="151"/>
      <c r="AZ303" s="151"/>
      <c r="BA303" s="151"/>
      <c r="BB303" s="26"/>
      <c r="BC303" s="154"/>
      <c r="BD303" s="154"/>
      <c r="BE303" s="182"/>
      <c r="BF303" s="154"/>
      <c r="BG303" s="154"/>
      <c r="BH303" s="182"/>
      <c r="BI303" s="26"/>
      <c r="BJ303" s="26"/>
      <c r="BK303" s="26"/>
    </row>
    <row r="304" spans="2:63" ht="17.55" customHeight="1">
      <c r="B304" s="26">
        <v>294</v>
      </c>
      <c r="C304" s="26"/>
      <c r="D304" s="26"/>
      <c r="E304" s="26"/>
      <c r="F304" s="26"/>
      <c r="G304" s="26"/>
      <c r="H304" s="26"/>
      <c r="I304" s="26"/>
      <c r="J304" s="26"/>
      <c r="K304" s="154"/>
      <c r="L304" s="187"/>
      <c r="M304" s="182"/>
      <c r="N304" s="154"/>
      <c r="O304" s="154"/>
      <c r="P304" s="182"/>
      <c r="Q304" s="154"/>
      <c r="R304" s="154"/>
      <c r="S304" s="182"/>
      <c r="T304" s="154"/>
      <c r="U304" s="154"/>
      <c r="V304" s="182"/>
      <c r="W304" s="154"/>
      <c r="X304" s="154"/>
      <c r="Y304" s="182"/>
      <c r="Z304" s="154"/>
      <c r="AA304" s="154"/>
      <c r="AB304" s="182"/>
      <c r="AC304" s="154"/>
      <c r="AD304" s="154"/>
      <c r="AE304" s="182"/>
      <c r="AF304" s="26"/>
      <c r="AG304" s="26"/>
      <c r="AH304" s="151"/>
      <c r="AI304" s="151"/>
      <c r="AJ304" s="151"/>
      <c r="AK304" s="151"/>
      <c r="AL304" s="26"/>
      <c r="AM304" s="151"/>
      <c r="AN304" s="151"/>
      <c r="AO304" s="151"/>
      <c r="AP304" s="151"/>
      <c r="AQ304" s="26"/>
      <c r="AR304" s="151"/>
      <c r="AS304" s="26"/>
      <c r="AT304" s="151"/>
      <c r="AU304" s="151"/>
      <c r="AV304" s="151"/>
      <c r="AW304" s="151"/>
      <c r="AX304" s="151"/>
      <c r="AY304" s="151"/>
      <c r="AZ304" s="151"/>
      <c r="BA304" s="151"/>
      <c r="BB304" s="26"/>
      <c r="BC304" s="154"/>
      <c r="BD304" s="154"/>
      <c r="BE304" s="182"/>
      <c r="BF304" s="154"/>
      <c r="BG304" s="154"/>
      <c r="BH304" s="182"/>
      <c r="BI304" s="26"/>
      <c r="BJ304" s="26"/>
      <c r="BK304" s="26"/>
    </row>
    <row r="305" spans="2:63" ht="17.55" customHeight="1">
      <c r="B305" s="26">
        <v>295</v>
      </c>
      <c r="C305" s="26"/>
      <c r="D305" s="26"/>
      <c r="E305" s="26"/>
      <c r="F305" s="26"/>
      <c r="G305" s="26"/>
      <c r="H305" s="26"/>
      <c r="I305" s="26"/>
      <c r="J305" s="26"/>
      <c r="K305" s="154"/>
      <c r="L305" s="187"/>
      <c r="M305" s="182"/>
      <c r="N305" s="154"/>
      <c r="O305" s="154"/>
      <c r="P305" s="182"/>
      <c r="Q305" s="154"/>
      <c r="R305" s="154"/>
      <c r="S305" s="182"/>
      <c r="T305" s="154"/>
      <c r="U305" s="154"/>
      <c r="V305" s="182"/>
      <c r="W305" s="154"/>
      <c r="X305" s="154"/>
      <c r="Y305" s="182"/>
      <c r="Z305" s="154"/>
      <c r="AA305" s="154"/>
      <c r="AB305" s="182"/>
      <c r="AC305" s="154"/>
      <c r="AD305" s="154"/>
      <c r="AE305" s="182"/>
      <c r="AF305" s="26"/>
      <c r="AG305" s="26"/>
      <c r="AH305" s="151"/>
      <c r="AI305" s="151"/>
      <c r="AJ305" s="151"/>
      <c r="AK305" s="151"/>
      <c r="AL305" s="26"/>
      <c r="AM305" s="151"/>
      <c r="AN305" s="151"/>
      <c r="AO305" s="151"/>
      <c r="AP305" s="151"/>
      <c r="AQ305" s="26"/>
      <c r="AR305" s="151"/>
      <c r="AS305" s="26"/>
      <c r="AT305" s="151"/>
      <c r="AU305" s="151"/>
      <c r="AV305" s="151"/>
      <c r="AW305" s="151"/>
      <c r="AX305" s="151"/>
      <c r="AY305" s="151"/>
      <c r="AZ305" s="151"/>
      <c r="BA305" s="151"/>
      <c r="BB305" s="26"/>
      <c r="BC305" s="154"/>
      <c r="BD305" s="154"/>
      <c r="BE305" s="182"/>
      <c r="BF305" s="154"/>
      <c r="BG305" s="154"/>
      <c r="BH305" s="182"/>
      <c r="BI305" s="26"/>
      <c r="BJ305" s="26"/>
      <c r="BK305" s="26"/>
    </row>
    <row r="306" spans="2:63" ht="17.55" customHeight="1">
      <c r="B306" s="26">
        <v>296</v>
      </c>
      <c r="C306" s="26"/>
      <c r="D306" s="26"/>
      <c r="E306" s="26"/>
      <c r="F306" s="26"/>
      <c r="G306" s="26"/>
      <c r="H306" s="26"/>
      <c r="I306" s="26"/>
      <c r="J306" s="26"/>
      <c r="K306" s="154"/>
      <c r="L306" s="187"/>
      <c r="M306" s="182"/>
      <c r="N306" s="154"/>
      <c r="O306" s="154"/>
      <c r="P306" s="182"/>
      <c r="Q306" s="154"/>
      <c r="R306" s="154"/>
      <c r="S306" s="182"/>
      <c r="T306" s="154"/>
      <c r="U306" s="154"/>
      <c r="V306" s="182"/>
      <c r="W306" s="154"/>
      <c r="X306" s="154"/>
      <c r="Y306" s="182"/>
      <c r="Z306" s="154"/>
      <c r="AA306" s="154"/>
      <c r="AB306" s="182"/>
      <c r="AC306" s="154"/>
      <c r="AD306" s="154"/>
      <c r="AE306" s="182"/>
      <c r="AF306" s="26"/>
      <c r="AG306" s="26"/>
      <c r="AH306" s="151"/>
      <c r="AI306" s="151"/>
      <c r="AJ306" s="151"/>
      <c r="AK306" s="151"/>
      <c r="AL306" s="26"/>
      <c r="AM306" s="151"/>
      <c r="AN306" s="151"/>
      <c r="AO306" s="151"/>
      <c r="AP306" s="151"/>
      <c r="AQ306" s="26"/>
      <c r="AR306" s="151"/>
      <c r="AS306" s="26"/>
      <c r="AT306" s="151"/>
      <c r="AU306" s="151"/>
      <c r="AV306" s="151"/>
      <c r="AW306" s="151"/>
      <c r="AX306" s="151"/>
      <c r="AY306" s="151"/>
      <c r="AZ306" s="151"/>
      <c r="BA306" s="151"/>
      <c r="BB306" s="26"/>
      <c r="BC306" s="154"/>
      <c r="BD306" s="154"/>
      <c r="BE306" s="182"/>
      <c r="BF306" s="154"/>
      <c r="BG306" s="154"/>
      <c r="BH306" s="182"/>
      <c r="BI306" s="26"/>
      <c r="BJ306" s="26"/>
      <c r="BK306" s="26"/>
    </row>
    <row r="307" spans="2:63" ht="17.55" customHeight="1">
      <c r="B307" s="26">
        <v>297</v>
      </c>
      <c r="C307" s="26"/>
      <c r="D307" s="26"/>
      <c r="E307" s="26"/>
      <c r="F307" s="26"/>
      <c r="G307" s="26"/>
      <c r="H307" s="26"/>
      <c r="I307" s="26"/>
      <c r="J307" s="26"/>
      <c r="K307" s="154"/>
      <c r="L307" s="187"/>
      <c r="M307" s="182"/>
      <c r="N307" s="154"/>
      <c r="O307" s="154"/>
      <c r="P307" s="182"/>
      <c r="Q307" s="154"/>
      <c r="R307" s="154"/>
      <c r="S307" s="182"/>
      <c r="T307" s="154"/>
      <c r="U307" s="154"/>
      <c r="V307" s="182"/>
      <c r="W307" s="154"/>
      <c r="X307" s="154"/>
      <c r="Y307" s="182"/>
      <c r="Z307" s="154"/>
      <c r="AA307" s="154"/>
      <c r="AB307" s="182"/>
      <c r="AC307" s="154"/>
      <c r="AD307" s="154"/>
      <c r="AE307" s="182"/>
      <c r="AF307" s="26"/>
      <c r="AG307" s="26"/>
      <c r="AH307" s="151"/>
      <c r="AI307" s="151"/>
      <c r="AJ307" s="151"/>
      <c r="AK307" s="151"/>
      <c r="AL307" s="26"/>
      <c r="AM307" s="151"/>
      <c r="AN307" s="151"/>
      <c r="AO307" s="151"/>
      <c r="AP307" s="151"/>
      <c r="AQ307" s="26"/>
      <c r="AR307" s="151"/>
      <c r="AS307" s="26"/>
      <c r="AT307" s="151"/>
      <c r="AU307" s="151"/>
      <c r="AV307" s="151"/>
      <c r="AW307" s="151"/>
      <c r="AX307" s="151"/>
      <c r="AY307" s="151"/>
      <c r="AZ307" s="151"/>
      <c r="BA307" s="151"/>
      <c r="BB307" s="26"/>
      <c r="BC307" s="154"/>
      <c r="BD307" s="154"/>
      <c r="BE307" s="182"/>
      <c r="BF307" s="154"/>
      <c r="BG307" s="154"/>
      <c r="BH307" s="182"/>
      <c r="BI307" s="26"/>
      <c r="BJ307" s="26"/>
      <c r="BK307" s="26"/>
    </row>
    <row r="308" spans="2:63" ht="17.55" customHeight="1">
      <c r="B308" s="26">
        <v>298</v>
      </c>
      <c r="C308" s="26"/>
      <c r="D308" s="26"/>
      <c r="E308" s="26"/>
      <c r="F308" s="26"/>
      <c r="G308" s="26"/>
      <c r="H308" s="26"/>
      <c r="I308" s="26"/>
      <c r="J308" s="26"/>
      <c r="K308" s="154"/>
      <c r="L308" s="187"/>
      <c r="M308" s="182"/>
      <c r="N308" s="154"/>
      <c r="O308" s="154"/>
      <c r="P308" s="182"/>
      <c r="Q308" s="154"/>
      <c r="R308" s="154"/>
      <c r="S308" s="182"/>
      <c r="T308" s="154"/>
      <c r="U308" s="154"/>
      <c r="V308" s="182"/>
      <c r="W308" s="154"/>
      <c r="X308" s="154"/>
      <c r="Y308" s="182"/>
      <c r="Z308" s="154"/>
      <c r="AA308" s="154"/>
      <c r="AB308" s="182"/>
      <c r="AC308" s="154"/>
      <c r="AD308" s="154"/>
      <c r="AE308" s="182"/>
      <c r="AF308" s="26"/>
      <c r="AG308" s="26"/>
      <c r="AH308" s="151"/>
      <c r="AI308" s="151"/>
      <c r="AJ308" s="151"/>
      <c r="AK308" s="151"/>
      <c r="AL308" s="26"/>
      <c r="AM308" s="151"/>
      <c r="AN308" s="151"/>
      <c r="AO308" s="151"/>
      <c r="AP308" s="151"/>
      <c r="AQ308" s="26"/>
      <c r="AR308" s="151"/>
      <c r="AS308" s="26"/>
      <c r="AT308" s="151"/>
      <c r="AU308" s="151"/>
      <c r="AV308" s="151"/>
      <c r="AW308" s="151"/>
      <c r="AX308" s="151"/>
      <c r="AY308" s="151"/>
      <c r="AZ308" s="151"/>
      <c r="BA308" s="151"/>
      <c r="BB308" s="26"/>
      <c r="BC308" s="154"/>
      <c r="BD308" s="154"/>
      <c r="BE308" s="182"/>
      <c r="BF308" s="154"/>
      <c r="BG308" s="154"/>
      <c r="BH308" s="182"/>
      <c r="BI308" s="26"/>
      <c r="BJ308" s="26"/>
      <c r="BK308" s="26"/>
    </row>
    <row r="309" spans="2:63" ht="17.55" customHeight="1">
      <c r="B309" s="26">
        <v>299</v>
      </c>
      <c r="C309" s="26"/>
      <c r="D309" s="26"/>
      <c r="E309" s="26"/>
      <c r="F309" s="26"/>
      <c r="G309" s="26"/>
      <c r="H309" s="26"/>
      <c r="I309" s="26"/>
      <c r="J309" s="26"/>
      <c r="K309" s="154"/>
      <c r="L309" s="187"/>
      <c r="M309" s="182"/>
      <c r="N309" s="154"/>
      <c r="O309" s="154"/>
      <c r="P309" s="182"/>
      <c r="Q309" s="154"/>
      <c r="R309" s="154"/>
      <c r="S309" s="182"/>
      <c r="T309" s="154"/>
      <c r="U309" s="154"/>
      <c r="V309" s="182"/>
      <c r="W309" s="154"/>
      <c r="X309" s="154"/>
      <c r="Y309" s="182"/>
      <c r="Z309" s="154"/>
      <c r="AA309" s="154"/>
      <c r="AB309" s="182"/>
      <c r="AC309" s="154"/>
      <c r="AD309" s="154"/>
      <c r="AE309" s="182"/>
      <c r="AF309" s="26"/>
      <c r="AG309" s="26"/>
      <c r="AH309" s="151"/>
      <c r="AI309" s="151"/>
      <c r="AJ309" s="151"/>
      <c r="AK309" s="151"/>
      <c r="AL309" s="26"/>
      <c r="AM309" s="151"/>
      <c r="AN309" s="151"/>
      <c r="AO309" s="151"/>
      <c r="AP309" s="151"/>
      <c r="AQ309" s="26"/>
      <c r="AR309" s="151"/>
      <c r="AS309" s="26"/>
      <c r="AT309" s="151"/>
      <c r="AU309" s="151"/>
      <c r="AV309" s="151"/>
      <c r="AW309" s="151"/>
      <c r="AX309" s="151"/>
      <c r="AY309" s="151"/>
      <c r="AZ309" s="151"/>
      <c r="BA309" s="151"/>
      <c r="BB309" s="26"/>
      <c r="BC309" s="154"/>
      <c r="BD309" s="154"/>
      <c r="BE309" s="182"/>
      <c r="BF309" s="154"/>
      <c r="BG309" s="154"/>
      <c r="BH309" s="182"/>
      <c r="BI309" s="26"/>
      <c r="BJ309" s="26"/>
      <c r="BK309" s="26"/>
    </row>
    <row r="310" spans="2:63" ht="17.55" customHeight="1">
      <c r="B310" s="26">
        <v>300</v>
      </c>
      <c r="C310" s="26"/>
      <c r="D310" s="26"/>
      <c r="E310" s="26"/>
      <c r="F310" s="26"/>
      <c r="G310" s="26"/>
      <c r="H310" s="26"/>
      <c r="I310" s="26"/>
      <c r="J310" s="26"/>
      <c r="K310" s="154"/>
      <c r="L310" s="187"/>
      <c r="M310" s="182"/>
      <c r="N310" s="154"/>
      <c r="O310" s="154"/>
      <c r="P310" s="182"/>
      <c r="Q310" s="154"/>
      <c r="R310" s="154"/>
      <c r="S310" s="182"/>
      <c r="T310" s="154"/>
      <c r="U310" s="154"/>
      <c r="V310" s="182"/>
      <c r="W310" s="154"/>
      <c r="X310" s="154"/>
      <c r="Y310" s="182"/>
      <c r="Z310" s="154"/>
      <c r="AA310" s="154"/>
      <c r="AB310" s="182"/>
      <c r="AC310" s="154"/>
      <c r="AD310" s="154"/>
      <c r="AE310" s="182"/>
      <c r="AF310" s="26"/>
      <c r="AG310" s="26"/>
      <c r="AH310" s="151"/>
      <c r="AI310" s="151"/>
      <c r="AJ310" s="151"/>
      <c r="AK310" s="151"/>
      <c r="AL310" s="26"/>
      <c r="AM310" s="151"/>
      <c r="AN310" s="151"/>
      <c r="AO310" s="151"/>
      <c r="AP310" s="151"/>
      <c r="AQ310" s="26"/>
      <c r="AR310" s="151"/>
      <c r="AS310" s="26"/>
      <c r="AT310" s="151"/>
      <c r="AU310" s="151"/>
      <c r="AV310" s="151"/>
      <c r="AW310" s="151"/>
      <c r="AX310" s="151"/>
      <c r="AY310" s="151"/>
      <c r="AZ310" s="151"/>
      <c r="BA310" s="151"/>
      <c r="BB310" s="26"/>
      <c r="BC310" s="154"/>
      <c r="BD310" s="154"/>
      <c r="BE310" s="182"/>
      <c r="BF310" s="154"/>
      <c r="BG310" s="154"/>
      <c r="BH310" s="182"/>
      <c r="BI310" s="26"/>
      <c r="BJ310" s="26"/>
      <c r="BK310" s="26"/>
    </row>
    <row r="311" spans="2:63" ht="17.55" customHeight="1">
      <c r="B311" s="26">
        <v>301</v>
      </c>
      <c r="C311" s="26"/>
      <c r="D311" s="26"/>
      <c r="E311" s="26"/>
      <c r="F311" s="26"/>
      <c r="G311" s="26"/>
      <c r="H311" s="26"/>
      <c r="I311" s="26"/>
      <c r="J311" s="26"/>
      <c r="K311" s="154"/>
      <c r="L311" s="187"/>
      <c r="M311" s="182"/>
      <c r="N311" s="154"/>
      <c r="O311" s="154"/>
      <c r="P311" s="182"/>
      <c r="Q311" s="154"/>
      <c r="R311" s="154"/>
      <c r="S311" s="182"/>
      <c r="T311" s="154"/>
      <c r="U311" s="154"/>
      <c r="V311" s="182"/>
      <c r="W311" s="154"/>
      <c r="X311" s="154"/>
      <c r="Y311" s="182"/>
      <c r="Z311" s="154"/>
      <c r="AA311" s="154"/>
      <c r="AB311" s="182"/>
      <c r="AC311" s="154"/>
      <c r="AD311" s="154"/>
      <c r="AE311" s="182"/>
      <c r="AF311" s="26"/>
      <c r="AG311" s="26"/>
      <c r="AH311" s="151"/>
      <c r="AI311" s="151"/>
      <c r="AJ311" s="151"/>
      <c r="AK311" s="151"/>
      <c r="AL311" s="26"/>
      <c r="AM311" s="151"/>
      <c r="AN311" s="151"/>
      <c r="AO311" s="151"/>
      <c r="AP311" s="151"/>
      <c r="AQ311" s="26"/>
      <c r="AR311" s="151"/>
      <c r="AS311" s="26"/>
      <c r="AT311" s="151"/>
      <c r="AU311" s="151"/>
      <c r="AV311" s="151"/>
      <c r="AW311" s="151"/>
      <c r="AX311" s="151"/>
      <c r="AY311" s="151"/>
      <c r="AZ311" s="151"/>
      <c r="BA311" s="151"/>
      <c r="BB311" s="26"/>
      <c r="BC311" s="154"/>
      <c r="BD311" s="154"/>
      <c r="BE311" s="182"/>
      <c r="BF311" s="154"/>
      <c r="BG311" s="154"/>
      <c r="BH311" s="182"/>
      <c r="BI311" s="26"/>
      <c r="BJ311" s="26"/>
      <c r="BK311" s="26"/>
    </row>
    <row r="312" spans="2:63" ht="17.55" customHeight="1">
      <c r="B312" s="26">
        <v>302</v>
      </c>
      <c r="C312" s="26"/>
      <c r="D312" s="26"/>
      <c r="E312" s="26"/>
      <c r="F312" s="26"/>
      <c r="G312" s="26"/>
      <c r="H312" s="26"/>
      <c r="I312" s="26"/>
      <c r="J312" s="26"/>
      <c r="K312" s="154"/>
      <c r="L312" s="187"/>
      <c r="M312" s="182"/>
      <c r="N312" s="154"/>
      <c r="O312" s="154"/>
      <c r="P312" s="182"/>
      <c r="Q312" s="154"/>
      <c r="R312" s="154"/>
      <c r="S312" s="182"/>
      <c r="T312" s="154"/>
      <c r="U312" s="154"/>
      <c r="V312" s="182"/>
      <c r="W312" s="154"/>
      <c r="X312" s="154"/>
      <c r="Y312" s="182"/>
      <c r="Z312" s="154"/>
      <c r="AA312" s="154"/>
      <c r="AB312" s="182"/>
      <c r="AC312" s="154"/>
      <c r="AD312" s="154"/>
      <c r="AE312" s="182"/>
      <c r="AF312" s="26"/>
      <c r="AG312" s="26"/>
      <c r="AH312" s="151"/>
      <c r="AI312" s="151"/>
      <c r="AJ312" s="151"/>
      <c r="AK312" s="151"/>
      <c r="AL312" s="26"/>
      <c r="AM312" s="151"/>
      <c r="AN312" s="151"/>
      <c r="AO312" s="151"/>
      <c r="AP312" s="151"/>
      <c r="AQ312" s="26"/>
      <c r="AR312" s="151"/>
      <c r="AS312" s="26"/>
      <c r="AT312" s="151"/>
      <c r="AU312" s="151"/>
      <c r="AV312" s="151"/>
      <c r="AW312" s="151"/>
      <c r="AX312" s="151"/>
      <c r="AY312" s="151"/>
      <c r="AZ312" s="151"/>
      <c r="BA312" s="151"/>
      <c r="BB312" s="26"/>
      <c r="BC312" s="154"/>
      <c r="BD312" s="154"/>
      <c r="BE312" s="182"/>
      <c r="BF312" s="154"/>
      <c r="BG312" s="154"/>
      <c r="BH312" s="182"/>
      <c r="BI312" s="26"/>
      <c r="BJ312" s="26"/>
      <c r="BK312" s="26"/>
    </row>
    <row r="313" spans="2:63" ht="17.55" customHeight="1">
      <c r="B313" s="26">
        <v>303</v>
      </c>
      <c r="C313" s="26"/>
      <c r="D313" s="26"/>
      <c r="E313" s="26"/>
      <c r="F313" s="26"/>
      <c r="G313" s="26"/>
      <c r="H313" s="26"/>
      <c r="I313" s="26"/>
      <c r="J313" s="26"/>
      <c r="K313" s="154"/>
      <c r="L313" s="187"/>
      <c r="M313" s="182"/>
      <c r="N313" s="154"/>
      <c r="O313" s="154"/>
      <c r="P313" s="182"/>
      <c r="Q313" s="154"/>
      <c r="R313" s="154"/>
      <c r="S313" s="182"/>
      <c r="T313" s="154"/>
      <c r="U313" s="154"/>
      <c r="V313" s="182"/>
      <c r="W313" s="154"/>
      <c r="X313" s="154"/>
      <c r="Y313" s="182"/>
      <c r="Z313" s="154"/>
      <c r="AA313" s="154"/>
      <c r="AB313" s="182"/>
      <c r="AC313" s="154"/>
      <c r="AD313" s="154"/>
      <c r="AE313" s="182"/>
      <c r="AF313" s="26"/>
      <c r="AG313" s="26"/>
      <c r="AH313" s="151"/>
      <c r="AI313" s="151"/>
      <c r="AJ313" s="151"/>
      <c r="AK313" s="151"/>
      <c r="AL313" s="26"/>
      <c r="AM313" s="151"/>
      <c r="AN313" s="151"/>
      <c r="AO313" s="151"/>
      <c r="AP313" s="151"/>
      <c r="AQ313" s="26"/>
      <c r="AR313" s="151"/>
      <c r="AS313" s="26"/>
      <c r="AT313" s="151"/>
      <c r="AU313" s="151"/>
      <c r="AV313" s="151"/>
      <c r="AW313" s="151"/>
      <c r="AX313" s="151"/>
      <c r="AY313" s="151"/>
      <c r="AZ313" s="151"/>
      <c r="BA313" s="151"/>
      <c r="BB313" s="26"/>
      <c r="BC313" s="154"/>
      <c r="BD313" s="154"/>
      <c r="BE313" s="182"/>
      <c r="BF313" s="154"/>
      <c r="BG313" s="154"/>
      <c r="BH313" s="182"/>
      <c r="BI313" s="26"/>
      <c r="BJ313" s="26"/>
      <c r="BK313" s="26"/>
    </row>
    <row r="314" spans="2:63" ht="17.55" customHeight="1">
      <c r="B314" s="26">
        <v>304</v>
      </c>
      <c r="C314" s="26"/>
      <c r="D314" s="26"/>
      <c r="E314" s="26"/>
      <c r="F314" s="26"/>
      <c r="G314" s="26"/>
      <c r="H314" s="26"/>
      <c r="I314" s="26"/>
      <c r="J314" s="26"/>
      <c r="K314" s="154"/>
      <c r="L314" s="187"/>
      <c r="M314" s="182"/>
      <c r="N314" s="154"/>
      <c r="O314" s="154"/>
      <c r="P314" s="182"/>
      <c r="Q314" s="154"/>
      <c r="R314" s="154"/>
      <c r="S314" s="182"/>
      <c r="T314" s="154"/>
      <c r="U314" s="154"/>
      <c r="V314" s="182"/>
      <c r="W314" s="154"/>
      <c r="X314" s="154"/>
      <c r="Y314" s="182"/>
      <c r="Z314" s="154"/>
      <c r="AA314" s="154"/>
      <c r="AB314" s="182"/>
      <c r="AC314" s="154"/>
      <c r="AD314" s="154"/>
      <c r="AE314" s="182"/>
      <c r="AF314" s="26"/>
      <c r="AG314" s="26"/>
      <c r="AH314" s="151"/>
      <c r="AI314" s="151"/>
      <c r="AJ314" s="151"/>
      <c r="AK314" s="151"/>
      <c r="AL314" s="26"/>
      <c r="AM314" s="151"/>
      <c r="AN314" s="151"/>
      <c r="AO314" s="151"/>
      <c r="AP314" s="151"/>
      <c r="AQ314" s="26"/>
      <c r="AR314" s="151"/>
      <c r="AS314" s="26"/>
      <c r="AT314" s="151"/>
      <c r="AU314" s="151"/>
      <c r="AV314" s="151"/>
      <c r="AW314" s="151"/>
      <c r="AX314" s="151"/>
      <c r="AY314" s="151"/>
      <c r="AZ314" s="151"/>
      <c r="BA314" s="151"/>
      <c r="BB314" s="26"/>
      <c r="BC314" s="154"/>
      <c r="BD314" s="154"/>
      <c r="BE314" s="182"/>
      <c r="BF314" s="154"/>
      <c r="BG314" s="154"/>
      <c r="BH314" s="182"/>
      <c r="BI314" s="26"/>
      <c r="BJ314" s="26"/>
      <c r="BK314" s="26"/>
    </row>
    <row r="315" spans="2:63" ht="17.55" customHeight="1">
      <c r="B315" s="26">
        <v>305</v>
      </c>
      <c r="C315" s="26"/>
      <c r="D315" s="26"/>
      <c r="E315" s="26"/>
      <c r="F315" s="26"/>
      <c r="G315" s="26"/>
      <c r="H315" s="26"/>
      <c r="I315" s="26"/>
      <c r="J315" s="26"/>
      <c r="K315" s="154"/>
      <c r="L315" s="187"/>
      <c r="M315" s="182"/>
      <c r="N315" s="154"/>
      <c r="O315" s="154"/>
      <c r="P315" s="182"/>
      <c r="Q315" s="154"/>
      <c r="R315" s="154"/>
      <c r="S315" s="182"/>
      <c r="T315" s="154"/>
      <c r="U315" s="154"/>
      <c r="V315" s="182"/>
      <c r="W315" s="154"/>
      <c r="X315" s="154"/>
      <c r="Y315" s="182"/>
      <c r="Z315" s="154"/>
      <c r="AA315" s="154"/>
      <c r="AB315" s="182"/>
      <c r="AC315" s="154"/>
      <c r="AD315" s="154"/>
      <c r="AE315" s="182"/>
      <c r="AF315" s="26"/>
      <c r="AG315" s="26"/>
      <c r="AH315" s="151"/>
      <c r="AI315" s="151"/>
      <c r="AJ315" s="151"/>
      <c r="AK315" s="151"/>
      <c r="AL315" s="26"/>
      <c r="AM315" s="151"/>
      <c r="AN315" s="151"/>
      <c r="AO315" s="151"/>
      <c r="AP315" s="151"/>
      <c r="AQ315" s="26"/>
      <c r="AR315" s="151"/>
      <c r="AS315" s="26"/>
      <c r="AT315" s="151"/>
      <c r="AU315" s="151"/>
      <c r="AV315" s="151"/>
      <c r="AW315" s="151"/>
      <c r="AX315" s="151"/>
      <c r="AY315" s="151"/>
      <c r="AZ315" s="151"/>
      <c r="BA315" s="151"/>
      <c r="BB315" s="26"/>
      <c r="BC315" s="154"/>
      <c r="BD315" s="154"/>
      <c r="BE315" s="182"/>
      <c r="BF315" s="154"/>
      <c r="BG315" s="154"/>
      <c r="BH315" s="182"/>
      <c r="BI315" s="26"/>
      <c r="BJ315" s="26"/>
      <c r="BK315" s="26"/>
    </row>
    <row r="316" spans="2:63" ht="17.55" customHeight="1">
      <c r="B316" s="26">
        <v>306</v>
      </c>
      <c r="C316" s="26"/>
      <c r="D316" s="26"/>
      <c r="E316" s="26"/>
      <c r="F316" s="26"/>
      <c r="G316" s="26"/>
      <c r="H316" s="26"/>
      <c r="I316" s="26"/>
      <c r="J316" s="26"/>
      <c r="K316" s="154"/>
      <c r="L316" s="187"/>
      <c r="M316" s="182"/>
      <c r="N316" s="154"/>
      <c r="O316" s="154"/>
      <c r="P316" s="182"/>
      <c r="Q316" s="154"/>
      <c r="R316" s="154"/>
      <c r="S316" s="182"/>
      <c r="T316" s="154"/>
      <c r="U316" s="154"/>
      <c r="V316" s="182"/>
      <c r="W316" s="154"/>
      <c r="X316" s="154"/>
      <c r="Y316" s="182"/>
      <c r="Z316" s="154"/>
      <c r="AA316" s="154"/>
      <c r="AB316" s="182"/>
      <c r="AC316" s="154"/>
      <c r="AD316" s="154"/>
      <c r="AE316" s="182"/>
      <c r="AF316" s="26"/>
      <c r="AG316" s="26"/>
      <c r="AH316" s="151"/>
      <c r="AI316" s="151"/>
      <c r="AJ316" s="151"/>
      <c r="AK316" s="151"/>
      <c r="AL316" s="26"/>
      <c r="AM316" s="151"/>
      <c r="AN316" s="151"/>
      <c r="AO316" s="151"/>
      <c r="AP316" s="151"/>
      <c r="AQ316" s="26"/>
      <c r="AR316" s="151"/>
      <c r="AS316" s="26"/>
      <c r="AT316" s="151"/>
      <c r="AU316" s="151"/>
      <c r="AV316" s="151"/>
      <c r="AW316" s="151"/>
      <c r="AX316" s="151"/>
      <c r="AY316" s="151"/>
      <c r="AZ316" s="151"/>
      <c r="BA316" s="151"/>
      <c r="BB316" s="26"/>
      <c r="BC316" s="154"/>
      <c r="BD316" s="154"/>
      <c r="BE316" s="182"/>
      <c r="BF316" s="154"/>
      <c r="BG316" s="154"/>
      <c r="BH316" s="182"/>
      <c r="BI316" s="26"/>
      <c r="BJ316" s="26"/>
      <c r="BK316" s="26"/>
    </row>
    <row r="317" spans="2:63" ht="17.55" customHeight="1">
      <c r="B317" s="26">
        <v>307</v>
      </c>
      <c r="C317" s="26"/>
      <c r="D317" s="26"/>
      <c r="E317" s="26"/>
      <c r="F317" s="26"/>
      <c r="G317" s="26"/>
      <c r="H317" s="26"/>
      <c r="I317" s="26"/>
      <c r="J317" s="26"/>
      <c r="K317" s="154"/>
      <c r="L317" s="187"/>
      <c r="M317" s="182"/>
      <c r="N317" s="154"/>
      <c r="O317" s="154"/>
      <c r="P317" s="182"/>
      <c r="Q317" s="154"/>
      <c r="R317" s="154"/>
      <c r="S317" s="182"/>
      <c r="T317" s="154"/>
      <c r="U317" s="154"/>
      <c r="V317" s="182"/>
      <c r="W317" s="154"/>
      <c r="X317" s="154"/>
      <c r="Y317" s="182"/>
      <c r="Z317" s="154"/>
      <c r="AA317" s="154"/>
      <c r="AB317" s="182"/>
      <c r="AC317" s="154"/>
      <c r="AD317" s="154"/>
      <c r="AE317" s="182"/>
      <c r="AF317" s="26"/>
      <c r="AG317" s="26"/>
      <c r="AH317" s="151"/>
      <c r="AI317" s="151"/>
      <c r="AJ317" s="151"/>
      <c r="AK317" s="151"/>
      <c r="AL317" s="26"/>
      <c r="AM317" s="151"/>
      <c r="AN317" s="151"/>
      <c r="AO317" s="151"/>
      <c r="AP317" s="151"/>
      <c r="AQ317" s="26"/>
      <c r="AR317" s="151"/>
      <c r="AS317" s="26"/>
      <c r="AT317" s="151"/>
      <c r="AU317" s="151"/>
      <c r="AV317" s="151"/>
      <c r="AW317" s="151"/>
      <c r="AX317" s="151"/>
      <c r="AY317" s="151"/>
      <c r="AZ317" s="151"/>
      <c r="BA317" s="151"/>
      <c r="BB317" s="26"/>
      <c r="BC317" s="154"/>
      <c r="BD317" s="154"/>
      <c r="BE317" s="182"/>
      <c r="BF317" s="154"/>
      <c r="BG317" s="154"/>
      <c r="BH317" s="182"/>
      <c r="BI317" s="26"/>
      <c r="BJ317" s="26"/>
      <c r="BK317" s="26"/>
    </row>
    <row r="318" spans="2:63" ht="17.55" customHeight="1">
      <c r="B318" s="26">
        <v>308</v>
      </c>
      <c r="C318" s="26"/>
      <c r="D318" s="26"/>
      <c r="E318" s="26"/>
      <c r="F318" s="26"/>
      <c r="G318" s="26"/>
      <c r="H318" s="26"/>
      <c r="I318" s="26"/>
      <c r="J318" s="26"/>
      <c r="K318" s="154"/>
      <c r="L318" s="187"/>
      <c r="M318" s="182"/>
      <c r="N318" s="154"/>
      <c r="O318" s="154"/>
      <c r="P318" s="182"/>
      <c r="Q318" s="154"/>
      <c r="R318" s="154"/>
      <c r="S318" s="182"/>
      <c r="T318" s="154"/>
      <c r="U318" s="154"/>
      <c r="V318" s="182"/>
      <c r="W318" s="154"/>
      <c r="X318" s="154"/>
      <c r="Y318" s="182"/>
      <c r="Z318" s="154"/>
      <c r="AA318" s="154"/>
      <c r="AB318" s="182"/>
      <c r="AC318" s="154"/>
      <c r="AD318" s="154"/>
      <c r="AE318" s="182"/>
      <c r="AF318" s="26"/>
      <c r="AG318" s="26"/>
      <c r="AH318" s="151"/>
      <c r="AI318" s="151"/>
      <c r="AJ318" s="151"/>
      <c r="AK318" s="151"/>
      <c r="AL318" s="26"/>
      <c r="AM318" s="151"/>
      <c r="AN318" s="151"/>
      <c r="AO318" s="151"/>
      <c r="AP318" s="151"/>
      <c r="AQ318" s="26"/>
      <c r="AR318" s="151"/>
      <c r="AS318" s="26"/>
      <c r="AT318" s="151"/>
      <c r="AU318" s="151"/>
      <c r="AV318" s="151"/>
      <c r="AW318" s="151"/>
      <c r="AX318" s="151"/>
      <c r="AY318" s="151"/>
      <c r="AZ318" s="151"/>
      <c r="BA318" s="151"/>
      <c r="BB318" s="26"/>
      <c r="BC318" s="154"/>
      <c r="BD318" s="154"/>
      <c r="BE318" s="182"/>
      <c r="BF318" s="154"/>
      <c r="BG318" s="154"/>
      <c r="BH318" s="182"/>
      <c r="BI318" s="26"/>
      <c r="BJ318" s="26"/>
      <c r="BK318" s="26"/>
    </row>
    <row r="319" spans="2:63" ht="17.55" customHeight="1">
      <c r="B319" s="26">
        <v>309</v>
      </c>
      <c r="C319" s="26"/>
      <c r="D319" s="26"/>
      <c r="E319" s="26"/>
      <c r="F319" s="26"/>
      <c r="G319" s="26"/>
      <c r="H319" s="26"/>
      <c r="I319" s="26"/>
      <c r="J319" s="26"/>
      <c r="K319" s="154"/>
      <c r="L319" s="187"/>
      <c r="M319" s="182"/>
      <c r="N319" s="154"/>
      <c r="O319" s="154"/>
      <c r="P319" s="182"/>
      <c r="Q319" s="154"/>
      <c r="R319" s="154"/>
      <c r="S319" s="182"/>
      <c r="T319" s="154"/>
      <c r="U319" s="154"/>
      <c r="V319" s="182"/>
      <c r="W319" s="154"/>
      <c r="X319" s="154"/>
      <c r="Y319" s="182"/>
      <c r="Z319" s="154"/>
      <c r="AA319" s="154"/>
      <c r="AB319" s="182"/>
      <c r="AC319" s="154"/>
      <c r="AD319" s="154"/>
      <c r="AE319" s="182"/>
      <c r="AF319" s="26"/>
      <c r="AG319" s="26"/>
      <c r="AH319" s="151"/>
      <c r="AI319" s="151"/>
      <c r="AJ319" s="151"/>
      <c r="AK319" s="151"/>
      <c r="AL319" s="26"/>
      <c r="AM319" s="151"/>
      <c r="AN319" s="151"/>
      <c r="AO319" s="151"/>
      <c r="AP319" s="151"/>
      <c r="AQ319" s="26"/>
      <c r="AR319" s="151"/>
      <c r="AS319" s="26"/>
      <c r="AT319" s="151"/>
      <c r="AU319" s="151"/>
      <c r="AV319" s="151"/>
      <c r="AW319" s="151"/>
      <c r="AX319" s="151"/>
      <c r="AY319" s="151"/>
      <c r="AZ319" s="151"/>
      <c r="BA319" s="151"/>
      <c r="BB319" s="26"/>
      <c r="BC319" s="154"/>
      <c r="BD319" s="154"/>
      <c r="BE319" s="182"/>
      <c r="BF319" s="154"/>
      <c r="BG319" s="154"/>
      <c r="BH319" s="182"/>
      <c r="BI319" s="26"/>
      <c r="BJ319" s="26"/>
      <c r="BK319" s="26"/>
    </row>
    <row r="320" spans="2:63" ht="17.55" customHeight="1">
      <c r="B320" s="26">
        <v>310</v>
      </c>
      <c r="C320" s="26"/>
      <c r="D320" s="26"/>
      <c r="E320" s="26"/>
      <c r="F320" s="26"/>
      <c r="G320" s="26"/>
      <c r="H320" s="26"/>
      <c r="I320" s="26"/>
      <c r="J320" s="26"/>
      <c r="K320" s="154"/>
      <c r="L320" s="187"/>
      <c r="M320" s="182"/>
      <c r="N320" s="154"/>
      <c r="O320" s="154"/>
      <c r="P320" s="182"/>
      <c r="Q320" s="154"/>
      <c r="R320" s="154"/>
      <c r="S320" s="182"/>
      <c r="T320" s="154"/>
      <c r="U320" s="154"/>
      <c r="V320" s="182"/>
      <c r="W320" s="154"/>
      <c r="X320" s="154"/>
      <c r="Y320" s="182"/>
      <c r="Z320" s="154"/>
      <c r="AA320" s="154"/>
      <c r="AB320" s="182"/>
      <c r="AC320" s="154"/>
      <c r="AD320" s="154"/>
      <c r="AE320" s="182"/>
      <c r="AF320" s="26"/>
      <c r="AG320" s="26"/>
      <c r="AH320" s="151"/>
      <c r="AI320" s="151"/>
      <c r="AJ320" s="151"/>
      <c r="AK320" s="151"/>
      <c r="AL320" s="26"/>
      <c r="AM320" s="151"/>
      <c r="AN320" s="151"/>
      <c r="AO320" s="151"/>
      <c r="AP320" s="151"/>
      <c r="AQ320" s="26"/>
      <c r="AR320" s="151"/>
      <c r="AS320" s="26"/>
      <c r="AT320" s="151"/>
      <c r="AU320" s="151"/>
      <c r="AV320" s="151"/>
      <c r="AW320" s="151"/>
      <c r="AX320" s="151"/>
      <c r="AY320" s="151"/>
      <c r="AZ320" s="151"/>
      <c r="BA320" s="151"/>
      <c r="BB320" s="26"/>
      <c r="BC320" s="154"/>
      <c r="BD320" s="154"/>
      <c r="BE320" s="182"/>
      <c r="BF320" s="154"/>
      <c r="BG320" s="154"/>
      <c r="BH320" s="182"/>
      <c r="BI320" s="26"/>
      <c r="BJ320" s="26"/>
      <c r="BK320" s="26"/>
    </row>
    <row r="321" spans="2:63" ht="17.55" customHeight="1">
      <c r="B321" s="26">
        <v>311</v>
      </c>
      <c r="C321" s="26"/>
      <c r="D321" s="26"/>
      <c r="E321" s="26"/>
      <c r="F321" s="26"/>
      <c r="G321" s="26"/>
      <c r="H321" s="26"/>
      <c r="I321" s="26"/>
      <c r="J321" s="26"/>
      <c r="K321" s="154"/>
      <c r="L321" s="187"/>
      <c r="M321" s="182"/>
      <c r="N321" s="154"/>
      <c r="O321" s="154"/>
      <c r="P321" s="182"/>
      <c r="Q321" s="154"/>
      <c r="R321" s="154"/>
      <c r="S321" s="182"/>
      <c r="T321" s="154"/>
      <c r="U321" s="154"/>
      <c r="V321" s="182"/>
      <c r="W321" s="154"/>
      <c r="X321" s="154"/>
      <c r="Y321" s="182"/>
      <c r="Z321" s="154"/>
      <c r="AA321" s="154"/>
      <c r="AB321" s="182"/>
      <c r="AC321" s="154"/>
      <c r="AD321" s="154"/>
      <c r="AE321" s="182"/>
      <c r="AF321" s="26"/>
      <c r="AG321" s="26"/>
      <c r="AH321" s="151"/>
      <c r="AI321" s="151"/>
      <c r="AJ321" s="151"/>
      <c r="AK321" s="151"/>
      <c r="AL321" s="26"/>
      <c r="AM321" s="151"/>
      <c r="AN321" s="151"/>
      <c r="AO321" s="151"/>
      <c r="AP321" s="151"/>
      <c r="AQ321" s="26"/>
      <c r="AR321" s="151"/>
      <c r="AS321" s="26"/>
      <c r="AT321" s="151"/>
      <c r="AU321" s="151"/>
      <c r="AV321" s="151"/>
      <c r="AW321" s="151"/>
      <c r="AX321" s="151"/>
      <c r="AY321" s="151"/>
      <c r="AZ321" s="151"/>
      <c r="BA321" s="151"/>
      <c r="BB321" s="26"/>
      <c r="BC321" s="154"/>
      <c r="BD321" s="154"/>
      <c r="BE321" s="182"/>
      <c r="BF321" s="154"/>
      <c r="BG321" s="154"/>
      <c r="BH321" s="182"/>
      <c r="BI321" s="26"/>
      <c r="BJ321" s="26"/>
      <c r="BK321" s="26"/>
    </row>
    <row r="322" spans="2:63" ht="17.55" customHeight="1">
      <c r="B322" s="26">
        <v>312</v>
      </c>
      <c r="C322" s="26"/>
      <c r="D322" s="26"/>
      <c r="E322" s="26"/>
      <c r="F322" s="26"/>
      <c r="G322" s="26"/>
      <c r="H322" s="26"/>
      <c r="I322" s="26"/>
      <c r="J322" s="26"/>
      <c r="K322" s="154"/>
      <c r="L322" s="187"/>
      <c r="M322" s="182"/>
      <c r="N322" s="154"/>
      <c r="O322" s="154"/>
      <c r="P322" s="182"/>
      <c r="Q322" s="154"/>
      <c r="R322" s="154"/>
      <c r="S322" s="182"/>
      <c r="T322" s="154"/>
      <c r="U322" s="154"/>
      <c r="V322" s="182"/>
      <c r="W322" s="154"/>
      <c r="X322" s="154"/>
      <c r="Y322" s="182"/>
      <c r="Z322" s="154"/>
      <c r="AA322" s="154"/>
      <c r="AB322" s="182"/>
      <c r="AC322" s="154"/>
      <c r="AD322" s="154"/>
      <c r="AE322" s="182"/>
      <c r="AF322" s="26"/>
      <c r="AG322" s="26"/>
      <c r="AH322" s="151"/>
      <c r="AI322" s="151"/>
      <c r="AJ322" s="151"/>
      <c r="AK322" s="151"/>
      <c r="AL322" s="26"/>
      <c r="AM322" s="151"/>
      <c r="AN322" s="151"/>
      <c r="AO322" s="151"/>
      <c r="AP322" s="151"/>
      <c r="AQ322" s="26"/>
      <c r="AR322" s="151"/>
      <c r="AS322" s="26"/>
      <c r="AT322" s="151"/>
      <c r="AU322" s="151"/>
      <c r="AV322" s="151"/>
      <c r="AW322" s="151"/>
      <c r="AX322" s="151"/>
      <c r="AY322" s="151"/>
      <c r="AZ322" s="151"/>
      <c r="BA322" s="151"/>
      <c r="BB322" s="26"/>
      <c r="BC322" s="154"/>
      <c r="BD322" s="154"/>
      <c r="BE322" s="182"/>
      <c r="BF322" s="154"/>
      <c r="BG322" s="154"/>
      <c r="BH322" s="182"/>
      <c r="BI322" s="26"/>
      <c r="BJ322" s="26"/>
      <c r="BK322" s="26"/>
    </row>
    <row r="323" spans="2:63" ht="17.55" customHeight="1">
      <c r="B323" s="26">
        <v>313</v>
      </c>
      <c r="C323" s="26"/>
      <c r="D323" s="26"/>
      <c r="E323" s="26"/>
      <c r="F323" s="26"/>
      <c r="G323" s="26"/>
      <c r="H323" s="26"/>
      <c r="I323" s="26"/>
      <c r="J323" s="26"/>
      <c r="K323" s="154"/>
      <c r="L323" s="187"/>
      <c r="M323" s="182"/>
      <c r="N323" s="154"/>
      <c r="O323" s="154"/>
      <c r="P323" s="182"/>
      <c r="Q323" s="154"/>
      <c r="R323" s="154"/>
      <c r="S323" s="182"/>
      <c r="T323" s="154"/>
      <c r="U323" s="154"/>
      <c r="V323" s="182"/>
      <c r="W323" s="154"/>
      <c r="X323" s="154"/>
      <c r="Y323" s="182"/>
      <c r="Z323" s="154"/>
      <c r="AA323" s="154"/>
      <c r="AB323" s="182"/>
      <c r="AC323" s="154"/>
      <c r="AD323" s="154"/>
      <c r="AE323" s="182"/>
      <c r="AF323" s="26"/>
      <c r="AG323" s="26"/>
      <c r="AH323" s="151"/>
      <c r="AI323" s="151"/>
      <c r="AJ323" s="151"/>
      <c r="AK323" s="151"/>
      <c r="AL323" s="26"/>
      <c r="AM323" s="151"/>
      <c r="AN323" s="151"/>
      <c r="AO323" s="151"/>
      <c r="AP323" s="151"/>
      <c r="AQ323" s="26"/>
      <c r="AR323" s="151"/>
      <c r="AS323" s="26"/>
      <c r="AT323" s="151"/>
      <c r="AU323" s="151"/>
      <c r="AV323" s="151"/>
      <c r="AW323" s="151"/>
      <c r="AX323" s="151"/>
      <c r="AY323" s="151"/>
      <c r="AZ323" s="151"/>
      <c r="BA323" s="151"/>
      <c r="BB323" s="26"/>
      <c r="BC323" s="154"/>
      <c r="BD323" s="154"/>
      <c r="BE323" s="182"/>
      <c r="BF323" s="154"/>
      <c r="BG323" s="154"/>
      <c r="BH323" s="182"/>
      <c r="BI323" s="26"/>
      <c r="BJ323" s="26"/>
      <c r="BK323" s="26"/>
    </row>
    <row r="324" spans="2:63" ht="17.55" customHeight="1">
      <c r="B324" s="26">
        <v>314</v>
      </c>
      <c r="C324" s="26"/>
      <c r="D324" s="26"/>
      <c r="E324" s="26"/>
      <c r="F324" s="26"/>
      <c r="G324" s="26"/>
      <c r="H324" s="26"/>
      <c r="I324" s="26"/>
      <c r="J324" s="26"/>
      <c r="K324" s="154"/>
      <c r="L324" s="187"/>
      <c r="M324" s="182"/>
      <c r="N324" s="154"/>
      <c r="O324" s="154"/>
      <c r="P324" s="182"/>
      <c r="Q324" s="154"/>
      <c r="R324" s="154"/>
      <c r="S324" s="182"/>
      <c r="T324" s="154"/>
      <c r="U324" s="154"/>
      <c r="V324" s="182"/>
      <c r="W324" s="154"/>
      <c r="X324" s="154"/>
      <c r="Y324" s="182"/>
      <c r="Z324" s="154"/>
      <c r="AA324" s="154"/>
      <c r="AB324" s="182"/>
      <c r="AC324" s="154"/>
      <c r="AD324" s="154"/>
      <c r="AE324" s="182"/>
      <c r="AF324" s="26"/>
      <c r="AG324" s="26"/>
      <c r="AH324" s="151"/>
      <c r="AI324" s="151"/>
      <c r="AJ324" s="151"/>
      <c r="AK324" s="151"/>
      <c r="AL324" s="26"/>
      <c r="AM324" s="151"/>
      <c r="AN324" s="151"/>
      <c r="AO324" s="151"/>
      <c r="AP324" s="151"/>
      <c r="AQ324" s="26"/>
      <c r="AR324" s="151"/>
      <c r="AS324" s="26"/>
      <c r="AT324" s="151"/>
      <c r="AU324" s="151"/>
      <c r="AV324" s="151"/>
      <c r="AW324" s="151"/>
      <c r="AX324" s="151"/>
      <c r="AY324" s="151"/>
      <c r="AZ324" s="151"/>
      <c r="BA324" s="151"/>
      <c r="BB324" s="26"/>
      <c r="BC324" s="154"/>
      <c r="BD324" s="154"/>
      <c r="BE324" s="182"/>
      <c r="BF324" s="154"/>
      <c r="BG324" s="154"/>
      <c r="BH324" s="182"/>
      <c r="BI324" s="26"/>
      <c r="BJ324" s="26"/>
      <c r="BK324" s="26"/>
    </row>
    <row r="325" spans="2:63" ht="17.55" customHeight="1">
      <c r="B325" s="26">
        <v>315</v>
      </c>
      <c r="C325" s="26"/>
      <c r="D325" s="26"/>
      <c r="E325" s="26"/>
      <c r="F325" s="26"/>
      <c r="G325" s="26"/>
      <c r="H325" s="26"/>
      <c r="I325" s="26"/>
      <c r="J325" s="26"/>
      <c r="K325" s="154"/>
      <c r="L325" s="187"/>
      <c r="M325" s="182"/>
      <c r="N325" s="154"/>
      <c r="O325" s="154"/>
      <c r="P325" s="182"/>
      <c r="Q325" s="154"/>
      <c r="R325" s="154"/>
      <c r="S325" s="182"/>
      <c r="T325" s="154"/>
      <c r="U325" s="154"/>
      <c r="V325" s="182"/>
      <c r="W325" s="154"/>
      <c r="X325" s="154"/>
      <c r="Y325" s="182"/>
      <c r="Z325" s="154"/>
      <c r="AA325" s="154"/>
      <c r="AB325" s="182"/>
      <c r="AC325" s="154"/>
      <c r="AD325" s="154"/>
      <c r="AE325" s="182"/>
      <c r="AF325" s="26"/>
      <c r="AG325" s="26"/>
      <c r="AH325" s="151"/>
      <c r="AI325" s="151"/>
      <c r="AJ325" s="151"/>
      <c r="AK325" s="151"/>
      <c r="AL325" s="26"/>
      <c r="AM325" s="151"/>
      <c r="AN325" s="151"/>
      <c r="AO325" s="151"/>
      <c r="AP325" s="151"/>
      <c r="AQ325" s="26"/>
      <c r="AR325" s="151"/>
      <c r="AS325" s="26"/>
      <c r="AT325" s="151"/>
      <c r="AU325" s="151"/>
      <c r="AV325" s="151"/>
      <c r="AW325" s="151"/>
      <c r="AX325" s="151"/>
      <c r="AY325" s="151"/>
      <c r="AZ325" s="151"/>
      <c r="BA325" s="151"/>
      <c r="BB325" s="26"/>
      <c r="BC325" s="154"/>
      <c r="BD325" s="154"/>
      <c r="BE325" s="182"/>
      <c r="BF325" s="154"/>
      <c r="BG325" s="154"/>
      <c r="BH325" s="182"/>
      <c r="BI325" s="26"/>
      <c r="BJ325" s="26"/>
      <c r="BK325" s="26"/>
    </row>
    <row r="326" spans="2:63" ht="17.55" customHeight="1">
      <c r="B326" s="26">
        <v>316</v>
      </c>
      <c r="C326" s="26"/>
      <c r="D326" s="26"/>
      <c r="E326" s="26"/>
      <c r="F326" s="26"/>
      <c r="G326" s="26"/>
      <c r="H326" s="26"/>
      <c r="I326" s="26"/>
      <c r="J326" s="26"/>
      <c r="K326" s="154"/>
      <c r="L326" s="187"/>
      <c r="M326" s="182"/>
      <c r="N326" s="154"/>
      <c r="O326" s="154"/>
      <c r="P326" s="182"/>
      <c r="Q326" s="154"/>
      <c r="R326" s="154"/>
      <c r="S326" s="182"/>
      <c r="T326" s="154"/>
      <c r="U326" s="154"/>
      <c r="V326" s="182"/>
      <c r="W326" s="154"/>
      <c r="X326" s="154"/>
      <c r="Y326" s="182"/>
      <c r="Z326" s="154"/>
      <c r="AA326" s="154"/>
      <c r="AB326" s="182"/>
      <c r="AC326" s="154"/>
      <c r="AD326" s="154"/>
      <c r="AE326" s="182"/>
      <c r="AF326" s="26"/>
      <c r="AG326" s="26"/>
      <c r="AH326" s="151"/>
      <c r="AI326" s="151"/>
      <c r="AJ326" s="151"/>
      <c r="AK326" s="151"/>
      <c r="AL326" s="26"/>
      <c r="AM326" s="151"/>
      <c r="AN326" s="151"/>
      <c r="AO326" s="151"/>
      <c r="AP326" s="151"/>
      <c r="AQ326" s="26"/>
      <c r="AR326" s="151"/>
      <c r="AS326" s="26"/>
      <c r="AT326" s="151"/>
      <c r="AU326" s="151"/>
      <c r="AV326" s="151"/>
      <c r="AW326" s="151"/>
      <c r="AX326" s="151"/>
      <c r="AY326" s="151"/>
      <c r="AZ326" s="151"/>
      <c r="BA326" s="151"/>
      <c r="BB326" s="26"/>
      <c r="BC326" s="154"/>
      <c r="BD326" s="154"/>
      <c r="BE326" s="182"/>
      <c r="BF326" s="154"/>
      <c r="BG326" s="154"/>
      <c r="BH326" s="182"/>
      <c r="BI326" s="26"/>
      <c r="BJ326" s="26"/>
      <c r="BK326" s="26"/>
    </row>
    <row r="327" spans="2:63" ht="17.55" customHeight="1">
      <c r="B327" s="26">
        <v>317</v>
      </c>
      <c r="C327" s="26"/>
      <c r="D327" s="26"/>
      <c r="E327" s="26"/>
      <c r="F327" s="26"/>
      <c r="G327" s="26"/>
      <c r="H327" s="26"/>
      <c r="I327" s="26"/>
      <c r="J327" s="26"/>
      <c r="K327" s="154"/>
      <c r="L327" s="187"/>
      <c r="M327" s="182"/>
      <c r="N327" s="154"/>
      <c r="O327" s="154"/>
      <c r="P327" s="182"/>
      <c r="Q327" s="154"/>
      <c r="R327" s="154"/>
      <c r="S327" s="182"/>
      <c r="T327" s="154"/>
      <c r="U327" s="154"/>
      <c r="V327" s="182"/>
      <c r="W327" s="154"/>
      <c r="X327" s="154"/>
      <c r="Y327" s="182"/>
      <c r="Z327" s="154"/>
      <c r="AA327" s="154"/>
      <c r="AB327" s="182"/>
      <c r="AC327" s="154"/>
      <c r="AD327" s="154"/>
      <c r="AE327" s="182"/>
      <c r="AF327" s="26"/>
      <c r="AG327" s="26"/>
      <c r="AH327" s="151"/>
      <c r="AI327" s="151"/>
      <c r="AJ327" s="151"/>
      <c r="AK327" s="151"/>
      <c r="AL327" s="26"/>
      <c r="AM327" s="151"/>
      <c r="AN327" s="151"/>
      <c r="AO327" s="151"/>
      <c r="AP327" s="151"/>
      <c r="AQ327" s="26"/>
      <c r="AR327" s="151"/>
      <c r="AS327" s="26"/>
      <c r="AT327" s="151"/>
      <c r="AU327" s="151"/>
      <c r="AV327" s="151"/>
      <c r="AW327" s="151"/>
      <c r="AX327" s="151"/>
      <c r="AY327" s="151"/>
      <c r="AZ327" s="151"/>
      <c r="BA327" s="151"/>
      <c r="BB327" s="26"/>
      <c r="BC327" s="154"/>
      <c r="BD327" s="154"/>
      <c r="BE327" s="182"/>
      <c r="BF327" s="154"/>
      <c r="BG327" s="154"/>
      <c r="BH327" s="182"/>
      <c r="BI327" s="26"/>
      <c r="BJ327" s="26"/>
      <c r="BK327" s="26"/>
    </row>
    <row r="328" spans="2:63" ht="17.55" customHeight="1">
      <c r="B328" s="26">
        <v>318</v>
      </c>
      <c r="C328" s="26"/>
      <c r="D328" s="26"/>
      <c r="E328" s="26"/>
      <c r="F328" s="26"/>
      <c r="G328" s="26"/>
      <c r="H328" s="26"/>
      <c r="I328" s="26"/>
      <c r="J328" s="26"/>
      <c r="K328" s="154"/>
      <c r="L328" s="187"/>
      <c r="M328" s="182"/>
      <c r="N328" s="154"/>
      <c r="O328" s="154"/>
      <c r="P328" s="182"/>
      <c r="Q328" s="154"/>
      <c r="R328" s="154"/>
      <c r="S328" s="182"/>
      <c r="T328" s="154"/>
      <c r="U328" s="154"/>
      <c r="V328" s="182"/>
      <c r="W328" s="154"/>
      <c r="X328" s="154"/>
      <c r="Y328" s="182"/>
      <c r="Z328" s="154"/>
      <c r="AA328" s="154"/>
      <c r="AB328" s="182"/>
      <c r="AC328" s="154"/>
      <c r="AD328" s="154"/>
      <c r="AE328" s="182"/>
      <c r="AF328" s="26"/>
      <c r="AG328" s="26"/>
      <c r="AH328" s="151"/>
      <c r="AI328" s="151"/>
      <c r="AJ328" s="151"/>
      <c r="AK328" s="151"/>
      <c r="AL328" s="26"/>
      <c r="AM328" s="151"/>
      <c r="AN328" s="151"/>
      <c r="AO328" s="151"/>
      <c r="AP328" s="151"/>
      <c r="AQ328" s="26"/>
      <c r="AR328" s="151"/>
      <c r="AS328" s="26"/>
      <c r="AT328" s="151"/>
      <c r="AU328" s="151"/>
      <c r="AV328" s="151"/>
      <c r="AW328" s="151"/>
      <c r="AX328" s="151"/>
      <c r="AY328" s="151"/>
      <c r="AZ328" s="151"/>
      <c r="BA328" s="151"/>
      <c r="BB328" s="26"/>
      <c r="BC328" s="154"/>
      <c r="BD328" s="154"/>
      <c r="BE328" s="182"/>
      <c r="BF328" s="154"/>
      <c r="BG328" s="154"/>
      <c r="BH328" s="182"/>
      <c r="BI328" s="26"/>
      <c r="BJ328" s="26"/>
      <c r="BK328" s="26"/>
    </row>
    <row r="329" spans="2:63" ht="17.55" customHeight="1">
      <c r="B329" s="26">
        <v>319</v>
      </c>
      <c r="C329" s="26"/>
      <c r="D329" s="26"/>
      <c r="E329" s="26"/>
      <c r="F329" s="26"/>
      <c r="G329" s="26"/>
      <c r="H329" s="26"/>
      <c r="I329" s="26"/>
      <c r="J329" s="26"/>
      <c r="K329" s="154"/>
      <c r="L329" s="187"/>
      <c r="M329" s="182"/>
      <c r="N329" s="154"/>
      <c r="O329" s="154"/>
      <c r="P329" s="182"/>
      <c r="Q329" s="154"/>
      <c r="R329" s="154"/>
      <c r="S329" s="182"/>
      <c r="T329" s="154"/>
      <c r="U329" s="154"/>
      <c r="V329" s="182"/>
      <c r="W329" s="154"/>
      <c r="X329" s="154"/>
      <c r="Y329" s="182"/>
      <c r="Z329" s="154"/>
      <c r="AA329" s="154"/>
      <c r="AB329" s="182"/>
      <c r="AC329" s="154"/>
      <c r="AD329" s="154"/>
      <c r="AE329" s="182"/>
      <c r="AF329" s="26"/>
      <c r="AG329" s="26"/>
      <c r="AH329" s="151"/>
      <c r="AI329" s="151"/>
      <c r="AJ329" s="151"/>
      <c r="AK329" s="151"/>
      <c r="AL329" s="26"/>
      <c r="AM329" s="151"/>
      <c r="AN329" s="151"/>
      <c r="AO329" s="151"/>
      <c r="AP329" s="151"/>
      <c r="AQ329" s="26"/>
      <c r="AR329" s="151"/>
      <c r="AS329" s="26"/>
      <c r="AT329" s="151"/>
      <c r="AU329" s="151"/>
      <c r="AV329" s="151"/>
      <c r="AW329" s="151"/>
      <c r="AX329" s="151"/>
      <c r="AY329" s="151"/>
      <c r="AZ329" s="151"/>
      <c r="BA329" s="151"/>
      <c r="BB329" s="26"/>
      <c r="BC329" s="154"/>
      <c r="BD329" s="154"/>
      <c r="BE329" s="182"/>
      <c r="BF329" s="154"/>
      <c r="BG329" s="154"/>
      <c r="BH329" s="182"/>
      <c r="BI329" s="26"/>
      <c r="BJ329" s="26"/>
      <c r="BK329" s="26"/>
    </row>
    <row r="330" spans="2:63" ht="17.55" customHeight="1">
      <c r="B330" s="26">
        <v>320</v>
      </c>
      <c r="C330" s="26"/>
      <c r="D330" s="26"/>
      <c r="E330" s="26"/>
      <c r="F330" s="26"/>
      <c r="G330" s="26"/>
      <c r="H330" s="26"/>
      <c r="I330" s="26"/>
      <c r="J330" s="26"/>
      <c r="K330" s="154"/>
      <c r="L330" s="187"/>
      <c r="M330" s="182"/>
      <c r="N330" s="154"/>
      <c r="O330" s="154"/>
      <c r="P330" s="182"/>
      <c r="Q330" s="154"/>
      <c r="R330" s="154"/>
      <c r="S330" s="182"/>
      <c r="T330" s="154"/>
      <c r="U330" s="154"/>
      <c r="V330" s="182"/>
      <c r="W330" s="154"/>
      <c r="X330" s="154"/>
      <c r="Y330" s="182"/>
      <c r="Z330" s="154"/>
      <c r="AA330" s="154"/>
      <c r="AB330" s="182"/>
      <c r="AC330" s="154"/>
      <c r="AD330" s="154"/>
      <c r="AE330" s="182"/>
      <c r="AF330" s="26"/>
      <c r="AG330" s="26"/>
      <c r="AH330" s="151"/>
      <c r="AI330" s="151"/>
      <c r="AJ330" s="151"/>
      <c r="AK330" s="151"/>
      <c r="AL330" s="26"/>
      <c r="AM330" s="151"/>
      <c r="AN330" s="151"/>
      <c r="AO330" s="151"/>
      <c r="AP330" s="151"/>
      <c r="AQ330" s="26"/>
      <c r="AR330" s="151"/>
      <c r="AS330" s="26"/>
      <c r="AT330" s="151"/>
      <c r="AU330" s="151"/>
      <c r="AV330" s="151"/>
      <c r="AW330" s="151"/>
      <c r="AX330" s="151"/>
      <c r="AY330" s="151"/>
      <c r="AZ330" s="151"/>
      <c r="BA330" s="151"/>
      <c r="BB330" s="26"/>
      <c r="BC330" s="154"/>
      <c r="BD330" s="154"/>
      <c r="BE330" s="182"/>
      <c r="BF330" s="154"/>
      <c r="BG330" s="154"/>
      <c r="BH330" s="182"/>
      <c r="BI330" s="26"/>
      <c r="BJ330" s="26"/>
      <c r="BK330" s="26"/>
    </row>
    <row r="331" spans="2:63" ht="17.55" customHeight="1">
      <c r="B331" s="26">
        <v>321</v>
      </c>
      <c r="C331" s="26"/>
      <c r="D331" s="26"/>
      <c r="E331" s="26"/>
      <c r="F331" s="26"/>
      <c r="G331" s="26"/>
      <c r="H331" s="26"/>
      <c r="I331" s="26"/>
      <c r="J331" s="26"/>
      <c r="K331" s="154"/>
      <c r="L331" s="187"/>
      <c r="M331" s="182"/>
      <c r="N331" s="154"/>
      <c r="O331" s="154"/>
      <c r="P331" s="182"/>
      <c r="Q331" s="154"/>
      <c r="R331" s="154"/>
      <c r="S331" s="182"/>
      <c r="T331" s="154"/>
      <c r="U331" s="154"/>
      <c r="V331" s="182"/>
      <c r="W331" s="154"/>
      <c r="X331" s="154"/>
      <c r="Y331" s="182"/>
      <c r="Z331" s="154"/>
      <c r="AA331" s="154"/>
      <c r="AB331" s="182"/>
      <c r="AC331" s="154"/>
      <c r="AD331" s="154"/>
      <c r="AE331" s="182"/>
      <c r="AF331" s="26"/>
      <c r="AG331" s="26"/>
      <c r="AH331" s="151"/>
      <c r="AI331" s="151"/>
      <c r="AJ331" s="151"/>
      <c r="AK331" s="151"/>
      <c r="AL331" s="26"/>
      <c r="AM331" s="151"/>
      <c r="AN331" s="151"/>
      <c r="AO331" s="151"/>
      <c r="AP331" s="151"/>
      <c r="AQ331" s="26"/>
      <c r="AR331" s="151"/>
      <c r="AS331" s="26"/>
      <c r="AT331" s="151"/>
      <c r="AU331" s="151"/>
      <c r="AV331" s="151"/>
      <c r="AW331" s="151"/>
      <c r="AX331" s="151"/>
      <c r="AY331" s="151"/>
      <c r="AZ331" s="151"/>
      <c r="BA331" s="151"/>
      <c r="BB331" s="26"/>
      <c r="BC331" s="154"/>
      <c r="BD331" s="154"/>
      <c r="BE331" s="182"/>
      <c r="BF331" s="154"/>
      <c r="BG331" s="154"/>
      <c r="BH331" s="182"/>
      <c r="BI331" s="26"/>
      <c r="BJ331" s="26"/>
      <c r="BK331" s="26"/>
    </row>
    <row r="332" spans="2:63" ht="17.55" customHeight="1">
      <c r="B332" s="26">
        <v>322</v>
      </c>
      <c r="C332" s="26"/>
      <c r="D332" s="26"/>
      <c r="E332" s="26"/>
      <c r="F332" s="26"/>
      <c r="G332" s="26"/>
      <c r="H332" s="26"/>
      <c r="I332" s="26"/>
      <c r="J332" s="26"/>
      <c r="K332" s="154"/>
      <c r="L332" s="187"/>
      <c r="M332" s="182"/>
      <c r="N332" s="154"/>
      <c r="O332" s="154"/>
      <c r="P332" s="182"/>
      <c r="Q332" s="154"/>
      <c r="R332" s="154"/>
      <c r="S332" s="182"/>
      <c r="T332" s="154"/>
      <c r="U332" s="154"/>
      <c r="V332" s="182"/>
      <c r="W332" s="154"/>
      <c r="X332" s="154"/>
      <c r="Y332" s="182"/>
      <c r="Z332" s="154"/>
      <c r="AA332" s="154"/>
      <c r="AB332" s="182"/>
      <c r="AC332" s="154"/>
      <c r="AD332" s="154"/>
      <c r="AE332" s="182"/>
      <c r="AF332" s="26"/>
      <c r="AG332" s="26"/>
      <c r="AH332" s="151"/>
      <c r="AI332" s="151"/>
      <c r="AJ332" s="151"/>
      <c r="AK332" s="151"/>
      <c r="AL332" s="26"/>
      <c r="AM332" s="151"/>
      <c r="AN332" s="151"/>
      <c r="AO332" s="151"/>
      <c r="AP332" s="151"/>
      <c r="AQ332" s="26"/>
      <c r="AR332" s="151"/>
      <c r="AS332" s="26"/>
      <c r="AT332" s="151"/>
      <c r="AU332" s="151"/>
      <c r="AV332" s="151"/>
      <c r="AW332" s="151"/>
      <c r="AX332" s="151"/>
      <c r="AY332" s="151"/>
      <c r="AZ332" s="151"/>
      <c r="BA332" s="151"/>
      <c r="BB332" s="26"/>
      <c r="BC332" s="154"/>
      <c r="BD332" s="154"/>
      <c r="BE332" s="182"/>
      <c r="BF332" s="154"/>
      <c r="BG332" s="154"/>
      <c r="BH332" s="182"/>
      <c r="BI332" s="26"/>
      <c r="BJ332" s="26"/>
      <c r="BK332" s="26"/>
    </row>
    <row r="333" spans="2:63" ht="17.55" customHeight="1">
      <c r="B333" s="26">
        <v>323</v>
      </c>
      <c r="C333" s="26"/>
      <c r="D333" s="26"/>
      <c r="E333" s="26"/>
      <c r="F333" s="26"/>
      <c r="G333" s="26"/>
      <c r="H333" s="26"/>
      <c r="I333" s="26"/>
      <c r="J333" s="26"/>
      <c r="K333" s="154"/>
      <c r="L333" s="187"/>
      <c r="M333" s="182"/>
      <c r="N333" s="154"/>
      <c r="O333" s="154"/>
      <c r="P333" s="182"/>
      <c r="Q333" s="154"/>
      <c r="R333" s="154"/>
      <c r="S333" s="182"/>
      <c r="T333" s="154"/>
      <c r="U333" s="154"/>
      <c r="V333" s="182"/>
      <c r="W333" s="154"/>
      <c r="X333" s="154"/>
      <c r="Y333" s="182"/>
      <c r="Z333" s="154"/>
      <c r="AA333" s="154"/>
      <c r="AB333" s="182"/>
      <c r="AC333" s="154"/>
      <c r="AD333" s="154"/>
      <c r="AE333" s="182"/>
      <c r="AF333" s="26"/>
      <c r="AG333" s="26"/>
      <c r="AH333" s="151"/>
      <c r="AI333" s="151"/>
      <c r="AJ333" s="151"/>
      <c r="AK333" s="151"/>
      <c r="AL333" s="26"/>
      <c r="AM333" s="151"/>
      <c r="AN333" s="151"/>
      <c r="AO333" s="151"/>
      <c r="AP333" s="151"/>
      <c r="AQ333" s="26"/>
      <c r="AR333" s="151"/>
      <c r="AS333" s="26"/>
      <c r="AT333" s="151"/>
      <c r="AU333" s="151"/>
      <c r="AV333" s="151"/>
      <c r="AW333" s="151"/>
      <c r="AX333" s="151"/>
      <c r="AY333" s="151"/>
      <c r="AZ333" s="151"/>
      <c r="BA333" s="151"/>
      <c r="BB333" s="26"/>
      <c r="BC333" s="154"/>
      <c r="BD333" s="154"/>
      <c r="BE333" s="182"/>
      <c r="BF333" s="154"/>
      <c r="BG333" s="154"/>
      <c r="BH333" s="182"/>
      <c r="BI333" s="26"/>
      <c r="BJ333" s="26"/>
      <c r="BK333" s="26"/>
    </row>
    <row r="334" spans="2:63" ht="17.55" customHeight="1">
      <c r="B334" s="26">
        <v>324</v>
      </c>
      <c r="C334" s="26"/>
      <c r="D334" s="26"/>
      <c r="E334" s="26"/>
      <c r="F334" s="26"/>
      <c r="G334" s="26"/>
      <c r="H334" s="26"/>
      <c r="I334" s="26"/>
      <c r="J334" s="26"/>
      <c r="K334" s="154"/>
      <c r="L334" s="187"/>
      <c r="M334" s="182"/>
      <c r="N334" s="154"/>
      <c r="O334" s="154"/>
      <c r="P334" s="182"/>
      <c r="Q334" s="154"/>
      <c r="R334" s="154"/>
      <c r="S334" s="182"/>
      <c r="T334" s="154"/>
      <c r="U334" s="154"/>
      <c r="V334" s="182"/>
      <c r="W334" s="154"/>
      <c r="X334" s="154"/>
      <c r="Y334" s="182"/>
      <c r="Z334" s="154"/>
      <c r="AA334" s="154"/>
      <c r="AB334" s="182"/>
      <c r="AC334" s="154"/>
      <c r="AD334" s="154"/>
      <c r="AE334" s="182"/>
      <c r="AF334" s="26"/>
      <c r="AG334" s="26"/>
      <c r="AH334" s="151"/>
      <c r="AI334" s="151"/>
      <c r="AJ334" s="151"/>
      <c r="AK334" s="151"/>
      <c r="AL334" s="26"/>
      <c r="AM334" s="151"/>
      <c r="AN334" s="151"/>
      <c r="AO334" s="151"/>
      <c r="AP334" s="151"/>
      <c r="AQ334" s="26"/>
      <c r="AR334" s="151"/>
      <c r="AS334" s="26"/>
      <c r="AT334" s="151"/>
      <c r="AU334" s="151"/>
      <c r="AV334" s="151"/>
      <c r="AW334" s="151"/>
      <c r="AX334" s="151"/>
      <c r="AY334" s="151"/>
      <c r="AZ334" s="151"/>
      <c r="BA334" s="151"/>
      <c r="BB334" s="26"/>
      <c r="BC334" s="154"/>
      <c r="BD334" s="154"/>
      <c r="BE334" s="182"/>
      <c r="BF334" s="154"/>
      <c r="BG334" s="154"/>
      <c r="BH334" s="182"/>
      <c r="BI334" s="26"/>
      <c r="BJ334" s="26"/>
      <c r="BK334" s="26"/>
    </row>
    <row r="335" spans="2:63" ht="17.55" customHeight="1">
      <c r="B335" s="26">
        <v>325</v>
      </c>
      <c r="C335" s="26"/>
      <c r="D335" s="26"/>
      <c r="E335" s="26"/>
      <c r="F335" s="26"/>
      <c r="G335" s="26"/>
      <c r="H335" s="26"/>
      <c r="I335" s="26"/>
      <c r="J335" s="26"/>
      <c r="K335" s="154"/>
      <c r="L335" s="187"/>
      <c r="M335" s="182"/>
      <c r="N335" s="154"/>
      <c r="O335" s="154"/>
      <c r="P335" s="182"/>
      <c r="Q335" s="154"/>
      <c r="R335" s="154"/>
      <c r="S335" s="182"/>
      <c r="T335" s="154"/>
      <c r="U335" s="154"/>
      <c r="V335" s="182"/>
      <c r="W335" s="154"/>
      <c r="X335" s="154"/>
      <c r="Y335" s="182"/>
      <c r="Z335" s="154"/>
      <c r="AA335" s="154"/>
      <c r="AB335" s="182"/>
      <c r="AC335" s="154"/>
      <c r="AD335" s="154"/>
      <c r="AE335" s="182"/>
      <c r="AF335" s="26"/>
      <c r="AG335" s="26"/>
      <c r="AH335" s="151"/>
      <c r="AI335" s="151"/>
      <c r="AJ335" s="151"/>
      <c r="AK335" s="151"/>
      <c r="AL335" s="26"/>
      <c r="AM335" s="151"/>
      <c r="AN335" s="151"/>
      <c r="AO335" s="151"/>
      <c r="AP335" s="151"/>
      <c r="AQ335" s="26"/>
      <c r="AR335" s="151"/>
      <c r="AS335" s="26"/>
      <c r="AT335" s="151"/>
      <c r="AU335" s="151"/>
      <c r="AV335" s="151"/>
      <c r="AW335" s="151"/>
      <c r="AX335" s="151"/>
      <c r="AY335" s="151"/>
      <c r="AZ335" s="151"/>
      <c r="BA335" s="151"/>
      <c r="BB335" s="26"/>
      <c r="BC335" s="154"/>
      <c r="BD335" s="154"/>
      <c r="BE335" s="182"/>
      <c r="BF335" s="154"/>
      <c r="BG335" s="154"/>
      <c r="BH335" s="182"/>
      <c r="BI335" s="26"/>
      <c r="BJ335" s="26"/>
      <c r="BK335" s="26"/>
    </row>
    <row r="336" spans="2:63" ht="17.55" customHeight="1">
      <c r="B336" s="26">
        <v>326</v>
      </c>
      <c r="C336" s="26"/>
      <c r="D336" s="26"/>
      <c r="E336" s="26"/>
      <c r="F336" s="26"/>
      <c r="G336" s="26"/>
      <c r="H336" s="26"/>
      <c r="I336" s="26"/>
      <c r="J336" s="26"/>
      <c r="K336" s="154"/>
      <c r="L336" s="187"/>
      <c r="M336" s="182"/>
      <c r="N336" s="154"/>
      <c r="O336" s="154"/>
      <c r="P336" s="182"/>
      <c r="Q336" s="154"/>
      <c r="R336" s="154"/>
      <c r="S336" s="182"/>
      <c r="T336" s="154"/>
      <c r="U336" s="154"/>
      <c r="V336" s="182"/>
      <c r="W336" s="154"/>
      <c r="X336" s="154"/>
      <c r="Y336" s="182"/>
      <c r="Z336" s="154"/>
      <c r="AA336" s="154"/>
      <c r="AB336" s="182"/>
      <c r="AC336" s="154"/>
      <c r="AD336" s="154"/>
      <c r="AE336" s="182"/>
      <c r="AF336" s="26"/>
      <c r="AG336" s="26"/>
      <c r="AH336" s="151"/>
      <c r="AI336" s="151"/>
      <c r="AJ336" s="151"/>
      <c r="AK336" s="151"/>
      <c r="AL336" s="26"/>
      <c r="AM336" s="151"/>
      <c r="AN336" s="151"/>
      <c r="AO336" s="151"/>
      <c r="AP336" s="151"/>
      <c r="AQ336" s="26"/>
      <c r="AR336" s="151"/>
      <c r="AS336" s="26"/>
      <c r="AT336" s="151"/>
      <c r="AU336" s="151"/>
      <c r="AV336" s="151"/>
      <c r="AW336" s="151"/>
      <c r="AX336" s="151"/>
      <c r="AY336" s="151"/>
      <c r="AZ336" s="151"/>
      <c r="BA336" s="151"/>
      <c r="BB336" s="26"/>
      <c r="BC336" s="154"/>
      <c r="BD336" s="154"/>
      <c r="BE336" s="182"/>
      <c r="BF336" s="154"/>
      <c r="BG336" s="154"/>
      <c r="BH336" s="182"/>
      <c r="BI336" s="26"/>
      <c r="BJ336" s="26"/>
      <c r="BK336" s="26"/>
    </row>
    <row r="337" spans="2:63" ht="17.55" customHeight="1">
      <c r="B337" s="26">
        <v>327</v>
      </c>
      <c r="C337" s="26"/>
      <c r="D337" s="26"/>
      <c r="E337" s="26"/>
      <c r="F337" s="26"/>
      <c r="G337" s="26"/>
      <c r="H337" s="26"/>
      <c r="I337" s="26"/>
      <c r="J337" s="26"/>
      <c r="K337" s="154"/>
      <c r="L337" s="187"/>
      <c r="M337" s="182"/>
      <c r="N337" s="154"/>
      <c r="O337" s="154"/>
      <c r="P337" s="182"/>
      <c r="Q337" s="154"/>
      <c r="R337" s="154"/>
      <c r="S337" s="182"/>
      <c r="T337" s="154"/>
      <c r="U337" s="154"/>
      <c r="V337" s="182"/>
      <c r="W337" s="154"/>
      <c r="X337" s="154"/>
      <c r="Y337" s="182"/>
      <c r="Z337" s="154"/>
      <c r="AA337" s="154"/>
      <c r="AB337" s="182"/>
      <c r="AC337" s="154"/>
      <c r="AD337" s="154"/>
      <c r="AE337" s="182"/>
      <c r="AF337" s="26"/>
      <c r="AG337" s="26"/>
      <c r="AH337" s="151"/>
      <c r="AI337" s="151"/>
      <c r="AJ337" s="151"/>
      <c r="AK337" s="151"/>
      <c r="AL337" s="26"/>
      <c r="AM337" s="151"/>
      <c r="AN337" s="151"/>
      <c r="AO337" s="151"/>
      <c r="AP337" s="151"/>
      <c r="AQ337" s="26"/>
      <c r="AR337" s="151"/>
      <c r="AS337" s="26"/>
      <c r="AT337" s="151"/>
      <c r="AU337" s="151"/>
      <c r="AV337" s="151"/>
      <c r="AW337" s="151"/>
      <c r="AX337" s="151"/>
      <c r="AY337" s="151"/>
      <c r="AZ337" s="151"/>
      <c r="BA337" s="151"/>
      <c r="BB337" s="26"/>
      <c r="BC337" s="154"/>
      <c r="BD337" s="154"/>
      <c r="BE337" s="182"/>
      <c r="BF337" s="154"/>
      <c r="BG337" s="154"/>
      <c r="BH337" s="182"/>
      <c r="BI337" s="26"/>
      <c r="BJ337" s="26"/>
      <c r="BK337" s="26"/>
    </row>
    <row r="338" spans="2:63" ht="17.55" customHeight="1">
      <c r="B338" s="26">
        <v>328</v>
      </c>
      <c r="C338" s="26"/>
      <c r="D338" s="26"/>
      <c r="E338" s="26"/>
      <c r="F338" s="26"/>
      <c r="G338" s="26"/>
      <c r="H338" s="26"/>
      <c r="I338" s="26"/>
      <c r="J338" s="26"/>
      <c r="K338" s="154"/>
      <c r="L338" s="187"/>
      <c r="M338" s="182"/>
      <c r="N338" s="154"/>
      <c r="O338" s="154"/>
      <c r="P338" s="182"/>
      <c r="Q338" s="154"/>
      <c r="R338" s="154"/>
      <c r="S338" s="182"/>
      <c r="T338" s="154"/>
      <c r="U338" s="154"/>
      <c r="V338" s="182"/>
      <c r="W338" s="154"/>
      <c r="X338" s="154"/>
      <c r="Y338" s="182"/>
      <c r="Z338" s="154"/>
      <c r="AA338" s="154"/>
      <c r="AB338" s="182"/>
      <c r="AC338" s="154"/>
      <c r="AD338" s="154"/>
      <c r="AE338" s="182"/>
      <c r="AF338" s="26"/>
      <c r="AG338" s="26"/>
      <c r="AH338" s="151"/>
      <c r="AI338" s="151"/>
      <c r="AJ338" s="151"/>
      <c r="AK338" s="151"/>
      <c r="AL338" s="26"/>
      <c r="AM338" s="151"/>
      <c r="AN338" s="151"/>
      <c r="AO338" s="151"/>
      <c r="AP338" s="151"/>
      <c r="AQ338" s="26"/>
      <c r="AR338" s="151"/>
      <c r="AS338" s="26"/>
      <c r="AT338" s="151"/>
      <c r="AU338" s="151"/>
      <c r="AV338" s="151"/>
      <c r="AW338" s="151"/>
      <c r="AX338" s="151"/>
      <c r="AY338" s="151"/>
      <c r="AZ338" s="151"/>
      <c r="BA338" s="151"/>
      <c r="BB338" s="26"/>
      <c r="BC338" s="154"/>
      <c r="BD338" s="154"/>
      <c r="BE338" s="182"/>
      <c r="BF338" s="154"/>
      <c r="BG338" s="154"/>
      <c r="BH338" s="182"/>
      <c r="BI338" s="26"/>
      <c r="BJ338" s="26"/>
      <c r="BK338" s="26"/>
    </row>
    <row r="339" spans="2:63" ht="17.55" customHeight="1">
      <c r="B339" s="26">
        <v>329</v>
      </c>
      <c r="C339" s="26"/>
      <c r="D339" s="26"/>
      <c r="E339" s="26"/>
      <c r="F339" s="26"/>
      <c r="G339" s="26"/>
      <c r="H339" s="26"/>
      <c r="I339" s="26"/>
      <c r="J339" s="26"/>
      <c r="K339" s="154"/>
      <c r="L339" s="187"/>
      <c r="M339" s="182"/>
      <c r="N339" s="154"/>
      <c r="O339" s="154"/>
      <c r="P339" s="182"/>
      <c r="Q339" s="154"/>
      <c r="R339" s="154"/>
      <c r="S339" s="182"/>
      <c r="T339" s="154"/>
      <c r="U339" s="154"/>
      <c r="V339" s="182"/>
      <c r="W339" s="154"/>
      <c r="X339" s="154"/>
      <c r="Y339" s="182"/>
      <c r="Z339" s="154"/>
      <c r="AA339" s="154"/>
      <c r="AB339" s="182"/>
      <c r="AC339" s="154"/>
      <c r="AD339" s="154"/>
      <c r="AE339" s="182"/>
      <c r="AF339" s="26"/>
      <c r="AG339" s="26"/>
      <c r="AH339" s="151"/>
      <c r="AI339" s="151"/>
      <c r="AJ339" s="151"/>
      <c r="AK339" s="151"/>
      <c r="AL339" s="26"/>
      <c r="AM339" s="151"/>
      <c r="AN339" s="151"/>
      <c r="AO339" s="151"/>
      <c r="AP339" s="151"/>
      <c r="AQ339" s="26"/>
      <c r="AR339" s="151"/>
      <c r="AS339" s="26"/>
      <c r="AT339" s="151"/>
      <c r="AU339" s="151"/>
      <c r="AV339" s="151"/>
      <c r="AW339" s="151"/>
      <c r="AX339" s="151"/>
      <c r="AY339" s="151"/>
      <c r="AZ339" s="151"/>
      <c r="BA339" s="151"/>
      <c r="BB339" s="26"/>
      <c r="BC339" s="154"/>
      <c r="BD339" s="154"/>
      <c r="BE339" s="182"/>
      <c r="BF339" s="154"/>
      <c r="BG339" s="154"/>
      <c r="BH339" s="182"/>
      <c r="BI339" s="26"/>
      <c r="BJ339" s="26"/>
      <c r="BK339" s="26"/>
    </row>
    <row r="340" spans="2:63" ht="17.55" customHeight="1">
      <c r="B340" s="26">
        <v>330</v>
      </c>
      <c r="C340" s="26"/>
      <c r="D340" s="26"/>
      <c r="E340" s="26"/>
      <c r="F340" s="26"/>
      <c r="G340" s="26"/>
      <c r="H340" s="26"/>
      <c r="I340" s="26"/>
      <c r="J340" s="26"/>
      <c r="K340" s="154"/>
      <c r="L340" s="187"/>
      <c r="M340" s="182"/>
      <c r="N340" s="154"/>
      <c r="O340" s="154"/>
      <c r="P340" s="182"/>
      <c r="Q340" s="154"/>
      <c r="R340" s="154"/>
      <c r="S340" s="182"/>
      <c r="T340" s="154"/>
      <c r="U340" s="154"/>
      <c r="V340" s="182"/>
      <c r="W340" s="154"/>
      <c r="X340" s="154"/>
      <c r="Y340" s="182"/>
      <c r="Z340" s="154"/>
      <c r="AA340" s="154"/>
      <c r="AB340" s="182"/>
      <c r="AC340" s="154"/>
      <c r="AD340" s="154"/>
      <c r="AE340" s="182"/>
      <c r="AF340" s="26"/>
      <c r="AG340" s="26"/>
      <c r="AH340" s="151"/>
      <c r="AI340" s="151"/>
      <c r="AJ340" s="151"/>
      <c r="AK340" s="151"/>
      <c r="AL340" s="26"/>
      <c r="AM340" s="151"/>
      <c r="AN340" s="151"/>
      <c r="AO340" s="151"/>
      <c r="AP340" s="151"/>
      <c r="AQ340" s="26"/>
      <c r="AR340" s="151"/>
      <c r="AS340" s="26"/>
      <c r="AT340" s="151"/>
      <c r="AU340" s="151"/>
      <c r="AV340" s="151"/>
      <c r="AW340" s="151"/>
      <c r="AX340" s="151"/>
      <c r="AY340" s="151"/>
      <c r="AZ340" s="151"/>
      <c r="BA340" s="151"/>
      <c r="BB340" s="26"/>
      <c r="BC340" s="154"/>
      <c r="BD340" s="154"/>
      <c r="BE340" s="182"/>
      <c r="BF340" s="154"/>
      <c r="BG340" s="154"/>
      <c r="BH340" s="182"/>
      <c r="BI340" s="26"/>
      <c r="BJ340" s="26"/>
      <c r="BK340" s="26"/>
    </row>
    <row r="341" spans="2:63" ht="17.55" customHeight="1">
      <c r="B341" s="26">
        <v>331</v>
      </c>
      <c r="C341" s="26"/>
      <c r="D341" s="26"/>
      <c r="E341" s="26"/>
      <c r="F341" s="26"/>
      <c r="G341" s="26"/>
      <c r="H341" s="26"/>
      <c r="I341" s="26"/>
      <c r="J341" s="26"/>
      <c r="K341" s="154"/>
      <c r="L341" s="187"/>
      <c r="M341" s="182"/>
      <c r="N341" s="154"/>
      <c r="O341" s="154"/>
      <c r="P341" s="182"/>
      <c r="Q341" s="154"/>
      <c r="R341" s="154"/>
      <c r="S341" s="182"/>
      <c r="T341" s="154"/>
      <c r="U341" s="154"/>
      <c r="V341" s="182"/>
      <c r="W341" s="154"/>
      <c r="X341" s="154"/>
      <c r="Y341" s="182"/>
      <c r="Z341" s="154"/>
      <c r="AA341" s="154"/>
      <c r="AB341" s="182"/>
      <c r="AC341" s="154"/>
      <c r="AD341" s="154"/>
      <c r="AE341" s="182"/>
      <c r="AF341" s="26"/>
      <c r="AG341" s="26"/>
      <c r="AH341" s="151"/>
      <c r="AI341" s="151"/>
      <c r="AJ341" s="151"/>
      <c r="AK341" s="151"/>
      <c r="AL341" s="26"/>
      <c r="AM341" s="151"/>
      <c r="AN341" s="151"/>
      <c r="AO341" s="151"/>
      <c r="AP341" s="151"/>
      <c r="AQ341" s="26"/>
      <c r="AR341" s="151"/>
      <c r="AS341" s="26"/>
      <c r="AT341" s="151"/>
      <c r="AU341" s="151"/>
      <c r="AV341" s="151"/>
      <c r="AW341" s="151"/>
      <c r="AX341" s="151"/>
      <c r="AY341" s="151"/>
      <c r="AZ341" s="151"/>
      <c r="BA341" s="151"/>
      <c r="BB341" s="26"/>
      <c r="BC341" s="154"/>
      <c r="BD341" s="154"/>
      <c r="BE341" s="182"/>
      <c r="BF341" s="154"/>
      <c r="BG341" s="154"/>
      <c r="BH341" s="182"/>
      <c r="BI341" s="26"/>
      <c r="BJ341" s="26"/>
      <c r="BK341" s="26"/>
    </row>
    <row r="342" spans="2:63" ht="17.55" customHeight="1">
      <c r="B342" s="26">
        <v>332</v>
      </c>
      <c r="C342" s="26"/>
      <c r="D342" s="26"/>
      <c r="E342" s="26"/>
      <c r="F342" s="26"/>
      <c r="G342" s="26"/>
      <c r="H342" s="26"/>
      <c r="I342" s="26"/>
      <c r="J342" s="26"/>
      <c r="K342" s="154"/>
      <c r="L342" s="187"/>
      <c r="M342" s="182"/>
      <c r="N342" s="154"/>
      <c r="O342" s="154"/>
      <c r="P342" s="182"/>
      <c r="Q342" s="154"/>
      <c r="R342" s="154"/>
      <c r="S342" s="182"/>
      <c r="T342" s="154"/>
      <c r="U342" s="154"/>
      <c r="V342" s="182"/>
      <c r="W342" s="154"/>
      <c r="X342" s="154"/>
      <c r="Y342" s="182"/>
      <c r="Z342" s="154"/>
      <c r="AA342" s="154"/>
      <c r="AB342" s="182"/>
      <c r="AC342" s="154"/>
      <c r="AD342" s="154"/>
      <c r="AE342" s="182"/>
      <c r="AF342" s="26"/>
      <c r="AG342" s="26"/>
      <c r="AH342" s="151"/>
      <c r="AI342" s="151"/>
      <c r="AJ342" s="151"/>
      <c r="AK342" s="151"/>
      <c r="AL342" s="26"/>
      <c r="AM342" s="151"/>
      <c r="AN342" s="151"/>
      <c r="AO342" s="151"/>
      <c r="AP342" s="151"/>
      <c r="AQ342" s="26"/>
      <c r="AR342" s="151"/>
      <c r="AS342" s="26"/>
      <c r="AT342" s="151"/>
      <c r="AU342" s="151"/>
      <c r="AV342" s="151"/>
      <c r="AW342" s="151"/>
      <c r="AX342" s="151"/>
      <c r="AY342" s="151"/>
      <c r="AZ342" s="151"/>
      <c r="BA342" s="151"/>
      <c r="BB342" s="26"/>
      <c r="BC342" s="154"/>
      <c r="BD342" s="154"/>
      <c r="BE342" s="182"/>
      <c r="BF342" s="154"/>
      <c r="BG342" s="154"/>
      <c r="BH342" s="182"/>
      <c r="BI342" s="26"/>
      <c r="BJ342" s="26"/>
      <c r="BK342" s="26"/>
    </row>
    <row r="343" spans="2:63" ht="17.55" customHeight="1">
      <c r="B343" s="26">
        <v>333</v>
      </c>
      <c r="C343" s="26"/>
      <c r="D343" s="26"/>
      <c r="E343" s="26"/>
      <c r="F343" s="26"/>
      <c r="G343" s="26"/>
      <c r="H343" s="26"/>
      <c r="I343" s="26"/>
      <c r="J343" s="26"/>
      <c r="K343" s="154"/>
      <c r="L343" s="187"/>
      <c r="M343" s="182"/>
      <c r="N343" s="154"/>
      <c r="O343" s="154"/>
      <c r="P343" s="182"/>
      <c r="Q343" s="154"/>
      <c r="R343" s="154"/>
      <c r="S343" s="182"/>
      <c r="T343" s="154"/>
      <c r="U343" s="154"/>
      <c r="V343" s="182"/>
      <c r="W343" s="154"/>
      <c r="X343" s="154"/>
      <c r="Y343" s="182"/>
      <c r="Z343" s="154"/>
      <c r="AA343" s="154"/>
      <c r="AB343" s="182"/>
      <c r="AC343" s="154"/>
      <c r="AD343" s="154"/>
      <c r="AE343" s="182"/>
      <c r="AF343" s="26"/>
      <c r="AG343" s="26"/>
      <c r="AH343" s="151"/>
      <c r="AI343" s="151"/>
      <c r="AJ343" s="151"/>
      <c r="AK343" s="151"/>
      <c r="AL343" s="26"/>
      <c r="AM343" s="151"/>
      <c r="AN343" s="151"/>
      <c r="AO343" s="151"/>
      <c r="AP343" s="151"/>
      <c r="AQ343" s="26"/>
      <c r="AR343" s="151"/>
      <c r="AS343" s="26"/>
      <c r="AT343" s="151"/>
      <c r="AU343" s="151"/>
      <c r="AV343" s="151"/>
      <c r="AW343" s="151"/>
      <c r="AX343" s="151"/>
      <c r="AY343" s="151"/>
      <c r="AZ343" s="151"/>
      <c r="BA343" s="151"/>
      <c r="BB343" s="26"/>
      <c r="BC343" s="154"/>
      <c r="BD343" s="154"/>
      <c r="BE343" s="182"/>
      <c r="BF343" s="154"/>
      <c r="BG343" s="154"/>
      <c r="BH343" s="182"/>
      <c r="BI343" s="26"/>
      <c r="BJ343" s="26"/>
      <c r="BK343" s="26"/>
    </row>
    <row r="344" spans="2:63" ht="17.55" customHeight="1">
      <c r="B344" s="26">
        <v>334</v>
      </c>
      <c r="C344" s="26"/>
      <c r="D344" s="26"/>
      <c r="E344" s="26"/>
      <c r="F344" s="26"/>
      <c r="G344" s="26"/>
      <c r="H344" s="26"/>
      <c r="I344" s="26"/>
      <c r="J344" s="26"/>
      <c r="K344" s="154"/>
      <c r="L344" s="187"/>
      <c r="M344" s="182"/>
      <c r="N344" s="154"/>
      <c r="O344" s="154"/>
      <c r="P344" s="182"/>
      <c r="Q344" s="154"/>
      <c r="R344" s="154"/>
      <c r="S344" s="182"/>
      <c r="T344" s="154"/>
      <c r="U344" s="154"/>
      <c r="V344" s="182"/>
      <c r="W344" s="154"/>
      <c r="X344" s="154"/>
      <c r="Y344" s="182"/>
      <c r="Z344" s="154"/>
      <c r="AA344" s="154"/>
      <c r="AB344" s="182"/>
      <c r="AC344" s="154"/>
      <c r="AD344" s="154"/>
      <c r="AE344" s="182"/>
      <c r="AF344" s="26"/>
      <c r="AG344" s="26"/>
      <c r="AH344" s="151"/>
      <c r="AI344" s="151"/>
      <c r="AJ344" s="151"/>
      <c r="AK344" s="151"/>
      <c r="AL344" s="26"/>
      <c r="AM344" s="151"/>
      <c r="AN344" s="151"/>
      <c r="AO344" s="151"/>
      <c r="AP344" s="151"/>
      <c r="AQ344" s="26"/>
      <c r="AR344" s="151"/>
      <c r="AS344" s="26"/>
      <c r="AT344" s="151"/>
      <c r="AU344" s="151"/>
      <c r="AV344" s="151"/>
      <c r="AW344" s="151"/>
      <c r="AX344" s="151"/>
      <c r="AY344" s="151"/>
      <c r="AZ344" s="151"/>
      <c r="BA344" s="151"/>
      <c r="BB344" s="26"/>
      <c r="BC344" s="154"/>
      <c r="BD344" s="154"/>
      <c r="BE344" s="182"/>
      <c r="BF344" s="154"/>
      <c r="BG344" s="154"/>
      <c r="BH344" s="182"/>
      <c r="BI344" s="26"/>
      <c r="BJ344" s="26"/>
      <c r="BK344" s="26"/>
    </row>
    <row r="345" spans="2:63" ht="17.55" customHeight="1">
      <c r="B345" s="26">
        <v>335</v>
      </c>
      <c r="C345" s="26"/>
      <c r="D345" s="26"/>
      <c r="E345" s="26"/>
      <c r="F345" s="26"/>
      <c r="G345" s="26"/>
      <c r="H345" s="26"/>
      <c r="I345" s="26"/>
      <c r="J345" s="26"/>
      <c r="K345" s="154"/>
      <c r="L345" s="187"/>
      <c r="M345" s="182"/>
      <c r="N345" s="154"/>
      <c r="O345" s="154"/>
      <c r="P345" s="182"/>
      <c r="Q345" s="154"/>
      <c r="R345" s="154"/>
      <c r="S345" s="182"/>
      <c r="T345" s="154"/>
      <c r="U345" s="154"/>
      <c r="V345" s="182"/>
      <c r="W345" s="154"/>
      <c r="X345" s="154"/>
      <c r="Y345" s="182"/>
      <c r="Z345" s="154"/>
      <c r="AA345" s="154"/>
      <c r="AB345" s="182"/>
      <c r="AC345" s="154"/>
      <c r="AD345" s="154"/>
      <c r="AE345" s="182"/>
      <c r="AF345" s="26"/>
      <c r="AG345" s="26"/>
      <c r="AH345" s="151"/>
      <c r="AI345" s="151"/>
      <c r="AJ345" s="151"/>
      <c r="AK345" s="151"/>
      <c r="AL345" s="26"/>
      <c r="AM345" s="151"/>
      <c r="AN345" s="151"/>
      <c r="AO345" s="151"/>
      <c r="AP345" s="151"/>
      <c r="AQ345" s="26"/>
      <c r="AR345" s="151"/>
      <c r="AS345" s="26"/>
      <c r="AT345" s="151"/>
      <c r="AU345" s="151"/>
      <c r="AV345" s="151"/>
      <c r="AW345" s="151"/>
      <c r="AX345" s="151"/>
      <c r="AY345" s="151"/>
      <c r="AZ345" s="151"/>
      <c r="BA345" s="151"/>
      <c r="BB345" s="26"/>
      <c r="BC345" s="154"/>
      <c r="BD345" s="154"/>
      <c r="BE345" s="182"/>
      <c r="BF345" s="154"/>
      <c r="BG345" s="154"/>
      <c r="BH345" s="182"/>
      <c r="BI345" s="26"/>
      <c r="BJ345" s="26"/>
      <c r="BK345" s="26"/>
    </row>
    <row r="346" spans="2:63" ht="17.55" customHeight="1">
      <c r="B346" s="26">
        <v>336</v>
      </c>
      <c r="C346" s="26"/>
      <c r="D346" s="26"/>
      <c r="E346" s="26"/>
      <c r="F346" s="26"/>
      <c r="G346" s="26"/>
      <c r="H346" s="26"/>
      <c r="I346" s="26"/>
      <c r="J346" s="26"/>
      <c r="K346" s="154"/>
      <c r="L346" s="187"/>
      <c r="M346" s="182"/>
      <c r="N346" s="154"/>
      <c r="O346" s="154"/>
      <c r="P346" s="182"/>
      <c r="Q346" s="154"/>
      <c r="R346" s="154"/>
      <c r="S346" s="182"/>
      <c r="T346" s="154"/>
      <c r="U346" s="154"/>
      <c r="V346" s="182"/>
      <c r="W346" s="154"/>
      <c r="X346" s="154"/>
      <c r="Y346" s="182"/>
      <c r="Z346" s="154"/>
      <c r="AA346" s="154"/>
      <c r="AB346" s="182"/>
      <c r="AC346" s="154"/>
      <c r="AD346" s="154"/>
      <c r="AE346" s="182"/>
      <c r="AF346" s="26"/>
      <c r="AG346" s="26"/>
      <c r="AH346" s="151"/>
      <c r="AI346" s="151"/>
      <c r="AJ346" s="151"/>
      <c r="AK346" s="151"/>
      <c r="AL346" s="26"/>
      <c r="AM346" s="151"/>
      <c r="AN346" s="151"/>
      <c r="AO346" s="151"/>
      <c r="AP346" s="151"/>
      <c r="AQ346" s="26"/>
      <c r="AR346" s="151"/>
      <c r="AS346" s="26"/>
      <c r="AT346" s="151"/>
      <c r="AU346" s="151"/>
      <c r="AV346" s="151"/>
      <c r="AW346" s="151"/>
      <c r="AX346" s="151"/>
      <c r="AY346" s="151"/>
      <c r="AZ346" s="151"/>
      <c r="BA346" s="151"/>
      <c r="BB346" s="26"/>
      <c r="BC346" s="154"/>
      <c r="BD346" s="154"/>
      <c r="BE346" s="182"/>
      <c r="BF346" s="154"/>
      <c r="BG346" s="154"/>
      <c r="BH346" s="182"/>
      <c r="BI346" s="26"/>
      <c r="BJ346" s="26"/>
      <c r="BK346" s="26"/>
    </row>
    <row r="347" spans="2:63" ht="17.55" customHeight="1">
      <c r="B347" s="26">
        <v>337</v>
      </c>
      <c r="C347" s="26"/>
      <c r="D347" s="26"/>
      <c r="E347" s="26"/>
      <c r="F347" s="26"/>
      <c r="G347" s="26"/>
      <c r="H347" s="26"/>
      <c r="I347" s="26"/>
      <c r="J347" s="26"/>
      <c r="K347" s="154"/>
      <c r="L347" s="187"/>
      <c r="M347" s="182"/>
      <c r="N347" s="154"/>
      <c r="O347" s="154"/>
      <c r="P347" s="182"/>
      <c r="Q347" s="154"/>
      <c r="R347" s="154"/>
      <c r="S347" s="182"/>
      <c r="T347" s="154"/>
      <c r="U347" s="154"/>
      <c r="V347" s="182"/>
      <c r="W347" s="154"/>
      <c r="X347" s="154"/>
      <c r="Y347" s="182"/>
      <c r="Z347" s="154"/>
      <c r="AA347" s="154"/>
      <c r="AB347" s="182"/>
      <c r="AC347" s="154"/>
      <c r="AD347" s="154"/>
      <c r="AE347" s="182"/>
      <c r="AF347" s="26"/>
      <c r="AG347" s="26"/>
      <c r="AH347" s="151"/>
      <c r="AI347" s="151"/>
      <c r="AJ347" s="151"/>
      <c r="AK347" s="151"/>
      <c r="AL347" s="26"/>
      <c r="AM347" s="151"/>
      <c r="AN347" s="151"/>
      <c r="AO347" s="151"/>
      <c r="AP347" s="151"/>
      <c r="AQ347" s="26"/>
      <c r="AR347" s="151"/>
      <c r="AS347" s="26"/>
      <c r="AT347" s="151"/>
      <c r="AU347" s="151"/>
      <c r="AV347" s="151"/>
      <c r="AW347" s="151"/>
      <c r="AX347" s="151"/>
      <c r="AY347" s="151"/>
      <c r="AZ347" s="151"/>
      <c r="BA347" s="151"/>
      <c r="BB347" s="26"/>
      <c r="BC347" s="154"/>
      <c r="BD347" s="154"/>
      <c r="BE347" s="182"/>
      <c r="BF347" s="154"/>
      <c r="BG347" s="154"/>
      <c r="BH347" s="182"/>
      <c r="BI347" s="26"/>
      <c r="BJ347" s="26"/>
      <c r="BK347" s="26"/>
    </row>
    <row r="348" spans="2:63" ht="17.55" customHeight="1">
      <c r="B348" s="26">
        <v>338</v>
      </c>
      <c r="C348" s="26"/>
      <c r="D348" s="26"/>
      <c r="E348" s="26"/>
      <c r="F348" s="26"/>
      <c r="G348" s="26"/>
      <c r="H348" s="26"/>
      <c r="I348" s="26"/>
      <c r="J348" s="26"/>
      <c r="K348" s="154"/>
      <c r="L348" s="187"/>
      <c r="M348" s="182"/>
      <c r="N348" s="154"/>
      <c r="O348" s="154"/>
      <c r="P348" s="182"/>
      <c r="Q348" s="154"/>
      <c r="R348" s="154"/>
      <c r="S348" s="182"/>
      <c r="T348" s="154"/>
      <c r="U348" s="154"/>
      <c r="V348" s="182"/>
      <c r="W348" s="154"/>
      <c r="X348" s="154"/>
      <c r="Y348" s="182"/>
      <c r="Z348" s="154"/>
      <c r="AA348" s="154"/>
      <c r="AB348" s="182"/>
      <c r="AC348" s="154"/>
      <c r="AD348" s="154"/>
      <c r="AE348" s="182"/>
      <c r="AF348" s="26"/>
      <c r="AG348" s="26"/>
      <c r="AH348" s="151"/>
      <c r="AI348" s="151"/>
      <c r="AJ348" s="151"/>
      <c r="AK348" s="151"/>
      <c r="AL348" s="26"/>
      <c r="AM348" s="151"/>
      <c r="AN348" s="151"/>
      <c r="AO348" s="151"/>
      <c r="AP348" s="151"/>
      <c r="AQ348" s="26"/>
      <c r="AR348" s="151"/>
      <c r="AS348" s="26"/>
      <c r="AT348" s="151"/>
      <c r="AU348" s="151"/>
      <c r="AV348" s="151"/>
      <c r="AW348" s="151"/>
      <c r="AX348" s="151"/>
      <c r="AY348" s="151"/>
      <c r="AZ348" s="151"/>
      <c r="BA348" s="151"/>
      <c r="BB348" s="26"/>
      <c r="BC348" s="154"/>
      <c r="BD348" s="154"/>
      <c r="BE348" s="182"/>
      <c r="BF348" s="154"/>
      <c r="BG348" s="154"/>
      <c r="BH348" s="182"/>
      <c r="BI348" s="26"/>
      <c r="BJ348" s="26"/>
      <c r="BK348" s="26"/>
    </row>
    <row r="349" spans="2:63" ht="17.55" customHeight="1">
      <c r="B349" s="26">
        <v>339</v>
      </c>
      <c r="C349" s="26"/>
      <c r="D349" s="26"/>
      <c r="E349" s="26"/>
      <c r="F349" s="26"/>
      <c r="G349" s="26"/>
      <c r="H349" s="26"/>
      <c r="I349" s="26"/>
      <c r="J349" s="26"/>
      <c r="K349" s="154"/>
      <c r="L349" s="187"/>
      <c r="M349" s="182"/>
      <c r="N349" s="154"/>
      <c r="O349" s="154"/>
      <c r="P349" s="182"/>
      <c r="Q349" s="154"/>
      <c r="R349" s="154"/>
      <c r="S349" s="182"/>
      <c r="T349" s="154"/>
      <c r="U349" s="154"/>
      <c r="V349" s="182"/>
      <c r="W349" s="154"/>
      <c r="X349" s="154"/>
      <c r="Y349" s="182"/>
      <c r="Z349" s="154"/>
      <c r="AA349" s="154"/>
      <c r="AB349" s="182"/>
      <c r="AC349" s="154"/>
      <c r="AD349" s="154"/>
      <c r="AE349" s="182"/>
      <c r="AF349" s="26"/>
      <c r="AG349" s="26"/>
      <c r="AH349" s="151"/>
      <c r="AI349" s="151"/>
      <c r="AJ349" s="151"/>
      <c r="AK349" s="151"/>
      <c r="AL349" s="26"/>
      <c r="AM349" s="151"/>
      <c r="AN349" s="151"/>
      <c r="AO349" s="151"/>
      <c r="AP349" s="151"/>
      <c r="AQ349" s="26"/>
      <c r="AR349" s="151"/>
      <c r="AS349" s="26"/>
      <c r="AT349" s="151"/>
      <c r="AU349" s="151"/>
      <c r="AV349" s="151"/>
      <c r="AW349" s="151"/>
      <c r="AX349" s="151"/>
      <c r="AY349" s="151"/>
      <c r="AZ349" s="151"/>
      <c r="BA349" s="151"/>
      <c r="BB349" s="26"/>
      <c r="BC349" s="154"/>
      <c r="BD349" s="154"/>
      <c r="BE349" s="182"/>
      <c r="BF349" s="154"/>
      <c r="BG349" s="154"/>
      <c r="BH349" s="182"/>
      <c r="BI349" s="26"/>
      <c r="BJ349" s="26"/>
      <c r="BK349" s="26"/>
    </row>
    <row r="350" spans="2:63" ht="17.55" customHeight="1">
      <c r="B350" s="26">
        <v>340</v>
      </c>
      <c r="C350" s="26"/>
      <c r="D350" s="26"/>
      <c r="E350" s="26"/>
      <c r="F350" s="26"/>
      <c r="G350" s="26"/>
      <c r="H350" s="26"/>
      <c r="I350" s="26"/>
      <c r="J350" s="26"/>
      <c r="K350" s="154"/>
      <c r="L350" s="187"/>
      <c r="M350" s="182"/>
      <c r="N350" s="154"/>
      <c r="O350" s="154"/>
      <c r="P350" s="182"/>
      <c r="Q350" s="154"/>
      <c r="R350" s="154"/>
      <c r="S350" s="182"/>
      <c r="T350" s="154"/>
      <c r="U350" s="154"/>
      <c r="V350" s="182"/>
      <c r="W350" s="154"/>
      <c r="X350" s="154"/>
      <c r="Y350" s="182"/>
      <c r="Z350" s="154"/>
      <c r="AA350" s="154"/>
      <c r="AB350" s="182"/>
      <c r="AC350" s="154"/>
      <c r="AD350" s="154"/>
      <c r="AE350" s="182"/>
      <c r="AF350" s="26"/>
      <c r="AG350" s="26"/>
      <c r="AH350" s="151"/>
      <c r="AI350" s="151"/>
      <c r="AJ350" s="151"/>
      <c r="AK350" s="151"/>
      <c r="AL350" s="26"/>
      <c r="AM350" s="151"/>
      <c r="AN350" s="151"/>
      <c r="AO350" s="151"/>
      <c r="AP350" s="151"/>
      <c r="AQ350" s="26"/>
      <c r="AR350" s="151"/>
      <c r="AS350" s="26"/>
      <c r="AT350" s="151"/>
      <c r="AU350" s="151"/>
      <c r="AV350" s="151"/>
      <c r="AW350" s="151"/>
      <c r="AX350" s="151"/>
      <c r="AY350" s="151"/>
      <c r="AZ350" s="151"/>
      <c r="BA350" s="151"/>
      <c r="BB350" s="26"/>
      <c r="BC350" s="154"/>
      <c r="BD350" s="154"/>
      <c r="BE350" s="182"/>
      <c r="BF350" s="154"/>
      <c r="BG350" s="154"/>
      <c r="BH350" s="182"/>
      <c r="BI350" s="26"/>
      <c r="BJ350" s="26"/>
      <c r="BK350" s="26"/>
    </row>
    <row r="351" spans="2:63" ht="17.55" customHeight="1">
      <c r="B351" s="26">
        <v>341</v>
      </c>
      <c r="C351" s="26"/>
      <c r="D351" s="26"/>
      <c r="E351" s="26"/>
      <c r="F351" s="26"/>
      <c r="G351" s="26"/>
      <c r="H351" s="26"/>
      <c r="I351" s="26"/>
      <c r="J351" s="26"/>
      <c r="K351" s="154"/>
      <c r="L351" s="187"/>
      <c r="M351" s="182"/>
      <c r="N351" s="154"/>
      <c r="O351" s="154"/>
      <c r="P351" s="182"/>
      <c r="Q351" s="154"/>
      <c r="R351" s="154"/>
      <c r="S351" s="182"/>
      <c r="T351" s="154"/>
      <c r="U351" s="154"/>
      <c r="V351" s="182"/>
      <c r="W351" s="154"/>
      <c r="X351" s="154"/>
      <c r="Y351" s="182"/>
      <c r="Z351" s="154"/>
      <c r="AA351" s="154"/>
      <c r="AB351" s="182"/>
      <c r="AC351" s="154"/>
      <c r="AD351" s="154"/>
      <c r="AE351" s="182"/>
      <c r="AF351" s="26"/>
      <c r="AG351" s="26"/>
      <c r="AH351" s="151"/>
      <c r="AI351" s="151"/>
      <c r="AJ351" s="151"/>
      <c r="AK351" s="151"/>
      <c r="AL351" s="26"/>
      <c r="AM351" s="151"/>
      <c r="AN351" s="151"/>
      <c r="AO351" s="151"/>
      <c r="AP351" s="151"/>
      <c r="AQ351" s="26"/>
      <c r="AR351" s="151"/>
      <c r="AS351" s="26"/>
      <c r="AT351" s="151"/>
      <c r="AU351" s="151"/>
      <c r="AV351" s="151"/>
      <c r="AW351" s="151"/>
      <c r="AX351" s="151"/>
      <c r="AY351" s="151"/>
      <c r="AZ351" s="151"/>
      <c r="BA351" s="151"/>
      <c r="BB351" s="26"/>
      <c r="BC351" s="154"/>
      <c r="BD351" s="154"/>
      <c r="BE351" s="182"/>
      <c r="BF351" s="154"/>
      <c r="BG351" s="154"/>
      <c r="BH351" s="182"/>
      <c r="BI351" s="26"/>
      <c r="BJ351" s="26"/>
      <c r="BK351" s="26"/>
    </row>
    <row r="352" spans="2:63" ht="17.55" customHeight="1">
      <c r="B352" s="26">
        <v>342</v>
      </c>
      <c r="C352" s="26"/>
      <c r="D352" s="26"/>
      <c r="E352" s="26"/>
      <c r="F352" s="26"/>
      <c r="G352" s="26"/>
      <c r="H352" s="26"/>
      <c r="I352" s="26"/>
      <c r="J352" s="26"/>
      <c r="K352" s="154"/>
      <c r="L352" s="187"/>
      <c r="M352" s="182"/>
      <c r="N352" s="154"/>
      <c r="O352" s="154"/>
      <c r="P352" s="182"/>
      <c r="Q352" s="154"/>
      <c r="R352" s="154"/>
      <c r="S352" s="182"/>
      <c r="T352" s="154"/>
      <c r="U352" s="154"/>
      <c r="V352" s="182"/>
      <c r="W352" s="154"/>
      <c r="X352" s="154"/>
      <c r="Y352" s="182"/>
      <c r="Z352" s="154"/>
      <c r="AA352" s="154"/>
      <c r="AB352" s="182"/>
      <c r="AC352" s="154"/>
      <c r="AD352" s="154"/>
      <c r="AE352" s="182"/>
      <c r="AF352" s="26"/>
      <c r="AG352" s="26"/>
      <c r="AH352" s="151"/>
      <c r="AI352" s="151"/>
      <c r="AJ352" s="151"/>
      <c r="AK352" s="151"/>
      <c r="AL352" s="26"/>
      <c r="AM352" s="151"/>
      <c r="AN352" s="151"/>
      <c r="AO352" s="151"/>
      <c r="AP352" s="151"/>
      <c r="AQ352" s="26"/>
      <c r="AR352" s="151"/>
      <c r="AS352" s="26"/>
      <c r="AT352" s="151"/>
      <c r="AU352" s="151"/>
      <c r="AV352" s="151"/>
      <c r="AW352" s="151"/>
      <c r="AX352" s="151"/>
      <c r="AY352" s="151"/>
      <c r="AZ352" s="151"/>
      <c r="BA352" s="151"/>
      <c r="BB352" s="26"/>
      <c r="BC352" s="154"/>
      <c r="BD352" s="154"/>
      <c r="BE352" s="182"/>
      <c r="BF352" s="154"/>
      <c r="BG352" s="154"/>
      <c r="BH352" s="182"/>
      <c r="BI352" s="26"/>
      <c r="BJ352" s="26"/>
      <c r="BK352" s="26"/>
    </row>
    <row r="353" spans="2:63" ht="17.55" customHeight="1">
      <c r="B353" s="26">
        <v>343</v>
      </c>
      <c r="C353" s="26"/>
      <c r="D353" s="26"/>
      <c r="E353" s="26"/>
      <c r="F353" s="26"/>
      <c r="G353" s="26"/>
      <c r="H353" s="26"/>
      <c r="I353" s="26"/>
      <c r="J353" s="26"/>
      <c r="K353" s="154"/>
      <c r="L353" s="187"/>
      <c r="M353" s="182"/>
      <c r="N353" s="154"/>
      <c r="O353" s="154"/>
      <c r="P353" s="182"/>
      <c r="Q353" s="154"/>
      <c r="R353" s="154"/>
      <c r="S353" s="182"/>
      <c r="T353" s="154"/>
      <c r="U353" s="154"/>
      <c r="V353" s="182"/>
      <c r="W353" s="154"/>
      <c r="X353" s="154"/>
      <c r="Y353" s="182"/>
      <c r="Z353" s="154"/>
      <c r="AA353" s="154"/>
      <c r="AB353" s="182"/>
      <c r="AC353" s="154"/>
      <c r="AD353" s="154"/>
      <c r="AE353" s="182"/>
      <c r="AF353" s="26"/>
      <c r="AG353" s="26"/>
      <c r="AH353" s="151"/>
      <c r="AI353" s="151"/>
      <c r="AJ353" s="151"/>
      <c r="AK353" s="151"/>
      <c r="AL353" s="26"/>
      <c r="AM353" s="151"/>
      <c r="AN353" s="151"/>
      <c r="AO353" s="151"/>
      <c r="AP353" s="151"/>
      <c r="AQ353" s="26"/>
      <c r="AR353" s="151"/>
      <c r="AS353" s="26"/>
      <c r="AT353" s="151"/>
      <c r="AU353" s="151"/>
      <c r="AV353" s="151"/>
      <c r="AW353" s="151"/>
      <c r="AX353" s="151"/>
      <c r="AY353" s="151"/>
      <c r="AZ353" s="151"/>
      <c r="BA353" s="151"/>
      <c r="BB353" s="26"/>
      <c r="BC353" s="154"/>
      <c r="BD353" s="154"/>
      <c r="BE353" s="182"/>
      <c r="BF353" s="154"/>
      <c r="BG353" s="154"/>
      <c r="BH353" s="182"/>
      <c r="BI353" s="26"/>
      <c r="BJ353" s="26"/>
      <c r="BK353" s="26"/>
    </row>
    <row r="354" spans="2:63" ht="17.55" customHeight="1">
      <c r="B354" s="26">
        <v>344</v>
      </c>
      <c r="C354" s="26"/>
      <c r="D354" s="26"/>
      <c r="E354" s="26"/>
      <c r="F354" s="26"/>
      <c r="G354" s="26"/>
      <c r="H354" s="26"/>
      <c r="I354" s="26"/>
      <c r="J354" s="26"/>
      <c r="K354" s="154"/>
      <c r="L354" s="187"/>
      <c r="M354" s="182"/>
      <c r="N354" s="154"/>
      <c r="O354" s="154"/>
      <c r="P354" s="182"/>
      <c r="Q354" s="154"/>
      <c r="R354" s="154"/>
      <c r="S354" s="182"/>
      <c r="T354" s="154"/>
      <c r="U354" s="154"/>
      <c r="V354" s="182"/>
      <c r="W354" s="154"/>
      <c r="X354" s="154"/>
      <c r="Y354" s="182"/>
      <c r="Z354" s="154"/>
      <c r="AA354" s="154"/>
      <c r="AB354" s="182"/>
      <c r="AC354" s="154"/>
      <c r="AD354" s="154"/>
      <c r="AE354" s="182"/>
      <c r="AF354" s="26"/>
      <c r="AG354" s="26"/>
      <c r="AH354" s="151"/>
      <c r="AI354" s="151"/>
      <c r="AJ354" s="151"/>
      <c r="AK354" s="151"/>
      <c r="AL354" s="26"/>
      <c r="AM354" s="151"/>
      <c r="AN354" s="151"/>
      <c r="AO354" s="151"/>
      <c r="AP354" s="151"/>
      <c r="AQ354" s="26"/>
      <c r="AR354" s="151"/>
      <c r="AS354" s="26"/>
      <c r="AT354" s="151"/>
      <c r="AU354" s="151"/>
      <c r="AV354" s="151"/>
      <c r="AW354" s="151"/>
      <c r="AX354" s="151"/>
      <c r="AY354" s="151"/>
      <c r="AZ354" s="151"/>
      <c r="BA354" s="151"/>
      <c r="BB354" s="26"/>
      <c r="BC354" s="154"/>
      <c r="BD354" s="154"/>
      <c r="BE354" s="182"/>
      <c r="BF354" s="154"/>
      <c r="BG354" s="154"/>
      <c r="BH354" s="182"/>
      <c r="BI354" s="26"/>
      <c r="BJ354" s="26"/>
      <c r="BK354" s="26"/>
    </row>
    <row r="355" spans="2:63" ht="17.55" customHeight="1">
      <c r="B355" s="26">
        <v>345</v>
      </c>
      <c r="C355" s="26"/>
      <c r="D355" s="26"/>
      <c r="E355" s="26"/>
      <c r="F355" s="26"/>
      <c r="G355" s="26"/>
      <c r="H355" s="26"/>
      <c r="I355" s="26"/>
      <c r="J355" s="26"/>
      <c r="K355" s="154"/>
      <c r="L355" s="187"/>
      <c r="M355" s="182"/>
      <c r="N355" s="154"/>
      <c r="O355" s="154"/>
      <c r="P355" s="182"/>
      <c r="Q355" s="154"/>
      <c r="R355" s="154"/>
      <c r="S355" s="182"/>
      <c r="T355" s="154"/>
      <c r="U355" s="154"/>
      <c r="V355" s="182"/>
      <c r="W355" s="154"/>
      <c r="X355" s="154"/>
      <c r="Y355" s="182"/>
      <c r="Z355" s="154"/>
      <c r="AA355" s="154"/>
      <c r="AB355" s="182"/>
      <c r="AC355" s="154"/>
      <c r="AD355" s="154"/>
      <c r="AE355" s="182"/>
      <c r="AF355" s="26"/>
      <c r="AG355" s="26"/>
      <c r="AH355" s="151"/>
      <c r="AI355" s="151"/>
      <c r="AJ355" s="151"/>
      <c r="AK355" s="151"/>
      <c r="AL355" s="26"/>
      <c r="AM355" s="151"/>
      <c r="AN355" s="151"/>
      <c r="AO355" s="151"/>
      <c r="AP355" s="151"/>
      <c r="AQ355" s="26"/>
      <c r="AR355" s="151"/>
      <c r="AS355" s="26"/>
      <c r="AT355" s="151"/>
      <c r="AU355" s="151"/>
      <c r="AV355" s="151"/>
      <c r="AW355" s="151"/>
      <c r="AX355" s="151"/>
      <c r="AY355" s="151"/>
      <c r="AZ355" s="151"/>
      <c r="BA355" s="151"/>
      <c r="BB355" s="26"/>
      <c r="BC355" s="154"/>
      <c r="BD355" s="154"/>
      <c r="BE355" s="182"/>
      <c r="BF355" s="154"/>
      <c r="BG355" s="154"/>
      <c r="BH355" s="182"/>
      <c r="BI355" s="26"/>
      <c r="BJ355" s="26"/>
      <c r="BK355" s="26"/>
    </row>
    <row r="356" spans="2:63" ht="17.55" customHeight="1">
      <c r="B356" s="26">
        <v>346</v>
      </c>
      <c r="C356" s="26"/>
      <c r="D356" s="26"/>
      <c r="E356" s="26"/>
      <c r="F356" s="26"/>
      <c r="G356" s="26"/>
      <c r="H356" s="26"/>
      <c r="I356" s="26"/>
      <c r="J356" s="26"/>
      <c r="K356" s="154"/>
      <c r="L356" s="187"/>
      <c r="M356" s="182"/>
      <c r="N356" s="154"/>
      <c r="O356" s="154"/>
      <c r="P356" s="182"/>
      <c r="Q356" s="154"/>
      <c r="R356" s="154"/>
      <c r="S356" s="182"/>
      <c r="T356" s="154"/>
      <c r="U356" s="154"/>
      <c r="V356" s="182"/>
      <c r="W356" s="154"/>
      <c r="X356" s="154"/>
      <c r="Y356" s="182"/>
      <c r="Z356" s="154"/>
      <c r="AA356" s="154"/>
      <c r="AB356" s="182"/>
      <c r="AC356" s="154"/>
      <c r="AD356" s="154"/>
      <c r="AE356" s="182"/>
      <c r="AF356" s="26"/>
      <c r="AG356" s="26"/>
      <c r="AH356" s="151"/>
      <c r="AI356" s="151"/>
      <c r="AJ356" s="151"/>
      <c r="AK356" s="151"/>
      <c r="AL356" s="26"/>
      <c r="AM356" s="151"/>
      <c r="AN356" s="151"/>
      <c r="AO356" s="151"/>
      <c r="AP356" s="151"/>
      <c r="AQ356" s="26"/>
      <c r="AR356" s="151"/>
      <c r="AS356" s="26"/>
      <c r="AT356" s="151"/>
      <c r="AU356" s="151"/>
      <c r="AV356" s="151"/>
      <c r="AW356" s="151"/>
      <c r="AX356" s="151"/>
      <c r="AY356" s="151"/>
      <c r="AZ356" s="151"/>
      <c r="BA356" s="151"/>
      <c r="BB356" s="26"/>
      <c r="BC356" s="154"/>
      <c r="BD356" s="154"/>
      <c r="BE356" s="182"/>
      <c r="BF356" s="154"/>
      <c r="BG356" s="154"/>
      <c r="BH356" s="182"/>
      <c r="BI356" s="26"/>
      <c r="BJ356" s="26"/>
      <c r="BK356" s="26"/>
    </row>
    <row r="357" spans="2:63" ht="17.55" customHeight="1">
      <c r="B357" s="26">
        <v>347</v>
      </c>
      <c r="C357" s="26"/>
      <c r="D357" s="26"/>
      <c r="E357" s="26"/>
      <c r="F357" s="26"/>
      <c r="G357" s="26"/>
      <c r="H357" s="26"/>
      <c r="I357" s="26"/>
      <c r="J357" s="26"/>
      <c r="K357" s="154"/>
      <c r="L357" s="187"/>
      <c r="M357" s="182"/>
      <c r="N357" s="154"/>
      <c r="O357" s="154"/>
      <c r="P357" s="182"/>
      <c r="Q357" s="154"/>
      <c r="R357" s="154"/>
      <c r="S357" s="182"/>
      <c r="T357" s="154"/>
      <c r="U357" s="154"/>
      <c r="V357" s="182"/>
      <c r="W357" s="154"/>
      <c r="X357" s="154"/>
      <c r="Y357" s="182"/>
      <c r="Z357" s="154"/>
      <c r="AA357" s="154"/>
      <c r="AB357" s="182"/>
      <c r="AC357" s="154"/>
      <c r="AD357" s="154"/>
      <c r="AE357" s="182"/>
      <c r="AF357" s="26"/>
      <c r="AG357" s="26"/>
      <c r="AH357" s="151"/>
      <c r="AI357" s="151"/>
      <c r="AJ357" s="151"/>
      <c r="AK357" s="151"/>
      <c r="AL357" s="26"/>
      <c r="AM357" s="151"/>
      <c r="AN357" s="151"/>
      <c r="AO357" s="151"/>
      <c r="AP357" s="151"/>
      <c r="AQ357" s="26"/>
      <c r="AR357" s="151"/>
      <c r="AS357" s="26"/>
      <c r="AT357" s="151"/>
      <c r="AU357" s="151"/>
      <c r="AV357" s="151"/>
      <c r="AW357" s="151"/>
      <c r="AX357" s="151"/>
      <c r="AY357" s="151"/>
      <c r="AZ357" s="151"/>
      <c r="BA357" s="151"/>
      <c r="BB357" s="26"/>
      <c r="BC357" s="154"/>
      <c r="BD357" s="154"/>
      <c r="BE357" s="182"/>
      <c r="BF357" s="154"/>
      <c r="BG357" s="154"/>
      <c r="BH357" s="182"/>
      <c r="BI357" s="26"/>
      <c r="BJ357" s="26"/>
      <c r="BK357" s="26"/>
    </row>
    <row r="358" spans="2:63" ht="17.55" customHeight="1">
      <c r="B358" s="26">
        <v>348</v>
      </c>
      <c r="C358" s="26"/>
      <c r="D358" s="26"/>
      <c r="E358" s="26"/>
      <c r="F358" s="26"/>
      <c r="G358" s="26"/>
      <c r="H358" s="26"/>
      <c r="I358" s="26"/>
      <c r="J358" s="26"/>
      <c r="K358" s="154"/>
      <c r="L358" s="187"/>
      <c r="M358" s="182"/>
      <c r="N358" s="154"/>
      <c r="O358" s="154"/>
      <c r="P358" s="182"/>
      <c r="Q358" s="154"/>
      <c r="R358" s="154"/>
      <c r="S358" s="182"/>
      <c r="T358" s="154"/>
      <c r="U358" s="154"/>
      <c r="V358" s="182"/>
      <c r="W358" s="154"/>
      <c r="X358" s="154"/>
      <c r="Y358" s="182"/>
      <c r="Z358" s="154"/>
      <c r="AA358" s="154"/>
      <c r="AB358" s="182"/>
      <c r="AC358" s="154"/>
      <c r="AD358" s="154"/>
      <c r="AE358" s="182"/>
      <c r="AF358" s="26"/>
      <c r="AG358" s="26"/>
      <c r="AH358" s="151"/>
      <c r="AI358" s="151"/>
      <c r="AJ358" s="151"/>
      <c r="AK358" s="151"/>
      <c r="AL358" s="26"/>
      <c r="AM358" s="151"/>
      <c r="AN358" s="151"/>
      <c r="AO358" s="151"/>
      <c r="AP358" s="151"/>
      <c r="AQ358" s="26"/>
      <c r="AR358" s="151"/>
      <c r="AS358" s="26"/>
      <c r="AT358" s="151"/>
      <c r="AU358" s="151"/>
      <c r="AV358" s="151"/>
      <c r="AW358" s="151"/>
      <c r="AX358" s="151"/>
      <c r="AY358" s="151"/>
      <c r="AZ358" s="151"/>
      <c r="BA358" s="151"/>
      <c r="BB358" s="26"/>
      <c r="BC358" s="154"/>
      <c r="BD358" s="154"/>
      <c r="BE358" s="182"/>
      <c r="BF358" s="154"/>
      <c r="BG358" s="154"/>
      <c r="BH358" s="182"/>
      <c r="BI358" s="26"/>
      <c r="BJ358" s="26"/>
      <c r="BK358" s="26"/>
    </row>
    <row r="359" spans="2:63" ht="17.55" customHeight="1">
      <c r="B359" s="26">
        <v>349</v>
      </c>
      <c r="C359" s="26"/>
      <c r="D359" s="26"/>
      <c r="E359" s="26"/>
      <c r="F359" s="26"/>
      <c r="G359" s="26"/>
      <c r="H359" s="26"/>
      <c r="I359" s="26"/>
      <c r="J359" s="26"/>
      <c r="K359" s="154"/>
      <c r="L359" s="187"/>
      <c r="M359" s="182"/>
      <c r="N359" s="154"/>
      <c r="O359" s="154"/>
      <c r="P359" s="182"/>
      <c r="Q359" s="154"/>
      <c r="R359" s="154"/>
      <c r="S359" s="182"/>
      <c r="T359" s="154"/>
      <c r="U359" s="154"/>
      <c r="V359" s="182"/>
      <c r="W359" s="154"/>
      <c r="X359" s="154"/>
      <c r="Y359" s="182"/>
      <c r="Z359" s="154"/>
      <c r="AA359" s="154"/>
      <c r="AB359" s="182"/>
      <c r="AC359" s="154"/>
      <c r="AD359" s="154"/>
      <c r="AE359" s="182"/>
      <c r="AF359" s="26"/>
      <c r="AG359" s="26"/>
      <c r="AH359" s="151"/>
      <c r="AI359" s="151"/>
      <c r="AJ359" s="151"/>
      <c r="AK359" s="151"/>
      <c r="AL359" s="26"/>
      <c r="AM359" s="151"/>
      <c r="AN359" s="151"/>
      <c r="AO359" s="151"/>
      <c r="AP359" s="151"/>
      <c r="AQ359" s="26"/>
      <c r="AR359" s="151"/>
      <c r="AS359" s="26"/>
      <c r="AT359" s="151"/>
      <c r="AU359" s="151"/>
      <c r="AV359" s="151"/>
      <c r="AW359" s="151"/>
      <c r="AX359" s="151"/>
      <c r="AY359" s="151"/>
      <c r="AZ359" s="151"/>
      <c r="BA359" s="151"/>
      <c r="BB359" s="26"/>
      <c r="BC359" s="154"/>
      <c r="BD359" s="154"/>
      <c r="BE359" s="182"/>
      <c r="BF359" s="154"/>
      <c r="BG359" s="154"/>
      <c r="BH359" s="182"/>
      <c r="BI359" s="26"/>
      <c r="BJ359" s="26"/>
      <c r="BK359" s="26"/>
    </row>
    <row r="360" spans="2:63" ht="17.55" customHeight="1">
      <c r="B360" s="26">
        <v>350</v>
      </c>
      <c r="C360" s="26"/>
      <c r="D360" s="26"/>
      <c r="E360" s="26"/>
      <c r="F360" s="26"/>
      <c r="G360" s="26"/>
      <c r="H360" s="26"/>
      <c r="I360" s="26"/>
      <c r="J360" s="26"/>
      <c r="K360" s="154"/>
      <c r="L360" s="187"/>
      <c r="M360" s="182"/>
      <c r="N360" s="154"/>
      <c r="O360" s="154"/>
      <c r="P360" s="182"/>
      <c r="Q360" s="154"/>
      <c r="R360" s="154"/>
      <c r="S360" s="182"/>
      <c r="T360" s="154"/>
      <c r="U360" s="154"/>
      <c r="V360" s="182"/>
      <c r="W360" s="154"/>
      <c r="X360" s="154"/>
      <c r="Y360" s="182"/>
      <c r="Z360" s="154"/>
      <c r="AA360" s="154"/>
      <c r="AB360" s="182"/>
      <c r="AC360" s="154"/>
      <c r="AD360" s="154"/>
      <c r="AE360" s="182"/>
      <c r="AF360" s="26"/>
      <c r="AG360" s="26"/>
      <c r="AH360" s="151"/>
      <c r="AI360" s="151"/>
      <c r="AJ360" s="151"/>
      <c r="AK360" s="151"/>
      <c r="AL360" s="26"/>
      <c r="AM360" s="151"/>
      <c r="AN360" s="151"/>
      <c r="AO360" s="151"/>
      <c r="AP360" s="151"/>
      <c r="AQ360" s="26"/>
      <c r="AR360" s="151"/>
      <c r="AS360" s="26"/>
      <c r="AT360" s="151"/>
      <c r="AU360" s="151"/>
      <c r="AV360" s="151"/>
      <c r="AW360" s="151"/>
      <c r="AX360" s="151"/>
      <c r="AY360" s="151"/>
      <c r="AZ360" s="151"/>
      <c r="BA360" s="151"/>
      <c r="BB360" s="26"/>
      <c r="BC360" s="154"/>
      <c r="BD360" s="154"/>
      <c r="BE360" s="182"/>
      <c r="BF360" s="154"/>
      <c r="BG360" s="154"/>
      <c r="BH360" s="182"/>
      <c r="BI360" s="26"/>
      <c r="BJ360" s="26"/>
      <c r="BK360" s="26"/>
    </row>
    <row r="361" spans="2:63" ht="17.55" customHeight="1">
      <c r="B361" s="26">
        <v>351</v>
      </c>
      <c r="C361" s="26"/>
      <c r="D361" s="26"/>
      <c r="E361" s="26"/>
      <c r="F361" s="26"/>
      <c r="G361" s="26"/>
      <c r="H361" s="26"/>
      <c r="I361" s="26"/>
      <c r="J361" s="26"/>
      <c r="K361" s="154"/>
      <c r="L361" s="187"/>
      <c r="M361" s="182"/>
      <c r="N361" s="154"/>
      <c r="O361" s="154"/>
      <c r="P361" s="182"/>
      <c r="Q361" s="154"/>
      <c r="R361" s="154"/>
      <c r="S361" s="182"/>
      <c r="T361" s="154"/>
      <c r="U361" s="154"/>
      <c r="V361" s="182"/>
      <c r="W361" s="154"/>
      <c r="X361" s="154"/>
      <c r="Y361" s="182"/>
      <c r="Z361" s="154"/>
      <c r="AA361" s="154"/>
      <c r="AB361" s="182"/>
      <c r="AC361" s="154"/>
      <c r="AD361" s="154"/>
      <c r="AE361" s="182"/>
      <c r="AF361" s="26"/>
      <c r="AG361" s="26"/>
      <c r="AH361" s="151"/>
      <c r="AI361" s="151"/>
      <c r="AJ361" s="151"/>
      <c r="AK361" s="151"/>
      <c r="AL361" s="26"/>
      <c r="AM361" s="151"/>
      <c r="AN361" s="151"/>
      <c r="AO361" s="151"/>
      <c r="AP361" s="151"/>
      <c r="AQ361" s="26"/>
      <c r="AR361" s="151"/>
      <c r="AS361" s="26"/>
      <c r="AT361" s="151"/>
      <c r="AU361" s="151"/>
      <c r="AV361" s="151"/>
      <c r="AW361" s="151"/>
      <c r="AX361" s="151"/>
      <c r="AY361" s="151"/>
      <c r="AZ361" s="151"/>
      <c r="BA361" s="151"/>
      <c r="BB361" s="26"/>
      <c r="BC361" s="154"/>
      <c r="BD361" s="154"/>
      <c r="BE361" s="182"/>
      <c r="BF361" s="154"/>
      <c r="BG361" s="154"/>
      <c r="BH361" s="182"/>
      <c r="BI361" s="26"/>
      <c r="BJ361" s="26"/>
      <c r="BK361" s="26"/>
    </row>
    <row r="362" spans="2:63" ht="17.55" customHeight="1">
      <c r="B362" s="26">
        <v>352</v>
      </c>
      <c r="C362" s="26"/>
      <c r="D362" s="26"/>
      <c r="E362" s="26"/>
      <c r="F362" s="26"/>
      <c r="G362" s="26"/>
      <c r="H362" s="26"/>
      <c r="I362" s="26"/>
      <c r="J362" s="26"/>
      <c r="K362" s="154"/>
      <c r="L362" s="187"/>
      <c r="M362" s="182"/>
      <c r="N362" s="154"/>
      <c r="O362" s="154"/>
      <c r="P362" s="182"/>
      <c r="Q362" s="154"/>
      <c r="R362" s="154"/>
      <c r="S362" s="182"/>
      <c r="T362" s="154"/>
      <c r="U362" s="154"/>
      <c r="V362" s="182"/>
      <c r="W362" s="154"/>
      <c r="X362" s="154"/>
      <c r="Y362" s="182"/>
      <c r="Z362" s="154"/>
      <c r="AA362" s="154"/>
      <c r="AB362" s="182"/>
      <c r="AC362" s="154"/>
      <c r="AD362" s="154"/>
      <c r="AE362" s="182"/>
      <c r="AF362" s="26"/>
      <c r="AG362" s="26"/>
      <c r="AH362" s="151"/>
      <c r="AI362" s="151"/>
      <c r="AJ362" s="151"/>
      <c r="AK362" s="151"/>
      <c r="AL362" s="26"/>
      <c r="AM362" s="151"/>
      <c r="AN362" s="151"/>
      <c r="AO362" s="151"/>
      <c r="AP362" s="151"/>
      <c r="AQ362" s="26"/>
      <c r="AR362" s="151"/>
      <c r="AS362" s="26"/>
      <c r="AT362" s="151"/>
      <c r="AU362" s="151"/>
      <c r="AV362" s="151"/>
      <c r="AW362" s="151"/>
      <c r="AX362" s="151"/>
      <c r="AY362" s="151"/>
      <c r="AZ362" s="151"/>
      <c r="BA362" s="151"/>
      <c r="BB362" s="26"/>
      <c r="BC362" s="154"/>
      <c r="BD362" s="154"/>
      <c r="BE362" s="182"/>
      <c r="BF362" s="154"/>
      <c r="BG362" s="154"/>
      <c r="BH362" s="182"/>
      <c r="BI362" s="26"/>
      <c r="BJ362" s="26"/>
      <c r="BK362" s="26"/>
    </row>
    <row r="363" spans="2:63" ht="17.55" customHeight="1">
      <c r="B363" s="26">
        <v>353</v>
      </c>
      <c r="C363" s="26"/>
      <c r="D363" s="26"/>
      <c r="E363" s="26"/>
      <c r="F363" s="26"/>
      <c r="G363" s="26"/>
      <c r="H363" s="26"/>
      <c r="I363" s="26"/>
      <c r="J363" s="26"/>
      <c r="K363" s="154"/>
      <c r="L363" s="187"/>
      <c r="M363" s="182"/>
      <c r="N363" s="154"/>
      <c r="O363" s="154"/>
      <c r="P363" s="182"/>
      <c r="Q363" s="154"/>
      <c r="R363" s="154"/>
      <c r="S363" s="182"/>
      <c r="T363" s="154"/>
      <c r="U363" s="154"/>
      <c r="V363" s="182"/>
      <c r="W363" s="154"/>
      <c r="X363" s="154"/>
      <c r="Y363" s="182"/>
      <c r="Z363" s="154"/>
      <c r="AA363" s="154"/>
      <c r="AB363" s="182"/>
      <c r="AC363" s="154"/>
      <c r="AD363" s="154"/>
      <c r="AE363" s="182"/>
      <c r="AF363" s="26"/>
      <c r="AG363" s="26"/>
      <c r="AH363" s="151"/>
      <c r="AI363" s="151"/>
      <c r="AJ363" s="151"/>
      <c r="AK363" s="151"/>
      <c r="AL363" s="26"/>
      <c r="AM363" s="151"/>
      <c r="AN363" s="151"/>
      <c r="AO363" s="151"/>
      <c r="AP363" s="151"/>
      <c r="AQ363" s="26"/>
      <c r="AR363" s="151"/>
      <c r="AS363" s="26"/>
      <c r="AT363" s="151"/>
      <c r="AU363" s="151"/>
      <c r="AV363" s="151"/>
      <c r="AW363" s="151"/>
      <c r="AX363" s="151"/>
      <c r="AY363" s="151"/>
      <c r="AZ363" s="151"/>
      <c r="BA363" s="151"/>
      <c r="BB363" s="26"/>
      <c r="BC363" s="154"/>
      <c r="BD363" s="154"/>
      <c r="BE363" s="182"/>
      <c r="BF363" s="154"/>
      <c r="BG363" s="154"/>
      <c r="BH363" s="182"/>
      <c r="BI363" s="26"/>
      <c r="BJ363" s="26"/>
      <c r="BK363" s="26"/>
    </row>
    <row r="364" spans="2:63" ht="17.55" customHeight="1">
      <c r="B364" s="26">
        <v>354</v>
      </c>
      <c r="C364" s="26"/>
      <c r="D364" s="26"/>
      <c r="E364" s="26"/>
      <c r="F364" s="26"/>
      <c r="G364" s="26"/>
      <c r="H364" s="26"/>
      <c r="I364" s="26"/>
      <c r="J364" s="26"/>
      <c r="K364" s="154"/>
      <c r="L364" s="187"/>
      <c r="M364" s="182"/>
      <c r="N364" s="154"/>
      <c r="O364" s="154"/>
      <c r="P364" s="182"/>
      <c r="Q364" s="154"/>
      <c r="R364" s="154"/>
      <c r="S364" s="182"/>
      <c r="T364" s="154"/>
      <c r="U364" s="154"/>
      <c r="V364" s="182"/>
      <c r="W364" s="154"/>
      <c r="X364" s="154"/>
      <c r="Y364" s="182"/>
      <c r="Z364" s="154"/>
      <c r="AA364" s="154"/>
      <c r="AB364" s="182"/>
      <c r="AC364" s="154"/>
      <c r="AD364" s="154"/>
      <c r="AE364" s="182"/>
      <c r="AF364" s="26"/>
      <c r="AG364" s="26"/>
      <c r="AH364" s="151"/>
      <c r="AI364" s="151"/>
      <c r="AJ364" s="151"/>
      <c r="AK364" s="151"/>
      <c r="AL364" s="26"/>
      <c r="AM364" s="151"/>
      <c r="AN364" s="151"/>
      <c r="AO364" s="151"/>
      <c r="AP364" s="151"/>
      <c r="AQ364" s="26"/>
      <c r="AR364" s="151"/>
      <c r="AS364" s="26"/>
      <c r="AT364" s="151"/>
      <c r="AU364" s="151"/>
      <c r="AV364" s="151"/>
      <c r="AW364" s="151"/>
      <c r="AX364" s="151"/>
      <c r="AY364" s="151"/>
      <c r="AZ364" s="151"/>
      <c r="BA364" s="151"/>
      <c r="BB364" s="26"/>
      <c r="BC364" s="154"/>
      <c r="BD364" s="154"/>
      <c r="BE364" s="182"/>
      <c r="BF364" s="154"/>
      <c r="BG364" s="154"/>
      <c r="BH364" s="182"/>
      <c r="BI364" s="26"/>
      <c r="BJ364" s="26"/>
      <c r="BK364" s="26"/>
    </row>
    <row r="365" spans="2:63" ht="17.55" customHeight="1">
      <c r="B365" s="26">
        <v>355</v>
      </c>
      <c r="C365" s="26"/>
      <c r="D365" s="26"/>
      <c r="E365" s="26"/>
      <c r="F365" s="26"/>
      <c r="G365" s="26"/>
      <c r="H365" s="26"/>
      <c r="I365" s="26"/>
      <c r="J365" s="26"/>
      <c r="K365" s="154"/>
      <c r="L365" s="187"/>
      <c r="M365" s="182"/>
      <c r="N365" s="154"/>
      <c r="O365" s="154"/>
      <c r="P365" s="182"/>
      <c r="Q365" s="154"/>
      <c r="R365" s="154"/>
      <c r="S365" s="182"/>
      <c r="T365" s="154"/>
      <c r="U365" s="154"/>
      <c r="V365" s="182"/>
      <c r="W365" s="154"/>
      <c r="X365" s="154"/>
      <c r="Y365" s="182"/>
      <c r="Z365" s="154"/>
      <c r="AA365" s="154"/>
      <c r="AB365" s="182"/>
      <c r="AC365" s="154"/>
      <c r="AD365" s="154"/>
      <c r="AE365" s="182"/>
      <c r="AF365" s="26"/>
      <c r="AG365" s="26"/>
      <c r="AH365" s="151"/>
      <c r="AI365" s="151"/>
      <c r="AJ365" s="151"/>
      <c r="AK365" s="151"/>
      <c r="AL365" s="26"/>
      <c r="AM365" s="151"/>
      <c r="AN365" s="151"/>
      <c r="AO365" s="151"/>
      <c r="AP365" s="151"/>
      <c r="AQ365" s="26"/>
      <c r="AR365" s="151"/>
      <c r="AS365" s="26"/>
      <c r="AT365" s="151"/>
      <c r="AU365" s="151"/>
      <c r="AV365" s="151"/>
      <c r="AW365" s="151"/>
      <c r="AX365" s="151"/>
      <c r="AY365" s="151"/>
      <c r="AZ365" s="151"/>
      <c r="BA365" s="151"/>
      <c r="BB365" s="26"/>
      <c r="BC365" s="154"/>
      <c r="BD365" s="154"/>
      <c r="BE365" s="182"/>
      <c r="BF365" s="154"/>
      <c r="BG365" s="154"/>
      <c r="BH365" s="182"/>
      <c r="BI365" s="26"/>
      <c r="BJ365" s="26"/>
      <c r="BK365" s="26"/>
    </row>
    <row r="366" spans="2:63" ht="17.55" customHeight="1">
      <c r="B366" s="26">
        <v>356</v>
      </c>
      <c r="C366" s="26"/>
      <c r="D366" s="26"/>
      <c r="E366" s="26"/>
      <c r="F366" s="26"/>
      <c r="G366" s="26"/>
      <c r="H366" s="26"/>
      <c r="I366" s="26"/>
      <c r="J366" s="26"/>
      <c r="K366" s="154"/>
      <c r="L366" s="187"/>
      <c r="M366" s="182"/>
      <c r="N366" s="154"/>
      <c r="O366" s="154"/>
      <c r="P366" s="182"/>
      <c r="Q366" s="154"/>
      <c r="R366" s="154"/>
      <c r="S366" s="182"/>
      <c r="T366" s="154"/>
      <c r="U366" s="154"/>
      <c r="V366" s="182"/>
      <c r="W366" s="154"/>
      <c r="X366" s="154"/>
      <c r="Y366" s="182"/>
      <c r="Z366" s="154"/>
      <c r="AA366" s="154"/>
      <c r="AB366" s="182"/>
      <c r="AC366" s="154"/>
      <c r="AD366" s="154"/>
      <c r="AE366" s="182"/>
      <c r="AF366" s="26"/>
      <c r="AG366" s="26"/>
      <c r="AH366" s="151"/>
      <c r="AI366" s="151"/>
      <c r="AJ366" s="151"/>
      <c r="AK366" s="151"/>
      <c r="AL366" s="26"/>
      <c r="AM366" s="151"/>
      <c r="AN366" s="151"/>
      <c r="AO366" s="151"/>
      <c r="AP366" s="151"/>
      <c r="AQ366" s="26"/>
      <c r="AR366" s="151"/>
      <c r="AS366" s="26"/>
      <c r="AT366" s="151"/>
      <c r="AU366" s="151"/>
      <c r="AV366" s="151"/>
      <c r="AW366" s="151"/>
      <c r="AX366" s="151"/>
      <c r="AY366" s="151"/>
      <c r="AZ366" s="151"/>
      <c r="BA366" s="151"/>
      <c r="BB366" s="26"/>
      <c r="BC366" s="154"/>
      <c r="BD366" s="154"/>
      <c r="BE366" s="182"/>
      <c r="BF366" s="154"/>
      <c r="BG366" s="154"/>
      <c r="BH366" s="182"/>
      <c r="BI366" s="26"/>
      <c r="BJ366" s="26"/>
      <c r="BK366" s="26"/>
    </row>
    <row r="367" spans="2:63" ht="17.55" customHeight="1">
      <c r="B367" s="26">
        <v>357</v>
      </c>
      <c r="C367" s="26"/>
      <c r="D367" s="26"/>
      <c r="E367" s="26"/>
      <c r="F367" s="26"/>
      <c r="G367" s="26"/>
      <c r="H367" s="26"/>
      <c r="I367" s="26"/>
      <c r="J367" s="26"/>
      <c r="K367" s="154"/>
      <c r="L367" s="187"/>
      <c r="M367" s="182"/>
      <c r="N367" s="154"/>
      <c r="O367" s="154"/>
      <c r="P367" s="182"/>
      <c r="Q367" s="154"/>
      <c r="R367" s="154"/>
      <c r="S367" s="182"/>
      <c r="T367" s="154"/>
      <c r="U367" s="154"/>
      <c r="V367" s="182"/>
      <c r="W367" s="154"/>
      <c r="X367" s="154"/>
      <c r="Y367" s="182"/>
      <c r="Z367" s="154"/>
      <c r="AA367" s="154"/>
      <c r="AB367" s="182"/>
      <c r="AC367" s="154"/>
      <c r="AD367" s="154"/>
      <c r="AE367" s="182"/>
      <c r="AF367" s="26"/>
      <c r="AG367" s="26"/>
      <c r="AH367" s="151"/>
      <c r="AI367" s="151"/>
      <c r="AJ367" s="151"/>
      <c r="AK367" s="151"/>
      <c r="AL367" s="26"/>
      <c r="AM367" s="151"/>
      <c r="AN367" s="151"/>
      <c r="AO367" s="151"/>
      <c r="AP367" s="151"/>
      <c r="AQ367" s="26"/>
      <c r="AR367" s="151"/>
      <c r="AS367" s="26"/>
      <c r="AT367" s="151"/>
      <c r="AU367" s="151"/>
      <c r="AV367" s="151"/>
      <c r="AW367" s="151"/>
      <c r="AX367" s="151"/>
      <c r="AY367" s="151"/>
      <c r="AZ367" s="151"/>
      <c r="BA367" s="151"/>
      <c r="BB367" s="26"/>
      <c r="BC367" s="154"/>
      <c r="BD367" s="154"/>
      <c r="BE367" s="182"/>
      <c r="BF367" s="154"/>
      <c r="BG367" s="154"/>
      <c r="BH367" s="182"/>
      <c r="BI367" s="26"/>
      <c r="BJ367" s="26"/>
      <c r="BK367" s="26"/>
    </row>
    <row r="368" spans="2:63" ht="17.55" customHeight="1">
      <c r="B368" s="26">
        <v>358</v>
      </c>
      <c r="C368" s="26"/>
      <c r="D368" s="26"/>
      <c r="E368" s="26"/>
      <c r="F368" s="26"/>
      <c r="G368" s="26"/>
      <c r="H368" s="26"/>
      <c r="I368" s="26"/>
      <c r="J368" s="26"/>
      <c r="K368" s="154"/>
      <c r="L368" s="187"/>
      <c r="M368" s="182"/>
      <c r="N368" s="154"/>
      <c r="O368" s="154"/>
      <c r="P368" s="182"/>
      <c r="Q368" s="154"/>
      <c r="R368" s="154"/>
      <c r="S368" s="182"/>
      <c r="T368" s="154"/>
      <c r="U368" s="154"/>
      <c r="V368" s="182"/>
      <c r="W368" s="154"/>
      <c r="X368" s="154"/>
      <c r="Y368" s="182"/>
      <c r="Z368" s="154"/>
      <c r="AA368" s="154"/>
      <c r="AB368" s="182"/>
      <c r="AC368" s="154"/>
      <c r="AD368" s="154"/>
      <c r="AE368" s="182"/>
      <c r="AF368" s="26"/>
      <c r="AG368" s="26"/>
      <c r="AH368" s="151"/>
      <c r="AI368" s="151"/>
      <c r="AJ368" s="151"/>
      <c r="AK368" s="151"/>
      <c r="AL368" s="26"/>
      <c r="AM368" s="151"/>
      <c r="AN368" s="151"/>
      <c r="AO368" s="151"/>
      <c r="AP368" s="151"/>
      <c r="AQ368" s="26"/>
      <c r="AR368" s="151"/>
      <c r="AS368" s="26"/>
      <c r="AT368" s="151"/>
      <c r="AU368" s="151"/>
      <c r="AV368" s="151"/>
      <c r="AW368" s="151"/>
      <c r="AX368" s="151"/>
      <c r="AY368" s="151"/>
      <c r="AZ368" s="151"/>
      <c r="BA368" s="151"/>
      <c r="BB368" s="26"/>
      <c r="BC368" s="154"/>
      <c r="BD368" s="154"/>
      <c r="BE368" s="182"/>
      <c r="BF368" s="154"/>
      <c r="BG368" s="154"/>
      <c r="BH368" s="182"/>
      <c r="BI368" s="26"/>
      <c r="BJ368" s="26"/>
      <c r="BK368" s="26"/>
    </row>
    <row r="369" spans="2:63" ht="17.55" customHeight="1">
      <c r="B369" s="26">
        <v>359</v>
      </c>
      <c r="C369" s="26"/>
      <c r="D369" s="26"/>
      <c r="E369" s="26"/>
      <c r="F369" s="26"/>
      <c r="G369" s="26"/>
      <c r="H369" s="26"/>
      <c r="I369" s="26"/>
      <c r="J369" s="26"/>
      <c r="K369" s="154"/>
      <c r="L369" s="187"/>
      <c r="M369" s="182"/>
      <c r="N369" s="154"/>
      <c r="O369" s="154"/>
      <c r="P369" s="182"/>
      <c r="Q369" s="154"/>
      <c r="R369" s="154"/>
      <c r="S369" s="182"/>
      <c r="T369" s="154"/>
      <c r="U369" s="154"/>
      <c r="V369" s="182"/>
      <c r="W369" s="154"/>
      <c r="X369" s="154"/>
      <c r="Y369" s="182"/>
      <c r="Z369" s="154"/>
      <c r="AA369" s="154"/>
      <c r="AB369" s="182"/>
      <c r="AC369" s="154"/>
      <c r="AD369" s="154"/>
      <c r="AE369" s="182"/>
      <c r="AF369" s="26"/>
      <c r="AG369" s="26"/>
      <c r="AH369" s="151"/>
      <c r="AI369" s="151"/>
      <c r="AJ369" s="151"/>
      <c r="AK369" s="151"/>
      <c r="AL369" s="26"/>
      <c r="AM369" s="151"/>
      <c r="AN369" s="151"/>
      <c r="AO369" s="151"/>
      <c r="AP369" s="151"/>
      <c r="AQ369" s="26"/>
      <c r="AR369" s="151"/>
      <c r="AS369" s="26"/>
      <c r="AT369" s="151"/>
      <c r="AU369" s="151"/>
      <c r="AV369" s="151"/>
      <c r="AW369" s="151"/>
      <c r="AX369" s="151"/>
      <c r="AY369" s="151"/>
      <c r="AZ369" s="151"/>
      <c r="BA369" s="151"/>
      <c r="BB369" s="26"/>
      <c r="BC369" s="154"/>
      <c r="BD369" s="154"/>
      <c r="BE369" s="182"/>
      <c r="BF369" s="154"/>
      <c r="BG369" s="154"/>
      <c r="BH369" s="182"/>
      <c r="BI369" s="26"/>
      <c r="BJ369" s="26"/>
      <c r="BK369" s="26"/>
    </row>
    <row r="370" spans="2:63" ht="17.55" customHeight="1">
      <c r="B370" s="26">
        <v>360</v>
      </c>
      <c r="C370" s="26"/>
      <c r="D370" s="26"/>
      <c r="E370" s="26"/>
      <c r="F370" s="26"/>
      <c r="G370" s="26"/>
      <c r="H370" s="26"/>
      <c r="I370" s="26"/>
      <c r="J370" s="26"/>
      <c r="K370" s="154"/>
      <c r="L370" s="187"/>
      <c r="M370" s="182"/>
      <c r="N370" s="154"/>
      <c r="O370" s="154"/>
      <c r="P370" s="182"/>
      <c r="Q370" s="154"/>
      <c r="R370" s="154"/>
      <c r="S370" s="182"/>
      <c r="T370" s="154"/>
      <c r="U370" s="154"/>
      <c r="V370" s="182"/>
      <c r="W370" s="154"/>
      <c r="X370" s="154"/>
      <c r="Y370" s="182"/>
      <c r="Z370" s="154"/>
      <c r="AA370" s="154"/>
      <c r="AB370" s="182"/>
      <c r="AC370" s="154"/>
      <c r="AD370" s="154"/>
      <c r="AE370" s="182"/>
      <c r="AF370" s="26"/>
      <c r="AG370" s="26"/>
      <c r="AH370" s="151"/>
      <c r="AI370" s="151"/>
      <c r="AJ370" s="151"/>
      <c r="AK370" s="151"/>
      <c r="AL370" s="26"/>
      <c r="AM370" s="151"/>
      <c r="AN370" s="151"/>
      <c r="AO370" s="151"/>
      <c r="AP370" s="151"/>
      <c r="AQ370" s="26"/>
      <c r="AR370" s="151"/>
      <c r="AS370" s="26"/>
      <c r="AT370" s="151"/>
      <c r="AU370" s="151"/>
      <c r="AV370" s="151"/>
      <c r="AW370" s="151"/>
      <c r="AX370" s="151"/>
      <c r="AY370" s="151"/>
      <c r="AZ370" s="151"/>
      <c r="BA370" s="151"/>
      <c r="BB370" s="26"/>
      <c r="BC370" s="154"/>
      <c r="BD370" s="154"/>
      <c r="BE370" s="182"/>
      <c r="BF370" s="154"/>
      <c r="BG370" s="154"/>
      <c r="BH370" s="182"/>
      <c r="BI370" s="26"/>
      <c r="BJ370" s="26"/>
      <c r="BK370" s="26"/>
    </row>
    <row r="371" spans="2:63" ht="17.55" customHeight="1">
      <c r="B371" s="26">
        <v>361</v>
      </c>
      <c r="C371" s="26"/>
      <c r="D371" s="26"/>
      <c r="E371" s="26"/>
      <c r="F371" s="26"/>
      <c r="G371" s="26"/>
      <c r="H371" s="26"/>
      <c r="I371" s="26"/>
      <c r="J371" s="26"/>
      <c r="K371" s="154"/>
      <c r="L371" s="187"/>
      <c r="M371" s="182"/>
      <c r="N371" s="154"/>
      <c r="O371" s="154"/>
      <c r="P371" s="182"/>
      <c r="Q371" s="154"/>
      <c r="R371" s="154"/>
      <c r="S371" s="182"/>
      <c r="T371" s="154"/>
      <c r="U371" s="154"/>
      <c r="V371" s="182"/>
      <c r="W371" s="154"/>
      <c r="X371" s="154"/>
      <c r="Y371" s="182"/>
      <c r="Z371" s="154"/>
      <c r="AA371" s="154"/>
      <c r="AB371" s="182"/>
      <c r="AC371" s="154"/>
      <c r="AD371" s="154"/>
      <c r="AE371" s="182"/>
      <c r="AF371" s="26"/>
      <c r="AG371" s="26"/>
      <c r="AH371" s="151"/>
      <c r="AI371" s="151"/>
      <c r="AJ371" s="151"/>
      <c r="AK371" s="151"/>
      <c r="AL371" s="26"/>
      <c r="AM371" s="151"/>
      <c r="AN371" s="151"/>
      <c r="AO371" s="151"/>
      <c r="AP371" s="151"/>
      <c r="AQ371" s="26"/>
      <c r="AR371" s="151"/>
      <c r="AS371" s="26"/>
      <c r="AT371" s="151"/>
      <c r="AU371" s="151"/>
      <c r="AV371" s="151"/>
      <c r="AW371" s="151"/>
      <c r="AX371" s="151"/>
      <c r="AY371" s="151"/>
      <c r="AZ371" s="151"/>
      <c r="BA371" s="151"/>
      <c r="BB371" s="26"/>
      <c r="BC371" s="154"/>
      <c r="BD371" s="154"/>
      <c r="BE371" s="182"/>
      <c r="BF371" s="154"/>
      <c r="BG371" s="154"/>
      <c r="BH371" s="182"/>
      <c r="BI371" s="26"/>
      <c r="BJ371" s="26"/>
      <c r="BK371" s="26"/>
    </row>
    <row r="372" spans="2:63" ht="17.55" customHeight="1">
      <c r="B372" s="26">
        <v>362</v>
      </c>
      <c r="C372" s="26"/>
      <c r="D372" s="26"/>
      <c r="E372" s="26"/>
      <c r="F372" s="26"/>
      <c r="G372" s="26"/>
      <c r="H372" s="26"/>
      <c r="I372" s="26"/>
      <c r="J372" s="26"/>
      <c r="K372" s="154"/>
      <c r="L372" s="187"/>
      <c r="M372" s="182"/>
      <c r="N372" s="154"/>
      <c r="O372" s="154"/>
      <c r="P372" s="182"/>
      <c r="Q372" s="154"/>
      <c r="R372" s="154"/>
      <c r="S372" s="182"/>
      <c r="T372" s="154"/>
      <c r="U372" s="154"/>
      <c r="V372" s="182"/>
      <c r="W372" s="154"/>
      <c r="X372" s="154"/>
      <c r="Y372" s="182"/>
      <c r="Z372" s="154"/>
      <c r="AA372" s="154"/>
      <c r="AB372" s="182"/>
      <c r="AC372" s="154"/>
      <c r="AD372" s="154"/>
      <c r="AE372" s="182"/>
      <c r="AF372" s="26"/>
      <c r="AG372" s="26"/>
      <c r="AH372" s="151"/>
      <c r="AI372" s="151"/>
      <c r="AJ372" s="151"/>
      <c r="AK372" s="151"/>
      <c r="AL372" s="26"/>
      <c r="AM372" s="151"/>
      <c r="AN372" s="151"/>
      <c r="AO372" s="151"/>
      <c r="AP372" s="151"/>
      <c r="AQ372" s="26"/>
      <c r="AR372" s="151"/>
      <c r="AS372" s="26"/>
      <c r="AT372" s="151"/>
      <c r="AU372" s="151"/>
      <c r="AV372" s="151"/>
      <c r="AW372" s="151"/>
      <c r="AX372" s="151"/>
      <c r="AY372" s="151"/>
      <c r="AZ372" s="151"/>
      <c r="BA372" s="151"/>
      <c r="BB372" s="26"/>
      <c r="BC372" s="154"/>
      <c r="BD372" s="154"/>
      <c r="BE372" s="182"/>
      <c r="BF372" s="154"/>
      <c r="BG372" s="154"/>
      <c r="BH372" s="182"/>
      <c r="BI372" s="26"/>
      <c r="BJ372" s="26"/>
      <c r="BK372" s="26"/>
    </row>
    <row r="373" spans="2:63" ht="17.55" customHeight="1">
      <c r="B373" s="26">
        <v>363</v>
      </c>
      <c r="C373" s="26"/>
      <c r="D373" s="26"/>
      <c r="E373" s="26"/>
      <c r="F373" s="26"/>
      <c r="G373" s="26"/>
      <c r="H373" s="26"/>
      <c r="I373" s="26"/>
      <c r="J373" s="26"/>
      <c r="K373" s="154"/>
      <c r="L373" s="187"/>
      <c r="M373" s="182"/>
      <c r="N373" s="154"/>
      <c r="O373" s="154"/>
      <c r="P373" s="182"/>
      <c r="Q373" s="154"/>
      <c r="R373" s="154"/>
      <c r="S373" s="182"/>
      <c r="T373" s="154"/>
      <c r="U373" s="154"/>
      <c r="V373" s="182"/>
      <c r="W373" s="154"/>
      <c r="X373" s="154"/>
      <c r="Y373" s="182"/>
      <c r="Z373" s="154"/>
      <c r="AA373" s="154"/>
      <c r="AB373" s="182"/>
      <c r="AC373" s="154"/>
      <c r="AD373" s="154"/>
      <c r="AE373" s="182"/>
      <c r="AF373" s="26"/>
      <c r="AG373" s="26"/>
      <c r="AH373" s="151"/>
      <c r="AI373" s="151"/>
      <c r="AJ373" s="151"/>
      <c r="AK373" s="151"/>
      <c r="AL373" s="26"/>
      <c r="AM373" s="151"/>
      <c r="AN373" s="151"/>
      <c r="AO373" s="151"/>
      <c r="AP373" s="151"/>
      <c r="AQ373" s="26"/>
      <c r="AR373" s="151"/>
      <c r="AS373" s="26"/>
      <c r="AT373" s="151"/>
      <c r="AU373" s="151"/>
      <c r="AV373" s="151"/>
      <c r="AW373" s="151"/>
      <c r="AX373" s="151"/>
      <c r="AY373" s="151"/>
      <c r="AZ373" s="151"/>
      <c r="BA373" s="151"/>
      <c r="BB373" s="26"/>
      <c r="BC373" s="154"/>
      <c r="BD373" s="154"/>
      <c r="BE373" s="182"/>
      <c r="BF373" s="154"/>
      <c r="BG373" s="154"/>
      <c r="BH373" s="182"/>
      <c r="BI373" s="26"/>
      <c r="BJ373" s="26"/>
      <c r="BK373" s="26"/>
    </row>
    <row r="374" spans="2:63" ht="17.55" customHeight="1">
      <c r="B374" s="26">
        <v>364</v>
      </c>
      <c r="C374" s="26"/>
      <c r="D374" s="26"/>
      <c r="E374" s="26"/>
      <c r="F374" s="26"/>
      <c r="G374" s="26"/>
      <c r="H374" s="26"/>
      <c r="I374" s="26"/>
      <c r="J374" s="26"/>
      <c r="K374" s="154"/>
      <c r="L374" s="187"/>
      <c r="M374" s="182"/>
      <c r="N374" s="154"/>
      <c r="O374" s="154"/>
      <c r="P374" s="182"/>
      <c r="Q374" s="154"/>
      <c r="R374" s="154"/>
      <c r="S374" s="182"/>
      <c r="T374" s="154"/>
      <c r="U374" s="154"/>
      <c r="V374" s="182"/>
      <c r="W374" s="154"/>
      <c r="X374" s="154"/>
      <c r="Y374" s="182"/>
      <c r="Z374" s="154"/>
      <c r="AA374" s="154"/>
      <c r="AB374" s="182"/>
      <c r="AC374" s="154"/>
      <c r="AD374" s="154"/>
      <c r="AE374" s="182"/>
      <c r="AF374" s="26"/>
      <c r="AG374" s="26"/>
      <c r="AH374" s="151"/>
      <c r="AI374" s="151"/>
      <c r="AJ374" s="151"/>
      <c r="AK374" s="151"/>
      <c r="AL374" s="26"/>
      <c r="AM374" s="151"/>
      <c r="AN374" s="151"/>
      <c r="AO374" s="151"/>
      <c r="AP374" s="151"/>
      <c r="AQ374" s="26"/>
      <c r="AR374" s="151"/>
      <c r="AS374" s="26"/>
      <c r="AT374" s="151"/>
      <c r="AU374" s="151"/>
      <c r="AV374" s="151"/>
      <c r="AW374" s="151"/>
      <c r="AX374" s="151"/>
      <c r="AY374" s="151"/>
      <c r="AZ374" s="151"/>
      <c r="BA374" s="151"/>
      <c r="BB374" s="26"/>
      <c r="BC374" s="154"/>
      <c r="BD374" s="154"/>
      <c r="BE374" s="182"/>
      <c r="BF374" s="154"/>
      <c r="BG374" s="154"/>
      <c r="BH374" s="182"/>
      <c r="BI374" s="26"/>
      <c r="BJ374" s="26"/>
      <c r="BK374" s="26"/>
    </row>
    <row r="375" spans="2:63" ht="17.55" customHeight="1">
      <c r="B375" s="26">
        <v>365</v>
      </c>
      <c r="C375" s="26"/>
      <c r="D375" s="26"/>
      <c r="E375" s="26"/>
      <c r="F375" s="26"/>
      <c r="G375" s="26"/>
      <c r="H375" s="26"/>
      <c r="I375" s="26"/>
      <c r="J375" s="26"/>
      <c r="K375" s="154"/>
      <c r="L375" s="187"/>
      <c r="M375" s="182"/>
      <c r="N375" s="154"/>
      <c r="O375" s="154"/>
      <c r="P375" s="182"/>
      <c r="Q375" s="154"/>
      <c r="R375" s="154"/>
      <c r="S375" s="182"/>
      <c r="T375" s="154"/>
      <c r="U375" s="154"/>
      <c r="V375" s="182"/>
      <c r="W375" s="154"/>
      <c r="X375" s="154"/>
      <c r="Y375" s="182"/>
      <c r="Z375" s="154"/>
      <c r="AA375" s="154"/>
      <c r="AB375" s="182"/>
      <c r="AC375" s="154"/>
      <c r="AD375" s="154"/>
      <c r="AE375" s="182"/>
      <c r="AF375" s="26"/>
      <c r="AG375" s="26"/>
      <c r="AH375" s="151"/>
      <c r="AI375" s="151"/>
      <c r="AJ375" s="151"/>
      <c r="AK375" s="151"/>
      <c r="AL375" s="26"/>
      <c r="AM375" s="151"/>
      <c r="AN375" s="151"/>
      <c r="AO375" s="151"/>
      <c r="AP375" s="151"/>
      <c r="AQ375" s="26"/>
      <c r="AR375" s="151"/>
      <c r="AS375" s="26"/>
      <c r="AT375" s="151"/>
      <c r="AU375" s="151"/>
      <c r="AV375" s="151"/>
      <c r="AW375" s="151"/>
      <c r="AX375" s="151"/>
      <c r="AY375" s="151"/>
      <c r="AZ375" s="151"/>
      <c r="BA375" s="151"/>
      <c r="BB375" s="26"/>
      <c r="BC375" s="154"/>
      <c r="BD375" s="154"/>
      <c r="BE375" s="182"/>
      <c r="BF375" s="154"/>
      <c r="BG375" s="154"/>
      <c r="BH375" s="182"/>
      <c r="BI375" s="26"/>
      <c r="BJ375" s="26"/>
      <c r="BK375" s="26"/>
    </row>
    <row r="376" spans="2:63" ht="17.55" customHeight="1">
      <c r="B376" s="26">
        <v>366</v>
      </c>
      <c r="C376" s="26"/>
      <c r="D376" s="26"/>
      <c r="E376" s="26"/>
      <c r="F376" s="26"/>
      <c r="G376" s="26"/>
      <c r="H376" s="26"/>
      <c r="I376" s="26"/>
      <c r="J376" s="26"/>
      <c r="K376" s="154"/>
      <c r="L376" s="187"/>
      <c r="M376" s="182"/>
      <c r="N376" s="154"/>
      <c r="O376" s="154"/>
      <c r="P376" s="182"/>
      <c r="Q376" s="154"/>
      <c r="R376" s="154"/>
      <c r="S376" s="182"/>
      <c r="T376" s="154"/>
      <c r="U376" s="154"/>
      <c r="V376" s="182"/>
      <c r="W376" s="154"/>
      <c r="X376" s="154"/>
      <c r="Y376" s="182"/>
      <c r="Z376" s="154"/>
      <c r="AA376" s="154"/>
      <c r="AB376" s="182"/>
      <c r="AC376" s="154"/>
      <c r="AD376" s="154"/>
      <c r="AE376" s="182"/>
      <c r="AF376" s="26"/>
      <c r="AG376" s="26"/>
      <c r="AH376" s="151"/>
      <c r="AI376" s="151"/>
      <c r="AJ376" s="151"/>
      <c r="AK376" s="151"/>
      <c r="AL376" s="26"/>
      <c r="AM376" s="151"/>
      <c r="AN376" s="151"/>
      <c r="AO376" s="151"/>
      <c r="AP376" s="151"/>
      <c r="AQ376" s="26"/>
      <c r="AR376" s="151"/>
      <c r="AS376" s="26"/>
      <c r="AT376" s="151"/>
      <c r="AU376" s="151"/>
      <c r="AV376" s="151"/>
      <c r="AW376" s="151"/>
      <c r="AX376" s="151"/>
      <c r="AY376" s="151"/>
      <c r="AZ376" s="151"/>
      <c r="BA376" s="151"/>
      <c r="BB376" s="26"/>
      <c r="BC376" s="154"/>
      <c r="BD376" s="154"/>
      <c r="BE376" s="182"/>
      <c r="BF376" s="154"/>
      <c r="BG376" s="154"/>
      <c r="BH376" s="182"/>
      <c r="BI376" s="26"/>
      <c r="BJ376" s="26"/>
      <c r="BK376" s="26"/>
    </row>
    <row r="377" spans="2:63" ht="17.55" customHeight="1">
      <c r="B377" s="26">
        <v>367</v>
      </c>
      <c r="C377" s="26"/>
      <c r="D377" s="26"/>
      <c r="E377" s="26"/>
      <c r="F377" s="26"/>
      <c r="G377" s="26"/>
      <c r="H377" s="26"/>
      <c r="I377" s="26"/>
      <c r="J377" s="26"/>
      <c r="K377" s="154"/>
      <c r="L377" s="187"/>
      <c r="M377" s="182"/>
      <c r="N377" s="154"/>
      <c r="O377" s="154"/>
      <c r="P377" s="182"/>
      <c r="Q377" s="154"/>
      <c r="R377" s="154"/>
      <c r="S377" s="182"/>
      <c r="T377" s="154"/>
      <c r="U377" s="154"/>
      <c r="V377" s="182"/>
      <c r="W377" s="154"/>
      <c r="X377" s="154"/>
      <c r="Y377" s="182"/>
      <c r="Z377" s="154"/>
      <c r="AA377" s="154"/>
      <c r="AB377" s="182"/>
      <c r="AC377" s="154"/>
      <c r="AD377" s="154"/>
      <c r="AE377" s="182"/>
      <c r="AF377" s="26"/>
      <c r="AG377" s="26"/>
      <c r="AH377" s="151"/>
      <c r="AI377" s="151"/>
      <c r="AJ377" s="151"/>
      <c r="AK377" s="151"/>
      <c r="AL377" s="26"/>
      <c r="AM377" s="151"/>
      <c r="AN377" s="151"/>
      <c r="AO377" s="151"/>
      <c r="AP377" s="151"/>
      <c r="AQ377" s="26"/>
      <c r="AR377" s="151"/>
      <c r="AS377" s="26"/>
      <c r="AT377" s="151"/>
      <c r="AU377" s="151"/>
      <c r="AV377" s="151"/>
      <c r="AW377" s="151"/>
      <c r="AX377" s="151"/>
      <c r="AY377" s="151"/>
      <c r="AZ377" s="151"/>
      <c r="BA377" s="151"/>
      <c r="BB377" s="26"/>
      <c r="BC377" s="154"/>
      <c r="BD377" s="154"/>
      <c r="BE377" s="182"/>
      <c r="BF377" s="154"/>
      <c r="BG377" s="154"/>
      <c r="BH377" s="182"/>
      <c r="BI377" s="26"/>
      <c r="BJ377" s="26"/>
      <c r="BK377" s="26"/>
    </row>
    <row r="378" spans="2:63" ht="17.55" customHeight="1">
      <c r="B378" s="26">
        <v>368</v>
      </c>
      <c r="C378" s="26"/>
      <c r="D378" s="26"/>
      <c r="E378" s="26"/>
      <c r="F378" s="26"/>
      <c r="G378" s="26"/>
      <c r="H378" s="26"/>
      <c r="I378" s="26"/>
      <c r="J378" s="26"/>
      <c r="K378" s="154"/>
      <c r="L378" s="187"/>
      <c r="M378" s="182"/>
      <c r="N378" s="154"/>
      <c r="O378" s="154"/>
      <c r="P378" s="182"/>
      <c r="Q378" s="154"/>
      <c r="R378" s="154"/>
      <c r="S378" s="182"/>
      <c r="T378" s="154"/>
      <c r="U378" s="154"/>
      <c r="V378" s="182"/>
      <c r="W378" s="154"/>
      <c r="X378" s="154"/>
      <c r="Y378" s="182"/>
      <c r="Z378" s="154"/>
      <c r="AA378" s="154"/>
      <c r="AB378" s="182"/>
      <c r="AC378" s="154"/>
      <c r="AD378" s="154"/>
      <c r="AE378" s="182"/>
      <c r="AF378" s="26"/>
      <c r="AG378" s="26"/>
      <c r="AH378" s="151"/>
      <c r="AI378" s="151"/>
      <c r="AJ378" s="151"/>
      <c r="AK378" s="151"/>
      <c r="AL378" s="26"/>
      <c r="AM378" s="151"/>
      <c r="AN378" s="151"/>
      <c r="AO378" s="151"/>
      <c r="AP378" s="151"/>
      <c r="AQ378" s="26"/>
      <c r="AR378" s="151"/>
      <c r="AS378" s="26"/>
      <c r="AT378" s="151"/>
      <c r="AU378" s="151"/>
      <c r="AV378" s="151"/>
      <c r="AW378" s="151"/>
      <c r="AX378" s="151"/>
      <c r="AY378" s="151"/>
      <c r="AZ378" s="151"/>
      <c r="BA378" s="151"/>
      <c r="BB378" s="26"/>
      <c r="BC378" s="154"/>
      <c r="BD378" s="154"/>
      <c r="BE378" s="182"/>
      <c r="BF378" s="154"/>
      <c r="BG378" s="154"/>
      <c r="BH378" s="182"/>
      <c r="BI378" s="26"/>
      <c r="BJ378" s="26"/>
      <c r="BK378" s="26"/>
    </row>
    <row r="379" spans="2:63" ht="17.55" customHeight="1">
      <c r="B379" s="26">
        <v>369</v>
      </c>
      <c r="C379" s="26"/>
      <c r="D379" s="26"/>
      <c r="E379" s="26"/>
      <c r="F379" s="26"/>
      <c r="G379" s="26"/>
      <c r="H379" s="26"/>
      <c r="I379" s="26"/>
      <c r="J379" s="26"/>
      <c r="K379" s="154"/>
      <c r="L379" s="187"/>
      <c r="M379" s="182"/>
      <c r="N379" s="154"/>
      <c r="O379" s="154"/>
      <c r="P379" s="182"/>
      <c r="Q379" s="154"/>
      <c r="R379" s="154"/>
      <c r="S379" s="182"/>
      <c r="T379" s="154"/>
      <c r="U379" s="154"/>
      <c r="V379" s="182"/>
      <c r="W379" s="154"/>
      <c r="X379" s="154"/>
      <c r="Y379" s="182"/>
      <c r="Z379" s="154"/>
      <c r="AA379" s="154"/>
      <c r="AB379" s="182"/>
      <c r="AC379" s="154"/>
      <c r="AD379" s="154"/>
      <c r="AE379" s="182"/>
      <c r="AF379" s="26"/>
      <c r="AG379" s="26"/>
      <c r="AH379" s="151"/>
      <c r="AI379" s="151"/>
      <c r="AJ379" s="151"/>
      <c r="AK379" s="151"/>
      <c r="AL379" s="26"/>
      <c r="AM379" s="151"/>
      <c r="AN379" s="151"/>
      <c r="AO379" s="151"/>
      <c r="AP379" s="151"/>
      <c r="AQ379" s="26"/>
      <c r="AR379" s="151"/>
      <c r="AS379" s="26"/>
      <c r="AT379" s="151"/>
      <c r="AU379" s="151"/>
      <c r="AV379" s="151"/>
      <c r="AW379" s="151"/>
      <c r="AX379" s="151"/>
      <c r="AY379" s="151"/>
      <c r="AZ379" s="151"/>
      <c r="BA379" s="151"/>
      <c r="BB379" s="26"/>
      <c r="BC379" s="154"/>
      <c r="BD379" s="154"/>
      <c r="BE379" s="182"/>
      <c r="BF379" s="154"/>
      <c r="BG379" s="154"/>
      <c r="BH379" s="182"/>
      <c r="BI379" s="26"/>
      <c r="BJ379" s="26"/>
      <c r="BK379" s="26"/>
    </row>
    <row r="380" spans="2:63" ht="17.55" customHeight="1">
      <c r="B380" s="26">
        <v>370</v>
      </c>
      <c r="C380" s="26"/>
      <c r="D380" s="26"/>
      <c r="E380" s="26"/>
      <c r="F380" s="26"/>
      <c r="G380" s="26"/>
      <c r="H380" s="26"/>
      <c r="I380" s="26"/>
      <c r="J380" s="26"/>
      <c r="K380" s="154"/>
      <c r="L380" s="187"/>
      <c r="M380" s="182"/>
      <c r="N380" s="154"/>
      <c r="O380" s="154"/>
      <c r="P380" s="182"/>
      <c r="Q380" s="154"/>
      <c r="R380" s="154"/>
      <c r="S380" s="182"/>
      <c r="T380" s="154"/>
      <c r="U380" s="154"/>
      <c r="V380" s="182"/>
      <c r="W380" s="154"/>
      <c r="X380" s="154"/>
      <c r="Y380" s="182"/>
      <c r="Z380" s="154"/>
      <c r="AA380" s="154"/>
      <c r="AB380" s="182"/>
      <c r="AC380" s="154"/>
      <c r="AD380" s="154"/>
      <c r="AE380" s="182"/>
      <c r="AF380" s="26"/>
      <c r="AG380" s="26"/>
      <c r="AH380" s="151"/>
      <c r="AI380" s="151"/>
      <c r="AJ380" s="151"/>
      <c r="AK380" s="151"/>
      <c r="AL380" s="26"/>
      <c r="AM380" s="151"/>
      <c r="AN380" s="151"/>
      <c r="AO380" s="151"/>
      <c r="AP380" s="151"/>
      <c r="AQ380" s="26"/>
      <c r="AR380" s="151"/>
      <c r="AS380" s="26"/>
      <c r="AT380" s="151"/>
      <c r="AU380" s="151"/>
      <c r="AV380" s="151"/>
      <c r="AW380" s="151"/>
      <c r="AX380" s="151"/>
      <c r="AY380" s="151"/>
      <c r="AZ380" s="151"/>
      <c r="BA380" s="151"/>
      <c r="BB380" s="26"/>
      <c r="BC380" s="154"/>
      <c r="BD380" s="154"/>
      <c r="BE380" s="182"/>
      <c r="BF380" s="154"/>
      <c r="BG380" s="154"/>
      <c r="BH380" s="182"/>
      <c r="BI380" s="26"/>
      <c r="BJ380" s="26"/>
      <c r="BK380" s="26"/>
    </row>
    <row r="381" spans="2:63" ht="17.55" customHeight="1">
      <c r="B381" s="26">
        <v>371</v>
      </c>
      <c r="C381" s="26"/>
      <c r="D381" s="26"/>
      <c r="E381" s="26"/>
      <c r="F381" s="26"/>
      <c r="G381" s="26"/>
      <c r="H381" s="26"/>
      <c r="I381" s="26"/>
      <c r="J381" s="26"/>
      <c r="K381" s="154"/>
      <c r="L381" s="187"/>
      <c r="M381" s="182"/>
      <c r="N381" s="154"/>
      <c r="O381" s="154"/>
      <c r="P381" s="182"/>
      <c r="Q381" s="154"/>
      <c r="R381" s="154"/>
      <c r="S381" s="182"/>
      <c r="T381" s="154"/>
      <c r="U381" s="154"/>
      <c r="V381" s="182"/>
      <c r="W381" s="154"/>
      <c r="X381" s="154"/>
      <c r="Y381" s="182"/>
      <c r="Z381" s="154"/>
      <c r="AA381" s="154"/>
      <c r="AB381" s="182"/>
      <c r="AC381" s="154"/>
      <c r="AD381" s="154"/>
      <c r="AE381" s="182"/>
      <c r="AF381" s="26"/>
      <c r="AG381" s="26"/>
      <c r="AH381" s="151"/>
      <c r="AI381" s="151"/>
      <c r="AJ381" s="151"/>
      <c r="AK381" s="151"/>
      <c r="AL381" s="26"/>
      <c r="AM381" s="151"/>
      <c r="AN381" s="151"/>
      <c r="AO381" s="151"/>
      <c r="AP381" s="151"/>
      <c r="AQ381" s="26"/>
      <c r="AR381" s="151"/>
      <c r="AS381" s="26"/>
      <c r="AT381" s="151"/>
      <c r="AU381" s="151"/>
      <c r="AV381" s="151"/>
      <c r="AW381" s="151"/>
      <c r="AX381" s="151"/>
      <c r="AY381" s="151"/>
      <c r="AZ381" s="151"/>
      <c r="BA381" s="151"/>
      <c r="BB381" s="26"/>
      <c r="BC381" s="154"/>
      <c r="BD381" s="154"/>
      <c r="BE381" s="182"/>
      <c r="BF381" s="154"/>
      <c r="BG381" s="154"/>
      <c r="BH381" s="182"/>
      <c r="BI381" s="26"/>
      <c r="BJ381" s="26"/>
      <c r="BK381" s="26"/>
    </row>
    <row r="382" spans="2:63" ht="17.55" customHeight="1">
      <c r="B382" s="26">
        <v>372</v>
      </c>
      <c r="C382" s="26"/>
      <c r="D382" s="26"/>
      <c r="E382" s="26"/>
      <c r="F382" s="26"/>
      <c r="G382" s="26"/>
      <c r="H382" s="26"/>
      <c r="I382" s="26"/>
      <c r="J382" s="26"/>
      <c r="K382" s="154"/>
      <c r="L382" s="187"/>
      <c r="M382" s="182"/>
      <c r="N382" s="154"/>
      <c r="O382" s="154"/>
      <c r="P382" s="182"/>
      <c r="Q382" s="154"/>
      <c r="R382" s="154"/>
      <c r="S382" s="182"/>
      <c r="T382" s="154"/>
      <c r="U382" s="154"/>
      <c r="V382" s="182"/>
      <c r="W382" s="154"/>
      <c r="X382" s="154"/>
      <c r="Y382" s="182"/>
      <c r="Z382" s="154"/>
      <c r="AA382" s="154"/>
      <c r="AB382" s="182"/>
      <c r="AC382" s="154"/>
      <c r="AD382" s="154"/>
      <c r="AE382" s="182"/>
      <c r="AF382" s="26"/>
      <c r="AG382" s="26"/>
      <c r="AH382" s="151"/>
      <c r="AI382" s="151"/>
      <c r="AJ382" s="151"/>
      <c r="AK382" s="151"/>
      <c r="AL382" s="26"/>
      <c r="AM382" s="151"/>
      <c r="AN382" s="151"/>
      <c r="AO382" s="151"/>
      <c r="AP382" s="151"/>
      <c r="AQ382" s="26"/>
      <c r="AR382" s="151"/>
      <c r="AS382" s="26"/>
      <c r="AT382" s="151"/>
      <c r="AU382" s="151"/>
      <c r="AV382" s="151"/>
      <c r="AW382" s="151"/>
      <c r="AX382" s="151"/>
      <c r="AY382" s="151"/>
      <c r="AZ382" s="151"/>
      <c r="BA382" s="151"/>
      <c r="BB382" s="26"/>
      <c r="BC382" s="154"/>
      <c r="BD382" s="154"/>
      <c r="BE382" s="182"/>
      <c r="BF382" s="154"/>
      <c r="BG382" s="154"/>
      <c r="BH382" s="182"/>
      <c r="BI382" s="26"/>
      <c r="BJ382" s="26"/>
      <c r="BK382" s="26"/>
    </row>
    <row r="383" spans="2:63" ht="17.55" customHeight="1">
      <c r="B383" s="26">
        <v>373</v>
      </c>
      <c r="C383" s="26"/>
      <c r="D383" s="26"/>
      <c r="E383" s="26"/>
      <c r="F383" s="26"/>
      <c r="G383" s="26"/>
      <c r="H383" s="26"/>
      <c r="I383" s="26"/>
      <c r="J383" s="26"/>
      <c r="K383" s="154"/>
      <c r="L383" s="187"/>
      <c r="M383" s="182"/>
      <c r="N383" s="154"/>
      <c r="O383" s="154"/>
      <c r="P383" s="182"/>
      <c r="Q383" s="154"/>
      <c r="R383" s="154"/>
      <c r="S383" s="182"/>
      <c r="T383" s="154"/>
      <c r="U383" s="154"/>
      <c r="V383" s="182"/>
      <c r="W383" s="154"/>
      <c r="X383" s="154"/>
      <c r="Y383" s="182"/>
      <c r="Z383" s="154"/>
      <c r="AA383" s="154"/>
      <c r="AB383" s="182"/>
      <c r="AC383" s="154"/>
      <c r="AD383" s="154"/>
      <c r="AE383" s="182"/>
      <c r="AF383" s="26"/>
      <c r="AG383" s="26"/>
      <c r="AH383" s="151"/>
      <c r="AI383" s="151"/>
      <c r="AJ383" s="151"/>
      <c r="AK383" s="151"/>
      <c r="AL383" s="26"/>
      <c r="AM383" s="151"/>
      <c r="AN383" s="151"/>
      <c r="AO383" s="151"/>
      <c r="AP383" s="151"/>
      <c r="AQ383" s="26"/>
      <c r="AR383" s="151"/>
      <c r="AS383" s="26"/>
      <c r="AT383" s="151"/>
      <c r="AU383" s="151"/>
      <c r="AV383" s="151"/>
      <c r="AW383" s="151"/>
      <c r="AX383" s="151"/>
      <c r="AY383" s="151"/>
      <c r="AZ383" s="151"/>
      <c r="BA383" s="151"/>
      <c r="BB383" s="26"/>
      <c r="BC383" s="154"/>
      <c r="BD383" s="154"/>
      <c r="BE383" s="182"/>
      <c r="BF383" s="154"/>
      <c r="BG383" s="154"/>
      <c r="BH383" s="182"/>
      <c r="BI383" s="26"/>
      <c r="BJ383" s="26"/>
      <c r="BK383" s="26"/>
    </row>
    <row r="384" spans="2:63" ht="17.55" customHeight="1">
      <c r="B384" s="26">
        <v>374</v>
      </c>
      <c r="C384" s="26"/>
      <c r="D384" s="26"/>
      <c r="E384" s="26"/>
      <c r="F384" s="26"/>
      <c r="G384" s="26"/>
      <c r="H384" s="26"/>
      <c r="I384" s="26"/>
      <c r="J384" s="26"/>
      <c r="K384" s="154"/>
      <c r="L384" s="187"/>
      <c r="M384" s="182"/>
      <c r="N384" s="154"/>
      <c r="O384" s="154"/>
      <c r="P384" s="182"/>
      <c r="Q384" s="154"/>
      <c r="R384" s="154"/>
      <c r="S384" s="182"/>
      <c r="T384" s="154"/>
      <c r="U384" s="154"/>
      <c r="V384" s="182"/>
      <c r="W384" s="154"/>
      <c r="X384" s="154"/>
      <c r="Y384" s="182"/>
      <c r="Z384" s="154"/>
      <c r="AA384" s="154"/>
      <c r="AB384" s="182"/>
      <c r="AC384" s="154"/>
      <c r="AD384" s="154"/>
      <c r="AE384" s="182"/>
      <c r="AF384" s="26"/>
      <c r="AG384" s="26"/>
      <c r="AH384" s="151"/>
      <c r="AI384" s="151"/>
      <c r="AJ384" s="151"/>
      <c r="AK384" s="151"/>
      <c r="AL384" s="26"/>
      <c r="AM384" s="151"/>
      <c r="AN384" s="151"/>
      <c r="AO384" s="151"/>
      <c r="AP384" s="151"/>
      <c r="AQ384" s="26"/>
      <c r="AR384" s="151"/>
      <c r="AS384" s="26"/>
      <c r="AT384" s="151"/>
      <c r="AU384" s="151"/>
      <c r="AV384" s="151"/>
      <c r="AW384" s="151"/>
      <c r="AX384" s="151"/>
      <c r="AY384" s="151"/>
      <c r="AZ384" s="151"/>
      <c r="BA384" s="151"/>
      <c r="BB384" s="26"/>
      <c r="BC384" s="154"/>
      <c r="BD384" s="154"/>
      <c r="BE384" s="182"/>
      <c r="BF384" s="154"/>
      <c r="BG384" s="154"/>
      <c r="BH384" s="182"/>
      <c r="BI384" s="26"/>
      <c r="BJ384" s="26"/>
      <c r="BK384" s="26"/>
    </row>
    <row r="385" spans="2:63" ht="17.55" customHeight="1">
      <c r="B385" s="26">
        <v>375</v>
      </c>
      <c r="C385" s="26"/>
      <c r="D385" s="26"/>
      <c r="E385" s="26"/>
      <c r="F385" s="26"/>
      <c r="G385" s="26"/>
      <c r="H385" s="26"/>
      <c r="I385" s="26"/>
      <c r="J385" s="26"/>
      <c r="K385" s="154"/>
      <c r="L385" s="187"/>
      <c r="M385" s="182"/>
      <c r="N385" s="154"/>
      <c r="O385" s="154"/>
      <c r="P385" s="182"/>
      <c r="Q385" s="154"/>
      <c r="R385" s="154"/>
      <c r="S385" s="182"/>
      <c r="T385" s="154"/>
      <c r="U385" s="154"/>
      <c r="V385" s="182"/>
      <c r="W385" s="154"/>
      <c r="X385" s="154"/>
      <c r="Y385" s="182"/>
      <c r="Z385" s="154"/>
      <c r="AA385" s="154"/>
      <c r="AB385" s="182"/>
      <c r="AC385" s="154"/>
      <c r="AD385" s="154"/>
      <c r="AE385" s="182"/>
      <c r="AF385" s="26"/>
      <c r="AG385" s="26"/>
      <c r="AH385" s="151"/>
      <c r="AI385" s="151"/>
      <c r="AJ385" s="151"/>
      <c r="AK385" s="151"/>
      <c r="AL385" s="26"/>
      <c r="AM385" s="151"/>
      <c r="AN385" s="151"/>
      <c r="AO385" s="151"/>
      <c r="AP385" s="151"/>
      <c r="AQ385" s="26"/>
      <c r="AR385" s="151"/>
      <c r="AS385" s="26"/>
      <c r="AT385" s="151"/>
      <c r="AU385" s="151"/>
      <c r="AV385" s="151"/>
      <c r="AW385" s="151"/>
      <c r="AX385" s="151"/>
      <c r="AY385" s="151"/>
      <c r="AZ385" s="151"/>
      <c r="BA385" s="151"/>
      <c r="BB385" s="26"/>
      <c r="BC385" s="154"/>
      <c r="BD385" s="154"/>
      <c r="BE385" s="182"/>
      <c r="BF385" s="154"/>
      <c r="BG385" s="154"/>
      <c r="BH385" s="182"/>
      <c r="BI385" s="26"/>
      <c r="BJ385" s="26"/>
      <c r="BK385" s="26"/>
    </row>
    <row r="386" spans="2:63" ht="17.55" customHeight="1">
      <c r="B386" s="26">
        <v>376</v>
      </c>
      <c r="C386" s="26"/>
      <c r="D386" s="26"/>
      <c r="E386" s="26"/>
      <c r="F386" s="26"/>
      <c r="G386" s="26"/>
      <c r="H386" s="26"/>
      <c r="I386" s="26"/>
      <c r="J386" s="26"/>
      <c r="K386" s="154"/>
      <c r="L386" s="187"/>
      <c r="M386" s="182"/>
      <c r="N386" s="154"/>
      <c r="O386" s="154"/>
      <c r="P386" s="182"/>
      <c r="Q386" s="154"/>
      <c r="R386" s="154"/>
      <c r="S386" s="182"/>
      <c r="T386" s="154"/>
      <c r="U386" s="154"/>
      <c r="V386" s="182"/>
      <c r="W386" s="154"/>
      <c r="X386" s="154"/>
      <c r="Y386" s="182"/>
      <c r="Z386" s="154"/>
      <c r="AA386" s="154"/>
      <c r="AB386" s="182"/>
      <c r="AC386" s="154"/>
      <c r="AD386" s="154"/>
      <c r="AE386" s="182"/>
      <c r="AF386" s="26"/>
      <c r="AG386" s="26"/>
      <c r="AH386" s="151"/>
      <c r="AI386" s="151"/>
      <c r="AJ386" s="151"/>
      <c r="AK386" s="151"/>
      <c r="AL386" s="26"/>
      <c r="AM386" s="151"/>
      <c r="AN386" s="151"/>
      <c r="AO386" s="151"/>
      <c r="AP386" s="151"/>
      <c r="AQ386" s="26"/>
      <c r="AR386" s="151"/>
      <c r="AS386" s="26"/>
      <c r="AT386" s="151"/>
      <c r="AU386" s="151"/>
      <c r="AV386" s="151"/>
      <c r="AW386" s="151"/>
      <c r="AX386" s="151"/>
      <c r="AY386" s="151"/>
      <c r="AZ386" s="151"/>
      <c r="BA386" s="151"/>
      <c r="BB386" s="26"/>
      <c r="BC386" s="154"/>
      <c r="BD386" s="154"/>
      <c r="BE386" s="182"/>
      <c r="BF386" s="154"/>
      <c r="BG386" s="154"/>
      <c r="BH386" s="182"/>
      <c r="BI386" s="26"/>
      <c r="BJ386" s="26"/>
      <c r="BK386" s="26"/>
    </row>
    <row r="387" spans="2:63" ht="17.55" customHeight="1">
      <c r="B387" s="26">
        <v>377</v>
      </c>
      <c r="C387" s="26"/>
      <c r="D387" s="26"/>
      <c r="E387" s="26"/>
      <c r="F387" s="26"/>
      <c r="G387" s="26"/>
      <c r="H387" s="26"/>
      <c r="I387" s="26"/>
      <c r="J387" s="26"/>
      <c r="K387" s="154"/>
      <c r="L387" s="187"/>
      <c r="M387" s="182"/>
      <c r="N387" s="154"/>
      <c r="O387" s="154"/>
      <c r="P387" s="182"/>
      <c r="Q387" s="154"/>
      <c r="R387" s="154"/>
      <c r="S387" s="182"/>
      <c r="T387" s="154"/>
      <c r="U387" s="154"/>
      <c r="V387" s="182"/>
      <c r="W387" s="154"/>
      <c r="X387" s="154"/>
      <c r="Y387" s="182"/>
      <c r="Z387" s="154"/>
      <c r="AA387" s="154"/>
      <c r="AB387" s="182"/>
      <c r="AC387" s="154"/>
      <c r="AD387" s="154"/>
      <c r="AE387" s="182"/>
      <c r="AF387" s="26"/>
      <c r="AG387" s="26"/>
      <c r="AH387" s="151"/>
      <c r="AI387" s="151"/>
      <c r="AJ387" s="151"/>
      <c r="AK387" s="151"/>
      <c r="AL387" s="26"/>
      <c r="AM387" s="151"/>
      <c r="AN387" s="151"/>
      <c r="AO387" s="151"/>
      <c r="AP387" s="151"/>
      <c r="AQ387" s="26"/>
      <c r="AR387" s="151"/>
      <c r="AS387" s="26"/>
      <c r="AT387" s="151"/>
      <c r="AU387" s="151"/>
      <c r="AV387" s="151"/>
      <c r="AW387" s="151"/>
      <c r="AX387" s="151"/>
      <c r="AY387" s="151"/>
      <c r="AZ387" s="151"/>
      <c r="BA387" s="151"/>
      <c r="BB387" s="26"/>
      <c r="BC387" s="154"/>
      <c r="BD387" s="154"/>
      <c r="BE387" s="182"/>
      <c r="BF387" s="154"/>
      <c r="BG387" s="154"/>
      <c r="BH387" s="182"/>
      <c r="BI387" s="26"/>
      <c r="BJ387" s="26"/>
      <c r="BK387" s="26"/>
    </row>
    <row r="388" spans="2:63" ht="17.55" customHeight="1">
      <c r="B388" s="26">
        <v>378</v>
      </c>
      <c r="C388" s="26"/>
      <c r="D388" s="26"/>
      <c r="E388" s="26"/>
      <c r="F388" s="26"/>
      <c r="G388" s="26"/>
      <c r="H388" s="26"/>
      <c r="I388" s="26"/>
      <c r="J388" s="26"/>
      <c r="K388" s="154"/>
      <c r="L388" s="187"/>
      <c r="M388" s="182"/>
      <c r="N388" s="154"/>
      <c r="O388" s="154"/>
      <c r="P388" s="182"/>
      <c r="Q388" s="154"/>
      <c r="R388" s="154"/>
      <c r="S388" s="182"/>
      <c r="T388" s="154"/>
      <c r="U388" s="154"/>
      <c r="V388" s="182"/>
      <c r="W388" s="154"/>
      <c r="X388" s="154"/>
      <c r="Y388" s="182"/>
      <c r="Z388" s="154"/>
      <c r="AA388" s="154"/>
      <c r="AB388" s="182"/>
      <c r="AC388" s="154"/>
      <c r="AD388" s="154"/>
      <c r="AE388" s="182"/>
      <c r="AF388" s="26"/>
      <c r="AG388" s="26"/>
      <c r="AH388" s="151"/>
      <c r="AI388" s="151"/>
      <c r="AJ388" s="151"/>
      <c r="AK388" s="151"/>
      <c r="AL388" s="26"/>
      <c r="AM388" s="151"/>
      <c r="AN388" s="151"/>
      <c r="AO388" s="151"/>
      <c r="AP388" s="151"/>
      <c r="AQ388" s="26"/>
      <c r="AR388" s="151"/>
      <c r="AS388" s="26"/>
      <c r="AT388" s="151"/>
      <c r="AU388" s="151"/>
      <c r="AV388" s="151"/>
      <c r="AW388" s="151"/>
      <c r="AX388" s="151"/>
      <c r="AY388" s="151"/>
      <c r="AZ388" s="151"/>
      <c r="BA388" s="151"/>
      <c r="BB388" s="26"/>
      <c r="BC388" s="154"/>
      <c r="BD388" s="154"/>
      <c r="BE388" s="182"/>
      <c r="BF388" s="154"/>
      <c r="BG388" s="154"/>
      <c r="BH388" s="182"/>
      <c r="BI388" s="26"/>
      <c r="BJ388" s="26"/>
      <c r="BK388" s="26"/>
    </row>
    <row r="389" spans="2:63" ht="17.55" customHeight="1">
      <c r="B389" s="26">
        <v>379</v>
      </c>
      <c r="C389" s="26"/>
      <c r="D389" s="26"/>
      <c r="E389" s="26"/>
      <c r="F389" s="26"/>
      <c r="G389" s="26"/>
      <c r="H389" s="26"/>
      <c r="I389" s="26"/>
      <c r="J389" s="26"/>
      <c r="K389" s="154"/>
      <c r="L389" s="187"/>
      <c r="M389" s="182"/>
      <c r="N389" s="154"/>
      <c r="O389" s="154"/>
      <c r="P389" s="182"/>
      <c r="Q389" s="154"/>
      <c r="R389" s="154"/>
      <c r="S389" s="182"/>
      <c r="T389" s="154"/>
      <c r="U389" s="154"/>
      <c r="V389" s="182"/>
      <c r="W389" s="154"/>
      <c r="X389" s="154"/>
      <c r="Y389" s="182"/>
      <c r="Z389" s="154"/>
      <c r="AA389" s="154"/>
      <c r="AB389" s="182"/>
      <c r="AC389" s="154"/>
      <c r="AD389" s="154"/>
      <c r="AE389" s="182"/>
      <c r="AF389" s="26"/>
      <c r="AG389" s="26"/>
      <c r="AH389" s="151"/>
      <c r="AI389" s="151"/>
      <c r="AJ389" s="151"/>
      <c r="AK389" s="151"/>
      <c r="AL389" s="26"/>
      <c r="AM389" s="151"/>
      <c r="AN389" s="151"/>
      <c r="AO389" s="151"/>
      <c r="AP389" s="151"/>
      <c r="AQ389" s="26"/>
      <c r="AR389" s="151"/>
      <c r="AS389" s="26"/>
      <c r="AT389" s="151"/>
      <c r="AU389" s="151"/>
      <c r="AV389" s="151"/>
      <c r="AW389" s="151"/>
      <c r="AX389" s="151"/>
      <c r="AY389" s="151"/>
      <c r="AZ389" s="151"/>
      <c r="BA389" s="151"/>
      <c r="BB389" s="26"/>
      <c r="BC389" s="154"/>
      <c r="BD389" s="154"/>
      <c r="BE389" s="182"/>
      <c r="BF389" s="154"/>
      <c r="BG389" s="154"/>
      <c r="BH389" s="182"/>
      <c r="BI389" s="26"/>
      <c r="BJ389" s="26"/>
      <c r="BK389" s="26"/>
    </row>
    <row r="390" spans="2:63" ht="17.55" customHeight="1">
      <c r="B390" s="26">
        <v>380</v>
      </c>
      <c r="C390" s="26"/>
      <c r="D390" s="26"/>
      <c r="E390" s="26"/>
      <c r="F390" s="26"/>
      <c r="G390" s="26"/>
      <c r="H390" s="26"/>
      <c r="I390" s="26"/>
      <c r="J390" s="26"/>
      <c r="K390" s="154"/>
      <c r="L390" s="187"/>
      <c r="M390" s="182"/>
      <c r="N390" s="154"/>
      <c r="O390" s="154"/>
      <c r="P390" s="182"/>
      <c r="Q390" s="154"/>
      <c r="R390" s="154"/>
      <c r="S390" s="182"/>
      <c r="T390" s="154"/>
      <c r="U390" s="154"/>
      <c r="V390" s="182"/>
      <c r="W390" s="154"/>
      <c r="X390" s="154"/>
      <c r="Y390" s="182"/>
      <c r="Z390" s="154"/>
      <c r="AA390" s="154"/>
      <c r="AB390" s="182"/>
      <c r="AC390" s="154"/>
      <c r="AD390" s="154"/>
      <c r="AE390" s="182"/>
      <c r="AF390" s="26"/>
      <c r="AG390" s="26"/>
      <c r="AH390" s="151"/>
      <c r="AI390" s="151"/>
      <c r="AJ390" s="151"/>
      <c r="AK390" s="151"/>
      <c r="AL390" s="26"/>
      <c r="AM390" s="151"/>
      <c r="AN390" s="151"/>
      <c r="AO390" s="151"/>
      <c r="AP390" s="151"/>
      <c r="AQ390" s="26"/>
      <c r="AR390" s="151"/>
      <c r="AS390" s="26"/>
      <c r="AT390" s="151"/>
      <c r="AU390" s="151"/>
      <c r="AV390" s="151"/>
      <c r="AW390" s="151"/>
      <c r="AX390" s="151"/>
      <c r="AY390" s="151"/>
      <c r="AZ390" s="151"/>
      <c r="BA390" s="151"/>
      <c r="BB390" s="26"/>
      <c r="BC390" s="154"/>
      <c r="BD390" s="154"/>
      <c r="BE390" s="182"/>
      <c r="BF390" s="154"/>
      <c r="BG390" s="154"/>
      <c r="BH390" s="182"/>
      <c r="BI390" s="26"/>
      <c r="BJ390" s="26"/>
      <c r="BK390" s="26"/>
    </row>
    <row r="391" spans="2:63" ht="17.55" customHeight="1">
      <c r="B391" s="26">
        <v>381</v>
      </c>
      <c r="C391" s="26"/>
      <c r="D391" s="26"/>
      <c r="E391" s="26"/>
      <c r="F391" s="26"/>
      <c r="G391" s="26"/>
      <c r="H391" s="26"/>
      <c r="I391" s="26"/>
      <c r="J391" s="26"/>
      <c r="K391" s="154"/>
      <c r="L391" s="187"/>
      <c r="M391" s="182"/>
      <c r="N391" s="154"/>
      <c r="O391" s="154"/>
      <c r="P391" s="182"/>
      <c r="Q391" s="154"/>
      <c r="R391" s="154"/>
      <c r="S391" s="182"/>
      <c r="T391" s="154"/>
      <c r="U391" s="154"/>
      <c r="V391" s="182"/>
      <c r="W391" s="154"/>
      <c r="X391" s="154"/>
      <c r="Y391" s="182"/>
      <c r="Z391" s="154"/>
      <c r="AA391" s="154"/>
      <c r="AB391" s="182"/>
      <c r="AC391" s="154"/>
      <c r="AD391" s="154"/>
      <c r="AE391" s="182"/>
      <c r="AF391" s="26"/>
      <c r="AG391" s="26"/>
      <c r="AH391" s="151"/>
      <c r="AI391" s="151"/>
      <c r="AJ391" s="151"/>
      <c r="AK391" s="151"/>
      <c r="AL391" s="26"/>
      <c r="AM391" s="151"/>
      <c r="AN391" s="151"/>
      <c r="AO391" s="151"/>
      <c r="AP391" s="151"/>
      <c r="AQ391" s="26"/>
      <c r="AR391" s="151"/>
      <c r="AS391" s="26"/>
      <c r="AT391" s="151"/>
      <c r="AU391" s="151"/>
      <c r="AV391" s="151"/>
      <c r="AW391" s="151"/>
      <c r="AX391" s="151"/>
      <c r="AY391" s="151"/>
      <c r="AZ391" s="151"/>
      <c r="BA391" s="151"/>
      <c r="BB391" s="26"/>
      <c r="BC391" s="154"/>
      <c r="BD391" s="154"/>
      <c r="BE391" s="182"/>
      <c r="BF391" s="154"/>
      <c r="BG391" s="154"/>
      <c r="BH391" s="182"/>
      <c r="BI391" s="26"/>
      <c r="BJ391" s="26"/>
      <c r="BK391" s="26"/>
    </row>
    <row r="392" spans="2:63" ht="17.55" customHeight="1">
      <c r="B392" s="26">
        <v>382</v>
      </c>
      <c r="C392" s="26"/>
      <c r="D392" s="26"/>
      <c r="E392" s="26"/>
      <c r="F392" s="26"/>
      <c r="G392" s="26"/>
      <c r="H392" s="26"/>
      <c r="I392" s="26"/>
      <c r="J392" s="26"/>
      <c r="K392" s="154"/>
      <c r="L392" s="187"/>
      <c r="M392" s="182"/>
      <c r="N392" s="154"/>
      <c r="O392" s="154"/>
      <c r="P392" s="182"/>
      <c r="Q392" s="154"/>
      <c r="R392" s="154"/>
      <c r="S392" s="182"/>
      <c r="T392" s="154"/>
      <c r="U392" s="154"/>
      <c r="V392" s="182"/>
      <c r="W392" s="154"/>
      <c r="X392" s="154"/>
      <c r="Y392" s="182"/>
      <c r="Z392" s="154"/>
      <c r="AA392" s="154"/>
      <c r="AB392" s="182"/>
      <c r="AC392" s="154"/>
      <c r="AD392" s="154"/>
      <c r="AE392" s="182"/>
      <c r="AF392" s="26"/>
      <c r="AG392" s="26"/>
      <c r="AH392" s="151"/>
      <c r="AI392" s="151"/>
      <c r="AJ392" s="151"/>
      <c r="AK392" s="151"/>
      <c r="AL392" s="26"/>
      <c r="AM392" s="151"/>
      <c r="AN392" s="151"/>
      <c r="AO392" s="151"/>
      <c r="AP392" s="151"/>
      <c r="AQ392" s="26"/>
      <c r="AR392" s="151"/>
      <c r="AS392" s="26"/>
      <c r="AT392" s="151"/>
      <c r="AU392" s="151"/>
      <c r="AV392" s="151"/>
      <c r="AW392" s="151"/>
      <c r="AX392" s="151"/>
      <c r="AY392" s="151"/>
      <c r="AZ392" s="151"/>
      <c r="BA392" s="151"/>
      <c r="BB392" s="26"/>
      <c r="BC392" s="154"/>
      <c r="BD392" s="154"/>
      <c r="BE392" s="182"/>
      <c r="BF392" s="154"/>
      <c r="BG392" s="154"/>
      <c r="BH392" s="182"/>
      <c r="BI392" s="26"/>
      <c r="BJ392" s="26"/>
      <c r="BK392" s="26"/>
    </row>
    <row r="393" spans="2:63" ht="17.55" customHeight="1">
      <c r="B393" s="26">
        <v>383</v>
      </c>
      <c r="C393" s="26"/>
      <c r="D393" s="26"/>
      <c r="E393" s="26"/>
      <c r="F393" s="26"/>
      <c r="G393" s="26"/>
      <c r="H393" s="26"/>
      <c r="I393" s="26"/>
      <c r="J393" s="26"/>
      <c r="K393" s="154"/>
      <c r="L393" s="187"/>
      <c r="M393" s="182"/>
      <c r="N393" s="154"/>
      <c r="O393" s="154"/>
      <c r="P393" s="182"/>
      <c r="Q393" s="154"/>
      <c r="R393" s="154"/>
      <c r="S393" s="182"/>
      <c r="T393" s="154"/>
      <c r="U393" s="154"/>
      <c r="V393" s="182"/>
      <c r="W393" s="154"/>
      <c r="X393" s="154"/>
      <c r="Y393" s="182"/>
      <c r="Z393" s="154"/>
      <c r="AA393" s="154"/>
      <c r="AB393" s="182"/>
      <c r="AC393" s="154"/>
      <c r="AD393" s="154"/>
      <c r="AE393" s="182"/>
      <c r="AF393" s="26"/>
      <c r="AG393" s="26"/>
      <c r="AH393" s="151"/>
      <c r="AI393" s="151"/>
      <c r="AJ393" s="151"/>
      <c r="AK393" s="151"/>
      <c r="AL393" s="26"/>
      <c r="AM393" s="151"/>
      <c r="AN393" s="151"/>
      <c r="AO393" s="151"/>
      <c r="AP393" s="151"/>
      <c r="AQ393" s="26"/>
      <c r="AR393" s="151"/>
      <c r="AS393" s="26"/>
      <c r="AT393" s="151"/>
      <c r="AU393" s="151"/>
      <c r="AV393" s="151"/>
      <c r="AW393" s="151"/>
      <c r="AX393" s="151"/>
      <c r="AY393" s="151"/>
      <c r="AZ393" s="151"/>
      <c r="BA393" s="151"/>
      <c r="BB393" s="26"/>
      <c r="BC393" s="154"/>
      <c r="BD393" s="154"/>
      <c r="BE393" s="182"/>
      <c r="BF393" s="154"/>
      <c r="BG393" s="154"/>
      <c r="BH393" s="182"/>
      <c r="BI393" s="26"/>
      <c r="BJ393" s="26"/>
      <c r="BK393" s="26"/>
    </row>
    <row r="394" spans="2:63" ht="17.55" customHeight="1">
      <c r="B394" s="26">
        <v>384</v>
      </c>
      <c r="C394" s="26"/>
      <c r="D394" s="26"/>
      <c r="E394" s="26"/>
      <c r="F394" s="26"/>
      <c r="G394" s="26"/>
      <c r="H394" s="26"/>
      <c r="I394" s="26"/>
      <c r="J394" s="26"/>
      <c r="K394" s="154"/>
      <c r="L394" s="187"/>
      <c r="M394" s="182"/>
      <c r="N394" s="154"/>
      <c r="O394" s="154"/>
      <c r="P394" s="182"/>
      <c r="Q394" s="154"/>
      <c r="R394" s="154"/>
      <c r="S394" s="182"/>
      <c r="T394" s="154"/>
      <c r="U394" s="154"/>
      <c r="V394" s="182"/>
      <c r="W394" s="154"/>
      <c r="X394" s="154"/>
      <c r="Y394" s="182"/>
      <c r="Z394" s="154"/>
      <c r="AA394" s="154"/>
      <c r="AB394" s="182"/>
      <c r="AC394" s="154"/>
      <c r="AD394" s="154"/>
      <c r="AE394" s="182"/>
      <c r="AF394" s="26"/>
      <c r="AG394" s="26"/>
      <c r="AH394" s="151"/>
      <c r="AI394" s="151"/>
      <c r="AJ394" s="151"/>
      <c r="AK394" s="151"/>
      <c r="AL394" s="26"/>
      <c r="AM394" s="151"/>
      <c r="AN394" s="151"/>
      <c r="AO394" s="151"/>
      <c r="AP394" s="151"/>
      <c r="AQ394" s="26"/>
      <c r="AR394" s="151"/>
      <c r="AS394" s="26"/>
      <c r="AT394" s="151"/>
      <c r="AU394" s="151"/>
      <c r="AV394" s="151"/>
      <c r="AW394" s="151"/>
      <c r="AX394" s="151"/>
      <c r="AY394" s="151"/>
      <c r="AZ394" s="151"/>
      <c r="BA394" s="151"/>
      <c r="BB394" s="26"/>
      <c r="BC394" s="154"/>
      <c r="BD394" s="154"/>
      <c r="BE394" s="182"/>
      <c r="BF394" s="154"/>
      <c r="BG394" s="154"/>
      <c r="BH394" s="182"/>
      <c r="BI394" s="26"/>
      <c r="BJ394" s="26"/>
      <c r="BK394" s="26"/>
    </row>
    <row r="395" spans="2:63" ht="17.55" customHeight="1">
      <c r="B395" s="26">
        <v>385</v>
      </c>
      <c r="C395" s="26"/>
      <c r="D395" s="26"/>
      <c r="E395" s="26"/>
      <c r="F395" s="26"/>
      <c r="G395" s="26"/>
      <c r="H395" s="26"/>
      <c r="I395" s="26"/>
      <c r="J395" s="26"/>
      <c r="K395" s="154"/>
      <c r="L395" s="187"/>
      <c r="M395" s="182"/>
      <c r="N395" s="154"/>
      <c r="O395" s="154"/>
      <c r="P395" s="182"/>
      <c r="Q395" s="154"/>
      <c r="R395" s="154"/>
      <c r="S395" s="182"/>
      <c r="T395" s="154"/>
      <c r="U395" s="154"/>
      <c r="V395" s="182"/>
      <c r="W395" s="154"/>
      <c r="X395" s="154"/>
      <c r="Y395" s="182"/>
      <c r="Z395" s="154"/>
      <c r="AA395" s="154"/>
      <c r="AB395" s="182"/>
      <c r="AC395" s="154"/>
      <c r="AD395" s="154"/>
      <c r="AE395" s="182"/>
      <c r="AF395" s="26"/>
      <c r="AG395" s="26"/>
      <c r="AH395" s="151"/>
      <c r="AI395" s="151"/>
      <c r="AJ395" s="151"/>
      <c r="AK395" s="151"/>
      <c r="AL395" s="26"/>
      <c r="AM395" s="151"/>
      <c r="AN395" s="151"/>
      <c r="AO395" s="151"/>
      <c r="AP395" s="151"/>
      <c r="AQ395" s="26"/>
      <c r="AR395" s="151"/>
      <c r="AS395" s="26"/>
      <c r="AT395" s="151"/>
      <c r="AU395" s="151"/>
      <c r="AV395" s="151"/>
      <c r="AW395" s="151"/>
      <c r="AX395" s="151"/>
      <c r="AY395" s="151"/>
      <c r="AZ395" s="151"/>
      <c r="BA395" s="151"/>
      <c r="BB395" s="26"/>
      <c r="BC395" s="154"/>
      <c r="BD395" s="154"/>
      <c r="BE395" s="182"/>
      <c r="BF395" s="154"/>
      <c r="BG395" s="154"/>
      <c r="BH395" s="182"/>
      <c r="BI395" s="26"/>
      <c r="BJ395" s="26"/>
      <c r="BK395" s="26"/>
    </row>
    <row r="396" spans="2:63" ht="17.55" customHeight="1">
      <c r="B396" s="26">
        <v>386</v>
      </c>
      <c r="C396" s="26"/>
      <c r="D396" s="26"/>
      <c r="E396" s="26"/>
      <c r="F396" s="26"/>
      <c r="G396" s="26"/>
      <c r="H396" s="26"/>
      <c r="I396" s="26"/>
      <c r="J396" s="26"/>
      <c r="K396" s="154"/>
      <c r="L396" s="187"/>
      <c r="M396" s="182"/>
      <c r="N396" s="154"/>
      <c r="O396" s="154"/>
      <c r="P396" s="182"/>
      <c r="Q396" s="154"/>
      <c r="R396" s="154"/>
      <c r="S396" s="182"/>
      <c r="T396" s="154"/>
      <c r="U396" s="154"/>
      <c r="V396" s="182"/>
      <c r="W396" s="154"/>
      <c r="X396" s="154"/>
      <c r="Y396" s="182"/>
      <c r="Z396" s="154"/>
      <c r="AA396" s="154"/>
      <c r="AB396" s="182"/>
      <c r="AC396" s="154"/>
      <c r="AD396" s="154"/>
      <c r="AE396" s="182"/>
      <c r="AF396" s="26"/>
      <c r="AG396" s="26"/>
      <c r="AH396" s="151"/>
      <c r="AI396" s="151"/>
      <c r="AJ396" s="151"/>
      <c r="AK396" s="151"/>
      <c r="AL396" s="26"/>
      <c r="AM396" s="151"/>
      <c r="AN396" s="151"/>
      <c r="AO396" s="151"/>
      <c r="AP396" s="151"/>
      <c r="AQ396" s="26"/>
      <c r="AR396" s="151"/>
      <c r="AS396" s="26"/>
      <c r="AT396" s="151"/>
      <c r="AU396" s="151"/>
      <c r="AV396" s="151"/>
      <c r="AW396" s="151"/>
      <c r="AX396" s="151"/>
      <c r="AY396" s="151"/>
      <c r="AZ396" s="151"/>
      <c r="BA396" s="151"/>
      <c r="BB396" s="26"/>
      <c r="BC396" s="154"/>
      <c r="BD396" s="154"/>
      <c r="BE396" s="182"/>
      <c r="BF396" s="154"/>
      <c r="BG396" s="154"/>
      <c r="BH396" s="182"/>
      <c r="BI396" s="26"/>
      <c r="BJ396" s="26"/>
      <c r="BK396" s="26"/>
    </row>
    <row r="397" spans="2:63" ht="17.55" customHeight="1">
      <c r="B397" s="26">
        <v>387</v>
      </c>
      <c r="C397" s="26"/>
      <c r="D397" s="26"/>
      <c r="E397" s="26"/>
      <c r="F397" s="26"/>
      <c r="G397" s="26"/>
      <c r="H397" s="26"/>
      <c r="I397" s="26"/>
      <c r="J397" s="26"/>
      <c r="K397" s="154"/>
      <c r="L397" s="187"/>
      <c r="M397" s="182"/>
      <c r="N397" s="154"/>
      <c r="O397" s="154"/>
      <c r="P397" s="182"/>
      <c r="Q397" s="154"/>
      <c r="R397" s="154"/>
      <c r="S397" s="182"/>
      <c r="T397" s="154"/>
      <c r="U397" s="154"/>
      <c r="V397" s="182"/>
      <c r="W397" s="154"/>
      <c r="X397" s="154"/>
      <c r="Y397" s="182"/>
      <c r="Z397" s="154"/>
      <c r="AA397" s="154"/>
      <c r="AB397" s="182"/>
      <c r="AC397" s="154"/>
      <c r="AD397" s="154"/>
      <c r="AE397" s="182"/>
      <c r="AF397" s="26"/>
      <c r="AG397" s="26"/>
      <c r="AH397" s="151"/>
      <c r="AI397" s="151"/>
      <c r="AJ397" s="151"/>
      <c r="AK397" s="151"/>
      <c r="AL397" s="26"/>
      <c r="AM397" s="151"/>
      <c r="AN397" s="151"/>
      <c r="AO397" s="151"/>
      <c r="AP397" s="151"/>
      <c r="AQ397" s="26"/>
      <c r="AR397" s="151"/>
      <c r="AS397" s="26"/>
      <c r="AT397" s="151"/>
      <c r="AU397" s="151"/>
      <c r="AV397" s="151"/>
      <c r="AW397" s="151"/>
      <c r="AX397" s="151"/>
      <c r="AY397" s="151"/>
      <c r="AZ397" s="151"/>
      <c r="BA397" s="151"/>
      <c r="BB397" s="26"/>
      <c r="BC397" s="154"/>
      <c r="BD397" s="154"/>
      <c r="BE397" s="182"/>
      <c r="BF397" s="154"/>
      <c r="BG397" s="154"/>
      <c r="BH397" s="182"/>
      <c r="BI397" s="26"/>
      <c r="BJ397" s="26"/>
      <c r="BK397" s="26"/>
    </row>
    <row r="398" spans="2:63" ht="17.55" customHeight="1">
      <c r="B398" s="26">
        <v>388</v>
      </c>
      <c r="C398" s="26"/>
      <c r="D398" s="26"/>
      <c r="E398" s="26"/>
      <c r="F398" s="26"/>
      <c r="G398" s="26"/>
      <c r="H398" s="26"/>
      <c r="I398" s="26"/>
      <c r="J398" s="26"/>
      <c r="K398" s="154"/>
      <c r="L398" s="187"/>
      <c r="M398" s="182"/>
      <c r="N398" s="154"/>
      <c r="O398" s="154"/>
      <c r="P398" s="182"/>
      <c r="Q398" s="154"/>
      <c r="R398" s="154"/>
      <c r="S398" s="182"/>
      <c r="T398" s="154"/>
      <c r="U398" s="154"/>
      <c r="V398" s="182"/>
      <c r="W398" s="154"/>
      <c r="X398" s="154"/>
      <c r="Y398" s="182"/>
      <c r="Z398" s="154"/>
      <c r="AA398" s="154"/>
      <c r="AB398" s="182"/>
      <c r="AC398" s="154"/>
      <c r="AD398" s="154"/>
      <c r="AE398" s="182"/>
      <c r="AF398" s="26"/>
      <c r="AG398" s="26"/>
      <c r="AH398" s="151"/>
      <c r="AI398" s="151"/>
      <c r="AJ398" s="151"/>
      <c r="AK398" s="151"/>
      <c r="AL398" s="26"/>
      <c r="AM398" s="151"/>
      <c r="AN398" s="151"/>
      <c r="AO398" s="151"/>
      <c r="AP398" s="151"/>
      <c r="AQ398" s="26"/>
      <c r="AR398" s="151"/>
      <c r="AS398" s="26"/>
      <c r="AT398" s="151"/>
      <c r="AU398" s="151"/>
      <c r="AV398" s="151"/>
      <c r="AW398" s="151"/>
      <c r="AX398" s="151"/>
      <c r="AY398" s="151"/>
      <c r="AZ398" s="151"/>
      <c r="BA398" s="151"/>
      <c r="BB398" s="26"/>
      <c r="BC398" s="154"/>
      <c r="BD398" s="154"/>
      <c r="BE398" s="182"/>
      <c r="BF398" s="154"/>
      <c r="BG398" s="154"/>
      <c r="BH398" s="182"/>
      <c r="BI398" s="26"/>
      <c r="BJ398" s="26"/>
      <c r="BK398" s="26"/>
    </row>
    <row r="399" spans="2:63" ht="17.55" customHeight="1">
      <c r="B399" s="26">
        <v>389</v>
      </c>
      <c r="C399" s="26"/>
      <c r="D399" s="26"/>
      <c r="E399" s="26"/>
      <c r="F399" s="26"/>
      <c r="G399" s="26"/>
      <c r="H399" s="26"/>
      <c r="I399" s="26"/>
      <c r="J399" s="26"/>
      <c r="K399" s="154"/>
      <c r="L399" s="187"/>
      <c r="M399" s="182"/>
      <c r="N399" s="154"/>
      <c r="O399" s="154"/>
      <c r="P399" s="182"/>
      <c r="Q399" s="154"/>
      <c r="R399" s="154"/>
      <c r="S399" s="182"/>
      <c r="T399" s="154"/>
      <c r="U399" s="154"/>
      <c r="V399" s="182"/>
      <c r="W399" s="154"/>
      <c r="X399" s="154"/>
      <c r="Y399" s="182"/>
      <c r="Z399" s="154"/>
      <c r="AA399" s="154"/>
      <c r="AB399" s="182"/>
      <c r="AC399" s="154"/>
      <c r="AD399" s="154"/>
      <c r="AE399" s="182"/>
      <c r="AF399" s="26"/>
      <c r="AG399" s="26"/>
      <c r="AH399" s="151"/>
      <c r="AI399" s="151"/>
      <c r="AJ399" s="151"/>
      <c r="AK399" s="151"/>
      <c r="AL399" s="26"/>
      <c r="AM399" s="151"/>
      <c r="AN399" s="151"/>
      <c r="AO399" s="151"/>
      <c r="AP399" s="151"/>
      <c r="AQ399" s="26"/>
      <c r="AR399" s="151"/>
      <c r="AS399" s="26"/>
      <c r="AT399" s="151"/>
      <c r="AU399" s="151"/>
      <c r="AV399" s="151"/>
      <c r="AW399" s="151"/>
      <c r="AX399" s="151"/>
      <c r="AY399" s="151"/>
      <c r="AZ399" s="151"/>
      <c r="BA399" s="151"/>
      <c r="BB399" s="26"/>
      <c r="BC399" s="154"/>
      <c r="BD399" s="154"/>
      <c r="BE399" s="182"/>
      <c r="BF399" s="154"/>
      <c r="BG399" s="154"/>
      <c r="BH399" s="182"/>
      <c r="BI399" s="26"/>
      <c r="BJ399" s="26"/>
      <c r="BK399" s="26"/>
    </row>
    <row r="400" spans="2:63" ht="17.55" customHeight="1">
      <c r="B400" s="26">
        <v>390</v>
      </c>
      <c r="C400" s="26"/>
      <c r="D400" s="26"/>
      <c r="E400" s="26"/>
      <c r="F400" s="26"/>
      <c r="G400" s="26"/>
      <c r="H400" s="26"/>
      <c r="I400" s="26"/>
      <c r="J400" s="26"/>
      <c r="K400" s="154"/>
      <c r="L400" s="187"/>
      <c r="M400" s="182"/>
      <c r="N400" s="154"/>
      <c r="O400" s="154"/>
      <c r="P400" s="182"/>
      <c r="Q400" s="154"/>
      <c r="R400" s="154"/>
      <c r="S400" s="182"/>
      <c r="T400" s="154"/>
      <c r="U400" s="154"/>
      <c r="V400" s="182"/>
      <c r="W400" s="154"/>
      <c r="X400" s="154"/>
      <c r="Y400" s="182"/>
      <c r="Z400" s="154"/>
      <c r="AA400" s="154"/>
      <c r="AB400" s="182"/>
      <c r="AC400" s="154"/>
      <c r="AD400" s="154"/>
      <c r="AE400" s="182"/>
      <c r="AF400" s="26"/>
      <c r="AG400" s="26"/>
      <c r="AH400" s="151"/>
      <c r="AI400" s="151"/>
      <c r="AJ400" s="151"/>
      <c r="AK400" s="151"/>
      <c r="AL400" s="26"/>
      <c r="AM400" s="151"/>
      <c r="AN400" s="151"/>
      <c r="AO400" s="151"/>
      <c r="AP400" s="151"/>
      <c r="AQ400" s="26"/>
      <c r="AR400" s="151"/>
      <c r="AS400" s="26"/>
      <c r="AT400" s="151"/>
      <c r="AU400" s="151"/>
      <c r="AV400" s="151"/>
      <c r="AW400" s="151"/>
      <c r="AX400" s="151"/>
      <c r="AY400" s="151"/>
      <c r="AZ400" s="151"/>
      <c r="BA400" s="151"/>
      <c r="BB400" s="26"/>
      <c r="BC400" s="154"/>
      <c r="BD400" s="154"/>
      <c r="BE400" s="182"/>
      <c r="BF400" s="154"/>
      <c r="BG400" s="154"/>
      <c r="BH400" s="182"/>
      <c r="BI400" s="26"/>
      <c r="BJ400" s="26"/>
      <c r="BK400" s="26"/>
    </row>
    <row r="401" spans="2:63" ht="17.55" customHeight="1">
      <c r="B401" s="26">
        <v>391</v>
      </c>
      <c r="C401" s="26"/>
      <c r="D401" s="26"/>
      <c r="E401" s="26"/>
      <c r="F401" s="26"/>
      <c r="G401" s="26"/>
      <c r="H401" s="26"/>
      <c r="I401" s="26"/>
      <c r="J401" s="26"/>
      <c r="K401" s="154"/>
      <c r="L401" s="187"/>
      <c r="M401" s="182"/>
      <c r="N401" s="154"/>
      <c r="O401" s="154"/>
      <c r="P401" s="182"/>
      <c r="Q401" s="154"/>
      <c r="R401" s="154"/>
      <c r="S401" s="182"/>
      <c r="T401" s="154"/>
      <c r="U401" s="154"/>
      <c r="V401" s="182"/>
      <c r="W401" s="154"/>
      <c r="X401" s="154"/>
      <c r="Y401" s="182"/>
      <c r="Z401" s="154"/>
      <c r="AA401" s="154"/>
      <c r="AB401" s="182"/>
      <c r="AC401" s="154"/>
      <c r="AD401" s="154"/>
      <c r="AE401" s="182"/>
      <c r="AF401" s="26"/>
      <c r="AG401" s="26"/>
      <c r="AH401" s="151"/>
      <c r="AI401" s="151"/>
      <c r="AJ401" s="151"/>
      <c r="AK401" s="151"/>
      <c r="AL401" s="26"/>
      <c r="AM401" s="151"/>
      <c r="AN401" s="151"/>
      <c r="AO401" s="151"/>
      <c r="AP401" s="151"/>
      <c r="AQ401" s="26"/>
      <c r="AR401" s="151"/>
      <c r="AS401" s="26"/>
      <c r="AT401" s="151"/>
      <c r="AU401" s="151"/>
      <c r="AV401" s="151"/>
      <c r="AW401" s="151"/>
      <c r="AX401" s="151"/>
      <c r="AY401" s="151"/>
      <c r="AZ401" s="151"/>
      <c r="BA401" s="151"/>
      <c r="BB401" s="26"/>
      <c r="BC401" s="154"/>
      <c r="BD401" s="154"/>
      <c r="BE401" s="182"/>
      <c r="BF401" s="154"/>
      <c r="BG401" s="154"/>
      <c r="BH401" s="182"/>
      <c r="BI401" s="26"/>
      <c r="BJ401" s="26"/>
      <c r="BK401" s="26"/>
    </row>
    <row r="402" spans="2:63" ht="17.55" customHeight="1">
      <c r="B402" s="26">
        <v>392</v>
      </c>
      <c r="C402" s="26"/>
      <c r="D402" s="26"/>
      <c r="E402" s="26"/>
      <c r="F402" s="26"/>
      <c r="G402" s="26"/>
      <c r="H402" s="26"/>
      <c r="I402" s="26"/>
      <c r="J402" s="26"/>
      <c r="K402" s="154"/>
      <c r="L402" s="187"/>
      <c r="M402" s="182"/>
      <c r="N402" s="154"/>
      <c r="O402" s="154"/>
      <c r="P402" s="182"/>
      <c r="Q402" s="154"/>
      <c r="R402" s="154"/>
      <c r="S402" s="182"/>
      <c r="T402" s="154"/>
      <c r="U402" s="154"/>
      <c r="V402" s="182"/>
      <c r="W402" s="154"/>
      <c r="X402" s="154"/>
      <c r="Y402" s="182"/>
      <c r="Z402" s="154"/>
      <c r="AA402" s="154"/>
      <c r="AB402" s="182"/>
      <c r="AC402" s="154"/>
      <c r="AD402" s="154"/>
      <c r="AE402" s="182"/>
      <c r="AF402" s="26"/>
      <c r="AG402" s="26"/>
      <c r="AH402" s="151"/>
      <c r="AI402" s="151"/>
      <c r="AJ402" s="151"/>
      <c r="AK402" s="151"/>
      <c r="AL402" s="26"/>
      <c r="AM402" s="151"/>
      <c r="AN402" s="151"/>
      <c r="AO402" s="151"/>
      <c r="AP402" s="151"/>
      <c r="AQ402" s="26"/>
      <c r="AR402" s="151"/>
      <c r="AS402" s="26"/>
      <c r="AT402" s="151"/>
      <c r="AU402" s="151"/>
      <c r="AV402" s="151"/>
      <c r="AW402" s="151"/>
      <c r="AX402" s="151"/>
      <c r="AY402" s="151"/>
      <c r="AZ402" s="151"/>
      <c r="BA402" s="151"/>
      <c r="BB402" s="26"/>
      <c r="BC402" s="154"/>
      <c r="BD402" s="154"/>
      <c r="BE402" s="182"/>
      <c r="BF402" s="154"/>
      <c r="BG402" s="154"/>
      <c r="BH402" s="182"/>
      <c r="BI402" s="26"/>
      <c r="BJ402" s="26"/>
      <c r="BK402" s="26"/>
    </row>
    <row r="403" spans="2:63" ht="17.55" customHeight="1">
      <c r="B403" s="26">
        <v>393</v>
      </c>
      <c r="C403" s="26"/>
      <c r="D403" s="26"/>
      <c r="E403" s="26"/>
      <c r="F403" s="26"/>
      <c r="G403" s="26"/>
      <c r="H403" s="26"/>
      <c r="I403" s="26"/>
      <c r="J403" s="26"/>
      <c r="K403" s="154"/>
      <c r="L403" s="187"/>
      <c r="M403" s="182"/>
      <c r="N403" s="154"/>
      <c r="O403" s="154"/>
      <c r="P403" s="182"/>
      <c r="Q403" s="154"/>
      <c r="R403" s="154"/>
      <c r="S403" s="182"/>
      <c r="T403" s="154"/>
      <c r="U403" s="154"/>
      <c r="V403" s="182"/>
      <c r="W403" s="154"/>
      <c r="X403" s="154"/>
      <c r="Y403" s="182"/>
      <c r="Z403" s="154"/>
      <c r="AA403" s="154"/>
      <c r="AB403" s="182"/>
      <c r="AC403" s="154"/>
      <c r="AD403" s="154"/>
      <c r="AE403" s="182"/>
      <c r="AF403" s="26"/>
      <c r="AG403" s="26"/>
      <c r="AH403" s="151"/>
      <c r="AI403" s="151"/>
      <c r="AJ403" s="151"/>
      <c r="AK403" s="151"/>
      <c r="AL403" s="26"/>
      <c r="AM403" s="151"/>
      <c r="AN403" s="151"/>
      <c r="AO403" s="151"/>
      <c r="AP403" s="151"/>
      <c r="AQ403" s="26"/>
      <c r="AR403" s="151"/>
      <c r="AS403" s="26"/>
      <c r="AT403" s="151"/>
      <c r="AU403" s="151"/>
      <c r="AV403" s="151"/>
      <c r="AW403" s="151"/>
      <c r="AX403" s="151"/>
      <c r="AY403" s="151"/>
      <c r="AZ403" s="151"/>
      <c r="BA403" s="151"/>
      <c r="BB403" s="26"/>
      <c r="BC403" s="154"/>
      <c r="BD403" s="154"/>
      <c r="BE403" s="182"/>
      <c r="BF403" s="154"/>
      <c r="BG403" s="154"/>
      <c r="BH403" s="182"/>
      <c r="BI403" s="26"/>
      <c r="BJ403" s="26"/>
      <c r="BK403" s="26"/>
    </row>
    <row r="404" spans="2:63" ht="17.55" customHeight="1">
      <c r="B404" s="26">
        <v>394</v>
      </c>
      <c r="C404" s="26"/>
      <c r="D404" s="26"/>
      <c r="E404" s="26"/>
      <c r="F404" s="26"/>
      <c r="G404" s="26"/>
      <c r="H404" s="26"/>
      <c r="I404" s="26"/>
      <c r="J404" s="26"/>
      <c r="K404" s="154"/>
      <c r="L404" s="187"/>
      <c r="M404" s="182"/>
      <c r="N404" s="154"/>
      <c r="O404" s="154"/>
      <c r="P404" s="182"/>
      <c r="Q404" s="154"/>
      <c r="R404" s="154"/>
      <c r="S404" s="182"/>
      <c r="T404" s="154"/>
      <c r="U404" s="154"/>
      <c r="V404" s="182"/>
      <c r="W404" s="154"/>
      <c r="X404" s="154"/>
      <c r="Y404" s="182"/>
      <c r="Z404" s="154"/>
      <c r="AA404" s="154"/>
      <c r="AB404" s="182"/>
      <c r="AC404" s="154"/>
      <c r="AD404" s="154"/>
      <c r="AE404" s="182"/>
      <c r="AF404" s="26"/>
      <c r="AG404" s="26"/>
      <c r="AH404" s="151"/>
      <c r="AI404" s="151"/>
      <c r="AJ404" s="151"/>
      <c r="AK404" s="151"/>
      <c r="AL404" s="26"/>
      <c r="AM404" s="151"/>
      <c r="AN404" s="151"/>
      <c r="AO404" s="151"/>
      <c r="AP404" s="151"/>
      <c r="AQ404" s="26"/>
      <c r="AR404" s="151"/>
      <c r="AS404" s="26"/>
      <c r="AT404" s="151"/>
      <c r="AU404" s="151"/>
      <c r="AV404" s="151"/>
      <c r="AW404" s="151"/>
      <c r="AX404" s="151"/>
      <c r="AY404" s="151"/>
      <c r="AZ404" s="151"/>
      <c r="BA404" s="151"/>
      <c r="BB404" s="26"/>
      <c r="BC404" s="154"/>
      <c r="BD404" s="154"/>
      <c r="BE404" s="182"/>
      <c r="BF404" s="154"/>
      <c r="BG404" s="154"/>
      <c r="BH404" s="182"/>
      <c r="BI404" s="26"/>
      <c r="BJ404" s="26"/>
      <c r="BK404" s="26"/>
    </row>
    <row r="405" spans="2:63" ht="17.55" customHeight="1">
      <c r="B405" s="26">
        <v>395</v>
      </c>
      <c r="C405" s="26"/>
      <c r="D405" s="26"/>
      <c r="E405" s="26"/>
      <c r="F405" s="26"/>
      <c r="G405" s="26"/>
      <c r="H405" s="26"/>
      <c r="I405" s="26"/>
      <c r="J405" s="26"/>
      <c r="K405" s="154"/>
      <c r="L405" s="187"/>
      <c r="M405" s="182"/>
      <c r="N405" s="154"/>
      <c r="O405" s="154"/>
      <c r="P405" s="182"/>
      <c r="Q405" s="154"/>
      <c r="R405" s="154"/>
      <c r="S405" s="182"/>
      <c r="T405" s="154"/>
      <c r="U405" s="154"/>
      <c r="V405" s="182"/>
      <c r="W405" s="154"/>
      <c r="X405" s="154"/>
      <c r="Y405" s="182"/>
      <c r="Z405" s="154"/>
      <c r="AA405" s="154"/>
      <c r="AB405" s="182"/>
      <c r="AC405" s="154"/>
      <c r="AD405" s="154"/>
      <c r="AE405" s="182"/>
      <c r="AF405" s="26"/>
      <c r="AG405" s="26"/>
      <c r="AH405" s="151"/>
      <c r="AI405" s="151"/>
      <c r="AJ405" s="151"/>
      <c r="AK405" s="151"/>
      <c r="AL405" s="26"/>
      <c r="AM405" s="151"/>
      <c r="AN405" s="151"/>
      <c r="AO405" s="151"/>
      <c r="AP405" s="151"/>
      <c r="AQ405" s="26"/>
      <c r="AR405" s="151"/>
      <c r="AS405" s="26"/>
      <c r="AT405" s="151"/>
      <c r="AU405" s="151"/>
      <c r="AV405" s="151"/>
      <c r="AW405" s="151"/>
      <c r="AX405" s="151"/>
      <c r="AY405" s="151"/>
      <c r="AZ405" s="151"/>
      <c r="BA405" s="151"/>
      <c r="BB405" s="26"/>
      <c r="BC405" s="154"/>
      <c r="BD405" s="154"/>
      <c r="BE405" s="182"/>
      <c r="BF405" s="154"/>
      <c r="BG405" s="154"/>
      <c r="BH405" s="182"/>
      <c r="BI405" s="26"/>
      <c r="BJ405" s="26"/>
      <c r="BK405" s="26"/>
    </row>
    <row r="406" spans="2:63" ht="17.55" customHeight="1">
      <c r="B406" s="26">
        <v>396</v>
      </c>
      <c r="C406" s="26"/>
      <c r="D406" s="26"/>
      <c r="E406" s="26"/>
      <c r="F406" s="26"/>
      <c r="G406" s="26"/>
      <c r="H406" s="26"/>
      <c r="I406" s="26"/>
      <c r="J406" s="26"/>
      <c r="K406" s="154"/>
      <c r="L406" s="187"/>
      <c r="M406" s="182"/>
      <c r="N406" s="154"/>
      <c r="O406" s="154"/>
      <c r="P406" s="182"/>
      <c r="Q406" s="154"/>
      <c r="R406" s="154"/>
      <c r="S406" s="182"/>
      <c r="T406" s="154"/>
      <c r="U406" s="154"/>
      <c r="V406" s="182"/>
      <c r="W406" s="154"/>
      <c r="X406" s="154"/>
      <c r="Y406" s="182"/>
      <c r="Z406" s="154"/>
      <c r="AA406" s="154"/>
      <c r="AB406" s="182"/>
      <c r="AC406" s="154"/>
      <c r="AD406" s="154"/>
      <c r="AE406" s="182"/>
      <c r="AF406" s="26"/>
      <c r="AG406" s="26"/>
      <c r="AH406" s="151"/>
      <c r="AI406" s="151"/>
      <c r="AJ406" s="151"/>
      <c r="AK406" s="151"/>
      <c r="AL406" s="26"/>
      <c r="AM406" s="151"/>
      <c r="AN406" s="151"/>
      <c r="AO406" s="151"/>
      <c r="AP406" s="151"/>
      <c r="AQ406" s="26"/>
      <c r="AR406" s="151"/>
      <c r="AS406" s="26"/>
      <c r="AT406" s="151"/>
      <c r="AU406" s="151"/>
      <c r="AV406" s="151"/>
      <c r="AW406" s="151"/>
      <c r="AX406" s="151"/>
      <c r="AY406" s="151"/>
      <c r="AZ406" s="151"/>
      <c r="BA406" s="151"/>
      <c r="BB406" s="26"/>
      <c r="BC406" s="154"/>
      <c r="BD406" s="154"/>
      <c r="BE406" s="182"/>
      <c r="BF406" s="154"/>
      <c r="BG406" s="154"/>
      <c r="BH406" s="182"/>
      <c r="BI406" s="26"/>
      <c r="BJ406" s="26"/>
      <c r="BK406" s="26"/>
    </row>
    <row r="407" spans="2:63" ht="17.55" customHeight="1">
      <c r="B407" s="26">
        <v>397</v>
      </c>
      <c r="C407" s="26"/>
      <c r="D407" s="26"/>
      <c r="E407" s="26"/>
      <c r="F407" s="26"/>
      <c r="G407" s="26"/>
      <c r="H407" s="26"/>
      <c r="I407" s="26"/>
      <c r="J407" s="26"/>
      <c r="K407" s="154"/>
      <c r="L407" s="187"/>
      <c r="M407" s="182"/>
      <c r="N407" s="154"/>
      <c r="O407" s="154"/>
      <c r="P407" s="182"/>
      <c r="Q407" s="154"/>
      <c r="R407" s="154"/>
      <c r="S407" s="182"/>
      <c r="T407" s="154"/>
      <c r="U407" s="154"/>
      <c r="V407" s="182"/>
      <c r="W407" s="154"/>
      <c r="X407" s="154"/>
      <c r="Y407" s="182"/>
      <c r="Z407" s="154"/>
      <c r="AA407" s="154"/>
      <c r="AB407" s="182"/>
      <c r="AC407" s="154"/>
      <c r="AD407" s="154"/>
      <c r="AE407" s="182"/>
      <c r="AF407" s="26"/>
      <c r="AG407" s="26"/>
      <c r="AH407" s="151"/>
      <c r="AI407" s="151"/>
      <c r="AJ407" s="151"/>
      <c r="AK407" s="151"/>
      <c r="AL407" s="26"/>
      <c r="AM407" s="151"/>
      <c r="AN407" s="151"/>
      <c r="AO407" s="151"/>
      <c r="AP407" s="151"/>
      <c r="AQ407" s="26"/>
      <c r="AR407" s="151"/>
      <c r="AS407" s="26"/>
      <c r="AT407" s="151"/>
      <c r="AU407" s="151"/>
      <c r="AV407" s="151"/>
      <c r="AW407" s="151"/>
      <c r="AX407" s="151"/>
      <c r="AY407" s="151"/>
      <c r="AZ407" s="151"/>
      <c r="BA407" s="151"/>
      <c r="BB407" s="26"/>
      <c r="BC407" s="154"/>
      <c r="BD407" s="154"/>
      <c r="BE407" s="182"/>
      <c r="BF407" s="154"/>
      <c r="BG407" s="154"/>
      <c r="BH407" s="182"/>
      <c r="BI407" s="26"/>
      <c r="BJ407" s="26"/>
      <c r="BK407" s="26"/>
    </row>
    <row r="408" spans="2:63" ht="17.55" customHeight="1">
      <c r="B408" s="26">
        <v>398</v>
      </c>
      <c r="C408" s="26"/>
      <c r="D408" s="26"/>
      <c r="E408" s="26"/>
      <c r="F408" s="26"/>
      <c r="G408" s="26"/>
      <c r="H408" s="26"/>
      <c r="I408" s="26"/>
      <c r="J408" s="26"/>
      <c r="K408" s="154"/>
      <c r="L408" s="187"/>
      <c r="M408" s="182"/>
      <c r="N408" s="154"/>
      <c r="O408" s="154"/>
      <c r="P408" s="182"/>
      <c r="Q408" s="154"/>
      <c r="R408" s="154"/>
      <c r="S408" s="182"/>
      <c r="T408" s="154"/>
      <c r="U408" s="154"/>
      <c r="V408" s="182"/>
      <c r="W408" s="154"/>
      <c r="X408" s="154"/>
      <c r="Y408" s="182"/>
      <c r="Z408" s="154"/>
      <c r="AA408" s="154"/>
      <c r="AB408" s="182"/>
      <c r="AC408" s="154"/>
      <c r="AD408" s="154"/>
      <c r="AE408" s="182"/>
      <c r="AF408" s="26"/>
      <c r="AG408" s="26"/>
      <c r="AH408" s="151"/>
      <c r="AI408" s="151"/>
      <c r="AJ408" s="151"/>
      <c r="AK408" s="151"/>
      <c r="AL408" s="26"/>
      <c r="AM408" s="151"/>
      <c r="AN408" s="151"/>
      <c r="AO408" s="151"/>
      <c r="AP408" s="151"/>
      <c r="AQ408" s="26"/>
      <c r="AR408" s="151"/>
      <c r="AS408" s="26"/>
      <c r="AT408" s="151"/>
      <c r="AU408" s="151"/>
      <c r="AV408" s="151"/>
      <c r="AW408" s="151"/>
      <c r="AX408" s="151"/>
      <c r="AY408" s="151"/>
      <c r="AZ408" s="151"/>
      <c r="BA408" s="151"/>
      <c r="BB408" s="26"/>
      <c r="BC408" s="154"/>
      <c r="BD408" s="154"/>
      <c r="BE408" s="182"/>
      <c r="BF408" s="154"/>
      <c r="BG408" s="154"/>
      <c r="BH408" s="182"/>
      <c r="BI408" s="26"/>
      <c r="BJ408" s="26"/>
      <c r="BK408" s="26"/>
    </row>
    <row r="409" spans="2:63" ht="17.55" customHeight="1">
      <c r="B409" s="26">
        <v>399</v>
      </c>
      <c r="C409" s="26"/>
      <c r="D409" s="26"/>
      <c r="E409" s="26"/>
      <c r="F409" s="26"/>
      <c r="G409" s="26"/>
      <c r="H409" s="26"/>
      <c r="I409" s="26"/>
      <c r="J409" s="26"/>
      <c r="K409" s="154"/>
      <c r="L409" s="187"/>
      <c r="M409" s="182"/>
      <c r="N409" s="154"/>
      <c r="O409" s="154"/>
      <c r="P409" s="182"/>
      <c r="Q409" s="154"/>
      <c r="R409" s="154"/>
      <c r="S409" s="182"/>
      <c r="T409" s="154"/>
      <c r="U409" s="154"/>
      <c r="V409" s="182"/>
      <c r="W409" s="154"/>
      <c r="X409" s="154"/>
      <c r="Y409" s="182"/>
      <c r="Z409" s="154"/>
      <c r="AA409" s="154"/>
      <c r="AB409" s="182"/>
      <c r="AC409" s="154"/>
      <c r="AD409" s="154"/>
      <c r="AE409" s="182"/>
      <c r="AF409" s="26"/>
      <c r="AG409" s="26"/>
      <c r="AH409" s="151"/>
      <c r="AI409" s="151"/>
      <c r="AJ409" s="151"/>
      <c r="AK409" s="151"/>
      <c r="AL409" s="26"/>
      <c r="AM409" s="151"/>
      <c r="AN409" s="151"/>
      <c r="AO409" s="151"/>
      <c r="AP409" s="151"/>
      <c r="AQ409" s="26"/>
      <c r="AR409" s="151"/>
      <c r="AS409" s="26"/>
      <c r="AT409" s="151"/>
      <c r="AU409" s="151"/>
      <c r="AV409" s="151"/>
      <c r="AW409" s="151"/>
      <c r="AX409" s="151"/>
      <c r="AY409" s="151"/>
      <c r="AZ409" s="151"/>
      <c r="BA409" s="151"/>
      <c r="BB409" s="26"/>
      <c r="BC409" s="154"/>
      <c r="BD409" s="154"/>
      <c r="BE409" s="182"/>
      <c r="BF409" s="154"/>
      <c r="BG409" s="154"/>
      <c r="BH409" s="182"/>
      <c r="BI409" s="26"/>
      <c r="BJ409" s="26"/>
      <c r="BK409" s="26"/>
    </row>
    <row r="410" spans="2:63" ht="17.55" customHeight="1">
      <c r="B410" s="26">
        <v>400</v>
      </c>
      <c r="C410" s="26"/>
      <c r="D410" s="26"/>
      <c r="E410" s="26"/>
      <c r="F410" s="26"/>
      <c r="G410" s="26"/>
      <c r="H410" s="26"/>
      <c r="I410" s="26"/>
      <c r="J410" s="26"/>
      <c r="K410" s="154"/>
      <c r="L410" s="187"/>
      <c r="M410" s="182"/>
      <c r="N410" s="154"/>
      <c r="O410" s="154"/>
      <c r="P410" s="182"/>
      <c r="Q410" s="154"/>
      <c r="R410" s="154"/>
      <c r="S410" s="182"/>
      <c r="T410" s="154"/>
      <c r="U410" s="154"/>
      <c r="V410" s="182"/>
      <c r="W410" s="154"/>
      <c r="X410" s="154"/>
      <c r="Y410" s="182"/>
      <c r="Z410" s="154"/>
      <c r="AA410" s="154"/>
      <c r="AB410" s="182"/>
      <c r="AC410" s="154"/>
      <c r="AD410" s="154"/>
      <c r="AE410" s="182"/>
      <c r="AF410" s="26"/>
      <c r="AG410" s="26"/>
      <c r="AH410" s="151"/>
      <c r="AI410" s="151"/>
      <c r="AJ410" s="151"/>
      <c r="AK410" s="151"/>
      <c r="AL410" s="26"/>
      <c r="AM410" s="151"/>
      <c r="AN410" s="151"/>
      <c r="AO410" s="151"/>
      <c r="AP410" s="151"/>
      <c r="AQ410" s="26"/>
      <c r="AR410" s="151"/>
      <c r="AS410" s="26"/>
      <c r="AT410" s="151"/>
      <c r="AU410" s="151"/>
      <c r="AV410" s="151"/>
      <c r="AW410" s="151"/>
      <c r="AX410" s="151"/>
      <c r="AY410" s="151"/>
      <c r="AZ410" s="151"/>
      <c r="BA410" s="151"/>
      <c r="BB410" s="26"/>
      <c r="BC410" s="154"/>
      <c r="BD410" s="154"/>
      <c r="BE410" s="182"/>
      <c r="BF410" s="154"/>
      <c r="BG410" s="154"/>
      <c r="BH410" s="182"/>
      <c r="BI410" s="26"/>
      <c r="BJ410" s="26"/>
      <c r="BK410" s="26"/>
    </row>
    <row r="411" spans="2:63" ht="17.55" customHeight="1">
      <c r="B411" s="26">
        <v>401</v>
      </c>
      <c r="C411" s="26"/>
      <c r="D411" s="26"/>
      <c r="E411" s="26"/>
      <c r="F411" s="26"/>
      <c r="G411" s="26"/>
      <c r="H411" s="26"/>
      <c r="I411" s="26"/>
      <c r="J411" s="26"/>
      <c r="K411" s="154"/>
      <c r="L411" s="187"/>
      <c r="M411" s="182"/>
      <c r="N411" s="154"/>
      <c r="O411" s="154"/>
      <c r="P411" s="182"/>
      <c r="Q411" s="154"/>
      <c r="R411" s="154"/>
      <c r="S411" s="182"/>
      <c r="T411" s="154"/>
      <c r="U411" s="154"/>
      <c r="V411" s="182"/>
      <c r="W411" s="154"/>
      <c r="X411" s="154"/>
      <c r="Y411" s="182"/>
      <c r="Z411" s="154"/>
      <c r="AA411" s="154"/>
      <c r="AB411" s="182"/>
      <c r="AC411" s="154"/>
      <c r="AD411" s="154"/>
      <c r="AE411" s="182"/>
      <c r="AF411" s="26"/>
      <c r="AG411" s="26"/>
      <c r="AH411" s="151"/>
      <c r="AI411" s="151"/>
      <c r="AJ411" s="151"/>
      <c r="AK411" s="151"/>
      <c r="AL411" s="26"/>
      <c r="AM411" s="151"/>
      <c r="AN411" s="151"/>
      <c r="AO411" s="151"/>
      <c r="AP411" s="151"/>
      <c r="AQ411" s="26"/>
      <c r="AR411" s="151"/>
      <c r="AS411" s="26"/>
      <c r="AT411" s="151"/>
      <c r="AU411" s="151"/>
      <c r="AV411" s="151"/>
      <c r="AW411" s="151"/>
      <c r="AX411" s="151"/>
      <c r="AY411" s="151"/>
      <c r="AZ411" s="151"/>
      <c r="BA411" s="151"/>
      <c r="BB411" s="26"/>
      <c r="BC411" s="154"/>
      <c r="BD411" s="154"/>
      <c r="BE411" s="182"/>
      <c r="BF411" s="154"/>
      <c r="BG411" s="154"/>
      <c r="BH411" s="182"/>
      <c r="BI411" s="26"/>
      <c r="BJ411" s="26"/>
      <c r="BK411" s="26"/>
    </row>
    <row r="412" spans="2:63" ht="17.55" customHeight="1">
      <c r="B412" s="26">
        <v>402</v>
      </c>
      <c r="C412" s="26"/>
      <c r="D412" s="26"/>
      <c r="E412" s="26"/>
      <c r="F412" s="26"/>
      <c r="G412" s="26"/>
      <c r="H412" s="26"/>
      <c r="I412" s="26"/>
      <c r="J412" s="26"/>
      <c r="K412" s="154"/>
      <c r="L412" s="187"/>
      <c r="M412" s="182"/>
      <c r="N412" s="154"/>
      <c r="O412" s="154"/>
      <c r="P412" s="182"/>
      <c r="Q412" s="154"/>
      <c r="R412" s="154"/>
      <c r="S412" s="182"/>
      <c r="T412" s="154"/>
      <c r="U412" s="154"/>
      <c r="V412" s="182"/>
      <c r="W412" s="154"/>
      <c r="X412" s="154"/>
      <c r="Y412" s="182"/>
      <c r="Z412" s="154"/>
      <c r="AA412" s="154"/>
      <c r="AB412" s="182"/>
      <c r="AC412" s="154"/>
      <c r="AD412" s="154"/>
      <c r="AE412" s="182"/>
      <c r="AF412" s="26"/>
      <c r="AG412" s="26"/>
      <c r="AH412" s="151"/>
      <c r="AI412" s="151"/>
      <c r="AJ412" s="151"/>
      <c r="AK412" s="151"/>
      <c r="AL412" s="26"/>
      <c r="AM412" s="151"/>
      <c r="AN412" s="151"/>
      <c r="AO412" s="151"/>
      <c r="AP412" s="151"/>
      <c r="AQ412" s="26"/>
      <c r="AR412" s="151"/>
      <c r="AS412" s="26"/>
      <c r="AT412" s="151"/>
      <c r="AU412" s="151"/>
      <c r="AV412" s="151"/>
      <c r="AW412" s="151"/>
      <c r="AX412" s="151"/>
      <c r="AY412" s="151"/>
      <c r="AZ412" s="151"/>
      <c r="BA412" s="151"/>
      <c r="BB412" s="26"/>
      <c r="BC412" s="154"/>
      <c r="BD412" s="154"/>
      <c r="BE412" s="182"/>
      <c r="BF412" s="154"/>
      <c r="BG412" s="154"/>
      <c r="BH412" s="182"/>
      <c r="BI412" s="26"/>
      <c r="BJ412" s="26"/>
      <c r="BK412" s="26"/>
    </row>
    <row r="413" spans="2:63" ht="17.55" customHeight="1">
      <c r="B413" s="26">
        <v>403</v>
      </c>
      <c r="C413" s="26"/>
      <c r="D413" s="26"/>
      <c r="E413" s="26"/>
      <c r="F413" s="26"/>
      <c r="G413" s="26"/>
      <c r="H413" s="26"/>
      <c r="I413" s="26"/>
      <c r="J413" s="26"/>
      <c r="K413" s="154"/>
      <c r="L413" s="187"/>
      <c r="M413" s="182"/>
      <c r="N413" s="154"/>
      <c r="O413" s="154"/>
      <c r="P413" s="182"/>
      <c r="Q413" s="154"/>
      <c r="R413" s="154"/>
      <c r="S413" s="182"/>
      <c r="T413" s="154"/>
      <c r="U413" s="154"/>
      <c r="V413" s="182"/>
      <c r="W413" s="154"/>
      <c r="X413" s="154"/>
      <c r="Y413" s="182"/>
      <c r="Z413" s="154"/>
      <c r="AA413" s="154"/>
      <c r="AB413" s="182"/>
      <c r="AC413" s="154"/>
      <c r="AD413" s="154"/>
      <c r="AE413" s="182"/>
      <c r="AF413" s="26"/>
      <c r="AG413" s="26"/>
      <c r="AH413" s="151"/>
      <c r="AI413" s="151"/>
      <c r="AJ413" s="151"/>
      <c r="AK413" s="151"/>
      <c r="AL413" s="26"/>
      <c r="AM413" s="151"/>
      <c r="AN413" s="151"/>
      <c r="AO413" s="151"/>
      <c r="AP413" s="151"/>
      <c r="AQ413" s="26"/>
      <c r="AR413" s="151"/>
      <c r="AS413" s="26"/>
      <c r="AT413" s="151"/>
      <c r="AU413" s="151"/>
      <c r="AV413" s="151"/>
      <c r="AW413" s="151"/>
      <c r="AX413" s="151"/>
      <c r="AY413" s="151"/>
      <c r="AZ413" s="151"/>
      <c r="BA413" s="151"/>
      <c r="BB413" s="26"/>
      <c r="BC413" s="154"/>
      <c r="BD413" s="154"/>
      <c r="BE413" s="182"/>
      <c r="BF413" s="154"/>
      <c r="BG413" s="154"/>
      <c r="BH413" s="182"/>
      <c r="BI413" s="26"/>
      <c r="BJ413" s="26"/>
      <c r="BK413" s="26"/>
    </row>
    <row r="414" spans="2:63" ht="17.55" customHeight="1">
      <c r="B414" s="26">
        <v>404</v>
      </c>
      <c r="C414" s="26"/>
      <c r="D414" s="26"/>
      <c r="E414" s="26"/>
      <c r="F414" s="26"/>
      <c r="G414" s="26"/>
      <c r="H414" s="26"/>
      <c r="I414" s="26"/>
      <c r="J414" s="26"/>
      <c r="K414" s="154"/>
      <c r="L414" s="187"/>
      <c r="M414" s="182"/>
      <c r="N414" s="154"/>
      <c r="O414" s="154"/>
      <c r="P414" s="182"/>
      <c r="Q414" s="154"/>
      <c r="R414" s="154"/>
      <c r="S414" s="182"/>
      <c r="T414" s="154"/>
      <c r="U414" s="154"/>
      <c r="V414" s="182"/>
      <c r="W414" s="154"/>
      <c r="X414" s="154"/>
      <c r="Y414" s="182"/>
      <c r="Z414" s="154"/>
      <c r="AA414" s="154"/>
      <c r="AB414" s="182"/>
      <c r="AC414" s="154"/>
      <c r="AD414" s="154"/>
      <c r="AE414" s="182"/>
      <c r="AF414" s="26"/>
      <c r="AG414" s="26"/>
      <c r="AH414" s="151"/>
      <c r="AI414" s="151"/>
      <c r="AJ414" s="151"/>
      <c r="AK414" s="151"/>
      <c r="AL414" s="26"/>
      <c r="AM414" s="151"/>
      <c r="AN414" s="151"/>
      <c r="AO414" s="151"/>
      <c r="AP414" s="151"/>
      <c r="AQ414" s="26"/>
      <c r="AR414" s="151"/>
      <c r="AS414" s="26"/>
      <c r="AT414" s="151"/>
      <c r="AU414" s="151"/>
      <c r="AV414" s="151"/>
      <c r="AW414" s="151"/>
      <c r="AX414" s="151"/>
      <c r="AY414" s="151"/>
      <c r="AZ414" s="151"/>
      <c r="BA414" s="151"/>
      <c r="BB414" s="26"/>
      <c r="BC414" s="154"/>
      <c r="BD414" s="154"/>
      <c r="BE414" s="182"/>
      <c r="BF414" s="154"/>
      <c r="BG414" s="154"/>
      <c r="BH414" s="182"/>
      <c r="BI414" s="26"/>
      <c r="BJ414" s="26"/>
      <c r="BK414" s="26"/>
    </row>
    <row r="415" spans="2:63" ht="17.55" customHeight="1">
      <c r="B415" s="26">
        <v>405</v>
      </c>
      <c r="C415" s="26"/>
      <c r="D415" s="26"/>
      <c r="E415" s="26"/>
      <c r="F415" s="26"/>
      <c r="G415" s="26"/>
      <c r="H415" s="26"/>
      <c r="I415" s="26"/>
      <c r="J415" s="26"/>
      <c r="K415" s="154"/>
      <c r="L415" s="187"/>
      <c r="M415" s="182"/>
      <c r="N415" s="154"/>
      <c r="O415" s="154"/>
      <c r="P415" s="182"/>
      <c r="Q415" s="154"/>
      <c r="R415" s="154"/>
      <c r="S415" s="182"/>
      <c r="T415" s="154"/>
      <c r="U415" s="154"/>
      <c r="V415" s="182"/>
      <c r="W415" s="154"/>
      <c r="X415" s="154"/>
      <c r="Y415" s="182"/>
      <c r="Z415" s="154"/>
      <c r="AA415" s="154"/>
      <c r="AB415" s="182"/>
      <c r="AC415" s="154"/>
      <c r="AD415" s="154"/>
      <c r="AE415" s="182"/>
      <c r="AF415" s="26"/>
      <c r="AG415" s="26"/>
      <c r="AH415" s="151"/>
      <c r="AI415" s="151"/>
      <c r="AJ415" s="151"/>
      <c r="AK415" s="151"/>
      <c r="AL415" s="26"/>
      <c r="AM415" s="151"/>
      <c r="AN415" s="151"/>
      <c r="AO415" s="151"/>
      <c r="AP415" s="151"/>
      <c r="AQ415" s="26"/>
      <c r="AR415" s="151"/>
      <c r="AS415" s="26"/>
      <c r="AT415" s="151"/>
      <c r="AU415" s="151"/>
      <c r="AV415" s="151"/>
      <c r="AW415" s="151"/>
      <c r="AX415" s="151"/>
      <c r="AY415" s="151"/>
      <c r="AZ415" s="151"/>
      <c r="BA415" s="151"/>
      <c r="BB415" s="26"/>
      <c r="BC415" s="154"/>
      <c r="BD415" s="154"/>
      <c r="BE415" s="182"/>
      <c r="BF415" s="154"/>
      <c r="BG415" s="154"/>
      <c r="BH415" s="182"/>
      <c r="BI415" s="26"/>
      <c r="BJ415" s="26"/>
      <c r="BK415" s="26"/>
    </row>
    <row r="416" spans="2:63" ht="17.55" customHeight="1">
      <c r="B416" s="26">
        <v>406</v>
      </c>
      <c r="C416" s="26"/>
      <c r="D416" s="26"/>
      <c r="E416" s="26"/>
      <c r="F416" s="26"/>
      <c r="G416" s="26"/>
      <c r="H416" s="26"/>
      <c r="I416" s="26"/>
      <c r="J416" s="26"/>
      <c r="K416" s="154"/>
      <c r="L416" s="187"/>
      <c r="M416" s="182"/>
      <c r="N416" s="154"/>
      <c r="O416" s="154"/>
      <c r="P416" s="182"/>
      <c r="Q416" s="154"/>
      <c r="R416" s="154"/>
      <c r="S416" s="182"/>
      <c r="T416" s="154"/>
      <c r="U416" s="154"/>
      <c r="V416" s="182"/>
      <c r="W416" s="154"/>
      <c r="X416" s="154"/>
      <c r="Y416" s="182"/>
      <c r="Z416" s="154"/>
      <c r="AA416" s="154"/>
      <c r="AB416" s="182"/>
      <c r="AC416" s="154"/>
      <c r="AD416" s="154"/>
      <c r="AE416" s="182"/>
      <c r="AF416" s="26"/>
      <c r="AG416" s="26"/>
      <c r="AH416" s="151"/>
      <c r="AI416" s="151"/>
      <c r="AJ416" s="151"/>
      <c r="AK416" s="151"/>
      <c r="AL416" s="26"/>
      <c r="AM416" s="151"/>
      <c r="AN416" s="151"/>
      <c r="AO416" s="151"/>
      <c r="AP416" s="151"/>
      <c r="AQ416" s="26"/>
      <c r="AR416" s="151"/>
      <c r="AS416" s="26"/>
      <c r="AT416" s="151"/>
      <c r="AU416" s="151"/>
      <c r="AV416" s="151"/>
      <c r="AW416" s="151"/>
      <c r="AX416" s="151"/>
      <c r="AY416" s="151"/>
      <c r="AZ416" s="151"/>
      <c r="BA416" s="151"/>
      <c r="BB416" s="26"/>
      <c r="BC416" s="154"/>
      <c r="BD416" s="154"/>
      <c r="BE416" s="182"/>
      <c r="BF416" s="154"/>
      <c r="BG416" s="154"/>
      <c r="BH416" s="182"/>
      <c r="BI416" s="26"/>
      <c r="BJ416" s="26"/>
      <c r="BK416" s="26"/>
    </row>
    <row r="417" spans="2:63" ht="17.55" customHeight="1">
      <c r="B417" s="26">
        <v>407</v>
      </c>
      <c r="C417" s="26"/>
      <c r="D417" s="26"/>
      <c r="E417" s="26"/>
      <c r="F417" s="26"/>
      <c r="G417" s="26"/>
      <c r="H417" s="26"/>
      <c r="I417" s="26"/>
      <c r="J417" s="26"/>
      <c r="K417" s="154"/>
      <c r="L417" s="187"/>
      <c r="M417" s="182"/>
      <c r="N417" s="154"/>
      <c r="O417" s="154"/>
      <c r="P417" s="182"/>
      <c r="Q417" s="154"/>
      <c r="R417" s="154"/>
      <c r="S417" s="182"/>
      <c r="T417" s="154"/>
      <c r="U417" s="154"/>
      <c r="V417" s="182"/>
      <c r="W417" s="154"/>
      <c r="X417" s="154"/>
      <c r="Y417" s="182"/>
      <c r="Z417" s="154"/>
      <c r="AA417" s="154"/>
      <c r="AB417" s="182"/>
      <c r="AC417" s="154"/>
      <c r="AD417" s="154"/>
      <c r="AE417" s="182"/>
      <c r="AF417" s="26"/>
      <c r="AG417" s="26"/>
      <c r="AH417" s="151"/>
      <c r="AI417" s="151"/>
      <c r="AJ417" s="151"/>
      <c r="AK417" s="151"/>
      <c r="AL417" s="26"/>
      <c r="AM417" s="151"/>
      <c r="AN417" s="151"/>
      <c r="AO417" s="151"/>
      <c r="AP417" s="151"/>
      <c r="AQ417" s="26"/>
      <c r="AR417" s="151"/>
      <c r="AS417" s="26"/>
      <c r="AT417" s="151"/>
      <c r="AU417" s="151"/>
      <c r="AV417" s="151"/>
      <c r="AW417" s="151"/>
      <c r="AX417" s="151"/>
      <c r="AY417" s="151"/>
      <c r="AZ417" s="151"/>
      <c r="BA417" s="151"/>
      <c r="BB417" s="26"/>
      <c r="BC417" s="154"/>
      <c r="BD417" s="154"/>
      <c r="BE417" s="182"/>
      <c r="BF417" s="154"/>
      <c r="BG417" s="154"/>
      <c r="BH417" s="182"/>
      <c r="BI417" s="26"/>
      <c r="BJ417" s="26"/>
      <c r="BK417" s="26"/>
    </row>
    <row r="418" spans="2:63" ht="17.55" customHeight="1">
      <c r="B418" s="26">
        <v>408</v>
      </c>
      <c r="C418" s="26"/>
      <c r="D418" s="26"/>
      <c r="E418" s="26"/>
      <c r="F418" s="26"/>
      <c r="G418" s="26"/>
      <c r="H418" s="26"/>
      <c r="I418" s="26"/>
      <c r="J418" s="26"/>
      <c r="K418" s="154"/>
      <c r="L418" s="187"/>
      <c r="M418" s="182"/>
      <c r="N418" s="154"/>
      <c r="O418" s="154"/>
      <c r="P418" s="182"/>
      <c r="Q418" s="154"/>
      <c r="R418" s="154"/>
      <c r="S418" s="182"/>
      <c r="T418" s="154"/>
      <c r="U418" s="154"/>
      <c r="V418" s="182"/>
      <c r="W418" s="154"/>
      <c r="X418" s="154"/>
      <c r="Y418" s="182"/>
      <c r="Z418" s="154"/>
      <c r="AA418" s="154"/>
      <c r="AB418" s="182"/>
      <c r="AC418" s="154"/>
      <c r="AD418" s="154"/>
      <c r="AE418" s="182"/>
      <c r="AF418" s="26"/>
      <c r="AG418" s="26"/>
      <c r="AH418" s="151"/>
      <c r="AI418" s="151"/>
      <c r="AJ418" s="151"/>
      <c r="AK418" s="151"/>
      <c r="AL418" s="26"/>
      <c r="AM418" s="151"/>
      <c r="AN418" s="151"/>
      <c r="AO418" s="151"/>
      <c r="AP418" s="151"/>
      <c r="AQ418" s="26"/>
      <c r="AR418" s="151"/>
      <c r="AS418" s="26"/>
      <c r="AT418" s="151"/>
      <c r="AU418" s="151"/>
      <c r="AV418" s="151"/>
      <c r="AW418" s="151"/>
      <c r="AX418" s="151"/>
      <c r="AY418" s="151"/>
      <c r="AZ418" s="151"/>
      <c r="BA418" s="151"/>
      <c r="BB418" s="26"/>
      <c r="BC418" s="154"/>
      <c r="BD418" s="154"/>
      <c r="BE418" s="182"/>
      <c r="BF418" s="154"/>
      <c r="BG418" s="154"/>
      <c r="BH418" s="182"/>
      <c r="BI418" s="26"/>
      <c r="BJ418" s="26"/>
      <c r="BK418" s="26"/>
    </row>
    <row r="419" spans="2:63" ht="17.55" customHeight="1">
      <c r="B419" s="26">
        <v>409</v>
      </c>
      <c r="C419" s="26"/>
      <c r="D419" s="26"/>
      <c r="E419" s="26"/>
      <c r="F419" s="26"/>
      <c r="G419" s="26"/>
      <c r="H419" s="26"/>
      <c r="I419" s="26"/>
      <c r="J419" s="26"/>
      <c r="K419" s="154"/>
      <c r="L419" s="187"/>
      <c r="M419" s="182"/>
      <c r="N419" s="154"/>
      <c r="O419" s="154"/>
      <c r="P419" s="182"/>
      <c r="Q419" s="154"/>
      <c r="R419" s="154"/>
      <c r="S419" s="182"/>
      <c r="T419" s="154"/>
      <c r="U419" s="154"/>
      <c r="V419" s="182"/>
      <c r="W419" s="154"/>
      <c r="X419" s="154"/>
      <c r="Y419" s="182"/>
      <c r="Z419" s="154"/>
      <c r="AA419" s="154"/>
      <c r="AB419" s="182"/>
      <c r="AC419" s="154"/>
      <c r="AD419" s="154"/>
      <c r="AE419" s="182"/>
      <c r="AF419" s="26"/>
      <c r="AG419" s="26"/>
      <c r="AH419" s="151"/>
      <c r="AI419" s="151"/>
      <c r="AJ419" s="151"/>
      <c r="AK419" s="151"/>
      <c r="AL419" s="26"/>
      <c r="AM419" s="151"/>
      <c r="AN419" s="151"/>
      <c r="AO419" s="151"/>
      <c r="AP419" s="151"/>
      <c r="AQ419" s="26"/>
      <c r="AR419" s="151"/>
      <c r="AS419" s="26"/>
      <c r="AT419" s="151"/>
      <c r="AU419" s="151"/>
      <c r="AV419" s="151"/>
      <c r="AW419" s="151"/>
      <c r="AX419" s="151"/>
      <c r="AY419" s="151"/>
      <c r="AZ419" s="151"/>
      <c r="BA419" s="151"/>
      <c r="BB419" s="26"/>
      <c r="BC419" s="154"/>
      <c r="BD419" s="154"/>
      <c r="BE419" s="182"/>
      <c r="BF419" s="154"/>
      <c r="BG419" s="154"/>
      <c r="BH419" s="182"/>
      <c r="BI419" s="26"/>
      <c r="BJ419" s="26"/>
      <c r="BK419" s="26"/>
    </row>
    <row r="420" spans="2:63" ht="17.55" customHeight="1">
      <c r="B420" s="26">
        <v>410</v>
      </c>
      <c r="C420" s="26"/>
      <c r="D420" s="26"/>
      <c r="E420" s="26"/>
      <c r="F420" s="26"/>
      <c r="G420" s="26"/>
      <c r="H420" s="26"/>
      <c r="I420" s="26"/>
      <c r="J420" s="26"/>
      <c r="K420" s="154"/>
      <c r="L420" s="187"/>
      <c r="M420" s="182"/>
      <c r="N420" s="154"/>
      <c r="O420" s="154"/>
      <c r="P420" s="182"/>
      <c r="Q420" s="154"/>
      <c r="R420" s="154"/>
      <c r="S420" s="182"/>
      <c r="T420" s="154"/>
      <c r="U420" s="154"/>
      <c r="V420" s="182"/>
      <c r="W420" s="154"/>
      <c r="X420" s="154"/>
      <c r="Y420" s="182"/>
      <c r="Z420" s="154"/>
      <c r="AA420" s="154"/>
      <c r="AB420" s="182"/>
      <c r="AC420" s="154"/>
      <c r="AD420" s="154"/>
      <c r="AE420" s="182"/>
      <c r="AF420" s="26"/>
      <c r="AG420" s="26"/>
      <c r="AH420" s="151"/>
      <c r="AI420" s="151"/>
      <c r="AJ420" s="151"/>
      <c r="AK420" s="151"/>
      <c r="AL420" s="26"/>
      <c r="AM420" s="151"/>
      <c r="AN420" s="151"/>
      <c r="AO420" s="151"/>
      <c r="AP420" s="151"/>
      <c r="AQ420" s="26"/>
      <c r="AR420" s="151"/>
      <c r="AS420" s="26"/>
      <c r="AT420" s="151"/>
      <c r="AU420" s="151"/>
      <c r="AV420" s="151"/>
      <c r="AW420" s="151"/>
      <c r="AX420" s="151"/>
      <c r="AY420" s="151"/>
      <c r="AZ420" s="151"/>
      <c r="BA420" s="151"/>
      <c r="BB420" s="26"/>
      <c r="BC420" s="154"/>
      <c r="BD420" s="154"/>
      <c r="BE420" s="182"/>
      <c r="BF420" s="154"/>
      <c r="BG420" s="154"/>
      <c r="BH420" s="182"/>
      <c r="BI420" s="26"/>
      <c r="BJ420" s="26"/>
      <c r="BK420" s="26"/>
    </row>
    <row r="421" spans="2:63" ht="17.55" customHeight="1">
      <c r="B421" s="26">
        <v>411</v>
      </c>
      <c r="C421" s="26"/>
      <c r="D421" s="26"/>
      <c r="E421" s="26"/>
      <c r="F421" s="26"/>
      <c r="G421" s="26"/>
      <c r="H421" s="26"/>
      <c r="I421" s="26"/>
      <c r="J421" s="26"/>
      <c r="K421" s="154"/>
      <c r="L421" s="187"/>
      <c r="M421" s="182"/>
      <c r="N421" s="154"/>
      <c r="O421" s="154"/>
      <c r="P421" s="182"/>
      <c r="Q421" s="154"/>
      <c r="R421" s="154"/>
      <c r="S421" s="182"/>
      <c r="T421" s="154"/>
      <c r="U421" s="154"/>
      <c r="V421" s="182"/>
      <c r="W421" s="154"/>
      <c r="X421" s="154"/>
      <c r="Y421" s="182"/>
      <c r="Z421" s="154"/>
      <c r="AA421" s="154"/>
      <c r="AB421" s="182"/>
      <c r="AC421" s="154"/>
      <c r="AD421" s="154"/>
      <c r="AE421" s="182"/>
      <c r="AF421" s="26"/>
      <c r="AG421" s="26"/>
      <c r="AH421" s="151"/>
      <c r="AI421" s="151"/>
      <c r="AJ421" s="151"/>
      <c r="AK421" s="151"/>
      <c r="AL421" s="26"/>
      <c r="AM421" s="151"/>
      <c r="AN421" s="151"/>
      <c r="AO421" s="151"/>
      <c r="AP421" s="151"/>
      <c r="AQ421" s="26"/>
      <c r="AR421" s="151"/>
      <c r="AS421" s="26"/>
      <c r="AT421" s="151"/>
      <c r="AU421" s="151"/>
      <c r="AV421" s="151"/>
      <c r="AW421" s="151"/>
      <c r="AX421" s="151"/>
      <c r="AY421" s="151"/>
      <c r="AZ421" s="151"/>
      <c r="BA421" s="151"/>
      <c r="BB421" s="26"/>
      <c r="BC421" s="154"/>
      <c r="BD421" s="154"/>
      <c r="BE421" s="182"/>
      <c r="BF421" s="154"/>
      <c r="BG421" s="154"/>
      <c r="BH421" s="182"/>
      <c r="BI421" s="26"/>
      <c r="BJ421" s="26"/>
      <c r="BK421" s="26"/>
    </row>
    <row r="422" spans="2:63" ht="17.55" customHeight="1">
      <c r="B422" s="26">
        <v>412</v>
      </c>
      <c r="C422" s="26"/>
      <c r="D422" s="26"/>
      <c r="E422" s="26"/>
      <c r="F422" s="26"/>
      <c r="G422" s="26"/>
      <c r="H422" s="26"/>
      <c r="I422" s="26"/>
      <c r="J422" s="26"/>
      <c r="K422" s="154"/>
      <c r="L422" s="187"/>
      <c r="M422" s="182"/>
      <c r="N422" s="154"/>
      <c r="O422" s="154"/>
      <c r="P422" s="182"/>
      <c r="Q422" s="154"/>
      <c r="R422" s="154"/>
      <c r="S422" s="182"/>
      <c r="T422" s="154"/>
      <c r="U422" s="154"/>
      <c r="V422" s="182"/>
      <c r="W422" s="154"/>
      <c r="X422" s="154"/>
      <c r="Y422" s="182"/>
      <c r="Z422" s="154"/>
      <c r="AA422" s="154"/>
      <c r="AB422" s="182"/>
      <c r="AC422" s="154"/>
      <c r="AD422" s="154"/>
      <c r="AE422" s="182"/>
      <c r="AF422" s="26"/>
      <c r="AG422" s="26"/>
      <c r="AH422" s="151"/>
      <c r="AI422" s="151"/>
      <c r="AJ422" s="151"/>
      <c r="AK422" s="151"/>
      <c r="AL422" s="26"/>
      <c r="AM422" s="151"/>
      <c r="AN422" s="151"/>
      <c r="AO422" s="151"/>
      <c r="AP422" s="151"/>
      <c r="AQ422" s="26"/>
      <c r="AR422" s="151"/>
      <c r="AS422" s="26"/>
      <c r="AT422" s="151"/>
      <c r="AU422" s="151"/>
      <c r="AV422" s="151"/>
      <c r="AW422" s="151"/>
      <c r="AX422" s="151"/>
      <c r="AY422" s="151"/>
      <c r="AZ422" s="151"/>
      <c r="BA422" s="151"/>
      <c r="BB422" s="26"/>
      <c r="BC422" s="154"/>
      <c r="BD422" s="154"/>
      <c r="BE422" s="182"/>
      <c r="BF422" s="154"/>
      <c r="BG422" s="154"/>
      <c r="BH422" s="182"/>
      <c r="BI422" s="26"/>
      <c r="BJ422" s="26"/>
      <c r="BK422" s="26"/>
    </row>
    <row r="423" spans="2:63" ht="17.55" customHeight="1">
      <c r="B423" s="26">
        <v>413</v>
      </c>
      <c r="C423" s="26"/>
      <c r="D423" s="26"/>
      <c r="E423" s="26"/>
      <c r="F423" s="26"/>
      <c r="G423" s="26"/>
      <c r="H423" s="26"/>
      <c r="I423" s="26"/>
      <c r="J423" s="26"/>
      <c r="K423" s="154"/>
      <c r="L423" s="187"/>
      <c r="M423" s="182"/>
      <c r="N423" s="154"/>
      <c r="O423" s="154"/>
      <c r="P423" s="182"/>
      <c r="Q423" s="154"/>
      <c r="R423" s="154"/>
      <c r="S423" s="182"/>
      <c r="T423" s="154"/>
      <c r="U423" s="154"/>
      <c r="V423" s="182"/>
      <c r="W423" s="154"/>
      <c r="X423" s="154"/>
      <c r="Y423" s="182"/>
      <c r="Z423" s="154"/>
      <c r="AA423" s="154"/>
      <c r="AB423" s="182"/>
      <c r="AC423" s="154"/>
      <c r="AD423" s="154"/>
      <c r="AE423" s="182"/>
      <c r="AF423" s="26"/>
      <c r="AG423" s="26"/>
      <c r="AH423" s="151"/>
      <c r="AI423" s="151"/>
      <c r="AJ423" s="151"/>
      <c r="AK423" s="151"/>
      <c r="AL423" s="26"/>
      <c r="AM423" s="151"/>
      <c r="AN423" s="151"/>
      <c r="AO423" s="151"/>
      <c r="AP423" s="151"/>
      <c r="AQ423" s="26"/>
      <c r="AR423" s="151"/>
      <c r="AS423" s="26"/>
      <c r="AT423" s="151"/>
      <c r="AU423" s="151"/>
      <c r="AV423" s="151"/>
      <c r="AW423" s="151"/>
      <c r="AX423" s="151"/>
      <c r="AY423" s="151"/>
      <c r="AZ423" s="151"/>
      <c r="BA423" s="151"/>
      <c r="BB423" s="26"/>
      <c r="BC423" s="154"/>
      <c r="BD423" s="154"/>
      <c r="BE423" s="182"/>
      <c r="BF423" s="154"/>
      <c r="BG423" s="154"/>
      <c r="BH423" s="182"/>
      <c r="BI423" s="26"/>
      <c r="BJ423" s="26"/>
      <c r="BK423" s="26"/>
    </row>
    <row r="424" spans="2:63" ht="17.55" customHeight="1">
      <c r="B424" s="26">
        <v>414</v>
      </c>
      <c r="C424" s="26"/>
      <c r="D424" s="26"/>
      <c r="E424" s="26"/>
      <c r="F424" s="26"/>
      <c r="G424" s="26"/>
      <c r="H424" s="26"/>
      <c r="I424" s="26"/>
      <c r="J424" s="26"/>
      <c r="K424" s="154"/>
      <c r="L424" s="187"/>
      <c r="M424" s="182"/>
      <c r="N424" s="154"/>
      <c r="O424" s="154"/>
      <c r="P424" s="182"/>
      <c r="Q424" s="154"/>
      <c r="R424" s="154"/>
      <c r="S424" s="182"/>
      <c r="T424" s="154"/>
      <c r="U424" s="154"/>
      <c r="V424" s="182"/>
      <c r="W424" s="154"/>
      <c r="X424" s="154"/>
      <c r="Y424" s="182"/>
      <c r="Z424" s="154"/>
      <c r="AA424" s="154"/>
      <c r="AB424" s="182"/>
      <c r="AC424" s="154"/>
      <c r="AD424" s="154"/>
      <c r="AE424" s="182"/>
      <c r="AF424" s="26"/>
      <c r="AG424" s="26"/>
      <c r="AH424" s="151"/>
      <c r="AI424" s="151"/>
      <c r="AJ424" s="151"/>
      <c r="AK424" s="151"/>
      <c r="AL424" s="26"/>
      <c r="AM424" s="151"/>
      <c r="AN424" s="151"/>
      <c r="AO424" s="151"/>
      <c r="AP424" s="151"/>
      <c r="AQ424" s="26"/>
      <c r="AR424" s="151"/>
      <c r="AS424" s="26"/>
      <c r="AT424" s="151"/>
      <c r="AU424" s="151"/>
      <c r="AV424" s="151"/>
      <c r="AW424" s="151"/>
      <c r="AX424" s="151"/>
      <c r="AY424" s="151"/>
      <c r="AZ424" s="151"/>
      <c r="BA424" s="151"/>
      <c r="BB424" s="26"/>
      <c r="BC424" s="154"/>
      <c r="BD424" s="154"/>
      <c r="BE424" s="182"/>
      <c r="BF424" s="154"/>
      <c r="BG424" s="154"/>
      <c r="BH424" s="182"/>
      <c r="BI424" s="26"/>
      <c r="BJ424" s="26"/>
      <c r="BK424" s="26"/>
    </row>
    <row r="425" spans="2:63" ht="17.55" customHeight="1">
      <c r="B425" s="26">
        <v>415</v>
      </c>
      <c r="C425" s="26"/>
      <c r="D425" s="26"/>
      <c r="E425" s="26"/>
      <c r="F425" s="26"/>
      <c r="G425" s="26"/>
      <c r="H425" s="26"/>
      <c r="I425" s="26"/>
      <c r="J425" s="26"/>
      <c r="K425" s="154"/>
      <c r="L425" s="187"/>
      <c r="M425" s="182"/>
      <c r="N425" s="154"/>
      <c r="O425" s="154"/>
      <c r="P425" s="182"/>
      <c r="Q425" s="154"/>
      <c r="R425" s="154"/>
      <c r="S425" s="182"/>
      <c r="T425" s="154"/>
      <c r="U425" s="154"/>
      <c r="V425" s="182"/>
      <c r="W425" s="154"/>
      <c r="X425" s="154"/>
      <c r="Y425" s="182"/>
      <c r="Z425" s="154"/>
      <c r="AA425" s="154"/>
      <c r="AB425" s="182"/>
      <c r="AC425" s="154"/>
      <c r="AD425" s="154"/>
      <c r="AE425" s="182"/>
      <c r="AF425" s="26"/>
      <c r="AG425" s="26"/>
      <c r="AH425" s="151"/>
      <c r="AI425" s="151"/>
      <c r="AJ425" s="151"/>
      <c r="AK425" s="151"/>
      <c r="AL425" s="26"/>
      <c r="AM425" s="151"/>
      <c r="AN425" s="151"/>
      <c r="AO425" s="151"/>
      <c r="AP425" s="151"/>
      <c r="AQ425" s="26"/>
      <c r="AR425" s="151"/>
      <c r="AS425" s="26"/>
      <c r="AT425" s="151"/>
      <c r="AU425" s="151"/>
      <c r="AV425" s="151"/>
      <c r="AW425" s="151"/>
      <c r="AX425" s="151"/>
      <c r="AY425" s="151"/>
      <c r="AZ425" s="151"/>
      <c r="BA425" s="151"/>
      <c r="BB425" s="26"/>
      <c r="BC425" s="154"/>
      <c r="BD425" s="154"/>
      <c r="BE425" s="182"/>
      <c r="BF425" s="154"/>
      <c r="BG425" s="154"/>
      <c r="BH425" s="182"/>
      <c r="BI425" s="26"/>
      <c r="BJ425" s="26"/>
      <c r="BK425" s="26"/>
    </row>
    <row r="426" spans="2:63" ht="17.55" customHeight="1">
      <c r="B426" s="26">
        <v>416</v>
      </c>
      <c r="C426" s="26"/>
      <c r="D426" s="26"/>
      <c r="E426" s="26"/>
      <c r="F426" s="26"/>
      <c r="G426" s="26"/>
      <c r="H426" s="26"/>
      <c r="I426" s="26"/>
      <c r="J426" s="26"/>
      <c r="K426" s="154"/>
      <c r="L426" s="187"/>
      <c r="M426" s="182"/>
      <c r="N426" s="154"/>
      <c r="O426" s="154"/>
      <c r="P426" s="182"/>
      <c r="Q426" s="154"/>
      <c r="R426" s="154"/>
      <c r="S426" s="182"/>
      <c r="T426" s="154"/>
      <c r="U426" s="154"/>
      <c r="V426" s="182"/>
      <c r="W426" s="154"/>
      <c r="X426" s="154"/>
      <c r="Y426" s="182"/>
      <c r="Z426" s="154"/>
      <c r="AA426" s="154"/>
      <c r="AB426" s="182"/>
      <c r="AC426" s="154"/>
      <c r="AD426" s="154"/>
      <c r="AE426" s="182"/>
      <c r="AF426" s="26"/>
      <c r="AG426" s="26"/>
      <c r="AH426" s="151"/>
      <c r="AI426" s="151"/>
      <c r="AJ426" s="151"/>
      <c r="AK426" s="151"/>
      <c r="AL426" s="26"/>
      <c r="AM426" s="151"/>
      <c r="AN426" s="151"/>
      <c r="AO426" s="151"/>
      <c r="AP426" s="151"/>
      <c r="AQ426" s="26"/>
      <c r="AR426" s="151"/>
      <c r="AS426" s="26"/>
      <c r="AT426" s="151"/>
      <c r="AU426" s="151"/>
      <c r="AV426" s="151"/>
      <c r="AW426" s="151"/>
      <c r="AX426" s="151"/>
      <c r="AY426" s="151"/>
      <c r="AZ426" s="151"/>
      <c r="BA426" s="151"/>
      <c r="BB426" s="26"/>
      <c r="BC426" s="154"/>
      <c r="BD426" s="154"/>
      <c r="BE426" s="182"/>
      <c r="BF426" s="154"/>
      <c r="BG426" s="154"/>
      <c r="BH426" s="182"/>
      <c r="BI426" s="26"/>
      <c r="BJ426" s="26"/>
      <c r="BK426" s="26"/>
    </row>
    <row r="427" spans="2:63" ht="17.55" customHeight="1">
      <c r="B427" s="26">
        <v>417</v>
      </c>
      <c r="C427" s="26"/>
      <c r="D427" s="26"/>
      <c r="E427" s="26"/>
      <c r="F427" s="26"/>
      <c r="G427" s="26"/>
      <c r="H427" s="26"/>
      <c r="I427" s="26"/>
      <c r="J427" s="26"/>
      <c r="K427" s="154"/>
      <c r="L427" s="187"/>
      <c r="M427" s="182"/>
      <c r="N427" s="154"/>
      <c r="O427" s="154"/>
      <c r="P427" s="182"/>
      <c r="Q427" s="154"/>
      <c r="R427" s="154"/>
      <c r="S427" s="182"/>
      <c r="T427" s="154"/>
      <c r="U427" s="154"/>
      <c r="V427" s="182"/>
      <c r="W427" s="154"/>
      <c r="X427" s="154"/>
      <c r="Y427" s="182"/>
      <c r="Z427" s="154"/>
      <c r="AA427" s="154"/>
      <c r="AB427" s="182"/>
      <c r="AC427" s="154"/>
      <c r="AD427" s="154"/>
      <c r="AE427" s="182"/>
      <c r="AF427" s="26"/>
      <c r="AG427" s="26"/>
      <c r="AH427" s="151"/>
      <c r="AI427" s="151"/>
      <c r="AJ427" s="151"/>
      <c r="AK427" s="151"/>
      <c r="AL427" s="26"/>
      <c r="AM427" s="151"/>
      <c r="AN427" s="151"/>
      <c r="AO427" s="151"/>
      <c r="AP427" s="151"/>
      <c r="AQ427" s="26"/>
      <c r="AR427" s="151"/>
      <c r="AS427" s="26"/>
      <c r="AT427" s="151"/>
      <c r="AU427" s="151"/>
      <c r="AV427" s="151"/>
      <c r="AW427" s="151"/>
      <c r="AX427" s="151"/>
      <c r="AY427" s="151"/>
      <c r="AZ427" s="151"/>
      <c r="BA427" s="151"/>
      <c r="BB427" s="26"/>
      <c r="BC427" s="154"/>
      <c r="BD427" s="154"/>
      <c r="BE427" s="182"/>
      <c r="BF427" s="154"/>
      <c r="BG427" s="154"/>
      <c r="BH427" s="182"/>
      <c r="BI427" s="26"/>
      <c r="BJ427" s="26"/>
      <c r="BK427" s="26"/>
    </row>
    <row r="428" spans="2:63" ht="17.55" customHeight="1">
      <c r="B428" s="26">
        <v>418</v>
      </c>
      <c r="C428" s="26"/>
      <c r="D428" s="26"/>
      <c r="E428" s="26"/>
      <c r="F428" s="26"/>
      <c r="G428" s="26"/>
      <c r="H428" s="26"/>
      <c r="I428" s="26"/>
      <c r="J428" s="26"/>
      <c r="K428" s="154"/>
      <c r="L428" s="187"/>
      <c r="M428" s="182"/>
      <c r="N428" s="154"/>
      <c r="O428" s="154"/>
      <c r="P428" s="182"/>
      <c r="Q428" s="154"/>
      <c r="R428" s="154"/>
      <c r="S428" s="182"/>
      <c r="T428" s="154"/>
      <c r="U428" s="154"/>
      <c r="V428" s="182"/>
      <c r="W428" s="154"/>
      <c r="X428" s="154"/>
      <c r="Y428" s="182"/>
      <c r="Z428" s="154"/>
      <c r="AA428" s="154"/>
      <c r="AB428" s="182"/>
      <c r="AC428" s="154"/>
      <c r="AD428" s="154"/>
      <c r="AE428" s="182"/>
      <c r="AF428" s="26"/>
      <c r="AG428" s="26"/>
      <c r="AH428" s="151"/>
      <c r="AI428" s="151"/>
      <c r="AJ428" s="151"/>
      <c r="AK428" s="151"/>
      <c r="AL428" s="26"/>
      <c r="AM428" s="151"/>
      <c r="AN428" s="151"/>
      <c r="AO428" s="151"/>
      <c r="AP428" s="151"/>
      <c r="AQ428" s="26"/>
      <c r="AR428" s="151"/>
      <c r="AS428" s="26"/>
      <c r="AT428" s="151"/>
      <c r="AU428" s="151"/>
      <c r="AV428" s="151"/>
      <c r="AW428" s="151"/>
      <c r="AX428" s="151"/>
      <c r="AY428" s="151"/>
      <c r="AZ428" s="151"/>
      <c r="BA428" s="151"/>
      <c r="BB428" s="26"/>
      <c r="BC428" s="154"/>
      <c r="BD428" s="154"/>
      <c r="BE428" s="182"/>
      <c r="BF428" s="154"/>
      <c r="BG428" s="154"/>
      <c r="BH428" s="182"/>
      <c r="BI428" s="26"/>
      <c r="BJ428" s="26"/>
      <c r="BK428" s="26"/>
    </row>
    <row r="429" spans="2:63" ht="17.55" customHeight="1">
      <c r="B429" s="26">
        <v>419</v>
      </c>
      <c r="C429" s="26"/>
      <c r="D429" s="26"/>
      <c r="E429" s="26"/>
      <c r="F429" s="26"/>
      <c r="G429" s="26"/>
      <c r="H429" s="26"/>
      <c r="I429" s="26"/>
      <c r="J429" s="26"/>
      <c r="K429" s="154"/>
      <c r="L429" s="187"/>
      <c r="M429" s="182"/>
      <c r="N429" s="154"/>
      <c r="O429" s="154"/>
      <c r="P429" s="182"/>
      <c r="Q429" s="154"/>
      <c r="R429" s="154"/>
      <c r="S429" s="182"/>
      <c r="T429" s="154"/>
      <c r="U429" s="154"/>
      <c r="V429" s="182"/>
      <c r="W429" s="154"/>
      <c r="X429" s="154"/>
      <c r="Y429" s="182"/>
      <c r="Z429" s="154"/>
      <c r="AA429" s="154"/>
      <c r="AB429" s="182"/>
      <c r="AC429" s="154"/>
      <c r="AD429" s="154"/>
      <c r="AE429" s="182"/>
      <c r="AF429" s="26"/>
      <c r="AG429" s="26"/>
      <c r="AH429" s="151"/>
      <c r="AI429" s="151"/>
      <c r="AJ429" s="151"/>
      <c r="AK429" s="151"/>
      <c r="AL429" s="26"/>
      <c r="AM429" s="151"/>
      <c r="AN429" s="151"/>
      <c r="AO429" s="151"/>
      <c r="AP429" s="151"/>
      <c r="AQ429" s="26"/>
      <c r="AR429" s="151"/>
      <c r="AS429" s="26"/>
      <c r="AT429" s="151"/>
      <c r="AU429" s="151"/>
      <c r="AV429" s="151"/>
      <c r="AW429" s="151"/>
      <c r="AX429" s="151"/>
      <c r="AY429" s="151"/>
      <c r="AZ429" s="151"/>
      <c r="BA429" s="151"/>
      <c r="BB429" s="26"/>
      <c r="BC429" s="154"/>
      <c r="BD429" s="154"/>
      <c r="BE429" s="182"/>
      <c r="BF429" s="154"/>
      <c r="BG429" s="154"/>
      <c r="BH429" s="182"/>
      <c r="BI429" s="26"/>
      <c r="BJ429" s="26"/>
      <c r="BK429" s="26"/>
    </row>
    <row r="430" spans="2:63" ht="17.55" customHeight="1">
      <c r="B430" s="26">
        <v>420</v>
      </c>
      <c r="C430" s="26"/>
      <c r="D430" s="26"/>
      <c r="E430" s="26"/>
      <c r="F430" s="26"/>
      <c r="G430" s="26"/>
      <c r="H430" s="26"/>
      <c r="I430" s="26"/>
      <c r="J430" s="26"/>
      <c r="K430" s="154"/>
      <c r="L430" s="187"/>
      <c r="M430" s="182"/>
      <c r="N430" s="154"/>
      <c r="O430" s="154"/>
      <c r="P430" s="182"/>
      <c r="Q430" s="154"/>
      <c r="R430" s="154"/>
      <c r="S430" s="182"/>
      <c r="T430" s="154"/>
      <c r="U430" s="154"/>
      <c r="V430" s="182"/>
      <c r="W430" s="154"/>
      <c r="X430" s="154"/>
      <c r="Y430" s="182"/>
      <c r="Z430" s="154"/>
      <c r="AA430" s="154"/>
      <c r="AB430" s="182"/>
      <c r="AC430" s="154"/>
      <c r="AD430" s="154"/>
      <c r="AE430" s="182"/>
      <c r="AF430" s="26"/>
      <c r="AG430" s="26"/>
      <c r="AH430" s="151"/>
      <c r="AI430" s="151"/>
      <c r="AJ430" s="151"/>
      <c r="AK430" s="151"/>
      <c r="AL430" s="26"/>
      <c r="AM430" s="151"/>
      <c r="AN430" s="151"/>
      <c r="AO430" s="151"/>
      <c r="AP430" s="151"/>
      <c r="AQ430" s="26"/>
      <c r="AR430" s="151"/>
      <c r="AS430" s="26"/>
      <c r="AT430" s="151"/>
      <c r="AU430" s="151"/>
      <c r="AV430" s="151"/>
      <c r="AW430" s="151"/>
      <c r="AX430" s="151"/>
      <c r="AY430" s="151"/>
      <c r="AZ430" s="151"/>
      <c r="BA430" s="151"/>
      <c r="BB430" s="26"/>
      <c r="BC430" s="154"/>
      <c r="BD430" s="154"/>
      <c r="BE430" s="182"/>
      <c r="BF430" s="154"/>
      <c r="BG430" s="154"/>
      <c r="BH430" s="182"/>
      <c r="BI430" s="26"/>
      <c r="BJ430" s="26"/>
      <c r="BK430" s="26"/>
    </row>
    <row r="431" spans="2:63" ht="17.55" customHeight="1">
      <c r="B431" s="26">
        <v>421</v>
      </c>
      <c r="C431" s="26"/>
      <c r="D431" s="26"/>
      <c r="E431" s="26"/>
      <c r="F431" s="26"/>
      <c r="G431" s="26"/>
      <c r="H431" s="26"/>
      <c r="I431" s="26"/>
      <c r="J431" s="26"/>
      <c r="K431" s="154"/>
      <c r="L431" s="187"/>
      <c r="M431" s="182"/>
      <c r="N431" s="154"/>
      <c r="O431" s="154"/>
      <c r="P431" s="182"/>
      <c r="Q431" s="154"/>
      <c r="R431" s="154"/>
      <c r="S431" s="182"/>
      <c r="T431" s="154"/>
      <c r="U431" s="154"/>
      <c r="V431" s="182"/>
      <c r="W431" s="154"/>
      <c r="X431" s="154"/>
      <c r="Y431" s="182"/>
      <c r="Z431" s="154"/>
      <c r="AA431" s="154"/>
      <c r="AB431" s="182"/>
      <c r="AC431" s="154"/>
      <c r="AD431" s="154"/>
      <c r="AE431" s="182"/>
      <c r="AF431" s="26"/>
      <c r="AG431" s="26"/>
      <c r="AH431" s="151"/>
      <c r="AI431" s="151"/>
      <c r="AJ431" s="151"/>
      <c r="AK431" s="151"/>
      <c r="AL431" s="26"/>
      <c r="AM431" s="151"/>
      <c r="AN431" s="151"/>
      <c r="AO431" s="151"/>
      <c r="AP431" s="151"/>
      <c r="AQ431" s="26"/>
      <c r="AR431" s="151"/>
      <c r="AS431" s="26"/>
      <c r="AT431" s="151"/>
      <c r="AU431" s="151"/>
      <c r="AV431" s="151"/>
      <c r="AW431" s="151"/>
      <c r="AX431" s="151"/>
      <c r="AY431" s="151"/>
      <c r="AZ431" s="151"/>
      <c r="BA431" s="151"/>
      <c r="BB431" s="26"/>
      <c r="BC431" s="154"/>
      <c r="BD431" s="154"/>
      <c r="BE431" s="182"/>
      <c r="BF431" s="154"/>
      <c r="BG431" s="154"/>
      <c r="BH431" s="182"/>
      <c r="BI431" s="26"/>
      <c r="BJ431" s="26"/>
      <c r="BK431" s="26"/>
    </row>
    <row r="432" spans="2:63" ht="17.55" customHeight="1">
      <c r="B432" s="26">
        <v>422</v>
      </c>
      <c r="C432" s="26"/>
      <c r="D432" s="26"/>
      <c r="E432" s="26"/>
      <c r="F432" s="26"/>
      <c r="G432" s="26"/>
      <c r="H432" s="26"/>
      <c r="I432" s="26"/>
      <c r="J432" s="26"/>
      <c r="K432" s="154"/>
      <c r="L432" s="187"/>
      <c r="M432" s="182"/>
      <c r="N432" s="154"/>
      <c r="O432" s="154"/>
      <c r="P432" s="182"/>
      <c r="Q432" s="154"/>
      <c r="R432" s="154"/>
      <c r="S432" s="182"/>
      <c r="T432" s="154"/>
      <c r="U432" s="154"/>
      <c r="V432" s="182"/>
      <c r="W432" s="154"/>
      <c r="X432" s="154"/>
      <c r="Y432" s="182"/>
      <c r="Z432" s="154"/>
      <c r="AA432" s="154"/>
      <c r="AB432" s="182"/>
      <c r="AC432" s="154"/>
      <c r="AD432" s="154"/>
      <c r="AE432" s="182"/>
      <c r="AF432" s="26"/>
      <c r="AG432" s="26"/>
      <c r="AH432" s="151"/>
      <c r="AI432" s="151"/>
      <c r="AJ432" s="151"/>
      <c r="AK432" s="151"/>
      <c r="AL432" s="26"/>
      <c r="AM432" s="151"/>
      <c r="AN432" s="151"/>
      <c r="AO432" s="151"/>
      <c r="AP432" s="151"/>
      <c r="AQ432" s="26"/>
      <c r="AR432" s="151"/>
      <c r="AS432" s="26"/>
      <c r="AT432" s="151"/>
      <c r="AU432" s="151"/>
      <c r="AV432" s="151"/>
      <c r="AW432" s="151"/>
      <c r="AX432" s="151"/>
      <c r="AY432" s="151"/>
      <c r="AZ432" s="151"/>
      <c r="BA432" s="151"/>
      <c r="BB432" s="26"/>
      <c r="BC432" s="154"/>
      <c r="BD432" s="154"/>
      <c r="BE432" s="182"/>
      <c r="BF432" s="154"/>
      <c r="BG432" s="154"/>
      <c r="BH432" s="182"/>
      <c r="BI432" s="26"/>
      <c r="BJ432" s="26"/>
      <c r="BK432" s="26"/>
    </row>
    <row r="433" spans="2:63" ht="17.55" customHeight="1">
      <c r="B433" s="26">
        <v>423</v>
      </c>
      <c r="C433" s="26"/>
      <c r="D433" s="26"/>
      <c r="E433" s="26"/>
      <c r="F433" s="26"/>
      <c r="G433" s="26"/>
      <c r="H433" s="26"/>
      <c r="I433" s="26"/>
      <c r="J433" s="26"/>
      <c r="K433" s="154"/>
      <c r="L433" s="187"/>
      <c r="M433" s="182"/>
      <c r="N433" s="154"/>
      <c r="O433" s="154"/>
      <c r="P433" s="182"/>
      <c r="Q433" s="154"/>
      <c r="R433" s="154"/>
      <c r="S433" s="182"/>
      <c r="T433" s="154"/>
      <c r="U433" s="154"/>
      <c r="V433" s="182"/>
      <c r="W433" s="154"/>
      <c r="X433" s="154"/>
      <c r="Y433" s="182"/>
      <c r="Z433" s="154"/>
      <c r="AA433" s="154"/>
      <c r="AB433" s="182"/>
      <c r="AC433" s="154"/>
      <c r="AD433" s="154"/>
      <c r="AE433" s="182"/>
      <c r="AF433" s="26"/>
      <c r="AG433" s="26"/>
      <c r="AH433" s="151"/>
      <c r="AI433" s="151"/>
      <c r="AJ433" s="151"/>
      <c r="AK433" s="151"/>
      <c r="AL433" s="26"/>
      <c r="AM433" s="151"/>
      <c r="AN433" s="151"/>
      <c r="AO433" s="151"/>
      <c r="AP433" s="151"/>
      <c r="AQ433" s="26"/>
      <c r="AR433" s="151"/>
      <c r="AS433" s="26"/>
      <c r="AT433" s="151"/>
      <c r="AU433" s="151"/>
      <c r="AV433" s="151"/>
      <c r="AW433" s="151"/>
      <c r="AX433" s="151"/>
      <c r="AY433" s="151"/>
      <c r="AZ433" s="151"/>
      <c r="BA433" s="151"/>
      <c r="BB433" s="26"/>
      <c r="BC433" s="154"/>
      <c r="BD433" s="154"/>
      <c r="BE433" s="182"/>
      <c r="BF433" s="154"/>
      <c r="BG433" s="154"/>
      <c r="BH433" s="182"/>
      <c r="BI433" s="26"/>
      <c r="BJ433" s="26"/>
      <c r="BK433" s="26"/>
    </row>
    <row r="434" spans="2:63" ht="17.55" customHeight="1">
      <c r="B434" s="26">
        <v>424</v>
      </c>
      <c r="C434" s="26"/>
      <c r="D434" s="26"/>
      <c r="E434" s="26"/>
      <c r="F434" s="26"/>
      <c r="G434" s="26"/>
      <c r="H434" s="26"/>
      <c r="I434" s="26"/>
      <c r="J434" s="26"/>
      <c r="K434" s="154"/>
      <c r="L434" s="187"/>
      <c r="M434" s="182"/>
      <c r="N434" s="154"/>
      <c r="O434" s="154"/>
      <c r="P434" s="182"/>
      <c r="Q434" s="154"/>
      <c r="R434" s="154"/>
      <c r="S434" s="182"/>
      <c r="T434" s="154"/>
      <c r="U434" s="154"/>
      <c r="V434" s="182"/>
      <c r="W434" s="154"/>
      <c r="X434" s="154"/>
      <c r="Y434" s="182"/>
      <c r="Z434" s="154"/>
      <c r="AA434" s="154"/>
      <c r="AB434" s="182"/>
      <c r="AC434" s="154"/>
      <c r="AD434" s="154"/>
      <c r="AE434" s="182"/>
      <c r="AF434" s="26"/>
      <c r="AG434" s="26"/>
      <c r="AH434" s="151"/>
      <c r="AI434" s="151"/>
      <c r="AJ434" s="151"/>
      <c r="AK434" s="151"/>
      <c r="AL434" s="26"/>
      <c r="AM434" s="151"/>
      <c r="AN434" s="151"/>
      <c r="AO434" s="151"/>
      <c r="AP434" s="151"/>
      <c r="AQ434" s="26"/>
      <c r="AR434" s="151"/>
      <c r="AS434" s="26"/>
      <c r="AT434" s="151"/>
      <c r="AU434" s="151"/>
      <c r="AV434" s="151"/>
      <c r="AW434" s="151"/>
      <c r="AX434" s="151"/>
      <c r="AY434" s="151"/>
      <c r="AZ434" s="151"/>
      <c r="BA434" s="151"/>
      <c r="BB434" s="26"/>
      <c r="BC434" s="154"/>
      <c r="BD434" s="154"/>
      <c r="BE434" s="182"/>
      <c r="BF434" s="154"/>
      <c r="BG434" s="154"/>
      <c r="BH434" s="182"/>
      <c r="BI434" s="26"/>
      <c r="BJ434" s="26"/>
      <c r="BK434" s="26"/>
    </row>
    <row r="435" spans="2:63" ht="17.55" customHeight="1">
      <c r="B435" s="26">
        <v>425</v>
      </c>
      <c r="C435" s="26"/>
      <c r="D435" s="26"/>
      <c r="E435" s="26"/>
      <c r="F435" s="26"/>
      <c r="G435" s="26"/>
      <c r="H435" s="26"/>
      <c r="I435" s="26"/>
      <c r="J435" s="26"/>
      <c r="K435" s="154"/>
      <c r="L435" s="187"/>
      <c r="M435" s="182"/>
      <c r="N435" s="154"/>
      <c r="O435" s="154"/>
      <c r="P435" s="182"/>
      <c r="Q435" s="154"/>
      <c r="R435" s="154"/>
      <c r="S435" s="182"/>
      <c r="T435" s="154"/>
      <c r="U435" s="154"/>
      <c r="V435" s="182"/>
      <c r="W435" s="154"/>
      <c r="X435" s="154"/>
      <c r="Y435" s="182"/>
      <c r="Z435" s="154"/>
      <c r="AA435" s="154"/>
      <c r="AB435" s="182"/>
      <c r="AC435" s="154"/>
      <c r="AD435" s="154"/>
      <c r="AE435" s="182"/>
      <c r="AF435" s="26"/>
      <c r="AG435" s="26"/>
      <c r="AH435" s="151"/>
      <c r="AI435" s="151"/>
      <c r="AJ435" s="151"/>
      <c r="AK435" s="151"/>
      <c r="AL435" s="26"/>
      <c r="AM435" s="151"/>
      <c r="AN435" s="151"/>
      <c r="AO435" s="151"/>
      <c r="AP435" s="151"/>
      <c r="AQ435" s="26"/>
      <c r="AR435" s="151"/>
      <c r="AS435" s="26"/>
      <c r="AT435" s="151"/>
      <c r="AU435" s="151"/>
      <c r="AV435" s="151"/>
      <c r="AW435" s="151"/>
      <c r="AX435" s="151"/>
      <c r="AY435" s="151"/>
      <c r="AZ435" s="151"/>
      <c r="BA435" s="151"/>
      <c r="BB435" s="26"/>
      <c r="BC435" s="154"/>
      <c r="BD435" s="154"/>
      <c r="BE435" s="182"/>
      <c r="BF435" s="154"/>
      <c r="BG435" s="154"/>
      <c r="BH435" s="182"/>
      <c r="BI435" s="26"/>
      <c r="BJ435" s="26"/>
      <c r="BK435" s="26"/>
    </row>
    <row r="436" spans="2:63" ht="17.55" customHeight="1">
      <c r="B436" s="26">
        <v>426</v>
      </c>
      <c r="C436" s="26"/>
      <c r="D436" s="26"/>
      <c r="E436" s="26"/>
      <c r="F436" s="26"/>
      <c r="G436" s="26"/>
      <c r="H436" s="26"/>
      <c r="I436" s="26"/>
      <c r="J436" s="26"/>
      <c r="K436" s="154"/>
      <c r="L436" s="187"/>
      <c r="M436" s="182"/>
      <c r="N436" s="154"/>
      <c r="O436" s="154"/>
      <c r="P436" s="182"/>
      <c r="Q436" s="154"/>
      <c r="R436" s="154"/>
      <c r="S436" s="182"/>
      <c r="T436" s="154"/>
      <c r="U436" s="154"/>
      <c r="V436" s="182"/>
      <c r="W436" s="154"/>
      <c r="X436" s="154"/>
      <c r="Y436" s="182"/>
      <c r="Z436" s="154"/>
      <c r="AA436" s="154"/>
      <c r="AB436" s="182"/>
      <c r="AC436" s="154"/>
      <c r="AD436" s="154"/>
      <c r="AE436" s="182"/>
      <c r="AF436" s="26"/>
      <c r="AG436" s="26"/>
      <c r="AH436" s="151"/>
      <c r="AI436" s="151"/>
      <c r="AJ436" s="151"/>
      <c r="AK436" s="151"/>
      <c r="AL436" s="26"/>
      <c r="AM436" s="151"/>
      <c r="AN436" s="151"/>
      <c r="AO436" s="151"/>
      <c r="AP436" s="151"/>
      <c r="AQ436" s="26"/>
      <c r="AR436" s="151"/>
      <c r="AS436" s="26"/>
      <c r="AT436" s="151"/>
      <c r="AU436" s="151"/>
      <c r="AV436" s="151"/>
      <c r="AW436" s="151"/>
      <c r="AX436" s="151"/>
      <c r="AY436" s="151"/>
      <c r="AZ436" s="151"/>
      <c r="BA436" s="151"/>
      <c r="BB436" s="26"/>
      <c r="BC436" s="154"/>
      <c r="BD436" s="154"/>
      <c r="BE436" s="182"/>
      <c r="BF436" s="154"/>
      <c r="BG436" s="154"/>
      <c r="BH436" s="182"/>
      <c r="BI436" s="26"/>
      <c r="BJ436" s="26"/>
      <c r="BK436" s="26"/>
    </row>
    <row r="437" spans="2:63" ht="17.55" customHeight="1">
      <c r="B437" s="26">
        <v>427</v>
      </c>
      <c r="C437" s="26"/>
      <c r="D437" s="26"/>
      <c r="E437" s="26"/>
      <c r="F437" s="26"/>
      <c r="G437" s="26"/>
      <c r="H437" s="26"/>
      <c r="I437" s="26"/>
      <c r="J437" s="26"/>
      <c r="K437" s="154"/>
      <c r="L437" s="187"/>
      <c r="M437" s="182"/>
      <c r="N437" s="154"/>
      <c r="O437" s="154"/>
      <c r="P437" s="182"/>
      <c r="Q437" s="154"/>
      <c r="R437" s="154"/>
      <c r="S437" s="182"/>
      <c r="T437" s="154"/>
      <c r="U437" s="154"/>
      <c r="V437" s="182"/>
      <c r="W437" s="154"/>
      <c r="X437" s="154"/>
      <c r="Y437" s="182"/>
      <c r="Z437" s="154"/>
      <c r="AA437" s="154"/>
      <c r="AB437" s="182"/>
      <c r="AC437" s="154"/>
      <c r="AD437" s="154"/>
      <c r="AE437" s="182"/>
      <c r="AF437" s="26"/>
      <c r="AG437" s="26"/>
      <c r="AH437" s="151"/>
      <c r="AI437" s="151"/>
      <c r="AJ437" s="151"/>
      <c r="AK437" s="151"/>
      <c r="AL437" s="26"/>
      <c r="AM437" s="151"/>
      <c r="AN437" s="151"/>
      <c r="AO437" s="151"/>
      <c r="AP437" s="151"/>
      <c r="AQ437" s="26"/>
      <c r="AR437" s="151"/>
      <c r="AS437" s="26"/>
      <c r="AT437" s="151"/>
      <c r="AU437" s="151"/>
      <c r="AV437" s="151"/>
      <c r="AW437" s="151"/>
      <c r="AX437" s="151"/>
      <c r="AY437" s="151"/>
      <c r="AZ437" s="151"/>
      <c r="BA437" s="151"/>
      <c r="BB437" s="26"/>
      <c r="BC437" s="154"/>
      <c r="BD437" s="154"/>
      <c r="BE437" s="182"/>
      <c r="BF437" s="154"/>
      <c r="BG437" s="154"/>
      <c r="BH437" s="182"/>
      <c r="BI437" s="26"/>
      <c r="BJ437" s="26"/>
      <c r="BK437" s="26"/>
    </row>
    <row r="438" spans="2:63" ht="17.55" customHeight="1">
      <c r="B438" s="26">
        <v>428</v>
      </c>
      <c r="C438" s="26"/>
      <c r="D438" s="26"/>
      <c r="E438" s="26"/>
      <c r="F438" s="26"/>
      <c r="G438" s="26"/>
      <c r="H438" s="26"/>
      <c r="I438" s="26"/>
      <c r="J438" s="26"/>
      <c r="K438" s="154"/>
      <c r="L438" s="187"/>
      <c r="M438" s="182"/>
      <c r="N438" s="154"/>
      <c r="O438" s="154"/>
      <c r="P438" s="182"/>
      <c r="Q438" s="154"/>
      <c r="R438" s="154"/>
      <c r="S438" s="182"/>
      <c r="T438" s="154"/>
      <c r="U438" s="154"/>
      <c r="V438" s="182"/>
      <c r="W438" s="154"/>
      <c r="X438" s="154"/>
      <c r="Y438" s="182"/>
      <c r="Z438" s="154"/>
      <c r="AA438" s="154"/>
      <c r="AB438" s="182"/>
      <c r="AC438" s="154"/>
      <c r="AD438" s="154"/>
      <c r="AE438" s="182"/>
      <c r="AF438" s="26"/>
      <c r="AG438" s="26"/>
      <c r="AH438" s="151"/>
      <c r="AI438" s="151"/>
      <c r="AJ438" s="151"/>
      <c r="AK438" s="151"/>
      <c r="AL438" s="26"/>
      <c r="AM438" s="151"/>
      <c r="AN438" s="151"/>
      <c r="AO438" s="151"/>
      <c r="AP438" s="151"/>
      <c r="AQ438" s="26"/>
      <c r="AR438" s="151"/>
      <c r="AS438" s="26"/>
      <c r="AT438" s="151"/>
      <c r="AU438" s="151"/>
      <c r="AV438" s="151"/>
      <c r="AW438" s="151"/>
      <c r="AX438" s="151"/>
      <c r="AY438" s="151"/>
      <c r="AZ438" s="151"/>
      <c r="BA438" s="151"/>
      <c r="BB438" s="26"/>
      <c r="BC438" s="154"/>
      <c r="BD438" s="154"/>
      <c r="BE438" s="182"/>
      <c r="BF438" s="154"/>
      <c r="BG438" s="154"/>
      <c r="BH438" s="182"/>
      <c r="BI438" s="26"/>
      <c r="BJ438" s="26"/>
      <c r="BK438" s="26"/>
    </row>
    <row r="439" spans="2:63" ht="17.55" customHeight="1">
      <c r="B439" s="26">
        <v>429</v>
      </c>
      <c r="C439" s="26"/>
      <c r="D439" s="26"/>
      <c r="E439" s="26"/>
      <c r="F439" s="26"/>
      <c r="G439" s="26"/>
      <c r="H439" s="26"/>
      <c r="I439" s="26"/>
      <c r="J439" s="26"/>
      <c r="K439" s="154"/>
      <c r="L439" s="187"/>
      <c r="M439" s="182"/>
      <c r="N439" s="154"/>
      <c r="O439" s="154"/>
      <c r="P439" s="182"/>
      <c r="Q439" s="154"/>
      <c r="R439" s="154"/>
      <c r="S439" s="182"/>
      <c r="T439" s="154"/>
      <c r="U439" s="154"/>
      <c r="V439" s="182"/>
      <c r="W439" s="154"/>
      <c r="X439" s="154"/>
      <c r="Y439" s="182"/>
      <c r="Z439" s="154"/>
      <c r="AA439" s="154"/>
      <c r="AB439" s="182"/>
      <c r="AC439" s="154"/>
      <c r="AD439" s="154"/>
      <c r="AE439" s="182"/>
      <c r="AF439" s="26"/>
      <c r="AG439" s="26"/>
      <c r="AH439" s="151"/>
      <c r="AI439" s="151"/>
      <c r="AJ439" s="151"/>
      <c r="AK439" s="151"/>
      <c r="AL439" s="26"/>
      <c r="AM439" s="151"/>
      <c r="AN439" s="151"/>
      <c r="AO439" s="151"/>
      <c r="AP439" s="151"/>
      <c r="AQ439" s="26"/>
      <c r="AR439" s="151"/>
      <c r="AS439" s="26"/>
      <c r="AT439" s="151"/>
      <c r="AU439" s="151"/>
      <c r="AV439" s="151"/>
      <c r="AW439" s="151"/>
      <c r="AX439" s="151"/>
      <c r="AY439" s="151"/>
      <c r="AZ439" s="151"/>
      <c r="BA439" s="151"/>
      <c r="BB439" s="26"/>
      <c r="BC439" s="154"/>
      <c r="BD439" s="154"/>
      <c r="BE439" s="182"/>
      <c r="BF439" s="154"/>
      <c r="BG439" s="154"/>
      <c r="BH439" s="182"/>
      <c r="BI439" s="26"/>
      <c r="BJ439" s="26"/>
      <c r="BK439" s="26"/>
    </row>
    <row r="440" spans="2:63" ht="17.55" customHeight="1">
      <c r="B440" s="26">
        <v>430</v>
      </c>
      <c r="C440" s="26"/>
      <c r="D440" s="26"/>
      <c r="E440" s="26"/>
      <c r="F440" s="26"/>
      <c r="G440" s="26"/>
      <c r="H440" s="26"/>
      <c r="I440" s="26"/>
      <c r="J440" s="26"/>
      <c r="K440" s="154"/>
      <c r="L440" s="187"/>
      <c r="M440" s="182"/>
      <c r="N440" s="154"/>
      <c r="O440" s="154"/>
      <c r="P440" s="182"/>
      <c r="Q440" s="154"/>
      <c r="R440" s="154"/>
      <c r="S440" s="182"/>
      <c r="T440" s="154"/>
      <c r="U440" s="154"/>
      <c r="V440" s="182"/>
      <c r="W440" s="154"/>
      <c r="X440" s="154"/>
      <c r="Y440" s="182"/>
      <c r="Z440" s="154"/>
      <c r="AA440" s="154"/>
      <c r="AB440" s="182"/>
      <c r="AC440" s="154"/>
      <c r="AD440" s="154"/>
      <c r="AE440" s="182"/>
      <c r="AF440" s="26"/>
      <c r="AG440" s="26"/>
      <c r="AH440" s="151"/>
      <c r="AI440" s="151"/>
      <c r="AJ440" s="151"/>
      <c r="AK440" s="151"/>
      <c r="AL440" s="26"/>
      <c r="AM440" s="151"/>
      <c r="AN440" s="151"/>
      <c r="AO440" s="151"/>
      <c r="AP440" s="151"/>
      <c r="AQ440" s="26"/>
      <c r="AR440" s="151"/>
      <c r="AS440" s="26"/>
      <c r="AT440" s="151"/>
      <c r="AU440" s="151"/>
      <c r="AV440" s="151"/>
      <c r="AW440" s="151"/>
      <c r="AX440" s="151"/>
      <c r="AY440" s="151"/>
      <c r="AZ440" s="151"/>
      <c r="BA440" s="151"/>
      <c r="BB440" s="26"/>
      <c r="BC440" s="154"/>
      <c r="BD440" s="154"/>
      <c r="BE440" s="182"/>
      <c r="BF440" s="154"/>
      <c r="BG440" s="154"/>
      <c r="BH440" s="182"/>
      <c r="BI440" s="26"/>
      <c r="BJ440" s="26"/>
      <c r="BK440" s="26"/>
    </row>
    <row r="441" spans="2:63" ht="17.55" customHeight="1">
      <c r="B441" s="26">
        <v>431</v>
      </c>
      <c r="C441" s="26"/>
      <c r="D441" s="26"/>
      <c r="E441" s="26"/>
      <c r="F441" s="26"/>
      <c r="G441" s="26"/>
      <c r="H441" s="26"/>
      <c r="I441" s="26"/>
      <c r="J441" s="26"/>
      <c r="K441" s="154"/>
      <c r="L441" s="187"/>
      <c r="M441" s="182"/>
      <c r="N441" s="154"/>
      <c r="O441" s="154"/>
      <c r="P441" s="182"/>
      <c r="Q441" s="154"/>
      <c r="R441" s="154"/>
      <c r="S441" s="182"/>
      <c r="T441" s="154"/>
      <c r="U441" s="154"/>
      <c r="V441" s="182"/>
      <c r="W441" s="154"/>
      <c r="X441" s="154"/>
      <c r="Y441" s="182"/>
      <c r="Z441" s="154"/>
      <c r="AA441" s="154"/>
      <c r="AB441" s="182"/>
      <c r="AC441" s="154"/>
      <c r="AD441" s="154"/>
      <c r="AE441" s="182"/>
      <c r="AF441" s="26"/>
      <c r="AG441" s="26"/>
      <c r="AH441" s="151"/>
      <c r="AI441" s="151"/>
      <c r="AJ441" s="151"/>
      <c r="AK441" s="151"/>
      <c r="AL441" s="26"/>
      <c r="AM441" s="151"/>
      <c r="AN441" s="151"/>
      <c r="AO441" s="151"/>
      <c r="AP441" s="151"/>
      <c r="AQ441" s="26"/>
      <c r="AR441" s="151"/>
      <c r="AS441" s="26"/>
      <c r="AT441" s="151"/>
      <c r="AU441" s="151"/>
      <c r="AV441" s="151"/>
      <c r="AW441" s="151"/>
      <c r="AX441" s="151"/>
      <c r="AY441" s="151"/>
      <c r="AZ441" s="151"/>
      <c r="BA441" s="151"/>
      <c r="BB441" s="26"/>
      <c r="BC441" s="154"/>
      <c r="BD441" s="154"/>
      <c r="BE441" s="182"/>
      <c r="BF441" s="154"/>
      <c r="BG441" s="154"/>
      <c r="BH441" s="182"/>
      <c r="BI441" s="26"/>
      <c r="BJ441" s="26"/>
      <c r="BK441" s="26"/>
    </row>
    <row r="442" spans="2:63" ht="17.55" customHeight="1">
      <c r="B442" s="26">
        <v>432</v>
      </c>
      <c r="C442" s="26"/>
      <c r="D442" s="26"/>
      <c r="E442" s="26"/>
      <c r="F442" s="26"/>
      <c r="G442" s="26"/>
      <c r="H442" s="26"/>
      <c r="I442" s="26"/>
      <c r="J442" s="26"/>
      <c r="K442" s="154"/>
      <c r="L442" s="187"/>
      <c r="M442" s="182"/>
      <c r="N442" s="154"/>
      <c r="O442" s="154"/>
      <c r="P442" s="182"/>
      <c r="Q442" s="154"/>
      <c r="R442" s="154"/>
      <c r="S442" s="182"/>
      <c r="T442" s="154"/>
      <c r="U442" s="154"/>
      <c r="V442" s="182"/>
      <c r="W442" s="154"/>
      <c r="X442" s="154"/>
      <c r="Y442" s="182"/>
      <c r="Z442" s="154"/>
      <c r="AA442" s="154"/>
      <c r="AB442" s="182"/>
      <c r="AC442" s="154"/>
      <c r="AD442" s="154"/>
      <c r="AE442" s="182"/>
      <c r="AF442" s="26"/>
      <c r="AG442" s="26"/>
      <c r="AH442" s="151"/>
      <c r="AI442" s="151"/>
      <c r="AJ442" s="151"/>
      <c r="AK442" s="151"/>
      <c r="AL442" s="26"/>
      <c r="AM442" s="151"/>
      <c r="AN442" s="151"/>
      <c r="AO442" s="151"/>
      <c r="AP442" s="151"/>
      <c r="AQ442" s="26"/>
      <c r="AR442" s="151"/>
      <c r="AS442" s="26"/>
      <c r="AT442" s="151"/>
      <c r="AU442" s="151"/>
      <c r="AV442" s="151"/>
      <c r="AW442" s="151"/>
      <c r="AX442" s="151"/>
      <c r="AY442" s="151"/>
      <c r="AZ442" s="151"/>
      <c r="BA442" s="151"/>
      <c r="BB442" s="26"/>
      <c r="BC442" s="154"/>
      <c r="BD442" s="154"/>
      <c r="BE442" s="182"/>
      <c r="BF442" s="154"/>
      <c r="BG442" s="154"/>
      <c r="BH442" s="182"/>
      <c r="BI442" s="26"/>
      <c r="BJ442" s="26"/>
      <c r="BK442" s="26"/>
    </row>
    <row r="443" spans="2:63" ht="17.55" customHeight="1">
      <c r="B443" s="26">
        <v>433</v>
      </c>
      <c r="C443" s="26"/>
      <c r="D443" s="26"/>
      <c r="E443" s="26"/>
      <c r="F443" s="26"/>
      <c r="G443" s="26"/>
      <c r="H443" s="26"/>
      <c r="I443" s="26"/>
      <c r="J443" s="26"/>
      <c r="K443" s="154"/>
      <c r="L443" s="187"/>
      <c r="M443" s="182"/>
      <c r="N443" s="154"/>
      <c r="O443" s="154"/>
      <c r="P443" s="182"/>
      <c r="Q443" s="154"/>
      <c r="R443" s="154"/>
      <c r="S443" s="182"/>
      <c r="T443" s="154"/>
      <c r="U443" s="154"/>
      <c r="V443" s="182"/>
      <c r="W443" s="154"/>
      <c r="X443" s="154"/>
      <c r="Y443" s="182"/>
      <c r="Z443" s="154"/>
      <c r="AA443" s="154"/>
      <c r="AB443" s="182"/>
      <c r="AC443" s="154"/>
      <c r="AD443" s="154"/>
      <c r="AE443" s="182"/>
      <c r="AF443" s="26"/>
      <c r="AG443" s="26"/>
      <c r="AH443" s="151"/>
      <c r="AI443" s="151"/>
      <c r="AJ443" s="151"/>
      <c r="AK443" s="151"/>
      <c r="AL443" s="26"/>
      <c r="AM443" s="151"/>
      <c r="AN443" s="151"/>
      <c r="AO443" s="151"/>
      <c r="AP443" s="151"/>
      <c r="AQ443" s="26"/>
      <c r="AR443" s="151"/>
      <c r="AS443" s="26"/>
      <c r="AT443" s="151"/>
      <c r="AU443" s="151"/>
      <c r="AV443" s="151"/>
      <c r="AW443" s="151"/>
      <c r="AX443" s="151"/>
      <c r="AY443" s="151"/>
      <c r="AZ443" s="151"/>
      <c r="BA443" s="151"/>
      <c r="BB443" s="26"/>
      <c r="BC443" s="154"/>
      <c r="BD443" s="154"/>
      <c r="BE443" s="182"/>
      <c r="BF443" s="154"/>
      <c r="BG443" s="154"/>
      <c r="BH443" s="182"/>
      <c r="BI443" s="26"/>
      <c r="BJ443" s="26"/>
      <c r="BK443" s="26"/>
    </row>
    <row r="444" spans="2:63" ht="17.55" customHeight="1">
      <c r="B444" s="26">
        <v>434</v>
      </c>
      <c r="C444" s="26"/>
      <c r="D444" s="26"/>
      <c r="E444" s="26"/>
      <c r="F444" s="26"/>
      <c r="G444" s="26"/>
      <c r="H444" s="26"/>
      <c r="I444" s="26"/>
      <c r="J444" s="26"/>
      <c r="K444" s="154"/>
      <c r="L444" s="187"/>
      <c r="M444" s="182"/>
      <c r="N444" s="154"/>
      <c r="O444" s="154"/>
      <c r="P444" s="182"/>
      <c r="Q444" s="154"/>
      <c r="R444" s="154"/>
      <c r="S444" s="182"/>
      <c r="T444" s="154"/>
      <c r="U444" s="154"/>
      <c r="V444" s="182"/>
      <c r="W444" s="154"/>
      <c r="X444" s="154"/>
      <c r="Y444" s="182"/>
      <c r="Z444" s="154"/>
      <c r="AA444" s="154"/>
      <c r="AB444" s="182"/>
      <c r="AC444" s="154"/>
      <c r="AD444" s="154"/>
      <c r="AE444" s="182"/>
      <c r="AF444" s="26"/>
      <c r="AG444" s="26"/>
      <c r="AH444" s="151"/>
      <c r="AI444" s="151"/>
      <c r="AJ444" s="151"/>
      <c r="AK444" s="151"/>
      <c r="AL444" s="26"/>
      <c r="AM444" s="151"/>
      <c r="AN444" s="151"/>
      <c r="AO444" s="151"/>
      <c r="AP444" s="151"/>
      <c r="AQ444" s="26"/>
      <c r="AR444" s="151"/>
      <c r="AS444" s="26"/>
      <c r="AT444" s="151"/>
      <c r="AU444" s="151"/>
      <c r="AV444" s="151"/>
      <c r="AW444" s="151"/>
      <c r="AX444" s="151"/>
      <c r="AY444" s="151"/>
      <c r="AZ444" s="151"/>
      <c r="BA444" s="151"/>
      <c r="BB444" s="26"/>
      <c r="BC444" s="154"/>
      <c r="BD444" s="154"/>
      <c r="BE444" s="182"/>
      <c r="BF444" s="154"/>
      <c r="BG444" s="154"/>
      <c r="BH444" s="182"/>
      <c r="BI444" s="26"/>
      <c r="BJ444" s="26"/>
      <c r="BK444" s="26"/>
    </row>
    <row r="445" spans="2:63" ht="17.55" customHeight="1">
      <c r="B445" s="26">
        <v>435</v>
      </c>
      <c r="C445" s="26"/>
      <c r="D445" s="26"/>
      <c r="E445" s="26"/>
      <c r="F445" s="26"/>
      <c r="G445" s="26"/>
      <c r="H445" s="26"/>
      <c r="I445" s="26"/>
      <c r="J445" s="26"/>
      <c r="K445" s="154"/>
      <c r="L445" s="187"/>
      <c r="M445" s="182"/>
      <c r="N445" s="154"/>
      <c r="O445" s="154"/>
      <c r="P445" s="182"/>
      <c r="Q445" s="154"/>
      <c r="R445" s="154"/>
      <c r="S445" s="182"/>
      <c r="T445" s="154"/>
      <c r="U445" s="154"/>
      <c r="V445" s="182"/>
      <c r="W445" s="154"/>
      <c r="X445" s="154"/>
      <c r="Y445" s="182"/>
      <c r="Z445" s="154"/>
      <c r="AA445" s="154"/>
      <c r="AB445" s="182"/>
      <c r="AC445" s="154"/>
      <c r="AD445" s="154"/>
      <c r="AE445" s="182"/>
      <c r="AF445" s="26"/>
      <c r="AG445" s="26"/>
      <c r="AH445" s="151"/>
      <c r="AI445" s="151"/>
      <c r="AJ445" s="151"/>
      <c r="AK445" s="151"/>
      <c r="AL445" s="26"/>
      <c r="AM445" s="151"/>
      <c r="AN445" s="151"/>
      <c r="AO445" s="151"/>
      <c r="AP445" s="151"/>
      <c r="AQ445" s="26"/>
      <c r="AR445" s="151"/>
      <c r="AS445" s="26"/>
      <c r="AT445" s="151"/>
      <c r="AU445" s="151"/>
      <c r="AV445" s="151"/>
      <c r="AW445" s="151"/>
      <c r="AX445" s="151"/>
      <c r="AY445" s="151"/>
      <c r="AZ445" s="151"/>
      <c r="BA445" s="151"/>
      <c r="BB445" s="26"/>
      <c r="BC445" s="154"/>
      <c r="BD445" s="154"/>
      <c r="BE445" s="182"/>
      <c r="BF445" s="154"/>
      <c r="BG445" s="154"/>
      <c r="BH445" s="182"/>
      <c r="BI445" s="26"/>
      <c r="BJ445" s="26"/>
      <c r="BK445" s="26"/>
    </row>
    <row r="446" spans="2:63" ht="17.55" customHeight="1">
      <c r="B446" s="26">
        <v>436</v>
      </c>
      <c r="C446" s="26"/>
      <c r="D446" s="26"/>
      <c r="E446" s="26"/>
      <c r="F446" s="26"/>
      <c r="G446" s="26"/>
      <c r="H446" s="26"/>
      <c r="I446" s="26"/>
      <c r="J446" s="26"/>
      <c r="K446" s="154"/>
      <c r="L446" s="187"/>
      <c r="M446" s="182"/>
      <c r="N446" s="154"/>
      <c r="O446" s="154"/>
      <c r="P446" s="182"/>
      <c r="Q446" s="154"/>
      <c r="R446" s="154"/>
      <c r="S446" s="182"/>
      <c r="T446" s="154"/>
      <c r="U446" s="154"/>
      <c r="V446" s="182"/>
      <c r="W446" s="154"/>
      <c r="X446" s="154"/>
      <c r="Y446" s="182"/>
      <c r="Z446" s="154"/>
      <c r="AA446" s="154"/>
      <c r="AB446" s="182"/>
      <c r="AC446" s="154"/>
      <c r="AD446" s="154"/>
      <c r="AE446" s="182"/>
      <c r="AF446" s="26"/>
      <c r="AG446" s="26"/>
      <c r="AH446" s="151"/>
      <c r="AI446" s="151"/>
      <c r="AJ446" s="151"/>
      <c r="AK446" s="151"/>
      <c r="AL446" s="26"/>
      <c r="AM446" s="151"/>
      <c r="AN446" s="151"/>
      <c r="AO446" s="151"/>
      <c r="AP446" s="151"/>
      <c r="AQ446" s="26"/>
      <c r="AR446" s="151"/>
      <c r="AS446" s="26"/>
      <c r="AT446" s="151"/>
      <c r="AU446" s="151"/>
      <c r="AV446" s="151"/>
      <c r="AW446" s="151"/>
      <c r="AX446" s="151"/>
      <c r="AY446" s="151"/>
      <c r="AZ446" s="151"/>
      <c r="BA446" s="151"/>
      <c r="BB446" s="26"/>
      <c r="BC446" s="154"/>
      <c r="BD446" s="154"/>
      <c r="BE446" s="182"/>
      <c r="BF446" s="154"/>
      <c r="BG446" s="154"/>
      <c r="BH446" s="182"/>
      <c r="BI446" s="26"/>
      <c r="BJ446" s="26"/>
      <c r="BK446" s="26"/>
    </row>
    <row r="447" spans="2:63" ht="17.55" customHeight="1">
      <c r="B447" s="26">
        <v>437</v>
      </c>
      <c r="C447" s="26"/>
      <c r="D447" s="26"/>
      <c r="E447" s="26"/>
      <c r="F447" s="26"/>
      <c r="G447" s="26"/>
      <c r="H447" s="26"/>
      <c r="I447" s="26"/>
      <c r="J447" s="26"/>
      <c r="K447" s="154"/>
      <c r="L447" s="187"/>
      <c r="M447" s="182"/>
      <c r="N447" s="154"/>
      <c r="O447" s="154"/>
      <c r="P447" s="182"/>
      <c r="Q447" s="154"/>
      <c r="R447" s="154"/>
      <c r="S447" s="182"/>
      <c r="T447" s="154"/>
      <c r="U447" s="154"/>
      <c r="V447" s="182"/>
      <c r="W447" s="154"/>
      <c r="X447" s="154"/>
      <c r="Y447" s="182"/>
      <c r="Z447" s="154"/>
      <c r="AA447" s="154"/>
      <c r="AB447" s="182"/>
      <c r="AC447" s="154"/>
      <c r="AD447" s="154"/>
      <c r="AE447" s="182"/>
      <c r="AF447" s="26"/>
      <c r="AG447" s="26"/>
      <c r="AH447" s="151"/>
      <c r="AI447" s="151"/>
      <c r="AJ447" s="151"/>
      <c r="AK447" s="151"/>
      <c r="AL447" s="26"/>
      <c r="AM447" s="151"/>
      <c r="AN447" s="151"/>
      <c r="AO447" s="151"/>
      <c r="AP447" s="151"/>
      <c r="AQ447" s="26"/>
      <c r="AR447" s="151"/>
      <c r="AS447" s="26"/>
      <c r="AT447" s="151"/>
      <c r="AU447" s="151"/>
      <c r="AV447" s="151"/>
      <c r="AW447" s="151"/>
      <c r="AX447" s="151"/>
      <c r="AY447" s="151"/>
      <c r="AZ447" s="151"/>
      <c r="BA447" s="151"/>
      <c r="BB447" s="26"/>
      <c r="BC447" s="154"/>
      <c r="BD447" s="154"/>
      <c r="BE447" s="182"/>
      <c r="BF447" s="154"/>
      <c r="BG447" s="154"/>
      <c r="BH447" s="182"/>
      <c r="BI447" s="26"/>
      <c r="BJ447" s="26"/>
      <c r="BK447" s="26"/>
    </row>
    <row r="448" spans="2:63" ht="17.55" customHeight="1">
      <c r="B448" s="26">
        <v>438</v>
      </c>
      <c r="C448" s="26"/>
      <c r="D448" s="26"/>
      <c r="E448" s="26"/>
      <c r="F448" s="26"/>
      <c r="G448" s="26"/>
      <c r="H448" s="26"/>
      <c r="I448" s="26"/>
      <c r="J448" s="26"/>
      <c r="K448" s="154"/>
      <c r="L448" s="187"/>
      <c r="M448" s="182"/>
      <c r="N448" s="154"/>
      <c r="O448" s="154"/>
      <c r="P448" s="182"/>
      <c r="Q448" s="154"/>
      <c r="R448" s="154"/>
      <c r="S448" s="182"/>
      <c r="T448" s="154"/>
      <c r="U448" s="154"/>
      <c r="V448" s="182"/>
      <c r="W448" s="154"/>
      <c r="X448" s="154"/>
      <c r="Y448" s="182"/>
      <c r="Z448" s="154"/>
      <c r="AA448" s="154"/>
      <c r="AB448" s="182"/>
      <c r="AC448" s="154"/>
      <c r="AD448" s="154"/>
      <c r="AE448" s="182"/>
      <c r="AF448" s="26"/>
      <c r="AG448" s="26"/>
      <c r="AH448" s="151"/>
      <c r="AI448" s="151"/>
      <c r="AJ448" s="151"/>
      <c r="AK448" s="151"/>
      <c r="AL448" s="26"/>
      <c r="AM448" s="151"/>
      <c r="AN448" s="151"/>
      <c r="AO448" s="151"/>
      <c r="AP448" s="151"/>
      <c r="AQ448" s="26"/>
      <c r="AR448" s="151"/>
      <c r="AS448" s="26"/>
      <c r="AT448" s="151"/>
      <c r="AU448" s="151"/>
      <c r="AV448" s="151"/>
      <c r="AW448" s="151"/>
      <c r="AX448" s="151"/>
      <c r="AY448" s="151"/>
      <c r="AZ448" s="151"/>
      <c r="BA448" s="151"/>
      <c r="BB448" s="26"/>
      <c r="BC448" s="154"/>
      <c r="BD448" s="154"/>
      <c r="BE448" s="182"/>
      <c r="BF448" s="154"/>
      <c r="BG448" s="154"/>
      <c r="BH448" s="182"/>
      <c r="BI448" s="26"/>
      <c r="BJ448" s="26"/>
      <c r="BK448" s="26"/>
    </row>
    <row r="449" spans="2:63" ht="17.55" customHeight="1">
      <c r="B449" s="26">
        <v>439</v>
      </c>
      <c r="C449" s="26"/>
      <c r="D449" s="26"/>
      <c r="E449" s="26"/>
      <c r="F449" s="26"/>
      <c r="G449" s="26"/>
      <c r="H449" s="26"/>
      <c r="I449" s="26"/>
      <c r="J449" s="26"/>
      <c r="K449" s="154"/>
      <c r="L449" s="187"/>
      <c r="M449" s="182"/>
      <c r="N449" s="154"/>
      <c r="O449" s="154"/>
      <c r="P449" s="182"/>
      <c r="Q449" s="154"/>
      <c r="R449" s="154"/>
      <c r="S449" s="182"/>
      <c r="T449" s="154"/>
      <c r="U449" s="154"/>
      <c r="V449" s="182"/>
      <c r="W449" s="154"/>
      <c r="X449" s="154"/>
      <c r="Y449" s="182"/>
      <c r="Z449" s="154"/>
      <c r="AA449" s="154"/>
      <c r="AB449" s="182"/>
      <c r="AC449" s="154"/>
      <c r="AD449" s="154"/>
      <c r="AE449" s="182"/>
      <c r="AF449" s="26"/>
      <c r="AG449" s="26"/>
      <c r="AH449" s="151"/>
      <c r="AI449" s="151"/>
      <c r="AJ449" s="151"/>
      <c r="AK449" s="151"/>
      <c r="AL449" s="26"/>
      <c r="AM449" s="151"/>
      <c r="AN449" s="151"/>
      <c r="AO449" s="151"/>
      <c r="AP449" s="151"/>
      <c r="AQ449" s="26"/>
      <c r="AR449" s="151"/>
      <c r="AS449" s="26"/>
      <c r="AT449" s="151"/>
      <c r="AU449" s="151"/>
      <c r="AV449" s="151"/>
      <c r="AW449" s="151"/>
      <c r="AX449" s="151"/>
      <c r="AY449" s="151"/>
      <c r="AZ449" s="151"/>
      <c r="BA449" s="151"/>
      <c r="BB449" s="26"/>
      <c r="BC449" s="154"/>
      <c r="BD449" s="154"/>
      <c r="BE449" s="182"/>
      <c r="BF449" s="154"/>
      <c r="BG449" s="154"/>
      <c r="BH449" s="182"/>
      <c r="BI449" s="26"/>
      <c r="BJ449" s="26"/>
      <c r="BK449" s="26"/>
    </row>
    <row r="450" spans="2:63" ht="17.55" customHeight="1">
      <c r="B450" s="26">
        <v>440</v>
      </c>
      <c r="C450" s="26"/>
      <c r="D450" s="26"/>
      <c r="E450" s="26"/>
      <c r="F450" s="26"/>
      <c r="G450" s="26"/>
      <c r="H450" s="26"/>
      <c r="I450" s="26"/>
      <c r="J450" s="26"/>
      <c r="K450" s="154"/>
      <c r="L450" s="187"/>
      <c r="M450" s="182"/>
      <c r="N450" s="154"/>
      <c r="O450" s="154"/>
      <c r="P450" s="182"/>
      <c r="Q450" s="154"/>
      <c r="R450" s="154"/>
      <c r="S450" s="182"/>
      <c r="T450" s="154"/>
      <c r="U450" s="154"/>
      <c r="V450" s="182"/>
      <c r="W450" s="154"/>
      <c r="X450" s="154"/>
      <c r="Y450" s="182"/>
      <c r="Z450" s="154"/>
      <c r="AA450" s="154"/>
      <c r="AB450" s="182"/>
      <c r="AC450" s="154"/>
      <c r="AD450" s="154"/>
      <c r="AE450" s="182"/>
      <c r="AF450" s="26"/>
      <c r="AG450" s="26"/>
      <c r="AH450" s="151"/>
      <c r="AI450" s="151"/>
      <c r="AJ450" s="151"/>
      <c r="AK450" s="151"/>
      <c r="AL450" s="26"/>
      <c r="AM450" s="151"/>
      <c r="AN450" s="151"/>
      <c r="AO450" s="151"/>
      <c r="AP450" s="151"/>
      <c r="AQ450" s="26"/>
      <c r="AR450" s="151"/>
      <c r="AS450" s="26"/>
      <c r="AT450" s="151"/>
      <c r="AU450" s="151"/>
      <c r="AV450" s="151"/>
      <c r="AW450" s="151"/>
      <c r="AX450" s="151"/>
      <c r="AY450" s="151"/>
      <c r="AZ450" s="151"/>
      <c r="BA450" s="151"/>
      <c r="BB450" s="26"/>
      <c r="BC450" s="154"/>
      <c r="BD450" s="154"/>
      <c r="BE450" s="182"/>
      <c r="BF450" s="154"/>
      <c r="BG450" s="154"/>
      <c r="BH450" s="182"/>
      <c r="BI450" s="26"/>
      <c r="BJ450" s="26"/>
      <c r="BK450" s="26"/>
    </row>
    <row r="451" spans="2:63" ht="17.55" customHeight="1">
      <c r="B451" s="26">
        <v>441</v>
      </c>
      <c r="C451" s="26"/>
      <c r="D451" s="26"/>
      <c r="E451" s="26"/>
      <c r="F451" s="26"/>
      <c r="G451" s="26"/>
      <c r="H451" s="26"/>
      <c r="I451" s="26"/>
      <c r="J451" s="26"/>
      <c r="K451" s="154"/>
      <c r="L451" s="187"/>
      <c r="M451" s="182"/>
      <c r="N451" s="154"/>
      <c r="O451" s="154"/>
      <c r="P451" s="182"/>
      <c r="Q451" s="154"/>
      <c r="R451" s="154"/>
      <c r="S451" s="182"/>
      <c r="T451" s="154"/>
      <c r="U451" s="154"/>
      <c r="V451" s="182"/>
      <c r="W451" s="154"/>
      <c r="X451" s="154"/>
      <c r="Y451" s="182"/>
      <c r="Z451" s="154"/>
      <c r="AA451" s="154"/>
      <c r="AB451" s="182"/>
      <c r="AC451" s="154"/>
      <c r="AD451" s="154"/>
      <c r="AE451" s="182"/>
      <c r="AF451" s="26"/>
      <c r="AG451" s="26"/>
      <c r="AH451" s="151"/>
      <c r="AI451" s="151"/>
      <c r="AJ451" s="151"/>
      <c r="AK451" s="151"/>
      <c r="AL451" s="26"/>
      <c r="AM451" s="151"/>
      <c r="AN451" s="151"/>
      <c r="AO451" s="151"/>
      <c r="AP451" s="151"/>
      <c r="AQ451" s="26"/>
      <c r="AR451" s="151"/>
      <c r="AS451" s="26"/>
      <c r="AT451" s="151"/>
      <c r="AU451" s="151"/>
      <c r="AV451" s="151"/>
      <c r="AW451" s="151"/>
      <c r="AX451" s="151"/>
      <c r="AY451" s="151"/>
      <c r="AZ451" s="151"/>
      <c r="BA451" s="151"/>
      <c r="BB451" s="26"/>
      <c r="BC451" s="154"/>
      <c r="BD451" s="154"/>
      <c r="BE451" s="182"/>
      <c r="BF451" s="154"/>
      <c r="BG451" s="154"/>
      <c r="BH451" s="182"/>
      <c r="BI451" s="26"/>
      <c r="BJ451" s="26"/>
      <c r="BK451" s="26"/>
    </row>
    <row r="452" spans="2:63" ht="17.55" customHeight="1">
      <c r="B452" s="26">
        <v>442</v>
      </c>
      <c r="C452" s="26"/>
      <c r="D452" s="26"/>
      <c r="E452" s="26"/>
      <c r="F452" s="26"/>
      <c r="G452" s="26"/>
      <c r="H452" s="26"/>
      <c r="I452" s="26"/>
      <c r="J452" s="26"/>
      <c r="K452" s="154"/>
      <c r="L452" s="187"/>
      <c r="M452" s="182"/>
      <c r="N452" s="154"/>
      <c r="O452" s="154"/>
      <c r="P452" s="182"/>
      <c r="Q452" s="154"/>
      <c r="R452" s="154"/>
      <c r="S452" s="182"/>
      <c r="T452" s="154"/>
      <c r="U452" s="154"/>
      <c r="V452" s="182"/>
      <c r="W452" s="154"/>
      <c r="X452" s="154"/>
      <c r="Y452" s="182"/>
      <c r="Z452" s="154"/>
      <c r="AA452" s="154"/>
      <c r="AB452" s="182"/>
      <c r="AC452" s="154"/>
      <c r="AD452" s="154"/>
      <c r="AE452" s="182"/>
      <c r="AF452" s="26"/>
      <c r="AG452" s="26"/>
      <c r="AH452" s="151"/>
      <c r="AI452" s="151"/>
      <c r="AJ452" s="151"/>
      <c r="AK452" s="151"/>
      <c r="AL452" s="26"/>
      <c r="AM452" s="151"/>
      <c r="AN452" s="151"/>
      <c r="AO452" s="151"/>
      <c r="AP452" s="151"/>
      <c r="AQ452" s="26"/>
      <c r="AR452" s="151"/>
      <c r="AS452" s="26"/>
      <c r="AT452" s="151"/>
      <c r="AU452" s="151"/>
      <c r="AV452" s="151"/>
      <c r="AW452" s="151"/>
      <c r="AX452" s="151"/>
      <c r="AY452" s="151"/>
      <c r="AZ452" s="151"/>
      <c r="BA452" s="151"/>
      <c r="BB452" s="26"/>
      <c r="BC452" s="154"/>
      <c r="BD452" s="154"/>
      <c r="BE452" s="182"/>
      <c r="BF452" s="154"/>
      <c r="BG452" s="154"/>
      <c r="BH452" s="182"/>
      <c r="BI452" s="26"/>
      <c r="BJ452" s="26"/>
      <c r="BK452" s="26"/>
    </row>
    <row r="453" spans="2:63" ht="17.55" customHeight="1">
      <c r="B453" s="26">
        <v>443</v>
      </c>
      <c r="C453" s="26"/>
      <c r="D453" s="26"/>
      <c r="E453" s="26"/>
      <c r="F453" s="26"/>
      <c r="G453" s="26"/>
      <c r="H453" s="26"/>
      <c r="I453" s="26"/>
      <c r="J453" s="26"/>
      <c r="K453" s="154"/>
      <c r="L453" s="187"/>
      <c r="M453" s="182"/>
      <c r="N453" s="154"/>
      <c r="O453" s="154"/>
      <c r="P453" s="182"/>
      <c r="Q453" s="154"/>
      <c r="R453" s="154"/>
      <c r="S453" s="182"/>
      <c r="T453" s="154"/>
      <c r="U453" s="154"/>
      <c r="V453" s="182"/>
      <c r="W453" s="154"/>
      <c r="X453" s="154"/>
      <c r="Y453" s="182"/>
      <c r="Z453" s="154"/>
      <c r="AA453" s="154"/>
      <c r="AB453" s="182"/>
      <c r="AC453" s="154"/>
      <c r="AD453" s="154"/>
      <c r="AE453" s="182"/>
      <c r="AF453" s="26"/>
      <c r="AG453" s="26"/>
      <c r="AH453" s="151"/>
      <c r="AI453" s="151"/>
      <c r="AJ453" s="151"/>
      <c r="AK453" s="151"/>
      <c r="AL453" s="26"/>
      <c r="AM453" s="151"/>
      <c r="AN453" s="151"/>
      <c r="AO453" s="151"/>
      <c r="AP453" s="151"/>
      <c r="AQ453" s="26"/>
      <c r="AR453" s="151"/>
      <c r="AS453" s="26"/>
      <c r="AT453" s="151"/>
      <c r="AU453" s="151"/>
      <c r="AV453" s="151"/>
      <c r="AW453" s="151"/>
      <c r="AX453" s="151"/>
      <c r="AY453" s="151"/>
      <c r="AZ453" s="151"/>
      <c r="BA453" s="151"/>
      <c r="BB453" s="26"/>
      <c r="BC453" s="154"/>
      <c r="BD453" s="154"/>
      <c r="BE453" s="182"/>
      <c r="BF453" s="154"/>
      <c r="BG453" s="154"/>
      <c r="BH453" s="182"/>
      <c r="BI453" s="26"/>
      <c r="BJ453" s="26"/>
      <c r="BK453" s="26"/>
    </row>
    <row r="454" spans="2:63" ht="17.55" customHeight="1">
      <c r="B454" s="26">
        <v>444</v>
      </c>
      <c r="C454" s="26"/>
      <c r="D454" s="26"/>
      <c r="E454" s="26"/>
      <c r="F454" s="26"/>
      <c r="G454" s="26"/>
      <c r="H454" s="26"/>
      <c r="I454" s="26"/>
      <c r="J454" s="26"/>
      <c r="K454" s="154"/>
      <c r="L454" s="187"/>
      <c r="M454" s="182"/>
      <c r="N454" s="154"/>
      <c r="O454" s="154"/>
      <c r="P454" s="182"/>
      <c r="Q454" s="154"/>
      <c r="R454" s="154"/>
      <c r="S454" s="182"/>
      <c r="T454" s="154"/>
      <c r="U454" s="154"/>
      <c r="V454" s="182"/>
      <c r="W454" s="154"/>
      <c r="X454" s="154"/>
      <c r="Y454" s="182"/>
      <c r="Z454" s="154"/>
      <c r="AA454" s="154"/>
      <c r="AB454" s="182"/>
      <c r="AC454" s="154"/>
      <c r="AD454" s="154"/>
      <c r="AE454" s="182"/>
      <c r="AF454" s="26"/>
      <c r="AG454" s="26"/>
      <c r="AH454" s="151"/>
      <c r="AI454" s="151"/>
      <c r="AJ454" s="151"/>
      <c r="AK454" s="151"/>
      <c r="AL454" s="26"/>
      <c r="AM454" s="151"/>
      <c r="AN454" s="151"/>
      <c r="AO454" s="151"/>
      <c r="AP454" s="151"/>
      <c r="AQ454" s="26"/>
      <c r="AR454" s="151"/>
      <c r="AS454" s="26"/>
      <c r="AT454" s="151"/>
      <c r="AU454" s="151"/>
      <c r="AV454" s="151"/>
      <c r="AW454" s="151"/>
      <c r="AX454" s="151"/>
      <c r="AY454" s="151"/>
      <c r="AZ454" s="151"/>
      <c r="BA454" s="151"/>
      <c r="BB454" s="26"/>
      <c r="BC454" s="154"/>
      <c r="BD454" s="154"/>
      <c r="BE454" s="182"/>
      <c r="BF454" s="154"/>
      <c r="BG454" s="154"/>
      <c r="BH454" s="182"/>
      <c r="BI454" s="26"/>
      <c r="BJ454" s="26"/>
      <c r="BK454" s="26"/>
    </row>
    <row r="455" spans="2:63" ht="17.55" customHeight="1">
      <c r="B455" s="26">
        <v>445</v>
      </c>
      <c r="C455" s="26"/>
      <c r="D455" s="26"/>
      <c r="E455" s="26"/>
      <c r="F455" s="26"/>
      <c r="G455" s="26"/>
      <c r="H455" s="26"/>
      <c r="I455" s="26"/>
      <c r="J455" s="26"/>
      <c r="K455" s="154"/>
      <c r="L455" s="187"/>
      <c r="M455" s="182"/>
      <c r="N455" s="154"/>
      <c r="O455" s="154"/>
      <c r="P455" s="182"/>
      <c r="Q455" s="154"/>
      <c r="R455" s="154"/>
      <c r="S455" s="182"/>
      <c r="T455" s="154"/>
      <c r="U455" s="154"/>
      <c r="V455" s="182"/>
      <c r="W455" s="154"/>
      <c r="X455" s="154"/>
      <c r="Y455" s="182"/>
      <c r="Z455" s="154"/>
      <c r="AA455" s="154"/>
      <c r="AB455" s="182"/>
      <c r="AC455" s="154"/>
      <c r="AD455" s="154"/>
      <c r="AE455" s="182"/>
      <c r="AF455" s="26"/>
      <c r="AG455" s="26"/>
      <c r="AH455" s="151"/>
      <c r="AI455" s="151"/>
      <c r="AJ455" s="151"/>
      <c r="AK455" s="151"/>
      <c r="AL455" s="26"/>
      <c r="AM455" s="151"/>
      <c r="AN455" s="151"/>
      <c r="AO455" s="151"/>
      <c r="AP455" s="151"/>
      <c r="AQ455" s="26"/>
      <c r="AR455" s="151"/>
      <c r="AS455" s="26"/>
      <c r="AT455" s="151"/>
      <c r="AU455" s="151"/>
      <c r="AV455" s="151"/>
      <c r="AW455" s="151"/>
      <c r="AX455" s="151"/>
      <c r="AY455" s="151"/>
      <c r="AZ455" s="151"/>
      <c r="BA455" s="151"/>
      <c r="BB455" s="26"/>
      <c r="BC455" s="154"/>
      <c r="BD455" s="154"/>
      <c r="BE455" s="182"/>
      <c r="BF455" s="154"/>
      <c r="BG455" s="154"/>
      <c r="BH455" s="182"/>
      <c r="BI455" s="26"/>
      <c r="BJ455" s="26"/>
      <c r="BK455" s="26"/>
    </row>
    <row r="456" spans="2:63" ht="17.55" customHeight="1">
      <c r="B456" s="26">
        <v>446</v>
      </c>
      <c r="C456" s="26"/>
      <c r="D456" s="26"/>
      <c r="E456" s="26"/>
      <c r="F456" s="26"/>
      <c r="G456" s="26"/>
      <c r="H456" s="26"/>
      <c r="I456" s="26"/>
      <c r="J456" s="26"/>
      <c r="K456" s="154"/>
      <c r="L456" s="187"/>
      <c r="M456" s="182"/>
      <c r="N456" s="154"/>
      <c r="O456" s="154"/>
      <c r="P456" s="182"/>
      <c r="Q456" s="154"/>
      <c r="R456" s="154"/>
      <c r="S456" s="182"/>
      <c r="T456" s="154"/>
      <c r="U456" s="154"/>
      <c r="V456" s="182"/>
      <c r="W456" s="154"/>
      <c r="X456" s="154"/>
      <c r="Y456" s="182"/>
      <c r="Z456" s="154"/>
      <c r="AA456" s="154"/>
      <c r="AB456" s="182"/>
      <c r="AC456" s="154"/>
      <c r="AD456" s="154"/>
      <c r="AE456" s="182"/>
      <c r="AF456" s="26"/>
      <c r="AG456" s="26"/>
      <c r="AH456" s="151"/>
      <c r="AI456" s="151"/>
      <c r="AJ456" s="151"/>
      <c r="AK456" s="151"/>
      <c r="AL456" s="26"/>
      <c r="AM456" s="151"/>
      <c r="AN456" s="151"/>
      <c r="AO456" s="151"/>
      <c r="AP456" s="151"/>
      <c r="AQ456" s="26"/>
      <c r="AR456" s="151"/>
      <c r="AS456" s="26"/>
      <c r="AT456" s="151"/>
      <c r="AU456" s="151"/>
      <c r="AV456" s="151"/>
      <c r="AW456" s="151"/>
      <c r="AX456" s="151"/>
      <c r="AY456" s="151"/>
      <c r="AZ456" s="151"/>
      <c r="BA456" s="151"/>
      <c r="BB456" s="26"/>
      <c r="BC456" s="154"/>
      <c r="BD456" s="154"/>
      <c r="BE456" s="182"/>
      <c r="BF456" s="154"/>
      <c r="BG456" s="154"/>
      <c r="BH456" s="182"/>
      <c r="BI456" s="26"/>
      <c r="BJ456" s="26"/>
      <c r="BK456" s="26"/>
    </row>
    <row r="457" spans="2:63" ht="17.55" customHeight="1">
      <c r="B457" s="26">
        <v>447</v>
      </c>
      <c r="C457" s="26"/>
      <c r="D457" s="26"/>
      <c r="E457" s="26"/>
      <c r="F457" s="26"/>
      <c r="G457" s="26"/>
      <c r="H457" s="26"/>
      <c r="I457" s="26"/>
      <c r="J457" s="26"/>
      <c r="K457" s="154"/>
      <c r="L457" s="187"/>
      <c r="M457" s="182"/>
      <c r="N457" s="154"/>
      <c r="O457" s="154"/>
      <c r="P457" s="182"/>
      <c r="Q457" s="154"/>
      <c r="R457" s="154"/>
      <c r="S457" s="182"/>
      <c r="T457" s="154"/>
      <c r="U457" s="154"/>
      <c r="V457" s="182"/>
      <c r="W457" s="154"/>
      <c r="X457" s="154"/>
      <c r="Y457" s="182"/>
      <c r="Z457" s="154"/>
      <c r="AA457" s="154"/>
      <c r="AB457" s="182"/>
      <c r="AC457" s="154"/>
      <c r="AD457" s="154"/>
      <c r="AE457" s="182"/>
      <c r="AF457" s="26"/>
      <c r="AG457" s="26"/>
      <c r="AH457" s="151"/>
      <c r="AI457" s="151"/>
      <c r="AJ457" s="151"/>
      <c r="AK457" s="151"/>
      <c r="AL457" s="26"/>
      <c r="AM457" s="151"/>
      <c r="AN457" s="151"/>
      <c r="AO457" s="151"/>
      <c r="AP457" s="151"/>
      <c r="AQ457" s="26"/>
      <c r="AR457" s="151"/>
      <c r="AS457" s="26"/>
      <c r="AT457" s="151"/>
      <c r="AU457" s="151"/>
      <c r="AV457" s="151"/>
      <c r="AW457" s="151"/>
      <c r="AX457" s="151"/>
      <c r="AY457" s="151"/>
      <c r="AZ457" s="151"/>
      <c r="BA457" s="151"/>
      <c r="BB457" s="26"/>
      <c r="BC457" s="154"/>
      <c r="BD457" s="154"/>
      <c r="BE457" s="182"/>
      <c r="BF457" s="154"/>
      <c r="BG457" s="154"/>
      <c r="BH457" s="182"/>
      <c r="BI457" s="26"/>
      <c r="BJ457" s="26"/>
      <c r="BK457" s="26"/>
    </row>
    <row r="458" spans="2:63" ht="17.55" customHeight="1">
      <c r="B458" s="26">
        <v>448</v>
      </c>
      <c r="C458" s="26"/>
      <c r="D458" s="26"/>
      <c r="E458" s="26"/>
      <c r="F458" s="26"/>
      <c r="G458" s="26"/>
      <c r="H458" s="26"/>
      <c r="I458" s="26"/>
      <c r="J458" s="26"/>
      <c r="K458" s="154"/>
      <c r="L458" s="187"/>
      <c r="M458" s="182"/>
      <c r="N458" s="154"/>
      <c r="O458" s="154"/>
      <c r="P458" s="182"/>
      <c r="Q458" s="154"/>
      <c r="R458" s="154"/>
      <c r="S458" s="182"/>
      <c r="T458" s="154"/>
      <c r="U458" s="154"/>
      <c r="V458" s="182"/>
      <c r="W458" s="154"/>
      <c r="X458" s="154"/>
      <c r="Y458" s="182"/>
      <c r="Z458" s="154"/>
      <c r="AA458" s="154"/>
      <c r="AB458" s="182"/>
      <c r="AC458" s="154"/>
      <c r="AD458" s="154"/>
      <c r="AE458" s="182"/>
      <c r="AF458" s="26"/>
      <c r="AG458" s="26"/>
      <c r="AH458" s="151"/>
      <c r="AI458" s="151"/>
      <c r="AJ458" s="151"/>
      <c r="AK458" s="151"/>
      <c r="AL458" s="26"/>
      <c r="AM458" s="151"/>
      <c r="AN458" s="151"/>
      <c r="AO458" s="151"/>
      <c r="AP458" s="151"/>
      <c r="AQ458" s="26"/>
      <c r="AR458" s="151"/>
      <c r="AS458" s="26"/>
      <c r="AT458" s="151"/>
      <c r="AU458" s="151"/>
      <c r="AV458" s="151"/>
      <c r="AW458" s="151"/>
      <c r="AX458" s="151"/>
      <c r="AY458" s="151"/>
      <c r="AZ458" s="151"/>
      <c r="BA458" s="151"/>
      <c r="BB458" s="26"/>
      <c r="BC458" s="154"/>
      <c r="BD458" s="154"/>
      <c r="BE458" s="182"/>
      <c r="BF458" s="154"/>
      <c r="BG458" s="154"/>
      <c r="BH458" s="182"/>
      <c r="BI458" s="26"/>
      <c r="BJ458" s="26"/>
      <c r="BK458" s="26"/>
    </row>
    <row r="459" spans="2:63" ht="17.55" customHeight="1">
      <c r="B459" s="26">
        <v>449</v>
      </c>
      <c r="C459" s="26"/>
      <c r="D459" s="26"/>
      <c r="E459" s="26"/>
      <c r="F459" s="26"/>
      <c r="G459" s="26"/>
      <c r="H459" s="26"/>
      <c r="I459" s="26"/>
      <c r="J459" s="26"/>
      <c r="K459" s="154"/>
      <c r="L459" s="187"/>
      <c r="M459" s="182"/>
      <c r="N459" s="154"/>
      <c r="O459" s="154"/>
      <c r="P459" s="182"/>
      <c r="Q459" s="154"/>
      <c r="R459" s="154"/>
      <c r="S459" s="182"/>
      <c r="T459" s="154"/>
      <c r="U459" s="154"/>
      <c r="V459" s="182"/>
      <c r="W459" s="154"/>
      <c r="X459" s="154"/>
      <c r="Y459" s="182"/>
      <c r="Z459" s="154"/>
      <c r="AA459" s="154"/>
      <c r="AB459" s="182"/>
      <c r="AC459" s="154"/>
      <c r="AD459" s="154"/>
      <c r="AE459" s="182"/>
      <c r="AF459" s="26"/>
      <c r="AG459" s="26"/>
      <c r="AH459" s="151"/>
      <c r="AI459" s="151"/>
      <c r="AJ459" s="151"/>
      <c r="AK459" s="151"/>
      <c r="AL459" s="26"/>
      <c r="AM459" s="151"/>
      <c r="AN459" s="151"/>
      <c r="AO459" s="151"/>
      <c r="AP459" s="151"/>
      <c r="AQ459" s="26"/>
      <c r="AR459" s="151"/>
      <c r="AS459" s="26"/>
      <c r="AT459" s="151"/>
      <c r="AU459" s="151"/>
      <c r="AV459" s="151"/>
      <c r="AW459" s="151"/>
      <c r="AX459" s="151"/>
      <c r="AY459" s="151"/>
      <c r="AZ459" s="151"/>
      <c r="BA459" s="151"/>
      <c r="BB459" s="26"/>
      <c r="BC459" s="154"/>
      <c r="BD459" s="154"/>
      <c r="BE459" s="182"/>
      <c r="BF459" s="154"/>
      <c r="BG459" s="154"/>
      <c r="BH459" s="182"/>
      <c r="BI459" s="26"/>
      <c r="BJ459" s="26"/>
      <c r="BK459" s="26"/>
    </row>
    <row r="460" spans="2:63" ht="17.55" customHeight="1">
      <c r="B460" s="26">
        <v>450</v>
      </c>
      <c r="C460" s="26"/>
      <c r="D460" s="26"/>
      <c r="E460" s="26"/>
      <c r="F460" s="26"/>
      <c r="G460" s="26"/>
      <c r="H460" s="26"/>
      <c r="I460" s="26"/>
      <c r="J460" s="26"/>
      <c r="K460" s="154"/>
      <c r="L460" s="187"/>
      <c r="M460" s="182"/>
      <c r="N460" s="154"/>
      <c r="O460" s="154"/>
      <c r="P460" s="182"/>
      <c r="Q460" s="154"/>
      <c r="R460" s="154"/>
      <c r="S460" s="182"/>
      <c r="T460" s="154"/>
      <c r="U460" s="154"/>
      <c r="V460" s="182"/>
      <c r="W460" s="154"/>
      <c r="X460" s="154"/>
      <c r="Y460" s="182"/>
      <c r="Z460" s="154"/>
      <c r="AA460" s="154"/>
      <c r="AB460" s="182"/>
      <c r="AC460" s="154"/>
      <c r="AD460" s="154"/>
      <c r="AE460" s="182"/>
      <c r="AF460" s="26"/>
      <c r="AG460" s="26"/>
      <c r="AH460" s="151"/>
      <c r="AI460" s="151"/>
      <c r="AJ460" s="151"/>
      <c r="AK460" s="151"/>
      <c r="AL460" s="26"/>
      <c r="AM460" s="151"/>
      <c r="AN460" s="151"/>
      <c r="AO460" s="151"/>
      <c r="AP460" s="151"/>
      <c r="AQ460" s="26"/>
      <c r="AR460" s="151"/>
      <c r="AS460" s="26"/>
      <c r="AT460" s="151"/>
      <c r="AU460" s="151"/>
      <c r="AV460" s="151"/>
      <c r="AW460" s="151"/>
      <c r="AX460" s="151"/>
      <c r="AY460" s="151"/>
      <c r="AZ460" s="151"/>
      <c r="BA460" s="151"/>
      <c r="BB460" s="26"/>
      <c r="BC460" s="154"/>
      <c r="BD460" s="154"/>
      <c r="BE460" s="182"/>
      <c r="BF460" s="154"/>
      <c r="BG460" s="154"/>
      <c r="BH460" s="182"/>
      <c r="BI460" s="26"/>
      <c r="BJ460" s="26"/>
      <c r="BK460" s="26"/>
    </row>
    <row r="461" spans="2:63" ht="17.55" customHeight="1">
      <c r="B461" s="26">
        <v>451</v>
      </c>
      <c r="C461" s="26"/>
      <c r="D461" s="26"/>
      <c r="E461" s="26"/>
      <c r="F461" s="26"/>
      <c r="G461" s="26"/>
      <c r="H461" s="26"/>
      <c r="I461" s="26"/>
      <c r="J461" s="26"/>
      <c r="K461" s="154"/>
      <c r="L461" s="187"/>
      <c r="M461" s="182"/>
      <c r="N461" s="154"/>
      <c r="O461" s="154"/>
      <c r="P461" s="182"/>
      <c r="Q461" s="154"/>
      <c r="R461" s="154"/>
      <c r="S461" s="182"/>
      <c r="T461" s="154"/>
      <c r="U461" s="154"/>
      <c r="V461" s="182"/>
      <c r="W461" s="154"/>
      <c r="X461" s="154"/>
      <c r="Y461" s="182"/>
      <c r="Z461" s="154"/>
      <c r="AA461" s="154"/>
      <c r="AB461" s="182"/>
      <c r="AC461" s="154"/>
      <c r="AD461" s="154"/>
      <c r="AE461" s="182"/>
      <c r="AF461" s="26"/>
      <c r="AG461" s="26"/>
      <c r="AH461" s="151"/>
      <c r="AI461" s="151"/>
      <c r="AJ461" s="151"/>
      <c r="AK461" s="151"/>
      <c r="AL461" s="26"/>
      <c r="AM461" s="151"/>
      <c r="AN461" s="151"/>
      <c r="AO461" s="151"/>
      <c r="AP461" s="151"/>
      <c r="AQ461" s="26"/>
      <c r="AR461" s="151"/>
      <c r="AS461" s="26"/>
      <c r="AT461" s="151"/>
      <c r="AU461" s="151"/>
      <c r="AV461" s="151"/>
      <c r="AW461" s="151"/>
      <c r="AX461" s="151"/>
      <c r="AY461" s="151"/>
      <c r="AZ461" s="151"/>
      <c r="BA461" s="151"/>
      <c r="BB461" s="26"/>
      <c r="BC461" s="154"/>
      <c r="BD461" s="154"/>
      <c r="BE461" s="182"/>
      <c r="BF461" s="154"/>
      <c r="BG461" s="154"/>
      <c r="BH461" s="182"/>
      <c r="BI461" s="26"/>
      <c r="BJ461" s="26"/>
      <c r="BK461" s="26"/>
    </row>
    <row r="462" spans="2:63" ht="17.55" customHeight="1">
      <c r="B462" s="26">
        <v>452</v>
      </c>
      <c r="C462" s="26"/>
      <c r="D462" s="26"/>
      <c r="E462" s="26"/>
      <c r="F462" s="26"/>
      <c r="G462" s="26"/>
      <c r="H462" s="26"/>
      <c r="I462" s="26"/>
      <c r="J462" s="26"/>
      <c r="K462" s="154"/>
      <c r="L462" s="187"/>
      <c r="M462" s="182"/>
      <c r="N462" s="154"/>
      <c r="O462" s="154"/>
      <c r="P462" s="182"/>
      <c r="Q462" s="154"/>
      <c r="R462" s="154"/>
      <c r="S462" s="182"/>
      <c r="T462" s="154"/>
      <c r="U462" s="154"/>
      <c r="V462" s="182"/>
      <c r="W462" s="154"/>
      <c r="X462" s="154"/>
      <c r="Y462" s="182"/>
      <c r="Z462" s="154"/>
      <c r="AA462" s="154"/>
      <c r="AB462" s="182"/>
      <c r="AC462" s="154"/>
      <c r="AD462" s="154"/>
      <c r="AE462" s="182"/>
      <c r="AF462" s="26"/>
      <c r="AG462" s="26"/>
      <c r="AH462" s="151"/>
      <c r="AI462" s="151"/>
      <c r="AJ462" s="151"/>
      <c r="AK462" s="151"/>
      <c r="AL462" s="26"/>
      <c r="AM462" s="151"/>
      <c r="AN462" s="151"/>
      <c r="AO462" s="151"/>
      <c r="AP462" s="151"/>
      <c r="AQ462" s="26"/>
      <c r="AR462" s="151"/>
      <c r="AS462" s="26"/>
      <c r="AT462" s="151"/>
      <c r="AU462" s="151"/>
      <c r="AV462" s="151"/>
      <c r="AW462" s="151"/>
      <c r="AX462" s="151"/>
      <c r="AY462" s="151"/>
      <c r="AZ462" s="151"/>
      <c r="BA462" s="151"/>
      <c r="BB462" s="26"/>
      <c r="BC462" s="154"/>
      <c r="BD462" s="154"/>
      <c r="BE462" s="182"/>
      <c r="BF462" s="154"/>
      <c r="BG462" s="154"/>
      <c r="BH462" s="182"/>
      <c r="BI462" s="26"/>
      <c r="BJ462" s="26"/>
      <c r="BK462" s="26"/>
    </row>
    <row r="463" spans="2:63" ht="17.55" customHeight="1">
      <c r="B463" s="26">
        <v>453</v>
      </c>
      <c r="C463" s="26"/>
      <c r="D463" s="26"/>
      <c r="E463" s="26"/>
      <c r="F463" s="26"/>
      <c r="G463" s="26"/>
      <c r="H463" s="26"/>
      <c r="I463" s="26"/>
      <c r="J463" s="26"/>
      <c r="K463" s="154"/>
      <c r="L463" s="187"/>
      <c r="M463" s="182"/>
      <c r="N463" s="154"/>
      <c r="O463" s="154"/>
      <c r="P463" s="182"/>
      <c r="Q463" s="154"/>
      <c r="R463" s="154"/>
      <c r="S463" s="182"/>
      <c r="T463" s="154"/>
      <c r="U463" s="154"/>
      <c r="V463" s="182"/>
      <c r="W463" s="154"/>
      <c r="X463" s="154"/>
      <c r="Y463" s="182"/>
      <c r="Z463" s="154"/>
      <c r="AA463" s="154"/>
      <c r="AB463" s="182"/>
      <c r="AC463" s="154"/>
      <c r="AD463" s="154"/>
      <c r="AE463" s="182"/>
      <c r="AF463" s="26"/>
      <c r="AG463" s="26"/>
      <c r="AH463" s="151"/>
      <c r="AI463" s="151"/>
      <c r="AJ463" s="151"/>
      <c r="AK463" s="151"/>
      <c r="AL463" s="26"/>
      <c r="AM463" s="151"/>
      <c r="AN463" s="151"/>
      <c r="AO463" s="151"/>
      <c r="AP463" s="151"/>
      <c r="AQ463" s="26"/>
      <c r="AR463" s="151"/>
      <c r="AS463" s="26"/>
      <c r="AT463" s="151"/>
      <c r="AU463" s="151"/>
      <c r="AV463" s="151"/>
      <c r="AW463" s="151"/>
      <c r="AX463" s="151"/>
      <c r="AY463" s="151"/>
      <c r="AZ463" s="151"/>
      <c r="BA463" s="151"/>
      <c r="BB463" s="26"/>
      <c r="BC463" s="154"/>
      <c r="BD463" s="154"/>
      <c r="BE463" s="182"/>
      <c r="BF463" s="154"/>
      <c r="BG463" s="154"/>
      <c r="BH463" s="182"/>
      <c r="BI463" s="26"/>
      <c r="BJ463" s="26"/>
      <c r="BK463" s="26"/>
    </row>
    <row r="464" spans="2:63" ht="17.55" customHeight="1">
      <c r="B464" s="26">
        <v>454</v>
      </c>
      <c r="C464" s="26"/>
      <c r="D464" s="26"/>
      <c r="E464" s="26"/>
      <c r="F464" s="26"/>
      <c r="G464" s="26"/>
      <c r="H464" s="26"/>
      <c r="I464" s="26"/>
      <c r="J464" s="26"/>
      <c r="K464" s="154"/>
      <c r="L464" s="187"/>
      <c r="M464" s="182"/>
      <c r="N464" s="154"/>
      <c r="O464" s="154"/>
      <c r="P464" s="182"/>
      <c r="Q464" s="154"/>
      <c r="R464" s="154"/>
      <c r="S464" s="182"/>
      <c r="T464" s="154"/>
      <c r="U464" s="154"/>
      <c r="V464" s="182"/>
      <c r="W464" s="154"/>
      <c r="X464" s="154"/>
      <c r="Y464" s="182"/>
      <c r="Z464" s="154"/>
      <c r="AA464" s="154"/>
      <c r="AB464" s="182"/>
      <c r="AC464" s="154"/>
      <c r="AD464" s="154"/>
      <c r="AE464" s="182"/>
      <c r="AF464" s="26"/>
      <c r="AG464" s="26"/>
      <c r="AH464" s="151"/>
      <c r="AI464" s="151"/>
      <c r="AJ464" s="151"/>
      <c r="AK464" s="151"/>
      <c r="AL464" s="26"/>
      <c r="AM464" s="151"/>
      <c r="AN464" s="151"/>
      <c r="AO464" s="151"/>
      <c r="AP464" s="151"/>
      <c r="AQ464" s="26"/>
      <c r="AR464" s="151"/>
      <c r="AS464" s="26"/>
      <c r="AT464" s="151"/>
      <c r="AU464" s="151"/>
      <c r="AV464" s="151"/>
      <c r="AW464" s="151"/>
      <c r="AX464" s="151"/>
      <c r="AY464" s="151"/>
      <c r="AZ464" s="151"/>
      <c r="BA464" s="151"/>
      <c r="BB464" s="26"/>
      <c r="BC464" s="154"/>
      <c r="BD464" s="154"/>
      <c r="BE464" s="182"/>
      <c r="BF464" s="154"/>
      <c r="BG464" s="154"/>
      <c r="BH464" s="182"/>
      <c r="BI464" s="26"/>
      <c r="BJ464" s="26"/>
      <c r="BK464" s="26"/>
    </row>
    <row r="465" spans="2:63" ht="17.55" customHeight="1">
      <c r="B465" s="26">
        <v>455</v>
      </c>
      <c r="C465" s="26"/>
      <c r="D465" s="26"/>
      <c r="E465" s="26"/>
      <c r="F465" s="26"/>
      <c r="G465" s="26"/>
      <c r="H465" s="26"/>
      <c r="I465" s="26"/>
      <c r="J465" s="26"/>
      <c r="K465" s="154"/>
      <c r="L465" s="187"/>
      <c r="M465" s="182"/>
      <c r="N465" s="154"/>
      <c r="O465" s="154"/>
      <c r="P465" s="182"/>
      <c r="Q465" s="154"/>
      <c r="R465" s="154"/>
      <c r="S465" s="182"/>
      <c r="T465" s="154"/>
      <c r="U465" s="154"/>
      <c r="V465" s="182"/>
      <c r="W465" s="154"/>
      <c r="X465" s="154"/>
      <c r="Y465" s="182"/>
      <c r="Z465" s="154"/>
      <c r="AA465" s="154"/>
      <c r="AB465" s="182"/>
      <c r="AC465" s="154"/>
      <c r="AD465" s="154"/>
      <c r="AE465" s="182"/>
      <c r="AF465" s="26"/>
      <c r="AG465" s="26"/>
      <c r="AH465" s="151"/>
      <c r="AI465" s="151"/>
      <c r="AJ465" s="151"/>
      <c r="AK465" s="151"/>
      <c r="AL465" s="26"/>
      <c r="AM465" s="151"/>
      <c r="AN465" s="151"/>
      <c r="AO465" s="151"/>
      <c r="AP465" s="151"/>
      <c r="AQ465" s="26"/>
      <c r="AR465" s="151"/>
      <c r="AS465" s="26"/>
      <c r="AT465" s="151"/>
      <c r="AU465" s="151"/>
      <c r="AV465" s="151"/>
      <c r="AW465" s="151"/>
      <c r="AX465" s="151"/>
      <c r="AY465" s="151"/>
      <c r="AZ465" s="151"/>
      <c r="BA465" s="151"/>
      <c r="BB465" s="26"/>
      <c r="BC465" s="154"/>
      <c r="BD465" s="154"/>
      <c r="BE465" s="182"/>
      <c r="BF465" s="154"/>
      <c r="BG465" s="154"/>
      <c r="BH465" s="182"/>
      <c r="BI465" s="26"/>
      <c r="BJ465" s="26"/>
      <c r="BK465" s="26"/>
    </row>
    <row r="466" spans="2:63" ht="17.55" customHeight="1">
      <c r="B466" s="26">
        <v>456</v>
      </c>
      <c r="C466" s="26"/>
      <c r="D466" s="26"/>
      <c r="E466" s="26"/>
      <c r="F466" s="26"/>
      <c r="G466" s="26"/>
      <c r="H466" s="26"/>
      <c r="I466" s="26"/>
      <c r="J466" s="26"/>
      <c r="K466" s="154"/>
      <c r="L466" s="187"/>
      <c r="M466" s="182"/>
      <c r="N466" s="154"/>
      <c r="O466" s="154"/>
      <c r="P466" s="182"/>
      <c r="Q466" s="154"/>
      <c r="R466" s="154"/>
      <c r="S466" s="182"/>
      <c r="T466" s="154"/>
      <c r="U466" s="154"/>
      <c r="V466" s="182"/>
      <c r="W466" s="154"/>
      <c r="X466" s="154"/>
      <c r="Y466" s="182"/>
      <c r="Z466" s="154"/>
      <c r="AA466" s="154"/>
      <c r="AB466" s="182"/>
      <c r="AC466" s="154"/>
      <c r="AD466" s="154"/>
      <c r="AE466" s="182"/>
      <c r="AF466" s="26"/>
      <c r="AG466" s="26"/>
      <c r="AH466" s="151"/>
      <c r="AI466" s="151"/>
      <c r="AJ466" s="151"/>
      <c r="AK466" s="151"/>
      <c r="AL466" s="26"/>
      <c r="AM466" s="151"/>
      <c r="AN466" s="151"/>
      <c r="AO466" s="151"/>
      <c r="AP466" s="151"/>
      <c r="AQ466" s="26"/>
      <c r="AR466" s="151"/>
      <c r="AS466" s="26"/>
      <c r="AT466" s="151"/>
      <c r="AU466" s="151"/>
      <c r="AV466" s="151"/>
      <c r="AW466" s="151"/>
      <c r="AX466" s="151"/>
      <c r="AY466" s="151"/>
      <c r="AZ466" s="151"/>
      <c r="BA466" s="151"/>
      <c r="BB466" s="26"/>
      <c r="BC466" s="154"/>
      <c r="BD466" s="154"/>
      <c r="BE466" s="182"/>
      <c r="BF466" s="154"/>
      <c r="BG466" s="154"/>
      <c r="BH466" s="182"/>
      <c r="BI466" s="26"/>
      <c r="BJ466" s="26"/>
      <c r="BK466" s="26"/>
    </row>
    <row r="467" spans="2:63" ht="17.55" customHeight="1">
      <c r="B467" s="26">
        <v>457</v>
      </c>
      <c r="C467" s="26"/>
      <c r="D467" s="26"/>
      <c r="E467" s="26"/>
      <c r="F467" s="26"/>
      <c r="G467" s="26"/>
      <c r="H467" s="26"/>
      <c r="I467" s="26"/>
      <c r="J467" s="26"/>
      <c r="K467" s="154"/>
      <c r="L467" s="187"/>
      <c r="M467" s="182"/>
      <c r="N467" s="154"/>
      <c r="O467" s="154"/>
      <c r="P467" s="182"/>
      <c r="Q467" s="154"/>
      <c r="R467" s="154"/>
      <c r="S467" s="182"/>
      <c r="T467" s="154"/>
      <c r="U467" s="154"/>
      <c r="V467" s="182"/>
      <c r="W467" s="154"/>
      <c r="X467" s="154"/>
      <c r="Y467" s="182"/>
      <c r="Z467" s="154"/>
      <c r="AA467" s="154"/>
      <c r="AB467" s="182"/>
      <c r="AC467" s="154"/>
      <c r="AD467" s="154"/>
      <c r="AE467" s="182"/>
      <c r="AF467" s="26"/>
      <c r="AG467" s="26"/>
      <c r="AH467" s="151"/>
      <c r="AI467" s="151"/>
      <c r="AJ467" s="151"/>
      <c r="AK467" s="151"/>
      <c r="AL467" s="26"/>
      <c r="AM467" s="151"/>
      <c r="AN467" s="151"/>
      <c r="AO467" s="151"/>
      <c r="AP467" s="151"/>
      <c r="AQ467" s="26"/>
      <c r="AR467" s="151"/>
      <c r="AS467" s="26"/>
      <c r="AT467" s="151"/>
      <c r="AU467" s="151"/>
      <c r="AV467" s="151"/>
      <c r="AW467" s="151"/>
      <c r="AX467" s="151"/>
      <c r="AY467" s="151"/>
      <c r="AZ467" s="151"/>
      <c r="BA467" s="151"/>
      <c r="BB467" s="26"/>
      <c r="BC467" s="154"/>
      <c r="BD467" s="154"/>
      <c r="BE467" s="182"/>
      <c r="BF467" s="154"/>
      <c r="BG467" s="154"/>
      <c r="BH467" s="182"/>
      <c r="BI467" s="26"/>
      <c r="BJ467" s="26"/>
      <c r="BK467" s="26"/>
    </row>
    <row r="468" spans="2:63" ht="17.55" customHeight="1">
      <c r="B468" s="26">
        <v>458</v>
      </c>
      <c r="C468" s="26"/>
      <c r="D468" s="26"/>
      <c r="E468" s="26"/>
      <c r="F468" s="26"/>
      <c r="G468" s="26"/>
      <c r="H468" s="26"/>
      <c r="I468" s="26"/>
      <c r="J468" s="26"/>
      <c r="K468" s="154"/>
      <c r="L468" s="187"/>
      <c r="M468" s="182"/>
      <c r="N468" s="154"/>
      <c r="O468" s="154"/>
      <c r="P468" s="182"/>
      <c r="Q468" s="154"/>
      <c r="R468" s="154"/>
      <c r="S468" s="182"/>
      <c r="T468" s="154"/>
      <c r="U468" s="154"/>
      <c r="V468" s="182"/>
      <c r="W468" s="154"/>
      <c r="X468" s="154"/>
      <c r="Y468" s="182"/>
      <c r="Z468" s="154"/>
      <c r="AA468" s="154"/>
      <c r="AB468" s="182"/>
      <c r="AC468" s="154"/>
      <c r="AD468" s="154"/>
      <c r="AE468" s="182"/>
      <c r="AF468" s="26"/>
      <c r="AG468" s="26"/>
      <c r="AH468" s="151"/>
      <c r="AI468" s="151"/>
      <c r="AJ468" s="151"/>
      <c r="AK468" s="151"/>
      <c r="AL468" s="26"/>
      <c r="AM468" s="151"/>
      <c r="AN468" s="151"/>
      <c r="AO468" s="151"/>
      <c r="AP468" s="151"/>
      <c r="AQ468" s="26"/>
      <c r="AR468" s="151"/>
      <c r="AS468" s="26"/>
      <c r="AT468" s="151"/>
      <c r="AU468" s="151"/>
      <c r="AV468" s="151"/>
      <c r="AW468" s="151"/>
      <c r="AX468" s="151"/>
      <c r="AY468" s="151"/>
      <c r="AZ468" s="151"/>
      <c r="BA468" s="151"/>
      <c r="BB468" s="26"/>
      <c r="BC468" s="154"/>
      <c r="BD468" s="154"/>
      <c r="BE468" s="182"/>
      <c r="BF468" s="154"/>
      <c r="BG468" s="154"/>
      <c r="BH468" s="182"/>
      <c r="BI468" s="26"/>
      <c r="BJ468" s="26"/>
      <c r="BK468" s="26"/>
    </row>
    <row r="469" spans="2:63" ht="17.55" customHeight="1">
      <c r="B469" s="26">
        <v>459</v>
      </c>
      <c r="C469" s="26"/>
      <c r="D469" s="26"/>
      <c r="E469" s="26"/>
      <c r="F469" s="26"/>
      <c r="G469" s="26"/>
      <c r="H469" s="26"/>
      <c r="I469" s="26"/>
      <c r="J469" s="26"/>
      <c r="K469" s="154"/>
      <c r="L469" s="187"/>
      <c r="M469" s="182"/>
      <c r="N469" s="154"/>
      <c r="O469" s="154"/>
      <c r="P469" s="182"/>
      <c r="Q469" s="154"/>
      <c r="R469" s="154"/>
      <c r="S469" s="182"/>
      <c r="T469" s="154"/>
      <c r="U469" s="154"/>
      <c r="V469" s="182"/>
      <c r="W469" s="154"/>
      <c r="X469" s="154"/>
      <c r="Y469" s="182"/>
      <c r="Z469" s="154"/>
      <c r="AA469" s="154"/>
      <c r="AB469" s="182"/>
      <c r="AC469" s="154"/>
      <c r="AD469" s="154"/>
      <c r="AE469" s="182"/>
      <c r="AF469" s="26"/>
      <c r="AG469" s="26"/>
      <c r="AH469" s="151"/>
      <c r="AI469" s="151"/>
      <c r="AJ469" s="151"/>
      <c r="AK469" s="151"/>
      <c r="AL469" s="26"/>
      <c r="AM469" s="151"/>
      <c r="AN469" s="151"/>
      <c r="AO469" s="151"/>
      <c r="AP469" s="151"/>
      <c r="AQ469" s="26"/>
      <c r="AR469" s="151"/>
      <c r="AS469" s="26"/>
      <c r="AT469" s="151"/>
      <c r="AU469" s="151"/>
      <c r="AV469" s="151"/>
      <c r="AW469" s="151"/>
      <c r="AX469" s="151"/>
      <c r="AY469" s="151"/>
      <c r="AZ469" s="151"/>
      <c r="BA469" s="151"/>
      <c r="BB469" s="26"/>
      <c r="BC469" s="154"/>
      <c r="BD469" s="154"/>
      <c r="BE469" s="182"/>
      <c r="BF469" s="154"/>
      <c r="BG469" s="154"/>
      <c r="BH469" s="182"/>
      <c r="BI469" s="26"/>
      <c r="BJ469" s="26"/>
      <c r="BK469" s="26"/>
    </row>
    <row r="470" spans="2:63" ht="17.55" customHeight="1">
      <c r="B470" s="26">
        <v>460</v>
      </c>
      <c r="C470" s="26"/>
      <c r="D470" s="26"/>
      <c r="E470" s="26"/>
      <c r="F470" s="26"/>
      <c r="G470" s="26"/>
      <c r="H470" s="26"/>
      <c r="I470" s="26"/>
      <c r="J470" s="26"/>
      <c r="K470" s="154"/>
      <c r="L470" s="187"/>
      <c r="M470" s="182"/>
      <c r="N470" s="154"/>
      <c r="O470" s="154"/>
      <c r="P470" s="182"/>
      <c r="Q470" s="154"/>
      <c r="R470" s="154"/>
      <c r="S470" s="182"/>
      <c r="T470" s="154"/>
      <c r="U470" s="154"/>
      <c r="V470" s="182"/>
      <c r="W470" s="154"/>
      <c r="X470" s="154"/>
      <c r="Y470" s="182"/>
      <c r="Z470" s="154"/>
      <c r="AA470" s="154"/>
      <c r="AB470" s="182"/>
      <c r="AC470" s="154"/>
      <c r="AD470" s="154"/>
      <c r="AE470" s="182"/>
      <c r="AF470" s="26"/>
      <c r="AG470" s="26"/>
      <c r="AH470" s="151"/>
      <c r="AI470" s="151"/>
      <c r="AJ470" s="151"/>
      <c r="AK470" s="151"/>
      <c r="AL470" s="26"/>
      <c r="AM470" s="151"/>
      <c r="AN470" s="151"/>
      <c r="AO470" s="151"/>
      <c r="AP470" s="151"/>
      <c r="AQ470" s="26"/>
      <c r="AR470" s="151"/>
      <c r="AS470" s="26"/>
      <c r="AT470" s="151"/>
      <c r="AU470" s="151"/>
      <c r="AV470" s="151"/>
      <c r="AW470" s="151"/>
      <c r="AX470" s="151"/>
      <c r="AY470" s="151"/>
      <c r="AZ470" s="151"/>
      <c r="BA470" s="151"/>
      <c r="BB470" s="26"/>
      <c r="BC470" s="154"/>
      <c r="BD470" s="154"/>
      <c r="BE470" s="182"/>
      <c r="BF470" s="154"/>
      <c r="BG470" s="154"/>
      <c r="BH470" s="182"/>
      <c r="BI470" s="26"/>
      <c r="BJ470" s="26"/>
      <c r="BK470" s="26"/>
    </row>
    <row r="471" spans="2:63" ht="17.55" customHeight="1">
      <c r="B471" s="26">
        <v>461</v>
      </c>
      <c r="C471" s="26"/>
      <c r="D471" s="26"/>
      <c r="E471" s="26"/>
      <c r="F471" s="26"/>
      <c r="G471" s="26"/>
      <c r="H471" s="26"/>
      <c r="I471" s="26"/>
      <c r="J471" s="26"/>
      <c r="K471" s="154"/>
      <c r="L471" s="187"/>
      <c r="M471" s="182"/>
      <c r="N471" s="154"/>
      <c r="O471" s="154"/>
      <c r="P471" s="182"/>
      <c r="Q471" s="154"/>
      <c r="R471" s="154"/>
      <c r="S471" s="182"/>
      <c r="T471" s="154"/>
      <c r="U471" s="154"/>
      <c r="V471" s="182"/>
      <c r="W471" s="154"/>
      <c r="X471" s="154"/>
      <c r="Y471" s="182"/>
      <c r="Z471" s="154"/>
      <c r="AA471" s="154"/>
      <c r="AB471" s="182"/>
      <c r="AC471" s="154"/>
      <c r="AD471" s="154"/>
      <c r="AE471" s="182"/>
      <c r="AF471" s="26"/>
      <c r="AG471" s="26"/>
      <c r="AH471" s="151"/>
      <c r="AI471" s="151"/>
      <c r="AJ471" s="151"/>
      <c r="AK471" s="151"/>
      <c r="AL471" s="26"/>
      <c r="AM471" s="151"/>
      <c r="AN471" s="151"/>
      <c r="AO471" s="151"/>
      <c r="AP471" s="151"/>
      <c r="AQ471" s="26"/>
      <c r="AR471" s="151"/>
      <c r="AS471" s="26"/>
      <c r="AT471" s="151"/>
      <c r="AU471" s="151"/>
      <c r="AV471" s="151"/>
      <c r="AW471" s="151"/>
      <c r="AX471" s="151"/>
      <c r="AY471" s="151"/>
      <c r="AZ471" s="151"/>
      <c r="BA471" s="151"/>
      <c r="BB471" s="26"/>
      <c r="BC471" s="154"/>
      <c r="BD471" s="154"/>
      <c r="BE471" s="182"/>
      <c r="BF471" s="154"/>
      <c r="BG471" s="154"/>
      <c r="BH471" s="182"/>
      <c r="BI471" s="26"/>
      <c r="BJ471" s="26"/>
      <c r="BK471" s="26"/>
    </row>
    <row r="472" spans="2:63" ht="17.55" customHeight="1">
      <c r="B472" s="26">
        <v>462</v>
      </c>
      <c r="C472" s="26"/>
      <c r="D472" s="26"/>
      <c r="E472" s="26"/>
      <c r="F472" s="26"/>
      <c r="G472" s="26"/>
      <c r="H472" s="26"/>
      <c r="I472" s="26"/>
      <c r="J472" s="26"/>
      <c r="K472" s="154"/>
      <c r="L472" s="187"/>
      <c r="M472" s="182"/>
      <c r="N472" s="154"/>
      <c r="O472" s="154"/>
      <c r="P472" s="182"/>
      <c r="Q472" s="154"/>
      <c r="R472" s="154"/>
      <c r="S472" s="182"/>
      <c r="T472" s="154"/>
      <c r="U472" s="154"/>
      <c r="V472" s="182"/>
      <c r="W472" s="154"/>
      <c r="X472" s="154"/>
      <c r="Y472" s="182"/>
      <c r="Z472" s="154"/>
      <c r="AA472" s="154"/>
      <c r="AB472" s="182"/>
      <c r="AC472" s="154"/>
      <c r="AD472" s="154"/>
      <c r="AE472" s="182"/>
      <c r="AF472" s="26"/>
      <c r="AG472" s="26"/>
      <c r="AH472" s="151"/>
      <c r="AI472" s="151"/>
      <c r="AJ472" s="151"/>
      <c r="AK472" s="151"/>
      <c r="AL472" s="26"/>
      <c r="AM472" s="151"/>
      <c r="AN472" s="151"/>
      <c r="AO472" s="151"/>
      <c r="AP472" s="151"/>
      <c r="AQ472" s="26"/>
      <c r="AR472" s="151"/>
      <c r="AS472" s="26"/>
      <c r="AT472" s="151"/>
      <c r="AU472" s="151"/>
      <c r="AV472" s="151"/>
      <c r="AW472" s="151"/>
      <c r="AX472" s="151"/>
      <c r="AY472" s="151"/>
      <c r="AZ472" s="151"/>
      <c r="BA472" s="151"/>
      <c r="BB472" s="26"/>
      <c r="BC472" s="154"/>
      <c r="BD472" s="154"/>
      <c r="BE472" s="182"/>
      <c r="BF472" s="154"/>
      <c r="BG472" s="154"/>
      <c r="BH472" s="182"/>
      <c r="BI472" s="26"/>
      <c r="BJ472" s="26"/>
      <c r="BK472" s="26"/>
    </row>
    <row r="473" spans="2:63" ht="17.55" customHeight="1">
      <c r="B473" s="26">
        <v>463</v>
      </c>
      <c r="C473" s="26"/>
      <c r="D473" s="26"/>
      <c r="E473" s="26"/>
      <c r="F473" s="26"/>
      <c r="G473" s="26"/>
      <c r="H473" s="26"/>
      <c r="I473" s="26"/>
      <c r="J473" s="26"/>
      <c r="K473" s="154"/>
      <c r="L473" s="187"/>
      <c r="M473" s="182"/>
      <c r="N473" s="154"/>
      <c r="O473" s="154"/>
      <c r="P473" s="182"/>
      <c r="Q473" s="154"/>
      <c r="R473" s="154"/>
      <c r="S473" s="182"/>
      <c r="T473" s="154"/>
      <c r="U473" s="154"/>
      <c r="V473" s="182"/>
      <c r="W473" s="154"/>
      <c r="X473" s="154"/>
      <c r="Y473" s="182"/>
      <c r="Z473" s="154"/>
      <c r="AA473" s="154"/>
      <c r="AB473" s="182"/>
      <c r="AC473" s="154"/>
      <c r="AD473" s="154"/>
      <c r="AE473" s="182"/>
      <c r="AF473" s="26"/>
      <c r="AG473" s="26"/>
      <c r="AH473" s="151"/>
      <c r="AI473" s="151"/>
      <c r="AJ473" s="151"/>
      <c r="AK473" s="151"/>
      <c r="AL473" s="26"/>
      <c r="AM473" s="151"/>
      <c r="AN473" s="151"/>
      <c r="AO473" s="151"/>
      <c r="AP473" s="151"/>
      <c r="AQ473" s="26"/>
      <c r="AR473" s="151"/>
      <c r="AS473" s="26"/>
      <c r="AT473" s="151"/>
      <c r="AU473" s="151"/>
      <c r="AV473" s="151"/>
      <c r="AW473" s="151"/>
      <c r="AX473" s="151"/>
      <c r="AY473" s="151"/>
      <c r="AZ473" s="151"/>
      <c r="BA473" s="151"/>
      <c r="BB473" s="26"/>
      <c r="BC473" s="154"/>
      <c r="BD473" s="154"/>
      <c r="BE473" s="182"/>
      <c r="BF473" s="154"/>
      <c r="BG473" s="154"/>
      <c r="BH473" s="182"/>
      <c r="BI473" s="26"/>
      <c r="BJ473" s="26"/>
      <c r="BK473" s="26"/>
    </row>
    <row r="474" spans="2:63" ht="17.55" customHeight="1">
      <c r="B474" s="26">
        <v>464</v>
      </c>
      <c r="C474" s="26"/>
      <c r="D474" s="26"/>
      <c r="E474" s="26"/>
      <c r="F474" s="26"/>
      <c r="G474" s="26"/>
      <c r="H474" s="26"/>
      <c r="I474" s="26"/>
      <c r="J474" s="26"/>
      <c r="K474" s="154"/>
      <c r="L474" s="187"/>
      <c r="M474" s="182"/>
      <c r="N474" s="154"/>
      <c r="O474" s="154"/>
      <c r="P474" s="182"/>
      <c r="Q474" s="154"/>
      <c r="R474" s="154"/>
      <c r="S474" s="182"/>
      <c r="T474" s="154"/>
      <c r="U474" s="154"/>
      <c r="V474" s="182"/>
      <c r="W474" s="154"/>
      <c r="X474" s="154"/>
      <c r="Y474" s="182"/>
      <c r="Z474" s="154"/>
      <c r="AA474" s="154"/>
      <c r="AB474" s="182"/>
      <c r="AC474" s="154"/>
      <c r="AD474" s="154"/>
      <c r="AE474" s="182"/>
      <c r="AF474" s="26"/>
      <c r="AG474" s="26"/>
      <c r="AH474" s="151"/>
      <c r="AI474" s="151"/>
      <c r="AJ474" s="151"/>
      <c r="AK474" s="151"/>
      <c r="AL474" s="26"/>
      <c r="AM474" s="151"/>
      <c r="AN474" s="151"/>
      <c r="AO474" s="151"/>
      <c r="AP474" s="151"/>
      <c r="AQ474" s="26"/>
      <c r="AR474" s="151"/>
      <c r="AS474" s="26"/>
      <c r="AT474" s="151"/>
      <c r="AU474" s="151"/>
      <c r="AV474" s="151"/>
      <c r="AW474" s="151"/>
      <c r="AX474" s="151"/>
      <c r="AY474" s="151"/>
      <c r="AZ474" s="151"/>
      <c r="BA474" s="151"/>
      <c r="BB474" s="26"/>
      <c r="BC474" s="154"/>
      <c r="BD474" s="154"/>
      <c r="BE474" s="182"/>
      <c r="BF474" s="154"/>
      <c r="BG474" s="154"/>
      <c r="BH474" s="182"/>
      <c r="BI474" s="26"/>
      <c r="BJ474" s="26"/>
      <c r="BK474" s="26"/>
    </row>
    <row r="475" spans="2:63" ht="17.55" customHeight="1">
      <c r="B475" s="26">
        <v>465</v>
      </c>
      <c r="C475" s="26"/>
      <c r="D475" s="26"/>
      <c r="E475" s="26"/>
      <c r="F475" s="26"/>
      <c r="G475" s="26"/>
      <c r="H475" s="26"/>
      <c r="I475" s="26"/>
      <c r="J475" s="26"/>
      <c r="K475" s="154"/>
      <c r="L475" s="187"/>
      <c r="M475" s="182"/>
      <c r="N475" s="154"/>
      <c r="O475" s="154"/>
      <c r="P475" s="182"/>
      <c r="Q475" s="154"/>
      <c r="R475" s="154"/>
      <c r="S475" s="182"/>
      <c r="T475" s="154"/>
      <c r="U475" s="154"/>
      <c r="V475" s="182"/>
      <c r="W475" s="154"/>
      <c r="X475" s="154"/>
      <c r="Y475" s="182"/>
      <c r="Z475" s="154"/>
      <c r="AA475" s="154"/>
      <c r="AB475" s="182"/>
      <c r="AC475" s="154"/>
      <c r="AD475" s="154"/>
      <c r="AE475" s="182"/>
      <c r="AF475" s="26"/>
      <c r="AG475" s="26"/>
      <c r="AH475" s="151"/>
      <c r="AI475" s="151"/>
      <c r="AJ475" s="151"/>
      <c r="AK475" s="151"/>
      <c r="AL475" s="26"/>
      <c r="AM475" s="151"/>
      <c r="AN475" s="151"/>
      <c r="AO475" s="151"/>
      <c r="AP475" s="151"/>
      <c r="AQ475" s="26"/>
      <c r="AR475" s="151"/>
      <c r="AS475" s="26"/>
      <c r="AT475" s="151"/>
      <c r="AU475" s="151"/>
      <c r="AV475" s="151"/>
      <c r="AW475" s="151"/>
      <c r="AX475" s="151"/>
      <c r="AY475" s="151"/>
      <c r="AZ475" s="151"/>
      <c r="BA475" s="151"/>
      <c r="BB475" s="26"/>
      <c r="BC475" s="154"/>
      <c r="BD475" s="154"/>
      <c r="BE475" s="182"/>
      <c r="BF475" s="154"/>
      <c r="BG475" s="154"/>
      <c r="BH475" s="182"/>
      <c r="BI475" s="26"/>
      <c r="BJ475" s="26"/>
      <c r="BK475" s="26"/>
    </row>
    <row r="476" spans="2:63" ht="17.55" customHeight="1">
      <c r="B476" s="26">
        <v>466</v>
      </c>
      <c r="C476" s="26"/>
      <c r="D476" s="26"/>
      <c r="E476" s="26"/>
      <c r="F476" s="26"/>
      <c r="G476" s="26"/>
      <c r="H476" s="26"/>
      <c r="I476" s="26"/>
      <c r="J476" s="26"/>
      <c r="K476" s="154"/>
      <c r="L476" s="187"/>
      <c r="M476" s="182"/>
      <c r="N476" s="154"/>
      <c r="O476" s="154"/>
      <c r="P476" s="182"/>
      <c r="Q476" s="154"/>
      <c r="R476" s="154"/>
      <c r="S476" s="182"/>
      <c r="T476" s="154"/>
      <c r="U476" s="154"/>
      <c r="V476" s="182"/>
      <c r="W476" s="154"/>
      <c r="X476" s="154"/>
      <c r="Y476" s="182"/>
      <c r="Z476" s="154"/>
      <c r="AA476" s="154"/>
      <c r="AB476" s="182"/>
      <c r="AC476" s="154"/>
      <c r="AD476" s="154"/>
      <c r="AE476" s="182"/>
      <c r="AF476" s="26"/>
      <c r="AG476" s="26"/>
      <c r="AH476" s="151"/>
      <c r="AI476" s="151"/>
      <c r="AJ476" s="151"/>
      <c r="AK476" s="151"/>
      <c r="AL476" s="26"/>
      <c r="AM476" s="151"/>
      <c r="AN476" s="151"/>
      <c r="AO476" s="151"/>
      <c r="AP476" s="151"/>
      <c r="AQ476" s="26"/>
      <c r="AR476" s="151"/>
      <c r="AS476" s="26"/>
      <c r="AT476" s="151"/>
      <c r="AU476" s="151"/>
      <c r="AV476" s="151"/>
      <c r="AW476" s="151"/>
      <c r="AX476" s="151"/>
      <c r="AY476" s="151"/>
      <c r="AZ476" s="151"/>
      <c r="BA476" s="151"/>
      <c r="BB476" s="26"/>
      <c r="BC476" s="154"/>
      <c r="BD476" s="154"/>
      <c r="BE476" s="182"/>
      <c r="BF476" s="154"/>
      <c r="BG476" s="154"/>
      <c r="BH476" s="182"/>
      <c r="BI476" s="26"/>
      <c r="BJ476" s="26"/>
      <c r="BK476" s="26"/>
    </row>
    <row r="477" spans="2:63" ht="17.55" customHeight="1">
      <c r="B477" s="26">
        <v>467</v>
      </c>
      <c r="C477" s="26"/>
      <c r="D477" s="26"/>
      <c r="E477" s="26"/>
      <c r="F477" s="26"/>
      <c r="G477" s="26"/>
      <c r="H477" s="26"/>
      <c r="I477" s="26"/>
      <c r="J477" s="26"/>
      <c r="K477" s="154"/>
      <c r="L477" s="187"/>
      <c r="M477" s="182"/>
      <c r="N477" s="154"/>
      <c r="O477" s="154"/>
      <c r="P477" s="182"/>
      <c r="Q477" s="154"/>
      <c r="R477" s="154"/>
      <c r="S477" s="182"/>
      <c r="T477" s="154"/>
      <c r="U477" s="154"/>
      <c r="V477" s="182"/>
      <c r="W477" s="154"/>
      <c r="X477" s="154"/>
      <c r="Y477" s="182"/>
      <c r="Z477" s="154"/>
      <c r="AA477" s="154"/>
      <c r="AB477" s="182"/>
      <c r="AC477" s="154"/>
      <c r="AD477" s="154"/>
      <c r="AE477" s="182"/>
      <c r="AF477" s="26"/>
      <c r="AG477" s="26"/>
      <c r="AH477" s="151"/>
      <c r="AI477" s="151"/>
      <c r="AJ477" s="151"/>
      <c r="AK477" s="151"/>
      <c r="AL477" s="26"/>
      <c r="AM477" s="151"/>
      <c r="AN477" s="151"/>
      <c r="AO477" s="151"/>
      <c r="AP477" s="151"/>
      <c r="AQ477" s="26"/>
      <c r="AR477" s="151"/>
      <c r="AS477" s="26"/>
      <c r="AT477" s="151"/>
      <c r="AU477" s="151"/>
      <c r="AV477" s="151"/>
      <c r="AW477" s="151"/>
      <c r="AX477" s="151"/>
      <c r="AY477" s="151"/>
      <c r="AZ477" s="151"/>
      <c r="BA477" s="151"/>
      <c r="BB477" s="26"/>
      <c r="BC477" s="154"/>
      <c r="BD477" s="154"/>
      <c r="BE477" s="182"/>
      <c r="BF477" s="154"/>
      <c r="BG477" s="154"/>
      <c r="BH477" s="182"/>
      <c r="BI477" s="26"/>
      <c r="BJ477" s="26"/>
      <c r="BK477" s="26"/>
    </row>
    <row r="478" spans="2:63" ht="17.55" customHeight="1">
      <c r="B478" s="26">
        <v>468</v>
      </c>
      <c r="C478" s="26"/>
      <c r="D478" s="26"/>
      <c r="E478" s="26"/>
      <c r="F478" s="26"/>
      <c r="G478" s="26"/>
      <c r="H478" s="26"/>
      <c r="I478" s="26"/>
      <c r="J478" s="26"/>
      <c r="K478" s="154"/>
      <c r="L478" s="187"/>
      <c r="M478" s="182"/>
      <c r="N478" s="154"/>
      <c r="O478" s="154"/>
      <c r="P478" s="182"/>
      <c r="Q478" s="154"/>
      <c r="R478" s="154"/>
      <c r="S478" s="182"/>
      <c r="T478" s="154"/>
      <c r="U478" s="154"/>
      <c r="V478" s="182"/>
      <c r="W478" s="154"/>
      <c r="X478" s="154"/>
      <c r="Y478" s="182"/>
      <c r="Z478" s="154"/>
      <c r="AA478" s="154"/>
      <c r="AB478" s="182"/>
      <c r="AC478" s="154"/>
      <c r="AD478" s="154"/>
      <c r="AE478" s="182"/>
      <c r="AF478" s="26"/>
      <c r="AG478" s="26"/>
      <c r="AH478" s="151"/>
      <c r="AI478" s="151"/>
      <c r="AJ478" s="151"/>
      <c r="AK478" s="151"/>
      <c r="AL478" s="26"/>
      <c r="AM478" s="151"/>
      <c r="AN478" s="151"/>
      <c r="AO478" s="151"/>
      <c r="AP478" s="151"/>
      <c r="AQ478" s="26"/>
      <c r="AR478" s="151"/>
      <c r="AS478" s="26"/>
      <c r="AT478" s="151"/>
      <c r="AU478" s="151"/>
      <c r="AV478" s="151"/>
      <c r="AW478" s="151"/>
      <c r="AX478" s="151"/>
      <c r="AY478" s="151"/>
      <c r="AZ478" s="151"/>
      <c r="BA478" s="151"/>
      <c r="BB478" s="26"/>
      <c r="BC478" s="154"/>
      <c r="BD478" s="154"/>
      <c r="BE478" s="182"/>
      <c r="BF478" s="154"/>
      <c r="BG478" s="154"/>
      <c r="BH478" s="182"/>
      <c r="BI478" s="26"/>
      <c r="BJ478" s="26"/>
      <c r="BK478" s="26"/>
    </row>
    <row r="479" spans="2:63" ht="17.55" customHeight="1">
      <c r="B479" s="26">
        <v>469</v>
      </c>
      <c r="C479" s="26"/>
      <c r="D479" s="26"/>
      <c r="E479" s="26"/>
      <c r="F479" s="26"/>
      <c r="G479" s="26"/>
      <c r="H479" s="26"/>
      <c r="I479" s="26"/>
      <c r="J479" s="26"/>
      <c r="K479" s="154"/>
      <c r="L479" s="187"/>
      <c r="M479" s="182"/>
      <c r="N479" s="154"/>
      <c r="O479" s="154"/>
      <c r="P479" s="182"/>
      <c r="Q479" s="154"/>
      <c r="R479" s="154"/>
      <c r="S479" s="182"/>
      <c r="T479" s="154"/>
      <c r="U479" s="154"/>
      <c r="V479" s="182"/>
      <c r="W479" s="154"/>
      <c r="X479" s="154"/>
      <c r="Y479" s="182"/>
      <c r="Z479" s="154"/>
      <c r="AA479" s="154"/>
      <c r="AB479" s="182"/>
      <c r="AC479" s="154"/>
      <c r="AD479" s="154"/>
      <c r="AE479" s="182"/>
      <c r="AF479" s="26"/>
      <c r="AG479" s="26"/>
      <c r="AH479" s="151"/>
      <c r="AI479" s="151"/>
      <c r="AJ479" s="151"/>
      <c r="AK479" s="151"/>
      <c r="AL479" s="26"/>
      <c r="AM479" s="151"/>
      <c r="AN479" s="151"/>
      <c r="AO479" s="151"/>
      <c r="AP479" s="151"/>
      <c r="AQ479" s="26"/>
      <c r="AR479" s="151"/>
      <c r="AS479" s="26"/>
      <c r="AT479" s="151"/>
      <c r="AU479" s="151"/>
      <c r="AV479" s="151"/>
      <c r="AW479" s="151"/>
      <c r="AX479" s="151"/>
      <c r="AY479" s="151"/>
      <c r="AZ479" s="151"/>
      <c r="BA479" s="151"/>
      <c r="BB479" s="26"/>
      <c r="BC479" s="154"/>
      <c r="BD479" s="154"/>
      <c r="BE479" s="182"/>
      <c r="BF479" s="154"/>
      <c r="BG479" s="154"/>
      <c r="BH479" s="182"/>
      <c r="BI479" s="26"/>
      <c r="BJ479" s="26"/>
      <c r="BK479" s="26"/>
    </row>
    <row r="480" spans="2:63" ht="17.55" customHeight="1">
      <c r="B480" s="26">
        <v>470</v>
      </c>
      <c r="C480" s="26"/>
      <c r="D480" s="26"/>
      <c r="E480" s="26"/>
      <c r="F480" s="26"/>
      <c r="G480" s="26"/>
      <c r="H480" s="26"/>
      <c r="I480" s="26"/>
      <c r="J480" s="26"/>
      <c r="K480" s="154"/>
      <c r="L480" s="187"/>
      <c r="M480" s="182"/>
      <c r="N480" s="154"/>
      <c r="O480" s="154"/>
      <c r="P480" s="182"/>
      <c r="Q480" s="154"/>
      <c r="R480" s="154"/>
      <c r="S480" s="182"/>
      <c r="T480" s="154"/>
      <c r="U480" s="154"/>
      <c r="V480" s="182"/>
      <c r="W480" s="154"/>
      <c r="X480" s="154"/>
      <c r="Y480" s="182"/>
      <c r="Z480" s="154"/>
      <c r="AA480" s="154"/>
      <c r="AB480" s="182"/>
      <c r="AC480" s="154"/>
      <c r="AD480" s="154"/>
      <c r="AE480" s="182"/>
      <c r="AF480" s="26"/>
      <c r="AG480" s="26"/>
      <c r="AH480" s="151"/>
      <c r="AI480" s="151"/>
      <c r="AJ480" s="151"/>
      <c r="AK480" s="151"/>
      <c r="AL480" s="26"/>
      <c r="AM480" s="151"/>
      <c r="AN480" s="151"/>
      <c r="AO480" s="151"/>
      <c r="AP480" s="151"/>
      <c r="AQ480" s="26"/>
      <c r="AR480" s="151"/>
      <c r="AS480" s="26"/>
      <c r="AT480" s="151"/>
      <c r="AU480" s="151"/>
      <c r="AV480" s="151"/>
      <c r="AW480" s="151"/>
      <c r="AX480" s="151"/>
      <c r="AY480" s="151"/>
      <c r="AZ480" s="151"/>
      <c r="BA480" s="151"/>
      <c r="BB480" s="26"/>
      <c r="BC480" s="154"/>
      <c r="BD480" s="154"/>
      <c r="BE480" s="182"/>
      <c r="BF480" s="154"/>
      <c r="BG480" s="154"/>
      <c r="BH480" s="182"/>
      <c r="BI480" s="26"/>
      <c r="BJ480" s="26"/>
      <c r="BK480" s="26"/>
    </row>
    <row r="481" spans="2:63" ht="17.55" customHeight="1">
      <c r="B481" s="26">
        <v>471</v>
      </c>
      <c r="C481" s="26"/>
      <c r="D481" s="26"/>
      <c r="E481" s="26"/>
      <c r="F481" s="26"/>
      <c r="G481" s="26"/>
      <c r="H481" s="26"/>
      <c r="I481" s="26"/>
      <c r="J481" s="26"/>
      <c r="K481" s="154"/>
      <c r="L481" s="187"/>
      <c r="M481" s="182"/>
      <c r="N481" s="154"/>
      <c r="O481" s="154"/>
      <c r="P481" s="182"/>
      <c r="Q481" s="154"/>
      <c r="R481" s="154"/>
      <c r="S481" s="182"/>
      <c r="T481" s="154"/>
      <c r="U481" s="154"/>
      <c r="V481" s="182"/>
      <c r="W481" s="154"/>
      <c r="X481" s="154"/>
      <c r="Y481" s="182"/>
      <c r="Z481" s="154"/>
      <c r="AA481" s="154"/>
      <c r="AB481" s="182"/>
      <c r="AC481" s="154"/>
      <c r="AD481" s="154"/>
      <c r="AE481" s="182"/>
      <c r="AF481" s="26"/>
      <c r="AG481" s="26"/>
      <c r="AH481" s="151"/>
      <c r="AI481" s="151"/>
      <c r="AJ481" s="151"/>
      <c r="AK481" s="151"/>
      <c r="AL481" s="26"/>
      <c r="AM481" s="151"/>
      <c r="AN481" s="151"/>
      <c r="AO481" s="151"/>
      <c r="AP481" s="151"/>
      <c r="AQ481" s="26"/>
      <c r="AR481" s="151"/>
      <c r="AS481" s="26"/>
      <c r="AT481" s="151"/>
      <c r="AU481" s="151"/>
      <c r="AV481" s="151"/>
      <c r="AW481" s="151"/>
      <c r="AX481" s="151"/>
      <c r="AY481" s="151"/>
      <c r="AZ481" s="151"/>
      <c r="BA481" s="151"/>
      <c r="BB481" s="26"/>
      <c r="BC481" s="154"/>
      <c r="BD481" s="154"/>
      <c r="BE481" s="182"/>
      <c r="BF481" s="154"/>
      <c r="BG481" s="154"/>
      <c r="BH481" s="182"/>
      <c r="BI481" s="26"/>
      <c r="BJ481" s="26"/>
      <c r="BK481" s="26"/>
    </row>
    <row r="482" spans="2:63" ht="17.55" customHeight="1">
      <c r="B482" s="26">
        <v>472</v>
      </c>
      <c r="C482" s="26"/>
      <c r="D482" s="26"/>
      <c r="E482" s="26"/>
      <c r="F482" s="26"/>
      <c r="G482" s="26"/>
      <c r="H482" s="26"/>
      <c r="I482" s="26"/>
      <c r="J482" s="26"/>
      <c r="K482" s="154"/>
      <c r="L482" s="187"/>
      <c r="M482" s="182"/>
      <c r="N482" s="154"/>
      <c r="O482" s="154"/>
      <c r="P482" s="182"/>
      <c r="Q482" s="154"/>
      <c r="R482" s="154"/>
      <c r="S482" s="182"/>
      <c r="T482" s="154"/>
      <c r="U482" s="154"/>
      <c r="V482" s="182"/>
      <c r="W482" s="154"/>
      <c r="X482" s="154"/>
      <c r="Y482" s="182"/>
      <c r="Z482" s="154"/>
      <c r="AA482" s="154"/>
      <c r="AB482" s="182"/>
      <c r="AC482" s="154"/>
      <c r="AD482" s="154"/>
      <c r="AE482" s="182"/>
      <c r="AF482" s="26"/>
      <c r="AG482" s="26"/>
      <c r="AH482" s="151"/>
      <c r="AI482" s="151"/>
      <c r="AJ482" s="151"/>
      <c r="AK482" s="151"/>
      <c r="AL482" s="26"/>
      <c r="AM482" s="151"/>
      <c r="AN482" s="151"/>
      <c r="AO482" s="151"/>
      <c r="AP482" s="151"/>
      <c r="AQ482" s="26"/>
      <c r="AR482" s="151"/>
      <c r="AS482" s="26"/>
      <c r="AT482" s="151"/>
      <c r="AU482" s="151"/>
      <c r="AV482" s="151"/>
      <c r="AW482" s="151"/>
      <c r="AX482" s="151"/>
      <c r="AY482" s="151"/>
      <c r="AZ482" s="151"/>
      <c r="BA482" s="151"/>
      <c r="BB482" s="26"/>
      <c r="BC482" s="154"/>
      <c r="BD482" s="154"/>
      <c r="BE482" s="182"/>
      <c r="BF482" s="154"/>
      <c r="BG482" s="154"/>
      <c r="BH482" s="182"/>
      <c r="BI482" s="26"/>
      <c r="BJ482" s="26"/>
      <c r="BK482" s="26"/>
    </row>
    <row r="483" spans="2:63" ht="17.55" customHeight="1">
      <c r="B483" s="26">
        <v>473</v>
      </c>
      <c r="C483" s="26"/>
      <c r="D483" s="26"/>
      <c r="E483" s="26"/>
      <c r="F483" s="26"/>
      <c r="G483" s="26"/>
      <c r="H483" s="26"/>
      <c r="I483" s="26"/>
      <c r="J483" s="26"/>
      <c r="K483" s="154"/>
      <c r="L483" s="187"/>
      <c r="M483" s="182"/>
      <c r="N483" s="154"/>
      <c r="O483" s="154"/>
      <c r="P483" s="182"/>
      <c r="Q483" s="154"/>
      <c r="R483" s="154"/>
      <c r="S483" s="182"/>
      <c r="T483" s="154"/>
      <c r="U483" s="154"/>
      <c r="V483" s="182"/>
      <c r="W483" s="154"/>
      <c r="X483" s="154"/>
      <c r="Y483" s="182"/>
      <c r="Z483" s="154"/>
      <c r="AA483" s="154"/>
      <c r="AB483" s="182"/>
      <c r="AC483" s="154"/>
      <c r="AD483" s="154"/>
      <c r="AE483" s="182"/>
      <c r="AF483" s="26"/>
      <c r="AG483" s="26"/>
      <c r="AH483" s="151"/>
      <c r="AI483" s="151"/>
      <c r="AJ483" s="151"/>
      <c r="AK483" s="151"/>
      <c r="AL483" s="26"/>
      <c r="AM483" s="151"/>
      <c r="AN483" s="151"/>
      <c r="AO483" s="151"/>
      <c r="AP483" s="151"/>
      <c r="AQ483" s="26"/>
      <c r="AR483" s="151"/>
      <c r="AS483" s="26"/>
      <c r="AT483" s="151"/>
      <c r="AU483" s="151"/>
      <c r="AV483" s="151"/>
      <c r="AW483" s="151"/>
      <c r="AX483" s="151"/>
      <c r="AY483" s="151"/>
      <c r="AZ483" s="151"/>
      <c r="BA483" s="151"/>
      <c r="BB483" s="26"/>
      <c r="BC483" s="154"/>
      <c r="BD483" s="154"/>
      <c r="BE483" s="182"/>
      <c r="BF483" s="154"/>
      <c r="BG483" s="154"/>
      <c r="BH483" s="182"/>
      <c r="BI483" s="26"/>
      <c r="BJ483" s="26"/>
      <c r="BK483" s="26"/>
    </row>
    <row r="484" spans="2:63" ht="17.55" customHeight="1">
      <c r="B484" s="26">
        <v>474</v>
      </c>
      <c r="C484" s="26"/>
      <c r="D484" s="26"/>
      <c r="E484" s="26"/>
      <c r="F484" s="26"/>
      <c r="G484" s="26"/>
      <c r="H484" s="26"/>
      <c r="I484" s="26"/>
      <c r="J484" s="26"/>
      <c r="K484" s="154"/>
      <c r="L484" s="187"/>
      <c r="M484" s="182"/>
      <c r="N484" s="154"/>
      <c r="O484" s="154"/>
      <c r="P484" s="182"/>
      <c r="Q484" s="154"/>
      <c r="R484" s="154"/>
      <c r="S484" s="182"/>
      <c r="T484" s="154"/>
      <c r="U484" s="154"/>
      <c r="V484" s="182"/>
      <c r="W484" s="154"/>
      <c r="X484" s="154"/>
      <c r="Y484" s="182"/>
      <c r="Z484" s="154"/>
      <c r="AA484" s="154"/>
      <c r="AB484" s="182"/>
      <c r="AC484" s="154"/>
      <c r="AD484" s="154"/>
      <c r="AE484" s="182"/>
      <c r="AF484" s="26"/>
      <c r="AG484" s="26"/>
      <c r="AH484" s="151"/>
      <c r="AI484" s="151"/>
      <c r="AJ484" s="151"/>
      <c r="AK484" s="151"/>
      <c r="AL484" s="26"/>
      <c r="AM484" s="151"/>
      <c r="AN484" s="151"/>
      <c r="AO484" s="151"/>
      <c r="AP484" s="151"/>
      <c r="AQ484" s="26"/>
      <c r="AR484" s="151"/>
      <c r="AS484" s="26"/>
      <c r="AT484" s="151"/>
      <c r="AU484" s="151"/>
      <c r="AV484" s="151"/>
      <c r="AW484" s="151"/>
      <c r="AX484" s="151"/>
      <c r="AY484" s="151"/>
      <c r="AZ484" s="151"/>
      <c r="BA484" s="151"/>
      <c r="BB484" s="26"/>
      <c r="BC484" s="154"/>
      <c r="BD484" s="154"/>
      <c r="BE484" s="182"/>
      <c r="BF484" s="154"/>
      <c r="BG484" s="154"/>
      <c r="BH484" s="182"/>
      <c r="BI484" s="26"/>
      <c r="BJ484" s="26"/>
      <c r="BK484" s="26"/>
    </row>
    <row r="485" spans="2:63" ht="17.55" customHeight="1">
      <c r="B485" s="26">
        <v>475</v>
      </c>
      <c r="C485" s="26"/>
      <c r="D485" s="26"/>
      <c r="E485" s="26"/>
      <c r="F485" s="26"/>
      <c r="G485" s="26"/>
      <c r="H485" s="26"/>
      <c r="I485" s="26"/>
      <c r="J485" s="26"/>
      <c r="K485" s="154"/>
      <c r="L485" s="187"/>
      <c r="M485" s="182"/>
      <c r="N485" s="154"/>
      <c r="O485" s="154"/>
      <c r="P485" s="182"/>
      <c r="Q485" s="154"/>
      <c r="R485" s="154"/>
      <c r="S485" s="182"/>
      <c r="T485" s="154"/>
      <c r="U485" s="154"/>
      <c r="V485" s="182"/>
      <c r="W485" s="154"/>
      <c r="X485" s="154"/>
      <c r="Y485" s="182"/>
      <c r="Z485" s="154"/>
      <c r="AA485" s="154"/>
      <c r="AB485" s="182"/>
      <c r="AC485" s="154"/>
      <c r="AD485" s="154"/>
      <c r="AE485" s="182"/>
      <c r="AF485" s="26"/>
      <c r="AG485" s="26"/>
      <c r="AH485" s="151"/>
      <c r="AI485" s="151"/>
      <c r="AJ485" s="151"/>
      <c r="AK485" s="151"/>
      <c r="AL485" s="26"/>
      <c r="AM485" s="151"/>
      <c r="AN485" s="151"/>
      <c r="AO485" s="151"/>
      <c r="AP485" s="151"/>
      <c r="AQ485" s="26"/>
      <c r="AR485" s="151"/>
      <c r="AS485" s="26"/>
      <c r="AT485" s="151"/>
      <c r="AU485" s="151"/>
      <c r="AV485" s="151"/>
      <c r="AW485" s="151"/>
      <c r="AX485" s="151"/>
      <c r="AY485" s="151"/>
      <c r="AZ485" s="151"/>
      <c r="BA485" s="151"/>
      <c r="BB485" s="26"/>
      <c r="BC485" s="154"/>
      <c r="BD485" s="154"/>
      <c r="BE485" s="182"/>
      <c r="BF485" s="154"/>
      <c r="BG485" s="154"/>
      <c r="BH485" s="182"/>
      <c r="BI485" s="26"/>
      <c r="BJ485" s="26"/>
      <c r="BK485" s="26"/>
    </row>
    <row r="486" spans="2:63" ht="17.55" customHeight="1">
      <c r="B486" s="26">
        <v>476</v>
      </c>
      <c r="C486" s="26"/>
      <c r="D486" s="26"/>
      <c r="E486" s="26"/>
      <c r="F486" s="26"/>
      <c r="G486" s="26"/>
      <c r="H486" s="26"/>
      <c r="I486" s="26"/>
      <c r="J486" s="26"/>
      <c r="K486" s="154"/>
      <c r="L486" s="187"/>
      <c r="M486" s="182"/>
      <c r="N486" s="154"/>
      <c r="O486" s="154"/>
      <c r="P486" s="182"/>
      <c r="Q486" s="154"/>
      <c r="R486" s="154"/>
      <c r="S486" s="182"/>
      <c r="T486" s="154"/>
      <c r="U486" s="154"/>
      <c r="V486" s="182"/>
      <c r="W486" s="154"/>
      <c r="X486" s="154"/>
      <c r="Y486" s="182"/>
      <c r="Z486" s="154"/>
      <c r="AA486" s="154"/>
      <c r="AB486" s="182"/>
      <c r="AC486" s="154"/>
      <c r="AD486" s="154"/>
      <c r="AE486" s="182"/>
      <c r="AF486" s="26"/>
      <c r="AG486" s="26"/>
      <c r="AH486" s="151"/>
      <c r="AI486" s="151"/>
      <c r="AJ486" s="151"/>
      <c r="AK486" s="151"/>
      <c r="AL486" s="26"/>
      <c r="AM486" s="151"/>
      <c r="AN486" s="151"/>
      <c r="AO486" s="151"/>
      <c r="AP486" s="151"/>
      <c r="AQ486" s="26"/>
      <c r="AR486" s="151"/>
      <c r="AS486" s="26"/>
      <c r="AT486" s="151"/>
      <c r="AU486" s="151"/>
      <c r="AV486" s="151"/>
      <c r="AW486" s="151"/>
      <c r="AX486" s="151"/>
      <c r="AY486" s="151"/>
      <c r="AZ486" s="151"/>
      <c r="BA486" s="151"/>
      <c r="BB486" s="26"/>
      <c r="BC486" s="154"/>
      <c r="BD486" s="154"/>
      <c r="BE486" s="182"/>
      <c r="BF486" s="154"/>
      <c r="BG486" s="154"/>
      <c r="BH486" s="182"/>
      <c r="BI486" s="26"/>
      <c r="BJ486" s="26"/>
      <c r="BK486" s="26"/>
    </row>
    <row r="487" spans="2:63" ht="17.55" customHeight="1">
      <c r="B487" s="26">
        <v>477</v>
      </c>
      <c r="C487" s="26"/>
      <c r="D487" s="26"/>
      <c r="E487" s="26"/>
      <c r="F487" s="26"/>
      <c r="G487" s="26"/>
      <c r="H487" s="26"/>
      <c r="I487" s="26"/>
      <c r="J487" s="26"/>
      <c r="K487" s="154"/>
      <c r="L487" s="187"/>
      <c r="M487" s="182"/>
      <c r="N487" s="154"/>
      <c r="O487" s="154"/>
      <c r="P487" s="182"/>
      <c r="Q487" s="154"/>
      <c r="R487" s="154"/>
      <c r="S487" s="182"/>
      <c r="T487" s="154"/>
      <c r="U487" s="154"/>
      <c r="V487" s="182"/>
      <c r="W487" s="154"/>
      <c r="X487" s="154"/>
      <c r="Y487" s="182"/>
      <c r="Z487" s="154"/>
      <c r="AA487" s="154"/>
      <c r="AB487" s="182"/>
      <c r="AC487" s="154"/>
      <c r="AD487" s="154"/>
      <c r="AE487" s="182"/>
      <c r="AF487" s="26"/>
      <c r="AG487" s="26"/>
      <c r="AH487" s="151"/>
      <c r="AI487" s="151"/>
      <c r="AJ487" s="151"/>
      <c r="AK487" s="151"/>
      <c r="AL487" s="26"/>
      <c r="AM487" s="151"/>
      <c r="AN487" s="151"/>
      <c r="AO487" s="151"/>
      <c r="AP487" s="151"/>
      <c r="AQ487" s="26"/>
      <c r="AR487" s="151"/>
      <c r="AS487" s="26"/>
      <c r="AT487" s="151"/>
      <c r="AU487" s="151"/>
      <c r="AV487" s="151"/>
      <c r="AW487" s="151"/>
      <c r="AX487" s="151"/>
      <c r="AY487" s="151"/>
      <c r="AZ487" s="151"/>
      <c r="BA487" s="151"/>
      <c r="BB487" s="26"/>
      <c r="BC487" s="154"/>
      <c r="BD487" s="154"/>
      <c r="BE487" s="182"/>
      <c r="BF487" s="154"/>
      <c r="BG487" s="154"/>
      <c r="BH487" s="182"/>
      <c r="BI487" s="26"/>
      <c r="BJ487" s="26"/>
      <c r="BK487" s="26"/>
    </row>
    <row r="488" spans="2:63" ht="17.55" customHeight="1">
      <c r="B488" s="26">
        <v>478</v>
      </c>
      <c r="C488" s="26"/>
      <c r="D488" s="26"/>
      <c r="E488" s="26"/>
      <c r="F488" s="26"/>
      <c r="G488" s="26"/>
      <c r="H488" s="26"/>
      <c r="I488" s="26"/>
      <c r="J488" s="26"/>
      <c r="K488" s="154"/>
      <c r="L488" s="187"/>
      <c r="M488" s="182"/>
      <c r="N488" s="154"/>
      <c r="O488" s="154"/>
      <c r="P488" s="182"/>
      <c r="Q488" s="154"/>
      <c r="R488" s="154"/>
      <c r="S488" s="182"/>
      <c r="T488" s="154"/>
      <c r="U488" s="154"/>
      <c r="V488" s="182"/>
      <c r="W488" s="154"/>
      <c r="X488" s="154"/>
      <c r="Y488" s="182"/>
      <c r="Z488" s="154"/>
      <c r="AA488" s="154"/>
      <c r="AB488" s="182"/>
      <c r="AC488" s="154"/>
      <c r="AD488" s="154"/>
      <c r="AE488" s="182"/>
      <c r="AF488" s="26"/>
      <c r="AG488" s="26"/>
      <c r="AH488" s="151"/>
      <c r="AI488" s="151"/>
      <c r="AJ488" s="151"/>
      <c r="AK488" s="151"/>
      <c r="AL488" s="26"/>
      <c r="AM488" s="151"/>
      <c r="AN488" s="151"/>
      <c r="AO488" s="151"/>
      <c r="AP488" s="151"/>
      <c r="AQ488" s="26"/>
      <c r="AR488" s="151"/>
      <c r="AS488" s="26"/>
      <c r="AT488" s="151"/>
      <c r="AU488" s="151"/>
      <c r="AV488" s="151"/>
      <c r="AW488" s="151"/>
      <c r="AX488" s="151"/>
      <c r="AY488" s="151"/>
      <c r="AZ488" s="151"/>
      <c r="BA488" s="151"/>
      <c r="BB488" s="26"/>
      <c r="BC488" s="154"/>
      <c r="BD488" s="154"/>
      <c r="BE488" s="182"/>
      <c r="BF488" s="154"/>
      <c r="BG488" s="154"/>
      <c r="BH488" s="182"/>
      <c r="BI488" s="26"/>
      <c r="BJ488" s="26"/>
      <c r="BK488" s="26"/>
    </row>
    <row r="489" spans="2:63" ht="17.55" customHeight="1">
      <c r="B489" s="26">
        <v>479</v>
      </c>
      <c r="C489" s="26"/>
      <c r="D489" s="26"/>
      <c r="E489" s="26"/>
      <c r="F489" s="26"/>
      <c r="G489" s="26"/>
      <c r="H489" s="26"/>
      <c r="I489" s="26"/>
      <c r="J489" s="26"/>
      <c r="K489" s="154"/>
      <c r="L489" s="187"/>
      <c r="M489" s="182"/>
      <c r="N489" s="154"/>
      <c r="O489" s="154"/>
      <c r="P489" s="182"/>
      <c r="Q489" s="154"/>
      <c r="R489" s="154"/>
      <c r="S489" s="182"/>
      <c r="T489" s="154"/>
      <c r="U489" s="154"/>
      <c r="V489" s="182"/>
      <c r="W489" s="154"/>
      <c r="X489" s="154"/>
      <c r="Y489" s="182"/>
      <c r="Z489" s="154"/>
      <c r="AA489" s="154"/>
      <c r="AB489" s="182"/>
      <c r="AC489" s="154"/>
      <c r="AD489" s="154"/>
      <c r="AE489" s="182"/>
      <c r="AF489" s="26"/>
      <c r="AG489" s="26"/>
      <c r="AH489" s="151"/>
      <c r="AI489" s="151"/>
      <c r="AJ489" s="151"/>
      <c r="AK489" s="151"/>
      <c r="AL489" s="26"/>
      <c r="AM489" s="151"/>
      <c r="AN489" s="151"/>
      <c r="AO489" s="151"/>
      <c r="AP489" s="151"/>
      <c r="AQ489" s="26"/>
      <c r="AR489" s="151"/>
      <c r="AS489" s="26"/>
      <c r="AT489" s="151"/>
      <c r="AU489" s="151"/>
      <c r="AV489" s="151"/>
      <c r="AW489" s="151"/>
      <c r="AX489" s="151"/>
      <c r="AY489" s="151"/>
      <c r="AZ489" s="151"/>
      <c r="BA489" s="151"/>
      <c r="BB489" s="26"/>
      <c r="BC489" s="154"/>
      <c r="BD489" s="154"/>
      <c r="BE489" s="182"/>
      <c r="BF489" s="154"/>
      <c r="BG489" s="154"/>
      <c r="BH489" s="182"/>
      <c r="BI489" s="26"/>
      <c r="BJ489" s="26"/>
      <c r="BK489" s="26"/>
    </row>
    <row r="490" spans="2:63" ht="17.55" customHeight="1">
      <c r="B490" s="26">
        <v>480</v>
      </c>
      <c r="C490" s="26"/>
      <c r="D490" s="26"/>
      <c r="E490" s="26"/>
      <c r="F490" s="26"/>
      <c r="G490" s="26"/>
      <c r="H490" s="26"/>
      <c r="I490" s="26"/>
      <c r="J490" s="26"/>
      <c r="K490" s="154"/>
      <c r="L490" s="187"/>
      <c r="M490" s="182"/>
      <c r="N490" s="154"/>
      <c r="O490" s="154"/>
      <c r="P490" s="182"/>
      <c r="Q490" s="154"/>
      <c r="R490" s="154"/>
      <c r="S490" s="182"/>
      <c r="T490" s="154"/>
      <c r="U490" s="154"/>
      <c r="V490" s="182"/>
      <c r="W490" s="154"/>
      <c r="X490" s="154"/>
      <c r="Y490" s="182"/>
      <c r="Z490" s="154"/>
      <c r="AA490" s="154"/>
      <c r="AB490" s="182"/>
      <c r="AC490" s="154"/>
      <c r="AD490" s="154"/>
      <c r="AE490" s="182"/>
      <c r="AF490" s="26"/>
      <c r="AG490" s="26"/>
      <c r="AH490" s="151"/>
      <c r="AI490" s="151"/>
      <c r="AJ490" s="151"/>
      <c r="AK490" s="151"/>
      <c r="AL490" s="26"/>
      <c r="AM490" s="151"/>
      <c r="AN490" s="151"/>
      <c r="AO490" s="151"/>
      <c r="AP490" s="151"/>
      <c r="AQ490" s="26"/>
      <c r="AR490" s="151"/>
      <c r="AS490" s="26"/>
      <c r="AT490" s="151"/>
      <c r="AU490" s="151"/>
      <c r="AV490" s="151"/>
      <c r="AW490" s="151"/>
      <c r="AX490" s="151"/>
      <c r="AY490" s="151"/>
      <c r="AZ490" s="151"/>
      <c r="BA490" s="151"/>
      <c r="BB490" s="26"/>
      <c r="BC490" s="154"/>
      <c r="BD490" s="154"/>
      <c r="BE490" s="182"/>
      <c r="BF490" s="154"/>
      <c r="BG490" s="154"/>
      <c r="BH490" s="182"/>
      <c r="BI490" s="26"/>
      <c r="BJ490" s="26"/>
      <c r="BK490" s="26"/>
    </row>
    <row r="491" spans="2:63" ht="17.55" customHeight="1">
      <c r="B491" s="26">
        <v>481</v>
      </c>
      <c r="C491" s="26"/>
      <c r="D491" s="26"/>
      <c r="E491" s="26"/>
      <c r="F491" s="26"/>
      <c r="G491" s="26"/>
      <c r="H491" s="26"/>
      <c r="I491" s="26"/>
      <c r="J491" s="26"/>
      <c r="K491" s="154"/>
      <c r="L491" s="187"/>
      <c r="M491" s="182"/>
      <c r="N491" s="154"/>
      <c r="O491" s="154"/>
      <c r="P491" s="182"/>
      <c r="Q491" s="154"/>
      <c r="R491" s="154"/>
      <c r="S491" s="182"/>
      <c r="T491" s="154"/>
      <c r="U491" s="154"/>
      <c r="V491" s="182"/>
      <c r="W491" s="154"/>
      <c r="X491" s="154"/>
      <c r="Y491" s="182"/>
      <c r="Z491" s="154"/>
      <c r="AA491" s="154"/>
      <c r="AB491" s="182"/>
      <c r="AC491" s="154"/>
      <c r="AD491" s="154"/>
      <c r="AE491" s="182"/>
      <c r="AF491" s="26"/>
      <c r="AG491" s="26"/>
      <c r="AH491" s="151"/>
      <c r="AI491" s="151"/>
      <c r="AJ491" s="151"/>
      <c r="AK491" s="151"/>
      <c r="AL491" s="26"/>
      <c r="AM491" s="151"/>
      <c r="AN491" s="151"/>
      <c r="AO491" s="151"/>
      <c r="AP491" s="151"/>
      <c r="AQ491" s="26"/>
      <c r="AR491" s="151"/>
      <c r="AS491" s="26"/>
      <c r="AT491" s="151"/>
      <c r="AU491" s="151"/>
      <c r="AV491" s="151"/>
      <c r="AW491" s="151"/>
      <c r="AX491" s="151"/>
      <c r="AY491" s="151"/>
      <c r="AZ491" s="151"/>
      <c r="BA491" s="151"/>
      <c r="BB491" s="26"/>
      <c r="BC491" s="154"/>
      <c r="BD491" s="154"/>
      <c r="BE491" s="182"/>
      <c r="BF491" s="154"/>
      <c r="BG491" s="154"/>
      <c r="BH491" s="182"/>
      <c r="BI491" s="26"/>
      <c r="BJ491" s="26"/>
      <c r="BK491" s="26"/>
    </row>
    <row r="492" spans="2:63" ht="17.55" customHeight="1">
      <c r="B492" s="26">
        <v>482</v>
      </c>
      <c r="C492" s="26"/>
      <c r="D492" s="26"/>
      <c r="E492" s="26"/>
      <c r="F492" s="26"/>
      <c r="G492" s="26"/>
      <c r="H492" s="26"/>
      <c r="I492" s="26"/>
      <c r="J492" s="26"/>
      <c r="K492" s="154"/>
      <c r="L492" s="187"/>
      <c r="M492" s="182"/>
      <c r="N492" s="154"/>
      <c r="O492" s="154"/>
      <c r="P492" s="182"/>
      <c r="Q492" s="154"/>
      <c r="R492" s="154"/>
      <c r="S492" s="182"/>
      <c r="T492" s="154"/>
      <c r="U492" s="154"/>
      <c r="V492" s="182"/>
      <c r="W492" s="154"/>
      <c r="X492" s="154"/>
      <c r="Y492" s="182"/>
      <c r="Z492" s="154"/>
      <c r="AA492" s="154"/>
      <c r="AB492" s="182"/>
      <c r="AC492" s="154"/>
      <c r="AD492" s="154"/>
      <c r="AE492" s="182"/>
      <c r="AF492" s="26"/>
      <c r="AG492" s="26"/>
      <c r="AH492" s="151"/>
      <c r="AI492" s="151"/>
      <c r="AJ492" s="151"/>
      <c r="AK492" s="151"/>
      <c r="AL492" s="26"/>
      <c r="AM492" s="151"/>
      <c r="AN492" s="151"/>
      <c r="AO492" s="151"/>
      <c r="AP492" s="151"/>
      <c r="AQ492" s="26"/>
      <c r="AR492" s="151"/>
      <c r="AS492" s="26"/>
      <c r="AT492" s="151"/>
      <c r="AU492" s="151"/>
      <c r="AV492" s="151"/>
      <c r="AW492" s="151"/>
      <c r="AX492" s="151"/>
      <c r="AY492" s="151"/>
      <c r="AZ492" s="151"/>
      <c r="BA492" s="151"/>
      <c r="BB492" s="26"/>
      <c r="BC492" s="154"/>
      <c r="BD492" s="154"/>
      <c r="BE492" s="182"/>
      <c r="BF492" s="154"/>
      <c r="BG492" s="154"/>
      <c r="BH492" s="182"/>
      <c r="BI492" s="26"/>
      <c r="BJ492" s="26"/>
      <c r="BK492" s="26"/>
    </row>
    <row r="493" spans="2:63" ht="17.55" customHeight="1">
      <c r="B493" s="26">
        <v>483</v>
      </c>
      <c r="C493" s="26"/>
      <c r="D493" s="26"/>
      <c r="E493" s="26"/>
      <c r="F493" s="26"/>
      <c r="G493" s="26"/>
      <c r="H493" s="26"/>
      <c r="I493" s="26"/>
      <c r="J493" s="26"/>
      <c r="K493" s="154"/>
      <c r="L493" s="187"/>
      <c r="M493" s="182"/>
      <c r="N493" s="154"/>
      <c r="O493" s="154"/>
      <c r="P493" s="182"/>
      <c r="Q493" s="154"/>
      <c r="R493" s="154"/>
      <c r="S493" s="182"/>
      <c r="T493" s="154"/>
      <c r="U493" s="154"/>
      <c r="V493" s="182"/>
      <c r="W493" s="154"/>
      <c r="X493" s="154"/>
      <c r="Y493" s="182"/>
      <c r="Z493" s="154"/>
      <c r="AA493" s="154"/>
      <c r="AB493" s="182"/>
      <c r="AC493" s="154"/>
      <c r="AD493" s="154"/>
      <c r="AE493" s="182"/>
      <c r="AF493" s="26"/>
      <c r="AG493" s="26"/>
      <c r="AH493" s="151"/>
      <c r="AI493" s="151"/>
      <c r="AJ493" s="151"/>
      <c r="AK493" s="151"/>
      <c r="AL493" s="26"/>
      <c r="AM493" s="151"/>
      <c r="AN493" s="151"/>
      <c r="AO493" s="151"/>
      <c r="AP493" s="151"/>
      <c r="AQ493" s="26"/>
      <c r="AR493" s="151"/>
      <c r="AS493" s="26"/>
      <c r="AT493" s="151"/>
      <c r="AU493" s="151"/>
      <c r="AV493" s="151"/>
      <c r="AW493" s="151"/>
      <c r="AX493" s="151"/>
      <c r="AY493" s="151"/>
      <c r="AZ493" s="151"/>
      <c r="BA493" s="151"/>
      <c r="BB493" s="26"/>
      <c r="BC493" s="154"/>
      <c r="BD493" s="154"/>
      <c r="BE493" s="182"/>
      <c r="BF493" s="154"/>
      <c r="BG493" s="154"/>
      <c r="BH493" s="182"/>
      <c r="BI493" s="26"/>
      <c r="BJ493" s="26"/>
      <c r="BK493" s="26"/>
    </row>
    <row r="494" spans="2:63" ht="17.55" customHeight="1">
      <c r="B494" s="26">
        <v>484</v>
      </c>
      <c r="C494" s="26"/>
      <c r="D494" s="26"/>
      <c r="E494" s="26"/>
      <c r="F494" s="26"/>
      <c r="G494" s="26"/>
      <c r="H494" s="26"/>
      <c r="I494" s="26"/>
      <c r="J494" s="26"/>
      <c r="K494" s="154"/>
      <c r="L494" s="187"/>
      <c r="M494" s="182"/>
      <c r="N494" s="154"/>
      <c r="O494" s="154"/>
      <c r="P494" s="182"/>
      <c r="Q494" s="154"/>
      <c r="R494" s="154"/>
      <c r="S494" s="182"/>
      <c r="T494" s="154"/>
      <c r="U494" s="154"/>
      <c r="V494" s="182"/>
      <c r="W494" s="154"/>
      <c r="X494" s="154"/>
      <c r="Y494" s="182"/>
      <c r="Z494" s="154"/>
      <c r="AA494" s="154"/>
      <c r="AB494" s="182"/>
      <c r="AC494" s="154"/>
      <c r="AD494" s="154"/>
      <c r="AE494" s="182"/>
      <c r="AF494" s="26"/>
      <c r="AG494" s="26"/>
      <c r="AH494" s="151"/>
      <c r="AI494" s="151"/>
      <c r="AJ494" s="151"/>
      <c r="AK494" s="151"/>
      <c r="AL494" s="26"/>
      <c r="AM494" s="151"/>
      <c r="AN494" s="151"/>
      <c r="AO494" s="151"/>
      <c r="AP494" s="151"/>
      <c r="AQ494" s="26"/>
      <c r="AR494" s="151"/>
      <c r="AS494" s="26"/>
      <c r="AT494" s="151"/>
      <c r="AU494" s="151"/>
      <c r="AV494" s="151"/>
      <c r="AW494" s="151"/>
      <c r="AX494" s="151"/>
      <c r="AY494" s="151"/>
      <c r="AZ494" s="151"/>
      <c r="BA494" s="151"/>
      <c r="BB494" s="26"/>
      <c r="BC494" s="154"/>
      <c r="BD494" s="154"/>
      <c r="BE494" s="182"/>
      <c r="BF494" s="154"/>
      <c r="BG494" s="154"/>
      <c r="BH494" s="182"/>
      <c r="BI494" s="26"/>
      <c r="BJ494" s="26"/>
      <c r="BK494" s="26"/>
    </row>
    <row r="495" spans="2:63" ht="17.55" customHeight="1">
      <c r="B495" s="26">
        <v>485</v>
      </c>
      <c r="C495" s="26"/>
      <c r="D495" s="26"/>
      <c r="E495" s="26"/>
      <c r="F495" s="26"/>
      <c r="G495" s="26"/>
      <c r="H495" s="26"/>
      <c r="I495" s="26"/>
      <c r="J495" s="26"/>
      <c r="K495" s="154"/>
      <c r="L495" s="187"/>
      <c r="M495" s="182"/>
      <c r="N495" s="154"/>
      <c r="O495" s="154"/>
      <c r="P495" s="182"/>
      <c r="Q495" s="154"/>
      <c r="R495" s="154"/>
      <c r="S495" s="182"/>
      <c r="T495" s="154"/>
      <c r="U495" s="154"/>
      <c r="V495" s="182"/>
      <c r="W495" s="154"/>
      <c r="X495" s="154"/>
      <c r="Y495" s="182"/>
      <c r="Z495" s="154"/>
      <c r="AA495" s="154"/>
      <c r="AB495" s="182"/>
      <c r="AC495" s="154"/>
      <c r="AD495" s="154"/>
      <c r="AE495" s="182"/>
      <c r="AF495" s="26"/>
      <c r="AG495" s="26"/>
      <c r="AH495" s="151"/>
      <c r="AI495" s="151"/>
      <c r="AJ495" s="151"/>
      <c r="AK495" s="151"/>
      <c r="AL495" s="26"/>
      <c r="AM495" s="151"/>
      <c r="AN495" s="151"/>
      <c r="AO495" s="151"/>
      <c r="AP495" s="151"/>
      <c r="AQ495" s="26"/>
      <c r="AR495" s="151"/>
      <c r="AS495" s="26"/>
      <c r="AT495" s="151"/>
      <c r="AU495" s="151"/>
      <c r="AV495" s="151"/>
      <c r="AW495" s="151"/>
      <c r="AX495" s="151"/>
      <c r="AY495" s="151"/>
      <c r="AZ495" s="151"/>
      <c r="BA495" s="151"/>
      <c r="BB495" s="26"/>
      <c r="BC495" s="154"/>
      <c r="BD495" s="154"/>
      <c r="BE495" s="182"/>
      <c r="BF495" s="154"/>
      <c r="BG495" s="154"/>
      <c r="BH495" s="182"/>
      <c r="BI495" s="26"/>
      <c r="BJ495" s="26"/>
      <c r="BK495" s="26"/>
    </row>
    <row r="496" spans="2:63" ht="17.55" customHeight="1">
      <c r="B496" s="26">
        <v>486</v>
      </c>
      <c r="C496" s="26"/>
      <c r="D496" s="26"/>
      <c r="E496" s="26"/>
      <c r="F496" s="26"/>
      <c r="G496" s="26"/>
      <c r="H496" s="26"/>
      <c r="I496" s="26"/>
      <c r="J496" s="26"/>
      <c r="K496" s="154"/>
      <c r="L496" s="187"/>
      <c r="M496" s="182"/>
      <c r="N496" s="154"/>
      <c r="O496" s="154"/>
      <c r="P496" s="182"/>
      <c r="Q496" s="154"/>
      <c r="R496" s="154"/>
      <c r="S496" s="182"/>
      <c r="T496" s="154"/>
      <c r="U496" s="154"/>
      <c r="V496" s="182"/>
      <c r="W496" s="154"/>
      <c r="X496" s="154"/>
      <c r="Y496" s="182"/>
      <c r="Z496" s="154"/>
      <c r="AA496" s="154"/>
      <c r="AB496" s="182"/>
      <c r="AC496" s="154"/>
      <c r="AD496" s="154"/>
      <c r="AE496" s="182"/>
      <c r="AF496" s="26"/>
      <c r="AG496" s="26"/>
      <c r="AH496" s="151"/>
      <c r="AI496" s="151"/>
      <c r="AJ496" s="151"/>
      <c r="AK496" s="151"/>
      <c r="AL496" s="26"/>
      <c r="AM496" s="151"/>
      <c r="AN496" s="151"/>
      <c r="AO496" s="151"/>
      <c r="AP496" s="151"/>
      <c r="AQ496" s="26"/>
      <c r="AR496" s="151"/>
      <c r="AS496" s="26"/>
      <c r="AT496" s="151"/>
      <c r="AU496" s="151"/>
      <c r="AV496" s="151"/>
      <c r="AW496" s="151"/>
      <c r="AX496" s="151"/>
      <c r="AY496" s="151"/>
      <c r="AZ496" s="151"/>
      <c r="BA496" s="151"/>
      <c r="BB496" s="26"/>
      <c r="BC496" s="154"/>
      <c r="BD496" s="154"/>
      <c r="BE496" s="182"/>
      <c r="BF496" s="154"/>
      <c r="BG496" s="154"/>
      <c r="BH496" s="182"/>
      <c r="BI496" s="26"/>
      <c r="BJ496" s="26"/>
      <c r="BK496" s="26"/>
    </row>
    <row r="497" spans="2:63" ht="17.55" customHeight="1">
      <c r="B497" s="26">
        <v>487</v>
      </c>
      <c r="C497" s="26"/>
      <c r="D497" s="26"/>
      <c r="E497" s="26"/>
      <c r="F497" s="26"/>
      <c r="G497" s="26"/>
      <c r="H497" s="26"/>
      <c r="I497" s="26"/>
      <c r="J497" s="26"/>
      <c r="K497" s="154"/>
      <c r="L497" s="187"/>
      <c r="M497" s="182"/>
      <c r="N497" s="154"/>
      <c r="O497" s="154"/>
      <c r="P497" s="182"/>
      <c r="Q497" s="154"/>
      <c r="R497" s="154"/>
      <c r="S497" s="182"/>
      <c r="T497" s="154"/>
      <c r="U497" s="154"/>
      <c r="V497" s="182"/>
      <c r="W497" s="154"/>
      <c r="X497" s="154"/>
      <c r="Y497" s="182"/>
      <c r="Z497" s="154"/>
      <c r="AA497" s="154"/>
      <c r="AB497" s="182"/>
      <c r="AC497" s="154"/>
      <c r="AD497" s="154"/>
      <c r="AE497" s="182"/>
      <c r="AF497" s="26"/>
      <c r="AG497" s="26"/>
      <c r="AH497" s="151"/>
      <c r="AI497" s="151"/>
      <c r="AJ497" s="151"/>
      <c r="AK497" s="151"/>
      <c r="AL497" s="26"/>
      <c r="AM497" s="151"/>
      <c r="AN497" s="151"/>
      <c r="AO497" s="151"/>
      <c r="AP497" s="151"/>
      <c r="AQ497" s="26"/>
      <c r="AR497" s="151"/>
      <c r="AS497" s="26"/>
      <c r="AT497" s="151"/>
      <c r="AU497" s="151"/>
      <c r="AV497" s="151"/>
      <c r="AW497" s="151"/>
      <c r="AX497" s="151"/>
      <c r="AY497" s="151"/>
      <c r="AZ497" s="151"/>
      <c r="BA497" s="151"/>
      <c r="BB497" s="26"/>
      <c r="BC497" s="154"/>
      <c r="BD497" s="154"/>
      <c r="BE497" s="182"/>
      <c r="BF497" s="154"/>
      <c r="BG497" s="154"/>
      <c r="BH497" s="182"/>
      <c r="BI497" s="26"/>
      <c r="BJ497" s="26"/>
      <c r="BK497" s="26"/>
    </row>
    <row r="498" spans="2:63" ht="17.55" customHeight="1">
      <c r="B498" s="26">
        <v>488</v>
      </c>
      <c r="C498" s="26"/>
      <c r="D498" s="26"/>
      <c r="E498" s="26"/>
      <c r="F498" s="26"/>
      <c r="G498" s="26"/>
      <c r="H498" s="26"/>
      <c r="I498" s="26"/>
      <c r="J498" s="26"/>
      <c r="K498" s="154"/>
      <c r="L498" s="187"/>
      <c r="M498" s="182"/>
      <c r="N498" s="154"/>
      <c r="O498" s="154"/>
      <c r="P498" s="182"/>
      <c r="Q498" s="154"/>
      <c r="R498" s="154"/>
      <c r="S498" s="182"/>
      <c r="T498" s="154"/>
      <c r="U498" s="154"/>
      <c r="V498" s="182"/>
      <c r="W498" s="154"/>
      <c r="X498" s="154"/>
      <c r="Y498" s="182"/>
      <c r="Z498" s="154"/>
      <c r="AA498" s="154"/>
      <c r="AB498" s="182"/>
      <c r="AC498" s="154"/>
      <c r="AD498" s="154"/>
      <c r="AE498" s="182"/>
      <c r="AF498" s="26"/>
      <c r="AG498" s="26"/>
      <c r="AH498" s="151"/>
      <c r="AI498" s="151"/>
      <c r="AJ498" s="151"/>
      <c r="AK498" s="151"/>
      <c r="AL498" s="26"/>
      <c r="AM498" s="151"/>
      <c r="AN498" s="151"/>
      <c r="AO498" s="151"/>
      <c r="AP498" s="151"/>
      <c r="AQ498" s="26"/>
      <c r="AR498" s="151"/>
      <c r="AS498" s="26"/>
      <c r="AT498" s="151"/>
      <c r="AU498" s="151"/>
      <c r="AV498" s="151"/>
      <c r="AW498" s="151"/>
      <c r="AX498" s="151"/>
      <c r="AY498" s="151"/>
      <c r="AZ498" s="151"/>
      <c r="BA498" s="151"/>
      <c r="BB498" s="26"/>
      <c r="BC498" s="154"/>
      <c r="BD498" s="154"/>
      <c r="BE498" s="182"/>
      <c r="BF498" s="154"/>
      <c r="BG498" s="154"/>
      <c r="BH498" s="182"/>
      <c r="BI498" s="26"/>
      <c r="BJ498" s="26"/>
      <c r="BK498" s="26"/>
    </row>
    <row r="499" spans="2:63" ht="17.55" customHeight="1">
      <c r="B499" s="26">
        <v>489</v>
      </c>
      <c r="C499" s="26"/>
      <c r="D499" s="26"/>
      <c r="E499" s="26"/>
      <c r="F499" s="26"/>
      <c r="G499" s="26"/>
      <c r="H499" s="26"/>
      <c r="I499" s="26"/>
      <c r="J499" s="26"/>
      <c r="K499" s="154"/>
      <c r="L499" s="187"/>
      <c r="M499" s="182"/>
      <c r="N499" s="154"/>
      <c r="O499" s="154"/>
      <c r="P499" s="182"/>
      <c r="Q499" s="154"/>
      <c r="R499" s="154"/>
      <c r="S499" s="182"/>
      <c r="T499" s="154"/>
      <c r="U499" s="154"/>
      <c r="V499" s="182"/>
      <c r="W499" s="154"/>
      <c r="X499" s="154"/>
      <c r="Y499" s="182"/>
      <c r="Z499" s="154"/>
      <c r="AA499" s="154"/>
      <c r="AB499" s="182"/>
      <c r="AC499" s="154"/>
      <c r="AD499" s="154"/>
      <c r="AE499" s="182"/>
      <c r="AF499" s="26"/>
      <c r="AG499" s="26"/>
      <c r="AH499" s="151"/>
      <c r="AI499" s="151"/>
      <c r="AJ499" s="151"/>
      <c r="AK499" s="151"/>
      <c r="AL499" s="26"/>
      <c r="AM499" s="151"/>
      <c r="AN499" s="151"/>
      <c r="AO499" s="151"/>
      <c r="AP499" s="151"/>
      <c r="AQ499" s="26"/>
      <c r="AR499" s="151"/>
      <c r="AS499" s="26"/>
      <c r="AT499" s="151"/>
      <c r="AU499" s="151"/>
      <c r="AV499" s="151"/>
      <c r="AW499" s="151"/>
      <c r="AX499" s="151"/>
      <c r="AY499" s="151"/>
      <c r="AZ499" s="151"/>
      <c r="BA499" s="151"/>
      <c r="BB499" s="26"/>
      <c r="BC499" s="154"/>
      <c r="BD499" s="154"/>
      <c r="BE499" s="182"/>
      <c r="BF499" s="154"/>
      <c r="BG499" s="154"/>
      <c r="BH499" s="182"/>
      <c r="BI499" s="26"/>
      <c r="BJ499" s="26"/>
      <c r="BK499" s="26"/>
    </row>
    <row r="500" spans="2:63" ht="17.55" customHeight="1">
      <c r="B500" s="26">
        <v>490</v>
      </c>
      <c r="C500" s="26"/>
      <c r="D500" s="26"/>
      <c r="E500" s="26"/>
      <c r="F500" s="26"/>
      <c r="G500" s="26"/>
      <c r="H500" s="26"/>
      <c r="I500" s="26"/>
      <c r="J500" s="26"/>
      <c r="K500" s="154"/>
      <c r="L500" s="187"/>
      <c r="M500" s="182"/>
      <c r="N500" s="154"/>
      <c r="O500" s="154"/>
      <c r="P500" s="182"/>
      <c r="Q500" s="154"/>
      <c r="R500" s="154"/>
      <c r="S500" s="182"/>
      <c r="T500" s="154"/>
      <c r="U500" s="154"/>
      <c r="V500" s="182"/>
      <c r="W500" s="154"/>
      <c r="X500" s="154"/>
      <c r="Y500" s="182"/>
      <c r="Z500" s="154"/>
      <c r="AA500" s="154"/>
      <c r="AB500" s="182"/>
      <c r="AC500" s="154"/>
      <c r="AD500" s="154"/>
      <c r="AE500" s="182"/>
      <c r="AF500" s="26"/>
      <c r="AG500" s="26"/>
      <c r="AH500" s="151"/>
      <c r="AI500" s="151"/>
      <c r="AJ500" s="151"/>
      <c r="AK500" s="151"/>
      <c r="AL500" s="26"/>
      <c r="AM500" s="151"/>
      <c r="AN500" s="151"/>
      <c r="AO500" s="151"/>
      <c r="AP500" s="151"/>
      <c r="AQ500" s="26"/>
      <c r="AR500" s="151"/>
      <c r="AS500" s="26"/>
      <c r="AT500" s="151"/>
      <c r="AU500" s="151"/>
      <c r="AV500" s="151"/>
      <c r="AW500" s="151"/>
      <c r="AX500" s="151"/>
      <c r="AY500" s="151"/>
      <c r="AZ500" s="151"/>
      <c r="BA500" s="151"/>
      <c r="BB500" s="26"/>
      <c r="BC500" s="154"/>
      <c r="BD500" s="154"/>
      <c r="BE500" s="182"/>
      <c r="BF500" s="154"/>
      <c r="BG500" s="154"/>
      <c r="BH500" s="182"/>
      <c r="BI500" s="26"/>
      <c r="BJ500" s="26"/>
      <c r="BK500" s="26"/>
    </row>
    <row r="501" spans="2:63" ht="17.55" customHeight="1">
      <c r="B501" s="26">
        <v>491</v>
      </c>
      <c r="C501" s="26"/>
      <c r="D501" s="26"/>
      <c r="E501" s="26"/>
      <c r="F501" s="26"/>
      <c r="G501" s="26"/>
      <c r="H501" s="26"/>
      <c r="I501" s="26"/>
      <c r="J501" s="26"/>
      <c r="K501" s="154"/>
      <c r="L501" s="187"/>
      <c r="M501" s="182"/>
      <c r="N501" s="154"/>
      <c r="O501" s="154"/>
      <c r="P501" s="182"/>
      <c r="Q501" s="154"/>
      <c r="R501" s="154"/>
      <c r="S501" s="182"/>
      <c r="T501" s="154"/>
      <c r="U501" s="154"/>
      <c r="V501" s="182"/>
      <c r="W501" s="154"/>
      <c r="X501" s="154"/>
      <c r="Y501" s="182"/>
      <c r="Z501" s="154"/>
      <c r="AA501" s="154"/>
      <c r="AB501" s="182"/>
      <c r="AC501" s="154"/>
      <c r="AD501" s="154"/>
      <c r="AE501" s="182"/>
      <c r="AF501" s="26"/>
      <c r="AG501" s="26"/>
      <c r="AH501" s="151"/>
      <c r="AI501" s="151"/>
      <c r="AJ501" s="151"/>
      <c r="AK501" s="151"/>
      <c r="AL501" s="26"/>
      <c r="AM501" s="151"/>
      <c r="AN501" s="151"/>
      <c r="AO501" s="151"/>
      <c r="AP501" s="151"/>
      <c r="AQ501" s="26"/>
      <c r="AR501" s="151"/>
      <c r="AS501" s="26"/>
      <c r="AT501" s="151"/>
      <c r="AU501" s="151"/>
      <c r="AV501" s="151"/>
      <c r="AW501" s="151"/>
      <c r="AX501" s="151"/>
      <c r="AY501" s="151"/>
      <c r="AZ501" s="151"/>
      <c r="BA501" s="151"/>
      <c r="BB501" s="26"/>
      <c r="BC501" s="154"/>
      <c r="BD501" s="154"/>
      <c r="BE501" s="182"/>
      <c r="BF501" s="154"/>
      <c r="BG501" s="154"/>
      <c r="BH501" s="182"/>
      <c r="BI501" s="26"/>
      <c r="BJ501" s="26"/>
      <c r="BK501" s="26"/>
    </row>
    <row r="502" spans="2:63" ht="17.55" customHeight="1">
      <c r="B502" s="26">
        <v>492</v>
      </c>
      <c r="C502" s="26"/>
      <c r="D502" s="26"/>
      <c r="E502" s="26"/>
      <c r="F502" s="26"/>
      <c r="G502" s="26"/>
      <c r="H502" s="26"/>
      <c r="I502" s="26"/>
      <c r="J502" s="26"/>
      <c r="K502" s="154"/>
      <c r="L502" s="187"/>
      <c r="M502" s="182"/>
      <c r="N502" s="154"/>
      <c r="O502" s="154"/>
      <c r="P502" s="182"/>
      <c r="Q502" s="154"/>
      <c r="R502" s="154"/>
      <c r="S502" s="182"/>
      <c r="T502" s="154"/>
      <c r="U502" s="154"/>
      <c r="V502" s="182"/>
      <c r="W502" s="154"/>
      <c r="X502" s="154"/>
      <c r="Y502" s="182"/>
      <c r="Z502" s="154"/>
      <c r="AA502" s="154"/>
      <c r="AB502" s="182"/>
      <c r="AC502" s="154"/>
      <c r="AD502" s="154"/>
      <c r="AE502" s="182"/>
      <c r="AF502" s="26"/>
      <c r="AG502" s="26"/>
      <c r="AH502" s="151"/>
      <c r="AI502" s="151"/>
      <c r="AJ502" s="151"/>
      <c r="AK502" s="151"/>
      <c r="AL502" s="26"/>
      <c r="AM502" s="151"/>
      <c r="AN502" s="151"/>
      <c r="AO502" s="151"/>
      <c r="AP502" s="151"/>
      <c r="AQ502" s="26"/>
      <c r="AR502" s="151"/>
      <c r="AS502" s="26"/>
      <c r="AT502" s="151"/>
      <c r="AU502" s="151"/>
      <c r="AV502" s="151"/>
      <c r="AW502" s="151"/>
      <c r="AX502" s="151"/>
      <c r="AY502" s="151"/>
      <c r="AZ502" s="151"/>
      <c r="BA502" s="151"/>
      <c r="BB502" s="26"/>
      <c r="BC502" s="154"/>
      <c r="BD502" s="154"/>
      <c r="BE502" s="182"/>
      <c r="BF502" s="154"/>
      <c r="BG502" s="154"/>
      <c r="BH502" s="182"/>
      <c r="BI502" s="26"/>
      <c r="BJ502" s="26"/>
      <c r="BK502" s="26"/>
    </row>
    <row r="503" spans="2:63" ht="17.55" customHeight="1">
      <c r="B503" s="26">
        <v>493</v>
      </c>
      <c r="C503" s="26"/>
      <c r="D503" s="26"/>
      <c r="E503" s="26"/>
      <c r="F503" s="26"/>
      <c r="G503" s="26"/>
      <c r="H503" s="26"/>
      <c r="I503" s="26"/>
      <c r="J503" s="26"/>
      <c r="K503" s="154"/>
      <c r="L503" s="187"/>
      <c r="M503" s="182"/>
      <c r="N503" s="154"/>
      <c r="O503" s="154"/>
      <c r="P503" s="182"/>
      <c r="Q503" s="154"/>
      <c r="R503" s="154"/>
      <c r="S503" s="182"/>
      <c r="T503" s="154"/>
      <c r="U503" s="154"/>
      <c r="V503" s="182"/>
      <c r="W503" s="154"/>
      <c r="X503" s="154"/>
      <c r="Y503" s="182"/>
      <c r="Z503" s="154"/>
      <c r="AA503" s="154"/>
      <c r="AB503" s="182"/>
      <c r="AC503" s="154"/>
      <c r="AD503" s="154"/>
      <c r="AE503" s="182"/>
      <c r="AF503" s="26"/>
      <c r="AG503" s="26"/>
      <c r="AH503" s="151"/>
      <c r="AI503" s="151"/>
      <c r="AJ503" s="151"/>
      <c r="AK503" s="151"/>
      <c r="AL503" s="26"/>
      <c r="AM503" s="151"/>
      <c r="AN503" s="151"/>
      <c r="AO503" s="151"/>
      <c r="AP503" s="151"/>
      <c r="AQ503" s="26"/>
      <c r="AR503" s="151"/>
      <c r="AS503" s="26"/>
      <c r="AT503" s="151"/>
      <c r="AU503" s="151"/>
      <c r="AV503" s="151"/>
      <c r="AW503" s="151"/>
      <c r="AX503" s="151"/>
      <c r="AY503" s="151"/>
      <c r="AZ503" s="151"/>
      <c r="BA503" s="151"/>
      <c r="BB503" s="26"/>
      <c r="BC503" s="154"/>
      <c r="BD503" s="154"/>
      <c r="BE503" s="182"/>
      <c r="BF503" s="154"/>
      <c r="BG503" s="154"/>
      <c r="BH503" s="182"/>
      <c r="BI503" s="26"/>
      <c r="BJ503" s="26"/>
      <c r="BK503" s="26"/>
    </row>
    <row r="504" spans="2:63" ht="17.55" customHeight="1">
      <c r="B504" s="26">
        <v>494</v>
      </c>
      <c r="C504" s="26"/>
      <c r="D504" s="26"/>
      <c r="E504" s="26"/>
      <c r="F504" s="26"/>
      <c r="G504" s="26"/>
      <c r="H504" s="26"/>
      <c r="I504" s="26"/>
      <c r="J504" s="26"/>
      <c r="K504" s="154"/>
      <c r="L504" s="187"/>
      <c r="M504" s="182"/>
      <c r="N504" s="154"/>
      <c r="O504" s="154"/>
      <c r="P504" s="182"/>
      <c r="Q504" s="154"/>
      <c r="R504" s="154"/>
      <c r="S504" s="182"/>
      <c r="T504" s="154"/>
      <c r="U504" s="154"/>
      <c r="V504" s="182"/>
      <c r="W504" s="154"/>
      <c r="X504" s="154"/>
      <c r="Y504" s="182"/>
      <c r="Z504" s="154"/>
      <c r="AA504" s="154"/>
      <c r="AB504" s="182"/>
      <c r="AC504" s="154"/>
      <c r="AD504" s="154"/>
      <c r="AE504" s="182"/>
      <c r="AF504" s="26"/>
      <c r="AG504" s="26"/>
      <c r="AH504" s="151"/>
      <c r="AI504" s="151"/>
      <c r="AJ504" s="151"/>
      <c r="AK504" s="151"/>
      <c r="AL504" s="26"/>
      <c r="AM504" s="151"/>
      <c r="AN504" s="151"/>
      <c r="AO504" s="151"/>
      <c r="AP504" s="151"/>
      <c r="AQ504" s="26"/>
      <c r="AR504" s="151"/>
      <c r="AS504" s="26"/>
      <c r="AT504" s="151"/>
      <c r="AU504" s="151"/>
      <c r="AV504" s="151"/>
      <c r="AW504" s="151"/>
      <c r="AX504" s="151"/>
      <c r="AY504" s="151"/>
      <c r="AZ504" s="151"/>
      <c r="BA504" s="151"/>
      <c r="BB504" s="26"/>
      <c r="BC504" s="154"/>
      <c r="BD504" s="154"/>
      <c r="BE504" s="182"/>
      <c r="BF504" s="154"/>
      <c r="BG504" s="154"/>
      <c r="BH504" s="182"/>
      <c r="BI504" s="26"/>
      <c r="BJ504" s="26"/>
      <c r="BK504" s="26"/>
    </row>
    <row r="505" spans="2:63" ht="17.55" customHeight="1">
      <c r="B505" s="26">
        <v>495</v>
      </c>
      <c r="C505" s="26"/>
      <c r="D505" s="26"/>
      <c r="E505" s="26"/>
      <c r="F505" s="26"/>
      <c r="G505" s="26"/>
      <c r="H505" s="26"/>
      <c r="I505" s="26"/>
      <c r="J505" s="26"/>
      <c r="K505" s="154"/>
      <c r="L505" s="187"/>
      <c r="M505" s="182"/>
      <c r="N505" s="154"/>
      <c r="O505" s="154"/>
      <c r="P505" s="182"/>
      <c r="Q505" s="154"/>
      <c r="R505" s="154"/>
      <c r="S505" s="182"/>
      <c r="T505" s="154"/>
      <c r="U505" s="154"/>
      <c r="V505" s="182"/>
      <c r="W505" s="154"/>
      <c r="X505" s="154"/>
      <c r="Y505" s="182"/>
      <c r="Z505" s="154"/>
      <c r="AA505" s="154"/>
      <c r="AB505" s="182"/>
      <c r="AC505" s="154"/>
      <c r="AD505" s="154"/>
      <c r="AE505" s="182"/>
      <c r="AF505" s="26"/>
      <c r="AG505" s="26"/>
      <c r="AH505" s="151"/>
      <c r="AI505" s="151"/>
      <c r="AJ505" s="151"/>
      <c r="AK505" s="151"/>
      <c r="AL505" s="26"/>
      <c r="AM505" s="151"/>
      <c r="AN505" s="151"/>
      <c r="AO505" s="151"/>
      <c r="AP505" s="151"/>
      <c r="AQ505" s="26"/>
      <c r="AR505" s="151"/>
      <c r="AS505" s="26"/>
      <c r="AT505" s="151"/>
      <c r="AU505" s="151"/>
      <c r="AV505" s="151"/>
      <c r="AW505" s="151"/>
      <c r="AX505" s="151"/>
      <c r="AY505" s="151"/>
      <c r="AZ505" s="151"/>
      <c r="BA505" s="151"/>
      <c r="BB505" s="26"/>
      <c r="BC505" s="154"/>
      <c r="BD505" s="154"/>
      <c r="BE505" s="182"/>
      <c r="BF505" s="154"/>
      <c r="BG505" s="154"/>
      <c r="BH505" s="182"/>
      <c r="BI505" s="26"/>
      <c r="BJ505" s="26"/>
      <c r="BK505" s="26"/>
    </row>
    <row r="506" spans="2:63" ht="17.55" customHeight="1">
      <c r="B506" s="26">
        <v>496</v>
      </c>
      <c r="C506" s="26"/>
      <c r="D506" s="26"/>
      <c r="E506" s="26"/>
      <c r="F506" s="26"/>
      <c r="G506" s="26"/>
      <c r="H506" s="26"/>
      <c r="I506" s="26"/>
      <c r="J506" s="26"/>
      <c r="K506" s="154"/>
      <c r="L506" s="187"/>
      <c r="M506" s="182"/>
      <c r="N506" s="154"/>
      <c r="O506" s="154"/>
      <c r="P506" s="182"/>
      <c r="Q506" s="154"/>
      <c r="R506" s="154"/>
      <c r="S506" s="182"/>
      <c r="T506" s="154"/>
      <c r="U506" s="154"/>
      <c r="V506" s="182"/>
      <c r="W506" s="154"/>
      <c r="X506" s="154"/>
      <c r="Y506" s="182"/>
      <c r="Z506" s="154"/>
      <c r="AA506" s="154"/>
      <c r="AB506" s="182"/>
      <c r="AC506" s="154"/>
      <c r="AD506" s="154"/>
      <c r="AE506" s="182"/>
      <c r="AF506" s="26"/>
      <c r="AG506" s="26"/>
      <c r="AH506" s="151"/>
      <c r="AI506" s="151"/>
      <c r="AJ506" s="151"/>
      <c r="AK506" s="151"/>
      <c r="AL506" s="26"/>
      <c r="AM506" s="151"/>
      <c r="AN506" s="151"/>
      <c r="AO506" s="151"/>
      <c r="AP506" s="151"/>
      <c r="AQ506" s="26"/>
      <c r="AR506" s="151"/>
      <c r="AS506" s="26"/>
      <c r="AT506" s="151"/>
      <c r="AU506" s="151"/>
      <c r="AV506" s="151"/>
      <c r="AW506" s="151"/>
      <c r="AX506" s="151"/>
      <c r="AY506" s="151"/>
      <c r="AZ506" s="151"/>
      <c r="BA506" s="151"/>
      <c r="BB506" s="26"/>
      <c r="BC506" s="154"/>
      <c r="BD506" s="154"/>
      <c r="BE506" s="182"/>
      <c r="BF506" s="154"/>
      <c r="BG506" s="154"/>
      <c r="BH506" s="182"/>
      <c r="BI506" s="26"/>
      <c r="BJ506" s="26"/>
      <c r="BK506" s="26"/>
    </row>
    <row r="507" spans="2:63" ht="17.55" customHeight="1">
      <c r="B507" s="26">
        <v>497</v>
      </c>
      <c r="C507" s="26"/>
      <c r="D507" s="26"/>
      <c r="E507" s="26"/>
      <c r="F507" s="26"/>
      <c r="G507" s="26"/>
      <c r="H507" s="26"/>
      <c r="I507" s="26"/>
      <c r="J507" s="26"/>
      <c r="K507" s="154"/>
      <c r="L507" s="187"/>
      <c r="M507" s="182"/>
      <c r="N507" s="154"/>
      <c r="O507" s="154"/>
      <c r="P507" s="182"/>
      <c r="Q507" s="154"/>
      <c r="R507" s="154"/>
      <c r="S507" s="182"/>
      <c r="T507" s="154"/>
      <c r="U507" s="154"/>
      <c r="V507" s="182"/>
      <c r="W507" s="154"/>
      <c r="X507" s="154"/>
      <c r="Y507" s="182"/>
      <c r="Z507" s="154"/>
      <c r="AA507" s="154"/>
      <c r="AB507" s="182"/>
      <c r="AC507" s="154"/>
      <c r="AD507" s="154"/>
      <c r="AE507" s="182"/>
      <c r="AF507" s="26"/>
      <c r="AG507" s="26"/>
      <c r="AH507" s="151"/>
      <c r="AI507" s="151"/>
      <c r="AJ507" s="151"/>
      <c r="AK507" s="151"/>
      <c r="AL507" s="26"/>
      <c r="AM507" s="151"/>
      <c r="AN507" s="151"/>
      <c r="AO507" s="151"/>
      <c r="AP507" s="151"/>
      <c r="AQ507" s="26"/>
      <c r="AR507" s="151"/>
      <c r="AS507" s="26"/>
      <c r="AT507" s="151"/>
      <c r="AU507" s="151"/>
      <c r="AV507" s="151"/>
      <c r="AW507" s="151"/>
      <c r="AX507" s="151"/>
      <c r="AY507" s="151"/>
      <c r="AZ507" s="151"/>
      <c r="BA507" s="151"/>
      <c r="BB507" s="26"/>
      <c r="BC507" s="154"/>
      <c r="BD507" s="154"/>
      <c r="BE507" s="182"/>
      <c r="BF507" s="154"/>
      <c r="BG507" s="154"/>
      <c r="BH507" s="182"/>
      <c r="BI507" s="26"/>
      <c r="BJ507" s="26"/>
      <c r="BK507" s="26"/>
    </row>
    <row r="508" spans="2:63" ht="17.55" customHeight="1">
      <c r="B508" s="26">
        <v>498</v>
      </c>
      <c r="C508" s="26"/>
      <c r="D508" s="26"/>
      <c r="E508" s="26"/>
      <c r="F508" s="26"/>
      <c r="G508" s="26"/>
      <c r="H508" s="26"/>
      <c r="I508" s="26"/>
      <c r="J508" s="26"/>
      <c r="K508" s="154"/>
      <c r="L508" s="187"/>
      <c r="M508" s="182"/>
      <c r="N508" s="154"/>
      <c r="O508" s="154"/>
      <c r="P508" s="182"/>
      <c r="Q508" s="154"/>
      <c r="R508" s="154"/>
      <c r="S508" s="182"/>
      <c r="T508" s="154"/>
      <c r="U508" s="154"/>
      <c r="V508" s="182"/>
      <c r="W508" s="154"/>
      <c r="X508" s="154"/>
      <c r="Y508" s="182"/>
      <c r="Z508" s="154"/>
      <c r="AA508" s="154"/>
      <c r="AB508" s="182"/>
      <c r="AC508" s="154"/>
      <c r="AD508" s="154"/>
      <c r="AE508" s="182"/>
      <c r="AF508" s="26"/>
      <c r="AG508" s="26"/>
      <c r="AH508" s="151"/>
      <c r="AI508" s="151"/>
      <c r="AJ508" s="151"/>
      <c r="AK508" s="151"/>
      <c r="AL508" s="26"/>
      <c r="AM508" s="151"/>
      <c r="AN508" s="151"/>
      <c r="AO508" s="151"/>
      <c r="AP508" s="151"/>
      <c r="AQ508" s="26"/>
      <c r="AR508" s="151"/>
      <c r="AS508" s="26"/>
      <c r="AT508" s="151"/>
      <c r="AU508" s="151"/>
      <c r="AV508" s="151"/>
      <c r="AW508" s="151"/>
      <c r="AX508" s="151"/>
      <c r="AY508" s="151"/>
      <c r="AZ508" s="151"/>
      <c r="BA508" s="151"/>
      <c r="BB508" s="26"/>
      <c r="BC508" s="154"/>
      <c r="BD508" s="154"/>
      <c r="BE508" s="182"/>
      <c r="BF508" s="154"/>
      <c r="BG508" s="154"/>
      <c r="BH508" s="182"/>
      <c r="BI508" s="26"/>
      <c r="BJ508" s="26"/>
      <c r="BK508" s="26"/>
    </row>
    <row r="509" spans="2:63" ht="17.55" customHeight="1">
      <c r="B509" s="26">
        <v>499</v>
      </c>
      <c r="C509" s="26"/>
      <c r="D509" s="26"/>
      <c r="E509" s="26"/>
      <c r="F509" s="26"/>
      <c r="G509" s="26"/>
      <c r="H509" s="26"/>
      <c r="I509" s="26"/>
      <c r="J509" s="26"/>
      <c r="K509" s="154"/>
      <c r="L509" s="187"/>
      <c r="M509" s="182"/>
      <c r="N509" s="154"/>
      <c r="O509" s="154"/>
      <c r="P509" s="182"/>
      <c r="Q509" s="154"/>
      <c r="R509" s="154"/>
      <c r="S509" s="182"/>
      <c r="T509" s="154"/>
      <c r="U509" s="154"/>
      <c r="V509" s="182"/>
      <c r="W509" s="154"/>
      <c r="X509" s="154"/>
      <c r="Y509" s="182"/>
      <c r="Z509" s="154"/>
      <c r="AA509" s="154"/>
      <c r="AB509" s="182"/>
      <c r="AC509" s="154"/>
      <c r="AD509" s="154"/>
      <c r="AE509" s="182"/>
      <c r="AF509" s="26"/>
      <c r="AG509" s="26"/>
      <c r="AH509" s="151"/>
      <c r="AI509" s="151"/>
      <c r="AJ509" s="151"/>
      <c r="AK509" s="151"/>
      <c r="AL509" s="26"/>
      <c r="AM509" s="151"/>
      <c r="AN509" s="151"/>
      <c r="AO509" s="151"/>
      <c r="AP509" s="151"/>
      <c r="AQ509" s="26"/>
      <c r="AR509" s="151"/>
      <c r="AS509" s="26"/>
      <c r="AT509" s="151"/>
      <c r="AU509" s="151"/>
      <c r="AV509" s="151"/>
      <c r="AW509" s="151"/>
      <c r="AX509" s="151"/>
      <c r="AY509" s="151"/>
      <c r="AZ509" s="151"/>
      <c r="BA509" s="151"/>
      <c r="BB509" s="26"/>
      <c r="BC509" s="154"/>
      <c r="BD509" s="154"/>
      <c r="BE509" s="182"/>
      <c r="BF509" s="154"/>
      <c r="BG509" s="154"/>
      <c r="BH509" s="182"/>
      <c r="BI509" s="26"/>
      <c r="BJ509" s="26"/>
      <c r="BK509" s="26"/>
    </row>
    <row r="510" spans="2:63" ht="17.55" customHeight="1">
      <c r="B510" s="26">
        <v>500</v>
      </c>
      <c r="C510" s="26"/>
      <c r="D510" s="26"/>
      <c r="E510" s="26"/>
      <c r="F510" s="26"/>
      <c r="G510" s="26"/>
      <c r="H510" s="26"/>
      <c r="I510" s="26"/>
      <c r="J510" s="26"/>
      <c r="K510" s="26"/>
      <c r="L510" s="188"/>
      <c r="M510" s="182"/>
      <c r="N510" s="154"/>
      <c r="O510" s="154"/>
      <c r="P510" s="182"/>
      <c r="Q510" s="154"/>
      <c r="R510" s="154"/>
      <c r="S510" s="182"/>
      <c r="T510" s="154"/>
      <c r="U510" s="154"/>
      <c r="V510" s="182"/>
      <c r="W510" s="154"/>
      <c r="X510" s="154"/>
      <c r="Y510" s="182"/>
      <c r="Z510" s="154"/>
      <c r="AA510" s="154"/>
      <c r="AB510" s="182"/>
      <c r="AC510" s="154"/>
      <c r="AD510" s="154"/>
      <c r="AE510" s="182"/>
      <c r="AF510" s="26"/>
      <c r="AG510" s="26"/>
      <c r="AH510" s="151"/>
      <c r="AI510" s="151"/>
      <c r="AJ510" s="151"/>
      <c r="AK510" s="151"/>
      <c r="AL510" s="26"/>
      <c r="AM510" s="151"/>
      <c r="AN510" s="151"/>
      <c r="AO510" s="151"/>
      <c r="AP510" s="151"/>
      <c r="AQ510" s="26"/>
      <c r="AR510" s="151"/>
      <c r="AS510" s="26"/>
      <c r="AT510" s="151"/>
      <c r="AU510" s="151"/>
      <c r="AV510" s="151"/>
      <c r="AW510" s="151"/>
      <c r="AX510" s="151"/>
      <c r="AY510" s="151"/>
      <c r="AZ510" s="151"/>
      <c r="BA510" s="151"/>
      <c r="BB510" s="26"/>
      <c r="BC510" s="154"/>
      <c r="BD510" s="154"/>
      <c r="BE510" s="182"/>
      <c r="BF510" s="154"/>
      <c r="BG510" s="154"/>
      <c r="BH510" s="182"/>
      <c r="BI510" s="26"/>
      <c r="BJ510" s="26"/>
      <c r="BK510" s="26"/>
    </row>
    <row r="511" spans="2:63" ht="51.6" customHeight="1">
      <c r="D511" s="10"/>
      <c r="E511" s="10"/>
      <c r="AC511" s="154"/>
    </row>
    <row r="512" spans="2:63">
      <c r="D512" s="10"/>
      <c r="E512" s="10"/>
    </row>
    <row r="513" spans="4:18">
      <c r="D513" s="10"/>
      <c r="E513" s="10"/>
    </row>
    <row r="514" spans="4:18">
      <c r="D514" s="10"/>
      <c r="E514" s="10"/>
    </row>
    <row r="515" spans="4:18">
      <c r="D515" s="10"/>
      <c r="E515" s="10"/>
    </row>
    <row r="516" spans="4:18">
      <c r="D516" s="10"/>
      <c r="E516" s="10"/>
    </row>
    <row r="517" spans="4:18">
      <c r="D517" s="10"/>
      <c r="E517" s="10"/>
    </row>
    <row r="518" spans="4:18" hidden="1">
      <c r="D518" s="10"/>
      <c r="E518" s="10"/>
    </row>
    <row r="519" spans="4:18" hidden="1">
      <c r="D519" s="10"/>
      <c r="E519" s="10"/>
      <c r="M519" s="31"/>
      <c r="P519" s="180" t="s">
        <v>25</v>
      </c>
      <c r="Q519" s="180"/>
      <c r="R519" s="180"/>
    </row>
    <row r="520" spans="4:18" hidden="1">
      <c r="D520" s="10"/>
      <c r="E520" s="10"/>
      <c r="M520" s="156" t="s">
        <v>24</v>
      </c>
      <c r="N520" s="26" t="s">
        <v>67</v>
      </c>
      <c r="O520" s="154" t="s">
        <v>77</v>
      </c>
      <c r="P520" s="179" t="s">
        <v>66</v>
      </c>
      <c r="Q520" s="179" t="s">
        <v>70</v>
      </c>
      <c r="R520" s="179" t="s">
        <v>64</v>
      </c>
    </row>
    <row r="521" spans="4:18" hidden="1">
      <c r="D521" s="10"/>
      <c r="E521" s="10"/>
      <c r="M521" s="26" t="s">
        <v>67</v>
      </c>
      <c r="N521" s="26" t="s">
        <v>67</v>
      </c>
      <c r="O521" s="26" t="s">
        <v>67</v>
      </c>
      <c r="P521" s="26" t="s">
        <v>67</v>
      </c>
      <c r="Q521" s="26" t="s">
        <v>67</v>
      </c>
      <c r="R521" s="26" t="s">
        <v>67</v>
      </c>
    </row>
    <row r="522" spans="4:18" hidden="1">
      <c r="D522" s="10"/>
      <c r="E522" s="10"/>
      <c r="M522" s="154" t="s">
        <v>77</v>
      </c>
      <c r="N522" s="26" t="s">
        <v>67</v>
      </c>
      <c r="O522" s="185" t="s">
        <v>76</v>
      </c>
      <c r="P522" s="185" t="s">
        <v>76</v>
      </c>
      <c r="Q522" s="185" t="s">
        <v>76</v>
      </c>
      <c r="R522" s="185" t="s">
        <v>76</v>
      </c>
    </row>
    <row r="523" spans="4:18" ht="27.6" hidden="1">
      <c r="D523" s="10"/>
      <c r="E523" s="10"/>
      <c r="M523" s="154" t="s">
        <v>73</v>
      </c>
      <c r="N523" s="26" t="s">
        <v>67</v>
      </c>
      <c r="O523" s="185" t="s">
        <v>76</v>
      </c>
      <c r="P523" s="155">
        <v>1</v>
      </c>
      <c r="Q523" s="155">
        <v>2</v>
      </c>
      <c r="R523" s="155">
        <v>3</v>
      </c>
    </row>
    <row r="524" spans="4:18" ht="27.6" hidden="1">
      <c r="D524" s="10"/>
      <c r="E524" s="10"/>
      <c r="M524" s="154" t="s">
        <v>65</v>
      </c>
      <c r="N524" s="26" t="s">
        <v>67</v>
      </c>
      <c r="O524" s="185" t="s">
        <v>76</v>
      </c>
      <c r="P524" s="155">
        <v>2</v>
      </c>
      <c r="Q524" s="155">
        <v>3</v>
      </c>
      <c r="R524" s="155">
        <v>4</v>
      </c>
    </row>
    <row r="525" spans="4:18" ht="27.6" hidden="1">
      <c r="D525" s="10"/>
      <c r="E525" s="10"/>
      <c r="M525" s="154" t="s">
        <v>63</v>
      </c>
      <c r="N525" s="26" t="s">
        <v>67</v>
      </c>
      <c r="O525" s="185" t="s">
        <v>76</v>
      </c>
      <c r="P525" s="155">
        <v>3</v>
      </c>
      <c r="Q525" s="155">
        <v>4</v>
      </c>
      <c r="R525" s="155">
        <v>5</v>
      </c>
    </row>
    <row r="526" spans="4:18" hidden="1">
      <c r="D526" s="10"/>
      <c r="E526" s="10"/>
    </row>
    <row r="527" spans="4:18" hidden="1">
      <c r="D527" s="10"/>
      <c r="E527" s="10"/>
    </row>
    <row r="528" spans="4:18" hidden="1">
      <c r="D528" s="10"/>
      <c r="E528" s="10"/>
      <c r="M528" s="31"/>
      <c r="P528" s="177" t="s">
        <v>57</v>
      </c>
      <c r="Q528" s="178"/>
      <c r="R528" s="178"/>
    </row>
    <row r="529" spans="4:18" hidden="1">
      <c r="D529" s="10"/>
      <c r="E529" s="10"/>
      <c r="M529" s="156" t="s">
        <v>56</v>
      </c>
      <c r="N529" s="26" t="s">
        <v>67</v>
      </c>
      <c r="O529" s="154" t="s">
        <v>77</v>
      </c>
      <c r="P529" s="160" t="s">
        <v>75</v>
      </c>
      <c r="Q529" s="161" t="s">
        <v>72</v>
      </c>
      <c r="R529" s="162" t="s">
        <v>69</v>
      </c>
    </row>
    <row r="530" spans="4:18" hidden="1">
      <c r="D530" s="10"/>
      <c r="E530" s="10"/>
      <c r="M530" s="26" t="s">
        <v>67</v>
      </c>
      <c r="N530" s="26" t="s">
        <v>67</v>
      </c>
      <c r="O530" s="26" t="s">
        <v>67</v>
      </c>
      <c r="P530" s="186" t="s">
        <v>67</v>
      </c>
      <c r="Q530" s="186" t="s">
        <v>67</v>
      </c>
      <c r="R530" s="186" t="s">
        <v>67</v>
      </c>
    </row>
    <row r="531" spans="4:18" hidden="1">
      <c r="D531" s="10"/>
      <c r="E531" s="10"/>
      <c r="M531" s="154" t="s">
        <v>77</v>
      </c>
      <c r="N531" s="26" t="s">
        <v>67</v>
      </c>
      <c r="O531" s="185" t="s">
        <v>76</v>
      </c>
      <c r="P531" s="185" t="s">
        <v>76</v>
      </c>
      <c r="Q531" s="185" t="s">
        <v>76</v>
      </c>
      <c r="R531" s="185" t="s">
        <v>76</v>
      </c>
    </row>
    <row r="532" spans="4:18" hidden="1">
      <c r="D532" s="10"/>
      <c r="E532" s="10"/>
      <c r="M532" s="154" t="s">
        <v>68</v>
      </c>
      <c r="N532" s="26" t="s">
        <v>67</v>
      </c>
      <c r="O532" s="185" t="s">
        <v>76</v>
      </c>
      <c r="P532" s="155">
        <v>1</v>
      </c>
      <c r="Q532" s="155">
        <v>2</v>
      </c>
      <c r="R532" s="155">
        <v>3</v>
      </c>
    </row>
    <row r="533" spans="4:18" hidden="1">
      <c r="D533" s="10"/>
      <c r="E533" s="10"/>
      <c r="M533" s="154" t="s">
        <v>71</v>
      </c>
      <c r="N533" s="26" t="s">
        <v>67</v>
      </c>
      <c r="O533" s="185" t="s">
        <v>76</v>
      </c>
      <c r="P533" s="155">
        <v>2</v>
      </c>
      <c r="Q533" s="155">
        <v>3</v>
      </c>
      <c r="R533" s="155">
        <v>4</v>
      </c>
    </row>
    <row r="534" spans="4:18" hidden="1">
      <c r="D534" s="10"/>
      <c r="E534" s="10"/>
      <c r="M534" s="154" t="s">
        <v>74</v>
      </c>
      <c r="N534" s="26" t="s">
        <v>67</v>
      </c>
      <c r="O534" s="185" t="s">
        <v>76</v>
      </c>
      <c r="P534" s="155">
        <v>3</v>
      </c>
      <c r="Q534" s="155">
        <v>4</v>
      </c>
      <c r="R534" s="155">
        <v>5</v>
      </c>
    </row>
    <row r="535" spans="4:18">
      <c r="D535" s="10"/>
      <c r="E535" s="10"/>
    </row>
    <row r="536" spans="4:18">
      <c r="D536" s="10"/>
      <c r="E536" s="10"/>
    </row>
    <row r="537" spans="4:18">
      <c r="D537" s="10"/>
      <c r="E537" s="10"/>
    </row>
    <row r="538" spans="4:18">
      <c r="D538" s="10"/>
      <c r="E538" s="10"/>
    </row>
    <row r="539" spans="4:18">
      <c r="D539" s="10"/>
      <c r="E539" s="10"/>
    </row>
    <row r="540" spans="4:18">
      <c r="D540" s="10"/>
      <c r="E540" s="10"/>
    </row>
    <row r="541" spans="4:18">
      <c r="D541" s="10"/>
      <c r="E541" s="10"/>
    </row>
    <row r="542" spans="4:18">
      <c r="D542" s="10"/>
      <c r="E542" s="10"/>
    </row>
    <row r="543" spans="4:18">
      <c r="D543" s="10"/>
      <c r="E543" s="10"/>
    </row>
    <row r="544" spans="4:18">
      <c r="D544" s="10"/>
      <c r="E544" s="10"/>
    </row>
    <row r="545" spans="4:5">
      <c r="D545" s="10"/>
      <c r="E545" s="10"/>
    </row>
    <row r="546" spans="4:5">
      <c r="D546" s="10"/>
      <c r="E546" s="10"/>
    </row>
    <row r="547" spans="4:5">
      <c r="D547" s="10"/>
      <c r="E547" s="10"/>
    </row>
    <row r="548" spans="4:5">
      <c r="D548" s="10"/>
      <c r="E548" s="10"/>
    </row>
    <row r="549" spans="4:5">
      <c r="D549" s="10"/>
      <c r="E549" s="10"/>
    </row>
    <row r="550" spans="4:5">
      <c r="D550" s="10"/>
      <c r="E550" s="10"/>
    </row>
    <row r="551" spans="4:5">
      <c r="D551" s="10"/>
      <c r="E551" s="10"/>
    </row>
    <row r="552" spans="4:5">
      <c r="D552" s="10"/>
      <c r="E552" s="10"/>
    </row>
    <row r="553" spans="4:5">
      <c r="D553" s="10"/>
      <c r="E553" s="10"/>
    </row>
    <row r="554" spans="4:5">
      <c r="D554" s="10"/>
      <c r="E554" s="10"/>
    </row>
    <row r="555" spans="4:5">
      <c r="D555" s="10"/>
      <c r="E555" s="10"/>
    </row>
    <row r="556" spans="4:5">
      <c r="D556" s="10"/>
      <c r="E556" s="10"/>
    </row>
    <row r="557" spans="4:5">
      <c r="D557" s="10"/>
      <c r="E557" s="10"/>
    </row>
    <row r="558" spans="4:5">
      <c r="D558" s="10"/>
      <c r="E558" s="10"/>
    </row>
    <row r="559" spans="4:5">
      <c r="D559" s="10"/>
      <c r="E559" s="10"/>
    </row>
    <row r="560" spans="4:5">
      <c r="D560" s="10"/>
      <c r="E560" s="10"/>
    </row>
    <row r="561" spans="4:5">
      <c r="D561" s="10"/>
      <c r="E561" s="10"/>
    </row>
    <row r="562" spans="4:5">
      <c r="D562" s="10"/>
      <c r="E562" s="10"/>
    </row>
    <row r="563" spans="4:5">
      <c r="D563" s="10"/>
      <c r="E563" s="10"/>
    </row>
    <row r="564" spans="4:5">
      <c r="D564" s="10"/>
      <c r="E564" s="10"/>
    </row>
    <row r="565" spans="4:5">
      <c r="D565" s="10"/>
      <c r="E565" s="10"/>
    </row>
    <row r="566" spans="4:5">
      <c r="D566" s="10"/>
      <c r="E566" s="10"/>
    </row>
    <row r="567" spans="4:5">
      <c r="D567" s="10"/>
      <c r="E567" s="10"/>
    </row>
    <row r="568" spans="4:5">
      <c r="D568" s="10"/>
      <c r="E568" s="10"/>
    </row>
    <row r="569" spans="4:5">
      <c r="D569" s="10"/>
      <c r="E569" s="10"/>
    </row>
    <row r="570" spans="4:5">
      <c r="D570" s="10"/>
      <c r="E570" s="10"/>
    </row>
    <row r="571" spans="4:5">
      <c r="D571" s="10"/>
      <c r="E571" s="10"/>
    </row>
    <row r="572" spans="4:5">
      <c r="D572" s="10"/>
      <c r="E572" s="10"/>
    </row>
    <row r="573" spans="4:5">
      <c r="D573" s="10"/>
      <c r="E573" s="10"/>
    </row>
    <row r="574" spans="4:5">
      <c r="D574" s="10"/>
      <c r="E574" s="10"/>
    </row>
    <row r="575" spans="4:5">
      <c r="D575" s="10"/>
      <c r="E575" s="10"/>
    </row>
    <row r="576" spans="4:5">
      <c r="D576" s="10"/>
      <c r="E576" s="10"/>
    </row>
    <row r="577" spans="4:5">
      <c r="D577" s="10"/>
      <c r="E577" s="10"/>
    </row>
    <row r="578" spans="4:5">
      <c r="D578" s="10"/>
      <c r="E578" s="10"/>
    </row>
    <row r="579" spans="4:5">
      <c r="D579" s="10"/>
      <c r="E579" s="10"/>
    </row>
    <row r="580" spans="4:5">
      <c r="D580" s="10"/>
      <c r="E580" s="10"/>
    </row>
    <row r="581" spans="4:5">
      <c r="D581" s="10"/>
      <c r="E581" s="10"/>
    </row>
    <row r="582" spans="4:5">
      <c r="D582" s="10"/>
      <c r="E582" s="10"/>
    </row>
    <row r="583" spans="4:5">
      <c r="D583" s="10"/>
      <c r="E583" s="10"/>
    </row>
    <row r="584" spans="4:5">
      <c r="D584" s="10"/>
      <c r="E584" s="10"/>
    </row>
    <row r="585" spans="4:5">
      <c r="D585" s="10"/>
      <c r="E585" s="10"/>
    </row>
    <row r="586" spans="4:5">
      <c r="D586" s="10"/>
      <c r="E586" s="10"/>
    </row>
    <row r="587" spans="4:5">
      <c r="D587" s="10"/>
      <c r="E587" s="10"/>
    </row>
    <row r="588" spans="4:5">
      <c r="D588" s="10"/>
      <c r="E588" s="10"/>
    </row>
    <row r="589" spans="4:5">
      <c r="D589" s="10"/>
      <c r="E589" s="10"/>
    </row>
    <row r="590" spans="4:5">
      <c r="D590" s="10"/>
      <c r="E590" s="10"/>
    </row>
    <row r="591" spans="4:5">
      <c r="D591" s="10"/>
      <c r="E591" s="10"/>
    </row>
    <row r="592" spans="4:5">
      <c r="D592" s="10"/>
      <c r="E592" s="10"/>
    </row>
    <row r="593" spans="4:5">
      <c r="D593" s="10"/>
      <c r="E593" s="10"/>
    </row>
    <row r="594" spans="4:5">
      <c r="D594" s="10"/>
      <c r="E594" s="10"/>
    </row>
    <row r="595" spans="4:5">
      <c r="D595" s="10"/>
      <c r="E595" s="10"/>
    </row>
    <row r="596" spans="4:5">
      <c r="D596" s="10"/>
      <c r="E596" s="10"/>
    </row>
    <row r="597" spans="4:5">
      <c r="D597" s="10"/>
      <c r="E597" s="10"/>
    </row>
    <row r="598" spans="4:5">
      <c r="D598" s="10"/>
      <c r="E598" s="10"/>
    </row>
    <row r="599" spans="4:5">
      <c r="D599" s="10"/>
      <c r="E599" s="10"/>
    </row>
    <row r="600" spans="4:5">
      <c r="D600" s="10"/>
      <c r="E600" s="10"/>
    </row>
    <row r="601" spans="4:5">
      <c r="D601" s="10"/>
      <c r="E601" s="10"/>
    </row>
    <row r="602" spans="4:5">
      <c r="D602" s="10"/>
      <c r="E602" s="10"/>
    </row>
    <row r="603" spans="4:5">
      <c r="D603" s="10"/>
      <c r="E603" s="10"/>
    </row>
    <row r="604" spans="4:5">
      <c r="D604" s="10"/>
      <c r="E604" s="10"/>
    </row>
    <row r="605" spans="4:5">
      <c r="D605" s="10"/>
      <c r="E605" s="10"/>
    </row>
    <row r="606" spans="4:5">
      <c r="D606" s="10"/>
      <c r="E606" s="10"/>
    </row>
    <row r="607" spans="4:5">
      <c r="D607" s="10"/>
      <c r="E607" s="10"/>
    </row>
    <row r="608" spans="4:5">
      <c r="D608" s="10"/>
      <c r="E608" s="10"/>
    </row>
    <row r="609" spans="4:5">
      <c r="D609" s="10"/>
      <c r="E609" s="10"/>
    </row>
    <row r="610" spans="4:5">
      <c r="D610" s="10"/>
      <c r="E610" s="10"/>
    </row>
    <row r="611" spans="4:5">
      <c r="D611" s="10"/>
      <c r="E611" s="10"/>
    </row>
    <row r="612" spans="4:5">
      <c r="D612" s="10"/>
      <c r="E612" s="10"/>
    </row>
    <row r="613" spans="4:5">
      <c r="D613" s="10"/>
      <c r="E613" s="10"/>
    </row>
    <row r="614" spans="4:5">
      <c r="D614" s="10"/>
      <c r="E614" s="10"/>
    </row>
    <row r="615" spans="4:5">
      <c r="D615" s="10"/>
      <c r="E615" s="10"/>
    </row>
    <row r="616" spans="4:5">
      <c r="D616" s="10"/>
      <c r="E616" s="10"/>
    </row>
    <row r="617" spans="4:5">
      <c r="D617" s="10"/>
      <c r="E617" s="10"/>
    </row>
    <row r="618" spans="4:5">
      <c r="D618" s="10"/>
      <c r="E618" s="10"/>
    </row>
    <row r="619" spans="4:5">
      <c r="D619" s="10"/>
      <c r="E619" s="10"/>
    </row>
    <row r="620" spans="4:5">
      <c r="D620" s="10"/>
      <c r="E620" s="10"/>
    </row>
    <row r="621" spans="4:5">
      <c r="D621" s="10"/>
      <c r="E621" s="10"/>
    </row>
    <row r="622" spans="4:5">
      <c r="D622" s="10"/>
      <c r="E622" s="10"/>
    </row>
    <row r="623" spans="4:5">
      <c r="D623" s="10"/>
      <c r="E623" s="10"/>
    </row>
    <row r="624" spans="4:5">
      <c r="D624" s="10"/>
      <c r="E624" s="10"/>
    </row>
    <row r="625" spans="4:5">
      <c r="D625" s="10"/>
      <c r="E625" s="10"/>
    </row>
    <row r="626" spans="4:5">
      <c r="D626" s="10"/>
      <c r="E626" s="10"/>
    </row>
    <row r="627" spans="4:5">
      <c r="D627" s="10"/>
      <c r="E627" s="10"/>
    </row>
    <row r="628" spans="4:5">
      <c r="D628" s="10"/>
      <c r="E628" s="10"/>
    </row>
    <row r="629" spans="4:5">
      <c r="D629" s="10"/>
      <c r="E629" s="10"/>
    </row>
    <row r="630" spans="4:5">
      <c r="D630" s="10"/>
      <c r="E630" s="10"/>
    </row>
    <row r="631" spans="4:5">
      <c r="D631" s="10"/>
      <c r="E631" s="10"/>
    </row>
    <row r="632" spans="4:5">
      <c r="D632" s="10"/>
      <c r="E632" s="10"/>
    </row>
    <row r="633" spans="4:5">
      <c r="D633" s="10"/>
      <c r="E633" s="10"/>
    </row>
    <row r="634" spans="4:5">
      <c r="D634" s="10"/>
      <c r="E634" s="10"/>
    </row>
    <row r="635" spans="4:5">
      <c r="D635" s="10"/>
      <c r="E635" s="10"/>
    </row>
    <row r="636" spans="4:5">
      <c r="D636" s="10"/>
      <c r="E636" s="10"/>
    </row>
    <row r="637" spans="4:5">
      <c r="D637" s="10"/>
      <c r="E637" s="10"/>
    </row>
    <row r="638" spans="4:5">
      <c r="D638" s="10"/>
      <c r="E638" s="10"/>
    </row>
    <row r="639" spans="4:5">
      <c r="D639" s="10"/>
      <c r="E639" s="10"/>
    </row>
    <row r="640" spans="4:5">
      <c r="D640" s="10"/>
      <c r="E640" s="10"/>
    </row>
    <row r="641" spans="4:5">
      <c r="D641" s="10"/>
      <c r="E641" s="10"/>
    </row>
    <row r="642" spans="4:5">
      <c r="D642" s="10"/>
      <c r="E642" s="10"/>
    </row>
    <row r="643" spans="4:5">
      <c r="D643" s="10"/>
      <c r="E643" s="10"/>
    </row>
    <row r="644" spans="4:5">
      <c r="D644" s="10"/>
      <c r="E644" s="10"/>
    </row>
    <row r="645" spans="4:5">
      <c r="D645" s="10"/>
      <c r="E645" s="10"/>
    </row>
    <row r="646" spans="4:5">
      <c r="D646" s="10"/>
      <c r="E646" s="10"/>
    </row>
    <row r="647" spans="4:5">
      <c r="D647" s="10"/>
      <c r="E647" s="10"/>
    </row>
    <row r="648" spans="4:5">
      <c r="D648" s="10"/>
      <c r="E648" s="10"/>
    </row>
    <row r="649" spans="4:5">
      <c r="D649" s="10"/>
      <c r="E649" s="10"/>
    </row>
    <row r="650" spans="4:5">
      <c r="D650" s="10"/>
      <c r="E650" s="10"/>
    </row>
    <row r="651" spans="4:5">
      <c r="D651" s="10"/>
      <c r="E651" s="10"/>
    </row>
    <row r="652" spans="4:5">
      <c r="D652" s="10"/>
      <c r="E652" s="10"/>
    </row>
    <row r="653" spans="4:5">
      <c r="D653" s="10"/>
      <c r="E653" s="10"/>
    </row>
    <row r="654" spans="4:5">
      <c r="D654" s="10"/>
      <c r="E654" s="10"/>
    </row>
    <row r="655" spans="4:5">
      <c r="D655" s="10"/>
      <c r="E655" s="10"/>
    </row>
    <row r="656" spans="4:5">
      <c r="D656" s="10"/>
      <c r="E656" s="10"/>
    </row>
    <row r="657" spans="4:5">
      <c r="D657" s="10"/>
      <c r="E657" s="10"/>
    </row>
    <row r="658" spans="4:5">
      <c r="D658" s="10"/>
      <c r="E658" s="10"/>
    </row>
    <row r="659" spans="4:5">
      <c r="D659" s="10"/>
      <c r="E659" s="10"/>
    </row>
    <row r="660" spans="4:5">
      <c r="D660" s="10"/>
      <c r="E660" s="10"/>
    </row>
    <row r="661" spans="4:5">
      <c r="D661" s="10"/>
      <c r="E661" s="10"/>
    </row>
    <row r="662" spans="4:5">
      <c r="D662" s="10"/>
      <c r="E662" s="10"/>
    </row>
    <row r="663" spans="4:5">
      <c r="D663" s="10"/>
      <c r="E663" s="10"/>
    </row>
    <row r="664" spans="4:5">
      <c r="D664" s="10"/>
      <c r="E664" s="10"/>
    </row>
    <row r="665" spans="4:5">
      <c r="D665" s="10"/>
      <c r="E665" s="10"/>
    </row>
    <row r="666" spans="4:5">
      <c r="D666" s="10"/>
      <c r="E666" s="10"/>
    </row>
    <row r="667" spans="4:5">
      <c r="D667" s="10"/>
      <c r="E667" s="10"/>
    </row>
    <row r="668" spans="4:5">
      <c r="D668" s="10"/>
      <c r="E668" s="10"/>
    </row>
    <row r="669" spans="4:5">
      <c r="D669" s="10"/>
      <c r="E669" s="10"/>
    </row>
    <row r="670" spans="4:5">
      <c r="D670" s="10"/>
      <c r="E670" s="10"/>
    </row>
    <row r="671" spans="4:5">
      <c r="D671" s="10"/>
      <c r="E671" s="10"/>
    </row>
    <row r="672" spans="4:5">
      <c r="D672" s="10"/>
      <c r="E672" s="10"/>
    </row>
    <row r="673" spans="4:5">
      <c r="D673" s="10"/>
      <c r="E673" s="10"/>
    </row>
    <row r="674" spans="4:5">
      <c r="D674" s="10"/>
      <c r="E674" s="10"/>
    </row>
    <row r="675" spans="4:5">
      <c r="D675" s="10"/>
      <c r="E675" s="10"/>
    </row>
    <row r="676" spans="4:5">
      <c r="D676" s="10"/>
      <c r="E676" s="10"/>
    </row>
    <row r="677" spans="4:5">
      <c r="D677" s="10"/>
      <c r="E677" s="10"/>
    </row>
    <row r="678" spans="4:5">
      <c r="D678" s="10"/>
      <c r="E678" s="10"/>
    </row>
    <row r="679" spans="4:5">
      <c r="D679" s="10"/>
      <c r="E679" s="10"/>
    </row>
    <row r="680" spans="4:5">
      <c r="D680" s="10"/>
      <c r="E680" s="10"/>
    </row>
    <row r="681" spans="4:5">
      <c r="D681" s="10"/>
      <c r="E681" s="10"/>
    </row>
    <row r="682" spans="4:5">
      <c r="D682" s="10"/>
      <c r="E682" s="10"/>
    </row>
    <row r="683" spans="4:5">
      <c r="D683" s="10"/>
      <c r="E683" s="10"/>
    </row>
    <row r="684" spans="4:5">
      <c r="D684" s="10"/>
      <c r="E684" s="10"/>
    </row>
    <row r="685" spans="4:5">
      <c r="D685" s="10"/>
      <c r="E685" s="10"/>
    </row>
    <row r="686" spans="4:5">
      <c r="D686" s="10"/>
      <c r="E686" s="10"/>
    </row>
    <row r="687" spans="4:5">
      <c r="D687" s="10"/>
      <c r="E687" s="10"/>
    </row>
    <row r="688" spans="4:5">
      <c r="D688" s="10"/>
      <c r="E688" s="10"/>
    </row>
    <row r="689" spans="4:5">
      <c r="D689" s="10"/>
      <c r="E689" s="10"/>
    </row>
    <row r="690" spans="4:5">
      <c r="D690" s="10"/>
      <c r="E690" s="10"/>
    </row>
    <row r="691" spans="4:5">
      <c r="D691" s="10"/>
      <c r="E691" s="10"/>
    </row>
    <row r="692" spans="4:5">
      <c r="D692" s="10"/>
      <c r="E692" s="10"/>
    </row>
    <row r="693" spans="4:5">
      <c r="D693" s="10"/>
      <c r="E693" s="10"/>
    </row>
    <row r="694" spans="4:5">
      <c r="D694" s="10"/>
      <c r="E694" s="10"/>
    </row>
    <row r="695" spans="4:5">
      <c r="D695" s="10"/>
      <c r="E695" s="10"/>
    </row>
    <row r="696" spans="4:5">
      <c r="D696" s="10"/>
      <c r="E696" s="10"/>
    </row>
    <row r="697" spans="4:5">
      <c r="D697" s="10"/>
      <c r="E697" s="10"/>
    </row>
    <row r="698" spans="4:5">
      <c r="D698" s="10"/>
      <c r="E698" s="10"/>
    </row>
    <row r="699" spans="4:5">
      <c r="D699" s="10"/>
      <c r="E699" s="10"/>
    </row>
    <row r="700" spans="4:5">
      <c r="D700" s="10"/>
      <c r="E700" s="10"/>
    </row>
    <row r="701" spans="4:5">
      <c r="D701" s="10"/>
      <c r="E701" s="10"/>
    </row>
    <row r="702" spans="4:5">
      <c r="D702" s="10"/>
      <c r="E702" s="10"/>
    </row>
    <row r="703" spans="4:5">
      <c r="D703" s="10"/>
      <c r="E703" s="10"/>
    </row>
    <row r="704" spans="4:5">
      <c r="D704" s="10"/>
      <c r="E704" s="10"/>
    </row>
    <row r="705" spans="4:5">
      <c r="D705" s="10"/>
      <c r="E705" s="10"/>
    </row>
    <row r="706" spans="4:5">
      <c r="D706" s="10"/>
      <c r="E706" s="10"/>
    </row>
    <row r="707" spans="4:5">
      <c r="D707" s="10"/>
      <c r="E707" s="10"/>
    </row>
    <row r="708" spans="4:5">
      <c r="D708" s="10"/>
      <c r="E708" s="10"/>
    </row>
    <row r="709" spans="4:5">
      <c r="D709" s="10"/>
      <c r="E709" s="10"/>
    </row>
    <row r="710" spans="4:5">
      <c r="D710" s="10"/>
      <c r="E710" s="10"/>
    </row>
    <row r="711" spans="4:5">
      <c r="D711" s="10"/>
      <c r="E711" s="10"/>
    </row>
    <row r="712" spans="4:5">
      <c r="D712" s="10"/>
      <c r="E712" s="10"/>
    </row>
    <row r="713" spans="4:5">
      <c r="D713" s="10"/>
      <c r="E713" s="10"/>
    </row>
    <row r="714" spans="4:5">
      <c r="D714" s="10"/>
      <c r="E714" s="10"/>
    </row>
    <row r="715" spans="4:5">
      <c r="D715" s="10"/>
      <c r="E715" s="10"/>
    </row>
    <row r="716" spans="4:5">
      <c r="D716" s="10"/>
      <c r="E716" s="10"/>
    </row>
    <row r="717" spans="4:5">
      <c r="D717" s="10"/>
      <c r="E717" s="10"/>
    </row>
    <row r="718" spans="4:5">
      <c r="D718" s="10"/>
      <c r="E718" s="10"/>
    </row>
    <row r="719" spans="4:5">
      <c r="D719" s="10"/>
      <c r="E719" s="10"/>
    </row>
    <row r="720" spans="4:5">
      <c r="D720" s="10"/>
      <c r="E720" s="10"/>
    </row>
    <row r="721" spans="4:5">
      <c r="D721" s="10"/>
      <c r="E721" s="10"/>
    </row>
    <row r="722" spans="4:5">
      <c r="D722" s="10"/>
      <c r="E722" s="10"/>
    </row>
    <row r="723" spans="4:5">
      <c r="D723" s="10"/>
      <c r="E723" s="10"/>
    </row>
    <row r="724" spans="4:5">
      <c r="D724" s="10"/>
      <c r="E724" s="10"/>
    </row>
    <row r="725" spans="4:5">
      <c r="D725" s="10"/>
      <c r="E725" s="10"/>
    </row>
    <row r="726" spans="4:5">
      <c r="D726" s="10"/>
      <c r="E726" s="10"/>
    </row>
    <row r="727" spans="4:5">
      <c r="D727" s="10"/>
      <c r="E727" s="10"/>
    </row>
    <row r="728" spans="4:5">
      <c r="D728" s="10"/>
      <c r="E728" s="10"/>
    </row>
    <row r="729" spans="4:5">
      <c r="D729" s="10"/>
      <c r="E729" s="10"/>
    </row>
    <row r="730" spans="4:5">
      <c r="D730" s="10"/>
      <c r="E730" s="10"/>
    </row>
    <row r="731" spans="4:5">
      <c r="D731" s="10"/>
      <c r="E731" s="10"/>
    </row>
    <row r="732" spans="4:5">
      <c r="D732" s="10"/>
      <c r="E732" s="10"/>
    </row>
    <row r="733" spans="4:5">
      <c r="D733" s="10"/>
      <c r="E733" s="10"/>
    </row>
    <row r="734" spans="4:5">
      <c r="D734" s="10"/>
      <c r="E734" s="10"/>
    </row>
    <row r="735" spans="4:5">
      <c r="D735" s="10"/>
      <c r="E735" s="10"/>
    </row>
    <row r="736" spans="4:5">
      <c r="D736" s="10"/>
      <c r="E736" s="10"/>
    </row>
    <row r="737" spans="4:5">
      <c r="D737" s="10"/>
      <c r="E737" s="10"/>
    </row>
    <row r="738" spans="4:5">
      <c r="D738" s="10"/>
      <c r="E738" s="10"/>
    </row>
    <row r="739" spans="4:5">
      <c r="D739" s="10"/>
      <c r="E739" s="10"/>
    </row>
    <row r="740" spans="4:5">
      <c r="D740" s="10"/>
      <c r="E740" s="10"/>
    </row>
    <row r="741" spans="4:5">
      <c r="D741" s="10"/>
      <c r="E741" s="10"/>
    </row>
    <row r="742" spans="4:5">
      <c r="D742" s="10"/>
      <c r="E742" s="10"/>
    </row>
    <row r="743" spans="4:5">
      <c r="D743" s="10"/>
      <c r="E743" s="10"/>
    </row>
    <row r="744" spans="4:5">
      <c r="D744" s="10"/>
      <c r="E744" s="10"/>
    </row>
    <row r="745" spans="4:5">
      <c r="D745" s="10"/>
      <c r="E745" s="10"/>
    </row>
    <row r="746" spans="4:5">
      <c r="D746" s="10"/>
      <c r="E746" s="10"/>
    </row>
    <row r="747" spans="4:5">
      <c r="D747" s="10"/>
      <c r="E747" s="10"/>
    </row>
    <row r="748" spans="4:5">
      <c r="D748" s="10"/>
      <c r="E748" s="10"/>
    </row>
    <row r="749" spans="4:5">
      <c r="D749" s="10"/>
      <c r="E749" s="10"/>
    </row>
    <row r="750" spans="4:5">
      <c r="D750" s="10"/>
      <c r="E750" s="10"/>
    </row>
    <row r="751" spans="4:5">
      <c r="D751" s="10"/>
      <c r="E751" s="10"/>
    </row>
    <row r="752" spans="4:5">
      <c r="D752" s="10"/>
      <c r="E752" s="10"/>
    </row>
    <row r="753" spans="4:5">
      <c r="D753" s="10"/>
      <c r="E753" s="10"/>
    </row>
    <row r="754" spans="4:5">
      <c r="D754" s="10"/>
      <c r="E754" s="10"/>
    </row>
    <row r="755" spans="4:5">
      <c r="D755" s="10"/>
      <c r="E755" s="10"/>
    </row>
    <row r="756" spans="4:5">
      <c r="D756" s="10"/>
      <c r="E756" s="10"/>
    </row>
    <row r="757" spans="4:5">
      <c r="D757" s="10"/>
      <c r="E757" s="10"/>
    </row>
    <row r="758" spans="4:5">
      <c r="D758" s="10"/>
      <c r="E758" s="10"/>
    </row>
    <row r="759" spans="4:5">
      <c r="D759" s="10"/>
      <c r="E759" s="10"/>
    </row>
    <row r="760" spans="4:5">
      <c r="D760" s="10"/>
      <c r="E760" s="10"/>
    </row>
    <row r="761" spans="4:5">
      <c r="D761" s="10"/>
      <c r="E761" s="10"/>
    </row>
    <row r="762" spans="4:5">
      <c r="D762" s="10"/>
      <c r="E762" s="10"/>
    </row>
    <row r="763" spans="4:5">
      <c r="D763" s="10"/>
      <c r="E763" s="10"/>
    </row>
    <row r="764" spans="4:5">
      <c r="D764" s="10"/>
      <c r="E764" s="10"/>
    </row>
    <row r="765" spans="4:5">
      <c r="D765" s="10"/>
      <c r="E765" s="10"/>
    </row>
    <row r="766" spans="4:5">
      <c r="D766" s="10"/>
      <c r="E766" s="10"/>
    </row>
    <row r="767" spans="4:5">
      <c r="D767" s="10"/>
      <c r="E767" s="10"/>
    </row>
    <row r="768" spans="4:5">
      <c r="D768" s="10"/>
      <c r="E768" s="10"/>
    </row>
    <row r="769" spans="4:5">
      <c r="D769" s="10"/>
      <c r="E769" s="10"/>
    </row>
    <row r="770" spans="4:5">
      <c r="D770" s="10"/>
      <c r="E770" s="10"/>
    </row>
    <row r="771" spans="4:5">
      <c r="D771" s="10"/>
      <c r="E771" s="10"/>
    </row>
    <row r="772" spans="4:5">
      <c r="D772" s="10"/>
      <c r="E772" s="10"/>
    </row>
    <row r="773" spans="4:5">
      <c r="D773" s="10"/>
      <c r="E773" s="10"/>
    </row>
    <row r="774" spans="4:5">
      <c r="D774" s="10"/>
      <c r="E774" s="10"/>
    </row>
    <row r="775" spans="4:5">
      <c r="D775" s="10"/>
      <c r="E775" s="10"/>
    </row>
    <row r="776" spans="4:5">
      <c r="D776" s="10"/>
      <c r="E776" s="10"/>
    </row>
    <row r="777" spans="4:5">
      <c r="D777" s="10"/>
      <c r="E777" s="10"/>
    </row>
    <row r="778" spans="4:5">
      <c r="D778" s="10"/>
      <c r="E778" s="10"/>
    </row>
    <row r="779" spans="4:5">
      <c r="D779" s="10"/>
      <c r="E779" s="10"/>
    </row>
    <row r="780" spans="4:5">
      <c r="D780" s="10"/>
      <c r="E780" s="10"/>
    </row>
    <row r="781" spans="4:5">
      <c r="D781" s="10"/>
      <c r="E781" s="10"/>
    </row>
    <row r="782" spans="4:5">
      <c r="D782" s="10"/>
      <c r="E782" s="10"/>
    </row>
    <row r="783" spans="4:5">
      <c r="D783" s="10"/>
      <c r="E783" s="10"/>
    </row>
    <row r="784" spans="4:5">
      <c r="D784" s="10"/>
      <c r="E784" s="10"/>
    </row>
    <row r="785" spans="4:5">
      <c r="D785" s="10"/>
      <c r="E785" s="10"/>
    </row>
    <row r="786" spans="4:5">
      <c r="D786" s="10"/>
      <c r="E786" s="10"/>
    </row>
    <row r="787" spans="4:5">
      <c r="D787" s="10"/>
      <c r="E787" s="10"/>
    </row>
    <row r="788" spans="4:5">
      <c r="D788" s="10"/>
      <c r="E788" s="10"/>
    </row>
    <row r="789" spans="4:5">
      <c r="D789" s="10"/>
      <c r="E789" s="10"/>
    </row>
    <row r="790" spans="4:5">
      <c r="D790" s="10"/>
      <c r="E790" s="10"/>
    </row>
    <row r="791" spans="4:5">
      <c r="D791" s="10"/>
      <c r="E791" s="10"/>
    </row>
    <row r="792" spans="4:5">
      <c r="D792" s="10"/>
      <c r="E792" s="10"/>
    </row>
    <row r="793" spans="4:5">
      <c r="D793" s="10"/>
      <c r="E793" s="10"/>
    </row>
    <row r="794" spans="4:5">
      <c r="D794" s="10"/>
      <c r="E794" s="10"/>
    </row>
    <row r="795" spans="4:5">
      <c r="D795" s="10"/>
      <c r="E795" s="10"/>
    </row>
    <row r="796" spans="4:5">
      <c r="D796" s="10"/>
      <c r="E796" s="10"/>
    </row>
    <row r="797" spans="4:5">
      <c r="D797" s="10"/>
      <c r="E797" s="10"/>
    </row>
    <row r="798" spans="4:5">
      <c r="D798" s="10"/>
      <c r="E798" s="10"/>
    </row>
    <row r="799" spans="4:5">
      <c r="D799" s="10"/>
      <c r="E799" s="10"/>
    </row>
    <row r="800" spans="4:5">
      <c r="D800" s="10"/>
      <c r="E800" s="10"/>
    </row>
    <row r="801" spans="4:5">
      <c r="D801" s="10"/>
      <c r="E801" s="10"/>
    </row>
    <row r="802" spans="4:5">
      <c r="D802" s="10"/>
      <c r="E802" s="10"/>
    </row>
    <row r="803" spans="4:5">
      <c r="D803" s="10"/>
      <c r="E803" s="10"/>
    </row>
    <row r="804" spans="4:5">
      <c r="D804" s="10"/>
      <c r="E804" s="10"/>
    </row>
    <row r="805" spans="4:5">
      <c r="D805" s="10"/>
      <c r="E805" s="10"/>
    </row>
    <row r="806" spans="4:5">
      <c r="D806" s="10"/>
      <c r="E806" s="10"/>
    </row>
    <row r="807" spans="4:5">
      <c r="D807" s="10"/>
      <c r="E807" s="10"/>
    </row>
    <row r="808" spans="4:5">
      <c r="D808" s="10"/>
      <c r="E808" s="10"/>
    </row>
    <row r="809" spans="4:5">
      <c r="D809" s="10"/>
      <c r="E809" s="10"/>
    </row>
    <row r="810" spans="4:5">
      <c r="D810" s="10"/>
      <c r="E810" s="10"/>
    </row>
    <row r="811" spans="4:5">
      <c r="D811" s="10"/>
      <c r="E811" s="10"/>
    </row>
    <row r="812" spans="4:5">
      <c r="D812" s="10"/>
      <c r="E812" s="10"/>
    </row>
    <row r="813" spans="4:5">
      <c r="D813" s="10"/>
      <c r="E813" s="10"/>
    </row>
    <row r="814" spans="4:5">
      <c r="D814" s="10"/>
      <c r="E814" s="10"/>
    </row>
    <row r="815" spans="4:5">
      <c r="D815" s="10"/>
      <c r="E815" s="10"/>
    </row>
    <row r="816" spans="4:5">
      <c r="D816" s="10"/>
      <c r="E816" s="10"/>
    </row>
    <row r="817" spans="4:5">
      <c r="D817" s="10"/>
      <c r="E817" s="10"/>
    </row>
    <row r="818" spans="4:5">
      <c r="D818" s="10"/>
      <c r="E818" s="10"/>
    </row>
    <row r="819" spans="4:5">
      <c r="D819" s="10"/>
      <c r="E819" s="10"/>
    </row>
    <row r="820" spans="4:5">
      <c r="D820" s="10"/>
      <c r="E820" s="10"/>
    </row>
    <row r="821" spans="4:5">
      <c r="D821" s="10"/>
      <c r="E821" s="10"/>
    </row>
    <row r="822" spans="4:5">
      <c r="D822" s="10"/>
      <c r="E822" s="10"/>
    </row>
    <row r="823" spans="4:5">
      <c r="D823" s="10"/>
      <c r="E823" s="10"/>
    </row>
    <row r="824" spans="4:5">
      <c r="D824" s="10"/>
      <c r="E824" s="10"/>
    </row>
    <row r="825" spans="4:5">
      <c r="D825" s="10"/>
      <c r="E825" s="10"/>
    </row>
    <row r="826" spans="4:5">
      <c r="D826" s="10"/>
      <c r="E826" s="10"/>
    </row>
    <row r="827" spans="4:5">
      <c r="D827" s="10"/>
      <c r="E827" s="10"/>
    </row>
    <row r="828" spans="4:5">
      <c r="D828" s="10"/>
      <c r="E828" s="10"/>
    </row>
    <row r="829" spans="4:5">
      <c r="D829" s="10"/>
      <c r="E829" s="10"/>
    </row>
    <row r="830" spans="4:5">
      <c r="D830" s="10"/>
      <c r="E830" s="10"/>
    </row>
    <row r="831" spans="4:5">
      <c r="D831" s="10"/>
      <c r="E831" s="10"/>
    </row>
    <row r="832" spans="4:5">
      <c r="D832" s="10"/>
      <c r="E832" s="10"/>
    </row>
    <row r="833" spans="4:5">
      <c r="D833" s="10"/>
      <c r="E833" s="10"/>
    </row>
    <row r="834" spans="4:5">
      <c r="D834" s="10"/>
      <c r="E834" s="10"/>
    </row>
    <row r="835" spans="4:5">
      <c r="D835" s="10"/>
      <c r="E835" s="10"/>
    </row>
    <row r="836" spans="4:5">
      <c r="D836" s="10"/>
      <c r="E836" s="10"/>
    </row>
    <row r="837" spans="4:5">
      <c r="D837" s="10"/>
      <c r="E837" s="10"/>
    </row>
    <row r="838" spans="4:5">
      <c r="D838" s="10"/>
      <c r="E838" s="10"/>
    </row>
    <row r="839" spans="4:5">
      <c r="D839" s="10"/>
      <c r="E839" s="10"/>
    </row>
    <row r="840" spans="4:5">
      <c r="D840" s="10"/>
      <c r="E840" s="10"/>
    </row>
    <row r="841" spans="4:5">
      <c r="D841" s="10"/>
      <c r="E841" s="10"/>
    </row>
    <row r="842" spans="4:5">
      <c r="D842" s="10"/>
      <c r="E842" s="10"/>
    </row>
    <row r="843" spans="4:5">
      <c r="D843" s="10"/>
      <c r="E843" s="10"/>
    </row>
    <row r="844" spans="4:5">
      <c r="D844" s="10"/>
      <c r="E844" s="10"/>
    </row>
    <row r="845" spans="4:5">
      <c r="D845" s="10"/>
      <c r="E845" s="10"/>
    </row>
    <row r="846" spans="4:5">
      <c r="D846" s="10"/>
      <c r="E846" s="10"/>
    </row>
    <row r="847" spans="4:5">
      <c r="D847" s="10"/>
      <c r="E847" s="10"/>
    </row>
    <row r="848" spans="4:5">
      <c r="D848" s="10"/>
      <c r="E848" s="10"/>
    </row>
    <row r="849" spans="4:5">
      <c r="D849" s="10"/>
      <c r="E849" s="10"/>
    </row>
    <row r="850" spans="4:5">
      <c r="D850" s="10"/>
      <c r="E850" s="10"/>
    </row>
    <row r="851" spans="4:5">
      <c r="D851" s="10"/>
      <c r="E851" s="10"/>
    </row>
    <row r="852" spans="4:5">
      <c r="D852" s="10"/>
      <c r="E852" s="10"/>
    </row>
    <row r="853" spans="4:5">
      <c r="D853" s="10"/>
      <c r="E853" s="10"/>
    </row>
    <row r="854" spans="4:5">
      <c r="D854" s="10"/>
      <c r="E854" s="10"/>
    </row>
    <row r="855" spans="4:5">
      <c r="D855" s="10"/>
      <c r="E855" s="10"/>
    </row>
    <row r="856" spans="4:5">
      <c r="D856" s="10"/>
      <c r="E856" s="10"/>
    </row>
    <row r="857" spans="4:5">
      <c r="D857" s="10"/>
      <c r="E857" s="10"/>
    </row>
    <row r="858" spans="4:5">
      <c r="D858" s="10"/>
      <c r="E858" s="10"/>
    </row>
    <row r="859" spans="4:5">
      <c r="D859" s="10"/>
      <c r="E859" s="10"/>
    </row>
    <row r="860" spans="4:5">
      <c r="D860" s="10"/>
      <c r="E860" s="10"/>
    </row>
    <row r="861" spans="4:5">
      <c r="D861" s="10"/>
      <c r="E861" s="10"/>
    </row>
    <row r="862" spans="4:5">
      <c r="D862" s="10"/>
      <c r="E862" s="10"/>
    </row>
    <row r="863" spans="4:5">
      <c r="D863" s="10"/>
      <c r="E863" s="10"/>
    </row>
    <row r="864" spans="4:5">
      <c r="D864" s="10"/>
      <c r="E864" s="10"/>
    </row>
    <row r="865" spans="4:5">
      <c r="D865" s="10"/>
      <c r="E865" s="10"/>
    </row>
    <row r="866" spans="4:5">
      <c r="D866" s="10"/>
      <c r="E866" s="10"/>
    </row>
    <row r="867" spans="4:5">
      <c r="D867" s="10"/>
      <c r="E867" s="10"/>
    </row>
    <row r="868" spans="4:5">
      <c r="D868" s="10"/>
      <c r="E868" s="10"/>
    </row>
    <row r="869" spans="4:5">
      <c r="D869" s="10"/>
      <c r="E869" s="10"/>
    </row>
    <row r="870" spans="4:5">
      <c r="D870" s="10"/>
      <c r="E870" s="10"/>
    </row>
    <row r="871" spans="4:5">
      <c r="D871" s="10"/>
      <c r="E871" s="10"/>
    </row>
    <row r="872" spans="4:5">
      <c r="D872" s="10"/>
      <c r="E872" s="10"/>
    </row>
    <row r="873" spans="4:5">
      <c r="D873" s="10"/>
      <c r="E873" s="10"/>
    </row>
    <row r="874" spans="4:5">
      <c r="D874" s="10"/>
      <c r="E874" s="10"/>
    </row>
    <row r="875" spans="4:5">
      <c r="D875" s="10"/>
      <c r="E875" s="10"/>
    </row>
    <row r="876" spans="4:5">
      <c r="D876" s="10"/>
      <c r="E876" s="10"/>
    </row>
    <row r="877" spans="4:5">
      <c r="D877" s="10"/>
      <c r="E877" s="10"/>
    </row>
    <row r="878" spans="4:5">
      <c r="D878" s="10"/>
      <c r="E878" s="10"/>
    </row>
    <row r="879" spans="4:5">
      <c r="D879" s="10"/>
      <c r="E879" s="10"/>
    </row>
    <row r="880" spans="4:5">
      <c r="D880" s="10"/>
      <c r="E880" s="10"/>
    </row>
    <row r="881" spans="4:5">
      <c r="D881" s="10"/>
      <c r="E881" s="10"/>
    </row>
    <row r="882" spans="4:5">
      <c r="D882" s="10"/>
      <c r="E882" s="10"/>
    </row>
    <row r="883" spans="4:5">
      <c r="D883" s="10"/>
      <c r="E883" s="10"/>
    </row>
    <row r="884" spans="4:5">
      <c r="D884" s="10"/>
      <c r="E884" s="10"/>
    </row>
    <row r="885" spans="4:5">
      <c r="D885" s="10"/>
      <c r="E885" s="10"/>
    </row>
    <row r="886" spans="4:5">
      <c r="D886" s="10"/>
      <c r="E886" s="10"/>
    </row>
    <row r="887" spans="4:5">
      <c r="D887" s="10"/>
      <c r="E887" s="10"/>
    </row>
    <row r="888" spans="4:5">
      <c r="D888" s="10"/>
      <c r="E888" s="10"/>
    </row>
    <row r="889" spans="4:5">
      <c r="D889" s="10"/>
      <c r="E889" s="10"/>
    </row>
    <row r="890" spans="4:5">
      <c r="D890" s="10"/>
      <c r="E890" s="10"/>
    </row>
    <row r="891" spans="4:5">
      <c r="D891" s="10"/>
      <c r="E891" s="10"/>
    </row>
    <row r="892" spans="4:5">
      <c r="D892" s="10"/>
      <c r="E892" s="10"/>
    </row>
    <row r="893" spans="4:5">
      <c r="D893" s="10"/>
      <c r="E893" s="10"/>
    </row>
    <row r="894" spans="4:5">
      <c r="D894" s="10"/>
      <c r="E894" s="10"/>
    </row>
    <row r="895" spans="4:5">
      <c r="D895" s="10"/>
      <c r="E895" s="10"/>
    </row>
    <row r="896" spans="4:5">
      <c r="D896" s="10"/>
      <c r="E896" s="10"/>
    </row>
    <row r="897" spans="4:5">
      <c r="D897" s="10"/>
      <c r="E897" s="10"/>
    </row>
    <row r="898" spans="4:5">
      <c r="D898" s="10"/>
      <c r="E898" s="10"/>
    </row>
    <row r="899" spans="4:5">
      <c r="D899" s="10"/>
      <c r="E899" s="10"/>
    </row>
    <row r="900" spans="4:5">
      <c r="D900" s="10"/>
      <c r="E900" s="10"/>
    </row>
    <row r="901" spans="4:5">
      <c r="D901" s="10"/>
      <c r="E901" s="10"/>
    </row>
    <row r="902" spans="4:5">
      <c r="D902" s="10"/>
      <c r="E902" s="10"/>
    </row>
    <row r="903" spans="4:5">
      <c r="D903" s="10"/>
      <c r="E903" s="10"/>
    </row>
    <row r="904" spans="4:5">
      <c r="D904" s="10"/>
      <c r="E904" s="10"/>
    </row>
    <row r="905" spans="4:5">
      <c r="D905" s="10"/>
      <c r="E905" s="10"/>
    </row>
    <row r="906" spans="4:5">
      <c r="D906" s="10"/>
      <c r="E906" s="10"/>
    </row>
    <row r="907" spans="4:5">
      <c r="D907" s="10"/>
      <c r="E907" s="10"/>
    </row>
    <row r="908" spans="4:5">
      <c r="D908" s="10"/>
      <c r="E908" s="10"/>
    </row>
    <row r="909" spans="4:5">
      <c r="D909" s="10"/>
      <c r="E909" s="10"/>
    </row>
    <row r="910" spans="4:5">
      <c r="D910" s="10"/>
      <c r="E910" s="10"/>
    </row>
    <row r="911" spans="4:5">
      <c r="D911" s="10"/>
      <c r="E911" s="10"/>
    </row>
    <row r="912" spans="4:5">
      <c r="D912" s="10"/>
      <c r="E912" s="10"/>
    </row>
    <row r="913" spans="4:5">
      <c r="D913" s="10"/>
      <c r="E913" s="10"/>
    </row>
    <row r="914" spans="4:5">
      <c r="D914" s="10"/>
      <c r="E914" s="10"/>
    </row>
    <row r="915" spans="4:5">
      <c r="D915" s="10"/>
      <c r="E915" s="10"/>
    </row>
    <row r="916" spans="4:5">
      <c r="D916" s="10"/>
      <c r="E916" s="10"/>
    </row>
    <row r="917" spans="4:5">
      <c r="D917" s="10"/>
      <c r="E917" s="10"/>
    </row>
    <row r="918" spans="4:5">
      <c r="D918" s="10"/>
      <c r="E918" s="10"/>
    </row>
    <row r="919" spans="4:5">
      <c r="D919" s="10"/>
      <c r="E919" s="10"/>
    </row>
    <row r="920" spans="4:5">
      <c r="D920" s="10"/>
      <c r="E920" s="10"/>
    </row>
    <row r="921" spans="4:5">
      <c r="D921" s="10"/>
      <c r="E921" s="10"/>
    </row>
    <row r="922" spans="4:5">
      <c r="D922" s="10"/>
      <c r="E922" s="10"/>
    </row>
    <row r="923" spans="4:5">
      <c r="D923" s="10"/>
      <c r="E923" s="10"/>
    </row>
    <row r="924" spans="4:5">
      <c r="D924" s="10"/>
      <c r="E924" s="10"/>
    </row>
    <row r="925" spans="4:5">
      <c r="D925" s="10"/>
      <c r="E925" s="10"/>
    </row>
    <row r="926" spans="4:5">
      <c r="D926" s="10"/>
      <c r="E926" s="10"/>
    </row>
    <row r="927" spans="4:5">
      <c r="D927" s="10"/>
      <c r="E927" s="10"/>
    </row>
    <row r="928" spans="4:5">
      <c r="D928" s="10"/>
      <c r="E928" s="10"/>
    </row>
    <row r="929" spans="4:5">
      <c r="D929" s="10"/>
      <c r="E929" s="10"/>
    </row>
    <row r="930" spans="4:5">
      <c r="D930" s="10"/>
      <c r="E930" s="10"/>
    </row>
    <row r="931" spans="4:5">
      <c r="D931" s="10"/>
      <c r="E931" s="10"/>
    </row>
    <row r="932" spans="4:5">
      <c r="D932" s="10"/>
      <c r="E932" s="10"/>
    </row>
    <row r="933" spans="4:5">
      <c r="D933" s="10"/>
      <c r="E933" s="10"/>
    </row>
    <row r="934" spans="4:5">
      <c r="D934" s="10"/>
      <c r="E934" s="10"/>
    </row>
    <row r="935" spans="4:5">
      <c r="D935" s="10"/>
      <c r="E935" s="10"/>
    </row>
    <row r="936" spans="4:5">
      <c r="D936" s="10"/>
      <c r="E936" s="10"/>
    </row>
    <row r="937" spans="4:5">
      <c r="D937" s="10"/>
      <c r="E937" s="10"/>
    </row>
    <row r="938" spans="4:5">
      <c r="D938" s="10"/>
      <c r="E938" s="10"/>
    </row>
    <row r="939" spans="4:5">
      <c r="D939" s="10"/>
      <c r="E939" s="10"/>
    </row>
    <row r="940" spans="4:5">
      <c r="D940" s="10"/>
      <c r="E940" s="10"/>
    </row>
    <row r="941" spans="4:5">
      <c r="D941" s="10"/>
      <c r="E941" s="10"/>
    </row>
    <row r="942" spans="4:5">
      <c r="D942" s="10"/>
      <c r="E942" s="10"/>
    </row>
    <row r="943" spans="4:5">
      <c r="D943" s="10"/>
      <c r="E943" s="10"/>
    </row>
    <row r="944" spans="4:5">
      <c r="D944" s="10"/>
      <c r="E944" s="10"/>
    </row>
    <row r="945" spans="4:5">
      <c r="D945" s="10"/>
      <c r="E945" s="10"/>
    </row>
    <row r="946" spans="4:5">
      <c r="D946" s="10"/>
      <c r="E946" s="10"/>
    </row>
    <row r="947" spans="4:5">
      <c r="D947" s="10"/>
      <c r="E947" s="10"/>
    </row>
    <row r="948" spans="4:5">
      <c r="D948" s="10"/>
      <c r="E948" s="10"/>
    </row>
    <row r="949" spans="4:5">
      <c r="D949" s="10"/>
      <c r="E949" s="10"/>
    </row>
    <row r="950" spans="4:5">
      <c r="D950" s="10"/>
      <c r="E950" s="10"/>
    </row>
    <row r="951" spans="4:5">
      <c r="D951" s="10"/>
      <c r="E951" s="10"/>
    </row>
    <row r="952" spans="4:5">
      <c r="D952" s="10"/>
      <c r="E952" s="10"/>
    </row>
    <row r="953" spans="4:5">
      <c r="D953" s="10"/>
      <c r="E953" s="10"/>
    </row>
    <row r="954" spans="4:5">
      <c r="D954" s="10"/>
      <c r="E954" s="10"/>
    </row>
    <row r="955" spans="4:5">
      <c r="D955" s="10"/>
      <c r="E955" s="10"/>
    </row>
    <row r="956" spans="4:5">
      <c r="D956" s="10"/>
      <c r="E956" s="10"/>
    </row>
    <row r="957" spans="4:5">
      <c r="D957" s="10"/>
      <c r="E957" s="10"/>
    </row>
    <row r="958" spans="4:5">
      <c r="D958" s="10"/>
      <c r="E958" s="10"/>
    </row>
    <row r="959" spans="4:5">
      <c r="D959" s="10"/>
      <c r="E959" s="10"/>
    </row>
    <row r="960" spans="4:5">
      <c r="D960" s="10"/>
      <c r="E960" s="10"/>
    </row>
    <row r="961" spans="4:5">
      <c r="D961" s="10"/>
      <c r="E961" s="10"/>
    </row>
    <row r="962" spans="4:5">
      <c r="D962" s="10"/>
      <c r="E962" s="10"/>
    </row>
    <row r="963" spans="4:5">
      <c r="D963" s="10"/>
      <c r="E963" s="10"/>
    </row>
    <row r="964" spans="4:5">
      <c r="D964" s="10"/>
      <c r="E964" s="10"/>
    </row>
    <row r="965" spans="4:5">
      <c r="D965" s="10"/>
      <c r="E965" s="10"/>
    </row>
    <row r="966" spans="4:5">
      <c r="D966" s="10"/>
      <c r="E966" s="10"/>
    </row>
    <row r="967" spans="4:5">
      <c r="D967" s="10"/>
      <c r="E967" s="10"/>
    </row>
    <row r="968" spans="4:5">
      <c r="D968" s="10"/>
      <c r="E968" s="10"/>
    </row>
    <row r="969" spans="4:5">
      <c r="D969" s="10"/>
      <c r="E969" s="10"/>
    </row>
    <row r="970" spans="4:5">
      <c r="D970" s="10"/>
      <c r="E970" s="10"/>
    </row>
    <row r="971" spans="4:5">
      <c r="D971" s="10"/>
      <c r="E971" s="10"/>
    </row>
    <row r="972" spans="4:5">
      <c r="D972" s="10"/>
      <c r="E972" s="10"/>
    </row>
    <row r="973" spans="4:5">
      <c r="D973" s="10"/>
      <c r="E973" s="10"/>
    </row>
    <row r="974" spans="4:5">
      <c r="D974" s="10"/>
      <c r="E974" s="10"/>
    </row>
    <row r="975" spans="4:5">
      <c r="D975" s="10"/>
      <c r="E975" s="10"/>
    </row>
    <row r="976" spans="4:5">
      <c r="D976" s="10"/>
      <c r="E976" s="10"/>
    </row>
    <row r="977" spans="4:5">
      <c r="D977" s="10"/>
      <c r="E977" s="10"/>
    </row>
    <row r="978" spans="4:5">
      <c r="D978" s="10"/>
      <c r="E978" s="10"/>
    </row>
    <row r="979" spans="4:5">
      <c r="D979" s="10"/>
      <c r="E979" s="10"/>
    </row>
    <row r="980" spans="4:5">
      <c r="D980" s="10"/>
      <c r="E980" s="10"/>
    </row>
    <row r="981" spans="4:5">
      <c r="D981" s="10"/>
      <c r="E981" s="10"/>
    </row>
    <row r="982" spans="4:5">
      <c r="D982" s="10"/>
      <c r="E982" s="10"/>
    </row>
    <row r="983" spans="4:5">
      <c r="D983" s="10"/>
      <c r="E983" s="10"/>
    </row>
    <row r="984" spans="4:5">
      <c r="D984" s="10"/>
      <c r="E984" s="10"/>
    </row>
    <row r="985" spans="4:5">
      <c r="D985" s="10"/>
      <c r="E985" s="10"/>
    </row>
    <row r="986" spans="4:5">
      <c r="D986" s="10"/>
      <c r="E986" s="10"/>
    </row>
    <row r="987" spans="4:5">
      <c r="D987" s="10"/>
      <c r="E987" s="10"/>
    </row>
    <row r="988" spans="4:5">
      <c r="D988" s="10"/>
      <c r="E988" s="10"/>
    </row>
    <row r="989" spans="4:5">
      <c r="D989" s="10"/>
      <c r="E989" s="10"/>
    </row>
    <row r="990" spans="4:5">
      <c r="D990" s="10"/>
      <c r="E990" s="10"/>
    </row>
    <row r="991" spans="4:5">
      <c r="D991" s="10"/>
      <c r="E991" s="10"/>
    </row>
    <row r="992" spans="4:5">
      <c r="D992" s="10"/>
      <c r="E992" s="10"/>
    </row>
    <row r="993" spans="4:5">
      <c r="D993" s="10"/>
      <c r="E993" s="10"/>
    </row>
    <row r="994" spans="4:5">
      <c r="D994" s="10"/>
      <c r="E994" s="10"/>
    </row>
    <row r="995" spans="4:5">
      <c r="D995" s="10"/>
      <c r="E995" s="10"/>
    </row>
    <row r="996" spans="4:5">
      <c r="D996" s="10"/>
      <c r="E996" s="10"/>
    </row>
    <row r="997" spans="4:5">
      <c r="D997" s="10"/>
      <c r="E997" s="10"/>
    </row>
    <row r="998" spans="4:5">
      <c r="D998" s="10"/>
      <c r="E998" s="10"/>
    </row>
    <row r="999" spans="4:5">
      <c r="D999" s="10"/>
      <c r="E999" s="10"/>
    </row>
    <row r="1000" spans="4:5">
      <c r="D1000" s="10"/>
      <c r="E1000" s="10"/>
    </row>
    <row r="1001" spans="4:5">
      <c r="D1001" s="10"/>
      <c r="E1001" s="10"/>
    </row>
    <row r="1002" spans="4:5">
      <c r="D1002" s="10"/>
      <c r="E1002" s="10"/>
    </row>
    <row r="1003" spans="4:5">
      <c r="D1003" s="10"/>
      <c r="E1003" s="10"/>
    </row>
    <row r="1004" spans="4:5">
      <c r="D1004" s="10"/>
      <c r="E1004" s="10"/>
    </row>
    <row r="1005" spans="4:5">
      <c r="D1005" s="10"/>
      <c r="E1005" s="10"/>
    </row>
    <row r="1006" spans="4:5">
      <c r="D1006" s="10"/>
      <c r="E1006" s="10"/>
    </row>
    <row r="1007" spans="4:5">
      <c r="D1007" s="10"/>
      <c r="E1007" s="10"/>
    </row>
    <row r="1008" spans="4:5">
      <c r="D1008" s="10"/>
      <c r="E1008" s="10"/>
    </row>
    <row r="1009" spans="4:5">
      <c r="D1009" s="10"/>
      <c r="E1009" s="10"/>
    </row>
    <row r="1010" spans="4:5">
      <c r="D1010" s="10"/>
      <c r="E1010" s="10"/>
    </row>
    <row r="1011" spans="4:5">
      <c r="D1011" s="10"/>
      <c r="E1011" s="10"/>
    </row>
  </sheetData>
  <autoFilter ref="B10:BK10"/>
  <phoneticPr fontId="1" type="noConversion"/>
  <pageMargins left="0.7" right="0.7" top="0.75" bottom="0.75" header="0.3" footer="0.3"/>
  <pageSetup paperSize="9" orientation="portrait" horizontalDpi="300" verticalDpi="0"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87"/>
  <sheetViews>
    <sheetView showGridLines="0" topLeftCell="G1" zoomScale="60" zoomScaleNormal="60" workbookViewId="0"/>
  </sheetViews>
  <sheetFormatPr baseColWidth="10" defaultColWidth="8.77734375" defaultRowHeight="14.4"/>
  <cols>
    <col min="1" max="1" width="13.21875" style="119" customWidth="1"/>
    <col min="2" max="2" width="31.21875" customWidth="1"/>
    <col min="3" max="3" width="16.5546875" customWidth="1"/>
    <col min="4" max="4" width="8.77734375" customWidth="1"/>
    <col min="5" max="5" width="46.44140625" customWidth="1"/>
    <col min="6" max="7" width="20.5546875" customWidth="1"/>
    <col min="8" max="8" width="23.44140625" customWidth="1"/>
    <col min="9" max="9" width="21.5546875" customWidth="1"/>
    <col min="10" max="11" width="20.5546875" customWidth="1"/>
    <col min="12" max="12" width="13.21875" customWidth="1"/>
    <col min="13" max="13" width="13" customWidth="1"/>
    <col min="14" max="14" width="21" customWidth="1"/>
    <col min="15" max="15" width="22.44140625" customWidth="1"/>
    <col min="16" max="16" width="20.21875" style="9" customWidth="1"/>
    <col min="17" max="17" width="18.77734375" hidden="1" customWidth="1"/>
    <col min="18" max="18" width="8.77734375" customWidth="1"/>
  </cols>
  <sheetData>
    <row r="1" spans="1:18" ht="49.05" customHeight="1"/>
    <row r="2" spans="1:18" ht="53.1" customHeight="1">
      <c r="C2" s="16"/>
      <c r="D2" s="16"/>
      <c r="E2" s="16"/>
    </row>
    <row r="3" spans="1:18" ht="15.6">
      <c r="B3" s="222" t="s">
        <v>298</v>
      </c>
      <c r="C3" s="127">
        <v>3</v>
      </c>
      <c r="D3" s="147"/>
      <c r="E3" s="128"/>
    </row>
    <row r="4" spans="1:18" ht="15.6">
      <c r="B4" s="222" t="s">
        <v>3</v>
      </c>
      <c r="C4" s="127"/>
      <c r="D4" s="147"/>
      <c r="E4" s="128"/>
    </row>
    <row r="5" spans="1:18" ht="15.6">
      <c r="B5" s="222" t="s">
        <v>8</v>
      </c>
      <c r="C5" s="127"/>
      <c r="D5" s="147"/>
      <c r="E5" s="128"/>
    </row>
    <row r="6" spans="1:18" ht="15.6">
      <c r="A6" s="120"/>
      <c r="B6" s="222" t="s">
        <v>4</v>
      </c>
      <c r="C6" s="127"/>
      <c r="D6" s="147"/>
      <c r="E6" s="128"/>
    </row>
    <row r="7" spans="1:18" ht="15.6">
      <c r="A7" s="120"/>
      <c r="B7" s="222" t="s">
        <v>5</v>
      </c>
      <c r="C7" s="127"/>
      <c r="D7" s="147"/>
      <c r="E7" s="128"/>
    </row>
    <row r="8" spans="1:18" ht="15.6">
      <c r="A8" s="120"/>
      <c r="B8" s="222" t="s">
        <v>294</v>
      </c>
      <c r="C8" s="127"/>
      <c r="D8" s="147"/>
      <c r="E8" s="128"/>
    </row>
    <row r="9" spans="1:18" ht="15.6">
      <c r="A9" s="120"/>
      <c r="B9" s="222" t="s">
        <v>6</v>
      </c>
      <c r="C9" s="127"/>
      <c r="D9" s="147"/>
      <c r="E9" s="128"/>
    </row>
    <row r="10" spans="1:18" ht="15.6">
      <c r="A10" s="120"/>
      <c r="B10" s="222" t="s">
        <v>7</v>
      </c>
      <c r="C10" s="127"/>
      <c r="D10" s="147"/>
      <c r="E10" s="128"/>
    </row>
    <row r="11" spans="1:18">
      <c r="A11" s="121"/>
    </row>
    <row r="12" spans="1:18">
      <c r="A12" s="122"/>
    </row>
    <row r="13" spans="1:18" ht="15" thickBot="1">
      <c r="A13" s="122"/>
      <c r="B13" s="122"/>
      <c r="C13" s="122"/>
      <c r="D13" s="122"/>
      <c r="E13" s="122"/>
      <c r="F13" s="122"/>
      <c r="G13" s="122"/>
      <c r="H13" s="122"/>
      <c r="I13" s="122"/>
      <c r="J13" s="122"/>
      <c r="K13" s="122"/>
      <c r="L13" s="122"/>
      <c r="M13" s="122"/>
      <c r="N13" s="122"/>
      <c r="O13" s="122"/>
      <c r="P13" s="122"/>
      <c r="Q13" s="122"/>
      <c r="R13" s="122"/>
    </row>
    <row r="14" spans="1:18">
      <c r="A14" s="262" t="s">
        <v>118</v>
      </c>
      <c r="B14" s="262" t="s">
        <v>119</v>
      </c>
      <c r="C14" s="271" t="s">
        <v>120</v>
      </c>
      <c r="D14" s="262" t="s">
        <v>121</v>
      </c>
      <c r="E14" s="281" t="s">
        <v>122</v>
      </c>
      <c r="F14" s="157" t="s">
        <v>123</v>
      </c>
      <c r="G14" s="191"/>
      <c r="H14" s="191"/>
      <c r="I14" s="191"/>
      <c r="J14" s="191"/>
      <c r="K14" s="191"/>
      <c r="L14" s="191"/>
      <c r="M14" s="191"/>
      <c r="N14" s="227" t="s">
        <v>124</v>
      </c>
      <c r="O14" s="227" t="s">
        <v>124</v>
      </c>
      <c r="P14" s="227" t="s">
        <v>124</v>
      </c>
      <c r="Q14" s="158"/>
    </row>
    <row r="15" spans="1:18" ht="15" thickBot="1">
      <c r="A15" s="276"/>
      <c r="B15" s="263"/>
      <c r="C15" s="272"/>
      <c r="D15" s="263"/>
      <c r="E15" s="282"/>
      <c r="F15" s="192"/>
      <c r="G15" s="165"/>
      <c r="H15" s="165"/>
      <c r="I15" s="165"/>
      <c r="J15" s="165"/>
      <c r="K15" s="165"/>
      <c r="L15" s="165"/>
      <c r="M15" s="165"/>
      <c r="N15" s="228"/>
      <c r="O15" s="228"/>
      <c r="P15" s="228"/>
      <c r="Q15" s="164" t="e">
        <f>+SUM(#REF!)</f>
        <v>#REF!</v>
      </c>
    </row>
    <row r="16" spans="1:18">
      <c r="A16" s="273" t="s">
        <v>125</v>
      </c>
      <c r="B16" s="269" t="str">
        <f>+Sistema_Puntos!M6</f>
        <v xml:space="preserve">A.1) POLIVALENCIA O DEFINICIÓN EXTENSA DE OBLIGACIONES </v>
      </c>
      <c r="C16" s="264"/>
      <c r="D16" s="148"/>
      <c r="E16" s="283" t="s">
        <v>431</v>
      </c>
      <c r="F16" s="223" t="s">
        <v>67</v>
      </c>
      <c r="G16" s="224">
        <v>1</v>
      </c>
      <c r="H16" s="224">
        <v>2</v>
      </c>
      <c r="I16" s="224">
        <v>3</v>
      </c>
      <c r="J16" s="224">
        <v>4</v>
      </c>
      <c r="K16" s="224">
        <v>5</v>
      </c>
      <c r="L16" s="224"/>
      <c r="M16" s="224"/>
      <c r="N16" s="224"/>
      <c r="O16" s="225"/>
      <c r="P16" s="256"/>
      <c r="Q16" s="258">
        <f>+IF(P16="",0,HLOOKUP(P16,Sistema_Puntos!$Q$5:$Y$43,'Auxiliar General'!G8,FALSE))</f>
        <v>0</v>
      </c>
      <c r="R16" s="193"/>
    </row>
    <row r="17" spans="1:19" ht="152.55000000000001" customHeight="1" thickBot="1">
      <c r="A17" s="274"/>
      <c r="B17" s="270"/>
      <c r="C17" s="265"/>
      <c r="D17" s="149"/>
      <c r="E17" s="284"/>
      <c r="F17" s="89" t="s">
        <v>126</v>
      </c>
      <c r="G17" s="89" t="s">
        <v>432</v>
      </c>
      <c r="H17" s="90" t="s">
        <v>433</v>
      </c>
      <c r="I17" s="90" t="s">
        <v>434</v>
      </c>
      <c r="J17" s="90" t="s">
        <v>435</v>
      </c>
      <c r="K17" s="90" t="s">
        <v>436</v>
      </c>
      <c r="L17" s="91"/>
      <c r="M17" s="91"/>
      <c r="N17" s="91"/>
      <c r="O17" s="92"/>
      <c r="P17" s="257"/>
      <c r="Q17" s="259"/>
      <c r="S17" s="206"/>
    </row>
    <row r="18" spans="1:19">
      <c r="A18" s="274"/>
      <c r="B18" s="268" t="s">
        <v>127</v>
      </c>
      <c r="C18" s="264" t="str">
        <f>+Sistema_Puntos!M7</f>
        <v xml:space="preserve">A.2.1) Posición continuada y posturas forzadas </v>
      </c>
      <c r="D18" s="148"/>
      <c r="E18" s="254" t="s">
        <v>430</v>
      </c>
      <c r="F18" s="223" t="s">
        <v>67</v>
      </c>
      <c r="G18" s="224">
        <v>1</v>
      </c>
      <c r="H18" s="224">
        <v>2</v>
      </c>
      <c r="I18" s="224">
        <v>3</v>
      </c>
      <c r="J18" s="224">
        <v>4</v>
      </c>
      <c r="K18" s="224">
        <v>5</v>
      </c>
      <c r="L18" s="224"/>
      <c r="M18" s="224"/>
      <c r="N18" s="229" t="s">
        <v>24</v>
      </c>
      <c r="O18" s="230" t="s">
        <v>25</v>
      </c>
      <c r="P18" s="279" t="e">
        <f ca="1">_xlfn.IFNA(INDEX(Sistema_Puntos!$M$46:$R$51,MATCH('Hoja de Valoracion'!N19,Sistema_Puntos!$M$46:$M$51,0),MATCH(O19,Sistema_Puntos!$M$46:$R$46,0)),"")</f>
        <v>#NAME?</v>
      </c>
      <c r="Q18" s="258" t="e">
        <f ca="1">+IF(P18="",0,HLOOKUP(P18,Sistema_Puntos!$Q$5:$Y$43,'Auxiliar General'!G10,FALSE))</f>
        <v>#NAME?</v>
      </c>
    </row>
    <row r="19" spans="1:19" ht="77.55" customHeight="1" thickBot="1">
      <c r="A19" s="274"/>
      <c r="B19" s="266"/>
      <c r="C19" s="265"/>
      <c r="D19" s="149"/>
      <c r="E19" s="255"/>
      <c r="F19" s="89" t="s">
        <v>126</v>
      </c>
      <c r="G19" s="89" t="s">
        <v>423</v>
      </c>
      <c r="H19" s="90" t="s">
        <v>422</v>
      </c>
      <c r="I19" s="90" t="s">
        <v>426</v>
      </c>
      <c r="J19" s="90" t="s">
        <v>421</v>
      </c>
      <c r="K19" s="90" t="s">
        <v>420</v>
      </c>
      <c r="L19" s="91"/>
      <c r="M19" s="91"/>
      <c r="N19" s="154"/>
      <c r="O19" s="189"/>
      <c r="P19" s="280"/>
      <c r="Q19" s="259"/>
    </row>
    <row r="20" spans="1:19">
      <c r="A20" s="274"/>
      <c r="B20" s="266"/>
      <c r="C20" s="264" t="str">
        <f>+Sistema_Puntos!M8</f>
        <v>A.2.2) Movimientos repetitivos</v>
      </c>
      <c r="D20" s="148"/>
      <c r="E20" s="254" t="s">
        <v>310</v>
      </c>
      <c r="F20" s="223" t="s">
        <v>67</v>
      </c>
      <c r="G20" s="224">
        <v>1</v>
      </c>
      <c r="H20" s="224">
        <v>2</v>
      </c>
      <c r="I20" s="224">
        <v>3</v>
      </c>
      <c r="J20" s="224">
        <v>4</v>
      </c>
      <c r="K20" s="224">
        <v>5</v>
      </c>
      <c r="L20" s="224"/>
      <c r="M20" s="224"/>
      <c r="N20" s="229" t="s">
        <v>24</v>
      </c>
      <c r="O20" s="230" t="s">
        <v>25</v>
      </c>
      <c r="P20" s="260" t="e">
        <f ca="1">_xlfn.IFNA(INDEX(Sistema_Puntos!$M$46:$R$51,MATCH('Hoja de Valoracion'!N21,Sistema_Puntos!$M$46:$M$51,0),MATCH(O21,Sistema_Puntos!$M$46:$R$46,0)),"")</f>
        <v>#NAME?</v>
      </c>
      <c r="Q20" s="258" t="e">
        <f ca="1">+IF(P20="",0,HLOOKUP(P20,Sistema_Puntos!$Q$5:$Y$43,'Auxiliar General'!G12,FALSE))</f>
        <v>#NAME?</v>
      </c>
    </row>
    <row r="21" spans="1:19" ht="77.55" customHeight="1" thickBot="1">
      <c r="A21" s="274"/>
      <c r="B21" s="266"/>
      <c r="C21" s="265"/>
      <c r="D21" s="149"/>
      <c r="E21" s="255"/>
      <c r="F21" s="89" t="s">
        <v>126</v>
      </c>
      <c r="G21" s="90" t="s">
        <v>423</v>
      </c>
      <c r="H21" s="90" t="s">
        <v>422</v>
      </c>
      <c r="I21" s="90" t="s">
        <v>426</v>
      </c>
      <c r="J21" s="90" t="s">
        <v>421</v>
      </c>
      <c r="K21" s="90" t="s">
        <v>429</v>
      </c>
      <c r="L21" s="91"/>
      <c r="M21" s="91"/>
      <c r="N21" s="154"/>
      <c r="O21" s="189"/>
      <c r="P21" s="261"/>
      <c r="Q21" s="259"/>
    </row>
    <row r="22" spans="1:19">
      <c r="A22" s="274"/>
      <c r="B22" s="266"/>
      <c r="C22" s="264" t="str">
        <f>+Sistema_Puntos!M9</f>
        <v>A.2.3) Esfuerzo visual</v>
      </c>
      <c r="D22" s="148"/>
      <c r="E22" s="254" t="s">
        <v>437</v>
      </c>
      <c r="F22" s="223" t="s">
        <v>67</v>
      </c>
      <c r="G22" s="224">
        <v>1</v>
      </c>
      <c r="H22" s="224">
        <v>2</v>
      </c>
      <c r="I22" s="224">
        <v>3</v>
      </c>
      <c r="J22" s="224">
        <v>4</v>
      </c>
      <c r="K22" s="224">
        <v>5</v>
      </c>
      <c r="L22" s="224"/>
      <c r="M22" s="224"/>
      <c r="N22" s="229" t="s">
        <v>24</v>
      </c>
      <c r="O22" s="230" t="s">
        <v>25</v>
      </c>
      <c r="P22" s="260" t="e">
        <f ca="1">_xlfn.IFNA(INDEX(Sistema_Puntos!$M$46:$R$51,MATCH('Hoja de Valoracion'!N23,Sistema_Puntos!$M$46:$M$51,0),MATCH(O23,Sistema_Puntos!$M$46:$R$46,0)),"")</f>
        <v>#NAME?</v>
      </c>
      <c r="Q22" s="258" t="e">
        <f ca="1">+IF(P22="",0,HLOOKUP(P22,Sistema_Puntos!$Q$5:$Y$43,'Auxiliar General'!G14,FALSE))</f>
        <v>#NAME?</v>
      </c>
    </row>
    <row r="23" spans="1:19" ht="76.05" customHeight="1" thickBot="1">
      <c r="A23" s="274"/>
      <c r="B23" s="266"/>
      <c r="C23" s="265"/>
      <c r="D23" s="149"/>
      <c r="E23" s="255"/>
      <c r="F23" s="89" t="s">
        <v>126</v>
      </c>
      <c r="G23" s="90" t="s">
        <v>423</v>
      </c>
      <c r="H23" s="90" t="s">
        <v>422</v>
      </c>
      <c r="I23" s="90" t="s">
        <v>426</v>
      </c>
      <c r="J23" s="90" t="s">
        <v>421</v>
      </c>
      <c r="K23" s="90" t="s">
        <v>420</v>
      </c>
      <c r="L23" s="91"/>
      <c r="M23" s="91"/>
      <c r="N23" s="154"/>
      <c r="O23" s="189"/>
      <c r="P23" s="261"/>
      <c r="Q23" s="259"/>
    </row>
    <row r="24" spans="1:19" ht="14.55" customHeight="1">
      <c r="A24" s="274"/>
      <c r="B24" s="266"/>
      <c r="C24" s="264" t="str">
        <f>+Sistema_Puntos!M10</f>
        <v>A.2.4) Esfuerzo auditivo</v>
      </c>
      <c r="D24" s="148"/>
      <c r="E24" s="254" t="s">
        <v>428</v>
      </c>
      <c r="F24" s="223" t="s">
        <v>67</v>
      </c>
      <c r="G24" s="224">
        <v>1</v>
      </c>
      <c r="H24" s="224">
        <v>2</v>
      </c>
      <c r="I24" s="224">
        <v>3</v>
      </c>
      <c r="J24" s="224">
        <v>4</v>
      </c>
      <c r="K24" s="224">
        <v>5</v>
      </c>
      <c r="L24" s="224"/>
      <c r="M24" s="224"/>
      <c r="N24" s="229" t="s">
        <v>24</v>
      </c>
      <c r="O24" s="230" t="s">
        <v>25</v>
      </c>
      <c r="P24" s="260" t="e">
        <f ca="1">_xlfn.IFNA(INDEX(Sistema_Puntos!$M$46:$R$51,MATCH('Hoja de Valoracion'!N25,Sistema_Puntos!$M$46:$M$51,0),MATCH(O25,Sistema_Puntos!$M$46:$R$46,0)),"")</f>
        <v>#NAME?</v>
      </c>
      <c r="Q24" s="258" t="e">
        <f ca="1">+IF(P24="",0,HLOOKUP(P24,Sistema_Puntos!$Q$5:$Y$43,'Auxiliar General'!G16,FALSE))</f>
        <v>#NAME?</v>
      </c>
    </row>
    <row r="25" spans="1:19" ht="76.5" customHeight="1" thickBot="1">
      <c r="A25" s="274"/>
      <c r="B25" s="266"/>
      <c r="C25" s="265"/>
      <c r="D25" s="149"/>
      <c r="E25" s="255"/>
      <c r="F25" s="89" t="s">
        <v>126</v>
      </c>
      <c r="G25" s="90" t="s">
        <v>423</v>
      </c>
      <c r="H25" s="90" t="s">
        <v>422</v>
      </c>
      <c r="I25" s="90" t="s">
        <v>426</v>
      </c>
      <c r="J25" s="166" t="s">
        <v>421</v>
      </c>
      <c r="K25" s="166" t="s">
        <v>420</v>
      </c>
      <c r="L25" s="167"/>
      <c r="M25" s="91"/>
      <c r="N25" s="154"/>
      <c r="O25" s="189"/>
      <c r="P25" s="261"/>
      <c r="Q25" s="259"/>
    </row>
    <row r="26" spans="1:19" ht="14.55" customHeight="1">
      <c r="A26" s="274"/>
      <c r="B26" s="266"/>
      <c r="C26" s="264" t="str">
        <f>+Sistema_Puntos!M11</f>
        <v xml:space="preserve">A.2.5) Otros tipos de esfuerzo físico </v>
      </c>
      <c r="D26" s="148"/>
      <c r="E26" s="254" t="s">
        <v>427</v>
      </c>
      <c r="F26" s="223" t="s">
        <v>67</v>
      </c>
      <c r="G26" s="224">
        <v>1</v>
      </c>
      <c r="H26" s="224">
        <v>2</v>
      </c>
      <c r="I26" s="224">
        <v>3</v>
      </c>
      <c r="J26" s="224">
        <v>4</v>
      </c>
      <c r="K26" s="224">
        <v>5</v>
      </c>
      <c r="L26" s="224"/>
      <c r="M26" s="224"/>
      <c r="N26" s="229" t="s">
        <v>24</v>
      </c>
      <c r="O26" s="230" t="s">
        <v>25</v>
      </c>
      <c r="P26" s="260" t="e">
        <f ca="1">_xlfn.IFNA(INDEX(Sistema_Puntos!$M$46:$R$51,MATCH('Hoja de Valoracion'!N27,Sistema_Puntos!$M$46:$M$51,0),MATCH(O27,Sistema_Puntos!$M$46:$R$46,0)),"")</f>
        <v>#NAME?</v>
      </c>
      <c r="Q26" s="258" t="e">
        <f ca="1">+IF(P26="",0,HLOOKUP(P26,Sistema_Puntos!$Q$5:$Y$43,'Auxiliar General'!G18,FALSE))</f>
        <v>#NAME?</v>
      </c>
    </row>
    <row r="27" spans="1:19" ht="140.55000000000001" customHeight="1" thickBot="1">
      <c r="A27" s="274"/>
      <c r="B27" s="267"/>
      <c r="C27" s="265"/>
      <c r="D27" s="149"/>
      <c r="E27" s="255"/>
      <c r="F27" s="89" t="s">
        <v>126</v>
      </c>
      <c r="G27" s="90" t="s">
        <v>423</v>
      </c>
      <c r="H27" s="90" t="s">
        <v>422</v>
      </c>
      <c r="I27" s="90" t="s">
        <v>426</v>
      </c>
      <c r="J27" s="90" t="s">
        <v>421</v>
      </c>
      <c r="K27" s="90" t="s">
        <v>420</v>
      </c>
      <c r="L27" s="91"/>
      <c r="M27" s="91"/>
      <c r="N27" s="154"/>
      <c r="O27" s="189"/>
      <c r="P27" s="261"/>
      <c r="Q27" s="259"/>
    </row>
    <row r="28" spans="1:19" ht="14.55" customHeight="1">
      <c r="A28" s="274"/>
      <c r="B28" s="269" t="str">
        <f>+Sistema_Puntos!M12</f>
        <v xml:space="preserve">A.3) ESFUERZO MENTAL </v>
      </c>
      <c r="C28" s="264"/>
      <c r="D28" s="148"/>
      <c r="E28" s="254" t="s">
        <v>425</v>
      </c>
      <c r="F28" s="223" t="s">
        <v>67</v>
      </c>
      <c r="G28" s="224">
        <v>1</v>
      </c>
      <c r="H28" s="224">
        <v>2</v>
      </c>
      <c r="I28" s="224">
        <v>3</v>
      </c>
      <c r="J28" s="224">
        <v>4</v>
      </c>
      <c r="K28" s="224">
        <v>5</v>
      </c>
      <c r="L28" s="224"/>
      <c r="M28" s="224"/>
      <c r="N28" s="229" t="s">
        <v>24</v>
      </c>
      <c r="O28" s="230" t="s">
        <v>25</v>
      </c>
      <c r="P28" s="260" t="e">
        <f ca="1">_xlfn.IFNA(INDEX(Sistema_Puntos!$M$46:$R$51,MATCH('Hoja de Valoracion'!N29,Sistema_Puntos!$M$46:$M$51,0),MATCH(O29,Sistema_Puntos!$M$46:$R$46,0)),"")</f>
        <v>#NAME?</v>
      </c>
      <c r="Q28" s="258" t="e">
        <f ca="1">+IF(P28="",0,HLOOKUP(P28,Sistema_Puntos!$Q$5:$Y$43,'Auxiliar General'!G20,FALSE))</f>
        <v>#NAME?</v>
      </c>
    </row>
    <row r="29" spans="1:19" ht="76.05" customHeight="1" thickBot="1">
      <c r="A29" s="274"/>
      <c r="B29" s="270"/>
      <c r="C29" s="265"/>
      <c r="D29" s="149"/>
      <c r="E29" s="255"/>
      <c r="F29" s="89" t="s">
        <v>126</v>
      </c>
      <c r="G29" s="90" t="s">
        <v>128</v>
      </c>
      <c r="H29" s="90" t="s">
        <v>422</v>
      </c>
      <c r="I29" s="90" t="s">
        <v>426</v>
      </c>
      <c r="J29" s="90" t="s">
        <v>421</v>
      </c>
      <c r="K29" s="90" t="s">
        <v>420</v>
      </c>
      <c r="L29" s="91"/>
      <c r="M29" s="91"/>
      <c r="N29" s="154"/>
      <c r="O29" s="189"/>
      <c r="P29" s="261"/>
      <c r="Q29" s="259"/>
    </row>
    <row r="30" spans="1:19" ht="14.55" customHeight="1">
      <c r="A30" s="274"/>
      <c r="B30" s="269" t="str">
        <f>+Sistema_Puntos!M13</f>
        <v xml:space="preserve">A.4) ESFUERZO EMOCIONAL </v>
      </c>
      <c r="C30" s="264"/>
      <c r="D30" s="148"/>
      <c r="E30" s="254" t="s">
        <v>424</v>
      </c>
      <c r="F30" s="223" t="s">
        <v>67</v>
      </c>
      <c r="G30" s="224">
        <v>1</v>
      </c>
      <c r="H30" s="224">
        <v>2</v>
      </c>
      <c r="I30" s="224">
        <v>3</v>
      </c>
      <c r="J30" s="224">
        <v>4</v>
      </c>
      <c r="K30" s="224">
        <v>5</v>
      </c>
      <c r="L30" s="224"/>
      <c r="M30" s="224"/>
      <c r="N30" s="229" t="s">
        <v>24</v>
      </c>
      <c r="O30" s="230" t="s">
        <v>25</v>
      </c>
      <c r="P30" s="260" t="e">
        <f ca="1">_xlfn.IFNA(INDEX(Sistema_Puntos!$M$46:$R$51,MATCH('Hoja de Valoracion'!N31,Sistema_Puntos!$M$46:$M$51,0),MATCH(O31,Sistema_Puntos!$M$46:$R$46,0)),"")</f>
        <v>#NAME?</v>
      </c>
      <c r="Q30" s="258" t="e">
        <f ca="1">+IF(P30="",0,HLOOKUP(P30,Sistema_Puntos!$Q$5:$Y$43,'Auxiliar General'!G22,FALSE))</f>
        <v>#NAME?</v>
      </c>
    </row>
    <row r="31" spans="1:19" ht="111" customHeight="1" thickBot="1">
      <c r="A31" s="274"/>
      <c r="B31" s="270"/>
      <c r="C31" s="265"/>
      <c r="D31" s="149"/>
      <c r="E31" s="255"/>
      <c r="F31" s="89" t="s">
        <v>126</v>
      </c>
      <c r="G31" s="90" t="s">
        <v>423</v>
      </c>
      <c r="H31" s="90" t="s">
        <v>422</v>
      </c>
      <c r="I31" s="90" t="s">
        <v>129</v>
      </c>
      <c r="J31" s="90" t="s">
        <v>421</v>
      </c>
      <c r="K31" s="90" t="s">
        <v>420</v>
      </c>
      <c r="L31" s="91"/>
      <c r="M31" s="91"/>
      <c r="N31" s="154"/>
      <c r="O31" s="189"/>
      <c r="P31" s="261"/>
      <c r="Q31" s="259"/>
    </row>
    <row r="32" spans="1:19">
      <c r="A32" s="274"/>
      <c r="B32" s="266" t="s">
        <v>130</v>
      </c>
      <c r="C32" s="264" t="str">
        <f>+Sistema_Puntos!M14</f>
        <v xml:space="preserve">A.5.1) Responsabilidad de organización y coordinación </v>
      </c>
      <c r="D32" s="148"/>
      <c r="E32" s="254" t="s">
        <v>415</v>
      </c>
      <c r="F32" s="223" t="s">
        <v>67</v>
      </c>
      <c r="G32" s="224">
        <v>1</v>
      </c>
      <c r="H32" s="224">
        <v>2</v>
      </c>
      <c r="I32" s="224">
        <v>3</v>
      </c>
      <c r="J32" s="224">
        <v>4</v>
      </c>
      <c r="K32" s="224">
        <v>5</v>
      </c>
      <c r="L32" s="224"/>
      <c r="M32" s="224"/>
      <c r="N32" s="224"/>
      <c r="O32" s="225"/>
      <c r="P32" s="256"/>
      <c r="Q32" s="258">
        <f>+IF(P32="",0,HLOOKUP(P32,Sistema_Puntos!$Q$5:$Y$43,'Auxiliar General'!G24,FALSE))</f>
        <v>0</v>
      </c>
    </row>
    <row r="33" spans="1:18" ht="118.5" customHeight="1" thickBot="1">
      <c r="A33" s="274"/>
      <c r="B33" s="266"/>
      <c r="C33" s="265"/>
      <c r="D33" s="149"/>
      <c r="E33" s="255"/>
      <c r="F33" s="89" t="s">
        <v>126</v>
      </c>
      <c r="G33" s="90" t="s">
        <v>416</v>
      </c>
      <c r="H33" s="90" t="s">
        <v>311</v>
      </c>
      <c r="I33" s="90" t="s">
        <v>417</v>
      </c>
      <c r="J33" s="90" t="s">
        <v>418</v>
      </c>
      <c r="K33" s="90" t="s">
        <v>419</v>
      </c>
      <c r="L33" s="91"/>
      <c r="M33" s="92"/>
      <c r="N33" s="91"/>
      <c r="O33" s="92"/>
      <c r="P33" s="257"/>
      <c r="Q33" s="259"/>
    </row>
    <row r="34" spans="1:18" ht="14.55" customHeight="1">
      <c r="A34" s="274"/>
      <c r="B34" s="266"/>
      <c r="C34" s="264" t="str">
        <f>+Sistema_Puntos!M15</f>
        <v>A.5.2) Responsabilidad de supervisión de resultados y calidad</v>
      </c>
      <c r="D34" s="148"/>
      <c r="E34" s="254" t="s">
        <v>312</v>
      </c>
      <c r="F34" s="223" t="s">
        <v>67</v>
      </c>
      <c r="G34" s="224">
        <v>1</v>
      </c>
      <c r="H34" s="224">
        <v>2</v>
      </c>
      <c r="I34" s="224">
        <v>3</v>
      </c>
      <c r="J34" s="224">
        <v>4</v>
      </c>
      <c r="K34" s="224">
        <v>5</v>
      </c>
      <c r="L34" s="224"/>
      <c r="M34" s="224"/>
      <c r="N34" s="224"/>
      <c r="O34" s="225"/>
      <c r="P34" s="256"/>
      <c r="Q34" s="258">
        <f>+IF(P34="",0,HLOOKUP(P34,Sistema_Puntos!$Q$5:$Y$43,'Auxiliar General'!G26,FALSE))</f>
        <v>0</v>
      </c>
    </row>
    <row r="35" spans="1:18" ht="129" customHeight="1" thickBot="1">
      <c r="A35" s="274"/>
      <c r="B35" s="267"/>
      <c r="C35" s="265"/>
      <c r="D35" s="149"/>
      <c r="E35" s="255"/>
      <c r="F35" s="89" t="s">
        <v>126</v>
      </c>
      <c r="G35" s="90" t="s">
        <v>412</v>
      </c>
      <c r="H35" s="90" t="s">
        <v>413</v>
      </c>
      <c r="I35" s="90" t="s">
        <v>414</v>
      </c>
      <c r="J35" s="91"/>
      <c r="K35" s="91"/>
      <c r="L35" s="91"/>
      <c r="M35" s="92"/>
      <c r="N35" s="91"/>
      <c r="O35" s="92"/>
      <c r="P35" s="257"/>
      <c r="Q35" s="259"/>
    </row>
    <row r="36" spans="1:18" ht="14.55" customHeight="1">
      <c r="A36" s="274"/>
      <c r="B36" s="268" t="s">
        <v>131</v>
      </c>
      <c r="C36" s="264" t="str">
        <f>+Sistema_Puntos!M16</f>
        <v>A.6.1) Responsabilidad sobre el bienestar de las personas</v>
      </c>
      <c r="D36" s="148"/>
      <c r="E36" s="254" t="s">
        <v>313</v>
      </c>
      <c r="F36" s="223" t="s">
        <v>67</v>
      </c>
      <c r="G36" s="224">
        <v>1</v>
      </c>
      <c r="H36" s="224">
        <v>2</v>
      </c>
      <c r="I36" s="224">
        <v>3</v>
      </c>
      <c r="J36" s="224">
        <v>4</v>
      </c>
      <c r="K36" s="224">
        <v>5</v>
      </c>
      <c r="L36" s="224"/>
      <c r="M36" s="224"/>
      <c r="N36" s="224"/>
      <c r="O36" s="225"/>
      <c r="P36" s="256"/>
      <c r="Q36" s="258">
        <f>+IF(P36="",0,HLOOKUP(P36,Sistema_Puntos!$Q$5:$Y$43,'Auxiliar General'!G28,FALSE))</f>
        <v>0</v>
      </c>
    </row>
    <row r="37" spans="1:18" ht="127.05" customHeight="1" thickBot="1">
      <c r="A37" s="274"/>
      <c r="B37" s="266"/>
      <c r="C37" s="265"/>
      <c r="D37" s="149"/>
      <c r="E37" s="255"/>
      <c r="F37" s="89" t="s">
        <v>126</v>
      </c>
      <c r="G37" s="90" t="s">
        <v>409</v>
      </c>
      <c r="H37" s="90" t="s">
        <v>410</v>
      </c>
      <c r="I37" s="90" t="s">
        <v>411</v>
      </c>
      <c r="J37" s="91"/>
      <c r="K37" s="91"/>
      <c r="L37" s="91"/>
      <c r="M37" s="92"/>
      <c r="N37" s="91"/>
      <c r="O37" s="92"/>
      <c r="P37" s="257"/>
      <c r="Q37" s="259"/>
    </row>
    <row r="38" spans="1:18">
      <c r="A38" s="274"/>
      <c r="B38" s="266"/>
      <c r="C38" s="264" t="str">
        <f>+Sistema_Puntos!M17</f>
        <v>A.6.2) Responsabilidad económica</v>
      </c>
      <c r="D38" s="148"/>
      <c r="E38" s="254" t="s">
        <v>314</v>
      </c>
      <c r="F38" s="223" t="s">
        <v>67</v>
      </c>
      <c r="G38" s="224">
        <v>1</v>
      </c>
      <c r="H38" s="224">
        <v>2</v>
      </c>
      <c r="I38" s="224">
        <v>3</v>
      </c>
      <c r="J38" s="224">
        <v>4</v>
      </c>
      <c r="K38" s="224">
        <v>5</v>
      </c>
      <c r="L38" s="224">
        <v>6</v>
      </c>
      <c r="M38" s="224">
        <v>7</v>
      </c>
      <c r="N38" s="224"/>
      <c r="O38" s="225"/>
      <c r="P38" s="256"/>
      <c r="Q38" s="258">
        <f>+IF(P38="",0,HLOOKUP(P38,Sistema_Puntos!$Q$5:$Y$43,'Auxiliar General'!G30,FALSE))</f>
        <v>0</v>
      </c>
    </row>
    <row r="39" spans="1:18" ht="155.55000000000001" customHeight="1" thickBot="1">
      <c r="A39" s="274"/>
      <c r="B39" s="266"/>
      <c r="C39" s="265"/>
      <c r="D39" s="149"/>
      <c r="E39" s="255"/>
      <c r="F39" s="89" t="s">
        <v>126</v>
      </c>
      <c r="G39" s="90" t="s">
        <v>408</v>
      </c>
      <c r="H39" s="90" t="s">
        <v>407</v>
      </c>
      <c r="I39" s="90" t="s">
        <v>406</v>
      </c>
      <c r="J39" s="91"/>
      <c r="K39" s="91"/>
      <c r="L39" s="91"/>
      <c r="M39" s="92"/>
      <c r="N39" s="91"/>
      <c r="O39" s="92"/>
      <c r="P39" s="257"/>
      <c r="Q39" s="259"/>
      <c r="R39" s="10"/>
    </row>
    <row r="40" spans="1:18" ht="14.55" customHeight="1">
      <c r="A40" s="274"/>
      <c r="B40" s="266"/>
      <c r="C40" s="264" t="str">
        <f>+Sistema_Puntos!M18</f>
        <v>A.6.3) Responsabilidad sobre información confidencial</v>
      </c>
      <c r="D40" s="148"/>
      <c r="E40" s="254" t="s">
        <v>402</v>
      </c>
      <c r="F40" s="223" t="s">
        <v>67</v>
      </c>
      <c r="G40" s="224">
        <v>1</v>
      </c>
      <c r="H40" s="224">
        <v>2</v>
      </c>
      <c r="I40" s="224">
        <v>3</v>
      </c>
      <c r="J40" s="224">
        <v>4</v>
      </c>
      <c r="K40" s="224">
        <v>5</v>
      </c>
      <c r="L40" s="224"/>
      <c r="M40" s="224"/>
      <c r="N40" s="224"/>
      <c r="O40" s="225"/>
      <c r="P40" s="256"/>
      <c r="Q40" s="258">
        <f>+IF(P40="",0,HLOOKUP(P40,Sistema_Puntos!$Q$5:$Y$43,'Auxiliar General'!G32,FALSE))</f>
        <v>0</v>
      </c>
      <c r="R40" s="10"/>
    </row>
    <row r="41" spans="1:18" ht="224.1" customHeight="1" thickBot="1">
      <c r="A41" s="274"/>
      <c r="B41" s="267"/>
      <c r="C41" s="265"/>
      <c r="D41" s="149"/>
      <c r="E41" s="255"/>
      <c r="F41" s="89" t="s">
        <v>126</v>
      </c>
      <c r="G41" s="90" t="s">
        <v>403</v>
      </c>
      <c r="H41" s="90" t="s">
        <v>404</v>
      </c>
      <c r="I41" s="90" t="s">
        <v>405</v>
      </c>
      <c r="J41" s="91"/>
      <c r="K41" s="91"/>
      <c r="L41" s="91"/>
      <c r="M41" s="92"/>
      <c r="N41" s="91"/>
      <c r="O41" s="92"/>
      <c r="P41" s="257"/>
      <c r="Q41" s="259"/>
      <c r="R41" s="10"/>
    </row>
    <row r="42" spans="1:18">
      <c r="A42" s="274"/>
      <c r="B42" s="268" t="str">
        <f>+Sistema_Puntos!M19</f>
        <v>A.7) AUTONOMÍA</v>
      </c>
      <c r="C42" s="264"/>
      <c r="D42" s="148"/>
      <c r="E42" s="254" t="s">
        <v>398</v>
      </c>
      <c r="F42" s="223" t="s">
        <v>67</v>
      </c>
      <c r="G42" s="224">
        <v>1</v>
      </c>
      <c r="H42" s="224">
        <v>2</v>
      </c>
      <c r="I42" s="224">
        <v>3</v>
      </c>
      <c r="J42" s="224">
        <v>4</v>
      </c>
      <c r="K42" s="224">
        <v>5</v>
      </c>
      <c r="L42" s="224">
        <v>6</v>
      </c>
      <c r="M42" s="224">
        <v>7</v>
      </c>
      <c r="N42" s="224"/>
      <c r="O42" s="225"/>
      <c r="P42" s="256"/>
      <c r="Q42" s="258">
        <f>+IF(P42="",0,HLOOKUP(P42,Sistema_Puntos!$Q$5:$Y$43,'Auxiliar General'!G34,FALSE))</f>
        <v>0</v>
      </c>
      <c r="R42" s="10"/>
    </row>
    <row r="43" spans="1:18" ht="248.55" customHeight="1" thickBot="1">
      <c r="A43" s="274"/>
      <c r="B43" s="267"/>
      <c r="C43" s="265"/>
      <c r="D43" s="149"/>
      <c r="E43" s="255"/>
      <c r="F43" s="89" t="s">
        <v>126</v>
      </c>
      <c r="G43" s="90" t="s">
        <v>399</v>
      </c>
      <c r="H43" s="90" t="s">
        <v>400</v>
      </c>
      <c r="I43" s="90" t="s">
        <v>401</v>
      </c>
      <c r="J43" s="91"/>
      <c r="K43" s="91"/>
      <c r="L43" s="91"/>
      <c r="M43" s="92"/>
      <c r="N43" s="91"/>
      <c r="O43" s="92"/>
      <c r="P43" s="257"/>
      <c r="Q43" s="259"/>
      <c r="R43" s="10"/>
    </row>
    <row r="44" spans="1:18" ht="14.55" customHeight="1">
      <c r="A44" s="274"/>
      <c r="B44" s="268" t="str">
        <f>+Sistema_Puntos!M20</f>
        <v>A.8) OTROS</v>
      </c>
      <c r="C44" s="264"/>
      <c r="D44" s="148"/>
      <c r="E44" s="252" t="str">
        <f>+IF('Definicion otros factores'!$C$5=0,"",'Definicion otros factores'!$C$5)</f>
        <v/>
      </c>
      <c r="F44" s="223" t="s">
        <v>67</v>
      </c>
      <c r="G44" s="224">
        <v>1</v>
      </c>
      <c r="H44" s="224">
        <v>2</v>
      </c>
      <c r="I44" s="224">
        <v>3</v>
      </c>
      <c r="J44" s="224">
        <v>4</v>
      </c>
      <c r="K44" s="224">
        <v>5</v>
      </c>
      <c r="L44" s="224"/>
      <c r="M44" s="224"/>
      <c r="N44" s="224"/>
      <c r="O44" s="225"/>
      <c r="P44" s="256"/>
      <c r="Q44" s="258">
        <f>+IF(P44="",0,HLOOKUP(P44,Sistema_Puntos!$Q$5:$Y$43,'Auxiliar General'!G36,FALSE))</f>
        <v>0</v>
      </c>
      <c r="R44" s="10"/>
    </row>
    <row r="45" spans="1:18" ht="65.55" customHeight="1" thickBot="1">
      <c r="A45" s="275"/>
      <c r="B45" s="267"/>
      <c r="C45" s="265"/>
      <c r="D45" s="149"/>
      <c r="E45" s="253"/>
      <c r="F45" s="89" t="s">
        <v>126</v>
      </c>
      <c r="G45" s="90" t="str">
        <f>+IF('Definicion otros factores'!$E$5=0,"",'Definicion otros factores'!$E$5)</f>
        <v/>
      </c>
      <c r="H45" s="90" t="str">
        <f>+IF('Definicion otros factores'!$F$5=0,"",'Definicion otros factores'!$F$5)</f>
        <v/>
      </c>
      <c r="I45" s="90" t="str">
        <f>+IF('Definicion otros factores'!$G$5=0,"",'Definicion otros factores'!$G$5)</f>
        <v/>
      </c>
      <c r="J45" s="90" t="str">
        <f>+IF('Definicion otros factores'!$H$5=0,"",'Definicion otros factores'!$H$5)</f>
        <v/>
      </c>
      <c r="K45" s="90" t="str">
        <f>+IF('Definicion otros factores'!$I$5=0,"",'Definicion otros factores'!$I$5)</f>
        <v/>
      </c>
      <c r="L45" s="91"/>
      <c r="M45" s="92"/>
      <c r="N45" s="91"/>
      <c r="O45" s="92"/>
      <c r="P45" s="257"/>
      <c r="Q45" s="259"/>
      <c r="R45" s="10"/>
    </row>
    <row r="46" spans="1:18">
      <c r="A46" s="277" t="s">
        <v>132</v>
      </c>
      <c r="B46" s="268" t="str">
        <f>+Sistema_Puntos!M21</f>
        <v>B.1) ENSEÑANZA REGLADA</v>
      </c>
      <c r="C46" s="264"/>
      <c r="D46" s="148"/>
      <c r="E46" s="254" t="s">
        <v>315</v>
      </c>
      <c r="F46" s="223" t="s">
        <v>67</v>
      </c>
      <c r="G46" s="224">
        <v>1</v>
      </c>
      <c r="H46" s="224">
        <v>2</v>
      </c>
      <c r="I46" s="224">
        <v>3</v>
      </c>
      <c r="J46" s="224">
        <v>4</v>
      </c>
      <c r="K46" s="224">
        <v>5</v>
      </c>
      <c r="L46" s="224">
        <v>6</v>
      </c>
      <c r="M46" s="224">
        <v>7</v>
      </c>
      <c r="N46" s="224"/>
      <c r="O46" s="225"/>
      <c r="P46" s="256"/>
      <c r="Q46" s="258">
        <f>+IF(P46="",0,HLOOKUP(P46,Sistema_Puntos!$Q$5:$Y$43,'Auxiliar General'!G38,FALSE))</f>
        <v>0</v>
      </c>
      <c r="R46" s="10"/>
    </row>
    <row r="47" spans="1:18" ht="78" customHeight="1" thickBot="1">
      <c r="A47" s="278"/>
      <c r="B47" s="267"/>
      <c r="C47" s="265"/>
      <c r="D47" s="149"/>
      <c r="E47" s="255"/>
      <c r="F47" s="89" t="s">
        <v>126</v>
      </c>
      <c r="G47" s="90" t="s">
        <v>391</v>
      </c>
      <c r="H47" s="90" t="s">
        <v>392</v>
      </c>
      <c r="I47" s="90" t="s">
        <v>393</v>
      </c>
      <c r="J47" s="90" t="s">
        <v>394</v>
      </c>
      <c r="K47" s="90" t="s">
        <v>395</v>
      </c>
      <c r="L47" s="90" t="s">
        <v>396</v>
      </c>
      <c r="M47" s="159" t="s">
        <v>397</v>
      </c>
      <c r="N47" s="91"/>
      <c r="O47" s="92"/>
      <c r="P47" s="257"/>
      <c r="Q47" s="259"/>
      <c r="R47" s="10"/>
    </row>
    <row r="48" spans="1:18">
      <c r="A48" s="273" t="s">
        <v>133</v>
      </c>
      <c r="B48" s="268" t="s">
        <v>134</v>
      </c>
      <c r="C48" s="264" t="str">
        <f>+Sistema_Puntos!M22</f>
        <v>C.1.1) Procedimientos, materiales, equipos y máquinas</v>
      </c>
      <c r="D48" s="148"/>
      <c r="E48" s="254" t="s">
        <v>390</v>
      </c>
      <c r="F48" s="223" t="s">
        <v>67</v>
      </c>
      <c r="G48" s="224">
        <v>1</v>
      </c>
      <c r="H48" s="224">
        <v>2</v>
      </c>
      <c r="I48" s="224">
        <v>3</v>
      </c>
      <c r="J48" s="224"/>
      <c r="K48" s="224"/>
      <c r="L48" s="224"/>
      <c r="M48" s="224"/>
      <c r="N48" s="224"/>
      <c r="O48" s="225"/>
      <c r="P48" s="256"/>
      <c r="Q48" s="258">
        <f>+IF(P48="",0,HLOOKUP(P48,Sistema_Puntos!$Q$5:$Y$43,'Auxiliar General'!G40,FALSE))</f>
        <v>0</v>
      </c>
    </row>
    <row r="49" spans="1:17" ht="201.6" customHeight="1" thickBot="1">
      <c r="A49" s="274"/>
      <c r="B49" s="266"/>
      <c r="C49" s="265"/>
      <c r="D49" s="149"/>
      <c r="E49" s="255"/>
      <c r="F49" s="89" t="s">
        <v>126</v>
      </c>
      <c r="G49" s="90" t="s">
        <v>389</v>
      </c>
      <c r="H49" s="90" t="s">
        <v>388</v>
      </c>
      <c r="I49" s="90" t="s">
        <v>387</v>
      </c>
      <c r="J49" s="91"/>
      <c r="K49" s="91"/>
      <c r="L49" s="91"/>
      <c r="M49" s="92"/>
      <c r="N49" s="91"/>
      <c r="O49" s="92"/>
      <c r="P49" s="257"/>
      <c r="Q49" s="259"/>
    </row>
    <row r="50" spans="1:17">
      <c r="A50" s="274"/>
      <c r="B50" s="266"/>
      <c r="C50" s="264" t="str">
        <f>+Sistema_Puntos!M23</f>
        <v>C.1.2) Competencias digitales</v>
      </c>
      <c r="D50" s="148"/>
      <c r="E50" s="254" t="s">
        <v>383</v>
      </c>
      <c r="F50" s="223" t="s">
        <v>67</v>
      </c>
      <c r="G50" s="224">
        <v>1</v>
      </c>
      <c r="H50" s="224">
        <v>2</v>
      </c>
      <c r="I50" s="224">
        <v>3</v>
      </c>
      <c r="J50" s="224"/>
      <c r="K50" s="224"/>
      <c r="L50" s="224"/>
      <c r="M50" s="224"/>
      <c r="N50" s="224"/>
      <c r="O50" s="225"/>
      <c r="P50" s="256"/>
      <c r="Q50" s="258">
        <f>+IF(P50="",0,HLOOKUP(P50,Sistema_Puntos!$Q$5:$Y$43,'Auxiliar General'!G42,FALSE))</f>
        <v>0</v>
      </c>
    </row>
    <row r="51" spans="1:17" ht="190.5" customHeight="1" thickBot="1">
      <c r="A51" s="274"/>
      <c r="B51" s="266"/>
      <c r="C51" s="265"/>
      <c r="D51" s="149"/>
      <c r="E51" s="255"/>
      <c r="F51" s="89" t="s">
        <v>126</v>
      </c>
      <c r="G51" s="90" t="s">
        <v>386</v>
      </c>
      <c r="H51" s="90" t="s">
        <v>384</v>
      </c>
      <c r="I51" s="90" t="s">
        <v>385</v>
      </c>
      <c r="J51" s="91"/>
      <c r="K51" s="91"/>
      <c r="L51" s="91"/>
      <c r="M51" s="92"/>
      <c r="N51" s="91"/>
      <c r="O51" s="92"/>
      <c r="P51" s="257"/>
      <c r="Q51" s="259"/>
    </row>
    <row r="52" spans="1:17">
      <c r="A52" s="274"/>
      <c r="B52" s="266"/>
      <c r="C52" s="264" t="str">
        <f>+Sistema_Puntos!M24</f>
        <v>C.1.3) Gestión de la diversidad</v>
      </c>
      <c r="D52" s="148"/>
      <c r="E52" s="254" t="s">
        <v>382</v>
      </c>
      <c r="F52" s="223" t="s">
        <v>67</v>
      </c>
      <c r="G52" s="224">
        <v>1</v>
      </c>
      <c r="H52" s="224">
        <v>2</v>
      </c>
      <c r="I52" s="224">
        <v>3</v>
      </c>
      <c r="J52" s="224">
        <v>4</v>
      </c>
      <c r="K52" s="224">
        <v>5</v>
      </c>
      <c r="L52" s="224">
        <v>6</v>
      </c>
      <c r="M52" s="224">
        <v>7</v>
      </c>
      <c r="N52" s="224"/>
      <c r="O52" s="225"/>
      <c r="P52" s="256"/>
      <c r="Q52" s="258">
        <f>+IF(P52="",0,HLOOKUP(P52,Sistema_Puntos!$Q$5:$Y$43,'Auxiliar General'!G44,FALSE))</f>
        <v>0</v>
      </c>
    </row>
    <row r="53" spans="1:17" ht="239.55" customHeight="1" thickBot="1">
      <c r="A53" s="274"/>
      <c r="B53" s="266"/>
      <c r="C53" s="265"/>
      <c r="D53" s="149"/>
      <c r="E53" s="255"/>
      <c r="F53" s="89" t="s">
        <v>126</v>
      </c>
      <c r="G53" s="90" t="s">
        <v>381</v>
      </c>
      <c r="H53" s="90" t="s">
        <v>380</v>
      </c>
      <c r="I53" s="90" t="s">
        <v>379</v>
      </c>
      <c r="J53" s="91"/>
      <c r="K53" s="91"/>
      <c r="L53" s="91"/>
      <c r="M53" s="92"/>
      <c r="N53" s="91"/>
      <c r="O53" s="92"/>
      <c r="P53" s="257"/>
      <c r="Q53" s="259"/>
    </row>
    <row r="54" spans="1:17" ht="14.55" customHeight="1">
      <c r="A54" s="274"/>
      <c r="B54" s="266"/>
      <c r="C54" s="264" t="str">
        <f>+Sistema_Puntos!M25</f>
        <v>C.1.4) Conocimiento o dominio de idioma extranjero</v>
      </c>
      <c r="D54" s="148"/>
      <c r="E54" s="254" t="s">
        <v>378</v>
      </c>
      <c r="F54" s="223" t="s">
        <v>67</v>
      </c>
      <c r="G54" s="224">
        <v>1</v>
      </c>
      <c r="H54" s="224">
        <v>2</v>
      </c>
      <c r="I54" s="224">
        <v>3</v>
      </c>
      <c r="J54" s="224">
        <v>4</v>
      </c>
      <c r="K54" s="224">
        <v>5</v>
      </c>
      <c r="L54" s="224"/>
      <c r="M54" s="224"/>
      <c r="N54" s="224"/>
      <c r="O54" s="225"/>
      <c r="P54" s="256"/>
      <c r="Q54" s="258">
        <f>+IF(P54="",0,HLOOKUP(P54,Sistema_Puntos!$Q$5:$Y$43,'Auxiliar General'!G46,FALSE))</f>
        <v>0</v>
      </c>
    </row>
    <row r="55" spans="1:17" ht="93" customHeight="1" thickBot="1">
      <c r="A55" s="274"/>
      <c r="B55" s="266"/>
      <c r="C55" s="265"/>
      <c r="D55" s="149"/>
      <c r="E55" s="255"/>
      <c r="F55" s="89" t="s">
        <v>126</v>
      </c>
      <c r="G55" s="90" t="s">
        <v>377</v>
      </c>
      <c r="H55" s="90" t="s">
        <v>376</v>
      </c>
      <c r="I55" s="90" t="s">
        <v>375</v>
      </c>
      <c r="J55" s="90" t="s">
        <v>374</v>
      </c>
      <c r="K55" s="90" t="s">
        <v>373</v>
      </c>
      <c r="L55" s="91"/>
      <c r="M55" s="92"/>
      <c r="N55" s="91"/>
      <c r="O55" s="92"/>
      <c r="P55" s="257"/>
      <c r="Q55" s="259"/>
    </row>
    <row r="56" spans="1:17">
      <c r="A56" s="274"/>
      <c r="B56" s="266"/>
      <c r="C56" s="264" t="str">
        <f>+Sistema_Puntos!M26</f>
        <v>C.1.5) Formación no reglada</v>
      </c>
      <c r="D56" s="148"/>
      <c r="E56" s="254" t="s">
        <v>316</v>
      </c>
      <c r="F56" s="223" t="s">
        <v>67</v>
      </c>
      <c r="G56" s="224">
        <v>1</v>
      </c>
      <c r="H56" s="224">
        <v>2</v>
      </c>
      <c r="I56" s="224">
        <v>3</v>
      </c>
      <c r="J56" s="224">
        <v>4</v>
      </c>
      <c r="K56" s="224">
        <v>5</v>
      </c>
      <c r="L56" s="224"/>
      <c r="M56" s="224"/>
      <c r="N56" s="224"/>
      <c r="O56" s="225"/>
      <c r="P56" s="256"/>
      <c r="Q56" s="258">
        <f>+IF(P56="",0,HLOOKUP(P56,Sistema_Puntos!$Q$5:$Y$43,'Auxiliar General'!G48,FALSE))</f>
        <v>0</v>
      </c>
    </row>
    <row r="57" spans="1:17" ht="142.5" customHeight="1" thickBot="1">
      <c r="A57" s="274"/>
      <c r="B57" s="266"/>
      <c r="C57" s="265"/>
      <c r="D57" s="149"/>
      <c r="E57" s="255"/>
      <c r="F57" s="89" t="s">
        <v>126</v>
      </c>
      <c r="G57" s="90" t="s">
        <v>370</v>
      </c>
      <c r="H57" s="90" t="s">
        <v>371</v>
      </c>
      <c r="I57" s="90" t="s">
        <v>372</v>
      </c>
      <c r="J57" s="91"/>
      <c r="K57" s="91"/>
      <c r="L57" s="91"/>
      <c r="M57" s="92"/>
      <c r="N57" s="91"/>
      <c r="O57" s="92"/>
      <c r="P57" s="257"/>
      <c r="Q57" s="259"/>
    </row>
    <row r="58" spans="1:17">
      <c r="A58" s="274"/>
      <c r="B58" s="266"/>
      <c r="C58" s="264" t="str">
        <f>+Sistema_Puntos!M27</f>
        <v>C.1.6) Experiencia</v>
      </c>
      <c r="D58" s="148"/>
      <c r="E58" s="254" t="s">
        <v>364</v>
      </c>
      <c r="F58" s="223" t="s">
        <v>67</v>
      </c>
      <c r="G58" s="224">
        <v>1</v>
      </c>
      <c r="H58" s="224">
        <v>2</v>
      </c>
      <c r="I58" s="224">
        <v>3</v>
      </c>
      <c r="J58" s="224">
        <v>4</v>
      </c>
      <c r="K58" s="224">
        <v>5</v>
      </c>
      <c r="L58" s="224"/>
      <c r="M58" s="224"/>
      <c r="N58" s="224"/>
      <c r="O58" s="225"/>
      <c r="P58" s="256"/>
      <c r="Q58" s="258">
        <f>+IF(P58="",0,HLOOKUP(P58,Sistema_Puntos!$Q$5:$Y$43,'Auxiliar General'!G50,FALSE))</f>
        <v>0</v>
      </c>
    </row>
    <row r="59" spans="1:17" ht="99" customHeight="1" thickBot="1">
      <c r="A59" s="274"/>
      <c r="B59" s="266"/>
      <c r="C59" s="265"/>
      <c r="D59" s="149"/>
      <c r="E59" s="255"/>
      <c r="F59" s="89" t="s">
        <v>126</v>
      </c>
      <c r="G59" s="90" t="s">
        <v>365</v>
      </c>
      <c r="H59" s="90" t="s">
        <v>366</v>
      </c>
      <c r="I59" s="90" t="s">
        <v>367</v>
      </c>
      <c r="J59" s="90" t="s">
        <v>368</v>
      </c>
      <c r="K59" s="90" t="s">
        <v>369</v>
      </c>
      <c r="L59" s="91"/>
      <c r="M59" s="92"/>
      <c r="N59" s="91"/>
      <c r="O59" s="92"/>
      <c r="P59" s="257"/>
      <c r="Q59" s="259"/>
    </row>
    <row r="60" spans="1:17" ht="14.55" customHeight="1">
      <c r="A60" s="274"/>
      <c r="B60" s="266"/>
      <c r="C60" s="264" t="str">
        <f>+Sistema_Puntos!M28</f>
        <v>C.1.7) Actualización de conocimientos</v>
      </c>
      <c r="D60" s="148"/>
      <c r="E60" s="254" t="s">
        <v>317</v>
      </c>
      <c r="F60" s="223" t="s">
        <v>67</v>
      </c>
      <c r="G60" s="224">
        <v>1</v>
      </c>
      <c r="H60" s="224">
        <v>2</v>
      </c>
      <c r="I60" s="224">
        <v>3</v>
      </c>
      <c r="J60" s="224"/>
      <c r="K60" s="224"/>
      <c r="L60" s="224"/>
      <c r="M60" s="224"/>
      <c r="N60" s="224"/>
      <c r="O60" s="225"/>
      <c r="P60" s="256"/>
      <c r="Q60" s="258">
        <f>+IF(P60="",0,HLOOKUP(P60,Sistema_Puntos!$Q$5:$Y$43,'Auxiliar General'!G52,FALSE))</f>
        <v>0</v>
      </c>
    </row>
    <row r="61" spans="1:17" ht="208.05" customHeight="1" thickBot="1">
      <c r="A61" s="274"/>
      <c r="B61" s="266"/>
      <c r="C61" s="265"/>
      <c r="D61" s="149"/>
      <c r="E61" s="255"/>
      <c r="F61" s="89" t="s">
        <v>126</v>
      </c>
      <c r="G61" s="90" t="s">
        <v>361</v>
      </c>
      <c r="H61" s="90" t="s">
        <v>362</v>
      </c>
      <c r="I61" s="90" t="s">
        <v>363</v>
      </c>
      <c r="J61" s="91"/>
      <c r="K61" s="91"/>
      <c r="L61" s="91"/>
      <c r="M61" s="92"/>
      <c r="N61" s="91"/>
      <c r="O61" s="92"/>
      <c r="P61" s="257"/>
      <c r="Q61" s="259"/>
    </row>
    <row r="62" spans="1:17">
      <c r="A62" s="274"/>
      <c r="B62" s="268" t="s">
        <v>135</v>
      </c>
      <c r="C62" s="264" t="str">
        <f>+Sistema_Puntos!M29</f>
        <v xml:space="preserve">C.2.1) Destreza </v>
      </c>
      <c r="D62" s="148"/>
      <c r="E62" s="254" t="s">
        <v>318</v>
      </c>
      <c r="F62" s="223" t="s">
        <v>67</v>
      </c>
      <c r="G62" s="224">
        <v>1</v>
      </c>
      <c r="H62" s="224">
        <v>2</v>
      </c>
      <c r="I62" s="224">
        <v>3</v>
      </c>
      <c r="J62" s="224"/>
      <c r="K62" s="224"/>
      <c r="L62" s="224"/>
      <c r="M62" s="224"/>
      <c r="N62" s="224"/>
      <c r="O62" s="225"/>
      <c r="P62" s="256"/>
      <c r="Q62" s="258">
        <f>+IF(P62="",0,HLOOKUP(P62,Sistema_Puntos!$Q$5:$Y$43,'Auxiliar General'!G54,FALSE))</f>
        <v>0</v>
      </c>
    </row>
    <row r="63" spans="1:17" ht="100.5" customHeight="1" thickBot="1">
      <c r="A63" s="274"/>
      <c r="B63" s="266"/>
      <c r="C63" s="265"/>
      <c r="D63" s="149"/>
      <c r="E63" s="255"/>
      <c r="F63" s="89" t="s">
        <v>126</v>
      </c>
      <c r="G63" s="90" t="s">
        <v>360</v>
      </c>
      <c r="H63" s="90" t="s">
        <v>359</v>
      </c>
      <c r="I63" s="90" t="s">
        <v>358</v>
      </c>
      <c r="J63" s="91"/>
      <c r="K63" s="91"/>
      <c r="L63" s="91"/>
      <c r="M63" s="92"/>
      <c r="N63" s="91"/>
      <c r="O63" s="92"/>
      <c r="P63" s="257"/>
      <c r="Q63" s="259"/>
    </row>
    <row r="64" spans="1:17">
      <c r="A64" s="274"/>
      <c r="B64" s="266"/>
      <c r="C64" s="264" t="str">
        <f>+Sistema_Puntos!M30</f>
        <v xml:space="preserve">C.2.2) Minuciosidad </v>
      </c>
      <c r="D64" s="148"/>
      <c r="E64" s="254" t="s">
        <v>319</v>
      </c>
      <c r="F64" s="223" t="s">
        <v>67</v>
      </c>
      <c r="G64" s="224">
        <v>1</v>
      </c>
      <c r="H64" s="224">
        <v>2</v>
      </c>
      <c r="I64" s="224">
        <v>3</v>
      </c>
      <c r="J64" s="224"/>
      <c r="K64" s="224"/>
      <c r="L64" s="224"/>
      <c r="M64" s="224"/>
      <c r="N64" s="224"/>
      <c r="O64" s="225"/>
      <c r="P64" s="256"/>
      <c r="Q64" s="258">
        <f>+IF(P64="",0,HLOOKUP(P64,Sistema_Puntos!$Q$5:$Y$43,'Auxiliar General'!G56,FALSE))</f>
        <v>0</v>
      </c>
    </row>
    <row r="65" spans="1:17" ht="134.1" customHeight="1" thickBot="1">
      <c r="A65" s="274"/>
      <c r="B65" s="266"/>
      <c r="C65" s="265"/>
      <c r="D65" s="149"/>
      <c r="E65" s="255"/>
      <c r="F65" s="89" t="s">
        <v>126</v>
      </c>
      <c r="G65" s="90" t="s">
        <v>355</v>
      </c>
      <c r="H65" s="90" t="s">
        <v>356</v>
      </c>
      <c r="I65" s="90" t="s">
        <v>357</v>
      </c>
      <c r="J65" s="91"/>
      <c r="K65" s="91"/>
      <c r="L65" s="91"/>
      <c r="M65" s="92"/>
      <c r="N65" s="91"/>
      <c r="O65" s="92"/>
      <c r="P65" s="257"/>
      <c r="Q65" s="259"/>
    </row>
    <row r="66" spans="1:17">
      <c r="A66" s="274"/>
      <c r="B66" s="266"/>
      <c r="C66" s="264" t="str">
        <f>+Sistema_Puntos!M31</f>
        <v>C.2.3) Aptitudes sensoriales</v>
      </c>
      <c r="D66" s="148"/>
      <c r="E66" s="254" t="s">
        <v>320</v>
      </c>
      <c r="F66" s="223" t="s">
        <v>67</v>
      </c>
      <c r="G66" s="224">
        <v>1</v>
      </c>
      <c r="H66" s="224">
        <v>2</v>
      </c>
      <c r="I66" s="224">
        <v>3</v>
      </c>
      <c r="J66" s="224"/>
      <c r="K66" s="224"/>
      <c r="L66" s="224"/>
      <c r="M66" s="224"/>
      <c r="N66" s="224"/>
      <c r="O66" s="225"/>
      <c r="P66" s="256"/>
      <c r="Q66" s="258">
        <f>+IF(P66="",0,HLOOKUP(P66,Sistema_Puntos!$Q$5:$Y$43,'Auxiliar General'!G58,FALSE))</f>
        <v>0</v>
      </c>
    </row>
    <row r="67" spans="1:17" ht="88.5" customHeight="1" thickBot="1">
      <c r="A67" s="274"/>
      <c r="B67" s="266"/>
      <c r="C67" s="265"/>
      <c r="D67" s="149"/>
      <c r="E67" s="255"/>
      <c r="F67" s="89" t="s">
        <v>126</v>
      </c>
      <c r="G67" s="90" t="s">
        <v>322</v>
      </c>
      <c r="H67" s="90" t="s">
        <v>321</v>
      </c>
      <c r="I67" s="90" t="s">
        <v>323</v>
      </c>
      <c r="J67" s="91"/>
      <c r="K67" s="91"/>
      <c r="L67" s="91"/>
      <c r="M67" s="92"/>
      <c r="N67" s="91"/>
      <c r="O67" s="92"/>
      <c r="P67" s="257"/>
      <c r="Q67" s="259"/>
    </row>
    <row r="68" spans="1:17" ht="14.55" customHeight="1">
      <c r="A68" s="274"/>
      <c r="B68" s="266"/>
      <c r="C68" s="264" t="str">
        <f>+Sistema_Puntos!M32</f>
        <v xml:space="preserve">C.2.4) Capacidad para plantear ideas y soluciones </v>
      </c>
      <c r="D68" s="148"/>
      <c r="E68" s="254" t="s">
        <v>324</v>
      </c>
      <c r="F68" s="223" t="s">
        <v>67</v>
      </c>
      <c r="G68" s="224">
        <v>1</v>
      </c>
      <c r="H68" s="224">
        <v>2</v>
      </c>
      <c r="I68" s="224">
        <v>3</v>
      </c>
      <c r="J68" s="224"/>
      <c r="K68" s="224"/>
      <c r="L68" s="224"/>
      <c r="M68" s="224"/>
      <c r="N68" s="224"/>
      <c r="O68" s="225"/>
      <c r="P68" s="256"/>
      <c r="Q68" s="258">
        <f>+IF(P68="",0,HLOOKUP(P68,Sistema_Puntos!$Q$5:$Y$43,'Auxiliar General'!G60,FALSE))</f>
        <v>0</v>
      </c>
    </row>
    <row r="69" spans="1:17" ht="159" customHeight="1" thickBot="1">
      <c r="A69" s="274"/>
      <c r="B69" s="266"/>
      <c r="C69" s="265"/>
      <c r="D69" s="149"/>
      <c r="E69" s="255"/>
      <c r="F69" s="89" t="s">
        <v>126</v>
      </c>
      <c r="G69" s="90" t="s">
        <v>325</v>
      </c>
      <c r="H69" s="90" t="s">
        <v>326</v>
      </c>
      <c r="I69" s="90" t="s">
        <v>327</v>
      </c>
      <c r="J69" s="91"/>
      <c r="K69" s="91"/>
      <c r="L69" s="91"/>
      <c r="M69" s="92"/>
      <c r="N69" s="91"/>
      <c r="O69" s="92"/>
      <c r="P69" s="257"/>
      <c r="Q69" s="259"/>
    </row>
    <row r="70" spans="1:17">
      <c r="A70" s="274"/>
      <c r="B70" s="268" t="s">
        <v>136</v>
      </c>
      <c r="C70" s="264" t="str">
        <f>+Sistema_Puntos!M33</f>
        <v>C.3.1) Capacidad comunicativa</v>
      </c>
      <c r="D70" s="148"/>
      <c r="E70" s="254" t="s">
        <v>328</v>
      </c>
      <c r="F70" s="223" t="s">
        <v>67</v>
      </c>
      <c r="G70" s="224">
        <v>1</v>
      </c>
      <c r="H70" s="224">
        <v>2</v>
      </c>
      <c r="I70" s="224">
        <v>3</v>
      </c>
      <c r="J70" s="224"/>
      <c r="K70" s="224"/>
      <c r="L70" s="224"/>
      <c r="M70" s="224"/>
      <c r="N70" s="224"/>
      <c r="O70" s="225"/>
      <c r="P70" s="256"/>
      <c r="Q70" s="258">
        <f>+IF(P70="",0,HLOOKUP(P70,Sistema_Puntos!$Q$5:$Y$43,'Auxiliar General'!G62,FALSE))</f>
        <v>0</v>
      </c>
    </row>
    <row r="71" spans="1:17" ht="301.05" customHeight="1" thickBot="1">
      <c r="A71" s="274"/>
      <c r="B71" s="266"/>
      <c r="C71" s="265"/>
      <c r="D71" s="149"/>
      <c r="E71" s="255"/>
      <c r="F71" s="89" t="s">
        <v>126</v>
      </c>
      <c r="G71" s="90" t="s">
        <v>329</v>
      </c>
      <c r="H71" s="90" t="s">
        <v>330</v>
      </c>
      <c r="I71" s="90" t="s">
        <v>331</v>
      </c>
      <c r="J71" s="91"/>
      <c r="K71" s="91"/>
      <c r="L71" s="91"/>
      <c r="M71" s="92"/>
      <c r="N71" s="91"/>
      <c r="O71" s="92"/>
      <c r="P71" s="257"/>
      <c r="Q71" s="259"/>
    </row>
    <row r="72" spans="1:17">
      <c r="A72" s="274"/>
      <c r="B72" s="266"/>
      <c r="C72" s="264" t="str">
        <f>+Sistema_Puntos!M34</f>
        <v>C.3.2) Capacidad emocional</v>
      </c>
      <c r="D72" s="148"/>
      <c r="E72" s="254" t="s">
        <v>332</v>
      </c>
      <c r="F72" s="223" t="s">
        <v>67</v>
      </c>
      <c r="G72" s="224">
        <v>1</v>
      </c>
      <c r="H72" s="224">
        <v>2</v>
      </c>
      <c r="I72" s="224">
        <v>3</v>
      </c>
      <c r="J72" s="224"/>
      <c r="K72" s="224"/>
      <c r="L72" s="224"/>
      <c r="M72" s="224"/>
      <c r="N72" s="224"/>
      <c r="O72" s="225"/>
      <c r="P72" s="256"/>
      <c r="Q72" s="258">
        <f>+IF(P72="",0,HLOOKUP(P72,Sistema_Puntos!$Q$5:$Y$43,'Auxiliar General'!G64,FALSE))</f>
        <v>0</v>
      </c>
    </row>
    <row r="73" spans="1:17" ht="191.1" customHeight="1" thickBot="1">
      <c r="A73" s="274"/>
      <c r="B73" s="266"/>
      <c r="C73" s="265"/>
      <c r="D73" s="149"/>
      <c r="E73" s="255"/>
      <c r="F73" s="89" t="s">
        <v>126</v>
      </c>
      <c r="G73" s="90" t="s">
        <v>333</v>
      </c>
      <c r="H73" s="90" t="s">
        <v>334</v>
      </c>
      <c r="I73" s="90" t="s">
        <v>335</v>
      </c>
      <c r="J73" s="91"/>
      <c r="K73" s="91"/>
      <c r="L73" s="91"/>
      <c r="M73" s="92"/>
      <c r="N73" s="91"/>
      <c r="O73" s="92"/>
      <c r="P73" s="257"/>
      <c r="Q73" s="259"/>
    </row>
    <row r="74" spans="1:17" ht="14.55" customHeight="1">
      <c r="A74" s="274"/>
      <c r="B74" s="266"/>
      <c r="C74" s="264" t="str">
        <f>+Sistema_Puntos!M35</f>
        <v>C.3.3) Capacidad de resolución de conflictos</v>
      </c>
      <c r="D74" s="148"/>
      <c r="E74" s="254" t="s">
        <v>336</v>
      </c>
      <c r="F74" s="223" t="s">
        <v>67</v>
      </c>
      <c r="G74" s="224">
        <v>1</v>
      </c>
      <c r="H74" s="224">
        <v>2</v>
      </c>
      <c r="I74" s="224">
        <v>3</v>
      </c>
      <c r="J74" s="224"/>
      <c r="K74" s="224"/>
      <c r="L74" s="224"/>
      <c r="M74" s="224"/>
      <c r="N74" s="224"/>
      <c r="O74" s="225"/>
      <c r="P74" s="256"/>
      <c r="Q74" s="258">
        <f>+IF(P74="",0,HLOOKUP(P74,Sistema_Puntos!$Q$5:$Y$43,'Auxiliar General'!G66,FALSE))</f>
        <v>0</v>
      </c>
    </row>
    <row r="75" spans="1:17" ht="121.5" customHeight="1" thickBot="1">
      <c r="A75" s="274"/>
      <c r="B75" s="267"/>
      <c r="C75" s="265"/>
      <c r="D75" s="149"/>
      <c r="E75" s="255"/>
      <c r="F75" s="89" t="s">
        <v>126</v>
      </c>
      <c r="G75" s="90" t="s">
        <v>337</v>
      </c>
      <c r="H75" s="90" t="s">
        <v>338</v>
      </c>
      <c r="I75" s="90" t="s">
        <v>339</v>
      </c>
      <c r="J75" s="91"/>
      <c r="K75" s="91"/>
      <c r="L75" s="91"/>
      <c r="M75" s="92"/>
      <c r="N75" s="91"/>
      <c r="O75" s="92"/>
      <c r="P75" s="257"/>
      <c r="Q75" s="259"/>
    </row>
    <row r="76" spans="1:17" ht="15" customHeight="1">
      <c r="A76" s="274"/>
      <c r="B76" s="268" t="str">
        <f>+Sistema_Puntos!M36</f>
        <v>C.4) OTROS</v>
      </c>
      <c r="C76" s="264"/>
      <c r="D76" s="148"/>
      <c r="E76" s="252"/>
      <c r="F76" s="226" t="s">
        <v>67</v>
      </c>
      <c r="G76" s="224">
        <v>1</v>
      </c>
      <c r="H76" s="224">
        <v>2</v>
      </c>
      <c r="I76" s="224">
        <v>3</v>
      </c>
      <c r="J76" s="224">
        <v>4</v>
      </c>
      <c r="K76" s="224">
        <v>5</v>
      </c>
      <c r="L76" s="224"/>
      <c r="M76" s="224"/>
      <c r="N76" s="224"/>
      <c r="O76" s="225"/>
      <c r="P76" s="256"/>
      <c r="Q76" s="258">
        <f>+IF(P76="",0,HLOOKUP(P76,Sistema_Puntos!$Q$5:$Y$43,'Auxiliar General'!G68,FALSE))</f>
        <v>0</v>
      </c>
    </row>
    <row r="77" spans="1:17" ht="57" customHeight="1" thickBot="1">
      <c r="A77" s="275"/>
      <c r="B77" s="267"/>
      <c r="C77" s="265"/>
      <c r="D77" s="149"/>
      <c r="E77" s="253"/>
      <c r="F77" s="168" t="s">
        <v>126</v>
      </c>
      <c r="G77" s="90" t="str">
        <f>+IF('Definicion otros factores'!$E$6=0,"",'Definicion otros factores'!$E$6)</f>
        <v/>
      </c>
      <c r="H77" s="90" t="str">
        <f>+IF('Definicion otros factores'!$F$6=0,"",'Definicion otros factores'!$F$6)</f>
        <v/>
      </c>
      <c r="I77" s="90" t="str">
        <f>+IF('Definicion otros factores'!$G$6=0,"",'Definicion otros factores'!$G$6)</f>
        <v/>
      </c>
      <c r="J77" s="90" t="str">
        <f>+IF('Definicion otros factores'!$H$6=0,"",'Definicion otros factores'!$H$6)</f>
        <v/>
      </c>
      <c r="K77" s="90" t="str">
        <f>+IF('Definicion otros factores'!$I$6=0,"",'Definicion otros factores'!$I$6)</f>
        <v/>
      </c>
      <c r="L77" s="91"/>
      <c r="M77" s="92"/>
      <c r="N77" s="91"/>
      <c r="O77" s="92"/>
      <c r="P77" s="257"/>
      <c r="Q77" s="259"/>
    </row>
    <row r="78" spans="1:17" ht="14.55" customHeight="1">
      <c r="A78" s="273" t="s">
        <v>137</v>
      </c>
      <c r="B78" s="268" t="s">
        <v>138</v>
      </c>
      <c r="C78" s="264" t="str">
        <f>+Sistema_Puntos!M37</f>
        <v xml:space="preserve">D.1.1) Condiciones físicas </v>
      </c>
      <c r="D78" s="148"/>
      <c r="E78" s="254" t="s">
        <v>340</v>
      </c>
      <c r="F78" s="223" t="s">
        <v>67</v>
      </c>
      <c r="G78" s="224">
        <v>1</v>
      </c>
      <c r="H78" s="224">
        <v>2</v>
      </c>
      <c r="I78" s="224">
        <v>3</v>
      </c>
      <c r="J78" s="224">
        <v>4</v>
      </c>
      <c r="K78" s="224">
        <v>5</v>
      </c>
      <c r="L78" s="224"/>
      <c r="M78" s="224"/>
      <c r="N78" s="229" t="s">
        <v>56</v>
      </c>
      <c r="O78" s="230" t="s">
        <v>57</v>
      </c>
      <c r="P78" s="260" t="e">
        <f ca="1">_xlfn.IFNA(INDEX(Sistema_Puntos!$M$60:$R$65,MATCH('Hoja de Valoracion'!N79,Sistema_Puntos!$M$60:$M$65,0),MATCH('Hoja de Valoracion'!O79,Sistema_Puntos!$M$60:$R$60,0)),"")</f>
        <v>#NAME?</v>
      </c>
      <c r="Q78" s="258" t="e">
        <f ca="1">+IF(P78="",0,HLOOKUP(P78,Sistema_Puntos!$Q$5:$Y$43,'Auxiliar General'!G70,FALSE))</f>
        <v>#NAME?</v>
      </c>
    </row>
    <row r="79" spans="1:17" ht="158.1" customHeight="1" thickBot="1">
      <c r="A79" s="274"/>
      <c r="B79" s="266"/>
      <c r="C79" s="265"/>
      <c r="D79" s="149"/>
      <c r="E79" s="255"/>
      <c r="F79" s="89" t="s">
        <v>126</v>
      </c>
      <c r="G79" s="90" t="s">
        <v>139</v>
      </c>
      <c r="H79" s="90" t="s">
        <v>140</v>
      </c>
      <c r="I79" s="90" t="s">
        <v>141</v>
      </c>
      <c r="J79" s="90" t="s">
        <v>142</v>
      </c>
      <c r="K79" s="90" t="s">
        <v>354</v>
      </c>
      <c r="L79" s="91"/>
      <c r="M79" s="92"/>
      <c r="N79" s="190"/>
      <c r="O79" s="190"/>
      <c r="P79" s="261"/>
      <c r="Q79" s="259"/>
    </row>
    <row r="80" spans="1:17" ht="14.55" customHeight="1">
      <c r="A80" s="274"/>
      <c r="B80" s="266"/>
      <c r="C80" s="264" t="str">
        <f>+Sistema_Puntos!M38</f>
        <v>D.1.2) Condiciones psicosociales</v>
      </c>
      <c r="D80" s="148"/>
      <c r="E80" s="254" t="s">
        <v>341</v>
      </c>
      <c r="F80" s="223" t="s">
        <v>67</v>
      </c>
      <c r="G80" s="224">
        <v>1</v>
      </c>
      <c r="H80" s="224">
        <v>2</v>
      </c>
      <c r="I80" s="224">
        <v>3</v>
      </c>
      <c r="J80" s="224">
        <v>4</v>
      </c>
      <c r="K80" s="224">
        <v>5</v>
      </c>
      <c r="L80" s="224"/>
      <c r="M80" s="224"/>
      <c r="N80" s="229" t="s">
        <v>56</v>
      </c>
      <c r="O80" s="230" t="s">
        <v>57</v>
      </c>
      <c r="P80" s="260" t="e">
        <f ca="1">_xlfn.IFNA(INDEX(Sistema_Puntos!$M$60:$R$65,MATCH('Hoja de Valoracion'!N81,Sistema_Puntos!$M$60:$M$65,0),MATCH('Hoja de Valoracion'!O81,Sistema_Puntos!$M$60:$R$60,0)),"")</f>
        <v>#NAME?</v>
      </c>
      <c r="Q80" s="258" t="e">
        <f ca="1">+IF(P80="",0,HLOOKUP(P80,Sistema_Puntos!$Q$5:$Y$43,'Auxiliar General'!G72,FALSE))</f>
        <v>#NAME?</v>
      </c>
    </row>
    <row r="81" spans="1:17" ht="178.05" customHeight="1" thickBot="1">
      <c r="A81" s="274"/>
      <c r="B81" s="267"/>
      <c r="C81" s="265"/>
      <c r="D81" s="149"/>
      <c r="E81" s="255"/>
      <c r="F81" s="89" t="s">
        <v>126</v>
      </c>
      <c r="G81" s="90" t="s">
        <v>139</v>
      </c>
      <c r="H81" s="90" t="s">
        <v>140</v>
      </c>
      <c r="I81" s="90" t="s">
        <v>141</v>
      </c>
      <c r="J81" s="90" t="s">
        <v>142</v>
      </c>
      <c r="K81" s="90" t="s">
        <v>354</v>
      </c>
      <c r="L81" s="91"/>
      <c r="M81" s="92"/>
      <c r="N81" s="190"/>
      <c r="O81" s="190"/>
      <c r="P81" s="261"/>
      <c r="Q81" s="259"/>
    </row>
    <row r="82" spans="1:17" ht="14.55" customHeight="1">
      <c r="A82" s="274"/>
      <c r="B82" s="268" t="s">
        <v>143</v>
      </c>
      <c r="C82" s="264" t="str">
        <f>+Sistema_Puntos!M39</f>
        <v>D.2.1) Horarios, descansos y vacaciones</v>
      </c>
      <c r="D82" s="148"/>
      <c r="E82" s="254" t="s">
        <v>342</v>
      </c>
      <c r="F82" s="223" t="s">
        <v>67</v>
      </c>
      <c r="G82" s="224">
        <v>1</v>
      </c>
      <c r="H82" s="224">
        <v>2</v>
      </c>
      <c r="I82" s="224">
        <v>3</v>
      </c>
      <c r="J82" s="224">
        <v>4</v>
      </c>
      <c r="K82" s="224">
        <v>5</v>
      </c>
      <c r="L82" s="224"/>
      <c r="M82" s="224"/>
      <c r="N82" s="224"/>
      <c r="O82" s="225"/>
      <c r="P82" s="256"/>
      <c r="Q82" s="258">
        <f>+IF(P82="",0,HLOOKUP(P82,Sistema_Puntos!$Q$5:$Y$43,'Auxiliar General'!G74,FALSE))</f>
        <v>0</v>
      </c>
    </row>
    <row r="83" spans="1:17" ht="205.05" customHeight="1" thickBot="1">
      <c r="A83" s="274"/>
      <c r="B83" s="266"/>
      <c r="C83" s="265"/>
      <c r="D83" s="149"/>
      <c r="E83" s="255"/>
      <c r="F83" s="89" t="s">
        <v>126</v>
      </c>
      <c r="G83" s="90" t="s">
        <v>343</v>
      </c>
      <c r="H83" s="90" t="s">
        <v>344</v>
      </c>
      <c r="I83" s="90" t="s">
        <v>345</v>
      </c>
      <c r="J83" s="90" t="s">
        <v>346</v>
      </c>
      <c r="K83" s="90" t="s">
        <v>347</v>
      </c>
      <c r="L83" s="91"/>
      <c r="M83" s="91"/>
      <c r="N83" s="91"/>
      <c r="O83" s="92"/>
      <c r="P83" s="257"/>
      <c r="Q83" s="259"/>
    </row>
    <row r="84" spans="1:17">
      <c r="A84" s="274"/>
      <c r="B84" s="266"/>
      <c r="C84" s="264" t="str">
        <f>+Sistema_Puntos!M40</f>
        <v xml:space="preserve">D.2.2) Desplazamientos y viajes </v>
      </c>
      <c r="D84" s="148"/>
      <c r="E84" s="254" t="s">
        <v>348</v>
      </c>
      <c r="F84" s="223" t="s">
        <v>67</v>
      </c>
      <c r="G84" s="224">
        <v>1</v>
      </c>
      <c r="H84" s="224">
        <v>2</v>
      </c>
      <c r="I84" s="224">
        <v>3</v>
      </c>
      <c r="J84" s="224">
        <v>4</v>
      </c>
      <c r="K84" s="224">
        <v>5</v>
      </c>
      <c r="L84" s="224"/>
      <c r="M84" s="224"/>
      <c r="N84" s="224"/>
      <c r="O84" s="225"/>
      <c r="P84" s="256"/>
      <c r="Q84" s="258">
        <f>+IF(P84="",0,HLOOKUP(P84,Sistema_Puntos!$Q$5:$Y$43,'Auxiliar General'!G76,FALSE))</f>
        <v>0</v>
      </c>
    </row>
    <row r="85" spans="1:17" ht="138.6" customHeight="1" thickBot="1">
      <c r="A85" s="274"/>
      <c r="B85" s="267"/>
      <c r="C85" s="265"/>
      <c r="D85" s="149"/>
      <c r="E85" s="255"/>
      <c r="F85" s="89" t="s">
        <v>126</v>
      </c>
      <c r="G85" s="90" t="s">
        <v>349</v>
      </c>
      <c r="H85" s="90" t="s">
        <v>350</v>
      </c>
      <c r="I85" s="90" t="s">
        <v>351</v>
      </c>
      <c r="J85" s="90" t="s">
        <v>352</v>
      </c>
      <c r="K85" s="90" t="s">
        <v>353</v>
      </c>
      <c r="L85" s="91"/>
      <c r="M85" s="91"/>
      <c r="N85" s="91"/>
      <c r="O85" s="92"/>
      <c r="P85" s="257"/>
      <c r="Q85" s="259"/>
    </row>
    <row r="86" spans="1:17" ht="14.55" customHeight="1">
      <c r="A86" s="274"/>
      <c r="B86" s="268" t="str">
        <f>+Sistema_Puntos!M41</f>
        <v>D.3) OTROS</v>
      </c>
      <c r="C86" s="264"/>
      <c r="D86" s="148"/>
      <c r="E86" s="252"/>
      <c r="F86" s="223" t="s">
        <v>67</v>
      </c>
      <c r="G86" s="224">
        <v>1</v>
      </c>
      <c r="H86" s="224">
        <v>2</v>
      </c>
      <c r="I86" s="224">
        <v>3</v>
      </c>
      <c r="J86" s="224">
        <v>4</v>
      </c>
      <c r="K86" s="224">
        <v>5</v>
      </c>
      <c r="L86" s="224"/>
      <c r="M86" s="224"/>
      <c r="N86" s="224"/>
      <c r="O86" s="225"/>
      <c r="P86" s="256"/>
      <c r="Q86" s="258">
        <f>+IF(P86="",0,HLOOKUP(P86,Sistema_Puntos!$Q$5:$Y$43,'Auxiliar General'!G78,FALSE))</f>
        <v>0</v>
      </c>
    </row>
    <row r="87" spans="1:17" ht="69.599999999999994" customHeight="1" thickBot="1">
      <c r="A87" s="275"/>
      <c r="B87" s="267"/>
      <c r="C87" s="265"/>
      <c r="D87" s="149"/>
      <c r="E87" s="253"/>
      <c r="F87" s="89" t="s">
        <v>126</v>
      </c>
      <c r="G87" s="90" t="str">
        <f>+IF('Definicion otros factores'!$E$7=0,"",'Definicion otros factores'!$E$7)</f>
        <v/>
      </c>
      <c r="H87" s="90" t="str">
        <f>+IF('Definicion otros factores'!$F$7=0,"",'Definicion otros factores'!$F$7)</f>
        <v/>
      </c>
      <c r="I87" s="90" t="str">
        <f>+IF('Definicion otros factores'!$G$7=0,"",'Definicion otros factores'!$G$7)</f>
        <v/>
      </c>
      <c r="J87" s="90" t="str">
        <f>+IF('Definicion otros factores'!$H$7=0,"",'Definicion otros factores'!$H$7)</f>
        <v/>
      </c>
      <c r="K87" s="90" t="str">
        <f>+IF('Definicion otros factores'!$I$7=0,"",'Definicion otros factores'!$I$7)</f>
        <v/>
      </c>
      <c r="L87" s="91"/>
      <c r="M87" s="91"/>
      <c r="N87" s="91"/>
      <c r="O87" s="92"/>
      <c r="P87" s="257"/>
      <c r="Q87" s="259"/>
    </row>
  </sheetData>
  <mergeCells count="169">
    <mergeCell ref="E24:E25"/>
    <mergeCell ref="E18:E19"/>
    <mergeCell ref="E20:E21"/>
    <mergeCell ref="E22:E23"/>
    <mergeCell ref="E26:E27"/>
    <mergeCell ref="E44:E45"/>
    <mergeCell ref="E36:E37"/>
    <mergeCell ref="E38:E39"/>
    <mergeCell ref="E40:E41"/>
    <mergeCell ref="E34:E35"/>
    <mergeCell ref="E32:E33"/>
    <mergeCell ref="Q18:Q19"/>
    <mergeCell ref="P20:P21"/>
    <mergeCell ref="Q20:Q21"/>
    <mergeCell ref="E14:E15"/>
    <mergeCell ref="Q54:Q55"/>
    <mergeCell ref="E76:E77"/>
    <mergeCell ref="E16:E17"/>
    <mergeCell ref="E28:E29"/>
    <mergeCell ref="E30:E31"/>
    <mergeCell ref="E42:E43"/>
    <mergeCell ref="A14:A15"/>
    <mergeCell ref="A16:A45"/>
    <mergeCell ref="A46:A47"/>
    <mergeCell ref="A48:A77"/>
    <mergeCell ref="P36:P37"/>
    <mergeCell ref="Q36:Q37"/>
    <mergeCell ref="P38:P39"/>
    <mergeCell ref="Q38:Q39"/>
    <mergeCell ref="P40:P41"/>
    <mergeCell ref="Q40:Q41"/>
    <mergeCell ref="Q76:Q77"/>
    <mergeCell ref="P78:P79"/>
    <mergeCell ref="Q78:Q79"/>
    <mergeCell ref="P82:P83"/>
    <mergeCell ref="Q82:Q83"/>
    <mergeCell ref="P84:P85"/>
    <mergeCell ref="P80:P81"/>
    <mergeCell ref="Q80:Q81"/>
    <mergeCell ref="Q84:Q85"/>
    <mergeCell ref="P86:P87"/>
    <mergeCell ref="Q86:Q87"/>
    <mergeCell ref="P70:P71"/>
    <mergeCell ref="Q70:Q71"/>
    <mergeCell ref="P72:P73"/>
    <mergeCell ref="Q72:Q73"/>
    <mergeCell ref="P74:P75"/>
    <mergeCell ref="Q74:Q75"/>
    <mergeCell ref="P76:P77"/>
    <mergeCell ref="A78:A87"/>
    <mergeCell ref="B86:B87"/>
    <mergeCell ref="C86:C87"/>
    <mergeCell ref="C84:C85"/>
    <mergeCell ref="B82:B85"/>
    <mergeCell ref="C82:C83"/>
    <mergeCell ref="C80:C81"/>
    <mergeCell ref="B78:B81"/>
    <mergeCell ref="C78:C79"/>
    <mergeCell ref="C68:C69"/>
    <mergeCell ref="C64:C65"/>
    <mergeCell ref="C66:C67"/>
    <mergeCell ref="B48:B61"/>
    <mergeCell ref="C62:C63"/>
    <mergeCell ref="C60:C61"/>
    <mergeCell ref="C58:C59"/>
    <mergeCell ref="C56:C57"/>
    <mergeCell ref="C54:C55"/>
    <mergeCell ref="C52:C53"/>
    <mergeCell ref="C14:C15"/>
    <mergeCell ref="B46:B47"/>
    <mergeCell ref="C46:C47"/>
    <mergeCell ref="B76:B77"/>
    <mergeCell ref="C76:C77"/>
    <mergeCell ref="C74:C75"/>
    <mergeCell ref="B70:B75"/>
    <mergeCell ref="C72:C73"/>
    <mergeCell ref="C70:C71"/>
    <mergeCell ref="B62:B69"/>
    <mergeCell ref="B30:B31"/>
    <mergeCell ref="C28:C29"/>
    <mergeCell ref="C30:C31"/>
    <mergeCell ref="C32:C33"/>
    <mergeCell ref="C34:C35"/>
    <mergeCell ref="C40:C41"/>
    <mergeCell ref="B14:B15"/>
    <mergeCell ref="B42:B43"/>
    <mergeCell ref="B44:B45"/>
    <mergeCell ref="C36:C37"/>
    <mergeCell ref="C44:C45"/>
    <mergeCell ref="C42:C43"/>
    <mergeCell ref="C38:C39"/>
    <mergeCell ref="B16:B17"/>
    <mergeCell ref="B18:B27"/>
    <mergeCell ref="B28:B29"/>
    <mergeCell ref="P64:P65"/>
    <mergeCell ref="Q64:Q65"/>
    <mergeCell ref="P66:P67"/>
    <mergeCell ref="Q66:Q67"/>
    <mergeCell ref="B32:B35"/>
    <mergeCell ref="B36:B41"/>
    <mergeCell ref="C50:C51"/>
    <mergeCell ref="P42:P43"/>
    <mergeCell ref="Q42:Q43"/>
    <mergeCell ref="E46:E47"/>
    <mergeCell ref="Q56:Q57"/>
    <mergeCell ref="P58:P59"/>
    <mergeCell ref="Q58:Q59"/>
    <mergeCell ref="P60:P61"/>
    <mergeCell ref="Q60:Q61"/>
    <mergeCell ref="P62:P63"/>
    <mergeCell ref="Q62:Q63"/>
    <mergeCell ref="C48:C49"/>
    <mergeCell ref="C16:C17"/>
    <mergeCell ref="C18:C19"/>
    <mergeCell ref="C20:C21"/>
    <mergeCell ref="C26:C27"/>
    <mergeCell ref="P56:P57"/>
    <mergeCell ref="C24:C25"/>
    <mergeCell ref="C22:C23"/>
    <mergeCell ref="P16:P17"/>
    <mergeCell ref="P18:P19"/>
    <mergeCell ref="Q50:Q51"/>
    <mergeCell ref="P52:P53"/>
    <mergeCell ref="Q52:Q53"/>
    <mergeCell ref="Q24:Q25"/>
    <mergeCell ref="D14:D15"/>
    <mergeCell ref="P34:P35"/>
    <mergeCell ref="Q34:Q35"/>
    <mergeCell ref="P32:P33"/>
    <mergeCell ref="Q32:Q33"/>
    <mergeCell ref="Q16:Q17"/>
    <mergeCell ref="Q22:Q23"/>
    <mergeCell ref="P44:P45"/>
    <mergeCell ref="Q44:Q45"/>
    <mergeCell ref="P46:P47"/>
    <mergeCell ref="Q46:Q47"/>
    <mergeCell ref="P48:P49"/>
    <mergeCell ref="Q48:Q49"/>
    <mergeCell ref="Q26:Q27"/>
    <mergeCell ref="Q28:Q29"/>
    <mergeCell ref="P68:P69"/>
    <mergeCell ref="Q68:Q69"/>
    <mergeCell ref="P54:P55"/>
    <mergeCell ref="P50:P51"/>
    <mergeCell ref="P22:P23"/>
    <mergeCell ref="P24:P25"/>
    <mergeCell ref="P26:P27"/>
    <mergeCell ref="P28:P29"/>
    <mergeCell ref="P30:P31"/>
    <mergeCell ref="Q30:Q31"/>
    <mergeCell ref="E58:E59"/>
    <mergeCell ref="E60:E61"/>
    <mergeCell ref="E82:E83"/>
    <mergeCell ref="E84:E85"/>
    <mergeCell ref="E78:E79"/>
    <mergeCell ref="E80:E81"/>
    <mergeCell ref="E70:E71"/>
    <mergeCell ref="E72:E73"/>
    <mergeCell ref="E74:E75"/>
    <mergeCell ref="E86:E87"/>
    <mergeCell ref="E62:E63"/>
    <mergeCell ref="E64:E65"/>
    <mergeCell ref="E66:E67"/>
    <mergeCell ref="E68:E69"/>
    <mergeCell ref="E48:E49"/>
    <mergeCell ref="E50:E51"/>
    <mergeCell ref="E52:E53"/>
    <mergeCell ref="E54:E55"/>
    <mergeCell ref="E56:E57"/>
  </mergeCells>
  <phoneticPr fontId="1" type="noConversion"/>
  <conditionalFormatting sqref="F19:K19">
    <cfRule type="expression" dxfId="107" priority="219">
      <formula>$P$18=F$18</formula>
    </cfRule>
  </conditionalFormatting>
  <conditionalFormatting sqref="F21:K21">
    <cfRule type="expression" dxfId="106" priority="220">
      <formula>$P$20=F$20</formula>
    </cfRule>
  </conditionalFormatting>
  <conditionalFormatting sqref="F23:K23">
    <cfRule type="expression" dxfId="105" priority="221">
      <formula>$P$22=F$22</formula>
    </cfRule>
  </conditionalFormatting>
  <conditionalFormatting sqref="F25:K25">
    <cfRule type="expression" dxfId="104" priority="222">
      <formula>$P$24=F$24</formula>
    </cfRule>
  </conditionalFormatting>
  <conditionalFormatting sqref="F27:K27">
    <cfRule type="expression" dxfId="103" priority="223">
      <formula>$P$26=F$26</formula>
    </cfRule>
  </conditionalFormatting>
  <conditionalFormatting sqref="F29:K29">
    <cfRule type="expression" dxfId="102" priority="224">
      <formula>$P$28=F$28</formula>
    </cfRule>
  </conditionalFormatting>
  <conditionalFormatting sqref="F31:K31">
    <cfRule type="expression" dxfId="101" priority="225">
      <formula>$P$30=F$30</formula>
    </cfRule>
  </conditionalFormatting>
  <conditionalFormatting sqref="F79:K79">
    <cfRule type="expression" dxfId="100" priority="226">
      <formula>$P$78=F$78</formula>
    </cfRule>
  </conditionalFormatting>
  <conditionalFormatting sqref="F81:K81">
    <cfRule type="expression" dxfId="99" priority="227">
      <formula>$P$80=F$80</formula>
    </cfRule>
  </conditionalFormatting>
  <conditionalFormatting sqref="F43:I43">
    <cfRule type="expression" dxfId="98" priority="231">
      <formula>$P$42=F$42</formula>
    </cfRule>
  </conditionalFormatting>
  <conditionalFormatting sqref="F45:K45">
    <cfRule type="expression" dxfId="97" priority="232">
      <formula>$P$44=F$44</formula>
    </cfRule>
  </conditionalFormatting>
  <conditionalFormatting sqref="F49:I49">
    <cfRule type="expression" dxfId="96" priority="233">
      <formula>$P$48=F$48</formula>
    </cfRule>
  </conditionalFormatting>
  <conditionalFormatting sqref="F33:K33">
    <cfRule type="expression" dxfId="95" priority="234">
      <formula>$P$32=F$32</formula>
    </cfRule>
  </conditionalFormatting>
  <conditionalFormatting sqref="F35:I35">
    <cfRule type="expression" dxfId="94" priority="235">
      <formula>$P$34=F$34</formula>
    </cfRule>
  </conditionalFormatting>
  <conditionalFormatting sqref="F37:I37">
    <cfRule type="expression" dxfId="93" priority="236">
      <formula>$P$36=F$36</formula>
    </cfRule>
  </conditionalFormatting>
  <conditionalFormatting sqref="F39:I39">
    <cfRule type="expression" dxfId="92" priority="237">
      <formula>$P$38=F$38</formula>
    </cfRule>
  </conditionalFormatting>
  <conditionalFormatting sqref="F41:I41">
    <cfRule type="expression" dxfId="91" priority="238">
      <formula>$P$40=F$40</formula>
    </cfRule>
  </conditionalFormatting>
  <conditionalFormatting sqref="F47:M47">
    <cfRule type="expression" dxfId="90" priority="239">
      <formula>$P$46=F$46</formula>
    </cfRule>
  </conditionalFormatting>
  <conditionalFormatting sqref="F61:I61">
    <cfRule type="expression" dxfId="89" priority="241">
      <formula>$P$60=F$60</formula>
    </cfRule>
  </conditionalFormatting>
  <conditionalFormatting sqref="F59:K59">
    <cfRule type="expression" dxfId="88" priority="242">
      <formula>$P$58=F$58</formula>
    </cfRule>
  </conditionalFormatting>
  <conditionalFormatting sqref="F57:I57">
    <cfRule type="expression" dxfId="87" priority="243">
      <formula>$P$56=F$56</formula>
    </cfRule>
  </conditionalFormatting>
  <conditionalFormatting sqref="F51:I51">
    <cfRule type="expression" dxfId="86" priority="244">
      <formula>$P$50=F$50</formula>
    </cfRule>
  </conditionalFormatting>
  <conditionalFormatting sqref="F53:I53">
    <cfRule type="expression" dxfId="85" priority="245">
      <formula>$P$52=F$52</formula>
    </cfRule>
  </conditionalFormatting>
  <conditionalFormatting sqref="F63:I63">
    <cfRule type="expression" dxfId="84" priority="246">
      <formula>$P$62=F$62</formula>
    </cfRule>
  </conditionalFormatting>
  <conditionalFormatting sqref="F65:I65">
    <cfRule type="expression" dxfId="83" priority="247">
      <formula>$P$64=F$64</formula>
    </cfRule>
  </conditionalFormatting>
  <conditionalFormatting sqref="F67:I67">
    <cfRule type="expression" dxfId="82" priority="248">
      <formula>$P$66=F$66</formula>
    </cfRule>
  </conditionalFormatting>
  <conditionalFormatting sqref="F69:I69">
    <cfRule type="expression" dxfId="81" priority="249">
      <formula>$P$68=F$68</formula>
    </cfRule>
  </conditionalFormatting>
  <conditionalFormatting sqref="F71:I71">
    <cfRule type="expression" dxfId="80" priority="250">
      <formula>$P$70=F$70</formula>
    </cfRule>
  </conditionalFormatting>
  <conditionalFormatting sqref="F73:I73">
    <cfRule type="expression" dxfId="79" priority="251">
      <formula>$P$72=F$72</formula>
    </cfRule>
  </conditionalFormatting>
  <conditionalFormatting sqref="F75:I75">
    <cfRule type="expression" dxfId="78" priority="252">
      <formula>$P$74=F$74</formula>
    </cfRule>
  </conditionalFormatting>
  <conditionalFormatting sqref="F77:K77">
    <cfRule type="expression" dxfId="77" priority="253">
      <formula>$P$76=F$76</formula>
    </cfRule>
  </conditionalFormatting>
  <conditionalFormatting sqref="F83:K83">
    <cfRule type="expression" dxfId="76" priority="254">
      <formula>$P$82=F$82</formula>
    </cfRule>
  </conditionalFormatting>
  <conditionalFormatting sqref="F85:K85">
    <cfRule type="expression" dxfId="75" priority="255">
      <formula>$P$84=F$84</formula>
    </cfRule>
  </conditionalFormatting>
  <conditionalFormatting sqref="F87:K87">
    <cfRule type="expression" dxfId="74" priority="256">
      <formula>$P$86=F$86</formula>
    </cfRule>
  </conditionalFormatting>
  <conditionalFormatting sqref="F55:K55">
    <cfRule type="expression" dxfId="73" priority="257">
      <formula>$P$54=F$54</formula>
    </cfRule>
  </conditionalFormatting>
  <conditionalFormatting sqref="F17:K17">
    <cfRule type="expression" dxfId="72" priority="3">
      <formula>$P$16=F$16</formula>
    </cfRule>
  </conditionalFormatting>
  <pageMargins left="0.7" right="0.7" top="0.75" bottom="0.75" header="0.3" footer="0.3"/>
  <pageSetup paperSize="9"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I511"/>
  <sheetViews>
    <sheetView showGridLines="0" zoomScale="60" zoomScaleNormal="60" workbookViewId="0">
      <selection activeCell="D10" sqref="D10"/>
    </sheetView>
  </sheetViews>
  <sheetFormatPr baseColWidth="10" defaultColWidth="8.77734375" defaultRowHeight="14.4"/>
  <cols>
    <col min="1" max="1" width="8.77734375" style="10"/>
    <col min="2" max="2" width="19.77734375" style="10" customWidth="1"/>
    <col min="3" max="3" width="22.77734375" style="10" customWidth="1"/>
    <col min="4" max="4" width="12.5546875" style="27" bestFit="1" customWidth="1"/>
    <col min="5" max="5" width="32.21875" style="27" bestFit="1" customWidth="1"/>
    <col min="6" max="6" width="19.21875" style="10" customWidth="1"/>
    <col min="7" max="7" width="20.5546875" style="10" bestFit="1" customWidth="1"/>
    <col min="8" max="8" width="16.5546875" style="10" customWidth="1"/>
    <col min="9" max="9" width="20.44140625" style="10" customWidth="1"/>
    <col min="10" max="10" width="14.44140625" style="10" customWidth="1"/>
    <col min="11" max="11" width="44" style="10" customWidth="1"/>
    <col min="12" max="13" width="24.44140625" style="10" customWidth="1"/>
    <col min="14" max="14" width="7.77734375" style="10" bestFit="1" customWidth="1"/>
    <col min="15" max="15" width="54.5546875" style="10" customWidth="1"/>
    <col min="16" max="16" width="7.77734375" style="10" bestFit="1" customWidth="1"/>
    <col min="17" max="17" width="27.21875" style="10" customWidth="1"/>
    <col min="18" max="18" width="7.77734375" style="10" bestFit="1" customWidth="1"/>
    <col min="19" max="19" width="23.5546875" style="10" customWidth="1"/>
    <col min="20" max="20" width="7.77734375" style="10" bestFit="1" customWidth="1"/>
    <col min="21" max="21" width="27.77734375" style="10" customWidth="1"/>
    <col min="22" max="22" width="7.77734375" style="10" bestFit="1" customWidth="1"/>
    <col min="23" max="23" width="22.21875" style="10" customWidth="1"/>
    <col min="24" max="24" width="7.77734375" style="10" bestFit="1" customWidth="1"/>
    <col min="25" max="25" width="22.21875" style="10" customWidth="1"/>
    <col min="26" max="26" width="7.77734375" style="10" bestFit="1" customWidth="1"/>
    <col min="27" max="27" width="24.5546875" style="10" customWidth="1"/>
    <col min="28" max="28" width="7.77734375" style="10" bestFit="1" customWidth="1"/>
    <col min="29" max="29" width="26.44140625" style="10" customWidth="1"/>
    <col min="30" max="30" width="8.21875" style="10" customWidth="1"/>
    <col min="31" max="31" width="43.44140625" style="10" customWidth="1"/>
    <col min="32" max="32" width="7.77734375" style="10" customWidth="1"/>
    <col min="33" max="33" width="49" style="10" customWidth="1"/>
    <col min="34" max="34" width="7.5546875" style="10" customWidth="1"/>
    <col min="35" max="35" width="45.5546875" style="10" customWidth="1"/>
    <col min="36" max="36" width="8.21875" style="10" customWidth="1"/>
    <col min="37" max="37" width="26.21875" style="10" customWidth="1"/>
    <col min="38" max="38" width="8.21875" style="10" customWidth="1"/>
    <col min="39" max="39" width="42.77734375" style="10" customWidth="1"/>
    <col min="40" max="40" width="7.77734375" style="10" customWidth="1"/>
    <col min="41" max="41" width="17.21875" style="10" customWidth="1"/>
    <col min="42" max="42" width="7.77734375" style="10" customWidth="1"/>
    <col min="43" max="43" width="12.77734375" style="10" customWidth="1"/>
    <col min="44" max="44" width="7.5546875" style="10" customWidth="1"/>
    <col min="45" max="45" width="24.5546875" style="10" customWidth="1"/>
    <col min="46" max="46" width="7.21875" style="10" customWidth="1"/>
    <col min="47" max="47" width="19.5546875" style="10" customWidth="1"/>
    <col min="48" max="48" width="7.77734375" style="10" customWidth="1"/>
    <col min="49" max="49" width="21.77734375" style="10" customWidth="1"/>
    <col min="50" max="50" width="7.5546875" style="10" customWidth="1"/>
    <col min="51" max="51" width="22.44140625" style="10" customWidth="1"/>
    <col min="52" max="52" width="7.77734375" style="10" customWidth="1"/>
    <col min="53" max="53" width="14.77734375" style="10" customWidth="1"/>
    <col min="54" max="54" width="8.21875" style="10" customWidth="1"/>
    <col min="55" max="55" width="41.44140625" style="10" customWidth="1"/>
    <col min="56" max="56" width="7.5546875" style="10" customWidth="1"/>
    <col min="57" max="57" width="21.21875" style="10" customWidth="1"/>
    <col min="58" max="58" width="7.5546875" style="10" customWidth="1"/>
    <col min="59" max="59" width="12.77734375" style="10" customWidth="1"/>
    <col min="60" max="60" width="8.21875" style="10" customWidth="1"/>
    <col min="61" max="61" width="29.21875" style="10" customWidth="1"/>
    <col min="62" max="62" width="7.77734375" style="10" customWidth="1"/>
    <col min="63" max="63" width="11.21875" style="10" customWidth="1"/>
    <col min="64" max="64" width="7.5546875" style="10" customWidth="1"/>
    <col min="65" max="65" width="14.44140625" style="10" customWidth="1"/>
    <col min="66" max="66" width="7.5546875" style="10" customWidth="1"/>
    <col min="67" max="67" width="20.77734375" style="10" customWidth="1"/>
    <col min="68" max="68" width="7.77734375" style="10" customWidth="1"/>
    <col min="69" max="69" width="32.77734375" style="10" customWidth="1"/>
    <col min="70" max="70" width="7.77734375" style="10" customWidth="1"/>
    <col min="71" max="71" width="13" style="10" customWidth="1"/>
    <col min="72" max="72" width="7.77734375" style="10" customWidth="1"/>
    <col min="73" max="73" width="23.21875" style="10" customWidth="1"/>
    <col min="74" max="74" width="7.5546875" style="10" customWidth="1"/>
    <col min="75" max="75" width="20.5546875" style="10" customWidth="1"/>
    <col min="76" max="76" width="7.5546875" style="10" customWidth="1"/>
    <col min="77" max="77" width="34.21875" style="10" customWidth="1"/>
    <col min="78" max="78" width="8.44140625" style="10" customWidth="1"/>
    <col min="79" max="79" width="12.77734375" style="10" customWidth="1"/>
    <col min="80" max="80" width="8.21875" style="10" customWidth="1"/>
    <col min="81" max="81" width="19.21875" style="10" customWidth="1"/>
    <col min="82" max="82" width="8.21875" style="10" customWidth="1"/>
    <col min="83" max="83" width="24.21875" style="10" customWidth="1"/>
    <col min="84" max="84" width="7.5546875" style="10" customWidth="1"/>
    <col min="85" max="85" width="30.77734375" style="10" customWidth="1"/>
    <col min="86" max="16384" width="8.77734375" style="10"/>
  </cols>
  <sheetData>
    <row r="1" spans="2:87" ht="62.1" customHeight="1"/>
    <row r="2" spans="2:87" ht="53.55" customHeight="1"/>
    <row r="4" spans="2:87">
      <c r="C4" s="27"/>
    </row>
    <row r="5" spans="2:87" s="27" customFormat="1"/>
    <row r="6" spans="2:87">
      <c r="U6" s="27"/>
    </row>
    <row r="7" spans="2:87" ht="14.1" customHeight="1"/>
    <row r="8" spans="2:87">
      <c r="BU8" s="9"/>
      <c r="BV8" s="9"/>
      <c r="BW8" s="9"/>
      <c r="BX8" s="9"/>
      <c r="BY8" s="9"/>
      <c r="BZ8" s="9"/>
      <c r="CA8" s="9"/>
      <c r="CB8" s="9"/>
      <c r="CC8" s="9"/>
      <c r="CD8" s="9"/>
      <c r="CE8" s="9"/>
      <c r="CF8" s="9"/>
      <c r="CG8" s="9"/>
    </row>
    <row r="9" spans="2:87" ht="17.55" customHeight="1">
      <c r="D9" s="10"/>
      <c r="E9" s="10"/>
    </row>
    <row r="10" spans="2:87" ht="42.6" customHeight="1">
      <c r="B10" s="123" t="s">
        <v>22</v>
      </c>
      <c r="C10" s="85" t="s">
        <v>3</v>
      </c>
      <c r="D10" s="85" t="s">
        <v>8</v>
      </c>
      <c r="E10" s="85" t="s">
        <v>4</v>
      </c>
      <c r="F10" s="85" t="s">
        <v>5</v>
      </c>
      <c r="G10" s="85" t="s">
        <v>294</v>
      </c>
      <c r="H10" s="85" t="s">
        <v>6</v>
      </c>
      <c r="I10" s="85" t="s">
        <v>7</v>
      </c>
      <c r="J10" s="85" t="s">
        <v>78</v>
      </c>
      <c r="K10" s="85" t="s">
        <v>79</v>
      </c>
      <c r="L10" s="86" t="s">
        <v>80</v>
      </c>
      <c r="M10" s="85" t="s">
        <v>81</v>
      </c>
      <c r="N10" s="82" t="s">
        <v>82</v>
      </c>
      <c r="O10" s="82" t="s">
        <v>23</v>
      </c>
      <c r="P10" s="82" t="s">
        <v>83</v>
      </c>
      <c r="Q10" s="82" t="s">
        <v>299</v>
      </c>
      <c r="R10" s="82" t="s">
        <v>84</v>
      </c>
      <c r="S10" s="82" t="s">
        <v>27</v>
      </c>
      <c r="T10" s="82" t="s">
        <v>85</v>
      </c>
      <c r="U10" s="82" t="s">
        <v>28</v>
      </c>
      <c r="V10" s="82" t="s">
        <v>86</v>
      </c>
      <c r="W10" s="82" t="s">
        <v>29</v>
      </c>
      <c r="X10" s="82" t="s">
        <v>87</v>
      </c>
      <c r="Y10" s="82" t="s">
        <v>30</v>
      </c>
      <c r="Z10" s="82" t="s">
        <v>88</v>
      </c>
      <c r="AA10" s="82" t="s">
        <v>31</v>
      </c>
      <c r="AB10" s="82" t="s">
        <v>89</v>
      </c>
      <c r="AC10" s="82" t="s">
        <v>32</v>
      </c>
      <c r="AD10" s="82" t="s">
        <v>90</v>
      </c>
      <c r="AE10" s="82" t="s">
        <v>33</v>
      </c>
      <c r="AF10" s="82" t="s">
        <v>91</v>
      </c>
      <c r="AG10" s="82" t="s">
        <v>34</v>
      </c>
      <c r="AH10" s="82" t="s">
        <v>92</v>
      </c>
      <c r="AI10" s="82" t="s">
        <v>35</v>
      </c>
      <c r="AJ10" s="82" t="s">
        <v>93</v>
      </c>
      <c r="AK10" s="82" t="s">
        <v>36</v>
      </c>
      <c r="AL10" s="82" t="s">
        <v>94</v>
      </c>
      <c r="AM10" s="82" t="s">
        <v>37</v>
      </c>
      <c r="AN10" s="82" t="s">
        <v>95</v>
      </c>
      <c r="AO10" s="82" t="s">
        <v>38</v>
      </c>
      <c r="AP10" s="82" t="s">
        <v>96</v>
      </c>
      <c r="AQ10" s="82" t="s">
        <v>39</v>
      </c>
      <c r="AR10" s="82" t="s">
        <v>97</v>
      </c>
      <c r="AS10" s="82" t="s">
        <v>40</v>
      </c>
      <c r="AT10" s="82" t="s">
        <v>98</v>
      </c>
      <c r="AU10" s="82" t="s">
        <v>41</v>
      </c>
      <c r="AV10" s="82" t="s">
        <v>99</v>
      </c>
      <c r="AW10" s="82" t="s">
        <v>42</v>
      </c>
      <c r="AX10" s="82" t="s">
        <v>100</v>
      </c>
      <c r="AY10" s="82" t="s">
        <v>43</v>
      </c>
      <c r="AZ10" s="82" t="s">
        <v>101</v>
      </c>
      <c r="BA10" s="82" t="s">
        <v>44</v>
      </c>
      <c r="BB10" s="82" t="s">
        <v>102</v>
      </c>
      <c r="BC10" s="82" t="s">
        <v>45</v>
      </c>
      <c r="BD10" s="82" t="s">
        <v>103</v>
      </c>
      <c r="BE10" s="82" t="s">
        <v>46</v>
      </c>
      <c r="BF10" s="82" t="s">
        <v>104</v>
      </c>
      <c r="BG10" s="82" t="s">
        <v>47</v>
      </c>
      <c r="BH10" s="82" t="s">
        <v>105</v>
      </c>
      <c r="BI10" s="82" t="s">
        <v>48</v>
      </c>
      <c r="BJ10" s="82" t="s">
        <v>106</v>
      </c>
      <c r="BK10" s="82" t="s">
        <v>49</v>
      </c>
      <c r="BL10" s="82" t="s">
        <v>107</v>
      </c>
      <c r="BM10" s="82" t="s">
        <v>50</v>
      </c>
      <c r="BN10" s="82" t="s">
        <v>108</v>
      </c>
      <c r="BO10" s="82" t="s">
        <v>51</v>
      </c>
      <c r="BP10" s="82" t="s">
        <v>109</v>
      </c>
      <c r="BQ10" s="82" t="s">
        <v>52</v>
      </c>
      <c r="BR10" s="82" t="s">
        <v>110</v>
      </c>
      <c r="BS10" s="82" t="s">
        <v>53</v>
      </c>
      <c r="BT10" s="82" t="s">
        <v>111</v>
      </c>
      <c r="BU10" s="82" t="s">
        <v>54</v>
      </c>
      <c r="BV10" s="82" t="s">
        <v>112</v>
      </c>
      <c r="BW10" s="82" t="s">
        <v>55</v>
      </c>
      <c r="BX10" s="82" t="s">
        <v>113</v>
      </c>
      <c r="BY10" s="82" t="s">
        <v>58</v>
      </c>
      <c r="BZ10" s="82" t="s">
        <v>114</v>
      </c>
      <c r="CA10" s="82" t="s">
        <v>59</v>
      </c>
      <c r="CB10" s="82" t="s">
        <v>115</v>
      </c>
      <c r="CC10" s="82" t="s">
        <v>60</v>
      </c>
      <c r="CD10" s="82" t="s">
        <v>116</v>
      </c>
      <c r="CE10" s="82" t="s">
        <v>61</v>
      </c>
      <c r="CF10" s="82" t="s">
        <v>117</v>
      </c>
      <c r="CG10" s="82" t="s">
        <v>62</v>
      </c>
    </row>
    <row r="11" spans="2:87" ht="17.55" customHeight="1">
      <c r="B11" s="26">
        <f>+'Listado de Puestos'!B11</f>
        <v>1</v>
      </c>
      <c r="C11" s="236" t="str">
        <f>+IF('Lista Puestos Valorados'!C11="","",'Lista Puestos Valorados'!C11)</f>
        <v/>
      </c>
      <c r="D11" s="26" t="str">
        <f>+IF('Lista Puestos Valorados'!D11="","",'Lista Puestos Valorados'!D11)</f>
        <v/>
      </c>
      <c r="E11" s="26" t="str">
        <f>+IF('Lista Puestos Valorados'!E11="","",'Lista Puestos Valorados'!E11)</f>
        <v/>
      </c>
      <c r="F11" s="26" t="str">
        <f>+IF('Lista Puestos Valorados'!F11="","",'Lista Puestos Valorados'!F11)</f>
        <v/>
      </c>
      <c r="G11" s="26" t="str">
        <f>+IF('Lista Puestos Valorados'!G11="","",'Lista Puestos Valorados'!G11)</f>
        <v/>
      </c>
      <c r="H11" s="26" t="str">
        <f>+IF('Lista Puestos Valorados'!H11="","",'Lista Puestos Valorados'!H11)</f>
        <v/>
      </c>
      <c r="I11" s="26" t="str">
        <f>+IF('Lista Puestos Valorados'!I11="","",'Lista Puestos Valorados'!I11)</f>
        <v/>
      </c>
      <c r="J11" s="118" t="e">
        <f t="array" ref="J11">+IF(L11="","",_xlfn.IFS(L11&lt;='Cortes de Agrupacion'!$F$15,'Cortes de Agrupacion'!$E$15,'Resultados General'!L11&lt;='Cortes de Agrupacion'!$F$14,'Cortes de Agrupacion'!$E$14,'Resultados General'!L11&lt;='Cortes de Agrupacion'!$F$13,'Cortes de Agrupacion'!$E$13,L11&lt;='Cortes de Agrupacion'!$F$12,'Cortes de Agrupacion'!$E$12,'Resultados General'!L11&lt;='Cortes de Agrupacion'!$F$11,'Cortes de Agrupacion'!$E$11,'Resultados General'!L11&lt;='Cortes de Agrupacion'!$F$10,'Cortes de Agrupacion'!$E$10,'Resultados General'!L11&lt;='Cortes de Agrupacion'!$F$9,'Cortes de Agrupacion'!$E$9,'Resultados General'!L11&lt;='Cortes de Agrupacion'!$F$8,'Cortes de Agrupacion'!$E$8,'Resultados General'!L11&lt;='Cortes de Agrupacion'!$F$7,'Cortes de Agrupacion'!$E$7,'Resultados General'!L11&lt;='Cortes de Agrupacion'!$F$6,'Cortes de Agrupacion'!$E$6))</f>
        <v>#VALUE!</v>
      </c>
      <c r="K11" s="118" t="str">
        <f t="shared" ref="K11:K74" si="0">IFERROR(+C11&amp;"("&amp;ROUND(L11,0)&amp;")","")</f>
        <v/>
      </c>
      <c r="L11" s="124" t="e">
        <f>#VALUE!</f>
        <v>#VALUE!</v>
      </c>
      <c r="M11" s="26" t="e">
        <f ca="1">+_xlfn.IFNA(VLOOKUP(C11,'Distribución de puestos'!$B$8:$I$507,8,0),"")</f>
        <v>#NAME?</v>
      </c>
      <c r="N11" s="26" t="str">
        <f>+IF(VLOOKUP($B11,'Lista Puestos Valorados'!$B$11:$BK$510,MATCH('Auxiliar General'!H$4,'Lista Puestos Valorados'!$B$10:$BK$10,0),0)="","No relevante",VLOOKUP($B11,'Lista Puestos Valorados'!$B$11:$BK$510,MATCH('Auxiliar General'!H$4,'Lista Puestos Valorados'!$B$10:$BK$10,0),0))</f>
        <v>No relevante</v>
      </c>
      <c r="O11" s="26">
        <f>+HLOOKUP(N11,Sistema_Puntos!$Q$5:$Y$43,'Auxiliar General'!J$5,FALSE)</f>
        <v>0</v>
      </c>
      <c r="P11" s="26" t="str">
        <f>+IF(VLOOKUP($B11,'Lista Puestos Valorados'!$B$11:$BK$510,MATCH('Auxiliar General'!J$4,'Lista Puestos Valorados'!$B$10:$BK$10,0),0)="","No relevante",VLOOKUP($B11,'Lista Puestos Valorados'!$B$11:$BK$510,MATCH('Auxiliar General'!J$4,'Lista Puestos Valorados'!$B$10:$BK$10,0),0))</f>
        <v>No relevante</v>
      </c>
      <c r="Q11" s="26">
        <f>+HLOOKUP(P11,Sistema_Puntos!$Q$5:$Y$43,'Auxiliar General'!L$5,FALSE)</f>
        <v>0</v>
      </c>
      <c r="R11" s="26" t="str">
        <f>+IF(VLOOKUP($B11,'Lista Puestos Valorados'!$B$11:$BK$510,MATCH('Auxiliar General'!L$4,'Lista Puestos Valorados'!$B$10:$BK$10,0),0)="","No relevante",VLOOKUP($B11,'Lista Puestos Valorados'!$B$11:$BK$510,MATCH('Auxiliar General'!L$4,'Lista Puestos Valorados'!$B$10:$BK$10,0),0))</f>
        <v>No relevante</v>
      </c>
      <c r="S11" s="26">
        <f>+HLOOKUP(R11,Sistema_Puntos!$Q$5:$Y$43,'Auxiliar General'!N$5,FALSE)</f>
        <v>0</v>
      </c>
      <c r="T11" s="26" t="str">
        <f>+IF(VLOOKUP($B11,'Lista Puestos Valorados'!$B$11:$BK$510,MATCH('Auxiliar General'!N$4,'Lista Puestos Valorados'!$B$10:$BK$10,0),0)="","No relevante",VLOOKUP($B11,'Lista Puestos Valorados'!$B$11:$BK$510,MATCH('Auxiliar General'!N$4,'Lista Puestos Valorados'!$B$10:$BK$10,0),0))</f>
        <v>No relevante</v>
      </c>
      <c r="U11" s="26">
        <f>+HLOOKUP(T11,Sistema_Puntos!$Q$5:$Y$43,'Auxiliar General'!P$5,FALSE)</f>
        <v>0</v>
      </c>
      <c r="V11" s="26" t="str">
        <f>+IF(VLOOKUP($B11,'Lista Puestos Valorados'!$B$11:$BK$510,MATCH('Auxiliar General'!P$4,'Lista Puestos Valorados'!$B$10:$BK$10,0),0)="","No relevante",VLOOKUP($B11,'Lista Puestos Valorados'!$B$11:$BK$510,MATCH('Auxiliar General'!P$4,'Lista Puestos Valorados'!$B$10:$BK$10,0),0))</f>
        <v>No relevante</v>
      </c>
      <c r="W11" s="26">
        <f>+HLOOKUP(V11,Sistema_Puntos!$Q$5:$Y$43,'Auxiliar General'!R$5,FALSE)</f>
        <v>0</v>
      </c>
      <c r="X11" s="26" t="str">
        <f>+IF(VLOOKUP($B11,'Lista Puestos Valorados'!$B$11:$BK$510,MATCH('Auxiliar General'!R$4,'Lista Puestos Valorados'!$B$10:$BK$10,0),0)="","No relevante",VLOOKUP($B11,'Lista Puestos Valorados'!$B$11:$BK$510,MATCH('Auxiliar General'!R$4,'Lista Puestos Valorados'!$B$10:$BK$10,0),0))</f>
        <v>No relevante</v>
      </c>
      <c r="Y11" s="26">
        <f>+HLOOKUP(X11,Sistema_Puntos!$Q$5:$Y$43,'Auxiliar General'!T$5,FALSE)</f>
        <v>0</v>
      </c>
      <c r="Z11" s="26" t="str">
        <f>+IF(VLOOKUP($B11,'Lista Puestos Valorados'!$B$11:$BK$510,MATCH('Auxiliar General'!T$4,'Lista Puestos Valorados'!$B$10:$BK$10,0),0)="","No relevante",VLOOKUP($B11,'Lista Puestos Valorados'!$B$11:$BK$510,MATCH('Auxiliar General'!T$4,'Lista Puestos Valorados'!$B$10:$BK$10,0),0))</f>
        <v>No relevante</v>
      </c>
      <c r="AA11" s="26">
        <f>+HLOOKUP(Z11,Sistema_Puntos!$Q$5:$Y$43,'Auxiliar General'!V$5,FALSE)</f>
        <v>0</v>
      </c>
      <c r="AB11" s="26" t="str">
        <f>+IF(VLOOKUP($B11,'Lista Puestos Valorados'!$B$11:$BK$510,MATCH('Auxiliar General'!V$4,'Lista Puestos Valorados'!$B$10:$BK$10,0),0)="","No relevante",VLOOKUP($B11,'Lista Puestos Valorados'!$B$11:$BK$510,MATCH('Auxiliar General'!V$4,'Lista Puestos Valorados'!$B$10:$BK$10,0),0))</f>
        <v>No relevante</v>
      </c>
      <c r="AC11" s="26">
        <f>+HLOOKUP(AB11,Sistema_Puntos!$Q$5:$Y$43,'Auxiliar General'!X$5,FALSE)</f>
        <v>0</v>
      </c>
      <c r="AD11" s="26" t="str">
        <f>+IF(VLOOKUP($B11,'Lista Puestos Valorados'!$B$11:$BK$510,MATCH('Auxiliar General'!X$4,'Lista Puestos Valorados'!$B$10:$BK$10,0),0)="","No relevante",VLOOKUP($B11,'Lista Puestos Valorados'!$B$11:$BK$510,MATCH('Auxiliar General'!X$4,'Lista Puestos Valorados'!$B$10:$BK$10,0),0))</f>
        <v>No relevante</v>
      </c>
      <c r="AE11" s="26">
        <f>+HLOOKUP(AD11,Sistema_Puntos!$Q$5:$Y$43,'Auxiliar General'!Z$5,FALSE)</f>
        <v>0</v>
      </c>
      <c r="AF11" s="26" t="str">
        <f>+IF(VLOOKUP($B11,'Lista Puestos Valorados'!$B$11:$BK$510,MATCH('Auxiliar General'!Z$4,'Lista Puestos Valorados'!$B$10:$BK$10,0),0)="","No relevante",VLOOKUP($B11,'Lista Puestos Valorados'!$B$11:$BK$510,MATCH('Auxiliar General'!Z$4,'Lista Puestos Valorados'!$B$10:$BK$10,0),0))</f>
        <v>No relevante</v>
      </c>
      <c r="AG11" s="26">
        <f>+HLOOKUP(AF11,Sistema_Puntos!$Q$5:$Y$43,'Auxiliar General'!AB$5,FALSE)</f>
        <v>0</v>
      </c>
      <c r="AH11" s="26" t="str">
        <f>+IF(VLOOKUP($B11,'Lista Puestos Valorados'!$B$11:$BK$510,MATCH('Auxiliar General'!AB$4,'Lista Puestos Valorados'!$B$10:$BK$10,0),0)="","No relevante",VLOOKUP($B11,'Lista Puestos Valorados'!$B$11:$BK$510,MATCH('Auxiliar General'!AB$4,'Lista Puestos Valorados'!$B$10:$BK$10,0),0))</f>
        <v>No relevante</v>
      </c>
      <c r="AI11" s="26">
        <f>+HLOOKUP(AH11,Sistema_Puntos!$Q$5:$Y$43,'Auxiliar General'!AD$5,FALSE)</f>
        <v>0</v>
      </c>
      <c r="AJ11" s="26" t="str">
        <f>+IF(VLOOKUP($B11,'Lista Puestos Valorados'!$B$11:$BK$510,MATCH('Auxiliar General'!AD$4,'Lista Puestos Valorados'!$B$10:$BK$10,0),0)="","No relevante",VLOOKUP($B11,'Lista Puestos Valorados'!$B$11:$BK$510,MATCH('Auxiliar General'!AD$4,'Lista Puestos Valorados'!$B$10:$BK$10,0),0))</f>
        <v>No relevante</v>
      </c>
      <c r="AK11" s="26">
        <f>+HLOOKUP(AJ11,Sistema_Puntos!$Q$5:$Y$43,'Auxiliar General'!AF$5,FALSE)</f>
        <v>0</v>
      </c>
      <c r="AL11" s="26" t="str">
        <f>+IF(VLOOKUP($B11,'Lista Puestos Valorados'!$B$11:$BK$510,MATCH('Auxiliar General'!AF$4,'Lista Puestos Valorados'!$B$10:$BK$10,0),0)="","No relevante",VLOOKUP($B11,'Lista Puestos Valorados'!$B$11:$BK$510,MATCH('Auxiliar General'!AF$4,'Lista Puestos Valorados'!$B$10:$BK$10,0),0))</f>
        <v>No relevante</v>
      </c>
      <c r="AM11" s="26">
        <f>+HLOOKUP(AL11,Sistema_Puntos!$Q$5:$Y$43,'Auxiliar General'!AH$5,FALSE)</f>
        <v>0</v>
      </c>
      <c r="AN11" s="26" t="str">
        <f>+IF(VLOOKUP($B11,'Lista Puestos Valorados'!$B$11:$BK$510,MATCH('Auxiliar General'!AH$4,'Lista Puestos Valorados'!$B$10:$BK$10,0),0)="","No relevante",VLOOKUP($B11,'Lista Puestos Valorados'!$B$11:$BK$510,MATCH('Auxiliar General'!AH$4,'Lista Puestos Valorados'!$B$10:$BK$10,0),0))</f>
        <v>No relevante</v>
      </c>
      <c r="AO11" s="26">
        <f>+HLOOKUP(AN11,Sistema_Puntos!$Q$5:$Y$43,'Auxiliar General'!AJ$5,FALSE)</f>
        <v>0</v>
      </c>
      <c r="AP11" s="26" t="str">
        <f>+IF(VLOOKUP($B11,'Lista Puestos Valorados'!$B$11:$BK$510,MATCH('Auxiliar General'!AJ$4,'Lista Puestos Valorados'!$B$10:$BK$10,0),0)="","No relevante",VLOOKUP($B11,'Lista Puestos Valorados'!$B$11:$BK$510,MATCH('Auxiliar General'!AJ$4,'Lista Puestos Valorados'!$B$10:$BK$10,0),0))</f>
        <v>No relevante</v>
      </c>
      <c r="AQ11" s="26">
        <f>+HLOOKUP(AP11,Sistema_Puntos!$Q$5:$Y$43,'Auxiliar General'!AL$5,FALSE)</f>
        <v>0</v>
      </c>
      <c r="AR11" s="26" t="str">
        <f>+IF(VLOOKUP($B11,'Lista Puestos Valorados'!$B$11:$BK$510,MATCH('Auxiliar General'!AL$4,'Lista Puestos Valorados'!$B$10:$BK$10,0),0)="","No relevante",VLOOKUP($B11,'Lista Puestos Valorados'!$B$11:$BK$510,MATCH('Auxiliar General'!AL$4,'Lista Puestos Valorados'!$B$10:$BK$10,0),0))</f>
        <v>No relevante</v>
      </c>
      <c r="AS11" s="26">
        <f>+HLOOKUP(AR11,Sistema_Puntos!$Q$5:$Y$43,'Auxiliar General'!AN$5,FALSE)</f>
        <v>0</v>
      </c>
      <c r="AT11" s="26" t="str">
        <f>+IF(VLOOKUP($B11,'Lista Puestos Valorados'!$B$11:$BK$510,MATCH('Auxiliar General'!AN$4,'Lista Puestos Valorados'!$B$10:$BK$10,0),0)="","No relevante",VLOOKUP($B11,'Lista Puestos Valorados'!$B$11:$BK$510,MATCH('Auxiliar General'!AN$4,'Lista Puestos Valorados'!$B$10:$BK$10,0),0))</f>
        <v>No relevante</v>
      </c>
      <c r="AU11" s="26">
        <f>+HLOOKUP(AT11,Sistema_Puntos!$Q$5:$Y$43,'Auxiliar General'!AP$5,FALSE)</f>
        <v>0</v>
      </c>
      <c r="AV11" s="26" t="str">
        <f>+IF(VLOOKUP($B11,'Lista Puestos Valorados'!$B$11:$BK$510,MATCH('Auxiliar General'!AP$4,'Lista Puestos Valorados'!$B$10:$BK$10,0),0)="","No relevante",VLOOKUP($B11,'Lista Puestos Valorados'!$B$11:$BK$510,MATCH('Auxiliar General'!AP$4,'Lista Puestos Valorados'!$B$10:$BK$10,0),0))</f>
        <v>No relevante</v>
      </c>
      <c r="AW11" s="26">
        <f>+HLOOKUP(AV11,Sistema_Puntos!$Q$5:$Y$43,'Auxiliar General'!AR$5,FALSE)</f>
        <v>0</v>
      </c>
      <c r="AX11" s="26" t="str">
        <f>+IF(VLOOKUP($B11,'Lista Puestos Valorados'!$B$11:$BK$510,MATCH('Auxiliar General'!AR$4,'Lista Puestos Valorados'!$B$10:$BK$10,0),0)="","No relevante",VLOOKUP($B11,'Lista Puestos Valorados'!$B$11:$BK$510,MATCH('Auxiliar General'!AR$4,'Lista Puestos Valorados'!$B$10:$BK$10,0),0))</f>
        <v>No relevante</v>
      </c>
      <c r="AY11" s="26">
        <f>+HLOOKUP(AX11,Sistema_Puntos!$Q$5:$Y$43,'Auxiliar General'!AT$5,FALSE)</f>
        <v>0</v>
      </c>
      <c r="AZ11" s="26" t="str">
        <f>+IF(VLOOKUP($B11,'Lista Puestos Valorados'!$B$11:$BK$510,MATCH('Auxiliar General'!AT$4,'Lista Puestos Valorados'!$B$10:$BK$10,0),0)="","No relevante",VLOOKUP($B11,'Lista Puestos Valorados'!$B$11:$BK$510,MATCH('Auxiliar General'!AT$4,'Lista Puestos Valorados'!$B$10:$BK$10,0),0))</f>
        <v>No relevante</v>
      </c>
      <c r="BA11" s="26">
        <f>+HLOOKUP(AZ11,Sistema_Puntos!$Q$5:$Y$43,'Auxiliar General'!AV$5,FALSE)</f>
        <v>0</v>
      </c>
      <c r="BB11" s="26" t="str">
        <f>+IF(VLOOKUP($B11,'Lista Puestos Valorados'!$B$11:$BK$510,MATCH('Auxiliar General'!AV$4,'Lista Puestos Valorados'!$B$10:$BK$10,0),0)="","No relevante",VLOOKUP($B11,'Lista Puestos Valorados'!$B$11:$BK$510,MATCH('Auxiliar General'!AV$4,'Lista Puestos Valorados'!$B$10:$BK$10,0),0))</f>
        <v>No relevante</v>
      </c>
      <c r="BC11" s="26">
        <f>+HLOOKUP(BB11,Sistema_Puntos!$Q$5:$Y$43,'Auxiliar General'!AX$5,FALSE)</f>
        <v>0</v>
      </c>
      <c r="BD11" s="26" t="str">
        <f>+IF(VLOOKUP($B11,'Lista Puestos Valorados'!$B$11:$BK$510,MATCH('Auxiliar General'!AX$4,'Lista Puestos Valorados'!$B$10:$BK$10,0),0)="","No relevante",VLOOKUP($B11,'Lista Puestos Valorados'!$B$11:$BK$510,MATCH('Auxiliar General'!AX$4,'Lista Puestos Valorados'!$B$10:$BK$10,0),0))</f>
        <v>No relevante</v>
      </c>
      <c r="BE11" s="26">
        <f>+HLOOKUP(BD11,Sistema_Puntos!$Q$5:$Y$43,'Auxiliar General'!AZ$5,FALSE)</f>
        <v>0</v>
      </c>
      <c r="BF11" s="26" t="str">
        <f>+IF(VLOOKUP($B11,'Lista Puestos Valorados'!$B$11:$BK$510,MATCH('Auxiliar General'!AZ$4,'Lista Puestos Valorados'!$B$10:$BK$10,0),0)="","No relevante",VLOOKUP($B11,'Lista Puestos Valorados'!$B$11:$BK$510,MATCH('Auxiliar General'!AZ$4,'Lista Puestos Valorados'!$B$10:$BK$10,0),0))</f>
        <v>No relevante</v>
      </c>
      <c r="BG11" s="26">
        <f>+HLOOKUP(BF11,Sistema_Puntos!$Q$5:$Y$43,'Auxiliar General'!BB$5,FALSE)</f>
        <v>0</v>
      </c>
      <c r="BH11" s="26" t="str">
        <f>+IF(VLOOKUP($B11,'Lista Puestos Valorados'!$B$11:$BK$510,MATCH('Auxiliar General'!BB$4,'Lista Puestos Valorados'!$B$10:$BK$10,0),0)="","No relevante",VLOOKUP($B11,'Lista Puestos Valorados'!$B$11:$BK$510,MATCH('Auxiliar General'!BB$4,'Lista Puestos Valorados'!$B$10:$BK$10,0),0))</f>
        <v>No relevante</v>
      </c>
      <c r="BI11" s="26">
        <f>+HLOOKUP(BH11,Sistema_Puntos!$Q$5:$Y$43,'Auxiliar General'!BD$5,FALSE)</f>
        <v>0</v>
      </c>
      <c r="BJ11" s="26" t="str">
        <f>+IF(VLOOKUP($B11,'Lista Puestos Valorados'!$B$11:$BK$510,MATCH('Auxiliar General'!BD$4,'Lista Puestos Valorados'!$B$10:$BK$10,0),0)="","No relevante",VLOOKUP($B11,'Lista Puestos Valorados'!$B$11:$BK$510,MATCH('Auxiliar General'!BD$4,'Lista Puestos Valorados'!$B$10:$BK$10,0),0))</f>
        <v>No relevante</v>
      </c>
      <c r="BK11" s="26">
        <f>+HLOOKUP(BJ11,Sistema_Puntos!$Q$5:$Y$43,'Auxiliar General'!BF$5,FALSE)</f>
        <v>0</v>
      </c>
      <c r="BL11" s="26" t="str">
        <f>+IF(VLOOKUP($B11,'Lista Puestos Valorados'!$B$11:$BK$510,MATCH('Auxiliar General'!BF$4,'Lista Puestos Valorados'!$B$10:$BK$10,0),0)="","No relevante",VLOOKUP($B11,'Lista Puestos Valorados'!$B$11:$BK$510,MATCH('Auxiliar General'!BF$4,'Lista Puestos Valorados'!$B$10:$BK$10,0),0))</f>
        <v>No relevante</v>
      </c>
      <c r="BM11" s="26">
        <f>+HLOOKUP(BL11,Sistema_Puntos!$Q$5:$Y$43,'Auxiliar General'!BH$5,FALSE)</f>
        <v>0</v>
      </c>
      <c r="BN11" s="26" t="str">
        <f>+IF(VLOOKUP($B11,'Lista Puestos Valorados'!$B$11:$BK$510,MATCH('Auxiliar General'!BH$4,'Lista Puestos Valorados'!$B$10:$BK$10,0),0)="","No relevante",VLOOKUP($B11,'Lista Puestos Valorados'!$B$11:$BK$510,MATCH('Auxiliar General'!BH$4,'Lista Puestos Valorados'!$B$10:$BK$10,0),0))</f>
        <v>No relevante</v>
      </c>
      <c r="BO11" s="26">
        <f>+HLOOKUP(BN11,Sistema_Puntos!$Q$5:$Y$43,'Auxiliar General'!BJ$5,FALSE)</f>
        <v>0</v>
      </c>
      <c r="BP11" s="26" t="str">
        <f>+IF(VLOOKUP($B11,'Lista Puestos Valorados'!$B$11:$BK$510,MATCH('Auxiliar General'!BJ$4,'Lista Puestos Valorados'!$B$10:$BK$10,0),0)="","No relevante",VLOOKUP($B11,'Lista Puestos Valorados'!$B$11:$BK$510,MATCH('Auxiliar General'!BJ$4,'Lista Puestos Valorados'!$B$10:$BK$10,0),0))</f>
        <v>No relevante</v>
      </c>
      <c r="BQ11" s="26">
        <f>+HLOOKUP(BP11,Sistema_Puntos!$Q$5:$Y$43,'Auxiliar General'!BL$5,FALSE)</f>
        <v>0</v>
      </c>
      <c r="BR11" s="26" t="str">
        <f>+IF(VLOOKUP($B11,'Lista Puestos Valorados'!$B$11:$BK$510,MATCH('Auxiliar General'!BL$4,'Lista Puestos Valorados'!$B$10:$BK$10,0),0)="","No relevante",VLOOKUP($B11,'Lista Puestos Valorados'!$B$11:$BK$510,MATCH('Auxiliar General'!BL$4,'Lista Puestos Valorados'!$B$10:$BK$10,0),0))</f>
        <v>No relevante</v>
      </c>
      <c r="BS11" s="26">
        <f>+HLOOKUP(BR11,Sistema_Puntos!$Q$5:$Y$43,'Auxiliar General'!BN$5,FALSE)</f>
        <v>0</v>
      </c>
      <c r="BT11" s="26" t="str">
        <f>+IF(VLOOKUP($B11,'Lista Puestos Valorados'!$B$11:$BK$510,MATCH('Auxiliar General'!BN$4,'Lista Puestos Valorados'!$B$10:$BK$10,0),0)="","No relevante",VLOOKUP($B11,'Lista Puestos Valorados'!$B$11:$BK$510,MATCH('Auxiliar General'!BN$4,'Lista Puestos Valorados'!$B$10:$BK$10,0),0))</f>
        <v>No relevante</v>
      </c>
      <c r="BU11" s="26">
        <f>+HLOOKUP(BT11,Sistema_Puntos!$Q$5:$Y$43,'Auxiliar General'!BP$5,FALSE)</f>
        <v>0</v>
      </c>
      <c r="BV11" s="26" t="str">
        <f>+IF(VLOOKUP($B11,'Lista Puestos Valorados'!$B$11:$BK$510,MATCH('Auxiliar General'!BP$4,'Lista Puestos Valorados'!$B$10:$BK$10,0),0)="","No relevante",VLOOKUP($B11,'Lista Puestos Valorados'!$B$11:$BK$510,MATCH('Auxiliar General'!BP$4,'Lista Puestos Valorados'!$B$10:$BK$10,0),0))</f>
        <v>No relevante</v>
      </c>
      <c r="BW11" s="26">
        <f>+HLOOKUP(BV11,Sistema_Puntos!$Q$5:$Y$43,'Auxiliar General'!BR$5,FALSE)</f>
        <v>0</v>
      </c>
      <c r="BX11" s="26" t="str">
        <f>+IF(VLOOKUP($B11,'Lista Puestos Valorados'!$B$11:$BK$510,MATCH('Auxiliar General'!BR$4,'Lista Puestos Valorados'!$B$10:$BK$10,0),0)="","No relevante",VLOOKUP($B11,'Lista Puestos Valorados'!$B$11:$BK$510,MATCH('Auxiliar General'!BR$4,'Lista Puestos Valorados'!$B$10:$BK$10,0),0))</f>
        <v>No relevante</v>
      </c>
      <c r="BY11" s="26">
        <f>+HLOOKUP(BX11,Sistema_Puntos!$Q$5:$Y$43,'Auxiliar General'!BT$5,FALSE)</f>
        <v>0</v>
      </c>
      <c r="BZ11" s="26" t="str">
        <f>+IF(VLOOKUP($B11,'Lista Puestos Valorados'!$B$11:$BK$510,MATCH('Auxiliar General'!BT$4,'Lista Puestos Valorados'!$B$10:$BK$10,0),0)="","No relevante",VLOOKUP($B11,'Lista Puestos Valorados'!$B$11:$BK$510,MATCH('Auxiliar General'!BT$4,'Lista Puestos Valorados'!$B$10:$BK$10,0),0))</f>
        <v>No relevante</v>
      </c>
      <c r="CA11" s="26">
        <f>+HLOOKUP(BZ11,Sistema_Puntos!$Q$5:$Y$43,'Auxiliar General'!BV$5,FALSE)</f>
        <v>0</v>
      </c>
      <c r="CB11" s="26" t="str">
        <f>+IF(VLOOKUP($B11,'Lista Puestos Valorados'!$B$11:$BK$510,MATCH('Auxiliar General'!BV$4,'Lista Puestos Valorados'!$B$10:$BK$10,0),0)="","No relevante",VLOOKUP($B11,'Lista Puestos Valorados'!$B$11:$BK$510,MATCH('Auxiliar General'!BV$4,'Lista Puestos Valorados'!$B$10:$BK$10,0),0))</f>
        <v>No relevante</v>
      </c>
      <c r="CC11" s="26">
        <f>+HLOOKUP(CB11,Sistema_Puntos!$Q$5:$Y$43,'Auxiliar General'!BX$5,FALSE)</f>
        <v>0</v>
      </c>
      <c r="CD11" s="26" t="str">
        <f>+IF(VLOOKUP($B11,'Lista Puestos Valorados'!$B$11:$BK$510,MATCH('Auxiliar General'!BX$4,'Lista Puestos Valorados'!$B$10:$BK$10,0),0)="","No relevante",VLOOKUP($B11,'Lista Puestos Valorados'!$B$11:$BK$510,MATCH('Auxiliar General'!BX$4,'Lista Puestos Valorados'!$B$10:$BK$10,0),0))</f>
        <v>No relevante</v>
      </c>
      <c r="CE11" s="26">
        <f>+HLOOKUP(CD11,Sistema_Puntos!$Q$5:$Y$43,'Auxiliar General'!BZ$5,FALSE)</f>
        <v>0</v>
      </c>
      <c r="CF11" s="26" t="str">
        <f>+IF(VLOOKUP($B11,'Lista Puestos Valorados'!$B$11:$BK$510,MATCH('Auxiliar General'!BZ$4,'Lista Puestos Valorados'!$B$10:$BK$10,0),0)="","No relevante",VLOOKUP($B11,'Lista Puestos Valorados'!$B$11:$BK$510,MATCH('Auxiliar General'!BZ$4,'Lista Puestos Valorados'!$B$10:$BK$10,0),0))</f>
        <v>No relevante</v>
      </c>
      <c r="CG11" s="26">
        <f>+HLOOKUP(CF11,Sistema_Puntos!$Q$5:$Y$43,'Auxiliar General'!CB$5,FALSE)</f>
        <v>0</v>
      </c>
      <c r="CH11" s="29"/>
      <c r="CI11" s="29"/>
    </row>
    <row r="12" spans="2:87" ht="17.55" customHeight="1">
      <c r="B12" s="26">
        <f>+'Listado de Puestos'!B12</f>
        <v>2</v>
      </c>
      <c r="C12" s="236" t="str">
        <f>+IF('Lista Puestos Valorados'!C12="","",'Lista Puestos Valorados'!C12)</f>
        <v/>
      </c>
      <c r="D12" s="26" t="str">
        <f>+IF('Lista Puestos Valorados'!D12="","",'Lista Puestos Valorados'!D12)</f>
        <v/>
      </c>
      <c r="E12" s="26" t="str">
        <f>+IF('Lista Puestos Valorados'!E12="","",'Lista Puestos Valorados'!E12)</f>
        <v/>
      </c>
      <c r="F12" s="26" t="str">
        <f>+IF('Lista Puestos Valorados'!F12="","",'Lista Puestos Valorados'!F12)</f>
        <v/>
      </c>
      <c r="G12" s="26" t="str">
        <f>+IF('Lista Puestos Valorados'!G12="","",'Lista Puestos Valorados'!G12)</f>
        <v/>
      </c>
      <c r="H12" s="26" t="str">
        <f>+IF('Lista Puestos Valorados'!H12="","",'Lista Puestos Valorados'!H12)</f>
        <v/>
      </c>
      <c r="I12" s="26" t="str">
        <f>+IF('Lista Puestos Valorados'!I12="","",'Lista Puestos Valorados'!I12)</f>
        <v/>
      </c>
      <c r="J12" s="118" t="e">
        <f t="array" ref="J12">+IF(L12="","",_xlfn.IFS(L12&lt;='Cortes de Agrupacion'!$F$15,'Cortes de Agrupacion'!$E$15,'Resultados General'!L12&lt;='Cortes de Agrupacion'!$F$14,'Cortes de Agrupacion'!$E$14,'Resultados General'!L12&lt;='Cortes de Agrupacion'!$F$13,'Cortes de Agrupacion'!$E$13,L12&lt;='Cortes de Agrupacion'!$F$12,'Cortes de Agrupacion'!$E$12,'Resultados General'!L12&lt;='Cortes de Agrupacion'!$F$11,'Cortes de Agrupacion'!$E$11,'Resultados General'!L12&lt;='Cortes de Agrupacion'!$F$10,'Cortes de Agrupacion'!$E$10,'Resultados General'!L12&lt;='Cortes de Agrupacion'!$F$9,'Cortes de Agrupacion'!$E$9,'Resultados General'!L12&lt;='Cortes de Agrupacion'!$F$8,'Cortes de Agrupacion'!$E$8,'Resultados General'!L12&lt;='Cortes de Agrupacion'!$F$7,'Cortes de Agrupacion'!$E$7,'Resultados General'!L12&lt;='Cortes de Agrupacion'!$F$6,'Cortes de Agrupacion'!$E$6))</f>
        <v>#VALUE!</v>
      </c>
      <c r="K12" s="118" t="str">
        <f t="shared" si="0"/>
        <v/>
      </c>
      <c r="L12" s="124" t="e">
        <f t="shared" ref="L12" si="1">#VALUE!</f>
        <v>#VALUE!</v>
      </c>
      <c r="M12" s="26" t="e">
        <f ca="1">+_xlfn.IFNA(VLOOKUP(C12,'Distribución de puestos'!$B$8:$I$507,8,0),"")</f>
        <v>#NAME?</v>
      </c>
      <c r="N12" s="26" t="str">
        <f>+IF(VLOOKUP($B12,'Lista Puestos Valorados'!$B$11:$BK$510,MATCH('Auxiliar General'!H$4,'Lista Puestos Valorados'!$B$10:$BK$10,0),0)="","No relevante",VLOOKUP($B12,'Lista Puestos Valorados'!$B$11:$BK$510,MATCH('Auxiliar General'!H$4,'Lista Puestos Valorados'!$B$10:$BK$10,0),0))</f>
        <v>No relevante</v>
      </c>
      <c r="O12" s="26">
        <f>+HLOOKUP(N12,Sistema_Puntos!$Q$5:$Y$43,'Auxiliar General'!J$5,FALSE)</f>
        <v>0</v>
      </c>
      <c r="P12" s="26" t="str">
        <f>+IF(VLOOKUP($B12,'Lista Puestos Valorados'!$B$11:$BK$510,MATCH('Auxiliar General'!J$4,'Lista Puestos Valorados'!$B$10:$BK$10,0),0)="","No relevante",VLOOKUP($B12,'Lista Puestos Valorados'!$B$11:$BK$510,MATCH('Auxiliar General'!J$4,'Lista Puestos Valorados'!$B$10:$BK$10,0),0))</f>
        <v>No relevante</v>
      </c>
      <c r="Q12" s="26">
        <f>+HLOOKUP(P12,Sistema_Puntos!$Q$5:$Y$43,'Auxiliar General'!L$5,FALSE)</f>
        <v>0</v>
      </c>
      <c r="R12" s="26" t="str">
        <f>+IF(VLOOKUP($B12,'Lista Puestos Valorados'!$B$11:$BK$510,MATCH('Auxiliar General'!L$4,'Lista Puestos Valorados'!$B$10:$BK$10,0),0)="","No relevante",VLOOKUP($B12,'Lista Puestos Valorados'!$B$11:$BK$510,MATCH('Auxiliar General'!L$4,'Lista Puestos Valorados'!$B$10:$BK$10,0),0))</f>
        <v>No relevante</v>
      </c>
      <c r="S12" s="26">
        <f>+HLOOKUP(R12,Sistema_Puntos!$Q$5:$Y$43,'Auxiliar General'!N$5,FALSE)</f>
        <v>0</v>
      </c>
      <c r="T12" s="26" t="str">
        <f>+IF(VLOOKUP($B12,'Lista Puestos Valorados'!$B$11:$BK$510,MATCH('Auxiliar General'!N$4,'Lista Puestos Valorados'!$B$10:$BK$10,0),0)="","No relevante",VLOOKUP($B12,'Lista Puestos Valorados'!$B$11:$BK$510,MATCH('Auxiliar General'!N$4,'Lista Puestos Valorados'!$B$10:$BK$10,0),0))</f>
        <v>No relevante</v>
      </c>
      <c r="U12" s="26">
        <f>+HLOOKUP(T12,Sistema_Puntos!$Q$5:$Y$43,'Auxiliar General'!P$5,FALSE)</f>
        <v>0</v>
      </c>
      <c r="V12" s="26" t="str">
        <f>+IF(VLOOKUP($B12,'Lista Puestos Valorados'!$B$11:$BK$510,MATCH('Auxiliar General'!P$4,'Lista Puestos Valorados'!$B$10:$BK$10,0),0)="","No relevante",VLOOKUP($B12,'Lista Puestos Valorados'!$B$11:$BK$510,MATCH('Auxiliar General'!P$4,'Lista Puestos Valorados'!$B$10:$BK$10,0),0))</f>
        <v>No relevante</v>
      </c>
      <c r="W12" s="26">
        <f>+HLOOKUP(V12,Sistema_Puntos!$Q$5:$Y$43,'Auxiliar General'!R$5,FALSE)</f>
        <v>0</v>
      </c>
      <c r="X12" s="26" t="str">
        <f>+IF(VLOOKUP($B12,'Lista Puestos Valorados'!$B$11:$BK$510,MATCH('Auxiliar General'!R$4,'Lista Puestos Valorados'!$B$10:$BK$10,0),0)="","No relevante",VLOOKUP($B12,'Lista Puestos Valorados'!$B$11:$BK$510,MATCH('Auxiliar General'!R$4,'Lista Puestos Valorados'!$B$10:$BK$10,0),0))</f>
        <v>No relevante</v>
      </c>
      <c r="Y12" s="26">
        <f>+HLOOKUP(X12,Sistema_Puntos!$Q$5:$Y$43,'Auxiliar General'!T$5,FALSE)</f>
        <v>0</v>
      </c>
      <c r="Z12" s="26" t="str">
        <f>+IF(VLOOKUP($B12,'Lista Puestos Valorados'!$B$11:$BK$510,MATCH('Auxiliar General'!T$4,'Lista Puestos Valorados'!$B$10:$BK$10,0),0)="","No relevante",VLOOKUP($B12,'Lista Puestos Valorados'!$B$11:$BK$510,MATCH('Auxiliar General'!T$4,'Lista Puestos Valorados'!$B$10:$BK$10,0),0))</f>
        <v>No relevante</v>
      </c>
      <c r="AA12" s="26">
        <f>+HLOOKUP(Z12,Sistema_Puntos!$Q$5:$Y$43,'Auxiliar General'!V$5,FALSE)</f>
        <v>0</v>
      </c>
      <c r="AB12" s="26" t="str">
        <f>+IF(VLOOKUP($B12,'Lista Puestos Valorados'!$B$11:$BK$510,MATCH('Auxiliar General'!V$4,'Lista Puestos Valorados'!$B$10:$BK$10,0),0)="","No relevante",VLOOKUP($B12,'Lista Puestos Valorados'!$B$11:$BK$510,MATCH('Auxiliar General'!V$4,'Lista Puestos Valorados'!$B$10:$BK$10,0),0))</f>
        <v>No relevante</v>
      </c>
      <c r="AC12" s="26">
        <f>+HLOOKUP(AB12,Sistema_Puntos!$Q$5:$Y$43,'Auxiliar General'!X$5,FALSE)</f>
        <v>0</v>
      </c>
      <c r="AD12" s="26" t="str">
        <f>+IF(VLOOKUP($B12,'Lista Puestos Valorados'!$B$11:$BK$510,MATCH('Auxiliar General'!X$4,'Lista Puestos Valorados'!$B$10:$BK$10,0),0)="","No relevante",VLOOKUP($B12,'Lista Puestos Valorados'!$B$11:$BK$510,MATCH('Auxiliar General'!X$4,'Lista Puestos Valorados'!$B$10:$BK$10,0),0))</f>
        <v>No relevante</v>
      </c>
      <c r="AE12" s="26">
        <f>+HLOOKUP(AD12,Sistema_Puntos!$Q$5:$Y$43,'Auxiliar General'!Z$5,FALSE)</f>
        <v>0</v>
      </c>
      <c r="AF12" s="26" t="str">
        <f>+IF(VLOOKUP($B12,'Lista Puestos Valorados'!$B$11:$BK$510,MATCH('Auxiliar General'!Z$4,'Lista Puestos Valorados'!$B$10:$BK$10,0),0)="","No relevante",VLOOKUP($B12,'Lista Puestos Valorados'!$B$11:$BK$510,MATCH('Auxiliar General'!Z$4,'Lista Puestos Valorados'!$B$10:$BK$10,0),0))</f>
        <v>No relevante</v>
      </c>
      <c r="AG12" s="26">
        <f>+HLOOKUP(AF12,Sistema_Puntos!$Q$5:$Y$43,'Auxiliar General'!AB$5,FALSE)</f>
        <v>0</v>
      </c>
      <c r="AH12" s="26" t="str">
        <f>+IF(VLOOKUP($B12,'Lista Puestos Valorados'!$B$11:$BK$510,MATCH('Auxiliar General'!AB$4,'Lista Puestos Valorados'!$B$10:$BK$10,0),0)="","No relevante",VLOOKUP($B12,'Lista Puestos Valorados'!$B$11:$BK$510,MATCH('Auxiliar General'!AB$4,'Lista Puestos Valorados'!$B$10:$BK$10,0),0))</f>
        <v>No relevante</v>
      </c>
      <c r="AI12" s="26">
        <f>+HLOOKUP(AH12,Sistema_Puntos!$Q$5:$Y$43,'Auxiliar General'!AD$5,FALSE)</f>
        <v>0</v>
      </c>
      <c r="AJ12" s="26" t="str">
        <f>+IF(VLOOKUP($B12,'Lista Puestos Valorados'!$B$11:$BK$510,MATCH('Auxiliar General'!AD$4,'Lista Puestos Valorados'!$B$10:$BK$10,0),0)="","No relevante",VLOOKUP($B12,'Lista Puestos Valorados'!$B$11:$BK$510,MATCH('Auxiliar General'!AD$4,'Lista Puestos Valorados'!$B$10:$BK$10,0),0))</f>
        <v>No relevante</v>
      </c>
      <c r="AK12" s="26">
        <f>+HLOOKUP(AJ12,Sistema_Puntos!$Q$5:$Y$43,'Auxiliar General'!AF$5,FALSE)</f>
        <v>0</v>
      </c>
      <c r="AL12" s="26" t="str">
        <f>+IF(VLOOKUP($B12,'Lista Puestos Valorados'!$B$11:$BK$510,MATCH('Auxiliar General'!AF$4,'Lista Puestos Valorados'!$B$10:$BK$10,0),0)="","No relevante",VLOOKUP($B12,'Lista Puestos Valorados'!$B$11:$BK$510,MATCH('Auxiliar General'!AF$4,'Lista Puestos Valorados'!$B$10:$BK$10,0),0))</f>
        <v>No relevante</v>
      </c>
      <c r="AM12" s="26">
        <f>+HLOOKUP(AL12,Sistema_Puntos!$Q$5:$Y$43,'Auxiliar General'!AH$5,FALSE)</f>
        <v>0</v>
      </c>
      <c r="AN12" s="26" t="str">
        <f>+IF(VLOOKUP($B12,'Lista Puestos Valorados'!$B$11:$BK$510,MATCH('Auxiliar General'!AH$4,'Lista Puestos Valorados'!$B$10:$BK$10,0),0)="","No relevante",VLOOKUP($B12,'Lista Puestos Valorados'!$B$11:$BK$510,MATCH('Auxiliar General'!AH$4,'Lista Puestos Valorados'!$B$10:$BK$10,0),0))</f>
        <v>No relevante</v>
      </c>
      <c r="AO12" s="26">
        <f>+HLOOKUP(AN12,Sistema_Puntos!$Q$5:$Y$43,'Auxiliar General'!AJ$5,FALSE)</f>
        <v>0</v>
      </c>
      <c r="AP12" s="26" t="str">
        <f>+IF(VLOOKUP($B12,'Lista Puestos Valorados'!$B$11:$BK$510,MATCH('Auxiliar General'!AJ$4,'Lista Puestos Valorados'!$B$10:$BK$10,0),0)="","No relevante",VLOOKUP($B12,'Lista Puestos Valorados'!$B$11:$BK$510,MATCH('Auxiliar General'!AJ$4,'Lista Puestos Valorados'!$B$10:$BK$10,0),0))</f>
        <v>No relevante</v>
      </c>
      <c r="AQ12" s="26">
        <f>+HLOOKUP(AP12,Sistema_Puntos!$Q$5:$Y$43,'Auxiliar General'!AL$5,FALSE)</f>
        <v>0</v>
      </c>
      <c r="AR12" s="26" t="str">
        <f>+IF(VLOOKUP($B12,'Lista Puestos Valorados'!$B$11:$BK$510,MATCH('Auxiliar General'!AL$4,'Lista Puestos Valorados'!$B$10:$BK$10,0),0)="","No relevante",VLOOKUP($B12,'Lista Puestos Valorados'!$B$11:$BK$510,MATCH('Auxiliar General'!AL$4,'Lista Puestos Valorados'!$B$10:$BK$10,0),0))</f>
        <v>No relevante</v>
      </c>
      <c r="AS12" s="26">
        <f>+HLOOKUP(AR12,Sistema_Puntos!$Q$5:$Y$43,'Auxiliar General'!AN$5,FALSE)</f>
        <v>0</v>
      </c>
      <c r="AT12" s="26" t="str">
        <f>+IF(VLOOKUP($B12,'Lista Puestos Valorados'!$B$11:$BK$510,MATCH('Auxiliar General'!AN$4,'Lista Puestos Valorados'!$B$10:$BK$10,0),0)="","No relevante",VLOOKUP($B12,'Lista Puestos Valorados'!$B$11:$BK$510,MATCH('Auxiliar General'!AN$4,'Lista Puestos Valorados'!$B$10:$BK$10,0),0))</f>
        <v>No relevante</v>
      </c>
      <c r="AU12" s="26">
        <f>+HLOOKUP(AT12,Sistema_Puntos!$Q$5:$Y$43,'Auxiliar General'!AP$5,FALSE)</f>
        <v>0</v>
      </c>
      <c r="AV12" s="26" t="str">
        <f>+IF(VLOOKUP($B12,'Lista Puestos Valorados'!$B$11:$BK$510,MATCH('Auxiliar General'!AP$4,'Lista Puestos Valorados'!$B$10:$BK$10,0),0)="","No relevante",VLOOKUP($B12,'Lista Puestos Valorados'!$B$11:$BK$510,MATCH('Auxiliar General'!AP$4,'Lista Puestos Valorados'!$B$10:$BK$10,0),0))</f>
        <v>No relevante</v>
      </c>
      <c r="AW12" s="26">
        <f>+HLOOKUP(AV12,Sistema_Puntos!$Q$5:$Y$43,'Auxiliar General'!AR$5,FALSE)</f>
        <v>0</v>
      </c>
      <c r="AX12" s="26" t="str">
        <f>+IF(VLOOKUP($B12,'Lista Puestos Valorados'!$B$11:$BK$510,MATCH('Auxiliar General'!AR$4,'Lista Puestos Valorados'!$B$10:$BK$10,0),0)="","No relevante",VLOOKUP($B12,'Lista Puestos Valorados'!$B$11:$BK$510,MATCH('Auxiliar General'!AR$4,'Lista Puestos Valorados'!$B$10:$BK$10,0),0))</f>
        <v>No relevante</v>
      </c>
      <c r="AY12" s="26">
        <f>+HLOOKUP(AX12,Sistema_Puntos!$Q$5:$Y$43,'Auxiliar General'!AT$5,FALSE)</f>
        <v>0</v>
      </c>
      <c r="AZ12" s="26" t="str">
        <f>+IF(VLOOKUP($B12,'Lista Puestos Valorados'!$B$11:$BK$510,MATCH('Auxiliar General'!AT$4,'Lista Puestos Valorados'!$B$10:$BK$10,0),0)="","No relevante",VLOOKUP($B12,'Lista Puestos Valorados'!$B$11:$BK$510,MATCH('Auxiliar General'!AT$4,'Lista Puestos Valorados'!$B$10:$BK$10,0),0))</f>
        <v>No relevante</v>
      </c>
      <c r="BA12" s="26">
        <f>+HLOOKUP(AZ12,Sistema_Puntos!$Q$5:$Y$43,'Auxiliar General'!AV$5,FALSE)</f>
        <v>0</v>
      </c>
      <c r="BB12" s="26" t="str">
        <f>+IF(VLOOKUP($B12,'Lista Puestos Valorados'!$B$11:$BK$510,MATCH('Auxiliar General'!AV$4,'Lista Puestos Valorados'!$B$10:$BK$10,0),0)="","No relevante",VLOOKUP($B12,'Lista Puestos Valorados'!$B$11:$BK$510,MATCH('Auxiliar General'!AV$4,'Lista Puestos Valorados'!$B$10:$BK$10,0),0))</f>
        <v>No relevante</v>
      </c>
      <c r="BC12" s="26">
        <f>+HLOOKUP(BB12,Sistema_Puntos!$Q$5:$Y$43,'Auxiliar General'!AX$5,FALSE)</f>
        <v>0</v>
      </c>
      <c r="BD12" s="26" t="str">
        <f>+IF(VLOOKUP($B12,'Lista Puestos Valorados'!$B$11:$BK$510,MATCH('Auxiliar General'!AX$4,'Lista Puestos Valorados'!$B$10:$BK$10,0),0)="","No relevante",VLOOKUP($B12,'Lista Puestos Valorados'!$B$11:$BK$510,MATCH('Auxiliar General'!AX$4,'Lista Puestos Valorados'!$B$10:$BK$10,0),0))</f>
        <v>No relevante</v>
      </c>
      <c r="BE12" s="26">
        <f>+HLOOKUP(BD12,Sistema_Puntos!$Q$5:$Y$43,'Auxiliar General'!AZ$5,FALSE)</f>
        <v>0</v>
      </c>
      <c r="BF12" s="26" t="str">
        <f>+IF(VLOOKUP($B12,'Lista Puestos Valorados'!$B$11:$BK$510,MATCH('Auxiliar General'!AZ$4,'Lista Puestos Valorados'!$B$10:$BK$10,0),0)="","No relevante",VLOOKUP($B12,'Lista Puestos Valorados'!$B$11:$BK$510,MATCH('Auxiliar General'!AZ$4,'Lista Puestos Valorados'!$B$10:$BK$10,0),0))</f>
        <v>No relevante</v>
      </c>
      <c r="BG12" s="26">
        <f>+HLOOKUP(BF12,Sistema_Puntos!$Q$5:$Y$43,'Auxiliar General'!BB$5,FALSE)</f>
        <v>0</v>
      </c>
      <c r="BH12" s="26" t="str">
        <f>+IF(VLOOKUP($B12,'Lista Puestos Valorados'!$B$11:$BK$510,MATCH('Auxiliar General'!BB$4,'Lista Puestos Valorados'!$B$10:$BK$10,0),0)="","No relevante",VLOOKUP($B12,'Lista Puestos Valorados'!$B$11:$BK$510,MATCH('Auxiliar General'!BB$4,'Lista Puestos Valorados'!$B$10:$BK$10,0),0))</f>
        <v>No relevante</v>
      </c>
      <c r="BI12" s="26">
        <f>+HLOOKUP(BH12,Sistema_Puntos!$Q$5:$Y$43,'Auxiliar General'!BD$5,FALSE)</f>
        <v>0</v>
      </c>
      <c r="BJ12" s="26" t="str">
        <f>+IF(VLOOKUP($B12,'Lista Puestos Valorados'!$B$11:$BK$510,MATCH('Auxiliar General'!BD$4,'Lista Puestos Valorados'!$B$10:$BK$10,0),0)="","No relevante",VLOOKUP($B12,'Lista Puestos Valorados'!$B$11:$BK$510,MATCH('Auxiliar General'!BD$4,'Lista Puestos Valorados'!$B$10:$BK$10,0),0))</f>
        <v>No relevante</v>
      </c>
      <c r="BK12" s="26">
        <f>+HLOOKUP(BJ12,Sistema_Puntos!$Q$5:$Y$43,'Auxiliar General'!BF$5,FALSE)</f>
        <v>0</v>
      </c>
      <c r="BL12" s="26" t="str">
        <f>+IF(VLOOKUP($B12,'Lista Puestos Valorados'!$B$11:$BK$510,MATCH('Auxiliar General'!BF$4,'Lista Puestos Valorados'!$B$10:$BK$10,0),0)="","No relevante",VLOOKUP($B12,'Lista Puestos Valorados'!$B$11:$BK$510,MATCH('Auxiliar General'!BF$4,'Lista Puestos Valorados'!$B$10:$BK$10,0),0))</f>
        <v>No relevante</v>
      </c>
      <c r="BM12" s="26">
        <f>+HLOOKUP(BL12,Sistema_Puntos!$Q$5:$Y$43,'Auxiliar General'!BH$5,FALSE)</f>
        <v>0</v>
      </c>
      <c r="BN12" s="26" t="str">
        <f>+IF(VLOOKUP($B12,'Lista Puestos Valorados'!$B$11:$BK$510,MATCH('Auxiliar General'!BH$4,'Lista Puestos Valorados'!$B$10:$BK$10,0),0)="","No relevante",VLOOKUP($B12,'Lista Puestos Valorados'!$B$11:$BK$510,MATCH('Auxiliar General'!BH$4,'Lista Puestos Valorados'!$B$10:$BK$10,0),0))</f>
        <v>No relevante</v>
      </c>
      <c r="BO12" s="26">
        <f>+HLOOKUP(BN12,Sistema_Puntos!$Q$5:$Y$43,'Auxiliar General'!BJ$5,FALSE)</f>
        <v>0</v>
      </c>
      <c r="BP12" s="26" t="str">
        <f>+IF(VLOOKUP($B12,'Lista Puestos Valorados'!$B$11:$BK$510,MATCH('Auxiliar General'!BJ$4,'Lista Puestos Valorados'!$B$10:$BK$10,0),0)="","No relevante",VLOOKUP($B12,'Lista Puestos Valorados'!$B$11:$BK$510,MATCH('Auxiliar General'!BJ$4,'Lista Puestos Valorados'!$B$10:$BK$10,0),0))</f>
        <v>No relevante</v>
      </c>
      <c r="BQ12" s="26">
        <f>+HLOOKUP(BP12,Sistema_Puntos!$Q$5:$Y$43,'Auxiliar General'!BL$5,FALSE)</f>
        <v>0</v>
      </c>
      <c r="BR12" s="26" t="str">
        <f>+IF(VLOOKUP($B12,'Lista Puestos Valorados'!$B$11:$BK$510,MATCH('Auxiliar General'!BL$4,'Lista Puestos Valorados'!$B$10:$BK$10,0),0)="","No relevante",VLOOKUP($B12,'Lista Puestos Valorados'!$B$11:$BK$510,MATCH('Auxiliar General'!BL$4,'Lista Puestos Valorados'!$B$10:$BK$10,0),0))</f>
        <v>No relevante</v>
      </c>
      <c r="BS12" s="26">
        <f>+HLOOKUP(BR12,Sistema_Puntos!$Q$5:$Y$43,'Auxiliar General'!BN$5,FALSE)</f>
        <v>0</v>
      </c>
      <c r="BT12" s="26" t="str">
        <f>+IF(VLOOKUP($B12,'Lista Puestos Valorados'!$B$11:$BK$510,MATCH('Auxiliar General'!BN$4,'Lista Puestos Valorados'!$B$10:$BK$10,0),0)="","No relevante",VLOOKUP($B12,'Lista Puestos Valorados'!$B$11:$BK$510,MATCH('Auxiliar General'!BN$4,'Lista Puestos Valorados'!$B$10:$BK$10,0),0))</f>
        <v>No relevante</v>
      </c>
      <c r="BU12" s="26">
        <f>+HLOOKUP(BT12,Sistema_Puntos!$Q$5:$Y$43,'Auxiliar General'!BP$5,FALSE)</f>
        <v>0</v>
      </c>
      <c r="BV12" s="26" t="str">
        <f>+IF(VLOOKUP($B12,'Lista Puestos Valorados'!$B$11:$BK$510,MATCH('Auxiliar General'!BP$4,'Lista Puestos Valorados'!$B$10:$BK$10,0),0)="","No relevante",VLOOKUP($B12,'Lista Puestos Valorados'!$B$11:$BK$510,MATCH('Auxiliar General'!BP$4,'Lista Puestos Valorados'!$B$10:$BK$10,0),0))</f>
        <v>No relevante</v>
      </c>
      <c r="BW12" s="26">
        <f>+HLOOKUP(BV12,Sistema_Puntos!$Q$5:$Y$43,'Auxiliar General'!BR$5,FALSE)</f>
        <v>0</v>
      </c>
      <c r="BX12" s="26" t="str">
        <f>+IF(VLOOKUP($B12,'Lista Puestos Valorados'!$B$11:$BK$510,MATCH('Auxiliar General'!BR$4,'Lista Puestos Valorados'!$B$10:$BK$10,0),0)="","No relevante",VLOOKUP($B12,'Lista Puestos Valorados'!$B$11:$BK$510,MATCH('Auxiliar General'!BR$4,'Lista Puestos Valorados'!$B$10:$BK$10,0),0))</f>
        <v>No relevante</v>
      </c>
      <c r="BY12" s="26">
        <f>+HLOOKUP(BX12,Sistema_Puntos!$Q$5:$Y$43,'Auxiliar General'!BT$5,FALSE)</f>
        <v>0</v>
      </c>
      <c r="BZ12" s="26" t="str">
        <f>+IF(VLOOKUP($B12,'Lista Puestos Valorados'!$B$11:$BK$510,MATCH('Auxiliar General'!BT$4,'Lista Puestos Valorados'!$B$10:$BK$10,0),0)="","No relevante",VLOOKUP($B12,'Lista Puestos Valorados'!$B$11:$BK$510,MATCH('Auxiliar General'!BT$4,'Lista Puestos Valorados'!$B$10:$BK$10,0),0))</f>
        <v>No relevante</v>
      </c>
      <c r="CA12" s="26">
        <f>+HLOOKUP(BZ12,Sistema_Puntos!$Q$5:$Y$43,'Auxiliar General'!BV$5,FALSE)</f>
        <v>0</v>
      </c>
      <c r="CB12" s="26" t="str">
        <f>+IF(VLOOKUP($B12,'Lista Puestos Valorados'!$B$11:$BK$510,MATCH('Auxiliar General'!BV$4,'Lista Puestos Valorados'!$B$10:$BK$10,0),0)="","No relevante",VLOOKUP($B12,'Lista Puestos Valorados'!$B$11:$BK$510,MATCH('Auxiliar General'!BV$4,'Lista Puestos Valorados'!$B$10:$BK$10,0),0))</f>
        <v>No relevante</v>
      </c>
      <c r="CC12" s="26">
        <f>+HLOOKUP(CB12,Sistema_Puntos!$Q$5:$Y$43,'Auxiliar General'!BX$5,FALSE)</f>
        <v>0</v>
      </c>
      <c r="CD12" s="26" t="str">
        <f>+IF(VLOOKUP($B12,'Lista Puestos Valorados'!$B$11:$BK$510,MATCH('Auxiliar General'!BX$4,'Lista Puestos Valorados'!$B$10:$BK$10,0),0)="","No relevante",VLOOKUP($B12,'Lista Puestos Valorados'!$B$11:$BK$510,MATCH('Auxiliar General'!BX$4,'Lista Puestos Valorados'!$B$10:$BK$10,0),0))</f>
        <v>No relevante</v>
      </c>
      <c r="CE12" s="26">
        <f>+HLOOKUP(CD12,Sistema_Puntos!$Q$5:$Y$43,'Auxiliar General'!BZ$5,FALSE)</f>
        <v>0</v>
      </c>
      <c r="CF12" s="26" t="str">
        <f>+IF(VLOOKUP($B12,'Lista Puestos Valorados'!$B$11:$BK$510,MATCH('Auxiliar General'!BZ$4,'Lista Puestos Valorados'!$B$10:$BK$10,0),0)="","No relevante",VLOOKUP($B12,'Lista Puestos Valorados'!$B$11:$BK$510,MATCH('Auxiliar General'!BZ$4,'Lista Puestos Valorados'!$B$10:$BK$10,0),0))</f>
        <v>No relevante</v>
      </c>
      <c r="CG12" s="26">
        <f>+HLOOKUP(CF12,Sistema_Puntos!$Q$5:$Y$43,'Auxiliar General'!CB$5,FALSE)</f>
        <v>0</v>
      </c>
      <c r="CH12" s="29"/>
      <c r="CI12" s="29"/>
    </row>
    <row r="13" spans="2:87" ht="17.55" customHeight="1">
      <c r="B13" s="26">
        <f>+'Listado de Puestos'!B13</f>
        <v>3</v>
      </c>
      <c r="C13" s="236" t="str">
        <f>+IF('Lista Puestos Valorados'!C13="","",'Lista Puestos Valorados'!C13)</f>
        <v/>
      </c>
      <c r="D13" s="26" t="str">
        <f>+IF('Lista Puestos Valorados'!D13="","",'Lista Puestos Valorados'!D13)</f>
        <v/>
      </c>
      <c r="E13" s="26" t="str">
        <f>+IF('Lista Puestos Valorados'!E13="","",'Lista Puestos Valorados'!E13)</f>
        <v/>
      </c>
      <c r="F13" s="26" t="str">
        <f>+IF('Lista Puestos Valorados'!F13="","",'Lista Puestos Valorados'!F13)</f>
        <v/>
      </c>
      <c r="G13" s="26" t="str">
        <f>+IF('Lista Puestos Valorados'!G13="","",'Lista Puestos Valorados'!G13)</f>
        <v/>
      </c>
      <c r="H13" s="26" t="str">
        <f>+IF('Lista Puestos Valorados'!H13="","",'Lista Puestos Valorados'!H13)</f>
        <v/>
      </c>
      <c r="I13" s="26" t="str">
        <f>+IF('Lista Puestos Valorados'!I13="","",'Lista Puestos Valorados'!I13)</f>
        <v/>
      </c>
      <c r="J13" s="118" t="e">
        <f t="array" ref="J13">+IF(L13="","",_xlfn.IFS(L13&lt;='Cortes de Agrupacion'!$F$15,'Cortes de Agrupacion'!$E$15,'Resultados General'!L13&lt;='Cortes de Agrupacion'!$F$14,'Cortes de Agrupacion'!$E$14,'Resultados General'!L13&lt;='Cortes de Agrupacion'!$F$13,'Cortes de Agrupacion'!$E$13,L13&lt;='Cortes de Agrupacion'!$F$12,'Cortes de Agrupacion'!$E$12,'Resultados General'!L13&lt;='Cortes de Agrupacion'!$F$11,'Cortes de Agrupacion'!$E$11,'Resultados General'!L13&lt;='Cortes de Agrupacion'!$F$10,'Cortes de Agrupacion'!$E$10,'Resultados General'!L13&lt;='Cortes de Agrupacion'!$F$9,'Cortes de Agrupacion'!$E$9,'Resultados General'!L13&lt;='Cortes de Agrupacion'!$F$8,'Cortes de Agrupacion'!$E$8,'Resultados General'!L13&lt;='Cortes de Agrupacion'!$F$7,'Cortes de Agrupacion'!$E$7,'Resultados General'!L13&lt;='Cortes de Agrupacion'!$F$6,'Cortes de Agrupacion'!$E$6))</f>
        <v>#VALUE!</v>
      </c>
      <c r="K13" s="118" t="str">
        <f t="shared" si="0"/>
        <v/>
      </c>
      <c r="L13" s="124" t="e">
        <f>#VALUE!</f>
        <v>#VALUE!</v>
      </c>
      <c r="M13" s="26" t="e">
        <f ca="1">+_xlfn.IFNA(VLOOKUP(C13,'Distribución de puestos'!$B$8:$I$507,8,0),"")</f>
        <v>#NAME?</v>
      </c>
      <c r="N13" s="26" t="str">
        <f>+IF(VLOOKUP($B13,'Lista Puestos Valorados'!$B$11:$BK$510,MATCH('Auxiliar General'!H$4,'Lista Puestos Valorados'!$B$10:$BK$10,0),0)="","No relevante",VLOOKUP($B13,'Lista Puestos Valorados'!$B$11:$BK$510,MATCH('Auxiliar General'!H$4,'Lista Puestos Valorados'!$B$10:$BK$10,0),0))</f>
        <v>No relevante</v>
      </c>
      <c r="O13" s="26">
        <f>+HLOOKUP(N13,Sistema_Puntos!$Q$5:$Y$43,'Auxiliar General'!J$5,FALSE)</f>
        <v>0</v>
      </c>
      <c r="P13" s="26" t="str">
        <f>+IF(VLOOKUP($B13,'Lista Puestos Valorados'!$B$11:$BK$510,MATCH('Auxiliar General'!J$4,'Lista Puestos Valorados'!$B$10:$BK$10,0),0)="","No relevante",VLOOKUP($B13,'Lista Puestos Valorados'!$B$11:$BK$510,MATCH('Auxiliar General'!J$4,'Lista Puestos Valorados'!$B$10:$BK$10,0),0))</f>
        <v>No relevante</v>
      </c>
      <c r="Q13" s="26">
        <f>+HLOOKUP(P13,Sistema_Puntos!$Q$5:$Y$43,'Auxiliar General'!L$5,FALSE)</f>
        <v>0</v>
      </c>
      <c r="R13" s="26" t="str">
        <f>+IF(VLOOKUP($B13,'Lista Puestos Valorados'!$B$11:$BK$510,MATCH('Auxiliar General'!L$4,'Lista Puestos Valorados'!$B$10:$BK$10,0),0)="","No relevante",VLOOKUP($B13,'Lista Puestos Valorados'!$B$11:$BK$510,MATCH('Auxiliar General'!L$4,'Lista Puestos Valorados'!$B$10:$BK$10,0),0))</f>
        <v>No relevante</v>
      </c>
      <c r="S13" s="26">
        <f>+HLOOKUP(R13,Sistema_Puntos!$Q$5:$Y$43,'Auxiliar General'!N$5,FALSE)</f>
        <v>0</v>
      </c>
      <c r="T13" s="26" t="str">
        <f>+IF(VLOOKUP($B13,'Lista Puestos Valorados'!$B$11:$BK$510,MATCH('Auxiliar General'!N$4,'Lista Puestos Valorados'!$B$10:$BK$10,0),0)="","No relevante",VLOOKUP($B13,'Lista Puestos Valorados'!$B$11:$BK$510,MATCH('Auxiliar General'!N$4,'Lista Puestos Valorados'!$B$10:$BK$10,0),0))</f>
        <v>No relevante</v>
      </c>
      <c r="U13" s="26">
        <f>+HLOOKUP(T13,Sistema_Puntos!$Q$5:$Y$43,'Auxiliar General'!P$5,FALSE)</f>
        <v>0</v>
      </c>
      <c r="V13" s="26" t="str">
        <f>+IF(VLOOKUP($B13,'Lista Puestos Valorados'!$B$11:$BK$510,MATCH('Auxiliar General'!P$4,'Lista Puestos Valorados'!$B$10:$BK$10,0),0)="","No relevante",VLOOKUP($B13,'Lista Puestos Valorados'!$B$11:$BK$510,MATCH('Auxiliar General'!P$4,'Lista Puestos Valorados'!$B$10:$BK$10,0),0))</f>
        <v>No relevante</v>
      </c>
      <c r="W13" s="26">
        <f>+HLOOKUP(V13,Sistema_Puntos!$Q$5:$Y$43,'Auxiliar General'!R$5,FALSE)</f>
        <v>0</v>
      </c>
      <c r="X13" s="26" t="str">
        <f>+IF(VLOOKUP($B13,'Lista Puestos Valorados'!$B$11:$BK$510,MATCH('Auxiliar General'!R$4,'Lista Puestos Valorados'!$B$10:$BK$10,0),0)="","No relevante",VLOOKUP($B13,'Lista Puestos Valorados'!$B$11:$BK$510,MATCH('Auxiliar General'!R$4,'Lista Puestos Valorados'!$B$10:$BK$10,0),0))</f>
        <v>No relevante</v>
      </c>
      <c r="Y13" s="26">
        <f>+HLOOKUP(X13,Sistema_Puntos!$Q$5:$Y$43,'Auxiliar General'!T$5,FALSE)</f>
        <v>0</v>
      </c>
      <c r="Z13" s="26" t="str">
        <f>+IF(VLOOKUP($B13,'Lista Puestos Valorados'!$B$11:$BK$510,MATCH('Auxiliar General'!T$4,'Lista Puestos Valorados'!$B$10:$BK$10,0),0)="","No relevante",VLOOKUP($B13,'Lista Puestos Valorados'!$B$11:$BK$510,MATCH('Auxiliar General'!T$4,'Lista Puestos Valorados'!$B$10:$BK$10,0),0))</f>
        <v>No relevante</v>
      </c>
      <c r="AA13" s="26">
        <f>+HLOOKUP(Z13,Sistema_Puntos!$Q$5:$Y$43,'Auxiliar General'!V$5,FALSE)</f>
        <v>0</v>
      </c>
      <c r="AB13" s="26" t="str">
        <f>+IF(VLOOKUP($B13,'Lista Puestos Valorados'!$B$11:$BK$510,MATCH('Auxiliar General'!V$4,'Lista Puestos Valorados'!$B$10:$BK$10,0),0)="","No relevante",VLOOKUP($B13,'Lista Puestos Valorados'!$B$11:$BK$510,MATCH('Auxiliar General'!V$4,'Lista Puestos Valorados'!$B$10:$BK$10,0),0))</f>
        <v>No relevante</v>
      </c>
      <c r="AC13" s="26">
        <f>+HLOOKUP(AB13,Sistema_Puntos!$Q$5:$Y$43,'Auxiliar General'!X$5,FALSE)</f>
        <v>0</v>
      </c>
      <c r="AD13" s="26" t="str">
        <f>+IF(VLOOKUP($B13,'Lista Puestos Valorados'!$B$11:$BK$510,MATCH('Auxiliar General'!X$4,'Lista Puestos Valorados'!$B$10:$BK$10,0),0)="","No relevante",VLOOKUP($B13,'Lista Puestos Valorados'!$B$11:$BK$510,MATCH('Auxiliar General'!X$4,'Lista Puestos Valorados'!$B$10:$BK$10,0),0))</f>
        <v>No relevante</v>
      </c>
      <c r="AE13" s="26">
        <f>+HLOOKUP(AD13,Sistema_Puntos!$Q$5:$Y$43,'Auxiliar General'!Z$5,FALSE)</f>
        <v>0</v>
      </c>
      <c r="AF13" s="26" t="str">
        <f>+IF(VLOOKUP($B13,'Lista Puestos Valorados'!$B$11:$BK$510,MATCH('Auxiliar General'!Z$4,'Lista Puestos Valorados'!$B$10:$BK$10,0),0)="","No relevante",VLOOKUP($B13,'Lista Puestos Valorados'!$B$11:$BK$510,MATCH('Auxiliar General'!Z$4,'Lista Puestos Valorados'!$B$10:$BK$10,0),0))</f>
        <v>No relevante</v>
      </c>
      <c r="AG13" s="26">
        <f>+HLOOKUP(AF13,Sistema_Puntos!$Q$5:$Y$43,'Auxiliar General'!AB$5,FALSE)</f>
        <v>0</v>
      </c>
      <c r="AH13" s="26" t="str">
        <f>+IF(VLOOKUP($B13,'Lista Puestos Valorados'!$B$11:$BK$510,MATCH('Auxiliar General'!AB$4,'Lista Puestos Valorados'!$B$10:$BK$10,0),0)="","No relevante",VLOOKUP($B13,'Lista Puestos Valorados'!$B$11:$BK$510,MATCH('Auxiliar General'!AB$4,'Lista Puestos Valorados'!$B$10:$BK$10,0),0))</f>
        <v>No relevante</v>
      </c>
      <c r="AI13" s="26">
        <f>+HLOOKUP(AH13,Sistema_Puntos!$Q$5:$Y$43,'Auxiliar General'!AD$5,FALSE)</f>
        <v>0</v>
      </c>
      <c r="AJ13" s="26" t="str">
        <f>+IF(VLOOKUP($B13,'Lista Puestos Valorados'!$B$11:$BK$510,MATCH('Auxiliar General'!AD$4,'Lista Puestos Valorados'!$B$10:$BK$10,0),0)="","No relevante",VLOOKUP($B13,'Lista Puestos Valorados'!$B$11:$BK$510,MATCH('Auxiliar General'!AD$4,'Lista Puestos Valorados'!$B$10:$BK$10,0),0))</f>
        <v>No relevante</v>
      </c>
      <c r="AK13" s="26">
        <f>+HLOOKUP(AJ13,Sistema_Puntos!$Q$5:$Y$43,'Auxiliar General'!AF$5,FALSE)</f>
        <v>0</v>
      </c>
      <c r="AL13" s="26" t="str">
        <f>+IF(VLOOKUP($B13,'Lista Puestos Valorados'!$B$11:$BK$510,MATCH('Auxiliar General'!AF$4,'Lista Puestos Valorados'!$B$10:$BK$10,0),0)="","No relevante",VLOOKUP($B13,'Lista Puestos Valorados'!$B$11:$BK$510,MATCH('Auxiliar General'!AF$4,'Lista Puestos Valorados'!$B$10:$BK$10,0),0))</f>
        <v>No relevante</v>
      </c>
      <c r="AM13" s="26">
        <f>+HLOOKUP(AL13,Sistema_Puntos!$Q$5:$Y$43,'Auxiliar General'!AH$5,FALSE)</f>
        <v>0</v>
      </c>
      <c r="AN13" s="26" t="str">
        <f>+IF(VLOOKUP($B13,'Lista Puestos Valorados'!$B$11:$BK$510,MATCH('Auxiliar General'!AH$4,'Lista Puestos Valorados'!$B$10:$BK$10,0),0)="","No relevante",VLOOKUP($B13,'Lista Puestos Valorados'!$B$11:$BK$510,MATCH('Auxiliar General'!AH$4,'Lista Puestos Valorados'!$B$10:$BK$10,0),0))</f>
        <v>No relevante</v>
      </c>
      <c r="AO13" s="26">
        <f>+HLOOKUP(AN13,Sistema_Puntos!$Q$5:$Y$43,'Auxiliar General'!AJ$5,FALSE)</f>
        <v>0</v>
      </c>
      <c r="AP13" s="26" t="str">
        <f>+IF(VLOOKUP($B13,'Lista Puestos Valorados'!$B$11:$BK$510,MATCH('Auxiliar General'!AJ$4,'Lista Puestos Valorados'!$B$10:$BK$10,0),0)="","No relevante",VLOOKUP($B13,'Lista Puestos Valorados'!$B$11:$BK$510,MATCH('Auxiliar General'!AJ$4,'Lista Puestos Valorados'!$B$10:$BK$10,0),0))</f>
        <v>No relevante</v>
      </c>
      <c r="AQ13" s="26">
        <f>+HLOOKUP(AP13,Sistema_Puntos!$Q$5:$Y$43,'Auxiliar General'!AL$5,FALSE)</f>
        <v>0</v>
      </c>
      <c r="AR13" s="26" t="str">
        <f>+IF(VLOOKUP($B13,'Lista Puestos Valorados'!$B$11:$BK$510,MATCH('Auxiliar General'!AL$4,'Lista Puestos Valorados'!$B$10:$BK$10,0),0)="","No relevante",VLOOKUP($B13,'Lista Puestos Valorados'!$B$11:$BK$510,MATCH('Auxiliar General'!AL$4,'Lista Puestos Valorados'!$B$10:$BK$10,0),0))</f>
        <v>No relevante</v>
      </c>
      <c r="AS13" s="26">
        <f>+HLOOKUP(AR13,Sistema_Puntos!$Q$5:$Y$43,'Auxiliar General'!AN$5,FALSE)</f>
        <v>0</v>
      </c>
      <c r="AT13" s="26" t="str">
        <f>+IF(VLOOKUP($B13,'Lista Puestos Valorados'!$B$11:$BK$510,MATCH('Auxiliar General'!AN$4,'Lista Puestos Valorados'!$B$10:$BK$10,0),0)="","No relevante",VLOOKUP($B13,'Lista Puestos Valorados'!$B$11:$BK$510,MATCH('Auxiliar General'!AN$4,'Lista Puestos Valorados'!$B$10:$BK$10,0),0))</f>
        <v>No relevante</v>
      </c>
      <c r="AU13" s="26">
        <f>+HLOOKUP(AT13,Sistema_Puntos!$Q$5:$Y$43,'Auxiliar General'!AP$5,FALSE)</f>
        <v>0</v>
      </c>
      <c r="AV13" s="26" t="str">
        <f>+IF(VLOOKUP($B13,'Lista Puestos Valorados'!$B$11:$BK$510,MATCH('Auxiliar General'!AP$4,'Lista Puestos Valorados'!$B$10:$BK$10,0),0)="","No relevante",VLOOKUP($B13,'Lista Puestos Valorados'!$B$11:$BK$510,MATCH('Auxiliar General'!AP$4,'Lista Puestos Valorados'!$B$10:$BK$10,0),0))</f>
        <v>No relevante</v>
      </c>
      <c r="AW13" s="26">
        <f>+HLOOKUP(AV13,Sistema_Puntos!$Q$5:$Y$43,'Auxiliar General'!AR$5,FALSE)</f>
        <v>0</v>
      </c>
      <c r="AX13" s="26" t="str">
        <f>+IF(VLOOKUP($B13,'Lista Puestos Valorados'!$B$11:$BK$510,MATCH('Auxiliar General'!AR$4,'Lista Puestos Valorados'!$B$10:$BK$10,0),0)="","No relevante",VLOOKUP($B13,'Lista Puestos Valorados'!$B$11:$BK$510,MATCH('Auxiliar General'!AR$4,'Lista Puestos Valorados'!$B$10:$BK$10,0),0))</f>
        <v>No relevante</v>
      </c>
      <c r="AY13" s="26">
        <f>+HLOOKUP(AX13,Sistema_Puntos!$Q$5:$Y$43,'Auxiliar General'!AT$5,FALSE)</f>
        <v>0</v>
      </c>
      <c r="AZ13" s="26" t="str">
        <f>+IF(VLOOKUP($B13,'Lista Puestos Valorados'!$B$11:$BK$510,MATCH('Auxiliar General'!AT$4,'Lista Puestos Valorados'!$B$10:$BK$10,0),0)="","No relevante",VLOOKUP($B13,'Lista Puestos Valorados'!$B$11:$BK$510,MATCH('Auxiliar General'!AT$4,'Lista Puestos Valorados'!$B$10:$BK$10,0),0))</f>
        <v>No relevante</v>
      </c>
      <c r="BA13" s="26">
        <f>+HLOOKUP(AZ13,Sistema_Puntos!$Q$5:$Y$43,'Auxiliar General'!AV$5,FALSE)</f>
        <v>0</v>
      </c>
      <c r="BB13" s="26" t="str">
        <f>+IF(VLOOKUP($B13,'Lista Puestos Valorados'!$B$11:$BK$510,MATCH('Auxiliar General'!AV$4,'Lista Puestos Valorados'!$B$10:$BK$10,0),0)="","No relevante",VLOOKUP($B13,'Lista Puestos Valorados'!$B$11:$BK$510,MATCH('Auxiliar General'!AV$4,'Lista Puestos Valorados'!$B$10:$BK$10,0),0))</f>
        <v>No relevante</v>
      </c>
      <c r="BC13" s="26">
        <f>+HLOOKUP(BB13,Sistema_Puntos!$Q$5:$Y$43,'Auxiliar General'!AX$5,FALSE)</f>
        <v>0</v>
      </c>
      <c r="BD13" s="26" t="str">
        <f>+IF(VLOOKUP($B13,'Lista Puestos Valorados'!$B$11:$BK$510,MATCH('Auxiliar General'!AX$4,'Lista Puestos Valorados'!$B$10:$BK$10,0),0)="","No relevante",VLOOKUP($B13,'Lista Puestos Valorados'!$B$11:$BK$510,MATCH('Auxiliar General'!AX$4,'Lista Puestos Valorados'!$B$10:$BK$10,0),0))</f>
        <v>No relevante</v>
      </c>
      <c r="BE13" s="26">
        <f>+HLOOKUP(BD13,Sistema_Puntos!$Q$5:$Y$43,'Auxiliar General'!AZ$5,FALSE)</f>
        <v>0</v>
      </c>
      <c r="BF13" s="26" t="str">
        <f>+IF(VLOOKUP($B13,'Lista Puestos Valorados'!$B$11:$BK$510,MATCH('Auxiliar General'!AZ$4,'Lista Puestos Valorados'!$B$10:$BK$10,0),0)="","No relevante",VLOOKUP($B13,'Lista Puestos Valorados'!$B$11:$BK$510,MATCH('Auxiliar General'!AZ$4,'Lista Puestos Valorados'!$B$10:$BK$10,0),0))</f>
        <v>No relevante</v>
      </c>
      <c r="BG13" s="26">
        <f>+HLOOKUP(BF13,Sistema_Puntos!$Q$5:$Y$43,'Auxiliar General'!BB$5,FALSE)</f>
        <v>0</v>
      </c>
      <c r="BH13" s="26" t="str">
        <f>+IF(VLOOKUP($B13,'Lista Puestos Valorados'!$B$11:$BK$510,MATCH('Auxiliar General'!BB$4,'Lista Puestos Valorados'!$B$10:$BK$10,0),0)="","No relevante",VLOOKUP($B13,'Lista Puestos Valorados'!$B$11:$BK$510,MATCH('Auxiliar General'!BB$4,'Lista Puestos Valorados'!$B$10:$BK$10,0),0))</f>
        <v>No relevante</v>
      </c>
      <c r="BI13" s="26">
        <f>+HLOOKUP(BH13,Sistema_Puntos!$Q$5:$Y$43,'Auxiliar General'!BD$5,FALSE)</f>
        <v>0</v>
      </c>
      <c r="BJ13" s="26" t="str">
        <f>+IF(VLOOKUP($B13,'Lista Puestos Valorados'!$B$11:$BK$510,MATCH('Auxiliar General'!BD$4,'Lista Puestos Valorados'!$B$10:$BK$10,0),0)="","No relevante",VLOOKUP($B13,'Lista Puestos Valorados'!$B$11:$BK$510,MATCH('Auxiliar General'!BD$4,'Lista Puestos Valorados'!$B$10:$BK$10,0),0))</f>
        <v>No relevante</v>
      </c>
      <c r="BK13" s="26">
        <f>+HLOOKUP(BJ13,Sistema_Puntos!$Q$5:$Y$43,'Auxiliar General'!BF$5,FALSE)</f>
        <v>0</v>
      </c>
      <c r="BL13" s="26" t="str">
        <f>+IF(VLOOKUP($B13,'Lista Puestos Valorados'!$B$11:$BK$510,MATCH('Auxiliar General'!BF$4,'Lista Puestos Valorados'!$B$10:$BK$10,0),0)="","No relevante",VLOOKUP($B13,'Lista Puestos Valorados'!$B$11:$BK$510,MATCH('Auxiliar General'!BF$4,'Lista Puestos Valorados'!$B$10:$BK$10,0),0))</f>
        <v>No relevante</v>
      </c>
      <c r="BM13" s="26">
        <f>+HLOOKUP(BL13,Sistema_Puntos!$Q$5:$Y$43,'Auxiliar General'!BH$5,FALSE)</f>
        <v>0</v>
      </c>
      <c r="BN13" s="26" t="str">
        <f>+IF(VLOOKUP($B13,'Lista Puestos Valorados'!$B$11:$BK$510,MATCH('Auxiliar General'!BH$4,'Lista Puestos Valorados'!$B$10:$BK$10,0),0)="","No relevante",VLOOKUP($B13,'Lista Puestos Valorados'!$B$11:$BK$510,MATCH('Auxiliar General'!BH$4,'Lista Puestos Valorados'!$B$10:$BK$10,0),0))</f>
        <v>No relevante</v>
      </c>
      <c r="BO13" s="26">
        <f>+HLOOKUP(BN13,Sistema_Puntos!$Q$5:$Y$43,'Auxiliar General'!BJ$5,FALSE)</f>
        <v>0</v>
      </c>
      <c r="BP13" s="26" t="str">
        <f>+IF(VLOOKUP($B13,'Lista Puestos Valorados'!$B$11:$BK$510,MATCH('Auxiliar General'!BJ$4,'Lista Puestos Valorados'!$B$10:$BK$10,0),0)="","No relevante",VLOOKUP($B13,'Lista Puestos Valorados'!$B$11:$BK$510,MATCH('Auxiliar General'!BJ$4,'Lista Puestos Valorados'!$B$10:$BK$10,0),0))</f>
        <v>No relevante</v>
      </c>
      <c r="BQ13" s="26">
        <f>+HLOOKUP(BP13,Sistema_Puntos!$Q$5:$Y$43,'Auxiliar General'!BL$5,FALSE)</f>
        <v>0</v>
      </c>
      <c r="BR13" s="26" t="str">
        <f>+IF(VLOOKUP($B13,'Lista Puestos Valorados'!$B$11:$BK$510,MATCH('Auxiliar General'!BL$4,'Lista Puestos Valorados'!$B$10:$BK$10,0),0)="","No relevante",VLOOKUP($B13,'Lista Puestos Valorados'!$B$11:$BK$510,MATCH('Auxiliar General'!BL$4,'Lista Puestos Valorados'!$B$10:$BK$10,0),0))</f>
        <v>No relevante</v>
      </c>
      <c r="BS13" s="26">
        <f>+HLOOKUP(BR13,Sistema_Puntos!$Q$5:$Y$43,'Auxiliar General'!BN$5,FALSE)</f>
        <v>0</v>
      </c>
      <c r="BT13" s="26" t="str">
        <f>+IF(VLOOKUP($B13,'Lista Puestos Valorados'!$B$11:$BK$510,MATCH('Auxiliar General'!BN$4,'Lista Puestos Valorados'!$B$10:$BK$10,0),0)="","No relevante",VLOOKUP($B13,'Lista Puestos Valorados'!$B$11:$BK$510,MATCH('Auxiliar General'!BN$4,'Lista Puestos Valorados'!$B$10:$BK$10,0),0))</f>
        <v>No relevante</v>
      </c>
      <c r="BU13" s="26">
        <f>+HLOOKUP(BT13,Sistema_Puntos!$Q$5:$Y$43,'Auxiliar General'!BP$5,FALSE)</f>
        <v>0</v>
      </c>
      <c r="BV13" s="26" t="str">
        <f>+IF(VLOOKUP($B13,'Lista Puestos Valorados'!$B$11:$BK$510,MATCH('Auxiliar General'!BP$4,'Lista Puestos Valorados'!$B$10:$BK$10,0),0)="","No relevante",VLOOKUP($B13,'Lista Puestos Valorados'!$B$11:$BK$510,MATCH('Auxiliar General'!BP$4,'Lista Puestos Valorados'!$B$10:$BK$10,0),0))</f>
        <v>No relevante</v>
      </c>
      <c r="BW13" s="26">
        <f>+HLOOKUP(BV13,Sistema_Puntos!$Q$5:$Y$43,'Auxiliar General'!BR$5,FALSE)</f>
        <v>0</v>
      </c>
      <c r="BX13" s="26" t="str">
        <f>+IF(VLOOKUP($B13,'Lista Puestos Valorados'!$B$11:$BK$510,MATCH('Auxiliar General'!BR$4,'Lista Puestos Valorados'!$B$10:$BK$10,0),0)="","No relevante",VLOOKUP($B13,'Lista Puestos Valorados'!$B$11:$BK$510,MATCH('Auxiliar General'!BR$4,'Lista Puestos Valorados'!$B$10:$BK$10,0),0))</f>
        <v>No relevante</v>
      </c>
      <c r="BY13" s="26">
        <f>+HLOOKUP(BX13,Sistema_Puntos!$Q$5:$Y$43,'Auxiliar General'!BT$5,FALSE)</f>
        <v>0</v>
      </c>
      <c r="BZ13" s="26" t="str">
        <f>+IF(VLOOKUP($B13,'Lista Puestos Valorados'!$B$11:$BK$510,MATCH('Auxiliar General'!BT$4,'Lista Puestos Valorados'!$B$10:$BK$10,0),0)="","No relevante",VLOOKUP($B13,'Lista Puestos Valorados'!$B$11:$BK$510,MATCH('Auxiliar General'!BT$4,'Lista Puestos Valorados'!$B$10:$BK$10,0),0))</f>
        <v>No relevante</v>
      </c>
      <c r="CA13" s="26">
        <f>+HLOOKUP(BZ13,Sistema_Puntos!$Q$5:$Y$43,'Auxiliar General'!BV$5,FALSE)</f>
        <v>0</v>
      </c>
      <c r="CB13" s="26" t="str">
        <f>+IF(VLOOKUP($B13,'Lista Puestos Valorados'!$B$11:$BK$510,MATCH('Auxiliar General'!BV$4,'Lista Puestos Valorados'!$B$10:$BK$10,0),0)="","No relevante",VLOOKUP($B13,'Lista Puestos Valorados'!$B$11:$BK$510,MATCH('Auxiliar General'!BV$4,'Lista Puestos Valorados'!$B$10:$BK$10,0),0))</f>
        <v>No relevante</v>
      </c>
      <c r="CC13" s="26">
        <f>+HLOOKUP(CB13,Sistema_Puntos!$Q$5:$Y$43,'Auxiliar General'!BX$5,FALSE)</f>
        <v>0</v>
      </c>
      <c r="CD13" s="26" t="str">
        <f>+IF(VLOOKUP($B13,'Lista Puestos Valorados'!$B$11:$BK$510,MATCH('Auxiliar General'!BX$4,'Lista Puestos Valorados'!$B$10:$BK$10,0),0)="","No relevante",VLOOKUP($B13,'Lista Puestos Valorados'!$B$11:$BK$510,MATCH('Auxiliar General'!BX$4,'Lista Puestos Valorados'!$B$10:$BK$10,0),0))</f>
        <v>No relevante</v>
      </c>
      <c r="CE13" s="26">
        <f>+HLOOKUP(CD13,Sistema_Puntos!$Q$5:$Y$43,'Auxiliar General'!BZ$5,FALSE)</f>
        <v>0</v>
      </c>
      <c r="CF13" s="26" t="str">
        <f>+IF(VLOOKUP($B13,'Lista Puestos Valorados'!$B$11:$BK$510,MATCH('Auxiliar General'!BZ$4,'Lista Puestos Valorados'!$B$10:$BK$10,0),0)="","No relevante",VLOOKUP($B13,'Lista Puestos Valorados'!$B$11:$BK$510,MATCH('Auxiliar General'!BZ$4,'Lista Puestos Valorados'!$B$10:$BK$10,0),0))</f>
        <v>No relevante</v>
      </c>
      <c r="CG13" s="26">
        <f>+HLOOKUP(CF13,Sistema_Puntos!$Q$5:$Y$43,'Auxiliar General'!CB$5,FALSE)</f>
        <v>0</v>
      </c>
      <c r="CH13" s="29"/>
      <c r="CI13" s="29"/>
    </row>
    <row r="14" spans="2:87" ht="17.55" customHeight="1">
      <c r="B14" s="26">
        <f>+'Listado de Puestos'!B14</f>
        <v>4</v>
      </c>
      <c r="C14" s="236" t="str">
        <f>+IF('Lista Puestos Valorados'!C14="","",'Lista Puestos Valorados'!C14)</f>
        <v/>
      </c>
      <c r="D14" s="26" t="str">
        <f>+IF('Lista Puestos Valorados'!D14="","",'Lista Puestos Valorados'!D14)</f>
        <v/>
      </c>
      <c r="E14" s="26" t="str">
        <f>+IF('Lista Puestos Valorados'!E14="","",'Lista Puestos Valorados'!E14)</f>
        <v/>
      </c>
      <c r="F14" s="26" t="str">
        <f>+IF('Lista Puestos Valorados'!F14="","",'Lista Puestos Valorados'!F14)</f>
        <v/>
      </c>
      <c r="G14" s="26" t="str">
        <f>+IF('Lista Puestos Valorados'!G14="","",'Lista Puestos Valorados'!G14)</f>
        <v/>
      </c>
      <c r="H14" s="26" t="str">
        <f>+IF('Lista Puestos Valorados'!H14="","",'Lista Puestos Valorados'!H14)</f>
        <v/>
      </c>
      <c r="I14" s="26" t="str">
        <f>+IF('Lista Puestos Valorados'!I14="","",'Lista Puestos Valorados'!I14)</f>
        <v/>
      </c>
      <c r="J14" s="118" t="e">
        <f t="array" ref="J14">+IF(L14="","",_xlfn.IFS(L14&lt;='Cortes de Agrupacion'!$F$15,'Cortes de Agrupacion'!$E$15,'Resultados General'!L14&lt;='Cortes de Agrupacion'!$F$14,'Cortes de Agrupacion'!$E$14,'Resultados General'!L14&lt;='Cortes de Agrupacion'!$F$13,'Cortes de Agrupacion'!$E$13,L14&lt;='Cortes de Agrupacion'!$F$12,'Cortes de Agrupacion'!$E$12,'Resultados General'!L14&lt;='Cortes de Agrupacion'!$F$11,'Cortes de Agrupacion'!$E$11,'Resultados General'!L14&lt;='Cortes de Agrupacion'!$F$10,'Cortes de Agrupacion'!$E$10,'Resultados General'!L14&lt;='Cortes de Agrupacion'!$F$9,'Cortes de Agrupacion'!$E$9,'Resultados General'!L14&lt;='Cortes de Agrupacion'!$F$8,'Cortes de Agrupacion'!$E$8,'Resultados General'!L14&lt;='Cortes de Agrupacion'!$F$7,'Cortes de Agrupacion'!$E$7,'Resultados General'!L14&lt;='Cortes de Agrupacion'!$F$6,'Cortes de Agrupacion'!$E$6))</f>
        <v>#VALUE!</v>
      </c>
      <c r="K14" s="118" t="str">
        <f t="shared" si="0"/>
        <v/>
      </c>
      <c r="L14" s="124" t="e">
        <f>#VALUE!</f>
        <v>#VALUE!</v>
      </c>
      <c r="M14" s="26" t="e">
        <f ca="1">+_xlfn.IFNA(VLOOKUP(C14,'Distribución de puestos'!$B$8:$I$507,8,0),"")</f>
        <v>#NAME?</v>
      </c>
      <c r="N14" s="26" t="str">
        <f>+IF(VLOOKUP($B14,'Lista Puestos Valorados'!$B$11:$BK$510,MATCH('Auxiliar General'!H$4,'Lista Puestos Valorados'!$B$10:$BK$10,0),0)="","No relevante",VLOOKUP($B14,'Lista Puestos Valorados'!$B$11:$BK$510,MATCH('Auxiliar General'!H$4,'Lista Puestos Valorados'!$B$10:$BK$10,0),0))</f>
        <v>No relevante</v>
      </c>
      <c r="O14" s="26">
        <f>+HLOOKUP(N14,Sistema_Puntos!$Q$5:$Y$43,'Auxiliar General'!J$5,FALSE)</f>
        <v>0</v>
      </c>
      <c r="P14" s="26" t="str">
        <f>+IF(VLOOKUP($B14,'Lista Puestos Valorados'!$B$11:$BK$510,MATCH('Auxiliar General'!J$4,'Lista Puestos Valorados'!$B$10:$BK$10,0),0)="","No relevante",VLOOKUP($B14,'Lista Puestos Valorados'!$B$11:$BK$510,MATCH('Auxiliar General'!J$4,'Lista Puestos Valorados'!$B$10:$BK$10,0),0))</f>
        <v>No relevante</v>
      </c>
      <c r="Q14" s="26">
        <f>+HLOOKUP(P14,Sistema_Puntos!$Q$5:$Y$43,'Auxiliar General'!L$5,FALSE)</f>
        <v>0</v>
      </c>
      <c r="R14" s="26" t="str">
        <f>+IF(VLOOKUP($B14,'Lista Puestos Valorados'!$B$11:$BK$510,MATCH('Auxiliar General'!L$4,'Lista Puestos Valorados'!$B$10:$BK$10,0),0)="","No relevante",VLOOKUP($B14,'Lista Puestos Valorados'!$B$11:$BK$510,MATCH('Auxiliar General'!L$4,'Lista Puestos Valorados'!$B$10:$BK$10,0),0))</f>
        <v>No relevante</v>
      </c>
      <c r="S14" s="26">
        <f>+HLOOKUP(R14,Sistema_Puntos!$Q$5:$Y$43,'Auxiliar General'!N$5,FALSE)</f>
        <v>0</v>
      </c>
      <c r="T14" s="26" t="str">
        <f>+IF(VLOOKUP($B14,'Lista Puestos Valorados'!$B$11:$BK$510,MATCH('Auxiliar General'!N$4,'Lista Puestos Valorados'!$B$10:$BK$10,0),0)="","No relevante",VLOOKUP($B14,'Lista Puestos Valorados'!$B$11:$BK$510,MATCH('Auxiliar General'!N$4,'Lista Puestos Valorados'!$B$10:$BK$10,0),0))</f>
        <v>No relevante</v>
      </c>
      <c r="U14" s="26">
        <f>+HLOOKUP(T14,Sistema_Puntos!$Q$5:$Y$43,'Auxiliar General'!P$5,FALSE)</f>
        <v>0</v>
      </c>
      <c r="V14" s="26" t="str">
        <f>+IF(VLOOKUP($B14,'Lista Puestos Valorados'!$B$11:$BK$510,MATCH('Auxiliar General'!P$4,'Lista Puestos Valorados'!$B$10:$BK$10,0),0)="","No relevante",VLOOKUP($B14,'Lista Puestos Valorados'!$B$11:$BK$510,MATCH('Auxiliar General'!P$4,'Lista Puestos Valorados'!$B$10:$BK$10,0),0))</f>
        <v>No relevante</v>
      </c>
      <c r="W14" s="26">
        <f>+HLOOKUP(V14,Sistema_Puntos!$Q$5:$Y$43,'Auxiliar General'!R$5,FALSE)</f>
        <v>0</v>
      </c>
      <c r="X14" s="26" t="str">
        <f>+IF(VLOOKUP($B14,'Lista Puestos Valorados'!$B$11:$BK$510,MATCH('Auxiliar General'!R$4,'Lista Puestos Valorados'!$B$10:$BK$10,0),0)="","No relevante",VLOOKUP($B14,'Lista Puestos Valorados'!$B$11:$BK$510,MATCH('Auxiliar General'!R$4,'Lista Puestos Valorados'!$B$10:$BK$10,0),0))</f>
        <v>No relevante</v>
      </c>
      <c r="Y14" s="26">
        <f>+HLOOKUP(X14,Sistema_Puntos!$Q$5:$Y$43,'Auxiliar General'!T$5,FALSE)</f>
        <v>0</v>
      </c>
      <c r="Z14" s="26" t="str">
        <f>+IF(VLOOKUP($B14,'Lista Puestos Valorados'!$B$11:$BK$510,MATCH('Auxiliar General'!T$4,'Lista Puestos Valorados'!$B$10:$BK$10,0),0)="","No relevante",VLOOKUP($B14,'Lista Puestos Valorados'!$B$11:$BK$510,MATCH('Auxiliar General'!T$4,'Lista Puestos Valorados'!$B$10:$BK$10,0),0))</f>
        <v>No relevante</v>
      </c>
      <c r="AA14" s="26">
        <f>+HLOOKUP(Z14,Sistema_Puntos!$Q$5:$Y$43,'Auxiliar General'!V$5,FALSE)</f>
        <v>0</v>
      </c>
      <c r="AB14" s="26" t="str">
        <f>+IF(VLOOKUP($B14,'Lista Puestos Valorados'!$B$11:$BK$510,MATCH('Auxiliar General'!V$4,'Lista Puestos Valorados'!$B$10:$BK$10,0),0)="","No relevante",VLOOKUP($B14,'Lista Puestos Valorados'!$B$11:$BK$510,MATCH('Auxiliar General'!V$4,'Lista Puestos Valorados'!$B$10:$BK$10,0),0))</f>
        <v>No relevante</v>
      </c>
      <c r="AC14" s="26">
        <f>+HLOOKUP(AB14,Sistema_Puntos!$Q$5:$Y$43,'Auxiliar General'!X$5,FALSE)</f>
        <v>0</v>
      </c>
      <c r="AD14" s="26" t="str">
        <f>+IF(VLOOKUP($B14,'Lista Puestos Valorados'!$B$11:$BK$510,MATCH('Auxiliar General'!X$4,'Lista Puestos Valorados'!$B$10:$BK$10,0),0)="","No relevante",VLOOKUP($B14,'Lista Puestos Valorados'!$B$11:$BK$510,MATCH('Auxiliar General'!X$4,'Lista Puestos Valorados'!$B$10:$BK$10,0),0))</f>
        <v>No relevante</v>
      </c>
      <c r="AE14" s="26">
        <f>+HLOOKUP(AD14,Sistema_Puntos!$Q$5:$Y$43,'Auxiliar General'!Z$5,FALSE)</f>
        <v>0</v>
      </c>
      <c r="AF14" s="26" t="str">
        <f>+IF(VLOOKUP($B14,'Lista Puestos Valorados'!$B$11:$BK$510,MATCH('Auxiliar General'!Z$4,'Lista Puestos Valorados'!$B$10:$BK$10,0),0)="","No relevante",VLOOKUP($B14,'Lista Puestos Valorados'!$B$11:$BK$510,MATCH('Auxiliar General'!Z$4,'Lista Puestos Valorados'!$B$10:$BK$10,0),0))</f>
        <v>No relevante</v>
      </c>
      <c r="AG14" s="26">
        <f>+HLOOKUP(AF14,Sistema_Puntos!$Q$5:$Y$43,'Auxiliar General'!AB$5,FALSE)</f>
        <v>0</v>
      </c>
      <c r="AH14" s="26" t="str">
        <f>+IF(VLOOKUP($B14,'Lista Puestos Valorados'!$B$11:$BK$510,MATCH('Auxiliar General'!AB$4,'Lista Puestos Valorados'!$B$10:$BK$10,0),0)="","No relevante",VLOOKUP($B14,'Lista Puestos Valorados'!$B$11:$BK$510,MATCH('Auxiliar General'!AB$4,'Lista Puestos Valorados'!$B$10:$BK$10,0),0))</f>
        <v>No relevante</v>
      </c>
      <c r="AI14" s="26">
        <f>+HLOOKUP(AH14,Sistema_Puntos!$Q$5:$Y$43,'Auxiliar General'!AD$5,FALSE)</f>
        <v>0</v>
      </c>
      <c r="AJ14" s="26" t="str">
        <f>+IF(VLOOKUP($B14,'Lista Puestos Valorados'!$B$11:$BK$510,MATCH('Auxiliar General'!AD$4,'Lista Puestos Valorados'!$B$10:$BK$10,0),0)="","No relevante",VLOOKUP($B14,'Lista Puestos Valorados'!$B$11:$BK$510,MATCH('Auxiliar General'!AD$4,'Lista Puestos Valorados'!$B$10:$BK$10,0),0))</f>
        <v>No relevante</v>
      </c>
      <c r="AK14" s="26">
        <f>+HLOOKUP(AJ14,Sistema_Puntos!$Q$5:$Y$43,'Auxiliar General'!AF$5,FALSE)</f>
        <v>0</v>
      </c>
      <c r="AL14" s="26" t="str">
        <f>+IF(VLOOKUP($B14,'Lista Puestos Valorados'!$B$11:$BK$510,MATCH('Auxiliar General'!AF$4,'Lista Puestos Valorados'!$B$10:$BK$10,0),0)="","No relevante",VLOOKUP($B14,'Lista Puestos Valorados'!$B$11:$BK$510,MATCH('Auxiliar General'!AF$4,'Lista Puestos Valorados'!$B$10:$BK$10,0),0))</f>
        <v>No relevante</v>
      </c>
      <c r="AM14" s="26">
        <f>+HLOOKUP(AL14,Sistema_Puntos!$Q$5:$Y$43,'Auxiliar General'!AH$5,FALSE)</f>
        <v>0</v>
      </c>
      <c r="AN14" s="26" t="str">
        <f>+IF(VLOOKUP($B14,'Lista Puestos Valorados'!$B$11:$BK$510,MATCH('Auxiliar General'!AH$4,'Lista Puestos Valorados'!$B$10:$BK$10,0),0)="","No relevante",VLOOKUP($B14,'Lista Puestos Valorados'!$B$11:$BK$510,MATCH('Auxiliar General'!AH$4,'Lista Puestos Valorados'!$B$10:$BK$10,0),0))</f>
        <v>No relevante</v>
      </c>
      <c r="AO14" s="26">
        <f>+HLOOKUP(AN14,Sistema_Puntos!$Q$5:$Y$43,'Auxiliar General'!AJ$5,FALSE)</f>
        <v>0</v>
      </c>
      <c r="AP14" s="26" t="str">
        <f>+IF(VLOOKUP($B14,'Lista Puestos Valorados'!$B$11:$BK$510,MATCH('Auxiliar General'!AJ$4,'Lista Puestos Valorados'!$B$10:$BK$10,0),0)="","No relevante",VLOOKUP($B14,'Lista Puestos Valorados'!$B$11:$BK$510,MATCH('Auxiliar General'!AJ$4,'Lista Puestos Valorados'!$B$10:$BK$10,0),0))</f>
        <v>No relevante</v>
      </c>
      <c r="AQ14" s="26">
        <f>+HLOOKUP(AP14,Sistema_Puntos!$Q$5:$Y$43,'Auxiliar General'!AL$5,FALSE)</f>
        <v>0</v>
      </c>
      <c r="AR14" s="26" t="str">
        <f>+IF(VLOOKUP($B14,'Lista Puestos Valorados'!$B$11:$BK$510,MATCH('Auxiliar General'!AL$4,'Lista Puestos Valorados'!$B$10:$BK$10,0),0)="","No relevante",VLOOKUP($B14,'Lista Puestos Valorados'!$B$11:$BK$510,MATCH('Auxiliar General'!AL$4,'Lista Puestos Valorados'!$B$10:$BK$10,0),0))</f>
        <v>No relevante</v>
      </c>
      <c r="AS14" s="26">
        <f>+HLOOKUP(AR14,Sistema_Puntos!$Q$5:$Y$43,'Auxiliar General'!AN$5,FALSE)</f>
        <v>0</v>
      </c>
      <c r="AT14" s="26" t="str">
        <f>+IF(VLOOKUP($B14,'Lista Puestos Valorados'!$B$11:$BK$510,MATCH('Auxiliar General'!AN$4,'Lista Puestos Valorados'!$B$10:$BK$10,0),0)="","No relevante",VLOOKUP($B14,'Lista Puestos Valorados'!$B$11:$BK$510,MATCH('Auxiliar General'!AN$4,'Lista Puestos Valorados'!$B$10:$BK$10,0),0))</f>
        <v>No relevante</v>
      </c>
      <c r="AU14" s="26">
        <f>+HLOOKUP(AT14,Sistema_Puntos!$Q$5:$Y$43,'Auxiliar General'!AP$5,FALSE)</f>
        <v>0</v>
      </c>
      <c r="AV14" s="26" t="str">
        <f>+IF(VLOOKUP($B14,'Lista Puestos Valorados'!$B$11:$BK$510,MATCH('Auxiliar General'!AP$4,'Lista Puestos Valorados'!$B$10:$BK$10,0),0)="","No relevante",VLOOKUP($B14,'Lista Puestos Valorados'!$B$11:$BK$510,MATCH('Auxiliar General'!AP$4,'Lista Puestos Valorados'!$B$10:$BK$10,0),0))</f>
        <v>No relevante</v>
      </c>
      <c r="AW14" s="26">
        <f>+HLOOKUP(AV14,Sistema_Puntos!$Q$5:$Y$43,'Auxiliar General'!AR$5,FALSE)</f>
        <v>0</v>
      </c>
      <c r="AX14" s="26" t="str">
        <f>+IF(VLOOKUP($B14,'Lista Puestos Valorados'!$B$11:$BK$510,MATCH('Auxiliar General'!AR$4,'Lista Puestos Valorados'!$B$10:$BK$10,0),0)="","No relevante",VLOOKUP($B14,'Lista Puestos Valorados'!$B$11:$BK$510,MATCH('Auxiliar General'!AR$4,'Lista Puestos Valorados'!$B$10:$BK$10,0),0))</f>
        <v>No relevante</v>
      </c>
      <c r="AY14" s="26">
        <f>+HLOOKUP(AX14,Sistema_Puntos!$Q$5:$Y$43,'Auxiliar General'!AT$5,FALSE)</f>
        <v>0</v>
      </c>
      <c r="AZ14" s="26" t="str">
        <f>+IF(VLOOKUP($B14,'Lista Puestos Valorados'!$B$11:$BK$510,MATCH('Auxiliar General'!AT$4,'Lista Puestos Valorados'!$B$10:$BK$10,0),0)="","No relevante",VLOOKUP($B14,'Lista Puestos Valorados'!$B$11:$BK$510,MATCH('Auxiliar General'!AT$4,'Lista Puestos Valorados'!$B$10:$BK$10,0),0))</f>
        <v>No relevante</v>
      </c>
      <c r="BA14" s="26">
        <f>+HLOOKUP(AZ14,Sistema_Puntos!$Q$5:$Y$43,'Auxiliar General'!AV$5,FALSE)</f>
        <v>0</v>
      </c>
      <c r="BB14" s="26" t="str">
        <f>+IF(VLOOKUP($B14,'Lista Puestos Valorados'!$B$11:$BK$510,MATCH('Auxiliar General'!AV$4,'Lista Puestos Valorados'!$B$10:$BK$10,0),0)="","No relevante",VLOOKUP($B14,'Lista Puestos Valorados'!$B$11:$BK$510,MATCH('Auxiliar General'!AV$4,'Lista Puestos Valorados'!$B$10:$BK$10,0),0))</f>
        <v>No relevante</v>
      </c>
      <c r="BC14" s="26">
        <f>+HLOOKUP(BB14,Sistema_Puntos!$Q$5:$Y$43,'Auxiliar General'!AX$5,FALSE)</f>
        <v>0</v>
      </c>
      <c r="BD14" s="26" t="str">
        <f>+IF(VLOOKUP($B14,'Lista Puestos Valorados'!$B$11:$BK$510,MATCH('Auxiliar General'!AX$4,'Lista Puestos Valorados'!$B$10:$BK$10,0),0)="","No relevante",VLOOKUP($B14,'Lista Puestos Valorados'!$B$11:$BK$510,MATCH('Auxiliar General'!AX$4,'Lista Puestos Valorados'!$B$10:$BK$10,0),0))</f>
        <v>No relevante</v>
      </c>
      <c r="BE14" s="26">
        <f>+HLOOKUP(BD14,Sistema_Puntos!$Q$5:$Y$43,'Auxiliar General'!AZ$5,FALSE)</f>
        <v>0</v>
      </c>
      <c r="BF14" s="26" t="str">
        <f>+IF(VLOOKUP($B14,'Lista Puestos Valorados'!$B$11:$BK$510,MATCH('Auxiliar General'!AZ$4,'Lista Puestos Valorados'!$B$10:$BK$10,0),0)="","No relevante",VLOOKUP($B14,'Lista Puestos Valorados'!$B$11:$BK$510,MATCH('Auxiliar General'!AZ$4,'Lista Puestos Valorados'!$B$10:$BK$10,0),0))</f>
        <v>No relevante</v>
      </c>
      <c r="BG14" s="26">
        <f>+HLOOKUP(BF14,Sistema_Puntos!$Q$5:$Y$43,'Auxiliar General'!BB$5,FALSE)</f>
        <v>0</v>
      </c>
      <c r="BH14" s="26" t="str">
        <f>+IF(VLOOKUP($B14,'Lista Puestos Valorados'!$B$11:$BK$510,MATCH('Auxiliar General'!BB$4,'Lista Puestos Valorados'!$B$10:$BK$10,0),0)="","No relevante",VLOOKUP($B14,'Lista Puestos Valorados'!$B$11:$BK$510,MATCH('Auxiliar General'!BB$4,'Lista Puestos Valorados'!$B$10:$BK$10,0),0))</f>
        <v>No relevante</v>
      </c>
      <c r="BI14" s="26">
        <f>+HLOOKUP(BH14,Sistema_Puntos!$Q$5:$Y$43,'Auxiliar General'!BD$5,FALSE)</f>
        <v>0</v>
      </c>
      <c r="BJ14" s="26" t="str">
        <f>+IF(VLOOKUP($B14,'Lista Puestos Valorados'!$B$11:$BK$510,MATCH('Auxiliar General'!BD$4,'Lista Puestos Valorados'!$B$10:$BK$10,0),0)="","No relevante",VLOOKUP($B14,'Lista Puestos Valorados'!$B$11:$BK$510,MATCH('Auxiliar General'!BD$4,'Lista Puestos Valorados'!$B$10:$BK$10,0),0))</f>
        <v>No relevante</v>
      </c>
      <c r="BK14" s="26">
        <f>+HLOOKUP(BJ14,Sistema_Puntos!$Q$5:$Y$43,'Auxiliar General'!BF$5,FALSE)</f>
        <v>0</v>
      </c>
      <c r="BL14" s="26" t="str">
        <f>+IF(VLOOKUP($B14,'Lista Puestos Valorados'!$B$11:$BK$510,MATCH('Auxiliar General'!BF$4,'Lista Puestos Valorados'!$B$10:$BK$10,0),0)="","No relevante",VLOOKUP($B14,'Lista Puestos Valorados'!$B$11:$BK$510,MATCH('Auxiliar General'!BF$4,'Lista Puestos Valorados'!$B$10:$BK$10,0),0))</f>
        <v>No relevante</v>
      </c>
      <c r="BM14" s="26">
        <f>+HLOOKUP(BL14,Sistema_Puntos!$Q$5:$Y$43,'Auxiliar General'!BH$5,FALSE)</f>
        <v>0</v>
      </c>
      <c r="BN14" s="26" t="str">
        <f>+IF(VLOOKUP($B14,'Lista Puestos Valorados'!$B$11:$BK$510,MATCH('Auxiliar General'!BH$4,'Lista Puestos Valorados'!$B$10:$BK$10,0),0)="","No relevante",VLOOKUP($B14,'Lista Puestos Valorados'!$B$11:$BK$510,MATCH('Auxiliar General'!BH$4,'Lista Puestos Valorados'!$B$10:$BK$10,0),0))</f>
        <v>No relevante</v>
      </c>
      <c r="BO14" s="26">
        <f>+HLOOKUP(BN14,Sistema_Puntos!$Q$5:$Y$43,'Auxiliar General'!BJ$5,FALSE)</f>
        <v>0</v>
      </c>
      <c r="BP14" s="26" t="str">
        <f>+IF(VLOOKUP($B14,'Lista Puestos Valorados'!$B$11:$BK$510,MATCH('Auxiliar General'!BJ$4,'Lista Puestos Valorados'!$B$10:$BK$10,0),0)="","No relevante",VLOOKUP($B14,'Lista Puestos Valorados'!$B$11:$BK$510,MATCH('Auxiliar General'!BJ$4,'Lista Puestos Valorados'!$B$10:$BK$10,0),0))</f>
        <v>No relevante</v>
      </c>
      <c r="BQ14" s="26">
        <f>+HLOOKUP(BP14,Sistema_Puntos!$Q$5:$Y$43,'Auxiliar General'!BL$5,FALSE)</f>
        <v>0</v>
      </c>
      <c r="BR14" s="26" t="str">
        <f>+IF(VLOOKUP($B14,'Lista Puestos Valorados'!$B$11:$BK$510,MATCH('Auxiliar General'!BL$4,'Lista Puestos Valorados'!$B$10:$BK$10,0),0)="","No relevante",VLOOKUP($B14,'Lista Puestos Valorados'!$B$11:$BK$510,MATCH('Auxiliar General'!BL$4,'Lista Puestos Valorados'!$B$10:$BK$10,0),0))</f>
        <v>No relevante</v>
      </c>
      <c r="BS14" s="26">
        <f>+HLOOKUP(BR14,Sistema_Puntos!$Q$5:$Y$43,'Auxiliar General'!BN$5,FALSE)</f>
        <v>0</v>
      </c>
      <c r="BT14" s="26" t="str">
        <f>+IF(VLOOKUP($B14,'Lista Puestos Valorados'!$B$11:$BK$510,MATCH('Auxiliar General'!BN$4,'Lista Puestos Valorados'!$B$10:$BK$10,0),0)="","No relevante",VLOOKUP($B14,'Lista Puestos Valorados'!$B$11:$BK$510,MATCH('Auxiliar General'!BN$4,'Lista Puestos Valorados'!$B$10:$BK$10,0),0))</f>
        <v>No relevante</v>
      </c>
      <c r="BU14" s="26">
        <f>+HLOOKUP(BT14,Sistema_Puntos!$Q$5:$Y$43,'Auxiliar General'!BP$5,FALSE)</f>
        <v>0</v>
      </c>
      <c r="BV14" s="26" t="str">
        <f>+IF(VLOOKUP($B14,'Lista Puestos Valorados'!$B$11:$BK$510,MATCH('Auxiliar General'!BP$4,'Lista Puestos Valorados'!$B$10:$BK$10,0),0)="","No relevante",VLOOKUP($B14,'Lista Puestos Valorados'!$B$11:$BK$510,MATCH('Auxiliar General'!BP$4,'Lista Puestos Valorados'!$B$10:$BK$10,0),0))</f>
        <v>No relevante</v>
      </c>
      <c r="BW14" s="26">
        <f>+HLOOKUP(BV14,Sistema_Puntos!$Q$5:$Y$43,'Auxiliar General'!BR$5,FALSE)</f>
        <v>0</v>
      </c>
      <c r="BX14" s="26" t="str">
        <f>+IF(VLOOKUP($B14,'Lista Puestos Valorados'!$B$11:$BK$510,MATCH('Auxiliar General'!BR$4,'Lista Puestos Valorados'!$B$10:$BK$10,0),0)="","No relevante",VLOOKUP($B14,'Lista Puestos Valorados'!$B$11:$BK$510,MATCH('Auxiliar General'!BR$4,'Lista Puestos Valorados'!$B$10:$BK$10,0),0))</f>
        <v>No relevante</v>
      </c>
      <c r="BY14" s="26">
        <f>+HLOOKUP(BX14,Sistema_Puntos!$Q$5:$Y$43,'Auxiliar General'!BT$5,FALSE)</f>
        <v>0</v>
      </c>
      <c r="BZ14" s="26" t="str">
        <f>+IF(VLOOKUP($B14,'Lista Puestos Valorados'!$B$11:$BK$510,MATCH('Auxiliar General'!BT$4,'Lista Puestos Valorados'!$B$10:$BK$10,0),0)="","No relevante",VLOOKUP($B14,'Lista Puestos Valorados'!$B$11:$BK$510,MATCH('Auxiliar General'!BT$4,'Lista Puestos Valorados'!$B$10:$BK$10,0),0))</f>
        <v>No relevante</v>
      </c>
      <c r="CA14" s="26">
        <f>+HLOOKUP(BZ14,Sistema_Puntos!$Q$5:$Y$43,'Auxiliar General'!BV$5,FALSE)</f>
        <v>0</v>
      </c>
      <c r="CB14" s="26" t="str">
        <f>+IF(VLOOKUP($B14,'Lista Puestos Valorados'!$B$11:$BK$510,MATCH('Auxiliar General'!BV$4,'Lista Puestos Valorados'!$B$10:$BK$10,0),0)="","No relevante",VLOOKUP($B14,'Lista Puestos Valorados'!$B$11:$BK$510,MATCH('Auxiliar General'!BV$4,'Lista Puestos Valorados'!$B$10:$BK$10,0),0))</f>
        <v>No relevante</v>
      </c>
      <c r="CC14" s="26">
        <f>+HLOOKUP(CB14,Sistema_Puntos!$Q$5:$Y$43,'Auxiliar General'!BX$5,FALSE)</f>
        <v>0</v>
      </c>
      <c r="CD14" s="26" t="str">
        <f>+IF(VLOOKUP($B14,'Lista Puestos Valorados'!$B$11:$BK$510,MATCH('Auxiliar General'!BX$4,'Lista Puestos Valorados'!$B$10:$BK$10,0),0)="","No relevante",VLOOKUP($B14,'Lista Puestos Valorados'!$B$11:$BK$510,MATCH('Auxiliar General'!BX$4,'Lista Puestos Valorados'!$B$10:$BK$10,0),0))</f>
        <v>No relevante</v>
      </c>
      <c r="CE14" s="26">
        <f>+HLOOKUP(CD14,Sistema_Puntos!$Q$5:$Y$43,'Auxiliar General'!BZ$5,FALSE)</f>
        <v>0</v>
      </c>
      <c r="CF14" s="26" t="str">
        <f>+IF(VLOOKUP($B14,'Lista Puestos Valorados'!$B$11:$BK$510,MATCH('Auxiliar General'!BZ$4,'Lista Puestos Valorados'!$B$10:$BK$10,0),0)="","No relevante",VLOOKUP($B14,'Lista Puestos Valorados'!$B$11:$BK$510,MATCH('Auxiliar General'!BZ$4,'Lista Puestos Valorados'!$B$10:$BK$10,0),0))</f>
        <v>No relevante</v>
      </c>
      <c r="CG14" s="26">
        <f>+HLOOKUP(CF14,Sistema_Puntos!$Q$5:$Y$43,'Auxiliar General'!CB$5,FALSE)</f>
        <v>0</v>
      </c>
      <c r="CH14" s="29"/>
      <c r="CI14" s="29"/>
    </row>
    <row r="15" spans="2:87" ht="17.55" customHeight="1">
      <c r="B15" s="26">
        <f>+'Listado de Puestos'!B15</f>
        <v>5</v>
      </c>
      <c r="C15" s="236" t="str">
        <f>+IF('Lista Puestos Valorados'!C15="","",'Lista Puestos Valorados'!C15)</f>
        <v/>
      </c>
      <c r="D15" s="26" t="str">
        <f>+IF('Lista Puestos Valorados'!D15="","",'Lista Puestos Valorados'!D15)</f>
        <v/>
      </c>
      <c r="E15" s="26" t="str">
        <f>+IF('Lista Puestos Valorados'!E15="","",'Lista Puestos Valorados'!E15)</f>
        <v/>
      </c>
      <c r="F15" s="26" t="str">
        <f>+IF('Lista Puestos Valorados'!F15="","",'Lista Puestos Valorados'!F15)</f>
        <v/>
      </c>
      <c r="G15" s="26" t="str">
        <f>+IF('Lista Puestos Valorados'!G15="","",'Lista Puestos Valorados'!G15)</f>
        <v/>
      </c>
      <c r="H15" s="26" t="str">
        <f>+IF('Lista Puestos Valorados'!H15="","",'Lista Puestos Valorados'!H15)</f>
        <v/>
      </c>
      <c r="I15" s="26" t="str">
        <f>+IF('Lista Puestos Valorados'!I15="","",'Lista Puestos Valorados'!I15)</f>
        <v/>
      </c>
      <c r="J15" s="118" t="e">
        <f t="array" ref="J15">+IF(L15="","",_xlfn.IFS(L15&lt;='Cortes de Agrupacion'!$F$15,'Cortes de Agrupacion'!$E$15,'Resultados General'!L15&lt;='Cortes de Agrupacion'!$F$14,'Cortes de Agrupacion'!$E$14,'Resultados General'!L15&lt;='Cortes de Agrupacion'!$F$13,'Cortes de Agrupacion'!$E$13,L15&lt;='Cortes de Agrupacion'!$F$12,'Cortes de Agrupacion'!$E$12,'Resultados General'!L15&lt;='Cortes de Agrupacion'!$F$11,'Cortes de Agrupacion'!$E$11,'Resultados General'!L15&lt;='Cortes de Agrupacion'!$F$10,'Cortes de Agrupacion'!$E$10,'Resultados General'!L15&lt;='Cortes de Agrupacion'!$F$9,'Cortes de Agrupacion'!$E$9,'Resultados General'!L15&lt;='Cortes de Agrupacion'!$F$8,'Cortes de Agrupacion'!$E$8,'Resultados General'!L15&lt;='Cortes de Agrupacion'!$F$7,'Cortes de Agrupacion'!$E$7,'Resultados General'!L15&lt;='Cortes de Agrupacion'!$F$6,'Cortes de Agrupacion'!$E$6))</f>
        <v>#VALUE!</v>
      </c>
      <c r="K15" s="118" t="str">
        <f t="shared" si="0"/>
        <v/>
      </c>
      <c r="L15" s="124" t="e">
        <f>#VALUE!</f>
        <v>#VALUE!</v>
      </c>
      <c r="M15" s="26" t="e">
        <f ca="1">+_xlfn.IFNA(VLOOKUP(C15,'Distribución de puestos'!$B$8:$I$507,8,0),"")</f>
        <v>#NAME?</v>
      </c>
      <c r="N15" s="26" t="str">
        <f>+IF(VLOOKUP($B15,'Lista Puestos Valorados'!$B$11:$BK$510,MATCH('Auxiliar General'!H$4,'Lista Puestos Valorados'!$B$10:$BK$10,0),0)="","No relevante",VLOOKUP($B15,'Lista Puestos Valorados'!$B$11:$BK$510,MATCH('Auxiliar General'!H$4,'Lista Puestos Valorados'!$B$10:$BK$10,0),0))</f>
        <v>No relevante</v>
      </c>
      <c r="O15" s="26">
        <f>+HLOOKUP(N15,Sistema_Puntos!$Q$5:$Y$43,'Auxiliar General'!J$5,FALSE)</f>
        <v>0</v>
      </c>
      <c r="P15" s="26" t="str">
        <f>+IF(VLOOKUP($B15,'Lista Puestos Valorados'!$B$11:$BK$510,MATCH('Auxiliar General'!J$4,'Lista Puestos Valorados'!$B$10:$BK$10,0),0)="","No relevante",VLOOKUP($B15,'Lista Puestos Valorados'!$B$11:$BK$510,MATCH('Auxiliar General'!J$4,'Lista Puestos Valorados'!$B$10:$BK$10,0),0))</f>
        <v>No relevante</v>
      </c>
      <c r="Q15" s="26">
        <f>+HLOOKUP(P15,Sistema_Puntos!$Q$5:$Y$43,'Auxiliar General'!L$5,FALSE)</f>
        <v>0</v>
      </c>
      <c r="R15" s="26" t="str">
        <f>+IF(VLOOKUP($B15,'Lista Puestos Valorados'!$B$11:$BK$510,MATCH('Auxiliar General'!L$4,'Lista Puestos Valorados'!$B$10:$BK$10,0),0)="","No relevante",VLOOKUP($B15,'Lista Puestos Valorados'!$B$11:$BK$510,MATCH('Auxiliar General'!L$4,'Lista Puestos Valorados'!$B$10:$BK$10,0),0))</f>
        <v>No relevante</v>
      </c>
      <c r="S15" s="26">
        <f>+HLOOKUP(R15,Sistema_Puntos!$Q$5:$Y$43,'Auxiliar General'!N$5,FALSE)</f>
        <v>0</v>
      </c>
      <c r="T15" s="26" t="str">
        <f>+IF(VLOOKUP($B15,'Lista Puestos Valorados'!$B$11:$BK$510,MATCH('Auxiliar General'!N$4,'Lista Puestos Valorados'!$B$10:$BK$10,0),0)="","No relevante",VLOOKUP($B15,'Lista Puestos Valorados'!$B$11:$BK$510,MATCH('Auxiliar General'!N$4,'Lista Puestos Valorados'!$B$10:$BK$10,0),0))</f>
        <v>No relevante</v>
      </c>
      <c r="U15" s="26">
        <f>+HLOOKUP(T15,Sistema_Puntos!$Q$5:$Y$43,'Auxiliar General'!P$5,FALSE)</f>
        <v>0</v>
      </c>
      <c r="V15" s="26" t="str">
        <f>+IF(VLOOKUP($B15,'Lista Puestos Valorados'!$B$11:$BK$510,MATCH('Auxiliar General'!P$4,'Lista Puestos Valorados'!$B$10:$BK$10,0),0)="","No relevante",VLOOKUP($B15,'Lista Puestos Valorados'!$B$11:$BK$510,MATCH('Auxiliar General'!P$4,'Lista Puestos Valorados'!$B$10:$BK$10,0),0))</f>
        <v>No relevante</v>
      </c>
      <c r="W15" s="26">
        <f>+HLOOKUP(V15,Sistema_Puntos!$Q$5:$Y$43,'Auxiliar General'!R$5,FALSE)</f>
        <v>0</v>
      </c>
      <c r="X15" s="26" t="str">
        <f>+IF(VLOOKUP($B15,'Lista Puestos Valorados'!$B$11:$BK$510,MATCH('Auxiliar General'!R$4,'Lista Puestos Valorados'!$B$10:$BK$10,0),0)="","No relevante",VLOOKUP($B15,'Lista Puestos Valorados'!$B$11:$BK$510,MATCH('Auxiliar General'!R$4,'Lista Puestos Valorados'!$B$10:$BK$10,0),0))</f>
        <v>No relevante</v>
      </c>
      <c r="Y15" s="26">
        <f>+HLOOKUP(X15,Sistema_Puntos!$Q$5:$Y$43,'Auxiliar General'!T$5,FALSE)</f>
        <v>0</v>
      </c>
      <c r="Z15" s="26" t="str">
        <f>+IF(VLOOKUP($B15,'Lista Puestos Valorados'!$B$11:$BK$510,MATCH('Auxiliar General'!T$4,'Lista Puestos Valorados'!$B$10:$BK$10,0),0)="","No relevante",VLOOKUP($B15,'Lista Puestos Valorados'!$B$11:$BK$510,MATCH('Auxiliar General'!T$4,'Lista Puestos Valorados'!$B$10:$BK$10,0),0))</f>
        <v>No relevante</v>
      </c>
      <c r="AA15" s="26">
        <f>+HLOOKUP(Z15,Sistema_Puntos!$Q$5:$Y$43,'Auxiliar General'!V$5,FALSE)</f>
        <v>0</v>
      </c>
      <c r="AB15" s="26" t="str">
        <f>+IF(VLOOKUP($B15,'Lista Puestos Valorados'!$B$11:$BK$510,MATCH('Auxiliar General'!V$4,'Lista Puestos Valorados'!$B$10:$BK$10,0),0)="","No relevante",VLOOKUP($B15,'Lista Puestos Valorados'!$B$11:$BK$510,MATCH('Auxiliar General'!V$4,'Lista Puestos Valorados'!$B$10:$BK$10,0),0))</f>
        <v>No relevante</v>
      </c>
      <c r="AC15" s="26">
        <f>+HLOOKUP(AB15,Sistema_Puntos!$Q$5:$Y$43,'Auxiliar General'!X$5,FALSE)</f>
        <v>0</v>
      </c>
      <c r="AD15" s="26" t="str">
        <f>+IF(VLOOKUP($B15,'Lista Puestos Valorados'!$B$11:$BK$510,MATCH('Auxiliar General'!X$4,'Lista Puestos Valorados'!$B$10:$BK$10,0),0)="","No relevante",VLOOKUP($B15,'Lista Puestos Valorados'!$B$11:$BK$510,MATCH('Auxiliar General'!X$4,'Lista Puestos Valorados'!$B$10:$BK$10,0),0))</f>
        <v>No relevante</v>
      </c>
      <c r="AE15" s="26">
        <f>+HLOOKUP(AD15,Sistema_Puntos!$Q$5:$Y$43,'Auxiliar General'!Z$5,FALSE)</f>
        <v>0</v>
      </c>
      <c r="AF15" s="26" t="str">
        <f>+IF(VLOOKUP($B15,'Lista Puestos Valorados'!$B$11:$BK$510,MATCH('Auxiliar General'!Z$4,'Lista Puestos Valorados'!$B$10:$BK$10,0),0)="","No relevante",VLOOKUP($B15,'Lista Puestos Valorados'!$B$11:$BK$510,MATCH('Auxiliar General'!Z$4,'Lista Puestos Valorados'!$B$10:$BK$10,0),0))</f>
        <v>No relevante</v>
      </c>
      <c r="AG15" s="26">
        <f>+HLOOKUP(AF15,Sistema_Puntos!$Q$5:$Y$43,'Auxiliar General'!AB$5,FALSE)</f>
        <v>0</v>
      </c>
      <c r="AH15" s="26" t="str">
        <f>+IF(VLOOKUP($B15,'Lista Puestos Valorados'!$B$11:$BK$510,MATCH('Auxiliar General'!AB$4,'Lista Puestos Valorados'!$B$10:$BK$10,0),0)="","No relevante",VLOOKUP($B15,'Lista Puestos Valorados'!$B$11:$BK$510,MATCH('Auxiliar General'!AB$4,'Lista Puestos Valorados'!$B$10:$BK$10,0),0))</f>
        <v>No relevante</v>
      </c>
      <c r="AI15" s="26">
        <f>+HLOOKUP(AH15,Sistema_Puntos!$Q$5:$Y$43,'Auxiliar General'!AD$5,FALSE)</f>
        <v>0</v>
      </c>
      <c r="AJ15" s="26" t="str">
        <f>+IF(VLOOKUP($B15,'Lista Puestos Valorados'!$B$11:$BK$510,MATCH('Auxiliar General'!AD$4,'Lista Puestos Valorados'!$B$10:$BK$10,0),0)="","No relevante",VLOOKUP($B15,'Lista Puestos Valorados'!$B$11:$BK$510,MATCH('Auxiliar General'!AD$4,'Lista Puestos Valorados'!$B$10:$BK$10,0),0))</f>
        <v>No relevante</v>
      </c>
      <c r="AK15" s="26">
        <f>+HLOOKUP(AJ15,Sistema_Puntos!$Q$5:$Y$43,'Auxiliar General'!AF$5,FALSE)</f>
        <v>0</v>
      </c>
      <c r="AL15" s="26" t="str">
        <f>+IF(VLOOKUP($B15,'Lista Puestos Valorados'!$B$11:$BK$510,MATCH('Auxiliar General'!AF$4,'Lista Puestos Valorados'!$B$10:$BK$10,0),0)="","No relevante",VLOOKUP($B15,'Lista Puestos Valorados'!$B$11:$BK$510,MATCH('Auxiliar General'!AF$4,'Lista Puestos Valorados'!$B$10:$BK$10,0),0))</f>
        <v>No relevante</v>
      </c>
      <c r="AM15" s="26">
        <f>+HLOOKUP(AL15,Sistema_Puntos!$Q$5:$Y$43,'Auxiliar General'!AH$5,FALSE)</f>
        <v>0</v>
      </c>
      <c r="AN15" s="26" t="str">
        <f>+IF(VLOOKUP($B15,'Lista Puestos Valorados'!$B$11:$BK$510,MATCH('Auxiliar General'!AH$4,'Lista Puestos Valorados'!$B$10:$BK$10,0),0)="","No relevante",VLOOKUP($B15,'Lista Puestos Valorados'!$B$11:$BK$510,MATCH('Auxiliar General'!AH$4,'Lista Puestos Valorados'!$B$10:$BK$10,0),0))</f>
        <v>No relevante</v>
      </c>
      <c r="AO15" s="26">
        <f>+HLOOKUP(AN15,Sistema_Puntos!$Q$5:$Y$43,'Auxiliar General'!AJ$5,FALSE)</f>
        <v>0</v>
      </c>
      <c r="AP15" s="26" t="str">
        <f>+IF(VLOOKUP($B15,'Lista Puestos Valorados'!$B$11:$BK$510,MATCH('Auxiliar General'!AJ$4,'Lista Puestos Valorados'!$B$10:$BK$10,0),0)="","No relevante",VLOOKUP($B15,'Lista Puestos Valorados'!$B$11:$BK$510,MATCH('Auxiliar General'!AJ$4,'Lista Puestos Valorados'!$B$10:$BK$10,0),0))</f>
        <v>No relevante</v>
      </c>
      <c r="AQ15" s="26">
        <f>+HLOOKUP(AP15,Sistema_Puntos!$Q$5:$Y$43,'Auxiliar General'!AL$5,FALSE)</f>
        <v>0</v>
      </c>
      <c r="AR15" s="26" t="str">
        <f>+IF(VLOOKUP($B15,'Lista Puestos Valorados'!$B$11:$BK$510,MATCH('Auxiliar General'!AL$4,'Lista Puestos Valorados'!$B$10:$BK$10,0),0)="","No relevante",VLOOKUP($B15,'Lista Puestos Valorados'!$B$11:$BK$510,MATCH('Auxiliar General'!AL$4,'Lista Puestos Valorados'!$B$10:$BK$10,0),0))</f>
        <v>No relevante</v>
      </c>
      <c r="AS15" s="26">
        <f>+HLOOKUP(AR15,Sistema_Puntos!$Q$5:$Y$43,'Auxiliar General'!AN$5,FALSE)</f>
        <v>0</v>
      </c>
      <c r="AT15" s="26" t="str">
        <f>+IF(VLOOKUP($B15,'Lista Puestos Valorados'!$B$11:$BK$510,MATCH('Auxiliar General'!AN$4,'Lista Puestos Valorados'!$B$10:$BK$10,0),0)="","No relevante",VLOOKUP($B15,'Lista Puestos Valorados'!$B$11:$BK$510,MATCH('Auxiliar General'!AN$4,'Lista Puestos Valorados'!$B$10:$BK$10,0),0))</f>
        <v>No relevante</v>
      </c>
      <c r="AU15" s="26">
        <f>+HLOOKUP(AT15,Sistema_Puntos!$Q$5:$Y$43,'Auxiliar General'!AP$5,FALSE)</f>
        <v>0</v>
      </c>
      <c r="AV15" s="26" t="str">
        <f>+IF(VLOOKUP($B15,'Lista Puestos Valorados'!$B$11:$BK$510,MATCH('Auxiliar General'!AP$4,'Lista Puestos Valorados'!$B$10:$BK$10,0),0)="","No relevante",VLOOKUP($B15,'Lista Puestos Valorados'!$B$11:$BK$510,MATCH('Auxiliar General'!AP$4,'Lista Puestos Valorados'!$B$10:$BK$10,0),0))</f>
        <v>No relevante</v>
      </c>
      <c r="AW15" s="26">
        <f>+HLOOKUP(AV15,Sistema_Puntos!$Q$5:$Y$43,'Auxiliar General'!AR$5,FALSE)</f>
        <v>0</v>
      </c>
      <c r="AX15" s="26" t="str">
        <f>+IF(VLOOKUP($B15,'Lista Puestos Valorados'!$B$11:$BK$510,MATCH('Auxiliar General'!AR$4,'Lista Puestos Valorados'!$B$10:$BK$10,0),0)="","No relevante",VLOOKUP($B15,'Lista Puestos Valorados'!$B$11:$BK$510,MATCH('Auxiliar General'!AR$4,'Lista Puestos Valorados'!$B$10:$BK$10,0),0))</f>
        <v>No relevante</v>
      </c>
      <c r="AY15" s="26">
        <f>+HLOOKUP(AX15,Sistema_Puntos!$Q$5:$Y$43,'Auxiliar General'!AT$5,FALSE)</f>
        <v>0</v>
      </c>
      <c r="AZ15" s="26" t="str">
        <f>+IF(VLOOKUP($B15,'Lista Puestos Valorados'!$B$11:$BK$510,MATCH('Auxiliar General'!AT$4,'Lista Puestos Valorados'!$B$10:$BK$10,0),0)="","No relevante",VLOOKUP($B15,'Lista Puestos Valorados'!$B$11:$BK$510,MATCH('Auxiliar General'!AT$4,'Lista Puestos Valorados'!$B$10:$BK$10,0),0))</f>
        <v>No relevante</v>
      </c>
      <c r="BA15" s="26">
        <f>+HLOOKUP(AZ15,Sistema_Puntos!$Q$5:$Y$43,'Auxiliar General'!AV$5,FALSE)</f>
        <v>0</v>
      </c>
      <c r="BB15" s="26" t="str">
        <f>+IF(VLOOKUP($B15,'Lista Puestos Valorados'!$B$11:$BK$510,MATCH('Auxiliar General'!AV$4,'Lista Puestos Valorados'!$B$10:$BK$10,0),0)="","No relevante",VLOOKUP($B15,'Lista Puestos Valorados'!$B$11:$BK$510,MATCH('Auxiliar General'!AV$4,'Lista Puestos Valorados'!$B$10:$BK$10,0),0))</f>
        <v>No relevante</v>
      </c>
      <c r="BC15" s="26">
        <f>+HLOOKUP(BB15,Sistema_Puntos!$Q$5:$Y$43,'Auxiliar General'!AX$5,FALSE)</f>
        <v>0</v>
      </c>
      <c r="BD15" s="26" t="str">
        <f>+IF(VLOOKUP($B15,'Lista Puestos Valorados'!$B$11:$BK$510,MATCH('Auxiliar General'!AX$4,'Lista Puestos Valorados'!$B$10:$BK$10,0),0)="","No relevante",VLOOKUP($B15,'Lista Puestos Valorados'!$B$11:$BK$510,MATCH('Auxiliar General'!AX$4,'Lista Puestos Valorados'!$B$10:$BK$10,0),0))</f>
        <v>No relevante</v>
      </c>
      <c r="BE15" s="26">
        <f>+HLOOKUP(BD15,Sistema_Puntos!$Q$5:$Y$43,'Auxiliar General'!AZ$5,FALSE)</f>
        <v>0</v>
      </c>
      <c r="BF15" s="26" t="str">
        <f>+IF(VLOOKUP($B15,'Lista Puestos Valorados'!$B$11:$BK$510,MATCH('Auxiliar General'!AZ$4,'Lista Puestos Valorados'!$B$10:$BK$10,0),0)="","No relevante",VLOOKUP($B15,'Lista Puestos Valorados'!$B$11:$BK$510,MATCH('Auxiliar General'!AZ$4,'Lista Puestos Valorados'!$B$10:$BK$10,0),0))</f>
        <v>No relevante</v>
      </c>
      <c r="BG15" s="26">
        <f>+HLOOKUP(BF15,Sistema_Puntos!$Q$5:$Y$43,'Auxiliar General'!BB$5,FALSE)</f>
        <v>0</v>
      </c>
      <c r="BH15" s="26" t="str">
        <f>+IF(VLOOKUP($B15,'Lista Puestos Valorados'!$B$11:$BK$510,MATCH('Auxiliar General'!BB$4,'Lista Puestos Valorados'!$B$10:$BK$10,0),0)="","No relevante",VLOOKUP($B15,'Lista Puestos Valorados'!$B$11:$BK$510,MATCH('Auxiliar General'!BB$4,'Lista Puestos Valorados'!$B$10:$BK$10,0),0))</f>
        <v>No relevante</v>
      </c>
      <c r="BI15" s="26">
        <f>+HLOOKUP(BH15,Sistema_Puntos!$Q$5:$Y$43,'Auxiliar General'!BD$5,FALSE)</f>
        <v>0</v>
      </c>
      <c r="BJ15" s="26" t="str">
        <f>+IF(VLOOKUP($B15,'Lista Puestos Valorados'!$B$11:$BK$510,MATCH('Auxiliar General'!BD$4,'Lista Puestos Valorados'!$B$10:$BK$10,0),0)="","No relevante",VLOOKUP($B15,'Lista Puestos Valorados'!$B$11:$BK$510,MATCH('Auxiliar General'!BD$4,'Lista Puestos Valorados'!$B$10:$BK$10,0),0))</f>
        <v>No relevante</v>
      </c>
      <c r="BK15" s="26">
        <f>+HLOOKUP(BJ15,Sistema_Puntos!$Q$5:$Y$43,'Auxiliar General'!BF$5,FALSE)</f>
        <v>0</v>
      </c>
      <c r="BL15" s="26" t="str">
        <f>+IF(VLOOKUP($B15,'Lista Puestos Valorados'!$B$11:$BK$510,MATCH('Auxiliar General'!BF$4,'Lista Puestos Valorados'!$B$10:$BK$10,0),0)="","No relevante",VLOOKUP($B15,'Lista Puestos Valorados'!$B$11:$BK$510,MATCH('Auxiliar General'!BF$4,'Lista Puestos Valorados'!$B$10:$BK$10,0),0))</f>
        <v>No relevante</v>
      </c>
      <c r="BM15" s="26">
        <f>+HLOOKUP(BL15,Sistema_Puntos!$Q$5:$Y$43,'Auxiliar General'!BH$5,FALSE)</f>
        <v>0</v>
      </c>
      <c r="BN15" s="26" t="str">
        <f>+IF(VLOOKUP($B15,'Lista Puestos Valorados'!$B$11:$BK$510,MATCH('Auxiliar General'!BH$4,'Lista Puestos Valorados'!$B$10:$BK$10,0),0)="","No relevante",VLOOKUP($B15,'Lista Puestos Valorados'!$B$11:$BK$510,MATCH('Auxiliar General'!BH$4,'Lista Puestos Valorados'!$B$10:$BK$10,0),0))</f>
        <v>No relevante</v>
      </c>
      <c r="BO15" s="26">
        <f>+HLOOKUP(BN15,Sistema_Puntos!$Q$5:$Y$43,'Auxiliar General'!BJ$5,FALSE)</f>
        <v>0</v>
      </c>
      <c r="BP15" s="26" t="str">
        <f>+IF(VLOOKUP($B15,'Lista Puestos Valorados'!$B$11:$BK$510,MATCH('Auxiliar General'!BJ$4,'Lista Puestos Valorados'!$B$10:$BK$10,0),0)="","No relevante",VLOOKUP($B15,'Lista Puestos Valorados'!$B$11:$BK$510,MATCH('Auxiliar General'!BJ$4,'Lista Puestos Valorados'!$B$10:$BK$10,0),0))</f>
        <v>No relevante</v>
      </c>
      <c r="BQ15" s="26">
        <f>+HLOOKUP(BP15,Sistema_Puntos!$Q$5:$Y$43,'Auxiliar General'!BL$5,FALSE)</f>
        <v>0</v>
      </c>
      <c r="BR15" s="26" t="str">
        <f>+IF(VLOOKUP($B15,'Lista Puestos Valorados'!$B$11:$BK$510,MATCH('Auxiliar General'!BL$4,'Lista Puestos Valorados'!$B$10:$BK$10,0),0)="","No relevante",VLOOKUP($B15,'Lista Puestos Valorados'!$B$11:$BK$510,MATCH('Auxiliar General'!BL$4,'Lista Puestos Valorados'!$B$10:$BK$10,0),0))</f>
        <v>No relevante</v>
      </c>
      <c r="BS15" s="26">
        <f>+HLOOKUP(BR15,Sistema_Puntos!$Q$5:$Y$43,'Auxiliar General'!BN$5,FALSE)</f>
        <v>0</v>
      </c>
      <c r="BT15" s="26" t="str">
        <f>+IF(VLOOKUP($B15,'Lista Puestos Valorados'!$B$11:$BK$510,MATCH('Auxiliar General'!BN$4,'Lista Puestos Valorados'!$B$10:$BK$10,0),0)="","No relevante",VLOOKUP($B15,'Lista Puestos Valorados'!$B$11:$BK$510,MATCH('Auxiliar General'!BN$4,'Lista Puestos Valorados'!$B$10:$BK$10,0),0))</f>
        <v>No relevante</v>
      </c>
      <c r="BU15" s="26">
        <f>+HLOOKUP(BT15,Sistema_Puntos!$Q$5:$Y$43,'Auxiliar General'!BP$5,FALSE)</f>
        <v>0</v>
      </c>
      <c r="BV15" s="26" t="str">
        <f>+IF(VLOOKUP($B15,'Lista Puestos Valorados'!$B$11:$BK$510,MATCH('Auxiliar General'!BP$4,'Lista Puestos Valorados'!$B$10:$BK$10,0),0)="","No relevante",VLOOKUP($B15,'Lista Puestos Valorados'!$B$11:$BK$510,MATCH('Auxiliar General'!BP$4,'Lista Puestos Valorados'!$B$10:$BK$10,0),0))</f>
        <v>No relevante</v>
      </c>
      <c r="BW15" s="26">
        <f>+HLOOKUP(BV15,Sistema_Puntos!$Q$5:$Y$43,'Auxiliar General'!BR$5,FALSE)</f>
        <v>0</v>
      </c>
      <c r="BX15" s="26" t="str">
        <f>+IF(VLOOKUP($B15,'Lista Puestos Valorados'!$B$11:$BK$510,MATCH('Auxiliar General'!BR$4,'Lista Puestos Valorados'!$B$10:$BK$10,0),0)="","No relevante",VLOOKUP($B15,'Lista Puestos Valorados'!$B$11:$BK$510,MATCH('Auxiliar General'!BR$4,'Lista Puestos Valorados'!$B$10:$BK$10,0),0))</f>
        <v>No relevante</v>
      </c>
      <c r="BY15" s="26">
        <f>+HLOOKUP(BX15,Sistema_Puntos!$Q$5:$Y$43,'Auxiliar General'!BT$5,FALSE)</f>
        <v>0</v>
      </c>
      <c r="BZ15" s="26" t="str">
        <f>+IF(VLOOKUP($B15,'Lista Puestos Valorados'!$B$11:$BK$510,MATCH('Auxiliar General'!BT$4,'Lista Puestos Valorados'!$B$10:$BK$10,0),0)="","No relevante",VLOOKUP($B15,'Lista Puestos Valorados'!$B$11:$BK$510,MATCH('Auxiliar General'!BT$4,'Lista Puestos Valorados'!$B$10:$BK$10,0),0))</f>
        <v>No relevante</v>
      </c>
      <c r="CA15" s="26">
        <f>+HLOOKUP(BZ15,Sistema_Puntos!$Q$5:$Y$43,'Auxiliar General'!BV$5,FALSE)</f>
        <v>0</v>
      </c>
      <c r="CB15" s="26" t="str">
        <f>+IF(VLOOKUP($B15,'Lista Puestos Valorados'!$B$11:$BK$510,MATCH('Auxiliar General'!BV$4,'Lista Puestos Valorados'!$B$10:$BK$10,0),0)="","No relevante",VLOOKUP($B15,'Lista Puestos Valorados'!$B$11:$BK$510,MATCH('Auxiliar General'!BV$4,'Lista Puestos Valorados'!$B$10:$BK$10,0),0))</f>
        <v>No relevante</v>
      </c>
      <c r="CC15" s="26">
        <f>+HLOOKUP(CB15,Sistema_Puntos!$Q$5:$Y$43,'Auxiliar General'!BX$5,FALSE)</f>
        <v>0</v>
      </c>
      <c r="CD15" s="26" t="str">
        <f>+IF(VLOOKUP($B15,'Lista Puestos Valorados'!$B$11:$BK$510,MATCH('Auxiliar General'!BX$4,'Lista Puestos Valorados'!$B$10:$BK$10,0),0)="","No relevante",VLOOKUP($B15,'Lista Puestos Valorados'!$B$11:$BK$510,MATCH('Auxiliar General'!BX$4,'Lista Puestos Valorados'!$B$10:$BK$10,0),0))</f>
        <v>No relevante</v>
      </c>
      <c r="CE15" s="26">
        <f>+HLOOKUP(CD15,Sistema_Puntos!$Q$5:$Y$43,'Auxiliar General'!BZ$5,FALSE)</f>
        <v>0</v>
      </c>
      <c r="CF15" s="26" t="str">
        <f>+IF(VLOOKUP($B15,'Lista Puestos Valorados'!$B$11:$BK$510,MATCH('Auxiliar General'!BZ$4,'Lista Puestos Valorados'!$B$10:$BK$10,0),0)="","No relevante",VLOOKUP($B15,'Lista Puestos Valorados'!$B$11:$BK$510,MATCH('Auxiliar General'!BZ$4,'Lista Puestos Valorados'!$B$10:$BK$10,0),0))</f>
        <v>No relevante</v>
      </c>
      <c r="CG15" s="26">
        <f>+HLOOKUP(CF15,Sistema_Puntos!$Q$5:$Y$43,'Auxiliar General'!CB$5,FALSE)</f>
        <v>0</v>
      </c>
      <c r="CH15" s="29"/>
      <c r="CI15" s="29"/>
    </row>
    <row r="16" spans="2:87" ht="17.55" customHeight="1">
      <c r="B16" s="26">
        <f>+'Listado de Puestos'!B16</f>
        <v>6</v>
      </c>
      <c r="C16" s="236" t="str">
        <f>+IF('Lista Puestos Valorados'!C16="","",'Lista Puestos Valorados'!C16)</f>
        <v/>
      </c>
      <c r="D16" s="26" t="str">
        <f>+IF('Lista Puestos Valorados'!D16="","",'Lista Puestos Valorados'!D16)</f>
        <v/>
      </c>
      <c r="E16" s="26" t="str">
        <f>+IF('Lista Puestos Valorados'!E16="","",'Lista Puestos Valorados'!E16)</f>
        <v/>
      </c>
      <c r="F16" s="26" t="str">
        <f>+IF('Lista Puestos Valorados'!F16="","",'Lista Puestos Valorados'!F16)</f>
        <v/>
      </c>
      <c r="G16" s="26" t="str">
        <f>+IF('Lista Puestos Valorados'!G16="","",'Lista Puestos Valorados'!G16)</f>
        <v/>
      </c>
      <c r="H16" s="26" t="str">
        <f>+IF('Lista Puestos Valorados'!H16="","",'Lista Puestos Valorados'!H16)</f>
        <v/>
      </c>
      <c r="I16" s="26" t="str">
        <f>+IF('Lista Puestos Valorados'!I16="","",'Lista Puestos Valorados'!I16)</f>
        <v/>
      </c>
      <c r="J16" s="118" t="e">
        <f t="array" ref="J16">+IF(L16="","",_xlfn.IFS(L16&lt;='Cortes de Agrupacion'!$F$15,'Cortes de Agrupacion'!$E$15,'Resultados General'!L16&lt;='Cortes de Agrupacion'!$F$14,'Cortes de Agrupacion'!$E$14,'Resultados General'!L16&lt;='Cortes de Agrupacion'!$F$13,'Cortes de Agrupacion'!$E$13,L16&lt;='Cortes de Agrupacion'!$F$12,'Cortes de Agrupacion'!$E$12,'Resultados General'!L16&lt;='Cortes de Agrupacion'!$F$11,'Cortes de Agrupacion'!$E$11,'Resultados General'!L16&lt;='Cortes de Agrupacion'!$F$10,'Cortes de Agrupacion'!$E$10,'Resultados General'!L16&lt;='Cortes de Agrupacion'!$F$9,'Cortes de Agrupacion'!$E$9,'Resultados General'!L16&lt;='Cortes de Agrupacion'!$F$8,'Cortes de Agrupacion'!$E$8,'Resultados General'!L16&lt;='Cortes de Agrupacion'!$F$7,'Cortes de Agrupacion'!$E$7,'Resultados General'!L16&lt;='Cortes de Agrupacion'!$F$6,'Cortes de Agrupacion'!$E$6))</f>
        <v>#VALUE!</v>
      </c>
      <c r="K16" s="118" t="str">
        <f t="shared" si="0"/>
        <v/>
      </c>
      <c r="L16" s="124" t="e">
        <f>#VALUE!</f>
        <v>#VALUE!</v>
      </c>
      <c r="M16" s="26" t="e">
        <f ca="1">+_xlfn.IFNA(VLOOKUP(C16,'Distribución de puestos'!$B$8:$I$507,8,0),"")</f>
        <v>#NAME?</v>
      </c>
      <c r="N16" s="26" t="str">
        <f>+IF(VLOOKUP($B16,'Lista Puestos Valorados'!$B$11:$BK$510,MATCH('Auxiliar General'!H$4,'Lista Puestos Valorados'!$B$10:$BK$10,0),0)="","No relevante",VLOOKUP($B16,'Lista Puestos Valorados'!$B$11:$BK$510,MATCH('Auxiliar General'!H$4,'Lista Puestos Valorados'!$B$10:$BK$10,0),0))</f>
        <v>No relevante</v>
      </c>
      <c r="O16" s="26">
        <f>+HLOOKUP(N16,Sistema_Puntos!$Q$5:$Y$43,'Auxiliar General'!J$5,FALSE)</f>
        <v>0</v>
      </c>
      <c r="P16" s="26" t="str">
        <f>+IF(VLOOKUP($B16,'Lista Puestos Valorados'!$B$11:$BK$510,MATCH('Auxiliar General'!J$4,'Lista Puestos Valorados'!$B$10:$BK$10,0),0)="","No relevante",VLOOKUP($B16,'Lista Puestos Valorados'!$B$11:$BK$510,MATCH('Auxiliar General'!J$4,'Lista Puestos Valorados'!$B$10:$BK$10,0),0))</f>
        <v>No relevante</v>
      </c>
      <c r="Q16" s="26">
        <f>+HLOOKUP(P16,Sistema_Puntos!$Q$5:$Y$43,'Auxiliar General'!L$5,FALSE)</f>
        <v>0</v>
      </c>
      <c r="R16" s="26" t="str">
        <f>+IF(VLOOKUP($B16,'Lista Puestos Valorados'!$B$11:$BK$510,MATCH('Auxiliar General'!L$4,'Lista Puestos Valorados'!$B$10:$BK$10,0),0)="","No relevante",VLOOKUP($B16,'Lista Puestos Valorados'!$B$11:$BK$510,MATCH('Auxiliar General'!L$4,'Lista Puestos Valorados'!$B$10:$BK$10,0),0))</f>
        <v>No relevante</v>
      </c>
      <c r="S16" s="26">
        <f>+HLOOKUP(R16,Sistema_Puntos!$Q$5:$Y$43,'Auxiliar General'!N$5,FALSE)</f>
        <v>0</v>
      </c>
      <c r="T16" s="26" t="str">
        <f>+IF(VLOOKUP($B16,'Lista Puestos Valorados'!$B$11:$BK$510,MATCH('Auxiliar General'!N$4,'Lista Puestos Valorados'!$B$10:$BK$10,0),0)="","No relevante",VLOOKUP($B16,'Lista Puestos Valorados'!$B$11:$BK$510,MATCH('Auxiliar General'!N$4,'Lista Puestos Valorados'!$B$10:$BK$10,0),0))</f>
        <v>No relevante</v>
      </c>
      <c r="U16" s="26">
        <f>+HLOOKUP(T16,Sistema_Puntos!$Q$5:$Y$43,'Auxiliar General'!P$5,FALSE)</f>
        <v>0</v>
      </c>
      <c r="V16" s="26" t="str">
        <f>+IF(VLOOKUP($B16,'Lista Puestos Valorados'!$B$11:$BK$510,MATCH('Auxiliar General'!P$4,'Lista Puestos Valorados'!$B$10:$BK$10,0),0)="","No relevante",VLOOKUP($B16,'Lista Puestos Valorados'!$B$11:$BK$510,MATCH('Auxiliar General'!P$4,'Lista Puestos Valorados'!$B$10:$BK$10,0),0))</f>
        <v>No relevante</v>
      </c>
      <c r="W16" s="26">
        <f>+HLOOKUP(V16,Sistema_Puntos!$Q$5:$Y$43,'Auxiliar General'!R$5,FALSE)</f>
        <v>0</v>
      </c>
      <c r="X16" s="26" t="str">
        <f>+IF(VLOOKUP($B16,'Lista Puestos Valorados'!$B$11:$BK$510,MATCH('Auxiliar General'!R$4,'Lista Puestos Valorados'!$B$10:$BK$10,0),0)="","No relevante",VLOOKUP($B16,'Lista Puestos Valorados'!$B$11:$BK$510,MATCH('Auxiliar General'!R$4,'Lista Puestos Valorados'!$B$10:$BK$10,0),0))</f>
        <v>No relevante</v>
      </c>
      <c r="Y16" s="26">
        <f>+HLOOKUP(X16,Sistema_Puntos!$Q$5:$Y$43,'Auxiliar General'!T$5,FALSE)</f>
        <v>0</v>
      </c>
      <c r="Z16" s="26" t="str">
        <f>+IF(VLOOKUP($B16,'Lista Puestos Valorados'!$B$11:$BK$510,MATCH('Auxiliar General'!T$4,'Lista Puestos Valorados'!$B$10:$BK$10,0),0)="","No relevante",VLOOKUP($B16,'Lista Puestos Valorados'!$B$11:$BK$510,MATCH('Auxiliar General'!T$4,'Lista Puestos Valorados'!$B$10:$BK$10,0),0))</f>
        <v>No relevante</v>
      </c>
      <c r="AA16" s="26">
        <f>+HLOOKUP(Z16,Sistema_Puntos!$Q$5:$Y$43,'Auxiliar General'!V$5,FALSE)</f>
        <v>0</v>
      </c>
      <c r="AB16" s="26" t="str">
        <f>+IF(VLOOKUP($B16,'Lista Puestos Valorados'!$B$11:$BK$510,MATCH('Auxiliar General'!V$4,'Lista Puestos Valorados'!$B$10:$BK$10,0),0)="","No relevante",VLOOKUP($B16,'Lista Puestos Valorados'!$B$11:$BK$510,MATCH('Auxiliar General'!V$4,'Lista Puestos Valorados'!$B$10:$BK$10,0),0))</f>
        <v>No relevante</v>
      </c>
      <c r="AC16" s="26">
        <f>+HLOOKUP(AB16,Sistema_Puntos!$Q$5:$Y$43,'Auxiliar General'!X$5,FALSE)</f>
        <v>0</v>
      </c>
      <c r="AD16" s="26" t="str">
        <f>+IF(VLOOKUP($B16,'Lista Puestos Valorados'!$B$11:$BK$510,MATCH('Auxiliar General'!X$4,'Lista Puestos Valorados'!$B$10:$BK$10,0),0)="","No relevante",VLOOKUP($B16,'Lista Puestos Valorados'!$B$11:$BK$510,MATCH('Auxiliar General'!X$4,'Lista Puestos Valorados'!$B$10:$BK$10,0),0))</f>
        <v>No relevante</v>
      </c>
      <c r="AE16" s="26">
        <f>+HLOOKUP(AD16,Sistema_Puntos!$Q$5:$Y$43,'Auxiliar General'!Z$5,FALSE)</f>
        <v>0</v>
      </c>
      <c r="AF16" s="26" t="str">
        <f>+IF(VLOOKUP($B16,'Lista Puestos Valorados'!$B$11:$BK$510,MATCH('Auxiliar General'!Z$4,'Lista Puestos Valorados'!$B$10:$BK$10,0),0)="","No relevante",VLOOKUP($B16,'Lista Puestos Valorados'!$B$11:$BK$510,MATCH('Auxiliar General'!Z$4,'Lista Puestos Valorados'!$B$10:$BK$10,0),0))</f>
        <v>No relevante</v>
      </c>
      <c r="AG16" s="26">
        <f>+HLOOKUP(AF16,Sistema_Puntos!$Q$5:$Y$43,'Auxiliar General'!AB$5,FALSE)</f>
        <v>0</v>
      </c>
      <c r="AH16" s="26" t="str">
        <f>+IF(VLOOKUP($B16,'Lista Puestos Valorados'!$B$11:$BK$510,MATCH('Auxiliar General'!AB$4,'Lista Puestos Valorados'!$B$10:$BK$10,0),0)="","No relevante",VLOOKUP($B16,'Lista Puestos Valorados'!$B$11:$BK$510,MATCH('Auxiliar General'!AB$4,'Lista Puestos Valorados'!$B$10:$BK$10,0),0))</f>
        <v>No relevante</v>
      </c>
      <c r="AI16" s="26">
        <f>+HLOOKUP(AH16,Sistema_Puntos!$Q$5:$Y$43,'Auxiliar General'!AD$5,FALSE)</f>
        <v>0</v>
      </c>
      <c r="AJ16" s="26" t="str">
        <f>+IF(VLOOKUP($B16,'Lista Puestos Valorados'!$B$11:$BK$510,MATCH('Auxiliar General'!AD$4,'Lista Puestos Valorados'!$B$10:$BK$10,0),0)="","No relevante",VLOOKUP($B16,'Lista Puestos Valorados'!$B$11:$BK$510,MATCH('Auxiliar General'!AD$4,'Lista Puestos Valorados'!$B$10:$BK$10,0),0))</f>
        <v>No relevante</v>
      </c>
      <c r="AK16" s="26">
        <f>+HLOOKUP(AJ16,Sistema_Puntos!$Q$5:$Y$43,'Auxiliar General'!AF$5,FALSE)</f>
        <v>0</v>
      </c>
      <c r="AL16" s="26" t="str">
        <f>+IF(VLOOKUP($B16,'Lista Puestos Valorados'!$B$11:$BK$510,MATCH('Auxiliar General'!AF$4,'Lista Puestos Valorados'!$B$10:$BK$10,0),0)="","No relevante",VLOOKUP($B16,'Lista Puestos Valorados'!$B$11:$BK$510,MATCH('Auxiliar General'!AF$4,'Lista Puestos Valorados'!$B$10:$BK$10,0),0))</f>
        <v>No relevante</v>
      </c>
      <c r="AM16" s="26">
        <f>+HLOOKUP(AL16,Sistema_Puntos!$Q$5:$Y$43,'Auxiliar General'!AH$5,FALSE)</f>
        <v>0</v>
      </c>
      <c r="AN16" s="26" t="str">
        <f>+IF(VLOOKUP($B16,'Lista Puestos Valorados'!$B$11:$BK$510,MATCH('Auxiliar General'!AH$4,'Lista Puestos Valorados'!$B$10:$BK$10,0),0)="","No relevante",VLOOKUP($B16,'Lista Puestos Valorados'!$B$11:$BK$510,MATCH('Auxiliar General'!AH$4,'Lista Puestos Valorados'!$B$10:$BK$10,0),0))</f>
        <v>No relevante</v>
      </c>
      <c r="AO16" s="26">
        <f>+HLOOKUP(AN16,Sistema_Puntos!$Q$5:$Y$43,'Auxiliar General'!AJ$5,FALSE)</f>
        <v>0</v>
      </c>
      <c r="AP16" s="26" t="str">
        <f>+IF(VLOOKUP($B16,'Lista Puestos Valorados'!$B$11:$BK$510,MATCH('Auxiliar General'!AJ$4,'Lista Puestos Valorados'!$B$10:$BK$10,0),0)="","No relevante",VLOOKUP($B16,'Lista Puestos Valorados'!$B$11:$BK$510,MATCH('Auxiliar General'!AJ$4,'Lista Puestos Valorados'!$B$10:$BK$10,0),0))</f>
        <v>No relevante</v>
      </c>
      <c r="AQ16" s="26">
        <f>+HLOOKUP(AP16,Sistema_Puntos!$Q$5:$Y$43,'Auxiliar General'!AL$5,FALSE)</f>
        <v>0</v>
      </c>
      <c r="AR16" s="26" t="str">
        <f>+IF(VLOOKUP($B16,'Lista Puestos Valorados'!$B$11:$BK$510,MATCH('Auxiliar General'!AL$4,'Lista Puestos Valorados'!$B$10:$BK$10,0),0)="","No relevante",VLOOKUP($B16,'Lista Puestos Valorados'!$B$11:$BK$510,MATCH('Auxiliar General'!AL$4,'Lista Puestos Valorados'!$B$10:$BK$10,0),0))</f>
        <v>No relevante</v>
      </c>
      <c r="AS16" s="26">
        <f>+HLOOKUP(AR16,Sistema_Puntos!$Q$5:$Y$43,'Auxiliar General'!AN$5,FALSE)</f>
        <v>0</v>
      </c>
      <c r="AT16" s="26" t="str">
        <f>+IF(VLOOKUP($B16,'Lista Puestos Valorados'!$B$11:$BK$510,MATCH('Auxiliar General'!AN$4,'Lista Puestos Valorados'!$B$10:$BK$10,0),0)="","No relevante",VLOOKUP($B16,'Lista Puestos Valorados'!$B$11:$BK$510,MATCH('Auxiliar General'!AN$4,'Lista Puestos Valorados'!$B$10:$BK$10,0),0))</f>
        <v>No relevante</v>
      </c>
      <c r="AU16" s="26">
        <f>+HLOOKUP(AT16,Sistema_Puntos!$Q$5:$Y$43,'Auxiliar General'!AP$5,FALSE)</f>
        <v>0</v>
      </c>
      <c r="AV16" s="26" t="str">
        <f>+IF(VLOOKUP($B16,'Lista Puestos Valorados'!$B$11:$BK$510,MATCH('Auxiliar General'!AP$4,'Lista Puestos Valorados'!$B$10:$BK$10,0),0)="","No relevante",VLOOKUP($B16,'Lista Puestos Valorados'!$B$11:$BK$510,MATCH('Auxiliar General'!AP$4,'Lista Puestos Valorados'!$B$10:$BK$10,0),0))</f>
        <v>No relevante</v>
      </c>
      <c r="AW16" s="26">
        <f>+HLOOKUP(AV16,Sistema_Puntos!$Q$5:$Y$43,'Auxiliar General'!AR$5,FALSE)</f>
        <v>0</v>
      </c>
      <c r="AX16" s="26" t="str">
        <f>+IF(VLOOKUP($B16,'Lista Puestos Valorados'!$B$11:$BK$510,MATCH('Auxiliar General'!AR$4,'Lista Puestos Valorados'!$B$10:$BK$10,0),0)="","No relevante",VLOOKUP($B16,'Lista Puestos Valorados'!$B$11:$BK$510,MATCH('Auxiliar General'!AR$4,'Lista Puestos Valorados'!$B$10:$BK$10,0),0))</f>
        <v>No relevante</v>
      </c>
      <c r="AY16" s="26">
        <f>+HLOOKUP(AX16,Sistema_Puntos!$Q$5:$Y$43,'Auxiliar General'!AT$5,FALSE)</f>
        <v>0</v>
      </c>
      <c r="AZ16" s="26" t="str">
        <f>+IF(VLOOKUP($B16,'Lista Puestos Valorados'!$B$11:$BK$510,MATCH('Auxiliar General'!AT$4,'Lista Puestos Valorados'!$B$10:$BK$10,0),0)="","No relevante",VLOOKUP($B16,'Lista Puestos Valorados'!$B$11:$BK$510,MATCH('Auxiliar General'!AT$4,'Lista Puestos Valorados'!$B$10:$BK$10,0),0))</f>
        <v>No relevante</v>
      </c>
      <c r="BA16" s="26">
        <f>+HLOOKUP(AZ16,Sistema_Puntos!$Q$5:$Y$43,'Auxiliar General'!AV$5,FALSE)</f>
        <v>0</v>
      </c>
      <c r="BB16" s="26" t="str">
        <f>+IF(VLOOKUP($B16,'Lista Puestos Valorados'!$B$11:$BK$510,MATCH('Auxiliar General'!AV$4,'Lista Puestos Valorados'!$B$10:$BK$10,0),0)="","No relevante",VLOOKUP($B16,'Lista Puestos Valorados'!$B$11:$BK$510,MATCH('Auxiliar General'!AV$4,'Lista Puestos Valorados'!$B$10:$BK$10,0),0))</f>
        <v>No relevante</v>
      </c>
      <c r="BC16" s="26">
        <f>+HLOOKUP(BB16,Sistema_Puntos!$Q$5:$Y$43,'Auxiliar General'!AX$5,FALSE)</f>
        <v>0</v>
      </c>
      <c r="BD16" s="26" t="str">
        <f>+IF(VLOOKUP($B16,'Lista Puestos Valorados'!$B$11:$BK$510,MATCH('Auxiliar General'!AX$4,'Lista Puestos Valorados'!$B$10:$BK$10,0),0)="","No relevante",VLOOKUP($B16,'Lista Puestos Valorados'!$B$11:$BK$510,MATCH('Auxiliar General'!AX$4,'Lista Puestos Valorados'!$B$10:$BK$10,0),0))</f>
        <v>No relevante</v>
      </c>
      <c r="BE16" s="26">
        <f>+HLOOKUP(BD16,Sistema_Puntos!$Q$5:$Y$43,'Auxiliar General'!AZ$5,FALSE)</f>
        <v>0</v>
      </c>
      <c r="BF16" s="26" t="str">
        <f>+IF(VLOOKUP($B16,'Lista Puestos Valorados'!$B$11:$BK$510,MATCH('Auxiliar General'!AZ$4,'Lista Puestos Valorados'!$B$10:$BK$10,0),0)="","No relevante",VLOOKUP($B16,'Lista Puestos Valorados'!$B$11:$BK$510,MATCH('Auxiliar General'!AZ$4,'Lista Puestos Valorados'!$B$10:$BK$10,0),0))</f>
        <v>No relevante</v>
      </c>
      <c r="BG16" s="26">
        <f>+HLOOKUP(BF16,Sistema_Puntos!$Q$5:$Y$43,'Auxiliar General'!BB$5,FALSE)</f>
        <v>0</v>
      </c>
      <c r="BH16" s="26" t="str">
        <f>+IF(VLOOKUP($B16,'Lista Puestos Valorados'!$B$11:$BK$510,MATCH('Auxiliar General'!BB$4,'Lista Puestos Valorados'!$B$10:$BK$10,0),0)="","No relevante",VLOOKUP($B16,'Lista Puestos Valorados'!$B$11:$BK$510,MATCH('Auxiliar General'!BB$4,'Lista Puestos Valorados'!$B$10:$BK$10,0),0))</f>
        <v>No relevante</v>
      </c>
      <c r="BI16" s="26">
        <f>+HLOOKUP(BH16,Sistema_Puntos!$Q$5:$Y$43,'Auxiliar General'!BD$5,FALSE)</f>
        <v>0</v>
      </c>
      <c r="BJ16" s="26" t="str">
        <f>+IF(VLOOKUP($B16,'Lista Puestos Valorados'!$B$11:$BK$510,MATCH('Auxiliar General'!BD$4,'Lista Puestos Valorados'!$B$10:$BK$10,0),0)="","No relevante",VLOOKUP($B16,'Lista Puestos Valorados'!$B$11:$BK$510,MATCH('Auxiliar General'!BD$4,'Lista Puestos Valorados'!$B$10:$BK$10,0),0))</f>
        <v>No relevante</v>
      </c>
      <c r="BK16" s="26">
        <f>+HLOOKUP(BJ16,Sistema_Puntos!$Q$5:$Y$43,'Auxiliar General'!BF$5,FALSE)</f>
        <v>0</v>
      </c>
      <c r="BL16" s="26" t="str">
        <f>+IF(VLOOKUP($B16,'Lista Puestos Valorados'!$B$11:$BK$510,MATCH('Auxiliar General'!BF$4,'Lista Puestos Valorados'!$B$10:$BK$10,0),0)="","No relevante",VLOOKUP($B16,'Lista Puestos Valorados'!$B$11:$BK$510,MATCH('Auxiliar General'!BF$4,'Lista Puestos Valorados'!$B$10:$BK$10,0),0))</f>
        <v>No relevante</v>
      </c>
      <c r="BM16" s="26">
        <f>+HLOOKUP(BL16,Sistema_Puntos!$Q$5:$Y$43,'Auxiliar General'!BH$5,FALSE)</f>
        <v>0</v>
      </c>
      <c r="BN16" s="26" t="str">
        <f>+IF(VLOOKUP($B16,'Lista Puestos Valorados'!$B$11:$BK$510,MATCH('Auxiliar General'!BH$4,'Lista Puestos Valorados'!$B$10:$BK$10,0),0)="","No relevante",VLOOKUP($B16,'Lista Puestos Valorados'!$B$11:$BK$510,MATCH('Auxiliar General'!BH$4,'Lista Puestos Valorados'!$B$10:$BK$10,0),0))</f>
        <v>No relevante</v>
      </c>
      <c r="BO16" s="26">
        <f>+HLOOKUP(BN16,Sistema_Puntos!$Q$5:$Y$43,'Auxiliar General'!BJ$5,FALSE)</f>
        <v>0</v>
      </c>
      <c r="BP16" s="26" t="str">
        <f>+IF(VLOOKUP($B16,'Lista Puestos Valorados'!$B$11:$BK$510,MATCH('Auxiliar General'!BJ$4,'Lista Puestos Valorados'!$B$10:$BK$10,0),0)="","No relevante",VLOOKUP($B16,'Lista Puestos Valorados'!$B$11:$BK$510,MATCH('Auxiliar General'!BJ$4,'Lista Puestos Valorados'!$B$10:$BK$10,0),0))</f>
        <v>No relevante</v>
      </c>
      <c r="BQ16" s="26">
        <f>+HLOOKUP(BP16,Sistema_Puntos!$Q$5:$Y$43,'Auxiliar General'!BL$5,FALSE)</f>
        <v>0</v>
      </c>
      <c r="BR16" s="26" t="str">
        <f>+IF(VLOOKUP($B16,'Lista Puestos Valorados'!$B$11:$BK$510,MATCH('Auxiliar General'!BL$4,'Lista Puestos Valorados'!$B$10:$BK$10,0),0)="","No relevante",VLOOKUP($B16,'Lista Puestos Valorados'!$B$11:$BK$510,MATCH('Auxiliar General'!BL$4,'Lista Puestos Valorados'!$B$10:$BK$10,0),0))</f>
        <v>No relevante</v>
      </c>
      <c r="BS16" s="26">
        <f>+HLOOKUP(BR16,Sistema_Puntos!$Q$5:$Y$43,'Auxiliar General'!BN$5,FALSE)</f>
        <v>0</v>
      </c>
      <c r="BT16" s="26" t="str">
        <f>+IF(VLOOKUP($B16,'Lista Puestos Valorados'!$B$11:$BK$510,MATCH('Auxiliar General'!BN$4,'Lista Puestos Valorados'!$B$10:$BK$10,0),0)="","No relevante",VLOOKUP($B16,'Lista Puestos Valorados'!$B$11:$BK$510,MATCH('Auxiliar General'!BN$4,'Lista Puestos Valorados'!$B$10:$BK$10,0),0))</f>
        <v>No relevante</v>
      </c>
      <c r="BU16" s="26">
        <f>+HLOOKUP(BT16,Sistema_Puntos!$Q$5:$Y$43,'Auxiliar General'!BP$5,FALSE)</f>
        <v>0</v>
      </c>
      <c r="BV16" s="26" t="str">
        <f>+IF(VLOOKUP($B16,'Lista Puestos Valorados'!$B$11:$BK$510,MATCH('Auxiliar General'!BP$4,'Lista Puestos Valorados'!$B$10:$BK$10,0),0)="","No relevante",VLOOKUP($B16,'Lista Puestos Valorados'!$B$11:$BK$510,MATCH('Auxiliar General'!BP$4,'Lista Puestos Valorados'!$B$10:$BK$10,0),0))</f>
        <v>No relevante</v>
      </c>
      <c r="BW16" s="26">
        <f>+HLOOKUP(BV16,Sistema_Puntos!$Q$5:$Y$43,'Auxiliar General'!BR$5,FALSE)</f>
        <v>0</v>
      </c>
      <c r="BX16" s="26" t="str">
        <f>+IF(VLOOKUP($B16,'Lista Puestos Valorados'!$B$11:$BK$510,MATCH('Auxiliar General'!BR$4,'Lista Puestos Valorados'!$B$10:$BK$10,0),0)="","No relevante",VLOOKUP($B16,'Lista Puestos Valorados'!$B$11:$BK$510,MATCH('Auxiliar General'!BR$4,'Lista Puestos Valorados'!$B$10:$BK$10,0),0))</f>
        <v>No relevante</v>
      </c>
      <c r="BY16" s="26">
        <f>+HLOOKUP(BX16,Sistema_Puntos!$Q$5:$Y$43,'Auxiliar General'!BT$5,FALSE)</f>
        <v>0</v>
      </c>
      <c r="BZ16" s="26" t="str">
        <f>+IF(VLOOKUP($B16,'Lista Puestos Valorados'!$B$11:$BK$510,MATCH('Auxiliar General'!BT$4,'Lista Puestos Valorados'!$B$10:$BK$10,0),0)="","No relevante",VLOOKUP($B16,'Lista Puestos Valorados'!$B$11:$BK$510,MATCH('Auxiliar General'!BT$4,'Lista Puestos Valorados'!$B$10:$BK$10,0),0))</f>
        <v>No relevante</v>
      </c>
      <c r="CA16" s="26">
        <f>+HLOOKUP(BZ16,Sistema_Puntos!$Q$5:$Y$43,'Auxiliar General'!BV$5,FALSE)</f>
        <v>0</v>
      </c>
      <c r="CB16" s="26" t="str">
        <f>+IF(VLOOKUP($B16,'Lista Puestos Valorados'!$B$11:$BK$510,MATCH('Auxiliar General'!BV$4,'Lista Puestos Valorados'!$B$10:$BK$10,0),0)="","No relevante",VLOOKUP($B16,'Lista Puestos Valorados'!$B$11:$BK$510,MATCH('Auxiliar General'!BV$4,'Lista Puestos Valorados'!$B$10:$BK$10,0),0))</f>
        <v>No relevante</v>
      </c>
      <c r="CC16" s="26">
        <f>+HLOOKUP(CB16,Sistema_Puntos!$Q$5:$Y$43,'Auxiliar General'!BX$5,FALSE)</f>
        <v>0</v>
      </c>
      <c r="CD16" s="26" t="str">
        <f>+IF(VLOOKUP($B16,'Lista Puestos Valorados'!$B$11:$BK$510,MATCH('Auxiliar General'!BX$4,'Lista Puestos Valorados'!$B$10:$BK$10,0),0)="","No relevante",VLOOKUP($B16,'Lista Puestos Valorados'!$B$11:$BK$510,MATCH('Auxiliar General'!BX$4,'Lista Puestos Valorados'!$B$10:$BK$10,0),0))</f>
        <v>No relevante</v>
      </c>
      <c r="CE16" s="26">
        <f>+HLOOKUP(CD16,Sistema_Puntos!$Q$5:$Y$43,'Auxiliar General'!BZ$5,FALSE)</f>
        <v>0</v>
      </c>
      <c r="CF16" s="26" t="str">
        <f>+IF(VLOOKUP($B16,'Lista Puestos Valorados'!$B$11:$BK$510,MATCH('Auxiliar General'!BZ$4,'Lista Puestos Valorados'!$B$10:$BK$10,0),0)="","No relevante",VLOOKUP($B16,'Lista Puestos Valorados'!$B$11:$BK$510,MATCH('Auxiliar General'!BZ$4,'Lista Puestos Valorados'!$B$10:$BK$10,0),0))</f>
        <v>No relevante</v>
      </c>
      <c r="CG16" s="26">
        <f>+HLOOKUP(CF16,Sistema_Puntos!$Q$5:$Y$43,'Auxiliar General'!CB$5,FALSE)</f>
        <v>0</v>
      </c>
      <c r="CH16" s="29"/>
      <c r="CI16" s="29"/>
    </row>
    <row r="17" spans="2:87" ht="17.55" customHeight="1">
      <c r="B17" s="26">
        <f>+'Listado de Puestos'!B17</f>
        <v>7</v>
      </c>
      <c r="C17" s="236" t="str">
        <f>+IF('Lista Puestos Valorados'!C17="","",'Lista Puestos Valorados'!C17)</f>
        <v/>
      </c>
      <c r="D17" s="26" t="str">
        <f>+IF('Lista Puestos Valorados'!D17="","",'Lista Puestos Valorados'!D17)</f>
        <v/>
      </c>
      <c r="E17" s="26" t="str">
        <f>+IF('Lista Puestos Valorados'!E17="","",'Lista Puestos Valorados'!E17)</f>
        <v/>
      </c>
      <c r="F17" s="26" t="str">
        <f>+IF('Lista Puestos Valorados'!F17="","",'Lista Puestos Valorados'!F17)</f>
        <v/>
      </c>
      <c r="G17" s="26" t="str">
        <f>+IF('Lista Puestos Valorados'!G17="","",'Lista Puestos Valorados'!G17)</f>
        <v/>
      </c>
      <c r="H17" s="26" t="str">
        <f>+IF('Lista Puestos Valorados'!H17="","",'Lista Puestos Valorados'!H17)</f>
        <v/>
      </c>
      <c r="I17" s="26" t="str">
        <f>+IF('Lista Puestos Valorados'!I17="","",'Lista Puestos Valorados'!I17)</f>
        <v/>
      </c>
      <c r="J17" s="118" t="e">
        <f t="array" ref="J17">+IF(L17="","",_xlfn.IFS(L17&lt;='Cortes de Agrupacion'!$F$15,'Cortes de Agrupacion'!$E$15,'Resultados General'!L17&lt;='Cortes de Agrupacion'!$F$14,'Cortes de Agrupacion'!$E$14,'Resultados General'!L17&lt;='Cortes de Agrupacion'!$F$13,'Cortes de Agrupacion'!$E$13,L17&lt;='Cortes de Agrupacion'!$F$12,'Cortes de Agrupacion'!$E$12,'Resultados General'!L17&lt;='Cortes de Agrupacion'!$F$11,'Cortes de Agrupacion'!$E$11,'Resultados General'!L17&lt;='Cortes de Agrupacion'!$F$10,'Cortes de Agrupacion'!$E$10,'Resultados General'!L17&lt;='Cortes de Agrupacion'!$F$9,'Cortes de Agrupacion'!$E$9,'Resultados General'!L17&lt;='Cortes de Agrupacion'!$F$8,'Cortes de Agrupacion'!$E$8,'Resultados General'!L17&lt;='Cortes de Agrupacion'!$F$7,'Cortes de Agrupacion'!$E$7,'Resultados General'!L17&lt;='Cortes de Agrupacion'!$F$6,'Cortes de Agrupacion'!$E$6))</f>
        <v>#VALUE!</v>
      </c>
      <c r="K17" s="118" t="str">
        <f t="shared" si="0"/>
        <v/>
      </c>
      <c r="L17" s="124" t="e">
        <f>#VALUE!</f>
        <v>#VALUE!</v>
      </c>
      <c r="M17" s="26" t="e">
        <f ca="1">+_xlfn.IFNA(VLOOKUP(C17,'Distribución de puestos'!$B$8:$I$507,8,0),"")</f>
        <v>#NAME?</v>
      </c>
      <c r="N17" s="26" t="str">
        <f>+IF(VLOOKUP($B17,'Lista Puestos Valorados'!$B$11:$BK$510,MATCH('Auxiliar General'!H$4,'Lista Puestos Valorados'!$B$10:$BK$10,0),0)="","No relevante",VLOOKUP($B17,'Lista Puestos Valorados'!$B$11:$BK$510,MATCH('Auxiliar General'!H$4,'Lista Puestos Valorados'!$B$10:$BK$10,0),0))</f>
        <v>No relevante</v>
      </c>
      <c r="O17" s="26">
        <f>+HLOOKUP(N17,Sistema_Puntos!$Q$5:$Y$43,'Auxiliar General'!J$5,FALSE)</f>
        <v>0</v>
      </c>
      <c r="P17" s="26" t="str">
        <f>+IF(VLOOKUP($B17,'Lista Puestos Valorados'!$B$11:$BK$510,MATCH('Auxiliar General'!J$4,'Lista Puestos Valorados'!$B$10:$BK$10,0),0)="","No relevante",VLOOKUP($B17,'Lista Puestos Valorados'!$B$11:$BK$510,MATCH('Auxiliar General'!J$4,'Lista Puestos Valorados'!$B$10:$BK$10,0),0))</f>
        <v>No relevante</v>
      </c>
      <c r="Q17" s="26">
        <f>+HLOOKUP(P17,Sistema_Puntos!$Q$5:$Y$43,'Auxiliar General'!L$5,FALSE)</f>
        <v>0</v>
      </c>
      <c r="R17" s="26" t="str">
        <f>+IF(VLOOKUP($B17,'Lista Puestos Valorados'!$B$11:$BK$510,MATCH('Auxiliar General'!L$4,'Lista Puestos Valorados'!$B$10:$BK$10,0),0)="","No relevante",VLOOKUP($B17,'Lista Puestos Valorados'!$B$11:$BK$510,MATCH('Auxiliar General'!L$4,'Lista Puestos Valorados'!$B$10:$BK$10,0),0))</f>
        <v>No relevante</v>
      </c>
      <c r="S17" s="26">
        <f>+HLOOKUP(R17,Sistema_Puntos!$Q$5:$Y$43,'Auxiliar General'!N$5,FALSE)</f>
        <v>0</v>
      </c>
      <c r="T17" s="26" t="str">
        <f>+IF(VLOOKUP($B17,'Lista Puestos Valorados'!$B$11:$BK$510,MATCH('Auxiliar General'!N$4,'Lista Puestos Valorados'!$B$10:$BK$10,0),0)="","No relevante",VLOOKUP($B17,'Lista Puestos Valorados'!$B$11:$BK$510,MATCH('Auxiliar General'!N$4,'Lista Puestos Valorados'!$B$10:$BK$10,0),0))</f>
        <v>No relevante</v>
      </c>
      <c r="U17" s="26">
        <f>+HLOOKUP(T17,Sistema_Puntos!$Q$5:$Y$43,'Auxiliar General'!P$5,FALSE)</f>
        <v>0</v>
      </c>
      <c r="V17" s="26" t="str">
        <f>+IF(VLOOKUP($B17,'Lista Puestos Valorados'!$B$11:$BK$510,MATCH('Auxiliar General'!P$4,'Lista Puestos Valorados'!$B$10:$BK$10,0),0)="","No relevante",VLOOKUP($B17,'Lista Puestos Valorados'!$B$11:$BK$510,MATCH('Auxiliar General'!P$4,'Lista Puestos Valorados'!$B$10:$BK$10,0),0))</f>
        <v>No relevante</v>
      </c>
      <c r="W17" s="26">
        <f>+HLOOKUP(V17,Sistema_Puntos!$Q$5:$Y$43,'Auxiliar General'!R$5,FALSE)</f>
        <v>0</v>
      </c>
      <c r="X17" s="26" t="str">
        <f>+IF(VLOOKUP($B17,'Lista Puestos Valorados'!$B$11:$BK$510,MATCH('Auxiliar General'!R$4,'Lista Puestos Valorados'!$B$10:$BK$10,0),0)="","No relevante",VLOOKUP($B17,'Lista Puestos Valorados'!$B$11:$BK$510,MATCH('Auxiliar General'!R$4,'Lista Puestos Valorados'!$B$10:$BK$10,0),0))</f>
        <v>No relevante</v>
      </c>
      <c r="Y17" s="26">
        <f>+HLOOKUP(X17,Sistema_Puntos!$Q$5:$Y$43,'Auxiliar General'!T$5,FALSE)</f>
        <v>0</v>
      </c>
      <c r="Z17" s="26" t="str">
        <f>+IF(VLOOKUP($B17,'Lista Puestos Valorados'!$B$11:$BK$510,MATCH('Auxiliar General'!T$4,'Lista Puestos Valorados'!$B$10:$BK$10,0),0)="","No relevante",VLOOKUP($B17,'Lista Puestos Valorados'!$B$11:$BK$510,MATCH('Auxiliar General'!T$4,'Lista Puestos Valorados'!$B$10:$BK$10,0),0))</f>
        <v>No relevante</v>
      </c>
      <c r="AA17" s="26">
        <f>+HLOOKUP(Z17,Sistema_Puntos!$Q$5:$Y$43,'Auxiliar General'!V$5,FALSE)</f>
        <v>0</v>
      </c>
      <c r="AB17" s="26" t="str">
        <f>+IF(VLOOKUP($B17,'Lista Puestos Valorados'!$B$11:$BK$510,MATCH('Auxiliar General'!V$4,'Lista Puestos Valorados'!$B$10:$BK$10,0),0)="","No relevante",VLOOKUP($B17,'Lista Puestos Valorados'!$B$11:$BK$510,MATCH('Auxiliar General'!V$4,'Lista Puestos Valorados'!$B$10:$BK$10,0),0))</f>
        <v>No relevante</v>
      </c>
      <c r="AC17" s="26">
        <f>+HLOOKUP(AB17,Sistema_Puntos!$Q$5:$Y$43,'Auxiliar General'!X$5,FALSE)</f>
        <v>0</v>
      </c>
      <c r="AD17" s="26" t="str">
        <f>+IF(VLOOKUP($B17,'Lista Puestos Valorados'!$B$11:$BK$510,MATCH('Auxiliar General'!X$4,'Lista Puestos Valorados'!$B$10:$BK$10,0),0)="","No relevante",VLOOKUP($B17,'Lista Puestos Valorados'!$B$11:$BK$510,MATCH('Auxiliar General'!X$4,'Lista Puestos Valorados'!$B$10:$BK$10,0),0))</f>
        <v>No relevante</v>
      </c>
      <c r="AE17" s="26">
        <f>+HLOOKUP(AD17,Sistema_Puntos!$Q$5:$Y$43,'Auxiliar General'!Z$5,FALSE)</f>
        <v>0</v>
      </c>
      <c r="AF17" s="26" t="str">
        <f>+IF(VLOOKUP($B17,'Lista Puestos Valorados'!$B$11:$BK$510,MATCH('Auxiliar General'!Z$4,'Lista Puestos Valorados'!$B$10:$BK$10,0),0)="","No relevante",VLOOKUP($B17,'Lista Puestos Valorados'!$B$11:$BK$510,MATCH('Auxiliar General'!Z$4,'Lista Puestos Valorados'!$B$10:$BK$10,0),0))</f>
        <v>No relevante</v>
      </c>
      <c r="AG17" s="26">
        <f>+HLOOKUP(AF17,Sistema_Puntos!$Q$5:$Y$43,'Auxiliar General'!AB$5,FALSE)</f>
        <v>0</v>
      </c>
      <c r="AH17" s="26" t="str">
        <f>+IF(VLOOKUP($B17,'Lista Puestos Valorados'!$B$11:$BK$510,MATCH('Auxiliar General'!AB$4,'Lista Puestos Valorados'!$B$10:$BK$10,0),0)="","No relevante",VLOOKUP($B17,'Lista Puestos Valorados'!$B$11:$BK$510,MATCH('Auxiliar General'!AB$4,'Lista Puestos Valorados'!$B$10:$BK$10,0),0))</f>
        <v>No relevante</v>
      </c>
      <c r="AI17" s="26">
        <f>+HLOOKUP(AH17,Sistema_Puntos!$Q$5:$Y$43,'Auxiliar General'!AD$5,FALSE)</f>
        <v>0</v>
      </c>
      <c r="AJ17" s="26" t="str">
        <f>+IF(VLOOKUP($B17,'Lista Puestos Valorados'!$B$11:$BK$510,MATCH('Auxiliar General'!AD$4,'Lista Puestos Valorados'!$B$10:$BK$10,0),0)="","No relevante",VLOOKUP($B17,'Lista Puestos Valorados'!$B$11:$BK$510,MATCH('Auxiliar General'!AD$4,'Lista Puestos Valorados'!$B$10:$BK$10,0),0))</f>
        <v>No relevante</v>
      </c>
      <c r="AK17" s="26">
        <f>+HLOOKUP(AJ17,Sistema_Puntos!$Q$5:$Y$43,'Auxiliar General'!AF$5,FALSE)</f>
        <v>0</v>
      </c>
      <c r="AL17" s="26" t="str">
        <f>+IF(VLOOKUP($B17,'Lista Puestos Valorados'!$B$11:$BK$510,MATCH('Auxiliar General'!AF$4,'Lista Puestos Valorados'!$B$10:$BK$10,0),0)="","No relevante",VLOOKUP($B17,'Lista Puestos Valorados'!$B$11:$BK$510,MATCH('Auxiliar General'!AF$4,'Lista Puestos Valorados'!$B$10:$BK$10,0),0))</f>
        <v>No relevante</v>
      </c>
      <c r="AM17" s="26">
        <f>+HLOOKUP(AL17,Sistema_Puntos!$Q$5:$Y$43,'Auxiliar General'!AH$5,FALSE)</f>
        <v>0</v>
      </c>
      <c r="AN17" s="26" t="str">
        <f>+IF(VLOOKUP($B17,'Lista Puestos Valorados'!$B$11:$BK$510,MATCH('Auxiliar General'!AH$4,'Lista Puestos Valorados'!$B$10:$BK$10,0),0)="","No relevante",VLOOKUP($B17,'Lista Puestos Valorados'!$B$11:$BK$510,MATCH('Auxiliar General'!AH$4,'Lista Puestos Valorados'!$B$10:$BK$10,0),0))</f>
        <v>No relevante</v>
      </c>
      <c r="AO17" s="26">
        <f>+HLOOKUP(AN17,Sistema_Puntos!$Q$5:$Y$43,'Auxiliar General'!AJ$5,FALSE)</f>
        <v>0</v>
      </c>
      <c r="AP17" s="26" t="str">
        <f>+IF(VLOOKUP($B17,'Lista Puestos Valorados'!$B$11:$BK$510,MATCH('Auxiliar General'!AJ$4,'Lista Puestos Valorados'!$B$10:$BK$10,0),0)="","No relevante",VLOOKUP($B17,'Lista Puestos Valorados'!$B$11:$BK$510,MATCH('Auxiliar General'!AJ$4,'Lista Puestos Valorados'!$B$10:$BK$10,0),0))</f>
        <v>No relevante</v>
      </c>
      <c r="AQ17" s="26">
        <f>+HLOOKUP(AP17,Sistema_Puntos!$Q$5:$Y$43,'Auxiliar General'!AL$5,FALSE)</f>
        <v>0</v>
      </c>
      <c r="AR17" s="26" t="str">
        <f>+IF(VLOOKUP($B17,'Lista Puestos Valorados'!$B$11:$BK$510,MATCH('Auxiliar General'!AL$4,'Lista Puestos Valorados'!$B$10:$BK$10,0),0)="","No relevante",VLOOKUP($B17,'Lista Puestos Valorados'!$B$11:$BK$510,MATCH('Auxiliar General'!AL$4,'Lista Puestos Valorados'!$B$10:$BK$10,0),0))</f>
        <v>No relevante</v>
      </c>
      <c r="AS17" s="26">
        <f>+HLOOKUP(AR17,Sistema_Puntos!$Q$5:$Y$43,'Auxiliar General'!AN$5,FALSE)</f>
        <v>0</v>
      </c>
      <c r="AT17" s="26" t="str">
        <f>+IF(VLOOKUP($B17,'Lista Puestos Valorados'!$B$11:$BK$510,MATCH('Auxiliar General'!AN$4,'Lista Puestos Valorados'!$B$10:$BK$10,0),0)="","No relevante",VLOOKUP($B17,'Lista Puestos Valorados'!$B$11:$BK$510,MATCH('Auxiliar General'!AN$4,'Lista Puestos Valorados'!$B$10:$BK$10,0),0))</f>
        <v>No relevante</v>
      </c>
      <c r="AU17" s="26">
        <f>+HLOOKUP(AT17,Sistema_Puntos!$Q$5:$Y$43,'Auxiliar General'!AP$5,FALSE)</f>
        <v>0</v>
      </c>
      <c r="AV17" s="26" t="str">
        <f>+IF(VLOOKUP($B17,'Lista Puestos Valorados'!$B$11:$BK$510,MATCH('Auxiliar General'!AP$4,'Lista Puestos Valorados'!$B$10:$BK$10,0),0)="","No relevante",VLOOKUP($B17,'Lista Puestos Valorados'!$B$11:$BK$510,MATCH('Auxiliar General'!AP$4,'Lista Puestos Valorados'!$B$10:$BK$10,0),0))</f>
        <v>No relevante</v>
      </c>
      <c r="AW17" s="26">
        <f>+HLOOKUP(AV17,Sistema_Puntos!$Q$5:$Y$43,'Auxiliar General'!AR$5,FALSE)</f>
        <v>0</v>
      </c>
      <c r="AX17" s="26" t="str">
        <f>+IF(VLOOKUP($B17,'Lista Puestos Valorados'!$B$11:$BK$510,MATCH('Auxiliar General'!AR$4,'Lista Puestos Valorados'!$B$10:$BK$10,0),0)="","No relevante",VLOOKUP($B17,'Lista Puestos Valorados'!$B$11:$BK$510,MATCH('Auxiliar General'!AR$4,'Lista Puestos Valorados'!$B$10:$BK$10,0),0))</f>
        <v>No relevante</v>
      </c>
      <c r="AY17" s="26">
        <f>+HLOOKUP(AX17,Sistema_Puntos!$Q$5:$Y$43,'Auxiliar General'!AT$5,FALSE)</f>
        <v>0</v>
      </c>
      <c r="AZ17" s="26" t="str">
        <f>+IF(VLOOKUP($B17,'Lista Puestos Valorados'!$B$11:$BK$510,MATCH('Auxiliar General'!AT$4,'Lista Puestos Valorados'!$B$10:$BK$10,0),0)="","No relevante",VLOOKUP($B17,'Lista Puestos Valorados'!$B$11:$BK$510,MATCH('Auxiliar General'!AT$4,'Lista Puestos Valorados'!$B$10:$BK$10,0),0))</f>
        <v>No relevante</v>
      </c>
      <c r="BA17" s="26">
        <f>+HLOOKUP(AZ17,Sistema_Puntos!$Q$5:$Y$43,'Auxiliar General'!AV$5,FALSE)</f>
        <v>0</v>
      </c>
      <c r="BB17" s="26" t="str">
        <f>+IF(VLOOKUP($B17,'Lista Puestos Valorados'!$B$11:$BK$510,MATCH('Auxiliar General'!AV$4,'Lista Puestos Valorados'!$B$10:$BK$10,0),0)="","No relevante",VLOOKUP($B17,'Lista Puestos Valorados'!$B$11:$BK$510,MATCH('Auxiliar General'!AV$4,'Lista Puestos Valorados'!$B$10:$BK$10,0),0))</f>
        <v>No relevante</v>
      </c>
      <c r="BC17" s="26">
        <f>+HLOOKUP(BB17,Sistema_Puntos!$Q$5:$Y$43,'Auxiliar General'!AX$5,FALSE)</f>
        <v>0</v>
      </c>
      <c r="BD17" s="26" t="str">
        <f>+IF(VLOOKUP($B17,'Lista Puestos Valorados'!$B$11:$BK$510,MATCH('Auxiliar General'!AX$4,'Lista Puestos Valorados'!$B$10:$BK$10,0),0)="","No relevante",VLOOKUP($B17,'Lista Puestos Valorados'!$B$11:$BK$510,MATCH('Auxiliar General'!AX$4,'Lista Puestos Valorados'!$B$10:$BK$10,0),0))</f>
        <v>No relevante</v>
      </c>
      <c r="BE17" s="26">
        <f>+HLOOKUP(BD17,Sistema_Puntos!$Q$5:$Y$43,'Auxiliar General'!AZ$5,FALSE)</f>
        <v>0</v>
      </c>
      <c r="BF17" s="26" t="str">
        <f>+IF(VLOOKUP($B17,'Lista Puestos Valorados'!$B$11:$BK$510,MATCH('Auxiliar General'!AZ$4,'Lista Puestos Valorados'!$B$10:$BK$10,0),0)="","No relevante",VLOOKUP($B17,'Lista Puestos Valorados'!$B$11:$BK$510,MATCH('Auxiliar General'!AZ$4,'Lista Puestos Valorados'!$B$10:$BK$10,0),0))</f>
        <v>No relevante</v>
      </c>
      <c r="BG17" s="26">
        <f>+HLOOKUP(BF17,Sistema_Puntos!$Q$5:$Y$43,'Auxiliar General'!BB$5,FALSE)</f>
        <v>0</v>
      </c>
      <c r="BH17" s="26" t="str">
        <f>+IF(VLOOKUP($B17,'Lista Puestos Valorados'!$B$11:$BK$510,MATCH('Auxiliar General'!BB$4,'Lista Puestos Valorados'!$B$10:$BK$10,0),0)="","No relevante",VLOOKUP($B17,'Lista Puestos Valorados'!$B$11:$BK$510,MATCH('Auxiliar General'!BB$4,'Lista Puestos Valorados'!$B$10:$BK$10,0),0))</f>
        <v>No relevante</v>
      </c>
      <c r="BI17" s="26">
        <f>+HLOOKUP(BH17,Sistema_Puntos!$Q$5:$Y$43,'Auxiliar General'!BD$5,FALSE)</f>
        <v>0</v>
      </c>
      <c r="BJ17" s="26" t="str">
        <f>+IF(VLOOKUP($B17,'Lista Puestos Valorados'!$B$11:$BK$510,MATCH('Auxiliar General'!BD$4,'Lista Puestos Valorados'!$B$10:$BK$10,0),0)="","No relevante",VLOOKUP($B17,'Lista Puestos Valorados'!$B$11:$BK$510,MATCH('Auxiliar General'!BD$4,'Lista Puestos Valorados'!$B$10:$BK$10,0),0))</f>
        <v>No relevante</v>
      </c>
      <c r="BK17" s="26">
        <f>+HLOOKUP(BJ17,Sistema_Puntos!$Q$5:$Y$43,'Auxiliar General'!BF$5,FALSE)</f>
        <v>0</v>
      </c>
      <c r="BL17" s="26" t="str">
        <f>+IF(VLOOKUP($B17,'Lista Puestos Valorados'!$B$11:$BK$510,MATCH('Auxiliar General'!BF$4,'Lista Puestos Valorados'!$B$10:$BK$10,0),0)="","No relevante",VLOOKUP($B17,'Lista Puestos Valorados'!$B$11:$BK$510,MATCH('Auxiliar General'!BF$4,'Lista Puestos Valorados'!$B$10:$BK$10,0),0))</f>
        <v>No relevante</v>
      </c>
      <c r="BM17" s="26">
        <f>+HLOOKUP(BL17,Sistema_Puntos!$Q$5:$Y$43,'Auxiliar General'!BH$5,FALSE)</f>
        <v>0</v>
      </c>
      <c r="BN17" s="26" t="str">
        <f>+IF(VLOOKUP($B17,'Lista Puestos Valorados'!$B$11:$BK$510,MATCH('Auxiliar General'!BH$4,'Lista Puestos Valorados'!$B$10:$BK$10,0),0)="","No relevante",VLOOKUP($B17,'Lista Puestos Valorados'!$B$11:$BK$510,MATCH('Auxiliar General'!BH$4,'Lista Puestos Valorados'!$B$10:$BK$10,0),0))</f>
        <v>No relevante</v>
      </c>
      <c r="BO17" s="26">
        <f>+HLOOKUP(BN17,Sistema_Puntos!$Q$5:$Y$43,'Auxiliar General'!BJ$5,FALSE)</f>
        <v>0</v>
      </c>
      <c r="BP17" s="26" t="str">
        <f>+IF(VLOOKUP($B17,'Lista Puestos Valorados'!$B$11:$BK$510,MATCH('Auxiliar General'!BJ$4,'Lista Puestos Valorados'!$B$10:$BK$10,0),0)="","No relevante",VLOOKUP($B17,'Lista Puestos Valorados'!$B$11:$BK$510,MATCH('Auxiliar General'!BJ$4,'Lista Puestos Valorados'!$B$10:$BK$10,0),0))</f>
        <v>No relevante</v>
      </c>
      <c r="BQ17" s="26">
        <f>+HLOOKUP(BP17,Sistema_Puntos!$Q$5:$Y$43,'Auxiliar General'!BL$5,FALSE)</f>
        <v>0</v>
      </c>
      <c r="BR17" s="26" t="str">
        <f>+IF(VLOOKUP($B17,'Lista Puestos Valorados'!$B$11:$BK$510,MATCH('Auxiliar General'!BL$4,'Lista Puestos Valorados'!$B$10:$BK$10,0),0)="","No relevante",VLOOKUP($B17,'Lista Puestos Valorados'!$B$11:$BK$510,MATCH('Auxiliar General'!BL$4,'Lista Puestos Valorados'!$B$10:$BK$10,0),0))</f>
        <v>No relevante</v>
      </c>
      <c r="BS17" s="26">
        <f>+HLOOKUP(BR17,Sistema_Puntos!$Q$5:$Y$43,'Auxiliar General'!BN$5,FALSE)</f>
        <v>0</v>
      </c>
      <c r="BT17" s="26" t="str">
        <f>+IF(VLOOKUP($B17,'Lista Puestos Valorados'!$B$11:$BK$510,MATCH('Auxiliar General'!BN$4,'Lista Puestos Valorados'!$B$10:$BK$10,0),0)="","No relevante",VLOOKUP($B17,'Lista Puestos Valorados'!$B$11:$BK$510,MATCH('Auxiliar General'!BN$4,'Lista Puestos Valorados'!$B$10:$BK$10,0),0))</f>
        <v>No relevante</v>
      </c>
      <c r="BU17" s="26">
        <f>+HLOOKUP(BT17,Sistema_Puntos!$Q$5:$Y$43,'Auxiliar General'!BP$5,FALSE)</f>
        <v>0</v>
      </c>
      <c r="BV17" s="26" t="str">
        <f>+IF(VLOOKUP($B17,'Lista Puestos Valorados'!$B$11:$BK$510,MATCH('Auxiliar General'!BP$4,'Lista Puestos Valorados'!$B$10:$BK$10,0),0)="","No relevante",VLOOKUP($B17,'Lista Puestos Valorados'!$B$11:$BK$510,MATCH('Auxiliar General'!BP$4,'Lista Puestos Valorados'!$B$10:$BK$10,0),0))</f>
        <v>No relevante</v>
      </c>
      <c r="BW17" s="26">
        <f>+HLOOKUP(BV17,Sistema_Puntos!$Q$5:$Y$43,'Auxiliar General'!BR$5,FALSE)</f>
        <v>0</v>
      </c>
      <c r="BX17" s="26" t="str">
        <f>+IF(VLOOKUP($B17,'Lista Puestos Valorados'!$B$11:$BK$510,MATCH('Auxiliar General'!BR$4,'Lista Puestos Valorados'!$B$10:$BK$10,0),0)="","No relevante",VLOOKUP($B17,'Lista Puestos Valorados'!$B$11:$BK$510,MATCH('Auxiliar General'!BR$4,'Lista Puestos Valorados'!$B$10:$BK$10,0),0))</f>
        <v>No relevante</v>
      </c>
      <c r="BY17" s="26">
        <f>+HLOOKUP(BX17,Sistema_Puntos!$Q$5:$Y$43,'Auxiliar General'!BT$5,FALSE)</f>
        <v>0</v>
      </c>
      <c r="BZ17" s="26" t="str">
        <f>+IF(VLOOKUP($B17,'Lista Puestos Valorados'!$B$11:$BK$510,MATCH('Auxiliar General'!BT$4,'Lista Puestos Valorados'!$B$10:$BK$10,0),0)="","No relevante",VLOOKUP($B17,'Lista Puestos Valorados'!$B$11:$BK$510,MATCH('Auxiliar General'!BT$4,'Lista Puestos Valorados'!$B$10:$BK$10,0),0))</f>
        <v>No relevante</v>
      </c>
      <c r="CA17" s="26">
        <f>+HLOOKUP(BZ17,Sistema_Puntos!$Q$5:$Y$43,'Auxiliar General'!BV$5,FALSE)</f>
        <v>0</v>
      </c>
      <c r="CB17" s="26" t="str">
        <f>+IF(VLOOKUP($B17,'Lista Puestos Valorados'!$B$11:$BK$510,MATCH('Auxiliar General'!BV$4,'Lista Puestos Valorados'!$B$10:$BK$10,0),0)="","No relevante",VLOOKUP($B17,'Lista Puestos Valorados'!$B$11:$BK$510,MATCH('Auxiliar General'!BV$4,'Lista Puestos Valorados'!$B$10:$BK$10,0),0))</f>
        <v>No relevante</v>
      </c>
      <c r="CC17" s="26">
        <f>+HLOOKUP(CB17,Sistema_Puntos!$Q$5:$Y$43,'Auxiliar General'!BX$5,FALSE)</f>
        <v>0</v>
      </c>
      <c r="CD17" s="26" t="str">
        <f>+IF(VLOOKUP($B17,'Lista Puestos Valorados'!$B$11:$BK$510,MATCH('Auxiliar General'!BX$4,'Lista Puestos Valorados'!$B$10:$BK$10,0),0)="","No relevante",VLOOKUP($B17,'Lista Puestos Valorados'!$B$11:$BK$510,MATCH('Auxiliar General'!BX$4,'Lista Puestos Valorados'!$B$10:$BK$10,0),0))</f>
        <v>No relevante</v>
      </c>
      <c r="CE17" s="26">
        <f>+HLOOKUP(CD17,Sistema_Puntos!$Q$5:$Y$43,'Auxiliar General'!BZ$5,FALSE)</f>
        <v>0</v>
      </c>
      <c r="CF17" s="26" t="str">
        <f>+IF(VLOOKUP($B17,'Lista Puestos Valorados'!$B$11:$BK$510,MATCH('Auxiliar General'!BZ$4,'Lista Puestos Valorados'!$B$10:$BK$10,0),0)="","No relevante",VLOOKUP($B17,'Lista Puestos Valorados'!$B$11:$BK$510,MATCH('Auxiliar General'!BZ$4,'Lista Puestos Valorados'!$B$10:$BK$10,0),0))</f>
        <v>No relevante</v>
      </c>
      <c r="CG17" s="26">
        <f>+HLOOKUP(CF17,Sistema_Puntos!$Q$5:$Y$43,'Auxiliar General'!CB$5,FALSE)</f>
        <v>0</v>
      </c>
      <c r="CH17" s="29"/>
      <c r="CI17" s="29"/>
    </row>
    <row r="18" spans="2:87" ht="17.55" customHeight="1">
      <c r="B18" s="26">
        <f>+'Listado de Puestos'!B18</f>
        <v>8</v>
      </c>
      <c r="C18" s="236" t="str">
        <f>+IF('Lista Puestos Valorados'!C18="","",'Lista Puestos Valorados'!C18)</f>
        <v/>
      </c>
      <c r="D18" s="26" t="str">
        <f>+IF('Lista Puestos Valorados'!D18="","",'Lista Puestos Valorados'!D18)</f>
        <v/>
      </c>
      <c r="E18" s="26" t="str">
        <f>+IF('Lista Puestos Valorados'!E18="","",'Lista Puestos Valorados'!E18)</f>
        <v/>
      </c>
      <c r="F18" s="26" t="str">
        <f>+IF('Lista Puestos Valorados'!F18="","",'Lista Puestos Valorados'!F18)</f>
        <v/>
      </c>
      <c r="G18" s="26" t="str">
        <f>+IF('Lista Puestos Valorados'!G18="","",'Lista Puestos Valorados'!G18)</f>
        <v/>
      </c>
      <c r="H18" s="26" t="str">
        <f>+IF('Lista Puestos Valorados'!H18="","",'Lista Puestos Valorados'!H18)</f>
        <v/>
      </c>
      <c r="I18" s="26" t="str">
        <f>+IF('Lista Puestos Valorados'!I18="","",'Lista Puestos Valorados'!I18)</f>
        <v/>
      </c>
      <c r="J18" s="118" t="e">
        <f t="array" ref="J18">+IF(L18="","",_xlfn.IFS(L18&lt;='Cortes de Agrupacion'!$F$15,'Cortes de Agrupacion'!$E$15,'Resultados General'!L18&lt;='Cortes de Agrupacion'!$F$14,'Cortes de Agrupacion'!$E$14,'Resultados General'!L18&lt;='Cortes de Agrupacion'!$F$13,'Cortes de Agrupacion'!$E$13,L18&lt;='Cortes de Agrupacion'!$F$12,'Cortes de Agrupacion'!$E$12,'Resultados General'!L18&lt;='Cortes de Agrupacion'!$F$11,'Cortes de Agrupacion'!$E$11,'Resultados General'!L18&lt;='Cortes de Agrupacion'!$F$10,'Cortes de Agrupacion'!$E$10,'Resultados General'!L18&lt;='Cortes de Agrupacion'!$F$9,'Cortes de Agrupacion'!$E$9,'Resultados General'!L18&lt;='Cortes de Agrupacion'!$F$8,'Cortes de Agrupacion'!$E$8,'Resultados General'!L18&lt;='Cortes de Agrupacion'!$F$7,'Cortes de Agrupacion'!$E$7,'Resultados General'!L18&lt;='Cortes de Agrupacion'!$F$6,'Cortes de Agrupacion'!$E$6))</f>
        <v>#VALUE!</v>
      </c>
      <c r="K18" s="118" t="str">
        <f t="shared" si="0"/>
        <v/>
      </c>
      <c r="L18" s="124" t="e">
        <f>#VALUE!</f>
        <v>#VALUE!</v>
      </c>
      <c r="M18" s="26" t="e">
        <f ca="1">+_xlfn.IFNA(VLOOKUP(C18,'Distribución de puestos'!$B$8:$I$507,8,0),"")</f>
        <v>#NAME?</v>
      </c>
      <c r="N18" s="26" t="str">
        <f>+IF(VLOOKUP($B18,'Lista Puestos Valorados'!$B$11:$BK$510,MATCH('Auxiliar General'!H$4,'Lista Puestos Valorados'!$B$10:$BK$10,0),0)="","No relevante",VLOOKUP($B18,'Lista Puestos Valorados'!$B$11:$BK$510,MATCH('Auxiliar General'!H$4,'Lista Puestos Valorados'!$B$10:$BK$10,0),0))</f>
        <v>No relevante</v>
      </c>
      <c r="O18" s="26">
        <f>+HLOOKUP(N18,Sistema_Puntos!$Q$5:$Y$43,'Auxiliar General'!J$5,FALSE)</f>
        <v>0</v>
      </c>
      <c r="P18" s="26" t="str">
        <f>+IF(VLOOKUP($B18,'Lista Puestos Valorados'!$B$11:$BK$510,MATCH('Auxiliar General'!J$4,'Lista Puestos Valorados'!$B$10:$BK$10,0),0)="","No relevante",VLOOKUP($B18,'Lista Puestos Valorados'!$B$11:$BK$510,MATCH('Auxiliar General'!J$4,'Lista Puestos Valorados'!$B$10:$BK$10,0),0))</f>
        <v>No relevante</v>
      </c>
      <c r="Q18" s="26">
        <f>+HLOOKUP(P18,Sistema_Puntos!$Q$5:$Y$43,'Auxiliar General'!L$5,FALSE)</f>
        <v>0</v>
      </c>
      <c r="R18" s="26" t="str">
        <f>+IF(VLOOKUP($B18,'Lista Puestos Valorados'!$B$11:$BK$510,MATCH('Auxiliar General'!L$4,'Lista Puestos Valorados'!$B$10:$BK$10,0),0)="","No relevante",VLOOKUP($B18,'Lista Puestos Valorados'!$B$11:$BK$510,MATCH('Auxiliar General'!L$4,'Lista Puestos Valorados'!$B$10:$BK$10,0),0))</f>
        <v>No relevante</v>
      </c>
      <c r="S18" s="26">
        <f>+HLOOKUP(R18,Sistema_Puntos!$Q$5:$Y$43,'Auxiliar General'!N$5,FALSE)</f>
        <v>0</v>
      </c>
      <c r="T18" s="26" t="str">
        <f>+IF(VLOOKUP($B18,'Lista Puestos Valorados'!$B$11:$BK$510,MATCH('Auxiliar General'!N$4,'Lista Puestos Valorados'!$B$10:$BK$10,0),0)="","No relevante",VLOOKUP($B18,'Lista Puestos Valorados'!$B$11:$BK$510,MATCH('Auxiliar General'!N$4,'Lista Puestos Valorados'!$B$10:$BK$10,0),0))</f>
        <v>No relevante</v>
      </c>
      <c r="U18" s="26">
        <f>+HLOOKUP(T18,Sistema_Puntos!$Q$5:$Y$43,'Auxiliar General'!P$5,FALSE)</f>
        <v>0</v>
      </c>
      <c r="V18" s="26" t="str">
        <f>+IF(VLOOKUP($B18,'Lista Puestos Valorados'!$B$11:$BK$510,MATCH('Auxiliar General'!P$4,'Lista Puestos Valorados'!$B$10:$BK$10,0),0)="","No relevante",VLOOKUP($B18,'Lista Puestos Valorados'!$B$11:$BK$510,MATCH('Auxiliar General'!P$4,'Lista Puestos Valorados'!$B$10:$BK$10,0),0))</f>
        <v>No relevante</v>
      </c>
      <c r="W18" s="26">
        <f>+HLOOKUP(V18,Sistema_Puntos!$Q$5:$Y$43,'Auxiliar General'!R$5,FALSE)</f>
        <v>0</v>
      </c>
      <c r="X18" s="26" t="str">
        <f>+IF(VLOOKUP($B18,'Lista Puestos Valorados'!$B$11:$BK$510,MATCH('Auxiliar General'!R$4,'Lista Puestos Valorados'!$B$10:$BK$10,0),0)="","No relevante",VLOOKUP($B18,'Lista Puestos Valorados'!$B$11:$BK$510,MATCH('Auxiliar General'!R$4,'Lista Puestos Valorados'!$B$10:$BK$10,0),0))</f>
        <v>No relevante</v>
      </c>
      <c r="Y18" s="26">
        <f>+HLOOKUP(X18,Sistema_Puntos!$Q$5:$Y$43,'Auxiliar General'!T$5,FALSE)</f>
        <v>0</v>
      </c>
      <c r="Z18" s="26" t="str">
        <f>+IF(VLOOKUP($B18,'Lista Puestos Valorados'!$B$11:$BK$510,MATCH('Auxiliar General'!T$4,'Lista Puestos Valorados'!$B$10:$BK$10,0),0)="","No relevante",VLOOKUP($B18,'Lista Puestos Valorados'!$B$11:$BK$510,MATCH('Auxiliar General'!T$4,'Lista Puestos Valorados'!$B$10:$BK$10,0),0))</f>
        <v>No relevante</v>
      </c>
      <c r="AA18" s="26">
        <f>+HLOOKUP(Z18,Sistema_Puntos!$Q$5:$Y$43,'Auxiliar General'!V$5,FALSE)</f>
        <v>0</v>
      </c>
      <c r="AB18" s="26" t="str">
        <f>+IF(VLOOKUP($B18,'Lista Puestos Valorados'!$B$11:$BK$510,MATCH('Auxiliar General'!V$4,'Lista Puestos Valorados'!$B$10:$BK$10,0),0)="","No relevante",VLOOKUP($B18,'Lista Puestos Valorados'!$B$11:$BK$510,MATCH('Auxiliar General'!V$4,'Lista Puestos Valorados'!$B$10:$BK$10,0),0))</f>
        <v>No relevante</v>
      </c>
      <c r="AC18" s="26">
        <f>+HLOOKUP(AB18,Sistema_Puntos!$Q$5:$Y$43,'Auxiliar General'!X$5,FALSE)</f>
        <v>0</v>
      </c>
      <c r="AD18" s="26" t="str">
        <f>+IF(VLOOKUP($B18,'Lista Puestos Valorados'!$B$11:$BK$510,MATCH('Auxiliar General'!X$4,'Lista Puestos Valorados'!$B$10:$BK$10,0),0)="","No relevante",VLOOKUP($B18,'Lista Puestos Valorados'!$B$11:$BK$510,MATCH('Auxiliar General'!X$4,'Lista Puestos Valorados'!$B$10:$BK$10,0),0))</f>
        <v>No relevante</v>
      </c>
      <c r="AE18" s="26">
        <f>+HLOOKUP(AD18,Sistema_Puntos!$Q$5:$Y$43,'Auxiliar General'!Z$5,FALSE)</f>
        <v>0</v>
      </c>
      <c r="AF18" s="26" t="str">
        <f>+IF(VLOOKUP($B18,'Lista Puestos Valorados'!$B$11:$BK$510,MATCH('Auxiliar General'!Z$4,'Lista Puestos Valorados'!$B$10:$BK$10,0),0)="","No relevante",VLOOKUP($B18,'Lista Puestos Valorados'!$B$11:$BK$510,MATCH('Auxiliar General'!Z$4,'Lista Puestos Valorados'!$B$10:$BK$10,0),0))</f>
        <v>No relevante</v>
      </c>
      <c r="AG18" s="26">
        <f>+HLOOKUP(AF18,Sistema_Puntos!$Q$5:$Y$43,'Auxiliar General'!AB$5,FALSE)</f>
        <v>0</v>
      </c>
      <c r="AH18" s="26" t="str">
        <f>+IF(VLOOKUP($B18,'Lista Puestos Valorados'!$B$11:$BK$510,MATCH('Auxiliar General'!AB$4,'Lista Puestos Valorados'!$B$10:$BK$10,0),0)="","No relevante",VLOOKUP($B18,'Lista Puestos Valorados'!$B$11:$BK$510,MATCH('Auxiliar General'!AB$4,'Lista Puestos Valorados'!$B$10:$BK$10,0),0))</f>
        <v>No relevante</v>
      </c>
      <c r="AI18" s="26">
        <f>+HLOOKUP(AH18,Sistema_Puntos!$Q$5:$Y$43,'Auxiliar General'!AD$5,FALSE)</f>
        <v>0</v>
      </c>
      <c r="AJ18" s="26" t="str">
        <f>+IF(VLOOKUP($B18,'Lista Puestos Valorados'!$B$11:$BK$510,MATCH('Auxiliar General'!AD$4,'Lista Puestos Valorados'!$B$10:$BK$10,0),0)="","No relevante",VLOOKUP($B18,'Lista Puestos Valorados'!$B$11:$BK$510,MATCH('Auxiliar General'!AD$4,'Lista Puestos Valorados'!$B$10:$BK$10,0),0))</f>
        <v>No relevante</v>
      </c>
      <c r="AK18" s="26">
        <f>+HLOOKUP(AJ18,Sistema_Puntos!$Q$5:$Y$43,'Auxiliar General'!AF$5,FALSE)</f>
        <v>0</v>
      </c>
      <c r="AL18" s="26" t="str">
        <f>+IF(VLOOKUP($B18,'Lista Puestos Valorados'!$B$11:$BK$510,MATCH('Auxiliar General'!AF$4,'Lista Puestos Valorados'!$B$10:$BK$10,0),0)="","No relevante",VLOOKUP($B18,'Lista Puestos Valorados'!$B$11:$BK$510,MATCH('Auxiliar General'!AF$4,'Lista Puestos Valorados'!$B$10:$BK$10,0),0))</f>
        <v>No relevante</v>
      </c>
      <c r="AM18" s="26">
        <f>+HLOOKUP(AL18,Sistema_Puntos!$Q$5:$Y$43,'Auxiliar General'!AH$5,FALSE)</f>
        <v>0</v>
      </c>
      <c r="AN18" s="26" t="str">
        <f>+IF(VLOOKUP($B18,'Lista Puestos Valorados'!$B$11:$BK$510,MATCH('Auxiliar General'!AH$4,'Lista Puestos Valorados'!$B$10:$BK$10,0),0)="","No relevante",VLOOKUP($B18,'Lista Puestos Valorados'!$B$11:$BK$510,MATCH('Auxiliar General'!AH$4,'Lista Puestos Valorados'!$B$10:$BK$10,0),0))</f>
        <v>No relevante</v>
      </c>
      <c r="AO18" s="26">
        <f>+HLOOKUP(AN18,Sistema_Puntos!$Q$5:$Y$43,'Auxiliar General'!AJ$5,FALSE)</f>
        <v>0</v>
      </c>
      <c r="AP18" s="26" t="str">
        <f>+IF(VLOOKUP($B18,'Lista Puestos Valorados'!$B$11:$BK$510,MATCH('Auxiliar General'!AJ$4,'Lista Puestos Valorados'!$B$10:$BK$10,0),0)="","No relevante",VLOOKUP($B18,'Lista Puestos Valorados'!$B$11:$BK$510,MATCH('Auxiliar General'!AJ$4,'Lista Puestos Valorados'!$B$10:$BK$10,0),0))</f>
        <v>No relevante</v>
      </c>
      <c r="AQ18" s="26">
        <f>+HLOOKUP(AP18,Sistema_Puntos!$Q$5:$Y$43,'Auxiliar General'!AL$5,FALSE)</f>
        <v>0</v>
      </c>
      <c r="AR18" s="26" t="str">
        <f>+IF(VLOOKUP($B18,'Lista Puestos Valorados'!$B$11:$BK$510,MATCH('Auxiliar General'!AL$4,'Lista Puestos Valorados'!$B$10:$BK$10,0),0)="","No relevante",VLOOKUP($B18,'Lista Puestos Valorados'!$B$11:$BK$510,MATCH('Auxiliar General'!AL$4,'Lista Puestos Valorados'!$B$10:$BK$10,0),0))</f>
        <v>No relevante</v>
      </c>
      <c r="AS18" s="26">
        <f>+HLOOKUP(AR18,Sistema_Puntos!$Q$5:$Y$43,'Auxiliar General'!AN$5,FALSE)</f>
        <v>0</v>
      </c>
      <c r="AT18" s="26" t="str">
        <f>+IF(VLOOKUP($B18,'Lista Puestos Valorados'!$B$11:$BK$510,MATCH('Auxiliar General'!AN$4,'Lista Puestos Valorados'!$B$10:$BK$10,0),0)="","No relevante",VLOOKUP($B18,'Lista Puestos Valorados'!$B$11:$BK$510,MATCH('Auxiliar General'!AN$4,'Lista Puestos Valorados'!$B$10:$BK$10,0),0))</f>
        <v>No relevante</v>
      </c>
      <c r="AU18" s="26">
        <f>+HLOOKUP(AT18,Sistema_Puntos!$Q$5:$Y$43,'Auxiliar General'!AP$5,FALSE)</f>
        <v>0</v>
      </c>
      <c r="AV18" s="26" t="str">
        <f>+IF(VLOOKUP($B18,'Lista Puestos Valorados'!$B$11:$BK$510,MATCH('Auxiliar General'!AP$4,'Lista Puestos Valorados'!$B$10:$BK$10,0),0)="","No relevante",VLOOKUP($B18,'Lista Puestos Valorados'!$B$11:$BK$510,MATCH('Auxiliar General'!AP$4,'Lista Puestos Valorados'!$B$10:$BK$10,0),0))</f>
        <v>No relevante</v>
      </c>
      <c r="AW18" s="26">
        <f>+HLOOKUP(AV18,Sistema_Puntos!$Q$5:$Y$43,'Auxiliar General'!AR$5,FALSE)</f>
        <v>0</v>
      </c>
      <c r="AX18" s="26" t="str">
        <f>+IF(VLOOKUP($B18,'Lista Puestos Valorados'!$B$11:$BK$510,MATCH('Auxiliar General'!AR$4,'Lista Puestos Valorados'!$B$10:$BK$10,0),0)="","No relevante",VLOOKUP($B18,'Lista Puestos Valorados'!$B$11:$BK$510,MATCH('Auxiliar General'!AR$4,'Lista Puestos Valorados'!$B$10:$BK$10,0),0))</f>
        <v>No relevante</v>
      </c>
      <c r="AY18" s="26">
        <f>+HLOOKUP(AX18,Sistema_Puntos!$Q$5:$Y$43,'Auxiliar General'!AT$5,FALSE)</f>
        <v>0</v>
      </c>
      <c r="AZ18" s="26" t="str">
        <f>+IF(VLOOKUP($B18,'Lista Puestos Valorados'!$B$11:$BK$510,MATCH('Auxiliar General'!AT$4,'Lista Puestos Valorados'!$B$10:$BK$10,0),0)="","No relevante",VLOOKUP($B18,'Lista Puestos Valorados'!$B$11:$BK$510,MATCH('Auxiliar General'!AT$4,'Lista Puestos Valorados'!$B$10:$BK$10,0),0))</f>
        <v>No relevante</v>
      </c>
      <c r="BA18" s="26">
        <f>+HLOOKUP(AZ18,Sistema_Puntos!$Q$5:$Y$43,'Auxiliar General'!AV$5,FALSE)</f>
        <v>0</v>
      </c>
      <c r="BB18" s="26" t="str">
        <f>+IF(VLOOKUP($B18,'Lista Puestos Valorados'!$B$11:$BK$510,MATCH('Auxiliar General'!AV$4,'Lista Puestos Valorados'!$B$10:$BK$10,0),0)="","No relevante",VLOOKUP($B18,'Lista Puestos Valorados'!$B$11:$BK$510,MATCH('Auxiliar General'!AV$4,'Lista Puestos Valorados'!$B$10:$BK$10,0),0))</f>
        <v>No relevante</v>
      </c>
      <c r="BC18" s="26">
        <f>+HLOOKUP(BB18,Sistema_Puntos!$Q$5:$Y$43,'Auxiliar General'!AX$5,FALSE)</f>
        <v>0</v>
      </c>
      <c r="BD18" s="26" t="str">
        <f>+IF(VLOOKUP($B18,'Lista Puestos Valorados'!$B$11:$BK$510,MATCH('Auxiliar General'!AX$4,'Lista Puestos Valorados'!$B$10:$BK$10,0),0)="","No relevante",VLOOKUP($B18,'Lista Puestos Valorados'!$B$11:$BK$510,MATCH('Auxiliar General'!AX$4,'Lista Puestos Valorados'!$B$10:$BK$10,0),0))</f>
        <v>No relevante</v>
      </c>
      <c r="BE18" s="26">
        <f>+HLOOKUP(BD18,Sistema_Puntos!$Q$5:$Y$43,'Auxiliar General'!AZ$5,FALSE)</f>
        <v>0</v>
      </c>
      <c r="BF18" s="26" t="str">
        <f>+IF(VLOOKUP($B18,'Lista Puestos Valorados'!$B$11:$BK$510,MATCH('Auxiliar General'!AZ$4,'Lista Puestos Valorados'!$B$10:$BK$10,0),0)="","No relevante",VLOOKUP($B18,'Lista Puestos Valorados'!$B$11:$BK$510,MATCH('Auxiliar General'!AZ$4,'Lista Puestos Valorados'!$B$10:$BK$10,0),0))</f>
        <v>No relevante</v>
      </c>
      <c r="BG18" s="26">
        <f>+HLOOKUP(BF18,Sistema_Puntos!$Q$5:$Y$43,'Auxiliar General'!BB$5,FALSE)</f>
        <v>0</v>
      </c>
      <c r="BH18" s="26" t="str">
        <f>+IF(VLOOKUP($B18,'Lista Puestos Valorados'!$B$11:$BK$510,MATCH('Auxiliar General'!BB$4,'Lista Puestos Valorados'!$B$10:$BK$10,0),0)="","No relevante",VLOOKUP($B18,'Lista Puestos Valorados'!$B$11:$BK$510,MATCH('Auxiliar General'!BB$4,'Lista Puestos Valorados'!$B$10:$BK$10,0),0))</f>
        <v>No relevante</v>
      </c>
      <c r="BI18" s="26">
        <f>+HLOOKUP(BH18,Sistema_Puntos!$Q$5:$Y$43,'Auxiliar General'!BD$5,FALSE)</f>
        <v>0</v>
      </c>
      <c r="BJ18" s="26" t="str">
        <f>+IF(VLOOKUP($B18,'Lista Puestos Valorados'!$B$11:$BK$510,MATCH('Auxiliar General'!BD$4,'Lista Puestos Valorados'!$B$10:$BK$10,0),0)="","No relevante",VLOOKUP($B18,'Lista Puestos Valorados'!$B$11:$BK$510,MATCH('Auxiliar General'!BD$4,'Lista Puestos Valorados'!$B$10:$BK$10,0),0))</f>
        <v>No relevante</v>
      </c>
      <c r="BK18" s="26">
        <f>+HLOOKUP(BJ18,Sistema_Puntos!$Q$5:$Y$43,'Auxiliar General'!BF$5,FALSE)</f>
        <v>0</v>
      </c>
      <c r="BL18" s="26" t="str">
        <f>+IF(VLOOKUP($B18,'Lista Puestos Valorados'!$B$11:$BK$510,MATCH('Auxiliar General'!BF$4,'Lista Puestos Valorados'!$B$10:$BK$10,0),0)="","No relevante",VLOOKUP($B18,'Lista Puestos Valorados'!$B$11:$BK$510,MATCH('Auxiliar General'!BF$4,'Lista Puestos Valorados'!$B$10:$BK$10,0),0))</f>
        <v>No relevante</v>
      </c>
      <c r="BM18" s="26">
        <f>+HLOOKUP(BL18,Sistema_Puntos!$Q$5:$Y$43,'Auxiliar General'!BH$5,FALSE)</f>
        <v>0</v>
      </c>
      <c r="BN18" s="26" t="str">
        <f>+IF(VLOOKUP($B18,'Lista Puestos Valorados'!$B$11:$BK$510,MATCH('Auxiliar General'!BH$4,'Lista Puestos Valorados'!$B$10:$BK$10,0),0)="","No relevante",VLOOKUP($B18,'Lista Puestos Valorados'!$B$11:$BK$510,MATCH('Auxiliar General'!BH$4,'Lista Puestos Valorados'!$B$10:$BK$10,0),0))</f>
        <v>No relevante</v>
      </c>
      <c r="BO18" s="26">
        <f>+HLOOKUP(BN18,Sistema_Puntos!$Q$5:$Y$43,'Auxiliar General'!BJ$5,FALSE)</f>
        <v>0</v>
      </c>
      <c r="BP18" s="26" t="str">
        <f>+IF(VLOOKUP($B18,'Lista Puestos Valorados'!$B$11:$BK$510,MATCH('Auxiliar General'!BJ$4,'Lista Puestos Valorados'!$B$10:$BK$10,0),0)="","No relevante",VLOOKUP($B18,'Lista Puestos Valorados'!$B$11:$BK$510,MATCH('Auxiliar General'!BJ$4,'Lista Puestos Valorados'!$B$10:$BK$10,0),0))</f>
        <v>No relevante</v>
      </c>
      <c r="BQ18" s="26">
        <f>+HLOOKUP(BP18,Sistema_Puntos!$Q$5:$Y$43,'Auxiliar General'!BL$5,FALSE)</f>
        <v>0</v>
      </c>
      <c r="BR18" s="26" t="str">
        <f>+IF(VLOOKUP($B18,'Lista Puestos Valorados'!$B$11:$BK$510,MATCH('Auxiliar General'!BL$4,'Lista Puestos Valorados'!$B$10:$BK$10,0),0)="","No relevante",VLOOKUP($B18,'Lista Puestos Valorados'!$B$11:$BK$510,MATCH('Auxiliar General'!BL$4,'Lista Puestos Valorados'!$B$10:$BK$10,0),0))</f>
        <v>No relevante</v>
      </c>
      <c r="BS18" s="26">
        <f>+HLOOKUP(BR18,Sistema_Puntos!$Q$5:$Y$43,'Auxiliar General'!BN$5,FALSE)</f>
        <v>0</v>
      </c>
      <c r="BT18" s="26" t="str">
        <f>+IF(VLOOKUP($B18,'Lista Puestos Valorados'!$B$11:$BK$510,MATCH('Auxiliar General'!BN$4,'Lista Puestos Valorados'!$B$10:$BK$10,0),0)="","No relevante",VLOOKUP($B18,'Lista Puestos Valorados'!$B$11:$BK$510,MATCH('Auxiliar General'!BN$4,'Lista Puestos Valorados'!$B$10:$BK$10,0),0))</f>
        <v>No relevante</v>
      </c>
      <c r="BU18" s="26">
        <f>+HLOOKUP(BT18,Sistema_Puntos!$Q$5:$Y$43,'Auxiliar General'!BP$5,FALSE)</f>
        <v>0</v>
      </c>
      <c r="BV18" s="26" t="str">
        <f>+IF(VLOOKUP($B18,'Lista Puestos Valorados'!$B$11:$BK$510,MATCH('Auxiliar General'!BP$4,'Lista Puestos Valorados'!$B$10:$BK$10,0),0)="","No relevante",VLOOKUP($B18,'Lista Puestos Valorados'!$B$11:$BK$510,MATCH('Auxiliar General'!BP$4,'Lista Puestos Valorados'!$B$10:$BK$10,0),0))</f>
        <v>No relevante</v>
      </c>
      <c r="BW18" s="26">
        <f>+HLOOKUP(BV18,Sistema_Puntos!$Q$5:$Y$43,'Auxiliar General'!BR$5,FALSE)</f>
        <v>0</v>
      </c>
      <c r="BX18" s="26" t="str">
        <f>+IF(VLOOKUP($B18,'Lista Puestos Valorados'!$B$11:$BK$510,MATCH('Auxiliar General'!BR$4,'Lista Puestos Valorados'!$B$10:$BK$10,0),0)="","No relevante",VLOOKUP($B18,'Lista Puestos Valorados'!$B$11:$BK$510,MATCH('Auxiliar General'!BR$4,'Lista Puestos Valorados'!$B$10:$BK$10,0),0))</f>
        <v>No relevante</v>
      </c>
      <c r="BY18" s="26">
        <f>+HLOOKUP(BX18,Sistema_Puntos!$Q$5:$Y$43,'Auxiliar General'!BT$5,FALSE)</f>
        <v>0</v>
      </c>
      <c r="BZ18" s="26" t="str">
        <f>+IF(VLOOKUP($B18,'Lista Puestos Valorados'!$B$11:$BK$510,MATCH('Auxiliar General'!BT$4,'Lista Puestos Valorados'!$B$10:$BK$10,0),0)="","No relevante",VLOOKUP($B18,'Lista Puestos Valorados'!$B$11:$BK$510,MATCH('Auxiliar General'!BT$4,'Lista Puestos Valorados'!$B$10:$BK$10,0),0))</f>
        <v>No relevante</v>
      </c>
      <c r="CA18" s="26">
        <f>+HLOOKUP(BZ18,Sistema_Puntos!$Q$5:$Y$43,'Auxiliar General'!BV$5,FALSE)</f>
        <v>0</v>
      </c>
      <c r="CB18" s="26" t="str">
        <f>+IF(VLOOKUP($B18,'Lista Puestos Valorados'!$B$11:$BK$510,MATCH('Auxiliar General'!BV$4,'Lista Puestos Valorados'!$B$10:$BK$10,0),0)="","No relevante",VLOOKUP($B18,'Lista Puestos Valorados'!$B$11:$BK$510,MATCH('Auxiliar General'!BV$4,'Lista Puestos Valorados'!$B$10:$BK$10,0),0))</f>
        <v>No relevante</v>
      </c>
      <c r="CC18" s="26">
        <f>+HLOOKUP(CB18,Sistema_Puntos!$Q$5:$Y$43,'Auxiliar General'!BX$5,FALSE)</f>
        <v>0</v>
      </c>
      <c r="CD18" s="26" t="str">
        <f>+IF(VLOOKUP($B18,'Lista Puestos Valorados'!$B$11:$BK$510,MATCH('Auxiliar General'!BX$4,'Lista Puestos Valorados'!$B$10:$BK$10,0),0)="","No relevante",VLOOKUP($B18,'Lista Puestos Valorados'!$B$11:$BK$510,MATCH('Auxiliar General'!BX$4,'Lista Puestos Valorados'!$B$10:$BK$10,0),0))</f>
        <v>No relevante</v>
      </c>
      <c r="CE18" s="26">
        <f>+HLOOKUP(CD18,Sistema_Puntos!$Q$5:$Y$43,'Auxiliar General'!BZ$5,FALSE)</f>
        <v>0</v>
      </c>
      <c r="CF18" s="26" t="str">
        <f>+IF(VLOOKUP($B18,'Lista Puestos Valorados'!$B$11:$BK$510,MATCH('Auxiliar General'!BZ$4,'Lista Puestos Valorados'!$B$10:$BK$10,0),0)="","No relevante",VLOOKUP($B18,'Lista Puestos Valorados'!$B$11:$BK$510,MATCH('Auxiliar General'!BZ$4,'Lista Puestos Valorados'!$B$10:$BK$10,0),0))</f>
        <v>No relevante</v>
      </c>
      <c r="CG18" s="26">
        <f>+HLOOKUP(CF18,Sistema_Puntos!$Q$5:$Y$43,'Auxiliar General'!CB$5,FALSE)</f>
        <v>0</v>
      </c>
      <c r="CH18" s="29"/>
      <c r="CI18" s="29"/>
    </row>
    <row r="19" spans="2:87" ht="17.55" customHeight="1">
      <c r="B19" s="26">
        <f>+'Listado de Puestos'!B19</f>
        <v>9</v>
      </c>
      <c r="C19" s="236" t="str">
        <f>+IF('Lista Puestos Valorados'!C19="","",'Lista Puestos Valorados'!C19)</f>
        <v/>
      </c>
      <c r="D19" s="26" t="str">
        <f>+IF('Lista Puestos Valorados'!D19="","",'Lista Puestos Valorados'!D19)</f>
        <v/>
      </c>
      <c r="E19" s="26" t="str">
        <f>+IF('Lista Puestos Valorados'!E19="","",'Lista Puestos Valorados'!E19)</f>
        <v/>
      </c>
      <c r="F19" s="26" t="str">
        <f>+IF('Lista Puestos Valorados'!F19="","",'Lista Puestos Valorados'!F19)</f>
        <v/>
      </c>
      <c r="G19" s="26" t="str">
        <f>+IF('Lista Puestos Valorados'!G19="","",'Lista Puestos Valorados'!G19)</f>
        <v/>
      </c>
      <c r="H19" s="26" t="str">
        <f>+IF('Lista Puestos Valorados'!H19="","",'Lista Puestos Valorados'!H19)</f>
        <v/>
      </c>
      <c r="I19" s="26" t="str">
        <f>+IF('Lista Puestos Valorados'!I19="","",'Lista Puestos Valorados'!I19)</f>
        <v/>
      </c>
      <c r="J19" s="118" t="e">
        <f t="array" ref="J19">+IF(L19="","",_xlfn.IFS(L19&lt;='Cortes de Agrupacion'!$F$15,'Cortes de Agrupacion'!$E$15,'Resultados General'!L19&lt;='Cortes de Agrupacion'!$F$14,'Cortes de Agrupacion'!$E$14,'Resultados General'!L19&lt;='Cortes de Agrupacion'!$F$13,'Cortes de Agrupacion'!$E$13,L19&lt;='Cortes de Agrupacion'!$F$12,'Cortes de Agrupacion'!$E$12,'Resultados General'!L19&lt;='Cortes de Agrupacion'!$F$11,'Cortes de Agrupacion'!$E$11,'Resultados General'!L19&lt;='Cortes de Agrupacion'!$F$10,'Cortes de Agrupacion'!$E$10,'Resultados General'!L19&lt;='Cortes de Agrupacion'!$F$9,'Cortes de Agrupacion'!$E$9,'Resultados General'!L19&lt;='Cortes de Agrupacion'!$F$8,'Cortes de Agrupacion'!$E$8,'Resultados General'!L19&lt;='Cortes de Agrupacion'!$F$7,'Cortes de Agrupacion'!$E$7,'Resultados General'!L19&lt;='Cortes de Agrupacion'!$F$6,'Cortes de Agrupacion'!$E$6))</f>
        <v>#VALUE!</v>
      </c>
      <c r="K19" s="118" t="str">
        <f t="shared" si="0"/>
        <v/>
      </c>
      <c r="L19" s="124" t="e">
        <f>#VALUE!</f>
        <v>#VALUE!</v>
      </c>
      <c r="M19" s="26" t="e">
        <f ca="1">+_xlfn.IFNA(VLOOKUP(C19,'Distribución de puestos'!$B$8:$I$507,8,0),"")</f>
        <v>#NAME?</v>
      </c>
      <c r="N19" s="26" t="str">
        <f>+IF(VLOOKUP($B19,'Lista Puestos Valorados'!$B$11:$BK$510,MATCH('Auxiliar General'!H$4,'Lista Puestos Valorados'!$B$10:$BK$10,0),0)="","No relevante",VLOOKUP($B19,'Lista Puestos Valorados'!$B$11:$BK$510,MATCH('Auxiliar General'!H$4,'Lista Puestos Valorados'!$B$10:$BK$10,0),0))</f>
        <v>No relevante</v>
      </c>
      <c r="O19" s="26">
        <f>+HLOOKUP(N19,Sistema_Puntos!$Q$5:$Y$43,'Auxiliar General'!J$5,FALSE)</f>
        <v>0</v>
      </c>
      <c r="P19" s="26" t="str">
        <f>+IF(VLOOKUP($B19,'Lista Puestos Valorados'!$B$11:$BK$510,MATCH('Auxiliar General'!J$4,'Lista Puestos Valorados'!$B$10:$BK$10,0),0)="","No relevante",VLOOKUP($B19,'Lista Puestos Valorados'!$B$11:$BK$510,MATCH('Auxiliar General'!J$4,'Lista Puestos Valorados'!$B$10:$BK$10,0),0))</f>
        <v>No relevante</v>
      </c>
      <c r="Q19" s="26">
        <f>+HLOOKUP(P19,Sistema_Puntos!$Q$5:$Y$43,'Auxiliar General'!L$5,FALSE)</f>
        <v>0</v>
      </c>
      <c r="R19" s="26" t="str">
        <f>+IF(VLOOKUP($B19,'Lista Puestos Valorados'!$B$11:$BK$510,MATCH('Auxiliar General'!L$4,'Lista Puestos Valorados'!$B$10:$BK$10,0),0)="","No relevante",VLOOKUP($B19,'Lista Puestos Valorados'!$B$11:$BK$510,MATCH('Auxiliar General'!L$4,'Lista Puestos Valorados'!$B$10:$BK$10,0),0))</f>
        <v>No relevante</v>
      </c>
      <c r="S19" s="26">
        <f>+HLOOKUP(R19,Sistema_Puntos!$Q$5:$Y$43,'Auxiliar General'!N$5,FALSE)</f>
        <v>0</v>
      </c>
      <c r="T19" s="26" t="str">
        <f>+IF(VLOOKUP($B19,'Lista Puestos Valorados'!$B$11:$BK$510,MATCH('Auxiliar General'!N$4,'Lista Puestos Valorados'!$B$10:$BK$10,0),0)="","No relevante",VLOOKUP($B19,'Lista Puestos Valorados'!$B$11:$BK$510,MATCH('Auxiliar General'!N$4,'Lista Puestos Valorados'!$B$10:$BK$10,0),0))</f>
        <v>No relevante</v>
      </c>
      <c r="U19" s="26">
        <f>+HLOOKUP(T19,Sistema_Puntos!$Q$5:$Y$43,'Auxiliar General'!P$5,FALSE)</f>
        <v>0</v>
      </c>
      <c r="V19" s="26" t="str">
        <f>+IF(VLOOKUP($B19,'Lista Puestos Valorados'!$B$11:$BK$510,MATCH('Auxiliar General'!P$4,'Lista Puestos Valorados'!$B$10:$BK$10,0),0)="","No relevante",VLOOKUP($B19,'Lista Puestos Valorados'!$B$11:$BK$510,MATCH('Auxiliar General'!P$4,'Lista Puestos Valorados'!$B$10:$BK$10,0),0))</f>
        <v>No relevante</v>
      </c>
      <c r="W19" s="26">
        <f>+HLOOKUP(V19,Sistema_Puntos!$Q$5:$Y$43,'Auxiliar General'!R$5,FALSE)</f>
        <v>0</v>
      </c>
      <c r="X19" s="26" t="str">
        <f>+IF(VLOOKUP($B19,'Lista Puestos Valorados'!$B$11:$BK$510,MATCH('Auxiliar General'!R$4,'Lista Puestos Valorados'!$B$10:$BK$10,0),0)="","No relevante",VLOOKUP($B19,'Lista Puestos Valorados'!$B$11:$BK$510,MATCH('Auxiliar General'!R$4,'Lista Puestos Valorados'!$B$10:$BK$10,0),0))</f>
        <v>No relevante</v>
      </c>
      <c r="Y19" s="26">
        <f>+HLOOKUP(X19,Sistema_Puntos!$Q$5:$Y$43,'Auxiliar General'!T$5,FALSE)</f>
        <v>0</v>
      </c>
      <c r="Z19" s="26" t="str">
        <f>+IF(VLOOKUP($B19,'Lista Puestos Valorados'!$B$11:$BK$510,MATCH('Auxiliar General'!T$4,'Lista Puestos Valorados'!$B$10:$BK$10,0),0)="","No relevante",VLOOKUP($B19,'Lista Puestos Valorados'!$B$11:$BK$510,MATCH('Auxiliar General'!T$4,'Lista Puestos Valorados'!$B$10:$BK$10,0),0))</f>
        <v>No relevante</v>
      </c>
      <c r="AA19" s="26">
        <f>+HLOOKUP(Z19,Sistema_Puntos!$Q$5:$Y$43,'Auxiliar General'!V$5,FALSE)</f>
        <v>0</v>
      </c>
      <c r="AB19" s="26" t="str">
        <f>+IF(VLOOKUP($B19,'Lista Puestos Valorados'!$B$11:$BK$510,MATCH('Auxiliar General'!V$4,'Lista Puestos Valorados'!$B$10:$BK$10,0),0)="","No relevante",VLOOKUP($B19,'Lista Puestos Valorados'!$B$11:$BK$510,MATCH('Auxiliar General'!V$4,'Lista Puestos Valorados'!$B$10:$BK$10,0),0))</f>
        <v>No relevante</v>
      </c>
      <c r="AC19" s="26">
        <f>+HLOOKUP(AB19,Sistema_Puntos!$Q$5:$Y$43,'Auxiliar General'!X$5,FALSE)</f>
        <v>0</v>
      </c>
      <c r="AD19" s="26" t="str">
        <f>+IF(VLOOKUP($B19,'Lista Puestos Valorados'!$B$11:$BK$510,MATCH('Auxiliar General'!X$4,'Lista Puestos Valorados'!$B$10:$BK$10,0),0)="","No relevante",VLOOKUP($B19,'Lista Puestos Valorados'!$B$11:$BK$510,MATCH('Auxiliar General'!X$4,'Lista Puestos Valorados'!$B$10:$BK$10,0),0))</f>
        <v>No relevante</v>
      </c>
      <c r="AE19" s="26">
        <f>+HLOOKUP(AD19,Sistema_Puntos!$Q$5:$Y$43,'Auxiliar General'!Z$5,FALSE)</f>
        <v>0</v>
      </c>
      <c r="AF19" s="26" t="str">
        <f>+IF(VLOOKUP($B19,'Lista Puestos Valorados'!$B$11:$BK$510,MATCH('Auxiliar General'!Z$4,'Lista Puestos Valorados'!$B$10:$BK$10,0),0)="","No relevante",VLOOKUP($B19,'Lista Puestos Valorados'!$B$11:$BK$510,MATCH('Auxiliar General'!Z$4,'Lista Puestos Valorados'!$B$10:$BK$10,0),0))</f>
        <v>No relevante</v>
      </c>
      <c r="AG19" s="26">
        <f>+HLOOKUP(AF19,Sistema_Puntos!$Q$5:$Y$43,'Auxiliar General'!AB$5,FALSE)</f>
        <v>0</v>
      </c>
      <c r="AH19" s="26" t="str">
        <f>+IF(VLOOKUP($B19,'Lista Puestos Valorados'!$B$11:$BK$510,MATCH('Auxiliar General'!AB$4,'Lista Puestos Valorados'!$B$10:$BK$10,0),0)="","No relevante",VLOOKUP($B19,'Lista Puestos Valorados'!$B$11:$BK$510,MATCH('Auxiliar General'!AB$4,'Lista Puestos Valorados'!$B$10:$BK$10,0),0))</f>
        <v>No relevante</v>
      </c>
      <c r="AI19" s="26">
        <f>+HLOOKUP(AH19,Sistema_Puntos!$Q$5:$Y$43,'Auxiliar General'!AD$5,FALSE)</f>
        <v>0</v>
      </c>
      <c r="AJ19" s="26" t="str">
        <f>+IF(VLOOKUP($B19,'Lista Puestos Valorados'!$B$11:$BK$510,MATCH('Auxiliar General'!AD$4,'Lista Puestos Valorados'!$B$10:$BK$10,0),0)="","No relevante",VLOOKUP($B19,'Lista Puestos Valorados'!$B$11:$BK$510,MATCH('Auxiliar General'!AD$4,'Lista Puestos Valorados'!$B$10:$BK$10,0),0))</f>
        <v>No relevante</v>
      </c>
      <c r="AK19" s="26">
        <f>+HLOOKUP(AJ19,Sistema_Puntos!$Q$5:$Y$43,'Auxiliar General'!AF$5,FALSE)</f>
        <v>0</v>
      </c>
      <c r="AL19" s="26" t="str">
        <f>+IF(VLOOKUP($B19,'Lista Puestos Valorados'!$B$11:$BK$510,MATCH('Auxiliar General'!AF$4,'Lista Puestos Valorados'!$B$10:$BK$10,0),0)="","No relevante",VLOOKUP($B19,'Lista Puestos Valorados'!$B$11:$BK$510,MATCH('Auxiliar General'!AF$4,'Lista Puestos Valorados'!$B$10:$BK$10,0),0))</f>
        <v>No relevante</v>
      </c>
      <c r="AM19" s="26">
        <f>+HLOOKUP(AL19,Sistema_Puntos!$Q$5:$Y$43,'Auxiliar General'!AH$5,FALSE)</f>
        <v>0</v>
      </c>
      <c r="AN19" s="26" t="str">
        <f>+IF(VLOOKUP($B19,'Lista Puestos Valorados'!$B$11:$BK$510,MATCH('Auxiliar General'!AH$4,'Lista Puestos Valorados'!$B$10:$BK$10,0),0)="","No relevante",VLOOKUP($B19,'Lista Puestos Valorados'!$B$11:$BK$510,MATCH('Auxiliar General'!AH$4,'Lista Puestos Valorados'!$B$10:$BK$10,0),0))</f>
        <v>No relevante</v>
      </c>
      <c r="AO19" s="26">
        <f>+HLOOKUP(AN19,Sistema_Puntos!$Q$5:$Y$43,'Auxiliar General'!AJ$5,FALSE)</f>
        <v>0</v>
      </c>
      <c r="AP19" s="26" t="str">
        <f>+IF(VLOOKUP($B19,'Lista Puestos Valorados'!$B$11:$BK$510,MATCH('Auxiliar General'!AJ$4,'Lista Puestos Valorados'!$B$10:$BK$10,0),0)="","No relevante",VLOOKUP($B19,'Lista Puestos Valorados'!$B$11:$BK$510,MATCH('Auxiliar General'!AJ$4,'Lista Puestos Valorados'!$B$10:$BK$10,0),0))</f>
        <v>No relevante</v>
      </c>
      <c r="AQ19" s="26">
        <f>+HLOOKUP(AP19,Sistema_Puntos!$Q$5:$Y$43,'Auxiliar General'!AL$5,FALSE)</f>
        <v>0</v>
      </c>
      <c r="AR19" s="26" t="str">
        <f>+IF(VLOOKUP($B19,'Lista Puestos Valorados'!$B$11:$BK$510,MATCH('Auxiliar General'!AL$4,'Lista Puestos Valorados'!$B$10:$BK$10,0),0)="","No relevante",VLOOKUP($B19,'Lista Puestos Valorados'!$B$11:$BK$510,MATCH('Auxiliar General'!AL$4,'Lista Puestos Valorados'!$B$10:$BK$10,0),0))</f>
        <v>No relevante</v>
      </c>
      <c r="AS19" s="26">
        <f>+HLOOKUP(AR19,Sistema_Puntos!$Q$5:$Y$43,'Auxiliar General'!AN$5,FALSE)</f>
        <v>0</v>
      </c>
      <c r="AT19" s="26" t="str">
        <f>+IF(VLOOKUP($B19,'Lista Puestos Valorados'!$B$11:$BK$510,MATCH('Auxiliar General'!AN$4,'Lista Puestos Valorados'!$B$10:$BK$10,0),0)="","No relevante",VLOOKUP($B19,'Lista Puestos Valorados'!$B$11:$BK$510,MATCH('Auxiliar General'!AN$4,'Lista Puestos Valorados'!$B$10:$BK$10,0),0))</f>
        <v>No relevante</v>
      </c>
      <c r="AU19" s="26">
        <f>+HLOOKUP(AT19,Sistema_Puntos!$Q$5:$Y$43,'Auxiliar General'!AP$5,FALSE)</f>
        <v>0</v>
      </c>
      <c r="AV19" s="26" t="str">
        <f>+IF(VLOOKUP($B19,'Lista Puestos Valorados'!$B$11:$BK$510,MATCH('Auxiliar General'!AP$4,'Lista Puestos Valorados'!$B$10:$BK$10,0),0)="","No relevante",VLOOKUP($B19,'Lista Puestos Valorados'!$B$11:$BK$510,MATCH('Auxiliar General'!AP$4,'Lista Puestos Valorados'!$B$10:$BK$10,0),0))</f>
        <v>No relevante</v>
      </c>
      <c r="AW19" s="26">
        <f>+HLOOKUP(AV19,Sistema_Puntos!$Q$5:$Y$43,'Auxiliar General'!AR$5,FALSE)</f>
        <v>0</v>
      </c>
      <c r="AX19" s="26" t="str">
        <f>+IF(VLOOKUP($B19,'Lista Puestos Valorados'!$B$11:$BK$510,MATCH('Auxiliar General'!AR$4,'Lista Puestos Valorados'!$B$10:$BK$10,0),0)="","No relevante",VLOOKUP($B19,'Lista Puestos Valorados'!$B$11:$BK$510,MATCH('Auxiliar General'!AR$4,'Lista Puestos Valorados'!$B$10:$BK$10,0),0))</f>
        <v>No relevante</v>
      </c>
      <c r="AY19" s="26">
        <f>+HLOOKUP(AX19,Sistema_Puntos!$Q$5:$Y$43,'Auxiliar General'!AT$5,FALSE)</f>
        <v>0</v>
      </c>
      <c r="AZ19" s="26" t="str">
        <f>+IF(VLOOKUP($B19,'Lista Puestos Valorados'!$B$11:$BK$510,MATCH('Auxiliar General'!AT$4,'Lista Puestos Valorados'!$B$10:$BK$10,0),0)="","No relevante",VLOOKUP($B19,'Lista Puestos Valorados'!$B$11:$BK$510,MATCH('Auxiliar General'!AT$4,'Lista Puestos Valorados'!$B$10:$BK$10,0),0))</f>
        <v>No relevante</v>
      </c>
      <c r="BA19" s="26">
        <f>+HLOOKUP(AZ19,Sistema_Puntos!$Q$5:$Y$43,'Auxiliar General'!AV$5,FALSE)</f>
        <v>0</v>
      </c>
      <c r="BB19" s="26" t="str">
        <f>+IF(VLOOKUP($B19,'Lista Puestos Valorados'!$B$11:$BK$510,MATCH('Auxiliar General'!AV$4,'Lista Puestos Valorados'!$B$10:$BK$10,0),0)="","No relevante",VLOOKUP($B19,'Lista Puestos Valorados'!$B$11:$BK$510,MATCH('Auxiliar General'!AV$4,'Lista Puestos Valorados'!$B$10:$BK$10,0),0))</f>
        <v>No relevante</v>
      </c>
      <c r="BC19" s="26">
        <f>+HLOOKUP(BB19,Sistema_Puntos!$Q$5:$Y$43,'Auxiliar General'!AX$5,FALSE)</f>
        <v>0</v>
      </c>
      <c r="BD19" s="26" t="str">
        <f>+IF(VLOOKUP($B19,'Lista Puestos Valorados'!$B$11:$BK$510,MATCH('Auxiliar General'!AX$4,'Lista Puestos Valorados'!$B$10:$BK$10,0),0)="","No relevante",VLOOKUP($B19,'Lista Puestos Valorados'!$B$11:$BK$510,MATCH('Auxiliar General'!AX$4,'Lista Puestos Valorados'!$B$10:$BK$10,0),0))</f>
        <v>No relevante</v>
      </c>
      <c r="BE19" s="26">
        <f>+HLOOKUP(BD19,Sistema_Puntos!$Q$5:$Y$43,'Auxiliar General'!AZ$5,FALSE)</f>
        <v>0</v>
      </c>
      <c r="BF19" s="26" t="str">
        <f>+IF(VLOOKUP($B19,'Lista Puestos Valorados'!$B$11:$BK$510,MATCH('Auxiliar General'!AZ$4,'Lista Puestos Valorados'!$B$10:$BK$10,0),0)="","No relevante",VLOOKUP($B19,'Lista Puestos Valorados'!$B$11:$BK$510,MATCH('Auxiliar General'!AZ$4,'Lista Puestos Valorados'!$B$10:$BK$10,0),0))</f>
        <v>No relevante</v>
      </c>
      <c r="BG19" s="26">
        <f>+HLOOKUP(BF19,Sistema_Puntos!$Q$5:$Y$43,'Auxiliar General'!BB$5,FALSE)</f>
        <v>0</v>
      </c>
      <c r="BH19" s="26" t="str">
        <f>+IF(VLOOKUP($B19,'Lista Puestos Valorados'!$B$11:$BK$510,MATCH('Auxiliar General'!BB$4,'Lista Puestos Valorados'!$B$10:$BK$10,0),0)="","No relevante",VLOOKUP($B19,'Lista Puestos Valorados'!$B$11:$BK$510,MATCH('Auxiliar General'!BB$4,'Lista Puestos Valorados'!$B$10:$BK$10,0),0))</f>
        <v>No relevante</v>
      </c>
      <c r="BI19" s="26">
        <f>+HLOOKUP(BH19,Sistema_Puntos!$Q$5:$Y$43,'Auxiliar General'!BD$5,FALSE)</f>
        <v>0</v>
      </c>
      <c r="BJ19" s="26" t="str">
        <f>+IF(VLOOKUP($B19,'Lista Puestos Valorados'!$B$11:$BK$510,MATCH('Auxiliar General'!BD$4,'Lista Puestos Valorados'!$B$10:$BK$10,0),0)="","No relevante",VLOOKUP($B19,'Lista Puestos Valorados'!$B$11:$BK$510,MATCH('Auxiliar General'!BD$4,'Lista Puestos Valorados'!$B$10:$BK$10,0),0))</f>
        <v>No relevante</v>
      </c>
      <c r="BK19" s="26">
        <f>+HLOOKUP(BJ19,Sistema_Puntos!$Q$5:$Y$43,'Auxiliar General'!BF$5,FALSE)</f>
        <v>0</v>
      </c>
      <c r="BL19" s="26" t="str">
        <f>+IF(VLOOKUP($B19,'Lista Puestos Valorados'!$B$11:$BK$510,MATCH('Auxiliar General'!BF$4,'Lista Puestos Valorados'!$B$10:$BK$10,0),0)="","No relevante",VLOOKUP($B19,'Lista Puestos Valorados'!$B$11:$BK$510,MATCH('Auxiliar General'!BF$4,'Lista Puestos Valorados'!$B$10:$BK$10,0),0))</f>
        <v>No relevante</v>
      </c>
      <c r="BM19" s="26">
        <f>+HLOOKUP(BL19,Sistema_Puntos!$Q$5:$Y$43,'Auxiliar General'!BH$5,FALSE)</f>
        <v>0</v>
      </c>
      <c r="BN19" s="26" t="str">
        <f>+IF(VLOOKUP($B19,'Lista Puestos Valorados'!$B$11:$BK$510,MATCH('Auxiliar General'!BH$4,'Lista Puestos Valorados'!$B$10:$BK$10,0),0)="","No relevante",VLOOKUP($B19,'Lista Puestos Valorados'!$B$11:$BK$510,MATCH('Auxiliar General'!BH$4,'Lista Puestos Valorados'!$B$10:$BK$10,0),0))</f>
        <v>No relevante</v>
      </c>
      <c r="BO19" s="26">
        <f>+HLOOKUP(BN19,Sistema_Puntos!$Q$5:$Y$43,'Auxiliar General'!BJ$5,FALSE)</f>
        <v>0</v>
      </c>
      <c r="BP19" s="26" t="str">
        <f>+IF(VLOOKUP($B19,'Lista Puestos Valorados'!$B$11:$BK$510,MATCH('Auxiliar General'!BJ$4,'Lista Puestos Valorados'!$B$10:$BK$10,0),0)="","No relevante",VLOOKUP($B19,'Lista Puestos Valorados'!$B$11:$BK$510,MATCH('Auxiliar General'!BJ$4,'Lista Puestos Valorados'!$B$10:$BK$10,0),0))</f>
        <v>No relevante</v>
      </c>
      <c r="BQ19" s="26">
        <f>+HLOOKUP(BP19,Sistema_Puntos!$Q$5:$Y$43,'Auxiliar General'!BL$5,FALSE)</f>
        <v>0</v>
      </c>
      <c r="BR19" s="26" t="str">
        <f>+IF(VLOOKUP($B19,'Lista Puestos Valorados'!$B$11:$BK$510,MATCH('Auxiliar General'!BL$4,'Lista Puestos Valorados'!$B$10:$BK$10,0),0)="","No relevante",VLOOKUP($B19,'Lista Puestos Valorados'!$B$11:$BK$510,MATCH('Auxiliar General'!BL$4,'Lista Puestos Valorados'!$B$10:$BK$10,0),0))</f>
        <v>No relevante</v>
      </c>
      <c r="BS19" s="26">
        <f>+HLOOKUP(BR19,Sistema_Puntos!$Q$5:$Y$43,'Auxiliar General'!BN$5,FALSE)</f>
        <v>0</v>
      </c>
      <c r="BT19" s="26" t="str">
        <f>+IF(VLOOKUP($B19,'Lista Puestos Valorados'!$B$11:$BK$510,MATCH('Auxiliar General'!BN$4,'Lista Puestos Valorados'!$B$10:$BK$10,0),0)="","No relevante",VLOOKUP($B19,'Lista Puestos Valorados'!$B$11:$BK$510,MATCH('Auxiliar General'!BN$4,'Lista Puestos Valorados'!$B$10:$BK$10,0),0))</f>
        <v>No relevante</v>
      </c>
      <c r="BU19" s="26">
        <f>+HLOOKUP(BT19,Sistema_Puntos!$Q$5:$Y$43,'Auxiliar General'!BP$5,FALSE)</f>
        <v>0</v>
      </c>
      <c r="BV19" s="26" t="str">
        <f>+IF(VLOOKUP($B19,'Lista Puestos Valorados'!$B$11:$BK$510,MATCH('Auxiliar General'!BP$4,'Lista Puestos Valorados'!$B$10:$BK$10,0),0)="","No relevante",VLOOKUP($B19,'Lista Puestos Valorados'!$B$11:$BK$510,MATCH('Auxiliar General'!BP$4,'Lista Puestos Valorados'!$B$10:$BK$10,0),0))</f>
        <v>No relevante</v>
      </c>
      <c r="BW19" s="26">
        <f>+HLOOKUP(BV19,Sistema_Puntos!$Q$5:$Y$43,'Auxiliar General'!BR$5,FALSE)</f>
        <v>0</v>
      </c>
      <c r="BX19" s="26" t="str">
        <f>+IF(VLOOKUP($B19,'Lista Puestos Valorados'!$B$11:$BK$510,MATCH('Auxiliar General'!BR$4,'Lista Puestos Valorados'!$B$10:$BK$10,0),0)="","No relevante",VLOOKUP($B19,'Lista Puestos Valorados'!$B$11:$BK$510,MATCH('Auxiliar General'!BR$4,'Lista Puestos Valorados'!$B$10:$BK$10,0),0))</f>
        <v>No relevante</v>
      </c>
      <c r="BY19" s="26">
        <f>+HLOOKUP(BX19,Sistema_Puntos!$Q$5:$Y$43,'Auxiliar General'!BT$5,FALSE)</f>
        <v>0</v>
      </c>
      <c r="BZ19" s="26" t="str">
        <f>+IF(VLOOKUP($B19,'Lista Puestos Valorados'!$B$11:$BK$510,MATCH('Auxiliar General'!BT$4,'Lista Puestos Valorados'!$B$10:$BK$10,0),0)="","No relevante",VLOOKUP($B19,'Lista Puestos Valorados'!$B$11:$BK$510,MATCH('Auxiliar General'!BT$4,'Lista Puestos Valorados'!$B$10:$BK$10,0),0))</f>
        <v>No relevante</v>
      </c>
      <c r="CA19" s="26">
        <f>+HLOOKUP(BZ19,Sistema_Puntos!$Q$5:$Y$43,'Auxiliar General'!BV$5,FALSE)</f>
        <v>0</v>
      </c>
      <c r="CB19" s="26" t="str">
        <f>+IF(VLOOKUP($B19,'Lista Puestos Valorados'!$B$11:$BK$510,MATCH('Auxiliar General'!BV$4,'Lista Puestos Valorados'!$B$10:$BK$10,0),0)="","No relevante",VLOOKUP($B19,'Lista Puestos Valorados'!$B$11:$BK$510,MATCH('Auxiliar General'!BV$4,'Lista Puestos Valorados'!$B$10:$BK$10,0),0))</f>
        <v>No relevante</v>
      </c>
      <c r="CC19" s="26">
        <f>+HLOOKUP(CB19,Sistema_Puntos!$Q$5:$Y$43,'Auxiliar General'!BX$5,FALSE)</f>
        <v>0</v>
      </c>
      <c r="CD19" s="26" t="str">
        <f>+IF(VLOOKUP($B19,'Lista Puestos Valorados'!$B$11:$BK$510,MATCH('Auxiliar General'!BX$4,'Lista Puestos Valorados'!$B$10:$BK$10,0),0)="","No relevante",VLOOKUP($B19,'Lista Puestos Valorados'!$B$11:$BK$510,MATCH('Auxiliar General'!BX$4,'Lista Puestos Valorados'!$B$10:$BK$10,0),0))</f>
        <v>No relevante</v>
      </c>
      <c r="CE19" s="26">
        <f>+HLOOKUP(CD19,Sistema_Puntos!$Q$5:$Y$43,'Auxiliar General'!BZ$5,FALSE)</f>
        <v>0</v>
      </c>
      <c r="CF19" s="26" t="str">
        <f>+IF(VLOOKUP($B19,'Lista Puestos Valorados'!$B$11:$BK$510,MATCH('Auxiliar General'!BZ$4,'Lista Puestos Valorados'!$B$10:$BK$10,0),0)="","No relevante",VLOOKUP($B19,'Lista Puestos Valorados'!$B$11:$BK$510,MATCH('Auxiliar General'!BZ$4,'Lista Puestos Valorados'!$B$10:$BK$10,0),0))</f>
        <v>No relevante</v>
      </c>
      <c r="CG19" s="26">
        <f>+HLOOKUP(CF19,Sistema_Puntos!$Q$5:$Y$43,'Auxiliar General'!CB$5,FALSE)</f>
        <v>0</v>
      </c>
      <c r="CH19" s="29"/>
      <c r="CI19" s="29"/>
    </row>
    <row r="20" spans="2:87" ht="17.55" customHeight="1">
      <c r="B20" s="26">
        <f>+'Listado de Puestos'!B20</f>
        <v>10</v>
      </c>
      <c r="C20" s="236" t="str">
        <f>+IF('Lista Puestos Valorados'!C20="","",'Lista Puestos Valorados'!C20)</f>
        <v/>
      </c>
      <c r="D20" s="26" t="str">
        <f>+IF('Lista Puestos Valorados'!D20="","",'Lista Puestos Valorados'!D20)</f>
        <v/>
      </c>
      <c r="E20" s="26" t="str">
        <f>+IF('Lista Puestos Valorados'!E20="","",'Lista Puestos Valorados'!E20)</f>
        <v/>
      </c>
      <c r="F20" s="26" t="str">
        <f>+IF('Lista Puestos Valorados'!F20="","",'Lista Puestos Valorados'!F20)</f>
        <v/>
      </c>
      <c r="G20" s="26" t="str">
        <f>+IF('Lista Puestos Valorados'!G20="","",'Lista Puestos Valorados'!G20)</f>
        <v/>
      </c>
      <c r="H20" s="26" t="str">
        <f>+IF('Lista Puestos Valorados'!H20="","",'Lista Puestos Valorados'!H20)</f>
        <v/>
      </c>
      <c r="I20" s="26" t="str">
        <f>+IF('Lista Puestos Valorados'!I20="","",'Lista Puestos Valorados'!I20)</f>
        <v/>
      </c>
      <c r="J20" s="118" t="e">
        <f t="array" ref="J20">+IF(L20="","",_xlfn.IFS(L20&lt;='Cortes de Agrupacion'!$F$15,'Cortes de Agrupacion'!$E$15,'Resultados General'!L20&lt;='Cortes de Agrupacion'!$F$14,'Cortes de Agrupacion'!$E$14,'Resultados General'!L20&lt;='Cortes de Agrupacion'!$F$13,'Cortes de Agrupacion'!$E$13,L20&lt;='Cortes de Agrupacion'!$F$12,'Cortes de Agrupacion'!$E$12,'Resultados General'!L20&lt;='Cortes de Agrupacion'!$F$11,'Cortes de Agrupacion'!$E$11,'Resultados General'!L20&lt;='Cortes de Agrupacion'!$F$10,'Cortes de Agrupacion'!$E$10,'Resultados General'!L20&lt;='Cortes de Agrupacion'!$F$9,'Cortes de Agrupacion'!$E$9,'Resultados General'!L20&lt;='Cortes de Agrupacion'!$F$8,'Cortes de Agrupacion'!$E$8,'Resultados General'!L20&lt;='Cortes de Agrupacion'!$F$7,'Cortes de Agrupacion'!$E$7,'Resultados General'!L20&lt;='Cortes de Agrupacion'!$F$6,'Cortes de Agrupacion'!$E$6))</f>
        <v>#VALUE!</v>
      </c>
      <c r="K20" s="118" t="str">
        <f t="shared" si="0"/>
        <v/>
      </c>
      <c r="L20" s="124" t="e">
        <f>#VALUE!</f>
        <v>#VALUE!</v>
      </c>
      <c r="M20" s="26" t="e">
        <f ca="1">+_xlfn.IFNA(VLOOKUP(C20,'Distribución de puestos'!$B$8:$I$507,8,0),"")</f>
        <v>#NAME?</v>
      </c>
      <c r="N20" s="26" t="str">
        <f>+IF(VLOOKUP($B20,'Lista Puestos Valorados'!$B$11:$BK$510,MATCH('Auxiliar General'!H$4,'Lista Puestos Valorados'!$B$10:$BK$10,0),0)="","No relevante",VLOOKUP($B20,'Lista Puestos Valorados'!$B$11:$BK$510,MATCH('Auxiliar General'!H$4,'Lista Puestos Valorados'!$B$10:$BK$10,0),0))</f>
        <v>No relevante</v>
      </c>
      <c r="O20" s="26">
        <f>+HLOOKUP(N20,Sistema_Puntos!$Q$5:$Y$43,'Auxiliar General'!J$5,FALSE)</f>
        <v>0</v>
      </c>
      <c r="P20" s="26" t="str">
        <f>+IF(VLOOKUP($B20,'Lista Puestos Valorados'!$B$11:$BK$510,MATCH('Auxiliar General'!J$4,'Lista Puestos Valorados'!$B$10:$BK$10,0),0)="","No relevante",VLOOKUP($B20,'Lista Puestos Valorados'!$B$11:$BK$510,MATCH('Auxiliar General'!J$4,'Lista Puestos Valorados'!$B$10:$BK$10,0),0))</f>
        <v>No relevante</v>
      </c>
      <c r="Q20" s="26">
        <f>+HLOOKUP(P20,Sistema_Puntos!$Q$5:$Y$43,'Auxiliar General'!L$5,FALSE)</f>
        <v>0</v>
      </c>
      <c r="R20" s="26" t="str">
        <f>+IF(VLOOKUP($B20,'Lista Puestos Valorados'!$B$11:$BK$510,MATCH('Auxiliar General'!L$4,'Lista Puestos Valorados'!$B$10:$BK$10,0),0)="","No relevante",VLOOKUP($B20,'Lista Puestos Valorados'!$B$11:$BK$510,MATCH('Auxiliar General'!L$4,'Lista Puestos Valorados'!$B$10:$BK$10,0),0))</f>
        <v>No relevante</v>
      </c>
      <c r="S20" s="26">
        <f>+HLOOKUP(R20,Sistema_Puntos!$Q$5:$Y$43,'Auxiliar General'!N$5,FALSE)</f>
        <v>0</v>
      </c>
      <c r="T20" s="26" t="str">
        <f>+IF(VLOOKUP($B20,'Lista Puestos Valorados'!$B$11:$BK$510,MATCH('Auxiliar General'!N$4,'Lista Puestos Valorados'!$B$10:$BK$10,0),0)="","No relevante",VLOOKUP($B20,'Lista Puestos Valorados'!$B$11:$BK$510,MATCH('Auxiliar General'!N$4,'Lista Puestos Valorados'!$B$10:$BK$10,0),0))</f>
        <v>No relevante</v>
      </c>
      <c r="U20" s="26">
        <f>+HLOOKUP(T20,Sistema_Puntos!$Q$5:$Y$43,'Auxiliar General'!P$5,FALSE)</f>
        <v>0</v>
      </c>
      <c r="V20" s="26" t="str">
        <f>+IF(VLOOKUP($B20,'Lista Puestos Valorados'!$B$11:$BK$510,MATCH('Auxiliar General'!P$4,'Lista Puestos Valorados'!$B$10:$BK$10,0),0)="","No relevante",VLOOKUP($B20,'Lista Puestos Valorados'!$B$11:$BK$510,MATCH('Auxiliar General'!P$4,'Lista Puestos Valorados'!$B$10:$BK$10,0),0))</f>
        <v>No relevante</v>
      </c>
      <c r="W20" s="26">
        <f>+HLOOKUP(V20,Sistema_Puntos!$Q$5:$Y$43,'Auxiliar General'!R$5,FALSE)</f>
        <v>0</v>
      </c>
      <c r="X20" s="26" t="str">
        <f>+IF(VLOOKUP($B20,'Lista Puestos Valorados'!$B$11:$BK$510,MATCH('Auxiliar General'!R$4,'Lista Puestos Valorados'!$B$10:$BK$10,0),0)="","No relevante",VLOOKUP($B20,'Lista Puestos Valorados'!$B$11:$BK$510,MATCH('Auxiliar General'!R$4,'Lista Puestos Valorados'!$B$10:$BK$10,0),0))</f>
        <v>No relevante</v>
      </c>
      <c r="Y20" s="26">
        <f>+HLOOKUP(X20,Sistema_Puntos!$Q$5:$Y$43,'Auxiliar General'!T$5,FALSE)</f>
        <v>0</v>
      </c>
      <c r="Z20" s="26" t="str">
        <f>+IF(VLOOKUP($B20,'Lista Puestos Valorados'!$B$11:$BK$510,MATCH('Auxiliar General'!T$4,'Lista Puestos Valorados'!$B$10:$BK$10,0),0)="","No relevante",VLOOKUP($B20,'Lista Puestos Valorados'!$B$11:$BK$510,MATCH('Auxiliar General'!T$4,'Lista Puestos Valorados'!$B$10:$BK$10,0),0))</f>
        <v>No relevante</v>
      </c>
      <c r="AA20" s="26">
        <f>+HLOOKUP(Z20,Sistema_Puntos!$Q$5:$Y$43,'Auxiliar General'!V$5,FALSE)</f>
        <v>0</v>
      </c>
      <c r="AB20" s="26" t="str">
        <f>+IF(VLOOKUP($B20,'Lista Puestos Valorados'!$B$11:$BK$510,MATCH('Auxiliar General'!V$4,'Lista Puestos Valorados'!$B$10:$BK$10,0),0)="","No relevante",VLOOKUP($B20,'Lista Puestos Valorados'!$B$11:$BK$510,MATCH('Auxiliar General'!V$4,'Lista Puestos Valorados'!$B$10:$BK$10,0),0))</f>
        <v>No relevante</v>
      </c>
      <c r="AC20" s="26">
        <f>+HLOOKUP(AB20,Sistema_Puntos!$Q$5:$Y$43,'Auxiliar General'!X$5,FALSE)</f>
        <v>0</v>
      </c>
      <c r="AD20" s="26" t="str">
        <f>+IF(VLOOKUP($B20,'Lista Puestos Valorados'!$B$11:$BK$510,MATCH('Auxiliar General'!X$4,'Lista Puestos Valorados'!$B$10:$BK$10,0),0)="","No relevante",VLOOKUP($B20,'Lista Puestos Valorados'!$B$11:$BK$510,MATCH('Auxiliar General'!X$4,'Lista Puestos Valorados'!$B$10:$BK$10,0),0))</f>
        <v>No relevante</v>
      </c>
      <c r="AE20" s="26">
        <f>+HLOOKUP(AD20,Sistema_Puntos!$Q$5:$Y$43,'Auxiliar General'!Z$5,FALSE)</f>
        <v>0</v>
      </c>
      <c r="AF20" s="26" t="str">
        <f>+IF(VLOOKUP($B20,'Lista Puestos Valorados'!$B$11:$BK$510,MATCH('Auxiliar General'!Z$4,'Lista Puestos Valorados'!$B$10:$BK$10,0),0)="","No relevante",VLOOKUP($B20,'Lista Puestos Valorados'!$B$11:$BK$510,MATCH('Auxiliar General'!Z$4,'Lista Puestos Valorados'!$B$10:$BK$10,0),0))</f>
        <v>No relevante</v>
      </c>
      <c r="AG20" s="26">
        <f>+HLOOKUP(AF20,Sistema_Puntos!$Q$5:$Y$43,'Auxiliar General'!AB$5,FALSE)</f>
        <v>0</v>
      </c>
      <c r="AH20" s="26" t="str">
        <f>+IF(VLOOKUP($B20,'Lista Puestos Valorados'!$B$11:$BK$510,MATCH('Auxiliar General'!AB$4,'Lista Puestos Valorados'!$B$10:$BK$10,0),0)="","No relevante",VLOOKUP($B20,'Lista Puestos Valorados'!$B$11:$BK$510,MATCH('Auxiliar General'!AB$4,'Lista Puestos Valorados'!$B$10:$BK$10,0),0))</f>
        <v>No relevante</v>
      </c>
      <c r="AI20" s="26">
        <f>+HLOOKUP(AH20,Sistema_Puntos!$Q$5:$Y$43,'Auxiliar General'!AD$5,FALSE)</f>
        <v>0</v>
      </c>
      <c r="AJ20" s="26" t="str">
        <f>+IF(VLOOKUP($B20,'Lista Puestos Valorados'!$B$11:$BK$510,MATCH('Auxiliar General'!AD$4,'Lista Puestos Valorados'!$B$10:$BK$10,0),0)="","No relevante",VLOOKUP($B20,'Lista Puestos Valorados'!$B$11:$BK$510,MATCH('Auxiliar General'!AD$4,'Lista Puestos Valorados'!$B$10:$BK$10,0),0))</f>
        <v>No relevante</v>
      </c>
      <c r="AK20" s="26">
        <f>+HLOOKUP(AJ20,Sistema_Puntos!$Q$5:$Y$43,'Auxiliar General'!AF$5,FALSE)</f>
        <v>0</v>
      </c>
      <c r="AL20" s="26" t="str">
        <f>+IF(VLOOKUP($B20,'Lista Puestos Valorados'!$B$11:$BK$510,MATCH('Auxiliar General'!AF$4,'Lista Puestos Valorados'!$B$10:$BK$10,0),0)="","No relevante",VLOOKUP($B20,'Lista Puestos Valorados'!$B$11:$BK$510,MATCH('Auxiliar General'!AF$4,'Lista Puestos Valorados'!$B$10:$BK$10,0),0))</f>
        <v>No relevante</v>
      </c>
      <c r="AM20" s="26">
        <f>+HLOOKUP(AL20,Sistema_Puntos!$Q$5:$Y$43,'Auxiliar General'!AH$5,FALSE)</f>
        <v>0</v>
      </c>
      <c r="AN20" s="26" t="str">
        <f>+IF(VLOOKUP($B20,'Lista Puestos Valorados'!$B$11:$BK$510,MATCH('Auxiliar General'!AH$4,'Lista Puestos Valorados'!$B$10:$BK$10,0),0)="","No relevante",VLOOKUP($B20,'Lista Puestos Valorados'!$B$11:$BK$510,MATCH('Auxiliar General'!AH$4,'Lista Puestos Valorados'!$B$10:$BK$10,0),0))</f>
        <v>No relevante</v>
      </c>
      <c r="AO20" s="26">
        <f>+HLOOKUP(AN20,Sistema_Puntos!$Q$5:$Y$43,'Auxiliar General'!AJ$5,FALSE)</f>
        <v>0</v>
      </c>
      <c r="AP20" s="26" t="str">
        <f>+IF(VLOOKUP($B20,'Lista Puestos Valorados'!$B$11:$BK$510,MATCH('Auxiliar General'!AJ$4,'Lista Puestos Valorados'!$B$10:$BK$10,0),0)="","No relevante",VLOOKUP($B20,'Lista Puestos Valorados'!$B$11:$BK$510,MATCH('Auxiliar General'!AJ$4,'Lista Puestos Valorados'!$B$10:$BK$10,0),0))</f>
        <v>No relevante</v>
      </c>
      <c r="AQ20" s="26">
        <f>+HLOOKUP(AP20,Sistema_Puntos!$Q$5:$Y$43,'Auxiliar General'!AL$5,FALSE)</f>
        <v>0</v>
      </c>
      <c r="AR20" s="26" t="str">
        <f>+IF(VLOOKUP($B20,'Lista Puestos Valorados'!$B$11:$BK$510,MATCH('Auxiliar General'!AL$4,'Lista Puestos Valorados'!$B$10:$BK$10,0),0)="","No relevante",VLOOKUP($B20,'Lista Puestos Valorados'!$B$11:$BK$510,MATCH('Auxiliar General'!AL$4,'Lista Puestos Valorados'!$B$10:$BK$10,0),0))</f>
        <v>No relevante</v>
      </c>
      <c r="AS20" s="26">
        <f>+HLOOKUP(AR20,Sistema_Puntos!$Q$5:$Y$43,'Auxiliar General'!AN$5,FALSE)</f>
        <v>0</v>
      </c>
      <c r="AT20" s="26" t="str">
        <f>+IF(VLOOKUP($B20,'Lista Puestos Valorados'!$B$11:$BK$510,MATCH('Auxiliar General'!AN$4,'Lista Puestos Valorados'!$B$10:$BK$10,0),0)="","No relevante",VLOOKUP($B20,'Lista Puestos Valorados'!$B$11:$BK$510,MATCH('Auxiliar General'!AN$4,'Lista Puestos Valorados'!$B$10:$BK$10,0),0))</f>
        <v>No relevante</v>
      </c>
      <c r="AU20" s="26">
        <f>+HLOOKUP(AT20,Sistema_Puntos!$Q$5:$Y$43,'Auxiliar General'!AP$5,FALSE)</f>
        <v>0</v>
      </c>
      <c r="AV20" s="26" t="str">
        <f>+IF(VLOOKUP($B20,'Lista Puestos Valorados'!$B$11:$BK$510,MATCH('Auxiliar General'!AP$4,'Lista Puestos Valorados'!$B$10:$BK$10,0),0)="","No relevante",VLOOKUP($B20,'Lista Puestos Valorados'!$B$11:$BK$510,MATCH('Auxiliar General'!AP$4,'Lista Puestos Valorados'!$B$10:$BK$10,0),0))</f>
        <v>No relevante</v>
      </c>
      <c r="AW20" s="26">
        <f>+HLOOKUP(AV20,Sistema_Puntos!$Q$5:$Y$43,'Auxiliar General'!AR$5,FALSE)</f>
        <v>0</v>
      </c>
      <c r="AX20" s="26" t="str">
        <f>+IF(VLOOKUP($B20,'Lista Puestos Valorados'!$B$11:$BK$510,MATCH('Auxiliar General'!AR$4,'Lista Puestos Valorados'!$B$10:$BK$10,0),0)="","No relevante",VLOOKUP($B20,'Lista Puestos Valorados'!$B$11:$BK$510,MATCH('Auxiliar General'!AR$4,'Lista Puestos Valorados'!$B$10:$BK$10,0),0))</f>
        <v>No relevante</v>
      </c>
      <c r="AY20" s="26">
        <f>+HLOOKUP(AX20,Sistema_Puntos!$Q$5:$Y$43,'Auxiliar General'!AT$5,FALSE)</f>
        <v>0</v>
      </c>
      <c r="AZ20" s="26" t="str">
        <f>+IF(VLOOKUP($B20,'Lista Puestos Valorados'!$B$11:$BK$510,MATCH('Auxiliar General'!AT$4,'Lista Puestos Valorados'!$B$10:$BK$10,0),0)="","No relevante",VLOOKUP($B20,'Lista Puestos Valorados'!$B$11:$BK$510,MATCH('Auxiliar General'!AT$4,'Lista Puestos Valorados'!$B$10:$BK$10,0),0))</f>
        <v>No relevante</v>
      </c>
      <c r="BA20" s="26">
        <f>+HLOOKUP(AZ20,Sistema_Puntos!$Q$5:$Y$43,'Auxiliar General'!AV$5,FALSE)</f>
        <v>0</v>
      </c>
      <c r="BB20" s="26" t="str">
        <f>+IF(VLOOKUP($B20,'Lista Puestos Valorados'!$B$11:$BK$510,MATCH('Auxiliar General'!AV$4,'Lista Puestos Valorados'!$B$10:$BK$10,0),0)="","No relevante",VLOOKUP($B20,'Lista Puestos Valorados'!$B$11:$BK$510,MATCH('Auxiliar General'!AV$4,'Lista Puestos Valorados'!$B$10:$BK$10,0),0))</f>
        <v>No relevante</v>
      </c>
      <c r="BC20" s="26">
        <f>+HLOOKUP(BB20,Sistema_Puntos!$Q$5:$Y$43,'Auxiliar General'!AX$5,FALSE)</f>
        <v>0</v>
      </c>
      <c r="BD20" s="26" t="str">
        <f>+IF(VLOOKUP($B20,'Lista Puestos Valorados'!$B$11:$BK$510,MATCH('Auxiliar General'!AX$4,'Lista Puestos Valorados'!$B$10:$BK$10,0),0)="","No relevante",VLOOKUP($B20,'Lista Puestos Valorados'!$B$11:$BK$510,MATCH('Auxiliar General'!AX$4,'Lista Puestos Valorados'!$B$10:$BK$10,0),0))</f>
        <v>No relevante</v>
      </c>
      <c r="BE20" s="26">
        <f>+HLOOKUP(BD20,Sistema_Puntos!$Q$5:$Y$43,'Auxiliar General'!AZ$5,FALSE)</f>
        <v>0</v>
      </c>
      <c r="BF20" s="26" t="str">
        <f>+IF(VLOOKUP($B20,'Lista Puestos Valorados'!$B$11:$BK$510,MATCH('Auxiliar General'!AZ$4,'Lista Puestos Valorados'!$B$10:$BK$10,0),0)="","No relevante",VLOOKUP($B20,'Lista Puestos Valorados'!$B$11:$BK$510,MATCH('Auxiliar General'!AZ$4,'Lista Puestos Valorados'!$B$10:$BK$10,0),0))</f>
        <v>No relevante</v>
      </c>
      <c r="BG20" s="26">
        <f>+HLOOKUP(BF20,Sistema_Puntos!$Q$5:$Y$43,'Auxiliar General'!BB$5,FALSE)</f>
        <v>0</v>
      </c>
      <c r="BH20" s="26" t="str">
        <f>+IF(VLOOKUP($B20,'Lista Puestos Valorados'!$B$11:$BK$510,MATCH('Auxiliar General'!BB$4,'Lista Puestos Valorados'!$B$10:$BK$10,0),0)="","No relevante",VLOOKUP($B20,'Lista Puestos Valorados'!$B$11:$BK$510,MATCH('Auxiliar General'!BB$4,'Lista Puestos Valorados'!$B$10:$BK$10,0),0))</f>
        <v>No relevante</v>
      </c>
      <c r="BI20" s="26">
        <f>+HLOOKUP(BH20,Sistema_Puntos!$Q$5:$Y$43,'Auxiliar General'!BD$5,FALSE)</f>
        <v>0</v>
      </c>
      <c r="BJ20" s="26" t="str">
        <f>+IF(VLOOKUP($B20,'Lista Puestos Valorados'!$B$11:$BK$510,MATCH('Auxiliar General'!BD$4,'Lista Puestos Valorados'!$B$10:$BK$10,0),0)="","No relevante",VLOOKUP($B20,'Lista Puestos Valorados'!$B$11:$BK$510,MATCH('Auxiliar General'!BD$4,'Lista Puestos Valorados'!$B$10:$BK$10,0),0))</f>
        <v>No relevante</v>
      </c>
      <c r="BK20" s="26">
        <f>+HLOOKUP(BJ20,Sistema_Puntos!$Q$5:$Y$43,'Auxiliar General'!BF$5,FALSE)</f>
        <v>0</v>
      </c>
      <c r="BL20" s="26" t="str">
        <f>+IF(VLOOKUP($B20,'Lista Puestos Valorados'!$B$11:$BK$510,MATCH('Auxiliar General'!BF$4,'Lista Puestos Valorados'!$B$10:$BK$10,0),0)="","No relevante",VLOOKUP($B20,'Lista Puestos Valorados'!$B$11:$BK$510,MATCH('Auxiliar General'!BF$4,'Lista Puestos Valorados'!$B$10:$BK$10,0),0))</f>
        <v>No relevante</v>
      </c>
      <c r="BM20" s="26">
        <f>+HLOOKUP(BL20,Sistema_Puntos!$Q$5:$Y$43,'Auxiliar General'!BH$5,FALSE)</f>
        <v>0</v>
      </c>
      <c r="BN20" s="26" t="str">
        <f>+IF(VLOOKUP($B20,'Lista Puestos Valorados'!$B$11:$BK$510,MATCH('Auxiliar General'!BH$4,'Lista Puestos Valorados'!$B$10:$BK$10,0),0)="","No relevante",VLOOKUP($B20,'Lista Puestos Valorados'!$B$11:$BK$510,MATCH('Auxiliar General'!BH$4,'Lista Puestos Valorados'!$B$10:$BK$10,0),0))</f>
        <v>No relevante</v>
      </c>
      <c r="BO20" s="26">
        <f>+HLOOKUP(BN20,Sistema_Puntos!$Q$5:$Y$43,'Auxiliar General'!BJ$5,FALSE)</f>
        <v>0</v>
      </c>
      <c r="BP20" s="26" t="str">
        <f>+IF(VLOOKUP($B20,'Lista Puestos Valorados'!$B$11:$BK$510,MATCH('Auxiliar General'!BJ$4,'Lista Puestos Valorados'!$B$10:$BK$10,0),0)="","No relevante",VLOOKUP($B20,'Lista Puestos Valorados'!$B$11:$BK$510,MATCH('Auxiliar General'!BJ$4,'Lista Puestos Valorados'!$B$10:$BK$10,0),0))</f>
        <v>No relevante</v>
      </c>
      <c r="BQ20" s="26">
        <f>+HLOOKUP(BP20,Sistema_Puntos!$Q$5:$Y$43,'Auxiliar General'!BL$5,FALSE)</f>
        <v>0</v>
      </c>
      <c r="BR20" s="26" t="str">
        <f>+IF(VLOOKUP($B20,'Lista Puestos Valorados'!$B$11:$BK$510,MATCH('Auxiliar General'!BL$4,'Lista Puestos Valorados'!$B$10:$BK$10,0),0)="","No relevante",VLOOKUP($B20,'Lista Puestos Valorados'!$B$11:$BK$510,MATCH('Auxiliar General'!BL$4,'Lista Puestos Valorados'!$B$10:$BK$10,0),0))</f>
        <v>No relevante</v>
      </c>
      <c r="BS20" s="26">
        <f>+HLOOKUP(BR20,Sistema_Puntos!$Q$5:$Y$43,'Auxiliar General'!BN$5,FALSE)</f>
        <v>0</v>
      </c>
      <c r="BT20" s="26" t="str">
        <f>+IF(VLOOKUP($B20,'Lista Puestos Valorados'!$B$11:$BK$510,MATCH('Auxiliar General'!BN$4,'Lista Puestos Valorados'!$B$10:$BK$10,0),0)="","No relevante",VLOOKUP($B20,'Lista Puestos Valorados'!$B$11:$BK$510,MATCH('Auxiliar General'!BN$4,'Lista Puestos Valorados'!$B$10:$BK$10,0),0))</f>
        <v>No relevante</v>
      </c>
      <c r="BU20" s="26">
        <f>+HLOOKUP(BT20,Sistema_Puntos!$Q$5:$Y$43,'Auxiliar General'!BP$5,FALSE)</f>
        <v>0</v>
      </c>
      <c r="BV20" s="26" t="str">
        <f>+IF(VLOOKUP($B20,'Lista Puestos Valorados'!$B$11:$BK$510,MATCH('Auxiliar General'!BP$4,'Lista Puestos Valorados'!$B$10:$BK$10,0),0)="","No relevante",VLOOKUP($B20,'Lista Puestos Valorados'!$B$11:$BK$510,MATCH('Auxiliar General'!BP$4,'Lista Puestos Valorados'!$B$10:$BK$10,0),0))</f>
        <v>No relevante</v>
      </c>
      <c r="BW20" s="26">
        <f>+HLOOKUP(BV20,Sistema_Puntos!$Q$5:$Y$43,'Auxiliar General'!BR$5,FALSE)</f>
        <v>0</v>
      </c>
      <c r="BX20" s="26" t="str">
        <f>+IF(VLOOKUP($B20,'Lista Puestos Valorados'!$B$11:$BK$510,MATCH('Auxiliar General'!BR$4,'Lista Puestos Valorados'!$B$10:$BK$10,0),0)="","No relevante",VLOOKUP($B20,'Lista Puestos Valorados'!$B$11:$BK$510,MATCH('Auxiliar General'!BR$4,'Lista Puestos Valorados'!$B$10:$BK$10,0),0))</f>
        <v>No relevante</v>
      </c>
      <c r="BY20" s="26">
        <f>+HLOOKUP(BX20,Sistema_Puntos!$Q$5:$Y$43,'Auxiliar General'!BT$5,FALSE)</f>
        <v>0</v>
      </c>
      <c r="BZ20" s="26" t="str">
        <f>+IF(VLOOKUP($B20,'Lista Puestos Valorados'!$B$11:$BK$510,MATCH('Auxiliar General'!BT$4,'Lista Puestos Valorados'!$B$10:$BK$10,0),0)="","No relevante",VLOOKUP($B20,'Lista Puestos Valorados'!$B$11:$BK$510,MATCH('Auxiliar General'!BT$4,'Lista Puestos Valorados'!$B$10:$BK$10,0),0))</f>
        <v>No relevante</v>
      </c>
      <c r="CA20" s="26">
        <f>+HLOOKUP(BZ20,Sistema_Puntos!$Q$5:$Y$43,'Auxiliar General'!BV$5,FALSE)</f>
        <v>0</v>
      </c>
      <c r="CB20" s="26" t="str">
        <f>+IF(VLOOKUP($B20,'Lista Puestos Valorados'!$B$11:$BK$510,MATCH('Auxiliar General'!BV$4,'Lista Puestos Valorados'!$B$10:$BK$10,0),0)="","No relevante",VLOOKUP($B20,'Lista Puestos Valorados'!$B$11:$BK$510,MATCH('Auxiliar General'!BV$4,'Lista Puestos Valorados'!$B$10:$BK$10,0),0))</f>
        <v>No relevante</v>
      </c>
      <c r="CC20" s="26">
        <f>+HLOOKUP(CB20,Sistema_Puntos!$Q$5:$Y$43,'Auxiliar General'!BX$5,FALSE)</f>
        <v>0</v>
      </c>
      <c r="CD20" s="26" t="str">
        <f>+IF(VLOOKUP($B20,'Lista Puestos Valorados'!$B$11:$BK$510,MATCH('Auxiliar General'!BX$4,'Lista Puestos Valorados'!$B$10:$BK$10,0),0)="","No relevante",VLOOKUP($B20,'Lista Puestos Valorados'!$B$11:$BK$510,MATCH('Auxiliar General'!BX$4,'Lista Puestos Valorados'!$B$10:$BK$10,0),0))</f>
        <v>No relevante</v>
      </c>
      <c r="CE20" s="26">
        <f>+HLOOKUP(CD20,Sistema_Puntos!$Q$5:$Y$43,'Auxiliar General'!BZ$5,FALSE)</f>
        <v>0</v>
      </c>
      <c r="CF20" s="26" t="str">
        <f>+IF(VLOOKUP($B20,'Lista Puestos Valorados'!$B$11:$BK$510,MATCH('Auxiliar General'!BZ$4,'Lista Puestos Valorados'!$B$10:$BK$10,0),0)="","No relevante",VLOOKUP($B20,'Lista Puestos Valorados'!$B$11:$BK$510,MATCH('Auxiliar General'!BZ$4,'Lista Puestos Valorados'!$B$10:$BK$10,0),0))</f>
        <v>No relevante</v>
      </c>
      <c r="CG20" s="26">
        <f>+HLOOKUP(CF20,Sistema_Puntos!$Q$5:$Y$43,'Auxiliar General'!CB$5,FALSE)</f>
        <v>0</v>
      </c>
      <c r="CH20" s="29"/>
      <c r="CI20" s="29"/>
    </row>
    <row r="21" spans="2:87" ht="17.55" customHeight="1">
      <c r="B21" s="26">
        <f>+'Listado de Puestos'!B21</f>
        <v>11</v>
      </c>
      <c r="C21" s="236" t="str">
        <f>+IF('Lista Puestos Valorados'!C21="","",'Lista Puestos Valorados'!C21)</f>
        <v/>
      </c>
      <c r="D21" s="26" t="str">
        <f>+IF('Lista Puestos Valorados'!D21="","",'Lista Puestos Valorados'!D21)</f>
        <v/>
      </c>
      <c r="E21" s="26" t="str">
        <f>+IF('Lista Puestos Valorados'!E21="","",'Lista Puestos Valorados'!E21)</f>
        <v/>
      </c>
      <c r="F21" s="26" t="str">
        <f>+IF('Lista Puestos Valorados'!F21="","",'Lista Puestos Valorados'!F21)</f>
        <v/>
      </c>
      <c r="G21" s="26" t="str">
        <f>+IF('Lista Puestos Valorados'!G21="","",'Lista Puestos Valorados'!G21)</f>
        <v/>
      </c>
      <c r="H21" s="26" t="str">
        <f>+IF('Lista Puestos Valorados'!H21="","",'Lista Puestos Valorados'!H21)</f>
        <v/>
      </c>
      <c r="I21" s="26" t="str">
        <f>+IF('Lista Puestos Valorados'!I21="","",'Lista Puestos Valorados'!I21)</f>
        <v/>
      </c>
      <c r="J21" s="118" t="e">
        <f t="array" ref="J21">+IF(L21="","",_xlfn.IFS(L21&lt;='Cortes de Agrupacion'!$F$15,'Cortes de Agrupacion'!$E$15,'Resultados General'!L21&lt;='Cortes de Agrupacion'!$F$14,'Cortes de Agrupacion'!$E$14,'Resultados General'!L21&lt;='Cortes de Agrupacion'!$F$13,'Cortes de Agrupacion'!$E$13,L21&lt;='Cortes de Agrupacion'!$F$12,'Cortes de Agrupacion'!$E$12,'Resultados General'!L21&lt;='Cortes de Agrupacion'!$F$11,'Cortes de Agrupacion'!$E$11,'Resultados General'!L21&lt;='Cortes de Agrupacion'!$F$10,'Cortes de Agrupacion'!$E$10,'Resultados General'!L21&lt;='Cortes de Agrupacion'!$F$9,'Cortes de Agrupacion'!$E$9,'Resultados General'!L21&lt;='Cortes de Agrupacion'!$F$8,'Cortes de Agrupacion'!$E$8,'Resultados General'!L21&lt;='Cortes de Agrupacion'!$F$7,'Cortes de Agrupacion'!$E$7,'Resultados General'!L21&lt;='Cortes de Agrupacion'!$F$6,'Cortes de Agrupacion'!$E$6))</f>
        <v>#VALUE!</v>
      </c>
      <c r="K21" s="118" t="str">
        <f t="shared" si="0"/>
        <v/>
      </c>
      <c r="L21" s="124" t="e">
        <f>#VALUE!</f>
        <v>#VALUE!</v>
      </c>
      <c r="M21" s="26" t="e">
        <f ca="1">+_xlfn.IFNA(VLOOKUP(C21,'Distribución de puestos'!$B$8:$I$507,8,0),"")</f>
        <v>#NAME?</v>
      </c>
      <c r="N21" s="26" t="str">
        <f>+IF(VLOOKUP($B21,'Lista Puestos Valorados'!$B$11:$BK$510,MATCH('Auxiliar General'!H$4,'Lista Puestos Valorados'!$B$10:$BK$10,0),0)="","No relevante",VLOOKUP($B21,'Lista Puestos Valorados'!$B$11:$BK$510,MATCH('Auxiliar General'!H$4,'Lista Puestos Valorados'!$B$10:$BK$10,0),0))</f>
        <v>No relevante</v>
      </c>
      <c r="O21" s="26">
        <f>+HLOOKUP(N21,Sistema_Puntos!$Q$5:$Y$43,'Auxiliar General'!J$5,FALSE)</f>
        <v>0</v>
      </c>
      <c r="P21" s="26" t="str">
        <f>+IF(VLOOKUP($B21,'Lista Puestos Valorados'!$B$11:$BK$510,MATCH('Auxiliar General'!J$4,'Lista Puestos Valorados'!$B$10:$BK$10,0),0)="","No relevante",VLOOKUP($B21,'Lista Puestos Valorados'!$B$11:$BK$510,MATCH('Auxiliar General'!J$4,'Lista Puestos Valorados'!$B$10:$BK$10,0),0))</f>
        <v>No relevante</v>
      </c>
      <c r="Q21" s="26">
        <f>+HLOOKUP(P21,Sistema_Puntos!$Q$5:$Y$43,'Auxiliar General'!L$5,FALSE)</f>
        <v>0</v>
      </c>
      <c r="R21" s="26" t="str">
        <f>+IF(VLOOKUP($B21,'Lista Puestos Valorados'!$B$11:$BK$510,MATCH('Auxiliar General'!L$4,'Lista Puestos Valorados'!$B$10:$BK$10,0),0)="","No relevante",VLOOKUP($B21,'Lista Puestos Valorados'!$B$11:$BK$510,MATCH('Auxiliar General'!L$4,'Lista Puestos Valorados'!$B$10:$BK$10,0),0))</f>
        <v>No relevante</v>
      </c>
      <c r="S21" s="26">
        <f>+HLOOKUP(R21,Sistema_Puntos!$Q$5:$Y$43,'Auxiliar General'!N$5,FALSE)</f>
        <v>0</v>
      </c>
      <c r="T21" s="26" t="str">
        <f>+IF(VLOOKUP($B21,'Lista Puestos Valorados'!$B$11:$BK$510,MATCH('Auxiliar General'!N$4,'Lista Puestos Valorados'!$B$10:$BK$10,0),0)="","No relevante",VLOOKUP($B21,'Lista Puestos Valorados'!$B$11:$BK$510,MATCH('Auxiliar General'!N$4,'Lista Puestos Valorados'!$B$10:$BK$10,0),0))</f>
        <v>No relevante</v>
      </c>
      <c r="U21" s="26">
        <f>+HLOOKUP(T21,Sistema_Puntos!$Q$5:$Y$43,'Auxiliar General'!P$5,FALSE)</f>
        <v>0</v>
      </c>
      <c r="V21" s="26" t="str">
        <f>+IF(VLOOKUP($B21,'Lista Puestos Valorados'!$B$11:$BK$510,MATCH('Auxiliar General'!P$4,'Lista Puestos Valorados'!$B$10:$BK$10,0),0)="","No relevante",VLOOKUP($B21,'Lista Puestos Valorados'!$B$11:$BK$510,MATCH('Auxiliar General'!P$4,'Lista Puestos Valorados'!$B$10:$BK$10,0),0))</f>
        <v>No relevante</v>
      </c>
      <c r="W21" s="26">
        <f>+HLOOKUP(V21,Sistema_Puntos!$Q$5:$Y$43,'Auxiliar General'!R$5,FALSE)</f>
        <v>0</v>
      </c>
      <c r="X21" s="26" t="str">
        <f>+IF(VLOOKUP($B21,'Lista Puestos Valorados'!$B$11:$BK$510,MATCH('Auxiliar General'!R$4,'Lista Puestos Valorados'!$B$10:$BK$10,0),0)="","No relevante",VLOOKUP($B21,'Lista Puestos Valorados'!$B$11:$BK$510,MATCH('Auxiliar General'!R$4,'Lista Puestos Valorados'!$B$10:$BK$10,0),0))</f>
        <v>No relevante</v>
      </c>
      <c r="Y21" s="26">
        <f>+HLOOKUP(X21,Sistema_Puntos!$Q$5:$Y$43,'Auxiliar General'!T$5,FALSE)</f>
        <v>0</v>
      </c>
      <c r="Z21" s="26" t="str">
        <f>+IF(VLOOKUP($B21,'Lista Puestos Valorados'!$B$11:$BK$510,MATCH('Auxiliar General'!T$4,'Lista Puestos Valorados'!$B$10:$BK$10,0),0)="","No relevante",VLOOKUP($B21,'Lista Puestos Valorados'!$B$11:$BK$510,MATCH('Auxiliar General'!T$4,'Lista Puestos Valorados'!$B$10:$BK$10,0),0))</f>
        <v>No relevante</v>
      </c>
      <c r="AA21" s="26">
        <f>+HLOOKUP(Z21,Sistema_Puntos!$Q$5:$Y$43,'Auxiliar General'!V$5,FALSE)</f>
        <v>0</v>
      </c>
      <c r="AB21" s="26" t="str">
        <f>+IF(VLOOKUP($B21,'Lista Puestos Valorados'!$B$11:$BK$510,MATCH('Auxiliar General'!V$4,'Lista Puestos Valorados'!$B$10:$BK$10,0),0)="","No relevante",VLOOKUP($B21,'Lista Puestos Valorados'!$B$11:$BK$510,MATCH('Auxiliar General'!V$4,'Lista Puestos Valorados'!$B$10:$BK$10,0),0))</f>
        <v>No relevante</v>
      </c>
      <c r="AC21" s="26">
        <f>+HLOOKUP(AB21,Sistema_Puntos!$Q$5:$Y$43,'Auxiliar General'!X$5,FALSE)</f>
        <v>0</v>
      </c>
      <c r="AD21" s="26" t="str">
        <f>+IF(VLOOKUP($B21,'Lista Puestos Valorados'!$B$11:$BK$510,MATCH('Auxiliar General'!X$4,'Lista Puestos Valorados'!$B$10:$BK$10,0),0)="","No relevante",VLOOKUP($B21,'Lista Puestos Valorados'!$B$11:$BK$510,MATCH('Auxiliar General'!X$4,'Lista Puestos Valorados'!$B$10:$BK$10,0),0))</f>
        <v>No relevante</v>
      </c>
      <c r="AE21" s="26">
        <f>+HLOOKUP(AD21,Sistema_Puntos!$Q$5:$Y$43,'Auxiliar General'!Z$5,FALSE)</f>
        <v>0</v>
      </c>
      <c r="AF21" s="26" t="str">
        <f>+IF(VLOOKUP($B21,'Lista Puestos Valorados'!$B$11:$BK$510,MATCH('Auxiliar General'!Z$4,'Lista Puestos Valorados'!$B$10:$BK$10,0),0)="","No relevante",VLOOKUP($B21,'Lista Puestos Valorados'!$B$11:$BK$510,MATCH('Auxiliar General'!Z$4,'Lista Puestos Valorados'!$B$10:$BK$10,0),0))</f>
        <v>No relevante</v>
      </c>
      <c r="AG21" s="26">
        <f>+HLOOKUP(AF21,Sistema_Puntos!$Q$5:$Y$43,'Auxiliar General'!AB$5,FALSE)</f>
        <v>0</v>
      </c>
      <c r="AH21" s="26" t="str">
        <f>+IF(VLOOKUP($B21,'Lista Puestos Valorados'!$B$11:$BK$510,MATCH('Auxiliar General'!AB$4,'Lista Puestos Valorados'!$B$10:$BK$10,0),0)="","No relevante",VLOOKUP($B21,'Lista Puestos Valorados'!$B$11:$BK$510,MATCH('Auxiliar General'!AB$4,'Lista Puestos Valorados'!$B$10:$BK$10,0),0))</f>
        <v>No relevante</v>
      </c>
      <c r="AI21" s="26">
        <f>+HLOOKUP(AH21,Sistema_Puntos!$Q$5:$Y$43,'Auxiliar General'!AD$5,FALSE)</f>
        <v>0</v>
      </c>
      <c r="AJ21" s="26" t="str">
        <f>+IF(VLOOKUP($B21,'Lista Puestos Valorados'!$B$11:$BK$510,MATCH('Auxiliar General'!AD$4,'Lista Puestos Valorados'!$B$10:$BK$10,0),0)="","No relevante",VLOOKUP($B21,'Lista Puestos Valorados'!$B$11:$BK$510,MATCH('Auxiliar General'!AD$4,'Lista Puestos Valorados'!$B$10:$BK$10,0),0))</f>
        <v>No relevante</v>
      </c>
      <c r="AK21" s="26">
        <f>+HLOOKUP(AJ21,Sistema_Puntos!$Q$5:$Y$43,'Auxiliar General'!AF$5,FALSE)</f>
        <v>0</v>
      </c>
      <c r="AL21" s="26" t="str">
        <f>+IF(VLOOKUP($B21,'Lista Puestos Valorados'!$B$11:$BK$510,MATCH('Auxiliar General'!AF$4,'Lista Puestos Valorados'!$B$10:$BK$10,0),0)="","No relevante",VLOOKUP($B21,'Lista Puestos Valorados'!$B$11:$BK$510,MATCH('Auxiliar General'!AF$4,'Lista Puestos Valorados'!$B$10:$BK$10,0),0))</f>
        <v>No relevante</v>
      </c>
      <c r="AM21" s="26">
        <f>+HLOOKUP(AL21,Sistema_Puntos!$Q$5:$Y$43,'Auxiliar General'!AH$5,FALSE)</f>
        <v>0</v>
      </c>
      <c r="AN21" s="26" t="str">
        <f>+IF(VLOOKUP($B21,'Lista Puestos Valorados'!$B$11:$BK$510,MATCH('Auxiliar General'!AH$4,'Lista Puestos Valorados'!$B$10:$BK$10,0),0)="","No relevante",VLOOKUP($B21,'Lista Puestos Valorados'!$B$11:$BK$510,MATCH('Auxiliar General'!AH$4,'Lista Puestos Valorados'!$B$10:$BK$10,0),0))</f>
        <v>No relevante</v>
      </c>
      <c r="AO21" s="26">
        <f>+HLOOKUP(AN21,Sistema_Puntos!$Q$5:$Y$43,'Auxiliar General'!AJ$5,FALSE)</f>
        <v>0</v>
      </c>
      <c r="AP21" s="26" t="str">
        <f>+IF(VLOOKUP($B21,'Lista Puestos Valorados'!$B$11:$BK$510,MATCH('Auxiliar General'!AJ$4,'Lista Puestos Valorados'!$B$10:$BK$10,0),0)="","No relevante",VLOOKUP($B21,'Lista Puestos Valorados'!$B$11:$BK$510,MATCH('Auxiliar General'!AJ$4,'Lista Puestos Valorados'!$B$10:$BK$10,0),0))</f>
        <v>No relevante</v>
      </c>
      <c r="AQ21" s="26">
        <f>+HLOOKUP(AP21,Sistema_Puntos!$Q$5:$Y$43,'Auxiliar General'!AL$5,FALSE)</f>
        <v>0</v>
      </c>
      <c r="AR21" s="26" t="str">
        <f>+IF(VLOOKUP($B21,'Lista Puestos Valorados'!$B$11:$BK$510,MATCH('Auxiliar General'!AL$4,'Lista Puestos Valorados'!$B$10:$BK$10,0),0)="","No relevante",VLOOKUP($B21,'Lista Puestos Valorados'!$B$11:$BK$510,MATCH('Auxiliar General'!AL$4,'Lista Puestos Valorados'!$B$10:$BK$10,0),0))</f>
        <v>No relevante</v>
      </c>
      <c r="AS21" s="26">
        <f>+HLOOKUP(AR21,Sistema_Puntos!$Q$5:$Y$43,'Auxiliar General'!AN$5,FALSE)</f>
        <v>0</v>
      </c>
      <c r="AT21" s="26" t="str">
        <f>+IF(VLOOKUP($B21,'Lista Puestos Valorados'!$B$11:$BK$510,MATCH('Auxiliar General'!AN$4,'Lista Puestos Valorados'!$B$10:$BK$10,0),0)="","No relevante",VLOOKUP($B21,'Lista Puestos Valorados'!$B$11:$BK$510,MATCH('Auxiliar General'!AN$4,'Lista Puestos Valorados'!$B$10:$BK$10,0),0))</f>
        <v>No relevante</v>
      </c>
      <c r="AU21" s="26">
        <f>+HLOOKUP(AT21,Sistema_Puntos!$Q$5:$Y$43,'Auxiliar General'!AP$5,FALSE)</f>
        <v>0</v>
      </c>
      <c r="AV21" s="26" t="str">
        <f>+IF(VLOOKUP($B21,'Lista Puestos Valorados'!$B$11:$BK$510,MATCH('Auxiliar General'!AP$4,'Lista Puestos Valorados'!$B$10:$BK$10,0),0)="","No relevante",VLOOKUP($B21,'Lista Puestos Valorados'!$B$11:$BK$510,MATCH('Auxiliar General'!AP$4,'Lista Puestos Valorados'!$B$10:$BK$10,0),0))</f>
        <v>No relevante</v>
      </c>
      <c r="AW21" s="26">
        <f>+HLOOKUP(AV21,Sistema_Puntos!$Q$5:$Y$43,'Auxiliar General'!AR$5,FALSE)</f>
        <v>0</v>
      </c>
      <c r="AX21" s="26" t="str">
        <f>+IF(VLOOKUP($B21,'Lista Puestos Valorados'!$B$11:$BK$510,MATCH('Auxiliar General'!AR$4,'Lista Puestos Valorados'!$B$10:$BK$10,0),0)="","No relevante",VLOOKUP($B21,'Lista Puestos Valorados'!$B$11:$BK$510,MATCH('Auxiliar General'!AR$4,'Lista Puestos Valorados'!$B$10:$BK$10,0),0))</f>
        <v>No relevante</v>
      </c>
      <c r="AY21" s="26">
        <f>+HLOOKUP(AX21,Sistema_Puntos!$Q$5:$Y$43,'Auxiliar General'!AT$5,FALSE)</f>
        <v>0</v>
      </c>
      <c r="AZ21" s="26" t="str">
        <f>+IF(VLOOKUP($B21,'Lista Puestos Valorados'!$B$11:$BK$510,MATCH('Auxiliar General'!AT$4,'Lista Puestos Valorados'!$B$10:$BK$10,0),0)="","No relevante",VLOOKUP($B21,'Lista Puestos Valorados'!$B$11:$BK$510,MATCH('Auxiliar General'!AT$4,'Lista Puestos Valorados'!$B$10:$BK$10,0),0))</f>
        <v>No relevante</v>
      </c>
      <c r="BA21" s="26">
        <f>+HLOOKUP(AZ21,Sistema_Puntos!$Q$5:$Y$43,'Auxiliar General'!AV$5,FALSE)</f>
        <v>0</v>
      </c>
      <c r="BB21" s="26" t="str">
        <f>+IF(VLOOKUP($B21,'Lista Puestos Valorados'!$B$11:$BK$510,MATCH('Auxiliar General'!AV$4,'Lista Puestos Valorados'!$B$10:$BK$10,0),0)="","No relevante",VLOOKUP($B21,'Lista Puestos Valorados'!$B$11:$BK$510,MATCH('Auxiliar General'!AV$4,'Lista Puestos Valorados'!$B$10:$BK$10,0),0))</f>
        <v>No relevante</v>
      </c>
      <c r="BC21" s="26">
        <f>+HLOOKUP(BB21,Sistema_Puntos!$Q$5:$Y$43,'Auxiliar General'!AX$5,FALSE)</f>
        <v>0</v>
      </c>
      <c r="BD21" s="26" t="str">
        <f>+IF(VLOOKUP($B21,'Lista Puestos Valorados'!$B$11:$BK$510,MATCH('Auxiliar General'!AX$4,'Lista Puestos Valorados'!$B$10:$BK$10,0),0)="","No relevante",VLOOKUP($B21,'Lista Puestos Valorados'!$B$11:$BK$510,MATCH('Auxiliar General'!AX$4,'Lista Puestos Valorados'!$B$10:$BK$10,0),0))</f>
        <v>No relevante</v>
      </c>
      <c r="BE21" s="26">
        <f>+HLOOKUP(BD21,Sistema_Puntos!$Q$5:$Y$43,'Auxiliar General'!AZ$5,FALSE)</f>
        <v>0</v>
      </c>
      <c r="BF21" s="26" t="str">
        <f>+IF(VLOOKUP($B21,'Lista Puestos Valorados'!$B$11:$BK$510,MATCH('Auxiliar General'!AZ$4,'Lista Puestos Valorados'!$B$10:$BK$10,0),0)="","No relevante",VLOOKUP($B21,'Lista Puestos Valorados'!$B$11:$BK$510,MATCH('Auxiliar General'!AZ$4,'Lista Puestos Valorados'!$B$10:$BK$10,0),0))</f>
        <v>No relevante</v>
      </c>
      <c r="BG21" s="26">
        <f>+HLOOKUP(BF21,Sistema_Puntos!$Q$5:$Y$43,'Auxiliar General'!BB$5,FALSE)</f>
        <v>0</v>
      </c>
      <c r="BH21" s="26" t="str">
        <f>+IF(VLOOKUP($B21,'Lista Puestos Valorados'!$B$11:$BK$510,MATCH('Auxiliar General'!BB$4,'Lista Puestos Valorados'!$B$10:$BK$10,0),0)="","No relevante",VLOOKUP($B21,'Lista Puestos Valorados'!$B$11:$BK$510,MATCH('Auxiliar General'!BB$4,'Lista Puestos Valorados'!$B$10:$BK$10,0),0))</f>
        <v>No relevante</v>
      </c>
      <c r="BI21" s="26">
        <f>+HLOOKUP(BH21,Sistema_Puntos!$Q$5:$Y$43,'Auxiliar General'!BD$5,FALSE)</f>
        <v>0</v>
      </c>
      <c r="BJ21" s="26" t="str">
        <f>+IF(VLOOKUP($B21,'Lista Puestos Valorados'!$B$11:$BK$510,MATCH('Auxiliar General'!BD$4,'Lista Puestos Valorados'!$B$10:$BK$10,0),0)="","No relevante",VLOOKUP($B21,'Lista Puestos Valorados'!$B$11:$BK$510,MATCH('Auxiliar General'!BD$4,'Lista Puestos Valorados'!$B$10:$BK$10,0),0))</f>
        <v>No relevante</v>
      </c>
      <c r="BK21" s="26">
        <f>+HLOOKUP(BJ21,Sistema_Puntos!$Q$5:$Y$43,'Auxiliar General'!BF$5,FALSE)</f>
        <v>0</v>
      </c>
      <c r="BL21" s="26" t="str">
        <f>+IF(VLOOKUP($B21,'Lista Puestos Valorados'!$B$11:$BK$510,MATCH('Auxiliar General'!BF$4,'Lista Puestos Valorados'!$B$10:$BK$10,0),0)="","No relevante",VLOOKUP($B21,'Lista Puestos Valorados'!$B$11:$BK$510,MATCH('Auxiliar General'!BF$4,'Lista Puestos Valorados'!$B$10:$BK$10,0),0))</f>
        <v>No relevante</v>
      </c>
      <c r="BM21" s="26">
        <f>+HLOOKUP(BL21,Sistema_Puntos!$Q$5:$Y$43,'Auxiliar General'!BH$5,FALSE)</f>
        <v>0</v>
      </c>
      <c r="BN21" s="26" t="str">
        <f>+IF(VLOOKUP($B21,'Lista Puestos Valorados'!$B$11:$BK$510,MATCH('Auxiliar General'!BH$4,'Lista Puestos Valorados'!$B$10:$BK$10,0),0)="","No relevante",VLOOKUP($B21,'Lista Puestos Valorados'!$B$11:$BK$510,MATCH('Auxiliar General'!BH$4,'Lista Puestos Valorados'!$B$10:$BK$10,0),0))</f>
        <v>No relevante</v>
      </c>
      <c r="BO21" s="26">
        <f>+HLOOKUP(BN21,Sistema_Puntos!$Q$5:$Y$43,'Auxiliar General'!BJ$5,FALSE)</f>
        <v>0</v>
      </c>
      <c r="BP21" s="26" t="str">
        <f>+IF(VLOOKUP($B21,'Lista Puestos Valorados'!$B$11:$BK$510,MATCH('Auxiliar General'!BJ$4,'Lista Puestos Valorados'!$B$10:$BK$10,0),0)="","No relevante",VLOOKUP($B21,'Lista Puestos Valorados'!$B$11:$BK$510,MATCH('Auxiliar General'!BJ$4,'Lista Puestos Valorados'!$B$10:$BK$10,0),0))</f>
        <v>No relevante</v>
      </c>
      <c r="BQ21" s="26">
        <f>+HLOOKUP(BP21,Sistema_Puntos!$Q$5:$Y$43,'Auxiliar General'!BL$5,FALSE)</f>
        <v>0</v>
      </c>
      <c r="BR21" s="26" t="str">
        <f>+IF(VLOOKUP($B21,'Lista Puestos Valorados'!$B$11:$BK$510,MATCH('Auxiliar General'!BL$4,'Lista Puestos Valorados'!$B$10:$BK$10,0),0)="","No relevante",VLOOKUP($B21,'Lista Puestos Valorados'!$B$11:$BK$510,MATCH('Auxiliar General'!BL$4,'Lista Puestos Valorados'!$B$10:$BK$10,0),0))</f>
        <v>No relevante</v>
      </c>
      <c r="BS21" s="26">
        <f>+HLOOKUP(BR21,Sistema_Puntos!$Q$5:$Y$43,'Auxiliar General'!BN$5,FALSE)</f>
        <v>0</v>
      </c>
      <c r="BT21" s="26" t="str">
        <f>+IF(VLOOKUP($B21,'Lista Puestos Valorados'!$B$11:$BK$510,MATCH('Auxiliar General'!BN$4,'Lista Puestos Valorados'!$B$10:$BK$10,0),0)="","No relevante",VLOOKUP($B21,'Lista Puestos Valorados'!$B$11:$BK$510,MATCH('Auxiliar General'!BN$4,'Lista Puestos Valorados'!$B$10:$BK$10,0),0))</f>
        <v>No relevante</v>
      </c>
      <c r="BU21" s="26">
        <f>+HLOOKUP(BT21,Sistema_Puntos!$Q$5:$Y$43,'Auxiliar General'!BP$5,FALSE)</f>
        <v>0</v>
      </c>
      <c r="BV21" s="26" t="str">
        <f>+IF(VLOOKUP($B21,'Lista Puestos Valorados'!$B$11:$BK$510,MATCH('Auxiliar General'!BP$4,'Lista Puestos Valorados'!$B$10:$BK$10,0),0)="","No relevante",VLOOKUP($B21,'Lista Puestos Valorados'!$B$11:$BK$510,MATCH('Auxiliar General'!BP$4,'Lista Puestos Valorados'!$B$10:$BK$10,0),0))</f>
        <v>No relevante</v>
      </c>
      <c r="BW21" s="26">
        <f>+HLOOKUP(BV21,Sistema_Puntos!$Q$5:$Y$43,'Auxiliar General'!BR$5,FALSE)</f>
        <v>0</v>
      </c>
      <c r="BX21" s="26" t="str">
        <f>+IF(VLOOKUP($B21,'Lista Puestos Valorados'!$B$11:$BK$510,MATCH('Auxiliar General'!BR$4,'Lista Puestos Valorados'!$B$10:$BK$10,0),0)="","No relevante",VLOOKUP($B21,'Lista Puestos Valorados'!$B$11:$BK$510,MATCH('Auxiliar General'!BR$4,'Lista Puestos Valorados'!$B$10:$BK$10,0),0))</f>
        <v>No relevante</v>
      </c>
      <c r="BY21" s="26">
        <f>+HLOOKUP(BX21,Sistema_Puntos!$Q$5:$Y$43,'Auxiliar General'!BT$5,FALSE)</f>
        <v>0</v>
      </c>
      <c r="BZ21" s="26" t="str">
        <f>+IF(VLOOKUP($B21,'Lista Puestos Valorados'!$B$11:$BK$510,MATCH('Auxiliar General'!BT$4,'Lista Puestos Valorados'!$B$10:$BK$10,0),0)="","No relevante",VLOOKUP($B21,'Lista Puestos Valorados'!$B$11:$BK$510,MATCH('Auxiliar General'!BT$4,'Lista Puestos Valorados'!$B$10:$BK$10,0),0))</f>
        <v>No relevante</v>
      </c>
      <c r="CA21" s="26">
        <f>+HLOOKUP(BZ21,Sistema_Puntos!$Q$5:$Y$43,'Auxiliar General'!BV$5,FALSE)</f>
        <v>0</v>
      </c>
      <c r="CB21" s="26" t="str">
        <f>+IF(VLOOKUP($B21,'Lista Puestos Valorados'!$B$11:$BK$510,MATCH('Auxiliar General'!BV$4,'Lista Puestos Valorados'!$B$10:$BK$10,0),0)="","No relevante",VLOOKUP($B21,'Lista Puestos Valorados'!$B$11:$BK$510,MATCH('Auxiliar General'!BV$4,'Lista Puestos Valorados'!$B$10:$BK$10,0),0))</f>
        <v>No relevante</v>
      </c>
      <c r="CC21" s="26">
        <f>+HLOOKUP(CB21,Sistema_Puntos!$Q$5:$Y$43,'Auxiliar General'!BX$5,FALSE)</f>
        <v>0</v>
      </c>
      <c r="CD21" s="26" t="str">
        <f>+IF(VLOOKUP($B21,'Lista Puestos Valorados'!$B$11:$BK$510,MATCH('Auxiliar General'!BX$4,'Lista Puestos Valorados'!$B$10:$BK$10,0),0)="","No relevante",VLOOKUP($B21,'Lista Puestos Valorados'!$B$11:$BK$510,MATCH('Auxiliar General'!BX$4,'Lista Puestos Valorados'!$B$10:$BK$10,0),0))</f>
        <v>No relevante</v>
      </c>
      <c r="CE21" s="26">
        <f>+HLOOKUP(CD21,Sistema_Puntos!$Q$5:$Y$43,'Auxiliar General'!BZ$5,FALSE)</f>
        <v>0</v>
      </c>
      <c r="CF21" s="26" t="str">
        <f>+IF(VLOOKUP($B21,'Lista Puestos Valorados'!$B$11:$BK$510,MATCH('Auxiliar General'!BZ$4,'Lista Puestos Valorados'!$B$10:$BK$10,0),0)="","No relevante",VLOOKUP($B21,'Lista Puestos Valorados'!$B$11:$BK$510,MATCH('Auxiliar General'!BZ$4,'Lista Puestos Valorados'!$B$10:$BK$10,0),0))</f>
        <v>No relevante</v>
      </c>
      <c r="CG21" s="26">
        <f>+HLOOKUP(CF21,Sistema_Puntos!$Q$5:$Y$43,'Auxiliar General'!CB$5,FALSE)</f>
        <v>0</v>
      </c>
      <c r="CH21" s="29"/>
      <c r="CI21" s="29"/>
    </row>
    <row r="22" spans="2:87" ht="17.55" customHeight="1">
      <c r="B22" s="26">
        <f>+'Listado de Puestos'!B22</f>
        <v>12</v>
      </c>
      <c r="C22" s="236" t="str">
        <f>+IF('Lista Puestos Valorados'!C22="","",'Lista Puestos Valorados'!C22)</f>
        <v/>
      </c>
      <c r="D22" s="26" t="str">
        <f>+IF('Lista Puestos Valorados'!D22="","",'Lista Puestos Valorados'!D22)</f>
        <v/>
      </c>
      <c r="E22" s="26" t="str">
        <f>+IF('Lista Puestos Valorados'!E22="","",'Lista Puestos Valorados'!E22)</f>
        <v/>
      </c>
      <c r="F22" s="26" t="str">
        <f>+IF('Lista Puestos Valorados'!F22="","",'Lista Puestos Valorados'!F22)</f>
        <v/>
      </c>
      <c r="G22" s="26" t="str">
        <f>+IF('Lista Puestos Valorados'!G22="","",'Lista Puestos Valorados'!G22)</f>
        <v/>
      </c>
      <c r="H22" s="26" t="str">
        <f>+IF('Lista Puestos Valorados'!H22="","",'Lista Puestos Valorados'!H22)</f>
        <v/>
      </c>
      <c r="I22" s="26" t="str">
        <f>+IF('Lista Puestos Valorados'!I22="","",'Lista Puestos Valorados'!I22)</f>
        <v/>
      </c>
      <c r="J22" s="118" t="e">
        <f t="array" ref="J22">+IF(L22="","",_xlfn.IFS(L22&lt;='Cortes de Agrupacion'!$F$15,'Cortes de Agrupacion'!$E$15,'Resultados General'!L22&lt;='Cortes de Agrupacion'!$F$14,'Cortes de Agrupacion'!$E$14,'Resultados General'!L22&lt;='Cortes de Agrupacion'!$F$13,'Cortes de Agrupacion'!$E$13,L22&lt;='Cortes de Agrupacion'!$F$12,'Cortes de Agrupacion'!$E$12,'Resultados General'!L22&lt;='Cortes de Agrupacion'!$F$11,'Cortes de Agrupacion'!$E$11,'Resultados General'!L22&lt;='Cortes de Agrupacion'!$F$10,'Cortes de Agrupacion'!$E$10,'Resultados General'!L22&lt;='Cortes de Agrupacion'!$F$9,'Cortes de Agrupacion'!$E$9,'Resultados General'!L22&lt;='Cortes de Agrupacion'!$F$8,'Cortes de Agrupacion'!$E$8,'Resultados General'!L22&lt;='Cortes de Agrupacion'!$F$7,'Cortes de Agrupacion'!$E$7,'Resultados General'!L22&lt;='Cortes de Agrupacion'!$F$6,'Cortes de Agrupacion'!$E$6))</f>
        <v>#VALUE!</v>
      </c>
      <c r="K22" s="118" t="str">
        <f t="shared" si="0"/>
        <v/>
      </c>
      <c r="L22" s="124" t="e">
        <f>#VALUE!</f>
        <v>#VALUE!</v>
      </c>
      <c r="M22" s="26" t="e">
        <f ca="1">+_xlfn.IFNA(VLOOKUP(C22,'Distribución de puestos'!$B$8:$I$507,8,0),"")</f>
        <v>#NAME?</v>
      </c>
      <c r="N22" s="26" t="str">
        <f>+IF(VLOOKUP($B22,'Lista Puestos Valorados'!$B$11:$BK$510,MATCH('Auxiliar General'!H$4,'Lista Puestos Valorados'!$B$10:$BK$10,0),0)="","No relevante",VLOOKUP($B22,'Lista Puestos Valorados'!$B$11:$BK$510,MATCH('Auxiliar General'!H$4,'Lista Puestos Valorados'!$B$10:$BK$10,0),0))</f>
        <v>No relevante</v>
      </c>
      <c r="O22" s="26">
        <f>+HLOOKUP(N22,Sistema_Puntos!$Q$5:$Y$43,'Auxiliar General'!J$5,FALSE)</f>
        <v>0</v>
      </c>
      <c r="P22" s="26" t="str">
        <f>+IF(VLOOKUP($B22,'Lista Puestos Valorados'!$B$11:$BK$510,MATCH('Auxiliar General'!J$4,'Lista Puestos Valorados'!$B$10:$BK$10,0),0)="","No relevante",VLOOKUP($B22,'Lista Puestos Valorados'!$B$11:$BK$510,MATCH('Auxiliar General'!J$4,'Lista Puestos Valorados'!$B$10:$BK$10,0),0))</f>
        <v>No relevante</v>
      </c>
      <c r="Q22" s="26">
        <f>+HLOOKUP(P22,Sistema_Puntos!$Q$5:$Y$43,'Auxiliar General'!L$5,FALSE)</f>
        <v>0</v>
      </c>
      <c r="R22" s="26" t="str">
        <f>+IF(VLOOKUP($B22,'Lista Puestos Valorados'!$B$11:$BK$510,MATCH('Auxiliar General'!L$4,'Lista Puestos Valorados'!$B$10:$BK$10,0),0)="","No relevante",VLOOKUP($B22,'Lista Puestos Valorados'!$B$11:$BK$510,MATCH('Auxiliar General'!L$4,'Lista Puestos Valorados'!$B$10:$BK$10,0),0))</f>
        <v>No relevante</v>
      </c>
      <c r="S22" s="26">
        <f>+HLOOKUP(R22,Sistema_Puntos!$Q$5:$Y$43,'Auxiliar General'!N$5,FALSE)</f>
        <v>0</v>
      </c>
      <c r="T22" s="26" t="str">
        <f>+IF(VLOOKUP($B22,'Lista Puestos Valorados'!$B$11:$BK$510,MATCH('Auxiliar General'!N$4,'Lista Puestos Valorados'!$B$10:$BK$10,0),0)="","No relevante",VLOOKUP($B22,'Lista Puestos Valorados'!$B$11:$BK$510,MATCH('Auxiliar General'!N$4,'Lista Puestos Valorados'!$B$10:$BK$10,0),0))</f>
        <v>No relevante</v>
      </c>
      <c r="U22" s="26">
        <f>+HLOOKUP(T22,Sistema_Puntos!$Q$5:$Y$43,'Auxiliar General'!P$5,FALSE)</f>
        <v>0</v>
      </c>
      <c r="V22" s="26" t="str">
        <f>+IF(VLOOKUP($B22,'Lista Puestos Valorados'!$B$11:$BK$510,MATCH('Auxiliar General'!P$4,'Lista Puestos Valorados'!$B$10:$BK$10,0),0)="","No relevante",VLOOKUP($B22,'Lista Puestos Valorados'!$B$11:$BK$510,MATCH('Auxiliar General'!P$4,'Lista Puestos Valorados'!$B$10:$BK$10,0),0))</f>
        <v>No relevante</v>
      </c>
      <c r="W22" s="26">
        <f>+HLOOKUP(V22,Sistema_Puntos!$Q$5:$Y$43,'Auxiliar General'!R$5,FALSE)</f>
        <v>0</v>
      </c>
      <c r="X22" s="26" t="str">
        <f>+IF(VLOOKUP($B22,'Lista Puestos Valorados'!$B$11:$BK$510,MATCH('Auxiliar General'!R$4,'Lista Puestos Valorados'!$B$10:$BK$10,0),0)="","No relevante",VLOOKUP($B22,'Lista Puestos Valorados'!$B$11:$BK$510,MATCH('Auxiliar General'!R$4,'Lista Puestos Valorados'!$B$10:$BK$10,0),0))</f>
        <v>No relevante</v>
      </c>
      <c r="Y22" s="26">
        <f>+HLOOKUP(X22,Sistema_Puntos!$Q$5:$Y$43,'Auxiliar General'!T$5,FALSE)</f>
        <v>0</v>
      </c>
      <c r="Z22" s="26" t="str">
        <f>+IF(VLOOKUP($B22,'Lista Puestos Valorados'!$B$11:$BK$510,MATCH('Auxiliar General'!T$4,'Lista Puestos Valorados'!$B$10:$BK$10,0),0)="","No relevante",VLOOKUP($B22,'Lista Puestos Valorados'!$B$11:$BK$510,MATCH('Auxiliar General'!T$4,'Lista Puestos Valorados'!$B$10:$BK$10,0),0))</f>
        <v>No relevante</v>
      </c>
      <c r="AA22" s="26">
        <f>+HLOOKUP(Z22,Sistema_Puntos!$Q$5:$Y$43,'Auxiliar General'!V$5,FALSE)</f>
        <v>0</v>
      </c>
      <c r="AB22" s="26" t="str">
        <f>+IF(VLOOKUP($B22,'Lista Puestos Valorados'!$B$11:$BK$510,MATCH('Auxiliar General'!V$4,'Lista Puestos Valorados'!$B$10:$BK$10,0),0)="","No relevante",VLOOKUP($B22,'Lista Puestos Valorados'!$B$11:$BK$510,MATCH('Auxiliar General'!V$4,'Lista Puestos Valorados'!$B$10:$BK$10,0),0))</f>
        <v>No relevante</v>
      </c>
      <c r="AC22" s="26">
        <f>+HLOOKUP(AB22,Sistema_Puntos!$Q$5:$Y$43,'Auxiliar General'!X$5,FALSE)</f>
        <v>0</v>
      </c>
      <c r="AD22" s="26" t="str">
        <f>+IF(VLOOKUP($B22,'Lista Puestos Valorados'!$B$11:$BK$510,MATCH('Auxiliar General'!X$4,'Lista Puestos Valorados'!$B$10:$BK$10,0),0)="","No relevante",VLOOKUP($B22,'Lista Puestos Valorados'!$B$11:$BK$510,MATCH('Auxiliar General'!X$4,'Lista Puestos Valorados'!$B$10:$BK$10,0),0))</f>
        <v>No relevante</v>
      </c>
      <c r="AE22" s="26">
        <f>+HLOOKUP(AD22,Sistema_Puntos!$Q$5:$Y$43,'Auxiliar General'!Z$5,FALSE)</f>
        <v>0</v>
      </c>
      <c r="AF22" s="26" t="str">
        <f>+IF(VLOOKUP($B22,'Lista Puestos Valorados'!$B$11:$BK$510,MATCH('Auxiliar General'!Z$4,'Lista Puestos Valorados'!$B$10:$BK$10,0),0)="","No relevante",VLOOKUP($B22,'Lista Puestos Valorados'!$B$11:$BK$510,MATCH('Auxiliar General'!Z$4,'Lista Puestos Valorados'!$B$10:$BK$10,0),0))</f>
        <v>No relevante</v>
      </c>
      <c r="AG22" s="26">
        <f>+HLOOKUP(AF22,Sistema_Puntos!$Q$5:$Y$43,'Auxiliar General'!AB$5,FALSE)</f>
        <v>0</v>
      </c>
      <c r="AH22" s="26" t="str">
        <f>+IF(VLOOKUP($B22,'Lista Puestos Valorados'!$B$11:$BK$510,MATCH('Auxiliar General'!AB$4,'Lista Puestos Valorados'!$B$10:$BK$10,0),0)="","No relevante",VLOOKUP($B22,'Lista Puestos Valorados'!$B$11:$BK$510,MATCH('Auxiliar General'!AB$4,'Lista Puestos Valorados'!$B$10:$BK$10,0),0))</f>
        <v>No relevante</v>
      </c>
      <c r="AI22" s="26">
        <f>+HLOOKUP(AH22,Sistema_Puntos!$Q$5:$Y$43,'Auxiliar General'!AD$5,FALSE)</f>
        <v>0</v>
      </c>
      <c r="AJ22" s="26" t="str">
        <f>+IF(VLOOKUP($B22,'Lista Puestos Valorados'!$B$11:$BK$510,MATCH('Auxiliar General'!AD$4,'Lista Puestos Valorados'!$B$10:$BK$10,0),0)="","No relevante",VLOOKUP($B22,'Lista Puestos Valorados'!$B$11:$BK$510,MATCH('Auxiliar General'!AD$4,'Lista Puestos Valorados'!$B$10:$BK$10,0),0))</f>
        <v>No relevante</v>
      </c>
      <c r="AK22" s="26">
        <f>+HLOOKUP(AJ22,Sistema_Puntos!$Q$5:$Y$43,'Auxiliar General'!AF$5,FALSE)</f>
        <v>0</v>
      </c>
      <c r="AL22" s="26" t="str">
        <f>+IF(VLOOKUP($B22,'Lista Puestos Valorados'!$B$11:$BK$510,MATCH('Auxiliar General'!AF$4,'Lista Puestos Valorados'!$B$10:$BK$10,0),0)="","No relevante",VLOOKUP($B22,'Lista Puestos Valorados'!$B$11:$BK$510,MATCH('Auxiliar General'!AF$4,'Lista Puestos Valorados'!$B$10:$BK$10,0),0))</f>
        <v>No relevante</v>
      </c>
      <c r="AM22" s="26">
        <f>+HLOOKUP(AL22,Sistema_Puntos!$Q$5:$Y$43,'Auxiliar General'!AH$5,FALSE)</f>
        <v>0</v>
      </c>
      <c r="AN22" s="26" t="str">
        <f>+IF(VLOOKUP($B22,'Lista Puestos Valorados'!$B$11:$BK$510,MATCH('Auxiliar General'!AH$4,'Lista Puestos Valorados'!$B$10:$BK$10,0),0)="","No relevante",VLOOKUP($B22,'Lista Puestos Valorados'!$B$11:$BK$510,MATCH('Auxiliar General'!AH$4,'Lista Puestos Valorados'!$B$10:$BK$10,0),0))</f>
        <v>No relevante</v>
      </c>
      <c r="AO22" s="26">
        <f>+HLOOKUP(AN22,Sistema_Puntos!$Q$5:$Y$43,'Auxiliar General'!AJ$5,FALSE)</f>
        <v>0</v>
      </c>
      <c r="AP22" s="26" t="str">
        <f>+IF(VLOOKUP($B22,'Lista Puestos Valorados'!$B$11:$BK$510,MATCH('Auxiliar General'!AJ$4,'Lista Puestos Valorados'!$B$10:$BK$10,0),0)="","No relevante",VLOOKUP($B22,'Lista Puestos Valorados'!$B$11:$BK$510,MATCH('Auxiliar General'!AJ$4,'Lista Puestos Valorados'!$B$10:$BK$10,0),0))</f>
        <v>No relevante</v>
      </c>
      <c r="AQ22" s="26">
        <f>+HLOOKUP(AP22,Sistema_Puntos!$Q$5:$Y$43,'Auxiliar General'!AL$5,FALSE)</f>
        <v>0</v>
      </c>
      <c r="AR22" s="26" t="str">
        <f>+IF(VLOOKUP($B22,'Lista Puestos Valorados'!$B$11:$BK$510,MATCH('Auxiliar General'!AL$4,'Lista Puestos Valorados'!$B$10:$BK$10,0),0)="","No relevante",VLOOKUP($B22,'Lista Puestos Valorados'!$B$11:$BK$510,MATCH('Auxiliar General'!AL$4,'Lista Puestos Valorados'!$B$10:$BK$10,0),0))</f>
        <v>No relevante</v>
      </c>
      <c r="AS22" s="26">
        <f>+HLOOKUP(AR22,Sistema_Puntos!$Q$5:$Y$43,'Auxiliar General'!AN$5,FALSE)</f>
        <v>0</v>
      </c>
      <c r="AT22" s="26" t="str">
        <f>+IF(VLOOKUP($B22,'Lista Puestos Valorados'!$B$11:$BK$510,MATCH('Auxiliar General'!AN$4,'Lista Puestos Valorados'!$B$10:$BK$10,0),0)="","No relevante",VLOOKUP($B22,'Lista Puestos Valorados'!$B$11:$BK$510,MATCH('Auxiliar General'!AN$4,'Lista Puestos Valorados'!$B$10:$BK$10,0),0))</f>
        <v>No relevante</v>
      </c>
      <c r="AU22" s="26">
        <f>+HLOOKUP(AT22,Sistema_Puntos!$Q$5:$Y$43,'Auxiliar General'!AP$5,FALSE)</f>
        <v>0</v>
      </c>
      <c r="AV22" s="26" t="str">
        <f>+IF(VLOOKUP($B22,'Lista Puestos Valorados'!$B$11:$BK$510,MATCH('Auxiliar General'!AP$4,'Lista Puestos Valorados'!$B$10:$BK$10,0),0)="","No relevante",VLOOKUP($B22,'Lista Puestos Valorados'!$B$11:$BK$510,MATCH('Auxiliar General'!AP$4,'Lista Puestos Valorados'!$B$10:$BK$10,0),0))</f>
        <v>No relevante</v>
      </c>
      <c r="AW22" s="26">
        <f>+HLOOKUP(AV22,Sistema_Puntos!$Q$5:$Y$43,'Auxiliar General'!AR$5,FALSE)</f>
        <v>0</v>
      </c>
      <c r="AX22" s="26" t="str">
        <f>+IF(VLOOKUP($B22,'Lista Puestos Valorados'!$B$11:$BK$510,MATCH('Auxiliar General'!AR$4,'Lista Puestos Valorados'!$B$10:$BK$10,0),0)="","No relevante",VLOOKUP($B22,'Lista Puestos Valorados'!$B$11:$BK$510,MATCH('Auxiliar General'!AR$4,'Lista Puestos Valorados'!$B$10:$BK$10,0),0))</f>
        <v>No relevante</v>
      </c>
      <c r="AY22" s="26">
        <f>+HLOOKUP(AX22,Sistema_Puntos!$Q$5:$Y$43,'Auxiliar General'!AT$5,FALSE)</f>
        <v>0</v>
      </c>
      <c r="AZ22" s="26" t="str">
        <f>+IF(VLOOKUP($B22,'Lista Puestos Valorados'!$B$11:$BK$510,MATCH('Auxiliar General'!AT$4,'Lista Puestos Valorados'!$B$10:$BK$10,0),0)="","No relevante",VLOOKUP($B22,'Lista Puestos Valorados'!$B$11:$BK$510,MATCH('Auxiliar General'!AT$4,'Lista Puestos Valorados'!$B$10:$BK$10,0),0))</f>
        <v>No relevante</v>
      </c>
      <c r="BA22" s="26">
        <f>+HLOOKUP(AZ22,Sistema_Puntos!$Q$5:$Y$43,'Auxiliar General'!AV$5,FALSE)</f>
        <v>0</v>
      </c>
      <c r="BB22" s="26" t="str">
        <f>+IF(VLOOKUP($B22,'Lista Puestos Valorados'!$B$11:$BK$510,MATCH('Auxiliar General'!AV$4,'Lista Puestos Valorados'!$B$10:$BK$10,0),0)="","No relevante",VLOOKUP($B22,'Lista Puestos Valorados'!$B$11:$BK$510,MATCH('Auxiliar General'!AV$4,'Lista Puestos Valorados'!$B$10:$BK$10,0),0))</f>
        <v>No relevante</v>
      </c>
      <c r="BC22" s="26">
        <f>+HLOOKUP(BB22,Sistema_Puntos!$Q$5:$Y$43,'Auxiliar General'!AX$5,FALSE)</f>
        <v>0</v>
      </c>
      <c r="BD22" s="26" t="str">
        <f>+IF(VLOOKUP($B22,'Lista Puestos Valorados'!$B$11:$BK$510,MATCH('Auxiliar General'!AX$4,'Lista Puestos Valorados'!$B$10:$BK$10,0),0)="","No relevante",VLOOKUP($B22,'Lista Puestos Valorados'!$B$11:$BK$510,MATCH('Auxiliar General'!AX$4,'Lista Puestos Valorados'!$B$10:$BK$10,0),0))</f>
        <v>No relevante</v>
      </c>
      <c r="BE22" s="26">
        <f>+HLOOKUP(BD22,Sistema_Puntos!$Q$5:$Y$43,'Auxiliar General'!AZ$5,FALSE)</f>
        <v>0</v>
      </c>
      <c r="BF22" s="26" t="str">
        <f>+IF(VLOOKUP($B22,'Lista Puestos Valorados'!$B$11:$BK$510,MATCH('Auxiliar General'!AZ$4,'Lista Puestos Valorados'!$B$10:$BK$10,0),0)="","No relevante",VLOOKUP($B22,'Lista Puestos Valorados'!$B$11:$BK$510,MATCH('Auxiliar General'!AZ$4,'Lista Puestos Valorados'!$B$10:$BK$10,0),0))</f>
        <v>No relevante</v>
      </c>
      <c r="BG22" s="26">
        <f>+HLOOKUP(BF22,Sistema_Puntos!$Q$5:$Y$43,'Auxiliar General'!BB$5,FALSE)</f>
        <v>0</v>
      </c>
      <c r="BH22" s="26" t="str">
        <f>+IF(VLOOKUP($B22,'Lista Puestos Valorados'!$B$11:$BK$510,MATCH('Auxiliar General'!BB$4,'Lista Puestos Valorados'!$B$10:$BK$10,0),0)="","No relevante",VLOOKUP($B22,'Lista Puestos Valorados'!$B$11:$BK$510,MATCH('Auxiliar General'!BB$4,'Lista Puestos Valorados'!$B$10:$BK$10,0),0))</f>
        <v>No relevante</v>
      </c>
      <c r="BI22" s="26">
        <f>+HLOOKUP(BH22,Sistema_Puntos!$Q$5:$Y$43,'Auxiliar General'!BD$5,FALSE)</f>
        <v>0</v>
      </c>
      <c r="BJ22" s="26" t="str">
        <f>+IF(VLOOKUP($B22,'Lista Puestos Valorados'!$B$11:$BK$510,MATCH('Auxiliar General'!BD$4,'Lista Puestos Valorados'!$B$10:$BK$10,0),0)="","No relevante",VLOOKUP($B22,'Lista Puestos Valorados'!$B$11:$BK$510,MATCH('Auxiliar General'!BD$4,'Lista Puestos Valorados'!$B$10:$BK$10,0),0))</f>
        <v>No relevante</v>
      </c>
      <c r="BK22" s="26">
        <f>+HLOOKUP(BJ22,Sistema_Puntos!$Q$5:$Y$43,'Auxiliar General'!BF$5,FALSE)</f>
        <v>0</v>
      </c>
      <c r="BL22" s="26" t="str">
        <f>+IF(VLOOKUP($B22,'Lista Puestos Valorados'!$B$11:$BK$510,MATCH('Auxiliar General'!BF$4,'Lista Puestos Valorados'!$B$10:$BK$10,0),0)="","No relevante",VLOOKUP($B22,'Lista Puestos Valorados'!$B$11:$BK$510,MATCH('Auxiliar General'!BF$4,'Lista Puestos Valorados'!$B$10:$BK$10,0),0))</f>
        <v>No relevante</v>
      </c>
      <c r="BM22" s="26">
        <f>+HLOOKUP(BL22,Sistema_Puntos!$Q$5:$Y$43,'Auxiliar General'!BH$5,FALSE)</f>
        <v>0</v>
      </c>
      <c r="BN22" s="26" t="str">
        <f>+IF(VLOOKUP($B22,'Lista Puestos Valorados'!$B$11:$BK$510,MATCH('Auxiliar General'!BH$4,'Lista Puestos Valorados'!$B$10:$BK$10,0),0)="","No relevante",VLOOKUP($B22,'Lista Puestos Valorados'!$B$11:$BK$510,MATCH('Auxiliar General'!BH$4,'Lista Puestos Valorados'!$B$10:$BK$10,0),0))</f>
        <v>No relevante</v>
      </c>
      <c r="BO22" s="26">
        <f>+HLOOKUP(BN22,Sistema_Puntos!$Q$5:$Y$43,'Auxiliar General'!BJ$5,FALSE)</f>
        <v>0</v>
      </c>
      <c r="BP22" s="26" t="str">
        <f>+IF(VLOOKUP($B22,'Lista Puestos Valorados'!$B$11:$BK$510,MATCH('Auxiliar General'!BJ$4,'Lista Puestos Valorados'!$B$10:$BK$10,0),0)="","No relevante",VLOOKUP($B22,'Lista Puestos Valorados'!$B$11:$BK$510,MATCH('Auxiliar General'!BJ$4,'Lista Puestos Valorados'!$B$10:$BK$10,0),0))</f>
        <v>No relevante</v>
      </c>
      <c r="BQ22" s="26">
        <f>+HLOOKUP(BP22,Sistema_Puntos!$Q$5:$Y$43,'Auxiliar General'!BL$5,FALSE)</f>
        <v>0</v>
      </c>
      <c r="BR22" s="26" t="str">
        <f>+IF(VLOOKUP($B22,'Lista Puestos Valorados'!$B$11:$BK$510,MATCH('Auxiliar General'!BL$4,'Lista Puestos Valorados'!$B$10:$BK$10,0),0)="","No relevante",VLOOKUP($B22,'Lista Puestos Valorados'!$B$11:$BK$510,MATCH('Auxiliar General'!BL$4,'Lista Puestos Valorados'!$B$10:$BK$10,0),0))</f>
        <v>No relevante</v>
      </c>
      <c r="BS22" s="26">
        <f>+HLOOKUP(BR22,Sistema_Puntos!$Q$5:$Y$43,'Auxiliar General'!BN$5,FALSE)</f>
        <v>0</v>
      </c>
      <c r="BT22" s="26" t="str">
        <f>+IF(VLOOKUP($B22,'Lista Puestos Valorados'!$B$11:$BK$510,MATCH('Auxiliar General'!BN$4,'Lista Puestos Valorados'!$B$10:$BK$10,0),0)="","No relevante",VLOOKUP($B22,'Lista Puestos Valorados'!$B$11:$BK$510,MATCH('Auxiliar General'!BN$4,'Lista Puestos Valorados'!$B$10:$BK$10,0),0))</f>
        <v>No relevante</v>
      </c>
      <c r="BU22" s="26">
        <f>+HLOOKUP(BT22,Sistema_Puntos!$Q$5:$Y$43,'Auxiliar General'!BP$5,FALSE)</f>
        <v>0</v>
      </c>
      <c r="BV22" s="26" t="str">
        <f>+IF(VLOOKUP($B22,'Lista Puestos Valorados'!$B$11:$BK$510,MATCH('Auxiliar General'!BP$4,'Lista Puestos Valorados'!$B$10:$BK$10,0),0)="","No relevante",VLOOKUP($B22,'Lista Puestos Valorados'!$B$11:$BK$510,MATCH('Auxiliar General'!BP$4,'Lista Puestos Valorados'!$B$10:$BK$10,0),0))</f>
        <v>No relevante</v>
      </c>
      <c r="BW22" s="26">
        <f>+HLOOKUP(BV22,Sistema_Puntos!$Q$5:$Y$43,'Auxiliar General'!BR$5,FALSE)</f>
        <v>0</v>
      </c>
      <c r="BX22" s="26" t="str">
        <f>+IF(VLOOKUP($B22,'Lista Puestos Valorados'!$B$11:$BK$510,MATCH('Auxiliar General'!BR$4,'Lista Puestos Valorados'!$B$10:$BK$10,0),0)="","No relevante",VLOOKUP($B22,'Lista Puestos Valorados'!$B$11:$BK$510,MATCH('Auxiliar General'!BR$4,'Lista Puestos Valorados'!$B$10:$BK$10,0),0))</f>
        <v>No relevante</v>
      </c>
      <c r="BY22" s="26">
        <f>+HLOOKUP(BX22,Sistema_Puntos!$Q$5:$Y$43,'Auxiliar General'!BT$5,FALSE)</f>
        <v>0</v>
      </c>
      <c r="BZ22" s="26" t="str">
        <f>+IF(VLOOKUP($B22,'Lista Puestos Valorados'!$B$11:$BK$510,MATCH('Auxiliar General'!BT$4,'Lista Puestos Valorados'!$B$10:$BK$10,0),0)="","No relevante",VLOOKUP($B22,'Lista Puestos Valorados'!$B$11:$BK$510,MATCH('Auxiliar General'!BT$4,'Lista Puestos Valorados'!$B$10:$BK$10,0),0))</f>
        <v>No relevante</v>
      </c>
      <c r="CA22" s="26">
        <f>+HLOOKUP(BZ22,Sistema_Puntos!$Q$5:$Y$43,'Auxiliar General'!BV$5,FALSE)</f>
        <v>0</v>
      </c>
      <c r="CB22" s="26" t="str">
        <f>+IF(VLOOKUP($B22,'Lista Puestos Valorados'!$B$11:$BK$510,MATCH('Auxiliar General'!BV$4,'Lista Puestos Valorados'!$B$10:$BK$10,0),0)="","No relevante",VLOOKUP($B22,'Lista Puestos Valorados'!$B$11:$BK$510,MATCH('Auxiliar General'!BV$4,'Lista Puestos Valorados'!$B$10:$BK$10,0),0))</f>
        <v>No relevante</v>
      </c>
      <c r="CC22" s="26">
        <f>+HLOOKUP(CB22,Sistema_Puntos!$Q$5:$Y$43,'Auxiliar General'!BX$5,FALSE)</f>
        <v>0</v>
      </c>
      <c r="CD22" s="26" t="str">
        <f>+IF(VLOOKUP($B22,'Lista Puestos Valorados'!$B$11:$BK$510,MATCH('Auxiliar General'!BX$4,'Lista Puestos Valorados'!$B$10:$BK$10,0),0)="","No relevante",VLOOKUP($B22,'Lista Puestos Valorados'!$B$11:$BK$510,MATCH('Auxiliar General'!BX$4,'Lista Puestos Valorados'!$B$10:$BK$10,0),0))</f>
        <v>No relevante</v>
      </c>
      <c r="CE22" s="26">
        <f>+HLOOKUP(CD22,Sistema_Puntos!$Q$5:$Y$43,'Auxiliar General'!BZ$5,FALSE)</f>
        <v>0</v>
      </c>
      <c r="CF22" s="26" t="str">
        <f>+IF(VLOOKUP($B22,'Lista Puestos Valorados'!$B$11:$BK$510,MATCH('Auxiliar General'!BZ$4,'Lista Puestos Valorados'!$B$10:$BK$10,0),0)="","No relevante",VLOOKUP($B22,'Lista Puestos Valorados'!$B$11:$BK$510,MATCH('Auxiliar General'!BZ$4,'Lista Puestos Valorados'!$B$10:$BK$10,0),0))</f>
        <v>No relevante</v>
      </c>
      <c r="CG22" s="26">
        <f>+HLOOKUP(CF22,Sistema_Puntos!$Q$5:$Y$43,'Auxiliar General'!CB$5,FALSE)</f>
        <v>0</v>
      </c>
      <c r="CH22" s="29"/>
      <c r="CI22" s="29"/>
    </row>
    <row r="23" spans="2:87" ht="17.55" customHeight="1">
      <c r="B23" s="26">
        <f>+'Listado de Puestos'!B23</f>
        <v>13</v>
      </c>
      <c r="C23" s="236" t="str">
        <f>+IF('Lista Puestos Valorados'!C23="","",'Lista Puestos Valorados'!C23)</f>
        <v/>
      </c>
      <c r="D23" s="26" t="str">
        <f>+IF('Lista Puestos Valorados'!D23="","",'Lista Puestos Valorados'!D23)</f>
        <v/>
      </c>
      <c r="E23" s="26" t="str">
        <f>+IF('Lista Puestos Valorados'!E23="","",'Lista Puestos Valorados'!E23)</f>
        <v/>
      </c>
      <c r="F23" s="26" t="str">
        <f>+IF('Lista Puestos Valorados'!F23="","",'Lista Puestos Valorados'!F23)</f>
        <v/>
      </c>
      <c r="G23" s="26" t="str">
        <f>+IF('Lista Puestos Valorados'!G23="","",'Lista Puestos Valorados'!G23)</f>
        <v/>
      </c>
      <c r="H23" s="26" t="str">
        <f>+IF('Lista Puestos Valorados'!H23="","",'Lista Puestos Valorados'!H23)</f>
        <v/>
      </c>
      <c r="I23" s="26" t="str">
        <f>+IF('Lista Puestos Valorados'!I23="","",'Lista Puestos Valorados'!I23)</f>
        <v/>
      </c>
      <c r="J23" s="118" t="e">
        <f t="array" ref="J23">+IF(L23="","",_xlfn.IFS(L23&lt;='Cortes de Agrupacion'!$F$15,'Cortes de Agrupacion'!$E$15,'Resultados General'!L23&lt;='Cortes de Agrupacion'!$F$14,'Cortes de Agrupacion'!$E$14,'Resultados General'!L23&lt;='Cortes de Agrupacion'!$F$13,'Cortes de Agrupacion'!$E$13,L23&lt;='Cortes de Agrupacion'!$F$12,'Cortes de Agrupacion'!$E$12,'Resultados General'!L23&lt;='Cortes de Agrupacion'!$F$11,'Cortes de Agrupacion'!$E$11,'Resultados General'!L23&lt;='Cortes de Agrupacion'!$F$10,'Cortes de Agrupacion'!$E$10,'Resultados General'!L23&lt;='Cortes de Agrupacion'!$F$9,'Cortes de Agrupacion'!$E$9,'Resultados General'!L23&lt;='Cortes de Agrupacion'!$F$8,'Cortes de Agrupacion'!$E$8,'Resultados General'!L23&lt;='Cortes de Agrupacion'!$F$7,'Cortes de Agrupacion'!$E$7,'Resultados General'!L23&lt;='Cortes de Agrupacion'!$F$6,'Cortes de Agrupacion'!$E$6))</f>
        <v>#VALUE!</v>
      </c>
      <c r="K23" s="118" t="str">
        <f t="shared" si="0"/>
        <v/>
      </c>
      <c r="L23" s="124" t="e">
        <f>#VALUE!</f>
        <v>#VALUE!</v>
      </c>
      <c r="M23" s="26" t="e">
        <f ca="1">+_xlfn.IFNA(VLOOKUP(C23,'Distribución de puestos'!$B$8:$I$507,8,0),"")</f>
        <v>#NAME?</v>
      </c>
      <c r="N23" s="26" t="str">
        <f>+IF(VLOOKUP($B23,'Lista Puestos Valorados'!$B$11:$BK$510,MATCH('Auxiliar General'!H$4,'Lista Puestos Valorados'!$B$10:$BK$10,0),0)="","No relevante",VLOOKUP($B23,'Lista Puestos Valorados'!$B$11:$BK$510,MATCH('Auxiliar General'!H$4,'Lista Puestos Valorados'!$B$10:$BK$10,0),0))</f>
        <v>No relevante</v>
      </c>
      <c r="O23" s="26">
        <f>+HLOOKUP(N23,Sistema_Puntos!$Q$5:$Y$43,'Auxiliar General'!J$5,FALSE)</f>
        <v>0</v>
      </c>
      <c r="P23" s="26" t="str">
        <f>+IF(VLOOKUP($B23,'Lista Puestos Valorados'!$B$11:$BK$510,MATCH('Auxiliar General'!J$4,'Lista Puestos Valorados'!$B$10:$BK$10,0),0)="","No relevante",VLOOKUP($B23,'Lista Puestos Valorados'!$B$11:$BK$510,MATCH('Auxiliar General'!J$4,'Lista Puestos Valorados'!$B$10:$BK$10,0),0))</f>
        <v>No relevante</v>
      </c>
      <c r="Q23" s="26">
        <f>+HLOOKUP(P23,Sistema_Puntos!$Q$5:$Y$43,'Auxiliar General'!L$5,FALSE)</f>
        <v>0</v>
      </c>
      <c r="R23" s="26" t="str">
        <f>+IF(VLOOKUP($B23,'Lista Puestos Valorados'!$B$11:$BK$510,MATCH('Auxiliar General'!L$4,'Lista Puestos Valorados'!$B$10:$BK$10,0),0)="","No relevante",VLOOKUP($B23,'Lista Puestos Valorados'!$B$11:$BK$510,MATCH('Auxiliar General'!L$4,'Lista Puestos Valorados'!$B$10:$BK$10,0),0))</f>
        <v>No relevante</v>
      </c>
      <c r="S23" s="26">
        <f>+HLOOKUP(R23,Sistema_Puntos!$Q$5:$Y$43,'Auxiliar General'!N$5,FALSE)</f>
        <v>0</v>
      </c>
      <c r="T23" s="26" t="str">
        <f>+IF(VLOOKUP($B23,'Lista Puestos Valorados'!$B$11:$BK$510,MATCH('Auxiliar General'!N$4,'Lista Puestos Valorados'!$B$10:$BK$10,0),0)="","No relevante",VLOOKUP($B23,'Lista Puestos Valorados'!$B$11:$BK$510,MATCH('Auxiliar General'!N$4,'Lista Puestos Valorados'!$B$10:$BK$10,0),0))</f>
        <v>No relevante</v>
      </c>
      <c r="U23" s="26">
        <f>+HLOOKUP(T23,Sistema_Puntos!$Q$5:$Y$43,'Auxiliar General'!P$5,FALSE)</f>
        <v>0</v>
      </c>
      <c r="V23" s="26" t="str">
        <f>+IF(VLOOKUP($B23,'Lista Puestos Valorados'!$B$11:$BK$510,MATCH('Auxiliar General'!P$4,'Lista Puestos Valorados'!$B$10:$BK$10,0),0)="","No relevante",VLOOKUP($B23,'Lista Puestos Valorados'!$B$11:$BK$510,MATCH('Auxiliar General'!P$4,'Lista Puestos Valorados'!$B$10:$BK$10,0),0))</f>
        <v>No relevante</v>
      </c>
      <c r="W23" s="26">
        <f>+HLOOKUP(V23,Sistema_Puntos!$Q$5:$Y$43,'Auxiliar General'!R$5,FALSE)</f>
        <v>0</v>
      </c>
      <c r="X23" s="26" t="str">
        <f>+IF(VLOOKUP($B23,'Lista Puestos Valorados'!$B$11:$BK$510,MATCH('Auxiliar General'!R$4,'Lista Puestos Valorados'!$B$10:$BK$10,0),0)="","No relevante",VLOOKUP($B23,'Lista Puestos Valorados'!$B$11:$BK$510,MATCH('Auxiliar General'!R$4,'Lista Puestos Valorados'!$B$10:$BK$10,0),0))</f>
        <v>No relevante</v>
      </c>
      <c r="Y23" s="26">
        <f>+HLOOKUP(X23,Sistema_Puntos!$Q$5:$Y$43,'Auxiliar General'!T$5,FALSE)</f>
        <v>0</v>
      </c>
      <c r="Z23" s="26" t="str">
        <f>+IF(VLOOKUP($B23,'Lista Puestos Valorados'!$B$11:$BK$510,MATCH('Auxiliar General'!T$4,'Lista Puestos Valorados'!$B$10:$BK$10,0),0)="","No relevante",VLOOKUP($B23,'Lista Puestos Valorados'!$B$11:$BK$510,MATCH('Auxiliar General'!T$4,'Lista Puestos Valorados'!$B$10:$BK$10,0),0))</f>
        <v>No relevante</v>
      </c>
      <c r="AA23" s="26">
        <f>+HLOOKUP(Z23,Sistema_Puntos!$Q$5:$Y$43,'Auxiliar General'!V$5,FALSE)</f>
        <v>0</v>
      </c>
      <c r="AB23" s="26" t="str">
        <f>+IF(VLOOKUP($B23,'Lista Puestos Valorados'!$B$11:$BK$510,MATCH('Auxiliar General'!V$4,'Lista Puestos Valorados'!$B$10:$BK$10,0),0)="","No relevante",VLOOKUP($B23,'Lista Puestos Valorados'!$B$11:$BK$510,MATCH('Auxiliar General'!V$4,'Lista Puestos Valorados'!$B$10:$BK$10,0),0))</f>
        <v>No relevante</v>
      </c>
      <c r="AC23" s="26">
        <f>+HLOOKUP(AB23,Sistema_Puntos!$Q$5:$Y$43,'Auxiliar General'!X$5,FALSE)</f>
        <v>0</v>
      </c>
      <c r="AD23" s="26" t="str">
        <f>+IF(VLOOKUP($B23,'Lista Puestos Valorados'!$B$11:$BK$510,MATCH('Auxiliar General'!X$4,'Lista Puestos Valorados'!$B$10:$BK$10,0),0)="","No relevante",VLOOKUP($B23,'Lista Puestos Valorados'!$B$11:$BK$510,MATCH('Auxiliar General'!X$4,'Lista Puestos Valorados'!$B$10:$BK$10,0),0))</f>
        <v>No relevante</v>
      </c>
      <c r="AE23" s="26">
        <f>+HLOOKUP(AD23,Sistema_Puntos!$Q$5:$Y$43,'Auxiliar General'!Z$5,FALSE)</f>
        <v>0</v>
      </c>
      <c r="AF23" s="26" t="str">
        <f>+IF(VLOOKUP($B23,'Lista Puestos Valorados'!$B$11:$BK$510,MATCH('Auxiliar General'!Z$4,'Lista Puestos Valorados'!$B$10:$BK$10,0),0)="","No relevante",VLOOKUP($B23,'Lista Puestos Valorados'!$B$11:$BK$510,MATCH('Auxiliar General'!Z$4,'Lista Puestos Valorados'!$B$10:$BK$10,0),0))</f>
        <v>No relevante</v>
      </c>
      <c r="AG23" s="26">
        <f>+HLOOKUP(AF23,Sistema_Puntos!$Q$5:$Y$43,'Auxiliar General'!AB$5,FALSE)</f>
        <v>0</v>
      </c>
      <c r="AH23" s="26" t="str">
        <f>+IF(VLOOKUP($B23,'Lista Puestos Valorados'!$B$11:$BK$510,MATCH('Auxiliar General'!AB$4,'Lista Puestos Valorados'!$B$10:$BK$10,0),0)="","No relevante",VLOOKUP($B23,'Lista Puestos Valorados'!$B$11:$BK$510,MATCH('Auxiliar General'!AB$4,'Lista Puestos Valorados'!$B$10:$BK$10,0),0))</f>
        <v>No relevante</v>
      </c>
      <c r="AI23" s="26">
        <f>+HLOOKUP(AH23,Sistema_Puntos!$Q$5:$Y$43,'Auxiliar General'!AD$5,FALSE)</f>
        <v>0</v>
      </c>
      <c r="AJ23" s="26" t="str">
        <f>+IF(VLOOKUP($B23,'Lista Puestos Valorados'!$B$11:$BK$510,MATCH('Auxiliar General'!AD$4,'Lista Puestos Valorados'!$B$10:$BK$10,0),0)="","No relevante",VLOOKUP($B23,'Lista Puestos Valorados'!$B$11:$BK$510,MATCH('Auxiliar General'!AD$4,'Lista Puestos Valorados'!$B$10:$BK$10,0),0))</f>
        <v>No relevante</v>
      </c>
      <c r="AK23" s="26">
        <f>+HLOOKUP(AJ23,Sistema_Puntos!$Q$5:$Y$43,'Auxiliar General'!AF$5,FALSE)</f>
        <v>0</v>
      </c>
      <c r="AL23" s="26" t="str">
        <f>+IF(VLOOKUP($B23,'Lista Puestos Valorados'!$B$11:$BK$510,MATCH('Auxiliar General'!AF$4,'Lista Puestos Valorados'!$B$10:$BK$10,0),0)="","No relevante",VLOOKUP($B23,'Lista Puestos Valorados'!$B$11:$BK$510,MATCH('Auxiliar General'!AF$4,'Lista Puestos Valorados'!$B$10:$BK$10,0),0))</f>
        <v>No relevante</v>
      </c>
      <c r="AM23" s="26">
        <f>+HLOOKUP(AL23,Sistema_Puntos!$Q$5:$Y$43,'Auxiliar General'!AH$5,FALSE)</f>
        <v>0</v>
      </c>
      <c r="AN23" s="26" t="str">
        <f>+IF(VLOOKUP($B23,'Lista Puestos Valorados'!$B$11:$BK$510,MATCH('Auxiliar General'!AH$4,'Lista Puestos Valorados'!$B$10:$BK$10,0),0)="","No relevante",VLOOKUP($B23,'Lista Puestos Valorados'!$B$11:$BK$510,MATCH('Auxiliar General'!AH$4,'Lista Puestos Valorados'!$B$10:$BK$10,0),0))</f>
        <v>No relevante</v>
      </c>
      <c r="AO23" s="26">
        <f>+HLOOKUP(AN23,Sistema_Puntos!$Q$5:$Y$43,'Auxiliar General'!AJ$5,FALSE)</f>
        <v>0</v>
      </c>
      <c r="AP23" s="26" t="str">
        <f>+IF(VLOOKUP($B23,'Lista Puestos Valorados'!$B$11:$BK$510,MATCH('Auxiliar General'!AJ$4,'Lista Puestos Valorados'!$B$10:$BK$10,0),0)="","No relevante",VLOOKUP($B23,'Lista Puestos Valorados'!$B$11:$BK$510,MATCH('Auxiliar General'!AJ$4,'Lista Puestos Valorados'!$B$10:$BK$10,0),0))</f>
        <v>No relevante</v>
      </c>
      <c r="AQ23" s="26">
        <f>+HLOOKUP(AP23,Sistema_Puntos!$Q$5:$Y$43,'Auxiliar General'!AL$5,FALSE)</f>
        <v>0</v>
      </c>
      <c r="AR23" s="26" t="str">
        <f>+IF(VLOOKUP($B23,'Lista Puestos Valorados'!$B$11:$BK$510,MATCH('Auxiliar General'!AL$4,'Lista Puestos Valorados'!$B$10:$BK$10,0),0)="","No relevante",VLOOKUP($B23,'Lista Puestos Valorados'!$B$11:$BK$510,MATCH('Auxiliar General'!AL$4,'Lista Puestos Valorados'!$B$10:$BK$10,0),0))</f>
        <v>No relevante</v>
      </c>
      <c r="AS23" s="26">
        <f>+HLOOKUP(AR23,Sistema_Puntos!$Q$5:$Y$43,'Auxiliar General'!AN$5,FALSE)</f>
        <v>0</v>
      </c>
      <c r="AT23" s="26" t="str">
        <f>+IF(VLOOKUP($B23,'Lista Puestos Valorados'!$B$11:$BK$510,MATCH('Auxiliar General'!AN$4,'Lista Puestos Valorados'!$B$10:$BK$10,0),0)="","No relevante",VLOOKUP($B23,'Lista Puestos Valorados'!$B$11:$BK$510,MATCH('Auxiliar General'!AN$4,'Lista Puestos Valorados'!$B$10:$BK$10,0),0))</f>
        <v>No relevante</v>
      </c>
      <c r="AU23" s="26">
        <f>+HLOOKUP(AT23,Sistema_Puntos!$Q$5:$Y$43,'Auxiliar General'!AP$5,FALSE)</f>
        <v>0</v>
      </c>
      <c r="AV23" s="26" t="str">
        <f>+IF(VLOOKUP($B23,'Lista Puestos Valorados'!$B$11:$BK$510,MATCH('Auxiliar General'!AP$4,'Lista Puestos Valorados'!$B$10:$BK$10,0),0)="","No relevante",VLOOKUP($B23,'Lista Puestos Valorados'!$B$11:$BK$510,MATCH('Auxiliar General'!AP$4,'Lista Puestos Valorados'!$B$10:$BK$10,0),0))</f>
        <v>No relevante</v>
      </c>
      <c r="AW23" s="26">
        <f>+HLOOKUP(AV23,Sistema_Puntos!$Q$5:$Y$43,'Auxiliar General'!AR$5,FALSE)</f>
        <v>0</v>
      </c>
      <c r="AX23" s="26" t="str">
        <f>+IF(VLOOKUP($B23,'Lista Puestos Valorados'!$B$11:$BK$510,MATCH('Auxiliar General'!AR$4,'Lista Puestos Valorados'!$B$10:$BK$10,0),0)="","No relevante",VLOOKUP($B23,'Lista Puestos Valorados'!$B$11:$BK$510,MATCH('Auxiliar General'!AR$4,'Lista Puestos Valorados'!$B$10:$BK$10,0),0))</f>
        <v>No relevante</v>
      </c>
      <c r="AY23" s="26">
        <f>+HLOOKUP(AX23,Sistema_Puntos!$Q$5:$Y$43,'Auxiliar General'!AT$5,FALSE)</f>
        <v>0</v>
      </c>
      <c r="AZ23" s="26" t="str">
        <f>+IF(VLOOKUP($B23,'Lista Puestos Valorados'!$B$11:$BK$510,MATCH('Auxiliar General'!AT$4,'Lista Puestos Valorados'!$B$10:$BK$10,0),0)="","No relevante",VLOOKUP($B23,'Lista Puestos Valorados'!$B$11:$BK$510,MATCH('Auxiliar General'!AT$4,'Lista Puestos Valorados'!$B$10:$BK$10,0),0))</f>
        <v>No relevante</v>
      </c>
      <c r="BA23" s="26">
        <f>+HLOOKUP(AZ23,Sistema_Puntos!$Q$5:$Y$43,'Auxiliar General'!AV$5,FALSE)</f>
        <v>0</v>
      </c>
      <c r="BB23" s="26" t="str">
        <f>+IF(VLOOKUP($B23,'Lista Puestos Valorados'!$B$11:$BK$510,MATCH('Auxiliar General'!AV$4,'Lista Puestos Valorados'!$B$10:$BK$10,0),0)="","No relevante",VLOOKUP($B23,'Lista Puestos Valorados'!$B$11:$BK$510,MATCH('Auxiliar General'!AV$4,'Lista Puestos Valorados'!$B$10:$BK$10,0),0))</f>
        <v>No relevante</v>
      </c>
      <c r="BC23" s="26">
        <f>+HLOOKUP(BB23,Sistema_Puntos!$Q$5:$Y$43,'Auxiliar General'!AX$5,FALSE)</f>
        <v>0</v>
      </c>
      <c r="BD23" s="26" t="str">
        <f>+IF(VLOOKUP($B23,'Lista Puestos Valorados'!$B$11:$BK$510,MATCH('Auxiliar General'!AX$4,'Lista Puestos Valorados'!$B$10:$BK$10,0),0)="","No relevante",VLOOKUP($B23,'Lista Puestos Valorados'!$B$11:$BK$510,MATCH('Auxiliar General'!AX$4,'Lista Puestos Valorados'!$B$10:$BK$10,0),0))</f>
        <v>No relevante</v>
      </c>
      <c r="BE23" s="26">
        <f>+HLOOKUP(BD23,Sistema_Puntos!$Q$5:$Y$43,'Auxiliar General'!AZ$5,FALSE)</f>
        <v>0</v>
      </c>
      <c r="BF23" s="26" t="str">
        <f>+IF(VLOOKUP($B23,'Lista Puestos Valorados'!$B$11:$BK$510,MATCH('Auxiliar General'!AZ$4,'Lista Puestos Valorados'!$B$10:$BK$10,0),0)="","No relevante",VLOOKUP($B23,'Lista Puestos Valorados'!$B$11:$BK$510,MATCH('Auxiliar General'!AZ$4,'Lista Puestos Valorados'!$B$10:$BK$10,0),0))</f>
        <v>No relevante</v>
      </c>
      <c r="BG23" s="26">
        <f>+HLOOKUP(BF23,Sistema_Puntos!$Q$5:$Y$43,'Auxiliar General'!BB$5,FALSE)</f>
        <v>0</v>
      </c>
      <c r="BH23" s="26" t="str">
        <f>+IF(VLOOKUP($B23,'Lista Puestos Valorados'!$B$11:$BK$510,MATCH('Auxiliar General'!BB$4,'Lista Puestos Valorados'!$B$10:$BK$10,0),0)="","No relevante",VLOOKUP($B23,'Lista Puestos Valorados'!$B$11:$BK$510,MATCH('Auxiliar General'!BB$4,'Lista Puestos Valorados'!$B$10:$BK$10,0),0))</f>
        <v>No relevante</v>
      </c>
      <c r="BI23" s="26">
        <f>+HLOOKUP(BH23,Sistema_Puntos!$Q$5:$Y$43,'Auxiliar General'!BD$5,FALSE)</f>
        <v>0</v>
      </c>
      <c r="BJ23" s="26" t="str">
        <f>+IF(VLOOKUP($B23,'Lista Puestos Valorados'!$B$11:$BK$510,MATCH('Auxiliar General'!BD$4,'Lista Puestos Valorados'!$B$10:$BK$10,0),0)="","No relevante",VLOOKUP($B23,'Lista Puestos Valorados'!$B$11:$BK$510,MATCH('Auxiliar General'!BD$4,'Lista Puestos Valorados'!$B$10:$BK$10,0),0))</f>
        <v>No relevante</v>
      </c>
      <c r="BK23" s="26">
        <f>+HLOOKUP(BJ23,Sistema_Puntos!$Q$5:$Y$43,'Auxiliar General'!BF$5,FALSE)</f>
        <v>0</v>
      </c>
      <c r="BL23" s="26" t="str">
        <f>+IF(VLOOKUP($B23,'Lista Puestos Valorados'!$B$11:$BK$510,MATCH('Auxiliar General'!BF$4,'Lista Puestos Valorados'!$B$10:$BK$10,0),0)="","No relevante",VLOOKUP($B23,'Lista Puestos Valorados'!$B$11:$BK$510,MATCH('Auxiliar General'!BF$4,'Lista Puestos Valorados'!$B$10:$BK$10,0),0))</f>
        <v>No relevante</v>
      </c>
      <c r="BM23" s="26">
        <f>+HLOOKUP(BL23,Sistema_Puntos!$Q$5:$Y$43,'Auxiliar General'!BH$5,FALSE)</f>
        <v>0</v>
      </c>
      <c r="BN23" s="26" t="str">
        <f>+IF(VLOOKUP($B23,'Lista Puestos Valorados'!$B$11:$BK$510,MATCH('Auxiliar General'!BH$4,'Lista Puestos Valorados'!$B$10:$BK$10,0),0)="","No relevante",VLOOKUP($B23,'Lista Puestos Valorados'!$B$11:$BK$510,MATCH('Auxiliar General'!BH$4,'Lista Puestos Valorados'!$B$10:$BK$10,0),0))</f>
        <v>No relevante</v>
      </c>
      <c r="BO23" s="26">
        <f>+HLOOKUP(BN23,Sistema_Puntos!$Q$5:$Y$43,'Auxiliar General'!BJ$5,FALSE)</f>
        <v>0</v>
      </c>
      <c r="BP23" s="26" t="str">
        <f>+IF(VLOOKUP($B23,'Lista Puestos Valorados'!$B$11:$BK$510,MATCH('Auxiliar General'!BJ$4,'Lista Puestos Valorados'!$B$10:$BK$10,0),0)="","No relevante",VLOOKUP($B23,'Lista Puestos Valorados'!$B$11:$BK$510,MATCH('Auxiliar General'!BJ$4,'Lista Puestos Valorados'!$B$10:$BK$10,0),0))</f>
        <v>No relevante</v>
      </c>
      <c r="BQ23" s="26">
        <f>+HLOOKUP(BP23,Sistema_Puntos!$Q$5:$Y$43,'Auxiliar General'!BL$5,FALSE)</f>
        <v>0</v>
      </c>
      <c r="BR23" s="26" t="str">
        <f>+IF(VLOOKUP($B23,'Lista Puestos Valorados'!$B$11:$BK$510,MATCH('Auxiliar General'!BL$4,'Lista Puestos Valorados'!$B$10:$BK$10,0),0)="","No relevante",VLOOKUP($B23,'Lista Puestos Valorados'!$B$11:$BK$510,MATCH('Auxiliar General'!BL$4,'Lista Puestos Valorados'!$B$10:$BK$10,0),0))</f>
        <v>No relevante</v>
      </c>
      <c r="BS23" s="26">
        <f>+HLOOKUP(BR23,Sistema_Puntos!$Q$5:$Y$43,'Auxiliar General'!BN$5,FALSE)</f>
        <v>0</v>
      </c>
      <c r="BT23" s="26" t="str">
        <f>+IF(VLOOKUP($B23,'Lista Puestos Valorados'!$B$11:$BK$510,MATCH('Auxiliar General'!BN$4,'Lista Puestos Valorados'!$B$10:$BK$10,0),0)="","No relevante",VLOOKUP($B23,'Lista Puestos Valorados'!$B$11:$BK$510,MATCH('Auxiliar General'!BN$4,'Lista Puestos Valorados'!$B$10:$BK$10,0),0))</f>
        <v>No relevante</v>
      </c>
      <c r="BU23" s="26">
        <f>+HLOOKUP(BT23,Sistema_Puntos!$Q$5:$Y$43,'Auxiliar General'!BP$5,FALSE)</f>
        <v>0</v>
      </c>
      <c r="BV23" s="26" t="str">
        <f>+IF(VLOOKUP($B23,'Lista Puestos Valorados'!$B$11:$BK$510,MATCH('Auxiliar General'!BP$4,'Lista Puestos Valorados'!$B$10:$BK$10,0),0)="","No relevante",VLOOKUP($B23,'Lista Puestos Valorados'!$B$11:$BK$510,MATCH('Auxiliar General'!BP$4,'Lista Puestos Valorados'!$B$10:$BK$10,0),0))</f>
        <v>No relevante</v>
      </c>
      <c r="BW23" s="26">
        <f>+HLOOKUP(BV23,Sistema_Puntos!$Q$5:$Y$43,'Auxiliar General'!BR$5,FALSE)</f>
        <v>0</v>
      </c>
      <c r="BX23" s="26" t="str">
        <f>+IF(VLOOKUP($B23,'Lista Puestos Valorados'!$B$11:$BK$510,MATCH('Auxiliar General'!BR$4,'Lista Puestos Valorados'!$B$10:$BK$10,0),0)="","No relevante",VLOOKUP($B23,'Lista Puestos Valorados'!$B$11:$BK$510,MATCH('Auxiliar General'!BR$4,'Lista Puestos Valorados'!$B$10:$BK$10,0),0))</f>
        <v>No relevante</v>
      </c>
      <c r="BY23" s="26">
        <f>+HLOOKUP(BX23,Sistema_Puntos!$Q$5:$Y$43,'Auxiliar General'!BT$5,FALSE)</f>
        <v>0</v>
      </c>
      <c r="BZ23" s="26" t="str">
        <f>+IF(VLOOKUP($B23,'Lista Puestos Valorados'!$B$11:$BK$510,MATCH('Auxiliar General'!BT$4,'Lista Puestos Valorados'!$B$10:$BK$10,0),0)="","No relevante",VLOOKUP($B23,'Lista Puestos Valorados'!$B$11:$BK$510,MATCH('Auxiliar General'!BT$4,'Lista Puestos Valorados'!$B$10:$BK$10,0),0))</f>
        <v>No relevante</v>
      </c>
      <c r="CA23" s="26">
        <f>+HLOOKUP(BZ23,Sistema_Puntos!$Q$5:$Y$43,'Auxiliar General'!BV$5,FALSE)</f>
        <v>0</v>
      </c>
      <c r="CB23" s="26" t="str">
        <f>+IF(VLOOKUP($B23,'Lista Puestos Valorados'!$B$11:$BK$510,MATCH('Auxiliar General'!BV$4,'Lista Puestos Valorados'!$B$10:$BK$10,0),0)="","No relevante",VLOOKUP($B23,'Lista Puestos Valorados'!$B$11:$BK$510,MATCH('Auxiliar General'!BV$4,'Lista Puestos Valorados'!$B$10:$BK$10,0),0))</f>
        <v>No relevante</v>
      </c>
      <c r="CC23" s="26">
        <f>+HLOOKUP(CB23,Sistema_Puntos!$Q$5:$Y$43,'Auxiliar General'!BX$5,FALSE)</f>
        <v>0</v>
      </c>
      <c r="CD23" s="26" t="str">
        <f>+IF(VLOOKUP($B23,'Lista Puestos Valorados'!$B$11:$BK$510,MATCH('Auxiliar General'!BX$4,'Lista Puestos Valorados'!$B$10:$BK$10,0),0)="","No relevante",VLOOKUP($B23,'Lista Puestos Valorados'!$B$11:$BK$510,MATCH('Auxiliar General'!BX$4,'Lista Puestos Valorados'!$B$10:$BK$10,0),0))</f>
        <v>No relevante</v>
      </c>
      <c r="CE23" s="26">
        <f>+HLOOKUP(CD23,Sistema_Puntos!$Q$5:$Y$43,'Auxiliar General'!BZ$5,FALSE)</f>
        <v>0</v>
      </c>
      <c r="CF23" s="26" t="str">
        <f>+IF(VLOOKUP($B23,'Lista Puestos Valorados'!$B$11:$BK$510,MATCH('Auxiliar General'!BZ$4,'Lista Puestos Valorados'!$B$10:$BK$10,0),0)="","No relevante",VLOOKUP($B23,'Lista Puestos Valorados'!$B$11:$BK$510,MATCH('Auxiliar General'!BZ$4,'Lista Puestos Valorados'!$B$10:$BK$10,0),0))</f>
        <v>No relevante</v>
      </c>
      <c r="CG23" s="26">
        <f>+HLOOKUP(CF23,Sistema_Puntos!$Q$5:$Y$43,'Auxiliar General'!CB$5,FALSE)</f>
        <v>0</v>
      </c>
      <c r="CH23" s="29"/>
      <c r="CI23" s="29"/>
    </row>
    <row r="24" spans="2:87" ht="17.55" customHeight="1">
      <c r="B24" s="26">
        <f>+'Listado de Puestos'!B24</f>
        <v>14</v>
      </c>
      <c r="C24" s="236" t="str">
        <f>+IF('Lista Puestos Valorados'!C24="","",'Lista Puestos Valorados'!C24)</f>
        <v/>
      </c>
      <c r="D24" s="26" t="str">
        <f>+IF('Lista Puestos Valorados'!D24="","",'Lista Puestos Valorados'!D24)</f>
        <v/>
      </c>
      <c r="E24" s="26" t="str">
        <f>+IF('Lista Puestos Valorados'!E24="","",'Lista Puestos Valorados'!E24)</f>
        <v/>
      </c>
      <c r="F24" s="26" t="str">
        <f>+IF('Lista Puestos Valorados'!F24="","",'Lista Puestos Valorados'!F24)</f>
        <v/>
      </c>
      <c r="G24" s="26" t="str">
        <f>+IF('Lista Puestos Valorados'!G24="","",'Lista Puestos Valorados'!G24)</f>
        <v/>
      </c>
      <c r="H24" s="26" t="str">
        <f>+IF('Lista Puestos Valorados'!H24="","",'Lista Puestos Valorados'!H24)</f>
        <v/>
      </c>
      <c r="I24" s="26" t="str">
        <f>+IF('Lista Puestos Valorados'!I24="","",'Lista Puestos Valorados'!I24)</f>
        <v/>
      </c>
      <c r="J24" s="118" t="e">
        <f t="array" ref="J24">+IF(L24="","",_xlfn.IFS(L24&lt;='Cortes de Agrupacion'!$F$15,'Cortes de Agrupacion'!$E$15,'Resultados General'!L24&lt;='Cortes de Agrupacion'!$F$14,'Cortes de Agrupacion'!$E$14,'Resultados General'!L24&lt;='Cortes de Agrupacion'!$F$13,'Cortes de Agrupacion'!$E$13,L24&lt;='Cortes de Agrupacion'!$F$12,'Cortes de Agrupacion'!$E$12,'Resultados General'!L24&lt;='Cortes de Agrupacion'!$F$11,'Cortes de Agrupacion'!$E$11,'Resultados General'!L24&lt;='Cortes de Agrupacion'!$F$10,'Cortes de Agrupacion'!$E$10,'Resultados General'!L24&lt;='Cortes de Agrupacion'!$F$9,'Cortes de Agrupacion'!$E$9,'Resultados General'!L24&lt;='Cortes de Agrupacion'!$F$8,'Cortes de Agrupacion'!$E$8,'Resultados General'!L24&lt;='Cortes de Agrupacion'!$F$7,'Cortes de Agrupacion'!$E$7,'Resultados General'!L24&lt;='Cortes de Agrupacion'!$F$6,'Cortes de Agrupacion'!$E$6))</f>
        <v>#VALUE!</v>
      </c>
      <c r="K24" s="118" t="str">
        <f t="shared" si="0"/>
        <v/>
      </c>
      <c r="L24" s="124" t="e">
        <f>#VALUE!</f>
        <v>#VALUE!</v>
      </c>
      <c r="M24" s="26" t="e">
        <f ca="1">+_xlfn.IFNA(VLOOKUP(C24,'Distribución de puestos'!$B$8:$I$507,8,0),"")</f>
        <v>#NAME?</v>
      </c>
      <c r="N24" s="26" t="str">
        <f>+IF(VLOOKUP($B24,'Lista Puestos Valorados'!$B$11:$BK$510,MATCH('Auxiliar General'!H$4,'Lista Puestos Valorados'!$B$10:$BK$10,0),0)="","No relevante",VLOOKUP($B24,'Lista Puestos Valorados'!$B$11:$BK$510,MATCH('Auxiliar General'!H$4,'Lista Puestos Valorados'!$B$10:$BK$10,0),0))</f>
        <v>No relevante</v>
      </c>
      <c r="O24" s="26">
        <f>+HLOOKUP(N24,Sistema_Puntos!$Q$5:$Y$43,'Auxiliar General'!J$5,FALSE)</f>
        <v>0</v>
      </c>
      <c r="P24" s="26" t="str">
        <f>+IF(VLOOKUP($B24,'Lista Puestos Valorados'!$B$11:$BK$510,MATCH('Auxiliar General'!J$4,'Lista Puestos Valorados'!$B$10:$BK$10,0),0)="","No relevante",VLOOKUP($B24,'Lista Puestos Valorados'!$B$11:$BK$510,MATCH('Auxiliar General'!J$4,'Lista Puestos Valorados'!$B$10:$BK$10,0),0))</f>
        <v>No relevante</v>
      </c>
      <c r="Q24" s="26">
        <f>+HLOOKUP(P24,Sistema_Puntos!$Q$5:$Y$43,'Auxiliar General'!L$5,FALSE)</f>
        <v>0</v>
      </c>
      <c r="R24" s="26" t="str">
        <f>+IF(VLOOKUP($B24,'Lista Puestos Valorados'!$B$11:$BK$510,MATCH('Auxiliar General'!L$4,'Lista Puestos Valorados'!$B$10:$BK$10,0),0)="","No relevante",VLOOKUP($B24,'Lista Puestos Valorados'!$B$11:$BK$510,MATCH('Auxiliar General'!L$4,'Lista Puestos Valorados'!$B$10:$BK$10,0),0))</f>
        <v>No relevante</v>
      </c>
      <c r="S24" s="26">
        <f>+HLOOKUP(R24,Sistema_Puntos!$Q$5:$Y$43,'Auxiliar General'!N$5,FALSE)</f>
        <v>0</v>
      </c>
      <c r="T24" s="26" t="str">
        <f>+IF(VLOOKUP($B24,'Lista Puestos Valorados'!$B$11:$BK$510,MATCH('Auxiliar General'!N$4,'Lista Puestos Valorados'!$B$10:$BK$10,0),0)="","No relevante",VLOOKUP($B24,'Lista Puestos Valorados'!$B$11:$BK$510,MATCH('Auxiliar General'!N$4,'Lista Puestos Valorados'!$B$10:$BK$10,0),0))</f>
        <v>No relevante</v>
      </c>
      <c r="U24" s="26">
        <f>+HLOOKUP(T24,Sistema_Puntos!$Q$5:$Y$43,'Auxiliar General'!P$5,FALSE)</f>
        <v>0</v>
      </c>
      <c r="V24" s="26" t="str">
        <f>+IF(VLOOKUP($B24,'Lista Puestos Valorados'!$B$11:$BK$510,MATCH('Auxiliar General'!P$4,'Lista Puestos Valorados'!$B$10:$BK$10,0),0)="","No relevante",VLOOKUP($B24,'Lista Puestos Valorados'!$B$11:$BK$510,MATCH('Auxiliar General'!P$4,'Lista Puestos Valorados'!$B$10:$BK$10,0),0))</f>
        <v>No relevante</v>
      </c>
      <c r="W24" s="26">
        <f>+HLOOKUP(V24,Sistema_Puntos!$Q$5:$Y$43,'Auxiliar General'!R$5,FALSE)</f>
        <v>0</v>
      </c>
      <c r="X24" s="26" t="str">
        <f>+IF(VLOOKUP($B24,'Lista Puestos Valorados'!$B$11:$BK$510,MATCH('Auxiliar General'!R$4,'Lista Puestos Valorados'!$B$10:$BK$10,0),0)="","No relevante",VLOOKUP($B24,'Lista Puestos Valorados'!$B$11:$BK$510,MATCH('Auxiliar General'!R$4,'Lista Puestos Valorados'!$B$10:$BK$10,0),0))</f>
        <v>No relevante</v>
      </c>
      <c r="Y24" s="26">
        <f>+HLOOKUP(X24,Sistema_Puntos!$Q$5:$Y$43,'Auxiliar General'!T$5,FALSE)</f>
        <v>0</v>
      </c>
      <c r="Z24" s="26" t="str">
        <f>+IF(VLOOKUP($B24,'Lista Puestos Valorados'!$B$11:$BK$510,MATCH('Auxiliar General'!T$4,'Lista Puestos Valorados'!$B$10:$BK$10,0),0)="","No relevante",VLOOKUP($B24,'Lista Puestos Valorados'!$B$11:$BK$510,MATCH('Auxiliar General'!T$4,'Lista Puestos Valorados'!$B$10:$BK$10,0),0))</f>
        <v>No relevante</v>
      </c>
      <c r="AA24" s="26">
        <f>+HLOOKUP(Z24,Sistema_Puntos!$Q$5:$Y$43,'Auxiliar General'!V$5,FALSE)</f>
        <v>0</v>
      </c>
      <c r="AB24" s="26" t="str">
        <f>+IF(VLOOKUP($B24,'Lista Puestos Valorados'!$B$11:$BK$510,MATCH('Auxiliar General'!V$4,'Lista Puestos Valorados'!$B$10:$BK$10,0),0)="","No relevante",VLOOKUP($B24,'Lista Puestos Valorados'!$B$11:$BK$510,MATCH('Auxiliar General'!V$4,'Lista Puestos Valorados'!$B$10:$BK$10,0),0))</f>
        <v>No relevante</v>
      </c>
      <c r="AC24" s="26">
        <f>+HLOOKUP(AB24,Sistema_Puntos!$Q$5:$Y$43,'Auxiliar General'!X$5,FALSE)</f>
        <v>0</v>
      </c>
      <c r="AD24" s="26" t="str">
        <f>+IF(VLOOKUP($B24,'Lista Puestos Valorados'!$B$11:$BK$510,MATCH('Auxiliar General'!X$4,'Lista Puestos Valorados'!$B$10:$BK$10,0),0)="","No relevante",VLOOKUP($B24,'Lista Puestos Valorados'!$B$11:$BK$510,MATCH('Auxiliar General'!X$4,'Lista Puestos Valorados'!$B$10:$BK$10,0),0))</f>
        <v>No relevante</v>
      </c>
      <c r="AE24" s="26">
        <f>+HLOOKUP(AD24,Sistema_Puntos!$Q$5:$Y$43,'Auxiliar General'!Z$5,FALSE)</f>
        <v>0</v>
      </c>
      <c r="AF24" s="26" t="str">
        <f>+IF(VLOOKUP($B24,'Lista Puestos Valorados'!$B$11:$BK$510,MATCH('Auxiliar General'!Z$4,'Lista Puestos Valorados'!$B$10:$BK$10,0),0)="","No relevante",VLOOKUP($B24,'Lista Puestos Valorados'!$B$11:$BK$510,MATCH('Auxiliar General'!Z$4,'Lista Puestos Valorados'!$B$10:$BK$10,0),0))</f>
        <v>No relevante</v>
      </c>
      <c r="AG24" s="26">
        <f>+HLOOKUP(AF24,Sistema_Puntos!$Q$5:$Y$43,'Auxiliar General'!AB$5,FALSE)</f>
        <v>0</v>
      </c>
      <c r="AH24" s="26" t="str">
        <f>+IF(VLOOKUP($B24,'Lista Puestos Valorados'!$B$11:$BK$510,MATCH('Auxiliar General'!AB$4,'Lista Puestos Valorados'!$B$10:$BK$10,0),0)="","No relevante",VLOOKUP($B24,'Lista Puestos Valorados'!$B$11:$BK$510,MATCH('Auxiliar General'!AB$4,'Lista Puestos Valorados'!$B$10:$BK$10,0),0))</f>
        <v>No relevante</v>
      </c>
      <c r="AI24" s="26">
        <f>+HLOOKUP(AH24,Sistema_Puntos!$Q$5:$Y$43,'Auxiliar General'!AD$5,FALSE)</f>
        <v>0</v>
      </c>
      <c r="AJ24" s="26" t="str">
        <f>+IF(VLOOKUP($B24,'Lista Puestos Valorados'!$B$11:$BK$510,MATCH('Auxiliar General'!AD$4,'Lista Puestos Valorados'!$B$10:$BK$10,0),0)="","No relevante",VLOOKUP($B24,'Lista Puestos Valorados'!$B$11:$BK$510,MATCH('Auxiliar General'!AD$4,'Lista Puestos Valorados'!$B$10:$BK$10,0),0))</f>
        <v>No relevante</v>
      </c>
      <c r="AK24" s="26">
        <f>+HLOOKUP(AJ24,Sistema_Puntos!$Q$5:$Y$43,'Auxiliar General'!AF$5,FALSE)</f>
        <v>0</v>
      </c>
      <c r="AL24" s="26" t="str">
        <f>+IF(VLOOKUP($B24,'Lista Puestos Valorados'!$B$11:$BK$510,MATCH('Auxiliar General'!AF$4,'Lista Puestos Valorados'!$B$10:$BK$10,0),0)="","No relevante",VLOOKUP($B24,'Lista Puestos Valorados'!$B$11:$BK$510,MATCH('Auxiliar General'!AF$4,'Lista Puestos Valorados'!$B$10:$BK$10,0),0))</f>
        <v>No relevante</v>
      </c>
      <c r="AM24" s="26">
        <f>+HLOOKUP(AL24,Sistema_Puntos!$Q$5:$Y$43,'Auxiliar General'!AH$5,FALSE)</f>
        <v>0</v>
      </c>
      <c r="AN24" s="26" t="str">
        <f>+IF(VLOOKUP($B24,'Lista Puestos Valorados'!$B$11:$BK$510,MATCH('Auxiliar General'!AH$4,'Lista Puestos Valorados'!$B$10:$BK$10,0),0)="","No relevante",VLOOKUP($B24,'Lista Puestos Valorados'!$B$11:$BK$510,MATCH('Auxiliar General'!AH$4,'Lista Puestos Valorados'!$B$10:$BK$10,0),0))</f>
        <v>No relevante</v>
      </c>
      <c r="AO24" s="26">
        <f>+HLOOKUP(AN24,Sistema_Puntos!$Q$5:$Y$43,'Auxiliar General'!AJ$5,FALSE)</f>
        <v>0</v>
      </c>
      <c r="AP24" s="26" t="str">
        <f>+IF(VLOOKUP($B24,'Lista Puestos Valorados'!$B$11:$BK$510,MATCH('Auxiliar General'!AJ$4,'Lista Puestos Valorados'!$B$10:$BK$10,0),0)="","No relevante",VLOOKUP($B24,'Lista Puestos Valorados'!$B$11:$BK$510,MATCH('Auxiliar General'!AJ$4,'Lista Puestos Valorados'!$B$10:$BK$10,0),0))</f>
        <v>No relevante</v>
      </c>
      <c r="AQ24" s="26">
        <f>+HLOOKUP(AP24,Sistema_Puntos!$Q$5:$Y$43,'Auxiliar General'!AL$5,FALSE)</f>
        <v>0</v>
      </c>
      <c r="AR24" s="26" t="str">
        <f>+IF(VLOOKUP($B24,'Lista Puestos Valorados'!$B$11:$BK$510,MATCH('Auxiliar General'!AL$4,'Lista Puestos Valorados'!$B$10:$BK$10,0),0)="","No relevante",VLOOKUP($B24,'Lista Puestos Valorados'!$B$11:$BK$510,MATCH('Auxiliar General'!AL$4,'Lista Puestos Valorados'!$B$10:$BK$10,0),0))</f>
        <v>No relevante</v>
      </c>
      <c r="AS24" s="26">
        <f>+HLOOKUP(AR24,Sistema_Puntos!$Q$5:$Y$43,'Auxiliar General'!AN$5,FALSE)</f>
        <v>0</v>
      </c>
      <c r="AT24" s="26" t="str">
        <f>+IF(VLOOKUP($B24,'Lista Puestos Valorados'!$B$11:$BK$510,MATCH('Auxiliar General'!AN$4,'Lista Puestos Valorados'!$B$10:$BK$10,0),0)="","No relevante",VLOOKUP($B24,'Lista Puestos Valorados'!$B$11:$BK$510,MATCH('Auxiliar General'!AN$4,'Lista Puestos Valorados'!$B$10:$BK$10,0),0))</f>
        <v>No relevante</v>
      </c>
      <c r="AU24" s="26">
        <f>+HLOOKUP(AT24,Sistema_Puntos!$Q$5:$Y$43,'Auxiliar General'!AP$5,FALSE)</f>
        <v>0</v>
      </c>
      <c r="AV24" s="26" t="str">
        <f>+IF(VLOOKUP($B24,'Lista Puestos Valorados'!$B$11:$BK$510,MATCH('Auxiliar General'!AP$4,'Lista Puestos Valorados'!$B$10:$BK$10,0),0)="","No relevante",VLOOKUP($B24,'Lista Puestos Valorados'!$B$11:$BK$510,MATCH('Auxiliar General'!AP$4,'Lista Puestos Valorados'!$B$10:$BK$10,0),0))</f>
        <v>No relevante</v>
      </c>
      <c r="AW24" s="26">
        <f>+HLOOKUP(AV24,Sistema_Puntos!$Q$5:$Y$43,'Auxiliar General'!AR$5,FALSE)</f>
        <v>0</v>
      </c>
      <c r="AX24" s="26" t="str">
        <f>+IF(VLOOKUP($B24,'Lista Puestos Valorados'!$B$11:$BK$510,MATCH('Auxiliar General'!AR$4,'Lista Puestos Valorados'!$B$10:$BK$10,0),0)="","No relevante",VLOOKUP($B24,'Lista Puestos Valorados'!$B$11:$BK$510,MATCH('Auxiliar General'!AR$4,'Lista Puestos Valorados'!$B$10:$BK$10,0),0))</f>
        <v>No relevante</v>
      </c>
      <c r="AY24" s="26">
        <f>+HLOOKUP(AX24,Sistema_Puntos!$Q$5:$Y$43,'Auxiliar General'!AT$5,FALSE)</f>
        <v>0</v>
      </c>
      <c r="AZ24" s="26" t="str">
        <f>+IF(VLOOKUP($B24,'Lista Puestos Valorados'!$B$11:$BK$510,MATCH('Auxiliar General'!AT$4,'Lista Puestos Valorados'!$B$10:$BK$10,0),0)="","No relevante",VLOOKUP($B24,'Lista Puestos Valorados'!$B$11:$BK$510,MATCH('Auxiliar General'!AT$4,'Lista Puestos Valorados'!$B$10:$BK$10,0),0))</f>
        <v>No relevante</v>
      </c>
      <c r="BA24" s="26">
        <f>+HLOOKUP(AZ24,Sistema_Puntos!$Q$5:$Y$43,'Auxiliar General'!AV$5,FALSE)</f>
        <v>0</v>
      </c>
      <c r="BB24" s="26" t="str">
        <f>+IF(VLOOKUP($B24,'Lista Puestos Valorados'!$B$11:$BK$510,MATCH('Auxiliar General'!AV$4,'Lista Puestos Valorados'!$B$10:$BK$10,0),0)="","No relevante",VLOOKUP($B24,'Lista Puestos Valorados'!$B$11:$BK$510,MATCH('Auxiliar General'!AV$4,'Lista Puestos Valorados'!$B$10:$BK$10,0),0))</f>
        <v>No relevante</v>
      </c>
      <c r="BC24" s="26">
        <f>+HLOOKUP(BB24,Sistema_Puntos!$Q$5:$Y$43,'Auxiliar General'!AX$5,FALSE)</f>
        <v>0</v>
      </c>
      <c r="BD24" s="26" t="str">
        <f>+IF(VLOOKUP($B24,'Lista Puestos Valorados'!$B$11:$BK$510,MATCH('Auxiliar General'!AX$4,'Lista Puestos Valorados'!$B$10:$BK$10,0),0)="","No relevante",VLOOKUP($B24,'Lista Puestos Valorados'!$B$11:$BK$510,MATCH('Auxiliar General'!AX$4,'Lista Puestos Valorados'!$B$10:$BK$10,0),0))</f>
        <v>No relevante</v>
      </c>
      <c r="BE24" s="26">
        <f>+HLOOKUP(BD24,Sistema_Puntos!$Q$5:$Y$43,'Auxiliar General'!AZ$5,FALSE)</f>
        <v>0</v>
      </c>
      <c r="BF24" s="26" t="str">
        <f>+IF(VLOOKUP($B24,'Lista Puestos Valorados'!$B$11:$BK$510,MATCH('Auxiliar General'!AZ$4,'Lista Puestos Valorados'!$B$10:$BK$10,0),0)="","No relevante",VLOOKUP($B24,'Lista Puestos Valorados'!$B$11:$BK$510,MATCH('Auxiliar General'!AZ$4,'Lista Puestos Valorados'!$B$10:$BK$10,0),0))</f>
        <v>No relevante</v>
      </c>
      <c r="BG24" s="26">
        <f>+HLOOKUP(BF24,Sistema_Puntos!$Q$5:$Y$43,'Auxiliar General'!BB$5,FALSE)</f>
        <v>0</v>
      </c>
      <c r="BH24" s="26" t="str">
        <f>+IF(VLOOKUP($B24,'Lista Puestos Valorados'!$B$11:$BK$510,MATCH('Auxiliar General'!BB$4,'Lista Puestos Valorados'!$B$10:$BK$10,0),0)="","No relevante",VLOOKUP($B24,'Lista Puestos Valorados'!$B$11:$BK$510,MATCH('Auxiliar General'!BB$4,'Lista Puestos Valorados'!$B$10:$BK$10,0),0))</f>
        <v>No relevante</v>
      </c>
      <c r="BI24" s="26">
        <f>+HLOOKUP(BH24,Sistema_Puntos!$Q$5:$Y$43,'Auxiliar General'!BD$5,FALSE)</f>
        <v>0</v>
      </c>
      <c r="BJ24" s="26" t="str">
        <f>+IF(VLOOKUP($B24,'Lista Puestos Valorados'!$B$11:$BK$510,MATCH('Auxiliar General'!BD$4,'Lista Puestos Valorados'!$B$10:$BK$10,0),0)="","No relevante",VLOOKUP($B24,'Lista Puestos Valorados'!$B$11:$BK$510,MATCH('Auxiliar General'!BD$4,'Lista Puestos Valorados'!$B$10:$BK$10,0),0))</f>
        <v>No relevante</v>
      </c>
      <c r="BK24" s="26">
        <f>+HLOOKUP(BJ24,Sistema_Puntos!$Q$5:$Y$43,'Auxiliar General'!BF$5,FALSE)</f>
        <v>0</v>
      </c>
      <c r="BL24" s="26" t="str">
        <f>+IF(VLOOKUP($B24,'Lista Puestos Valorados'!$B$11:$BK$510,MATCH('Auxiliar General'!BF$4,'Lista Puestos Valorados'!$B$10:$BK$10,0),0)="","No relevante",VLOOKUP($B24,'Lista Puestos Valorados'!$B$11:$BK$510,MATCH('Auxiliar General'!BF$4,'Lista Puestos Valorados'!$B$10:$BK$10,0),0))</f>
        <v>No relevante</v>
      </c>
      <c r="BM24" s="26">
        <f>+HLOOKUP(BL24,Sistema_Puntos!$Q$5:$Y$43,'Auxiliar General'!BH$5,FALSE)</f>
        <v>0</v>
      </c>
      <c r="BN24" s="26" t="str">
        <f>+IF(VLOOKUP($B24,'Lista Puestos Valorados'!$B$11:$BK$510,MATCH('Auxiliar General'!BH$4,'Lista Puestos Valorados'!$B$10:$BK$10,0),0)="","No relevante",VLOOKUP($B24,'Lista Puestos Valorados'!$B$11:$BK$510,MATCH('Auxiliar General'!BH$4,'Lista Puestos Valorados'!$B$10:$BK$10,0),0))</f>
        <v>No relevante</v>
      </c>
      <c r="BO24" s="26">
        <f>+HLOOKUP(BN24,Sistema_Puntos!$Q$5:$Y$43,'Auxiliar General'!BJ$5,FALSE)</f>
        <v>0</v>
      </c>
      <c r="BP24" s="26" t="str">
        <f>+IF(VLOOKUP($B24,'Lista Puestos Valorados'!$B$11:$BK$510,MATCH('Auxiliar General'!BJ$4,'Lista Puestos Valorados'!$B$10:$BK$10,0),0)="","No relevante",VLOOKUP($B24,'Lista Puestos Valorados'!$B$11:$BK$510,MATCH('Auxiliar General'!BJ$4,'Lista Puestos Valorados'!$B$10:$BK$10,0),0))</f>
        <v>No relevante</v>
      </c>
      <c r="BQ24" s="26">
        <f>+HLOOKUP(BP24,Sistema_Puntos!$Q$5:$Y$43,'Auxiliar General'!BL$5,FALSE)</f>
        <v>0</v>
      </c>
      <c r="BR24" s="26" t="str">
        <f>+IF(VLOOKUP($B24,'Lista Puestos Valorados'!$B$11:$BK$510,MATCH('Auxiliar General'!BL$4,'Lista Puestos Valorados'!$B$10:$BK$10,0),0)="","No relevante",VLOOKUP($B24,'Lista Puestos Valorados'!$B$11:$BK$510,MATCH('Auxiliar General'!BL$4,'Lista Puestos Valorados'!$B$10:$BK$10,0),0))</f>
        <v>No relevante</v>
      </c>
      <c r="BS24" s="26">
        <f>+HLOOKUP(BR24,Sistema_Puntos!$Q$5:$Y$43,'Auxiliar General'!BN$5,FALSE)</f>
        <v>0</v>
      </c>
      <c r="BT24" s="26" t="str">
        <f>+IF(VLOOKUP($B24,'Lista Puestos Valorados'!$B$11:$BK$510,MATCH('Auxiliar General'!BN$4,'Lista Puestos Valorados'!$B$10:$BK$10,0),0)="","No relevante",VLOOKUP($B24,'Lista Puestos Valorados'!$B$11:$BK$510,MATCH('Auxiliar General'!BN$4,'Lista Puestos Valorados'!$B$10:$BK$10,0),0))</f>
        <v>No relevante</v>
      </c>
      <c r="BU24" s="26">
        <f>+HLOOKUP(BT24,Sistema_Puntos!$Q$5:$Y$43,'Auxiliar General'!BP$5,FALSE)</f>
        <v>0</v>
      </c>
      <c r="BV24" s="26" t="str">
        <f>+IF(VLOOKUP($B24,'Lista Puestos Valorados'!$B$11:$BK$510,MATCH('Auxiliar General'!BP$4,'Lista Puestos Valorados'!$B$10:$BK$10,0),0)="","No relevante",VLOOKUP($B24,'Lista Puestos Valorados'!$B$11:$BK$510,MATCH('Auxiliar General'!BP$4,'Lista Puestos Valorados'!$B$10:$BK$10,0),0))</f>
        <v>No relevante</v>
      </c>
      <c r="BW24" s="26">
        <f>+HLOOKUP(BV24,Sistema_Puntos!$Q$5:$Y$43,'Auxiliar General'!BR$5,FALSE)</f>
        <v>0</v>
      </c>
      <c r="BX24" s="26" t="str">
        <f>+IF(VLOOKUP($B24,'Lista Puestos Valorados'!$B$11:$BK$510,MATCH('Auxiliar General'!BR$4,'Lista Puestos Valorados'!$B$10:$BK$10,0),0)="","No relevante",VLOOKUP($B24,'Lista Puestos Valorados'!$B$11:$BK$510,MATCH('Auxiliar General'!BR$4,'Lista Puestos Valorados'!$B$10:$BK$10,0),0))</f>
        <v>No relevante</v>
      </c>
      <c r="BY24" s="26">
        <f>+HLOOKUP(BX24,Sistema_Puntos!$Q$5:$Y$43,'Auxiliar General'!BT$5,FALSE)</f>
        <v>0</v>
      </c>
      <c r="BZ24" s="26" t="str">
        <f>+IF(VLOOKUP($B24,'Lista Puestos Valorados'!$B$11:$BK$510,MATCH('Auxiliar General'!BT$4,'Lista Puestos Valorados'!$B$10:$BK$10,0),0)="","No relevante",VLOOKUP($B24,'Lista Puestos Valorados'!$B$11:$BK$510,MATCH('Auxiliar General'!BT$4,'Lista Puestos Valorados'!$B$10:$BK$10,0),0))</f>
        <v>No relevante</v>
      </c>
      <c r="CA24" s="26">
        <f>+HLOOKUP(BZ24,Sistema_Puntos!$Q$5:$Y$43,'Auxiliar General'!BV$5,FALSE)</f>
        <v>0</v>
      </c>
      <c r="CB24" s="26" t="str">
        <f>+IF(VLOOKUP($B24,'Lista Puestos Valorados'!$B$11:$BK$510,MATCH('Auxiliar General'!BV$4,'Lista Puestos Valorados'!$B$10:$BK$10,0),0)="","No relevante",VLOOKUP($B24,'Lista Puestos Valorados'!$B$11:$BK$510,MATCH('Auxiliar General'!BV$4,'Lista Puestos Valorados'!$B$10:$BK$10,0),0))</f>
        <v>No relevante</v>
      </c>
      <c r="CC24" s="26">
        <f>+HLOOKUP(CB24,Sistema_Puntos!$Q$5:$Y$43,'Auxiliar General'!BX$5,FALSE)</f>
        <v>0</v>
      </c>
      <c r="CD24" s="26" t="str">
        <f>+IF(VLOOKUP($B24,'Lista Puestos Valorados'!$B$11:$BK$510,MATCH('Auxiliar General'!BX$4,'Lista Puestos Valorados'!$B$10:$BK$10,0),0)="","No relevante",VLOOKUP($B24,'Lista Puestos Valorados'!$B$11:$BK$510,MATCH('Auxiliar General'!BX$4,'Lista Puestos Valorados'!$B$10:$BK$10,0),0))</f>
        <v>No relevante</v>
      </c>
      <c r="CE24" s="26">
        <f>+HLOOKUP(CD24,Sistema_Puntos!$Q$5:$Y$43,'Auxiliar General'!BZ$5,FALSE)</f>
        <v>0</v>
      </c>
      <c r="CF24" s="26" t="str">
        <f>+IF(VLOOKUP($B24,'Lista Puestos Valorados'!$B$11:$BK$510,MATCH('Auxiliar General'!BZ$4,'Lista Puestos Valorados'!$B$10:$BK$10,0),0)="","No relevante",VLOOKUP($B24,'Lista Puestos Valorados'!$B$11:$BK$510,MATCH('Auxiliar General'!BZ$4,'Lista Puestos Valorados'!$B$10:$BK$10,0),0))</f>
        <v>No relevante</v>
      </c>
      <c r="CG24" s="26">
        <f>+HLOOKUP(CF24,Sistema_Puntos!$Q$5:$Y$43,'Auxiliar General'!CB$5,FALSE)</f>
        <v>0</v>
      </c>
      <c r="CH24" s="29"/>
      <c r="CI24" s="29"/>
    </row>
    <row r="25" spans="2:87" ht="17.55" customHeight="1">
      <c r="B25" s="26">
        <f>+'Listado de Puestos'!B25</f>
        <v>15</v>
      </c>
      <c r="C25" s="236" t="str">
        <f>+IF('Lista Puestos Valorados'!C25="","",'Lista Puestos Valorados'!C25)</f>
        <v/>
      </c>
      <c r="D25" s="26" t="str">
        <f>+IF('Lista Puestos Valorados'!D25="","",'Lista Puestos Valorados'!D25)</f>
        <v/>
      </c>
      <c r="E25" s="26" t="str">
        <f>+IF('Lista Puestos Valorados'!E25="","",'Lista Puestos Valorados'!E25)</f>
        <v/>
      </c>
      <c r="F25" s="26" t="str">
        <f>+IF('Lista Puestos Valorados'!F25="","",'Lista Puestos Valorados'!F25)</f>
        <v/>
      </c>
      <c r="G25" s="26" t="str">
        <f>+IF('Lista Puestos Valorados'!G25="","",'Lista Puestos Valorados'!G25)</f>
        <v/>
      </c>
      <c r="H25" s="26" t="str">
        <f>+IF('Lista Puestos Valorados'!H25="","",'Lista Puestos Valorados'!H25)</f>
        <v/>
      </c>
      <c r="I25" s="26" t="str">
        <f>+IF('Lista Puestos Valorados'!I25="","",'Lista Puestos Valorados'!I25)</f>
        <v/>
      </c>
      <c r="J25" s="118" t="e">
        <f t="array" ref="J25">+IF(L25="","",_xlfn.IFS(L25&lt;='Cortes de Agrupacion'!$F$15,'Cortes de Agrupacion'!$E$15,'Resultados General'!L25&lt;='Cortes de Agrupacion'!$F$14,'Cortes de Agrupacion'!$E$14,'Resultados General'!L25&lt;='Cortes de Agrupacion'!$F$13,'Cortes de Agrupacion'!$E$13,L25&lt;='Cortes de Agrupacion'!$F$12,'Cortes de Agrupacion'!$E$12,'Resultados General'!L25&lt;='Cortes de Agrupacion'!$F$11,'Cortes de Agrupacion'!$E$11,'Resultados General'!L25&lt;='Cortes de Agrupacion'!$F$10,'Cortes de Agrupacion'!$E$10,'Resultados General'!L25&lt;='Cortes de Agrupacion'!$F$9,'Cortes de Agrupacion'!$E$9,'Resultados General'!L25&lt;='Cortes de Agrupacion'!$F$8,'Cortes de Agrupacion'!$E$8,'Resultados General'!L25&lt;='Cortes de Agrupacion'!$F$7,'Cortes de Agrupacion'!$E$7,'Resultados General'!L25&lt;='Cortes de Agrupacion'!$F$6,'Cortes de Agrupacion'!$E$6))</f>
        <v>#VALUE!</v>
      </c>
      <c r="K25" s="118" t="str">
        <f t="shared" si="0"/>
        <v/>
      </c>
      <c r="L25" s="124" t="e">
        <f>#VALUE!</f>
        <v>#VALUE!</v>
      </c>
      <c r="M25" s="26" t="e">
        <f ca="1">+_xlfn.IFNA(VLOOKUP(C25,'Distribución de puestos'!$B$8:$I$507,8,0),"")</f>
        <v>#NAME?</v>
      </c>
      <c r="N25" s="26" t="str">
        <f>+IF(VLOOKUP($B25,'Lista Puestos Valorados'!$B$11:$BK$510,MATCH('Auxiliar General'!H$4,'Lista Puestos Valorados'!$B$10:$BK$10,0),0)="","No relevante",VLOOKUP($B25,'Lista Puestos Valorados'!$B$11:$BK$510,MATCH('Auxiliar General'!H$4,'Lista Puestos Valorados'!$B$10:$BK$10,0),0))</f>
        <v>No relevante</v>
      </c>
      <c r="O25" s="26">
        <f>+HLOOKUP(N25,Sistema_Puntos!$Q$5:$Y$43,'Auxiliar General'!J$5,FALSE)</f>
        <v>0</v>
      </c>
      <c r="P25" s="26" t="str">
        <f>+IF(VLOOKUP($B25,'Lista Puestos Valorados'!$B$11:$BK$510,MATCH('Auxiliar General'!J$4,'Lista Puestos Valorados'!$B$10:$BK$10,0),0)="","No relevante",VLOOKUP($B25,'Lista Puestos Valorados'!$B$11:$BK$510,MATCH('Auxiliar General'!J$4,'Lista Puestos Valorados'!$B$10:$BK$10,0),0))</f>
        <v>No relevante</v>
      </c>
      <c r="Q25" s="26">
        <f>+HLOOKUP(P25,Sistema_Puntos!$Q$5:$Y$43,'Auxiliar General'!L$5,FALSE)</f>
        <v>0</v>
      </c>
      <c r="R25" s="26" t="str">
        <f>+IF(VLOOKUP($B25,'Lista Puestos Valorados'!$B$11:$BK$510,MATCH('Auxiliar General'!L$4,'Lista Puestos Valorados'!$B$10:$BK$10,0),0)="","No relevante",VLOOKUP($B25,'Lista Puestos Valorados'!$B$11:$BK$510,MATCH('Auxiliar General'!L$4,'Lista Puestos Valorados'!$B$10:$BK$10,0),0))</f>
        <v>No relevante</v>
      </c>
      <c r="S25" s="26">
        <f>+HLOOKUP(R25,Sistema_Puntos!$Q$5:$Y$43,'Auxiliar General'!N$5,FALSE)</f>
        <v>0</v>
      </c>
      <c r="T25" s="26" t="str">
        <f>+IF(VLOOKUP($B25,'Lista Puestos Valorados'!$B$11:$BK$510,MATCH('Auxiliar General'!N$4,'Lista Puestos Valorados'!$B$10:$BK$10,0),0)="","No relevante",VLOOKUP($B25,'Lista Puestos Valorados'!$B$11:$BK$510,MATCH('Auxiliar General'!N$4,'Lista Puestos Valorados'!$B$10:$BK$10,0),0))</f>
        <v>No relevante</v>
      </c>
      <c r="U25" s="26">
        <f>+HLOOKUP(T25,Sistema_Puntos!$Q$5:$Y$43,'Auxiliar General'!P$5,FALSE)</f>
        <v>0</v>
      </c>
      <c r="V25" s="26" t="str">
        <f>+IF(VLOOKUP($B25,'Lista Puestos Valorados'!$B$11:$BK$510,MATCH('Auxiliar General'!P$4,'Lista Puestos Valorados'!$B$10:$BK$10,0),0)="","No relevante",VLOOKUP($B25,'Lista Puestos Valorados'!$B$11:$BK$510,MATCH('Auxiliar General'!P$4,'Lista Puestos Valorados'!$B$10:$BK$10,0),0))</f>
        <v>No relevante</v>
      </c>
      <c r="W25" s="26">
        <f>+HLOOKUP(V25,Sistema_Puntos!$Q$5:$Y$43,'Auxiliar General'!R$5,FALSE)</f>
        <v>0</v>
      </c>
      <c r="X25" s="26" t="str">
        <f>+IF(VLOOKUP($B25,'Lista Puestos Valorados'!$B$11:$BK$510,MATCH('Auxiliar General'!R$4,'Lista Puestos Valorados'!$B$10:$BK$10,0),0)="","No relevante",VLOOKUP($B25,'Lista Puestos Valorados'!$B$11:$BK$510,MATCH('Auxiliar General'!R$4,'Lista Puestos Valorados'!$B$10:$BK$10,0),0))</f>
        <v>No relevante</v>
      </c>
      <c r="Y25" s="26">
        <f>+HLOOKUP(X25,Sistema_Puntos!$Q$5:$Y$43,'Auxiliar General'!T$5,FALSE)</f>
        <v>0</v>
      </c>
      <c r="Z25" s="26" t="str">
        <f>+IF(VLOOKUP($B25,'Lista Puestos Valorados'!$B$11:$BK$510,MATCH('Auxiliar General'!T$4,'Lista Puestos Valorados'!$B$10:$BK$10,0),0)="","No relevante",VLOOKUP($B25,'Lista Puestos Valorados'!$B$11:$BK$510,MATCH('Auxiliar General'!T$4,'Lista Puestos Valorados'!$B$10:$BK$10,0),0))</f>
        <v>No relevante</v>
      </c>
      <c r="AA25" s="26">
        <f>+HLOOKUP(Z25,Sistema_Puntos!$Q$5:$Y$43,'Auxiliar General'!V$5,FALSE)</f>
        <v>0</v>
      </c>
      <c r="AB25" s="26" t="str">
        <f>+IF(VLOOKUP($B25,'Lista Puestos Valorados'!$B$11:$BK$510,MATCH('Auxiliar General'!V$4,'Lista Puestos Valorados'!$B$10:$BK$10,0),0)="","No relevante",VLOOKUP($B25,'Lista Puestos Valorados'!$B$11:$BK$510,MATCH('Auxiliar General'!V$4,'Lista Puestos Valorados'!$B$10:$BK$10,0),0))</f>
        <v>No relevante</v>
      </c>
      <c r="AC25" s="26">
        <f>+HLOOKUP(AB25,Sistema_Puntos!$Q$5:$Y$43,'Auxiliar General'!X$5,FALSE)</f>
        <v>0</v>
      </c>
      <c r="AD25" s="26" t="str">
        <f>+IF(VLOOKUP($B25,'Lista Puestos Valorados'!$B$11:$BK$510,MATCH('Auxiliar General'!X$4,'Lista Puestos Valorados'!$B$10:$BK$10,0),0)="","No relevante",VLOOKUP($B25,'Lista Puestos Valorados'!$B$11:$BK$510,MATCH('Auxiliar General'!X$4,'Lista Puestos Valorados'!$B$10:$BK$10,0),0))</f>
        <v>No relevante</v>
      </c>
      <c r="AE25" s="26">
        <f>+HLOOKUP(AD25,Sistema_Puntos!$Q$5:$Y$43,'Auxiliar General'!Z$5,FALSE)</f>
        <v>0</v>
      </c>
      <c r="AF25" s="26" t="str">
        <f>+IF(VLOOKUP($B25,'Lista Puestos Valorados'!$B$11:$BK$510,MATCH('Auxiliar General'!Z$4,'Lista Puestos Valorados'!$B$10:$BK$10,0),0)="","No relevante",VLOOKUP($B25,'Lista Puestos Valorados'!$B$11:$BK$510,MATCH('Auxiliar General'!Z$4,'Lista Puestos Valorados'!$B$10:$BK$10,0),0))</f>
        <v>No relevante</v>
      </c>
      <c r="AG25" s="26">
        <f>+HLOOKUP(AF25,Sistema_Puntos!$Q$5:$Y$43,'Auxiliar General'!AB$5,FALSE)</f>
        <v>0</v>
      </c>
      <c r="AH25" s="26" t="str">
        <f>+IF(VLOOKUP($B25,'Lista Puestos Valorados'!$B$11:$BK$510,MATCH('Auxiliar General'!AB$4,'Lista Puestos Valorados'!$B$10:$BK$10,0),0)="","No relevante",VLOOKUP($B25,'Lista Puestos Valorados'!$B$11:$BK$510,MATCH('Auxiliar General'!AB$4,'Lista Puestos Valorados'!$B$10:$BK$10,0),0))</f>
        <v>No relevante</v>
      </c>
      <c r="AI25" s="26">
        <f>+HLOOKUP(AH25,Sistema_Puntos!$Q$5:$Y$43,'Auxiliar General'!AD$5,FALSE)</f>
        <v>0</v>
      </c>
      <c r="AJ25" s="26" t="str">
        <f>+IF(VLOOKUP($B25,'Lista Puestos Valorados'!$B$11:$BK$510,MATCH('Auxiliar General'!AD$4,'Lista Puestos Valorados'!$B$10:$BK$10,0),0)="","No relevante",VLOOKUP($B25,'Lista Puestos Valorados'!$B$11:$BK$510,MATCH('Auxiliar General'!AD$4,'Lista Puestos Valorados'!$B$10:$BK$10,0),0))</f>
        <v>No relevante</v>
      </c>
      <c r="AK25" s="26">
        <f>+HLOOKUP(AJ25,Sistema_Puntos!$Q$5:$Y$43,'Auxiliar General'!AF$5,FALSE)</f>
        <v>0</v>
      </c>
      <c r="AL25" s="26" t="str">
        <f>+IF(VLOOKUP($B25,'Lista Puestos Valorados'!$B$11:$BK$510,MATCH('Auxiliar General'!AF$4,'Lista Puestos Valorados'!$B$10:$BK$10,0),0)="","No relevante",VLOOKUP($B25,'Lista Puestos Valorados'!$B$11:$BK$510,MATCH('Auxiliar General'!AF$4,'Lista Puestos Valorados'!$B$10:$BK$10,0),0))</f>
        <v>No relevante</v>
      </c>
      <c r="AM25" s="26">
        <f>+HLOOKUP(AL25,Sistema_Puntos!$Q$5:$Y$43,'Auxiliar General'!AH$5,FALSE)</f>
        <v>0</v>
      </c>
      <c r="AN25" s="26" t="str">
        <f>+IF(VLOOKUP($B25,'Lista Puestos Valorados'!$B$11:$BK$510,MATCH('Auxiliar General'!AH$4,'Lista Puestos Valorados'!$B$10:$BK$10,0),0)="","No relevante",VLOOKUP($B25,'Lista Puestos Valorados'!$B$11:$BK$510,MATCH('Auxiliar General'!AH$4,'Lista Puestos Valorados'!$B$10:$BK$10,0),0))</f>
        <v>No relevante</v>
      </c>
      <c r="AO25" s="26">
        <f>+HLOOKUP(AN25,Sistema_Puntos!$Q$5:$Y$43,'Auxiliar General'!AJ$5,FALSE)</f>
        <v>0</v>
      </c>
      <c r="AP25" s="26" t="str">
        <f>+IF(VLOOKUP($B25,'Lista Puestos Valorados'!$B$11:$BK$510,MATCH('Auxiliar General'!AJ$4,'Lista Puestos Valorados'!$B$10:$BK$10,0),0)="","No relevante",VLOOKUP($B25,'Lista Puestos Valorados'!$B$11:$BK$510,MATCH('Auxiliar General'!AJ$4,'Lista Puestos Valorados'!$B$10:$BK$10,0),0))</f>
        <v>No relevante</v>
      </c>
      <c r="AQ25" s="26">
        <f>+HLOOKUP(AP25,Sistema_Puntos!$Q$5:$Y$43,'Auxiliar General'!AL$5,FALSE)</f>
        <v>0</v>
      </c>
      <c r="AR25" s="26" t="str">
        <f>+IF(VLOOKUP($B25,'Lista Puestos Valorados'!$B$11:$BK$510,MATCH('Auxiliar General'!AL$4,'Lista Puestos Valorados'!$B$10:$BK$10,0),0)="","No relevante",VLOOKUP($B25,'Lista Puestos Valorados'!$B$11:$BK$510,MATCH('Auxiliar General'!AL$4,'Lista Puestos Valorados'!$B$10:$BK$10,0),0))</f>
        <v>No relevante</v>
      </c>
      <c r="AS25" s="26">
        <f>+HLOOKUP(AR25,Sistema_Puntos!$Q$5:$Y$43,'Auxiliar General'!AN$5,FALSE)</f>
        <v>0</v>
      </c>
      <c r="AT25" s="26" t="str">
        <f>+IF(VLOOKUP($B25,'Lista Puestos Valorados'!$B$11:$BK$510,MATCH('Auxiliar General'!AN$4,'Lista Puestos Valorados'!$B$10:$BK$10,0),0)="","No relevante",VLOOKUP($B25,'Lista Puestos Valorados'!$B$11:$BK$510,MATCH('Auxiliar General'!AN$4,'Lista Puestos Valorados'!$B$10:$BK$10,0),0))</f>
        <v>No relevante</v>
      </c>
      <c r="AU25" s="26">
        <f>+HLOOKUP(AT25,Sistema_Puntos!$Q$5:$Y$43,'Auxiliar General'!AP$5,FALSE)</f>
        <v>0</v>
      </c>
      <c r="AV25" s="26" t="str">
        <f>+IF(VLOOKUP($B25,'Lista Puestos Valorados'!$B$11:$BK$510,MATCH('Auxiliar General'!AP$4,'Lista Puestos Valorados'!$B$10:$BK$10,0),0)="","No relevante",VLOOKUP($B25,'Lista Puestos Valorados'!$B$11:$BK$510,MATCH('Auxiliar General'!AP$4,'Lista Puestos Valorados'!$B$10:$BK$10,0),0))</f>
        <v>No relevante</v>
      </c>
      <c r="AW25" s="26">
        <f>+HLOOKUP(AV25,Sistema_Puntos!$Q$5:$Y$43,'Auxiliar General'!AR$5,FALSE)</f>
        <v>0</v>
      </c>
      <c r="AX25" s="26" t="str">
        <f>+IF(VLOOKUP($B25,'Lista Puestos Valorados'!$B$11:$BK$510,MATCH('Auxiliar General'!AR$4,'Lista Puestos Valorados'!$B$10:$BK$10,0),0)="","No relevante",VLOOKUP($B25,'Lista Puestos Valorados'!$B$11:$BK$510,MATCH('Auxiliar General'!AR$4,'Lista Puestos Valorados'!$B$10:$BK$10,0),0))</f>
        <v>No relevante</v>
      </c>
      <c r="AY25" s="26">
        <f>+HLOOKUP(AX25,Sistema_Puntos!$Q$5:$Y$43,'Auxiliar General'!AT$5,FALSE)</f>
        <v>0</v>
      </c>
      <c r="AZ25" s="26" t="str">
        <f>+IF(VLOOKUP($B25,'Lista Puestos Valorados'!$B$11:$BK$510,MATCH('Auxiliar General'!AT$4,'Lista Puestos Valorados'!$B$10:$BK$10,0),0)="","No relevante",VLOOKUP($B25,'Lista Puestos Valorados'!$B$11:$BK$510,MATCH('Auxiliar General'!AT$4,'Lista Puestos Valorados'!$B$10:$BK$10,0),0))</f>
        <v>No relevante</v>
      </c>
      <c r="BA25" s="26">
        <f>+HLOOKUP(AZ25,Sistema_Puntos!$Q$5:$Y$43,'Auxiliar General'!AV$5,FALSE)</f>
        <v>0</v>
      </c>
      <c r="BB25" s="26" t="str">
        <f>+IF(VLOOKUP($B25,'Lista Puestos Valorados'!$B$11:$BK$510,MATCH('Auxiliar General'!AV$4,'Lista Puestos Valorados'!$B$10:$BK$10,0),0)="","No relevante",VLOOKUP($B25,'Lista Puestos Valorados'!$B$11:$BK$510,MATCH('Auxiliar General'!AV$4,'Lista Puestos Valorados'!$B$10:$BK$10,0),0))</f>
        <v>No relevante</v>
      </c>
      <c r="BC25" s="26">
        <f>+HLOOKUP(BB25,Sistema_Puntos!$Q$5:$Y$43,'Auxiliar General'!AX$5,FALSE)</f>
        <v>0</v>
      </c>
      <c r="BD25" s="26" t="str">
        <f>+IF(VLOOKUP($B25,'Lista Puestos Valorados'!$B$11:$BK$510,MATCH('Auxiliar General'!AX$4,'Lista Puestos Valorados'!$B$10:$BK$10,0),0)="","No relevante",VLOOKUP($B25,'Lista Puestos Valorados'!$B$11:$BK$510,MATCH('Auxiliar General'!AX$4,'Lista Puestos Valorados'!$B$10:$BK$10,0),0))</f>
        <v>No relevante</v>
      </c>
      <c r="BE25" s="26">
        <f>+HLOOKUP(BD25,Sistema_Puntos!$Q$5:$Y$43,'Auxiliar General'!AZ$5,FALSE)</f>
        <v>0</v>
      </c>
      <c r="BF25" s="26" t="str">
        <f>+IF(VLOOKUP($B25,'Lista Puestos Valorados'!$B$11:$BK$510,MATCH('Auxiliar General'!AZ$4,'Lista Puestos Valorados'!$B$10:$BK$10,0),0)="","No relevante",VLOOKUP($B25,'Lista Puestos Valorados'!$B$11:$BK$510,MATCH('Auxiliar General'!AZ$4,'Lista Puestos Valorados'!$B$10:$BK$10,0),0))</f>
        <v>No relevante</v>
      </c>
      <c r="BG25" s="26">
        <f>+HLOOKUP(BF25,Sistema_Puntos!$Q$5:$Y$43,'Auxiliar General'!BB$5,FALSE)</f>
        <v>0</v>
      </c>
      <c r="BH25" s="26" t="str">
        <f>+IF(VLOOKUP($B25,'Lista Puestos Valorados'!$B$11:$BK$510,MATCH('Auxiliar General'!BB$4,'Lista Puestos Valorados'!$B$10:$BK$10,0),0)="","No relevante",VLOOKUP($B25,'Lista Puestos Valorados'!$B$11:$BK$510,MATCH('Auxiliar General'!BB$4,'Lista Puestos Valorados'!$B$10:$BK$10,0),0))</f>
        <v>No relevante</v>
      </c>
      <c r="BI25" s="26">
        <f>+HLOOKUP(BH25,Sistema_Puntos!$Q$5:$Y$43,'Auxiliar General'!BD$5,FALSE)</f>
        <v>0</v>
      </c>
      <c r="BJ25" s="26" t="str">
        <f>+IF(VLOOKUP($B25,'Lista Puestos Valorados'!$B$11:$BK$510,MATCH('Auxiliar General'!BD$4,'Lista Puestos Valorados'!$B$10:$BK$10,0),0)="","No relevante",VLOOKUP($B25,'Lista Puestos Valorados'!$B$11:$BK$510,MATCH('Auxiliar General'!BD$4,'Lista Puestos Valorados'!$B$10:$BK$10,0),0))</f>
        <v>No relevante</v>
      </c>
      <c r="BK25" s="26">
        <f>+HLOOKUP(BJ25,Sistema_Puntos!$Q$5:$Y$43,'Auxiliar General'!BF$5,FALSE)</f>
        <v>0</v>
      </c>
      <c r="BL25" s="26" t="str">
        <f>+IF(VLOOKUP($B25,'Lista Puestos Valorados'!$B$11:$BK$510,MATCH('Auxiliar General'!BF$4,'Lista Puestos Valorados'!$B$10:$BK$10,0),0)="","No relevante",VLOOKUP($B25,'Lista Puestos Valorados'!$B$11:$BK$510,MATCH('Auxiliar General'!BF$4,'Lista Puestos Valorados'!$B$10:$BK$10,0),0))</f>
        <v>No relevante</v>
      </c>
      <c r="BM25" s="26">
        <f>+HLOOKUP(BL25,Sistema_Puntos!$Q$5:$Y$43,'Auxiliar General'!BH$5,FALSE)</f>
        <v>0</v>
      </c>
      <c r="BN25" s="26" t="str">
        <f>+IF(VLOOKUP($B25,'Lista Puestos Valorados'!$B$11:$BK$510,MATCH('Auxiliar General'!BH$4,'Lista Puestos Valorados'!$B$10:$BK$10,0),0)="","No relevante",VLOOKUP($B25,'Lista Puestos Valorados'!$B$11:$BK$510,MATCH('Auxiliar General'!BH$4,'Lista Puestos Valorados'!$B$10:$BK$10,0),0))</f>
        <v>No relevante</v>
      </c>
      <c r="BO25" s="26">
        <f>+HLOOKUP(BN25,Sistema_Puntos!$Q$5:$Y$43,'Auxiliar General'!BJ$5,FALSE)</f>
        <v>0</v>
      </c>
      <c r="BP25" s="26" t="str">
        <f>+IF(VLOOKUP($B25,'Lista Puestos Valorados'!$B$11:$BK$510,MATCH('Auxiliar General'!BJ$4,'Lista Puestos Valorados'!$B$10:$BK$10,0),0)="","No relevante",VLOOKUP($B25,'Lista Puestos Valorados'!$B$11:$BK$510,MATCH('Auxiliar General'!BJ$4,'Lista Puestos Valorados'!$B$10:$BK$10,0),0))</f>
        <v>No relevante</v>
      </c>
      <c r="BQ25" s="26">
        <f>+HLOOKUP(BP25,Sistema_Puntos!$Q$5:$Y$43,'Auxiliar General'!BL$5,FALSE)</f>
        <v>0</v>
      </c>
      <c r="BR25" s="26" t="str">
        <f>+IF(VLOOKUP($B25,'Lista Puestos Valorados'!$B$11:$BK$510,MATCH('Auxiliar General'!BL$4,'Lista Puestos Valorados'!$B$10:$BK$10,0),0)="","No relevante",VLOOKUP($B25,'Lista Puestos Valorados'!$B$11:$BK$510,MATCH('Auxiliar General'!BL$4,'Lista Puestos Valorados'!$B$10:$BK$10,0),0))</f>
        <v>No relevante</v>
      </c>
      <c r="BS25" s="26">
        <f>+HLOOKUP(BR25,Sistema_Puntos!$Q$5:$Y$43,'Auxiliar General'!BN$5,FALSE)</f>
        <v>0</v>
      </c>
      <c r="BT25" s="26" t="str">
        <f>+IF(VLOOKUP($B25,'Lista Puestos Valorados'!$B$11:$BK$510,MATCH('Auxiliar General'!BN$4,'Lista Puestos Valorados'!$B$10:$BK$10,0),0)="","No relevante",VLOOKUP($B25,'Lista Puestos Valorados'!$B$11:$BK$510,MATCH('Auxiliar General'!BN$4,'Lista Puestos Valorados'!$B$10:$BK$10,0),0))</f>
        <v>No relevante</v>
      </c>
      <c r="BU25" s="26">
        <f>+HLOOKUP(BT25,Sistema_Puntos!$Q$5:$Y$43,'Auxiliar General'!BP$5,FALSE)</f>
        <v>0</v>
      </c>
      <c r="BV25" s="26" t="str">
        <f>+IF(VLOOKUP($B25,'Lista Puestos Valorados'!$B$11:$BK$510,MATCH('Auxiliar General'!BP$4,'Lista Puestos Valorados'!$B$10:$BK$10,0),0)="","No relevante",VLOOKUP($B25,'Lista Puestos Valorados'!$B$11:$BK$510,MATCH('Auxiliar General'!BP$4,'Lista Puestos Valorados'!$B$10:$BK$10,0),0))</f>
        <v>No relevante</v>
      </c>
      <c r="BW25" s="26">
        <f>+HLOOKUP(BV25,Sistema_Puntos!$Q$5:$Y$43,'Auxiliar General'!BR$5,FALSE)</f>
        <v>0</v>
      </c>
      <c r="BX25" s="26" t="str">
        <f>+IF(VLOOKUP($B25,'Lista Puestos Valorados'!$B$11:$BK$510,MATCH('Auxiliar General'!BR$4,'Lista Puestos Valorados'!$B$10:$BK$10,0),0)="","No relevante",VLOOKUP($B25,'Lista Puestos Valorados'!$B$11:$BK$510,MATCH('Auxiliar General'!BR$4,'Lista Puestos Valorados'!$B$10:$BK$10,0),0))</f>
        <v>No relevante</v>
      </c>
      <c r="BY25" s="26">
        <f>+HLOOKUP(BX25,Sistema_Puntos!$Q$5:$Y$43,'Auxiliar General'!BT$5,FALSE)</f>
        <v>0</v>
      </c>
      <c r="BZ25" s="26" t="str">
        <f>+IF(VLOOKUP($B25,'Lista Puestos Valorados'!$B$11:$BK$510,MATCH('Auxiliar General'!BT$4,'Lista Puestos Valorados'!$B$10:$BK$10,0),0)="","No relevante",VLOOKUP($B25,'Lista Puestos Valorados'!$B$11:$BK$510,MATCH('Auxiliar General'!BT$4,'Lista Puestos Valorados'!$B$10:$BK$10,0),0))</f>
        <v>No relevante</v>
      </c>
      <c r="CA25" s="26">
        <f>+HLOOKUP(BZ25,Sistema_Puntos!$Q$5:$Y$43,'Auxiliar General'!BV$5,FALSE)</f>
        <v>0</v>
      </c>
      <c r="CB25" s="26" t="str">
        <f>+IF(VLOOKUP($B25,'Lista Puestos Valorados'!$B$11:$BK$510,MATCH('Auxiliar General'!BV$4,'Lista Puestos Valorados'!$B$10:$BK$10,0),0)="","No relevante",VLOOKUP($B25,'Lista Puestos Valorados'!$B$11:$BK$510,MATCH('Auxiliar General'!BV$4,'Lista Puestos Valorados'!$B$10:$BK$10,0),0))</f>
        <v>No relevante</v>
      </c>
      <c r="CC25" s="26">
        <f>+HLOOKUP(CB25,Sistema_Puntos!$Q$5:$Y$43,'Auxiliar General'!BX$5,FALSE)</f>
        <v>0</v>
      </c>
      <c r="CD25" s="26" t="str">
        <f>+IF(VLOOKUP($B25,'Lista Puestos Valorados'!$B$11:$BK$510,MATCH('Auxiliar General'!BX$4,'Lista Puestos Valorados'!$B$10:$BK$10,0),0)="","No relevante",VLOOKUP($B25,'Lista Puestos Valorados'!$B$11:$BK$510,MATCH('Auxiliar General'!BX$4,'Lista Puestos Valorados'!$B$10:$BK$10,0),0))</f>
        <v>No relevante</v>
      </c>
      <c r="CE25" s="26">
        <f>+HLOOKUP(CD25,Sistema_Puntos!$Q$5:$Y$43,'Auxiliar General'!BZ$5,FALSE)</f>
        <v>0</v>
      </c>
      <c r="CF25" s="26" t="str">
        <f>+IF(VLOOKUP($B25,'Lista Puestos Valorados'!$B$11:$BK$510,MATCH('Auxiliar General'!BZ$4,'Lista Puestos Valorados'!$B$10:$BK$10,0),0)="","No relevante",VLOOKUP($B25,'Lista Puestos Valorados'!$B$11:$BK$510,MATCH('Auxiliar General'!BZ$4,'Lista Puestos Valorados'!$B$10:$BK$10,0),0))</f>
        <v>No relevante</v>
      </c>
      <c r="CG25" s="26">
        <f>+HLOOKUP(CF25,Sistema_Puntos!$Q$5:$Y$43,'Auxiliar General'!CB$5,FALSE)</f>
        <v>0</v>
      </c>
      <c r="CH25" s="29"/>
      <c r="CI25" s="29"/>
    </row>
    <row r="26" spans="2:87" ht="17.55" customHeight="1">
      <c r="B26" s="26">
        <f>+'Listado de Puestos'!B26</f>
        <v>16</v>
      </c>
      <c r="C26" s="236" t="str">
        <f>+IF('Lista Puestos Valorados'!C26="","",'Lista Puestos Valorados'!C26)</f>
        <v/>
      </c>
      <c r="D26" s="26" t="str">
        <f>+IF('Lista Puestos Valorados'!D26="","",'Lista Puestos Valorados'!D26)</f>
        <v/>
      </c>
      <c r="E26" s="26" t="str">
        <f>+IF('Lista Puestos Valorados'!E26="","",'Lista Puestos Valorados'!E26)</f>
        <v/>
      </c>
      <c r="F26" s="26" t="str">
        <f>+IF('Lista Puestos Valorados'!F26="","",'Lista Puestos Valorados'!F26)</f>
        <v/>
      </c>
      <c r="G26" s="26" t="str">
        <f>+IF('Lista Puestos Valorados'!G26="","",'Lista Puestos Valorados'!G26)</f>
        <v/>
      </c>
      <c r="H26" s="26" t="str">
        <f>+IF('Lista Puestos Valorados'!H26="","",'Lista Puestos Valorados'!H26)</f>
        <v/>
      </c>
      <c r="I26" s="26" t="str">
        <f>+IF('Lista Puestos Valorados'!I26="","",'Lista Puestos Valorados'!I26)</f>
        <v/>
      </c>
      <c r="J26" s="118" t="e">
        <f t="array" ref="J26">+IF(L26="","",_xlfn.IFS(L26&lt;='Cortes de Agrupacion'!$F$15,'Cortes de Agrupacion'!$E$15,'Resultados General'!L26&lt;='Cortes de Agrupacion'!$F$14,'Cortes de Agrupacion'!$E$14,'Resultados General'!L26&lt;='Cortes de Agrupacion'!$F$13,'Cortes de Agrupacion'!$E$13,L26&lt;='Cortes de Agrupacion'!$F$12,'Cortes de Agrupacion'!$E$12,'Resultados General'!L26&lt;='Cortes de Agrupacion'!$F$11,'Cortes de Agrupacion'!$E$11,'Resultados General'!L26&lt;='Cortes de Agrupacion'!$F$10,'Cortes de Agrupacion'!$E$10,'Resultados General'!L26&lt;='Cortes de Agrupacion'!$F$9,'Cortes de Agrupacion'!$E$9,'Resultados General'!L26&lt;='Cortes de Agrupacion'!$F$8,'Cortes de Agrupacion'!$E$8,'Resultados General'!L26&lt;='Cortes de Agrupacion'!$F$7,'Cortes de Agrupacion'!$E$7,'Resultados General'!L26&lt;='Cortes de Agrupacion'!$F$6,'Cortes de Agrupacion'!$E$6))</f>
        <v>#VALUE!</v>
      </c>
      <c r="K26" s="118" t="str">
        <f t="shared" si="0"/>
        <v/>
      </c>
      <c r="L26" s="124" t="e">
        <f>#VALUE!</f>
        <v>#VALUE!</v>
      </c>
      <c r="M26" s="26" t="e">
        <f ca="1">+_xlfn.IFNA(VLOOKUP(C26,'Distribución de puestos'!$B$8:$I$507,8,0),"")</f>
        <v>#NAME?</v>
      </c>
      <c r="N26" s="26" t="str">
        <f>+IF(VLOOKUP($B26,'Lista Puestos Valorados'!$B$11:$BK$510,MATCH('Auxiliar General'!H$4,'Lista Puestos Valorados'!$B$10:$BK$10,0),0)="","No relevante",VLOOKUP($B26,'Lista Puestos Valorados'!$B$11:$BK$510,MATCH('Auxiliar General'!H$4,'Lista Puestos Valorados'!$B$10:$BK$10,0),0))</f>
        <v>No relevante</v>
      </c>
      <c r="O26" s="26">
        <f>+HLOOKUP(N26,Sistema_Puntos!$Q$5:$Y$43,'Auxiliar General'!J$5,FALSE)</f>
        <v>0</v>
      </c>
      <c r="P26" s="26" t="str">
        <f>+IF(VLOOKUP($B26,'Lista Puestos Valorados'!$B$11:$BK$510,MATCH('Auxiliar General'!J$4,'Lista Puestos Valorados'!$B$10:$BK$10,0),0)="","No relevante",VLOOKUP($B26,'Lista Puestos Valorados'!$B$11:$BK$510,MATCH('Auxiliar General'!J$4,'Lista Puestos Valorados'!$B$10:$BK$10,0),0))</f>
        <v>No relevante</v>
      </c>
      <c r="Q26" s="26">
        <f>+HLOOKUP(P26,Sistema_Puntos!$Q$5:$Y$43,'Auxiliar General'!L$5,FALSE)</f>
        <v>0</v>
      </c>
      <c r="R26" s="26" t="str">
        <f>+IF(VLOOKUP($B26,'Lista Puestos Valorados'!$B$11:$BK$510,MATCH('Auxiliar General'!L$4,'Lista Puestos Valorados'!$B$10:$BK$10,0),0)="","No relevante",VLOOKUP($B26,'Lista Puestos Valorados'!$B$11:$BK$510,MATCH('Auxiliar General'!L$4,'Lista Puestos Valorados'!$B$10:$BK$10,0),0))</f>
        <v>No relevante</v>
      </c>
      <c r="S26" s="26">
        <f>+HLOOKUP(R26,Sistema_Puntos!$Q$5:$Y$43,'Auxiliar General'!N$5,FALSE)</f>
        <v>0</v>
      </c>
      <c r="T26" s="26" t="str">
        <f>+IF(VLOOKUP($B26,'Lista Puestos Valorados'!$B$11:$BK$510,MATCH('Auxiliar General'!N$4,'Lista Puestos Valorados'!$B$10:$BK$10,0),0)="","No relevante",VLOOKUP($B26,'Lista Puestos Valorados'!$B$11:$BK$510,MATCH('Auxiliar General'!N$4,'Lista Puestos Valorados'!$B$10:$BK$10,0),0))</f>
        <v>No relevante</v>
      </c>
      <c r="U26" s="26">
        <f>+HLOOKUP(T26,Sistema_Puntos!$Q$5:$Y$43,'Auxiliar General'!P$5,FALSE)</f>
        <v>0</v>
      </c>
      <c r="V26" s="26" t="str">
        <f>+IF(VLOOKUP($B26,'Lista Puestos Valorados'!$B$11:$BK$510,MATCH('Auxiliar General'!P$4,'Lista Puestos Valorados'!$B$10:$BK$10,0),0)="","No relevante",VLOOKUP($B26,'Lista Puestos Valorados'!$B$11:$BK$510,MATCH('Auxiliar General'!P$4,'Lista Puestos Valorados'!$B$10:$BK$10,0),0))</f>
        <v>No relevante</v>
      </c>
      <c r="W26" s="26">
        <f>+HLOOKUP(V26,Sistema_Puntos!$Q$5:$Y$43,'Auxiliar General'!R$5,FALSE)</f>
        <v>0</v>
      </c>
      <c r="X26" s="26" t="str">
        <f>+IF(VLOOKUP($B26,'Lista Puestos Valorados'!$B$11:$BK$510,MATCH('Auxiliar General'!R$4,'Lista Puestos Valorados'!$B$10:$BK$10,0),0)="","No relevante",VLOOKUP($B26,'Lista Puestos Valorados'!$B$11:$BK$510,MATCH('Auxiliar General'!R$4,'Lista Puestos Valorados'!$B$10:$BK$10,0),0))</f>
        <v>No relevante</v>
      </c>
      <c r="Y26" s="26">
        <f>+HLOOKUP(X26,Sistema_Puntos!$Q$5:$Y$43,'Auxiliar General'!T$5,FALSE)</f>
        <v>0</v>
      </c>
      <c r="Z26" s="26" t="str">
        <f>+IF(VLOOKUP($B26,'Lista Puestos Valorados'!$B$11:$BK$510,MATCH('Auxiliar General'!T$4,'Lista Puestos Valorados'!$B$10:$BK$10,0),0)="","No relevante",VLOOKUP($B26,'Lista Puestos Valorados'!$B$11:$BK$510,MATCH('Auxiliar General'!T$4,'Lista Puestos Valorados'!$B$10:$BK$10,0),0))</f>
        <v>No relevante</v>
      </c>
      <c r="AA26" s="26">
        <f>+HLOOKUP(Z26,Sistema_Puntos!$Q$5:$Y$43,'Auxiliar General'!V$5,FALSE)</f>
        <v>0</v>
      </c>
      <c r="AB26" s="26" t="str">
        <f>+IF(VLOOKUP($B26,'Lista Puestos Valorados'!$B$11:$BK$510,MATCH('Auxiliar General'!V$4,'Lista Puestos Valorados'!$B$10:$BK$10,0),0)="","No relevante",VLOOKUP($B26,'Lista Puestos Valorados'!$B$11:$BK$510,MATCH('Auxiliar General'!V$4,'Lista Puestos Valorados'!$B$10:$BK$10,0),0))</f>
        <v>No relevante</v>
      </c>
      <c r="AC26" s="26">
        <f>+HLOOKUP(AB26,Sistema_Puntos!$Q$5:$Y$43,'Auxiliar General'!X$5,FALSE)</f>
        <v>0</v>
      </c>
      <c r="AD26" s="26" t="str">
        <f>+IF(VLOOKUP($B26,'Lista Puestos Valorados'!$B$11:$BK$510,MATCH('Auxiliar General'!X$4,'Lista Puestos Valorados'!$B$10:$BK$10,0),0)="","No relevante",VLOOKUP($B26,'Lista Puestos Valorados'!$B$11:$BK$510,MATCH('Auxiliar General'!X$4,'Lista Puestos Valorados'!$B$10:$BK$10,0),0))</f>
        <v>No relevante</v>
      </c>
      <c r="AE26" s="26">
        <f>+HLOOKUP(AD26,Sistema_Puntos!$Q$5:$Y$43,'Auxiliar General'!Z$5,FALSE)</f>
        <v>0</v>
      </c>
      <c r="AF26" s="26" t="str">
        <f>+IF(VLOOKUP($B26,'Lista Puestos Valorados'!$B$11:$BK$510,MATCH('Auxiliar General'!Z$4,'Lista Puestos Valorados'!$B$10:$BK$10,0),0)="","No relevante",VLOOKUP($B26,'Lista Puestos Valorados'!$B$11:$BK$510,MATCH('Auxiliar General'!Z$4,'Lista Puestos Valorados'!$B$10:$BK$10,0),0))</f>
        <v>No relevante</v>
      </c>
      <c r="AG26" s="26">
        <f>+HLOOKUP(AF26,Sistema_Puntos!$Q$5:$Y$43,'Auxiliar General'!AB$5,FALSE)</f>
        <v>0</v>
      </c>
      <c r="AH26" s="26" t="str">
        <f>+IF(VLOOKUP($B26,'Lista Puestos Valorados'!$B$11:$BK$510,MATCH('Auxiliar General'!AB$4,'Lista Puestos Valorados'!$B$10:$BK$10,0),0)="","No relevante",VLOOKUP($B26,'Lista Puestos Valorados'!$B$11:$BK$510,MATCH('Auxiliar General'!AB$4,'Lista Puestos Valorados'!$B$10:$BK$10,0),0))</f>
        <v>No relevante</v>
      </c>
      <c r="AI26" s="26">
        <f>+HLOOKUP(AH26,Sistema_Puntos!$Q$5:$Y$43,'Auxiliar General'!AD$5,FALSE)</f>
        <v>0</v>
      </c>
      <c r="AJ26" s="26" t="str">
        <f>+IF(VLOOKUP($B26,'Lista Puestos Valorados'!$B$11:$BK$510,MATCH('Auxiliar General'!AD$4,'Lista Puestos Valorados'!$B$10:$BK$10,0),0)="","No relevante",VLOOKUP($B26,'Lista Puestos Valorados'!$B$11:$BK$510,MATCH('Auxiliar General'!AD$4,'Lista Puestos Valorados'!$B$10:$BK$10,0),0))</f>
        <v>No relevante</v>
      </c>
      <c r="AK26" s="26">
        <f>+HLOOKUP(AJ26,Sistema_Puntos!$Q$5:$Y$43,'Auxiliar General'!AF$5,FALSE)</f>
        <v>0</v>
      </c>
      <c r="AL26" s="26" t="str">
        <f>+IF(VLOOKUP($B26,'Lista Puestos Valorados'!$B$11:$BK$510,MATCH('Auxiliar General'!AF$4,'Lista Puestos Valorados'!$B$10:$BK$10,0),0)="","No relevante",VLOOKUP($B26,'Lista Puestos Valorados'!$B$11:$BK$510,MATCH('Auxiliar General'!AF$4,'Lista Puestos Valorados'!$B$10:$BK$10,0),0))</f>
        <v>No relevante</v>
      </c>
      <c r="AM26" s="26">
        <f>+HLOOKUP(AL26,Sistema_Puntos!$Q$5:$Y$43,'Auxiliar General'!AH$5,FALSE)</f>
        <v>0</v>
      </c>
      <c r="AN26" s="26" t="str">
        <f>+IF(VLOOKUP($B26,'Lista Puestos Valorados'!$B$11:$BK$510,MATCH('Auxiliar General'!AH$4,'Lista Puestos Valorados'!$B$10:$BK$10,0),0)="","No relevante",VLOOKUP($B26,'Lista Puestos Valorados'!$B$11:$BK$510,MATCH('Auxiliar General'!AH$4,'Lista Puestos Valorados'!$B$10:$BK$10,0),0))</f>
        <v>No relevante</v>
      </c>
      <c r="AO26" s="26">
        <f>+HLOOKUP(AN26,Sistema_Puntos!$Q$5:$Y$43,'Auxiliar General'!AJ$5,FALSE)</f>
        <v>0</v>
      </c>
      <c r="AP26" s="26" t="str">
        <f>+IF(VLOOKUP($B26,'Lista Puestos Valorados'!$B$11:$BK$510,MATCH('Auxiliar General'!AJ$4,'Lista Puestos Valorados'!$B$10:$BK$10,0),0)="","No relevante",VLOOKUP($B26,'Lista Puestos Valorados'!$B$11:$BK$510,MATCH('Auxiliar General'!AJ$4,'Lista Puestos Valorados'!$B$10:$BK$10,0),0))</f>
        <v>No relevante</v>
      </c>
      <c r="AQ26" s="26">
        <f>+HLOOKUP(AP26,Sistema_Puntos!$Q$5:$Y$43,'Auxiliar General'!AL$5,FALSE)</f>
        <v>0</v>
      </c>
      <c r="AR26" s="26" t="str">
        <f>+IF(VLOOKUP($B26,'Lista Puestos Valorados'!$B$11:$BK$510,MATCH('Auxiliar General'!AL$4,'Lista Puestos Valorados'!$B$10:$BK$10,0),0)="","No relevante",VLOOKUP($B26,'Lista Puestos Valorados'!$B$11:$BK$510,MATCH('Auxiliar General'!AL$4,'Lista Puestos Valorados'!$B$10:$BK$10,0),0))</f>
        <v>No relevante</v>
      </c>
      <c r="AS26" s="26">
        <f>+HLOOKUP(AR26,Sistema_Puntos!$Q$5:$Y$43,'Auxiliar General'!AN$5,FALSE)</f>
        <v>0</v>
      </c>
      <c r="AT26" s="26" t="str">
        <f>+IF(VLOOKUP($B26,'Lista Puestos Valorados'!$B$11:$BK$510,MATCH('Auxiliar General'!AN$4,'Lista Puestos Valorados'!$B$10:$BK$10,0),0)="","No relevante",VLOOKUP($B26,'Lista Puestos Valorados'!$B$11:$BK$510,MATCH('Auxiliar General'!AN$4,'Lista Puestos Valorados'!$B$10:$BK$10,0),0))</f>
        <v>No relevante</v>
      </c>
      <c r="AU26" s="26">
        <f>+HLOOKUP(AT26,Sistema_Puntos!$Q$5:$Y$43,'Auxiliar General'!AP$5,FALSE)</f>
        <v>0</v>
      </c>
      <c r="AV26" s="26" t="str">
        <f>+IF(VLOOKUP($B26,'Lista Puestos Valorados'!$B$11:$BK$510,MATCH('Auxiliar General'!AP$4,'Lista Puestos Valorados'!$B$10:$BK$10,0),0)="","No relevante",VLOOKUP($B26,'Lista Puestos Valorados'!$B$11:$BK$510,MATCH('Auxiliar General'!AP$4,'Lista Puestos Valorados'!$B$10:$BK$10,0),0))</f>
        <v>No relevante</v>
      </c>
      <c r="AW26" s="26">
        <f>+HLOOKUP(AV26,Sistema_Puntos!$Q$5:$Y$43,'Auxiliar General'!AR$5,FALSE)</f>
        <v>0</v>
      </c>
      <c r="AX26" s="26" t="str">
        <f>+IF(VLOOKUP($B26,'Lista Puestos Valorados'!$B$11:$BK$510,MATCH('Auxiliar General'!AR$4,'Lista Puestos Valorados'!$B$10:$BK$10,0),0)="","No relevante",VLOOKUP($B26,'Lista Puestos Valorados'!$B$11:$BK$510,MATCH('Auxiliar General'!AR$4,'Lista Puestos Valorados'!$B$10:$BK$10,0),0))</f>
        <v>No relevante</v>
      </c>
      <c r="AY26" s="26">
        <f>+HLOOKUP(AX26,Sistema_Puntos!$Q$5:$Y$43,'Auxiliar General'!AT$5,FALSE)</f>
        <v>0</v>
      </c>
      <c r="AZ26" s="26" t="str">
        <f>+IF(VLOOKUP($B26,'Lista Puestos Valorados'!$B$11:$BK$510,MATCH('Auxiliar General'!AT$4,'Lista Puestos Valorados'!$B$10:$BK$10,0),0)="","No relevante",VLOOKUP($B26,'Lista Puestos Valorados'!$B$11:$BK$510,MATCH('Auxiliar General'!AT$4,'Lista Puestos Valorados'!$B$10:$BK$10,0),0))</f>
        <v>No relevante</v>
      </c>
      <c r="BA26" s="26">
        <f>+HLOOKUP(AZ26,Sistema_Puntos!$Q$5:$Y$43,'Auxiliar General'!AV$5,FALSE)</f>
        <v>0</v>
      </c>
      <c r="BB26" s="26" t="str">
        <f>+IF(VLOOKUP($B26,'Lista Puestos Valorados'!$B$11:$BK$510,MATCH('Auxiliar General'!AV$4,'Lista Puestos Valorados'!$B$10:$BK$10,0),0)="","No relevante",VLOOKUP($B26,'Lista Puestos Valorados'!$B$11:$BK$510,MATCH('Auxiliar General'!AV$4,'Lista Puestos Valorados'!$B$10:$BK$10,0),0))</f>
        <v>No relevante</v>
      </c>
      <c r="BC26" s="26">
        <f>+HLOOKUP(BB26,Sistema_Puntos!$Q$5:$Y$43,'Auxiliar General'!AX$5,FALSE)</f>
        <v>0</v>
      </c>
      <c r="BD26" s="26" t="str">
        <f>+IF(VLOOKUP($B26,'Lista Puestos Valorados'!$B$11:$BK$510,MATCH('Auxiliar General'!AX$4,'Lista Puestos Valorados'!$B$10:$BK$10,0),0)="","No relevante",VLOOKUP($B26,'Lista Puestos Valorados'!$B$11:$BK$510,MATCH('Auxiliar General'!AX$4,'Lista Puestos Valorados'!$B$10:$BK$10,0),0))</f>
        <v>No relevante</v>
      </c>
      <c r="BE26" s="26">
        <f>+HLOOKUP(BD26,Sistema_Puntos!$Q$5:$Y$43,'Auxiliar General'!AZ$5,FALSE)</f>
        <v>0</v>
      </c>
      <c r="BF26" s="26" t="str">
        <f>+IF(VLOOKUP($B26,'Lista Puestos Valorados'!$B$11:$BK$510,MATCH('Auxiliar General'!AZ$4,'Lista Puestos Valorados'!$B$10:$BK$10,0),0)="","No relevante",VLOOKUP($B26,'Lista Puestos Valorados'!$B$11:$BK$510,MATCH('Auxiliar General'!AZ$4,'Lista Puestos Valorados'!$B$10:$BK$10,0),0))</f>
        <v>No relevante</v>
      </c>
      <c r="BG26" s="26">
        <f>+HLOOKUP(BF26,Sistema_Puntos!$Q$5:$Y$43,'Auxiliar General'!BB$5,FALSE)</f>
        <v>0</v>
      </c>
      <c r="BH26" s="26" t="str">
        <f>+IF(VLOOKUP($B26,'Lista Puestos Valorados'!$B$11:$BK$510,MATCH('Auxiliar General'!BB$4,'Lista Puestos Valorados'!$B$10:$BK$10,0),0)="","No relevante",VLOOKUP($B26,'Lista Puestos Valorados'!$B$11:$BK$510,MATCH('Auxiliar General'!BB$4,'Lista Puestos Valorados'!$B$10:$BK$10,0),0))</f>
        <v>No relevante</v>
      </c>
      <c r="BI26" s="26">
        <f>+HLOOKUP(BH26,Sistema_Puntos!$Q$5:$Y$43,'Auxiliar General'!BD$5,FALSE)</f>
        <v>0</v>
      </c>
      <c r="BJ26" s="26" t="str">
        <f>+IF(VLOOKUP($B26,'Lista Puestos Valorados'!$B$11:$BK$510,MATCH('Auxiliar General'!BD$4,'Lista Puestos Valorados'!$B$10:$BK$10,0),0)="","No relevante",VLOOKUP($B26,'Lista Puestos Valorados'!$B$11:$BK$510,MATCH('Auxiliar General'!BD$4,'Lista Puestos Valorados'!$B$10:$BK$10,0),0))</f>
        <v>No relevante</v>
      </c>
      <c r="BK26" s="26">
        <f>+HLOOKUP(BJ26,Sistema_Puntos!$Q$5:$Y$43,'Auxiliar General'!BF$5,FALSE)</f>
        <v>0</v>
      </c>
      <c r="BL26" s="26" t="str">
        <f>+IF(VLOOKUP($B26,'Lista Puestos Valorados'!$B$11:$BK$510,MATCH('Auxiliar General'!BF$4,'Lista Puestos Valorados'!$B$10:$BK$10,0),0)="","No relevante",VLOOKUP($B26,'Lista Puestos Valorados'!$B$11:$BK$510,MATCH('Auxiliar General'!BF$4,'Lista Puestos Valorados'!$B$10:$BK$10,0),0))</f>
        <v>No relevante</v>
      </c>
      <c r="BM26" s="26">
        <f>+HLOOKUP(BL26,Sistema_Puntos!$Q$5:$Y$43,'Auxiliar General'!BH$5,FALSE)</f>
        <v>0</v>
      </c>
      <c r="BN26" s="26" t="str">
        <f>+IF(VLOOKUP($B26,'Lista Puestos Valorados'!$B$11:$BK$510,MATCH('Auxiliar General'!BH$4,'Lista Puestos Valorados'!$B$10:$BK$10,0),0)="","No relevante",VLOOKUP($B26,'Lista Puestos Valorados'!$B$11:$BK$510,MATCH('Auxiliar General'!BH$4,'Lista Puestos Valorados'!$B$10:$BK$10,0),0))</f>
        <v>No relevante</v>
      </c>
      <c r="BO26" s="26">
        <f>+HLOOKUP(BN26,Sistema_Puntos!$Q$5:$Y$43,'Auxiliar General'!BJ$5,FALSE)</f>
        <v>0</v>
      </c>
      <c r="BP26" s="26" t="str">
        <f>+IF(VLOOKUP($B26,'Lista Puestos Valorados'!$B$11:$BK$510,MATCH('Auxiliar General'!BJ$4,'Lista Puestos Valorados'!$B$10:$BK$10,0),0)="","No relevante",VLOOKUP($B26,'Lista Puestos Valorados'!$B$11:$BK$510,MATCH('Auxiliar General'!BJ$4,'Lista Puestos Valorados'!$B$10:$BK$10,0),0))</f>
        <v>No relevante</v>
      </c>
      <c r="BQ26" s="26">
        <f>+HLOOKUP(BP26,Sistema_Puntos!$Q$5:$Y$43,'Auxiliar General'!BL$5,FALSE)</f>
        <v>0</v>
      </c>
      <c r="BR26" s="26" t="str">
        <f>+IF(VLOOKUP($B26,'Lista Puestos Valorados'!$B$11:$BK$510,MATCH('Auxiliar General'!BL$4,'Lista Puestos Valorados'!$B$10:$BK$10,0),0)="","No relevante",VLOOKUP($B26,'Lista Puestos Valorados'!$B$11:$BK$510,MATCH('Auxiliar General'!BL$4,'Lista Puestos Valorados'!$B$10:$BK$10,0),0))</f>
        <v>No relevante</v>
      </c>
      <c r="BS26" s="26">
        <f>+HLOOKUP(BR26,Sistema_Puntos!$Q$5:$Y$43,'Auxiliar General'!BN$5,FALSE)</f>
        <v>0</v>
      </c>
      <c r="BT26" s="26" t="str">
        <f>+IF(VLOOKUP($B26,'Lista Puestos Valorados'!$B$11:$BK$510,MATCH('Auxiliar General'!BN$4,'Lista Puestos Valorados'!$B$10:$BK$10,0),0)="","No relevante",VLOOKUP($B26,'Lista Puestos Valorados'!$B$11:$BK$510,MATCH('Auxiliar General'!BN$4,'Lista Puestos Valorados'!$B$10:$BK$10,0),0))</f>
        <v>No relevante</v>
      </c>
      <c r="BU26" s="26">
        <f>+HLOOKUP(BT26,Sistema_Puntos!$Q$5:$Y$43,'Auxiliar General'!BP$5,FALSE)</f>
        <v>0</v>
      </c>
      <c r="BV26" s="26" t="str">
        <f>+IF(VLOOKUP($B26,'Lista Puestos Valorados'!$B$11:$BK$510,MATCH('Auxiliar General'!BP$4,'Lista Puestos Valorados'!$B$10:$BK$10,0),0)="","No relevante",VLOOKUP($B26,'Lista Puestos Valorados'!$B$11:$BK$510,MATCH('Auxiliar General'!BP$4,'Lista Puestos Valorados'!$B$10:$BK$10,0),0))</f>
        <v>No relevante</v>
      </c>
      <c r="BW26" s="26">
        <f>+HLOOKUP(BV26,Sistema_Puntos!$Q$5:$Y$43,'Auxiliar General'!BR$5,FALSE)</f>
        <v>0</v>
      </c>
      <c r="BX26" s="26" t="str">
        <f>+IF(VLOOKUP($B26,'Lista Puestos Valorados'!$B$11:$BK$510,MATCH('Auxiliar General'!BR$4,'Lista Puestos Valorados'!$B$10:$BK$10,0),0)="","No relevante",VLOOKUP($B26,'Lista Puestos Valorados'!$B$11:$BK$510,MATCH('Auxiliar General'!BR$4,'Lista Puestos Valorados'!$B$10:$BK$10,0),0))</f>
        <v>No relevante</v>
      </c>
      <c r="BY26" s="26">
        <f>+HLOOKUP(BX26,Sistema_Puntos!$Q$5:$Y$43,'Auxiliar General'!BT$5,FALSE)</f>
        <v>0</v>
      </c>
      <c r="BZ26" s="26" t="str">
        <f>+IF(VLOOKUP($B26,'Lista Puestos Valorados'!$B$11:$BK$510,MATCH('Auxiliar General'!BT$4,'Lista Puestos Valorados'!$B$10:$BK$10,0),0)="","No relevante",VLOOKUP($B26,'Lista Puestos Valorados'!$B$11:$BK$510,MATCH('Auxiliar General'!BT$4,'Lista Puestos Valorados'!$B$10:$BK$10,0),0))</f>
        <v>No relevante</v>
      </c>
      <c r="CA26" s="26">
        <f>+HLOOKUP(BZ26,Sistema_Puntos!$Q$5:$Y$43,'Auxiliar General'!BV$5,FALSE)</f>
        <v>0</v>
      </c>
      <c r="CB26" s="26" t="str">
        <f>+IF(VLOOKUP($B26,'Lista Puestos Valorados'!$B$11:$BK$510,MATCH('Auxiliar General'!BV$4,'Lista Puestos Valorados'!$B$10:$BK$10,0),0)="","No relevante",VLOOKUP($B26,'Lista Puestos Valorados'!$B$11:$BK$510,MATCH('Auxiliar General'!BV$4,'Lista Puestos Valorados'!$B$10:$BK$10,0),0))</f>
        <v>No relevante</v>
      </c>
      <c r="CC26" s="26">
        <f>+HLOOKUP(CB26,Sistema_Puntos!$Q$5:$Y$43,'Auxiliar General'!BX$5,FALSE)</f>
        <v>0</v>
      </c>
      <c r="CD26" s="26" t="str">
        <f>+IF(VLOOKUP($B26,'Lista Puestos Valorados'!$B$11:$BK$510,MATCH('Auxiliar General'!BX$4,'Lista Puestos Valorados'!$B$10:$BK$10,0),0)="","No relevante",VLOOKUP($B26,'Lista Puestos Valorados'!$B$11:$BK$510,MATCH('Auxiliar General'!BX$4,'Lista Puestos Valorados'!$B$10:$BK$10,0),0))</f>
        <v>No relevante</v>
      </c>
      <c r="CE26" s="26">
        <f>+HLOOKUP(CD26,Sistema_Puntos!$Q$5:$Y$43,'Auxiliar General'!BZ$5,FALSE)</f>
        <v>0</v>
      </c>
      <c r="CF26" s="26" t="str">
        <f>+IF(VLOOKUP($B26,'Lista Puestos Valorados'!$B$11:$BK$510,MATCH('Auxiliar General'!BZ$4,'Lista Puestos Valorados'!$B$10:$BK$10,0),0)="","No relevante",VLOOKUP($B26,'Lista Puestos Valorados'!$B$11:$BK$510,MATCH('Auxiliar General'!BZ$4,'Lista Puestos Valorados'!$B$10:$BK$10,0),0))</f>
        <v>No relevante</v>
      </c>
      <c r="CG26" s="26">
        <f>+HLOOKUP(CF26,Sistema_Puntos!$Q$5:$Y$43,'Auxiliar General'!CB$5,FALSE)</f>
        <v>0</v>
      </c>
      <c r="CH26" s="29"/>
      <c r="CI26" s="29"/>
    </row>
    <row r="27" spans="2:87" ht="17.55" customHeight="1">
      <c r="B27" s="26">
        <f>+'Listado de Puestos'!B27</f>
        <v>17</v>
      </c>
      <c r="C27" s="236" t="str">
        <f>+IF('Lista Puestos Valorados'!C27="","",'Lista Puestos Valorados'!C27)</f>
        <v/>
      </c>
      <c r="D27" s="26" t="str">
        <f>+IF('Lista Puestos Valorados'!D27="","",'Lista Puestos Valorados'!D27)</f>
        <v/>
      </c>
      <c r="E27" s="26" t="str">
        <f>+IF('Lista Puestos Valorados'!E27="","",'Lista Puestos Valorados'!E27)</f>
        <v/>
      </c>
      <c r="F27" s="26" t="str">
        <f>+IF('Lista Puestos Valorados'!F27="","",'Lista Puestos Valorados'!F27)</f>
        <v/>
      </c>
      <c r="G27" s="26" t="str">
        <f>+IF('Lista Puestos Valorados'!G27="","",'Lista Puestos Valorados'!G27)</f>
        <v/>
      </c>
      <c r="H27" s="26" t="str">
        <f>+IF('Lista Puestos Valorados'!H27="","",'Lista Puestos Valorados'!H27)</f>
        <v/>
      </c>
      <c r="I27" s="26" t="str">
        <f>+IF('Lista Puestos Valorados'!I27="","",'Lista Puestos Valorados'!I27)</f>
        <v/>
      </c>
      <c r="J27" s="118" t="e">
        <f t="array" ref="J27">+IF(L27="","",_xlfn.IFS(L27&lt;='Cortes de Agrupacion'!$F$15,'Cortes de Agrupacion'!$E$15,'Resultados General'!L27&lt;='Cortes de Agrupacion'!$F$14,'Cortes de Agrupacion'!$E$14,'Resultados General'!L27&lt;='Cortes de Agrupacion'!$F$13,'Cortes de Agrupacion'!$E$13,L27&lt;='Cortes de Agrupacion'!$F$12,'Cortes de Agrupacion'!$E$12,'Resultados General'!L27&lt;='Cortes de Agrupacion'!$F$11,'Cortes de Agrupacion'!$E$11,'Resultados General'!L27&lt;='Cortes de Agrupacion'!$F$10,'Cortes de Agrupacion'!$E$10,'Resultados General'!L27&lt;='Cortes de Agrupacion'!$F$9,'Cortes de Agrupacion'!$E$9,'Resultados General'!L27&lt;='Cortes de Agrupacion'!$F$8,'Cortes de Agrupacion'!$E$8,'Resultados General'!L27&lt;='Cortes de Agrupacion'!$F$7,'Cortes de Agrupacion'!$E$7,'Resultados General'!L27&lt;='Cortes de Agrupacion'!$F$6,'Cortes de Agrupacion'!$E$6))</f>
        <v>#VALUE!</v>
      </c>
      <c r="K27" s="118" t="str">
        <f t="shared" si="0"/>
        <v/>
      </c>
      <c r="L27" s="124" t="e">
        <f>#VALUE!</f>
        <v>#VALUE!</v>
      </c>
      <c r="M27" s="26" t="e">
        <f ca="1">+_xlfn.IFNA(VLOOKUP(C27,'Distribución de puestos'!$B$8:$I$507,8,0),"")</f>
        <v>#NAME?</v>
      </c>
      <c r="N27" s="26" t="str">
        <f>+IF(VLOOKUP($B27,'Lista Puestos Valorados'!$B$11:$BK$510,MATCH('Auxiliar General'!H$4,'Lista Puestos Valorados'!$B$10:$BK$10,0),0)="","No relevante",VLOOKUP($B27,'Lista Puestos Valorados'!$B$11:$BK$510,MATCH('Auxiliar General'!H$4,'Lista Puestos Valorados'!$B$10:$BK$10,0),0))</f>
        <v>No relevante</v>
      </c>
      <c r="O27" s="26">
        <f>+HLOOKUP(N27,Sistema_Puntos!$Q$5:$Y$43,'Auxiliar General'!J$5,FALSE)</f>
        <v>0</v>
      </c>
      <c r="P27" s="26" t="str">
        <f>+IF(VLOOKUP($B27,'Lista Puestos Valorados'!$B$11:$BK$510,MATCH('Auxiliar General'!J$4,'Lista Puestos Valorados'!$B$10:$BK$10,0),0)="","No relevante",VLOOKUP($B27,'Lista Puestos Valorados'!$B$11:$BK$510,MATCH('Auxiliar General'!J$4,'Lista Puestos Valorados'!$B$10:$BK$10,0),0))</f>
        <v>No relevante</v>
      </c>
      <c r="Q27" s="26">
        <f>+HLOOKUP(P27,Sistema_Puntos!$Q$5:$Y$43,'Auxiliar General'!L$5,FALSE)</f>
        <v>0</v>
      </c>
      <c r="R27" s="26" t="str">
        <f>+IF(VLOOKUP($B27,'Lista Puestos Valorados'!$B$11:$BK$510,MATCH('Auxiliar General'!L$4,'Lista Puestos Valorados'!$B$10:$BK$10,0),0)="","No relevante",VLOOKUP($B27,'Lista Puestos Valorados'!$B$11:$BK$510,MATCH('Auxiliar General'!L$4,'Lista Puestos Valorados'!$B$10:$BK$10,0),0))</f>
        <v>No relevante</v>
      </c>
      <c r="S27" s="26">
        <f>+HLOOKUP(R27,Sistema_Puntos!$Q$5:$Y$43,'Auxiliar General'!N$5,FALSE)</f>
        <v>0</v>
      </c>
      <c r="T27" s="26" t="str">
        <f>+IF(VLOOKUP($B27,'Lista Puestos Valorados'!$B$11:$BK$510,MATCH('Auxiliar General'!N$4,'Lista Puestos Valorados'!$B$10:$BK$10,0),0)="","No relevante",VLOOKUP($B27,'Lista Puestos Valorados'!$B$11:$BK$510,MATCH('Auxiliar General'!N$4,'Lista Puestos Valorados'!$B$10:$BK$10,0),0))</f>
        <v>No relevante</v>
      </c>
      <c r="U27" s="26">
        <f>+HLOOKUP(T27,Sistema_Puntos!$Q$5:$Y$43,'Auxiliar General'!P$5,FALSE)</f>
        <v>0</v>
      </c>
      <c r="V27" s="26" t="str">
        <f>+IF(VLOOKUP($B27,'Lista Puestos Valorados'!$B$11:$BK$510,MATCH('Auxiliar General'!P$4,'Lista Puestos Valorados'!$B$10:$BK$10,0),0)="","No relevante",VLOOKUP($B27,'Lista Puestos Valorados'!$B$11:$BK$510,MATCH('Auxiliar General'!P$4,'Lista Puestos Valorados'!$B$10:$BK$10,0),0))</f>
        <v>No relevante</v>
      </c>
      <c r="W27" s="26">
        <f>+HLOOKUP(V27,Sistema_Puntos!$Q$5:$Y$43,'Auxiliar General'!R$5,FALSE)</f>
        <v>0</v>
      </c>
      <c r="X27" s="26" t="str">
        <f>+IF(VLOOKUP($B27,'Lista Puestos Valorados'!$B$11:$BK$510,MATCH('Auxiliar General'!R$4,'Lista Puestos Valorados'!$B$10:$BK$10,0),0)="","No relevante",VLOOKUP($B27,'Lista Puestos Valorados'!$B$11:$BK$510,MATCH('Auxiliar General'!R$4,'Lista Puestos Valorados'!$B$10:$BK$10,0),0))</f>
        <v>No relevante</v>
      </c>
      <c r="Y27" s="26">
        <f>+HLOOKUP(X27,Sistema_Puntos!$Q$5:$Y$43,'Auxiliar General'!T$5,FALSE)</f>
        <v>0</v>
      </c>
      <c r="Z27" s="26" t="str">
        <f>+IF(VLOOKUP($B27,'Lista Puestos Valorados'!$B$11:$BK$510,MATCH('Auxiliar General'!T$4,'Lista Puestos Valorados'!$B$10:$BK$10,0),0)="","No relevante",VLOOKUP($B27,'Lista Puestos Valorados'!$B$11:$BK$510,MATCH('Auxiliar General'!T$4,'Lista Puestos Valorados'!$B$10:$BK$10,0),0))</f>
        <v>No relevante</v>
      </c>
      <c r="AA27" s="26">
        <f>+HLOOKUP(Z27,Sistema_Puntos!$Q$5:$Y$43,'Auxiliar General'!V$5,FALSE)</f>
        <v>0</v>
      </c>
      <c r="AB27" s="26" t="str">
        <f>+IF(VLOOKUP($B27,'Lista Puestos Valorados'!$B$11:$BK$510,MATCH('Auxiliar General'!V$4,'Lista Puestos Valorados'!$B$10:$BK$10,0),0)="","No relevante",VLOOKUP($B27,'Lista Puestos Valorados'!$B$11:$BK$510,MATCH('Auxiliar General'!V$4,'Lista Puestos Valorados'!$B$10:$BK$10,0),0))</f>
        <v>No relevante</v>
      </c>
      <c r="AC27" s="26">
        <f>+HLOOKUP(AB27,Sistema_Puntos!$Q$5:$Y$43,'Auxiliar General'!X$5,FALSE)</f>
        <v>0</v>
      </c>
      <c r="AD27" s="26" t="str">
        <f>+IF(VLOOKUP($B27,'Lista Puestos Valorados'!$B$11:$BK$510,MATCH('Auxiliar General'!X$4,'Lista Puestos Valorados'!$B$10:$BK$10,0),0)="","No relevante",VLOOKUP($B27,'Lista Puestos Valorados'!$B$11:$BK$510,MATCH('Auxiliar General'!X$4,'Lista Puestos Valorados'!$B$10:$BK$10,0),0))</f>
        <v>No relevante</v>
      </c>
      <c r="AE27" s="26">
        <f>+HLOOKUP(AD27,Sistema_Puntos!$Q$5:$Y$43,'Auxiliar General'!Z$5,FALSE)</f>
        <v>0</v>
      </c>
      <c r="AF27" s="26" t="str">
        <f>+IF(VLOOKUP($B27,'Lista Puestos Valorados'!$B$11:$BK$510,MATCH('Auxiliar General'!Z$4,'Lista Puestos Valorados'!$B$10:$BK$10,0),0)="","No relevante",VLOOKUP($B27,'Lista Puestos Valorados'!$B$11:$BK$510,MATCH('Auxiliar General'!Z$4,'Lista Puestos Valorados'!$B$10:$BK$10,0),0))</f>
        <v>No relevante</v>
      </c>
      <c r="AG27" s="26">
        <f>+HLOOKUP(AF27,Sistema_Puntos!$Q$5:$Y$43,'Auxiliar General'!AB$5,FALSE)</f>
        <v>0</v>
      </c>
      <c r="AH27" s="26" t="str">
        <f>+IF(VLOOKUP($B27,'Lista Puestos Valorados'!$B$11:$BK$510,MATCH('Auxiliar General'!AB$4,'Lista Puestos Valorados'!$B$10:$BK$10,0),0)="","No relevante",VLOOKUP($B27,'Lista Puestos Valorados'!$B$11:$BK$510,MATCH('Auxiliar General'!AB$4,'Lista Puestos Valorados'!$B$10:$BK$10,0),0))</f>
        <v>No relevante</v>
      </c>
      <c r="AI27" s="26">
        <f>+HLOOKUP(AH27,Sistema_Puntos!$Q$5:$Y$43,'Auxiliar General'!AD$5,FALSE)</f>
        <v>0</v>
      </c>
      <c r="AJ27" s="26" t="str">
        <f>+IF(VLOOKUP($B27,'Lista Puestos Valorados'!$B$11:$BK$510,MATCH('Auxiliar General'!AD$4,'Lista Puestos Valorados'!$B$10:$BK$10,0),0)="","No relevante",VLOOKUP($B27,'Lista Puestos Valorados'!$B$11:$BK$510,MATCH('Auxiliar General'!AD$4,'Lista Puestos Valorados'!$B$10:$BK$10,0),0))</f>
        <v>No relevante</v>
      </c>
      <c r="AK27" s="26">
        <f>+HLOOKUP(AJ27,Sistema_Puntos!$Q$5:$Y$43,'Auxiliar General'!AF$5,FALSE)</f>
        <v>0</v>
      </c>
      <c r="AL27" s="26" t="str">
        <f>+IF(VLOOKUP($B27,'Lista Puestos Valorados'!$B$11:$BK$510,MATCH('Auxiliar General'!AF$4,'Lista Puestos Valorados'!$B$10:$BK$10,0),0)="","No relevante",VLOOKUP($B27,'Lista Puestos Valorados'!$B$11:$BK$510,MATCH('Auxiliar General'!AF$4,'Lista Puestos Valorados'!$B$10:$BK$10,0),0))</f>
        <v>No relevante</v>
      </c>
      <c r="AM27" s="26">
        <f>+HLOOKUP(AL27,Sistema_Puntos!$Q$5:$Y$43,'Auxiliar General'!AH$5,FALSE)</f>
        <v>0</v>
      </c>
      <c r="AN27" s="26" t="str">
        <f>+IF(VLOOKUP($B27,'Lista Puestos Valorados'!$B$11:$BK$510,MATCH('Auxiliar General'!AH$4,'Lista Puestos Valorados'!$B$10:$BK$10,0),0)="","No relevante",VLOOKUP($B27,'Lista Puestos Valorados'!$B$11:$BK$510,MATCH('Auxiliar General'!AH$4,'Lista Puestos Valorados'!$B$10:$BK$10,0),0))</f>
        <v>No relevante</v>
      </c>
      <c r="AO27" s="26">
        <f>+HLOOKUP(AN27,Sistema_Puntos!$Q$5:$Y$43,'Auxiliar General'!AJ$5,FALSE)</f>
        <v>0</v>
      </c>
      <c r="AP27" s="26" t="str">
        <f>+IF(VLOOKUP($B27,'Lista Puestos Valorados'!$B$11:$BK$510,MATCH('Auxiliar General'!AJ$4,'Lista Puestos Valorados'!$B$10:$BK$10,0),0)="","No relevante",VLOOKUP($B27,'Lista Puestos Valorados'!$B$11:$BK$510,MATCH('Auxiliar General'!AJ$4,'Lista Puestos Valorados'!$B$10:$BK$10,0),0))</f>
        <v>No relevante</v>
      </c>
      <c r="AQ27" s="26">
        <f>+HLOOKUP(AP27,Sistema_Puntos!$Q$5:$Y$43,'Auxiliar General'!AL$5,FALSE)</f>
        <v>0</v>
      </c>
      <c r="AR27" s="26" t="str">
        <f>+IF(VLOOKUP($B27,'Lista Puestos Valorados'!$B$11:$BK$510,MATCH('Auxiliar General'!AL$4,'Lista Puestos Valorados'!$B$10:$BK$10,0),0)="","No relevante",VLOOKUP($B27,'Lista Puestos Valorados'!$B$11:$BK$510,MATCH('Auxiliar General'!AL$4,'Lista Puestos Valorados'!$B$10:$BK$10,0),0))</f>
        <v>No relevante</v>
      </c>
      <c r="AS27" s="26">
        <f>+HLOOKUP(AR27,Sistema_Puntos!$Q$5:$Y$43,'Auxiliar General'!AN$5,FALSE)</f>
        <v>0</v>
      </c>
      <c r="AT27" s="26" t="str">
        <f>+IF(VLOOKUP($B27,'Lista Puestos Valorados'!$B$11:$BK$510,MATCH('Auxiliar General'!AN$4,'Lista Puestos Valorados'!$B$10:$BK$10,0),0)="","No relevante",VLOOKUP($B27,'Lista Puestos Valorados'!$B$11:$BK$510,MATCH('Auxiliar General'!AN$4,'Lista Puestos Valorados'!$B$10:$BK$10,0),0))</f>
        <v>No relevante</v>
      </c>
      <c r="AU27" s="26">
        <f>+HLOOKUP(AT27,Sistema_Puntos!$Q$5:$Y$43,'Auxiliar General'!AP$5,FALSE)</f>
        <v>0</v>
      </c>
      <c r="AV27" s="26" t="str">
        <f>+IF(VLOOKUP($B27,'Lista Puestos Valorados'!$B$11:$BK$510,MATCH('Auxiliar General'!AP$4,'Lista Puestos Valorados'!$B$10:$BK$10,0),0)="","No relevante",VLOOKUP($B27,'Lista Puestos Valorados'!$B$11:$BK$510,MATCH('Auxiliar General'!AP$4,'Lista Puestos Valorados'!$B$10:$BK$10,0),0))</f>
        <v>No relevante</v>
      </c>
      <c r="AW27" s="26">
        <f>+HLOOKUP(AV27,Sistema_Puntos!$Q$5:$Y$43,'Auxiliar General'!AR$5,FALSE)</f>
        <v>0</v>
      </c>
      <c r="AX27" s="26" t="str">
        <f>+IF(VLOOKUP($B27,'Lista Puestos Valorados'!$B$11:$BK$510,MATCH('Auxiliar General'!AR$4,'Lista Puestos Valorados'!$B$10:$BK$10,0),0)="","No relevante",VLOOKUP($B27,'Lista Puestos Valorados'!$B$11:$BK$510,MATCH('Auxiliar General'!AR$4,'Lista Puestos Valorados'!$B$10:$BK$10,0),0))</f>
        <v>No relevante</v>
      </c>
      <c r="AY27" s="26">
        <f>+HLOOKUP(AX27,Sistema_Puntos!$Q$5:$Y$43,'Auxiliar General'!AT$5,FALSE)</f>
        <v>0</v>
      </c>
      <c r="AZ27" s="26" t="str">
        <f>+IF(VLOOKUP($B27,'Lista Puestos Valorados'!$B$11:$BK$510,MATCH('Auxiliar General'!AT$4,'Lista Puestos Valorados'!$B$10:$BK$10,0),0)="","No relevante",VLOOKUP($B27,'Lista Puestos Valorados'!$B$11:$BK$510,MATCH('Auxiliar General'!AT$4,'Lista Puestos Valorados'!$B$10:$BK$10,0),0))</f>
        <v>No relevante</v>
      </c>
      <c r="BA27" s="26">
        <f>+HLOOKUP(AZ27,Sistema_Puntos!$Q$5:$Y$43,'Auxiliar General'!AV$5,FALSE)</f>
        <v>0</v>
      </c>
      <c r="BB27" s="26" t="str">
        <f>+IF(VLOOKUP($B27,'Lista Puestos Valorados'!$B$11:$BK$510,MATCH('Auxiliar General'!AV$4,'Lista Puestos Valorados'!$B$10:$BK$10,0),0)="","No relevante",VLOOKUP($B27,'Lista Puestos Valorados'!$B$11:$BK$510,MATCH('Auxiliar General'!AV$4,'Lista Puestos Valorados'!$B$10:$BK$10,0),0))</f>
        <v>No relevante</v>
      </c>
      <c r="BC27" s="26">
        <f>+HLOOKUP(BB27,Sistema_Puntos!$Q$5:$Y$43,'Auxiliar General'!AX$5,FALSE)</f>
        <v>0</v>
      </c>
      <c r="BD27" s="26" t="str">
        <f>+IF(VLOOKUP($B27,'Lista Puestos Valorados'!$B$11:$BK$510,MATCH('Auxiliar General'!AX$4,'Lista Puestos Valorados'!$B$10:$BK$10,0),0)="","No relevante",VLOOKUP($B27,'Lista Puestos Valorados'!$B$11:$BK$510,MATCH('Auxiliar General'!AX$4,'Lista Puestos Valorados'!$B$10:$BK$10,0),0))</f>
        <v>No relevante</v>
      </c>
      <c r="BE27" s="26">
        <f>+HLOOKUP(BD27,Sistema_Puntos!$Q$5:$Y$43,'Auxiliar General'!AZ$5,FALSE)</f>
        <v>0</v>
      </c>
      <c r="BF27" s="26" t="str">
        <f>+IF(VLOOKUP($B27,'Lista Puestos Valorados'!$B$11:$BK$510,MATCH('Auxiliar General'!AZ$4,'Lista Puestos Valorados'!$B$10:$BK$10,0),0)="","No relevante",VLOOKUP($B27,'Lista Puestos Valorados'!$B$11:$BK$510,MATCH('Auxiliar General'!AZ$4,'Lista Puestos Valorados'!$B$10:$BK$10,0),0))</f>
        <v>No relevante</v>
      </c>
      <c r="BG27" s="26">
        <f>+HLOOKUP(BF27,Sistema_Puntos!$Q$5:$Y$43,'Auxiliar General'!BB$5,FALSE)</f>
        <v>0</v>
      </c>
      <c r="BH27" s="26" t="str">
        <f>+IF(VLOOKUP($B27,'Lista Puestos Valorados'!$B$11:$BK$510,MATCH('Auxiliar General'!BB$4,'Lista Puestos Valorados'!$B$10:$BK$10,0),0)="","No relevante",VLOOKUP($B27,'Lista Puestos Valorados'!$B$11:$BK$510,MATCH('Auxiliar General'!BB$4,'Lista Puestos Valorados'!$B$10:$BK$10,0),0))</f>
        <v>No relevante</v>
      </c>
      <c r="BI27" s="26">
        <f>+HLOOKUP(BH27,Sistema_Puntos!$Q$5:$Y$43,'Auxiliar General'!BD$5,FALSE)</f>
        <v>0</v>
      </c>
      <c r="BJ27" s="26" t="str">
        <f>+IF(VLOOKUP($B27,'Lista Puestos Valorados'!$B$11:$BK$510,MATCH('Auxiliar General'!BD$4,'Lista Puestos Valorados'!$B$10:$BK$10,0),0)="","No relevante",VLOOKUP($B27,'Lista Puestos Valorados'!$B$11:$BK$510,MATCH('Auxiliar General'!BD$4,'Lista Puestos Valorados'!$B$10:$BK$10,0),0))</f>
        <v>No relevante</v>
      </c>
      <c r="BK27" s="26">
        <f>+HLOOKUP(BJ27,Sistema_Puntos!$Q$5:$Y$43,'Auxiliar General'!BF$5,FALSE)</f>
        <v>0</v>
      </c>
      <c r="BL27" s="26" t="str">
        <f>+IF(VLOOKUP($B27,'Lista Puestos Valorados'!$B$11:$BK$510,MATCH('Auxiliar General'!BF$4,'Lista Puestos Valorados'!$B$10:$BK$10,0),0)="","No relevante",VLOOKUP($B27,'Lista Puestos Valorados'!$B$11:$BK$510,MATCH('Auxiliar General'!BF$4,'Lista Puestos Valorados'!$B$10:$BK$10,0),0))</f>
        <v>No relevante</v>
      </c>
      <c r="BM27" s="26">
        <f>+HLOOKUP(BL27,Sistema_Puntos!$Q$5:$Y$43,'Auxiliar General'!BH$5,FALSE)</f>
        <v>0</v>
      </c>
      <c r="BN27" s="26" t="str">
        <f>+IF(VLOOKUP($B27,'Lista Puestos Valorados'!$B$11:$BK$510,MATCH('Auxiliar General'!BH$4,'Lista Puestos Valorados'!$B$10:$BK$10,0),0)="","No relevante",VLOOKUP($B27,'Lista Puestos Valorados'!$B$11:$BK$510,MATCH('Auxiliar General'!BH$4,'Lista Puestos Valorados'!$B$10:$BK$10,0),0))</f>
        <v>No relevante</v>
      </c>
      <c r="BO27" s="26">
        <f>+HLOOKUP(BN27,Sistema_Puntos!$Q$5:$Y$43,'Auxiliar General'!BJ$5,FALSE)</f>
        <v>0</v>
      </c>
      <c r="BP27" s="26" t="str">
        <f>+IF(VLOOKUP($B27,'Lista Puestos Valorados'!$B$11:$BK$510,MATCH('Auxiliar General'!BJ$4,'Lista Puestos Valorados'!$B$10:$BK$10,0),0)="","No relevante",VLOOKUP($B27,'Lista Puestos Valorados'!$B$11:$BK$510,MATCH('Auxiliar General'!BJ$4,'Lista Puestos Valorados'!$B$10:$BK$10,0),0))</f>
        <v>No relevante</v>
      </c>
      <c r="BQ27" s="26">
        <f>+HLOOKUP(BP27,Sistema_Puntos!$Q$5:$Y$43,'Auxiliar General'!BL$5,FALSE)</f>
        <v>0</v>
      </c>
      <c r="BR27" s="26" t="str">
        <f>+IF(VLOOKUP($B27,'Lista Puestos Valorados'!$B$11:$BK$510,MATCH('Auxiliar General'!BL$4,'Lista Puestos Valorados'!$B$10:$BK$10,0),0)="","No relevante",VLOOKUP($B27,'Lista Puestos Valorados'!$B$11:$BK$510,MATCH('Auxiliar General'!BL$4,'Lista Puestos Valorados'!$B$10:$BK$10,0),0))</f>
        <v>No relevante</v>
      </c>
      <c r="BS27" s="26">
        <f>+HLOOKUP(BR27,Sistema_Puntos!$Q$5:$Y$43,'Auxiliar General'!BN$5,FALSE)</f>
        <v>0</v>
      </c>
      <c r="BT27" s="26" t="str">
        <f>+IF(VLOOKUP($B27,'Lista Puestos Valorados'!$B$11:$BK$510,MATCH('Auxiliar General'!BN$4,'Lista Puestos Valorados'!$B$10:$BK$10,0),0)="","No relevante",VLOOKUP($B27,'Lista Puestos Valorados'!$B$11:$BK$510,MATCH('Auxiliar General'!BN$4,'Lista Puestos Valorados'!$B$10:$BK$10,0),0))</f>
        <v>No relevante</v>
      </c>
      <c r="BU27" s="26">
        <f>+HLOOKUP(BT27,Sistema_Puntos!$Q$5:$Y$43,'Auxiliar General'!BP$5,FALSE)</f>
        <v>0</v>
      </c>
      <c r="BV27" s="26" t="str">
        <f>+IF(VLOOKUP($B27,'Lista Puestos Valorados'!$B$11:$BK$510,MATCH('Auxiliar General'!BP$4,'Lista Puestos Valorados'!$B$10:$BK$10,0),0)="","No relevante",VLOOKUP($B27,'Lista Puestos Valorados'!$B$11:$BK$510,MATCH('Auxiliar General'!BP$4,'Lista Puestos Valorados'!$B$10:$BK$10,0),0))</f>
        <v>No relevante</v>
      </c>
      <c r="BW27" s="26">
        <f>+HLOOKUP(BV27,Sistema_Puntos!$Q$5:$Y$43,'Auxiliar General'!BR$5,FALSE)</f>
        <v>0</v>
      </c>
      <c r="BX27" s="26" t="str">
        <f>+IF(VLOOKUP($B27,'Lista Puestos Valorados'!$B$11:$BK$510,MATCH('Auxiliar General'!BR$4,'Lista Puestos Valorados'!$B$10:$BK$10,0),0)="","No relevante",VLOOKUP($B27,'Lista Puestos Valorados'!$B$11:$BK$510,MATCH('Auxiliar General'!BR$4,'Lista Puestos Valorados'!$B$10:$BK$10,0),0))</f>
        <v>No relevante</v>
      </c>
      <c r="BY27" s="26">
        <f>+HLOOKUP(BX27,Sistema_Puntos!$Q$5:$Y$43,'Auxiliar General'!BT$5,FALSE)</f>
        <v>0</v>
      </c>
      <c r="BZ27" s="26" t="str">
        <f>+IF(VLOOKUP($B27,'Lista Puestos Valorados'!$B$11:$BK$510,MATCH('Auxiliar General'!BT$4,'Lista Puestos Valorados'!$B$10:$BK$10,0),0)="","No relevante",VLOOKUP($B27,'Lista Puestos Valorados'!$B$11:$BK$510,MATCH('Auxiliar General'!BT$4,'Lista Puestos Valorados'!$B$10:$BK$10,0),0))</f>
        <v>No relevante</v>
      </c>
      <c r="CA27" s="26">
        <f>+HLOOKUP(BZ27,Sistema_Puntos!$Q$5:$Y$43,'Auxiliar General'!BV$5,FALSE)</f>
        <v>0</v>
      </c>
      <c r="CB27" s="26" t="str">
        <f>+IF(VLOOKUP($B27,'Lista Puestos Valorados'!$B$11:$BK$510,MATCH('Auxiliar General'!BV$4,'Lista Puestos Valorados'!$B$10:$BK$10,0),0)="","No relevante",VLOOKUP($B27,'Lista Puestos Valorados'!$B$11:$BK$510,MATCH('Auxiliar General'!BV$4,'Lista Puestos Valorados'!$B$10:$BK$10,0),0))</f>
        <v>No relevante</v>
      </c>
      <c r="CC27" s="26">
        <f>+HLOOKUP(CB27,Sistema_Puntos!$Q$5:$Y$43,'Auxiliar General'!BX$5,FALSE)</f>
        <v>0</v>
      </c>
      <c r="CD27" s="26" t="str">
        <f>+IF(VLOOKUP($B27,'Lista Puestos Valorados'!$B$11:$BK$510,MATCH('Auxiliar General'!BX$4,'Lista Puestos Valorados'!$B$10:$BK$10,0),0)="","No relevante",VLOOKUP($B27,'Lista Puestos Valorados'!$B$11:$BK$510,MATCH('Auxiliar General'!BX$4,'Lista Puestos Valorados'!$B$10:$BK$10,0),0))</f>
        <v>No relevante</v>
      </c>
      <c r="CE27" s="26">
        <f>+HLOOKUP(CD27,Sistema_Puntos!$Q$5:$Y$43,'Auxiliar General'!BZ$5,FALSE)</f>
        <v>0</v>
      </c>
      <c r="CF27" s="26" t="str">
        <f>+IF(VLOOKUP($B27,'Lista Puestos Valorados'!$B$11:$BK$510,MATCH('Auxiliar General'!BZ$4,'Lista Puestos Valorados'!$B$10:$BK$10,0),0)="","No relevante",VLOOKUP($B27,'Lista Puestos Valorados'!$B$11:$BK$510,MATCH('Auxiliar General'!BZ$4,'Lista Puestos Valorados'!$B$10:$BK$10,0),0))</f>
        <v>No relevante</v>
      </c>
      <c r="CG27" s="26">
        <f>+HLOOKUP(CF27,Sistema_Puntos!$Q$5:$Y$43,'Auxiliar General'!CB$5,FALSE)</f>
        <v>0</v>
      </c>
      <c r="CH27" s="29"/>
      <c r="CI27" s="29"/>
    </row>
    <row r="28" spans="2:87" ht="17.55" customHeight="1">
      <c r="B28" s="26">
        <f>+'Listado de Puestos'!B28</f>
        <v>18</v>
      </c>
      <c r="C28" s="236" t="str">
        <f>+IF('Lista Puestos Valorados'!C28="","",'Lista Puestos Valorados'!C28)</f>
        <v/>
      </c>
      <c r="D28" s="26" t="str">
        <f>+IF('Lista Puestos Valorados'!D28="","",'Lista Puestos Valorados'!D28)</f>
        <v/>
      </c>
      <c r="E28" s="26" t="str">
        <f>+IF('Lista Puestos Valorados'!E28="","",'Lista Puestos Valorados'!E28)</f>
        <v/>
      </c>
      <c r="F28" s="26" t="str">
        <f>+IF('Lista Puestos Valorados'!F28="","",'Lista Puestos Valorados'!F28)</f>
        <v/>
      </c>
      <c r="G28" s="26" t="str">
        <f>+IF('Lista Puestos Valorados'!G28="","",'Lista Puestos Valorados'!G28)</f>
        <v/>
      </c>
      <c r="H28" s="26" t="str">
        <f>+IF('Lista Puestos Valorados'!H28="","",'Lista Puestos Valorados'!H28)</f>
        <v/>
      </c>
      <c r="I28" s="26" t="str">
        <f>+IF('Lista Puestos Valorados'!I28="","",'Lista Puestos Valorados'!I28)</f>
        <v/>
      </c>
      <c r="J28" s="118" t="e">
        <f t="array" ref="J28">+IF(L28="","",_xlfn.IFS(L28&lt;='Cortes de Agrupacion'!$F$15,'Cortes de Agrupacion'!$E$15,'Resultados General'!L28&lt;='Cortes de Agrupacion'!$F$14,'Cortes de Agrupacion'!$E$14,'Resultados General'!L28&lt;='Cortes de Agrupacion'!$F$13,'Cortes de Agrupacion'!$E$13,L28&lt;='Cortes de Agrupacion'!$F$12,'Cortes de Agrupacion'!$E$12,'Resultados General'!L28&lt;='Cortes de Agrupacion'!$F$11,'Cortes de Agrupacion'!$E$11,'Resultados General'!L28&lt;='Cortes de Agrupacion'!$F$10,'Cortes de Agrupacion'!$E$10,'Resultados General'!L28&lt;='Cortes de Agrupacion'!$F$9,'Cortes de Agrupacion'!$E$9,'Resultados General'!L28&lt;='Cortes de Agrupacion'!$F$8,'Cortes de Agrupacion'!$E$8,'Resultados General'!L28&lt;='Cortes de Agrupacion'!$F$7,'Cortes de Agrupacion'!$E$7,'Resultados General'!L28&lt;='Cortes de Agrupacion'!$F$6,'Cortes de Agrupacion'!$E$6))</f>
        <v>#VALUE!</v>
      </c>
      <c r="K28" s="118" t="str">
        <f t="shared" si="0"/>
        <v/>
      </c>
      <c r="L28" s="124" t="e">
        <f>#VALUE!</f>
        <v>#VALUE!</v>
      </c>
      <c r="M28" s="26" t="e">
        <f ca="1">+_xlfn.IFNA(VLOOKUP(C28,'Distribución de puestos'!$B$8:$I$507,8,0),"")</f>
        <v>#NAME?</v>
      </c>
      <c r="N28" s="26" t="str">
        <f>+IF(VLOOKUP($B28,'Lista Puestos Valorados'!$B$11:$BK$510,MATCH('Auxiliar General'!H$4,'Lista Puestos Valorados'!$B$10:$BK$10,0),0)="","No relevante",VLOOKUP($B28,'Lista Puestos Valorados'!$B$11:$BK$510,MATCH('Auxiliar General'!H$4,'Lista Puestos Valorados'!$B$10:$BK$10,0),0))</f>
        <v>No relevante</v>
      </c>
      <c r="O28" s="26">
        <f>+HLOOKUP(N28,Sistema_Puntos!$Q$5:$Y$43,'Auxiliar General'!J$5,FALSE)</f>
        <v>0</v>
      </c>
      <c r="P28" s="26" t="str">
        <f>+IF(VLOOKUP($B28,'Lista Puestos Valorados'!$B$11:$BK$510,MATCH('Auxiliar General'!J$4,'Lista Puestos Valorados'!$B$10:$BK$10,0),0)="","No relevante",VLOOKUP($B28,'Lista Puestos Valorados'!$B$11:$BK$510,MATCH('Auxiliar General'!J$4,'Lista Puestos Valorados'!$B$10:$BK$10,0),0))</f>
        <v>No relevante</v>
      </c>
      <c r="Q28" s="26">
        <f>+HLOOKUP(P28,Sistema_Puntos!$Q$5:$Y$43,'Auxiliar General'!L$5,FALSE)</f>
        <v>0</v>
      </c>
      <c r="R28" s="26" t="str">
        <f>+IF(VLOOKUP($B28,'Lista Puestos Valorados'!$B$11:$BK$510,MATCH('Auxiliar General'!L$4,'Lista Puestos Valorados'!$B$10:$BK$10,0),0)="","No relevante",VLOOKUP($B28,'Lista Puestos Valorados'!$B$11:$BK$510,MATCH('Auxiliar General'!L$4,'Lista Puestos Valorados'!$B$10:$BK$10,0),0))</f>
        <v>No relevante</v>
      </c>
      <c r="S28" s="26">
        <f>+HLOOKUP(R28,Sistema_Puntos!$Q$5:$Y$43,'Auxiliar General'!N$5,FALSE)</f>
        <v>0</v>
      </c>
      <c r="T28" s="26" t="str">
        <f>+IF(VLOOKUP($B28,'Lista Puestos Valorados'!$B$11:$BK$510,MATCH('Auxiliar General'!N$4,'Lista Puestos Valorados'!$B$10:$BK$10,0),0)="","No relevante",VLOOKUP($B28,'Lista Puestos Valorados'!$B$11:$BK$510,MATCH('Auxiliar General'!N$4,'Lista Puestos Valorados'!$B$10:$BK$10,0),0))</f>
        <v>No relevante</v>
      </c>
      <c r="U28" s="26">
        <f>+HLOOKUP(T28,Sistema_Puntos!$Q$5:$Y$43,'Auxiliar General'!P$5,FALSE)</f>
        <v>0</v>
      </c>
      <c r="V28" s="26" t="str">
        <f>+IF(VLOOKUP($B28,'Lista Puestos Valorados'!$B$11:$BK$510,MATCH('Auxiliar General'!P$4,'Lista Puestos Valorados'!$B$10:$BK$10,0),0)="","No relevante",VLOOKUP($B28,'Lista Puestos Valorados'!$B$11:$BK$510,MATCH('Auxiliar General'!P$4,'Lista Puestos Valorados'!$B$10:$BK$10,0),0))</f>
        <v>No relevante</v>
      </c>
      <c r="W28" s="26">
        <f>+HLOOKUP(V28,Sistema_Puntos!$Q$5:$Y$43,'Auxiliar General'!R$5,FALSE)</f>
        <v>0</v>
      </c>
      <c r="X28" s="26" t="str">
        <f>+IF(VLOOKUP($B28,'Lista Puestos Valorados'!$B$11:$BK$510,MATCH('Auxiliar General'!R$4,'Lista Puestos Valorados'!$B$10:$BK$10,0),0)="","No relevante",VLOOKUP($B28,'Lista Puestos Valorados'!$B$11:$BK$510,MATCH('Auxiliar General'!R$4,'Lista Puestos Valorados'!$B$10:$BK$10,0),0))</f>
        <v>No relevante</v>
      </c>
      <c r="Y28" s="26">
        <f>+HLOOKUP(X28,Sistema_Puntos!$Q$5:$Y$43,'Auxiliar General'!T$5,FALSE)</f>
        <v>0</v>
      </c>
      <c r="Z28" s="26" t="str">
        <f>+IF(VLOOKUP($B28,'Lista Puestos Valorados'!$B$11:$BK$510,MATCH('Auxiliar General'!T$4,'Lista Puestos Valorados'!$B$10:$BK$10,0),0)="","No relevante",VLOOKUP($B28,'Lista Puestos Valorados'!$B$11:$BK$510,MATCH('Auxiliar General'!T$4,'Lista Puestos Valorados'!$B$10:$BK$10,0),0))</f>
        <v>No relevante</v>
      </c>
      <c r="AA28" s="26">
        <f>+HLOOKUP(Z28,Sistema_Puntos!$Q$5:$Y$43,'Auxiliar General'!V$5,FALSE)</f>
        <v>0</v>
      </c>
      <c r="AB28" s="26" t="str">
        <f>+IF(VLOOKUP($B28,'Lista Puestos Valorados'!$B$11:$BK$510,MATCH('Auxiliar General'!V$4,'Lista Puestos Valorados'!$B$10:$BK$10,0),0)="","No relevante",VLOOKUP($B28,'Lista Puestos Valorados'!$B$11:$BK$510,MATCH('Auxiliar General'!V$4,'Lista Puestos Valorados'!$B$10:$BK$10,0),0))</f>
        <v>No relevante</v>
      </c>
      <c r="AC28" s="26">
        <f>+HLOOKUP(AB28,Sistema_Puntos!$Q$5:$Y$43,'Auxiliar General'!X$5,FALSE)</f>
        <v>0</v>
      </c>
      <c r="AD28" s="26" t="str">
        <f>+IF(VLOOKUP($B28,'Lista Puestos Valorados'!$B$11:$BK$510,MATCH('Auxiliar General'!X$4,'Lista Puestos Valorados'!$B$10:$BK$10,0),0)="","No relevante",VLOOKUP($B28,'Lista Puestos Valorados'!$B$11:$BK$510,MATCH('Auxiliar General'!X$4,'Lista Puestos Valorados'!$B$10:$BK$10,0),0))</f>
        <v>No relevante</v>
      </c>
      <c r="AE28" s="26">
        <f>+HLOOKUP(AD28,Sistema_Puntos!$Q$5:$Y$43,'Auxiliar General'!Z$5,FALSE)</f>
        <v>0</v>
      </c>
      <c r="AF28" s="26" t="str">
        <f>+IF(VLOOKUP($B28,'Lista Puestos Valorados'!$B$11:$BK$510,MATCH('Auxiliar General'!Z$4,'Lista Puestos Valorados'!$B$10:$BK$10,0),0)="","No relevante",VLOOKUP($B28,'Lista Puestos Valorados'!$B$11:$BK$510,MATCH('Auxiliar General'!Z$4,'Lista Puestos Valorados'!$B$10:$BK$10,0),0))</f>
        <v>No relevante</v>
      </c>
      <c r="AG28" s="26">
        <f>+HLOOKUP(AF28,Sistema_Puntos!$Q$5:$Y$43,'Auxiliar General'!AB$5,FALSE)</f>
        <v>0</v>
      </c>
      <c r="AH28" s="26" t="str">
        <f>+IF(VLOOKUP($B28,'Lista Puestos Valorados'!$B$11:$BK$510,MATCH('Auxiliar General'!AB$4,'Lista Puestos Valorados'!$B$10:$BK$10,0),0)="","No relevante",VLOOKUP($B28,'Lista Puestos Valorados'!$B$11:$BK$510,MATCH('Auxiliar General'!AB$4,'Lista Puestos Valorados'!$B$10:$BK$10,0),0))</f>
        <v>No relevante</v>
      </c>
      <c r="AI28" s="26">
        <f>+HLOOKUP(AH28,Sistema_Puntos!$Q$5:$Y$43,'Auxiliar General'!AD$5,FALSE)</f>
        <v>0</v>
      </c>
      <c r="AJ28" s="26" t="str">
        <f>+IF(VLOOKUP($B28,'Lista Puestos Valorados'!$B$11:$BK$510,MATCH('Auxiliar General'!AD$4,'Lista Puestos Valorados'!$B$10:$BK$10,0),0)="","No relevante",VLOOKUP($B28,'Lista Puestos Valorados'!$B$11:$BK$510,MATCH('Auxiliar General'!AD$4,'Lista Puestos Valorados'!$B$10:$BK$10,0),0))</f>
        <v>No relevante</v>
      </c>
      <c r="AK28" s="26">
        <f>+HLOOKUP(AJ28,Sistema_Puntos!$Q$5:$Y$43,'Auxiliar General'!AF$5,FALSE)</f>
        <v>0</v>
      </c>
      <c r="AL28" s="26" t="str">
        <f>+IF(VLOOKUP($B28,'Lista Puestos Valorados'!$B$11:$BK$510,MATCH('Auxiliar General'!AF$4,'Lista Puestos Valorados'!$B$10:$BK$10,0),0)="","No relevante",VLOOKUP($B28,'Lista Puestos Valorados'!$B$11:$BK$510,MATCH('Auxiliar General'!AF$4,'Lista Puestos Valorados'!$B$10:$BK$10,0),0))</f>
        <v>No relevante</v>
      </c>
      <c r="AM28" s="26">
        <f>+HLOOKUP(AL28,Sistema_Puntos!$Q$5:$Y$43,'Auxiliar General'!AH$5,FALSE)</f>
        <v>0</v>
      </c>
      <c r="AN28" s="26" t="str">
        <f>+IF(VLOOKUP($B28,'Lista Puestos Valorados'!$B$11:$BK$510,MATCH('Auxiliar General'!AH$4,'Lista Puestos Valorados'!$B$10:$BK$10,0),0)="","No relevante",VLOOKUP($B28,'Lista Puestos Valorados'!$B$11:$BK$510,MATCH('Auxiliar General'!AH$4,'Lista Puestos Valorados'!$B$10:$BK$10,0),0))</f>
        <v>No relevante</v>
      </c>
      <c r="AO28" s="26">
        <f>+HLOOKUP(AN28,Sistema_Puntos!$Q$5:$Y$43,'Auxiliar General'!AJ$5,FALSE)</f>
        <v>0</v>
      </c>
      <c r="AP28" s="26" t="str">
        <f>+IF(VLOOKUP($B28,'Lista Puestos Valorados'!$B$11:$BK$510,MATCH('Auxiliar General'!AJ$4,'Lista Puestos Valorados'!$B$10:$BK$10,0),0)="","No relevante",VLOOKUP($B28,'Lista Puestos Valorados'!$B$11:$BK$510,MATCH('Auxiliar General'!AJ$4,'Lista Puestos Valorados'!$B$10:$BK$10,0),0))</f>
        <v>No relevante</v>
      </c>
      <c r="AQ28" s="26">
        <f>+HLOOKUP(AP28,Sistema_Puntos!$Q$5:$Y$43,'Auxiliar General'!AL$5,FALSE)</f>
        <v>0</v>
      </c>
      <c r="AR28" s="26" t="str">
        <f>+IF(VLOOKUP($B28,'Lista Puestos Valorados'!$B$11:$BK$510,MATCH('Auxiliar General'!AL$4,'Lista Puestos Valorados'!$B$10:$BK$10,0),0)="","No relevante",VLOOKUP($B28,'Lista Puestos Valorados'!$B$11:$BK$510,MATCH('Auxiliar General'!AL$4,'Lista Puestos Valorados'!$B$10:$BK$10,0),0))</f>
        <v>No relevante</v>
      </c>
      <c r="AS28" s="26">
        <f>+HLOOKUP(AR28,Sistema_Puntos!$Q$5:$Y$43,'Auxiliar General'!AN$5,FALSE)</f>
        <v>0</v>
      </c>
      <c r="AT28" s="26" t="str">
        <f>+IF(VLOOKUP($B28,'Lista Puestos Valorados'!$B$11:$BK$510,MATCH('Auxiliar General'!AN$4,'Lista Puestos Valorados'!$B$10:$BK$10,0),0)="","No relevante",VLOOKUP($B28,'Lista Puestos Valorados'!$B$11:$BK$510,MATCH('Auxiliar General'!AN$4,'Lista Puestos Valorados'!$B$10:$BK$10,0),0))</f>
        <v>No relevante</v>
      </c>
      <c r="AU28" s="26">
        <f>+HLOOKUP(AT28,Sistema_Puntos!$Q$5:$Y$43,'Auxiliar General'!AP$5,FALSE)</f>
        <v>0</v>
      </c>
      <c r="AV28" s="26" t="str">
        <f>+IF(VLOOKUP($B28,'Lista Puestos Valorados'!$B$11:$BK$510,MATCH('Auxiliar General'!AP$4,'Lista Puestos Valorados'!$B$10:$BK$10,0),0)="","No relevante",VLOOKUP($B28,'Lista Puestos Valorados'!$B$11:$BK$510,MATCH('Auxiliar General'!AP$4,'Lista Puestos Valorados'!$B$10:$BK$10,0),0))</f>
        <v>No relevante</v>
      </c>
      <c r="AW28" s="26">
        <f>+HLOOKUP(AV28,Sistema_Puntos!$Q$5:$Y$43,'Auxiliar General'!AR$5,FALSE)</f>
        <v>0</v>
      </c>
      <c r="AX28" s="26" t="str">
        <f>+IF(VLOOKUP($B28,'Lista Puestos Valorados'!$B$11:$BK$510,MATCH('Auxiliar General'!AR$4,'Lista Puestos Valorados'!$B$10:$BK$10,0),0)="","No relevante",VLOOKUP($B28,'Lista Puestos Valorados'!$B$11:$BK$510,MATCH('Auxiliar General'!AR$4,'Lista Puestos Valorados'!$B$10:$BK$10,0),0))</f>
        <v>No relevante</v>
      </c>
      <c r="AY28" s="26">
        <f>+HLOOKUP(AX28,Sistema_Puntos!$Q$5:$Y$43,'Auxiliar General'!AT$5,FALSE)</f>
        <v>0</v>
      </c>
      <c r="AZ28" s="26" t="str">
        <f>+IF(VLOOKUP($B28,'Lista Puestos Valorados'!$B$11:$BK$510,MATCH('Auxiliar General'!AT$4,'Lista Puestos Valorados'!$B$10:$BK$10,0),0)="","No relevante",VLOOKUP($B28,'Lista Puestos Valorados'!$B$11:$BK$510,MATCH('Auxiliar General'!AT$4,'Lista Puestos Valorados'!$B$10:$BK$10,0),0))</f>
        <v>No relevante</v>
      </c>
      <c r="BA28" s="26">
        <f>+HLOOKUP(AZ28,Sistema_Puntos!$Q$5:$Y$43,'Auxiliar General'!AV$5,FALSE)</f>
        <v>0</v>
      </c>
      <c r="BB28" s="26" t="str">
        <f>+IF(VLOOKUP($B28,'Lista Puestos Valorados'!$B$11:$BK$510,MATCH('Auxiliar General'!AV$4,'Lista Puestos Valorados'!$B$10:$BK$10,0),0)="","No relevante",VLOOKUP($B28,'Lista Puestos Valorados'!$B$11:$BK$510,MATCH('Auxiliar General'!AV$4,'Lista Puestos Valorados'!$B$10:$BK$10,0),0))</f>
        <v>No relevante</v>
      </c>
      <c r="BC28" s="26">
        <f>+HLOOKUP(BB28,Sistema_Puntos!$Q$5:$Y$43,'Auxiliar General'!AX$5,FALSE)</f>
        <v>0</v>
      </c>
      <c r="BD28" s="26" t="str">
        <f>+IF(VLOOKUP($B28,'Lista Puestos Valorados'!$B$11:$BK$510,MATCH('Auxiliar General'!AX$4,'Lista Puestos Valorados'!$B$10:$BK$10,0),0)="","No relevante",VLOOKUP($B28,'Lista Puestos Valorados'!$B$11:$BK$510,MATCH('Auxiliar General'!AX$4,'Lista Puestos Valorados'!$B$10:$BK$10,0),0))</f>
        <v>No relevante</v>
      </c>
      <c r="BE28" s="26">
        <f>+HLOOKUP(BD28,Sistema_Puntos!$Q$5:$Y$43,'Auxiliar General'!AZ$5,FALSE)</f>
        <v>0</v>
      </c>
      <c r="BF28" s="26" t="str">
        <f>+IF(VLOOKUP($B28,'Lista Puestos Valorados'!$B$11:$BK$510,MATCH('Auxiliar General'!AZ$4,'Lista Puestos Valorados'!$B$10:$BK$10,0),0)="","No relevante",VLOOKUP($B28,'Lista Puestos Valorados'!$B$11:$BK$510,MATCH('Auxiliar General'!AZ$4,'Lista Puestos Valorados'!$B$10:$BK$10,0),0))</f>
        <v>No relevante</v>
      </c>
      <c r="BG28" s="26">
        <f>+HLOOKUP(BF28,Sistema_Puntos!$Q$5:$Y$43,'Auxiliar General'!BB$5,FALSE)</f>
        <v>0</v>
      </c>
      <c r="BH28" s="26" t="str">
        <f>+IF(VLOOKUP($B28,'Lista Puestos Valorados'!$B$11:$BK$510,MATCH('Auxiliar General'!BB$4,'Lista Puestos Valorados'!$B$10:$BK$10,0),0)="","No relevante",VLOOKUP($B28,'Lista Puestos Valorados'!$B$11:$BK$510,MATCH('Auxiliar General'!BB$4,'Lista Puestos Valorados'!$B$10:$BK$10,0),0))</f>
        <v>No relevante</v>
      </c>
      <c r="BI28" s="26">
        <f>+HLOOKUP(BH28,Sistema_Puntos!$Q$5:$Y$43,'Auxiliar General'!BD$5,FALSE)</f>
        <v>0</v>
      </c>
      <c r="BJ28" s="26" t="str">
        <f>+IF(VLOOKUP($B28,'Lista Puestos Valorados'!$B$11:$BK$510,MATCH('Auxiliar General'!BD$4,'Lista Puestos Valorados'!$B$10:$BK$10,0),0)="","No relevante",VLOOKUP($B28,'Lista Puestos Valorados'!$B$11:$BK$510,MATCH('Auxiliar General'!BD$4,'Lista Puestos Valorados'!$B$10:$BK$10,0),0))</f>
        <v>No relevante</v>
      </c>
      <c r="BK28" s="26">
        <f>+HLOOKUP(BJ28,Sistema_Puntos!$Q$5:$Y$43,'Auxiliar General'!BF$5,FALSE)</f>
        <v>0</v>
      </c>
      <c r="BL28" s="26" t="str">
        <f>+IF(VLOOKUP($B28,'Lista Puestos Valorados'!$B$11:$BK$510,MATCH('Auxiliar General'!BF$4,'Lista Puestos Valorados'!$B$10:$BK$10,0),0)="","No relevante",VLOOKUP($B28,'Lista Puestos Valorados'!$B$11:$BK$510,MATCH('Auxiliar General'!BF$4,'Lista Puestos Valorados'!$B$10:$BK$10,0),0))</f>
        <v>No relevante</v>
      </c>
      <c r="BM28" s="26">
        <f>+HLOOKUP(BL28,Sistema_Puntos!$Q$5:$Y$43,'Auxiliar General'!BH$5,FALSE)</f>
        <v>0</v>
      </c>
      <c r="BN28" s="26" t="str">
        <f>+IF(VLOOKUP($B28,'Lista Puestos Valorados'!$B$11:$BK$510,MATCH('Auxiliar General'!BH$4,'Lista Puestos Valorados'!$B$10:$BK$10,0),0)="","No relevante",VLOOKUP($B28,'Lista Puestos Valorados'!$B$11:$BK$510,MATCH('Auxiliar General'!BH$4,'Lista Puestos Valorados'!$B$10:$BK$10,0),0))</f>
        <v>No relevante</v>
      </c>
      <c r="BO28" s="26">
        <f>+HLOOKUP(BN28,Sistema_Puntos!$Q$5:$Y$43,'Auxiliar General'!BJ$5,FALSE)</f>
        <v>0</v>
      </c>
      <c r="BP28" s="26" t="str">
        <f>+IF(VLOOKUP($B28,'Lista Puestos Valorados'!$B$11:$BK$510,MATCH('Auxiliar General'!BJ$4,'Lista Puestos Valorados'!$B$10:$BK$10,0),0)="","No relevante",VLOOKUP($B28,'Lista Puestos Valorados'!$B$11:$BK$510,MATCH('Auxiliar General'!BJ$4,'Lista Puestos Valorados'!$B$10:$BK$10,0),0))</f>
        <v>No relevante</v>
      </c>
      <c r="BQ28" s="26">
        <f>+HLOOKUP(BP28,Sistema_Puntos!$Q$5:$Y$43,'Auxiliar General'!BL$5,FALSE)</f>
        <v>0</v>
      </c>
      <c r="BR28" s="26" t="str">
        <f>+IF(VLOOKUP($B28,'Lista Puestos Valorados'!$B$11:$BK$510,MATCH('Auxiliar General'!BL$4,'Lista Puestos Valorados'!$B$10:$BK$10,0),0)="","No relevante",VLOOKUP($B28,'Lista Puestos Valorados'!$B$11:$BK$510,MATCH('Auxiliar General'!BL$4,'Lista Puestos Valorados'!$B$10:$BK$10,0),0))</f>
        <v>No relevante</v>
      </c>
      <c r="BS28" s="26">
        <f>+HLOOKUP(BR28,Sistema_Puntos!$Q$5:$Y$43,'Auxiliar General'!BN$5,FALSE)</f>
        <v>0</v>
      </c>
      <c r="BT28" s="26" t="str">
        <f>+IF(VLOOKUP($B28,'Lista Puestos Valorados'!$B$11:$BK$510,MATCH('Auxiliar General'!BN$4,'Lista Puestos Valorados'!$B$10:$BK$10,0),0)="","No relevante",VLOOKUP($B28,'Lista Puestos Valorados'!$B$11:$BK$510,MATCH('Auxiliar General'!BN$4,'Lista Puestos Valorados'!$B$10:$BK$10,0),0))</f>
        <v>No relevante</v>
      </c>
      <c r="BU28" s="26">
        <f>+HLOOKUP(BT28,Sistema_Puntos!$Q$5:$Y$43,'Auxiliar General'!BP$5,FALSE)</f>
        <v>0</v>
      </c>
      <c r="BV28" s="26" t="str">
        <f>+IF(VLOOKUP($B28,'Lista Puestos Valorados'!$B$11:$BK$510,MATCH('Auxiliar General'!BP$4,'Lista Puestos Valorados'!$B$10:$BK$10,0),0)="","No relevante",VLOOKUP($B28,'Lista Puestos Valorados'!$B$11:$BK$510,MATCH('Auxiliar General'!BP$4,'Lista Puestos Valorados'!$B$10:$BK$10,0),0))</f>
        <v>No relevante</v>
      </c>
      <c r="BW28" s="26">
        <f>+HLOOKUP(BV28,Sistema_Puntos!$Q$5:$Y$43,'Auxiliar General'!BR$5,FALSE)</f>
        <v>0</v>
      </c>
      <c r="BX28" s="26" t="str">
        <f>+IF(VLOOKUP($B28,'Lista Puestos Valorados'!$B$11:$BK$510,MATCH('Auxiliar General'!BR$4,'Lista Puestos Valorados'!$B$10:$BK$10,0),0)="","No relevante",VLOOKUP($B28,'Lista Puestos Valorados'!$B$11:$BK$510,MATCH('Auxiliar General'!BR$4,'Lista Puestos Valorados'!$B$10:$BK$10,0),0))</f>
        <v>No relevante</v>
      </c>
      <c r="BY28" s="26">
        <f>+HLOOKUP(BX28,Sistema_Puntos!$Q$5:$Y$43,'Auxiliar General'!BT$5,FALSE)</f>
        <v>0</v>
      </c>
      <c r="BZ28" s="26" t="str">
        <f>+IF(VLOOKUP($B28,'Lista Puestos Valorados'!$B$11:$BK$510,MATCH('Auxiliar General'!BT$4,'Lista Puestos Valorados'!$B$10:$BK$10,0),0)="","No relevante",VLOOKUP($B28,'Lista Puestos Valorados'!$B$11:$BK$510,MATCH('Auxiliar General'!BT$4,'Lista Puestos Valorados'!$B$10:$BK$10,0),0))</f>
        <v>No relevante</v>
      </c>
      <c r="CA28" s="26">
        <f>+HLOOKUP(BZ28,Sistema_Puntos!$Q$5:$Y$43,'Auxiliar General'!BV$5,FALSE)</f>
        <v>0</v>
      </c>
      <c r="CB28" s="26" t="str">
        <f>+IF(VLOOKUP($B28,'Lista Puestos Valorados'!$B$11:$BK$510,MATCH('Auxiliar General'!BV$4,'Lista Puestos Valorados'!$B$10:$BK$10,0),0)="","No relevante",VLOOKUP($B28,'Lista Puestos Valorados'!$B$11:$BK$510,MATCH('Auxiliar General'!BV$4,'Lista Puestos Valorados'!$B$10:$BK$10,0),0))</f>
        <v>No relevante</v>
      </c>
      <c r="CC28" s="26">
        <f>+HLOOKUP(CB28,Sistema_Puntos!$Q$5:$Y$43,'Auxiliar General'!BX$5,FALSE)</f>
        <v>0</v>
      </c>
      <c r="CD28" s="26" t="str">
        <f>+IF(VLOOKUP($B28,'Lista Puestos Valorados'!$B$11:$BK$510,MATCH('Auxiliar General'!BX$4,'Lista Puestos Valorados'!$B$10:$BK$10,0),0)="","No relevante",VLOOKUP($B28,'Lista Puestos Valorados'!$B$11:$BK$510,MATCH('Auxiliar General'!BX$4,'Lista Puestos Valorados'!$B$10:$BK$10,0),0))</f>
        <v>No relevante</v>
      </c>
      <c r="CE28" s="26">
        <f>+HLOOKUP(CD28,Sistema_Puntos!$Q$5:$Y$43,'Auxiliar General'!BZ$5,FALSE)</f>
        <v>0</v>
      </c>
      <c r="CF28" s="26" t="str">
        <f>+IF(VLOOKUP($B28,'Lista Puestos Valorados'!$B$11:$BK$510,MATCH('Auxiliar General'!BZ$4,'Lista Puestos Valorados'!$B$10:$BK$10,0),0)="","No relevante",VLOOKUP($B28,'Lista Puestos Valorados'!$B$11:$BK$510,MATCH('Auxiliar General'!BZ$4,'Lista Puestos Valorados'!$B$10:$BK$10,0),0))</f>
        <v>No relevante</v>
      </c>
      <c r="CG28" s="26">
        <f>+HLOOKUP(CF28,Sistema_Puntos!$Q$5:$Y$43,'Auxiliar General'!CB$5,FALSE)</f>
        <v>0</v>
      </c>
      <c r="CH28" s="29"/>
      <c r="CI28" s="29"/>
    </row>
    <row r="29" spans="2:87" ht="17.55" customHeight="1">
      <c r="B29" s="26">
        <f>+'Listado de Puestos'!B29</f>
        <v>19</v>
      </c>
      <c r="C29" s="236" t="str">
        <f>+IF('Lista Puestos Valorados'!C29="","",'Lista Puestos Valorados'!C29)</f>
        <v/>
      </c>
      <c r="D29" s="26" t="str">
        <f>+IF('Lista Puestos Valorados'!D29="","",'Lista Puestos Valorados'!D29)</f>
        <v/>
      </c>
      <c r="E29" s="26" t="str">
        <f>+IF('Lista Puestos Valorados'!E29="","",'Lista Puestos Valorados'!E29)</f>
        <v/>
      </c>
      <c r="F29" s="26" t="str">
        <f>+IF('Lista Puestos Valorados'!F29="","",'Lista Puestos Valorados'!F29)</f>
        <v/>
      </c>
      <c r="G29" s="26" t="str">
        <f>+IF('Lista Puestos Valorados'!G29="","",'Lista Puestos Valorados'!G29)</f>
        <v/>
      </c>
      <c r="H29" s="26" t="str">
        <f>+IF('Lista Puestos Valorados'!H29="","",'Lista Puestos Valorados'!H29)</f>
        <v/>
      </c>
      <c r="I29" s="26" t="str">
        <f>+IF('Lista Puestos Valorados'!I29="","",'Lista Puestos Valorados'!I29)</f>
        <v/>
      </c>
      <c r="J29" s="118" t="e">
        <f t="array" ref="J29">+IF(L29="","",_xlfn.IFS(L29&lt;='Cortes de Agrupacion'!$F$15,'Cortes de Agrupacion'!$E$15,'Resultados General'!L29&lt;='Cortes de Agrupacion'!$F$14,'Cortes de Agrupacion'!$E$14,'Resultados General'!L29&lt;='Cortes de Agrupacion'!$F$13,'Cortes de Agrupacion'!$E$13,L29&lt;='Cortes de Agrupacion'!$F$12,'Cortes de Agrupacion'!$E$12,'Resultados General'!L29&lt;='Cortes de Agrupacion'!$F$11,'Cortes de Agrupacion'!$E$11,'Resultados General'!L29&lt;='Cortes de Agrupacion'!$F$10,'Cortes de Agrupacion'!$E$10,'Resultados General'!L29&lt;='Cortes de Agrupacion'!$F$9,'Cortes de Agrupacion'!$E$9,'Resultados General'!L29&lt;='Cortes de Agrupacion'!$F$8,'Cortes de Agrupacion'!$E$8,'Resultados General'!L29&lt;='Cortes de Agrupacion'!$F$7,'Cortes de Agrupacion'!$E$7,'Resultados General'!L29&lt;='Cortes de Agrupacion'!$F$6,'Cortes de Agrupacion'!$E$6))</f>
        <v>#VALUE!</v>
      </c>
      <c r="K29" s="118" t="str">
        <f t="shared" si="0"/>
        <v/>
      </c>
      <c r="L29" s="124" t="e">
        <f>#VALUE!</f>
        <v>#VALUE!</v>
      </c>
      <c r="M29" s="26" t="e">
        <f ca="1">+_xlfn.IFNA(VLOOKUP(C29,'Distribución de puestos'!$B$8:$I$507,8,0),"")</f>
        <v>#NAME?</v>
      </c>
      <c r="N29" s="26" t="str">
        <f>+IF(VLOOKUP($B29,'Lista Puestos Valorados'!$B$11:$BK$510,MATCH('Auxiliar General'!H$4,'Lista Puestos Valorados'!$B$10:$BK$10,0),0)="","No relevante",VLOOKUP($B29,'Lista Puestos Valorados'!$B$11:$BK$510,MATCH('Auxiliar General'!H$4,'Lista Puestos Valorados'!$B$10:$BK$10,0),0))</f>
        <v>No relevante</v>
      </c>
      <c r="O29" s="26">
        <f>+HLOOKUP(N29,Sistema_Puntos!$Q$5:$Y$43,'Auxiliar General'!J$5,FALSE)</f>
        <v>0</v>
      </c>
      <c r="P29" s="26" t="str">
        <f>+IF(VLOOKUP($B29,'Lista Puestos Valorados'!$B$11:$BK$510,MATCH('Auxiliar General'!J$4,'Lista Puestos Valorados'!$B$10:$BK$10,0),0)="","No relevante",VLOOKUP($B29,'Lista Puestos Valorados'!$B$11:$BK$510,MATCH('Auxiliar General'!J$4,'Lista Puestos Valorados'!$B$10:$BK$10,0),0))</f>
        <v>No relevante</v>
      </c>
      <c r="Q29" s="26">
        <f>+HLOOKUP(P29,Sistema_Puntos!$Q$5:$Y$43,'Auxiliar General'!L$5,FALSE)</f>
        <v>0</v>
      </c>
      <c r="R29" s="26" t="str">
        <f>+IF(VLOOKUP($B29,'Lista Puestos Valorados'!$B$11:$BK$510,MATCH('Auxiliar General'!L$4,'Lista Puestos Valorados'!$B$10:$BK$10,0),0)="","No relevante",VLOOKUP($B29,'Lista Puestos Valorados'!$B$11:$BK$510,MATCH('Auxiliar General'!L$4,'Lista Puestos Valorados'!$B$10:$BK$10,0),0))</f>
        <v>No relevante</v>
      </c>
      <c r="S29" s="26">
        <f>+HLOOKUP(R29,Sistema_Puntos!$Q$5:$Y$43,'Auxiliar General'!N$5,FALSE)</f>
        <v>0</v>
      </c>
      <c r="T29" s="26" t="str">
        <f>+IF(VLOOKUP($B29,'Lista Puestos Valorados'!$B$11:$BK$510,MATCH('Auxiliar General'!N$4,'Lista Puestos Valorados'!$B$10:$BK$10,0),0)="","No relevante",VLOOKUP($B29,'Lista Puestos Valorados'!$B$11:$BK$510,MATCH('Auxiliar General'!N$4,'Lista Puestos Valorados'!$B$10:$BK$10,0),0))</f>
        <v>No relevante</v>
      </c>
      <c r="U29" s="26">
        <f>+HLOOKUP(T29,Sistema_Puntos!$Q$5:$Y$43,'Auxiliar General'!P$5,FALSE)</f>
        <v>0</v>
      </c>
      <c r="V29" s="26" t="str">
        <f>+IF(VLOOKUP($B29,'Lista Puestos Valorados'!$B$11:$BK$510,MATCH('Auxiliar General'!P$4,'Lista Puestos Valorados'!$B$10:$BK$10,0),0)="","No relevante",VLOOKUP($B29,'Lista Puestos Valorados'!$B$11:$BK$510,MATCH('Auxiliar General'!P$4,'Lista Puestos Valorados'!$B$10:$BK$10,0),0))</f>
        <v>No relevante</v>
      </c>
      <c r="W29" s="26">
        <f>+HLOOKUP(V29,Sistema_Puntos!$Q$5:$Y$43,'Auxiliar General'!R$5,FALSE)</f>
        <v>0</v>
      </c>
      <c r="X29" s="26" t="str">
        <f>+IF(VLOOKUP($B29,'Lista Puestos Valorados'!$B$11:$BK$510,MATCH('Auxiliar General'!R$4,'Lista Puestos Valorados'!$B$10:$BK$10,0),0)="","No relevante",VLOOKUP($B29,'Lista Puestos Valorados'!$B$11:$BK$510,MATCH('Auxiliar General'!R$4,'Lista Puestos Valorados'!$B$10:$BK$10,0),0))</f>
        <v>No relevante</v>
      </c>
      <c r="Y29" s="26">
        <f>+HLOOKUP(X29,Sistema_Puntos!$Q$5:$Y$43,'Auxiliar General'!T$5,FALSE)</f>
        <v>0</v>
      </c>
      <c r="Z29" s="26" t="str">
        <f>+IF(VLOOKUP($B29,'Lista Puestos Valorados'!$B$11:$BK$510,MATCH('Auxiliar General'!T$4,'Lista Puestos Valorados'!$B$10:$BK$10,0),0)="","No relevante",VLOOKUP($B29,'Lista Puestos Valorados'!$B$11:$BK$510,MATCH('Auxiliar General'!T$4,'Lista Puestos Valorados'!$B$10:$BK$10,0),0))</f>
        <v>No relevante</v>
      </c>
      <c r="AA29" s="26">
        <f>+HLOOKUP(Z29,Sistema_Puntos!$Q$5:$Y$43,'Auxiliar General'!V$5,FALSE)</f>
        <v>0</v>
      </c>
      <c r="AB29" s="26" t="str">
        <f>+IF(VLOOKUP($B29,'Lista Puestos Valorados'!$B$11:$BK$510,MATCH('Auxiliar General'!V$4,'Lista Puestos Valorados'!$B$10:$BK$10,0),0)="","No relevante",VLOOKUP($B29,'Lista Puestos Valorados'!$B$11:$BK$510,MATCH('Auxiliar General'!V$4,'Lista Puestos Valorados'!$B$10:$BK$10,0),0))</f>
        <v>No relevante</v>
      </c>
      <c r="AC29" s="26">
        <f>+HLOOKUP(AB29,Sistema_Puntos!$Q$5:$Y$43,'Auxiliar General'!X$5,FALSE)</f>
        <v>0</v>
      </c>
      <c r="AD29" s="26" t="str">
        <f>+IF(VLOOKUP($B29,'Lista Puestos Valorados'!$B$11:$BK$510,MATCH('Auxiliar General'!X$4,'Lista Puestos Valorados'!$B$10:$BK$10,0),0)="","No relevante",VLOOKUP($B29,'Lista Puestos Valorados'!$B$11:$BK$510,MATCH('Auxiliar General'!X$4,'Lista Puestos Valorados'!$B$10:$BK$10,0),0))</f>
        <v>No relevante</v>
      </c>
      <c r="AE29" s="26">
        <f>+HLOOKUP(AD29,Sistema_Puntos!$Q$5:$Y$43,'Auxiliar General'!Z$5,FALSE)</f>
        <v>0</v>
      </c>
      <c r="AF29" s="26" t="str">
        <f>+IF(VLOOKUP($B29,'Lista Puestos Valorados'!$B$11:$BK$510,MATCH('Auxiliar General'!Z$4,'Lista Puestos Valorados'!$B$10:$BK$10,0),0)="","No relevante",VLOOKUP($B29,'Lista Puestos Valorados'!$B$11:$BK$510,MATCH('Auxiliar General'!Z$4,'Lista Puestos Valorados'!$B$10:$BK$10,0),0))</f>
        <v>No relevante</v>
      </c>
      <c r="AG29" s="26">
        <f>+HLOOKUP(AF29,Sistema_Puntos!$Q$5:$Y$43,'Auxiliar General'!AB$5,FALSE)</f>
        <v>0</v>
      </c>
      <c r="AH29" s="26" t="str">
        <f>+IF(VLOOKUP($B29,'Lista Puestos Valorados'!$B$11:$BK$510,MATCH('Auxiliar General'!AB$4,'Lista Puestos Valorados'!$B$10:$BK$10,0),0)="","No relevante",VLOOKUP($B29,'Lista Puestos Valorados'!$B$11:$BK$510,MATCH('Auxiliar General'!AB$4,'Lista Puestos Valorados'!$B$10:$BK$10,0),0))</f>
        <v>No relevante</v>
      </c>
      <c r="AI29" s="26">
        <f>+HLOOKUP(AH29,Sistema_Puntos!$Q$5:$Y$43,'Auxiliar General'!AD$5,FALSE)</f>
        <v>0</v>
      </c>
      <c r="AJ29" s="26" t="str">
        <f>+IF(VLOOKUP($B29,'Lista Puestos Valorados'!$B$11:$BK$510,MATCH('Auxiliar General'!AD$4,'Lista Puestos Valorados'!$B$10:$BK$10,0),0)="","No relevante",VLOOKUP($B29,'Lista Puestos Valorados'!$B$11:$BK$510,MATCH('Auxiliar General'!AD$4,'Lista Puestos Valorados'!$B$10:$BK$10,0),0))</f>
        <v>No relevante</v>
      </c>
      <c r="AK29" s="26">
        <f>+HLOOKUP(AJ29,Sistema_Puntos!$Q$5:$Y$43,'Auxiliar General'!AF$5,FALSE)</f>
        <v>0</v>
      </c>
      <c r="AL29" s="26" t="str">
        <f>+IF(VLOOKUP($B29,'Lista Puestos Valorados'!$B$11:$BK$510,MATCH('Auxiliar General'!AF$4,'Lista Puestos Valorados'!$B$10:$BK$10,0),0)="","No relevante",VLOOKUP($B29,'Lista Puestos Valorados'!$B$11:$BK$510,MATCH('Auxiliar General'!AF$4,'Lista Puestos Valorados'!$B$10:$BK$10,0),0))</f>
        <v>No relevante</v>
      </c>
      <c r="AM29" s="26">
        <f>+HLOOKUP(AL29,Sistema_Puntos!$Q$5:$Y$43,'Auxiliar General'!AH$5,FALSE)</f>
        <v>0</v>
      </c>
      <c r="AN29" s="26" t="str">
        <f>+IF(VLOOKUP($B29,'Lista Puestos Valorados'!$B$11:$BK$510,MATCH('Auxiliar General'!AH$4,'Lista Puestos Valorados'!$B$10:$BK$10,0),0)="","No relevante",VLOOKUP($B29,'Lista Puestos Valorados'!$B$11:$BK$510,MATCH('Auxiliar General'!AH$4,'Lista Puestos Valorados'!$B$10:$BK$10,0),0))</f>
        <v>No relevante</v>
      </c>
      <c r="AO29" s="26">
        <f>+HLOOKUP(AN29,Sistema_Puntos!$Q$5:$Y$43,'Auxiliar General'!AJ$5,FALSE)</f>
        <v>0</v>
      </c>
      <c r="AP29" s="26" t="str">
        <f>+IF(VLOOKUP($B29,'Lista Puestos Valorados'!$B$11:$BK$510,MATCH('Auxiliar General'!AJ$4,'Lista Puestos Valorados'!$B$10:$BK$10,0),0)="","No relevante",VLOOKUP($B29,'Lista Puestos Valorados'!$B$11:$BK$510,MATCH('Auxiliar General'!AJ$4,'Lista Puestos Valorados'!$B$10:$BK$10,0),0))</f>
        <v>No relevante</v>
      </c>
      <c r="AQ29" s="26">
        <f>+HLOOKUP(AP29,Sistema_Puntos!$Q$5:$Y$43,'Auxiliar General'!AL$5,FALSE)</f>
        <v>0</v>
      </c>
      <c r="AR29" s="26" t="str">
        <f>+IF(VLOOKUP($B29,'Lista Puestos Valorados'!$B$11:$BK$510,MATCH('Auxiliar General'!AL$4,'Lista Puestos Valorados'!$B$10:$BK$10,0),0)="","No relevante",VLOOKUP($B29,'Lista Puestos Valorados'!$B$11:$BK$510,MATCH('Auxiliar General'!AL$4,'Lista Puestos Valorados'!$B$10:$BK$10,0),0))</f>
        <v>No relevante</v>
      </c>
      <c r="AS29" s="26">
        <f>+HLOOKUP(AR29,Sistema_Puntos!$Q$5:$Y$43,'Auxiliar General'!AN$5,FALSE)</f>
        <v>0</v>
      </c>
      <c r="AT29" s="26" t="str">
        <f>+IF(VLOOKUP($B29,'Lista Puestos Valorados'!$B$11:$BK$510,MATCH('Auxiliar General'!AN$4,'Lista Puestos Valorados'!$B$10:$BK$10,0),0)="","No relevante",VLOOKUP($B29,'Lista Puestos Valorados'!$B$11:$BK$510,MATCH('Auxiliar General'!AN$4,'Lista Puestos Valorados'!$B$10:$BK$10,0),0))</f>
        <v>No relevante</v>
      </c>
      <c r="AU29" s="26">
        <f>+HLOOKUP(AT29,Sistema_Puntos!$Q$5:$Y$43,'Auxiliar General'!AP$5,FALSE)</f>
        <v>0</v>
      </c>
      <c r="AV29" s="26" t="str">
        <f>+IF(VLOOKUP($B29,'Lista Puestos Valorados'!$B$11:$BK$510,MATCH('Auxiliar General'!AP$4,'Lista Puestos Valorados'!$B$10:$BK$10,0),0)="","No relevante",VLOOKUP($B29,'Lista Puestos Valorados'!$B$11:$BK$510,MATCH('Auxiliar General'!AP$4,'Lista Puestos Valorados'!$B$10:$BK$10,0),0))</f>
        <v>No relevante</v>
      </c>
      <c r="AW29" s="26">
        <f>+HLOOKUP(AV29,Sistema_Puntos!$Q$5:$Y$43,'Auxiliar General'!AR$5,FALSE)</f>
        <v>0</v>
      </c>
      <c r="AX29" s="26" t="str">
        <f>+IF(VLOOKUP($B29,'Lista Puestos Valorados'!$B$11:$BK$510,MATCH('Auxiliar General'!AR$4,'Lista Puestos Valorados'!$B$10:$BK$10,0),0)="","No relevante",VLOOKUP($B29,'Lista Puestos Valorados'!$B$11:$BK$510,MATCH('Auxiliar General'!AR$4,'Lista Puestos Valorados'!$B$10:$BK$10,0),0))</f>
        <v>No relevante</v>
      </c>
      <c r="AY29" s="26">
        <f>+HLOOKUP(AX29,Sistema_Puntos!$Q$5:$Y$43,'Auxiliar General'!AT$5,FALSE)</f>
        <v>0</v>
      </c>
      <c r="AZ29" s="26" t="str">
        <f>+IF(VLOOKUP($B29,'Lista Puestos Valorados'!$B$11:$BK$510,MATCH('Auxiliar General'!AT$4,'Lista Puestos Valorados'!$B$10:$BK$10,0),0)="","No relevante",VLOOKUP($B29,'Lista Puestos Valorados'!$B$11:$BK$510,MATCH('Auxiliar General'!AT$4,'Lista Puestos Valorados'!$B$10:$BK$10,0),0))</f>
        <v>No relevante</v>
      </c>
      <c r="BA29" s="26">
        <f>+HLOOKUP(AZ29,Sistema_Puntos!$Q$5:$Y$43,'Auxiliar General'!AV$5,FALSE)</f>
        <v>0</v>
      </c>
      <c r="BB29" s="26" t="str">
        <f>+IF(VLOOKUP($B29,'Lista Puestos Valorados'!$B$11:$BK$510,MATCH('Auxiliar General'!AV$4,'Lista Puestos Valorados'!$B$10:$BK$10,0),0)="","No relevante",VLOOKUP($B29,'Lista Puestos Valorados'!$B$11:$BK$510,MATCH('Auxiliar General'!AV$4,'Lista Puestos Valorados'!$B$10:$BK$10,0),0))</f>
        <v>No relevante</v>
      </c>
      <c r="BC29" s="26">
        <f>+HLOOKUP(BB29,Sistema_Puntos!$Q$5:$Y$43,'Auxiliar General'!AX$5,FALSE)</f>
        <v>0</v>
      </c>
      <c r="BD29" s="26" t="str">
        <f>+IF(VLOOKUP($B29,'Lista Puestos Valorados'!$B$11:$BK$510,MATCH('Auxiliar General'!AX$4,'Lista Puestos Valorados'!$B$10:$BK$10,0),0)="","No relevante",VLOOKUP($B29,'Lista Puestos Valorados'!$B$11:$BK$510,MATCH('Auxiliar General'!AX$4,'Lista Puestos Valorados'!$B$10:$BK$10,0),0))</f>
        <v>No relevante</v>
      </c>
      <c r="BE29" s="26">
        <f>+HLOOKUP(BD29,Sistema_Puntos!$Q$5:$Y$43,'Auxiliar General'!AZ$5,FALSE)</f>
        <v>0</v>
      </c>
      <c r="BF29" s="26" t="str">
        <f>+IF(VLOOKUP($B29,'Lista Puestos Valorados'!$B$11:$BK$510,MATCH('Auxiliar General'!AZ$4,'Lista Puestos Valorados'!$B$10:$BK$10,0),0)="","No relevante",VLOOKUP($B29,'Lista Puestos Valorados'!$B$11:$BK$510,MATCH('Auxiliar General'!AZ$4,'Lista Puestos Valorados'!$B$10:$BK$10,0),0))</f>
        <v>No relevante</v>
      </c>
      <c r="BG29" s="26">
        <f>+HLOOKUP(BF29,Sistema_Puntos!$Q$5:$Y$43,'Auxiliar General'!BB$5,FALSE)</f>
        <v>0</v>
      </c>
      <c r="BH29" s="26" t="str">
        <f>+IF(VLOOKUP($B29,'Lista Puestos Valorados'!$B$11:$BK$510,MATCH('Auxiliar General'!BB$4,'Lista Puestos Valorados'!$B$10:$BK$10,0),0)="","No relevante",VLOOKUP($B29,'Lista Puestos Valorados'!$B$11:$BK$510,MATCH('Auxiliar General'!BB$4,'Lista Puestos Valorados'!$B$10:$BK$10,0),0))</f>
        <v>No relevante</v>
      </c>
      <c r="BI29" s="26">
        <f>+HLOOKUP(BH29,Sistema_Puntos!$Q$5:$Y$43,'Auxiliar General'!BD$5,FALSE)</f>
        <v>0</v>
      </c>
      <c r="BJ29" s="26" t="str">
        <f>+IF(VLOOKUP($B29,'Lista Puestos Valorados'!$B$11:$BK$510,MATCH('Auxiliar General'!BD$4,'Lista Puestos Valorados'!$B$10:$BK$10,0),0)="","No relevante",VLOOKUP($B29,'Lista Puestos Valorados'!$B$11:$BK$510,MATCH('Auxiliar General'!BD$4,'Lista Puestos Valorados'!$B$10:$BK$10,0),0))</f>
        <v>No relevante</v>
      </c>
      <c r="BK29" s="26">
        <f>+HLOOKUP(BJ29,Sistema_Puntos!$Q$5:$Y$43,'Auxiliar General'!BF$5,FALSE)</f>
        <v>0</v>
      </c>
      <c r="BL29" s="26" t="str">
        <f>+IF(VLOOKUP($B29,'Lista Puestos Valorados'!$B$11:$BK$510,MATCH('Auxiliar General'!BF$4,'Lista Puestos Valorados'!$B$10:$BK$10,0),0)="","No relevante",VLOOKUP($B29,'Lista Puestos Valorados'!$B$11:$BK$510,MATCH('Auxiliar General'!BF$4,'Lista Puestos Valorados'!$B$10:$BK$10,0),0))</f>
        <v>No relevante</v>
      </c>
      <c r="BM29" s="26">
        <f>+HLOOKUP(BL29,Sistema_Puntos!$Q$5:$Y$43,'Auxiliar General'!BH$5,FALSE)</f>
        <v>0</v>
      </c>
      <c r="BN29" s="26" t="str">
        <f>+IF(VLOOKUP($B29,'Lista Puestos Valorados'!$B$11:$BK$510,MATCH('Auxiliar General'!BH$4,'Lista Puestos Valorados'!$B$10:$BK$10,0),0)="","No relevante",VLOOKUP($B29,'Lista Puestos Valorados'!$B$11:$BK$510,MATCH('Auxiliar General'!BH$4,'Lista Puestos Valorados'!$B$10:$BK$10,0),0))</f>
        <v>No relevante</v>
      </c>
      <c r="BO29" s="26">
        <f>+HLOOKUP(BN29,Sistema_Puntos!$Q$5:$Y$43,'Auxiliar General'!BJ$5,FALSE)</f>
        <v>0</v>
      </c>
      <c r="BP29" s="26" t="str">
        <f>+IF(VLOOKUP($B29,'Lista Puestos Valorados'!$B$11:$BK$510,MATCH('Auxiliar General'!BJ$4,'Lista Puestos Valorados'!$B$10:$BK$10,0),0)="","No relevante",VLOOKUP($B29,'Lista Puestos Valorados'!$B$11:$BK$510,MATCH('Auxiliar General'!BJ$4,'Lista Puestos Valorados'!$B$10:$BK$10,0),0))</f>
        <v>No relevante</v>
      </c>
      <c r="BQ29" s="26">
        <f>+HLOOKUP(BP29,Sistema_Puntos!$Q$5:$Y$43,'Auxiliar General'!BL$5,FALSE)</f>
        <v>0</v>
      </c>
      <c r="BR29" s="26" t="str">
        <f>+IF(VLOOKUP($B29,'Lista Puestos Valorados'!$B$11:$BK$510,MATCH('Auxiliar General'!BL$4,'Lista Puestos Valorados'!$B$10:$BK$10,0),0)="","No relevante",VLOOKUP($B29,'Lista Puestos Valorados'!$B$11:$BK$510,MATCH('Auxiliar General'!BL$4,'Lista Puestos Valorados'!$B$10:$BK$10,0),0))</f>
        <v>No relevante</v>
      </c>
      <c r="BS29" s="26">
        <f>+HLOOKUP(BR29,Sistema_Puntos!$Q$5:$Y$43,'Auxiliar General'!BN$5,FALSE)</f>
        <v>0</v>
      </c>
      <c r="BT29" s="26" t="str">
        <f>+IF(VLOOKUP($B29,'Lista Puestos Valorados'!$B$11:$BK$510,MATCH('Auxiliar General'!BN$4,'Lista Puestos Valorados'!$B$10:$BK$10,0),0)="","No relevante",VLOOKUP($B29,'Lista Puestos Valorados'!$B$11:$BK$510,MATCH('Auxiliar General'!BN$4,'Lista Puestos Valorados'!$B$10:$BK$10,0),0))</f>
        <v>No relevante</v>
      </c>
      <c r="BU29" s="26">
        <f>+HLOOKUP(BT29,Sistema_Puntos!$Q$5:$Y$43,'Auxiliar General'!BP$5,FALSE)</f>
        <v>0</v>
      </c>
      <c r="BV29" s="26" t="str">
        <f>+IF(VLOOKUP($B29,'Lista Puestos Valorados'!$B$11:$BK$510,MATCH('Auxiliar General'!BP$4,'Lista Puestos Valorados'!$B$10:$BK$10,0),0)="","No relevante",VLOOKUP($B29,'Lista Puestos Valorados'!$B$11:$BK$510,MATCH('Auxiliar General'!BP$4,'Lista Puestos Valorados'!$B$10:$BK$10,0),0))</f>
        <v>No relevante</v>
      </c>
      <c r="BW29" s="26">
        <f>+HLOOKUP(BV29,Sistema_Puntos!$Q$5:$Y$43,'Auxiliar General'!BR$5,FALSE)</f>
        <v>0</v>
      </c>
      <c r="BX29" s="26" t="str">
        <f>+IF(VLOOKUP($B29,'Lista Puestos Valorados'!$B$11:$BK$510,MATCH('Auxiliar General'!BR$4,'Lista Puestos Valorados'!$B$10:$BK$10,0),0)="","No relevante",VLOOKUP($B29,'Lista Puestos Valorados'!$B$11:$BK$510,MATCH('Auxiliar General'!BR$4,'Lista Puestos Valorados'!$B$10:$BK$10,0),0))</f>
        <v>No relevante</v>
      </c>
      <c r="BY29" s="26">
        <f>+HLOOKUP(BX29,Sistema_Puntos!$Q$5:$Y$43,'Auxiliar General'!BT$5,FALSE)</f>
        <v>0</v>
      </c>
      <c r="BZ29" s="26" t="str">
        <f>+IF(VLOOKUP($B29,'Lista Puestos Valorados'!$B$11:$BK$510,MATCH('Auxiliar General'!BT$4,'Lista Puestos Valorados'!$B$10:$BK$10,0),0)="","No relevante",VLOOKUP($B29,'Lista Puestos Valorados'!$B$11:$BK$510,MATCH('Auxiliar General'!BT$4,'Lista Puestos Valorados'!$B$10:$BK$10,0),0))</f>
        <v>No relevante</v>
      </c>
      <c r="CA29" s="26">
        <f>+HLOOKUP(BZ29,Sistema_Puntos!$Q$5:$Y$43,'Auxiliar General'!BV$5,FALSE)</f>
        <v>0</v>
      </c>
      <c r="CB29" s="26" t="str">
        <f>+IF(VLOOKUP($B29,'Lista Puestos Valorados'!$B$11:$BK$510,MATCH('Auxiliar General'!BV$4,'Lista Puestos Valorados'!$B$10:$BK$10,0),0)="","No relevante",VLOOKUP($B29,'Lista Puestos Valorados'!$B$11:$BK$510,MATCH('Auxiliar General'!BV$4,'Lista Puestos Valorados'!$B$10:$BK$10,0),0))</f>
        <v>No relevante</v>
      </c>
      <c r="CC29" s="26">
        <f>+HLOOKUP(CB29,Sistema_Puntos!$Q$5:$Y$43,'Auxiliar General'!BX$5,FALSE)</f>
        <v>0</v>
      </c>
      <c r="CD29" s="26" t="str">
        <f>+IF(VLOOKUP($B29,'Lista Puestos Valorados'!$B$11:$BK$510,MATCH('Auxiliar General'!BX$4,'Lista Puestos Valorados'!$B$10:$BK$10,0),0)="","No relevante",VLOOKUP($B29,'Lista Puestos Valorados'!$B$11:$BK$510,MATCH('Auxiliar General'!BX$4,'Lista Puestos Valorados'!$B$10:$BK$10,0),0))</f>
        <v>No relevante</v>
      </c>
      <c r="CE29" s="26">
        <f>+HLOOKUP(CD29,Sistema_Puntos!$Q$5:$Y$43,'Auxiliar General'!BZ$5,FALSE)</f>
        <v>0</v>
      </c>
      <c r="CF29" s="26" t="str">
        <f>+IF(VLOOKUP($B29,'Lista Puestos Valorados'!$B$11:$BK$510,MATCH('Auxiliar General'!BZ$4,'Lista Puestos Valorados'!$B$10:$BK$10,0),0)="","No relevante",VLOOKUP($B29,'Lista Puestos Valorados'!$B$11:$BK$510,MATCH('Auxiliar General'!BZ$4,'Lista Puestos Valorados'!$B$10:$BK$10,0),0))</f>
        <v>No relevante</v>
      </c>
      <c r="CG29" s="26">
        <f>+HLOOKUP(CF29,Sistema_Puntos!$Q$5:$Y$43,'Auxiliar General'!CB$5,FALSE)</f>
        <v>0</v>
      </c>
      <c r="CH29" s="29"/>
      <c r="CI29" s="29"/>
    </row>
    <row r="30" spans="2:87" ht="17.55" customHeight="1">
      <c r="B30" s="26">
        <f>+'Listado de Puestos'!B30</f>
        <v>20</v>
      </c>
      <c r="C30" s="236" t="str">
        <f>+IF('Lista Puestos Valorados'!C30="","",'Lista Puestos Valorados'!C30)</f>
        <v/>
      </c>
      <c r="D30" s="26" t="str">
        <f>+IF('Lista Puestos Valorados'!D30="","",'Lista Puestos Valorados'!D30)</f>
        <v/>
      </c>
      <c r="E30" s="26" t="str">
        <f>+IF('Lista Puestos Valorados'!E30="","",'Lista Puestos Valorados'!E30)</f>
        <v/>
      </c>
      <c r="F30" s="26" t="str">
        <f>+IF('Lista Puestos Valorados'!F30="","",'Lista Puestos Valorados'!F30)</f>
        <v/>
      </c>
      <c r="G30" s="26" t="str">
        <f>+IF('Lista Puestos Valorados'!G30="","",'Lista Puestos Valorados'!G30)</f>
        <v/>
      </c>
      <c r="H30" s="26" t="str">
        <f>+IF('Lista Puestos Valorados'!H30="","",'Lista Puestos Valorados'!H30)</f>
        <v/>
      </c>
      <c r="I30" s="26" t="str">
        <f>+IF('Lista Puestos Valorados'!I30="","",'Lista Puestos Valorados'!I30)</f>
        <v/>
      </c>
      <c r="J30" s="118" t="e">
        <f t="array" ref="J30">+IF(L30="","",_xlfn.IFS(L30&lt;='Cortes de Agrupacion'!$F$15,'Cortes de Agrupacion'!$E$15,'Resultados General'!L30&lt;='Cortes de Agrupacion'!$F$14,'Cortes de Agrupacion'!$E$14,'Resultados General'!L30&lt;='Cortes de Agrupacion'!$F$13,'Cortes de Agrupacion'!$E$13,L30&lt;='Cortes de Agrupacion'!$F$12,'Cortes de Agrupacion'!$E$12,'Resultados General'!L30&lt;='Cortes de Agrupacion'!$F$11,'Cortes de Agrupacion'!$E$11,'Resultados General'!L30&lt;='Cortes de Agrupacion'!$F$10,'Cortes de Agrupacion'!$E$10,'Resultados General'!L30&lt;='Cortes de Agrupacion'!$F$9,'Cortes de Agrupacion'!$E$9,'Resultados General'!L30&lt;='Cortes de Agrupacion'!$F$8,'Cortes de Agrupacion'!$E$8,'Resultados General'!L30&lt;='Cortes de Agrupacion'!$F$7,'Cortes de Agrupacion'!$E$7,'Resultados General'!L30&lt;='Cortes de Agrupacion'!$F$6,'Cortes de Agrupacion'!$E$6))</f>
        <v>#VALUE!</v>
      </c>
      <c r="K30" s="118" t="str">
        <f t="shared" si="0"/>
        <v/>
      </c>
      <c r="L30" s="124" t="e">
        <f>#VALUE!</f>
        <v>#VALUE!</v>
      </c>
      <c r="M30" s="26" t="e">
        <f ca="1">+_xlfn.IFNA(VLOOKUP(C30,'Distribución de puestos'!$B$8:$I$507,8,0),"")</f>
        <v>#NAME?</v>
      </c>
      <c r="N30" s="26" t="str">
        <f>+IF(VLOOKUP($B30,'Lista Puestos Valorados'!$B$11:$BK$510,MATCH('Auxiliar General'!H$4,'Lista Puestos Valorados'!$B$10:$BK$10,0),0)="","No relevante",VLOOKUP($B30,'Lista Puestos Valorados'!$B$11:$BK$510,MATCH('Auxiliar General'!H$4,'Lista Puestos Valorados'!$B$10:$BK$10,0),0))</f>
        <v>No relevante</v>
      </c>
      <c r="O30" s="26">
        <f>+HLOOKUP(N30,Sistema_Puntos!$Q$5:$Y$43,'Auxiliar General'!J$5,FALSE)</f>
        <v>0</v>
      </c>
      <c r="P30" s="26" t="str">
        <f>+IF(VLOOKUP($B30,'Lista Puestos Valorados'!$B$11:$BK$510,MATCH('Auxiliar General'!J$4,'Lista Puestos Valorados'!$B$10:$BK$10,0),0)="","No relevante",VLOOKUP($B30,'Lista Puestos Valorados'!$B$11:$BK$510,MATCH('Auxiliar General'!J$4,'Lista Puestos Valorados'!$B$10:$BK$10,0),0))</f>
        <v>No relevante</v>
      </c>
      <c r="Q30" s="26">
        <f>+HLOOKUP(P30,Sistema_Puntos!$Q$5:$Y$43,'Auxiliar General'!L$5,FALSE)</f>
        <v>0</v>
      </c>
      <c r="R30" s="26" t="str">
        <f>+IF(VLOOKUP($B30,'Lista Puestos Valorados'!$B$11:$BK$510,MATCH('Auxiliar General'!L$4,'Lista Puestos Valorados'!$B$10:$BK$10,0),0)="","No relevante",VLOOKUP($B30,'Lista Puestos Valorados'!$B$11:$BK$510,MATCH('Auxiliar General'!L$4,'Lista Puestos Valorados'!$B$10:$BK$10,0),0))</f>
        <v>No relevante</v>
      </c>
      <c r="S30" s="26">
        <f>+HLOOKUP(R30,Sistema_Puntos!$Q$5:$Y$43,'Auxiliar General'!N$5,FALSE)</f>
        <v>0</v>
      </c>
      <c r="T30" s="26" t="str">
        <f>+IF(VLOOKUP($B30,'Lista Puestos Valorados'!$B$11:$BK$510,MATCH('Auxiliar General'!N$4,'Lista Puestos Valorados'!$B$10:$BK$10,0),0)="","No relevante",VLOOKUP($B30,'Lista Puestos Valorados'!$B$11:$BK$510,MATCH('Auxiliar General'!N$4,'Lista Puestos Valorados'!$B$10:$BK$10,0),0))</f>
        <v>No relevante</v>
      </c>
      <c r="U30" s="26">
        <f>+HLOOKUP(T30,Sistema_Puntos!$Q$5:$Y$43,'Auxiliar General'!P$5,FALSE)</f>
        <v>0</v>
      </c>
      <c r="V30" s="26" t="str">
        <f>+IF(VLOOKUP($B30,'Lista Puestos Valorados'!$B$11:$BK$510,MATCH('Auxiliar General'!P$4,'Lista Puestos Valorados'!$B$10:$BK$10,0),0)="","No relevante",VLOOKUP($B30,'Lista Puestos Valorados'!$B$11:$BK$510,MATCH('Auxiliar General'!P$4,'Lista Puestos Valorados'!$B$10:$BK$10,0),0))</f>
        <v>No relevante</v>
      </c>
      <c r="W30" s="26">
        <f>+HLOOKUP(V30,Sistema_Puntos!$Q$5:$Y$43,'Auxiliar General'!R$5,FALSE)</f>
        <v>0</v>
      </c>
      <c r="X30" s="26" t="str">
        <f>+IF(VLOOKUP($B30,'Lista Puestos Valorados'!$B$11:$BK$510,MATCH('Auxiliar General'!R$4,'Lista Puestos Valorados'!$B$10:$BK$10,0),0)="","No relevante",VLOOKUP($B30,'Lista Puestos Valorados'!$B$11:$BK$510,MATCH('Auxiliar General'!R$4,'Lista Puestos Valorados'!$B$10:$BK$10,0),0))</f>
        <v>No relevante</v>
      </c>
      <c r="Y30" s="26">
        <f>+HLOOKUP(X30,Sistema_Puntos!$Q$5:$Y$43,'Auxiliar General'!T$5,FALSE)</f>
        <v>0</v>
      </c>
      <c r="Z30" s="26" t="str">
        <f>+IF(VLOOKUP($B30,'Lista Puestos Valorados'!$B$11:$BK$510,MATCH('Auxiliar General'!T$4,'Lista Puestos Valorados'!$B$10:$BK$10,0),0)="","No relevante",VLOOKUP($B30,'Lista Puestos Valorados'!$B$11:$BK$510,MATCH('Auxiliar General'!T$4,'Lista Puestos Valorados'!$B$10:$BK$10,0),0))</f>
        <v>No relevante</v>
      </c>
      <c r="AA30" s="26">
        <f>+HLOOKUP(Z30,Sistema_Puntos!$Q$5:$Y$43,'Auxiliar General'!V$5,FALSE)</f>
        <v>0</v>
      </c>
      <c r="AB30" s="26" t="str">
        <f>+IF(VLOOKUP($B30,'Lista Puestos Valorados'!$B$11:$BK$510,MATCH('Auxiliar General'!V$4,'Lista Puestos Valorados'!$B$10:$BK$10,0),0)="","No relevante",VLOOKUP($B30,'Lista Puestos Valorados'!$B$11:$BK$510,MATCH('Auxiliar General'!V$4,'Lista Puestos Valorados'!$B$10:$BK$10,0),0))</f>
        <v>No relevante</v>
      </c>
      <c r="AC30" s="26">
        <f>+HLOOKUP(AB30,Sistema_Puntos!$Q$5:$Y$43,'Auxiliar General'!X$5,FALSE)</f>
        <v>0</v>
      </c>
      <c r="AD30" s="26" t="str">
        <f>+IF(VLOOKUP($B30,'Lista Puestos Valorados'!$B$11:$BK$510,MATCH('Auxiliar General'!X$4,'Lista Puestos Valorados'!$B$10:$BK$10,0),0)="","No relevante",VLOOKUP($B30,'Lista Puestos Valorados'!$B$11:$BK$510,MATCH('Auxiliar General'!X$4,'Lista Puestos Valorados'!$B$10:$BK$10,0),0))</f>
        <v>No relevante</v>
      </c>
      <c r="AE30" s="26">
        <f>+HLOOKUP(AD30,Sistema_Puntos!$Q$5:$Y$43,'Auxiliar General'!Z$5,FALSE)</f>
        <v>0</v>
      </c>
      <c r="AF30" s="26" t="str">
        <f>+IF(VLOOKUP($B30,'Lista Puestos Valorados'!$B$11:$BK$510,MATCH('Auxiliar General'!Z$4,'Lista Puestos Valorados'!$B$10:$BK$10,0),0)="","No relevante",VLOOKUP($B30,'Lista Puestos Valorados'!$B$11:$BK$510,MATCH('Auxiliar General'!Z$4,'Lista Puestos Valorados'!$B$10:$BK$10,0),0))</f>
        <v>No relevante</v>
      </c>
      <c r="AG30" s="26">
        <f>+HLOOKUP(AF30,Sistema_Puntos!$Q$5:$Y$43,'Auxiliar General'!AB$5,FALSE)</f>
        <v>0</v>
      </c>
      <c r="AH30" s="26" t="str">
        <f>+IF(VLOOKUP($B30,'Lista Puestos Valorados'!$B$11:$BK$510,MATCH('Auxiliar General'!AB$4,'Lista Puestos Valorados'!$B$10:$BK$10,0),0)="","No relevante",VLOOKUP($B30,'Lista Puestos Valorados'!$B$11:$BK$510,MATCH('Auxiliar General'!AB$4,'Lista Puestos Valorados'!$B$10:$BK$10,0),0))</f>
        <v>No relevante</v>
      </c>
      <c r="AI30" s="26">
        <f>+HLOOKUP(AH30,Sistema_Puntos!$Q$5:$Y$43,'Auxiliar General'!AD$5,FALSE)</f>
        <v>0</v>
      </c>
      <c r="AJ30" s="26" t="str">
        <f>+IF(VLOOKUP($B30,'Lista Puestos Valorados'!$B$11:$BK$510,MATCH('Auxiliar General'!AD$4,'Lista Puestos Valorados'!$B$10:$BK$10,0),0)="","No relevante",VLOOKUP($B30,'Lista Puestos Valorados'!$B$11:$BK$510,MATCH('Auxiliar General'!AD$4,'Lista Puestos Valorados'!$B$10:$BK$10,0),0))</f>
        <v>No relevante</v>
      </c>
      <c r="AK30" s="26">
        <f>+HLOOKUP(AJ30,Sistema_Puntos!$Q$5:$Y$43,'Auxiliar General'!AF$5,FALSE)</f>
        <v>0</v>
      </c>
      <c r="AL30" s="26" t="str">
        <f>+IF(VLOOKUP($B30,'Lista Puestos Valorados'!$B$11:$BK$510,MATCH('Auxiliar General'!AF$4,'Lista Puestos Valorados'!$B$10:$BK$10,0),0)="","No relevante",VLOOKUP($B30,'Lista Puestos Valorados'!$B$11:$BK$510,MATCH('Auxiliar General'!AF$4,'Lista Puestos Valorados'!$B$10:$BK$10,0),0))</f>
        <v>No relevante</v>
      </c>
      <c r="AM30" s="26">
        <f>+HLOOKUP(AL30,Sistema_Puntos!$Q$5:$Y$43,'Auxiliar General'!AH$5,FALSE)</f>
        <v>0</v>
      </c>
      <c r="AN30" s="26" t="str">
        <f>+IF(VLOOKUP($B30,'Lista Puestos Valorados'!$B$11:$BK$510,MATCH('Auxiliar General'!AH$4,'Lista Puestos Valorados'!$B$10:$BK$10,0),0)="","No relevante",VLOOKUP($B30,'Lista Puestos Valorados'!$B$11:$BK$510,MATCH('Auxiliar General'!AH$4,'Lista Puestos Valorados'!$B$10:$BK$10,0),0))</f>
        <v>No relevante</v>
      </c>
      <c r="AO30" s="26">
        <f>+HLOOKUP(AN30,Sistema_Puntos!$Q$5:$Y$43,'Auxiliar General'!AJ$5,FALSE)</f>
        <v>0</v>
      </c>
      <c r="AP30" s="26" t="str">
        <f>+IF(VLOOKUP($B30,'Lista Puestos Valorados'!$B$11:$BK$510,MATCH('Auxiliar General'!AJ$4,'Lista Puestos Valorados'!$B$10:$BK$10,0),0)="","No relevante",VLOOKUP($B30,'Lista Puestos Valorados'!$B$11:$BK$510,MATCH('Auxiliar General'!AJ$4,'Lista Puestos Valorados'!$B$10:$BK$10,0),0))</f>
        <v>No relevante</v>
      </c>
      <c r="AQ30" s="26">
        <f>+HLOOKUP(AP30,Sistema_Puntos!$Q$5:$Y$43,'Auxiliar General'!AL$5,FALSE)</f>
        <v>0</v>
      </c>
      <c r="AR30" s="26" t="str">
        <f>+IF(VLOOKUP($B30,'Lista Puestos Valorados'!$B$11:$BK$510,MATCH('Auxiliar General'!AL$4,'Lista Puestos Valorados'!$B$10:$BK$10,0),0)="","No relevante",VLOOKUP($B30,'Lista Puestos Valorados'!$B$11:$BK$510,MATCH('Auxiliar General'!AL$4,'Lista Puestos Valorados'!$B$10:$BK$10,0),0))</f>
        <v>No relevante</v>
      </c>
      <c r="AS30" s="26">
        <f>+HLOOKUP(AR30,Sistema_Puntos!$Q$5:$Y$43,'Auxiliar General'!AN$5,FALSE)</f>
        <v>0</v>
      </c>
      <c r="AT30" s="26" t="str">
        <f>+IF(VLOOKUP($B30,'Lista Puestos Valorados'!$B$11:$BK$510,MATCH('Auxiliar General'!AN$4,'Lista Puestos Valorados'!$B$10:$BK$10,0),0)="","No relevante",VLOOKUP($B30,'Lista Puestos Valorados'!$B$11:$BK$510,MATCH('Auxiliar General'!AN$4,'Lista Puestos Valorados'!$B$10:$BK$10,0),0))</f>
        <v>No relevante</v>
      </c>
      <c r="AU30" s="26">
        <f>+HLOOKUP(AT30,Sistema_Puntos!$Q$5:$Y$43,'Auxiliar General'!AP$5,FALSE)</f>
        <v>0</v>
      </c>
      <c r="AV30" s="26" t="str">
        <f>+IF(VLOOKUP($B30,'Lista Puestos Valorados'!$B$11:$BK$510,MATCH('Auxiliar General'!AP$4,'Lista Puestos Valorados'!$B$10:$BK$10,0),0)="","No relevante",VLOOKUP($B30,'Lista Puestos Valorados'!$B$11:$BK$510,MATCH('Auxiliar General'!AP$4,'Lista Puestos Valorados'!$B$10:$BK$10,0),0))</f>
        <v>No relevante</v>
      </c>
      <c r="AW30" s="26">
        <f>+HLOOKUP(AV30,Sistema_Puntos!$Q$5:$Y$43,'Auxiliar General'!AR$5,FALSE)</f>
        <v>0</v>
      </c>
      <c r="AX30" s="26" t="str">
        <f>+IF(VLOOKUP($B30,'Lista Puestos Valorados'!$B$11:$BK$510,MATCH('Auxiliar General'!AR$4,'Lista Puestos Valorados'!$B$10:$BK$10,0),0)="","No relevante",VLOOKUP($B30,'Lista Puestos Valorados'!$B$11:$BK$510,MATCH('Auxiliar General'!AR$4,'Lista Puestos Valorados'!$B$10:$BK$10,0),0))</f>
        <v>No relevante</v>
      </c>
      <c r="AY30" s="26">
        <f>+HLOOKUP(AX30,Sistema_Puntos!$Q$5:$Y$43,'Auxiliar General'!AT$5,FALSE)</f>
        <v>0</v>
      </c>
      <c r="AZ30" s="26" t="str">
        <f>+IF(VLOOKUP($B30,'Lista Puestos Valorados'!$B$11:$BK$510,MATCH('Auxiliar General'!AT$4,'Lista Puestos Valorados'!$B$10:$BK$10,0),0)="","No relevante",VLOOKUP($B30,'Lista Puestos Valorados'!$B$11:$BK$510,MATCH('Auxiliar General'!AT$4,'Lista Puestos Valorados'!$B$10:$BK$10,0),0))</f>
        <v>No relevante</v>
      </c>
      <c r="BA30" s="26">
        <f>+HLOOKUP(AZ30,Sistema_Puntos!$Q$5:$Y$43,'Auxiliar General'!AV$5,FALSE)</f>
        <v>0</v>
      </c>
      <c r="BB30" s="26" t="str">
        <f>+IF(VLOOKUP($B30,'Lista Puestos Valorados'!$B$11:$BK$510,MATCH('Auxiliar General'!AV$4,'Lista Puestos Valorados'!$B$10:$BK$10,0),0)="","No relevante",VLOOKUP($B30,'Lista Puestos Valorados'!$B$11:$BK$510,MATCH('Auxiliar General'!AV$4,'Lista Puestos Valorados'!$B$10:$BK$10,0),0))</f>
        <v>No relevante</v>
      </c>
      <c r="BC30" s="26">
        <f>+HLOOKUP(BB30,Sistema_Puntos!$Q$5:$Y$43,'Auxiliar General'!AX$5,FALSE)</f>
        <v>0</v>
      </c>
      <c r="BD30" s="26" t="str">
        <f>+IF(VLOOKUP($B30,'Lista Puestos Valorados'!$B$11:$BK$510,MATCH('Auxiliar General'!AX$4,'Lista Puestos Valorados'!$B$10:$BK$10,0),0)="","No relevante",VLOOKUP($B30,'Lista Puestos Valorados'!$B$11:$BK$510,MATCH('Auxiliar General'!AX$4,'Lista Puestos Valorados'!$B$10:$BK$10,0),0))</f>
        <v>No relevante</v>
      </c>
      <c r="BE30" s="26">
        <f>+HLOOKUP(BD30,Sistema_Puntos!$Q$5:$Y$43,'Auxiliar General'!AZ$5,FALSE)</f>
        <v>0</v>
      </c>
      <c r="BF30" s="26" t="str">
        <f>+IF(VLOOKUP($B30,'Lista Puestos Valorados'!$B$11:$BK$510,MATCH('Auxiliar General'!AZ$4,'Lista Puestos Valorados'!$B$10:$BK$10,0),0)="","No relevante",VLOOKUP($B30,'Lista Puestos Valorados'!$B$11:$BK$510,MATCH('Auxiliar General'!AZ$4,'Lista Puestos Valorados'!$B$10:$BK$10,0),0))</f>
        <v>No relevante</v>
      </c>
      <c r="BG30" s="26">
        <f>+HLOOKUP(BF30,Sistema_Puntos!$Q$5:$Y$43,'Auxiliar General'!BB$5,FALSE)</f>
        <v>0</v>
      </c>
      <c r="BH30" s="26" t="str">
        <f>+IF(VLOOKUP($B30,'Lista Puestos Valorados'!$B$11:$BK$510,MATCH('Auxiliar General'!BB$4,'Lista Puestos Valorados'!$B$10:$BK$10,0),0)="","No relevante",VLOOKUP($B30,'Lista Puestos Valorados'!$B$11:$BK$510,MATCH('Auxiliar General'!BB$4,'Lista Puestos Valorados'!$B$10:$BK$10,0),0))</f>
        <v>No relevante</v>
      </c>
      <c r="BI30" s="26">
        <f>+HLOOKUP(BH30,Sistema_Puntos!$Q$5:$Y$43,'Auxiliar General'!BD$5,FALSE)</f>
        <v>0</v>
      </c>
      <c r="BJ30" s="26" t="str">
        <f>+IF(VLOOKUP($B30,'Lista Puestos Valorados'!$B$11:$BK$510,MATCH('Auxiliar General'!BD$4,'Lista Puestos Valorados'!$B$10:$BK$10,0),0)="","No relevante",VLOOKUP($B30,'Lista Puestos Valorados'!$B$11:$BK$510,MATCH('Auxiliar General'!BD$4,'Lista Puestos Valorados'!$B$10:$BK$10,0),0))</f>
        <v>No relevante</v>
      </c>
      <c r="BK30" s="26">
        <f>+HLOOKUP(BJ30,Sistema_Puntos!$Q$5:$Y$43,'Auxiliar General'!BF$5,FALSE)</f>
        <v>0</v>
      </c>
      <c r="BL30" s="26" t="str">
        <f>+IF(VLOOKUP($B30,'Lista Puestos Valorados'!$B$11:$BK$510,MATCH('Auxiliar General'!BF$4,'Lista Puestos Valorados'!$B$10:$BK$10,0),0)="","No relevante",VLOOKUP($B30,'Lista Puestos Valorados'!$B$11:$BK$510,MATCH('Auxiliar General'!BF$4,'Lista Puestos Valorados'!$B$10:$BK$10,0),0))</f>
        <v>No relevante</v>
      </c>
      <c r="BM30" s="26">
        <f>+HLOOKUP(BL30,Sistema_Puntos!$Q$5:$Y$43,'Auxiliar General'!BH$5,FALSE)</f>
        <v>0</v>
      </c>
      <c r="BN30" s="26" t="str">
        <f>+IF(VLOOKUP($B30,'Lista Puestos Valorados'!$B$11:$BK$510,MATCH('Auxiliar General'!BH$4,'Lista Puestos Valorados'!$B$10:$BK$10,0),0)="","No relevante",VLOOKUP($B30,'Lista Puestos Valorados'!$B$11:$BK$510,MATCH('Auxiliar General'!BH$4,'Lista Puestos Valorados'!$B$10:$BK$10,0),0))</f>
        <v>No relevante</v>
      </c>
      <c r="BO30" s="26">
        <f>+HLOOKUP(BN30,Sistema_Puntos!$Q$5:$Y$43,'Auxiliar General'!BJ$5,FALSE)</f>
        <v>0</v>
      </c>
      <c r="BP30" s="26" t="str">
        <f>+IF(VLOOKUP($B30,'Lista Puestos Valorados'!$B$11:$BK$510,MATCH('Auxiliar General'!BJ$4,'Lista Puestos Valorados'!$B$10:$BK$10,0),0)="","No relevante",VLOOKUP($B30,'Lista Puestos Valorados'!$B$11:$BK$510,MATCH('Auxiliar General'!BJ$4,'Lista Puestos Valorados'!$B$10:$BK$10,0),0))</f>
        <v>No relevante</v>
      </c>
      <c r="BQ30" s="26">
        <f>+HLOOKUP(BP30,Sistema_Puntos!$Q$5:$Y$43,'Auxiliar General'!BL$5,FALSE)</f>
        <v>0</v>
      </c>
      <c r="BR30" s="26" t="str">
        <f>+IF(VLOOKUP($B30,'Lista Puestos Valorados'!$B$11:$BK$510,MATCH('Auxiliar General'!BL$4,'Lista Puestos Valorados'!$B$10:$BK$10,0),0)="","No relevante",VLOOKUP($B30,'Lista Puestos Valorados'!$B$11:$BK$510,MATCH('Auxiliar General'!BL$4,'Lista Puestos Valorados'!$B$10:$BK$10,0),0))</f>
        <v>No relevante</v>
      </c>
      <c r="BS30" s="26">
        <f>+HLOOKUP(BR30,Sistema_Puntos!$Q$5:$Y$43,'Auxiliar General'!BN$5,FALSE)</f>
        <v>0</v>
      </c>
      <c r="BT30" s="26" t="str">
        <f>+IF(VLOOKUP($B30,'Lista Puestos Valorados'!$B$11:$BK$510,MATCH('Auxiliar General'!BN$4,'Lista Puestos Valorados'!$B$10:$BK$10,0),0)="","No relevante",VLOOKUP($B30,'Lista Puestos Valorados'!$B$11:$BK$510,MATCH('Auxiliar General'!BN$4,'Lista Puestos Valorados'!$B$10:$BK$10,0),0))</f>
        <v>No relevante</v>
      </c>
      <c r="BU30" s="26">
        <f>+HLOOKUP(BT30,Sistema_Puntos!$Q$5:$Y$43,'Auxiliar General'!BP$5,FALSE)</f>
        <v>0</v>
      </c>
      <c r="BV30" s="26" t="str">
        <f>+IF(VLOOKUP($B30,'Lista Puestos Valorados'!$B$11:$BK$510,MATCH('Auxiliar General'!BP$4,'Lista Puestos Valorados'!$B$10:$BK$10,0),0)="","No relevante",VLOOKUP($B30,'Lista Puestos Valorados'!$B$11:$BK$510,MATCH('Auxiliar General'!BP$4,'Lista Puestos Valorados'!$B$10:$BK$10,0),0))</f>
        <v>No relevante</v>
      </c>
      <c r="BW30" s="26">
        <f>+HLOOKUP(BV30,Sistema_Puntos!$Q$5:$Y$43,'Auxiliar General'!BR$5,FALSE)</f>
        <v>0</v>
      </c>
      <c r="BX30" s="26" t="str">
        <f>+IF(VLOOKUP($B30,'Lista Puestos Valorados'!$B$11:$BK$510,MATCH('Auxiliar General'!BR$4,'Lista Puestos Valorados'!$B$10:$BK$10,0),0)="","No relevante",VLOOKUP($B30,'Lista Puestos Valorados'!$B$11:$BK$510,MATCH('Auxiliar General'!BR$4,'Lista Puestos Valorados'!$B$10:$BK$10,0),0))</f>
        <v>No relevante</v>
      </c>
      <c r="BY30" s="26">
        <f>+HLOOKUP(BX30,Sistema_Puntos!$Q$5:$Y$43,'Auxiliar General'!BT$5,FALSE)</f>
        <v>0</v>
      </c>
      <c r="BZ30" s="26" t="str">
        <f>+IF(VLOOKUP($B30,'Lista Puestos Valorados'!$B$11:$BK$510,MATCH('Auxiliar General'!BT$4,'Lista Puestos Valorados'!$B$10:$BK$10,0),0)="","No relevante",VLOOKUP($B30,'Lista Puestos Valorados'!$B$11:$BK$510,MATCH('Auxiliar General'!BT$4,'Lista Puestos Valorados'!$B$10:$BK$10,0),0))</f>
        <v>No relevante</v>
      </c>
      <c r="CA30" s="26">
        <f>+HLOOKUP(BZ30,Sistema_Puntos!$Q$5:$Y$43,'Auxiliar General'!BV$5,FALSE)</f>
        <v>0</v>
      </c>
      <c r="CB30" s="26" t="str">
        <f>+IF(VLOOKUP($B30,'Lista Puestos Valorados'!$B$11:$BK$510,MATCH('Auxiliar General'!BV$4,'Lista Puestos Valorados'!$B$10:$BK$10,0),0)="","No relevante",VLOOKUP($B30,'Lista Puestos Valorados'!$B$11:$BK$510,MATCH('Auxiliar General'!BV$4,'Lista Puestos Valorados'!$B$10:$BK$10,0),0))</f>
        <v>No relevante</v>
      </c>
      <c r="CC30" s="26">
        <f>+HLOOKUP(CB30,Sistema_Puntos!$Q$5:$Y$43,'Auxiliar General'!BX$5,FALSE)</f>
        <v>0</v>
      </c>
      <c r="CD30" s="26" t="str">
        <f>+IF(VLOOKUP($B30,'Lista Puestos Valorados'!$B$11:$BK$510,MATCH('Auxiliar General'!BX$4,'Lista Puestos Valorados'!$B$10:$BK$10,0),0)="","No relevante",VLOOKUP($B30,'Lista Puestos Valorados'!$B$11:$BK$510,MATCH('Auxiliar General'!BX$4,'Lista Puestos Valorados'!$B$10:$BK$10,0),0))</f>
        <v>No relevante</v>
      </c>
      <c r="CE30" s="26">
        <f>+HLOOKUP(CD30,Sistema_Puntos!$Q$5:$Y$43,'Auxiliar General'!BZ$5,FALSE)</f>
        <v>0</v>
      </c>
      <c r="CF30" s="26" t="str">
        <f>+IF(VLOOKUP($B30,'Lista Puestos Valorados'!$B$11:$BK$510,MATCH('Auxiliar General'!BZ$4,'Lista Puestos Valorados'!$B$10:$BK$10,0),0)="","No relevante",VLOOKUP($B30,'Lista Puestos Valorados'!$B$11:$BK$510,MATCH('Auxiliar General'!BZ$4,'Lista Puestos Valorados'!$B$10:$BK$10,0),0))</f>
        <v>No relevante</v>
      </c>
      <c r="CG30" s="26">
        <f>+HLOOKUP(CF30,Sistema_Puntos!$Q$5:$Y$43,'Auxiliar General'!CB$5,FALSE)</f>
        <v>0</v>
      </c>
      <c r="CH30" s="29"/>
      <c r="CI30" s="29"/>
    </row>
    <row r="31" spans="2:87" ht="17.55" customHeight="1">
      <c r="B31" s="26">
        <f>+'Listado de Puestos'!B31</f>
        <v>21</v>
      </c>
      <c r="C31" s="236" t="str">
        <f>+IF('Lista Puestos Valorados'!C31="","",'Lista Puestos Valorados'!C31)</f>
        <v/>
      </c>
      <c r="D31" s="26" t="str">
        <f>+IF('Lista Puestos Valorados'!D31="","",'Lista Puestos Valorados'!D31)</f>
        <v/>
      </c>
      <c r="E31" s="26" t="str">
        <f>+IF('Lista Puestos Valorados'!E31="","",'Lista Puestos Valorados'!E31)</f>
        <v/>
      </c>
      <c r="F31" s="26" t="str">
        <f>+IF('Lista Puestos Valorados'!F31="","",'Lista Puestos Valorados'!F31)</f>
        <v/>
      </c>
      <c r="G31" s="26" t="str">
        <f>+IF('Lista Puestos Valorados'!G31="","",'Lista Puestos Valorados'!G31)</f>
        <v/>
      </c>
      <c r="H31" s="26" t="str">
        <f>+IF('Lista Puestos Valorados'!H31="","",'Lista Puestos Valorados'!H31)</f>
        <v/>
      </c>
      <c r="I31" s="26" t="str">
        <f>+IF('Lista Puestos Valorados'!I31="","",'Lista Puestos Valorados'!I31)</f>
        <v/>
      </c>
      <c r="J31" s="118" t="e">
        <f t="array" ref="J31">+IF(L31="","",_xlfn.IFS(L31&lt;='Cortes de Agrupacion'!$F$15,'Cortes de Agrupacion'!$E$15,'Resultados General'!L31&lt;='Cortes de Agrupacion'!$F$14,'Cortes de Agrupacion'!$E$14,'Resultados General'!L31&lt;='Cortes de Agrupacion'!$F$13,'Cortes de Agrupacion'!$E$13,L31&lt;='Cortes de Agrupacion'!$F$12,'Cortes de Agrupacion'!$E$12,'Resultados General'!L31&lt;='Cortes de Agrupacion'!$F$11,'Cortes de Agrupacion'!$E$11,'Resultados General'!L31&lt;='Cortes de Agrupacion'!$F$10,'Cortes de Agrupacion'!$E$10,'Resultados General'!L31&lt;='Cortes de Agrupacion'!$F$9,'Cortes de Agrupacion'!$E$9,'Resultados General'!L31&lt;='Cortes de Agrupacion'!$F$8,'Cortes de Agrupacion'!$E$8,'Resultados General'!L31&lt;='Cortes de Agrupacion'!$F$7,'Cortes de Agrupacion'!$E$7,'Resultados General'!L31&lt;='Cortes de Agrupacion'!$F$6,'Cortes de Agrupacion'!$E$6))</f>
        <v>#VALUE!</v>
      </c>
      <c r="K31" s="118" t="str">
        <f t="shared" si="0"/>
        <v/>
      </c>
      <c r="L31" s="124" t="e">
        <f>#VALUE!</f>
        <v>#VALUE!</v>
      </c>
      <c r="M31" s="26" t="e">
        <f ca="1">+_xlfn.IFNA(VLOOKUP(C31,'Distribución de puestos'!$B$8:$I$507,8,0),"")</f>
        <v>#NAME?</v>
      </c>
      <c r="N31" s="26" t="str">
        <f>+IF(VLOOKUP($B31,'Lista Puestos Valorados'!$B$11:$BK$510,MATCH('Auxiliar General'!H$4,'Lista Puestos Valorados'!$B$10:$BK$10,0),0)="","No relevante",VLOOKUP($B31,'Lista Puestos Valorados'!$B$11:$BK$510,MATCH('Auxiliar General'!H$4,'Lista Puestos Valorados'!$B$10:$BK$10,0),0))</f>
        <v>No relevante</v>
      </c>
      <c r="O31" s="26">
        <f>+HLOOKUP(N31,Sistema_Puntos!$Q$5:$Y$43,'Auxiliar General'!J$5,FALSE)</f>
        <v>0</v>
      </c>
      <c r="P31" s="26" t="str">
        <f>+IF(VLOOKUP($B31,'Lista Puestos Valorados'!$B$11:$BK$510,MATCH('Auxiliar General'!J$4,'Lista Puestos Valorados'!$B$10:$BK$10,0),0)="","No relevante",VLOOKUP($B31,'Lista Puestos Valorados'!$B$11:$BK$510,MATCH('Auxiliar General'!J$4,'Lista Puestos Valorados'!$B$10:$BK$10,0),0))</f>
        <v>No relevante</v>
      </c>
      <c r="Q31" s="26">
        <f>+HLOOKUP(P31,Sistema_Puntos!$Q$5:$Y$43,'Auxiliar General'!L$5,FALSE)</f>
        <v>0</v>
      </c>
      <c r="R31" s="26" t="str">
        <f>+IF(VLOOKUP($B31,'Lista Puestos Valorados'!$B$11:$BK$510,MATCH('Auxiliar General'!L$4,'Lista Puestos Valorados'!$B$10:$BK$10,0),0)="","No relevante",VLOOKUP($B31,'Lista Puestos Valorados'!$B$11:$BK$510,MATCH('Auxiliar General'!L$4,'Lista Puestos Valorados'!$B$10:$BK$10,0),0))</f>
        <v>No relevante</v>
      </c>
      <c r="S31" s="26">
        <f>+HLOOKUP(R31,Sistema_Puntos!$Q$5:$Y$43,'Auxiliar General'!N$5,FALSE)</f>
        <v>0</v>
      </c>
      <c r="T31" s="26" t="str">
        <f>+IF(VLOOKUP($B31,'Lista Puestos Valorados'!$B$11:$BK$510,MATCH('Auxiliar General'!N$4,'Lista Puestos Valorados'!$B$10:$BK$10,0),0)="","No relevante",VLOOKUP($B31,'Lista Puestos Valorados'!$B$11:$BK$510,MATCH('Auxiliar General'!N$4,'Lista Puestos Valorados'!$B$10:$BK$10,0),0))</f>
        <v>No relevante</v>
      </c>
      <c r="U31" s="26">
        <f>+HLOOKUP(T31,Sistema_Puntos!$Q$5:$Y$43,'Auxiliar General'!P$5,FALSE)</f>
        <v>0</v>
      </c>
      <c r="V31" s="26" t="str">
        <f>+IF(VLOOKUP($B31,'Lista Puestos Valorados'!$B$11:$BK$510,MATCH('Auxiliar General'!P$4,'Lista Puestos Valorados'!$B$10:$BK$10,0),0)="","No relevante",VLOOKUP($B31,'Lista Puestos Valorados'!$B$11:$BK$510,MATCH('Auxiliar General'!P$4,'Lista Puestos Valorados'!$B$10:$BK$10,0),0))</f>
        <v>No relevante</v>
      </c>
      <c r="W31" s="26">
        <f>+HLOOKUP(V31,Sistema_Puntos!$Q$5:$Y$43,'Auxiliar General'!R$5,FALSE)</f>
        <v>0</v>
      </c>
      <c r="X31" s="26" t="str">
        <f>+IF(VLOOKUP($B31,'Lista Puestos Valorados'!$B$11:$BK$510,MATCH('Auxiliar General'!R$4,'Lista Puestos Valorados'!$B$10:$BK$10,0),0)="","No relevante",VLOOKUP($B31,'Lista Puestos Valorados'!$B$11:$BK$510,MATCH('Auxiliar General'!R$4,'Lista Puestos Valorados'!$B$10:$BK$10,0),0))</f>
        <v>No relevante</v>
      </c>
      <c r="Y31" s="26">
        <f>+HLOOKUP(X31,Sistema_Puntos!$Q$5:$Y$43,'Auxiliar General'!T$5,FALSE)</f>
        <v>0</v>
      </c>
      <c r="Z31" s="26" t="str">
        <f>+IF(VLOOKUP($B31,'Lista Puestos Valorados'!$B$11:$BK$510,MATCH('Auxiliar General'!T$4,'Lista Puestos Valorados'!$B$10:$BK$10,0),0)="","No relevante",VLOOKUP($B31,'Lista Puestos Valorados'!$B$11:$BK$510,MATCH('Auxiliar General'!T$4,'Lista Puestos Valorados'!$B$10:$BK$10,0),0))</f>
        <v>No relevante</v>
      </c>
      <c r="AA31" s="26">
        <f>+HLOOKUP(Z31,Sistema_Puntos!$Q$5:$Y$43,'Auxiliar General'!V$5,FALSE)</f>
        <v>0</v>
      </c>
      <c r="AB31" s="26" t="str">
        <f>+IF(VLOOKUP($B31,'Lista Puestos Valorados'!$B$11:$BK$510,MATCH('Auxiliar General'!V$4,'Lista Puestos Valorados'!$B$10:$BK$10,0),0)="","No relevante",VLOOKUP($B31,'Lista Puestos Valorados'!$B$11:$BK$510,MATCH('Auxiliar General'!V$4,'Lista Puestos Valorados'!$B$10:$BK$10,0),0))</f>
        <v>No relevante</v>
      </c>
      <c r="AC31" s="26">
        <f>+HLOOKUP(AB31,Sistema_Puntos!$Q$5:$Y$43,'Auxiliar General'!X$5,FALSE)</f>
        <v>0</v>
      </c>
      <c r="AD31" s="26" t="str">
        <f>+IF(VLOOKUP($B31,'Lista Puestos Valorados'!$B$11:$BK$510,MATCH('Auxiliar General'!X$4,'Lista Puestos Valorados'!$B$10:$BK$10,0),0)="","No relevante",VLOOKUP($B31,'Lista Puestos Valorados'!$B$11:$BK$510,MATCH('Auxiliar General'!X$4,'Lista Puestos Valorados'!$B$10:$BK$10,0),0))</f>
        <v>No relevante</v>
      </c>
      <c r="AE31" s="26">
        <f>+HLOOKUP(AD31,Sistema_Puntos!$Q$5:$Y$43,'Auxiliar General'!Z$5,FALSE)</f>
        <v>0</v>
      </c>
      <c r="AF31" s="26" t="str">
        <f>+IF(VLOOKUP($B31,'Lista Puestos Valorados'!$B$11:$BK$510,MATCH('Auxiliar General'!Z$4,'Lista Puestos Valorados'!$B$10:$BK$10,0),0)="","No relevante",VLOOKUP($B31,'Lista Puestos Valorados'!$B$11:$BK$510,MATCH('Auxiliar General'!Z$4,'Lista Puestos Valorados'!$B$10:$BK$10,0),0))</f>
        <v>No relevante</v>
      </c>
      <c r="AG31" s="26">
        <f>+HLOOKUP(AF31,Sistema_Puntos!$Q$5:$Y$43,'Auxiliar General'!AB$5,FALSE)</f>
        <v>0</v>
      </c>
      <c r="AH31" s="26" t="str">
        <f>+IF(VLOOKUP($B31,'Lista Puestos Valorados'!$B$11:$BK$510,MATCH('Auxiliar General'!AB$4,'Lista Puestos Valorados'!$B$10:$BK$10,0),0)="","No relevante",VLOOKUP($B31,'Lista Puestos Valorados'!$B$11:$BK$510,MATCH('Auxiliar General'!AB$4,'Lista Puestos Valorados'!$B$10:$BK$10,0),0))</f>
        <v>No relevante</v>
      </c>
      <c r="AI31" s="26">
        <f>+HLOOKUP(AH31,Sistema_Puntos!$Q$5:$Y$43,'Auxiliar General'!AD$5,FALSE)</f>
        <v>0</v>
      </c>
      <c r="AJ31" s="26" t="str">
        <f>+IF(VLOOKUP($B31,'Lista Puestos Valorados'!$B$11:$BK$510,MATCH('Auxiliar General'!AD$4,'Lista Puestos Valorados'!$B$10:$BK$10,0),0)="","No relevante",VLOOKUP($B31,'Lista Puestos Valorados'!$B$11:$BK$510,MATCH('Auxiliar General'!AD$4,'Lista Puestos Valorados'!$B$10:$BK$10,0),0))</f>
        <v>No relevante</v>
      </c>
      <c r="AK31" s="26">
        <f>+HLOOKUP(AJ31,Sistema_Puntos!$Q$5:$Y$43,'Auxiliar General'!AF$5,FALSE)</f>
        <v>0</v>
      </c>
      <c r="AL31" s="26" t="str">
        <f>+IF(VLOOKUP($B31,'Lista Puestos Valorados'!$B$11:$BK$510,MATCH('Auxiliar General'!AF$4,'Lista Puestos Valorados'!$B$10:$BK$10,0),0)="","No relevante",VLOOKUP($B31,'Lista Puestos Valorados'!$B$11:$BK$510,MATCH('Auxiliar General'!AF$4,'Lista Puestos Valorados'!$B$10:$BK$10,0),0))</f>
        <v>No relevante</v>
      </c>
      <c r="AM31" s="26">
        <f>+HLOOKUP(AL31,Sistema_Puntos!$Q$5:$Y$43,'Auxiliar General'!AH$5,FALSE)</f>
        <v>0</v>
      </c>
      <c r="AN31" s="26" t="str">
        <f>+IF(VLOOKUP($B31,'Lista Puestos Valorados'!$B$11:$BK$510,MATCH('Auxiliar General'!AH$4,'Lista Puestos Valorados'!$B$10:$BK$10,0),0)="","No relevante",VLOOKUP($B31,'Lista Puestos Valorados'!$B$11:$BK$510,MATCH('Auxiliar General'!AH$4,'Lista Puestos Valorados'!$B$10:$BK$10,0),0))</f>
        <v>No relevante</v>
      </c>
      <c r="AO31" s="26">
        <f>+HLOOKUP(AN31,Sistema_Puntos!$Q$5:$Y$43,'Auxiliar General'!AJ$5,FALSE)</f>
        <v>0</v>
      </c>
      <c r="AP31" s="26" t="str">
        <f>+IF(VLOOKUP($B31,'Lista Puestos Valorados'!$B$11:$BK$510,MATCH('Auxiliar General'!AJ$4,'Lista Puestos Valorados'!$B$10:$BK$10,0),0)="","No relevante",VLOOKUP($B31,'Lista Puestos Valorados'!$B$11:$BK$510,MATCH('Auxiliar General'!AJ$4,'Lista Puestos Valorados'!$B$10:$BK$10,0),0))</f>
        <v>No relevante</v>
      </c>
      <c r="AQ31" s="26">
        <f>+HLOOKUP(AP31,Sistema_Puntos!$Q$5:$Y$43,'Auxiliar General'!AL$5,FALSE)</f>
        <v>0</v>
      </c>
      <c r="AR31" s="26" t="str">
        <f>+IF(VLOOKUP($B31,'Lista Puestos Valorados'!$B$11:$BK$510,MATCH('Auxiliar General'!AL$4,'Lista Puestos Valorados'!$B$10:$BK$10,0),0)="","No relevante",VLOOKUP($B31,'Lista Puestos Valorados'!$B$11:$BK$510,MATCH('Auxiliar General'!AL$4,'Lista Puestos Valorados'!$B$10:$BK$10,0),0))</f>
        <v>No relevante</v>
      </c>
      <c r="AS31" s="26">
        <f>+HLOOKUP(AR31,Sistema_Puntos!$Q$5:$Y$43,'Auxiliar General'!AN$5,FALSE)</f>
        <v>0</v>
      </c>
      <c r="AT31" s="26" t="str">
        <f>+IF(VLOOKUP($B31,'Lista Puestos Valorados'!$B$11:$BK$510,MATCH('Auxiliar General'!AN$4,'Lista Puestos Valorados'!$B$10:$BK$10,0),0)="","No relevante",VLOOKUP($B31,'Lista Puestos Valorados'!$B$11:$BK$510,MATCH('Auxiliar General'!AN$4,'Lista Puestos Valorados'!$B$10:$BK$10,0),0))</f>
        <v>No relevante</v>
      </c>
      <c r="AU31" s="26">
        <f>+HLOOKUP(AT31,Sistema_Puntos!$Q$5:$Y$43,'Auxiliar General'!AP$5,FALSE)</f>
        <v>0</v>
      </c>
      <c r="AV31" s="26" t="str">
        <f>+IF(VLOOKUP($B31,'Lista Puestos Valorados'!$B$11:$BK$510,MATCH('Auxiliar General'!AP$4,'Lista Puestos Valorados'!$B$10:$BK$10,0),0)="","No relevante",VLOOKUP($B31,'Lista Puestos Valorados'!$B$11:$BK$510,MATCH('Auxiliar General'!AP$4,'Lista Puestos Valorados'!$B$10:$BK$10,0),0))</f>
        <v>No relevante</v>
      </c>
      <c r="AW31" s="26">
        <f>+HLOOKUP(AV31,Sistema_Puntos!$Q$5:$Y$43,'Auxiliar General'!AR$5,FALSE)</f>
        <v>0</v>
      </c>
      <c r="AX31" s="26" t="str">
        <f>+IF(VLOOKUP($B31,'Lista Puestos Valorados'!$B$11:$BK$510,MATCH('Auxiliar General'!AR$4,'Lista Puestos Valorados'!$B$10:$BK$10,0),0)="","No relevante",VLOOKUP($B31,'Lista Puestos Valorados'!$B$11:$BK$510,MATCH('Auxiliar General'!AR$4,'Lista Puestos Valorados'!$B$10:$BK$10,0),0))</f>
        <v>No relevante</v>
      </c>
      <c r="AY31" s="26">
        <f>+HLOOKUP(AX31,Sistema_Puntos!$Q$5:$Y$43,'Auxiliar General'!AT$5,FALSE)</f>
        <v>0</v>
      </c>
      <c r="AZ31" s="26" t="str">
        <f>+IF(VLOOKUP($B31,'Lista Puestos Valorados'!$B$11:$BK$510,MATCH('Auxiliar General'!AT$4,'Lista Puestos Valorados'!$B$10:$BK$10,0),0)="","No relevante",VLOOKUP($B31,'Lista Puestos Valorados'!$B$11:$BK$510,MATCH('Auxiliar General'!AT$4,'Lista Puestos Valorados'!$B$10:$BK$10,0),0))</f>
        <v>No relevante</v>
      </c>
      <c r="BA31" s="26">
        <f>+HLOOKUP(AZ31,Sistema_Puntos!$Q$5:$Y$43,'Auxiliar General'!AV$5,FALSE)</f>
        <v>0</v>
      </c>
      <c r="BB31" s="26" t="str">
        <f>+IF(VLOOKUP($B31,'Lista Puestos Valorados'!$B$11:$BK$510,MATCH('Auxiliar General'!AV$4,'Lista Puestos Valorados'!$B$10:$BK$10,0),0)="","No relevante",VLOOKUP($B31,'Lista Puestos Valorados'!$B$11:$BK$510,MATCH('Auxiliar General'!AV$4,'Lista Puestos Valorados'!$B$10:$BK$10,0),0))</f>
        <v>No relevante</v>
      </c>
      <c r="BC31" s="26">
        <f>+HLOOKUP(BB31,Sistema_Puntos!$Q$5:$Y$43,'Auxiliar General'!AX$5,FALSE)</f>
        <v>0</v>
      </c>
      <c r="BD31" s="26" t="str">
        <f>+IF(VLOOKUP($B31,'Lista Puestos Valorados'!$B$11:$BK$510,MATCH('Auxiliar General'!AX$4,'Lista Puestos Valorados'!$B$10:$BK$10,0),0)="","No relevante",VLOOKUP($B31,'Lista Puestos Valorados'!$B$11:$BK$510,MATCH('Auxiliar General'!AX$4,'Lista Puestos Valorados'!$B$10:$BK$10,0),0))</f>
        <v>No relevante</v>
      </c>
      <c r="BE31" s="26">
        <f>+HLOOKUP(BD31,Sistema_Puntos!$Q$5:$Y$43,'Auxiliar General'!AZ$5,FALSE)</f>
        <v>0</v>
      </c>
      <c r="BF31" s="26" t="str">
        <f>+IF(VLOOKUP($B31,'Lista Puestos Valorados'!$B$11:$BK$510,MATCH('Auxiliar General'!AZ$4,'Lista Puestos Valorados'!$B$10:$BK$10,0),0)="","No relevante",VLOOKUP($B31,'Lista Puestos Valorados'!$B$11:$BK$510,MATCH('Auxiliar General'!AZ$4,'Lista Puestos Valorados'!$B$10:$BK$10,0),0))</f>
        <v>No relevante</v>
      </c>
      <c r="BG31" s="26">
        <f>+HLOOKUP(BF31,Sistema_Puntos!$Q$5:$Y$43,'Auxiliar General'!BB$5,FALSE)</f>
        <v>0</v>
      </c>
      <c r="BH31" s="26" t="str">
        <f>+IF(VLOOKUP($B31,'Lista Puestos Valorados'!$B$11:$BK$510,MATCH('Auxiliar General'!BB$4,'Lista Puestos Valorados'!$B$10:$BK$10,0),0)="","No relevante",VLOOKUP($B31,'Lista Puestos Valorados'!$B$11:$BK$510,MATCH('Auxiliar General'!BB$4,'Lista Puestos Valorados'!$B$10:$BK$10,0),0))</f>
        <v>No relevante</v>
      </c>
      <c r="BI31" s="26">
        <f>+HLOOKUP(BH31,Sistema_Puntos!$Q$5:$Y$43,'Auxiliar General'!BD$5,FALSE)</f>
        <v>0</v>
      </c>
      <c r="BJ31" s="26" t="str">
        <f>+IF(VLOOKUP($B31,'Lista Puestos Valorados'!$B$11:$BK$510,MATCH('Auxiliar General'!BD$4,'Lista Puestos Valorados'!$B$10:$BK$10,0),0)="","No relevante",VLOOKUP($B31,'Lista Puestos Valorados'!$B$11:$BK$510,MATCH('Auxiliar General'!BD$4,'Lista Puestos Valorados'!$B$10:$BK$10,0),0))</f>
        <v>No relevante</v>
      </c>
      <c r="BK31" s="26">
        <f>+HLOOKUP(BJ31,Sistema_Puntos!$Q$5:$Y$43,'Auxiliar General'!BF$5,FALSE)</f>
        <v>0</v>
      </c>
      <c r="BL31" s="26" t="str">
        <f>+IF(VLOOKUP($B31,'Lista Puestos Valorados'!$B$11:$BK$510,MATCH('Auxiliar General'!BF$4,'Lista Puestos Valorados'!$B$10:$BK$10,0),0)="","No relevante",VLOOKUP($B31,'Lista Puestos Valorados'!$B$11:$BK$510,MATCH('Auxiliar General'!BF$4,'Lista Puestos Valorados'!$B$10:$BK$10,0),0))</f>
        <v>No relevante</v>
      </c>
      <c r="BM31" s="26">
        <f>+HLOOKUP(BL31,Sistema_Puntos!$Q$5:$Y$43,'Auxiliar General'!BH$5,FALSE)</f>
        <v>0</v>
      </c>
      <c r="BN31" s="26" t="str">
        <f>+IF(VLOOKUP($B31,'Lista Puestos Valorados'!$B$11:$BK$510,MATCH('Auxiliar General'!BH$4,'Lista Puestos Valorados'!$B$10:$BK$10,0),0)="","No relevante",VLOOKUP($B31,'Lista Puestos Valorados'!$B$11:$BK$510,MATCH('Auxiliar General'!BH$4,'Lista Puestos Valorados'!$B$10:$BK$10,0),0))</f>
        <v>No relevante</v>
      </c>
      <c r="BO31" s="26">
        <f>+HLOOKUP(BN31,Sistema_Puntos!$Q$5:$Y$43,'Auxiliar General'!BJ$5,FALSE)</f>
        <v>0</v>
      </c>
      <c r="BP31" s="26" t="str">
        <f>+IF(VLOOKUP($B31,'Lista Puestos Valorados'!$B$11:$BK$510,MATCH('Auxiliar General'!BJ$4,'Lista Puestos Valorados'!$B$10:$BK$10,0),0)="","No relevante",VLOOKUP($B31,'Lista Puestos Valorados'!$B$11:$BK$510,MATCH('Auxiliar General'!BJ$4,'Lista Puestos Valorados'!$B$10:$BK$10,0),0))</f>
        <v>No relevante</v>
      </c>
      <c r="BQ31" s="26">
        <f>+HLOOKUP(BP31,Sistema_Puntos!$Q$5:$Y$43,'Auxiliar General'!BL$5,FALSE)</f>
        <v>0</v>
      </c>
      <c r="BR31" s="26" t="str">
        <f>+IF(VLOOKUP($B31,'Lista Puestos Valorados'!$B$11:$BK$510,MATCH('Auxiliar General'!BL$4,'Lista Puestos Valorados'!$B$10:$BK$10,0),0)="","No relevante",VLOOKUP($B31,'Lista Puestos Valorados'!$B$11:$BK$510,MATCH('Auxiliar General'!BL$4,'Lista Puestos Valorados'!$B$10:$BK$10,0),0))</f>
        <v>No relevante</v>
      </c>
      <c r="BS31" s="26">
        <f>+HLOOKUP(BR31,Sistema_Puntos!$Q$5:$Y$43,'Auxiliar General'!BN$5,FALSE)</f>
        <v>0</v>
      </c>
      <c r="BT31" s="26" t="str">
        <f>+IF(VLOOKUP($B31,'Lista Puestos Valorados'!$B$11:$BK$510,MATCH('Auxiliar General'!BN$4,'Lista Puestos Valorados'!$B$10:$BK$10,0),0)="","No relevante",VLOOKUP($B31,'Lista Puestos Valorados'!$B$11:$BK$510,MATCH('Auxiliar General'!BN$4,'Lista Puestos Valorados'!$B$10:$BK$10,0),0))</f>
        <v>No relevante</v>
      </c>
      <c r="BU31" s="26">
        <f>+HLOOKUP(BT31,Sistema_Puntos!$Q$5:$Y$43,'Auxiliar General'!BP$5,FALSE)</f>
        <v>0</v>
      </c>
      <c r="BV31" s="26" t="str">
        <f>+IF(VLOOKUP($B31,'Lista Puestos Valorados'!$B$11:$BK$510,MATCH('Auxiliar General'!BP$4,'Lista Puestos Valorados'!$B$10:$BK$10,0),0)="","No relevante",VLOOKUP($B31,'Lista Puestos Valorados'!$B$11:$BK$510,MATCH('Auxiliar General'!BP$4,'Lista Puestos Valorados'!$B$10:$BK$10,0),0))</f>
        <v>No relevante</v>
      </c>
      <c r="BW31" s="26">
        <f>+HLOOKUP(BV31,Sistema_Puntos!$Q$5:$Y$43,'Auxiliar General'!BR$5,FALSE)</f>
        <v>0</v>
      </c>
      <c r="BX31" s="26" t="str">
        <f>+IF(VLOOKUP($B31,'Lista Puestos Valorados'!$B$11:$BK$510,MATCH('Auxiliar General'!BR$4,'Lista Puestos Valorados'!$B$10:$BK$10,0),0)="","No relevante",VLOOKUP($B31,'Lista Puestos Valorados'!$B$11:$BK$510,MATCH('Auxiliar General'!BR$4,'Lista Puestos Valorados'!$B$10:$BK$10,0),0))</f>
        <v>No relevante</v>
      </c>
      <c r="BY31" s="26">
        <f>+HLOOKUP(BX31,Sistema_Puntos!$Q$5:$Y$43,'Auxiliar General'!BT$5,FALSE)</f>
        <v>0</v>
      </c>
      <c r="BZ31" s="26" t="str">
        <f>+IF(VLOOKUP($B31,'Lista Puestos Valorados'!$B$11:$BK$510,MATCH('Auxiliar General'!BT$4,'Lista Puestos Valorados'!$B$10:$BK$10,0),0)="","No relevante",VLOOKUP($B31,'Lista Puestos Valorados'!$B$11:$BK$510,MATCH('Auxiliar General'!BT$4,'Lista Puestos Valorados'!$B$10:$BK$10,0),0))</f>
        <v>No relevante</v>
      </c>
      <c r="CA31" s="26">
        <f>+HLOOKUP(BZ31,Sistema_Puntos!$Q$5:$Y$43,'Auxiliar General'!BV$5,FALSE)</f>
        <v>0</v>
      </c>
      <c r="CB31" s="26" t="str">
        <f>+IF(VLOOKUP($B31,'Lista Puestos Valorados'!$B$11:$BK$510,MATCH('Auxiliar General'!BV$4,'Lista Puestos Valorados'!$B$10:$BK$10,0),0)="","No relevante",VLOOKUP($B31,'Lista Puestos Valorados'!$B$11:$BK$510,MATCH('Auxiliar General'!BV$4,'Lista Puestos Valorados'!$B$10:$BK$10,0),0))</f>
        <v>No relevante</v>
      </c>
      <c r="CC31" s="26">
        <f>+HLOOKUP(CB31,Sistema_Puntos!$Q$5:$Y$43,'Auxiliar General'!BX$5,FALSE)</f>
        <v>0</v>
      </c>
      <c r="CD31" s="26" t="str">
        <f>+IF(VLOOKUP($B31,'Lista Puestos Valorados'!$B$11:$BK$510,MATCH('Auxiliar General'!BX$4,'Lista Puestos Valorados'!$B$10:$BK$10,0),0)="","No relevante",VLOOKUP($B31,'Lista Puestos Valorados'!$B$11:$BK$510,MATCH('Auxiliar General'!BX$4,'Lista Puestos Valorados'!$B$10:$BK$10,0),0))</f>
        <v>No relevante</v>
      </c>
      <c r="CE31" s="26">
        <f>+HLOOKUP(CD31,Sistema_Puntos!$Q$5:$Y$43,'Auxiliar General'!BZ$5,FALSE)</f>
        <v>0</v>
      </c>
      <c r="CF31" s="26" t="str">
        <f>+IF(VLOOKUP($B31,'Lista Puestos Valorados'!$B$11:$BK$510,MATCH('Auxiliar General'!BZ$4,'Lista Puestos Valorados'!$B$10:$BK$10,0),0)="","No relevante",VLOOKUP($B31,'Lista Puestos Valorados'!$B$11:$BK$510,MATCH('Auxiliar General'!BZ$4,'Lista Puestos Valorados'!$B$10:$BK$10,0),0))</f>
        <v>No relevante</v>
      </c>
      <c r="CG31" s="26">
        <f>+HLOOKUP(CF31,Sistema_Puntos!$Q$5:$Y$43,'Auxiliar General'!CB$5,FALSE)</f>
        <v>0</v>
      </c>
      <c r="CH31" s="29"/>
      <c r="CI31" s="29"/>
    </row>
    <row r="32" spans="2:87" ht="17.55" customHeight="1">
      <c r="B32" s="26">
        <f>+'Listado de Puestos'!B32</f>
        <v>22</v>
      </c>
      <c r="C32" s="236" t="str">
        <f>+IF('Lista Puestos Valorados'!C32="","",'Lista Puestos Valorados'!C32)</f>
        <v/>
      </c>
      <c r="D32" s="26" t="str">
        <f>+IF('Lista Puestos Valorados'!D32="","",'Lista Puestos Valorados'!D32)</f>
        <v/>
      </c>
      <c r="E32" s="26" t="str">
        <f>+IF('Lista Puestos Valorados'!E32="","",'Lista Puestos Valorados'!E32)</f>
        <v/>
      </c>
      <c r="F32" s="26" t="str">
        <f>+IF('Lista Puestos Valorados'!F32="","",'Lista Puestos Valorados'!F32)</f>
        <v/>
      </c>
      <c r="G32" s="26" t="str">
        <f>+IF('Lista Puestos Valorados'!G32="","",'Lista Puestos Valorados'!G32)</f>
        <v/>
      </c>
      <c r="H32" s="26" t="str">
        <f>+IF('Lista Puestos Valorados'!H32="","",'Lista Puestos Valorados'!H32)</f>
        <v/>
      </c>
      <c r="I32" s="26" t="str">
        <f>+IF('Lista Puestos Valorados'!I32="","",'Lista Puestos Valorados'!I32)</f>
        <v/>
      </c>
      <c r="J32" s="118" t="e">
        <f t="array" ref="J32">+IF(L32="","",_xlfn.IFS(L32&lt;='Cortes de Agrupacion'!$F$15,'Cortes de Agrupacion'!$E$15,'Resultados General'!L32&lt;='Cortes de Agrupacion'!$F$14,'Cortes de Agrupacion'!$E$14,'Resultados General'!L32&lt;='Cortes de Agrupacion'!$F$13,'Cortes de Agrupacion'!$E$13,L32&lt;='Cortes de Agrupacion'!$F$12,'Cortes de Agrupacion'!$E$12,'Resultados General'!L32&lt;='Cortes de Agrupacion'!$F$11,'Cortes de Agrupacion'!$E$11,'Resultados General'!L32&lt;='Cortes de Agrupacion'!$F$10,'Cortes de Agrupacion'!$E$10,'Resultados General'!L32&lt;='Cortes de Agrupacion'!$F$9,'Cortes de Agrupacion'!$E$9,'Resultados General'!L32&lt;='Cortes de Agrupacion'!$F$8,'Cortes de Agrupacion'!$E$8,'Resultados General'!L32&lt;='Cortes de Agrupacion'!$F$7,'Cortes de Agrupacion'!$E$7,'Resultados General'!L32&lt;='Cortes de Agrupacion'!$F$6,'Cortes de Agrupacion'!$E$6))</f>
        <v>#VALUE!</v>
      </c>
      <c r="K32" s="118" t="str">
        <f>IFERROR(+C32&amp;"("&amp;ROUND(L32,0)&amp;")","")</f>
        <v/>
      </c>
      <c r="L32" s="124" t="e">
        <f>#VALUE!</f>
        <v>#VALUE!</v>
      </c>
      <c r="M32" s="26" t="e">
        <f ca="1">+_xlfn.IFNA(VLOOKUP(C32,'Distribución de puestos'!$B$8:$I$507,8,0),"")</f>
        <v>#NAME?</v>
      </c>
      <c r="N32" s="26" t="str">
        <f>+IF(VLOOKUP($B32,'Lista Puestos Valorados'!$B$11:$BK$510,MATCH('Auxiliar General'!H$4,'Lista Puestos Valorados'!$B$10:$BK$10,0),0)="","No relevante",VLOOKUP($B32,'Lista Puestos Valorados'!$B$11:$BK$510,MATCH('Auxiliar General'!H$4,'Lista Puestos Valorados'!$B$10:$BK$10,0),0))</f>
        <v>No relevante</v>
      </c>
      <c r="O32" s="26">
        <f>+HLOOKUP(N32,Sistema_Puntos!$Q$5:$Y$43,'Auxiliar General'!J$5,FALSE)</f>
        <v>0</v>
      </c>
      <c r="P32" s="26" t="str">
        <f>+IF(VLOOKUP($B32,'Lista Puestos Valorados'!$B$11:$BK$510,MATCH('Auxiliar General'!J$4,'Lista Puestos Valorados'!$B$10:$BK$10,0),0)="","No relevante",VLOOKUP($B32,'Lista Puestos Valorados'!$B$11:$BK$510,MATCH('Auxiliar General'!J$4,'Lista Puestos Valorados'!$B$10:$BK$10,0),0))</f>
        <v>No relevante</v>
      </c>
      <c r="Q32" s="26">
        <f>+HLOOKUP(P32,Sistema_Puntos!$Q$5:$Y$43,'Auxiliar General'!L$5,FALSE)</f>
        <v>0</v>
      </c>
      <c r="R32" s="26" t="str">
        <f>+IF(VLOOKUP($B32,'Lista Puestos Valorados'!$B$11:$BK$510,MATCH('Auxiliar General'!L$4,'Lista Puestos Valorados'!$B$10:$BK$10,0),0)="","No relevante",VLOOKUP($B32,'Lista Puestos Valorados'!$B$11:$BK$510,MATCH('Auxiliar General'!L$4,'Lista Puestos Valorados'!$B$10:$BK$10,0),0))</f>
        <v>No relevante</v>
      </c>
      <c r="S32" s="26">
        <f>+HLOOKUP(R32,Sistema_Puntos!$Q$5:$Y$43,'Auxiliar General'!N$5,FALSE)</f>
        <v>0</v>
      </c>
      <c r="T32" s="26" t="str">
        <f>+IF(VLOOKUP($B32,'Lista Puestos Valorados'!$B$11:$BK$510,MATCH('Auxiliar General'!N$4,'Lista Puestos Valorados'!$B$10:$BK$10,0),0)="","No relevante",VLOOKUP($B32,'Lista Puestos Valorados'!$B$11:$BK$510,MATCH('Auxiliar General'!N$4,'Lista Puestos Valorados'!$B$10:$BK$10,0),0))</f>
        <v>No relevante</v>
      </c>
      <c r="U32" s="26">
        <f>+HLOOKUP(T32,Sistema_Puntos!$Q$5:$Y$43,'Auxiliar General'!P$5,FALSE)</f>
        <v>0</v>
      </c>
      <c r="V32" s="26" t="str">
        <f>+IF(VLOOKUP($B32,'Lista Puestos Valorados'!$B$11:$BK$510,MATCH('Auxiliar General'!P$4,'Lista Puestos Valorados'!$B$10:$BK$10,0),0)="","No relevante",VLOOKUP($B32,'Lista Puestos Valorados'!$B$11:$BK$510,MATCH('Auxiliar General'!P$4,'Lista Puestos Valorados'!$B$10:$BK$10,0),0))</f>
        <v>No relevante</v>
      </c>
      <c r="W32" s="26">
        <f>+HLOOKUP(V32,Sistema_Puntos!$Q$5:$Y$43,'Auxiliar General'!R$5,FALSE)</f>
        <v>0</v>
      </c>
      <c r="X32" s="26" t="str">
        <f>+IF(VLOOKUP($B32,'Lista Puestos Valorados'!$B$11:$BK$510,MATCH('Auxiliar General'!R$4,'Lista Puestos Valorados'!$B$10:$BK$10,0),0)="","No relevante",VLOOKUP($B32,'Lista Puestos Valorados'!$B$11:$BK$510,MATCH('Auxiliar General'!R$4,'Lista Puestos Valorados'!$B$10:$BK$10,0),0))</f>
        <v>No relevante</v>
      </c>
      <c r="Y32" s="26">
        <f>+HLOOKUP(X32,Sistema_Puntos!$Q$5:$Y$43,'Auxiliar General'!T$5,FALSE)</f>
        <v>0</v>
      </c>
      <c r="Z32" s="26" t="str">
        <f>+IF(VLOOKUP($B32,'Lista Puestos Valorados'!$B$11:$BK$510,MATCH('Auxiliar General'!T$4,'Lista Puestos Valorados'!$B$10:$BK$10,0),0)="","No relevante",VLOOKUP($B32,'Lista Puestos Valorados'!$B$11:$BK$510,MATCH('Auxiliar General'!T$4,'Lista Puestos Valorados'!$B$10:$BK$10,0),0))</f>
        <v>No relevante</v>
      </c>
      <c r="AA32" s="26">
        <f>+HLOOKUP(Z32,Sistema_Puntos!$Q$5:$Y$43,'Auxiliar General'!V$5,FALSE)</f>
        <v>0</v>
      </c>
      <c r="AB32" s="26" t="str">
        <f>+IF(VLOOKUP($B32,'Lista Puestos Valorados'!$B$11:$BK$510,MATCH('Auxiliar General'!V$4,'Lista Puestos Valorados'!$B$10:$BK$10,0),0)="","No relevante",VLOOKUP($B32,'Lista Puestos Valorados'!$B$11:$BK$510,MATCH('Auxiliar General'!V$4,'Lista Puestos Valorados'!$B$10:$BK$10,0),0))</f>
        <v>No relevante</v>
      </c>
      <c r="AC32" s="26">
        <f>+HLOOKUP(AB32,Sistema_Puntos!$Q$5:$Y$43,'Auxiliar General'!X$5,FALSE)</f>
        <v>0</v>
      </c>
      <c r="AD32" s="26" t="str">
        <f>+IF(VLOOKUP($B32,'Lista Puestos Valorados'!$B$11:$BK$510,MATCH('Auxiliar General'!X$4,'Lista Puestos Valorados'!$B$10:$BK$10,0),0)="","No relevante",VLOOKUP($B32,'Lista Puestos Valorados'!$B$11:$BK$510,MATCH('Auxiliar General'!X$4,'Lista Puestos Valorados'!$B$10:$BK$10,0),0))</f>
        <v>No relevante</v>
      </c>
      <c r="AE32" s="26">
        <f>+HLOOKUP(AD32,Sistema_Puntos!$Q$5:$Y$43,'Auxiliar General'!Z$5,FALSE)</f>
        <v>0</v>
      </c>
      <c r="AF32" s="26" t="str">
        <f>+IF(VLOOKUP($B32,'Lista Puestos Valorados'!$B$11:$BK$510,MATCH('Auxiliar General'!Z$4,'Lista Puestos Valorados'!$B$10:$BK$10,0),0)="","No relevante",VLOOKUP($B32,'Lista Puestos Valorados'!$B$11:$BK$510,MATCH('Auxiliar General'!Z$4,'Lista Puestos Valorados'!$B$10:$BK$10,0),0))</f>
        <v>No relevante</v>
      </c>
      <c r="AG32" s="26">
        <f>+HLOOKUP(AF32,Sistema_Puntos!$Q$5:$Y$43,'Auxiliar General'!AB$5,FALSE)</f>
        <v>0</v>
      </c>
      <c r="AH32" s="26" t="str">
        <f>+IF(VLOOKUP($B32,'Lista Puestos Valorados'!$B$11:$BK$510,MATCH('Auxiliar General'!AB$4,'Lista Puestos Valorados'!$B$10:$BK$10,0),0)="","No relevante",VLOOKUP($B32,'Lista Puestos Valorados'!$B$11:$BK$510,MATCH('Auxiliar General'!AB$4,'Lista Puestos Valorados'!$B$10:$BK$10,0),0))</f>
        <v>No relevante</v>
      </c>
      <c r="AI32" s="26">
        <f>+HLOOKUP(AH32,Sistema_Puntos!$Q$5:$Y$43,'Auxiliar General'!AD$5,FALSE)</f>
        <v>0</v>
      </c>
      <c r="AJ32" s="26" t="str">
        <f>+IF(VLOOKUP($B32,'Lista Puestos Valorados'!$B$11:$BK$510,MATCH('Auxiliar General'!AD$4,'Lista Puestos Valorados'!$B$10:$BK$10,0),0)="","No relevante",VLOOKUP($B32,'Lista Puestos Valorados'!$B$11:$BK$510,MATCH('Auxiliar General'!AD$4,'Lista Puestos Valorados'!$B$10:$BK$10,0),0))</f>
        <v>No relevante</v>
      </c>
      <c r="AK32" s="26">
        <f>+HLOOKUP(AJ32,Sistema_Puntos!$Q$5:$Y$43,'Auxiliar General'!AF$5,FALSE)</f>
        <v>0</v>
      </c>
      <c r="AL32" s="26" t="str">
        <f>+IF(VLOOKUP($B32,'Lista Puestos Valorados'!$B$11:$BK$510,MATCH('Auxiliar General'!AF$4,'Lista Puestos Valorados'!$B$10:$BK$10,0),0)="","No relevante",VLOOKUP($B32,'Lista Puestos Valorados'!$B$11:$BK$510,MATCH('Auxiliar General'!AF$4,'Lista Puestos Valorados'!$B$10:$BK$10,0),0))</f>
        <v>No relevante</v>
      </c>
      <c r="AM32" s="26">
        <f>+HLOOKUP(AL32,Sistema_Puntos!$Q$5:$Y$43,'Auxiliar General'!AH$5,FALSE)</f>
        <v>0</v>
      </c>
      <c r="AN32" s="26" t="str">
        <f>+IF(VLOOKUP($B32,'Lista Puestos Valorados'!$B$11:$BK$510,MATCH('Auxiliar General'!AH$4,'Lista Puestos Valorados'!$B$10:$BK$10,0),0)="","No relevante",VLOOKUP($B32,'Lista Puestos Valorados'!$B$11:$BK$510,MATCH('Auxiliar General'!AH$4,'Lista Puestos Valorados'!$B$10:$BK$10,0),0))</f>
        <v>No relevante</v>
      </c>
      <c r="AO32" s="26">
        <f>+HLOOKUP(AN32,Sistema_Puntos!$Q$5:$Y$43,'Auxiliar General'!AJ$5,FALSE)</f>
        <v>0</v>
      </c>
      <c r="AP32" s="26" t="str">
        <f>+IF(VLOOKUP($B32,'Lista Puestos Valorados'!$B$11:$BK$510,MATCH('Auxiliar General'!AJ$4,'Lista Puestos Valorados'!$B$10:$BK$10,0),0)="","No relevante",VLOOKUP($B32,'Lista Puestos Valorados'!$B$11:$BK$510,MATCH('Auxiliar General'!AJ$4,'Lista Puestos Valorados'!$B$10:$BK$10,0),0))</f>
        <v>No relevante</v>
      </c>
      <c r="AQ32" s="26">
        <f>+HLOOKUP(AP32,Sistema_Puntos!$Q$5:$Y$43,'Auxiliar General'!AL$5,FALSE)</f>
        <v>0</v>
      </c>
      <c r="AR32" s="26" t="str">
        <f>+IF(VLOOKUP($B32,'Lista Puestos Valorados'!$B$11:$BK$510,MATCH('Auxiliar General'!AL$4,'Lista Puestos Valorados'!$B$10:$BK$10,0),0)="","No relevante",VLOOKUP($B32,'Lista Puestos Valorados'!$B$11:$BK$510,MATCH('Auxiliar General'!AL$4,'Lista Puestos Valorados'!$B$10:$BK$10,0),0))</f>
        <v>No relevante</v>
      </c>
      <c r="AS32" s="26">
        <f>+HLOOKUP(AR32,Sistema_Puntos!$Q$5:$Y$43,'Auxiliar General'!AN$5,FALSE)</f>
        <v>0</v>
      </c>
      <c r="AT32" s="26" t="str">
        <f>+IF(VLOOKUP($B32,'Lista Puestos Valorados'!$B$11:$BK$510,MATCH('Auxiliar General'!AN$4,'Lista Puestos Valorados'!$B$10:$BK$10,0),0)="","No relevante",VLOOKUP($B32,'Lista Puestos Valorados'!$B$11:$BK$510,MATCH('Auxiliar General'!AN$4,'Lista Puestos Valorados'!$B$10:$BK$10,0),0))</f>
        <v>No relevante</v>
      </c>
      <c r="AU32" s="26">
        <f>+HLOOKUP(AT32,Sistema_Puntos!$Q$5:$Y$43,'Auxiliar General'!AP$5,FALSE)</f>
        <v>0</v>
      </c>
      <c r="AV32" s="26" t="str">
        <f>+IF(VLOOKUP($B32,'Lista Puestos Valorados'!$B$11:$BK$510,MATCH('Auxiliar General'!AP$4,'Lista Puestos Valorados'!$B$10:$BK$10,0),0)="","No relevante",VLOOKUP($B32,'Lista Puestos Valorados'!$B$11:$BK$510,MATCH('Auxiliar General'!AP$4,'Lista Puestos Valorados'!$B$10:$BK$10,0),0))</f>
        <v>No relevante</v>
      </c>
      <c r="AW32" s="26">
        <f>+HLOOKUP(AV32,Sistema_Puntos!$Q$5:$Y$43,'Auxiliar General'!AR$5,FALSE)</f>
        <v>0</v>
      </c>
      <c r="AX32" s="26" t="str">
        <f>+IF(VLOOKUP($B32,'Lista Puestos Valorados'!$B$11:$BK$510,MATCH('Auxiliar General'!AR$4,'Lista Puestos Valorados'!$B$10:$BK$10,0),0)="","No relevante",VLOOKUP($B32,'Lista Puestos Valorados'!$B$11:$BK$510,MATCH('Auxiliar General'!AR$4,'Lista Puestos Valorados'!$B$10:$BK$10,0),0))</f>
        <v>No relevante</v>
      </c>
      <c r="AY32" s="26">
        <f>+HLOOKUP(AX32,Sistema_Puntos!$Q$5:$Y$43,'Auxiliar General'!AT$5,FALSE)</f>
        <v>0</v>
      </c>
      <c r="AZ32" s="26" t="str">
        <f>+IF(VLOOKUP($B32,'Lista Puestos Valorados'!$B$11:$BK$510,MATCH('Auxiliar General'!AT$4,'Lista Puestos Valorados'!$B$10:$BK$10,0),0)="","No relevante",VLOOKUP($B32,'Lista Puestos Valorados'!$B$11:$BK$510,MATCH('Auxiliar General'!AT$4,'Lista Puestos Valorados'!$B$10:$BK$10,0),0))</f>
        <v>No relevante</v>
      </c>
      <c r="BA32" s="26">
        <f>+HLOOKUP(AZ32,Sistema_Puntos!$Q$5:$Y$43,'Auxiliar General'!AV$5,FALSE)</f>
        <v>0</v>
      </c>
      <c r="BB32" s="26" t="str">
        <f>+IF(VLOOKUP($B32,'Lista Puestos Valorados'!$B$11:$BK$510,MATCH('Auxiliar General'!AV$4,'Lista Puestos Valorados'!$B$10:$BK$10,0),0)="","No relevante",VLOOKUP($B32,'Lista Puestos Valorados'!$B$11:$BK$510,MATCH('Auxiliar General'!AV$4,'Lista Puestos Valorados'!$B$10:$BK$10,0),0))</f>
        <v>No relevante</v>
      </c>
      <c r="BC32" s="26">
        <f>+HLOOKUP(BB32,Sistema_Puntos!$Q$5:$Y$43,'Auxiliar General'!AX$5,FALSE)</f>
        <v>0</v>
      </c>
      <c r="BD32" s="26" t="str">
        <f>+IF(VLOOKUP($B32,'Lista Puestos Valorados'!$B$11:$BK$510,MATCH('Auxiliar General'!AX$4,'Lista Puestos Valorados'!$B$10:$BK$10,0),0)="","No relevante",VLOOKUP($B32,'Lista Puestos Valorados'!$B$11:$BK$510,MATCH('Auxiliar General'!AX$4,'Lista Puestos Valorados'!$B$10:$BK$10,0),0))</f>
        <v>No relevante</v>
      </c>
      <c r="BE32" s="26">
        <f>+HLOOKUP(BD32,Sistema_Puntos!$Q$5:$Y$43,'Auxiliar General'!AZ$5,FALSE)</f>
        <v>0</v>
      </c>
      <c r="BF32" s="26" t="str">
        <f>+IF(VLOOKUP($B32,'Lista Puestos Valorados'!$B$11:$BK$510,MATCH('Auxiliar General'!AZ$4,'Lista Puestos Valorados'!$B$10:$BK$10,0),0)="","No relevante",VLOOKUP($B32,'Lista Puestos Valorados'!$B$11:$BK$510,MATCH('Auxiliar General'!AZ$4,'Lista Puestos Valorados'!$B$10:$BK$10,0),0))</f>
        <v>No relevante</v>
      </c>
      <c r="BG32" s="26">
        <f>+HLOOKUP(BF32,Sistema_Puntos!$Q$5:$Y$43,'Auxiliar General'!BB$5,FALSE)</f>
        <v>0</v>
      </c>
      <c r="BH32" s="26" t="str">
        <f>+IF(VLOOKUP($B32,'Lista Puestos Valorados'!$B$11:$BK$510,MATCH('Auxiliar General'!BB$4,'Lista Puestos Valorados'!$B$10:$BK$10,0),0)="","No relevante",VLOOKUP($B32,'Lista Puestos Valorados'!$B$11:$BK$510,MATCH('Auxiliar General'!BB$4,'Lista Puestos Valorados'!$B$10:$BK$10,0),0))</f>
        <v>No relevante</v>
      </c>
      <c r="BI32" s="26">
        <f>+HLOOKUP(BH32,Sistema_Puntos!$Q$5:$Y$43,'Auxiliar General'!BD$5,FALSE)</f>
        <v>0</v>
      </c>
      <c r="BJ32" s="26" t="str">
        <f>+IF(VLOOKUP($B32,'Lista Puestos Valorados'!$B$11:$BK$510,MATCH('Auxiliar General'!BD$4,'Lista Puestos Valorados'!$B$10:$BK$10,0),0)="","No relevante",VLOOKUP($B32,'Lista Puestos Valorados'!$B$11:$BK$510,MATCH('Auxiliar General'!BD$4,'Lista Puestos Valorados'!$B$10:$BK$10,0),0))</f>
        <v>No relevante</v>
      </c>
      <c r="BK32" s="26">
        <f>+HLOOKUP(BJ32,Sistema_Puntos!$Q$5:$Y$43,'Auxiliar General'!BF$5,FALSE)</f>
        <v>0</v>
      </c>
      <c r="BL32" s="26" t="str">
        <f>+IF(VLOOKUP($B32,'Lista Puestos Valorados'!$B$11:$BK$510,MATCH('Auxiliar General'!BF$4,'Lista Puestos Valorados'!$B$10:$BK$10,0),0)="","No relevante",VLOOKUP($B32,'Lista Puestos Valorados'!$B$11:$BK$510,MATCH('Auxiliar General'!BF$4,'Lista Puestos Valorados'!$B$10:$BK$10,0),0))</f>
        <v>No relevante</v>
      </c>
      <c r="BM32" s="26">
        <f>+HLOOKUP(BL32,Sistema_Puntos!$Q$5:$Y$43,'Auxiliar General'!BH$5,FALSE)</f>
        <v>0</v>
      </c>
      <c r="BN32" s="26" t="str">
        <f>+IF(VLOOKUP($B32,'Lista Puestos Valorados'!$B$11:$BK$510,MATCH('Auxiliar General'!BH$4,'Lista Puestos Valorados'!$B$10:$BK$10,0),0)="","No relevante",VLOOKUP($B32,'Lista Puestos Valorados'!$B$11:$BK$510,MATCH('Auxiliar General'!BH$4,'Lista Puestos Valorados'!$B$10:$BK$10,0),0))</f>
        <v>No relevante</v>
      </c>
      <c r="BO32" s="26">
        <f>+HLOOKUP(BN32,Sistema_Puntos!$Q$5:$Y$43,'Auxiliar General'!BJ$5,FALSE)</f>
        <v>0</v>
      </c>
      <c r="BP32" s="26" t="str">
        <f>+IF(VLOOKUP($B32,'Lista Puestos Valorados'!$B$11:$BK$510,MATCH('Auxiliar General'!BJ$4,'Lista Puestos Valorados'!$B$10:$BK$10,0),0)="","No relevante",VLOOKUP($B32,'Lista Puestos Valorados'!$B$11:$BK$510,MATCH('Auxiliar General'!BJ$4,'Lista Puestos Valorados'!$B$10:$BK$10,0),0))</f>
        <v>No relevante</v>
      </c>
      <c r="BQ32" s="26">
        <f>+HLOOKUP(BP32,Sistema_Puntos!$Q$5:$Y$43,'Auxiliar General'!BL$5,FALSE)</f>
        <v>0</v>
      </c>
      <c r="BR32" s="26" t="str">
        <f>+IF(VLOOKUP($B32,'Lista Puestos Valorados'!$B$11:$BK$510,MATCH('Auxiliar General'!BL$4,'Lista Puestos Valorados'!$B$10:$BK$10,0),0)="","No relevante",VLOOKUP($B32,'Lista Puestos Valorados'!$B$11:$BK$510,MATCH('Auxiliar General'!BL$4,'Lista Puestos Valorados'!$B$10:$BK$10,0),0))</f>
        <v>No relevante</v>
      </c>
      <c r="BS32" s="26">
        <f>+HLOOKUP(BR32,Sistema_Puntos!$Q$5:$Y$43,'Auxiliar General'!BN$5,FALSE)</f>
        <v>0</v>
      </c>
      <c r="BT32" s="26" t="str">
        <f>+IF(VLOOKUP($B32,'Lista Puestos Valorados'!$B$11:$BK$510,MATCH('Auxiliar General'!BN$4,'Lista Puestos Valorados'!$B$10:$BK$10,0),0)="","No relevante",VLOOKUP($B32,'Lista Puestos Valorados'!$B$11:$BK$510,MATCH('Auxiliar General'!BN$4,'Lista Puestos Valorados'!$B$10:$BK$10,0),0))</f>
        <v>No relevante</v>
      </c>
      <c r="BU32" s="26">
        <f>+HLOOKUP(BT32,Sistema_Puntos!$Q$5:$Y$43,'Auxiliar General'!BP$5,FALSE)</f>
        <v>0</v>
      </c>
      <c r="BV32" s="26" t="str">
        <f>+IF(VLOOKUP($B32,'Lista Puestos Valorados'!$B$11:$BK$510,MATCH('Auxiliar General'!BP$4,'Lista Puestos Valorados'!$B$10:$BK$10,0),0)="","No relevante",VLOOKUP($B32,'Lista Puestos Valorados'!$B$11:$BK$510,MATCH('Auxiliar General'!BP$4,'Lista Puestos Valorados'!$B$10:$BK$10,0),0))</f>
        <v>No relevante</v>
      </c>
      <c r="BW32" s="26">
        <f>+HLOOKUP(BV32,Sistema_Puntos!$Q$5:$Y$43,'Auxiliar General'!BR$5,FALSE)</f>
        <v>0</v>
      </c>
      <c r="BX32" s="26" t="str">
        <f>+IF(VLOOKUP($B32,'Lista Puestos Valorados'!$B$11:$BK$510,MATCH('Auxiliar General'!BR$4,'Lista Puestos Valorados'!$B$10:$BK$10,0),0)="","No relevante",VLOOKUP($B32,'Lista Puestos Valorados'!$B$11:$BK$510,MATCH('Auxiliar General'!BR$4,'Lista Puestos Valorados'!$B$10:$BK$10,0),0))</f>
        <v>No relevante</v>
      </c>
      <c r="BY32" s="26">
        <f>+HLOOKUP(BX32,Sistema_Puntos!$Q$5:$Y$43,'Auxiliar General'!BT$5,FALSE)</f>
        <v>0</v>
      </c>
      <c r="BZ32" s="26" t="str">
        <f>+IF(VLOOKUP($B32,'Lista Puestos Valorados'!$B$11:$BK$510,MATCH('Auxiliar General'!BT$4,'Lista Puestos Valorados'!$B$10:$BK$10,0),0)="","No relevante",VLOOKUP($B32,'Lista Puestos Valorados'!$B$11:$BK$510,MATCH('Auxiliar General'!BT$4,'Lista Puestos Valorados'!$B$10:$BK$10,0),0))</f>
        <v>No relevante</v>
      </c>
      <c r="CA32" s="26">
        <f>+HLOOKUP(BZ32,Sistema_Puntos!$Q$5:$Y$43,'Auxiliar General'!BV$5,FALSE)</f>
        <v>0</v>
      </c>
      <c r="CB32" s="26" t="str">
        <f>+IF(VLOOKUP($B32,'Lista Puestos Valorados'!$B$11:$BK$510,MATCH('Auxiliar General'!BV$4,'Lista Puestos Valorados'!$B$10:$BK$10,0),0)="","No relevante",VLOOKUP($B32,'Lista Puestos Valorados'!$B$11:$BK$510,MATCH('Auxiliar General'!BV$4,'Lista Puestos Valorados'!$B$10:$BK$10,0),0))</f>
        <v>No relevante</v>
      </c>
      <c r="CC32" s="26">
        <f>+HLOOKUP(CB32,Sistema_Puntos!$Q$5:$Y$43,'Auxiliar General'!BX$5,FALSE)</f>
        <v>0</v>
      </c>
      <c r="CD32" s="26" t="str">
        <f>+IF(VLOOKUP($B32,'Lista Puestos Valorados'!$B$11:$BK$510,MATCH('Auxiliar General'!BX$4,'Lista Puestos Valorados'!$B$10:$BK$10,0),0)="","No relevante",VLOOKUP($B32,'Lista Puestos Valorados'!$B$11:$BK$510,MATCH('Auxiliar General'!BX$4,'Lista Puestos Valorados'!$B$10:$BK$10,0),0))</f>
        <v>No relevante</v>
      </c>
      <c r="CE32" s="26">
        <f>+HLOOKUP(CD32,Sistema_Puntos!$Q$5:$Y$43,'Auxiliar General'!BZ$5,FALSE)</f>
        <v>0</v>
      </c>
      <c r="CF32" s="26" t="str">
        <f>+IF(VLOOKUP($B32,'Lista Puestos Valorados'!$B$11:$BK$510,MATCH('Auxiliar General'!BZ$4,'Lista Puestos Valorados'!$B$10:$BK$10,0),0)="","No relevante",VLOOKUP($B32,'Lista Puestos Valorados'!$B$11:$BK$510,MATCH('Auxiliar General'!BZ$4,'Lista Puestos Valorados'!$B$10:$BK$10,0),0))</f>
        <v>No relevante</v>
      </c>
      <c r="CG32" s="26">
        <f>+HLOOKUP(CF32,Sistema_Puntos!$Q$5:$Y$43,'Auxiliar General'!CB$5,FALSE)</f>
        <v>0</v>
      </c>
      <c r="CH32" s="29"/>
      <c r="CI32" s="29"/>
    </row>
    <row r="33" spans="2:87" ht="17.55" customHeight="1">
      <c r="B33" s="26">
        <f>+'Listado de Puestos'!B33</f>
        <v>23</v>
      </c>
      <c r="C33" s="236" t="str">
        <f>+IF('Lista Puestos Valorados'!C33="","",'Lista Puestos Valorados'!C33)</f>
        <v/>
      </c>
      <c r="D33" s="26" t="str">
        <f>+IF('Lista Puestos Valorados'!D33="","",'Lista Puestos Valorados'!D33)</f>
        <v/>
      </c>
      <c r="E33" s="26" t="str">
        <f>+IF('Lista Puestos Valorados'!E33="","",'Lista Puestos Valorados'!E33)</f>
        <v/>
      </c>
      <c r="F33" s="26" t="str">
        <f>+IF('Lista Puestos Valorados'!F33="","",'Lista Puestos Valorados'!F33)</f>
        <v/>
      </c>
      <c r="G33" s="26" t="str">
        <f>+IF('Lista Puestos Valorados'!G33="","",'Lista Puestos Valorados'!G33)</f>
        <v/>
      </c>
      <c r="H33" s="26" t="str">
        <f>+IF('Lista Puestos Valorados'!H33="","",'Lista Puestos Valorados'!H33)</f>
        <v/>
      </c>
      <c r="I33" s="26" t="str">
        <f>+IF('Lista Puestos Valorados'!I33="","",'Lista Puestos Valorados'!I33)</f>
        <v/>
      </c>
      <c r="J33" s="118" t="e">
        <f t="array" ref="J33">+IF(L33="","",_xlfn.IFS(L33&lt;='Cortes de Agrupacion'!$F$15,'Cortes de Agrupacion'!$E$15,'Resultados General'!L33&lt;='Cortes de Agrupacion'!$F$14,'Cortes de Agrupacion'!$E$14,'Resultados General'!L33&lt;='Cortes de Agrupacion'!$F$13,'Cortes de Agrupacion'!$E$13,L33&lt;='Cortes de Agrupacion'!$F$12,'Cortes de Agrupacion'!$E$12,'Resultados General'!L33&lt;='Cortes de Agrupacion'!$F$11,'Cortes de Agrupacion'!$E$11,'Resultados General'!L33&lt;='Cortes de Agrupacion'!$F$10,'Cortes de Agrupacion'!$E$10,'Resultados General'!L33&lt;='Cortes de Agrupacion'!$F$9,'Cortes de Agrupacion'!$E$9,'Resultados General'!L33&lt;='Cortes de Agrupacion'!$F$8,'Cortes de Agrupacion'!$E$8,'Resultados General'!L33&lt;='Cortes de Agrupacion'!$F$7,'Cortes de Agrupacion'!$E$7,'Resultados General'!L33&lt;='Cortes de Agrupacion'!$F$6,'Cortes de Agrupacion'!$E$6))</f>
        <v>#VALUE!</v>
      </c>
      <c r="K33" s="118" t="str">
        <f t="shared" si="0"/>
        <v/>
      </c>
      <c r="L33" s="124" t="e">
        <f>#VALUE!</f>
        <v>#VALUE!</v>
      </c>
      <c r="M33" s="26" t="e">
        <f ca="1">+_xlfn.IFNA(VLOOKUP(C33,'Distribución de puestos'!$B$8:$I$507,8,0),"")</f>
        <v>#NAME?</v>
      </c>
      <c r="N33" s="26" t="str">
        <f>+IF(VLOOKUP($B33,'Lista Puestos Valorados'!$B$11:$BK$510,MATCH('Auxiliar General'!H$4,'Lista Puestos Valorados'!$B$10:$BK$10,0),0)="","No relevante",VLOOKUP($B33,'Lista Puestos Valorados'!$B$11:$BK$510,MATCH('Auxiliar General'!H$4,'Lista Puestos Valorados'!$B$10:$BK$10,0),0))</f>
        <v>No relevante</v>
      </c>
      <c r="O33" s="26">
        <f>+HLOOKUP(N33,Sistema_Puntos!$Q$5:$Y$43,'Auxiliar General'!J$5,FALSE)</f>
        <v>0</v>
      </c>
      <c r="P33" s="26" t="str">
        <f>+IF(VLOOKUP($B33,'Lista Puestos Valorados'!$B$11:$BK$510,MATCH('Auxiliar General'!J$4,'Lista Puestos Valorados'!$B$10:$BK$10,0),0)="","No relevante",VLOOKUP($B33,'Lista Puestos Valorados'!$B$11:$BK$510,MATCH('Auxiliar General'!J$4,'Lista Puestos Valorados'!$B$10:$BK$10,0),0))</f>
        <v>No relevante</v>
      </c>
      <c r="Q33" s="26">
        <f>+HLOOKUP(P33,Sistema_Puntos!$Q$5:$Y$43,'Auxiliar General'!L$5,FALSE)</f>
        <v>0</v>
      </c>
      <c r="R33" s="26" t="str">
        <f>+IF(VLOOKUP($B33,'Lista Puestos Valorados'!$B$11:$BK$510,MATCH('Auxiliar General'!L$4,'Lista Puestos Valorados'!$B$10:$BK$10,0),0)="","No relevante",VLOOKUP($B33,'Lista Puestos Valorados'!$B$11:$BK$510,MATCH('Auxiliar General'!L$4,'Lista Puestos Valorados'!$B$10:$BK$10,0),0))</f>
        <v>No relevante</v>
      </c>
      <c r="S33" s="26">
        <f>+HLOOKUP(R33,Sistema_Puntos!$Q$5:$Y$43,'Auxiliar General'!N$5,FALSE)</f>
        <v>0</v>
      </c>
      <c r="T33" s="26" t="str">
        <f>+IF(VLOOKUP($B33,'Lista Puestos Valorados'!$B$11:$BK$510,MATCH('Auxiliar General'!N$4,'Lista Puestos Valorados'!$B$10:$BK$10,0),0)="","No relevante",VLOOKUP($B33,'Lista Puestos Valorados'!$B$11:$BK$510,MATCH('Auxiliar General'!N$4,'Lista Puestos Valorados'!$B$10:$BK$10,0),0))</f>
        <v>No relevante</v>
      </c>
      <c r="U33" s="26">
        <f>+HLOOKUP(T33,Sistema_Puntos!$Q$5:$Y$43,'Auxiliar General'!P$5,FALSE)</f>
        <v>0</v>
      </c>
      <c r="V33" s="26" t="str">
        <f>+IF(VLOOKUP($B33,'Lista Puestos Valorados'!$B$11:$BK$510,MATCH('Auxiliar General'!P$4,'Lista Puestos Valorados'!$B$10:$BK$10,0),0)="","No relevante",VLOOKUP($B33,'Lista Puestos Valorados'!$B$11:$BK$510,MATCH('Auxiliar General'!P$4,'Lista Puestos Valorados'!$B$10:$BK$10,0),0))</f>
        <v>No relevante</v>
      </c>
      <c r="W33" s="26">
        <f>+HLOOKUP(V33,Sistema_Puntos!$Q$5:$Y$43,'Auxiliar General'!R$5,FALSE)</f>
        <v>0</v>
      </c>
      <c r="X33" s="26" t="str">
        <f>+IF(VLOOKUP($B33,'Lista Puestos Valorados'!$B$11:$BK$510,MATCH('Auxiliar General'!R$4,'Lista Puestos Valorados'!$B$10:$BK$10,0),0)="","No relevante",VLOOKUP($B33,'Lista Puestos Valorados'!$B$11:$BK$510,MATCH('Auxiliar General'!R$4,'Lista Puestos Valorados'!$B$10:$BK$10,0),0))</f>
        <v>No relevante</v>
      </c>
      <c r="Y33" s="26">
        <f>+HLOOKUP(X33,Sistema_Puntos!$Q$5:$Y$43,'Auxiliar General'!T$5,FALSE)</f>
        <v>0</v>
      </c>
      <c r="Z33" s="26" t="str">
        <f>+IF(VLOOKUP($B33,'Lista Puestos Valorados'!$B$11:$BK$510,MATCH('Auxiliar General'!T$4,'Lista Puestos Valorados'!$B$10:$BK$10,0),0)="","No relevante",VLOOKUP($B33,'Lista Puestos Valorados'!$B$11:$BK$510,MATCH('Auxiliar General'!T$4,'Lista Puestos Valorados'!$B$10:$BK$10,0),0))</f>
        <v>No relevante</v>
      </c>
      <c r="AA33" s="26">
        <f>+HLOOKUP(Z33,Sistema_Puntos!$Q$5:$Y$43,'Auxiliar General'!V$5,FALSE)</f>
        <v>0</v>
      </c>
      <c r="AB33" s="26" t="str">
        <f>+IF(VLOOKUP($B33,'Lista Puestos Valorados'!$B$11:$BK$510,MATCH('Auxiliar General'!V$4,'Lista Puestos Valorados'!$B$10:$BK$10,0),0)="","No relevante",VLOOKUP($B33,'Lista Puestos Valorados'!$B$11:$BK$510,MATCH('Auxiliar General'!V$4,'Lista Puestos Valorados'!$B$10:$BK$10,0),0))</f>
        <v>No relevante</v>
      </c>
      <c r="AC33" s="26">
        <f>+HLOOKUP(AB33,Sistema_Puntos!$Q$5:$Y$43,'Auxiliar General'!X$5,FALSE)</f>
        <v>0</v>
      </c>
      <c r="AD33" s="26" t="str">
        <f>+IF(VLOOKUP($B33,'Lista Puestos Valorados'!$B$11:$BK$510,MATCH('Auxiliar General'!X$4,'Lista Puestos Valorados'!$B$10:$BK$10,0),0)="","No relevante",VLOOKUP($B33,'Lista Puestos Valorados'!$B$11:$BK$510,MATCH('Auxiliar General'!X$4,'Lista Puestos Valorados'!$B$10:$BK$10,0),0))</f>
        <v>No relevante</v>
      </c>
      <c r="AE33" s="26">
        <f>+HLOOKUP(AD33,Sistema_Puntos!$Q$5:$Y$43,'Auxiliar General'!Z$5,FALSE)</f>
        <v>0</v>
      </c>
      <c r="AF33" s="26" t="str">
        <f>+IF(VLOOKUP($B33,'Lista Puestos Valorados'!$B$11:$BK$510,MATCH('Auxiliar General'!Z$4,'Lista Puestos Valorados'!$B$10:$BK$10,0),0)="","No relevante",VLOOKUP($B33,'Lista Puestos Valorados'!$B$11:$BK$510,MATCH('Auxiliar General'!Z$4,'Lista Puestos Valorados'!$B$10:$BK$10,0),0))</f>
        <v>No relevante</v>
      </c>
      <c r="AG33" s="26">
        <f>+HLOOKUP(AF33,Sistema_Puntos!$Q$5:$Y$43,'Auxiliar General'!AB$5,FALSE)</f>
        <v>0</v>
      </c>
      <c r="AH33" s="26" t="str">
        <f>+IF(VLOOKUP($B33,'Lista Puestos Valorados'!$B$11:$BK$510,MATCH('Auxiliar General'!AB$4,'Lista Puestos Valorados'!$B$10:$BK$10,0),0)="","No relevante",VLOOKUP($B33,'Lista Puestos Valorados'!$B$11:$BK$510,MATCH('Auxiliar General'!AB$4,'Lista Puestos Valorados'!$B$10:$BK$10,0),0))</f>
        <v>No relevante</v>
      </c>
      <c r="AI33" s="26">
        <f>+HLOOKUP(AH33,Sistema_Puntos!$Q$5:$Y$43,'Auxiliar General'!AD$5,FALSE)</f>
        <v>0</v>
      </c>
      <c r="AJ33" s="26" t="str">
        <f>+IF(VLOOKUP($B33,'Lista Puestos Valorados'!$B$11:$BK$510,MATCH('Auxiliar General'!AD$4,'Lista Puestos Valorados'!$B$10:$BK$10,0),0)="","No relevante",VLOOKUP($B33,'Lista Puestos Valorados'!$B$11:$BK$510,MATCH('Auxiliar General'!AD$4,'Lista Puestos Valorados'!$B$10:$BK$10,0),0))</f>
        <v>No relevante</v>
      </c>
      <c r="AK33" s="26">
        <f>+HLOOKUP(AJ33,Sistema_Puntos!$Q$5:$Y$43,'Auxiliar General'!AF$5,FALSE)</f>
        <v>0</v>
      </c>
      <c r="AL33" s="26" t="str">
        <f>+IF(VLOOKUP($B33,'Lista Puestos Valorados'!$B$11:$BK$510,MATCH('Auxiliar General'!AF$4,'Lista Puestos Valorados'!$B$10:$BK$10,0),0)="","No relevante",VLOOKUP($B33,'Lista Puestos Valorados'!$B$11:$BK$510,MATCH('Auxiliar General'!AF$4,'Lista Puestos Valorados'!$B$10:$BK$10,0),0))</f>
        <v>No relevante</v>
      </c>
      <c r="AM33" s="26">
        <f>+HLOOKUP(AL33,Sistema_Puntos!$Q$5:$Y$43,'Auxiliar General'!AH$5,FALSE)</f>
        <v>0</v>
      </c>
      <c r="AN33" s="26" t="str">
        <f>+IF(VLOOKUP($B33,'Lista Puestos Valorados'!$B$11:$BK$510,MATCH('Auxiliar General'!AH$4,'Lista Puestos Valorados'!$B$10:$BK$10,0),0)="","No relevante",VLOOKUP($B33,'Lista Puestos Valorados'!$B$11:$BK$510,MATCH('Auxiliar General'!AH$4,'Lista Puestos Valorados'!$B$10:$BK$10,0),0))</f>
        <v>No relevante</v>
      </c>
      <c r="AO33" s="26">
        <f>+HLOOKUP(AN33,Sistema_Puntos!$Q$5:$Y$43,'Auxiliar General'!AJ$5,FALSE)</f>
        <v>0</v>
      </c>
      <c r="AP33" s="26" t="str">
        <f>+IF(VLOOKUP($B33,'Lista Puestos Valorados'!$B$11:$BK$510,MATCH('Auxiliar General'!AJ$4,'Lista Puestos Valorados'!$B$10:$BK$10,0),0)="","No relevante",VLOOKUP($B33,'Lista Puestos Valorados'!$B$11:$BK$510,MATCH('Auxiliar General'!AJ$4,'Lista Puestos Valorados'!$B$10:$BK$10,0),0))</f>
        <v>No relevante</v>
      </c>
      <c r="AQ33" s="26">
        <f>+HLOOKUP(AP33,Sistema_Puntos!$Q$5:$Y$43,'Auxiliar General'!AL$5,FALSE)</f>
        <v>0</v>
      </c>
      <c r="AR33" s="26" t="str">
        <f>+IF(VLOOKUP($B33,'Lista Puestos Valorados'!$B$11:$BK$510,MATCH('Auxiliar General'!AL$4,'Lista Puestos Valorados'!$B$10:$BK$10,0),0)="","No relevante",VLOOKUP($B33,'Lista Puestos Valorados'!$B$11:$BK$510,MATCH('Auxiliar General'!AL$4,'Lista Puestos Valorados'!$B$10:$BK$10,0),0))</f>
        <v>No relevante</v>
      </c>
      <c r="AS33" s="26">
        <f>+HLOOKUP(AR33,Sistema_Puntos!$Q$5:$Y$43,'Auxiliar General'!AN$5,FALSE)</f>
        <v>0</v>
      </c>
      <c r="AT33" s="26" t="str">
        <f>+IF(VLOOKUP($B33,'Lista Puestos Valorados'!$B$11:$BK$510,MATCH('Auxiliar General'!AN$4,'Lista Puestos Valorados'!$B$10:$BK$10,0),0)="","No relevante",VLOOKUP($B33,'Lista Puestos Valorados'!$B$11:$BK$510,MATCH('Auxiliar General'!AN$4,'Lista Puestos Valorados'!$B$10:$BK$10,0),0))</f>
        <v>No relevante</v>
      </c>
      <c r="AU33" s="26">
        <f>+HLOOKUP(AT33,Sistema_Puntos!$Q$5:$Y$43,'Auxiliar General'!AP$5,FALSE)</f>
        <v>0</v>
      </c>
      <c r="AV33" s="26" t="str">
        <f>+IF(VLOOKUP($B33,'Lista Puestos Valorados'!$B$11:$BK$510,MATCH('Auxiliar General'!AP$4,'Lista Puestos Valorados'!$B$10:$BK$10,0),0)="","No relevante",VLOOKUP($B33,'Lista Puestos Valorados'!$B$11:$BK$510,MATCH('Auxiliar General'!AP$4,'Lista Puestos Valorados'!$B$10:$BK$10,0),0))</f>
        <v>No relevante</v>
      </c>
      <c r="AW33" s="26">
        <f>+HLOOKUP(AV33,Sistema_Puntos!$Q$5:$Y$43,'Auxiliar General'!AR$5,FALSE)</f>
        <v>0</v>
      </c>
      <c r="AX33" s="26" t="str">
        <f>+IF(VLOOKUP($B33,'Lista Puestos Valorados'!$B$11:$BK$510,MATCH('Auxiliar General'!AR$4,'Lista Puestos Valorados'!$B$10:$BK$10,0),0)="","No relevante",VLOOKUP($B33,'Lista Puestos Valorados'!$B$11:$BK$510,MATCH('Auxiliar General'!AR$4,'Lista Puestos Valorados'!$B$10:$BK$10,0),0))</f>
        <v>No relevante</v>
      </c>
      <c r="AY33" s="26">
        <f>+HLOOKUP(AX33,Sistema_Puntos!$Q$5:$Y$43,'Auxiliar General'!AT$5,FALSE)</f>
        <v>0</v>
      </c>
      <c r="AZ33" s="26" t="str">
        <f>+IF(VLOOKUP($B33,'Lista Puestos Valorados'!$B$11:$BK$510,MATCH('Auxiliar General'!AT$4,'Lista Puestos Valorados'!$B$10:$BK$10,0),0)="","No relevante",VLOOKUP($B33,'Lista Puestos Valorados'!$B$11:$BK$510,MATCH('Auxiliar General'!AT$4,'Lista Puestos Valorados'!$B$10:$BK$10,0),0))</f>
        <v>No relevante</v>
      </c>
      <c r="BA33" s="26">
        <f>+HLOOKUP(AZ33,Sistema_Puntos!$Q$5:$Y$43,'Auxiliar General'!AV$5,FALSE)</f>
        <v>0</v>
      </c>
      <c r="BB33" s="26" t="str">
        <f>+IF(VLOOKUP($B33,'Lista Puestos Valorados'!$B$11:$BK$510,MATCH('Auxiliar General'!AV$4,'Lista Puestos Valorados'!$B$10:$BK$10,0),0)="","No relevante",VLOOKUP($B33,'Lista Puestos Valorados'!$B$11:$BK$510,MATCH('Auxiliar General'!AV$4,'Lista Puestos Valorados'!$B$10:$BK$10,0),0))</f>
        <v>No relevante</v>
      </c>
      <c r="BC33" s="26">
        <f>+HLOOKUP(BB33,Sistema_Puntos!$Q$5:$Y$43,'Auxiliar General'!AX$5,FALSE)</f>
        <v>0</v>
      </c>
      <c r="BD33" s="26" t="str">
        <f>+IF(VLOOKUP($B33,'Lista Puestos Valorados'!$B$11:$BK$510,MATCH('Auxiliar General'!AX$4,'Lista Puestos Valorados'!$B$10:$BK$10,0),0)="","No relevante",VLOOKUP($B33,'Lista Puestos Valorados'!$B$11:$BK$510,MATCH('Auxiliar General'!AX$4,'Lista Puestos Valorados'!$B$10:$BK$10,0),0))</f>
        <v>No relevante</v>
      </c>
      <c r="BE33" s="26">
        <f>+HLOOKUP(BD33,Sistema_Puntos!$Q$5:$Y$43,'Auxiliar General'!AZ$5,FALSE)</f>
        <v>0</v>
      </c>
      <c r="BF33" s="26" t="str">
        <f>+IF(VLOOKUP($B33,'Lista Puestos Valorados'!$B$11:$BK$510,MATCH('Auxiliar General'!AZ$4,'Lista Puestos Valorados'!$B$10:$BK$10,0),0)="","No relevante",VLOOKUP($B33,'Lista Puestos Valorados'!$B$11:$BK$510,MATCH('Auxiliar General'!AZ$4,'Lista Puestos Valorados'!$B$10:$BK$10,0),0))</f>
        <v>No relevante</v>
      </c>
      <c r="BG33" s="26">
        <f>+HLOOKUP(BF33,Sistema_Puntos!$Q$5:$Y$43,'Auxiliar General'!BB$5,FALSE)</f>
        <v>0</v>
      </c>
      <c r="BH33" s="26" t="str">
        <f>+IF(VLOOKUP($B33,'Lista Puestos Valorados'!$B$11:$BK$510,MATCH('Auxiliar General'!BB$4,'Lista Puestos Valorados'!$B$10:$BK$10,0),0)="","No relevante",VLOOKUP($B33,'Lista Puestos Valorados'!$B$11:$BK$510,MATCH('Auxiliar General'!BB$4,'Lista Puestos Valorados'!$B$10:$BK$10,0),0))</f>
        <v>No relevante</v>
      </c>
      <c r="BI33" s="26">
        <f>+HLOOKUP(BH33,Sistema_Puntos!$Q$5:$Y$43,'Auxiliar General'!BD$5,FALSE)</f>
        <v>0</v>
      </c>
      <c r="BJ33" s="26" t="str">
        <f>+IF(VLOOKUP($B33,'Lista Puestos Valorados'!$B$11:$BK$510,MATCH('Auxiliar General'!BD$4,'Lista Puestos Valorados'!$B$10:$BK$10,0),0)="","No relevante",VLOOKUP($B33,'Lista Puestos Valorados'!$B$11:$BK$510,MATCH('Auxiliar General'!BD$4,'Lista Puestos Valorados'!$B$10:$BK$10,0),0))</f>
        <v>No relevante</v>
      </c>
      <c r="BK33" s="26">
        <f>+HLOOKUP(BJ33,Sistema_Puntos!$Q$5:$Y$43,'Auxiliar General'!BF$5,FALSE)</f>
        <v>0</v>
      </c>
      <c r="BL33" s="26" t="str">
        <f>+IF(VLOOKUP($B33,'Lista Puestos Valorados'!$B$11:$BK$510,MATCH('Auxiliar General'!BF$4,'Lista Puestos Valorados'!$B$10:$BK$10,0),0)="","No relevante",VLOOKUP($B33,'Lista Puestos Valorados'!$B$11:$BK$510,MATCH('Auxiliar General'!BF$4,'Lista Puestos Valorados'!$B$10:$BK$10,0),0))</f>
        <v>No relevante</v>
      </c>
      <c r="BM33" s="26">
        <f>+HLOOKUP(BL33,Sistema_Puntos!$Q$5:$Y$43,'Auxiliar General'!BH$5,FALSE)</f>
        <v>0</v>
      </c>
      <c r="BN33" s="26" t="str">
        <f>+IF(VLOOKUP($B33,'Lista Puestos Valorados'!$B$11:$BK$510,MATCH('Auxiliar General'!BH$4,'Lista Puestos Valorados'!$B$10:$BK$10,0),0)="","No relevante",VLOOKUP($B33,'Lista Puestos Valorados'!$B$11:$BK$510,MATCH('Auxiliar General'!BH$4,'Lista Puestos Valorados'!$B$10:$BK$10,0),0))</f>
        <v>No relevante</v>
      </c>
      <c r="BO33" s="26">
        <f>+HLOOKUP(BN33,Sistema_Puntos!$Q$5:$Y$43,'Auxiliar General'!BJ$5,FALSE)</f>
        <v>0</v>
      </c>
      <c r="BP33" s="26" t="str">
        <f>+IF(VLOOKUP($B33,'Lista Puestos Valorados'!$B$11:$BK$510,MATCH('Auxiliar General'!BJ$4,'Lista Puestos Valorados'!$B$10:$BK$10,0),0)="","No relevante",VLOOKUP($B33,'Lista Puestos Valorados'!$B$11:$BK$510,MATCH('Auxiliar General'!BJ$4,'Lista Puestos Valorados'!$B$10:$BK$10,0),0))</f>
        <v>No relevante</v>
      </c>
      <c r="BQ33" s="26">
        <f>+HLOOKUP(BP33,Sistema_Puntos!$Q$5:$Y$43,'Auxiliar General'!BL$5,FALSE)</f>
        <v>0</v>
      </c>
      <c r="BR33" s="26" t="str">
        <f>+IF(VLOOKUP($B33,'Lista Puestos Valorados'!$B$11:$BK$510,MATCH('Auxiliar General'!BL$4,'Lista Puestos Valorados'!$B$10:$BK$10,0),0)="","No relevante",VLOOKUP($B33,'Lista Puestos Valorados'!$B$11:$BK$510,MATCH('Auxiliar General'!BL$4,'Lista Puestos Valorados'!$B$10:$BK$10,0),0))</f>
        <v>No relevante</v>
      </c>
      <c r="BS33" s="26">
        <f>+HLOOKUP(BR33,Sistema_Puntos!$Q$5:$Y$43,'Auxiliar General'!BN$5,FALSE)</f>
        <v>0</v>
      </c>
      <c r="BT33" s="26" t="str">
        <f>+IF(VLOOKUP($B33,'Lista Puestos Valorados'!$B$11:$BK$510,MATCH('Auxiliar General'!BN$4,'Lista Puestos Valorados'!$B$10:$BK$10,0),0)="","No relevante",VLOOKUP($B33,'Lista Puestos Valorados'!$B$11:$BK$510,MATCH('Auxiliar General'!BN$4,'Lista Puestos Valorados'!$B$10:$BK$10,0),0))</f>
        <v>No relevante</v>
      </c>
      <c r="BU33" s="26">
        <f>+HLOOKUP(BT33,Sistema_Puntos!$Q$5:$Y$43,'Auxiliar General'!BP$5,FALSE)</f>
        <v>0</v>
      </c>
      <c r="BV33" s="26" t="str">
        <f>+IF(VLOOKUP($B33,'Lista Puestos Valorados'!$B$11:$BK$510,MATCH('Auxiliar General'!BP$4,'Lista Puestos Valorados'!$B$10:$BK$10,0),0)="","No relevante",VLOOKUP($B33,'Lista Puestos Valorados'!$B$11:$BK$510,MATCH('Auxiliar General'!BP$4,'Lista Puestos Valorados'!$B$10:$BK$10,0),0))</f>
        <v>No relevante</v>
      </c>
      <c r="BW33" s="26">
        <f>+HLOOKUP(BV33,Sistema_Puntos!$Q$5:$Y$43,'Auxiliar General'!BR$5,FALSE)</f>
        <v>0</v>
      </c>
      <c r="BX33" s="26" t="str">
        <f>+IF(VLOOKUP($B33,'Lista Puestos Valorados'!$B$11:$BK$510,MATCH('Auxiliar General'!BR$4,'Lista Puestos Valorados'!$B$10:$BK$10,0),0)="","No relevante",VLOOKUP($B33,'Lista Puestos Valorados'!$B$11:$BK$510,MATCH('Auxiliar General'!BR$4,'Lista Puestos Valorados'!$B$10:$BK$10,0),0))</f>
        <v>No relevante</v>
      </c>
      <c r="BY33" s="26">
        <f>+HLOOKUP(BX33,Sistema_Puntos!$Q$5:$Y$43,'Auxiliar General'!BT$5,FALSE)</f>
        <v>0</v>
      </c>
      <c r="BZ33" s="26" t="str">
        <f>+IF(VLOOKUP($B33,'Lista Puestos Valorados'!$B$11:$BK$510,MATCH('Auxiliar General'!BT$4,'Lista Puestos Valorados'!$B$10:$BK$10,0),0)="","No relevante",VLOOKUP($B33,'Lista Puestos Valorados'!$B$11:$BK$510,MATCH('Auxiliar General'!BT$4,'Lista Puestos Valorados'!$B$10:$BK$10,0),0))</f>
        <v>No relevante</v>
      </c>
      <c r="CA33" s="26">
        <f>+HLOOKUP(BZ33,Sistema_Puntos!$Q$5:$Y$43,'Auxiliar General'!BV$5,FALSE)</f>
        <v>0</v>
      </c>
      <c r="CB33" s="26" t="str">
        <f>+IF(VLOOKUP($B33,'Lista Puestos Valorados'!$B$11:$BK$510,MATCH('Auxiliar General'!BV$4,'Lista Puestos Valorados'!$B$10:$BK$10,0),0)="","No relevante",VLOOKUP($B33,'Lista Puestos Valorados'!$B$11:$BK$510,MATCH('Auxiliar General'!BV$4,'Lista Puestos Valorados'!$B$10:$BK$10,0),0))</f>
        <v>No relevante</v>
      </c>
      <c r="CC33" s="26">
        <f>+HLOOKUP(CB33,Sistema_Puntos!$Q$5:$Y$43,'Auxiliar General'!BX$5,FALSE)</f>
        <v>0</v>
      </c>
      <c r="CD33" s="26" t="str">
        <f>+IF(VLOOKUP($B33,'Lista Puestos Valorados'!$B$11:$BK$510,MATCH('Auxiliar General'!BX$4,'Lista Puestos Valorados'!$B$10:$BK$10,0),0)="","No relevante",VLOOKUP($B33,'Lista Puestos Valorados'!$B$11:$BK$510,MATCH('Auxiliar General'!BX$4,'Lista Puestos Valorados'!$B$10:$BK$10,0),0))</f>
        <v>No relevante</v>
      </c>
      <c r="CE33" s="26">
        <f>+HLOOKUP(CD33,Sistema_Puntos!$Q$5:$Y$43,'Auxiliar General'!BZ$5,FALSE)</f>
        <v>0</v>
      </c>
      <c r="CF33" s="26" t="str">
        <f>+IF(VLOOKUP($B33,'Lista Puestos Valorados'!$B$11:$BK$510,MATCH('Auxiliar General'!BZ$4,'Lista Puestos Valorados'!$B$10:$BK$10,0),0)="","No relevante",VLOOKUP($B33,'Lista Puestos Valorados'!$B$11:$BK$510,MATCH('Auxiliar General'!BZ$4,'Lista Puestos Valorados'!$B$10:$BK$10,0),0))</f>
        <v>No relevante</v>
      </c>
      <c r="CG33" s="26">
        <f>+HLOOKUP(CF33,Sistema_Puntos!$Q$5:$Y$43,'Auxiliar General'!CB$5,FALSE)</f>
        <v>0</v>
      </c>
      <c r="CH33" s="29"/>
      <c r="CI33" s="29"/>
    </row>
    <row r="34" spans="2:87" ht="17.55" customHeight="1">
      <c r="B34" s="26">
        <f>+'Listado de Puestos'!B34</f>
        <v>24</v>
      </c>
      <c r="C34" s="236" t="str">
        <f>+IF('Lista Puestos Valorados'!C34="","",'Lista Puestos Valorados'!C34)</f>
        <v/>
      </c>
      <c r="D34" s="26" t="str">
        <f>+IF('Lista Puestos Valorados'!D34="","",'Lista Puestos Valorados'!D34)</f>
        <v/>
      </c>
      <c r="E34" s="26" t="str">
        <f>+IF('Lista Puestos Valorados'!E34="","",'Lista Puestos Valorados'!E34)</f>
        <v/>
      </c>
      <c r="F34" s="26" t="str">
        <f>+IF('Lista Puestos Valorados'!F34="","",'Lista Puestos Valorados'!F34)</f>
        <v/>
      </c>
      <c r="G34" s="26" t="str">
        <f>+IF('Lista Puestos Valorados'!G34="","",'Lista Puestos Valorados'!G34)</f>
        <v/>
      </c>
      <c r="H34" s="26" t="str">
        <f>+IF('Lista Puestos Valorados'!H34="","",'Lista Puestos Valorados'!H34)</f>
        <v/>
      </c>
      <c r="I34" s="26" t="str">
        <f>+IF('Lista Puestos Valorados'!I34="","",'Lista Puestos Valorados'!I34)</f>
        <v/>
      </c>
      <c r="J34" s="118" t="e">
        <f t="array" ref="J34">+IF(L34="","",_xlfn.IFS(L34&lt;='Cortes de Agrupacion'!$F$15,'Cortes de Agrupacion'!$E$15,'Resultados General'!L34&lt;='Cortes de Agrupacion'!$F$14,'Cortes de Agrupacion'!$E$14,'Resultados General'!L34&lt;='Cortes de Agrupacion'!$F$13,'Cortes de Agrupacion'!$E$13,L34&lt;='Cortes de Agrupacion'!$F$12,'Cortes de Agrupacion'!$E$12,'Resultados General'!L34&lt;='Cortes de Agrupacion'!$F$11,'Cortes de Agrupacion'!$E$11,'Resultados General'!L34&lt;='Cortes de Agrupacion'!$F$10,'Cortes de Agrupacion'!$E$10,'Resultados General'!L34&lt;='Cortes de Agrupacion'!$F$9,'Cortes de Agrupacion'!$E$9,'Resultados General'!L34&lt;='Cortes de Agrupacion'!$F$8,'Cortes de Agrupacion'!$E$8,'Resultados General'!L34&lt;='Cortes de Agrupacion'!$F$7,'Cortes de Agrupacion'!$E$7,'Resultados General'!L34&lt;='Cortes de Agrupacion'!$F$6,'Cortes de Agrupacion'!$E$6))</f>
        <v>#VALUE!</v>
      </c>
      <c r="K34" s="118" t="str">
        <f t="shared" si="0"/>
        <v/>
      </c>
      <c r="L34" s="124" t="e">
        <f>#VALUE!</f>
        <v>#VALUE!</v>
      </c>
      <c r="M34" s="26" t="e">
        <f ca="1">+_xlfn.IFNA(VLOOKUP(C34,'Distribución de puestos'!$B$8:$I$507,8,0),"")</f>
        <v>#NAME?</v>
      </c>
      <c r="N34" s="26" t="str">
        <f>+IF(VLOOKUP($B34,'Lista Puestos Valorados'!$B$11:$BK$510,MATCH('Auxiliar General'!H$4,'Lista Puestos Valorados'!$B$10:$BK$10,0),0)="","No relevante",VLOOKUP($B34,'Lista Puestos Valorados'!$B$11:$BK$510,MATCH('Auxiliar General'!H$4,'Lista Puestos Valorados'!$B$10:$BK$10,0),0))</f>
        <v>No relevante</v>
      </c>
      <c r="O34" s="26">
        <f>+HLOOKUP(N34,Sistema_Puntos!$Q$5:$Y$43,'Auxiliar General'!J$5,FALSE)</f>
        <v>0</v>
      </c>
      <c r="P34" s="26" t="str">
        <f>+IF(VLOOKUP($B34,'Lista Puestos Valorados'!$B$11:$BK$510,MATCH('Auxiliar General'!J$4,'Lista Puestos Valorados'!$B$10:$BK$10,0),0)="","No relevante",VLOOKUP($B34,'Lista Puestos Valorados'!$B$11:$BK$510,MATCH('Auxiliar General'!J$4,'Lista Puestos Valorados'!$B$10:$BK$10,0),0))</f>
        <v>No relevante</v>
      </c>
      <c r="Q34" s="26">
        <f>+HLOOKUP(P34,Sistema_Puntos!$Q$5:$Y$43,'Auxiliar General'!L$5,FALSE)</f>
        <v>0</v>
      </c>
      <c r="R34" s="26" t="str">
        <f>+IF(VLOOKUP($B34,'Lista Puestos Valorados'!$B$11:$BK$510,MATCH('Auxiliar General'!L$4,'Lista Puestos Valorados'!$B$10:$BK$10,0),0)="","No relevante",VLOOKUP($B34,'Lista Puestos Valorados'!$B$11:$BK$510,MATCH('Auxiliar General'!L$4,'Lista Puestos Valorados'!$B$10:$BK$10,0),0))</f>
        <v>No relevante</v>
      </c>
      <c r="S34" s="26">
        <f>+HLOOKUP(R34,Sistema_Puntos!$Q$5:$Y$43,'Auxiliar General'!N$5,FALSE)</f>
        <v>0</v>
      </c>
      <c r="T34" s="26" t="str">
        <f>+IF(VLOOKUP($B34,'Lista Puestos Valorados'!$B$11:$BK$510,MATCH('Auxiliar General'!N$4,'Lista Puestos Valorados'!$B$10:$BK$10,0),0)="","No relevante",VLOOKUP($B34,'Lista Puestos Valorados'!$B$11:$BK$510,MATCH('Auxiliar General'!N$4,'Lista Puestos Valorados'!$B$10:$BK$10,0),0))</f>
        <v>No relevante</v>
      </c>
      <c r="U34" s="26">
        <f>+HLOOKUP(T34,Sistema_Puntos!$Q$5:$Y$43,'Auxiliar General'!P$5,FALSE)</f>
        <v>0</v>
      </c>
      <c r="V34" s="26" t="str">
        <f>+IF(VLOOKUP($B34,'Lista Puestos Valorados'!$B$11:$BK$510,MATCH('Auxiliar General'!P$4,'Lista Puestos Valorados'!$B$10:$BK$10,0),0)="","No relevante",VLOOKUP($B34,'Lista Puestos Valorados'!$B$11:$BK$510,MATCH('Auxiliar General'!P$4,'Lista Puestos Valorados'!$B$10:$BK$10,0),0))</f>
        <v>No relevante</v>
      </c>
      <c r="W34" s="26">
        <f>+HLOOKUP(V34,Sistema_Puntos!$Q$5:$Y$43,'Auxiliar General'!R$5,FALSE)</f>
        <v>0</v>
      </c>
      <c r="X34" s="26" t="str">
        <f>+IF(VLOOKUP($B34,'Lista Puestos Valorados'!$B$11:$BK$510,MATCH('Auxiliar General'!R$4,'Lista Puestos Valorados'!$B$10:$BK$10,0),0)="","No relevante",VLOOKUP($B34,'Lista Puestos Valorados'!$B$11:$BK$510,MATCH('Auxiliar General'!R$4,'Lista Puestos Valorados'!$B$10:$BK$10,0),0))</f>
        <v>No relevante</v>
      </c>
      <c r="Y34" s="26">
        <f>+HLOOKUP(X34,Sistema_Puntos!$Q$5:$Y$43,'Auxiliar General'!T$5,FALSE)</f>
        <v>0</v>
      </c>
      <c r="Z34" s="26" t="str">
        <f>+IF(VLOOKUP($B34,'Lista Puestos Valorados'!$B$11:$BK$510,MATCH('Auxiliar General'!T$4,'Lista Puestos Valorados'!$B$10:$BK$10,0),0)="","No relevante",VLOOKUP($B34,'Lista Puestos Valorados'!$B$11:$BK$510,MATCH('Auxiliar General'!T$4,'Lista Puestos Valorados'!$B$10:$BK$10,0),0))</f>
        <v>No relevante</v>
      </c>
      <c r="AA34" s="26">
        <f>+HLOOKUP(Z34,Sistema_Puntos!$Q$5:$Y$43,'Auxiliar General'!V$5,FALSE)</f>
        <v>0</v>
      </c>
      <c r="AB34" s="26" t="str">
        <f>+IF(VLOOKUP($B34,'Lista Puestos Valorados'!$B$11:$BK$510,MATCH('Auxiliar General'!V$4,'Lista Puestos Valorados'!$B$10:$BK$10,0),0)="","No relevante",VLOOKUP($B34,'Lista Puestos Valorados'!$B$11:$BK$510,MATCH('Auxiliar General'!V$4,'Lista Puestos Valorados'!$B$10:$BK$10,0),0))</f>
        <v>No relevante</v>
      </c>
      <c r="AC34" s="26">
        <f>+HLOOKUP(AB34,Sistema_Puntos!$Q$5:$Y$43,'Auxiliar General'!X$5,FALSE)</f>
        <v>0</v>
      </c>
      <c r="AD34" s="26" t="str">
        <f>+IF(VLOOKUP($B34,'Lista Puestos Valorados'!$B$11:$BK$510,MATCH('Auxiliar General'!X$4,'Lista Puestos Valorados'!$B$10:$BK$10,0),0)="","No relevante",VLOOKUP($B34,'Lista Puestos Valorados'!$B$11:$BK$510,MATCH('Auxiliar General'!X$4,'Lista Puestos Valorados'!$B$10:$BK$10,0),0))</f>
        <v>No relevante</v>
      </c>
      <c r="AE34" s="26">
        <f>+HLOOKUP(AD34,Sistema_Puntos!$Q$5:$Y$43,'Auxiliar General'!Z$5,FALSE)</f>
        <v>0</v>
      </c>
      <c r="AF34" s="26" t="str">
        <f>+IF(VLOOKUP($B34,'Lista Puestos Valorados'!$B$11:$BK$510,MATCH('Auxiliar General'!Z$4,'Lista Puestos Valorados'!$B$10:$BK$10,0),0)="","No relevante",VLOOKUP($B34,'Lista Puestos Valorados'!$B$11:$BK$510,MATCH('Auxiliar General'!Z$4,'Lista Puestos Valorados'!$B$10:$BK$10,0),0))</f>
        <v>No relevante</v>
      </c>
      <c r="AG34" s="26">
        <f>+HLOOKUP(AF34,Sistema_Puntos!$Q$5:$Y$43,'Auxiliar General'!AB$5,FALSE)</f>
        <v>0</v>
      </c>
      <c r="AH34" s="26" t="str">
        <f>+IF(VLOOKUP($B34,'Lista Puestos Valorados'!$B$11:$BK$510,MATCH('Auxiliar General'!AB$4,'Lista Puestos Valorados'!$B$10:$BK$10,0),0)="","No relevante",VLOOKUP($B34,'Lista Puestos Valorados'!$B$11:$BK$510,MATCH('Auxiliar General'!AB$4,'Lista Puestos Valorados'!$B$10:$BK$10,0),0))</f>
        <v>No relevante</v>
      </c>
      <c r="AI34" s="26">
        <f>+HLOOKUP(AH34,Sistema_Puntos!$Q$5:$Y$43,'Auxiliar General'!AD$5,FALSE)</f>
        <v>0</v>
      </c>
      <c r="AJ34" s="26" t="str">
        <f>+IF(VLOOKUP($B34,'Lista Puestos Valorados'!$B$11:$BK$510,MATCH('Auxiliar General'!AD$4,'Lista Puestos Valorados'!$B$10:$BK$10,0),0)="","No relevante",VLOOKUP($B34,'Lista Puestos Valorados'!$B$11:$BK$510,MATCH('Auxiliar General'!AD$4,'Lista Puestos Valorados'!$B$10:$BK$10,0),0))</f>
        <v>No relevante</v>
      </c>
      <c r="AK34" s="26">
        <f>+HLOOKUP(AJ34,Sistema_Puntos!$Q$5:$Y$43,'Auxiliar General'!AF$5,FALSE)</f>
        <v>0</v>
      </c>
      <c r="AL34" s="26" t="str">
        <f>+IF(VLOOKUP($B34,'Lista Puestos Valorados'!$B$11:$BK$510,MATCH('Auxiliar General'!AF$4,'Lista Puestos Valorados'!$B$10:$BK$10,0),0)="","No relevante",VLOOKUP($B34,'Lista Puestos Valorados'!$B$11:$BK$510,MATCH('Auxiliar General'!AF$4,'Lista Puestos Valorados'!$B$10:$BK$10,0),0))</f>
        <v>No relevante</v>
      </c>
      <c r="AM34" s="26">
        <f>+HLOOKUP(AL34,Sistema_Puntos!$Q$5:$Y$43,'Auxiliar General'!AH$5,FALSE)</f>
        <v>0</v>
      </c>
      <c r="AN34" s="26" t="str">
        <f>+IF(VLOOKUP($B34,'Lista Puestos Valorados'!$B$11:$BK$510,MATCH('Auxiliar General'!AH$4,'Lista Puestos Valorados'!$B$10:$BK$10,0),0)="","No relevante",VLOOKUP($B34,'Lista Puestos Valorados'!$B$11:$BK$510,MATCH('Auxiliar General'!AH$4,'Lista Puestos Valorados'!$B$10:$BK$10,0),0))</f>
        <v>No relevante</v>
      </c>
      <c r="AO34" s="26">
        <f>+HLOOKUP(AN34,Sistema_Puntos!$Q$5:$Y$43,'Auxiliar General'!AJ$5,FALSE)</f>
        <v>0</v>
      </c>
      <c r="AP34" s="26" t="str">
        <f>+IF(VLOOKUP($B34,'Lista Puestos Valorados'!$B$11:$BK$510,MATCH('Auxiliar General'!AJ$4,'Lista Puestos Valorados'!$B$10:$BK$10,0),0)="","No relevante",VLOOKUP($B34,'Lista Puestos Valorados'!$B$11:$BK$510,MATCH('Auxiliar General'!AJ$4,'Lista Puestos Valorados'!$B$10:$BK$10,0),0))</f>
        <v>No relevante</v>
      </c>
      <c r="AQ34" s="26">
        <f>+HLOOKUP(AP34,Sistema_Puntos!$Q$5:$Y$43,'Auxiliar General'!AL$5,FALSE)</f>
        <v>0</v>
      </c>
      <c r="AR34" s="26" t="str">
        <f>+IF(VLOOKUP($B34,'Lista Puestos Valorados'!$B$11:$BK$510,MATCH('Auxiliar General'!AL$4,'Lista Puestos Valorados'!$B$10:$BK$10,0),0)="","No relevante",VLOOKUP($B34,'Lista Puestos Valorados'!$B$11:$BK$510,MATCH('Auxiliar General'!AL$4,'Lista Puestos Valorados'!$B$10:$BK$10,0),0))</f>
        <v>No relevante</v>
      </c>
      <c r="AS34" s="26">
        <f>+HLOOKUP(AR34,Sistema_Puntos!$Q$5:$Y$43,'Auxiliar General'!AN$5,FALSE)</f>
        <v>0</v>
      </c>
      <c r="AT34" s="26" t="str">
        <f>+IF(VLOOKUP($B34,'Lista Puestos Valorados'!$B$11:$BK$510,MATCH('Auxiliar General'!AN$4,'Lista Puestos Valorados'!$B$10:$BK$10,0),0)="","No relevante",VLOOKUP($B34,'Lista Puestos Valorados'!$B$11:$BK$510,MATCH('Auxiliar General'!AN$4,'Lista Puestos Valorados'!$B$10:$BK$10,0),0))</f>
        <v>No relevante</v>
      </c>
      <c r="AU34" s="26">
        <f>+HLOOKUP(AT34,Sistema_Puntos!$Q$5:$Y$43,'Auxiliar General'!AP$5,FALSE)</f>
        <v>0</v>
      </c>
      <c r="AV34" s="26" t="str">
        <f>+IF(VLOOKUP($B34,'Lista Puestos Valorados'!$B$11:$BK$510,MATCH('Auxiliar General'!AP$4,'Lista Puestos Valorados'!$B$10:$BK$10,0),0)="","No relevante",VLOOKUP($B34,'Lista Puestos Valorados'!$B$11:$BK$510,MATCH('Auxiliar General'!AP$4,'Lista Puestos Valorados'!$B$10:$BK$10,0),0))</f>
        <v>No relevante</v>
      </c>
      <c r="AW34" s="26">
        <f>+HLOOKUP(AV34,Sistema_Puntos!$Q$5:$Y$43,'Auxiliar General'!AR$5,FALSE)</f>
        <v>0</v>
      </c>
      <c r="AX34" s="26" t="str">
        <f>+IF(VLOOKUP($B34,'Lista Puestos Valorados'!$B$11:$BK$510,MATCH('Auxiliar General'!AR$4,'Lista Puestos Valorados'!$B$10:$BK$10,0),0)="","No relevante",VLOOKUP($B34,'Lista Puestos Valorados'!$B$11:$BK$510,MATCH('Auxiliar General'!AR$4,'Lista Puestos Valorados'!$B$10:$BK$10,0),0))</f>
        <v>No relevante</v>
      </c>
      <c r="AY34" s="26">
        <f>+HLOOKUP(AX34,Sistema_Puntos!$Q$5:$Y$43,'Auxiliar General'!AT$5,FALSE)</f>
        <v>0</v>
      </c>
      <c r="AZ34" s="26" t="str">
        <f>+IF(VLOOKUP($B34,'Lista Puestos Valorados'!$B$11:$BK$510,MATCH('Auxiliar General'!AT$4,'Lista Puestos Valorados'!$B$10:$BK$10,0),0)="","No relevante",VLOOKUP($B34,'Lista Puestos Valorados'!$B$11:$BK$510,MATCH('Auxiliar General'!AT$4,'Lista Puestos Valorados'!$B$10:$BK$10,0),0))</f>
        <v>No relevante</v>
      </c>
      <c r="BA34" s="26">
        <f>+HLOOKUP(AZ34,Sistema_Puntos!$Q$5:$Y$43,'Auxiliar General'!AV$5,FALSE)</f>
        <v>0</v>
      </c>
      <c r="BB34" s="26" t="str">
        <f>+IF(VLOOKUP($B34,'Lista Puestos Valorados'!$B$11:$BK$510,MATCH('Auxiliar General'!AV$4,'Lista Puestos Valorados'!$B$10:$BK$10,0),0)="","No relevante",VLOOKUP($B34,'Lista Puestos Valorados'!$B$11:$BK$510,MATCH('Auxiliar General'!AV$4,'Lista Puestos Valorados'!$B$10:$BK$10,0),0))</f>
        <v>No relevante</v>
      </c>
      <c r="BC34" s="26">
        <f>+HLOOKUP(BB34,Sistema_Puntos!$Q$5:$Y$43,'Auxiliar General'!AX$5,FALSE)</f>
        <v>0</v>
      </c>
      <c r="BD34" s="26" t="str">
        <f>+IF(VLOOKUP($B34,'Lista Puestos Valorados'!$B$11:$BK$510,MATCH('Auxiliar General'!AX$4,'Lista Puestos Valorados'!$B$10:$BK$10,0),0)="","No relevante",VLOOKUP($B34,'Lista Puestos Valorados'!$B$11:$BK$510,MATCH('Auxiliar General'!AX$4,'Lista Puestos Valorados'!$B$10:$BK$10,0),0))</f>
        <v>No relevante</v>
      </c>
      <c r="BE34" s="26">
        <f>+HLOOKUP(BD34,Sistema_Puntos!$Q$5:$Y$43,'Auxiliar General'!AZ$5,FALSE)</f>
        <v>0</v>
      </c>
      <c r="BF34" s="26" t="str">
        <f>+IF(VLOOKUP($B34,'Lista Puestos Valorados'!$B$11:$BK$510,MATCH('Auxiliar General'!AZ$4,'Lista Puestos Valorados'!$B$10:$BK$10,0),0)="","No relevante",VLOOKUP($B34,'Lista Puestos Valorados'!$B$11:$BK$510,MATCH('Auxiliar General'!AZ$4,'Lista Puestos Valorados'!$B$10:$BK$10,0),0))</f>
        <v>No relevante</v>
      </c>
      <c r="BG34" s="26">
        <f>+HLOOKUP(BF34,Sistema_Puntos!$Q$5:$Y$43,'Auxiliar General'!BB$5,FALSE)</f>
        <v>0</v>
      </c>
      <c r="BH34" s="26" t="str">
        <f>+IF(VLOOKUP($B34,'Lista Puestos Valorados'!$B$11:$BK$510,MATCH('Auxiliar General'!BB$4,'Lista Puestos Valorados'!$B$10:$BK$10,0),0)="","No relevante",VLOOKUP($B34,'Lista Puestos Valorados'!$B$11:$BK$510,MATCH('Auxiliar General'!BB$4,'Lista Puestos Valorados'!$B$10:$BK$10,0),0))</f>
        <v>No relevante</v>
      </c>
      <c r="BI34" s="26">
        <f>+HLOOKUP(BH34,Sistema_Puntos!$Q$5:$Y$43,'Auxiliar General'!BD$5,FALSE)</f>
        <v>0</v>
      </c>
      <c r="BJ34" s="26" t="str">
        <f>+IF(VLOOKUP($B34,'Lista Puestos Valorados'!$B$11:$BK$510,MATCH('Auxiliar General'!BD$4,'Lista Puestos Valorados'!$B$10:$BK$10,0),0)="","No relevante",VLOOKUP($B34,'Lista Puestos Valorados'!$B$11:$BK$510,MATCH('Auxiliar General'!BD$4,'Lista Puestos Valorados'!$B$10:$BK$10,0),0))</f>
        <v>No relevante</v>
      </c>
      <c r="BK34" s="26">
        <f>+HLOOKUP(BJ34,Sistema_Puntos!$Q$5:$Y$43,'Auxiliar General'!BF$5,FALSE)</f>
        <v>0</v>
      </c>
      <c r="BL34" s="26" t="str">
        <f>+IF(VLOOKUP($B34,'Lista Puestos Valorados'!$B$11:$BK$510,MATCH('Auxiliar General'!BF$4,'Lista Puestos Valorados'!$B$10:$BK$10,0),0)="","No relevante",VLOOKUP($B34,'Lista Puestos Valorados'!$B$11:$BK$510,MATCH('Auxiliar General'!BF$4,'Lista Puestos Valorados'!$B$10:$BK$10,0),0))</f>
        <v>No relevante</v>
      </c>
      <c r="BM34" s="26">
        <f>+HLOOKUP(BL34,Sistema_Puntos!$Q$5:$Y$43,'Auxiliar General'!BH$5,FALSE)</f>
        <v>0</v>
      </c>
      <c r="BN34" s="26" t="str">
        <f>+IF(VLOOKUP($B34,'Lista Puestos Valorados'!$B$11:$BK$510,MATCH('Auxiliar General'!BH$4,'Lista Puestos Valorados'!$B$10:$BK$10,0),0)="","No relevante",VLOOKUP($B34,'Lista Puestos Valorados'!$B$11:$BK$510,MATCH('Auxiliar General'!BH$4,'Lista Puestos Valorados'!$B$10:$BK$10,0),0))</f>
        <v>No relevante</v>
      </c>
      <c r="BO34" s="26">
        <f>+HLOOKUP(BN34,Sistema_Puntos!$Q$5:$Y$43,'Auxiliar General'!BJ$5,FALSE)</f>
        <v>0</v>
      </c>
      <c r="BP34" s="26" t="str">
        <f>+IF(VLOOKUP($B34,'Lista Puestos Valorados'!$B$11:$BK$510,MATCH('Auxiliar General'!BJ$4,'Lista Puestos Valorados'!$B$10:$BK$10,0),0)="","No relevante",VLOOKUP($B34,'Lista Puestos Valorados'!$B$11:$BK$510,MATCH('Auxiliar General'!BJ$4,'Lista Puestos Valorados'!$B$10:$BK$10,0),0))</f>
        <v>No relevante</v>
      </c>
      <c r="BQ34" s="26">
        <f>+HLOOKUP(BP34,Sistema_Puntos!$Q$5:$Y$43,'Auxiliar General'!BL$5,FALSE)</f>
        <v>0</v>
      </c>
      <c r="BR34" s="26" t="str">
        <f>+IF(VLOOKUP($B34,'Lista Puestos Valorados'!$B$11:$BK$510,MATCH('Auxiliar General'!BL$4,'Lista Puestos Valorados'!$B$10:$BK$10,0),0)="","No relevante",VLOOKUP($B34,'Lista Puestos Valorados'!$B$11:$BK$510,MATCH('Auxiliar General'!BL$4,'Lista Puestos Valorados'!$B$10:$BK$10,0),0))</f>
        <v>No relevante</v>
      </c>
      <c r="BS34" s="26">
        <f>+HLOOKUP(BR34,Sistema_Puntos!$Q$5:$Y$43,'Auxiliar General'!BN$5,FALSE)</f>
        <v>0</v>
      </c>
      <c r="BT34" s="26" t="str">
        <f>+IF(VLOOKUP($B34,'Lista Puestos Valorados'!$B$11:$BK$510,MATCH('Auxiliar General'!BN$4,'Lista Puestos Valorados'!$B$10:$BK$10,0),0)="","No relevante",VLOOKUP($B34,'Lista Puestos Valorados'!$B$11:$BK$510,MATCH('Auxiliar General'!BN$4,'Lista Puestos Valorados'!$B$10:$BK$10,0),0))</f>
        <v>No relevante</v>
      </c>
      <c r="BU34" s="26">
        <f>+HLOOKUP(BT34,Sistema_Puntos!$Q$5:$Y$43,'Auxiliar General'!BP$5,FALSE)</f>
        <v>0</v>
      </c>
      <c r="BV34" s="26" t="str">
        <f>+IF(VLOOKUP($B34,'Lista Puestos Valorados'!$B$11:$BK$510,MATCH('Auxiliar General'!BP$4,'Lista Puestos Valorados'!$B$10:$BK$10,0),0)="","No relevante",VLOOKUP($B34,'Lista Puestos Valorados'!$B$11:$BK$510,MATCH('Auxiliar General'!BP$4,'Lista Puestos Valorados'!$B$10:$BK$10,0),0))</f>
        <v>No relevante</v>
      </c>
      <c r="BW34" s="26">
        <f>+HLOOKUP(BV34,Sistema_Puntos!$Q$5:$Y$43,'Auxiliar General'!BR$5,FALSE)</f>
        <v>0</v>
      </c>
      <c r="BX34" s="26" t="str">
        <f>+IF(VLOOKUP($B34,'Lista Puestos Valorados'!$B$11:$BK$510,MATCH('Auxiliar General'!BR$4,'Lista Puestos Valorados'!$B$10:$BK$10,0),0)="","No relevante",VLOOKUP($B34,'Lista Puestos Valorados'!$B$11:$BK$510,MATCH('Auxiliar General'!BR$4,'Lista Puestos Valorados'!$B$10:$BK$10,0),0))</f>
        <v>No relevante</v>
      </c>
      <c r="BY34" s="26">
        <f>+HLOOKUP(BX34,Sistema_Puntos!$Q$5:$Y$43,'Auxiliar General'!BT$5,FALSE)</f>
        <v>0</v>
      </c>
      <c r="BZ34" s="26" t="str">
        <f>+IF(VLOOKUP($B34,'Lista Puestos Valorados'!$B$11:$BK$510,MATCH('Auxiliar General'!BT$4,'Lista Puestos Valorados'!$B$10:$BK$10,0),0)="","No relevante",VLOOKUP($B34,'Lista Puestos Valorados'!$B$11:$BK$510,MATCH('Auxiliar General'!BT$4,'Lista Puestos Valorados'!$B$10:$BK$10,0),0))</f>
        <v>No relevante</v>
      </c>
      <c r="CA34" s="26">
        <f>+HLOOKUP(BZ34,Sistema_Puntos!$Q$5:$Y$43,'Auxiliar General'!BV$5,FALSE)</f>
        <v>0</v>
      </c>
      <c r="CB34" s="26" t="str">
        <f>+IF(VLOOKUP($B34,'Lista Puestos Valorados'!$B$11:$BK$510,MATCH('Auxiliar General'!BV$4,'Lista Puestos Valorados'!$B$10:$BK$10,0),0)="","No relevante",VLOOKUP($B34,'Lista Puestos Valorados'!$B$11:$BK$510,MATCH('Auxiliar General'!BV$4,'Lista Puestos Valorados'!$B$10:$BK$10,0),0))</f>
        <v>No relevante</v>
      </c>
      <c r="CC34" s="26">
        <f>+HLOOKUP(CB34,Sistema_Puntos!$Q$5:$Y$43,'Auxiliar General'!BX$5,FALSE)</f>
        <v>0</v>
      </c>
      <c r="CD34" s="26" t="str">
        <f>+IF(VLOOKUP($B34,'Lista Puestos Valorados'!$B$11:$BK$510,MATCH('Auxiliar General'!BX$4,'Lista Puestos Valorados'!$B$10:$BK$10,0),0)="","No relevante",VLOOKUP($B34,'Lista Puestos Valorados'!$B$11:$BK$510,MATCH('Auxiliar General'!BX$4,'Lista Puestos Valorados'!$B$10:$BK$10,0),0))</f>
        <v>No relevante</v>
      </c>
      <c r="CE34" s="26">
        <f>+HLOOKUP(CD34,Sistema_Puntos!$Q$5:$Y$43,'Auxiliar General'!BZ$5,FALSE)</f>
        <v>0</v>
      </c>
      <c r="CF34" s="26" t="str">
        <f>+IF(VLOOKUP($B34,'Lista Puestos Valorados'!$B$11:$BK$510,MATCH('Auxiliar General'!BZ$4,'Lista Puestos Valorados'!$B$10:$BK$10,0),0)="","No relevante",VLOOKUP($B34,'Lista Puestos Valorados'!$B$11:$BK$510,MATCH('Auxiliar General'!BZ$4,'Lista Puestos Valorados'!$B$10:$BK$10,0),0))</f>
        <v>No relevante</v>
      </c>
      <c r="CG34" s="26">
        <f>+HLOOKUP(CF34,Sistema_Puntos!$Q$5:$Y$43,'Auxiliar General'!CB$5,FALSE)</f>
        <v>0</v>
      </c>
      <c r="CH34" s="29"/>
      <c r="CI34" s="29"/>
    </row>
    <row r="35" spans="2:87" ht="17.55" customHeight="1">
      <c r="B35" s="26">
        <f>+'Listado de Puestos'!B35</f>
        <v>25</v>
      </c>
      <c r="C35" s="236" t="str">
        <f>+IF('Lista Puestos Valorados'!C35="","",'Lista Puestos Valorados'!C35)</f>
        <v/>
      </c>
      <c r="D35" s="26" t="str">
        <f>+IF('Lista Puestos Valorados'!D35="","",'Lista Puestos Valorados'!D35)</f>
        <v/>
      </c>
      <c r="E35" s="26" t="str">
        <f>+IF('Lista Puestos Valorados'!E35="","",'Lista Puestos Valorados'!E35)</f>
        <v/>
      </c>
      <c r="F35" s="26" t="str">
        <f>+IF('Lista Puestos Valorados'!F35="","",'Lista Puestos Valorados'!F35)</f>
        <v/>
      </c>
      <c r="G35" s="26" t="str">
        <f>+IF('Lista Puestos Valorados'!G35="","",'Lista Puestos Valorados'!G35)</f>
        <v/>
      </c>
      <c r="H35" s="26" t="str">
        <f>+IF('Lista Puestos Valorados'!H35="","",'Lista Puestos Valorados'!H35)</f>
        <v/>
      </c>
      <c r="I35" s="26" t="str">
        <f>+IF('Lista Puestos Valorados'!I35="","",'Lista Puestos Valorados'!I35)</f>
        <v/>
      </c>
      <c r="J35" s="118" t="e">
        <f t="array" ref="J35">+IF(L35="","",_xlfn.IFS(L35&lt;='Cortes de Agrupacion'!$F$15,'Cortes de Agrupacion'!$E$15,'Resultados General'!L35&lt;='Cortes de Agrupacion'!$F$14,'Cortes de Agrupacion'!$E$14,'Resultados General'!L35&lt;='Cortes de Agrupacion'!$F$13,'Cortes de Agrupacion'!$E$13,L35&lt;='Cortes de Agrupacion'!$F$12,'Cortes de Agrupacion'!$E$12,'Resultados General'!L35&lt;='Cortes de Agrupacion'!$F$11,'Cortes de Agrupacion'!$E$11,'Resultados General'!L35&lt;='Cortes de Agrupacion'!$F$10,'Cortes de Agrupacion'!$E$10,'Resultados General'!L35&lt;='Cortes de Agrupacion'!$F$9,'Cortes de Agrupacion'!$E$9,'Resultados General'!L35&lt;='Cortes de Agrupacion'!$F$8,'Cortes de Agrupacion'!$E$8,'Resultados General'!L35&lt;='Cortes de Agrupacion'!$F$7,'Cortes de Agrupacion'!$E$7,'Resultados General'!L35&lt;='Cortes de Agrupacion'!$F$6,'Cortes de Agrupacion'!$E$6))</f>
        <v>#VALUE!</v>
      </c>
      <c r="K35" s="118" t="str">
        <f t="shared" si="0"/>
        <v/>
      </c>
      <c r="L35" s="124" t="e">
        <f>#VALUE!</f>
        <v>#VALUE!</v>
      </c>
      <c r="M35" s="26" t="e">
        <f ca="1">+_xlfn.IFNA(VLOOKUP(C35,'Distribución de puestos'!$B$8:$I$507,8,0),"")</f>
        <v>#NAME?</v>
      </c>
      <c r="N35" s="26" t="str">
        <f>+IF(VLOOKUP($B35,'Lista Puestos Valorados'!$B$11:$BK$510,MATCH('Auxiliar General'!H$4,'Lista Puestos Valorados'!$B$10:$BK$10,0),0)="","No relevante",VLOOKUP($B35,'Lista Puestos Valorados'!$B$11:$BK$510,MATCH('Auxiliar General'!H$4,'Lista Puestos Valorados'!$B$10:$BK$10,0),0))</f>
        <v>No relevante</v>
      </c>
      <c r="O35" s="26">
        <f>+HLOOKUP(N35,Sistema_Puntos!$Q$5:$Y$43,'Auxiliar General'!J$5,FALSE)</f>
        <v>0</v>
      </c>
      <c r="P35" s="26" t="str">
        <f>+IF(VLOOKUP($B35,'Lista Puestos Valorados'!$B$11:$BK$510,MATCH('Auxiliar General'!J$4,'Lista Puestos Valorados'!$B$10:$BK$10,0),0)="","No relevante",VLOOKUP($B35,'Lista Puestos Valorados'!$B$11:$BK$510,MATCH('Auxiliar General'!J$4,'Lista Puestos Valorados'!$B$10:$BK$10,0),0))</f>
        <v>No relevante</v>
      </c>
      <c r="Q35" s="26">
        <f>+HLOOKUP(P35,Sistema_Puntos!$Q$5:$Y$43,'Auxiliar General'!L$5,FALSE)</f>
        <v>0</v>
      </c>
      <c r="R35" s="26" t="str">
        <f>+IF(VLOOKUP($B35,'Lista Puestos Valorados'!$B$11:$BK$510,MATCH('Auxiliar General'!L$4,'Lista Puestos Valorados'!$B$10:$BK$10,0),0)="","No relevante",VLOOKUP($B35,'Lista Puestos Valorados'!$B$11:$BK$510,MATCH('Auxiliar General'!L$4,'Lista Puestos Valorados'!$B$10:$BK$10,0),0))</f>
        <v>No relevante</v>
      </c>
      <c r="S35" s="26">
        <f>+HLOOKUP(R35,Sistema_Puntos!$Q$5:$Y$43,'Auxiliar General'!N$5,FALSE)</f>
        <v>0</v>
      </c>
      <c r="T35" s="26" t="str">
        <f>+IF(VLOOKUP($B35,'Lista Puestos Valorados'!$B$11:$BK$510,MATCH('Auxiliar General'!N$4,'Lista Puestos Valorados'!$B$10:$BK$10,0),0)="","No relevante",VLOOKUP($B35,'Lista Puestos Valorados'!$B$11:$BK$510,MATCH('Auxiliar General'!N$4,'Lista Puestos Valorados'!$B$10:$BK$10,0),0))</f>
        <v>No relevante</v>
      </c>
      <c r="U35" s="26">
        <f>+HLOOKUP(T35,Sistema_Puntos!$Q$5:$Y$43,'Auxiliar General'!P$5,FALSE)</f>
        <v>0</v>
      </c>
      <c r="V35" s="26" t="str">
        <f>+IF(VLOOKUP($B35,'Lista Puestos Valorados'!$B$11:$BK$510,MATCH('Auxiliar General'!P$4,'Lista Puestos Valorados'!$B$10:$BK$10,0),0)="","No relevante",VLOOKUP($B35,'Lista Puestos Valorados'!$B$11:$BK$510,MATCH('Auxiliar General'!P$4,'Lista Puestos Valorados'!$B$10:$BK$10,0),0))</f>
        <v>No relevante</v>
      </c>
      <c r="W35" s="26">
        <f>+HLOOKUP(V35,Sistema_Puntos!$Q$5:$Y$43,'Auxiliar General'!R$5,FALSE)</f>
        <v>0</v>
      </c>
      <c r="X35" s="26" t="str">
        <f>+IF(VLOOKUP($B35,'Lista Puestos Valorados'!$B$11:$BK$510,MATCH('Auxiliar General'!R$4,'Lista Puestos Valorados'!$B$10:$BK$10,0),0)="","No relevante",VLOOKUP($B35,'Lista Puestos Valorados'!$B$11:$BK$510,MATCH('Auxiliar General'!R$4,'Lista Puestos Valorados'!$B$10:$BK$10,0),0))</f>
        <v>No relevante</v>
      </c>
      <c r="Y35" s="26">
        <f>+HLOOKUP(X35,Sistema_Puntos!$Q$5:$Y$43,'Auxiliar General'!T$5,FALSE)</f>
        <v>0</v>
      </c>
      <c r="Z35" s="26" t="str">
        <f>+IF(VLOOKUP($B35,'Lista Puestos Valorados'!$B$11:$BK$510,MATCH('Auxiliar General'!T$4,'Lista Puestos Valorados'!$B$10:$BK$10,0),0)="","No relevante",VLOOKUP($B35,'Lista Puestos Valorados'!$B$11:$BK$510,MATCH('Auxiliar General'!T$4,'Lista Puestos Valorados'!$B$10:$BK$10,0),0))</f>
        <v>No relevante</v>
      </c>
      <c r="AA35" s="26">
        <f>+HLOOKUP(Z35,Sistema_Puntos!$Q$5:$Y$43,'Auxiliar General'!V$5,FALSE)</f>
        <v>0</v>
      </c>
      <c r="AB35" s="26" t="str">
        <f>+IF(VLOOKUP($B35,'Lista Puestos Valorados'!$B$11:$BK$510,MATCH('Auxiliar General'!V$4,'Lista Puestos Valorados'!$B$10:$BK$10,0),0)="","No relevante",VLOOKUP($B35,'Lista Puestos Valorados'!$B$11:$BK$510,MATCH('Auxiliar General'!V$4,'Lista Puestos Valorados'!$B$10:$BK$10,0),0))</f>
        <v>No relevante</v>
      </c>
      <c r="AC35" s="26">
        <f>+HLOOKUP(AB35,Sistema_Puntos!$Q$5:$Y$43,'Auxiliar General'!X$5,FALSE)</f>
        <v>0</v>
      </c>
      <c r="AD35" s="26" t="str">
        <f>+IF(VLOOKUP($B35,'Lista Puestos Valorados'!$B$11:$BK$510,MATCH('Auxiliar General'!X$4,'Lista Puestos Valorados'!$B$10:$BK$10,0),0)="","No relevante",VLOOKUP($B35,'Lista Puestos Valorados'!$B$11:$BK$510,MATCH('Auxiliar General'!X$4,'Lista Puestos Valorados'!$B$10:$BK$10,0),0))</f>
        <v>No relevante</v>
      </c>
      <c r="AE35" s="26">
        <f>+HLOOKUP(AD35,Sistema_Puntos!$Q$5:$Y$43,'Auxiliar General'!Z$5,FALSE)</f>
        <v>0</v>
      </c>
      <c r="AF35" s="26" t="str">
        <f>+IF(VLOOKUP($B35,'Lista Puestos Valorados'!$B$11:$BK$510,MATCH('Auxiliar General'!Z$4,'Lista Puestos Valorados'!$B$10:$BK$10,0),0)="","No relevante",VLOOKUP($B35,'Lista Puestos Valorados'!$B$11:$BK$510,MATCH('Auxiliar General'!Z$4,'Lista Puestos Valorados'!$B$10:$BK$10,0),0))</f>
        <v>No relevante</v>
      </c>
      <c r="AG35" s="26">
        <f>+HLOOKUP(AF35,Sistema_Puntos!$Q$5:$Y$43,'Auxiliar General'!AB$5,FALSE)</f>
        <v>0</v>
      </c>
      <c r="AH35" s="26" t="str">
        <f>+IF(VLOOKUP($B35,'Lista Puestos Valorados'!$B$11:$BK$510,MATCH('Auxiliar General'!AB$4,'Lista Puestos Valorados'!$B$10:$BK$10,0),0)="","No relevante",VLOOKUP($B35,'Lista Puestos Valorados'!$B$11:$BK$510,MATCH('Auxiliar General'!AB$4,'Lista Puestos Valorados'!$B$10:$BK$10,0),0))</f>
        <v>No relevante</v>
      </c>
      <c r="AI35" s="26">
        <f>+HLOOKUP(AH35,Sistema_Puntos!$Q$5:$Y$43,'Auxiliar General'!AD$5,FALSE)</f>
        <v>0</v>
      </c>
      <c r="AJ35" s="26" t="str">
        <f>+IF(VLOOKUP($B35,'Lista Puestos Valorados'!$B$11:$BK$510,MATCH('Auxiliar General'!AD$4,'Lista Puestos Valorados'!$B$10:$BK$10,0),0)="","No relevante",VLOOKUP($B35,'Lista Puestos Valorados'!$B$11:$BK$510,MATCH('Auxiliar General'!AD$4,'Lista Puestos Valorados'!$B$10:$BK$10,0),0))</f>
        <v>No relevante</v>
      </c>
      <c r="AK35" s="26">
        <f>+HLOOKUP(AJ35,Sistema_Puntos!$Q$5:$Y$43,'Auxiliar General'!AF$5,FALSE)</f>
        <v>0</v>
      </c>
      <c r="AL35" s="26" t="str">
        <f>+IF(VLOOKUP($B35,'Lista Puestos Valorados'!$B$11:$BK$510,MATCH('Auxiliar General'!AF$4,'Lista Puestos Valorados'!$B$10:$BK$10,0),0)="","No relevante",VLOOKUP($B35,'Lista Puestos Valorados'!$B$11:$BK$510,MATCH('Auxiliar General'!AF$4,'Lista Puestos Valorados'!$B$10:$BK$10,0),0))</f>
        <v>No relevante</v>
      </c>
      <c r="AM35" s="26">
        <f>+HLOOKUP(AL35,Sistema_Puntos!$Q$5:$Y$43,'Auxiliar General'!AH$5,FALSE)</f>
        <v>0</v>
      </c>
      <c r="AN35" s="26" t="str">
        <f>+IF(VLOOKUP($B35,'Lista Puestos Valorados'!$B$11:$BK$510,MATCH('Auxiliar General'!AH$4,'Lista Puestos Valorados'!$B$10:$BK$10,0),0)="","No relevante",VLOOKUP($B35,'Lista Puestos Valorados'!$B$11:$BK$510,MATCH('Auxiliar General'!AH$4,'Lista Puestos Valorados'!$B$10:$BK$10,0),0))</f>
        <v>No relevante</v>
      </c>
      <c r="AO35" s="26">
        <f>+HLOOKUP(AN35,Sistema_Puntos!$Q$5:$Y$43,'Auxiliar General'!AJ$5,FALSE)</f>
        <v>0</v>
      </c>
      <c r="AP35" s="26" t="str">
        <f>+IF(VLOOKUP($B35,'Lista Puestos Valorados'!$B$11:$BK$510,MATCH('Auxiliar General'!AJ$4,'Lista Puestos Valorados'!$B$10:$BK$10,0),0)="","No relevante",VLOOKUP($B35,'Lista Puestos Valorados'!$B$11:$BK$510,MATCH('Auxiliar General'!AJ$4,'Lista Puestos Valorados'!$B$10:$BK$10,0),0))</f>
        <v>No relevante</v>
      </c>
      <c r="AQ35" s="26">
        <f>+HLOOKUP(AP35,Sistema_Puntos!$Q$5:$Y$43,'Auxiliar General'!AL$5,FALSE)</f>
        <v>0</v>
      </c>
      <c r="AR35" s="26" t="str">
        <f>+IF(VLOOKUP($B35,'Lista Puestos Valorados'!$B$11:$BK$510,MATCH('Auxiliar General'!AL$4,'Lista Puestos Valorados'!$B$10:$BK$10,0),0)="","No relevante",VLOOKUP($B35,'Lista Puestos Valorados'!$B$11:$BK$510,MATCH('Auxiliar General'!AL$4,'Lista Puestos Valorados'!$B$10:$BK$10,0),0))</f>
        <v>No relevante</v>
      </c>
      <c r="AS35" s="26">
        <f>+HLOOKUP(AR35,Sistema_Puntos!$Q$5:$Y$43,'Auxiliar General'!AN$5,FALSE)</f>
        <v>0</v>
      </c>
      <c r="AT35" s="26" t="str">
        <f>+IF(VLOOKUP($B35,'Lista Puestos Valorados'!$B$11:$BK$510,MATCH('Auxiliar General'!AN$4,'Lista Puestos Valorados'!$B$10:$BK$10,0),0)="","No relevante",VLOOKUP($B35,'Lista Puestos Valorados'!$B$11:$BK$510,MATCH('Auxiliar General'!AN$4,'Lista Puestos Valorados'!$B$10:$BK$10,0),0))</f>
        <v>No relevante</v>
      </c>
      <c r="AU35" s="26">
        <f>+HLOOKUP(AT35,Sistema_Puntos!$Q$5:$Y$43,'Auxiliar General'!AP$5,FALSE)</f>
        <v>0</v>
      </c>
      <c r="AV35" s="26" t="str">
        <f>+IF(VLOOKUP($B35,'Lista Puestos Valorados'!$B$11:$BK$510,MATCH('Auxiliar General'!AP$4,'Lista Puestos Valorados'!$B$10:$BK$10,0),0)="","No relevante",VLOOKUP($B35,'Lista Puestos Valorados'!$B$11:$BK$510,MATCH('Auxiliar General'!AP$4,'Lista Puestos Valorados'!$B$10:$BK$10,0),0))</f>
        <v>No relevante</v>
      </c>
      <c r="AW35" s="26">
        <f>+HLOOKUP(AV35,Sistema_Puntos!$Q$5:$Y$43,'Auxiliar General'!AR$5,FALSE)</f>
        <v>0</v>
      </c>
      <c r="AX35" s="26" t="str">
        <f>+IF(VLOOKUP($B35,'Lista Puestos Valorados'!$B$11:$BK$510,MATCH('Auxiliar General'!AR$4,'Lista Puestos Valorados'!$B$10:$BK$10,0),0)="","No relevante",VLOOKUP($B35,'Lista Puestos Valorados'!$B$11:$BK$510,MATCH('Auxiliar General'!AR$4,'Lista Puestos Valorados'!$B$10:$BK$10,0),0))</f>
        <v>No relevante</v>
      </c>
      <c r="AY35" s="26">
        <f>+HLOOKUP(AX35,Sistema_Puntos!$Q$5:$Y$43,'Auxiliar General'!AT$5,FALSE)</f>
        <v>0</v>
      </c>
      <c r="AZ35" s="26" t="str">
        <f>+IF(VLOOKUP($B35,'Lista Puestos Valorados'!$B$11:$BK$510,MATCH('Auxiliar General'!AT$4,'Lista Puestos Valorados'!$B$10:$BK$10,0),0)="","No relevante",VLOOKUP($B35,'Lista Puestos Valorados'!$B$11:$BK$510,MATCH('Auxiliar General'!AT$4,'Lista Puestos Valorados'!$B$10:$BK$10,0),0))</f>
        <v>No relevante</v>
      </c>
      <c r="BA35" s="26">
        <f>+HLOOKUP(AZ35,Sistema_Puntos!$Q$5:$Y$43,'Auxiliar General'!AV$5,FALSE)</f>
        <v>0</v>
      </c>
      <c r="BB35" s="26" t="str">
        <f>+IF(VLOOKUP($B35,'Lista Puestos Valorados'!$B$11:$BK$510,MATCH('Auxiliar General'!AV$4,'Lista Puestos Valorados'!$B$10:$BK$10,0),0)="","No relevante",VLOOKUP($B35,'Lista Puestos Valorados'!$B$11:$BK$510,MATCH('Auxiliar General'!AV$4,'Lista Puestos Valorados'!$B$10:$BK$10,0),0))</f>
        <v>No relevante</v>
      </c>
      <c r="BC35" s="26">
        <f>+HLOOKUP(BB35,Sistema_Puntos!$Q$5:$Y$43,'Auxiliar General'!AX$5,FALSE)</f>
        <v>0</v>
      </c>
      <c r="BD35" s="26" t="str">
        <f>+IF(VLOOKUP($B35,'Lista Puestos Valorados'!$B$11:$BK$510,MATCH('Auxiliar General'!AX$4,'Lista Puestos Valorados'!$B$10:$BK$10,0),0)="","No relevante",VLOOKUP($B35,'Lista Puestos Valorados'!$B$11:$BK$510,MATCH('Auxiliar General'!AX$4,'Lista Puestos Valorados'!$B$10:$BK$10,0),0))</f>
        <v>No relevante</v>
      </c>
      <c r="BE35" s="26">
        <f>+HLOOKUP(BD35,Sistema_Puntos!$Q$5:$Y$43,'Auxiliar General'!AZ$5,FALSE)</f>
        <v>0</v>
      </c>
      <c r="BF35" s="26" t="str">
        <f>+IF(VLOOKUP($B35,'Lista Puestos Valorados'!$B$11:$BK$510,MATCH('Auxiliar General'!AZ$4,'Lista Puestos Valorados'!$B$10:$BK$10,0),0)="","No relevante",VLOOKUP($B35,'Lista Puestos Valorados'!$B$11:$BK$510,MATCH('Auxiliar General'!AZ$4,'Lista Puestos Valorados'!$B$10:$BK$10,0),0))</f>
        <v>No relevante</v>
      </c>
      <c r="BG35" s="26">
        <f>+HLOOKUP(BF35,Sistema_Puntos!$Q$5:$Y$43,'Auxiliar General'!BB$5,FALSE)</f>
        <v>0</v>
      </c>
      <c r="BH35" s="26" t="str">
        <f>+IF(VLOOKUP($B35,'Lista Puestos Valorados'!$B$11:$BK$510,MATCH('Auxiliar General'!BB$4,'Lista Puestos Valorados'!$B$10:$BK$10,0),0)="","No relevante",VLOOKUP($B35,'Lista Puestos Valorados'!$B$11:$BK$510,MATCH('Auxiliar General'!BB$4,'Lista Puestos Valorados'!$B$10:$BK$10,0),0))</f>
        <v>No relevante</v>
      </c>
      <c r="BI35" s="26">
        <f>+HLOOKUP(BH35,Sistema_Puntos!$Q$5:$Y$43,'Auxiliar General'!BD$5,FALSE)</f>
        <v>0</v>
      </c>
      <c r="BJ35" s="26" t="str">
        <f>+IF(VLOOKUP($B35,'Lista Puestos Valorados'!$B$11:$BK$510,MATCH('Auxiliar General'!BD$4,'Lista Puestos Valorados'!$B$10:$BK$10,0),0)="","No relevante",VLOOKUP($B35,'Lista Puestos Valorados'!$B$11:$BK$510,MATCH('Auxiliar General'!BD$4,'Lista Puestos Valorados'!$B$10:$BK$10,0),0))</f>
        <v>No relevante</v>
      </c>
      <c r="BK35" s="26">
        <f>+HLOOKUP(BJ35,Sistema_Puntos!$Q$5:$Y$43,'Auxiliar General'!BF$5,FALSE)</f>
        <v>0</v>
      </c>
      <c r="BL35" s="26" t="str">
        <f>+IF(VLOOKUP($B35,'Lista Puestos Valorados'!$B$11:$BK$510,MATCH('Auxiliar General'!BF$4,'Lista Puestos Valorados'!$B$10:$BK$10,0),0)="","No relevante",VLOOKUP($B35,'Lista Puestos Valorados'!$B$11:$BK$510,MATCH('Auxiliar General'!BF$4,'Lista Puestos Valorados'!$B$10:$BK$10,0),0))</f>
        <v>No relevante</v>
      </c>
      <c r="BM35" s="26">
        <f>+HLOOKUP(BL35,Sistema_Puntos!$Q$5:$Y$43,'Auxiliar General'!BH$5,FALSE)</f>
        <v>0</v>
      </c>
      <c r="BN35" s="26" t="str">
        <f>+IF(VLOOKUP($B35,'Lista Puestos Valorados'!$B$11:$BK$510,MATCH('Auxiliar General'!BH$4,'Lista Puestos Valorados'!$B$10:$BK$10,0),0)="","No relevante",VLOOKUP($B35,'Lista Puestos Valorados'!$B$11:$BK$510,MATCH('Auxiliar General'!BH$4,'Lista Puestos Valorados'!$B$10:$BK$10,0),0))</f>
        <v>No relevante</v>
      </c>
      <c r="BO35" s="26">
        <f>+HLOOKUP(BN35,Sistema_Puntos!$Q$5:$Y$43,'Auxiliar General'!BJ$5,FALSE)</f>
        <v>0</v>
      </c>
      <c r="BP35" s="26" t="str">
        <f>+IF(VLOOKUP($B35,'Lista Puestos Valorados'!$B$11:$BK$510,MATCH('Auxiliar General'!BJ$4,'Lista Puestos Valorados'!$B$10:$BK$10,0),0)="","No relevante",VLOOKUP($B35,'Lista Puestos Valorados'!$B$11:$BK$510,MATCH('Auxiliar General'!BJ$4,'Lista Puestos Valorados'!$B$10:$BK$10,0),0))</f>
        <v>No relevante</v>
      </c>
      <c r="BQ35" s="26">
        <f>+HLOOKUP(BP35,Sistema_Puntos!$Q$5:$Y$43,'Auxiliar General'!BL$5,FALSE)</f>
        <v>0</v>
      </c>
      <c r="BR35" s="26" t="str">
        <f>+IF(VLOOKUP($B35,'Lista Puestos Valorados'!$B$11:$BK$510,MATCH('Auxiliar General'!BL$4,'Lista Puestos Valorados'!$B$10:$BK$10,0),0)="","No relevante",VLOOKUP($B35,'Lista Puestos Valorados'!$B$11:$BK$510,MATCH('Auxiliar General'!BL$4,'Lista Puestos Valorados'!$B$10:$BK$10,0),0))</f>
        <v>No relevante</v>
      </c>
      <c r="BS35" s="26">
        <f>+HLOOKUP(BR35,Sistema_Puntos!$Q$5:$Y$43,'Auxiliar General'!BN$5,FALSE)</f>
        <v>0</v>
      </c>
      <c r="BT35" s="26" t="str">
        <f>+IF(VLOOKUP($B35,'Lista Puestos Valorados'!$B$11:$BK$510,MATCH('Auxiliar General'!BN$4,'Lista Puestos Valorados'!$B$10:$BK$10,0),0)="","No relevante",VLOOKUP($B35,'Lista Puestos Valorados'!$B$11:$BK$510,MATCH('Auxiliar General'!BN$4,'Lista Puestos Valorados'!$B$10:$BK$10,0),0))</f>
        <v>No relevante</v>
      </c>
      <c r="BU35" s="26">
        <f>+HLOOKUP(BT35,Sistema_Puntos!$Q$5:$Y$43,'Auxiliar General'!BP$5,FALSE)</f>
        <v>0</v>
      </c>
      <c r="BV35" s="26" t="str">
        <f>+IF(VLOOKUP($B35,'Lista Puestos Valorados'!$B$11:$BK$510,MATCH('Auxiliar General'!BP$4,'Lista Puestos Valorados'!$B$10:$BK$10,0),0)="","No relevante",VLOOKUP($B35,'Lista Puestos Valorados'!$B$11:$BK$510,MATCH('Auxiliar General'!BP$4,'Lista Puestos Valorados'!$B$10:$BK$10,0),0))</f>
        <v>No relevante</v>
      </c>
      <c r="BW35" s="26">
        <f>+HLOOKUP(BV35,Sistema_Puntos!$Q$5:$Y$43,'Auxiliar General'!BR$5,FALSE)</f>
        <v>0</v>
      </c>
      <c r="BX35" s="26" t="str">
        <f>+IF(VLOOKUP($B35,'Lista Puestos Valorados'!$B$11:$BK$510,MATCH('Auxiliar General'!BR$4,'Lista Puestos Valorados'!$B$10:$BK$10,0),0)="","No relevante",VLOOKUP($B35,'Lista Puestos Valorados'!$B$11:$BK$510,MATCH('Auxiliar General'!BR$4,'Lista Puestos Valorados'!$B$10:$BK$10,0),0))</f>
        <v>No relevante</v>
      </c>
      <c r="BY35" s="26">
        <f>+HLOOKUP(BX35,Sistema_Puntos!$Q$5:$Y$43,'Auxiliar General'!BT$5,FALSE)</f>
        <v>0</v>
      </c>
      <c r="BZ35" s="26" t="str">
        <f>+IF(VLOOKUP($B35,'Lista Puestos Valorados'!$B$11:$BK$510,MATCH('Auxiliar General'!BT$4,'Lista Puestos Valorados'!$B$10:$BK$10,0),0)="","No relevante",VLOOKUP($B35,'Lista Puestos Valorados'!$B$11:$BK$510,MATCH('Auxiliar General'!BT$4,'Lista Puestos Valorados'!$B$10:$BK$10,0),0))</f>
        <v>No relevante</v>
      </c>
      <c r="CA35" s="26">
        <f>+HLOOKUP(BZ35,Sistema_Puntos!$Q$5:$Y$43,'Auxiliar General'!BV$5,FALSE)</f>
        <v>0</v>
      </c>
      <c r="CB35" s="26" t="str">
        <f>+IF(VLOOKUP($B35,'Lista Puestos Valorados'!$B$11:$BK$510,MATCH('Auxiliar General'!BV$4,'Lista Puestos Valorados'!$B$10:$BK$10,0),0)="","No relevante",VLOOKUP($B35,'Lista Puestos Valorados'!$B$11:$BK$510,MATCH('Auxiliar General'!BV$4,'Lista Puestos Valorados'!$B$10:$BK$10,0),0))</f>
        <v>No relevante</v>
      </c>
      <c r="CC35" s="26">
        <f>+HLOOKUP(CB35,Sistema_Puntos!$Q$5:$Y$43,'Auxiliar General'!BX$5,FALSE)</f>
        <v>0</v>
      </c>
      <c r="CD35" s="26" t="str">
        <f>+IF(VLOOKUP($B35,'Lista Puestos Valorados'!$B$11:$BK$510,MATCH('Auxiliar General'!BX$4,'Lista Puestos Valorados'!$B$10:$BK$10,0),0)="","No relevante",VLOOKUP($B35,'Lista Puestos Valorados'!$B$11:$BK$510,MATCH('Auxiliar General'!BX$4,'Lista Puestos Valorados'!$B$10:$BK$10,0),0))</f>
        <v>No relevante</v>
      </c>
      <c r="CE35" s="26">
        <f>+HLOOKUP(CD35,Sistema_Puntos!$Q$5:$Y$43,'Auxiliar General'!BZ$5,FALSE)</f>
        <v>0</v>
      </c>
      <c r="CF35" s="26" t="str">
        <f>+IF(VLOOKUP($B35,'Lista Puestos Valorados'!$B$11:$BK$510,MATCH('Auxiliar General'!BZ$4,'Lista Puestos Valorados'!$B$10:$BK$10,0),0)="","No relevante",VLOOKUP($B35,'Lista Puestos Valorados'!$B$11:$BK$510,MATCH('Auxiliar General'!BZ$4,'Lista Puestos Valorados'!$B$10:$BK$10,0),0))</f>
        <v>No relevante</v>
      </c>
      <c r="CG35" s="26">
        <f>+HLOOKUP(CF35,Sistema_Puntos!$Q$5:$Y$43,'Auxiliar General'!CB$5,FALSE)</f>
        <v>0</v>
      </c>
      <c r="CH35" s="29"/>
      <c r="CI35" s="29"/>
    </row>
    <row r="36" spans="2:87" ht="17.55" customHeight="1">
      <c r="B36" s="26">
        <f>+'Listado de Puestos'!B36</f>
        <v>26</v>
      </c>
      <c r="C36" s="236" t="str">
        <f>+IF('Lista Puestos Valorados'!C36="","",'Lista Puestos Valorados'!C36)</f>
        <v/>
      </c>
      <c r="D36" s="26" t="str">
        <f>+IF('Lista Puestos Valorados'!D36="","",'Lista Puestos Valorados'!D36)</f>
        <v/>
      </c>
      <c r="E36" s="26" t="str">
        <f>+IF('Lista Puestos Valorados'!E36="","",'Lista Puestos Valorados'!E36)</f>
        <v/>
      </c>
      <c r="F36" s="26" t="str">
        <f>+IF('Lista Puestos Valorados'!F36="","",'Lista Puestos Valorados'!F36)</f>
        <v/>
      </c>
      <c r="G36" s="26" t="str">
        <f>+IF('Lista Puestos Valorados'!G36="","",'Lista Puestos Valorados'!G36)</f>
        <v/>
      </c>
      <c r="H36" s="26" t="str">
        <f>+IF('Lista Puestos Valorados'!H36="","",'Lista Puestos Valorados'!H36)</f>
        <v/>
      </c>
      <c r="I36" s="26" t="str">
        <f>+IF('Lista Puestos Valorados'!I36="","",'Lista Puestos Valorados'!I36)</f>
        <v/>
      </c>
      <c r="J36" s="118" t="e">
        <f t="array" ref="J36">+IF(L36="","",_xlfn.IFS(L36&lt;='Cortes de Agrupacion'!$F$15,'Cortes de Agrupacion'!$E$15,'Resultados General'!L36&lt;='Cortes de Agrupacion'!$F$14,'Cortes de Agrupacion'!$E$14,'Resultados General'!L36&lt;='Cortes de Agrupacion'!$F$13,'Cortes de Agrupacion'!$E$13,L36&lt;='Cortes de Agrupacion'!$F$12,'Cortes de Agrupacion'!$E$12,'Resultados General'!L36&lt;='Cortes de Agrupacion'!$F$11,'Cortes de Agrupacion'!$E$11,'Resultados General'!L36&lt;='Cortes de Agrupacion'!$F$10,'Cortes de Agrupacion'!$E$10,'Resultados General'!L36&lt;='Cortes de Agrupacion'!$F$9,'Cortes de Agrupacion'!$E$9,'Resultados General'!L36&lt;='Cortes de Agrupacion'!$F$8,'Cortes de Agrupacion'!$E$8,'Resultados General'!L36&lt;='Cortes de Agrupacion'!$F$7,'Cortes de Agrupacion'!$E$7,'Resultados General'!L36&lt;='Cortes de Agrupacion'!$F$6,'Cortes de Agrupacion'!$E$6))</f>
        <v>#VALUE!</v>
      </c>
      <c r="K36" s="118" t="str">
        <f t="shared" si="0"/>
        <v/>
      </c>
      <c r="L36" s="124" t="e">
        <f>#VALUE!</f>
        <v>#VALUE!</v>
      </c>
      <c r="M36" s="26" t="e">
        <f ca="1">+_xlfn.IFNA(VLOOKUP(C36,'Distribución de puestos'!$B$8:$I$507,8,0),"")</f>
        <v>#NAME?</v>
      </c>
      <c r="N36" s="26" t="str">
        <f>+IF(VLOOKUP($B36,'Lista Puestos Valorados'!$B$11:$BK$510,MATCH('Auxiliar General'!H$4,'Lista Puestos Valorados'!$B$10:$BK$10,0),0)="","No relevante",VLOOKUP($B36,'Lista Puestos Valorados'!$B$11:$BK$510,MATCH('Auxiliar General'!H$4,'Lista Puestos Valorados'!$B$10:$BK$10,0),0))</f>
        <v>No relevante</v>
      </c>
      <c r="O36" s="26">
        <f>+HLOOKUP(N36,Sistema_Puntos!$Q$5:$Y$43,'Auxiliar General'!J$5,FALSE)</f>
        <v>0</v>
      </c>
      <c r="P36" s="26" t="str">
        <f>+IF(VLOOKUP($B36,'Lista Puestos Valorados'!$B$11:$BK$510,MATCH('Auxiliar General'!J$4,'Lista Puestos Valorados'!$B$10:$BK$10,0),0)="","No relevante",VLOOKUP($B36,'Lista Puestos Valorados'!$B$11:$BK$510,MATCH('Auxiliar General'!J$4,'Lista Puestos Valorados'!$B$10:$BK$10,0),0))</f>
        <v>No relevante</v>
      </c>
      <c r="Q36" s="26">
        <f>+HLOOKUP(P36,Sistema_Puntos!$Q$5:$Y$43,'Auxiliar General'!L$5,FALSE)</f>
        <v>0</v>
      </c>
      <c r="R36" s="26" t="str">
        <f>+IF(VLOOKUP($B36,'Lista Puestos Valorados'!$B$11:$BK$510,MATCH('Auxiliar General'!L$4,'Lista Puestos Valorados'!$B$10:$BK$10,0),0)="","No relevante",VLOOKUP($B36,'Lista Puestos Valorados'!$B$11:$BK$510,MATCH('Auxiliar General'!L$4,'Lista Puestos Valorados'!$B$10:$BK$10,0),0))</f>
        <v>No relevante</v>
      </c>
      <c r="S36" s="26">
        <f>+HLOOKUP(R36,Sistema_Puntos!$Q$5:$Y$43,'Auxiliar General'!N$5,FALSE)</f>
        <v>0</v>
      </c>
      <c r="T36" s="26" t="str">
        <f>+IF(VLOOKUP($B36,'Lista Puestos Valorados'!$B$11:$BK$510,MATCH('Auxiliar General'!N$4,'Lista Puestos Valorados'!$B$10:$BK$10,0),0)="","No relevante",VLOOKUP($B36,'Lista Puestos Valorados'!$B$11:$BK$510,MATCH('Auxiliar General'!N$4,'Lista Puestos Valorados'!$B$10:$BK$10,0),0))</f>
        <v>No relevante</v>
      </c>
      <c r="U36" s="26">
        <f>+HLOOKUP(T36,Sistema_Puntos!$Q$5:$Y$43,'Auxiliar General'!P$5,FALSE)</f>
        <v>0</v>
      </c>
      <c r="V36" s="26" t="str">
        <f>+IF(VLOOKUP($B36,'Lista Puestos Valorados'!$B$11:$BK$510,MATCH('Auxiliar General'!P$4,'Lista Puestos Valorados'!$B$10:$BK$10,0),0)="","No relevante",VLOOKUP($B36,'Lista Puestos Valorados'!$B$11:$BK$510,MATCH('Auxiliar General'!P$4,'Lista Puestos Valorados'!$B$10:$BK$10,0),0))</f>
        <v>No relevante</v>
      </c>
      <c r="W36" s="26">
        <f>+HLOOKUP(V36,Sistema_Puntos!$Q$5:$Y$43,'Auxiliar General'!R$5,FALSE)</f>
        <v>0</v>
      </c>
      <c r="X36" s="26" t="str">
        <f>+IF(VLOOKUP($B36,'Lista Puestos Valorados'!$B$11:$BK$510,MATCH('Auxiliar General'!R$4,'Lista Puestos Valorados'!$B$10:$BK$10,0),0)="","No relevante",VLOOKUP($B36,'Lista Puestos Valorados'!$B$11:$BK$510,MATCH('Auxiliar General'!R$4,'Lista Puestos Valorados'!$B$10:$BK$10,0),0))</f>
        <v>No relevante</v>
      </c>
      <c r="Y36" s="26">
        <f>+HLOOKUP(X36,Sistema_Puntos!$Q$5:$Y$43,'Auxiliar General'!T$5,FALSE)</f>
        <v>0</v>
      </c>
      <c r="Z36" s="26" t="str">
        <f>+IF(VLOOKUP($B36,'Lista Puestos Valorados'!$B$11:$BK$510,MATCH('Auxiliar General'!T$4,'Lista Puestos Valorados'!$B$10:$BK$10,0),0)="","No relevante",VLOOKUP($B36,'Lista Puestos Valorados'!$B$11:$BK$510,MATCH('Auxiliar General'!T$4,'Lista Puestos Valorados'!$B$10:$BK$10,0),0))</f>
        <v>No relevante</v>
      </c>
      <c r="AA36" s="26">
        <f>+HLOOKUP(Z36,Sistema_Puntos!$Q$5:$Y$43,'Auxiliar General'!V$5,FALSE)</f>
        <v>0</v>
      </c>
      <c r="AB36" s="26" t="str">
        <f>+IF(VLOOKUP($B36,'Lista Puestos Valorados'!$B$11:$BK$510,MATCH('Auxiliar General'!V$4,'Lista Puestos Valorados'!$B$10:$BK$10,0),0)="","No relevante",VLOOKUP($B36,'Lista Puestos Valorados'!$B$11:$BK$510,MATCH('Auxiliar General'!V$4,'Lista Puestos Valorados'!$B$10:$BK$10,0),0))</f>
        <v>No relevante</v>
      </c>
      <c r="AC36" s="26">
        <f>+HLOOKUP(AB36,Sistema_Puntos!$Q$5:$Y$43,'Auxiliar General'!X$5,FALSE)</f>
        <v>0</v>
      </c>
      <c r="AD36" s="26" t="str">
        <f>+IF(VLOOKUP($B36,'Lista Puestos Valorados'!$B$11:$BK$510,MATCH('Auxiliar General'!X$4,'Lista Puestos Valorados'!$B$10:$BK$10,0),0)="","No relevante",VLOOKUP($B36,'Lista Puestos Valorados'!$B$11:$BK$510,MATCH('Auxiliar General'!X$4,'Lista Puestos Valorados'!$B$10:$BK$10,0),0))</f>
        <v>No relevante</v>
      </c>
      <c r="AE36" s="26">
        <f>+HLOOKUP(AD36,Sistema_Puntos!$Q$5:$Y$43,'Auxiliar General'!Z$5,FALSE)</f>
        <v>0</v>
      </c>
      <c r="AF36" s="26" t="str">
        <f>+IF(VLOOKUP($B36,'Lista Puestos Valorados'!$B$11:$BK$510,MATCH('Auxiliar General'!Z$4,'Lista Puestos Valorados'!$B$10:$BK$10,0),0)="","No relevante",VLOOKUP($B36,'Lista Puestos Valorados'!$B$11:$BK$510,MATCH('Auxiliar General'!Z$4,'Lista Puestos Valorados'!$B$10:$BK$10,0),0))</f>
        <v>No relevante</v>
      </c>
      <c r="AG36" s="26">
        <f>+HLOOKUP(AF36,Sistema_Puntos!$Q$5:$Y$43,'Auxiliar General'!AB$5,FALSE)</f>
        <v>0</v>
      </c>
      <c r="AH36" s="26" t="str">
        <f>+IF(VLOOKUP($B36,'Lista Puestos Valorados'!$B$11:$BK$510,MATCH('Auxiliar General'!AB$4,'Lista Puestos Valorados'!$B$10:$BK$10,0),0)="","No relevante",VLOOKUP($B36,'Lista Puestos Valorados'!$B$11:$BK$510,MATCH('Auxiliar General'!AB$4,'Lista Puestos Valorados'!$B$10:$BK$10,0),0))</f>
        <v>No relevante</v>
      </c>
      <c r="AI36" s="26">
        <f>+HLOOKUP(AH36,Sistema_Puntos!$Q$5:$Y$43,'Auxiliar General'!AD$5,FALSE)</f>
        <v>0</v>
      </c>
      <c r="AJ36" s="26" t="str">
        <f>+IF(VLOOKUP($B36,'Lista Puestos Valorados'!$B$11:$BK$510,MATCH('Auxiliar General'!AD$4,'Lista Puestos Valorados'!$B$10:$BK$10,0),0)="","No relevante",VLOOKUP($B36,'Lista Puestos Valorados'!$B$11:$BK$510,MATCH('Auxiliar General'!AD$4,'Lista Puestos Valorados'!$B$10:$BK$10,0),0))</f>
        <v>No relevante</v>
      </c>
      <c r="AK36" s="26">
        <f>+HLOOKUP(AJ36,Sistema_Puntos!$Q$5:$Y$43,'Auxiliar General'!AF$5,FALSE)</f>
        <v>0</v>
      </c>
      <c r="AL36" s="26" t="str">
        <f>+IF(VLOOKUP($B36,'Lista Puestos Valorados'!$B$11:$BK$510,MATCH('Auxiliar General'!AF$4,'Lista Puestos Valorados'!$B$10:$BK$10,0),0)="","No relevante",VLOOKUP($B36,'Lista Puestos Valorados'!$B$11:$BK$510,MATCH('Auxiliar General'!AF$4,'Lista Puestos Valorados'!$B$10:$BK$10,0),0))</f>
        <v>No relevante</v>
      </c>
      <c r="AM36" s="26">
        <f>+HLOOKUP(AL36,Sistema_Puntos!$Q$5:$Y$43,'Auxiliar General'!AH$5,FALSE)</f>
        <v>0</v>
      </c>
      <c r="AN36" s="26" t="str">
        <f>+IF(VLOOKUP($B36,'Lista Puestos Valorados'!$B$11:$BK$510,MATCH('Auxiliar General'!AH$4,'Lista Puestos Valorados'!$B$10:$BK$10,0),0)="","No relevante",VLOOKUP($B36,'Lista Puestos Valorados'!$B$11:$BK$510,MATCH('Auxiliar General'!AH$4,'Lista Puestos Valorados'!$B$10:$BK$10,0),0))</f>
        <v>No relevante</v>
      </c>
      <c r="AO36" s="26">
        <f>+HLOOKUP(AN36,Sistema_Puntos!$Q$5:$Y$43,'Auxiliar General'!AJ$5,FALSE)</f>
        <v>0</v>
      </c>
      <c r="AP36" s="26" t="str">
        <f>+IF(VLOOKUP($B36,'Lista Puestos Valorados'!$B$11:$BK$510,MATCH('Auxiliar General'!AJ$4,'Lista Puestos Valorados'!$B$10:$BK$10,0),0)="","No relevante",VLOOKUP($B36,'Lista Puestos Valorados'!$B$11:$BK$510,MATCH('Auxiliar General'!AJ$4,'Lista Puestos Valorados'!$B$10:$BK$10,0),0))</f>
        <v>No relevante</v>
      </c>
      <c r="AQ36" s="26">
        <f>+HLOOKUP(AP36,Sistema_Puntos!$Q$5:$Y$43,'Auxiliar General'!AL$5,FALSE)</f>
        <v>0</v>
      </c>
      <c r="AR36" s="26" t="str">
        <f>+IF(VLOOKUP($B36,'Lista Puestos Valorados'!$B$11:$BK$510,MATCH('Auxiliar General'!AL$4,'Lista Puestos Valorados'!$B$10:$BK$10,0),0)="","No relevante",VLOOKUP($B36,'Lista Puestos Valorados'!$B$11:$BK$510,MATCH('Auxiliar General'!AL$4,'Lista Puestos Valorados'!$B$10:$BK$10,0),0))</f>
        <v>No relevante</v>
      </c>
      <c r="AS36" s="26">
        <f>+HLOOKUP(AR36,Sistema_Puntos!$Q$5:$Y$43,'Auxiliar General'!AN$5,FALSE)</f>
        <v>0</v>
      </c>
      <c r="AT36" s="26" t="str">
        <f>+IF(VLOOKUP($B36,'Lista Puestos Valorados'!$B$11:$BK$510,MATCH('Auxiliar General'!AN$4,'Lista Puestos Valorados'!$B$10:$BK$10,0),0)="","No relevante",VLOOKUP($B36,'Lista Puestos Valorados'!$B$11:$BK$510,MATCH('Auxiliar General'!AN$4,'Lista Puestos Valorados'!$B$10:$BK$10,0),0))</f>
        <v>No relevante</v>
      </c>
      <c r="AU36" s="26">
        <f>+HLOOKUP(AT36,Sistema_Puntos!$Q$5:$Y$43,'Auxiliar General'!AP$5,FALSE)</f>
        <v>0</v>
      </c>
      <c r="AV36" s="26" t="str">
        <f>+IF(VLOOKUP($B36,'Lista Puestos Valorados'!$B$11:$BK$510,MATCH('Auxiliar General'!AP$4,'Lista Puestos Valorados'!$B$10:$BK$10,0),0)="","No relevante",VLOOKUP($B36,'Lista Puestos Valorados'!$B$11:$BK$510,MATCH('Auxiliar General'!AP$4,'Lista Puestos Valorados'!$B$10:$BK$10,0),0))</f>
        <v>No relevante</v>
      </c>
      <c r="AW36" s="26">
        <f>+HLOOKUP(AV36,Sistema_Puntos!$Q$5:$Y$43,'Auxiliar General'!AR$5,FALSE)</f>
        <v>0</v>
      </c>
      <c r="AX36" s="26" t="str">
        <f>+IF(VLOOKUP($B36,'Lista Puestos Valorados'!$B$11:$BK$510,MATCH('Auxiliar General'!AR$4,'Lista Puestos Valorados'!$B$10:$BK$10,0),0)="","No relevante",VLOOKUP($B36,'Lista Puestos Valorados'!$B$11:$BK$510,MATCH('Auxiliar General'!AR$4,'Lista Puestos Valorados'!$B$10:$BK$10,0),0))</f>
        <v>No relevante</v>
      </c>
      <c r="AY36" s="26">
        <f>+HLOOKUP(AX36,Sistema_Puntos!$Q$5:$Y$43,'Auxiliar General'!AT$5,FALSE)</f>
        <v>0</v>
      </c>
      <c r="AZ36" s="26" t="str">
        <f>+IF(VLOOKUP($B36,'Lista Puestos Valorados'!$B$11:$BK$510,MATCH('Auxiliar General'!AT$4,'Lista Puestos Valorados'!$B$10:$BK$10,0),0)="","No relevante",VLOOKUP($B36,'Lista Puestos Valorados'!$B$11:$BK$510,MATCH('Auxiliar General'!AT$4,'Lista Puestos Valorados'!$B$10:$BK$10,0),0))</f>
        <v>No relevante</v>
      </c>
      <c r="BA36" s="26">
        <f>+HLOOKUP(AZ36,Sistema_Puntos!$Q$5:$Y$43,'Auxiliar General'!AV$5,FALSE)</f>
        <v>0</v>
      </c>
      <c r="BB36" s="26" t="str">
        <f>+IF(VLOOKUP($B36,'Lista Puestos Valorados'!$B$11:$BK$510,MATCH('Auxiliar General'!AV$4,'Lista Puestos Valorados'!$B$10:$BK$10,0),0)="","No relevante",VLOOKUP($B36,'Lista Puestos Valorados'!$B$11:$BK$510,MATCH('Auxiliar General'!AV$4,'Lista Puestos Valorados'!$B$10:$BK$10,0),0))</f>
        <v>No relevante</v>
      </c>
      <c r="BC36" s="26">
        <f>+HLOOKUP(BB36,Sistema_Puntos!$Q$5:$Y$43,'Auxiliar General'!AX$5,FALSE)</f>
        <v>0</v>
      </c>
      <c r="BD36" s="26" t="str">
        <f>+IF(VLOOKUP($B36,'Lista Puestos Valorados'!$B$11:$BK$510,MATCH('Auxiliar General'!AX$4,'Lista Puestos Valorados'!$B$10:$BK$10,0),0)="","No relevante",VLOOKUP($B36,'Lista Puestos Valorados'!$B$11:$BK$510,MATCH('Auxiliar General'!AX$4,'Lista Puestos Valorados'!$B$10:$BK$10,0),0))</f>
        <v>No relevante</v>
      </c>
      <c r="BE36" s="26">
        <f>+HLOOKUP(BD36,Sistema_Puntos!$Q$5:$Y$43,'Auxiliar General'!AZ$5,FALSE)</f>
        <v>0</v>
      </c>
      <c r="BF36" s="26" t="str">
        <f>+IF(VLOOKUP($B36,'Lista Puestos Valorados'!$B$11:$BK$510,MATCH('Auxiliar General'!AZ$4,'Lista Puestos Valorados'!$B$10:$BK$10,0),0)="","No relevante",VLOOKUP($B36,'Lista Puestos Valorados'!$B$11:$BK$510,MATCH('Auxiliar General'!AZ$4,'Lista Puestos Valorados'!$B$10:$BK$10,0),0))</f>
        <v>No relevante</v>
      </c>
      <c r="BG36" s="26">
        <f>+HLOOKUP(BF36,Sistema_Puntos!$Q$5:$Y$43,'Auxiliar General'!BB$5,FALSE)</f>
        <v>0</v>
      </c>
      <c r="BH36" s="26" t="str">
        <f>+IF(VLOOKUP($B36,'Lista Puestos Valorados'!$B$11:$BK$510,MATCH('Auxiliar General'!BB$4,'Lista Puestos Valorados'!$B$10:$BK$10,0),0)="","No relevante",VLOOKUP($B36,'Lista Puestos Valorados'!$B$11:$BK$510,MATCH('Auxiliar General'!BB$4,'Lista Puestos Valorados'!$B$10:$BK$10,0),0))</f>
        <v>No relevante</v>
      </c>
      <c r="BI36" s="26">
        <f>+HLOOKUP(BH36,Sistema_Puntos!$Q$5:$Y$43,'Auxiliar General'!BD$5,FALSE)</f>
        <v>0</v>
      </c>
      <c r="BJ36" s="26" t="str">
        <f>+IF(VLOOKUP($B36,'Lista Puestos Valorados'!$B$11:$BK$510,MATCH('Auxiliar General'!BD$4,'Lista Puestos Valorados'!$B$10:$BK$10,0),0)="","No relevante",VLOOKUP($B36,'Lista Puestos Valorados'!$B$11:$BK$510,MATCH('Auxiliar General'!BD$4,'Lista Puestos Valorados'!$B$10:$BK$10,0),0))</f>
        <v>No relevante</v>
      </c>
      <c r="BK36" s="26">
        <f>+HLOOKUP(BJ36,Sistema_Puntos!$Q$5:$Y$43,'Auxiliar General'!BF$5,FALSE)</f>
        <v>0</v>
      </c>
      <c r="BL36" s="26" t="str">
        <f>+IF(VLOOKUP($B36,'Lista Puestos Valorados'!$B$11:$BK$510,MATCH('Auxiliar General'!BF$4,'Lista Puestos Valorados'!$B$10:$BK$10,0),0)="","No relevante",VLOOKUP($B36,'Lista Puestos Valorados'!$B$11:$BK$510,MATCH('Auxiliar General'!BF$4,'Lista Puestos Valorados'!$B$10:$BK$10,0),0))</f>
        <v>No relevante</v>
      </c>
      <c r="BM36" s="26">
        <f>+HLOOKUP(BL36,Sistema_Puntos!$Q$5:$Y$43,'Auxiliar General'!BH$5,FALSE)</f>
        <v>0</v>
      </c>
      <c r="BN36" s="26" t="str">
        <f>+IF(VLOOKUP($B36,'Lista Puestos Valorados'!$B$11:$BK$510,MATCH('Auxiliar General'!BH$4,'Lista Puestos Valorados'!$B$10:$BK$10,0),0)="","No relevante",VLOOKUP($B36,'Lista Puestos Valorados'!$B$11:$BK$510,MATCH('Auxiliar General'!BH$4,'Lista Puestos Valorados'!$B$10:$BK$10,0),0))</f>
        <v>No relevante</v>
      </c>
      <c r="BO36" s="26">
        <f>+HLOOKUP(BN36,Sistema_Puntos!$Q$5:$Y$43,'Auxiliar General'!BJ$5,FALSE)</f>
        <v>0</v>
      </c>
      <c r="BP36" s="26" t="str">
        <f>+IF(VLOOKUP($B36,'Lista Puestos Valorados'!$B$11:$BK$510,MATCH('Auxiliar General'!BJ$4,'Lista Puestos Valorados'!$B$10:$BK$10,0),0)="","No relevante",VLOOKUP($B36,'Lista Puestos Valorados'!$B$11:$BK$510,MATCH('Auxiliar General'!BJ$4,'Lista Puestos Valorados'!$B$10:$BK$10,0),0))</f>
        <v>No relevante</v>
      </c>
      <c r="BQ36" s="26">
        <f>+HLOOKUP(BP36,Sistema_Puntos!$Q$5:$Y$43,'Auxiliar General'!BL$5,FALSE)</f>
        <v>0</v>
      </c>
      <c r="BR36" s="26" t="str">
        <f>+IF(VLOOKUP($B36,'Lista Puestos Valorados'!$B$11:$BK$510,MATCH('Auxiliar General'!BL$4,'Lista Puestos Valorados'!$B$10:$BK$10,0),0)="","No relevante",VLOOKUP($B36,'Lista Puestos Valorados'!$B$11:$BK$510,MATCH('Auxiliar General'!BL$4,'Lista Puestos Valorados'!$B$10:$BK$10,0),0))</f>
        <v>No relevante</v>
      </c>
      <c r="BS36" s="26">
        <f>+HLOOKUP(BR36,Sistema_Puntos!$Q$5:$Y$43,'Auxiliar General'!BN$5,FALSE)</f>
        <v>0</v>
      </c>
      <c r="BT36" s="26" t="str">
        <f>+IF(VLOOKUP($B36,'Lista Puestos Valorados'!$B$11:$BK$510,MATCH('Auxiliar General'!BN$4,'Lista Puestos Valorados'!$B$10:$BK$10,0),0)="","No relevante",VLOOKUP($B36,'Lista Puestos Valorados'!$B$11:$BK$510,MATCH('Auxiliar General'!BN$4,'Lista Puestos Valorados'!$B$10:$BK$10,0),0))</f>
        <v>No relevante</v>
      </c>
      <c r="BU36" s="26">
        <f>+HLOOKUP(BT36,Sistema_Puntos!$Q$5:$Y$43,'Auxiliar General'!BP$5,FALSE)</f>
        <v>0</v>
      </c>
      <c r="BV36" s="26" t="str">
        <f>+IF(VLOOKUP($B36,'Lista Puestos Valorados'!$B$11:$BK$510,MATCH('Auxiliar General'!BP$4,'Lista Puestos Valorados'!$B$10:$BK$10,0),0)="","No relevante",VLOOKUP($B36,'Lista Puestos Valorados'!$B$11:$BK$510,MATCH('Auxiliar General'!BP$4,'Lista Puestos Valorados'!$B$10:$BK$10,0),0))</f>
        <v>No relevante</v>
      </c>
      <c r="BW36" s="26">
        <f>+HLOOKUP(BV36,Sistema_Puntos!$Q$5:$Y$43,'Auxiliar General'!BR$5,FALSE)</f>
        <v>0</v>
      </c>
      <c r="BX36" s="26" t="str">
        <f>+IF(VLOOKUP($B36,'Lista Puestos Valorados'!$B$11:$BK$510,MATCH('Auxiliar General'!BR$4,'Lista Puestos Valorados'!$B$10:$BK$10,0),0)="","No relevante",VLOOKUP($B36,'Lista Puestos Valorados'!$B$11:$BK$510,MATCH('Auxiliar General'!BR$4,'Lista Puestos Valorados'!$B$10:$BK$10,0),0))</f>
        <v>No relevante</v>
      </c>
      <c r="BY36" s="26">
        <f>+HLOOKUP(BX36,Sistema_Puntos!$Q$5:$Y$43,'Auxiliar General'!BT$5,FALSE)</f>
        <v>0</v>
      </c>
      <c r="BZ36" s="26" t="str">
        <f>+IF(VLOOKUP($B36,'Lista Puestos Valorados'!$B$11:$BK$510,MATCH('Auxiliar General'!BT$4,'Lista Puestos Valorados'!$B$10:$BK$10,0),0)="","No relevante",VLOOKUP($B36,'Lista Puestos Valorados'!$B$11:$BK$510,MATCH('Auxiliar General'!BT$4,'Lista Puestos Valorados'!$B$10:$BK$10,0),0))</f>
        <v>No relevante</v>
      </c>
      <c r="CA36" s="26">
        <f>+HLOOKUP(BZ36,Sistema_Puntos!$Q$5:$Y$43,'Auxiliar General'!BV$5,FALSE)</f>
        <v>0</v>
      </c>
      <c r="CB36" s="26" t="str">
        <f>+IF(VLOOKUP($B36,'Lista Puestos Valorados'!$B$11:$BK$510,MATCH('Auxiliar General'!BV$4,'Lista Puestos Valorados'!$B$10:$BK$10,0),0)="","No relevante",VLOOKUP($B36,'Lista Puestos Valorados'!$B$11:$BK$510,MATCH('Auxiliar General'!BV$4,'Lista Puestos Valorados'!$B$10:$BK$10,0),0))</f>
        <v>No relevante</v>
      </c>
      <c r="CC36" s="26">
        <f>+HLOOKUP(CB36,Sistema_Puntos!$Q$5:$Y$43,'Auxiliar General'!BX$5,FALSE)</f>
        <v>0</v>
      </c>
      <c r="CD36" s="26" t="str">
        <f>+IF(VLOOKUP($B36,'Lista Puestos Valorados'!$B$11:$BK$510,MATCH('Auxiliar General'!BX$4,'Lista Puestos Valorados'!$B$10:$BK$10,0),0)="","No relevante",VLOOKUP($B36,'Lista Puestos Valorados'!$B$11:$BK$510,MATCH('Auxiliar General'!BX$4,'Lista Puestos Valorados'!$B$10:$BK$10,0),0))</f>
        <v>No relevante</v>
      </c>
      <c r="CE36" s="26">
        <f>+HLOOKUP(CD36,Sistema_Puntos!$Q$5:$Y$43,'Auxiliar General'!BZ$5,FALSE)</f>
        <v>0</v>
      </c>
      <c r="CF36" s="26" t="str">
        <f>+IF(VLOOKUP($B36,'Lista Puestos Valorados'!$B$11:$BK$510,MATCH('Auxiliar General'!BZ$4,'Lista Puestos Valorados'!$B$10:$BK$10,0),0)="","No relevante",VLOOKUP($B36,'Lista Puestos Valorados'!$B$11:$BK$510,MATCH('Auxiliar General'!BZ$4,'Lista Puestos Valorados'!$B$10:$BK$10,0),0))</f>
        <v>No relevante</v>
      </c>
      <c r="CG36" s="26">
        <f>+HLOOKUP(CF36,Sistema_Puntos!$Q$5:$Y$43,'Auxiliar General'!CB$5,FALSE)</f>
        <v>0</v>
      </c>
      <c r="CH36" s="29"/>
      <c r="CI36" s="29"/>
    </row>
    <row r="37" spans="2:87" ht="17.55" customHeight="1">
      <c r="B37" s="26">
        <f>+'Listado de Puestos'!B37</f>
        <v>27</v>
      </c>
      <c r="C37" s="236" t="str">
        <f>+IF('Lista Puestos Valorados'!C37="","",'Lista Puestos Valorados'!C37)</f>
        <v/>
      </c>
      <c r="D37" s="26" t="str">
        <f>+IF('Lista Puestos Valorados'!D37="","",'Lista Puestos Valorados'!D37)</f>
        <v/>
      </c>
      <c r="E37" s="26" t="str">
        <f>+IF('Lista Puestos Valorados'!E37="","",'Lista Puestos Valorados'!E37)</f>
        <v/>
      </c>
      <c r="F37" s="26" t="str">
        <f>+IF('Lista Puestos Valorados'!F37="","",'Lista Puestos Valorados'!F37)</f>
        <v/>
      </c>
      <c r="G37" s="26" t="str">
        <f>+IF('Lista Puestos Valorados'!G37="","",'Lista Puestos Valorados'!G37)</f>
        <v/>
      </c>
      <c r="H37" s="26" t="str">
        <f>+IF('Lista Puestos Valorados'!H37="","",'Lista Puestos Valorados'!H37)</f>
        <v/>
      </c>
      <c r="I37" s="26" t="str">
        <f>+IF('Lista Puestos Valorados'!I37="","",'Lista Puestos Valorados'!I37)</f>
        <v/>
      </c>
      <c r="J37" s="118" t="e">
        <f t="array" ref="J37">+IF(L37="","",_xlfn.IFS(L37&lt;='Cortes de Agrupacion'!$F$15,'Cortes de Agrupacion'!$E$15,'Resultados General'!L37&lt;='Cortes de Agrupacion'!$F$14,'Cortes de Agrupacion'!$E$14,'Resultados General'!L37&lt;='Cortes de Agrupacion'!$F$13,'Cortes de Agrupacion'!$E$13,L37&lt;='Cortes de Agrupacion'!$F$12,'Cortes de Agrupacion'!$E$12,'Resultados General'!L37&lt;='Cortes de Agrupacion'!$F$11,'Cortes de Agrupacion'!$E$11,'Resultados General'!L37&lt;='Cortes de Agrupacion'!$F$10,'Cortes de Agrupacion'!$E$10,'Resultados General'!L37&lt;='Cortes de Agrupacion'!$F$9,'Cortes de Agrupacion'!$E$9,'Resultados General'!L37&lt;='Cortes de Agrupacion'!$F$8,'Cortes de Agrupacion'!$E$8,'Resultados General'!L37&lt;='Cortes de Agrupacion'!$F$7,'Cortes de Agrupacion'!$E$7,'Resultados General'!L37&lt;='Cortes de Agrupacion'!$F$6,'Cortes de Agrupacion'!$E$6))</f>
        <v>#VALUE!</v>
      </c>
      <c r="K37" s="118" t="str">
        <f t="shared" si="0"/>
        <v/>
      </c>
      <c r="L37" s="124" t="e">
        <f>#VALUE!</f>
        <v>#VALUE!</v>
      </c>
      <c r="M37" s="26" t="e">
        <f ca="1">+_xlfn.IFNA(VLOOKUP(C37,'Distribución de puestos'!$B$8:$I$507,8,0),"")</f>
        <v>#NAME?</v>
      </c>
      <c r="N37" s="26" t="str">
        <f>+IF(VLOOKUP($B37,'Lista Puestos Valorados'!$B$11:$BK$510,MATCH('Auxiliar General'!H$4,'Lista Puestos Valorados'!$B$10:$BK$10,0),0)="","No relevante",VLOOKUP($B37,'Lista Puestos Valorados'!$B$11:$BK$510,MATCH('Auxiliar General'!H$4,'Lista Puestos Valorados'!$B$10:$BK$10,0),0))</f>
        <v>No relevante</v>
      </c>
      <c r="O37" s="26">
        <f>+HLOOKUP(N37,Sistema_Puntos!$Q$5:$Y$43,'Auxiliar General'!J$5,FALSE)</f>
        <v>0</v>
      </c>
      <c r="P37" s="26" t="str">
        <f>+IF(VLOOKUP($B37,'Lista Puestos Valorados'!$B$11:$BK$510,MATCH('Auxiliar General'!J$4,'Lista Puestos Valorados'!$B$10:$BK$10,0),0)="","No relevante",VLOOKUP($B37,'Lista Puestos Valorados'!$B$11:$BK$510,MATCH('Auxiliar General'!J$4,'Lista Puestos Valorados'!$B$10:$BK$10,0),0))</f>
        <v>No relevante</v>
      </c>
      <c r="Q37" s="26">
        <f>+HLOOKUP(P37,Sistema_Puntos!$Q$5:$Y$43,'Auxiliar General'!L$5,FALSE)</f>
        <v>0</v>
      </c>
      <c r="R37" s="26" t="str">
        <f>+IF(VLOOKUP($B37,'Lista Puestos Valorados'!$B$11:$BK$510,MATCH('Auxiliar General'!L$4,'Lista Puestos Valorados'!$B$10:$BK$10,0),0)="","No relevante",VLOOKUP($B37,'Lista Puestos Valorados'!$B$11:$BK$510,MATCH('Auxiliar General'!L$4,'Lista Puestos Valorados'!$B$10:$BK$10,0),0))</f>
        <v>No relevante</v>
      </c>
      <c r="S37" s="26">
        <f>+HLOOKUP(R37,Sistema_Puntos!$Q$5:$Y$43,'Auxiliar General'!N$5,FALSE)</f>
        <v>0</v>
      </c>
      <c r="T37" s="26" t="str">
        <f>+IF(VLOOKUP($B37,'Lista Puestos Valorados'!$B$11:$BK$510,MATCH('Auxiliar General'!N$4,'Lista Puestos Valorados'!$B$10:$BK$10,0),0)="","No relevante",VLOOKUP($B37,'Lista Puestos Valorados'!$B$11:$BK$510,MATCH('Auxiliar General'!N$4,'Lista Puestos Valorados'!$B$10:$BK$10,0),0))</f>
        <v>No relevante</v>
      </c>
      <c r="U37" s="26">
        <f>+HLOOKUP(T37,Sistema_Puntos!$Q$5:$Y$43,'Auxiliar General'!P$5,FALSE)</f>
        <v>0</v>
      </c>
      <c r="V37" s="26" t="str">
        <f>+IF(VLOOKUP($B37,'Lista Puestos Valorados'!$B$11:$BK$510,MATCH('Auxiliar General'!P$4,'Lista Puestos Valorados'!$B$10:$BK$10,0),0)="","No relevante",VLOOKUP($B37,'Lista Puestos Valorados'!$B$11:$BK$510,MATCH('Auxiliar General'!P$4,'Lista Puestos Valorados'!$B$10:$BK$10,0),0))</f>
        <v>No relevante</v>
      </c>
      <c r="W37" s="26">
        <f>+HLOOKUP(V37,Sistema_Puntos!$Q$5:$Y$43,'Auxiliar General'!R$5,FALSE)</f>
        <v>0</v>
      </c>
      <c r="X37" s="26" t="str">
        <f>+IF(VLOOKUP($B37,'Lista Puestos Valorados'!$B$11:$BK$510,MATCH('Auxiliar General'!R$4,'Lista Puestos Valorados'!$B$10:$BK$10,0),0)="","No relevante",VLOOKUP($B37,'Lista Puestos Valorados'!$B$11:$BK$510,MATCH('Auxiliar General'!R$4,'Lista Puestos Valorados'!$B$10:$BK$10,0),0))</f>
        <v>No relevante</v>
      </c>
      <c r="Y37" s="26">
        <f>+HLOOKUP(X37,Sistema_Puntos!$Q$5:$Y$43,'Auxiliar General'!T$5,FALSE)</f>
        <v>0</v>
      </c>
      <c r="Z37" s="26" t="str">
        <f>+IF(VLOOKUP($B37,'Lista Puestos Valorados'!$B$11:$BK$510,MATCH('Auxiliar General'!T$4,'Lista Puestos Valorados'!$B$10:$BK$10,0),0)="","No relevante",VLOOKUP($B37,'Lista Puestos Valorados'!$B$11:$BK$510,MATCH('Auxiliar General'!T$4,'Lista Puestos Valorados'!$B$10:$BK$10,0),0))</f>
        <v>No relevante</v>
      </c>
      <c r="AA37" s="26">
        <f>+HLOOKUP(Z37,Sistema_Puntos!$Q$5:$Y$43,'Auxiliar General'!V$5,FALSE)</f>
        <v>0</v>
      </c>
      <c r="AB37" s="26" t="str">
        <f>+IF(VLOOKUP($B37,'Lista Puestos Valorados'!$B$11:$BK$510,MATCH('Auxiliar General'!V$4,'Lista Puestos Valorados'!$B$10:$BK$10,0),0)="","No relevante",VLOOKUP($B37,'Lista Puestos Valorados'!$B$11:$BK$510,MATCH('Auxiliar General'!V$4,'Lista Puestos Valorados'!$B$10:$BK$10,0),0))</f>
        <v>No relevante</v>
      </c>
      <c r="AC37" s="26">
        <f>+HLOOKUP(AB37,Sistema_Puntos!$Q$5:$Y$43,'Auxiliar General'!X$5,FALSE)</f>
        <v>0</v>
      </c>
      <c r="AD37" s="26" t="str">
        <f>+IF(VLOOKUP($B37,'Lista Puestos Valorados'!$B$11:$BK$510,MATCH('Auxiliar General'!X$4,'Lista Puestos Valorados'!$B$10:$BK$10,0),0)="","No relevante",VLOOKUP($B37,'Lista Puestos Valorados'!$B$11:$BK$510,MATCH('Auxiliar General'!X$4,'Lista Puestos Valorados'!$B$10:$BK$10,0),0))</f>
        <v>No relevante</v>
      </c>
      <c r="AE37" s="26">
        <f>+HLOOKUP(AD37,Sistema_Puntos!$Q$5:$Y$43,'Auxiliar General'!Z$5,FALSE)</f>
        <v>0</v>
      </c>
      <c r="AF37" s="26" t="str">
        <f>+IF(VLOOKUP($B37,'Lista Puestos Valorados'!$B$11:$BK$510,MATCH('Auxiliar General'!Z$4,'Lista Puestos Valorados'!$B$10:$BK$10,0),0)="","No relevante",VLOOKUP($B37,'Lista Puestos Valorados'!$B$11:$BK$510,MATCH('Auxiliar General'!Z$4,'Lista Puestos Valorados'!$B$10:$BK$10,0),0))</f>
        <v>No relevante</v>
      </c>
      <c r="AG37" s="26">
        <f>+HLOOKUP(AF37,Sistema_Puntos!$Q$5:$Y$43,'Auxiliar General'!AB$5,FALSE)</f>
        <v>0</v>
      </c>
      <c r="AH37" s="26" t="str">
        <f>+IF(VLOOKUP($B37,'Lista Puestos Valorados'!$B$11:$BK$510,MATCH('Auxiliar General'!AB$4,'Lista Puestos Valorados'!$B$10:$BK$10,0),0)="","No relevante",VLOOKUP($B37,'Lista Puestos Valorados'!$B$11:$BK$510,MATCH('Auxiliar General'!AB$4,'Lista Puestos Valorados'!$B$10:$BK$10,0),0))</f>
        <v>No relevante</v>
      </c>
      <c r="AI37" s="26">
        <f>+HLOOKUP(AH37,Sistema_Puntos!$Q$5:$Y$43,'Auxiliar General'!AD$5,FALSE)</f>
        <v>0</v>
      </c>
      <c r="AJ37" s="26" t="str">
        <f>+IF(VLOOKUP($B37,'Lista Puestos Valorados'!$B$11:$BK$510,MATCH('Auxiliar General'!AD$4,'Lista Puestos Valorados'!$B$10:$BK$10,0),0)="","No relevante",VLOOKUP($B37,'Lista Puestos Valorados'!$B$11:$BK$510,MATCH('Auxiliar General'!AD$4,'Lista Puestos Valorados'!$B$10:$BK$10,0),0))</f>
        <v>No relevante</v>
      </c>
      <c r="AK37" s="26">
        <f>+HLOOKUP(AJ37,Sistema_Puntos!$Q$5:$Y$43,'Auxiliar General'!AF$5,FALSE)</f>
        <v>0</v>
      </c>
      <c r="AL37" s="26" t="str">
        <f>+IF(VLOOKUP($B37,'Lista Puestos Valorados'!$B$11:$BK$510,MATCH('Auxiliar General'!AF$4,'Lista Puestos Valorados'!$B$10:$BK$10,0),0)="","No relevante",VLOOKUP($B37,'Lista Puestos Valorados'!$B$11:$BK$510,MATCH('Auxiliar General'!AF$4,'Lista Puestos Valorados'!$B$10:$BK$10,0),0))</f>
        <v>No relevante</v>
      </c>
      <c r="AM37" s="26">
        <f>+HLOOKUP(AL37,Sistema_Puntos!$Q$5:$Y$43,'Auxiliar General'!AH$5,FALSE)</f>
        <v>0</v>
      </c>
      <c r="AN37" s="26" t="str">
        <f>+IF(VLOOKUP($B37,'Lista Puestos Valorados'!$B$11:$BK$510,MATCH('Auxiliar General'!AH$4,'Lista Puestos Valorados'!$B$10:$BK$10,0),0)="","No relevante",VLOOKUP($B37,'Lista Puestos Valorados'!$B$11:$BK$510,MATCH('Auxiliar General'!AH$4,'Lista Puestos Valorados'!$B$10:$BK$10,0),0))</f>
        <v>No relevante</v>
      </c>
      <c r="AO37" s="26">
        <f>+HLOOKUP(AN37,Sistema_Puntos!$Q$5:$Y$43,'Auxiliar General'!AJ$5,FALSE)</f>
        <v>0</v>
      </c>
      <c r="AP37" s="26" t="str">
        <f>+IF(VLOOKUP($B37,'Lista Puestos Valorados'!$B$11:$BK$510,MATCH('Auxiliar General'!AJ$4,'Lista Puestos Valorados'!$B$10:$BK$10,0),0)="","No relevante",VLOOKUP($B37,'Lista Puestos Valorados'!$B$11:$BK$510,MATCH('Auxiliar General'!AJ$4,'Lista Puestos Valorados'!$B$10:$BK$10,0),0))</f>
        <v>No relevante</v>
      </c>
      <c r="AQ37" s="26">
        <f>+HLOOKUP(AP37,Sistema_Puntos!$Q$5:$Y$43,'Auxiliar General'!AL$5,FALSE)</f>
        <v>0</v>
      </c>
      <c r="AR37" s="26" t="str">
        <f>+IF(VLOOKUP($B37,'Lista Puestos Valorados'!$B$11:$BK$510,MATCH('Auxiliar General'!AL$4,'Lista Puestos Valorados'!$B$10:$BK$10,0),0)="","No relevante",VLOOKUP($B37,'Lista Puestos Valorados'!$B$11:$BK$510,MATCH('Auxiliar General'!AL$4,'Lista Puestos Valorados'!$B$10:$BK$10,0),0))</f>
        <v>No relevante</v>
      </c>
      <c r="AS37" s="26">
        <f>+HLOOKUP(AR37,Sistema_Puntos!$Q$5:$Y$43,'Auxiliar General'!AN$5,FALSE)</f>
        <v>0</v>
      </c>
      <c r="AT37" s="26" t="str">
        <f>+IF(VLOOKUP($B37,'Lista Puestos Valorados'!$B$11:$BK$510,MATCH('Auxiliar General'!AN$4,'Lista Puestos Valorados'!$B$10:$BK$10,0),0)="","No relevante",VLOOKUP($B37,'Lista Puestos Valorados'!$B$11:$BK$510,MATCH('Auxiliar General'!AN$4,'Lista Puestos Valorados'!$B$10:$BK$10,0),0))</f>
        <v>No relevante</v>
      </c>
      <c r="AU37" s="26">
        <f>+HLOOKUP(AT37,Sistema_Puntos!$Q$5:$Y$43,'Auxiliar General'!AP$5,FALSE)</f>
        <v>0</v>
      </c>
      <c r="AV37" s="26" t="str">
        <f>+IF(VLOOKUP($B37,'Lista Puestos Valorados'!$B$11:$BK$510,MATCH('Auxiliar General'!AP$4,'Lista Puestos Valorados'!$B$10:$BK$10,0),0)="","No relevante",VLOOKUP($B37,'Lista Puestos Valorados'!$B$11:$BK$510,MATCH('Auxiliar General'!AP$4,'Lista Puestos Valorados'!$B$10:$BK$10,0),0))</f>
        <v>No relevante</v>
      </c>
      <c r="AW37" s="26">
        <f>+HLOOKUP(AV37,Sistema_Puntos!$Q$5:$Y$43,'Auxiliar General'!AR$5,FALSE)</f>
        <v>0</v>
      </c>
      <c r="AX37" s="26" t="str">
        <f>+IF(VLOOKUP($B37,'Lista Puestos Valorados'!$B$11:$BK$510,MATCH('Auxiliar General'!AR$4,'Lista Puestos Valorados'!$B$10:$BK$10,0),0)="","No relevante",VLOOKUP($B37,'Lista Puestos Valorados'!$B$11:$BK$510,MATCH('Auxiliar General'!AR$4,'Lista Puestos Valorados'!$B$10:$BK$10,0),0))</f>
        <v>No relevante</v>
      </c>
      <c r="AY37" s="26">
        <f>+HLOOKUP(AX37,Sistema_Puntos!$Q$5:$Y$43,'Auxiliar General'!AT$5,FALSE)</f>
        <v>0</v>
      </c>
      <c r="AZ37" s="26" t="str">
        <f>+IF(VLOOKUP($B37,'Lista Puestos Valorados'!$B$11:$BK$510,MATCH('Auxiliar General'!AT$4,'Lista Puestos Valorados'!$B$10:$BK$10,0),0)="","No relevante",VLOOKUP($B37,'Lista Puestos Valorados'!$B$11:$BK$510,MATCH('Auxiliar General'!AT$4,'Lista Puestos Valorados'!$B$10:$BK$10,0),0))</f>
        <v>No relevante</v>
      </c>
      <c r="BA37" s="26">
        <f>+HLOOKUP(AZ37,Sistema_Puntos!$Q$5:$Y$43,'Auxiliar General'!AV$5,FALSE)</f>
        <v>0</v>
      </c>
      <c r="BB37" s="26" t="str">
        <f>+IF(VLOOKUP($B37,'Lista Puestos Valorados'!$B$11:$BK$510,MATCH('Auxiliar General'!AV$4,'Lista Puestos Valorados'!$B$10:$BK$10,0),0)="","No relevante",VLOOKUP($B37,'Lista Puestos Valorados'!$B$11:$BK$510,MATCH('Auxiliar General'!AV$4,'Lista Puestos Valorados'!$B$10:$BK$10,0),0))</f>
        <v>No relevante</v>
      </c>
      <c r="BC37" s="26">
        <f>+HLOOKUP(BB37,Sistema_Puntos!$Q$5:$Y$43,'Auxiliar General'!AX$5,FALSE)</f>
        <v>0</v>
      </c>
      <c r="BD37" s="26" t="str">
        <f>+IF(VLOOKUP($B37,'Lista Puestos Valorados'!$B$11:$BK$510,MATCH('Auxiliar General'!AX$4,'Lista Puestos Valorados'!$B$10:$BK$10,0),0)="","No relevante",VLOOKUP($B37,'Lista Puestos Valorados'!$B$11:$BK$510,MATCH('Auxiliar General'!AX$4,'Lista Puestos Valorados'!$B$10:$BK$10,0),0))</f>
        <v>No relevante</v>
      </c>
      <c r="BE37" s="26">
        <f>+HLOOKUP(BD37,Sistema_Puntos!$Q$5:$Y$43,'Auxiliar General'!AZ$5,FALSE)</f>
        <v>0</v>
      </c>
      <c r="BF37" s="26" t="str">
        <f>+IF(VLOOKUP($B37,'Lista Puestos Valorados'!$B$11:$BK$510,MATCH('Auxiliar General'!AZ$4,'Lista Puestos Valorados'!$B$10:$BK$10,0),0)="","No relevante",VLOOKUP($B37,'Lista Puestos Valorados'!$B$11:$BK$510,MATCH('Auxiliar General'!AZ$4,'Lista Puestos Valorados'!$B$10:$BK$10,0),0))</f>
        <v>No relevante</v>
      </c>
      <c r="BG37" s="26">
        <f>+HLOOKUP(BF37,Sistema_Puntos!$Q$5:$Y$43,'Auxiliar General'!BB$5,FALSE)</f>
        <v>0</v>
      </c>
      <c r="BH37" s="26" t="str">
        <f>+IF(VLOOKUP($B37,'Lista Puestos Valorados'!$B$11:$BK$510,MATCH('Auxiliar General'!BB$4,'Lista Puestos Valorados'!$B$10:$BK$10,0),0)="","No relevante",VLOOKUP($B37,'Lista Puestos Valorados'!$B$11:$BK$510,MATCH('Auxiliar General'!BB$4,'Lista Puestos Valorados'!$B$10:$BK$10,0),0))</f>
        <v>No relevante</v>
      </c>
      <c r="BI37" s="26">
        <f>+HLOOKUP(BH37,Sistema_Puntos!$Q$5:$Y$43,'Auxiliar General'!BD$5,FALSE)</f>
        <v>0</v>
      </c>
      <c r="BJ37" s="26" t="str">
        <f>+IF(VLOOKUP($B37,'Lista Puestos Valorados'!$B$11:$BK$510,MATCH('Auxiliar General'!BD$4,'Lista Puestos Valorados'!$B$10:$BK$10,0),0)="","No relevante",VLOOKUP($B37,'Lista Puestos Valorados'!$B$11:$BK$510,MATCH('Auxiliar General'!BD$4,'Lista Puestos Valorados'!$B$10:$BK$10,0),0))</f>
        <v>No relevante</v>
      </c>
      <c r="BK37" s="26">
        <f>+HLOOKUP(BJ37,Sistema_Puntos!$Q$5:$Y$43,'Auxiliar General'!BF$5,FALSE)</f>
        <v>0</v>
      </c>
      <c r="BL37" s="26" t="str">
        <f>+IF(VLOOKUP($B37,'Lista Puestos Valorados'!$B$11:$BK$510,MATCH('Auxiliar General'!BF$4,'Lista Puestos Valorados'!$B$10:$BK$10,0),0)="","No relevante",VLOOKUP($B37,'Lista Puestos Valorados'!$B$11:$BK$510,MATCH('Auxiliar General'!BF$4,'Lista Puestos Valorados'!$B$10:$BK$10,0),0))</f>
        <v>No relevante</v>
      </c>
      <c r="BM37" s="26">
        <f>+HLOOKUP(BL37,Sistema_Puntos!$Q$5:$Y$43,'Auxiliar General'!BH$5,FALSE)</f>
        <v>0</v>
      </c>
      <c r="BN37" s="26" t="str">
        <f>+IF(VLOOKUP($B37,'Lista Puestos Valorados'!$B$11:$BK$510,MATCH('Auxiliar General'!BH$4,'Lista Puestos Valorados'!$B$10:$BK$10,0),0)="","No relevante",VLOOKUP($B37,'Lista Puestos Valorados'!$B$11:$BK$510,MATCH('Auxiliar General'!BH$4,'Lista Puestos Valorados'!$B$10:$BK$10,0),0))</f>
        <v>No relevante</v>
      </c>
      <c r="BO37" s="26">
        <f>+HLOOKUP(BN37,Sistema_Puntos!$Q$5:$Y$43,'Auxiliar General'!BJ$5,FALSE)</f>
        <v>0</v>
      </c>
      <c r="BP37" s="26" t="str">
        <f>+IF(VLOOKUP($B37,'Lista Puestos Valorados'!$B$11:$BK$510,MATCH('Auxiliar General'!BJ$4,'Lista Puestos Valorados'!$B$10:$BK$10,0),0)="","No relevante",VLOOKUP($B37,'Lista Puestos Valorados'!$B$11:$BK$510,MATCH('Auxiliar General'!BJ$4,'Lista Puestos Valorados'!$B$10:$BK$10,0),0))</f>
        <v>No relevante</v>
      </c>
      <c r="BQ37" s="26">
        <f>+HLOOKUP(BP37,Sistema_Puntos!$Q$5:$Y$43,'Auxiliar General'!BL$5,FALSE)</f>
        <v>0</v>
      </c>
      <c r="BR37" s="26" t="str">
        <f>+IF(VLOOKUP($B37,'Lista Puestos Valorados'!$B$11:$BK$510,MATCH('Auxiliar General'!BL$4,'Lista Puestos Valorados'!$B$10:$BK$10,0),0)="","No relevante",VLOOKUP($B37,'Lista Puestos Valorados'!$B$11:$BK$510,MATCH('Auxiliar General'!BL$4,'Lista Puestos Valorados'!$B$10:$BK$10,0),0))</f>
        <v>No relevante</v>
      </c>
      <c r="BS37" s="26">
        <f>+HLOOKUP(BR37,Sistema_Puntos!$Q$5:$Y$43,'Auxiliar General'!BN$5,FALSE)</f>
        <v>0</v>
      </c>
      <c r="BT37" s="26" t="str">
        <f>+IF(VLOOKUP($B37,'Lista Puestos Valorados'!$B$11:$BK$510,MATCH('Auxiliar General'!BN$4,'Lista Puestos Valorados'!$B$10:$BK$10,0),0)="","No relevante",VLOOKUP($B37,'Lista Puestos Valorados'!$B$11:$BK$510,MATCH('Auxiliar General'!BN$4,'Lista Puestos Valorados'!$B$10:$BK$10,0),0))</f>
        <v>No relevante</v>
      </c>
      <c r="BU37" s="26">
        <f>+HLOOKUP(BT37,Sistema_Puntos!$Q$5:$Y$43,'Auxiliar General'!BP$5,FALSE)</f>
        <v>0</v>
      </c>
      <c r="BV37" s="26" t="str">
        <f>+IF(VLOOKUP($B37,'Lista Puestos Valorados'!$B$11:$BK$510,MATCH('Auxiliar General'!BP$4,'Lista Puestos Valorados'!$B$10:$BK$10,0),0)="","No relevante",VLOOKUP($B37,'Lista Puestos Valorados'!$B$11:$BK$510,MATCH('Auxiliar General'!BP$4,'Lista Puestos Valorados'!$B$10:$BK$10,0),0))</f>
        <v>No relevante</v>
      </c>
      <c r="BW37" s="26">
        <f>+HLOOKUP(BV37,Sistema_Puntos!$Q$5:$Y$43,'Auxiliar General'!BR$5,FALSE)</f>
        <v>0</v>
      </c>
      <c r="BX37" s="26" t="str">
        <f>+IF(VLOOKUP($B37,'Lista Puestos Valorados'!$B$11:$BK$510,MATCH('Auxiliar General'!BR$4,'Lista Puestos Valorados'!$B$10:$BK$10,0),0)="","No relevante",VLOOKUP($B37,'Lista Puestos Valorados'!$B$11:$BK$510,MATCH('Auxiliar General'!BR$4,'Lista Puestos Valorados'!$B$10:$BK$10,0),0))</f>
        <v>No relevante</v>
      </c>
      <c r="BY37" s="26">
        <f>+HLOOKUP(BX37,Sistema_Puntos!$Q$5:$Y$43,'Auxiliar General'!BT$5,FALSE)</f>
        <v>0</v>
      </c>
      <c r="BZ37" s="26" t="str">
        <f>+IF(VLOOKUP($B37,'Lista Puestos Valorados'!$B$11:$BK$510,MATCH('Auxiliar General'!BT$4,'Lista Puestos Valorados'!$B$10:$BK$10,0),0)="","No relevante",VLOOKUP($B37,'Lista Puestos Valorados'!$B$11:$BK$510,MATCH('Auxiliar General'!BT$4,'Lista Puestos Valorados'!$B$10:$BK$10,0),0))</f>
        <v>No relevante</v>
      </c>
      <c r="CA37" s="26">
        <f>+HLOOKUP(BZ37,Sistema_Puntos!$Q$5:$Y$43,'Auxiliar General'!BV$5,FALSE)</f>
        <v>0</v>
      </c>
      <c r="CB37" s="26" t="str">
        <f>+IF(VLOOKUP($B37,'Lista Puestos Valorados'!$B$11:$BK$510,MATCH('Auxiliar General'!BV$4,'Lista Puestos Valorados'!$B$10:$BK$10,0),0)="","No relevante",VLOOKUP($B37,'Lista Puestos Valorados'!$B$11:$BK$510,MATCH('Auxiliar General'!BV$4,'Lista Puestos Valorados'!$B$10:$BK$10,0),0))</f>
        <v>No relevante</v>
      </c>
      <c r="CC37" s="26">
        <f>+HLOOKUP(CB37,Sistema_Puntos!$Q$5:$Y$43,'Auxiliar General'!BX$5,FALSE)</f>
        <v>0</v>
      </c>
      <c r="CD37" s="26" t="str">
        <f>+IF(VLOOKUP($B37,'Lista Puestos Valorados'!$B$11:$BK$510,MATCH('Auxiliar General'!BX$4,'Lista Puestos Valorados'!$B$10:$BK$10,0),0)="","No relevante",VLOOKUP($B37,'Lista Puestos Valorados'!$B$11:$BK$510,MATCH('Auxiliar General'!BX$4,'Lista Puestos Valorados'!$B$10:$BK$10,0),0))</f>
        <v>No relevante</v>
      </c>
      <c r="CE37" s="26">
        <f>+HLOOKUP(CD37,Sistema_Puntos!$Q$5:$Y$43,'Auxiliar General'!BZ$5,FALSE)</f>
        <v>0</v>
      </c>
      <c r="CF37" s="26" t="str">
        <f>+IF(VLOOKUP($B37,'Lista Puestos Valorados'!$B$11:$BK$510,MATCH('Auxiliar General'!BZ$4,'Lista Puestos Valorados'!$B$10:$BK$10,0),0)="","No relevante",VLOOKUP($B37,'Lista Puestos Valorados'!$B$11:$BK$510,MATCH('Auxiliar General'!BZ$4,'Lista Puestos Valorados'!$B$10:$BK$10,0),0))</f>
        <v>No relevante</v>
      </c>
      <c r="CG37" s="26">
        <f>+HLOOKUP(CF37,Sistema_Puntos!$Q$5:$Y$43,'Auxiliar General'!CB$5,FALSE)</f>
        <v>0</v>
      </c>
      <c r="CH37" s="29"/>
      <c r="CI37" s="29"/>
    </row>
    <row r="38" spans="2:87" ht="17.55" customHeight="1">
      <c r="B38" s="26">
        <f>+'Listado de Puestos'!B38</f>
        <v>28</v>
      </c>
      <c r="C38" s="236" t="str">
        <f>+IF('Lista Puestos Valorados'!C38="","",'Lista Puestos Valorados'!C38)</f>
        <v/>
      </c>
      <c r="D38" s="26" t="str">
        <f>+IF('Lista Puestos Valorados'!D38="","",'Lista Puestos Valorados'!D38)</f>
        <v/>
      </c>
      <c r="E38" s="26" t="str">
        <f>+IF('Lista Puestos Valorados'!E38="","",'Lista Puestos Valorados'!E38)</f>
        <v/>
      </c>
      <c r="F38" s="26" t="str">
        <f>+IF('Lista Puestos Valorados'!F38="","",'Lista Puestos Valorados'!F38)</f>
        <v/>
      </c>
      <c r="G38" s="26" t="str">
        <f>+IF('Lista Puestos Valorados'!G38="","",'Lista Puestos Valorados'!G38)</f>
        <v/>
      </c>
      <c r="H38" s="26" t="str">
        <f>+IF('Lista Puestos Valorados'!H38="","",'Lista Puestos Valorados'!H38)</f>
        <v/>
      </c>
      <c r="I38" s="26" t="str">
        <f>+IF('Lista Puestos Valorados'!I38="","",'Lista Puestos Valorados'!I38)</f>
        <v/>
      </c>
      <c r="J38" s="118" t="e">
        <f t="array" ref="J38">+IF(L38="","",_xlfn.IFS(L38&lt;='Cortes de Agrupacion'!$F$15,'Cortes de Agrupacion'!$E$15,'Resultados General'!L38&lt;='Cortes de Agrupacion'!$F$14,'Cortes de Agrupacion'!$E$14,'Resultados General'!L38&lt;='Cortes de Agrupacion'!$F$13,'Cortes de Agrupacion'!$E$13,L38&lt;='Cortes de Agrupacion'!$F$12,'Cortes de Agrupacion'!$E$12,'Resultados General'!L38&lt;='Cortes de Agrupacion'!$F$11,'Cortes de Agrupacion'!$E$11,'Resultados General'!L38&lt;='Cortes de Agrupacion'!$F$10,'Cortes de Agrupacion'!$E$10,'Resultados General'!L38&lt;='Cortes de Agrupacion'!$F$9,'Cortes de Agrupacion'!$E$9,'Resultados General'!L38&lt;='Cortes de Agrupacion'!$F$8,'Cortes de Agrupacion'!$E$8,'Resultados General'!L38&lt;='Cortes de Agrupacion'!$F$7,'Cortes de Agrupacion'!$E$7,'Resultados General'!L38&lt;='Cortes de Agrupacion'!$F$6,'Cortes de Agrupacion'!$E$6))</f>
        <v>#VALUE!</v>
      </c>
      <c r="K38" s="118" t="str">
        <f t="shared" si="0"/>
        <v/>
      </c>
      <c r="L38" s="124" t="e">
        <f>#VALUE!</f>
        <v>#VALUE!</v>
      </c>
      <c r="M38" s="26" t="e">
        <f ca="1">+_xlfn.IFNA(VLOOKUP(C38,'Distribución de puestos'!$B$8:$I$507,8,0),"")</f>
        <v>#NAME?</v>
      </c>
      <c r="N38" s="26" t="str">
        <f>+IF(VLOOKUP($B38,'Lista Puestos Valorados'!$B$11:$BK$510,MATCH('Auxiliar General'!H$4,'Lista Puestos Valorados'!$B$10:$BK$10,0),0)="","No relevante",VLOOKUP($B38,'Lista Puestos Valorados'!$B$11:$BK$510,MATCH('Auxiliar General'!H$4,'Lista Puestos Valorados'!$B$10:$BK$10,0),0))</f>
        <v>No relevante</v>
      </c>
      <c r="O38" s="26">
        <f>+HLOOKUP(N38,Sistema_Puntos!$Q$5:$Y$43,'Auxiliar General'!J$5,FALSE)</f>
        <v>0</v>
      </c>
      <c r="P38" s="26" t="str">
        <f>+IF(VLOOKUP($B38,'Lista Puestos Valorados'!$B$11:$BK$510,MATCH('Auxiliar General'!J$4,'Lista Puestos Valorados'!$B$10:$BK$10,0),0)="","No relevante",VLOOKUP($B38,'Lista Puestos Valorados'!$B$11:$BK$510,MATCH('Auxiliar General'!J$4,'Lista Puestos Valorados'!$B$10:$BK$10,0),0))</f>
        <v>No relevante</v>
      </c>
      <c r="Q38" s="26">
        <f>+HLOOKUP(P38,Sistema_Puntos!$Q$5:$Y$43,'Auxiliar General'!L$5,FALSE)</f>
        <v>0</v>
      </c>
      <c r="R38" s="26" t="str">
        <f>+IF(VLOOKUP($B38,'Lista Puestos Valorados'!$B$11:$BK$510,MATCH('Auxiliar General'!L$4,'Lista Puestos Valorados'!$B$10:$BK$10,0),0)="","No relevante",VLOOKUP($B38,'Lista Puestos Valorados'!$B$11:$BK$510,MATCH('Auxiliar General'!L$4,'Lista Puestos Valorados'!$B$10:$BK$10,0),0))</f>
        <v>No relevante</v>
      </c>
      <c r="S38" s="26">
        <f>+HLOOKUP(R38,Sistema_Puntos!$Q$5:$Y$43,'Auxiliar General'!N$5,FALSE)</f>
        <v>0</v>
      </c>
      <c r="T38" s="26" t="str">
        <f>+IF(VLOOKUP($B38,'Lista Puestos Valorados'!$B$11:$BK$510,MATCH('Auxiliar General'!N$4,'Lista Puestos Valorados'!$B$10:$BK$10,0),0)="","No relevante",VLOOKUP($B38,'Lista Puestos Valorados'!$B$11:$BK$510,MATCH('Auxiliar General'!N$4,'Lista Puestos Valorados'!$B$10:$BK$10,0),0))</f>
        <v>No relevante</v>
      </c>
      <c r="U38" s="26">
        <f>+HLOOKUP(T38,Sistema_Puntos!$Q$5:$Y$43,'Auxiliar General'!P$5,FALSE)</f>
        <v>0</v>
      </c>
      <c r="V38" s="26" t="str">
        <f>+IF(VLOOKUP($B38,'Lista Puestos Valorados'!$B$11:$BK$510,MATCH('Auxiliar General'!P$4,'Lista Puestos Valorados'!$B$10:$BK$10,0),0)="","No relevante",VLOOKUP($B38,'Lista Puestos Valorados'!$B$11:$BK$510,MATCH('Auxiliar General'!P$4,'Lista Puestos Valorados'!$B$10:$BK$10,0),0))</f>
        <v>No relevante</v>
      </c>
      <c r="W38" s="26">
        <f>+HLOOKUP(V38,Sistema_Puntos!$Q$5:$Y$43,'Auxiliar General'!R$5,FALSE)</f>
        <v>0</v>
      </c>
      <c r="X38" s="26" t="str">
        <f>+IF(VLOOKUP($B38,'Lista Puestos Valorados'!$B$11:$BK$510,MATCH('Auxiliar General'!R$4,'Lista Puestos Valorados'!$B$10:$BK$10,0),0)="","No relevante",VLOOKUP($B38,'Lista Puestos Valorados'!$B$11:$BK$510,MATCH('Auxiliar General'!R$4,'Lista Puestos Valorados'!$B$10:$BK$10,0),0))</f>
        <v>No relevante</v>
      </c>
      <c r="Y38" s="26">
        <f>+HLOOKUP(X38,Sistema_Puntos!$Q$5:$Y$43,'Auxiliar General'!T$5,FALSE)</f>
        <v>0</v>
      </c>
      <c r="Z38" s="26" t="str">
        <f>+IF(VLOOKUP($B38,'Lista Puestos Valorados'!$B$11:$BK$510,MATCH('Auxiliar General'!T$4,'Lista Puestos Valorados'!$B$10:$BK$10,0),0)="","No relevante",VLOOKUP($B38,'Lista Puestos Valorados'!$B$11:$BK$510,MATCH('Auxiliar General'!T$4,'Lista Puestos Valorados'!$B$10:$BK$10,0),0))</f>
        <v>No relevante</v>
      </c>
      <c r="AA38" s="26">
        <f>+HLOOKUP(Z38,Sistema_Puntos!$Q$5:$Y$43,'Auxiliar General'!V$5,FALSE)</f>
        <v>0</v>
      </c>
      <c r="AB38" s="26" t="str">
        <f>+IF(VLOOKUP($B38,'Lista Puestos Valorados'!$B$11:$BK$510,MATCH('Auxiliar General'!V$4,'Lista Puestos Valorados'!$B$10:$BK$10,0),0)="","No relevante",VLOOKUP($B38,'Lista Puestos Valorados'!$B$11:$BK$510,MATCH('Auxiliar General'!V$4,'Lista Puestos Valorados'!$B$10:$BK$10,0),0))</f>
        <v>No relevante</v>
      </c>
      <c r="AC38" s="26">
        <f>+HLOOKUP(AB38,Sistema_Puntos!$Q$5:$Y$43,'Auxiliar General'!X$5,FALSE)</f>
        <v>0</v>
      </c>
      <c r="AD38" s="26" t="str">
        <f>+IF(VLOOKUP($B38,'Lista Puestos Valorados'!$B$11:$BK$510,MATCH('Auxiliar General'!X$4,'Lista Puestos Valorados'!$B$10:$BK$10,0),0)="","No relevante",VLOOKUP($B38,'Lista Puestos Valorados'!$B$11:$BK$510,MATCH('Auxiliar General'!X$4,'Lista Puestos Valorados'!$B$10:$BK$10,0),0))</f>
        <v>No relevante</v>
      </c>
      <c r="AE38" s="26">
        <f>+HLOOKUP(AD38,Sistema_Puntos!$Q$5:$Y$43,'Auxiliar General'!Z$5,FALSE)</f>
        <v>0</v>
      </c>
      <c r="AF38" s="26" t="str">
        <f>+IF(VLOOKUP($B38,'Lista Puestos Valorados'!$B$11:$BK$510,MATCH('Auxiliar General'!Z$4,'Lista Puestos Valorados'!$B$10:$BK$10,0),0)="","No relevante",VLOOKUP($B38,'Lista Puestos Valorados'!$B$11:$BK$510,MATCH('Auxiliar General'!Z$4,'Lista Puestos Valorados'!$B$10:$BK$10,0),0))</f>
        <v>No relevante</v>
      </c>
      <c r="AG38" s="26">
        <f>+HLOOKUP(AF38,Sistema_Puntos!$Q$5:$Y$43,'Auxiliar General'!AB$5,FALSE)</f>
        <v>0</v>
      </c>
      <c r="AH38" s="26" t="str">
        <f>+IF(VLOOKUP($B38,'Lista Puestos Valorados'!$B$11:$BK$510,MATCH('Auxiliar General'!AB$4,'Lista Puestos Valorados'!$B$10:$BK$10,0),0)="","No relevante",VLOOKUP($B38,'Lista Puestos Valorados'!$B$11:$BK$510,MATCH('Auxiliar General'!AB$4,'Lista Puestos Valorados'!$B$10:$BK$10,0),0))</f>
        <v>No relevante</v>
      </c>
      <c r="AI38" s="26">
        <f>+HLOOKUP(AH38,Sistema_Puntos!$Q$5:$Y$43,'Auxiliar General'!AD$5,FALSE)</f>
        <v>0</v>
      </c>
      <c r="AJ38" s="26" t="str">
        <f>+IF(VLOOKUP($B38,'Lista Puestos Valorados'!$B$11:$BK$510,MATCH('Auxiliar General'!AD$4,'Lista Puestos Valorados'!$B$10:$BK$10,0),0)="","No relevante",VLOOKUP($B38,'Lista Puestos Valorados'!$B$11:$BK$510,MATCH('Auxiliar General'!AD$4,'Lista Puestos Valorados'!$B$10:$BK$10,0),0))</f>
        <v>No relevante</v>
      </c>
      <c r="AK38" s="26">
        <f>+HLOOKUP(AJ38,Sistema_Puntos!$Q$5:$Y$43,'Auxiliar General'!AF$5,FALSE)</f>
        <v>0</v>
      </c>
      <c r="AL38" s="26" t="str">
        <f>+IF(VLOOKUP($B38,'Lista Puestos Valorados'!$B$11:$BK$510,MATCH('Auxiliar General'!AF$4,'Lista Puestos Valorados'!$B$10:$BK$10,0),0)="","No relevante",VLOOKUP($B38,'Lista Puestos Valorados'!$B$11:$BK$510,MATCH('Auxiliar General'!AF$4,'Lista Puestos Valorados'!$B$10:$BK$10,0),0))</f>
        <v>No relevante</v>
      </c>
      <c r="AM38" s="26">
        <f>+HLOOKUP(AL38,Sistema_Puntos!$Q$5:$Y$43,'Auxiliar General'!AH$5,FALSE)</f>
        <v>0</v>
      </c>
      <c r="AN38" s="26" t="str">
        <f>+IF(VLOOKUP($B38,'Lista Puestos Valorados'!$B$11:$BK$510,MATCH('Auxiliar General'!AH$4,'Lista Puestos Valorados'!$B$10:$BK$10,0),0)="","No relevante",VLOOKUP($B38,'Lista Puestos Valorados'!$B$11:$BK$510,MATCH('Auxiliar General'!AH$4,'Lista Puestos Valorados'!$B$10:$BK$10,0),0))</f>
        <v>No relevante</v>
      </c>
      <c r="AO38" s="26">
        <f>+HLOOKUP(AN38,Sistema_Puntos!$Q$5:$Y$43,'Auxiliar General'!AJ$5,FALSE)</f>
        <v>0</v>
      </c>
      <c r="AP38" s="26" t="str">
        <f>+IF(VLOOKUP($B38,'Lista Puestos Valorados'!$B$11:$BK$510,MATCH('Auxiliar General'!AJ$4,'Lista Puestos Valorados'!$B$10:$BK$10,0),0)="","No relevante",VLOOKUP($B38,'Lista Puestos Valorados'!$B$11:$BK$510,MATCH('Auxiliar General'!AJ$4,'Lista Puestos Valorados'!$B$10:$BK$10,0),0))</f>
        <v>No relevante</v>
      </c>
      <c r="AQ38" s="26">
        <f>+HLOOKUP(AP38,Sistema_Puntos!$Q$5:$Y$43,'Auxiliar General'!AL$5,FALSE)</f>
        <v>0</v>
      </c>
      <c r="AR38" s="26" t="str">
        <f>+IF(VLOOKUP($B38,'Lista Puestos Valorados'!$B$11:$BK$510,MATCH('Auxiliar General'!AL$4,'Lista Puestos Valorados'!$B$10:$BK$10,0),0)="","No relevante",VLOOKUP($B38,'Lista Puestos Valorados'!$B$11:$BK$510,MATCH('Auxiliar General'!AL$4,'Lista Puestos Valorados'!$B$10:$BK$10,0),0))</f>
        <v>No relevante</v>
      </c>
      <c r="AS38" s="26">
        <f>+HLOOKUP(AR38,Sistema_Puntos!$Q$5:$Y$43,'Auxiliar General'!AN$5,FALSE)</f>
        <v>0</v>
      </c>
      <c r="AT38" s="26" t="str">
        <f>+IF(VLOOKUP($B38,'Lista Puestos Valorados'!$B$11:$BK$510,MATCH('Auxiliar General'!AN$4,'Lista Puestos Valorados'!$B$10:$BK$10,0),0)="","No relevante",VLOOKUP($B38,'Lista Puestos Valorados'!$B$11:$BK$510,MATCH('Auxiliar General'!AN$4,'Lista Puestos Valorados'!$B$10:$BK$10,0),0))</f>
        <v>No relevante</v>
      </c>
      <c r="AU38" s="26">
        <f>+HLOOKUP(AT38,Sistema_Puntos!$Q$5:$Y$43,'Auxiliar General'!AP$5,FALSE)</f>
        <v>0</v>
      </c>
      <c r="AV38" s="26" t="str">
        <f>+IF(VLOOKUP($B38,'Lista Puestos Valorados'!$B$11:$BK$510,MATCH('Auxiliar General'!AP$4,'Lista Puestos Valorados'!$B$10:$BK$10,0),0)="","No relevante",VLOOKUP($B38,'Lista Puestos Valorados'!$B$11:$BK$510,MATCH('Auxiliar General'!AP$4,'Lista Puestos Valorados'!$B$10:$BK$10,0),0))</f>
        <v>No relevante</v>
      </c>
      <c r="AW38" s="26">
        <f>+HLOOKUP(AV38,Sistema_Puntos!$Q$5:$Y$43,'Auxiliar General'!AR$5,FALSE)</f>
        <v>0</v>
      </c>
      <c r="AX38" s="26" t="str">
        <f>+IF(VLOOKUP($B38,'Lista Puestos Valorados'!$B$11:$BK$510,MATCH('Auxiliar General'!AR$4,'Lista Puestos Valorados'!$B$10:$BK$10,0),0)="","No relevante",VLOOKUP($B38,'Lista Puestos Valorados'!$B$11:$BK$510,MATCH('Auxiliar General'!AR$4,'Lista Puestos Valorados'!$B$10:$BK$10,0),0))</f>
        <v>No relevante</v>
      </c>
      <c r="AY38" s="26">
        <f>+HLOOKUP(AX38,Sistema_Puntos!$Q$5:$Y$43,'Auxiliar General'!AT$5,FALSE)</f>
        <v>0</v>
      </c>
      <c r="AZ38" s="26" t="str">
        <f>+IF(VLOOKUP($B38,'Lista Puestos Valorados'!$B$11:$BK$510,MATCH('Auxiliar General'!AT$4,'Lista Puestos Valorados'!$B$10:$BK$10,0),0)="","No relevante",VLOOKUP($B38,'Lista Puestos Valorados'!$B$11:$BK$510,MATCH('Auxiliar General'!AT$4,'Lista Puestos Valorados'!$B$10:$BK$10,0),0))</f>
        <v>No relevante</v>
      </c>
      <c r="BA38" s="26">
        <f>+HLOOKUP(AZ38,Sistema_Puntos!$Q$5:$Y$43,'Auxiliar General'!AV$5,FALSE)</f>
        <v>0</v>
      </c>
      <c r="BB38" s="26" t="str">
        <f>+IF(VLOOKUP($B38,'Lista Puestos Valorados'!$B$11:$BK$510,MATCH('Auxiliar General'!AV$4,'Lista Puestos Valorados'!$B$10:$BK$10,0),0)="","No relevante",VLOOKUP($B38,'Lista Puestos Valorados'!$B$11:$BK$510,MATCH('Auxiliar General'!AV$4,'Lista Puestos Valorados'!$B$10:$BK$10,0),0))</f>
        <v>No relevante</v>
      </c>
      <c r="BC38" s="26">
        <f>+HLOOKUP(BB38,Sistema_Puntos!$Q$5:$Y$43,'Auxiliar General'!AX$5,FALSE)</f>
        <v>0</v>
      </c>
      <c r="BD38" s="26" t="str">
        <f>+IF(VLOOKUP($B38,'Lista Puestos Valorados'!$B$11:$BK$510,MATCH('Auxiliar General'!AX$4,'Lista Puestos Valorados'!$B$10:$BK$10,0),0)="","No relevante",VLOOKUP($B38,'Lista Puestos Valorados'!$B$11:$BK$510,MATCH('Auxiliar General'!AX$4,'Lista Puestos Valorados'!$B$10:$BK$10,0),0))</f>
        <v>No relevante</v>
      </c>
      <c r="BE38" s="26">
        <f>+HLOOKUP(BD38,Sistema_Puntos!$Q$5:$Y$43,'Auxiliar General'!AZ$5,FALSE)</f>
        <v>0</v>
      </c>
      <c r="BF38" s="26" t="str">
        <f>+IF(VLOOKUP($B38,'Lista Puestos Valorados'!$B$11:$BK$510,MATCH('Auxiliar General'!AZ$4,'Lista Puestos Valorados'!$B$10:$BK$10,0),0)="","No relevante",VLOOKUP($B38,'Lista Puestos Valorados'!$B$11:$BK$510,MATCH('Auxiliar General'!AZ$4,'Lista Puestos Valorados'!$B$10:$BK$10,0),0))</f>
        <v>No relevante</v>
      </c>
      <c r="BG38" s="26">
        <f>+HLOOKUP(BF38,Sistema_Puntos!$Q$5:$Y$43,'Auxiliar General'!BB$5,FALSE)</f>
        <v>0</v>
      </c>
      <c r="BH38" s="26" t="str">
        <f>+IF(VLOOKUP($B38,'Lista Puestos Valorados'!$B$11:$BK$510,MATCH('Auxiliar General'!BB$4,'Lista Puestos Valorados'!$B$10:$BK$10,0),0)="","No relevante",VLOOKUP($B38,'Lista Puestos Valorados'!$B$11:$BK$510,MATCH('Auxiliar General'!BB$4,'Lista Puestos Valorados'!$B$10:$BK$10,0),0))</f>
        <v>No relevante</v>
      </c>
      <c r="BI38" s="26">
        <f>+HLOOKUP(BH38,Sistema_Puntos!$Q$5:$Y$43,'Auxiliar General'!BD$5,FALSE)</f>
        <v>0</v>
      </c>
      <c r="BJ38" s="26" t="str">
        <f>+IF(VLOOKUP($B38,'Lista Puestos Valorados'!$B$11:$BK$510,MATCH('Auxiliar General'!BD$4,'Lista Puestos Valorados'!$B$10:$BK$10,0),0)="","No relevante",VLOOKUP($B38,'Lista Puestos Valorados'!$B$11:$BK$510,MATCH('Auxiliar General'!BD$4,'Lista Puestos Valorados'!$B$10:$BK$10,0),0))</f>
        <v>No relevante</v>
      </c>
      <c r="BK38" s="26">
        <f>+HLOOKUP(BJ38,Sistema_Puntos!$Q$5:$Y$43,'Auxiliar General'!BF$5,FALSE)</f>
        <v>0</v>
      </c>
      <c r="BL38" s="26" t="str">
        <f>+IF(VLOOKUP($B38,'Lista Puestos Valorados'!$B$11:$BK$510,MATCH('Auxiliar General'!BF$4,'Lista Puestos Valorados'!$B$10:$BK$10,0),0)="","No relevante",VLOOKUP($B38,'Lista Puestos Valorados'!$B$11:$BK$510,MATCH('Auxiliar General'!BF$4,'Lista Puestos Valorados'!$B$10:$BK$10,0),0))</f>
        <v>No relevante</v>
      </c>
      <c r="BM38" s="26">
        <f>+HLOOKUP(BL38,Sistema_Puntos!$Q$5:$Y$43,'Auxiliar General'!BH$5,FALSE)</f>
        <v>0</v>
      </c>
      <c r="BN38" s="26" t="str">
        <f>+IF(VLOOKUP($B38,'Lista Puestos Valorados'!$B$11:$BK$510,MATCH('Auxiliar General'!BH$4,'Lista Puestos Valorados'!$B$10:$BK$10,0),0)="","No relevante",VLOOKUP($B38,'Lista Puestos Valorados'!$B$11:$BK$510,MATCH('Auxiliar General'!BH$4,'Lista Puestos Valorados'!$B$10:$BK$10,0),0))</f>
        <v>No relevante</v>
      </c>
      <c r="BO38" s="26">
        <f>+HLOOKUP(BN38,Sistema_Puntos!$Q$5:$Y$43,'Auxiliar General'!BJ$5,FALSE)</f>
        <v>0</v>
      </c>
      <c r="BP38" s="26" t="str">
        <f>+IF(VLOOKUP($B38,'Lista Puestos Valorados'!$B$11:$BK$510,MATCH('Auxiliar General'!BJ$4,'Lista Puestos Valorados'!$B$10:$BK$10,0),0)="","No relevante",VLOOKUP($B38,'Lista Puestos Valorados'!$B$11:$BK$510,MATCH('Auxiliar General'!BJ$4,'Lista Puestos Valorados'!$B$10:$BK$10,0),0))</f>
        <v>No relevante</v>
      </c>
      <c r="BQ38" s="26">
        <f>+HLOOKUP(BP38,Sistema_Puntos!$Q$5:$Y$43,'Auxiliar General'!BL$5,FALSE)</f>
        <v>0</v>
      </c>
      <c r="BR38" s="26" t="str">
        <f>+IF(VLOOKUP($B38,'Lista Puestos Valorados'!$B$11:$BK$510,MATCH('Auxiliar General'!BL$4,'Lista Puestos Valorados'!$B$10:$BK$10,0),0)="","No relevante",VLOOKUP($B38,'Lista Puestos Valorados'!$B$11:$BK$510,MATCH('Auxiliar General'!BL$4,'Lista Puestos Valorados'!$B$10:$BK$10,0),0))</f>
        <v>No relevante</v>
      </c>
      <c r="BS38" s="26">
        <f>+HLOOKUP(BR38,Sistema_Puntos!$Q$5:$Y$43,'Auxiliar General'!BN$5,FALSE)</f>
        <v>0</v>
      </c>
      <c r="BT38" s="26" t="str">
        <f>+IF(VLOOKUP($B38,'Lista Puestos Valorados'!$B$11:$BK$510,MATCH('Auxiliar General'!BN$4,'Lista Puestos Valorados'!$B$10:$BK$10,0),0)="","No relevante",VLOOKUP($B38,'Lista Puestos Valorados'!$B$11:$BK$510,MATCH('Auxiliar General'!BN$4,'Lista Puestos Valorados'!$B$10:$BK$10,0),0))</f>
        <v>No relevante</v>
      </c>
      <c r="BU38" s="26">
        <f>+HLOOKUP(BT38,Sistema_Puntos!$Q$5:$Y$43,'Auxiliar General'!BP$5,FALSE)</f>
        <v>0</v>
      </c>
      <c r="BV38" s="26" t="str">
        <f>+IF(VLOOKUP($B38,'Lista Puestos Valorados'!$B$11:$BK$510,MATCH('Auxiliar General'!BP$4,'Lista Puestos Valorados'!$B$10:$BK$10,0),0)="","No relevante",VLOOKUP($B38,'Lista Puestos Valorados'!$B$11:$BK$510,MATCH('Auxiliar General'!BP$4,'Lista Puestos Valorados'!$B$10:$BK$10,0),0))</f>
        <v>No relevante</v>
      </c>
      <c r="BW38" s="26">
        <f>+HLOOKUP(BV38,Sistema_Puntos!$Q$5:$Y$43,'Auxiliar General'!BR$5,FALSE)</f>
        <v>0</v>
      </c>
      <c r="BX38" s="26" t="str">
        <f>+IF(VLOOKUP($B38,'Lista Puestos Valorados'!$B$11:$BK$510,MATCH('Auxiliar General'!BR$4,'Lista Puestos Valorados'!$B$10:$BK$10,0),0)="","No relevante",VLOOKUP($B38,'Lista Puestos Valorados'!$B$11:$BK$510,MATCH('Auxiliar General'!BR$4,'Lista Puestos Valorados'!$B$10:$BK$10,0),0))</f>
        <v>No relevante</v>
      </c>
      <c r="BY38" s="26">
        <f>+HLOOKUP(BX38,Sistema_Puntos!$Q$5:$Y$43,'Auxiliar General'!BT$5,FALSE)</f>
        <v>0</v>
      </c>
      <c r="BZ38" s="26" t="str">
        <f>+IF(VLOOKUP($B38,'Lista Puestos Valorados'!$B$11:$BK$510,MATCH('Auxiliar General'!BT$4,'Lista Puestos Valorados'!$B$10:$BK$10,0),0)="","No relevante",VLOOKUP($B38,'Lista Puestos Valorados'!$B$11:$BK$510,MATCH('Auxiliar General'!BT$4,'Lista Puestos Valorados'!$B$10:$BK$10,0),0))</f>
        <v>No relevante</v>
      </c>
      <c r="CA38" s="26">
        <f>+HLOOKUP(BZ38,Sistema_Puntos!$Q$5:$Y$43,'Auxiliar General'!BV$5,FALSE)</f>
        <v>0</v>
      </c>
      <c r="CB38" s="26" t="str">
        <f>+IF(VLOOKUP($B38,'Lista Puestos Valorados'!$B$11:$BK$510,MATCH('Auxiliar General'!BV$4,'Lista Puestos Valorados'!$B$10:$BK$10,0),0)="","No relevante",VLOOKUP($B38,'Lista Puestos Valorados'!$B$11:$BK$510,MATCH('Auxiliar General'!BV$4,'Lista Puestos Valorados'!$B$10:$BK$10,0),0))</f>
        <v>No relevante</v>
      </c>
      <c r="CC38" s="26">
        <f>+HLOOKUP(CB38,Sistema_Puntos!$Q$5:$Y$43,'Auxiliar General'!BX$5,FALSE)</f>
        <v>0</v>
      </c>
      <c r="CD38" s="26" t="str">
        <f>+IF(VLOOKUP($B38,'Lista Puestos Valorados'!$B$11:$BK$510,MATCH('Auxiliar General'!BX$4,'Lista Puestos Valorados'!$B$10:$BK$10,0),0)="","No relevante",VLOOKUP($B38,'Lista Puestos Valorados'!$B$11:$BK$510,MATCH('Auxiliar General'!BX$4,'Lista Puestos Valorados'!$B$10:$BK$10,0),0))</f>
        <v>No relevante</v>
      </c>
      <c r="CE38" s="26">
        <f>+HLOOKUP(CD38,Sistema_Puntos!$Q$5:$Y$43,'Auxiliar General'!BZ$5,FALSE)</f>
        <v>0</v>
      </c>
      <c r="CF38" s="26" t="str">
        <f>+IF(VLOOKUP($B38,'Lista Puestos Valorados'!$B$11:$BK$510,MATCH('Auxiliar General'!BZ$4,'Lista Puestos Valorados'!$B$10:$BK$10,0),0)="","No relevante",VLOOKUP($B38,'Lista Puestos Valorados'!$B$11:$BK$510,MATCH('Auxiliar General'!BZ$4,'Lista Puestos Valorados'!$B$10:$BK$10,0),0))</f>
        <v>No relevante</v>
      </c>
      <c r="CG38" s="26">
        <f>+HLOOKUP(CF38,Sistema_Puntos!$Q$5:$Y$43,'Auxiliar General'!CB$5,FALSE)</f>
        <v>0</v>
      </c>
      <c r="CH38" s="29"/>
      <c r="CI38" s="29"/>
    </row>
    <row r="39" spans="2:87" ht="17.55" customHeight="1">
      <c r="B39" s="26">
        <f>+'Listado de Puestos'!B39</f>
        <v>29</v>
      </c>
      <c r="C39" s="236" t="str">
        <f>+IF('Lista Puestos Valorados'!C39="","",'Lista Puestos Valorados'!C39)</f>
        <v/>
      </c>
      <c r="D39" s="26" t="str">
        <f>+IF('Lista Puestos Valorados'!D39="","",'Lista Puestos Valorados'!D39)</f>
        <v/>
      </c>
      <c r="E39" s="26" t="str">
        <f>+IF('Lista Puestos Valorados'!E39="","",'Lista Puestos Valorados'!E39)</f>
        <v/>
      </c>
      <c r="F39" s="26" t="str">
        <f>+IF('Lista Puestos Valorados'!F39="","",'Lista Puestos Valorados'!F39)</f>
        <v/>
      </c>
      <c r="G39" s="26" t="str">
        <f>+IF('Lista Puestos Valorados'!G39="","",'Lista Puestos Valorados'!G39)</f>
        <v/>
      </c>
      <c r="H39" s="26" t="str">
        <f>+IF('Lista Puestos Valorados'!H39="","",'Lista Puestos Valorados'!H39)</f>
        <v/>
      </c>
      <c r="I39" s="26" t="str">
        <f>+IF('Lista Puestos Valorados'!I39="","",'Lista Puestos Valorados'!I39)</f>
        <v/>
      </c>
      <c r="J39" s="118" t="e">
        <f t="array" ref="J39">+IF(L39="","",_xlfn.IFS(L39&lt;='Cortes de Agrupacion'!$F$15,'Cortes de Agrupacion'!$E$15,'Resultados General'!L39&lt;='Cortes de Agrupacion'!$F$14,'Cortes de Agrupacion'!$E$14,'Resultados General'!L39&lt;='Cortes de Agrupacion'!$F$13,'Cortes de Agrupacion'!$E$13,L39&lt;='Cortes de Agrupacion'!$F$12,'Cortes de Agrupacion'!$E$12,'Resultados General'!L39&lt;='Cortes de Agrupacion'!$F$11,'Cortes de Agrupacion'!$E$11,'Resultados General'!L39&lt;='Cortes de Agrupacion'!$F$10,'Cortes de Agrupacion'!$E$10,'Resultados General'!L39&lt;='Cortes de Agrupacion'!$F$9,'Cortes de Agrupacion'!$E$9,'Resultados General'!L39&lt;='Cortes de Agrupacion'!$F$8,'Cortes de Agrupacion'!$E$8,'Resultados General'!L39&lt;='Cortes de Agrupacion'!$F$7,'Cortes de Agrupacion'!$E$7,'Resultados General'!L39&lt;='Cortes de Agrupacion'!$F$6,'Cortes de Agrupacion'!$E$6))</f>
        <v>#VALUE!</v>
      </c>
      <c r="K39" s="118" t="str">
        <f t="shared" si="0"/>
        <v/>
      </c>
      <c r="L39" s="124" t="e">
        <f>#VALUE!</f>
        <v>#VALUE!</v>
      </c>
      <c r="M39" s="26" t="e">
        <f ca="1">+_xlfn.IFNA(VLOOKUP(C39,'Distribución de puestos'!$B$8:$I$507,8,0),"")</f>
        <v>#NAME?</v>
      </c>
      <c r="N39" s="26" t="str">
        <f>+IF(VLOOKUP($B39,'Lista Puestos Valorados'!$B$11:$BK$510,MATCH('Auxiliar General'!H$4,'Lista Puestos Valorados'!$B$10:$BK$10,0),0)="","No relevante",VLOOKUP($B39,'Lista Puestos Valorados'!$B$11:$BK$510,MATCH('Auxiliar General'!H$4,'Lista Puestos Valorados'!$B$10:$BK$10,0),0))</f>
        <v>No relevante</v>
      </c>
      <c r="O39" s="26">
        <f>+HLOOKUP(N39,Sistema_Puntos!$Q$5:$Y$43,'Auxiliar General'!J$5,FALSE)</f>
        <v>0</v>
      </c>
      <c r="P39" s="26" t="str">
        <f>+IF(VLOOKUP($B39,'Lista Puestos Valorados'!$B$11:$BK$510,MATCH('Auxiliar General'!J$4,'Lista Puestos Valorados'!$B$10:$BK$10,0),0)="","No relevante",VLOOKUP($B39,'Lista Puestos Valorados'!$B$11:$BK$510,MATCH('Auxiliar General'!J$4,'Lista Puestos Valorados'!$B$10:$BK$10,0),0))</f>
        <v>No relevante</v>
      </c>
      <c r="Q39" s="26">
        <f>+HLOOKUP(P39,Sistema_Puntos!$Q$5:$Y$43,'Auxiliar General'!L$5,FALSE)</f>
        <v>0</v>
      </c>
      <c r="R39" s="26" t="str">
        <f>+IF(VLOOKUP($B39,'Lista Puestos Valorados'!$B$11:$BK$510,MATCH('Auxiliar General'!L$4,'Lista Puestos Valorados'!$B$10:$BK$10,0),0)="","No relevante",VLOOKUP($B39,'Lista Puestos Valorados'!$B$11:$BK$510,MATCH('Auxiliar General'!L$4,'Lista Puestos Valorados'!$B$10:$BK$10,0),0))</f>
        <v>No relevante</v>
      </c>
      <c r="S39" s="26">
        <f>+HLOOKUP(R39,Sistema_Puntos!$Q$5:$Y$43,'Auxiliar General'!N$5,FALSE)</f>
        <v>0</v>
      </c>
      <c r="T39" s="26" t="str">
        <f>+IF(VLOOKUP($B39,'Lista Puestos Valorados'!$B$11:$BK$510,MATCH('Auxiliar General'!N$4,'Lista Puestos Valorados'!$B$10:$BK$10,0),0)="","No relevante",VLOOKUP($B39,'Lista Puestos Valorados'!$B$11:$BK$510,MATCH('Auxiliar General'!N$4,'Lista Puestos Valorados'!$B$10:$BK$10,0),0))</f>
        <v>No relevante</v>
      </c>
      <c r="U39" s="26">
        <f>+HLOOKUP(T39,Sistema_Puntos!$Q$5:$Y$43,'Auxiliar General'!P$5,FALSE)</f>
        <v>0</v>
      </c>
      <c r="V39" s="26" t="str">
        <f>+IF(VLOOKUP($B39,'Lista Puestos Valorados'!$B$11:$BK$510,MATCH('Auxiliar General'!P$4,'Lista Puestos Valorados'!$B$10:$BK$10,0),0)="","No relevante",VLOOKUP($B39,'Lista Puestos Valorados'!$B$11:$BK$510,MATCH('Auxiliar General'!P$4,'Lista Puestos Valorados'!$B$10:$BK$10,0),0))</f>
        <v>No relevante</v>
      </c>
      <c r="W39" s="26">
        <f>+HLOOKUP(V39,Sistema_Puntos!$Q$5:$Y$43,'Auxiliar General'!R$5,FALSE)</f>
        <v>0</v>
      </c>
      <c r="X39" s="26" t="str">
        <f>+IF(VLOOKUP($B39,'Lista Puestos Valorados'!$B$11:$BK$510,MATCH('Auxiliar General'!R$4,'Lista Puestos Valorados'!$B$10:$BK$10,0),0)="","No relevante",VLOOKUP($B39,'Lista Puestos Valorados'!$B$11:$BK$510,MATCH('Auxiliar General'!R$4,'Lista Puestos Valorados'!$B$10:$BK$10,0),0))</f>
        <v>No relevante</v>
      </c>
      <c r="Y39" s="26">
        <f>+HLOOKUP(X39,Sistema_Puntos!$Q$5:$Y$43,'Auxiliar General'!T$5,FALSE)</f>
        <v>0</v>
      </c>
      <c r="Z39" s="26" t="str">
        <f>+IF(VLOOKUP($B39,'Lista Puestos Valorados'!$B$11:$BK$510,MATCH('Auxiliar General'!T$4,'Lista Puestos Valorados'!$B$10:$BK$10,0),0)="","No relevante",VLOOKUP($B39,'Lista Puestos Valorados'!$B$11:$BK$510,MATCH('Auxiliar General'!T$4,'Lista Puestos Valorados'!$B$10:$BK$10,0),0))</f>
        <v>No relevante</v>
      </c>
      <c r="AA39" s="26">
        <f>+HLOOKUP(Z39,Sistema_Puntos!$Q$5:$Y$43,'Auxiliar General'!V$5,FALSE)</f>
        <v>0</v>
      </c>
      <c r="AB39" s="26" t="str">
        <f>+IF(VLOOKUP($B39,'Lista Puestos Valorados'!$B$11:$BK$510,MATCH('Auxiliar General'!V$4,'Lista Puestos Valorados'!$B$10:$BK$10,0),0)="","No relevante",VLOOKUP($B39,'Lista Puestos Valorados'!$B$11:$BK$510,MATCH('Auxiliar General'!V$4,'Lista Puestos Valorados'!$B$10:$BK$10,0),0))</f>
        <v>No relevante</v>
      </c>
      <c r="AC39" s="26">
        <f>+HLOOKUP(AB39,Sistema_Puntos!$Q$5:$Y$43,'Auxiliar General'!X$5,FALSE)</f>
        <v>0</v>
      </c>
      <c r="AD39" s="26" t="str">
        <f>+IF(VLOOKUP($B39,'Lista Puestos Valorados'!$B$11:$BK$510,MATCH('Auxiliar General'!X$4,'Lista Puestos Valorados'!$B$10:$BK$10,0),0)="","No relevante",VLOOKUP($B39,'Lista Puestos Valorados'!$B$11:$BK$510,MATCH('Auxiliar General'!X$4,'Lista Puestos Valorados'!$B$10:$BK$10,0),0))</f>
        <v>No relevante</v>
      </c>
      <c r="AE39" s="26">
        <f>+HLOOKUP(AD39,Sistema_Puntos!$Q$5:$Y$43,'Auxiliar General'!Z$5,FALSE)</f>
        <v>0</v>
      </c>
      <c r="AF39" s="26" t="str">
        <f>+IF(VLOOKUP($B39,'Lista Puestos Valorados'!$B$11:$BK$510,MATCH('Auxiliar General'!Z$4,'Lista Puestos Valorados'!$B$10:$BK$10,0),0)="","No relevante",VLOOKUP($B39,'Lista Puestos Valorados'!$B$11:$BK$510,MATCH('Auxiliar General'!Z$4,'Lista Puestos Valorados'!$B$10:$BK$10,0),0))</f>
        <v>No relevante</v>
      </c>
      <c r="AG39" s="26">
        <f>+HLOOKUP(AF39,Sistema_Puntos!$Q$5:$Y$43,'Auxiliar General'!AB$5,FALSE)</f>
        <v>0</v>
      </c>
      <c r="AH39" s="26" t="str">
        <f>+IF(VLOOKUP($B39,'Lista Puestos Valorados'!$B$11:$BK$510,MATCH('Auxiliar General'!AB$4,'Lista Puestos Valorados'!$B$10:$BK$10,0),0)="","No relevante",VLOOKUP($B39,'Lista Puestos Valorados'!$B$11:$BK$510,MATCH('Auxiliar General'!AB$4,'Lista Puestos Valorados'!$B$10:$BK$10,0),0))</f>
        <v>No relevante</v>
      </c>
      <c r="AI39" s="26">
        <f>+HLOOKUP(AH39,Sistema_Puntos!$Q$5:$Y$43,'Auxiliar General'!AD$5,FALSE)</f>
        <v>0</v>
      </c>
      <c r="AJ39" s="26" t="str">
        <f>+IF(VLOOKUP($B39,'Lista Puestos Valorados'!$B$11:$BK$510,MATCH('Auxiliar General'!AD$4,'Lista Puestos Valorados'!$B$10:$BK$10,0),0)="","No relevante",VLOOKUP($B39,'Lista Puestos Valorados'!$B$11:$BK$510,MATCH('Auxiliar General'!AD$4,'Lista Puestos Valorados'!$B$10:$BK$10,0),0))</f>
        <v>No relevante</v>
      </c>
      <c r="AK39" s="26">
        <f>+HLOOKUP(AJ39,Sistema_Puntos!$Q$5:$Y$43,'Auxiliar General'!AF$5,FALSE)</f>
        <v>0</v>
      </c>
      <c r="AL39" s="26" t="str">
        <f>+IF(VLOOKUP($B39,'Lista Puestos Valorados'!$B$11:$BK$510,MATCH('Auxiliar General'!AF$4,'Lista Puestos Valorados'!$B$10:$BK$10,0),0)="","No relevante",VLOOKUP($B39,'Lista Puestos Valorados'!$B$11:$BK$510,MATCH('Auxiliar General'!AF$4,'Lista Puestos Valorados'!$B$10:$BK$10,0),0))</f>
        <v>No relevante</v>
      </c>
      <c r="AM39" s="26">
        <f>+HLOOKUP(AL39,Sistema_Puntos!$Q$5:$Y$43,'Auxiliar General'!AH$5,FALSE)</f>
        <v>0</v>
      </c>
      <c r="AN39" s="26" t="str">
        <f>+IF(VLOOKUP($B39,'Lista Puestos Valorados'!$B$11:$BK$510,MATCH('Auxiliar General'!AH$4,'Lista Puestos Valorados'!$B$10:$BK$10,0),0)="","No relevante",VLOOKUP($B39,'Lista Puestos Valorados'!$B$11:$BK$510,MATCH('Auxiliar General'!AH$4,'Lista Puestos Valorados'!$B$10:$BK$10,0),0))</f>
        <v>No relevante</v>
      </c>
      <c r="AO39" s="26">
        <f>+HLOOKUP(AN39,Sistema_Puntos!$Q$5:$Y$43,'Auxiliar General'!AJ$5,FALSE)</f>
        <v>0</v>
      </c>
      <c r="AP39" s="26" t="str">
        <f>+IF(VLOOKUP($B39,'Lista Puestos Valorados'!$B$11:$BK$510,MATCH('Auxiliar General'!AJ$4,'Lista Puestos Valorados'!$B$10:$BK$10,0),0)="","No relevante",VLOOKUP($B39,'Lista Puestos Valorados'!$B$11:$BK$510,MATCH('Auxiliar General'!AJ$4,'Lista Puestos Valorados'!$B$10:$BK$10,0),0))</f>
        <v>No relevante</v>
      </c>
      <c r="AQ39" s="26">
        <f>+HLOOKUP(AP39,Sistema_Puntos!$Q$5:$Y$43,'Auxiliar General'!AL$5,FALSE)</f>
        <v>0</v>
      </c>
      <c r="AR39" s="26" t="str">
        <f>+IF(VLOOKUP($B39,'Lista Puestos Valorados'!$B$11:$BK$510,MATCH('Auxiliar General'!AL$4,'Lista Puestos Valorados'!$B$10:$BK$10,0),0)="","No relevante",VLOOKUP($B39,'Lista Puestos Valorados'!$B$11:$BK$510,MATCH('Auxiliar General'!AL$4,'Lista Puestos Valorados'!$B$10:$BK$10,0),0))</f>
        <v>No relevante</v>
      </c>
      <c r="AS39" s="26">
        <f>+HLOOKUP(AR39,Sistema_Puntos!$Q$5:$Y$43,'Auxiliar General'!AN$5,FALSE)</f>
        <v>0</v>
      </c>
      <c r="AT39" s="26" t="str">
        <f>+IF(VLOOKUP($B39,'Lista Puestos Valorados'!$B$11:$BK$510,MATCH('Auxiliar General'!AN$4,'Lista Puestos Valorados'!$B$10:$BK$10,0),0)="","No relevante",VLOOKUP($B39,'Lista Puestos Valorados'!$B$11:$BK$510,MATCH('Auxiliar General'!AN$4,'Lista Puestos Valorados'!$B$10:$BK$10,0),0))</f>
        <v>No relevante</v>
      </c>
      <c r="AU39" s="26">
        <f>+HLOOKUP(AT39,Sistema_Puntos!$Q$5:$Y$43,'Auxiliar General'!AP$5,FALSE)</f>
        <v>0</v>
      </c>
      <c r="AV39" s="26" t="str">
        <f>+IF(VLOOKUP($B39,'Lista Puestos Valorados'!$B$11:$BK$510,MATCH('Auxiliar General'!AP$4,'Lista Puestos Valorados'!$B$10:$BK$10,0),0)="","No relevante",VLOOKUP($B39,'Lista Puestos Valorados'!$B$11:$BK$510,MATCH('Auxiliar General'!AP$4,'Lista Puestos Valorados'!$B$10:$BK$10,0),0))</f>
        <v>No relevante</v>
      </c>
      <c r="AW39" s="26">
        <f>+HLOOKUP(AV39,Sistema_Puntos!$Q$5:$Y$43,'Auxiliar General'!AR$5,FALSE)</f>
        <v>0</v>
      </c>
      <c r="AX39" s="26" t="str">
        <f>+IF(VLOOKUP($B39,'Lista Puestos Valorados'!$B$11:$BK$510,MATCH('Auxiliar General'!AR$4,'Lista Puestos Valorados'!$B$10:$BK$10,0),0)="","No relevante",VLOOKUP($B39,'Lista Puestos Valorados'!$B$11:$BK$510,MATCH('Auxiliar General'!AR$4,'Lista Puestos Valorados'!$B$10:$BK$10,0),0))</f>
        <v>No relevante</v>
      </c>
      <c r="AY39" s="26">
        <f>+HLOOKUP(AX39,Sistema_Puntos!$Q$5:$Y$43,'Auxiliar General'!AT$5,FALSE)</f>
        <v>0</v>
      </c>
      <c r="AZ39" s="26" t="str">
        <f>+IF(VLOOKUP($B39,'Lista Puestos Valorados'!$B$11:$BK$510,MATCH('Auxiliar General'!AT$4,'Lista Puestos Valorados'!$B$10:$BK$10,0),0)="","No relevante",VLOOKUP($B39,'Lista Puestos Valorados'!$B$11:$BK$510,MATCH('Auxiliar General'!AT$4,'Lista Puestos Valorados'!$B$10:$BK$10,0),0))</f>
        <v>No relevante</v>
      </c>
      <c r="BA39" s="26">
        <f>+HLOOKUP(AZ39,Sistema_Puntos!$Q$5:$Y$43,'Auxiliar General'!AV$5,FALSE)</f>
        <v>0</v>
      </c>
      <c r="BB39" s="26" t="str">
        <f>+IF(VLOOKUP($B39,'Lista Puestos Valorados'!$B$11:$BK$510,MATCH('Auxiliar General'!AV$4,'Lista Puestos Valorados'!$B$10:$BK$10,0),0)="","No relevante",VLOOKUP($B39,'Lista Puestos Valorados'!$B$11:$BK$510,MATCH('Auxiliar General'!AV$4,'Lista Puestos Valorados'!$B$10:$BK$10,0),0))</f>
        <v>No relevante</v>
      </c>
      <c r="BC39" s="26">
        <f>+HLOOKUP(BB39,Sistema_Puntos!$Q$5:$Y$43,'Auxiliar General'!AX$5,FALSE)</f>
        <v>0</v>
      </c>
      <c r="BD39" s="26" t="str">
        <f>+IF(VLOOKUP($B39,'Lista Puestos Valorados'!$B$11:$BK$510,MATCH('Auxiliar General'!AX$4,'Lista Puestos Valorados'!$B$10:$BK$10,0),0)="","No relevante",VLOOKUP($B39,'Lista Puestos Valorados'!$B$11:$BK$510,MATCH('Auxiliar General'!AX$4,'Lista Puestos Valorados'!$B$10:$BK$10,0),0))</f>
        <v>No relevante</v>
      </c>
      <c r="BE39" s="26">
        <f>+HLOOKUP(BD39,Sistema_Puntos!$Q$5:$Y$43,'Auxiliar General'!AZ$5,FALSE)</f>
        <v>0</v>
      </c>
      <c r="BF39" s="26" t="str">
        <f>+IF(VLOOKUP($B39,'Lista Puestos Valorados'!$B$11:$BK$510,MATCH('Auxiliar General'!AZ$4,'Lista Puestos Valorados'!$B$10:$BK$10,0),0)="","No relevante",VLOOKUP($B39,'Lista Puestos Valorados'!$B$11:$BK$510,MATCH('Auxiliar General'!AZ$4,'Lista Puestos Valorados'!$B$10:$BK$10,0),0))</f>
        <v>No relevante</v>
      </c>
      <c r="BG39" s="26">
        <f>+HLOOKUP(BF39,Sistema_Puntos!$Q$5:$Y$43,'Auxiliar General'!BB$5,FALSE)</f>
        <v>0</v>
      </c>
      <c r="BH39" s="26" t="str">
        <f>+IF(VLOOKUP($B39,'Lista Puestos Valorados'!$B$11:$BK$510,MATCH('Auxiliar General'!BB$4,'Lista Puestos Valorados'!$B$10:$BK$10,0),0)="","No relevante",VLOOKUP($B39,'Lista Puestos Valorados'!$B$11:$BK$510,MATCH('Auxiliar General'!BB$4,'Lista Puestos Valorados'!$B$10:$BK$10,0),0))</f>
        <v>No relevante</v>
      </c>
      <c r="BI39" s="26">
        <f>+HLOOKUP(BH39,Sistema_Puntos!$Q$5:$Y$43,'Auxiliar General'!BD$5,FALSE)</f>
        <v>0</v>
      </c>
      <c r="BJ39" s="26" t="str">
        <f>+IF(VLOOKUP($B39,'Lista Puestos Valorados'!$B$11:$BK$510,MATCH('Auxiliar General'!BD$4,'Lista Puestos Valorados'!$B$10:$BK$10,0),0)="","No relevante",VLOOKUP($B39,'Lista Puestos Valorados'!$B$11:$BK$510,MATCH('Auxiliar General'!BD$4,'Lista Puestos Valorados'!$B$10:$BK$10,0),0))</f>
        <v>No relevante</v>
      </c>
      <c r="BK39" s="26">
        <f>+HLOOKUP(BJ39,Sistema_Puntos!$Q$5:$Y$43,'Auxiliar General'!BF$5,FALSE)</f>
        <v>0</v>
      </c>
      <c r="BL39" s="26" t="str">
        <f>+IF(VLOOKUP($B39,'Lista Puestos Valorados'!$B$11:$BK$510,MATCH('Auxiliar General'!BF$4,'Lista Puestos Valorados'!$B$10:$BK$10,0),0)="","No relevante",VLOOKUP($B39,'Lista Puestos Valorados'!$B$11:$BK$510,MATCH('Auxiliar General'!BF$4,'Lista Puestos Valorados'!$B$10:$BK$10,0),0))</f>
        <v>No relevante</v>
      </c>
      <c r="BM39" s="26">
        <f>+HLOOKUP(BL39,Sistema_Puntos!$Q$5:$Y$43,'Auxiliar General'!BH$5,FALSE)</f>
        <v>0</v>
      </c>
      <c r="BN39" s="26" t="str">
        <f>+IF(VLOOKUP($B39,'Lista Puestos Valorados'!$B$11:$BK$510,MATCH('Auxiliar General'!BH$4,'Lista Puestos Valorados'!$B$10:$BK$10,0),0)="","No relevante",VLOOKUP($B39,'Lista Puestos Valorados'!$B$11:$BK$510,MATCH('Auxiliar General'!BH$4,'Lista Puestos Valorados'!$B$10:$BK$10,0),0))</f>
        <v>No relevante</v>
      </c>
      <c r="BO39" s="26">
        <f>+HLOOKUP(BN39,Sistema_Puntos!$Q$5:$Y$43,'Auxiliar General'!BJ$5,FALSE)</f>
        <v>0</v>
      </c>
      <c r="BP39" s="26" t="str">
        <f>+IF(VLOOKUP($B39,'Lista Puestos Valorados'!$B$11:$BK$510,MATCH('Auxiliar General'!BJ$4,'Lista Puestos Valorados'!$B$10:$BK$10,0),0)="","No relevante",VLOOKUP($B39,'Lista Puestos Valorados'!$B$11:$BK$510,MATCH('Auxiliar General'!BJ$4,'Lista Puestos Valorados'!$B$10:$BK$10,0),0))</f>
        <v>No relevante</v>
      </c>
      <c r="BQ39" s="26">
        <f>+HLOOKUP(BP39,Sistema_Puntos!$Q$5:$Y$43,'Auxiliar General'!BL$5,FALSE)</f>
        <v>0</v>
      </c>
      <c r="BR39" s="26" t="str">
        <f>+IF(VLOOKUP($B39,'Lista Puestos Valorados'!$B$11:$BK$510,MATCH('Auxiliar General'!BL$4,'Lista Puestos Valorados'!$B$10:$BK$10,0),0)="","No relevante",VLOOKUP($B39,'Lista Puestos Valorados'!$B$11:$BK$510,MATCH('Auxiliar General'!BL$4,'Lista Puestos Valorados'!$B$10:$BK$10,0),0))</f>
        <v>No relevante</v>
      </c>
      <c r="BS39" s="26">
        <f>+HLOOKUP(BR39,Sistema_Puntos!$Q$5:$Y$43,'Auxiliar General'!BN$5,FALSE)</f>
        <v>0</v>
      </c>
      <c r="BT39" s="26" t="str">
        <f>+IF(VLOOKUP($B39,'Lista Puestos Valorados'!$B$11:$BK$510,MATCH('Auxiliar General'!BN$4,'Lista Puestos Valorados'!$B$10:$BK$10,0),0)="","No relevante",VLOOKUP($B39,'Lista Puestos Valorados'!$B$11:$BK$510,MATCH('Auxiliar General'!BN$4,'Lista Puestos Valorados'!$B$10:$BK$10,0),0))</f>
        <v>No relevante</v>
      </c>
      <c r="BU39" s="26">
        <f>+HLOOKUP(BT39,Sistema_Puntos!$Q$5:$Y$43,'Auxiliar General'!BP$5,FALSE)</f>
        <v>0</v>
      </c>
      <c r="BV39" s="26" t="str">
        <f>+IF(VLOOKUP($B39,'Lista Puestos Valorados'!$B$11:$BK$510,MATCH('Auxiliar General'!BP$4,'Lista Puestos Valorados'!$B$10:$BK$10,0),0)="","No relevante",VLOOKUP($B39,'Lista Puestos Valorados'!$B$11:$BK$510,MATCH('Auxiliar General'!BP$4,'Lista Puestos Valorados'!$B$10:$BK$10,0),0))</f>
        <v>No relevante</v>
      </c>
      <c r="BW39" s="26">
        <f>+HLOOKUP(BV39,Sistema_Puntos!$Q$5:$Y$43,'Auxiliar General'!BR$5,FALSE)</f>
        <v>0</v>
      </c>
      <c r="BX39" s="26" t="str">
        <f>+IF(VLOOKUP($B39,'Lista Puestos Valorados'!$B$11:$BK$510,MATCH('Auxiliar General'!BR$4,'Lista Puestos Valorados'!$B$10:$BK$10,0),0)="","No relevante",VLOOKUP($B39,'Lista Puestos Valorados'!$B$11:$BK$510,MATCH('Auxiliar General'!BR$4,'Lista Puestos Valorados'!$B$10:$BK$10,0),0))</f>
        <v>No relevante</v>
      </c>
      <c r="BY39" s="26">
        <f>+HLOOKUP(BX39,Sistema_Puntos!$Q$5:$Y$43,'Auxiliar General'!BT$5,FALSE)</f>
        <v>0</v>
      </c>
      <c r="BZ39" s="26" t="str">
        <f>+IF(VLOOKUP($B39,'Lista Puestos Valorados'!$B$11:$BK$510,MATCH('Auxiliar General'!BT$4,'Lista Puestos Valorados'!$B$10:$BK$10,0),0)="","No relevante",VLOOKUP($B39,'Lista Puestos Valorados'!$B$11:$BK$510,MATCH('Auxiliar General'!BT$4,'Lista Puestos Valorados'!$B$10:$BK$10,0),0))</f>
        <v>No relevante</v>
      </c>
      <c r="CA39" s="26">
        <f>+HLOOKUP(BZ39,Sistema_Puntos!$Q$5:$Y$43,'Auxiliar General'!BV$5,FALSE)</f>
        <v>0</v>
      </c>
      <c r="CB39" s="26" t="str">
        <f>+IF(VLOOKUP($B39,'Lista Puestos Valorados'!$B$11:$BK$510,MATCH('Auxiliar General'!BV$4,'Lista Puestos Valorados'!$B$10:$BK$10,0),0)="","No relevante",VLOOKUP($B39,'Lista Puestos Valorados'!$B$11:$BK$510,MATCH('Auxiliar General'!BV$4,'Lista Puestos Valorados'!$B$10:$BK$10,0),0))</f>
        <v>No relevante</v>
      </c>
      <c r="CC39" s="26">
        <f>+HLOOKUP(CB39,Sistema_Puntos!$Q$5:$Y$43,'Auxiliar General'!BX$5,FALSE)</f>
        <v>0</v>
      </c>
      <c r="CD39" s="26" t="str">
        <f>+IF(VLOOKUP($B39,'Lista Puestos Valorados'!$B$11:$BK$510,MATCH('Auxiliar General'!BX$4,'Lista Puestos Valorados'!$B$10:$BK$10,0),0)="","No relevante",VLOOKUP($B39,'Lista Puestos Valorados'!$B$11:$BK$510,MATCH('Auxiliar General'!BX$4,'Lista Puestos Valorados'!$B$10:$BK$10,0),0))</f>
        <v>No relevante</v>
      </c>
      <c r="CE39" s="26">
        <f>+HLOOKUP(CD39,Sistema_Puntos!$Q$5:$Y$43,'Auxiliar General'!BZ$5,FALSE)</f>
        <v>0</v>
      </c>
      <c r="CF39" s="26" t="str">
        <f>+IF(VLOOKUP($B39,'Lista Puestos Valorados'!$B$11:$BK$510,MATCH('Auxiliar General'!BZ$4,'Lista Puestos Valorados'!$B$10:$BK$10,0),0)="","No relevante",VLOOKUP($B39,'Lista Puestos Valorados'!$B$11:$BK$510,MATCH('Auxiliar General'!BZ$4,'Lista Puestos Valorados'!$B$10:$BK$10,0),0))</f>
        <v>No relevante</v>
      </c>
      <c r="CG39" s="26">
        <f>+HLOOKUP(CF39,Sistema_Puntos!$Q$5:$Y$43,'Auxiliar General'!CB$5,FALSE)</f>
        <v>0</v>
      </c>
      <c r="CH39" s="29"/>
      <c r="CI39" s="29"/>
    </row>
    <row r="40" spans="2:87" ht="17.55" customHeight="1">
      <c r="B40" s="26">
        <f>+'Listado de Puestos'!B40</f>
        <v>30</v>
      </c>
      <c r="C40" s="236" t="str">
        <f>+IF('Lista Puestos Valorados'!C40="","",'Lista Puestos Valorados'!C40)</f>
        <v/>
      </c>
      <c r="D40" s="26" t="str">
        <f>+IF('Lista Puestos Valorados'!D40="","",'Lista Puestos Valorados'!D40)</f>
        <v/>
      </c>
      <c r="E40" s="26" t="str">
        <f>+IF('Lista Puestos Valorados'!E40="","",'Lista Puestos Valorados'!E40)</f>
        <v/>
      </c>
      <c r="F40" s="26" t="str">
        <f>+IF('Lista Puestos Valorados'!F40="","",'Lista Puestos Valorados'!F40)</f>
        <v/>
      </c>
      <c r="G40" s="26" t="str">
        <f>+IF('Lista Puestos Valorados'!G40="","",'Lista Puestos Valorados'!G40)</f>
        <v/>
      </c>
      <c r="H40" s="26" t="str">
        <f>+IF('Lista Puestos Valorados'!H40="","",'Lista Puestos Valorados'!H40)</f>
        <v/>
      </c>
      <c r="I40" s="26" t="str">
        <f>+IF('Lista Puestos Valorados'!I40="","",'Lista Puestos Valorados'!I40)</f>
        <v/>
      </c>
      <c r="J40" s="118" t="e">
        <f t="array" ref="J40">+IF(L40="","",_xlfn.IFS(L40&lt;='Cortes de Agrupacion'!$F$15,'Cortes de Agrupacion'!$E$15,'Resultados General'!L40&lt;='Cortes de Agrupacion'!$F$14,'Cortes de Agrupacion'!$E$14,'Resultados General'!L40&lt;='Cortes de Agrupacion'!$F$13,'Cortes de Agrupacion'!$E$13,L40&lt;='Cortes de Agrupacion'!$F$12,'Cortes de Agrupacion'!$E$12,'Resultados General'!L40&lt;='Cortes de Agrupacion'!$F$11,'Cortes de Agrupacion'!$E$11,'Resultados General'!L40&lt;='Cortes de Agrupacion'!$F$10,'Cortes de Agrupacion'!$E$10,'Resultados General'!L40&lt;='Cortes de Agrupacion'!$F$9,'Cortes de Agrupacion'!$E$9,'Resultados General'!L40&lt;='Cortes de Agrupacion'!$F$8,'Cortes de Agrupacion'!$E$8,'Resultados General'!L40&lt;='Cortes de Agrupacion'!$F$7,'Cortes de Agrupacion'!$E$7,'Resultados General'!L40&lt;='Cortes de Agrupacion'!$F$6,'Cortes de Agrupacion'!$E$6))</f>
        <v>#VALUE!</v>
      </c>
      <c r="K40" s="118" t="str">
        <f t="shared" si="0"/>
        <v/>
      </c>
      <c r="L40" s="124" t="e">
        <f>#VALUE!</f>
        <v>#VALUE!</v>
      </c>
      <c r="M40" s="26" t="e">
        <f ca="1">+_xlfn.IFNA(VLOOKUP(C40,'Distribución de puestos'!$B$8:$I$507,8,0),"")</f>
        <v>#NAME?</v>
      </c>
      <c r="N40" s="26" t="str">
        <f>+IF(VLOOKUP($B40,'Lista Puestos Valorados'!$B$11:$BK$510,MATCH('Auxiliar General'!H$4,'Lista Puestos Valorados'!$B$10:$BK$10,0),0)="","No relevante",VLOOKUP($B40,'Lista Puestos Valorados'!$B$11:$BK$510,MATCH('Auxiliar General'!H$4,'Lista Puestos Valorados'!$B$10:$BK$10,0),0))</f>
        <v>No relevante</v>
      </c>
      <c r="O40" s="26">
        <f>+HLOOKUP(N40,Sistema_Puntos!$Q$5:$Y$43,'Auxiliar General'!J$5,FALSE)</f>
        <v>0</v>
      </c>
      <c r="P40" s="26" t="str">
        <f>+IF(VLOOKUP($B40,'Lista Puestos Valorados'!$B$11:$BK$510,MATCH('Auxiliar General'!J$4,'Lista Puestos Valorados'!$B$10:$BK$10,0),0)="","No relevante",VLOOKUP($B40,'Lista Puestos Valorados'!$B$11:$BK$510,MATCH('Auxiliar General'!J$4,'Lista Puestos Valorados'!$B$10:$BK$10,0),0))</f>
        <v>No relevante</v>
      </c>
      <c r="Q40" s="26">
        <f>+HLOOKUP(P40,Sistema_Puntos!$Q$5:$Y$43,'Auxiliar General'!L$5,FALSE)</f>
        <v>0</v>
      </c>
      <c r="R40" s="26" t="str">
        <f>+IF(VLOOKUP($B40,'Lista Puestos Valorados'!$B$11:$BK$510,MATCH('Auxiliar General'!L$4,'Lista Puestos Valorados'!$B$10:$BK$10,0),0)="","No relevante",VLOOKUP($B40,'Lista Puestos Valorados'!$B$11:$BK$510,MATCH('Auxiliar General'!L$4,'Lista Puestos Valorados'!$B$10:$BK$10,0),0))</f>
        <v>No relevante</v>
      </c>
      <c r="S40" s="26">
        <f>+HLOOKUP(R40,Sistema_Puntos!$Q$5:$Y$43,'Auxiliar General'!N$5,FALSE)</f>
        <v>0</v>
      </c>
      <c r="T40" s="26" t="str">
        <f>+IF(VLOOKUP($B40,'Lista Puestos Valorados'!$B$11:$BK$510,MATCH('Auxiliar General'!N$4,'Lista Puestos Valorados'!$B$10:$BK$10,0),0)="","No relevante",VLOOKUP($B40,'Lista Puestos Valorados'!$B$11:$BK$510,MATCH('Auxiliar General'!N$4,'Lista Puestos Valorados'!$B$10:$BK$10,0),0))</f>
        <v>No relevante</v>
      </c>
      <c r="U40" s="26">
        <f>+HLOOKUP(T40,Sistema_Puntos!$Q$5:$Y$43,'Auxiliar General'!P$5,FALSE)</f>
        <v>0</v>
      </c>
      <c r="V40" s="26" t="str">
        <f>+IF(VLOOKUP($B40,'Lista Puestos Valorados'!$B$11:$BK$510,MATCH('Auxiliar General'!P$4,'Lista Puestos Valorados'!$B$10:$BK$10,0),0)="","No relevante",VLOOKUP($B40,'Lista Puestos Valorados'!$B$11:$BK$510,MATCH('Auxiliar General'!P$4,'Lista Puestos Valorados'!$B$10:$BK$10,0),0))</f>
        <v>No relevante</v>
      </c>
      <c r="W40" s="26">
        <f>+HLOOKUP(V40,Sistema_Puntos!$Q$5:$Y$43,'Auxiliar General'!R$5,FALSE)</f>
        <v>0</v>
      </c>
      <c r="X40" s="26" t="str">
        <f>+IF(VLOOKUP($B40,'Lista Puestos Valorados'!$B$11:$BK$510,MATCH('Auxiliar General'!R$4,'Lista Puestos Valorados'!$B$10:$BK$10,0),0)="","No relevante",VLOOKUP($B40,'Lista Puestos Valorados'!$B$11:$BK$510,MATCH('Auxiliar General'!R$4,'Lista Puestos Valorados'!$B$10:$BK$10,0),0))</f>
        <v>No relevante</v>
      </c>
      <c r="Y40" s="26">
        <f>+HLOOKUP(X40,Sistema_Puntos!$Q$5:$Y$43,'Auxiliar General'!T$5,FALSE)</f>
        <v>0</v>
      </c>
      <c r="Z40" s="26" t="str">
        <f>+IF(VLOOKUP($B40,'Lista Puestos Valorados'!$B$11:$BK$510,MATCH('Auxiliar General'!T$4,'Lista Puestos Valorados'!$B$10:$BK$10,0),0)="","No relevante",VLOOKUP($B40,'Lista Puestos Valorados'!$B$11:$BK$510,MATCH('Auxiliar General'!T$4,'Lista Puestos Valorados'!$B$10:$BK$10,0),0))</f>
        <v>No relevante</v>
      </c>
      <c r="AA40" s="26">
        <f>+HLOOKUP(Z40,Sistema_Puntos!$Q$5:$Y$43,'Auxiliar General'!V$5,FALSE)</f>
        <v>0</v>
      </c>
      <c r="AB40" s="26" t="str">
        <f>+IF(VLOOKUP($B40,'Lista Puestos Valorados'!$B$11:$BK$510,MATCH('Auxiliar General'!V$4,'Lista Puestos Valorados'!$B$10:$BK$10,0),0)="","No relevante",VLOOKUP($B40,'Lista Puestos Valorados'!$B$11:$BK$510,MATCH('Auxiliar General'!V$4,'Lista Puestos Valorados'!$B$10:$BK$10,0),0))</f>
        <v>No relevante</v>
      </c>
      <c r="AC40" s="26">
        <f>+HLOOKUP(AB40,Sistema_Puntos!$Q$5:$Y$43,'Auxiliar General'!X$5,FALSE)</f>
        <v>0</v>
      </c>
      <c r="AD40" s="26" t="str">
        <f>+IF(VLOOKUP($B40,'Lista Puestos Valorados'!$B$11:$BK$510,MATCH('Auxiliar General'!X$4,'Lista Puestos Valorados'!$B$10:$BK$10,0),0)="","No relevante",VLOOKUP($B40,'Lista Puestos Valorados'!$B$11:$BK$510,MATCH('Auxiliar General'!X$4,'Lista Puestos Valorados'!$B$10:$BK$10,0),0))</f>
        <v>No relevante</v>
      </c>
      <c r="AE40" s="26">
        <f>+HLOOKUP(AD40,Sistema_Puntos!$Q$5:$Y$43,'Auxiliar General'!Z$5,FALSE)</f>
        <v>0</v>
      </c>
      <c r="AF40" s="26" t="str">
        <f>+IF(VLOOKUP($B40,'Lista Puestos Valorados'!$B$11:$BK$510,MATCH('Auxiliar General'!Z$4,'Lista Puestos Valorados'!$B$10:$BK$10,0),0)="","No relevante",VLOOKUP($B40,'Lista Puestos Valorados'!$B$11:$BK$510,MATCH('Auxiliar General'!Z$4,'Lista Puestos Valorados'!$B$10:$BK$10,0),0))</f>
        <v>No relevante</v>
      </c>
      <c r="AG40" s="26">
        <f>+HLOOKUP(AF40,Sistema_Puntos!$Q$5:$Y$43,'Auxiliar General'!AB$5,FALSE)</f>
        <v>0</v>
      </c>
      <c r="AH40" s="26" t="str">
        <f>+IF(VLOOKUP($B40,'Lista Puestos Valorados'!$B$11:$BK$510,MATCH('Auxiliar General'!AB$4,'Lista Puestos Valorados'!$B$10:$BK$10,0),0)="","No relevante",VLOOKUP($B40,'Lista Puestos Valorados'!$B$11:$BK$510,MATCH('Auxiliar General'!AB$4,'Lista Puestos Valorados'!$B$10:$BK$10,0),0))</f>
        <v>No relevante</v>
      </c>
      <c r="AI40" s="26">
        <f>+HLOOKUP(AH40,Sistema_Puntos!$Q$5:$Y$43,'Auxiliar General'!AD$5,FALSE)</f>
        <v>0</v>
      </c>
      <c r="AJ40" s="26" t="str">
        <f>+IF(VLOOKUP($B40,'Lista Puestos Valorados'!$B$11:$BK$510,MATCH('Auxiliar General'!AD$4,'Lista Puestos Valorados'!$B$10:$BK$10,0),0)="","No relevante",VLOOKUP($B40,'Lista Puestos Valorados'!$B$11:$BK$510,MATCH('Auxiliar General'!AD$4,'Lista Puestos Valorados'!$B$10:$BK$10,0),0))</f>
        <v>No relevante</v>
      </c>
      <c r="AK40" s="26">
        <f>+HLOOKUP(AJ40,Sistema_Puntos!$Q$5:$Y$43,'Auxiliar General'!AF$5,FALSE)</f>
        <v>0</v>
      </c>
      <c r="AL40" s="26" t="str">
        <f>+IF(VLOOKUP($B40,'Lista Puestos Valorados'!$B$11:$BK$510,MATCH('Auxiliar General'!AF$4,'Lista Puestos Valorados'!$B$10:$BK$10,0),0)="","No relevante",VLOOKUP($B40,'Lista Puestos Valorados'!$B$11:$BK$510,MATCH('Auxiliar General'!AF$4,'Lista Puestos Valorados'!$B$10:$BK$10,0),0))</f>
        <v>No relevante</v>
      </c>
      <c r="AM40" s="26">
        <f>+HLOOKUP(AL40,Sistema_Puntos!$Q$5:$Y$43,'Auxiliar General'!AH$5,FALSE)</f>
        <v>0</v>
      </c>
      <c r="AN40" s="26" t="str">
        <f>+IF(VLOOKUP($B40,'Lista Puestos Valorados'!$B$11:$BK$510,MATCH('Auxiliar General'!AH$4,'Lista Puestos Valorados'!$B$10:$BK$10,0),0)="","No relevante",VLOOKUP($B40,'Lista Puestos Valorados'!$B$11:$BK$510,MATCH('Auxiliar General'!AH$4,'Lista Puestos Valorados'!$B$10:$BK$10,0),0))</f>
        <v>No relevante</v>
      </c>
      <c r="AO40" s="26">
        <f>+HLOOKUP(AN40,Sistema_Puntos!$Q$5:$Y$43,'Auxiliar General'!AJ$5,FALSE)</f>
        <v>0</v>
      </c>
      <c r="AP40" s="26" t="str">
        <f>+IF(VLOOKUP($B40,'Lista Puestos Valorados'!$B$11:$BK$510,MATCH('Auxiliar General'!AJ$4,'Lista Puestos Valorados'!$B$10:$BK$10,0),0)="","No relevante",VLOOKUP($B40,'Lista Puestos Valorados'!$B$11:$BK$510,MATCH('Auxiliar General'!AJ$4,'Lista Puestos Valorados'!$B$10:$BK$10,0),0))</f>
        <v>No relevante</v>
      </c>
      <c r="AQ40" s="26">
        <f>+HLOOKUP(AP40,Sistema_Puntos!$Q$5:$Y$43,'Auxiliar General'!AL$5,FALSE)</f>
        <v>0</v>
      </c>
      <c r="AR40" s="26" t="str">
        <f>+IF(VLOOKUP($B40,'Lista Puestos Valorados'!$B$11:$BK$510,MATCH('Auxiliar General'!AL$4,'Lista Puestos Valorados'!$B$10:$BK$10,0),0)="","No relevante",VLOOKUP($B40,'Lista Puestos Valorados'!$B$11:$BK$510,MATCH('Auxiliar General'!AL$4,'Lista Puestos Valorados'!$B$10:$BK$10,0),0))</f>
        <v>No relevante</v>
      </c>
      <c r="AS40" s="26">
        <f>+HLOOKUP(AR40,Sistema_Puntos!$Q$5:$Y$43,'Auxiliar General'!AN$5,FALSE)</f>
        <v>0</v>
      </c>
      <c r="AT40" s="26" t="str">
        <f>+IF(VLOOKUP($B40,'Lista Puestos Valorados'!$B$11:$BK$510,MATCH('Auxiliar General'!AN$4,'Lista Puestos Valorados'!$B$10:$BK$10,0),0)="","No relevante",VLOOKUP($B40,'Lista Puestos Valorados'!$B$11:$BK$510,MATCH('Auxiliar General'!AN$4,'Lista Puestos Valorados'!$B$10:$BK$10,0),0))</f>
        <v>No relevante</v>
      </c>
      <c r="AU40" s="26">
        <f>+HLOOKUP(AT40,Sistema_Puntos!$Q$5:$Y$43,'Auxiliar General'!AP$5,FALSE)</f>
        <v>0</v>
      </c>
      <c r="AV40" s="26" t="str">
        <f>+IF(VLOOKUP($B40,'Lista Puestos Valorados'!$B$11:$BK$510,MATCH('Auxiliar General'!AP$4,'Lista Puestos Valorados'!$B$10:$BK$10,0),0)="","No relevante",VLOOKUP($B40,'Lista Puestos Valorados'!$B$11:$BK$510,MATCH('Auxiliar General'!AP$4,'Lista Puestos Valorados'!$B$10:$BK$10,0),0))</f>
        <v>No relevante</v>
      </c>
      <c r="AW40" s="26">
        <f>+HLOOKUP(AV40,Sistema_Puntos!$Q$5:$Y$43,'Auxiliar General'!AR$5,FALSE)</f>
        <v>0</v>
      </c>
      <c r="AX40" s="26" t="str">
        <f>+IF(VLOOKUP($B40,'Lista Puestos Valorados'!$B$11:$BK$510,MATCH('Auxiliar General'!AR$4,'Lista Puestos Valorados'!$B$10:$BK$10,0),0)="","No relevante",VLOOKUP($B40,'Lista Puestos Valorados'!$B$11:$BK$510,MATCH('Auxiliar General'!AR$4,'Lista Puestos Valorados'!$B$10:$BK$10,0),0))</f>
        <v>No relevante</v>
      </c>
      <c r="AY40" s="26">
        <f>+HLOOKUP(AX40,Sistema_Puntos!$Q$5:$Y$43,'Auxiliar General'!AT$5,FALSE)</f>
        <v>0</v>
      </c>
      <c r="AZ40" s="26" t="str">
        <f>+IF(VLOOKUP($B40,'Lista Puestos Valorados'!$B$11:$BK$510,MATCH('Auxiliar General'!AT$4,'Lista Puestos Valorados'!$B$10:$BK$10,0),0)="","No relevante",VLOOKUP($B40,'Lista Puestos Valorados'!$B$11:$BK$510,MATCH('Auxiliar General'!AT$4,'Lista Puestos Valorados'!$B$10:$BK$10,0),0))</f>
        <v>No relevante</v>
      </c>
      <c r="BA40" s="26">
        <f>+HLOOKUP(AZ40,Sistema_Puntos!$Q$5:$Y$43,'Auxiliar General'!AV$5,FALSE)</f>
        <v>0</v>
      </c>
      <c r="BB40" s="26" t="str">
        <f>+IF(VLOOKUP($B40,'Lista Puestos Valorados'!$B$11:$BK$510,MATCH('Auxiliar General'!AV$4,'Lista Puestos Valorados'!$B$10:$BK$10,0),0)="","No relevante",VLOOKUP($B40,'Lista Puestos Valorados'!$B$11:$BK$510,MATCH('Auxiliar General'!AV$4,'Lista Puestos Valorados'!$B$10:$BK$10,0),0))</f>
        <v>No relevante</v>
      </c>
      <c r="BC40" s="26">
        <f>+HLOOKUP(BB40,Sistema_Puntos!$Q$5:$Y$43,'Auxiliar General'!AX$5,FALSE)</f>
        <v>0</v>
      </c>
      <c r="BD40" s="26" t="str">
        <f>+IF(VLOOKUP($B40,'Lista Puestos Valorados'!$B$11:$BK$510,MATCH('Auxiliar General'!AX$4,'Lista Puestos Valorados'!$B$10:$BK$10,0),0)="","No relevante",VLOOKUP($B40,'Lista Puestos Valorados'!$B$11:$BK$510,MATCH('Auxiliar General'!AX$4,'Lista Puestos Valorados'!$B$10:$BK$10,0),0))</f>
        <v>No relevante</v>
      </c>
      <c r="BE40" s="26">
        <f>+HLOOKUP(BD40,Sistema_Puntos!$Q$5:$Y$43,'Auxiliar General'!AZ$5,FALSE)</f>
        <v>0</v>
      </c>
      <c r="BF40" s="26" t="str">
        <f>+IF(VLOOKUP($B40,'Lista Puestos Valorados'!$B$11:$BK$510,MATCH('Auxiliar General'!AZ$4,'Lista Puestos Valorados'!$B$10:$BK$10,0),0)="","No relevante",VLOOKUP($B40,'Lista Puestos Valorados'!$B$11:$BK$510,MATCH('Auxiliar General'!AZ$4,'Lista Puestos Valorados'!$B$10:$BK$10,0),0))</f>
        <v>No relevante</v>
      </c>
      <c r="BG40" s="26">
        <f>+HLOOKUP(BF40,Sistema_Puntos!$Q$5:$Y$43,'Auxiliar General'!BB$5,FALSE)</f>
        <v>0</v>
      </c>
      <c r="BH40" s="26" t="str">
        <f>+IF(VLOOKUP($B40,'Lista Puestos Valorados'!$B$11:$BK$510,MATCH('Auxiliar General'!BB$4,'Lista Puestos Valorados'!$B$10:$BK$10,0),0)="","No relevante",VLOOKUP($B40,'Lista Puestos Valorados'!$B$11:$BK$510,MATCH('Auxiliar General'!BB$4,'Lista Puestos Valorados'!$B$10:$BK$10,0),0))</f>
        <v>No relevante</v>
      </c>
      <c r="BI40" s="26">
        <f>+HLOOKUP(BH40,Sistema_Puntos!$Q$5:$Y$43,'Auxiliar General'!BD$5,FALSE)</f>
        <v>0</v>
      </c>
      <c r="BJ40" s="26" t="str">
        <f>+IF(VLOOKUP($B40,'Lista Puestos Valorados'!$B$11:$BK$510,MATCH('Auxiliar General'!BD$4,'Lista Puestos Valorados'!$B$10:$BK$10,0),0)="","No relevante",VLOOKUP($B40,'Lista Puestos Valorados'!$B$11:$BK$510,MATCH('Auxiliar General'!BD$4,'Lista Puestos Valorados'!$B$10:$BK$10,0),0))</f>
        <v>No relevante</v>
      </c>
      <c r="BK40" s="26">
        <f>+HLOOKUP(BJ40,Sistema_Puntos!$Q$5:$Y$43,'Auxiliar General'!BF$5,FALSE)</f>
        <v>0</v>
      </c>
      <c r="BL40" s="26" t="str">
        <f>+IF(VLOOKUP($B40,'Lista Puestos Valorados'!$B$11:$BK$510,MATCH('Auxiliar General'!BF$4,'Lista Puestos Valorados'!$B$10:$BK$10,0),0)="","No relevante",VLOOKUP($B40,'Lista Puestos Valorados'!$B$11:$BK$510,MATCH('Auxiliar General'!BF$4,'Lista Puestos Valorados'!$B$10:$BK$10,0),0))</f>
        <v>No relevante</v>
      </c>
      <c r="BM40" s="26">
        <f>+HLOOKUP(BL40,Sistema_Puntos!$Q$5:$Y$43,'Auxiliar General'!BH$5,FALSE)</f>
        <v>0</v>
      </c>
      <c r="BN40" s="26" t="str">
        <f>+IF(VLOOKUP($B40,'Lista Puestos Valorados'!$B$11:$BK$510,MATCH('Auxiliar General'!BH$4,'Lista Puestos Valorados'!$B$10:$BK$10,0),0)="","No relevante",VLOOKUP($B40,'Lista Puestos Valorados'!$B$11:$BK$510,MATCH('Auxiliar General'!BH$4,'Lista Puestos Valorados'!$B$10:$BK$10,0),0))</f>
        <v>No relevante</v>
      </c>
      <c r="BO40" s="26">
        <f>+HLOOKUP(BN40,Sistema_Puntos!$Q$5:$Y$43,'Auxiliar General'!BJ$5,FALSE)</f>
        <v>0</v>
      </c>
      <c r="BP40" s="26" t="str">
        <f>+IF(VLOOKUP($B40,'Lista Puestos Valorados'!$B$11:$BK$510,MATCH('Auxiliar General'!BJ$4,'Lista Puestos Valorados'!$B$10:$BK$10,0),0)="","No relevante",VLOOKUP($B40,'Lista Puestos Valorados'!$B$11:$BK$510,MATCH('Auxiliar General'!BJ$4,'Lista Puestos Valorados'!$B$10:$BK$10,0),0))</f>
        <v>No relevante</v>
      </c>
      <c r="BQ40" s="26">
        <f>+HLOOKUP(BP40,Sistema_Puntos!$Q$5:$Y$43,'Auxiliar General'!BL$5,FALSE)</f>
        <v>0</v>
      </c>
      <c r="BR40" s="26" t="str">
        <f>+IF(VLOOKUP($B40,'Lista Puestos Valorados'!$B$11:$BK$510,MATCH('Auxiliar General'!BL$4,'Lista Puestos Valorados'!$B$10:$BK$10,0),0)="","No relevante",VLOOKUP($B40,'Lista Puestos Valorados'!$B$11:$BK$510,MATCH('Auxiliar General'!BL$4,'Lista Puestos Valorados'!$B$10:$BK$10,0),0))</f>
        <v>No relevante</v>
      </c>
      <c r="BS40" s="26">
        <f>+HLOOKUP(BR40,Sistema_Puntos!$Q$5:$Y$43,'Auxiliar General'!BN$5,FALSE)</f>
        <v>0</v>
      </c>
      <c r="BT40" s="26" t="str">
        <f>+IF(VLOOKUP($B40,'Lista Puestos Valorados'!$B$11:$BK$510,MATCH('Auxiliar General'!BN$4,'Lista Puestos Valorados'!$B$10:$BK$10,0),0)="","No relevante",VLOOKUP($B40,'Lista Puestos Valorados'!$B$11:$BK$510,MATCH('Auxiliar General'!BN$4,'Lista Puestos Valorados'!$B$10:$BK$10,0),0))</f>
        <v>No relevante</v>
      </c>
      <c r="BU40" s="26">
        <f>+HLOOKUP(BT40,Sistema_Puntos!$Q$5:$Y$43,'Auxiliar General'!BP$5,FALSE)</f>
        <v>0</v>
      </c>
      <c r="BV40" s="26" t="str">
        <f>+IF(VLOOKUP($B40,'Lista Puestos Valorados'!$B$11:$BK$510,MATCH('Auxiliar General'!BP$4,'Lista Puestos Valorados'!$B$10:$BK$10,0),0)="","No relevante",VLOOKUP($B40,'Lista Puestos Valorados'!$B$11:$BK$510,MATCH('Auxiliar General'!BP$4,'Lista Puestos Valorados'!$B$10:$BK$10,0),0))</f>
        <v>No relevante</v>
      </c>
      <c r="BW40" s="26">
        <f>+HLOOKUP(BV40,Sistema_Puntos!$Q$5:$Y$43,'Auxiliar General'!BR$5,FALSE)</f>
        <v>0</v>
      </c>
      <c r="BX40" s="26" t="str">
        <f>+IF(VLOOKUP($B40,'Lista Puestos Valorados'!$B$11:$BK$510,MATCH('Auxiliar General'!BR$4,'Lista Puestos Valorados'!$B$10:$BK$10,0),0)="","No relevante",VLOOKUP($B40,'Lista Puestos Valorados'!$B$11:$BK$510,MATCH('Auxiliar General'!BR$4,'Lista Puestos Valorados'!$B$10:$BK$10,0),0))</f>
        <v>No relevante</v>
      </c>
      <c r="BY40" s="26">
        <f>+HLOOKUP(BX40,Sistema_Puntos!$Q$5:$Y$43,'Auxiliar General'!BT$5,FALSE)</f>
        <v>0</v>
      </c>
      <c r="BZ40" s="26" t="str">
        <f>+IF(VLOOKUP($B40,'Lista Puestos Valorados'!$B$11:$BK$510,MATCH('Auxiliar General'!BT$4,'Lista Puestos Valorados'!$B$10:$BK$10,0),0)="","No relevante",VLOOKUP($B40,'Lista Puestos Valorados'!$B$11:$BK$510,MATCH('Auxiliar General'!BT$4,'Lista Puestos Valorados'!$B$10:$BK$10,0),0))</f>
        <v>No relevante</v>
      </c>
      <c r="CA40" s="26">
        <f>+HLOOKUP(BZ40,Sistema_Puntos!$Q$5:$Y$43,'Auxiliar General'!BV$5,FALSE)</f>
        <v>0</v>
      </c>
      <c r="CB40" s="26" t="str">
        <f>+IF(VLOOKUP($B40,'Lista Puestos Valorados'!$B$11:$BK$510,MATCH('Auxiliar General'!BV$4,'Lista Puestos Valorados'!$B$10:$BK$10,0),0)="","No relevante",VLOOKUP($B40,'Lista Puestos Valorados'!$B$11:$BK$510,MATCH('Auxiliar General'!BV$4,'Lista Puestos Valorados'!$B$10:$BK$10,0),0))</f>
        <v>No relevante</v>
      </c>
      <c r="CC40" s="26">
        <f>+HLOOKUP(CB40,Sistema_Puntos!$Q$5:$Y$43,'Auxiliar General'!BX$5,FALSE)</f>
        <v>0</v>
      </c>
      <c r="CD40" s="26" t="str">
        <f>+IF(VLOOKUP($B40,'Lista Puestos Valorados'!$B$11:$BK$510,MATCH('Auxiliar General'!BX$4,'Lista Puestos Valorados'!$B$10:$BK$10,0),0)="","No relevante",VLOOKUP($B40,'Lista Puestos Valorados'!$B$11:$BK$510,MATCH('Auxiliar General'!BX$4,'Lista Puestos Valorados'!$B$10:$BK$10,0),0))</f>
        <v>No relevante</v>
      </c>
      <c r="CE40" s="26">
        <f>+HLOOKUP(CD40,Sistema_Puntos!$Q$5:$Y$43,'Auxiliar General'!BZ$5,FALSE)</f>
        <v>0</v>
      </c>
      <c r="CF40" s="26" t="str">
        <f>+IF(VLOOKUP($B40,'Lista Puestos Valorados'!$B$11:$BK$510,MATCH('Auxiliar General'!BZ$4,'Lista Puestos Valorados'!$B$10:$BK$10,0),0)="","No relevante",VLOOKUP($B40,'Lista Puestos Valorados'!$B$11:$BK$510,MATCH('Auxiliar General'!BZ$4,'Lista Puestos Valorados'!$B$10:$BK$10,0),0))</f>
        <v>No relevante</v>
      </c>
      <c r="CG40" s="26">
        <f>+HLOOKUP(CF40,Sistema_Puntos!$Q$5:$Y$43,'Auxiliar General'!CB$5,FALSE)</f>
        <v>0</v>
      </c>
      <c r="CH40" s="29"/>
      <c r="CI40" s="29"/>
    </row>
    <row r="41" spans="2:87" ht="17.55" customHeight="1">
      <c r="B41" s="26">
        <f>+'Listado de Puestos'!B41</f>
        <v>31</v>
      </c>
      <c r="C41" s="26" t="str">
        <f>+IF('Lista Puestos Valorados'!C41="","",'Lista Puestos Valorados'!C41)</f>
        <v/>
      </c>
      <c r="D41" s="26" t="str">
        <f>+IF('Lista Puestos Valorados'!D41="","",'Lista Puestos Valorados'!D41)</f>
        <v/>
      </c>
      <c r="E41" s="26" t="str">
        <f>+IF('Lista Puestos Valorados'!E41="","",'Lista Puestos Valorados'!E41)</f>
        <v/>
      </c>
      <c r="F41" s="26" t="str">
        <f>+IF('Lista Puestos Valorados'!F41="","",'Lista Puestos Valorados'!F41)</f>
        <v/>
      </c>
      <c r="G41" s="26" t="str">
        <f>+IF('Lista Puestos Valorados'!G41="","",'Lista Puestos Valorados'!G41)</f>
        <v/>
      </c>
      <c r="H41" s="26" t="str">
        <f>+IF('Lista Puestos Valorados'!H41="","",'Lista Puestos Valorados'!H41)</f>
        <v/>
      </c>
      <c r="I41" s="26" t="str">
        <f>+IF('Lista Puestos Valorados'!I41="","",'Lista Puestos Valorados'!I41)</f>
        <v/>
      </c>
      <c r="J41" s="118" t="e">
        <f t="array" ref="J41">+IF(L41="","",_xlfn.IFS(L41&lt;='Cortes de Agrupacion'!$F$15,'Cortes de Agrupacion'!$E$15,'Resultados General'!L41&lt;='Cortes de Agrupacion'!$F$14,'Cortes de Agrupacion'!$E$14,'Resultados General'!L41&lt;='Cortes de Agrupacion'!$F$13,'Cortes de Agrupacion'!$E$13,L41&lt;='Cortes de Agrupacion'!$F$12,'Cortes de Agrupacion'!$E$12,'Resultados General'!L41&lt;='Cortes de Agrupacion'!$F$11,'Cortes de Agrupacion'!$E$11,'Resultados General'!L41&lt;='Cortes de Agrupacion'!$F$10,'Cortes de Agrupacion'!$E$10,'Resultados General'!L41&lt;='Cortes de Agrupacion'!$F$9,'Cortes de Agrupacion'!$E$9,'Resultados General'!L41&lt;='Cortes de Agrupacion'!$F$8,'Cortes de Agrupacion'!$E$8,'Resultados General'!L41&lt;='Cortes de Agrupacion'!$F$7,'Cortes de Agrupacion'!$E$7,'Resultados General'!L41&lt;='Cortes de Agrupacion'!$F$6,'Cortes de Agrupacion'!$E$6))</f>
        <v>#VALUE!</v>
      </c>
      <c r="K41" s="118" t="str">
        <f t="shared" si="0"/>
        <v/>
      </c>
      <c r="L41" s="124" t="e">
        <f>#VALUE!</f>
        <v>#VALUE!</v>
      </c>
      <c r="M41" s="26" t="e">
        <f ca="1">+_xlfn.IFNA(VLOOKUP(C41,'Distribución de puestos'!$B$8:$I$507,8,0),"")</f>
        <v>#NAME?</v>
      </c>
      <c r="N41" s="26" t="str">
        <f>+IF(VLOOKUP($B41,'Lista Puestos Valorados'!$B$11:$BK$510,MATCH('Auxiliar General'!H$4,'Lista Puestos Valorados'!$B$10:$BK$10,0),0)="","No relevante",VLOOKUP($B41,'Lista Puestos Valorados'!$B$11:$BK$510,MATCH('Auxiliar General'!H$4,'Lista Puestos Valorados'!$B$10:$BK$10,0),0))</f>
        <v>No relevante</v>
      </c>
      <c r="O41" s="26">
        <f>+HLOOKUP(N41,Sistema_Puntos!$Q$5:$Y$43,'Auxiliar General'!J$5,FALSE)</f>
        <v>0</v>
      </c>
      <c r="P41" s="26" t="str">
        <f>+IF(VLOOKUP($B41,'Lista Puestos Valorados'!$B$11:$BK$510,MATCH('Auxiliar General'!J$4,'Lista Puestos Valorados'!$B$10:$BK$10,0),0)="","No relevante",VLOOKUP($B41,'Lista Puestos Valorados'!$B$11:$BK$510,MATCH('Auxiliar General'!J$4,'Lista Puestos Valorados'!$B$10:$BK$10,0),0))</f>
        <v>No relevante</v>
      </c>
      <c r="Q41" s="26">
        <f>+HLOOKUP(P41,Sistema_Puntos!$Q$5:$Y$43,'Auxiliar General'!L$5,FALSE)</f>
        <v>0</v>
      </c>
      <c r="R41" s="26" t="str">
        <f>+IF(VLOOKUP($B41,'Lista Puestos Valorados'!$B$11:$BK$510,MATCH('Auxiliar General'!L$4,'Lista Puestos Valorados'!$B$10:$BK$10,0),0)="","No relevante",VLOOKUP($B41,'Lista Puestos Valorados'!$B$11:$BK$510,MATCH('Auxiliar General'!L$4,'Lista Puestos Valorados'!$B$10:$BK$10,0),0))</f>
        <v>No relevante</v>
      </c>
      <c r="S41" s="26">
        <f>+HLOOKUP(R41,Sistema_Puntos!$Q$5:$Y$43,'Auxiliar General'!N$5,FALSE)</f>
        <v>0</v>
      </c>
      <c r="T41" s="26" t="str">
        <f>+IF(VLOOKUP($B41,'Lista Puestos Valorados'!$B$11:$BK$510,MATCH('Auxiliar General'!N$4,'Lista Puestos Valorados'!$B$10:$BK$10,0),0)="","No relevante",VLOOKUP($B41,'Lista Puestos Valorados'!$B$11:$BK$510,MATCH('Auxiliar General'!N$4,'Lista Puestos Valorados'!$B$10:$BK$10,0),0))</f>
        <v>No relevante</v>
      </c>
      <c r="U41" s="26">
        <f>+HLOOKUP(T41,Sistema_Puntos!$Q$5:$Y$43,'Auxiliar General'!P$5,FALSE)</f>
        <v>0</v>
      </c>
      <c r="V41" s="26" t="str">
        <f>+IF(VLOOKUP($B41,'Lista Puestos Valorados'!$B$11:$BK$510,MATCH('Auxiliar General'!P$4,'Lista Puestos Valorados'!$B$10:$BK$10,0),0)="","No relevante",VLOOKUP($B41,'Lista Puestos Valorados'!$B$11:$BK$510,MATCH('Auxiliar General'!P$4,'Lista Puestos Valorados'!$B$10:$BK$10,0),0))</f>
        <v>No relevante</v>
      </c>
      <c r="W41" s="26">
        <f>+HLOOKUP(V41,Sistema_Puntos!$Q$5:$Y$43,'Auxiliar General'!R$5,FALSE)</f>
        <v>0</v>
      </c>
      <c r="X41" s="26" t="str">
        <f>+IF(VLOOKUP($B41,'Lista Puestos Valorados'!$B$11:$BK$510,MATCH('Auxiliar General'!R$4,'Lista Puestos Valorados'!$B$10:$BK$10,0),0)="","No relevante",VLOOKUP($B41,'Lista Puestos Valorados'!$B$11:$BK$510,MATCH('Auxiliar General'!R$4,'Lista Puestos Valorados'!$B$10:$BK$10,0),0))</f>
        <v>No relevante</v>
      </c>
      <c r="Y41" s="26">
        <f>+HLOOKUP(X41,Sistema_Puntos!$Q$5:$Y$43,'Auxiliar General'!T$5,FALSE)</f>
        <v>0</v>
      </c>
      <c r="Z41" s="26" t="str">
        <f>+IF(VLOOKUP($B41,'Lista Puestos Valorados'!$B$11:$BK$510,MATCH('Auxiliar General'!T$4,'Lista Puestos Valorados'!$B$10:$BK$10,0),0)="","No relevante",VLOOKUP($B41,'Lista Puestos Valorados'!$B$11:$BK$510,MATCH('Auxiliar General'!T$4,'Lista Puestos Valorados'!$B$10:$BK$10,0),0))</f>
        <v>No relevante</v>
      </c>
      <c r="AA41" s="26">
        <f>+HLOOKUP(Z41,Sistema_Puntos!$Q$5:$Y$43,'Auxiliar General'!V$5,FALSE)</f>
        <v>0</v>
      </c>
      <c r="AB41" s="26" t="str">
        <f>+IF(VLOOKUP($B41,'Lista Puestos Valorados'!$B$11:$BK$510,MATCH('Auxiliar General'!V$4,'Lista Puestos Valorados'!$B$10:$BK$10,0),0)="","No relevante",VLOOKUP($B41,'Lista Puestos Valorados'!$B$11:$BK$510,MATCH('Auxiliar General'!V$4,'Lista Puestos Valorados'!$B$10:$BK$10,0),0))</f>
        <v>No relevante</v>
      </c>
      <c r="AC41" s="26">
        <f>+HLOOKUP(AB41,Sistema_Puntos!$Q$5:$Y$43,'Auxiliar General'!X$5,FALSE)</f>
        <v>0</v>
      </c>
      <c r="AD41" s="26" t="str">
        <f>+IF(VLOOKUP($B41,'Lista Puestos Valorados'!$B$11:$BK$510,MATCH('Auxiliar General'!X$4,'Lista Puestos Valorados'!$B$10:$BK$10,0),0)="","No relevante",VLOOKUP($B41,'Lista Puestos Valorados'!$B$11:$BK$510,MATCH('Auxiliar General'!X$4,'Lista Puestos Valorados'!$B$10:$BK$10,0),0))</f>
        <v>No relevante</v>
      </c>
      <c r="AE41" s="26">
        <f>+HLOOKUP(AD41,Sistema_Puntos!$Q$5:$Y$43,'Auxiliar General'!Z$5,FALSE)</f>
        <v>0</v>
      </c>
      <c r="AF41" s="26" t="str">
        <f>+IF(VLOOKUP($B41,'Lista Puestos Valorados'!$B$11:$BK$510,MATCH('Auxiliar General'!Z$4,'Lista Puestos Valorados'!$B$10:$BK$10,0),0)="","No relevante",VLOOKUP($B41,'Lista Puestos Valorados'!$B$11:$BK$510,MATCH('Auxiliar General'!Z$4,'Lista Puestos Valorados'!$B$10:$BK$10,0),0))</f>
        <v>No relevante</v>
      </c>
      <c r="AG41" s="26">
        <f>+HLOOKUP(AF41,Sistema_Puntos!$Q$5:$Y$43,'Auxiliar General'!AB$5,FALSE)</f>
        <v>0</v>
      </c>
      <c r="AH41" s="26" t="str">
        <f>+IF(VLOOKUP($B41,'Lista Puestos Valorados'!$B$11:$BK$510,MATCH('Auxiliar General'!AB$4,'Lista Puestos Valorados'!$B$10:$BK$10,0),0)="","No relevante",VLOOKUP($B41,'Lista Puestos Valorados'!$B$11:$BK$510,MATCH('Auxiliar General'!AB$4,'Lista Puestos Valorados'!$B$10:$BK$10,0),0))</f>
        <v>No relevante</v>
      </c>
      <c r="AI41" s="26">
        <f>+HLOOKUP(AH41,Sistema_Puntos!$Q$5:$Y$43,'Auxiliar General'!AD$5,FALSE)</f>
        <v>0</v>
      </c>
      <c r="AJ41" s="26" t="str">
        <f>+IF(VLOOKUP($B41,'Lista Puestos Valorados'!$B$11:$BK$510,MATCH('Auxiliar General'!AD$4,'Lista Puestos Valorados'!$B$10:$BK$10,0),0)="","No relevante",VLOOKUP($B41,'Lista Puestos Valorados'!$B$11:$BK$510,MATCH('Auxiliar General'!AD$4,'Lista Puestos Valorados'!$B$10:$BK$10,0),0))</f>
        <v>No relevante</v>
      </c>
      <c r="AK41" s="26">
        <f>+HLOOKUP(AJ41,Sistema_Puntos!$Q$5:$Y$43,'Auxiliar General'!AF$5,FALSE)</f>
        <v>0</v>
      </c>
      <c r="AL41" s="26" t="str">
        <f>+IF(VLOOKUP($B41,'Lista Puestos Valorados'!$B$11:$BK$510,MATCH('Auxiliar General'!AF$4,'Lista Puestos Valorados'!$B$10:$BK$10,0),0)="","No relevante",VLOOKUP($B41,'Lista Puestos Valorados'!$B$11:$BK$510,MATCH('Auxiliar General'!AF$4,'Lista Puestos Valorados'!$B$10:$BK$10,0),0))</f>
        <v>No relevante</v>
      </c>
      <c r="AM41" s="26">
        <f>+HLOOKUP(AL41,Sistema_Puntos!$Q$5:$Y$43,'Auxiliar General'!AH$5,FALSE)</f>
        <v>0</v>
      </c>
      <c r="AN41" s="26" t="str">
        <f>+IF(VLOOKUP($B41,'Lista Puestos Valorados'!$B$11:$BK$510,MATCH('Auxiliar General'!AH$4,'Lista Puestos Valorados'!$B$10:$BK$10,0),0)="","No relevante",VLOOKUP($B41,'Lista Puestos Valorados'!$B$11:$BK$510,MATCH('Auxiliar General'!AH$4,'Lista Puestos Valorados'!$B$10:$BK$10,0),0))</f>
        <v>No relevante</v>
      </c>
      <c r="AO41" s="26">
        <f>+HLOOKUP(AN41,Sistema_Puntos!$Q$5:$Y$43,'Auxiliar General'!AJ$5,FALSE)</f>
        <v>0</v>
      </c>
      <c r="AP41" s="26" t="str">
        <f>+IF(VLOOKUP($B41,'Lista Puestos Valorados'!$B$11:$BK$510,MATCH('Auxiliar General'!AJ$4,'Lista Puestos Valorados'!$B$10:$BK$10,0),0)="","No relevante",VLOOKUP($B41,'Lista Puestos Valorados'!$B$11:$BK$510,MATCH('Auxiliar General'!AJ$4,'Lista Puestos Valorados'!$B$10:$BK$10,0),0))</f>
        <v>No relevante</v>
      </c>
      <c r="AQ41" s="26">
        <f>+HLOOKUP(AP41,Sistema_Puntos!$Q$5:$Y$43,'Auxiliar General'!AL$5,FALSE)</f>
        <v>0</v>
      </c>
      <c r="AR41" s="26" t="str">
        <f>+IF(VLOOKUP($B41,'Lista Puestos Valorados'!$B$11:$BK$510,MATCH('Auxiliar General'!AL$4,'Lista Puestos Valorados'!$B$10:$BK$10,0),0)="","No relevante",VLOOKUP($B41,'Lista Puestos Valorados'!$B$11:$BK$510,MATCH('Auxiliar General'!AL$4,'Lista Puestos Valorados'!$B$10:$BK$10,0),0))</f>
        <v>No relevante</v>
      </c>
      <c r="AS41" s="26">
        <f>+HLOOKUP(AR41,Sistema_Puntos!$Q$5:$Y$43,'Auxiliar General'!AN$5,FALSE)</f>
        <v>0</v>
      </c>
      <c r="AT41" s="26" t="str">
        <f>+IF(VLOOKUP($B41,'Lista Puestos Valorados'!$B$11:$BK$510,MATCH('Auxiliar General'!AN$4,'Lista Puestos Valorados'!$B$10:$BK$10,0),0)="","No relevante",VLOOKUP($B41,'Lista Puestos Valorados'!$B$11:$BK$510,MATCH('Auxiliar General'!AN$4,'Lista Puestos Valorados'!$B$10:$BK$10,0),0))</f>
        <v>No relevante</v>
      </c>
      <c r="AU41" s="26">
        <f>+HLOOKUP(AT41,Sistema_Puntos!$Q$5:$Y$43,'Auxiliar General'!AP$5,FALSE)</f>
        <v>0</v>
      </c>
      <c r="AV41" s="26" t="str">
        <f>+IF(VLOOKUP($B41,'Lista Puestos Valorados'!$B$11:$BK$510,MATCH('Auxiliar General'!AP$4,'Lista Puestos Valorados'!$B$10:$BK$10,0),0)="","No relevante",VLOOKUP($B41,'Lista Puestos Valorados'!$B$11:$BK$510,MATCH('Auxiliar General'!AP$4,'Lista Puestos Valorados'!$B$10:$BK$10,0),0))</f>
        <v>No relevante</v>
      </c>
      <c r="AW41" s="26">
        <f>+HLOOKUP(AV41,Sistema_Puntos!$Q$5:$Y$43,'Auxiliar General'!AR$5,FALSE)</f>
        <v>0</v>
      </c>
      <c r="AX41" s="26" t="str">
        <f>+IF(VLOOKUP($B41,'Lista Puestos Valorados'!$B$11:$BK$510,MATCH('Auxiliar General'!AR$4,'Lista Puestos Valorados'!$B$10:$BK$10,0),0)="","No relevante",VLOOKUP($B41,'Lista Puestos Valorados'!$B$11:$BK$510,MATCH('Auxiliar General'!AR$4,'Lista Puestos Valorados'!$B$10:$BK$10,0),0))</f>
        <v>No relevante</v>
      </c>
      <c r="AY41" s="26">
        <f>+HLOOKUP(AX41,Sistema_Puntos!$Q$5:$Y$43,'Auxiliar General'!AT$5,FALSE)</f>
        <v>0</v>
      </c>
      <c r="AZ41" s="26" t="str">
        <f>+IF(VLOOKUP($B41,'Lista Puestos Valorados'!$B$11:$BK$510,MATCH('Auxiliar General'!AT$4,'Lista Puestos Valorados'!$B$10:$BK$10,0),0)="","No relevante",VLOOKUP($B41,'Lista Puestos Valorados'!$B$11:$BK$510,MATCH('Auxiliar General'!AT$4,'Lista Puestos Valorados'!$B$10:$BK$10,0),0))</f>
        <v>No relevante</v>
      </c>
      <c r="BA41" s="26">
        <f>+HLOOKUP(AZ41,Sistema_Puntos!$Q$5:$Y$43,'Auxiliar General'!AV$5,FALSE)</f>
        <v>0</v>
      </c>
      <c r="BB41" s="26" t="str">
        <f>+IF(VLOOKUP($B41,'Lista Puestos Valorados'!$B$11:$BK$510,MATCH('Auxiliar General'!AV$4,'Lista Puestos Valorados'!$B$10:$BK$10,0),0)="","No relevante",VLOOKUP($B41,'Lista Puestos Valorados'!$B$11:$BK$510,MATCH('Auxiliar General'!AV$4,'Lista Puestos Valorados'!$B$10:$BK$10,0),0))</f>
        <v>No relevante</v>
      </c>
      <c r="BC41" s="26">
        <f>+HLOOKUP(BB41,Sistema_Puntos!$Q$5:$Y$43,'Auxiliar General'!AX$5,FALSE)</f>
        <v>0</v>
      </c>
      <c r="BD41" s="26" t="str">
        <f>+IF(VLOOKUP($B41,'Lista Puestos Valorados'!$B$11:$BK$510,MATCH('Auxiliar General'!AX$4,'Lista Puestos Valorados'!$B$10:$BK$10,0),0)="","No relevante",VLOOKUP($B41,'Lista Puestos Valorados'!$B$11:$BK$510,MATCH('Auxiliar General'!AX$4,'Lista Puestos Valorados'!$B$10:$BK$10,0),0))</f>
        <v>No relevante</v>
      </c>
      <c r="BE41" s="26">
        <f>+HLOOKUP(BD41,Sistema_Puntos!$Q$5:$Y$43,'Auxiliar General'!AZ$5,FALSE)</f>
        <v>0</v>
      </c>
      <c r="BF41" s="26" t="str">
        <f>+IF(VLOOKUP($B41,'Lista Puestos Valorados'!$B$11:$BK$510,MATCH('Auxiliar General'!AZ$4,'Lista Puestos Valorados'!$B$10:$BK$10,0),0)="","No relevante",VLOOKUP($B41,'Lista Puestos Valorados'!$B$11:$BK$510,MATCH('Auxiliar General'!AZ$4,'Lista Puestos Valorados'!$B$10:$BK$10,0),0))</f>
        <v>No relevante</v>
      </c>
      <c r="BG41" s="26">
        <f>+HLOOKUP(BF41,Sistema_Puntos!$Q$5:$Y$43,'Auxiliar General'!BB$5,FALSE)</f>
        <v>0</v>
      </c>
      <c r="BH41" s="26" t="str">
        <f>+IF(VLOOKUP($B41,'Lista Puestos Valorados'!$B$11:$BK$510,MATCH('Auxiliar General'!BB$4,'Lista Puestos Valorados'!$B$10:$BK$10,0),0)="","No relevante",VLOOKUP($B41,'Lista Puestos Valorados'!$B$11:$BK$510,MATCH('Auxiliar General'!BB$4,'Lista Puestos Valorados'!$B$10:$BK$10,0),0))</f>
        <v>No relevante</v>
      </c>
      <c r="BI41" s="26">
        <f>+HLOOKUP(BH41,Sistema_Puntos!$Q$5:$Y$43,'Auxiliar General'!BD$5,FALSE)</f>
        <v>0</v>
      </c>
      <c r="BJ41" s="26" t="str">
        <f>+IF(VLOOKUP($B41,'Lista Puestos Valorados'!$B$11:$BK$510,MATCH('Auxiliar General'!BD$4,'Lista Puestos Valorados'!$B$10:$BK$10,0),0)="","No relevante",VLOOKUP($B41,'Lista Puestos Valorados'!$B$11:$BK$510,MATCH('Auxiliar General'!BD$4,'Lista Puestos Valorados'!$B$10:$BK$10,0),0))</f>
        <v>No relevante</v>
      </c>
      <c r="BK41" s="26">
        <f>+HLOOKUP(BJ41,Sistema_Puntos!$Q$5:$Y$43,'Auxiliar General'!BF$5,FALSE)</f>
        <v>0</v>
      </c>
      <c r="BL41" s="26" t="str">
        <f>+IF(VLOOKUP($B41,'Lista Puestos Valorados'!$B$11:$BK$510,MATCH('Auxiliar General'!BF$4,'Lista Puestos Valorados'!$B$10:$BK$10,0),0)="","No relevante",VLOOKUP($B41,'Lista Puestos Valorados'!$B$11:$BK$510,MATCH('Auxiliar General'!BF$4,'Lista Puestos Valorados'!$B$10:$BK$10,0),0))</f>
        <v>No relevante</v>
      </c>
      <c r="BM41" s="26">
        <f>+HLOOKUP(BL41,Sistema_Puntos!$Q$5:$Y$43,'Auxiliar General'!BH$5,FALSE)</f>
        <v>0</v>
      </c>
      <c r="BN41" s="26" t="str">
        <f>+IF(VLOOKUP($B41,'Lista Puestos Valorados'!$B$11:$BK$510,MATCH('Auxiliar General'!BH$4,'Lista Puestos Valorados'!$B$10:$BK$10,0),0)="","No relevante",VLOOKUP($B41,'Lista Puestos Valorados'!$B$11:$BK$510,MATCH('Auxiliar General'!BH$4,'Lista Puestos Valorados'!$B$10:$BK$10,0),0))</f>
        <v>No relevante</v>
      </c>
      <c r="BO41" s="26">
        <f>+HLOOKUP(BN41,Sistema_Puntos!$Q$5:$Y$43,'Auxiliar General'!BJ$5,FALSE)</f>
        <v>0</v>
      </c>
      <c r="BP41" s="26" t="str">
        <f>+IF(VLOOKUP($B41,'Lista Puestos Valorados'!$B$11:$BK$510,MATCH('Auxiliar General'!BJ$4,'Lista Puestos Valorados'!$B$10:$BK$10,0),0)="","No relevante",VLOOKUP($B41,'Lista Puestos Valorados'!$B$11:$BK$510,MATCH('Auxiliar General'!BJ$4,'Lista Puestos Valorados'!$B$10:$BK$10,0),0))</f>
        <v>No relevante</v>
      </c>
      <c r="BQ41" s="26">
        <f>+HLOOKUP(BP41,Sistema_Puntos!$Q$5:$Y$43,'Auxiliar General'!BL$5,FALSE)</f>
        <v>0</v>
      </c>
      <c r="BR41" s="26" t="str">
        <f>+IF(VLOOKUP($B41,'Lista Puestos Valorados'!$B$11:$BK$510,MATCH('Auxiliar General'!BL$4,'Lista Puestos Valorados'!$B$10:$BK$10,0),0)="","No relevante",VLOOKUP($B41,'Lista Puestos Valorados'!$B$11:$BK$510,MATCH('Auxiliar General'!BL$4,'Lista Puestos Valorados'!$B$10:$BK$10,0),0))</f>
        <v>No relevante</v>
      </c>
      <c r="BS41" s="26">
        <f>+HLOOKUP(BR41,Sistema_Puntos!$Q$5:$Y$43,'Auxiliar General'!BN$5,FALSE)</f>
        <v>0</v>
      </c>
      <c r="BT41" s="26" t="str">
        <f>+IF(VLOOKUP($B41,'Lista Puestos Valorados'!$B$11:$BK$510,MATCH('Auxiliar General'!BN$4,'Lista Puestos Valorados'!$B$10:$BK$10,0),0)="","No relevante",VLOOKUP($B41,'Lista Puestos Valorados'!$B$11:$BK$510,MATCH('Auxiliar General'!BN$4,'Lista Puestos Valorados'!$B$10:$BK$10,0),0))</f>
        <v>No relevante</v>
      </c>
      <c r="BU41" s="26">
        <f>+HLOOKUP(BT41,Sistema_Puntos!$Q$5:$Y$43,'Auxiliar General'!BP$5,FALSE)</f>
        <v>0</v>
      </c>
      <c r="BV41" s="26" t="str">
        <f>+IF(VLOOKUP($B41,'Lista Puestos Valorados'!$B$11:$BK$510,MATCH('Auxiliar General'!BP$4,'Lista Puestos Valorados'!$B$10:$BK$10,0),0)="","No relevante",VLOOKUP($B41,'Lista Puestos Valorados'!$B$11:$BK$510,MATCH('Auxiliar General'!BP$4,'Lista Puestos Valorados'!$B$10:$BK$10,0),0))</f>
        <v>No relevante</v>
      </c>
      <c r="BW41" s="26">
        <f>+HLOOKUP(BV41,Sistema_Puntos!$Q$5:$Y$43,'Auxiliar General'!BR$5,FALSE)</f>
        <v>0</v>
      </c>
      <c r="BX41" s="26" t="str">
        <f>+IF(VLOOKUP($B41,'Lista Puestos Valorados'!$B$11:$BK$510,MATCH('Auxiliar General'!BR$4,'Lista Puestos Valorados'!$B$10:$BK$10,0),0)="","No relevante",VLOOKUP($B41,'Lista Puestos Valorados'!$B$11:$BK$510,MATCH('Auxiliar General'!BR$4,'Lista Puestos Valorados'!$B$10:$BK$10,0),0))</f>
        <v>No relevante</v>
      </c>
      <c r="BY41" s="26">
        <f>+HLOOKUP(BX41,Sistema_Puntos!$Q$5:$Y$43,'Auxiliar General'!BT$5,FALSE)</f>
        <v>0</v>
      </c>
      <c r="BZ41" s="26" t="str">
        <f>+IF(VLOOKUP($B41,'Lista Puestos Valorados'!$B$11:$BK$510,MATCH('Auxiliar General'!BT$4,'Lista Puestos Valorados'!$B$10:$BK$10,0),0)="","No relevante",VLOOKUP($B41,'Lista Puestos Valorados'!$B$11:$BK$510,MATCH('Auxiliar General'!BT$4,'Lista Puestos Valorados'!$B$10:$BK$10,0),0))</f>
        <v>No relevante</v>
      </c>
      <c r="CA41" s="26">
        <f>+HLOOKUP(BZ41,Sistema_Puntos!$Q$5:$Y$43,'Auxiliar General'!BV$5,FALSE)</f>
        <v>0</v>
      </c>
      <c r="CB41" s="26" t="str">
        <f>+IF(VLOOKUP($B41,'Lista Puestos Valorados'!$B$11:$BK$510,MATCH('Auxiliar General'!BV$4,'Lista Puestos Valorados'!$B$10:$BK$10,0),0)="","No relevante",VLOOKUP($B41,'Lista Puestos Valorados'!$B$11:$BK$510,MATCH('Auxiliar General'!BV$4,'Lista Puestos Valorados'!$B$10:$BK$10,0),0))</f>
        <v>No relevante</v>
      </c>
      <c r="CC41" s="26">
        <f>+HLOOKUP(CB41,Sistema_Puntos!$Q$5:$Y$43,'Auxiliar General'!BX$5,FALSE)</f>
        <v>0</v>
      </c>
      <c r="CD41" s="26" t="str">
        <f>+IF(VLOOKUP($B41,'Lista Puestos Valorados'!$B$11:$BK$510,MATCH('Auxiliar General'!BX$4,'Lista Puestos Valorados'!$B$10:$BK$10,0),0)="","No relevante",VLOOKUP($B41,'Lista Puestos Valorados'!$B$11:$BK$510,MATCH('Auxiliar General'!BX$4,'Lista Puestos Valorados'!$B$10:$BK$10,0),0))</f>
        <v>No relevante</v>
      </c>
      <c r="CE41" s="26">
        <f>+HLOOKUP(CD41,Sistema_Puntos!$Q$5:$Y$43,'Auxiliar General'!BZ$5,FALSE)</f>
        <v>0</v>
      </c>
      <c r="CF41" s="26" t="str">
        <f>+IF(VLOOKUP($B41,'Lista Puestos Valorados'!$B$11:$BK$510,MATCH('Auxiliar General'!BZ$4,'Lista Puestos Valorados'!$B$10:$BK$10,0),0)="","No relevante",VLOOKUP($B41,'Lista Puestos Valorados'!$B$11:$BK$510,MATCH('Auxiliar General'!BZ$4,'Lista Puestos Valorados'!$B$10:$BK$10,0),0))</f>
        <v>No relevante</v>
      </c>
      <c r="CG41" s="26">
        <f>+HLOOKUP(CF41,Sistema_Puntos!$Q$5:$Y$43,'Auxiliar General'!CB$5,FALSE)</f>
        <v>0</v>
      </c>
      <c r="CH41" s="29"/>
      <c r="CI41" s="29"/>
    </row>
    <row r="42" spans="2:87" ht="17.55" customHeight="1">
      <c r="B42" s="26">
        <f>+'Listado de Puestos'!B42</f>
        <v>32</v>
      </c>
      <c r="C42" s="26" t="str">
        <f>+IF('Lista Puestos Valorados'!C42="","",'Lista Puestos Valorados'!C42)</f>
        <v/>
      </c>
      <c r="D42" s="26" t="str">
        <f>+IF('Lista Puestos Valorados'!D42="","",'Lista Puestos Valorados'!D42)</f>
        <v/>
      </c>
      <c r="E42" s="26" t="str">
        <f>+IF('Lista Puestos Valorados'!E42="","",'Lista Puestos Valorados'!E42)</f>
        <v/>
      </c>
      <c r="F42" s="26" t="str">
        <f>+IF('Lista Puestos Valorados'!F42="","",'Lista Puestos Valorados'!F42)</f>
        <v/>
      </c>
      <c r="G42" s="26" t="str">
        <f>+IF('Lista Puestos Valorados'!G42="","",'Lista Puestos Valorados'!G42)</f>
        <v/>
      </c>
      <c r="H42" s="26" t="str">
        <f>+IF('Lista Puestos Valorados'!H42="","",'Lista Puestos Valorados'!H42)</f>
        <v/>
      </c>
      <c r="I42" s="26" t="str">
        <f>+IF('Lista Puestos Valorados'!I42="","",'Lista Puestos Valorados'!I42)</f>
        <v/>
      </c>
      <c r="J42" s="118" t="e">
        <f t="array" ref="J42">+IF(L42="","",_xlfn.IFS(L42&lt;='Cortes de Agrupacion'!$F$15,'Cortes de Agrupacion'!$E$15,'Resultados General'!L42&lt;='Cortes de Agrupacion'!$F$14,'Cortes de Agrupacion'!$E$14,'Resultados General'!L42&lt;='Cortes de Agrupacion'!$F$13,'Cortes de Agrupacion'!$E$13,L42&lt;='Cortes de Agrupacion'!$F$12,'Cortes de Agrupacion'!$E$12,'Resultados General'!L42&lt;='Cortes de Agrupacion'!$F$11,'Cortes de Agrupacion'!$E$11,'Resultados General'!L42&lt;='Cortes de Agrupacion'!$F$10,'Cortes de Agrupacion'!$E$10,'Resultados General'!L42&lt;='Cortes de Agrupacion'!$F$9,'Cortes de Agrupacion'!$E$9,'Resultados General'!L42&lt;='Cortes de Agrupacion'!$F$8,'Cortes de Agrupacion'!$E$8,'Resultados General'!L42&lt;='Cortes de Agrupacion'!$F$7,'Cortes de Agrupacion'!$E$7,'Resultados General'!L42&lt;='Cortes de Agrupacion'!$F$6,'Cortes de Agrupacion'!$E$6))</f>
        <v>#VALUE!</v>
      </c>
      <c r="K42" s="118" t="str">
        <f t="shared" si="0"/>
        <v/>
      </c>
      <c r="L42" s="124" t="e">
        <f>#VALUE!</f>
        <v>#VALUE!</v>
      </c>
      <c r="M42" s="26" t="e">
        <f ca="1">+_xlfn.IFNA(VLOOKUP(C42,'Distribución de puestos'!$B$8:$I$507,8,0),"")</f>
        <v>#NAME?</v>
      </c>
      <c r="N42" s="26" t="str">
        <f>+IF(VLOOKUP($B42,'Lista Puestos Valorados'!$B$11:$BK$510,MATCH('Auxiliar General'!H$4,'Lista Puestos Valorados'!$B$10:$BK$10,0),0)="","No relevante",VLOOKUP($B42,'Lista Puestos Valorados'!$B$11:$BK$510,MATCH('Auxiliar General'!H$4,'Lista Puestos Valorados'!$B$10:$BK$10,0),0))</f>
        <v>No relevante</v>
      </c>
      <c r="O42" s="26">
        <f>+HLOOKUP(N42,Sistema_Puntos!$Q$5:$Y$43,'Auxiliar General'!J$5,FALSE)</f>
        <v>0</v>
      </c>
      <c r="P42" s="26" t="str">
        <f>+IF(VLOOKUP($B42,'Lista Puestos Valorados'!$B$11:$BK$510,MATCH('Auxiliar General'!J$4,'Lista Puestos Valorados'!$B$10:$BK$10,0),0)="","No relevante",VLOOKUP($B42,'Lista Puestos Valorados'!$B$11:$BK$510,MATCH('Auxiliar General'!J$4,'Lista Puestos Valorados'!$B$10:$BK$10,0),0))</f>
        <v>No relevante</v>
      </c>
      <c r="Q42" s="26">
        <f>+HLOOKUP(P42,Sistema_Puntos!$Q$5:$Y$43,'Auxiliar General'!L$5,FALSE)</f>
        <v>0</v>
      </c>
      <c r="R42" s="26" t="str">
        <f>+IF(VLOOKUP($B42,'Lista Puestos Valorados'!$B$11:$BK$510,MATCH('Auxiliar General'!L$4,'Lista Puestos Valorados'!$B$10:$BK$10,0),0)="","No relevante",VLOOKUP($B42,'Lista Puestos Valorados'!$B$11:$BK$510,MATCH('Auxiliar General'!L$4,'Lista Puestos Valorados'!$B$10:$BK$10,0),0))</f>
        <v>No relevante</v>
      </c>
      <c r="S42" s="26">
        <f>+HLOOKUP(R42,Sistema_Puntos!$Q$5:$Y$43,'Auxiliar General'!N$5,FALSE)</f>
        <v>0</v>
      </c>
      <c r="T42" s="26" t="str">
        <f>+IF(VLOOKUP($B42,'Lista Puestos Valorados'!$B$11:$BK$510,MATCH('Auxiliar General'!N$4,'Lista Puestos Valorados'!$B$10:$BK$10,0),0)="","No relevante",VLOOKUP($B42,'Lista Puestos Valorados'!$B$11:$BK$510,MATCH('Auxiliar General'!N$4,'Lista Puestos Valorados'!$B$10:$BK$10,0),0))</f>
        <v>No relevante</v>
      </c>
      <c r="U42" s="26">
        <f>+HLOOKUP(T42,Sistema_Puntos!$Q$5:$Y$43,'Auxiliar General'!P$5,FALSE)</f>
        <v>0</v>
      </c>
      <c r="V42" s="26" t="str">
        <f>+IF(VLOOKUP($B42,'Lista Puestos Valorados'!$B$11:$BK$510,MATCH('Auxiliar General'!P$4,'Lista Puestos Valorados'!$B$10:$BK$10,0),0)="","No relevante",VLOOKUP($B42,'Lista Puestos Valorados'!$B$11:$BK$510,MATCH('Auxiliar General'!P$4,'Lista Puestos Valorados'!$B$10:$BK$10,0),0))</f>
        <v>No relevante</v>
      </c>
      <c r="W42" s="26">
        <f>+HLOOKUP(V42,Sistema_Puntos!$Q$5:$Y$43,'Auxiliar General'!R$5,FALSE)</f>
        <v>0</v>
      </c>
      <c r="X42" s="26" t="str">
        <f>+IF(VLOOKUP($B42,'Lista Puestos Valorados'!$B$11:$BK$510,MATCH('Auxiliar General'!R$4,'Lista Puestos Valorados'!$B$10:$BK$10,0),0)="","No relevante",VLOOKUP($B42,'Lista Puestos Valorados'!$B$11:$BK$510,MATCH('Auxiliar General'!R$4,'Lista Puestos Valorados'!$B$10:$BK$10,0),0))</f>
        <v>No relevante</v>
      </c>
      <c r="Y42" s="26">
        <f>+HLOOKUP(X42,Sistema_Puntos!$Q$5:$Y$43,'Auxiliar General'!T$5,FALSE)</f>
        <v>0</v>
      </c>
      <c r="Z42" s="26" t="str">
        <f>+IF(VLOOKUP($B42,'Lista Puestos Valorados'!$B$11:$BK$510,MATCH('Auxiliar General'!T$4,'Lista Puestos Valorados'!$B$10:$BK$10,0),0)="","No relevante",VLOOKUP($B42,'Lista Puestos Valorados'!$B$11:$BK$510,MATCH('Auxiliar General'!T$4,'Lista Puestos Valorados'!$B$10:$BK$10,0),0))</f>
        <v>No relevante</v>
      </c>
      <c r="AA42" s="26">
        <f>+HLOOKUP(Z42,Sistema_Puntos!$Q$5:$Y$43,'Auxiliar General'!V$5,FALSE)</f>
        <v>0</v>
      </c>
      <c r="AB42" s="26" t="str">
        <f>+IF(VLOOKUP($B42,'Lista Puestos Valorados'!$B$11:$BK$510,MATCH('Auxiliar General'!V$4,'Lista Puestos Valorados'!$B$10:$BK$10,0),0)="","No relevante",VLOOKUP($B42,'Lista Puestos Valorados'!$B$11:$BK$510,MATCH('Auxiliar General'!V$4,'Lista Puestos Valorados'!$B$10:$BK$10,0),0))</f>
        <v>No relevante</v>
      </c>
      <c r="AC42" s="26">
        <f>+HLOOKUP(AB42,Sistema_Puntos!$Q$5:$Y$43,'Auxiliar General'!X$5,FALSE)</f>
        <v>0</v>
      </c>
      <c r="AD42" s="26" t="str">
        <f>+IF(VLOOKUP($B42,'Lista Puestos Valorados'!$B$11:$BK$510,MATCH('Auxiliar General'!X$4,'Lista Puestos Valorados'!$B$10:$BK$10,0),0)="","No relevante",VLOOKUP($B42,'Lista Puestos Valorados'!$B$11:$BK$510,MATCH('Auxiliar General'!X$4,'Lista Puestos Valorados'!$B$10:$BK$10,0),0))</f>
        <v>No relevante</v>
      </c>
      <c r="AE42" s="26">
        <f>+HLOOKUP(AD42,Sistema_Puntos!$Q$5:$Y$43,'Auxiliar General'!Z$5,FALSE)</f>
        <v>0</v>
      </c>
      <c r="AF42" s="26" t="str">
        <f>+IF(VLOOKUP($B42,'Lista Puestos Valorados'!$B$11:$BK$510,MATCH('Auxiliar General'!Z$4,'Lista Puestos Valorados'!$B$10:$BK$10,0),0)="","No relevante",VLOOKUP($B42,'Lista Puestos Valorados'!$B$11:$BK$510,MATCH('Auxiliar General'!Z$4,'Lista Puestos Valorados'!$B$10:$BK$10,0),0))</f>
        <v>No relevante</v>
      </c>
      <c r="AG42" s="26">
        <f>+HLOOKUP(AF42,Sistema_Puntos!$Q$5:$Y$43,'Auxiliar General'!AB$5,FALSE)</f>
        <v>0</v>
      </c>
      <c r="AH42" s="26" t="str">
        <f>+IF(VLOOKUP($B42,'Lista Puestos Valorados'!$B$11:$BK$510,MATCH('Auxiliar General'!AB$4,'Lista Puestos Valorados'!$B$10:$BK$10,0),0)="","No relevante",VLOOKUP($B42,'Lista Puestos Valorados'!$B$11:$BK$510,MATCH('Auxiliar General'!AB$4,'Lista Puestos Valorados'!$B$10:$BK$10,0),0))</f>
        <v>No relevante</v>
      </c>
      <c r="AI42" s="26">
        <f>+HLOOKUP(AH42,Sistema_Puntos!$Q$5:$Y$43,'Auxiliar General'!AD$5,FALSE)</f>
        <v>0</v>
      </c>
      <c r="AJ42" s="26" t="str">
        <f>+IF(VLOOKUP($B42,'Lista Puestos Valorados'!$B$11:$BK$510,MATCH('Auxiliar General'!AD$4,'Lista Puestos Valorados'!$B$10:$BK$10,0),0)="","No relevante",VLOOKUP($B42,'Lista Puestos Valorados'!$B$11:$BK$510,MATCH('Auxiliar General'!AD$4,'Lista Puestos Valorados'!$B$10:$BK$10,0),0))</f>
        <v>No relevante</v>
      </c>
      <c r="AK42" s="26">
        <f>+HLOOKUP(AJ42,Sistema_Puntos!$Q$5:$Y$43,'Auxiliar General'!AF$5,FALSE)</f>
        <v>0</v>
      </c>
      <c r="AL42" s="26" t="str">
        <f>+IF(VLOOKUP($B42,'Lista Puestos Valorados'!$B$11:$BK$510,MATCH('Auxiliar General'!AF$4,'Lista Puestos Valorados'!$B$10:$BK$10,0),0)="","No relevante",VLOOKUP($B42,'Lista Puestos Valorados'!$B$11:$BK$510,MATCH('Auxiliar General'!AF$4,'Lista Puestos Valorados'!$B$10:$BK$10,0),0))</f>
        <v>No relevante</v>
      </c>
      <c r="AM42" s="26">
        <f>+HLOOKUP(AL42,Sistema_Puntos!$Q$5:$Y$43,'Auxiliar General'!AH$5,FALSE)</f>
        <v>0</v>
      </c>
      <c r="AN42" s="26" t="str">
        <f>+IF(VLOOKUP($B42,'Lista Puestos Valorados'!$B$11:$BK$510,MATCH('Auxiliar General'!AH$4,'Lista Puestos Valorados'!$B$10:$BK$10,0),0)="","No relevante",VLOOKUP($B42,'Lista Puestos Valorados'!$B$11:$BK$510,MATCH('Auxiliar General'!AH$4,'Lista Puestos Valorados'!$B$10:$BK$10,0),0))</f>
        <v>No relevante</v>
      </c>
      <c r="AO42" s="26">
        <f>+HLOOKUP(AN42,Sistema_Puntos!$Q$5:$Y$43,'Auxiliar General'!AJ$5,FALSE)</f>
        <v>0</v>
      </c>
      <c r="AP42" s="26" t="str">
        <f>+IF(VLOOKUP($B42,'Lista Puestos Valorados'!$B$11:$BK$510,MATCH('Auxiliar General'!AJ$4,'Lista Puestos Valorados'!$B$10:$BK$10,0),0)="","No relevante",VLOOKUP($B42,'Lista Puestos Valorados'!$B$11:$BK$510,MATCH('Auxiliar General'!AJ$4,'Lista Puestos Valorados'!$B$10:$BK$10,0),0))</f>
        <v>No relevante</v>
      </c>
      <c r="AQ42" s="26">
        <f>+HLOOKUP(AP42,Sistema_Puntos!$Q$5:$Y$43,'Auxiliar General'!AL$5,FALSE)</f>
        <v>0</v>
      </c>
      <c r="AR42" s="26" t="str">
        <f>+IF(VLOOKUP($B42,'Lista Puestos Valorados'!$B$11:$BK$510,MATCH('Auxiliar General'!AL$4,'Lista Puestos Valorados'!$B$10:$BK$10,0),0)="","No relevante",VLOOKUP($B42,'Lista Puestos Valorados'!$B$11:$BK$510,MATCH('Auxiliar General'!AL$4,'Lista Puestos Valorados'!$B$10:$BK$10,0),0))</f>
        <v>No relevante</v>
      </c>
      <c r="AS42" s="26">
        <f>+HLOOKUP(AR42,Sistema_Puntos!$Q$5:$Y$43,'Auxiliar General'!AN$5,FALSE)</f>
        <v>0</v>
      </c>
      <c r="AT42" s="26" t="str">
        <f>+IF(VLOOKUP($B42,'Lista Puestos Valorados'!$B$11:$BK$510,MATCH('Auxiliar General'!AN$4,'Lista Puestos Valorados'!$B$10:$BK$10,0),0)="","No relevante",VLOOKUP($B42,'Lista Puestos Valorados'!$B$11:$BK$510,MATCH('Auxiliar General'!AN$4,'Lista Puestos Valorados'!$B$10:$BK$10,0),0))</f>
        <v>No relevante</v>
      </c>
      <c r="AU42" s="26">
        <f>+HLOOKUP(AT42,Sistema_Puntos!$Q$5:$Y$43,'Auxiliar General'!AP$5,FALSE)</f>
        <v>0</v>
      </c>
      <c r="AV42" s="26" t="str">
        <f>+IF(VLOOKUP($B42,'Lista Puestos Valorados'!$B$11:$BK$510,MATCH('Auxiliar General'!AP$4,'Lista Puestos Valorados'!$B$10:$BK$10,0),0)="","No relevante",VLOOKUP($B42,'Lista Puestos Valorados'!$B$11:$BK$510,MATCH('Auxiliar General'!AP$4,'Lista Puestos Valorados'!$B$10:$BK$10,0),0))</f>
        <v>No relevante</v>
      </c>
      <c r="AW42" s="26">
        <f>+HLOOKUP(AV42,Sistema_Puntos!$Q$5:$Y$43,'Auxiliar General'!AR$5,FALSE)</f>
        <v>0</v>
      </c>
      <c r="AX42" s="26" t="str">
        <f>+IF(VLOOKUP($B42,'Lista Puestos Valorados'!$B$11:$BK$510,MATCH('Auxiliar General'!AR$4,'Lista Puestos Valorados'!$B$10:$BK$10,0),0)="","No relevante",VLOOKUP($B42,'Lista Puestos Valorados'!$B$11:$BK$510,MATCH('Auxiliar General'!AR$4,'Lista Puestos Valorados'!$B$10:$BK$10,0),0))</f>
        <v>No relevante</v>
      </c>
      <c r="AY42" s="26">
        <f>+HLOOKUP(AX42,Sistema_Puntos!$Q$5:$Y$43,'Auxiliar General'!AT$5,FALSE)</f>
        <v>0</v>
      </c>
      <c r="AZ42" s="26" t="str">
        <f>+IF(VLOOKUP($B42,'Lista Puestos Valorados'!$B$11:$BK$510,MATCH('Auxiliar General'!AT$4,'Lista Puestos Valorados'!$B$10:$BK$10,0),0)="","No relevante",VLOOKUP($B42,'Lista Puestos Valorados'!$B$11:$BK$510,MATCH('Auxiliar General'!AT$4,'Lista Puestos Valorados'!$B$10:$BK$10,0),0))</f>
        <v>No relevante</v>
      </c>
      <c r="BA42" s="26">
        <f>+HLOOKUP(AZ42,Sistema_Puntos!$Q$5:$Y$43,'Auxiliar General'!AV$5,FALSE)</f>
        <v>0</v>
      </c>
      <c r="BB42" s="26" t="str">
        <f>+IF(VLOOKUP($B42,'Lista Puestos Valorados'!$B$11:$BK$510,MATCH('Auxiliar General'!AV$4,'Lista Puestos Valorados'!$B$10:$BK$10,0),0)="","No relevante",VLOOKUP($B42,'Lista Puestos Valorados'!$B$11:$BK$510,MATCH('Auxiliar General'!AV$4,'Lista Puestos Valorados'!$B$10:$BK$10,0),0))</f>
        <v>No relevante</v>
      </c>
      <c r="BC42" s="26">
        <f>+HLOOKUP(BB42,Sistema_Puntos!$Q$5:$Y$43,'Auxiliar General'!AX$5,FALSE)</f>
        <v>0</v>
      </c>
      <c r="BD42" s="26" t="str">
        <f>+IF(VLOOKUP($B42,'Lista Puestos Valorados'!$B$11:$BK$510,MATCH('Auxiliar General'!AX$4,'Lista Puestos Valorados'!$B$10:$BK$10,0),0)="","No relevante",VLOOKUP($B42,'Lista Puestos Valorados'!$B$11:$BK$510,MATCH('Auxiliar General'!AX$4,'Lista Puestos Valorados'!$B$10:$BK$10,0),0))</f>
        <v>No relevante</v>
      </c>
      <c r="BE42" s="26">
        <f>+HLOOKUP(BD42,Sistema_Puntos!$Q$5:$Y$43,'Auxiliar General'!AZ$5,FALSE)</f>
        <v>0</v>
      </c>
      <c r="BF42" s="26" t="str">
        <f>+IF(VLOOKUP($B42,'Lista Puestos Valorados'!$B$11:$BK$510,MATCH('Auxiliar General'!AZ$4,'Lista Puestos Valorados'!$B$10:$BK$10,0),0)="","No relevante",VLOOKUP($B42,'Lista Puestos Valorados'!$B$11:$BK$510,MATCH('Auxiliar General'!AZ$4,'Lista Puestos Valorados'!$B$10:$BK$10,0),0))</f>
        <v>No relevante</v>
      </c>
      <c r="BG42" s="26">
        <f>+HLOOKUP(BF42,Sistema_Puntos!$Q$5:$Y$43,'Auxiliar General'!BB$5,FALSE)</f>
        <v>0</v>
      </c>
      <c r="BH42" s="26" t="str">
        <f>+IF(VLOOKUP($B42,'Lista Puestos Valorados'!$B$11:$BK$510,MATCH('Auxiliar General'!BB$4,'Lista Puestos Valorados'!$B$10:$BK$10,0),0)="","No relevante",VLOOKUP($B42,'Lista Puestos Valorados'!$B$11:$BK$510,MATCH('Auxiliar General'!BB$4,'Lista Puestos Valorados'!$B$10:$BK$10,0),0))</f>
        <v>No relevante</v>
      </c>
      <c r="BI42" s="26">
        <f>+HLOOKUP(BH42,Sistema_Puntos!$Q$5:$Y$43,'Auxiliar General'!BD$5,FALSE)</f>
        <v>0</v>
      </c>
      <c r="BJ42" s="26" t="str">
        <f>+IF(VLOOKUP($B42,'Lista Puestos Valorados'!$B$11:$BK$510,MATCH('Auxiliar General'!BD$4,'Lista Puestos Valorados'!$B$10:$BK$10,0),0)="","No relevante",VLOOKUP($B42,'Lista Puestos Valorados'!$B$11:$BK$510,MATCH('Auxiliar General'!BD$4,'Lista Puestos Valorados'!$B$10:$BK$10,0),0))</f>
        <v>No relevante</v>
      </c>
      <c r="BK42" s="26">
        <f>+HLOOKUP(BJ42,Sistema_Puntos!$Q$5:$Y$43,'Auxiliar General'!BF$5,FALSE)</f>
        <v>0</v>
      </c>
      <c r="BL42" s="26" t="str">
        <f>+IF(VLOOKUP($B42,'Lista Puestos Valorados'!$B$11:$BK$510,MATCH('Auxiliar General'!BF$4,'Lista Puestos Valorados'!$B$10:$BK$10,0),0)="","No relevante",VLOOKUP($B42,'Lista Puestos Valorados'!$B$11:$BK$510,MATCH('Auxiliar General'!BF$4,'Lista Puestos Valorados'!$B$10:$BK$10,0),0))</f>
        <v>No relevante</v>
      </c>
      <c r="BM42" s="26">
        <f>+HLOOKUP(BL42,Sistema_Puntos!$Q$5:$Y$43,'Auxiliar General'!BH$5,FALSE)</f>
        <v>0</v>
      </c>
      <c r="BN42" s="26" t="str">
        <f>+IF(VLOOKUP($B42,'Lista Puestos Valorados'!$B$11:$BK$510,MATCH('Auxiliar General'!BH$4,'Lista Puestos Valorados'!$B$10:$BK$10,0),0)="","No relevante",VLOOKUP($B42,'Lista Puestos Valorados'!$B$11:$BK$510,MATCH('Auxiliar General'!BH$4,'Lista Puestos Valorados'!$B$10:$BK$10,0),0))</f>
        <v>No relevante</v>
      </c>
      <c r="BO42" s="26">
        <f>+HLOOKUP(BN42,Sistema_Puntos!$Q$5:$Y$43,'Auxiliar General'!BJ$5,FALSE)</f>
        <v>0</v>
      </c>
      <c r="BP42" s="26" t="str">
        <f>+IF(VLOOKUP($B42,'Lista Puestos Valorados'!$B$11:$BK$510,MATCH('Auxiliar General'!BJ$4,'Lista Puestos Valorados'!$B$10:$BK$10,0),0)="","No relevante",VLOOKUP($B42,'Lista Puestos Valorados'!$B$11:$BK$510,MATCH('Auxiliar General'!BJ$4,'Lista Puestos Valorados'!$B$10:$BK$10,0),0))</f>
        <v>No relevante</v>
      </c>
      <c r="BQ42" s="26">
        <f>+HLOOKUP(BP42,Sistema_Puntos!$Q$5:$Y$43,'Auxiliar General'!BL$5,FALSE)</f>
        <v>0</v>
      </c>
      <c r="BR42" s="26" t="str">
        <f>+IF(VLOOKUP($B42,'Lista Puestos Valorados'!$B$11:$BK$510,MATCH('Auxiliar General'!BL$4,'Lista Puestos Valorados'!$B$10:$BK$10,0),0)="","No relevante",VLOOKUP($B42,'Lista Puestos Valorados'!$B$11:$BK$510,MATCH('Auxiliar General'!BL$4,'Lista Puestos Valorados'!$B$10:$BK$10,0),0))</f>
        <v>No relevante</v>
      </c>
      <c r="BS42" s="26">
        <f>+HLOOKUP(BR42,Sistema_Puntos!$Q$5:$Y$43,'Auxiliar General'!BN$5,FALSE)</f>
        <v>0</v>
      </c>
      <c r="BT42" s="26" t="str">
        <f>+IF(VLOOKUP($B42,'Lista Puestos Valorados'!$B$11:$BK$510,MATCH('Auxiliar General'!BN$4,'Lista Puestos Valorados'!$B$10:$BK$10,0),0)="","No relevante",VLOOKUP($B42,'Lista Puestos Valorados'!$B$11:$BK$510,MATCH('Auxiliar General'!BN$4,'Lista Puestos Valorados'!$B$10:$BK$10,0),0))</f>
        <v>No relevante</v>
      </c>
      <c r="BU42" s="26">
        <f>+HLOOKUP(BT42,Sistema_Puntos!$Q$5:$Y$43,'Auxiliar General'!BP$5,FALSE)</f>
        <v>0</v>
      </c>
      <c r="BV42" s="26" t="str">
        <f>+IF(VLOOKUP($B42,'Lista Puestos Valorados'!$B$11:$BK$510,MATCH('Auxiliar General'!BP$4,'Lista Puestos Valorados'!$B$10:$BK$10,0),0)="","No relevante",VLOOKUP($B42,'Lista Puestos Valorados'!$B$11:$BK$510,MATCH('Auxiliar General'!BP$4,'Lista Puestos Valorados'!$B$10:$BK$10,0),0))</f>
        <v>No relevante</v>
      </c>
      <c r="BW42" s="26">
        <f>+HLOOKUP(BV42,Sistema_Puntos!$Q$5:$Y$43,'Auxiliar General'!BR$5,FALSE)</f>
        <v>0</v>
      </c>
      <c r="BX42" s="26" t="str">
        <f>+IF(VLOOKUP($B42,'Lista Puestos Valorados'!$B$11:$BK$510,MATCH('Auxiliar General'!BR$4,'Lista Puestos Valorados'!$B$10:$BK$10,0),0)="","No relevante",VLOOKUP($B42,'Lista Puestos Valorados'!$B$11:$BK$510,MATCH('Auxiliar General'!BR$4,'Lista Puestos Valorados'!$B$10:$BK$10,0),0))</f>
        <v>No relevante</v>
      </c>
      <c r="BY42" s="26">
        <f>+HLOOKUP(BX42,Sistema_Puntos!$Q$5:$Y$43,'Auxiliar General'!BT$5,FALSE)</f>
        <v>0</v>
      </c>
      <c r="BZ42" s="26" t="str">
        <f>+IF(VLOOKUP($B42,'Lista Puestos Valorados'!$B$11:$BK$510,MATCH('Auxiliar General'!BT$4,'Lista Puestos Valorados'!$B$10:$BK$10,0),0)="","No relevante",VLOOKUP($B42,'Lista Puestos Valorados'!$B$11:$BK$510,MATCH('Auxiliar General'!BT$4,'Lista Puestos Valorados'!$B$10:$BK$10,0),0))</f>
        <v>No relevante</v>
      </c>
      <c r="CA42" s="26">
        <f>+HLOOKUP(BZ42,Sistema_Puntos!$Q$5:$Y$43,'Auxiliar General'!BV$5,FALSE)</f>
        <v>0</v>
      </c>
      <c r="CB42" s="26" t="str">
        <f>+IF(VLOOKUP($B42,'Lista Puestos Valorados'!$B$11:$BK$510,MATCH('Auxiliar General'!BV$4,'Lista Puestos Valorados'!$B$10:$BK$10,0),0)="","No relevante",VLOOKUP($B42,'Lista Puestos Valorados'!$B$11:$BK$510,MATCH('Auxiliar General'!BV$4,'Lista Puestos Valorados'!$B$10:$BK$10,0),0))</f>
        <v>No relevante</v>
      </c>
      <c r="CC42" s="26">
        <f>+HLOOKUP(CB42,Sistema_Puntos!$Q$5:$Y$43,'Auxiliar General'!BX$5,FALSE)</f>
        <v>0</v>
      </c>
      <c r="CD42" s="26" t="str">
        <f>+IF(VLOOKUP($B42,'Lista Puestos Valorados'!$B$11:$BK$510,MATCH('Auxiliar General'!BX$4,'Lista Puestos Valorados'!$B$10:$BK$10,0),0)="","No relevante",VLOOKUP($B42,'Lista Puestos Valorados'!$B$11:$BK$510,MATCH('Auxiliar General'!BX$4,'Lista Puestos Valorados'!$B$10:$BK$10,0),0))</f>
        <v>No relevante</v>
      </c>
      <c r="CE42" s="26">
        <f>+HLOOKUP(CD42,Sistema_Puntos!$Q$5:$Y$43,'Auxiliar General'!BZ$5,FALSE)</f>
        <v>0</v>
      </c>
      <c r="CF42" s="26" t="str">
        <f>+IF(VLOOKUP($B42,'Lista Puestos Valorados'!$B$11:$BK$510,MATCH('Auxiliar General'!BZ$4,'Lista Puestos Valorados'!$B$10:$BK$10,0),0)="","No relevante",VLOOKUP($B42,'Lista Puestos Valorados'!$B$11:$BK$510,MATCH('Auxiliar General'!BZ$4,'Lista Puestos Valorados'!$B$10:$BK$10,0),0))</f>
        <v>No relevante</v>
      </c>
      <c r="CG42" s="26">
        <f>+HLOOKUP(CF42,Sistema_Puntos!$Q$5:$Y$43,'Auxiliar General'!CB$5,FALSE)</f>
        <v>0</v>
      </c>
      <c r="CH42" s="29"/>
      <c r="CI42" s="29"/>
    </row>
    <row r="43" spans="2:87" ht="17.55" customHeight="1">
      <c r="B43" s="26">
        <f>+'Listado de Puestos'!B43</f>
        <v>33</v>
      </c>
      <c r="C43" s="26" t="str">
        <f>+IF('Lista Puestos Valorados'!C43="","",'Lista Puestos Valorados'!C43)</f>
        <v/>
      </c>
      <c r="D43" s="26" t="str">
        <f>+IF('Lista Puestos Valorados'!D43="","",'Lista Puestos Valorados'!D43)</f>
        <v/>
      </c>
      <c r="E43" s="26" t="str">
        <f>+IF('Lista Puestos Valorados'!E43="","",'Lista Puestos Valorados'!E43)</f>
        <v/>
      </c>
      <c r="F43" s="26" t="str">
        <f>+IF('Lista Puestos Valorados'!F43="","",'Lista Puestos Valorados'!F43)</f>
        <v/>
      </c>
      <c r="G43" s="26" t="str">
        <f>+IF('Lista Puestos Valorados'!G43="","",'Lista Puestos Valorados'!G43)</f>
        <v/>
      </c>
      <c r="H43" s="26" t="str">
        <f>+IF('Lista Puestos Valorados'!H43="","",'Lista Puestos Valorados'!H43)</f>
        <v/>
      </c>
      <c r="I43" s="26" t="str">
        <f>+IF('Lista Puestos Valorados'!I43="","",'Lista Puestos Valorados'!I43)</f>
        <v/>
      </c>
      <c r="J43" s="118" t="e">
        <f t="array" ref="J43">+IF(L43="","",_xlfn.IFS(L43&lt;='Cortes de Agrupacion'!$F$15,'Cortes de Agrupacion'!$E$15,'Resultados General'!L43&lt;='Cortes de Agrupacion'!$F$14,'Cortes de Agrupacion'!$E$14,'Resultados General'!L43&lt;='Cortes de Agrupacion'!$F$13,'Cortes de Agrupacion'!$E$13,L43&lt;='Cortes de Agrupacion'!$F$12,'Cortes de Agrupacion'!$E$12,'Resultados General'!L43&lt;='Cortes de Agrupacion'!$F$11,'Cortes de Agrupacion'!$E$11,'Resultados General'!L43&lt;='Cortes de Agrupacion'!$F$10,'Cortes de Agrupacion'!$E$10,'Resultados General'!L43&lt;='Cortes de Agrupacion'!$F$9,'Cortes de Agrupacion'!$E$9,'Resultados General'!L43&lt;='Cortes de Agrupacion'!$F$8,'Cortes de Agrupacion'!$E$8,'Resultados General'!L43&lt;='Cortes de Agrupacion'!$F$7,'Cortes de Agrupacion'!$E$7,'Resultados General'!L43&lt;='Cortes de Agrupacion'!$F$6,'Cortes de Agrupacion'!$E$6))</f>
        <v>#VALUE!</v>
      </c>
      <c r="K43" s="118" t="str">
        <f t="shared" si="0"/>
        <v/>
      </c>
      <c r="L43" s="124" t="e">
        <f>#VALUE!</f>
        <v>#VALUE!</v>
      </c>
      <c r="M43" s="26" t="e">
        <f ca="1">+_xlfn.IFNA(VLOOKUP(C43,'Distribución de puestos'!$B$8:$I$507,8,0),"")</f>
        <v>#NAME?</v>
      </c>
      <c r="N43" s="26" t="str">
        <f>+IF(VLOOKUP($B43,'Lista Puestos Valorados'!$B$11:$BK$510,MATCH('Auxiliar General'!H$4,'Lista Puestos Valorados'!$B$10:$BK$10,0),0)="","No relevante",VLOOKUP($B43,'Lista Puestos Valorados'!$B$11:$BK$510,MATCH('Auxiliar General'!H$4,'Lista Puestos Valorados'!$B$10:$BK$10,0),0))</f>
        <v>No relevante</v>
      </c>
      <c r="O43" s="26">
        <f>+HLOOKUP(N43,Sistema_Puntos!$Q$5:$Y$43,'Auxiliar General'!J$5,FALSE)</f>
        <v>0</v>
      </c>
      <c r="P43" s="26" t="str">
        <f>+IF(VLOOKUP($B43,'Lista Puestos Valorados'!$B$11:$BK$510,MATCH('Auxiliar General'!J$4,'Lista Puestos Valorados'!$B$10:$BK$10,0),0)="","No relevante",VLOOKUP($B43,'Lista Puestos Valorados'!$B$11:$BK$510,MATCH('Auxiliar General'!J$4,'Lista Puestos Valorados'!$B$10:$BK$10,0),0))</f>
        <v>No relevante</v>
      </c>
      <c r="Q43" s="26">
        <f>+HLOOKUP(P43,Sistema_Puntos!$Q$5:$Y$43,'Auxiliar General'!L$5,FALSE)</f>
        <v>0</v>
      </c>
      <c r="R43" s="26" t="str">
        <f>+IF(VLOOKUP($B43,'Lista Puestos Valorados'!$B$11:$BK$510,MATCH('Auxiliar General'!L$4,'Lista Puestos Valorados'!$B$10:$BK$10,0),0)="","No relevante",VLOOKUP($B43,'Lista Puestos Valorados'!$B$11:$BK$510,MATCH('Auxiliar General'!L$4,'Lista Puestos Valorados'!$B$10:$BK$10,0),0))</f>
        <v>No relevante</v>
      </c>
      <c r="S43" s="26">
        <f>+HLOOKUP(R43,Sistema_Puntos!$Q$5:$Y$43,'Auxiliar General'!N$5,FALSE)</f>
        <v>0</v>
      </c>
      <c r="T43" s="26" t="str">
        <f>+IF(VLOOKUP($B43,'Lista Puestos Valorados'!$B$11:$BK$510,MATCH('Auxiliar General'!N$4,'Lista Puestos Valorados'!$B$10:$BK$10,0),0)="","No relevante",VLOOKUP($B43,'Lista Puestos Valorados'!$B$11:$BK$510,MATCH('Auxiliar General'!N$4,'Lista Puestos Valorados'!$B$10:$BK$10,0),0))</f>
        <v>No relevante</v>
      </c>
      <c r="U43" s="26">
        <f>+HLOOKUP(T43,Sistema_Puntos!$Q$5:$Y$43,'Auxiliar General'!P$5,FALSE)</f>
        <v>0</v>
      </c>
      <c r="V43" s="26" t="str">
        <f>+IF(VLOOKUP($B43,'Lista Puestos Valorados'!$B$11:$BK$510,MATCH('Auxiliar General'!P$4,'Lista Puestos Valorados'!$B$10:$BK$10,0),0)="","No relevante",VLOOKUP($B43,'Lista Puestos Valorados'!$B$11:$BK$510,MATCH('Auxiliar General'!P$4,'Lista Puestos Valorados'!$B$10:$BK$10,0),0))</f>
        <v>No relevante</v>
      </c>
      <c r="W43" s="26">
        <f>+HLOOKUP(V43,Sistema_Puntos!$Q$5:$Y$43,'Auxiliar General'!R$5,FALSE)</f>
        <v>0</v>
      </c>
      <c r="X43" s="26" t="str">
        <f>+IF(VLOOKUP($B43,'Lista Puestos Valorados'!$B$11:$BK$510,MATCH('Auxiliar General'!R$4,'Lista Puestos Valorados'!$B$10:$BK$10,0),0)="","No relevante",VLOOKUP($B43,'Lista Puestos Valorados'!$B$11:$BK$510,MATCH('Auxiliar General'!R$4,'Lista Puestos Valorados'!$B$10:$BK$10,0),0))</f>
        <v>No relevante</v>
      </c>
      <c r="Y43" s="26">
        <f>+HLOOKUP(X43,Sistema_Puntos!$Q$5:$Y$43,'Auxiliar General'!T$5,FALSE)</f>
        <v>0</v>
      </c>
      <c r="Z43" s="26" t="str">
        <f>+IF(VLOOKUP($B43,'Lista Puestos Valorados'!$B$11:$BK$510,MATCH('Auxiliar General'!T$4,'Lista Puestos Valorados'!$B$10:$BK$10,0),0)="","No relevante",VLOOKUP($B43,'Lista Puestos Valorados'!$B$11:$BK$510,MATCH('Auxiliar General'!T$4,'Lista Puestos Valorados'!$B$10:$BK$10,0),0))</f>
        <v>No relevante</v>
      </c>
      <c r="AA43" s="26">
        <f>+HLOOKUP(Z43,Sistema_Puntos!$Q$5:$Y$43,'Auxiliar General'!V$5,FALSE)</f>
        <v>0</v>
      </c>
      <c r="AB43" s="26" t="str">
        <f>+IF(VLOOKUP($B43,'Lista Puestos Valorados'!$B$11:$BK$510,MATCH('Auxiliar General'!V$4,'Lista Puestos Valorados'!$B$10:$BK$10,0),0)="","No relevante",VLOOKUP($B43,'Lista Puestos Valorados'!$B$11:$BK$510,MATCH('Auxiliar General'!V$4,'Lista Puestos Valorados'!$B$10:$BK$10,0),0))</f>
        <v>No relevante</v>
      </c>
      <c r="AC43" s="26">
        <f>+HLOOKUP(AB43,Sistema_Puntos!$Q$5:$Y$43,'Auxiliar General'!X$5,FALSE)</f>
        <v>0</v>
      </c>
      <c r="AD43" s="26" t="str">
        <f>+IF(VLOOKUP($B43,'Lista Puestos Valorados'!$B$11:$BK$510,MATCH('Auxiliar General'!X$4,'Lista Puestos Valorados'!$B$10:$BK$10,0),0)="","No relevante",VLOOKUP($B43,'Lista Puestos Valorados'!$B$11:$BK$510,MATCH('Auxiliar General'!X$4,'Lista Puestos Valorados'!$B$10:$BK$10,0),0))</f>
        <v>No relevante</v>
      </c>
      <c r="AE43" s="26">
        <f>+HLOOKUP(AD43,Sistema_Puntos!$Q$5:$Y$43,'Auxiliar General'!Z$5,FALSE)</f>
        <v>0</v>
      </c>
      <c r="AF43" s="26" t="str">
        <f>+IF(VLOOKUP($B43,'Lista Puestos Valorados'!$B$11:$BK$510,MATCH('Auxiliar General'!Z$4,'Lista Puestos Valorados'!$B$10:$BK$10,0),0)="","No relevante",VLOOKUP($B43,'Lista Puestos Valorados'!$B$11:$BK$510,MATCH('Auxiliar General'!Z$4,'Lista Puestos Valorados'!$B$10:$BK$10,0),0))</f>
        <v>No relevante</v>
      </c>
      <c r="AG43" s="26">
        <f>+HLOOKUP(AF43,Sistema_Puntos!$Q$5:$Y$43,'Auxiliar General'!AB$5,FALSE)</f>
        <v>0</v>
      </c>
      <c r="AH43" s="26" t="str">
        <f>+IF(VLOOKUP($B43,'Lista Puestos Valorados'!$B$11:$BK$510,MATCH('Auxiliar General'!AB$4,'Lista Puestos Valorados'!$B$10:$BK$10,0),0)="","No relevante",VLOOKUP($B43,'Lista Puestos Valorados'!$B$11:$BK$510,MATCH('Auxiliar General'!AB$4,'Lista Puestos Valorados'!$B$10:$BK$10,0),0))</f>
        <v>No relevante</v>
      </c>
      <c r="AI43" s="26">
        <f>+HLOOKUP(AH43,Sistema_Puntos!$Q$5:$Y$43,'Auxiliar General'!AD$5,FALSE)</f>
        <v>0</v>
      </c>
      <c r="AJ43" s="26" t="str">
        <f>+IF(VLOOKUP($B43,'Lista Puestos Valorados'!$B$11:$BK$510,MATCH('Auxiliar General'!AD$4,'Lista Puestos Valorados'!$B$10:$BK$10,0),0)="","No relevante",VLOOKUP($B43,'Lista Puestos Valorados'!$B$11:$BK$510,MATCH('Auxiliar General'!AD$4,'Lista Puestos Valorados'!$B$10:$BK$10,0),0))</f>
        <v>No relevante</v>
      </c>
      <c r="AK43" s="26">
        <f>+HLOOKUP(AJ43,Sistema_Puntos!$Q$5:$Y$43,'Auxiliar General'!AF$5,FALSE)</f>
        <v>0</v>
      </c>
      <c r="AL43" s="26" t="str">
        <f>+IF(VLOOKUP($B43,'Lista Puestos Valorados'!$B$11:$BK$510,MATCH('Auxiliar General'!AF$4,'Lista Puestos Valorados'!$B$10:$BK$10,0),0)="","No relevante",VLOOKUP($B43,'Lista Puestos Valorados'!$B$11:$BK$510,MATCH('Auxiliar General'!AF$4,'Lista Puestos Valorados'!$B$10:$BK$10,0),0))</f>
        <v>No relevante</v>
      </c>
      <c r="AM43" s="26">
        <f>+HLOOKUP(AL43,Sistema_Puntos!$Q$5:$Y$43,'Auxiliar General'!AH$5,FALSE)</f>
        <v>0</v>
      </c>
      <c r="AN43" s="26" t="str">
        <f>+IF(VLOOKUP($B43,'Lista Puestos Valorados'!$B$11:$BK$510,MATCH('Auxiliar General'!AH$4,'Lista Puestos Valorados'!$B$10:$BK$10,0),0)="","No relevante",VLOOKUP($B43,'Lista Puestos Valorados'!$B$11:$BK$510,MATCH('Auxiliar General'!AH$4,'Lista Puestos Valorados'!$B$10:$BK$10,0),0))</f>
        <v>No relevante</v>
      </c>
      <c r="AO43" s="26">
        <f>+HLOOKUP(AN43,Sistema_Puntos!$Q$5:$Y$43,'Auxiliar General'!AJ$5,FALSE)</f>
        <v>0</v>
      </c>
      <c r="AP43" s="26" t="str">
        <f>+IF(VLOOKUP($B43,'Lista Puestos Valorados'!$B$11:$BK$510,MATCH('Auxiliar General'!AJ$4,'Lista Puestos Valorados'!$B$10:$BK$10,0),0)="","No relevante",VLOOKUP($B43,'Lista Puestos Valorados'!$B$11:$BK$510,MATCH('Auxiliar General'!AJ$4,'Lista Puestos Valorados'!$B$10:$BK$10,0),0))</f>
        <v>No relevante</v>
      </c>
      <c r="AQ43" s="26">
        <f>+HLOOKUP(AP43,Sistema_Puntos!$Q$5:$Y$43,'Auxiliar General'!AL$5,FALSE)</f>
        <v>0</v>
      </c>
      <c r="AR43" s="26" t="str">
        <f>+IF(VLOOKUP($B43,'Lista Puestos Valorados'!$B$11:$BK$510,MATCH('Auxiliar General'!AL$4,'Lista Puestos Valorados'!$B$10:$BK$10,0),0)="","No relevante",VLOOKUP($B43,'Lista Puestos Valorados'!$B$11:$BK$510,MATCH('Auxiliar General'!AL$4,'Lista Puestos Valorados'!$B$10:$BK$10,0),0))</f>
        <v>No relevante</v>
      </c>
      <c r="AS43" s="26">
        <f>+HLOOKUP(AR43,Sistema_Puntos!$Q$5:$Y$43,'Auxiliar General'!AN$5,FALSE)</f>
        <v>0</v>
      </c>
      <c r="AT43" s="26" t="str">
        <f>+IF(VLOOKUP($B43,'Lista Puestos Valorados'!$B$11:$BK$510,MATCH('Auxiliar General'!AN$4,'Lista Puestos Valorados'!$B$10:$BK$10,0),0)="","No relevante",VLOOKUP($B43,'Lista Puestos Valorados'!$B$11:$BK$510,MATCH('Auxiliar General'!AN$4,'Lista Puestos Valorados'!$B$10:$BK$10,0),0))</f>
        <v>No relevante</v>
      </c>
      <c r="AU43" s="26">
        <f>+HLOOKUP(AT43,Sistema_Puntos!$Q$5:$Y$43,'Auxiliar General'!AP$5,FALSE)</f>
        <v>0</v>
      </c>
      <c r="AV43" s="26" t="str">
        <f>+IF(VLOOKUP($B43,'Lista Puestos Valorados'!$B$11:$BK$510,MATCH('Auxiliar General'!AP$4,'Lista Puestos Valorados'!$B$10:$BK$10,0),0)="","No relevante",VLOOKUP($B43,'Lista Puestos Valorados'!$B$11:$BK$510,MATCH('Auxiliar General'!AP$4,'Lista Puestos Valorados'!$B$10:$BK$10,0),0))</f>
        <v>No relevante</v>
      </c>
      <c r="AW43" s="26">
        <f>+HLOOKUP(AV43,Sistema_Puntos!$Q$5:$Y$43,'Auxiliar General'!AR$5,FALSE)</f>
        <v>0</v>
      </c>
      <c r="AX43" s="26" t="str">
        <f>+IF(VLOOKUP($B43,'Lista Puestos Valorados'!$B$11:$BK$510,MATCH('Auxiliar General'!AR$4,'Lista Puestos Valorados'!$B$10:$BK$10,0),0)="","No relevante",VLOOKUP($B43,'Lista Puestos Valorados'!$B$11:$BK$510,MATCH('Auxiliar General'!AR$4,'Lista Puestos Valorados'!$B$10:$BK$10,0),0))</f>
        <v>No relevante</v>
      </c>
      <c r="AY43" s="26">
        <f>+HLOOKUP(AX43,Sistema_Puntos!$Q$5:$Y$43,'Auxiliar General'!AT$5,FALSE)</f>
        <v>0</v>
      </c>
      <c r="AZ43" s="26" t="str">
        <f>+IF(VLOOKUP($B43,'Lista Puestos Valorados'!$B$11:$BK$510,MATCH('Auxiliar General'!AT$4,'Lista Puestos Valorados'!$B$10:$BK$10,0),0)="","No relevante",VLOOKUP($B43,'Lista Puestos Valorados'!$B$11:$BK$510,MATCH('Auxiliar General'!AT$4,'Lista Puestos Valorados'!$B$10:$BK$10,0),0))</f>
        <v>No relevante</v>
      </c>
      <c r="BA43" s="26">
        <f>+HLOOKUP(AZ43,Sistema_Puntos!$Q$5:$Y$43,'Auxiliar General'!AV$5,FALSE)</f>
        <v>0</v>
      </c>
      <c r="BB43" s="26" t="str">
        <f>+IF(VLOOKUP($B43,'Lista Puestos Valorados'!$B$11:$BK$510,MATCH('Auxiliar General'!AV$4,'Lista Puestos Valorados'!$B$10:$BK$10,0),0)="","No relevante",VLOOKUP($B43,'Lista Puestos Valorados'!$B$11:$BK$510,MATCH('Auxiliar General'!AV$4,'Lista Puestos Valorados'!$B$10:$BK$10,0),0))</f>
        <v>No relevante</v>
      </c>
      <c r="BC43" s="26">
        <f>+HLOOKUP(BB43,Sistema_Puntos!$Q$5:$Y$43,'Auxiliar General'!AX$5,FALSE)</f>
        <v>0</v>
      </c>
      <c r="BD43" s="26" t="str">
        <f>+IF(VLOOKUP($B43,'Lista Puestos Valorados'!$B$11:$BK$510,MATCH('Auxiliar General'!AX$4,'Lista Puestos Valorados'!$B$10:$BK$10,0),0)="","No relevante",VLOOKUP($B43,'Lista Puestos Valorados'!$B$11:$BK$510,MATCH('Auxiliar General'!AX$4,'Lista Puestos Valorados'!$B$10:$BK$10,0),0))</f>
        <v>No relevante</v>
      </c>
      <c r="BE43" s="26">
        <f>+HLOOKUP(BD43,Sistema_Puntos!$Q$5:$Y$43,'Auxiliar General'!AZ$5,FALSE)</f>
        <v>0</v>
      </c>
      <c r="BF43" s="26" t="str">
        <f>+IF(VLOOKUP($B43,'Lista Puestos Valorados'!$B$11:$BK$510,MATCH('Auxiliar General'!AZ$4,'Lista Puestos Valorados'!$B$10:$BK$10,0),0)="","No relevante",VLOOKUP($B43,'Lista Puestos Valorados'!$B$11:$BK$510,MATCH('Auxiliar General'!AZ$4,'Lista Puestos Valorados'!$B$10:$BK$10,0),0))</f>
        <v>No relevante</v>
      </c>
      <c r="BG43" s="26">
        <f>+HLOOKUP(BF43,Sistema_Puntos!$Q$5:$Y$43,'Auxiliar General'!BB$5,FALSE)</f>
        <v>0</v>
      </c>
      <c r="BH43" s="26" t="str">
        <f>+IF(VLOOKUP($B43,'Lista Puestos Valorados'!$B$11:$BK$510,MATCH('Auxiliar General'!BB$4,'Lista Puestos Valorados'!$B$10:$BK$10,0),0)="","No relevante",VLOOKUP($B43,'Lista Puestos Valorados'!$B$11:$BK$510,MATCH('Auxiliar General'!BB$4,'Lista Puestos Valorados'!$B$10:$BK$10,0),0))</f>
        <v>No relevante</v>
      </c>
      <c r="BI43" s="26">
        <f>+HLOOKUP(BH43,Sistema_Puntos!$Q$5:$Y$43,'Auxiliar General'!BD$5,FALSE)</f>
        <v>0</v>
      </c>
      <c r="BJ43" s="26" t="str">
        <f>+IF(VLOOKUP($B43,'Lista Puestos Valorados'!$B$11:$BK$510,MATCH('Auxiliar General'!BD$4,'Lista Puestos Valorados'!$B$10:$BK$10,0),0)="","No relevante",VLOOKUP($B43,'Lista Puestos Valorados'!$B$11:$BK$510,MATCH('Auxiliar General'!BD$4,'Lista Puestos Valorados'!$B$10:$BK$10,0),0))</f>
        <v>No relevante</v>
      </c>
      <c r="BK43" s="26">
        <f>+HLOOKUP(BJ43,Sistema_Puntos!$Q$5:$Y$43,'Auxiliar General'!BF$5,FALSE)</f>
        <v>0</v>
      </c>
      <c r="BL43" s="26" t="str">
        <f>+IF(VLOOKUP($B43,'Lista Puestos Valorados'!$B$11:$BK$510,MATCH('Auxiliar General'!BF$4,'Lista Puestos Valorados'!$B$10:$BK$10,0),0)="","No relevante",VLOOKUP($B43,'Lista Puestos Valorados'!$B$11:$BK$510,MATCH('Auxiliar General'!BF$4,'Lista Puestos Valorados'!$B$10:$BK$10,0),0))</f>
        <v>No relevante</v>
      </c>
      <c r="BM43" s="26">
        <f>+HLOOKUP(BL43,Sistema_Puntos!$Q$5:$Y$43,'Auxiliar General'!BH$5,FALSE)</f>
        <v>0</v>
      </c>
      <c r="BN43" s="26" t="str">
        <f>+IF(VLOOKUP($B43,'Lista Puestos Valorados'!$B$11:$BK$510,MATCH('Auxiliar General'!BH$4,'Lista Puestos Valorados'!$B$10:$BK$10,0),0)="","No relevante",VLOOKUP($B43,'Lista Puestos Valorados'!$B$11:$BK$510,MATCH('Auxiliar General'!BH$4,'Lista Puestos Valorados'!$B$10:$BK$10,0),0))</f>
        <v>No relevante</v>
      </c>
      <c r="BO43" s="26">
        <f>+HLOOKUP(BN43,Sistema_Puntos!$Q$5:$Y$43,'Auxiliar General'!BJ$5,FALSE)</f>
        <v>0</v>
      </c>
      <c r="BP43" s="26" t="str">
        <f>+IF(VLOOKUP($B43,'Lista Puestos Valorados'!$B$11:$BK$510,MATCH('Auxiliar General'!BJ$4,'Lista Puestos Valorados'!$B$10:$BK$10,0),0)="","No relevante",VLOOKUP($B43,'Lista Puestos Valorados'!$B$11:$BK$510,MATCH('Auxiliar General'!BJ$4,'Lista Puestos Valorados'!$B$10:$BK$10,0),0))</f>
        <v>No relevante</v>
      </c>
      <c r="BQ43" s="26">
        <f>+HLOOKUP(BP43,Sistema_Puntos!$Q$5:$Y$43,'Auxiliar General'!BL$5,FALSE)</f>
        <v>0</v>
      </c>
      <c r="BR43" s="26" t="str">
        <f>+IF(VLOOKUP($B43,'Lista Puestos Valorados'!$B$11:$BK$510,MATCH('Auxiliar General'!BL$4,'Lista Puestos Valorados'!$B$10:$BK$10,0),0)="","No relevante",VLOOKUP($B43,'Lista Puestos Valorados'!$B$11:$BK$510,MATCH('Auxiliar General'!BL$4,'Lista Puestos Valorados'!$B$10:$BK$10,0),0))</f>
        <v>No relevante</v>
      </c>
      <c r="BS43" s="26">
        <f>+HLOOKUP(BR43,Sistema_Puntos!$Q$5:$Y$43,'Auxiliar General'!BN$5,FALSE)</f>
        <v>0</v>
      </c>
      <c r="BT43" s="26" t="str">
        <f>+IF(VLOOKUP($B43,'Lista Puestos Valorados'!$B$11:$BK$510,MATCH('Auxiliar General'!BN$4,'Lista Puestos Valorados'!$B$10:$BK$10,0),0)="","No relevante",VLOOKUP($B43,'Lista Puestos Valorados'!$B$11:$BK$510,MATCH('Auxiliar General'!BN$4,'Lista Puestos Valorados'!$B$10:$BK$10,0),0))</f>
        <v>No relevante</v>
      </c>
      <c r="BU43" s="26">
        <f>+HLOOKUP(BT43,Sistema_Puntos!$Q$5:$Y$43,'Auxiliar General'!BP$5,FALSE)</f>
        <v>0</v>
      </c>
      <c r="BV43" s="26" t="str">
        <f>+IF(VLOOKUP($B43,'Lista Puestos Valorados'!$B$11:$BK$510,MATCH('Auxiliar General'!BP$4,'Lista Puestos Valorados'!$B$10:$BK$10,0),0)="","No relevante",VLOOKUP($B43,'Lista Puestos Valorados'!$B$11:$BK$510,MATCH('Auxiliar General'!BP$4,'Lista Puestos Valorados'!$B$10:$BK$10,0),0))</f>
        <v>No relevante</v>
      </c>
      <c r="BW43" s="26">
        <f>+HLOOKUP(BV43,Sistema_Puntos!$Q$5:$Y$43,'Auxiliar General'!BR$5,FALSE)</f>
        <v>0</v>
      </c>
      <c r="BX43" s="26" t="str">
        <f>+IF(VLOOKUP($B43,'Lista Puestos Valorados'!$B$11:$BK$510,MATCH('Auxiliar General'!BR$4,'Lista Puestos Valorados'!$B$10:$BK$10,0),0)="","No relevante",VLOOKUP($B43,'Lista Puestos Valorados'!$B$11:$BK$510,MATCH('Auxiliar General'!BR$4,'Lista Puestos Valorados'!$B$10:$BK$10,0),0))</f>
        <v>No relevante</v>
      </c>
      <c r="BY43" s="26">
        <f>+HLOOKUP(BX43,Sistema_Puntos!$Q$5:$Y$43,'Auxiliar General'!BT$5,FALSE)</f>
        <v>0</v>
      </c>
      <c r="BZ43" s="26" t="str">
        <f>+IF(VLOOKUP($B43,'Lista Puestos Valorados'!$B$11:$BK$510,MATCH('Auxiliar General'!BT$4,'Lista Puestos Valorados'!$B$10:$BK$10,0),0)="","No relevante",VLOOKUP($B43,'Lista Puestos Valorados'!$B$11:$BK$510,MATCH('Auxiliar General'!BT$4,'Lista Puestos Valorados'!$B$10:$BK$10,0),0))</f>
        <v>No relevante</v>
      </c>
      <c r="CA43" s="26">
        <f>+HLOOKUP(BZ43,Sistema_Puntos!$Q$5:$Y$43,'Auxiliar General'!BV$5,FALSE)</f>
        <v>0</v>
      </c>
      <c r="CB43" s="26" t="str">
        <f>+IF(VLOOKUP($B43,'Lista Puestos Valorados'!$B$11:$BK$510,MATCH('Auxiliar General'!BV$4,'Lista Puestos Valorados'!$B$10:$BK$10,0),0)="","No relevante",VLOOKUP($B43,'Lista Puestos Valorados'!$B$11:$BK$510,MATCH('Auxiliar General'!BV$4,'Lista Puestos Valorados'!$B$10:$BK$10,0),0))</f>
        <v>No relevante</v>
      </c>
      <c r="CC43" s="26">
        <f>+HLOOKUP(CB43,Sistema_Puntos!$Q$5:$Y$43,'Auxiliar General'!BX$5,FALSE)</f>
        <v>0</v>
      </c>
      <c r="CD43" s="26" t="str">
        <f>+IF(VLOOKUP($B43,'Lista Puestos Valorados'!$B$11:$BK$510,MATCH('Auxiliar General'!BX$4,'Lista Puestos Valorados'!$B$10:$BK$10,0),0)="","No relevante",VLOOKUP($B43,'Lista Puestos Valorados'!$B$11:$BK$510,MATCH('Auxiliar General'!BX$4,'Lista Puestos Valorados'!$B$10:$BK$10,0),0))</f>
        <v>No relevante</v>
      </c>
      <c r="CE43" s="26">
        <f>+HLOOKUP(CD43,Sistema_Puntos!$Q$5:$Y$43,'Auxiliar General'!BZ$5,FALSE)</f>
        <v>0</v>
      </c>
      <c r="CF43" s="26" t="str">
        <f>+IF(VLOOKUP($B43,'Lista Puestos Valorados'!$B$11:$BK$510,MATCH('Auxiliar General'!BZ$4,'Lista Puestos Valorados'!$B$10:$BK$10,0),0)="","No relevante",VLOOKUP($B43,'Lista Puestos Valorados'!$B$11:$BK$510,MATCH('Auxiliar General'!BZ$4,'Lista Puestos Valorados'!$B$10:$BK$10,0),0))</f>
        <v>No relevante</v>
      </c>
      <c r="CG43" s="26">
        <f>+HLOOKUP(CF43,Sistema_Puntos!$Q$5:$Y$43,'Auxiliar General'!CB$5,FALSE)</f>
        <v>0</v>
      </c>
      <c r="CH43" s="29"/>
      <c r="CI43" s="29"/>
    </row>
    <row r="44" spans="2:87" ht="17.55" customHeight="1">
      <c r="B44" s="26">
        <f>+'Listado de Puestos'!B44</f>
        <v>34</v>
      </c>
      <c r="C44" s="26" t="str">
        <f>+IF('Lista Puestos Valorados'!C44="","",'Lista Puestos Valorados'!C44)</f>
        <v/>
      </c>
      <c r="D44" s="26" t="str">
        <f>+IF('Lista Puestos Valorados'!D44="","",'Lista Puestos Valorados'!D44)</f>
        <v/>
      </c>
      <c r="E44" s="26" t="str">
        <f>+IF('Lista Puestos Valorados'!E44="","",'Lista Puestos Valorados'!E44)</f>
        <v/>
      </c>
      <c r="F44" s="26" t="str">
        <f>+IF('Lista Puestos Valorados'!F44="","",'Lista Puestos Valorados'!F44)</f>
        <v/>
      </c>
      <c r="G44" s="26" t="str">
        <f>+IF('Lista Puestos Valorados'!G44="","",'Lista Puestos Valorados'!G44)</f>
        <v/>
      </c>
      <c r="H44" s="26" t="str">
        <f>+IF('Lista Puestos Valorados'!H44="","",'Lista Puestos Valorados'!H44)</f>
        <v/>
      </c>
      <c r="I44" s="26" t="str">
        <f>+IF('Lista Puestos Valorados'!I44="","",'Lista Puestos Valorados'!I44)</f>
        <v/>
      </c>
      <c r="J44" s="118" t="e">
        <f t="array" ref="J44">+IF(L44="","",_xlfn.IFS(L44&lt;='Cortes de Agrupacion'!$F$15,'Cortes de Agrupacion'!$E$15,'Resultados General'!L44&lt;='Cortes de Agrupacion'!$F$14,'Cortes de Agrupacion'!$E$14,'Resultados General'!L44&lt;='Cortes de Agrupacion'!$F$13,'Cortes de Agrupacion'!$E$13,L44&lt;='Cortes de Agrupacion'!$F$12,'Cortes de Agrupacion'!$E$12,'Resultados General'!L44&lt;='Cortes de Agrupacion'!$F$11,'Cortes de Agrupacion'!$E$11,'Resultados General'!L44&lt;='Cortes de Agrupacion'!$F$10,'Cortes de Agrupacion'!$E$10,'Resultados General'!L44&lt;='Cortes de Agrupacion'!$F$9,'Cortes de Agrupacion'!$E$9,'Resultados General'!L44&lt;='Cortes de Agrupacion'!$F$8,'Cortes de Agrupacion'!$E$8,'Resultados General'!L44&lt;='Cortes de Agrupacion'!$F$7,'Cortes de Agrupacion'!$E$7,'Resultados General'!L44&lt;='Cortes de Agrupacion'!$F$6,'Cortes de Agrupacion'!$E$6))</f>
        <v>#VALUE!</v>
      </c>
      <c r="K44" s="118" t="str">
        <f t="shared" si="0"/>
        <v/>
      </c>
      <c r="L44" s="124" t="e">
        <f>#VALUE!</f>
        <v>#VALUE!</v>
      </c>
      <c r="M44" s="26" t="e">
        <f ca="1">+_xlfn.IFNA(VLOOKUP(C44,'Distribución de puestos'!$B$8:$I$507,8,0),"")</f>
        <v>#NAME?</v>
      </c>
      <c r="N44" s="26" t="str">
        <f>+IF(VLOOKUP($B44,'Lista Puestos Valorados'!$B$11:$BK$510,MATCH('Auxiliar General'!H$4,'Lista Puestos Valorados'!$B$10:$BK$10,0),0)="","No relevante",VLOOKUP($B44,'Lista Puestos Valorados'!$B$11:$BK$510,MATCH('Auxiliar General'!H$4,'Lista Puestos Valorados'!$B$10:$BK$10,0),0))</f>
        <v>No relevante</v>
      </c>
      <c r="O44" s="26">
        <f>+HLOOKUP(N44,Sistema_Puntos!$Q$5:$Y$43,'Auxiliar General'!J$5,FALSE)</f>
        <v>0</v>
      </c>
      <c r="P44" s="26" t="str">
        <f>+IF(VLOOKUP($B44,'Lista Puestos Valorados'!$B$11:$BK$510,MATCH('Auxiliar General'!J$4,'Lista Puestos Valorados'!$B$10:$BK$10,0),0)="","No relevante",VLOOKUP($B44,'Lista Puestos Valorados'!$B$11:$BK$510,MATCH('Auxiliar General'!J$4,'Lista Puestos Valorados'!$B$10:$BK$10,0),0))</f>
        <v>No relevante</v>
      </c>
      <c r="Q44" s="26">
        <f>+HLOOKUP(P44,Sistema_Puntos!$Q$5:$Y$43,'Auxiliar General'!L$5,FALSE)</f>
        <v>0</v>
      </c>
      <c r="R44" s="26" t="str">
        <f>+IF(VLOOKUP($B44,'Lista Puestos Valorados'!$B$11:$BK$510,MATCH('Auxiliar General'!L$4,'Lista Puestos Valorados'!$B$10:$BK$10,0),0)="","No relevante",VLOOKUP($B44,'Lista Puestos Valorados'!$B$11:$BK$510,MATCH('Auxiliar General'!L$4,'Lista Puestos Valorados'!$B$10:$BK$10,0),0))</f>
        <v>No relevante</v>
      </c>
      <c r="S44" s="26">
        <f>+HLOOKUP(R44,Sistema_Puntos!$Q$5:$Y$43,'Auxiliar General'!N$5,FALSE)</f>
        <v>0</v>
      </c>
      <c r="T44" s="26" t="str">
        <f>+IF(VLOOKUP($B44,'Lista Puestos Valorados'!$B$11:$BK$510,MATCH('Auxiliar General'!N$4,'Lista Puestos Valorados'!$B$10:$BK$10,0),0)="","No relevante",VLOOKUP($B44,'Lista Puestos Valorados'!$B$11:$BK$510,MATCH('Auxiliar General'!N$4,'Lista Puestos Valorados'!$B$10:$BK$10,0),0))</f>
        <v>No relevante</v>
      </c>
      <c r="U44" s="26">
        <f>+HLOOKUP(T44,Sistema_Puntos!$Q$5:$Y$43,'Auxiliar General'!P$5,FALSE)</f>
        <v>0</v>
      </c>
      <c r="V44" s="26" t="str">
        <f>+IF(VLOOKUP($B44,'Lista Puestos Valorados'!$B$11:$BK$510,MATCH('Auxiliar General'!P$4,'Lista Puestos Valorados'!$B$10:$BK$10,0),0)="","No relevante",VLOOKUP($B44,'Lista Puestos Valorados'!$B$11:$BK$510,MATCH('Auxiliar General'!P$4,'Lista Puestos Valorados'!$B$10:$BK$10,0),0))</f>
        <v>No relevante</v>
      </c>
      <c r="W44" s="26">
        <f>+HLOOKUP(V44,Sistema_Puntos!$Q$5:$Y$43,'Auxiliar General'!R$5,FALSE)</f>
        <v>0</v>
      </c>
      <c r="X44" s="26" t="str">
        <f>+IF(VLOOKUP($B44,'Lista Puestos Valorados'!$B$11:$BK$510,MATCH('Auxiliar General'!R$4,'Lista Puestos Valorados'!$B$10:$BK$10,0),0)="","No relevante",VLOOKUP($B44,'Lista Puestos Valorados'!$B$11:$BK$510,MATCH('Auxiliar General'!R$4,'Lista Puestos Valorados'!$B$10:$BK$10,0),0))</f>
        <v>No relevante</v>
      </c>
      <c r="Y44" s="26">
        <f>+HLOOKUP(X44,Sistema_Puntos!$Q$5:$Y$43,'Auxiliar General'!T$5,FALSE)</f>
        <v>0</v>
      </c>
      <c r="Z44" s="26" t="str">
        <f>+IF(VLOOKUP($B44,'Lista Puestos Valorados'!$B$11:$BK$510,MATCH('Auxiliar General'!T$4,'Lista Puestos Valorados'!$B$10:$BK$10,0),0)="","No relevante",VLOOKUP($B44,'Lista Puestos Valorados'!$B$11:$BK$510,MATCH('Auxiliar General'!T$4,'Lista Puestos Valorados'!$B$10:$BK$10,0),0))</f>
        <v>No relevante</v>
      </c>
      <c r="AA44" s="26">
        <f>+HLOOKUP(Z44,Sistema_Puntos!$Q$5:$Y$43,'Auxiliar General'!V$5,FALSE)</f>
        <v>0</v>
      </c>
      <c r="AB44" s="26" t="str">
        <f>+IF(VLOOKUP($B44,'Lista Puestos Valorados'!$B$11:$BK$510,MATCH('Auxiliar General'!V$4,'Lista Puestos Valorados'!$B$10:$BK$10,0),0)="","No relevante",VLOOKUP($B44,'Lista Puestos Valorados'!$B$11:$BK$510,MATCH('Auxiliar General'!V$4,'Lista Puestos Valorados'!$B$10:$BK$10,0),0))</f>
        <v>No relevante</v>
      </c>
      <c r="AC44" s="26">
        <f>+HLOOKUP(AB44,Sistema_Puntos!$Q$5:$Y$43,'Auxiliar General'!X$5,FALSE)</f>
        <v>0</v>
      </c>
      <c r="AD44" s="26" t="str">
        <f>+IF(VLOOKUP($B44,'Lista Puestos Valorados'!$B$11:$BK$510,MATCH('Auxiliar General'!X$4,'Lista Puestos Valorados'!$B$10:$BK$10,0),0)="","No relevante",VLOOKUP($B44,'Lista Puestos Valorados'!$B$11:$BK$510,MATCH('Auxiliar General'!X$4,'Lista Puestos Valorados'!$B$10:$BK$10,0),0))</f>
        <v>No relevante</v>
      </c>
      <c r="AE44" s="26">
        <f>+HLOOKUP(AD44,Sistema_Puntos!$Q$5:$Y$43,'Auxiliar General'!Z$5,FALSE)</f>
        <v>0</v>
      </c>
      <c r="AF44" s="26" t="str">
        <f>+IF(VLOOKUP($B44,'Lista Puestos Valorados'!$B$11:$BK$510,MATCH('Auxiliar General'!Z$4,'Lista Puestos Valorados'!$B$10:$BK$10,0),0)="","No relevante",VLOOKUP($B44,'Lista Puestos Valorados'!$B$11:$BK$510,MATCH('Auxiliar General'!Z$4,'Lista Puestos Valorados'!$B$10:$BK$10,0),0))</f>
        <v>No relevante</v>
      </c>
      <c r="AG44" s="26">
        <f>+HLOOKUP(AF44,Sistema_Puntos!$Q$5:$Y$43,'Auxiliar General'!AB$5,FALSE)</f>
        <v>0</v>
      </c>
      <c r="AH44" s="26" t="str">
        <f>+IF(VLOOKUP($B44,'Lista Puestos Valorados'!$B$11:$BK$510,MATCH('Auxiliar General'!AB$4,'Lista Puestos Valorados'!$B$10:$BK$10,0),0)="","No relevante",VLOOKUP($B44,'Lista Puestos Valorados'!$B$11:$BK$510,MATCH('Auxiliar General'!AB$4,'Lista Puestos Valorados'!$B$10:$BK$10,0),0))</f>
        <v>No relevante</v>
      </c>
      <c r="AI44" s="26">
        <f>+HLOOKUP(AH44,Sistema_Puntos!$Q$5:$Y$43,'Auxiliar General'!AD$5,FALSE)</f>
        <v>0</v>
      </c>
      <c r="AJ44" s="26" t="str">
        <f>+IF(VLOOKUP($B44,'Lista Puestos Valorados'!$B$11:$BK$510,MATCH('Auxiliar General'!AD$4,'Lista Puestos Valorados'!$B$10:$BK$10,0),0)="","No relevante",VLOOKUP($B44,'Lista Puestos Valorados'!$B$11:$BK$510,MATCH('Auxiliar General'!AD$4,'Lista Puestos Valorados'!$B$10:$BK$10,0),0))</f>
        <v>No relevante</v>
      </c>
      <c r="AK44" s="26">
        <f>+HLOOKUP(AJ44,Sistema_Puntos!$Q$5:$Y$43,'Auxiliar General'!AF$5,FALSE)</f>
        <v>0</v>
      </c>
      <c r="AL44" s="26" t="str">
        <f>+IF(VLOOKUP($B44,'Lista Puestos Valorados'!$B$11:$BK$510,MATCH('Auxiliar General'!AF$4,'Lista Puestos Valorados'!$B$10:$BK$10,0),0)="","No relevante",VLOOKUP($B44,'Lista Puestos Valorados'!$B$11:$BK$510,MATCH('Auxiliar General'!AF$4,'Lista Puestos Valorados'!$B$10:$BK$10,0),0))</f>
        <v>No relevante</v>
      </c>
      <c r="AM44" s="26">
        <f>+HLOOKUP(AL44,Sistema_Puntos!$Q$5:$Y$43,'Auxiliar General'!AH$5,FALSE)</f>
        <v>0</v>
      </c>
      <c r="AN44" s="26" t="str">
        <f>+IF(VLOOKUP($B44,'Lista Puestos Valorados'!$B$11:$BK$510,MATCH('Auxiliar General'!AH$4,'Lista Puestos Valorados'!$B$10:$BK$10,0),0)="","No relevante",VLOOKUP($B44,'Lista Puestos Valorados'!$B$11:$BK$510,MATCH('Auxiliar General'!AH$4,'Lista Puestos Valorados'!$B$10:$BK$10,0),0))</f>
        <v>No relevante</v>
      </c>
      <c r="AO44" s="26">
        <f>+HLOOKUP(AN44,Sistema_Puntos!$Q$5:$Y$43,'Auxiliar General'!AJ$5,FALSE)</f>
        <v>0</v>
      </c>
      <c r="AP44" s="26" t="str">
        <f>+IF(VLOOKUP($B44,'Lista Puestos Valorados'!$B$11:$BK$510,MATCH('Auxiliar General'!AJ$4,'Lista Puestos Valorados'!$B$10:$BK$10,0),0)="","No relevante",VLOOKUP($B44,'Lista Puestos Valorados'!$B$11:$BK$510,MATCH('Auxiliar General'!AJ$4,'Lista Puestos Valorados'!$B$10:$BK$10,0),0))</f>
        <v>No relevante</v>
      </c>
      <c r="AQ44" s="26">
        <f>+HLOOKUP(AP44,Sistema_Puntos!$Q$5:$Y$43,'Auxiliar General'!AL$5,FALSE)</f>
        <v>0</v>
      </c>
      <c r="AR44" s="26" t="str">
        <f>+IF(VLOOKUP($B44,'Lista Puestos Valorados'!$B$11:$BK$510,MATCH('Auxiliar General'!AL$4,'Lista Puestos Valorados'!$B$10:$BK$10,0),0)="","No relevante",VLOOKUP($B44,'Lista Puestos Valorados'!$B$11:$BK$510,MATCH('Auxiliar General'!AL$4,'Lista Puestos Valorados'!$B$10:$BK$10,0),0))</f>
        <v>No relevante</v>
      </c>
      <c r="AS44" s="26">
        <f>+HLOOKUP(AR44,Sistema_Puntos!$Q$5:$Y$43,'Auxiliar General'!AN$5,FALSE)</f>
        <v>0</v>
      </c>
      <c r="AT44" s="26" t="str">
        <f>+IF(VLOOKUP($B44,'Lista Puestos Valorados'!$B$11:$BK$510,MATCH('Auxiliar General'!AN$4,'Lista Puestos Valorados'!$B$10:$BK$10,0),0)="","No relevante",VLOOKUP($B44,'Lista Puestos Valorados'!$B$11:$BK$510,MATCH('Auxiliar General'!AN$4,'Lista Puestos Valorados'!$B$10:$BK$10,0),0))</f>
        <v>No relevante</v>
      </c>
      <c r="AU44" s="26">
        <f>+HLOOKUP(AT44,Sistema_Puntos!$Q$5:$Y$43,'Auxiliar General'!AP$5,FALSE)</f>
        <v>0</v>
      </c>
      <c r="AV44" s="26" t="str">
        <f>+IF(VLOOKUP($B44,'Lista Puestos Valorados'!$B$11:$BK$510,MATCH('Auxiliar General'!AP$4,'Lista Puestos Valorados'!$B$10:$BK$10,0),0)="","No relevante",VLOOKUP($B44,'Lista Puestos Valorados'!$B$11:$BK$510,MATCH('Auxiliar General'!AP$4,'Lista Puestos Valorados'!$B$10:$BK$10,0),0))</f>
        <v>No relevante</v>
      </c>
      <c r="AW44" s="26">
        <f>+HLOOKUP(AV44,Sistema_Puntos!$Q$5:$Y$43,'Auxiliar General'!AR$5,FALSE)</f>
        <v>0</v>
      </c>
      <c r="AX44" s="26" t="str">
        <f>+IF(VLOOKUP($B44,'Lista Puestos Valorados'!$B$11:$BK$510,MATCH('Auxiliar General'!AR$4,'Lista Puestos Valorados'!$B$10:$BK$10,0),0)="","No relevante",VLOOKUP($B44,'Lista Puestos Valorados'!$B$11:$BK$510,MATCH('Auxiliar General'!AR$4,'Lista Puestos Valorados'!$B$10:$BK$10,0),0))</f>
        <v>No relevante</v>
      </c>
      <c r="AY44" s="26">
        <f>+HLOOKUP(AX44,Sistema_Puntos!$Q$5:$Y$43,'Auxiliar General'!AT$5,FALSE)</f>
        <v>0</v>
      </c>
      <c r="AZ44" s="26" t="str">
        <f>+IF(VLOOKUP($B44,'Lista Puestos Valorados'!$B$11:$BK$510,MATCH('Auxiliar General'!AT$4,'Lista Puestos Valorados'!$B$10:$BK$10,0),0)="","No relevante",VLOOKUP($B44,'Lista Puestos Valorados'!$B$11:$BK$510,MATCH('Auxiliar General'!AT$4,'Lista Puestos Valorados'!$B$10:$BK$10,0),0))</f>
        <v>No relevante</v>
      </c>
      <c r="BA44" s="26">
        <f>+HLOOKUP(AZ44,Sistema_Puntos!$Q$5:$Y$43,'Auxiliar General'!AV$5,FALSE)</f>
        <v>0</v>
      </c>
      <c r="BB44" s="26" t="str">
        <f>+IF(VLOOKUP($B44,'Lista Puestos Valorados'!$B$11:$BK$510,MATCH('Auxiliar General'!AV$4,'Lista Puestos Valorados'!$B$10:$BK$10,0),0)="","No relevante",VLOOKUP($B44,'Lista Puestos Valorados'!$B$11:$BK$510,MATCH('Auxiliar General'!AV$4,'Lista Puestos Valorados'!$B$10:$BK$10,0),0))</f>
        <v>No relevante</v>
      </c>
      <c r="BC44" s="26">
        <f>+HLOOKUP(BB44,Sistema_Puntos!$Q$5:$Y$43,'Auxiliar General'!AX$5,FALSE)</f>
        <v>0</v>
      </c>
      <c r="BD44" s="26" t="str">
        <f>+IF(VLOOKUP($B44,'Lista Puestos Valorados'!$B$11:$BK$510,MATCH('Auxiliar General'!AX$4,'Lista Puestos Valorados'!$B$10:$BK$10,0),0)="","No relevante",VLOOKUP($B44,'Lista Puestos Valorados'!$B$11:$BK$510,MATCH('Auxiliar General'!AX$4,'Lista Puestos Valorados'!$B$10:$BK$10,0),0))</f>
        <v>No relevante</v>
      </c>
      <c r="BE44" s="26">
        <f>+HLOOKUP(BD44,Sistema_Puntos!$Q$5:$Y$43,'Auxiliar General'!AZ$5,FALSE)</f>
        <v>0</v>
      </c>
      <c r="BF44" s="26" t="str">
        <f>+IF(VLOOKUP($B44,'Lista Puestos Valorados'!$B$11:$BK$510,MATCH('Auxiliar General'!AZ$4,'Lista Puestos Valorados'!$B$10:$BK$10,0),0)="","No relevante",VLOOKUP($B44,'Lista Puestos Valorados'!$B$11:$BK$510,MATCH('Auxiliar General'!AZ$4,'Lista Puestos Valorados'!$B$10:$BK$10,0),0))</f>
        <v>No relevante</v>
      </c>
      <c r="BG44" s="26">
        <f>+HLOOKUP(BF44,Sistema_Puntos!$Q$5:$Y$43,'Auxiliar General'!BB$5,FALSE)</f>
        <v>0</v>
      </c>
      <c r="BH44" s="26" t="str">
        <f>+IF(VLOOKUP($B44,'Lista Puestos Valorados'!$B$11:$BK$510,MATCH('Auxiliar General'!BB$4,'Lista Puestos Valorados'!$B$10:$BK$10,0),0)="","No relevante",VLOOKUP($B44,'Lista Puestos Valorados'!$B$11:$BK$510,MATCH('Auxiliar General'!BB$4,'Lista Puestos Valorados'!$B$10:$BK$10,0),0))</f>
        <v>No relevante</v>
      </c>
      <c r="BI44" s="26">
        <f>+HLOOKUP(BH44,Sistema_Puntos!$Q$5:$Y$43,'Auxiliar General'!BD$5,FALSE)</f>
        <v>0</v>
      </c>
      <c r="BJ44" s="26" t="str">
        <f>+IF(VLOOKUP($B44,'Lista Puestos Valorados'!$B$11:$BK$510,MATCH('Auxiliar General'!BD$4,'Lista Puestos Valorados'!$B$10:$BK$10,0),0)="","No relevante",VLOOKUP($B44,'Lista Puestos Valorados'!$B$11:$BK$510,MATCH('Auxiliar General'!BD$4,'Lista Puestos Valorados'!$B$10:$BK$10,0),0))</f>
        <v>No relevante</v>
      </c>
      <c r="BK44" s="26">
        <f>+HLOOKUP(BJ44,Sistema_Puntos!$Q$5:$Y$43,'Auxiliar General'!BF$5,FALSE)</f>
        <v>0</v>
      </c>
      <c r="BL44" s="26" t="str">
        <f>+IF(VLOOKUP($B44,'Lista Puestos Valorados'!$B$11:$BK$510,MATCH('Auxiliar General'!BF$4,'Lista Puestos Valorados'!$B$10:$BK$10,0),0)="","No relevante",VLOOKUP($B44,'Lista Puestos Valorados'!$B$11:$BK$510,MATCH('Auxiliar General'!BF$4,'Lista Puestos Valorados'!$B$10:$BK$10,0),0))</f>
        <v>No relevante</v>
      </c>
      <c r="BM44" s="26">
        <f>+HLOOKUP(BL44,Sistema_Puntos!$Q$5:$Y$43,'Auxiliar General'!BH$5,FALSE)</f>
        <v>0</v>
      </c>
      <c r="BN44" s="26" t="str">
        <f>+IF(VLOOKUP($B44,'Lista Puestos Valorados'!$B$11:$BK$510,MATCH('Auxiliar General'!BH$4,'Lista Puestos Valorados'!$B$10:$BK$10,0),0)="","No relevante",VLOOKUP($B44,'Lista Puestos Valorados'!$B$11:$BK$510,MATCH('Auxiliar General'!BH$4,'Lista Puestos Valorados'!$B$10:$BK$10,0),0))</f>
        <v>No relevante</v>
      </c>
      <c r="BO44" s="26">
        <f>+HLOOKUP(BN44,Sistema_Puntos!$Q$5:$Y$43,'Auxiliar General'!BJ$5,FALSE)</f>
        <v>0</v>
      </c>
      <c r="BP44" s="26" t="str">
        <f>+IF(VLOOKUP($B44,'Lista Puestos Valorados'!$B$11:$BK$510,MATCH('Auxiliar General'!BJ$4,'Lista Puestos Valorados'!$B$10:$BK$10,0),0)="","No relevante",VLOOKUP($B44,'Lista Puestos Valorados'!$B$11:$BK$510,MATCH('Auxiliar General'!BJ$4,'Lista Puestos Valorados'!$B$10:$BK$10,0),0))</f>
        <v>No relevante</v>
      </c>
      <c r="BQ44" s="26">
        <f>+HLOOKUP(BP44,Sistema_Puntos!$Q$5:$Y$43,'Auxiliar General'!BL$5,FALSE)</f>
        <v>0</v>
      </c>
      <c r="BR44" s="26" t="str">
        <f>+IF(VLOOKUP($B44,'Lista Puestos Valorados'!$B$11:$BK$510,MATCH('Auxiliar General'!BL$4,'Lista Puestos Valorados'!$B$10:$BK$10,0),0)="","No relevante",VLOOKUP($B44,'Lista Puestos Valorados'!$B$11:$BK$510,MATCH('Auxiliar General'!BL$4,'Lista Puestos Valorados'!$B$10:$BK$10,0),0))</f>
        <v>No relevante</v>
      </c>
      <c r="BS44" s="26">
        <f>+HLOOKUP(BR44,Sistema_Puntos!$Q$5:$Y$43,'Auxiliar General'!BN$5,FALSE)</f>
        <v>0</v>
      </c>
      <c r="BT44" s="26" t="str">
        <f>+IF(VLOOKUP($B44,'Lista Puestos Valorados'!$B$11:$BK$510,MATCH('Auxiliar General'!BN$4,'Lista Puestos Valorados'!$B$10:$BK$10,0),0)="","No relevante",VLOOKUP($B44,'Lista Puestos Valorados'!$B$11:$BK$510,MATCH('Auxiliar General'!BN$4,'Lista Puestos Valorados'!$B$10:$BK$10,0),0))</f>
        <v>No relevante</v>
      </c>
      <c r="BU44" s="26">
        <f>+HLOOKUP(BT44,Sistema_Puntos!$Q$5:$Y$43,'Auxiliar General'!BP$5,FALSE)</f>
        <v>0</v>
      </c>
      <c r="BV44" s="26" t="str">
        <f>+IF(VLOOKUP($B44,'Lista Puestos Valorados'!$B$11:$BK$510,MATCH('Auxiliar General'!BP$4,'Lista Puestos Valorados'!$B$10:$BK$10,0),0)="","No relevante",VLOOKUP($B44,'Lista Puestos Valorados'!$B$11:$BK$510,MATCH('Auxiliar General'!BP$4,'Lista Puestos Valorados'!$B$10:$BK$10,0),0))</f>
        <v>No relevante</v>
      </c>
      <c r="BW44" s="26">
        <f>+HLOOKUP(BV44,Sistema_Puntos!$Q$5:$Y$43,'Auxiliar General'!BR$5,FALSE)</f>
        <v>0</v>
      </c>
      <c r="BX44" s="26" t="str">
        <f>+IF(VLOOKUP($B44,'Lista Puestos Valorados'!$B$11:$BK$510,MATCH('Auxiliar General'!BR$4,'Lista Puestos Valorados'!$B$10:$BK$10,0),0)="","No relevante",VLOOKUP($B44,'Lista Puestos Valorados'!$B$11:$BK$510,MATCH('Auxiliar General'!BR$4,'Lista Puestos Valorados'!$B$10:$BK$10,0),0))</f>
        <v>No relevante</v>
      </c>
      <c r="BY44" s="26">
        <f>+HLOOKUP(BX44,Sistema_Puntos!$Q$5:$Y$43,'Auxiliar General'!BT$5,FALSE)</f>
        <v>0</v>
      </c>
      <c r="BZ44" s="26" t="str">
        <f>+IF(VLOOKUP($B44,'Lista Puestos Valorados'!$B$11:$BK$510,MATCH('Auxiliar General'!BT$4,'Lista Puestos Valorados'!$B$10:$BK$10,0),0)="","No relevante",VLOOKUP($B44,'Lista Puestos Valorados'!$B$11:$BK$510,MATCH('Auxiliar General'!BT$4,'Lista Puestos Valorados'!$B$10:$BK$10,0),0))</f>
        <v>No relevante</v>
      </c>
      <c r="CA44" s="26">
        <f>+HLOOKUP(BZ44,Sistema_Puntos!$Q$5:$Y$43,'Auxiliar General'!BV$5,FALSE)</f>
        <v>0</v>
      </c>
      <c r="CB44" s="26" t="str">
        <f>+IF(VLOOKUP($B44,'Lista Puestos Valorados'!$B$11:$BK$510,MATCH('Auxiliar General'!BV$4,'Lista Puestos Valorados'!$B$10:$BK$10,0),0)="","No relevante",VLOOKUP($B44,'Lista Puestos Valorados'!$B$11:$BK$510,MATCH('Auxiliar General'!BV$4,'Lista Puestos Valorados'!$B$10:$BK$10,0),0))</f>
        <v>No relevante</v>
      </c>
      <c r="CC44" s="26">
        <f>+HLOOKUP(CB44,Sistema_Puntos!$Q$5:$Y$43,'Auxiliar General'!BX$5,FALSE)</f>
        <v>0</v>
      </c>
      <c r="CD44" s="26" t="str">
        <f>+IF(VLOOKUP($B44,'Lista Puestos Valorados'!$B$11:$BK$510,MATCH('Auxiliar General'!BX$4,'Lista Puestos Valorados'!$B$10:$BK$10,0),0)="","No relevante",VLOOKUP($B44,'Lista Puestos Valorados'!$B$11:$BK$510,MATCH('Auxiliar General'!BX$4,'Lista Puestos Valorados'!$B$10:$BK$10,0),0))</f>
        <v>No relevante</v>
      </c>
      <c r="CE44" s="26">
        <f>+HLOOKUP(CD44,Sistema_Puntos!$Q$5:$Y$43,'Auxiliar General'!BZ$5,FALSE)</f>
        <v>0</v>
      </c>
      <c r="CF44" s="26" t="str">
        <f>+IF(VLOOKUP($B44,'Lista Puestos Valorados'!$B$11:$BK$510,MATCH('Auxiliar General'!BZ$4,'Lista Puestos Valorados'!$B$10:$BK$10,0),0)="","No relevante",VLOOKUP($B44,'Lista Puestos Valorados'!$B$11:$BK$510,MATCH('Auxiliar General'!BZ$4,'Lista Puestos Valorados'!$B$10:$BK$10,0),0))</f>
        <v>No relevante</v>
      </c>
      <c r="CG44" s="26">
        <f>+HLOOKUP(CF44,Sistema_Puntos!$Q$5:$Y$43,'Auxiliar General'!CB$5,FALSE)</f>
        <v>0</v>
      </c>
      <c r="CH44" s="29"/>
      <c r="CI44" s="29"/>
    </row>
    <row r="45" spans="2:87" ht="17.55" customHeight="1">
      <c r="B45" s="26">
        <f>+'Listado de Puestos'!B45</f>
        <v>35</v>
      </c>
      <c r="C45" s="26" t="str">
        <f>+IF('Lista Puestos Valorados'!C45="","",'Lista Puestos Valorados'!C45)</f>
        <v/>
      </c>
      <c r="D45" s="26" t="str">
        <f>+IF('Lista Puestos Valorados'!D45="","",'Lista Puestos Valorados'!D45)</f>
        <v/>
      </c>
      <c r="E45" s="26" t="str">
        <f>+IF('Lista Puestos Valorados'!E45="","",'Lista Puestos Valorados'!E45)</f>
        <v/>
      </c>
      <c r="F45" s="26" t="str">
        <f>+IF('Lista Puestos Valorados'!F45="","",'Lista Puestos Valorados'!F45)</f>
        <v/>
      </c>
      <c r="G45" s="26" t="str">
        <f>+IF('Lista Puestos Valorados'!G45="","",'Lista Puestos Valorados'!G45)</f>
        <v/>
      </c>
      <c r="H45" s="26" t="str">
        <f>+IF('Lista Puestos Valorados'!H45="","",'Lista Puestos Valorados'!H45)</f>
        <v/>
      </c>
      <c r="I45" s="26" t="str">
        <f>+IF('Lista Puestos Valorados'!I45="","",'Lista Puestos Valorados'!I45)</f>
        <v/>
      </c>
      <c r="J45" s="118" t="e">
        <f t="array" ref="J45">+IF(L45="","",_xlfn.IFS(L45&lt;='Cortes de Agrupacion'!$F$15,'Cortes de Agrupacion'!$E$15,'Resultados General'!L45&lt;='Cortes de Agrupacion'!$F$14,'Cortes de Agrupacion'!$E$14,'Resultados General'!L45&lt;='Cortes de Agrupacion'!$F$13,'Cortes de Agrupacion'!$E$13,L45&lt;='Cortes de Agrupacion'!$F$12,'Cortes de Agrupacion'!$E$12,'Resultados General'!L45&lt;='Cortes de Agrupacion'!$F$11,'Cortes de Agrupacion'!$E$11,'Resultados General'!L45&lt;='Cortes de Agrupacion'!$F$10,'Cortes de Agrupacion'!$E$10,'Resultados General'!L45&lt;='Cortes de Agrupacion'!$F$9,'Cortes de Agrupacion'!$E$9,'Resultados General'!L45&lt;='Cortes de Agrupacion'!$F$8,'Cortes de Agrupacion'!$E$8,'Resultados General'!L45&lt;='Cortes de Agrupacion'!$F$7,'Cortes de Agrupacion'!$E$7,'Resultados General'!L45&lt;='Cortes de Agrupacion'!$F$6,'Cortes de Agrupacion'!$E$6))</f>
        <v>#VALUE!</v>
      </c>
      <c r="K45" s="118" t="str">
        <f t="shared" si="0"/>
        <v/>
      </c>
      <c r="L45" s="124" t="e">
        <f>#VALUE!</f>
        <v>#VALUE!</v>
      </c>
      <c r="M45" s="26" t="e">
        <f ca="1">+_xlfn.IFNA(VLOOKUP(C45,'Distribución de puestos'!$B$8:$I$507,8,0),"")</f>
        <v>#NAME?</v>
      </c>
      <c r="N45" s="26" t="str">
        <f>+IF(VLOOKUP($B45,'Lista Puestos Valorados'!$B$11:$BK$510,MATCH('Auxiliar General'!H$4,'Lista Puestos Valorados'!$B$10:$BK$10,0),0)="","No relevante",VLOOKUP($B45,'Lista Puestos Valorados'!$B$11:$BK$510,MATCH('Auxiliar General'!H$4,'Lista Puestos Valorados'!$B$10:$BK$10,0),0))</f>
        <v>No relevante</v>
      </c>
      <c r="O45" s="26">
        <f>+HLOOKUP(N45,Sistema_Puntos!$Q$5:$Y$43,'Auxiliar General'!J$5,FALSE)</f>
        <v>0</v>
      </c>
      <c r="P45" s="26" t="str">
        <f>+IF(VLOOKUP($B45,'Lista Puestos Valorados'!$B$11:$BK$510,MATCH('Auxiliar General'!J$4,'Lista Puestos Valorados'!$B$10:$BK$10,0),0)="","No relevante",VLOOKUP($B45,'Lista Puestos Valorados'!$B$11:$BK$510,MATCH('Auxiliar General'!J$4,'Lista Puestos Valorados'!$B$10:$BK$10,0),0))</f>
        <v>No relevante</v>
      </c>
      <c r="Q45" s="26">
        <f>+HLOOKUP(P45,Sistema_Puntos!$Q$5:$Y$43,'Auxiliar General'!L$5,FALSE)</f>
        <v>0</v>
      </c>
      <c r="R45" s="26" t="str">
        <f>+IF(VLOOKUP($B45,'Lista Puestos Valorados'!$B$11:$BK$510,MATCH('Auxiliar General'!L$4,'Lista Puestos Valorados'!$B$10:$BK$10,0),0)="","No relevante",VLOOKUP($B45,'Lista Puestos Valorados'!$B$11:$BK$510,MATCH('Auxiliar General'!L$4,'Lista Puestos Valorados'!$B$10:$BK$10,0),0))</f>
        <v>No relevante</v>
      </c>
      <c r="S45" s="26">
        <f>+HLOOKUP(R45,Sistema_Puntos!$Q$5:$Y$43,'Auxiliar General'!N$5,FALSE)</f>
        <v>0</v>
      </c>
      <c r="T45" s="26" t="str">
        <f>+IF(VLOOKUP($B45,'Lista Puestos Valorados'!$B$11:$BK$510,MATCH('Auxiliar General'!N$4,'Lista Puestos Valorados'!$B$10:$BK$10,0),0)="","No relevante",VLOOKUP($B45,'Lista Puestos Valorados'!$B$11:$BK$510,MATCH('Auxiliar General'!N$4,'Lista Puestos Valorados'!$B$10:$BK$10,0),0))</f>
        <v>No relevante</v>
      </c>
      <c r="U45" s="26">
        <f>+HLOOKUP(T45,Sistema_Puntos!$Q$5:$Y$43,'Auxiliar General'!P$5,FALSE)</f>
        <v>0</v>
      </c>
      <c r="V45" s="26" t="str">
        <f>+IF(VLOOKUP($B45,'Lista Puestos Valorados'!$B$11:$BK$510,MATCH('Auxiliar General'!P$4,'Lista Puestos Valorados'!$B$10:$BK$10,0),0)="","No relevante",VLOOKUP($B45,'Lista Puestos Valorados'!$B$11:$BK$510,MATCH('Auxiliar General'!P$4,'Lista Puestos Valorados'!$B$10:$BK$10,0),0))</f>
        <v>No relevante</v>
      </c>
      <c r="W45" s="26">
        <f>+HLOOKUP(V45,Sistema_Puntos!$Q$5:$Y$43,'Auxiliar General'!R$5,FALSE)</f>
        <v>0</v>
      </c>
      <c r="X45" s="26" t="str">
        <f>+IF(VLOOKUP($B45,'Lista Puestos Valorados'!$B$11:$BK$510,MATCH('Auxiliar General'!R$4,'Lista Puestos Valorados'!$B$10:$BK$10,0),0)="","No relevante",VLOOKUP($B45,'Lista Puestos Valorados'!$B$11:$BK$510,MATCH('Auxiliar General'!R$4,'Lista Puestos Valorados'!$B$10:$BK$10,0),0))</f>
        <v>No relevante</v>
      </c>
      <c r="Y45" s="26">
        <f>+HLOOKUP(X45,Sistema_Puntos!$Q$5:$Y$43,'Auxiliar General'!T$5,FALSE)</f>
        <v>0</v>
      </c>
      <c r="Z45" s="26" t="str">
        <f>+IF(VLOOKUP($B45,'Lista Puestos Valorados'!$B$11:$BK$510,MATCH('Auxiliar General'!T$4,'Lista Puestos Valorados'!$B$10:$BK$10,0),0)="","No relevante",VLOOKUP($B45,'Lista Puestos Valorados'!$B$11:$BK$510,MATCH('Auxiliar General'!T$4,'Lista Puestos Valorados'!$B$10:$BK$10,0),0))</f>
        <v>No relevante</v>
      </c>
      <c r="AA45" s="26">
        <f>+HLOOKUP(Z45,Sistema_Puntos!$Q$5:$Y$43,'Auxiliar General'!V$5,FALSE)</f>
        <v>0</v>
      </c>
      <c r="AB45" s="26" t="str">
        <f>+IF(VLOOKUP($B45,'Lista Puestos Valorados'!$B$11:$BK$510,MATCH('Auxiliar General'!V$4,'Lista Puestos Valorados'!$B$10:$BK$10,0),0)="","No relevante",VLOOKUP($B45,'Lista Puestos Valorados'!$B$11:$BK$510,MATCH('Auxiliar General'!V$4,'Lista Puestos Valorados'!$B$10:$BK$10,0),0))</f>
        <v>No relevante</v>
      </c>
      <c r="AC45" s="26">
        <f>+HLOOKUP(AB45,Sistema_Puntos!$Q$5:$Y$43,'Auxiliar General'!X$5,FALSE)</f>
        <v>0</v>
      </c>
      <c r="AD45" s="26" t="str">
        <f>+IF(VLOOKUP($B45,'Lista Puestos Valorados'!$B$11:$BK$510,MATCH('Auxiliar General'!X$4,'Lista Puestos Valorados'!$B$10:$BK$10,0),0)="","No relevante",VLOOKUP($B45,'Lista Puestos Valorados'!$B$11:$BK$510,MATCH('Auxiliar General'!X$4,'Lista Puestos Valorados'!$B$10:$BK$10,0),0))</f>
        <v>No relevante</v>
      </c>
      <c r="AE45" s="26">
        <f>+HLOOKUP(AD45,Sistema_Puntos!$Q$5:$Y$43,'Auxiliar General'!Z$5,FALSE)</f>
        <v>0</v>
      </c>
      <c r="AF45" s="26" t="str">
        <f>+IF(VLOOKUP($B45,'Lista Puestos Valorados'!$B$11:$BK$510,MATCH('Auxiliar General'!Z$4,'Lista Puestos Valorados'!$B$10:$BK$10,0),0)="","No relevante",VLOOKUP($B45,'Lista Puestos Valorados'!$B$11:$BK$510,MATCH('Auxiliar General'!Z$4,'Lista Puestos Valorados'!$B$10:$BK$10,0),0))</f>
        <v>No relevante</v>
      </c>
      <c r="AG45" s="26">
        <f>+HLOOKUP(AF45,Sistema_Puntos!$Q$5:$Y$43,'Auxiliar General'!AB$5,FALSE)</f>
        <v>0</v>
      </c>
      <c r="AH45" s="26" t="str">
        <f>+IF(VLOOKUP($B45,'Lista Puestos Valorados'!$B$11:$BK$510,MATCH('Auxiliar General'!AB$4,'Lista Puestos Valorados'!$B$10:$BK$10,0),0)="","No relevante",VLOOKUP($B45,'Lista Puestos Valorados'!$B$11:$BK$510,MATCH('Auxiliar General'!AB$4,'Lista Puestos Valorados'!$B$10:$BK$10,0),0))</f>
        <v>No relevante</v>
      </c>
      <c r="AI45" s="26">
        <f>+HLOOKUP(AH45,Sistema_Puntos!$Q$5:$Y$43,'Auxiliar General'!AD$5,FALSE)</f>
        <v>0</v>
      </c>
      <c r="AJ45" s="26" t="str">
        <f>+IF(VLOOKUP($B45,'Lista Puestos Valorados'!$B$11:$BK$510,MATCH('Auxiliar General'!AD$4,'Lista Puestos Valorados'!$B$10:$BK$10,0),0)="","No relevante",VLOOKUP($B45,'Lista Puestos Valorados'!$B$11:$BK$510,MATCH('Auxiliar General'!AD$4,'Lista Puestos Valorados'!$B$10:$BK$10,0),0))</f>
        <v>No relevante</v>
      </c>
      <c r="AK45" s="26">
        <f>+HLOOKUP(AJ45,Sistema_Puntos!$Q$5:$Y$43,'Auxiliar General'!AF$5,FALSE)</f>
        <v>0</v>
      </c>
      <c r="AL45" s="26" t="str">
        <f>+IF(VLOOKUP($B45,'Lista Puestos Valorados'!$B$11:$BK$510,MATCH('Auxiliar General'!AF$4,'Lista Puestos Valorados'!$B$10:$BK$10,0),0)="","No relevante",VLOOKUP($B45,'Lista Puestos Valorados'!$B$11:$BK$510,MATCH('Auxiliar General'!AF$4,'Lista Puestos Valorados'!$B$10:$BK$10,0),0))</f>
        <v>No relevante</v>
      </c>
      <c r="AM45" s="26">
        <f>+HLOOKUP(AL45,Sistema_Puntos!$Q$5:$Y$43,'Auxiliar General'!AH$5,FALSE)</f>
        <v>0</v>
      </c>
      <c r="AN45" s="26" t="str">
        <f>+IF(VLOOKUP($B45,'Lista Puestos Valorados'!$B$11:$BK$510,MATCH('Auxiliar General'!AH$4,'Lista Puestos Valorados'!$B$10:$BK$10,0),0)="","No relevante",VLOOKUP($B45,'Lista Puestos Valorados'!$B$11:$BK$510,MATCH('Auxiliar General'!AH$4,'Lista Puestos Valorados'!$B$10:$BK$10,0),0))</f>
        <v>No relevante</v>
      </c>
      <c r="AO45" s="26">
        <f>+HLOOKUP(AN45,Sistema_Puntos!$Q$5:$Y$43,'Auxiliar General'!AJ$5,FALSE)</f>
        <v>0</v>
      </c>
      <c r="AP45" s="26" t="str">
        <f>+IF(VLOOKUP($B45,'Lista Puestos Valorados'!$B$11:$BK$510,MATCH('Auxiliar General'!AJ$4,'Lista Puestos Valorados'!$B$10:$BK$10,0),0)="","No relevante",VLOOKUP($B45,'Lista Puestos Valorados'!$B$11:$BK$510,MATCH('Auxiliar General'!AJ$4,'Lista Puestos Valorados'!$B$10:$BK$10,0),0))</f>
        <v>No relevante</v>
      </c>
      <c r="AQ45" s="26">
        <f>+HLOOKUP(AP45,Sistema_Puntos!$Q$5:$Y$43,'Auxiliar General'!AL$5,FALSE)</f>
        <v>0</v>
      </c>
      <c r="AR45" s="26" t="str">
        <f>+IF(VLOOKUP($B45,'Lista Puestos Valorados'!$B$11:$BK$510,MATCH('Auxiliar General'!AL$4,'Lista Puestos Valorados'!$B$10:$BK$10,0),0)="","No relevante",VLOOKUP($B45,'Lista Puestos Valorados'!$B$11:$BK$510,MATCH('Auxiliar General'!AL$4,'Lista Puestos Valorados'!$B$10:$BK$10,0),0))</f>
        <v>No relevante</v>
      </c>
      <c r="AS45" s="26">
        <f>+HLOOKUP(AR45,Sistema_Puntos!$Q$5:$Y$43,'Auxiliar General'!AN$5,FALSE)</f>
        <v>0</v>
      </c>
      <c r="AT45" s="26" t="str">
        <f>+IF(VLOOKUP($B45,'Lista Puestos Valorados'!$B$11:$BK$510,MATCH('Auxiliar General'!AN$4,'Lista Puestos Valorados'!$B$10:$BK$10,0),0)="","No relevante",VLOOKUP($B45,'Lista Puestos Valorados'!$B$11:$BK$510,MATCH('Auxiliar General'!AN$4,'Lista Puestos Valorados'!$B$10:$BK$10,0),0))</f>
        <v>No relevante</v>
      </c>
      <c r="AU45" s="26">
        <f>+HLOOKUP(AT45,Sistema_Puntos!$Q$5:$Y$43,'Auxiliar General'!AP$5,FALSE)</f>
        <v>0</v>
      </c>
      <c r="AV45" s="26" t="str">
        <f>+IF(VLOOKUP($B45,'Lista Puestos Valorados'!$B$11:$BK$510,MATCH('Auxiliar General'!AP$4,'Lista Puestos Valorados'!$B$10:$BK$10,0),0)="","No relevante",VLOOKUP($B45,'Lista Puestos Valorados'!$B$11:$BK$510,MATCH('Auxiliar General'!AP$4,'Lista Puestos Valorados'!$B$10:$BK$10,0),0))</f>
        <v>No relevante</v>
      </c>
      <c r="AW45" s="26">
        <f>+HLOOKUP(AV45,Sistema_Puntos!$Q$5:$Y$43,'Auxiliar General'!AR$5,FALSE)</f>
        <v>0</v>
      </c>
      <c r="AX45" s="26" t="str">
        <f>+IF(VLOOKUP($B45,'Lista Puestos Valorados'!$B$11:$BK$510,MATCH('Auxiliar General'!AR$4,'Lista Puestos Valorados'!$B$10:$BK$10,0),0)="","No relevante",VLOOKUP($B45,'Lista Puestos Valorados'!$B$11:$BK$510,MATCH('Auxiliar General'!AR$4,'Lista Puestos Valorados'!$B$10:$BK$10,0),0))</f>
        <v>No relevante</v>
      </c>
      <c r="AY45" s="26">
        <f>+HLOOKUP(AX45,Sistema_Puntos!$Q$5:$Y$43,'Auxiliar General'!AT$5,FALSE)</f>
        <v>0</v>
      </c>
      <c r="AZ45" s="26" t="str">
        <f>+IF(VLOOKUP($B45,'Lista Puestos Valorados'!$B$11:$BK$510,MATCH('Auxiliar General'!AT$4,'Lista Puestos Valorados'!$B$10:$BK$10,0),0)="","No relevante",VLOOKUP($B45,'Lista Puestos Valorados'!$B$11:$BK$510,MATCH('Auxiliar General'!AT$4,'Lista Puestos Valorados'!$B$10:$BK$10,0),0))</f>
        <v>No relevante</v>
      </c>
      <c r="BA45" s="26">
        <f>+HLOOKUP(AZ45,Sistema_Puntos!$Q$5:$Y$43,'Auxiliar General'!AV$5,FALSE)</f>
        <v>0</v>
      </c>
      <c r="BB45" s="26" t="str">
        <f>+IF(VLOOKUP($B45,'Lista Puestos Valorados'!$B$11:$BK$510,MATCH('Auxiliar General'!AV$4,'Lista Puestos Valorados'!$B$10:$BK$10,0),0)="","No relevante",VLOOKUP($B45,'Lista Puestos Valorados'!$B$11:$BK$510,MATCH('Auxiliar General'!AV$4,'Lista Puestos Valorados'!$B$10:$BK$10,0),0))</f>
        <v>No relevante</v>
      </c>
      <c r="BC45" s="26">
        <f>+HLOOKUP(BB45,Sistema_Puntos!$Q$5:$Y$43,'Auxiliar General'!AX$5,FALSE)</f>
        <v>0</v>
      </c>
      <c r="BD45" s="26" t="str">
        <f>+IF(VLOOKUP($B45,'Lista Puestos Valorados'!$B$11:$BK$510,MATCH('Auxiliar General'!AX$4,'Lista Puestos Valorados'!$B$10:$BK$10,0),0)="","No relevante",VLOOKUP($B45,'Lista Puestos Valorados'!$B$11:$BK$510,MATCH('Auxiliar General'!AX$4,'Lista Puestos Valorados'!$B$10:$BK$10,0),0))</f>
        <v>No relevante</v>
      </c>
      <c r="BE45" s="26">
        <f>+HLOOKUP(BD45,Sistema_Puntos!$Q$5:$Y$43,'Auxiliar General'!AZ$5,FALSE)</f>
        <v>0</v>
      </c>
      <c r="BF45" s="26" t="str">
        <f>+IF(VLOOKUP($B45,'Lista Puestos Valorados'!$B$11:$BK$510,MATCH('Auxiliar General'!AZ$4,'Lista Puestos Valorados'!$B$10:$BK$10,0),0)="","No relevante",VLOOKUP($B45,'Lista Puestos Valorados'!$B$11:$BK$510,MATCH('Auxiliar General'!AZ$4,'Lista Puestos Valorados'!$B$10:$BK$10,0),0))</f>
        <v>No relevante</v>
      </c>
      <c r="BG45" s="26">
        <f>+HLOOKUP(BF45,Sistema_Puntos!$Q$5:$Y$43,'Auxiliar General'!BB$5,FALSE)</f>
        <v>0</v>
      </c>
      <c r="BH45" s="26" t="str">
        <f>+IF(VLOOKUP($B45,'Lista Puestos Valorados'!$B$11:$BK$510,MATCH('Auxiliar General'!BB$4,'Lista Puestos Valorados'!$B$10:$BK$10,0),0)="","No relevante",VLOOKUP($B45,'Lista Puestos Valorados'!$B$11:$BK$510,MATCH('Auxiliar General'!BB$4,'Lista Puestos Valorados'!$B$10:$BK$10,0),0))</f>
        <v>No relevante</v>
      </c>
      <c r="BI45" s="26">
        <f>+HLOOKUP(BH45,Sistema_Puntos!$Q$5:$Y$43,'Auxiliar General'!BD$5,FALSE)</f>
        <v>0</v>
      </c>
      <c r="BJ45" s="26" t="str">
        <f>+IF(VLOOKUP($B45,'Lista Puestos Valorados'!$B$11:$BK$510,MATCH('Auxiliar General'!BD$4,'Lista Puestos Valorados'!$B$10:$BK$10,0),0)="","No relevante",VLOOKUP($B45,'Lista Puestos Valorados'!$B$11:$BK$510,MATCH('Auxiliar General'!BD$4,'Lista Puestos Valorados'!$B$10:$BK$10,0),0))</f>
        <v>No relevante</v>
      </c>
      <c r="BK45" s="26">
        <f>+HLOOKUP(BJ45,Sistema_Puntos!$Q$5:$Y$43,'Auxiliar General'!BF$5,FALSE)</f>
        <v>0</v>
      </c>
      <c r="BL45" s="26" t="str">
        <f>+IF(VLOOKUP($B45,'Lista Puestos Valorados'!$B$11:$BK$510,MATCH('Auxiliar General'!BF$4,'Lista Puestos Valorados'!$B$10:$BK$10,0),0)="","No relevante",VLOOKUP($B45,'Lista Puestos Valorados'!$B$11:$BK$510,MATCH('Auxiliar General'!BF$4,'Lista Puestos Valorados'!$B$10:$BK$10,0),0))</f>
        <v>No relevante</v>
      </c>
      <c r="BM45" s="26">
        <f>+HLOOKUP(BL45,Sistema_Puntos!$Q$5:$Y$43,'Auxiliar General'!BH$5,FALSE)</f>
        <v>0</v>
      </c>
      <c r="BN45" s="26" t="str">
        <f>+IF(VLOOKUP($B45,'Lista Puestos Valorados'!$B$11:$BK$510,MATCH('Auxiliar General'!BH$4,'Lista Puestos Valorados'!$B$10:$BK$10,0),0)="","No relevante",VLOOKUP($B45,'Lista Puestos Valorados'!$B$11:$BK$510,MATCH('Auxiliar General'!BH$4,'Lista Puestos Valorados'!$B$10:$BK$10,0),0))</f>
        <v>No relevante</v>
      </c>
      <c r="BO45" s="26">
        <f>+HLOOKUP(BN45,Sistema_Puntos!$Q$5:$Y$43,'Auxiliar General'!BJ$5,FALSE)</f>
        <v>0</v>
      </c>
      <c r="BP45" s="26" t="str">
        <f>+IF(VLOOKUP($B45,'Lista Puestos Valorados'!$B$11:$BK$510,MATCH('Auxiliar General'!BJ$4,'Lista Puestos Valorados'!$B$10:$BK$10,0),0)="","No relevante",VLOOKUP($B45,'Lista Puestos Valorados'!$B$11:$BK$510,MATCH('Auxiliar General'!BJ$4,'Lista Puestos Valorados'!$B$10:$BK$10,0),0))</f>
        <v>No relevante</v>
      </c>
      <c r="BQ45" s="26">
        <f>+HLOOKUP(BP45,Sistema_Puntos!$Q$5:$Y$43,'Auxiliar General'!BL$5,FALSE)</f>
        <v>0</v>
      </c>
      <c r="BR45" s="26" t="str">
        <f>+IF(VLOOKUP($B45,'Lista Puestos Valorados'!$B$11:$BK$510,MATCH('Auxiliar General'!BL$4,'Lista Puestos Valorados'!$B$10:$BK$10,0),0)="","No relevante",VLOOKUP($B45,'Lista Puestos Valorados'!$B$11:$BK$510,MATCH('Auxiliar General'!BL$4,'Lista Puestos Valorados'!$B$10:$BK$10,0),0))</f>
        <v>No relevante</v>
      </c>
      <c r="BS45" s="26">
        <f>+HLOOKUP(BR45,Sistema_Puntos!$Q$5:$Y$43,'Auxiliar General'!BN$5,FALSE)</f>
        <v>0</v>
      </c>
      <c r="BT45" s="26" t="str">
        <f>+IF(VLOOKUP($B45,'Lista Puestos Valorados'!$B$11:$BK$510,MATCH('Auxiliar General'!BN$4,'Lista Puestos Valorados'!$B$10:$BK$10,0),0)="","No relevante",VLOOKUP($B45,'Lista Puestos Valorados'!$B$11:$BK$510,MATCH('Auxiliar General'!BN$4,'Lista Puestos Valorados'!$B$10:$BK$10,0),0))</f>
        <v>No relevante</v>
      </c>
      <c r="BU45" s="26">
        <f>+HLOOKUP(BT45,Sistema_Puntos!$Q$5:$Y$43,'Auxiliar General'!BP$5,FALSE)</f>
        <v>0</v>
      </c>
      <c r="BV45" s="26" t="str">
        <f>+IF(VLOOKUP($B45,'Lista Puestos Valorados'!$B$11:$BK$510,MATCH('Auxiliar General'!BP$4,'Lista Puestos Valorados'!$B$10:$BK$10,0),0)="","No relevante",VLOOKUP($B45,'Lista Puestos Valorados'!$B$11:$BK$510,MATCH('Auxiliar General'!BP$4,'Lista Puestos Valorados'!$B$10:$BK$10,0),0))</f>
        <v>No relevante</v>
      </c>
      <c r="BW45" s="26">
        <f>+HLOOKUP(BV45,Sistema_Puntos!$Q$5:$Y$43,'Auxiliar General'!BR$5,FALSE)</f>
        <v>0</v>
      </c>
      <c r="BX45" s="26" t="str">
        <f>+IF(VLOOKUP($B45,'Lista Puestos Valorados'!$B$11:$BK$510,MATCH('Auxiliar General'!BR$4,'Lista Puestos Valorados'!$B$10:$BK$10,0),0)="","No relevante",VLOOKUP($B45,'Lista Puestos Valorados'!$B$11:$BK$510,MATCH('Auxiliar General'!BR$4,'Lista Puestos Valorados'!$B$10:$BK$10,0),0))</f>
        <v>No relevante</v>
      </c>
      <c r="BY45" s="26">
        <f>+HLOOKUP(BX45,Sistema_Puntos!$Q$5:$Y$43,'Auxiliar General'!BT$5,FALSE)</f>
        <v>0</v>
      </c>
      <c r="BZ45" s="26" t="str">
        <f>+IF(VLOOKUP($B45,'Lista Puestos Valorados'!$B$11:$BK$510,MATCH('Auxiliar General'!BT$4,'Lista Puestos Valorados'!$B$10:$BK$10,0),0)="","No relevante",VLOOKUP($B45,'Lista Puestos Valorados'!$B$11:$BK$510,MATCH('Auxiliar General'!BT$4,'Lista Puestos Valorados'!$B$10:$BK$10,0),0))</f>
        <v>No relevante</v>
      </c>
      <c r="CA45" s="26">
        <f>+HLOOKUP(BZ45,Sistema_Puntos!$Q$5:$Y$43,'Auxiliar General'!BV$5,FALSE)</f>
        <v>0</v>
      </c>
      <c r="CB45" s="26" t="str">
        <f>+IF(VLOOKUP($B45,'Lista Puestos Valorados'!$B$11:$BK$510,MATCH('Auxiliar General'!BV$4,'Lista Puestos Valorados'!$B$10:$BK$10,0),0)="","No relevante",VLOOKUP($B45,'Lista Puestos Valorados'!$B$11:$BK$510,MATCH('Auxiliar General'!BV$4,'Lista Puestos Valorados'!$B$10:$BK$10,0),0))</f>
        <v>No relevante</v>
      </c>
      <c r="CC45" s="26">
        <f>+HLOOKUP(CB45,Sistema_Puntos!$Q$5:$Y$43,'Auxiliar General'!BX$5,FALSE)</f>
        <v>0</v>
      </c>
      <c r="CD45" s="26" t="str">
        <f>+IF(VLOOKUP($B45,'Lista Puestos Valorados'!$B$11:$BK$510,MATCH('Auxiliar General'!BX$4,'Lista Puestos Valorados'!$B$10:$BK$10,0),0)="","No relevante",VLOOKUP($B45,'Lista Puestos Valorados'!$B$11:$BK$510,MATCH('Auxiliar General'!BX$4,'Lista Puestos Valorados'!$B$10:$BK$10,0),0))</f>
        <v>No relevante</v>
      </c>
      <c r="CE45" s="26">
        <f>+HLOOKUP(CD45,Sistema_Puntos!$Q$5:$Y$43,'Auxiliar General'!BZ$5,FALSE)</f>
        <v>0</v>
      </c>
      <c r="CF45" s="26" t="str">
        <f>+IF(VLOOKUP($B45,'Lista Puestos Valorados'!$B$11:$BK$510,MATCH('Auxiliar General'!BZ$4,'Lista Puestos Valorados'!$B$10:$BK$10,0),0)="","No relevante",VLOOKUP($B45,'Lista Puestos Valorados'!$B$11:$BK$510,MATCH('Auxiliar General'!BZ$4,'Lista Puestos Valorados'!$B$10:$BK$10,0),0))</f>
        <v>No relevante</v>
      </c>
      <c r="CG45" s="26">
        <f>+HLOOKUP(CF45,Sistema_Puntos!$Q$5:$Y$43,'Auxiliar General'!CB$5,FALSE)</f>
        <v>0</v>
      </c>
      <c r="CH45" s="29"/>
      <c r="CI45" s="29"/>
    </row>
    <row r="46" spans="2:87" ht="17.55" customHeight="1">
      <c r="B46" s="26">
        <f>+'Listado de Puestos'!B46</f>
        <v>36</v>
      </c>
      <c r="C46" s="26" t="str">
        <f>+IF('Lista Puestos Valorados'!C46="","",'Lista Puestos Valorados'!C46)</f>
        <v/>
      </c>
      <c r="D46" s="26" t="str">
        <f>+IF('Lista Puestos Valorados'!D46="","",'Lista Puestos Valorados'!D46)</f>
        <v/>
      </c>
      <c r="E46" s="26" t="str">
        <f>+IF('Lista Puestos Valorados'!E46="","",'Lista Puestos Valorados'!E46)</f>
        <v/>
      </c>
      <c r="F46" s="26" t="str">
        <f>+IF('Lista Puestos Valorados'!F46="","",'Lista Puestos Valorados'!F46)</f>
        <v/>
      </c>
      <c r="G46" s="26" t="str">
        <f>+IF('Lista Puestos Valorados'!G46="","",'Lista Puestos Valorados'!G46)</f>
        <v/>
      </c>
      <c r="H46" s="26" t="str">
        <f>+IF('Lista Puestos Valorados'!H46="","",'Lista Puestos Valorados'!H46)</f>
        <v/>
      </c>
      <c r="I46" s="26" t="str">
        <f>+IF('Lista Puestos Valorados'!I46="","",'Lista Puestos Valorados'!I46)</f>
        <v/>
      </c>
      <c r="J46" s="118" t="e">
        <f t="array" ref="J46">+IF(L46="","",_xlfn.IFS(L46&lt;='Cortes de Agrupacion'!$F$15,'Cortes de Agrupacion'!$E$15,'Resultados General'!L46&lt;='Cortes de Agrupacion'!$F$14,'Cortes de Agrupacion'!$E$14,'Resultados General'!L46&lt;='Cortes de Agrupacion'!$F$13,'Cortes de Agrupacion'!$E$13,L46&lt;='Cortes de Agrupacion'!$F$12,'Cortes de Agrupacion'!$E$12,'Resultados General'!L46&lt;='Cortes de Agrupacion'!$F$11,'Cortes de Agrupacion'!$E$11,'Resultados General'!L46&lt;='Cortes de Agrupacion'!$F$10,'Cortes de Agrupacion'!$E$10,'Resultados General'!L46&lt;='Cortes de Agrupacion'!$F$9,'Cortes de Agrupacion'!$E$9,'Resultados General'!L46&lt;='Cortes de Agrupacion'!$F$8,'Cortes de Agrupacion'!$E$8,'Resultados General'!L46&lt;='Cortes de Agrupacion'!$F$7,'Cortes de Agrupacion'!$E$7,'Resultados General'!L46&lt;='Cortes de Agrupacion'!$F$6,'Cortes de Agrupacion'!$E$6))</f>
        <v>#VALUE!</v>
      </c>
      <c r="K46" s="118" t="str">
        <f t="shared" si="0"/>
        <v/>
      </c>
      <c r="L46" s="124" t="e">
        <f>#VALUE!</f>
        <v>#VALUE!</v>
      </c>
      <c r="M46" s="26" t="e">
        <f ca="1">+_xlfn.IFNA(VLOOKUP(C46,'Distribución de puestos'!$B$8:$I$507,8,0),"")</f>
        <v>#NAME?</v>
      </c>
      <c r="N46" s="26" t="str">
        <f>+IF(VLOOKUP($B46,'Lista Puestos Valorados'!$B$11:$BK$510,MATCH('Auxiliar General'!H$4,'Lista Puestos Valorados'!$B$10:$BK$10,0),0)="","No relevante",VLOOKUP($B46,'Lista Puestos Valorados'!$B$11:$BK$510,MATCH('Auxiliar General'!H$4,'Lista Puestos Valorados'!$B$10:$BK$10,0),0))</f>
        <v>No relevante</v>
      </c>
      <c r="O46" s="26">
        <f>+HLOOKUP(N46,Sistema_Puntos!$Q$5:$Y$43,'Auxiliar General'!J$5,FALSE)</f>
        <v>0</v>
      </c>
      <c r="P46" s="26" t="str">
        <f>+IF(VLOOKUP($B46,'Lista Puestos Valorados'!$B$11:$BK$510,MATCH('Auxiliar General'!J$4,'Lista Puestos Valorados'!$B$10:$BK$10,0),0)="","No relevante",VLOOKUP($B46,'Lista Puestos Valorados'!$B$11:$BK$510,MATCH('Auxiliar General'!J$4,'Lista Puestos Valorados'!$B$10:$BK$10,0),0))</f>
        <v>No relevante</v>
      </c>
      <c r="Q46" s="26">
        <f>+HLOOKUP(P46,Sistema_Puntos!$Q$5:$Y$43,'Auxiliar General'!L$5,FALSE)</f>
        <v>0</v>
      </c>
      <c r="R46" s="26" t="str">
        <f>+IF(VLOOKUP($B46,'Lista Puestos Valorados'!$B$11:$BK$510,MATCH('Auxiliar General'!L$4,'Lista Puestos Valorados'!$B$10:$BK$10,0),0)="","No relevante",VLOOKUP($B46,'Lista Puestos Valorados'!$B$11:$BK$510,MATCH('Auxiliar General'!L$4,'Lista Puestos Valorados'!$B$10:$BK$10,0),0))</f>
        <v>No relevante</v>
      </c>
      <c r="S46" s="26">
        <f>+HLOOKUP(R46,Sistema_Puntos!$Q$5:$Y$43,'Auxiliar General'!N$5,FALSE)</f>
        <v>0</v>
      </c>
      <c r="T46" s="26" t="str">
        <f>+IF(VLOOKUP($B46,'Lista Puestos Valorados'!$B$11:$BK$510,MATCH('Auxiliar General'!N$4,'Lista Puestos Valorados'!$B$10:$BK$10,0),0)="","No relevante",VLOOKUP($B46,'Lista Puestos Valorados'!$B$11:$BK$510,MATCH('Auxiliar General'!N$4,'Lista Puestos Valorados'!$B$10:$BK$10,0),0))</f>
        <v>No relevante</v>
      </c>
      <c r="U46" s="26">
        <f>+HLOOKUP(T46,Sistema_Puntos!$Q$5:$Y$43,'Auxiliar General'!P$5,FALSE)</f>
        <v>0</v>
      </c>
      <c r="V46" s="26" t="str">
        <f>+IF(VLOOKUP($B46,'Lista Puestos Valorados'!$B$11:$BK$510,MATCH('Auxiliar General'!P$4,'Lista Puestos Valorados'!$B$10:$BK$10,0),0)="","No relevante",VLOOKUP($B46,'Lista Puestos Valorados'!$B$11:$BK$510,MATCH('Auxiliar General'!P$4,'Lista Puestos Valorados'!$B$10:$BK$10,0),0))</f>
        <v>No relevante</v>
      </c>
      <c r="W46" s="26">
        <f>+HLOOKUP(V46,Sistema_Puntos!$Q$5:$Y$43,'Auxiliar General'!R$5,FALSE)</f>
        <v>0</v>
      </c>
      <c r="X46" s="26" t="str">
        <f>+IF(VLOOKUP($B46,'Lista Puestos Valorados'!$B$11:$BK$510,MATCH('Auxiliar General'!R$4,'Lista Puestos Valorados'!$B$10:$BK$10,0),0)="","No relevante",VLOOKUP($B46,'Lista Puestos Valorados'!$B$11:$BK$510,MATCH('Auxiliar General'!R$4,'Lista Puestos Valorados'!$B$10:$BK$10,0),0))</f>
        <v>No relevante</v>
      </c>
      <c r="Y46" s="26">
        <f>+HLOOKUP(X46,Sistema_Puntos!$Q$5:$Y$43,'Auxiliar General'!T$5,FALSE)</f>
        <v>0</v>
      </c>
      <c r="Z46" s="26" t="str">
        <f>+IF(VLOOKUP($B46,'Lista Puestos Valorados'!$B$11:$BK$510,MATCH('Auxiliar General'!T$4,'Lista Puestos Valorados'!$B$10:$BK$10,0),0)="","No relevante",VLOOKUP($B46,'Lista Puestos Valorados'!$B$11:$BK$510,MATCH('Auxiliar General'!T$4,'Lista Puestos Valorados'!$B$10:$BK$10,0),0))</f>
        <v>No relevante</v>
      </c>
      <c r="AA46" s="26">
        <f>+HLOOKUP(Z46,Sistema_Puntos!$Q$5:$Y$43,'Auxiliar General'!V$5,FALSE)</f>
        <v>0</v>
      </c>
      <c r="AB46" s="26" t="str">
        <f>+IF(VLOOKUP($B46,'Lista Puestos Valorados'!$B$11:$BK$510,MATCH('Auxiliar General'!V$4,'Lista Puestos Valorados'!$B$10:$BK$10,0),0)="","No relevante",VLOOKUP($B46,'Lista Puestos Valorados'!$B$11:$BK$510,MATCH('Auxiliar General'!V$4,'Lista Puestos Valorados'!$B$10:$BK$10,0),0))</f>
        <v>No relevante</v>
      </c>
      <c r="AC46" s="26">
        <f>+HLOOKUP(AB46,Sistema_Puntos!$Q$5:$Y$43,'Auxiliar General'!X$5,FALSE)</f>
        <v>0</v>
      </c>
      <c r="AD46" s="26" t="str">
        <f>+IF(VLOOKUP($B46,'Lista Puestos Valorados'!$B$11:$BK$510,MATCH('Auxiliar General'!X$4,'Lista Puestos Valorados'!$B$10:$BK$10,0),0)="","No relevante",VLOOKUP($B46,'Lista Puestos Valorados'!$B$11:$BK$510,MATCH('Auxiliar General'!X$4,'Lista Puestos Valorados'!$B$10:$BK$10,0),0))</f>
        <v>No relevante</v>
      </c>
      <c r="AE46" s="26">
        <f>+HLOOKUP(AD46,Sistema_Puntos!$Q$5:$Y$43,'Auxiliar General'!Z$5,FALSE)</f>
        <v>0</v>
      </c>
      <c r="AF46" s="26" t="str">
        <f>+IF(VLOOKUP($B46,'Lista Puestos Valorados'!$B$11:$BK$510,MATCH('Auxiliar General'!Z$4,'Lista Puestos Valorados'!$B$10:$BK$10,0),0)="","No relevante",VLOOKUP($B46,'Lista Puestos Valorados'!$B$11:$BK$510,MATCH('Auxiliar General'!Z$4,'Lista Puestos Valorados'!$B$10:$BK$10,0),0))</f>
        <v>No relevante</v>
      </c>
      <c r="AG46" s="26">
        <f>+HLOOKUP(AF46,Sistema_Puntos!$Q$5:$Y$43,'Auxiliar General'!AB$5,FALSE)</f>
        <v>0</v>
      </c>
      <c r="AH46" s="26" t="str">
        <f>+IF(VLOOKUP($B46,'Lista Puestos Valorados'!$B$11:$BK$510,MATCH('Auxiliar General'!AB$4,'Lista Puestos Valorados'!$B$10:$BK$10,0),0)="","No relevante",VLOOKUP($B46,'Lista Puestos Valorados'!$B$11:$BK$510,MATCH('Auxiliar General'!AB$4,'Lista Puestos Valorados'!$B$10:$BK$10,0),0))</f>
        <v>No relevante</v>
      </c>
      <c r="AI46" s="26">
        <f>+HLOOKUP(AH46,Sistema_Puntos!$Q$5:$Y$43,'Auxiliar General'!AD$5,FALSE)</f>
        <v>0</v>
      </c>
      <c r="AJ46" s="26" t="str">
        <f>+IF(VLOOKUP($B46,'Lista Puestos Valorados'!$B$11:$BK$510,MATCH('Auxiliar General'!AD$4,'Lista Puestos Valorados'!$B$10:$BK$10,0),0)="","No relevante",VLOOKUP($B46,'Lista Puestos Valorados'!$B$11:$BK$510,MATCH('Auxiliar General'!AD$4,'Lista Puestos Valorados'!$B$10:$BK$10,0),0))</f>
        <v>No relevante</v>
      </c>
      <c r="AK46" s="26">
        <f>+HLOOKUP(AJ46,Sistema_Puntos!$Q$5:$Y$43,'Auxiliar General'!AF$5,FALSE)</f>
        <v>0</v>
      </c>
      <c r="AL46" s="26" t="str">
        <f>+IF(VLOOKUP($B46,'Lista Puestos Valorados'!$B$11:$BK$510,MATCH('Auxiliar General'!AF$4,'Lista Puestos Valorados'!$B$10:$BK$10,0),0)="","No relevante",VLOOKUP($B46,'Lista Puestos Valorados'!$B$11:$BK$510,MATCH('Auxiliar General'!AF$4,'Lista Puestos Valorados'!$B$10:$BK$10,0),0))</f>
        <v>No relevante</v>
      </c>
      <c r="AM46" s="26">
        <f>+HLOOKUP(AL46,Sistema_Puntos!$Q$5:$Y$43,'Auxiliar General'!AH$5,FALSE)</f>
        <v>0</v>
      </c>
      <c r="AN46" s="26" t="str">
        <f>+IF(VLOOKUP($B46,'Lista Puestos Valorados'!$B$11:$BK$510,MATCH('Auxiliar General'!AH$4,'Lista Puestos Valorados'!$B$10:$BK$10,0),0)="","No relevante",VLOOKUP($B46,'Lista Puestos Valorados'!$B$11:$BK$510,MATCH('Auxiliar General'!AH$4,'Lista Puestos Valorados'!$B$10:$BK$10,0),0))</f>
        <v>No relevante</v>
      </c>
      <c r="AO46" s="26">
        <f>+HLOOKUP(AN46,Sistema_Puntos!$Q$5:$Y$43,'Auxiliar General'!AJ$5,FALSE)</f>
        <v>0</v>
      </c>
      <c r="AP46" s="26" t="str">
        <f>+IF(VLOOKUP($B46,'Lista Puestos Valorados'!$B$11:$BK$510,MATCH('Auxiliar General'!AJ$4,'Lista Puestos Valorados'!$B$10:$BK$10,0),0)="","No relevante",VLOOKUP($B46,'Lista Puestos Valorados'!$B$11:$BK$510,MATCH('Auxiliar General'!AJ$4,'Lista Puestos Valorados'!$B$10:$BK$10,0),0))</f>
        <v>No relevante</v>
      </c>
      <c r="AQ46" s="26">
        <f>+HLOOKUP(AP46,Sistema_Puntos!$Q$5:$Y$43,'Auxiliar General'!AL$5,FALSE)</f>
        <v>0</v>
      </c>
      <c r="AR46" s="26" t="str">
        <f>+IF(VLOOKUP($B46,'Lista Puestos Valorados'!$B$11:$BK$510,MATCH('Auxiliar General'!AL$4,'Lista Puestos Valorados'!$B$10:$BK$10,0),0)="","No relevante",VLOOKUP($B46,'Lista Puestos Valorados'!$B$11:$BK$510,MATCH('Auxiliar General'!AL$4,'Lista Puestos Valorados'!$B$10:$BK$10,0),0))</f>
        <v>No relevante</v>
      </c>
      <c r="AS46" s="26">
        <f>+HLOOKUP(AR46,Sistema_Puntos!$Q$5:$Y$43,'Auxiliar General'!AN$5,FALSE)</f>
        <v>0</v>
      </c>
      <c r="AT46" s="26" t="str">
        <f>+IF(VLOOKUP($B46,'Lista Puestos Valorados'!$B$11:$BK$510,MATCH('Auxiliar General'!AN$4,'Lista Puestos Valorados'!$B$10:$BK$10,0),0)="","No relevante",VLOOKUP($B46,'Lista Puestos Valorados'!$B$11:$BK$510,MATCH('Auxiliar General'!AN$4,'Lista Puestos Valorados'!$B$10:$BK$10,0),0))</f>
        <v>No relevante</v>
      </c>
      <c r="AU46" s="26">
        <f>+HLOOKUP(AT46,Sistema_Puntos!$Q$5:$Y$43,'Auxiliar General'!AP$5,FALSE)</f>
        <v>0</v>
      </c>
      <c r="AV46" s="26" t="str">
        <f>+IF(VLOOKUP($B46,'Lista Puestos Valorados'!$B$11:$BK$510,MATCH('Auxiliar General'!AP$4,'Lista Puestos Valorados'!$B$10:$BK$10,0),0)="","No relevante",VLOOKUP($B46,'Lista Puestos Valorados'!$B$11:$BK$510,MATCH('Auxiliar General'!AP$4,'Lista Puestos Valorados'!$B$10:$BK$10,0),0))</f>
        <v>No relevante</v>
      </c>
      <c r="AW46" s="26">
        <f>+HLOOKUP(AV46,Sistema_Puntos!$Q$5:$Y$43,'Auxiliar General'!AR$5,FALSE)</f>
        <v>0</v>
      </c>
      <c r="AX46" s="26" t="str">
        <f>+IF(VLOOKUP($B46,'Lista Puestos Valorados'!$B$11:$BK$510,MATCH('Auxiliar General'!AR$4,'Lista Puestos Valorados'!$B$10:$BK$10,0),0)="","No relevante",VLOOKUP($B46,'Lista Puestos Valorados'!$B$11:$BK$510,MATCH('Auxiliar General'!AR$4,'Lista Puestos Valorados'!$B$10:$BK$10,0),0))</f>
        <v>No relevante</v>
      </c>
      <c r="AY46" s="26">
        <f>+HLOOKUP(AX46,Sistema_Puntos!$Q$5:$Y$43,'Auxiliar General'!AT$5,FALSE)</f>
        <v>0</v>
      </c>
      <c r="AZ46" s="26" t="str">
        <f>+IF(VLOOKUP($B46,'Lista Puestos Valorados'!$B$11:$BK$510,MATCH('Auxiliar General'!AT$4,'Lista Puestos Valorados'!$B$10:$BK$10,0),0)="","No relevante",VLOOKUP($B46,'Lista Puestos Valorados'!$B$11:$BK$510,MATCH('Auxiliar General'!AT$4,'Lista Puestos Valorados'!$B$10:$BK$10,0),0))</f>
        <v>No relevante</v>
      </c>
      <c r="BA46" s="26">
        <f>+HLOOKUP(AZ46,Sistema_Puntos!$Q$5:$Y$43,'Auxiliar General'!AV$5,FALSE)</f>
        <v>0</v>
      </c>
      <c r="BB46" s="26" t="str">
        <f>+IF(VLOOKUP($B46,'Lista Puestos Valorados'!$B$11:$BK$510,MATCH('Auxiliar General'!AV$4,'Lista Puestos Valorados'!$B$10:$BK$10,0),0)="","No relevante",VLOOKUP($B46,'Lista Puestos Valorados'!$B$11:$BK$510,MATCH('Auxiliar General'!AV$4,'Lista Puestos Valorados'!$B$10:$BK$10,0),0))</f>
        <v>No relevante</v>
      </c>
      <c r="BC46" s="26">
        <f>+HLOOKUP(BB46,Sistema_Puntos!$Q$5:$Y$43,'Auxiliar General'!AX$5,FALSE)</f>
        <v>0</v>
      </c>
      <c r="BD46" s="26" t="str">
        <f>+IF(VLOOKUP($B46,'Lista Puestos Valorados'!$B$11:$BK$510,MATCH('Auxiliar General'!AX$4,'Lista Puestos Valorados'!$B$10:$BK$10,0),0)="","No relevante",VLOOKUP($B46,'Lista Puestos Valorados'!$B$11:$BK$510,MATCH('Auxiliar General'!AX$4,'Lista Puestos Valorados'!$B$10:$BK$10,0),0))</f>
        <v>No relevante</v>
      </c>
      <c r="BE46" s="26">
        <f>+HLOOKUP(BD46,Sistema_Puntos!$Q$5:$Y$43,'Auxiliar General'!AZ$5,FALSE)</f>
        <v>0</v>
      </c>
      <c r="BF46" s="26" t="str">
        <f>+IF(VLOOKUP($B46,'Lista Puestos Valorados'!$B$11:$BK$510,MATCH('Auxiliar General'!AZ$4,'Lista Puestos Valorados'!$B$10:$BK$10,0),0)="","No relevante",VLOOKUP($B46,'Lista Puestos Valorados'!$B$11:$BK$510,MATCH('Auxiliar General'!AZ$4,'Lista Puestos Valorados'!$B$10:$BK$10,0),0))</f>
        <v>No relevante</v>
      </c>
      <c r="BG46" s="26">
        <f>+HLOOKUP(BF46,Sistema_Puntos!$Q$5:$Y$43,'Auxiliar General'!BB$5,FALSE)</f>
        <v>0</v>
      </c>
      <c r="BH46" s="26" t="str">
        <f>+IF(VLOOKUP($B46,'Lista Puestos Valorados'!$B$11:$BK$510,MATCH('Auxiliar General'!BB$4,'Lista Puestos Valorados'!$B$10:$BK$10,0),0)="","No relevante",VLOOKUP($B46,'Lista Puestos Valorados'!$B$11:$BK$510,MATCH('Auxiliar General'!BB$4,'Lista Puestos Valorados'!$B$10:$BK$10,0),0))</f>
        <v>No relevante</v>
      </c>
      <c r="BI46" s="26">
        <f>+HLOOKUP(BH46,Sistema_Puntos!$Q$5:$Y$43,'Auxiliar General'!BD$5,FALSE)</f>
        <v>0</v>
      </c>
      <c r="BJ46" s="26" t="str">
        <f>+IF(VLOOKUP($B46,'Lista Puestos Valorados'!$B$11:$BK$510,MATCH('Auxiliar General'!BD$4,'Lista Puestos Valorados'!$B$10:$BK$10,0),0)="","No relevante",VLOOKUP($B46,'Lista Puestos Valorados'!$B$11:$BK$510,MATCH('Auxiliar General'!BD$4,'Lista Puestos Valorados'!$B$10:$BK$10,0),0))</f>
        <v>No relevante</v>
      </c>
      <c r="BK46" s="26">
        <f>+HLOOKUP(BJ46,Sistema_Puntos!$Q$5:$Y$43,'Auxiliar General'!BF$5,FALSE)</f>
        <v>0</v>
      </c>
      <c r="BL46" s="26" t="str">
        <f>+IF(VLOOKUP($B46,'Lista Puestos Valorados'!$B$11:$BK$510,MATCH('Auxiliar General'!BF$4,'Lista Puestos Valorados'!$B$10:$BK$10,0),0)="","No relevante",VLOOKUP($B46,'Lista Puestos Valorados'!$B$11:$BK$510,MATCH('Auxiliar General'!BF$4,'Lista Puestos Valorados'!$B$10:$BK$10,0),0))</f>
        <v>No relevante</v>
      </c>
      <c r="BM46" s="26">
        <f>+HLOOKUP(BL46,Sistema_Puntos!$Q$5:$Y$43,'Auxiliar General'!BH$5,FALSE)</f>
        <v>0</v>
      </c>
      <c r="BN46" s="26" t="str">
        <f>+IF(VLOOKUP($B46,'Lista Puestos Valorados'!$B$11:$BK$510,MATCH('Auxiliar General'!BH$4,'Lista Puestos Valorados'!$B$10:$BK$10,0),0)="","No relevante",VLOOKUP($B46,'Lista Puestos Valorados'!$B$11:$BK$510,MATCH('Auxiliar General'!BH$4,'Lista Puestos Valorados'!$B$10:$BK$10,0),0))</f>
        <v>No relevante</v>
      </c>
      <c r="BO46" s="26">
        <f>+HLOOKUP(BN46,Sistema_Puntos!$Q$5:$Y$43,'Auxiliar General'!BJ$5,FALSE)</f>
        <v>0</v>
      </c>
      <c r="BP46" s="26" t="str">
        <f>+IF(VLOOKUP($B46,'Lista Puestos Valorados'!$B$11:$BK$510,MATCH('Auxiliar General'!BJ$4,'Lista Puestos Valorados'!$B$10:$BK$10,0),0)="","No relevante",VLOOKUP($B46,'Lista Puestos Valorados'!$B$11:$BK$510,MATCH('Auxiliar General'!BJ$4,'Lista Puestos Valorados'!$B$10:$BK$10,0),0))</f>
        <v>No relevante</v>
      </c>
      <c r="BQ46" s="26">
        <f>+HLOOKUP(BP46,Sistema_Puntos!$Q$5:$Y$43,'Auxiliar General'!BL$5,FALSE)</f>
        <v>0</v>
      </c>
      <c r="BR46" s="26" t="str">
        <f>+IF(VLOOKUP($B46,'Lista Puestos Valorados'!$B$11:$BK$510,MATCH('Auxiliar General'!BL$4,'Lista Puestos Valorados'!$B$10:$BK$10,0),0)="","No relevante",VLOOKUP($B46,'Lista Puestos Valorados'!$B$11:$BK$510,MATCH('Auxiliar General'!BL$4,'Lista Puestos Valorados'!$B$10:$BK$10,0),0))</f>
        <v>No relevante</v>
      </c>
      <c r="BS46" s="26">
        <f>+HLOOKUP(BR46,Sistema_Puntos!$Q$5:$Y$43,'Auxiliar General'!BN$5,FALSE)</f>
        <v>0</v>
      </c>
      <c r="BT46" s="26" t="str">
        <f>+IF(VLOOKUP($B46,'Lista Puestos Valorados'!$B$11:$BK$510,MATCH('Auxiliar General'!BN$4,'Lista Puestos Valorados'!$B$10:$BK$10,0),0)="","No relevante",VLOOKUP($B46,'Lista Puestos Valorados'!$B$11:$BK$510,MATCH('Auxiliar General'!BN$4,'Lista Puestos Valorados'!$B$10:$BK$10,0),0))</f>
        <v>No relevante</v>
      </c>
      <c r="BU46" s="26">
        <f>+HLOOKUP(BT46,Sistema_Puntos!$Q$5:$Y$43,'Auxiliar General'!BP$5,FALSE)</f>
        <v>0</v>
      </c>
      <c r="BV46" s="26" t="str">
        <f>+IF(VLOOKUP($B46,'Lista Puestos Valorados'!$B$11:$BK$510,MATCH('Auxiliar General'!BP$4,'Lista Puestos Valorados'!$B$10:$BK$10,0),0)="","No relevante",VLOOKUP($B46,'Lista Puestos Valorados'!$B$11:$BK$510,MATCH('Auxiliar General'!BP$4,'Lista Puestos Valorados'!$B$10:$BK$10,0),0))</f>
        <v>No relevante</v>
      </c>
      <c r="BW46" s="26">
        <f>+HLOOKUP(BV46,Sistema_Puntos!$Q$5:$Y$43,'Auxiliar General'!BR$5,FALSE)</f>
        <v>0</v>
      </c>
      <c r="BX46" s="26" t="str">
        <f>+IF(VLOOKUP($B46,'Lista Puestos Valorados'!$B$11:$BK$510,MATCH('Auxiliar General'!BR$4,'Lista Puestos Valorados'!$B$10:$BK$10,0),0)="","No relevante",VLOOKUP($B46,'Lista Puestos Valorados'!$B$11:$BK$510,MATCH('Auxiliar General'!BR$4,'Lista Puestos Valorados'!$B$10:$BK$10,0),0))</f>
        <v>No relevante</v>
      </c>
      <c r="BY46" s="26">
        <f>+HLOOKUP(BX46,Sistema_Puntos!$Q$5:$Y$43,'Auxiliar General'!BT$5,FALSE)</f>
        <v>0</v>
      </c>
      <c r="BZ46" s="26" t="str">
        <f>+IF(VLOOKUP($B46,'Lista Puestos Valorados'!$B$11:$BK$510,MATCH('Auxiliar General'!BT$4,'Lista Puestos Valorados'!$B$10:$BK$10,0),0)="","No relevante",VLOOKUP($B46,'Lista Puestos Valorados'!$B$11:$BK$510,MATCH('Auxiliar General'!BT$4,'Lista Puestos Valorados'!$B$10:$BK$10,0),0))</f>
        <v>No relevante</v>
      </c>
      <c r="CA46" s="26">
        <f>+HLOOKUP(BZ46,Sistema_Puntos!$Q$5:$Y$43,'Auxiliar General'!BV$5,FALSE)</f>
        <v>0</v>
      </c>
      <c r="CB46" s="26" t="str">
        <f>+IF(VLOOKUP($B46,'Lista Puestos Valorados'!$B$11:$BK$510,MATCH('Auxiliar General'!BV$4,'Lista Puestos Valorados'!$B$10:$BK$10,0),0)="","No relevante",VLOOKUP($B46,'Lista Puestos Valorados'!$B$11:$BK$510,MATCH('Auxiliar General'!BV$4,'Lista Puestos Valorados'!$B$10:$BK$10,0),0))</f>
        <v>No relevante</v>
      </c>
      <c r="CC46" s="26">
        <f>+HLOOKUP(CB46,Sistema_Puntos!$Q$5:$Y$43,'Auxiliar General'!BX$5,FALSE)</f>
        <v>0</v>
      </c>
      <c r="CD46" s="26" t="str">
        <f>+IF(VLOOKUP($B46,'Lista Puestos Valorados'!$B$11:$BK$510,MATCH('Auxiliar General'!BX$4,'Lista Puestos Valorados'!$B$10:$BK$10,0),0)="","No relevante",VLOOKUP($B46,'Lista Puestos Valorados'!$B$11:$BK$510,MATCH('Auxiliar General'!BX$4,'Lista Puestos Valorados'!$B$10:$BK$10,0),0))</f>
        <v>No relevante</v>
      </c>
      <c r="CE46" s="26">
        <f>+HLOOKUP(CD46,Sistema_Puntos!$Q$5:$Y$43,'Auxiliar General'!BZ$5,FALSE)</f>
        <v>0</v>
      </c>
      <c r="CF46" s="26" t="str">
        <f>+IF(VLOOKUP($B46,'Lista Puestos Valorados'!$B$11:$BK$510,MATCH('Auxiliar General'!BZ$4,'Lista Puestos Valorados'!$B$10:$BK$10,0),0)="","No relevante",VLOOKUP($B46,'Lista Puestos Valorados'!$B$11:$BK$510,MATCH('Auxiliar General'!BZ$4,'Lista Puestos Valorados'!$B$10:$BK$10,0),0))</f>
        <v>No relevante</v>
      </c>
      <c r="CG46" s="26">
        <f>+HLOOKUP(CF46,Sistema_Puntos!$Q$5:$Y$43,'Auxiliar General'!CB$5,FALSE)</f>
        <v>0</v>
      </c>
      <c r="CH46" s="29"/>
      <c r="CI46" s="29"/>
    </row>
    <row r="47" spans="2:87" ht="17.55" customHeight="1">
      <c r="B47" s="26">
        <f>+'Listado de Puestos'!B47</f>
        <v>37</v>
      </c>
      <c r="C47" s="26" t="str">
        <f>+IF('Lista Puestos Valorados'!C47="","",'Lista Puestos Valorados'!C47)</f>
        <v/>
      </c>
      <c r="D47" s="26" t="str">
        <f>+IF('Lista Puestos Valorados'!D47="","",'Lista Puestos Valorados'!D47)</f>
        <v/>
      </c>
      <c r="E47" s="26" t="str">
        <f>+IF('Lista Puestos Valorados'!E47="","",'Lista Puestos Valorados'!E47)</f>
        <v/>
      </c>
      <c r="F47" s="26" t="str">
        <f>+IF('Lista Puestos Valorados'!F47="","",'Lista Puestos Valorados'!F47)</f>
        <v/>
      </c>
      <c r="G47" s="26" t="str">
        <f>+IF('Lista Puestos Valorados'!G47="","",'Lista Puestos Valorados'!G47)</f>
        <v/>
      </c>
      <c r="H47" s="26" t="str">
        <f>+IF('Lista Puestos Valorados'!H47="","",'Lista Puestos Valorados'!H47)</f>
        <v/>
      </c>
      <c r="I47" s="26" t="str">
        <f>+IF('Lista Puestos Valorados'!I47="","",'Lista Puestos Valorados'!I47)</f>
        <v/>
      </c>
      <c r="J47" s="118" t="e">
        <f t="array" ref="J47">+IF(L47="","",_xlfn.IFS(L47&lt;='Cortes de Agrupacion'!$F$15,'Cortes de Agrupacion'!$E$15,'Resultados General'!L47&lt;='Cortes de Agrupacion'!$F$14,'Cortes de Agrupacion'!$E$14,'Resultados General'!L47&lt;='Cortes de Agrupacion'!$F$13,'Cortes de Agrupacion'!$E$13,L47&lt;='Cortes de Agrupacion'!$F$12,'Cortes de Agrupacion'!$E$12,'Resultados General'!L47&lt;='Cortes de Agrupacion'!$F$11,'Cortes de Agrupacion'!$E$11,'Resultados General'!L47&lt;='Cortes de Agrupacion'!$F$10,'Cortes de Agrupacion'!$E$10,'Resultados General'!L47&lt;='Cortes de Agrupacion'!$F$9,'Cortes de Agrupacion'!$E$9,'Resultados General'!L47&lt;='Cortes de Agrupacion'!$F$8,'Cortes de Agrupacion'!$E$8,'Resultados General'!L47&lt;='Cortes de Agrupacion'!$F$7,'Cortes de Agrupacion'!$E$7,'Resultados General'!L47&lt;='Cortes de Agrupacion'!$F$6,'Cortes de Agrupacion'!$E$6))</f>
        <v>#VALUE!</v>
      </c>
      <c r="K47" s="118" t="str">
        <f t="shared" si="0"/>
        <v/>
      </c>
      <c r="L47" s="124" t="e">
        <f>#VALUE!</f>
        <v>#VALUE!</v>
      </c>
      <c r="M47" s="26" t="e">
        <f ca="1">+_xlfn.IFNA(VLOOKUP(C47,'Distribución de puestos'!$B$8:$I$507,8,0),"")</f>
        <v>#NAME?</v>
      </c>
      <c r="N47" s="26" t="str">
        <f>+IF(VLOOKUP($B47,'Lista Puestos Valorados'!$B$11:$BK$510,MATCH('Auxiliar General'!H$4,'Lista Puestos Valorados'!$B$10:$BK$10,0),0)="","No relevante",VLOOKUP($B47,'Lista Puestos Valorados'!$B$11:$BK$510,MATCH('Auxiliar General'!H$4,'Lista Puestos Valorados'!$B$10:$BK$10,0),0))</f>
        <v>No relevante</v>
      </c>
      <c r="O47" s="26">
        <f>+HLOOKUP(N47,Sistema_Puntos!$Q$5:$Y$43,'Auxiliar General'!J$5,FALSE)</f>
        <v>0</v>
      </c>
      <c r="P47" s="26" t="str">
        <f>+IF(VLOOKUP($B47,'Lista Puestos Valorados'!$B$11:$BK$510,MATCH('Auxiliar General'!J$4,'Lista Puestos Valorados'!$B$10:$BK$10,0),0)="","No relevante",VLOOKUP($B47,'Lista Puestos Valorados'!$B$11:$BK$510,MATCH('Auxiliar General'!J$4,'Lista Puestos Valorados'!$B$10:$BK$10,0),0))</f>
        <v>No relevante</v>
      </c>
      <c r="Q47" s="26">
        <f>+HLOOKUP(P47,Sistema_Puntos!$Q$5:$Y$43,'Auxiliar General'!L$5,FALSE)</f>
        <v>0</v>
      </c>
      <c r="R47" s="26" t="str">
        <f>+IF(VLOOKUP($B47,'Lista Puestos Valorados'!$B$11:$BK$510,MATCH('Auxiliar General'!L$4,'Lista Puestos Valorados'!$B$10:$BK$10,0),0)="","No relevante",VLOOKUP($B47,'Lista Puestos Valorados'!$B$11:$BK$510,MATCH('Auxiliar General'!L$4,'Lista Puestos Valorados'!$B$10:$BK$10,0),0))</f>
        <v>No relevante</v>
      </c>
      <c r="S47" s="26">
        <f>+HLOOKUP(R47,Sistema_Puntos!$Q$5:$Y$43,'Auxiliar General'!N$5,FALSE)</f>
        <v>0</v>
      </c>
      <c r="T47" s="26" t="str">
        <f>+IF(VLOOKUP($B47,'Lista Puestos Valorados'!$B$11:$BK$510,MATCH('Auxiliar General'!N$4,'Lista Puestos Valorados'!$B$10:$BK$10,0),0)="","No relevante",VLOOKUP($B47,'Lista Puestos Valorados'!$B$11:$BK$510,MATCH('Auxiliar General'!N$4,'Lista Puestos Valorados'!$B$10:$BK$10,0),0))</f>
        <v>No relevante</v>
      </c>
      <c r="U47" s="26">
        <f>+HLOOKUP(T47,Sistema_Puntos!$Q$5:$Y$43,'Auxiliar General'!P$5,FALSE)</f>
        <v>0</v>
      </c>
      <c r="V47" s="26" t="str">
        <f>+IF(VLOOKUP($B47,'Lista Puestos Valorados'!$B$11:$BK$510,MATCH('Auxiliar General'!P$4,'Lista Puestos Valorados'!$B$10:$BK$10,0),0)="","No relevante",VLOOKUP($B47,'Lista Puestos Valorados'!$B$11:$BK$510,MATCH('Auxiliar General'!P$4,'Lista Puestos Valorados'!$B$10:$BK$10,0),0))</f>
        <v>No relevante</v>
      </c>
      <c r="W47" s="26">
        <f>+HLOOKUP(V47,Sistema_Puntos!$Q$5:$Y$43,'Auxiliar General'!R$5,FALSE)</f>
        <v>0</v>
      </c>
      <c r="X47" s="26" t="str">
        <f>+IF(VLOOKUP($B47,'Lista Puestos Valorados'!$B$11:$BK$510,MATCH('Auxiliar General'!R$4,'Lista Puestos Valorados'!$B$10:$BK$10,0),0)="","No relevante",VLOOKUP($B47,'Lista Puestos Valorados'!$B$11:$BK$510,MATCH('Auxiliar General'!R$4,'Lista Puestos Valorados'!$B$10:$BK$10,0),0))</f>
        <v>No relevante</v>
      </c>
      <c r="Y47" s="26">
        <f>+HLOOKUP(X47,Sistema_Puntos!$Q$5:$Y$43,'Auxiliar General'!T$5,FALSE)</f>
        <v>0</v>
      </c>
      <c r="Z47" s="26" t="str">
        <f>+IF(VLOOKUP($B47,'Lista Puestos Valorados'!$B$11:$BK$510,MATCH('Auxiliar General'!T$4,'Lista Puestos Valorados'!$B$10:$BK$10,0),0)="","No relevante",VLOOKUP($B47,'Lista Puestos Valorados'!$B$11:$BK$510,MATCH('Auxiliar General'!T$4,'Lista Puestos Valorados'!$B$10:$BK$10,0),0))</f>
        <v>No relevante</v>
      </c>
      <c r="AA47" s="26">
        <f>+HLOOKUP(Z47,Sistema_Puntos!$Q$5:$Y$43,'Auxiliar General'!V$5,FALSE)</f>
        <v>0</v>
      </c>
      <c r="AB47" s="26" t="str">
        <f>+IF(VLOOKUP($B47,'Lista Puestos Valorados'!$B$11:$BK$510,MATCH('Auxiliar General'!V$4,'Lista Puestos Valorados'!$B$10:$BK$10,0),0)="","No relevante",VLOOKUP($B47,'Lista Puestos Valorados'!$B$11:$BK$510,MATCH('Auxiliar General'!V$4,'Lista Puestos Valorados'!$B$10:$BK$10,0),0))</f>
        <v>No relevante</v>
      </c>
      <c r="AC47" s="26">
        <f>+HLOOKUP(AB47,Sistema_Puntos!$Q$5:$Y$43,'Auxiliar General'!X$5,FALSE)</f>
        <v>0</v>
      </c>
      <c r="AD47" s="26" t="str">
        <f>+IF(VLOOKUP($B47,'Lista Puestos Valorados'!$B$11:$BK$510,MATCH('Auxiliar General'!X$4,'Lista Puestos Valorados'!$B$10:$BK$10,0),0)="","No relevante",VLOOKUP($B47,'Lista Puestos Valorados'!$B$11:$BK$510,MATCH('Auxiliar General'!X$4,'Lista Puestos Valorados'!$B$10:$BK$10,0),0))</f>
        <v>No relevante</v>
      </c>
      <c r="AE47" s="26">
        <f>+HLOOKUP(AD47,Sistema_Puntos!$Q$5:$Y$43,'Auxiliar General'!Z$5,FALSE)</f>
        <v>0</v>
      </c>
      <c r="AF47" s="26" t="str">
        <f>+IF(VLOOKUP($B47,'Lista Puestos Valorados'!$B$11:$BK$510,MATCH('Auxiliar General'!Z$4,'Lista Puestos Valorados'!$B$10:$BK$10,0),0)="","No relevante",VLOOKUP($B47,'Lista Puestos Valorados'!$B$11:$BK$510,MATCH('Auxiliar General'!Z$4,'Lista Puestos Valorados'!$B$10:$BK$10,0),0))</f>
        <v>No relevante</v>
      </c>
      <c r="AG47" s="26">
        <f>+HLOOKUP(AF47,Sistema_Puntos!$Q$5:$Y$43,'Auxiliar General'!AB$5,FALSE)</f>
        <v>0</v>
      </c>
      <c r="AH47" s="26" t="str">
        <f>+IF(VLOOKUP($B47,'Lista Puestos Valorados'!$B$11:$BK$510,MATCH('Auxiliar General'!AB$4,'Lista Puestos Valorados'!$B$10:$BK$10,0),0)="","No relevante",VLOOKUP($B47,'Lista Puestos Valorados'!$B$11:$BK$510,MATCH('Auxiliar General'!AB$4,'Lista Puestos Valorados'!$B$10:$BK$10,0),0))</f>
        <v>No relevante</v>
      </c>
      <c r="AI47" s="26">
        <f>+HLOOKUP(AH47,Sistema_Puntos!$Q$5:$Y$43,'Auxiliar General'!AD$5,FALSE)</f>
        <v>0</v>
      </c>
      <c r="AJ47" s="26" t="str">
        <f>+IF(VLOOKUP($B47,'Lista Puestos Valorados'!$B$11:$BK$510,MATCH('Auxiliar General'!AD$4,'Lista Puestos Valorados'!$B$10:$BK$10,0),0)="","No relevante",VLOOKUP($B47,'Lista Puestos Valorados'!$B$11:$BK$510,MATCH('Auxiliar General'!AD$4,'Lista Puestos Valorados'!$B$10:$BK$10,0),0))</f>
        <v>No relevante</v>
      </c>
      <c r="AK47" s="26">
        <f>+HLOOKUP(AJ47,Sistema_Puntos!$Q$5:$Y$43,'Auxiliar General'!AF$5,FALSE)</f>
        <v>0</v>
      </c>
      <c r="AL47" s="26" t="str">
        <f>+IF(VLOOKUP($B47,'Lista Puestos Valorados'!$B$11:$BK$510,MATCH('Auxiliar General'!AF$4,'Lista Puestos Valorados'!$B$10:$BK$10,0),0)="","No relevante",VLOOKUP($B47,'Lista Puestos Valorados'!$B$11:$BK$510,MATCH('Auxiliar General'!AF$4,'Lista Puestos Valorados'!$B$10:$BK$10,0),0))</f>
        <v>No relevante</v>
      </c>
      <c r="AM47" s="26">
        <f>+HLOOKUP(AL47,Sistema_Puntos!$Q$5:$Y$43,'Auxiliar General'!AH$5,FALSE)</f>
        <v>0</v>
      </c>
      <c r="AN47" s="26" t="str">
        <f>+IF(VLOOKUP($B47,'Lista Puestos Valorados'!$B$11:$BK$510,MATCH('Auxiliar General'!AH$4,'Lista Puestos Valorados'!$B$10:$BK$10,0),0)="","No relevante",VLOOKUP($B47,'Lista Puestos Valorados'!$B$11:$BK$510,MATCH('Auxiliar General'!AH$4,'Lista Puestos Valorados'!$B$10:$BK$10,0),0))</f>
        <v>No relevante</v>
      </c>
      <c r="AO47" s="26">
        <f>+HLOOKUP(AN47,Sistema_Puntos!$Q$5:$Y$43,'Auxiliar General'!AJ$5,FALSE)</f>
        <v>0</v>
      </c>
      <c r="AP47" s="26" t="str">
        <f>+IF(VLOOKUP($B47,'Lista Puestos Valorados'!$B$11:$BK$510,MATCH('Auxiliar General'!AJ$4,'Lista Puestos Valorados'!$B$10:$BK$10,0),0)="","No relevante",VLOOKUP($B47,'Lista Puestos Valorados'!$B$11:$BK$510,MATCH('Auxiliar General'!AJ$4,'Lista Puestos Valorados'!$B$10:$BK$10,0),0))</f>
        <v>No relevante</v>
      </c>
      <c r="AQ47" s="26">
        <f>+HLOOKUP(AP47,Sistema_Puntos!$Q$5:$Y$43,'Auxiliar General'!AL$5,FALSE)</f>
        <v>0</v>
      </c>
      <c r="AR47" s="26" t="str">
        <f>+IF(VLOOKUP($B47,'Lista Puestos Valorados'!$B$11:$BK$510,MATCH('Auxiliar General'!AL$4,'Lista Puestos Valorados'!$B$10:$BK$10,0),0)="","No relevante",VLOOKUP($B47,'Lista Puestos Valorados'!$B$11:$BK$510,MATCH('Auxiliar General'!AL$4,'Lista Puestos Valorados'!$B$10:$BK$10,0),0))</f>
        <v>No relevante</v>
      </c>
      <c r="AS47" s="26">
        <f>+HLOOKUP(AR47,Sistema_Puntos!$Q$5:$Y$43,'Auxiliar General'!AN$5,FALSE)</f>
        <v>0</v>
      </c>
      <c r="AT47" s="26" t="str">
        <f>+IF(VLOOKUP($B47,'Lista Puestos Valorados'!$B$11:$BK$510,MATCH('Auxiliar General'!AN$4,'Lista Puestos Valorados'!$B$10:$BK$10,0),0)="","No relevante",VLOOKUP($B47,'Lista Puestos Valorados'!$B$11:$BK$510,MATCH('Auxiliar General'!AN$4,'Lista Puestos Valorados'!$B$10:$BK$10,0),0))</f>
        <v>No relevante</v>
      </c>
      <c r="AU47" s="26">
        <f>+HLOOKUP(AT47,Sistema_Puntos!$Q$5:$Y$43,'Auxiliar General'!AP$5,FALSE)</f>
        <v>0</v>
      </c>
      <c r="AV47" s="26" t="str">
        <f>+IF(VLOOKUP($B47,'Lista Puestos Valorados'!$B$11:$BK$510,MATCH('Auxiliar General'!AP$4,'Lista Puestos Valorados'!$B$10:$BK$10,0),0)="","No relevante",VLOOKUP($B47,'Lista Puestos Valorados'!$B$11:$BK$510,MATCH('Auxiliar General'!AP$4,'Lista Puestos Valorados'!$B$10:$BK$10,0),0))</f>
        <v>No relevante</v>
      </c>
      <c r="AW47" s="26">
        <f>+HLOOKUP(AV47,Sistema_Puntos!$Q$5:$Y$43,'Auxiliar General'!AR$5,FALSE)</f>
        <v>0</v>
      </c>
      <c r="AX47" s="26" t="str">
        <f>+IF(VLOOKUP($B47,'Lista Puestos Valorados'!$B$11:$BK$510,MATCH('Auxiliar General'!AR$4,'Lista Puestos Valorados'!$B$10:$BK$10,0),0)="","No relevante",VLOOKUP($B47,'Lista Puestos Valorados'!$B$11:$BK$510,MATCH('Auxiliar General'!AR$4,'Lista Puestos Valorados'!$B$10:$BK$10,0),0))</f>
        <v>No relevante</v>
      </c>
      <c r="AY47" s="26">
        <f>+HLOOKUP(AX47,Sistema_Puntos!$Q$5:$Y$43,'Auxiliar General'!AT$5,FALSE)</f>
        <v>0</v>
      </c>
      <c r="AZ47" s="26" t="str">
        <f>+IF(VLOOKUP($B47,'Lista Puestos Valorados'!$B$11:$BK$510,MATCH('Auxiliar General'!AT$4,'Lista Puestos Valorados'!$B$10:$BK$10,0),0)="","No relevante",VLOOKUP($B47,'Lista Puestos Valorados'!$B$11:$BK$510,MATCH('Auxiliar General'!AT$4,'Lista Puestos Valorados'!$B$10:$BK$10,0),0))</f>
        <v>No relevante</v>
      </c>
      <c r="BA47" s="26">
        <f>+HLOOKUP(AZ47,Sistema_Puntos!$Q$5:$Y$43,'Auxiliar General'!AV$5,FALSE)</f>
        <v>0</v>
      </c>
      <c r="BB47" s="26" t="str">
        <f>+IF(VLOOKUP($B47,'Lista Puestos Valorados'!$B$11:$BK$510,MATCH('Auxiliar General'!AV$4,'Lista Puestos Valorados'!$B$10:$BK$10,0),0)="","No relevante",VLOOKUP($B47,'Lista Puestos Valorados'!$B$11:$BK$510,MATCH('Auxiliar General'!AV$4,'Lista Puestos Valorados'!$B$10:$BK$10,0),0))</f>
        <v>No relevante</v>
      </c>
      <c r="BC47" s="26">
        <f>+HLOOKUP(BB47,Sistema_Puntos!$Q$5:$Y$43,'Auxiliar General'!AX$5,FALSE)</f>
        <v>0</v>
      </c>
      <c r="BD47" s="26" t="str">
        <f>+IF(VLOOKUP($B47,'Lista Puestos Valorados'!$B$11:$BK$510,MATCH('Auxiliar General'!AX$4,'Lista Puestos Valorados'!$B$10:$BK$10,0),0)="","No relevante",VLOOKUP($B47,'Lista Puestos Valorados'!$B$11:$BK$510,MATCH('Auxiliar General'!AX$4,'Lista Puestos Valorados'!$B$10:$BK$10,0),0))</f>
        <v>No relevante</v>
      </c>
      <c r="BE47" s="26">
        <f>+HLOOKUP(BD47,Sistema_Puntos!$Q$5:$Y$43,'Auxiliar General'!AZ$5,FALSE)</f>
        <v>0</v>
      </c>
      <c r="BF47" s="26" t="str">
        <f>+IF(VLOOKUP($B47,'Lista Puestos Valorados'!$B$11:$BK$510,MATCH('Auxiliar General'!AZ$4,'Lista Puestos Valorados'!$B$10:$BK$10,0),0)="","No relevante",VLOOKUP($B47,'Lista Puestos Valorados'!$B$11:$BK$510,MATCH('Auxiliar General'!AZ$4,'Lista Puestos Valorados'!$B$10:$BK$10,0),0))</f>
        <v>No relevante</v>
      </c>
      <c r="BG47" s="26">
        <f>+HLOOKUP(BF47,Sistema_Puntos!$Q$5:$Y$43,'Auxiliar General'!BB$5,FALSE)</f>
        <v>0</v>
      </c>
      <c r="BH47" s="26" t="str">
        <f>+IF(VLOOKUP($B47,'Lista Puestos Valorados'!$B$11:$BK$510,MATCH('Auxiliar General'!BB$4,'Lista Puestos Valorados'!$B$10:$BK$10,0),0)="","No relevante",VLOOKUP($B47,'Lista Puestos Valorados'!$B$11:$BK$510,MATCH('Auxiliar General'!BB$4,'Lista Puestos Valorados'!$B$10:$BK$10,0),0))</f>
        <v>No relevante</v>
      </c>
      <c r="BI47" s="26">
        <f>+HLOOKUP(BH47,Sistema_Puntos!$Q$5:$Y$43,'Auxiliar General'!BD$5,FALSE)</f>
        <v>0</v>
      </c>
      <c r="BJ47" s="26" t="str">
        <f>+IF(VLOOKUP($B47,'Lista Puestos Valorados'!$B$11:$BK$510,MATCH('Auxiliar General'!BD$4,'Lista Puestos Valorados'!$B$10:$BK$10,0),0)="","No relevante",VLOOKUP($B47,'Lista Puestos Valorados'!$B$11:$BK$510,MATCH('Auxiliar General'!BD$4,'Lista Puestos Valorados'!$B$10:$BK$10,0),0))</f>
        <v>No relevante</v>
      </c>
      <c r="BK47" s="26">
        <f>+HLOOKUP(BJ47,Sistema_Puntos!$Q$5:$Y$43,'Auxiliar General'!BF$5,FALSE)</f>
        <v>0</v>
      </c>
      <c r="BL47" s="26" t="str">
        <f>+IF(VLOOKUP($B47,'Lista Puestos Valorados'!$B$11:$BK$510,MATCH('Auxiliar General'!BF$4,'Lista Puestos Valorados'!$B$10:$BK$10,0),0)="","No relevante",VLOOKUP($B47,'Lista Puestos Valorados'!$B$11:$BK$510,MATCH('Auxiliar General'!BF$4,'Lista Puestos Valorados'!$B$10:$BK$10,0),0))</f>
        <v>No relevante</v>
      </c>
      <c r="BM47" s="26">
        <f>+HLOOKUP(BL47,Sistema_Puntos!$Q$5:$Y$43,'Auxiliar General'!BH$5,FALSE)</f>
        <v>0</v>
      </c>
      <c r="BN47" s="26" t="str">
        <f>+IF(VLOOKUP($B47,'Lista Puestos Valorados'!$B$11:$BK$510,MATCH('Auxiliar General'!BH$4,'Lista Puestos Valorados'!$B$10:$BK$10,0),0)="","No relevante",VLOOKUP($B47,'Lista Puestos Valorados'!$B$11:$BK$510,MATCH('Auxiliar General'!BH$4,'Lista Puestos Valorados'!$B$10:$BK$10,0),0))</f>
        <v>No relevante</v>
      </c>
      <c r="BO47" s="26">
        <f>+HLOOKUP(BN47,Sistema_Puntos!$Q$5:$Y$43,'Auxiliar General'!BJ$5,FALSE)</f>
        <v>0</v>
      </c>
      <c r="BP47" s="26" t="str">
        <f>+IF(VLOOKUP($B47,'Lista Puestos Valorados'!$B$11:$BK$510,MATCH('Auxiliar General'!BJ$4,'Lista Puestos Valorados'!$B$10:$BK$10,0),0)="","No relevante",VLOOKUP($B47,'Lista Puestos Valorados'!$B$11:$BK$510,MATCH('Auxiliar General'!BJ$4,'Lista Puestos Valorados'!$B$10:$BK$10,0),0))</f>
        <v>No relevante</v>
      </c>
      <c r="BQ47" s="26">
        <f>+HLOOKUP(BP47,Sistema_Puntos!$Q$5:$Y$43,'Auxiliar General'!BL$5,FALSE)</f>
        <v>0</v>
      </c>
      <c r="BR47" s="26" t="str">
        <f>+IF(VLOOKUP($B47,'Lista Puestos Valorados'!$B$11:$BK$510,MATCH('Auxiliar General'!BL$4,'Lista Puestos Valorados'!$B$10:$BK$10,0),0)="","No relevante",VLOOKUP($B47,'Lista Puestos Valorados'!$B$11:$BK$510,MATCH('Auxiliar General'!BL$4,'Lista Puestos Valorados'!$B$10:$BK$10,0),0))</f>
        <v>No relevante</v>
      </c>
      <c r="BS47" s="26">
        <f>+HLOOKUP(BR47,Sistema_Puntos!$Q$5:$Y$43,'Auxiliar General'!BN$5,FALSE)</f>
        <v>0</v>
      </c>
      <c r="BT47" s="26" t="str">
        <f>+IF(VLOOKUP($B47,'Lista Puestos Valorados'!$B$11:$BK$510,MATCH('Auxiliar General'!BN$4,'Lista Puestos Valorados'!$B$10:$BK$10,0),0)="","No relevante",VLOOKUP($B47,'Lista Puestos Valorados'!$B$11:$BK$510,MATCH('Auxiliar General'!BN$4,'Lista Puestos Valorados'!$B$10:$BK$10,0),0))</f>
        <v>No relevante</v>
      </c>
      <c r="BU47" s="26">
        <f>+HLOOKUP(BT47,Sistema_Puntos!$Q$5:$Y$43,'Auxiliar General'!BP$5,FALSE)</f>
        <v>0</v>
      </c>
      <c r="BV47" s="26" t="str">
        <f>+IF(VLOOKUP($B47,'Lista Puestos Valorados'!$B$11:$BK$510,MATCH('Auxiliar General'!BP$4,'Lista Puestos Valorados'!$B$10:$BK$10,0),0)="","No relevante",VLOOKUP($B47,'Lista Puestos Valorados'!$B$11:$BK$510,MATCH('Auxiliar General'!BP$4,'Lista Puestos Valorados'!$B$10:$BK$10,0),0))</f>
        <v>No relevante</v>
      </c>
      <c r="BW47" s="26">
        <f>+HLOOKUP(BV47,Sistema_Puntos!$Q$5:$Y$43,'Auxiliar General'!BR$5,FALSE)</f>
        <v>0</v>
      </c>
      <c r="BX47" s="26" t="str">
        <f>+IF(VLOOKUP($B47,'Lista Puestos Valorados'!$B$11:$BK$510,MATCH('Auxiliar General'!BR$4,'Lista Puestos Valorados'!$B$10:$BK$10,0),0)="","No relevante",VLOOKUP($B47,'Lista Puestos Valorados'!$B$11:$BK$510,MATCH('Auxiliar General'!BR$4,'Lista Puestos Valorados'!$B$10:$BK$10,0),0))</f>
        <v>No relevante</v>
      </c>
      <c r="BY47" s="26">
        <f>+HLOOKUP(BX47,Sistema_Puntos!$Q$5:$Y$43,'Auxiliar General'!BT$5,FALSE)</f>
        <v>0</v>
      </c>
      <c r="BZ47" s="26" t="str">
        <f>+IF(VLOOKUP($B47,'Lista Puestos Valorados'!$B$11:$BK$510,MATCH('Auxiliar General'!BT$4,'Lista Puestos Valorados'!$B$10:$BK$10,0),0)="","No relevante",VLOOKUP($B47,'Lista Puestos Valorados'!$B$11:$BK$510,MATCH('Auxiliar General'!BT$4,'Lista Puestos Valorados'!$B$10:$BK$10,0),0))</f>
        <v>No relevante</v>
      </c>
      <c r="CA47" s="26">
        <f>+HLOOKUP(BZ47,Sistema_Puntos!$Q$5:$Y$43,'Auxiliar General'!BV$5,FALSE)</f>
        <v>0</v>
      </c>
      <c r="CB47" s="26" t="str">
        <f>+IF(VLOOKUP($B47,'Lista Puestos Valorados'!$B$11:$BK$510,MATCH('Auxiliar General'!BV$4,'Lista Puestos Valorados'!$B$10:$BK$10,0),0)="","No relevante",VLOOKUP($B47,'Lista Puestos Valorados'!$B$11:$BK$510,MATCH('Auxiliar General'!BV$4,'Lista Puestos Valorados'!$B$10:$BK$10,0),0))</f>
        <v>No relevante</v>
      </c>
      <c r="CC47" s="26">
        <f>+HLOOKUP(CB47,Sistema_Puntos!$Q$5:$Y$43,'Auxiliar General'!BX$5,FALSE)</f>
        <v>0</v>
      </c>
      <c r="CD47" s="26" t="str">
        <f>+IF(VLOOKUP($B47,'Lista Puestos Valorados'!$B$11:$BK$510,MATCH('Auxiliar General'!BX$4,'Lista Puestos Valorados'!$B$10:$BK$10,0),0)="","No relevante",VLOOKUP($B47,'Lista Puestos Valorados'!$B$11:$BK$510,MATCH('Auxiliar General'!BX$4,'Lista Puestos Valorados'!$B$10:$BK$10,0),0))</f>
        <v>No relevante</v>
      </c>
      <c r="CE47" s="26">
        <f>+HLOOKUP(CD47,Sistema_Puntos!$Q$5:$Y$43,'Auxiliar General'!BZ$5,FALSE)</f>
        <v>0</v>
      </c>
      <c r="CF47" s="26" t="str">
        <f>+IF(VLOOKUP($B47,'Lista Puestos Valorados'!$B$11:$BK$510,MATCH('Auxiliar General'!BZ$4,'Lista Puestos Valorados'!$B$10:$BK$10,0),0)="","No relevante",VLOOKUP($B47,'Lista Puestos Valorados'!$B$11:$BK$510,MATCH('Auxiliar General'!BZ$4,'Lista Puestos Valorados'!$B$10:$BK$10,0),0))</f>
        <v>No relevante</v>
      </c>
      <c r="CG47" s="26">
        <f>+HLOOKUP(CF47,Sistema_Puntos!$Q$5:$Y$43,'Auxiliar General'!CB$5,FALSE)</f>
        <v>0</v>
      </c>
      <c r="CH47" s="29"/>
      <c r="CI47" s="29"/>
    </row>
    <row r="48" spans="2:87" ht="17.55" customHeight="1">
      <c r="B48" s="26">
        <f>+'Listado de Puestos'!B48</f>
        <v>38</v>
      </c>
      <c r="C48" s="26" t="str">
        <f>+IF('Lista Puestos Valorados'!C48="","",'Lista Puestos Valorados'!C48)</f>
        <v/>
      </c>
      <c r="D48" s="26" t="str">
        <f>+IF('Lista Puestos Valorados'!D48="","",'Lista Puestos Valorados'!D48)</f>
        <v/>
      </c>
      <c r="E48" s="26" t="str">
        <f>+IF('Lista Puestos Valorados'!E48="","",'Lista Puestos Valorados'!E48)</f>
        <v/>
      </c>
      <c r="F48" s="26" t="str">
        <f>+IF('Lista Puestos Valorados'!F48="","",'Lista Puestos Valorados'!F48)</f>
        <v/>
      </c>
      <c r="G48" s="26" t="str">
        <f>+IF('Lista Puestos Valorados'!G48="","",'Lista Puestos Valorados'!G48)</f>
        <v/>
      </c>
      <c r="H48" s="26" t="str">
        <f>+IF('Lista Puestos Valorados'!H48="","",'Lista Puestos Valorados'!H48)</f>
        <v/>
      </c>
      <c r="I48" s="26" t="str">
        <f>+IF('Lista Puestos Valorados'!I48="","",'Lista Puestos Valorados'!I48)</f>
        <v/>
      </c>
      <c r="J48" s="118" t="e">
        <f t="array" ref="J48">+IF(L48="","",_xlfn.IFS(L48&lt;='Cortes de Agrupacion'!$F$15,'Cortes de Agrupacion'!$E$15,'Resultados General'!L48&lt;='Cortes de Agrupacion'!$F$14,'Cortes de Agrupacion'!$E$14,'Resultados General'!L48&lt;='Cortes de Agrupacion'!$F$13,'Cortes de Agrupacion'!$E$13,L48&lt;='Cortes de Agrupacion'!$F$12,'Cortes de Agrupacion'!$E$12,'Resultados General'!L48&lt;='Cortes de Agrupacion'!$F$11,'Cortes de Agrupacion'!$E$11,'Resultados General'!L48&lt;='Cortes de Agrupacion'!$F$10,'Cortes de Agrupacion'!$E$10,'Resultados General'!L48&lt;='Cortes de Agrupacion'!$F$9,'Cortes de Agrupacion'!$E$9,'Resultados General'!L48&lt;='Cortes de Agrupacion'!$F$8,'Cortes de Agrupacion'!$E$8,'Resultados General'!L48&lt;='Cortes de Agrupacion'!$F$7,'Cortes de Agrupacion'!$E$7,'Resultados General'!L48&lt;='Cortes de Agrupacion'!$F$6,'Cortes de Agrupacion'!$E$6))</f>
        <v>#VALUE!</v>
      </c>
      <c r="K48" s="118" t="str">
        <f t="shared" si="0"/>
        <v/>
      </c>
      <c r="L48" s="124" t="e">
        <f>#VALUE!</f>
        <v>#VALUE!</v>
      </c>
      <c r="M48" s="26" t="e">
        <f ca="1">+_xlfn.IFNA(VLOOKUP(C48,'Distribución de puestos'!$B$8:$I$507,8,0),"")</f>
        <v>#NAME?</v>
      </c>
      <c r="N48" s="26" t="str">
        <f>+IF(VLOOKUP($B48,'Lista Puestos Valorados'!$B$11:$BK$510,MATCH('Auxiliar General'!H$4,'Lista Puestos Valorados'!$B$10:$BK$10,0),0)="","No relevante",VLOOKUP($B48,'Lista Puestos Valorados'!$B$11:$BK$510,MATCH('Auxiliar General'!H$4,'Lista Puestos Valorados'!$B$10:$BK$10,0),0))</f>
        <v>No relevante</v>
      </c>
      <c r="O48" s="26">
        <f>+HLOOKUP(N48,Sistema_Puntos!$Q$5:$Y$43,'Auxiliar General'!J$5,FALSE)</f>
        <v>0</v>
      </c>
      <c r="P48" s="26" t="str">
        <f>+IF(VLOOKUP($B48,'Lista Puestos Valorados'!$B$11:$BK$510,MATCH('Auxiliar General'!J$4,'Lista Puestos Valorados'!$B$10:$BK$10,0),0)="","No relevante",VLOOKUP($B48,'Lista Puestos Valorados'!$B$11:$BK$510,MATCH('Auxiliar General'!J$4,'Lista Puestos Valorados'!$B$10:$BK$10,0),0))</f>
        <v>No relevante</v>
      </c>
      <c r="Q48" s="26">
        <f>+HLOOKUP(P48,Sistema_Puntos!$Q$5:$Y$43,'Auxiliar General'!L$5,FALSE)</f>
        <v>0</v>
      </c>
      <c r="R48" s="26" t="str">
        <f>+IF(VLOOKUP($B48,'Lista Puestos Valorados'!$B$11:$BK$510,MATCH('Auxiliar General'!L$4,'Lista Puestos Valorados'!$B$10:$BK$10,0),0)="","No relevante",VLOOKUP($B48,'Lista Puestos Valorados'!$B$11:$BK$510,MATCH('Auxiliar General'!L$4,'Lista Puestos Valorados'!$B$10:$BK$10,0),0))</f>
        <v>No relevante</v>
      </c>
      <c r="S48" s="26">
        <f>+HLOOKUP(R48,Sistema_Puntos!$Q$5:$Y$43,'Auxiliar General'!N$5,FALSE)</f>
        <v>0</v>
      </c>
      <c r="T48" s="26" t="str">
        <f>+IF(VLOOKUP($B48,'Lista Puestos Valorados'!$B$11:$BK$510,MATCH('Auxiliar General'!N$4,'Lista Puestos Valorados'!$B$10:$BK$10,0),0)="","No relevante",VLOOKUP($B48,'Lista Puestos Valorados'!$B$11:$BK$510,MATCH('Auxiliar General'!N$4,'Lista Puestos Valorados'!$B$10:$BK$10,0),0))</f>
        <v>No relevante</v>
      </c>
      <c r="U48" s="26">
        <f>+HLOOKUP(T48,Sistema_Puntos!$Q$5:$Y$43,'Auxiliar General'!P$5,FALSE)</f>
        <v>0</v>
      </c>
      <c r="V48" s="26" t="str">
        <f>+IF(VLOOKUP($B48,'Lista Puestos Valorados'!$B$11:$BK$510,MATCH('Auxiliar General'!P$4,'Lista Puestos Valorados'!$B$10:$BK$10,0),0)="","No relevante",VLOOKUP($B48,'Lista Puestos Valorados'!$B$11:$BK$510,MATCH('Auxiliar General'!P$4,'Lista Puestos Valorados'!$B$10:$BK$10,0),0))</f>
        <v>No relevante</v>
      </c>
      <c r="W48" s="26">
        <f>+HLOOKUP(V48,Sistema_Puntos!$Q$5:$Y$43,'Auxiliar General'!R$5,FALSE)</f>
        <v>0</v>
      </c>
      <c r="X48" s="26" t="str">
        <f>+IF(VLOOKUP($B48,'Lista Puestos Valorados'!$B$11:$BK$510,MATCH('Auxiliar General'!R$4,'Lista Puestos Valorados'!$B$10:$BK$10,0),0)="","No relevante",VLOOKUP($B48,'Lista Puestos Valorados'!$B$11:$BK$510,MATCH('Auxiliar General'!R$4,'Lista Puestos Valorados'!$B$10:$BK$10,0),0))</f>
        <v>No relevante</v>
      </c>
      <c r="Y48" s="26">
        <f>+HLOOKUP(X48,Sistema_Puntos!$Q$5:$Y$43,'Auxiliar General'!T$5,FALSE)</f>
        <v>0</v>
      </c>
      <c r="Z48" s="26" t="str">
        <f>+IF(VLOOKUP($B48,'Lista Puestos Valorados'!$B$11:$BK$510,MATCH('Auxiliar General'!T$4,'Lista Puestos Valorados'!$B$10:$BK$10,0),0)="","No relevante",VLOOKUP($B48,'Lista Puestos Valorados'!$B$11:$BK$510,MATCH('Auxiliar General'!T$4,'Lista Puestos Valorados'!$B$10:$BK$10,0),0))</f>
        <v>No relevante</v>
      </c>
      <c r="AA48" s="26">
        <f>+HLOOKUP(Z48,Sistema_Puntos!$Q$5:$Y$43,'Auxiliar General'!V$5,FALSE)</f>
        <v>0</v>
      </c>
      <c r="AB48" s="26" t="str">
        <f>+IF(VLOOKUP($B48,'Lista Puestos Valorados'!$B$11:$BK$510,MATCH('Auxiliar General'!V$4,'Lista Puestos Valorados'!$B$10:$BK$10,0),0)="","No relevante",VLOOKUP($B48,'Lista Puestos Valorados'!$B$11:$BK$510,MATCH('Auxiliar General'!V$4,'Lista Puestos Valorados'!$B$10:$BK$10,0),0))</f>
        <v>No relevante</v>
      </c>
      <c r="AC48" s="26">
        <f>+HLOOKUP(AB48,Sistema_Puntos!$Q$5:$Y$43,'Auxiliar General'!X$5,FALSE)</f>
        <v>0</v>
      </c>
      <c r="AD48" s="26" t="str">
        <f>+IF(VLOOKUP($B48,'Lista Puestos Valorados'!$B$11:$BK$510,MATCH('Auxiliar General'!X$4,'Lista Puestos Valorados'!$B$10:$BK$10,0),0)="","No relevante",VLOOKUP($B48,'Lista Puestos Valorados'!$B$11:$BK$510,MATCH('Auxiliar General'!X$4,'Lista Puestos Valorados'!$B$10:$BK$10,0),0))</f>
        <v>No relevante</v>
      </c>
      <c r="AE48" s="26">
        <f>+HLOOKUP(AD48,Sistema_Puntos!$Q$5:$Y$43,'Auxiliar General'!Z$5,FALSE)</f>
        <v>0</v>
      </c>
      <c r="AF48" s="26" t="str">
        <f>+IF(VLOOKUP($B48,'Lista Puestos Valorados'!$B$11:$BK$510,MATCH('Auxiliar General'!Z$4,'Lista Puestos Valorados'!$B$10:$BK$10,0),0)="","No relevante",VLOOKUP($B48,'Lista Puestos Valorados'!$B$11:$BK$510,MATCH('Auxiliar General'!Z$4,'Lista Puestos Valorados'!$B$10:$BK$10,0),0))</f>
        <v>No relevante</v>
      </c>
      <c r="AG48" s="26">
        <f>+HLOOKUP(AF48,Sistema_Puntos!$Q$5:$Y$43,'Auxiliar General'!AB$5,FALSE)</f>
        <v>0</v>
      </c>
      <c r="AH48" s="26" t="str">
        <f>+IF(VLOOKUP($B48,'Lista Puestos Valorados'!$B$11:$BK$510,MATCH('Auxiliar General'!AB$4,'Lista Puestos Valorados'!$B$10:$BK$10,0),0)="","No relevante",VLOOKUP($B48,'Lista Puestos Valorados'!$B$11:$BK$510,MATCH('Auxiliar General'!AB$4,'Lista Puestos Valorados'!$B$10:$BK$10,0),0))</f>
        <v>No relevante</v>
      </c>
      <c r="AI48" s="26">
        <f>+HLOOKUP(AH48,Sistema_Puntos!$Q$5:$Y$43,'Auxiliar General'!AD$5,FALSE)</f>
        <v>0</v>
      </c>
      <c r="AJ48" s="26" t="str">
        <f>+IF(VLOOKUP($B48,'Lista Puestos Valorados'!$B$11:$BK$510,MATCH('Auxiliar General'!AD$4,'Lista Puestos Valorados'!$B$10:$BK$10,0),0)="","No relevante",VLOOKUP($B48,'Lista Puestos Valorados'!$B$11:$BK$510,MATCH('Auxiliar General'!AD$4,'Lista Puestos Valorados'!$B$10:$BK$10,0),0))</f>
        <v>No relevante</v>
      </c>
      <c r="AK48" s="26">
        <f>+HLOOKUP(AJ48,Sistema_Puntos!$Q$5:$Y$43,'Auxiliar General'!AF$5,FALSE)</f>
        <v>0</v>
      </c>
      <c r="AL48" s="26" t="str">
        <f>+IF(VLOOKUP($B48,'Lista Puestos Valorados'!$B$11:$BK$510,MATCH('Auxiliar General'!AF$4,'Lista Puestos Valorados'!$B$10:$BK$10,0),0)="","No relevante",VLOOKUP($B48,'Lista Puestos Valorados'!$B$11:$BK$510,MATCH('Auxiliar General'!AF$4,'Lista Puestos Valorados'!$B$10:$BK$10,0),0))</f>
        <v>No relevante</v>
      </c>
      <c r="AM48" s="26">
        <f>+HLOOKUP(AL48,Sistema_Puntos!$Q$5:$Y$43,'Auxiliar General'!AH$5,FALSE)</f>
        <v>0</v>
      </c>
      <c r="AN48" s="26" t="str">
        <f>+IF(VLOOKUP($B48,'Lista Puestos Valorados'!$B$11:$BK$510,MATCH('Auxiliar General'!AH$4,'Lista Puestos Valorados'!$B$10:$BK$10,0),0)="","No relevante",VLOOKUP($B48,'Lista Puestos Valorados'!$B$11:$BK$510,MATCH('Auxiliar General'!AH$4,'Lista Puestos Valorados'!$B$10:$BK$10,0),0))</f>
        <v>No relevante</v>
      </c>
      <c r="AO48" s="26">
        <f>+HLOOKUP(AN48,Sistema_Puntos!$Q$5:$Y$43,'Auxiliar General'!AJ$5,FALSE)</f>
        <v>0</v>
      </c>
      <c r="AP48" s="26" t="str">
        <f>+IF(VLOOKUP($B48,'Lista Puestos Valorados'!$B$11:$BK$510,MATCH('Auxiliar General'!AJ$4,'Lista Puestos Valorados'!$B$10:$BK$10,0),0)="","No relevante",VLOOKUP($B48,'Lista Puestos Valorados'!$B$11:$BK$510,MATCH('Auxiliar General'!AJ$4,'Lista Puestos Valorados'!$B$10:$BK$10,0),0))</f>
        <v>No relevante</v>
      </c>
      <c r="AQ48" s="26">
        <f>+HLOOKUP(AP48,Sistema_Puntos!$Q$5:$Y$43,'Auxiliar General'!AL$5,FALSE)</f>
        <v>0</v>
      </c>
      <c r="AR48" s="26" t="str">
        <f>+IF(VLOOKUP($B48,'Lista Puestos Valorados'!$B$11:$BK$510,MATCH('Auxiliar General'!AL$4,'Lista Puestos Valorados'!$B$10:$BK$10,0),0)="","No relevante",VLOOKUP($B48,'Lista Puestos Valorados'!$B$11:$BK$510,MATCH('Auxiliar General'!AL$4,'Lista Puestos Valorados'!$B$10:$BK$10,0),0))</f>
        <v>No relevante</v>
      </c>
      <c r="AS48" s="26">
        <f>+HLOOKUP(AR48,Sistema_Puntos!$Q$5:$Y$43,'Auxiliar General'!AN$5,FALSE)</f>
        <v>0</v>
      </c>
      <c r="AT48" s="26" t="str">
        <f>+IF(VLOOKUP($B48,'Lista Puestos Valorados'!$B$11:$BK$510,MATCH('Auxiliar General'!AN$4,'Lista Puestos Valorados'!$B$10:$BK$10,0),0)="","No relevante",VLOOKUP($B48,'Lista Puestos Valorados'!$B$11:$BK$510,MATCH('Auxiliar General'!AN$4,'Lista Puestos Valorados'!$B$10:$BK$10,0),0))</f>
        <v>No relevante</v>
      </c>
      <c r="AU48" s="26">
        <f>+HLOOKUP(AT48,Sistema_Puntos!$Q$5:$Y$43,'Auxiliar General'!AP$5,FALSE)</f>
        <v>0</v>
      </c>
      <c r="AV48" s="26" t="str">
        <f>+IF(VLOOKUP($B48,'Lista Puestos Valorados'!$B$11:$BK$510,MATCH('Auxiliar General'!AP$4,'Lista Puestos Valorados'!$B$10:$BK$10,0),0)="","No relevante",VLOOKUP($B48,'Lista Puestos Valorados'!$B$11:$BK$510,MATCH('Auxiliar General'!AP$4,'Lista Puestos Valorados'!$B$10:$BK$10,0),0))</f>
        <v>No relevante</v>
      </c>
      <c r="AW48" s="26">
        <f>+HLOOKUP(AV48,Sistema_Puntos!$Q$5:$Y$43,'Auxiliar General'!AR$5,FALSE)</f>
        <v>0</v>
      </c>
      <c r="AX48" s="26" t="str">
        <f>+IF(VLOOKUP($B48,'Lista Puestos Valorados'!$B$11:$BK$510,MATCH('Auxiliar General'!AR$4,'Lista Puestos Valorados'!$B$10:$BK$10,0),0)="","No relevante",VLOOKUP($B48,'Lista Puestos Valorados'!$B$11:$BK$510,MATCH('Auxiliar General'!AR$4,'Lista Puestos Valorados'!$B$10:$BK$10,0),0))</f>
        <v>No relevante</v>
      </c>
      <c r="AY48" s="26">
        <f>+HLOOKUP(AX48,Sistema_Puntos!$Q$5:$Y$43,'Auxiliar General'!AT$5,FALSE)</f>
        <v>0</v>
      </c>
      <c r="AZ48" s="26" t="str">
        <f>+IF(VLOOKUP($B48,'Lista Puestos Valorados'!$B$11:$BK$510,MATCH('Auxiliar General'!AT$4,'Lista Puestos Valorados'!$B$10:$BK$10,0),0)="","No relevante",VLOOKUP($B48,'Lista Puestos Valorados'!$B$11:$BK$510,MATCH('Auxiliar General'!AT$4,'Lista Puestos Valorados'!$B$10:$BK$10,0),0))</f>
        <v>No relevante</v>
      </c>
      <c r="BA48" s="26">
        <f>+HLOOKUP(AZ48,Sistema_Puntos!$Q$5:$Y$43,'Auxiliar General'!AV$5,FALSE)</f>
        <v>0</v>
      </c>
      <c r="BB48" s="26" t="str">
        <f>+IF(VLOOKUP($B48,'Lista Puestos Valorados'!$B$11:$BK$510,MATCH('Auxiliar General'!AV$4,'Lista Puestos Valorados'!$B$10:$BK$10,0),0)="","No relevante",VLOOKUP($B48,'Lista Puestos Valorados'!$B$11:$BK$510,MATCH('Auxiliar General'!AV$4,'Lista Puestos Valorados'!$B$10:$BK$10,0),0))</f>
        <v>No relevante</v>
      </c>
      <c r="BC48" s="26">
        <f>+HLOOKUP(BB48,Sistema_Puntos!$Q$5:$Y$43,'Auxiliar General'!AX$5,FALSE)</f>
        <v>0</v>
      </c>
      <c r="BD48" s="26" t="str">
        <f>+IF(VLOOKUP($B48,'Lista Puestos Valorados'!$B$11:$BK$510,MATCH('Auxiliar General'!AX$4,'Lista Puestos Valorados'!$B$10:$BK$10,0),0)="","No relevante",VLOOKUP($B48,'Lista Puestos Valorados'!$B$11:$BK$510,MATCH('Auxiliar General'!AX$4,'Lista Puestos Valorados'!$B$10:$BK$10,0),0))</f>
        <v>No relevante</v>
      </c>
      <c r="BE48" s="26">
        <f>+HLOOKUP(BD48,Sistema_Puntos!$Q$5:$Y$43,'Auxiliar General'!AZ$5,FALSE)</f>
        <v>0</v>
      </c>
      <c r="BF48" s="26" t="str">
        <f>+IF(VLOOKUP($B48,'Lista Puestos Valorados'!$B$11:$BK$510,MATCH('Auxiliar General'!AZ$4,'Lista Puestos Valorados'!$B$10:$BK$10,0),0)="","No relevante",VLOOKUP($B48,'Lista Puestos Valorados'!$B$11:$BK$510,MATCH('Auxiliar General'!AZ$4,'Lista Puestos Valorados'!$B$10:$BK$10,0),0))</f>
        <v>No relevante</v>
      </c>
      <c r="BG48" s="26">
        <f>+HLOOKUP(BF48,Sistema_Puntos!$Q$5:$Y$43,'Auxiliar General'!BB$5,FALSE)</f>
        <v>0</v>
      </c>
      <c r="BH48" s="26" t="str">
        <f>+IF(VLOOKUP($B48,'Lista Puestos Valorados'!$B$11:$BK$510,MATCH('Auxiliar General'!BB$4,'Lista Puestos Valorados'!$B$10:$BK$10,0),0)="","No relevante",VLOOKUP($B48,'Lista Puestos Valorados'!$B$11:$BK$510,MATCH('Auxiliar General'!BB$4,'Lista Puestos Valorados'!$B$10:$BK$10,0),0))</f>
        <v>No relevante</v>
      </c>
      <c r="BI48" s="26">
        <f>+HLOOKUP(BH48,Sistema_Puntos!$Q$5:$Y$43,'Auxiliar General'!BD$5,FALSE)</f>
        <v>0</v>
      </c>
      <c r="BJ48" s="26" t="str">
        <f>+IF(VLOOKUP($B48,'Lista Puestos Valorados'!$B$11:$BK$510,MATCH('Auxiliar General'!BD$4,'Lista Puestos Valorados'!$B$10:$BK$10,0),0)="","No relevante",VLOOKUP($B48,'Lista Puestos Valorados'!$B$11:$BK$510,MATCH('Auxiliar General'!BD$4,'Lista Puestos Valorados'!$B$10:$BK$10,0),0))</f>
        <v>No relevante</v>
      </c>
      <c r="BK48" s="26">
        <f>+HLOOKUP(BJ48,Sistema_Puntos!$Q$5:$Y$43,'Auxiliar General'!BF$5,FALSE)</f>
        <v>0</v>
      </c>
      <c r="BL48" s="26" t="str">
        <f>+IF(VLOOKUP($B48,'Lista Puestos Valorados'!$B$11:$BK$510,MATCH('Auxiliar General'!BF$4,'Lista Puestos Valorados'!$B$10:$BK$10,0),0)="","No relevante",VLOOKUP($B48,'Lista Puestos Valorados'!$B$11:$BK$510,MATCH('Auxiliar General'!BF$4,'Lista Puestos Valorados'!$B$10:$BK$10,0),0))</f>
        <v>No relevante</v>
      </c>
      <c r="BM48" s="26">
        <f>+HLOOKUP(BL48,Sistema_Puntos!$Q$5:$Y$43,'Auxiliar General'!BH$5,FALSE)</f>
        <v>0</v>
      </c>
      <c r="BN48" s="26" t="str">
        <f>+IF(VLOOKUP($B48,'Lista Puestos Valorados'!$B$11:$BK$510,MATCH('Auxiliar General'!BH$4,'Lista Puestos Valorados'!$B$10:$BK$10,0),0)="","No relevante",VLOOKUP($B48,'Lista Puestos Valorados'!$B$11:$BK$510,MATCH('Auxiliar General'!BH$4,'Lista Puestos Valorados'!$B$10:$BK$10,0),0))</f>
        <v>No relevante</v>
      </c>
      <c r="BO48" s="26">
        <f>+HLOOKUP(BN48,Sistema_Puntos!$Q$5:$Y$43,'Auxiliar General'!BJ$5,FALSE)</f>
        <v>0</v>
      </c>
      <c r="BP48" s="26" t="str">
        <f>+IF(VLOOKUP($B48,'Lista Puestos Valorados'!$B$11:$BK$510,MATCH('Auxiliar General'!BJ$4,'Lista Puestos Valorados'!$B$10:$BK$10,0),0)="","No relevante",VLOOKUP($B48,'Lista Puestos Valorados'!$B$11:$BK$510,MATCH('Auxiliar General'!BJ$4,'Lista Puestos Valorados'!$B$10:$BK$10,0),0))</f>
        <v>No relevante</v>
      </c>
      <c r="BQ48" s="26">
        <f>+HLOOKUP(BP48,Sistema_Puntos!$Q$5:$Y$43,'Auxiliar General'!BL$5,FALSE)</f>
        <v>0</v>
      </c>
      <c r="BR48" s="26" t="str">
        <f>+IF(VLOOKUP($B48,'Lista Puestos Valorados'!$B$11:$BK$510,MATCH('Auxiliar General'!BL$4,'Lista Puestos Valorados'!$B$10:$BK$10,0),0)="","No relevante",VLOOKUP($B48,'Lista Puestos Valorados'!$B$11:$BK$510,MATCH('Auxiliar General'!BL$4,'Lista Puestos Valorados'!$B$10:$BK$10,0),0))</f>
        <v>No relevante</v>
      </c>
      <c r="BS48" s="26">
        <f>+HLOOKUP(BR48,Sistema_Puntos!$Q$5:$Y$43,'Auxiliar General'!BN$5,FALSE)</f>
        <v>0</v>
      </c>
      <c r="BT48" s="26" t="str">
        <f>+IF(VLOOKUP($B48,'Lista Puestos Valorados'!$B$11:$BK$510,MATCH('Auxiliar General'!BN$4,'Lista Puestos Valorados'!$B$10:$BK$10,0),0)="","No relevante",VLOOKUP($B48,'Lista Puestos Valorados'!$B$11:$BK$510,MATCH('Auxiliar General'!BN$4,'Lista Puestos Valorados'!$B$10:$BK$10,0),0))</f>
        <v>No relevante</v>
      </c>
      <c r="BU48" s="26">
        <f>+HLOOKUP(BT48,Sistema_Puntos!$Q$5:$Y$43,'Auxiliar General'!BP$5,FALSE)</f>
        <v>0</v>
      </c>
      <c r="BV48" s="26" t="str">
        <f>+IF(VLOOKUP($B48,'Lista Puestos Valorados'!$B$11:$BK$510,MATCH('Auxiliar General'!BP$4,'Lista Puestos Valorados'!$B$10:$BK$10,0),0)="","No relevante",VLOOKUP($B48,'Lista Puestos Valorados'!$B$11:$BK$510,MATCH('Auxiliar General'!BP$4,'Lista Puestos Valorados'!$B$10:$BK$10,0),0))</f>
        <v>No relevante</v>
      </c>
      <c r="BW48" s="26">
        <f>+HLOOKUP(BV48,Sistema_Puntos!$Q$5:$Y$43,'Auxiliar General'!BR$5,FALSE)</f>
        <v>0</v>
      </c>
      <c r="BX48" s="26" t="str">
        <f>+IF(VLOOKUP($B48,'Lista Puestos Valorados'!$B$11:$BK$510,MATCH('Auxiliar General'!BR$4,'Lista Puestos Valorados'!$B$10:$BK$10,0),0)="","No relevante",VLOOKUP($B48,'Lista Puestos Valorados'!$B$11:$BK$510,MATCH('Auxiliar General'!BR$4,'Lista Puestos Valorados'!$B$10:$BK$10,0),0))</f>
        <v>No relevante</v>
      </c>
      <c r="BY48" s="26">
        <f>+HLOOKUP(BX48,Sistema_Puntos!$Q$5:$Y$43,'Auxiliar General'!BT$5,FALSE)</f>
        <v>0</v>
      </c>
      <c r="BZ48" s="26" t="str">
        <f>+IF(VLOOKUP($B48,'Lista Puestos Valorados'!$B$11:$BK$510,MATCH('Auxiliar General'!BT$4,'Lista Puestos Valorados'!$B$10:$BK$10,0),0)="","No relevante",VLOOKUP($B48,'Lista Puestos Valorados'!$B$11:$BK$510,MATCH('Auxiliar General'!BT$4,'Lista Puestos Valorados'!$B$10:$BK$10,0),0))</f>
        <v>No relevante</v>
      </c>
      <c r="CA48" s="26">
        <f>+HLOOKUP(BZ48,Sistema_Puntos!$Q$5:$Y$43,'Auxiliar General'!BV$5,FALSE)</f>
        <v>0</v>
      </c>
      <c r="CB48" s="26" t="str">
        <f>+IF(VLOOKUP($B48,'Lista Puestos Valorados'!$B$11:$BK$510,MATCH('Auxiliar General'!BV$4,'Lista Puestos Valorados'!$B$10:$BK$10,0),0)="","No relevante",VLOOKUP($B48,'Lista Puestos Valorados'!$B$11:$BK$510,MATCH('Auxiliar General'!BV$4,'Lista Puestos Valorados'!$B$10:$BK$10,0),0))</f>
        <v>No relevante</v>
      </c>
      <c r="CC48" s="26">
        <f>+HLOOKUP(CB48,Sistema_Puntos!$Q$5:$Y$43,'Auxiliar General'!BX$5,FALSE)</f>
        <v>0</v>
      </c>
      <c r="CD48" s="26" t="str">
        <f>+IF(VLOOKUP($B48,'Lista Puestos Valorados'!$B$11:$BK$510,MATCH('Auxiliar General'!BX$4,'Lista Puestos Valorados'!$B$10:$BK$10,0),0)="","No relevante",VLOOKUP($B48,'Lista Puestos Valorados'!$B$11:$BK$510,MATCH('Auxiliar General'!BX$4,'Lista Puestos Valorados'!$B$10:$BK$10,0),0))</f>
        <v>No relevante</v>
      </c>
      <c r="CE48" s="26">
        <f>+HLOOKUP(CD48,Sistema_Puntos!$Q$5:$Y$43,'Auxiliar General'!BZ$5,FALSE)</f>
        <v>0</v>
      </c>
      <c r="CF48" s="26" t="str">
        <f>+IF(VLOOKUP($B48,'Lista Puestos Valorados'!$B$11:$BK$510,MATCH('Auxiliar General'!BZ$4,'Lista Puestos Valorados'!$B$10:$BK$10,0),0)="","No relevante",VLOOKUP($B48,'Lista Puestos Valorados'!$B$11:$BK$510,MATCH('Auxiliar General'!BZ$4,'Lista Puestos Valorados'!$B$10:$BK$10,0),0))</f>
        <v>No relevante</v>
      </c>
      <c r="CG48" s="26">
        <f>+HLOOKUP(CF48,Sistema_Puntos!$Q$5:$Y$43,'Auxiliar General'!CB$5,FALSE)</f>
        <v>0</v>
      </c>
      <c r="CH48" s="29"/>
      <c r="CI48" s="29"/>
    </row>
    <row r="49" spans="2:87" ht="17.55" customHeight="1">
      <c r="B49" s="26">
        <f>+'Listado de Puestos'!B49</f>
        <v>39</v>
      </c>
      <c r="C49" s="26" t="str">
        <f>+IF('Lista Puestos Valorados'!C49="","",'Lista Puestos Valorados'!C49)</f>
        <v/>
      </c>
      <c r="D49" s="26" t="str">
        <f>+IF('Lista Puestos Valorados'!D49="","",'Lista Puestos Valorados'!D49)</f>
        <v/>
      </c>
      <c r="E49" s="26" t="str">
        <f>+IF('Lista Puestos Valorados'!E49="","",'Lista Puestos Valorados'!E49)</f>
        <v/>
      </c>
      <c r="F49" s="26" t="str">
        <f>+IF('Lista Puestos Valorados'!F49="","",'Lista Puestos Valorados'!F49)</f>
        <v/>
      </c>
      <c r="G49" s="26" t="str">
        <f>+IF('Lista Puestos Valorados'!G49="","",'Lista Puestos Valorados'!G49)</f>
        <v/>
      </c>
      <c r="H49" s="26" t="str">
        <f>+IF('Lista Puestos Valorados'!H49="","",'Lista Puestos Valorados'!H49)</f>
        <v/>
      </c>
      <c r="I49" s="26" t="str">
        <f>+IF('Lista Puestos Valorados'!I49="","",'Lista Puestos Valorados'!I49)</f>
        <v/>
      </c>
      <c r="J49" s="118" t="e">
        <f t="array" ref="J49">+IF(L49="","",_xlfn.IFS(L49&lt;='Cortes de Agrupacion'!$F$15,'Cortes de Agrupacion'!$E$15,'Resultados General'!L49&lt;='Cortes de Agrupacion'!$F$14,'Cortes de Agrupacion'!$E$14,'Resultados General'!L49&lt;='Cortes de Agrupacion'!$F$13,'Cortes de Agrupacion'!$E$13,L49&lt;='Cortes de Agrupacion'!$F$12,'Cortes de Agrupacion'!$E$12,'Resultados General'!L49&lt;='Cortes de Agrupacion'!$F$11,'Cortes de Agrupacion'!$E$11,'Resultados General'!L49&lt;='Cortes de Agrupacion'!$F$10,'Cortes de Agrupacion'!$E$10,'Resultados General'!L49&lt;='Cortes de Agrupacion'!$F$9,'Cortes de Agrupacion'!$E$9,'Resultados General'!L49&lt;='Cortes de Agrupacion'!$F$8,'Cortes de Agrupacion'!$E$8,'Resultados General'!L49&lt;='Cortes de Agrupacion'!$F$7,'Cortes de Agrupacion'!$E$7,'Resultados General'!L49&lt;='Cortes de Agrupacion'!$F$6,'Cortes de Agrupacion'!$E$6))</f>
        <v>#VALUE!</v>
      </c>
      <c r="K49" s="118" t="str">
        <f t="shared" si="0"/>
        <v/>
      </c>
      <c r="L49" s="124" t="e">
        <f>#VALUE!</f>
        <v>#VALUE!</v>
      </c>
      <c r="M49" s="26" t="e">
        <f ca="1">+_xlfn.IFNA(VLOOKUP(C49,'Distribución de puestos'!$B$8:$I$507,8,0),"")</f>
        <v>#NAME?</v>
      </c>
      <c r="N49" s="26" t="str">
        <f>+IF(VLOOKUP($B49,'Lista Puestos Valorados'!$B$11:$BK$510,MATCH('Auxiliar General'!H$4,'Lista Puestos Valorados'!$B$10:$BK$10,0),0)="","No relevante",VLOOKUP($B49,'Lista Puestos Valorados'!$B$11:$BK$510,MATCH('Auxiliar General'!H$4,'Lista Puestos Valorados'!$B$10:$BK$10,0),0))</f>
        <v>No relevante</v>
      </c>
      <c r="O49" s="26">
        <f>+HLOOKUP(N49,Sistema_Puntos!$Q$5:$Y$43,'Auxiliar General'!J$5,FALSE)</f>
        <v>0</v>
      </c>
      <c r="P49" s="26" t="str">
        <f>+IF(VLOOKUP($B49,'Lista Puestos Valorados'!$B$11:$BK$510,MATCH('Auxiliar General'!J$4,'Lista Puestos Valorados'!$B$10:$BK$10,0),0)="","No relevante",VLOOKUP($B49,'Lista Puestos Valorados'!$B$11:$BK$510,MATCH('Auxiliar General'!J$4,'Lista Puestos Valorados'!$B$10:$BK$10,0),0))</f>
        <v>No relevante</v>
      </c>
      <c r="Q49" s="26">
        <f>+HLOOKUP(P49,Sistema_Puntos!$Q$5:$Y$43,'Auxiliar General'!L$5,FALSE)</f>
        <v>0</v>
      </c>
      <c r="R49" s="26" t="str">
        <f>+IF(VLOOKUP($B49,'Lista Puestos Valorados'!$B$11:$BK$510,MATCH('Auxiliar General'!L$4,'Lista Puestos Valorados'!$B$10:$BK$10,0),0)="","No relevante",VLOOKUP($B49,'Lista Puestos Valorados'!$B$11:$BK$510,MATCH('Auxiliar General'!L$4,'Lista Puestos Valorados'!$B$10:$BK$10,0),0))</f>
        <v>No relevante</v>
      </c>
      <c r="S49" s="26">
        <f>+HLOOKUP(R49,Sistema_Puntos!$Q$5:$Y$43,'Auxiliar General'!N$5,FALSE)</f>
        <v>0</v>
      </c>
      <c r="T49" s="26" t="str">
        <f>+IF(VLOOKUP($B49,'Lista Puestos Valorados'!$B$11:$BK$510,MATCH('Auxiliar General'!N$4,'Lista Puestos Valorados'!$B$10:$BK$10,0),0)="","No relevante",VLOOKUP($B49,'Lista Puestos Valorados'!$B$11:$BK$510,MATCH('Auxiliar General'!N$4,'Lista Puestos Valorados'!$B$10:$BK$10,0),0))</f>
        <v>No relevante</v>
      </c>
      <c r="U49" s="26">
        <f>+HLOOKUP(T49,Sistema_Puntos!$Q$5:$Y$43,'Auxiliar General'!P$5,FALSE)</f>
        <v>0</v>
      </c>
      <c r="V49" s="26" t="str">
        <f>+IF(VLOOKUP($B49,'Lista Puestos Valorados'!$B$11:$BK$510,MATCH('Auxiliar General'!P$4,'Lista Puestos Valorados'!$B$10:$BK$10,0),0)="","No relevante",VLOOKUP($B49,'Lista Puestos Valorados'!$B$11:$BK$510,MATCH('Auxiliar General'!P$4,'Lista Puestos Valorados'!$B$10:$BK$10,0),0))</f>
        <v>No relevante</v>
      </c>
      <c r="W49" s="26">
        <f>+HLOOKUP(V49,Sistema_Puntos!$Q$5:$Y$43,'Auxiliar General'!R$5,FALSE)</f>
        <v>0</v>
      </c>
      <c r="X49" s="26" t="str">
        <f>+IF(VLOOKUP($B49,'Lista Puestos Valorados'!$B$11:$BK$510,MATCH('Auxiliar General'!R$4,'Lista Puestos Valorados'!$B$10:$BK$10,0),0)="","No relevante",VLOOKUP($B49,'Lista Puestos Valorados'!$B$11:$BK$510,MATCH('Auxiliar General'!R$4,'Lista Puestos Valorados'!$B$10:$BK$10,0),0))</f>
        <v>No relevante</v>
      </c>
      <c r="Y49" s="26">
        <f>+HLOOKUP(X49,Sistema_Puntos!$Q$5:$Y$43,'Auxiliar General'!T$5,FALSE)</f>
        <v>0</v>
      </c>
      <c r="Z49" s="26" t="str">
        <f>+IF(VLOOKUP($B49,'Lista Puestos Valorados'!$B$11:$BK$510,MATCH('Auxiliar General'!T$4,'Lista Puestos Valorados'!$B$10:$BK$10,0),0)="","No relevante",VLOOKUP($B49,'Lista Puestos Valorados'!$B$11:$BK$510,MATCH('Auxiliar General'!T$4,'Lista Puestos Valorados'!$B$10:$BK$10,0),0))</f>
        <v>No relevante</v>
      </c>
      <c r="AA49" s="26">
        <f>+HLOOKUP(Z49,Sistema_Puntos!$Q$5:$Y$43,'Auxiliar General'!V$5,FALSE)</f>
        <v>0</v>
      </c>
      <c r="AB49" s="26" t="str">
        <f>+IF(VLOOKUP($B49,'Lista Puestos Valorados'!$B$11:$BK$510,MATCH('Auxiliar General'!V$4,'Lista Puestos Valorados'!$B$10:$BK$10,0),0)="","No relevante",VLOOKUP($B49,'Lista Puestos Valorados'!$B$11:$BK$510,MATCH('Auxiliar General'!V$4,'Lista Puestos Valorados'!$B$10:$BK$10,0),0))</f>
        <v>No relevante</v>
      </c>
      <c r="AC49" s="26">
        <f>+HLOOKUP(AB49,Sistema_Puntos!$Q$5:$Y$43,'Auxiliar General'!X$5,FALSE)</f>
        <v>0</v>
      </c>
      <c r="AD49" s="26" t="str">
        <f>+IF(VLOOKUP($B49,'Lista Puestos Valorados'!$B$11:$BK$510,MATCH('Auxiliar General'!X$4,'Lista Puestos Valorados'!$B$10:$BK$10,0),0)="","No relevante",VLOOKUP($B49,'Lista Puestos Valorados'!$B$11:$BK$510,MATCH('Auxiliar General'!X$4,'Lista Puestos Valorados'!$B$10:$BK$10,0),0))</f>
        <v>No relevante</v>
      </c>
      <c r="AE49" s="26">
        <f>+HLOOKUP(AD49,Sistema_Puntos!$Q$5:$Y$43,'Auxiliar General'!Z$5,FALSE)</f>
        <v>0</v>
      </c>
      <c r="AF49" s="26" t="str">
        <f>+IF(VLOOKUP($B49,'Lista Puestos Valorados'!$B$11:$BK$510,MATCH('Auxiliar General'!Z$4,'Lista Puestos Valorados'!$B$10:$BK$10,0),0)="","No relevante",VLOOKUP($B49,'Lista Puestos Valorados'!$B$11:$BK$510,MATCH('Auxiliar General'!Z$4,'Lista Puestos Valorados'!$B$10:$BK$10,0),0))</f>
        <v>No relevante</v>
      </c>
      <c r="AG49" s="26">
        <f>+HLOOKUP(AF49,Sistema_Puntos!$Q$5:$Y$43,'Auxiliar General'!AB$5,FALSE)</f>
        <v>0</v>
      </c>
      <c r="AH49" s="26" t="str">
        <f>+IF(VLOOKUP($B49,'Lista Puestos Valorados'!$B$11:$BK$510,MATCH('Auxiliar General'!AB$4,'Lista Puestos Valorados'!$B$10:$BK$10,0),0)="","No relevante",VLOOKUP($B49,'Lista Puestos Valorados'!$B$11:$BK$510,MATCH('Auxiliar General'!AB$4,'Lista Puestos Valorados'!$B$10:$BK$10,0),0))</f>
        <v>No relevante</v>
      </c>
      <c r="AI49" s="26">
        <f>+HLOOKUP(AH49,Sistema_Puntos!$Q$5:$Y$43,'Auxiliar General'!AD$5,FALSE)</f>
        <v>0</v>
      </c>
      <c r="AJ49" s="26" t="str">
        <f>+IF(VLOOKUP($B49,'Lista Puestos Valorados'!$B$11:$BK$510,MATCH('Auxiliar General'!AD$4,'Lista Puestos Valorados'!$B$10:$BK$10,0),0)="","No relevante",VLOOKUP($B49,'Lista Puestos Valorados'!$B$11:$BK$510,MATCH('Auxiliar General'!AD$4,'Lista Puestos Valorados'!$B$10:$BK$10,0),0))</f>
        <v>No relevante</v>
      </c>
      <c r="AK49" s="26">
        <f>+HLOOKUP(AJ49,Sistema_Puntos!$Q$5:$Y$43,'Auxiliar General'!AF$5,FALSE)</f>
        <v>0</v>
      </c>
      <c r="AL49" s="26" t="str">
        <f>+IF(VLOOKUP($B49,'Lista Puestos Valorados'!$B$11:$BK$510,MATCH('Auxiliar General'!AF$4,'Lista Puestos Valorados'!$B$10:$BK$10,0),0)="","No relevante",VLOOKUP($B49,'Lista Puestos Valorados'!$B$11:$BK$510,MATCH('Auxiliar General'!AF$4,'Lista Puestos Valorados'!$B$10:$BK$10,0),0))</f>
        <v>No relevante</v>
      </c>
      <c r="AM49" s="26">
        <f>+HLOOKUP(AL49,Sistema_Puntos!$Q$5:$Y$43,'Auxiliar General'!AH$5,FALSE)</f>
        <v>0</v>
      </c>
      <c r="AN49" s="26" t="str">
        <f>+IF(VLOOKUP($B49,'Lista Puestos Valorados'!$B$11:$BK$510,MATCH('Auxiliar General'!AH$4,'Lista Puestos Valorados'!$B$10:$BK$10,0),0)="","No relevante",VLOOKUP($B49,'Lista Puestos Valorados'!$B$11:$BK$510,MATCH('Auxiliar General'!AH$4,'Lista Puestos Valorados'!$B$10:$BK$10,0),0))</f>
        <v>No relevante</v>
      </c>
      <c r="AO49" s="26">
        <f>+HLOOKUP(AN49,Sistema_Puntos!$Q$5:$Y$43,'Auxiliar General'!AJ$5,FALSE)</f>
        <v>0</v>
      </c>
      <c r="AP49" s="26" t="str">
        <f>+IF(VLOOKUP($B49,'Lista Puestos Valorados'!$B$11:$BK$510,MATCH('Auxiliar General'!AJ$4,'Lista Puestos Valorados'!$B$10:$BK$10,0),0)="","No relevante",VLOOKUP($B49,'Lista Puestos Valorados'!$B$11:$BK$510,MATCH('Auxiliar General'!AJ$4,'Lista Puestos Valorados'!$B$10:$BK$10,0),0))</f>
        <v>No relevante</v>
      </c>
      <c r="AQ49" s="26">
        <f>+HLOOKUP(AP49,Sistema_Puntos!$Q$5:$Y$43,'Auxiliar General'!AL$5,FALSE)</f>
        <v>0</v>
      </c>
      <c r="AR49" s="26" t="str">
        <f>+IF(VLOOKUP($B49,'Lista Puestos Valorados'!$B$11:$BK$510,MATCH('Auxiliar General'!AL$4,'Lista Puestos Valorados'!$B$10:$BK$10,0),0)="","No relevante",VLOOKUP($B49,'Lista Puestos Valorados'!$B$11:$BK$510,MATCH('Auxiliar General'!AL$4,'Lista Puestos Valorados'!$B$10:$BK$10,0),0))</f>
        <v>No relevante</v>
      </c>
      <c r="AS49" s="26">
        <f>+HLOOKUP(AR49,Sistema_Puntos!$Q$5:$Y$43,'Auxiliar General'!AN$5,FALSE)</f>
        <v>0</v>
      </c>
      <c r="AT49" s="26" t="str">
        <f>+IF(VLOOKUP($B49,'Lista Puestos Valorados'!$B$11:$BK$510,MATCH('Auxiliar General'!AN$4,'Lista Puestos Valorados'!$B$10:$BK$10,0),0)="","No relevante",VLOOKUP($B49,'Lista Puestos Valorados'!$B$11:$BK$510,MATCH('Auxiliar General'!AN$4,'Lista Puestos Valorados'!$B$10:$BK$10,0),0))</f>
        <v>No relevante</v>
      </c>
      <c r="AU49" s="26">
        <f>+HLOOKUP(AT49,Sistema_Puntos!$Q$5:$Y$43,'Auxiliar General'!AP$5,FALSE)</f>
        <v>0</v>
      </c>
      <c r="AV49" s="26" t="str">
        <f>+IF(VLOOKUP($B49,'Lista Puestos Valorados'!$B$11:$BK$510,MATCH('Auxiliar General'!AP$4,'Lista Puestos Valorados'!$B$10:$BK$10,0),0)="","No relevante",VLOOKUP($B49,'Lista Puestos Valorados'!$B$11:$BK$510,MATCH('Auxiliar General'!AP$4,'Lista Puestos Valorados'!$B$10:$BK$10,0),0))</f>
        <v>No relevante</v>
      </c>
      <c r="AW49" s="26">
        <f>+HLOOKUP(AV49,Sistema_Puntos!$Q$5:$Y$43,'Auxiliar General'!AR$5,FALSE)</f>
        <v>0</v>
      </c>
      <c r="AX49" s="26" t="str">
        <f>+IF(VLOOKUP($B49,'Lista Puestos Valorados'!$B$11:$BK$510,MATCH('Auxiliar General'!AR$4,'Lista Puestos Valorados'!$B$10:$BK$10,0),0)="","No relevante",VLOOKUP($B49,'Lista Puestos Valorados'!$B$11:$BK$510,MATCH('Auxiliar General'!AR$4,'Lista Puestos Valorados'!$B$10:$BK$10,0),0))</f>
        <v>No relevante</v>
      </c>
      <c r="AY49" s="26">
        <f>+HLOOKUP(AX49,Sistema_Puntos!$Q$5:$Y$43,'Auxiliar General'!AT$5,FALSE)</f>
        <v>0</v>
      </c>
      <c r="AZ49" s="26" t="str">
        <f>+IF(VLOOKUP($B49,'Lista Puestos Valorados'!$B$11:$BK$510,MATCH('Auxiliar General'!AT$4,'Lista Puestos Valorados'!$B$10:$BK$10,0),0)="","No relevante",VLOOKUP($B49,'Lista Puestos Valorados'!$B$11:$BK$510,MATCH('Auxiliar General'!AT$4,'Lista Puestos Valorados'!$B$10:$BK$10,0),0))</f>
        <v>No relevante</v>
      </c>
      <c r="BA49" s="26">
        <f>+HLOOKUP(AZ49,Sistema_Puntos!$Q$5:$Y$43,'Auxiliar General'!AV$5,FALSE)</f>
        <v>0</v>
      </c>
      <c r="BB49" s="26" t="str">
        <f>+IF(VLOOKUP($B49,'Lista Puestos Valorados'!$B$11:$BK$510,MATCH('Auxiliar General'!AV$4,'Lista Puestos Valorados'!$B$10:$BK$10,0),0)="","No relevante",VLOOKUP($B49,'Lista Puestos Valorados'!$B$11:$BK$510,MATCH('Auxiliar General'!AV$4,'Lista Puestos Valorados'!$B$10:$BK$10,0),0))</f>
        <v>No relevante</v>
      </c>
      <c r="BC49" s="26">
        <f>+HLOOKUP(BB49,Sistema_Puntos!$Q$5:$Y$43,'Auxiliar General'!AX$5,FALSE)</f>
        <v>0</v>
      </c>
      <c r="BD49" s="26" t="str">
        <f>+IF(VLOOKUP($B49,'Lista Puestos Valorados'!$B$11:$BK$510,MATCH('Auxiliar General'!AX$4,'Lista Puestos Valorados'!$B$10:$BK$10,0),0)="","No relevante",VLOOKUP($B49,'Lista Puestos Valorados'!$B$11:$BK$510,MATCH('Auxiliar General'!AX$4,'Lista Puestos Valorados'!$B$10:$BK$10,0),0))</f>
        <v>No relevante</v>
      </c>
      <c r="BE49" s="26">
        <f>+HLOOKUP(BD49,Sistema_Puntos!$Q$5:$Y$43,'Auxiliar General'!AZ$5,FALSE)</f>
        <v>0</v>
      </c>
      <c r="BF49" s="26" t="str">
        <f>+IF(VLOOKUP($B49,'Lista Puestos Valorados'!$B$11:$BK$510,MATCH('Auxiliar General'!AZ$4,'Lista Puestos Valorados'!$B$10:$BK$10,0),0)="","No relevante",VLOOKUP($B49,'Lista Puestos Valorados'!$B$11:$BK$510,MATCH('Auxiliar General'!AZ$4,'Lista Puestos Valorados'!$B$10:$BK$10,0),0))</f>
        <v>No relevante</v>
      </c>
      <c r="BG49" s="26">
        <f>+HLOOKUP(BF49,Sistema_Puntos!$Q$5:$Y$43,'Auxiliar General'!BB$5,FALSE)</f>
        <v>0</v>
      </c>
      <c r="BH49" s="26" t="str">
        <f>+IF(VLOOKUP($B49,'Lista Puestos Valorados'!$B$11:$BK$510,MATCH('Auxiliar General'!BB$4,'Lista Puestos Valorados'!$B$10:$BK$10,0),0)="","No relevante",VLOOKUP($B49,'Lista Puestos Valorados'!$B$11:$BK$510,MATCH('Auxiliar General'!BB$4,'Lista Puestos Valorados'!$B$10:$BK$10,0),0))</f>
        <v>No relevante</v>
      </c>
      <c r="BI49" s="26">
        <f>+HLOOKUP(BH49,Sistema_Puntos!$Q$5:$Y$43,'Auxiliar General'!BD$5,FALSE)</f>
        <v>0</v>
      </c>
      <c r="BJ49" s="26" t="str">
        <f>+IF(VLOOKUP($B49,'Lista Puestos Valorados'!$B$11:$BK$510,MATCH('Auxiliar General'!BD$4,'Lista Puestos Valorados'!$B$10:$BK$10,0),0)="","No relevante",VLOOKUP($B49,'Lista Puestos Valorados'!$B$11:$BK$510,MATCH('Auxiliar General'!BD$4,'Lista Puestos Valorados'!$B$10:$BK$10,0),0))</f>
        <v>No relevante</v>
      </c>
      <c r="BK49" s="26">
        <f>+HLOOKUP(BJ49,Sistema_Puntos!$Q$5:$Y$43,'Auxiliar General'!BF$5,FALSE)</f>
        <v>0</v>
      </c>
      <c r="BL49" s="26" t="str">
        <f>+IF(VLOOKUP($B49,'Lista Puestos Valorados'!$B$11:$BK$510,MATCH('Auxiliar General'!BF$4,'Lista Puestos Valorados'!$B$10:$BK$10,0),0)="","No relevante",VLOOKUP($B49,'Lista Puestos Valorados'!$B$11:$BK$510,MATCH('Auxiliar General'!BF$4,'Lista Puestos Valorados'!$B$10:$BK$10,0),0))</f>
        <v>No relevante</v>
      </c>
      <c r="BM49" s="26">
        <f>+HLOOKUP(BL49,Sistema_Puntos!$Q$5:$Y$43,'Auxiliar General'!BH$5,FALSE)</f>
        <v>0</v>
      </c>
      <c r="BN49" s="26" t="str">
        <f>+IF(VLOOKUP($B49,'Lista Puestos Valorados'!$B$11:$BK$510,MATCH('Auxiliar General'!BH$4,'Lista Puestos Valorados'!$B$10:$BK$10,0),0)="","No relevante",VLOOKUP($B49,'Lista Puestos Valorados'!$B$11:$BK$510,MATCH('Auxiliar General'!BH$4,'Lista Puestos Valorados'!$B$10:$BK$10,0),0))</f>
        <v>No relevante</v>
      </c>
      <c r="BO49" s="26">
        <f>+HLOOKUP(BN49,Sistema_Puntos!$Q$5:$Y$43,'Auxiliar General'!BJ$5,FALSE)</f>
        <v>0</v>
      </c>
      <c r="BP49" s="26" t="str">
        <f>+IF(VLOOKUP($B49,'Lista Puestos Valorados'!$B$11:$BK$510,MATCH('Auxiliar General'!BJ$4,'Lista Puestos Valorados'!$B$10:$BK$10,0),0)="","No relevante",VLOOKUP($B49,'Lista Puestos Valorados'!$B$11:$BK$510,MATCH('Auxiliar General'!BJ$4,'Lista Puestos Valorados'!$B$10:$BK$10,0),0))</f>
        <v>No relevante</v>
      </c>
      <c r="BQ49" s="26">
        <f>+HLOOKUP(BP49,Sistema_Puntos!$Q$5:$Y$43,'Auxiliar General'!BL$5,FALSE)</f>
        <v>0</v>
      </c>
      <c r="BR49" s="26" t="str">
        <f>+IF(VLOOKUP($B49,'Lista Puestos Valorados'!$B$11:$BK$510,MATCH('Auxiliar General'!BL$4,'Lista Puestos Valorados'!$B$10:$BK$10,0),0)="","No relevante",VLOOKUP($B49,'Lista Puestos Valorados'!$B$11:$BK$510,MATCH('Auxiliar General'!BL$4,'Lista Puestos Valorados'!$B$10:$BK$10,0),0))</f>
        <v>No relevante</v>
      </c>
      <c r="BS49" s="26">
        <f>+HLOOKUP(BR49,Sistema_Puntos!$Q$5:$Y$43,'Auxiliar General'!BN$5,FALSE)</f>
        <v>0</v>
      </c>
      <c r="BT49" s="26" t="str">
        <f>+IF(VLOOKUP($B49,'Lista Puestos Valorados'!$B$11:$BK$510,MATCH('Auxiliar General'!BN$4,'Lista Puestos Valorados'!$B$10:$BK$10,0),0)="","No relevante",VLOOKUP($B49,'Lista Puestos Valorados'!$B$11:$BK$510,MATCH('Auxiliar General'!BN$4,'Lista Puestos Valorados'!$B$10:$BK$10,0),0))</f>
        <v>No relevante</v>
      </c>
      <c r="BU49" s="26">
        <f>+HLOOKUP(BT49,Sistema_Puntos!$Q$5:$Y$43,'Auxiliar General'!BP$5,FALSE)</f>
        <v>0</v>
      </c>
      <c r="BV49" s="26" t="str">
        <f>+IF(VLOOKUP($B49,'Lista Puestos Valorados'!$B$11:$BK$510,MATCH('Auxiliar General'!BP$4,'Lista Puestos Valorados'!$B$10:$BK$10,0),0)="","No relevante",VLOOKUP($B49,'Lista Puestos Valorados'!$B$11:$BK$510,MATCH('Auxiliar General'!BP$4,'Lista Puestos Valorados'!$B$10:$BK$10,0),0))</f>
        <v>No relevante</v>
      </c>
      <c r="BW49" s="26">
        <f>+HLOOKUP(BV49,Sistema_Puntos!$Q$5:$Y$43,'Auxiliar General'!BR$5,FALSE)</f>
        <v>0</v>
      </c>
      <c r="BX49" s="26" t="str">
        <f>+IF(VLOOKUP($B49,'Lista Puestos Valorados'!$B$11:$BK$510,MATCH('Auxiliar General'!BR$4,'Lista Puestos Valorados'!$B$10:$BK$10,0),0)="","No relevante",VLOOKUP($B49,'Lista Puestos Valorados'!$B$11:$BK$510,MATCH('Auxiliar General'!BR$4,'Lista Puestos Valorados'!$B$10:$BK$10,0),0))</f>
        <v>No relevante</v>
      </c>
      <c r="BY49" s="26">
        <f>+HLOOKUP(BX49,Sistema_Puntos!$Q$5:$Y$43,'Auxiliar General'!BT$5,FALSE)</f>
        <v>0</v>
      </c>
      <c r="BZ49" s="26" t="str">
        <f>+IF(VLOOKUP($B49,'Lista Puestos Valorados'!$B$11:$BK$510,MATCH('Auxiliar General'!BT$4,'Lista Puestos Valorados'!$B$10:$BK$10,0),0)="","No relevante",VLOOKUP($B49,'Lista Puestos Valorados'!$B$11:$BK$510,MATCH('Auxiliar General'!BT$4,'Lista Puestos Valorados'!$B$10:$BK$10,0),0))</f>
        <v>No relevante</v>
      </c>
      <c r="CA49" s="26">
        <f>+HLOOKUP(BZ49,Sistema_Puntos!$Q$5:$Y$43,'Auxiliar General'!BV$5,FALSE)</f>
        <v>0</v>
      </c>
      <c r="CB49" s="26" t="str">
        <f>+IF(VLOOKUP($B49,'Lista Puestos Valorados'!$B$11:$BK$510,MATCH('Auxiliar General'!BV$4,'Lista Puestos Valorados'!$B$10:$BK$10,0),0)="","No relevante",VLOOKUP($B49,'Lista Puestos Valorados'!$B$11:$BK$510,MATCH('Auxiliar General'!BV$4,'Lista Puestos Valorados'!$B$10:$BK$10,0),0))</f>
        <v>No relevante</v>
      </c>
      <c r="CC49" s="26">
        <f>+HLOOKUP(CB49,Sistema_Puntos!$Q$5:$Y$43,'Auxiliar General'!BX$5,FALSE)</f>
        <v>0</v>
      </c>
      <c r="CD49" s="26" t="str">
        <f>+IF(VLOOKUP($B49,'Lista Puestos Valorados'!$B$11:$BK$510,MATCH('Auxiliar General'!BX$4,'Lista Puestos Valorados'!$B$10:$BK$10,0),0)="","No relevante",VLOOKUP($B49,'Lista Puestos Valorados'!$B$11:$BK$510,MATCH('Auxiliar General'!BX$4,'Lista Puestos Valorados'!$B$10:$BK$10,0),0))</f>
        <v>No relevante</v>
      </c>
      <c r="CE49" s="26">
        <f>+HLOOKUP(CD49,Sistema_Puntos!$Q$5:$Y$43,'Auxiliar General'!BZ$5,FALSE)</f>
        <v>0</v>
      </c>
      <c r="CF49" s="26" t="str">
        <f>+IF(VLOOKUP($B49,'Lista Puestos Valorados'!$B$11:$BK$510,MATCH('Auxiliar General'!BZ$4,'Lista Puestos Valorados'!$B$10:$BK$10,0),0)="","No relevante",VLOOKUP($B49,'Lista Puestos Valorados'!$B$11:$BK$510,MATCH('Auxiliar General'!BZ$4,'Lista Puestos Valorados'!$B$10:$BK$10,0),0))</f>
        <v>No relevante</v>
      </c>
      <c r="CG49" s="26">
        <f>+HLOOKUP(CF49,Sistema_Puntos!$Q$5:$Y$43,'Auxiliar General'!CB$5,FALSE)</f>
        <v>0</v>
      </c>
      <c r="CH49" s="29"/>
      <c r="CI49" s="29"/>
    </row>
    <row r="50" spans="2:87" ht="17.55" customHeight="1">
      <c r="B50" s="26">
        <f>+'Listado de Puestos'!B50</f>
        <v>40</v>
      </c>
      <c r="C50" s="26" t="str">
        <f>+IF('Lista Puestos Valorados'!C50="","",'Lista Puestos Valorados'!C50)</f>
        <v/>
      </c>
      <c r="D50" s="26" t="str">
        <f>+IF('Lista Puestos Valorados'!D50="","",'Lista Puestos Valorados'!D50)</f>
        <v/>
      </c>
      <c r="E50" s="26" t="str">
        <f>+IF('Lista Puestos Valorados'!E50="","",'Lista Puestos Valorados'!E50)</f>
        <v/>
      </c>
      <c r="F50" s="26" t="str">
        <f>+IF('Lista Puestos Valorados'!F50="","",'Lista Puestos Valorados'!F50)</f>
        <v/>
      </c>
      <c r="G50" s="26" t="str">
        <f>+IF('Lista Puestos Valorados'!G50="","",'Lista Puestos Valorados'!G50)</f>
        <v/>
      </c>
      <c r="H50" s="26" t="str">
        <f>+IF('Lista Puestos Valorados'!H50="","",'Lista Puestos Valorados'!H50)</f>
        <v/>
      </c>
      <c r="I50" s="26" t="str">
        <f>+IF('Lista Puestos Valorados'!I50="","",'Lista Puestos Valorados'!I50)</f>
        <v/>
      </c>
      <c r="J50" s="118" t="e">
        <f t="array" ref="J50">+IF(L50="","",_xlfn.IFS(L50&lt;='Cortes de Agrupacion'!$F$15,'Cortes de Agrupacion'!$E$15,'Resultados General'!L50&lt;='Cortes de Agrupacion'!$F$14,'Cortes de Agrupacion'!$E$14,'Resultados General'!L50&lt;='Cortes de Agrupacion'!$F$13,'Cortes de Agrupacion'!$E$13,L50&lt;='Cortes de Agrupacion'!$F$12,'Cortes de Agrupacion'!$E$12,'Resultados General'!L50&lt;='Cortes de Agrupacion'!$F$11,'Cortes de Agrupacion'!$E$11,'Resultados General'!L50&lt;='Cortes de Agrupacion'!$F$10,'Cortes de Agrupacion'!$E$10,'Resultados General'!L50&lt;='Cortes de Agrupacion'!$F$9,'Cortes de Agrupacion'!$E$9,'Resultados General'!L50&lt;='Cortes de Agrupacion'!$F$8,'Cortes de Agrupacion'!$E$8,'Resultados General'!L50&lt;='Cortes de Agrupacion'!$F$7,'Cortes de Agrupacion'!$E$7,'Resultados General'!L50&lt;='Cortes de Agrupacion'!$F$6,'Cortes de Agrupacion'!$E$6))</f>
        <v>#VALUE!</v>
      </c>
      <c r="K50" s="118" t="str">
        <f t="shared" si="0"/>
        <v/>
      </c>
      <c r="L50" s="124" t="e">
        <f>#VALUE!</f>
        <v>#VALUE!</v>
      </c>
      <c r="M50" s="26" t="e">
        <f ca="1">+_xlfn.IFNA(VLOOKUP(C50,'Distribución de puestos'!$B$8:$I$507,8,0),"")</f>
        <v>#NAME?</v>
      </c>
      <c r="N50" s="26" t="str">
        <f>+IF(VLOOKUP($B50,'Lista Puestos Valorados'!$B$11:$BK$510,MATCH('Auxiliar General'!H$4,'Lista Puestos Valorados'!$B$10:$BK$10,0),0)="","No relevante",VLOOKUP($B50,'Lista Puestos Valorados'!$B$11:$BK$510,MATCH('Auxiliar General'!H$4,'Lista Puestos Valorados'!$B$10:$BK$10,0),0))</f>
        <v>No relevante</v>
      </c>
      <c r="O50" s="26">
        <f>+HLOOKUP(N50,Sistema_Puntos!$Q$5:$Y$43,'Auxiliar General'!J$5,FALSE)</f>
        <v>0</v>
      </c>
      <c r="P50" s="26" t="str">
        <f>+IF(VLOOKUP($B50,'Lista Puestos Valorados'!$B$11:$BK$510,MATCH('Auxiliar General'!J$4,'Lista Puestos Valorados'!$B$10:$BK$10,0),0)="","No relevante",VLOOKUP($B50,'Lista Puestos Valorados'!$B$11:$BK$510,MATCH('Auxiliar General'!J$4,'Lista Puestos Valorados'!$B$10:$BK$10,0),0))</f>
        <v>No relevante</v>
      </c>
      <c r="Q50" s="26">
        <f>+HLOOKUP(P50,Sistema_Puntos!$Q$5:$Y$43,'Auxiliar General'!L$5,FALSE)</f>
        <v>0</v>
      </c>
      <c r="R50" s="26" t="str">
        <f>+IF(VLOOKUP($B50,'Lista Puestos Valorados'!$B$11:$BK$510,MATCH('Auxiliar General'!L$4,'Lista Puestos Valorados'!$B$10:$BK$10,0),0)="","No relevante",VLOOKUP($B50,'Lista Puestos Valorados'!$B$11:$BK$510,MATCH('Auxiliar General'!L$4,'Lista Puestos Valorados'!$B$10:$BK$10,0),0))</f>
        <v>No relevante</v>
      </c>
      <c r="S50" s="26">
        <f>+HLOOKUP(R50,Sistema_Puntos!$Q$5:$Y$43,'Auxiliar General'!N$5,FALSE)</f>
        <v>0</v>
      </c>
      <c r="T50" s="26" t="str">
        <f>+IF(VLOOKUP($B50,'Lista Puestos Valorados'!$B$11:$BK$510,MATCH('Auxiliar General'!N$4,'Lista Puestos Valorados'!$B$10:$BK$10,0),0)="","No relevante",VLOOKUP($B50,'Lista Puestos Valorados'!$B$11:$BK$510,MATCH('Auxiliar General'!N$4,'Lista Puestos Valorados'!$B$10:$BK$10,0),0))</f>
        <v>No relevante</v>
      </c>
      <c r="U50" s="26">
        <f>+HLOOKUP(T50,Sistema_Puntos!$Q$5:$Y$43,'Auxiliar General'!P$5,FALSE)</f>
        <v>0</v>
      </c>
      <c r="V50" s="26" t="str">
        <f>+IF(VLOOKUP($B50,'Lista Puestos Valorados'!$B$11:$BK$510,MATCH('Auxiliar General'!P$4,'Lista Puestos Valorados'!$B$10:$BK$10,0),0)="","No relevante",VLOOKUP($B50,'Lista Puestos Valorados'!$B$11:$BK$510,MATCH('Auxiliar General'!P$4,'Lista Puestos Valorados'!$B$10:$BK$10,0),0))</f>
        <v>No relevante</v>
      </c>
      <c r="W50" s="26">
        <f>+HLOOKUP(V50,Sistema_Puntos!$Q$5:$Y$43,'Auxiliar General'!R$5,FALSE)</f>
        <v>0</v>
      </c>
      <c r="X50" s="26" t="str">
        <f>+IF(VLOOKUP($B50,'Lista Puestos Valorados'!$B$11:$BK$510,MATCH('Auxiliar General'!R$4,'Lista Puestos Valorados'!$B$10:$BK$10,0),0)="","No relevante",VLOOKUP($B50,'Lista Puestos Valorados'!$B$11:$BK$510,MATCH('Auxiliar General'!R$4,'Lista Puestos Valorados'!$B$10:$BK$10,0),0))</f>
        <v>No relevante</v>
      </c>
      <c r="Y50" s="26">
        <f>+HLOOKUP(X50,Sistema_Puntos!$Q$5:$Y$43,'Auxiliar General'!T$5,FALSE)</f>
        <v>0</v>
      </c>
      <c r="Z50" s="26" t="str">
        <f>+IF(VLOOKUP($B50,'Lista Puestos Valorados'!$B$11:$BK$510,MATCH('Auxiliar General'!T$4,'Lista Puestos Valorados'!$B$10:$BK$10,0),0)="","No relevante",VLOOKUP($B50,'Lista Puestos Valorados'!$B$11:$BK$510,MATCH('Auxiliar General'!T$4,'Lista Puestos Valorados'!$B$10:$BK$10,0),0))</f>
        <v>No relevante</v>
      </c>
      <c r="AA50" s="26">
        <f>+HLOOKUP(Z50,Sistema_Puntos!$Q$5:$Y$43,'Auxiliar General'!V$5,FALSE)</f>
        <v>0</v>
      </c>
      <c r="AB50" s="26" t="str">
        <f>+IF(VLOOKUP($B50,'Lista Puestos Valorados'!$B$11:$BK$510,MATCH('Auxiliar General'!V$4,'Lista Puestos Valorados'!$B$10:$BK$10,0),0)="","No relevante",VLOOKUP($B50,'Lista Puestos Valorados'!$B$11:$BK$510,MATCH('Auxiliar General'!V$4,'Lista Puestos Valorados'!$B$10:$BK$10,0),0))</f>
        <v>No relevante</v>
      </c>
      <c r="AC50" s="26">
        <f>+HLOOKUP(AB50,Sistema_Puntos!$Q$5:$Y$43,'Auxiliar General'!X$5,FALSE)</f>
        <v>0</v>
      </c>
      <c r="AD50" s="26" t="str">
        <f>+IF(VLOOKUP($B50,'Lista Puestos Valorados'!$B$11:$BK$510,MATCH('Auxiliar General'!X$4,'Lista Puestos Valorados'!$B$10:$BK$10,0),0)="","No relevante",VLOOKUP($B50,'Lista Puestos Valorados'!$B$11:$BK$510,MATCH('Auxiliar General'!X$4,'Lista Puestos Valorados'!$B$10:$BK$10,0),0))</f>
        <v>No relevante</v>
      </c>
      <c r="AE50" s="26">
        <f>+HLOOKUP(AD50,Sistema_Puntos!$Q$5:$Y$43,'Auxiliar General'!Z$5,FALSE)</f>
        <v>0</v>
      </c>
      <c r="AF50" s="26" t="str">
        <f>+IF(VLOOKUP($B50,'Lista Puestos Valorados'!$B$11:$BK$510,MATCH('Auxiliar General'!Z$4,'Lista Puestos Valorados'!$B$10:$BK$10,0),0)="","No relevante",VLOOKUP($B50,'Lista Puestos Valorados'!$B$11:$BK$510,MATCH('Auxiliar General'!Z$4,'Lista Puestos Valorados'!$B$10:$BK$10,0),0))</f>
        <v>No relevante</v>
      </c>
      <c r="AG50" s="26">
        <f>+HLOOKUP(AF50,Sistema_Puntos!$Q$5:$Y$43,'Auxiliar General'!AB$5,FALSE)</f>
        <v>0</v>
      </c>
      <c r="AH50" s="26" t="str">
        <f>+IF(VLOOKUP($B50,'Lista Puestos Valorados'!$B$11:$BK$510,MATCH('Auxiliar General'!AB$4,'Lista Puestos Valorados'!$B$10:$BK$10,0),0)="","No relevante",VLOOKUP($B50,'Lista Puestos Valorados'!$B$11:$BK$510,MATCH('Auxiliar General'!AB$4,'Lista Puestos Valorados'!$B$10:$BK$10,0),0))</f>
        <v>No relevante</v>
      </c>
      <c r="AI50" s="26">
        <f>+HLOOKUP(AH50,Sistema_Puntos!$Q$5:$Y$43,'Auxiliar General'!AD$5,FALSE)</f>
        <v>0</v>
      </c>
      <c r="AJ50" s="26" t="str">
        <f>+IF(VLOOKUP($B50,'Lista Puestos Valorados'!$B$11:$BK$510,MATCH('Auxiliar General'!AD$4,'Lista Puestos Valorados'!$B$10:$BK$10,0),0)="","No relevante",VLOOKUP($B50,'Lista Puestos Valorados'!$B$11:$BK$510,MATCH('Auxiliar General'!AD$4,'Lista Puestos Valorados'!$B$10:$BK$10,0),0))</f>
        <v>No relevante</v>
      </c>
      <c r="AK50" s="26">
        <f>+HLOOKUP(AJ50,Sistema_Puntos!$Q$5:$Y$43,'Auxiliar General'!AF$5,FALSE)</f>
        <v>0</v>
      </c>
      <c r="AL50" s="26" t="str">
        <f>+IF(VLOOKUP($B50,'Lista Puestos Valorados'!$B$11:$BK$510,MATCH('Auxiliar General'!AF$4,'Lista Puestos Valorados'!$B$10:$BK$10,0),0)="","No relevante",VLOOKUP($B50,'Lista Puestos Valorados'!$B$11:$BK$510,MATCH('Auxiliar General'!AF$4,'Lista Puestos Valorados'!$B$10:$BK$10,0),0))</f>
        <v>No relevante</v>
      </c>
      <c r="AM50" s="26">
        <f>+HLOOKUP(AL50,Sistema_Puntos!$Q$5:$Y$43,'Auxiliar General'!AH$5,FALSE)</f>
        <v>0</v>
      </c>
      <c r="AN50" s="26" t="str">
        <f>+IF(VLOOKUP($B50,'Lista Puestos Valorados'!$B$11:$BK$510,MATCH('Auxiliar General'!AH$4,'Lista Puestos Valorados'!$B$10:$BK$10,0),0)="","No relevante",VLOOKUP($B50,'Lista Puestos Valorados'!$B$11:$BK$510,MATCH('Auxiliar General'!AH$4,'Lista Puestos Valorados'!$B$10:$BK$10,0),0))</f>
        <v>No relevante</v>
      </c>
      <c r="AO50" s="26">
        <f>+HLOOKUP(AN50,Sistema_Puntos!$Q$5:$Y$43,'Auxiliar General'!AJ$5,FALSE)</f>
        <v>0</v>
      </c>
      <c r="AP50" s="26" t="str">
        <f>+IF(VLOOKUP($B50,'Lista Puestos Valorados'!$B$11:$BK$510,MATCH('Auxiliar General'!AJ$4,'Lista Puestos Valorados'!$B$10:$BK$10,0),0)="","No relevante",VLOOKUP($B50,'Lista Puestos Valorados'!$B$11:$BK$510,MATCH('Auxiliar General'!AJ$4,'Lista Puestos Valorados'!$B$10:$BK$10,0),0))</f>
        <v>No relevante</v>
      </c>
      <c r="AQ50" s="26">
        <f>+HLOOKUP(AP50,Sistema_Puntos!$Q$5:$Y$43,'Auxiliar General'!AL$5,FALSE)</f>
        <v>0</v>
      </c>
      <c r="AR50" s="26" t="str">
        <f>+IF(VLOOKUP($B50,'Lista Puestos Valorados'!$B$11:$BK$510,MATCH('Auxiliar General'!AL$4,'Lista Puestos Valorados'!$B$10:$BK$10,0),0)="","No relevante",VLOOKUP($B50,'Lista Puestos Valorados'!$B$11:$BK$510,MATCH('Auxiliar General'!AL$4,'Lista Puestos Valorados'!$B$10:$BK$10,0),0))</f>
        <v>No relevante</v>
      </c>
      <c r="AS50" s="26">
        <f>+HLOOKUP(AR50,Sistema_Puntos!$Q$5:$Y$43,'Auxiliar General'!AN$5,FALSE)</f>
        <v>0</v>
      </c>
      <c r="AT50" s="26" t="str">
        <f>+IF(VLOOKUP($B50,'Lista Puestos Valorados'!$B$11:$BK$510,MATCH('Auxiliar General'!AN$4,'Lista Puestos Valorados'!$B$10:$BK$10,0),0)="","No relevante",VLOOKUP($B50,'Lista Puestos Valorados'!$B$11:$BK$510,MATCH('Auxiliar General'!AN$4,'Lista Puestos Valorados'!$B$10:$BK$10,0),0))</f>
        <v>No relevante</v>
      </c>
      <c r="AU50" s="26">
        <f>+HLOOKUP(AT50,Sistema_Puntos!$Q$5:$Y$43,'Auxiliar General'!AP$5,FALSE)</f>
        <v>0</v>
      </c>
      <c r="AV50" s="26" t="str">
        <f>+IF(VLOOKUP($B50,'Lista Puestos Valorados'!$B$11:$BK$510,MATCH('Auxiliar General'!AP$4,'Lista Puestos Valorados'!$B$10:$BK$10,0),0)="","No relevante",VLOOKUP($B50,'Lista Puestos Valorados'!$B$11:$BK$510,MATCH('Auxiliar General'!AP$4,'Lista Puestos Valorados'!$B$10:$BK$10,0),0))</f>
        <v>No relevante</v>
      </c>
      <c r="AW50" s="26">
        <f>+HLOOKUP(AV50,Sistema_Puntos!$Q$5:$Y$43,'Auxiliar General'!AR$5,FALSE)</f>
        <v>0</v>
      </c>
      <c r="AX50" s="26" t="str">
        <f>+IF(VLOOKUP($B50,'Lista Puestos Valorados'!$B$11:$BK$510,MATCH('Auxiliar General'!AR$4,'Lista Puestos Valorados'!$B$10:$BK$10,0),0)="","No relevante",VLOOKUP($B50,'Lista Puestos Valorados'!$B$11:$BK$510,MATCH('Auxiliar General'!AR$4,'Lista Puestos Valorados'!$B$10:$BK$10,0),0))</f>
        <v>No relevante</v>
      </c>
      <c r="AY50" s="26">
        <f>+HLOOKUP(AX50,Sistema_Puntos!$Q$5:$Y$43,'Auxiliar General'!AT$5,FALSE)</f>
        <v>0</v>
      </c>
      <c r="AZ50" s="26" t="str">
        <f>+IF(VLOOKUP($B50,'Lista Puestos Valorados'!$B$11:$BK$510,MATCH('Auxiliar General'!AT$4,'Lista Puestos Valorados'!$B$10:$BK$10,0),0)="","No relevante",VLOOKUP($B50,'Lista Puestos Valorados'!$B$11:$BK$510,MATCH('Auxiliar General'!AT$4,'Lista Puestos Valorados'!$B$10:$BK$10,0),0))</f>
        <v>No relevante</v>
      </c>
      <c r="BA50" s="26">
        <f>+HLOOKUP(AZ50,Sistema_Puntos!$Q$5:$Y$43,'Auxiliar General'!AV$5,FALSE)</f>
        <v>0</v>
      </c>
      <c r="BB50" s="26" t="str">
        <f>+IF(VLOOKUP($B50,'Lista Puestos Valorados'!$B$11:$BK$510,MATCH('Auxiliar General'!AV$4,'Lista Puestos Valorados'!$B$10:$BK$10,0),0)="","No relevante",VLOOKUP($B50,'Lista Puestos Valorados'!$B$11:$BK$510,MATCH('Auxiliar General'!AV$4,'Lista Puestos Valorados'!$B$10:$BK$10,0),0))</f>
        <v>No relevante</v>
      </c>
      <c r="BC50" s="26">
        <f>+HLOOKUP(BB50,Sistema_Puntos!$Q$5:$Y$43,'Auxiliar General'!AX$5,FALSE)</f>
        <v>0</v>
      </c>
      <c r="BD50" s="26" t="str">
        <f>+IF(VLOOKUP($B50,'Lista Puestos Valorados'!$B$11:$BK$510,MATCH('Auxiliar General'!AX$4,'Lista Puestos Valorados'!$B$10:$BK$10,0),0)="","No relevante",VLOOKUP($B50,'Lista Puestos Valorados'!$B$11:$BK$510,MATCH('Auxiliar General'!AX$4,'Lista Puestos Valorados'!$B$10:$BK$10,0),0))</f>
        <v>No relevante</v>
      </c>
      <c r="BE50" s="26">
        <f>+HLOOKUP(BD50,Sistema_Puntos!$Q$5:$Y$43,'Auxiliar General'!AZ$5,FALSE)</f>
        <v>0</v>
      </c>
      <c r="BF50" s="26" t="str">
        <f>+IF(VLOOKUP($B50,'Lista Puestos Valorados'!$B$11:$BK$510,MATCH('Auxiliar General'!AZ$4,'Lista Puestos Valorados'!$B$10:$BK$10,0),0)="","No relevante",VLOOKUP($B50,'Lista Puestos Valorados'!$B$11:$BK$510,MATCH('Auxiliar General'!AZ$4,'Lista Puestos Valorados'!$B$10:$BK$10,0),0))</f>
        <v>No relevante</v>
      </c>
      <c r="BG50" s="26">
        <f>+HLOOKUP(BF50,Sistema_Puntos!$Q$5:$Y$43,'Auxiliar General'!BB$5,FALSE)</f>
        <v>0</v>
      </c>
      <c r="BH50" s="26" t="str">
        <f>+IF(VLOOKUP($B50,'Lista Puestos Valorados'!$B$11:$BK$510,MATCH('Auxiliar General'!BB$4,'Lista Puestos Valorados'!$B$10:$BK$10,0),0)="","No relevante",VLOOKUP($B50,'Lista Puestos Valorados'!$B$11:$BK$510,MATCH('Auxiliar General'!BB$4,'Lista Puestos Valorados'!$B$10:$BK$10,0),0))</f>
        <v>No relevante</v>
      </c>
      <c r="BI50" s="26">
        <f>+HLOOKUP(BH50,Sistema_Puntos!$Q$5:$Y$43,'Auxiliar General'!BD$5,FALSE)</f>
        <v>0</v>
      </c>
      <c r="BJ50" s="26" t="str">
        <f>+IF(VLOOKUP($B50,'Lista Puestos Valorados'!$B$11:$BK$510,MATCH('Auxiliar General'!BD$4,'Lista Puestos Valorados'!$B$10:$BK$10,0),0)="","No relevante",VLOOKUP($B50,'Lista Puestos Valorados'!$B$11:$BK$510,MATCH('Auxiliar General'!BD$4,'Lista Puestos Valorados'!$B$10:$BK$10,0),0))</f>
        <v>No relevante</v>
      </c>
      <c r="BK50" s="26">
        <f>+HLOOKUP(BJ50,Sistema_Puntos!$Q$5:$Y$43,'Auxiliar General'!BF$5,FALSE)</f>
        <v>0</v>
      </c>
      <c r="BL50" s="26" t="str">
        <f>+IF(VLOOKUP($B50,'Lista Puestos Valorados'!$B$11:$BK$510,MATCH('Auxiliar General'!BF$4,'Lista Puestos Valorados'!$B$10:$BK$10,0),0)="","No relevante",VLOOKUP($B50,'Lista Puestos Valorados'!$B$11:$BK$510,MATCH('Auxiliar General'!BF$4,'Lista Puestos Valorados'!$B$10:$BK$10,0),0))</f>
        <v>No relevante</v>
      </c>
      <c r="BM50" s="26">
        <f>+HLOOKUP(BL50,Sistema_Puntos!$Q$5:$Y$43,'Auxiliar General'!BH$5,FALSE)</f>
        <v>0</v>
      </c>
      <c r="BN50" s="26" t="str">
        <f>+IF(VLOOKUP($B50,'Lista Puestos Valorados'!$B$11:$BK$510,MATCH('Auxiliar General'!BH$4,'Lista Puestos Valorados'!$B$10:$BK$10,0),0)="","No relevante",VLOOKUP($B50,'Lista Puestos Valorados'!$B$11:$BK$510,MATCH('Auxiliar General'!BH$4,'Lista Puestos Valorados'!$B$10:$BK$10,0),0))</f>
        <v>No relevante</v>
      </c>
      <c r="BO50" s="26">
        <f>+HLOOKUP(BN50,Sistema_Puntos!$Q$5:$Y$43,'Auxiliar General'!BJ$5,FALSE)</f>
        <v>0</v>
      </c>
      <c r="BP50" s="26" t="str">
        <f>+IF(VLOOKUP($B50,'Lista Puestos Valorados'!$B$11:$BK$510,MATCH('Auxiliar General'!BJ$4,'Lista Puestos Valorados'!$B$10:$BK$10,0),0)="","No relevante",VLOOKUP($B50,'Lista Puestos Valorados'!$B$11:$BK$510,MATCH('Auxiliar General'!BJ$4,'Lista Puestos Valorados'!$B$10:$BK$10,0),0))</f>
        <v>No relevante</v>
      </c>
      <c r="BQ50" s="26">
        <f>+HLOOKUP(BP50,Sistema_Puntos!$Q$5:$Y$43,'Auxiliar General'!BL$5,FALSE)</f>
        <v>0</v>
      </c>
      <c r="BR50" s="26" t="str">
        <f>+IF(VLOOKUP($B50,'Lista Puestos Valorados'!$B$11:$BK$510,MATCH('Auxiliar General'!BL$4,'Lista Puestos Valorados'!$B$10:$BK$10,0),0)="","No relevante",VLOOKUP($B50,'Lista Puestos Valorados'!$B$11:$BK$510,MATCH('Auxiliar General'!BL$4,'Lista Puestos Valorados'!$B$10:$BK$10,0),0))</f>
        <v>No relevante</v>
      </c>
      <c r="BS50" s="26">
        <f>+HLOOKUP(BR50,Sistema_Puntos!$Q$5:$Y$43,'Auxiliar General'!BN$5,FALSE)</f>
        <v>0</v>
      </c>
      <c r="BT50" s="26" t="str">
        <f>+IF(VLOOKUP($B50,'Lista Puestos Valorados'!$B$11:$BK$510,MATCH('Auxiliar General'!BN$4,'Lista Puestos Valorados'!$B$10:$BK$10,0),0)="","No relevante",VLOOKUP($B50,'Lista Puestos Valorados'!$B$11:$BK$510,MATCH('Auxiliar General'!BN$4,'Lista Puestos Valorados'!$B$10:$BK$10,0),0))</f>
        <v>No relevante</v>
      </c>
      <c r="BU50" s="26">
        <f>+HLOOKUP(BT50,Sistema_Puntos!$Q$5:$Y$43,'Auxiliar General'!BP$5,FALSE)</f>
        <v>0</v>
      </c>
      <c r="BV50" s="26" t="str">
        <f>+IF(VLOOKUP($B50,'Lista Puestos Valorados'!$B$11:$BK$510,MATCH('Auxiliar General'!BP$4,'Lista Puestos Valorados'!$B$10:$BK$10,0),0)="","No relevante",VLOOKUP($B50,'Lista Puestos Valorados'!$B$11:$BK$510,MATCH('Auxiliar General'!BP$4,'Lista Puestos Valorados'!$B$10:$BK$10,0),0))</f>
        <v>No relevante</v>
      </c>
      <c r="BW50" s="26">
        <f>+HLOOKUP(BV50,Sistema_Puntos!$Q$5:$Y$43,'Auxiliar General'!BR$5,FALSE)</f>
        <v>0</v>
      </c>
      <c r="BX50" s="26" t="str">
        <f>+IF(VLOOKUP($B50,'Lista Puestos Valorados'!$B$11:$BK$510,MATCH('Auxiliar General'!BR$4,'Lista Puestos Valorados'!$B$10:$BK$10,0),0)="","No relevante",VLOOKUP($B50,'Lista Puestos Valorados'!$B$11:$BK$510,MATCH('Auxiliar General'!BR$4,'Lista Puestos Valorados'!$B$10:$BK$10,0),0))</f>
        <v>No relevante</v>
      </c>
      <c r="BY50" s="26">
        <f>+HLOOKUP(BX50,Sistema_Puntos!$Q$5:$Y$43,'Auxiliar General'!BT$5,FALSE)</f>
        <v>0</v>
      </c>
      <c r="BZ50" s="26" t="str">
        <f>+IF(VLOOKUP($B50,'Lista Puestos Valorados'!$B$11:$BK$510,MATCH('Auxiliar General'!BT$4,'Lista Puestos Valorados'!$B$10:$BK$10,0),0)="","No relevante",VLOOKUP($B50,'Lista Puestos Valorados'!$B$11:$BK$510,MATCH('Auxiliar General'!BT$4,'Lista Puestos Valorados'!$B$10:$BK$10,0),0))</f>
        <v>No relevante</v>
      </c>
      <c r="CA50" s="26">
        <f>+HLOOKUP(BZ50,Sistema_Puntos!$Q$5:$Y$43,'Auxiliar General'!BV$5,FALSE)</f>
        <v>0</v>
      </c>
      <c r="CB50" s="26" t="str">
        <f>+IF(VLOOKUP($B50,'Lista Puestos Valorados'!$B$11:$BK$510,MATCH('Auxiliar General'!BV$4,'Lista Puestos Valorados'!$B$10:$BK$10,0),0)="","No relevante",VLOOKUP($B50,'Lista Puestos Valorados'!$B$11:$BK$510,MATCH('Auxiliar General'!BV$4,'Lista Puestos Valorados'!$B$10:$BK$10,0),0))</f>
        <v>No relevante</v>
      </c>
      <c r="CC50" s="26">
        <f>+HLOOKUP(CB50,Sistema_Puntos!$Q$5:$Y$43,'Auxiliar General'!BX$5,FALSE)</f>
        <v>0</v>
      </c>
      <c r="CD50" s="26" t="str">
        <f>+IF(VLOOKUP($B50,'Lista Puestos Valorados'!$B$11:$BK$510,MATCH('Auxiliar General'!BX$4,'Lista Puestos Valorados'!$B$10:$BK$10,0),0)="","No relevante",VLOOKUP($B50,'Lista Puestos Valorados'!$B$11:$BK$510,MATCH('Auxiliar General'!BX$4,'Lista Puestos Valorados'!$B$10:$BK$10,0),0))</f>
        <v>No relevante</v>
      </c>
      <c r="CE50" s="26">
        <f>+HLOOKUP(CD50,Sistema_Puntos!$Q$5:$Y$43,'Auxiliar General'!BZ$5,FALSE)</f>
        <v>0</v>
      </c>
      <c r="CF50" s="26" t="str">
        <f>+IF(VLOOKUP($B50,'Lista Puestos Valorados'!$B$11:$BK$510,MATCH('Auxiliar General'!BZ$4,'Lista Puestos Valorados'!$B$10:$BK$10,0),0)="","No relevante",VLOOKUP($B50,'Lista Puestos Valorados'!$B$11:$BK$510,MATCH('Auxiliar General'!BZ$4,'Lista Puestos Valorados'!$B$10:$BK$10,0),0))</f>
        <v>No relevante</v>
      </c>
      <c r="CG50" s="26">
        <f>+HLOOKUP(CF50,Sistema_Puntos!$Q$5:$Y$43,'Auxiliar General'!CB$5,FALSE)</f>
        <v>0</v>
      </c>
      <c r="CH50" s="29"/>
      <c r="CI50" s="29"/>
    </row>
    <row r="51" spans="2:87" ht="17.55" customHeight="1">
      <c r="B51" s="26">
        <f>+'Listado de Puestos'!B51</f>
        <v>41</v>
      </c>
      <c r="C51" s="26" t="str">
        <f>+IF('Lista Puestos Valorados'!C51="","",'Lista Puestos Valorados'!C51)</f>
        <v/>
      </c>
      <c r="D51" s="26" t="str">
        <f>+IF('Lista Puestos Valorados'!D51="","",'Lista Puestos Valorados'!D51)</f>
        <v/>
      </c>
      <c r="E51" s="26" t="str">
        <f>+IF('Lista Puestos Valorados'!E51="","",'Lista Puestos Valorados'!E51)</f>
        <v/>
      </c>
      <c r="F51" s="26" t="str">
        <f>+IF('Lista Puestos Valorados'!F51="","",'Lista Puestos Valorados'!F51)</f>
        <v/>
      </c>
      <c r="G51" s="26" t="str">
        <f>+IF('Lista Puestos Valorados'!G51="","",'Lista Puestos Valorados'!G51)</f>
        <v/>
      </c>
      <c r="H51" s="26" t="str">
        <f>+IF('Lista Puestos Valorados'!H51="","",'Lista Puestos Valorados'!H51)</f>
        <v/>
      </c>
      <c r="I51" s="26" t="str">
        <f>+IF('Lista Puestos Valorados'!I51="","",'Lista Puestos Valorados'!I51)</f>
        <v/>
      </c>
      <c r="J51" s="118" t="e">
        <f t="array" ref="J51">+IF(L51="","",_xlfn.IFS(L51&lt;='Cortes de Agrupacion'!$F$15,'Cortes de Agrupacion'!$E$15,'Resultados General'!L51&lt;='Cortes de Agrupacion'!$F$14,'Cortes de Agrupacion'!$E$14,'Resultados General'!L51&lt;='Cortes de Agrupacion'!$F$13,'Cortes de Agrupacion'!$E$13,L51&lt;='Cortes de Agrupacion'!$F$12,'Cortes de Agrupacion'!$E$12,'Resultados General'!L51&lt;='Cortes de Agrupacion'!$F$11,'Cortes de Agrupacion'!$E$11,'Resultados General'!L51&lt;='Cortes de Agrupacion'!$F$10,'Cortes de Agrupacion'!$E$10,'Resultados General'!L51&lt;='Cortes de Agrupacion'!$F$9,'Cortes de Agrupacion'!$E$9,'Resultados General'!L51&lt;='Cortes de Agrupacion'!$F$8,'Cortes de Agrupacion'!$E$8,'Resultados General'!L51&lt;='Cortes de Agrupacion'!$F$7,'Cortes de Agrupacion'!$E$7,'Resultados General'!L51&lt;='Cortes de Agrupacion'!$F$6,'Cortes de Agrupacion'!$E$6))</f>
        <v>#VALUE!</v>
      </c>
      <c r="K51" s="118" t="str">
        <f t="shared" si="0"/>
        <v/>
      </c>
      <c r="L51" s="124" t="e">
        <f>#VALUE!</f>
        <v>#VALUE!</v>
      </c>
      <c r="M51" s="26" t="e">
        <f ca="1">+_xlfn.IFNA(VLOOKUP(C51,'Distribución de puestos'!$B$8:$I$507,8,0),"")</f>
        <v>#NAME?</v>
      </c>
      <c r="N51" s="26" t="str">
        <f>+IF(VLOOKUP($B51,'Lista Puestos Valorados'!$B$11:$BK$510,MATCH('Auxiliar General'!H$4,'Lista Puestos Valorados'!$B$10:$BK$10,0),0)="","No relevante",VLOOKUP($B51,'Lista Puestos Valorados'!$B$11:$BK$510,MATCH('Auxiliar General'!H$4,'Lista Puestos Valorados'!$B$10:$BK$10,0),0))</f>
        <v>No relevante</v>
      </c>
      <c r="O51" s="26">
        <f>+HLOOKUP(N51,Sistema_Puntos!$Q$5:$Y$43,'Auxiliar General'!J$5,FALSE)</f>
        <v>0</v>
      </c>
      <c r="P51" s="26" t="str">
        <f>+IF(VLOOKUP($B51,'Lista Puestos Valorados'!$B$11:$BK$510,MATCH('Auxiliar General'!J$4,'Lista Puestos Valorados'!$B$10:$BK$10,0),0)="","No relevante",VLOOKUP($B51,'Lista Puestos Valorados'!$B$11:$BK$510,MATCH('Auxiliar General'!J$4,'Lista Puestos Valorados'!$B$10:$BK$10,0),0))</f>
        <v>No relevante</v>
      </c>
      <c r="Q51" s="26">
        <f>+HLOOKUP(P51,Sistema_Puntos!$Q$5:$Y$43,'Auxiliar General'!L$5,FALSE)</f>
        <v>0</v>
      </c>
      <c r="R51" s="26" t="str">
        <f>+IF(VLOOKUP($B51,'Lista Puestos Valorados'!$B$11:$BK$510,MATCH('Auxiliar General'!L$4,'Lista Puestos Valorados'!$B$10:$BK$10,0),0)="","No relevante",VLOOKUP($B51,'Lista Puestos Valorados'!$B$11:$BK$510,MATCH('Auxiliar General'!L$4,'Lista Puestos Valorados'!$B$10:$BK$10,0),0))</f>
        <v>No relevante</v>
      </c>
      <c r="S51" s="26">
        <f>+HLOOKUP(R51,Sistema_Puntos!$Q$5:$Y$43,'Auxiliar General'!N$5,FALSE)</f>
        <v>0</v>
      </c>
      <c r="T51" s="26" t="str">
        <f>+IF(VLOOKUP($B51,'Lista Puestos Valorados'!$B$11:$BK$510,MATCH('Auxiliar General'!N$4,'Lista Puestos Valorados'!$B$10:$BK$10,0),0)="","No relevante",VLOOKUP($B51,'Lista Puestos Valorados'!$B$11:$BK$510,MATCH('Auxiliar General'!N$4,'Lista Puestos Valorados'!$B$10:$BK$10,0),0))</f>
        <v>No relevante</v>
      </c>
      <c r="U51" s="26">
        <f>+HLOOKUP(T51,Sistema_Puntos!$Q$5:$Y$43,'Auxiliar General'!P$5,FALSE)</f>
        <v>0</v>
      </c>
      <c r="V51" s="26" t="str">
        <f>+IF(VLOOKUP($B51,'Lista Puestos Valorados'!$B$11:$BK$510,MATCH('Auxiliar General'!P$4,'Lista Puestos Valorados'!$B$10:$BK$10,0),0)="","No relevante",VLOOKUP($B51,'Lista Puestos Valorados'!$B$11:$BK$510,MATCH('Auxiliar General'!P$4,'Lista Puestos Valorados'!$B$10:$BK$10,0),0))</f>
        <v>No relevante</v>
      </c>
      <c r="W51" s="26">
        <f>+HLOOKUP(V51,Sistema_Puntos!$Q$5:$Y$43,'Auxiliar General'!R$5,FALSE)</f>
        <v>0</v>
      </c>
      <c r="X51" s="26" t="str">
        <f>+IF(VLOOKUP($B51,'Lista Puestos Valorados'!$B$11:$BK$510,MATCH('Auxiliar General'!R$4,'Lista Puestos Valorados'!$B$10:$BK$10,0),0)="","No relevante",VLOOKUP($B51,'Lista Puestos Valorados'!$B$11:$BK$510,MATCH('Auxiliar General'!R$4,'Lista Puestos Valorados'!$B$10:$BK$10,0),0))</f>
        <v>No relevante</v>
      </c>
      <c r="Y51" s="26">
        <f>+HLOOKUP(X51,Sistema_Puntos!$Q$5:$Y$43,'Auxiliar General'!T$5,FALSE)</f>
        <v>0</v>
      </c>
      <c r="Z51" s="26" t="str">
        <f>+IF(VLOOKUP($B51,'Lista Puestos Valorados'!$B$11:$BK$510,MATCH('Auxiliar General'!T$4,'Lista Puestos Valorados'!$B$10:$BK$10,0),0)="","No relevante",VLOOKUP($B51,'Lista Puestos Valorados'!$B$11:$BK$510,MATCH('Auxiliar General'!T$4,'Lista Puestos Valorados'!$B$10:$BK$10,0),0))</f>
        <v>No relevante</v>
      </c>
      <c r="AA51" s="26">
        <f>+HLOOKUP(Z51,Sistema_Puntos!$Q$5:$Y$43,'Auxiliar General'!V$5,FALSE)</f>
        <v>0</v>
      </c>
      <c r="AB51" s="26" t="str">
        <f>+IF(VLOOKUP($B51,'Lista Puestos Valorados'!$B$11:$BK$510,MATCH('Auxiliar General'!V$4,'Lista Puestos Valorados'!$B$10:$BK$10,0),0)="","No relevante",VLOOKUP($B51,'Lista Puestos Valorados'!$B$11:$BK$510,MATCH('Auxiliar General'!V$4,'Lista Puestos Valorados'!$B$10:$BK$10,0),0))</f>
        <v>No relevante</v>
      </c>
      <c r="AC51" s="26">
        <f>+HLOOKUP(AB51,Sistema_Puntos!$Q$5:$Y$43,'Auxiliar General'!X$5,FALSE)</f>
        <v>0</v>
      </c>
      <c r="AD51" s="26" t="str">
        <f>+IF(VLOOKUP($B51,'Lista Puestos Valorados'!$B$11:$BK$510,MATCH('Auxiliar General'!X$4,'Lista Puestos Valorados'!$B$10:$BK$10,0),0)="","No relevante",VLOOKUP($B51,'Lista Puestos Valorados'!$B$11:$BK$510,MATCH('Auxiliar General'!X$4,'Lista Puestos Valorados'!$B$10:$BK$10,0),0))</f>
        <v>No relevante</v>
      </c>
      <c r="AE51" s="26">
        <f>+HLOOKUP(AD51,Sistema_Puntos!$Q$5:$Y$43,'Auxiliar General'!Z$5,FALSE)</f>
        <v>0</v>
      </c>
      <c r="AF51" s="26" t="str">
        <f>+IF(VLOOKUP($B51,'Lista Puestos Valorados'!$B$11:$BK$510,MATCH('Auxiliar General'!Z$4,'Lista Puestos Valorados'!$B$10:$BK$10,0),0)="","No relevante",VLOOKUP($B51,'Lista Puestos Valorados'!$B$11:$BK$510,MATCH('Auxiliar General'!Z$4,'Lista Puestos Valorados'!$B$10:$BK$10,0),0))</f>
        <v>No relevante</v>
      </c>
      <c r="AG51" s="26">
        <f>+HLOOKUP(AF51,Sistema_Puntos!$Q$5:$Y$43,'Auxiliar General'!AB$5,FALSE)</f>
        <v>0</v>
      </c>
      <c r="AH51" s="26" t="str">
        <f>+IF(VLOOKUP($B51,'Lista Puestos Valorados'!$B$11:$BK$510,MATCH('Auxiliar General'!AB$4,'Lista Puestos Valorados'!$B$10:$BK$10,0),0)="","No relevante",VLOOKUP($B51,'Lista Puestos Valorados'!$B$11:$BK$510,MATCH('Auxiliar General'!AB$4,'Lista Puestos Valorados'!$B$10:$BK$10,0),0))</f>
        <v>No relevante</v>
      </c>
      <c r="AI51" s="26">
        <f>+HLOOKUP(AH51,Sistema_Puntos!$Q$5:$Y$43,'Auxiliar General'!AD$5,FALSE)</f>
        <v>0</v>
      </c>
      <c r="AJ51" s="26" t="str">
        <f>+IF(VLOOKUP($B51,'Lista Puestos Valorados'!$B$11:$BK$510,MATCH('Auxiliar General'!AD$4,'Lista Puestos Valorados'!$B$10:$BK$10,0),0)="","No relevante",VLOOKUP($B51,'Lista Puestos Valorados'!$B$11:$BK$510,MATCH('Auxiliar General'!AD$4,'Lista Puestos Valorados'!$B$10:$BK$10,0),0))</f>
        <v>No relevante</v>
      </c>
      <c r="AK51" s="26">
        <f>+HLOOKUP(AJ51,Sistema_Puntos!$Q$5:$Y$43,'Auxiliar General'!AF$5,FALSE)</f>
        <v>0</v>
      </c>
      <c r="AL51" s="26" t="str">
        <f>+IF(VLOOKUP($B51,'Lista Puestos Valorados'!$B$11:$BK$510,MATCH('Auxiliar General'!AF$4,'Lista Puestos Valorados'!$B$10:$BK$10,0),0)="","No relevante",VLOOKUP($B51,'Lista Puestos Valorados'!$B$11:$BK$510,MATCH('Auxiliar General'!AF$4,'Lista Puestos Valorados'!$B$10:$BK$10,0),0))</f>
        <v>No relevante</v>
      </c>
      <c r="AM51" s="26">
        <f>+HLOOKUP(AL51,Sistema_Puntos!$Q$5:$Y$43,'Auxiliar General'!AH$5,FALSE)</f>
        <v>0</v>
      </c>
      <c r="AN51" s="26" t="str">
        <f>+IF(VLOOKUP($B51,'Lista Puestos Valorados'!$B$11:$BK$510,MATCH('Auxiliar General'!AH$4,'Lista Puestos Valorados'!$B$10:$BK$10,0),0)="","No relevante",VLOOKUP($B51,'Lista Puestos Valorados'!$B$11:$BK$510,MATCH('Auxiliar General'!AH$4,'Lista Puestos Valorados'!$B$10:$BK$10,0),0))</f>
        <v>No relevante</v>
      </c>
      <c r="AO51" s="26">
        <f>+HLOOKUP(AN51,Sistema_Puntos!$Q$5:$Y$43,'Auxiliar General'!AJ$5,FALSE)</f>
        <v>0</v>
      </c>
      <c r="AP51" s="26" t="str">
        <f>+IF(VLOOKUP($B51,'Lista Puestos Valorados'!$B$11:$BK$510,MATCH('Auxiliar General'!AJ$4,'Lista Puestos Valorados'!$B$10:$BK$10,0),0)="","No relevante",VLOOKUP($B51,'Lista Puestos Valorados'!$B$11:$BK$510,MATCH('Auxiliar General'!AJ$4,'Lista Puestos Valorados'!$B$10:$BK$10,0),0))</f>
        <v>No relevante</v>
      </c>
      <c r="AQ51" s="26">
        <f>+HLOOKUP(AP51,Sistema_Puntos!$Q$5:$Y$43,'Auxiliar General'!AL$5,FALSE)</f>
        <v>0</v>
      </c>
      <c r="AR51" s="26" t="str">
        <f>+IF(VLOOKUP($B51,'Lista Puestos Valorados'!$B$11:$BK$510,MATCH('Auxiliar General'!AL$4,'Lista Puestos Valorados'!$B$10:$BK$10,0),0)="","No relevante",VLOOKUP($B51,'Lista Puestos Valorados'!$B$11:$BK$510,MATCH('Auxiliar General'!AL$4,'Lista Puestos Valorados'!$B$10:$BK$10,0),0))</f>
        <v>No relevante</v>
      </c>
      <c r="AS51" s="26">
        <f>+HLOOKUP(AR51,Sistema_Puntos!$Q$5:$Y$43,'Auxiliar General'!AN$5,FALSE)</f>
        <v>0</v>
      </c>
      <c r="AT51" s="26" t="str">
        <f>+IF(VLOOKUP($B51,'Lista Puestos Valorados'!$B$11:$BK$510,MATCH('Auxiliar General'!AN$4,'Lista Puestos Valorados'!$B$10:$BK$10,0),0)="","No relevante",VLOOKUP($B51,'Lista Puestos Valorados'!$B$11:$BK$510,MATCH('Auxiliar General'!AN$4,'Lista Puestos Valorados'!$B$10:$BK$10,0),0))</f>
        <v>No relevante</v>
      </c>
      <c r="AU51" s="26">
        <f>+HLOOKUP(AT51,Sistema_Puntos!$Q$5:$Y$43,'Auxiliar General'!AP$5,FALSE)</f>
        <v>0</v>
      </c>
      <c r="AV51" s="26" t="str">
        <f>+IF(VLOOKUP($B51,'Lista Puestos Valorados'!$B$11:$BK$510,MATCH('Auxiliar General'!AP$4,'Lista Puestos Valorados'!$B$10:$BK$10,0),0)="","No relevante",VLOOKUP($B51,'Lista Puestos Valorados'!$B$11:$BK$510,MATCH('Auxiliar General'!AP$4,'Lista Puestos Valorados'!$B$10:$BK$10,0),0))</f>
        <v>No relevante</v>
      </c>
      <c r="AW51" s="26">
        <f>+HLOOKUP(AV51,Sistema_Puntos!$Q$5:$Y$43,'Auxiliar General'!AR$5,FALSE)</f>
        <v>0</v>
      </c>
      <c r="AX51" s="26" t="str">
        <f>+IF(VLOOKUP($B51,'Lista Puestos Valorados'!$B$11:$BK$510,MATCH('Auxiliar General'!AR$4,'Lista Puestos Valorados'!$B$10:$BK$10,0),0)="","No relevante",VLOOKUP($B51,'Lista Puestos Valorados'!$B$11:$BK$510,MATCH('Auxiliar General'!AR$4,'Lista Puestos Valorados'!$B$10:$BK$10,0),0))</f>
        <v>No relevante</v>
      </c>
      <c r="AY51" s="26">
        <f>+HLOOKUP(AX51,Sistema_Puntos!$Q$5:$Y$43,'Auxiliar General'!AT$5,FALSE)</f>
        <v>0</v>
      </c>
      <c r="AZ51" s="26" t="str">
        <f>+IF(VLOOKUP($B51,'Lista Puestos Valorados'!$B$11:$BK$510,MATCH('Auxiliar General'!AT$4,'Lista Puestos Valorados'!$B$10:$BK$10,0),0)="","No relevante",VLOOKUP($B51,'Lista Puestos Valorados'!$B$11:$BK$510,MATCH('Auxiliar General'!AT$4,'Lista Puestos Valorados'!$B$10:$BK$10,0),0))</f>
        <v>No relevante</v>
      </c>
      <c r="BA51" s="26">
        <f>+HLOOKUP(AZ51,Sistema_Puntos!$Q$5:$Y$43,'Auxiliar General'!AV$5,FALSE)</f>
        <v>0</v>
      </c>
      <c r="BB51" s="26" t="str">
        <f>+IF(VLOOKUP($B51,'Lista Puestos Valorados'!$B$11:$BK$510,MATCH('Auxiliar General'!AV$4,'Lista Puestos Valorados'!$B$10:$BK$10,0),0)="","No relevante",VLOOKUP($B51,'Lista Puestos Valorados'!$B$11:$BK$510,MATCH('Auxiliar General'!AV$4,'Lista Puestos Valorados'!$B$10:$BK$10,0),0))</f>
        <v>No relevante</v>
      </c>
      <c r="BC51" s="26">
        <f>+HLOOKUP(BB51,Sistema_Puntos!$Q$5:$Y$43,'Auxiliar General'!AX$5,FALSE)</f>
        <v>0</v>
      </c>
      <c r="BD51" s="26" t="str">
        <f>+IF(VLOOKUP($B51,'Lista Puestos Valorados'!$B$11:$BK$510,MATCH('Auxiliar General'!AX$4,'Lista Puestos Valorados'!$B$10:$BK$10,0),0)="","No relevante",VLOOKUP($B51,'Lista Puestos Valorados'!$B$11:$BK$510,MATCH('Auxiliar General'!AX$4,'Lista Puestos Valorados'!$B$10:$BK$10,0),0))</f>
        <v>No relevante</v>
      </c>
      <c r="BE51" s="26">
        <f>+HLOOKUP(BD51,Sistema_Puntos!$Q$5:$Y$43,'Auxiliar General'!AZ$5,FALSE)</f>
        <v>0</v>
      </c>
      <c r="BF51" s="26" t="str">
        <f>+IF(VLOOKUP($B51,'Lista Puestos Valorados'!$B$11:$BK$510,MATCH('Auxiliar General'!AZ$4,'Lista Puestos Valorados'!$B$10:$BK$10,0),0)="","No relevante",VLOOKUP($B51,'Lista Puestos Valorados'!$B$11:$BK$510,MATCH('Auxiliar General'!AZ$4,'Lista Puestos Valorados'!$B$10:$BK$10,0),0))</f>
        <v>No relevante</v>
      </c>
      <c r="BG51" s="26">
        <f>+HLOOKUP(BF51,Sistema_Puntos!$Q$5:$Y$43,'Auxiliar General'!BB$5,FALSE)</f>
        <v>0</v>
      </c>
      <c r="BH51" s="26" t="str">
        <f>+IF(VLOOKUP($B51,'Lista Puestos Valorados'!$B$11:$BK$510,MATCH('Auxiliar General'!BB$4,'Lista Puestos Valorados'!$B$10:$BK$10,0),0)="","No relevante",VLOOKUP($B51,'Lista Puestos Valorados'!$B$11:$BK$510,MATCH('Auxiliar General'!BB$4,'Lista Puestos Valorados'!$B$10:$BK$10,0),0))</f>
        <v>No relevante</v>
      </c>
      <c r="BI51" s="26">
        <f>+HLOOKUP(BH51,Sistema_Puntos!$Q$5:$Y$43,'Auxiliar General'!BD$5,FALSE)</f>
        <v>0</v>
      </c>
      <c r="BJ51" s="26" t="str">
        <f>+IF(VLOOKUP($B51,'Lista Puestos Valorados'!$B$11:$BK$510,MATCH('Auxiliar General'!BD$4,'Lista Puestos Valorados'!$B$10:$BK$10,0),0)="","No relevante",VLOOKUP($B51,'Lista Puestos Valorados'!$B$11:$BK$510,MATCH('Auxiliar General'!BD$4,'Lista Puestos Valorados'!$B$10:$BK$10,0),0))</f>
        <v>No relevante</v>
      </c>
      <c r="BK51" s="26">
        <f>+HLOOKUP(BJ51,Sistema_Puntos!$Q$5:$Y$43,'Auxiliar General'!BF$5,FALSE)</f>
        <v>0</v>
      </c>
      <c r="BL51" s="26" t="str">
        <f>+IF(VLOOKUP($B51,'Lista Puestos Valorados'!$B$11:$BK$510,MATCH('Auxiliar General'!BF$4,'Lista Puestos Valorados'!$B$10:$BK$10,0),0)="","No relevante",VLOOKUP($B51,'Lista Puestos Valorados'!$B$11:$BK$510,MATCH('Auxiliar General'!BF$4,'Lista Puestos Valorados'!$B$10:$BK$10,0),0))</f>
        <v>No relevante</v>
      </c>
      <c r="BM51" s="26">
        <f>+HLOOKUP(BL51,Sistema_Puntos!$Q$5:$Y$43,'Auxiliar General'!BH$5,FALSE)</f>
        <v>0</v>
      </c>
      <c r="BN51" s="26" t="str">
        <f>+IF(VLOOKUP($B51,'Lista Puestos Valorados'!$B$11:$BK$510,MATCH('Auxiliar General'!BH$4,'Lista Puestos Valorados'!$B$10:$BK$10,0),0)="","No relevante",VLOOKUP($B51,'Lista Puestos Valorados'!$B$11:$BK$510,MATCH('Auxiliar General'!BH$4,'Lista Puestos Valorados'!$B$10:$BK$10,0),0))</f>
        <v>No relevante</v>
      </c>
      <c r="BO51" s="26">
        <f>+HLOOKUP(BN51,Sistema_Puntos!$Q$5:$Y$43,'Auxiliar General'!BJ$5,FALSE)</f>
        <v>0</v>
      </c>
      <c r="BP51" s="26" t="str">
        <f>+IF(VLOOKUP($B51,'Lista Puestos Valorados'!$B$11:$BK$510,MATCH('Auxiliar General'!BJ$4,'Lista Puestos Valorados'!$B$10:$BK$10,0),0)="","No relevante",VLOOKUP($B51,'Lista Puestos Valorados'!$B$11:$BK$510,MATCH('Auxiliar General'!BJ$4,'Lista Puestos Valorados'!$B$10:$BK$10,0),0))</f>
        <v>No relevante</v>
      </c>
      <c r="BQ51" s="26">
        <f>+HLOOKUP(BP51,Sistema_Puntos!$Q$5:$Y$43,'Auxiliar General'!BL$5,FALSE)</f>
        <v>0</v>
      </c>
      <c r="BR51" s="26" t="str">
        <f>+IF(VLOOKUP($B51,'Lista Puestos Valorados'!$B$11:$BK$510,MATCH('Auxiliar General'!BL$4,'Lista Puestos Valorados'!$B$10:$BK$10,0),0)="","No relevante",VLOOKUP($B51,'Lista Puestos Valorados'!$B$11:$BK$510,MATCH('Auxiliar General'!BL$4,'Lista Puestos Valorados'!$B$10:$BK$10,0),0))</f>
        <v>No relevante</v>
      </c>
      <c r="BS51" s="26">
        <f>+HLOOKUP(BR51,Sistema_Puntos!$Q$5:$Y$43,'Auxiliar General'!BN$5,FALSE)</f>
        <v>0</v>
      </c>
      <c r="BT51" s="26" t="str">
        <f>+IF(VLOOKUP($B51,'Lista Puestos Valorados'!$B$11:$BK$510,MATCH('Auxiliar General'!BN$4,'Lista Puestos Valorados'!$B$10:$BK$10,0),0)="","No relevante",VLOOKUP($B51,'Lista Puestos Valorados'!$B$11:$BK$510,MATCH('Auxiliar General'!BN$4,'Lista Puestos Valorados'!$B$10:$BK$10,0),0))</f>
        <v>No relevante</v>
      </c>
      <c r="BU51" s="26">
        <f>+HLOOKUP(BT51,Sistema_Puntos!$Q$5:$Y$43,'Auxiliar General'!BP$5,FALSE)</f>
        <v>0</v>
      </c>
      <c r="BV51" s="26" t="str">
        <f>+IF(VLOOKUP($B51,'Lista Puestos Valorados'!$B$11:$BK$510,MATCH('Auxiliar General'!BP$4,'Lista Puestos Valorados'!$B$10:$BK$10,0),0)="","No relevante",VLOOKUP($B51,'Lista Puestos Valorados'!$B$11:$BK$510,MATCH('Auxiliar General'!BP$4,'Lista Puestos Valorados'!$B$10:$BK$10,0),0))</f>
        <v>No relevante</v>
      </c>
      <c r="BW51" s="26">
        <f>+HLOOKUP(BV51,Sistema_Puntos!$Q$5:$Y$43,'Auxiliar General'!BR$5,FALSE)</f>
        <v>0</v>
      </c>
      <c r="BX51" s="26" t="str">
        <f>+IF(VLOOKUP($B51,'Lista Puestos Valorados'!$B$11:$BK$510,MATCH('Auxiliar General'!BR$4,'Lista Puestos Valorados'!$B$10:$BK$10,0),0)="","No relevante",VLOOKUP($B51,'Lista Puestos Valorados'!$B$11:$BK$510,MATCH('Auxiliar General'!BR$4,'Lista Puestos Valorados'!$B$10:$BK$10,0),0))</f>
        <v>No relevante</v>
      </c>
      <c r="BY51" s="26">
        <f>+HLOOKUP(BX51,Sistema_Puntos!$Q$5:$Y$43,'Auxiliar General'!BT$5,FALSE)</f>
        <v>0</v>
      </c>
      <c r="BZ51" s="26" t="str">
        <f>+IF(VLOOKUP($B51,'Lista Puestos Valorados'!$B$11:$BK$510,MATCH('Auxiliar General'!BT$4,'Lista Puestos Valorados'!$B$10:$BK$10,0),0)="","No relevante",VLOOKUP($B51,'Lista Puestos Valorados'!$B$11:$BK$510,MATCH('Auxiliar General'!BT$4,'Lista Puestos Valorados'!$B$10:$BK$10,0),0))</f>
        <v>No relevante</v>
      </c>
      <c r="CA51" s="26">
        <f>+HLOOKUP(BZ51,Sistema_Puntos!$Q$5:$Y$43,'Auxiliar General'!BV$5,FALSE)</f>
        <v>0</v>
      </c>
      <c r="CB51" s="26" t="str">
        <f>+IF(VLOOKUP($B51,'Lista Puestos Valorados'!$B$11:$BK$510,MATCH('Auxiliar General'!BV$4,'Lista Puestos Valorados'!$B$10:$BK$10,0),0)="","No relevante",VLOOKUP($B51,'Lista Puestos Valorados'!$B$11:$BK$510,MATCH('Auxiliar General'!BV$4,'Lista Puestos Valorados'!$B$10:$BK$10,0),0))</f>
        <v>No relevante</v>
      </c>
      <c r="CC51" s="26">
        <f>+HLOOKUP(CB51,Sistema_Puntos!$Q$5:$Y$43,'Auxiliar General'!BX$5,FALSE)</f>
        <v>0</v>
      </c>
      <c r="CD51" s="26" t="str">
        <f>+IF(VLOOKUP($B51,'Lista Puestos Valorados'!$B$11:$BK$510,MATCH('Auxiliar General'!BX$4,'Lista Puestos Valorados'!$B$10:$BK$10,0),0)="","No relevante",VLOOKUP($B51,'Lista Puestos Valorados'!$B$11:$BK$510,MATCH('Auxiliar General'!BX$4,'Lista Puestos Valorados'!$B$10:$BK$10,0),0))</f>
        <v>No relevante</v>
      </c>
      <c r="CE51" s="26">
        <f>+HLOOKUP(CD51,Sistema_Puntos!$Q$5:$Y$43,'Auxiliar General'!BZ$5,FALSE)</f>
        <v>0</v>
      </c>
      <c r="CF51" s="26" t="str">
        <f>+IF(VLOOKUP($B51,'Lista Puestos Valorados'!$B$11:$BK$510,MATCH('Auxiliar General'!BZ$4,'Lista Puestos Valorados'!$B$10:$BK$10,0),0)="","No relevante",VLOOKUP($B51,'Lista Puestos Valorados'!$B$11:$BK$510,MATCH('Auxiliar General'!BZ$4,'Lista Puestos Valorados'!$B$10:$BK$10,0),0))</f>
        <v>No relevante</v>
      </c>
      <c r="CG51" s="26">
        <f>+HLOOKUP(CF51,Sistema_Puntos!$Q$5:$Y$43,'Auxiliar General'!CB$5,FALSE)</f>
        <v>0</v>
      </c>
      <c r="CH51" s="29"/>
      <c r="CI51" s="29"/>
    </row>
    <row r="52" spans="2:87" ht="17.55" customHeight="1">
      <c r="B52" s="26">
        <f>+'Listado de Puestos'!B52</f>
        <v>42</v>
      </c>
      <c r="C52" s="26" t="str">
        <f>+IF('Lista Puestos Valorados'!C52="","",'Lista Puestos Valorados'!C52)</f>
        <v/>
      </c>
      <c r="D52" s="26" t="str">
        <f>+IF('Lista Puestos Valorados'!D52="","",'Lista Puestos Valorados'!D52)</f>
        <v/>
      </c>
      <c r="E52" s="26" t="str">
        <f>+IF('Lista Puestos Valorados'!E52="","",'Lista Puestos Valorados'!E52)</f>
        <v/>
      </c>
      <c r="F52" s="26" t="str">
        <f>+IF('Lista Puestos Valorados'!F52="","",'Lista Puestos Valorados'!F52)</f>
        <v/>
      </c>
      <c r="G52" s="26" t="str">
        <f>+IF('Lista Puestos Valorados'!G52="","",'Lista Puestos Valorados'!G52)</f>
        <v/>
      </c>
      <c r="H52" s="26" t="str">
        <f>+IF('Lista Puestos Valorados'!H52="","",'Lista Puestos Valorados'!H52)</f>
        <v/>
      </c>
      <c r="I52" s="26" t="str">
        <f>+IF('Lista Puestos Valorados'!I52="","",'Lista Puestos Valorados'!I52)</f>
        <v/>
      </c>
      <c r="J52" s="118" t="e">
        <f t="array" ref="J52">+IF(L52="","",_xlfn.IFS(L52&lt;='Cortes de Agrupacion'!$F$15,'Cortes de Agrupacion'!$E$15,'Resultados General'!L52&lt;='Cortes de Agrupacion'!$F$14,'Cortes de Agrupacion'!$E$14,'Resultados General'!L52&lt;='Cortes de Agrupacion'!$F$13,'Cortes de Agrupacion'!$E$13,L52&lt;='Cortes de Agrupacion'!$F$12,'Cortes de Agrupacion'!$E$12,'Resultados General'!L52&lt;='Cortes de Agrupacion'!$F$11,'Cortes de Agrupacion'!$E$11,'Resultados General'!L52&lt;='Cortes de Agrupacion'!$F$10,'Cortes de Agrupacion'!$E$10,'Resultados General'!L52&lt;='Cortes de Agrupacion'!$F$9,'Cortes de Agrupacion'!$E$9,'Resultados General'!L52&lt;='Cortes de Agrupacion'!$F$8,'Cortes de Agrupacion'!$E$8,'Resultados General'!L52&lt;='Cortes de Agrupacion'!$F$7,'Cortes de Agrupacion'!$E$7,'Resultados General'!L52&lt;='Cortes de Agrupacion'!$F$6,'Cortes de Agrupacion'!$E$6))</f>
        <v>#VALUE!</v>
      </c>
      <c r="K52" s="118" t="str">
        <f t="shared" si="0"/>
        <v/>
      </c>
      <c r="L52" s="124" t="e">
        <f>#VALUE!</f>
        <v>#VALUE!</v>
      </c>
      <c r="M52" s="26" t="e">
        <f ca="1">+_xlfn.IFNA(VLOOKUP(C52,'Distribución de puestos'!$B$8:$I$507,8,0),"")</f>
        <v>#NAME?</v>
      </c>
      <c r="N52" s="26" t="str">
        <f>+IF(VLOOKUP($B52,'Lista Puestos Valorados'!$B$11:$BK$510,MATCH('Auxiliar General'!H$4,'Lista Puestos Valorados'!$B$10:$BK$10,0),0)="","No relevante",VLOOKUP($B52,'Lista Puestos Valorados'!$B$11:$BK$510,MATCH('Auxiliar General'!H$4,'Lista Puestos Valorados'!$B$10:$BK$10,0),0))</f>
        <v>No relevante</v>
      </c>
      <c r="O52" s="26">
        <f>+HLOOKUP(N52,Sistema_Puntos!$Q$5:$Y$43,'Auxiliar General'!J$5,FALSE)</f>
        <v>0</v>
      </c>
      <c r="P52" s="26" t="str">
        <f>+IF(VLOOKUP($B52,'Lista Puestos Valorados'!$B$11:$BK$510,MATCH('Auxiliar General'!J$4,'Lista Puestos Valorados'!$B$10:$BK$10,0),0)="","No relevante",VLOOKUP($B52,'Lista Puestos Valorados'!$B$11:$BK$510,MATCH('Auxiliar General'!J$4,'Lista Puestos Valorados'!$B$10:$BK$10,0),0))</f>
        <v>No relevante</v>
      </c>
      <c r="Q52" s="26">
        <f>+HLOOKUP(P52,Sistema_Puntos!$Q$5:$Y$43,'Auxiliar General'!L$5,FALSE)</f>
        <v>0</v>
      </c>
      <c r="R52" s="26" t="str">
        <f>+IF(VLOOKUP($B52,'Lista Puestos Valorados'!$B$11:$BK$510,MATCH('Auxiliar General'!L$4,'Lista Puestos Valorados'!$B$10:$BK$10,0),0)="","No relevante",VLOOKUP($B52,'Lista Puestos Valorados'!$B$11:$BK$510,MATCH('Auxiliar General'!L$4,'Lista Puestos Valorados'!$B$10:$BK$10,0),0))</f>
        <v>No relevante</v>
      </c>
      <c r="S52" s="26">
        <f>+HLOOKUP(R52,Sistema_Puntos!$Q$5:$Y$43,'Auxiliar General'!N$5,FALSE)</f>
        <v>0</v>
      </c>
      <c r="T52" s="26" t="str">
        <f>+IF(VLOOKUP($B52,'Lista Puestos Valorados'!$B$11:$BK$510,MATCH('Auxiliar General'!N$4,'Lista Puestos Valorados'!$B$10:$BK$10,0),0)="","No relevante",VLOOKUP($B52,'Lista Puestos Valorados'!$B$11:$BK$510,MATCH('Auxiliar General'!N$4,'Lista Puestos Valorados'!$B$10:$BK$10,0),0))</f>
        <v>No relevante</v>
      </c>
      <c r="U52" s="26">
        <f>+HLOOKUP(T52,Sistema_Puntos!$Q$5:$Y$43,'Auxiliar General'!P$5,FALSE)</f>
        <v>0</v>
      </c>
      <c r="V52" s="26" t="str">
        <f>+IF(VLOOKUP($B52,'Lista Puestos Valorados'!$B$11:$BK$510,MATCH('Auxiliar General'!P$4,'Lista Puestos Valorados'!$B$10:$BK$10,0),0)="","No relevante",VLOOKUP($B52,'Lista Puestos Valorados'!$B$11:$BK$510,MATCH('Auxiliar General'!P$4,'Lista Puestos Valorados'!$B$10:$BK$10,0),0))</f>
        <v>No relevante</v>
      </c>
      <c r="W52" s="26">
        <f>+HLOOKUP(V52,Sistema_Puntos!$Q$5:$Y$43,'Auxiliar General'!R$5,FALSE)</f>
        <v>0</v>
      </c>
      <c r="X52" s="26" t="str">
        <f>+IF(VLOOKUP($B52,'Lista Puestos Valorados'!$B$11:$BK$510,MATCH('Auxiliar General'!R$4,'Lista Puestos Valorados'!$B$10:$BK$10,0),0)="","No relevante",VLOOKUP($B52,'Lista Puestos Valorados'!$B$11:$BK$510,MATCH('Auxiliar General'!R$4,'Lista Puestos Valorados'!$B$10:$BK$10,0),0))</f>
        <v>No relevante</v>
      </c>
      <c r="Y52" s="26">
        <f>+HLOOKUP(X52,Sistema_Puntos!$Q$5:$Y$43,'Auxiliar General'!T$5,FALSE)</f>
        <v>0</v>
      </c>
      <c r="Z52" s="26" t="str">
        <f>+IF(VLOOKUP($B52,'Lista Puestos Valorados'!$B$11:$BK$510,MATCH('Auxiliar General'!T$4,'Lista Puestos Valorados'!$B$10:$BK$10,0),0)="","No relevante",VLOOKUP($B52,'Lista Puestos Valorados'!$B$11:$BK$510,MATCH('Auxiliar General'!T$4,'Lista Puestos Valorados'!$B$10:$BK$10,0),0))</f>
        <v>No relevante</v>
      </c>
      <c r="AA52" s="26">
        <f>+HLOOKUP(Z52,Sistema_Puntos!$Q$5:$Y$43,'Auxiliar General'!V$5,FALSE)</f>
        <v>0</v>
      </c>
      <c r="AB52" s="26" t="str">
        <f>+IF(VLOOKUP($B52,'Lista Puestos Valorados'!$B$11:$BK$510,MATCH('Auxiliar General'!V$4,'Lista Puestos Valorados'!$B$10:$BK$10,0),0)="","No relevante",VLOOKUP($B52,'Lista Puestos Valorados'!$B$11:$BK$510,MATCH('Auxiliar General'!V$4,'Lista Puestos Valorados'!$B$10:$BK$10,0),0))</f>
        <v>No relevante</v>
      </c>
      <c r="AC52" s="26">
        <f>+HLOOKUP(AB52,Sistema_Puntos!$Q$5:$Y$43,'Auxiliar General'!X$5,FALSE)</f>
        <v>0</v>
      </c>
      <c r="AD52" s="26" t="str">
        <f>+IF(VLOOKUP($B52,'Lista Puestos Valorados'!$B$11:$BK$510,MATCH('Auxiliar General'!X$4,'Lista Puestos Valorados'!$B$10:$BK$10,0),0)="","No relevante",VLOOKUP($B52,'Lista Puestos Valorados'!$B$11:$BK$510,MATCH('Auxiliar General'!X$4,'Lista Puestos Valorados'!$B$10:$BK$10,0),0))</f>
        <v>No relevante</v>
      </c>
      <c r="AE52" s="26">
        <f>+HLOOKUP(AD52,Sistema_Puntos!$Q$5:$Y$43,'Auxiliar General'!Z$5,FALSE)</f>
        <v>0</v>
      </c>
      <c r="AF52" s="26" t="str">
        <f>+IF(VLOOKUP($B52,'Lista Puestos Valorados'!$B$11:$BK$510,MATCH('Auxiliar General'!Z$4,'Lista Puestos Valorados'!$B$10:$BK$10,0),0)="","No relevante",VLOOKUP($B52,'Lista Puestos Valorados'!$B$11:$BK$510,MATCH('Auxiliar General'!Z$4,'Lista Puestos Valorados'!$B$10:$BK$10,0),0))</f>
        <v>No relevante</v>
      </c>
      <c r="AG52" s="26">
        <f>+HLOOKUP(AF52,Sistema_Puntos!$Q$5:$Y$43,'Auxiliar General'!AB$5,FALSE)</f>
        <v>0</v>
      </c>
      <c r="AH52" s="26" t="str">
        <f>+IF(VLOOKUP($B52,'Lista Puestos Valorados'!$B$11:$BK$510,MATCH('Auxiliar General'!AB$4,'Lista Puestos Valorados'!$B$10:$BK$10,0),0)="","No relevante",VLOOKUP($B52,'Lista Puestos Valorados'!$B$11:$BK$510,MATCH('Auxiliar General'!AB$4,'Lista Puestos Valorados'!$B$10:$BK$10,0),0))</f>
        <v>No relevante</v>
      </c>
      <c r="AI52" s="26">
        <f>+HLOOKUP(AH52,Sistema_Puntos!$Q$5:$Y$43,'Auxiliar General'!AD$5,FALSE)</f>
        <v>0</v>
      </c>
      <c r="AJ52" s="26" t="str">
        <f>+IF(VLOOKUP($B52,'Lista Puestos Valorados'!$B$11:$BK$510,MATCH('Auxiliar General'!AD$4,'Lista Puestos Valorados'!$B$10:$BK$10,0),0)="","No relevante",VLOOKUP($B52,'Lista Puestos Valorados'!$B$11:$BK$510,MATCH('Auxiliar General'!AD$4,'Lista Puestos Valorados'!$B$10:$BK$10,0),0))</f>
        <v>No relevante</v>
      </c>
      <c r="AK52" s="26">
        <f>+HLOOKUP(AJ52,Sistema_Puntos!$Q$5:$Y$43,'Auxiliar General'!AF$5,FALSE)</f>
        <v>0</v>
      </c>
      <c r="AL52" s="26" t="str">
        <f>+IF(VLOOKUP($B52,'Lista Puestos Valorados'!$B$11:$BK$510,MATCH('Auxiliar General'!AF$4,'Lista Puestos Valorados'!$B$10:$BK$10,0),0)="","No relevante",VLOOKUP($B52,'Lista Puestos Valorados'!$B$11:$BK$510,MATCH('Auxiliar General'!AF$4,'Lista Puestos Valorados'!$B$10:$BK$10,0),0))</f>
        <v>No relevante</v>
      </c>
      <c r="AM52" s="26">
        <f>+HLOOKUP(AL52,Sistema_Puntos!$Q$5:$Y$43,'Auxiliar General'!AH$5,FALSE)</f>
        <v>0</v>
      </c>
      <c r="AN52" s="26" t="str">
        <f>+IF(VLOOKUP($B52,'Lista Puestos Valorados'!$B$11:$BK$510,MATCH('Auxiliar General'!AH$4,'Lista Puestos Valorados'!$B$10:$BK$10,0),0)="","No relevante",VLOOKUP($B52,'Lista Puestos Valorados'!$B$11:$BK$510,MATCH('Auxiliar General'!AH$4,'Lista Puestos Valorados'!$B$10:$BK$10,0),0))</f>
        <v>No relevante</v>
      </c>
      <c r="AO52" s="26">
        <f>+HLOOKUP(AN52,Sistema_Puntos!$Q$5:$Y$43,'Auxiliar General'!AJ$5,FALSE)</f>
        <v>0</v>
      </c>
      <c r="AP52" s="26" t="str">
        <f>+IF(VLOOKUP($B52,'Lista Puestos Valorados'!$B$11:$BK$510,MATCH('Auxiliar General'!AJ$4,'Lista Puestos Valorados'!$B$10:$BK$10,0),0)="","No relevante",VLOOKUP($B52,'Lista Puestos Valorados'!$B$11:$BK$510,MATCH('Auxiliar General'!AJ$4,'Lista Puestos Valorados'!$B$10:$BK$10,0),0))</f>
        <v>No relevante</v>
      </c>
      <c r="AQ52" s="26">
        <f>+HLOOKUP(AP52,Sistema_Puntos!$Q$5:$Y$43,'Auxiliar General'!AL$5,FALSE)</f>
        <v>0</v>
      </c>
      <c r="AR52" s="26" t="str">
        <f>+IF(VLOOKUP($B52,'Lista Puestos Valorados'!$B$11:$BK$510,MATCH('Auxiliar General'!AL$4,'Lista Puestos Valorados'!$B$10:$BK$10,0),0)="","No relevante",VLOOKUP($B52,'Lista Puestos Valorados'!$B$11:$BK$510,MATCH('Auxiliar General'!AL$4,'Lista Puestos Valorados'!$B$10:$BK$10,0),0))</f>
        <v>No relevante</v>
      </c>
      <c r="AS52" s="26">
        <f>+HLOOKUP(AR52,Sistema_Puntos!$Q$5:$Y$43,'Auxiliar General'!AN$5,FALSE)</f>
        <v>0</v>
      </c>
      <c r="AT52" s="26" t="str">
        <f>+IF(VLOOKUP($B52,'Lista Puestos Valorados'!$B$11:$BK$510,MATCH('Auxiliar General'!AN$4,'Lista Puestos Valorados'!$B$10:$BK$10,0),0)="","No relevante",VLOOKUP($B52,'Lista Puestos Valorados'!$B$11:$BK$510,MATCH('Auxiliar General'!AN$4,'Lista Puestos Valorados'!$B$10:$BK$10,0),0))</f>
        <v>No relevante</v>
      </c>
      <c r="AU52" s="26">
        <f>+HLOOKUP(AT52,Sistema_Puntos!$Q$5:$Y$43,'Auxiliar General'!AP$5,FALSE)</f>
        <v>0</v>
      </c>
      <c r="AV52" s="26" t="str">
        <f>+IF(VLOOKUP($B52,'Lista Puestos Valorados'!$B$11:$BK$510,MATCH('Auxiliar General'!AP$4,'Lista Puestos Valorados'!$B$10:$BK$10,0),0)="","No relevante",VLOOKUP($B52,'Lista Puestos Valorados'!$B$11:$BK$510,MATCH('Auxiliar General'!AP$4,'Lista Puestos Valorados'!$B$10:$BK$10,0),0))</f>
        <v>No relevante</v>
      </c>
      <c r="AW52" s="26">
        <f>+HLOOKUP(AV52,Sistema_Puntos!$Q$5:$Y$43,'Auxiliar General'!AR$5,FALSE)</f>
        <v>0</v>
      </c>
      <c r="AX52" s="26" t="str">
        <f>+IF(VLOOKUP($B52,'Lista Puestos Valorados'!$B$11:$BK$510,MATCH('Auxiliar General'!AR$4,'Lista Puestos Valorados'!$B$10:$BK$10,0),0)="","No relevante",VLOOKUP($B52,'Lista Puestos Valorados'!$B$11:$BK$510,MATCH('Auxiliar General'!AR$4,'Lista Puestos Valorados'!$B$10:$BK$10,0),0))</f>
        <v>No relevante</v>
      </c>
      <c r="AY52" s="26">
        <f>+HLOOKUP(AX52,Sistema_Puntos!$Q$5:$Y$43,'Auxiliar General'!AT$5,FALSE)</f>
        <v>0</v>
      </c>
      <c r="AZ52" s="26" t="str">
        <f>+IF(VLOOKUP($B52,'Lista Puestos Valorados'!$B$11:$BK$510,MATCH('Auxiliar General'!AT$4,'Lista Puestos Valorados'!$B$10:$BK$10,0),0)="","No relevante",VLOOKUP($B52,'Lista Puestos Valorados'!$B$11:$BK$510,MATCH('Auxiliar General'!AT$4,'Lista Puestos Valorados'!$B$10:$BK$10,0),0))</f>
        <v>No relevante</v>
      </c>
      <c r="BA52" s="26">
        <f>+HLOOKUP(AZ52,Sistema_Puntos!$Q$5:$Y$43,'Auxiliar General'!AV$5,FALSE)</f>
        <v>0</v>
      </c>
      <c r="BB52" s="26" t="str">
        <f>+IF(VLOOKUP($B52,'Lista Puestos Valorados'!$B$11:$BK$510,MATCH('Auxiliar General'!AV$4,'Lista Puestos Valorados'!$B$10:$BK$10,0),0)="","No relevante",VLOOKUP($B52,'Lista Puestos Valorados'!$B$11:$BK$510,MATCH('Auxiliar General'!AV$4,'Lista Puestos Valorados'!$B$10:$BK$10,0),0))</f>
        <v>No relevante</v>
      </c>
      <c r="BC52" s="26">
        <f>+HLOOKUP(BB52,Sistema_Puntos!$Q$5:$Y$43,'Auxiliar General'!AX$5,FALSE)</f>
        <v>0</v>
      </c>
      <c r="BD52" s="26" t="str">
        <f>+IF(VLOOKUP($B52,'Lista Puestos Valorados'!$B$11:$BK$510,MATCH('Auxiliar General'!AX$4,'Lista Puestos Valorados'!$B$10:$BK$10,0),0)="","No relevante",VLOOKUP($B52,'Lista Puestos Valorados'!$B$11:$BK$510,MATCH('Auxiliar General'!AX$4,'Lista Puestos Valorados'!$B$10:$BK$10,0),0))</f>
        <v>No relevante</v>
      </c>
      <c r="BE52" s="26">
        <f>+HLOOKUP(BD52,Sistema_Puntos!$Q$5:$Y$43,'Auxiliar General'!AZ$5,FALSE)</f>
        <v>0</v>
      </c>
      <c r="BF52" s="26" t="str">
        <f>+IF(VLOOKUP($B52,'Lista Puestos Valorados'!$B$11:$BK$510,MATCH('Auxiliar General'!AZ$4,'Lista Puestos Valorados'!$B$10:$BK$10,0),0)="","No relevante",VLOOKUP($B52,'Lista Puestos Valorados'!$B$11:$BK$510,MATCH('Auxiliar General'!AZ$4,'Lista Puestos Valorados'!$B$10:$BK$10,0),0))</f>
        <v>No relevante</v>
      </c>
      <c r="BG52" s="26">
        <f>+HLOOKUP(BF52,Sistema_Puntos!$Q$5:$Y$43,'Auxiliar General'!BB$5,FALSE)</f>
        <v>0</v>
      </c>
      <c r="BH52" s="26" t="str">
        <f>+IF(VLOOKUP($B52,'Lista Puestos Valorados'!$B$11:$BK$510,MATCH('Auxiliar General'!BB$4,'Lista Puestos Valorados'!$B$10:$BK$10,0),0)="","No relevante",VLOOKUP($B52,'Lista Puestos Valorados'!$B$11:$BK$510,MATCH('Auxiliar General'!BB$4,'Lista Puestos Valorados'!$B$10:$BK$10,0),0))</f>
        <v>No relevante</v>
      </c>
      <c r="BI52" s="26">
        <f>+HLOOKUP(BH52,Sistema_Puntos!$Q$5:$Y$43,'Auxiliar General'!BD$5,FALSE)</f>
        <v>0</v>
      </c>
      <c r="BJ52" s="26" t="str">
        <f>+IF(VLOOKUP($B52,'Lista Puestos Valorados'!$B$11:$BK$510,MATCH('Auxiliar General'!BD$4,'Lista Puestos Valorados'!$B$10:$BK$10,0),0)="","No relevante",VLOOKUP($B52,'Lista Puestos Valorados'!$B$11:$BK$510,MATCH('Auxiliar General'!BD$4,'Lista Puestos Valorados'!$B$10:$BK$10,0),0))</f>
        <v>No relevante</v>
      </c>
      <c r="BK52" s="26">
        <f>+HLOOKUP(BJ52,Sistema_Puntos!$Q$5:$Y$43,'Auxiliar General'!BF$5,FALSE)</f>
        <v>0</v>
      </c>
      <c r="BL52" s="26" t="str">
        <f>+IF(VLOOKUP($B52,'Lista Puestos Valorados'!$B$11:$BK$510,MATCH('Auxiliar General'!BF$4,'Lista Puestos Valorados'!$B$10:$BK$10,0),0)="","No relevante",VLOOKUP($B52,'Lista Puestos Valorados'!$B$11:$BK$510,MATCH('Auxiliar General'!BF$4,'Lista Puestos Valorados'!$B$10:$BK$10,0),0))</f>
        <v>No relevante</v>
      </c>
      <c r="BM52" s="26">
        <f>+HLOOKUP(BL52,Sistema_Puntos!$Q$5:$Y$43,'Auxiliar General'!BH$5,FALSE)</f>
        <v>0</v>
      </c>
      <c r="BN52" s="26" t="str">
        <f>+IF(VLOOKUP($B52,'Lista Puestos Valorados'!$B$11:$BK$510,MATCH('Auxiliar General'!BH$4,'Lista Puestos Valorados'!$B$10:$BK$10,0),0)="","No relevante",VLOOKUP($B52,'Lista Puestos Valorados'!$B$11:$BK$510,MATCH('Auxiliar General'!BH$4,'Lista Puestos Valorados'!$B$10:$BK$10,0),0))</f>
        <v>No relevante</v>
      </c>
      <c r="BO52" s="26">
        <f>+HLOOKUP(BN52,Sistema_Puntos!$Q$5:$Y$43,'Auxiliar General'!BJ$5,FALSE)</f>
        <v>0</v>
      </c>
      <c r="BP52" s="26" t="str">
        <f>+IF(VLOOKUP($B52,'Lista Puestos Valorados'!$B$11:$BK$510,MATCH('Auxiliar General'!BJ$4,'Lista Puestos Valorados'!$B$10:$BK$10,0),0)="","No relevante",VLOOKUP($B52,'Lista Puestos Valorados'!$B$11:$BK$510,MATCH('Auxiliar General'!BJ$4,'Lista Puestos Valorados'!$B$10:$BK$10,0),0))</f>
        <v>No relevante</v>
      </c>
      <c r="BQ52" s="26">
        <f>+HLOOKUP(BP52,Sistema_Puntos!$Q$5:$Y$43,'Auxiliar General'!BL$5,FALSE)</f>
        <v>0</v>
      </c>
      <c r="BR52" s="26" t="str">
        <f>+IF(VLOOKUP($B52,'Lista Puestos Valorados'!$B$11:$BK$510,MATCH('Auxiliar General'!BL$4,'Lista Puestos Valorados'!$B$10:$BK$10,0),0)="","No relevante",VLOOKUP($B52,'Lista Puestos Valorados'!$B$11:$BK$510,MATCH('Auxiliar General'!BL$4,'Lista Puestos Valorados'!$B$10:$BK$10,0),0))</f>
        <v>No relevante</v>
      </c>
      <c r="BS52" s="26">
        <f>+HLOOKUP(BR52,Sistema_Puntos!$Q$5:$Y$43,'Auxiliar General'!BN$5,FALSE)</f>
        <v>0</v>
      </c>
      <c r="BT52" s="26" t="str">
        <f>+IF(VLOOKUP($B52,'Lista Puestos Valorados'!$B$11:$BK$510,MATCH('Auxiliar General'!BN$4,'Lista Puestos Valorados'!$B$10:$BK$10,0),0)="","No relevante",VLOOKUP($B52,'Lista Puestos Valorados'!$B$11:$BK$510,MATCH('Auxiliar General'!BN$4,'Lista Puestos Valorados'!$B$10:$BK$10,0),0))</f>
        <v>No relevante</v>
      </c>
      <c r="BU52" s="26">
        <f>+HLOOKUP(BT52,Sistema_Puntos!$Q$5:$Y$43,'Auxiliar General'!BP$5,FALSE)</f>
        <v>0</v>
      </c>
      <c r="BV52" s="26" t="str">
        <f>+IF(VLOOKUP($B52,'Lista Puestos Valorados'!$B$11:$BK$510,MATCH('Auxiliar General'!BP$4,'Lista Puestos Valorados'!$B$10:$BK$10,0),0)="","No relevante",VLOOKUP($B52,'Lista Puestos Valorados'!$B$11:$BK$510,MATCH('Auxiliar General'!BP$4,'Lista Puestos Valorados'!$B$10:$BK$10,0),0))</f>
        <v>No relevante</v>
      </c>
      <c r="BW52" s="26">
        <f>+HLOOKUP(BV52,Sistema_Puntos!$Q$5:$Y$43,'Auxiliar General'!BR$5,FALSE)</f>
        <v>0</v>
      </c>
      <c r="BX52" s="26" t="str">
        <f>+IF(VLOOKUP($B52,'Lista Puestos Valorados'!$B$11:$BK$510,MATCH('Auxiliar General'!BR$4,'Lista Puestos Valorados'!$B$10:$BK$10,0),0)="","No relevante",VLOOKUP($B52,'Lista Puestos Valorados'!$B$11:$BK$510,MATCH('Auxiliar General'!BR$4,'Lista Puestos Valorados'!$B$10:$BK$10,0),0))</f>
        <v>No relevante</v>
      </c>
      <c r="BY52" s="26">
        <f>+HLOOKUP(BX52,Sistema_Puntos!$Q$5:$Y$43,'Auxiliar General'!BT$5,FALSE)</f>
        <v>0</v>
      </c>
      <c r="BZ52" s="26" t="str">
        <f>+IF(VLOOKUP($B52,'Lista Puestos Valorados'!$B$11:$BK$510,MATCH('Auxiliar General'!BT$4,'Lista Puestos Valorados'!$B$10:$BK$10,0),0)="","No relevante",VLOOKUP($B52,'Lista Puestos Valorados'!$B$11:$BK$510,MATCH('Auxiliar General'!BT$4,'Lista Puestos Valorados'!$B$10:$BK$10,0),0))</f>
        <v>No relevante</v>
      </c>
      <c r="CA52" s="26">
        <f>+HLOOKUP(BZ52,Sistema_Puntos!$Q$5:$Y$43,'Auxiliar General'!BV$5,FALSE)</f>
        <v>0</v>
      </c>
      <c r="CB52" s="26" t="str">
        <f>+IF(VLOOKUP($B52,'Lista Puestos Valorados'!$B$11:$BK$510,MATCH('Auxiliar General'!BV$4,'Lista Puestos Valorados'!$B$10:$BK$10,0),0)="","No relevante",VLOOKUP($B52,'Lista Puestos Valorados'!$B$11:$BK$510,MATCH('Auxiliar General'!BV$4,'Lista Puestos Valorados'!$B$10:$BK$10,0),0))</f>
        <v>No relevante</v>
      </c>
      <c r="CC52" s="26">
        <f>+HLOOKUP(CB52,Sistema_Puntos!$Q$5:$Y$43,'Auxiliar General'!BX$5,FALSE)</f>
        <v>0</v>
      </c>
      <c r="CD52" s="26" t="str">
        <f>+IF(VLOOKUP($B52,'Lista Puestos Valorados'!$B$11:$BK$510,MATCH('Auxiliar General'!BX$4,'Lista Puestos Valorados'!$B$10:$BK$10,0),0)="","No relevante",VLOOKUP($B52,'Lista Puestos Valorados'!$B$11:$BK$510,MATCH('Auxiliar General'!BX$4,'Lista Puestos Valorados'!$B$10:$BK$10,0),0))</f>
        <v>No relevante</v>
      </c>
      <c r="CE52" s="26">
        <f>+HLOOKUP(CD52,Sistema_Puntos!$Q$5:$Y$43,'Auxiliar General'!BZ$5,FALSE)</f>
        <v>0</v>
      </c>
      <c r="CF52" s="26" t="str">
        <f>+IF(VLOOKUP($B52,'Lista Puestos Valorados'!$B$11:$BK$510,MATCH('Auxiliar General'!BZ$4,'Lista Puestos Valorados'!$B$10:$BK$10,0),0)="","No relevante",VLOOKUP($B52,'Lista Puestos Valorados'!$B$11:$BK$510,MATCH('Auxiliar General'!BZ$4,'Lista Puestos Valorados'!$B$10:$BK$10,0),0))</f>
        <v>No relevante</v>
      </c>
      <c r="CG52" s="26">
        <f>+HLOOKUP(CF52,Sistema_Puntos!$Q$5:$Y$43,'Auxiliar General'!CB$5,FALSE)</f>
        <v>0</v>
      </c>
      <c r="CH52" s="29"/>
      <c r="CI52" s="29"/>
    </row>
    <row r="53" spans="2:87" ht="17.55" customHeight="1">
      <c r="B53" s="26">
        <f>+'Listado de Puestos'!B53</f>
        <v>43</v>
      </c>
      <c r="C53" s="26" t="str">
        <f>+IF('Lista Puestos Valorados'!C53="","",'Lista Puestos Valorados'!C53)</f>
        <v/>
      </c>
      <c r="D53" s="26" t="str">
        <f>+IF('Lista Puestos Valorados'!D53="","",'Lista Puestos Valorados'!D53)</f>
        <v/>
      </c>
      <c r="E53" s="26" t="str">
        <f>+IF('Lista Puestos Valorados'!E53="","",'Lista Puestos Valorados'!E53)</f>
        <v/>
      </c>
      <c r="F53" s="26" t="str">
        <f>+IF('Lista Puestos Valorados'!F53="","",'Lista Puestos Valorados'!F53)</f>
        <v/>
      </c>
      <c r="G53" s="26" t="str">
        <f>+IF('Lista Puestos Valorados'!G53="","",'Lista Puestos Valorados'!G53)</f>
        <v/>
      </c>
      <c r="H53" s="26" t="str">
        <f>+IF('Lista Puestos Valorados'!H53="","",'Lista Puestos Valorados'!H53)</f>
        <v/>
      </c>
      <c r="I53" s="26" t="str">
        <f>+IF('Lista Puestos Valorados'!I53="","",'Lista Puestos Valorados'!I53)</f>
        <v/>
      </c>
      <c r="J53" s="118" t="e">
        <f t="array" ref="J53">+IF(L53="","",_xlfn.IFS(L53&lt;='Cortes de Agrupacion'!$F$15,'Cortes de Agrupacion'!$E$15,'Resultados General'!L53&lt;='Cortes de Agrupacion'!$F$14,'Cortes de Agrupacion'!$E$14,'Resultados General'!L53&lt;='Cortes de Agrupacion'!$F$13,'Cortes de Agrupacion'!$E$13,L53&lt;='Cortes de Agrupacion'!$F$12,'Cortes de Agrupacion'!$E$12,'Resultados General'!L53&lt;='Cortes de Agrupacion'!$F$11,'Cortes de Agrupacion'!$E$11,'Resultados General'!L53&lt;='Cortes de Agrupacion'!$F$10,'Cortes de Agrupacion'!$E$10,'Resultados General'!L53&lt;='Cortes de Agrupacion'!$F$9,'Cortes de Agrupacion'!$E$9,'Resultados General'!L53&lt;='Cortes de Agrupacion'!$F$8,'Cortes de Agrupacion'!$E$8,'Resultados General'!L53&lt;='Cortes de Agrupacion'!$F$7,'Cortes de Agrupacion'!$E$7,'Resultados General'!L53&lt;='Cortes de Agrupacion'!$F$6,'Cortes de Agrupacion'!$E$6))</f>
        <v>#VALUE!</v>
      </c>
      <c r="K53" s="118" t="str">
        <f t="shared" si="0"/>
        <v/>
      </c>
      <c r="L53" s="124" t="e">
        <f>#VALUE!</f>
        <v>#VALUE!</v>
      </c>
      <c r="M53" s="26" t="e">
        <f ca="1">+_xlfn.IFNA(VLOOKUP(C53,'Distribución de puestos'!$B$8:$I$507,8,0),"")</f>
        <v>#NAME?</v>
      </c>
      <c r="N53" s="26" t="str">
        <f>+IF(VLOOKUP($B53,'Lista Puestos Valorados'!$B$11:$BK$510,MATCH('Auxiliar General'!H$4,'Lista Puestos Valorados'!$B$10:$BK$10,0),0)="","No relevante",VLOOKUP($B53,'Lista Puestos Valorados'!$B$11:$BK$510,MATCH('Auxiliar General'!H$4,'Lista Puestos Valorados'!$B$10:$BK$10,0),0))</f>
        <v>No relevante</v>
      </c>
      <c r="O53" s="26">
        <f>+HLOOKUP(N53,Sistema_Puntos!$Q$5:$Y$43,'Auxiliar General'!J$5,FALSE)</f>
        <v>0</v>
      </c>
      <c r="P53" s="26" t="str">
        <f>+IF(VLOOKUP($B53,'Lista Puestos Valorados'!$B$11:$BK$510,MATCH('Auxiliar General'!J$4,'Lista Puestos Valorados'!$B$10:$BK$10,0),0)="","No relevante",VLOOKUP($B53,'Lista Puestos Valorados'!$B$11:$BK$510,MATCH('Auxiliar General'!J$4,'Lista Puestos Valorados'!$B$10:$BK$10,0),0))</f>
        <v>No relevante</v>
      </c>
      <c r="Q53" s="26">
        <f>+HLOOKUP(P53,Sistema_Puntos!$Q$5:$Y$43,'Auxiliar General'!L$5,FALSE)</f>
        <v>0</v>
      </c>
      <c r="R53" s="26" t="str">
        <f>+IF(VLOOKUP($B53,'Lista Puestos Valorados'!$B$11:$BK$510,MATCH('Auxiliar General'!L$4,'Lista Puestos Valorados'!$B$10:$BK$10,0),0)="","No relevante",VLOOKUP($B53,'Lista Puestos Valorados'!$B$11:$BK$510,MATCH('Auxiliar General'!L$4,'Lista Puestos Valorados'!$B$10:$BK$10,0),0))</f>
        <v>No relevante</v>
      </c>
      <c r="S53" s="26">
        <f>+HLOOKUP(R53,Sistema_Puntos!$Q$5:$Y$43,'Auxiliar General'!N$5,FALSE)</f>
        <v>0</v>
      </c>
      <c r="T53" s="26" t="str">
        <f>+IF(VLOOKUP($B53,'Lista Puestos Valorados'!$B$11:$BK$510,MATCH('Auxiliar General'!N$4,'Lista Puestos Valorados'!$B$10:$BK$10,0),0)="","No relevante",VLOOKUP($B53,'Lista Puestos Valorados'!$B$11:$BK$510,MATCH('Auxiliar General'!N$4,'Lista Puestos Valorados'!$B$10:$BK$10,0),0))</f>
        <v>No relevante</v>
      </c>
      <c r="U53" s="26">
        <f>+HLOOKUP(T53,Sistema_Puntos!$Q$5:$Y$43,'Auxiliar General'!P$5,FALSE)</f>
        <v>0</v>
      </c>
      <c r="V53" s="26" t="str">
        <f>+IF(VLOOKUP($B53,'Lista Puestos Valorados'!$B$11:$BK$510,MATCH('Auxiliar General'!P$4,'Lista Puestos Valorados'!$B$10:$BK$10,0),0)="","No relevante",VLOOKUP($B53,'Lista Puestos Valorados'!$B$11:$BK$510,MATCH('Auxiliar General'!P$4,'Lista Puestos Valorados'!$B$10:$BK$10,0),0))</f>
        <v>No relevante</v>
      </c>
      <c r="W53" s="26">
        <f>+HLOOKUP(V53,Sistema_Puntos!$Q$5:$Y$43,'Auxiliar General'!R$5,FALSE)</f>
        <v>0</v>
      </c>
      <c r="X53" s="26" t="str">
        <f>+IF(VLOOKUP($B53,'Lista Puestos Valorados'!$B$11:$BK$510,MATCH('Auxiliar General'!R$4,'Lista Puestos Valorados'!$B$10:$BK$10,0),0)="","No relevante",VLOOKUP($B53,'Lista Puestos Valorados'!$B$11:$BK$510,MATCH('Auxiliar General'!R$4,'Lista Puestos Valorados'!$B$10:$BK$10,0),0))</f>
        <v>No relevante</v>
      </c>
      <c r="Y53" s="26">
        <f>+HLOOKUP(X53,Sistema_Puntos!$Q$5:$Y$43,'Auxiliar General'!T$5,FALSE)</f>
        <v>0</v>
      </c>
      <c r="Z53" s="26" t="str">
        <f>+IF(VLOOKUP($B53,'Lista Puestos Valorados'!$B$11:$BK$510,MATCH('Auxiliar General'!T$4,'Lista Puestos Valorados'!$B$10:$BK$10,0),0)="","No relevante",VLOOKUP($B53,'Lista Puestos Valorados'!$B$11:$BK$510,MATCH('Auxiliar General'!T$4,'Lista Puestos Valorados'!$B$10:$BK$10,0),0))</f>
        <v>No relevante</v>
      </c>
      <c r="AA53" s="26">
        <f>+HLOOKUP(Z53,Sistema_Puntos!$Q$5:$Y$43,'Auxiliar General'!V$5,FALSE)</f>
        <v>0</v>
      </c>
      <c r="AB53" s="26" t="str">
        <f>+IF(VLOOKUP($B53,'Lista Puestos Valorados'!$B$11:$BK$510,MATCH('Auxiliar General'!V$4,'Lista Puestos Valorados'!$B$10:$BK$10,0),0)="","No relevante",VLOOKUP($B53,'Lista Puestos Valorados'!$B$11:$BK$510,MATCH('Auxiliar General'!V$4,'Lista Puestos Valorados'!$B$10:$BK$10,0),0))</f>
        <v>No relevante</v>
      </c>
      <c r="AC53" s="26">
        <f>+HLOOKUP(AB53,Sistema_Puntos!$Q$5:$Y$43,'Auxiliar General'!X$5,FALSE)</f>
        <v>0</v>
      </c>
      <c r="AD53" s="26" t="str">
        <f>+IF(VLOOKUP($B53,'Lista Puestos Valorados'!$B$11:$BK$510,MATCH('Auxiliar General'!X$4,'Lista Puestos Valorados'!$B$10:$BK$10,0),0)="","No relevante",VLOOKUP($B53,'Lista Puestos Valorados'!$B$11:$BK$510,MATCH('Auxiliar General'!X$4,'Lista Puestos Valorados'!$B$10:$BK$10,0),0))</f>
        <v>No relevante</v>
      </c>
      <c r="AE53" s="26">
        <f>+HLOOKUP(AD53,Sistema_Puntos!$Q$5:$Y$43,'Auxiliar General'!Z$5,FALSE)</f>
        <v>0</v>
      </c>
      <c r="AF53" s="26" t="str">
        <f>+IF(VLOOKUP($B53,'Lista Puestos Valorados'!$B$11:$BK$510,MATCH('Auxiliar General'!Z$4,'Lista Puestos Valorados'!$B$10:$BK$10,0),0)="","No relevante",VLOOKUP($B53,'Lista Puestos Valorados'!$B$11:$BK$510,MATCH('Auxiliar General'!Z$4,'Lista Puestos Valorados'!$B$10:$BK$10,0),0))</f>
        <v>No relevante</v>
      </c>
      <c r="AG53" s="26">
        <f>+HLOOKUP(AF53,Sistema_Puntos!$Q$5:$Y$43,'Auxiliar General'!AB$5,FALSE)</f>
        <v>0</v>
      </c>
      <c r="AH53" s="26" t="str">
        <f>+IF(VLOOKUP($B53,'Lista Puestos Valorados'!$B$11:$BK$510,MATCH('Auxiliar General'!AB$4,'Lista Puestos Valorados'!$B$10:$BK$10,0),0)="","No relevante",VLOOKUP($B53,'Lista Puestos Valorados'!$B$11:$BK$510,MATCH('Auxiliar General'!AB$4,'Lista Puestos Valorados'!$B$10:$BK$10,0),0))</f>
        <v>No relevante</v>
      </c>
      <c r="AI53" s="26">
        <f>+HLOOKUP(AH53,Sistema_Puntos!$Q$5:$Y$43,'Auxiliar General'!AD$5,FALSE)</f>
        <v>0</v>
      </c>
      <c r="AJ53" s="26" t="str">
        <f>+IF(VLOOKUP($B53,'Lista Puestos Valorados'!$B$11:$BK$510,MATCH('Auxiliar General'!AD$4,'Lista Puestos Valorados'!$B$10:$BK$10,0),0)="","No relevante",VLOOKUP($B53,'Lista Puestos Valorados'!$B$11:$BK$510,MATCH('Auxiliar General'!AD$4,'Lista Puestos Valorados'!$B$10:$BK$10,0),0))</f>
        <v>No relevante</v>
      </c>
      <c r="AK53" s="26">
        <f>+HLOOKUP(AJ53,Sistema_Puntos!$Q$5:$Y$43,'Auxiliar General'!AF$5,FALSE)</f>
        <v>0</v>
      </c>
      <c r="AL53" s="26" t="str">
        <f>+IF(VLOOKUP($B53,'Lista Puestos Valorados'!$B$11:$BK$510,MATCH('Auxiliar General'!AF$4,'Lista Puestos Valorados'!$B$10:$BK$10,0),0)="","No relevante",VLOOKUP($B53,'Lista Puestos Valorados'!$B$11:$BK$510,MATCH('Auxiliar General'!AF$4,'Lista Puestos Valorados'!$B$10:$BK$10,0),0))</f>
        <v>No relevante</v>
      </c>
      <c r="AM53" s="26">
        <f>+HLOOKUP(AL53,Sistema_Puntos!$Q$5:$Y$43,'Auxiliar General'!AH$5,FALSE)</f>
        <v>0</v>
      </c>
      <c r="AN53" s="26" t="str">
        <f>+IF(VLOOKUP($B53,'Lista Puestos Valorados'!$B$11:$BK$510,MATCH('Auxiliar General'!AH$4,'Lista Puestos Valorados'!$B$10:$BK$10,0),0)="","No relevante",VLOOKUP($B53,'Lista Puestos Valorados'!$B$11:$BK$510,MATCH('Auxiliar General'!AH$4,'Lista Puestos Valorados'!$B$10:$BK$10,0),0))</f>
        <v>No relevante</v>
      </c>
      <c r="AO53" s="26">
        <f>+HLOOKUP(AN53,Sistema_Puntos!$Q$5:$Y$43,'Auxiliar General'!AJ$5,FALSE)</f>
        <v>0</v>
      </c>
      <c r="AP53" s="26" t="str">
        <f>+IF(VLOOKUP($B53,'Lista Puestos Valorados'!$B$11:$BK$510,MATCH('Auxiliar General'!AJ$4,'Lista Puestos Valorados'!$B$10:$BK$10,0),0)="","No relevante",VLOOKUP($B53,'Lista Puestos Valorados'!$B$11:$BK$510,MATCH('Auxiliar General'!AJ$4,'Lista Puestos Valorados'!$B$10:$BK$10,0),0))</f>
        <v>No relevante</v>
      </c>
      <c r="AQ53" s="26">
        <f>+HLOOKUP(AP53,Sistema_Puntos!$Q$5:$Y$43,'Auxiliar General'!AL$5,FALSE)</f>
        <v>0</v>
      </c>
      <c r="AR53" s="26" t="str">
        <f>+IF(VLOOKUP($B53,'Lista Puestos Valorados'!$B$11:$BK$510,MATCH('Auxiliar General'!AL$4,'Lista Puestos Valorados'!$B$10:$BK$10,0),0)="","No relevante",VLOOKUP($B53,'Lista Puestos Valorados'!$B$11:$BK$510,MATCH('Auxiliar General'!AL$4,'Lista Puestos Valorados'!$B$10:$BK$10,0),0))</f>
        <v>No relevante</v>
      </c>
      <c r="AS53" s="26">
        <f>+HLOOKUP(AR53,Sistema_Puntos!$Q$5:$Y$43,'Auxiliar General'!AN$5,FALSE)</f>
        <v>0</v>
      </c>
      <c r="AT53" s="26" t="str">
        <f>+IF(VLOOKUP($B53,'Lista Puestos Valorados'!$B$11:$BK$510,MATCH('Auxiliar General'!AN$4,'Lista Puestos Valorados'!$B$10:$BK$10,0),0)="","No relevante",VLOOKUP($B53,'Lista Puestos Valorados'!$B$11:$BK$510,MATCH('Auxiliar General'!AN$4,'Lista Puestos Valorados'!$B$10:$BK$10,0),0))</f>
        <v>No relevante</v>
      </c>
      <c r="AU53" s="26">
        <f>+HLOOKUP(AT53,Sistema_Puntos!$Q$5:$Y$43,'Auxiliar General'!AP$5,FALSE)</f>
        <v>0</v>
      </c>
      <c r="AV53" s="26" t="str">
        <f>+IF(VLOOKUP($B53,'Lista Puestos Valorados'!$B$11:$BK$510,MATCH('Auxiliar General'!AP$4,'Lista Puestos Valorados'!$B$10:$BK$10,0),0)="","No relevante",VLOOKUP($B53,'Lista Puestos Valorados'!$B$11:$BK$510,MATCH('Auxiliar General'!AP$4,'Lista Puestos Valorados'!$B$10:$BK$10,0),0))</f>
        <v>No relevante</v>
      </c>
      <c r="AW53" s="26">
        <f>+HLOOKUP(AV53,Sistema_Puntos!$Q$5:$Y$43,'Auxiliar General'!AR$5,FALSE)</f>
        <v>0</v>
      </c>
      <c r="AX53" s="26" t="str">
        <f>+IF(VLOOKUP($B53,'Lista Puestos Valorados'!$B$11:$BK$510,MATCH('Auxiliar General'!AR$4,'Lista Puestos Valorados'!$B$10:$BK$10,0),0)="","No relevante",VLOOKUP($B53,'Lista Puestos Valorados'!$B$11:$BK$510,MATCH('Auxiliar General'!AR$4,'Lista Puestos Valorados'!$B$10:$BK$10,0),0))</f>
        <v>No relevante</v>
      </c>
      <c r="AY53" s="26">
        <f>+HLOOKUP(AX53,Sistema_Puntos!$Q$5:$Y$43,'Auxiliar General'!AT$5,FALSE)</f>
        <v>0</v>
      </c>
      <c r="AZ53" s="26" t="str">
        <f>+IF(VLOOKUP($B53,'Lista Puestos Valorados'!$B$11:$BK$510,MATCH('Auxiliar General'!AT$4,'Lista Puestos Valorados'!$B$10:$BK$10,0),0)="","No relevante",VLOOKUP($B53,'Lista Puestos Valorados'!$B$11:$BK$510,MATCH('Auxiliar General'!AT$4,'Lista Puestos Valorados'!$B$10:$BK$10,0),0))</f>
        <v>No relevante</v>
      </c>
      <c r="BA53" s="26">
        <f>+HLOOKUP(AZ53,Sistema_Puntos!$Q$5:$Y$43,'Auxiliar General'!AV$5,FALSE)</f>
        <v>0</v>
      </c>
      <c r="BB53" s="26" t="str">
        <f>+IF(VLOOKUP($B53,'Lista Puestos Valorados'!$B$11:$BK$510,MATCH('Auxiliar General'!AV$4,'Lista Puestos Valorados'!$B$10:$BK$10,0),0)="","No relevante",VLOOKUP($B53,'Lista Puestos Valorados'!$B$11:$BK$510,MATCH('Auxiliar General'!AV$4,'Lista Puestos Valorados'!$B$10:$BK$10,0),0))</f>
        <v>No relevante</v>
      </c>
      <c r="BC53" s="26">
        <f>+HLOOKUP(BB53,Sistema_Puntos!$Q$5:$Y$43,'Auxiliar General'!AX$5,FALSE)</f>
        <v>0</v>
      </c>
      <c r="BD53" s="26" t="str">
        <f>+IF(VLOOKUP($B53,'Lista Puestos Valorados'!$B$11:$BK$510,MATCH('Auxiliar General'!AX$4,'Lista Puestos Valorados'!$B$10:$BK$10,0),0)="","No relevante",VLOOKUP($B53,'Lista Puestos Valorados'!$B$11:$BK$510,MATCH('Auxiliar General'!AX$4,'Lista Puestos Valorados'!$B$10:$BK$10,0),0))</f>
        <v>No relevante</v>
      </c>
      <c r="BE53" s="26">
        <f>+HLOOKUP(BD53,Sistema_Puntos!$Q$5:$Y$43,'Auxiliar General'!AZ$5,FALSE)</f>
        <v>0</v>
      </c>
      <c r="BF53" s="26" t="str">
        <f>+IF(VLOOKUP($B53,'Lista Puestos Valorados'!$B$11:$BK$510,MATCH('Auxiliar General'!AZ$4,'Lista Puestos Valorados'!$B$10:$BK$10,0),0)="","No relevante",VLOOKUP($B53,'Lista Puestos Valorados'!$B$11:$BK$510,MATCH('Auxiliar General'!AZ$4,'Lista Puestos Valorados'!$B$10:$BK$10,0),0))</f>
        <v>No relevante</v>
      </c>
      <c r="BG53" s="26">
        <f>+HLOOKUP(BF53,Sistema_Puntos!$Q$5:$Y$43,'Auxiliar General'!BB$5,FALSE)</f>
        <v>0</v>
      </c>
      <c r="BH53" s="26" t="str">
        <f>+IF(VLOOKUP($B53,'Lista Puestos Valorados'!$B$11:$BK$510,MATCH('Auxiliar General'!BB$4,'Lista Puestos Valorados'!$B$10:$BK$10,0),0)="","No relevante",VLOOKUP($B53,'Lista Puestos Valorados'!$B$11:$BK$510,MATCH('Auxiliar General'!BB$4,'Lista Puestos Valorados'!$B$10:$BK$10,0),0))</f>
        <v>No relevante</v>
      </c>
      <c r="BI53" s="26">
        <f>+HLOOKUP(BH53,Sistema_Puntos!$Q$5:$Y$43,'Auxiliar General'!BD$5,FALSE)</f>
        <v>0</v>
      </c>
      <c r="BJ53" s="26" t="str">
        <f>+IF(VLOOKUP($B53,'Lista Puestos Valorados'!$B$11:$BK$510,MATCH('Auxiliar General'!BD$4,'Lista Puestos Valorados'!$B$10:$BK$10,0),0)="","No relevante",VLOOKUP($B53,'Lista Puestos Valorados'!$B$11:$BK$510,MATCH('Auxiliar General'!BD$4,'Lista Puestos Valorados'!$B$10:$BK$10,0),0))</f>
        <v>No relevante</v>
      </c>
      <c r="BK53" s="26">
        <f>+HLOOKUP(BJ53,Sistema_Puntos!$Q$5:$Y$43,'Auxiliar General'!BF$5,FALSE)</f>
        <v>0</v>
      </c>
      <c r="BL53" s="26" t="str">
        <f>+IF(VLOOKUP($B53,'Lista Puestos Valorados'!$B$11:$BK$510,MATCH('Auxiliar General'!BF$4,'Lista Puestos Valorados'!$B$10:$BK$10,0),0)="","No relevante",VLOOKUP($B53,'Lista Puestos Valorados'!$B$11:$BK$510,MATCH('Auxiliar General'!BF$4,'Lista Puestos Valorados'!$B$10:$BK$10,0),0))</f>
        <v>No relevante</v>
      </c>
      <c r="BM53" s="26">
        <f>+HLOOKUP(BL53,Sistema_Puntos!$Q$5:$Y$43,'Auxiliar General'!BH$5,FALSE)</f>
        <v>0</v>
      </c>
      <c r="BN53" s="26" t="str">
        <f>+IF(VLOOKUP($B53,'Lista Puestos Valorados'!$B$11:$BK$510,MATCH('Auxiliar General'!BH$4,'Lista Puestos Valorados'!$B$10:$BK$10,0),0)="","No relevante",VLOOKUP($B53,'Lista Puestos Valorados'!$B$11:$BK$510,MATCH('Auxiliar General'!BH$4,'Lista Puestos Valorados'!$B$10:$BK$10,0),0))</f>
        <v>No relevante</v>
      </c>
      <c r="BO53" s="26">
        <f>+HLOOKUP(BN53,Sistema_Puntos!$Q$5:$Y$43,'Auxiliar General'!BJ$5,FALSE)</f>
        <v>0</v>
      </c>
      <c r="BP53" s="26" t="str">
        <f>+IF(VLOOKUP($B53,'Lista Puestos Valorados'!$B$11:$BK$510,MATCH('Auxiliar General'!BJ$4,'Lista Puestos Valorados'!$B$10:$BK$10,0),0)="","No relevante",VLOOKUP($B53,'Lista Puestos Valorados'!$B$11:$BK$510,MATCH('Auxiliar General'!BJ$4,'Lista Puestos Valorados'!$B$10:$BK$10,0),0))</f>
        <v>No relevante</v>
      </c>
      <c r="BQ53" s="26">
        <f>+HLOOKUP(BP53,Sistema_Puntos!$Q$5:$Y$43,'Auxiliar General'!BL$5,FALSE)</f>
        <v>0</v>
      </c>
      <c r="BR53" s="26" t="str">
        <f>+IF(VLOOKUP($B53,'Lista Puestos Valorados'!$B$11:$BK$510,MATCH('Auxiliar General'!BL$4,'Lista Puestos Valorados'!$B$10:$BK$10,0),0)="","No relevante",VLOOKUP($B53,'Lista Puestos Valorados'!$B$11:$BK$510,MATCH('Auxiliar General'!BL$4,'Lista Puestos Valorados'!$B$10:$BK$10,0),0))</f>
        <v>No relevante</v>
      </c>
      <c r="BS53" s="26">
        <f>+HLOOKUP(BR53,Sistema_Puntos!$Q$5:$Y$43,'Auxiliar General'!BN$5,FALSE)</f>
        <v>0</v>
      </c>
      <c r="BT53" s="26" t="str">
        <f>+IF(VLOOKUP($B53,'Lista Puestos Valorados'!$B$11:$BK$510,MATCH('Auxiliar General'!BN$4,'Lista Puestos Valorados'!$B$10:$BK$10,0),0)="","No relevante",VLOOKUP($B53,'Lista Puestos Valorados'!$B$11:$BK$510,MATCH('Auxiliar General'!BN$4,'Lista Puestos Valorados'!$B$10:$BK$10,0),0))</f>
        <v>No relevante</v>
      </c>
      <c r="BU53" s="26">
        <f>+HLOOKUP(BT53,Sistema_Puntos!$Q$5:$Y$43,'Auxiliar General'!BP$5,FALSE)</f>
        <v>0</v>
      </c>
      <c r="BV53" s="26" t="str">
        <f>+IF(VLOOKUP($B53,'Lista Puestos Valorados'!$B$11:$BK$510,MATCH('Auxiliar General'!BP$4,'Lista Puestos Valorados'!$B$10:$BK$10,0),0)="","No relevante",VLOOKUP($B53,'Lista Puestos Valorados'!$B$11:$BK$510,MATCH('Auxiliar General'!BP$4,'Lista Puestos Valorados'!$B$10:$BK$10,0),0))</f>
        <v>No relevante</v>
      </c>
      <c r="BW53" s="26">
        <f>+HLOOKUP(BV53,Sistema_Puntos!$Q$5:$Y$43,'Auxiliar General'!BR$5,FALSE)</f>
        <v>0</v>
      </c>
      <c r="BX53" s="26" t="str">
        <f>+IF(VLOOKUP($B53,'Lista Puestos Valorados'!$B$11:$BK$510,MATCH('Auxiliar General'!BR$4,'Lista Puestos Valorados'!$B$10:$BK$10,0),0)="","No relevante",VLOOKUP($B53,'Lista Puestos Valorados'!$B$11:$BK$510,MATCH('Auxiliar General'!BR$4,'Lista Puestos Valorados'!$B$10:$BK$10,0),0))</f>
        <v>No relevante</v>
      </c>
      <c r="BY53" s="26">
        <f>+HLOOKUP(BX53,Sistema_Puntos!$Q$5:$Y$43,'Auxiliar General'!BT$5,FALSE)</f>
        <v>0</v>
      </c>
      <c r="BZ53" s="26" t="str">
        <f>+IF(VLOOKUP($B53,'Lista Puestos Valorados'!$B$11:$BK$510,MATCH('Auxiliar General'!BT$4,'Lista Puestos Valorados'!$B$10:$BK$10,0),0)="","No relevante",VLOOKUP($B53,'Lista Puestos Valorados'!$B$11:$BK$510,MATCH('Auxiliar General'!BT$4,'Lista Puestos Valorados'!$B$10:$BK$10,0),0))</f>
        <v>No relevante</v>
      </c>
      <c r="CA53" s="26">
        <f>+HLOOKUP(BZ53,Sistema_Puntos!$Q$5:$Y$43,'Auxiliar General'!BV$5,FALSE)</f>
        <v>0</v>
      </c>
      <c r="CB53" s="26" t="str">
        <f>+IF(VLOOKUP($B53,'Lista Puestos Valorados'!$B$11:$BK$510,MATCH('Auxiliar General'!BV$4,'Lista Puestos Valorados'!$B$10:$BK$10,0),0)="","No relevante",VLOOKUP($B53,'Lista Puestos Valorados'!$B$11:$BK$510,MATCH('Auxiliar General'!BV$4,'Lista Puestos Valorados'!$B$10:$BK$10,0),0))</f>
        <v>No relevante</v>
      </c>
      <c r="CC53" s="26">
        <f>+HLOOKUP(CB53,Sistema_Puntos!$Q$5:$Y$43,'Auxiliar General'!BX$5,FALSE)</f>
        <v>0</v>
      </c>
      <c r="CD53" s="26" t="str">
        <f>+IF(VLOOKUP($B53,'Lista Puestos Valorados'!$B$11:$BK$510,MATCH('Auxiliar General'!BX$4,'Lista Puestos Valorados'!$B$10:$BK$10,0),0)="","No relevante",VLOOKUP($B53,'Lista Puestos Valorados'!$B$11:$BK$510,MATCH('Auxiliar General'!BX$4,'Lista Puestos Valorados'!$B$10:$BK$10,0),0))</f>
        <v>No relevante</v>
      </c>
      <c r="CE53" s="26">
        <f>+HLOOKUP(CD53,Sistema_Puntos!$Q$5:$Y$43,'Auxiliar General'!BZ$5,FALSE)</f>
        <v>0</v>
      </c>
      <c r="CF53" s="26" t="str">
        <f>+IF(VLOOKUP($B53,'Lista Puestos Valorados'!$B$11:$BK$510,MATCH('Auxiliar General'!BZ$4,'Lista Puestos Valorados'!$B$10:$BK$10,0),0)="","No relevante",VLOOKUP($B53,'Lista Puestos Valorados'!$B$11:$BK$510,MATCH('Auxiliar General'!BZ$4,'Lista Puestos Valorados'!$B$10:$BK$10,0),0))</f>
        <v>No relevante</v>
      </c>
      <c r="CG53" s="26">
        <f>+HLOOKUP(CF53,Sistema_Puntos!$Q$5:$Y$43,'Auxiliar General'!CB$5,FALSE)</f>
        <v>0</v>
      </c>
      <c r="CH53" s="29"/>
      <c r="CI53" s="29"/>
    </row>
    <row r="54" spans="2:87" ht="17.55" customHeight="1">
      <c r="B54" s="26">
        <f>+'Listado de Puestos'!B54</f>
        <v>44</v>
      </c>
      <c r="C54" s="26" t="str">
        <f>+IF('Lista Puestos Valorados'!C54="","",'Lista Puestos Valorados'!C54)</f>
        <v/>
      </c>
      <c r="D54" s="26" t="str">
        <f>+IF('Lista Puestos Valorados'!D54="","",'Lista Puestos Valorados'!D54)</f>
        <v/>
      </c>
      <c r="E54" s="26" t="str">
        <f>+IF('Lista Puestos Valorados'!E54="","",'Lista Puestos Valorados'!E54)</f>
        <v/>
      </c>
      <c r="F54" s="26" t="str">
        <f>+IF('Lista Puestos Valorados'!F54="","",'Lista Puestos Valorados'!F54)</f>
        <v/>
      </c>
      <c r="G54" s="26" t="str">
        <f>+IF('Lista Puestos Valorados'!G54="","",'Lista Puestos Valorados'!G54)</f>
        <v/>
      </c>
      <c r="H54" s="26" t="str">
        <f>+IF('Lista Puestos Valorados'!H54="","",'Lista Puestos Valorados'!H54)</f>
        <v/>
      </c>
      <c r="I54" s="26" t="str">
        <f>+IF('Lista Puestos Valorados'!I54="","",'Lista Puestos Valorados'!I54)</f>
        <v/>
      </c>
      <c r="J54" s="118" t="e">
        <f t="array" ref="J54">+IF(L54="","",_xlfn.IFS(L54&lt;='Cortes de Agrupacion'!$F$15,'Cortes de Agrupacion'!$E$15,'Resultados General'!L54&lt;='Cortes de Agrupacion'!$F$14,'Cortes de Agrupacion'!$E$14,'Resultados General'!L54&lt;='Cortes de Agrupacion'!$F$13,'Cortes de Agrupacion'!$E$13,L54&lt;='Cortes de Agrupacion'!$F$12,'Cortes de Agrupacion'!$E$12,'Resultados General'!L54&lt;='Cortes de Agrupacion'!$F$11,'Cortes de Agrupacion'!$E$11,'Resultados General'!L54&lt;='Cortes de Agrupacion'!$F$10,'Cortes de Agrupacion'!$E$10,'Resultados General'!L54&lt;='Cortes de Agrupacion'!$F$9,'Cortes de Agrupacion'!$E$9,'Resultados General'!L54&lt;='Cortes de Agrupacion'!$F$8,'Cortes de Agrupacion'!$E$8,'Resultados General'!L54&lt;='Cortes de Agrupacion'!$F$7,'Cortes de Agrupacion'!$E$7,'Resultados General'!L54&lt;='Cortes de Agrupacion'!$F$6,'Cortes de Agrupacion'!$E$6))</f>
        <v>#VALUE!</v>
      </c>
      <c r="K54" s="118" t="str">
        <f t="shared" si="0"/>
        <v/>
      </c>
      <c r="L54" s="124" t="e">
        <f>#VALUE!</f>
        <v>#VALUE!</v>
      </c>
      <c r="M54" s="26" t="e">
        <f ca="1">+_xlfn.IFNA(VLOOKUP(C54,'Distribución de puestos'!$B$8:$I$507,8,0),"")</f>
        <v>#NAME?</v>
      </c>
      <c r="N54" s="26" t="str">
        <f>+IF(VLOOKUP($B54,'Lista Puestos Valorados'!$B$11:$BK$510,MATCH('Auxiliar General'!H$4,'Lista Puestos Valorados'!$B$10:$BK$10,0),0)="","No relevante",VLOOKUP($B54,'Lista Puestos Valorados'!$B$11:$BK$510,MATCH('Auxiliar General'!H$4,'Lista Puestos Valorados'!$B$10:$BK$10,0),0))</f>
        <v>No relevante</v>
      </c>
      <c r="O54" s="26">
        <f>+HLOOKUP(N54,Sistema_Puntos!$Q$5:$Y$43,'Auxiliar General'!J$5,FALSE)</f>
        <v>0</v>
      </c>
      <c r="P54" s="26" t="str">
        <f>+IF(VLOOKUP($B54,'Lista Puestos Valorados'!$B$11:$BK$510,MATCH('Auxiliar General'!J$4,'Lista Puestos Valorados'!$B$10:$BK$10,0),0)="","No relevante",VLOOKUP($B54,'Lista Puestos Valorados'!$B$11:$BK$510,MATCH('Auxiliar General'!J$4,'Lista Puestos Valorados'!$B$10:$BK$10,0),0))</f>
        <v>No relevante</v>
      </c>
      <c r="Q54" s="26">
        <f>+HLOOKUP(P54,Sistema_Puntos!$Q$5:$Y$43,'Auxiliar General'!L$5,FALSE)</f>
        <v>0</v>
      </c>
      <c r="R54" s="26" t="str">
        <f>+IF(VLOOKUP($B54,'Lista Puestos Valorados'!$B$11:$BK$510,MATCH('Auxiliar General'!L$4,'Lista Puestos Valorados'!$B$10:$BK$10,0),0)="","No relevante",VLOOKUP($B54,'Lista Puestos Valorados'!$B$11:$BK$510,MATCH('Auxiliar General'!L$4,'Lista Puestos Valorados'!$B$10:$BK$10,0),0))</f>
        <v>No relevante</v>
      </c>
      <c r="S54" s="26">
        <f>+HLOOKUP(R54,Sistema_Puntos!$Q$5:$Y$43,'Auxiliar General'!N$5,FALSE)</f>
        <v>0</v>
      </c>
      <c r="T54" s="26" t="str">
        <f>+IF(VLOOKUP($B54,'Lista Puestos Valorados'!$B$11:$BK$510,MATCH('Auxiliar General'!N$4,'Lista Puestos Valorados'!$B$10:$BK$10,0),0)="","No relevante",VLOOKUP($B54,'Lista Puestos Valorados'!$B$11:$BK$510,MATCH('Auxiliar General'!N$4,'Lista Puestos Valorados'!$B$10:$BK$10,0),0))</f>
        <v>No relevante</v>
      </c>
      <c r="U54" s="26">
        <f>+HLOOKUP(T54,Sistema_Puntos!$Q$5:$Y$43,'Auxiliar General'!P$5,FALSE)</f>
        <v>0</v>
      </c>
      <c r="V54" s="26" t="str">
        <f>+IF(VLOOKUP($B54,'Lista Puestos Valorados'!$B$11:$BK$510,MATCH('Auxiliar General'!P$4,'Lista Puestos Valorados'!$B$10:$BK$10,0),0)="","No relevante",VLOOKUP($B54,'Lista Puestos Valorados'!$B$11:$BK$510,MATCH('Auxiliar General'!P$4,'Lista Puestos Valorados'!$B$10:$BK$10,0),0))</f>
        <v>No relevante</v>
      </c>
      <c r="W54" s="26">
        <f>+HLOOKUP(V54,Sistema_Puntos!$Q$5:$Y$43,'Auxiliar General'!R$5,FALSE)</f>
        <v>0</v>
      </c>
      <c r="X54" s="26" t="str">
        <f>+IF(VLOOKUP($B54,'Lista Puestos Valorados'!$B$11:$BK$510,MATCH('Auxiliar General'!R$4,'Lista Puestos Valorados'!$B$10:$BK$10,0),0)="","No relevante",VLOOKUP($B54,'Lista Puestos Valorados'!$B$11:$BK$510,MATCH('Auxiliar General'!R$4,'Lista Puestos Valorados'!$B$10:$BK$10,0),0))</f>
        <v>No relevante</v>
      </c>
      <c r="Y54" s="26">
        <f>+HLOOKUP(X54,Sistema_Puntos!$Q$5:$Y$43,'Auxiliar General'!T$5,FALSE)</f>
        <v>0</v>
      </c>
      <c r="Z54" s="26" t="str">
        <f>+IF(VLOOKUP($B54,'Lista Puestos Valorados'!$B$11:$BK$510,MATCH('Auxiliar General'!T$4,'Lista Puestos Valorados'!$B$10:$BK$10,0),0)="","No relevante",VLOOKUP($B54,'Lista Puestos Valorados'!$B$11:$BK$510,MATCH('Auxiliar General'!T$4,'Lista Puestos Valorados'!$B$10:$BK$10,0),0))</f>
        <v>No relevante</v>
      </c>
      <c r="AA54" s="26">
        <f>+HLOOKUP(Z54,Sistema_Puntos!$Q$5:$Y$43,'Auxiliar General'!V$5,FALSE)</f>
        <v>0</v>
      </c>
      <c r="AB54" s="26" t="str">
        <f>+IF(VLOOKUP($B54,'Lista Puestos Valorados'!$B$11:$BK$510,MATCH('Auxiliar General'!V$4,'Lista Puestos Valorados'!$B$10:$BK$10,0),0)="","No relevante",VLOOKUP($B54,'Lista Puestos Valorados'!$B$11:$BK$510,MATCH('Auxiliar General'!V$4,'Lista Puestos Valorados'!$B$10:$BK$10,0),0))</f>
        <v>No relevante</v>
      </c>
      <c r="AC54" s="26">
        <f>+HLOOKUP(AB54,Sistema_Puntos!$Q$5:$Y$43,'Auxiliar General'!X$5,FALSE)</f>
        <v>0</v>
      </c>
      <c r="AD54" s="26" t="str">
        <f>+IF(VLOOKUP($B54,'Lista Puestos Valorados'!$B$11:$BK$510,MATCH('Auxiliar General'!X$4,'Lista Puestos Valorados'!$B$10:$BK$10,0),0)="","No relevante",VLOOKUP($B54,'Lista Puestos Valorados'!$B$11:$BK$510,MATCH('Auxiliar General'!X$4,'Lista Puestos Valorados'!$B$10:$BK$10,0),0))</f>
        <v>No relevante</v>
      </c>
      <c r="AE54" s="26">
        <f>+HLOOKUP(AD54,Sistema_Puntos!$Q$5:$Y$43,'Auxiliar General'!Z$5,FALSE)</f>
        <v>0</v>
      </c>
      <c r="AF54" s="26" t="str">
        <f>+IF(VLOOKUP($B54,'Lista Puestos Valorados'!$B$11:$BK$510,MATCH('Auxiliar General'!Z$4,'Lista Puestos Valorados'!$B$10:$BK$10,0),0)="","No relevante",VLOOKUP($B54,'Lista Puestos Valorados'!$B$11:$BK$510,MATCH('Auxiliar General'!Z$4,'Lista Puestos Valorados'!$B$10:$BK$10,0),0))</f>
        <v>No relevante</v>
      </c>
      <c r="AG54" s="26">
        <f>+HLOOKUP(AF54,Sistema_Puntos!$Q$5:$Y$43,'Auxiliar General'!AB$5,FALSE)</f>
        <v>0</v>
      </c>
      <c r="AH54" s="26" t="str">
        <f>+IF(VLOOKUP($B54,'Lista Puestos Valorados'!$B$11:$BK$510,MATCH('Auxiliar General'!AB$4,'Lista Puestos Valorados'!$B$10:$BK$10,0),0)="","No relevante",VLOOKUP($B54,'Lista Puestos Valorados'!$B$11:$BK$510,MATCH('Auxiliar General'!AB$4,'Lista Puestos Valorados'!$B$10:$BK$10,0),0))</f>
        <v>No relevante</v>
      </c>
      <c r="AI54" s="26">
        <f>+HLOOKUP(AH54,Sistema_Puntos!$Q$5:$Y$43,'Auxiliar General'!AD$5,FALSE)</f>
        <v>0</v>
      </c>
      <c r="AJ54" s="26" t="str">
        <f>+IF(VLOOKUP($B54,'Lista Puestos Valorados'!$B$11:$BK$510,MATCH('Auxiliar General'!AD$4,'Lista Puestos Valorados'!$B$10:$BK$10,0),0)="","No relevante",VLOOKUP($B54,'Lista Puestos Valorados'!$B$11:$BK$510,MATCH('Auxiliar General'!AD$4,'Lista Puestos Valorados'!$B$10:$BK$10,0),0))</f>
        <v>No relevante</v>
      </c>
      <c r="AK54" s="26">
        <f>+HLOOKUP(AJ54,Sistema_Puntos!$Q$5:$Y$43,'Auxiliar General'!AF$5,FALSE)</f>
        <v>0</v>
      </c>
      <c r="AL54" s="26" t="str">
        <f>+IF(VLOOKUP($B54,'Lista Puestos Valorados'!$B$11:$BK$510,MATCH('Auxiliar General'!AF$4,'Lista Puestos Valorados'!$B$10:$BK$10,0),0)="","No relevante",VLOOKUP($B54,'Lista Puestos Valorados'!$B$11:$BK$510,MATCH('Auxiliar General'!AF$4,'Lista Puestos Valorados'!$B$10:$BK$10,0),0))</f>
        <v>No relevante</v>
      </c>
      <c r="AM54" s="26">
        <f>+HLOOKUP(AL54,Sistema_Puntos!$Q$5:$Y$43,'Auxiliar General'!AH$5,FALSE)</f>
        <v>0</v>
      </c>
      <c r="AN54" s="26" t="str">
        <f>+IF(VLOOKUP($B54,'Lista Puestos Valorados'!$B$11:$BK$510,MATCH('Auxiliar General'!AH$4,'Lista Puestos Valorados'!$B$10:$BK$10,0),0)="","No relevante",VLOOKUP($B54,'Lista Puestos Valorados'!$B$11:$BK$510,MATCH('Auxiliar General'!AH$4,'Lista Puestos Valorados'!$B$10:$BK$10,0),0))</f>
        <v>No relevante</v>
      </c>
      <c r="AO54" s="26">
        <f>+HLOOKUP(AN54,Sistema_Puntos!$Q$5:$Y$43,'Auxiliar General'!AJ$5,FALSE)</f>
        <v>0</v>
      </c>
      <c r="AP54" s="26" t="str">
        <f>+IF(VLOOKUP($B54,'Lista Puestos Valorados'!$B$11:$BK$510,MATCH('Auxiliar General'!AJ$4,'Lista Puestos Valorados'!$B$10:$BK$10,0),0)="","No relevante",VLOOKUP($B54,'Lista Puestos Valorados'!$B$11:$BK$510,MATCH('Auxiliar General'!AJ$4,'Lista Puestos Valorados'!$B$10:$BK$10,0),0))</f>
        <v>No relevante</v>
      </c>
      <c r="AQ54" s="26">
        <f>+HLOOKUP(AP54,Sistema_Puntos!$Q$5:$Y$43,'Auxiliar General'!AL$5,FALSE)</f>
        <v>0</v>
      </c>
      <c r="AR54" s="26" t="str">
        <f>+IF(VLOOKUP($B54,'Lista Puestos Valorados'!$B$11:$BK$510,MATCH('Auxiliar General'!AL$4,'Lista Puestos Valorados'!$B$10:$BK$10,0),0)="","No relevante",VLOOKUP($B54,'Lista Puestos Valorados'!$B$11:$BK$510,MATCH('Auxiliar General'!AL$4,'Lista Puestos Valorados'!$B$10:$BK$10,0),0))</f>
        <v>No relevante</v>
      </c>
      <c r="AS54" s="26">
        <f>+HLOOKUP(AR54,Sistema_Puntos!$Q$5:$Y$43,'Auxiliar General'!AN$5,FALSE)</f>
        <v>0</v>
      </c>
      <c r="AT54" s="26" t="str">
        <f>+IF(VLOOKUP($B54,'Lista Puestos Valorados'!$B$11:$BK$510,MATCH('Auxiliar General'!AN$4,'Lista Puestos Valorados'!$B$10:$BK$10,0),0)="","No relevante",VLOOKUP($B54,'Lista Puestos Valorados'!$B$11:$BK$510,MATCH('Auxiliar General'!AN$4,'Lista Puestos Valorados'!$B$10:$BK$10,0),0))</f>
        <v>No relevante</v>
      </c>
      <c r="AU54" s="26">
        <f>+HLOOKUP(AT54,Sistema_Puntos!$Q$5:$Y$43,'Auxiliar General'!AP$5,FALSE)</f>
        <v>0</v>
      </c>
      <c r="AV54" s="26" t="str">
        <f>+IF(VLOOKUP($B54,'Lista Puestos Valorados'!$B$11:$BK$510,MATCH('Auxiliar General'!AP$4,'Lista Puestos Valorados'!$B$10:$BK$10,0),0)="","No relevante",VLOOKUP($B54,'Lista Puestos Valorados'!$B$11:$BK$510,MATCH('Auxiliar General'!AP$4,'Lista Puestos Valorados'!$B$10:$BK$10,0),0))</f>
        <v>No relevante</v>
      </c>
      <c r="AW54" s="26">
        <f>+HLOOKUP(AV54,Sistema_Puntos!$Q$5:$Y$43,'Auxiliar General'!AR$5,FALSE)</f>
        <v>0</v>
      </c>
      <c r="AX54" s="26" t="str">
        <f>+IF(VLOOKUP($B54,'Lista Puestos Valorados'!$B$11:$BK$510,MATCH('Auxiliar General'!AR$4,'Lista Puestos Valorados'!$B$10:$BK$10,0),0)="","No relevante",VLOOKUP($B54,'Lista Puestos Valorados'!$B$11:$BK$510,MATCH('Auxiliar General'!AR$4,'Lista Puestos Valorados'!$B$10:$BK$10,0),0))</f>
        <v>No relevante</v>
      </c>
      <c r="AY54" s="26">
        <f>+HLOOKUP(AX54,Sistema_Puntos!$Q$5:$Y$43,'Auxiliar General'!AT$5,FALSE)</f>
        <v>0</v>
      </c>
      <c r="AZ54" s="26" t="str">
        <f>+IF(VLOOKUP($B54,'Lista Puestos Valorados'!$B$11:$BK$510,MATCH('Auxiliar General'!AT$4,'Lista Puestos Valorados'!$B$10:$BK$10,0),0)="","No relevante",VLOOKUP($B54,'Lista Puestos Valorados'!$B$11:$BK$510,MATCH('Auxiliar General'!AT$4,'Lista Puestos Valorados'!$B$10:$BK$10,0),0))</f>
        <v>No relevante</v>
      </c>
      <c r="BA54" s="26">
        <f>+HLOOKUP(AZ54,Sistema_Puntos!$Q$5:$Y$43,'Auxiliar General'!AV$5,FALSE)</f>
        <v>0</v>
      </c>
      <c r="BB54" s="26" t="str">
        <f>+IF(VLOOKUP($B54,'Lista Puestos Valorados'!$B$11:$BK$510,MATCH('Auxiliar General'!AV$4,'Lista Puestos Valorados'!$B$10:$BK$10,0),0)="","No relevante",VLOOKUP($B54,'Lista Puestos Valorados'!$B$11:$BK$510,MATCH('Auxiliar General'!AV$4,'Lista Puestos Valorados'!$B$10:$BK$10,0),0))</f>
        <v>No relevante</v>
      </c>
      <c r="BC54" s="26">
        <f>+HLOOKUP(BB54,Sistema_Puntos!$Q$5:$Y$43,'Auxiliar General'!AX$5,FALSE)</f>
        <v>0</v>
      </c>
      <c r="BD54" s="26" t="str">
        <f>+IF(VLOOKUP($B54,'Lista Puestos Valorados'!$B$11:$BK$510,MATCH('Auxiliar General'!AX$4,'Lista Puestos Valorados'!$B$10:$BK$10,0),0)="","No relevante",VLOOKUP($B54,'Lista Puestos Valorados'!$B$11:$BK$510,MATCH('Auxiliar General'!AX$4,'Lista Puestos Valorados'!$B$10:$BK$10,0),0))</f>
        <v>No relevante</v>
      </c>
      <c r="BE54" s="26">
        <f>+HLOOKUP(BD54,Sistema_Puntos!$Q$5:$Y$43,'Auxiliar General'!AZ$5,FALSE)</f>
        <v>0</v>
      </c>
      <c r="BF54" s="26" t="str">
        <f>+IF(VLOOKUP($B54,'Lista Puestos Valorados'!$B$11:$BK$510,MATCH('Auxiliar General'!AZ$4,'Lista Puestos Valorados'!$B$10:$BK$10,0),0)="","No relevante",VLOOKUP($B54,'Lista Puestos Valorados'!$B$11:$BK$510,MATCH('Auxiliar General'!AZ$4,'Lista Puestos Valorados'!$B$10:$BK$10,0),0))</f>
        <v>No relevante</v>
      </c>
      <c r="BG54" s="26">
        <f>+HLOOKUP(BF54,Sistema_Puntos!$Q$5:$Y$43,'Auxiliar General'!BB$5,FALSE)</f>
        <v>0</v>
      </c>
      <c r="BH54" s="26" t="str">
        <f>+IF(VLOOKUP($B54,'Lista Puestos Valorados'!$B$11:$BK$510,MATCH('Auxiliar General'!BB$4,'Lista Puestos Valorados'!$B$10:$BK$10,0),0)="","No relevante",VLOOKUP($B54,'Lista Puestos Valorados'!$B$11:$BK$510,MATCH('Auxiliar General'!BB$4,'Lista Puestos Valorados'!$B$10:$BK$10,0),0))</f>
        <v>No relevante</v>
      </c>
      <c r="BI54" s="26">
        <f>+HLOOKUP(BH54,Sistema_Puntos!$Q$5:$Y$43,'Auxiliar General'!BD$5,FALSE)</f>
        <v>0</v>
      </c>
      <c r="BJ54" s="26" t="str">
        <f>+IF(VLOOKUP($B54,'Lista Puestos Valorados'!$B$11:$BK$510,MATCH('Auxiliar General'!BD$4,'Lista Puestos Valorados'!$B$10:$BK$10,0),0)="","No relevante",VLOOKUP($B54,'Lista Puestos Valorados'!$B$11:$BK$510,MATCH('Auxiliar General'!BD$4,'Lista Puestos Valorados'!$B$10:$BK$10,0),0))</f>
        <v>No relevante</v>
      </c>
      <c r="BK54" s="26">
        <f>+HLOOKUP(BJ54,Sistema_Puntos!$Q$5:$Y$43,'Auxiliar General'!BF$5,FALSE)</f>
        <v>0</v>
      </c>
      <c r="BL54" s="26" t="str">
        <f>+IF(VLOOKUP($B54,'Lista Puestos Valorados'!$B$11:$BK$510,MATCH('Auxiliar General'!BF$4,'Lista Puestos Valorados'!$B$10:$BK$10,0),0)="","No relevante",VLOOKUP($B54,'Lista Puestos Valorados'!$B$11:$BK$510,MATCH('Auxiliar General'!BF$4,'Lista Puestos Valorados'!$B$10:$BK$10,0),0))</f>
        <v>No relevante</v>
      </c>
      <c r="BM54" s="26">
        <f>+HLOOKUP(BL54,Sistema_Puntos!$Q$5:$Y$43,'Auxiliar General'!BH$5,FALSE)</f>
        <v>0</v>
      </c>
      <c r="BN54" s="26" t="str">
        <f>+IF(VLOOKUP($B54,'Lista Puestos Valorados'!$B$11:$BK$510,MATCH('Auxiliar General'!BH$4,'Lista Puestos Valorados'!$B$10:$BK$10,0),0)="","No relevante",VLOOKUP($B54,'Lista Puestos Valorados'!$B$11:$BK$510,MATCH('Auxiliar General'!BH$4,'Lista Puestos Valorados'!$B$10:$BK$10,0),0))</f>
        <v>No relevante</v>
      </c>
      <c r="BO54" s="26">
        <f>+HLOOKUP(BN54,Sistema_Puntos!$Q$5:$Y$43,'Auxiliar General'!BJ$5,FALSE)</f>
        <v>0</v>
      </c>
      <c r="BP54" s="26" t="str">
        <f>+IF(VLOOKUP($B54,'Lista Puestos Valorados'!$B$11:$BK$510,MATCH('Auxiliar General'!BJ$4,'Lista Puestos Valorados'!$B$10:$BK$10,0),0)="","No relevante",VLOOKUP($B54,'Lista Puestos Valorados'!$B$11:$BK$510,MATCH('Auxiliar General'!BJ$4,'Lista Puestos Valorados'!$B$10:$BK$10,0),0))</f>
        <v>No relevante</v>
      </c>
      <c r="BQ54" s="26">
        <f>+HLOOKUP(BP54,Sistema_Puntos!$Q$5:$Y$43,'Auxiliar General'!BL$5,FALSE)</f>
        <v>0</v>
      </c>
      <c r="BR54" s="26" t="str">
        <f>+IF(VLOOKUP($B54,'Lista Puestos Valorados'!$B$11:$BK$510,MATCH('Auxiliar General'!BL$4,'Lista Puestos Valorados'!$B$10:$BK$10,0),0)="","No relevante",VLOOKUP($B54,'Lista Puestos Valorados'!$B$11:$BK$510,MATCH('Auxiliar General'!BL$4,'Lista Puestos Valorados'!$B$10:$BK$10,0),0))</f>
        <v>No relevante</v>
      </c>
      <c r="BS54" s="26">
        <f>+HLOOKUP(BR54,Sistema_Puntos!$Q$5:$Y$43,'Auxiliar General'!BN$5,FALSE)</f>
        <v>0</v>
      </c>
      <c r="BT54" s="26" t="str">
        <f>+IF(VLOOKUP($B54,'Lista Puestos Valorados'!$B$11:$BK$510,MATCH('Auxiliar General'!BN$4,'Lista Puestos Valorados'!$B$10:$BK$10,0),0)="","No relevante",VLOOKUP($B54,'Lista Puestos Valorados'!$B$11:$BK$510,MATCH('Auxiliar General'!BN$4,'Lista Puestos Valorados'!$B$10:$BK$10,0),0))</f>
        <v>No relevante</v>
      </c>
      <c r="BU54" s="26">
        <f>+HLOOKUP(BT54,Sistema_Puntos!$Q$5:$Y$43,'Auxiliar General'!BP$5,FALSE)</f>
        <v>0</v>
      </c>
      <c r="BV54" s="26" t="str">
        <f>+IF(VLOOKUP($B54,'Lista Puestos Valorados'!$B$11:$BK$510,MATCH('Auxiliar General'!BP$4,'Lista Puestos Valorados'!$B$10:$BK$10,0),0)="","No relevante",VLOOKUP($B54,'Lista Puestos Valorados'!$B$11:$BK$510,MATCH('Auxiliar General'!BP$4,'Lista Puestos Valorados'!$B$10:$BK$10,0),0))</f>
        <v>No relevante</v>
      </c>
      <c r="BW54" s="26">
        <f>+HLOOKUP(BV54,Sistema_Puntos!$Q$5:$Y$43,'Auxiliar General'!BR$5,FALSE)</f>
        <v>0</v>
      </c>
      <c r="BX54" s="26" t="str">
        <f>+IF(VLOOKUP($B54,'Lista Puestos Valorados'!$B$11:$BK$510,MATCH('Auxiliar General'!BR$4,'Lista Puestos Valorados'!$B$10:$BK$10,0),0)="","No relevante",VLOOKUP($B54,'Lista Puestos Valorados'!$B$11:$BK$510,MATCH('Auxiliar General'!BR$4,'Lista Puestos Valorados'!$B$10:$BK$10,0),0))</f>
        <v>No relevante</v>
      </c>
      <c r="BY54" s="26">
        <f>+HLOOKUP(BX54,Sistema_Puntos!$Q$5:$Y$43,'Auxiliar General'!BT$5,FALSE)</f>
        <v>0</v>
      </c>
      <c r="BZ54" s="26" t="str">
        <f>+IF(VLOOKUP($B54,'Lista Puestos Valorados'!$B$11:$BK$510,MATCH('Auxiliar General'!BT$4,'Lista Puestos Valorados'!$B$10:$BK$10,0),0)="","No relevante",VLOOKUP($B54,'Lista Puestos Valorados'!$B$11:$BK$510,MATCH('Auxiliar General'!BT$4,'Lista Puestos Valorados'!$B$10:$BK$10,0),0))</f>
        <v>No relevante</v>
      </c>
      <c r="CA54" s="26">
        <f>+HLOOKUP(BZ54,Sistema_Puntos!$Q$5:$Y$43,'Auxiliar General'!BV$5,FALSE)</f>
        <v>0</v>
      </c>
      <c r="CB54" s="26" t="str">
        <f>+IF(VLOOKUP($B54,'Lista Puestos Valorados'!$B$11:$BK$510,MATCH('Auxiliar General'!BV$4,'Lista Puestos Valorados'!$B$10:$BK$10,0),0)="","No relevante",VLOOKUP($B54,'Lista Puestos Valorados'!$B$11:$BK$510,MATCH('Auxiliar General'!BV$4,'Lista Puestos Valorados'!$B$10:$BK$10,0),0))</f>
        <v>No relevante</v>
      </c>
      <c r="CC54" s="26">
        <f>+HLOOKUP(CB54,Sistema_Puntos!$Q$5:$Y$43,'Auxiliar General'!BX$5,FALSE)</f>
        <v>0</v>
      </c>
      <c r="CD54" s="26" t="str">
        <f>+IF(VLOOKUP($B54,'Lista Puestos Valorados'!$B$11:$BK$510,MATCH('Auxiliar General'!BX$4,'Lista Puestos Valorados'!$B$10:$BK$10,0),0)="","No relevante",VLOOKUP($B54,'Lista Puestos Valorados'!$B$11:$BK$510,MATCH('Auxiliar General'!BX$4,'Lista Puestos Valorados'!$B$10:$BK$10,0),0))</f>
        <v>No relevante</v>
      </c>
      <c r="CE54" s="26">
        <f>+HLOOKUP(CD54,Sistema_Puntos!$Q$5:$Y$43,'Auxiliar General'!BZ$5,FALSE)</f>
        <v>0</v>
      </c>
      <c r="CF54" s="26" t="str">
        <f>+IF(VLOOKUP($B54,'Lista Puestos Valorados'!$B$11:$BK$510,MATCH('Auxiliar General'!BZ$4,'Lista Puestos Valorados'!$B$10:$BK$10,0),0)="","No relevante",VLOOKUP($B54,'Lista Puestos Valorados'!$B$11:$BK$510,MATCH('Auxiliar General'!BZ$4,'Lista Puestos Valorados'!$B$10:$BK$10,0),0))</f>
        <v>No relevante</v>
      </c>
      <c r="CG54" s="26">
        <f>+HLOOKUP(CF54,Sistema_Puntos!$Q$5:$Y$43,'Auxiliar General'!CB$5,FALSE)</f>
        <v>0</v>
      </c>
      <c r="CH54" s="29"/>
      <c r="CI54" s="29"/>
    </row>
    <row r="55" spans="2:87" ht="17.55" customHeight="1">
      <c r="B55" s="26">
        <f>+'Listado de Puestos'!B55</f>
        <v>45</v>
      </c>
      <c r="C55" s="26" t="str">
        <f>+IF('Lista Puestos Valorados'!C55="","",'Lista Puestos Valorados'!C55)</f>
        <v/>
      </c>
      <c r="D55" s="26" t="str">
        <f>+IF('Lista Puestos Valorados'!D55="","",'Lista Puestos Valorados'!D55)</f>
        <v/>
      </c>
      <c r="E55" s="26" t="str">
        <f>+IF('Lista Puestos Valorados'!E55="","",'Lista Puestos Valorados'!E55)</f>
        <v/>
      </c>
      <c r="F55" s="26" t="str">
        <f>+IF('Lista Puestos Valorados'!F55="","",'Lista Puestos Valorados'!F55)</f>
        <v/>
      </c>
      <c r="G55" s="26" t="str">
        <f>+IF('Lista Puestos Valorados'!G55="","",'Lista Puestos Valorados'!G55)</f>
        <v/>
      </c>
      <c r="H55" s="26" t="str">
        <f>+IF('Lista Puestos Valorados'!H55="","",'Lista Puestos Valorados'!H55)</f>
        <v/>
      </c>
      <c r="I55" s="26" t="str">
        <f>+IF('Lista Puestos Valorados'!I55="","",'Lista Puestos Valorados'!I55)</f>
        <v/>
      </c>
      <c r="J55" s="118" t="e">
        <f t="array" ref="J55">+IF(L55="","",_xlfn.IFS(L55&lt;='Cortes de Agrupacion'!$F$15,'Cortes de Agrupacion'!$E$15,'Resultados General'!L55&lt;='Cortes de Agrupacion'!$F$14,'Cortes de Agrupacion'!$E$14,'Resultados General'!L55&lt;='Cortes de Agrupacion'!$F$13,'Cortes de Agrupacion'!$E$13,L55&lt;='Cortes de Agrupacion'!$F$12,'Cortes de Agrupacion'!$E$12,'Resultados General'!L55&lt;='Cortes de Agrupacion'!$F$11,'Cortes de Agrupacion'!$E$11,'Resultados General'!L55&lt;='Cortes de Agrupacion'!$F$10,'Cortes de Agrupacion'!$E$10,'Resultados General'!L55&lt;='Cortes de Agrupacion'!$F$9,'Cortes de Agrupacion'!$E$9,'Resultados General'!L55&lt;='Cortes de Agrupacion'!$F$8,'Cortes de Agrupacion'!$E$8,'Resultados General'!L55&lt;='Cortes de Agrupacion'!$F$7,'Cortes de Agrupacion'!$E$7,'Resultados General'!L55&lt;='Cortes de Agrupacion'!$F$6,'Cortes de Agrupacion'!$E$6))</f>
        <v>#VALUE!</v>
      </c>
      <c r="K55" s="118" t="str">
        <f t="shared" si="0"/>
        <v/>
      </c>
      <c r="L55" s="124" t="e">
        <f>#VALUE!</f>
        <v>#VALUE!</v>
      </c>
      <c r="M55" s="26" t="e">
        <f ca="1">+_xlfn.IFNA(VLOOKUP(C55,'Distribución de puestos'!$B$8:$I$507,8,0),"")</f>
        <v>#NAME?</v>
      </c>
      <c r="N55" s="26" t="str">
        <f>+IF(VLOOKUP($B55,'Lista Puestos Valorados'!$B$11:$BK$510,MATCH('Auxiliar General'!H$4,'Lista Puestos Valorados'!$B$10:$BK$10,0),0)="","No relevante",VLOOKUP($B55,'Lista Puestos Valorados'!$B$11:$BK$510,MATCH('Auxiliar General'!H$4,'Lista Puestos Valorados'!$B$10:$BK$10,0),0))</f>
        <v>No relevante</v>
      </c>
      <c r="O55" s="26">
        <f>+HLOOKUP(N55,Sistema_Puntos!$Q$5:$Y$43,'Auxiliar General'!J$5,FALSE)</f>
        <v>0</v>
      </c>
      <c r="P55" s="26" t="str">
        <f>+IF(VLOOKUP($B55,'Lista Puestos Valorados'!$B$11:$BK$510,MATCH('Auxiliar General'!J$4,'Lista Puestos Valorados'!$B$10:$BK$10,0),0)="","No relevante",VLOOKUP($B55,'Lista Puestos Valorados'!$B$11:$BK$510,MATCH('Auxiliar General'!J$4,'Lista Puestos Valorados'!$B$10:$BK$10,0),0))</f>
        <v>No relevante</v>
      </c>
      <c r="Q55" s="26">
        <f>+HLOOKUP(P55,Sistema_Puntos!$Q$5:$Y$43,'Auxiliar General'!L$5,FALSE)</f>
        <v>0</v>
      </c>
      <c r="R55" s="26" t="str">
        <f>+IF(VLOOKUP($B55,'Lista Puestos Valorados'!$B$11:$BK$510,MATCH('Auxiliar General'!L$4,'Lista Puestos Valorados'!$B$10:$BK$10,0),0)="","No relevante",VLOOKUP($B55,'Lista Puestos Valorados'!$B$11:$BK$510,MATCH('Auxiliar General'!L$4,'Lista Puestos Valorados'!$B$10:$BK$10,0),0))</f>
        <v>No relevante</v>
      </c>
      <c r="S55" s="26">
        <f>+HLOOKUP(R55,Sistema_Puntos!$Q$5:$Y$43,'Auxiliar General'!N$5,FALSE)</f>
        <v>0</v>
      </c>
      <c r="T55" s="26" t="str">
        <f>+IF(VLOOKUP($B55,'Lista Puestos Valorados'!$B$11:$BK$510,MATCH('Auxiliar General'!N$4,'Lista Puestos Valorados'!$B$10:$BK$10,0),0)="","No relevante",VLOOKUP($B55,'Lista Puestos Valorados'!$B$11:$BK$510,MATCH('Auxiliar General'!N$4,'Lista Puestos Valorados'!$B$10:$BK$10,0),0))</f>
        <v>No relevante</v>
      </c>
      <c r="U55" s="26">
        <f>+HLOOKUP(T55,Sistema_Puntos!$Q$5:$Y$43,'Auxiliar General'!P$5,FALSE)</f>
        <v>0</v>
      </c>
      <c r="V55" s="26" t="str">
        <f>+IF(VLOOKUP($B55,'Lista Puestos Valorados'!$B$11:$BK$510,MATCH('Auxiliar General'!P$4,'Lista Puestos Valorados'!$B$10:$BK$10,0),0)="","No relevante",VLOOKUP($B55,'Lista Puestos Valorados'!$B$11:$BK$510,MATCH('Auxiliar General'!P$4,'Lista Puestos Valorados'!$B$10:$BK$10,0),0))</f>
        <v>No relevante</v>
      </c>
      <c r="W55" s="26">
        <f>+HLOOKUP(V55,Sistema_Puntos!$Q$5:$Y$43,'Auxiliar General'!R$5,FALSE)</f>
        <v>0</v>
      </c>
      <c r="X55" s="26" t="str">
        <f>+IF(VLOOKUP($B55,'Lista Puestos Valorados'!$B$11:$BK$510,MATCH('Auxiliar General'!R$4,'Lista Puestos Valorados'!$B$10:$BK$10,0),0)="","No relevante",VLOOKUP($B55,'Lista Puestos Valorados'!$B$11:$BK$510,MATCH('Auxiliar General'!R$4,'Lista Puestos Valorados'!$B$10:$BK$10,0),0))</f>
        <v>No relevante</v>
      </c>
      <c r="Y55" s="26">
        <f>+HLOOKUP(X55,Sistema_Puntos!$Q$5:$Y$43,'Auxiliar General'!T$5,FALSE)</f>
        <v>0</v>
      </c>
      <c r="Z55" s="26" t="str">
        <f>+IF(VLOOKUP($B55,'Lista Puestos Valorados'!$B$11:$BK$510,MATCH('Auxiliar General'!T$4,'Lista Puestos Valorados'!$B$10:$BK$10,0),0)="","No relevante",VLOOKUP($B55,'Lista Puestos Valorados'!$B$11:$BK$510,MATCH('Auxiliar General'!T$4,'Lista Puestos Valorados'!$B$10:$BK$10,0),0))</f>
        <v>No relevante</v>
      </c>
      <c r="AA55" s="26">
        <f>+HLOOKUP(Z55,Sistema_Puntos!$Q$5:$Y$43,'Auxiliar General'!V$5,FALSE)</f>
        <v>0</v>
      </c>
      <c r="AB55" s="26" t="str">
        <f>+IF(VLOOKUP($B55,'Lista Puestos Valorados'!$B$11:$BK$510,MATCH('Auxiliar General'!V$4,'Lista Puestos Valorados'!$B$10:$BK$10,0),0)="","No relevante",VLOOKUP($B55,'Lista Puestos Valorados'!$B$11:$BK$510,MATCH('Auxiliar General'!V$4,'Lista Puestos Valorados'!$B$10:$BK$10,0),0))</f>
        <v>No relevante</v>
      </c>
      <c r="AC55" s="26">
        <f>+HLOOKUP(AB55,Sistema_Puntos!$Q$5:$Y$43,'Auxiliar General'!X$5,FALSE)</f>
        <v>0</v>
      </c>
      <c r="AD55" s="26" t="str">
        <f>+IF(VLOOKUP($B55,'Lista Puestos Valorados'!$B$11:$BK$510,MATCH('Auxiliar General'!X$4,'Lista Puestos Valorados'!$B$10:$BK$10,0),0)="","No relevante",VLOOKUP($B55,'Lista Puestos Valorados'!$B$11:$BK$510,MATCH('Auxiliar General'!X$4,'Lista Puestos Valorados'!$B$10:$BK$10,0),0))</f>
        <v>No relevante</v>
      </c>
      <c r="AE55" s="26">
        <f>+HLOOKUP(AD55,Sistema_Puntos!$Q$5:$Y$43,'Auxiliar General'!Z$5,FALSE)</f>
        <v>0</v>
      </c>
      <c r="AF55" s="26" t="str">
        <f>+IF(VLOOKUP($B55,'Lista Puestos Valorados'!$B$11:$BK$510,MATCH('Auxiliar General'!Z$4,'Lista Puestos Valorados'!$B$10:$BK$10,0),0)="","No relevante",VLOOKUP($B55,'Lista Puestos Valorados'!$B$11:$BK$510,MATCH('Auxiliar General'!Z$4,'Lista Puestos Valorados'!$B$10:$BK$10,0),0))</f>
        <v>No relevante</v>
      </c>
      <c r="AG55" s="26">
        <f>+HLOOKUP(AF55,Sistema_Puntos!$Q$5:$Y$43,'Auxiliar General'!AB$5,FALSE)</f>
        <v>0</v>
      </c>
      <c r="AH55" s="26" t="str">
        <f>+IF(VLOOKUP($B55,'Lista Puestos Valorados'!$B$11:$BK$510,MATCH('Auxiliar General'!AB$4,'Lista Puestos Valorados'!$B$10:$BK$10,0),0)="","No relevante",VLOOKUP($B55,'Lista Puestos Valorados'!$B$11:$BK$510,MATCH('Auxiliar General'!AB$4,'Lista Puestos Valorados'!$B$10:$BK$10,0),0))</f>
        <v>No relevante</v>
      </c>
      <c r="AI55" s="26">
        <f>+HLOOKUP(AH55,Sistema_Puntos!$Q$5:$Y$43,'Auxiliar General'!AD$5,FALSE)</f>
        <v>0</v>
      </c>
      <c r="AJ55" s="26" t="str">
        <f>+IF(VLOOKUP($B55,'Lista Puestos Valorados'!$B$11:$BK$510,MATCH('Auxiliar General'!AD$4,'Lista Puestos Valorados'!$B$10:$BK$10,0),0)="","No relevante",VLOOKUP($B55,'Lista Puestos Valorados'!$B$11:$BK$510,MATCH('Auxiliar General'!AD$4,'Lista Puestos Valorados'!$B$10:$BK$10,0),0))</f>
        <v>No relevante</v>
      </c>
      <c r="AK55" s="26">
        <f>+HLOOKUP(AJ55,Sistema_Puntos!$Q$5:$Y$43,'Auxiliar General'!AF$5,FALSE)</f>
        <v>0</v>
      </c>
      <c r="AL55" s="26" t="str">
        <f>+IF(VLOOKUP($B55,'Lista Puestos Valorados'!$B$11:$BK$510,MATCH('Auxiliar General'!AF$4,'Lista Puestos Valorados'!$B$10:$BK$10,0),0)="","No relevante",VLOOKUP($B55,'Lista Puestos Valorados'!$B$11:$BK$510,MATCH('Auxiliar General'!AF$4,'Lista Puestos Valorados'!$B$10:$BK$10,0),0))</f>
        <v>No relevante</v>
      </c>
      <c r="AM55" s="26">
        <f>+HLOOKUP(AL55,Sistema_Puntos!$Q$5:$Y$43,'Auxiliar General'!AH$5,FALSE)</f>
        <v>0</v>
      </c>
      <c r="AN55" s="26" t="str">
        <f>+IF(VLOOKUP($B55,'Lista Puestos Valorados'!$B$11:$BK$510,MATCH('Auxiliar General'!AH$4,'Lista Puestos Valorados'!$B$10:$BK$10,0),0)="","No relevante",VLOOKUP($B55,'Lista Puestos Valorados'!$B$11:$BK$510,MATCH('Auxiliar General'!AH$4,'Lista Puestos Valorados'!$B$10:$BK$10,0),0))</f>
        <v>No relevante</v>
      </c>
      <c r="AO55" s="26">
        <f>+HLOOKUP(AN55,Sistema_Puntos!$Q$5:$Y$43,'Auxiliar General'!AJ$5,FALSE)</f>
        <v>0</v>
      </c>
      <c r="AP55" s="26" t="str">
        <f>+IF(VLOOKUP($B55,'Lista Puestos Valorados'!$B$11:$BK$510,MATCH('Auxiliar General'!AJ$4,'Lista Puestos Valorados'!$B$10:$BK$10,0),0)="","No relevante",VLOOKUP($B55,'Lista Puestos Valorados'!$B$11:$BK$510,MATCH('Auxiliar General'!AJ$4,'Lista Puestos Valorados'!$B$10:$BK$10,0),0))</f>
        <v>No relevante</v>
      </c>
      <c r="AQ55" s="26">
        <f>+HLOOKUP(AP55,Sistema_Puntos!$Q$5:$Y$43,'Auxiliar General'!AL$5,FALSE)</f>
        <v>0</v>
      </c>
      <c r="AR55" s="26" t="str">
        <f>+IF(VLOOKUP($B55,'Lista Puestos Valorados'!$B$11:$BK$510,MATCH('Auxiliar General'!AL$4,'Lista Puestos Valorados'!$B$10:$BK$10,0),0)="","No relevante",VLOOKUP($B55,'Lista Puestos Valorados'!$B$11:$BK$510,MATCH('Auxiliar General'!AL$4,'Lista Puestos Valorados'!$B$10:$BK$10,0),0))</f>
        <v>No relevante</v>
      </c>
      <c r="AS55" s="26">
        <f>+HLOOKUP(AR55,Sistema_Puntos!$Q$5:$Y$43,'Auxiliar General'!AN$5,FALSE)</f>
        <v>0</v>
      </c>
      <c r="AT55" s="26" t="str">
        <f>+IF(VLOOKUP($B55,'Lista Puestos Valorados'!$B$11:$BK$510,MATCH('Auxiliar General'!AN$4,'Lista Puestos Valorados'!$B$10:$BK$10,0),0)="","No relevante",VLOOKUP($B55,'Lista Puestos Valorados'!$B$11:$BK$510,MATCH('Auxiliar General'!AN$4,'Lista Puestos Valorados'!$B$10:$BK$10,0),0))</f>
        <v>No relevante</v>
      </c>
      <c r="AU55" s="26">
        <f>+HLOOKUP(AT55,Sistema_Puntos!$Q$5:$Y$43,'Auxiliar General'!AP$5,FALSE)</f>
        <v>0</v>
      </c>
      <c r="AV55" s="26" t="str">
        <f>+IF(VLOOKUP($B55,'Lista Puestos Valorados'!$B$11:$BK$510,MATCH('Auxiliar General'!AP$4,'Lista Puestos Valorados'!$B$10:$BK$10,0),0)="","No relevante",VLOOKUP($B55,'Lista Puestos Valorados'!$B$11:$BK$510,MATCH('Auxiliar General'!AP$4,'Lista Puestos Valorados'!$B$10:$BK$10,0),0))</f>
        <v>No relevante</v>
      </c>
      <c r="AW55" s="26">
        <f>+HLOOKUP(AV55,Sistema_Puntos!$Q$5:$Y$43,'Auxiliar General'!AR$5,FALSE)</f>
        <v>0</v>
      </c>
      <c r="AX55" s="26" t="str">
        <f>+IF(VLOOKUP($B55,'Lista Puestos Valorados'!$B$11:$BK$510,MATCH('Auxiliar General'!AR$4,'Lista Puestos Valorados'!$B$10:$BK$10,0),0)="","No relevante",VLOOKUP($B55,'Lista Puestos Valorados'!$B$11:$BK$510,MATCH('Auxiliar General'!AR$4,'Lista Puestos Valorados'!$B$10:$BK$10,0),0))</f>
        <v>No relevante</v>
      </c>
      <c r="AY55" s="26">
        <f>+HLOOKUP(AX55,Sistema_Puntos!$Q$5:$Y$43,'Auxiliar General'!AT$5,FALSE)</f>
        <v>0</v>
      </c>
      <c r="AZ55" s="26" t="str">
        <f>+IF(VLOOKUP($B55,'Lista Puestos Valorados'!$B$11:$BK$510,MATCH('Auxiliar General'!AT$4,'Lista Puestos Valorados'!$B$10:$BK$10,0),0)="","No relevante",VLOOKUP($B55,'Lista Puestos Valorados'!$B$11:$BK$510,MATCH('Auxiliar General'!AT$4,'Lista Puestos Valorados'!$B$10:$BK$10,0),0))</f>
        <v>No relevante</v>
      </c>
      <c r="BA55" s="26">
        <f>+HLOOKUP(AZ55,Sistema_Puntos!$Q$5:$Y$43,'Auxiliar General'!AV$5,FALSE)</f>
        <v>0</v>
      </c>
      <c r="BB55" s="26" t="str">
        <f>+IF(VLOOKUP($B55,'Lista Puestos Valorados'!$B$11:$BK$510,MATCH('Auxiliar General'!AV$4,'Lista Puestos Valorados'!$B$10:$BK$10,0),0)="","No relevante",VLOOKUP($B55,'Lista Puestos Valorados'!$B$11:$BK$510,MATCH('Auxiliar General'!AV$4,'Lista Puestos Valorados'!$B$10:$BK$10,0),0))</f>
        <v>No relevante</v>
      </c>
      <c r="BC55" s="26">
        <f>+HLOOKUP(BB55,Sistema_Puntos!$Q$5:$Y$43,'Auxiliar General'!AX$5,FALSE)</f>
        <v>0</v>
      </c>
      <c r="BD55" s="26" t="str">
        <f>+IF(VLOOKUP($B55,'Lista Puestos Valorados'!$B$11:$BK$510,MATCH('Auxiliar General'!AX$4,'Lista Puestos Valorados'!$B$10:$BK$10,0),0)="","No relevante",VLOOKUP($B55,'Lista Puestos Valorados'!$B$11:$BK$510,MATCH('Auxiliar General'!AX$4,'Lista Puestos Valorados'!$B$10:$BK$10,0),0))</f>
        <v>No relevante</v>
      </c>
      <c r="BE55" s="26">
        <f>+HLOOKUP(BD55,Sistema_Puntos!$Q$5:$Y$43,'Auxiliar General'!AZ$5,FALSE)</f>
        <v>0</v>
      </c>
      <c r="BF55" s="26" t="str">
        <f>+IF(VLOOKUP($B55,'Lista Puestos Valorados'!$B$11:$BK$510,MATCH('Auxiliar General'!AZ$4,'Lista Puestos Valorados'!$B$10:$BK$10,0),0)="","No relevante",VLOOKUP($B55,'Lista Puestos Valorados'!$B$11:$BK$510,MATCH('Auxiliar General'!AZ$4,'Lista Puestos Valorados'!$B$10:$BK$10,0),0))</f>
        <v>No relevante</v>
      </c>
      <c r="BG55" s="26">
        <f>+HLOOKUP(BF55,Sistema_Puntos!$Q$5:$Y$43,'Auxiliar General'!BB$5,FALSE)</f>
        <v>0</v>
      </c>
      <c r="BH55" s="26" t="str">
        <f>+IF(VLOOKUP($B55,'Lista Puestos Valorados'!$B$11:$BK$510,MATCH('Auxiliar General'!BB$4,'Lista Puestos Valorados'!$B$10:$BK$10,0),0)="","No relevante",VLOOKUP($B55,'Lista Puestos Valorados'!$B$11:$BK$510,MATCH('Auxiliar General'!BB$4,'Lista Puestos Valorados'!$B$10:$BK$10,0),0))</f>
        <v>No relevante</v>
      </c>
      <c r="BI55" s="26">
        <f>+HLOOKUP(BH55,Sistema_Puntos!$Q$5:$Y$43,'Auxiliar General'!BD$5,FALSE)</f>
        <v>0</v>
      </c>
      <c r="BJ55" s="26" t="str">
        <f>+IF(VLOOKUP($B55,'Lista Puestos Valorados'!$B$11:$BK$510,MATCH('Auxiliar General'!BD$4,'Lista Puestos Valorados'!$B$10:$BK$10,0),0)="","No relevante",VLOOKUP($B55,'Lista Puestos Valorados'!$B$11:$BK$510,MATCH('Auxiliar General'!BD$4,'Lista Puestos Valorados'!$B$10:$BK$10,0),0))</f>
        <v>No relevante</v>
      </c>
      <c r="BK55" s="26">
        <f>+HLOOKUP(BJ55,Sistema_Puntos!$Q$5:$Y$43,'Auxiliar General'!BF$5,FALSE)</f>
        <v>0</v>
      </c>
      <c r="BL55" s="26" t="str">
        <f>+IF(VLOOKUP($B55,'Lista Puestos Valorados'!$B$11:$BK$510,MATCH('Auxiliar General'!BF$4,'Lista Puestos Valorados'!$B$10:$BK$10,0),0)="","No relevante",VLOOKUP($B55,'Lista Puestos Valorados'!$B$11:$BK$510,MATCH('Auxiliar General'!BF$4,'Lista Puestos Valorados'!$B$10:$BK$10,0),0))</f>
        <v>No relevante</v>
      </c>
      <c r="BM55" s="26">
        <f>+HLOOKUP(BL55,Sistema_Puntos!$Q$5:$Y$43,'Auxiliar General'!BH$5,FALSE)</f>
        <v>0</v>
      </c>
      <c r="BN55" s="26" t="str">
        <f>+IF(VLOOKUP($B55,'Lista Puestos Valorados'!$B$11:$BK$510,MATCH('Auxiliar General'!BH$4,'Lista Puestos Valorados'!$B$10:$BK$10,0),0)="","No relevante",VLOOKUP($B55,'Lista Puestos Valorados'!$B$11:$BK$510,MATCH('Auxiliar General'!BH$4,'Lista Puestos Valorados'!$B$10:$BK$10,0),0))</f>
        <v>No relevante</v>
      </c>
      <c r="BO55" s="26">
        <f>+HLOOKUP(BN55,Sistema_Puntos!$Q$5:$Y$43,'Auxiliar General'!BJ$5,FALSE)</f>
        <v>0</v>
      </c>
      <c r="BP55" s="26" t="str">
        <f>+IF(VLOOKUP($B55,'Lista Puestos Valorados'!$B$11:$BK$510,MATCH('Auxiliar General'!BJ$4,'Lista Puestos Valorados'!$B$10:$BK$10,0),0)="","No relevante",VLOOKUP($B55,'Lista Puestos Valorados'!$B$11:$BK$510,MATCH('Auxiliar General'!BJ$4,'Lista Puestos Valorados'!$B$10:$BK$10,0),0))</f>
        <v>No relevante</v>
      </c>
      <c r="BQ55" s="26">
        <f>+HLOOKUP(BP55,Sistema_Puntos!$Q$5:$Y$43,'Auxiliar General'!BL$5,FALSE)</f>
        <v>0</v>
      </c>
      <c r="BR55" s="26" t="str">
        <f>+IF(VLOOKUP($B55,'Lista Puestos Valorados'!$B$11:$BK$510,MATCH('Auxiliar General'!BL$4,'Lista Puestos Valorados'!$B$10:$BK$10,0),0)="","No relevante",VLOOKUP($B55,'Lista Puestos Valorados'!$B$11:$BK$510,MATCH('Auxiliar General'!BL$4,'Lista Puestos Valorados'!$B$10:$BK$10,0),0))</f>
        <v>No relevante</v>
      </c>
      <c r="BS55" s="26">
        <f>+HLOOKUP(BR55,Sistema_Puntos!$Q$5:$Y$43,'Auxiliar General'!BN$5,FALSE)</f>
        <v>0</v>
      </c>
      <c r="BT55" s="26" t="str">
        <f>+IF(VLOOKUP($B55,'Lista Puestos Valorados'!$B$11:$BK$510,MATCH('Auxiliar General'!BN$4,'Lista Puestos Valorados'!$B$10:$BK$10,0),0)="","No relevante",VLOOKUP($B55,'Lista Puestos Valorados'!$B$11:$BK$510,MATCH('Auxiliar General'!BN$4,'Lista Puestos Valorados'!$B$10:$BK$10,0),0))</f>
        <v>No relevante</v>
      </c>
      <c r="BU55" s="26">
        <f>+HLOOKUP(BT55,Sistema_Puntos!$Q$5:$Y$43,'Auxiliar General'!BP$5,FALSE)</f>
        <v>0</v>
      </c>
      <c r="BV55" s="26" t="str">
        <f>+IF(VLOOKUP($B55,'Lista Puestos Valorados'!$B$11:$BK$510,MATCH('Auxiliar General'!BP$4,'Lista Puestos Valorados'!$B$10:$BK$10,0),0)="","No relevante",VLOOKUP($B55,'Lista Puestos Valorados'!$B$11:$BK$510,MATCH('Auxiliar General'!BP$4,'Lista Puestos Valorados'!$B$10:$BK$10,0),0))</f>
        <v>No relevante</v>
      </c>
      <c r="BW55" s="26">
        <f>+HLOOKUP(BV55,Sistema_Puntos!$Q$5:$Y$43,'Auxiliar General'!BR$5,FALSE)</f>
        <v>0</v>
      </c>
      <c r="BX55" s="26" t="str">
        <f>+IF(VLOOKUP($B55,'Lista Puestos Valorados'!$B$11:$BK$510,MATCH('Auxiliar General'!BR$4,'Lista Puestos Valorados'!$B$10:$BK$10,0),0)="","No relevante",VLOOKUP($B55,'Lista Puestos Valorados'!$B$11:$BK$510,MATCH('Auxiliar General'!BR$4,'Lista Puestos Valorados'!$B$10:$BK$10,0),0))</f>
        <v>No relevante</v>
      </c>
      <c r="BY55" s="26">
        <f>+HLOOKUP(BX55,Sistema_Puntos!$Q$5:$Y$43,'Auxiliar General'!BT$5,FALSE)</f>
        <v>0</v>
      </c>
      <c r="BZ55" s="26" t="str">
        <f>+IF(VLOOKUP($B55,'Lista Puestos Valorados'!$B$11:$BK$510,MATCH('Auxiliar General'!BT$4,'Lista Puestos Valorados'!$B$10:$BK$10,0),0)="","No relevante",VLOOKUP($B55,'Lista Puestos Valorados'!$B$11:$BK$510,MATCH('Auxiliar General'!BT$4,'Lista Puestos Valorados'!$B$10:$BK$10,0),0))</f>
        <v>No relevante</v>
      </c>
      <c r="CA55" s="26">
        <f>+HLOOKUP(BZ55,Sistema_Puntos!$Q$5:$Y$43,'Auxiliar General'!BV$5,FALSE)</f>
        <v>0</v>
      </c>
      <c r="CB55" s="26" t="str">
        <f>+IF(VLOOKUP($B55,'Lista Puestos Valorados'!$B$11:$BK$510,MATCH('Auxiliar General'!BV$4,'Lista Puestos Valorados'!$B$10:$BK$10,0),0)="","No relevante",VLOOKUP($B55,'Lista Puestos Valorados'!$B$11:$BK$510,MATCH('Auxiliar General'!BV$4,'Lista Puestos Valorados'!$B$10:$BK$10,0),0))</f>
        <v>No relevante</v>
      </c>
      <c r="CC55" s="26">
        <f>+HLOOKUP(CB55,Sistema_Puntos!$Q$5:$Y$43,'Auxiliar General'!BX$5,FALSE)</f>
        <v>0</v>
      </c>
      <c r="CD55" s="26" t="str">
        <f>+IF(VLOOKUP($B55,'Lista Puestos Valorados'!$B$11:$BK$510,MATCH('Auxiliar General'!BX$4,'Lista Puestos Valorados'!$B$10:$BK$10,0),0)="","No relevante",VLOOKUP($B55,'Lista Puestos Valorados'!$B$11:$BK$510,MATCH('Auxiliar General'!BX$4,'Lista Puestos Valorados'!$B$10:$BK$10,0),0))</f>
        <v>No relevante</v>
      </c>
      <c r="CE55" s="26">
        <f>+HLOOKUP(CD55,Sistema_Puntos!$Q$5:$Y$43,'Auxiliar General'!BZ$5,FALSE)</f>
        <v>0</v>
      </c>
      <c r="CF55" s="26" t="str">
        <f>+IF(VLOOKUP($B55,'Lista Puestos Valorados'!$B$11:$BK$510,MATCH('Auxiliar General'!BZ$4,'Lista Puestos Valorados'!$B$10:$BK$10,0),0)="","No relevante",VLOOKUP($B55,'Lista Puestos Valorados'!$B$11:$BK$510,MATCH('Auxiliar General'!BZ$4,'Lista Puestos Valorados'!$B$10:$BK$10,0),0))</f>
        <v>No relevante</v>
      </c>
      <c r="CG55" s="26">
        <f>+HLOOKUP(CF55,Sistema_Puntos!$Q$5:$Y$43,'Auxiliar General'!CB$5,FALSE)</f>
        <v>0</v>
      </c>
      <c r="CH55" s="29"/>
      <c r="CI55" s="29"/>
    </row>
    <row r="56" spans="2:87" ht="17.55" customHeight="1">
      <c r="B56" s="26">
        <f>+'Listado de Puestos'!B56</f>
        <v>46</v>
      </c>
      <c r="C56" s="26" t="str">
        <f>+IF('Lista Puestos Valorados'!C56="","",'Lista Puestos Valorados'!C56)</f>
        <v/>
      </c>
      <c r="D56" s="26" t="str">
        <f>+IF('Lista Puestos Valorados'!D56="","",'Lista Puestos Valorados'!D56)</f>
        <v/>
      </c>
      <c r="E56" s="26" t="str">
        <f>+IF('Lista Puestos Valorados'!E56="","",'Lista Puestos Valorados'!E56)</f>
        <v/>
      </c>
      <c r="F56" s="26" t="str">
        <f>+IF('Lista Puestos Valorados'!F56="","",'Lista Puestos Valorados'!F56)</f>
        <v/>
      </c>
      <c r="G56" s="26" t="str">
        <f>+IF('Lista Puestos Valorados'!G56="","",'Lista Puestos Valorados'!G56)</f>
        <v/>
      </c>
      <c r="H56" s="26" t="str">
        <f>+IF('Lista Puestos Valorados'!H56="","",'Lista Puestos Valorados'!H56)</f>
        <v/>
      </c>
      <c r="I56" s="26" t="str">
        <f>+IF('Lista Puestos Valorados'!I56="","",'Lista Puestos Valorados'!I56)</f>
        <v/>
      </c>
      <c r="J56" s="118" t="e">
        <f t="array" ref="J56">+IF(L56="","",_xlfn.IFS(L56&lt;='Cortes de Agrupacion'!$F$15,'Cortes de Agrupacion'!$E$15,'Resultados General'!L56&lt;='Cortes de Agrupacion'!$F$14,'Cortes de Agrupacion'!$E$14,'Resultados General'!L56&lt;='Cortes de Agrupacion'!$F$13,'Cortes de Agrupacion'!$E$13,L56&lt;='Cortes de Agrupacion'!$F$12,'Cortes de Agrupacion'!$E$12,'Resultados General'!L56&lt;='Cortes de Agrupacion'!$F$11,'Cortes de Agrupacion'!$E$11,'Resultados General'!L56&lt;='Cortes de Agrupacion'!$F$10,'Cortes de Agrupacion'!$E$10,'Resultados General'!L56&lt;='Cortes de Agrupacion'!$F$9,'Cortes de Agrupacion'!$E$9,'Resultados General'!L56&lt;='Cortes de Agrupacion'!$F$8,'Cortes de Agrupacion'!$E$8,'Resultados General'!L56&lt;='Cortes de Agrupacion'!$F$7,'Cortes de Agrupacion'!$E$7,'Resultados General'!L56&lt;='Cortes de Agrupacion'!$F$6,'Cortes de Agrupacion'!$E$6))</f>
        <v>#VALUE!</v>
      </c>
      <c r="K56" s="118" t="str">
        <f t="shared" si="0"/>
        <v/>
      </c>
      <c r="L56" s="124" t="e">
        <f>#VALUE!</f>
        <v>#VALUE!</v>
      </c>
      <c r="M56" s="26" t="e">
        <f ca="1">+_xlfn.IFNA(VLOOKUP(C56,'Distribución de puestos'!$B$8:$I$507,8,0),"")</f>
        <v>#NAME?</v>
      </c>
      <c r="N56" s="26" t="str">
        <f>+IF(VLOOKUP($B56,'Lista Puestos Valorados'!$B$11:$BK$510,MATCH('Auxiliar General'!H$4,'Lista Puestos Valorados'!$B$10:$BK$10,0),0)="","No relevante",VLOOKUP($B56,'Lista Puestos Valorados'!$B$11:$BK$510,MATCH('Auxiliar General'!H$4,'Lista Puestos Valorados'!$B$10:$BK$10,0),0))</f>
        <v>No relevante</v>
      </c>
      <c r="O56" s="26">
        <f>+HLOOKUP(N56,Sistema_Puntos!$Q$5:$Y$43,'Auxiliar General'!J$5,FALSE)</f>
        <v>0</v>
      </c>
      <c r="P56" s="26" t="str">
        <f>+IF(VLOOKUP($B56,'Lista Puestos Valorados'!$B$11:$BK$510,MATCH('Auxiliar General'!J$4,'Lista Puestos Valorados'!$B$10:$BK$10,0),0)="","No relevante",VLOOKUP($B56,'Lista Puestos Valorados'!$B$11:$BK$510,MATCH('Auxiliar General'!J$4,'Lista Puestos Valorados'!$B$10:$BK$10,0),0))</f>
        <v>No relevante</v>
      </c>
      <c r="Q56" s="26">
        <f>+HLOOKUP(P56,Sistema_Puntos!$Q$5:$Y$43,'Auxiliar General'!L$5,FALSE)</f>
        <v>0</v>
      </c>
      <c r="R56" s="26" t="str">
        <f>+IF(VLOOKUP($B56,'Lista Puestos Valorados'!$B$11:$BK$510,MATCH('Auxiliar General'!L$4,'Lista Puestos Valorados'!$B$10:$BK$10,0),0)="","No relevante",VLOOKUP($B56,'Lista Puestos Valorados'!$B$11:$BK$510,MATCH('Auxiliar General'!L$4,'Lista Puestos Valorados'!$B$10:$BK$10,0),0))</f>
        <v>No relevante</v>
      </c>
      <c r="S56" s="26">
        <f>+HLOOKUP(R56,Sistema_Puntos!$Q$5:$Y$43,'Auxiliar General'!N$5,FALSE)</f>
        <v>0</v>
      </c>
      <c r="T56" s="26" t="str">
        <f>+IF(VLOOKUP($B56,'Lista Puestos Valorados'!$B$11:$BK$510,MATCH('Auxiliar General'!N$4,'Lista Puestos Valorados'!$B$10:$BK$10,0),0)="","No relevante",VLOOKUP($B56,'Lista Puestos Valorados'!$B$11:$BK$510,MATCH('Auxiliar General'!N$4,'Lista Puestos Valorados'!$B$10:$BK$10,0),0))</f>
        <v>No relevante</v>
      </c>
      <c r="U56" s="26">
        <f>+HLOOKUP(T56,Sistema_Puntos!$Q$5:$Y$43,'Auxiliar General'!P$5,FALSE)</f>
        <v>0</v>
      </c>
      <c r="V56" s="26" t="str">
        <f>+IF(VLOOKUP($B56,'Lista Puestos Valorados'!$B$11:$BK$510,MATCH('Auxiliar General'!P$4,'Lista Puestos Valorados'!$B$10:$BK$10,0),0)="","No relevante",VLOOKUP($B56,'Lista Puestos Valorados'!$B$11:$BK$510,MATCH('Auxiliar General'!P$4,'Lista Puestos Valorados'!$B$10:$BK$10,0),0))</f>
        <v>No relevante</v>
      </c>
      <c r="W56" s="26">
        <f>+HLOOKUP(V56,Sistema_Puntos!$Q$5:$Y$43,'Auxiliar General'!R$5,FALSE)</f>
        <v>0</v>
      </c>
      <c r="X56" s="26" t="str">
        <f>+IF(VLOOKUP($B56,'Lista Puestos Valorados'!$B$11:$BK$510,MATCH('Auxiliar General'!R$4,'Lista Puestos Valorados'!$B$10:$BK$10,0),0)="","No relevante",VLOOKUP($B56,'Lista Puestos Valorados'!$B$11:$BK$510,MATCH('Auxiliar General'!R$4,'Lista Puestos Valorados'!$B$10:$BK$10,0),0))</f>
        <v>No relevante</v>
      </c>
      <c r="Y56" s="26">
        <f>+HLOOKUP(X56,Sistema_Puntos!$Q$5:$Y$43,'Auxiliar General'!T$5,FALSE)</f>
        <v>0</v>
      </c>
      <c r="Z56" s="26" t="str">
        <f>+IF(VLOOKUP($B56,'Lista Puestos Valorados'!$B$11:$BK$510,MATCH('Auxiliar General'!T$4,'Lista Puestos Valorados'!$B$10:$BK$10,0),0)="","No relevante",VLOOKUP($B56,'Lista Puestos Valorados'!$B$11:$BK$510,MATCH('Auxiliar General'!T$4,'Lista Puestos Valorados'!$B$10:$BK$10,0),0))</f>
        <v>No relevante</v>
      </c>
      <c r="AA56" s="26">
        <f>+HLOOKUP(Z56,Sistema_Puntos!$Q$5:$Y$43,'Auxiliar General'!V$5,FALSE)</f>
        <v>0</v>
      </c>
      <c r="AB56" s="26" t="str">
        <f>+IF(VLOOKUP($B56,'Lista Puestos Valorados'!$B$11:$BK$510,MATCH('Auxiliar General'!V$4,'Lista Puestos Valorados'!$B$10:$BK$10,0),0)="","No relevante",VLOOKUP($B56,'Lista Puestos Valorados'!$B$11:$BK$510,MATCH('Auxiliar General'!V$4,'Lista Puestos Valorados'!$B$10:$BK$10,0),0))</f>
        <v>No relevante</v>
      </c>
      <c r="AC56" s="26">
        <f>+HLOOKUP(AB56,Sistema_Puntos!$Q$5:$Y$43,'Auxiliar General'!X$5,FALSE)</f>
        <v>0</v>
      </c>
      <c r="AD56" s="26" t="str">
        <f>+IF(VLOOKUP($B56,'Lista Puestos Valorados'!$B$11:$BK$510,MATCH('Auxiliar General'!X$4,'Lista Puestos Valorados'!$B$10:$BK$10,0),0)="","No relevante",VLOOKUP($B56,'Lista Puestos Valorados'!$B$11:$BK$510,MATCH('Auxiliar General'!X$4,'Lista Puestos Valorados'!$B$10:$BK$10,0),0))</f>
        <v>No relevante</v>
      </c>
      <c r="AE56" s="26">
        <f>+HLOOKUP(AD56,Sistema_Puntos!$Q$5:$Y$43,'Auxiliar General'!Z$5,FALSE)</f>
        <v>0</v>
      </c>
      <c r="AF56" s="26" t="str">
        <f>+IF(VLOOKUP($B56,'Lista Puestos Valorados'!$B$11:$BK$510,MATCH('Auxiliar General'!Z$4,'Lista Puestos Valorados'!$B$10:$BK$10,0),0)="","No relevante",VLOOKUP($B56,'Lista Puestos Valorados'!$B$11:$BK$510,MATCH('Auxiliar General'!Z$4,'Lista Puestos Valorados'!$B$10:$BK$10,0),0))</f>
        <v>No relevante</v>
      </c>
      <c r="AG56" s="26">
        <f>+HLOOKUP(AF56,Sistema_Puntos!$Q$5:$Y$43,'Auxiliar General'!AB$5,FALSE)</f>
        <v>0</v>
      </c>
      <c r="AH56" s="26" t="str">
        <f>+IF(VLOOKUP($B56,'Lista Puestos Valorados'!$B$11:$BK$510,MATCH('Auxiliar General'!AB$4,'Lista Puestos Valorados'!$B$10:$BK$10,0),0)="","No relevante",VLOOKUP($B56,'Lista Puestos Valorados'!$B$11:$BK$510,MATCH('Auxiliar General'!AB$4,'Lista Puestos Valorados'!$B$10:$BK$10,0),0))</f>
        <v>No relevante</v>
      </c>
      <c r="AI56" s="26">
        <f>+HLOOKUP(AH56,Sistema_Puntos!$Q$5:$Y$43,'Auxiliar General'!AD$5,FALSE)</f>
        <v>0</v>
      </c>
      <c r="AJ56" s="26" t="str">
        <f>+IF(VLOOKUP($B56,'Lista Puestos Valorados'!$B$11:$BK$510,MATCH('Auxiliar General'!AD$4,'Lista Puestos Valorados'!$B$10:$BK$10,0),0)="","No relevante",VLOOKUP($B56,'Lista Puestos Valorados'!$B$11:$BK$510,MATCH('Auxiliar General'!AD$4,'Lista Puestos Valorados'!$B$10:$BK$10,0),0))</f>
        <v>No relevante</v>
      </c>
      <c r="AK56" s="26">
        <f>+HLOOKUP(AJ56,Sistema_Puntos!$Q$5:$Y$43,'Auxiliar General'!AF$5,FALSE)</f>
        <v>0</v>
      </c>
      <c r="AL56" s="26" t="str">
        <f>+IF(VLOOKUP($B56,'Lista Puestos Valorados'!$B$11:$BK$510,MATCH('Auxiliar General'!AF$4,'Lista Puestos Valorados'!$B$10:$BK$10,0),0)="","No relevante",VLOOKUP($B56,'Lista Puestos Valorados'!$B$11:$BK$510,MATCH('Auxiliar General'!AF$4,'Lista Puestos Valorados'!$B$10:$BK$10,0),0))</f>
        <v>No relevante</v>
      </c>
      <c r="AM56" s="26">
        <f>+HLOOKUP(AL56,Sistema_Puntos!$Q$5:$Y$43,'Auxiliar General'!AH$5,FALSE)</f>
        <v>0</v>
      </c>
      <c r="AN56" s="26" t="str">
        <f>+IF(VLOOKUP($B56,'Lista Puestos Valorados'!$B$11:$BK$510,MATCH('Auxiliar General'!AH$4,'Lista Puestos Valorados'!$B$10:$BK$10,0),0)="","No relevante",VLOOKUP($B56,'Lista Puestos Valorados'!$B$11:$BK$510,MATCH('Auxiliar General'!AH$4,'Lista Puestos Valorados'!$B$10:$BK$10,0),0))</f>
        <v>No relevante</v>
      </c>
      <c r="AO56" s="26">
        <f>+HLOOKUP(AN56,Sistema_Puntos!$Q$5:$Y$43,'Auxiliar General'!AJ$5,FALSE)</f>
        <v>0</v>
      </c>
      <c r="AP56" s="26" t="str">
        <f>+IF(VLOOKUP($B56,'Lista Puestos Valorados'!$B$11:$BK$510,MATCH('Auxiliar General'!AJ$4,'Lista Puestos Valorados'!$B$10:$BK$10,0),0)="","No relevante",VLOOKUP($B56,'Lista Puestos Valorados'!$B$11:$BK$510,MATCH('Auxiliar General'!AJ$4,'Lista Puestos Valorados'!$B$10:$BK$10,0),0))</f>
        <v>No relevante</v>
      </c>
      <c r="AQ56" s="26">
        <f>+HLOOKUP(AP56,Sistema_Puntos!$Q$5:$Y$43,'Auxiliar General'!AL$5,FALSE)</f>
        <v>0</v>
      </c>
      <c r="AR56" s="26" t="str">
        <f>+IF(VLOOKUP($B56,'Lista Puestos Valorados'!$B$11:$BK$510,MATCH('Auxiliar General'!AL$4,'Lista Puestos Valorados'!$B$10:$BK$10,0),0)="","No relevante",VLOOKUP($B56,'Lista Puestos Valorados'!$B$11:$BK$510,MATCH('Auxiliar General'!AL$4,'Lista Puestos Valorados'!$B$10:$BK$10,0),0))</f>
        <v>No relevante</v>
      </c>
      <c r="AS56" s="26">
        <f>+HLOOKUP(AR56,Sistema_Puntos!$Q$5:$Y$43,'Auxiliar General'!AN$5,FALSE)</f>
        <v>0</v>
      </c>
      <c r="AT56" s="26" t="str">
        <f>+IF(VLOOKUP($B56,'Lista Puestos Valorados'!$B$11:$BK$510,MATCH('Auxiliar General'!AN$4,'Lista Puestos Valorados'!$B$10:$BK$10,0),0)="","No relevante",VLOOKUP($B56,'Lista Puestos Valorados'!$B$11:$BK$510,MATCH('Auxiliar General'!AN$4,'Lista Puestos Valorados'!$B$10:$BK$10,0),0))</f>
        <v>No relevante</v>
      </c>
      <c r="AU56" s="26">
        <f>+HLOOKUP(AT56,Sistema_Puntos!$Q$5:$Y$43,'Auxiliar General'!AP$5,FALSE)</f>
        <v>0</v>
      </c>
      <c r="AV56" s="26" t="str">
        <f>+IF(VLOOKUP($B56,'Lista Puestos Valorados'!$B$11:$BK$510,MATCH('Auxiliar General'!AP$4,'Lista Puestos Valorados'!$B$10:$BK$10,0),0)="","No relevante",VLOOKUP($B56,'Lista Puestos Valorados'!$B$11:$BK$510,MATCH('Auxiliar General'!AP$4,'Lista Puestos Valorados'!$B$10:$BK$10,0),0))</f>
        <v>No relevante</v>
      </c>
      <c r="AW56" s="26">
        <f>+HLOOKUP(AV56,Sistema_Puntos!$Q$5:$Y$43,'Auxiliar General'!AR$5,FALSE)</f>
        <v>0</v>
      </c>
      <c r="AX56" s="26" t="str">
        <f>+IF(VLOOKUP($B56,'Lista Puestos Valorados'!$B$11:$BK$510,MATCH('Auxiliar General'!AR$4,'Lista Puestos Valorados'!$B$10:$BK$10,0),0)="","No relevante",VLOOKUP($B56,'Lista Puestos Valorados'!$B$11:$BK$510,MATCH('Auxiliar General'!AR$4,'Lista Puestos Valorados'!$B$10:$BK$10,0),0))</f>
        <v>No relevante</v>
      </c>
      <c r="AY56" s="26">
        <f>+HLOOKUP(AX56,Sistema_Puntos!$Q$5:$Y$43,'Auxiliar General'!AT$5,FALSE)</f>
        <v>0</v>
      </c>
      <c r="AZ56" s="26" t="str">
        <f>+IF(VLOOKUP($B56,'Lista Puestos Valorados'!$B$11:$BK$510,MATCH('Auxiliar General'!AT$4,'Lista Puestos Valorados'!$B$10:$BK$10,0),0)="","No relevante",VLOOKUP($B56,'Lista Puestos Valorados'!$B$11:$BK$510,MATCH('Auxiliar General'!AT$4,'Lista Puestos Valorados'!$B$10:$BK$10,0),0))</f>
        <v>No relevante</v>
      </c>
      <c r="BA56" s="26">
        <f>+HLOOKUP(AZ56,Sistema_Puntos!$Q$5:$Y$43,'Auxiliar General'!AV$5,FALSE)</f>
        <v>0</v>
      </c>
      <c r="BB56" s="26" t="str">
        <f>+IF(VLOOKUP($B56,'Lista Puestos Valorados'!$B$11:$BK$510,MATCH('Auxiliar General'!AV$4,'Lista Puestos Valorados'!$B$10:$BK$10,0),0)="","No relevante",VLOOKUP($B56,'Lista Puestos Valorados'!$B$11:$BK$510,MATCH('Auxiliar General'!AV$4,'Lista Puestos Valorados'!$B$10:$BK$10,0),0))</f>
        <v>No relevante</v>
      </c>
      <c r="BC56" s="26">
        <f>+HLOOKUP(BB56,Sistema_Puntos!$Q$5:$Y$43,'Auxiliar General'!AX$5,FALSE)</f>
        <v>0</v>
      </c>
      <c r="BD56" s="26" t="str">
        <f>+IF(VLOOKUP($B56,'Lista Puestos Valorados'!$B$11:$BK$510,MATCH('Auxiliar General'!AX$4,'Lista Puestos Valorados'!$B$10:$BK$10,0),0)="","No relevante",VLOOKUP($B56,'Lista Puestos Valorados'!$B$11:$BK$510,MATCH('Auxiliar General'!AX$4,'Lista Puestos Valorados'!$B$10:$BK$10,0),0))</f>
        <v>No relevante</v>
      </c>
      <c r="BE56" s="26">
        <f>+HLOOKUP(BD56,Sistema_Puntos!$Q$5:$Y$43,'Auxiliar General'!AZ$5,FALSE)</f>
        <v>0</v>
      </c>
      <c r="BF56" s="26" t="str">
        <f>+IF(VLOOKUP($B56,'Lista Puestos Valorados'!$B$11:$BK$510,MATCH('Auxiliar General'!AZ$4,'Lista Puestos Valorados'!$B$10:$BK$10,0),0)="","No relevante",VLOOKUP($B56,'Lista Puestos Valorados'!$B$11:$BK$510,MATCH('Auxiliar General'!AZ$4,'Lista Puestos Valorados'!$B$10:$BK$10,0),0))</f>
        <v>No relevante</v>
      </c>
      <c r="BG56" s="26">
        <f>+HLOOKUP(BF56,Sistema_Puntos!$Q$5:$Y$43,'Auxiliar General'!BB$5,FALSE)</f>
        <v>0</v>
      </c>
      <c r="BH56" s="26" t="str">
        <f>+IF(VLOOKUP($B56,'Lista Puestos Valorados'!$B$11:$BK$510,MATCH('Auxiliar General'!BB$4,'Lista Puestos Valorados'!$B$10:$BK$10,0),0)="","No relevante",VLOOKUP($B56,'Lista Puestos Valorados'!$B$11:$BK$510,MATCH('Auxiliar General'!BB$4,'Lista Puestos Valorados'!$B$10:$BK$10,0),0))</f>
        <v>No relevante</v>
      </c>
      <c r="BI56" s="26">
        <f>+HLOOKUP(BH56,Sistema_Puntos!$Q$5:$Y$43,'Auxiliar General'!BD$5,FALSE)</f>
        <v>0</v>
      </c>
      <c r="BJ56" s="26" t="str">
        <f>+IF(VLOOKUP($B56,'Lista Puestos Valorados'!$B$11:$BK$510,MATCH('Auxiliar General'!BD$4,'Lista Puestos Valorados'!$B$10:$BK$10,0),0)="","No relevante",VLOOKUP($B56,'Lista Puestos Valorados'!$B$11:$BK$510,MATCH('Auxiliar General'!BD$4,'Lista Puestos Valorados'!$B$10:$BK$10,0),0))</f>
        <v>No relevante</v>
      </c>
      <c r="BK56" s="26">
        <f>+HLOOKUP(BJ56,Sistema_Puntos!$Q$5:$Y$43,'Auxiliar General'!BF$5,FALSE)</f>
        <v>0</v>
      </c>
      <c r="BL56" s="26" t="str">
        <f>+IF(VLOOKUP($B56,'Lista Puestos Valorados'!$B$11:$BK$510,MATCH('Auxiliar General'!BF$4,'Lista Puestos Valorados'!$B$10:$BK$10,0),0)="","No relevante",VLOOKUP($B56,'Lista Puestos Valorados'!$B$11:$BK$510,MATCH('Auxiliar General'!BF$4,'Lista Puestos Valorados'!$B$10:$BK$10,0),0))</f>
        <v>No relevante</v>
      </c>
      <c r="BM56" s="26">
        <f>+HLOOKUP(BL56,Sistema_Puntos!$Q$5:$Y$43,'Auxiliar General'!BH$5,FALSE)</f>
        <v>0</v>
      </c>
      <c r="BN56" s="26" t="str">
        <f>+IF(VLOOKUP($B56,'Lista Puestos Valorados'!$B$11:$BK$510,MATCH('Auxiliar General'!BH$4,'Lista Puestos Valorados'!$B$10:$BK$10,0),0)="","No relevante",VLOOKUP($B56,'Lista Puestos Valorados'!$B$11:$BK$510,MATCH('Auxiliar General'!BH$4,'Lista Puestos Valorados'!$B$10:$BK$10,0),0))</f>
        <v>No relevante</v>
      </c>
      <c r="BO56" s="26">
        <f>+HLOOKUP(BN56,Sistema_Puntos!$Q$5:$Y$43,'Auxiliar General'!BJ$5,FALSE)</f>
        <v>0</v>
      </c>
      <c r="BP56" s="26" t="str">
        <f>+IF(VLOOKUP($B56,'Lista Puestos Valorados'!$B$11:$BK$510,MATCH('Auxiliar General'!BJ$4,'Lista Puestos Valorados'!$B$10:$BK$10,0),0)="","No relevante",VLOOKUP($B56,'Lista Puestos Valorados'!$B$11:$BK$510,MATCH('Auxiliar General'!BJ$4,'Lista Puestos Valorados'!$B$10:$BK$10,0),0))</f>
        <v>No relevante</v>
      </c>
      <c r="BQ56" s="26">
        <f>+HLOOKUP(BP56,Sistema_Puntos!$Q$5:$Y$43,'Auxiliar General'!BL$5,FALSE)</f>
        <v>0</v>
      </c>
      <c r="BR56" s="26" t="str">
        <f>+IF(VLOOKUP($B56,'Lista Puestos Valorados'!$B$11:$BK$510,MATCH('Auxiliar General'!BL$4,'Lista Puestos Valorados'!$B$10:$BK$10,0),0)="","No relevante",VLOOKUP($B56,'Lista Puestos Valorados'!$B$11:$BK$510,MATCH('Auxiliar General'!BL$4,'Lista Puestos Valorados'!$B$10:$BK$10,0),0))</f>
        <v>No relevante</v>
      </c>
      <c r="BS56" s="26">
        <f>+HLOOKUP(BR56,Sistema_Puntos!$Q$5:$Y$43,'Auxiliar General'!BN$5,FALSE)</f>
        <v>0</v>
      </c>
      <c r="BT56" s="26" t="str">
        <f>+IF(VLOOKUP($B56,'Lista Puestos Valorados'!$B$11:$BK$510,MATCH('Auxiliar General'!BN$4,'Lista Puestos Valorados'!$B$10:$BK$10,0),0)="","No relevante",VLOOKUP($B56,'Lista Puestos Valorados'!$B$11:$BK$510,MATCH('Auxiliar General'!BN$4,'Lista Puestos Valorados'!$B$10:$BK$10,0),0))</f>
        <v>No relevante</v>
      </c>
      <c r="BU56" s="26">
        <f>+HLOOKUP(BT56,Sistema_Puntos!$Q$5:$Y$43,'Auxiliar General'!BP$5,FALSE)</f>
        <v>0</v>
      </c>
      <c r="BV56" s="26" t="str">
        <f>+IF(VLOOKUP($B56,'Lista Puestos Valorados'!$B$11:$BK$510,MATCH('Auxiliar General'!BP$4,'Lista Puestos Valorados'!$B$10:$BK$10,0),0)="","No relevante",VLOOKUP($B56,'Lista Puestos Valorados'!$B$11:$BK$510,MATCH('Auxiliar General'!BP$4,'Lista Puestos Valorados'!$B$10:$BK$10,0),0))</f>
        <v>No relevante</v>
      </c>
      <c r="BW56" s="26">
        <f>+HLOOKUP(BV56,Sistema_Puntos!$Q$5:$Y$43,'Auxiliar General'!BR$5,FALSE)</f>
        <v>0</v>
      </c>
      <c r="BX56" s="26" t="str">
        <f>+IF(VLOOKUP($B56,'Lista Puestos Valorados'!$B$11:$BK$510,MATCH('Auxiliar General'!BR$4,'Lista Puestos Valorados'!$B$10:$BK$10,0),0)="","No relevante",VLOOKUP($B56,'Lista Puestos Valorados'!$B$11:$BK$510,MATCH('Auxiliar General'!BR$4,'Lista Puestos Valorados'!$B$10:$BK$10,0),0))</f>
        <v>No relevante</v>
      </c>
      <c r="BY56" s="26">
        <f>+HLOOKUP(BX56,Sistema_Puntos!$Q$5:$Y$43,'Auxiliar General'!BT$5,FALSE)</f>
        <v>0</v>
      </c>
      <c r="BZ56" s="26" t="str">
        <f>+IF(VLOOKUP($B56,'Lista Puestos Valorados'!$B$11:$BK$510,MATCH('Auxiliar General'!BT$4,'Lista Puestos Valorados'!$B$10:$BK$10,0),0)="","No relevante",VLOOKUP($B56,'Lista Puestos Valorados'!$B$11:$BK$510,MATCH('Auxiliar General'!BT$4,'Lista Puestos Valorados'!$B$10:$BK$10,0),0))</f>
        <v>No relevante</v>
      </c>
      <c r="CA56" s="26">
        <f>+HLOOKUP(BZ56,Sistema_Puntos!$Q$5:$Y$43,'Auxiliar General'!BV$5,FALSE)</f>
        <v>0</v>
      </c>
      <c r="CB56" s="26" t="str">
        <f>+IF(VLOOKUP($B56,'Lista Puestos Valorados'!$B$11:$BK$510,MATCH('Auxiliar General'!BV$4,'Lista Puestos Valorados'!$B$10:$BK$10,0),0)="","No relevante",VLOOKUP($B56,'Lista Puestos Valorados'!$B$11:$BK$510,MATCH('Auxiliar General'!BV$4,'Lista Puestos Valorados'!$B$10:$BK$10,0),0))</f>
        <v>No relevante</v>
      </c>
      <c r="CC56" s="26">
        <f>+HLOOKUP(CB56,Sistema_Puntos!$Q$5:$Y$43,'Auxiliar General'!BX$5,FALSE)</f>
        <v>0</v>
      </c>
      <c r="CD56" s="26" t="str">
        <f>+IF(VLOOKUP($B56,'Lista Puestos Valorados'!$B$11:$BK$510,MATCH('Auxiliar General'!BX$4,'Lista Puestos Valorados'!$B$10:$BK$10,0),0)="","No relevante",VLOOKUP($B56,'Lista Puestos Valorados'!$B$11:$BK$510,MATCH('Auxiliar General'!BX$4,'Lista Puestos Valorados'!$B$10:$BK$10,0),0))</f>
        <v>No relevante</v>
      </c>
      <c r="CE56" s="26">
        <f>+HLOOKUP(CD56,Sistema_Puntos!$Q$5:$Y$43,'Auxiliar General'!BZ$5,FALSE)</f>
        <v>0</v>
      </c>
      <c r="CF56" s="26" t="str">
        <f>+IF(VLOOKUP($B56,'Lista Puestos Valorados'!$B$11:$BK$510,MATCH('Auxiliar General'!BZ$4,'Lista Puestos Valorados'!$B$10:$BK$10,0),0)="","No relevante",VLOOKUP($B56,'Lista Puestos Valorados'!$B$11:$BK$510,MATCH('Auxiliar General'!BZ$4,'Lista Puestos Valorados'!$B$10:$BK$10,0),0))</f>
        <v>No relevante</v>
      </c>
      <c r="CG56" s="26">
        <f>+HLOOKUP(CF56,Sistema_Puntos!$Q$5:$Y$43,'Auxiliar General'!CB$5,FALSE)</f>
        <v>0</v>
      </c>
      <c r="CH56" s="29"/>
      <c r="CI56" s="29"/>
    </row>
    <row r="57" spans="2:87" ht="17.55" customHeight="1">
      <c r="B57" s="26">
        <f>+'Listado de Puestos'!B57</f>
        <v>47</v>
      </c>
      <c r="C57" s="26" t="str">
        <f>+IF('Lista Puestos Valorados'!C57="","",'Lista Puestos Valorados'!C57)</f>
        <v/>
      </c>
      <c r="D57" s="26" t="str">
        <f>+IF('Lista Puestos Valorados'!D57="","",'Lista Puestos Valorados'!D57)</f>
        <v/>
      </c>
      <c r="E57" s="26" t="str">
        <f>+IF('Lista Puestos Valorados'!E57="","",'Lista Puestos Valorados'!E57)</f>
        <v/>
      </c>
      <c r="F57" s="26" t="str">
        <f>+IF('Lista Puestos Valorados'!F57="","",'Lista Puestos Valorados'!F57)</f>
        <v/>
      </c>
      <c r="G57" s="26" t="str">
        <f>+IF('Lista Puestos Valorados'!G57="","",'Lista Puestos Valorados'!G57)</f>
        <v/>
      </c>
      <c r="H57" s="26" t="str">
        <f>+IF('Lista Puestos Valorados'!H57="","",'Lista Puestos Valorados'!H57)</f>
        <v/>
      </c>
      <c r="I57" s="26" t="str">
        <f>+IF('Lista Puestos Valorados'!I57="","",'Lista Puestos Valorados'!I57)</f>
        <v/>
      </c>
      <c r="J57" s="118" t="e">
        <f t="array" ref="J57">+IF(L57="","",_xlfn.IFS(L57&lt;='Cortes de Agrupacion'!$F$15,'Cortes de Agrupacion'!$E$15,'Resultados General'!L57&lt;='Cortes de Agrupacion'!$F$14,'Cortes de Agrupacion'!$E$14,'Resultados General'!L57&lt;='Cortes de Agrupacion'!$F$13,'Cortes de Agrupacion'!$E$13,L57&lt;='Cortes de Agrupacion'!$F$12,'Cortes de Agrupacion'!$E$12,'Resultados General'!L57&lt;='Cortes de Agrupacion'!$F$11,'Cortes de Agrupacion'!$E$11,'Resultados General'!L57&lt;='Cortes de Agrupacion'!$F$10,'Cortes de Agrupacion'!$E$10,'Resultados General'!L57&lt;='Cortes de Agrupacion'!$F$9,'Cortes de Agrupacion'!$E$9,'Resultados General'!L57&lt;='Cortes de Agrupacion'!$F$8,'Cortes de Agrupacion'!$E$8,'Resultados General'!L57&lt;='Cortes de Agrupacion'!$F$7,'Cortes de Agrupacion'!$E$7,'Resultados General'!L57&lt;='Cortes de Agrupacion'!$F$6,'Cortes de Agrupacion'!$E$6))</f>
        <v>#VALUE!</v>
      </c>
      <c r="K57" s="118" t="str">
        <f t="shared" si="0"/>
        <v/>
      </c>
      <c r="L57" s="124" t="e">
        <f>#VALUE!</f>
        <v>#VALUE!</v>
      </c>
      <c r="M57" s="26" t="e">
        <f ca="1">+_xlfn.IFNA(VLOOKUP(C57,'Distribución de puestos'!$B$8:$I$507,8,0),"")</f>
        <v>#NAME?</v>
      </c>
      <c r="N57" s="26" t="str">
        <f>+IF(VLOOKUP($B57,'Lista Puestos Valorados'!$B$11:$BK$510,MATCH('Auxiliar General'!H$4,'Lista Puestos Valorados'!$B$10:$BK$10,0),0)="","No relevante",VLOOKUP($B57,'Lista Puestos Valorados'!$B$11:$BK$510,MATCH('Auxiliar General'!H$4,'Lista Puestos Valorados'!$B$10:$BK$10,0),0))</f>
        <v>No relevante</v>
      </c>
      <c r="O57" s="26">
        <f>+HLOOKUP(N57,Sistema_Puntos!$Q$5:$Y$43,'Auxiliar General'!J$5,FALSE)</f>
        <v>0</v>
      </c>
      <c r="P57" s="26" t="str">
        <f>+IF(VLOOKUP($B57,'Lista Puestos Valorados'!$B$11:$BK$510,MATCH('Auxiliar General'!J$4,'Lista Puestos Valorados'!$B$10:$BK$10,0),0)="","No relevante",VLOOKUP($B57,'Lista Puestos Valorados'!$B$11:$BK$510,MATCH('Auxiliar General'!J$4,'Lista Puestos Valorados'!$B$10:$BK$10,0),0))</f>
        <v>No relevante</v>
      </c>
      <c r="Q57" s="26">
        <f>+HLOOKUP(P57,Sistema_Puntos!$Q$5:$Y$43,'Auxiliar General'!L$5,FALSE)</f>
        <v>0</v>
      </c>
      <c r="R57" s="26" t="str">
        <f>+IF(VLOOKUP($B57,'Lista Puestos Valorados'!$B$11:$BK$510,MATCH('Auxiliar General'!L$4,'Lista Puestos Valorados'!$B$10:$BK$10,0),0)="","No relevante",VLOOKUP($B57,'Lista Puestos Valorados'!$B$11:$BK$510,MATCH('Auxiliar General'!L$4,'Lista Puestos Valorados'!$B$10:$BK$10,0),0))</f>
        <v>No relevante</v>
      </c>
      <c r="S57" s="26">
        <f>+HLOOKUP(R57,Sistema_Puntos!$Q$5:$Y$43,'Auxiliar General'!N$5,FALSE)</f>
        <v>0</v>
      </c>
      <c r="T57" s="26" t="str">
        <f>+IF(VLOOKUP($B57,'Lista Puestos Valorados'!$B$11:$BK$510,MATCH('Auxiliar General'!N$4,'Lista Puestos Valorados'!$B$10:$BK$10,0),0)="","No relevante",VLOOKUP($B57,'Lista Puestos Valorados'!$B$11:$BK$510,MATCH('Auxiliar General'!N$4,'Lista Puestos Valorados'!$B$10:$BK$10,0),0))</f>
        <v>No relevante</v>
      </c>
      <c r="U57" s="26">
        <f>+HLOOKUP(T57,Sistema_Puntos!$Q$5:$Y$43,'Auxiliar General'!P$5,FALSE)</f>
        <v>0</v>
      </c>
      <c r="V57" s="26" t="str">
        <f>+IF(VLOOKUP($B57,'Lista Puestos Valorados'!$B$11:$BK$510,MATCH('Auxiliar General'!P$4,'Lista Puestos Valorados'!$B$10:$BK$10,0),0)="","No relevante",VLOOKUP($B57,'Lista Puestos Valorados'!$B$11:$BK$510,MATCH('Auxiliar General'!P$4,'Lista Puestos Valorados'!$B$10:$BK$10,0),0))</f>
        <v>No relevante</v>
      </c>
      <c r="W57" s="26">
        <f>+HLOOKUP(V57,Sistema_Puntos!$Q$5:$Y$43,'Auxiliar General'!R$5,FALSE)</f>
        <v>0</v>
      </c>
      <c r="X57" s="26" t="str">
        <f>+IF(VLOOKUP($B57,'Lista Puestos Valorados'!$B$11:$BK$510,MATCH('Auxiliar General'!R$4,'Lista Puestos Valorados'!$B$10:$BK$10,0),0)="","No relevante",VLOOKUP($B57,'Lista Puestos Valorados'!$B$11:$BK$510,MATCH('Auxiliar General'!R$4,'Lista Puestos Valorados'!$B$10:$BK$10,0),0))</f>
        <v>No relevante</v>
      </c>
      <c r="Y57" s="26">
        <f>+HLOOKUP(X57,Sistema_Puntos!$Q$5:$Y$43,'Auxiliar General'!T$5,FALSE)</f>
        <v>0</v>
      </c>
      <c r="Z57" s="26" t="str">
        <f>+IF(VLOOKUP($B57,'Lista Puestos Valorados'!$B$11:$BK$510,MATCH('Auxiliar General'!T$4,'Lista Puestos Valorados'!$B$10:$BK$10,0),0)="","No relevante",VLOOKUP($B57,'Lista Puestos Valorados'!$B$11:$BK$510,MATCH('Auxiliar General'!T$4,'Lista Puestos Valorados'!$B$10:$BK$10,0),0))</f>
        <v>No relevante</v>
      </c>
      <c r="AA57" s="26">
        <f>+HLOOKUP(Z57,Sistema_Puntos!$Q$5:$Y$43,'Auxiliar General'!V$5,FALSE)</f>
        <v>0</v>
      </c>
      <c r="AB57" s="26" t="str">
        <f>+IF(VLOOKUP($B57,'Lista Puestos Valorados'!$B$11:$BK$510,MATCH('Auxiliar General'!V$4,'Lista Puestos Valorados'!$B$10:$BK$10,0),0)="","No relevante",VLOOKUP($B57,'Lista Puestos Valorados'!$B$11:$BK$510,MATCH('Auxiliar General'!V$4,'Lista Puestos Valorados'!$B$10:$BK$10,0),0))</f>
        <v>No relevante</v>
      </c>
      <c r="AC57" s="26">
        <f>+HLOOKUP(AB57,Sistema_Puntos!$Q$5:$Y$43,'Auxiliar General'!X$5,FALSE)</f>
        <v>0</v>
      </c>
      <c r="AD57" s="26" t="str">
        <f>+IF(VLOOKUP($B57,'Lista Puestos Valorados'!$B$11:$BK$510,MATCH('Auxiliar General'!X$4,'Lista Puestos Valorados'!$B$10:$BK$10,0),0)="","No relevante",VLOOKUP($B57,'Lista Puestos Valorados'!$B$11:$BK$510,MATCH('Auxiliar General'!X$4,'Lista Puestos Valorados'!$B$10:$BK$10,0),0))</f>
        <v>No relevante</v>
      </c>
      <c r="AE57" s="26">
        <f>+HLOOKUP(AD57,Sistema_Puntos!$Q$5:$Y$43,'Auxiliar General'!Z$5,FALSE)</f>
        <v>0</v>
      </c>
      <c r="AF57" s="26" t="str">
        <f>+IF(VLOOKUP($B57,'Lista Puestos Valorados'!$B$11:$BK$510,MATCH('Auxiliar General'!Z$4,'Lista Puestos Valorados'!$B$10:$BK$10,0),0)="","No relevante",VLOOKUP($B57,'Lista Puestos Valorados'!$B$11:$BK$510,MATCH('Auxiliar General'!Z$4,'Lista Puestos Valorados'!$B$10:$BK$10,0),0))</f>
        <v>No relevante</v>
      </c>
      <c r="AG57" s="26">
        <f>+HLOOKUP(AF57,Sistema_Puntos!$Q$5:$Y$43,'Auxiliar General'!AB$5,FALSE)</f>
        <v>0</v>
      </c>
      <c r="AH57" s="26" t="str">
        <f>+IF(VLOOKUP($B57,'Lista Puestos Valorados'!$B$11:$BK$510,MATCH('Auxiliar General'!AB$4,'Lista Puestos Valorados'!$B$10:$BK$10,0),0)="","No relevante",VLOOKUP($B57,'Lista Puestos Valorados'!$B$11:$BK$510,MATCH('Auxiliar General'!AB$4,'Lista Puestos Valorados'!$B$10:$BK$10,0),0))</f>
        <v>No relevante</v>
      </c>
      <c r="AI57" s="26">
        <f>+HLOOKUP(AH57,Sistema_Puntos!$Q$5:$Y$43,'Auxiliar General'!AD$5,FALSE)</f>
        <v>0</v>
      </c>
      <c r="AJ57" s="26" t="str">
        <f>+IF(VLOOKUP($B57,'Lista Puestos Valorados'!$B$11:$BK$510,MATCH('Auxiliar General'!AD$4,'Lista Puestos Valorados'!$B$10:$BK$10,0),0)="","No relevante",VLOOKUP($B57,'Lista Puestos Valorados'!$B$11:$BK$510,MATCH('Auxiliar General'!AD$4,'Lista Puestos Valorados'!$B$10:$BK$10,0),0))</f>
        <v>No relevante</v>
      </c>
      <c r="AK57" s="26">
        <f>+HLOOKUP(AJ57,Sistema_Puntos!$Q$5:$Y$43,'Auxiliar General'!AF$5,FALSE)</f>
        <v>0</v>
      </c>
      <c r="AL57" s="26" t="str">
        <f>+IF(VLOOKUP($B57,'Lista Puestos Valorados'!$B$11:$BK$510,MATCH('Auxiliar General'!AF$4,'Lista Puestos Valorados'!$B$10:$BK$10,0),0)="","No relevante",VLOOKUP($B57,'Lista Puestos Valorados'!$B$11:$BK$510,MATCH('Auxiliar General'!AF$4,'Lista Puestos Valorados'!$B$10:$BK$10,0),0))</f>
        <v>No relevante</v>
      </c>
      <c r="AM57" s="26">
        <f>+HLOOKUP(AL57,Sistema_Puntos!$Q$5:$Y$43,'Auxiliar General'!AH$5,FALSE)</f>
        <v>0</v>
      </c>
      <c r="AN57" s="26" t="str">
        <f>+IF(VLOOKUP($B57,'Lista Puestos Valorados'!$B$11:$BK$510,MATCH('Auxiliar General'!AH$4,'Lista Puestos Valorados'!$B$10:$BK$10,0),0)="","No relevante",VLOOKUP($B57,'Lista Puestos Valorados'!$B$11:$BK$510,MATCH('Auxiliar General'!AH$4,'Lista Puestos Valorados'!$B$10:$BK$10,0),0))</f>
        <v>No relevante</v>
      </c>
      <c r="AO57" s="26">
        <f>+HLOOKUP(AN57,Sistema_Puntos!$Q$5:$Y$43,'Auxiliar General'!AJ$5,FALSE)</f>
        <v>0</v>
      </c>
      <c r="AP57" s="26" t="str">
        <f>+IF(VLOOKUP($B57,'Lista Puestos Valorados'!$B$11:$BK$510,MATCH('Auxiliar General'!AJ$4,'Lista Puestos Valorados'!$B$10:$BK$10,0),0)="","No relevante",VLOOKUP($B57,'Lista Puestos Valorados'!$B$11:$BK$510,MATCH('Auxiliar General'!AJ$4,'Lista Puestos Valorados'!$B$10:$BK$10,0),0))</f>
        <v>No relevante</v>
      </c>
      <c r="AQ57" s="26">
        <f>+HLOOKUP(AP57,Sistema_Puntos!$Q$5:$Y$43,'Auxiliar General'!AL$5,FALSE)</f>
        <v>0</v>
      </c>
      <c r="AR57" s="26" t="str">
        <f>+IF(VLOOKUP($B57,'Lista Puestos Valorados'!$B$11:$BK$510,MATCH('Auxiliar General'!AL$4,'Lista Puestos Valorados'!$B$10:$BK$10,0),0)="","No relevante",VLOOKUP($B57,'Lista Puestos Valorados'!$B$11:$BK$510,MATCH('Auxiliar General'!AL$4,'Lista Puestos Valorados'!$B$10:$BK$10,0),0))</f>
        <v>No relevante</v>
      </c>
      <c r="AS57" s="26">
        <f>+HLOOKUP(AR57,Sistema_Puntos!$Q$5:$Y$43,'Auxiliar General'!AN$5,FALSE)</f>
        <v>0</v>
      </c>
      <c r="AT57" s="26" t="str">
        <f>+IF(VLOOKUP($B57,'Lista Puestos Valorados'!$B$11:$BK$510,MATCH('Auxiliar General'!AN$4,'Lista Puestos Valorados'!$B$10:$BK$10,0),0)="","No relevante",VLOOKUP($B57,'Lista Puestos Valorados'!$B$11:$BK$510,MATCH('Auxiliar General'!AN$4,'Lista Puestos Valorados'!$B$10:$BK$10,0),0))</f>
        <v>No relevante</v>
      </c>
      <c r="AU57" s="26">
        <f>+HLOOKUP(AT57,Sistema_Puntos!$Q$5:$Y$43,'Auxiliar General'!AP$5,FALSE)</f>
        <v>0</v>
      </c>
      <c r="AV57" s="26" t="str">
        <f>+IF(VLOOKUP($B57,'Lista Puestos Valorados'!$B$11:$BK$510,MATCH('Auxiliar General'!AP$4,'Lista Puestos Valorados'!$B$10:$BK$10,0),0)="","No relevante",VLOOKUP($B57,'Lista Puestos Valorados'!$B$11:$BK$510,MATCH('Auxiliar General'!AP$4,'Lista Puestos Valorados'!$B$10:$BK$10,0),0))</f>
        <v>No relevante</v>
      </c>
      <c r="AW57" s="26">
        <f>+HLOOKUP(AV57,Sistema_Puntos!$Q$5:$Y$43,'Auxiliar General'!AR$5,FALSE)</f>
        <v>0</v>
      </c>
      <c r="AX57" s="26" t="str">
        <f>+IF(VLOOKUP($B57,'Lista Puestos Valorados'!$B$11:$BK$510,MATCH('Auxiliar General'!AR$4,'Lista Puestos Valorados'!$B$10:$BK$10,0),0)="","No relevante",VLOOKUP($B57,'Lista Puestos Valorados'!$B$11:$BK$510,MATCH('Auxiliar General'!AR$4,'Lista Puestos Valorados'!$B$10:$BK$10,0),0))</f>
        <v>No relevante</v>
      </c>
      <c r="AY57" s="26">
        <f>+HLOOKUP(AX57,Sistema_Puntos!$Q$5:$Y$43,'Auxiliar General'!AT$5,FALSE)</f>
        <v>0</v>
      </c>
      <c r="AZ57" s="26" t="str">
        <f>+IF(VLOOKUP($B57,'Lista Puestos Valorados'!$B$11:$BK$510,MATCH('Auxiliar General'!AT$4,'Lista Puestos Valorados'!$B$10:$BK$10,0),0)="","No relevante",VLOOKUP($B57,'Lista Puestos Valorados'!$B$11:$BK$510,MATCH('Auxiliar General'!AT$4,'Lista Puestos Valorados'!$B$10:$BK$10,0),0))</f>
        <v>No relevante</v>
      </c>
      <c r="BA57" s="26">
        <f>+HLOOKUP(AZ57,Sistema_Puntos!$Q$5:$Y$43,'Auxiliar General'!AV$5,FALSE)</f>
        <v>0</v>
      </c>
      <c r="BB57" s="26" t="str">
        <f>+IF(VLOOKUP($B57,'Lista Puestos Valorados'!$B$11:$BK$510,MATCH('Auxiliar General'!AV$4,'Lista Puestos Valorados'!$B$10:$BK$10,0),0)="","No relevante",VLOOKUP($B57,'Lista Puestos Valorados'!$B$11:$BK$510,MATCH('Auxiliar General'!AV$4,'Lista Puestos Valorados'!$B$10:$BK$10,0),0))</f>
        <v>No relevante</v>
      </c>
      <c r="BC57" s="26">
        <f>+HLOOKUP(BB57,Sistema_Puntos!$Q$5:$Y$43,'Auxiliar General'!AX$5,FALSE)</f>
        <v>0</v>
      </c>
      <c r="BD57" s="26" t="str">
        <f>+IF(VLOOKUP($B57,'Lista Puestos Valorados'!$B$11:$BK$510,MATCH('Auxiliar General'!AX$4,'Lista Puestos Valorados'!$B$10:$BK$10,0),0)="","No relevante",VLOOKUP($B57,'Lista Puestos Valorados'!$B$11:$BK$510,MATCH('Auxiliar General'!AX$4,'Lista Puestos Valorados'!$B$10:$BK$10,0),0))</f>
        <v>No relevante</v>
      </c>
      <c r="BE57" s="26">
        <f>+HLOOKUP(BD57,Sistema_Puntos!$Q$5:$Y$43,'Auxiliar General'!AZ$5,FALSE)</f>
        <v>0</v>
      </c>
      <c r="BF57" s="26" t="str">
        <f>+IF(VLOOKUP($B57,'Lista Puestos Valorados'!$B$11:$BK$510,MATCH('Auxiliar General'!AZ$4,'Lista Puestos Valorados'!$B$10:$BK$10,0),0)="","No relevante",VLOOKUP($B57,'Lista Puestos Valorados'!$B$11:$BK$510,MATCH('Auxiliar General'!AZ$4,'Lista Puestos Valorados'!$B$10:$BK$10,0),0))</f>
        <v>No relevante</v>
      </c>
      <c r="BG57" s="26">
        <f>+HLOOKUP(BF57,Sistema_Puntos!$Q$5:$Y$43,'Auxiliar General'!BB$5,FALSE)</f>
        <v>0</v>
      </c>
      <c r="BH57" s="26" t="str">
        <f>+IF(VLOOKUP($B57,'Lista Puestos Valorados'!$B$11:$BK$510,MATCH('Auxiliar General'!BB$4,'Lista Puestos Valorados'!$B$10:$BK$10,0),0)="","No relevante",VLOOKUP($B57,'Lista Puestos Valorados'!$B$11:$BK$510,MATCH('Auxiliar General'!BB$4,'Lista Puestos Valorados'!$B$10:$BK$10,0),0))</f>
        <v>No relevante</v>
      </c>
      <c r="BI57" s="26">
        <f>+HLOOKUP(BH57,Sistema_Puntos!$Q$5:$Y$43,'Auxiliar General'!BD$5,FALSE)</f>
        <v>0</v>
      </c>
      <c r="BJ57" s="26" t="str">
        <f>+IF(VLOOKUP($B57,'Lista Puestos Valorados'!$B$11:$BK$510,MATCH('Auxiliar General'!BD$4,'Lista Puestos Valorados'!$B$10:$BK$10,0),0)="","No relevante",VLOOKUP($B57,'Lista Puestos Valorados'!$B$11:$BK$510,MATCH('Auxiliar General'!BD$4,'Lista Puestos Valorados'!$B$10:$BK$10,0),0))</f>
        <v>No relevante</v>
      </c>
      <c r="BK57" s="26">
        <f>+HLOOKUP(BJ57,Sistema_Puntos!$Q$5:$Y$43,'Auxiliar General'!BF$5,FALSE)</f>
        <v>0</v>
      </c>
      <c r="BL57" s="26" t="str">
        <f>+IF(VLOOKUP($B57,'Lista Puestos Valorados'!$B$11:$BK$510,MATCH('Auxiliar General'!BF$4,'Lista Puestos Valorados'!$B$10:$BK$10,0),0)="","No relevante",VLOOKUP($B57,'Lista Puestos Valorados'!$B$11:$BK$510,MATCH('Auxiliar General'!BF$4,'Lista Puestos Valorados'!$B$10:$BK$10,0),0))</f>
        <v>No relevante</v>
      </c>
      <c r="BM57" s="26">
        <f>+HLOOKUP(BL57,Sistema_Puntos!$Q$5:$Y$43,'Auxiliar General'!BH$5,FALSE)</f>
        <v>0</v>
      </c>
      <c r="BN57" s="26" t="str">
        <f>+IF(VLOOKUP($B57,'Lista Puestos Valorados'!$B$11:$BK$510,MATCH('Auxiliar General'!BH$4,'Lista Puestos Valorados'!$B$10:$BK$10,0),0)="","No relevante",VLOOKUP($B57,'Lista Puestos Valorados'!$B$11:$BK$510,MATCH('Auxiliar General'!BH$4,'Lista Puestos Valorados'!$B$10:$BK$10,0),0))</f>
        <v>No relevante</v>
      </c>
      <c r="BO57" s="26">
        <f>+HLOOKUP(BN57,Sistema_Puntos!$Q$5:$Y$43,'Auxiliar General'!BJ$5,FALSE)</f>
        <v>0</v>
      </c>
      <c r="BP57" s="26" t="str">
        <f>+IF(VLOOKUP($B57,'Lista Puestos Valorados'!$B$11:$BK$510,MATCH('Auxiliar General'!BJ$4,'Lista Puestos Valorados'!$B$10:$BK$10,0),0)="","No relevante",VLOOKUP($B57,'Lista Puestos Valorados'!$B$11:$BK$510,MATCH('Auxiliar General'!BJ$4,'Lista Puestos Valorados'!$B$10:$BK$10,0),0))</f>
        <v>No relevante</v>
      </c>
      <c r="BQ57" s="26">
        <f>+HLOOKUP(BP57,Sistema_Puntos!$Q$5:$Y$43,'Auxiliar General'!BL$5,FALSE)</f>
        <v>0</v>
      </c>
      <c r="BR57" s="26" t="str">
        <f>+IF(VLOOKUP($B57,'Lista Puestos Valorados'!$B$11:$BK$510,MATCH('Auxiliar General'!BL$4,'Lista Puestos Valorados'!$B$10:$BK$10,0),0)="","No relevante",VLOOKUP($B57,'Lista Puestos Valorados'!$B$11:$BK$510,MATCH('Auxiliar General'!BL$4,'Lista Puestos Valorados'!$B$10:$BK$10,0),0))</f>
        <v>No relevante</v>
      </c>
      <c r="BS57" s="26">
        <f>+HLOOKUP(BR57,Sistema_Puntos!$Q$5:$Y$43,'Auxiliar General'!BN$5,FALSE)</f>
        <v>0</v>
      </c>
      <c r="BT57" s="26" t="str">
        <f>+IF(VLOOKUP($B57,'Lista Puestos Valorados'!$B$11:$BK$510,MATCH('Auxiliar General'!BN$4,'Lista Puestos Valorados'!$B$10:$BK$10,0),0)="","No relevante",VLOOKUP($B57,'Lista Puestos Valorados'!$B$11:$BK$510,MATCH('Auxiliar General'!BN$4,'Lista Puestos Valorados'!$B$10:$BK$10,0),0))</f>
        <v>No relevante</v>
      </c>
      <c r="BU57" s="26">
        <f>+HLOOKUP(BT57,Sistema_Puntos!$Q$5:$Y$43,'Auxiliar General'!BP$5,FALSE)</f>
        <v>0</v>
      </c>
      <c r="BV57" s="26" t="str">
        <f>+IF(VLOOKUP($B57,'Lista Puestos Valorados'!$B$11:$BK$510,MATCH('Auxiliar General'!BP$4,'Lista Puestos Valorados'!$B$10:$BK$10,0),0)="","No relevante",VLOOKUP($B57,'Lista Puestos Valorados'!$B$11:$BK$510,MATCH('Auxiliar General'!BP$4,'Lista Puestos Valorados'!$B$10:$BK$10,0),0))</f>
        <v>No relevante</v>
      </c>
      <c r="BW57" s="26">
        <f>+HLOOKUP(BV57,Sistema_Puntos!$Q$5:$Y$43,'Auxiliar General'!BR$5,FALSE)</f>
        <v>0</v>
      </c>
      <c r="BX57" s="26" t="str">
        <f>+IF(VLOOKUP($B57,'Lista Puestos Valorados'!$B$11:$BK$510,MATCH('Auxiliar General'!BR$4,'Lista Puestos Valorados'!$B$10:$BK$10,0),0)="","No relevante",VLOOKUP($B57,'Lista Puestos Valorados'!$B$11:$BK$510,MATCH('Auxiliar General'!BR$4,'Lista Puestos Valorados'!$B$10:$BK$10,0),0))</f>
        <v>No relevante</v>
      </c>
      <c r="BY57" s="26">
        <f>+HLOOKUP(BX57,Sistema_Puntos!$Q$5:$Y$43,'Auxiliar General'!BT$5,FALSE)</f>
        <v>0</v>
      </c>
      <c r="BZ57" s="26" t="str">
        <f>+IF(VLOOKUP($B57,'Lista Puestos Valorados'!$B$11:$BK$510,MATCH('Auxiliar General'!BT$4,'Lista Puestos Valorados'!$B$10:$BK$10,0),0)="","No relevante",VLOOKUP($B57,'Lista Puestos Valorados'!$B$11:$BK$510,MATCH('Auxiliar General'!BT$4,'Lista Puestos Valorados'!$B$10:$BK$10,0),0))</f>
        <v>No relevante</v>
      </c>
      <c r="CA57" s="26">
        <f>+HLOOKUP(BZ57,Sistema_Puntos!$Q$5:$Y$43,'Auxiliar General'!BV$5,FALSE)</f>
        <v>0</v>
      </c>
      <c r="CB57" s="26" t="str">
        <f>+IF(VLOOKUP($B57,'Lista Puestos Valorados'!$B$11:$BK$510,MATCH('Auxiliar General'!BV$4,'Lista Puestos Valorados'!$B$10:$BK$10,0),0)="","No relevante",VLOOKUP($B57,'Lista Puestos Valorados'!$B$11:$BK$510,MATCH('Auxiliar General'!BV$4,'Lista Puestos Valorados'!$B$10:$BK$10,0),0))</f>
        <v>No relevante</v>
      </c>
      <c r="CC57" s="26">
        <f>+HLOOKUP(CB57,Sistema_Puntos!$Q$5:$Y$43,'Auxiliar General'!BX$5,FALSE)</f>
        <v>0</v>
      </c>
      <c r="CD57" s="26" t="str">
        <f>+IF(VLOOKUP($B57,'Lista Puestos Valorados'!$B$11:$BK$510,MATCH('Auxiliar General'!BX$4,'Lista Puestos Valorados'!$B$10:$BK$10,0),0)="","No relevante",VLOOKUP($B57,'Lista Puestos Valorados'!$B$11:$BK$510,MATCH('Auxiliar General'!BX$4,'Lista Puestos Valorados'!$B$10:$BK$10,0),0))</f>
        <v>No relevante</v>
      </c>
      <c r="CE57" s="26">
        <f>+HLOOKUP(CD57,Sistema_Puntos!$Q$5:$Y$43,'Auxiliar General'!BZ$5,FALSE)</f>
        <v>0</v>
      </c>
      <c r="CF57" s="26" t="str">
        <f>+IF(VLOOKUP($B57,'Lista Puestos Valorados'!$B$11:$BK$510,MATCH('Auxiliar General'!BZ$4,'Lista Puestos Valorados'!$B$10:$BK$10,0),0)="","No relevante",VLOOKUP($B57,'Lista Puestos Valorados'!$B$11:$BK$510,MATCH('Auxiliar General'!BZ$4,'Lista Puestos Valorados'!$B$10:$BK$10,0),0))</f>
        <v>No relevante</v>
      </c>
      <c r="CG57" s="26">
        <f>+HLOOKUP(CF57,Sistema_Puntos!$Q$5:$Y$43,'Auxiliar General'!CB$5,FALSE)</f>
        <v>0</v>
      </c>
      <c r="CH57" s="29"/>
      <c r="CI57" s="29"/>
    </row>
    <row r="58" spans="2:87" ht="17.55" customHeight="1">
      <c r="B58" s="26">
        <f>+'Listado de Puestos'!B58</f>
        <v>48</v>
      </c>
      <c r="C58" s="26" t="str">
        <f>+IF('Lista Puestos Valorados'!C58="","",'Lista Puestos Valorados'!C58)</f>
        <v/>
      </c>
      <c r="D58" s="26" t="str">
        <f>+IF('Lista Puestos Valorados'!D58="","",'Lista Puestos Valorados'!D58)</f>
        <v/>
      </c>
      <c r="E58" s="26" t="str">
        <f>+IF('Lista Puestos Valorados'!E58="","",'Lista Puestos Valorados'!E58)</f>
        <v/>
      </c>
      <c r="F58" s="26" t="str">
        <f>+IF('Lista Puestos Valorados'!F58="","",'Lista Puestos Valorados'!F58)</f>
        <v/>
      </c>
      <c r="G58" s="26" t="str">
        <f>+IF('Lista Puestos Valorados'!G58="","",'Lista Puestos Valorados'!G58)</f>
        <v/>
      </c>
      <c r="H58" s="26" t="str">
        <f>+IF('Lista Puestos Valorados'!H58="","",'Lista Puestos Valorados'!H58)</f>
        <v/>
      </c>
      <c r="I58" s="26" t="str">
        <f>+IF('Lista Puestos Valorados'!I58="","",'Lista Puestos Valorados'!I58)</f>
        <v/>
      </c>
      <c r="J58" s="118" t="e">
        <f t="array" ref="J58">+IF(L58="","",_xlfn.IFS(L58&lt;='Cortes de Agrupacion'!$F$15,'Cortes de Agrupacion'!$E$15,'Resultados General'!L58&lt;='Cortes de Agrupacion'!$F$14,'Cortes de Agrupacion'!$E$14,'Resultados General'!L58&lt;='Cortes de Agrupacion'!$F$13,'Cortes de Agrupacion'!$E$13,L58&lt;='Cortes de Agrupacion'!$F$12,'Cortes de Agrupacion'!$E$12,'Resultados General'!L58&lt;='Cortes de Agrupacion'!$F$11,'Cortes de Agrupacion'!$E$11,'Resultados General'!L58&lt;='Cortes de Agrupacion'!$F$10,'Cortes de Agrupacion'!$E$10,'Resultados General'!L58&lt;='Cortes de Agrupacion'!$F$9,'Cortes de Agrupacion'!$E$9,'Resultados General'!L58&lt;='Cortes de Agrupacion'!$F$8,'Cortes de Agrupacion'!$E$8,'Resultados General'!L58&lt;='Cortes de Agrupacion'!$F$7,'Cortes de Agrupacion'!$E$7,'Resultados General'!L58&lt;='Cortes de Agrupacion'!$F$6,'Cortes de Agrupacion'!$E$6))</f>
        <v>#VALUE!</v>
      </c>
      <c r="K58" s="118" t="str">
        <f t="shared" si="0"/>
        <v/>
      </c>
      <c r="L58" s="124" t="e">
        <f>#VALUE!</f>
        <v>#VALUE!</v>
      </c>
      <c r="M58" s="26" t="e">
        <f ca="1">+_xlfn.IFNA(VLOOKUP(C58,'Distribución de puestos'!$B$8:$I$507,8,0),"")</f>
        <v>#NAME?</v>
      </c>
      <c r="N58" s="26" t="str">
        <f>+IF(VLOOKUP($B58,'Lista Puestos Valorados'!$B$11:$BK$510,MATCH('Auxiliar General'!H$4,'Lista Puestos Valorados'!$B$10:$BK$10,0),0)="","No relevante",VLOOKUP($B58,'Lista Puestos Valorados'!$B$11:$BK$510,MATCH('Auxiliar General'!H$4,'Lista Puestos Valorados'!$B$10:$BK$10,0),0))</f>
        <v>No relevante</v>
      </c>
      <c r="O58" s="26">
        <f>+HLOOKUP(N58,Sistema_Puntos!$Q$5:$Y$43,'Auxiliar General'!J$5,FALSE)</f>
        <v>0</v>
      </c>
      <c r="P58" s="26" t="str">
        <f>+IF(VLOOKUP($B58,'Lista Puestos Valorados'!$B$11:$BK$510,MATCH('Auxiliar General'!J$4,'Lista Puestos Valorados'!$B$10:$BK$10,0),0)="","No relevante",VLOOKUP($B58,'Lista Puestos Valorados'!$B$11:$BK$510,MATCH('Auxiliar General'!J$4,'Lista Puestos Valorados'!$B$10:$BK$10,0),0))</f>
        <v>No relevante</v>
      </c>
      <c r="Q58" s="26">
        <f>+HLOOKUP(P58,Sistema_Puntos!$Q$5:$Y$43,'Auxiliar General'!L$5,FALSE)</f>
        <v>0</v>
      </c>
      <c r="R58" s="26" t="str">
        <f>+IF(VLOOKUP($B58,'Lista Puestos Valorados'!$B$11:$BK$510,MATCH('Auxiliar General'!L$4,'Lista Puestos Valorados'!$B$10:$BK$10,0),0)="","No relevante",VLOOKUP($B58,'Lista Puestos Valorados'!$B$11:$BK$510,MATCH('Auxiliar General'!L$4,'Lista Puestos Valorados'!$B$10:$BK$10,0),0))</f>
        <v>No relevante</v>
      </c>
      <c r="S58" s="26">
        <f>+HLOOKUP(R58,Sistema_Puntos!$Q$5:$Y$43,'Auxiliar General'!N$5,FALSE)</f>
        <v>0</v>
      </c>
      <c r="T58" s="26" t="str">
        <f>+IF(VLOOKUP($B58,'Lista Puestos Valorados'!$B$11:$BK$510,MATCH('Auxiliar General'!N$4,'Lista Puestos Valorados'!$B$10:$BK$10,0),0)="","No relevante",VLOOKUP($B58,'Lista Puestos Valorados'!$B$11:$BK$510,MATCH('Auxiliar General'!N$4,'Lista Puestos Valorados'!$B$10:$BK$10,0),0))</f>
        <v>No relevante</v>
      </c>
      <c r="U58" s="26">
        <f>+HLOOKUP(T58,Sistema_Puntos!$Q$5:$Y$43,'Auxiliar General'!P$5,FALSE)</f>
        <v>0</v>
      </c>
      <c r="V58" s="26" t="str">
        <f>+IF(VLOOKUP($B58,'Lista Puestos Valorados'!$B$11:$BK$510,MATCH('Auxiliar General'!P$4,'Lista Puestos Valorados'!$B$10:$BK$10,0),0)="","No relevante",VLOOKUP($B58,'Lista Puestos Valorados'!$B$11:$BK$510,MATCH('Auxiliar General'!P$4,'Lista Puestos Valorados'!$B$10:$BK$10,0),0))</f>
        <v>No relevante</v>
      </c>
      <c r="W58" s="26">
        <f>+HLOOKUP(V58,Sistema_Puntos!$Q$5:$Y$43,'Auxiliar General'!R$5,FALSE)</f>
        <v>0</v>
      </c>
      <c r="X58" s="26" t="str">
        <f>+IF(VLOOKUP($B58,'Lista Puestos Valorados'!$B$11:$BK$510,MATCH('Auxiliar General'!R$4,'Lista Puestos Valorados'!$B$10:$BK$10,0),0)="","No relevante",VLOOKUP($B58,'Lista Puestos Valorados'!$B$11:$BK$510,MATCH('Auxiliar General'!R$4,'Lista Puestos Valorados'!$B$10:$BK$10,0),0))</f>
        <v>No relevante</v>
      </c>
      <c r="Y58" s="26">
        <f>+HLOOKUP(X58,Sistema_Puntos!$Q$5:$Y$43,'Auxiliar General'!T$5,FALSE)</f>
        <v>0</v>
      </c>
      <c r="Z58" s="26" t="str">
        <f>+IF(VLOOKUP($B58,'Lista Puestos Valorados'!$B$11:$BK$510,MATCH('Auxiliar General'!T$4,'Lista Puestos Valorados'!$B$10:$BK$10,0),0)="","No relevante",VLOOKUP($B58,'Lista Puestos Valorados'!$B$11:$BK$510,MATCH('Auxiliar General'!T$4,'Lista Puestos Valorados'!$B$10:$BK$10,0),0))</f>
        <v>No relevante</v>
      </c>
      <c r="AA58" s="26">
        <f>+HLOOKUP(Z58,Sistema_Puntos!$Q$5:$Y$43,'Auxiliar General'!V$5,FALSE)</f>
        <v>0</v>
      </c>
      <c r="AB58" s="26" t="str">
        <f>+IF(VLOOKUP($B58,'Lista Puestos Valorados'!$B$11:$BK$510,MATCH('Auxiliar General'!V$4,'Lista Puestos Valorados'!$B$10:$BK$10,0),0)="","No relevante",VLOOKUP($B58,'Lista Puestos Valorados'!$B$11:$BK$510,MATCH('Auxiliar General'!V$4,'Lista Puestos Valorados'!$B$10:$BK$10,0),0))</f>
        <v>No relevante</v>
      </c>
      <c r="AC58" s="26">
        <f>+HLOOKUP(AB58,Sistema_Puntos!$Q$5:$Y$43,'Auxiliar General'!X$5,FALSE)</f>
        <v>0</v>
      </c>
      <c r="AD58" s="26" t="str">
        <f>+IF(VLOOKUP($B58,'Lista Puestos Valorados'!$B$11:$BK$510,MATCH('Auxiliar General'!X$4,'Lista Puestos Valorados'!$B$10:$BK$10,0),0)="","No relevante",VLOOKUP($B58,'Lista Puestos Valorados'!$B$11:$BK$510,MATCH('Auxiliar General'!X$4,'Lista Puestos Valorados'!$B$10:$BK$10,0),0))</f>
        <v>No relevante</v>
      </c>
      <c r="AE58" s="26">
        <f>+HLOOKUP(AD58,Sistema_Puntos!$Q$5:$Y$43,'Auxiliar General'!Z$5,FALSE)</f>
        <v>0</v>
      </c>
      <c r="AF58" s="26" t="str">
        <f>+IF(VLOOKUP($B58,'Lista Puestos Valorados'!$B$11:$BK$510,MATCH('Auxiliar General'!Z$4,'Lista Puestos Valorados'!$B$10:$BK$10,0),0)="","No relevante",VLOOKUP($B58,'Lista Puestos Valorados'!$B$11:$BK$510,MATCH('Auxiliar General'!Z$4,'Lista Puestos Valorados'!$B$10:$BK$10,0),0))</f>
        <v>No relevante</v>
      </c>
      <c r="AG58" s="26">
        <f>+HLOOKUP(AF58,Sistema_Puntos!$Q$5:$Y$43,'Auxiliar General'!AB$5,FALSE)</f>
        <v>0</v>
      </c>
      <c r="AH58" s="26" t="str">
        <f>+IF(VLOOKUP($B58,'Lista Puestos Valorados'!$B$11:$BK$510,MATCH('Auxiliar General'!AB$4,'Lista Puestos Valorados'!$B$10:$BK$10,0),0)="","No relevante",VLOOKUP($B58,'Lista Puestos Valorados'!$B$11:$BK$510,MATCH('Auxiliar General'!AB$4,'Lista Puestos Valorados'!$B$10:$BK$10,0),0))</f>
        <v>No relevante</v>
      </c>
      <c r="AI58" s="26">
        <f>+HLOOKUP(AH58,Sistema_Puntos!$Q$5:$Y$43,'Auxiliar General'!AD$5,FALSE)</f>
        <v>0</v>
      </c>
      <c r="AJ58" s="26" t="str">
        <f>+IF(VLOOKUP($B58,'Lista Puestos Valorados'!$B$11:$BK$510,MATCH('Auxiliar General'!AD$4,'Lista Puestos Valorados'!$B$10:$BK$10,0),0)="","No relevante",VLOOKUP($B58,'Lista Puestos Valorados'!$B$11:$BK$510,MATCH('Auxiliar General'!AD$4,'Lista Puestos Valorados'!$B$10:$BK$10,0),0))</f>
        <v>No relevante</v>
      </c>
      <c r="AK58" s="26">
        <f>+HLOOKUP(AJ58,Sistema_Puntos!$Q$5:$Y$43,'Auxiliar General'!AF$5,FALSE)</f>
        <v>0</v>
      </c>
      <c r="AL58" s="26" t="str">
        <f>+IF(VLOOKUP($B58,'Lista Puestos Valorados'!$B$11:$BK$510,MATCH('Auxiliar General'!AF$4,'Lista Puestos Valorados'!$B$10:$BK$10,0),0)="","No relevante",VLOOKUP($B58,'Lista Puestos Valorados'!$B$11:$BK$510,MATCH('Auxiliar General'!AF$4,'Lista Puestos Valorados'!$B$10:$BK$10,0),0))</f>
        <v>No relevante</v>
      </c>
      <c r="AM58" s="26">
        <f>+HLOOKUP(AL58,Sistema_Puntos!$Q$5:$Y$43,'Auxiliar General'!AH$5,FALSE)</f>
        <v>0</v>
      </c>
      <c r="AN58" s="26" t="str">
        <f>+IF(VLOOKUP($B58,'Lista Puestos Valorados'!$B$11:$BK$510,MATCH('Auxiliar General'!AH$4,'Lista Puestos Valorados'!$B$10:$BK$10,0),0)="","No relevante",VLOOKUP($B58,'Lista Puestos Valorados'!$B$11:$BK$510,MATCH('Auxiliar General'!AH$4,'Lista Puestos Valorados'!$B$10:$BK$10,0),0))</f>
        <v>No relevante</v>
      </c>
      <c r="AO58" s="26">
        <f>+HLOOKUP(AN58,Sistema_Puntos!$Q$5:$Y$43,'Auxiliar General'!AJ$5,FALSE)</f>
        <v>0</v>
      </c>
      <c r="AP58" s="26" t="str">
        <f>+IF(VLOOKUP($B58,'Lista Puestos Valorados'!$B$11:$BK$510,MATCH('Auxiliar General'!AJ$4,'Lista Puestos Valorados'!$B$10:$BK$10,0),0)="","No relevante",VLOOKUP($B58,'Lista Puestos Valorados'!$B$11:$BK$510,MATCH('Auxiliar General'!AJ$4,'Lista Puestos Valorados'!$B$10:$BK$10,0),0))</f>
        <v>No relevante</v>
      </c>
      <c r="AQ58" s="26">
        <f>+HLOOKUP(AP58,Sistema_Puntos!$Q$5:$Y$43,'Auxiliar General'!AL$5,FALSE)</f>
        <v>0</v>
      </c>
      <c r="AR58" s="26" t="str">
        <f>+IF(VLOOKUP($B58,'Lista Puestos Valorados'!$B$11:$BK$510,MATCH('Auxiliar General'!AL$4,'Lista Puestos Valorados'!$B$10:$BK$10,0),0)="","No relevante",VLOOKUP($B58,'Lista Puestos Valorados'!$B$11:$BK$510,MATCH('Auxiliar General'!AL$4,'Lista Puestos Valorados'!$B$10:$BK$10,0),0))</f>
        <v>No relevante</v>
      </c>
      <c r="AS58" s="26">
        <f>+HLOOKUP(AR58,Sistema_Puntos!$Q$5:$Y$43,'Auxiliar General'!AN$5,FALSE)</f>
        <v>0</v>
      </c>
      <c r="AT58" s="26" t="str">
        <f>+IF(VLOOKUP($B58,'Lista Puestos Valorados'!$B$11:$BK$510,MATCH('Auxiliar General'!AN$4,'Lista Puestos Valorados'!$B$10:$BK$10,0),0)="","No relevante",VLOOKUP($B58,'Lista Puestos Valorados'!$B$11:$BK$510,MATCH('Auxiliar General'!AN$4,'Lista Puestos Valorados'!$B$10:$BK$10,0),0))</f>
        <v>No relevante</v>
      </c>
      <c r="AU58" s="26">
        <f>+HLOOKUP(AT58,Sistema_Puntos!$Q$5:$Y$43,'Auxiliar General'!AP$5,FALSE)</f>
        <v>0</v>
      </c>
      <c r="AV58" s="26" t="str">
        <f>+IF(VLOOKUP($B58,'Lista Puestos Valorados'!$B$11:$BK$510,MATCH('Auxiliar General'!AP$4,'Lista Puestos Valorados'!$B$10:$BK$10,0),0)="","No relevante",VLOOKUP($B58,'Lista Puestos Valorados'!$B$11:$BK$510,MATCH('Auxiliar General'!AP$4,'Lista Puestos Valorados'!$B$10:$BK$10,0),0))</f>
        <v>No relevante</v>
      </c>
      <c r="AW58" s="26">
        <f>+HLOOKUP(AV58,Sistema_Puntos!$Q$5:$Y$43,'Auxiliar General'!AR$5,FALSE)</f>
        <v>0</v>
      </c>
      <c r="AX58" s="26" t="str">
        <f>+IF(VLOOKUP($B58,'Lista Puestos Valorados'!$B$11:$BK$510,MATCH('Auxiliar General'!AR$4,'Lista Puestos Valorados'!$B$10:$BK$10,0),0)="","No relevante",VLOOKUP($B58,'Lista Puestos Valorados'!$B$11:$BK$510,MATCH('Auxiliar General'!AR$4,'Lista Puestos Valorados'!$B$10:$BK$10,0),0))</f>
        <v>No relevante</v>
      </c>
      <c r="AY58" s="26">
        <f>+HLOOKUP(AX58,Sistema_Puntos!$Q$5:$Y$43,'Auxiliar General'!AT$5,FALSE)</f>
        <v>0</v>
      </c>
      <c r="AZ58" s="26" t="str">
        <f>+IF(VLOOKUP($B58,'Lista Puestos Valorados'!$B$11:$BK$510,MATCH('Auxiliar General'!AT$4,'Lista Puestos Valorados'!$B$10:$BK$10,0),0)="","No relevante",VLOOKUP($B58,'Lista Puestos Valorados'!$B$11:$BK$510,MATCH('Auxiliar General'!AT$4,'Lista Puestos Valorados'!$B$10:$BK$10,0),0))</f>
        <v>No relevante</v>
      </c>
      <c r="BA58" s="26">
        <f>+HLOOKUP(AZ58,Sistema_Puntos!$Q$5:$Y$43,'Auxiliar General'!AV$5,FALSE)</f>
        <v>0</v>
      </c>
      <c r="BB58" s="26" t="str">
        <f>+IF(VLOOKUP($B58,'Lista Puestos Valorados'!$B$11:$BK$510,MATCH('Auxiliar General'!AV$4,'Lista Puestos Valorados'!$B$10:$BK$10,0),0)="","No relevante",VLOOKUP($B58,'Lista Puestos Valorados'!$B$11:$BK$510,MATCH('Auxiliar General'!AV$4,'Lista Puestos Valorados'!$B$10:$BK$10,0),0))</f>
        <v>No relevante</v>
      </c>
      <c r="BC58" s="26">
        <f>+HLOOKUP(BB58,Sistema_Puntos!$Q$5:$Y$43,'Auxiliar General'!AX$5,FALSE)</f>
        <v>0</v>
      </c>
      <c r="BD58" s="26" t="str">
        <f>+IF(VLOOKUP($B58,'Lista Puestos Valorados'!$B$11:$BK$510,MATCH('Auxiliar General'!AX$4,'Lista Puestos Valorados'!$B$10:$BK$10,0),0)="","No relevante",VLOOKUP($B58,'Lista Puestos Valorados'!$B$11:$BK$510,MATCH('Auxiliar General'!AX$4,'Lista Puestos Valorados'!$B$10:$BK$10,0),0))</f>
        <v>No relevante</v>
      </c>
      <c r="BE58" s="26">
        <f>+HLOOKUP(BD58,Sistema_Puntos!$Q$5:$Y$43,'Auxiliar General'!AZ$5,FALSE)</f>
        <v>0</v>
      </c>
      <c r="BF58" s="26" t="str">
        <f>+IF(VLOOKUP($B58,'Lista Puestos Valorados'!$B$11:$BK$510,MATCH('Auxiliar General'!AZ$4,'Lista Puestos Valorados'!$B$10:$BK$10,0),0)="","No relevante",VLOOKUP($B58,'Lista Puestos Valorados'!$B$11:$BK$510,MATCH('Auxiliar General'!AZ$4,'Lista Puestos Valorados'!$B$10:$BK$10,0),0))</f>
        <v>No relevante</v>
      </c>
      <c r="BG58" s="26">
        <f>+HLOOKUP(BF58,Sistema_Puntos!$Q$5:$Y$43,'Auxiliar General'!BB$5,FALSE)</f>
        <v>0</v>
      </c>
      <c r="BH58" s="26" t="str">
        <f>+IF(VLOOKUP($B58,'Lista Puestos Valorados'!$B$11:$BK$510,MATCH('Auxiliar General'!BB$4,'Lista Puestos Valorados'!$B$10:$BK$10,0),0)="","No relevante",VLOOKUP($B58,'Lista Puestos Valorados'!$B$11:$BK$510,MATCH('Auxiliar General'!BB$4,'Lista Puestos Valorados'!$B$10:$BK$10,0),0))</f>
        <v>No relevante</v>
      </c>
      <c r="BI58" s="26">
        <f>+HLOOKUP(BH58,Sistema_Puntos!$Q$5:$Y$43,'Auxiliar General'!BD$5,FALSE)</f>
        <v>0</v>
      </c>
      <c r="BJ58" s="26" t="str">
        <f>+IF(VLOOKUP($B58,'Lista Puestos Valorados'!$B$11:$BK$510,MATCH('Auxiliar General'!BD$4,'Lista Puestos Valorados'!$B$10:$BK$10,0),0)="","No relevante",VLOOKUP($B58,'Lista Puestos Valorados'!$B$11:$BK$510,MATCH('Auxiliar General'!BD$4,'Lista Puestos Valorados'!$B$10:$BK$10,0),0))</f>
        <v>No relevante</v>
      </c>
      <c r="BK58" s="26">
        <f>+HLOOKUP(BJ58,Sistema_Puntos!$Q$5:$Y$43,'Auxiliar General'!BF$5,FALSE)</f>
        <v>0</v>
      </c>
      <c r="BL58" s="26" t="str">
        <f>+IF(VLOOKUP($B58,'Lista Puestos Valorados'!$B$11:$BK$510,MATCH('Auxiliar General'!BF$4,'Lista Puestos Valorados'!$B$10:$BK$10,0),0)="","No relevante",VLOOKUP($B58,'Lista Puestos Valorados'!$B$11:$BK$510,MATCH('Auxiliar General'!BF$4,'Lista Puestos Valorados'!$B$10:$BK$10,0),0))</f>
        <v>No relevante</v>
      </c>
      <c r="BM58" s="26">
        <f>+HLOOKUP(BL58,Sistema_Puntos!$Q$5:$Y$43,'Auxiliar General'!BH$5,FALSE)</f>
        <v>0</v>
      </c>
      <c r="BN58" s="26" t="str">
        <f>+IF(VLOOKUP($B58,'Lista Puestos Valorados'!$B$11:$BK$510,MATCH('Auxiliar General'!BH$4,'Lista Puestos Valorados'!$B$10:$BK$10,0),0)="","No relevante",VLOOKUP($B58,'Lista Puestos Valorados'!$B$11:$BK$510,MATCH('Auxiliar General'!BH$4,'Lista Puestos Valorados'!$B$10:$BK$10,0),0))</f>
        <v>No relevante</v>
      </c>
      <c r="BO58" s="26">
        <f>+HLOOKUP(BN58,Sistema_Puntos!$Q$5:$Y$43,'Auxiliar General'!BJ$5,FALSE)</f>
        <v>0</v>
      </c>
      <c r="BP58" s="26" t="str">
        <f>+IF(VLOOKUP($B58,'Lista Puestos Valorados'!$B$11:$BK$510,MATCH('Auxiliar General'!BJ$4,'Lista Puestos Valorados'!$B$10:$BK$10,0),0)="","No relevante",VLOOKUP($B58,'Lista Puestos Valorados'!$B$11:$BK$510,MATCH('Auxiliar General'!BJ$4,'Lista Puestos Valorados'!$B$10:$BK$10,0),0))</f>
        <v>No relevante</v>
      </c>
      <c r="BQ58" s="26">
        <f>+HLOOKUP(BP58,Sistema_Puntos!$Q$5:$Y$43,'Auxiliar General'!BL$5,FALSE)</f>
        <v>0</v>
      </c>
      <c r="BR58" s="26" t="str">
        <f>+IF(VLOOKUP($B58,'Lista Puestos Valorados'!$B$11:$BK$510,MATCH('Auxiliar General'!BL$4,'Lista Puestos Valorados'!$B$10:$BK$10,0),0)="","No relevante",VLOOKUP($B58,'Lista Puestos Valorados'!$B$11:$BK$510,MATCH('Auxiliar General'!BL$4,'Lista Puestos Valorados'!$B$10:$BK$10,0),0))</f>
        <v>No relevante</v>
      </c>
      <c r="BS58" s="26">
        <f>+HLOOKUP(BR58,Sistema_Puntos!$Q$5:$Y$43,'Auxiliar General'!BN$5,FALSE)</f>
        <v>0</v>
      </c>
      <c r="BT58" s="26" t="str">
        <f>+IF(VLOOKUP($B58,'Lista Puestos Valorados'!$B$11:$BK$510,MATCH('Auxiliar General'!BN$4,'Lista Puestos Valorados'!$B$10:$BK$10,0),0)="","No relevante",VLOOKUP($B58,'Lista Puestos Valorados'!$B$11:$BK$510,MATCH('Auxiliar General'!BN$4,'Lista Puestos Valorados'!$B$10:$BK$10,0),0))</f>
        <v>No relevante</v>
      </c>
      <c r="BU58" s="26">
        <f>+HLOOKUP(BT58,Sistema_Puntos!$Q$5:$Y$43,'Auxiliar General'!BP$5,FALSE)</f>
        <v>0</v>
      </c>
      <c r="BV58" s="26" t="str">
        <f>+IF(VLOOKUP($B58,'Lista Puestos Valorados'!$B$11:$BK$510,MATCH('Auxiliar General'!BP$4,'Lista Puestos Valorados'!$B$10:$BK$10,0),0)="","No relevante",VLOOKUP($B58,'Lista Puestos Valorados'!$B$11:$BK$510,MATCH('Auxiliar General'!BP$4,'Lista Puestos Valorados'!$B$10:$BK$10,0),0))</f>
        <v>No relevante</v>
      </c>
      <c r="BW58" s="26">
        <f>+HLOOKUP(BV58,Sistema_Puntos!$Q$5:$Y$43,'Auxiliar General'!BR$5,FALSE)</f>
        <v>0</v>
      </c>
      <c r="BX58" s="26" t="str">
        <f>+IF(VLOOKUP($B58,'Lista Puestos Valorados'!$B$11:$BK$510,MATCH('Auxiliar General'!BR$4,'Lista Puestos Valorados'!$B$10:$BK$10,0),0)="","No relevante",VLOOKUP($B58,'Lista Puestos Valorados'!$B$11:$BK$510,MATCH('Auxiliar General'!BR$4,'Lista Puestos Valorados'!$B$10:$BK$10,0),0))</f>
        <v>No relevante</v>
      </c>
      <c r="BY58" s="26">
        <f>+HLOOKUP(BX58,Sistema_Puntos!$Q$5:$Y$43,'Auxiliar General'!BT$5,FALSE)</f>
        <v>0</v>
      </c>
      <c r="BZ58" s="26" t="str">
        <f>+IF(VLOOKUP($B58,'Lista Puestos Valorados'!$B$11:$BK$510,MATCH('Auxiliar General'!BT$4,'Lista Puestos Valorados'!$B$10:$BK$10,0),0)="","No relevante",VLOOKUP($B58,'Lista Puestos Valorados'!$B$11:$BK$510,MATCH('Auxiliar General'!BT$4,'Lista Puestos Valorados'!$B$10:$BK$10,0),0))</f>
        <v>No relevante</v>
      </c>
      <c r="CA58" s="26">
        <f>+HLOOKUP(BZ58,Sistema_Puntos!$Q$5:$Y$43,'Auxiliar General'!BV$5,FALSE)</f>
        <v>0</v>
      </c>
      <c r="CB58" s="26" t="str">
        <f>+IF(VLOOKUP($B58,'Lista Puestos Valorados'!$B$11:$BK$510,MATCH('Auxiliar General'!BV$4,'Lista Puestos Valorados'!$B$10:$BK$10,0),0)="","No relevante",VLOOKUP($B58,'Lista Puestos Valorados'!$B$11:$BK$510,MATCH('Auxiliar General'!BV$4,'Lista Puestos Valorados'!$B$10:$BK$10,0),0))</f>
        <v>No relevante</v>
      </c>
      <c r="CC58" s="26">
        <f>+HLOOKUP(CB58,Sistema_Puntos!$Q$5:$Y$43,'Auxiliar General'!BX$5,FALSE)</f>
        <v>0</v>
      </c>
      <c r="CD58" s="26" t="str">
        <f>+IF(VLOOKUP($B58,'Lista Puestos Valorados'!$B$11:$BK$510,MATCH('Auxiliar General'!BX$4,'Lista Puestos Valorados'!$B$10:$BK$10,0),0)="","No relevante",VLOOKUP($B58,'Lista Puestos Valorados'!$B$11:$BK$510,MATCH('Auxiliar General'!BX$4,'Lista Puestos Valorados'!$B$10:$BK$10,0),0))</f>
        <v>No relevante</v>
      </c>
      <c r="CE58" s="26">
        <f>+HLOOKUP(CD58,Sistema_Puntos!$Q$5:$Y$43,'Auxiliar General'!BZ$5,FALSE)</f>
        <v>0</v>
      </c>
      <c r="CF58" s="26" t="str">
        <f>+IF(VLOOKUP($B58,'Lista Puestos Valorados'!$B$11:$BK$510,MATCH('Auxiliar General'!BZ$4,'Lista Puestos Valorados'!$B$10:$BK$10,0),0)="","No relevante",VLOOKUP($B58,'Lista Puestos Valorados'!$B$11:$BK$510,MATCH('Auxiliar General'!BZ$4,'Lista Puestos Valorados'!$B$10:$BK$10,0),0))</f>
        <v>No relevante</v>
      </c>
      <c r="CG58" s="26">
        <f>+HLOOKUP(CF58,Sistema_Puntos!$Q$5:$Y$43,'Auxiliar General'!CB$5,FALSE)</f>
        <v>0</v>
      </c>
      <c r="CH58" s="29"/>
      <c r="CI58" s="29"/>
    </row>
    <row r="59" spans="2:87" ht="17.55" customHeight="1">
      <c r="B59" s="26">
        <f>+'Listado de Puestos'!B59</f>
        <v>49</v>
      </c>
      <c r="C59" s="26" t="str">
        <f>+IF('Lista Puestos Valorados'!C59="","",'Lista Puestos Valorados'!C59)</f>
        <v/>
      </c>
      <c r="D59" s="26" t="str">
        <f>+IF('Lista Puestos Valorados'!D59="","",'Lista Puestos Valorados'!D59)</f>
        <v/>
      </c>
      <c r="E59" s="26" t="str">
        <f>+IF('Lista Puestos Valorados'!E59="","",'Lista Puestos Valorados'!E59)</f>
        <v/>
      </c>
      <c r="F59" s="26" t="str">
        <f>+IF('Lista Puestos Valorados'!F59="","",'Lista Puestos Valorados'!F59)</f>
        <v/>
      </c>
      <c r="G59" s="26" t="str">
        <f>+IF('Lista Puestos Valorados'!G59="","",'Lista Puestos Valorados'!G59)</f>
        <v/>
      </c>
      <c r="H59" s="26" t="str">
        <f>+IF('Lista Puestos Valorados'!H59="","",'Lista Puestos Valorados'!H59)</f>
        <v/>
      </c>
      <c r="I59" s="26" t="str">
        <f>+IF('Lista Puestos Valorados'!I59="","",'Lista Puestos Valorados'!I59)</f>
        <v/>
      </c>
      <c r="J59" s="118" t="e">
        <f t="array" ref="J59">+IF(L59="","",_xlfn.IFS(L59&lt;='Cortes de Agrupacion'!$F$15,'Cortes de Agrupacion'!$E$15,'Resultados General'!L59&lt;='Cortes de Agrupacion'!$F$14,'Cortes de Agrupacion'!$E$14,'Resultados General'!L59&lt;='Cortes de Agrupacion'!$F$13,'Cortes de Agrupacion'!$E$13,L59&lt;='Cortes de Agrupacion'!$F$12,'Cortes de Agrupacion'!$E$12,'Resultados General'!L59&lt;='Cortes de Agrupacion'!$F$11,'Cortes de Agrupacion'!$E$11,'Resultados General'!L59&lt;='Cortes de Agrupacion'!$F$10,'Cortes de Agrupacion'!$E$10,'Resultados General'!L59&lt;='Cortes de Agrupacion'!$F$9,'Cortes de Agrupacion'!$E$9,'Resultados General'!L59&lt;='Cortes de Agrupacion'!$F$8,'Cortes de Agrupacion'!$E$8,'Resultados General'!L59&lt;='Cortes de Agrupacion'!$F$7,'Cortes de Agrupacion'!$E$7,'Resultados General'!L59&lt;='Cortes de Agrupacion'!$F$6,'Cortes de Agrupacion'!$E$6))</f>
        <v>#VALUE!</v>
      </c>
      <c r="K59" s="118" t="str">
        <f t="shared" si="0"/>
        <v/>
      </c>
      <c r="L59" s="124" t="e">
        <f>#VALUE!</f>
        <v>#VALUE!</v>
      </c>
      <c r="M59" s="26" t="e">
        <f ca="1">+_xlfn.IFNA(VLOOKUP(C59,'Distribución de puestos'!$B$8:$I$507,8,0),"")</f>
        <v>#NAME?</v>
      </c>
      <c r="N59" s="26" t="str">
        <f>+IF(VLOOKUP($B59,'Lista Puestos Valorados'!$B$11:$BK$510,MATCH('Auxiliar General'!H$4,'Lista Puestos Valorados'!$B$10:$BK$10,0),0)="","No relevante",VLOOKUP($B59,'Lista Puestos Valorados'!$B$11:$BK$510,MATCH('Auxiliar General'!H$4,'Lista Puestos Valorados'!$B$10:$BK$10,0),0))</f>
        <v>No relevante</v>
      </c>
      <c r="O59" s="26">
        <f>+HLOOKUP(N59,Sistema_Puntos!$Q$5:$Y$43,'Auxiliar General'!J$5,FALSE)</f>
        <v>0</v>
      </c>
      <c r="P59" s="26" t="str">
        <f>+IF(VLOOKUP($B59,'Lista Puestos Valorados'!$B$11:$BK$510,MATCH('Auxiliar General'!J$4,'Lista Puestos Valorados'!$B$10:$BK$10,0),0)="","No relevante",VLOOKUP($B59,'Lista Puestos Valorados'!$B$11:$BK$510,MATCH('Auxiliar General'!J$4,'Lista Puestos Valorados'!$B$10:$BK$10,0),0))</f>
        <v>No relevante</v>
      </c>
      <c r="Q59" s="26">
        <f>+HLOOKUP(P59,Sistema_Puntos!$Q$5:$Y$43,'Auxiliar General'!L$5,FALSE)</f>
        <v>0</v>
      </c>
      <c r="R59" s="26" t="str">
        <f>+IF(VLOOKUP($B59,'Lista Puestos Valorados'!$B$11:$BK$510,MATCH('Auxiliar General'!L$4,'Lista Puestos Valorados'!$B$10:$BK$10,0),0)="","No relevante",VLOOKUP($B59,'Lista Puestos Valorados'!$B$11:$BK$510,MATCH('Auxiliar General'!L$4,'Lista Puestos Valorados'!$B$10:$BK$10,0),0))</f>
        <v>No relevante</v>
      </c>
      <c r="S59" s="26">
        <f>+HLOOKUP(R59,Sistema_Puntos!$Q$5:$Y$43,'Auxiliar General'!N$5,FALSE)</f>
        <v>0</v>
      </c>
      <c r="T59" s="26" t="str">
        <f>+IF(VLOOKUP($B59,'Lista Puestos Valorados'!$B$11:$BK$510,MATCH('Auxiliar General'!N$4,'Lista Puestos Valorados'!$B$10:$BK$10,0),0)="","No relevante",VLOOKUP($B59,'Lista Puestos Valorados'!$B$11:$BK$510,MATCH('Auxiliar General'!N$4,'Lista Puestos Valorados'!$B$10:$BK$10,0),0))</f>
        <v>No relevante</v>
      </c>
      <c r="U59" s="26">
        <f>+HLOOKUP(T59,Sistema_Puntos!$Q$5:$Y$43,'Auxiliar General'!P$5,FALSE)</f>
        <v>0</v>
      </c>
      <c r="V59" s="26" t="str">
        <f>+IF(VLOOKUP($B59,'Lista Puestos Valorados'!$B$11:$BK$510,MATCH('Auxiliar General'!P$4,'Lista Puestos Valorados'!$B$10:$BK$10,0),0)="","No relevante",VLOOKUP($B59,'Lista Puestos Valorados'!$B$11:$BK$510,MATCH('Auxiliar General'!P$4,'Lista Puestos Valorados'!$B$10:$BK$10,0),0))</f>
        <v>No relevante</v>
      </c>
      <c r="W59" s="26">
        <f>+HLOOKUP(V59,Sistema_Puntos!$Q$5:$Y$43,'Auxiliar General'!R$5,FALSE)</f>
        <v>0</v>
      </c>
      <c r="X59" s="26" t="str">
        <f>+IF(VLOOKUP($B59,'Lista Puestos Valorados'!$B$11:$BK$510,MATCH('Auxiliar General'!R$4,'Lista Puestos Valorados'!$B$10:$BK$10,0),0)="","No relevante",VLOOKUP($B59,'Lista Puestos Valorados'!$B$11:$BK$510,MATCH('Auxiliar General'!R$4,'Lista Puestos Valorados'!$B$10:$BK$10,0),0))</f>
        <v>No relevante</v>
      </c>
      <c r="Y59" s="26">
        <f>+HLOOKUP(X59,Sistema_Puntos!$Q$5:$Y$43,'Auxiliar General'!T$5,FALSE)</f>
        <v>0</v>
      </c>
      <c r="Z59" s="26" t="str">
        <f>+IF(VLOOKUP($B59,'Lista Puestos Valorados'!$B$11:$BK$510,MATCH('Auxiliar General'!T$4,'Lista Puestos Valorados'!$B$10:$BK$10,0),0)="","No relevante",VLOOKUP($B59,'Lista Puestos Valorados'!$B$11:$BK$510,MATCH('Auxiliar General'!T$4,'Lista Puestos Valorados'!$B$10:$BK$10,0),0))</f>
        <v>No relevante</v>
      </c>
      <c r="AA59" s="26">
        <f>+HLOOKUP(Z59,Sistema_Puntos!$Q$5:$Y$43,'Auxiliar General'!V$5,FALSE)</f>
        <v>0</v>
      </c>
      <c r="AB59" s="26" t="str">
        <f>+IF(VLOOKUP($B59,'Lista Puestos Valorados'!$B$11:$BK$510,MATCH('Auxiliar General'!V$4,'Lista Puestos Valorados'!$B$10:$BK$10,0),0)="","No relevante",VLOOKUP($B59,'Lista Puestos Valorados'!$B$11:$BK$510,MATCH('Auxiliar General'!V$4,'Lista Puestos Valorados'!$B$10:$BK$10,0),0))</f>
        <v>No relevante</v>
      </c>
      <c r="AC59" s="26">
        <f>+HLOOKUP(AB59,Sistema_Puntos!$Q$5:$Y$43,'Auxiliar General'!X$5,FALSE)</f>
        <v>0</v>
      </c>
      <c r="AD59" s="26" t="str">
        <f>+IF(VLOOKUP($B59,'Lista Puestos Valorados'!$B$11:$BK$510,MATCH('Auxiliar General'!X$4,'Lista Puestos Valorados'!$B$10:$BK$10,0),0)="","No relevante",VLOOKUP($B59,'Lista Puestos Valorados'!$B$11:$BK$510,MATCH('Auxiliar General'!X$4,'Lista Puestos Valorados'!$B$10:$BK$10,0),0))</f>
        <v>No relevante</v>
      </c>
      <c r="AE59" s="26">
        <f>+HLOOKUP(AD59,Sistema_Puntos!$Q$5:$Y$43,'Auxiliar General'!Z$5,FALSE)</f>
        <v>0</v>
      </c>
      <c r="AF59" s="26" t="str">
        <f>+IF(VLOOKUP($B59,'Lista Puestos Valorados'!$B$11:$BK$510,MATCH('Auxiliar General'!Z$4,'Lista Puestos Valorados'!$B$10:$BK$10,0),0)="","No relevante",VLOOKUP($B59,'Lista Puestos Valorados'!$B$11:$BK$510,MATCH('Auxiliar General'!Z$4,'Lista Puestos Valorados'!$B$10:$BK$10,0),0))</f>
        <v>No relevante</v>
      </c>
      <c r="AG59" s="26">
        <f>+HLOOKUP(AF59,Sistema_Puntos!$Q$5:$Y$43,'Auxiliar General'!AB$5,FALSE)</f>
        <v>0</v>
      </c>
      <c r="AH59" s="26" t="str">
        <f>+IF(VLOOKUP($B59,'Lista Puestos Valorados'!$B$11:$BK$510,MATCH('Auxiliar General'!AB$4,'Lista Puestos Valorados'!$B$10:$BK$10,0),0)="","No relevante",VLOOKUP($B59,'Lista Puestos Valorados'!$B$11:$BK$510,MATCH('Auxiliar General'!AB$4,'Lista Puestos Valorados'!$B$10:$BK$10,0),0))</f>
        <v>No relevante</v>
      </c>
      <c r="AI59" s="26">
        <f>+HLOOKUP(AH59,Sistema_Puntos!$Q$5:$Y$43,'Auxiliar General'!AD$5,FALSE)</f>
        <v>0</v>
      </c>
      <c r="AJ59" s="26" t="str">
        <f>+IF(VLOOKUP($B59,'Lista Puestos Valorados'!$B$11:$BK$510,MATCH('Auxiliar General'!AD$4,'Lista Puestos Valorados'!$B$10:$BK$10,0),0)="","No relevante",VLOOKUP($B59,'Lista Puestos Valorados'!$B$11:$BK$510,MATCH('Auxiliar General'!AD$4,'Lista Puestos Valorados'!$B$10:$BK$10,0),0))</f>
        <v>No relevante</v>
      </c>
      <c r="AK59" s="26">
        <f>+HLOOKUP(AJ59,Sistema_Puntos!$Q$5:$Y$43,'Auxiliar General'!AF$5,FALSE)</f>
        <v>0</v>
      </c>
      <c r="AL59" s="26" t="str">
        <f>+IF(VLOOKUP($B59,'Lista Puestos Valorados'!$B$11:$BK$510,MATCH('Auxiliar General'!AF$4,'Lista Puestos Valorados'!$B$10:$BK$10,0),0)="","No relevante",VLOOKUP($B59,'Lista Puestos Valorados'!$B$11:$BK$510,MATCH('Auxiliar General'!AF$4,'Lista Puestos Valorados'!$B$10:$BK$10,0),0))</f>
        <v>No relevante</v>
      </c>
      <c r="AM59" s="26">
        <f>+HLOOKUP(AL59,Sistema_Puntos!$Q$5:$Y$43,'Auxiliar General'!AH$5,FALSE)</f>
        <v>0</v>
      </c>
      <c r="AN59" s="26" t="str">
        <f>+IF(VLOOKUP($B59,'Lista Puestos Valorados'!$B$11:$BK$510,MATCH('Auxiliar General'!AH$4,'Lista Puestos Valorados'!$B$10:$BK$10,0),0)="","No relevante",VLOOKUP($B59,'Lista Puestos Valorados'!$B$11:$BK$510,MATCH('Auxiliar General'!AH$4,'Lista Puestos Valorados'!$B$10:$BK$10,0),0))</f>
        <v>No relevante</v>
      </c>
      <c r="AO59" s="26">
        <f>+HLOOKUP(AN59,Sistema_Puntos!$Q$5:$Y$43,'Auxiliar General'!AJ$5,FALSE)</f>
        <v>0</v>
      </c>
      <c r="AP59" s="26" t="str">
        <f>+IF(VLOOKUP($B59,'Lista Puestos Valorados'!$B$11:$BK$510,MATCH('Auxiliar General'!AJ$4,'Lista Puestos Valorados'!$B$10:$BK$10,0),0)="","No relevante",VLOOKUP($B59,'Lista Puestos Valorados'!$B$11:$BK$510,MATCH('Auxiliar General'!AJ$4,'Lista Puestos Valorados'!$B$10:$BK$10,0),0))</f>
        <v>No relevante</v>
      </c>
      <c r="AQ59" s="26">
        <f>+HLOOKUP(AP59,Sistema_Puntos!$Q$5:$Y$43,'Auxiliar General'!AL$5,FALSE)</f>
        <v>0</v>
      </c>
      <c r="AR59" s="26" t="str">
        <f>+IF(VLOOKUP($B59,'Lista Puestos Valorados'!$B$11:$BK$510,MATCH('Auxiliar General'!AL$4,'Lista Puestos Valorados'!$B$10:$BK$10,0),0)="","No relevante",VLOOKUP($B59,'Lista Puestos Valorados'!$B$11:$BK$510,MATCH('Auxiliar General'!AL$4,'Lista Puestos Valorados'!$B$10:$BK$10,0),0))</f>
        <v>No relevante</v>
      </c>
      <c r="AS59" s="26">
        <f>+HLOOKUP(AR59,Sistema_Puntos!$Q$5:$Y$43,'Auxiliar General'!AN$5,FALSE)</f>
        <v>0</v>
      </c>
      <c r="AT59" s="26" t="str">
        <f>+IF(VLOOKUP($B59,'Lista Puestos Valorados'!$B$11:$BK$510,MATCH('Auxiliar General'!AN$4,'Lista Puestos Valorados'!$B$10:$BK$10,0),0)="","No relevante",VLOOKUP($B59,'Lista Puestos Valorados'!$B$11:$BK$510,MATCH('Auxiliar General'!AN$4,'Lista Puestos Valorados'!$B$10:$BK$10,0),0))</f>
        <v>No relevante</v>
      </c>
      <c r="AU59" s="26">
        <f>+HLOOKUP(AT59,Sistema_Puntos!$Q$5:$Y$43,'Auxiliar General'!AP$5,FALSE)</f>
        <v>0</v>
      </c>
      <c r="AV59" s="26" t="str">
        <f>+IF(VLOOKUP($B59,'Lista Puestos Valorados'!$B$11:$BK$510,MATCH('Auxiliar General'!AP$4,'Lista Puestos Valorados'!$B$10:$BK$10,0),0)="","No relevante",VLOOKUP($B59,'Lista Puestos Valorados'!$B$11:$BK$510,MATCH('Auxiliar General'!AP$4,'Lista Puestos Valorados'!$B$10:$BK$10,0),0))</f>
        <v>No relevante</v>
      </c>
      <c r="AW59" s="26">
        <f>+HLOOKUP(AV59,Sistema_Puntos!$Q$5:$Y$43,'Auxiliar General'!AR$5,FALSE)</f>
        <v>0</v>
      </c>
      <c r="AX59" s="26" t="str">
        <f>+IF(VLOOKUP($B59,'Lista Puestos Valorados'!$B$11:$BK$510,MATCH('Auxiliar General'!AR$4,'Lista Puestos Valorados'!$B$10:$BK$10,0),0)="","No relevante",VLOOKUP($B59,'Lista Puestos Valorados'!$B$11:$BK$510,MATCH('Auxiliar General'!AR$4,'Lista Puestos Valorados'!$B$10:$BK$10,0),0))</f>
        <v>No relevante</v>
      </c>
      <c r="AY59" s="26">
        <f>+HLOOKUP(AX59,Sistema_Puntos!$Q$5:$Y$43,'Auxiliar General'!AT$5,FALSE)</f>
        <v>0</v>
      </c>
      <c r="AZ59" s="26" t="str">
        <f>+IF(VLOOKUP($B59,'Lista Puestos Valorados'!$B$11:$BK$510,MATCH('Auxiliar General'!AT$4,'Lista Puestos Valorados'!$B$10:$BK$10,0),0)="","No relevante",VLOOKUP($B59,'Lista Puestos Valorados'!$B$11:$BK$510,MATCH('Auxiliar General'!AT$4,'Lista Puestos Valorados'!$B$10:$BK$10,0),0))</f>
        <v>No relevante</v>
      </c>
      <c r="BA59" s="26">
        <f>+HLOOKUP(AZ59,Sistema_Puntos!$Q$5:$Y$43,'Auxiliar General'!AV$5,FALSE)</f>
        <v>0</v>
      </c>
      <c r="BB59" s="26" t="str">
        <f>+IF(VLOOKUP($B59,'Lista Puestos Valorados'!$B$11:$BK$510,MATCH('Auxiliar General'!AV$4,'Lista Puestos Valorados'!$B$10:$BK$10,0),0)="","No relevante",VLOOKUP($B59,'Lista Puestos Valorados'!$B$11:$BK$510,MATCH('Auxiliar General'!AV$4,'Lista Puestos Valorados'!$B$10:$BK$10,0),0))</f>
        <v>No relevante</v>
      </c>
      <c r="BC59" s="26">
        <f>+HLOOKUP(BB59,Sistema_Puntos!$Q$5:$Y$43,'Auxiliar General'!AX$5,FALSE)</f>
        <v>0</v>
      </c>
      <c r="BD59" s="26" t="str">
        <f>+IF(VLOOKUP($B59,'Lista Puestos Valorados'!$B$11:$BK$510,MATCH('Auxiliar General'!AX$4,'Lista Puestos Valorados'!$B$10:$BK$10,0),0)="","No relevante",VLOOKUP($B59,'Lista Puestos Valorados'!$B$11:$BK$510,MATCH('Auxiliar General'!AX$4,'Lista Puestos Valorados'!$B$10:$BK$10,0),0))</f>
        <v>No relevante</v>
      </c>
      <c r="BE59" s="26">
        <f>+HLOOKUP(BD59,Sistema_Puntos!$Q$5:$Y$43,'Auxiliar General'!AZ$5,FALSE)</f>
        <v>0</v>
      </c>
      <c r="BF59" s="26" t="str">
        <f>+IF(VLOOKUP($B59,'Lista Puestos Valorados'!$B$11:$BK$510,MATCH('Auxiliar General'!AZ$4,'Lista Puestos Valorados'!$B$10:$BK$10,0),0)="","No relevante",VLOOKUP($B59,'Lista Puestos Valorados'!$B$11:$BK$510,MATCH('Auxiliar General'!AZ$4,'Lista Puestos Valorados'!$B$10:$BK$10,0),0))</f>
        <v>No relevante</v>
      </c>
      <c r="BG59" s="26">
        <f>+HLOOKUP(BF59,Sistema_Puntos!$Q$5:$Y$43,'Auxiliar General'!BB$5,FALSE)</f>
        <v>0</v>
      </c>
      <c r="BH59" s="26" t="str">
        <f>+IF(VLOOKUP($B59,'Lista Puestos Valorados'!$B$11:$BK$510,MATCH('Auxiliar General'!BB$4,'Lista Puestos Valorados'!$B$10:$BK$10,0),0)="","No relevante",VLOOKUP($B59,'Lista Puestos Valorados'!$B$11:$BK$510,MATCH('Auxiliar General'!BB$4,'Lista Puestos Valorados'!$B$10:$BK$10,0),0))</f>
        <v>No relevante</v>
      </c>
      <c r="BI59" s="26">
        <f>+HLOOKUP(BH59,Sistema_Puntos!$Q$5:$Y$43,'Auxiliar General'!BD$5,FALSE)</f>
        <v>0</v>
      </c>
      <c r="BJ59" s="26" t="str">
        <f>+IF(VLOOKUP($B59,'Lista Puestos Valorados'!$B$11:$BK$510,MATCH('Auxiliar General'!BD$4,'Lista Puestos Valorados'!$B$10:$BK$10,0),0)="","No relevante",VLOOKUP($B59,'Lista Puestos Valorados'!$B$11:$BK$510,MATCH('Auxiliar General'!BD$4,'Lista Puestos Valorados'!$B$10:$BK$10,0),0))</f>
        <v>No relevante</v>
      </c>
      <c r="BK59" s="26">
        <f>+HLOOKUP(BJ59,Sistema_Puntos!$Q$5:$Y$43,'Auxiliar General'!BF$5,FALSE)</f>
        <v>0</v>
      </c>
      <c r="BL59" s="26" t="str">
        <f>+IF(VLOOKUP($B59,'Lista Puestos Valorados'!$B$11:$BK$510,MATCH('Auxiliar General'!BF$4,'Lista Puestos Valorados'!$B$10:$BK$10,0),0)="","No relevante",VLOOKUP($B59,'Lista Puestos Valorados'!$B$11:$BK$510,MATCH('Auxiliar General'!BF$4,'Lista Puestos Valorados'!$B$10:$BK$10,0),0))</f>
        <v>No relevante</v>
      </c>
      <c r="BM59" s="26">
        <f>+HLOOKUP(BL59,Sistema_Puntos!$Q$5:$Y$43,'Auxiliar General'!BH$5,FALSE)</f>
        <v>0</v>
      </c>
      <c r="BN59" s="26" t="str">
        <f>+IF(VLOOKUP($B59,'Lista Puestos Valorados'!$B$11:$BK$510,MATCH('Auxiliar General'!BH$4,'Lista Puestos Valorados'!$B$10:$BK$10,0),0)="","No relevante",VLOOKUP($B59,'Lista Puestos Valorados'!$B$11:$BK$510,MATCH('Auxiliar General'!BH$4,'Lista Puestos Valorados'!$B$10:$BK$10,0),0))</f>
        <v>No relevante</v>
      </c>
      <c r="BO59" s="26">
        <f>+HLOOKUP(BN59,Sistema_Puntos!$Q$5:$Y$43,'Auxiliar General'!BJ$5,FALSE)</f>
        <v>0</v>
      </c>
      <c r="BP59" s="26" t="str">
        <f>+IF(VLOOKUP($B59,'Lista Puestos Valorados'!$B$11:$BK$510,MATCH('Auxiliar General'!BJ$4,'Lista Puestos Valorados'!$B$10:$BK$10,0),0)="","No relevante",VLOOKUP($B59,'Lista Puestos Valorados'!$B$11:$BK$510,MATCH('Auxiliar General'!BJ$4,'Lista Puestos Valorados'!$B$10:$BK$10,0),0))</f>
        <v>No relevante</v>
      </c>
      <c r="BQ59" s="26">
        <f>+HLOOKUP(BP59,Sistema_Puntos!$Q$5:$Y$43,'Auxiliar General'!BL$5,FALSE)</f>
        <v>0</v>
      </c>
      <c r="BR59" s="26" t="str">
        <f>+IF(VLOOKUP($B59,'Lista Puestos Valorados'!$B$11:$BK$510,MATCH('Auxiliar General'!BL$4,'Lista Puestos Valorados'!$B$10:$BK$10,0),0)="","No relevante",VLOOKUP($B59,'Lista Puestos Valorados'!$B$11:$BK$510,MATCH('Auxiliar General'!BL$4,'Lista Puestos Valorados'!$B$10:$BK$10,0),0))</f>
        <v>No relevante</v>
      </c>
      <c r="BS59" s="26">
        <f>+HLOOKUP(BR59,Sistema_Puntos!$Q$5:$Y$43,'Auxiliar General'!BN$5,FALSE)</f>
        <v>0</v>
      </c>
      <c r="BT59" s="26" t="str">
        <f>+IF(VLOOKUP($B59,'Lista Puestos Valorados'!$B$11:$BK$510,MATCH('Auxiliar General'!BN$4,'Lista Puestos Valorados'!$B$10:$BK$10,0),0)="","No relevante",VLOOKUP($B59,'Lista Puestos Valorados'!$B$11:$BK$510,MATCH('Auxiliar General'!BN$4,'Lista Puestos Valorados'!$B$10:$BK$10,0),0))</f>
        <v>No relevante</v>
      </c>
      <c r="BU59" s="26">
        <f>+HLOOKUP(BT59,Sistema_Puntos!$Q$5:$Y$43,'Auxiliar General'!BP$5,FALSE)</f>
        <v>0</v>
      </c>
      <c r="BV59" s="26" t="str">
        <f>+IF(VLOOKUP($B59,'Lista Puestos Valorados'!$B$11:$BK$510,MATCH('Auxiliar General'!BP$4,'Lista Puestos Valorados'!$B$10:$BK$10,0),0)="","No relevante",VLOOKUP($B59,'Lista Puestos Valorados'!$B$11:$BK$510,MATCH('Auxiliar General'!BP$4,'Lista Puestos Valorados'!$B$10:$BK$10,0),0))</f>
        <v>No relevante</v>
      </c>
      <c r="BW59" s="26">
        <f>+HLOOKUP(BV59,Sistema_Puntos!$Q$5:$Y$43,'Auxiliar General'!BR$5,FALSE)</f>
        <v>0</v>
      </c>
      <c r="BX59" s="26" t="str">
        <f>+IF(VLOOKUP($B59,'Lista Puestos Valorados'!$B$11:$BK$510,MATCH('Auxiliar General'!BR$4,'Lista Puestos Valorados'!$B$10:$BK$10,0),0)="","No relevante",VLOOKUP($B59,'Lista Puestos Valorados'!$B$11:$BK$510,MATCH('Auxiliar General'!BR$4,'Lista Puestos Valorados'!$B$10:$BK$10,0),0))</f>
        <v>No relevante</v>
      </c>
      <c r="BY59" s="26">
        <f>+HLOOKUP(BX59,Sistema_Puntos!$Q$5:$Y$43,'Auxiliar General'!BT$5,FALSE)</f>
        <v>0</v>
      </c>
      <c r="BZ59" s="26" t="str">
        <f>+IF(VLOOKUP($B59,'Lista Puestos Valorados'!$B$11:$BK$510,MATCH('Auxiliar General'!BT$4,'Lista Puestos Valorados'!$B$10:$BK$10,0),0)="","No relevante",VLOOKUP($B59,'Lista Puestos Valorados'!$B$11:$BK$510,MATCH('Auxiliar General'!BT$4,'Lista Puestos Valorados'!$B$10:$BK$10,0),0))</f>
        <v>No relevante</v>
      </c>
      <c r="CA59" s="26">
        <f>+HLOOKUP(BZ59,Sistema_Puntos!$Q$5:$Y$43,'Auxiliar General'!BV$5,FALSE)</f>
        <v>0</v>
      </c>
      <c r="CB59" s="26" t="str">
        <f>+IF(VLOOKUP($B59,'Lista Puestos Valorados'!$B$11:$BK$510,MATCH('Auxiliar General'!BV$4,'Lista Puestos Valorados'!$B$10:$BK$10,0),0)="","No relevante",VLOOKUP($B59,'Lista Puestos Valorados'!$B$11:$BK$510,MATCH('Auxiliar General'!BV$4,'Lista Puestos Valorados'!$B$10:$BK$10,0),0))</f>
        <v>No relevante</v>
      </c>
      <c r="CC59" s="26">
        <f>+HLOOKUP(CB59,Sistema_Puntos!$Q$5:$Y$43,'Auxiliar General'!BX$5,FALSE)</f>
        <v>0</v>
      </c>
      <c r="CD59" s="26" t="str">
        <f>+IF(VLOOKUP($B59,'Lista Puestos Valorados'!$B$11:$BK$510,MATCH('Auxiliar General'!BX$4,'Lista Puestos Valorados'!$B$10:$BK$10,0),0)="","No relevante",VLOOKUP($B59,'Lista Puestos Valorados'!$B$11:$BK$510,MATCH('Auxiliar General'!BX$4,'Lista Puestos Valorados'!$B$10:$BK$10,0),0))</f>
        <v>No relevante</v>
      </c>
      <c r="CE59" s="26">
        <f>+HLOOKUP(CD59,Sistema_Puntos!$Q$5:$Y$43,'Auxiliar General'!BZ$5,FALSE)</f>
        <v>0</v>
      </c>
      <c r="CF59" s="26" t="str">
        <f>+IF(VLOOKUP($B59,'Lista Puestos Valorados'!$B$11:$BK$510,MATCH('Auxiliar General'!BZ$4,'Lista Puestos Valorados'!$B$10:$BK$10,0),0)="","No relevante",VLOOKUP($B59,'Lista Puestos Valorados'!$B$11:$BK$510,MATCH('Auxiliar General'!BZ$4,'Lista Puestos Valorados'!$B$10:$BK$10,0),0))</f>
        <v>No relevante</v>
      </c>
      <c r="CG59" s="26">
        <f>+HLOOKUP(CF59,Sistema_Puntos!$Q$5:$Y$43,'Auxiliar General'!CB$5,FALSE)</f>
        <v>0</v>
      </c>
      <c r="CH59" s="29"/>
      <c r="CI59" s="29"/>
    </row>
    <row r="60" spans="2:87" ht="17.55" customHeight="1">
      <c r="B60" s="26">
        <f>+'Listado de Puestos'!B60</f>
        <v>50</v>
      </c>
      <c r="C60" s="26" t="str">
        <f>+IF('Lista Puestos Valorados'!C60="","",'Lista Puestos Valorados'!C60)</f>
        <v/>
      </c>
      <c r="D60" s="26" t="str">
        <f>+IF('Lista Puestos Valorados'!D60="","",'Lista Puestos Valorados'!D60)</f>
        <v/>
      </c>
      <c r="E60" s="26" t="str">
        <f>+IF('Lista Puestos Valorados'!E60="","",'Lista Puestos Valorados'!E60)</f>
        <v/>
      </c>
      <c r="F60" s="26" t="str">
        <f>+IF('Lista Puestos Valorados'!F60="","",'Lista Puestos Valorados'!F60)</f>
        <v/>
      </c>
      <c r="G60" s="26" t="str">
        <f>+IF('Lista Puestos Valorados'!G60="","",'Lista Puestos Valorados'!G60)</f>
        <v/>
      </c>
      <c r="H60" s="26" t="str">
        <f>+IF('Lista Puestos Valorados'!H60="","",'Lista Puestos Valorados'!H60)</f>
        <v/>
      </c>
      <c r="I60" s="26" t="str">
        <f>+IF('Lista Puestos Valorados'!I60="","",'Lista Puestos Valorados'!I60)</f>
        <v/>
      </c>
      <c r="J60" s="118" t="e">
        <f t="array" ref="J60">+IF(L60="","",_xlfn.IFS(L60&lt;='Cortes de Agrupacion'!$F$15,'Cortes de Agrupacion'!$E$15,'Resultados General'!L60&lt;='Cortes de Agrupacion'!$F$14,'Cortes de Agrupacion'!$E$14,'Resultados General'!L60&lt;='Cortes de Agrupacion'!$F$13,'Cortes de Agrupacion'!$E$13,L60&lt;='Cortes de Agrupacion'!$F$12,'Cortes de Agrupacion'!$E$12,'Resultados General'!L60&lt;='Cortes de Agrupacion'!$F$11,'Cortes de Agrupacion'!$E$11,'Resultados General'!L60&lt;='Cortes de Agrupacion'!$F$10,'Cortes de Agrupacion'!$E$10,'Resultados General'!L60&lt;='Cortes de Agrupacion'!$F$9,'Cortes de Agrupacion'!$E$9,'Resultados General'!L60&lt;='Cortes de Agrupacion'!$F$8,'Cortes de Agrupacion'!$E$8,'Resultados General'!L60&lt;='Cortes de Agrupacion'!$F$7,'Cortes de Agrupacion'!$E$7,'Resultados General'!L60&lt;='Cortes de Agrupacion'!$F$6,'Cortes de Agrupacion'!$E$6))</f>
        <v>#VALUE!</v>
      </c>
      <c r="K60" s="118" t="str">
        <f t="shared" si="0"/>
        <v/>
      </c>
      <c r="L60" s="124" t="e">
        <f>#VALUE!</f>
        <v>#VALUE!</v>
      </c>
      <c r="M60" s="26" t="e">
        <f ca="1">+_xlfn.IFNA(VLOOKUP(C60,'Distribución de puestos'!$B$8:$I$507,8,0),"")</f>
        <v>#NAME?</v>
      </c>
      <c r="N60" s="26" t="str">
        <f>+IF(VLOOKUP($B60,'Lista Puestos Valorados'!$B$11:$BK$510,MATCH('Auxiliar General'!H$4,'Lista Puestos Valorados'!$B$10:$BK$10,0),0)="","No relevante",VLOOKUP($B60,'Lista Puestos Valorados'!$B$11:$BK$510,MATCH('Auxiliar General'!H$4,'Lista Puestos Valorados'!$B$10:$BK$10,0),0))</f>
        <v>No relevante</v>
      </c>
      <c r="O60" s="26">
        <f>+HLOOKUP(N60,Sistema_Puntos!$Q$5:$Y$43,'Auxiliar General'!J$5,FALSE)</f>
        <v>0</v>
      </c>
      <c r="P60" s="26" t="str">
        <f>+IF(VLOOKUP($B60,'Lista Puestos Valorados'!$B$11:$BK$510,MATCH('Auxiliar General'!J$4,'Lista Puestos Valorados'!$B$10:$BK$10,0),0)="","No relevante",VLOOKUP($B60,'Lista Puestos Valorados'!$B$11:$BK$510,MATCH('Auxiliar General'!J$4,'Lista Puestos Valorados'!$B$10:$BK$10,0),0))</f>
        <v>No relevante</v>
      </c>
      <c r="Q60" s="26">
        <f>+HLOOKUP(P60,Sistema_Puntos!$Q$5:$Y$43,'Auxiliar General'!L$5,FALSE)</f>
        <v>0</v>
      </c>
      <c r="R60" s="26" t="str">
        <f>+IF(VLOOKUP($B60,'Lista Puestos Valorados'!$B$11:$BK$510,MATCH('Auxiliar General'!L$4,'Lista Puestos Valorados'!$B$10:$BK$10,0),0)="","No relevante",VLOOKUP($B60,'Lista Puestos Valorados'!$B$11:$BK$510,MATCH('Auxiliar General'!L$4,'Lista Puestos Valorados'!$B$10:$BK$10,0),0))</f>
        <v>No relevante</v>
      </c>
      <c r="S60" s="26">
        <f>+HLOOKUP(R60,Sistema_Puntos!$Q$5:$Y$43,'Auxiliar General'!N$5,FALSE)</f>
        <v>0</v>
      </c>
      <c r="T60" s="26" t="str">
        <f>+IF(VLOOKUP($B60,'Lista Puestos Valorados'!$B$11:$BK$510,MATCH('Auxiliar General'!N$4,'Lista Puestos Valorados'!$B$10:$BK$10,0),0)="","No relevante",VLOOKUP($B60,'Lista Puestos Valorados'!$B$11:$BK$510,MATCH('Auxiliar General'!N$4,'Lista Puestos Valorados'!$B$10:$BK$10,0),0))</f>
        <v>No relevante</v>
      </c>
      <c r="U60" s="26">
        <f>+HLOOKUP(T60,Sistema_Puntos!$Q$5:$Y$43,'Auxiliar General'!P$5,FALSE)</f>
        <v>0</v>
      </c>
      <c r="V60" s="26" t="str">
        <f>+IF(VLOOKUP($B60,'Lista Puestos Valorados'!$B$11:$BK$510,MATCH('Auxiliar General'!P$4,'Lista Puestos Valorados'!$B$10:$BK$10,0),0)="","No relevante",VLOOKUP($B60,'Lista Puestos Valorados'!$B$11:$BK$510,MATCH('Auxiliar General'!P$4,'Lista Puestos Valorados'!$B$10:$BK$10,0),0))</f>
        <v>No relevante</v>
      </c>
      <c r="W60" s="26">
        <f>+HLOOKUP(V60,Sistema_Puntos!$Q$5:$Y$43,'Auxiliar General'!R$5,FALSE)</f>
        <v>0</v>
      </c>
      <c r="X60" s="26" t="str">
        <f>+IF(VLOOKUP($B60,'Lista Puestos Valorados'!$B$11:$BK$510,MATCH('Auxiliar General'!R$4,'Lista Puestos Valorados'!$B$10:$BK$10,0),0)="","No relevante",VLOOKUP($B60,'Lista Puestos Valorados'!$B$11:$BK$510,MATCH('Auxiliar General'!R$4,'Lista Puestos Valorados'!$B$10:$BK$10,0),0))</f>
        <v>No relevante</v>
      </c>
      <c r="Y60" s="26">
        <f>+HLOOKUP(X60,Sistema_Puntos!$Q$5:$Y$43,'Auxiliar General'!T$5,FALSE)</f>
        <v>0</v>
      </c>
      <c r="Z60" s="26" t="str">
        <f>+IF(VLOOKUP($B60,'Lista Puestos Valorados'!$B$11:$BK$510,MATCH('Auxiliar General'!T$4,'Lista Puestos Valorados'!$B$10:$BK$10,0),0)="","No relevante",VLOOKUP($B60,'Lista Puestos Valorados'!$B$11:$BK$510,MATCH('Auxiliar General'!T$4,'Lista Puestos Valorados'!$B$10:$BK$10,0),0))</f>
        <v>No relevante</v>
      </c>
      <c r="AA60" s="26">
        <f>+HLOOKUP(Z60,Sistema_Puntos!$Q$5:$Y$43,'Auxiliar General'!V$5,FALSE)</f>
        <v>0</v>
      </c>
      <c r="AB60" s="26" t="str">
        <f>+IF(VLOOKUP($B60,'Lista Puestos Valorados'!$B$11:$BK$510,MATCH('Auxiliar General'!V$4,'Lista Puestos Valorados'!$B$10:$BK$10,0),0)="","No relevante",VLOOKUP($B60,'Lista Puestos Valorados'!$B$11:$BK$510,MATCH('Auxiliar General'!V$4,'Lista Puestos Valorados'!$B$10:$BK$10,0),0))</f>
        <v>No relevante</v>
      </c>
      <c r="AC60" s="26">
        <f>+HLOOKUP(AB60,Sistema_Puntos!$Q$5:$Y$43,'Auxiliar General'!X$5,FALSE)</f>
        <v>0</v>
      </c>
      <c r="AD60" s="26" t="str">
        <f>+IF(VLOOKUP($B60,'Lista Puestos Valorados'!$B$11:$BK$510,MATCH('Auxiliar General'!X$4,'Lista Puestos Valorados'!$B$10:$BK$10,0),0)="","No relevante",VLOOKUP($B60,'Lista Puestos Valorados'!$B$11:$BK$510,MATCH('Auxiliar General'!X$4,'Lista Puestos Valorados'!$B$10:$BK$10,0),0))</f>
        <v>No relevante</v>
      </c>
      <c r="AE60" s="26">
        <f>+HLOOKUP(AD60,Sistema_Puntos!$Q$5:$Y$43,'Auxiliar General'!Z$5,FALSE)</f>
        <v>0</v>
      </c>
      <c r="AF60" s="26" t="str">
        <f>+IF(VLOOKUP($B60,'Lista Puestos Valorados'!$B$11:$BK$510,MATCH('Auxiliar General'!Z$4,'Lista Puestos Valorados'!$B$10:$BK$10,0),0)="","No relevante",VLOOKUP($B60,'Lista Puestos Valorados'!$B$11:$BK$510,MATCH('Auxiliar General'!Z$4,'Lista Puestos Valorados'!$B$10:$BK$10,0),0))</f>
        <v>No relevante</v>
      </c>
      <c r="AG60" s="26">
        <f>+HLOOKUP(AF60,Sistema_Puntos!$Q$5:$Y$43,'Auxiliar General'!AB$5,FALSE)</f>
        <v>0</v>
      </c>
      <c r="AH60" s="26" t="str">
        <f>+IF(VLOOKUP($B60,'Lista Puestos Valorados'!$B$11:$BK$510,MATCH('Auxiliar General'!AB$4,'Lista Puestos Valorados'!$B$10:$BK$10,0),0)="","No relevante",VLOOKUP($B60,'Lista Puestos Valorados'!$B$11:$BK$510,MATCH('Auxiliar General'!AB$4,'Lista Puestos Valorados'!$B$10:$BK$10,0),0))</f>
        <v>No relevante</v>
      </c>
      <c r="AI60" s="26">
        <f>+HLOOKUP(AH60,Sistema_Puntos!$Q$5:$Y$43,'Auxiliar General'!AD$5,FALSE)</f>
        <v>0</v>
      </c>
      <c r="AJ60" s="26" t="str">
        <f>+IF(VLOOKUP($B60,'Lista Puestos Valorados'!$B$11:$BK$510,MATCH('Auxiliar General'!AD$4,'Lista Puestos Valorados'!$B$10:$BK$10,0),0)="","No relevante",VLOOKUP($B60,'Lista Puestos Valorados'!$B$11:$BK$510,MATCH('Auxiliar General'!AD$4,'Lista Puestos Valorados'!$B$10:$BK$10,0),0))</f>
        <v>No relevante</v>
      </c>
      <c r="AK60" s="26">
        <f>+HLOOKUP(AJ60,Sistema_Puntos!$Q$5:$Y$43,'Auxiliar General'!AF$5,FALSE)</f>
        <v>0</v>
      </c>
      <c r="AL60" s="26" t="str">
        <f>+IF(VLOOKUP($B60,'Lista Puestos Valorados'!$B$11:$BK$510,MATCH('Auxiliar General'!AF$4,'Lista Puestos Valorados'!$B$10:$BK$10,0),0)="","No relevante",VLOOKUP($B60,'Lista Puestos Valorados'!$B$11:$BK$510,MATCH('Auxiliar General'!AF$4,'Lista Puestos Valorados'!$B$10:$BK$10,0),0))</f>
        <v>No relevante</v>
      </c>
      <c r="AM60" s="26">
        <f>+HLOOKUP(AL60,Sistema_Puntos!$Q$5:$Y$43,'Auxiliar General'!AH$5,FALSE)</f>
        <v>0</v>
      </c>
      <c r="AN60" s="26" t="str">
        <f>+IF(VLOOKUP($B60,'Lista Puestos Valorados'!$B$11:$BK$510,MATCH('Auxiliar General'!AH$4,'Lista Puestos Valorados'!$B$10:$BK$10,0),0)="","No relevante",VLOOKUP($B60,'Lista Puestos Valorados'!$B$11:$BK$510,MATCH('Auxiliar General'!AH$4,'Lista Puestos Valorados'!$B$10:$BK$10,0),0))</f>
        <v>No relevante</v>
      </c>
      <c r="AO60" s="26">
        <f>+HLOOKUP(AN60,Sistema_Puntos!$Q$5:$Y$43,'Auxiliar General'!AJ$5,FALSE)</f>
        <v>0</v>
      </c>
      <c r="AP60" s="26" t="str">
        <f>+IF(VLOOKUP($B60,'Lista Puestos Valorados'!$B$11:$BK$510,MATCH('Auxiliar General'!AJ$4,'Lista Puestos Valorados'!$B$10:$BK$10,0),0)="","No relevante",VLOOKUP($B60,'Lista Puestos Valorados'!$B$11:$BK$510,MATCH('Auxiliar General'!AJ$4,'Lista Puestos Valorados'!$B$10:$BK$10,0),0))</f>
        <v>No relevante</v>
      </c>
      <c r="AQ60" s="26">
        <f>+HLOOKUP(AP60,Sistema_Puntos!$Q$5:$Y$43,'Auxiliar General'!AL$5,FALSE)</f>
        <v>0</v>
      </c>
      <c r="AR60" s="26" t="str">
        <f>+IF(VLOOKUP($B60,'Lista Puestos Valorados'!$B$11:$BK$510,MATCH('Auxiliar General'!AL$4,'Lista Puestos Valorados'!$B$10:$BK$10,0),0)="","No relevante",VLOOKUP($B60,'Lista Puestos Valorados'!$B$11:$BK$510,MATCH('Auxiliar General'!AL$4,'Lista Puestos Valorados'!$B$10:$BK$10,0),0))</f>
        <v>No relevante</v>
      </c>
      <c r="AS60" s="26">
        <f>+HLOOKUP(AR60,Sistema_Puntos!$Q$5:$Y$43,'Auxiliar General'!AN$5,FALSE)</f>
        <v>0</v>
      </c>
      <c r="AT60" s="26" t="str">
        <f>+IF(VLOOKUP($B60,'Lista Puestos Valorados'!$B$11:$BK$510,MATCH('Auxiliar General'!AN$4,'Lista Puestos Valorados'!$B$10:$BK$10,0),0)="","No relevante",VLOOKUP($B60,'Lista Puestos Valorados'!$B$11:$BK$510,MATCH('Auxiliar General'!AN$4,'Lista Puestos Valorados'!$B$10:$BK$10,0),0))</f>
        <v>No relevante</v>
      </c>
      <c r="AU60" s="26">
        <f>+HLOOKUP(AT60,Sistema_Puntos!$Q$5:$Y$43,'Auxiliar General'!AP$5,FALSE)</f>
        <v>0</v>
      </c>
      <c r="AV60" s="26" t="str">
        <f>+IF(VLOOKUP($B60,'Lista Puestos Valorados'!$B$11:$BK$510,MATCH('Auxiliar General'!AP$4,'Lista Puestos Valorados'!$B$10:$BK$10,0),0)="","No relevante",VLOOKUP($B60,'Lista Puestos Valorados'!$B$11:$BK$510,MATCH('Auxiliar General'!AP$4,'Lista Puestos Valorados'!$B$10:$BK$10,0),0))</f>
        <v>No relevante</v>
      </c>
      <c r="AW60" s="26">
        <f>+HLOOKUP(AV60,Sistema_Puntos!$Q$5:$Y$43,'Auxiliar General'!AR$5,FALSE)</f>
        <v>0</v>
      </c>
      <c r="AX60" s="26" t="str">
        <f>+IF(VLOOKUP($B60,'Lista Puestos Valorados'!$B$11:$BK$510,MATCH('Auxiliar General'!AR$4,'Lista Puestos Valorados'!$B$10:$BK$10,0),0)="","No relevante",VLOOKUP($B60,'Lista Puestos Valorados'!$B$11:$BK$510,MATCH('Auxiliar General'!AR$4,'Lista Puestos Valorados'!$B$10:$BK$10,0),0))</f>
        <v>No relevante</v>
      </c>
      <c r="AY60" s="26">
        <f>+HLOOKUP(AX60,Sistema_Puntos!$Q$5:$Y$43,'Auxiliar General'!AT$5,FALSE)</f>
        <v>0</v>
      </c>
      <c r="AZ60" s="26" t="str">
        <f>+IF(VLOOKUP($B60,'Lista Puestos Valorados'!$B$11:$BK$510,MATCH('Auxiliar General'!AT$4,'Lista Puestos Valorados'!$B$10:$BK$10,0),0)="","No relevante",VLOOKUP($B60,'Lista Puestos Valorados'!$B$11:$BK$510,MATCH('Auxiliar General'!AT$4,'Lista Puestos Valorados'!$B$10:$BK$10,0),0))</f>
        <v>No relevante</v>
      </c>
      <c r="BA60" s="26">
        <f>+HLOOKUP(AZ60,Sistema_Puntos!$Q$5:$Y$43,'Auxiliar General'!AV$5,FALSE)</f>
        <v>0</v>
      </c>
      <c r="BB60" s="26" t="str">
        <f>+IF(VLOOKUP($B60,'Lista Puestos Valorados'!$B$11:$BK$510,MATCH('Auxiliar General'!AV$4,'Lista Puestos Valorados'!$B$10:$BK$10,0),0)="","No relevante",VLOOKUP($B60,'Lista Puestos Valorados'!$B$11:$BK$510,MATCH('Auxiliar General'!AV$4,'Lista Puestos Valorados'!$B$10:$BK$10,0),0))</f>
        <v>No relevante</v>
      </c>
      <c r="BC60" s="26">
        <f>+HLOOKUP(BB60,Sistema_Puntos!$Q$5:$Y$43,'Auxiliar General'!AX$5,FALSE)</f>
        <v>0</v>
      </c>
      <c r="BD60" s="26" t="str">
        <f>+IF(VLOOKUP($B60,'Lista Puestos Valorados'!$B$11:$BK$510,MATCH('Auxiliar General'!AX$4,'Lista Puestos Valorados'!$B$10:$BK$10,0),0)="","No relevante",VLOOKUP($B60,'Lista Puestos Valorados'!$B$11:$BK$510,MATCH('Auxiliar General'!AX$4,'Lista Puestos Valorados'!$B$10:$BK$10,0),0))</f>
        <v>No relevante</v>
      </c>
      <c r="BE60" s="26">
        <f>+HLOOKUP(BD60,Sistema_Puntos!$Q$5:$Y$43,'Auxiliar General'!AZ$5,FALSE)</f>
        <v>0</v>
      </c>
      <c r="BF60" s="26" t="str">
        <f>+IF(VLOOKUP($B60,'Lista Puestos Valorados'!$B$11:$BK$510,MATCH('Auxiliar General'!AZ$4,'Lista Puestos Valorados'!$B$10:$BK$10,0),0)="","No relevante",VLOOKUP($B60,'Lista Puestos Valorados'!$B$11:$BK$510,MATCH('Auxiliar General'!AZ$4,'Lista Puestos Valorados'!$B$10:$BK$10,0),0))</f>
        <v>No relevante</v>
      </c>
      <c r="BG60" s="26">
        <f>+HLOOKUP(BF60,Sistema_Puntos!$Q$5:$Y$43,'Auxiliar General'!BB$5,FALSE)</f>
        <v>0</v>
      </c>
      <c r="BH60" s="26" t="str">
        <f>+IF(VLOOKUP($B60,'Lista Puestos Valorados'!$B$11:$BK$510,MATCH('Auxiliar General'!BB$4,'Lista Puestos Valorados'!$B$10:$BK$10,0),0)="","No relevante",VLOOKUP($B60,'Lista Puestos Valorados'!$B$11:$BK$510,MATCH('Auxiliar General'!BB$4,'Lista Puestos Valorados'!$B$10:$BK$10,0),0))</f>
        <v>No relevante</v>
      </c>
      <c r="BI60" s="26">
        <f>+HLOOKUP(BH60,Sistema_Puntos!$Q$5:$Y$43,'Auxiliar General'!BD$5,FALSE)</f>
        <v>0</v>
      </c>
      <c r="BJ60" s="26" t="str">
        <f>+IF(VLOOKUP($B60,'Lista Puestos Valorados'!$B$11:$BK$510,MATCH('Auxiliar General'!BD$4,'Lista Puestos Valorados'!$B$10:$BK$10,0),0)="","No relevante",VLOOKUP($B60,'Lista Puestos Valorados'!$B$11:$BK$510,MATCH('Auxiliar General'!BD$4,'Lista Puestos Valorados'!$B$10:$BK$10,0),0))</f>
        <v>No relevante</v>
      </c>
      <c r="BK60" s="26">
        <f>+HLOOKUP(BJ60,Sistema_Puntos!$Q$5:$Y$43,'Auxiliar General'!BF$5,FALSE)</f>
        <v>0</v>
      </c>
      <c r="BL60" s="26" t="str">
        <f>+IF(VLOOKUP($B60,'Lista Puestos Valorados'!$B$11:$BK$510,MATCH('Auxiliar General'!BF$4,'Lista Puestos Valorados'!$B$10:$BK$10,0),0)="","No relevante",VLOOKUP($B60,'Lista Puestos Valorados'!$B$11:$BK$510,MATCH('Auxiliar General'!BF$4,'Lista Puestos Valorados'!$B$10:$BK$10,0),0))</f>
        <v>No relevante</v>
      </c>
      <c r="BM60" s="26">
        <f>+HLOOKUP(BL60,Sistema_Puntos!$Q$5:$Y$43,'Auxiliar General'!BH$5,FALSE)</f>
        <v>0</v>
      </c>
      <c r="BN60" s="26" t="str">
        <f>+IF(VLOOKUP($B60,'Lista Puestos Valorados'!$B$11:$BK$510,MATCH('Auxiliar General'!BH$4,'Lista Puestos Valorados'!$B$10:$BK$10,0),0)="","No relevante",VLOOKUP($B60,'Lista Puestos Valorados'!$B$11:$BK$510,MATCH('Auxiliar General'!BH$4,'Lista Puestos Valorados'!$B$10:$BK$10,0),0))</f>
        <v>No relevante</v>
      </c>
      <c r="BO60" s="26">
        <f>+HLOOKUP(BN60,Sistema_Puntos!$Q$5:$Y$43,'Auxiliar General'!BJ$5,FALSE)</f>
        <v>0</v>
      </c>
      <c r="BP60" s="26" t="str">
        <f>+IF(VLOOKUP($B60,'Lista Puestos Valorados'!$B$11:$BK$510,MATCH('Auxiliar General'!BJ$4,'Lista Puestos Valorados'!$B$10:$BK$10,0),0)="","No relevante",VLOOKUP($B60,'Lista Puestos Valorados'!$B$11:$BK$510,MATCH('Auxiliar General'!BJ$4,'Lista Puestos Valorados'!$B$10:$BK$10,0),0))</f>
        <v>No relevante</v>
      </c>
      <c r="BQ60" s="26">
        <f>+HLOOKUP(BP60,Sistema_Puntos!$Q$5:$Y$43,'Auxiliar General'!BL$5,FALSE)</f>
        <v>0</v>
      </c>
      <c r="BR60" s="26" t="str">
        <f>+IF(VLOOKUP($B60,'Lista Puestos Valorados'!$B$11:$BK$510,MATCH('Auxiliar General'!BL$4,'Lista Puestos Valorados'!$B$10:$BK$10,0),0)="","No relevante",VLOOKUP($B60,'Lista Puestos Valorados'!$B$11:$BK$510,MATCH('Auxiliar General'!BL$4,'Lista Puestos Valorados'!$B$10:$BK$10,0),0))</f>
        <v>No relevante</v>
      </c>
      <c r="BS60" s="26">
        <f>+HLOOKUP(BR60,Sistema_Puntos!$Q$5:$Y$43,'Auxiliar General'!BN$5,FALSE)</f>
        <v>0</v>
      </c>
      <c r="BT60" s="26" t="str">
        <f>+IF(VLOOKUP($B60,'Lista Puestos Valorados'!$B$11:$BK$510,MATCH('Auxiliar General'!BN$4,'Lista Puestos Valorados'!$B$10:$BK$10,0),0)="","No relevante",VLOOKUP($B60,'Lista Puestos Valorados'!$B$11:$BK$510,MATCH('Auxiliar General'!BN$4,'Lista Puestos Valorados'!$B$10:$BK$10,0),0))</f>
        <v>No relevante</v>
      </c>
      <c r="BU60" s="26">
        <f>+HLOOKUP(BT60,Sistema_Puntos!$Q$5:$Y$43,'Auxiliar General'!BP$5,FALSE)</f>
        <v>0</v>
      </c>
      <c r="BV60" s="26" t="str">
        <f>+IF(VLOOKUP($B60,'Lista Puestos Valorados'!$B$11:$BK$510,MATCH('Auxiliar General'!BP$4,'Lista Puestos Valorados'!$B$10:$BK$10,0),0)="","No relevante",VLOOKUP($B60,'Lista Puestos Valorados'!$B$11:$BK$510,MATCH('Auxiliar General'!BP$4,'Lista Puestos Valorados'!$B$10:$BK$10,0),0))</f>
        <v>No relevante</v>
      </c>
      <c r="BW60" s="26">
        <f>+HLOOKUP(BV60,Sistema_Puntos!$Q$5:$Y$43,'Auxiliar General'!BR$5,FALSE)</f>
        <v>0</v>
      </c>
      <c r="BX60" s="26" t="str">
        <f>+IF(VLOOKUP($B60,'Lista Puestos Valorados'!$B$11:$BK$510,MATCH('Auxiliar General'!BR$4,'Lista Puestos Valorados'!$B$10:$BK$10,0),0)="","No relevante",VLOOKUP($B60,'Lista Puestos Valorados'!$B$11:$BK$510,MATCH('Auxiliar General'!BR$4,'Lista Puestos Valorados'!$B$10:$BK$10,0),0))</f>
        <v>No relevante</v>
      </c>
      <c r="BY60" s="26">
        <f>+HLOOKUP(BX60,Sistema_Puntos!$Q$5:$Y$43,'Auxiliar General'!BT$5,FALSE)</f>
        <v>0</v>
      </c>
      <c r="BZ60" s="26" t="str">
        <f>+IF(VLOOKUP($B60,'Lista Puestos Valorados'!$B$11:$BK$510,MATCH('Auxiliar General'!BT$4,'Lista Puestos Valorados'!$B$10:$BK$10,0),0)="","No relevante",VLOOKUP($B60,'Lista Puestos Valorados'!$B$11:$BK$510,MATCH('Auxiliar General'!BT$4,'Lista Puestos Valorados'!$B$10:$BK$10,0),0))</f>
        <v>No relevante</v>
      </c>
      <c r="CA60" s="26">
        <f>+HLOOKUP(BZ60,Sistema_Puntos!$Q$5:$Y$43,'Auxiliar General'!BV$5,FALSE)</f>
        <v>0</v>
      </c>
      <c r="CB60" s="26" t="str">
        <f>+IF(VLOOKUP($B60,'Lista Puestos Valorados'!$B$11:$BK$510,MATCH('Auxiliar General'!BV$4,'Lista Puestos Valorados'!$B$10:$BK$10,0),0)="","No relevante",VLOOKUP($B60,'Lista Puestos Valorados'!$B$11:$BK$510,MATCH('Auxiliar General'!BV$4,'Lista Puestos Valorados'!$B$10:$BK$10,0),0))</f>
        <v>No relevante</v>
      </c>
      <c r="CC60" s="26">
        <f>+HLOOKUP(CB60,Sistema_Puntos!$Q$5:$Y$43,'Auxiliar General'!BX$5,FALSE)</f>
        <v>0</v>
      </c>
      <c r="CD60" s="26" t="str">
        <f>+IF(VLOOKUP($B60,'Lista Puestos Valorados'!$B$11:$BK$510,MATCH('Auxiliar General'!BX$4,'Lista Puestos Valorados'!$B$10:$BK$10,0),0)="","No relevante",VLOOKUP($B60,'Lista Puestos Valorados'!$B$11:$BK$510,MATCH('Auxiliar General'!BX$4,'Lista Puestos Valorados'!$B$10:$BK$10,0),0))</f>
        <v>No relevante</v>
      </c>
      <c r="CE60" s="26">
        <f>+HLOOKUP(CD60,Sistema_Puntos!$Q$5:$Y$43,'Auxiliar General'!BZ$5,FALSE)</f>
        <v>0</v>
      </c>
      <c r="CF60" s="26" t="str">
        <f>+IF(VLOOKUP($B60,'Lista Puestos Valorados'!$B$11:$BK$510,MATCH('Auxiliar General'!BZ$4,'Lista Puestos Valorados'!$B$10:$BK$10,0),0)="","No relevante",VLOOKUP($B60,'Lista Puestos Valorados'!$B$11:$BK$510,MATCH('Auxiliar General'!BZ$4,'Lista Puestos Valorados'!$B$10:$BK$10,0),0))</f>
        <v>No relevante</v>
      </c>
      <c r="CG60" s="26">
        <f>+HLOOKUP(CF60,Sistema_Puntos!$Q$5:$Y$43,'Auxiliar General'!CB$5,FALSE)</f>
        <v>0</v>
      </c>
      <c r="CH60" s="29"/>
      <c r="CI60" s="29"/>
    </row>
    <row r="61" spans="2:87" ht="17.55" customHeight="1">
      <c r="B61" s="26">
        <f>+'Listado de Puestos'!B61</f>
        <v>51</v>
      </c>
      <c r="C61" s="26" t="str">
        <f>+IF('Lista Puestos Valorados'!C61="","",'Lista Puestos Valorados'!C61)</f>
        <v/>
      </c>
      <c r="D61" s="26" t="str">
        <f>+IF('Lista Puestos Valorados'!D61="","",'Lista Puestos Valorados'!D61)</f>
        <v/>
      </c>
      <c r="E61" s="26" t="str">
        <f>+IF('Lista Puestos Valorados'!E61="","",'Lista Puestos Valorados'!E61)</f>
        <v/>
      </c>
      <c r="F61" s="26" t="str">
        <f>+IF('Lista Puestos Valorados'!F61="","",'Lista Puestos Valorados'!F61)</f>
        <v/>
      </c>
      <c r="G61" s="26" t="str">
        <f>+IF('Lista Puestos Valorados'!G61="","",'Lista Puestos Valorados'!G61)</f>
        <v/>
      </c>
      <c r="H61" s="26" t="str">
        <f>+IF('Lista Puestos Valorados'!H61="","",'Lista Puestos Valorados'!H61)</f>
        <v/>
      </c>
      <c r="I61" s="26" t="str">
        <f>+IF('Lista Puestos Valorados'!I61="","",'Lista Puestos Valorados'!I61)</f>
        <v/>
      </c>
      <c r="J61" s="118" t="e">
        <f t="array" ref="J61">+IF(L61="","",_xlfn.IFS(L61&lt;='Cortes de Agrupacion'!$F$15,'Cortes de Agrupacion'!$E$15,'Resultados General'!L61&lt;='Cortes de Agrupacion'!$F$14,'Cortes de Agrupacion'!$E$14,'Resultados General'!L61&lt;='Cortes de Agrupacion'!$F$13,'Cortes de Agrupacion'!$E$13,L61&lt;='Cortes de Agrupacion'!$F$12,'Cortes de Agrupacion'!$E$12,'Resultados General'!L61&lt;='Cortes de Agrupacion'!$F$11,'Cortes de Agrupacion'!$E$11,'Resultados General'!L61&lt;='Cortes de Agrupacion'!$F$10,'Cortes de Agrupacion'!$E$10,'Resultados General'!L61&lt;='Cortes de Agrupacion'!$F$9,'Cortes de Agrupacion'!$E$9,'Resultados General'!L61&lt;='Cortes de Agrupacion'!$F$8,'Cortes de Agrupacion'!$E$8,'Resultados General'!L61&lt;='Cortes de Agrupacion'!$F$7,'Cortes de Agrupacion'!$E$7,'Resultados General'!L61&lt;='Cortes de Agrupacion'!$F$6,'Cortes de Agrupacion'!$E$6))</f>
        <v>#VALUE!</v>
      </c>
      <c r="K61" s="118" t="str">
        <f t="shared" si="0"/>
        <v/>
      </c>
      <c r="L61" s="124" t="e">
        <f>#VALUE!</f>
        <v>#VALUE!</v>
      </c>
      <c r="M61" s="26" t="e">
        <f ca="1">+_xlfn.IFNA(VLOOKUP(C61,'Distribución de puestos'!$B$8:$I$507,8,0),"")</f>
        <v>#NAME?</v>
      </c>
      <c r="N61" s="26" t="str">
        <f>+IF(VLOOKUP($B61,'Lista Puestos Valorados'!$B$11:$BK$510,MATCH('Auxiliar General'!H$4,'Lista Puestos Valorados'!$B$10:$BK$10,0),0)="","No relevante",VLOOKUP($B61,'Lista Puestos Valorados'!$B$11:$BK$510,MATCH('Auxiliar General'!H$4,'Lista Puestos Valorados'!$B$10:$BK$10,0),0))</f>
        <v>No relevante</v>
      </c>
      <c r="O61" s="26">
        <f>+HLOOKUP(N61,Sistema_Puntos!$Q$5:$Y$43,'Auxiliar General'!J$5,FALSE)</f>
        <v>0</v>
      </c>
      <c r="P61" s="26" t="str">
        <f>+IF(VLOOKUP($B61,'Lista Puestos Valorados'!$B$11:$BK$510,MATCH('Auxiliar General'!J$4,'Lista Puestos Valorados'!$B$10:$BK$10,0),0)="","No relevante",VLOOKUP($B61,'Lista Puestos Valorados'!$B$11:$BK$510,MATCH('Auxiliar General'!J$4,'Lista Puestos Valorados'!$B$10:$BK$10,0),0))</f>
        <v>No relevante</v>
      </c>
      <c r="Q61" s="26">
        <f>+HLOOKUP(P61,Sistema_Puntos!$Q$5:$Y$43,'Auxiliar General'!L$5,FALSE)</f>
        <v>0</v>
      </c>
      <c r="R61" s="26" t="str">
        <f>+IF(VLOOKUP($B61,'Lista Puestos Valorados'!$B$11:$BK$510,MATCH('Auxiliar General'!L$4,'Lista Puestos Valorados'!$B$10:$BK$10,0),0)="","No relevante",VLOOKUP($B61,'Lista Puestos Valorados'!$B$11:$BK$510,MATCH('Auxiliar General'!L$4,'Lista Puestos Valorados'!$B$10:$BK$10,0),0))</f>
        <v>No relevante</v>
      </c>
      <c r="S61" s="26">
        <f>+HLOOKUP(R61,Sistema_Puntos!$Q$5:$Y$43,'Auxiliar General'!N$5,FALSE)</f>
        <v>0</v>
      </c>
      <c r="T61" s="26" t="str">
        <f>+IF(VLOOKUP($B61,'Lista Puestos Valorados'!$B$11:$BK$510,MATCH('Auxiliar General'!N$4,'Lista Puestos Valorados'!$B$10:$BK$10,0),0)="","No relevante",VLOOKUP($B61,'Lista Puestos Valorados'!$B$11:$BK$510,MATCH('Auxiliar General'!N$4,'Lista Puestos Valorados'!$B$10:$BK$10,0),0))</f>
        <v>No relevante</v>
      </c>
      <c r="U61" s="26">
        <f>+HLOOKUP(T61,Sistema_Puntos!$Q$5:$Y$43,'Auxiliar General'!P$5,FALSE)</f>
        <v>0</v>
      </c>
      <c r="V61" s="26" t="str">
        <f>+IF(VLOOKUP($B61,'Lista Puestos Valorados'!$B$11:$BK$510,MATCH('Auxiliar General'!P$4,'Lista Puestos Valorados'!$B$10:$BK$10,0),0)="","No relevante",VLOOKUP($B61,'Lista Puestos Valorados'!$B$11:$BK$510,MATCH('Auxiliar General'!P$4,'Lista Puestos Valorados'!$B$10:$BK$10,0),0))</f>
        <v>No relevante</v>
      </c>
      <c r="W61" s="26">
        <f>+HLOOKUP(V61,Sistema_Puntos!$Q$5:$Y$43,'Auxiliar General'!R$5,FALSE)</f>
        <v>0</v>
      </c>
      <c r="X61" s="26" t="str">
        <f>+IF(VLOOKUP($B61,'Lista Puestos Valorados'!$B$11:$BK$510,MATCH('Auxiliar General'!R$4,'Lista Puestos Valorados'!$B$10:$BK$10,0),0)="","No relevante",VLOOKUP($B61,'Lista Puestos Valorados'!$B$11:$BK$510,MATCH('Auxiliar General'!R$4,'Lista Puestos Valorados'!$B$10:$BK$10,0),0))</f>
        <v>No relevante</v>
      </c>
      <c r="Y61" s="26">
        <f>+HLOOKUP(X61,Sistema_Puntos!$Q$5:$Y$43,'Auxiliar General'!T$5,FALSE)</f>
        <v>0</v>
      </c>
      <c r="Z61" s="26" t="str">
        <f>+IF(VLOOKUP($B61,'Lista Puestos Valorados'!$B$11:$BK$510,MATCH('Auxiliar General'!T$4,'Lista Puestos Valorados'!$B$10:$BK$10,0),0)="","No relevante",VLOOKUP($B61,'Lista Puestos Valorados'!$B$11:$BK$510,MATCH('Auxiliar General'!T$4,'Lista Puestos Valorados'!$B$10:$BK$10,0),0))</f>
        <v>No relevante</v>
      </c>
      <c r="AA61" s="26">
        <f>+HLOOKUP(Z61,Sistema_Puntos!$Q$5:$Y$43,'Auxiliar General'!V$5,FALSE)</f>
        <v>0</v>
      </c>
      <c r="AB61" s="26" t="str">
        <f>+IF(VLOOKUP($B61,'Lista Puestos Valorados'!$B$11:$BK$510,MATCH('Auxiliar General'!V$4,'Lista Puestos Valorados'!$B$10:$BK$10,0),0)="","No relevante",VLOOKUP($B61,'Lista Puestos Valorados'!$B$11:$BK$510,MATCH('Auxiliar General'!V$4,'Lista Puestos Valorados'!$B$10:$BK$10,0),0))</f>
        <v>No relevante</v>
      </c>
      <c r="AC61" s="26">
        <f>+HLOOKUP(AB61,Sistema_Puntos!$Q$5:$Y$43,'Auxiliar General'!X$5,FALSE)</f>
        <v>0</v>
      </c>
      <c r="AD61" s="26" t="str">
        <f>+IF(VLOOKUP($B61,'Lista Puestos Valorados'!$B$11:$BK$510,MATCH('Auxiliar General'!X$4,'Lista Puestos Valorados'!$B$10:$BK$10,0),0)="","No relevante",VLOOKUP($B61,'Lista Puestos Valorados'!$B$11:$BK$510,MATCH('Auxiliar General'!X$4,'Lista Puestos Valorados'!$B$10:$BK$10,0),0))</f>
        <v>No relevante</v>
      </c>
      <c r="AE61" s="26">
        <f>+HLOOKUP(AD61,Sistema_Puntos!$Q$5:$Y$43,'Auxiliar General'!Z$5,FALSE)</f>
        <v>0</v>
      </c>
      <c r="AF61" s="26" t="str">
        <f>+IF(VLOOKUP($B61,'Lista Puestos Valorados'!$B$11:$BK$510,MATCH('Auxiliar General'!Z$4,'Lista Puestos Valorados'!$B$10:$BK$10,0),0)="","No relevante",VLOOKUP($B61,'Lista Puestos Valorados'!$B$11:$BK$510,MATCH('Auxiliar General'!Z$4,'Lista Puestos Valorados'!$B$10:$BK$10,0),0))</f>
        <v>No relevante</v>
      </c>
      <c r="AG61" s="26">
        <f>+HLOOKUP(AF61,Sistema_Puntos!$Q$5:$Y$43,'Auxiliar General'!AB$5,FALSE)</f>
        <v>0</v>
      </c>
      <c r="AH61" s="26" t="str">
        <f>+IF(VLOOKUP($B61,'Lista Puestos Valorados'!$B$11:$BK$510,MATCH('Auxiliar General'!AB$4,'Lista Puestos Valorados'!$B$10:$BK$10,0),0)="","No relevante",VLOOKUP($B61,'Lista Puestos Valorados'!$B$11:$BK$510,MATCH('Auxiliar General'!AB$4,'Lista Puestos Valorados'!$B$10:$BK$10,0),0))</f>
        <v>No relevante</v>
      </c>
      <c r="AI61" s="26">
        <f>+HLOOKUP(AH61,Sistema_Puntos!$Q$5:$Y$43,'Auxiliar General'!AD$5,FALSE)</f>
        <v>0</v>
      </c>
      <c r="AJ61" s="26" t="str">
        <f>+IF(VLOOKUP($B61,'Lista Puestos Valorados'!$B$11:$BK$510,MATCH('Auxiliar General'!AD$4,'Lista Puestos Valorados'!$B$10:$BK$10,0),0)="","No relevante",VLOOKUP($B61,'Lista Puestos Valorados'!$B$11:$BK$510,MATCH('Auxiliar General'!AD$4,'Lista Puestos Valorados'!$B$10:$BK$10,0),0))</f>
        <v>No relevante</v>
      </c>
      <c r="AK61" s="26">
        <f>+HLOOKUP(AJ61,Sistema_Puntos!$Q$5:$Y$43,'Auxiliar General'!AF$5,FALSE)</f>
        <v>0</v>
      </c>
      <c r="AL61" s="26" t="str">
        <f>+IF(VLOOKUP($B61,'Lista Puestos Valorados'!$B$11:$BK$510,MATCH('Auxiliar General'!AF$4,'Lista Puestos Valorados'!$B$10:$BK$10,0),0)="","No relevante",VLOOKUP($B61,'Lista Puestos Valorados'!$B$11:$BK$510,MATCH('Auxiliar General'!AF$4,'Lista Puestos Valorados'!$B$10:$BK$10,0),0))</f>
        <v>No relevante</v>
      </c>
      <c r="AM61" s="26">
        <f>+HLOOKUP(AL61,Sistema_Puntos!$Q$5:$Y$43,'Auxiliar General'!AH$5,FALSE)</f>
        <v>0</v>
      </c>
      <c r="AN61" s="26" t="str">
        <f>+IF(VLOOKUP($B61,'Lista Puestos Valorados'!$B$11:$BK$510,MATCH('Auxiliar General'!AH$4,'Lista Puestos Valorados'!$B$10:$BK$10,0),0)="","No relevante",VLOOKUP($B61,'Lista Puestos Valorados'!$B$11:$BK$510,MATCH('Auxiliar General'!AH$4,'Lista Puestos Valorados'!$B$10:$BK$10,0),0))</f>
        <v>No relevante</v>
      </c>
      <c r="AO61" s="26">
        <f>+HLOOKUP(AN61,Sistema_Puntos!$Q$5:$Y$43,'Auxiliar General'!AJ$5,FALSE)</f>
        <v>0</v>
      </c>
      <c r="AP61" s="26" t="str">
        <f>+IF(VLOOKUP($B61,'Lista Puestos Valorados'!$B$11:$BK$510,MATCH('Auxiliar General'!AJ$4,'Lista Puestos Valorados'!$B$10:$BK$10,0),0)="","No relevante",VLOOKUP($B61,'Lista Puestos Valorados'!$B$11:$BK$510,MATCH('Auxiliar General'!AJ$4,'Lista Puestos Valorados'!$B$10:$BK$10,0),0))</f>
        <v>No relevante</v>
      </c>
      <c r="AQ61" s="26">
        <f>+HLOOKUP(AP61,Sistema_Puntos!$Q$5:$Y$43,'Auxiliar General'!AL$5,FALSE)</f>
        <v>0</v>
      </c>
      <c r="AR61" s="26" t="str">
        <f>+IF(VLOOKUP($B61,'Lista Puestos Valorados'!$B$11:$BK$510,MATCH('Auxiliar General'!AL$4,'Lista Puestos Valorados'!$B$10:$BK$10,0),0)="","No relevante",VLOOKUP($B61,'Lista Puestos Valorados'!$B$11:$BK$510,MATCH('Auxiliar General'!AL$4,'Lista Puestos Valorados'!$B$10:$BK$10,0),0))</f>
        <v>No relevante</v>
      </c>
      <c r="AS61" s="26">
        <f>+HLOOKUP(AR61,Sistema_Puntos!$Q$5:$Y$43,'Auxiliar General'!AN$5,FALSE)</f>
        <v>0</v>
      </c>
      <c r="AT61" s="26" t="str">
        <f>+IF(VLOOKUP($B61,'Lista Puestos Valorados'!$B$11:$BK$510,MATCH('Auxiliar General'!AN$4,'Lista Puestos Valorados'!$B$10:$BK$10,0),0)="","No relevante",VLOOKUP($B61,'Lista Puestos Valorados'!$B$11:$BK$510,MATCH('Auxiliar General'!AN$4,'Lista Puestos Valorados'!$B$10:$BK$10,0),0))</f>
        <v>No relevante</v>
      </c>
      <c r="AU61" s="26">
        <f>+HLOOKUP(AT61,Sistema_Puntos!$Q$5:$Y$43,'Auxiliar General'!AP$5,FALSE)</f>
        <v>0</v>
      </c>
      <c r="AV61" s="26" t="str">
        <f>+IF(VLOOKUP($B61,'Lista Puestos Valorados'!$B$11:$BK$510,MATCH('Auxiliar General'!AP$4,'Lista Puestos Valorados'!$B$10:$BK$10,0),0)="","No relevante",VLOOKUP($B61,'Lista Puestos Valorados'!$B$11:$BK$510,MATCH('Auxiliar General'!AP$4,'Lista Puestos Valorados'!$B$10:$BK$10,0),0))</f>
        <v>No relevante</v>
      </c>
      <c r="AW61" s="26">
        <f>+HLOOKUP(AV61,Sistema_Puntos!$Q$5:$Y$43,'Auxiliar General'!AR$5,FALSE)</f>
        <v>0</v>
      </c>
      <c r="AX61" s="26" t="str">
        <f>+IF(VLOOKUP($B61,'Lista Puestos Valorados'!$B$11:$BK$510,MATCH('Auxiliar General'!AR$4,'Lista Puestos Valorados'!$B$10:$BK$10,0),0)="","No relevante",VLOOKUP($B61,'Lista Puestos Valorados'!$B$11:$BK$510,MATCH('Auxiliar General'!AR$4,'Lista Puestos Valorados'!$B$10:$BK$10,0),0))</f>
        <v>No relevante</v>
      </c>
      <c r="AY61" s="26">
        <f>+HLOOKUP(AX61,Sistema_Puntos!$Q$5:$Y$43,'Auxiliar General'!AT$5,FALSE)</f>
        <v>0</v>
      </c>
      <c r="AZ61" s="26" t="str">
        <f>+IF(VLOOKUP($B61,'Lista Puestos Valorados'!$B$11:$BK$510,MATCH('Auxiliar General'!AT$4,'Lista Puestos Valorados'!$B$10:$BK$10,0),0)="","No relevante",VLOOKUP($B61,'Lista Puestos Valorados'!$B$11:$BK$510,MATCH('Auxiliar General'!AT$4,'Lista Puestos Valorados'!$B$10:$BK$10,0),0))</f>
        <v>No relevante</v>
      </c>
      <c r="BA61" s="26">
        <f>+HLOOKUP(AZ61,Sistema_Puntos!$Q$5:$Y$43,'Auxiliar General'!AV$5,FALSE)</f>
        <v>0</v>
      </c>
      <c r="BB61" s="26" t="str">
        <f>+IF(VLOOKUP($B61,'Lista Puestos Valorados'!$B$11:$BK$510,MATCH('Auxiliar General'!AV$4,'Lista Puestos Valorados'!$B$10:$BK$10,0),0)="","No relevante",VLOOKUP($B61,'Lista Puestos Valorados'!$B$11:$BK$510,MATCH('Auxiliar General'!AV$4,'Lista Puestos Valorados'!$B$10:$BK$10,0),0))</f>
        <v>No relevante</v>
      </c>
      <c r="BC61" s="26">
        <f>+HLOOKUP(BB61,Sistema_Puntos!$Q$5:$Y$43,'Auxiliar General'!AX$5,FALSE)</f>
        <v>0</v>
      </c>
      <c r="BD61" s="26" t="str">
        <f>+IF(VLOOKUP($B61,'Lista Puestos Valorados'!$B$11:$BK$510,MATCH('Auxiliar General'!AX$4,'Lista Puestos Valorados'!$B$10:$BK$10,0),0)="","No relevante",VLOOKUP($B61,'Lista Puestos Valorados'!$B$11:$BK$510,MATCH('Auxiliar General'!AX$4,'Lista Puestos Valorados'!$B$10:$BK$10,0),0))</f>
        <v>No relevante</v>
      </c>
      <c r="BE61" s="26">
        <f>+HLOOKUP(BD61,Sistema_Puntos!$Q$5:$Y$43,'Auxiliar General'!AZ$5,FALSE)</f>
        <v>0</v>
      </c>
      <c r="BF61" s="26" t="str">
        <f>+IF(VLOOKUP($B61,'Lista Puestos Valorados'!$B$11:$BK$510,MATCH('Auxiliar General'!AZ$4,'Lista Puestos Valorados'!$B$10:$BK$10,0),0)="","No relevante",VLOOKUP($B61,'Lista Puestos Valorados'!$B$11:$BK$510,MATCH('Auxiliar General'!AZ$4,'Lista Puestos Valorados'!$B$10:$BK$10,0),0))</f>
        <v>No relevante</v>
      </c>
      <c r="BG61" s="26">
        <f>+HLOOKUP(BF61,Sistema_Puntos!$Q$5:$Y$43,'Auxiliar General'!BB$5,FALSE)</f>
        <v>0</v>
      </c>
      <c r="BH61" s="26" t="str">
        <f>+IF(VLOOKUP($B61,'Lista Puestos Valorados'!$B$11:$BK$510,MATCH('Auxiliar General'!BB$4,'Lista Puestos Valorados'!$B$10:$BK$10,0),0)="","No relevante",VLOOKUP($B61,'Lista Puestos Valorados'!$B$11:$BK$510,MATCH('Auxiliar General'!BB$4,'Lista Puestos Valorados'!$B$10:$BK$10,0),0))</f>
        <v>No relevante</v>
      </c>
      <c r="BI61" s="26">
        <f>+HLOOKUP(BH61,Sistema_Puntos!$Q$5:$Y$43,'Auxiliar General'!BD$5,FALSE)</f>
        <v>0</v>
      </c>
      <c r="BJ61" s="26" t="str">
        <f>+IF(VLOOKUP($B61,'Lista Puestos Valorados'!$B$11:$BK$510,MATCH('Auxiliar General'!BD$4,'Lista Puestos Valorados'!$B$10:$BK$10,0),0)="","No relevante",VLOOKUP($B61,'Lista Puestos Valorados'!$B$11:$BK$510,MATCH('Auxiliar General'!BD$4,'Lista Puestos Valorados'!$B$10:$BK$10,0),0))</f>
        <v>No relevante</v>
      </c>
      <c r="BK61" s="26">
        <f>+HLOOKUP(BJ61,Sistema_Puntos!$Q$5:$Y$43,'Auxiliar General'!BF$5,FALSE)</f>
        <v>0</v>
      </c>
      <c r="BL61" s="26" t="str">
        <f>+IF(VLOOKUP($B61,'Lista Puestos Valorados'!$B$11:$BK$510,MATCH('Auxiliar General'!BF$4,'Lista Puestos Valorados'!$B$10:$BK$10,0),0)="","No relevante",VLOOKUP($B61,'Lista Puestos Valorados'!$B$11:$BK$510,MATCH('Auxiliar General'!BF$4,'Lista Puestos Valorados'!$B$10:$BK$10,0),0))</f>
        <v>No relevante</v>
      </c>
      <c r="BM61" s="26">
        <f>+HLOOKUP(BL61,Sistema_Puntos!$Q$5:$Y$43,'Auxiliar General'!BH$5,FALSE)</f>
        <v>0</v>
      </c>
      <c r="BN61" s="26" t="str">
        <f>+IF(VLOOKUP($B61,'Lista Puestos Valorados'!$B$11:$BK$510,MATCH('Auxiliar General'!BH$4,'Lista Puestos Valorados'!$B$10:$BK$10,0),0)="","No relevante",VLOOKUP($B61,'Lista Puestos Valorados'!$B$11:$BK$510,MATCH('Auxiliar General'!BH$4,'Lista Puestos Valorados'!$B$10:$BK$10,0),0))</f>
        <v>No relevante</v>
      </c>
      <c r="BO61" s="26">
        <f>+HLOOKUP(BN61,Sistema_Puntos!$Q$5:$Y$43,'Auxiliar General'!BJ$5,FALSE)</f>
        <v>0</v>
      </c>
      <c r="BP61" s="26" t="str">
        <f>+IF(VLOOKUP($B61,'Lista Puestos Valorados'!$B$11:$BK$510,MATCH('Auxiliar General'!BJ$4,'Lista Puestos Valorados'!$B$10:$BK$10,0),0)="","No relevante",VLOOKUP($B61,'Lista Puestos Valorados'!$B$11:$BK$510,MATCH('Auxiliar General'!BJ$4,'Lista Puestos Valorados'!$B$10:$BK$10,0),0))</f>
        <v>No relevante</v>
      </c>
      <c r="BQ61" s="26">
        <f>+HLOOKUP(BP61,Sistema_Puntos!$Q$5:$Y$43,'Auxiliar General'!BL$5,FALSE)</f>
        <v>0</v>
      </c>
      <c r="BR61" s="26" t="str">
        <f>+IF(VLOOKUP($B61,'Lista Puestos Valorados'!$B$11:$BK$510,MATCH('Auxiliar General'!BL$4,'Lista Puestos Valorados'!$B$10:$BK$10,0),0)="","No relevante",VLOOKUP($B61,'Lista Puestos Valorados'!$B$11:$BK$510,MATCH('Auxiliar General'!BL$4,'Lista Puestos Valorados'!$B$10:$BK$10,0),0))</f>
        <v>No relevante</v>
      </c>
      <c r="BS61" s="26">
        <f>+HLOOKUP(BR61,Sistema_Puntos!$Q$5:$Y$43,'Auxiliar General'!BN$5,FALSE)</f>
        <v>0</v>
      </c>
      <c r="BT61" s="26" t="str">
        <f>+IF(VLOOKUP($B61,'Lista Puestos Valorados'!$B$11:$BK$510,MATCH('Auxiliar General'!BN$4,'Lista Puestos Valorados'!$B$10:$BK$10,0),0)="","No relevante",VLOOKUP($B61,'Lista Puestos Valorados'!$B$11:$BK$510,MATCH('Auxiliar General'!BN$4,'Lista Puestos Valorados'!$B$10:$BK$10,0),0))</f>
        <v>No relevante</v>
      </c>
      <c r="BU61" s="26">
        <f>+HLOOKUP(BT61,Sistema_Puntos!$Q$5:$Y$43,'Auxiliar General'!BP$5,FALSE)</f>
        <v>0</v>
      </c>
      <c r="BV61" s="26" t="str">
        <f>+IF(VLOOKUP($B61,'Lista Puestos Valorados'!$B$11:$BK$510,MATCH('Auxiliar General'!BP$4,'Lista Puestos Valorados'!$B$10:$BK$10,0),0)="","No relevante",VLOOKUP($B61,'Lista Puestos Valorados'!$B$11:$BK$510,MATCH('Auxiliar General'!BP$4,'Lista Puestos Valorados'!$B$10:$BK$10,0),0))</f>
        <v>No relevante</v>
      </c>
      <c r="BW61" s="26">
        <f>+HLOOKUP(BV61,Sistema_Puntos!$Q$5:$Y$43,'Auxiliar General'!BR$5,FALSE)</f>
        <v>0</v>
      </c>
      <c r="BX61" s="26" t="str">
        <f>+IF(VLOOKUP($B61,'Lista Puestos Valorados'!$B$11:$BK$510,MATCH('Auxiliar General'!BR$4,'Lista Puestos Valorados'!$B$10:$BK$10,0),0)="","No relevante",VLOOKUP($B61,'Lista Puestos Valorados'!$B$11:$BK$510,MATCH('Auxiliar General'!BR$4,'Lista Puestos Valorados'!$B$10:$BK$10,0),0))</f>
        <v>No relevante</v>
      </c>
      <c r="BY61" s="26">
        <f>+HLOOKUP(BX61,Sistema_Puntos!$Q$5:$Y$43,'Auxiliar General'!BT$5,FALSE)</f>
        <v>0</v>
      </c>
      <c r="BZ61" s="26" t="str">
        <f>+IF(VLOOKUP($B61,'Lista Puestos Valorados'!$B$11:$BK$510,MATCH('Auxiliar General'!BT$4,'Lista Puestos Valorados'!$B$10:$BK$10,0),0)="","No relevante",VLOOKUP($B61,'Lista Puestos Valorados'!$B$11:$BK$510,MATCH('Auxiliar General'!BT$4,'Lista Puestos Valorados'!$B$10:$BK$10,0),0))</f>
        <v>No relevante</v>
      </c>
      <c r="CA61" s="26">
        <f>+HLOOKUP(BZ61,Sistema_Puntos!$Q$5:$Y$43,'Auxiliar General'!BV$5,FALSE)</f>
        <v>0</v>
      </c>
      <c r="CB61" s="26" t="str">
        <f>+IF(VLOOKUP($B61,'Lista Puestos Valorados'!$B$11:$BK$510,MATCH('Auxiliar General'!BV$4,'Lista Puestos Valorados'!$B$10:$BK$10,0),0)="","No relevante",VLOOKUP($B61,'Lista Puestos Valorados'!$B$11:$BK$510,MATCH('Auxiliar General'!BV$4,'Lista Puestos Valorados'!$B$10:$BK$10,0),0))</f>
        <v>No relevante</v>
      </c>
      <c r="CC61" s="26">
        <f>+HLOOKUP(CB61,Sistema_Puntos!$Q$5:$Y$43,'Auxiliar General'!BX$5,FALSE)</f>
        <v>0</v>
      </c>
      <c r="CD61" s="26" t="str">
        <f>+IF(VLOOKUP($B61,'Lista Puestos Valorados'!$B$11:$BK$510,MATCH('Auxiliar General'!BX$4,'Lista Puestos Valorados'!$B$10:$BK$10,0),0)="","No relevante",VLOOKUP($B61,'Lista Puestos Valorados'!$B$11:$BK$510,MATCH('Auxiliar General'!BX$4,'Lista Puestos Valorados'!$B$10:$BK$10,0),0))</f>
        <v>No relevante</v>
      </c>
      <c r="CE61" s="26">
        <f>+HLOOKUP(CD61,Sistema_Puntos!$Q$5:$Y$43,'Auxiliar General'!BZ$5,FALSE)</f>
        <v>0</v>
      </c>
      <c r="CF61" s="26" t="str">
        <f>+IF(VLOOKUP($B61,'Lista Puestos Valorados'!$B$11:$BK$510,MATCH('Auxiliar General'!BZ$4,'Lista Puestos Valorados'!$B$10:$BK$10,0),0)="","No relevante",VLOOKUP($B61,'Lista Puestos Valorados'!$B$11:$BK$510,MATCH('Auxiliar General'!BZ$4,'Lista Puestos Valorados'!$B$10:$BK$10,0),0))</f>
        <v>No relevante</v>
      </c>
      <c r="CG61" s="26">
        <f>+HLOOKUP(CF61,Sistema_Puntos!$Q$5:$Y$43,'Auxiliar General'!CB$5,FALSE)</f>
        <v>0</v>
      </c>
      <c r="CH61" s="29"/>
      <c r="CI61" s="29"/>
    </row>
    <row r="62" spans="2:87" ht="17.55" customHeight="1">
      <c r="B62" s="26">
        <f>+'Listado de Puestos'!B62</f>
        <v>52</v>
      </c>
      <c r="C62" s="26" t="str">
        <f>+IF('Lista Puestos Valorados'!C62="","",'Lista Puestos Valorados'!C62)</f>
        <v/>
      </c>
      <c r="D62" s="26" t="str">
        <f>+IF('Lista Puestos Valorados'!D62="","",'Lista Puestos Valorados'!D62)</f>
        <v/>
      </c>
      <c r="E62" s="26" t="str">
        <f>+IF('Lista Puestos Valorados'!E62="","",'Lista Puestos Valorados'!E62)</f>
        <v/>
      </c>
      <c r="F62" s="26" t="str">
        <f>+IF('Lista Puestos Valorados'!F62="","",'Lista Puestos Valorados'!F62)</f>
        <v/>
      </c>
      <c r="G62" s="26" t="str">
        <f>+IF('Lista Puestos Valorados'!G62="","",'Lista Puestos Valorados'!G62)</f>
        <v/>
      </c>
      <c r="H62" s="26" t="str">
        <f>+IF('Lista Puestos Valorados'!H62="","",'Lista Puestos Valorados'!H62)</f>
        <v/>
      </c>
      <c r="I62" s="26" t="str">
        <f>+IF('Lista Puestos Valorados'!I62="","",'Lista Puestos Valorados'!I62)</f>
        <v/>
      </c>
      <c r="J62" s="118" t="e">
        <f t="array" ref="J62">+IF(L62="","",_xlfn.IFS(L62&lt;='Cortes de Agrupacion'!$F$15,'Cortes de Agrupacion'!$E$15,'Resultados General'!L62&lt;='Cortes de Agrupacion'!$F$14,'Cortes de Agrupacion'!$E$14,'Resultados General'!L62&lt;='Cortes de Agrupacion'!$F$13,'Cortes de Agrupacion'!$E$13,L62&lt;='Cortes de Agrupacion'!$F$12,'Cortes de Agrupacion'!$E$12,'Resultados General'!L62&lt;='Cortes de Agrupacion'!$F$11,'Cortes de Agrupacion'!$E$11,'Resultados General'!L62&lt;='Cortes de Agrupacion'!$F$10,'Cortes de Agrupacion'!$E$10,'Resultados General'!L62&lt;='Cortes de Agrupacion'!$F$9,'Cortes de Agrupacion'!$E$9,'Resultados General'!L62&lt;='Cortes de Agrupacion'!$F$8,'Cortes de Agrupacion'!$E$8,'Resultados General'!L62&lt;='Cortes de Agrupacion'!$F$7,'Cortes de Agrupacion'!$E$7,'Resultados General'!L62&lt;='Cortes de Agrupacion'!$F$6,'Cortes de Agrupacion'!$E$6))</f>
        <v>#VALUE!</v>
      </c>
      <c r="K62" s="118" t="str">
        <f t="shared" si="0"/>
        <v/>
      </c>
      <c r="L62" s="124" t="e">
        <f>#VALUE!</f>
        <v>#VALUE!</v>
      </c>
      <c r="M62" s="26" t="e">
        <f ca="1">+_xlfn.IFNA(VLOOKUP(C62,'Distribución de puestos'!$B$8:$I$507,8,0),"")</f>
        <v>#NAME?</v>
      </c>
      <c r="N62" s="26" t="str">
        <f>+IF(VLOOKUP($B62,'Lista Puestos Valorados'!$B$11:$BK$510,MATCH('Auxiliar General'!H$4,'Lista Puestos Valorados'!$B$10:$BK$10,0),0)="","No relevante",VLOOKUP($B62,'Lista Puestos Valorados'!$B$11:$BK$510,MATCH('Auxiliar General'!H$4,'Lista Puestos Valorados'!$B$10:$BK$10,0),0))</f>
        <v>No relevante</v>
      </c>
      <c r="O62" s="26">
        <f>+HLOOKUP(N62,Sistema_Puntos!$Q$5:$Y$43,'Auxiliar General'!J$5,FALSE)</f>
        <v>0</v>
      </c>
      <c r="P62" s="26" t="str">
        <f>+IF(VLOOKUP($B62,'Lista Puestos Valorados'!$B$11:$BK$510,MATCH('Auxiliar General'!J$4,'Lista Puestos Valorados'!$B$10:$BK$10,0),0)="","No relevante",VLOOKUP($B62,'Lista Puestos Valorados'!$B$11:$BK$510,MATCH('Auxiliar General'!J$4,'Lista Puestos Valorados'!$B$10:$BK$10,0),0))</f>
        <v>No relevante</v>
      </c>
      <c r="Q62" s="26">
        <f>+HLOOKUP(P62,Sistema_Puntos!$Q$5:$Y$43,'Auxiliar General'!L$5,FALSE)</f>
        <v>0</v>
      </c>
      <c r="R62" s="26" t="str">
        <f>+IF(VLOOKUP($B62,'Lista Puestos Valorados'!$B$11:$BK$510,MATCH('Auxiliar General'!L$4,'Lista Puestos Valorados'!$B$10:$BK$10,0),0)="","No relevante",VLOOKUP($B62,'Lista Puestos Valorados'!$B$11:$BK$510,MATCH('Auxiliar General'!L$4,'Lista Puestos Valorados'!$B$10:$BK$10,0),0))</f>
        <v>No relevante</v>
      </c>
      <c r="S62" s="26">
        <f>+HLOOKUP(R62,Sistema_Puntos!$Q$5:$Y$43,'Auxiliar General'!N$5,FALSE)</f>
        <v>0</v>
      </c>
      <c r="T62" s="26" t="str">
        <f>+IF(VLOOKUP($B62,'Lista Puestos Valorados'!$B$11:$BK$510,MATCH('Auxiliar General'!N$4,'Lista Puestos Valorados'!$B$10:$BK$10,0),0)="","No relevante",VLOOKUP($B62,'Lista Puestos Valorados'!$B$11:$BK$510,MATCH('Auxiliar General'!N$4,'Lista Puestos Valorados'!$B$10:$BK$10,0),0))</f>
        <v>No relevante</v>
      </c>
      <c r="U62" s="26">
        <f>+HLOOKUP(T62,Sistema_Puntos!$Q$5:$Y$43,'Auxiliar General'!P$5,FALSE)</f>
        <v>0</v>
      </c>
      <c r="V62" s="26" t="str">
        <f>+IF(VLOOKUP($B62,'Lista Puestos Valorados'!$B$11:$BK$510,MATCH('Auxiliar General'!P$4,'Lista Puestos Valorados'!$B$10:$BK$10,0),0)="","No relevante",VLOOKUP($B62,'Lista Puestos Valorados'!$B$11:$BK$510,MATCH('Auxiliar General'!P$4,'Lista Puestos Valorados'!$B$10:$BK$10,0),0))</f>
        <v>No relevante</v>
      </c>
      <c r="W62" s="26">
        <f>+HLOOKUP(V62,Sistema_Puntos!$Q$5:$Y$43,'Auxiliar General'!R$5,FALSE)</f>
        <v>0</v>
      </c>
      <c r="X62" s="26" t="str">
        <f>+IF(VLOOKUP($B62,'Lista Puestos Valorados'!$B$11:$BK$510,MATCH('Auxiliar General'!R$4,'Lista Puestos Valorados'!$B$10:$BK$10,0),0)="","No relevante",VLOOKUP($B62,'Lista Puestos Valorados'!$B$11:$BK$510,MATCH('Auxiliar General'!R$4,'Lista Puestos Valorados'!$B$10:$BK$10,0),0))</f>
        <v>No relevante</v>
      </c>
      <c r="Y62" s="26">
        <f>+HLOOKUP(X62,Sistema_Puntos!$Q$5:$Y$43,'Auxiliar General'!T$5,FALSE)</f>
        <v>0</v>
      </c>
      <c r="Z62" s="26" t="str">
        <f>+IF(VLOOKUP($B62,'Lista Puestos Valorados'!$B$11:$BK$510,MATCH('Auxiliar General'!T$4,'Lista Puestos Valorados'!$B$10:$BK$10,0),0)="","No relevante",VLOOKUP($B62,'Lista Puestos Valorados'!$B$11:$BK$510,MATCH('Auxiliar General'!T$4,'Lista Puestos Valorados'!$B$10:$BK$10,0),0))</f>
        <v>No relevante</v>
      </c>
      <c r="AA62" s="26">
        <f>+HLOOKUP(Z62,Sistema_Puntos!$Q$5:$Y$43,'Auxiliar General'!V$5,FALSE)</f>
        <v>0</v>
      </c>
      <c r="AB62" s="26" t="str">
        <f>+IF(VLOOKUP($B62,'Lista Puestos Valorados'!$B$11:$BK$510,MATCH('Auxiliar General'!V$4,'Lista Puestos Valorados'!$B$10:$BK$10,0),0)="","No relevante",VLOOKUP($B62,'Lista Puestos Valorados'!$B$11:$BK$510,MATCH('Auxiliar General'!V$4,'Lista Puestos Valorados'!$B$10:$BK$10,0),0))</f>
        <v>No relevante</v>
      </c>
      <c r="AC62" s="26">
        <f>+HLOOKUP(AB62,Sistema_Puntos!$Q$5:$Y$43,'Auxiliar General'!X$5,FALSE)</f>
        <v>0</v>
      </c>
      <c r="AD62" s="26" t="str">
        <f>+IF(VLOOKUP($B62,'Lista Puestos Valorados'!$B$11:$BK$510,MATCH('Auxiliar General'!X$4,'Lista Puestos Valorados'!$B$10:$BK$10,0),0)="","No relevante",VLOOKUP($B62,'Lista Puestos Valorados'!$B$11:$BK$510,MATCH('Auxiliar General'!X$4,'Lista Puestos Valorados'!$B$10:$BK$10,0),0))</f>
        <v>No relevante</v>
      </c>
      <c r="AE62" s="26">
        <f>+HLOOKUP(AD62,Sistema_Puntos!$Q$5:$Y$43,'Auxiliar General'!Z$5,FALSE)</f>
        <v>0</v>
      </c>
      <c r="AF62" s="26" t="str">
        <f>+IF(VLOOKUP($B62,'Lista Puestos Valorados'!$B$11:$BK$510,MATCH('Auxiliar General'!Z$4,'Lista Puestos Valorados'!$B$10:$BK$10,0),0)="","No relevante",VLOOKUP($B62,'Lista Puestos Valorados'!$B$11:$BK$510,MATCH('Auxiliar General'!Z$4,'Lista Puestos Valorados'!$B$10:$BK$10,0),0))</f>
        <v>No relevante</v>
      </c>
      <c r="AG62" s="26">
        <f>+HLOOKUP(AF62,Sistema_Puntos!$Q$5:$Y$43,'Auxiliar General'!AB$5,FALSE)</f>
        <v>0</v>
      </c>
      <c r="AH62" s="26" t="str">
        <f>+IF(VLOOKUP($B62,'Lista Puestos Valorados'!$B$11:$BK$510,MATCH('Auxiliar General'!AB$4,'Lista Puestos Valorados'!$B$10:$BK$10,0),0)="","No relevante",VLOOKUP($B62,'Lista Puestos Valorados'!$B$11:$BK$510,MATCH('Auxiliar General'!AB$4,'Lista Puestos Valorados'!$B$10:$BK$10,0),0))</f>
        <v>No relevante</v>
      </c>
      <c r="AI62" s="26">
        <f>+HLOOKUP(AH62,Sistema_Puntos!$Q$5:$Y$43,'Auxiliar General'!AD$5,FALSE)</f>
        <v>0</v>
      </c>
      <c r="AJ62" s="26" t="str">
        <f>+IF(VLOOKUP($B62,'Lista Puestos Valorados'!$B$11:$BK$510,MATCH('Auxiliar General'!AD$4,'Lista Puestos Valorados'!$B$10:$BK$10,0),0)="","No relevante",VLOOKUP($B62,'Lista Puestos Valorados'!$B$11:$BK$510,MATCH('Auxiliar General'!AD$4,'Lista Puestos Valorados'!$B$10:$BK$10,0),0))</f>
        <v>No relevante</v>
      </c>
      <c r="AK62" s="26">
        <f>+HLOOKUP(AJ62,Sistema_Puntos!$Q$5:$Y$43,'Auxiliar General'!AF$5,FALSE)</f>
        <v>0</v>
      </c>
      <c r="AL62" s="26" t="str">
        <f>+IF(VLOOKUP($B62,'Lista Puestos Valorados'!$B$11:$BK$510,MATCH('Auxiliar General'!AF$4,'Lista Puestos Valorados'!$B$10:$BK$10,0),0)="","No relevante",VLOOKUP($B62,'Lista Puestos Valorados'!$B$11:$BK$510,MATCH('Auxiliar General'!AF$4,'Lista Puestos Valorados'!$B$10:$BK$10,0),0))</f>
        <v>No relevante</v>
      </c>
      <c r="AM62" s="26">
        <f>+HLOOKUP(AL62,Sistema_Puntos!$Q$5:$Y$43,'Auxiliar General'!AH$5,FALSE)</f>
        <v>0</v>
      </c>
      <c r="AN62" s="26" t="str">
        <f>+IF(VLOOKUP($B62,'Lista Puestos Valorados'!$B$11:$BK$510,MATCH('Auxiliar General'!AH$4,'Lista Puestos Valorados'!$B$10:$BK$10,0),0)="","No relevante",VLOOKUP($B62,'Lista Puestos Valorados'!$B$11:$BK$510,MATCH('Auxiliar General'!AH$4,'Lista Puestos Valorados'!$B$10:$BK$10,0),0))</f>
        <v>No relevante</v>
      </c>
      <c r="AO62" s="26">
        <f>+HLOOKUP(AN62,Sistema_Puntos!$Q$5:$Y$43,'Auxiliar General'!AJ$5,FALSE)</f>
        <v>0</v>
      </c>
      <c r="AP62" s="26" t="str">
        <f>+IF(VLOOKUP($B62,'Lista Puestos Valorados'!$B$11:$BK$510,MATCH('Auxiliar General'!AJ$4,'Lista Puestos Valorados'!$B$10:$BK$10,0),0)="","No relevante",VLOOKUP($B62,'Lista Puestos Valorados'!$B$11:$BK$510,MATCH('Auxiliar General'!AJ$4,'Lista Puestos Valorados'!$B$10:$BK$10,0),0))</f>
        <v>No relevante</v>
      </c>
      <c r="AQ62" s="26">
        <f>+HLOOKUP(AP62,Sistema_Puntos!$Q$5:$Y$43,'Auxiliar General'!AL$5,FALSE)</f>
        <v>0</v>
      </c>
      <c r="AR62" s="26" t="str">
        <f>+IF(VLOOKUP($B62,'Lista Puestos Valorados'!$B$11:$BK$510,MATCH('Auxiliar General'!AL$4,'Lista Puestos Valorados'!$B$10:$BK$10,0),0)="","No relevante",VLOOKUP($B62,'Lista Puestos Valorados'!$B$11:$BK$510,MATCH('Auxiliar General'!AL$4,'Lista Puestos Valorados'!$B$10:$BK$10,0),0))</f>
        <v>No relevante</v>
      </c>
      <c r="AS62" s="26">
        <f>+HLOOKUP(AR62,Sistema_Puntos!$Q$5:$Y$43,'Auxiliar General'!AN$5,FALSE)</f>
        <v>0</v>
      </c>
      <c r="AT62" s="26" t="str">
        <f>+IF(VLOOKUP($B62,'Lista Puestos Valorados'!$B$11:$BK$510,MATCH('Auxiliar General'!AN$4,'Lista Puestos Valorados'!$B$10:$BK$10,0),0)="","No relevante",VLOOKUP($B62,'Lista Puestos Valorados'!$B$11:$BK$510,MATCH('Auxiliar General'!AN$4,'Lista Puestos Valorados'!$B$10:$BK$10,0),0))</f>
        <v>No relevante</v>
      </c>
      <c r="AU62" s="26">
        <f>+HLOOKUP(AT62,Sistema_Puntos!$Q$5:$Y$43,'Auxiliar General'!AP$5,FALSE)</f>
        <v>0</v>
      </c>
      <c r="AV62" s="26" t="str">
        <f>+IF(VLOOKUP($B62,'Lista Puestos Valorados'!$B$11:$BK$510,MATCH('Auxiliar General'!AP$4,'Lista Puestos Valorados'!$B$10:$BK$10,0),0)="","No relevante",VLOOKUP($B62,'Lista Puestos Valorados'!$B$11:$BK$510,MATCH('Auxiliar General'!AP$4,'Lista Puestos Valorados'!$B$10:$BK$10,0),0))</f>
        <v>No relevante</v>
      </c>
      <c r="AW62" s="26">
        <f>+HLOOKUP(AV62,Sistema_Puntos!$Q$5:$Y$43,'Auxiliar General'!AR$5,FALSE)</f>
        <v>0</v>
      </c>
      <c r="AX62" s="26" t="str">
        <f>+IF(VLOOKUP($B62,'Lista Puestos Valorados'!$B$11:$BK$510,MATCH('Auxiliar General'!AR$4,'Lista Puestos Valorados'!$B$10:$BK$10,0),0)="","No relevante",VLOOKUP($B62,'Lista Puestos Valorados'!$B$11:$BK$510,MATCH('Auxiliar General'!AR$4,'Lista Puestos Valorados'!$B$10:$BK$10,0),0))</f>
        <v>No relevante</v>
      </c>
      <c r="AY62" s="26">
        <f>+HLOOKUP(AX62,Sistema_Puntos!$Q$5:$Y$43,'Auxiliar General'!AT$5,FALSE)</f>
        <v>0</v>
      </c>
      <c r="AZ62" s="26" t="str">
        <f>+IF(VLOOKUP($B62,'Lista Puestos Valorados'!$B$11:$BK$510,MATCH('Auxiliar General'!AT$4,'Lista Puestos Valorados'!$B$10:$BK$10,0),0)="","No relevante",VLOOKUP($B62,'Lista Puestos Valorados'!$B$11:$BK$510,MATCH('Auxiliar General'!AT$4,'Lista Puestos Valorados'!$B$10:$BK$10,0),0))</f>
        <v>No relevante</v>
      </c>
      <c r="BA62" s="26">
        <f>+HLOOKUP(AZ62,Sistema_Puntos!$Q$5:$Y$43,'Auxiliar General'!AV$5,FALSE)</f>
        <v>0</v>
      </c>
      <c r="BB62" s="26" t="str">
        <f>+IF(VLOOKUP($B62,'Lista Puestos Valorados'!$B$11:$BK$510,MATCH('Auxiliar General'!AV$4,'Lista Puestos Valorados'!$B$10:$BK$10,0),0)="","No relevante",VLOOKUP($B62,'Lista Puestos Valorados'!$B$11:$BK$510,MATCH('Auxiliar General'!AV$4,'Lista Puestos Valorados'!$B$10:$BK$10,0),0))</f>
        <v>No relevante</v>
      </c>
      <c r="BC62" s="26">
        <f>+HLOOKUP(BB62,Sistema_Puntos!$Q$5:$Y$43,'Auxiliar General'!AX$5,FALSE)</f>
        <v>0</v>
      </c>
      <c r="BD62" s="26" t="str">
        <f>+IF(VLOOKUP($B62,'Lista Puestos Valorados'!$B$11:$BK$510,MATCH('Auxiliar General'!AX$4,'Lista Puestos Valorados'!$B$10:$BK$10,0),0)="","No relevante",VLOOKUP($B62,'Lista Puestos Valorados'!$B$11:$BK$510,MATCH('Auxiliar General'!AX$4,'Lista Puestos Valorados'!$B$10:$BK$10,0),0))</f>
        <v>No relevante</v>
      </c>
      <c r="BE62" s="26">
        <f>+HLOOKUP(BD62,Sistema_Puntos!$Q$5:$Y$43,'Auxiliar General'!AZ$5,FALSE)</f>
        <v>0</v>
      </c>
      <c r="BF62" s="26" t="str">
        <f>+IF(VLOOKUP($B62,'Lista Puestos Valorados'!$B$11:$BK$510,MATCH('Auxiliar General'!AZ$4,'Lista Puestos Valorados'!$B$10:$BK$10,0),0)="","No relevante",VLOOKUP($B62,'Lista Puestos Valorados'!$B$11:$BK$510,MATCH('Auxiliar General'!AZ$4,'Lista Puestos Valorados'!$B$10:$BK$10,0),0))</f>
        <v>No relevante</v>
      </c>
      <c r="BG62" s="26">
        <f>+HLOOKUP(BF62,Sistema_Puntos!$Q$5:$Y$43,'Auxiliar General'!BB$5,FALSE)</f>
        <v>0</v>
      </c>
      <c r="BH62" s="26" t="str">
        <f>+IF(VLOOKUP($B62,'Lista Puestos Valorados'!$B$11:$BK$510,MATCH('Auxiliar General'!BB$4,'Lista Puestos Valorados'!$B$10:$BK$10,0),0)="","No relevante",VLOOKUP($B62,'Lista Puestos Valorados'!$B$11:$BK$510,MATCH('Auxiliar General'!BB$4,'Lista Puestos Valorados'!$B$10:$BK$10,0),0))</f>
        <v>No relevante</v>
      </c>
      <c r="BI62" s="26">
        <f>+HLOOKUP(BH62,Sistema_Puntos!$Q$5:$Y$43,'Auxiliar General'!BD$5,FALSE)</f>
        <v>0</v>
      </c>
      <c r="BJ62" s="26" t="str">
        <f>+IF(VLOOKUP($B62,'Lista Puestos Valorados'!$B$11:$BK$510,MATCH('Auxiliar General'!BD$4,'Lista Puestos Valorados'!$B$10:$BK$10,0),0)="","No relevante",VLOOKUP($B62,'Lista Puestos Valorados'!$B$11:$BK$510,MATCH('Auxiliar General'!BD$4,'Lista Puestos Valorados'!$B$10:$BK$10,0),0))</f>
        <v>No relevante</v>
      </c>
      <c r="BK62" s="26">
        <f>+HLOOKUP(BJ62,Sistema_Puntos!$Q$5:$Y$43,'Auxiliar General'!BF$5,FALSE)</f>
        <v>0</v>
      </c>
      <c r="BL62" s="26" t="str">
        <f>+IF(VLOOKUP($B62,'Lista Puestos Valorados'!$B$11:$BK$510,MATCH('Auxiliar General'!BF$4,'Lista Puestos Valorados'!$B$10:$BK$10,0),0)="","No relevante",VLOOKUP($B62,'Lista Puestos Valorados'!$B$11:$BK$510,MATCH('Auxiliar General'!BF$4,'Lista Puestos Valorados'!$B$10:$BK$10,0),0))</f>
        <v>No relevante</v>
      </c>
      <c r="BM62" s="26">
        <f>+HLOOKUP(BL62,Sistema_Puntos!$Q$5:$Y$43,'Auxiliar General'!BH$5,FALSE)</f>
        <v>0</v>
      </c>
      <c r="BN62" s="26" t="str">
        <f>+IF(VLOOKUP($B62,'Lista Puestos Valorados'!$B$11:$BK$510,MATCH('Auxiliar General'!BH$4,'Lista Puestos Valorados'!$B$10:$BK$10,0),0)="","No relevante",VLOOKUP($B62,'Lista Puestos Valorados'!$B$11:$BK$510,MATCH('Auxiliar General'!BH$4,'Lista Puestos Valorados'!$B$10:$BK$10,0),0))</f>
        <v>No relevante</v>
      </c>
      <c r="BO62" s="26">
        <f>+HLOOKUP(BN62,Sistema_Puntos!$Q$5:$Y$43,'Auxiliar General'!BJ$5,FALSE)</f>
        <v>0</v>
      </c>
      <c r="BP62" s="26" t="str">
        <f>+IF(VLOOKUP($B62,'Lista Puestos Valorados'!$B$11:$BK$510,MATCH('Auxiliar General'!BJ$4,'Lista Puestos Valorados'!$B$10:$BK$10,0),0)="","No relevante",VLOOKUP($B62,'Lista Puestos Valorados'!$B$11:$BK$510,MATCH('Auxiliar General'!BJ$4,'Lista Puestos Valorados'!$B$10:$BK$10,0),0))</f>
        <v>No relevante</v>
      </c>
      <c r="BQ62" s="26">
        <f>+HLOOKUP(BP62,Sistema_Puntos!$Q$5:$Y$43,'Auxiliar General'!BL$5,FALSE)</f>
        <v>0</v>
      </c>
      <c r="BR62" s="26" t="str">
        <f>+IF(VLOOKUP($B62,'Lista Puestos Valorados'!$B$11:$BK$510,MATCH('Auxiliar General'!BL$4,'Lista Puestos Valorados'!$B$10:$BK$10,0),0)="","No relevante",VLOOKUP($B62,'Lista Puestos Valorados'!$B$11:$BK$510,MATCH('Auxiliar General'!BL$4,'Lista Puestos Valorados'!$B$10:$BK$10,0),0))</f>
        <v>No relevante</v>
      </c>
      <c r="BS62" s="26">
        <f>+HLOOKUP(BR62,Sistema_Puntos!$Q$5:$Y$43,'Auxiliar General'!BN$5,FALSE)</f>
        <v>0</v>
      </c>
      <c r="BT62" s="26" t="str">
        <f>+IF(VLOOKUP($B62,'Lista Puestos Valorados'!$B$11:$BK$510,MATCH('Auxiliar General'!BN$4,'Lista Puestos Valorados'!$B$10:$BK$10,0),0)="","No relevante",VLOOKUP($B62,'Lista Puestos Valorados'!$B$11:$BK$510,MATCH('Auxiliar General'!BN$4,'Lista Puestos Valorados'!$B$10:$BK$10,0),0))</f>
        <v>No relevante</v>
      </c>
      <c r="BU62" s="26">
        <f>+HLOOKUP(BT62,Sistema_Puntos!$Q$5:$Y$43,'Auxiliar General'!BP$5,FALSE)</f>
        <v>0</v>
      </c>
      <c r="BV62" s="26" t="str">
        <f>+IF(VLOOKUP($B62,'Lista Puestos Valorados'!$B$11:$BK$510,MATCH('Auxiliar General'!BP$4,'Lista Puestos Valorados'!$B$10:$BK$10,0),0)="","No relevante",VLOOKUP($B62,'Lista Puestos Valorados'!$B$11:$BK$510,MATCH('Auxiliar General'!BP$4,'Lista Puestos Valorados'!$B$10:$BK$10,0),0))</f>
        <v>No relevante</v>
      </c>
      <c r="BW62" s="26">
        <f>+HLOOKUP(BV62,Sistema_Puntos!$Q$5:$Y$43,'Auxiliar General'!BR$5,FALSE)</f>
        <v>0</v>
      </c>
      <c r="BX62" s="26" t="str">
        <f>+IF(VLOOKUP($B62,'Lista Puestos Valorados'!$B$11:$BK$510,MATCH('Auxiliar General'!BR$4,'Lista Puestos Valorados'!$B$10:$BK$10,0),0)="","No relevante",VLOOKUP($B62,'Lista Puestos Valorados'!$B$11:$BK$510,MATCH('Auxiliar General'!BR$4,'Lista Puestos Valorados'!$B$10:$BK$10,0),0))</f>
        <v>No relevante</v>
      </c>
      <c r="BY62" s="26">
        <f>+HLOOKUP(BX62,Sistema_Puntos!$Q$5:$Y$43,'Auxiliar General'!BT$5,FALSE)</f>
        <v>0</v>
      </c>
      <c r="BZ62" s="26" t="str">
        <f>+IF(VLOOKUP($B62,'Lista Puestos Valorados'!$B$11:$BK$510,MATCH('Auxiliar General'!BT$4,'Lista Puestos Valorados'!$B$10:$BK$10,0),0)="","No relevante",VLOOKUP($B62,'Lista Puestos Valorados'!$B$11:$BK$510,MATCH('Auxiliar General'!BT$4,'Lista Puestos Valorados'!$B$10:$BK$10,0),0))</f>
        <v>No relevante</v>
      </c>
      <c r="CA62" s="26">
        <f>+HLOOKUP(BZ62,Sistema_Puntos!$Q$5:$Y$43,'Auxiliar General'!BV$5,FALSE)</f>
        <v>0</v>
      </c>
      <c r="CB62" s="26" t="str">
        <f>+IF(VLOOKUP($B62,'Lista Puestos Valorados'!$B$11:$BK$510,MATCH('Auxiliar General'!BV$4,'Lista Puestos Valorados'!$B$10:$BK$10,0),0)="","No relevante",VLOOKUP($B62,'Lista Puestos Valorados'!$B$11:$BK$510,MATCH('Auxiliar General'!BV$4,'Lista Puestos Valorados'!$B$10:$BK$10,0),0))</f>
        <v>No relevante</v>
      </c>
      <c r="CC62" s="26">
        <f>+HLOOKUP(CB62,Sistema_Puntos!$Q$5:$Y$43,'Auxiliar General'!BX$5,FALSE)</f>
        <v>0</v>
      </c>
      <c r="CD62" s="26" t="str">
        <f>+IF(VLOOKUP($B62,'Lista Puestos Valorados'!$B$11:$BK$510,MATCH('Auxiliar General'!BX$4,'Lista Puestos Valorados'!$B$10:$BK$10,0),0)="","No relevante",VLOOKUP($B62,'Lista Puestos Valorados'!$B$11:$BK$510,MATCH('Auxiliar General'!BX$4,'Lista Puestos Valorados'!$B$10:$BK$10,0),0))</f>
        <v>No relevante</v>
      </c>
      <c r="CE62" s="26">
        <f>+HLOOKUP(CD62,Sistema_Puntos!$Q$5:$Y$43,'Auxiliar General'!BZ$5,FALSE)</f>
        <v>0</v>
      </c>
      <c r="CF62" s="26" t="str">
        <f>+IF(VLOOKUP($B62,'Lista Puestos Valorados'!$B$11:$BK$510,MATCH('Auxiliar General'!BZ$4,'Lista Puestos Valorados'!$B$10:$BK$10,0),0)="","No relevante",VLOOKUP($B62,'Lista Puestos Valorados'!$B$11:$BK$510,MATCH('Auxiliar General'!BZ$4,'Lista Puestos Valorados'!$B$10:$BK$10,0),0))</f>
        <v>No relevante</v>
      </c>
      <c r="CG62" s="26">
        <f>+HLOOKUP(CF62,Sistema_Puntos!$Q$5:$Y$43,'Auxiliar General'!CB$5,FALSE)</f>
        <v>0</v>
      </c>
      <c r="CH62" s="29"/>
      <c r="CI62" s="29"/>
    </row>
    <row r="63" spans="2:87" ht="17.55" customHeight="1">
      <c r="B63" s="26">
        <f>+'Listado de Puestos'!B63</f>
        <v>53</v>
      </c>
      <c r="C63" s="26" t="str">
        <f>+IF('Lista Puestos Valorados'!C63="","",'Lista Puestos Valorados'!C63)</f>
        <v/>
      </c>
      <c r="D63" s="26" t="str">
        <f>+IF('Lista Puestos Valorados'!D63="","",'Lista Puestos Valorados'!D63)</f>
        <v/>
      </c>
      <c r="E63" s="26" t="str">
        <f>+IF('Lista Puestos Valorados'!E63="","",'Lista Puestos Valorados'!E63)</f>
        <v/>
      </c>
      <c r="F63" s="26" t="str">
        <f>+IF('Lista Puestos Valorados'!F63="","",'Lista Puestos Valorados'!F63)</f>
        <v/>
      </c>
      <c r="G63" s="26" t="str">
        <f>+IF('Lista Puestos Valorados'!G63="","",'Lista Puestos Valorados'!G63)</f>
        <v/>
      </c>
      <c r="H63" s="26" t="str">
        <f>+IF('Lista Puestos Valorados'!H63="","",'Lista Puestos Valorados'!H63)</f>
        <v/>
      </c>
      <c r="I63" s="26" t="str">
        <f>+IF('Lista Puestos Valorados'!I63="","",'Lista Puestos Valorados'!I63)</f>
        <v/>
      </c>
      <c r="J63" s="118" t="e">
        <f t="array" ref="J63">+IF(L63="","",_xlfn.IFS(L63&lt;='Cortes de Agrupacion'!$F$15,'Cortes de Agrupacion'!$E$15,'Resultados General'!L63&lt;='Cortes de Agrupacion'!$F$14,'Cortes de Agrupacion'!$E$14,'Resultados General'!L63&lt;='Cortes de Agrupacion'!$F$13,'Cortes de Agrupacion'!$E$13,L63&lt;='Cortes de Agrupacion'!$F$12,'Cortes de Agrupacion'!$E$12,'Resultados General'!L63&lt;='Cortes de Agrupacion'!$F$11,'Cortes de Agrupacion'!$E$11,'Resultados General'!L63&lt;='Cortes de Agrupacion'!$F$10,'Cortes de Agrupacion'!$E$10,'Resultados General'!L63&lt;='Cortes de Agrupacion'!$F$9,'Cortes de Agrupacion'!$E$9,'Resultados General'!L63&lt;='Cortes de Agrupacion'!$F$8,'Cortes de Agrupacion'!$E$8,'Resultados General'!L63&lt;='Cortes de Agrupacion'!$F$7,'Cortes de Agrupacion'!$E$7,'Resultados General'!L63&lt;='Cortes de Agrupacion'!$F$6,'Cortes de Agrupacion'!$E$6))</f>
        <v>#VALUE!</v>
      </c>
      <c r="K63" s="118" t="str">
        <f t="shared" si="0"/>
        <v/>
      </c>
      <c r="L63" s="124" t="e">
        <f>#VALUE!</f>
        <v>#VALUE!</v>
      </c>
      <c r="M63" s="26" t="e">
        <f ca="1">+_xlfn.IFNA(VLOOKUP(C63,'Distribución de puestos'!$B$8:$I$507,8,0),"")</f>
        <v>#NAME?</v>
      </c>
      <c r="N63" s="26" t="str">
        <f>+IF(VLOOKUP($B63,'Lista Puestos Valorados'!$B$11:$BK$510,MATCH('Auxiliar General'!H$4,'Lista Puestos Valorados'!$B$10:$BK$10,0),0)="","No relevante",VLOOKUP($B63,'Lista Puestos Valorados'!$B$11:$BK$510,MATCH('Auxiliar General'!H$4,'Lista Puestos Valorados'!$B$10:$BK$10,0),0))</f>
        <v>No relevante</v>
      </c>
      <c r="O63" s="26">
        <f>+HLOOKUP(N63,Sistema_Puntos!$Q$5:$Y$43,'Auxiliar General'!J$5,FALSE)</f>
        <v>0</v>
      </c>
      <c r="P63" s="26" t="str">
        <f>+IF(VLOOKUP($B63,'Lista Puestos Valorados'!$B$11:$BK$510,MATCH('Auxiliar General'!J$4,'Lista Puestos Valorados'!$B$10:$BK$10,0),0)="","No relevante",VLOOKUP($B63,'Lista Puestos Valorados'!$B$11:$BK$510,MATCH('Auxiliar General'!J$4,'Lista Puestos Valorados'!$B$10:$BK$10,0),0))</f>
        <v>No relevante</v>
      </c>
      <c r="Q63" s="26">
        <f>+HLOOKUP(P63,Sistema_Puntos!$Q$5:$Y$43,'Auxiliar General'!L$5,FALSE)</f>
        <v>0</v>
      </c>
      <c r="R63" s="26" t="str">
        <f>+IF(VLOOKUP($B63,'Lista Puestos Valorados'!$B$11:$BK$510,MATCH('Auxiliar General'!L$4,'Lista Puestos Valorados'!$B$10:$BK$10,0),0)="","No relevante",VLOOKUP($B63,'Lista Puestos Valorados'!$B$11:$BK$510,MATCH('Auxiliar General'!L$4,'Lista Puestos Valorados'!$B$10:$BK$10,0),0))</f>
        <v>No relevante</v>
      </c>
      <c r="S63" s="26">
        <f>+HLOOKUP(R63,Sistema_Puntos!$Q$5:$Y$43,'Auxiliar General'!N$5,FALSE)</f>
        <v>0</v>
      </c>
      <c r="T63" s="26" t="str">
        <f>+IF(VLOOKUP($B63,'Lista Puestos Valorados'!$B$11:$BK$510,MATCH('Auxiliar General'!N$4,'Lista Puestos Valorados'!$B$10:$BK$10,0),0)="","No relevante",VLOOKUP($B63,'Lista Puestos Valorados'!$B$11:$BK$510,MATCH('Auxiliar General'!N$4,'Lista Puestos Valorados'!$B$10:$BK$10,0),0))</f>
        <v>No relevante</v>
      </c>
      <c r="U63" s="26">
        <f>+HLOOKUP(T63,Sistema_Puntos!$Q$5:$Y$43,'Auxiliar General'!P$5,FALSE)</f>
        <v>0</v>
      </c>
      <c r="V63" s="26" t="str">
        <f>+IF(VLOOKUP($B63,'Lista Puestos Valorados'!$B$11:$BK$510,MATCH('Auxiliar General'!P$4,'Lista Puestos Valorados'!$B$10:$BK$10,0),0)="","No relevante",VLOOKUP($B63,'Lista Puestos Valorados'!$B$11:$BK$510,MATCH('Auxiliar General'!P$4,'Lista Puestos Valorados'!$B$10:$BK$10,0),0))</f>
        <v>No relevante</v>
      </c>
      <c r="W63" s="26">
        <f>+HLOOKUP(V63,Sistema_Puntos!$Q$5:$Y$43,'Auxiliar General'!R$5,FALSE)</f>
        <v>0</v>
      </c>
      <c r="X63" s="26" t="str">
        <f>+IF(VLOOKUP($B63,'Lista Puestos Valorados'!$B$11:$BK$510,MATCH('Auxiliar General'!R$4,'Lista Puestos Valorados'!$B$10:$BK$10,0),0)="","No relevante",VLOOKUP($B63,'Lista Puestos Valorados'!$B$11:$BK$510,MATCH('Auxiliar General'!R$4,'Lista Puestos Valorados'!$B$10:$BK$10,0),0))</f>
        <v>No relevante</v>
      </c>
      <c r="Y63" s="26">
        <f>+HLOOKUP(X63,Sistema_Puntos!$Q$5:$Y$43,'Auxiliar General'!T$5,FALSE)</f>
        <v>0</v>
      </c>
      <c r="Z63" s="26" t="str">
        <f>+IF(VLOOKUP($B63,'Lista Puestos Valorados'!$B$11:$BK$510,MATCH('Auxiliar General'!T$4,'Lista Puestos Valorados'!$B$10:$BK$10,0),0)="","No relevante",VLOOKUP($B63,'Lista Puestos Valorados'!$B$11:$BK$510,MATCH('Auxiliar General'!T$4,'Lista Puestos Valorados'!$B$10:$BK$10,0),0))</f>
        <v>No relevante</v>
      </c>
      <c r="AA63" s="26">
        <f>+HLOOKUP(Z63,Sistema_Puntos!$Q$5:$Y$43,'Auxiliar General'!V$5,FALSE)</f>
        <v>0</v>
      </c>
      <c r="AB63" s="26" t="str">
        <f>+IF(VLOOKUP($B63,'Lista Puestos Valorados'!$B$11:$BK$510,MATCH('Auxiliar General'!V$4,'Lista Puestos Valorados'!$B$10:$BK$10,0),0)="","No relevante",VLOOKUP($B63,'Lista Puestos Valorados'!$B$11:$BK$510,MATCH('Auxiliar General'!V$4,'Lista Puestos Valorados'!$B$10:$BK$10,0),0))</f>
        <v>No relevante</v>
      </c>
      <c r="AC63" s="26">
        <f>+HLOOKUP(AB63,Sistema_Puntos!$Q$5:$Y$43,'Auxiliar General'!X$5,FALSE)</f>
        <v>0</v>
      </c>
      <c r="AD63" s="26" t="str">
        <f>+IF(VLOOKUP($B63,'Lista Puestos Valorados'!$B$11:$BK$510,MATCH('Auxiliar General'!X$4,'Lista Puestos Valorados'!$B$10:$BK$10,0),0)="","No relevante",VLOOKUP($B63,'Lista Puestos Valorados'!$B$11:$BK$510,MATCH('Auxiliar General'!X$4,'Lista Puestos Valorados'!$B$10:$BK$10,0),0))</f>
        <v>No relevante</v>
      </c>
      <c r="AE63" s="26">
        <f>+HLOOKUP(AD63,Sistema_Puntos!$Q$5:$Y$43,'Auxiliar General'!Z$5,FALSE)</f>
        <v>0</v>
      </c>
      <c r="AF63" s="26" t="str">
        <f>+IF(VLOOKUP($B63,'Lista Puestos Valorados'!$B$11:$BK$510,MATCH('Auxiliar General'!Z$4,'Lista Puestos Valorados'!$B$10:$BK$10,0),0)="","No relevante",VLOOKUP($B63,'Lista Puestos Valorados'!$B$11:$BK$510,MATCH('Auxiliar General'!Z$4,'Lista Puestos Valorados'!$B$10:$BK$10,0),0))</f>
        <v>No relevante</v>
      </c>
      <c r="AG63" s="26">
        <f>+HLOOKUP(AF63,Sistema_Puntos!$Q$5:$Y$43,'Auxiliar General'!AB$5,FALSE)</f>
        <v>0</v>
      </c>
      <c r="AH63" s="26" t="str">
        <f>+IF(VLOOKUP($B63,'Lista Puestos Valorados'!$B$11:$BK$510,MATCH('Auxiliar General'!AB$4,'Lista Puestos Valorados'!$B$10:$BK$10,0),0)="","No relevante",VLOOKUP($B63,'Lista Puestos Valorados'!$B$11:$BK$510,MATCH('Auxiliar General'!AB$4,'Lista Puestos Valorados'!$B$10:$BK$10,0),0))</f>
        <v>No relevante</v>
      </c>
      <c r="AI63" s="26">
        <f>+HLOOKUP(AH63,Sistema_Puntos!$Q$5:$Y$43,'Auxiliar General'!AD$5,FALSE)</f>
        <v>0</v>
      </c>
      <c r="AJ63" s="26" t="str">
        <f>+IF(VLOOKUP($B63,'Lista Puestos Valorados'!$B$11:$BK$510,MATCH('Auxiliar General'!AD$4,'Lista Puestos Valorados'!$B$10:$BK$10,0),0)="","No relevante",VLOOKUP($B63,'Lista Puestos Valorados'!$B$11:$BK$510,MATCH('Auxiliar General'!AD$4,'Lista Puestos Valorados'!$B$10:$BK$10,0),0))</f>
        <v>No relevante</v>
      </c>
      <c r="AK63" s="26">
        <f>+HLOOKUP(AJ63,Sistema_Puntos!$Q$5:$Y$43,'Auxiliar General'!AF$5,FALSE)</f>
        <v>0</v>
      </c>
      <c r="AL63" s="26" t="str">
        <f>+IF(VLOOKUP($B63,'Lista Puestos Valorados'!$B$11:$BK$510,MATCH('Auxiliar General'!AF$4,'Lista Puestos Valorados'!$B$10:$BK$10,0),0)="","No relevante",VLOOKUP($B63,'Lista Puestos Valorados'!$B$11:$BK$510,MATCH('Auxiliar General'!AF$4,'Lista Puestos Valorados'!$B$10:$BK$10,0),0))</f>
        <v>No relevante</v>
      </c>
      <c r="AM63" s="26">
        <f>+HLOOKUP(AL63,Sistema_Puntos!$Q$5:$Y$43,'Auxiliar General'!AH$5,FALSE)</f>
        <v>0</v>
      </c>
      <c r="AN63" s="26" t="str">
        <f>+IF(VLOOKUP($B63,'Lista Puestos Valorados'!$B$11:$BK$510,MATCH('Auxiliar General'!AH$4,'Lista Puestos Valorados'!$B$10:$BK$10,0),0)="","No relevante",VLOOKUP($B63,'Lista Puestos Valorados'!$B$11:$BK$510,MATCH('Auxiliar General'!AH$4,'Lista Puestos Valorados'!$B$10:$BK$10,0),0))</f>
        <v>No relevante</v>
      </c>
      <c r="AO63" s="26">
        <f>+HLOOKUP(AN63,Sistema_Puntos!$Q$5:$Y$43,'Auxiliar General'!AJ$5,FALSE)</f>
        <v>0</v>
      </c>
      <c r="AP63" s="26" t="str">
        <f>+IF(VLOOKUP($B63,'Lista Puestos Valorados'!$B$11:$BK$510,MATCH('Auxiliar General'!AJ$4,'Lista Puestos Valorados'!$B$10:$BK$10,0),0)="","No relevante",VLOOKUP($B63,'Lista Puestos Valorados'!$B$11:$BK$510,MATCH('Auxiliar General'!AJ$4,'Lista Puestos Valorados'!$B$10:$BK$10,0),0))</f>
        <v>No relevante</v>
      </c>
      <c r="AQ63" s="26">
        <f>+HLOOKUP(AP63,Sistema_Puntos!$Q$5:$Y$43,'Auxiliar General'!AL$5,FALSE)</f>
        <v>0</v>
      </c>
      <c r="AR63" s="26" t="str">
        <f>+IF(VLOOKUP($B63,'Lista Puestos Valorados'!$B$11:$BK$510,MATCH('Auxiliar General'!AL$4,'Lista Puestos Valorados'!$B$10:$BK$10,0),0)="","No relevante",VLOOKUP($B63,'Lista Puestos Valorados'!$B$11:$BK$510,MATCH('Auxiliar General'!AL$4,'Lista Puestos Valorados'!$B$10:$BK$10,0),0))</f>
        <v>No relevante</v>
      </c>
      <c r="AS63" s="26">
        <f>+HLOOKUP(AR63,Sistema_Puntos!$Q$5:$Y$43,'Auxiliar General'!AN$5,FALSE)</f>
        <v>0</v>
      </c>
      <c r="AT63" s="26" t="str">
        <f>+IF(VLOOKUP($B63,'Lista Puestos Valorados'!$B$11:$BK$510,MATCH('Auxiliar General'!AN$4,'Lista Puestos Valorados'!$B$10:$BK$10,0),0)="","No relevante",VLOOKUP($B63,'Lista Puestos Valorados'!$B$11:$BK$510,MATCH('Auxiliar General'!AN$4,'Lista Puestos Valorados'!$B$10:$BK$10,0),0))</f>
        <v>No relevante</v>
      </c>
      <c r="AU63" s="26">
        <f>+HLOOKUP(AT63,Sistema_Puntos!$Q$5:$Y$43,'Auxiliar General'!AP$5,FALSE)</f>
        <v>0</v>
      </c>
      <c r="AV63" s="26" t="str">
        <f>+IF(VLOOKUP($B63,'Lista Puestos Valorados'!$B$11:$BK$510,MATCH('Auxiliar General'!AP$4,'Lista Puestos Valorados'!$B$10:$BK$10,0),0)="","No relevante",VLOOKUP($B63,'Lista Puestos Valorados'!$B$11:$BK$510,MATCH('Auxiliar General'!AP$4,'Lista Puestos Valorados'!$B$10:$BK$10,0),0))</f>
        <v>No relevante</v>
      </c>
      <c r="AW63" s="26">
        <f>+HLOOKUP(AV63,Sistema_Puntos!$Q$5:$Y$43,'Auxiliar General'!AR$5,FALSE)</f>
        <v>0</v>
      </c>
      <c r="AX63" s="26" t="str">
        <f>+IF(VLOOKUP($B63,'Lista Puestos Valorados'!$B$11:$BK$510,MATCH('Auxiliar General'!AR$4,'Lista Puestos Valorados'!$B$10:$BK$10,0),0)="","No relevante",VLOOKUP($B63,'Lista Puestos Valorados'!$B$11:$BK$510,MATCH('Auxiliar General'!AR$4,'Lista Puestos Valorados'!$B$10:$BK$10,0),0))</f>
        <v>No relevante</v>
      </c>
      <c r="AY63" s="26">
        <f>+HLOOKUP(AX63,Sistema_Puntos!$Q$5:$Y$43,'Auxiliar General'!AT$5,FALSE)</f>
        <v>0</v>
      </c>
      <c r="AZ63" s="26" t="str">
        <f>+IF(VLOOKUP($B63,'Lista Puestos Valorados'!$B$11:$BK$510,MATCH('Auxiliar General'!AT$4,'Lista Puestos Valorados'!$B$10:$BK$10,0),0)="","No relevante",VLOOKUP($B63,'Lista Puestos Valorados'!$B$11:$BK$510,MATCH('Auxiliar General'!AT$4,'Lista Puestos Valorados'!$B$10:$BK$10,0),0))</f>
        <v>No relevante</v>
      </c>
      <c r="BA63" s="26">
        <f>+HLOOKUP(AZ63,Sistema_Puntos!$Q$5:$Y$43,'Auxiliar General'!AV$5,FALSE)</f>
        <v>0</v>
      </c>
      <c r="BB63" s="26" t="str">
        <f>+IF(VLOOKUP($B63,'Lista Puestos Valorados'!$B$11:$BK$510,MATCH('Auxiliar General'!AV$4,'Lista Puestos Valorados'!$B$10:$BK$10,0),0)="","No relevante",VLOOKUP($B63,'Lista Puestos Valorados'!$B$11:$BK$510,MATCH('Auxiliar General'!AV$4,'Lista Puestos Valorados'!$B$10:$BK$10,0),0))</f>
        <v>No relevante</v>
      </c>
      <c r="BC63" s="26">
        <f>+HLOOKUP(BB63,Sistema_Puntos!$Q$5:$Y$43,'Auxiliar General'!AX$5,FALSE)</f>
        <v>0</v>
      </c>
      <c r="BD63" s="26" t="str">
        <f>+IF(VLOOKUP($B63,'Lista Puestos Valorados'!$B$11:$BK$510,MATCH('Auxiliar General'!AX$4,'Lista Puestos Valorados'!$B$10:$BK$10,0),0)="","No relevante",VLOOKUP($B63,'Lista Puestos Valorados'!$B$11:$BK$510,MATCH('Auxiliar General'!AX$4,'Lista Puestos Valorados'!$B$10:$BK$10,0),0))</f>
        <v>No relevante</v>
      </c>
      <c r="BE63" s="26">
        <f>+HLOOKUP(BD63,Sistema_Puntos!$Q$5:$Y$43,'Auxiliar General'!AZ$5,FALSE)</f>
        <v>0</v>
      </c>
      <c r="BF63" s="26" t="str">
        <f>+IF(VLOOKUP($B63,'Lista Puestos Valorados'!$B$11:$BK$510,MATCH('Auxiliar General'!AZ$4,'Lista Puestos Valorados'!$B$10:$BK$10,0),0)="","No relevante",VLOOKUP($B63,'Lista Puestos Valorados'!$B$11:$BK$510,MATCH('Auxiliar General'!AZ$4,'Lista Puestos Valorados'!$B$10:$BK$10,0),0))</f>
        <v>No relevante</v>
      </c>
      <c r="BG63" s="26">
        <f>+HLOOKUP(BF63,Sistema_Puntos!$Q$5:$Y$43,'Auxiliar General'!BB$5,FALSE)</f>
        <v>0</v>
      </c>
      <c r="BH63" s="26" t="str">
        <f>+IF(VLOOKUP($B63,'Lista Puestos Valorados'!$B$11:$BK$510,MATCH('Auxiliar General'!BB$4,'Lista Puestos Valorados'!$B$10:$BK$10,0),0)="","No relevante",VLOOKUP($B63,'Lista Puestos Valorados'!$B$11:$BK$510,MATCH('Auxiliar General'!BB$4,'Lista Puestos Valorados'!$B$10:$BK$10,0),0))</f>
        <v>No relevante</v>
      </c>
      <c r="BI63" s="26">
        <f>+HLOOKUP(BH63,Sistema_Puntos!$Q$5:$Y$43,'Auxiliar General'!BD$5,FALSE)</f>
        <v>0</v>
      </c>
      <c r="BJ63" s="26" t="str">
        <f>+IF(VLOOKUP($B63,'Lista Puestos Valorados'!$B$11:$BK$510,MATCH('Auxiliar General'!BD$4,'Lista Puestos Valorados'!$B$10:$BK$10,0),0)="","No relevante",VLOOKUP($B63,'Lista Puestos Valorados'!$B$11:$BK$510,MATCH('Auxiliar General'!BD$4,'Lista Puestos Valorados'!$B$10:$BK$10,0),0))</f>
        <v>No relevante</v>
      </c>
      <c r="BK63" s="26">
        <f>+HLOOKUP(BJ63,Sistema_Puntos!$Q$5:$Y$43,'Auxiliar General'!BF$5,FALSE)</f>
        <v>0</v>
      </c>
      <c r="BL63" s="26" t="str">
        <f>+IF(VLOOKUP($B63,'Lista Puestos Valorados'!$B$11:$BK$510,MATCH('Auxiliar General'!BF$4,'Lista Puestos Valorados'!$B$10:$BK$10,0),0)="","No relevante",VLOOKUP($B63,'Lista Puestos Valorados'!$B$11:$BK$510,MATCH('Auxiliar General'!BF$4,'Lista Puestos Valorados'!$B$10:$BK$10,0),0))</f>
        <v>No relevante</v>
      </c>
      <c r="BM63" s="26">
        <f>+HLOOKUP(BL63,Sistema_Puntos!$Q$5:$Y$43,'Auxiliar General'!BH$5,FALSE)</f>
        <v>0</v>
      </c>
      <c r="BN63" s="26" t="str">
        <f>+IF(VLOOKUP($B63,'Lista Puestos Valorados'!$B$11:$BK$510,MATCH('Auxiliar General'!BH$4,'Lista Puestos Valorados'!$B$10:$BK$10,0),0)="","No relevante",VLOOKUP($B63,'Lista Puestos Valorados'!$B$11:$BK$510,MATCH('Auxiliar General'!BH$4,'Lista Puestos Valorados'!$B$10:$BK$10,0),0))</f>
        <v>No relevante</v>
      </c>
      <c r="BO63" s="26">
        <f>+HLOOKUP(BN63,Sistema_Puntos!$Q$5:$Y$43,'Auxiliar General'!BJ$5,FALSE)</f>
        <v>0</v>
      </c>
      <c r="BP63" s="26" t="str">
        <f>+IF(VLOOKUP($B63,'Lista Puestos Valorados'!$B$11:$BK$510,MATCH('Auxiliar General'!BJ$4,'Lista Puestos Valorados'!$B$10:$BK$10,0),0)="","No relevante",VLOOKUP($B63,'Lista Puestos Valorados'!$B$11:$BK$510,MATCH('Auxiliar General'!BJ$4,'Lista Puestos Valorados'!$B$10:$BK$10,0),0))</f>
        <v>No relevante</v>
      </c>
      <c r="BQ63" s="26">
        <f>+HLOOKUP(BP63,Sistema_Puntos!$Q$5:$Y$43,'Auxiliar General'!BL$5,FALSE)</f>
        <v>0</v>
      </c>
      <c r="BR63" s="26" t="str">
        <f>+IF(VLOOKUP($B63,'Lista Puestos Valorados'!$B$11:$BK$510,MATCH('Auxiliar General'!BL$4,'Lista Puestos Valorados'!$B$10:$BK$10,0),0)="","No relevante",VLOOKUP($B63,'Lista Puestos Valorados'!$B$11:$BK$510,MATCH('Auxiliar General'!BL$4,'Lista Puestos Valorados'!$B$10:$BK$10,0),0))</f>
        <v>No relevante</v>
      </c>
      <c r="BS63" s="26">
        <f>+HLOOKUP(BR63,Sistema_Puntos!$Q$5:$Y$43,'Auxiliar General'!BN$5,FALSE)</f>
        <v>0</v>
      </c>
      <c r="BT63" s="26" t="str">
        <f>+IF(VLOOKUP($B63,'Lista Puestos Valorados'!$B$11:$BK$510,MATCH('Auxiliar General'!BN$4,'Lista Puestos Valorados'!$B$10:$BK$10,0),0)="","No relevante",VLOOKUP($B63,'Lista Puestos Valorados'!$B$11:$BK$510,MATCH('Auxiliar General'!BN$4,'Lista Puestos Valorados'!$B$10:$BK$10,0),0))</f>
        <v>No relevante</v>
      </c>
      <c r="BU63" s="26">
        <f>+HLOOKUP(BT63,Sistema_Puntos!$Q$5:$Y$43,'Auxiliar General'!BP$5,FALSE)</f>
        <v>0</v>
      </c>
      <c r="BV63" s="26" t="str">
        <f>+IF(VLOOKUP($B63,'Lista Puestos Valorados'!$B$11:$BK$510,MATCH('Auxiliar General'!BP$4,'Lista Puestos Valorados'!$B$10:$BK$10,0),0)="","No relevante",VLOOKUP($B63,'Lista Puestos Valorados'!$B$11:$BK$510,MATCH('Auxiliar General'!BP$4,'Lista Puestos Valorados'!$B$10:$BK$10,0),0))</f>
        <v>No relevante</v>
      </c>
      <c r="BW63" s="26">
        <f>+HLOOKUP(BV63,Sistema_Puntos!$Q$5:$Y$43,'Auxiliar General'!BR$5,FALSE)</f>
        <v>0</v>
      </c>
      <c r="BX63" s="26" t="str">
        <f>+IF(VLOOKUP($B63,'Lista Puestos Valorados'!$B$11:$BK$510,MATCH('Auxiliar General'!BR$4,'Lista Puestos Valorados'!$B$10:$BK$10,0),0)="","No relevante",VLOOKUP($B63,'Lista Puestos Valorados'!$B$11:$BK$510,MATCH('Auxiliar General'!BR$4,'Lista Puestos Valorados'!$B$10:$BK$10,0),0))</f>
        <v>No relevante</v>
      </c>
      <c r="BY63" s="26">
        <f>+HLOOKUP(BX63,Sistema_Puntos!$Q$5:$Y$43,'Auxiliar General'!BT$5,FALSE)</f>
        <v>0</v>
      </c>
      <c r="BZ63" s="26" t="str">
        <f>+IF(VLOOKUP($B63,'Lista Puestos Valorados'!$B$11:$BK$510,MATCH('Auxiliar General'!BT$4,'Lista Puestos Valorados'!$B$10:$BK$10,0),0)="","No relevante",VLOOKUP($B63,'Lista Puestos Valorados'!$B$11:$BK$510,MATCH('Auxiliar General'!BT$4,'Lista Puestos Valorados'!$B$10:$BK$10,0),0))</f>
        <v>No relevante</v>
      </c>
      <c r="CA63" s="26">
        <f>+HLOOKUP(BZ63,Sistema_Puntos!$Q$5:$Y$43,'Auxiliar General'!BV$5,FALSE)</f>
        <v>0</v>
      </c>
      <c r="CB63" s="26" t="str">
        <f>+IF(VLOOKUP($B63,'Lista Puestos Valorados'!$B$11:$BK$510,MATCH('Auxiliar General'!BV$4,'Lista Puestos Valorados'!$B$10:$BK$10,0),0)="","No relevante",VLOOKUP($B63,'Lista Puestos Valorados'!$B$11:$BK$510,MATCH('Auxiliar General'!BV$4,'Lista Puestos Valorados'!$B$10:$BK$10,0),0))</f>
        <v>No relevante</v>
      </c>
      <c r="CC63" s="26">
        <f>+HLOOKUP(CB63,Sistema_Puntos!$Q$5:$Y$43,'Auxiliar General'!BX$5,FALSE)</f>
        <v>0</v>
      </c>
      <c r="CD63" s="26" t="str">
        <f>+IF(VLOOKUP($B63,'Lista Puestos Valorados'!$B$11:$BK$510,MATCH('Auxiliar General'!BX$4,'Lista Puestos Valorados'!$B$10:$BK$10,0),0)="","No relevante",VLOOKUP($B63,'Lista Puestos Valorados'!$B$11:$BK$510,MATCH('Auxiliar General'!BX$4,'Lista Puestos Valorados'!$B$10:$BK$10,0),0))</f>
        <v>No relevante</v>
      </c>
      <c r="CE63" s="26">
        <f>+HLOOKUP(CD63,Sistema_Puntos!$Q$5:$Y$43,'Auxiliar General'!BZ$5,FALSE)</f>
        <v>0</v>
      </c>
      <c r="CF63" s="26" t="str">
        <f>+IF(VLOOKUP($B63,'Lista Puestos Valorados'!$B$11:$BK$510,MATCH('Auxiliar General'!BZ$4,'Lista Puestos Valorados'!$B$10:$BK$10,0),0)="","No relevante",VLOOKUP($B63,'Lista Puestos Valorados'!$B$11:$BK$510,MATCH('Auxiliar General'!BZ$4,'Lista Puestos Valorados'!$B$10:$BK$10,0),0))</f>
        <v>No relevante</v>
      </c>
      <c r="CG63" s="26">
        <f>+HLOOKUP(CF63,Sistema_Puntos!$Q$5:$Y$43,'Auxiliar General'!CB$5,FALSE)</f>
        <v>0</v>
      </c>
      <c r="CH63" s="29"/>
      <c r="CI63" s="29"/>
    </row>
    <row r="64" spans="2:87" ht="17.55" customHeight="1">
      <c r="B64" s="26">
        <f>+'Listado de Puestos'!B64</f>
        <v>54</v>
      </c>
      <c r="C64" s="26" t="str">
        <f>+IF('Lista Puestos Valorados'!C64="","",'Lista Puestos Valorados'!C64)</f>
        <v/>
      </c>
      <c r="D64" s="26" t="str">
        <f>+IF('Lista Puestos Valorados'!D64="","",'Lista Puestos Valorados'!D64)</f>
        <v/>
      </c>
      <c r="E64" s="26" t="str">
        <f>+IF('Lista Puestos Valorados'!E64="","",'Lista Puestos Valorados'!E64)</f>
        <v/>
      </c>
      <c r="F64" s="26" t="str">
        <f>+IF('Lista Puestos Valorados'!F64="","",'Lista Puestos Valorados'!F64)</f>
        <v/>
      </c>
      <c r="G64" s="26" t="str">
        <f>+IF('Lista Puestos Valorados'!G64="","",'Lista Puestos Valorados'!G64)</f>
        <v/>
      </c>
      <c r="H64" s="26" t="str">
        <f>+IF('Lista Puestos Valorados'!H64="","",'Lista Puestos Valorados'!H64)</f>
        <v/>
      </c>
      <c r="I64" s="26" t="str">
        <f>+IF('Lista Puestos Valorados'!I64="","",'Lista Puestos Valorados'!I64)</f>
        <v/>
      </c>
      <c r="J64" s="118" t="e">
        <f t="array" ref="J64">+IF(L64="","",_xlfn.IFS(L64&lt;='Cortes de Agrupacion'!$F$15,'Cortes de Agrupacion'!$E$15,'Resultados General'!L64&lt;='Cortes de Agrupacion'!$F$14,'Cortes de Agrupacion'!$E$14,'Resultados General'!L64&lt;='Cortes de Agrupacion'!$F$13,'Cortes de Agrupacion'!$E$13,L64&lt;='Cortes de Agrupacion'!$F$12,'Cortes de Agrupacion'!$E$12,'Resultados General'!L64&lt;='Cortes de Agrupacion'!$F$11,'Cortes de Agrupacion'!$E$11,'Resultados General'!L64&lt;='Cortes de Agrupacion'!$F$10,'Cortes de Agrupacion'!$E$10,'Resultados General'!L64&lt;='Cortes de Agrupacion'!$F$9,'Cortes de Agrupacion'!$E$9,'Resultados General'!L64&lt;='Cortes de Agrupacion'!$F$8,'Cortes de Agrupacion'!$E$8,'Resultados General'!L64&lt;='Cortes de Agrupacion'!$F$7,'Cortes de Agrupacion'!$E$7,'Resultados General'!L64&lt;='Cortes de Agrupacion'!$F$6,'Cortes de Agrupacion'!$E$6))</f>
        <v>#VALUE!</v>
      </c>
      <c r="K64" s="118" t="str">
        <f t="shared" si="0"/>
        <v/>
      </c>
      <c r="L64" s="124" t="e">
        <f>#VALUE!</f>
        <v>#VALUE!</v>
      </c>
      <c r="M64" s="26" t="e">
        <f ca="1">+_xlfn.IFNA(VLOOKUP(C64,'Distribución de puestos'!$B$8:$I$507,8,0),"")</f>
        <v>#NAME?</v>
      </c>
      <c r="N64" s="26" t="str">
        <f>+IF(VLOOKUP($B64,'Lista Puestos Valorados'!$B$11:$BK$510,MATCH('Auxiliar General'!H$4,'Lista Puestos Valorados'!$B$10:$BK$10,0),0)="","No relevante",VLOOKUP($B64,'Lista Puestos Valorados'!$B$11:$BK$510,MATCH('Auxiliar General'!H$4,'Lista Puestos Valorados'!$B$10:$BK$10,0),0))</f>
        <v>No relevante</v>
      </c>
      <c r="O64" s="26">
        <f>+HLOOKUP(N64,Sistema_Puntos!$Q$5:$Y$43,'Auxiliar General'!J$5,FALSE)</f>
        <v>0</v>
      </c>
      <c r="P64" s="26" t="str">
        <f>+IF(VLOOKUP($B64,'Lista Puestos Valorados'!$B$11:$BK$510,MATCH('Auxiliar General'!J$4,'Lista Puestos Valorados'!$B$10:$BK$10,0),0)="","No relevante",VLOOKUP($B64,'Lista Puestos Valorados'!$B$11:$BK$510,MATCH('Auxiliar General'!J$4,'Lista Puestos Valorados'!$B$10:$BK$10,0),0))</f>
        <v>No relevante</v>
      </c>
      <c r="Q64" s="26">
        <f>+HLOOKUP(P64,Sistema_Puntos!$Q$5:$Y$43,'Auxiliar General'!L$5,FALSE)</f>
        <v>0</v>
      </c>
      <c r="R64" s="26" t="str">
        <f>+IF(VLOOKUP($B64,'Lista Puestos Valorados'!$B$11:$BK$510,MATCH('Auxiliar General'!L$4,'Lista Puestos Valorados'!$B$10:$BK$10,0),0)="","No relevante",VLOOKUP($B64,'Lista Puestos Valorados'!$B$11:$BK$510,MATCH('Auxiliar General'!L$4,'Lista Puestos Valorados'!$B$10:$BK$10,0),0))</f>
        <v>No relevante</v>
      </c>
      <c r="S64" s="26">
        <f>+HLOOKUP(R64,Sistema_Puntos!$Q$5:$Y$43,'Auxiliar General'!N$5,FALSE)</f>
        <v>0</v>
      </c>
      <c r="T64" s="26" t="str">
        <f>+IF(VLOOKUP($B64,'Lista Puestos Valorados'!$B$11:$BK$510,MATCH('Auxiliar General'!N$4,'Lista Puestos Valorados'!$B$10:$BK$10,0),0)="","No relevante",VLOOKUP($B64,'Lista Puestos Valorados'!$B$11:$BK$510,MATCH('Auxiliar General'!N$4,'Lista Puestos Valorados'!$B$10:$BK$10,0),0))</f>
        <v>No relevante</v>
      </c>
      <c r="U64" s="26">
        <f>+HLOOKUP(T64,Sistema_Puntos!$Q$5:$Y$43,'Auxiliar General'!P$5,FALSE)</f>
        <v>0</v>
      </c>
      <c r="V64" s="26" t="str">
        <f>+IF(VLOOKUP($B64,'Lista Puestos Valorados'!$B$11:$BK$510,MATCH('Auxiliar General'!P$4,'Lista Puestos Valorados'!$B$10:$BK$10,0),0)="","No relevante",VLOOKUP($B64,'Lista Puestos Valorados'!$B$11:$BK$510,MATCH('Auxiliar General'!P$4,'Lista Puestos Valorados'!$B$10:$BK$10,0),0))</f>
        <v>No relevante</v>
      </c>
      <c r="W64" s="26">
        <f>+HLOOKUP(V64,Sistema_Puntos!$Q$5:$Y$43,'Auxiliar General'!R$5,FALSE)</f>
        <v>0</v>
      </c>
      <c r="X64" s="26" t="str">
        <f>+IF(VLOOKUP($B64,'Lista Puestos Valorados'!$B$11:$BK$510,MATCH('Auxiliar General'!R$4,'Lista Puestos Valorados'!$B$10:$BK$10,0),0)="","No relevante",VLOOKUP($B64,'Lista Puestos Valorados'!$B$11:$BK$510,MATCH('Auxiliar General'!R$4,'Lista Puestos Valorados'!$B$10:$BK$10,0),0))</f>
        <v>No relevante</v>
      </c>
      <c r="Y64" s="26">
        <f>+HLOOKUP(X64,Sistema_Puntos!$Q$5:$Y$43,'Auxiliar General'!T$5,FALSE)</f>
        <v>0</v>
      </c>
      <c r="Z64" s="26" t="str">
        <f>+IF(VLOOKUP($B64,'Lista Puestos Valorados'!$B$11:$BK$510,MATCH('Auxiliar General'!T$4,'Lista Puestos Valorados'!$B$10:$BK$10,0),0)="","No relevante",VLOOKUP($B64,'Lista Puestos Valorados'!$B$11:$BK$510,MATCH('Auxiliar General'!T$4,'Lista Puestos Valorados'!$B$10:$BK$10,0),0))</f>
        <v>No relevante</v>
      </c>
      <c r="AA64" s="26">
        <f>+HLOOKUP(Z64,Sistema_Puntos!$Q$5:$Y$43,'Auxiliar General'!V$5,FALSE)</f>
        <v>0</v>
      </c>
      <c r="AB64" s="26" t="str">
        <f>+IF(VLOOKUP($B64,'Lista Puestos Valorados'!$B$11:$BK$510,MATCH('Auxiliar General'!V$4,'Lista Puestos Valorados'!$B$10:$BK$10,0),0)="","No relevante",VLOOKUP($B64,'Lista Puestos Valorados'!$B$11:$BK$510,MATCH('Auxiliar General'!V$4,'Lista Puestos Valorados'!$B$10:$BK$10,0),0))</f>
        <v>No relevante</v>
      </c>
      <c r="AC64" s="26">
        <f>+HLOOKUP(AB64,Sistema_Puntos!$Q$5:$Y$43,'Auxiliar General'!X$5,FALSE)</f>
        <v>0</v>
      </c>
      <c r="AD64" s="26" t="str">
        <f>+IF(VLOOKUP($B64,'Lista Puestos Valorados'!$B$11:$BK$510,MATCH('Auxiliar General'!X$4,'Lista Puestos Valorados'!$B$10:$BK$10,0),0)="","No relevante",VLOOKUP($B64,'Lista Puestos Valorados'!$B$11:$BK$510,MATCH('Auxiliar General'!X$4,'Lista Puestos Valorados'!$B$10:$BK$10,0),0))</f>
        <v>No relevante</v>
      </c>
      <c r="AE64" s="26">
        <f>+HLOOKUP(AD64,Sistema_Puntos!$Q$5:$Y$43,'Auxiliar General'!Z$5,FALSE)</f>
        <v>0</v>
      </c>
      <c r="AF64" s="26" t="str">
        <f>+IF(VLOOKUP($B64,'Lista Puestos Valorados'!$B$11:$BK$510,MATCH('Auxiliar General'!Z$4,'Lista Puestos Valorados'!$B$10:$BK$10,0),0)="","No relevante",VLOOKUP($B64,'Lista Puestos Valorados'!$B$11:$BK$510,MATCH('Auxiliar General'!Z$4,'Lista Puestos Valorados'!$B$10:$BK$10,0),0))</f>
        <v>No relevante</v>
      </c>
      <c r="AG64" s="26">
        <f>+HLOOKUP(AF64,Sistema_Puntos!$Q$5:$Y$43,'Auxiliar General'!AB$5,FALSE)</f>
        <v>0</v>
      </c>
      <c r="AH64" s="26" t="str">
        <f>+IF(VLOOKUP($B64,'Lista Puestos Valorados'!$B$11:$BK$510,MATCH('Auxiliar General'!AB$4,'Lista Puestos Valorados'!$B$10:$BK$10,0),0)="","No relevante",VLOOKUP($B64,'Lista Puestos Valorados'!$B$11:$BK$510,MATCH('Auxiliar General'!AB$4,'Lista Puestos Valorados'!$B$10:$BK$10,0),0))</f>
        <v>No relevante</v>
      </c>
      <c r="AI64" s="26">
        <f>+HLOOKUP(AH64,Sistema_Puntos!$Q$5:$Y$43,'Auxiliar General'!AD$5,FALSE)</f>
        <v>0</v>
      </c>
      <c r="AJ64" s="26" t="str">
        <f>+IF(VLOOKUP($B64,'Lista Puestos Valorados'!$B$11:$BK$510,MATCH('Auxiliar General'!AD$4,'Lista Puestos Valorados'!$B$10:$BK$10,0),0)="","No relevante",VLOOKUP($B64,'Lista Puestos Valorados'!$B$11:$BK$510,MATCH('Auxiliar General'!AD$4,'Lista Puestos Valorados'!$B$10:$BK$10,0),0))</f>
        <v>No relevante</v>
      </c>
      <c r="AK64" s="26">
        <f>+HLOOKUP(AJ64,Sistema_Puntos!$Q$5:$Y$43,'Auxiliar General'!AF$5,FALSE)</f>
        <v>0</v>
      </c>
      <c r="AL64" s="26" t="str">
        <f>+IF(VLOOKUP($B64,'Lista Puestos Valorados'!$B$11:$BK$510,MATCH('Auxiliar General'!AF$4,'Lista Puestos Valorados'!$B$10:$BK$10,0),0)="","No relevante",VLOOKUP($B64,'Lista Puestos Valorados'!$B$11:$BK$510,MATCH('Auxiliar General'!AF$4,'Lista Puestos Valorados'!$B$10:$BK$10,0),0))</f>
        <v>No relevante</v>
      </c>
      <c r="AM64" s="26">
        <f>+HLOOKUP(AL64,Sistema_Puntos!$Q$5:$Y$43,'Auxiliar General'!AH$5,FALSE)</f>
        <v>0</v>
      </c>
      <c r="AN64" s="26" t="str">
        <f>+IF(VLOOKUP($B64,'Lista Puestos Valorados'!$B$11:$BK$510,MATCH('Auxiliar General'!AH$4,'Lista Puestos Valorados'!$B$10:$BK$10,0),0)="","No relevante",VLOOKUP($B64,'Lista Puestos Valorados'!$B$11:$BK$510,MATCH('Auxiliar General'!AH$4,'Lista Puestos Valorados'!$B$10:$BK$10,0),0))</f>
        <v>No relevante</v>
      </c>
      <c r="AO64" s="26">
        <f>+HLOOKUP(AN64,Sistema_Puntos!$Q$5:$Y$43,'Auxiliar General'!AJ$5,FALSE)</f>
        <v>0</v>
      </c>
      <c r="AP64" s="26" t="str">
        <f>+IF(VLOOKUP($B64,'Lista Puestos Valorados'!$B$11:$BK$510,MATCH('Auxiliar General'!AJ$4,'Lista Puestos Valorados'!$B$10:$BK$10,0),0)="","No relevante",VLOOKUP($B64,'Lista Puestos Valorados'!$B$11:$BK$510,MATCH('Auxiliar General'!AJ$4,'Lista Puestos Valorados'!$B$10:$BK$10,0),0))</f>
        <v>No relevante</v>
      </c>
      <c r="AQ64" s="26">
        <f>+HLOOKUP(AP64,Sistema_Puntos!$Q$5:$Y$43,'Auxiliar General'!AL$5,FALSE)</f>
        <v>0</v>
      </c>
      <c r="AR64" s="26" t="str">
        <f>+IF(VLOOKUP($B64,'Lista Puestos Valorados'!$B$11:$BK$510,MATCH('Auxiliar General'!AL$4,'Lista Puestos Valorados'!$B$10:$BK$10,0),0)="","No relevante",VLOOKUP($B64,'Lista Puestos Valorados'!$B$11:$BK$510,MATCH('Auxiliar General'!AL$4,'Lista Puestos Valorados'!$B$10:$BK$10,0),0))</f>
        <v>No relevante</v>
      </c>
      <c r="AS64" s="26">
        <f>+HLOOKUP(AR64,Sistema_Puntos!$Q$5:$Y$43,'Auxiliar General'!AN$5,FALSE)</f>
        <v>0</v>
      </c>
      <c r="AT64" s="26" t="str">
        <f>+IF(VLOOKUP($B64,'Lista Puestos Valorados'!$B$11:$BK$510,MATCH('Auxiliar General'!AN$4,'Lista Puestos Valorados'!$B$10:$BK$10,0),0)="","No relevante",VLOOKUP($B64,'Lista Puestos Valorados'!$B$11:$BK$510,MATCH('Auxiliar General'!AN$4,'Lista Puestos Valorados'!$B$10:$BK$10,0),0))</f>
        <v>No relevante</v>
      </c>
      <c r="AU64" s="26">
        <f>+HLOOKUP(AT64,Sistema_Puntos!$Q$5:$Y$43,'Auxiliar General'!AP$5,FALSE)</f>
        <v>0</v>
      </c>
      <c r="AV64" s="26" t="str">
        <f>+IF(VLOOKUP($B64,'Lista Puestos Valorados'!$B$11:$BK$510,MATCH('Auxiliar General'!AP$4,'Lista Puestos Valorados'!$B$10:$BK$10,0),0)="","No relevante",VLOOKUP($B64,'Lista Puestos Valorados'!$B$11:$BK$510,MATCH('Auxiliar General'!AP$4,'Lista Puestos Valorados'!$B$10:$BK$10,0),0))</f>
        <v>No relevante</v>
      </c>
      <c r="AW64" s="26">
        <f>+HLOOKUP(AV64,Sistema_Puntos!$Q$5:$Y$43,'Auxiliar General'!AR$5,FALSE)</f>
        <v>0</v>
      </c>
      <c r="AX64" s="26" t="str">
        <f>+IF(VLOOKUP($B64,'Lista Puestos Valorados'!$B$11:$BK$510,MATCH('Auxiliar General'!AR$4,'Lista Puestos Valorados'!$B$10:$BK$10,0),0)="","No relevante",VLOOKUP($B64,'Lista Puestos Valorados'!$B$11:$BK$510,MATCH('Auxiliar General'!AR$4,'Lista Puestos Valorados'!$B$10:$BK$10,0),0))</f>
        <v>No relevante</v>
      </c>
      <c r="AY64" s="26">
        <f>+HLOOKUP(AX64,Sistema_Puntos!$Q$5:$Y$43,'Auxiliar General'!AT$5,FALSE)</f>
        <v>0</v>
      </c>
      <c r="AZ64" s="26" t="str">
        <f>+IF(VLOOKUP($B64,'Lista Puestos Valorados'!$B$11:$BK$510,MATCH('Auxiliar General'!AT$4,'Lista Puestos Valorados'!$B$10:$BK$10,0),0)="","No relevante",VLOOKUP($B64,'Lista Puestos Valorados'!$B$11:$BK$510,MATCH('Auxiliar General'!AT$4,'Lista Puestos Valorados'!$B$10:$BK$10,0),0))</f>
        <v>No relevante</v>
      </c>
      <c r="BA64" s="26">
        <f>+HLOOKUP(AZ64,Sistema_Puntos!$Q$5:$Y$43,'Auxiliar General'!AV$5,FALSE)</f>
        <v>0</v>
      </c>
      <c r="BB64" s="26" t="str">
        <f>+IF(VLOOKUP($B64,'Lista Puestos Valorados'!$B$11:$BK$510,MATCH('Auxiliar General'!AV$4,'Lista Puestos Valorados'!$B$10:$BK$10,0),0)="","No relevante",VLOOKUP($B64,'Lista Puestos Valorados'!$B$11:$BK$510,MATCH('Auxiliar General'!AV$4,'Lista Puestos Valorados'!$B$10:$BK$10,0),0))</f>
        <v>No relevante</v>
      </c>
      <c r="BC64" s="26">
        <f>+HLOOKUP(BB64,Sistema_Puntos!$Q$5:$Y$43,'Auxiliar General'!AX$5,FALSE)</f>
        <v>0</v>
      </c>
      <c r="BD64" s="26" t="str">
        <f>+IF(VLOOKUP($B64,'Lista Puestos Valorados'!$B$11:$BK$510,MATCH('Auxiliar General'!AX$4,'Lista Puestos Valorados'!$B$10:$BK$10,0),0)="","No relevante",VLOOKUP($B64,'Lista Puestos Valorados'!$B$11:$BK$510,MATCH('Auxiliar General'!AX$4,'Lista Puestos Valorados'!$B$10:$BK$10,0),0))</f>
        <v>No relevante</v>
      </c>
      <c r="BE64" s="26">
        <f>+HLOOKUP(BD64,Sistema_Puntos!$Q$5:$Y$43,'Auxiliar General'!AZ$5,FALSE)</f>
        <v>0</v>
      </c>
      <c r="BF64" s="26" t="str">
        <f>+IF(VLOOKUP($B64,'Lista Puestos Valorados'!$B$11:$BK$510,MATCH('Auxiliar General'!AZ$4,'Lista Puestos Valorados'!$B$10:$BK$10,0),0)="","No relevante",VLOOKUP($B64,'Lista Puestos Valorados'!$B$11:$BK$510,MATCH('Auxiliar General'!AZ$4,'Lista Puestos Valorados'!$B$10:$BK$10,0),0))</f>
        <v>No relevante</v>
      </c>
      <c r="BG64" s="26">
        <f>+HLOOKUP(BF64,Sistema_Puntos!$Q$5:$Y$43,'Auxiliar General'!BB$5,FALSE)</f>
        <v>0</v>
      </c>
      <c r="BH64" s="26" t="str">
        <f>+IF(VLOOKUP($B64,'Lista Puestos Valorados'!$B$11:$BK$510,MATCH('Auxiliar General'!BB$4,'Lista Puestos Valorados'!$B$10:$BK$10,0),0)="","No relevante",VLOOKUP($B64,'Lista Puestos Valorados'!$B$11:$BK$510,MATCH('Auxiliar General'!BB$4,'Lista Puestos Valorados'!$B$10:$BK$10,0),0))</f>
        <v>No relevante</v>
      </c>
      <c r="BI64" s="26">
        <f>+HLOOKUP(BH64,Sistema_Puntos!$Q$5:$Y$43,'Auxiliar General'!BD$5,FALSE)</f>
        <v>0</v>
      </c>
      <c r="BJ64" s="26" t="str">
        <f>+IF(VLOOKUP($B64,'Lista Puestos Valorados'!$B$11:$BK$510,MATCH('Auxiliar General'!BD$4,'Lista Puestos Valorados'!$B$10:$BK$10,0),0)="","No relevante",VLOOKUP($B64,'Lista Puestos Valorados'!$B$11:$BK$510,MATCH('Auxiliar General'!BD$4,'Lista Puestos Valorados'!$B$10:$BK$10,0),0))</f>
        <v>No relevante</v>
      </c>
      <c r="BK64" s="26">
        <f>+HLOOKUP(BJ64,Sistema_Puntos!$Q$5:$Y$43,'Auxiliar General'!BF$5,FALSE)</f>
        <v>0</v>
      </c>
      <c r="BL64" s="26" t="str">
        <f>+IF(VLOOKUP($B64,'Lista Puestos Valorados'!$B$11:$BK$510,MATCH('Auxiliar General'!BF$4,'Lista Puestos Valorados'!$B$10:$BK$10,0),0)="","No relevante",VLOOKUP($B64,'Lista Puestos Valorados'!$B$11:$BK$510,MATCH('Auxiliar General'!BF$4,'Lista Puestos Valorados'!$B$10:$BK$10,0),0))</f>
        <v>No relevante</v>
      </c>
      <c r="BM64" s="26">
        <f>+HLOOKUP(BL64,Sistema_Puntos!$Q$5:$Y$43,'Auxiliar General'!BH$5,FALSE)</f>
        <v>0</v>
      </c>
      <c r="BN64" s="26" t="str">
        <f>+IF(VLOOKUP($B64,'Lista Puestos Valorados'!$B$11:$BK$510,MATCH('Auxiliar General'!BH$4,'Lista Puestos Valorados'!$B$10:$BK$10,0),0)="","No relevante",VLOOKUP($B64,'Lista Puestos Valorados'!$B$11:$BK$510,MATCH('Auxiliar General'!BH$4,'Lista Puestos Valorados'!$B$10:$BK$10,0),0))</f>
        <v>No relevante</v>
      </c>
      <c r="BO64" s="26">
        <f>+HLOOKUP(BN64,Sistema_Puntos!$Q$5:$Y$43,'Auxiliar General'!BJ$5,FALSE)</f>
        <v>0</v>
      </c>
      <c r="BP64" s="26" t="str">
        <f>+IF(VLOOKUP($B64,'Lista Puestos Valorados'!$B$11:$BK$510,MATCH('Auxiliar General'!BJ$4,'Lista Puestos Valorados'!$B$10:$BK$10,0),0)="","No relevante",VLOOKUP($B64,'Lista Puestos Valorados'!$B$11:$BK$510,MATCH('Auxiliar General'!BJ$4,'Lista Puestos Valorados'!$B$10:$BK$10,0),0))</f>
        <v>No relevante</v>
      </c>
      <c r="BQ64" s="26">
        <f>+HLOOKUP(BP64,Sistema_Puntos!$Q$5:$Y$43,'Auxiliar General'!BL$5,FALSE)</f>
        <v>0</v>
      </c>
      <c r="BR64" s="26" t="str">
        <f>+IF(VLOOKUP($B64,'Lista Puestos Valorados'!$B$11:$BK$510,MATCH('Auxiliar General'!BL$4,'Lista Puestos Valorados'!$B$10:$BK$10,0),0)="","No relevante",VLOOKUP($B64,'Lista Puestos Valorados'!$B$11:$BK$510,MATCH('Auxiliar General'!BL$4,'Lista Puestos Valorados'!$B$10:$BK$10,0),0))</f>
        <v>No relevante</v>
      </c>
      <c r="BS64" s="26">
        <f>+HLOOKUP(BR64,Sistema_Puntos!$Q$5:$Y$43,'Auxiliar General'!BN$5,FALSE)</f>
        <v>0</v>
      </c>
      <c r="BT64" s="26" t="str">
        <f>+IF(VLOOKUP($B64,'Lista Puestos Valorados'!$B$11:$BK$510,MATCH('Auxiliar General'!BN$4,'Lista Puestos Valorados'!$B$10:$BK$10,0),0)="","No relevante",VLOOKUP($B64,'Lista Puestos Valorados'!$B$11:$BK$510,MATCH('Auxiliar General'!BN$4,'Lista Puestos Valorados'!$B$10:$BK$10,0),0))</f>
        <v>No relevante</v>
      </c>
      <c r="BU64" s="26">
        <f>+HLOOKUP(BT64,Sistema_Puntos!$Q$5:$Y$43,'Auxiliar General'!BP$5,FALSE)</f>
        <v>0</v>
      </c>
      <c r="BV64" s="26" t="str">
        <f>+IF(VLOOKUP($B64,'Lista Puestos Valorados'!$B$11:$BK$510,MATCH('Auxiliar General'!BP$4,'Lista Puestos Valorados'!$B$10:$BK$10,0),0)="","No relevante",VLOOKUP($B64,'Lista Puestos Valorados'!$B$11:$BK$510,MATCH('Auxiliar General'!BP$4,'Lista Puestos Valorados'!$B$10:$BK$10,0),0))</f>
        <v>No relevante</v>
      </c>
      <c r="BW64" s="26">
        <f>+HLOOKUP(BV64,Sistema_Puntos!$Q$5:$Y$43,'Auxiliar General'!BR$5,FALSE)</f>
        <v>0</v>
      </c>
      <c r="BX64" s="26" t="str">
        <f>+IF(VLOOKUP($B64,'Lista Puestos Valorados'!$B$11:$BK$510,MATCH('Auxiliar General'!BR$4,'Lista Puestos Valorados'!$B$10:$BK$10,0),0)="","No relevante",VLOOKUP($B64,'Lista Puestos Valorados'!$B$11:$BK$510,MATCH('Auxiliar General'!BR$4,'Lista Puestos Valorados'!$B$10:$BK$10,0),0))</f>
        <v>No relevante</v>
      </c>
      <c r="BY64" s="26">
        <f>+HLOOKUP(BX64,Sistema_Puntos!$Q$5:$Y$43,'Auxiliar General'!BT$5,FALSE)</f>
        <v>0</v>
      </c>
      <c r="BZ64" s="26" t="str">
        <f>+IF(VLOOKUP($B64,'Lista Puestos Valorados'!$B$11:$BK$510,MATCH('Auxiliar General'!BT$4,'Lista Puestos Valorados'!$B$10:$BK$10,0),0)="","No relevante",VLOOKUP($B64,'Lista Puestos Valorados'!$B$11:$BK$510,MATCH('Auxiliar General'!BT$4,'Lista Puestos Valorados'!$B$10:$BK$10,0),0))</f>
        <v>No relevante</v>
      </c>
      <c r="CA64" s="26">
        <f>+HLOOKUP(BZ64,Sistema_Puntos!$Q$5:$Y$43,'Auxiliar General'!BV$5,FALSE)</f>
        <v>0</v>
      </c>
      <c r="CB64" s="26" t="str">
        <f>+IF(VLOOKUP($B64,'Lista Puestos Valorados'!$B$11:$BK$510,MATCH('Auxiliar General'!BV$4,'Lista Puestos Valorados'!$B$10:$BK$10,0),0)="","No relevante",VLOOKUP($B64,'Lista Puestos Valorados'!$B$11:$BK$510,MATCH('Auxiliar General'!BV$4,'Lista Puestos Valorados'!$B$10:$BK$10,0),0))</f>
        <v>No relevante</v>
      </c>
      <c r="CC64" s="26">
        <f>+HLOOKUP(CB64,Sistema_Puntos!$Q$5:$Y$43,'Auxiliar General'!BX$5,FALSE)</f>
        <v>0</v>
      </c>
      <c r="CD64" s="26" t="str">
        <f>+IF(VLOOKUP($B64,'Lista Puestos Valorados'!$B$11:$BK$510,MATCH('Auxiliar General'!BX$4,'Lista Puestos Valorados'!$B$10:$BK$10,0),0)="","No relevante",VLOOKUP($B64,'Lista Puestos Valorados'!$B$11:$BK$510,MATCH('Auxiliar General'!BX$4,'Lista Puestos Valorados'!$B$10:$BK$10,0),0))</f>
        <v>No relevante</v>
      </c>
      <c r="CE64" s="26">
        <f>+HLOOKUP(CD64,Sistema_Puntos!$Q$5:$Y$43,'Auxiliar General'!BZ$5,FALSE)</f>
        <v>0</v>
      </c>
      <c r="CF64" s="26" t="str">
        <f>+IF(VLOOKUP($B64,'Lista Puestos Valorados'!$B$11:$BK$510,MATCH('Auxiliar General'!BZ$4,'Lista Puestos Valorados'!$B$10:$BK$10,0),0)="","No relevante",VLOOKUP($B64,'Lista Puestos Valorados'!$B$11:$BK$510,MATCH('Auxiliar General'!BZ$4,'Lista Puestos Valorados'!$B$10:$BK$10,0),0))</f>
        <v>No relevante</v>
      </c>
      <c r="CG64" s="26">
        <f>+HLOOKUP(CF64,Sistema_Puntos!$Q$5:$Y$43,'Auxiliar General'!CB$5,FALSE)</f>
        <v>0</v>
      </c>
      <c r="CH64" s="29"/>
      <c r="CI64" s="29"/>
    </row>
    <row r="65" spans="2:87" ht="17.55" customHeight="1">
      <c r="B65" s="26">
        <f>+'Listado de Puestos'!B65</f>
        <v>55</v>
      </c>
      <c r="C65" s="26" t="str">
        <f>+IF('Lista Puestos Valorados'!C65="","",'Lista Puestos Valorados'!C65)</f>
        <v/>
      </c>
      <c r="D65" s="26" t="str">
        <f>+IF('Lista Puestos Valorados'!D65="","",'Lista Puestos Valorados'!D65)</f>
        <v/>
      </c>
      <c r="E65" s="26" t="str">
        <f>+IF('Lista Puestos Valorados'!E65="","",'Lista Puestos Valorados'!E65)</f>
        <v/>
      </c>
      <c r="F65" s="26" t="str">
        <f>+IF('Lista Puestos Valorados'!F65="","",'Lista Puestos Valorados'!F65)</f>
        <v/>
      </c>
      <c r="G65" s="26" t="str">
        <f>+IF('Lista Puestos Valorados'!G65="","",'Lista Puestos Valorados'!G65)</f>
        <v/>
      </c>
      <c r="H65" s="26" t="str">
        <f>+IF('Lista Puestos Valorados'!H65="","",'Lista Puestos Valorados'!H65)</f>
        <v/>
      </c>
      <c r="I65" s="26" t="str">
        <f>+IF('Lista Puestos Valorados'!I65="","",'Lista Puestos Valorados'!I65)</f>
        <v/>
      </c>
      <c r="J65" s="118" t="e">
        <f t="array" ref="J65">+IF(L65="","",_xlfn.IFS(L65&lt;='Cortes de Agrupacion'!$F$15,'Cortes de Agrupacion'!$E$15,'Resultados General'!L65&lt;='Cortes de Agrupacion'!$F$14,'Cortes de Agrupacion'!$E$14,'Resultados General'!L65&lt;='Cortes de Agrupacion'!$F$13,'Cortes de Agrupacion'!$E$13,L65&lt;='Cortes de Agrupacion'!$F$12,'Cortes de Agrupacion'!$E$12,'Resultados General'!L65&lt;='Cortes de Agrupacion'!$F$11,'Cortes de Agrupacion'!$E$11,'Resultados General'!L65&lt;='Cortes de Agrupacion'!$F$10,'Cortes de Agrupacion'!$E$10,'Resultados General'!L65&lt;='Cortes de Agrupacion'!$F$9,'Cortes de Agrupacion'!$E$9,'Resultados General'!L65&lt;='Cortes de Agrupacion'!$F$8,'Cortes de Agrupacion'!$E$8,'Resultados General'!L65&lt;='Cortes de Agrupacion'!$F$7,'Cortes de Agrupacion'!$E$7,'Resultados General'!L65&lt;='Cortes de Agrupacion'!$F$6,'Cortes de Agrupacion'!$E$6))</f>
        <v>#VALUE!</v>
      </c>
      <c r="K65" s="118" t="str">
        <f t="shared" si="0"/>
        <v/>
      </c>
      <c r="L65" s="124" t="e">
        <f>#VALUE!</f>
        <v>#VALUE!</v>
      </c>
      <c r="M65" s="26" t="e">
        <f ca="1">+_xlfn.IFNA(VLOOKUP(C65,'Distribución de puestos'!$B$8:$I$507,8,0),"")</f>
        <v>#NAME?</v>
      </c>
      <c r="N65" s="26" t="str">
        <f>+IF(VLOOKUP($B65,'Lista Puestos Valorados'!$B$11:$BK$510,MATCH('Auxiliar General'!H$4,'Lista Puestos Valorados'!$B$10:$BK$10,0),0)="","No relevante",VLOOKUP($B65,'Lista Puestos Valorados'!$B$11:$BK$510,MATCH('Auxiliar General'!H$4,'Lista Puestos Valorados'!$B$10:$BK$10,0),0))</f>
        <v>No relevante</v>
      </c>
      <c r="O65" s="26">
        <f>+HLOOKUP(N65,Sistema_Puntos!$Q$5:$Y$43,'Auxiliar General'!J$5,FALSE)</f>
        <v>0</v>
      </c>
      <c r="P65" s="26" t="str">
        <f>+IF(VLOOKUP($B65,'Lista Puestos Valorados'!$B$11:$BK$510,MATCH('Auxiliar General'!J$4,'Lista Puestos Valorados'!$B$10:$BK$10,0),0)="","No relevante",VLOOKUP($B65,'Lista Puestos Valorados'!$B$11:$BK$510,MATCH('Auxiliar General'!J$4,'Lista Puestos Valorados'!$B$10:$BK$10,0),0))</f>
        <v>No relevante</v>
      </c>
      <c r="Q65" s="26">
        <f>+HLOOKUP(P65,Sistema_Puntos!$Q$5:$Y$43,'Auxiliar General'!L$5,FALSE)</f>
        <v>0</v>
      </c>
      <c r="R65" s="26" t="str">
        <f>+IF(VLOOKUP($B65,'Lista Puestos Valorados'!$B$11:$BK$510,MATCH('Auxiliar General'!L$4,'Lista Puestos Valorados'!$B$10:$BK$10,0),0)="","No relevante",VLOOKUP($B65,'Lista Puestos Valorados'!$B$11:$BK$510,MATCH('Auxiliar General'!L$4,'Lista Puestos Valorados'!$B$10:$BK$10,0),0))</f>
        <v>No relevante</v>
      </c>
      <c r="S65" s="26">
        <f>+HLOOKUP(R65,Sistema_Puntos!$Q$5:$Y$43,'Auxiliar General'!N$5,FALSE)</f>
        <v>0</v>
      </c>
      <c r="T65" s="26" t="str">
        <f>+IF(VLOOKUP($B65,'Lista Puestos Valorados'!$B$11:$BK$510,MATCH('Auxiliar General'!N$4,'Lista Puestos Valorados'!$B$10:$BK$10,0),0)="","No relevante",VLOOKUP($B65,'Lista Puestos Valorados'!$B$11:$BK$510,MATCH('Auxiliar General'!N$4,'Lista Puestos Valorados'!$B$10:$BK$10,0),0))</f>
        <v>No relevante</v>
      </c>
      <c r="U65" s="26">
        <f>+HLOOKUP(T65,Sistema_Puntos!$Q$5:$Y$43,'Auxiliar General'!P$5,FALSE)</f>
        <v>0</v>
      </c>
      <c r="V65" s="26" t="str">
        <f>+IF(VLOOKUP($B65,'Lista Puestos Valorados'!$B$11:$BK$510,MATCH('Auxiliar General'!P$4,'Lista Puestos Valorados'!$B$10:$BK$10,0),0)="","No relevante",VLOOKUP($B65,'Lista Puestos Valorados'!$B$11:$BK$510,MATCH('Auxiliar General'!P$4,'Lista Puestos Valorados'!$B$10:$BK$10,0),0))</f>
        <v>No relevante</v>
      </c>
      <c r="W65" s="26">
        <f>+HLOOKUP(V65,Sistema_Puntos!$Q$5:$Y$43,'Auxiliar General'!R$5,FALSE)</f>
        <v>0</v>
      </c>
      <c r="X65" s="26" t="str">
        <f>+IF(VLOOKUP($B65,'Lista Puestos Valorados'!$B$11:$BK$510,MATCH('Auxiliar General'!R$4,'Lista Puestos Valorados'!$B$10:$BK$10,0),0)="","No relevante",VLOOKUP($B65,'Lista Puestos Valorados'!$B$11:$BK$510,MATCH('Auxiliar General'!R$4,'Lista Puestos Valorados'!$B$10:$BK$10,0),0))</f>
        <v>No relevante</v>
      </c>
      <c r="Y65" s="26">
        <f>+HLOOKUP(X65,Sistema_Puntos!$Q$5:$Y$43,'Auxiliar General'!T$5,FALSE)</f>
        <v>0</v>
      </c>
      <c r="Z65" s="26" t="str">
        <f>+IF(VLOOKUP($B65,'Lista Puestos Valorados'!$B$11:$BK$510,MATCH('Auxiliar General'!T$4,'Lista Puestos Valorados'!$B$10:$BK$10,0),0)="","No relevante",VLOOKUP($B65,'Lista Puestos Valorados'!$B$11:$BK$510,MATCH('Auxiliar General'!T$4,'Lista Puestos Valorados'!$B$10:$BK$10,0),0))</f>
        <v>No relevante</v>
      </c>
      <c r="AA65" s="26">
        <f>+HLOOKUP(Z65,Sistema_Puntos!$Q$5:$Y$43,'Auxiliar General'!V$5,FALSE)</f>
        <v>0</v>
      </c>
      <c r="AB65" s="26" t="str">
        <f>+IF(VLOOKUP($B65,'Lista Puestos Valorados'!$B$11:$BK$510,MATCH('Auxiliar General'!V$4,'Lista Puestos Valorados'!$B$10:$BK$10,0),0)="","No relevante",VLOOKUP($B65,'Lista Puestos Valorados'!$B$11:$BK$510,MATCH('Auxiliar General'!V$4,'Lista Puestos Valorados'!$B$10:$BK$10,0),0))</f>
        <v>No relevante</v>
      </c>
      <c r="AC65" s="26">
        <f>+HLOOKUP(AB65,Sistema_Puntos!$Q$5:$Y$43,'Auxiliar General'!X$5,FALSE)</f>
        <v>0</v>
      </c>
      <c r="AD65" s="26" t="str">
        <f>+IF(VLOOKUP($B65,'Lista Puestos Valorados'!$B$11:$BK$510,MATCH('Auxiliar General'!X$4,'Lista Puestos Valorados'!$B$10:$BK$10,0),0)="","No relevante",VLOOKUP($B65,'Lista Puestos Valorados'!$B$11:$BK$510,MATCH('Auxiliar General'!X$4,'Lista Puestos Valorados'!$B$10:$BK$10,0),0))</f>
        <v>No relevante</v>
      </c>
      <c r="AE65" s="26">
        <f>+HLOOKUP(AD65,Sistema_Puntos!$Q$5:$Y$43,'Auxiliar General'!Z$5,FALSE)</f>
        <v>0</v>
      </c>
      <c r="AF65" s="26" t="str">
        <f>+IF(VLOOKUP($B65,'Lista Puestos Valorados'!$B$11:$BK$510,MATCH('Auxiliar General'!Z$4,'Lista Puestos Valorados'!$B$10:$BK$10,0),0)="","No relevante",VLOOKUP($B65,'Lista Puestos Valorados'!$B$11:$BK$510,MATCH('Auxiliar General'!Z$4,'Lista Puestos Valorados'!$B$10:$BK$10,0),0))</f>
        <v>No relevante</v>
      </c>
      <c r="AG65" s="26">
        <f>+HLOOKUP(AF65,Sistema_Puntos!$Q$5:$Y$43,'Auxiliar General'!AB$5,FALSE)</f>
        <v>0</v>
      </c>
      <c r="AH65" s="26" t="str">
        <f>+IF(VLOOKUP($B65,'Lista Puestos Valorados'!$B$11:$BK$510,MATCH('Auxiliar General'!AB$4,'Lista Puestos Valorados'!$B$10:$BK$10,0),0)="","No relevante",VLOOKUP($B65,'Lista Puestos Valorados'!$B$11:$BK$510,MATCH('Auxiliar General'!AB$4,'Lista Puestos Valorados'!$B$10:$BK$10,0),0))</f>
        <v>No relevante</v>
      </c>
      <c r="AI65" s="26">
        <f>+HLOOKUP(AH65,Sistema_Puntos!$Q$5:$Y$43,'Auxiliar General'!AD$5,FALSE)</f>
        <v>0</v>
      </c>
      <c r="AJ65" s="26" t="str">
        <f>+IF(VLOOKUP($B65,'Lista Puestos Valorados'!$B$11:$BK$510,MATCH('Auxiliar General'!AD$4,'Lista Puestos Valorados'!$B$10:$BK$10,0),0)="","No relevante",VLOOKUP($B65,'Lista Puestos Valorados'!$B$11:$BK$510,MATCH('Auxiliar General'!AD$4,'Lista Puestos Valorados'!$B$10:$BK$10,0),0))</f>
        <v>No relevante</v>
      </c>
      <c r="AK65" s="26">
        <f>+HLOOKUP(AJ65,Sistema_Puntos!$Q$5:$Y$43,'Auxiliar General'!AF$5,FALSE)</f>
        <v>0</v>
      </c>
      <c r="AL65" s="26" t="str">
        <f>+IF(VLOOKUP($B65,'Lista Puestos Valorados'!$B$11:$BK$510,MATCH('Auxiliar General'!AF$4,'Lista Puestos Valorados'!$B$10:$BK$10,0),0)="","No relevante",VLOOKUP($B65,'Lista Puestos Valorados'!$B$11:$BK$510,MATCH('Auxiliar General'!AF$4,'Lista Puestos Valorados'!$B$10:$BK$10,0),0))</f>
        <v>No relevante</v>
      </c>
      <c r="AM65" s="26">
        <f>+HLOOKUP(AL65,Sistema_Puntos!$Q$5:$Y$43,'Auxiliar General'!AH$5,FALSE)</f>
        <v>0</v>
      </c>
      <c r="AN65" s="26" t="str">
        <f>+IF(VLOOKUP($B65,'Lista Puestos Valorados'!$B$11:$BK$510,MATCH('Auxiliar General'!AH$4,'Lista Puestos Valorados'!$B$10:$BK$10,0),0)="","No relevante",VLOOKUP($B65,'Lista Puestos Valorados'!$B$11:$BK$510,MATCH('Auxiliar General'!AH$4,'Lista Puestos Valorados'!$B$10:$BK$10,0),0))</f>
        <v>No relevante</v>
      </c>
      <c r="AO65" s="26">
        <f>+HLOOKUP(AN65,Sistema_Puntos!$Q$5:$Y$43,'Auxiliar General'!AJ$5,FALSE)</f>
        <v>0</v>
      </c>
      <c r="AP65" s="26" t="str">
        <f>+IF(VLOOKUP($B65,'Lista Puestos Valorados'!$B$11:$BK$510,MATCH('Auxiliar General'!AJ$4,'Lista Puestos Valorados'!$B$10:$BK$10,0),0)="","No relevante",VLOOKUP($B65,'Lista Puestos Valorados'!$B$11:$BK$510,MATCH('Auxiliar General'!AJ$4,'Lista Puestos Valorados'!$B$10:$BK$10,0),0))</f>
        <v>No relevante</v>
      </c>
      <c r="AQ65" s="26">
        <f>+HLOOKUP(AP65,Sistema_Puntos!$Q$5:$Y$43,'Auxiliar General'!AL$5,FALSE)</f>
        <v>0</v>
      </c>
      <c r="AR65" s="26" t="str">
        <f>+IF(VLOOKUP($B65,'Lista Puestos Valorados'!$B$11:$BK$510,MATCH('Auxiliar General'!AL$4,'Lista Puestos Valorados'!$B$10:$BK$10,0),0)="","No relevante",VLOOKUP($B65,'Lista Puestos Valorados'!$B$11:$BK$510,MATCH('Auxiliar General'!AL$4,'Lista Puestos Valorados'!$B$10:$BK$10,0),0))</f>
        <v>No relevante</v>
      </c>
      <c r="AS65" s="26">
        <f>+HLOOKUP(AR65,Sistema_Puntos!$Q$5:$Y$43,'Auxiliar General'!AN$5,FALSE)</f>
        <v>0</v>
      </c>
      <c r="AT65" s="26" t="str">
        <f>+IF(VLOOKUP($B65,'Lista Puestos Valorados'!$B$11:$BK$510,MATCH('Auxiliar General'!AN$4,'Lista Puestos Valorados'!$B$10:$BK$10,0),0)="","No relevante",VLOOKUP($B65,'Lista Puestos Valorados'!$B$11:$BK$510,MATCH('Auxiliar General'!AN$4,'Lista Puestos Valorados'!$B$10:$BK$10,0),0))</f>
        <v>No relevante</v>
      </c>
      <c r="AU65" s="26">
        <f>+HLOOKUP(AT65,Sistema_Puntos!$Q$5:$Y$43,'Auxiliar General'!AP$5,FALSE)</f>
        <v>0</v>
      </c>
      <c r="AV65" s="26" t="str">
        <f>+IF(VLOOKUP($B65,'Lista Puestos Valorados'!$B$11:$BK$510,MATCH('Auxiliar General'!AP$4,'Lista Puestos Valorados'!$B$10:$BK$10,0),0)="","No relevante",VLOOKUP($B65,'Lista Puestos Valorados'!$B$11:$BK$510,MATCH('Auxiliar General'!AP$4,'Lista Puestos Valorados'!$B$10:$BK$10,0),0))</f>
        <v>No relevante</v>
      </c>
      <c r="AW65" s="26">
        <f>+HLOOKUP(AV65,Sistema_Puntos!$Q$5:$Y$43,'Auxiliar General'!AR$5,FALSE)</f>
        <v>0</v>
      </c>
      <c r="AX65" s="26" t="str">
        <f>+IF(VLOOKUP($B65,'Lista Puestos Valorados'!$B$11:$BK$510,MATCH('Auxiliar General'!AR$4,'Lista Puestos Valorados'!$B$10:$BK$10,0),0)="","No relevante",VLOOKUP($B65,'Lista Puestos Valorados'!$B$11:$BK$510,MATCH('Auxiliar General'!AR$4,'Lista Puestos Valorados'!$B$10:$BK$10,0),0))</f>
        <v>No relevante</v>
      </c>
      <c r="AY65" s="26">
        <f>+HLOOKUP(AX65,Sistema_Puntos!$Q$5:$Y$43,'Auxiliar General'!AT$5,FALSE)</f>
        <v>0</v>
      </c>
      <c r="AZ65" s="26" t="str">
        <f>+IF(VLOOKUP($B65,'Lista Puestos Valorados'!$B$11:$BK$510,MATCH('Auxiliar General'!AT$4,'Lista Puestos Valorados'!$B$10:$BK$10,0),0)="","No relevante",VLOOKUP($B65,'Lista Puestos Valorados'!$B$11:$BK$510,MATCH('Auxiliar General'!AT$4,'Lista Puestos Valorados'!$B$10:$BK$10,0),0))</f>
        <v>No relevante</v>
      </c>
      <c r="BA65" s="26">
        <f>+HLOOKUP(AZ65,Sistema_Puntos!$Q$5:$Y$43,'Auxiliar General'!AV$5,FALSE)</f>
        <v>0</v>
      </c>
      <c r="BB65" s="26" t="str">
        <f>+IF(VLOOKUP($B65,'Lista Puestos Valorados'!$B$11:$BK$510,MATCH('Auxiliar General'!AV$4,'Lista Puestos Valorados'!$B$10:$BK$10,0),0)="","No relevante",VLOOKUP($B65,'Lista Puestos Valorados'!$B$11:$BK$510,MATCH('Auxiliar General'!AV$4,'Lista Puestos Valorados'!$B$10:$BK$10,0),0))</f>
        <v>No relevante</v>
      </c>
      <c r="BC65" s="26">
        <f>+HLOOKUP(BB65,Sistema_Puntos!$Q$5:$Y$43,'Auxiliar General'!AX$5,FALSE)</f>
        <v>0</v>
      </c>
      <c r="BD65" s="26" t="str">
        <f>+IF(VLOOKUP($B65,'Lista Puestos Valorados'!$B$11:$BK$510,MATCH('Auxiliar General'!AX$4,'Lista Puestos Valorados'!$B$10:$BK$10,0),0)="","No relevante",VLOOKUP($B65,'Lista Puestos Valorados'!$B$11:$BK$510,MATCH('Auxiliar General'!AX$4,'Lista Puestos Valorados'!$B$10:$BK$10,0),0))</f>
        <v>No relevante</v>
      </c>
      <c r="BE65" s="26">
        <f>+HLOOKUP(BD65,Sistema_Puntos!$Q$5:$Y$43,'Auxiliar General'!AZ$5,FALSE)</f>
        <v>0</v>
      </c>
      <c r="BF65" s="26" t="str">
        <f>+IF(VLOOKUP($B65,'Lista Puestos Valorados'!$B$11:$BK$510,MATCH('Auxiliar General'!AZ$4,'Lista Puestos Valorados'!$B$10:$BK$10,0),0)="","No relevante",VLOOKUP($B65,'Lista Puestos Valorados'!$B$11:$BK$510,MATCH('Auxiliar General'!AZ$4,'Lista Puestos Valorados'!$B$10:$BK$10,0),0))</f>
        <v>No relevante</v>
      </c>
      <c r="BG65" s="26">
        <f>+HLOOKUP(BF65,Sistema_Puntos!$Q$5:$Y$43,'Auxiliar General'!BB$5,FALSE)</f>
        <v>0</v>
      </c>
      <c r="BH65" s="26" t="str">
        <f>+IF(VLOOKUP($B65,'Lista Puestos Valorados'!$B$11:$BK$510,MATCH('Auxiliar General'!BB$4,'Lista Puestos Valorados'!$B$10:$BK$10,0),0)="","No relevante",VLOOKUP($B65,'Lista Puestos Valorados'!$B$11:$BK$510,MATCH('Auxiliar General'!BB$4,'Lista Puestos Valorados'!$B$10:$BK$10,0),0))</f>
        <v>No relevante</v>
      </c>
      <c r="BI65" s="26">
        <f>+HLOOKUP(BH65,Sistema_Puntos!$Q$5:$Y$43,'Auxiliar General'!BD$5,FALSE)</f>
        <v>0</v>
      </c>
      <c r="BJ65" s="26" t="str">
        <f>+IF(VLOOKUP($B65,'Lista Puestos Valorados'!$B$11:$BK$510,MATCH('Auxiliar General'!BD$4,'Lista Puestos Valorados'!$B$10:$BK$10,0),0)="","No relevante",VLOOKUP($B65,'Lista Puestos Valorados'!$B$11:$BK$510,MATCH('Auxiliar General'!BD$4,'Lista Puestos Valorados'!$B$10:$BK$10,0),0))</f>
        <v>No relevante</v>
      </c>
      <c r="BK65" s="26">
        <f>+HLOOKUP(BJ65,Sistema_Puntos!$Q$5:$Y$43,'Auxiliar General'!BF$5,FALSE)</f>
        <v>0</v>
      </c>
      <c r="BL65" s="26" t="str">
        <f>+IF(VLOOKUP($B65,'Lista Puestos Valorados'!$B$11:$BK$510,MATCH('Auxiliar General'!BF$4,'Lista Puestos Valorados'!$B$10:$BK$10,0),0)="","No relevante",VLOOKUP($B65,'Lista Puestos Valorados'!$B$11:$BK$510,MATCH('Auxiliar General'!BF$4,'Lista Puestos Valorados'!$B$10:$BK$10,0),0))</f>
        <v>No relevante</v>
      </c>
      <c r="BM65" s="26">
        <f>+HLOOKUP(BL65,Sistema_Puntos!$Q$5:$Y$43,'Auxiliar General'!BH$5,FALSE)</f>
        <v>0</v>
      </c>
      <c r="BN65" s="26" t="str">
        <f>+IF(VLOOKUP($B65,'Lista Puestos Valorados'!$B$11:$BK$510,MATCH('Auxiliar General'!BH$4,'Lista Puestos Valorados'!$B$10:$BK$10,0),0)="","No relevante",VLOOKUP($B65,'Lista Puestos Valorados'!$B$11:$BK$510,MATCH('Auxiliar General'!BH$4,'Lista Puestos Valorados'!$B$10:$BK$10,0),0))</f>
        <v>No relevante</v>
      </c>
      <c r="BO65" s="26">
        <f>+HLOOKUP(BN65,Sistema_Puntos!$Q$5:$Y$43,'Auxiliar General'!BJ$5,FALSE)</f>
        <v>0</v>
      </c>
      <c r="BP65" s="26" t="str">
        <f>+IF(VLOOKUP($B65,'Lista Puestos Valorados'!$B$11:$BK$510,MATCH('Auxiliar General'!BJ$4,'Lista Puestos Valorados'!$B$10:$BK$10,0),0)="","No relevante",VLOOKUP($B65,'Lista Puestos Valorados'!$B$11:$BK$510,MATCH('Auxiliar General'!BJ$4,'Lista Puestos Valorados'!$B$10:$BK$10,0),0))</f>
        <v>No relevante</v>
      </c>
      <c r="BQ65" s="26">
        <f>+HLOOKUP(BP65,Sistema_Puntos!$Q$5:$Y$43,'Auxiliar General'!BL$5,FALSE)</f>
        <v>0</v>
      </c>
      <c r="BR65" s="26" t="str">
        <f>+IF(VLOOKUP($B65,'Lista Puestos Valorados'!$B$11:$BK$510,MATCH('Auxiliar General'!BL$4,'Lista Puestos Valorados'!$B$10:$BK$10,0),0)="","No relevante",VLOOKUP($B65,'Lista Puestos Valorados'!$B$11:$BK$510,MATCH('Auxiliar General'!BL$4,'Lista Puestos Valorados'!$B$10:$BK$10,0),0))</f>
        <v>No relevante</v>
      </c>
      <c r="BS65" s="26">
        <f>+HLOOKUP(BR65,Sistema_Puntos!$Q$5:$Y$43,'Auxiliar General'!BN$5,FALSE)</f>
        <v>0</v>
      </c>
      <c r="BT65" s="26" t="str">
        <f>+IF(VLOOKUP($B65,'Lista Puestos Valorados'!$B$11:$BK$510,MATCH('Auxiliar General'!BN$4,'Lista Puestos Valorados'!$B$10:$BK$10,0),0)="","No relevante",VLOOKUP($B65,'Lista Puestos Valorados'!$B$11:$BK$510,MATCH('Auxiliar General'!BN$4,'Lista Puestos Valorados'!$B$10:$BK$10,0),0))</f>
        <v>No relevante</v>
      </c>
      <c r="BU65" s="26">
        <f>+HLOOKUP(BT65,Sistema_Puntos!$Q$5:$Y$43,'Auxiliar General'!BP$5,FALSE)</f>
        <v>0</v>
      </c>
      <c r="BV65" s="26" t="str">
        <f>+IF(VLOOKUP($B65,'Lista Puestos Valorados'!$B$11:$BK$510,MATCH('Auxiliar General'!BP$4,'Lista Puestos Valorados'!$B$10:$BK$10,0),0)="","No relevante",VLOOKUP($B65,'Lista Puestos Valorados'!$B$11:$BK$510,MATCH('Auxiliar General'!BP$4,'Lista Puestos Valorados'!$B$10:$BK$10,0),0))</f>
        <v>No relevante</v>
      </c>
      <c r="BW65" s="26">
        <f>+HLOOKUP(BV65,Sistema_Puntos!$Q$5:$Y$43,'Auxiliar General'!BR$5,FALSE)</f>
        <v>0</v>
      </c>
      <c r="BX65" s="26" t="str">
        <f>+IF(VLOOKUP($B65,'Lista Puestos Valorados'!$B$11:$BK$510,MATCH('Auxiliar General'!BR$4,'Lista Puestos Valorados'!$B$10:$BK$10,0),0)="","No relevante",VLOOKUP($B65,'Lista Puestos Valorados'!$B$11:$BK$510,MATCH('Auxiliar General'!BR$4,'Lista Puestos Valorados'!$B$10:$BK$10,0),0))</f>
        <v>No relevante</v>
      </c>
      <c r="BY65" s="26">
        <f>+HLOOKUP(BX65,Sistema_Puntos!$Q$5:$Y$43,'Auxiliar General'!BT$5,FALSE)</f>
        <v>0</v>
      </c>
      <c r="BZ65" s="26" t="str">
        <f>+IF(VLOOKUP($B65,'Lista Puestos Valorados'!$B$11:$BK$510,MATCH('Auxiliar General'!BT$4,'Lista Puestos Valorados'!$B$10:$BK$10,0),0)="","No relevante",VLOOKUP($B65,'Lista Puestos Valorados'!$B$11:$BK$510,MATCH('Auxiliar General'!BT$4,'Lista Puestos Valorados'!$B$10:$BK$10,0),0))</f>
        <v>No relevante</v>
      </c>
      <c r="CA65" s="26">
        <f>+HLOOKUP(BZ65,Sistema_Puntos!$Q$5:$Y$43,'Auxiliar General'!BV$5,FALSE)</f>
        <v>0</v>
      </c>
      <c r="CB65" s="26" t="str">
        <f>+IF(VLOOKUP($B65,'Lista Puestos Valorados'!$B$11:$BK$510,MATCH('Auxiliar General'!BV$4,'Lista Puestos Valorados'!$B$10:$BK$10,0),0)="","No relevante",VLOOKUP($B65,'Lista Puestos Valorados'!$B$11:$BK$510,MATCH('Auxiliar General'!BV$4,'Lista Puestos Valorados'!$B$10:$BK$10,0),0))</f>
        <v>No relevante</v>
      </c>
      <c r="CC65" s="26">
        <f>+HLOOKUP(CB65,Sistema_Puntos!$Q$5:$Y$43,'Auxiliar General'!BX$5,FALSE)</f>
        <v>0</v>
      </c>
      <c r="CD65" s="26" t="str">
        <f>+IF(VLOOKUP($B65,'Lista Puestos Valorados'!$B$11:$BK$510,MATCH('Auxiliar General'!BX$4,'Lista Puestos Valorados'!$B$10:$BK$10,0),0)="","No relevante",VLOOKUP($B65,'Lista Puestos Valorados'!$B$11:$BK$510,MATCH('Auxiliar General'!BX$4,'Lista Puestos Valorados'!$B$10:$BK$10,0),0))</f>
        <v>No relevante</v>
      </c>
      <c r="CE65" s="26">
        <f>+HLOOKUP(CD65,Sistema_Puntos!$Q$5:$Y$43,'Auxiliar General'!BZ$5,FALSE)</f>
        <v>0</v>
      </c>
      <c r="CF65" s="26" t="str">
        <f>+IF(VLOOKUP($B65,'Lista Puestos Valorados'!$B$11:$BK$510,MATCH('Auxiliar General'!BZ$4,'Lista Puestos Valorados'!$B$10:$BK$10,0),0)="","No relevante",VLOOKUP($B65,'Lista Puestos Valorados'!$B$11:$BK$510,MATCH('Auxiliar General'!BZ$4,'Lista Puestos Valorados'!$B$10:$BK$10,0),0))</f>
        <v>No relevante</v>
      </c>
      <c r="CG65" s="26">
        <f>+HLOOKUP(CF65,Sistema_Puntos!$Q$5:$Y$43,'Auxiliar General'!CB$5,FALSE)</f>
        <v>0</v>
      </c>
      <c r="CH65" s="29"/>
      <c r="CI65" s="29"/>
    </row>
    <row r="66" spans="2:87" ht="17.55" customHeight="1">
      <c r="B66" s="26">
        <f>+'Listado de Puestos'!B66</f>
        <v>56</v>
      </c>
      <c r="C66" s="26" t="str">
        <f>+IF('Lista Puestos Valorados'!C66="","",'Lista Puestos Valorados'!C66)</f>
        <v/>
      </c>
      <c r="D66" s="26" t="str">
        <f>+IF('Lista Puestos Valorados'!D66="","",'Lista Puestos Valorados'!D66)</f>
        <v/>
      </c>
      <c r="E66" s="26" t="str">
        <f>+IF('Lista Puestos Valorados'!E66="","",'Lista Puestos Valorados'!E66)</f>
        <v/>
      </c>
      <c r="F66" s="26" t="str">
        <f>+IF('Lista Puestos Valorados'!F66="","",'Lista Puestos Valorados'!F66)</f>
        <v/>
      </c>
      <c r="G66" s="26" t="str">
        <f>+IF('Lista Puestos Valorados'!G66="","",'Lista Puestos Valorados'!G66)</f>
        <v/>
      </c>
      <c r="H66" s="26" t="str">
        <f>+IF('Lista Puestos Valorados'!H66="","",'Lista Puestos Valorados'!H66)</f>
        <v/>
      </c>
      <c r="I66" s="26" t="str">
        <f>+IF('Lista Puestos Valorados'!I66="","",'Lista Puestos Valorados'!I66)</f>
        <v/>
      </c>
      <c r="J66" s="118" t="e">
        <f t="array" ref="J66">+IF(L66="","",_xlfn.IFS(L66&lt;='Cortes de Agrupacion'!$F$15,'Cortes de Agrupacion'!$E$15,'Resultados General'!L66&lt;='Cortes de Agrupacion'!$F$14,'Cortes de Agrupacion'!$E$14,'Resultados General'!L66&lt;='Cortes de Agrupacion'!$F$13,'Cortes de Agrupacion'!$E$13,L66&lt;='Cortes de Agrupacion'!$F$12,'Cortes de Agrupacion'!$E$12,'Resultados General'!L66&lt;='Cortes de Agrupacion'!$F$11,'Cortes de Agrupacion'!$E$11,'Resultados General'!L66&lt;='Cortes de Agrupacion'!$F$10,'Cortes de Agrupacion'!$E$10,'Resultados General'!L66&lt;='Cortes de Agrupacion'!$F$9,'Cortes de Agrupacion'!$E$9,'Resultados General'!L66&lt;='Cortes de Agrupacion'!$F$8,'Cortes de Agrupacion'!$E$8,'Resultados General'!L66&lt;='Cortes de Agrupacion'!$F$7,'Cortes de Agrupacion'!$E$7,'Resultados General'!L66&lt;='Cortes de Agrupacion'!$F$6,'Cortes de Agrupacion'!$E$6))</f>
        <v>#VALUE!</v>
      </c>
      <c r="K66" s="118" t="str">
        <f t="shared" si="0"/>
        <v/>
      </c>
      <c r="L66" s="124" t="e">
        <f>#VALUE!</f>
        <v>#VALUE!</v>
      </c>
      <c r="M66" s="26" t="e">
        <f ca="1">+_xlfn.IFNA(VLOOKUP(C66,'Distribución de puestos'!$B$8:$I$507,8,0),"")</f>
        <v>#NAME?</v>
      </c>
      <c r="N66" s="26" t="str">
        <f>+IF(VLOOKUP($B66,'Lista Puestos Valorados'!$B$11:$BK$510,MATCH('Auxiliar General'!H$4,'Lista Puestos Valorados'!$B$10:$BK$10,0),0)="","No relevante",VLOOKUP($B66,'Lista Puestos Valorados'!$B$11:$BK$510,MATCH('Auxiliar General'!H$4,'Lista Puestos Valorados'!$B$10:$BK$10,0),0))</f>
        <v>No relevante</v>
      </c>
      <c r="O66" s="26">
        <f>+HLOOKUP(N66,Sistema_Puntos!$Q$5:$Y$43,'Auxiliar General'!J$5,FALSE)</f>
        <v>0</v>
      </c>
      <c r="P66" s="26" t="str">
        <f>+IF(VLOOKUP($B66,'Lista Puestos Valorados'!$B$11:$BK$510,MATCH('Auxiliar General'!J$4,'Lista Puestos Valorados'!$B$10:$BK$10,0),0)="","No relevante",VLOOKUP($B66,'Lista Puestos Valorados'!$B$11:$BK$510,MATCH('Auxiliar General'!J$4,'Lista Puestos Valorados'!$B$10:$BK$10,0),0))</f>
        <v>No relevante</v>
      </c>
      <c r="Q66" s="26">
        <f>+HLOOKUP(P66,Sistema_Puntos!$Q$5:$Y$43,'Auxiliar General'!L$5,FALSE)</f>
        <v>0</v>
      </c>
      <c r="R66" s="26" t="str">
        <f>+IF(VLOOKUP($B66,'Lista Puestos Valorados'!$B$11:$BK$510,MATCH('Auxiliar General'!L$4,'Lista Puestos Valorados'!$B$10:$BK$10,0),0)="","No relevante",VLOOKUP($B66,'Lista Puestos Valorados'!$B$11:$BK$510,MATCH('Auxiliar General'!L$4,'Lista Puestos Valorados'!$B$10:$BK$10,0),0))</f>
        <v>No relevante</v>
      </c>
      <c r="S66" s="26">
        <f>+HLOOKUP(R66,Sistema_Puntos!$Q$5:$Y$43,'Auxiliar General'!N$5,FALSE)</f>
        <v>0</v>
      </c>
      <c r="T66" s="26" t="str">
        <f>+IF(VLOOKUP($B66,'Lista Puestos Valorados'!$B$11:$BK$510,MATCH('Auxiliar General'!N$4,'Lista Puestos Valorados'!$B$10:$BK$10,0),0)="","No relevante",VLOOKUP($B66,'Lista Puestos Valorados'!$B$11:$BK$510,MATCH('Auxiliar General'!N$4,'Lista Puestos Valorados'!$B$10:$BK$10,0),0))</f>
        <v>No relevante</v>
      </c>
      <c r="U66" s="26">
        <f>+HLOOKUP(T66,Sistema_Puntos!$Q$5:$Y$43,'Auxiliar General'!P$5,FALSE)</f>
        <v>0</v>
      </c>
      <c r="V66" s="26" t="str">
        <f>+IF(VLOOKUP($B66,'Lista Puestos Valorados'!$B$11:$BK$510,MATCH('Auxiliar General'!P$4,'Lista Puestos Valorados'!$B$10:$BK$10,0),0)="","No relevante",VLOOKUP($B66,'Lista Puestos Valorados'!$B$11:$BK$510,MATCH('Auxiliar General'!P$4,'Lista Puestos Valorados'!$B$10:$BK$10,0),0))</f>
        <v>No relevante</v>
      </c>
      <c r="W66" s="26">
        <f>+HLOOKUP(V66,Sistema_Puntos!$Q$5:$Y$43,'Auxiliar General'!R$5,FALSE)</f>
        <v>0</v>
      </c>
      <c r="X66" s="26" t="str">
        <f>+IF(VLOOKUP($B66,'Lista Puestos Valorados'!$B$11:$BK$510,MATCH('Auxiliar General'!R$4,'Lista Puestos Valorados'!$B$10:$BK$10,0),0)="","No relevante",VLOOKUP($B66,'Lista Puestos Valorados'!$B$11:$BK$510,MATCH('Auxiliar General'!R$4,'Lista Puestos Valorados'!$B$10:$BK$10,0),0))</f>
        <v>No relevante</v>
      </c>
      <c r="Y66" s="26">
        <f>+HLOOKUP(X66,Sistema_Puntos!$Q$5:$Y$43,'Auxiliar General'!T$5,FALSE)</f>
        <v>0</v>
      </c>
      <c r="Z66" s="26" t="str">
        <f>+IF(VLOOKUP($B66,'Lista Puestos Valorados'!$B$11:$BK$510,MATCH('Auxiliar General'!T$4,'Lista Puestos Valorados'!$B$10:$BK$10,0),0)="","No relevante",VLOOKUP($B66,'Lista Puestos Valorados'!$B$11:$BK$510,MATCH('Auxiliar General'!T$4,'Lista Puestos Valorados'!$B$10:$BK$10,0),0))</f>
        <v>No relevante</v>
      </c>
      <c r="AA66" s="26">
        <f>+HLOOKUP(Z66,Sistema_Puntos!$Q$5:$Y$43,'Auxiliar General'!V$5,FALSE)</f>
        <v>0</v>
      </c>
      <c r="AB66" s="26" t="str">
        <f>+IF(VLOOKUP($B66,'Lista Puestos Valorados'!$B$11:$BK$510,MATCH('Auxiliar General'!V$4,'Lista Puestos Valorados'!$B$10:$BK$10,0),0)="","No relevante",VLOOKUP($B66,'Lista Puestos Valorados'!$B$11:$BK$510,MATCH('Auxiliar General'!V$4,'Lista Puestos Valorados'!$B$10:$BK$10,0),0))</f>
        <v>No relevante</v>
      </c>
      <c r="AC66" s="26">
        <f>+HLOOKUP(AB66,Sistema_Puntos!$Q$5:$Y$43,'Auxiliar General'!X$5,FALSE)</f>
        <v>0</v>
      </c>
      <c r="AD66" s="26" t="str">
        <f>+IF(VLOOKUP($B66,'Lista Puestos Valorados'!$B$11:$BK$510,MATCH('Auxiliar General'!X$4,'Lista Puestos Valorados'!$B$10:$BK$10,0),0)="","No relevante",VLOOKUP($B66,'Lista Puestos Valorados'!$B$11:$BK$510,MATCH('Auxiliar General'!X$4,'Lista Puestos Valorados'!$B$10:$BK$10,0),0))</f>
        <v>No relevante</v>
      </c>
      <c r="AE66" s="26">
        <f>+HLOOKUP(AD66,Sistema_Puntos!$Q$5:$Y$43,'Auxiliar General'!Z$5,FALSE)</f>
        <v>0</v>
      </c>
      <c r="AF66" s="26" t="str">
        <f>+IF(VLOOKUP($B66,'Lista Puestos Valorados'!$B$11:$BK$510,MATCH('Auxiliar General'!Z$4,'Lista Puestos Valorados'!$B$10:$BK$10,0),0)="","No relevante",VLOOKUP($B66,'Lista Puestos Valorados'!$B$11:$BK$510,MATCH('Auxiliar General'!Z$4,'Lista Puestos Valorados'!$B$10:$BK$10,0),0))</f>
        <v>No relevante</v>
      </c>
      <c r="AG66" s="26">
        <f>+HLOOKUP(AF66,Sistema_Puntos!$Q$5:$Y$43,'Auxiliar General'!AB$5,FALSE)</f>
        <v>0</v>
      </c>
      <c r="AH66" s="26" t="str">
        <f>+IF(VLOOKUP($B66,'Lista Puestos Valorados'!$B$11:$BK$510,MATCH('Auxiliar General'!AB$4,'Lista Puestos Valorados'!$B$10:$BK$10,0),0)="","No relevante",VLOOKUP($B66,'Lista Puestos Valorados'!$B$11:$BK$510,MATCH('Auxiliar General'!AB$4,'Lista Puestos Valorados'!$B$10:$BK$10,0),0))</f>
        <v>No relevante</v>
      </c>
      <c r="AI66" s="26">
        <f>+HLOOKUP(AH66,Sistema_Puntos!$Q$5:$Y$43,'Auxiliar General'!AD$5,FALSE)</f>
        <v>0</v>
      </c>
      <c r="AJ66" s="26" t="str">
        <f>+IF(VLOOKUP($B66,'Lista Puestos Valorados'!$B$11:$BK$510,MATCH('Auxiliar General'!AD$4,'Lista Puestos Valorados'!$B$10:$BK$10,0),0)="","No relevante",VLOOKUP($B66,'Lista Puestos Valorados'!$B$11:$BK$510,MATCH('Auxiliar General'!AD$4,'Lista Puestos Valorados'!$B$10:$BK$10,0),0))</f>
        <v>No relevante</v>
      </c>
      <c r="AK66" s="26">
        <f>+HLOOKUP(AJ66,Sistema_Puntos!$Q$5:$Y$43,'Auxiliar General'!AF$5,FALSE)</f>
        <v>0</v>
      </c>
      <c r="AL66" s="26" t="str">
        <f>+IF(VLOOKUP($B66,'Lista Puestos Valorados'!$B$11:$BK$510,MATCH('Auxiliar General'!AF$4,'Lista Puestos Valorados'!$B$10:$BK$10,0),0)="","No relevante",VLOOKUP($B66,'Lista Puestos Valorados'!$B$11:$BK$510,MATCH('Auxiliar General'!AF$4,'Lista Puestos Valorados'!$B$10:$BK$10,0),0))</f>
        <v>No relevante</v>
      </c>
      <c r="AM66" s="26">
        <f>+HLOOKUP(AL66,Sistema_Puntos!$Q$5:$Y$43,'Auxiliar General'!AH$5,FALSE)</f>
        <v>0</v>
      </c>
      <c r="AN66" s="26" t="str">
        <f>+IF(VLOOKUP($B66,'Lista Puestos Valorados'!$B$11:$BK$510,MATCH('Auxiliar General'!AH$4,'Lista Puestos Valorados'!$B$10:$BK$10,0),0)="","No relevante",VLOOKUP($B66,'Lista Puestos Valorados'!$B$11:$BK$510,MATCH('Auxiliar General'!AH$4,'Lista Puestos Valorados'!$B$10:$BK$10,0),0))</f>
        <v>No relevante</v>
      </c>
      <c r="AO66" s="26">
        <f>+HLOOKUP(AN66,Sistema_Puntos!$Q$5:$Y$43,'Auxiliar General'!AJ$5,FALSE)</f>
        <v>0</v>
      </c>
      <c r="AP66" s="26" t="str">
        <f>+IF(VLOOKUP($B66,'Lista Puestos Valorados'!$B$11:$BK$510,MATCH('Auxiliar General'!AJ$4,'Lista Puestos Valorados'!$B$10:$BK$10,0),0)="","No relevante",VLOOKUP($B66,'Lista Puestos Valorados'!$B$11:$BK$510,MATCH('Auxiliar General'!AJ$4,'Lista Puestos Valorados'!$B$10:$BK$10,0),0))</f>
        <v>No relevante</v>
      </c>
      <c r="AQ66" s="26">
        <f>+HLOOKUP(AP66,Sistema_Puntos!$Q$5:$Y$43,'Auxiliar General'!AL$5,FALSE)</f>
        <v>0</v>
      </c>
      <c r="AR66" s="26" t="str">
        <f>+IF(VLOOKUP($B66,'Lista Puestos Valorados'!$B$11:$BK$510,MATCH('Auxiliar General'!AL$4,'Lista Puestos Valorados'!$B$10:$BK$10,0),0)="","No relevante",VLOOKUP($B66,'Lista Puestos Valorados'!$B$11:$BK$510,MATCH('Auxiliar General'!AL$4,'Lista Puestos Valorados'!$B$10:$BK$10,0),0))</f>
        <v>No relevante</v>
      </c>
      <c r="AS66" s="26">
        <f>+HLOOKUP(AR66,Sistema_Puntos!$Q$5:$Y$43,'Auxiliar General'!AN$5,FALSE)</f>
        <v>0</v>
      </c>
      <c r="AT66" s="26" t="str">
        <f>+IF(VLOOKUP($B66,'Lista Puestos Valorados'!$B$11:$BK$510,MATCH('Auxiliar General'!AN$4,'Lista Puestos Valorados'!$B$10:$BK$10,0),0)="","No relevante",VLOOKUP($B66,'Lista Puestos Valorados'!$B$11:$BK$510,MATCH('Auxiliar General'!AN$4,'Lista Puestos Valorados'!$B$10:$BK$10,0),0))</f>
        <v>No relevante</v>
      </c>
      <c r="AU66" s="26">
        <f>+HLOOKUP(AT66,Sistema_Puntos!$Q$5:$Y$43,'Auxiliar General'!AP$5,FALSE)</f>
        <v>0</v>
      </c>
      <c r="AV66" s="26" t="str">
        <f>+IF(VLOOKUP($B66,'Lista Puestos Valorados'!$B$11:$BK$510,MATCH('Auxiliar General'!AP$4,'Lista Puestos Valorados'!$B$10:$BK$10,0),0)="","No relevante",VLOOKUP($B66,'Lista Puestos Valorados'!$B$11:$BK$510,MATCH('Auxiliar General'!AP$4,'Lista Puestos Valorados'!$B$10:$BK$10,0),0))</f>
        <v>No relevante</v>
      </c>
      <c r="AW66" s="26">
        <f>+HLOOKUP(AV66,Sistema_Puntos!$Q$5:$Y$43,'Auxiliar General'!AR$5,FALSE)</f>
        <v>0</v>
      </c>
      <c r="AX66" s="26" t="str">
        <f>+IF(VLOOKUP($B66,'Lista Puestos Valorados'!$B$11:$BK$510,MATCH('Auxiliar General'!AR$4,'Lista Puestos Valorados'!$B$10:$BK$10,0),0)="","No relevante",VLOOKUP($B66,'Lista Puestos Valorados'!$B$11:$BK$510,MATCH('Auxiliar General'!AR$4,'Lista Puestos Valorados'!$B$10:$BK$10,0),0))</f>
        <v>No relevante</v>
      </c>
      <c r="AY66" s="26">
        <f>+HLOOKUP(AX66,Sistema_Puntos!$Q$5:$Y$43,'Auxiliar General'!AT$5,FALSE)</f>
        <v>0</v>
      </c>
      <c r="AZ66" s="26" t="str">
        <f>+IF(VLOOKUP($B66,'Lista Puestos Valorados'!$B$11:$BK$510,MATCH('Auxiliar General'!AT$4,'Lista Puestos Valorados'!$B$10:$BK$10,0),0)="","No relevante",VLOOKUP($B66,'Lista Puestos Valorados'!$B$11:$BK$510,MATCH('Auxiliar General'!AT$4,'Lista Puestos Valorados'!$B$10:$BK$10,0),0))</f>
        <v>No relevante</v>
      </c>
      <c r="BA66" s="26">
        <f>+HLOOKUP(AZ66,Sistema_Puntos!$Q$5:$Y$43,'Auxiliar General'!AV$5,FALSE)</f>
        <v>0</v>
      </c>
      <c r="BB66" s="26" t="str">
        <f>+IF(VLOOKUP($B66,'Lista Puestos Valorados'!$B$11:$BK$510,MATCH('Auxiliar General'!AV$4,'Lista Puestos Valorados'!$B$10:$BK$10,0),0)="","No relevante",VLOOKUP($B66,'Lista Puestos Valorados'!$B$11:$BK$510,MATCH('Auxiliar General'!AV$4,'Lista Puestos Valorados'!$B$10:$BK$10,0),0))</f>
        <v>No relevante</v>
      </c>
      <c r="BC66" s="26">
        <f>+HLOOKUP(BB66,Sistema_Puntos!$Q$5:$Y$43,'Auxiliar General'!AX$5,FALSE)</f>
        <v>0</v>
      </c>
      <c r="BD66" s="26" t="str">
        <f>+IF(VLOOKUP($B66,'Lista Puestos Valorados'!$B$11:$BK$510,MATCH('Auxiliar General'!AX$4,'Lista Puestos Valorados'!$B$10:$BK$10,0),0)="","No relevante",VLOOKUP($B66,'Lista Puestos Valorados'!$B$11:$BK$510,MATCH('Auxiliar General'!AX$4,'Lista Puestos Valorados'!$B$10:$BK$10,0),0))</f>
        <v>No relevante</v>
      </c>
      <c r="BE66" s="26">
        <f>+HLOOKUP(BD66,Sistema_Puntos!$Q$5:$Y$43,'Auxiliar General'!AZ$5,FALSE)</f>
        <v>0</v>
      </c>
      <c r="BF66" s="26" t="str">
        <f>+IF(VLOOKUP($B66,'Lista Puestos Valorados'!$B$11:$BK$510,MATCH('Auxiliar General'!AZ$4,'Lista Puestos Valorados'!$B$10:$BK$10,0),0)="","No relevante",VLOOKUP($B66,'Lista Puestos Valorados'!$B$11:$BK$510,MATCH('Auxiliar General'!AZ$4,'Lista Puestos Valorados'!$B$10:$BK$10,0),0))</f>
        <v>No relevante</v>
      </c>
      <c r="BG66" s="26">
        <f>+HLOOKUP(BF66,Sistema_Puntos!$Q$5:$Y$43,'Auxiliar General'!BB$5,FALSE)</f>
        <v>0</v>
      </c>
      <c r="BH66" s="26" t="str">
        <f>+IF(VLOOKUP($B66,'Lista Puestos Valorados'!$B$11:$BK$510,MATCH('Auxiliar General'!BB$4,'Lista Puestos Valorados'!$B$10:$BK$10,0),0)="","No relevante",VLOOKUP($B66,'Lista Puestos Valorados'!$B$11:$BK$510,MATCH('Auxiliar General'!BB$4,'Lista Puestos Valorados'!$B$10:$BK$10,0),0))</f>
        <v>No relevante</v>
      </c>
      <c r="BI66" s="26">
        <f>+HLOOKUP(BH66,Sistema_Puntos!$Q$5:$Y$43,'Auxiliar General'!BD$5,FALSE)</f>
        <v>0</v>
      </c>
      <c r="BJ66" s="26" t="str">
        <f>+IF(VLOOKUP($B66,'Lista Puestos Valorados'!$B$11:$BK$510,MATCH('Auxiliar General'!BD$4,'Lista Puestos Valorados'!$B$10:$BK$10,0),0)="","No relevante",VLOOKUP($B66,'Lista Puestos Valorados'!$B$11:$BK$510,MATCH('Auxiliar General'!BD$4,'Lista Puestos Valorados'!$B$10:$BK$10,0),0))</f>
        <v>No relevante</v>
      </c>
      <c r="BK66" s="26">
        <f>+HLOOKUP(BJ66,Sistema_Puntos!$Q$5:$Y$43,'Auxiliar General'!BF$5,FALSE)</f>
        <v>0</v>
      </c>
      <c r="BL66" s="26" t="str">
        <f>+IF(VLOOKUP($B66,'Lista Puestos Valorados'!$B$11:$BK$510,MATCH('Auxiliar General'!BF$4,'Lista Puestos Valorados'!$B$10:$BK$10,0),0)="","No relevante",VLOOKUP($B66,'Lista Puestos Valorados'!$B$11:$BK$510,MATCH('Auxiliar General'!BF$4,'Lista Puestos Valorados'!$B$10:$BK$10,0),0))</f>
        <v>No relevante</v>
      </c>
      <c r="BM66" s="26">
        <f>+HLOOKUP(BL66,Sistema_Puntos!$Q$5:$Y$43,'Auxiliar General'!BH$5,FALSE)</f>
        <v>0</v>
      </c>
      <c r="BN66" s="26" t="str">
        <f>+IF(VLOOKUP($B66,'Lista Puestos Valorados'!$B$11:$BK$510,MATCH('Auxiliar General'!BH$4,'Lista Puestos Valorados'!$B$10:$BK$10,0),0)="","No relevante",VLOOKUP($B66,'Lista Puestos Valorados'!$B$11:$BK$510,MATCH('Auxiliar General'!BH$4,'Lista Puestos Valorados'!$B$10:$BK$10,0),0))</f>
        <v>No relevante</v>
      </c>
      <c r="BO66" s="26">
        <f>+HLOOKUP(BN66,Sistema_Puntos!$Q$5:$Y$43,'Auxiliar General'!BJ$5,FALSE)</f>
        <v>0</v>
      </c>
      <c r="BP66" s="26" t="str">
        <f>+IF(VLOOKUP($B66,'Lista Puestos Valorados'!$B$11:$BK$510,MATCH('Auxiliar General'!BJ$4,'Lista Puestos Valorados'!$B$10:$BK$10,0),0)="","No relevante",VLOOKUP($B66,'Lista Puestos Valorados'!$B$11:$BK$510,MATCH('Auxiliar General'!BJ$4,'Lista Puestos Valorados'!$B$10:$BK$10,0),0))</f>
        <v>No relevante</v>
      </c>
      <c r="BQ66" s="26">
        <f>+HLOOKUP(BP66,Sistema_Puntos!$Q$5:$Y$43,'Auxiliar General'!BL$5,FALSE)</f>
        <v>0</v>
      </c>
      <c r="BR66" s="26" t="str">
        <f>+IF(VLOOKUP($B66,'Lista Puestos Valorados'!$B$11:$BK$510,MATCH('Auxiliar General'!BL$4,'Lista Puestos Valorados'!$B$10:$BK$10,0),0)="","No relevante",VLOOKUP($B66,'Lista Puestos Valorados'!$B$11:$BK$510,MATCH('Auxiliar General'!BL$4,'Lista Puestos Valorados'!$B$10:$BK$10,0),0))</f>
        <v>No relevante</v>
      </c>
      <c r="BS66" s="26">
        <f>+HLOOKUP(BR66,Sistema_Puntos!$Q$5:$Y$43,'Auxiliar General'!BN$5,FALSE)</f>
        <v>0</v>
      </c>
      <c r="BT66" s="26" t="str">
        <f>+IF(VLOOKUP($B66,'Lista Puestos Valorados'!$B$11:$BK$510,MATCH('Auxiliar General'!BN$4,'Lista Puestos Valorados'!$B$10:$BK$10,0),0)="","No relevante",VLOOKUP($B66,'Lista Puestos Valorados'!$B$11:$BK$510,MATCH('Auxiliar General'!BN$4,'Lista Puestos Valorados'!$B$10:$BK$10,0),0))</f>
        <v>No relevante</v>
      </c>
      <c r="BU66" s="26">
        <f>+HLOOKUP(BT66,Sistema_Puntos!$Q$5:$Y$43,'Auxiliar General'!BP$5,FALSE)</f>
        <v>0</v>
      </c>
      <c r="BV66" s="26" t="str">
        <f>+IF(VLOOKUP($B66,'Lista Puestos Valorados'!$B$11:$BK$510,MATCH('Auxiliar General'!BP$4,'Lista Puestos Valorados'!$B$10:$BK$10,0),0)="","No relevante",VLOOKUP($B66,'Lista Puestos Valorados'!$B$11:$BK$510,MATCH('Auxiliar General'!BP$4,'Lista Puestos Valorados'!$B$10:$BK$10,0),0))</f>
        <v>No relevante</v>
      </c>
      <c r="BW66" s="26">
        <f>+HLOOKUP(BV66,Sistema_Puntos!$Q$5:$Y$43,'Auxiliar General'!BR$5,FALSE)</f>
        <v>0</v>
      </c>
      <c r="BX66" s="26" t="str">
        <f>+IF(VLOOKUP($B66,'Lista Puestos Valorados'!$B$11:$BK$510,MATCH('Auxiliar General'!BR$4,'Lista Puestos Valorados'!$B$10:$BK$10,0),0)="","No relevante",VLOOKUP($B66,'Lista Puestos Valorados'!$B$11:$BK$510,MATCH('Auxiliar General'!BR$4,'Lista Puestos Valorados'!$B$10:$BK$10,0),0))</f>
        <v>No relevante</v>
      </c>
      <c r="BY66" s="26">
        <f>+HLOOKUP(BX66,Sistema_Puntos!$Q$5:$Y$43,'Auxiliar General'!BT$5,FALSE)</f>
        <v>0</v>
      </c>
      <c r="BZ66" s="26" t="str">
        <f>+IF(VLOOKUP($B66,'Lista Puestos Valorados'!$B$11:$BK$510,MATCH('Auxiliar General'!BT$4,'Lista Puestos Valorados'!$B$10:$BK$10,0),0)="","No relevante",VLOOKUP($B66,'Lista Puestos Valorados'!$B$11:$BK$510,MATCH('Auxiliar General'!BT$4,'Lista Puestos Valorados'!$B$10:$BK$10,0),0))</f>
        <v>No relevante</v>
      </c>
      <c r="CA66" s="26">
        <f>+HLOOKUP(BZ66,Sistema_Puntos!$Q$5:$Y$43,'Auxiliar General'!BV$5,FALSE)</f>
        <v>0</v>
      </c>
      <c r="CB66" s="26" t="str">
        <f>+IF(VLOOKUP($B66,'Lista Puestos Valorados'!$B$11:$BK$510,MATCH('Auxiliar General'!BV$4,'Lista Puestos Valorados'!$B$10:$BK$10,0),0)="","No relevante",VLOOKUP($B66,'Lista Puestos Valorados'!$B$11:$BK$510,MATCH('Auxiliar General'!BV$4,'Lista Puestos Valorados'!$B$10:$BK$10,0),0))</f>
        <v>No relevante</v>
      </c>
      <c r="CC66" s="26">
        <f>+HLOOKUP(CB66,Sistema_Puntos!$Q$5:$Y$43,'Auxiliar General'!BX$5,FALSE)</f>
        <v>0</v>
      </c>
      <c r="CD66" s="26" t="str">
        <f>+IF(VLOOKUP($B66,'Lista Puestos Valorados'!$B$11:$BK$510,MATCH('Auxiliar General'!BX$4,'Lista Puestos Valorados'!$B$10:$BK$10,0),0)="","No relevante",VLOOKUP($B66,'Lista Puestos Valorados'!$B$11:$BK$510,MATCH('Auxiliar General'!BX$4,'Lista Puestos Valorados'!$B$10:$BK$10,0),0))</f>
        <v>No relevante</v>
      </c>
      <c r="CE66" s="26">
        <f>+HLOOKUP(CD66,Sistema_Puntos!$Q$5:$Y$43,'Auxiliar General'!BZ$5,FALSE)</f>
        <v>0</v>
      </c>
      <c r="CF66" s="26" t="str">
        <f>+IF(VLOOKUP($B66,'Lista Puestos Valorados'!$B$11:$BK$510,MATCH('Auxiliar General'!BZ$4,'Lista Puestos Valorados'!$B$10:$BK$10,0),0)="","No relevante",VLOOKUP($B66,'Lista Puestos Valorados'!$B$11:$BK$510,MATCH('Auxiliar General'!BZ$4,'Lista Puestos Valorados'!$B$10:$BK$10,0),0))</f>
        <v>No relevante</v>
      </c>
      <c r="CG66" s="26">
        <f>+HLOOKUP(CF66,Sistema_Puntos!$Q$5:$Y$43,'Auxiliar General'!CB$5,FALSE)</f>
        <v>0</v>
      </c>
      <c r="CH66" s="29"/>
      <c r="CI66" s="29"/>
    </row>
    <row r="67" spans="2:87" ht="17.55" customHeight="1">
      <c r="B67" s="26">
        <f>+'Listado de Puestos'!B67</f>
        <v>57</v>
      </c>
      <c r="C67" s="26" t="str">
        <f>+IF('Lista Puestos Valorados'!C67="","",'Lista Puestos Valorados'!C67)</f>
        <v/>
      </c>
      <c r="D67" s="26" t="str">
        <f>+IF('Lista Puestos Valorados'!D67="","",'Lista Puestos Valorados'!D67)</f>
        <v/>
      </c>
      <c r="E67" s="26" t="str">
        <f>+IF('Lista Puestos Valorados'!E67="","",'Lista Puestos Valorados'!E67)</f>
        <v/>
      </c>
      <c r="F67" s="26" t="str">
        <f>+IF('Lista Puestos Valorados'!F67="","",'Lista Puestos Valorados'!F67)</f>
        <v/>
      </c>
      <c r="G67" s="26" t="str">
        <f>+IF('Lista Puestos Valorados'!G67="","",'Lista Puestos Valorados'!G67)</f>
        <v/>
      </c>
      <c r="H67" s="26" t="str">
        <f>+IF('Lista Puestos Valorados'!H67="","",'Lista Puestos Valorados'!H67)</f>
        <v/>
      </c>
      <c r="I67" s="26" t="str">
        <f>+IF('Lista Puestos Valorados'!I67="","",'Lista Puestos Valorados'!I67)</f>
        <v/>
      </c>
      <c r="J67" s="118" t="e">
        <f t="array" ref="J67">+IF(L67="","",_xlfn.IFS(L67&lt;='Cortes de Agrupacion'!$F$15,'Cortes de Agrupacion'!$E$15,'Resultados General'!L67&lt;='Cortes de Agrupacion'!$F$14,'Cortes de Agrupacion'!$E$14,'Resultados General'!L67&lt;='Cortes de Agrupacion'!$F$13,'Cortes de Agrupacion'!$E$13,L67&lt;='Cortes de Agrupacion'!$F$12,'Cortes de Agrupacion'!$E$12,'Resultados General'!L67&lt;='Cortes de Agrupacion'!$F$11,'Cortes de Agrupacion'!$E$11,'Resultados General'!L67&lt;='Cortes de Agrupacion'!$F$10,'Cortes de Agrupacion'!$E$10,'Resultados General'!L67&lt;='Cortes de Agrupacion'!$F$9,'Cortes de Agrupacion'!$E$9,'Resultados General'!L67&lt;='Cortes de Agrupacion'!$F$8,'Cortes de Agrupacion'!$E$8,'Resultados General'!L67&lt;='Cortes de Agrupacion'!$F$7,'Cortes de Agrupacion'!$E$7,'Resultados General'!L67&lt;='Cortes de Agrupacion'!$F$6,'Cortes de Agrupacion'!$E$6))</f>
        <v>#VALUE!</v>
      </c>
      <c r="K67" s="118" t="str">
        <f t="shared" si="0"/>
        <v/>
      </c>
      <c r="L67" s="124" t="e">
        <f>#VALUE!</f>
        <v>#VALUE!</v>
      </c>
      <c r="M67" s="26" t="e">
        <f ca="1">+_xlfn.IFNA(VLOOKUP(C67,'Distribución de puestos'!$B$8:$I$507,8,0),"")</f>
        <v>#NAME?</v>
      </c>
      <c r="N67" s="26" t="str">
        <f>+IF(VLOOKUP($B67,'Lista Puestos Valorados'!$B$11:$BK$510,MATCH('Auxiliar General'!H$4,'Lista Puestos Valorados'!$B$10:$BK$10,0),0)="","No relevante",VLOOKUP($B67,'Lista Puestos Valorados'!$B$11:$BK$510,MATCH('Auxiliar General'!H$4,'Lista Puestos Valorados'!$B$10:$BK$10,0),0))</f>
        <v>No relevante</v>
      </c>
      <c r="O67" s="26">
        <f>+HLOOKUP(N67,Sistema_Puntos!$Q$5:$Y$43,'Auxiliar General'!J$5,FALSE)</f>
        <v>0</v>
      </c>
      <c r="P67" s="26" t="str">
        <f>+IF(VLOOKUP($B67,'Lista Puestos Valorados'!$B$11:$BK$510,MATCH('Auxiliar General'!J$4,'Lista Puestos Valorados'!$B$10:$BK$10,0),0)="","No relevante",VLOOKUP($B67,'Lista Puestos Valorados'!$B$11:$BK$510,MATCH('Auxiliar General'!J$4,'Lista Puestos Valorados'!$B$10:$BK$10,0),0))</f>
        <v>No relevante</v>
      </c>
      <c r="Q67" s="26">
        <f>+HLOOKUP(P67,Sistema_Puntos!$Q$5:$Y$43,'Auxiliar General'!L$5,FALSE)</f>
        <v>0</v>
      </c>
      <c r="R67" s="26" t="str">
        <f>+IF(VLOOKUP($B67,'Lista Puestos Valorados'!$B$11:$BK$510,MATCH('Auxiliar General'!L$4,'Lista Puestos Valorados'!$B$10:$BK$10,0),0)="","No relevante",VLOOKUP($B67,'Lista Puestos Valorados'!$B$11:$BK$510,MATCH('Auxiliar General'!L$4,'Lista Puestos Valorados'!$B$10:$BK$10,0),0))</f>
        <v>No relevante</v>
      </c>
      <c r="S67" s="26">
        <f>+HLOOKUP(R67,Sistema_Puntos!$Q$5:$Y$43,'Auxiliar General'!N$5,FALSE)</f>
        <v>0</v>
      </c>
      <c r="T67" s="26" t="str">
        <f>+IF(VLOOKUP($B67,'Lista Puestos Valorados'!$B$11:$BK$510,MATCH('Auxiliar General'!N$4,'Lista Puestos Valorados'!$B$10:$BK$10,0),0)="","No relevante",VLOOKUP($B67,'Lista Puestos Valorados'!$B$11:$BK$510,MATCH('Auxiliar General'!N$4,'Lista Puestos Valorados'!$B$10:$BK$10,0),0))</f>
        <v>No relevante</v>
      </c>
      <c r="U67" s="26">
        <f>+HLOOKUP(T67,Sistema_Puntos!$Q$5:$Y$43,'Auxiliar General'!P$5,FALSE)</f>
        <v>0</v>
      </c>
      <c r="V67" s="26" t="str">
        <f>+IF(VLOOKUP($B67,'Lista Puestos Valorados'!$B$11:$BK$510,MATCH('Auxiliar General'!P$4,'Lista Puestos Valorados'!$B$10:$BK$10,0),0)="","No relevante",VLOOKUP($B67,'Lista Puestos Valorados'!$B$11:$BK$510,MATCH('Auxiliar General'!P$4,'Lista Puestos Valorados'!$B$10:$BK$10,0),0))</f>
        <v>No relevante</v>
      </c>
      <c r="W67" s="26">
        <f>+HLOOKUP(V67,Sistema_Puntos!$Q$5:$Y$43,'Auxiliar General'!R$5,FALSE)</f>
        <v>0</v>
      </c>
      <c r="X67" s="26" t="str">
        <f>+IF(VLOOKUP($B67,'Lista Puestos Valorados'!$B$11:$BK$510,MATCH('Auxiliar General'!R$4,'Lista Puestos Valorados'!$B$10:$BK$10,0),0)="","No relevante",VLOOKUP($B67,'Lista Puestos Valorados'!$B$11:$BK$510,MATCH('Auxiliar General'!R$4,'Lista Puestos Valorados'!$B$10:$BK$10,0),0))</f>
        <v>No relevante</v>
      </c>
      <c r="Y67" s="26">
        <f>+HLOOKUP(X67,Sistema_Puntos!$Q$5:$Y$43,'Auxiliar General'!T$5,FALSE)</f>
        <v>0</v>
      </c>
      <c r="Z67" s="26" t="str">
        <f>+IF(VLOOKUP($B67,'Lista Puestos Valorados'!$B$11:$BK$510,MATCH('Auxiliar General'!T$4,'Lista Puestos Valorados'!$B$10:$BK$10,0),0)="","No relevante",VLOOKUP($B67,'Lista Puestos Valorados'!$B$11:$BK$510,MATCH('Auxiliar General'!T$4,'Lista Puestos Valorados'!$B$10:$BK$10,0),0))</f>
        <v>No relevante</v>
      </c>
      <c r="AA67" s="26">
        <f>+HLOOKUP(Z67,Sistema_Puntos!$Q$5:$Y$43,'Auxiliar General'!V$5,FALSE)</f>
        <v>0</v>
      </c>
      <c r="AB67" s="26" t="str">
        <f>+IF(VLOOKUP($B67,'Lista Puestos Valorados'!$B$11:$BK$510,MATCH('Auxiliar General'!V$4,'Lista Puestos Valorados'!$B$10:$BK$10,0),0)="","No relevante",VLOOKUP($B67,'Lista Puestos Valorados'!$B$11:$BK$510,MATCH('Auxiliar General'!V$4,'Lista Puestos Valorados'!$B$10:$BK$10,0),0))</f>
        <v>No relevante</v>
      </c>
      <c r="AC67" s="26">
        <f>+HLOOKUP(AB67,Sistema_Puntos!$Q$5:$Y$43,'Auxiliar General'!X$5,FALSE)</f>
        <v>0</v>
      </c>
      <c r="AD67" s="26" t="str">
        <f>+IF(VLOOKUP($B67,'Lista Puestos Valorados'!$B$11:$BK$510,MATCH('Auxiliar General'!X$4,'Lista Puestos Valorados'!$B$10:$BK$10,0),0)="","No relevante",VLOOKUP($B67,'Lista Puestos Valorados'!$B$11:$BK$510,MATCH('Auxiliar General'!X$4,'Lista Puestos Valorados'!$B$10:$BK$10,0),0))</f>
        <v>No relevante</v>
      </c>
      <c r="AE67" s="26">
        <f>+HLOOKUP(AD67,Sistema_Puntos!$Q$5:$Y$43,'Auxiliar General'!Z$5,FALSE)</f>
        <v>0</v>
      </c>
      <c r="AF67" s="26" t="str">
        <f>+IF(VLOOKUP($B67,'Lista Puestos Valorados'!$B$11:$BK$510,MATCH('Auxiliar General'!Z$4,'Lista Puestos Valorados'!$B$10:$BK$10,0),0)="","No relevante",VLOOKUP($B67,'Lista Puestos Valorados'!$B$11:$BK$510,MATCH('Auxiliar General'!Z$4,'Lista Puestos Valorados'!$B$10:$BK$10,0),0))</f>
        <v>No relevante</v>
      </c>
      <c r="AG67" s="26">
        <f>+HLOOKUP(AF67,Sistema_Puntos!$Q$5:$Y$43,'Auxiliar General'!AB$5,FALSE)</f>
        <v>0</v>
      </c>
      <c r="AH67" s="26" t="str">
        <f>+IF(VLOOKUP($B67,'Lista Puestos Valorados'!$B$11:$BK$510,MATCH('Auxiliar General'!AB$4,'Lista Puestos Valorados'!$B$10:$BK$10,0),0)="","No relevante",VLOOKUP($B67,'Lista Puestos Valorados'!$B$11:$BK$510,MATCH('Auxiliar General'!AB$4,'Lista Puestos Valorados'!$B$10:$BK$10,0),0))</f>
        <v>No relevante</v>
      </c>
      <c r="AI67" s="26">
        <f>+HLOOKUP(AH67,Sistema_Puntos!$Q$5:$Y$43,'Auxiliar General'!AD$5,FALSE)</f>
        <v>0</v>
      </c>
      <c r="AJ67" s="26" t="str">
        <f>+IF(VLOOKUP($B67,'Lista Puestos Valorados'!$B$11:$BK$510,MATCH('Auxiliar General'!AD$4,'Lista Puestos Valorados'!$B$10:$BK$10,0),0)="","No relevante",VLOOKUP($B67,'Lista Puestos Valorados'!$B$11:$BK$510,MATCH('Auxiliar General'!AD$4,'Lista Puestos Valorados'!$B$10:$BK$10,0),0))</f>
        <v>No relevante</v>
      </c>
      <c r="AK67" s="26">
        <f>+HLOOKUP(AJ67,Sistema_Puntos!$Q$5:$Y$43,'Auxiliar General'!AF$5,FALSE)</f>
        <v>0</v>
      </c>
      <c r="AL67" s="26" t="str">
        <f>+IF(VLOOKUP($B67,'Lista Puestos Valorados'!$B$11:$BK$510,MATCH('Auxiliar General'!AF$4,'Lista Puestos Valorados'!$B$10:$BK$10,0),0)="","No relevante",VLOOKUP($B67,'Lista Puestos Valorados'!$B$11:$BK$510,MATCH('Auxiliar General'!AF$4,'Lista Puestos Valorados'!$B$10:$BK$10,0),0))</f>
        <v>No relevante</v>
      </c>
      <c r="AM67" s="26">
        <f>+HLOOKUP(AL67,Sistema_Puntos!$Q$5:$Y$43,'Auxiliar General'!AH$5,FALSE)</f>
        <v>0</v>
      </c>
      <c r="AN67" s="26" t="str">
        <f>+IF(VLOOKUP($B67,'Lista Puestos Valorados'!$B$11:$BK$510,MATCH('Auxiliar General'!AH$4,'Lista Puestos Valorados'!$B$10:$BK$10,0),0)="","No relevante",VLOOKUP($B67,'Lista Puestos Valorados'!$B$11:$BK$510,MATCH('Auxiliar General'!AH$4,'Lista Puestos Valorados'!$B$10:$BK$10,0),0))</f>
        <v>No relevante</v>
      </c>
      <c r="AO67" s="26">
        <f>+HLOOKUP(AN67,Sistema_Puntos!$Q$5:$Y$43,'Auxiliar General'!AJ$5,FALSE)</f>
        <v>0</v>
      </c>
      <c r="AP67" s="26" t="str">
        <f>+IF(VLOOKUP($B67,'Lista Puestos Valorados'!$B$11:$BK$510,MATCH('Auxiliar General'!AJ$4,'Lista Puestos Valorados'!$B$10:$BK$10,0),0)="","No relevante",VLOOKUP($B67,'Lista Puestos Valorados'!$B$11:$BK$510,MATCH('Auxiliar General'!AJ$4,'Lista Puestos Valorados'!$B$10:$BK$10,0),0))</f>
        <v>No relevante</v>
      </c>
      <c r="AQ67" s="26">
        <f>+HLOOKUP(AP67,Sistema_Puntos!$Q$5:$Y$43,'Auxiliar General'!AL$5,FALSE)</f>
        <v>0</v>
      </c>
      <c r="AR67" s="26" t="str">
        <f>+IF(VLOOKUP($B67,'Lista Puestos Valorados'!$B$11:$BK$510,MATCH('Auxiliar General'!AL$4,'Lista Puestos Valorados'!$B$10:$BK$10,0),0)="","No relevante",VLOOKUP($B67,'Lista Puestos Valorados'!$B$11:$BK$510,MATCH('Auxiliar General'!AL$4,'Lista Puestos Valorados'!$B$10:$BK$10,0),0))</f>
        <v>No relevante</v>
      </c>
      <c r="AS67" s="26">
        <f>+HLOOKUP(AR67,Sistema_Puntos!$Q$5:$Y$43,'Auxiliar General'!AN$5,FALSE)</f>
        <v>0</v>
      </c>
      <c r="AT67" s="26" t="str">
        <f>+IF(VLOOKUP($B67,'Lista Puestos Valorados'!$B$11:$BK$510,MATCH('Auxiliar General'!AN$4,'Lista Puestos Valorados'!$B$10:$BK$10,0),0)="","No relevante",VLOOKUP($B67,'Lista Puestos Valorados'!$B$11:$BK$510,MATCH('Auxiliar General'!AN$4,'Lista Puestos Valorados'!$B$10:$BK$10,0),0))</f>
        <v>No relevante</v>
      </c>
      <c r="AU67" s="26">
        <f>+HLOOKUP(AT67,Sistema_Puntos!$Q$5:$Y$43,'Auxiliar General'!AP$5,FALSE)</f>
        <v>0</v>
      </c>
      <c r="AV67" s="26" t="str">
        <f>+IF(VLOOKUP($B67,'Lista Puestos Valorados'!$B$11:$BK$510,MATCH('Auxiliar General'!AP$4,'Lista Puestos Valorados'!$B$10:$BK$10,0),0)="","No relevante",VLOOKUP($B67,'Lista Puestos Valorados'!$B$11:$BK$510,MATCH('Auxiliar General'!AP$4,'Lista Puestos Valorados'!$B$10:$BK$10,0),0))</f>
        <v>No relevante</v>
      </c>
      <c r="AW67" s="26">
        <f>+HLOOKUP(AV67,Sistema_Puntos!$Q$5:$Y$43,'Auxiliar General'!AR$5,FALSE)</f>
        <v>0</v>
      </c>
      <c r="AX67" s="26" t="str">
        <f>+IF(VLOOKUP($B67,'Lista Puestos Valorados'!$B$11:$BK$510,MATCH('Auxiliar General'!AR$4,'Lista Puestos Valorados'!$B$10:$BK$10,0),0)="","No relevante",VLOOKUP($B67,'Lista Puestos Valorados'!$B$11:$BK$510,MATCH('Auxiliar General'!AR$4,'Lista Puestos Valorados'!$B$10:$BK$10,0),0))</f>
        <v>No relevante</v>
      </c>
      <c r="AY67" s="26">
        <f>+HLOOKUP(AX67,Sistema_Puntos!$Q$5:$Y$43,'Auxiliar General'!AT$5,FALSE)</f>
        <v>0</v>
      </c>
      <c r="AZ67" s="26" t="str">
        <f>+IF(VLOOKUP($B67,'Lista Puestos Valorados'!$B$11:$BK$510,MATCH('Auxiliar General'!AT$4,'Lista Puestos Valorados'!$B$10:$BK$10,0),0)="","No relevante",VLOOKUP($B67,'Lista Puestos Valorados'!$B$11:$BK$510,MATCH('Auxiliar General'!AT$4,'Lista Puestos Valorados'!$B$10:$BK$10,0),0))</f>
        <v>No relevante</v>
      </c>
      <c r="BA67" s="26">
        <f>+HLOOKUP(AZ67,Sistema_Puntos!$Q$5:$Y$43,'Auxiliar General'!AV$5,FALSE)</f>
        <v>0</v>
      </c>
      <c r="BB67" s="26" t="str">
        <f>+IF(VLOOKUP($B67,'Lista Puestos Valorados'!$B$11:$BK$510,MATCH('Auxiliar General'!AV$4,'Lista Puestos Valorados'!$B$10:$BK$10,0),0)="","No relevante",VLOOKUP($B67,'Lista Puestos Valorados'!$B$11:$BK$510,MATCH('Auxiliar General'!AV$4,'Lista Puestos Valorados'!$B$10:$BK$10,0),0))</f>
        <v>No relevante</v>
      </c>
      <c r="BC67" s="26">
        <f>+HLOOKUP(BB67,Sistema_Puntos!$Q$5:$Y$43,'Auxiliar General'!AX$5,FALSE)</f>
        <v>0</v>
      </c>
      <c r="BD67" s="26" t="str">
        <f>+IF(VLOOKUP($B67,'Lista Puestos Valorados'!$B$11:$BK$510,MATCH('Auxiliar General'!AX$4,'Lista Puestos Valorados'!$B$10:$BK$10,0),0)="","No relevante",VLOOKUP($B67,'Lista Puestos Valorados'!$B$11:$BK$510,MATCH('Auxiliar General'!AX$4,'Lista Puestos Valorados'!$B$10:$BK$10,0),0))</f>
        <v>No relevante</v>
      </c>
      <c r="BE67" s="26">
        <f>+HLOOKUP(BD67,Sistema_Puntos!$Q$5:$Y$43,'Auxiliar General'!AZ$5,FALSE)</f>
        <v>0</v>
      </c>
      <c r="BF67" s="26" t="str">
        <f>+IF(VLOOKUP($B67,'Lista Puestos Valorados'!$B$11:$BK$510,MATCH('Auxiliar General'!AZ$4,'Lista Puestos Valorados'!$B$10:$BK$10,0),0)="","No relevante",VLOOKUP($B67,'Lista Puestos Valorados'!$B$11:$BK$510,MATCH('Auxiliar General'!AZ$4,'Lista Puestos Valorados'!$B$10:$BK$10,0),0))</f>
        <v>No relevante</v>
      </c>
      <c r="BG67" s="26">
        <f>+HLOOKUP(BF67,Sistema_Puntos!$Q$5:$Y$43,'Auxiliar General'!BB$5,FALSE)</f>
        <v>0</v>
      </c>
      <c r="BH67" s="26" t="str">
        <f>+IF(VLOOKUP($B67,'Lista Puestos Valorados'!$B$11:$BK$510,MATCH('Auxiliar General'!BB$4,'Lista Puestos Valorados'!$B$10:$BK$10,0),0)="","No relevante",VLOOKUP($B67,'Lista Puestos Valorados'!$B$11:$BK$510,MATCH('Auxiliar General'!BB$4,'Lista Puestos Valorados'!$B$10:$BK$10,0),0))</f>
        <v>No relevante</v>
      </c>
      <c r="BI67" s="26">
        <f>+HLOOKUP(BH67,Sistema_Puntos!$Q$5:$Y$43,'Auxiliar General'!BD$5,FALSE)</f>
        <v>0</v>
      </c>
      <c r="BJ67" s="26" t="str">
        <f>+IF(VLOOKUP($B67,'Lista Puestos Valorados'!$B$11:$BK$510,MATCH('Auxiliar General'!BD$4,'Lista Puestos Valorados'!$B$10:$BK$10,0),0)="","No relevante",VLOOKUP($B67,'Lista Puestos Valorados'!$B$11:$BK$510,MATCH('Auxiliar General'!BD$4,'Lista Puestos Valorados'!$B$10:$BK$10,0),0))</f>
        <v>No relevante</v>
      </c>
      <c r="BK67" s="26">
        <f>+HLOOKUP(BJ67,Sistema_Puntos!$Q$5:$Y$43,'Auxiliar General'!BF$5,FALSE)</f>
        <v>0</v>
      </c>
      <c r="BL67" s="26" t="str">
        <f>+IF(VLOOKUP($B67,'Lista Puestos Valorados'!$B$11:$BK$510,MATCH('Auxiliar General'!BF$4,'Lista Puestos Valorados'!$B$10:$BK$10,0),0)="","No relevante",VLOOKUP($B67,'Lista Puestos Valorados'!$B$11:$BK$510,MATCH('Auxiliar General'!BF$4,'Lista Puestos Valorados'!$B$10:$BK$10,0),0))</f>
        <v>No relevante</v>
      </c>
      <c r="BM67" s="26">
        <f>+HLOOKUP(BL67,Sistema_Puntos!$Q$5:$Y$43,'Auxiliar General'!BH$5,FALSE)</f>
        <v>0</v>
      </c>
      <c r="BN67" s="26" t="str">
        <f>+IF(VLOOKUP($B67,'Lista Puestos Valorados'!$B$11:$BK$510,MATCH('Auxiliar General'!BH$4,'Lista Puestos Valorados'!$B$10:$BK$10,0),0)="","No relevante",VLOOKUP($B67,'Lista Puestos Valorados'!$B$11:$BK$510,MATCH('Auxiliar General'!BH$4,'Lista Puestos Valorados'!$B$10:$BK$10,0),0))</f>
        <v>No relevante</v>
      </c>
      <c r="BO67" s="26">
        <f>+HLOOKUP(BN67,Sistema_Puntos!$Q$5:$Y$43,'Auxiliar General'!BJ$5,FALSE)</f>
        <v>0</v>
      </c>
      <c r="BP67" s="26" t="str">
        <f>+IF(VLOOKUP($B67,'Lista Puestos Valorados'!$B$11:$BK$510,MATCH('Auxiliar General'!BJ$4,'Lista Puestos Valorados'!$B$10:$BK$10,0),0)="","No relevante",VLOOKUP($B67,'Lista Puestos Valorados'!$B$11:$BK$510,MATCH('Auxiliar General'!BJ$4,'Lista Puestos Valorados'!$B$10:$BK$10,0),0))</f>
        <v>No relevante</v>
      </c>
      <c r="BQ67" s="26">
        <f>+HLOOKUP(BP67,Sistema_Puntos!$Q$5:$Y$43,'Auxiliar General'!BL$5,FALSE)</f>
        <v>0</v>
      </c>
      <c r="BR67" s="26" t="str">
        <f>+IF(VLOOKUP($B67,'Lista Puestos Valorados'!$B$11:$BK$510,MATCH('Auxiliar General'!BL$4,'Lista Puestos Valorados'!$B$10:$BK$10,0),0)="","No relevante",VLOOKUP($B67,'Lista Puestos Valorados'!$B$11:$BK$510,MATCH('Auxiliar General'!BL$4,'Lista Puestos Valorados'!$B$10:$BK$10,0),0))</f>
        <v>No relevante</v>
      </c>
      <c r="BS67" s="26">
        <f>+HLOOKUP(BR67,Sistema_Puntos!$Q$5:$Y$43,'Auxiliar General'!BN$5,FALSE)</f>
        <v>0</v>
      </c>
      <c r="BT67" s="26" t="str">
        <f>+IF(VLOOKUP($B67,'Lista Puestos Valorados'!$B$11:$BK$510,MATCH('Auxiliar General'!BN$4,'Lista Puestos Valorados'!$B$10:$BK$10,0),0)="","No relevante",VLOOKUP($B67,'Lista Puestos Valorados'!$B$11:$BK$510,MATCH('Auxiliar General'!BN$4,'Lista Puestos Valorados'!$B$10:$BK$10,0),0))</f>
        <v>No relevante</v>
      </c>
      <c r="BU67" s="26">
        <f>+HLOOKUP(BT67,Sistema_Puntos!$Q$5:$Y$43,'Auxiliar General'!BP$5,FALSE)</f>
        <v>0</v>
      </c>
      <c r="BV67" s="26" t="str">
        <f>+IF(VLOOKUP($B67,'Lista Puestos Valorados'!$B$11:$BK$510,MATCH('Auxiliar General'!BP$4,'Lista Puestos Valorados'!$B$10:$BK$10,0),0)="","No relevante",VLOOKUP($B67,'Lista Puestos Valorados'!$B$11:$BK$510,MATCH('Auxiliar General'!BP$4,'Lista Puestos Valorados'!$B$10:$BK$10,0),0))</f>
        <v>No relevante</v>
      </c>
      <c r="BW67" s="26">
        <f>+HLOOKUP(BV67,Sistema_Puntos!$Q$5:$Y$43,'Auxiliar General'!BR$5,FALSE)</f>
        <v>0</v>
      </c>
      <c r="BX67" s="26" t="str">
        <f>+IF(VLOOKUP($B67,'Lista Puestos Valorados'!$B$11:$BK$510,MATCH('Auxiliar General'!BR$4,'Lista Puestos Valorados'!$B$10:$BK$10,0),0)="","No relevante",VLOOKUP($B67,'Lista Puestos Valorados'!$B$11:$BK$510,MATCH('Auxiliar General'!BR$4,'Lista Puestos Valorados'!$B$10:$BK$10,0),0))</f>
        <v>No relevante</v>
      </c>
      <c r="BY67" s="26">
        <f>+HLOOKUP(BX67,Sistema_Puntos!$Q$5:$Y$43,'Auxiliar General'!BT$5,FALSE)</f>
        <v>0</v>
      </c>
      <c r="BZ67" s="26" t="str">
        <f>+IF(VLOOKUP($B67,'Lista Puestos Valorados'!$B$11:$BK$510,MATCH('Auxiliar General'!BT$4,'Lista Puestos Valorados'!$B$10:$BK$10,0),0)="","No relevante",VLOOKUP($B67,'Lista Puestos Valorados'!$B$11:$BK$510,MATCH('Auxiliar General'!BT$4,'Lista Puestos Valorados'!$B$10:$BK$10,0),0))</f>
        <v>No relevante</v>
      </c>
      <c r="CA67" s="26">
        <f>+HLOOKUP(BZ67,Sistema_Puntos!$Q$5:$Y$43,'Auxiliar General'!BV$5,FALSE)</f>
        <v>0</v>
      </c>
      <c r="CB67" s="26" t="str">
        <f>+IF(VLOOKUP($B67,'Lista Puestos Valorados'!$B$11:$BK$510,MATCH('Auxiliar General'!BV$4,'Lista Puestos Valorados'!$B$10:$BK$10,0),0)="","No relevante",VLOOKUP($B67,'Lista Puestos Valorados'!$B$11:$BK$510,MATCH('Auxiliar General'!BV$4,'Lista Puestos Valorados'!$B$10:$BK$10,0),0))</f>
        <v>No relevante</v>
      </c>
      <c r="CC67" s="26">
        <f>+HLOOKUP(CB67,Sistema_Puntos!$Q$5:$Y$43,'Auxiliar General'!BX$5,FALSE)</f>
        <v>0</v>
      </c>
      <c r="CD67" s="26" t="str">
        <f>+IF(VLOOKUP($B67,'Lista Puestos Valorados'!$B$11:$BK$510,MATCH('Auxiliar General'!BX$4,'Lista Puestos Valorados'!$B$10:$BK$10,0),0)="","No relevante",VLOOKUP($B67,'Lista Puestos Valorados'!$B$11:$BK$510,MATCH('Auxiliar General'!BX$4,'Lista Puestos Valorados'!$B$10:$BK$10,0),0))</f>
        <v>No relevante</v>
      </c>
      <c r="CE67" s="26">
        <f>+HLOOKUP(CD67,Sistema_Puntos!$Q$5:$Y$43,'Auxiliar General'!BZ$5,FALSE)</f>
        <v>0</v>
      </c>
      <c r="CF67" s="26" t="str">
        <f>+IF(VLOOKUP($B67,'Lista Puestos Valorados'!$B$11:$BK$510,MATCH('Auxiliar General'!BZ$4,'Lista Puestos Valorados'!$B$10:$BK$10,0),0)="","No relevante",VLOOKUP($B67,'Lista Puestos Valorados'!$B$11:$BK$510,MATCH('Auxiliar General'!BZ$4,'Lista Puestos Valorados'!$B$10:$BK$10,0),0))</f>
        <v>No relevante</v>
      </c>
      <c r="CG67" s="26">
        <f>+HLOOKUP(CF67,Sistema_Puntos!$Q$5:$Y$43,'Auxiliar General'!CB$5,FALSE)</f>
        <v>0</v>
      </c>
      <c r="CH67" s="29"/>
      <c r="CI67" s="29"/>
    </row>
    <row r="68" spans="2:87" ht="17.55" customHeight="1">
      <c r="B68" s="26">
        <f>+'Listado de Puestos'!B68</f>
        <v>58</v>
      </c>
      <c r="C68" s="26" t="str">
        <f>+IF('Lista Puestos Valorados'!C68="","",'Lista Puestos Valorados'!C68)</f>
        <v/>
      </c>
      <c r="D68" s="26" t="str">
        <f>+IF('Lista Puestos Valorados'!D68="","",'Lista Puestos Valorados'!D68)</f>
        <v/>
      </c>
      <c r="E68" s="26" t="str">
        <f>+IF('Lista Puestos Valorados'!E68="","",'Lista Puestos Valorados'!E68)</f>
        <v/>
      </c>
      <c r="F68" s="26" t="str">
        <f>+IF('Lista Puestos Valorados'!F68="","",'Lista Puestos Valorados'!F68)</f>
        <v/>
      </c>
      <c r="G68" s="26" t="str">
        <f>+IF('Lista Puestos Valorados'!G68="","",'Lista Puestos Valorados'!G68)</f>
        <v/>
      </c>
      <c r="H68" s="26" t="str">
        <f>+IF('Lista Puestos Valorados'!H68="","",'Lista Puestos Valorados'!H68)</f>
        <v/>
      </c>
      <c r="I68" s="26" t="str">
        <f>+IF('Lista Puestos Valorados'!I68="","",'Lista Puestos Valorados'!I68)</f>
        <v/>
      </c>
      <c r="J68" s="118" t="e">
        <f t="array" ref="J68">+IF(L68="","",_xlfn.IFS(L68&lt;='Cortes de Agrupacion'!$F$15,'Cortes de Agrupacion'!$E$15,'Resultados General'!L68&lt;='Cortes de Agrupacion'!$F$14,'Cortes de Agrupacion'!$E$14,'Resultados General'!L68&lt;='Cortes de Agrupacion'!$F$13,'Cortes de Agrupacion'!$E$13,L68&lt;='Cortes de Agrupacion'!$F$12,'Cortes de Agrupacion'!$E$12,'Resultados General'!L68&lt;='Cortes de Agrupacion'!$F$11,'Cortes de Agrupacion'!$E$11,'Resultados General'!L68&lt;='Cortes de Agrupacion'!$F$10,'Cortes de Agrupacion'!$E$10,'Resultados General'!L68&lt;='Cortes de Agrupacion'!$F$9,'Cortes de Agrupacion'!$E$9,'Resultados General'!L68&lt;='Cortes de Agrupacion'!$F$8,'Cortes de Agrupacion'!$E$8,'Resultados General'!L68&lt;='Cortes de Agrupacion'!$F$7,'Cortes de Agrupacion'!$E$7,'Resultados General'!L68&lt;='Cortes de Agrupacion'!$F$6,'Cortes de Agrupacion'!$E$6))</f>
        <v>#VALUE!</v>
      </c>
      <c r="K68" s="118" t="str">
        <f t="shared" si="0"/>
        <v/>
      </c>
      <c r="L68" s="124" t="e">
        <f>#VALUE!</f>
        <v>#VALUE!</v>
      </c>
      <c r="M68" s="26" t="e">
        <f ca="1">+_xlfn.IFNA(VLOOKUP(C68,'Distribución de puestos'!$B$8:$I$507,8,0),"")</f>
        <v>#NAME?</v>
      </c>
      <c r="N68" s="26" t="str">
        <f>+IF(VLOOKUP($B68,'Lista Puestos Valorados'!$B$11:$BK$510,MATCH('Auxiliar General'!H$4,'Lista Puestos Valorados'!$B$10:$BK$10,0),0)="","No relevante",VLOOKUP($B68,'Lista Puestos Valorados'!$B$11:$BK$510,MATCH('Auxiliar General'!H$4,'Lista Puestos Valorados'!$B$10:$BK$10,0),0))</f>
        <v>No relevante</v>
      </c>
      <c r="O68" s="26">
        <f>+HLOOKUP(N68,Sistema_Puntos!$Q$5:$Y$43,'Auxiliar General'!J$5,FALSE)</f>
        <v>0</v>
      </c>
      <c r="P68" s="26" t="str">
        <f>+IF(VLOOKUP($B68,'Lista Puestos Valorados'!$B$11:$BK$510,MATCH('Auxiliar General'!J$4,'Lista Puestos Valorados'!$B$10:$BK$10,0),0)="","No relevante",VLOOKUP($B68,'Lista Puestos Valorados'!$B$11:$BK$510,MATCH('Auxiliar General'!J$4,'Lista Puestos Valorados'!$B$10:$BK$10,0),0))</f>
        <v>No relevante</v>
      </c>
      <c r="Q68" s="26">
        <f>+HLOOKUP(P68,Sistema_Puntos!$Q$5:$Y$43,'Auxiliar General'!L$5,FALSE)</f>
        <v>0</v>
      </c>
      <c r="R68" s="26" t="str">
        <f>+IF(VLOOKUP($B68,'Lista Puestos Valorados'!$B$11:$BK$510,MATCH('Auxiliar General'!L$4,'Lista Puestos Valorados'!$B$10:$BK$10,0),0)="","No relevante",VLOOKUP($B68,'Lista Puestos Valorados'!$B$11:$BK$510,MATCH('Auxiliar General'!L$4,'Lista Puestos Valorados'!$B$10:$BK$10,0),0))</f>
        <v>No relevante</v>
      </c>
      <c r="S68" s="26">
        <f>+HLOOKUP(R68,Sistema_Puntos!$Q$5:$Y$43,'Auxiliar General'!N$5,FALSE)</f>
        <v>0</v>
      </c>
      <c r="T68" s="26" t="str">
        <f>+IF(VLOOKUP($B68,'Lista Puestos Valorados'!$B$11:$BK$510,MATCH('Auxiliar General'!N$4,'Lista Puestos Valorados'!$B$10:$BK$10,0),0)="","No relevante",VLOOKUP($B68,'Lista Puestos Valorados'!$B$11:$BK$510,MATCH('Auxiliar General'!N$4,'Lista Puestos Valorados'!$B$10:$BK$10,0),0))</f>
        <v>No relevante</v>
      </c>
      <c r="U68" s="26">
        <f>+HLOOKUP(T68,Sistema_Puntos!$Q$5:$Y$43,'Auxiliar General'!P$5,FALSE)</f>
        <v>0</v>
      </c>
      <c r="V68" s="26" t="str">
        <f>+IF(VLOOKUP($B68,'Lista Puestos Valorados'!$B$11:$BK$510,MATCH('Auxiliar General'!P$4,'Lista Puestos Valorados'!$B$10:$BK$10,0),0)="","No relevante",VLOOKUP($B68,'Lista Puestos Valorados'!$B$11:$BK$510,MATCH('Auxiliar General'!P$4,'Lista Puestos Valorados'!$B$10:$BK$10,0),0))</f>
        <v>No relevante</v>
      </c>
      <c r="W68" s="26">
        <f>+HLOOKUP(V68,Sistema_Puntos!$Q$5:$Y$43,'Auxiliar General'!R$5,FALSE)</f>
        <v>0</v>
      </c>
      <c r="X68" s="26" t="str">
        <f>+IF(VLOOKUP($B68,'Lista Puestos Valorados'!$B$11:$BK$510,MATCH('Auxiliar General'!R$4,'Lista Puestos Valorados'!$B$10:$BK$10,0),0)="","No relevante",VLOOKUP($B68,'Lista Puestos Valorados'!$B$11:$BK$510,MATCH('Auxiliar General'!R$4,'Lista Puestos Valorados'!$B$10:$BK$10,0),0))</f>
        <v>No relevante</v>
      </c>
      <c r="Y68" s="26">
        <f>+HLOOKUP(X68,Sistema_Puntos!$Q$5:$Y$43,'Auxiliar General'!T$5,FALSE)</f>
        <v>0</v>
      </c>
      <c r="Z68" s="26" t="str">
        <f>+IF(VLOOKUP($B68,'Lista Puestos Valorados'!$B$11:$BK$510,MATCH('Auxiliar General'!T$4,'Lista Puestos Valorados'!$B$10:$BK$10,0),0)="","No relevante",VLOOKUP($B68,'Lista Puestos Valorados'!$B$11:$BK$510,MATCH('Auxiliar General'!T$4,'Lista Puestos Valorados'!$B$10:$BK$10,0),0))</f>
        <v>No relevante</v>
      </c>
      <c r="AA68" s="26">
        <f>+HLOOKUP(Z68,Sistema_Puntos!$Q$5:$Y$43,'Auxiliar General'!V$5,FALSE)</f>
        <v>0</v>
      </c>
      <c r="AB68" s="26" t="str">
        <f>+IF(VLOOKUP($B68,'Lista Puestos Valorados'!$B$11:$BK$510,MATCH('Auxiliar General'!V$4,'Lista Puestos Valorados'!$B$10:$BK$10,0),0)="","No relevante",VLOOKUP($B68,'Lista Puestos Valorados'!$B$11:$BK$510,MATCH('Auxiliar General'!V$4,'Lista Puestos Valorados'!$B$10:$BK$10,0),0))</f>
        <v>No relevante</v>
      </c>
      <c r="AC68" s="26">
        <f>+HLOOKUP(AB68,Sistema_Puntos!$Q$5:$Y$43,'Auxiliar General'!X$5,FALSE)</f>
        <v>0</v>
      </c>
      <c r="AD68" s="26" t="str">
        <f>+IF(VLOOKUP($B68,'Lista Puestos Valorados'!$B$11:$BK$510,MATCH('Auxiliar General'!X$4,'Lista Puestos Valorados'!$B$10:$BK$10,0),0)="","No relevante",VLOOKUP($B68,'Lista Puestos Valorados'!$B$11:$BK$510,MATCH('Auxiliar General'!X$4,'Lista Puestos Valorados'!$B$10:$BK$10,0),0))</f>
        <v>No relevante</v>
      </c>
      <c r="AE68" s="26">
        <f>+HLOOKUP(AD68,Sistema_Puntos!$Q$5:$Y$43,'Auxiliar General'!Z$5,FALSE)</f>
        <v>0</v>
      </c>
      <c r="AF68" s="26" t="str">
        <f>+IF(VLOOKUP($B68,'Lista Puestos Valorados'!$B$11:$BK$510,MATCH('Auxiliar General'!Z$4,'Lista Puestos Valorados'!$B$10:$BK$10,0),0)="","No relevante",VLOOKUP($B68,'Lista Puestos Valorados'!$B$11:$BK$510,MATCH('Auxiliar General'!Z$4,'Lista Puestos Valorados'!$B$10:$BK$10,0),0))</f>
        <v>No relevante</v>
      </c>
      <c r="AG68" s="26">
        <f>+HLOOKUP(AF68,Sistema_Puntos!$Q$5:$Y$43,'Auxiliar General'!AB$5,FALSE)</f>
        <v>0</v>
      </c>
      <c r="AH68" s="26" t="str">
        <f>+IF(VLOOKUP($B68,'Lista Puestos Valorados'!$B$11:$BK$510,MATCH('Auxiliar General'!AB$4,'Lista Puestos Valorados'!$B$10:$BK$10,0),0)="","No relevante",VLOOKUP($B68,'Lista Puestos Valorados'!$B$11:$BK$510,MATCH('Auxiliar General'!AB$4,'Lista Puestos Valorados'!$B$10:$BK$10,0),0))</f>
        <v>No relevante</v>
      </c>
      <c r="AI68" s="26">
        <f>+HLOOKUP(AH68,Sistema_Puntos!$Q$5:$Y$43,'Auxiliar General'!AD$5,FALSE)</f>
        <v>0</v>
      </c>
      <c r="AJ68" s="26" t="str">
        <f>+IF(VLOOKUP($B68,'Lista Puestos Valorados'!$B$11:$BK$510,MATCH('Auxiliar General'!AD$4,'Lista Puestos Valorados'!$B$10:$BK$10,0),0)="","No relevante",VLOOKUP($B68,'Lista Puestos Valorados'!$B$11:$BK$510,MATCH('Auxiliar General'!AD$4,'Lista Puestos Valorados'!$B$10:$BK$10,0),0))</f>
        <v>No relevante</v>
      </c>
      <c r="AK68" s="26">
        <f>+HLOOKUP(AJ68,Sistema_Puntos!$Q$5:$Y$43,'Auxiliar General'!AF$5,FALSE)</f>
        <v>0</v>
      </c>
      <c r="AL68" s="26" t="str">
        <f>+IF(VLOOKUP($B68,'Lista Puestos Valorados'!$B$11:$BK$510,MATCH('Auxiliar General'!AF$4,'Lista Puestos Valorados'!$B$10:$BK$10,0),0)="","No relevante",VLOOKUP($B68,'Lista Puestos Valorados'!$B$11:$BK$510,MATCH('Auxiliar General'!AF$4,'Lista Puestos Valorados'!$B$10:$BK$10,0),0))</f>
        <v>No relevante</v>
      </c>
      <c r="AM68" s="26">
        <f>+HLOOKUP(AL68,Sistema_Puntos!$Q$5:$Y$43,'Auxiliar General'!AH$5,FALSE)</f>
        <v>0</v>
      </c>
      <c r="AN68" s="26" t="str">
        <f>+IF(VLOOKUP($B68,'Lista Puestos Valorados'!$B$11:$BK$510,MATCH('Auxiliar General'!AH$4,'Lista Puestos Valorados'!$B$10:$BK$10,0),0)="","No relevante",VLOOKUP($B68,'Lista Puestos Valorados'!$B$11:$BK$510,MATCH('Auxiliar General'!AH$4,'Lista Puestos Valorados'!$B$10:$BK$10,0),0))</f>
        <v>No relevante</v>
      </c>
      <c r="AO68" s="26">
        <f>+HLOOKUP(AN68,Sistema_Puntos!$Q$5:$Y$43,'Auxiliar General'!AJ$5,FALSE)</f>
        <v>0</v>
      </c>
      <c r="AP68" s="26" t="str">
        <f>+IF(VLOOKUP($B68,'Lista Puestos Valorados'!$B$11:$BK$510,MATCH('Auxiliar General'!AJ$4,'Lista Puestos Valorados'!$B$10:$BK$10,0),0)="","No relevante",VLOOKUP($B68,'Lista Puestos Valorados'!$B$11:$BK$510,MATCH('Auxiliar General'!AJ$4,'Lista Puestos Valorados'!$B$10:$BK$10,0),0))</f>
        <v>No relevante</v>
      </c>
      <c r="AQ68" s="26">
        <f>+HLOOKUP(AP68,Sistema_Puntos!$Q$5:$Y$43,'Auxiliar General'!AL$5,FALSE)</f>
        <v>0</v>
      </c>
      <c r="AR68" s="26" t="str">
        <f>+IF(VLOOKUP($B68,'Lista Puestos Valorados'!$B$11:$BK$510,MATCH('Auxiliar General'!AL$4,'Lista Puestos Valorados'!$B$10:$BK$10,0),0)="","No relevante",VLOOKUP($B68,'Lista Puestos Valorados'!$B$11:$BK$510,MATCH('Auxiliar General'!AL$4,'Lista Puestos Valorados'!$B$10:$BK$10,0),0))</f>
        <v>No relevante</v>
      </c>
      <c r="AS68" s="26">
        <f>+HLOOKUP(AR68,Sistema_Puntos!$Q$5:$Y$43,'Auxiliar General'!AN$5,FALSE)</f>
        <v>0</v>
      </c>
      <c r="AT68" s="26" t="str">
        <f>+IF(VLOOKUP($B68,'Lista Puestos Valorados'!$B$11:$BK$510,MATCH('Auxiliar General'!AN$4,'Lista Puestos Valorados'!$B$10:$BK$10,0),0)="","No relevante",VLOOKUP($B68,'Lista Puestos Valorados'!$B$11:$BK$510,MATCH('Auxiliar General'!AN$4,'Lista Puestos Valorados'!$B$10:$BK$10,0),0))</f>
        <v>No relevante</v>
      </c>
      <c r="AU68" s="26">
        <f>+HLOOKUP(AT68,Sistema_Puntos!$Q$5:$Y$43,'Auxiliar General'!AP$5,FALSE)</f>
        <v>0</v>
      </c>
      <c r="AV68" s="26" t="str">
        <f>+IF(VLOOKUP($B68,'Lista Puestos Valorados'!$B$11:$BK$510,MATCH('Auxiliar General'!AP$4,'Lista Puestos Valorados'!$B$10:$BK$10,0),0)="","No relevante",VLOOKUP($B68,'Lista Puestos Valorados'!$B$11:$BK$510,MATCH('Auxiliar General'!AP$4,'Lista Puestos Valorados'!$B$10:$BK$10,0),0))</f>
        <v>No relevante</v>
      </c>
      <c r="AW68" s="26">
        <f>+HLOOKUP(AV68,Sistema_Puntos!$Q$5:$Y$43,'Auxiliar General'!AR$5,FALSE)</f>
        <v>0</v>
      </c>
      <c r="AX68" s="26" t="str">
        <f>+IF(VLOOKUP($B68,'Lista Puestos Valorados'!$B$11:$BK$510,MATCH('Auxiliar General'!AR$4,'Lista Puestos Valorados'!$B$10:$BK$10,0),0)="","No relevante",VLOOKUP($B68,'Lista Puestos Valorados'!$B$11:$BK$510,MATCH('Auxiliar General'!AR$4,'Lista Puestos Valorados'!$B$10:$BK$10,0),0))</f>
        <v>No relevante</v>
      </c>
      <c r="AY68" s="26">
        <f>+HLOOKUP(AX68,Sistema_Puntos!$Q$5:$Y$43,'Auxiliar General'!AT$5,FALSE)</f>
        <v>0</v>
      </c>
      <c r="AZ68" s="26" t="str">
        <f>+IF(VLOOKUP($B68,'Lista Puestos Valorados'!$B$11:$BK$510,MATCH('Auxiliar General'!AT$4,'Lista Puestos Valorados'!$B$10:$BK$10,0),0)="","No relevante",VLOOKUP($B68,'Lista Puestos Valorados'!$B$11:$BK$510,MATCH('Auxiliar General'!AT$4,'Lista Puestos Valorados'!$B$10:$BK$10,0),0))</f>
        <v>No relevante</v>
      </c>
      <c r="BA68" s="26">
        <f>+HLOOKUP(AZ68,Sistema_Puntos!$Q$5:$Y$43,'Auxiliar General'!AV$5,FALSE)</f>
        <v>0</v>
      </c>
      <c r="BB68" s="26" t="str">
        <f>+IF(VLOOKUP($B68,'Lista Puestos Valorados'!$B$11:$BK$510,MATCH('Auxiliar General'!AV$4,'Lista Puestos Valorados'!$B$10:$BK$10,0),0)="","No relevante",VLOOKUP($B68,'Lista Puestos Valorados'!$B$11:$BK$510,MATCH('Auxiliar General'!AV$4,'Lista Puestos Valorados'!$B$10:$BK$10,0),0))</f>
        <v>No relevante</v>
      </c>
      <c r="BC68" s="26">
        <f>+HLOOKUP(BB68,Sistema_Puntos!$Q$5:$Y$43,'Auxiliar General'!AX$5,FALSE)</f>
        <v>0</v>
      </c>
      <c r="BD68" s="26" t="str">
        <f>+IF(VLOOKUP($B68,'Lista Puestos Valorados'!$B$11:$BK$510,MATCH('Auxiliar General'!AX$4,'Lista Puestos Valorados'!$B$10:$BK$10,0),0)="","No relevante",VLOOKUP($B68,'Lista Puestos Valorados'!$B$11:$BK$510,MATCH('Auxiliar General'!AX$4,'Lista Puestos Valorados'!$B$10:$BK$10,0),0))</f>
        <v>No relevante</v>
      </c>
      <c r="BE68" s="26">
        <f>+HLOOKUP(BD68,Sistema_Puntos!$Q$5:$Y$43,'Auxiliar General'!AZ$5,FALSE)</f>
        <v>0</v>
      </c>
      <c r="BF68" s="26" t="str">
        <f>+IF(VLOOKUP($B68,'Lista Puestos Valorados'!$B$11:$BK$510,MATCH('Auxiliar General'!AZ$4,'Lista Puestos Valorados'!$B$10:$BK$10,0),0)="","No relevante",VLOOKUP($B68,'Lista Puestos Valorados'!$B$11:$BK$510,MATCH('Auxiliar General'!AZ$4,'Lista Puestos Valorados'!$B$10:$BK$10,0),0))</f>
        <v>No relevante</v>
      </c>
      <c r="BG68" s="26">
        <f>+HLOOKUP(BF68,Sistema_Puntos!$Q$5:$Y$43,'Auxiliar General'!BB$5,FALSE)</f>
        <v>0</v>
      </c>
      <c r="BH68" s="26" t="str">
        <f>+IF(VLOOKUP($B68,'Lista Puestos Valorados'!$B$11:$BK$510,MATCH('Auxiliar General'!BB$4,'Lista Puestos Valorados'!$B$10:$BK$10,0),0)="","No relevante",VLOOKUP($B68,'Lista Puestos Valorados'!$B$11:$BK$510,MATCH('Auxiliar General'!BB$4,'Lista Puestos Valorados'!$B$10:$BK$10,0),0))</f>
        <v>No relevante</v>
      </c>
      <c r="BI68" s="26">
        <f>+HLOOKUP(BH68,Sistema_Puntos!$Q$5:$Y$43,'Auxiliar General'!BD$5,FALSE)</f>
        <v>0</v>
      </c>
      <c r="BJ68" s="26" t="str">
        <f>+IF(VLOOKUP($B68,'Lista Puestos Valorados'!$B$11:$BK$510,MATCH('Auxiliar General'!BD$4,'Lista Puestos Valorados'!$B$10:$BK$10,0),0)="","No relevante",VLOOKUP($B68,'Lista Puestos Valorados'!$B$11:$BK$510,MATCH('Auxiliar General'!BD$4,'Lista Puestos Valorados'!$B$10:$BK$10,0),0))</f>
        <v>No relevante</v>
      </c>
      <c r="BK68" s="26">
        <f>+HLOOKUP(BJ68,Sistema_Puntos!$Q$5:$Y$43,'Auxiliar General'!BF$5,FALSE)</f>
        <v>0</v>
      </c>
      <c r="BL68" s="26" t="str">
        <f>+IF(VLOOKUP($B68,'Lista Puestos Valorados'!$B$11:$BK$510,MATCH('Auxiliar General'!BF$4,'Lista Puestos Valorados'!$B$10:$BK$10,0),0)="","No relevante",VLOOKUP($B68,'Lista Puestos Valorados'!$B$11:$BK$510,MATCH('Auxiliar General'!BF$4,'Lista Puestos Valorados'!$B$10:$BK$10,0),0))</f>
        <v>No relevante</v>
      </c>
      <c r="BM68" s="26">
        <f>+HLOOKUP(BL68,Sistema_Puntos!$Q$5:$Y$43,'Auxiliar General'!BH$5,FALSE)</f>
        <v>0</v>
      </c>
      <c r="BN68" s="26" t="str">
        <f>+IF(VLOOKUP($B68,'Lista Puestos Valorados'!$B$11:$BK$510,MATCH('Auxiliar General'!BH$4,'Lista Puestos Valorados'!$B$10:$BK$10,0),0)="","No relevante",VLOOKUP($B68,'Lista Puestos Valorados'!$B$11:$BK$510,MATCH('Auxiliar General'!BH$4,'Lista Puestos Valorados'!$B$10:$BK$10,0),0))</f>
        <v>No relevante</v>
      </c>
      <c r="BO68" s="26">
        <f>+HLOOKUP(BN68,Sistema_Puntos!$Q$5:$Y$43,'Auxiliar General'!BJ$5,FALSE)</f>
        <v>0</v>
      </c>
      <c r="BP68" s="26" t="str">
        <f>+IF(VLOOKUP($B68,'Lista Puestos Valorados'!$B$11:$BK$510,MATCH('Auxiliar General'!BJ$4,'Lista Puestos Valorados'!$B$10:$BK$10,0),0)="","No relevante",VLOOKUP($B68,'Lista Puestos Valorados'!$B$11:$BK$510,MATCH('Auxiliar General'!BJ$4,'Lista Puestos Valorados'!$B$10:$BK$10,0),0))</f>
        <v>No relevante</v>
      </c>
      <c r="BQ68" s="26">
        <f>+HLOOKUP(BP68,Sistema_Puntos!$Q$5:$Y$43,'Auxiliar General'!BL$5,FALSE)</f>
        <v>0</v>
      </c>
      <c r="BR68" s="26" t="str">
        <f>+IF(VLOOKUP($B68,'Lista Puestos Valorados'!$B$11:$BK$510,MATCH('Auxiliar General'!BL$4,'Lista Puestos Valorados'!$B$10:$BK$10,0),0)="","No relevante",VLOOKUP($B68,'Lista Puestos Valorados'!$B$11:$BK$510,MATCH('Auxiliar General'!BL$4,'Lista Puestos Valorados'!$B$10:$BK$10,0),0))</f>
        <v>No relevante</v>
      </c>
      <c r="BS68" s="26">
        <f>+HLOOKUP(BR68,Sistema_Puntos!$Q$5:$Y$43,'Auxiliar General'!BN$5,FALSE)</f>
        <v>0</v>
      </c>
      <c r="BT68" s="26" t="str">
        <f>+IF(VLOOKUP($B68,'Lista Puestos Valorados'!$B$11:$BK$510,MATCH('Auxiliar General'!BN$4,'Lista Puestos Valorados'!$B$10:$BK$10,0),0)="","No relevante",VLOOKUP($B68,'Lista Puestos Valorados'!$B$11:$BK$510,MATCH('Auxiliar General'!BN$4,'Lista Puestos Valorados'!$B$10:$BK$10,0),0))</f>
        <v>No relevante</v>
      </c>
      <c r="BU68" s="26">
        <f>+HLOOKUP(BT68,Sistema_Puntos!$Q$5:$Y$43,'Auxiliar General'!BP$5,FALSE)</f>
        <v>0</v>
      </c>
      <c r="BV68" s="26" t="str">
        <f>+IF(VLOOKUP($B68,'Lista Puestos Valorados'!$B$11:$BK$510,MATCH('Auxiliar General'!BP$4,'Lista Puestos Valorados'!$B$10:$BK$10,0),0)="","No relevante",VLOOKUP($B68,'Lista Puestos Valorados'!$B$11:$BK$510,MATCH('Auxiliar General'!BP$4,'Lista Puestos Valorados'!$B$10:$BK$10,0),0))</f>
        <v>No relevante</v>
      </c>
      <c r="BW68" s="26">
        <f>+HLOOKUP(BV68,Sistema_Puntos!$Q$5:$Y$43,'Auxiliar General'!BR$5,FALSE)</f>
        <v>0</v>
      </c>
      <c r="BX68" s="26" t="str">
        <f>+IF(VLOOKUP($B68,'Lista Puestos Valorados'!$B$11:$BK$510,MATCH('Auxiliar General'!BR$4,'Lista Puestos Valorados'!$B$10:$BK$10,0),0)="","No relevante",VLOOKUP($B68,'Lista Puestos Valorados'!$B$11:$BK$510,MATCH('Auxiliar General'!BR$4,'Lista Puestos Valorados'!$B$10:$BK$10,0),0))</f>
        <v>No relevante</v>
      </c>
      <c r="BY68" s="26">
        <f>+HLOOKUP(BX68,Sistema_Puntos!$Q$5:$Y$43,'Auxiliar General'!BT$5,FALSE)</f>
        <v>0</v>
      </c>
      <c r="BZ68" s="26" t="str">
        <f>+IF(VLOOKUP($B68,'Lista Puestos Valorados'!$B$11:$BK$510,MATCH('Auxiliar General'!BT$4,'Lista Puestos Valorados'!$B$10:$BK$10,0),0)="","No relevante",VLOOKUP($B68,'Lista Puestos Valorados'!$B$11:$BK$510,MATCH('Auxiliar General'!BT$4,'Lista Puestos Valorados'!$B$10:$BK$10,0),0))</f>
        <v>No relevante</v>
      </c>
      <c r="CA68" s="26">
        <f>+HLOOKUP(BZ68,Sistema_Puntos!$Q$5:$Y$43,'Auxiliar General'!BV$5,FALSE)</f>
        <v>0</v>
      </c>
      <c r="CB68" s="26" t="str">
        <f>+IF(VLOOKUP($B68,'Lista Puestos Valorados'!$B$11:$BK$510,MATCH('Auxiliar General'!BV$4,'Lista Puestos Valorados'!$B$10:$BK$10,0),0)="","No relevante",VLOOKUP($B68,'Lista Puestos Valorados'!$B$11:$BK$510,MATCH('Auxiliar General'!BV$4,'Lista Puestos Valorados'!$B$10:$BK$10,0),0))</f>
        <v>No relevante</v>
      </c>
      <c r="CC68" s="26">
        <f>+HLOOKUP(CB68,Sistema_Puntos!$Q$5:$Y$43,'Auxiliar General'!BX$5,FALSE)</f>
        <v>0</v>
      </c>
      <c r="CD68" s="26" t="str">
        <f>+IF(VLOOKUP($B68,'Lista Puestos Valorados'!$B$11:$BK$510,MATCH('Auxiliar General'!BX$4,'Lista Puestos Valorados'!$B$10:$BK$10,0),0)="","No relevante",VLOOKUP($B68,'Lista Puestos Valorados'!$B$11:$BK$510,MATCH('Auxiliar General'!BX$4,'Lista Puestos Valorados'!$B$10:$BK$10,0),0))</f>
        <v>No relevante</v>
      </c>
      <c r="CE68" s="26">
        <f>+HLOOKUP(CD68,Sistema_Puntos!$Q$5:$Y$43,'Auxiliar General'!BZ$5,FALSE)</f>
        <v>0</v>
      </c>
      <c r="CF68" s="26" t="str">
        <f>+IF(VLOOKUP($B68,'Lista Puestos Valorados'!$B$11:$BK$510,MATCH('Auxiliar General'!BZ$4,'Lista Puestos Valorados'!$B$10:$BK$10,0),0)="","No relevante",VLOOKUP($B68,'Lista Puestos Valorados'!$B$11:$BK$510,MATCH('Auxiliar General'!BZ$4,'Lista Puestos Valorados'!$B$10:$BK$10,0),0))</f>
        <v>No relevante</v>
      </c>
      <c r="CG68" s="26">
        <f>+HLOOKUP(CF68,Sistema_Puntos!$Q$5:$Y$43,'Auxiliar General'!CB$5,FALSE)</f>
        <v>0</v>
      </c>
      <c r="CH68" s="29"/>
      <c r="CI68" s="29"/>
    </row>
    <row r="69" spans="2:87" ht="17.55" customHeight="1">
      <c r="B69" s="26">
        <f>+'Listado de Puestos'!B69</f>
        <v>59</v>
      </c>
      <c r="C69" s="26" t="str">
        <f>+IF('Lista Puestos Valorados'!C69="","",'Lista Puestos Valorados'!C69)</f>
        <v/>
      </c>
      <c r="D69" s="26" t="str">
        <f>+IF('Lista Puestos Valorados'!D69="","",'Lista Puestos Valorados'!D69)</f>
        <v/>
      </c>
      <c r="E69" s="26" t="str">
        <f>+IF('Lista Puestos Valorados'!E69="","",'Lista Puestos Valorados'!E69)</f>
        <v/>
      </c>
      <c r="F69" s="26" t="str">
        <f>+IF('Lista Puestos Valorados'!F69="","",'Lista Puestos Valorados'!F69)</f>
        <v/>
      </c>
      <c r="G69" s="26" t="str">
        <f>+IF('Lista Puestos Valorados'!G69="","",'Lista Puestos Valorados'!G69)</f>
        <v/>
      </c>
      <c r="H69" s="26" t="str">
        <f>+IF('Lista Puestos Valorados'!H69="","",'Lista Puestos Valorados'!H69)</f>
        <v/>
      </c>
      <c r="I69" s="26" t="str">
        <f>+IF('Lista Puestos Valorados'!I69="","",'Lista Puestos Valorados'!I69)</f>
        <v/>
      </c>
      <c r="J69" s="118" t="e">
        <f t="array" ref="J69">+IF(L69="","",_xlfn.IFS(L69&lt;='Cortes de Agrupacion'!$F$15,'Cortes de Agrupacion'!$E$15,'Resultados General'!L69&lt;='Cortes de Agrupacion'!$F$14,'Cortes de Agrupacion'!$E$14,'Resultados General'!L69&lt;='Cortes de Agrupacion'!$F$13,'Cortes de Agrupacion'!$E$13,L69&lt;='Cortes de Agrupacion'!$F$12,'Cortes de Agrupacion'!$E$12,'Resultados General'!L69&lt;='Cortes de Agrupacion'!$F$11,'Cortes de Agrupacion'!$E$11,'Resultados General'!L69&lt;='Cortes de Agrupacion'!$F$10,'Cortes de Agrupacion'!$E$10,'Resultados General'!L69&lt;='Cortes de Agrupacion'!$F$9,'Cortes de Agrupacion'!$E$9,'Resultados General'!L69&lt;='Cortes de Agrupacion'!$F$8,'Cortes de Agrupacion'!$E$8,'Resultados General'!L69&lt;='Cortes de Agrupacion'!$F$7,'Cortes de Agrupacion'!$E$7,'Resultados General'!L69&lt;='Cortes de Agrupacion'!$F$6,'Cortes de Agrupacion'!$E$6))</f>
        <v>#VALUE!</v>
      </c>
      <c r="K69" s="118" t="str">
        <f t="shared" si="0"/>
        <v/>
      </c>
      <c r="L69" s="124" t="e">
        <f>#VALUE!</f>
        <v>#VALUE!</v>
      </c>
      <c r="M69" s="26" t="e">
        <f ca="1">+_xlfn.IFNA(VLOOKUP(C69,'Distribución de puestos'!$B$8:$I$507,8,0),"")</f>
        <v>#NAME?</v>
      </c>
      <c r="N69" s="26" t="str">
        <f>+IF(VLOOKUP($B69,'Lista Puestos Valorados'!$B$11:$BK$510,MATCH('Auxiliar General'!H$4,'Lista Puestos Valorados'!$B$10:$BK$10,0),0)="","No relevante",VLOOKUP($B69,'Lista Puestos Valorados'!$B$11:$BK$510,MATCH('Auxiliar General'!H$4,'Lista Puestos Valorados'!$B$10:$BK$10,0),0))</f>
        <v>No relevante</v>
      </c>
      <c r="O69" s="26">
        <f>+HLOOKUP(N69,Sistema_Puntos!$Q$5:$Y$43,'Auxiliar General'!J$5,FALSE)</f>
        <v>0</v>
      </c>
      <c r="P69" s="26" t="str">
        <f>+IF(VLOOKUP($B69,'Lista Puestos Valorados'!$B$11:$BK$510,MATCH('Auxiliar General'!J$4,'Lista Puestos Valorados'!$B$10:$BK$10,0),0)="","No relevante",VLOOKUP($B69,'Lista Puestos Valorados'!$B$11:$BK$510,MATCH('Auxiliar General'!J$4,'Lista Puestos Valorados'!$B$10:$BK$10,0),0))</f>
        <v>No relevante</v>
      </c>
      <c r="Q69" s="26">
        <f>+HLOOKUP(P69,Sistema_Puntos!$Q$5:$Y$43,'Auxiliar General'!L$5,FALSE)</f>
        <v>0</v>
      </c>
      <c r="R69" s="26" t="str">
        <f>+IF(VLOOKUP($B69,'Lista Puestos Valorados'!$B$11:$BK$510,MATCH('Auxiliar General'!L$4,'Lista Puestos Valorados'!$B$10:$BK$10,0),0)="","No relevante",VLOOKUP($B69,'Lista Puestos Valorados'!$B$11:$BK$510,MATCH('Auxiliar General'!L$4,'Lista Puestos Valorados'!$B$10:$BK$10,0),0))</f>
        <v>No relevante</v>
      </c>
      <c r="S69" s="26">
        <f>+HLOOKUP(R69,Sistema_Puntos!$Q$5:$Y$43,'Auxiliar General'!N$5,FALSE)</f>
        <v>0</v>
      </c>
      <c r="T69" s="26" t="str">
        <f>+IF(VLOOKUP($B69,'Lista Puestos Valorados'!$B$11:$BK$510,MATCH('Auxiliar General'!N$4,'Lista Puestos Valorados'!$B$10:$BK$10,0),0)="","No relevante",VLOOKUP($B69,'Lista Puestos Valorados'!$B$11:$BK$510,MATCH('Auxiliar General'!N$4,'Lista Puestos Valorados'!$B$10:$BK$10,0),0))</f>
        <v>No relevante</v>
      </c>
      <c r="U69" s="26">
        <f>+HLOOKUP(T69,Sistema_Puntos!$Q$5:$Y$43,'Auxiliar General'!P$5,FALSE)</f>
        <v>0</v>
      </c>
      <c r="V69" s="26" t="str">
        <f>+IF(VLOOKUP($B69,'Lista Puestos Valorados'!$B$11:$BK$510,MATCH('Auxiliar General'!P$4,'Lista Puestos Valorados'!$B$10:$BK$10,0),0)="","No relevante",VLOOKUP($B69,'Lista Puestos Valorados'!$B$11:$BK$510,MATCH('Auxiliar General'!P$4,'Lista Puestos Valorados'!$B$10:$BK$10,0),0))</f>
        <v>No relevante</v>
      </c>
      <c r="W69" s="26">
        <f>+HLOOKUP(V69,Sistema_Puntos!$Q$5:$Y$43,'Auxiliar General'!R$5,FALSE)</f>
        <v>0</v>
      </c>
      <c r="X69" s="26" t="str">
        <f>+IF(VLOOKUP($B69,'Lista Puestos Valorados'!$B$11:$BK$510,MATCH('Auxiliar General'!R$4,'Lista Puestos Valorados'!$B$10:$BK$10,0),0)="","No relevante",VLOOKUP($B69,'Lista Puestos Valorados'!$B$11:$BK$510,MATCH('Auxiliar General'!R$4,'Lista Puestos Valorados'!$B$10:$BK$10,0),0))</f>
        <v>No relevante</v>
      </c>
      <c r="Y69" s="26">
        <f>+HLOOKUP(X69,Sistema_Puntos!$Q$5:$Y$43,'Auxiliar General'!T$5,FALSE)</f>
        <v>0</v>
      </c>
      <c r="Z69" s="26" t="str">
        <f>+IF(VLOOKUP($B69,'Lista Puestos Valorados'!$B$11:$BK$510,MATCH('Auxiliar General'!T$4,'Lista Puestos Valorados'!$B$10:$BK$10,0),0)="","No relevante",VLOOKUP($B69,'Lista Puestos Valorados'!$B$11:$BK$510,MATCH('Auxiliar General'!T$4,'Lista Puestos Valorados'!$B$10:$BK$10,0),0))</f>
        <v>No relevante</v>
      </c>
      <c r="AA69" s="26">
        <f>+HLOOKUP(Z69,Sistema_Puntos!$Q$5:$Y$43,'Auxiliar General'!V$5,FALSE)</f>
        <v>0</v>
      </c>
      <c r="AB69" s="26" t="str">
        <f>+IF(VLOOKUP($B69,'Lista Puestos Valorados'!$B$11:$BK$510,MATCH('Auxiliar General'!V$4,'Lista Puestos Valorados'!$B$10:$BK$10,0),0)="","No relevante",VLOOKUP($B69,'Lista Puestos Valorados'!$B$11:$BK$510,MATCH('Auxiliar General'!V$4,'Lista Puestos Valorados'!$B$10:$BK$10,0),0))</f>
        <v>No relevante</v>
      </c>
      <c r="AC69" s="26">
        <f>+HLOOKUP(AB69,Sistema_Puntos!$Q$5:$Y$43,'Auxiliar General'!X$5,FALSE)</f>
        <v>0</v>
      </c>
      <c r="AD69" s="26" t="str">
        <f>+IF(VLOOKUP($B69,'Lista Puestos Valorados'!$B$11:$BK$510,MATCH('Auxiliar General'!X$4,'Lista Puestos Valorados'!$B$10:$BK$10,0),0)="","No relevante",VLOOKUP($B69,'Lista Puestos Valorados'!$B$11:$BK$510,MATCH('Auxiliar General'!X$4,'Lista Puestos Valorados'!$B$10:$BK$10,0),0))</f>
        <v>No relevante</v>
      </c>
      <c r="AE69" s="26">
        <f>+HLOOKUP(AD69,Sistema_Puntos!$Q$5:$Y$43,'Auxiliar General'!Z$5,FALSE)</f>
        <v>0</v>
      </c>
      <c r="AF69" s="26" t="str">
        <f>+IF(VLOOKUP($B69,'Lista Puestos Valorados'!$B$11:$BK$510,MATCH('Auxiliar General'!Z$4,'Lista Puestos Valorados'!$B$10:$BK$10,0),0)="","No relevante",VLOOKUP($B69,'Lista Puestos Valorados'!$B$11:$BK$510,MATCH('Auxiliar General'!Z$4,'Lista Puestos Valorados'!$B$10:$BK$10,0),0))</f>
        <v>No relevante</v>
      </c>
      <c r="AG69" s="26">
        <f>+HLOOKUP(AF69,Sistema_Puntos!$Q$5:$Y$43,'Auxiliar General'!AB$5,FALSE)</f>
        <v>0</v>
      </c>
      <c r="AH69" s="26" t="str">
        <f>+IF(VLOOKUP($B69,'Lista Puestos Valorados'!$B$11:$BK$510,MATCH('Auxiliar General'!AB$4,'Lista Puestos Valorados'!$B$10:$BK$10,0),0)="","No relevante",VLOOKUP($B69,'Lista Puestos Valorados'!$B$11:$BK$510,MATCH('Auxiliar General'!AB$4,'Lista Puestos Valorados'!$B$10:$BK$10,0),0))</f>
        <v>No relevante</v>
      </c>
      <c r="AI69" s="26">
        <f>+HLOOKUP(AH69,Sistema_Puntos!$Q$5:$Y$43,'Auxiliar General'!AD$5,FALSE)</f>
        <v>0</v>
      </c>
      <c r="AJ69" s="26" t="str">
        <f>+IF(VLOOKUP($B69,'Lista Puestos Valorados'!$B$11:$BK$510,MATCH('Auxiliar General'!AD$4,'Lista Puestos Valorados'!$B$10:$BK$10,0),0)="","No relevante",VLOOKUP($B69,'Lista Puestos Valorados'!$B$11:$BK$510,MATCH('Auxiliar General'!AD$4,'Lista Puestos Valorados'!$B$10:$BK$10,0),0))</f>
        <v>No relevante</v>
      </c>
      <c r="AK69" s="26">
        <f>+HLOOKUP(AJ69,Sistema_Puntos!$Q$5:$Y$43,'Auxiliar General'!AF$5,FALSE)</f>
        <v>0</v>
      </c>
      <c r="AL69" s="26" t="str">
        <f>+IF(VLOOKUP($B69,'Lista Puestos Valorados'!$B$11:$BK$510,MATCH('Auxiliar General'!AF$4,'Lista Puestos Valorados'!$B$10:$BK$10,0),0)="","No relevante",VLOOKUP($B69,'Lista Puestos Valorados'!$B$11:$BK$510,MATCH('Auxiliar General'!AF$4,'Lista Puestos Valorados'!$B$10:$BK$10,0),0))</f>
        <v>No relevante</v>
      </c>
      <c r="AM69" s="26">
        <f>+HLOOKUP(AL69,Sistema_Puntos!$Q$5:$Y$43,'Auxiliar General'!AH$5,FALSE)</f>
        <v>0</v>
      </c>
      <c r="AN69" s="26" t="str">
        <f>+IF(VLOOKUP($B69,'Lista Puestos Valorados'!$B$11:$BK$510,MATCH('Auxiliar General'!AH$4,'Lista Puestos Valorados'!$B$10:$BK$10,0),0)="","No relevante",VLOOKUP($B69,'Lista Puestos Valorados'!$B$11:$BK$510,MATCH('Auxiliar General'!AH$4,'Lista Puestos Valorados'!$B$10:$BK$10,0),0))</f>
        <v>No relevante</v>
      </c>
      <c r="AO69" s="26">
        <f>+HLOOKUP(AN69,Sistema_Puntos!$Q$5:$Y$43,'Auxiliar General'!AJ$5,FALSE)</f>
        <v>0</v>
      </c>
      <c r="AP69" s="26" t="str">
        <f>+IF(VLOOKUP($B69,'Lista Puestos Valorados'!$B$11:$BK$510,MATCH('Auxiliar General'!AJ$4,'Lista Puestos Valorados'!$B$10:$BK$10,0),0)="","No relevante",VLOOKUP($B69,'Lista Puestos Valorados'!$B$11:$BK$510,MATCH('Auxiliar General'!AJ$4,'Lista Puestos Valorados'!$B$10:$BK$10,0),0))</f>
        <v>No relevante</v>
      </c>
      <c r="AQ69" s="26">
        <f>+HLOOKUP(AP69,Sistema_Puntos!$Q$5:$Y$43,'Auxiliar General'!AL$5,FALSE)</f>
        <v>0</v>
      </c>
      <c r="AR69" s="26" t="str">
        <f>+IF(VLOOKUP($B69,'Lista Puestos Valorados'!$B$11:$BK$510,MATCH('Auxiliar General'!AL$4,'Lista Puestos Valorados'!$B$10:$BK$10,0),0)="","No relevante",VLOOKUP($B69,'Lista Puestos Valorados'!$B$11:$BK$510,MATCH('Auxiliar General'!AL$4,'Lista Puestos Valorados'!$B$10:$BK$10,0),0))</f>
        <v>No relevante</v>
      </c>
      <c r="AS69" s="26">
        <f>+HLOOKUP(AR69,Sistema_Puntos!$Q$5:$Y$43,'Auxiliar General'!AN$5,FALSE)</f>
        <v>0</v>
      </c>
      <c r="AT69" s="26" t="str">
        <f>+IF(VLOOKUP($B69,'Lista Puestos Valorados'!$B$11:$BK$510,MATCH('Auxiliar General'!AN$4,'Lista Puestos Valorados'!$B$10:$BK$10,0),0)="","No relevante",VLOOKUP($B69,'Lista Puestos Valorados'!$B$11:$BK$510,MATCH('Auxiliar General'!AN$4,'Lista Puestos Valorados'!$B$10:$BK$10,0),0))</f>
        <v>No relevante</v>
      </c>
      <c r="AU69" s="26">
        <f>+HLOOKUP(AT69,Sistema_Puntos!$Q$5:$Y$43,'Auxiliar General'!AP$5,FALSE)</f>
        <v>0</v>
      </c>
      <c r="AV69" s="26" t="str">
        <f>+IF(VLOOKUP($B69,'Lista Puestos Valorados'!$B$11:$BK$510,MATCH('Auxiliar General'!AP$4,'Lista Puestos Valorados'!$B$10:$BK$10,0),0)="","No relevante",VLOOKUP($B69,'Lista Puestos Valorados'!$B$11:$BK$510,MATCH('Auxiliar General'!AP$4,'Lista Puestos Valorados'!$B$10:$BK$10,0),0))</f>
        <v>No relevante</v>
      </c>
      <c r="AW69" s="26">
        <f>+HLOOKUP(AV69,Sistema_Puntos!$Q$5:$Y$43,'Auxiliar General'!AR$5,FALSE)</f>
        <v>0</v>
      </c>
      <c r="AX69" s="26" t="str">
        <f>+IF(VLOOKUP($B69,'Lista Puestos Valorados'!$B$11:$BK$510,MATCH('Auxiliar General'!AR$4,'Lista Puestos Valorados'!$B$10:$BK$10,0),0)="","No relevante",VLOOKUP($B69,'Lista Puestos Valorados'!$B$11:$BK$510,MATCH('Auxiliar General'!AR$4,'Lista Puestos Valorados'!$B$10:$BK$10,0),0))</f>
        <v>No relevante</v>
      </c>
      <c r="AY69" s="26">
        <f>+HLOOKUP(AX69,Sistema_Puntos!$Q$5:$Y$43,'Auxiliar General'!AT$5,FALSE)</f>
        <v>0</v>
      </c>
      <c r="AZ69" s="26" t="str">
        <f>+IF(VLOOKUP($B69,'Lista Puestos Valorados'!$B$11:$BK$510,MATCH('Auxiliar General'!AT$4,'Lista Puestos Valorados'!$B$10:$BK$10,0),0)="","No relevante",VLOOKUP($B69,'Lista Puestos Valorados'!$B$11:$BK$510,MATCH('Auxiliar General'!AT$4,'Lista Puestos Valorados'!$B$10:$BK$10,0),0))</f>
        <v>No relevante</v>
      </c>
      <c r="BA69" s="26">
        <f>+HLOOKUP(AZ69,Sistema_Puntos!$Q$5:$Y$43,'Auxiliar General'!AV$5,FALSE)</f>
        <v>0</v>
      </c>
      <c r="BB69" s="26" t="str">
        <f>+IF(VLOOKUP($B69,'Lista Puestos Valorados'!$B$11:$BK$510,MATCH('Auxiliar General'!AV$4,'Lista Puestos Valorados'!$B$10:$BK$10,0),0)="","No relevante",VLOOKUP($B69,'Lista Puestos Valorados'!$B$11:$BK$510,MATCH('Auxiliar General'!AV$4,'Lista Puestos Valorados'!$B$10:$BK$10,0),0))</f>
        <v>No relevante</v>
      </c>
      <c r="BC69" s="26">
        <f>+HLOOKUP(BB69,Sistema_Puntos!$Q$5:$Y$43,'Auxiliar General'!AX$5,FALSE)</f>
        <v>0</v>
      </c>
      <c r="BD69" s="26" t="str">
        <f>+IF(VLOOKUP($B69,'Lista Puestos Valorados'!$B$11:$BK$510,MATCH('Auxiliar General'!AX$4,'Lista Puestos Valorados'!$B$10:$BK$10,0),0)="","No relevante",VLOOKUP($B69,'Lista Puestos Valorados'!$B$11:$BK$510,MATCH('Auxiliar General'!AX$4,'Lista Puestos Valorados'!$B$10:$BK$10,0),0))</f>
        <v>No relevante</v>
      </c>
      <c r="BE69" s="26">
        <f>+HLOOKUP(BD69,Sistema_Puntos!$Q$5:$Y$43,'Auxiliar General'!AZ$5,FALSE)</f>
        <v>0</v>
      </c>
      <c r="BF69" s="26" t="str">
        <f>+IF(VLOOKUP($B69,'Lista Puestos Valorados'!$B$11:$BK$510,MATCH('Auxiliar General'!AZ$4,'Lista Puestos Valorados'!$B$10:$BK$10,0),0)="","No relevante",VLOOKUP($B69,'Lista Puestos Valorados'!$B$11:$BK$510,MATCH('Auxiliar General'!AZ$4,'Lista Puestos Valorados'!$B$10:$BK$10,0),0))</f>
        <v>No relevante</v>
      </c>
      <c r="BG69" s="26">
        <f>+HLOOKUP(BF69,Sistema_Puntos!$Q$5:$Y$43,'Auxiliar General'!BB$5,FALSE)</f>
        <v>0</v>
      </c>
      <c r="BH69" s="26" t="str">
        <f>+IF(VLOOKUP($B69,'Lista Puestos Valorados'!$B$11:$BK$510,MATCH('Auxiliar General'!BB$4,'Lista Puestos Valorados'!$B$10:$BK$10,0),0)="","No relevante",VLOOKUP($B69,'Lista Puestos Valorados'!$B$11:$BK$510,MATCH('Auxiliar General'!BB$4,'Lista Puestos Valorados'!$B$10:$BK$10,0),0))</f>
        <v>No relevante</v>
      </c>
      <c r="BI69" s="26">
        <f>+HLOOKUP(BH69,Sistema_Puntos!$Q$5:$Y$43,'Auxiliar General'!BD$5,FALSE)</f>
        <v>0</v>
      </c>
      <c r="BJ69" s="26" t="str">
        <f>+IF(VLOOKUP($B69,'Lista Puestos Valorados'!$B$11:$BK$510,MATCH('Auxiliar General'!BD$4,'Lista Puestos Valorados'!$B$10:$BK$10,0),0)="","No relevante",VLOOKUP($B69,'Lista Puestos Valorados'!$B$11:$BK$510,MATCH('Auxiliar General'!BD$4,'Lista Puestos Valorados'!$B$10:$BK$10,0),0))</f>
        <v>No relevante</v>
      </c>
      <c r="BK69" s="26">
        <f>+HLOOKUP(BJ69,Sistema_Puntos!$Q$5:$Y$43,'Auxiliar General'!BF$5,FALSE)</f>
        <v>0</v>
      </c>
      <c r="BL69" s="26" t="str">
        <f>+IF(VLOOKUP($B69,'Lista Puestos Valorados'!$B$11:$BK$510,MATCH('Auxiliar General'!BF$4,'Lista Puestos Valorados'!$B$10:$BK$10,0),0)="","No relevante",VLOOKUP($B69,'Lista Puestos Valorados'!$B$11:$BK$510,MATCH('Auxiliar General'!BF$4,'Lista Puestos Valorados'!$B$10:$BK$10,0),0))</f>
        <v>No relevante</v>
      </c>
      <c r="BM69" s="26">
        <f>+HLOOKUP(BL69,Sistema_Puntos!$Q$5:$Y$43,'Auxiliar General'!BH$5,FALSE)</f>
        <v>0</v>
      </c>
      <c r="BN69" s="26" t="str">
        <f>+IF(VLOOKUP($B69,'Lista Puestos Valorados'!$B$11:$BK$510,MATCH('Auxiliar General'!BH$4,'Lista Puestos Valorados'!$B$10:$BK$10,0),0)="","No relevante",VLOOKUP($B69,'Lista Puestos Valorados'!$B$11:$BK$510,MATCH('Auxiliar General'!BH$4,'Lista Puestos Valorados'!$B$10:$BK$10,0),0))</f>
        <v>No relevante</v>
      </c>
      <c r="BO69" s="26">
        <f>+HLOOKUP(BN69,Sistema_Puntos!$Q$5:$Y$43,'Auxiliar General'!BJ$5,FALSE)</f>
        <v>0</v>
      </c>
      <c r="BP69" s="26" t="str">
        <f>+IF(VLOOKUP($B69,'Lista Puestos Valorados'!$B$11:$BK$510,MATCH('Auxiliar General'!BJ$4,'Lista Puestos Valorados'!$B$10:$BK$10,0),0)="","No relevante",VLOOKUP($B69,'Lista Puestos Valorados'!$B$11:$BK$510,MATCH('Auxiliar General'!BJ$4,'Lista Puestos Valorados'!$B$10:$BK$10,0),0))</f>
        <v>No relevante</v>
      </c>
      <c r="BQ69" s="26">
        <f>+HLOOKUP(BP69,Sistema_Puntos!$Q$5:$Y$43,'Auxiliar General'!BL$5,FALSE)</f>
        <v>0</v>
      </c>
      <c r="BR69" s="26" t="str">
        <f>+IF(VLOOKUP($B69,'Lista Puestos Valorados'!$B$11:$BK$510,MATCH('Auxiliar General'!BL$4,'Lista Puestos Valorados'!$B$10:$BK$10,0),0)="","No relevante",VLOOKUP($B69,'Lista Puestos Valorados'!$B$11:$BK$510,MATCH('Auxiliar General'!BL$4,'Lista Puestos Valorados'!$B$10:$BK$10,0),0))</f>
        <v>No relevante</v>
      </c>
      <c r="BS69" s="26">
        <f>+HLOOKUP(BR69,Sistema_Puntos!$Q$5:$Y$43,'Auxiliar General'!BN$5,FALSE)</f>
        <v>0</v>
      </c>
      <c r="BT69" s="26" t="str">
        <f>+IF(VLOOKUP($B69,'Lista Puestos Valorados'!$B$11:$BK$510,MATCH('Auxiliar General'!BN$4,'Lista Puestos Valorados'!$B$10:$BK$10,0),0)="","No relevante",VLOOKUP($B69,'Lista Puestos Valorados'!$B$11:$BK$510,MATCH('Auxiliar General'!BN$4,'Lista Puestos Valorados'!$B$10:$BK$10,0),0))</f>
        <v>No relevante</v>
      </c>
      <c r="BU69" s="26">
        <f>+HLOOKUP(BT69,Sistema_Puntos!$Q$5:$Y$43,'Auxiliar General'!BP$5,FALSE)</f>
        <v>0</v>
      </c>
      <c r="BV69" s="26" t="str">
        <f>+IF(VLOOKUP($B69,'Lista Puestos Valorados'!$B$11:$BK$510,MATCH('Auxiliar General'!BP$4,'Lista Puestos Valorados'!$B$10:$BK$10,0),0)="","No relevante",VLOOKUP($B69,'Lista Puestos Valorados'!$B$11:$BK$510,MATCH('Auxiliar General'!BP$4,'Lista Puestos Valorados'!$B$10:$BK$10,0),0))</f>
        <v>No relevante</v>
      </c>
      <c r="BW69" s="26">
        <f>+HLOOKUP(BV69,Sistema_Puntos!$Q$5:$Y$43,'Auxiliar General'!BR$5,FALSE)</f>
        <v>0</v>
      </c>
      <c r="BX69" s="26" t="str">
        <f>+IF(VLOOKUP($B69,'Lista Puestos Valorados'!$B$11:$BK$510,MATCH('Auxiliar General'!BR$4,'Lista Puestos Valorados'!$B$10:$BK$10,0),0)="","No relevante",VLOOKUP($B69,'Lista Puestos Valorados'!$B$11:$BK$510,MATCH('Auxiliar General'!BR$4,'Lista Puestos Valorados'!$B$10:$BK$10,0),0))</f>
        <v>No relevante</v>
      </c>
      <c r="BY69" s="26">
        <f>+HLOOKUP(BX69,Sistema_Puntos!$Q$5:$Y$43,'Auxiliar General'!BT$5,FALSE)</f>
        <v>0</v>
      </c>
      <c r="BZ69" s="26" t="str">
        <f>+IF(VLOOKUP($B69,'Lista Puestos Valorados'!$B$11:$BK$510,MATCH('Auxiliar General'!BT$4,'Lista Puestos Valorados'!$B$10:$BK$10,0),0)="","No relevante",VLOOKUP($B69,'Lista Puestos Valorados'!$B$11:$BK$510,MATCH('Auxiliar General'!BT$4,'Lista Puestos Valorados'!$B$10:$BK$10,0),0))</f>
        <v>No relevante</v>
      </c>
      <c r="CA69" s="26">
        <f>+HLOOKUP(BZ69,Sistema_Puntos!$Q$5:$Y$43,'Auxiliar General'!BV$5,FALSE)</f>
        <v>0</v>
      </c>
      <c r="CB69" s="26" t="str">
        <f>+IF(VLOOKUP($B69,'Lista Puestos Valorados'!$B$11:$BK$510,MATCH('Auxiliar General'!BV$4,'Lista Puestos Valorados'!$B$10:$BK$10,0),0)="","No relevante",VLOOKUP($B69,'Lista Puestos Valorados'!$B$11:$BK$510,MATCH('Auxiliar General'!BV$4,'Lista Puestos Valorados'!$B$10:$BK$10,0),0))</f>
        <v>No relevante</v>
      </c>
      <c r="CC69" s="26">
        <f>+HLOOKUP(CB69,Sistema_Puntos!$Q$5:$Y$43,'Auxiliar General'!BX$5,FALSE)</f>
        <v>0</v>
      </c>
      <c r="CD69" s="26" t="str">
        <f>+IF(VLOOKUP($B69,'Lista Puestos Valorados'!$B$11:$BK$510,MATCH('Auxiliar General'!BX$4,'Lista Puestos Valorados'!$B$10:$BK$10,0),0)="","No relevante",VLOOKUP($B69,'Lista Puestos Valorados'!$B$11:$BK$510,MATCH('Auxiliar General'!BX$4,'Lista Puestos Valorados'!$B$10:$BK$10,0),0))</f>
        <v>No relevante</v>
      </c>
      <c r="CE69" s="26">
        <f>+HLOOKUP(CD69,Sistema_Puntos!$Q$5:$Y$43,'Auxiliar General'!BZ$5,FALSE)</f>
        <v>0</v>
      </c>
      <c r="CF69" s="26" t="str">
        <f>+IF(VLOOKUP($B69,'Lista Puestos Valorados'!$B$11:$BK$510,MATCH('Auxiliar General'!BZ$4,'Lista Puestos Valorados'!$B$10:$BK$10,0),0)="","No relevante",VLOOKUP($B69,'Lista Puestos Valorados'!$B$11:$BK$510,MATCH('Auxiliar General'!BZ$4,'Lista Puestos Valorados'!$B$10:$BK$10,0),0))</f>
        <v>No relevante</v>
      </c>
      <c r="CG69" s="26">
        <f>+HLOOKUP(CF69,Sistema_Puntos!$Q$5:$Y$43,'Auxiliar General'!CB$5,FALSE)</f>
        <v>0</v>
      </c>
      <c r="CH69" s="29"/>
      <c r="CI69" s="29"/>
    </row>
    <row r="70" spans="2:87" ht="17.55" customHeight="1">
      <c r="B70" s="26">
        <f>+'Listado de Puestos'!B70</f>
        <v>60</v>
      </c>
      <c r="C70" s="26" t="str">
        <f>+IF('Lista Puestos Valorados'!C70="","",'Lista Puestos Valorados'!C70)</f>
        <v/>
      </c>
      <c r="D70" s="26" t="str">
        <f>+IF('Lista Puestos Valorados'!D70="","",'Lista Puestos Valorados'!D70)</f>
        <v/>
      </c>
      <c r="E70" s="26" t="str">
        <f>+IF('Lista Puestos Valorados'!E70="","",'Lista Puestos Valorados'!E70)</f>
        <v/>
      </c>
      <c r="F70" s="26" t="str">
        <f>+IF('Lista Puestos Valorados'!F70="","",'Lista Puestos Valorados'!F70)</f>
        <v/>
      </c>
      <c r="G70" s="26" t="str">
        <f>+IF('Lista Puestos Valorados'!G70="","",'Lista Puestos Valorados'!G70)</f>
        <v/>
      </c>
      <c r="H70" s="26" t="str">
        <f>+IF('Lista Puestos Valorados'!H70="","",'Lista Puestos Valorados'!H70)</f>
        <v/>
      </c>
      <c r="I70" s="26" t="str">
        <f>+IF('Lista Puestos Valorados'!I70="","",'Lista Puestos Valorados'!I70)</f>
        <v/>
      </c>
      <c r="J70" s="118" t="e">
        <f t="array" ref="J70">+IF(L70="","",_xlfn.IFS(L70&lt;='Cortes de Agrupacion'!$F$15,'Cortes de Agrupacion'!$E$15,'Resultados General'!L70&lt;='Cortes de Agrupacion'!$F$14,'Cortes de Agrupacion'!$E$14,'Resultados General'!L70&lt;='Cortes de Agrupacion'!$F$13,'Cortes de Agrupacion'!$E$13,L70&lt;='Cortes de Agrupacion'!$F$12,'Cortes de Agrupacion'!$E$12,'Resultados General'!L70&lt;='Cortes de Agrupacion'!$F$11,'Cortes de Agrupacion'!$E$11,'Resultados General'!L70&lt;='Cortes de Agrupacion'!$F$10,'Cortes de Agrupacion'!$E$10,'Resultados General'!L70&lt;='Cortes de Agrupacion'!$F$9,'Cortes de Agrupacion'!$E$9,'Resultados General'!L70&lt;='Cortes de Agrupacion'!$F$8,'Cortes de Agrupacion'!$E$8,'Resultados General'!L70&lt;='Cortes de Agrupacion'!$F$7,'Cortes de Agrupacion'!$E$7,'Resultados General'!L70&lt;='Cortes de Agrupacion'!$F$6,'Cortes de Agrupacion'!$E$6))</f>
        <v>#VALUE!</v>
      </c>
      <c r="K70" s="118" t="str">
        <f t="shared" si="0"/>
        <v/>
      </c>
      <c r="L70" s="124" t="e">
        <f>#VALUE!</f>
        <v>#VALUE!</v>
      </c>
      <c r="M70" s="26" t="e">
        <f ca="1">+_xlfn.IFNA(VLOOKUP(C70,'Distribución de puestos'!$B$8:$I$507,8,0),"")</f>
        <v>#NAME?</v>
      </c>
      <c r="N70" s="26" t="str">
        <f>+IF(VLOOKUP($B70,'Lista Puestos Valorados'!$B$11:$BK$510,MATCH('Auxiliar General'!H$4,'Lista Puestos Valorados'!$B$10:$BK$10,0),0)="","No relevante",VLOOKUP($B70,'Lista Puestos Valorados'!$B$11:$BK$510,MATCH('Auxiliar General'!H$4,'Lista Puestos Valorados'!$B$10:$BK$10,0),0))</f>
        <v>No relevante</v>
      </c>
      <c r="O70" s="26">
        <f>+HLOOKUP(N70,Sistema_Puntos!$Q$5:$Y$43,'Auxiliar General'!J$5,FALSE)</f>
        <v>0</v>
      </c>
      <c r="P70" s="26" t="str">
        <f>+IF(VLOOKUP($B70,'Lista Puestos Valorados'!$B$11:$BK$510,MATCH('Auxiliar General'!J$4,'Lista Puestos Valorados'!$B$10:$BK$10,0),0)="","No relevante",VLOOKUP($B70,'Lista Puestos Valorados'!$B$11:$BK$510,MATCH('Auxiliar General'!J$4,'Lista Puestos Valorados'!$B$10:$BK$10,0),0))</f>
        <v>No relevante</v>
      </c>
      <c r="Q70" s="26">
        <f>+HLOOKUP(P70,Sistema_Puntos!$Q$5:$Y$43,'Auxiliar General'!L$5,FALSE)</f>
        <v>0</v>
      </c>
      <c r="R70" s="26" t="str">
        <f>+IF(VLOOKUP($B70,'Lista Puestos Valorados'!$B$11:$BK$510,MATCH('Auxiliar General'!L$4,'Lista Puestos Valorados'!$B$10:$BK$10,0),0)="","No relevante",VLOOKUP($B70,'Lista Puestos Valorados'!$B$11:$BK$510,MATCH('Auxiliar General'!L$4,'Lista Puestos Valorados'!$B$10:$BK$10,0),0))</f>
        <v>No relevante</v>
      </c>
      <c r="S70" s="26">
        <f>+HLOOKUP(R70,Sistema_Puntos!$Q$5:$Y$43,'Auxiliar General'!N$5,FALSE)</f>
        <v>0</v>
      </c>
      <c r="T70" s="26" t="str">
        <f>+IF(VLOOKUP($B70,'Lista Puestos Valorados'!$B$11:$BK$510,MATCH('Auxiliar General'!N$4,'Lista Puestos Valorados'!$B$10:$BK$10,0),0)="","No relevante",VLOOKUP($B70,'Lista Puestos Valorados'!$B$11:$BK$510,MATCH('Auxiliar General'!N$4,'Lista Puestos Valorados'!$B$10:$BK$10,0),0))</f>
        <v>No relevante</v>
      </c>
      <c r="U70" s="26">
        <f>+HLOOKUP(T70,Sistema_Puntos!$Q$5:$Y$43,'Auxiliar General'!P$5,FALSE)</f>
        <v>0</v>
      </c>
      <c r="V70" s="26" t="str">
        <f>+IF(VLOOKUP($B70,'Lista Puestos Valorados'!$B$11:$BK$510,MATCH('Auxiliar General'!P$4,'Lista Puestos Valorados'!$B$10:$BK$10,0),0)="","No relevante",VLOOKUP($B70,'Lista Puestos Valorados'!$B$11:$BK$510,MATCH('Auxiliar General'!P$4,'Lista Puestos Valorados'!$B$10:$BK$10,0),0))</f>
        <v>No relevante</v>
      </c>
      <c r="W70" s="26">
        <f>+HLOOKUP(V70,Sistema_Puntos!$Q$5:$Y$43,'Auxiliar General'!R$5,FALSE)</f>
        <v>0</v>
      </c>
      <c r="X70" s="26" t="str">
        <f>+IF(VLOOKUP($B70,'Lista Puestos Valorados'!$B$11:$BK$510,MATCH('Auxiliar General'!R$4,'Lista Puestos Valorados'!$B$10:$BK$10,0),0)="","No relevante",VLOOKUP($B70,'Lista Puestos Valorados'!$B$11:$BK$510,MATCH('Auxiliar General'!R$4,'Lista Puestos Valorados'!$B$10:$BK$10,0),0))</f>
        <v>No relevante</v>
      </c>
      <c r="Y70" s="26">
        <f>+HLOOKUP(X70,Sistema_Puntos!$Q$5:$Y$43,'Auxiliar General'!T$5,FALSE)</f>
        <v>0</v>
      </c>
      <c r="Z70" s="26" t="str">
        <f>+IF(VLOOKUP($B70,'Lista Puestos Valorados'!$B$11:$BK$510,MATCH('Auxiliar General'!T$4,'Lista Puestos Valorados'!$B$10:$BK$10,0),0)="","No relevante",VLOOKUP($B70,'Lista Puestos Valorados'!$B$11:$BK$510,MATCH('Auxiliar General'!T$4,'Lista Puestos Valorados'!$B$10:$BK$10,0),0))</f>
        <v>No relevante</v>
      </c>
      <c r="AA70" s="26">
        <f>+HLOOKUP(Z70,Sistema_Puntos!$Q$5:$Y$43,'Auxiliar General'!V$5,FALSE)</f>
        <v>0</v>
      </c>
      <c r="AB70" s="26" t="str">
        <f>+IF(VLOOKUP($B70,'Lista Puestos Valorados'!$B$11:$BK$510,MATCH('Auxiliar General'!V$4,'Lista Puestos Valorados'!$B$10:$BK$10,0),0)="","No relevante",VLOOKUP($B70,'Lista Puestos Valorados'!$B$11:$BK$510,MATCH('Auxiliar General'!V$4,'Lista Puestos Valorados'!$B$10:$BK$10,0),0))</f>
        <v>No relevante</v>
      </c>
      <c r="AC70" s="26">
        <f>+HLOOKUP(AB70,Sistema_Puntos!$Q$5:$Y$43,'Auxiliar General'!X$5,FALSE)</f>
        <v>0</v>
      </c>
      <c r="AD70" s="26" t="str">
        <f>+IF(VLOOKUP($B70,'Lista Puestos Valorados'!$B$11:$BK$510,MATCH('Auxiliar General'!X$4,'Lista Puestos Valorados'!$B$10:$BK$10,0),0)="","No relevante",VLOOKUP($B70,'Lista Puestos Valorados'!$B$11:$BK$510,MATCH('Auxiliar General'!X$4,'Lista Puestos Valorados'!$B$10:$BK$10,0),0))</f>
        <v>No relevante</v>
      </c>
      <c r="AE70" s="26">
        <f>+HLOOKUP(AD70,Sistema_Puntos!$Q$5:$Y$43,'Auxiliar General'!Z$5,FALSE)</f>
        <v>0</v>
      </c>
      <c r="AF70" s="26" t="str">
        <f>+IF(VLOOKUP($B70,'Lista Puestos Valorados'!$B$11:$BK$510,MATCH('Auxiliar General'!Z$4,'Lista Puestos Valorados'!$B$10:$BK$10,0),0)="","No relevante",VLOOKUP($B70,'Lista Puestos Valorados'!$B$11:$BK$510,MATCH('Auxiliar General'!Z$4,'Lista Puestos Valorados'!$B$10:$BK$10,0),0))</f>
        <v>No relevante</v>
      </c>
      <c r="AG70" s="26">
        <f>+HLOOKUP(AF70,Sistema_Puntos!$Q$5:$Y$43,'Auxiliar General'!AB$5,FALSE)</f>
        <v>0</v>
      </c>
      <c r="AH70" s="26" t="str">
        <f>+IF(VLOOKUP($B70,'Lista Puestos Valorados'!$B$11:$BK$510,MATCH('Auxiliar General'!AB$4,'Lista Puestos Valorados'!$B$10:$BK$10,0),0)="","No relevante",VLOOKUP($B70,'Lista Puestos Valorados'!$B$11:$BK$510,MATCH('Auxiliar General'!AB$4,'Lista Puestos Valorados'!$B$10:$BK$10,0),0))</f>
        <v>No relevante</v>
      </c>
      <c r="AI70" s="26">
        <f>+HLOOKUP(AH70,Sistema_Puntos!$Q$5:$Y$43,'Auxiliar General'!AD$5,FALSE)</f>
        <v>0</v>
      </c>
      <c r="AJ70" s="26" t="str">
        <f>+IF(VLOOKUP($B70,'Lista Puestos Valorados'!$B$11:$BK$510,MATCH('Auxiliar General'!AD$4,'Lista Puestos Valorados'!$B$10:$BK$10,0),0)="","No relevante",VLOOKUP($B70,'Lista Puestos Valorados'!$B$11:$BK$510,MATCH('Auxiliar General'!AD$4,'Lista Puestos Valorados'!$B$10:$BK$10,0),0))</f>
        <v>No relevante</v>
      </c>
      <c r="AK70" s="26">
        <f>+HLOOKUP(AJ70,Sistema_Puntos!$Q$5:$Y$43,'Auxiliar General'!AF$5,FALSE)</f>
        <v>0</v>
      </c>
      <c r="AL70" s="26" t="str">
        <f>+IF(VLOOKUP($B70,'Lista Puestos Valorados'!$B$11:$BK$510,MATCH('Auxiliar General'!AF$4,'Lista Puestos Valorados'!$B$10:$BK$10,0),0)="","No relevante",VLOOKUP($B70,'Lista Puestos Valorados'!$B$11:$BK$510,MATCH('Auxiliar General'!AF$4,'Lista Puestos Valorados'!$B$10:$BK$10,0),0))</f>
        <v>No relevante</v>
      </c>
      <c r="AM70" s="26">
        <f>+HLOOKUP(AL70,Sistema_Puntos!$Q$5:$Y$43,'Auxiliar General'!AH$5,FALSE)</f>
        <v>0</v>
      </c>
      <c r="AN70" s="26" t="str">
        <f>+IF(VLOOKUP($B70,'Lista Puestos Valorados'!$B$11:$BK$510,MATCH('Auxiliar General'!AH$4,'Lista Puestos Valorados'!$B$10:$BK$10,0),0)="","No relevante",VLOOKUP($B70,'Lista Puestos Valorados'!$B$11:$BK$510,MATCH('Auxiliar General'!AH$4,'Lista Puestos Valorados'!$B$10:$BK$10,0),0))</f>
        <v>No relevante</v>
      </c>
      <c r="AO70" s="26">
        <f>+HLOOKUP(AN70,Sistema_Puntos!$Q$5:$Y$43,'Auxiliar General'!AJ$5,FALSE)</f>
        <v>0</v>
      </c>
      <c r="AP70" s="26" t="str">
        <f>+IF(VLOOKUP($B70,'Lista Puestos Valorados'!$B$11:$BK$510,MATCH('Auxiliar General'!AJ$4,'Lista Puestos Valorados'!$B$10:$BK$10,0),0)="","No relevante",VLOOKUP($B70,'Lista Puestos Valorados'!$B$11:$BK$510,MATCH('Auxiliar General'!AJ$4,'Lista Puestos Valorados'!$B$10:$BK$10,0),0))</f>
        <v>No relevante</v>
      </c>
      <c r="AQ70" s="26">
        <f>+HLOOKUP(AP70,Sistema_Puntos!$Q$5:$Y$43,'Auxiliar General'!AL$5,FALSE)</f>
        <v>0</v>
      </c>
      <c r="AR70" s="26" t="str">
        <f>+IF(VLOOKUP($B70,'Lista Puestos Valorados'!$B$11:$BK$510,MATCH('Auxiliar General'!AL$4,'Lista Puestos Valorados'!$B$10:$BK$10,0),0)="","No relevante",VLOOKUP($B70,'Lista Puestos Valorados'!$B$11:$BK$510,MATCH('Auxiliar General'!AL$4,'Lista Puestos Valorados'!$B$10:$BK$10,0),0))</f>
        <v>No relevante</v>
      </c>
      <c r="AS70" s="26">
        <f>+HLOOKUP(AR70,Sistema_Puntos!$Q$5:$Y$43,'Auxiliar General'!AN$5,FALSE)</f>
        <v>0</v>
      </c>
      <c r="AT70" s="26" t="str">
        <f>+IF(VLOOKUP($B70,'Lista Puestos Valorados'!$B$11:$BK$510,MATCH('Auxiliar General'!AN$4,'Lista Puestos Valorados'!$B$10:$BK$10,0),0)="","No relevante",VLOOKUP($B70,'Lista Puestos Valorados'!$B$11:$BK$510,MATCH('Auxiliar General'!AN$4,'Lista Puestos Valorados'!$B$10:$BK$10,0),0))</f>
        <v>No relevante</v>
      </c>
      <c r="AU70" s="26">
        <f>+HLOOKUP(AT70,Sistema_Puntos!$Q$5:$Y$43,'Auxiliar General'!AP$5,FALSE)</f>
        <v>0</v>
      </c>
      <c r="AV70" s="26" t="str">
        <f>+IF(VLOOKUP($B70,'Lista Puestos Valorados'!$B$11:$BK$510,MATCH('Auxiliar General'!AP$4,'Lista Puestos Valorados'!$B$10:$BK$10,0),0)="","No relevante",VLOOKUP($B70,'Lista Puestos Valorados'!$B$11:$BK$510,MATCH('Auxiliar General'!AP$4,'Lista Puestos Valorados'!$B$10:$BK$10,0),0))</f>
        <v>No relevante</v>
      </c>
      <c r="AW70" s="26">
        <f>+HLOOKUP(AV70,Sistema_Puntos!$Q$5:$Y$43,'Auxiliar General'!AR$5,FALSE)</f>
        <v>0</v>
      </c>
      <c r="AX70" s="26" t="str">
        <f>+IF(VLOOKUP($B70,'Lista Puestos Valorados'!$B$11:$BK$510,MATCH('Auxiliar General'!AR$4,'Lista Puestos Valorados'!$B$10:$BK$10,0),0)="","No relevante",VLOOKUP($B70,'Lista Puestos Valorados'!$B$11:$BK$510,MATCH('Auxiliar General'!AR$4,'Lista Puestos Valorados'!$B$10:$BK$10,0),0))</f>
        <v>No relevante</v>
      </c>
      <c r="AY70" s="26">
        <f>+HLOOKUP(AX70,Sistema_Puntos!$Q$5:$Y$43,'Auxiliar General'!AT$5,FALSE)</f>
        <v>0</v>
      </c>
      <c r="AZ70" s="26" t="str">
        <f>+IF(VLOOKUP($B70,'Lista Puestos Valorados'!$B$11:$BK$510,MATCH('Auxiliar General'!AT$4,'Lista Puestos Valorados'!$B$10:$BK$10,0),0)="","No relevante",VLOOKUP($B70,'Lista Puestos Valorados'!$B$11:$BK$510,MATCH('Auxiliar General'!AT$4,'Lista Puestos Valorados'!$B$10:$BK$10,0),0))</f>
        <v>No relevante</v>
      </c>
      <c r="BA70" s="26">
        <f>+HLOOKUP(AZ70,Sistema_Puntos!$Q$5:$Y$43,'Auxiliar General'!AV$5,FALSE)</f>
        <v>0</v>
      </c>
      <c r="BB70" s="26" t="str">
        <f>+IF(VLOOKUP($B70,'Lista Puestos Valorados'!$B$11:$BK$510,MATCH('Auxiliar General'!AV$4,'Lista Puestos Valorados'!$B$10:$BK$10,0),0)="","No relevante",VLOOKUP($B70,'Lista Puestos Valorados'!$B$11:$BK$510,MATCH('Auxiliar General'!AV$4,'Lista Puestos Valorados'!$B$10:$BK$10,0),0))</f>
        <v>No relevante</v>
      </c>
      <c r="BC70" s="26">
        <f>+HLOOKUP(BB70,Sistema_Puntos!$Q$5:$Y$43,'Auxiliar General'!AX$5,FALSE)</f>
        <v>0</v>
      </c>
      <c r="BD70" s="26" t="str">
        <f>+IF(VLOOKUP($B70,'Lista Puestos Valorados'!$B$11:$BK$510,MATCH('Auxiliar General'!AX$4,'Lista Puestos Valorados'!$B$10:$BK$10,0),0)="","No relevante",VLOOKUP($B70,'Lista Puestos Valorados'!$B$11:$BK$510,MATCH('Auxiliar General'!AX$4,'Lista Puestos Valorados'!$B$10:$BK$10,0),0))</f>
        <v>No relevante</v>
      </c>
      <c r="BE70" s="26">
        <f>+HLOOKUP(BD70,Sistema_Puntos!$Q$5:$Y$43,'Auxiliar General'!AZ$5,FALSE)</f>
        <v>0</v>
      </c>
      <c r="BF70" s="26" t="str">
        <f>+IF(VLOOKUP($B70,'Lista Puestos Valorados'!$B$11:$BK$510,MATCH('Auxiliar General'!AZ$4,'Lista Puestos Valorados'!$B$10:$BK$10,0),0)="","No relevante",VLOOKUP($B70,'Lista Puestos Valorados'!$B$11:$BK$510,MATCH('Auxiliar General'!AZ$4,'Lista Puestos Valorados'!$B$10:$BK$10,0),0))</f>
        <v>No relevante</v>
      </c>
      <c r="BG70" s="26">
        <f>+HLOOKUP(BF70,Sistema_Puntos!$Q$5:$Y$43,'Auxiliar General'!BB$5,FALSE)</f>
        <v>0</v>
      </c>
      <c r="BH70" s="26" t="str">
        <f>+IF(VLOOKUP($B70,'Lista Puestos Valorados'!$B$11:$BK$510,MATCH('Auxiliar General'!BB$4,'Lista Puestos Valorados'!$B$10:$BK$10,0),0)="","No relevante",VLOOKUP($B70,'Lista Puestos Valorados'!$B$11:$BK$510,MATCH('Auxiliar General'!BB$4,'Lista Puestos Valorados'!$B$10:$BK$10,0),0))</f>
        <v>No relevante</v>
      </c>
      <c r="BI70" s="26">
        <f>+HLOOKUP(BH70,Sistema_Puntos!$Q$5:$Y$43,'Auxiliar General'!BD$5,FALSE)</f>
        <v>0</v>
      </c>
      <c r="BJ70" s="26" t="str">
        <f>+IF(VLOOKUP($B70,'Lista Puestos Valorados'!$B$11:$BK$510,MATCH('Auxiliar General'!BD$4,'Lista Puestos Valorados'!$B$10:$BK$10,0),0)="","No relevante",VLOOKUP($B70,'Lista Puestos Valorados'!$B$11:$BK$510,MATCH('Auxiliar General'!BD$4,'Lista Puestos Valorados'!$B$10:$BK$10,0),0))</f>
        <v>No relevante</v>
      </c>
      <c r="BK70" s="26">
        <f>+HLOOKUP(BJ70,Sistema_Puntos!$Q$5:$Y$43,'Auxiliar General'!BF$5,FALSE)</f>
        <v>0</v>
      </c>
      <c r="BL70" s="26" t="str">
        <f>+IF(VLOOKUP($B70,'Lista Puestos Valorados'!$B$11:$BK$510,MATCH('Auxiliar General'!BF$4,'Lista Puestos Valorados'!$B$10:$BK$10,0),0)="","No relevante",VLOOKUP($B70,'Lista Puestos Valorados'!$B$11:$BK$510,MATCH('Auxiliar General'!BF$4,'Lista Puestos Valorados'!$B$10:$BK$10,0),0))</f>
        <v>No relevante</v>
      </c>
      <c r="BM70" s="26">
        <f>+HLOOKUP(BL70,Sistema_Puntos!$Q$5:$Y$43,'Auxiliar General'!BH$5,FALSE)</f>
        <v>0</v>
      </c>
      <c r="BN70" s="26" t="str">
        <f>+IF(VLOOKUP($B70,'Lista Puestos Valorados'!$B$11:$BK$510,MATCH('Auxiliar General'!BH$4,'Lista Puestos Valorados'!$B$10:$BK$10,0),0)="","No relevante",VLOOKUP($B70,'Lista Puestos Valorados'!$B$11:$BK$510,MATCH('Auxiliar General'!BH$4,'Lista Puestos Valorados'!$B$10:$BK$10,0),0))</f>
        <v>No relevante</v>
      </c>
      <c r="BO70" s="26">
        <f>+HLOOKUP(BN70,Sistema_Puntos!$Q$5:$Y$43,'Auxiliar General'!BJ$5,FALSE)</f>
        <v>0</v>
      </c>
      <c r="BP70" s="26" t="str">
        <f>+IF(VLOOKUP($B70,'Lista Puestos Valorados'!$B$11:$BK$510,MATCH('Auxiliar General'!BJ$4,'Lista Puestos Valorados'!$B$10:$BK$10,0),0)="","No relevante",VLOOKUP($B70,'Lista Puestos Valorados'!$B$11:$BK$510,MATCH('Auxiliar General'!BJ$4,'Lista Puestos Valorados'!$B$10:$BK$10,0),0))</f>
        <v>No relevante</v>
      </c>
      <c r="BQ70" s="26">
        <f>+HLOOKUP(BP70,Sistema_Puntos!$Q$5:$Y$43,'Auxiliar General'!BL$5,FALSE)</f>
        <v>0</v>
      </c>
      <c r="BR70" s="26" t="str">
        <f>+IF(VLOOKUP($B70,'Lista Puestos Valorados'!$B$11:$BK$510,MATCH('Auxiliar General'!BL$4,'Lista Puestos Valorados'!$B$10:$BK$10,0),0)="","No relevante",VLOOKUP($B70,'Lista Puestos Valorados'!$B$11:$BK$510,MATCH('Auxiliar General'!BL$4,'Lista Puestos Valorados'!$B$10:$BK$10,0),0))</f>
        <v>No relevante</v>
      </c>
      <c r="BS70" s="26">
        <f>+HLOOKUP(BR70,Sistema_Puntos!$Q$5:$Y$43,'Auxiliar General'!BN$5,FALSE)</f>
        <v>0</v>
      </c>
      <c r="BT70" s="26" t="str">
        <f>+IF(VLOOKUP($B70,'Lista Puestos Valorados'!$B$11:$BK$510,MATCH('Auxiliar General'!BN$4,'Lista Puestos Valorados'!$B$10:$BK$10,0),0)="","No relevante",VLOOKUP($B70,'Lista Puestos Valorados'!$B$11:$BK$510,MATCH('Auxiliar General'!BN$4,'Lista Puestos Valorados'!$B$10:$BK$10,0),0))</f>
        <v>No relevante</v>
      </c>
      <c r="BU70" s="26">
        <f>+HLOOKUP(BT70,Sistema_Puntos!$Q$5:$Y$43,'Auxiliar General'!BP$5,FALSE)</f>
        <v>0</v>
      </c>
      <c r="BV70" s="26" t="str">
        <f>+IF(VLOOKUP($B70,'Lista Puestos Valorados'!$B$11:$BK$510,MATCH('Auxiliar General'!BP$4,'Lista Puestos Valorados'!$B$10:$BK$10,0),0)="","No relevante",VLOOKUP($B70,'Lista Puestos Valorados'!$B$11:$BK$510,MATCH('Auxiliar General'!BP$4,'Lista Puestos Valorados'!$B$10:$BK$10,0),0))</f>
        <v>No relevante</v>
      </c>
      <c r="BW70" s="26">
        <f>+HLOOKUP(BV70,Sistema_Puntos!$Q$5:$Y$43,'Auxiliar General'!BR$5,FALSE)</f>
        <v>0</v>
      </c>
      <c r="BX70" s="26" t="str">
        <f>+IF(VLOOKUP($B70,'Lista Puestos Valorados'!$B$11:$BK$510,MATCH('Auxiliar General'!BR$4,'Lista Puestos Valorados'!$B$10:$BK$10,0),0)="","No relevante",VLOOKUP($B70,'Lista Puestos Valorados'!$B$11:$BK$510,MATCH('Auxiliar General'!BR$4,'Lista Puestos Valorados'!$B$10:$BK$10,0),0))</f>
        <v>No relevante</v>
      </c>
      <c r="BY70" s="26">
        <f>+HLOOKUP(BX70,Sistema_Puntos!$Q$5:$Y$43,'Auxiliar General'!BT$5,FALSE)</f>
        <v>0</v>
      </c>
      <c r="BZ70" s="26" t="str">
        <f>+IF(VLOOKUP($B70,'Lista Puestos Valorados'!$B$11:$BK$510,MATCH('Auxiliar General'!BT$4,'Lista Puestos Valorados'!$B$10:$BK$10,0),0)="","No relevante",VLOOKUP($B70,'Lista Puestos Valorados'!$B$11:$BK$510,MATCH('Auxiliar General'!BT$4,'Lista Puestos Valorados'!$B$10:$BK$10,0),0))</f>
        <v>No relevante</v>
      </c>
      <c r="CA70" s="26">
        <f>+HLOOKUP(BZ70,Sistema_Puntos!$Q$5:$Y$43,'Auxiliar General'!BV$5,FALSE)</f>
        <v>0</v>
      </c>
      <c r="CB70" s="26" t="str">
        <f>+IF(VLOOKUP($B70,'Lista Puestos Valorados'!$B$11:$BK$510,MATCH('Auxiliar General'!BV$4,'Lista Puestos Valorados'!$B$10:$BK$10,0),0)="","No relevante",VLOOKUP($B70,'Lista Puestos Valorados'!$B$11:$BK$510,MATCH('Auxiliar General'!BV$4,'Lista Puestos Valorados'!$B$10:$BK$10,0),0))</f>
        <v>No relevante</v>
      </c>
      <c r="CC70" s="26">
        <f>+HLOOKUP(CB70,Sistema_Puntos!$Q$5:$Y$43,'Auxiliar General'!BX$5,FALSE)</f>
        <v>0</v>
      </c>
      <c r="CD70" s="26" t="str">
        <f>+IF(VLOOKUP($B70,'Lista Puestos Valorados'!$B$11:$BK$510,MATCH('Auxiliar General'!BX$4,'Lista Puestos Valorados'!$B$10:$BK$10,0),0)="","No relevante",VLOOKUP($B70,'Lista Puestos Valorados'!$B$11:$BK$510,MATCH('Auxiliar General'!BX$4,'Lista Puestos Valorados'!$B$10:$BK$10,0),0))</f>
        <v>No relevante</v>
      </c>
      <c r="CE70" s="26">
        <f>+HLOOKUP(CD70,Sistema_Puntos!$Q$5:$Y$43,'Auxiliar General'!BZ$5,FALSE)</f>
        <v>0</v>
      </c>
      <c r="CF70" s="26" t="str">
        <f>+IF(VLOOKUP($B70,'Lista Puestos Valorados'!$B$11:$BK$510,MATCH('Auxiliar General'!BZ$4,'Lista Puestos Valorados'!$B$10:$BK$10,0),0)="","No relevante",VLOOKUP($B70,'Lista Puestos Valorados'!$B$11:$BK$510,MATCH('Auxiliar General'!BZ$4,'Lista Puestos Valorados'!$B$10:$BK$10,0),0))</f>
        <v>No relevante</v>
      </c>
      <c r="CG70" s="26">
        <f>+HLOOKUP(CF70,Sistema_Puntos!$Q$5:$Y$43,'Auxiliar General'!CB$5,FALSE)</f>
        <v>0</v>
      </c>
      <c r="CH70" s="29"/>
      <c r="CI70" s="29"/>
    </row>
    <row r="71" spans="2:87" ht="17.55" customHeight="1">
      <c r="B71" s="26">
        <f>+'Listado de Puestos'!B71</f>
        <v>61</v>
      </c>
      <c r="C71" s="26" t="str">
        <f>+IF('Lista Puestos Valorados'!C71="","",'Lista Puestos Valorados'!C71)</f>
        <v/>
      </c>
      <c r="D71" s="26" t="str">
        <f>+IF('Lista Puestos Valorados'!D71="","",'Lista Puestos Valorados'!D71)</f>
        <v/>
      </c>
      <c r="E71" s="26" t="str">
        <f>+IF('Lista Puestos Valorados'!E71="","",'Lista Puestos Valorados'!E71)</f>
        <v/>
      </c>
      <c r="F71" s="26" t="str">
        <f>+IF('Lista Puestos Valorados'!F71="","",'Lista Puestos Valorados'!F71)</f>
        <v/>
      </c>
      <c r="G71" s="26" t="str">
        <f>+IF('Lista Puestos Valorados'!G71="","",'Lista Puestos Valorados'!G71)</f>
        <v/>
      </c>
      <c r="H71" s="26" t="str">
        <f>+IF('Lista Puestos Valorados'!H71="","",'Lista Puestos Valorados'!H71)</f>
        <v/>
      </c>
      <c r="I71" s="26" t="str">
        <f>+IF('Lista Puestos Valorados'!I71="","",'Lista Puestos Valorados'!I71)</f>
        <v/>
      </c>
      <c r="J71" s="118" t="e">
        <f t="array" ref="J71">+IF(L71="","",_xlfn.IFS(L71&lt;='Cortes de Agrupacion'!$F$15,'Cortes de Agrupacion'!$E$15,'Resultados General'!L71&lt;='Cortes de Agrupacion'!$F$14,'Cortes de Agrupacion'!$E$14,'Resultados General'!L71&lt;='Cortes de Agrupacion'!$F$13,'Cortes de Agrupacion'!$E$13,L71&lt;='Cortes de Agrupacion'!$F$12,'Cortes de Agrupacion'!$E$12,'Resultados General'!L71&lt;='Cortes de Agrupacion'!$F$11,'Cortes de Agrupacion'!$E$11,'Resultados General'!L71&lt;='Cortes de Agrupacion'!$F$10,'Cortes de Agrupacion'!$E$10,'Resultados General'!L71&lt;='Cortes de Agrupacion'!$F$9,'Cortes de Agrupacion'!$E$9,'Resultados General'!L71&lt;='Cortes de Agrupacion'!$F$8,'Cortes de Agrupacion'!$E$8,'Resultados General'!L71&lt;='Cortes de Agrupacion'!$F$7,'Cortes de Agrupacion'!$E$7,'Resultados General'!L71&lt;='Cortes de Agrupacion'!$F$6,'Cortes de Agrupacion'!$E$6))</f>
        <v>#VALUE!</v>
      </c>
      <c r="K71" s="118" t="str">
        <f t="shared" si="0"/>
        <v/>
      </c>
      <c r="L71" s="124" t="e">
        <f>#VALUE!</f>
        <v>#VALUE!</v>
      </c>
      <c r="M71" s="26" t="e">
        <f ca="1">+_xlfn.IFNA(VLOOKUP(C71,'Distribución de puestos'!$B$8:$I$507,8,0),"")</f>
        <v>#NAME?</v>
      </c>
      <c r="N71" s="26" t="str">
        <f>+IF(VLOOKUP($B71,'Lista Puestos Valorados'!$B$11:$BK$510,MATCH('Auxiliar General'!H$4,'Lista Puestos Valorados'!$B$10:$BK$10,0),0)="","No relevante",VLOOKUP($B71,'Lista Puestos Valorados'!$B$11:$BK$510,MATCH('Auxiliar General'!H$4,'Lista Puestos Valorados'!$B$10:$BK$10,0),0))</f>
        <v>No relevante</v>
      </c>
      <c r="O71" s="26">
        <f>+HLOOKUP(N71,Sistema_Puntos!$Q$5:$Y$43,'Auxiliar General'!J$5,FALSE)</f>
        <v>0</v>
      </c>
      <c r="P71" s="26" t="str">
        <f>+IF(VLOOKUP($B71,'Lista Puestos Valorados'!$B$11:$BK$510,MATCH('Auxiliar General'!J$4,'Lista Puestos Valorados'!$B$10:$BK$10,0),0)="","No relevante",VLOOKUP($B71,'Lista Puestos Valorados'!$B$11:$BK$510,MATCH('Auxiliar General'!J$4,'Lista Puestos Valorados'!$B$10:$BK$10,0),0))</f>
        <v>No relevante</v>
      </c>
      <c r="Q71" s="26">
        <f>+HLOOKUP(P71,Sistema_Puntos!$Q$5:$Y$43,'Auxiliar General'!L$5,FALSE)</f>
        <v>0</v>
      </c>
      <c r="R71" s="26" t="str">
        <f>+IF(VLOOKUP($B71,'Lista Puestos Valorados'!$B$11:$BK$510,MATCH('Auxiliar General'!L$4,'Lista Puestos Valorados'!$B$10:$BK$10,0),0)="","No relevante",VLOOKUP($B71,'Lista Puestos Valorados'!$B$11:$BK$510,MATCH('Auxiliar General'!L$4,'Lista Puestos Valorados'!$B$10:$BK$10,0),0))</f>
        <v>No relevante</v>
      </c>
      <c r="S71" s="26">
        <f>+HLOOKUP(R71,Sistema_Puntos!$Q$5:$Y$43,'Auxiliar General'!N$5,FALSE)</f>
        <v>0</v>
      </c>
      <c r="T71" s="26" t="str">
        <f>+IF(VLOOKUP($B71,'Lista Puestos Valorados'!$B$11:$BK$510,MATCH('Auxiliar General'!N$4,'Lista Puestos Valorados'!$B$10:$BK$10,0),0)="","No relevante",VLOOKUP($B71,'Lista Puestos Valorados'!$B$11:$BK$510,MATCH('Auxiliar General'!N$4,'Lista Puestos Valorados'!$B$10:$BK$10,0),0))</f>
        <v>No relevante</v>
      </c>
      <c r="U71" s="26">
        <f>+HLOOKUP(T71,Sistema_Puntos!$Q$5:$Y$43,'Auxiliar General'!P$5,FALSE)</f>
        <v>0</v>
      </c>
      <c r="V71" s="26" t="str">
        <f>+IF(VLOOKUP($B71,'Lista Puestos Valorados'!$B$11:$BK$510,MATCH('Auxiliar General'!P$4,'Lista Puestos Valorados'!$B$10:$BK$10,0),0)="","No relevante",VLOOKUP($B71,'Lista Puestos Valorados'!$B$11:$BK$510,MATCH('Auxiliar General'!P$4,'Lista Puestos Valorados'!$B$10:$BK$10,0),0))</f>
        <v>No relevante</v>
      </c>
      <c r="W71" s="26">
        <f>+HLOOKUP(V71,Sistema_Puntos!$Q$5:$Y$43,'Auxiliar General'!R$5,FALSE)</f>
        <v>0</v>
      </c>
      <c r="X71" s="26" t="str">
        <f>+IF(VLOOKUP($B71,'Lista Puestos Valorados'!$B$11:$BK$510,MATCH('Auxiliar General'!R$4,'Lista Puestos Valorados'!$B$10:$BK$10,0),0)="","No relevante",VLOOKUP($B71,'Lista Puestos Valorados'!$B$11:$BK$510,MATCH('Auxiliar General'!R$4,'Lista Puestos Valorados'!$B$10:$BK$10,0),0))</f>
        <v>No relevante</v>
      </c>
      <c r="Y71" s="26">
        <f>+HLOOKUP(X71,Sistema_Puntos!$Q$5:$Y$43,'Auxiliar General'!T$5,FALSE)</f>
        <v>0</v>
      </c>
      <c r="Z71" s="26" t="str">
        <f>+IF(VLOOKUP($B71,'Lista Puestos Valorados'!$B$11:$BK$510,MATCH('Auxiliar General'!T$4,'Lista Puestos Valorados'!$B$10:$BK$10,0),0)="","No relevante",VLOOKUP($B71,'Lista Puestos Valorados'!$B$11:$BK$510,MATCH('Auxiliar General'!T$4,'Lista Puestos Valorados'!$B$10:$BK$10,0),0))</f>
        <v>No relevante</v>
      </c>
      <c r="AA71" s="26">
        <f>+HLOOKUP(Z71,Sistema_Puntos!$Q$5:$Y$43,'Auxiliar General'!V$5,FALSE)</f>
        <v>0</v>
      </c>
      <c r="AB71" s="26" t="str">
        <f>+IF(VLOOKUP($B71,'Lista Puestos Valorados'!$B$11:$BK$510,MATCH('Auxiliar General'!V$4,'Lista Puestos Valorados'!$B$10:$BK$10,0),0)="","No relevante",VLOOKUP($B71,'Lista Puestos Valorados'!$B$11:$BK$510,MATCH('Auxiliar General'!V$4,'Lista Puestos Valorados'!$B$10:$BK$10,0),0))</f>
        <v>No relevante</v>
      </c>
      <c r="AC71" s="26">
        <f>+HLOOKUP(AB71,Sistema_Puntos!$Q$5:$Y$43,'Auxiliar General'!X$5,FALSE)</f>
        <v>0</v>
      </c>
      <c r="AD71" s="26" t="str">
        <f>+IF(VLOOKUP($B71,'Lista Puestos Valorados'!$B$11:$BK$510,MATCH('Auxiliar General'!X$4,'Lista Puestos Valorados'!$B$10:$BK$10,0),0)="","No relevante",VLOOKUP($B71,'Lista Puestos Valorados'!$B$11:$BK$510,MATCH('Auxiliar General'!X$4,'Lista Puestos Valorados'!$B$10:$BK$10,0),0))</f>
        <v>No relevante</v>
      </c>
      <c r="AE71" s="26">
        <f>+HLOOKUP(AD71,Sistema_Puntos!$Q$5:$Y$43,'Auxiliar General'!Z$5,FALSE)</f>
        <v>0</v>
      </c>
      <c r="AF71" s="26" t="str">
        <f>+IF(VLOOKUP($B71,'Lista Puestos Valorados'!$B$11:$BK$510,MATCH('Auxiliar General'!Z$4,'Lista Puestos Valorados'!$B$10:$BK$10,0),0)="","No relevante",VLOOKUP($B71,'Lista Puestos Valorados'!$B$11:$BK$510,MATCH('Auxiliar General'!Z$4,'Lista Puestos Valorados'!$B$10:$BK$10,0),0))</f>
        <v>No relevante</v>
      </c>
      <c r="AG71" s="26">
        <f>+HLOOKUP(AF71,Sistema_Puntos!$Q$5:$Y$43,'Auxiliar General'!AB$5,FALSE)</f>
        <v>0</v>
      </c>
      <c r="AH71" s="26" t="str">
        <f>+IF(VLOOKUP($B71,'Lista Puestos Valorados'!$B$11:$BK$510,MATCH('Auxiliar General'!AB$4,'Lista Puestos Valorados'!$B$10:$BK$10,0),0)="","No relevante",VLOOKUP($B71,'Lista Puestos Valorados'!$B$11:$BK$510,MATCH('Auxiliar General'!AB$4,'Lista Puestos Valorados'!$B$10:$BK$10,0),0))</f>
        <v>No relevante</v>
      </c>
      <c r="AI71" s="26">
        <f>+HLOOKUP(AH71,Sistema_Puntos!$Q$5:$Y$43,'Auxiliar General'!AD$5,FALSE)</f>
        <v>0</v>
      </c>
      <c r="AJ71" s="26" t="str">
        <f>+IF(VLOOKUP($B71,'Lista Puestos Valorados'!$B$11:$BK$510,MATCH('Auxiliar General'!AD$4,'Lista Puestos Valorados'!$B$10:$BK$10,0),0)="","No relevante",VLOOKUP($B71,'Lista Puestos Valorados'!$B$11:$BK$510,MATCH('Auxiliar General'!AD$4,'Lista Puestos Valorados'!$B$10:$BK$10,0),0))</f>
        <v>No relevante</v>
      </c>
      <c r="AK71" s="26">
        <f>+HLOOKUP(AJ71,Sistema_Puntos!$Q$5:$Y$43,'Auxiliar General'!AF$5,FALSE)</f>
        <v>0</v>
      </c>
      <c r="AL71" s="26" t="str">
        <f>+IF(VLOOKUP($B71,'Lista Puestos Valorados'!$B$11:$BK$510,MATCH('Auxiliar General'!AF$4,'Lista Puestos Valorados'!$B$10:$BK$10,0),0)="","No relevante",VLOOKUP($B71,'Lista Puestos Valorados'!$B$11:$BK$510,MATCH('Auxiliar General'!AF$4,'Lista Puestos Valorados'!$B$10:$BK$10,0),0))</f>
        <v>No relevante</v>
      </c>
      <c r="AM71" s="26">
        <f>+HLOOKUP(AL71,Sistema_Puntos!$Q$5:$Y$43,'Auxiliar General'!AH$5,FALSE)</f>
        <v>0</v>
      </c>
      <c r="AN71" s="26" t="str">
        <f>+IF(VLOOKUP($B71,'Lista Puestos Valorados'!$B$11:$BK$510,MATCH('Auxiliar General'!AH$4,'Lista Puestos Valorados'!$B$10:$BK$10,0),0)="","No relevante",VLOOKUP($B71,'Lista Puestos Valorados'!$B$11:$BK$510,MATCH('Auxiliar General'!AH$4,'Lista Puestos Valorados'!$B$10:$BK$10,0),0))</f>
        <v>No relevante</v>
      </c>
      <c r="AO71" s="26">
        <f>+HLOOKUP(AN71,Sistema_Puntos!$Q$5:$Y$43,'Auxiliar General'!AJ$5,FALSE)</f>
        <v>0</v>
      </c>
      <c r="AP71" s="26" t="str">
        <f>+IF(VLOOKUP($B71,'Lista Puestos Valorados'!$B$11:$BK$510,MATCH('Auxiliar General'!AJ$4,'Lista Puestos Valorados'!$B$10:$BK$10,0),0)="","No relevante",VLOOKUP($B71,'Lista Puestos Valorados'!$B$11:$BK$510,MATCH('Auxiliar General'!AJ$4,'Lista Puestos Valorados'!$B$10:$BK$10,0),0))</f>
        <v>No relevante</v>
      </c>
      <c r="AQ71" s="26">
        <f>+HLOOKUP(AP71,Sistema_Puntos!$Q$5:$Y$43,'Auxiliar General'!AL$5,FALSE)</f>
        <v>0</v>
      </c>
      <c r="AR71" s="26" t="str">
        <f>+IF(VLOOKUP($B71,'Lista Puestos Valorados'!$B$11:$BK$510,MATCH('Auxiliar General'!AL$4,'Lista Puestos Valorados'!$B$10:$BK$10,0),0)="","No relevante",VLOOKUP($B71,'Lista Puestos Valorados'!$B$11:$BK$510,MATCH('Auxiliar General'!AL$4,'Lista Puestos Valorados'!$B$10:$BK$10,0),0))</f>
        <v>No relevante</v>
      </c>
      <c r="AS71" s="26">
        <f>+HLOOKUP(AR71,Sistema_Puntos!$Q$5:$Y$43,'Auxiliar General'!AN$5,FALSE)</f>
        <v>0</v>
      </c>
      <c r="AT71" s="26" t="str">
        <f>+IF(VLOOKUP($B71,'Lista Puestos Valorados'!$B$11:$BK$510,MATCH('Auxiliar General'!AN$4,'Lista Puestos Valorados'!$B$10:$BK$10,0),0)="","No relevante",VLOOKUP($B71,'Lista Puestos Valorados'!$B$11:$BK$510,MATCH('Auxiliar General'!AN$4,'Lista Puestos Valorados'!$B$10:$BK$10,0),0))</f>
        <v>No relevante</v>
      </c>
      <c r="AU71" s="26">
        <f>+HLOOKUP(AT71,Sistema_Puntos!$Q$5:$Y$43,'Auxiliar General'!AP$5,FALSE)</f>
        <v>0</v>
      </c>
      <c r="AV71" s="26" t="str">
        <f>+IF(VLOOKUP($B71,'Lista Puestos Valorados'!$B$11:$BK$510,MATCH('Auxiliar General'!AP$4,'Lista Puestos Valorados'!$B$10:$BK$10,0),0)="","No relevante",VLOOKUP($B71,'Lista Puestos Valorados'!$B$11:$BK$510,MATCH('Auxiliar General'!AP$4,'Lista Puestos Valorados'!$B$10:$BK$10,0),0))</f>
        <v>No relevante</v>
      </c>
      <c r="AW71" s="26">
        <f>+HLOOKUP(AV71,Sistema_Puntos!$Q$5:$Y$43,'Auxiliar General'!AR$5,FALSE)</f>
        <v>0</v>
      </c>
      <c r="AX71" s="26" t="str">
        <f>+IF(VLOOKUP($B71,'Lista Puestos Valorados'!$B$11:$BK$510,MATCH('Auxiliar General'!AR$4,'Lista Puestos Valorados'!$B$10:$BK$10,0),0)="","No relevante",VLOOKUP($B71,'Lista Puestos Valorados'!$B$11:$BK$510,MATCH('Auxiliar General'!AR$4,'Lista Puestos Valorados'!$B$10:$BK$10,0),0))</f>
        <v>No relevante</v>
      </c>
      <c r="AY71" s="26">
        <f>+HLOOKUP(AX71,Sistema_Puntos!$Q$5:$Y$43,'Auxiliar General'!AT$5,FALSE)</f>
        <v>0</v>
      </c>
      <c r="AZ71" s="26" t="str">
        <f>+IF(VLOOKUP($B71,'Lista Puestos Valorados'!$B$11:$BK$510,MATCH('Auxiliar General'!AT$4,'Lista Puestos Valorados'!$B$10:$BK$10,0),0)="","No relevante",VLOOKUP($B71,'Lista Puestos Valorados'!$B$11:$BK$510,MATCH('Auxiliar General'!AT$4,'Lista Puestos Valorados'!$B$10:$BK$10,0),0))</f>
        <v>No relevante</v>
      </c>
      <c r="BA71" s="26">
        <f>+HLOOKUP(AZ71,Sistema_Puntos!$Q$5:$Y$43,'Auxiliar General'!AV$5,FALSE)</f>
        <v>0</v>
      </c>
      <c r="BB71" s="26" t="str">
        <f>+IF(VLOOKUP($B71,'Lista Puestos Valorados'!$B$11:$BK$510,MATCH('Auxiliar General'!AV$4,'Lista Puestos Valorados'!$B$10:$BK$10,0),0)="","No relevante",VLOOKUP($B71,'Lista Puestos Valorados'!$B$11:$BK$510,MATCH('Auxiliar General'!AV$4,'Lista Puestos Valorados'!$B$10:$BK$10,0),0))</f>
        <v>No relevante</v>
      </c>
      <c r="BC71" s="26">
        <f>+HLOOKUP(BB71,Sistema_Puntos!$Q$5:$Y$43,'Auxiliar General'!AX$5,FALSE)</f>
        <v>0</v>
      </c>
      <c r="BD71" s="26" t="str">
        <f>+IF(VLOOKUP($B71,'Lista Puestos Valorados'!$B$11:$BK$510,MATCH('Auxiliar General'!AX$4,'Lista Puestos Valorados'!$B$10:$BK$10,0),0)="","No relevante",VLOOKUP($B71,'Lista Puestos Valorados'!$B$11:$BK$510,MATCH('Auxiliar General'!AX$4,'Lista Puestos Valorados'!$B$10:$BK$10,0),0))</f>
        <v>No relevante</v>
      </c>
      <c r="BE71" s="26">
        <f>+HLOOKUP(BD71,Sistema_Puntos!$Q$5:$Y$43,'Auxiliar General'!AZ$5,FALSE)</f>
        <v>0</v>
      </c>
      <c r="BF71" s="26" t="str">
        <f>+IF(VLOOKUP($B71,'Lista Puestos Valorados'!$B$11:$BK$510,MATCH('Auxiliar General'!AZ$4,'Lista Puestos Valorados'!$B$10:$BK$10,0),0)="","No relevante",VLOOKUP($B71,'Lista Puestos Valorados'!$B$11:$BK$510,MATCH('Auxiliar General'!AZ$4,'Lista Puestos Valorados'!$B$10:$BK$10,0),0))</f>
        <v>No relevante</v>
      </c>
      <c r="BG71" s="26">
        <f>+HLOOKUP(BF71,Sistema_Puntos!$Q$5:$Y$43,'Auxiliar General'!BB$5,FALSE)</f>
        <v>0</v>
      </c>
      <c r="BH71" s="26" t="str">
        <f>+IF(VLOOKUP($B71,'Lista Puestos Valorados'!$B$11:$BK$510,MATCH('Auxiliar General'!BB$4,'Lista Puestos Valorados'!$B$10:$BK$10,0),0)="","No relevante",VLOOKUP($B71,'Lista Puestos Valorados'!$B$11:$BK$510,MATCH('Auxiliar General'!BB$4,'Lista Puestos Valorados'!$B$10:$BK$10,0),0))</f>
        <v>No relevante</v>
      </c>
      <c r="BI71" s="26">
        <f>+HLOOKUP(BH71,Sistema_Puntos!$Q$5:$Y$43,'Auxiliar General'!BD$5,FALSE)</f>
        <v>0</v>
      </c>
      <c r="BJ71" s="26" t="str">
        <f>+IF(VLOOKUP($B71,'Lista Puestos Valorados'!$B$11:$BK$510,MATCH('Auxiliar General'!BD$4,'Lista Puestos Valorados'!$B$10:$BK$10,0),0)="","No relevante",VLOOKUP($B71,'Lista Puestos Valorados'!$B$11:$BK$510,MATCH('Auxiliar General'!BD$4,'Lista Puestos Valorados'!$B$10:$BK$10,0),0))</f>
        <v>No relevante</v>
      </c>
      <c r="BK71" s="26">
        <f>+HLOOKUP(BJ71,Sistema_Puntos!$Q$5:$Y$43,'Auxiliar General'!BF$5,FALSE)</f>
        <v>0</v>
      </c>
      <c r="BL71" s="26" t="str">
        <f>+IF(VLOOKUP($B71,'Lista Puestos Valorados'!$B$11:$BK$510,MATCH('Auxiliar General'!BF$4,'Lista Puestos Valorados'!$B$10:$BK$10,0),0)="","No relevante",VLOOKUP($B71,'Lista Puestos Valorados'!$B$11:$BK$510,MATCH('Auxiliar General'!BF$4,'Lista Puestos Valorados'!$B$10:$BK$10,0),0))</f>
        <v>No relevante</v>
      </c>
      <c r="BM71" s="26">
        <f>+HLOOKUP(BL71,Sistema_Puntos!$Q$5:$Y$43,'Auxiliar General'!BH$5,FALSE)</f>
        <v>0</v>
      </c>
      <c r="BN71" s="26" t="str">
        <f>+IF(VLOOKUP($B71,'Lista Puestos Valorados'!$B$11:$BK$510,MATCH('Auxiliar General'!BH$4,'Lista Puestos Valorados'!$B$10:$BK$10,0),0)="","No relevante",VLOOKUP($B71,'Lista Puestos Valorados'!$B$11:$BK$510,MATCH('Auxiliar General'!BH$4,'Lista Puestos Valorados'!$B$10:$BK$10,0),0))</f>
        <v>No relevante</v>
      </c>
      <c r="BO71" s="26">
        <f>+HLOOKUP(BN71,Sistema_Puntos!$Q$5:$Y$43,'Auxiliar General'!BJ$5,FALSE)</f>
        <v>0</v>
      </c>
      <c r="BP71" s="26" t="str">
        <f>+IF(VLOOKUP($B71,'Lista Puestos Valorados'!$B$11:$BK$510,MATCH('Auxiliar General'!BJ$4,'Lista Puestos Valorados'!$B$10:$BK$10,0),0)="","No relevante",VLOOKUP($B71,'Lista Puestos Valorados'!$B$11:$BK$510,MATCH('Auxiliar General'!BJ$4,'Lista Puestos Valorados'!$B$10:$BK$10,0),0))</f>
        <v>No relevante</v>
      </c>
      <c r="BQ71" s="26">
        <f>+HLOOKUP(BP71,Sistema_Puntos!$Q$5:$Y$43,'Auxiliar General'!BL$5,FALSE)</f>
        <v>0</v>
      </c>
      <c r="BR71" s="26" t="str">
        <f>+IF(VLOOKUP($B71,'Lista Puestos Valorados'!$B$11:$BK$510,MATCH('Auxiliar General'!BL$4,'Lista Puestos Valorados'!$B$10:$BK$10,0),0)="","No relevante",VLOOKUP($B71,'Lista Puestos Valorados'!$B$11:$BK$510,MATCH('Auxiliar General'!BL$4,'Lista Puestos Valorados'!$B$10:$BK$10,0),0))</f>
        <v>No relevante</v>
      </c>
      <c r="BS71" s="26">
        <f>+HLOOKUP(BR71,Sistema_Puntos!$Q$5:$Y$43,'Auxiliar General'!BN$5,FALSE)</f>
        <v>0</v>
      </c>
      <c r="BT71" s="26" t="str">
        <f>+IF(VLOOKUP($B71,'Lista Puestos Valorados'!$B$11:$BK$510,MATCH('Auxiliar General'!BN$4,'Lista Puestos Valorados'!$B$10:$BK$10,0),0)="","No relevante",VLOOKUP($B71,'Lista Puestos Valorados'!$B$11:$BK$510,MATCH('Auxiliar General'!BN$4,'Lista Puestos Valorados'!$B$10:$BK$10,0),0))</f>
        <v>No relevante</v>
      </c>
      <c r="BU71" s="26">
        <f>+HLOOKUP(BT71,Sistema_Puntos!$Q$5:$Y$43,'Auxiliar General'!BP$5,FALSE)</f>
        <v>0</v>
      </c>
      <c r="BV71" s="26" t="str">
        <f>+IF(VLOOKUP($B71,'Lista Puestos Valorados'!$B$11:$BK$510,MATCH('Auxiliar General'!BP$4,'Lista Puestos Valorados'!$B$10:$BK$10,0),0)="","No relevante",VLOOKUP($B71,'Lista Puestos Valorados'!$B$11:$BK$510,MATCH('Auxiliar General'!BP$4,'Lista Puestos Valorados'!$B$10:$BK$10,0),0))</f>
        <v>No relevante</v>
      </c>
      <c r="BW71" s="26">
        <f>+HLOOKUP(BV71,Sistema_Puntos!$Q$5:$Y$43,'Auxiliar General'!BR$5,FALSE)</f>
        <v>0</v>
      </c>
      <c r="BX71" s="26" t="str">
        <f>+IF(VLOOKUP($B71,'Lista Puestos Valorados'!$B$11:$BK$510,MATCH('Auxiliar General'!BR$4,'Lista Puestos Valorados'!$B$10:$BK$10,0),0)="","No relevante",VLOOKUP($B71,'Lista Puestos Valorados'!$B$11:$BK$510,MATCH('Auxiliar General'!BR$4,'Lista Puestos Valorados'!$B$10:$BK$10,0),0))</f>
        <v>No relevante</v>
      </c>
      <c r="BY71" s="26">
        <f>+HLOOKUP(BX71,Sistema_Puntos!$Q$5:$Y$43,'Auxiliar General'!BT$5,FALSE)</f>
        <v>0</v>
      </c>
      <c r="BZ71" s="26" t="str">
        <f>+IF(VLOOKUP($B71,'Lista Puestos Valorados'!$B$11:$BK$510,MATCH('Auxiliar General'!BT$4,'Lista Puestos Valorados'!$B$10:$BK$10,0),0)="","No relevante",VLOOKUP($B71,'Lista Puestos Valorados'!$B$11:$BK$510,MATCH('Auxiliar General'!BT$4,'Lista Puestos Valorados'!$B$10:$BK$10,0),0))</f>
        <v>No relevante</v>
      </c>
      <c r="CA71" s="26">
        <f>+HLOOKUP(BZ71,Sistema_Puntos!$Q$5:$Y$43,'Auxiliar General'!BV$5,FALSE)</f>
        <v>0</v>
      </c>
      <c r="CB71" s="26" t="str">
        <f>+IF(VLOOKUP($B71,'Lista Puestos Valorados'!$B$11:$BK$510,MATCH('Auxiliar General'!BV$4,'Lista Puestos Valorados'!$B$10:$BK$10,0),0)="","No relevante",VLOOKUP($B71,'Lista Puestos Valorados'!$B$11:$BK$510,MATCH('Auxiliar General'!BV$4,'Lista Puestos Valorados'!$B$10:$BK$10,0),0))</f>
        <v>No relevante</v>
      </c>
      <c r="CC71" s="26">
        <f>+HLOOKUP(CB71,Sistema_Puntos!$Q$5:$Y$43,'Auxiliar General'!BX$5,FALSE)</f>
        <v>0</v>
      </c>
      <c r="CD71" s="26" t="str">
        <f>+IF(VLOOKUP($B71,'Lista Puestos Valorados'!$B$11:$BK$510,MATCH('Auxiliar General'!BX$4,'Lista Puestos Valorados'!$B$10:$BK$10,0),0)="","No relevante",VLOOKUP($B71,'Lista Puestos Valorados'!$B$11:$BK$510,MATCH('Auxiliar General'!BX$4,'Lista Puestos Valorados'!$B$10:$BK$10,0),0))</f>
        <v>No relevante</v>
      </c>
      <c r="CE71" s="26">
        <f>+HLOOKUP(CD71,Sistema_Puntos!$Q$5:$Y$43,'Auxiliar General'!BZ$5,FALSE)</f>
        <v>0</v>
      </c>
      <c r="CF71" s="26" t="str">
        <f>+IF(VLOOKUP($B71,'Lista Puestos Valorados'!$B$11:$BK$510,MATCH('Auxiliar General'!BZ$4,'Lista Puestos Valorados'!$B$10:$BK$10,0),0)="","No relevante",VLOOKUP($B71,'Lista Puestos Valorados'!$B$11:$BK$510,MATCH('Auxiliar General'!BZ$4,'Lista Puestos Valorados'!$B$10:$BK$10,0),0))</f>
        <v>No relevante</v>
      </c>
      <c r="CG71" s="26">
        <f>+HLOOKUP(CF71,Sistema_Puntos!$Q$5:$Y$43,'Auxiliar General'!CB$5,FALSE)</f>
        <v>0</v>
      </c>
      <c r="CH71" s="29"/>
      <c r="CI71" s="29"/>
    </row>
    <row r="72" spans="2:87" ht="17.55" customHeight="1">
      <c r="B72" s="26">
        <f>+'Listado de Puestos'!B72</f>
        <v>62</v>
      </c>
      <c r="C72" s="26" t="str">
        <f>+IF('Lista Puestos Valorados'!C72="","",'Lista Puestos Valorados'!C72)</f>
        <v/>
      </c>
      <c r="D72" s="26" t="str">
        <f>+IF('Lista Puestos Valorados'!D72="","",'Lista Puestos Valorados'!D72)</f>
        <v/>
      </c>
      <c r="E72" s="26" t="str">
        <f>+IF('Lista Puestos Valorados'!E72="","",'Lista Puestos Valorados'!E72)</f>
        <v/>
      </c>
      <c r="F72" s="26" t="str">
        <f>+IF('Lista Puestos Valorados'!F72="","",'Lista Puestos Valorados'!F72)</f>
        <v/>
      </c>
      <c r="G72" s="26" t="str">
        <f>+IF('Lista Puestos Valorados'!G72="","",'Lista Puestos Valorados'!G72)</f>
        <v/>
      </c>
      <c r="H72" s="26" t="str">
        <f>+IF('Lista Puestos Valorados'!H72="","",'Lista Puestos Valorados'!H72)</f>
        <v/>
      </c>
      <c r="I72" s="26" t="str">
        <f>+IF('Lista Puestos Valorados'!I72="","",'Lista Puestos Valorados'!I72)</f>
        <v/>
      </c>
      <c r="J72" s="118" t="e">
        <f t="array" ref="J72">+IF(L72="","",_xlfn.IFS(L72&lt;='Cortes de Agrupacion'!$F$15,'Cortes de Agrupacion'!$E$15,'Resultados General'!L72&lt;='Cortes de Agrupacion'!$F$14,'Cortes de Agrupacion'!$E$14,'Resultados General'!L72&lt;='Cortes de Agrupacion'!$F$13,'Cortes de Agrupacion'!$E$13,L72&lt;='Cortes de Agrupacion'!$F$12,'Cortes de Agrupacion'!$E$12,'Resultados General'!L72&lt;='Cortes de Agrupacion'!$F$11,'Cortes de Agrupacion'!$E$11,'Resultados General'!L72&lt;='Cortes de Agrupacion'!$F$10,'Cortes de Agrupacion'!$E$10,'Resultados General'!L72&lt;='Cortes de Agrupacion'!$F$9,'Cortes de Agrupacion'!$E$9,'Resultados General'!L72&lt;='Cortes de Agrupacion'!$F$8,'Cortes de Agrupacion'!$E$8,'Resultados General'!L72&lt;='Cortes de Agrupacion'!$F$7,'Cortes de Agrupacion'!$E$7,'Resultados General'!L72&lt;='Cortes de Agrupacion'!$F$6,'Cortes de Agrupacion'!$E$6))</f>
        <v>#VALUE!</v>
      </c>
      <c r="K72" s="118" t="str">
        <f t="shared" si="0"/>
        <v/>
      </c>
      <c r="L72" s="124" t="e">
        <f>#VALUE!</f>
        <v>#VALUE!</v>
      </c>
      <c r="M72" s="26" t="e">
        <f ca="1">+_xlfn.IFNA(VLOOKUP(C72,'Distribución de puestos'!$B$8:$I$507,8,0),"")</f>
        <v>#NAME?</v>
      </c>
      <c r="N72" s="26" t="str">
        <f>+IF(VLOOKUP($B72,'Lista Puestos Valorados'!$B$11:$BK$510,MATCH('Auxiliar General'!H$4,'Lista Puestos Valorados'!$B$10:$BK$10,0),0)="","No relevante",VLOOKUP($B72,'Lista Puestos Valorados'!$B$11:$BK$510,MATCH('Auxiliar General'!H$4,'Lista Puestos Valorados'!$B$10:$BK$10,0),0))</f>
        <v>No relevante</v>
      </c>
      <c r="O72" s="26">
        <f>+HLOOKUP(N72,Sistema_Puntos!$Q$5:$Y$43,'Auxiliar General'!J$5,FALSE)</f>
        <v>0</v>
      </c>
      <c r="P72" s="26" t="str">
        <f>+IF(VLOOKUP($B72,'Lista Puestos Valorados'!$B$11:$BK$510,MATCH('Auxiliar General'!J$4,'Lista Puestos Valorados'!$B$10:$BK$10,0),0)="","No relevante",VLOOKUP($B72,'Lista Puestos Valorados'!$B$11:$BK$510,MATCH('Auxiliar General'!J$4,'Lista Puestos Valorados'!$B$10:$BK$10,0),0))</f>
        <v>No relevante</v>
      </c>
      <c r="Q72" s="26">
        <f>+HLOOKUP(P72,Sistema_Puntos!$Q$5:$Y$43,'Auxiliar General'!L$5,FALSE)</f>
        <v>0</v>
      </c>
      <c r="R72" s="26" t="str">
        <f>+IF(VLOOKUP($B72,'Lista Puestos Valorados'!$B$11:$BK$510,MATCH('Auxiliar General'!L$4,'Lista Puestos Valorados'!$B$10:$BK$10,0),0)="","No relevante",VLOOKUP($B72,'Lista Puestos Valorados'!$B$11:$BK$510,MATCH('Auxiliar General'!L$4,'Lista Puestos Valorados'!$B$10:$BK$10,0),0))</f>
        <v>No relevante</v>
      </c>
      <c r="S72" s="26">
        <f>+HLOOKUP(R72,Sistema_Puntos!$Q$5:$Y$43,'Auxiliar General'!N$5,FALSE)</f>
        <v>0</v>
      </c>
      <c r="T72" s="26" t="str">
        <f>+IF(VLOOKUP($B72,'Lista Puestos Valorados'!$B$11:$BK$510,MATCH('Auxiliar General'!N$4,'Lista Puestos Valorados'!$B$10:$BK$10,0),0)="","No relevante",VLOOKUP($B72,'Lista Puestos Valorados'!$B$11:$BK$510,MATCH('Auxiliar General'!N$4,'Lista Puestos Valorados'!$B$10:$BK$10,0),0))</f>
        <v>No relevante</v>
      </c>
      <c r="U72" s="26">
        <f>+HLOOKUP(T72,Sistema_Puntos!$Q$5:$Y$43,'Auxiliar General'!P$5,FALSE)</f>
        <v>0</v>
      </c>
      <c r="V72" s="26" t="str">
        <f>+IF(VLOOKUP($B72,'Lista Puestos Valorados'!$B$11:$BK$510,MATCH('Auxiliar General'!P$4,'Lista Puestos Valorados'!$B$10:$BK$10,0),0)="","No relevante",VLOOKUP($B72,'Lista Puestos Valorados'!$B$11:$BK$510,MATCH('Auxiliar General'!P$4,'Lista Puestos Valorados'!$B$10:$BK$10,0),0))</f>
        <v>No relevante</v>
      </c>
      <c r="W72" s="26">
        <f>+HLOOKUP(V72,Sistema_Puntos!$Q$5:$Y$43,'Auxiliar General'!R$5,FALSE)</f>
        <v>0</v>
      </c>
      <c r="X72" s="26" t="str">
        <f>+IF(VLOOKUP($B72,'Lista Puestos Valorados'!$B$11:$BK$510,MATCH('Auxiliar General'!R$4,'Lista Puestos Valorados'!$B$10:$BK$10,0),0)="","No relevante",VLOOKUP($B72,'Lista Puestos Valorados'!$B$11:$BK$510,MATCH('Auxiliar General'!R$4,'Lista Puestos Valorados'!$B$10:$BK$10,0),0))</f>
        <v>No relevante</v>
      </c>
      <c r="Y72" s="26">
        <f>+HLOOKUP(X72,Sistema_Puntos!$Q$5:$Y$43,'Auxiliar General'!T$5,FALSE)</f>
        <v>0</v>
      </c>
      <c r="Z72" s="26" t="str">
        <f>+IF(VLOOKUP($B72,'Lista Puestos Valorados'!$B$11:$BK$510,MATCH('Auxiliar General'!T$4,'Lista Puestos Valorados'!$B$10:$BK$10,0),0)="","No relevante",VLOOKUP($B72,'Lista Puestos Valorados'!$B$11:$BK$510,MATCH('Auxiliar General'!T$4,'Lista Puestos Valorados'!$B$10:$BK$10,0),0))</f>
        <v>No relevante</v>
      </c>
      <c r="AA72" s="26">
        <f>+HLOOKUP(Z72,Sistema_Puntos!$Q$5:$Y$43,'Auxiliar General'!V$5,FALSE)</f>
        <v>0</v>
      </c>
      <c r="AB72" s="26" t="str">
        <f>+IF(VLOOKUP($B72,'Lista Puestos Valorados'!$B$11:$BK$510,MATCH('Auxiliar General'!V$4,'Lista Puestos Valorados'!$B$10:$BK$10,0),0)="","No relevante",VLOOKUP($B72,'Lista Puestos Valorados'!$B$11:$BK$510,MATCH('Auxiliar General'!V$4,'Lista Puestos Valorados'!$B$10:$BK$10,0),0))</f>
        <v>No relevante</v>
      </c>
      <c r="AC72" s="26">
        <f>+HLOOKUP(AB72,Sistema_Puntos!$Q$5:$Y$43,'Auxiliar General'!X$5,FALSE)</f>
        <v>0</v>
      </c>
      <c r="AD72" s="26" t="str">
        <f>+IF(VLOOKUP($B72,'Lista Puestos Valorados'!$B$11:$BK$510,MATCH('Auxiliar General'!X$4,'Lista Puestos Valorados'!$B$10:$BK$10,0),0)="","No relevante",VLOOKUP($B72,'Lista Puestos Valorados'!$B$11:$BK$510,MATCH('Auxiliar General'!X$4,'Lista Puestos Valorados'!$B$10:$BK$10,0),0))</f>
        <v>No relevante</v>
      </c>
      <c r="AE72" s="26">
        <f>+HLOOKUP(AD72,Sistema_Puntos!$Q$5:$Y$43,'Auxiliar General'!Z$5,FALSE)</f>
        <v>0</v>
      </c>
      <c r="AF72" s="26" t="str">
        <f>+IF(VLOOKUP($B72,'Lista Puestos Valorados'!$B$11:$BK$510,MATCH('Auxiliar General'!Z$4,'Lista Puestos Valorados'!$B$10:$BK$10,0),0)="","No relevante",VLOOKUP($B72,'Lista Puestos Valorados'!$B$11:$BK$510,MATCH('Auxiliar General'!Z$4,'Lista Puestos Valorados'!$B$10:$BK$10,0),0))</f>
        <v>No relevante</v>
      </c>
      <c r="AG72" s="26">
        <f>+HLOOKUP(AF72,Sistema_Puntos!$Q$5:$Y$43,'Auxiliar General'!AB$5,FALSE)</f>
        <v>0</v>
      </c>
      <c r="AH72" s="26" t="str">
        <f>+IF(VLOOKUP($B72,'Lista Puestos Valorados'!$B$11:$BK$510,MATCH('Auxiliar General'!AB$4,'Lista Puestos Valorados'!$B$10:$BK$10,0),0)="","No relevante",VLOOKUP($B72,'Lista Puestos Valorados'!$B$11:$BK$510,MATCH('Auxiliar General'!AB$4,'Lista Puestos Valorados'!$B$10:$BK$10,0),0))</f>
        <v>No relevante</v>
      </c>
      <c r="AI72" s="26">
        <f>+HLOOKUP(AH72,Sistema_Puntos!$Q$5:$Y$43,'Auxiliar General'!AD$5,FALSE)</f>
        <v>0</v>
      </c>
      <c r="AJ72" s="26" t="str">
        <f>+IF(VLOOKUP($B72,'Lista Puestos Valorados'!$B$11:$BK$510,MATCH('Auxiliar General'!AD$4,'Lista Puestos Valorados'!$B$10:$BK$10,0),0)="","No relevante",VLOOKUP($B72,'Lista Puestos Valorados'!$B$11:$BK$510,MATCH('Auxiliar General'!AD$4,'Lista Puestos Valorados'!$B$10:$BK$10,0),0))</f>
        <v>No relevante</v>
      </c>
      <c r="AK72" s="26">
        <f>+HLOOKUP(AJ72,Sistema_Puntos!$Q$5:$Y$43,'Auxiliar General'!AF$5,FALSE)</f>
        <v>0</v>
      </c>
      <c r="AL72" s="26" t="str">
        <f>+IF(VLOOKUP($B72,'Lista Puestos Valorados'!$B$11:$BK$510,MATCH('Auxiliar General'!AF$4,'Lista Puestos Valorados'!$B$10:$BK$10,0),0)="","No relevante",VLOOKUP($B72,'Lista Puestos Valorados'!$B$11:$BK$510,MATCH('Auxiliar General'!AF$4,'Lista Puestos Valorados'!$B$10:$BK$10,0),0))</f>
        <v>No relevante</v>
      </c>
      <c r="AM72" s="26">
        <f>+HLOOKUP(AL72,Sistema_Puntos!$Q$5:$Y$43,'Auxiliar General'!AH$5,FALSE)</f>
        <v>0</v>
      </c>
      <c r="AN72" s="26" t="str">
        <f>+IF(VLOOKUP($B72,'Lista Puestos Valorados'!$B$11:$BK$510,MATCH('Auxiliar General'!AH$4,'Lista Puestos Valorados'!$B$10:$BK$10,0),0)="","No relevante",VLOOKUP($B72,'Lista Puestos Valorados'!$B$11:$BK$510,MATCH('Auxiliar General'!AH$4,'Lista Puestos Valorados'!$B$10:$BK$10,0),0))</f>
        <v>No relevante</v>
      </c>
      <c r="AO72" s="26">
        <f>+HLOOKUP(AN72,Sistema_Puntos!$Q$5:$Y$43,'Auxiliar General'!AJ$5,FALSE)</f>
        <v>0</v>
      </c>
      <c r="AP72" s="26" t="str">
        <f>+IF(VLOOKUP($B72,'Lista Puestos Valorados'!$B$11:$BK$510,MATCH('Auxiliar General'!AJ$4,'Lista Puestos Valorados'!$B$10:$BK$10,0),0)="","No relevante",VLOOKUP($B72,'Lista Puestos Valorados'!$B$11:$BK$510,MATCH('Auxiliar General'!AJ$4,'Lista Puestos Valorados'!$B$10:$BK$10,0),0))</f>
        <v>No relevante</v>
      </c>
      <c r="AQ72" s="26">
        <f>+HLOOKUP(AP72,Sistema_Puntos!$Q$5:$Y$43,'Auxiliar General'!AL$5,FALSE)</f>
        <v>0</v>
      </c>
      <c r="AR72" s="26" t="str">
        <f>+IF(VLOOKUP($B72,'Lista Puestos Valorados'!$B$11:$BK$510,MATCH('Auxiliar General'!AL$4,'Lista Puestos Valorados'!$B$10:$BK$10,0),0)="","No relevante",VLOOKUP($B72,'Lista Puestos Valorados'!$B$11:$BK$510,MATCH('Auxiliar General'!AL$4,'Lista Puestos Valorados'!$B$10:$BK$10,0),0))</f>
        <v>No relevante</v>
      </c>
      <c r="AS72" s="26">
        <f>+HLOOKUP(AR72,Sistema_Puntos!$Q$5:$Y$43,'Auxiliar General'!AN$5,FALSE)</f>
        <v>0</v>
      </c>
      <c r="AT72" s="26" t="str">
        <f>+IF(VLOOKUP($B72,'Lista Puestos Valorados'!$B$11:$BK$510,MATCH('Auxiliar General'!AN$4,'Lista Puestos Valorados'!$B$10:$BK$10,0),0)="","No relevante",VLOOKUP($B72,'Lista Puestos Valorados'!$B$11:$BK$510,MATCH('Auxiliar General'!AN$4,'Lista Puestos Valorados'!$B$10:$BK$10,0),0))</f>
        <v>No relevante</v>
      </c>
      <c r="AU72" s="26">
        <f>+HLOOKUP(AT72,Sistema_Puntos!$Q$5:$Y$43,'Auxiliar General'!AP$5,FALSE)</f>
        <v>0</v>
      </c>
      <c r="AV72" s="26" t="str">
        <f>+IF(VLOOKUP($B72,'Lista Puestos Valorados'!$B$11:$BK$510,MATCH('Auxiliar General'!AP$4,'Lista Puestos Valorados'!$B$10:$BK$10,0),0)="","No relevante",VLOOKUP($B72,'Lista Puestos Valorados'!$B$11:$BK$510,MATCH('Auxiliar General'!AP$4,'Lista Puestos Valorados'!$B$10:$BK$10,0),0))</f>
        <v>No relevante</v>
      </c>
      <c r="AW72" s="26">
        <f>+HLOOKUP(AV72,Sistema_Puntos!$Q$5:$Y$43,'Auxiliar General'!AR$5,FALSE)</f>
        <v>0</v>
      </c>
      <c r="AX72" s="26" t="str">
        <f>+IF(VLOOKUP($B72,'Lista Puestos Valorados'!$B$11:$BK$510,MATCH('Auxiliar General'!AR$4,'Lista Puestos Valorados'!$B$10:$BK$10,0),0)="","No relevante",VLOOKUP($B72,'Lista Puestos Valorados'!$B$11:$BK$510,MATCH('Auxiliar General'!AR$4,'Lista Puestos Valorados'!$B$10:$BK$10,0),0))</f>
        <v>No relevante</v>
      </c>
      <c r="AY72" s="26">
        <f>+HLOOKUP(AX72,Sistema_Puntos!$Q$5:$Y$43,'Auxiliar General'!AT$5,FALSE)</f>
        <v>0</v>
      </c>
      <c r="AZ72" s="26" t="str">
        <f>+IF(VLOOKUP($B72,'Lista Puestos Valorados'!$B$11:$BK$510,MATCH('Auxiliar General'!AT$4,'Lista Puestos Valorados'!$B$10:$BK$10,0),0)="","No relevante",VLOOKUP($B72,'Lista Puestos Valorados'!$B$11:$BK$510,MATCH('Auxiliar General'!AT$4,'Lista Puestos Valorados'!$B$10:$BK$10,0),0))</f>
        <v>No relevante</v>
      </c>
      <c r="BA72" s="26">
        <f>+HLOOKUP(AZ72,Sistema_Puntos!$Q$5:$Y$43,'Auxiliar General'!AV$5,FALSE)</f>
        <v>0</v>
      </c>
      <c r="BB72" s="26" t="str">
        <f>+IF(VLOOKUP($B72,'Lista Puestos Valorados'!$B$11:$BK$510,MATCH('Auxiliar General'!AV$4,'Lista Puestos Valorados'!$B$10:$BK$10,0),0)="","No relevante",VLOOKUP($B72,'Lista Puestos Valorados'!$B$11:$BK$510,MATCH('Auxiliar General'!AV$4,'Lista Puestos Valorados'!$B$10:$BK$10,0),0))</f>
        <v>No relevante</v>
      </c>
      <c r="BC72" s="26">
        <f>+HLOOKUP(BB72,Sistema_Puntos!$Q$5:$Y$43,'Auxiliar General'!AX$5,FALSE)</f>
        <v>0</v>
      </c>
      <c r="BD72" s="26" t="str">
        <f>+IF(VLOOKUP($B72,'Lista Puestos Valorados'!$B$11:$BK$510,MATCH('Auxiliar General'!AX$4,'Lista Puestos Valorados'!$B$10:$BK$10,0),0)="","No relevante",VLOOKUP($B72,'Lista Puestos Valorados'!$B$11:$BK$510,MATCH('Auxiliar General'!AX$4,'Lista Puestos Valorados'!$B$10:$BK$10,0),0))</f>
        <v>No relevante</v>
      </c>
      <c r="BE72" s="26">
        <f>+HLOOKUP(BD72,Sistema_Puntos!$Q$5:$Y$43,'Auxiliar General'!AZ$5,FALSE)</f>
        <v>0</v>
      </c>
      <c r="BF72" s="26" t="str">
        <f>+IF(VLOOKUP($B72,'Lista Puestos Valorados'!$B$11:$BK$510,MATCH('Auxiliar General'!AZ$4,'Lista Puestos Valorados'!$B$10:$BK$10,0),0)="","No relevante",VLOOKUP($B72,'Lista Puestos Valorados'!$B$11:$BK$510,MATCH('Auxiliar General'!AZ$4,'Lista Puestos Valorados'!$B$10:$BK$10,0),0))</f>
        <v>No relevante</v>
      </c>
      <c r="BG72" s="26">
        <f>+HLOOKUP(BF72,Sistema_Puntos!$Q$5:$Y$43,'Auxiliar General'!BB$5,FALSE)</f>
        <v>0</v>
      </c>
      <c r="BH72" s="26" t="str">
        <f>+IF(VLOOKUP($B72,'Lista Puestos Valorados'!$B$11:$BK$510,MATCH('Auxiliar General'!BB$4,'Lista Puestos Valorados'!$B$10:$BK$10,0),0)="","No relevante",VLOOKUP($B72,'Lista Puestos Valorados'!$B$11:$BK$510,MATCH('Auxiliar General'!BB$4,'Lista Puestos Valorados'!$B$10:$BK$10,0),0))</f>
        <v>No relevante</v>
      </c>
      <c r="BI72" s="26">
        <f>+HLOOKUP(BH72,Sistema_Puntos!$Q$5:$Y$43,'Auxiliar General'!BD$5,FALSE)</f>
        <v>0</v>
      </c>
      <c r="BJ72" s="26" t="str">
        <f>+IF(VLOOKUP($B72,'Lista Puestos Valorados'!$B$11:$BK$510,MATCH('Auxiliar General'!BD$4,'Lista Puestos Valorados'!$B$10:$BK$10,0),0)="","No relevante",VLOOKUP($B72,'Lista Puestos Valorados'!$B$11:$BK$510,MATCH('Auxiliar General'!BD$4,'Lista Puestos Valorados'!$B$10:$BK$10,0),0))</f>
        <v>No relevante</v>
      </c>
      <c r="BK72" s="26">
        <f>+HLOOKUP(BJ72,Sistema_Puntos!$Q$5:$Y$43,'Auxiliar General'!BF$5,FALSE)</f>
        <v>0</v>
      </c>
      <c r="BL72" s="26" t="str">
        <f>+IF(VLOOKUP($B72,'Lista Puestos Valorados'!$B$11:$BK$510,MATCH('Auxiliar General'!BF$4,'Lista Puestos Valorados'!$B$10:$BK$10,0),0)="","No relevante",VLOOKUP($B72,'Lista Puestos Valorados'!$B$11:$BK$510,MATCH('Auxiliar General'!BF$4,'Lista Puestos Valorados'!$B$10:$BK$10,0),0))</f>
        <v>No relevante</v>
      </c>
      <c r="BM72" s="26">
        <f>+HLOOKUP(BL72,Sistema_Puntos!$Q$5:$Y$43,'Auxiliar General'!BH$5,FALSE)</f>
        <v>0</v>
      </c>
      <c r="BN72" s="26" t="str">
        <f>+IF(VLOOKUP($B72,'Lista Puestos Valorados'!$B$11:$BK$510,MATCH('Auxiliar General'!BH$4,'Lista Puestos Valorados'!$B$10:$BK$10,0),0)="","No relevante",VLOOKUP($B72,'Lista Puestos Valorados'!$B$11:$BK$510,MATCH('Auxiliar General'!BH$4,'Lista Puestos Valorados'!$B$10:$BK$10,0),0))</f>
        <v>No relevante</v>
      </c>
      <c r="BO72" s="26">
        <f>+HLOOKUP(BN72,Sistema_Puntos!$Q$5:$Y$43,'Auxiliar General'!BJ$5,FALSE)</f>
        <v>0</v>
      </c>
      <c r="BP72" s="26" t="str">
        <f>+IF(VLOOKUP($B72,'Lista Puestos Valorados'!$B$11:$BK$510,MATCH('Auxiliar General'!BJ$4,'Lista Puestos Valorados'!$B$10:$BK$10,0),0)="","No relevante",VLOOKUP($B72,'Lista Puestos Valorados'!$B$11:$BK$510,MATCH('Auxiliar General'!BJ$4,'Lista Puestos Valorados'!$B$10:$BK$10,0),0))</f>
        <v>No relevante</v>
      </c>
      <c r="BQ72" s="26">
        <f>+HLOOKUP(BP72,Sistema_Puntos!$Q$5:$Y$43,'Auxiliar General'!BL$5,FALSE)</f>
        <v>0</v>
      </c>
      <c r="BR72" s="26" t="str">
        <f>+IF(VLOOKUP($B72,'Lista Puestos Valorados'!$B$11:$BK$510,MATCH('Auxiliar General'!BL$4,'Lista Puestos Valorados'!$B$10:$BK$10,0),0)="","No relevante",VLOOKUP($B72,'Lista Puestos Valorados'!$B$11:$BK$510,MATCH('Auxiliar General'!BL$4,'Lista Puestos Valorados'!$B$10:$BK$10,0),0))</f>
        <v>No relevante</v>
      </c>
      <c r="BS72" s="26">
        <f>+HLOOKUP(BR72,Sistema_Puntos!$Q$5:$Y$43,'Auxiliar General'!BN$5,FALSE)</f>
        <v>0</v>
      </c>
      <c r="BT72" s="26" t="str">
        <f>+IF(VLOOKUP($B72,'Lista Puestos Valorados'!$B$11:$BK$510,MATCH('Auxiliar General'!BN$4,'Lista Puestos Valorados'!$B$10:$BK$10,0),0)="","No relevante",VLOOKUP($B72,'Lista Puestos Valorados'!$B$11:$BK$510,MATCH('Auxiliar General'!BN$4,'Lista Puestos Valorados'!$B$10:$BK$10,0),0))</f>
        <v>No relevante</v>
      </c>
      <c r="BU72" s="26">
        <f>+HLOOKUP(BT72,Sistema_Puntos!$Q$5:$Y$43,'Auxiliar General'!BP$5,FALSE)</f>
        <v>0</v>
      </c>
      <c r="BV72" s="26" t="str">
        <f>+IF(VLOOKUP($B72,'Lista Puestos Valorados'!$B$11:$BK$510,MATCH('Auxiliar General'!BP$4,'Lista Puestos Valorados'!$B$10:$BK$10,0),0)="","No relevante",VLOOKUP($B72,'Lista Puestos Valorados'!$B$11:$BK$510,MATCH('Auxiliar General'!BP$4,'Lista Puestos Valorados'!$B$10:$BK$10,0),0))</f>
        <v>No relevante</v>
      </c>
      <c r="BW72" s="26">
        <f>+HLOOKUP(BV72,Sistema_Puntos!$Q$5:$Y$43,'Auxiliar General'!BR$5,FALSE)</f>
        <v>0</v>
      </c>
      <c r="BX72" s="26" t="str">
        <f>+IF(VLOOKUP($B72,'Lista Puestos Valorados'!$B$11:$BK$510,MATCH('Auxiliar General'!BR$4,'Lista Puestos Valorados'!$B$10:$BK$10,0),0)="","No relevante",VLOOKUP($B72,'Lista Puestos Valorados'!$B$11:$BK$510,MATCH('Auxiliar General'!BR$4,'Lista Puestos Valorados'!$B$10:$BK$10,0),0))</f>
        <v>No relevante</v>
      </c>
      <c r="BY72" s="26">
        <f>+HLOOKUP(BX72,Sistema_Puntos!$Q$5:$Y$43,'Auxiliar General'!BT$5,FALSE)</f>
        <v>0</v>
      </c>
      <c r="BZ72" s="26" t="str">
        <f>+IF(VLOOKUP($B72,'Lista Puestos Valorados'!$B$11:$BK$510,MATCH('Auxiliar General'!BT$4,'Lista Puestos Valorados'!$B$10:$BK$10,0),0)="","No relevante",VLOOKUP($B72,'Lista Puestos Valorados'!$B$11:$BK$510,MATCH('Auxiliar General'!BT$4,'Lista Puestos Valorados'!$B$10:$BK$10,0),0))</f>
        <v>No relevante</v>
      </c>
      <c r="CA72" s="26">
        <f>+HLOOKUP(BZ72,Sistema_Puntos!$Q$5:$Y$43,'Auxiliar General'!BV$5,FALSE)</f>
        <v>0</v>
      </c>
      <c r="CB72" s="26" t="str">
        <f>+IF(VLOOKUP($B72,'Lista Puestos Valorados'!$B$11:$BK$510,MATCH('Auxiliar General'!BV$4,'Lista Puestos Valorados'!$B$10:$BK$10,0),0)="","No relevante",VLOOKUP($B72,'Lista Puestos Valorados'!$B$11:$BK$510,MATCH('Auxiliar General'!BV$4,'Lista Puestos Valorados'!$B$10:$BK$10,0),0))</f>
        <v>No relevante</v>
      </c>
      <c r="CC72" s="26">
        <f>+HLOOKUP(CB72,Sistema_Puntos!$Q$5:$Y$43,'Auxiliar General'!BX$5,FALSE)</f>
        <v>0</v>
      </c>
      <c r="CD72" s="26" t="str">
        <f>+IF(VLOOKUP($B72,'Lista Puestos Valorados'!$B$11:$BK$510,MATCH('Auxiliar General'!BX$4,'Lista Puestos Valorados'!$B$10:$BK$10,0),0)="","No relevante",VLOOKUP($B72,'Lista Puestos Valorados'!$B$11:$BK$510,MATCH('Auxiliar General'!BX$4,'Lista Puestos Valorados'!$B$10:$BK$10,0),0))</f>
        <v>No relevante</v>
      </c>
      <c r="CE72" s="26">
        <f>+HLOOKUP(CD72,Sistema_Puntos!$Q$5:$Y$43,'Auxiliar General'!BZ$5,FALSE)</f>
        <v>0</v>
      </c>
      <c r="CF72" s="26" t="str">
        <f>+IF(VLOOKUP($B72,'Lista Puestos Valorados'!$B$11:$BK$510,MATCH('Auxiliar General'!BZ$4,'Lista Puestos Valorados'!$B$10:$BK$10,0),0)="","No relevante",VLOOKUP($B72,'Lista Puestos Valorados'!$B$11:$BK$510,MATCH('Auxiliar General'!BZ$4,'Lista Puestos Valorados'!$B$10:$BK$10,0),0))</f>
        <v>No relevante</v>
      </c>
      <c r="CG72" s="26">
        <f>+HLOOKUP(CF72,Sistema_Puntos!$Q$5:$Y$43,'Auxiliar General'!CB$5,FALSE)</f>
        <v>0</v>
      </c>
      <c r="CH72" s="29"/>
      <c r="CI72" s="29"/>
    </row>
    <row r="73" spans="2:87" ht="17.55" customHeight="1">
      <c r="B73" s="26">
        <f>+'Listado de Puestos'!B73</f>
        <v>63</v>
      </c>
      <c r="C73" s="26" t="str">
        <f>+IF('Lista Puestos Valorados'!C73="","",'Lista Puestos Valorados'!C73)</f>
        <v/>
      </c>
      <c r="D73" s="26" t="str">
        <f>+IF('Lista Puestos Valorados'!D73="","",'Lista Puestos Valorados'!D73)</f>
        <v/>
      </c>
      <c r="E73" s="26" t="str">
        <f>+IF('Lista Puestos Valorados'!E73="","",'Lista Puestos Valorados'!E73)</f>
        <v/>
      </c>
      <c r="F73" s="26" t="str">
        <f>+IF('Lista Puestos Valorados'!F73="","",'Lista Puestos Valorados'!F73)</f>
        <v/>
      </c>
      <c r="G73" s="26" t="str">
        <f>+IF('Lista Puestos Valorados'!G73="","",'Lista Puestos Valorados'!G73)</f>
        <v/>
      </c>
      <c r="H73" s="26" t="str">
        <f>+IF('Lista Puestos Valorados'!H73="","",'Lista Puestos Valorados'!H73)</f>
        <v/>
      </c>
      <c r="I73" s="26" t="str">
        <f>+IF('Lista Puestos Valorados'!I73="","",'Lista Puestos Valorados'!I73)</f>
        <v/>
      </c>
      <c r="J73" s="118" t="e">
        <f t="array" ref="J73">+IF(L73="","",_xlfn.IFS(L73&lt;='Cortes de Agrupacion'!$F$15,'Cortes de Agrupacion'!$E$15,'Resultados General'!L73&lt;='Cortes de Agrupacion'!$F$14,'Cortes de Agrupacion'!$E$14,'Resultados General'!L73&lt;='Cortes de Agrupacion'!$F$13,'Cortes de Agrupacion'!$E$13,L73&lt;='Cortes de Agrupacion'!$F$12,'Cortes de Agrupacion'!$E$12,'Resultados General'!L73&lt;='Cortes de Agrupacion'!$F$11,'Cortes de Agrupacion'!$E$11,'Resultados General'!L73&lt;='Cortes de Agrupacion'!$F$10,'Cortes de Agrupacion'!$E$10,'Resultados General'!L73&lt;='Cortes de Agrupacion'!$F$9,'Cortes de Agrupacion'!$E$9,'Resultados General'!L73&lt;='Cortes de Agrupacion'!$F$8,'Cortes de Agrupacion'!$E$8,'Resultados General'!L73&lt;='Cortes de Agrupacion'!$F$7,'Cortes de Agrupacion'!$E$7,'Resultados General'!L73&lt;='Cortes de Agrupacion'!$F$6,'Cortes de Agrupacion'!$E$6))</f>
        <v>#VALUE!</v>
      </c>
      <c r="K73" s="118" t="str">
        <f t="shared" si="0"/>
        <v/>
      </c>
      <c r="L73" s="124" t="e">
        <f>#VALUE!</f>
        <v>#VALUE!</v>
      </c>
      <c r="M73" s="26" t="e">
        <f ca="1">+_xlfn.IFNA(VLOOKUP(C73,'Distribución de puestos'!$B$8:$I$507,8,0),"")</f>
        <v>#NAME?</v>
      </c>
      <c r="N73" s="26" t="str">
        <f>+IF(VLOOKUP($B73,'Lista Puestos Valorados'!$B$11:$BK$510,MATCH('Auxiliar General'!H$4,'Lista Puestos Valorados'!$B$10:$BK$10,0),0)="","No relevante",VLOOKUP($B73,'Lista Puestos Valorados'!$B$11:$BK$510,MATCH('Auxiliar General'!H$4,'Lista Puestos Valorados'!$B$10:$BK$10,0),0))</f>
        <v>No relevante</v>
      </c>
      <c r="O73" s="26">
        <f>+HLOOKUP(N73,Sistema_Puntos!$Q$5:$Y$43,'Auxiliar General'!J$5,FALSE)</f>
        <v>0</v>
      </c>
      <c r="P73" s="26" t="str">
        <f>+IF(VLOOKUP($B73,'Lista Puestos Valorados'!$B$11:$BK$510,MATCH('Auxiliar General'!J$4,'Lista Puestos Valorados'!$B$10:$BK$10,0),0)="","No relevante",VLOOKUP($B73,'Lista Puestos Valorados'!$B$11:$BK$510,MATCH('Auxiliar General'!J$4,'Lista Puestos Valorados'!$B$10:$BK$10,0),0))</f>
        <v>No relevante</v>
      </c>
      <c r="Q73" s="26">
        <f>+HLOOKUP(P73,Sistema_Puntos!$Q$5:$Y$43,'Auxiliar General'!L$5,FALSE)</f>
        <v>0</v>
      </c>
      <c r="R73" s="26" t="str">
        <f>+IF(VLOOKUP($B73,'Lista Puestos Valorados'!$B$11:$BK$510,MATCH('Auxiliar General'!L$4,'Lista Puestos Valorados'!$B$10:$BK$10,0),0)="","No relevante",VLOOKUP($B73,'Lista Puestos Valorados'!$B$11:$BK$510,MATCH('Auxiliar General'!L$4,'Lista Puestos Valorados'!$B$10:$BK$10,0),0))</f>
        <v>No relevante</v>
      </c>
      <c r="S73" s="26">
        <f>+HLOOKUP(R73,Sistema_Puntos!$Q$5:$Y$43,'Auxiliar General'!N$5,FALSE)</f>
        <v>0</v>
      </c>
      <c r="T73" s="26" t="str">
        <f>+IF(VLOOKUP($B73,'Lista Puestos Valorados'!$B$11:$BK$510,MATCH('Auxiliar General'!N$4,'Lista Puestos Valorados'!$B$10:$BK$10,0),0)="","No relevante",VLOOKUP($B73,'Lista Puestos Valorados'!$B$11:$BK$510,MATCH('Auxiliar General'!N$4,'Lista Puestos Valorados'!$B$10:$BK$10,0),0))</f>
        <v>No relevante</v>
      </c>
      <c r="U73" s="26">
        <f>+HLOOKUP(T73,Sistema_Puntos!$Q$5:$Y$43,'Auxiliar General'!P$5,FALSE)</f>
        <v>0</v>
      </c>
      <c r="V73" s="26" t="str">
        <f>+IF(VLOOKUP($B73,'Lista Puestos Valorados'!$B$11:$BK$510,MATCH('Auxiliar General'!P$4,'Lista Puestos Valorados'!$B$10:$BK$10,0),0)="","No relevante",VLOOKUP($B73,'Lista Puestos Valorados'!$B$11:$BK$510,MATCH('Auxiliar General'!P$4,'Lista Puestos Valorados'!$B$10:$BK$10,0),0))</f>
        <v>No relevante</v>
      </c>
      <c r="W73" s="26">
        <f>+HLOOKUP(V73,Sistema_Puntos!$Q$5:$Y$43,'Auxiliar General'!R$5,FALSE)</f>
        <v>0</v>
      </c>
      <c r="X73" s="26" t="str">
        <f>+IF(VLOOKUP($B73,'Lista Puestos Valorados'!$B$11:$BK$510,MATCH('Auxiliar General'!R$4,'Lista Puestos Valorados'!$B$10:$BK$10,0),0)="","No relevante",VLOOKUP($B73,'Lista Puestos Valorados'!$B$11:$BK$510,MATCH('Auxiliar General'!R$4,'Lista Puestos Valorados'!$B$10:$BK$10,0),0))</f>
        <v>No relevante</v>
      </c>
      <c r="Y73" s="26">
        <f>+HLOOKUP(X73,Sistema_Puntos!$Q$5:$Y$43,'Auxiliar General'!T$5,FALSE)</f>
        <v>0</v>
      </c>
      <c r="Z73" s="26" t="str">
        <f>+IF(VLOOKUP($B73,'Lista Puestos Valorados'!$B$11:$BK$510,MATCH('Auxiliar General'!T$4,'Lista Puestos Valorados'!$B$10:$BK$10,0),0)="","No relevante",VLOOKUP($B73,'Lista Puestos Valorados'!$B$11:$BK$510,MATCH('Auxiliar General'!T$4,'Lista Puestos Valorados'!$B$10:$BK$10,0),0))</f>
        <v>No relevante</v>
      </c>
      <c r="AA73" s="26">
        <f>+HLOOKUP(Z73,Sistema_Puntos!$Q$5:$Y$43,'Auxiliar General'!V$5,FALSE)</f>
        <v>0</v>
      </c>
      <c r="AB73" s="26" t="str">
        <f>+IF(VLOOKUP($B73,'Lista Puestos Valorados'!$B$11:$BK$510,MATCH('Auxiliar General'!V$4,'Lista Puestos Valorados'!$B$10:$BK$10,0),0)="","No relevante",VLOOKUP($B73,'Lista Puestos Valorados'!$B$11:$BK$510,MATCH('Auxiliar General'!V$4,'Lista Puestos Valorados'!$B$10:$BK$10,0),0))</f>
        <v>No relevante</v>
      </c>
      <c r="AC73" s="26">
        <f>+HLOOKUP(AB73,Sistema_Puntos!$Q$5:$Y$43,'Auxiliar General'!X$5,FALSE)</f>
        <v>0</v>
      </c>
      <c r="AD73" s="26" t="str">
        <f>+IF(VLOOKUP($B73,'Lista Puestos Valorados'!$B$11:$BK$510,MATCH('Auxiliar General'!X$4,'Lista Puestos Valorados'!$B$10:$BK$10,0),0)="","No relevante",VLOOKUP($B73,'Lista Puestos Valorados'!$B$11:$BK$510,MATCH('Auxiliar General'!X$4,'Lista Puestos Valorados'!$B$10:$BK$10,0),0))</f>
        <v>No relevante</v>
      </c>
      <c r="AE73" s="26">
        <f>+HLOOKUP(AD73,Sistema_Puntos!$Q$5:$Y$43,'Auxiliar General'!Z$5,FALSE)</f>
        <v>0</v>
      </c>
      <c r="AF73" s="26" t="str">
        <f>+IF(VLOOKUP($B73,'Lista Puestos Valorados'!$B$11:$BK$510,MATCH('Auxiliar General'!Z$4,'Lista Puestos Valorados'!$B$10:$BK$10,0),0)="","No relevante",VLOOKUP($B73,'Lista Puestos Valorados'!$B$11:$BK$510,MATCH('Auxiliar General'!Z$4,'Lista Puestos Valorados'!$B$10:$BK$10,0),0))</f>
        <v>No relevante</v>
      </c>
      <c r="AG73" s="26">
        <f>+HLOOKUP(AF73,Sistema_Puntos!$Q$5:$Y$43,'Auxiliar General'!AB$5,FALSE)</f>
        <v>0</v>
      </c>
      <c r="AH73" s="26" t="str">
        <f>+IF(VLOOKUP($B73,'Lista Puestos Valorados'!$B$11:$BK$510,MATCH('Auxiliar General'!AB$4,'Lista Puestos Valorados'!$B$10:$BK$10,0),0)="","No relevante",VLOOKUP($B73,'Lista Puestos Valorados'!$B$11:$BK$510,MATCH('Auxiliar General'!AB$4,'Lista Puestos Valorados'!$B$10:$BK$10,0),0))</f>
        <v>No relevante</v>
      </c>
      <c r="AI73" s="26">
        <f>+HLOOKUP(AH73,Sistema_Puntos!$Q$5:$Y$43,'Auxiliar General'!AD$5,FALSE)</f>
        <v>0</v>
      </c>
      <c r="AJ73" s="26" t="str">
        <f>+IF(VLOOKUP($B73,'Lista Puestos Valorados'!$B$11:$BK$510,MATCH('Auxiliar General'!AD$4,'Lista Puestos Valorados'!$B$10:$BK$10,0),0)="","No relevante",VLOOKUP($B73,'Lista Puestos Valorados'!$B$11:$BK$510,MATCH('Auxiliar General'!AD$4,'Lista Puestos Valorados'!$B$10:$BK$10,0),0))</f>
        <v>No relevante</v>
      </c>
      <c r="AK73" s="26">
        <f>+HLOOKUP(AJ73,Sistema_Puntos!$Q$5:$Y$43,'Auxiliar General'!AF$5,FALSE)</f>
        <v>0</v>
      </c>
      <c r="AL73" s="26" t="str">
        <f>+IF(VLOOKUP($B73,'Lista Puestos Valorados'!$B$11:$BK$510,MATCH('Auxiliar General'!AF$4,'Lista Puestos Valorados'!$B$10:$BK$10,0),0)="","No relevante",VLOOKUP($B73,'Lista Puestos Valorados'!$B$11:$BK$510,MATCH('Auxiliar General'!AF$4,'Lista Puestos Valorados'!$B$10:$BK$10,0),0))</f>
        <v>No relevante</v>
      </c>
      <c r="AM73" s="26">
        <f>+HLOOKUP(AL73,Sistema_Puntos!$Q$5:$Y$43,'Auxiliar General'!AH$5,FALSE)</f>
        <v>0</v>
      </c>
      <c r="AN73" s="26" t="str">
        <f>+IF(VLOOKUP($B73,'Lista Puestos Valorados'!$B$11:$BK$510,MATCH('Auxiliar General'!AH$4,'Lista Puestos Valorados'!$B$10:$BK$10,0),0)="","No relevante",VLOOKUP($B73,'Lista Puestos Valorados'!$B$11:$BK$510,MATCH('Auxiliar General'!AH$4,'Lista Puestos Valorados'!$B$10:$BK$10,0),0))</f>
        <v>No relevante</v>
      </c>
      <c r="AO73" s="26">
        <f>+HLOOKUP(AN73,Sistema_Puntos!$Q$5:$Y$43,'Auxiliar General'!AJ$5,FALSE)</f>
        <v>0</v>
      </c>
      <c r="AP73" s="26" t="str">
        <f>+IF(VLOOKUP($B73,'Lista Puestos Valorados'!$B$11:$BK$510,MATCH('Auxiliar General'!AJ$4,'Lista Puestos Valorados'!$B$10:$BK$10,0),0)="","No relevante",VLOOKUP($B73,'Lista Puestos Valorados'!$B$11:$BK$510,MATCH('Auxiliar General'!AJ$4,'Lista Puestos Valorados'!$B$10:$BK$10,0),0))</f>
        <v>No relevante</v>
      </c>
      <c r="AQ73" s="26">
        <f>+HLOOKUP(AP73,Sistema_Puntos!$Q$5:$Y$43,'Auxiliar General'!AL$5,FALSE)</f>
        <v>0</v>
      </c>
      <c r="AR73" s="26" t="str">
        <f>+IF(VLOOKUP($B73,'Lista Puestos Valorados'!$B$11:$BK$510,MATCH('Auxiliar General'!AL$4,'Lista Puestos Valorados'!$B$10:$BK$10,0),0)="","No relevante",VLOOKUP($B73,'Lista Puestos Valorados'!$B$11:$BK$510,MATCH('Auxiliar General'!AL$4,'Lista Puestos Valorados'!$B$10:$BK$10,0),0))</f>
        <v>No relevante</v>
      </c>
      <c r="AS73" s="26">
        <f>+HLOOKUP(AR73,Sistema_Puntos!$Q$5:$Y$43,'Auxiliar General'!AN$5,FALSE)</f>
        <v>0</v>
      </c>
      <c r="AT73" s="26" t="str">
        <f>+IF(VLOOKUP($B73,'Lista Puestos Valorados'!$B$11:$BK$510,MATCH('Auxiliar General'!AN$4,'Lista Puestos Valorados'!$B$10:$BK$10,0),0)="","No relevante",VLOOKUP($B73,'Lista Puestos Valorados'!$B$11:$BK$510,MATCH('Auxiliar General'!AN$4,'Lista Puestos Valorados'!$B$10:$BK$10,0),0))</f>
        <v>No relevante</v>
      </c>
      <c r="AU73" s="26">
        <f>+HLOOKUP(AT73,Sistema_Puntos!$Q$5:$Y$43,'Auxiliar General'!AP$5,FALSE)</f>
        <v>0</v>
      </c>
      <c r="AV73" s="26" t="str">
        <f>+IF(VLOOKUP($B73,'Lista Puestos Valorados'!$B$11:$BK$510,MATCH('Auxiliar General'!AP$4,'Lista Puestos Valorados'!$B$10:$BK$10,0),0)="","No relevante",VLOOKUP($B73,'Lista Puestos Valorados'!$B$11:$BK$510,MATCH('Auxiliar General'!AP$4,'Lista Puestos Valorados'!$B$10:$BK$10,0),0))</f>
        <v>No relevante</v>
      </c>
      <c r="AW73" s="26">
        <f>+HLOOKUP(AV73,Sistema_Puntos!$Q$5:$Y$43,'Auxiliar General'!AR$5,FALSE)</f>
        <v>0</v>
      </c>
      <c r="AX73" s="26" t="str">
        <f>+IF(VLOOKUP($B73,'Lista Puestos Valorados'!$B$11:$BK$510,MATCH('Auxiliar General'!AR$4,'Lista Puestos Valorados'!$B$10:$BK$10,0),0)="","No relevante",VLOOKUP($B73,'Lista Puestos Valorados'!$B$11:$BK$510,MATCH('Auxiliar General'!AR$4,'Lista Puestos Valorados'!$B$10:$BK$10,0),0))</f>
        <v>No relevante</v>
      </c>
      <c r="AY73" s="26">
        <f>+HLOOKUP(AX73,Sistema_Puntos!$Q$5:$Y$43,'Auxiliar General'!AT$5,FALSE)</f>
        <v>0</v>
      </c>
      <c r="AZ73" s="26" t="str">
        <f>+IF(VLOOKUP($B73,'Lista Puestos Valorados'!$B$11:$BK$510,MATCH('Auxiliar General'!AT$4,'Lista Puestos Valorados'!$B$10:$BK$10,0),0)="","No relevante",VLOOKUP($B73,'Lista Puestos Valorados'!$B$11:$BK$510,MATCH('Auxiliar General'!AT$4,'Lista Puestos Valorados'!$B$10:$BK$10,0),0))</f>
        <v>No relevante</v>
      </c>
      <c r="BA73" s="26">
        <f>+HLOOKUP(AZ73,Sistema_Puntos!$Q$5:$Y$43,'Auxiliar General'!AV$5,FALSE)</f>
        <v>0</v>
      </c>
      <c r="BB73" s="26" t="str">
        <f>+IF(VLOOKUP($B73,'Lista Puestos Valorados'!$B$11:$BK$510,MATCH('Auxiliar General'!AV$4,'Lista Puestos Valorados'!$B$10:$BK$10,0),0)="","No relevante",VLOOKUP($B73,'Lista Puestos Valorados'!$B$11:$BK$510,MATCH('Auxiliar General'!AV$4,'Lista Puestos Valorados'!$B$10:$BK$10,0),0))</f>
        <v>No relevante</v>
      </c>
      <c r="BC73" s="26">
        <f>+HLOOKUP(BB73,Sistema_Puntos!$Q$5:$Y$43,'Auxiliar General'!AX$5,FALSE)</f>
        <v>0</v>
      </c>
      <c r="BD73" s="26" t="str">
        <f>+IF(VLOOKUP($B73,'Lista Puestos Valorados'!$B$11:$BK$510,MATCH('Auxiliar General'!AX$4,'Lista Puestos Valorados'!$B$10:$BK$10,0),0)="","No relevante",VLOOKUP($B73,'Lista Puestos Valorados'!$B$11:$BK$510,MATCH('Auxiliar General'!AX$4,'Lista Puestos Valorados'!$B$10:$BK$10,0),0))</f>
        <v>No relevante</v>
      </c>
      <c r="BE73" s="26">
        <f>+HLOOKUP(BD73,Sistema_Puntos!$Q$5:$Y$43,'Auxiliar General'!AZ$5,FALSE)</f>
        <v>0</v>
      </c>
      <c r="BF73" s="26" t="str">
        <f>+IF(VLOOKUP($B73,'Lista Puestos Valorados'!$B$11:$BK$510,MATCH('Auxiliar General'!AZ$4,'Lista Puestos Valorados'!$B$10:$BK$10,0),0)="","No relevante",VLOOKUP($B73,'Lista Puestos Valorados'!$B$11:$BK$510,MATCH('Auxiliar General'!AZ$4,'Lista Puestos Valorados'!$B$10:$BK$10,0),0))</f>
        <v>No relevante</v>
      </c>
      <c r="BG73" s="26">
        <f>+HLOOKUP(BF73,Sistema_Puntos!$Q$5:$Y$43,'Auxiliar General'!BB$5,FALSE)</f>
        <v>0</v>
      </c>
      <c r="BH73" s="26" t="str">
        <f>+IF(VLOOKUP($B73,'Lista Puestos Valorados'!$B$11:$BK$510,MATCH('Auxiliar General'!BB$4,'Lista Puestos Valorados'!$B$10:$BK$10,0),0)="","No relevante",VLOOKUP($B73,'Lista Puestos Valorados'!$B$11:$BK$510,MATCH('Auxiliar General'!BB$4,'Lista Puestos Valorados'!$B$10:$BK$10,0),0))</f>
        <v>No relevante</v>
      </c>
      <c r="BI73" s="26">
        <f>+HLOOKUP(BH73,Sistema_Puntos!$Q$5:$Y$43,'Auxiliar General'!BD$5,FALSE)</f>
        <v>0</v>
      </c>
      <c r="BJ73" s="26" t="str">
        <f>+IF(VLOOKUP($B73,'Lista Puestos Valorados'!$B$11:$BK$510,MATCH('Auxiliar General'!BD$4,'Lista Puestos Valorados'!$B$10:$BK$10,0),0)="","No relevante",VLOOKUP($B73,'Lista Puestos Valorados'!$B$11:$BK$510,MATCH('Auxiliar General'!BD$4,'Lista Puestos Valorados'!$B$10:$BK$10,0),0))</f>
        <v>No relevante</v>
      </c>
      <c r="BK73" s="26">
        <f>+HLOOKUP(BJ73,Sistema_Puntos!$Q$5:$Y$43,'Auxiliar General'!BF$5,FALSE)</f>
        <v>0</v>
      </c>
      <c r="BL73" s="26" t="str">
        <f>+IF(VLOOKUP($B73,'Lista Puestos Valorados'!$B$11:$BK$510,MATCH('Auxiliar General'!BF$4,'Lista Puestos Valorados'!$B$10:$BK$10,0),0)="","No relevante",VLOOKUP($B73,'Lista Puestos Valorados'!$B$11:$BK$510,MATCH('Auxiliar General'!BF$4,'Lista Puestos Valorados'!$B$10:$BK$10,0),0))</f>
        <v>No relevante</v>
      </c>
      <c r="BM73" s="26">
        <f>+HLOOKUP(BL73,Sistema_Puntos!$Q$5:$Y$43,'Auxiliar General'!BH$5,FALSE)</f>
        <v>0</v>
      </c>
      <c r="BN73" s="26" t="str">
        <f>+IF(VLOOKUP($B73,'Lista Puestos Valorados'!$B$11:$BK$510,MATCH('Auxiliar General'!BH$4,'Lista Puestos Valorados'!$B$10:$BK$10,0),0)="","No relevante",VLOOKUP($B73,'Lista Puestos Valorados'!$B$11:$BK$510,MATCH('Auxiliar General'!BH$4,'Lista Puestos Valorados'!$B$10:$BK$10,0),0))</f>
        <v>No relevante</v>
      </c>
      <c r="BO73" s="26">
        <f>+HLOOKUP(BN73,Sistema_Puntos!$Q$5:$Y$43,'Auxiliar General'!BJ$5,FALSE)</f>
        <v>0</v>
      </c>
      <c r="BP73" s="26" t="str">
        <f>+IF(VLOOKUP($B73,'Lista Puestos Valorados'!$B$11:$BK$510,MATCH('Auxiliar General'!BJ$4,'Lista Puestos Valorados'!$B$10:$BK$10,0),0)="","No relevante",VLOOKUP($B73,'Lista Puestos Valorados'!$B$11:$BK$510,MATCH('Auxiliar General'!BJ$4,'Lista Puestos Valorados'!$B$10:$BK$10,0),0))</f>
        <v>No relevante</v>
      </c>
      <c r="BQ73" s="26">
        <f>+HLOOKUP(BP73,Sistema_Puntos!$Q$5:$Y$43,'Auxiliar General'!BL$5,FALSE)</f>
        <v>0</v>
      </c>
      <c r="BR73" s="26" t="str">
        <f>+IF(VLOOKUP($B73,'Lista Puestos Valorados'!$B$11:$BK$510,MATCH('Auxiliar General'!BL$4,'Lista Puestos Valorados'!$B$10:$BK$10,0),0)="","No relevante",VLOOKUP($B73,'Lista Puestos Valorados'!$B$11:$BK$510,MATCH('Auxiliar General'!BL$4,'Lista Puestos Valorados'!$B$10:$BK$10,0),0))</f>
        <v>No relevante</v>
      </c>
      <c r="BS73" s="26">
        <f>+HLOOKUP(BR73,Sistema_Puntos!$Q$5:$Y$43,'Auxiliar General'!BN$5,FALSE)</f>
        <v>0</v>
      </c>
      <c r="BT73" s="26" t="str">
        <f>+IF(VLOOKUP($B73,'Lista Puestos Valorados'!$B$11:$BK$510,MATCH('Auxiliar General'!BN$4,'Lista Puestos Valorados'!$B$10:$BK$10,0),0)="","No relevante",VLOOKUP($B73,'Lista Puestos Valorados'!$B$11:$BK$510,MATCH('Auxiliar General'!BN$4,'Lista Puestos Valorados'!$B$10:$BK$10,0),0))</f>
        <v>No relevante</v>
      </c>
      <c r="BU73" s="26">
        <f>+HLOOKUP(BT73,Sistema_Puntos!$Q$5:$Y$43,'Auxiliar General'!BP$5,FALSE)</f>
        <v>0</v>
      </c>
      <c r="BV73" s="26" t="str">
        <f>+IF(VLOOKUP($B73,'Lista Puestos Valorados'!$B$11:$BK$510,MATCH('Auxiliar General'!BP$4,'Lista Puestos Valorados'!$B$10:$BK$10,0),0)="","No relevante",VLOOKUP($B73,'Lista Puestos Valorados'!$B$11:$BK$510,MATCH('Auxiliar General'!BP$4,'Lista Puestos Valorados'!$B$10:$BK$10,0),0))</f>
        <v>No relevante</v>
      </c>
      <c r="BW73" s="26">
        <f>+HLOOKUP(BV73,Sistema_Puntos!$Q$5:$Y$43,'Auxiliar General'!BR$5,FALSE)</f>
        <v>0</v>
      </c>
      <c r="BX73" s="26" t="str">
        <f>+IF(VLOOKUP($B73,'Lista Puestos Valorados'!$B$11:$BK$510,MATCH('Auxiliar General'!BR$4,'Lista Puestos Valorados'!$B$10:$BK$10,0),0)="","No relevante",VLOOKUP($B73,'Lista Puestos Valorados'!$B$11:$BK$510,MATCH('Auxiliar General'!BR$4,'Lista Puestos Valorados'!$B$10:$BK$10,0),0))</f>
        <v>No relevante</v>
      </c>
      <c r="BY73" s="26">
        <f>+HLOOKUP(BX73,Sistema_Puntos!$Q$5:$Y$43,'Auxiliar General'!BT$5,FALSE)</f>
        <v>0</v>
      </c>
      <c r="BZ73" s="26" t="str">
        <f>+IF(VLOOKUP($B73,'Lista Puestos Valorados'!$B$11:$BK$510,MATCH('Auxiliar General'!BT$4,'Lista Puestos Valorados'!$B$10:$BK$10,0),0)="","No relevante",VLOOKUP($B73,'Lista Puestos Valorados'!$B$11:$BK$510,MATCH('Auxiliar General'!BT$4,'Lista Puestos Valorados'!$B$10:$BK$10,0),0))</f>
        <v>No relevante</v>
      </c>
      <c r="CA73" s="26">
        <f>+HLOOKUP(BZ73,Sistema_Puntos!$Q$5:$Y$43,'Auxiliar General'!BV$5,FALSE)</f>
        <v>0</v>
      </c>
      <c r="CB73" s="26" t="str">
        <f>+IF(VLOOKUP($B73,'Lista Puestos Valorados'!$B$11:$BK$510,MATCH('Auxiliar General'!BV$4,'Lista Puestos Valorados'!$B$10:$BK$10,0),0)="","No relevante",VLOOKUP($B73,'Lista Puestos Valorados'!$B$11:$BK$510,MATCH('Auxiliar General'!BV$4,'Lista Puestos Valorados'!$B$10:$BK$10,0),0))</f>
        <v>No relevante</v>
      </c>
      <c r="CC73" s="26">
        <f>+HLOOKUP(CB73,Sistema_Puntos!$Q$5:$Y$43,'Auxiliar General'!BX$5,FALSE)</f>
        <v>0</v>
      </c>
      <c r="CD73" s="26" t="str">
        <f>+IF(VLOOKUP($B73,'Lista Puestos Valorados'!$B$11:$BK$510,MATCH('Auxiliar General'!BX$4,'Lista Puestos Valorados'!$B$10:$BK$10,0),0)="","No relevante",VLOOKUP($B73,'Lista Puestos Valorados'!$B$11:$BK$510,MATCH('Auxiliar General'!BX$4,'Lista Puestos Valorados'!$B$10:$BK$10,0),0))</f>
        <v>No relevante</v>
      </c>
      <c r="CE73" s="26">
        <f>+HLOOKUP(CD73,Sistema_Puntos!$Q$5:$Y$43,'Auxiliar General'!BZ$5,FALSE)</f>
        <v>0</v>
      </c>
      <c r="CF73" s="26" t="str">
        <f>+IF(VLOOKUP($B73,'Lista Puestos Valorados'!$B$11:$BK$510,MATCH('Auxiliar General'!BZ$4,'Lista Puestos Valorados'!$B$10:$BK$10,0),0)="","No relevante",VLOOKUP($B73,'Lista Puestos Valorados'!$B$11:$BK$510,MATCH('Auxiliar General'!BZ$4,'Lista Puestos Valorados'!$B$10:$BK$10,0),0))</f>
        <v>No relevante</v>
      </c>
      <c r="CG73" s="26">
        <f>+HLOOKUP(CF73,Sistema_Puntos!$Q$5:$Y$43,'Auxiliar General'!CB$5,FALSE)</f>
        <v>0</v>
      </c>
      <c r="CH73" s="29"/>
      <c r="CI73" s="29"/>
    </row>
    <row r="74" spans="2:87" ht="17.55" customHeight="1">
      <c r="B74" s="26">
        <f>+'Listado de Puestos'!B74</f>
        <v>64</v>
      </c>
      <c r="C74" s="26" t="str">
        <f>+IF('Lista Puestos Valorados'!C74="","",'Lista Puestos Valorados'!C74)</f>
        <v/>
      </c>
      <c r="D74" s="26" t="str">
        <f>+IF('Lista Puestos Valorados'!D74="","",'Lista Puestos Valorados'!D74)</f>
        <v/>
      </c>
      <c r="E74" s="26" t="str">
        <f>+IF('Lista Puestos Valorados'!E74="","",'Lista Puestos Valorados'!E74)</f>
        <v/>
      </c>
      <c r="F74" s="26" t="str">
        <f>+IF('Lista Puestos Valorados'!F74="","",'Lista Puestos Valorados'!F74)</f>
        <v/>
      </c>
      <c r="G74" s="26" t="str">
        <f>+IF('Lista Puestos Valorados'!G74="","",'Lista Puestos Valorados'!G74)</f>
        <v/>
      </c>
      <c r="H74" s="26" t="str">
        <f>+IF('Lista Puestos Valorados'!H74="","",'Lista Puestos Valorados'!H74)</f>
        <v/>
      </c>
      <c r="I74" s="26" t="str">
        <f>+IF('Lista Puestos Valorados'!I74="","",'Lista Puestos Valorados'!I74)</f>
        <v/>
      </c>
      <c r="J74" s="118" t="e">
        <f t="array" ref="J74">+IF(L74="","",_xlfn.IFS(L74&lt;='Cortes de Agrupacion'!$F$15,'Cortes de Agrupacion'!$E$15,'Resultados General'!L74&lt;='Cortes de Agrupacion'!$F$14,'Cortes de Agrupacion'!$E$14,'Resultados General'!L74&lt;='Cortes de Agrupacion'!$F$13,'Cortes de Agrupacion'!$E$13,L74&lt;='Cortes de Agrupacion'!$F$12,'Cortes de Agrupacion'!$E$12,'Resultados General'!L74&lt;='Cortes de Agrupacion'!$F$11,'Cortes de Agrupacion'!$E$11,'Resultados General'!L74&lt;='Cortes de Agrupacion'!$F$10,'Cortes de Agrupacion'!$E$10,'Resultados General'!L74&lt;='Cortes de Agrupacion'!$F$9,'Cortes de Agrupacion'!$E$9,'Resultados General'!L74&lt;='Cortes de Agrupacion'!$F$8,'Cortes de Agrupacion'!$E$8,'Resultados General'!L74&lt;='Cortes de Agrupacion'!$F$7,'Cortes de Agrupacion'!$E$7,'Resultados General'!L74&lt;='Cortes de Agrupacion'!$F$6,'Cortes de Agrupacion'!$E$6))</f>
        <v>#VALUE!</v>
      </c>
      <c r="K74" s="118" t="str">
        <f t="shared" si="0"/>
        <v/>
      </c>
      <c r="L74" s="124" t="e">
        <f>#VALUE!</f>
        <v>#VALUE!</v>
      </c>
      <c r="M74" s="26" t="e">
        <f ca="1">+_xlfn.IFNA(VLOOKUP(C74,'Distribución de puestos'!$B$8:$I$507,8,0),"")</f>
        <v>#NAME?</v>
      </c>
      <c r="N74" s="26" t="str">
        <f>+IF(VLOOKUP($B74,'Lista Puestos Valorados'!$B$11:$BK$510,MATCH('Auxiliar General'!H$4,'Lista Puestos Valorados'!$B$10:$BK$10,0),0)="","No relevante",VLOOKUP($B74,'Lista Puestos Valorados'!$B$11:$BK$510,MATCH('Auxiliar General'!H$4,'Lista Puestos Valorados'!$B$10:$BK$10,0),0))</f>
        <v>No relevante</v>
      </c>
      <c r="O74" s="26">
        <f>+HLOOKUP(N74,Sistema_Puntos!$Q$5:$Y$43,'Auxiliar General'!J$5,FALSE)</f>
        <v>0</v>
      </c>
      <c r="P74" s="26" t="str">
        <f>+IF(VLOOKUP($B74,'Lista Puestos Valorados'!$B$11:$BK$510,MATCH('Auxiliar General'!J$4,'Lista Puestos Valorados'!$B$10:$BK$10,0),0)="","No relevante",VLOOKUP($B74,'Lista Puestos Valorados'!$B$11:$BK$510,MATCH('Auxiliar General'!J$4,'Lista Puestos Valorados'!$B$10:$BK$10,0),0))</f>
        <v>No relevante</v>
      </c>
      <c r="Q74" s="26">
        <f>+HLOOKUP(P74,Sistema_Puntos!$Q$5:$Y$43,'Auxiliar General'!L$5,FALSE)</f>
        <v>0</v>
      </c>
      <c r="R74" s="26" t="str">
        <f>+IF(VLOOKUP($B74,'Lista Puestos Valorados'!$B$11:$BK$510,MATCH('Auxiliar General'!L$4,'Lista Puestos Valorados'!$B$10:$BK$10,0),0)="","No relevante",VLOOKUP($B74,'Lista Puestos Valorados'!$B$11:$BK$510,MATCH('Auxiliar General'!L$4,'Lista Puestos Valorados'!$B$10:$BK$10,0),0))</f>
        <v>No relevante</v>
      </c>
      <c r="S74" s="26">
        <f>+HLOOKUP(R74,Sistema_Puntos!$Q$5:$Y$43,'Auxiliar General'!N$5,FALSE)</f>
        <v>0</v>
      </c>
      <c r="T74" s="26" t="str">
        <f>+IF(VLOOKUP($B74,'Lista Puestos Valorados'!$B$11:$BK$510,MATCH('Auxiliar General'!N$4,'Lista Puestos Valorados'!$B$10:$BK$10,0),0)="","No relevante",VLOOKUP($B74,'Lista Puestos Valorados'!$B$11:$BK$510,MATCH('Auxiliar General'!N$4,'Lista Puestos Valorados'!$B$10:$BK$10,0),0))</f>
        <v>No relevante</v>
      </c>
      <c r="U74" s="26">
        <f>+HLOOKUP(T74,Sistema_Puntos!$Q$5:$Y$43,'Auxiliar General'!P$5,FALSE)</f>
        <v>0</v>
      </c>
      <c r="V74" s="26" t="str">
        <f>+IF(VLOOKUP($B74,'Lista Puestos Valorados'!$B$11:$BK$510,MATCH('Auxiliar General'!P$4,'Lista Puestos Valorados'!$B$10:$BK$10,0),0)="","No relevante",VLOOKUP($B74,'Lista Puestos Valorados'!$B$11:$BK$510,MATCH('Auxiliar General'!P$4,'Lista Puestos Valorados'!$B$10:$BK$10,0),0))</f>
        <v>No relevante</v>
      </c>
      <c r="W74" s="26">
        <f>+HLOOKUP(V74,Sistema_Puntos!$Q$5:$Y$43,'Auxiliar General'!R$5,FALSE)</f>
        <v>0</v>
      </c>
      <c r="X74" s="26" t="str">
        <f>+IF(VLOOKUP($B74,'Lista Puestos Valorados'!$B$11:$BK$510,MATCH('Auxiliar General'!R$4,'Lista Puestos Valorados'!$B$10:$BK$10,0),0)="","No relevante",VLOOKUP($B74,'Lista Puestos Valorados'!$B$11:$BK$510,MATCH('Auxiliar General'!R$4,'Lista Puestos Valorados'!$B$10:$BK$10,0),0))</f>
        <v>No relevante</v>
      </c>
      <c r="Y74" s="26">
        <f>+HLOOKUP(X74,Sistema_Puntos!$Q$5:$Y$43,'Auxiliar General'!T$5,FALSE)</f>
        <v>0</v>
      </c>
      <c r="Z74" s="26" t="str">
        <f>+IF(VLOOKUP($B74,'Lista Puestos Valorados'!$B$11:$BK$510,MATCH('Auxiliar General'!T$4,'Lista Puestos Valorados'!$B$10:$BK$10,0),0)="","No relevante",VLOOKUP($B74,'Lista Puestos Valorados'!$B$11:$BK$510,MATCH('Auxiliar General'!T$4,'Lista Puestos Valorados'!$B$10:$BK$10,0),0))</f>
        <v>No relevante</v>
      </c>
      <c r="AA74" s="26">
        <f>+HLOOKUP(Z74,Sistema_Puntos!$Q$5:$Y$43,'Auxiliar General'!V$5,FALSE)</f>
        <v>0</v>
      </c>
      <c r="AB74" s="26" t="str">
        <f>+IF(VLOOKUP($B74,'Lista Puestos Valorados'!$B$11:$BK$510,MATCH('Auxiliar General'!V$4,'Lista Puestos Valorados'!$B$10:$BK$10,0),0)="","No relevante",VLOOKUP($B74,'Lista Puestos Valorados'!$B$11:$BK$510,MATCH('Auxiliar General'!V$4,'Lista Puestos Valorados'!$B$10:$BK$10,0),0))</f>
        <v>No relevante</v>
      </c>
      <c r="AC74" s="26">
        <f>+HLOOKUP(AB74,Sistema_Puntos!$Q$5:$Y$43,'Auxiliar General'!X$5,FALSE)</f>
        <v>0</v>
      </c>
      <c r="AD74" s="26" t="str">
        <f>+IF(VLOOKUP($B74,'Lista Puestos Valorados'!$B$11:$BK$510,MATCH('Auxiliar General'!X$4,'Lista Puestos Valorados'!$B$10:$BK$10,0),0)="","No relevante",VLOOKUP($B74,'Lista Puestos Valorados'!$B$11:$BK$510,MATCH('Auxiliar General'!X$4,'Lista Puestos Valorados'!$B$10:$BK$10,0),0))</f>
        <v>No relevante</v>
      </c>
      <c r="AE74" s="26">
        <f>+HLOOKUP(AD74,Sistema_Puntos!$Q$5:$Y$43,'Auxiliar General'!Z$5,FALSE)</f>
        <v>0</v>
      </c>
      <c r="AF74" s="26" t="str">
        <f>+IF(VLOOKUP($B74,'Lista Puestos Valorados'!$B$11:$BK$510,MATCH('Auxiliar General'!Z$4,'Lista Puestos Valorados'!$B$10:$BK$10,0),0)="","No relevante",VLOOKUP($B74,'Lista Puestos Valorados'!$B$11:$BK$510,MATCH('Auxiliar General'!Z$4,'Lista Puestos Valorados'!$B$10:$BK$10,0),0))</f>
        <v>No relevante</v>
      </c>
      <c r="AG74" s="26">
        <f>+HLOOKUP(AF74,Sistema_Puntos!$Q$5:$Y$43,'Auxiliar General'!AB$5,FALSE)</f>
        <v>0</v>
      </c>
      <c r="AH74" s="26" t="str">
        <f>+IF(VLOOKUP($B74,'Lista Puestos Valorados'!$B$11:$BK$510,MATCH('Auxiliar General'!AB$4,'Lista Puestos Valorados'!$B$10:$BK$10,0),0)="","No relevante",VLOOKUP($B74,'Lista Puestos Valorados'!$B$11:$BK$510,MATCH('Auxiliar General'!AB$4,'Lista Puestos Valorados'!$B$10:$BK$10,0),0))</f>
        <v>No relevante</v>
      </c>
      <c r="AI74" s="26">
        <f>+HLOOKUP(AH74,Sistema_Puntos!$Q$5:$Y$43,'Auxiliar General'!AD$5,FALSE)</f>
        <v>0</v>
      </c>
      <c r="AJ74" s="26" t="str">
        <f>+IF(VLOOKUP($B74,'Lista Puestos Valorados'!$B$11:$BK$510,MATCH('Auxiliar General'!AD$4,'Lista Puestos Valorados'!$B$10:$BK$10,0),0)="","No relevante",VLOOKUP($B74,'Lista Puestos Valorados'!$B$11:$BK$510,MATCH('Auxiliar General'!AD$4,'Lista Puestos Valorados'!$B$10:$BK$10,0),0))</f>
        <v>No relevante</v>
      </c>
      <c r="AK74" s="26">
        <f>+HLOOKUP(AJ74,Sistema_Puntos!$Q$5:$Y$43,'Auxiliar General'!AF$5,FALSE)</f>
        <v>0</v>
      </c>
      <c r="AL74" s="26" t="str">
        <f>+IF(VLOOKUP($B74,'Lista Puestos Valorados'!$B$11:$BK$510,MATCH('Auxiliar General'!AF$4,'Lista Puestos Valorados'!$B$10:$BK$10,0),0)="","No relevante",VLOOKUP($B74,'Lista Puestos Valorados'!$B$11:$BK$510,MATCH('Auxiliar General'!AF$4,'Lista Puestos Valorados'!$B$10:$BK$10,0),0))</f>
        <v>No relevante</v>
      </c>
      <c r="AM74" s="26">
        <f>+HLOOKUP(AL74,Sistema_Puntos!$Q$5:$Y$43,'Auxiliar General'!AH$5,FALSE)</f>
        <v>0</v>
      </c>
      <c r="AN74" s="26" t="str">
        <f>+IF(VLOOKUP($B74,'Lista Puestos Valorados'!$B$11:$BK$510,MATCH('Auxiliar General'!AH$4,'Lista Puestos Valorados'!$B$10:$BK$10,0),0)="","No relevante",VLOOKUP($B74,'Lista Puestos Valorados'!$B$11:$BK$510,MATCH('Auxiliar General'!AH$4,'Lista Puestos Valorados'!$B$10:$BK$10,0),0))</f>
        <v>No relevante</v>
      </c>
      <c r="AO74" s="26">
        <f>+HLOOKUP(AN74,Sistema_Puntos!$Q$5:$Y$43,'Auxiliar General'!AJ$5,FALSE)</f>
        <v>0</v>
      </c>
      <c r="AP74" s="26" t="str">
        <f>+IF(VLOOKUP($B74,'Lista Puestos Valorados'!$B$11:$BK$510,MATCH('Auxiliar General'!AJ$4,'Lista Puestos Valorados'!$B$10:$BK$10,0),0)="","No relevante",VLOOKUP($B74,'Lista Puestos Valorados'!$B$11:$BK$510,MATCH('Auxiliar General'!AJ$4,'Lista Puestos Valorados'!$B$10:$BK$10,0),0))</f>
        <v>No relevante</v>
      </c>
      <c r="AQ74" s="26">
        <f>+HLOOKUP(AP74,Sistema_Puntos!$Q$5:$Y$43,'Auxiliar General'!AL$5,FALSE)</f>
        <v>0</v>
      </c>
      <c r="AR74" s="26" t="str">
        <f>+IF(VLOOKUP($B74,'Lista Puestos Valorados'!$B$11:$BK$510,MATCH('Auxiliar General'!AL$4,'Lista Puestos Valorados'!$B$10:$BK$10,0),0)="","No relevante",VLOOKUP($B74,'Lista Puestos Valorados'!$B$11:$BK$510,MATCH('Auxiliar General'!AL$4,'Lista Puestos Valorados'!$B$10:$BK$10,0),0))</f>
        <v>No relevante</v>
      </c>
      <c r="AS74" s="26">
        <f>+HLOOKUP(AR74,Sistema_Puntos!$Q$5:$Y$43,'Auxiliar General'!AN$5,FALSE)</f>
        <v>0</v>
      </c>
      <c r="AT74" s="26" t="str">
        <f>+IF(VLOOKUP($B74,'Lista Puestos Valorados'!$B$11:$BK$510,MATCH('Auxiliar General'!AN$4,'Lista Puestos Valorados'!$B$10:$BK$10,0),0)="","No relevante",VLOOKUP($B74,'Lista Puestos Valorados'!$B$11:$BK$510,MATCH('Auxiliar General'!AN$4,'Lista Puestos Valorados'!$B$10:$BK$10,0),0))</f>
        <v>No relevante</v>
      </c>
      <c r="AU74" s="26">
        <f>+HLOOKUP(AT74,Sistema_Puntos!$Q$5:$Y$43,'Auxiliar General'!AP$5,FALSE)</f>
        <v>0</v>
      </c>
      <c r="AV74" s="26" t="str">
        <f>+IF(VLOOKUP($B74,'Lista Puestos Valorados'!$B$11:$BK$510,MATCH('Auxiliar General'!AP$4,'Lista Puestos Valorados'!$B$10:$BK$10,0),0)="","No relevante",VLOOKUP($B74,'Lista Puestos Valorados'!$B$11:$BK$510,MATCH('Auxiliar General'!AP$4,'Lista Puestos Valorados'!$B$10:$BK$10,0),0))</f>
        <v>No relevante</v>
      </c>
      <c r="AW74" s="26">
        <f>+HLOOKUP(AV74,Sistema_Puntos!$Q$5:$Y$43,'Auxiliar General'!AR$5,FALSE)</f>
        <v>0</v>
      </c>
      <c r="AX74" s="26" t="str">
        <f>+IF(VLOOKUP($B74,'Lista Puestos Valorados'!$B$11:$BK$510,MATCH('Auxiliar General'!AR$4,'Lista Puestos Valorados'!$B$10:$BK$10,0),0)="","No relevante",VLOOKUP($B74,'Lista Puestos Valorados'!$B$11:$BK$510,MATCH('Auxiliar General'!AR$4,'Lista Puestos Valorados'!$B$10:$BK$10,0),0))</f>
        <v>No relevante</v>
      </c>
      <c r="AY74" s="26">
        <f>+HLOOKUP(AX74,Sistema_Puntos!$Q$5:$Y$43,'Auxiliar General'!AT$5,FALSE)</f>
        <v>0</v>
      </c>
      <c r="AZ74" s="26" t="str">
        <f>+IF(VLOOKUP($B74,'Lista Puestos Valorados'!$B$11:$BK$510,MATCH('Auxiliar General'!AT$4,'Lista Puestos Valorados'!$B$10:$BK$10,0),0)="","No relevante",VLOOKUP($B74,'Lista Puestos Valorados'!$B$11:$BK$510,MATCH('Auxiliar General'!AT$4,'Lista Puestos Valorados'!$B$10:$BK$10,0),0))</f>
        <v>No relevante</v>
      </c>
      <c r="BA74" s="26">
        <f>+HLOOKUP(AZ74,Sistema_Puntos!$Q$5:$Y$43,'Auxiliar General'!AV$5,FALSE)</f>
        <v>0</v>
      </c>
      <c r="BB74" s="26" t="str">
        <f>+IF(VLOOKUP($B74,'Lista Puestos Valorados'!$B$11:$BK$510,MATCH('Auxiliar General'!AV$4,'Lista Puestos Valorados'!$B$10:$BK$10,0),0)="","No relevante",VLOOKUP($B74,'Lista Puestos Valorados'!$B$11:$BK$510,MATCH('Auxiliar General'!AV$4,'Lista Puestos Valorados'!$B$10:$BK$10,0),0))</f>
        <v>No relevante</v>
      </c>
      <c r="BC74" s="26">
        <f>+HLOOKUP(BB74,Sistema_Puntos!$Q$5:$Y$43,'Auxiliar General'!AX$5,FALSE)</f>
        <v>0</v>
      </c>
      <c r="BD74" s="26" t="str">
        <f>+IF(VLOOKUP($B74,'Lista Puestos Valorados'!$B$11:$BK$510,MATCH('Auxiliar General'!AX$4,'Lista Puestos Valorados'!$B$10:$BK$10,0),0)="","No relevante",VLOOKUP($B74,'Lista Puestos Valorados'!$B$11:$BK$510,MATCH('Auxiliar General'!AX$4,'Lista Puestos Valorados'!$B$10:$BK$10,0),0))</f>
        <v>No relevante</v>
      </c>
      <c r="BE74" s="26">
        <f>+HLOOKUP(BD74,Sistema_Puntos!$Q$5:$Y$43,'Auxiliar General'!AZ$5,FALSE)</f>
        <v>0</v>
      </c>
      <c r="BF74" s="26" t="str">
        <f>+IF(VLOOKUP($B74,'Lista Puestos Valorados'!$B$11:$BK$510,MATCH('Auxiliar General'!AZ$4,'Lista Puestos Valorados'!$B$10:$BK$10,0),0)="","No relevante",VLOOKUP($B74,'Lista Puestos Valorados'!$B$11:$BK$510,MATCH('Auxiliar General'!AZ$4,'Lista Puestos Valorados'!$B$10:$BK$10,0),0))</f>
        <v>No relevante</v>
      </c>
      <c r="BG74" s="26">
        <f>+HLOOKUP(BF74,Sistema_Puntos!$Q$5:$Y$43,'Auxiliar General'!BB$5,FALSE)</f>
        <v>0</v>
      </c>
      <c r="BH74" s="26" t="str">
        <f>+IF(VLOOKUP($B74,'Lista Puestos Valorados'!$B$11:$BK$510,MATCH('Auxiliar General'!BB$4,'Lista Puestos Valorados'!$B$10:$BK$10,0),0)="","No relevante",VLOOKUP($B74,'Lista Puestos Valorados'!$B$11:$BK$510,MATCH('Auxiliar General'!BB$4,'Lista Puestos Valorados'!$B$10:$BK$10,0),0))</f>
        <v>No relevante</v>
      </c>
      <c r="BI74" s="26">
        <f>+HLOOKUP(BH74,Sistema_Puntos!$Q$5:$Y$43,'Auxiliar General'!BD$5,FALSE)</f>
        <v>0</v>
      </c>
      <c r="BJ74" s="26" t="str">
        <f>+IF(VLOOKUP($B74,'Lista Puestos Valorados'!$B$11:$BK$510,MATCH('Auxiliar General'!BD$4,'Lista Puestos Valorados'!$B$10:$BK$10,0),0)="","No relevante",VLOOKUP($B74,'Lista Puestos Valorados'!$B$11:$BK$510,MATCH('Auxiliar General'!BD$4,'Lista Puestos Valorados'!$B$10:$BK$10,0),0))</f>
        <v>No relevante</v>
      </c>
      <c r="BK74" s="26">
        <f>+HLOOKUP(BJ74,Sistema_Puntos!$Q$5:$Y$43,'Auxiliar General'!BF$5,FALSE)</f>
        <v>0</v>
      </c>
      <c r="BL74" s="26" t="str">
        <f>+IF(VLOOKUP($B74,'Lista Puestos Valorados'!$B$11:$BK$510,MATCH('Auxiliar General'!BF$4,'Lista Puestos Valorados'!$B$10:$BK$10,0),0)="","No relevante",VLOOKUP($B74,'Lista Puestos Valorados'!$B$11:$BK$510,MATCH('Auxiliar General'!BF$4,'Lista Puestos Valorados'!$B$10:$BK$10,0),0))</f>
        <v>No relevante</v>
      </c>
      <c r="BM74" s="26">
        <f>+HLOOKUP(BL74,Sistema_Puntos!$Q$5:$Y$43,'Auxiliar General'!BH$5,FALSE)</f>
        <v>0</v>
      </c>
      <c r="BN74" s="26" t="str">
        <f>+IF(VLOOKUP($B74,'Lista Puestos Valorados'!$B$11:$BK$510,MATCH('Auxiliar General'!BH$4,'Lista Puestos Valorados'!$B$10:$BK$10,0),0)="","No relevante",VLOOKUP($B74,'Lista Puestos Valorados'!$B$11:$BK$510,MATCH('Auxiliar General'!BH$4,'Lista Puestos Valorados'!$B$10:$BK$10,0),0))</f>
        <v>No relevante</v>
      </c>
      <c r="BO74" s="26">
        <f>+HLOOKUP(BN74,Sistema_Puntos!$Q$5:$Y$43,'Auxiliar General'!BJ$5,FALSE)</f>
        <v>0</v>
      </c>
      <c r="BP74" s="26" t="str">
        <f>+IF(VLOOKUP($B74,'Lista Puestos Valorados'!$B$11:$BK$510,MATCH('Auxiliar General'!BJ$4,'Lista Puestos Valorados'!$B$10:$BK$10,0),0)="","No relevante",VLOOKUP($B74,'Lista Puestos Valorados'!$B$11:$BK$510,MATCH('Auxiliar General'!BJ$4,'Lista Puestos Valorados'!$B$10:$BK$10,0),0))</f>
        <v>No relevante</v>
      </c>
      <c r="BQ74" s="26">
        <f>+HLOOKUP(BP74,Sistema_Puntos!$Q$5:$Y$43,'Auxiliar General'!BL$5,FALSE)</f>
        <v>0</v>
      </c>
      <c r="BR74" s="26" t="str">
        <f>+IF(VLOOKUP($B74,'Lista Puestos Valorados'!$B$11:$BK$510,MATCH('Auxiliar General'!BL$4,'Lista Puestos Valorados'!$B$10:$BK$10,0),0)="","No relevante",VLOOKUP($B74,'Lista Puestos Valorados'!$B$11:$BK$510,MATCH('Auxiliar General'!BL$4,'Lista Puestos Valorados'!$B$10:$BK$10,0),0))</f>
        <v>No relevante</v>
      </c>
      <c r="BS74" s="26">
        <f>+HLOOKUP(BR74,Sistema_Puntos!$Q$5:$Y$43,'Auxiliar General'!BN$5,FALSE)</f>
        <v>0</v>
      </c>
      <c r="BT74" s="26" t="str">
        <f>+IF(VLOOKUP($B74,'Lista Puestos Valorados'!$B$11:$BK$510,MATCH('Auxiliar General'!BN$4,'Lista Puestos Valorados'!$B$10:$BK$10,0),0)="","No relevante",VLOOKUP($B74,'Lista Puestos Valorados'!$B$11:$BK$510,MATCH('Auxiliar General'!BN$4,'Lista Puestos Valorados'!$B$10:$BK$10,0),0))</f>
        <v>No relevante</v>
      </c>
      <c r="BU74" s="26">
        <f>+HLOOKUP(BT74,Sistema_Puntos!$Q$5:$Y$43,'Auxiliar General'!BP$5,FALSE)</f>
        <v>0</v>
      </c>
      <c r="BV74" s="26" t="str">
        <f>+IF(VLOOKUP($B74,'Lista Puestos Valorados'!$B$11:$BK$510,MATCH('Auxiliar General'!BP$4,'Lista Puestos Valorados'!$B$10:$BK$10,0),0)="","No relevante",VLOOKUP($B74,'Lista Puestos Valorados'!$B$11:$BK$510,MATCH('Auxiliar General'!BP$4,'Lista Puestos Valorados'!$B$10:$BK$10,0),0))</f>
        <v>No relevante</v>
      </c>
      <c r="BW74" s="26">
        <f>+HLOOKUP(BV74,Sistema_Puntos!$Q$5:$Y$43,'Auxiliar General'!BR$5,FALSE)</f>
        <v>0</v>
      </c>
      <c r="BX74" s="26" t="str">
        <f>+IF(VLOOKUP($B74,'Lista Puestos Valorados'!$B$11:$BK$510,MATCH('Auxiliar General'!BR$4,'Lista Puestos Valorados'!$B$10:$BK$10,0),0)="","No relevante",VLOOKUP($B74,'Lista Puestos Valorados'!$B$11:$BK$510,MATCH('Auxiliar General'!BR$4,'Lista Puestos Valorados'!$B$10:$BK$10,0),0))</f>
        <v>No relevante</v>
      </c>
      <c r="BY74" s="26">
        <f>+HLOOKUP(BX74,Sistema_Puntos!$Q$5:$Y$43,'Auxiliar General'!BT$5,FALSE)</f>
        <v>0</v>
      </c>
      <c r="BZ74" s="26" t="str">
        <f>+IF(VLOOKUP($B74,'Lista Puestos Valorados'!$B$11:$BK$510,MATCH('Auxiliar General'!BT$4,'Lista Puestos Valorados'!$B$10:$BK$10,0),0)="","No relevante",VLOOKUP($B74,'Lista Puestos Valorados'!$B$11:$BK$510,MATCH('Auxiliar General'!BT$4,'Lista Puestos Valorados'!$B$10:$BK$10,0),0))</f>
        <v>No relevante</v>
      </c>
      <c r="CA74" s="26">
        <f>+HLOOKUP(BZ74,Sistema_Puntos!$Q$5:$Y$43,'Auxiliar General'!BV$5,FALSE)</f>
        <v>0</v>
      </c>
      <c r="CB74" s="26" t="str">
        <f>+IF(VLOOKUP($B74,'Lista Puestos Valorados'!$B$11:$BK$510,MATCH('Auxiliar General'!BV$4,'Lista Puestos Valorados'!$B$10:$BK$10,0),0)="","No relevante",VLOOKUP($B74,'Lista Puestos Valorados'!$B$11:$BK$510,MATCH('Auxiliar General'!BV$4,'Lista Puestos Valorados'!$B$10:$BK$10,0),0))</f>
        <v>No relevante</v>
      </c>
      <c r="CC74" s="26">
        <f>+HLOOKUP(CB74,Sistema_Puntos!$Q$5:$Y$43,'Auxiliar General'!BX$5,FALSE)</f>
        <v>0</v>
      </c>
      <c r="CD74" s="26" t="str">
        <f>+IF(VLOOKUP($B74,'Lista Puestos Valorados'!$B$11:$BK$510,MATCH('Auxiliar General'!BX$4,'Lista Puestos Valorados'!$B$10:$BK$10,0),0)="","No relevante",VLOOKUP($B74,'Lista Puestos Valorados'!$B$11:$BK$510,MATCH('Auxiliar General'!BX$4,'Lista Puestos Valorados'!$B$10:$BK$10,0),0))</f>
        <v>No relevante</v>
      </c>
      <c r="CE74" s="26">
        <f>+HLOOKUP(CD74,Sistema_Puntos!$Q$5:$Y$43,'Auxiliar General'!BZ$5,FALSE)</f>
        <v>0</v>
      </c>
      <c r="CF74" s="26" t="str">
        <f>+IF(VLOOKUP($B74,'Lista Puestos Valorados'!$B$11:$BK$510,MATCH('Auxiliar General'!BZ$4,'Lista Puestos Valorados'!$B$10:$BK$10,0),0)="","No relevante",VLOOKUP($B74,'Lista Puestos Valorados'!$B$11:$BK$510,MATCH('Auxiliar General'!BZ$4,'Lista Puestos Valorados'!$B$10:$BK$10,0),0))</f>
        <v>No relevante</v>
      </c>
      <c r="CG74" s="26">
        <f>+HLOOKUP(CF74,Sistema_Puntos!$Q$5:$Y$43,'Auxiliar General'!CB$5,FALSE)</f>
        <v>0</v>
      </c>
      <c r="CH74" s="29"/>
      <c r="CI74" s="29"/>
    </row>
    <row r="75" spans="2:87" ht="17.55" customHeight="1">
      <c r="B75" s="26">
        <f>+'Listado de Puestos'!B75</f>
        <v>65</v>
      </c>
      <c r="C75" s="26" t="str">
        <f>+IF('Lista Puestos Valorados'!C75="","",'Lista Puestos Valorados'!C75)</f>
        <v/>
      </c>
      <c r="D75" s="26" t="str">
        <f>+IF('Lista Puestos Valorados'!D75="","",'Lista Puestos Valorados'!D75)</f>
        <v/>
      </c>
      <c r="E75" s="26" t="str">
        <f>+IF('Lista Puestos Valorados'!E75="","",'Lista Puestos Valorados'!E75)</f>
        <v/>
      </c>
      <c r="F75" s="26" t="str">
        <f>+IF('Lista Puestos Valorados'!F75="","",'Lista Puestos Valorados'!F75)</f>
        <v/>
      </c>
      <c r="G75" s="26" t="str">
        <f>+IF('Lista Puestos Valorados'!G75="","",'Lista Puestos Valorados'!G75)</f>
        <v/>
      </c>
      <c r="H75" s="26" t="str">
        <f>+IF('Lista Puestos Valorados'!H75="","",'Lista Puestos Valorados'!H75)</f>
        <v/>
      </c>
      <c r="I75" s="26" t="str">
        <f>+IF('Lista Puestos Valorados'!I75="","",'Lista Puestos Valorados'!I75)</f>
        <v/>
      </c>
      <c r="J75" s="118" t="e">
        <f t="array" ref="J75">+IF(L75="","",_xlfn.IFS(L75&lt;='Cortes de Agrupacion'!$F$15,'Cortes de Agrupacion'!$E$15,'Resultados General'!L75&lt;='Cortes de Agrupacion'!$F$14,'Cortes de Agrupacion'!$E$14,'Resultados General'!L75&lt;='Cortes de Agrupacion'!$F$13,'Cortes de Agrupacion'!$E$13,L75&lt;='Cortes de Agrupacion'!$F$12,'Cortes de Agrupacion'!$E$12,'Resultados General'!L75&lt;='Cortes de Agrupacion'!$F$11,'Cortes de Agrupacion'!$E$11,'Resultados General'!L75&lt;='Cortes de Agrupacion'!$F$10,'Cortes de Agrupacion'!$E$10,'Resultados General'!L75&lt;='Cortes de Agrupacion'!$F$9,'Cortes de Agrupacion'!$E$9,'Resultados General'!L75&lt;='Cortes de Agrupacion'!$F$8,'Cortes de Agrupacion'!$E$8,'Resultados General'!L75&lt;='Cortes de Agrupacion'!$F$7,'Cortes de Agrupacion'!$E$7,'Resultados General'!L75&lt;='Cortes de Agrupacion'!$F$6,'Cortes de Agrupacion'!$E$6))</f>
        <v>#VALUE!</v>
      </c>
      <c r="K75" s="118" t="str">
        <f t="shared" ref="K75:K138" si="2">IFERROR(+C75&amp;"("&amp;ROUND(L75,0)&amp;")","")</f>
        <v/>
      </c>
      <c r="L75" s="124" t="e">
        <f>#VALUE!</f>
        <v>#VALUE!</v>
      </c>
      <c r="M75" s="26" t="e">
        <f ca="1">+_xlfn.IFNA(VLOOKUP(C75,'Distribución de puestos'!$B$8:$I$507,8,0),"")</f>
        <v>#NAME?</v>
      </c>
      <c r="N75" s="26" t="str">
        <f>+IF(VLOOKUP($B75,'Lista Puestos Valorados'!$B$11:$BK$510,MATCH('Auxiliar General'!H$4,'Lista Puestos Valorados'!$B$10:$BK$10,0),0)="","No relevante",VLOOKUP($B75,'Lista Puestos Valorados'!$B$11:$BK$510,MATCH('Auxiliar General'!H$4,'Lista Puestos Valorados'!$B$10:$BK$10,0),0))</f>
        <v>No relevante</v>
      </c>
      <c r="O75" s="26">
        <f>+HLOOKUP(N75,Sistema_Puntos!$Q$5:$Y$43,'Auxiliar General'!J$5,FALSE)</f>
        <v>0</v>
      </c>
      <c r="P75" s="26" t="str">
        <f>+IF(VLOOKUP($B75,'Lista Puestos Valorados'!$B$11:$BK$510,MATCH('Auxiliar General'!J$4,'Lista Puestos Valorados'!$B$10:$BK$10,0),0)="","No relevante",VLOOKUP($B75,'Lista Puestos Valorados'!$B$11:$BK$510,MATCH('Auxiliar General'!J$4,'Lista Puestos Valorados'!$B$10:$BK$10,0),0))</f>
        <v>No relevante</v>
      </c>
      <c r="Q75" s="26">
        <f>+HLOOKUP(P75,Sistema_Puntos!$Q$5:$Y$43,'Auxiliar General'!L$5,FALSE)</f>
        <v>0</v>
      </c>
      <c r="R75" s="26" t="str">
        <f>+IF(VLOOKUP($B75,'Lista Puestos Valorados'!$B$11:$BK$510,MATCH('Auxiliar General'!L$4,'Lista Puestos Valorados'!$B$10:$BK$10,0),0)="","No relevante",VLOOKUP($B75,'Lista Puestos Valorados'!$B$11:$BK$510,MATCH('Auxiliar General'!L$4,'Lista Puestos Valorados'!$B$10:$BK$10,0),0))</f>
        <v>No relevante</v>
      </c>
      <c r="S75" s="26">
        <f>+HLOOKUP(R75,Sistema_Puntos!$Q$5:$Y$43,'Auxiliar General'!N$5,FALSE)</f>
        <v>0</v>
      </c>
      <c r="T75" s="26" t="str">
        <f>+IF(VLOOKUP($B75,'Lista Puestos Valorados'!$B$11:$BK$510,MATCH('Auxiliar General'!N$4,'Lista Puestos Valorados'!$B$10:$BK$10,0),0)="","No relevante",VLOOKUP($B75,'Lista Puestos Valorados'!$B$11:$BK$510,MATCH('Auxiliar General'!N$4,'Lista Puestos Valorados'!$B$10:$BK$10,0),0))</f>
        <v>No relevante</v>
      </c>
      <c r="U75" s="26">
        <f>+HLOOKUP(T75,Sistema_Puntos!$Q$5:$Y$43,'Auxiliar General'!P$5,FALSE)</f>
        <v>0</v>
      </c>
      <c r="V75" s="26" t="str">
        <f>+IF(VLOOKUP($B75,'Lista Puestos Valorados'!$B$11:$BK$510,MATCH('Auxiliar General'!P$4,'Lista Puestos Valorados'!$B$10:$BK$10,0),0)="","No relevante",VLOOKUP($B75,'Lista Puestos Valorados'!$B$11:$BK$510,MATCH('Auxiliar General'!P$4,'Lista Puestos Valorados'!$B$10:$BK$10,0),0))</f>
        <v>No relevante</v>
      </c>
      <c r="W75" s="26">
        <f>+HLOOKUP(V75,Sistema_Puntos!$Q$5:$Y$43,'Auxiliar General'!R$5,FALSE)</f>
        <v>0</v>
      </c>
      <c r="X75" s="26" t="str">
        <f>+IF(VLOOKUP($B75,'Lista Puestos Valorados'!$B$11:$BK$510,MATCH('Auxiliar General'!R$4,'Lista Puestos Valorados'!$B$10:$BK$10,0),0)="","No relevante",VLOOKUP($B75,'Lista Puestos Valorados'!$B$11:$BK$510,MATCH('Auxiliar General'!R$4,'Lista Puestos Valorados'!$B$10:$BK$10,0),0))</f>
        <v>No relevante</v>
      </c>
      <c r="Y75" s="26">
        <f>+HLOOKUP(X75,Sistema_Puntos!$Q$5:$Y$43,'Auxiliar General'!T$5,FALSE)</f>
        <v>0</v>
      </c>
      <c r="Z75" s="26" t="str">
        <f>+IF(VLOOKUP($B75,'Lista Puestos Valorados'!$B$11:$BK$510,MATCH('Auxiliar General'!T$4,'Lista Puestos Valorados'!$B$10:$BK$10,0),0)="","No relevante",VLOOKUP($B75,'Lista Puestos Valorados'!$B$11:$BK$510,MATCH('Auxiliar General'!T$4,'Lista Puestos Valorados'!$B$10:$BK$10,0),0))</f>
        <v>No relevante</v>
      </c>
      <c r="AA75" s="26">
        <f>+HLOOKUP(Z75,Sistema_Puntos!$Q$5:$Y$43,'Auxiliar General'!V$5,FALSE)</f>
        <v>0</v>
      </c>
      <c r="AB75" s="26" t="str">
        <f>+IF(VLOOKUP($B75,'Lista Puestos Valorados'!$B$11:$BK$510,MATCH('Auxiliar General'!V$4,'Lista Puestos Valorados'!$B$10:$BK$10,0),0)="","No relevante",VLOOKUP($B75,'Lista Puestos Valorados'!$B$11:$BK$510,MATCH('Auxiliar General'!V$4,'Lista Puestos Valorados'!$B$10:$BK$10,0),0))</f>
        <v>No relevante</v>
      </c>
      <c r="AC75" s="26">
        <f>+HLOOKUP(AB75,Sistema_Puntos!$Q$5:$Y$43,'Auxiliar General'!X$5,FALSE)</f>
        <v>0</v>
      </c>
      <c r="AD75" s="26" t="str">
        <f>+IF(VLOOKUP($B75,'Lista Puestos Valorados'!$B$11:$BK$510,MATCH('Auxiliar General'!X$4,'Lista Puestos Valorados'!$B$10:$BK$10,0),0)="","No relevante",VLOOKUP($B75,'Lista Puestos Valorados'!$B$11:$BK$510,MATCH('Auxiliar General'!X$4,'Lista Puestos Valorados'!$B$10:$BK$10,0),0))</f>
        <v>No relevante</v>
      </c>
      <c r="AE75" s="26">
        <f>+HLOOKUP(AD75,Sistema_Puntos!$Q$5:$Y$43,'Auxiliar General'!Z$5,FALSE)</f>
        <v>0</v>
      </c>
      <c r="AF75" s="26" t="str">
        <f>+IF(VLOOKUP($B75,'Lista Puestos Valorados'!$B$11:$BK$510,MATCH('Auxiliar General'!Z$4,'Lista Puestos Valorados'!$B$10:$BK$10,0),0)="","No relevante",VLOOKUP($B75,'Lista Puestos Valorados'!$B$11:$BK$510,MATCH('Auxiliar General'!Z$4,'Lista Puestos Valorados'!$B$10:$BK$10,0),0))</f>
        <v>No relevante</v>
      </c>
      <c r="AG75" s="26">
        <f>+HLOOKUP(AF75,Sistema_Puntos!$Q$5:$Y$43,'Auxiliar General'!AB$5,FALSE)</f>
        <v>0</v>
      </c>
      <c r="AH75" s="26" t="str">
        <f>+IF(VLOOKUP($B75,'Lista Puestos Valorados'!$B$11:$BK$510,MATCH('Auxiliar General'!AB$4,'Lista Puestos Valorados'!$B$10:$BK$10,0),0)="","No relevante",VLOOKUP($B75,'Lista Puestos Valorados'!$B$11:$BK$510,MATCH('Auxiliar General'!AB$4,'Lista Puestos Valorados'!$B$10:$BK$10,0),0))</f>
        <v>No relevante</v>
      </c>
      <c r="AI75" s="26">
        <f>+HLOOKUP(AH75,Sistema_Puntos!$Q$5:$Y$43,'Auxiliar General'!AD$5,FALSE)</f>
        <v>0</v>
      </c>
      <c r="AJ75" s="26" t="str">
        <f>+IF(VLOOKUP($B75,'Lista Puestos Valorados'!$B$11:$BK$510,MATCH('Auxiliar General'!AD$4,'Lista Puestos Valorados'!$B$10:$BK$10,0),0)="","No relevante",VLOOKUP($B75,'Lista Puestos Valorados'!$B$11:$BK$510,MATCH('Auxiliar General'!AD$4,'Lista Puestos Valorados'!$B$10:$BK$10,0),0))</f>
        <v>No relevante</v>
      </c>
      <c r="AK75" s="26">
        <f>+HLOOKUP(AJ75,Sistema_Puntos!$Q$5:$Y$43,'Auxiliar General'!AF$5,FALSE)</f>
        <v>0</v>
      </c>
      <c r="AL75" s="26" t="str">
        <f>+IF(VLOOKUP($B75,'Lista Puestos Valorados'!$B$11:$BK$510,MATCH('Auxiliar General'!AF$4,'Lista Puestos Valorados'!$B$10:$BK$10,0),0)="","No relevante",VLOOKUP($B75,'Lista Puestos Valorados'!$B$11:$BK$510,MATCH('Auxiliar General'!AF$4,'Lista Puestos Valorados'!$B$10:$BK$10,0),0))</f>
        <v>No relevante</v>
      </c>
      <c r="AM75" s="26">
        <f>+HLOOKUP(AL75,Sistema_Puntos!$Q$5:$Y$43,'Auxiliar General'!AH$5,FALSE)</f>
        <v>0</v>
      </c>
      <c r="AN75" s="26" t="str">
        <f>+IF(VLOOKUP($B75,'Lista Puestos Valorados'!$B$11:$BK$510,MATCH('Auxiliar General'!AH$4,'Lista Puestos Valorados'!$B$10:$BK$10,0),0)="","No relevante",VLOOKUP($B75,'Lista Puestos Valorados'!$B$11:$BK$510,MATCH('Auxiliar General'!AH$4,'Lista Puestos Valorados'!$B$10:$BK$10,0),0))</f>
        <v>No relevante</v>
      </c>
      <c r="AO75" s="26">
        <f>+HLOOKUP(AN75,Sistema_Puntos!$Q$5:$Y$43,'Auxiliar General'!AJ$5,FALSE)</f>
        <v>0</v>
      </c>
      <c r="AP75" s="26" t="str">
        <f>+IF(VLOOKUP($B75,'Lista Puestos Valorados'!$B$11:$BK$510,MATCH('Auxiliar General'!AJ$4,'Lista Puestos Valorados'!$B$10:$BK$10,0),0)="","No relevante",VLOOKUP($B75,'Lista Puestos Valorados'!$B$11:$BK$510,MATCH('Auxiliar General'!AJ$4,'Lista Puestos Valorados'!$B$10:$BK$10,0),0))</f>
        <v>No relevante</v>
      </c>
      <c r="AQ75" s="26">
        <f>+HLOOKUP(AP75,Sistema_Puntos!$Q$5:$Y$43,'Auxiliar General'!AL$5,FALSE)</f>
        <v>0</v>
      </c>
      <c r="AR75" s="26" t="str">
        <f>+IF(VLOOKUP($B75,'Lista Puestos Valorados'!$B$11:$BK$510,MATCH('Auxiliar General'!AL$4,'Lista Puestos Valorados'!$B$10:$BK$10,0),0)="","No relevante",VLOOKUP($B75,'Lista Puestos Valorados'!$B$11:$BK$510,MATCH('Auxiliar General'!AL$4,'Lista Puestos Valorados'!$B$10:$BK$10,0),0))</f>
        <v>No relevante</v>
      </c>
      <c r="AS75" s="26">
        <f>+HLOOKUP(AR75,Sistema_Puntos!$Q$5:$Y$43,'Auxiliar General'!AN$5,FALSE)</f>
        <v>0</v>
      </c>
      <c r="AT75" s="26" t="str">
        <f>+IF(VLOOKUP($B75,'Lista Puestos Valorados'!$B$11:$BK$510,MATCH('Auxiliar General'!AN$4,'Lista Puestos Valorados'!$B$10:$BK$10,0),0)="","No relevante",VLOOKUP($B75,'Lista Puestos Valorados'!$B$11:$BK$510,MATCH('Auxiliar General'!AN$4,'Lista Puestos Valorados'!$B$10:$BK$10,0),0))</f>
        <v>No relevante</v>
      </c>
      <c r="AU75" s="26">
        <f>+HLOOKUP(AT75,Sistema_Puntos!$Q$5:$Y$43,'Auxiliar General'!AP$5,FALSE)</f>
        <v>0</v>
      </c>
      <c r="AV75" s="26" t="str">
        <f>+IF(VLOOKUP($B75,'Lista Puestos Valorados'!$B$11:$BK$510,MATCH('Auxiliar General'!AP$4,'Lista Puestos Valorados'!$B$10:$BK$10,0),0)="","No relevante",VLOOKUP($B75,'Lista Puestos Valorados'!$B$11:$BK$510,MATCH('Auxiliar General'!AP$4,'Lista Puestos Valorados'!$B$10:$BK$10,0),0))</f>
        <v>No relevante</v>
      </c>
      <c r="AW75" s="26">
        <f>+HLOOKUP(AV75,Sistema_Puntos!$Q$5:$Y$43,'Auxiliar General'!AR$5,FALSE)</f>
        <v>0</v>
      </c>
      <c r="AX75" s="26" t="str">
        <f>+IF(VLOOKUP($B75,'Lista Puestos Valorados'!$B$11:$BK$510,MATCH('Auxiliar General'!AR$4,'Lista Puestos Valorados'!$B$10:$BK$10,0),0)="","No relevante",VLOOKUP($B75,'Lista Puestos Valorados'!$B$11:$BK$510,MATCH('Auxiliar General'!AR$4,'Lista Puestos Valorados'!$B$10:$BK$10,0),0))</f>
        <v>No relevante</v>
      </c>
      <c r="AY75" s="26">
        <f>+HLOOKUP(AX75,Sistema_Puntos!$Q$5:$Y$43,'Auxiliar General'!AT$5,FALSE)</f>
        <v>0</v>
      </c>
      <c r="AZ75" s="26" t="str">
        <f>+IF(VLOOKUP($B75,'Lista Puestos Valorados'!$B$11:$BK$510,MATCH('Auxiliar General'!AT$4,'Lista Puestos Valorados'!$B$10:$BK$10,0),0)="","No relevante",VLOOKUP($B75,'Lista Puestos Valorados'!$B$11:$BK$510,MATCH('Auxiliar General'!AT$4,'Lista Puestos Valorados'!$B$10:$BK$10,0),0))</f>
        <v>No relevante</v>
      </c>
      <c r="BA75" s="26">
        <f>+HLOOKUP(AZ75,Sistema_Puntos!$Q$5:$Y$43,'Auxiliar General'!AV$5,FALSE)</f>
        <v>0</v>
      </c>
      <c r="BB75" s="26" t="str">
        <f>+IF(VLOOKUP($B75,'Lista Puestos Valorados'!$B$11:$BK$510,MATCH('Auxiliar General'!AV$4,'Lista Puestos Valorados'!$B$10:$BK$10,0),0)="","No relevante",VLOOKUP($B75,'Lista Puestos Valorados'!$B$11:$BK$510,MATCH('Auxiliar General'!AV$4,'Lista Puestos Valorados'!$B$10:$BK$10,0),0))</f>
        <v>No relevante</v>
      </c>
      <c r="BC75" s="26">
        <f>+HLOOKUP(BB75,Sistema_Puntos!$Q$5:$Y$43,'Auxiliar General'!AX$5,FALSE)</f>
        <v>0</v>
      </c>
      <c r="BD75" s="26" t="str">
        <f>+IF(VLOOKUP($B75,'Lista Puestos Valorados'!$B$11:$BK$510,MATCH('Auxiliar General'!AX$4,'Lista Puestos Valorados'!$B$10:$BK$10,0),0)="","No relevante",VLOOKUP($B75,'Lista Puestos Valorados'!$B$11:$BK$510,MATCH('Auxiliar General'!AX$4,'Lista Puestos Valorados'!$B$10:$BK$10,0),0))</f>
        <v>No relevante</v>
      </c>
      <c r="BE75" s="26">
        <f>+HLOOKUP(BD75,Sistema_Puntos!$Q$5:$Y$43,'Auxiliar General'!AZ$5,FALSE)</f>
        <v>0</v>
      </c>
      <c r="BF75" s="26" t="str">
        <f>+IF(VLOOKUP($B75,'Lista Puestos Valorados'!$B$11:$BK$510,MATCH('Auxiliar General'!AZ$4,'Lista Puestos Valorados'!$B$10:$BK$10,0),0)="","No relevante",VLOOKUP($B75,'Lista Puestos Valorados'!$B$11:$BK$510,MATCH('Auxiliar General'!AZ$4,'Lista Puestos Valorados'!$B$10:$BK$10,0),0))</f>
        <v>No relevante</v>
      </c>
      <c r="BG75" s="26">
        <f>+HLOOKUP(BF75,Sistema_Puntos!$Q$5:$Y$43,'Auxiliar General'!BB$5,FALSE)</f>
        <v>0</v>
      </c>
      <c r="BH75" s="26" t="str">
        <f>+IF(VLOOKUP($B75,'Lista Puestos Valorados'!$B$11:$BK$510,MATCH('Auxiliar General'!BB$4,'Lista Puestos Valorados'!$B$10:$BK$10,0),0)="","No relevante",VLOOKUP($B75,'Lista Puestos Valorados'!$B$11:$BK$510,MATCH('Auxiliar General'!BB$4,'Lista Puestos Valorados'!$B$10:$BK$10,0),0))</f>
        <v>No relevante</v>
      </c>
      <c r="BI75" s="26">
        <f>+HLOOKUP(BH75,Sistema_Puntos!$Q$5:$Y$43,'Auxiliar General'!BD$5,FALSE)</f>
        <v>0</v>
      </c>
      <c r="BJ75" s="26" t="str">
        <f>+IF(VLOOKUP($B75,'Lista Puestos Valorados'!$B$11:$BK$510,MATCH('Auxiliar General'!BD$4,'Lista Puestos Valorados'!$B$10:$BK$10,0),0)="","No relevante",VLOOKUP($B75,'Lista Puestos Valorados'!$B$11:$BK$510,MATCH('Auxiliar General'!BD$4,'Lista Puestos Valorados'!$B$10:$BK$10,0),0))</f>
        <v>No relevante</v>
      </c>
      <c r="BK75" s="26">
        <f>+HLOOKUP(BJ75,Sistema_Puntos!$Q$5:$Y$43,'Auxiliar General'!BF$5,FALSE)</f>
        <v>0</v>
      </c>
      <c r="BL75" s="26" t="str">
        <f>+IF(VLOOKUP($B75,'Lista Puestos Valorados'!$B$11:$BK$510,MATCH('Auxiliar General'!BF$4,'Lista Puestos Valorados'!$B$10:$BK$10,0),0)="","No relevante",VLOOKUP($B75,'Lista Puestos Valorados'!$B$11:$BK$510,MATCH('Auxiliar General'!BF$4,'Lista Puestos Valorados'!$B$10:$BK$10,0),0))</f>
        <v>No relevante</v>
      </c>
      <c r="BM75" s="26">
        <f>+HLOOKUP(BL75,Sistema_Puntos!$Q$5:$Y$43,'Auxiliar General'!BH$5,FALSE)</f>
        <v>0</v>
      </c>
      <c r="BN75" s="26" t="str">
        <f>+IF(VLOOKUP($B75,'Lista Puestos Valorados'!$B$11:$BK$510,MATCH('Auxiliar General'!BH$4,'Lista Puestos Valorados'!$B$10:$BK$10,0),0)="","No relevante",VLOOKUP($B75,'Lista Puestos Valorados'!$B$11:$BK$510,MATCH('Auxiliar General'!BH$4,'Lista Puestos Valorados'!$B$10:$BK$10,0),0))</f>
        <v>No relevante</v>
      </c>
      <c r="BO75" s="26">
        <f>+HLOOKUP(BN75,Sistema_Puntos!$Q$5:$Y$43,'Auxiliar General'!BJ$5,FALSE)</f>
        <v>0</v>
      </c>
      <c r="BP75" s="26" t="str">
        <f>+IF(VLOOKUP($B75,'Lista Puestos Valorados'!$B$11:$BK$510,MATCH('Auxiliar General'!BJ$4,'Lista Puestos Valorados'!$B$10:$BK$10,0),0)="","No relevante",VLOOKUP($B75,'Lista Puestos Valorados'!$B$11:$BK$510,MATCH('Auxiliar General'!BJ$4,'Lista Puestos Valorados'!$B$10:$BK$10,0),0))</f>
        <v>No relevante</v>
      </c>
      <c r="BQ75" s="26">
        <f>+HLOOKUP(BP75,Sistema_Puntos!$Q$5:$Y$43,'Auxiliar General'!BL$5,FALSE)</f>
        <v>0</v>
      </c>
      <c r="BR75" s="26" t="str">
        <f>+IF(VLOOKUP($B75,'Lista Puestos Valorados'!$B$11:$BK$510,MATCH('Auxiliar General'!BL$4,'Lista Puestos Valorados'!$B$10:$BK$10,0),0)="","No relevante",VLOOKUP($B75,'Lista Puestos Valorados'!$B$11:$BK$510,MATCH('Auxiliar General'!BL$4,'Lista Puestos Valorados'!$B$10:$BK$10,0),0))</f>
        <v>No relevante</v>
      </c>
      <c r="BS75" s="26">
        <f>+HLOOKUP(BR75,Sistema_Puntos!$Q$5:$Y$43,'Auxiliar General'!BN$5,FALSE)</f>
        <v>0</v>
      </c>
      <c r="BT75" s="26" t="str">
        <f>+IF(VLOOKUP($B75,'Lista Puestos Valorados'!$B$11:$BK$510,MATCH('Auxiliar General'!BN$4,'Lista Puestos Valorados'!$B$10:$BK$10,0),0)="","No relevante",VLOOKUP($B75,'Lista Puestos Valorados'!$B$11:$BK$510,MATCH('Auxiliar General'!BN$4,'Lista Puestos Valorados'!$B$10:$BK$10,0),0))</f>
        <v>No relevante</v>
      </c>
      <c r="BU75" s="26">
        <f>+HLOOKUP(BT75,Sistema_Puntos!$Q$5:$Y$43,'Auxiliar General'!BP$5,FALSE)</f>
        <v>0</v>
      </c>
      <c r="BV75" s="26" t="str">
        <f>+IF(VLOOKUP($B75,'Lista Puestos Valorados'!$B$11:$BK$510,MATCH('Auxiliar General'!BP$4,'Lista Puestos Valorados'!$B$10:$BK$10,0),0)="","No relevante",VLOOKUP($B75,'Lista Puestos Valorados'!$B$11:$BK$510,MATCH('Auxiliar General'!BP$4,'Lista Puestos Valorados'!$B$10:$BK$10,0),0))</f>
        <v>No relevante</v>
      </c>
      <c r="BW75" s="26">
        <f>+HLOOKUP(BV75,Sistema_Puntos!$Q$5:$Y$43,'Auxiliar General'!BR$5,FALSE)</f>
        <v>0</v>
      </c>
      <c r="BX75" s="26" t="str">
        <f>+IF(VLOOKUP($B75,'Lista Puestos Valorados'!$B$11:$BK$510,MATCH('Auxiliar General'!BR$4,'Lista Puestos Valorados'!$B$10:$BK$10,0),0)="","No relevante",VLOOKUP($B75,'Lista Puestos Valorados'!$B$11:$BK$510,MATCH('Auxiliar General'!BR$4,'Lista Puestos Valorados'!$B$10:$BK$10,0),0))</f>
        <v>No relevante</v>
      </c>
      <c r="BY75" s="26">
        <f>+HLOOKUP(BX75,Sistema_Puntos!$Q$5:$Y$43,'Auxiliar General'!BT$5,FALSE)</f>
        <v>0</v>
      </c>
      <c r="BZ75" s="26" t="str">
        <f>+IF(VLOOKUP($B75,'Lista Puestos Valorados'!$B$11:$BK$510,MATCH('Auxiliar General'!BT$4,'Lista Puestos Valorados'!$B$10:$BK$10,0),0)="","No relevante",VLOOKUP($B75,'Lista Puestos Valorados'!$B$11:$BK$510,MATCH('Auxiliar General'!BT$4,'Lista Puestos Valorados'!$B$10:$BK$10,0),0))</f>
        <v>No relevante</v>
      </c>
      <c r="CA75" s="26">
        <f>+HLOOKUP(BZ75,Sistema_Puntos!$Q$5:$Y$43,'Auxiliar General'!BV$5,FALSE)</f>
        <v>0</v>
      </c>
      <c r="CB75" s="26" t="str">
        <f>+IF(VLOOKUP($B75,'Lista Puestos Valorados'!$B$11:$BK$510,MATCH('Auxiliar General'!BV$4,'Lista Puestos Valorados'!$B$10:$BK$10,0),0)="","No relevante",VLOOKUP($B75,'Lista Puestos Valorados'!$B$11:$BK$510,MATCH('Auxiliar General'!BV$4,'Lista Puestos Valorados'!$B$10:$BK$10,0),0))</f>
        <v>No relevante</v>
      </c>
      <c r="CC75" s="26">
        <f>+HLOOKUP(CB75,Sistema_Puntos!$Q$5:$Y$43,'Auxiliar General'!BX$5,FALSE)</f>
        <v>0</v>
      </c>
      <c r="CD75" s="26" t="str">
        <f>+IF(VLOOKUP($B75,'Lista Puestos Valorados'!$B$11:$BK$510,MATCH('Auxiliar General'!BX$4,'Lista Puestos Valorados'!$B$10:$BK$10,0),0)="","No relevante",VLOOKUP($B75,'Lista Puestos Valorados'!$B$11:$BK$510,MATCH('Auxiliar General'!BX$4,'Lista Puestos Valorados'!$B$10:$BK$10,0),0))</f>
        <v>No relevante</v>
      </c>
      <c r="CE75" s="26">
        <f>+HLOOKUP(CD75,Sistema_Puntos!$Q$5:$Y$43,'Auxiliar General'!BZ$5,FALSE)</f>
        <v>0</v>
      </c>
      <c r="CF75" s="26" t="str">
        <f>+IF(VLOOKUP($B75,'Lista Puestos Valorados'!$B$11:$BK$510,MATCH('Auxiliar General'!BZ$4,'Lista Puestos Valorados'!$B$10:$BK$10,0),0)="","No relevante",VLOOKUP($B75,'Lista Puestos Valorados'!$B$11:$BK$510,MATCH('Auxiliar General'!BZ$4,'Lista Puestos Valorados'!$B$10:$BK$10,0),0))</f>
        <v>No relevante</v>
      </c>
      <c r="CG75" s="26">
        <f>+HLOOKUP(CF75,Sistema_Puntos!$Q$5:$Y$43,'Auxiliar General'!CB$5,FALSE)</f>
        <v>0</v>
      </c>
      <c r="CH75" s="29"/>
      <c r="CI75" s="29"/>
    </row>
    <row r="76" spans="2:87" ht="17.55" customHeight="1">
      <c r="B76" s="26">
        <f>+'Listado de Puestos'!B76</f>
        <v>66</v>
      </c>
      <c r="C76" s="26" t="str">
        <f>+IF('Lista Puestos Valorados'!C76="","",'Lista Puestos Valorados'!C76)</f>
        <v/>
      </c>
      <c r="D76" s="26" t="str">
        <f>+IF('Lista Puestos Valorados'!D76="","",'Lista Puestos Valorados'!D76)</f>
        <v/>
      </c>
      <c r="E76" s="26" t="str">
        <f>+IF('Lista Puestos Valorados'!E76="","",'Lista Puestos Valorados'!E76)</f>
        <v/>
      </c>
      <c r="F76" s="26" t="str">
        <f>+IF('Lista Puestos Valorados'!F76="","",'Lista Puestos Valorados'!F76)</f>
        <v/>
      </c>
      <c r="G76" s="26" t="str">
        <f>+IF('Lista Puestos Valorados'!G76="","",'Lista Puestos Valorados'!G76)</f>
        <v/>
      </c>
      <c r="H76" s="26" t="str">
        <f>+IF('Lista Puestos Valorados'!H76="","",'Lista Puestos Valorados'!H76)</f>
        <v/>
      </c>
      <c r="I76" s="26" t="str">
        <f>+IF('Lista Puestos Valorados'!I76="","",'Lista Puestos Valorados'!I76)</f>
        <v/>
      </c>
      <c r="J76" s="118" t="e">
        <f t="array" ref="J76">+IF(L76="","",_xlfn.IFS(L76&lt;='Cortes de Agrupacion'!$F$15,'Cortes de Agrupacion'!$E$15,'Resultados General'!L76&lt;='Cortes de Agrupacion'!$F$14,'Cortes de Agrupacion'!$E$14,'Resultados General'!L76&lt;='Cortes de Agrupacion'!$F$13,'Cortes de Agrupacion'!$E$13,L76&lt;='Cortes de Agrupacion'!$F$12,'Cortes de Agrupacion'!$E$12,'Resultados General'!L76&lt;='Cortes de Agrupacion'!$F$11,'Cortes de Agrupacion'!$E$11,'Resultados General'!L76&lt;='Cortes de Agrupacion'!$F$10,'Cortes de Agrupacion'!$E$10,'Resultados General'!L76&lt;='Cortes de Agrupacion'!$F$9,'Cortes de Agrupacion'!$E$9,'Resultados General'!L76&lt;='Cortes de Agrupacion'!$F$8,'Cortes de Agrupacion'!$E$8,'Resultados General'!L76&lt;='Cortes de Agrupacion'!$F$7,'Cortes de Agrupacion'!$E$7,'Resultados General'!L76&lt;='Cortes de Agrupacion'!$F$6,'Cortes de Agrupacion'!$E$6))</f>
        <v>#VALUE!</v>
      </c>
      <c r="K76" s="118" t="str">
        <f t="shared" si="2"/>
        <v/>
      </c>
      <c r="L76" s="124" t="e">
        <f t="shared" ref="L76" si="3">#VALUE!</f>
        <v>#VALUE!</v>
      </c>
      <c r="M76" s="26" t="e">
        <f ca="1">+_xlfn.IFNA(VLOOKUP(C76,'Distribución de puestos'!$B$8:$I$507,8,0),"")</f>
        <v>#NAME?</v>
      </c>
      <c r="N76" s="26" t="str">
        <f>+IF(VLOOKUP($B76,'Lista Puestos Valorados'!$B$11:$BK$510,MATCH('Auxiliar General'!H$4,'Lista Puestos Valorados'!$B$10:$BK$10,0),0)="","No relevante",VLOOKUP($B76,'Lista Puestos Valorados'!$B$11:$BK$510,MATCH('Auxiliar General'!H$4,'Lista Puestos Valorados'!$B$10:$BK$10,0),0))</f>
        <v>No relevante</v>
      </c>
      <c r="O76" s="26">
        <f>+HLOOKUP(N76,Sistema_Puntos!$Q$5:$Y$43,'Auxiliar General'!J$5,FALSE)</f>
        <v>0</v>
      </c>
      <c r="P76" s="26" t="str">
        <f>+IF(VLOOKUP($B76,'Lista Puestos Valorados'!$B$11:$BK$510,MATCH('Auxiliar General'!J$4,'Lista Puestos Valorados'!$B$10:$BK$10,0),0)="","No relevante",VLOOKUP($B76,'Lista Puestos Valorados'!$B$11:$BK$510,MATCH('Auxiliar General'!J$4,'Lista Puestos Valorados'!$B$10:$BK$10,0),0))</f>
        <v>No relevante</v>
      </c>
      <c r="Q76" s="26">
        <f>+HLOOKUP(P76,Sistema_Puntos!$Q$5:$Y$43,'Auxiliar General'!L$5,FALSE)</f>
        <v>0</v>
      </c>
      <c r="R76" s="26" t="str">
        <f>+IF(VLOOKUP($B76,'Lista Puestos Valorados'!$B$11:$BK$510,MATCH('Auxiliar General'!L$4,'Lista Puestos Valorados'!$B$10:$BK$10,0),0)="","No relevante",VLOOKUP($B76,'Lista Puestos Valorados'!$B$11:$BK$510,MATCH('Auxiliar General'!L$4,'Lista Puestos Valorados'!$B$10:$BK$10,0),0))</f>
        <v>No relevante</v>
      </c>
      <c r="S76" s="26">
        <f>+HLOOKUP(R76,Sistema_Puntos!$Q$5:$Y$43,'Auxiliar General'!N$5,FALSE)</f>
        <v>0</v>
      </c>
      <c r="T76" s="26" t="str">
        <f>+IF(VLOOKUP($B76,'Lista Puestos Valorados'!$B$11:$BK$510,MATCH('Auxiliar General'!N$4,'Lista Puestos Valorados'!$B$10:$BK$10,0),0)="","No relevante",VLOOKUP($B76,'Lista Puestos Valorados'!$B$11:$BK$510,MATCH('Auxiliar General'!N$4,'Lista Puestos Valorados'!$B$10:$BK$10,0),0))</f>
        <v>No relevante</v>
      </c>
      <c r="U76" s="26">
        <f>+HLOOKUP(T76,Sistema_Puntos!$Q$5:$Y$43,'Auxiliar General'!P$5,FALSE)</f>
        <v>0</v>
      </c>
      <c r="V76" s="26" t="str">
        <f>+IF(VLOOKUP($B76,'Lista Puestos Valorados'!$B$11:$BK$510,MATCH('Auxiliar General'!P$4,'Lista Puestos Valorados'!$B$10:$BK$10,0),0)="","No relevante",VLOOKUP($B76,'Lista Puestos Valorados'!$B$11:$BK$510,MATCH('Auxiliar General'!P$4,'Lista Puestos Valorados'!$B$10:$BK$10,0),0))</f>
        <v>No relevante</v>
      </c>
      <c r="W76" s="26">
        <f>+HLOOKUP(V76,Sistema_Puntos!$Q$5:$Y$43,'Auxiliar General'!R$5,FALSE)</f>
        <v>0</v>
      </c>
      <c r="X76" s="26" t="str">
        <f>+IF(VLOOKUP($B76,'Lista Puestos Valorados'!$B$11:$BK$510,MATCH('Auxiliar General'!R$4,'Lista Puestos Valorados'!$B$10:$BK$10,0),0)="","No relevante",VLOOKUP($B76,'Lista Puestos Valorados'!$B$11:$BK$510,MATCH('Auxiliar General'!R$4,'Lista Puestos Valorados'!$B$10:$BK$10,0),0))</f>
        <v>No relevante</v>
      </c>
      <c r="Y76" s="26">
        <f>+HLOOKUP(X76,Sistema_Puntos!$Q$5:$Y$43,'Auxiliar General'!T$5,FALSE)</f>
        <v>0</v>
      </c>
      <c r="Z76" s="26" t="str">
        <f>+IF(VLOOKUP($B76,'Lista Puestos Valorados'!$B$11:$BK$510,MATCH('Auxiliar General'!T$4,'Lista Puestos Valorados'!$B$10:$BK$10,0),0)="","No relevante",VLOOKUP($B76,'Lista Puestos Valorados'!$B$11:$BK$510,MATCH('Auxiliar General'!T$4,'Lista Puestos Valorados'!$B$10:$BK$10,0),0))</f>
        <v>No relevante</v>
      </c>
      <c r="AA76" s="26">
        <f>+HLOOKUP(Z76,Sistema_Puntos!$Q$5:$Y$43,'Auxiliar General'!V$5,FALSE)</f>
        <v>0</v>
      </c>
      <c r="AB76" s="26" t="str">
        <f>+IF(VLOOKUP($B76,'Lista Puestos Valorados'!$B$11:$BK$510,MATCH('Auxiliar General'!V$4,'Lista Puestos Valorados'!$B$10:$BK$10,0),0)="","No relevante",VLOOKUP($B76,'Lista Puestos Valorados'!$B$11:$BK$510,MATCH('Auxiliar General'!V$4,'Lista Puestos Valorados'!$B$10:$BK$10,0),0))</f>
        <v>No relevante</v>
      </c>
      <c r="AC76" s="26">
        <f>+HLOOKUP(AB76,Sistema_Puntos!$Q$5:$Y$43,'Auxiliar General'!X$5,FALSE)</f>
        <v>0</v>
      </c>
      <c r="AD76" s="26" t="str">
        <f>+IF(VLOOKUP($B76,'Lista Puestos Valorados'!$B$11:$BK$510,MATCH('Auxiliar General'!X$4,'Lista Puestos Valorados'!$B$10:$BK$10,0),0)="","No relevante",VLOOKUP($B76,'Lista Puestos Valorados'!$B$11:$BK$510,MATCH('Auxiliar General'!X$4,'Lista Puestos Valorados'!$B$10:$BK$10,0),0))</f>
        <v>No relevante</v>
      </c>
      <c r="AE76" s="26">
        <f>+HLOOKUP(AD76,Sistema_Puntos!$Q$5:$Y$43,'Auxiliar General'!Z$5,FALSE)</f>
        <v>0</v>
      </c>
      <c r="AF76" s="26" t="str">
        <f>+IF(VLOOKUP($B76,'Lista Puestos Valorados'!$B$11:$BK$510,MATCH('Auxiliar General'!Z$4,'Lista Puestos Valorados'!$B$10:$BK$10,0),0)="","No relevante",VLOOKUP($B76,'Lista Puestos Valorados'!$B$11:$BK$510,MATCH('Auxiliar General'!Z$4,'Lista Puestos Valorados'!$B$10:$BK$10,0),0))</f>
        <v>No relevante</v>
      </c>
      <c r="AG76" s="26">
        <f>+HLOOKUP(AF76,Sistema_Puntos!$Q$5:$Y$43,'Auxiliar General'!AB$5,FALSE)</f>
        <v>0</v>
      </c>
      <c r="AH76" s="26" t="str">
        <f>+IF(VLOOKUP($B76,'Lista Puestos Valorados'!$B$11:$BK$510,MATCH('Auxiliar General'!AB$4,'Lista Puestos Valorados'!$B$10:$BK$10,0),0)="","No relevante",VLOOKUP($B76,'Lista Puestos Valorados'!$B$11:$BK$510,MATCH('Auxiliar General'!AB$4,'Lista Puestos Valorados'!$B$10:$BK$10,0),0))</f>
        <v>No relevante</v>
      </c>
      <c r="AI76" s="26">
        <f>+HLOOKUP(AH76,Sistema_Puntos!$Q$5:$Y$43,'Auxiliar General'!AD$5,FALSE)</f>
        <v>0</v>
      </c>
      <c r="AJ76" s="26" t="str">
        <f>+IF(VLOOKUP($B76,'Lista Puestos Valorados'!$B$11:$BK$510,MATCH('Auxiliar General'!AD$4,'Lista Puestos Valorados'!$B$10:$BK$10,0),0)="","No relevante",VLOOKUP($B76,'Lista Puestos Valorados'!$B$11:$BK$510,MATCH('Auxiliar General'!AD$4,'Lista Puestos Valorados'!$B$10:$BK$10,0),0))</f>
        <v>No relevante</v>
      </c>
      <c r="AK76" s="26">
        <f>+HLOOKUP(AJ76,Sistema_Puntos!$Q$5:$Y$43,'Auxiliar General'!AF$5,FALSE)</f>
        <v>0</v>
      </c>
      <c r="AL76" s="26" t="str">
        <f>+IF(VLOOKUP($B76,'Lista Puestos Valorados'!$B$11:$BK$510,MATCH('Auxiliar General'!AF$4,'Lista Puestos Valorados'!$B$10:$BK$10,0),0)="","No relevante",VLOOKUP($B76,'Lista Puestos Valorados'!$B$11:$BK$510,MATCH('Auxiliar General'!AF$4,'Lista Puestos Valorados'!$B$10:$BK$10,0),0))</f>
        <v>No relevante</v>
      </c>
      <c r="AM76" s="26">
        <f>+HLOOKUP(AL76,Sistema_Puntos!$Q$5:$Y$43,'Auxiliar General'!AH$5,FALSE)</f>
        <v>0</v>
      </c>
      <c r="AN76" s="26" t="str">
        <f>+IF(VLOOKUP($B76,'Lista Puestos Valorados'!$B$11:$BK$510,MATCH('Auxiliar General'!AH$4,'Lista Puestos Valorados'!$B$10:$BK$10,0),0)="","No relevante",VLOOKUP($B76,'Lista Puestos Valorados'!$B$11:$BK$510,MATCH('Auxiliar General'!AH$4,'Lista Puestos Valorados'!$B$10:$BK$10,0),0))</f>
        <v>No relevante</v>
      </c>
      <c r="AO76" s="26">
        <f>+HLOOKUP(AN76,Sistema_Puntos!$Q$5:$Y$43,'Auxiliar General'!AJ$5,FALSE)</f>
        <v>0</v>
      </c>
      <c r="AP76" s="26" t="str">
        <f>+IF(VLOOKUP($B76,'Lista Puestos Valorados'!$B$11:$BK$510,MATCH('Auxiliar General'!AJ$4,'Lista Puestos Valorados'!$B$10:$BK$10,0),0)="","No relevante",VLOOKUP($B76,'Lista Puestos Valorados'!$B$11:$BK$510,MATCH('Auxiliar General'!AJ$4,'Lista Puestos Valorados'!$B$10:$BK$10,0),0))</f>
        <v>No relevante</v>
      </c>
      <c r="AQ76" s="26">
        <f>+HLOOKUP(AP76,Sistema_Puntos!$Q$5:$Y$43,'Auxiliar General'!AL$5,FALSE)</f>
        <v>0</v>
      </c>
      <c r="AR76" s="26" t="str">
        <f>+IF(VLOOKUP($B76,'Lista Puestos Valorados'!$B$11:$BK$510,MATCH('Auxiliar General'!AL$4,'Lista Puestos Valorados'!$B$10:$BK$10,0),0)="","No relevante",VLOOKUP($B76,'Lista Puestos Valorados'!$B$11:$BK$510,MATCH('Auxiliar General'!AL$4,'Lista Puestos Valorados'!$B$10:$BK$10,0),0))</f>
        <v>No relevante</v>
      </c>
      <c r="AS76" s="26">
        <f>+HLOOKUP(AR76,Sistema_Puntos!$Q$5:$Y$43,'Auxiliar General'!AN$5,FALSE)</f>
        <v>0</v>
      </c>
      <c r="AT76" s="26" t="str">
        <f>+IF(VLOOKUP($B76,'Lista Puestos Valorados'!$B$11:$BK$510,MATCH('Auxiliar General'!AN$4,'Lista Puestos Valorados'!$B$10:$BK$10,0),0)="","No relevante",VLOOKUP($B76,'Lista Puestos Valorados'!$B$11:$BK$510,MATCH('Auxiliar General'!AN$4,'Lista Puestos Valorados'!$B$10:$BK$10,0),0))</f>
        <v>No relevante</v>
      </c>
      <c r="AU76" s="26">
        <f>+HLOOKUP(AT76,Sistema_Puntos!$Q$5:$Y$43,'Auxiliar General'!AP$5,FALSE)</f>
        <v>0</v>
      </c>
      <c r="AV76" s="26" t="str">
        <f>+IF(VLOOKUP($B76,'Lista Puestos Valorados'!$B$11:$BK$510,MATCH('Auxiliar General'!AP$4,'Lista Puestos Valorados'!$B$10:$BK$10,0),0)="","No relevante",VLOOKUP($B76,'Lista Puestos Valorados'!$B$11:$BK$510,MATCH('Auxiliar General'!AP$4,'Lista Puestos Valorados'!$B$10:$BK$10,0),0))</f>
        <v>No relevante</v>
      </c>
      <c r="AW76" s="26">
        <f>+HLOOKUP(AV76,Sistema_Puntos!$Q$5:$Y$43,'Auxiliar General'!AR$5,FALSE)</f>
        <v>0</v>
      </c>
      <c r="AX76" s="26" t="str">
        <f>+IF(VLOOKUP($B76,'Lista Puestos Valorados'!$B$11:$BK$510,MATCH('Auxiliar General'!AR$4,'Lista Puestos Valorados'!$B$10:$BK$10,0),0)="","No relevante",VLOOKUP($B76,'Lista Puestos Valorados'!$B$11:$BK$510,MATCH('Auxiliar General'!AR$4,'Lista Puestos Valorados'!$B$10:$BK$10,0),0))</f>
        <v>No relevante</v>
      </c>
      <c r="AY76" s="26">
        <f>+HLOOKUP(AX76,Sistema_Puntos!$Q$5:$Y$43,'Auxiliar General'!AT$5,FALSE)</f>
        <v>0</v>
      </c>
      <c r="AZ76" s="26" t="str">
        <f>+IF(VLOOKUP($B76,'Lista Puestos Valorados'!$B$11:$BK$510,MATCH('Auxiliar General'!AT$4,'Lista Puestos Valorados'!$B$10:$BK$10,0),0)="","No relevante",VLOOKUP($B76,'Lista Puestos Valorados'!$B$11:$BK$510,MATCH('Auxiliar General'!AT$4,'Lista Puestos Valorados'!$B$10:$BK$10,0),0))</f>
        <v>No relevante</v>
      </c>
      <c r="BA76" s="26">
        <f>+HLOOKUP(AZ76,Sistema_Puntos!$Q$5:$Y$43,'Auxiliar General'!AV$5,FALSE)</f>
        <v>0</v>
      </c>
      <c r="BB76" s="26" t="str">
        <f>+IF(VLOOKUP($B76,'Lista Puestos Valorados'!$B$11:$BK$510,MATCH('Auxiliar General'!AV$4,'Lista Puestos Valorados'!$B$10:$BK$10,0),0)="","No relevante",VLOOKUP($B76,'Lista Puestos Valorados'!$B$11:$BK$510,MATCH('Auxiliar General'!AV$4,'Lista Puestos Valorados'!$B$10:$BK$10,0),0))</f>
        <v>No relevante</v>
      </c>
      <c r="BC76" s="26">
        <f>+HLOOKUP(BB76,Sistema_Puntos!$Q$5:$Y$43,'Auxiliar General'!AX$5,FALSE)</f>
        <v>0</v>
      </c>
      <c r="BD76" s="26" t="str">
        <f>+IF(VLOOKUP($B76,'Lista Puestos Valorados'!$B$11:$BK$510,MATCH('Auxiliar General'!AX$4,'Lista Puestos Valorados'!$B$10:$BK$10,0),0)="","No relevante",VLOOKUP($B76,'Lista Puestos Valorados'!$B$11:$BK$510,MATCH('Auxiliar General'!AX$4,'Lista Puestos Valorados'!$B$10:$BK$10,0),0))</f>
        <v>No relevante</v>
      </c>
      <c r="BE76" s="26">
        <f>+HLOOKUP(BD76,Sistema_Puntos!$Q$5:$Y$43,'Auxiliar General'!AZ$5,FALSE)</f>
        <v>0</v>
      </c>
      <c r="BF76" s="26" t="str">
        <f>+IF(VLOOKUP($B76,'Lista Puestos Valorados'!$B$11:$BK$510,MATCH('Auxiliar General'!AZ$4,'Lista Puestos Valorados'!$B$10:$BK$10,0),0)="","No relevante",VLOOKUP($B76,'Lista Puestos Valorados'!$B$11:$BK$510,MATCH('Auxiliar General'!AZ$4,'Lista Puestos Valorados'!$B$10:$BK$10,0),0))</f>
        <v>No relevante</v>
      </c>
      <c r="BG76" s="26">
        <f>+HLOOKUP(BF76,Sistema_Puntos!$Q$5:$Y$43,'Auxiliar General'!BB$5,FALSE)</f>
        <v>0</v>
      </c>
      <c r="BH76" s="26" t="str">
        <f>+IF(VLOOKUP($B76,'Lista Puestos Valorados'!$B$11:$BK$510,MATCH('Auxiliar General'!BB$4,'Lista Puestos Valorados'!$B$10:$BK$10,0),0)="","No relevante",VLOOKUP($B76,'Lista Puestos Valorados'!$B$11:$BK$510,MATCH('Auxiliar General'!BB$4,'Lista Puestos Valorados'!$B$10:$BK$10,0),0))</f>
        <v>No relevante</v>
      </c>
      <c r="BI76" s="26">
        <f>+HLOOKUP(BH76,Sistema_Puntos!$Q$5:$Y$43,'Auxiliar General'!BD$5,FALSE)</f>
        <v>0</v>
      </c>
      <c r="BJ76" s="26" t="str">
        <f>+IF(VLOOKUP($B76,'Lista Puestos Valorados'!$B$11:$BK$510,MATCH('Auxiliar General'!BD$4,'Lista Puestos Valorados'!$B$10:$BK$10,0),0)="","No relevante",VLOOKUP($B76,'Lista Puestos Valorados'!$B$11:$BK$510,MATCH('Auxiliar General'!BD$4,'Lista Puestos Valorados'!$B$10:$BK$10,0),0))</f>
        <v>No relevante</v>
      </c>
      <c r="BK76" s="26">
        <f>+HLOOKUP(BJ76,Sistema_Puntos!$Q$5:$Y$43,'Auxiliar General'!BF$5,FALSE)</f>
        <v>0</v>
      </c>
      <c r="BL76" s="26" t="str">
        <f>+IF(VLOOKUP($B76,'Lista Puestos Valorados'!$B$11:$BK$510,MATCH('Auxiliar General'!BF$4,'Lista Puestos Valorados'!$B$10:$BK$10,0),0)="","No relevante",VLOOKUP($B76,'Lista Puestos Valorados'!$B$11:$BK$510,MATCH('Auxiliar General'!BF$4,'Lista Puestos Valorados'!$B$10:$BK$10,0),0))</f>
        <v>No relevante</v>
      </c>
      <c r="BM76" s="26">
        <f>+HLOOKUP(BL76,Sistema_Puntos!$Q$5:$Y$43,'Auxiliar General'!BH$5,FALSE)</f>
        <v>0</v>
      </c>
      <c r="BN76" s="26" t="str">
        <f>+IF(VLOOKUP($B76,'Lista Puestos Valorados'!$B$11:$BK$510,MATCH('Auxiliar General'!BH$4,'Lista Puestos Valorados'!$B$10:$BK$10,0),0)="","No relevante",VLOOKUP($B76,'Lista Puestos Valorados'!$B$11:$BK$510,MATCH('Auxiliar General'!BH$4,'Lista Puestos Valorados'!$B$10:$BK$10,0),0))</f>
        <v>No relevante</v>
      </c>
      <c r="BO76" s="26">
        <f>+HLOOKUP(BN76,Sistema_Puntos!$Q$5:$Y$43,'Auxiliar General'!BJ$5,FALSE)</f>
        <v>0</v>
      </c>
      <c r="BP76" s="26" t="str">
        <f>+IF(VLOOKUP($B76,'Lista Puestos Valorados'!$B$11:$BK$510,MATCH('Auxiliar General'!BJ$4,'Lista Puestos Valorados'!$B$10:$BK$10,0),0)="","No relevante",VLOOKUP($B76,'Lista Puestos Valorados'!$B$11:$BK$510,MATCH('Auxiliar General'!BJ$4,'Lista Puestos Valorados'!$B$10:$BK$10,0),0))</f>
        <v>No relevante</v>
      </c>
      <c r="BQ76" s="26">
        <f>+HLOOKUP(BP76,Sistema_Puntos!$Q$5:$Y$43,'Auxiliar General'!BL$5,FALSE)</f>
        <v>0</v>
      </c>
      <c r="BR76" s="26" t="str">
        <f>+IF(VLOOKUP($B76,'Lista Puestos Valorados'!$B$11:$BK$510,MATCH('Auxiliar General'!BL$4,'Lista Puestos Valorados'!$B$10:$BK$10,0),0)="","No relevante",VLOOKUP($B76,'Lista Puestos Valorados'!$B$11:$BK$510,MATCH('Auxiliar General'!BL$4,'Lista Puestos Valorados'!$B$10:$BK$10,0),0))</f>
        <v>No relevante</v>
      </c>
      <c r="BS76" s="26">
        <f>+HLOOKUP(BR76,Sistema_Puntos!$Q$5:$Y$43,'Auxiliar General'!BN$5,FALSE)</f>
        <v>0</v>
      </c>
      <c r="BT76" s="26" t="str">
        <f>+IF(VLOOKUP($B76,'Lista Puestos Valorados'!$B$11:$BK$510,MATCH('Auxiliar General'!BN$4,'Lista Puestos Valorados'!$B$10:$BK$10,0),0)="","No relevante",VLOOKUP($B76,'Lista Puestos Valorados'!$B$11:$BK$510,MATCH('Auxiliar General'!BN$4,'Lista Puestos Valorados'!$B$10:$BK$10,0),0))</f>
        <v>No relevante</v>
      </c>
      <c r="BU76" s="26">
        <f>+HLOOKUP(BT76,Sistema_Puntos!$Q$5:$Y$43,'Auxiliar General'!BP$5,FALSE)</f>
        <v>0</v>
      </c>
      <c r="BV76" s="26" t="str">
        <f>+IF(VLOOKUP($B76,'Lista Puestos Valorados'!$B$11:$BK$510,MATCH('Auxiliar General'!BP$4,'Lista Puestos Valorados'!$B$10:$BK$10,0),0)="","No relevante",VLOOKUP($B76,'Lista Puestos Valorados'!$B$11:$BK$510,MATCH('Auxiliar General'!BP$4,'Lista Puestos Valorados'!$B$10:$BK$10,0),0))</f>
        <v>No relevante</v>
      </c>
      <c r="BW76" s="26">
        <f>+HLOOKUP(BV76,Sistema_Puntos!$Q$5:$Y$43,'Auxiliar General'!BR$5,FALSE)</f>
        <v>0</v>
      </c>
      <c r="BX76" s="26" t="str">
        <f>+IF(VLOOKUP($B76,'Lista Puestos Valorados'!$B$11:$BK$510,MATCH('Auxiliar General'!BR$4,'Lista Puestos Valorados'!$B$10:$BK$10,0),0)="","No relevante",VLOOKUP($B76,'Lista Puestos Valorados'!$B$11:$BK$510,MATCH('Auxiliar General'!BR$4,'Lista Puestos Valorados'!$B$10:$BK$10,0),0))</f>
        <v>No relevante</v>
      </c>
      <c r="BY76" s="26">
        <f>+HLOOKUP(BX76,Sistema_Puntos!$Q$5:$Y$43,'Auxiliar General'!BT$5,FALSE)</f>
        <v>0</v>
      </c>
      <c r="BZ76" s="26" t="str">
        <f>+IF(VLOOKUP($B76,'Lista Puestos Valorados'!$B$11:$BK$510,MATCH('Auxiliar General'!BT$4,'Lista Puestos Valorados'!$B$10:$BK$10,0),0)="","No relevante",VLOOKUP($B76,'Lista Puestos Valorados'!$B$11:$BK$510,MATCH('Auxiliar General'!BT$4,'Lista Puestos Valorados'!$B$10:$BK$10,0),0))</f>
        <v>No relevante</v>
      </c>
      <c r="CA76" s="26">
        <f>+HLOOKUP(BZ76,Sistema_Puntos!$Q$5:$Y$43,'Auxiliar General'!BV$5,FALSE)</f>
        <v>0</v>
      </c>
      <c r="CB76" s="26" t="str">
        <f>+IF(VLOOKUP($B76,'Lista Puestos Valorados'!$B$11:$BK$510,MATCH('Auxiliar General'!BV$4,'Lista Puestos Valorados'!$B$10:$BK$10,0),0)="","No relevante",VLOOKUP($B76,'Lista Puestos Valorados'!$B$11:$BK$510,MATCH('Auxiliar General'!BV$4,'Lista Puestos Valorados'!$B$10:$BK$10,0),0))</f>
        <v>No relevante</v>
      </c>
      <c r="CC76" s="26">
        <f>+HLOOKUP(CB76,Sistema_Puntos!$Q$5:$Y$43,'Auxiliar General'!BX$5,FALSE)</f>
        <v>0</v>
      </c>
      <c r="CD76" s="26" t="str">
        <f>+IF(VLOOKUP($B76,'Lista Puestos Valorados'!$B$11:$BK$510,MATCH('Auxiliar General'!BX$4,'Lista Puestos Valorados'!$B$10:$BK$10,0),0)="","No relevante",VLOOKUP($B76,'Lista Puestos Valorados'!$B$11:$BK$510,MATCH('Auxiliar General'!BX$4,'Lista Puestos Valorados'!$B$10:$BK$10,0),0))</f>
        <v>No relevante</v>
      </c>
      <c r="CE76" s="26">
        <f>+HLOOKUP(CD76,Sistema_Puntos!$Q$5:$Y$43,'Auxiliar General'!BZ$5,FALSE)</f>
        <v>0</v>
      </c>
      <c r="CF76" s="26" t="str">
        <f>+IF(VLOOKUP($B76,'Lista Puestos Valorados'!$B$11:$BK$510,MATCH('Auxiliar General'!BZ$4,'Lista Puestos Valorados'!$B$10:$BK$10,0),0)="","No relevante",VLOOKUP($B76,'Lista Puestos Valorados'!$B$11:$BK$510,MATCH('Auxiliar General'!BZ$4,'Lista Puestos Valorados'!$B$10:$BK$10,0),0))</f>
        <v>No relevante</v>
      </c>
      <c r="CG76" s="26">
        <f>+HLOOKUP(CF76,Sistema_Puntos!$Q$5:$Y$43,'Auxiliar General'!CB$5,FALSE)</f>
        <v>0</v>
      </c>
      <c r="CH76" s="29"/>
      <c r="CI76" s="29"/>
    </row>
    <row r="77" spans="2:87" ht="17.55" customHeight="1">
      <c r="B77" s="26">
        <f>+'Listado de Puestos'!B77</f>
        <v>67</v>
      </c>
      <c r="C77" s="26" t="str">
        <f>+IF('Lista Puestos Valorados'!C77="","",'Lista Puestos Valorados'!C77)</f>
        <v/>
      </c>
      <c r="D77" s="26" t="str">
        <f>+IF('Lista Puestos Valorados'!D77="","",'Lista Puestos Valorados'!D77)</f>
        <v/>
      </c>
      <c r="E77" s="26" t="str">
        <f>+IF('Lista Puestos Valorados'!E77="","",'Lista Puestos Valorados'!E77)</f>
        <v/>
      </c>
      <c r="F77" s="26" t="str">
        <f>+IF('Lista Puestos Valorados'!F77="","",'Lista Puestos Valorados'!F77)</f>
        <v/>
      </c>
      <c r="G77" s="26" t="str">
        <f>+IF('Lista Puestos Valorados'!G77="","",'Lista Puestos Valorados'!G77)</f>
        <v/>
      </c>
      <c r="H77" s="26" t="str">
        <f>+IF('Lista Puestos Valorados'!H77="","",'Lista Puestos Valorados'!H77)</f>
        <v/>
      </c>
      <c r="I77" s="26" t="str">
        <f>+IF('Lista Puestos Valorados'!I77="","",'Lista Puestos Valorados'!I77)</f>
        <v/>
      </c>
      <c r="J77" s="118" t="e">
        <f t="array" ref="J77">+IF(L77="","",_xlfn.IFS(L77&lt;='Cortes de Agrupacion'!$F$15,'Cortes de Agrupacion'!$E$15,'Resultados General'!L77&lt;='Cortes de Agrupacion'!$F$14,'Cortes de Agrupacion'!$E$14,'Resultados General'!L77&lt;='Cortes de Agrupacion'!$F$13,'Cortes de Agrupacion'!$E$13,L77&lt;='Cortes de Agrupacion'!$F$12,'Cortes de Agrupacion'!$E$12,'Resultados General'!L77&lt;='Cortes de Agrupacion'!$F$11,'Cortes de Agrupacion'!$E$11,'Resultados General'!L77&lt;='Cortes de Agrupacion'!$F$10,'Cortes de Agrupacion'!$E$10,'Resultados General'!L77&lt;='Cortes de Agrupacion'!$F$9,'Cortes de Agrupacion'!$E$9,'Resultados General'!L77&lt;='Cortes de Agrupacion'!$F$8,'Cortes de Agrupacion'!$E$8,'Resultados General'!L77&lt;='Cortes de Agrupacion'!$F$7,'Cortes de Agrupacion'!$E$7,'Resultados General'!L77&lt;='Cortes de Agrupacion'!$F$6,'Cortes de Agrupacion'!$E$6))</f>
        <v>#VALUE!</v>
      </c>
      <c r="K77" s="118" t="str">
        <f t="shared" si="2"/>
        <v/>
      </c>
      <c r="L77" s="124" t="e">
        <f>#VALUE!</f>
        <v>#VALUE!</v>
      </c>
      <c r="M77" s="26" t="e">
        <f ca="1">+_xlfn.IFNA(VLOOKUP(C77,'Distribución de puestos'!$B$8:$I$507,8,0),"")</f>
        <v>#NAME?</v>
      </c>
      <c r="N77" s="26" t="str">
        <f>+IF(VLOOKUP($B77,'Lista Puestos Valorados'!$B$11:$BK$510,MATCH('Auxiliar General'!H$4,'Lista Puestos Valorados'!$B$10:$BK$10,0),0)="","No relevante",VLOOKUP($B77,'Lista Puestos Valorados'!$B$11:$BK$510,MATCH('Auxiliar General'!H$4,'Lista Puestos Valorados'!$B$10:$BK$10,0),0))</f>
        <v>No relevante</v>
      </c>
      <c r="O77" s="26">
        <f>+HLOOKUP(N77,Sistema_Puntos!$Q$5:$Y$43,'Auxiliar General'!J$5,FALSE)</f>
        <v>0</v>
      </c>
      <c r="P77" s="26" t="str">
        <f>+IF(VLOOKUP($B77,'Lista Puestos Valorados'!$B$11:$BK$510,MATCH('Auxiliar General'!J$4,'Lista Puestos Valorados'!$B$10:$BK$10,0),0)="","No relevante",VLOOKUP($B77,'Lista Puestos Valorados'!$B$11:$BK$510,MATCH('Auxiliar General'!J$4,'Lista Puestos Valorados'!$B$10:$BK$10,0),0))</f>
        <v>No relevante</v>
      </c>
      <c r="Q77" s="26">
        <f>+HLOOKUP(P77,Sistema_Puntos!$Q$5:$Y$43,'Auxiliar General'!L$5,FALSE)</f>
        <v>0</v>
      </c>
      <c r="R77" s="26" t="str">
        <f>+IF(VLOOKUP($B77,'Lista Puestos Valorados'!$B$11:$BK$510,MATCH('Auxiliar General'!L$4,'Lista Puestos Valorados'!$B$10:$BK$10,0),0)="","No relevante",VLOOKUP($B77,'Lista Puestos Valorados'!$B$11:$BK$510,MATCH('Auxiliar General'!L$4,'Lista Puestos Valorados'!$B$10:$BK$10,0),0))</f>
        <v>No relevante</v>
      </c>
      <c r="S77" s="26">
        <f>+HLOOKUP(R77,Sistema_Puntos!$Q$5:$Y$43,'Auxiliar General'!N$5,FALSE)</f>
        <v>0</v>
      </c>
      <c r="T77" s="26" t="str">
        <f>+IF(VLOOKUP($B77,'Lista Puestos Valorados'!$B$11:$BK$510,MATCH('Auxiliar General'!N$4,'Lista Puestos Valorados'!$B$10:$BK$10,0),0)="","No relevante",VLOOKUP($B77,'Lista Puestos Valorados'!$B$11:$BK$510,MATCH('Auxiliar General'!N$4,'Lista Puestos Valorados'!$B$10:$BK$10,0),0))</f>
        <v>No relevante</v>
      </c>
      <c r="U77" s="26">
        <f>+HLOOKUP(T77,Sistema_Puntos!$Q$5:$Y$43,'Auxiliar General'!P$5,FALSE)</f>
        <v>0</v>
      </c>
      <c r="V77" s="26" t="str">
        <f>+IF(VLOOKUP($B77,'Lista Puestos Valorados'!$B$11:$BK$510,MATCH('Auxiliar General'!P$4,'Lista Puestos Valorados'!$B$10:$BK$10,0),0)="","No relevante",VLOOKUP($B77,'Lista Puestos Valorados'!$B$11:$BK$510,MATCH('Auxiliar General'!P$4,'Lista Puestos Valorados'!$B$10:$BK$10,0),0))</f>
        <v>No relevante</v>
      </c>
      <c r="W77" s="26">
        <f>+HLOOKUP(V77,Sistema_Puntos!$Q$5:$Y$43,'Auxiliar General'!R$5,FALSE)</f>
        <v>0</v>
      </c>
      <c r="X77" s="26" t="str">
        <f>+IF(VLOOKUP($B77,'Lista Puestos Valorados'!$B$11:$BK$510,MATCH('Auxiliar General'!R$4,'Lista Puestos Valorados'!$B$10:$BK$10,0),0)="","No relevante",VLOOKUP($B77,'Lista Puestos Valorados'!$B$11:$BK$510,MATCH('Auxiliar General'!R$4,'Lista Puestos Valorados'!$B$10:$BK$10,0),0))</f>
        <v>No relevante</v>
      </c>
      <c r="Y77" s="26">
        <f>+HLOOKUP(X77,Sistema_Puntos!$Q$5:$Y$43,'Auxiliar General'!T$5,FALSE)</f>
        <v>0</v>
      </c>
      <c r="Z77" s="26" t="str">
        <f>+IF(VLOOKUP($B77,'Lista Puestos Valorados'!$B$11:$BK$510,MATCH('Auxiliar General'!T$4,'Lista Puestos Valorados'!$B$10:$BK$10,0),0)="","No relevante",VLOOKUP($B77,'Lista Puestos Valorados'!$B$11:$BK$510,MATCH('Auxiliar General'!T$4,'Lista Puestos Valorados'!$B$10:$BK$10,0),0))</f>
        <v>No relevante</v>
      </c>
      <c r="AA77" s="26">
        <f>+HLOOKUP(Z77,Sistema_Puntos!$Q$5:$Y$43,'Auxiliar General'!V$5,FALSE)</f>
        <v>0</v>
      </c>
      <c r="AB77" s="26" t="str">
        <f>+IF(VLOOKUP($B77,'Lista Puestos Valorados'!$B$11:$BK$510,MATCH('Auxiliar General'!V$4,'Lista Puestos Valorados'!$B$10:$BK$10,0),0)="","No relevante",VLOOKUP($B77,'Lista Puestos Valorados'!$B$11:$BK$510,MATCH('Auxiliar General'!V$4,'Lista Puestos Valorados'!$B$10:$BK$10,0),0))</f>
        <v>No relevante</v>
      </c>
      <c r="AC77" s="26">
        <f>+HLOOKUP(AB77,Sistema_Puntos!$Q$5:$Y$43,'Auxiliar General'!X$5,FALSE)</f>
        <v>0</v>
      </c>
      <c r="AD77" s="26" t="str">
        <f>+IF(VLOOKUP($B77,'Lista Puestos Valorados'!$B$11:$BK$510,MATCH('Auxiliar General'!X$4,'Lista Puestos Valorados'!$B$10:$BK$10,0),0)="","No relevante",VLOOKUP($B77,'Lista Puestos Valorados'!$B$11:$BK$510,MATCH('Auxiliar General'!X$4,'Lista Puestos Valorados'!$B$10:$BK$10,0),0))</f>
        <v>No relevante</v>
      </c>
      <c r="AE77" s="26">
        <f>+HLOOKUP(AD77,Sistema_Puntos!$Q$5:$Y$43,'Auxiliar General'!Z$5,FALSE)</f>
        <v>0</v>
      </c>
      <c r="AF77" s="26" t="str">
        <f>+IF(VLOOKUP($B77,'Lista Puestos Valorados'!$B$11:$BK$510,MATCH('Auxiliar General'!Z$4,'Lista Puestos Valorados'!$B$10:$BK$10,0),0)="","No relevante",VLOOKUP($B77,'Lista Puestos Valorados'!$B$11:$BK$510,MATCH('Auxiliar General'!Z$4,'Lista Puestos Valorados'!$B$10:$BK$10,0),0))</f>
        <v>No relevante</v>
      </c>
      <c r="AG77" s="26">
        <f>+HLOOKUP(AF77,Sistema_Puntos!$Q$5:$Y$43,'Auxiliar General'!AB$5,FALSE)</f>
        <v>0</v>
      </c>
      <c r="AH77" s="26" t="str">
        <f>+IF(VLOOKUP($B77,'Lista Puestos Valorados'!$B$11:$BK$510,MATCH('Auxiliar General'!AB$4,'Lista Puestos Valorados'!$B$10:$BK$10,0),0)="","No relevante",VLOOKUP($B77,'Lista Puestos Valorados'!$B$11:$BK$510,MATCH('Auxiliar General'!AB$4,'Lista Puestos Valorados'!$B$10:$BK$10,0),0))</f>
        <v>No relevante</v>
      </c>
      <c r="AI77" s="26">
        <f>+HLOOKUP(AH77,Sistema_Puntos!$Q$5:$Y$43,'Auxiliar General'!AD$5,FALSE)</f>
        <v>0</v>
      </c>
      <c r="AJ77" s="26" t="str">
        <f>+IF(VLOOKUP($B77,'Lista Puestos Valorados'!$B$11:$BK$510,MATCH('Auxiliar General'!AD$4,'Lista Puestos Valorados'!$B$10:$BK$10,0),0)="","No relevante",VLOOKUP($B77,'Lista Puestos Valorados'!$B$11:$BK$510,MATCH('Auxiliar General'!AD$4,'Lista Puestos Valorados'!$B$10:$BK$10,0),0))</f>
        <v>No relevante</v>
      </c>
      <c r="AK77" s="26">
        <f>+HLOOKUP(AJ77,Sistema_Puntos!$Q$5:$Y$43,'Auxiliar General'!AF$5,FALSE)</f>
        <v>0</v>
      </c>
      <c r="AL77" s="26" t="str">
        <f>+IF(VLOOKUP($B77,'Lista Puestos Valorados'!$B$11:$BK$510,MATCH('Auxiliar General'!AF$4,'Lista Puestos Valorados'!$B$10:$BK$10,0),0)="","No relevante",VLOOKUP($B77,'Lista Puestos Valorados'!$B$11:$BK$510,MATCH('Auxiliar General'!AF$4,'Lista Puestos Valorados'!$B$10:$BK$10,0),0))</f>
        <v>No relevante</v>
      </c>
      <c r="AM77" s="26">
        <f>+HLOOKUP(AL77,Sistema_Puntos!$Q$5:$Y$43,'Auxiliar General'!AH$5,FALSE)</f>
        <v>0</v>
      </c>
      <c r="AN77" s="26" t="str">
        <f>+IF(VLOOKUP($B77,'Lista Puestos Valorados'!$B$11:$BK$510,MATCH('Auxiliar General'!AH$4,'Lista Puestos Valorados'!$B$10:$BK$10,0),0)="","No relevante",VLOOKUP($B77,'Lista Puestos Valorados'!$B$11:$BK$510,MATCH('Auxiliar General'!AH$4,'Lista Puestos Valorados'!$B$10:$BK$10,0),0))</f>
        <v>No relevante</v>
      </c>
      <c r="AO77" s="26">
        <f>+HLOOKUP(AN77,Sistema_Puntos!$Q$5:$Y$43,'Auxiliar General'!AJ$5,FALSE)</f>
        <v>0</v>
      </c>
      <c r="AP77" s="26" t="str">
        <f>+IF(VLOOKUP($B77,'Lista Puestos Valorados'!$B$11:$BK$510,MATCH('Auxiliar General'!AJ$4,'Lista Puestos Valorados'!$B$10:$BK$10,0),0)="","No relevante",VLOOKUP($B77,'Lista Puestos Valorados'!$B$11:$BK$510,MATCH('Auxiliar General'!AJ$4,'Lista Puestos Valorados'!$B$10:$BK$10,0),0))</f>
        <v>No relevante</v>
      </c>
      <c r="AQ77" s="26">
        <f>+HLOOKUP(AP77,Sistema_Puntos!$Q$5:$Y$43,'Auxiliar General'!AL$5,FALSE)</f>
        <v>0</v>
      </c>
      <c r="AR77" s="26" t="str">
        <f>+IF(VLOOKUP($B77,'Lista Puestos Valorados'!$B$11:$BK$510,MATCH('Auxiliar General'!AL$4,'Lista Puestos Valorados'!$B$10:$BK$10,0),0)="","No relevante",VLOOKUP($B77,'Lista Puestos Valorados'!$B$11:$BK$510,MATCH('Auxiliar General'!AL$4,'Lista Puestos Valorados'!$B$10:$BK$10,0),0))</f>
        <v>No relevante</v>
      </c>
      <c r="AS77" s="26">
        <f>+HLOOKUP(AR77,Sistema_Puntos!$Q$5:$Y$43,'Auxiliar General'!AN$5,FALSE)</f>
        <v>0</v>
      </c>
      <c r="AT77" s="26" t="str">
        <f>+IF(VLOOKUP($B77,'Lista Puestos Valorados'!$B$11:$BK$510,MATCH('Auxiliar General'!AN$4,'Lista Puestos Valorados'!$B$10:$BK$10,0),0)="","No relevante",VLOOKUP($B77,'Lista Puestos Valorados'!$B$11:$BK$510,MATCH('Auxiliar General'!AN$4,'Lista Puestos Valorados'!$B$10:$BK$10,0),0))</f>
        <v>No relevante</v>
      </c>
      <c r="AU77" s="26">
        <f>+HLOOKUP(AT77,Sistema_Puntos!$Q$5:$Y$43,'Auxiliar General'!AP$5,FALSE)</f>
        <v>0</v>
      </c>
      <c r="AV77" s="26" t="str">
        <f>+IF(VLOOKUP($B77,'Lista Puestos Valorados'!$B$11:$BK$510,MATCH('Auxiliar General'!AP$4,'Lista Puestos Valorados'!$B$10:$BK$10,0),0)="","No relevante",VLOOKUP($B77,'Lista Puestos Valorados'!$B$11:$BK$510,MATCH('Auxiliar General'!AP$4,'Lista Puestos Valorados'!$B$10:$BK$10,0),0))</f>
        <v>No relevante</v>
      </c>
      <c r="AW77" s="26">
        <f>+HLOOKUP(AV77,Sistema_Puntos!$Q$5:$Y$43,'Auxiliar General'!AR$5,FALSE)</f>
        <v>0</v>
      </c>
      <c r="AX77" s="26" t="str">
        <f>+IF(VLOOKUP($B77,'Lista Puestos Valorados'!$B$11:$BK$510,MATCH('Auxiliar General'!AR$4,'Lista Puestos Valorados'!$B$10:$BK$10,0),0)="","No relevante",VLOOKUP($B77,'Lista Puestos Valorados'!$B$11:$BK$510,MATCH('Auxiliar General'!AR$4,'Lista Puestos Valorados'!$B$10:$BK$10,0),0))</f>
        <v>No relevante</v>
      </c>
      <c r="AY77" s="26">
        <f>+HLOOKUP(AX77,Sistema_Puntos!$Q$5:$Y$43,'Auxiliar General'!AT$5,FALSE)</f>
        <v>0</v>
      </c>
      <c r="AZ77" s="26" t="str">
        <f>+IF(VLOOKUP($B77,'Lista Puestos Valorados'!$B$11:$BK$510,MATCH('Auxiliar General'!AT$4,'Lista Puestos Valorados'!$B$10:$BK$10,0),0)="","No relevante",VLOOKUP($B77,'Lista Puestos Valorados'!$B$11:$BK$510,MATCH('Auxiliar General'!AT$4,'Lista Puestos Valorados'!$B$10:$BK$10,0),0))</f>
        <v>No relevante</v>
      </c>
      <c r="BA77" s="26">
        <f>+HLOOKUP(AZ77,Sistema_Puntos!$Q$5:$Y$43,'Auxiliar General'!AV$5,FALSE)</f>
        <v>0</v>
      </c>
      <c r="BB77" s="26" t="str">
        <f>+IF(VLOOKUP($B77,'Lista Puestos Valorados'!$B$11:$BK$510,MATCH('Auxiliar General'!AV$4,'Lista Puestos Valorados'!$B$10:$BK$10,0),0)="","No relevante",VLOOKUP($B77,'Lista Puestos Valorados'!$B$11:$BK$510,MATCH('Auxiliar General'!AV$4,'Lista Puestos Valorados'!$B$10:$BK$10,0),0))</f>
        <v>No relevante</v>
      </c>
      <c r="BC77" s="26">
        <f>+HLOOKUP(BB77,Sistema_Puntos!$Q$5:$Y$43,'Auxiliar General'!AX$5,FALSE)</f>
        <v>0</v>
      </c>
      <c r="BD77" s="26" t="str">
        <f>+IF(VLOOKUP($B77,'Lista Puestos Valorados'!$B$11:$BK$510,MATCH('Auxiliar General'!AX$4,'Lista Puestos Valorados'!$B$10:$BK$10,0),0)="","No relevante",VLOOKUP($B77,'Lista Puestos Valorados'!$B$11:$BK$510,MATCH('Auxiliar General'!AX$4,'Lista Puestos Valorados'!$B$10:$BK$10,0),0))</f>
        <v>No relevante</v>
      </c>
      <c r="BE77" s="26">
        <f>+HLOOKUP(BD77,Sistema_Puntos!$Q$5:$Y$43,'Auxiliar General'!AZ$5,FALSE)</f>
        <v>0</v>
      </c>
      <c r="BF77" s="26" t="str">
        <f>+IF(VLOOKUP($B77,'Lista Puestos Valorados'!$B$11:$BK$510,MATCH('Auxiliar General'!AZ$4,'Lista Puestos Valorados'!$B$10:$BK$10,0),0)="","No relevante",VLOOKUP($B77,'Lista Puestos Valorados'!$B$11:$BK$510,MATCH('Auxiliar General'!AZ$4,'Lista Puestos Valorados'!$B$10:$BK$10,0),0))</f>
        <v>No relevante</v>
      </c>
      <c r="BG77" s="26">
        <f>+HLOOKUP(BF77,Sistema_Puntos!$Q$5:$Y$43,'Auxiliar General'!BB$5,FALSE)</f>
        <v>0</v>
      </c>
      <c r="BH77" s="26" t="str">
        <f>+IF(VLOOKUP($B77,'Lista Puestos Valorados'!$B$11:$BK$510,MATCH('Auxiliar General'!BB$4,'Lista Puestos Valorados'!$B$10:$BK$10,0),0)="","No relevante",VLOOKUP($B77,'Lista Puestos Valorados'!$B$11:$BK$510,MATCH('Auxiliar General'!BB$4,'Lista Puestos Valorados'!$B$10:$BK$10,0),0))</f>
        <v>No relevante</v>
      </c>
      <c r="BI77" s="26">
        <f>+HLOOKUP(BH77,Sistema_Puntos!$Q$5:$Y$43,'Auxiliar General'!BD$5,FALSE)</f>
        <v>0</v>
      </c>
      <c r="BJ77" s="26" t="str">
        <f>+IF(VLOOKUP($B77,'Lista Puestos Valorados'!$B$11:$BK$510,MATCH('Auxiliar General'!BD$4,'Lista Puestos Valorados'!$B$10:$BK$10,0),0)="","No relevante",VLOOKUP($B77,'Lista Puestos Valorados'!$B$11:$BK$510,MATCH('Auxiliar General'!BD$4,'Lista Puestos Valorados'!$B$10:$BK$10,0),0))</f>
        <v>No relevante</v>
      </c>
      <c r="BK77" s="26">
        <f>+HLOOKUP(BJ77,Sistema_Puntos!$Q$5:$Y$43,'Auxiliar General'!BF$5,FALSE)</f>
        <v>0</v>
      </c>
      <c r="BL77" s="26" t="str">
        <f>+IF(VLOOKUP($B77,'Lista Puestos Valorados'!$B$11:$BK$510,MATCH('Auxiliar General'!BF$4,'Lista Puestos Valorados'!$B$10:$BK$10,0),0)="","No relevante",VLOOKUP($B77,'Lista Puestos Valorados'!$B$11:$BK$510,MATCH('Auxiliar General'!BF$4,'Lista Puestos Valorados'!$B$10:$BK$10,0),0))</f>
        <v>No relevante</v>
      </c>
      <c r="BM77" s="26">
        <f>+HLOOKUP(BL77,Sistema_Puntos!$Q$5:$Y$43,'Auxiliar General'!BH$5,FALSE)</f>
        <v>0</v>
      </c>
      <c r="BN77" s="26" t="str">
        <f>+IF(VLOOKUP($B77,'Lista Puestos Valorados'!$B$11:$BK$510,MATCH('Auxiliar General'!BH$4,'Lista Puestos Valorados'!$B$10:$BK$10,0),0)="","No relevante",VLOOKUP($B77,'Lista Puestos Valorados'!$B$11:$BK$510,MATCH('Auxiliar General'!BH$4,'Lista Puestos Valorados'!$B$10:$BK$10,0),0))</f>
        <v>No relevante</v>
      </c>
      <c r="BO77" s="26">
        <f>+HLOOKUP(BN77,Sistema_Puntos!$Q$5:$Y$43,'Auxiliar General'!BJ$5,FALSE)</f>
        <v>0</v>
      </c>
      <c r="BP77" s="26" t="str">
        <f>+IF(VLOOKUP($B77,'Lista Puestos Valorados'!$B$11:$BK$510,MATCH('Auxiliar General'!BJ$4,'Lista Puestos Valorados'!$B$10:$BK$10,0),0)="","No relevante",VLOOKUP($B77,'Lista Puestos Valorados'!$B$11:$BK$510,MATCH('Auxiliar General'!BJ$4,'Lista Puestos Valorados'!$B$10:$BK$10,0),0))</f>
        <v>No relevante</v>
      </c>
      <c r="BQ77" s="26">
        <f>+HLOOKUP(BP77,Sistema_Puntos!$Q$5:$Y$43,'Auxiliar General'!BL$5,FALSE)</f>
        <v>0</v>
      </c>
      <c r="BR77" s="26" t="str">
        <f>+IF(VLOOKUP($B77,'Lista Puestos Valorados'!$B$11:$BK$510,MATCH('Auxiliar General'!BL$4,'Lista Puestos Valorados'!$B$10:$BK$10,0),0)="","No relevante",VLOOKUP($B77,'Lista Puestos Valorados'!$B$11:$BK$510,MATCH('Auxiliar General'!BL$4,'Lista Puestos Valorados'!$B$10:$BK$10,0),0))</f>
        <v>No relevante</v>
      </c>
      <c r="BS77" s="26">
        <f>+HLOOKUP(BR77,Sistema_Puntos!$Q$5:$Y$43,'Auxiliar General'!BN$5,FALSE)</f>
        <v>0</v>
      </c>
      <c r="BT77" s="26" t="str">
        <f>+IF(VLOOKUP($B77,'Lista Puestos Valorados'!$B$11:$BK$510,MATCH('Auxiliar General'!BN$4,'Lista Puestos Valorados'!$B$10:$BK$10,0),0)="","No relevante",VLOOKUP($B77,'Lista Puestos Valorados'!$B$11:$BK$510,MATCH('Auxiliar General'!BN$4,'Lista Puestos Valorados'!$B$10:$BK$10,0),0))</f>
        <v>No relevante</v>
      </c>
      <c r="BU77" s="26">
        <f>+HLOOKUP(BT77,Sistema_Puntos!$Q$5:$Y$43,'Auxiliar General'!BP$5,FALSE)</f>
        <v>0</v>
      </c>
      <c r="BV77" s="26" t="str">
        <f>+IF(VLOOKUP($B77,'Lista Puestos Valorados'!$B$11:$BK$510,MATCH('Auxiliar General'!BP$4,'Lista Puestos Valorados'!$B$10:$BK$10,0),0)="","No relevante",VLOOKUP($B77,'Lista Puestos Valorados'!$B$11:$BK$510,MATCH('Auxiliar General'!BP$4,'Lista Puestos Valorados'!$B$10:$BK$10,0),0))</f>
        <v>No relevante</v>
      </c>
      <c r="BW77" s="26">
        <f>+HLOOKUP(BV77,Sistema_Puntos!$Q$5:$Y$43,'Auxiliar General'!BR$5,FALSE)</f>
        <v>0</v>
      </c>
      <c r="BX77" s="26" t="str">
        <f>+IF(VLOOKUP($B77,'Lista Puestos Valorados'!$B$11:$BK$510,MATCH('Auxiliar General'!BR$4,'Lista Puestos Valorados'!$B$10:$BK$10,0),0)="","No relevante",VLOOKUP($B77,'Lista Puestos Valorados'!$B$11:$BK$510,MATCH('Auxiliar General'!BR$4,'Lista Puestos Valorados'!$B$10:$BK$10,0),0))</f>
        <v>No relevante</v>
      </c>
      <c r="BY77" s="26">
        <f>+HLOOKUP(BX77,Sistema_Puntos!$Q$5:$Y$43,'Auxiliar General'!BT$5,FALSE)</f>
        <v>0</v>
      </c>
      <c r="BZ77" s="26" t="str">
        <f>+IF(VLOOKUP($B77,'Lista Puestos Valorados'!$B$11:$BK$510,MATCH('Auxiliar General'!BT$4,'Lista Puestos Valorados'!$B$10:$BK$10,0),0)="","No relevante",VLOOKUP($B77,'Lista Puestos Valorados'!$B$11:$BK$510,MATCH('Auxiliar General'!BT$4,'Lista Puestos Valorados'!$B$10:$BK$10,0),0))</f>
        <v>No relevante</v>
      </c>
      <c r="CA77" s="26">
        <f>+HLOOKUP(BZ77,Sistema_Puntos!$Q$5:$Y$43,'Auxiliar General'!BV$5,FALSE)</f>
        <v>0</v>
      </c>
      <c r="CB77" s="26" t="str">
        <f>+IF(VLOOKUP($B77,'Lista Puestos Valorados'!$B$11:$BK$510,MATCH('Auxiliar General'!BV$4,'Lista Puestos Valorados'!$B$10:$BK$10,0),0)="","No relevante",VLOOKUP($B77,'Lista Puestos Valorados'!$B$11:$BK$510,MATCH('Auxiliar General'!BV$4,'Lista Puestos Valorados'!$B$10:$BK$10,0),0))</f>
        <v>No relevante</v>
      </c>
      <c r="CC77" s="26">
        <f>+HLOOKUP(CB77,Sistema_Puntos!$Q$5:$Y$43,'Auxiliar General'!BX$5,FALSE)</f>
        <v>0</v>
      </c>
      <c r="CD77" s="26" t="str">
        <f>+IF(VLOOKUP($B77,'Lista Puestos Valorados'!$B$11:$BK$510,MATCH('Auxiliar General'!BX$4,'Lista Puestos Valorados'!$B$10:$BK$10,0),0)="","No relevante",VLOOKUP($B77,'Lista Puestos Valorados'!$B$11:$BK$510,MATCH('Auxiliar General'!BX$4,'Lista Puestos Valorados'!$B$10:$BK$10,0),0))</f>
        <v>No relevante</v>
      </c>
      <c r="CE77" s="26">
        <f>+HLOOKUP(CD77,Sistema_Puntos!$Q$5:$Y$43,'Auxiliar General'!BZ$5,FALSE)</f>
        <v>0</v>
      </c>
      <c r="CF77" s="26" t="str">
        <f>+IF(VLOOKUP($B77,'Lista Puestos Valorados'!$B$11:$BK$510,MATCH('Auxiliar General'!BZ$4,'Lista Puestos Valorados'!$B$10:$BK$10,0),0)="","No relevante",VLOOKUP($B77,'Lista Puestos Valorados'!$B$11:$BK$510,MATCH('Auxiliar General'!BZ$4,'Lista Puestos Valorados'!$B$10:$BK$10,0),0))</f>
        <v>No relevante</v>
      </c>
      <c r="CG77" s="26">
        <f>+HLOOKUP(CF77,Sistema_Puntos!$Q$5:$Y$43,'Auxiliar General'!CB$5,FALSE)</f>
        <v>0</v>
      </c>
      <c r="CH77" s="29"/>
      <c r="CI77" s="29"/>
    </row>
    <row r="78" spans="2:87" ht="17.55" customHeight="1">
      <c r="B78" s="26">
        <f>+'Listado de Puestos'!B78</f>
        <v>68</v>
      </c>
      <c r="C78" s="26" t="str">
        <f>+IF('Lista Puestos Valorados'!C78="","",'Lista Puestos Valorados'!C78)</f>
        <v/>
      </c>
      <c r="D78" s="26" t="str">
        <f>+IF('Lista Puestos Valorados'!D78="","",'Lista Puestos Valorados'!D78)</f>
        <v/>
      </c>
      <c r="E78" s="26" t="str">
        <f>+IF('Lista Puestos Valorados'!E78="","",'Lista Puestos Valorados'!E78)</f>
        <v/>
      </c>
      <c r="F78" s="26" t="str">
        <f>+IF('Lista Puestos Valorados'!F78="","",'Lista Puestos Valorados'!F78)</f>
        <v/>
      </c>
      <c r="G78" s="26" t="str">
        <f>+IF('Lista Puestos Valorados'!G78="","",'Lista Puestos Valorados'!G78)</f>
        <v/>
      </c>
      <c r="H78" s="26" t="str">
        <f>+IF('Lista Puestos Valorados'!H78="","",'Lista Puestos Valorados'!H78)</f>
        <v/>
      </c>
      <c r="I78" s="26" t="str">
        <f>+IF('Lista Puestos Valorados'!I78="","",'Lista Puestos Valorados'!I78)</f>
        <v/>
      </c>
      <c r="J78" s="118" t="e">
        <f t="array" ref="J78">+IF(L78="","",_xlfn.IFS(L78&lt;='Cortes de Agrupacion'!$F$15,'Cortes de Agrupacion'!$E$15,'Resultados General'!L78&lt;='Cortes de Agrupacion'!$F$14,'Cortes de Agrupacion'!$E$14,'Resultados General'!L78&lt;='Cortes de Agrupacion'!$F$13,'Cortes de Agrupacion'!$E$13,L78&lt;='Cortes de Agrupacion'!$F$12,'Cortes de Agrupacion'!$E$12,'Resultados General'!L78&lt;='Cortes de Agrupacion'!$F$11,'Cortes de Agrupacion'!$E$11,'Resultados General'!L78&lt;='Cortes de Agrupacion'!$F$10,'Cortes de Agrupacion'!$E$10,'Resultados General'!L78&lt;='Cortes de Agrupacion'!$F$9,'Cortes de Agrupacion'!$E$9,'Resultados General'!L78&lt;='Cortes de Agrupacion'!$F$8,'Cortes de Agrupacion'!$E$8,'Resultados General'!L78&lt;='Cortes de Agrupacion'!$F$7,'Cortes de Agrupacion'!$E$7,'Resultados General'!L78&lt;='Cortes de Agrupacion'!$F$6,'Cortes de Agrupacion'!$E$6))</f>
        <v>#VALUE!</v>
      </c>
      <c r="K78" s="118" t="str">
        <f t="shared" si="2"/>
        <v/>
      </c>
      <c r="L78" s="124" t="e">
        <f>#VALUE!</f>
        <v>#VALUE!</v>
      </c>
      <c r="M78" s="26" t="e">
        <f ca="1">+_xlfn.IFNA(VLOOKUP(C78,'Distribución de puestos'!$B$8:$I$507,8,0),"")</f>
        <v>#NAME?</v>
      </c>
      <c r="N78" s="26" t="str">
        <f>+IF(VLOOKUP($B78,'Lista Puestos Valorados'!$B$11:$BK$510,MATCH('Auxiliar General'!H$4,'Lista Puestos Valorados'!$B$10:$BK$10,0),0)="","No relevante",VLOOKUP($B78,'Lista Puestos Valorados'!$B$11:$BK$510,MATCH('Auxiliar General'!H$4,'Lista Puestos Valorados'!$B$10:$BK$10,0),0))</f>
        <v>No relevante</v>
      </c>
      <c r="O78" s="26">
        <f>+HLOOKUP(N78,Sistema_Puntos!$Q$5:$Y$43,'Auxiliar General'!J$5,FALSE)</f>
        <v>0</v>
      </c>
      <c r="P78" s="26" t="str">
        <f>+IF(VLOOKUP($B78,'Lista Puestos Valorados'!$B$11:$BK$510,MATCH('Auxiliar General'!J$4,'Lista Puestos Valorados'!$B$10:$BK$10,0),0)="","No relevante",VLOOKUP($B78,'Lista Puestos Valorados'!$B$11:$BK$510,MATCH('Auxiliar General'!J$4,'Lista Puestos Valorados'!$B$10:$BK$10,0),0))</f>
        <v>No relevante</v>
      </c>
      <c r="Q78" s="26">
        <f>+HLOOKUP(P78,Sistema_Puntos!$Q$5:$Y$43,'Auxiliar General'!L$5,FALSE)</f>
        <v>0</v>
      </c>
      <c r="R78" s="26" t="str">
        <f>+IF(VLOOKUP($B78,'Lista Puestos Valorados'!$B$11:$BK$510,MATCH('Auxiliar General'!L$4,'Lista Puestos Valorados'!$B$10:$BK$10,0),0)="","No relevante",VLOOKUP($B78,'Lista Puestos Valorados'!$B$11:$BK$510,MATCH('Auxiliar General'!L$4,'Lista Puestos Valorados'!$B$10:$BK$10,0),0))</f>
        <v>No relevante</v>
      </c>
      <c r="S78" s="26">
        <f>+HLOOKUP(R78,Sistema_Puntos!$Q$5:$Y$43,'Auxiliar General'!N$5,FALSE)</f>
        <v>0</v>
      </c>
      <c r="T78" s="26" t="str">
        <f>+IF(VLOOKUP($B78,'Lista Puestos Valorados'!$B$11:$BK$510,MATCH('Auxiliar General'!N$4,'Lista Puestos Valorados'!$B$10:$BK$10,0),0)="","No relevante",VLOOKUP($B78,'Lista Puestos Valorados'!$B$11:$BK$510,MATCH('Auxiliar General'!N$4,'Lista Puestos Valorados'!$B$10:$BK$10,0),0))</f>
        <v>No relevante</v>
      </c>
      <c r="U78" s="26">
        <f>+HLOOKUP(T78,Sistema_Puntos!$Q$5:$Y$43,'Auxiliar General'!P$5,FALSE)</f>
        <v>0</v>
      </c>
      <c r="V78" s="26" t="str">
        <f>+IF(VLOOKUP($B78,'Lista Puestos Valorados'!$B$11:$BK$510,MATCH('Auxiliar General'!P$4,'Lista Puestos Valorados'!$B$10:$BK$10,0),0)="","No relevante",VLOOKUP($B78,'Lista Puestos Valorados'!$B$11:$BK$510,MATCH('Auxiliar General'!P$4,'Lista Puestos Valorados'!$B$10:$BK$10,0),0))</f>
        <v>No relevante</v>
      </c>
      <c r="W78" s="26">
        <f>+HLOOKUP(V78,Sistema_Puntos!$Q$5:$Y$43,'Auxiliar General'!R$5,FALSE)</f>
        <v>0</v>
      </c>
      <c r="X78" s="26" t="str">
        <f>+IF(VLOOKUP($B78,'Lista Puestos Valorados'!$B$11:$BK$510,MATCH('Auxiliar General'!R$4,'Lista Puestos Valorados'!$B$10:$BK$10,0),0)="","No relevante",VLOOKUP($B78,'Lista Puestos Valorados'!$B$11:$BK$510,MATCH('Auxiliar General'!R$4,'Lista Puestos Valorados'!$B$10:$BK$10,0),0))</f>
        <v>No relevante</v>
      </c>
      <c r="Y78" s="26">
        <f>+HLOOKUP(X78,Sistema_Puntos!$Q$5:$Y$43,'Auxiliar General'!T$5,FALSE)</f>
        <v>0</v>
      </c>
      <c r="Z78" s="26" t="str">
        <f>+IF(VLOOKUP($B78,'Lista Puestos Valorados'!$B$11:$BK$510,MATCH('Auxiliar General'!T$4,'Lista Puestos Valorados'!$B$10:$BK$10,0),0)="","No relevante",VLOOKUP($B78,'Lista Puestos Valorados'!$B$11:$BK$510,MATCH('Auxiliar General'!T$4,'Lista Puestos Valorados'!$B$10:$BK$10,0),0))</f>
        <v>No relevante</v>
      </c>
      <c r="AA78" s="26">
        <f>+HLOOKUP(Z78,Sistema_Puntos!$Q$5:$Y$43,'Auxiliar General'!V$5,FALSE)</f>
        <v>0</v>
      </c>
      <c r="AB78" s="26" t="str">
        <f>+IF(VLOOKUP($B78,'Lista Puestos Valorados'!$B$11:$BK$510,MATCH('Auxiliar General'!V$4,'Lista Puestos Valorados'!$B$10:$BK$10,0),0)="","No relevante",VLOOKUP($B78,'Lista Puestos Valorados'!$B$11:$BK$510,MATCH('Auxiliar General'!V$4,'Lista Puestos Valorados'!$B$10:$BK$10,0),0))</f>
        <v>No relevante</v>
      </c>
      <c r="AC78" s="26">
        <f>+HLOOKUP(AB78,Sistema_Puntos!$Q$5:$Y$43,'Auxiliar General'!X$5,FALSE)</f>
        <v>0</v>
      </c>
      <c r="AD78" s="26" t="str">
        <f>+IF(VLOOKUP($B78,'Lista Puestos Valorados'!$B$11:$BK$510,MATCH('Auxiliar General'!X$4,'Lista Puestos Valorados'!$B$10:$BK$10,0),0)="","No relevante",VLOOKUP($B78,'Lista Puestos Valorados'!$B$11:$BK$510,MATCH('Auxiliar General'!X$4,'Lista Puestos Valorados'!$B$10:$BK$10,0),0))</f>
        <v>No relevante</v>
      </c>
      <c r="AE78" s="26">
        <f>+HLOOKUP(AD78,Sistema_Puntos!$Q$5:$Y$43,'Auxiliar General'!Z$5,FALSE)</f>
        <v>0</v>
      </c>
      <c r="AF78" s="26" t="str">
        <f>+IF(VLOOKUP($B78,'Lista Puestos Valorados'!$B$11:$BK$510,MATCH('Auxiliar General'!Z$4,'Lista Puestos Valorados'!$B$10:$BK$10,0),0)="","No relevante",VLOOKUP($B78,'Lista Puestos Valorados'!$B$11:$BK$510,MATCH('Auxiliar General'!Z$4,'Lista Puestos Valorados'!$B$10:$BK$10,0),0))</f>
        <v>No relevante</v>
      </c>
      <c r="AG78" s="26">
        <f>+HLOOKUP(AF78,Sistema_Puntos!$Q$5:$Y$43,'Auxiliar General'!AB$5,FALSE)</f>
        <v>0</v>
      </c>
      <c r="AH78" s="26" t="str">
        <f>+IF(VLOOKUP($B78,'Lista Puestos Valorados'!$B$11:$BK$510,MATCH('Auxiliar General'!AB$4,'Lista Puestos Valorados'!$B$10:$BK$10,0),0)="","No relevante",VLOOKUP($B78,'Lista Puestos Valorados'!$B$11:$BK$510,MATCH('Auxiliar General'!AB$4,'Lista Puestos Valorados'!$B$10:$BK$10,0),0))</f>
        <v>No relevante</v>
      </c>
      <c r="AI78" s="26">
        <f>+HLOOKUP(AH78,Sistema_Puntos!$Q$5:$Y$43,'Auxiliar General'!AD$5,FALSE)</f>
        <v>0</v>
      </c>
      <c r="AJ78" s="26" t="str">
        <f>+IF(VLOOKUP($B78,'Lista Puestos Valorados'!$B$11:$BK$510,MATCH('Auxiliar General'!AD$4,'Lista Puestos Valorados'!$B$10:$BK$10,0),0)="","No relevante",VLOOKUP($B78,'Lista Puestos Valorados'!$B$11:$BK$510,MATCH('Auxiliar General'!AD$4,'Lista Puestos Valorados'!$B$10:$BK$10,0),0))</f>
        <v>No relevante</v>
      </c>
      <c r="AK78" s="26">
        <f>+HLOOKUP(AJ78,Sistema_Puntos!$Q$5:$Y$43,'Auxiliar General'!AF$5,FALSE)</f>
        <v>0</v>
      </c>
      <c r="AL78" s="26" t="str">
        <f>+IF(VLOOKUP($B78,'Lista Puestos Valorados'!$B$11:$BK$510,MATCH('Auxiliar General'!AF$4,'Lista Puestos Valorados'!$B$10:$BK$10,0),0)="","No relevante",VLOOKUP($B78,'Lista Puestos Valorados'!$B$11:$BK$510,MATCH('Auxiliar General'!AF$4,'Lista Puestos Valorados'!$B$10:$BK$10,0),0))</f>
        <v>No relevante</v>
      </c>
      <c r="AM78" s="26">
        <f>+HLOOKUP(AL78,Sistema_Puntos!$Q$5:$Y$43,'Auxiliar General'!AH$5,FALSE)</f>
        <v>0</v>
      </c>
      <c r="AN78" s="26" t="str">
        <f>+IF(VLOOKUP($B78,'Lista Puestos Valorados'!$B$11:$BK$510,MATCH('Auxiliar General'!AH$4,'Lista Puestos Valorados'!$B$10:$BK$10,0),0)="","No relevante",VLOOKUP($B78,'Lista Puestos Valorados'!$B$11:$BK$510,MATCH('Auxiliar General'!AH$4,'Lista Puestos Valorados'!$B$10:$BK$10,0),0))</f>
        <v>No relevante</v>
      </c>
      <c r="AO78" s="26">
        <f>+HLOOKUP(AN78,Sistema_Puntos!$Q$5:$Y$43,'Auxiliar General'!AJ$5,FALSE)</f>
        <v>0</v>
      </c>
      <c r="AP78" s="26" t="str">
        <f>+IF(VLOOKUP($B78,'Lista Puestos Valorados'!$B$11:$BK$510,MATCH('Auxiliar General'!AJ$4,'Lista Puestos Valorados'!$B$10:$BK$10,0),0)="","No relevante",VLOOKUP($B78,'Lista Puestos Valorados'!$B$11:$BK$510,MATCH('Auxiliar General'!AJ$4,'Lista Puestos Valorados'!$B$10:$BK$10,0),0))</f>
        <v>No relevante</v>
      </c>
      <c r="AQ78" s="26">
        <f>+HLOOKUP(AP78,Sistema_Puntos!$Q$5:$Y$43,'Auxiliar General'!AL$5,FALSE)</f>
        <v>0</v>
      </c>
      <c r="AR78" s="26" t="str">
        <f>+IF(VLOOKUP($B78,'Lista Puestos Valorados'!$B$11:$BK$510,MATCH('Auxiliar General'!AL$4,'Lista Puestos Valorados'!$B$10:$BK$10,0),0)="","No relevante",VLOOKUP($B78,'Lista Puestos Valorados'!$B$11:$BK$510,MATCH('Auxiliar General'!AL$4,'Lista Puestos Valorados'!$B$10:$BK$10,0),0))</f>
        <v>No relevante</v>
      </c>
      <c r="AS78" s="26">
        <f>+HLOOKUP(AR78,Sistema_Puntos!$Q$5:$Y$43,'Auxiliar General'!AN$5,FALSE)</f>
        <v>0</v>
      </c>
      <c r="AT78" s="26" t="str">
        <f>+IF(VLOOKUP($B78,'Lista Puestos Valorados'!$B$11:$BK$510,MATCH('Auxiliar General'!AN$4,'Lista Puestos Valorados'!$B$10:$BK$10,0),0)="","No relevante",VLOOKUP($B78,'Lista Puestos Valorados'!$B$11:$BK$510,MATCH('Auxiliar General'!AN$4,'Lista Puestos Valorados'!$B$10:$BK$10,0),0))</f>
        <v>No relevante</v>
      </c>
      <c r="AU78" s="26">
        <f>+HLOOKUP(AT78,Sistema_Puntos!$Q$5:$Y$43,'Auxiliar General'!AP$5,FALSE)</f>
        <v>0</v>
      </c>
      <c r="AV78" s="26" t="str">
        <f>+IF(VLOOKUP($B78,'Lista Puestos Valorados'!$B$11:$BK$510,MATCH('Auxiliar General'!AP$4,'Lista Puestos Valorados'!$B$10:$BK$10,0),0)="","No relevante",VLOOKUP($B78,'Lista Puestos Valorados'!$B$11:$BK$510,MATCH('Auxiliar General'!AP$4,'Lista Puestos Valorados'!$B$10:$BK$10,0),0))</f>
        <v>No relevante</v>
      </c>
      <c r="AW78" s="26">
        <f>+HLOOKUP(AV78,Sistema_Puntos!$Q$5:$Y$43,'Auxiliar General'!AR$5,FALSE)</f>
        <v>0</v>
      </c>
      <c r="AX78" s="26" t="str">
        <f>+IF(VLOOKUP($B78,'Lista Puestos Valorados'!$B$11:$BK$510,MATCH('Auxiliar General'!AR$4,'Lista Puestos Valorados'!$B$10:$BK$10,0),0)="","No relevante",VLOOKUP($B78,'Lista Puestos Valorados'!$B$11:$BK$510,MATCH('Auxiliar General'!AR$4,'Lista Puestos Valorados'!$B$10:$BK$10,0),0))</f>
        <v>No relevante</v>
      </c>
      <c r="AY78" s="26">
        <f>+HLOOKUP(AX78,Sistema_Puntos!$Q$5:$Y$43,'Auxiliar General'!AT$5,FALSE)</f>
        <v>0</v>
      </c>
      <c r="AZ78" s="26" t="str">
        <f>+IF(VLOOKUP($B78,'Lista Puestos Valorados'!$B$11:$BK$510,MATCH('Auxiliar General'!AT$4,'Lista Puestos Valorados'!$B$10:$BK$10,0),0)="","No relevante",VLOOKUP($B78,'Lista Puestos Valorados'!$B$11:$BK$510,MATCH('Auxiliar General'!AT$4,'Lista Puestos Valorados'!$B$10:$BK$10,0),0))</f>
        <v>No relevante</v>
      </c>
      <c r="BA78" s="26">
        <f>+HLOOKUP(AZ78,Sistema_Puntos!$Q$5:$Y$43,'Auxiliar General'!AV$5,FALSE)</f>
        <v>0</v>
      </c>
      <c r="BB78" s="26" t="str">
        <f>+IF(VLOOKUP($B78,'Lista Puestos Valorados'!$B$11:$BK$510,MATCH('Auxiliar General'!AV$4,'Lista Puestos Valorados'!$B$10:$BK$10,0),0)="","No relevante",VLOOKUP($B78,'Lista Puestos Valorados'!$B$11:$BK$510,MATCH('Auxiliar General'!AV$4,'Lista Puestos Valorados'!$B$10:$BK$10,0),0))</f>
        <v>No relevante</v>
      </c>
      <c r="BC78" s="26">
        <f>+HLOOKUP(BB78,Sistema_Puntos!$Q$5:$Y$43,'Auxiliar General'!AX$5,FALSE)</f>
        <v>0</v>
      </c>
      <c r="BD78" s="26" t="str">
        <f>+IF(VLOOKUP($B78,'Lista Puestos Valorados'!$B$11:$BK$510,MATCH('Auxiliar General'!AX$4,'Lista Puestos Valorados'!$B$10:$BK$10,0),0)="","No relevante",VLOOKUP($B78,'Lista Puestos Valorados'!$B$11:$BK$510,MATCH('Auxiliar General'!AX$4,'Lista Puestos Valorados'!$B$10:$BK$10,0),0))</f>
        <v>No relevante</v>
      </c>
      <c r="BE78" s="26">
        <f>+HLOOKUP(BD78,Sistema_Puntos!$Q$5:$Y$43,'Auxiliar General'!AZ$5,FALSE)</f>
        <v>0</v>
      </c>
      <c r="BF78" s="26" t="str">
        <f>+IF(VLOOKUP($B78,'Lista Puestos Valorados'!$B$11:$BK$510,MATCH('Auxiliar General'!AZ$4,'Lista Puestos Valorados'!$B$10:$BK$10,0),0)="","No relevante",VLOOKUP($B78,'Lista Puestos Valorados'!$B$11:$BK$510,MATCH('Auxiliar General'!AZ$4,'Lista Puestos Valorados'!$B$10:$BK$10,0),0))</f>
        <v>No relevante</v>
      </c>
      <c r="BG78" s="26">
        <f>+HLOOKUP(BF78,Sistema_Puntos!$Q$5:$Y$43,'Auxiliar General'!BB$5,FALSE)</f>
        <v>0</v>
      </c>
      <c r="BH78" s="26" t="str">
        <f>+IF(VLOOKUP($B78,'Lista Puestos Valorados'!$B$11:$BK$510,MATCH('Auxiliar General'!BB$4,'Lista Puestos Valorados'!$B$10:$BK$10,0),0)="","No relevante",VLOOKUP($B78,'Lista Puestos Valorados'!$B$11:$BK$510,MATCH('Auxiliar General'!BB$4,'Lista Puestos Valorados'!$B$10:$BK$10,0),0))</f>
        <v>No relevante</v>
      </c>
      <c r="BI78" s="26">
        <f>+HLOOKUP(BH78,Sistema_Puntos!$Q$5:$Y$43,'Auxiliar General'!BD$5,FALSE)</f>
        <v>0</v>
      </c>
      <c r="BJ78" s="26" t="str">
        <f>+IF(VLOOKUP($B78,'Lista Puestos Valorados'!$B$11:$BK$510,MATCH('Auxiliar General'!BD$4,'Lista Puestos Valorados'!$B$10:$BK$10,0),0)="","No relevante",VLOOKUP($B78,'Lista Puestos Valorados'!$B$11:$BK$510,MATCH('Auxiliar General'!BD$4,'Lista Puestos Valorados'!$B$10:$BK$10,0),0))</f>
        <v>No relevante</v>
      </c>
      <c r="BK78" s="26">
        <f>+HLOOKUP(BJ78,Sistema_Puntos!$Q$5:$Y$43,'Auxiliar General'!BF$5,FALSE)</f>
        <v>0</v>
      </c>
      <c r="BL78" s="26" t="str">
        <f>+IF(VLOOKUP($B78,'Lista Puestos Valorados'!$B$11:$BK$510,MATCH('Auxiliar General'!BF$4,'Lista Puestos Valorados'!$B$10:$BK$10,0),0)="","No relevante",VLOOKUP($B78,'Lista Puestos Valorados'!$B$11:$BK$510,MATCH('Auxiliar General'!BF$4,'Lista Puestos Valorados'!$B$10:$BK$10,0),0))</f>
        <v>No relevante</v>
      </c>
      <c r="BM78" s="26">
        <f>+HLOOKUP(BL78,Sistema_Puntos!$Q$5:$Y$43,'Auxiliar General'!BH$5,FALSE)</f>
        <v>0</v>
      </c>
      <c r="BN78" s="26" t="str">
        <f>+IF(VLOOKUP($B78,'Lista Puestos Valorados'!$B$11:$BK$510,MATCH('Auxiliar General'!BH$4,'Lista Puestos Valorados'!$B$10:$BK$10,0),0)="","No relevante",VLOOKUP($B78,'Lista Puestos Valorados'!$B$11:$BK$510,MATCH('Auxiliar General'!BH$4,'Lista Puestos Valorados'!$B$10:$BK$10,0),0))</f>
        <v>No relevante</v>
      </c>
      <c r="BO78" s="26">
        <f>+HLOOKUP(BN78,Sistema_Puntos!$Q$5:$Y$43,'Auxiliar General'!BJ$5,FALSE)</f>
        <v>0</v>
      </c>
      <c r="BP78" s="26" t="str">
        <f>+IF(VLOOKUP($B78,'Lista Puestos Valorados'!$B$11:$BK$510,MATCH('Auxiliar General'!BJ$4,'Lista Puestos Valorados'!$B$10:$BK$10,0),0)="","No relevante",VLOOKUP($B78,'Lista Puestos Valorados'!$B$11:$BK$510,MATCH('Auxiliar General'!BJ$4,'Lista Puestos Valorados'!$B$10:$BK$10,0),0))</f>
        <v>No relevante</v>
      </c>
      <c r="BQ78" s="26">
        <f>+HLOOKUP(BP78,Sistema_Puntos!$Q$5:$Y$43,'Auxiliar General'!BL$5,FALSE)</f>
        <v>0</v>
      </c>
      <c r="BR78" s="26" t="str">
        <f>+IF(VLOOKUP($B78,'Lista Puestos Valorados'!$B$11:$BK$510,MATCH('Auxiliar General'!BL$4,'Lista Puestos Valorados'!$B$10:$BK$10,0),0)="","No relevante",VLOOKUP($B78,'Lista Puestos Valorados'!$B$11:$BK$510,MATCH('Auxiliar General'!BL$4,'Lista Puestos Valorados'!$B$10:$BK$10,0),0))</f>
        <v>No relevante</v>
      </c>
      <c r="BS78" s="26">
        <f>+HLOOKUP(BR78,Sistema_Puntos!$Q$5:$Y$43,'Auxiliar General'!BN$5,FALSE)</f>
        <v>0</v>
      </c>
      <c r="BT78" s="26" t="str">
        <f>+IF(VLOOKUP($B78,'Lista Puestos Valorados'!$B$11:$BK$510,MATCH('Auxiliar General'!BN$4,'Lista Puestos Valorados'!$B$10:$BK$10,0),0)="","No relevante",VLOOKUP($B78,'Lista Puestos Valorados'!$B$11:$BK$510,MATCH('Auxiliar General'!BN$4,'Lista Puestos Valorados'!$B$10:$BK$10,0),0))</f>
        <v>No relevante</v>
      </c>
      <c r="BU78" s="26">
        <f>+HLOOKUP(BT78,Sistema_Puntos!$Q$5:$Y$43,'Auxiliar General'!BP$5,FALSE)</f>
        <v>0</v>
      </c>
      <c r="BV78" s="26" t="str">
        <f>+IF(VLOOKUP($B78,'Lista Puestos Valorados'!$B$11:$BK$510,MATCH('Auxiliar General'!BP$4,'Lista Puestos Valorados'!$B$10:$BK$10,0),0)="","No relevante",VLOOKUP($B78,'Lista Puestos Valorados'!$B$11:$BK$510,MATCH('Auxiliar General'!BP$4,'Lista Puestos Valorados'!$B$10:$BK$10,0),0))</f>
        <v>No relevante</v>
      </c>
      <c r="BW78" s="26">
        <f>+HLOOKUP(BV78,Sistema_Puntos!$Q$5:$Y$43,'Auxiliar General'!BR$5,FALSE)</f>
        <v>0</v>
      </c>
      <c r="BX78" s="26" t="str">
        <f>+IF(VLOOKUP($B78,'Lista Puestos Valorados'!$B$11:$BK$510,MATCH('Auxiliar General'!BR$4,'Lista Puestos Valorados'!$B$10:$BK$10,0),0)="","No relevante",VLOOKUP($B78,'Lista Puestos Valorados'!$B$11:$BK$510,MATCH('Auxiliar General'!BR$4,'Lista Puestos Valorados'!$B$10:$BK$10,0),0))</f>
        <v>No relevante</v>
      </c>
      <c r="BY78" s="26">
        <f>+HLOOKUP(BX78,Sistema_Puntos!$Q$5:$Y$43,'Auxiliar General'!BT$5,FALSE)</f>
        <v>0</v>
      </c>
      <c r="BZ78" s="26" t="str">
        <f>+IF(VLOOKUP($B78,'Lista Puestos Valorados'!$B$11:$BK$510,MATCH('Auxiliar General'!BT$4,'Lista Puestos Valorados'!$B$10:$BK$10,0),0)="","No relevante",VLOOKUP($B78,'Lista Puestos Valorados'!$B$11:$BK$510,MATCH('Auxiliar General'!BT$4,'Lista Puestos Valorados'!$B$10:$BK$10,0),0))</f>
        <v>No relevante</v>
      </c>
      <c r="CA78" s="26">
        <f>+HLOOKUP(BZ78,Sistema_Puntos!$Q$5:$Y$43,'Auxiliar General'!BV$5,FALSE)</f>
        <v>0</v>
      </c>
      <c r="CB78" s="26" t="str">
        <f>+IF(VLOOKUP($B78,'Lista Puestos Valorados'!$B$11:$BK$510,MATCH('Auxiliar General'!BV$4,'Lista Puestos Valorados'!$B$10:$BK$10,0),0)="","No relevante",VLOOKUP($B78,'Lista Puestos Valorados'!$B$11:$BK$510,MATCH('Auxiliar General'!BV$4,'Lista Puestos Valorados'!$B$10:$BK$10,0),0))</f>
        <v>No relevante</v>
      </c>
      <c r="CC78" s="26">
        <f>+HLOOKUP(CB78,Sistema_Puntos!$Q$5:$Y$43,'Auxiliar General'!BX$5,FALSE)</f>
        <v>0</v>
      </c>
      <c r="CD78" s="26" t="str">
        <f>+IF(VLOOKUP($B78,'Lista Puestos Valorados'!$B$11:$BK$510,MATCH('Auxiliar General'!BX$4,'Lista Puestos Valorados'!$B$10:$BK$10,0),0)="","No relevante",VLOOKUP($B78,'Lista Puestos Valorados'!$B$11:$BK$510,MATCH('Auxiliar General'!BX$4,'Lista Puestos Valorados'!$B$10:$BK$10,0),0))</f>
        <v>No relevante</v>
      </c>
      <c r="CE78" s="26">
        <f>+HLOOKUP(CD78,Sistema_Puntos!$Q$5:$Y$43,'Auxiliar General'!BZ$5,FALSE)</f>
        <v>0</v>
      </c>
      <c r="CF78" s="26" t="str">
        <f>+IF(VLOOKUP($B78,'Lista Puestos Valorados'!$B$11:$BK$510,MATCH('Auxiliar General'!BZ$4,'Lista Puestos Valorados'!$B$10:$BK$10,0),0)="","No relevante",VLOOKUP($B78,'Lista Puestos Valorados'!$B$11:$BK$510,MATCH('Auxiliar General'!BZ$4,'Lista Puestos Valorados'!$B$10:$BK$10,0),0))</f>
        <v>No relevante</v>
      </c>
      <c r="CG78" s="26">
        <f>+HLOOKUP(CF78,Sistema_Puntos!$Q$5:$Y$43,'Auxiliar General'!CB$5,FALSE)</f>
        <v>0</v>
      </c>
      <c r="CH78" s="29"/>
      <c r="CI78" s="29"/>
    </row>
    <row r="79" spans="2:87" ht="17.55" customHeight="1">
      <c r="B79" s="26">
        <f>+'Listado de Puestos'!B79</f>
        <v>69</v>
      </c>
      <c r="C79" s="26" t="str">
        <f>+IF('Lista Puestos Valorados'!C79="","",'Lista Puestos Valorados'!C79)</f>
        <v/>
      </c>
      <c r="D79" s="26" t="str">
        <f>+IF('Lista Puestos Valorados'!D79="","",'Lista Puestos Valorados'!D79)</f>
        <v/>
      </c>
      <c r="E79" s="26" t="str">
        <f>+IF('Lista Puestos Valorados'!E79="","",'Lista Puestos Valorados'!E79)</f>
        <v/>
      </c>
      <c r="F79" s="26" t="str">
        <f>+IF('Lista Puestos Valorados'!F79="","",'Lista Puestos Valorados'!F79)</f>
        <v/>
      </c>
      <c r="G79" s="26" t="str">
        <f>+IF('Lista Puestos Valorados'!G79="","",'Lista Puestos Valorados'!G79)</f>
        <v/>
      </c>
      <c r="H79" s="26" t="str">
        <f>+IF('Lista Puestos Valorados'!H79="","",'Lista Puestos Valorados'!H79)</f>
        <v/>
      </c>
      <c r="I79" s="26" t="str">
        <f>+IF('Lista Puestos Valorados'!I79="","",'Lista Puestos Valorados'!I79)</f>
        <v/>
      </c>
      <c r="J79" s="118" t="e">
        <f t="array" ref="J79">+IF(L79="","",_xlfn.IFS(L79&lt;='Cortes de Agrupacion'!$F$15,'Cortes de Agrupacion'!$E$15,'Resultados General'!L79&lt;='Cortes de Agrupacion'!$F$14,'Cortes de Agrupacion'!$E$14,'Resultados General'!L79&lt;='Cortes de Agrupacion'!$F$13,'Cortes de Agrupacion'!$E$13,L79&lt;='Cortes de Agrupacion'!$F$12,'Cortes de Agrupacion'!$E$12,'Resultados General'!L79&lt;='Cortes de Agrupacion'!$F$11,'Cortes de Agrupacion'!$E$11,'Resultados General'!L79&lt;='Cortes de Agrupacion'!$F$10,'Cortes de Agrupacion'!$E$10,'Resultados General'!L79&lt;='Cortes de Agrupacion'!$F$9,'Cortes de Agrupacion'!$E$9,'Resultados General'!L79&lt;='Cortes de Agrupacion'!$F$8,'Cortes de Agrupacion'!$E$8,'Resultados General'!L79&lt;='Cortes de Agrupacion'!$F$7,'Cortes de Agrupacion'!$E$7,'Resultados General'!L79&lt;='Cortes de Agrupacion'!$F$6,'Cortes de Agrupacion'!$E$6))</f>
        <v>#VALUE!</v>
      </c>
      <c r="K79" s="118" t="str">
        <f t="shared" si="2"/>
        <v/>
      </c>
      <c r="L79" s="124" t="e">
        <f>#VALUE!</f>
        <v>#VALUE!</v>
      </c>
      <c r="M79" s="26" t="e">
        <f ca="1">+_xlfn.IFNA(VLOOKUP(C79,'Distribución de puestos'!$B$8:$I$507,8,0),"")</f>
        <v>#NAME?</v>
      </c>
      <c r="N79" s="26" t="str">
        <f>+IF(VLOOKUP($B79,'Lista Puestos Valorados'!$B$11:$BK$510,MATCH('Auxiliar General'!H$4,'Lista Puestos Valorados'!$B$10:$BK$10,0),0)="","No relevante",VLOOKUP($B79,'Lista Puestos Valorados'!$B$11:$BK$510,MATCH('Auxiliar General'!H$4,'Lista Puestos Valorados'!$B$10:$BK$10,0),0))</f>
        <v>No relevante</v>
      </c>
      <c r="O79" s="26">
        <f>+HLOOKUP(N79,Sistema_Puntos!$Q$5:$Y$43,'Auxiliar General'!J$5,FALSE)</f>
        <v>0</v>
      </c>
      <c r="P79" s="26" t="str">
        <f>+IF(VLOOKUP($B79,'Lista Puestos Valorados'!$B$11:$BK$510,MATCH('Auxiliar General'!J$4,'Lista Puestos Valorados'!$B$10:$BK$10,0),0)="","No relevante",VLOOKUP($B79,'Lista Puestos Valorados'!$B$11:$BK$510,MATCH('Auxiliar General'!J$4,'Lista Puestos Valorados'!$B$10:$BK$10,0),0))</f>
        <v>No relevante</v>
      </c>
      <c r="Q79" s="26">
        <f>+HLOOKUP(P79,Sistema_Puntos!$Q$5:$Y$43,'Auxiliar General'!L$5,FALSE)</f>
        <v>0</v>
      </c>
      <c r="R79" s="26" t="str">
        <f>+IF(VLOOKUP($B79,'Lista Puestos Valorados'!$B$11:$BK$510,MATCH('Auxiliar General'!L$4,'Lista Puestos Valorados'!$B$10:$BK$10,0),0)="","No relevante",VLOOKUP($B79,'Lista Puestos Valorados'!$B$11:$BK$510,MATCH('Auxiliar General'!L$4,'Lista Puestos Valorados'!$B$10:$BK$10,0),0))</f>
        <v>No relevante</v>
      </c>
      <c r="S79" s="26">
        <f>+HLOOKUP(R79,Sistema_Puntos!$Q$5:$Y$43,'Auxiliar General'!N$5,FALSE)</f>
        <v>0</v>
      </c>
      <c r="T79" s="26" t="str">
        <f>+IF(VLOOKUP($B79,'Lista Puestos Valorados'!$B$11:$BK$510,MATCH('Auxiliar General'!N$4,'Lista Puestos Valorados'!$B$10:$BK$10,0),0)="","No relevante",VLOOKUP($B79,'Lista Puestos Valorados'!$B$11:$BK$510,MATCH('Auxiliar General'!N$4,'Lista Puestos Valorados'!$B$10:$BK$10,0),0))</f>
        <v>No relevante</v>
      </c>
      <c r="U79" s="26">
        <f>+HLOOKUP(T79,Sistema_Puntos!$Q$5:$Y$43,'Auxiliar General'!P$5,FALSE)</f>
        <v>0</v>
      </c>
      <c r="V79" s="26" t="str">
        <f>+IF(VLOOKUP($B79,'Lista Puestos Valorados'!$B$11:$BK$510,MATCH('Auxiliar General'!P$4,'Lista Puestos Valorados'!$B$10:$BK$10,0),0)="","No relevante",VLOOKUP($B79,'Lista Puestos Valorados'!$B$11:$BK$510,MATCH('Auxiliar General'!P$4,'Lista Puestos Valorados'!$B$10:$BK$10,0),0))</f>
        <v>No relevante</v>
      </c>
      <c r="W79" s="26">
        <f>+HLOOKUP(V79,Sistema_Puntos!$Q$5:$Y$43,'Auxiliar General'!R$5,FALSE)</f>
        <v>0</v>
      </c>
      <c r="X79" s="26" t="str">
        <f>+IF(VLOOKUP($B79,'Lista Puestos Valorados'!$B$11:$BK$510,MATCH('Auxiliar General'!R$4,'Lista Puestos Valorados'!$B$10:$BK$10,0),0)="","No relevante",VLOOKUP($B79,'Lista Puestos Valorados'!$B$11:$BK$510,MATCH('Auxiliar General'!R$4,'Lista Puestos Valorados'!$B$10:$BK$10,0),0))</f>
        <v>No relevante</v>
      </c>
      <c r="Y79" s="26">
        <f>+HLOOKUP(X79,Sistema_Puntos!$Q$5:$Y$43,'Auxiliar General'!T$5,FALSE)</f>
        <v>0</v>
      </c>
      <c r="Z79" s="26" t="str">
        <f>+IF(VLOOKUP($B79,'Lista Puestos Valorados'!$B$11:$BK$510,MATCH('Auxiliar General'!T$4,'Lista Puestos Valorados'!$B$10:$BK$10,0),0)="","No relevante",VLOOKUP($B79,'Lista Puestos Valorados'!$B$11:$BK$510,MATCH('Auxiliar General'!T$4,'Lista Puestos Valorados'!$B$10:$BK$10,0),0))</f>
        <v>No relevante</v>
      </c>
      <c r="AA79" s="26">
        <f>+HLOOKUP(Z79,Sistema_Puntos!$Q$5:$Y$43,'Auxiliar General'!V$5,FALSE)</f>
        <v>0</v>
      </c>
      <c r="AB79" s="26" t="str">
        <f>+IF(VLOOKUP($B79,'Lista Puestos Valorados'!$B$11:$BK$510,MATCH('Auxiliar General'!V$4,'Lista Puestos Valorados'!$B$10:$BK$10,0),0)="","No relevante",VLOOKUP($B79,'Lista Puestos Valorados'!$B$11:$BK$510,MATCH('Auxiliar General'!V$4,'Lista Puestos Valorados'!$B$10:$BK$10,0),0))</f>
        <v>No relevante</v>
      </c>
      <c r="AC79" s="26">
        <f>+HLOOKUP(AB79,Sistema_Puntos!$Q$5:$Y$43,'Auxiliar General'!X$5,FALSE)</f>
        <v>0</v>
      </c>
      <c r="AD79" s="26" t="str">
        <f>+IF(VLOOKUP($B79,'Lista Puestos Valorados'!$B$11:$BK$510,MATCH('Auxiliar General'!X$4,'Lista Puestos Valorados'!$B$10:$BK$10,0),0)="","No relevante",VLOOKUP($B79,'Lista Puestos Valorados'!$B$11:$BK$510,MATCH('Auxiliar General'!X$4,'Lista Puestos Valorados'!$B$10:$BK$10,0),0))</f>
        <v>No relevante</v>
      </c>
      <c r="AE79" s="26">
        <f>+HLOOKUP(AD79,Sistema_Puntos!$Q$5:$Y$43,'Auxiliar General'!Z$5,FALSE)</f>
        <v>0</v>
      </c>
      <c r="AF79" s="26" t="str">
        <f>+IF(VLOOKUP($B79,'Lista Puestos Valorados'!$B$11:$BK$510,MATCH('Auxiliar General'!Z$4,'Lista Puestos Valorados'!$B$10:$BK$10,0),0)="","No relevante",VLOOKUP($B79,'Lista Puestos Valorados'!$B$11:$BK$510,MATCH('Auxiliar General'!Z$4,'Lista Puestos Valorados'!$B$10:$BK$10,0),0))</f>
        <v>No relevante</v>
      </c>
      <c r="AG79" s="26">
        <f>+HLOOKUP(AF79,Sistema_Puntos!$Q$5:$Y$43,'Auxiliar General'!AB$5,FALSE)</f>
        <v>0</v>
      </c>
      <c r="AH79" s="26" t="str">
        <f>+IF(VLOOKUP($B79,'Lista Puestos Valorados'!$B$11:$BK$510,MATCH('Auxiliar General'!AB$4,'Lista Puestos Valorados'!$B$10:$BK$10,0),0)="","No relevante",VLOOKUP($B79,'Lista Puestos Valorados'!$B$11:$BK$510,MATCH('Auxiliar General'!AB$4,'Lista Puestos Valorados'!$B$10:$BK$10,0),0))</f>
        <v>No relevante</v>
      </c>
      <c r="AI79" s="26">
        <f>+HLOOKUP(AH79,Sistema_Puntos!$Q$5:$Y$43,'Auxiliar General'!AD$5,FALSE)</f>
        <v>0</v>
      </c>
      <c r="AJ79" s="26" t="str">
        <f>+IF(VLOOKUP($B79,'Lista Puestos Valorados'!$B$11:$BK$510,MATCH('Auxiliar General'!AD$4,'Lista Puestos Valorados'!$B$10:$BK$10,0),0)="","No relevante",VLOOKUP($B79,'Lista Puestos Valorados'!$B$11:$BK$510,MATCH('Auxiliar General'!AD$4,'Lista Puestos Valorados'!$B$10:$BK$10,0),0))</f>
        <v>No relevante</v>
      </c>
      <c r="AK79" s="26">
        <f>+HLOOKUP(AJ79,Sistema_Puntos!$Q$5:$Y$43,'Auxiliar General'!AF$5,FALSE)</f>
        <v>0</v>
      </c>
      <c r="AL79" s="26" t="str">
        <f>+IF(VLOOKUP($B79,'Lista Puestos Valorados'!$B$11:$BK$510,MATCH('Auxiliar General'!AF$4,'Lista Puestos Valorados'!$B$10:$BK$10,0),0)="","No relevante",VLOOKUP($B79,'Lista Puestos Valorados'!$B$11:$BK$510,MATCH('Auxiliar General'!AF$4,'Lista Puestos Valorados'!$B$10:$BK$10,0),0))</f>
        <v>No relevante</v>
      </c>
      <c r="AM79" s="26">
        <f>+HLOOKUP(AL79,Sistema_Puntos!$Q$5:$Y$43,'Auxiliar General'!AH$5,FALSE)</f>
        <v>0</v>
      </c>
      <c r="AN79" s="26" t="str">
        <f>+IF(VLOOKUP($B79,'Lista Puestos Valorados'!$B$11:$BK$510,MATCH('Auxiliar General'!AH$4,'Lista Puestos Valorados'!$B$10:$BK$10,0),0)="","No relevante",VLOOKUP($B79,'Lista Puestos Valorados'!$B$11:$BK$510,MATCH('Auxiliar General'!AH$4,'Lista Puestos Valorados'!$B$10:$BK$10,0),0))</f>
        <v>No relevante</v>
      </c>
      <c r="AO79" s="26">
        <f>+HLOOKUP(AN79,Sistema_Puntos!$Q$5:$Y$43,'Auxiliar General'!AJ$5,FALSE)</f>
        <v>0</v>
      </c>
      <c r="AP79" s="26" t="str">
        <f>+IF(VLOOKUP($B79,'Lista Puestos Valorados'!$B$11:$BK$510,MATCH('Auxiliar General'!AJ$4,'Lista Puestos Valorados'!$B$10:$BK$10,0),0)="","No relevante",VLOOKUP($B79,'Lista Puestos Valorados'!$B$11:$BK$510,MATCH('Auxiliar General'!AJ$4,'Lista Puestos Valorados'!$B$10:$BK$10,0),0))</f>
        <v>No relevante</v>
      </c>
      <c r="AQ79" s="26">
        <f>+HLOOKUP(AP79,Sistema_Puntos!$Q$5:$Y$43,'Auxiliar General'!AL$5,FALSE)</f>
        <v>0</v>
      </c>
      <c r="AR79" s="26" t="str">
        <f>+IF(VLOOKUP($B79,'Lista Puestos Valorados'!$B$11:$BK$510,MATCH('Auxiliar General'!AL$4,'Lista Puestos Valorados'!$B$10:$BK$10,0),0)="","No relevante",VLOOKUP($B79,'Lista Puestos Valorados'!$B$11:$BK$510,MATCH('Auxiliar General'!AL$4,'Lista Puestos Valorados'!$B$10:$BK$10,0),0))</f>
        <v>No relevante</v>
      </c>
      <c r="AS79" s="26">
        <f>+HLOOKUP(AR79,Sistema_Puntos!$Q$5:$Y$43,'Auxiliar General'!AN$5,FALSE)</f>
        <v>0</v>
      </c>
      <c r="AT79" s="26" t="str">
        <f>+IF(VLOOKUP($B79,'Lista Puestos Valorados'!$B$11:$BK$510,MATCH('Auxiliar General'!AN$4,'Lista Puestos Valorados'!$B$10:$BK$10,0),0)="","No relevante",VLOOKUP($B79,'Lista Puestos Valorados'!$B$11:$BK$510,MATCH('Auxiliar General'!AN$4,'Lista Puestos Valorados'!$B$10:$BK$10,0),0))</f>
        <v>No relevante</v>
      </c>
      <c r="AU79" s="26">
        <f>+HLOOKUP(AT79,Sistema_Puntos!$Q$5:$Y$43,'Auxiliar General'!AP$5,FALSE)</f>
        <v>0</v>
      </c>
      <c r="AV79" s="26" t="str">
        <f>+IF(VLOOKUP($B79,'Lista Puestos Valorados'!$B$11:$BK$510,MATCH('Auxiliar General'!AP$4,'Lista Puestos Valorados'!$B$10:$BK$10,0),0)="","No relevante",VLOOKUP($B79,'Lista Puestos Valorados'!$B$11:$BK$510,MATCH('Auxiliar General'!AP$4,'Lista Puestos Valorados'!$B$10:$BK$10,0),0))</f>
        <v>No relevante</v>
      </c>
      <c r="AW79" s="26">
        <f>+HLOOKUP(AV79,Sistema_Puntos!$Q$5:$Y$43,'Auxiliar General'!AR$5,FALSE)</f>
        <v>0</v>
      </c>
      <c r="AX79" s="26" t="str">
        <f>+IF(VLOOKUP($B79,'Lista Puestos Valorados'!$B$11:$BK$510,MATCH('Auxiliar General'!AR$4,'Lista Puestos Valorados'!$B$10:$BK$10,0),0)="","No relevante",VLOOKUP($B79,'Lista Puestos Valorados'!$B$11:$BK$510,MATCH('Auxiliar General'!AR$4,'Lista Puestos Valorados'!$B$10:$BK$10,0),0))</f>
        <v>No relevante</v>
      </c>
      <c r="AY79" s="26">
        <f>+HLOOKUP(AX79,Sistema_Puntos!$Q$5:$Y$43,'Auxiliar General'!AT$5,FALSE)</f>
        <v>0</v>
      </c>
      <c r="AZ79" s="26" t="str">
        <f>+IF(VLOOKUP($B79,'Lista Puestos Valorados'!$B$11:$BK$510,MATCH('Auxiliar General'!AT$4,'Lista Puestos Valorados'!$B$10:$BK$10,0),0)="","No relevante",VLOOKUP($B79,'Lista Puestos Valorados'!$B$11:$BK$510,MATCH('Auxiliar General'!AT$4,'Lista Puestos Valorados'!$B$10:$BK$10,0),0))</f>
        <v>No relevante</v>
      </c>
      <c r="BA79" s="26">
        <f>+HLOOKUP(AZ79,Sistema_Puntos!$Q$5:$Y$43,'Auxiliar General'!AV$5,FALSE)</f>
        <v>0</v>
      </c>
      <c r="BB79" s="26" t="str">
        <f>+IF(VLOOKUP($B79,'Lista Puestos Valorados'!$B$11:$BK$510,MATCH('Auxiliar General'!AV$4,'Lista Puestos Valorados'!$B$10:$BK$10,0),0)="","No relevante",VLOOKUP($B79,'Lista Puestos Valorados'!$B$11:$BK$510,MATCH('Auxiliar General'!AV$4,'Lista Puestos Valorados'!$B$10:$BK$10,0),0))</f>
        <v>No relevante</v>
      </c>
      <c r="BC79" s="26">
        <f>+HLOOKUP(BB79,Sistema_Puntos!$Q$5:$Y$43,'Auxiliar General'!AX$5,FALSE)</f>
        <v>0</v>
      </c>
      <c r="BD79" s="26" t="str">
        <f>+IF(VLOOKUP($B79,'Lista Puestos Valorados'!$B$11:$BK$510,MATCH('Auxiliar General'!AX$4,'Lista Puestos Valorados'!$B$10:$BK$10,0),0)="","No relevante",VLOOKUP($B79,'Lista Puestos Valorados'!$B$11:$BK$510,MATCH('Auxiliar General'!AX$4,'Lista Puestos Valorados'!$B$10:$BK$10,0),0))</f>
        <v>No relevante</v>
      </c>
      <c r="BE79" s="26">
        <f>+HLOOKUP(BD79,Sistema_Puntos!$Q$5:$Y$43,'Auxiliar General'!AZ$5,FALSE)</f>
        <v>0</v>
      </c>
      <c r="BF79" s="26" t="str">
        <f>+IF(VLOOKUP($B79,'Lista Puestos Valorados'!$B$11:$BK$510,MATCH('Auxiliar General'!AZ$4,'Lista Puestos Valorados'!$B$10:$BK$10,0),0)="","No relevante",VLOOKUP($B79,'Lista Puestos Valorados'!$B$11:$BK$510,MATCH('Auxiliar General'!AZ$4,'Lista Puestos Valorados'!$B$10:$BK$10,0),0))</f>
        <v>No relevante</v>
      </c>
      <c r="BG79" s="26">
        <f>+HLOOKUP(BF79,Sistema_Puntos!$Q$5:$Y$43,'Auxiliar General'!BB$5,FALSE)</f>
        <v>0</v>
      </c>
      <c r="BH79" s="26" t="str">
        <f>+IF(VLOOKUP($B79,'Lista Puestos Valorados'!$B$11:$BK$510,MATCH('Auxiliar General'!BB$4,'Lista Puestos Valorados'!$B$10:$BK$10,0),0)="","No relevante",VLOOKUP($B79,'Lista Puestos Valorados'!$B$11:$BK$510,MATCH('Auxiliar General'!BB$4,'Lista Puestos Valorados'!$B$10:$BK$10,0),0))</f>
        <v>No relevante</v>
      </c>
      <c r="BI79" s="26">
        <f>+HLOOKUP(BH79,Sistema_Puntos!$Q$5:$Y$43,'Auxiliar General'!BD$5,FALSE)</f>
        <v>0</v>
      </c>
      <c r="BJ79" s="26" t="str">
        <f>+IF(VLOOKUP($B79,'Lista Puestos Valorados'!$B$11:$BK$510,MATCH('Auxiliar General'!BD$4,'Lista Puestos Valorados'!$B$10:$BK$10,0),0)="","No relevante",VLOOKUP($B79,'Lista Puestos Valorados'!$B$11:$BK$510,MATCH('Auxiliar General'!BD$4,'Lista Puestos Valorados'!$B$10:$BK$10,0),0))</f>
        <v>No relevante</v>
      </c>
      <c r="BK79" s="26">
        <f>+HLOOKUP(BJ79,Sistema_Puntos!$Q$5:$Y$43,'Auxiliar General'!BF$5,FALSE)</f>
        <v>0</v>
      </c>
      <c r="BL79" s="26" t="str">
        <f>+IF(VLOOKUP($B79,'Lista Puestos Valorados'!$B$11:$BK$510,MATCH('Auxiliar General'!BF$4,'Lista Puestos Valorados'!$B$10:$BK$10,0),0)="","No relevante",VLOOKUP($B79,'Lista Puestos Valorados'!$B$11:$BK$510,MATCH('Auxiliar General'!BF$4,'Lista Puestos Valorados'!$B$10:$BK$10,0),0))</f>
        <v>No relevante</v>
      </c>
      <c r="BM79" s="26">
        <f>+HLOOKUP(BL79,Sistema_Puntos!$Q$5:$Y$43,'Auxiliar General'!BH$5,FALSE)</f>
        <v>0</v>
      </c>
      <c r="BN79" s="26" t="str">
        <f>+IF(VLOOKUP($B79,'Lista Puestos Valorados'!$B$11:$BK$510,MATCH('Auxiliar General'!BH$4,'Lista Puestos Valorados'!$B$10:$BK$10,0),0)="","No relevante",VLOOKUP($B79,'Lista Puestos Valorados'!$B$11:$BK$510,MATCH('Auxiliar General'!BH$4,'Lista Puestos Valorados'!$B$10:$BK$10,0),0))</f>
        <v>No relevante</v>
      </c>
      <c r="BO79" s="26">
        <f>+HLOOKUP(BN79,Sistema_Puntos!$Q$5:$Y$43,'Auxiliar General'!BJ$5,FALSE)</f>
        <v>0</v>
      </c>
      <c r="BP79" s="26" t="str">
        <f>+IF(VLOOKUP($B79,'Lista Puestos Valorados'!$B$11:$BK$510,MATCH('Auxiliar General'!BJ$4,'Lista Puestos Valorados'!$B$10:$BK$10,0),0)="","No relevante",VLOOKUP($B79,'Lista Puestos Valorados'!$B$11:$BK$510,MATCH('Auxiliar General'!BJ$4,'Lista Puestos Valorados'!$B$10:$BK$10,0),0))</f>
        <v>No relevante</v>
      </c>
      <c r="BQ79" s="26">
        <f>+HLOOKUP(BP79,Sistema_Puntos!$Q$5:$Y$43,'Auxiliar General'!BL$5,FALSE)</f>
        <v>0</v>
      </c>
      <c r="BR79" s="26" t="str">
        <f>+IF(VLOOKUP($B79,'Lista Puestos Valorados'!$B$11:$BK$510,MATCH('Auxiliar General'!BL$4,'Lista Puestos Valorados'!$B$10:$BK$10,0),0)="","No relevante",VLOOKUP($B79,'Lista Puestos Valorados'!$B$11:$BK$510,MATCH('Auxiliar General'!BL$4,'Lista Puestos Valorados'!$B$10:$BK$10,0),0))</f>
        <v>No relevante</v>
      </c>
      <c r="BS79" s="26">
        <f>+HLOOKUP(BR79,Sistema_Puntos!$Q$5:$Y$43,'Auxiliar General'!BN$5,FALSE)</f>
        <v>0</v>
      </c>
      <c r="BT79" s="26" t="str">
        <f>+IF(VLOOKUP($B79,'Lista Puestos Valorados'!$B$11:$BK$510,MATCH('Auxiliar General'!BN$4,'Lista Puestos Valorados'!$B$10:$BK$10,0),0)="","No relevante",VLOOKUP($B79,'Lista Puestos Valorados'!$B$11:$BK$510,MATCH('Auxiliar General'!BN$4,'Lista Puestos Valorados'!$B$10:$BK$10,0),0))</f>
        <v>No relevante</v>
      </c>
      <c r="BU79" s="26">
        <f>+HLOOKUP(BT79,Sistema_Puntos!$Q$5:$Y$43,'Auxiliar General'!BP$5,FALSE)</f>
        <v>0</v>
      </c>
      <c r="BV79" s="26" t="str">
        <f>+IF(VLOOKUP($B79,'Lista Puestos Valorados'!$B$11:$BK$510,MATCH('Auxiliar General'!BP$4,'Lista Puestos Valorados'!$B$10:$BK$10,0),0)="","No relevante",VLOOKUP($B79,'Lista Puestos Valorados'!$B$11:$BK$510,MATCH('Auxiliar General'!BP$4,'Lista Puestos Valorados'!$B$10:$BK$10,0),0))</f>
        <v>No relevante</v>
      </c>
      <c r="BW79" s="26">
        <f>+HLOOKUP(BV79,Sistema_Puntos!$Q$5:$Y$43,'Auxiliar General'!BR$5,FALSE)</f>
        <v>0</v>
      </c>
      <c r="BX79" s="26" t="str">
        <f>+IF(VLOOKUP($B79,'Lista Puestos Valorados'!$B$11:$BK$510,MATCH('Auxiliar General'!BR$4,'Lista Puestos Valorados'!$B$10:$BK$10,0),0)="","No relevante",VLOOKUP($B79,'Lista Puestos Valorados'!$B$11:$BK$510,MATCH('Auxiliar General'!BR$4,'Lista Puestos Valorados'!$B$10:$BK$10,0),0))</f>
        <v>No relevante</v>
      </c>
      <c r="BY79" s="26">
        <f>+HLOOKUP(BX79,Sistema_Puntos!$Q$5:$Y$43,'Auxiliar General'!BT$5,FALSE)</f>
        <v>0</v>
      </c>
      <c r="BZ79" s="26" t="str">
        <f>+IF(VLOOKUP($B79,'Lista Puestos Valorados'!$B$11:$BK$510,MATCH('Auxiliar General'!BT$4,'Lista Puestos Valorados'!$B$10:$BK$10,0),0)="","No relevante",VLOOKUP($B79,'Lista Puestos Valorados'!$B$11:$BK$510,MATCH('Auxiliar General'!BT$4,'Lista Puestos Valorados'!$B$10:$BK$10,0),0))</f>
        <v>No relevante</v>
      </c>
      <c r="CA79" s="26">
        <f>+HLOOKUP(BZ79,Sistema_Puntos!$Q$5:$Y$43,'Auxiliar General'!BV$5,FALSE)</f>
        <v>0</v>
      </c>
      <c r="CB79" s="26" t="str">
        <f>+IF(VLOOKUP($B79,'Lista Puestos Valorados'!$B$11:$BK$510,MATCH('Auxiliar General'!BV$4,'Lista Puestos Valorados'!$B$10:$BK$10,0),0)="","No relevante",VLOOKUP($B79,'Lista Puestos Valorados'!$B$11:$BK$510,MATCH('Auxiliar General'!BV$4,'Lista Puestos Valorados'!$B$10:$BK$10,0),0))</f>
        <v>No relevante</v>
      </c>
      <c r="CC79" s="26">
        <f>+HLOOKUP(CB79,Sistema_Puntos!$Q$5:$Y$43,'Auxiliar General'!BX$5,FALSE)</f>
        <v>0</v>
      </c>
      <c r="CD79" s="26" t="str">
        <f>+IF(VLOOKUP($B79,'Lista Puestos Valorados'!$B$11:$BK$510,MATCH('Auxiliar General'!BX$4,'Lista Puestos Valorados'!$B$10:$BK$10,0),0)="","No relevante",VLOOKUP($B79,'Lista Puestos Valorados'!$B$11:$BK$510,MATCH('Auxiliar General'!BX$4,'Lista Puestos Valorados'!$B$10:$BK$10,0),0))</f>
        <v>No relevante</v>
      </c>
      <c r="CE79" s="26">
        <f>+HLOOKUP(CD79,Sistema_Puntos!$Q$5:$Y$43,'Auxiliar General'!BZ$5,FALSE)</f>
        <v>0</v>
      </c>
      <c r="CF79" s="26" t="str">
        <f>+IF(VLOOKUP($B79,'Lista Puestos Valorados'!$B$11:$BK$510,MATCH('Auxiliar General'!BZ$4,'Lista Puestos Valorados'!$B$10:$BK$10,0),0)="","No relevante",VLOOKUP($B79,'Lista Puestos Valorados'!$B$11:$BK$510,MATCH('Auxiliar General'!BZ$4,'Lista Puestos Valorados'!$B$10:$BK$10,0),0))</f>
        <v>No relevante</v>
      </c>
      <c r="CG79" s="26">
        <f>+HLOOKUP(CF79,Sistema_Puntos!$Q$5:$Y$43,'Auxiliar General'!CB$5,FALSE)</f>
        <v>0</v>
      </c>
      <c r="CH79" s="29"/>
      <c r="CI79" s="29"/>
    </row>
    <row r="80" spans="2:87" ht="17.55" customHeight="1">
      <c r="B80" s="26">
        <f>+'Listado de Puestos'!B80</f>
        <v>70</v>
      </c>
      <c r="C80" s="26" t="str">
        <f>+IF('Lista Puestos Valorados'!C80="","",'Lista Puestos Valorados'!C80)</f>
        <v/>
      </c>
      <c r="D80" s="26" t="str">
        <f>+IF('Lista Puestos Valorados'!D80="","",'Lista Puestos Valorados'!D80)</f>
        <v/>
      </c>
      <c r="E80" s="26" t="str">
        <f>+IF('Lista Puestos Valorados'!E80="","",'Lista Puestos Valorados'!E80)</f>
        <v/>
      </c>
      <c r="F80" s="26" t="str">
        <f>+IF('Lista Puestos Valorados'!F80="","",'Lista Puestos Valorados'!F80)</f>
        <v/>
      </c>
      <c r="G80" s="26" t="str">
        <f>+IF('Lista Puestos Valorados'!G80="","",'Lista Puestos Valorados'!G80)</f>
        <v/>
      </c>
      <c r="H80" s="26" t="str">
        <f>+IF('Lista Puestos Valorados'!H80="","",'Lista Puestos Valorados'!H80)</f>
        <v/>
      </c>
      <c r="I80" s="26" t="str">
        <f>+IF('Lista Puestos Valorados'!I80="","",'Lista Puestos Valorados'!I80)</f>
        <v/>
      </c>
      <c r="J80" s="118" t="e">
        <f t="array" ref="J80">+IF(L80="","",_xlfn.IFS(L80&lt;='Cortes de Agrupacion'!$F$15,'Cortes de Agrupacion'!$E$15,'Resultados General'!L80&lt;='Cortes de Agrupacion'!$F$14,'Cortes de Agrupacion'!$E$14,'Resultados General'!L80&lt;='Cortes de Agrupacion'!$F$13,'Cortes de Agrupacion'!$E$13,L80&lt;='Cortes de Agrupacion'!$F$12,'Cortes de Agrupacion'!$E$12,'Resultados General'!L80&lt;='Cortes de Agrupacion'!$F$11,'Cortes de Agrupacion'!$E$11,'Resultados General'!L80&lt;='Cortes de Agrupacion'!$F$10,'Cortes de Agrupacion'!$E$10,'Resultados General'!L80&lt;='Cortes de Agrupacion'!$F$9,'Cortes de Agrupacion'!$E$9,'Resultados General'!L80&lt;='Cortes de Agrupacion'!$F$8,'Cortes de Agrupacion'!$E$8,'Resultados General'!L80&lt;='Cortes de Agrupacion'!$F$7,'Cortes de Agrupacion'!$E$7,'Resultados General'!L80&lt;='Cortes de Agrupacion'!$F$6,'Cortes de Agrupacion'!$E$6))</f>
        <v>#VALUE!</v>
      </c>
      <c r="K80" s="118" t="str">
        <f t="shared" si="2"/>
        <v/>
      </c>
      <c r="L80" s="124" t="e">
        <f>#VALUE!</f>
        <v>#VALUE!</v>
      </c>
      <c r="M80" s="26" t="e">
        <f ca="1">+_xlfn.IFNA(VLOOKUP(C80,'Distribución de puestos'!$B$8:$I$507,8,0),"")</f>
        <v>#NAME?</v>
      </c>
      <c r="N80" s="26" t="str">
        <f>+IF(VLOOKUP($B80,'Lista Puestos Valorados'!$B$11:$BK$510,MATCH('Auxiliar General'!H$4,'Lista Puestos Valorados'!$B$10:$BK$10,0),0)="","No relevante",VLOOKUP($B80,'Lista Puestos Valorados'!$B$11:$BK$510,MATCH('Auxiliar General'!H$4,'Lista Puestos Valorados'!$B$10:$BK$10,0),0))</f>
        <v>No relevante</v>
      </c>
      <c r="O80" s="26">
        <f>+HLOOKUP(N80,Sistema_Puntos!$Q$5:$Y$43,'Auxiliar General'!J$5,FALSE)</f>
        <v>0</v>
      </c>
      <c r="P80" s="26" t="str">
        <f>+IF(VLOOKUP($B80,'Lista Puestos Valorados'!$B$11:$BK$510,MATCH('Auxiliar General'!J$4,'Lista Puestos Valorados'!$B$10:$BK$10,0),0)="","No relevante",VLOOKUP($B80,'Lista Puestos Valorados'!$B$11:$BK$510,MATCH('Auxiliar General'!J$4,'Lista Puestos Valorados'!$B$10:$BK$10,0),0))</f>
        <v>No relevante</v>
      </c>
      <c r="Q80" s="26">
        <f>+HLOOKUP(P80,Sistema_Puntos!$Q$5:$Y$43,'Auxiliar General'!L$5,FALSE)</f>
        <v>0</v>
      </c>
      <c r="R80" s="26" t="str">
        <f>+IF(VLOOKUP($B80,'Lista Puestos Valorados'!$B$11:$BK$510,MATCH('Auxiliar General'!L$4,'Lista Puestos Valorados'!$B$10:$BK$10,0),0)="","No relevante",VLOOKUP($B80,'Lista Puestos Valorados'!$B$11:$BK$510,MATCH('Auxiliar General'!L$4,'Lista Puestos Valorados'!$B$10:$BK$10,0),0))</f>
        <v>No relevante</v>
      </c>
      <c r="S80" s="26">
        <f>+HLOOKUP(R80,Sistema_Puntos!$Q$5:$Y$43,'Auxiliar General'!N$5,FALSE)</f>
        <v>0</v>
      </c>
      <c r="T80" s="26" t="str">
        <f>+IF(VLOOKUP($B80,'Lista Puestos Valorados'!$B$11:$BK$510,MATCH('Auxiliar General'!N$4,'Lista Puestos Valorados'!$B$10:$BK$10,0),0)="","No relevante",VLOOKUP($B80,'Lista Puestos Valorados'!$B$11:$BK$510,MATCH('Auxiliar General'!N$4,'Lista Puestos Valorados'!$B$10:$BK$10,0),0))</f>
        <v>No relevante</v>
      </c>
      <c r="U80" s="26">
        <f>+HLOOKUP(T80,Sistema_Puntos!$Q$5:$Y$43,'Auxiliar General'!P$5,FALSE)</f>
        <v>0</v>
      </c>
      <c r="V80" s="26" t="str">
        <f>+IF(VLOOKUP($B80,'Lista Puestos Valorados'!$B$11:$BK$510,MATCH('Auxiliar General'!P$4,'Lista Puestos Valorados'!$B$10:$BK$10,0),0)="","No relevante",VLOOKUP($B80,'Lista Puestos Valorados'!$B$11:$BK$510,MATCH('Auxiliar General'!P$4,'Lista Puestos Valorados'!$B$10:$BK$10,0),0))</f>
        <v>No relevante</v>
      </c>
      <c r="W80" s="26">
        <f>+HLOOKUP(V80,Sistema_Puntos!$Q$5:$Y$43,'Auxiliar General'!R$5,FALSE)</f>
        <v>0</v>
      </c>
      <c r="X80" s="26" t="str">
        <f>+IF(VLOOKUP($B80,'Lista Puestos Valorados'!$B$11:$BK$510,MATCH('Auxiliar General'!R$4,'Lista Puestos Valorados'!$B$10:$BK$10,0),0)="","No relevante",VLOOKUP($B80,'Lista Puestos Valorados'!$B$11:$BK$510,MATCH('Auxiliar General'!R$4,'Lista Puestos Valorados'!$B$10:$BK$10,0),0))</f>
        <v>No relevante</v>
      </c>
      <c r="Y80" s="26">
        <f>+HLOOKUP(X80,Sistema_Puntos!$Q$5:$Y$43,'Auxiliar General'!T$5,FALSE)</f>
        <v>0</v>
      </c>
      <c r="Z80" s="26" t="str">
        <f>+IF(VLOOKUP($B80,'Lista Puestos Valorados'!$B$11:$BK$510,MATCH('Auxiliar General'!T$4,'Lista Puestos Valorados'!$B$10:$BK$10,0),0)="","No relevante",VLOOKUP($B80,'Lista Puestos Valorados'!$B$11:$BK$510,MATCH('Auxiliar General'!T$4,'Lista Puestos Valorados'!$B$10:$BK$10,0),0))</f>
        <v>No relevante</v>
      </c>
      <c r="AA80" s="26">
        <f>+HLOOKUP(Z80,Sistema_Puntos!$Q$5:$Y$43,'Auxiliar General'!V$5,FALSE)</f>
        <v>0</v>
      </c>
      <c r="AB80" s="26" t="str">
        <f>+IF(VLOOKUP($B80,'Lista Puestos Valorados'!$B$11:$BK$510,MATCH('Auxiliar General'!V$4,'Lista Puestos Valorados'!$B$10:$BK$10,0),0)="","No relevante",VLOOKUP($B80,'Lista Puestos Valorados'!$B$11:$BK$510,MATCH('Auxiliar General'!V$4,'Lista Puestos Valorados'!$B$10:$BK$10,0),0))</f>
        <v>No relevante</v>
      </c>
      <c r="AC80" s="26">
        <f>+HLOOKUP(AB80,Sistema_Puntos!$Q$5:$Y$43,'Auxiliar General'!X$5,FALSE)</f>
        <v>0</v>
      </c>
      <c r="AD80" s="26" t="str">
        <f>+IF(VLOOKUP($B80,'Lista Puestos Valorados'!$B$11:$BK$510,MATCH('Auxiliar General'!X$4,'Lista Puestos Valorados'!$B$10:$BK$10,0),0)="","No relevante",VLOOKUP($B80,'Lista Puestos Valorados'!$B$11:$BK$510,MATCH('Auxiliar General'!X$4,'Lista Puestos Valorados'!$B$10:$BK$10,0),0))</f>
        <v>No relevante</v>
      </c>
      <c r="AE80" s="26">
        <f>+HLOOKUP(AD80,Sistema_Puntos!$Q$5:$Y$43,'Auxiliar General'!Z$5,FALSE)</f>
        <v>0</v>
      </c>
      <c r="AF80" s="26" t="str">
        <f>+IF(VLOOKUP($B80,'Lista Puestos Valorados'!$B$11:$BK$510,MATCH('Auxiliar General'!Z$4,'Lista Puestos Valorados'!$B$10:$BK$10,0),0)="","No relevante",VLOOKUP($B80,'Lista Puestos Valorados'!$B$11:$BK$510,MATCH('Auxiliar General'!Z$4,'Lista Puestos Valorados'!$B$10:$BK$10,0),0))</f>
        <v>No relevante</v>
      </c>
      <c r="AG80" s="26">
        <f>+HLOOKUP(AF80,Sistema_Puntos!$Q$5:$Y$43,'Auxiliar General'!AB$5,FALSE)</f>
        <v>0</v>
      </c>
      <c r="AH80" s="26" t="str">
        <f>+IF(VLOOKUP($B80,'Lista Puestos Valorados'!$B$11:$BK$510,MATCH('Auxiliar General'!AB$4,'Lista Puestos Valorados'!$B$10:$BK$10,0),0)="","No relevante",VLOOKUP($B80,'Lista Puestos Valorados'!$B$11:$BK$510,MATCH('Auxiliar General'!AB$4,'Lista Puestos Valorados'!$B$10:$BK$10,0),0))</f>
        <v>No relevante</v>
      </c>
      <c r="AI80" s="26">
        <f>+HLOOKUP(AH80,Sistema_Puntos!$Q$5:$Y$43,'Auxiliar General'!AD$5,FALSE)</f>
        <v>0</v>
      </c>
      <c r="AJ80" s="26" t="str">
        <f>+IF(VLOOKUP($B80,'Lista Puestos Valorados'!$B$11:$BK$510,MATCH('Auxiliar General'!AD$4,'Lista Puestos Valorados'!$B$10:$BK$10,0),0)="","No relevante",VLOOKUP($B80,'Lista Puestos Valorados'!$B$11:$BK$510,MATCH('Auxiliar General'!AD$4,'Lista Puestos Valorados'!$B$10:$BK$10,0),0))</f>
        <v>No relevante</v>
      </c>
      <c r="AK80" s="26">
        <f>+HLOOKUP(AJ80,Sistema_Puntos!$Q$5:$Y$43,'Auxiliar General'!AF$5,FALSE)</f>
        <v>0</v>
      </c>
      <c r="AL80" s="26" t="str">
        <f>+IF(VLOOKUP($B80,'Lista Puestos Valorados'!$B$11:$BK$510,MATCH('Auxiliar General'!AF$4,'Lista Puestos Valorados'!$B$10:$BK$10,0),0)="","No relevante",VLOOKUP($B80,'Lista Puestos Valorados'!$B$11:$BK$510,MATCH('Auxiliar General'!AF$4,'Lista Puestos Valorados'!$B$10:$BK$10,0),0))</f>
        <v>No relevante</v>
      </c>
      <c r="AM80" s="26">
        <f>+HLOOKUP(AL80,Sistema_Puntos!$Q$5:$Y$43,'Auxiliar General'!AH$5,FALSE)</f>
        <v>0</v>
      </c>
      <c r="AN80" s="26" t="str">
        <f>+IF(VLOOKUP($B80,'Lista Puestos Valorados'!$B$11:$BK$510,MATCH('Auxiliar General'!AH$4,'Lista Puestos Valorados'!$B$10:$BK$10,0),0)="","No relevante",VLOOKUP($B80,'Lista Puestos Valorados'!$B$11:$BK$510,MATCH('Auxiliar General'!AH$4,'Lista Puestos Valorados'!$B$10:$BK$10,0),0))</f>
        <v>No relevante</v>
      </c>
      <c r="AO80" s="26">
        <f>+HLOOKUP(AN80,Sistema_Puntos!$Q$5:$Y$43,'Auxiliar General'!AJ$5,FALSE)</f>
        <v>0</v>
      </c>
      <c r="AP80" s="26" t="str">
        <f>+IF(VLOOKUP($B80,'Lista Puestos Valorados'!$B$11:$BK$510,MATCH('Auxiliar General'!AJ$4,'Lista Puestos Valorados'!$B$10:$BK$10,0),0)="","No relevante",VLOOKUP($B80,'Lista Puestos Valorados'!$B$11:$BK$510,MATCH('Auxiliar General'!AJ$4,'Lista Puestos Valorados'!$B$10:$BK$10,0),0))</f>
        <v>No relevante</v>
      </c>
      <c r="AQ80" s="26">
        <f>+HLOOKUP(AP80,Sistema_Puntos!$Q$5:$Y$43,'Auxiliar General'!AL$5,FALSE)</f>
        <v>0</v>
      </c>
      <c r="AR80" s="26" t="str">
        <f>+IF(VLOOKUP($B80,'Lista Puestos Valorados'!$B$11:$BK$510,MATCH('Auxiliar General'!AL$4,'Lista Puestos Valorados'!$B$10:$BK$10,0),0)="","No relevante",VLOOKUP($B80,'Lista Puestos Valorados'!$B$11:$BK$510,MATCH('Auxiliar General'!AL$4,'Lista Puestos Valorados'!$B$10:$BK$10,0),0))</f>
        <v>No relevante</v>
      </c>
      <c r="AS80" s="26">
        <f>+HLOOKUP(AR80,Sistema_Puntos!$Q$5:$Y$43,'Auxiliar General'!AN$5,FALSE)</f>
        <v>0</v>
      </c>
      <c r="AT80" s="26" t="str">
        <f>+IF(VLOOKUP($B80,'Lista Puestos Valorados'!$B$11:$BK$510,MATCH('Auxiliar General'!AN$4,'Lista Puestos Valorados'!$B$10:$BK$10,0),0)="","No relevante",VLOOKUP($B80,'Lista Puestos Valorados'!$B$11:$BK$510,MATCH('Auxiliar General'!AN$4,'Lista Puestos Valorados'!$B$10:$BK$10,0),0))</f>
        <v>No relevante</v>
      </c>
      <c r="AU80" s="26">
        <f>+HLOOKUP(AT80,Sistema_Puntos!$Q$5:$Y$43,'Auxiliar General'!AP$5,FALSE)</f>
        <v>0</v>
      </c>
      <c r="AV80" s="26" t="str">
        <f>+IF(VLOOKUP($B80,'Lista Puestos Valorados'!$B$11:$BK$510,MATCH('Auxiliar General'!AP$4,'Lista Puestos Valorados'!$B$10:$BK$10,0),0)="","No relevante",VLOOKUP($B80,'Lista Puestos Valorados'!$B$11:$BK$510,MATCH('Auxiliar General'!AP$4,'Lista Puestos Valorados'!$B$10:$BK$10,0),0))</f>
        <v>No relevante</v>
      </c>
      <c r="AW80" s="26">
        <f>+HLOOKUP(AV80,Sistema_Puntos!$Q$5:$Y$43,'Auxiliar General'!AR$5,FALSE)</f>
        <v>0</v>
      </c>
      <c r="AX80" s="26" t="str">
        <f>+IF(VLOOKUP($B80,'Lista Puestos Valorados'!$B$11:$BK$510,MATCH('Auxiliar General'!AR$4,'Lista Puestos Valorados'!$B$10:$BK$10,0),0)="","No relevante",VLOOKUP($B80,'Lista Puestos Valorados'!$B$11:$BK$510,MATCH('Auxiliar General'!AR$4,'Lista Puestos Valorados'!$B$10:$BK$10,0),0))</f>
        <v>No relevante</v>
      </c>
      <c r="AY80" s="26">
        <f>+HLOOKUP(AX80,Sistema_Puntos!$Q$5:$Y$43,'Auxiliar General'!AT$5,FALSE)</f>
        <v>0</v>
      </c>
      <c r="AZ80" s="26" t="str">
        <f>+IF(VLOOKUP($B80,'Lista Puestos Valorados'!$B$11:$BK$510,MATCH('Auxiliar General'!AT$4,'Lista Puestos Valorados'!$B$10:$BK$10,0),0)="","No relevante",VLOOKUP($B80,'Lista Puestos Valorados'!$B$11:$BK$510,MATCH('Auxiliar General'!AT$4,'Lista Puestos Valorados'!$B$10:$BK$10,0),0))</f>
        <v>No relevante</v>
      </c>
      <c r="BA80" s="26">
        <f>+HLOOKUP(AZ80,Sistema_Puntos!$Q$5:$Y$43,'Auxiliar General'!AV$5,FALSE)</f>
        <v>0</v>
      </c>
      <c r="BB80" s="26" t="str">
        <f>+IF(VLOOKUP($B80,'Lista Puestos Valorados'!$B$11:$BK$510,MATCH('Auxiliar General'!AV$4,'Lista Puestos Valorados'!$B$10:$BK$10,0),0)="","No relevante",VLOOKUP($B80,'Lista Puestos Valorados'!$B$11:$BK$510,MATCH('Auxiliar General'!AV$4,'Lista Puestos Valorados'!$B$10:$BK$10,0),0))</f>
        <v>No relevante</v>
      </c>
      <c r="BC80" s="26">
        <f>+HLOOKUP(BB80,Sistema_Puntos!$Q$5:$Y$43,'Auxiliar General'!AX$5,FALSE)</f>
        <v>0</v>
      </c>
      <c r="BD80" s="26" t="str">
        <f>+IF(VLOOKUP($B80,'Lista Puestos Valorados'!$B$11:$BK$510,MATCH('Auxiliar General'!AX$4,'Lista Puestos Valorados'!$B$10:$BK$10,0),0)="","No relevante",VLOOKUP($B80,'Lista Puestos Valorados'!$B$11:$BK$510,MATCH('Auxiliar General'!AX$4,'Lista Puestos Valorados'!$B$10:$BK$10,0),0))</f>
        <v>No relevante</v>
      </c>
      <c r="BE80" s="26">
        <f>+HLOOKUP(BD80,Sistema_Puntos!$Q$5:$Y$43,'Auxiliar General'!AZ$5,FALSE)</f>
        <v>0</v>
      </c>
      <c r="BF80" s="26" t="str">
        <f>+IF(VLOOKUP($B80,'Lista Puestos Valorados'!$B$11:$BK$510,MATCH('Auxiliar General'!AZ$4,'Lista Puestos Valorados'!$B$10:$BK$10,0),0)="","No relevante",VLOOKUP($B80,'Lista Puestos Valorados'!$B$11:$BK$510,MATCH('Auxiliar General'!AZ$4,'Lista Puestos Valorados'!$B$10:$BK$10,0),0))</f>
        <v>No relevante</v>
      </c>
      <c r="BG80" s="26">
        <f>+HLOOKUP(BF80,Sistema_Puntos!$Q$5:$Y$43,'Auxiliar General'!BB$5,FALSE)</f>
        <v>0</v>
      </c>
      <c r="BH80" s="26" t="str">
        <f>+IF(VLOOKUP($B80,'Lista Puestos Valorados'!$B$11:$BK$510,MATCH('Auxiliar General'!BB$4,'Lista Puestos Valorados'!$B$10:$BK$10,0),0)="","No relevante",VLOOKUP($B80,'Lista Puestos Valorados'!$B$11:$BK$510,MATCH('Auxiliar General'!BB$4,'Lista Puestos Valorados'!$B$10:$BK$10,0),0))</f>
        <v>No relevante</v>
      </c>
      <c r="BI80" s="26">
        <f>+HLOOKUP(BH80,Sistema_Puntos!$Q$5:$Y$43,'Auxiliar General'!BD$5,FALSE)</f>
        <v>0</v>
      </c>
      <c r="BJ80" s="26" t="str">
        <f>+IF(VLOOKUP($B80,'Lista Puestos Valorados'!$B$11:$BK$510,MATCH('Auxiliar General'!BD$4,'Lista Puestos Valorados'!$B$10:$BK$10,0),0)="","No relevante",VLOOKUP($B80,'Lista Puestos Valorados'!$B$11:$BK$510,MATCH('Auxiliar General'!BD$4,'Lista Puestos Valorados'!$B$10:$BK$10,0),0))</f>
        <v>No relevante</v>
      </c>
      <c r="BK80" s="26">
        <f>+HLOOKUP(BJ80,Sistema_Puntos!$Q$5:$Y$43,'Auxiliar General'!BF$5,FALSE)</f>
        <v>0</v>
      </c>
      <c r="BL80" s="26" t="str">
        <f>+IF(VLOOKUP($B80,'Lista Puestos Valorados'!$B$11:$BK$510,MATCH('Auxiliar General'!BF$4,'Lista Puestos Valorados'!$B$10:$BK$10,0),0)="","No relevante",VLOOKUP($B80,'Lista Puestos Valorados'!$B$11:$BK$510,MATCH('Auxiliar General'!BF$4,'Lista Puestos Valorados'!$B$10:$BK$10,0),0))</f>
        <v>No relevante</v>
      </c>
      <c r="BM80" s="26">
        <f>+HLOOKUP(BL80,Sistema_Puntos!$Q$5:$Y$43,'Auxiliar General'!BH$5,FALSE)</f>
        <v>0</v>
      </c>
      <c r="BN80" s="26" t="str">
        <f>+IF(VLOOKUP($B80,'Lista Puestos Valorados'!$B$11:$BK$510,MATCH('Auxiliar General'!BH$4,'Lista Puestos Valorados'!$B$10:$BK$10,0),0)="","No relevante",VLOOKUP($B80,'Lista Puestos Valorados'!$B$11:$BK$510,MATCH('Auxiliar General'!BH$4,'Lista Puestos Valorados'!$B$10:$BK$10,0),0))</f>
        <v>No relevante</v>
      </c>
      <c r="BO80" s="26">
        <f>+HLOOKUP(BN80,Sistema_Puntos!$Q$5:$Y$43,'Auxiliar General'!BJ$5,FALSE)</f>
        <v>0</v>
      </c>
      <c r="BP80" s="26" t="str">
        <f>+IF(VLOOKUP($B80,'Lista Puestos Valorados'!$B$11:$BK$510,MATCH('Auxiliar General'!BJ$4,'Lista Puestos Valorados'!$B$10:$BK$10,0),0)="","No relevante",VLOOKUP($B80,'Lista Puestos Valorados'!$B$11:$BK$510,MATCH('Auxiliar General'!BJ$4,'Lista Puestos Valorados'!$B$10:$BK$10,0),0))</f>
        <v>No relevante</v>
      </c>
      <c r="BQ80" s="26">
        <f>+HLOOKUP(BP80,Sistema_Puntos!$Q$5:$Y$43,'Auxiliar General'!BL$5,FALSE)</f>
        <v>0</v>
      </c>
      <c r="BR80" s="26" t="str">
        <f>+IF(VLOOKUP($B80,'Lista Puestos Valorados'!$B$11:$BK$510,MATCH('Auxiliar General'!BL$4,'Lista Puestos Valorados'!$B$10:$BK$10,0),0)="","No relevante",VLOOKUP($B80,'Lista Puestos Valorados'!$B$11:$BK$510,MATCH('Auxiliar General'!BL$4,'Lista Puestos Valorados'!$B$10:$BK$10,0),0))</f>
        <v>No relevante</v>
      </c>
      <c r="BS80" s="26">
        <f>+HLOOKUP(BR80,Sistema_Puntos!$Q$5:$Y$43,'Auxiliar General'!BN$5,FALSE)</f>
        <v>0</v>
      </c>
      <c r="BT80" s="26" t="str">
        <f>+IF(VLOOKUP($B80,'Lista Puestos Valorados'!$B$11:$BK$510,MATCH('Auxiliar General'!BN$4,'Lista Puestos Valorados'!$B$10:$BK$10,0),0)="","No relevante",VLOOKUP($B80,'Lista Puestos Valorados'!$B$11:$BK$510,MATCH('Auxiliar General'!BN$4,'Lista Puestos Valorados'!$B$10:$BK$10,0),0))</f>
        <v>No relevante</v>
      </c>
      <c r="BU80" s="26">
        <f>+HLOOKUP(BT80,Sistema_Puntos!$Q$5:$Y$43,'Auxiliar General'!BP$5,FALSE)</f>
        <v>0</v>
      </c>
      <c r="BV80" s="26" t="str">
        <f>+IF(VLOOKUP($B80,'Lista Puestos Valorados'!$B$11:$BK$510,MATCH('Auxiliar General'!BP$4,'Lista Puestos Valorados'!$B$10:$BK$10,0),0)="","No relevante",VLOOKUP($B80,'Lista Puestos Valorados'!$B$11:$BK$510,MATCH('Auxiliar General'!BP$4,'Lista Puestos Valorados'!$B$10:$BK$10,0),0))</f>
        <v>No relevante</v>
      </c>
      <c r="BW80" s="26">
        <f>+HLOOKUP(BV80,Sistema_Puntos!$Q$5:$Y$43,'Auxiliar General'!BR$5,FALSE)</f>
        <v>0</v>
      </c>
      <c r="BX80" s="26" t="str">
        <f>+IF(VLOOKUP($B80,'Lista Puestos Valorados'!$B$11:$BK$510,MATCH('Auxiliar General'!BR$4,'Lista Puestos Valorados'!$B$10:$BK$10,0),0)="","No relevante",VLOOKUP($B80,'Lista Puestos Valorados'!$B$11:$BK$510,MATCH('Auxiliar General'!BR$4,'Lista Puestos Valorados'!$B$10:$BK$10,0),0))</f>
        <v>No relevante</v>
      </c>
      <c r="BY80" s="26">
        <f>+HLOOKUP(BX80,Sistema_Puntos!$Q$5:$Y$43,'Auxiliar General'!BT$5,FALSE)</f>
        <v>0</v>
      </c>
      <c r="BZ80" s="26" t="str">
        <f>+IF(VLOOKUP($B80,'Lista Puestos Valorados'!$B$11:$BK$510,MATCH('Auxiliar General'!BT$4,'Lista Puestos Valorados'!$B$10:$BK$10,0),0)="","No relevante",VLOOKUP($B80,'Lista Puestos Valorados'!$B$11:$BK$510,MATCH('Auxiliar General'!BT$4,'Lista Puestos Valorados'!$B$10:$BK$10,0),0))</f>
        <v>No relevante</v>
      </c>
      <c r="CA80" s="26">
        <f>+HLOOKUP(BZ80,Sistema_Puntos!$Q$5:$Y$43,'Auxiliar General'!BV$5,FALSE)</f>
        <v>0</v>
      </c>
      <c r="CB80" s="26" t="str">
        <f>+IF(VLOOKUP($B80,'Lista Puestos Valorados'!$B$11:$BK$510,MATCH('Auxiliar General'!BV$4,'Lista Puestos Valorados'!$B$10:$BK$10,0),0)="","No relevante",VLOOKUP($B80,'Lista Puestos Valorados'!$B$11:$BK$510,MATCH('Auxiliar General'!BV$4,'Lista Puestos Valorados'!$B$10:$BK$10,0),0))</f>
        <v>No relevante</v>
      </c>
      <c r="CC80" s="26">
        <f>+HLOOKUP(CB80,Sistema_Puntos!$Q$5:$Y$43,'Auxiliar General'!BX$5,FALSE)</f>
        <v>0</v>
      </c>
      <c r="CD80" s="26" t="str">
        <f>+IF(VLOOKUP($B80,'Lista Puestos Valorados'!$B$11:$BK$510,MATCH('Auxiliar General'!BX$4,'Lista Puestos Valorados'!$B$10:$BK$10,0),0)="","No relevante",VLOOKUP($B80,'Lista Puestos Valorados'!$B$11:$BK$510,MATCH('Auxiliar General'!BX$4,'Lista Puestos Valorados'!$B$10:$BK$10,0),0))</f>
        <v>No relevante</v>
      </c>
      <c r="CE80" s="26">
        <f>+HLOOKUP(CD80,Sistema_Puntos!$Q$5:$Y$43,'Auxiliar General'!BZ$5,FALSE)</f>
        <v>0</v>
      </c>
      <c r="CF80" s="26" t="str">
        <f>+IF(VLOOKUP($B80,'Lista Puestos Valorados'!$B$11:$BK$510,MATCH('Auxiliar General'!BZ$4,'Lista Puestos Valorados'!$B$10:$BK$10,0),0)="","No relevante",VLOOKUP($B80,'Lista Puestos Valorados'!$B$11:$BK$510,MATCH('Auxiliar General'!BZ$4,'Lista Puestos Valorados'!$B$10:$BK$10,0),0))</f>
        <v>No relevante</v>
      </c>
      <c r="CG80" s="26">
        <f>+HLOOKUP(CF80,Sistema_Puntos!$Q$5:$Y$43,'Auxiliar General'!CB$5,FALSE)</f>
        <v>0</v>
      </c>
      <c r="CH80" s="29"/>
      <c r="CI80" s="29"/>
    </row>
    <row r="81" spans="2:87" ht="17.55" customHeight="1">
      <c r="B81" s="26">
        <f>+'Listado de Puestos'!B81</f>
        <v>71</v>
      </c>
      <c r="C81" s="26" t="str">
        <f>+IF('Lista Puestos Valorados'!C81="","",'Lista Puestos Valorados'!C81)</f>
        <v/>
      </c>
      <c r="D81" s="26" t="str">
        <f>+IF('Lista Puestos Valorados'!D81="","",'Lista Puestos Valorados'!D81)</f>
        <v/>
      </c>
      <c r="E81" s="26" t="str">
        <f>+IF('Lista Puestos Valorados'!E81="","",'Lista Puestos Valorados'!E81)</f>
        <v/>
      </c>
      <c r="F81" s="26" t="str">
        <f>+IF('Lista Puestos Valorados'!F81="","",'Lista Puestos Valorados'!F81)</f>
        <v/>
      </c>
      <c r="G81" s="26" t="str">
        <f>+IF('Lista Puestos Valorados'!G81="","",'Lista Puestos Valorados'!G81)</f>
        <v/>
      </c>
      <c r="H81" s="26" t="str">
        <f>+IF('Lista Puestos Valorados'!H81="","",'Lista Puestos Valorados'!H81)</f>
        <v/>
      </c>
      <c r="I81" s="26" t="str">
        <f>+IF('Lista Puestos Valorados'!I81="","",'Lista Puestos Valorados'!I81)</f>
        <v/>
      </c>
      <c r="J81" s="118" t="e">
        <f t="array" ref="J81">+IF(L81="","",_xlfn.IFS(L81&lt;='Cortes de Agrupacion'!$F$15,'Cortes de Agrupacion'!$E$15,'Resultados General'!L81&lt;='Cortes de Agrupacion'!$F$14,'Cortes de Agrupacion'!$E$14,'Resultados General'!L81&lt;='Cortes de Agrupacion'!$F$13,'Cortes de Agrupacion'!$E$13,L81&lt;='Cortes de Agrupacion'!$F$12,'Cortes de Agrupacion'!$E$12,'Resultados General'!L81&lt;='Cortes de Agrupacion'!$F$11,'Cortes de Agrupacion'!$E$11,'Resultados General'!L81&lt;='Cortes de Agrupacion'!$F$10,'Cortes de Agrupacion'!$E$10,'Resultados General'!L81&lt;='Cortes de Agrupacion'!$F$9,'Cortes de Agrupacion'!$E$9,'Resultados General'!L81&lt;='Cortes de Agrupacion'!$F$8,'Cortes de Agrupacion'!$E$8,'Resultados General'!L81&lt;='Cortes de Agrupacion'!$F$7,'Cortes de Agrupacion'!$E$7,'Resultados General'!L81&lt;='Cortes de Agrupacion'!$F$6,'Cortes de Agrupacion'!$E$6))</f>
        <v>#VALUE!</v>
      </c>
      <c r="K81" s="118" t="str">
        <f t="shared" si="2"/>
        <v/>
      </c>
      <c r="L81" s="124" t="e">
        <f>#VALUE!</f>
        <v>#VALUE!</v>
      </c>
      <c r="M81" s="26" t="e">
        <f ca="1">+_xlfn.IFNA(VLOOKUP(C81,'Distribución de puestos'!$B$8:$I$507,8,0),"")</f>
        <v>#NAME?</v>
      </c>
      <c r="N81" s="26" t="str">
        <f>+IF(VLOOKUP($B81,'Lista Puestos Valorados'!$B$11:$BK$510,MATCH('Auxiliar General'!H$4,'Lista Puestos Valorados'!$B$10:$BK$10,0),0)="","No relevante",VLOOKUP($B81,'Lista Puestos Valorados'!$B$11:$BK$510,MATCH('Auxiliar General'!H$4,'Lista Puestos Valorados'!$B$10:$BK$10,0),0))</f>
        <v>No relevante</v>
      </c>
      <c r="O81" s="26">
        <f>+HLOOKUP(N81,Sistema_Puntos!$Q$5:$Y$43,'Auxiliar General'!J$5,FALSE)</f>
        <v>0</v>
      </c>
      <c r="P81" s="26" t="str">
        <f>+IF(VLOOKUP($B81,'Lista Puestos Valorados'!$B$11:$BK$510,MATCH('Auxiliar General'!J$4,'Lista Puestos Valorados'!$B$10:$BK$10,0),0)="","No relevante",VLOOKUP($B81,'Lista Puestos Valorados'!$B$11:$BK$510,MATCH('Auxiliar General'!J$4,'Lista Puestos Valorados'!$B$10:$BK$10,0),0))</f>
        <v>No relevante</v>
      </c>
      <c r="Q81" s="26">
        <f>+HLOOKUP(P81,Sistema_Puntos!$Q$5:$Y$43,'Auxiliar General'!L$5,FALSE)</f>
        <v>0</v>
      </c>
      <c r="R81" s="26" t="str">
        <f>+IF(VLOOKUP($B81,'Lista Puestos Valorados'!$B$11:$BK$510,MATCH('Auxiliar General'!L$4,'Lista Puestos Valorados'!$B$10:$BK$10,0),0)="","No relevante",VLOOKUP($B81,'Lista Puestos Valorados'!$B$11:$BK$510,MATCH('Auxiliar General'!L$4,'Lista Puestos Valorados'!$B$10:$BK$10,0),0))</f>
        <v>No relevante</v>
      </c>
      <c r="S81" s="26">
        <f>+HLOOKUP(R81,Sistema_Puntos!$Q$5:$Y$43,'Auxiliar General'!N$5,FALSE)</f>
        <v>0</v>
      </c>
      <c r="T81" s="26" t="str">
        <f>+IF(VLOOKUP($B81,'Lista Puestos Valorados'!$B$11:$BK$510,MATCH('Auxiliar General'!N$4,'Lista Puestos Valorados'!$B$10:$BK$10,0),0)="","No relevante",VLOOKUP($B81,'Lista Puestos Valorados'!$B$11:$BK$510,MATCH('Auxiliar General'!N$4,'Lista Puestos Valorados'!$B$10:$BK$10,0),0))</f>
        <v>No relevante</v>
      </c>
      <c r="U81" s="26">
        <f>+HLOOKUP(T81,Sistema_Puntos!$Q$5:$Y$43,'Auxiliar General'!P$5,FALSE)</f>
        <v>0</v>
      </c>
      <c r="V81" s="26" t="str">
        <f>+IF(VLOOKUP($B81,'Lista Puestos Valorados'!$B$11:$BK$510,MATCH('Auxiliar General'!P$4,'Lista Puestos Valorados'!$B$10:$BK$10,0),0)="","No relevante",VLOOKUP($B81,'Lista Puestos Valorados'!$B$11:$BK$510,MATCH('Auxiliar General'!P$4,'Lista Puestos Valorados'!$B$10:$BK$10,0),0))</f>
        <v>No relevante</v>
      </c>
      <c r="W81" s="26">
        <f>+HLOOKUP(V81,Sistema_Puntos!$Q$5:$Y$43,'Auxiliar General'!R$5,FALSE)</f>
        <v>0</v>
      </c>
      <c r="X81" s="26" t="str">
        <f>+IF(VLOOKUP($B81,'Lista Puestos Valorados'!$B$11:$BK$510,MATCH('Auxiliar General'!R$4,'Lista Puestos Valorados'!$B$10:$BK$10,0),0)="","No relevante",VLOOKUP($B81,'Lista Puestos Valorados'!$B$11:$BK$510,MATCH('Auxiliar General'!R$4,'Lista Puestos Valorados'!$B$10:$BK$10,0),0))</f>
        <v>No relevante</v>
      </c>
      <c r="Y81" s="26">
        <f>+HLOOKUP(X81,Sistema_Puntos!$Q$5:$Y$43,'Auxiliar General'!T$5,FALSE)</f>
        <v>0</v>
      </c>
      <c r="Z81" s="26" t="str">
        <f>+IF(VLOOKUP($B81,'Lista Puestos Valorados'!$B$11:$BK$510,MATCH('Auxiliar General'!T$4,'Lista Puestos Valorados'!$B$10:$BK$10,0),0)="","No relevante",VLOOKUP($B81,'Lista Puestos Valorados'!$B$11:$BK$510,MATCH('Auxiliar General'!T$4,'Lista Puestos Valorados'!$B$10:$BK$10,0),0))</f>
        <v>No relevante</v>
      </c>
      <c r="AA81" s="26">
        <f>+HLOOKUP(Z81,Sistema_Puntos!$Q$5:$Y$43,'Auxiliar General'!V$5,FALSE)</f>
        <v>0</v>
      </c>
      <c r="AB81" s="26" t="str">
        <f>+IF(VLOOKUP($B81,'Lista Puestos Valorados'!$B$11:$BK$510,MATCH('Auxiliar General'!V$4,'Lista Puestos Valorados'!$B$10:$BK$10,0),0)="","No relevante",VLOOKUP($B81,'Lista Puestos Valorados'!$B$11:$BK$510,MATCH('Auxiliar General'!V$4,'Lista Puestos Valorados'!$B$10:$BK$10,0),0))</f>
        <v>No relevante</v>
      </c>
      <c r="AC81" s="26">
        <f>+HLOOKUP(AB81,Sistema_Puntos!$Q$5:$Y$43,'Auxiliar General'!X$5,FALSE)</f>
        <v>0</v>
      </c>
      <c r="AD81" s="26" t="str">
        <f>+IF(VLOOKUP($B81,'Lista Puestos Valorados'!$B$11:$BK$510,MATCH('Auxiliar General'!X$4,'Lista Puestos Valorados'!$B$10:$BK$10,0),0)="","No relevante",VLOOKUP($B81,'Lista Puestos Valorados'!$B$11:$BK$510,MATCH('Auxiliar General'!X$4,'Lista Puestos Valorados'!$B$10:$BK$10,0),0))</f>
        <v>No relevante</v>
      </c>
      <c r="AE81" s="26">
        <f>+HLOOKUP(AD81,Sistema_Puntos!$Q$5:$Y$43,'Auxiliar General'!Z$5,FALSE)</f>
        <v>0</v>
      </c>
      <c r="AF81" s="26" t="str">
        <f>+IF(VLOOKUP($B81,'Lista Puestos Valorados'!$B$11:$BK$510,MATCH('Auxiliar General'!Z$4,'Lista Puestos Valorados'!$B$10:$BK$10,0),0)="","No relevante",VLOOKUP($B81,'Lista Puestos Valorados'!$B$11:$BK$510,MATCH('Auxiliar General'!Z$4,'Lista Puestos Valorados'!$B$10:$BK$10,0),0))</f>
        <v>No relevante</v>
      </c>
      <c r="AG81" s="26">
        <f>+HLOOKUP(AF81,Sistema_Puntos!$Q$5:$Y$43,'Auxiliar General'!AB$5,FALSE)</f>
        <v>0</v>
      </c>
      <c r="AH81" s="26" t="str">
        <f>+IF(VLOOKUP($B81,'Lista Puestos Valorados'!$B$11:$BK$510,MATCH('Auxiliar General'!AB$4,'Lista Puestos Valorados'!$B$10:$BK$10,0),0)="","No relevante",VLOOKUP($B81,'Lista Puestos Valorados'!$B$11:$BK$510,MATCH('Auxiliar General'!AB$4,'Lista Puestos Valorados'!$B$10:$BK$10,0),0))</f>
        <v>No relevante</v>
      </c>
      <c r="AI81" s="26">
        <f>+HLOOKUP(AH81,Sistema_Puntos!$Q$5:$Y$43,'Auxiliar General'!AD$5,FALSE)</f>
        <v>0</v>
      </c>
      <c r="AJ81" s="26" t="str">
        <f>+IF(VLOOKUP($B81,'Lista Puestos Valorados'!$B$11:$BK$510,MATCH('Auxiliar General'!AD$4,'Lista Puestos Valorados'!$B$10:$BK$10,0),0)="","No relevante",VLOOKUP($B81,'Lista Puestos Valorados'!$B$11:$BK$510,MATCH('Auxiliar General'!AD$4,'Lista Puestos Valorados'!$B$10:$BK$10,0),0))</f>
        <v>No relevante</v>
      </c>
      <c r="AK81" s="26">
        <f>+HLOOKUP(AJ81,Sistema_Puntos!$Q$5:$Y$43,'Auxiliar General'!AF$5,FALSE)</f>
        <v>0</v>
      </c>
      <c r="AL81" s="26" t="str">
        <f>+IF(VLOOKUP($B81,'Lista Puestos Valorados'!$B$11:$BK$510,MATCH('Auxiliar General'!AF$4,'Lista Puestos Valorados'!$B$10:$BK$10,0),0)="","No relevante",VLOOKUP($B81,'Lista Puestos Valorados'!$B$11:$BK$510,MATCH('Auxiliar General'!AF$4,'Lista Puestos Valorados'!$B$10:$BK$10,0),0))</f>
        <v>No relevante</v>
      </c>
      <c r="AM81" s="26">
        <f>+HLOOKUP(AL81,Sistema_Puntos!$Q$5:$Y$43,'Auxiliar General'!AH$5,FALSE)</f>
        <v>0</v>
      </c>
      <c r="AN81" s="26" t="str">
        <f>+IF(VLOOKUP($B81,'Lista Puestos Valorados'!$B$11:$BK$510,MATCH('Auxiliar General'!AH$4,'Lista Puestos Valorados'!$B$10:$BK$10,0),0)="","No relevante",VLOOKUP($B81,'Lista Puestos Valorados'!$B$11:$BK$510,MATCH('Auxiliar General'!AH$4,'Lista Puestos Valorados'!$B$10:$BK$10,0),0))</f>
        <v>No relevante</v>
      </c>
      <c r="AO81" s="26">
        <f>+HLOOKUP(AN81,Sistema_Puntos!$Q$5:$Y$43,'Auxiliar General'!AJ$5,FALSE)</f>
        <v>0</v>
      </c>
      <c r="AP81" s="26" t="str">
        <f>+IF(VLOOKUP($B81,'Lista Puestos Valorados'!$B$11:$BK$510,MATCH('Auxiliar General'!AJ$4,'Lista Puestos Valorados'!$B$10:$BK$10,0),0)="","No relevante",VLOOKUP($B81,'Lista Puestos Valorados'!$B$11:$BK$510,MATCH('Auxiliar General'!AJ$4,'Lista Puestos Valorados'!$B$10:$BK$10,0),0))</f>
        <v>No relevante</v>
      </c>
      <c r="AQ81" s="26">
        <f>+HLOOKUP(AP81,Sistema_Puntos!$Q$5:$Y$43,'Auxiliar General'!AL$5,FALSE)</f>
        <v>0</v>
      </c>
      <c r="AR81" s="26" t="str">
        <f>+IF(VLOOKUP($B81,'Lista Puestos Valorados'!$B$11:$BK$510,MATCH('Auxiliar General'!AL$4,'Lista Puestos Valorados'!$B$10:$BK$10,0),0)="","No relevante",VLOOKUP($B81,'Lista Puestos Valorados'!$B$11:$BK$510,MATCH('Auxiliar General'!AL$4,'Lista Puestos Valorados'!$B$10:$BK$10,0),0))</f>
        <v>No relevante</v>
      </c>
      <c r="AS81" s="26">
        <f>+HLOOKUP(AR81,Sistema_Puntos!$Q$5:$Y$43,'Auxiliar General'!AN$5,FALSE)</f>
        <v>0</v>
      </c>
      <c r="AT81" s="26" t="str">
        <f>+IF(VLOOKUP($B81,'Lista Puestos Valorados'!$B$11:$BK$510,MATCH('Auxiliar General'!AN$4,'Lista Puestos Valorados'!$B$10:$BK$10,0),0)="","No relevante",VLOOKUP($B81,'Lista Puestos Valorados'!$B$11:$BK$510,MATCH('Auxiliar General'!AN$4,'Lista Puestos Valorados'!$B$10:$BK$10,0),0))</f>
        <v>No relevante</v>
      </c>
      <c r="AU81" s="26">
        <f>+HLOOKUP(AT81,Sistema_Puntos!$Q$5:$Y$43,'Auxiliar General'!AP$5,FALSE)</f>
        <v>0</v>
      </c>
      <c r="AV81" s="26" t="str">
        <f>+IF(VLOOKUP($B81,'Lista Puestos Valorados'!$B$11:$BK$510,MATCH('Auxiliar General'!AP$4,'Lista Puestos Valorados'!$B$10:$BK$10,0),0)="","No relevante",VLOOKUP($B81,'Lista Puestos Valorados'!$B$11:$BK$510,MATCH('Auxiliar General'!AP$4,'Lista Puestos Valorados'!$B$10:$BK$10,0),0))</f>
        <v>No relevante</v>
      </c>
      <c r="AW81" s="26">
        <f>+HLOOKUP(AV81,Sistema_Puntos!$Q$5:$Y$43,'Auxiliar General'!AR$5,FALSE)</f>
        <v>0</v>
      </c>
      <c r="AX81" s="26" t="str">
        <f>+IF(VLOOKUP($B81,'Lista Puestos Valorados'!$B$11:$BK$510,MATCH('Auxiliar General'!AR$4,'Lista Puestos Valorados'!$B$10:$BK$10,0),0)="","No relevante",VLOOKUP($B81,'Lista Puestos Valorados'!$B$11:$BK$510,MATCH('Auxiliar General'!AR$4,'Lista Puestos Valorados'!$B$10:$BK$10,0),0))</f>
        <v>No relevante</v>
      </c>
      <c r="AY81" s="26">
        <f>+HLOOKUP(AX81,Sistema_Puntos!$Q$5:$Y$43,'Auxiliar General'!AT$5,FALSE)</f>
        <v>0</v>
      </c>
      <c r="AZ81" s="26" t="str">
        <f>+IF(VLOOKUP($B81,'Lista Puestos Valorados'!$B$11:$BK$510,MATCH('Auxiliar General'!AT$4,'Lista Puestos Valorados'!$B$10:$BK$10,0),0)="","No relevante",VLOOKUP($B81,'Lista Puestos Valorados'!$B$11:$BK$510,MATCH('Auxiliar General'!AT$4,'Lista Puestos Valorados'!$B$10:$BK$10,0),0))</f>
        <v>No relevante</v>
      </c>
      <c r="BA81" s="26">
        <f>+HLOOKUP(AZ81,Sistema_Puntos!$Q$5:$Y$43,'Auxiliar General'!AV$5,FALSE)</f>
        <v>0</v>
      </c>
      <c r="BB81" s="26" t="str">
        <f>+IF(VLOOKUP($B81,'Lista Puestos Valorados'!$B$11:$BK$510,MATCH('Auxiliar General'!AV$4,'Lista Puestos Valorados'!$B$10:$BK$10,0),0)="","No relevante",VLOOKUP($B81,'Lista Puestos Valorados'!$B$11:$BK$510,MATCH('Auxiliar General'!AV$4,'Lista Puestos Valorados'!$B$10:$BK$10,0),0))</f>
        <v>No relevante</v>
      </c>
      <c r="BC81" s="26">
        <f>+HLOOKUP(BB81,Sistema_Puntos!$Q$5:$Y$43,'Auxiliar General'!AX$5,FALSE)</f>
        <v>0</v>
      </c>
      <c r="BD81" s="26" t="str">
        <f>+IF(VLOOKUP($B81,'Lista Puestos Valorados'!$B$11:$BK$510,MATCH('Auxiliar General'!AX$4,'Lista Puestos Valorados'!$B$10:$BK$10,0),0)="","No relevante",VLOOKUP($B81,'Lista Puestos Valorados'!$B$11:$BK$510,MATCH('Auxiliar General'!AX$4,'Lista Puestos Valorados'!$B$10:$BK$10,0),0))</f>
        <v>No relevante</v>
      </c>
      <c r="BE81" s="26">
        <f>+HLOOKUP(BD81,Sistema_Puntos!$Q$5:$Y$43,'Auxiliar General'!AZ$5,FALSE)</f>
        <v>0</v>
      </c>
      <c r="BF81" s="26" t="str">
        <f>+IF(VLOOKUP($B81,'Lista Puestos Valorados'!$B$11:$BK$510,MATCH('Auxiliar General'!AZ$4,'Lista Puestos Valorados'!$B$10:$BK$10,0),0)="","No relevante",VLOOKUP($B81,'Lista Puestos Valorados'!$B$11:$BK$510,MATCH('Auxiliar General'!AZ$4,'Lista Puestos Valorados'!$B$10:$BK$10,0),0))</f>
        <v>No relevante</v>
      </c>
      <c r="BG81" s="26">
        <f>+HLOOKUP(BF81,Sistema_Puntos!$Q$5:$Y$43,'Auxiliar General'!BB$5,FALSE)</f>
        <v>0</v>
      </c>
      <c r="BH81" s="26" t="str">
        <f>+IF(VLOOKUP($B81,'Lista Puestos Valorados'!$B$11:$BK$510,MATCH('Auxiliar General'!BB$4,'Lista Puestos Valorados'!$B$10:$BK$10,0),0)="","No relevante",VLOOKUP($B81,'Lista Puestos Valorados'!$B$11:$BK$510,MATCH('Auxiliar General'!BB$4,'Lista Puestos Valorados'!$B$10:$BK$10,0),0))</f>
        <v>No relevante</v>
      </c>
      <c r="BI81" s="26">
        <f>+HLOOKUP(BH81,Sistema_Puntos!$Q$5:$Y$43,'Auxiliar General'!BD$5,FALSE)</f>
        <v>0</v>
      </c>
      <c r="BJ81" s="26" t="str">
        <f>+IF(VLOOKUP($B81,'Lista Puestos Valorados'!$B$11:$BK$510,MATCH('Auxiliar General'!BD$4,'Lista Puestos Valorados'!$B$10:$BK$10,0),0)="","No relevante",VLOOKUP($B81,'Lista Puestos Valorados'!$B$11:$BK$510,MATCH('Auxiliar General'!BD$4,'Lista Puestos Valorados'!$B$10:$BK$10,0),0))</f>
        <v>No relevante</v>
      </c>
      <c r="BK81" s="26">
        <f>+HLOOKUP(BJ81,Sistema_Puntos!$Q$5:$Y$43,'Auxiliar General'!BF$5,FALSE)</f>
        <v>0</v>
      </c>
      <c r="BL81" s="26" t="str">
        <f>+IF(VLOOKUP($B81,'Lista Puestos Valorados'!$B$11:$BK$510,MATCH('Auxiliar General'!BF$4,'Lista Puestos Valorados'!$B$10:$BK$10,0),0)="","No relevante",VLOOKUP($B81,'Lista Puestos Valorados'!$B$11:$BK$510,MATCH('Auxiliar General'!BF$4,'Lista Puestos Valorados'!$B$10:$BK$10,0),0))</f>
        <v>No relevante</v>
      </c>
      <c r="BM81" s="26">
        <f>+HLOOKUP(BL81,Sistema_Puntos!$Q$5:$Y$43,'Auxiliar General'!BH$5,FALSE)</f>
        <v>0</v>
      </c>
      <c r="BN81" s="26" t="str">
        <f>+IF(VLOOKUP($B81,'Lista Puestos Valorados'!$B$11:$BK$510,MATCH('Auxiliar General'!BH$4,'Lista Puestos Valorados'!$B$10:$BK$10,0),0)="","No relevante",VLOOKUP($B81,'Lista Puestos Valorados'!$B$11:$BK$510,MATCH('Auxiliar General'!BH$4,'Lista Puestos Valorados'!$B$10:$BK$10,0),0))</f>
        <v>No relevante</v>
      </c>
      <c r="BO81" s="26">
        <f>+HLOOKUP(BN81,Sistema_Puntos!$Q$5:$Y$43,'Auxiliar General'!BJ$5,FALSE)</f>
        <v>0</v>
      </c>
      <c r="BP81" s="26" t="str">
        <f>+IF(VLOOKUP($B81,'Lista Puestos Valorados'!$B$11:$BK$510,MATCH('Auxiliar General'!BJ$4,'Lista Puestos Valorados'!$B$10:$BK$10,0),0)="","No relevante",VLOOKUP($B81,'Lista Puestos Valorados'!$B$11:$BK$510,MATCH('Auxiliar General'!BJ$4,'Lista Puestos Valorados'!$B$10:$BK$10,0),0))</f>
        <v>No relevante</v>
      </c>
      <c r="BQ81" s="26">
        <f>+HLOOKUP(BP81,Sistema_Puntos!$Q$5:$Y$43,'Auxiliar General'!BL$5,FALSE)</f>
        <v>0</v>
      </c>
      <c r="BR81" s="26" t="str">
        <f>+IF(VLOOKUP($B81,'Lista Puestos Valorados'!$B$11:$BK$510,MATCH('Auxiliar General'!BL$4,'Lista Puestos Valorados'!$B$10:$BK$10,0),0)="","No relevante",VLOOKUP($B81,'Lista Puestos Valorados'!$B$11:$BK$510,MATCH('Auxiliar General'!BL$4,'Lista Puestos Valorados'!$B$10:$BK$10,0),0))</f>
        <v>No relevante</v>
      </c>
      <c r="BS81" s="26">
        <f>+HLOOKUP(BR81,Sistema_Puntos!$Q$5:$Y$43,'Auxiliar General'!BN$5,FALSE)</f>
        <v>0</v>
      </c>
      <c r="BT81" s="26" t="str">
        <f>+IF(VLOOKUP($B81,'Lista Puestos Valorados'!$B$11:$BK$510,MATCH('Auxiliar General'!BN$4,'Lista Puestos Valorados'!$B$10:$BK$10,0),0)="","No relevante",VLOOKUP($B81,'Lista Puestos Valorados'!$B$11:$BK$510,MATCH('Auxiliar General'!BN$4,'Lista Puestos Valorados'!$B$10:$BK$10,0),0))</f>
        <v>No relevante</v>
      </c>
      <c r="BU81" s="26">
        <f>+HLOOKUP(BT81,Sistema_Puntos!$Q$5:$Y$43,'Auxiliar General'!BP$5,FALSE)</f>
        <v>0</v>
      </c>
      <c r="BV81" s="26" t="str">
        <f>+IF(VLOOKUP($B81,'Lista Puestos Valorados'!$B$11:$BK$510,MATCH('Auxiliar General'!BP$4,'Lista Puestos Valorados'!$B$10:$BK$10,0),0)="","No relevante",VLOOKUP($B81,'Lista Puestos Valorados'!$B$11:$BK$510,MATCH('Auxiliar General'!BP$4,'Lista Puestos Valorados'!$B$10:$BK$10,0),0))</f>
        <v>No relevante</v>
      </c>
      <c r="BW81" s="26">
        <f>+HLOOKUP(BV81,Sistema_Puntos!$Q$5:$Y$43,'Auxiliar General'!BR$5,FALSE)</f>
        <v>0</v>
      </c>
      <c r="BX81" s="26" t="str">
        <f>+IF(VLOOKUP($B81,'Lista Puestos Valorados'!$B$11:$BK$510,MATCH('Auxiliar General'!BR$4,'Lista Puestos Valorados'!$B$10:$BK$10,0),0)="","No relevante",VLOOKUP($B81,'Lista Puestos Valorados'!$B$11:$BK$510,MATCH('Auxiliar General'!BR$4,'Lista Puestos Valorados'!$B$10:$BK$10,0),0))</f>
        <v>No relevante</v>
      </c>
      <c r="BY81" s="26">
        <f>+HLOOKUP(BX81,Sistema_Puntos!$Q$5:$Y$43,'Auxiliar General'!BT$5,FALSE)</f>
        <v>0</v>
      </c>
      <c r="BZ81" s="26" t="str">
        <f>+IF(VLOOKUP($B81,'Lista Puestos Valorados'!$B$11:$BK$510,MATCH('Auxiliar General'!BT$4,'Lista Puestos Valorados'!$B$10:$BK$10,0),0)="","No relevante",VLOOKUP($B81,'Lista Puestos Valorados'!$B$11:$BK$510,MATCH('Auxiliar General'!BT$4,'Lista Puestos Valorados'!$B$10:$BK$10,0),0))</f>
        <v>No relevante</v>
      </c>
      <c r="CA81" s="26">
        <f>+HLOOKUP(BZ81,Sistema_Puntos!$Q$5:$Y$43,'Auxiliar General'!BV$5,FALSE)</f>
        <v>0</v>
      </c>
      <c r="CB81" s="26" t="str">
        <f>+IF(VLOOKUP($B81,'Lista Puestos Valorados'!$B$11:$BK$510,MATCH('Auxiliar General'!BV$4,'Lista Puestos Valorados'!$B$10:$BK$10,0),0)="","No relevante",VLOOKUP($B81,'Lista Puestos Valorados'!$B$11:$BK$510,MATCH('Auxiliar General'!BV$4,'Lista Puestos Valorados'!$B$10:$BK$10,0),0))</f>
        <v>No relevante</v>
      </c>
      <c r="CC81" s="26">
        <f>+HLOOKUP(CB81,Sistema_Puntos!$Q$5:$Y$43,'Auxiliar General'!BX$5,FALSE)</f>
        <v>0</v>
      </c>
      <c r="CD81" s="26" t="str">
        <f>+IF(VLOOKUP($B81,'Lista Puestos Valorados'!$B$11:$BK$510,MATCH('Auxiliar General'!BX$4,'Lista Puestos Valorados'!$B$10:$BK$10,0),0)="","No relevante",VLOOKUP($B81,'Lista Puestos Valorados'!$B$11:$BK$510,MATCH('Auxiliar General'!BX$4,'Lista Puestos Valorados'!$B$10:$BK$10,0),0))</f>
        <v>No relevante</v>
      </c>
      <c r="CE81" s="26">
        <f>+HLOOKUP(CD81,Sistema_Puntos!$Q$5:$Y$43,'Auxiliar General'!BZ$5,FALSE)</f>
        <v>0</v>
      </c>
      <c r="CF81" s="26" t="str">
        <f>+IF(VLOOKUP($B81,'Lista Puestos Valorados'!$B$11:$BK$510,MATCH('Auxiliar General'!BZ$4,'Lista Puestos Valorados'!$B$10:$BK$10,0),0)="","No relevante",VLOOKUP($B81,'Lista Puestos Valorados'!$B$11:$BK$510,MATCH('Auxiliar General'!BZ$4,'Lista Puestos Valorados'!$B$10:$BK$10,0),0))</f>
        <v>No relevante</v>
      </c>
      <c r="CG81" s="26">
        <f>+HLOOKUP(CF81,Sistema_Puntos!$Q$5:$Y$43,'Auxiliar General'!CB$5,FALSE)</f>
        <v>0</v>
      </c>
      <c r="CH81" s="29"/>
      <c r="CI81" s="29"/>
    </row>
    <row r="82" spans="2:87" ht="17.55" customHeight="1">
      <c r="B82" s="26">
        <f>+'Listado de Puestos'!B82</f>
        <v>72</v>
      </c>
      <c r="C82" s="26" t="str">
        <f>+IF('Lista Puestos Valorados'!C82="","",'Lista Puestos Valorados'!C82)</f>
        <v/>
      </c>
      <c r="D82" s="26" t="str">
        <f>+IF('Lista Puestos Valorados'!D82="","",'Lista Puestos Valorados'!D82)</f>
        <v/>
      </c>
      <c r="E82" s="26" t="str">
        <f>+IF('Lista Puestos Valorados'!E82="","",'Lista Puestos Valorados'!E82)</f>
        <v/>
      </c>
      <c r="F82" s="26" t="str">
        <f>+IF('Lista Puestos Valorados'!F82="","",'Lista Puestos Valorados'!F82)</f>
        <v/>
      </c>
      <c r="G82" s="26" t="str">
        <f>+IF('Lista Puestos Valorados'!G82="","",'Lista Puestos Valorados'!G82)</f>
        <v/>
      </c>
      <c r="H82" s="26" t="str">
        <f>+IF('Lista Puestos Valorados'!H82="","",'Lista Puestos Valorados'!H82)</f>
        <v/>
      </c>
      <c r="I82" s="26" t="str">
        <f>+IF('Lista Puestos Valorados'!I82="","",'Lista Puestos Valorados'!I82)</f>
        <v/>
      </c>
      <c r="J82" s="118" t="e">
        <f t="array" ref="J82">+IF(L82="","",_xlfn.IFS(L82&lt;='Cortes de Agrupacion'!$F$15,'Cortes de Agrupacion'!$E$15,'Resultados General'!L82&lt;='Cortes de Agrupacion'!$F$14,'Cortes de Agrupacion'!$E$14,'Resultados General'!L82&lt;='Cortes de Agrupacion'!$F$13,'Cortes de Agrupacion'!$E$13,L82&lt;='Cortes de Agrupacion'!$F$12,'Cortes de Agrupacion'!$E$12,'Resultados General'!L82&lt;='Cortes de Agrupacion'!$F$11,'Cortes de Agrupacion'!$E$11,'Resultados General'!L82&lt;='Cortes de Agrupacion'!$F$10,'Cortes de Agrupacion'!$E$10,'Resultados General'!L82&lt;='Cortes de Agrupacion'!$F$9,'Cortes de Agrupacion'!$E$9,'Resultados General'!L82&lt;='Cortes de Agrupacion'!$F$8,'Cortes de Agrupacion'!$E$8,'Resultados General'!L82&lt;='Cortes de Agrupacion'!$F$7,'Cortes de Agrupacion'!$E$7,'Resultados General'!L82&lt;='Cortes de Agrupacion'!$F$6,'Cortes de Agrupacion'!$E$6))</f>
        <v>#VALUE!</v>
      </c>
      <c r="K82" s="118" t="str">
        <f t="shared" si="2"/>
        <v/>
      </c>
      <c r="L82" s="124" t="e">
        <f>#VALUE!</f>
        <v>#VALUE!</v>
      </c>
      <c r="M82" s="26" t="e">
        <f ca="1">+_xlfn.IFNA(VLOOKUP(C82,'Distribución de puestos'!$B$8:$I$507,8,0),"")</f>
        <v>#NAME?</v>
      </c>
      <c r="N82" s="26" t="str">
        <f>+IF(VLOOKUP($B82,'Lista Puestos Valorados'!$B$11:$BK$510,MATCH('Auxiliar General'!H$4,'Lista Puestos Valorados'!$B$10:$BK$10,0),0)="","No relevante",VLOOKUP($B82,'Lista Puestos Valorados'!$B$11:$BK$510,MATCH('Auxiliar General'!H$4,'Lista Puestos Valorados'!$B$10:$BK$10,0),0))</f>
        <v>No relevante</v>
      </c>
      <c r="O82" s="26">
        <f>+HLOOKUP(N82,Sistema_Puntos!$Q$5:$Y$43,'Auxiliar General'!J$5,FALSE)</f>
        <v>0</v>
      </c>
      <c r="P82" s="26" t="str">
        <f>+IF(VLOOKUP($B82,'Lista Puestos Valorados'!$B$11:$BK$510,MATCH('Auxiliar General'!J$4,'Lista Puestos Valorados'!$B$10:$BK$10,0),0)="","No relevante",VLOOKUP($B82,'Lista Puestos Valorados'!$B$11:$BK$510,MATCH('Auxiliar General'!J$4,'Lista Puestos Valorados'!$B$10:$BK$10,0),0))</f>
        <v>No relevante</v>
      </c>
      <c r="Q82" s="26">
        <f>+HLOOKUP(P82,Sistema_Puntos!$Q$5:$Y$43,'Auxiliar General'!L$5,FALSE)</f>
        <v>0</v>
      </c>
      <c r="R82" s="26" t="str">
        <f>+IF(VLOOKUP($B82,'Lista Puestos Valorados'!$B$11:$BK$510,MATCH('Auxiliar General'!L$4,'Lista Puestos Valorados'!$B$10:$BK$10,0),0)="","No relevante",VLOOKUP($B82,'Lista Puestos Valorados'!$B$11:$BK$510,MATCH('Auxiliar General'!L$4,'Lista Puestos Valorados'!$B$10:$BK$10,0),0))</f>
        <v>No relevante</v>
      </c>
      <c r="S82" s="26">
        <f>+HLOOKUP(R82,Sistema_Puntos!$Q$5:$Y$43,'Auxiliar General'!N$5,FALSE)</f>
        <v>0</v>
      </c>
      <c r="T82" s="26" t="str">
        <f>+IF(VLOOKUP($B82,'Lista Puestos Valorados'!$B$11:$BK$510,MATCH('Auxiliar General'!N$4,'Lista Puestos Valorados'!$B$10:$BK$10,0),0)="","No relevante",VLOOKUP($B82,'Lista Puestos Valorados'!$B$11:$BK$510,MATCH('Auxiliar General'!N$4,'Lista Puestos Valorados'!$B$10:$BK$10,0),0))</f>
        <v>No relevante</v>
      </c>
      <c r="U82" s="26">
        <f>+HLOOKUP(T82,Sistema_Puntos!$Q$5:$Y$43,'Auxiliar General'!P$5,FALSE)</f>
        <v>0</v>
      </c>
      <c r="V82" s="26" t="str">
        <f>+IF(VLOOKUP($B82,'Lista Puestos Valorados'!$B$11:$BK$510,MATCH('Auxiliar General'!P$4,'Lista Puestos Valorados'!$B$10:$BK$10,0),0)="","No relevante",VLOOKUP($B82,'Lista Puestos Valorados'!$B$11:$BK$510,MATCH('Auxiliar General'!P$4,'Lista Puestos Valorados'!$B$10:$BK$10,0),0))</f>
        <v>No relevante</v>
      </c>
      <c r="W82" s="26">
        <f>+HLOOKUP(V82,Sistema_Puntos!$Q$5:$Y$43,'Auxiliar General'!R$5,FALSE)</f>
        <v>0</v>
      </c>
      <c r="X82" s="26" t="str">
        <f>+IF(VLOOKUP($B82,'Lista Puestos Valorados'!$B$11:$BK$510,MATCH('Auxiliar General'!R$4,'Lista Puestos Valorados'!$B$10:$BK$10,0),0)="","No relevante",VLOOKUP($B82,'Lista Puestos Valorados'!$B$11:$BK$510,MATCH('Auxiliar General'!R$4,'Lista Puestos Valorados'!$B$10:$BK$10,0),0))</f>
        <v>No relevante</v>
      </c>
      <c r="Y82" s="26">
        <f>+HLOOKUP(X82,Sistema_Puntos!$Q$5:$Y$43,'Auxiliar General'!T$5,FALSE)</f>
        <v>0</v>
      </c>
      <c r="Z82" s="26" t="str">
        <f>+IF(VLOOKUP($B82,'Lista Puestos Valorados'!$B$11:$BK$510,MATCH('Auxiliar General'!T$4,'Lista Puestos Valorados'!$B$10:$BK$10,0),0)="","No relevante",VLOOKUP($B82,'Lista Puestos Valorados'!$B$11:$BK$510,MATCH('Auxiliar General'!T$4,'Lista Puestos Valorados'!$B$10:$BK$10,0),0))</f>
        <v>No relevante</v>
      </c>
      <c r="AA82" s="26">
        <f>+HLOOKUP(Z82,Sistema_Puntos!$Q$5:$Y$43,'Auxiliar General'!V$5,FALSE)</f>
        <v>0</v>
      </c>
      <c r="AB82" s="26" t="str">
        <f>+IF(VLOOKUP($B82,'Lista Puestos Valorados'!$B$11:$BK$510,MATCH('Auxiliar General'!V$4,'Lista Puestos Valorados'!$B$10:$BK$10,0),0)="","No relevante",VLOOKUP($B82,'Lista Puestos Valorados'!$B$11:$BK$510,MATCH('Auxiliar General'!V$4,'Lista Puestos Valorados'!$B$10:$BK$10,0),0))</f>
        <v>No relevante</v>
      </c>
      <c r="AC82" s="26">
        <f>+HLOOKUP(AB82,Sistema_Puntos!$Q$5:$Y$43,'Auxiliar General'!X$5,FALSE)</f>
        <v>0</v>
      </c>
      <c r="AD82" s="26" t="str">
        <f>+IF(VLOOKUP($B82,'Lista Puestos Valorados'!$B$11:$BK$510,MATCH('Auxiliar General'!X$4,'Lista Puestos Valorados'!$B$10:$BK$10,0),0)="","No relevante",VLOOKUP($B82,'Lista Puestos Valorados'!$B$11:$BK$510,MATCH('Auxiliar General'!X$4,'Lista Puestos Valorados'!$B$10:$BK$10,0),0))</f>
        <v>No relevante</v>
      </c>
      <c r="AE82" s="26">
        <f>+HLOOKUP(AD82,Sistema_Puntos!$Q$5:$Y$43,'Auxiliar General'!Z$5,FALSE)</f>
        <v>0</v>
      </c>
      <c r="AF82" s="26" t="str">
        <f>+IF(VLOOKUP($B82,'Lista Puestos Valorados'!$B$11:$BK$510,MATCH('Auxiliar General'!Z$4,'Lista Puestos Valorados'!$B$10:$BK$10,0),0)="","No relevante",VLOOKUP($B82,'Lista Puestos Valorados'!$B$11:$BK$510,MATCH('Auxiliar General'!Z$4,'Lista Puestos Valorados'!$B$10:$BK$10,0),0))</f>
        <v>No relevante</v>
      </c>
      <c r="AG82" s="26">
        <f>+HLOOKUP(AF82,Sistema_Puntos!$Q$5:$Y$43,'Auxiliar General'!AB$5,FALSE)</f>
        <v>0</v>
      </c>
      <c r="AH82" s="26" t="str">
        <f>+IF(VLOOKUP($B82,'Lista Puestos Valorados'!$B$11:$BK$510,MATCH('Auxiliar General'!AB$4,'Lista Puestos Valorados'!$B$10:$BK$10,0),0)="","No relevante",VLOOKUP($B82,'Lista Puestos Valorados'!$B$11:$BK$510,MATCH('Auxiliar General'!AB$4,'Lista Puestos Valorados'!$B$10:$BK$10,0),0))</f>
        <v>No relevante</v>
      </c>
      <c r="AI82" s="26">
        <f>+HLOOKUP(AH82,Sistema_Puntos!$Q$5:$Y$43,'Auxiliar General'!AD$5,FALSE)</f>
        <v>0</v>
      </c>
      <c r="AJ82" s="26" t="str">
        <f>+IF(VLOOKUP($B82,'Lista Puestos Valorados'!$B$11:$BK$510,MATCH('Auxiliar General'!AD$4,'Lista Puestos Valorados'!$B$10:$BK$10,0),0)="","No relevante",VLOOKUP($B82,'Lista Puestos Valorados'!$B$11:$BK$510,MATCH('Auxiliar General'!AD$4,'Lista Puestos Valorados'!$B$10:$BK$10,0),0))</f>
        <v>No relevante</v>
      </c>
      <c r="AK82" s="26">
        <f>+HLOOKUP(AJ82,Sistema_Puntos!$Q$5:$Y$43,'Auxiliar General'!AF$5,FALSE)</f>
        <v>0</v>
      </c>
      <c r="AL82" s="26" t="str">
        <f>+IF(VLOOKUP($B82,'Lista Puestos Valorados'!$B$11:$BK$510,MATCH('Auxiliar General'!AF$4,'Lista Puestos Valorados'!$B$10:$BK$10,0),0)="","No relevante",VLOOKUP($B82,'Lista Puestos Valorados'!$B$11:$BK$510,MATCH('Auxiliar General'!AF$4,'Lista Puestos Valorados'!$B$10:$BK$10,0),0))</f>
        <v>No relevante</v>
      </c>
      <c r="AM82" s="26">
        <f>+HLOOKUP(AL82,Sistema_Puntos!$Q$5:$Y$43,'Auxiliar General'!AH$5,FALSE)</f>
        <v>0</v>
      </c>
      <c r="AN82" s="26" t="str">
        <f>+IF(VLOOKUP($B82,'Lista Puestos Valorados'!$B$11:$BK$510,MATCH('Auxiliar General'!AH$4,'Lista Puestos Valorados'!$B$10:$BK$10,0),0)="","No relevante",VLOOKUP($B82,'Lista Puestos Valorados'!$B$11:$BK$510,MATCH('Auxiliar General'!AH$4,'Lista Puestos Valorados'!$B$10:$BK$10,0),0))</f>
        <v>No relevante</v>
      </c>
      <c r="AO82" s="26">
        <f>+HLOOKUP(AN82,Sistema_Puntos!$Q$5:$Y$43,'Auxiliar General'!AJ$5,FALSE)</f>
        <v>0</v>
      </c>
      <c r="AP82" s="26" t="str">
        <f>+IF(VLOOKUP($B82,'Lista Puestos Valorados'!$B$11:$BK$510,MATCH('Auxiliar General'!AJ$4,'Lista Puestos Valorados'!$B$10:$BK$10,0),0)="","No relevante",VLOOKUP($B82,'Lista Puestos Valorados'!$B$11:$BK$510,MATCH('Auxiliar General'!AJ$4,'Lista Puestos Valorados'!$B$10:$BK$10,0),0))</f>
        <v>No relevante</v>
      </c>
      <c r="AQ82" s="26">
        <f>+HLOOKUP(AP82,Sistema_Puntos!$Q$5:$Y$43,'Auxiliar General'!AL$5,FALSE)</f>
        <v>0</v>
      </c>
      <c r="AR82" s="26" t="str">
        <f>+IF(VLOOKUP($B82,'Lista Puestos Valorados'!$B$11:$BK$510,MATCH('Auxiliar General'!AL$4,'Lista Puestos Valorados'!$B$10:$BK$10,0),0)="","No relevante",VLOOKUP($B82,'Lista Puestos Valorados'!$B$11:$BK$510,MATCH('Auxiliar General'!AL$4,'Lista Puestos Valorados'!$B$10:$BK$10,0),0))</f>
        <v>No relevante</v>
      </c>
      <c r="AS82" s="26">
        <f>+HLOOKUP(AR82,Sistema_Puntos!$Q$5:$Y$43,'Auxiliar General'!AN$5,FALSE)</f>
        <v>0</v>
      </c>
      <c r="AT82" s="26" t="str">
        <f>+IF(VLOOKUP($B82,'Lista Puestos Valorados'!$B$11:$BK$510,MATCH('Auxiliar General'!AN$4,'Lista Puestos Valorados'!$B$10:$BK$10,0),0)="","No relevante",VLOOKUP($B82,'Lista Puestos Valorados'!$B$11:$BK$510,MATCH('Auxiliar General'!AN$4,'Lista Puestos Valorados'!$B$10:$BK$10,0),0))</f>
        <v>No relevante</v>
      </c>
      <c r="AU82" s="26">
        <f>+HLOOKUP(AT82,Sistema_Puntos!$Q$5:$Y$43,'Auxiliar General'!AP$5,FALSE)</f>
        <v>0</v>
      </c>
      <c r="AV82" s="26" t="str">
        <f>+IF(VLOOKUP($B82,'Lista Puestos Valorados'!$B$11:$BK$510,MATCH('Auxiliar General'!AP$4,'Lista Puestos Valorados'!$B$10:$BK$10,0),0)="","No relevante",VLOOKUP($B82,'Lista Puestos Valorados'!$B$11:$BK$510,MATCH('Auxiliar General'!AP$4,'Lista Puestos Valorados'!$B$10:$BK$10,0),0))</f>
        <v>No relevante</v>
      </c>
      <c r="AW82" s="26">
        <f>+HLOOKUP(AV82,Sistema_Puntos!$Q$5:$Y$43,'Auxiliar General'!AR$5,FALSE)</f>
        <v>0</v>
      </c>
      <c r="AX82" s="26" t="str">
        <f>+IF(VLOOKUP($B82,'Lista Puestos Valorados'!$B$11:$BK$510,MATCH('Auxiliar General'!AR$4,'Lista Puestos Valorados'!$B$10:$BK$10,0),0)="","No relevante",VLOOKUP($B82,'Lista Puestos Valorados'!$B$11:$BK$510,MATCH('Auxiliar General'!AR$4,'Lista Puestos Valorados'!$B$10:$BK$10,0),0))</f>
        <v>No relevante</v>
      </c>
      <c r="AY82" s="26">
        <f>+HLOOKUP(AX82,Sistema_Puntos!$Q$5:$Y$43,'Auxiliar General'!AT$5,FALSE)</f>
        <v>0</v>
      </c>
      <c r="AZ82" s="26" t="str">
        <f>+IF(VLOOKUP($B82,'Lista Puestos Valorados'!$B$11:$BK$510,MATCH('Auxiliar General'!AT$4,'Lista Puestos Valorados'!$B$10:$BK$10,0),0)="","No relevante",VLOOKUP($B82,'Lista Puestos Valorados'!$B$11:$BK$510,MATCH('Auxiliar General'!AT$4,'Lista Puestos Valorados'!$B$10:$BK$10,0),0))</f>
        <v>No relevante</v>
      </c>
      <c r="BA82" s="26">
        <f>+HLOOKUP(AZ82,Sistema_Puntos!$Q$5:$Y$43,'Auxiliar General'!AV$5,FALSE)</f>
        <v>0</v>
      </c>
      <c r="BB82" s="26" t="str">
        <f>+IF(VLOOKUP($B82,'Lista Puestos Valorados'!$B$11:$BK$510,MATCH('Auxiliar General'!AV$4,'Lista Puestos Valorados'!$B$10:$BK$10,0),0)="","No relevante",VLOOKUP($B82,'Lista Puestos Valorados'!$B$11:$BK$510,MATCH('Auxiliar General'!AV$4,'Lista Puestos Valorados'!$B$10:$BK$10,0),0))</f>
        <v>No relevante</v>
      </c>
      <c r="BC82" s="26">
        <f>+HLOOKUP(BB82,Sistema_Puntos!$Q$5:$Y$43,'Auxiliar General'!AX$5,FALSE)</f>
        <v>0</v>
      </c>
      <c r="BD82" s="26" t="str">
        <f>+IF(VLOOKUP($B82,'Lista Puestos Valorados'!$B$11:$BK$510,MATCH('Auxiliar General'!AX$4,'Lista Puestos Valorados'!$B$10:$BK$10,0),0)="","No relevante",VLOOKUP($B82,'Lista Puestos Valorados'!$B$11:$BK$510,MATCH('Auxiliar General'!AX$4,'Lista Puestos Valorados'!$B$10:$BK$10,0),0))</f>
        <v>No relevante</v>
      </c>
      <c r="BE82" s="26">
        <f>+HLOOKUP(BD82,Sistema_Puntos!$Q$5:$Y$43,'Auxiliar General'!AZ$5,FALSE)</f>
        <v>0</v>
      </c>
      <c r="BF82" s="26" t="str">
        <f>+IF(VLOOKUP($B82,'Lista Puestos Valorados'!$B$11:$BK$510,MATCH('Auxiliar General'!AZ$4,'Lista Puestos Valorados'!$B$10:$BK$10,0),0)="","No relevante",VLOOKUP($B82,'Lista Puestos Valorados'!$B$11:$BK$510,MATCH('Auxiliar General'!AZ$4,'Lista Puestos Valorados'!$B$10:$BK$10,0),0))</f>
        <v>No relevante</v>
      </c>
      <c r="BG82" s="26">
        <f>+HLOOKUP(BF82,Sistema_Puntos!$Q$5:$Y$43,'Auxiliar General'!BB$5,FALSE)</f>
        <v>0</v>
      </c>
      <c r="BH82" s="26" t="str">
        <f>+IF(VLOOKUP($B82,'Lista Puestos Valorados'!$B$11:$BK$510,MATCH('Auxiliar General'!BB$4,'Lista Puestos Valorados'!$B$10:$BK$10,0),0)="","No relevante",VLOOKUP($B82,'Lista Puestos Valorados'!$B$11:$BK$510,MATCH('Auxiliar General'!BB$4,'Lista Puestos Valorados'!$B$10:$BK$10,0),0))</f>
        <v>No relevante</v>
      </c>
      <c r="BI82" s="26">
        <f>+HLOOKUP(BH82,Sistema_Puntos!$Q$5:$Y$43,'Auxiliar General'!BD$5,FALSE)</f>
        <v>0</v>
      </c>
      <c r="BJ82" s="26" t="str">
        <f>+IF(VLOOKUP($B82,'Lista Puestos Valorados'!$B$11:$BK$510,MATCH('Auxiliar General'!BD$4,'Lista Puestos Valorados'!$B$10:$BK$10,0),0)="","No relevante",VLOOKUP($B82,'Lista Puestos Valorados'!$B$11:$BK$510,MATCH('Auxiliar General'!BD$4,'Lista Puestos Valorados'!$B$10:$BK$10,0),0))</f>
        <v>No relevante</v>
      </c>
      <c r="BK82" s="26">
        <f>+HLOOKUP(BJ82,Sistema_Puntos!$Q$5:$Y$43,'Auxiliar General'!BF$5,FALSE)</f>
        <v>0</v>
      </c>
      <c r="BL82" s="26" t="str">
        <f>+IF(VLOOKUP($B82,'Lista Puestos Valorados'!$B$11:$BK$510,MATCH('Auxiliar General'!BF$4,'Lista Puestos Valorados'!$B$10:$BK$10,0),0)="","No relevante",VLOOKUP($B82,'Lista Puestos Valorados'!$B$11:$BK$510,MATCH('Auxiliar General'!BF$4,'Lista Puestos Valorados'!$B$10:$BK$10,0),0))</f>
        <v>No relevante</v>
      </c>
      <c r="BM82" s="26">
        <f>+HLOOKUP(BL82,Sistema_Puntos!$Q$5:$Y$43,'Auxiliar General'!BH$5,FALSE)</f>
        <v>0</v>
      </c>
      <c r="BN82" s="26" t="str">
        <f>+IF(VLOOKUP($B82,'Lista Puestos Valorados'!$B$11:$BK$510,MATCH('Auxiliar General'!BH$4,'Lista Puestos Valorados'!$B$10:$BK$10,0),0)="","No relevante",VLOOKUP($B82,'Lista Puestos Valorados'!$B$11:$BK$510,MATCH('Auxiliar General'!BH$4,'Lista Puestos Valorados'!$B$10:$BK$10,0),0))</f>
        <v>No relevante</v>
      </c>
      <c r="BO82" s="26">
        <f>+HLOOKUP(BN82,Sistema_Puntos!$Q$5:$Y$43,'Auxiliar General'!BJ$5,FALSE)</f>
        <v>0</v>
      </c>
      <c r="BP82" s="26" t="str">
        <f>+IF(VLOOKUP($B82,'Lista Puestos Valorados'!$B$11:$BK$510,MATCH('Auxiliar General'!BJ$4,'Lista Puestos Valorados'!$B$10:$BK$10,0),0)="","No relevante",VLOOKUP($B82,'Lista Puestos Valorados'!$B$11:$BK$510,MATCH('Auxiliar General'!BJ$4,'Lista Puestos Valorados'!$B$10:$BK$10,0),0))</f>
        <v>No relevante</v>
      </c>
      <c r="BQ82" s="26">
        <f>+HLOOKUP(BP82,Sistema_Puntos!$Q$5:$Y$43,'Auxiliar General'!BL$5,FALSE)</f>
        <v>0</v>
      </c>
      <c r="BR82" s="26" t="str">
        <f>+IF(VLOOKUP($B82,'Lista Puestos Valorados'!$B$11:$BK$510,MATCH('Auxiliar General'!BL$4,'Lista Puestos Valorados'!$B$10:$BK$10,0),0)="","No relevante",VLOOKUP($B82,'Lista Puestos Valorados'!$B$11:$BK$510,MATCH('Auxiliar General'!BL$4,'Lista Puestos Valorados'!$B$10:$BK$10,0),0))</f>
        <v>No relevante</v>
      </c>
      <c r="BS82" s="26">
        <f>+HLOOKUP(BR82,Sistema_Puntos!$Q$5:$Y$43,'Auxiliar General'!BN$5,FALSE)</f>
        <v>0</v>
      </c>
      <c r="BT82" s="26" t="str">
        <f>+IF(VLOOKUP($B82,'Lista Puestos Valorados'!$B$11:$BK$510,MATCH('Auxiliar General'!BN$4,'Lista Puestos Valorados'!$B$10:$BK$10,0),0)="","No relevante",VLOOKUP($B82,'Lista Puestos Valorados'!$B$11:$BK$510,MATCH('Auxiliar General'!BN$4,'Lista Puestos Valorados'!$B$10:$BK$10,0),0))</f>
        <v>No relevante</v>
      </c>
      <c r="BU82" s="26">
        <f>+HLOOKUP(BT82,Sistema_Puntos!$Q$5:$Y$43,'Auxiliar General'!BP$5,FALSE)</f>
        <v>0</v>
      </c>
      <c r="BV82" s="26" t="str">
        <f>+IF(VLOOKUP($B82,'Lista Puestos Valorados'!$B$11:$BK$510,MATCH('Auxiliar General'!BP$4,'Lista Puestos Valorados'!$B$10:$BK$10,0),0)="","No relevante",VLOOKUP($B82,'Lista Puestos Valorados'!$B$11:$BK$510,MATCH('Auxiliar General'!BP$4,'Lista Puestos Valorados'!$B$10:$BK$10,0),0))</f>
        <v>No relevante</v>
      </c>
      <c r="BW82" s="26">
        <f>+HLOOKUP(BV82,Sistema_Puntos!$Q$5:$Y$43,'Auxiliar General'!BR$5,FALSE)</f>
        <v>0</v>
      </c>
      <c r="BX82" s="26" t="str">
        <f>+IF(VLOOKUP($B82,'Lista Puestos Valorados'!$B$11:$BK$510,MATCH('Auxiliar General'!BR$4,'Lista Puestos Valorados'!$B$10:$BK$10,0),0)="","No relevante",VLOOKUP($B82,'Lista Puestos Valorados'!$B$11:$BK$510,MATCH('Auxiliar General'!BR$4,'Lista Puestos Valorados'!$B$10:$BK$10,0),0))</f>
        <v>No relevante</v>
      </c>
      <c r="BY82" s="26">
        <f>+HLOOKUP(BX82,Sistema_Puntos!$Q$5:$Y$43,'Auxiliar General'!BT$5,FALSE)</f>
        <v>0</v>
      </c>
      <c r="BZ82" s="26" t="str">
        <f>+IF(VLOOKUP($B82,'Lista Puestos Valorados'!$B$11:$BK$510,MATCH('Auxiliar General'!BT$4,'Lista Puestos Valorados'!$B$10:$BK$10,0),0)="","No relevante",VLOOKUP($B82,'Lista Puestos Valorados'!$B$11:$BK$510,MATCH('Auxiliar General'!BT$4,'Lista Puestos Valorados'!$B$10:$BK$10,0),0))</f>
        <v>No relevante</v>
      </c>
      <c r="CA82" s="26">
        <f>+HLOOKUP(BZ82,Sistema_Puntos!$Q$5:$Y$43,'Auxiliar General'!BV$5,FALSE)</f>
        <v>0</v>
      </c>
      <c r="CB82" s="26" t="str">
        <f>+IF(VLOOKUP($B82,'Lista Puestos Valorados'!$B$11:$BK$510,MATCH('Auxiliar General'!BV$4,'Lista Puestos Valorados'!$B$10:$BK$10,0),0)="","No relevante",VLOOKUP($B82,'Lista Puestos Valorados'!$B$11:$BK$510,MATCH('Auxiliar General'!BV$4,'Lista Puestos Valorados'!$B$10:$BK$10,0),0))</f>
        <v>No relevante</v>
      </c>
      <c r="CC82" s="26">
        <f>+HLOOKUP(CB82,Sistema_Puntos!$Q$5:$Y$43,'Auxiliar General'!BX$5,FALSE)</f>
        <v>0</v>
      </c>
      <c r="CD82" s="26" t="str">
        <f>+IF(VLOOKUP($B82,'Lista Puestos Valorados'!$B$11:$BK$510,MATCH('Auxiliar General'!BX$4,'Lista Puestos Valorados'!$B$10:$BK$10,0),0)="","No relevante",VLOOKUP($B82,'Lista Puestos Valorados'!$B$11:$BK$510,MATCH('Auxiliar General'!BX$4,'Lista Puestos Valorados'!$B$10:$BK$10,0),0))</f>
        <v>No relevante</v>
      </c>
      <c r="CE82" s="26">
        <f>+HLOOKUP(CD82,Sistema_Puntos!$Q$5:$Y$43,'Auxiliar General'!BZ$5,FALSE)</f>
        <v>0</v>
      </c>
      <c r="CF82" s="26" t="str">
        <f>+IF(VLOOKUP($B82,'Lista Puestos Valorados'!$B$11:$BK$510,MATCH('Auxiliar General'!BZ$4,'Lista Puestos Valorados'!$B$10:$BK$10,0),0)="","No relevante",VLOOKUP($B82,'Lista Puestos Valorados'!$B$11:$BK$510,MATCH('Auxiliar General'!BZ$4,'Lista Puestos Valorados'!$B$10:$BK$10,0),0))</f>
        <v>No relevante</v>
      </c>
      <c r="CG82" s="26">
        <f>+HLOOKUP(CF82,Sistema_Puntos!$Q$5:$Y$43,'Auxiliar General'!CB$5,FALSE)</f>
        <v>0</v>
      </c>
      <c r="CH82" s="29"/>
      <c r="CI82" s="29"/>
    </row>
    <row r="83" spans="2:87" ht="17.55" customHeight="1">
      <c r="B83" s="26">
        <f>+'Listado de Puestos'!B83</f>
        <v>73</v>
      </c>
      <c r="C83" s="26" t="str">
        <f>+IF('Lista Puestos Valorados'!C83="","",'Lista Puestos Valorados'!C83)</f>
        <v/>
      </c>
      <c r="D83" s="26" t="str">
        <f>+IF('Lista Puestos Valorados'!D83="","",'Lista Puestos Valorados'!D83)</f>
        <v/>
      </c>
      <c r="E83" s="26" t="str">
        <f>+IF('Lista Puestos Valorados'!E83="","",'Lista Puestos Valorados'!E83)</f>
        <v/>
      </c>
      <c r="F83" s="26" t="str">
        <f>+IF('Lista Puestos Valorados'!F83="","",'Lista Puestos Valorados'!F83)</f>
        <v/>
      </c>
      <c r="G83" s="26" t="str">
        <f>+IF('Lista Puestos Valorados'!G83="","",'Lista Puestos Valorados'!G83)</f>
        <v/>
      </c>
      <c r="H83" s="26" t="str">
        <f>+IF('Lista Puestos Valorados'!H83="","",'Lista Puestos Valorados'!H83)</f>
        <v/>
      </c>
      <c r="I83" s="26" t="str">
        <f>+IF('Lista Puestos Valorados'!I83="","",'Lista Puestos Valorados'!I83)</f>
        <v/>
      </c>
      <c r="J83" s="118" t="e">
        <f t="array" ref="J83">+IF(L83="","",_xlfn.IFS(L83&lt;='Cortes de Agrupacion'!$F$15,'Cortes de Agrupacion'!$E$15,'Resultados General'!L83&lt;='Cortes de Agrupacion'!$F$14,'Cortes de Agrupacion'!$E$14,'Resultados General'!L83&lt;='Cortes de Agrupacion'!$F$13,'Cortes de Agrupacion'!$E$13,L83&lt;='Cortes de Agrupacion'!$F$12,'Cortes de Agrupacion'!$E$12,'Resultados General'!L83&lt;='Cortes de Agrupacion'!$F$11,'Cortes de Agrupacion'!$E$11,'Resultados General'!L83&lt;='Cortes de Agrupacion'!$F$10,'Cortes de Agrupacion'!$E$10,'Resultados General'!L83&lt;='Cortes de Agrupacion'!$F$9,'Cortes de Agrupacion'!$E$9,'Resultados General'!L83&lt;='Cortes de Agrupacion'!$F$8,'Cortes de Agrupacion'!$E$8,'Resultados General'!L83&lt;='Cortes de Agrupacion'!$F$7,'Cortes de Agrupacion'!$E$7,'Resultados General'!L83&lt;='Cortes de Agrupacion'!$F$6,'Cortes de Agrupacion'!$E$6))</f>
        <v>#VALUE!</v>
      </c>
      <c r="K83" s="118" t="str">
        <f t="shared" si="2"/>
        <v/>
      </c>
      <c r="L83" s="124" t="e">
        <f>#VALUE!</f>
        <v>#VALUE!</v>
      </c>
      <c r="M83" s="26" t="e">
        <f ca="1">+_xlfn.IFNA(VLOOKUP(C83,'Distribución de puestos'!$B$8:$I$507,8,0),"")</f>
        <v>#NAME?</v>
      </c>
      <c r="N83" s="26" t="str">
        <f>+IF(VLOOKUP($B83,'Lista Puestos Valorados'!$B$11:$BK$510,MATCH('Auxiliar General'!H$4,'Lista Puestos Valorados'!$B$10:$BK$10,0),0)="","No relevante",VLOOKUP($B83,'Lista Puestos Valorados'!$B$11:$BK$510,MATCH('Auxiliar General'!H$4,'Lista Puestos Valorados'!$B$10:$BK$10,0),0))</f>
        <v>No relevante</v>
      </c>
      <c r="O83" s="26">
        <f>+HLOOKUP(N83,Sistema_Puntos!$Q$5:$Y$43,'Auxiliar General'!J$5,FALSE)</f>
        <v>0</v>
      </c>
      <c r="P83" s="26" t="str">
        <f>+IF(VLOOKUP($B83,'Lista Puestos Valorados'!$B$11:$BK$510,MATCH('Auxiliar General'!J$4,'Lista Puestos Valorados'!$B$10:$BK$10,0),0)="","No relevante",VLOOKUP($B83,'Lista Puestos Valorados'!$B$11:$BK$510,MATCH('Auxiliar General'!J$4,'Lista Puestos Valorados'!$B$10:$BK$10,0),0))</f>
        <v>No relevante</v>
      </c>
      <c r="Q83" s="26">
        <f>+HLOOKUP(P83,Sistema_Puntos!$Q$5:$Y$43,'Auxiliar General'!L$5,FALSE)</f>
        <v>0</v>
      </c>
      <c r="R83" s="26" t="str">
        <f>+IF(VLOOKUP($B83,'Lista Puestos Valorados'!$B$11:$BK$510,MATCH('Auxiliar General'!L$4,'Lista Puestos Valorados'!$B$10:$BK$10,0),0)="","No relevante",VLOOKUP($B83,'Lista Puestos Valorados'!$B$11:$BK$510,MATCH('Auxiliar General'!L$4,'Lista Puestos Valorados'!$B$10:$BK$10,0),0))</f>
        <v>No relevante</v>
      </c>
      <c r="S83" s="26">
        <f>+HLOOKUP(R83,Sistema_Puntos!$Q$5:$Y$43,'Auxiliar General'!N$5,FALSE)</f>
        <v>0</v>
      </c>
      <c r="T83" s="26" t="str">
        <f>+IF(VLOOKUP($B83,'Lista Puestos Valorados'!$B$11:$BK$510,MATCH('Auxiliar General'!N$4,'Lista Puestos Valorados'!$B$10:$BK$10,0),0)="","No relevante",VLOOKUP($B83,'Lista Puestos Valorados'!$B$11:$BK$510,MATCH('Auxiliar General'!N$4,'Lista Puestos Valorados'!$B$10:$BK$10,0),0))</f>
        <v>No relevante</v>
      </c>
      <c r="U83" s="26">
        <f>+HLOOKUP(T83,Sistema_Puntos!$Q$5:$Y$43,'Auxiliar General'!P$5,FALSE)</f>
        <v>0</v>
      </c>
      <c r="V83" s="26" t="str">
        <f>+IF(VLOOKUP($B83,'Lista Puestos Valorados'!$B$11:$BK$510,MATCH('Auxiliar General'!P$4,'Lista Puestos Valorados'!$B$10:$BK$10,0),0)="","No relevante",VLOOKUP($B83,'Lista Puestos Valorados'!$B$11:$BK$510,MATCH('Auxiliar General'!P$4,'Lista Puestos Valorados'!$B$10:$BK$10,0),0))</f>
        <v>No relevante</v>
      </c>
      <c r="W83" s="26">
        <f>+HLOOKUP(V83,Sistema_Puntos!$Q$5:$Y$43,'Auxiliar General'!R$5,FALSE)</f>
        <v>0</v>
      </c>
      <c r="X83" s="26" t="str">
        <f>+IF(VLOOKUP($B83,'Lista Puestos Valorados'!$B$11:$BK$510,MATCH('Auxiliar General'!R$4,'Lista Puestos Valorados'!$B$10:$BK$10,0),0)="","No relevante",VLOOKUP($B83,'Lista Puestos Valorados'!$B$11:$BK$510,MATCH('Auxiliar General'!R$4,'Lista Puestos Valorados'!$B$10:$BK$10,0),0))</f>
        <v>No relevante</v>
      </c>
      <c r="Y83" s="26">
        <f>+HLOOKUP(X83,Sistema_Puntos!$Q$5:$Y$43,'Auxiliar General'!T$5,FALSE)</f>
        <v>0</v>
      </c>
      <c r="Z83" s="26" t="str">
        <f>+IF(VLOOKUP($B83,'Lista Puestos Valorados'!$B$11:$BK$510,MATCH('Auxiliar General'!T$4,'Lista Puestos Valorados'!$B$10:$BK$10,0),0)="","No relevante",VLOOKUP($B83,'Lista Puestos Valorados'!$B$11:$BK$510,MATCH('Auxiliar General'!T$4,'Lista Puestos Valorados'!$B$10:$BK$10,0),0))</f>
        <v>No relevante</v>
      </c>
      <c r="AA83" s="26">
        <f>+HLOOKUP(Z83,Sistema_Puntos!$Q$5:$Y$43,'Auxiliar General'!V$5,FALSE)</f>
        <v>0</v>
      </c>
      <c r="AB83" s="26" t="str">
        <f>+IF(VLOOKUP($B83,'Lista Puestos Valorados'!$B$11:$BK$510,MATCH('Auxiliar General'!V$4,'Lista Puestos Valorados'!$B$10:$BK$10,0),0)="","No relevante",VLOOKUP($B83,'Lista Puestos Valorados'!$B$11:$BK$510,MATCH('Auxiliar General'!V$4,'Lista Puestos Valorados'!$B$10:$BK$10,0),0))</f>
        <v>No relevante</v>
      </c>
      <c r="AC83" s="26">
        <f>+HLOOKUP(AB83,Sistema_Puntos!$Q$5:$Y$43,'Auxiliar General'!X$5,FALSE)</f>
        <v>0</v>
      </c>
      <c r="AD83" s="26" t="str">
        <f>+IF(VLOOKUP($B83,'Lista Puestos Valorados'!$B$11:$BK$510,MATCH('Auxiliar General'!X$4,'Lista Puestos Valorados'!$B$10:$BK$10,0),0)="","No relevante",VLOOKUP($B83,'Lista Puestos Valorados'!$B$11:$BK$510,MATCH('Auxiliar General'!X$4,'Lista Puestos Valorados'!$B$10:$BK$10,0),0))</f>
        <v>No relevante</v>
      </c>
      <c r="AE83" s="26">
        <f>+HLOOKUP(AD83,Sistema_Puntos!$Q$5:$Y$43,'Auxiliar General'!Z$5,FALSE)</f>
        <v>0</v>
      </c>
      <c r="AF83" s="26" t="str">
        <f>+IF(VLOOKUP($B83,'Lista Puestos Valorados'!$B$11:$BK$510,MATCH('Auxiliar General'!Z$4,'Lista Puestos Valorados'!$B$10:$BK$10,0),0)="","No relevante",VLOOKUP($B83,'Lista Puestos Valorados'!$B$11:$BK$510,MATCH('Auxiliar General'!Z$4,'Lista Puestos Valorados'!$B$10:$BK$10,0),0))</f>
        <v>No relevante</v>
      </c>
      <c r="AG83" s="26">
        <f>+HLOOKUP(AF83,Sistema_Puntos!$Q$5:$Y$43,'Auxiliar General'!AB$5,FALSE)</f>
        <v>0</v>
      </c>
      <c r="AH83" s="26" t="str">
        <f>+IF(VLOOKUP($B83,'Lista Puestos Valorados'!$B$11:$BK$510,MATCH('Auxiliar General'!AB$4,'Lista Puestos Valorados'!$B$10:$BK$10,0),0)="","No relevante",VLOOKUP($B83,'Lista Puestos Valorados'!$B$11:$BK$510,MATCH('Auxiliar General'!AB$4,'Lista Puestos Valorados'!$B$10:$BK$10,0),0))</f>
        <v>No relevante</v>
      </c>
      <c r="AI83" s="26">
        <f>+HLOOKUP(AH83,Sistema_Puntos!$Q$5:$Y$43,'Auxiliar General'!AD$5,FALSE)</f>
        <v>0</v>
      </c>
      <c r="AJ83" s="26" t="str">
        <f>+IF(VLOOKUP($B83,'Lista Puestos Valorados'!$B$11:$BK$510,MATCH('Auxiliar General'!AD$4,'Lista Puestos Valorados'!$B$10:$BK$10,0),0)="","No relevante",VLOOKUP($B83,'Lista Puestos Valorados'!$B$11:$BK$510,MATCH('Auxiliar General'!AD$4,'Lista Puestos Valorados'!$B$10:$BK$10,0),0))</f>
        <v>No relevante</v>
      </c>
      <c r="AK83" s="26">
        <f>+HLOOKUP(AJ83,Sistema_Puntos!$Q$5:$Y$43,'Auxiliar General'!AF$5,FALSE)</f>
        <v>0</v>
      </c>
      <c r="AL83" s="26" t="str">
        <f>+IF(VLOOKUP($B83,'Lista Puestos Valorados'!$B$11:$BK$510,MATCH('Auxiliar General'!AF$4,'Lista Puestos Valorados'!$B$10:$BK$10,0),0)="","No relevante",VLOOKUP($B83,'Lista Puestos Valorados'!$B$11:$BK$510,MATCH('Auxiliar General'!AF$4,'Lista Puestos Valorados'!$B$10:$BK$10,0),0))</f>
        <v>No relevante</v>
      </c>
      <c r="AM83" s="26">
        <f>+HLOOKUP(AL83,Sistema_Puntos!$Q$5:$Y$43,'Auxiliar General'!AH$5,FALSE)</f>
        <v>0</v>
      </c>
      <c r="AN83" s="26" t="str">
        <f>+IF(VLOOKUP($B83,'Lista Puestos Valorados'!$B$11:$BK$510,MATCH('Auxiliar General'!AH$4,'Lista Puestos Valorados'!$B$10:$BK$10,0),0)="","No relevante",VLOOKUP($B83,'Lista Puestos Valorados'!$B$11:$BK$510,MATCH('Auxiliar General'!AH$4,'Lista Puestos Valorados'!$B$10:$BK$10,0),0))</f>
        <v>No relevante</v>
      </c>
      <c r="AO83" s="26">
        <f>+HLOOKUP(AN83,Sistema_Puntos!$Q$5:$Y$43,'Auxiliar General'!AJ$5,FALSE)</f>
        <v>0</v>
      </c>
      <c r="AP83" s="26" t="str">
        <f>+IF(VLOOKUP($B83,'Lista Puestos Valorados'!$B$11:$BK$510,MATCH('Auxiliar General'!AJ$4,'Lista Puestos Valorados'!$B$10:$BK$10,0),0)="","No relevante",VLOOKUP($B83,'Lista Puestos Valorados'!$B$11:$BK$510,MATCH('Auxiliar General'!AJ$4,'Lista Puestos Valorados'!$B$10:$BK$10,0),0))</f>
        <v>No relevante</v>
      </c>
      <c r="AQ83" s="26">
        <f>+HLOOKUP(AP83,Sistema_Puntos!$Q$5:$Y$43,'Auxiliar General'!AL$5,FALSE)</f>
        <v>0</v>
      </c>
      <c r="AR83" s="26" t="str">
        <f>+IF(VLOOKUP($B83,'Lista Puestos Valorados'!$B$11:$BK$510,MATCH('Auxiliar General'!AL$4,'Lista Puestos Valorados'!$B$10:$BK$10,0),0)="","No relevante",VLOOKUP($B83,'Lista Puestos Valorados'!$B$11:$BK$510,MATCH('Auxiliar General'!AL$4,'Lista Puestos Valorados'!$B$10:$BK$10,0),0))</f>
        <v>No relevante</v>
      </c>
      <c r="AS83" s="26">
        <f>+HLOOKUP(AR83,Sistema_Puntos!$Q$5:$Y$43,'Auxiliar General'!AN$5,FALSE)</f>
        <v>0</v>
      </c>
      <c r="AT83" s="26" t="str">
        <f>+IF(VLOOKUP($B83,'Lista Puestos Valorados'!$B$11:$BK$510,MATCH('Auxiliar General'!AN$4,'Lista Puestos Valorados'!$B$10:$BK$10,0),0)="","No relevante",VLOOKUP($B83,'Lista Puestos Valorados'!$B$11:$BK$510,MATCH('Auxiliar General'!AN$4,'Lista Puestos Valorados'!$B$10:$BK$10,0),0))</f>
        <v>No relevante</v>
      </c>
      <c r="AU83" s="26">
        <f>+HLOOKUP(AT83,Sistema_Puntos!$Q$5:$Y$43,'Auxiliar General'!AP$5,FALSE)</f>
        <v>0</v>
      </c>
      <c r="AV83" s="26" t="str">
        <f>+IF(VLOOKUP($B83,'Lista Puestos Valorados'!$B$11:$BK$510,MATCH('Auxiliar General'!AP$4,'Lista Puestos Valorados'!$B$10:$BK$10,0),0)="","No relevante",VLOOKUP($B83,'Lista Puestos Valorados'!$B$11:$BK$510,MATCH('Auxiliar General'!AP$4,'Lista Puestos Valorados'!$B$10:$BK$10,0),0))</f>
        <v>No relevante</v>
      </c>
      <c r="AW83" s="26">
        <f>+HLOOKUP(AV83,Sistema_Puntos!$Q$5:$Y$43,'Auxiliar General'!AR$5,FALSE)</f>
        <v>0</v>
      </c>
      <c r="AX83" s="26" t="str">
        <f>+IF(VLOOKUP($B83,'Lista Puestos Valorados'!$B$11:$BK$510,MATCH('Auxiliar General'!AR$4,'Lista Puestos Valorados'!$B$10:$BK$10,0),0)="","No relevante",VLOOKUP($B83,'Lista Puestos Valorados'!$B$11:$BK$510,MATCH('Auxiliar General'!AR$4,'Lista Puestos Valorados'!$B$10:$BK$10,0),0))</f>
        <v>No relevante</v>
      </c>
      <c r="AY83" s="26">
        <f>+HLOOKUP(AX83,Sistema_Puntos!$Q$5:$Y$43,'Auxiliar General'!AT$5,FALSE)</f>
        <v>0</v>
      </c>
      <c r="AZ83" s="26" t="str">
        <f>+IF(VLOOKUP($B83,'Lista Puestos Valorados'!$B$11:$BK$510,MATCH('Auxiliar General'!AT$4,'Lista Puestos Valorados'!$B$10:$BK$10,0),0)="","No relevante",VLOOKUP($B83,'Lista Puestos Valorados'!$B$11:$BK$510,MATCH('Auxiliar General'!AT$4,'Lista Puestos Valorados'!$B$10:$BK$10,0),0))</f>
        <v>No relevante</v>
      </c>
      <c r="BA83" s="26">
        <f>+HLOOKUP(AZ83,Sistema_Puntos!$Q$5:$Y$43,'Auxiliar General'!AV$5,FALSE)</f>
        <v>0</v>
      </c>
      <c r="BB83" s="26" t="str">
        <f>+IF(VLOOKUP($B83,'Lista Puestos Valorados'!$B$11:$BK$510,MATCH('Auxiliar General'!AV$4,'Lista Puestos Valorados'!$B$10:$BK$10,0),0)="","No relevante",VLOOKUP($B83,'Lista Puestos Valorados'!$B$11:$BK$510,MATCH('Auxiliar General'!AV$4,'Lista Puestos Valorados'!$B$10:$BK$10,0),0))</f>
        <v>No relevante</v>
      </c>
      <c r="BC83" s="26">
        <f>+HLOOKUP(BB83,Sistema_Puntos!$Q$5:$Y$43,'Auxiliar General'!AX$5,FALSE)</f>
        <v>0</v>
      </c>
      <c r="BD83" s="26" t="str">
        <f>+IF(VLOOKUP($B83,'Lista Puestos Valorados'!$B$11:$BK$510,MATCH('Auxiliar General'!AX$4,'Lista Puestos Valorados'!$B$10:$BK$10,0),0)="","No relevante",VLOOKUP($B83,'Lista Puestos Valorados'!$B$11:$BK$510,MATCH('Auxiliar General'!AX$4,'Lista Puestos Valorados'!$B$10:$BK$10,0),0))</f>
        <v>No relevante</v>
      </c>
      <c r="BE83" s="26">
        <f>+HLOOKUP(BD83,Sistema_Puntos!$Q$5:$Y$43,'Auxiliar General'!AZ$5,FALSE)</f>
        <v>0</v>
      </c>
      <c r="BF83" s="26" t="str">
        <f>+IF(VLOOKUP($B83,'Lista Puestos Valorados'!$B$11:$BK$510,MATCH('Auxiliar General'!AZ$4,'Lista Puestos Valorados'!$B$10:$BK$10,0),0)="","No relevante",VLOOKUP($B83,'Lista Puestos Valorados'!$B$11:$BK$510,MATCH('Auxiliar General'!AZ$4,'Lista Puestos Valorados'!$B$10:$BK$10,0),0))</f>
        <v>No relevante</v>
      </c>
      <c r="BG83" s="26">
        <f>+HLOOKUP(BF83,Sistema_Puntos!$Q$5:$Y$43,'Auxiliar General'!BB$5,FALSE)</f>
        <v>0</v>
      </c>
      <c r="BH83" s="26" t="str">
        <f>+IF(VLOOKUP($B83,'Lista Puestos Valorados'!$B$11:$BK$510,MATCH('Auxiliar General'!BB$4,'Lista Puestos Valorados'!$B$10:$BK$10,0),0)="","No relevante",VLOOKUP($B83,'Lista Puestos Valorados'!$B$11:$BK$510,MATCH('Auxiliar General'!BB$4,'Lista Puestos Valorados'!$B$10:$BK$10,0),0))</f>
        <v>No relevante</v>
      </c>
      <c r="BI83" s="26">
        <f>+HLOOKUP(BH83,Sistema_Puntos!$Q$5:$Y$43,'Auxiliar General'!BD$5,FALSE)</f>
        <v>0</v>
      </c>
      <c r="BJ83" s="26" t="str">
        <f>+IF(VLOOKUP($B83,'Lista Puestos Valorados'!$B$11:$BK$510,MATCH('Auxiliar General'!BD$4,'Lista Puestos Valorados'!$B$10:$BK$10,0),0)="","No relevante",VLOOKUP($B83,'Lista Puestos Valorados'!$B$11:$BK$510,MATCH('Auxiliar General'!BD$4,'Lista Puestos Valorados'!$B$10:$BK$10,0),0))</f>
        <v>No relevante</v>
      </c>
      <c r="BK83" s="26">
        <f>+HLOOKUP(BJ83,Sistema_Puntos!$Q$5:$Y$43,'Auxiliar General'!BF$5,FALSE)</f>
        <v>0</v>
      </c>
      <c r="BL83" s="26" t="str">
        <f>+IF(VLOOKUP($B83,'Lista Puestos Valorados'!$B$11:$BK$510,MATCH('Auxiliar General'!BF$4,'Lista Puestos Valorados'!$B$10:$BK$10,0),0)="","No relevante",VLOOKUP($B83,'Lista Puestos Valorados'!$B$11:$BK$510,MATCH('Auxiliar General'!BF$4,'Lista Puestos Valorados'!$B$10:$BK$10,0),0))</f>
        <v>No relevante</v>
      </c>
      <c r="BM83" s="26">
        <f>+HLOOKUP(BL83,Sistema_Puntos!$Q$5:$Y$43,'Auxiliar General'!BH$5,FALSE)</f>
        <v>0</v>
      </c>
      <c r="BN83" s="26" t="str">
        <f>+IF(VLOOKUP($B83,'Lista Puestos Valorados'!$B$11:$BK$510,MATCH('Auxiliar General'!BH$4,'Lista Puestos Valorados'!$B$10:$BK$10,0),0)="","No relevante",VLOOKUP($B83,'Lista Puestos Valorados'!$B$11:$BK$510,MATCH('Auxiliar General'!BH$4,'Lista Puestos Valorados'!$B$10:$BK$10,0),0))</f>
        <v>No relevante</v>
      </c>
      <c r="BO83" s="26">
        <f>+HLOOKUP(BN83,Sistema_Puntos!$Q$5:$Y$43,'Auxiliar General'!BJ$5,FALSE)</f>
        <v>0</v>
      </c>
      <c r="BP83" s="26" t="str">
        <f>+IF(VLOOKUP($B83,'Lista Puestos Valorados'!$B$11:$BK$510,MATCH('Auxiliar General'!BJ$4,'Lista Puestos Valorados'!$B$10:$BK$10,0),0)="","No relevante",VLOOKUP($B83,'Lista Puestos Valorados'!$B$11:$BK$510,MATCH('Auxiliar General'!BJ$4,'Lista Puestos Valorados'!$B$10:$BK$10,0),0))</f>
        <v>No relevante</v>
      </c>
      <c r="BQ83" s="26">
        <f>+HLOOKUP(BP83,Sistema_Puntos!$Q$5:$Y$43,'Auxiliar General'!BL$5,FALSE)</f>
        <v>0</v>
      </c>
      <c r="BR83" s="26" t="str">
        <f>+IF(VLOOKUP($B83,'Lista Puestos Valorados'!$B$11:$BK$510,MATCH('Auxiliar General'!BL$4,'Lista Puestos Valorados'!$B$10:$BK$10,0),0)="","No relevante",VLOOKUP($B83,'Lista Puestos Valorados'!$B$11:$BK$510,MATCH('Auxiliar General'!BL$4,'Lista Puestos Valorados'!$B$10:$BK$10,0),0))</f>
        <v>No relevante</v>
      </c>
      <c r="BS83" s="26">
        <f>+HLOOKUP(BR83,Sistema_Puntos!$Q$5:$Y$43,'Auxiliar General'!BN$5,FALSE)</f>
        <v>0</v>
      </c>
      <c r="BT83" s="26" t="str">
        <f>+IF(VLOOKUP($B83,'Lista Puestos Valorados'!$B$11:$BK$510,MATCH('Auxiliar General'!BN$4,'Lista Puestos Valorados'!$B$10:$BK$10,0),0)="","No relevante",VLOOKUP($B83,'Lista Puestos Valorados'!$B$11:$BK$510,MATCH('Auxiliar General'!BN$4,'Lista Puestos Valorados'!$B$10:$BK$10,0),0))</f>
        <v>No relevante</v>
      </c>
      <c r="BU83" s="26">
        <f>+HLOOKUP(BT83,Sistema_Puntos!$Q$5:$Y$43,'Auxiliar General'!BP$5,FALSE)</f>
        <v>0</v>
      </c>
      <c r="BV83" s="26" t="str">
        <f>+IF(VLOOKUP($B83,'Lista Puestos Valorados'!$B$11:$BK$510,MATCH('Auxiliar General'!BP$4,'Lista Puestos Valorados'!$B$10:$BK$10,0),0)="","No relevante",VLOOKUP($B83,'Lista Puestos Valorados'!$B$11:$BK$510,MATCH('Auxiliar General'!BP$4,'Lista Puestos Valorados'!$B$10:$BK$10,0),0))</f>
        <v>No relevante</v>
      </c>
      <c r="BW83" s="26">
        <f>+HLOOKUP(BV83,Sistema_Puntos!$Q$5:$Y$43,'Auxiliar General'!BR$5,FALSE)</f>
        <v>0</v>
      </c>
      <c r="BX83" s="26" t="str">
        <f>+IF(VLOOKUP($B83,'Lista Puestos Valorados'!$B$11:$BK$510,MATCH('Auxiliar General'!BR$4,'Lista Puestos Valorados'!$B$10:$BK$10,0),0)="","No relevante",VLOOKUP($B83,'Lista Puestos Valorados'!$B$11:$BK$510,MATCH('Auxiliar General'!BR$4,'Lista Puestos Valorados'!$B$10:$BK$10,0),0))</f>
        <v>No relevante</v>
      </c>
      <c r="BY83" s="26">
        <f>+HLOOKUP(BX83,Sistema_Puntos!$Q$5:$Y$43,'Auxiliar General'!BT$5,FALSE)</f>
        <v>0</v>
      </c>
      <c r="BZ83" s="26" t="str">
        <f>+IF(VLOOKUP($B83,'Lista Puestos Valorados'!$B$11:$BK$510,MATCH('Auxiliar General'!BT$4,'Lista Puestos Valorados'!$B$10:$BK$10,0),0)="","No relevante",VLOOKUP($B83,'Lista Puestos Valorados'!$B$11:$BK$510,MATCH('Auxiliar General'!BT$4,'Lista Puestos Valorados'!$B$10:$BK$10,0),0))</f>
        <v>No relevante</v>
      </c>
      <c r="CA83" s="26">
        <f>+HLOOKUP(BZ83,Sistema_Puntos!$Q$5:$Y$43,'Auxiliar General'!BV$5,FALSE)</f>
        <v>0</v>
      </c>
      <c r="CB83" s="26" t="str">
        <f>+IF(VLOOKUP($B83,'Lista Puestos Valorados'!$B$11:$BK$510,MATCH('Auxiliar General'!BV$4,'Lista Puestos Valorados'!$B$10:$BK$10,0),0)="","No relevante",VLOOKUP($B83,'Lista Puestos Valorados'!$B$11:$BK$510,MATCH('Auxiliar General'!BV$4,'Lista Puestos Valorados'!$B$10:$BK$10,0),0))</f>
        <v>No relevante</v>
      </c>
      <c r="CC83" s="26">
        <f>+HLOOKUP(CB83,Sistema_Puntos!$Q$5:$Y$43,'Auxiliar General'!BX$5,FALSE)</f>
        <v>0</v>
      </c>
      <c r="CD83" s="26" t="str">
        <f>+IF(VLOOKUP($B83,'Lista Puestos Valorados'!$B$11:$BK$510,MATCH('Auxiliar General'!BX$4,'Lista Puestos Valorados'!$B$10:$BK$10,0),0)="","No relevante",VLOOKUP($B83,'Lista Puestos Valorados'!$B$11:$BK$510,MATCH('Auxiliar General'!BX$4,'Lista Puestos Valorados'!$B$10:$BK$10,0),0))</f>
        <v>No relevante</v>
      </c>
      <c r="CE83" s="26">
        <f>+HLOOKUP(CD83,Sistema_Puntos!$Q$5:$Y$43,'Auxiliar General'!BZ$5,FALSE)</f>
        <v>0</v>
      </c>
      <c r="CF83" s="26" t="str">
        <f>+IF(VLOOKUP($B83,'Lista Puestos Valorados'!$B$11:$BK$510,MATCH('Auxiliar General'!BZ$4,'Lista Puestos Valorados'!$B$10:$BK$10,0),0)="","No relevante",VLOOKUP($B83,'Lista Puestos Valorados'!$B$11:$BK$510,MATCH('Auxiliar General'!BZ$4,'Lista Puestos Valorados'!$B$10:$BK$10,0),0))</f>
        <v>No relevante</v>
      </c>
      <c r="CG83" s="26">
        <f>+HLOOKUP(CF83,Sistema_Puntos!$Q$5:$Y$43,'Auxiliar General'!CB$5,FALSE)</f>
        <v>0</v>
      </c>
      <c r="CH83" s="29"/>
      <c r="CI83" s="29"/>
    </row>
    <row r="84" spans="2:87" ht="17.55" customHeight="1">
      <c r="B84" s="26">
        <f>+'Listado de Puestos'!B84</f>
        <v>74</v>
      </c>
      <c r="C84" s="26" t="str">
        <f>+IF('Lista Puestos Valorados'!C84="","",'Lista Puestos Valorados'!C84)</f>
        <v/>
      </c>
      <c r="D84" s="26" t="str">
        <f>+IF('Lista Puestos Valorados'!D84="","",'Lista Puestos Valorados'!D84)</f>
        <v/>
      </c>
      <c r="E84" s="26" t="str">
        <f>+IF('Lista Puestos Valorados'!E84="","",'Lista Puestos Valorados'!E84)</f>
        <v/>
      </c>
      <c r="F84" s="26" t="str">
        <f>+IF('Lista Puestos Valorados'!F84="","",'Lista Puestos Valorados'!F84)</f>
        <v/>
      </c>
      <c r="G84" s="26" t="str">
        <f>+IF('Lista Puestos Valorados'!G84="","",'Lista Puestos Valorados'!G84)</f>
        <v/>
      </c>
      <c r="H84" s="26" t="str">
        <f>+IF('Lista Puestos Valorados'!H84="","",'Lista Puestos Valorados'!H84)</f>
        <v/>
      </c>
      <c r="I84" s="26" t="str">
        <f>+IF('Lista Puestos Valorados'!I84="","",'Lista Puestos Valorados'!I84)</f>
        <v/>
      </c>
      <c r="J84" s="118" t="e">
        <f t="array" ref="J84">+IF(L84="","",_xlfn.IFS(L84&lt;='Cortes de Agrupacion'!$F$15,'Cortes de Agrupacion'!$E$15,'Resultados General'!L84&lt;='Cortes de Agrupacion'!$F$14,'Cortes de Agrupacion'!$E$14,'Resultados General'!L84&lt;='Cortes de Agrupacion'!$F$13,'Cortes de Agrupacion'!$E$13,L84&lt;='Cortes de Agrupacion'!$F$12,'Cortes de Agrupacion'!$E$12,'Resultados General'!L84&lt;='Cortes de Agrupacion'!$F$11,'Cortes de Agrupacion'!$E$11,'Resultados General'!L84&lt;='Cortes de Agrupacion'!$F$10,'Cortes de Agrupacion'!$E$10,'Resultados General'!L84&lt;='Cortes de Agrupacion'!$F$9,'Cortes de Agrupacion'!$E$9,'Resultados General'!L84&lt;='Cortes de Agrupacion'!$F$8,'Cortes de Agrupacion'!$E$8,'Resultados General'!L84&lt;='Cortes de Agrupacion'!$F$7,'Cortes de Agrupacion'!$E$7,'Resultados General'!L84&lt;='Cortes de Agrupacion'!$F$6,'Cortes de Agrupacion'!$E$6))</f>
        <v>#VALUE!</v>
      </c>
      <c r="K84" s="118" t="str">
        <f t="shared" si="2"/>
        <v/>
      </c>
      <c r="L84" s="124" t="e">
        <f>#VALUE!</f>
        <v>#VALUE!</v>
      </c>
      <c r="M84" s="26" t="e">
        <f ca="1">+_xlfn.IFNA(VLOOKUP(C84,'Distribución de puestos'!$B$8:$I$507,8,0),"")</f>
        <v>#NAME?</v>
      </c>
      <c r="N84" s="26" t="str">
        <f>+IF(VLOOKUP($B84,'Lista Puestos Valorados'!$B$11:$BK$510,MATCH('Auxiliar General'!H$4,'Lista Puestos Valorados'!$B$10:$BK$10,0),0)="","No relevante",VLOOKUP($B84,'Lista Puestos Valorados'!$B$11:$BK$510,MATCH('Auxiliar General'!H$4,'Lista Puestos Valorados'!$B$10:$BK$10,0),0))</f>
        <v>No relevante</v>
      </c>
      <c r="O84" s="26">
        <f>+HLOOKUP(N84,Sistema_Puntos!$Q$5:$Y$43,'Auxiliar General'!J$5,FALSE)</f>
        <v>0</v>
      </c>
      <c r="P84" s="26" t="str">
        <f>+IF(VLOOKUP($B84,'Lista Puestos Valorados'!$B$11:$BK$510,MATCH('Auxiliar General'!J$4,'Lista Puestos Valorados'!$B$10:$BK$10,0),0)="","No relevante",VLOOKUP($B84,'Lista Puestos Valorados'!$B$11:$BK$510,MATCH('Auxiliar General'!J$4,'Lista Puestos Valorados'!$B$10:$BK$10,0),0))</f>
        <v>No relevante</v>
      </c>
      <c r="Q84" s="26">
        <f>+HLOOKUP(P84,Sistema_Puntos!$Q$5:$Y$43,'Auxiliar General'!L$5,FALSE)</f>
        <v>0</v>
      </c>
      <c r="R84" s="26" t="str">
        <f>+IF(VLOOKUP($B84,'Lista Puestos Valorados'!$B$11:$BK$510,MATCH('Auxiliar General'!L$4,'Lista Puestos Valorados'!$B$10:$BK$10,0),0)="","No relevante",VLOOKUP($B84,'Lista Puestos Valorados'!$B$11:$BK$510,MATCH('Auxiliar General'!L$4,'Lista Puestos Valorados'!$B$10:$BK$10,0),0))</f>
        <v>No relevante</v>
      </c>
      <c r="S84" s="26">
        <f>+HLOOKUP(R84,Sistema_Puntos!$Q$5:$Y$43,'Auxiliar General'!N$5,FALSE)</f>
        <v>0</v>
      </c>
      <c r="T84" s="26" t="str">
        <f>+IF(VLOOKUP($B84,'Lista Puestos Valorados'!$B$11:$BK$510,MATCH('Auxiliar General'!N$4,'Lista Puestos Valorados'!$B$10:$BK$10,0),0)="","No relevante",VLOOKUP($B84,'Lista Puestos Valorados'!$B$11:$BK$510,MATCH('Auxiliar General'!N$4,'Lista Puestos Valorados'!$B$10:$BK$10,0),0))</f>
        <v>No relevante</v>
      </c>
      <c r="U84" s="26">
        <f>+HLOOKUP(T84,Sistema_Puntos!$Q$5:$Y$43,'Auxiliar General'!P$5,FALSE)</f>
        <v>0</v>
      </c>
      <c r="V84" s="26" t="str">
        <f>+IF(VLOOKUP($B84,'Lista Puestos Valorados'!$B$11:$BK$510,MATCH('Auxiliar General'!P$4,'Lista Puestos Valorados'!$B$10:$BK$10,0),0)="","No relevante",VLOOKUP($B84,'Lista Puestos Valorados'!$B$11:$BK$510,MATCH('Auxiliar General'!P$4,'Lista Puestos Valorados'!$B$10:$BK$10,0),0))</f>
        <v>No relevante</v>
      </c>
      <c r="W84" s="26">
        <f>+HLOOKUP(V84,Sistema_Puntos!$Q$5:$Y$43,'Auxiliar General'!R$5,FALSE)</f>
        <v>0</v>
      </c>
      <c r="X84" s="26" t="str">
        <f>+IF(VLOOKUP($B84,'Lista Puestos Valorados'!$B$11:$BK$510,MATCH('Auxiliar General'!R$4,'Lista Puestos Valorados'!$B$10:$BK$10,0),0)="","No relevante",VLOOKUP($B84,'Lista Puestos Valorados'!$B$11:$BK$510,MATCH('Auxiliar General'!R$4,'Lista Puestos Valorados'!$B$10:$BK$10,0),0))</f>
        <v>No relevante</v>
      </c>
      <c r="Y84" s="26">
        <f>+HLOOKUP(X84,Sistema_Puntos!$Q$5:$Y$43,'Auxiliar General'!T$5,FALSE)</f>
        <v>0</v>
      </c>
      <c r="Z84" s="26" t="str">
        <f>+IF(VLOOKUP($B84,'Lista Puestos Valorados'!$B$11:$BK$510,MATCH('Auxiliar General'!T$4,'Lista Puestos Valorados'!$B$10:$BK$10,0),0)="","No relevante",VLOOKUP($B84,'Lista Puestos Valorados'!$B$11:$BK$510,MATCH('Auxiliar General'!T$4,'Lista Puestos Valorados'!$B$10:$BK$10,0),0))</f>
        <v>No relevante</v>
      </c>
      <c r="AA84" s="26">
        <f>+HLOOKUP(Z84,Sistema_Puntos!$Q$5:$Y$43,'Auxiliar General'!V$5,FALSE)</f>
        <v>0</v>
      </c>
      <c r="AB84" s="26" t="str">
        <f>+IF(VLOOKUP($B84,'Lista Puestos Valorados'!$B$11:$BK$510,MATCH('Auxiliar General'!V$4,'Lista Puestos Valorados'!$B$10:$BK$10,0),0)="","No relevante",VLOOKUP($B84,'Lista Puestos Valorados'!$B$11:$BK$510,MATCH('Auxiliar General'!V$4,'Lista Puestos Valorados'!$B$10:$BK$10,0),0))</f>
        <v>No relevante</v>
      </c>
      <c r="AC84" s="26">
        <f>+HLOOKUP(AB84,Sistema_Puntos!$Q$5:$Y$43,'Auxiliar General'!X$5,FALSE)</f>
        <v>0</v>
      </c>
      <c r="AD84" s="26" t="str">
        <f>+IF(VLOOKUP($B84,'Lista Puestos Valorados'!$B$11:$BK$510,MATCH('Auxiliar General'!X$4,'Lista Puestos Valorados'!$B$10:$BK$10,0),0)="","No relevante",VLOOKUP($B84,'Lista Puestos Valorados'!$B$11:$BK$510,MATCH('Auxiliar General'!X$4,'Lista Puestos Valorados'!$B$10:$BK$10,0),0))</f>
        <v>No relevante</v>
      </c>
      <c r="AE84" s="26">
        <f>+HLOOKUP(AD84,Sistema_Puntos!$Q$5:$Y$43,'Auxiliar General'!Z$5,FALSE)</f>
        <v>0</v>
      </c>
      <c r="AF84" s="26" t="str">
        <f>+IF(VLOOKUP($B84,'Lista Puestos Valorados'!$B$11:$BK$510,MATCH('Auxiliar General'!Z$4,'Lista Puestos Valorados'!$B$10:$BK$10,0),0)="","No relevante",VLOOKUP($B84,'Lista Puestos Valorados'!$B$11:$BK$510,MATCH('Auxiliar General'!Z$4,'Lista Puestos Valorados'!$B$10:$BK$10,0),0))</f>
        <v>No relevante</v>
      </c>
      <c r="AG84" s="26">
        <f>+HLOOKUP(AF84,Sistema_Puntos!$Q$5:$Y$43,'Auxiliar General'!AB$5,FALSE)</f>
        <v>0</v>
      </c>
      <c r="AH84" s="26" t="str">
        <f>+IF(VLOOKUP($B84,'Lista Puestos Valorados'!$B$11:$BK$510,MATCH('Auxiliar General'!AB$4,'Lista Puestos Valorados'!$B$10:$BK$10,0),0)="","No relevante",VLOOKUP($B84,'Lista Puestos Valorados'!$B$11:$BK$510,MATCH('Auxiliar General'!AB$4,'Lista Puestos Valorados'!$B$10:$BK$10,0),0))</f>
        <v>No relevante</v>
      </c>
      <c r="AI84" s="26">
        <f>+HLOOKUP(AH84,Sistema_Puntos!$Q$5:$Y$43,'Auxiliar General'!AD$5,FALSE)</f>
        <v>0</v>
      </c>
      <c r="AJ84" s="26" t="str">
        <f>+IF(VLOOKUP($B84,'Lista Puestos Valorados'!$B$11:$BK$510,MATCH('Auxiliar General'!AD$4,'Lista Puestos Valorados'!$B$10:$BK$10,0),0)="","No relevante",VLOOKUP($B84,'Lista Puestos Valorados'!$B$11:$BK$510,MATCH('Auxiliar General'!AD$4,'Lista Puestos Valorados'!$B$10:$BK$10,0),0))</f>
        <v>No relevante</v>
      </c>
      <c r="AK84" s="26">
        <f>+HLOOKUP(AJ84,Sistema_Puntos!$Q$5:$Y$43,'Auxiliar General'!AF$5,FALSE)</f>
        <v>0</v>
      </c>
      <c r="AL84" s="26" t="str">
        <f>+IF(VLOOKUP($B84,'Lista Puestos Valorados'!$B$11:$BK$510,MATCH('Auxiliar General'!AF$4,'Lista Puestos Valorados'!$B$10:$BK$10,0),0)="","No relevante",VLOOKUP($B84,'Lista Puestos Valorados'!$B$11:$BK$510,MATCH('Auxiliar General'!AF$4,'Lista Puestos Valorados'!$B$10:$BK$10,0),0))</f>
        <v>No relevante</v>
      </c>
      <c r="AM84" s="26">
        <f>+HLOOKUP(AL84,Sistema_Puntos!$Q$5:$Y$43,'Auxiliar General'!AH$5,FALSE)</f>
        <v>0</v>
      </c>
      <c r="AN84" s="26" t="str">
        <f>+IF(VLOOKUP($B84,'Lista Puestos Valorados'!$B$11:$BK$510,MATCH('Auxiliar General'!AH$4,'Lista Puestos Valorados'!$B$10:$BK$10,0),0)="","No relevante",VLOOKUP($B84,'Lista Puestos Valorados'!$B$11:$BK$510,MATCH('Auxiliar General'!AH$4,'Lista Puestos Valorados'!$B$10:$BK$10,0),0))</f>
        <v>No relevante</v>
      </c>
      <c r="AO84" s="26">
        <f>+HLOOKUP(AN84,Sistema_Puntos!$Q$5:$Y$43,'Auxiliar General'!AJ$5,FALSE)</f>
        <v>0</v>
      </c>
      <c r="AP84" s="26" t="str">
        <f>+IF(VLOOKUP($B84,'Lista Puestos Valorados'!$B$11:$BK$510,MATCH('Auxiliar General'!AJ$4,'Lista Puestos Valorados'!$B$10:$BK$10,0),0)="","No relevante",VLOOKUP($B84,'Lista Puestos Valorados'!$B$11:$BK$510,MATCH('Auxiliar General'!AJ$4,'Lista Puestos Valorados'!$B$10:$BK$10,0),0))</f>
        <v>No relevante</v>
      </c>
      <c r="AQ84" s="26">
        <f>+HLOOKUP(AP84,Sistema_Puntos!$Q$5:$Y$43,'Auxiliar General'!AL$5,FALSE)</f>
        <v>0</v>
      </c>
      <c r="AR84" s="26" t="str">
        <f>+IF(VLOOKUP($B84,'Lista Puestos Valorados'!$B$11:$BK$510,MATCH('Auxiliar General'!AL$4,'Lista Puestos Valorados'!$B$10:$BK$10,0),0)="","No relevante",VLOOKUP($B84,'Lista Puestos Valorados'!$B$11:$BK$510,MATCH('Auxiliar General'!AL$4,'Lista Puestos Valorados'!$B$10:$BK$10,0),0))</f>
        <v>No relevante</v>
      </c>
      <c r="AS84" s="26">
        <f>+HLOOKUP(AR84,Sistema_Puntos!$Q$5:$Y$43,'Auxiliar General'!AN$5,FALSE)</f>
        <v>0</v>
      </c>
      <c r="AT84" s="26" t="str">
        <f>+IF(VLOOKUP($B84,'Lista Puestos Valorados'!$B$11:$BK$510,MATCH('Auxiliar General'!AN$4,'Lista Puestos Valorados'!$B$10:$BK$10,0),0)="","No relevante",VLOOKUP($B84,'Lista Puestos Valorados'!$B$11:$BK$510,MATCH('Auxiliar General'!AN$4,'Lista Puestos Valorados'!$B$10:$BK$10,0),0))</f>
        <v>No relevante</v>
      </c>
      <c r="AU84" s="26">
        <f>+HLOOKUP(AT84,Sistema_Puntos!$Q$5:$Y$43,'Auxiliar General'!AP$5,FALSE)</f>
        <v>0</v>
      </c>
      <c r="AV84" s="26" t="str">
        <f>+IF(VLOOKUP($B84,'Lista Puestos Valorados'!$B$11:$BK$510,MATCH('Auxiliar General'!AP$4,'Lista Puestos Valorados'!$B$10:$BK$10,0),0)="","No relevante",VLOOKUP($B84,'Lista Puestos Valorados'!$B$11:$BK$510,MATCH('Auxiliar General'!AP$4,'Lista Puestos Valorados'!$B$10:$BK$10,0),0))</f>
        <v>No relevante</v>
      </c>
      <c r="AW84" s="26">
        <f>+HLOOKUP(AV84,Sistema_Puntos!$Q$5:$Y$43,'Auxiliar General'!AR$5,FALSE)</f>
        <v>0</v>
      </c>
      <c r="AX84" s="26" t="str">
        <f>+IF(VLOOKUP($B84,'Lista Puestos Valorados'!$B$11:$BK$510,MATCH('Auxiliar General'!AR$4,'Lista Puestos Valorados'!$B$10:$BK$10,0),0)="","No relevante",VLOOKUP($B84,'Lista Puestos Valorados'!$B$11:$BK$510,MATCH('Auxiliar General'!AR$4,'Lista Puestos Valorados'!$B$10:$BK$10,0),0))</f>
        <v>No relevante</v>
      </c>
      <c r="AY84" s="26">
        <f>+HLOOKUP(AX84,Sistema_Puntos!$Q$5:$Y$43,'Auxiliar General'!AT$5,FALSE)</f>
        <v>0</v>
      </c>
      <c r="AZ84" s="26" t="str">
        <f>+IF(VLOOKUP($B84,'Lista Puestos Valorados'!$B$11:$BK$510,MATCH('Auxiliar General'!AT$4,'Lista Puestos Valorados'!$B$10:$BK$10,0),0)="","No relevante",VLOOKUP($B84,'Lista Puestos Valorados'!$B$11:$BK$510,MATCH('Auxiliar General'!AT$4,'Lista Puestos Valorados'!$B$10:$BK$10,0),0))</f>
        <v>No relevante</v>
      </c>
      <c r="BA84" s="26">
        <f>+HLOOKUP(AZ84,Sistema_Puntos!$Q$5:$Y$43,'Auxiliar General'!AV$5,FALSE)</f>
        <v>0</v>
      </c>
      <c r="BB84" s="26" t="str">
        <f>+IF(VLOOKUP($B84,'Lista Puestos Valorados'!$B$11:$BK$510,MATCH('Auxiliar General'!AV$4,'Lista Puestos Valorados'!$B$10:$BK$10,0),0)="","No relevante",VLOOKUP($B84,'Lista Puestos Valorados'!$B$11:$BK$510,MATCH('Auxiliar General'!AV$4,'Lista Puestos Valorados'!$B$10:$BK$10,0),0))</f>
        <v>No relevante</v>
      </c>
      <c r="BC84" s="26">
        <f>+HLOOKUP(BB84,Sistema_Puntos!$Q$5:$Y$43,'Auxiliar General'!AX$5,FALSE)</f>
        <v>0</v>
      </c>
      <c r="BD84" s="26" t="str">
        <f>+IF(VLOOKUP($B84,'Lista Puestos Valorados'!$B$11:$BK$510,MATCH('Auxiliar General'!AX$4,'Lista Puestos Valorados'!$B$10:$BK$10,0),0)="","No relevante",VLOOKUP($B84,'Lista Puestos Valorados'!$B$11:$BK$510,MATCH('Auxiliar General'!AX$4,'Lista Puestos Valorados'!$B$10:$BK$10,0),0))</f>
        <v>No relevante</v>
      </c>
      <c r="BE84" s="26">
        <f>+HLOOKUP(BD84,Sistema_Puntos!$Q$5:$Y$43,'Auxiliar General'!AZ$5,FALSE)</f>
        <v>0</v>
      </c>
      <c r="BF84" s="26" t="str">
        <f>+IF(VLOOKUP($B84,'Lista Puestos Valorados'!$B$11:$BK$510,MATCH('Auxiliar General'!AZ$4,'Lista Puestos Valorados'!$B$10:$BK$10,0),0)="","No relevante",VLOOKUP($B84,'Lista Puestos Valorados'!$B$11:$BK$510,MATCH('Auxiliar General'!AZ$4,'Lista Puestos Valorados'!$B$10:$BK$10,0),0))</f>
        <v>No relevante</v>
      </c>
      <c r="BG84" s="26">
        <f>+HLOOKUP(BF84,Sistema_Puntos!$Q$5:$Y$43,'Auxiliar General'!BB$5,FALSE)</f>
        <v>0</v>
      </c>
      <c r="BH84" s="26" t="str">
        <f>+IF(VLOOKUP($B84,'Lista Puestos Valorados'!$B$11:$BK$510,MATCH('Auxiliar General'!BB$4,'Lista Puestos Valorados'!$B$10:$BK$10,0),0)="","No relevante",VLOOKUP($B84,'Lista Puestos Valorados'!$B$11:$BK$510,MATCH('Auxiliar General'!BB$4,'Lista Puestos Valorados'!$B$10:$BK$10,0),0))</f>
        <v>No relevante</v>
      </c>
      <c r="BI84" s="26">
        <f>+HLOOKUP(BH84,Sistema_Puntos!$Q$5:$Y$43,'Auxiliar General'!BD$5,FALSE)</f>
        <v>0</v>
      </c>
      <c r="BJ84" s="26" t="str">
        <f>+IF(VLOOKUP($B84,'Lista Puestos Valorados'!$B$11:$BK$510,MATCH('Auxiliar General'!BD$4,'Lista Puestos Valorados'!$B$10:$BK$10,0),0)="","No relevante",VLOOKUP($B84,'Lista Puestos Valorados'!$B$11:$BK$510,MATCH('Auxiliar General'!BD$4,'Lista Puestos Valorados'!$B$10:$BK$10,0),0))</f>
        <v>No relevante</v>
      </c>
      <c r="BK84" s="26">
        <f>+HLOOKUP(BJ84,Sistema_Puntos!$Q$5:$Y$43,'Auxiliar General'!BF$5,FALSE)</f>
        <v>0</v>
      </c>
      <c r="BL84" s="26" t="str">
        <f>+IF(VLOOKUP($B84,'Lista Puestos Valorados'!$B$11:$BK$510,MATCH('Auxiliar General'!BF$4,'Lista Puestos Valorados'!$B$10:$BK$10,0),0)="","No relevante",VLOOKUP($B84,'Lista Puestos Valorados'!$B$11:$BK$510,MATCH('Auxiliar General'!BF$4,'Lista Puestos Valorados'!$B$10:$BK$10,0),0))</f>
        <v>No relevante</v>
      </c>
      <c r="BM84" s="26">
        <f>+HLOOKUP(BL84,Sistema_Puntos!$Q$5:$Y$43,'Auxiliar General'!BH$5,FALSE)</f>
        <v>0</v>
      </c>
      <c r="BN84" s="26" t="str">
        <f>+IF(VLOOKUP($B84,'Lista Puestos Valorados'!$B$11:$BK$510,MATCH('Auxiliar General'!BH$4,'Lista Puestos Valorados'!$B$10:$BK$10,0),0)="","No relevante",VLOOKUP($B84,'Lista Puestos Valorados'!$B$11:$BK$510,MATCH('Auxiliar General'!BH$4,'Lista Puestos Valorados'!$B$10:$BK$10,0),0))</f>
        <v>No relevante</v>
      </c>
      <c r="BO84" s="26">
        <f>+HLOOKUP(BN84,Sistema_Puntos!$Q$5:$Y$43,'Auxiliar General'!BJ$5,FALSE)</f>
        <v>0</v>
      </c>
      <c r="BP84" s="26" t="str">
        <f>+IF(VLOOKUP($B84,'Lista Puestos Valorados'!$B$11:$BK$510,MATCH('Auxiliar General'!BJ$4,'Lista Puestos Valorados'!$B$10:$BK$10,0),0)="","No relevante",VLOOKUP($B84,'Lista Puestos Valorados'!$B$11:$BK$510,MATCH('Auxiliar General'!BJ$4,'Lista Puestos Valorados'!$B$10:$BK$10,0),0))</f>
        <v>No relevante</v>
      </c>
      <c r="BQ84" s="26">
        <f>+HLOOKUP(BP84,Sistema_Puntos!$Q$5:$Y$43,'Auxiliar General'!BL$5,FALSE)</f>
        <v>0</v>
      </c>
      <c r="BR84" s="26" t="str">
        <f>+IF(VLOOKUP($B84,'Lista Puestos Valorados'!$B$11:$BK$510,MATCH('Auxiliar General'!BL$4,'Lista Puestos Valorados'!$B$10:$BK$10,0),0)="","No relevante",VLOOKUP($B84,'Lista Puestos Valorados'!$B$11:$BK$510,MATCH('Auxiliar General'!BL$4,'Lista Puestos Valorados'!$B$10:$BK$10,0),0))</f>
        <v>No relevante</v>
      </c>
      <c r="BS84" s="26">
        <f>+HLOOKUP(BR84,Sistema_Puntos!$Q$5:$Y$43,'Auxiliar General'!BN$5,FALSE)</f>
        <v>0</v>
      </c>
      <c r="BT84" s="26" t="str">
        <f>+IF(VLOOKUP($B84,'Lista Puestos Valorados'!$B$11:$BK$510,MATCH('Auxiliar General'!BN$4,'Lista Puestos Valorados'!$B$10:$BK$10,0),0)="","No relevante",VLOOKUP($B84,'Lista Puestos Valorados'!$B$11:$BK$510,MATCH('Auxiliar General'!BN$4,'Lista Puestos Valorados'!$B$10:$BK$10,0),0))</f>
        <v>No relevante</v>
      </c>
      <c r="BU84" s="26">
        <f>+HLOOKUP(BT84,Sistema_Puntos!$Q$5:$Y$43,'Auxiliar General'!BP$5,FALSE)</f>
        <v>0</v>
      </c>
      <c r="BV84" s="26" t="str">
        <f>+IF(VLOOKUP($B84,'Lista Puestos Valorados'!$B$11:$BK$510,MATCH('Auxiliar General'!BP$4,'Lista Puestos Valorados'!$B$10:$BK$10,0),0)="","No relevante",VLOOKUP($B84,'Lista Puestos Valorados'!$B$11:$BK$510,MATCH('Auxiliar General'!BP$4,'Lista Puestos Valorados'!$B$10:$BK$10,0),0))</f>
        <v>No relevante</v>
      </c>
      <c r="BW84" s="26">
        <f>+HLOOKUP(BV84,Sistema_Puntos!$Q$5:$Y$43,'Auxiliar General'!BR$5,FALSE)</f>
        <v>0</v>
      </c>
      <c r="BX84" s="26" t="str">
        <f>+IF(VLOOKUP($B84,'Lista Puestos Valorados'!$B$11:$BK$510,MATCH('Auxiliar General'!BR$4,'Lista Puestos Valorados'!$B$10:$BK$10,0),0)="","No relevante",VLOOKUP($B84,'Lista Puestos Valorados'!$B$11:$BK$510,MATCH('Auxiliar General'!BR$4,'Lista Puestos Valorados'!$B$10:$BK$10,0),0))</f>
        <v>No relevante</v>
      </c>
      <c r="BY84" s="26">
        <f>+HLOOKUP(BX84,Sistema_Puntos!$Q$5:$Y$43,'Auxiliar General'!BT$5,FALSE)</f>
        <v>0</v>
      </c>
      <c r="BZ84" s="26" t="str">
        <f>+IF(VLOOKUP($B84,'Lista Puestos Valorados'!$B$11:$BK$510,MATCH('Auxiliar General'!BT$4,'Lista Puestos Valorados'!$B$10:$BK$10,0),0)="","No relevante",VLOOKUP($B84,'Lista Puestos Valorados'!$B$11:$BK$510,MATCH('Auxiliar General'!BT$4,'Lista Puestos Valorados'!$B$10:$BK$10,0),0))</f>
        <v>No relevante</v>
      </c>
      <c r="CA84" s="26">
        <f>+HLOOKUP(BZ84,Sistema_Puntos!$Q$5:$Y$43,'Auxiliar General'!BV$5,FALSE)</f>
        <v>0</v>
      </c>
      <c r="CB84" s="26" t="str">
        <f>+IF(VLOOKUP($B84,'Lista Puestos Valorados'!$B$11:$BK$510,MATCH('Auxiliar General'!BV$4,'Lista Puestos Valorados'!$B$10:$BK$10,0),0)="","No relevante",VLOOKUP($B84,'Lista Puestos Valorados'!$B$11:$BK$510,MATCH('Auxiliar General'!BV$4,'Lista Puestos Valorados'!$B$10:$BK$10,0),0))</f>
        <v>No relevante</v>
      </c>
      <c r="CC84" s="26">
        <f>+HLOOKUP(CB84,Sistema_Puntos!$Q$5:$Y$43,'Auxiliar General'!BX$5,FALSE)</f>
        <v>0</v>
      </c>
      <c r="CD84" s="26" t="str">
        <f>+IF(VLOOKUP($B84,'Lista Puestos Valorados'!$B$11:$BK$510,MATCH('Auxiliar General'!BX$4,'Lista Puestos Valorados'!$B$10:$BK$10,0),0)="","No relevante",VLOOKUP($B84,'Lista Puestos Valorados'!$B$11:$BK$510,MATCH('Auxiliar General'!BX$4,'Lista Puestos Valorados'!$B$10:$BK$10,0),0))</f>
        <v>No relevante</v>
      </c>
      <c r="CE84" s="26">
        <f>+HLOOKUP(CD84,Sistema_Puntos!$Q$5:$Y$43,'Auxiliar General'!BZ$5,FALSE)</f>
        <v>0</v>
      </c>
      <c r="CF84" s="26" t="str">
        <f>+IF(VLOOKUP($B84,'Lista Puestos Valorados'!$B$11:$BK$510,MATCH('Auxiliar General'!BZ$4,'Lista Puestos Valorados'!$B$10:$BK$10,0),0)="","No relevante",VLOOKUP($B84,'Lista Puestos Valorados'!$B$11:$BK$510,MATCH('Auxiliar General'!BZ$4,'Lista Puestos Valorados'!$B$10:$BK$10,0),0))</f>
        <v>No relevante</v>
      </c>
      <c r="CG84" s="26">
        <f>+HLOOKUP(CF84,Sistema_Puntos!$Q$5:$Y$43,'Auxiliar General'!CB$5,FALSE)</f>
        <v>0</v>
      </c>
      <c r="CH84" s="29"/>
      <c r="CI84" s="29"/>
    </row>
    <row r="85" spans="2:87" ht="17.55" customHeight="1">
      <c r="B85" s="26">
        <f>+'Listado de Puestos'!B85</f>
        <v>75</v>
      </c>
      <c r="C85" s="26" t="str">
        <f>+IF('Lista Puestos Valorados'!C85="","",'Lista Puestos Valorados'!C85)</f>
        <v/>
      </c>
      <c r="D85" s="26" t="str">
        <f>+IF('Lista Puestos Valorados'!D85="","",'Lista Puestos Valorados'!D85)</f>
        <v/>
      </c>
      <c r="E85" s="26" t="str">
        <f>+IF('Lista Puestos Valorados'!E85="","",'Lista Puestos Valorados'!E85)</f>
        <v/>
      </c>
      <c r="F85" s="26" t="str">
        <f>+IF('Lista Puestos Valorados'!F85="","",'Lista Puestos Valorados'!F85)</f>
        <v/>
      </c>
      <c r="G85" s="26" t="str">
        <f>+IF('Lista Puestos Valorados'!G85="","",'Lista Puestos Valorados'!G85)</f>
        <v/>
      </c>
      <c r="H85" s="26" t="str">
        <f>+IF('Lista Puestos Valorados'!H85="","",'Lista Puestos Valorados'!H85)</f>
        <v/>
      </c>
      <c r="I85" s="26" t="str">
        <f>+IF('Lista Puestos Valorados'!I85="","",'Lista Puestos Valorados'!I85)</f>
        <v/>
      </c>
      <c r="J85" s="118" t="e">
        <f t="array" ref="J85">+IF(L85="","",_xlfn.IFS(L85&lt;='Cortes de Agrupacion'!$F$15,'Cortes de Agrupacion'!$E$15,'Resultados General'!L85&lt;='Cortes de Agrupacion'!$F$14,'Cortes de Agrupacion'!$E$14,'Resultados General'!L85&lt;='Cortes de Agrupacion'!$F$13,'Cortes de Agrupacion'!$E$13,L85&lt;='Cortes de Agrupacion'!$F$12,'Cortes de Agrupacion'!$E$12,'Resultados General'!L85&lt;='Cortes de Agrupacion'!$F$11,'Cortes de Agrupacion'!$E$11,'Resultados General'!L85&lt;='Cortes de Agrupacion'!$F$10,'Cortes de Agrupacion'!$E$10,'Resultados General'!L85&lt;='Cortes de Agrupacion'!$F$9,'Cortes de Agrupacion'!$E$9,'Resultados General'!L85&lt;='Cortes de Agrupacion'!$F$8,'Cortes de Agrupacion'!$E$8,'Resultados General'!L85&lt;='Cortes de Agrupacion'!$F$7,'Cortes de Agrupacion'!$E$7,'Resultados General'!L85&lt;='Cortes de Agrupacion'!$F$6,'Cortes de Agrupacion'!$E$6))</f>
        <v>#VALUE!</v>
      </c>
      <c r="K85" s="118" t="str">
        <f t="shared" si="2"/>
        <v/>
      </c>
      <c r="L85" s="124" t="e">
        <f>#VALUE!</f>
        <v>#VALUE!</v>
      </c>
      <c r="M85" s="26" t="e">
        <f ca="1">+_xlfn.IFNA(VLOOKUP(C85,'Distribución de puestos'!$B$8:$I$507,8,0),"")</f>
        <v>#NAME?</v>
      </c>
      <c r="N85" s="26" t="str">
        <f>+IF(VLOOKUP($B85,'Lista Puestos Valorados'!$B$11:$BK$510,MATCH('Auxiliar General'!H$4,'Lista Puestos Valorados'!$B$10:$BK$10,0),0)="","No relevante",VLOOKUP($B85,'Lista Puestos Valorados'!$B$11:$BK$510,MATCH('Auxiliar General'!H$4,'Lista Puestos Valorados'!$B$10:$BK$10,0),0))</f>
        <v>No relevante</v>
      </c>
      <c r="O85" s="26">
        <f>+HLOOKUP(N85,Sistema_Puntos!$Q$5:$Y$43,'Auxiliar General'!J$5,FALSE)</f>
        <v>0</v>
      </c>
      <c r="P85" s="26" t="str">
        <f>+IF(VLOOKUP($B85,'Lista Puestos Valorados'!$B$11:$BK$510,MATCH('Auxiliar General'!J$4,'Lista Puestos Valorados'!$B$10:$BK$10,0),0)="","No relevante",VLOOKUP($B85,'Lista Puestos Valorados'!$B$11:$BK$510,MATCH('Auxiliar General'!J$4,'Lista Puestos Valorados'!$B$10:$BK$10,0),0))</f>
        <v>No relevante</v>
      </c>
      <c r="Q85" s="26">
        <f>+HLOOKUP(P85,Sistema_Puntos!$Q$5:$Y$43,'Auxiliar General'!L$5,FALSE)</f>
        <v>0</v>
      </c>
      <c r="R85" s="26" t="str">
        <f>+IF(VLOOKUP($B85,'Lista Puestos Valorados'!$B$11:$BK$510,MATCH('Auxiliar General'!L$4,'Lista Puestos Valorados'!$B$10:$BK$10,0),0)="","No relevante",VLOOKUP($B85,'Lista Puestos Valorados'!$B$11:$BK$510,MATCH('Auxiliar General'!L$4,'Lista Puestos Valorados'!$B$10:$BK$10,0),0))</f>
        <v>No relevante</v>
      </c>
      <c r="S85" s="26">
        <f>+HLOOKUP(R85,Sistema_Puntos!$Q$5:$Y$43,'Auxiliar General'!N$5,FALSE)</f>
        <v>0</v>
      </c>
      <c r="T85" s="26" t="str">
        <f>+IF(VLOOKUP($B85,'Lista Puestos Valorados'!$B$11:$BK$510,MATCH('Auxiliar General'!N$4,'Lista Puestos Valorados'!$B$10:$BK$10,0),0)="","No relevante",VLOOKUP($B85,'Lista Puestos Valorados'!$B$11:$BK$510,MATCH('Auxiliar General'!N$4,'Lista Puestos Valorados'!$B$10:$BK$10,0),0))</f>
        <v>No relevante</v>
      </c>
      <c r="U85" s="26">
        <f>+HLOOKUP(T85,Sistema_Puntos!$Q$5:$Y$43,'Auxiliar General'!P$5,FALSE)</f>
        <v>0</v>
      </c>
      <c r="V85" s="26" t="str">
        <f>+IF(VLOOKUP($B85,'Lista Puestos Valorados'!$B$11:$BK$510,MATCH('Auxiliar General'!P$4,'Lista Puestos Valorados'!$B$10:$BK$10,0),0)="","No relevante",VLOOKUP($B85,'Lista Puestos Valorados'!$B$11:$BK$510,MATCH('Auxiliar General'!P$4,'Lista Puestos Valorados'!$B$10:$BK$10,0),0))</f>
        <v>No relevante</v>
      </c>
      <c r="W85" s="26">
        <f>+HLOOKUP(V85,Sistema_Puntos!$Q$5:$Y$43,'Auxiliar General'!R$5,FALSE)</f>
        <v>0</v>
      </c>
      <c r="X85" s="26" t="str">
        <f>+IF(VLOOKUP($B85,'Lista Puestos Valorados'!$B$11:$BK$510,MATCH('Auxiliar General'!R$4,'Lista Puestos Valorados'!$B$10:$BK$10,0),0)="","No relevante",VLOOKUP($B85,'Lista Puestos Valorados'!$B$11:$BK$510,MATCH('Auxiliar General'!R$4,'Lista Puestos Valorados'!$B$10:$BK$10,0),0))</f>
        <v>No relevante</v>
      </c>
      <c r="Y85" s="26">
        <f>+HLOOKUP(X85,Sistema_Puntos!$Q$5:$Y$43,'Auxiliar General'!T$5,FALSE)</f>
        <v>0</v>
      </c>
      <c r="Z85" s="26" t="str">
        <f>+IF(VLOOKUP($B85,'Lista Puestos Valorados'!$B$11:$BK$510,MATCH('Auxiliar General'!T$4,'Lista Puestos Valorados'!$B$10:$BK$10,0),0)="","No relevante",VLOOKUP($B85,'Lista Puestos Valorados'!$B$11:$BK$510,MATCH('Auxiliar General'!T$4,'Lista Puestos Valorados'!$B$10:$BK$10,0),0))</f>
        <v>No relevante</v>
      </c>
      <c r="AA85" s="26">
        <f>+HLOOKUP(Z85,Sistema_Puntos!$Q$5:$Y$43,'Auxiliar General'!V$5,FALSE)</f>
        <v>0</v>
      </c>
      <c r="AB85" s="26" t="str">
        <f>+IF(VLOOKUP($B85,'Lista Puestos Valorados'!$B$11:$BK$510,MATCH('Auxiliar General'!V$4,'Lista Puestos Valorados'!$B$10:$BK$10,0),0)="","No relevante",VLOOKUP($B85,'Lista Puestos Valorados'!$B$11:$BK$510,MATCH('Auxiliar General'!V$4,'Lista Puestos Valorados'!$B$10:$BK$10,0),0))</f>
        <v>No relevante</v>
      </c>
      <c r="AC85" s="26">
        <f>+HLOOKUP(AB85,Sistema_Puntos!$Q$5:$Y$43,'Auxiliar General'!X$5,FALSE)</f>
        <v>0</v>
      </c>
      <c r="AD85" s="26" t="str">
        <f>+IF(VLOOKUP($B85,'Lista Puestos Valorados'!$B$11:$BK$510,MATCH('Auxiliar General'!X$4,'Lista Puestos Valorados'!$B$10:$BK$10,0),0)="","No relevante",VLOOKUP($B85,'Lista Puestos Valorados'!$B$11:$BK$510,MATCH('Auxiliar General'!X$4,'Lista Puestos Valorados'!$B$10:$BK$10,0),0))</f>
        <v>No relevante</v>
      </c>
      <c r="AE85" s="26">
        <f>+HLOOKUP(AD85,Sistema_Puntos!$Q$5:$Y$43,'Auxiliar General'!Z$5,FALSE)</f>
        <v>0</v>
      </c>
      <c r="AF85" s="26" t="str">
        <f>+IF(VLOOKUP($B85,'Lista Puestos Valorados'!$B$11:$BK$510,MATCH('Auxiliar General'!Z$4,'Lista Puestos Valorados'!$B$10:$BK$10,0),0)="","No relevante",VLOOKUP($B85,'Lista Puestos Valorados'!$B$11:$BK$510,MATCH('Auxiliar General'!Z$4,'Lista Puestos Valorados'!$B$10:$BK$10,0),0))</f>
        <v>No relevante</v>
      </c>
      <c r="AG85" s="26">
        <f>+HLOOKUP(AF85,Sistema_Puntos!$Q$5:$Y$43,'Auxiliar General'!AB$5,FALSE)</f>
        <v>0</v>
      </c>
      <c r="AH85" s="26" t="str">
        <f>+IF(VLOOKUP($B85,'Lista Puestos Valorados'!$B$11:$BK$510,MATCH('Auxiliar General'!AB$4,'Lista Puestos Valorados'!$B$10:$BK$10,0),0)="","No relevante",VLOOKUP($B85,'Lista Puestos Valorados'!$B$11:$BK$510,MATCH('Auxiliar General'!AB$4,'Lista Puestos Valorados'!$B$10:$BK$10,0),0))</f>
        <v>No relevante</v>
      </c>
      <c r="AI85" s="26">
        <f>+HLOOKUP(AH85,Sistema_Puntos!$Q$5:$Y$43,'Auxiliar General'!AD$5,FALSE)</f>
        <v>0</v>
      </c>
      <c r="AJ85" s="26" t="str">
        <f>+IF(VLOOKUP($B85,'Lista Puestos Valorados'!$B$11:$BK$510,MATCH('Auxiliar General'!AD$4,'Lista Puestos Valorados'!$B$10:$BK$10,0),0)="","No relevante",VLOOKUP($B85,'Lista Puestos Valorados'!$B$11:$BK$510,MATCH('Auxiliar General'!AD$4,'Lista Puestos Valorados'!$B$10:$BK$10,0),0))</f>
        <v>No relevante</v>
      </c>
      <c r="AK85" s="26">
        <f>+HLOOKUP(AJ85,Sistema_Puntos!$Q$5:$Y$43,'Auxiliar General'!AF$5,FALSE)</f>
        <v>0</v>
      </c>
      <c r="AL85" s="26" t="str">
        <f>+IF(VLOOKUP($B85,'Lista Puestos Valorados'!$B$11:$BK$510,MATCH('Auxiliar General'!AF$4,'Lista Puestos Valorados'!$B$10:$BK$10,0),0)="","No relevante",VLOOKUP($B85,'Lista Puestos Valorados'!$B$11:$BK$510,MATCH('Auxiliar General'!AF$4,'Lista Puestos Valorados'!$B$10:$BK$10,0),0))</f>
        <v>No relevante</v>
      </c>
      <c r="AM85" s="26">
        <f>+HLOOKUP(AL85,Sistema_Puntos!$Q$5:$Y$43,'Auxiliar General'!AH$5,FALSE)</f>
        <v>0</v>
      </c>
      <c r="AN85" s="26" t="str">
        <f>+IF(VLOOKUP($B85,'Lista Puestos Valorados'!$B$11:$BK$510,MATCH('Auxiliar General'!AH$4,'Lista Puestos Valorados'!$B$10:$BK$10,0),0)="","No relevante",VLOOKUP($B85,'Lista Puestos Valorados'!$B$11:$BK$510,MATCH('Auxiliar General'!AH$4,'Lista Puestos Valorados'!$B$10:$BK$10,0),0))</f>
        <v>No relevante</v>
      </c>
      <c r="AO85" s="26">
        <f>+HLOOKUP(AN85,Sistema_Puntos!$Q$5:$Y$43,'Auxiliar General'!AJ$5,FALSE)</f>
        <v>0</v>
      </c>
      <c r="AP85" s="26" t="str">
        <f>+IF(VLOOKUP($B85,'Lista Puestos Valorados'!$B$11:$BK$510,MATCH('Auxiliar General'!AJ$4,'Lista Puestos Valorados'!$B$10:$BK$10,0),0)="","No relevante",VLOOKUP($B85,'Lista Puestos Valorados'!$B$11:$BK$510,MATCH('Auxiliar General'!AJ$4,'Lista Puestos Valorados'!$B$10:$BK$10,0),0))</f>
        <v>No relevante</v>
      </c>
      <c r="AQ85" s="26">
        <f>+HLOOKUP(AP85,Sistema_Puntos!$Q$5:$Y$43,'Auxiliar General'!AL$5,FALSE)</f>
        <v>0</v>
      </c>
      <c r="AR85" s="26" t="str">
        <f>+IF(VLOOKUP($B85,'Lista Puestos Valorados'!$B$11:$BK$510,MATCH('Auxiliar General'!AL$4,'Lista Puestos Valorados'!$B$10:$BK$10,0),0)="","No relevante",VLOOKUP($B85,'Lista Puestos Valorados'!$B$11:$BK$510,MATCH('Auxiliar General'!AL$4,'Lista Puestos Valorados'!$B$10:$BK$10,0),0))</f>
        <v>No relevante</v>
      </c>
      <c r="AS85" s="26">
        <f>+HLOOKUP(AR85,Sistema_Puntos!$Q$5:$Y$43,'Auxiliar General'!AN$5,FALSE)</f>
        <v>0</v>
      </c>
      <c r="AT85" s="26" t="str">
        <f>+IF(VLOOKUP($B85,'Lista Puestos Valorados'!$B$11:$BK$510,MATCH('Auxiliar General'!AN$4,'Lista Puestos Valorados'!$B$10:$BK$10,0),0)="","No relevante",VLOOKUP($B85,'Lista Puestos Valorados'!$B$11:$BK$510,MATCH('Auxiliar General'!AN$4,'Lista Puestos Valorados'!$B$10:$BK$10,0),0))</f>
        <v>No relevante</v>
      </c>
      <c r="AU85" s="26">
        <f>+HLOOKUP(AT85,Sistema_Puntos!$Q$5:$Y$43,'Auxiliar General'!AP$5,FALSE)</f>
        <v>0</v>
      </c>
      <c r="AV85" s="26" t="str">
        <f>+IF(VLOOKUP($B85,'Lista Puestos Valorados'!$B$11:$BK$510,MATCH('Auxiliar General'!AP$4,'Lista Puestos Valorados'!$B$10:$BK$10,0),0)="","No relevante",VLOOKUP($B85,'Lista Puestos Valorados'!$B$11:$BK$510,MATCH('Auxiliar General'!AP$4,'Lista Puestos Valorados'!$B$10:$BK$10,0),0))</f>
        <v>No relevante</v>
      </c>
      <c r="AW85" s="26">
        <f>+HLOOKUP(AV85,Sistema_Puntos!$Q$5:$Y$43,'Auxiliar General'!AR$5,FALSE)</f>
        <v>0</v>
      </c>
      <c r="AX85" s="26" t="str">
        <f>+IF(VLOOKUP($B85,'Lista Puestos Valorados'!$B$11:$BK$510,MATCH('Auxiliar General'!AR$4,'Lista Puestos Valorados'!$B$10:$BK$10,0),0)="","No relevante",VLOOKUP($B85,'Lista Puestos Valorados'!$B$11:$BK$510,MATCH('Auxiliar General'!AR$4,'Lista Puestos Valorados'!$B$10:$BK$10,0),0))</f>
        <v>No relevante</v>
      </c>
      <c r="AY85" s="26">
        <f>+HLOOKUP(AX85,Sistema_Puntos!$Q$5:$Y$43,'Auxiliar General'!AT$5,FALSE)</f>
        <v>0</v>
      </c>
      <c r="AZ85" s="26" t="str">
        <f>+IF(VLOOKUP($B85,'Lista Puestos Valorados'!$B$11:$BK$510,MATCH('Auxiliar General'!AT$4,'Lista Puestos Valorados'!$B$10:$BK$10,0),0)="","No relevante",VLOOKUP($B85,'Lista Puestos Valorados'!$B$11:$BK$510,MATCH('Auxiliar General'!AT$4,'Lista Puestos Valorados'!$B$10:$BK$10,0),0))</f>
        <v>No relevante</v>
      </c>
      <c r="BA85" s="26">
        <f>+HLOOKUP(AZ85,Sistema_Puntos!$Q$5:$Y$43,'Auxiliar General'!AV$5,FALSE)</f>
        <v>0</v>
      </c>
      <c r="BB85" s="26" t="str">
        <f>+IF(VLOOKUP($B85,'Lista Puestos Valorados'!$B$11:$BK$510,MATCH('Auxiliar General'!AV$4,'Lista Puestos Valorados'!$B$10:$BK$10,0),0)="","No relevante",VLOOKUP($B85,'Lista Puestos Valorados'!$B$11:$BK$510,MATCH('Auxiliar General'!AV$4,'Lista Puestos Valorados'!$B$10:$BK$10,0),0))</f>
        <v>No relevante</v>
      </c>
      <c r="BC85" s="26">
        <f>+HLOOKUP(BB85,Sistema_Puntos!$Q$5:$Y$43,'Auxiliar General'!AX$5,FALSE)</f>
        <v>0</v>
      </c>
      <c r="BD85" s="26" t="str">
        <f>+IF(VLOOKUP($B85,'Lista Puestos Valorados'!$B$11:$BK$510,MATCH('Auxiliar General'!AX$4,'Lista Puestos Valorados'!$B$10:$BK$10,0),0)="","No relevante",VLOOKUP($B85,'Lista Puestos Valorados'!$B$11:$BK$510,MATCH('Auxiliar General'!AX$4,'Lista Puestos Valorados'!$B$10:$BK$10,0),0))</f>
        <v>No relevante</v>
      </c>
      <c r="BE85" s="26">
        <f>+HLOOKUP(BD85,Sistema_Puntos!$Q$5:$Y$43,'Auxiliar General'!AZ$5,FALSE)</f>
        <v>0</v>
      </c>
      <c r="BF85" s="26" t="str">
        <f>+IF(VLOOKUP($B85,'Lista Puestos Valorados'!$B$11:$BK$510,MATCH('Auxiliar General'!AZ$4,'Lista Puestos Valorados'!$B$10:$BK$10,0),0)="","No relevante",VLOOKUP($B85,'Lista Puestos Valorados'!$B$11:$BK$510,MATCH('Auxiliar General'!AZ$4,'Lista Puestos Valorados'!$B$10:$BK$10,0),0))</f>
        <v>No relevante</v>
      </c>
      <c r="BG85" s="26">
        <f>+HLOOKUP(BF85,Sistema_Puntos!$Q$5:$Y$43,'Auxiliar General'!BB$5,FALSE)</f>
        <v>0</v>
      </c>
      <c r="BH85" s="26" t="str">
        <f>+IF(VLOOKUP($B85,'Lista Puestos Valorados'!$B$11:$BK$510,MATCH('Auxiliar General'!BB$4,'Lista Puestos Valorados'!$B$10:$BK$10,0),0)="","No relevante",VLOOKUP($B85,'Lista Puestos Valorados'!$B$11:$BK$510,MATCH('Auxiliar General'!BB$4,'Lista Puestos Valorados'!$B$10:$BK$10,0),0))</f>
        <v>No relevante</v>
      </c>
      <c r="BI85" s="26">
        <f>+HLOOKUP(BH85,Sistema_Puntos!$Q$5:$Y$43,'Auxiliar General'!BD$5,FALSE)</f>
        <v>0</v>
      </c>
      <c r="BJ85" s="26" t="str">
        <f>+IF(VLOOKUP($B85,'Lista Puestos Valorados'!$B$11:$BK$510,MATCH('Auxiliar General'!BD$4,'Lista Puestos Valorados'!$B$10:$BK$10,0),0)="","No relevante",VLOOKUP($B85,'Lista Puestos Valorados'!$B$11:$BK$510,MATCH('Auxiliar General'!BD$4,'Lista Puestos Valorados'!$B$10:$BK$10,0),0))</f>
        <v>No relevante</v>
      </c>
      <c r="BK85" s="26">
        <f>+HLOOKUP(BJ85,Sistema_Puntos!$Q$5:$Y$43,'Auxiliar General'!BF$5,FALSE)</f>
        <v>0</v>
      </c>
      <c r="BL85" s="26" t="str">
        <f>+IF(VLOOKUP($B85,'Lista Puestos Valorados'!$B$11:$BK$510,MATCH('Auxiliar General'!BF$4,'Lista Puestos Valorados'!$B$10:$BK$10,0),0)="","No relevante",VLOOKUP($B85,'Lista Puestos Valorados'!$B$11:$BK$510,MATCH('Auxiliar General'!BF$4,'Lista Puestos Valorados'!$B$10:$BK$10,0),0))</f>
        <v>No relevante</v>
      </c>
      <c r="BM85" s="26">
        <f>+HLOOKUP(BL85,Sistema_Puntos!$Q$5:$Y$43,'Auxiliar General'!BH$5,FALSE)</f>
        <v>0</v>
      </c>
      <c r="BN85" s="26" t="str">
        <f>+IF(VLOOKUP($B85,'Lista Puestos Valorados'!$B$11:$BK$510,MATCH('Auxiliar General'!BH$4,'Lista Puestos Valorados'!$B$10:$BK$10,0),0)="","No relevante",VLOOKUP($B85,'Lista Puestos Valorados'!$B$11:$BK$510,MATCH('Auxiliar General'!BH$4,'Lista Puestos Valorados'!$B$10:$BK$10,0),0))</f>
        <v>No relevante</v>
      </c>
      <c r="BO85" s="26">
        <f>+HLOOKUP(BN85,Sistema_Puntos!$Q$5:$Y$43,'Auxiliar General'!BJ$5,FALSE)</f>
        <v>0</v>
      </c>
      <c r="BP85" s="26" t="str">
        <f>+IF(VLOOKUP($B85,'Lista Puestos Valorados'!$B$11:$BK$510,MATCH('Auxiliar General'!BJ$4,'Lista Puestos Valorados'!$B$10:$BK$10,0),0)="","No relevante",VLOOKUP($B85,'Lista Puestos Valorados'!$B$11:$BK$510,MATCH('Auxiliar General'!BJ$4,'Lista Puestos Valorados'!$B$10:$BK$10,0),0))</f>
        <v>No relevante</v>
      </c>
      <c r="BQ85" s="26">
        <f>+HLOOKUP(BP85,Sistema_Puntos!$Q$5:$Y$43,'Auxiliar General'!BL$5,FALSE)</f>
        <v>0</v>
      </c>
      <c r="BR85" s="26" t="str">
        <f>+IF(VLOOKUP($B85,'Lista Puestos Valorados'!$B$11:$BK$510,MATCH('Auxiliar General'!BL$4,'Lista Puestos Valorados'!$B$10:$BK$10,0),0)="","No relevante",VLOOKUP($B85,'Lista Puestos Valorados'!$B$11:$BK$510,MATCH('Auxiliar General'!BL$4,'Lista Puestos Valorados'!$B$10:$BK$10,0),0))</f>
        <v>No relevante</v>
      </c>
      <c r="BS85" s="26">
        <f>+HLOOKUP(BR85,Sistema_Puntos!$Q$5:$Y$43,'Auxiliar General'!BN$5,FALSE)</f>
        <v>0</v>
      </c>
      <c r="BT85" s="26" t="str">
        <f>+IF(VLOOKUP($B85,'Lista Puestos Valorados'!$B$11:$BK$510,MATCH('Auxiliar General'!BN$4,'Lista Puestos Valorados'!$B$10:$BK$10,0),0)="","No relevante",VLOOKUP($B85,'Lista Puestos Valorados'!$B$11:$BK$510,MATCH('Auxiliar General'!BN$4,'Lista Puestos Valorados'!$B$10:$BK$10,0),0))</f>
        <v>No relevante</v>
      </c>
      <c r="BU85" s="26">
        <f>+HLOOKUP(BT85,Sistema_Puntos!$Q$5:$Y$43,'Auxiliar General'!BP$5,FALSE)</f>
        <v>0</v>
      </c>
      <c r="BV85" s="26" t="str">
        <f>+IF(VLOOKUP($B85,'Lista Puestos Valorados'!$B$11:$BK$510,MATCH('Auxiliar General'!BP$4,'Lista Puestos Valorados'!$B$10:$BK$10,0),0)="","No relevante",VLOOKUP($B85,'Lista Puestos Valorados'!$B$11:$BK$510,MATCH('Auxiliar General'!BP$4,'Lista Puestos Valorados'!$B$10:$BK$10,0),0))</f>
        <v>No relevante</v>
      </c>
      <c r="BW85" s="26">
        <f>+HLOOKUP(BV85,Sistema_Puntos!$Q$5:$Y$43,'Auxiliar General'!BR$5,FALSE)</f>
        <v>0</v>
      </c>
      <c r="BX85" s="26" t="str">
        <f>+IF(VLOOKUP($B85,'Lista Puestos Valorados'!$B$11:$BK$510,MATCH('Auxiliar General'!BR$4,'Lista Puestos Valorados'!$B$10:$BK$10,0),0)="","No relevante",VLOOKUP($B85,'Lista Puestos Valorados'!$B$11:$BK$510,MATCH('Auxiliar General'!BR$4,'Lista Puestos Valorados'!$B$10:$BK$10,0),0))</f>
        <v>No relevante</v>
      </c>
      <c r="BY85" s="26">
        <f>+HLOOKUP(BX85,Sistema_Puntos!$Q$5:$Y$43,'Auxiliar General'!BT$5,FALSE)</f>
        <v>0</v>
      </c>
      <c r="BZ85" s="26" t="str">
        <f>+IF(VLOOKUP($B85,'Lista Puestos Valorados'!$B$11:$BK$510,MATCH('Auxiliar General'!BT$4,'Lista Puestos Valorados'!$B$10:$BK$10,0),0)="","No relevante",VLOOKUP($B85,'Lista Puestos Valorados'!$B$11:$BK$510,MATCH('Auxiliar General'!BT$4,'Lista Puestos Valorados'!$B$10:$BK$10,0),0))</f>
        <v>No relevante</v>
      </c>
      <c r="CA85" s="26">
        <f>+HLOOKUP(BZ85,Sistema_Puntos!$Q$5:$Y$43,'Auxiliar General'!BV$5,FALSE)</f>
        <v>0</v>
      </c>
      <c r="CB85" s="26" t="str">
        <f>+IF(VLOOKUP($B85,'Lista Puestos Valorados'!$B$11:$BK$510,MATCH('Auxiliar General'!BV$4,'Lista Puestos Valorados'!$B$10:$BK$10,0),0)="","No relevante",VLOOKUP($B85,'Lista Puestos Valorados'!$B$11:$BK$510,MATCH('Auxiliar General'!BV$4,'Lista Puestos Valorados'!$B$10:$BK$10,0),0))</f>
        <v>No relevante</v>
      </c>
      <c r="CC85" s="26">
        <f>+HLOOKUP(CB85,Sistema_Puntos!$Q$5:$Y$43,'Auxiliar General'!BX$5,FALSE)</f>
        <v>0</v>
      </c>
      <c r="CD85" s="26" t="str">
        <f>+IF(VLOOKUP($B85,'Lista Puestos Valorados'!$B$11:$BK$510,MATCH('Auxiliar General'!BX$4,'Lista Puestos Valorados'!$B$10:$BK$10,0),0)="","No relevante",VLOOKUP($B85,'Lista Puestos Valorados'!$B$11:$BK$510,MATCH('Auxiliar General'!BX$4,'Lista Puestos Valorados'!$B$10:$BK$10,0),0))</f>
        <v>No relevante</v>
      </c>
      <c r="CE85" s="26">
        <f>+HLOOKUP(CD85,Sistema_Puntos!$Q$5:$Y$43,'Auxiliar General'!BZ$5,FALSE)</f>
        <v>0</v>
      </c>
      <c r="CF85" s="26" t="str">
        <f>+IF(VLOOKUP($B85,'Lista Puestos Valorados'!$B$11:$BK$510,MATCH('Auxiliar General'!BZ$4,'Lista Puestos Valorados'!$B$10:$BK$10,0),0)="","No relevante",VLOOKUP($B85,'Lista Puestos Valorados'!$B$11:$BK$510,MATCH('Auxiliar General'!BZ$4,'Lista Puestos Valorados'!$B$10:$BK$10,0),0))</f>
        <v>No relevante</v>
      </c>
      <c r="CG85" s="26">
        <f>+HLOOKUP(CF85,Sistema_Puntos!$Q$5:$Y$43,'Auxiliar General'!CB$5,FALSE)</f>
        <v>0</v>
      </c>
      <c r="CH85" s="29"/>
      <c r="CI85" s="29"/>
    </row>
    <row r="86" spans="2:87" ht="17.55" customHeight="1">
      <c r="B86" s="26">
        <f>+'Listado de Puestos'!B86</f>
        <v>76</v>
      </c>
      <c r="C86" s="26" t="str">
        <f>+IF('Lista Puestos Valorados'!C86="","",'Lista Puestos Valorados'!C86)</f>
        <v/>
      </c>
      <c r="D86" s="26" t="str">
        <f>+IF('Lista Puestos Valorados'!D86="","",'Lista Puestos Valorados'!D86)</f>
        <v/>
      </c>
      <c r="E86" s="26" t="str">
        <f>+IF('Lista Puestos Valorados'!E86="","",'Lista Puestos Valorados'!E86)</f>
        <v/>
      </c>
      <c r="F86" s="26" t="str">
        <f>+IF('Lista Puestos Valorados'!F86="","",'Lista Puestos Valorados'!F86)</f>
        <v/>
      </c>
      <c r="G86" s="26" t="str">
        <f>+IF('Lista Puestos Valorados'!G86="","",'Lista Puestos Valorados'!G86)</f>
        <v/>
      </c>
      <c r="H86" s="26" t="str">
        <f>+IF('Lista Puestos Valorados'!H86="","",'Lista Puestos Valorados'!H86)</f>
        <v/>
      </c>
      <c r="I86" s="26" t="str">
        <f>+IF('Lista Puestos Valorados'!I86="","",'Lista Puestos Valorados'!I86)</f>
        <v/>
      </c>
      <c r="J86" s="118" t="e">
        <f t="array" ref="J86">+IF(L86="","",_xlfn.IFS(L86&lt;='Cortes de Agrupacion'!$F$15,'Cortes de Agrupacion'!$E$15,'Resultados General'!L86&lt;='Cortes de Agrupacion'!$F$14,'Cortes de Agrupacion'!$E$14,'Resultados General'!L86&lt;='Cortes de Agrupacion'!$F$13,'Cortes de Agrupacion'!$E$13,L86&lt;='Cortes de Agrupacion'!$F$12,'Cortes de Agrupacion'!$E$12,'Resultados General'!L86&lt;='Cortes de Agrupacion'!$F$11,'Cortes de Agrupacion'!$E$11,'Resultados General'!L86&lt;='Cortes de Agrupacion'!$F$10,'Cortes de Agrupacion'!$E$10,'Resultados General'!L86&lt;='Cortes de Agrupacion'!$F$9,'Cortes de Agrupacion'!$E$9,'Resultados General'!L86&lt;='Cortes de Agrupacion'!$F$8,'Cortes de Agrupacion'!$E$8,'Resultados General'!L86&lt;='Cortes de Agrupacion'!$F$7,'Cortes de Agrupacion'!$E$7,'Resultados General'!L86&lt;='Cortes de Agrupacion'!$F$6,'Cortes de Agrupacion'!$E$6))</f>
        <v>#VALUE!</v>
      </c>
      <c r="K86" s="118" t="str">
        <f t="shared" si="2"/>
        <v/>
      </c>
      <c r="L86" s="124" t="e">
        <f>#VALUE!</f>
        <v>#VALUE!</v>
      </c>
      <c r="M86" s="26" t="e">
        <f ca="1">+_xlfn.IFNA(VLOOKUP(C86,'Distribución de puestos'!$B$8:$I$507,8,0),"")</f>
        <v>#NAME?</v>
      </c>
      <c r="N86" s="26" t="str">
        <f>+IF(VLOOKUP($B86,'Lista Puestos Valorados'!$B$11:$BK$510,MATCH('Auxiliar General'!H$4,'Lista Puestos Valorados'!$B$10:$BK$10,0),0)="","No relevante",VLOOKUP($B86,'Lista Puestos Valorados'!$B$11:$BK$510,MATCH('Auxiliar General'!H$4,'Lista Puestos Valorados'!$B$10:$BK$10,0),0))</f>
        <v>No relevante</v>
      </c>
      <c r="O86" s="26">
        <f>+HLOOKUP(N86,Sistema_Puntos!$Q$5:$Y$43,'Auxiliar General'!J$5,FALSE)</f>
        <v>0</v>
      </c>
      <c r="P86" s="26" t="str">
        <f>+IF(VLOOKUP($B86,'Lista Puestos Valorados'!$B$11:$BK$510,MATCH('Auxiliar General'!J$4,'Lista Puestos Valorados'!$B$10:$BK$10,0),0)="","No relevante",VLOOKUP($B86,'Lista Puestos Valorados'!$B$11:$BK$510,MATCH('Auxiliar General'!J$4,'Lista Puestos Valorados'!$B$10:$BK$10,0),0))</f>
        <v>No relevante</v>
      </c>
      <c r="Q86" s="26">
        <f>+HLOOKUP(P86,Sistema_Puntos!$Q$5:$Y$43,'Auxiliar General'!L$5,FALSE)</f>
        <v>0</v>
      </c>
      <c r="R86" s="26" t="str">
        <f>+IF(VLOOKUP($B86,'Lista Puestos Valorados'!$B$11:$BK$510,MATCH('Auxiliar General'!L$4,'Lista Puestos Valorados'!$B$10:$BK$10,0),0)="","No relevante",VLOOKUP($B86,'Lista Puestos Valorados'!$B$11:$BK$510,MATCH('Auxiliar General'!L$4,'Lista Puestos Valorados'!$B$10:$BK$10,0),0))</f>
        <v>No relevante</v>
      </c>
      <c r="S86" s="26">
        <f>+HLOOKUP(R86,Sistema_Puntos!$Q$5:$Y$43,'Auxiliar General'!N$5,FALSE)</f>
        <v>0</v>
      </c>
      <c r="T86" s="26" t="str">
        <f>+IF(VLOOKUP($B86,'Lista Puestos Valorados'!$B$11:$BK$510,MATCH('Auxiliar General'!N$4,'Lista Puestos Valorados'!$B$10:$BK$10,0),0)="","No relevante",VLOOKUP($B86,'Lista Puestos Valorados'!$B$11:$BK$510,MATCH('Auxiliar General'!N$4,'Lista Puestos Valorados'!$B$10:$BK$10,0),0))</f>
        <v>No relevante</v>
      </c>
      <c r="U86" s="26">
        <f>+HLOOKUP(T86,Sistema_Puntos!$Q$5:$Y$43,'Auxiliar General'!P$5,FALSE)</f>
        <v>0</v>
      </c>
      <c r="V86" s="26" t="str">
        <f>+IF(VLOOKUP($B86,'Lista Puestos Valorados'!$B$11:$BK$510,MATCH('Auxiliar General'!P$4,'Lista Puestos Valorados'!$B$10:$BK$10,0),0)="","No relevante",VLOOKUP($B86,'Lista Puestos Valorados'!$B$11:$BK$510,MATCH('Auxiliar General'!P$4,'Lista Puestos Valorados'!$B$10:$BK$10,0),0))</f>
        <v>No relevante</v>
      </c>
      <c r="W86" s="26">
        <f>+HLOOKUP(V86,Sistema_Puntos!$Q$5:$Y$43,'Auxiliar General'!R$5,FALSE)</f>
        <v>0</v>
      </c>
      <c r="X86" s="26" t="str">
        <f>+IF(VLOOKUP($B86,'Lista Puestos Valorados'!$B$11:$BK$510,MATCH('Auxiliar General'!R$4,'Lista Puestos Valorados'!$B$10:$BK$10,0),0)="","No relevante",VLOOKUP($B86,'Lista Puestos Valorados'!$B$11:$BK$510,MATCH('Auxiliar General'!R$4,'Lista Puestos Valorados'!$B$10:$BK$10,0),0))</f>
        <v>No relevante</v>
      </c>
      <c r="Y86" s="26">
        <f>+HLOOKUP(X86,Sistema_Puntos!$Q$5:$Y$43,'Auxiliar General'!T$5,FALSE)</f>
        <v>0</v>
      </c>
      <c r="Z86" s="26" t="str">
        <f>+IF(VLOOKUP($B86,'Lista Puestos Valorados'!$B$11:$BK$510,MATCH('Auxiliar General'!T$4,'Lista Puestos Valorados'!$B$10:$BK$10,0),0)="","No relevante",VLOOKUP($B86,'Lista Puestos Valorados'!$B$11:$BK$510,MATCH('Auxiliar General'!T$4,'Lista Puestos Valorados'!$B$10:$BK$10,0),0))</f>
        <v>No relevante</v>
      </c>
      <c r="AA86" s="26">
        <f>+HLOOKUP(Z86,Sistema_Puntos!$Q$5:$Y$43,'Auxiliar General'!V$5,FALSE)</f>
        <v>0</v>
      </c>
      <c r="AB86" s="26" t="str">
        <f>+IF(VLOOKUP($B86,'Lista Puestos Valorados'!$B$11:$BK$510,MATCH('Auxiliar General'!V$4,'Lista Puestos Valorados'!$B$10:$BK$10,0),0)="","No relevante",VLOOKUP($B86,'Lista Puestos Valorados'!$B$11:$BK$510,MATCH('Auxiliar General'!V$4,'Lista Puestos Valorados'!$B$10:$BK$10,0),0))</f>
        <v>No relevante</v>
      </c>
      <c r="AC86" s="26">
        <f>+HLOOKUP(AB86,Sistema_Puntos!$Q$5:$Y$43,'Auxiliar General'!X$5,FALSE)</f>
        <v>0</v>
      </c>
      <c r="AD86" s="26" t="str">
        <f>+IF(VLOOKUP($B86,'Lista Puestos Valorados'!$B$11:$BK$510,MATCH('Auxiliar General'!X$4,'Lista Puestos Valorados'!$B$10:$BK$10,0),0)="","No relevante",VLOOKUP($B86,'Lista Puestos Valorados'!$B$11:$BK$510,MATCH('Auxiliar General'!X$4,'Lista Puestos Valorados'!$B$10:$BK$10,0),0))</f>
        <v>No relevante</v>
      </c>
      <c r="AE86" s="26">
        <f>+HLOOKUP(AD86,Sistema_Puntos!$Q$5:$Y$43,'Auxiliar General'!Z$5,FALSE)</f>
        <v>0</v>
      </c>
      <c r="AF86" s="26" t="str">
        <f>+IF(VLOOKUP($B86,'Lista Puestos Valorados'!$B$11:$BK$510,MATCH('Auxiliar General'!Z$4,'Lista Puestos Valorados'!$B$10:$BK$10,0),0)="","No relevante",VLOOKUP($B86,'Lista Puestos Valorados'!$B$11:$BK$510,MATCH('Auxiliar General'!Z$4,'Lista Puestos Valorados'!$B$10:$BK$10,0),0))</f>
        <v>No relevante</v>
      </c>
      <c r="AG86" s="26">
        <f>+HLOOKUP(AF86,Sistema_Puntos!$Q$5:$Y$43,'Auxiliar General'!AB$5,FALSE)</f>
        <v>0</v>
      </c>
      <c r="AH86" s="26" t="str">
        <f>+IF(VLOOKUP($B86,'Lista Puestos Valorados'!$B$11:$BK$510,MATCH('Auxiliar General'!AB$4,'Lista Puestos Valorados'!$B$10:$BK$10,0),0)="","No relevante",VLOOKUP($B86,'Lista Puestos Valorados'!$B$11:$BK$510,MATCH('Auxiliar General'!AB$4,'Lista Puestos Valorados'!$B$10:$BK$10,0),0))</f>
        <v>No relevante</v>
      </c>
      <c r="AI86" s="26">
        <f>+HLOOKUP(AH86,Sistema_Puntos!$Q$5:$Y$43,'Auxiliar General'!AD$5,FALSE)</f>
        <v>0</v>
      </c>
      <c r="AJ86" s="26" t="str">
        <f>+IF(VLOOKUP($B86,'Lista Puestos Valorados'!$B$11:$BK$510,MATCH('Auxiliar General'!AD$4,'Lista Puestos Valorados'!$B$10:$BK$10,0),0)="","No relevante",VLOOKUP($B86,'Lista Puestos Valorados'!$B$11:$BK$510,MATCH('Auxiliar General'!AD$4,'Lista Puestos Valorados'!$B$10:$BK$10,0),0))</f>
        <v>No relevante</v>
      </c>
      <c r="AK86" s="26">
        <f>+HLOOKUP(AJ86,Sistema_Puntos!$Q$5:$Y$43,'Auxiliar General'!AF$5,FALSE)</f>
        <v>0</v>
      </c>
      <c r="AL86" s="26" t="str">
        <f>+IF(VLOOKUP($B86,'Lista Puestos Valorados'!$B$11:$BK$510,MATCH('Auxiliar General'!AF$4,'Lista Puestos Valorados'!$B$10:$BK$10,0),0)="","No relevante",VLOOKUP($B86,'Lista Puestos Valorados'!$B$11:$BK$510,MATCH('Auxiliar General'!AF$4,'Lista Puestos Valorados'!$B$10:$BK$10,0),0))</f>
        <v>No relevante</v>
      </c>
      <c r="AM86" s="26">
        <f>+HLOOKUP(AL86,Sistema_Puntos!$Q$5:$Y$43,'Auxiliar General'!AH$5,FALSE)</f>
        <v>0</v>
      </c>
      <c r="AN86" s="26" t="str">
        <f>+IF(VLOOKUP($B86,'Lista Puestos Valorados'!$B$11:$BK$510,MATCH('Auxiliar General'!AH$4,'Lista Puestos Valorados'!$B$10:$BK$10,0),0)="","No relevante",VLOOKUP($B86,'Lista Puestos Valorados'!$B$11:$BK$510,MATCH('Auxiliar General'!AH$4,'Lista Puestos Valorados'!$B$10:$BK$10,0),0))</f>
        <v>No relevante</v>
      </c>
      <c r="AO86" s="26">
        <f>+HLOOKUP(AN86,Sistema_Puntos!$Q$5:$Y$43,'Auxiliar General'!AJ$5,FALSE)</f>
        <v>0</v>
      </c>
      <c r="AP86" s="26" t="str">
        <f>+IF(VLOOKUP($B86,'Lista Puestos Valorados'!$B$11:$BK$510,MATCH('Auxiliar General'!AJ$4,'Lista Puestos Valorados'!$B$10:$BK$10,0),0)="","No relevante",VLOOKUP($B86,'Lista Puestos Valorados'!$B$11:$BK$510,MATCH('Auxiliar General'!AJ$4,'Lista Puestos Valorados'!$B$10:$BK$10,0),0))</f>
        <v>No relevante</v>
      </c>
      <c r="AQ86" s="26">
        <f>+HLOOKUP(AP86,Sistema_Puntos!$Q$5:$Y$43,'Auxiliar General'!AL$5,FALSE)</f>
        <v>0</v>
      </c>
      <c r="AR86" s="26" t="str">
        <f>+IF(VLOOKUP($B86,'Lista Puestos Valorados'!$B$11:$BK$510,MATCH('Auxiliar General'!AL$4,'Lista Puestos Valorados'!$B$10:$BK$10,0),0)="","No relevante",VLOOKUP($B86,'Lista Puestos Valorados'!$B$11:$BK$510,MATCH('Auxiliar General'!AL$4,'Lista Puestos Valorados'!$B$10:$BK$10,0),0))</f>
        <v>No relevante</v>
      </c>
      <c r="AS86" s="26">
        <f>+HLOOKUP(AR86,Sistema_Puntos!$Q$5:$Y$43,'Auxiliar General'!AN$5,FALSE)</f>
        <v>0</v>
      </c>
      <c r="AT86" s="26" t="str">
        <f>+IF(VLOOKUP($B86,'Lista Puestos Valorados'!$B$11:$BK$510,MATCH('Auxiliar General'!AN$4,'Lista Puestos Valorados'!$B$10:$BK$10,0),0)="","No relevante",VLOOKUP($B86,'Lista Puestos Valorados'!$B$11:$BK$510,MATCH('Auxiliar General'!AN$4,'Lista Puestos Valorados'!$B$10:$BK$10,0),0))</f>
        <v>No relevante</v>
      </c>
      <c r="AU86" s="26">
        <f>+HLOOKUP(AT86,Sistema_Puntos!$Q$5:$Y$43,'Auxiliar General'!AP$5,FALSE)</f>
        <v>0</v>
      </c>
      <c r="AV86" s="26" t="str">
        <f>+IF(VLOOKUP($B86,'Lista Puestos Valorados'!$B$11:$BK$510,MATCH('Auxiliar General'!AP$4,'Lista Puestos Valorados'!$B$10:$BK$10,0),0)="","No relevante",VLOOKUP($B86,'Lista Puestos Valorados'!$B$11:$BK$510,MATCH('Auxiliar General'!AP$4,'Lista Puestos Valorados'!$B$10:$BK$10,0),0))</f>
        <v>No relevante</v>
      </c>
      <c r="AW86" s="26">
        <f>+HLOOKUP(AV86,Sistema_Puntos!$Q$5:$Y$43,'Auxiliar General'!AR$5,FALSE)</f>
        <v>0</v>
      </c>
      <c r="AX86" s="26" t="str">
        <f>+IF(VLOOKUP($B86,'Lista Puestos Valorados'!$B$11:$BK$510,MATCH('Auxiliar General'!AR$4,'Lista Puestos Valorados'!$B$10:$BK$10,0),0)="","No relevante",VLOOKUP($B86,'Lista Puestos Valorados'!$B$11:$BK$510,MATCH('Auxiliar General'!AR$4,'Lista Puestos Valorados'!$B$10:$BK$10,0),0))</f>
        <v>No relevante</v>
      </c>
      <c r="AY86" s="26">
        <f>+HLOOKUP(AX86,Sistema_Puntos!$Q$5:$Y$43,'Auxiliar General'!AT$5,FALSE)</f>
        <v>0</v>
      </c>
      <c r="AZ86" s="26" t="str">
        <f>+IF(VLOOKUP($B86,'Lista Puestos Valorados'!$B$11:$BK$510,MATCH('Auxiliar General'!AT$4,'Lista Puestos Valorados'!$B$10:$BK$10,0),0)="","No relevante",VLOOKUP($B86,'Lista Puestos Valorados'!$B$11:$BK$510,MATCH('Auxiliar General'!AT$4,'Lista Puestos Valorados'!$B$10:$BK$10,0),0))</f>
        <v>No relevante</v>
      </c>
      <c r="BA86" s="26">
        <f>+HLOOKUP(AZ86,Sistema_Puntos!$Q$5:$Y$43,'Auxiliar General'!AV$5,FALSE)</f>
        <v>0</v>
      </c>
      <c r="BB86" s="26" t="str">
        <f>+IF(VLOOKUP($B86,'Lista Puestos Valorados'!$B$11:$BK$510,MATCH('Auxiliar General'!AV$4,'Lista Puestos Valorados'!$B$10:$BK$10,0),0)="","No relevante",VLOOKUP($B86,'Lista Puestos Valorados'!$B$11:$BK$510,MATCH('Auxiliar General'!AV$4,'Lista Puestos Valorados'!$B$10:$BK$10,0),0))</f>
        <v>No relevante</v>
      </c>
      <c r="BC86" s="26">
        <f>+HLOOKUP(BB86,Sistema_Puntos!$Q$5:$Y$43,'Auxiliar General'!AX$5,FALSE)</f>
        <v>0</v>
      </c>
      <c r="BD86" s="26" t="str">
        <f>+IF(VLOOKUP($B86,'Lista Puestos Valorados'!$B$11:$BK$510,MATCH('Auxiliar General'!AX$4,'Lista Puestos Valorados'!$B$10:$BK$10,0),0)="","No relevante",VLOOKUP($B86,'Lista Puestos Valorados'!$B$11:$BK$510,MATCH('Auxiliar General'!AX$4,'Lista Puestos Valorados'!$B$10:$BK$10,0),0))</f>
        <v>No relevante</v>
      </c>
      <c r="BE86" s="26">
        <f>+HLOOKUP(BD86,Sistema_Puntos!$Q$5:$Y$43,'Auxiliar General'!AZ$5,FALSE)</f>
        <v>0</v>
      </c>
      <c r="BF86" s="26" t="str">
        <f>+IF(VLOOKUP($B86,'Lista Puestos Valorados'!$B$11:$BK$510,MATCH('Auxiliar General'!AZ$4,'Lista Puestos Valorados'!$B$10:$BK$10,0),0)="","No relevante",VLOOKUP($B86,'Lista Puestos Valorados'!$B$11:$BK$510,MATCH('Auxiliar General'!AZ$4,'Lista Puestos Valorados'!$B$10:$BK$10,0),0))</f>
        <v>No relevante</v>
      </c>
      <c r="BG86" s="26">
        <f>+HLOOKUP(BF86,Sistema_Puntos!$Q$5:$Y$43,'Auxiliar General'!BB$5,FALSE)</f>
        <v>0</v>
      </c>
      <c r="BH86" s="26" t="str">
        <f>+IF(VLOOKUP($B86,'Lista Puestos Valorados'!$B$11:$BK$510,MATCH('Auxiliar General'!BB$4,'Lista Puestos Valorados'!$B$10:$BK$10,0),0)="","No relevante",VLOOKUP($B86,'Lista Puestos Valorados'!$B$11:$BK$510,MATCH('Auxiliar General'!BB$4,'Lista Puestos Valorados'!$B$10:$BK$10,0),0))</f>
        <v>No relevante</v>
      </c>
      <c r="BI86" s="26">
        <f>+HLOOKUP(BH86,Sistema_Puntos!$Q$5:$Y$43,'Auxiliar General'!BD$5,FALSE)</f>
        <v>0</v>
      </c>
      <c r="BJ86" s="26" t="str">
        <f>+IF(VLOOKUP($B86,'Lista Puestos Valorados'!$B$11:$BK$510,MATCH('Auxiliar General'!BD$4,'Lista Puestos Valorados'!$B$10:$BK$10,0),0)="","No relevante",VLOOKUP($B86,'Lista Puestos Valorados'!$B$11:$BK$510,MATCH('Auxiliar General'!BD$4,'Lista Puestos Valorados'!$B$10:$BK$10,0),0))</f>
        <v>No relevante</v>
      </c>
      <c r="BK86" s="26">
        <f>+HLOOKUP(BJ86,Sistema_Puntos!$Q$5:$Y$43,'Auxiliar General'!BF$5,FALSE)</f>
        <v>0</v>
      </c>
      <c r="BL86" s="26" t="str">
        <f>+IF(VLOOKUP($B86,'Lista Puestos Valorados'!$B$11:$BK$510,MATCH('Auxiliar General'!BF$4,'Lista Puestos Valorados'!$B$10:$BK$10,0),0)="","No relevante",VLOOKUP($B86,'Lista Puestos Valorados'!$B$11:$BK$510,MATCH('Auxiliar General'!BF$4,'Lista Puestos Valorados'!$B$10:$BK$10,0),0))</f>
        <v>No relevante</v>
      </c>
      <c r="BM86" s="26">
        <f>+HLOOKUP(BL86,Sistema_Puntos!$Q$5:$Y$43,'Auxiliar General'!BH$5,FALSE)</f>
        <v>0</v>
      </c>
      <c r="BN86" s="26" t="str">
        <f>+IF(VLOOKUP($B86,'Lista Puestos Valorados'!$B$11:$BK$510,MATCH('Auxiliar General'!BH$4,'Lista Puestos Valorados'!$B$10:$BK$10,0),0)="","No relevante",VLOOKUP($B86,'Lista Puestos Valorados'!$B$11:$BK$510,MATCH('Auxiliar General'!BH$4,'Lista Puestos Valorados'!$B$10:$BK$10,0),0))</f>
        <v>No relevante</v>
      </c>
      <c r="BO86" s="26">
        <f>+HLOOKUP(BN86,Sistema_Puntos!$Q$5:$Y$43,'Auxiliar General'!BJ$5,FALSE)</f>
        <v>0</v>
      </c>
      <c r="BP86" s="26" t="str">
        <f>+IF(VLOOKUP($B86,'Lista Puestos Valorados'!$B$11:$BK$510,MATCH('Auxiliar General'!BJ$4,'Lista Puestos Valorados'!$B$10:$BK$10,0),0)="","No relevante",VLOOKUP($B86,'Lista Puestos Valorados'!$B$11:$BK$510,MATCH('Auxiliar General'!BJ$4,'Lista Puestos Valorados'!$B$10:$BK$10,0),0))</f>
        <v>No relevante</v>
      </c>
      <c r="BQ86" s="26">
        <f>+HLOOKUP(BP86,Sistema_Puntos!$Q$5:$Y$43,'Auxiliar General'!BL$5,FALSE)</f>
        <v>0</v>
      </c>
      <c r="BR86" s="26" t="str">
        <f>+IF(VLOOKUP($B86,'Lista Puestos Valorados'!$B$11:$BK$510,MATCH('Auxiliar General'!BL$4,'Lista Puestos Valorados'!$B$10:$BK$10,0),0)="","No relevante",VLOOKUP($B86,'Lista Puestos Valorados'!$B$11:$BK$510,MATCH('Auxiliar General'!BL$4,'Lista Puestos Valorados'!$B$10:$BK$10,0),0))</f>
        <v>No relevante</v>
      </c>
      <c r="BS86" s="26">
        <f>+HLOOKUP(BR86,Sistema_Puntos!$Q$5:$Y$43,'Auxiliar General'!BN$5,FALSE)</f>
        <v>0</v>
      </c>
      <c r="BT86" s="26" t="str">
        <f>+IF(VLOOKUP($B86,'Lista Puestos Valorados'!$B$11:$BK$510,MATCH('Auxiliar General'!BN$4,'Lista Puestos Valorados'!$B$10:$BK$10,0),0)="","No relevante",VLOOKUP($B86,'Lista Puestos Valorados'!$B$11:$BK$510,MATCH('Auxiliar General'!BN$4,'Lista Puestos Valorados'!$B$10:$BK$10,0),0))</f>
        <v>No relevante</v>
      </c>
      <c r="BU86" s="26">
        <f>+HLOOKUP(BT86,Sistema_Puntos!$Q$5:$Y$43,'Auxiliar General'!BP$5,FALSE)</f>
        <v>0</v>
      </c>
      <c r="BV86" s="26" t="str">
        <f>+IF(VLOOKUP($B86,'Lista Puestos Valorados'!$B$11:$BK$510,MATCH('Auxiliar General'!BP$4,'Lista Puestos Valorados'!$B$10:$BK$10,0),0)="","No relevante",VLOOKUP($B86,'Lista Puestos Valorados'!$B$11:$BK$510,MATCH('Auxiliar General'!BP$4,'Lista Puestos Valorados'!$B$10:$BK$10,0),0))</f>
        <v>No relevante</v>
      </c>
      <c r="BW86" s="26">
        <f>+HLOOKUP(BV86,Sistema_Puntos!$Q$5:$Y$43,'Auxiliar General'!BR$5,FALSE)</f>
        <v>0</v>
      </c>
      <c r="BX86" s="26" t="str">
        <f>+IF(VLOOKUP($B86,'Lista Puestos Valorados'!$B$11:$BK$510,MATCH('Auxiliar General'!BR$4,'Lista Puestos Valorados'!$B$10:$BK$10,0),0)="","No relevante",VLOOKUP($B86,'Lista Puestos Valorados'!$B$11:$BK$510,MATCH('Auxiliar General'!BR$4,'Lista Puestos Valorados'!$B$10:$BK$10,0),0))</f>
        <v>No relevante</v>
      </c>
      <c r="BY86" s="26">
        <f>+HLOOKUP(BX86,Sistema_Puntos!$Q$5:$Y$43,'Auxiliar General'!BT$5,FALSE)</f>
        <v>0</v>
      </c>
      <c r="BZ86" s="26" t="str">
        <f>+IF(VLOOKUP($B86,'Lista Puestos Valorados'!$B$11:$BK$510,MATCH('Auxiliar General'!BT$4,'Lista Puestos Valorados'!$B$10:$BK$10,0),0)="","No relevante",VLOOKUP($B86,'Lista Puestos Valorados'!$B$11:$BK$510,MATCH('Auxiliar General'!BT$4,'Lista Puestos Valorados'!$B$10:$BK$10,0),0))</f>
        <v>No relevante</v>
      </c>
      <c r="CA86" s="26">
        <f>+HLOOKUP(BZ86,Sistema_Puntos!$Q$5:$Y$43,'Auxiliar General'!BV$5,FALSE)</f>
        <v>0</v>
      </c>
      <c r="CB86" s="26" t="str">
        <f>+IF(VLOOKUP($B86,'Lista Puestos Valorados'!$B$11:$BK$510,MATCH('Auxiliar General'!BV$4,'Lista Puestos Valorados'!$B$10:$BK$10,0),0)="","No relevante",VLOOKUP($B86,'Lista Puestos Valorados'!$B$11:$BK$510,MATCH('Auxiliar General'!BV$4,'Lista Puestos Valorados'!$B$10:$BK$10,0),0))</f>
        <v>No relevante</v>
      </c>
      <c r="CC86" s="26">
        <f>+HLOOKUP(CB86,Sistema_Puntos!$Q$5:$Y$43,'Auxiliar General'!BX$5,FALSE)</f>
        <v>0</v>
      </c>
      <c r="CD86" s="26" t="str">
        <f>+IF(VLOOKUP($B86,'Lista Puestos Valorados'!$B$11:$BK$510,MATCH('Auxiliar General'!BX$4,'Lista Puestos Valorados'!$B$10:$BK$10,0),0)="","No relevante",VLOOKUP($B86,'Lista Puestos Valorados'!$B$11:$BK$510,MATCH('Auxiliar General'!BX$4,'Lista Puestos Valorados'!$B$10:$BK$10,0),0))</f>
        <v>No relevante</v>
      </c>
      <c r="CE86" s="26">
        <f>+HLOOKUP(CD86,Sistema_Puntos!$Q$5:$Y$43,'Auxiliar General'!BZ$5,FALSE)</f>
        <v>0</v>
      </c>
      <c r="CF86" s="26" t="str">
        <f>+IF(VLOOKUP($B86,'Lista Puestos Valorados'!$B$11:$BK$510,MATCH('Auxiliar General'!BZ$4,'Lista Puestos Valorados'!$B$10:$BK$10,0),0)="","No relevante",VLOOKUP($B86,'Lista Puestos Valorados'!$B$11:$BK$510,MATCH('Auxiliar General'!BZ$4,'Lista Puestos Valorados'!$B$10:$BK$10,0),0))</f>
        <v>No relevante</v>
      </c>
      <c r="CG86" s="26">
        <f>+HLOOKUP(CF86,Sistema_Puntos!$Q$5:$Y$43,'Auxiliar General'!CB$5,FALSE)</f>
        <v>0</v>
      </c>
      <c r="CH86" s="29"/>
      <c r="CI86" s="29"/>
    </row>
    <row r="87" spans="2:87" ht="17.55" customHeight="1">
      <c r="B87" s="26">
        <f>+'Listado de Puestos'!B87</f>
        <v>77</v>
      </c>
      <c r="C87" s="26" t="str">
        <f>+IF('Lista Puestos Valorados'!C87="","",'Lista Puestos Valorados'!C87)</f>
        <v/>
      </c>
      <c r="D87" s="26" t="str">
        <f>+IF('Lista Puestos Valorados'!D87="","",'Lista Puestos Valorados'!D87)</f>
        <v/>
      </c>
      <c r="E87" s="26" t="str">
        <f>+IF('Lista Puestos Valorados'!E87="","",'Lista Puestos Valorados'!E87)</f>
        <v/>
      </c>
      <c r="F87" s="26" t="str">
        <f>+IF('Lista Puestos Valorados'!F87="","",'Lista Puestos Valorados'!F87)</f>
        <v/>
      </c>
      <c r="G87" s="26" t="str">
        <f>+IF('Lista Puestos Valorados'!G87="","",'Lista Puestos Valorados'!G87)</f>
        <v/>
      </c>
      <c r="H87" s="26" t="str">
        <f>+IF('Lista Puestos Valorados'!H87="","",'Lista Puestos Valorados'!H87)</f>
        <v/>
      </c>
      <c r="I87" s="26" t="str">
        <f>+IF('Lista Puestos Valorados'!I87="","",'Lista Puestos Valorados'!I87)</f>
        <v/>
      </c>
      <c r="J87" s="118" t="e">
        <f t="array" ref="J87">+IF(L87="","",_xlfn.IFS(L87&lt;='Cortes de Agrupacion'!$F$15,'Cortes de Agrupacion'!$E$15,'Resultados General'!L87&lt;='Cortes de Agrupacion'!$F$14,'Cortes de Agrupacion'!$E$14,'Resultados General'!L87&lt;='Cortes de Agrupacion'!$F$13,'Cortes de Agrupacion'!$E$13,L87&lt;='Cortes de Agrupacion'!$F$12,'Cortes de Agrupacion'!$E$12,'Resultados General'!L87&lt;='Cortes de Agrupacion'!$F$11,'Cortes de Agrupacion'!$E$11,'Resultados General'!L87&lt;='Cortes de Agrupacion'!$F$10,'Cortes de Agrupacion'!$E$10,'Resultados General'!L87&lt;='Cortes de Agrupacion'!$F$9,'Cortes de Agrupacion'!$E$9,'Resultados General'!L87&lt;='Cortes de Agrupacion'!$F$8,'Cortes de Agrupacion'!$E$8,'Resultados General'!L87&lt;='Cortes de Agrupacion'!$F$7,'Cortes de Agrupacion'!$E$7,'Resultados General'!L87&lt;='Cortes de Agrupacion'!$F$6,'Cortes de Agrupacion'!$E$6))</f>
        <v>#VALUE!</v>
      </c>
      <c r="K87" s="118" t="str">
        <f t="shared" si="2"/>
        <v/>
      </c>
      <c r="L87" s="124" t="e">
        <f>#VALUE!</f>
        <v>#VALUE!</v>
      </c>
      <c r="M87" s="26" t="e">
        <f ca="1">+_xlfn.IFNA(VLOOKUP(C87,'Distribución de puestos'!$B$8:$I$507,8,0),"")</f>
        <v>#NAME?</v>
      </c>
      <c r="N87" s="26" t="str">
        <f>+IF(VLOOKUP($B87,'Lista Puestos Valorados'!$B$11:$BK$510,MATCH('Auxiliar General'!H$4,'Lista Puestos Valorados'!$B$10:$BK$10,0),0)="","No relevante",VLOOKUP($B87,'Lista Puestos Valorados'!$B$11:$BK$510,MATCH('Auxiliar General'!H$4,'Lista Puestos Valorados'!$B$10:$BK$10,0),0))</f>
        <v>No relevante</v>
      </c>
      <c r="O87" s="26">
        <f>+HLOOKUP(N87,Sistema_Puntos!$Q$5:$Y$43,'Auxiliar General'!J$5,FALSE)</f>
        <v>0</v>
      </c>
      <c r="P87" s="26" t="str">
        <f>+IF(VLOOKUP($B87,'Lista Puestos Valorados'!$B$11:$BK$510,MATCH('Auxiliar General'!J$4,'Lista Puestos Valorados'!$B$10:$BK$10,0),0)="","No relevante",VLOOKUP($B87,'Lista Puestos Valorados'!$B$11:$BK$510,MATCH('Auxiliar General'!J$4,'Lista Puestos Valorados'!$B$10:$BK$10,0),0))</f>
        <v>No relevante</v>
      </c>
      <c r="Q87" s="26">
        <f>+HLOOKUP(P87,Sistema_Puntos!$Q$5:$Y$43,'Auxiliar General'!L$5,FALSE)</f>
        <v>0</v>
      </c>
      <c r="R87" s="26" t="str">
        <f>+IF(VLOOKUP($B87,'Lista Puestos Valorados'!$B$11:$BK$510,MATCH('Auxiliar General'!L$4,'Lista Puestos Valorados'!$B$10:$BK$10,0),0)="","No relevante",VLOOKUP($B87,'Lista Puestos Valorados'!$B$11:$BK$510,MATCH('Auxiliar General'!L$4,'Lista Puestos Valorados'!$B$10:$BK$10,0),0))</f>
        <v>No relevante</v>
      </c>
      <c r="S87" s="26">
        <f>+HLOOKUP(R87,Sistema_Puntos!$Q$5:$Y$43,'Auxiliar General'!N$5,FALSE)</f>
        <v>0</v>
      </c>
      <c r="T87" s="26" t="str">
        <f>+IF(VLOOKUP($B87,'Lista Puestos Valorados'!$B$11:$BK$510,MATCH('Auxiliar General'!N$4,'Lista Puestos Valorados'!$B$10:$BK$10,0),0)="","No relevante",VLOOKUP($B87,'Lista Puestos Valorados'!$B$11:$BK$510,MATCH('Auxiliar General'!N$4,'Lista Puestos Valorados'!$B$10:$BK$10,0),0))</f>
        <v>No relevante</v>
      </c>
      <c r="U87" s="26">
        <f>+HLOOKUP(T87,Sistema_Puntos!$Q$5:$Y$43,'Auxiliar General'!P$5,FALSE)</f>
        <v>0</v>
      </c>
      <c r="V87" s="26" t="str">
        <f>+IF(VLOOKUP($B87,'Lista Puestos Valorados'!$B$11:$BK$510,MATCH('Auxiliar General'!P$4,'Lista Puestos Valorados'!$B$10:$BK$10,0),0)="","No relevante",VLOOKUP($B87,'Lista Puestos Valorados'!$B$11:$BK$510,MATCH('Auxiliar General'!P$4,'Lista Puestos Valorados'!$B$10:$BK$10,0),0))</f>
        <v>No relevante</v>
      </c>
      <c r="W87" s="26">
        <f>+HLOOKUP(V87,Sistema_Puntos!$Q$5:$Y$43,'Auxiliar General'!R$5,FALSE)</f>
        <v>0</v>
      </c>
      <c r="X87" s="26" t="str">
        <f>+IF(VLOOKUP($B87,'Lista Puestos Valorados'!$B$11:$BK$510,MATCH('Auxiliar General'!R$4,'Lista Puestos Valorados'!$B$10:$BK$10,0),0)="","No relevante",VLOOKUP($B87,'Lista Puestos Valorados'!$B$11:$BK$510,MATCH('Auxiliar General'!R$4,'Lista Puestos Valorados'!$B$10:$BK$10,0),0))</f>
        <v>No relevante</v>
      </c>
      <c r="Y87" s="26">
        <f>+HLOOKUP(X87,Sistema_Puntos!$Q$5:$Y$43,'Auxiliar General'!T$5,FALSE)</f>
        <v>0</v>
      </c>
      <c r="Z87" s="26" t="str">
        <f>+IF(VLOOKUP($B87,'Lista Puestos Valorados'!$B$11:$BK$510,MATCH('Auxiliar General'!T$4,'Lista Puestos Valorados'!$B$10:$BK$10,0),0)="","No relevante",VLOOKUP($B87,'Lista Puestos Valorados'!$B$11:$BK$510,MATCH('Auxiliar General'!T$4,'Lista Puestos Valorados'!$B$10:$BK$10,0),0))</f>
        <v>No relevante</v>
      </c>
      <c r="AA87" s="26">
        <f>+HLOOKUP(Z87,Sistema_Puntos!$Q$5:$Y$43,'Auxiliar General'!V$5,FALSE)</f>
        <v>0</v>
      </c>
      <c r="AB87" s="26" t="str">
        <f>+IF(VLOOKUP($B87,'Lista Puestos Valorados'!$B$11:$BK$510,MATCH('Auxiliar General'!V$4,'Lista Puestos Valorados'!$B$10:$BK$10,0),0)="","No relevante",VLOOKUP($B87,'Lista Puestos Valorados'!$B$11:$BK$510,MATCH('Auxiliar General'!V$4,'Lista Puestos Valorados'!$B$10:$BK$10,0),0))</f>
        <v>No relevante</v>
      </c>
      <c r="AC87" s="26">
        <f>+HLOOKUP(AB87,Sistema_Puntos!$Q$5:$Y$43,'Auxiliar General'!X$5,FALSE)</f>
        <v>0</v>
      </c>
      <c r="AD87" s="26" t="str">
        <f>+IF(VLOOKUP($B87,'Lista Puestos Valorados'!$B$11:$BK$510,MATCH('Auxiliar General'!X$4,'Lista Puestos Valorados'!$B$10:$BK$10,0),0)="","No relevante",VLOOKUP($B87,'Lista Puestos Valorados'!$B$11:$BK$510,MATCH('Auxiliar General'!X$4,'Lista Puestos Valorados'!$B$10:$BK$10,0),0))</f>
        <v>No relevante</v>
      </c>
      <c r="AE87" s="26">
        <f>+HLOOKUP(AD87,Sistema_Puntos!$Q$5:$Y$43,'Auxiliar General'!Z$5,FALSE)</f>
        <v>0</v>
      </c>
      <c r="AF87" s="26" t="str">
        <f>+IF(VLOOKUP($B87,'Lista Puestos Valorados'!$B$11:$BK$510,MATCH('Auxiliar General'!Z$4,'Lista Puestos Valorados'!$B$10:$BK$10,0),0)="","No relevante",VLOOKUP($B87,'Lista Puestos Valorados'!$B$11:$BK$510,MATCH('Auxiliar General'!Z$4,'Lista Puestos Valorados'!$B$10:$BK$10,0),0))</f>
        <v>No relevante</v>
      </c>
      <c r="AG87" s="26">
        <f>+HLOOKUP(AF87,Sistema_Puntos!$Q$5:$Y$43,'Auxiliar General'!AB$5,FALSE)</f>
        <v>0</v>
      </c>
      <c r="AH87" s="26" t="str">
        <f>+IF(VLOOKUP($B87,'Lista Puestos Valorados'!$B$11:$BK$510,MATCH('Auxiliar General'!AB$4,'Lista Puestos Valorados'!$B$10:$BK$10,0),0)="","No relevante",VLOOKUP($B87,'Lista Puestos Valorados'!$B$11:$BK$510,MATCH('Auxiliar General'!AB$4,'Lista Puestos Valorados'!$B$10:$BK$10,0),0))</f>
        <v>No relevante</v>
      </c>
      <c r="AI87" s="26">
        <f>+HLOOKUP(AH87,Sistema_Puntos!$Q$5:$Y$43,'Auxiliar General'!AD$5,FALSE)</f>
        <v>0</v>
      </c>
      <c r="AJ87" s="26" t="str">
        <f>+IF(VLOOKUP($B87,'Lista Puestos Valorados'!$B$11:$BK$510,MATCH('Auxiliar General'!AD$4,'Lista Puestos Valorados'!$B$10:$BK$10,0),0)="","No relevante",VLOOKUP($B87,'Lista Puestos Valorados'!$B$11:$BK$510,MATCH('Auxiliar General'!AD$4,'Lista Puestos Valorados'!$B$10:$BK$10,0),0))</f>
        <v>No relevante</v>
      </c>
      <c r="AK87" s="26">
        <f>+HLOOKUP(AJ87,Sistema_Puntos!$Q$5:$Y$43,'Auxiliar General'!AF$5,FALSE)</f>
        <v>0</v>
      </c>
      <c r="AL87" s="26" t="str">
        <f>+IF(VLOOKUP($B87,'Lista Puestos Valorados'!$B$11:$BK$510,MATCH('Auxiliar General'!AF$4,'Lista Puestos Valorados'!$B$10:$BK$10,0),0)="","No relevante",VLOOKUP($B87,'Lista Puestos Valorados'!$B$11:$BK$510,MATCH('Auxiliar General'!AF$4,'Lista Puestos Valorados'!$B$10:$BK$10,0),0))</f>
        <v>No relevante</v>
      </c>
      <c r="AM87" s="26">
        <f>+HLOOKUP(AL87,Sistema_Puntos!$Q$5:$Y$43,'Auxiliar General'!AH$5,FALSE)</f>
        <v>0</v>
      </c>
      <c r="AN87" s="26" t="str">
        <f>+IF(VLOOKUP($B87,'Lista Puestos Valorados'!$B$11:$BK$510,MATCH('Auxiliar General'!AH$4,'Lista Puestos Valorados'!$B$10:$BK$10,0),0)="","No relevante",VLOOKUP($B87,'Lista Puestos Valorados'!$B$11:$BK$510,MATCH('Auxiliar General'!AH$4,'Lista Puestos Valorados'!$B$10:$BK$10,0),0))</f>
        <v>No relevante</v>
      </c>
      <c r="AO87" s="26">
        <f>+HLOOKUP(AN87,Sistema_Puntos!$Q$5:$Y$43,'Auxiliar General'!AJ$5,FALSE)</f>
        <v>0</v>
      </c>
      <c r="AP87" s="26" t="str">
        <f>+IF(VLOOKUP($B87,'Lista Puestos Valorados'!$B$11:$BK$510,MATCH('Auxiliar General'!AJ$4,'Lista Puestos Valorados'!$B$10:$BK$10,0),0)="","No relevante",VLOOKUP($B87,'Lista Puestos Valorados'!$B$11:$BK$510,MATCH('Auxiliar General'!AJ$4,'Lista Puestos Valorados'!$B$10:$BK$10,0),0))</f>
        <v>No relevante</v>
      </c>
      <c r="AQ87" s="26">
        <f>+HLOOKUP(AP87,Sistema_Puntos!$Q$5:$Y$43,'Auxiliar General'!AL$5,FALSE)</f>
        <v>0</v>
      </c>
      <c r="AR87" s="26" t="str">
        <f>+IF(VLOOKUP($B87,'Lista Puestos Valorados'!$B$11:$BK$510,MATCH('Auxiliar General'!AL$4,'Lista Puestos Valorados'!$B$10:$BK$10,0),0)="","No relevante",VLOOKUP($B87,'Lista Puestos Valorados'!$B$11:$BK$510,MATCH('Auxiliar General'!AL$4,'Lista Puestos Valorados'!$B$10:$BK$10,0),0))</f>
        <v>No relevante</v>
      </c>
      <c r="AS87" s="26">
        <f>+HLOOKUP(AR87,Sistema_Puntos!$Q$5:$Y$43,'Auxiliar General'!AN$5,FALSE)</f>
        <v>0</v>
      </c>
      <c r="AT87" s="26" t="str">
        <f>+IF(VLOOKUP($B87,'Lista Puestos Valorados'!$B$11:$BK$510,MATCH('Auxiliar General'!AN$4,'Lista Puestos Valorados'!$B$10:$BK$10,0),0)="","No relevante",VLOOKUP($B87,'Lista Puestos Valorados'!$B$11:$BK$510,MATCH('Auxiliar General'!AN$4,'Lista Puestos Valorados'!$B$10:$BK$10,0),0))</f>
        <v>No relevante</v>
      </c>
      <c r="AU87" s="26">
        <f>+HLOOKUP(AT87,Sistema_Puntos!$Q$5:$Y$43,'Auxiliar General'!AP$5,FALSE)</f>
        <v>0</v>
      </c>
      <c r="AV87" s="26" t="str">
        <f>+IF(VLOOKUP($B87,'Lista Puestos Valorados'!$B$11:$BK$510,MATCH('Auxiliar General'!AP$4,'Lista Puestos Valorados'!$B$10:$BK$10,0),0)="","No relevante",VLOOKUP($B87,'Lista Puestos Valorados'!$B$11:$BK$510,MATCH('Auxiliar General'!AP$4,'Lista Puestos Valorados'!$B$10:$BK$10,0),0))</f>
        <v>No relevante</v>
      </c>
      <c r="AW87" s="26">
        <f>+HLOOKUP(AV87,Sistema_Puntos!$Q$5:$Y$43,'Auxiliar General'!AR$5,FALSE)</f>
        <v>0</v>
      </c>
      <c r="AX87" s="26" t="str">
        <f>+IF(VLOOKUP($B87,'Lista Puestos Valorados'!$B$11:$BK$510,MATCH('Auxiliar General'!AR$4,'Lista Puestos Valorados'!$B$10:$BK$10,0),0)="","No relevante",VLOOKUP($B87,'Lista Puestos Valorados'!$B$11:$BK$510,MATCH('Auxiliar General'!AR$4,'Lista Puestos Valorados'!$B$10:$BK$10,0),0))</f>
        <v>No relevante</v>
      </c>
      <c r="AY87" s="26">
        <f>+HLOOKUP(AX87,Sistema_Puntos!$Q$5:$Y$43,'Auxiliar General'!AT$5,FALSE)</f>
        <v>0</v>
      </c>
      <c r="AZ87" s="26" t="str">
        <f>+IF(VLOOKUP($B87,'Lista Puestos Valorados'!$B$11:$BK$510,MATCH('Auxiliar General'!AT$4,'Lista Puestos Valorados'!$B$10:$BK$10,0),0)="","No relevante",VLOOKUP($B87,'Lista Puestos Valorados'!$B$11:$BK$510,MATCH('Auxiliar General'!AT$4,'Lista Puestos Valorados'!$B$10:$BK$10,0),0))</f>
        <v>No relevante</v>
      </c>
      <c r="BA87" s="26">
        <f>+HLOOKUP(AZ87,Sistema_Puntos!$Q$5:$Y$43,'Auxiliar General'!AV$5,FALSE)</f>
        <v>0</v>
      </c>
      <c r="BB87" s="26" t="str">
        <f>+IF(VLOOKUP($B87,'Lista Puestos Valorados'!$B$11:$BK$510,MATCH('Auxiliar General'!AV$4,'Lista Puestos Valorados'!$B$10:$BK$10,0),0)="","No relevante",VLOOKUP($B87,'Lista Puestos Valorados'!$B$11:$BK$510,MATCH('Auxiliar General'!AV$4,'Lista Puestos Valorados'!$B$10:$BK$10,0),0))</f>
        <v>No relevante</v>
      </c>
      <c r="BC87" s="26">
        <f>+HLOOKUP(BB87,Sistema_Puntos!$Q$5:$Y$43,'Auxiliar General'!AX$5,FALSE)</f>
        <v>0</v>
      </c>
      <c r="BD87" s="26" t="str">
        <f>+IF(VLOOKUP($B87,'Lista Puestos Valorados'!$B$11:$BK$510,MATCH('Auxiliar General'!AX$4,'Lista Puestos Valorados'!$B$10:$BK$10,0),0)="","No relevante",VLOOKUP($B87,'Lista Puestos Valorados'!$B$11:$BK$510,MATCH('Auxiliar General'!AX$4,'Lista Puestos Valorados'!$B$10:$BK$10,0),0))</f>
        <v>No relevante</v>
      </c>
      <c r="BE87" s="26">
        <f>+HLOOKUP(BD87,Sistema_Puntos!$Q$5:$Y$43,'Auxiliar General'!AZ$5,FALSE)</f>
        <v>0</v>
      </c>
      <c r="BF87" s="26" t="str">
        <f>+IF(VLOOKUP($B87,'Lista Puestos Valorados'!$B$11:$BK$510,MATCH('Auxiliar General'!AZ$4,'Lista Puestos Valorados'!$B$10:$BK$10,0),0)="","No relevante",VLOOKUP($B87,'Lista Puestos Valorados'!$B$11:$BK$510,MATCH('Auxiliar General'!AZ$4,'Lista Puestos Valorados'!$B$10:$BK$10,0),0))</f>
        <v>No relevante</v>
      </c>
      <c r="BG87" s="26">
        <f>+HLOOKUP(BF87,Sistema_Puntos!$Q$5:$Y$43,'Auxiliar General'!BB$5,FALSE)</f>
        <v>0</v>
      </c>
      <c r="BH87" s="26" t="str">
        <f>+IF(VLOOKUP($B87,'Lista Puestos Valorados'!$B$11:$BK$510,MATCH('Auxiliar General'!BB$4,'Lista Puestos Valorados'!$B$10:$BK$10,0),0)="","No relevante",VLOOKUP($B87,'Lista Puestos Valorados'!$B$11:$BK$510,MATCH('Auxiliar General'!BB$4,'Lista Puestos Valorados'!$B$10:$BK$10,0),0))</f>
        <v>No relevante</v>
      </c>
      <c r="BI87" s="26">
        <f>+HLOOKUP(BH87,Sistema_Puntos!$Q$5:$Y$43,'Auxiliar General'!BD$5,FALSE)</f>
        <v>0</v>
      </c>
      <c r="BJ87" s="26" t="str">
        <f>+IF(VLOOKUP($B87,'Lista Puestos Valorados'!$B$11:$BK$510,MATCH('Auxiliar General'!BD$4,'Lista Puestos Valorados'!$B$10:$BK$10,0),0)="","No relevante",VLOOKUP($B87,'Lista Puestos Valorados'!$B$11:$BK$510,MATCH('Auxiliar General'!BD$4,'Lista Puestos Valorados'!$B$10:$BK$10,0),0))</f>
        <v>No relevante</v>
      </c>
      <c r="BK87" s="26">
        <f>+HLOOKUP(BJ87,Sistema_Puntos!$Q$5:$Y$43,'Auxiliar General'!BF$5,FALSE)</f>
        <v>0</v>
      </c>
      <c r="BL87" s="26" t="str">
        <f>+IF(VLOOKUP($B87,'Lista Puestos Valorados'!$B$11:$BK$510,MATCH('Auxiliar General'!BF$4,'Lista Puestos Valorados'!$B$10:$BK$10,0),0)="","No relevante",VLOOKUP($B87,'Lista Puestos Valorados'!$B$11:$BK$510,MATCH('Auxiliar General'!BF$4,'Lista Puestos Valorados'!$B$10:$BK$10,0),0))</f>
        <v>No relevante</v>
      </c>
      <c r="BM87" s="26">
        <f>+HLOOKUP(BL87,Sistema_Puntos!$Q$5:$Y$43,'Auxiliar General'!BH$5,FALSE)</f>
        <v>0</v>
      </c>
      <c r="BN87" s="26" t="str">
        <f>+IF(VLOOKUP($B87,'Lista Puestos Valorados'!$B$11:$BK$510,MATCH('Auxiliar General'!BH$4,'Lista Puestos Valorados'!$B$10:$BK$10,0),0)="","No relevante",VLOOKUP($B87,'Lista Puestos Valorados'!$B$11:$BK$510,MATCH('Auxiliar General'!BH$4,'Lista Puestos Valorados'!$B$10:$BK$10,0),0))</f>
        <v>No relevante</v>
      </c>
      <c r="BO87" s="26">
        <f>+HLOOKUP(BN87,Sistema_Puntos!$Q$5:$Y$43,'Auxiliar General'!BJ$5,FALSE)</f>
        <v>0</v>
      </c>
      <c r="BP87" s="26" t="str">
        <f>+IF(VLOOKUP($B87,'Lista Puestos Valorados'!$B$11:$BK$510,MATCH('Auxiliar General'!BJ$4,'Lista Puestos Valorados'!$B$10:$BK$10,0),0)="","No relevante",VLOOKUP($B87,'Lista Puestos Valorados'!$B$11:$BK$510,MATCH('Auxiliar General'!BJ$4,'Lista Puestos Valorados'!$B$10:$BK$10,0),0))</f>
        <v>No relevante</v>
      </c>
      <c r="BQ87" s="26">
        <f>+HLOOKUP(BP87,Sistema_Puntos!$Q$5:$Y$43,'Auxiliar General'!BL$5,FALSE)</f>
        <v>0</v>
      </c>
      <c r="BR87" s="26" t="str">
        <f>+IF(VLOOKUP($B87,'Lista Puestos Valorados'!$B$11:$BK$510,MATCH('Auxiliar General'!BL$4,'Lista Puestos Valorados'!$B$10:$BK$10,0),0)="","No relevante",VLOOKUP($B87,'Lista Puestos Valorados'!$B$11:$BK$510,MATCH('Auxiliar General'!BL$4,'Lista Puestos Valorados'!$B$10:$BK$10,0),0))</f>
        <v>No relevante</v>
      </c>
      <c r="BS87" s="26">
        <f>+HLOOKUP(BR87,Sistema_Puntos!$Q$5:$Y$43,'Auxiliar General'!BN$5,FALSE)</f>
        <v>0</v>
      </c>
      <c r="BT87" s="26" t="str">
        <f>+IF(VLOOKUP($B87,'Lista Puestos Valorados'!$B$11:$BK$510,MATCH('Auxiliar General'!BN$4,'Lista Puestos Valorados'!$B$10:$BK$10,0),0)="","No relevante",VLOOKUP($B87,'Lista Puestos Valorados'!$B$11:$BK$510,MATCH('Auxiliar General'!BN$4,'Lista Puestos Valorados'!$B$10:$BK$10,0),0))</f>
        <v>No relevante</v>
      </c>
      <c r="BU87" s="26">
        <f>+HLOOKUP(BT87,Sistema_Puntos!$Q$5:$Y$43,'Auxiliar General'!BP$5,FALSE)</f>
        <v>0</v>
      </c>
      <c r="BV87" s="26" t="str">
        <f>+IF(VLOOKUP($B87,'Lista Puestos Valorados'!$B$11:$BK$510,MATCH('Auxiliar General'!BP$4,'Lista Puestos Valorados'!$B$10:$BK$10,0),0)="","No relevante",VLOOKUP($B87,'Lista Puestos Valorados'!$B$11:$BK$510,MATCH('Auxiliar General'!BP$4,'Lista Puestos Valorados'!$B$10:$BK$10,0),0))</f>
        <v>No relevante</v>
      </c>
      <c r="BW87" s="26">
        <f>+HLOOKUP(BV87,Sistema_Puntos!$Q$5:$Y$43,'Auxiliar General'!BR$5,FALSE)</f>
        <v>0</v>
      </c>
      <c r="BX87" s="26" t="str">
        <f>+IF(VLOOKUP($B87,'Lista Puestos Valorados'!$B$11:$BK$510,MATCH('Auxiliar General'!BR$4,'Lista Puestos Valorados'!$B$10:$BK$10,0),0)="","No relevante",VLOOKUP($B87,'Lista Puestos Valorados'!$B$11:$BK$510,MATCH('Auxiliar General'!BR$4,'Lista Puestos Valorados'!$B$10:$BK$10,0),0))</f>
        <v>No relevante</v>
      </c>
      <c r="BY87" s="26">
        <f>+HLOOKUP(BX87,Sistema_Puntos!$Q$5:$Y$43,'Auxiliar General'!BT$5,FALSE)</f>
        <v>0</v>
      </c>
      <c r="BZ87" s="26" t="str">
        <f>+IF(VLOOKUP($B87,'Lista Puestos Valorados'!$B$11:$BK$510,MATCH('Auxiliar General'!BT$4,'Lista Puestos Valorados'!$B$10:$BK$10,0),0)="","No relevante",VLOOKUP($B87,'Lista Puestos Valorados'!$B$11:$BK$510,MATCH('Auxiliar General'!BT$4,'Lista Puestos Valorados'!$B$10:$BK$10,0),0))</f>
        <v>No relevante</v>
      </c>
      <c r="CA87" s="26">
        <f>+HLOOKUP(BZ87,Sistema_Puntos!$Q$5:$Y$43,'Auxiliar General'!BV$5,FALSE)</f>
        <v>0</v>
      </c>
      <c r="CB87" s="26" t="str">
        <f>+IF(VLOOKUP($B87,'Lista Puestos Valorados'!$B$11:$BK$510,MATCH('Auxiliar General'!BV$4,'Lista Puestos Valorados'!$B$10:$BK$10,0),0)="","No relevante",VLOOKUP($B87,'Lista Puestos Valorados'!$B$11:$BK$510,MATCH('Auxiliar General'!BV$4,'Lista Puestos Valorados'!$B$10:$BK$10,0),0))</f>
        <v>No relevante</v>
      </c>
      <c r="CC87" s="26">
        <f>+HLOOKUP(CB87,Sistema_Puntos!$Q$5:$Y$43,'Auxiliar General'!BX$5,FALSE)</f>
        <v>0</v>
      </c>
      <c r="CD87" s="26" t="str">
        <f>+IF(VLOOKUP($B87,'Lista Puestos Valorados'!$B$11:$BK$510,MATCH('Auxiliar General'!BX$4,'Lista Puestos Valorados'!$B$10:$BK$10,0),0)="","No relevante",VLOOKUP($B87,'Lista Puestos Valorados'!$B$11:$BK$510,MATCH('Auxiliar General'!BX$4,'Lista Puestos Valorados'!$B$10:$BK$10,0),0))</f>
        <v>No relevante</v>
      </c>
      <c r="CE87" s="26">
        <f>+HLOOKUP(CD87,Sistema_Puntos!$Q$5:$Y$43,'Auxiliar General'!BZ$5,FALSE)</f>
        <v>0</v>
      </c>
      <c r="CF87" s="26" t="str">
        <f>+IF(VLOOKUP($B87,'Lista Puestos Valorados'!$B$11:$BK$510,MATCH('Auxiliar General'!BZ$4,'Lista Puestos Valorados'!$B$10:$BK$10,0),0)="","No relevante",VLOOKUP($B87,'Lista Puestos Valorados'!$B$11:$BK$510,MATCH('Auxiliar General'!BZ$4,'Lista Puestos Valorados'!$B$10:$BK$10,0),0))</f>
        <v>No relevante</v>
      </c>
      <c r="CG87" s="26">
        <f>+HLOOKUP(CF87,Sistema_Puntos!$Q$5:$Y$43,'Auxiliar General'!CB$5,FALSE)</f>
        <v>0</v>
      </c>
      <c r="CH87" s="29"/>
      <c r="CI87" s="29"/>
    </row>
    <row r="88" spans="2:87" ht="17.55" customHeight="1">
      <c r="B88" s="26">
        <f>+'Listado de Puestos'!B88</f>
        <v>78</v>
      </c>
      <c r="C88" s="26" t="str">
        <f>+IF('Lista Puestos Valorados'!C88="","",'Lista Puestos Valorados'!C88)</f>
        <v/>
      </c>
      <c r="D88" s="26" t="str">
        <f>+IF('Lista Puestos Valorados'!D88="","",'Lista Puestos Valorados'!D88)</f>
        <v/>
      </c>
      <c r="E88" s="26" t="str">
        <f>+IF('Lista Puestos Valorados'!E88="","",'Lista Puestos Valorados'!E88)</f>
        <v/>
      </c>
      <c r="F88" s="26" t="str">
        <f>+IF('Lista Puestos Valorados'!F88="","",'Lista Puestos Valorados'!F88)</f>
        <v/>
      </c>
      <c r="G88" s="26" t="str">
        <f>+IF('Lista Puestos Valorados'!G88="","",'Lista Puestos Valorados'!G88)</f>
        <v/>
      </c>
      <c r="H88" s="26" t="str">
        <f>+IF('Lista Puestos Valorados'!H88="","",'Lista Puestos Valorados'!H88)</f>
        <v/>
      </c>
      <c r="I88" s="26" t="str">
        <f>+IF('Lista Puestos Valorados'!I88="","",'Lista Puestos Valorados'!I88)</f>
        <v/>
      </c>
      <c r="J88" s="118" t="e">
        <f t="array" ref="J88">+IF(L88="","",_xlfn.IFS(L88&lt;='Cortes de Agrupacion'!$F$15,'Cortes de Agrupacion'!$E$15,'Resultados General'!L88&lt;='Cortes de Agrupacion'!$F$14,'Cortes de Agrupacion'!$E$14,'Resultados General'!L88&lt;='Cortes de Agrupacion'!$F$13,'Cortes de Agrupacion'!$E$13,L88&lt;='Cortes de Agrupacion'!$F$12,'Cortes de Agrupacion'!$E$12,'Resultados General'!L88&lt;='Cortes de Agrupacion'!$F$11,'Cortes de Agrupacion'!$E$11,'Resultados General'!L88&lt;='Cortes de Agrupacion'!$F$10,'Cortes de Agrupacion'!$E$10,'Resultados General'!L88&lt;='Cortes de Agrupacion'!$F$9,'Cortes de Agrupacion'!$E$9,'Resultados General'!L88&lt;='Cortes de Agrupacion'!$F$8,'Cortes de Agrupacion'!$E$8,'Resultados General'!L88&lt;='Cortes de Agrupacion'!$F$7,'Cortes de Agrupacion'!$E$7,'Resultados General'!L88&lt;='Cortes de Agrupacion'!$F$6,'Cortes de Agrupacion'!$E$6))</f>
        <v>#VALUE!</v>
      </c>
      <c r="K88" s="118" t="str">
        <f t="shared" si="2"/>
        <v/>
      </c>
      <c r="L88" s="124" t="e">
        <f>#VALUE!</f>
        <v>#VALUE!</v>
      </c>
      <c r="M88" s="26" t="e">
        <f ca="1">+_xlfn.IFNA(VLOOKUP(C88,'Distribución de puestos'!$B$8:$I$507,8,0),"")</f>
        <v>#NAME?</v>
      </c>
      <c r="N88" s="26" t="str">
        <f>+IF(VLOOKUP($B88,'Lista Puestos Valorados'!$B$11:$BK$510,MATCH('Auxiliar General'!H$4,'Lista Puestos Valorados'!$B$10:$BK$10,0),0)="","No relevante",VLOOKUP($B88,'Lista Puestos Valorados'!$B$11:$BK$510,MATCH('Auxiliar General'!H$4,'Lista Puestos Valorados'!$B$10:$BK$10,0),0))</f>
        <v>No relevante</v>
      </c>
      <c r="O88" s="26">
        <f>+HLOOKUP(N88,Sistema_Puntos!$Q$5:$Y$43,'Auxiliar General'!J$5,FALSE)</f>
        <v>0</v>
      </c>
      <c r="P88" s="26" t="str">
        <f>+IF(VLOOKUP($B88,'Lista Puestos Valorados'!$B$11:$BK$510,MATCH('Auxiliar General'!J$4,'Lista Puestos Valorados'!$B$10:$BK$10,0),0)="","No relevante",VLOOKUP($B88,'Lista Puestos Valorados'!$B$11:$BK$510,MATCH('Auxiliar General'!J$4,'Lista Puestos Valorados'!$B$10:$BK$10,0),0))</f>
        <v>No relevante</v>
      </c>
      <c r="Q88" s="26">
        <f>+HLOOKUP(P88,Sistema_Puntos!$Q$5:$Y$43,'Auxiliar General'!L$5,FALSE)</f>
        <v>0</v>
      </c>
      <c r="R88" s="26" t="str">
        <f>+IF(VLOOKUP($B88,'Lista Puestos Valorados'!$B$11:$BK$510,MATCH('Auxiliar General'!L$4,'Lista Puestos Valorados'!$B$10:$BK$10,0),0)="","No relevante",VLOOKUP($B88,'Lista Puestos Valorados'!$B$11:$BK$510,MATCH('Auxiliar General'!L$4,'Lista Puestos Valorados'!$B$10:$BK$10,0),0))</f>
        <v>No relevante</v>
      </c>
      <c r="S88" s="26">
        <f>+HLOOKUP(R88,Sistema_Puntos!$Q$5:$Y$43,'Auxiliar General'!N$5,FALSE)</f>
        <v>0</v>
      </c>
      <c r="T88" s="26" t="str">
        <f>+IF(VLOOKUP($B88,'Lista Puestos Valorados'!$B$11:$BK$510,MATCH('Auxiliar General'!N$4,'Lista Puestos Valorados'!$B$10:$BK$10,0),0)="","No relevante",VLOOKUP($B88,'Lista Puestos Valorados'!$B$11:$BK$510,MATCH('Auxiliar General'!N$4,'Lista Puestos Valorados'!$B$10:$BK$10,0),0))</f>
        <v>No relevante</v>
      </c>
      <c r="U88" s="26">
        <f>+HLOOKUP(T88,Sistema_Puntos!$Q$5:$Y$43,'Auxiliar General'!P$5,FALSE)</f>
        <v>0</v>
      </c>
      <c r="V88" s="26" t="str">
        <f>+IF(VLOOKUP($B88,'Lista Puestos Valorados'!$B$11:$BK$510,MATCH('Auxiliar General'!P$4,'Lista Puestos Valorados'!$B$10:$BK$10,0),0)="","No relevante",VLOOKUP($B88,'Lista Puestos Valorados'!$B$11:$BK$510,MATCH('Auxiliar General'!P$4,'Lista Puestos Valorados'!$B$10:$BK$10,0),0))</f>
        <v>No relevante</v>
      </c>
      <c r="W88" s="26">
        <f>+HLOOKUP(V88,Sistema_Puntos!$Q$5:$Y$43,'Auxiliar General'!R$5,FALSE)</f>
        <v>0</v>
      </c>
      <c r="X88" s="26" t="str">
        <f>+IF(VLOOKUP($B88,'Lista Puestos Valorados'!$B$11:$BK$510,MATCH('Auxiliar General'!R$4,'Lista Puestos Valorados'!$B$10:$BK$10,0),0)="","No relevante",VLOOKUP($B88,'Lista Puestos Valorados'!$B$11:$BK$510,MATCH('Auxiliar General'!R$4,'Lista Puestos Valorados'!$B$10:$BK$10,0),0))</f>
        <v>No relevante</v>
      </c>
      <c r="Y88" s="26">
        <f>+HLOOKUP(X88,Sistema_Puntos!$Q$5:$Y$43,'Auxiliar General'!T$5,FALSE)</f>
        <v>0</v>
      </c>
      <c r="Z88" s="26" t="str">
        <f>+IF(VLOOKUP($B88,'Lista Puestos Valorados'!$B$11:$BK$510,MATCH('Auxiliar General'!T$4,'Lista Puestos Valorados'!$B$10:$BK$10,0),0)="","No relevante",VLOOKUP($B88,'Lista Puestos Valorados'!$B$11:$BK$510,MATCH('Auxiliar General'!T$4,'Lista Puestos Valorados'!$B$10:$BK$10,0),0))</f>
        <v>No relevante</v>
      </c>
      <c r="AA88" s="26">
        <f>+HLOOKUP(Z88,Sistema_Puntos!$Q$5:$Y$43,'Auxiliar General'!V$5,FALSE)</f>
        <v>0</v>
      </c>
      <c r="AB88" s="26" t="str">
        <f>+IF(VLOOKUP($B88,'Lista Puestos Valorados'!$B$11:$BK$510,MATCH('Auxiliar General'!V$4,'Lista Puestos Valorados'!$B$10:$BK$10,0),0)="","No relevante",VLOOKUP($B88,'Lista Puestos Valorados'!$B$11:$BK$510,MATCH('Auxiliar General'!V$4,'Lista Puestos Valorados'!$B$10:$BK$10,0),0))</f>
        <v>No relevante</v>
      </c>
      <c r="AC88" s="26">
        <f>+HLOOKUP(AB88,Sistema_Puntos!$Q$5:$Y$43,'Auxiliar General'!X$5,FALSE)</f>
        <v>0</v>
      </c>
      <c r="AD88" s="26" t="str">
        <f>+IF(VLOOKUP($B88,'Lista Puestos Valorados'!$B$11:$BK$510,MATCH('Auxiliar General'!X$4,'Lista Puestos Valorados'!$B$10:$BK$10,0),0)="","No relevante",VLOOKUP($B88,'Lista Puestos Valorados'!$B$11:$BK$510,MATCH('Auxiliar General'!X$4,'Lista Puestos Valorados'!$B$10:$BK$10,0),0))</f>
        <v>No relevante</v>
      </c>
      <c r="AE88" s="26">
        <f>+HLOOKUP(AD88,Sistema_Puntos!$Q$5:$Y$43,'Auxiliar General'!Z$5,FALSE)</f>
        <v>0</v>
      </c>
      <c r="AF88" s="26" t="str">
        <f>+IF(VLOOKUP($B88,'Lista Puestos Valorados'!$B$11:$BK$510,MATCH('Auxiliar General'!Z$4,'Lista Puestos Valorados'!$B$10:$BK$10,0),0)="","No relevante",VLOOKUP($B88,'Lista Puestos Valorados'!$B$11:$BK$510,MATCH('Auxiliar General'!Z$4,'Lista Puestos Valorados'!$B$10:$BK$10,0),0))</f>
        <v>No relevante</v>
      </c>
      <c r="AG88" s="26">
        <f>+HLOOKUP(AF88,Sistema_Puntos!$Q$5:$Y$43,'Auxiliar General'!AB$5,FALSE)</f>
        <v>0</v>
      </c>
      <c r="AH88" s="26" t="str">
        <f>+IF(VLOOKUP($B88,'Lista Puestos Valorados'!$B$11:$BK$510,MATCH('Auxiliar General'!AB$4,'Lista Puestos Valorados'!$B$10:$BK$10,0),0)="","No relevante",VLOOKUP($B88,'Lista Puestos Valorados'!$B$11:$BK$510,MATCH('Auxiliar General'!AB$4,'Lista Puestos Valorados'!$B$10:$BK$10,0),0))</f>
        <v>No relevante</v>
      </c>
      <c r="AI88" s="26">
        <f>+HLOOKUP(AH88,Sistema_Puntos!$Q$5:$Y$43,'Auxiliar General'!AD$5,FALSE)</f>
        <v>0</v>
      </c>
      <c r="AJ88" s="26" t="str">
        <f>+IF(VLOOKUP($B88,'Lista Puestos Valorados'!$B$11:$BK$510,MATCH('Auxiliar General'!AD$4,'Lista Puestos Valorados'!$B$10:$BK$10,0),0)="","No relevante",VLOOKUP($B88,'Lista Puestos Valorados'!$B$11:$BK$510,MATCH('Auxiliar General'!AD$4,'Lista Puestos Valorados'!$B$10:$BK$10,0),0))</f>
        <v>No relevante</v>
      </c>
      <c r="AK88" s="26">
        <f>+HLOOKUP(AJ88,Sistema_Puntos!$Q$5:$Y$43,'Auxiliar General'!AF$5,FALSE)</f>
        <v>0</v>
      </c>
      <c r="AL88" s="26" t="str">
        <f>+IF(VLOOKUP($B88,'Lista Puestos Valorados'!$B$11:$BK$510,MATCH('Auxiliar General'!AF$4,'Lista Puestos Valorados'!$B$10:$BK$10,0),0)="","No relevante",VLOOKUP($B88,'Lista Puestos Valorados'!$B$11:$BK$510,MATCH('Auxiliar General'!AF$4,'Lista Puestos Valorados'!$B$10:$BK$10,0),0))</f>
        <v>No relevante</v>
      </c>
      <c r="AM88" s="26">
        <f>+HLOOKUP(AL88,Sistema_Puntos!$Q$5:$Y$43,'Auxiliar General'!AH$5,FALSE)</f>
        <v>0</v>
      </c>
      <c r="AN88" s="26" t="str">
        <f>+IF(VLOOKUP($B88,'Lista Puestos Valorados'!$B$11:$BK$510,MATCH('Auxiliar General'!AH$4,'Lista Puestos Valorados'!$B$10:$BK$10,0),0)="","No relevante",VLOOKUP($B88,'Lista Puestos Valorados'!$B$11:$BK$510,MATCH('Auxiliar General'!AH$4,'Lista Puestos Valorados'!$B$10:$BK$10,0),0))</f>
        <v>No relevante</v>
      </c>
      <c r="AO88" s="26">
        <f>+HLOOKUP(AN88,Sistema_Puntos!$Q$5:$Y$43,'Auxiliar General'!AJ$5,FALSE)</f>
        <v>0</v>
      </c>
      <c r="AP88" s="26" t="str">
        <f>+IF(VLOOKUP($B88,'Lista Puestos Valorados'!$B$11:$BK$510,MATCH('Auxiliar General'!AJ$4,'Lista Puestos Valorados'!$B$10:$BK$10,0),0)="","No relevante",VLOOKUP($B88,'Lista Puestos Valorados'!$B$11:$BK$510,MATCH('Auxiliar General'!AJ$4,'Lista Puestos Valorados'!$B$10:$BK$10,0),0))</f>
        <v>No relevante</v>
      </c>
      <c r="AQ88" s="26">
        <f>+HLOOKUP(AP88,Sistema_Puntos!$Q$5:$Y$43,'Auxiliar General'!AL$5,FALSE)</f>
        <v>0</v>
      </c>
      <c r="AR88" s="26" t="str">
        <f>+IF(VLOOKUP($B88,'Lista Puestos Valorados'!$B$11:$BK$510,MATCH('Auxiliar General'!AL$4,'Lista Puestos Valorados'!$B$10:$BK$10,0),0)="","No relevante",VLOOKUP($B88,'Lista Puestos Valorados'!$B$11:$BK$510,MATCH('Auxiliar General'!AL$4,'Lista Puestos Valorados'!$B$10:$BK$10,0),0))</f>
        <v>No relevante</v>
      </c>
      <c r="AS88" s="26">
        <f>+HLOOKUP(AR88,Sistema_Puntos!$Q$5:$Y$43,'Auxiliar General'!AN$5,FALSE)</f>
        <v>0</v>
      </c>
      <c r="AT88" s="26" t="str">
        <f>+IF(VLOOKUP($B88,'Lista Puestos Valorados'!$B$11:$BK$510,MATCH('Auxiliar General'!AN$4,'Lista Puestos Valorados'!$B$10:$BK$10,0),0)="","No relevante",VLOOKUP($B88,'Lista Puestos Valorados'!$B$11:$BK$510,MATCH('Auxiliar General'!AN$4,'Lista Puestos Valorados'!$B$10:$BK$10,0),0))</f>
        <v>No relevante</v>
      </c>
      <c r="AU88" s="26">
        <f>+HLOOKUP(AT88,Sistema_Puntos!$Q$5:$Y$43,'Auxiliar General'!AP$5,FALSE)</f>
        <v>0</v>
      </c>
      <c r="AV88" s="26" t="str">
        <f>+IF(VLOOKUP($B88,'Lista Puestos Valorados'!$B$11:$BK$510,MATCH('Auxiliar General'!AP$4,'Lista Puestos Valorados'!$B$10:$BK$10,0),0)="","No relevante",VLOOKUP($B88,'Lista Puestos Valorados'!$B$11:$BK$510,MATCH('Auxiliar General'!AP$4,'Lista Puestos Valorados'!$B$10:$BK$10,0),0))</f>
        <v>No relevante</v>
      </c>
      <c r="AW88" s="26">
        <f>+HLOOKUP(AV88,Sistema_Puntos!$Q$5:$Y$43,'Auxiliar General'!AR$5,FALSE)</f>
        <v>0</v>
      </c>
      <c r="AX88" s="26" t="str">
        <f>+IF(VLOOKUP($B88,'Lista Puestos Valorados'!$B$11:$BK$510,MATCH('Auxiliar General'!AR$4,'Lista Puestos Valorados'!$B$10:$BK$10,0),0)="","No relevante",VLOOKUP($B88,'Lista Puestos Valorados'!$B$11:$BK$510,MATCH('Auxiliar General'!AR$4,'Lista Puestos Valorados'!$B$10:$BK$10,0),0))</f>
        <v>No relevante</v>
      </c>
      <c r="AY88" s="26">
        <f>+HLOOKUP(AX88,Sistema_Puntos!$Q$5:$Y$43,'Auxiliar General'!AT$5,FALSE)</f>
        <v>0</v>
      </c>
      <c r="AZ88" s="26" t="str">
        <f>+IF(VLOOKUP($B88,'Lista Puestos Valorados'!$B$11:$BK$510,MATCH('Auxiliar General'!AT$4,'Lista Puestos Valorados'!$B$10:$BK$10,0),0)="","No relevante",VLOOKUP($B88,'Lista Puestos Valorados'!$B$11:$BK$510,MATCH('Auxiliar General'!AT$4,'Lista Puestos Valorados'!$B$10:$BK$10,0),0))</f>
        <v>No relevante</v>
      </c>
      <c r="BA88" s="26">
        <f>+HLOOKUP(AZ88,Sistema_Puntos!$Q$5:$Y$43,'Auxiliar General'!AV$5,FALSE)</f>
        <v>0</v>
      </c>
      <c r="BB88" s="26" t="str">
        <f>+IF(VLOOKUP($B88,'Lista Puestos Valorados'!$B$11:$BK$510,MATCH('Auxiliar General'!AV$4,'Lista Puestos Valorados'!$B$10:$BK$10,0),0)="","No relevante",VLOOKUP($B88,'Lista Puestos Valorados'!$B$11:$BK$510,MATCH('Auxiliar General'!AV$4,'Lista Puestos Valorados'!$B$10:$BK$10,0),0))</f>
        <v>No relevante</v>
      </c>
      <c r="BC88" s="26">
        <f>+HLOOKUP(BB88,Sistema_Puntos!$Q$5:$Y$43,'Auxiliar General'!AX$5,FALSE)</f>
        <v>0</v>
      </c>
      <c r="BD88" s="26" t="str">
        <f>+IF(VLOOKUP($B88,'Lista Puestos Valorados'!$B$11:$BK$510,MATCH('Auxiliar General'!AX$4,'Lista Puestos Valorados'!$B$10:$BK$10,0),0)="","No relevante",VLOOKUP($B88,'Lista Puestos Valorados'!$B$11:$BK$510,MATCH('Auxiliar General'!AX$4,'Lista Puestos Valorados'!$B$10:$BK$10,0),0))</f>
        <v>No relevante</v>
      </c>
      <c r="BE88" s="26">
        <f>+HLOOKUP(BD88,Sistema_Puntos!$Q$5:$Y$43,'Auxiliar General'!AZ$5,FALSE)</f>
        <v>0</v>
      </c>
      <c r="BF88" s="26" t="str">
        <f>+IF(VLOOKUP($B88,'Lista Puestos Valorados'!$B$11:$BK$510,MATCH('Auxiliar General'!AZ$4,'Lista Puestos Valorados'!$B$10:$BK$10,0),0)="","No relevante",VLOOKUP($B88,'Lista Puestos Valorados'!$B$11:$BK$510,MATCH('Auxiliar General'!AZ$4,'Lista Puestos Valorados'!$B$10:$BK$10,0),0))</f>
        <v>No relevante</v>
      </c>
      <c r="BG88" s="26">
        <f>+HLOOKUP(BF88,Sistema_Puntos!$Q$5:$Y$43,'Auxiliar General'!BB$5,FALSE)</f>
        <v>0</v>
      </c>
      <c r="BH88" s="26" t="str">
        <f>+IF(VLOOKUP($B88,'Lista Puestos Valorados'!$B$11:$BK$510,MATCH('Auxiliar General'!BB$4,'Lista Puestos Valorados'!$B$10:$BK$10,0),0)="","No relevante",VLOOKUP($B88,'Lista Puestos Valorados'!$B$11:$BK$510,MATCH('Auxiliar General'!BB$4,'Lista Puestos Valorados'!$B$10:$BK$10,0),0))</f>
        <v>No relevante</v>
      </c>
      <c r="BI88" s="26">
        <f>+HLOOKUP(BH88,Sistema_Puntos!$Q$5:$Y$43,'Auxiliar General'!BD$5,FALSE)</f>
        <v>0</v>
      </c>
      <c r="BJ88" s="26" t="str">
        <f>+IF(VLOOKUP($B88,'Lista Puestos Valorados'!$B$11:$BK$510,MATCH('Auxiliar General'!BD$4,'Lista Puestos Valorados'!$B$10:$BK$10,0),0)="","No relevante",VLOOKUP($B88,'Lista Puestos Valorados'!$B$11:$BK$510,MATCH('Auxiliar General'!BD$4,'Lista Puestos Valorados'!$B$10:$BK$10,0),0))</f>
        <v>No relevante</v>
      </c>
      <c r="BK88" s="26">
        <f>+HLOOKUP(BJ88,Sistema_Puntos!$Q$5:$Y$43,'Auxiliar General'!BF$5,FALSE)</f>
        <v>0</v>
      </c>
      <c r="BL88" s="26" t="str">
        <f>+IF(VLOOKUP($B88,'Lista Puestos Valorados'!$B$11:$BK$510,MATCH('Auxiliar General'!BF$4,'Lista Puestos Valorados'!$B$10:$BK$10,0),0)="","No relevante",VLOOKUP($B88,'Lista Puestos Valorados'!$B$11:$BK$510,MATCH('Auxiliar General'!BF$4,'Lista Puestos Valorados'!$B$10:$BK$10,0),0))</f>
        <v>No relevante</v>
      </c>
      <c r="BM88" s="26">
        <f>+HLOOKUP(BL88,Sistema_Puntos!$Q$5:$Y$43,'Auxiliar General'!BH$5,FALSE)</f>
        <v>0</v>
      </c>
      <c r="BN88" s="26" t="str">
        <f>+IF(VLOOKUP($B88,'Lista Puestos Valorados'!$B$11:$BK$510,MATCH('Auxiliar General'!BH$4,'Lista Puestos Valorados'!$B$10:$BK$10,0),0)="","No relevante",VLOOKUP($B88,'Lista Puestos Valorados'!$B$11:$BK$510,MATCH('Auxiliar General'!BH$4,'Lista Puestos Valorados'!$B$10:$BK$10,0),0))</f>
        <v>No relevante</v>
      </c>
      <c r="BO88" s="26">
        <f>+HLOOKUP(BN88,Sistema_Puntos!$Q$5:$Y$43,'Auxiliar General'!BJ$5,FALSE)</f>
        <v>0</v>
      </c>
      <c r="BP88" s="26" t="str">
        <f>+IF(VLOOKUP($B88,'Lista Puestos Valorados'!$B$11:$BK$510,MATCH('Auxiliar General'!BJ$4,'Lista Puestos Valorados'!$B$10:$BK$10,0),0)="","No relevante",VLOOKUP($B88,'Lista Puestos Valorados'!$B$11:$BK$510,MATCH('Auxiliar General'!BJ$4,'Lista Puestos Valorados'!$B$10:$BK$10,0),0))</f>
        <v>No relevante</v>
      </c>
      <c r="BQ88" s="26">
        <f>+HLOOKUP(BP88,Sistema_Puntos!$Q$5:$Y$43,'Auxiliar General'!BL$5,FALSE)</f>
        <v>0</v>
      </c>
      <c r="BR88" s="26" t="str">
        <f>+IF(VLOOKUP($B88,'Lista Puestos Valorados'!$B$11:$BK$510,MATCH('Auxiliar General'!BL$4,'Lista Puestos Valorados'!$B$10:$BK$10,0),0)="","No relevante",VLOOKUP($B88,'Lista Puestos Valorados'!$B$11:$BK$510,MATCH('Auxiliar General'!BL$4,'Lista Puestos Valorados'!$B$10:$BK$10,0),0))</f>
        <v>No relevante</v>
      </c>
      <c r="BS88" s="26">
        <f>+HLOOKUP(BR88,Sistema_Puntos!$Q$5:$Y$43,'Auxiliar General'!BN$5,FALSE)</f>
        <v>0</v>
      </c>
      <c r="BT88" s="26" t="str">
        <f>+IF(VLOOKUP($B88,'Lista Puestos Valorados'!$B$11:$BK$510,MATCH('Auxiliar General'!BN$4,'Lista Puestos Valorados'!$B$10:$BK$10,0),0)="","No relevante",VLOOKUP($B88,'Lista Puestos Valorados'!$B$11:$BK$510,MATCH('Auxiliar General'!BN$4,'Lista Puestos Valorados'!$B$10:$BK$10,0),0))</f>
        <v>No relevante</v>
      </c>
      <c r="BU88" s="26">
        <f>+HLOOKUP(BT88,Sistema_Puntos!$Q$5:$Y$43,'Auxiliar General'!BP$5,FALSE)</f>
        <v>0</v>
      </c>
      <c r="BV88" s="26" t="str">
        <f>+IF(VLOOKUP($B88,'Lista Puestos Valorados'!$B$11:$BK$510,MATCH('Auxiliar General'!BP$4,'Lista Puestos Valorados'!$B$10:$BK$10,0),0)="","No relevante",VLOOKUP($B88,'Lista Puestos Valorados'!$B$11:$BK$510,MATCH('Auxiliar General'!BP$4,'Lista Puestos Valorados'!$B$10:$BK$10,0),0))</f>
        <v>No relevante</v>
      </c>
      <c r="BW88" s="26">
        <f>+HLOOKUP(BV88,Sistema_Puntos!$Q$5:$Y$43,'Auxiliar General'!BR$5,FALSE)</f>
        <v>0</v>
      </c>
      <c r="BX88" s="26" t="str">
        <f>+IF(VLOOKUP($B88,'Lista Puestos Valorados'!$B$11:$BK$510,MATCH('Auxiliar General'!BR$4,'Lista Puestos Valorados'!$B$10:$BK$10,0),0)="","No relevante",VLOOKUP($B88,'Lista Puestos Valorados'!$B$11:$BK$510,MATCH('Auxiliar General'!BR$4,'Lista Puestos Valorados'!$B$10:$BK$10,0),0))</f>
        <v>No relevante</v>
      </c>
      <c r="BY88" s="26">
        <f>+HLOOKUP(BX88,Sistema_Puntos!$Q$5:$Y$43,'Auxiliar General'!BT$5,FALSE)</f>
        <v>0</v>
      </c>
      <c r="BZ88" s="26" t="str">
        <f>+IF(VLOOKUP($B88,'Lista Puestos Valorados'!$B$11:$BK$510,MATCH('Auxiliar General'!BT$4,'Lista Puestos Valorados'!$B$10:$BK$10,0),0)="","No relevante",VLOOKUP($B88,'Lista Puestos Valorados'!$B$11:$BK$510,MATCH('Auxiliar General'!BT$4,'Lista Puestos Valorados'!$B$10:$BK$10,0),0))</f>
        <v>No relevante</v>
      </c>
      <c r="CA88" s="26">
        <f>+HLOOKUP(BZ88,Sistema_Puntos!$Q$5:$Y$43,'Auxiliar General'!BV$5,FALSE)</f>
        <v>0</v>
      </c>
      <c r="CB88" s="26" t="str">
        <f>+IF(VLOOKUP($B88,'Lista Puestos Valorados'!$B$11:$BK$510,MATCH('Auxiliar General'!BV$4,'Lista Puestos Valorados'!$B$10:$BK$10,0),0)="","No relevante",VLOOKUP($B88,'Lista Puestos Valorados'!$B$11:$BK$510,MATCH('Auxiliar General'!BV$4,'Lista Puestos Valorados'!$B$10:$BK$10,0),0))</f>
        <v>No relevante</v>
      </c>
      <c r="CC88" s="26">
        <f>+HLOOKUP(CB88,Sistema_Puntos!$Q$5:$Y$43,'Auxiliar General'!BX$5,FALSE)</f>
        <v>0</v>
      </c>
      <c r="CD88" s="26" t="str">
        <f>+IF(VLOOKUP($B88,'Lista Puestos Valorados'!$B$11:$BK$510,MATCH('Auxiliar General'!BX$4,'Lista Puestos Valorados'!$B$10:$BK$10,0),0)="","No relevante",VLOOKUP($B88,'Lista Puestos Valorados'!$B$11:$BK$510,MATCH('Auxiliar General'!BX$4,'Lista Puestos Valorados'!$B$10:$BK$10,0),0))</f>
        <v>No relevante</v>
      </c>
      <c r="CE88" s="26">
        <f>+HLOOKUP(CD88,Sistema_Puntos!$Q$5:$Y$43,'Auxiliar General'!BZ$5,FALSE)</f>
        <v>0</v>
      </c>
      <c r="CF88" s="26" t="str">
        <f>+IF(VLOOKUP($B88,'Lista Puestos Valorados'!$B$11:$BK$510,MATCH('Auxiliar General'!BZ$4,'Lista Puestos Valorados'!$B$10:$BK$10,0),0)="","No relevante",VLOOKUP($B88,'Lista Puestos Valorados'!$B$11:$BK$510,MATCH('Auxiliar General'!BZ$4,'Lista Puestos Valorados'!$B$10:$BK$10,0),0))</f>
        <v>No relevante</v>
      </c>
      <c r="CG88" s="26">
        <f>+HLOOKUP(CF88,Sistema_Puntos!$Q$5:$Y$43,'Auxiliar General'!CB$5,FALSE)</f>
        <v>0</v>
      </c>
      <c r="CH88" s="29"/>
      <c r="CI88" s="29"/>
    </row>
    <row r="89" spans="2:87" ht="17.55" customHeight="1">
      <c r="B89" s="26">
        <f>+'Listado de Puestos'!B89</f>
        <v>79</v>
      </c>
      <c r="C89" s="26" t="str">
        <f>+IF('Lista Puestos Valorados'!C89="","",'Lista Puestos Valorados'!C89)</f>
        <v/>
      </c>
      <c r="D89" s="26" t="str">
        <f>+IF('Lista Puestos Valorados'!D89="","",'Lista Puestos Valorados'!D89)</f>
        <v/>
      </c>
      <c r="E89" s="26" t="str">
        <f>+IF('Lista Puestos Valorados'!E89="","",'Lista Puestos Valorados'!E89)</f>
        <v/>
      </c>
      <c r="F89" s="26" t="str">
        <f>+IF('Lista Puestos Valorados'!F89="","",'Lista Puestos Valorados'!F89)</f>
        <v/>
      </c>
      <c r="G89" s="26" t="str">
        <f>+IF('Lista Puestos Valorados'!G89="","",'Lista Puestos Valorados'!G89)</f>
        <v/>
      </c>
      <c r="H89" s="26" t="str">
        <f>+IF('Lista Puestos Valorados'!H89="","",'Lista Puestos Valorados'!H89)</f>
        <v/>
      </c>
      <c r="I89" s="26" t="str">
        <f>+IF('Lista Puestos Valorados'!I89="","",'Lista Puestos Valorados'!I89)</f>
        <v/>
      </c>
      <c r="J89" s="118" t="e">
        <f t="array" ref="J89">+IF(L89="","",_xlfn.IFS(L89&lt;='Cortes de Agrupacion'!$F$15,'Cortes de Agrupacion'!$E$15,'Resultados General'!L89&lt;='Cortes de Agrupacion'!$F$14,'Cortes de Agrupacion'!$E$14,'Resultados General'!L89&lt;='Cortes de Agrupacion'!$F$13,'Cortes de Agrupacion'!$E$13,L89&lt;='Cortes de Agrupacion'!$F$12,'Cortes de Agrupacion'!$E$12,'Resultados General'!L89&lt;='Cortes de Agrupacion'!$F$11,'Cortes de Agrupacion'!$E$11,'Resultados General'!L89&lt;='Cortes de Agrupacion'!$F$10,'Cortes de Agrupacion'!$E$10,'Resultados General'!L89&lt;='Cortes de Agrupacion'!$F$9,'Cortes de Agrupacion'!$E$9,'Resultados General'!L89&lt;='Cortes de Agrupacion'!$F$8,'Cortes de Agrupacion'!$E$8,'Resultados General'!L89&lt;='Cortes de Agrupacion'!$F$7,'Cortes de Agrupacion'!$E$7,'Resultados General'!L89&lt;='Cortes de Agrupacion'!$F$6,'Cortes de Agrupacion'!$E$6))</f>
        <v>#VALUE!</v>
      </c>
      <c r="K89" s="118" t="str">
        <f t="shared" si="2"/>
        <v/>
      </c>
      <c r="L89" s="124" t="e">
        <f>#VALUE!</f>
        <v>#VALUE!</v>
      </c>
      <c r="M89" s="26" t="e">
        <f ca="1">+_xlfn.IFNA(VLOOKUP(C89,'Distribución de puestos'!$B$8:$I$507,8,0),"")</f>
        <v>#NAME?</v>
      </c>
      <c r="N89" s="26" t="str">
        <f>+IF(VLOOKUP($B89,'Lista Puestos Valorados'!$B$11:$BK$510,MATCH('Auxiliar General'!H$4,'Lista Puestos Valorados'!$B$10:$BK$10,0),0)="","No relevante",VLOOKUP($B89,'Lista Puestos Valorados'!$B$11:$BK$510,MATCH('Auxiliar General'!H$4,'Lista Puestos Valorados'!$B$10:$BK$10,0),0))</f>
        <v>No relevante</v>
      </c>
      <c r="O89" s="26">
        <f>+HLOOKUP(N89,Sistema_Puntos!$Q$5:$Y$43,'Auxiliar General'!J$5,FALSE)</f>
        <v>0</v>
      </c>
      <c r="P89" s="26" t="str">
        <f>+IF(VLOOKUP($B89,'Lista Puestos Valorados'!$B$11:$BK$510,MATCH('Auxiliar General'!J$4,'Lista Puestos Valorados'!$B$10:$BK$10,0),0)="","No relevante",VLOOKUP($B89,'Lista Puestos Valorados'!$B$11:$BK$510,MATCH('Auxiliar General'!J$4,'Lista Puestos Valorados'!$B$10:$BK$10,0),0))</f>
        <v>No relevante</v>
      </c>
      <c r="Q89" s="26">
        <f>+HLOOKUP(P89,Sistema_Puntos!$Q$5:$Y$43,'Auxiliar General'!L$5,FALSE)</f>
        <v>0</v>
      </c>
      <c r="R89" s="26" t="str">
        <f>+IF(VLOOKUP($B89,'Lista Puestos Valorados'!$B$11:$BK$510,MATCH('Auxiliar General'!L$4,'Lista Puestos Valorados'!$B$10:$BK$10,0),0)="","No relevante",VLOOKUP($B89,'Lista Puestos Valorados'!$B$11:$BK$510,MATCH('Auxiliar General'!L$4,'Lista Puestos Valorados'!$B$10:$BK$10,0),0))</f>
        <v>No relevante</v>
      </c>
      <c r="S89" s="26">
        <f>+HLOOKUP(R89,Sistema_Puntos!$Q$5:$Y$43,'Auxiliar General'!N$5,FALSE)</f>
        <v>0</v>
      </c>
      <c r="T89" s="26" t="str">
        <f>+IF(VLOOKUP($B89,'Lista Puestos Valorados'!$B$11:$BK$510,MATCH('Auxiliar General'!N$4,'Lista Puestos Valorados'!$B$10:$BK$10,0),0)="","No relevante",VLOOKUP($B89,'Lista Puestos Valorados'!$B$11:$BK$510,MATCH('Auxiliar General'!N$4,'Lista Puestos Valorados'!$B$10:$BK$10,0),0))</f>
        <v>No relevante</v>
      </c>
      <c r="U89" s="26">
        <f>+HLOOKUP(T89,Sistema_Puntos!$Q$5:$Y$43,'Auxiliar General'!P$5,FALSE)</f>
        <v>0</v>
      </c>
      <c r="V89" s="26" t="str">
        <f>+IF(VLOOKUP($B89,'Lista Puestos Valorados'!$B$11:$BK$510,MATCH('Auxiliar General'!P$4,'Lista Puestos Valorados'!$B$10:$BK$10,0),0)="","No relevante",VLOOKUP($B89,'Lista Puestos Valorados'!$B$11:$BK$510,MATCH('Auxiliar General'!P$4,'Lista Puestos Valorados'!$B$10:$BK$10,0),0))</f>
        <v>No relevante</v>
      </c>
      <c r="W89" s="26">
        <f>+HLOOKUP(V89,Sistema_Puntos!$Q$5:$Y$43,'Auxiliar General'!R$5,FALSE)</f>
        <v>0</v>
      </c>
      <c r="X89" s="26" t="str">
        <f>+IF(VLOOKUP($B89,'Lista Puestos Valorados'!$B$11:$BK$510,MATCH('Auxiliar General'!R$4,'Lista Puestos Valorados'!$B$10:$BK$10,0),0)="","No relevante",VLOOKUP($B89,'Lista Puestos Valorados'!$B$11:$BK$510,MATCH('Auxiliar General'!R$4,'Lista Puestos Valorados'!$B$10:$BK$10,0),0))</f>
        <v>No relevante</v>
      </c>
      <c r="Y89" s="26">
        <f>+HLOOKUP(X89,Sistema_Puntos!$Q$5:$Y$43,'Auxiliar General'!T$5,FALSE)</f>
        <v>0</v>
      </c>
      <c r="Z89" s="26" t="str">
        <f>+IF(VLOOKUP($B89,'Lista Puestos Valorados'!$B$11:$BK$510,MATCH('Auxiliar General'!T$4,'Lista Puestos Valorados'!$B$10:$BK$10,0),0)="","No relevante",VLOOKUP($B89,'Lista Puestos Valorados'!$B$11:$BK$510,MATCH('Auxiliar General'!T$4,'Lista Puestos Valorados'!$B$10:$BK$10,0),0))</f>
        <v>No relevante</v>
      </c>
      <c r="AA89" s="26">
        <f>+HLOOKUP(Z89,Sistema_Puntos!$Q$5:$Y$43,'Auxiliar General'!V$5,FALSE)</f>
        <v>0</v>
      </c>
      <c r="AB89" s="26" t="str">
        <f>+IF(VLOOKUP($B89,'Lista Puestos Valorados'!$B$11:$BK$510,MATCH('Auxiliar General'!V$4,'Lista Puestos Valorados'!$B$10:$BK$10,0),0)="","No relevante",VLOOKUP($B89,'Lista Puestos Valorados'!$B$11:$BK$510,MATCH('Auxiliar General'!V$4,'Lista Puestos Valorados'!$B$10:$BK$10,0),0))</f>
        <v>No relevante</v>
      </c>
      <c r="AC89" s="26">
        <f>+HLOOKUP(AB89,Sistema_Puntos!$Q$5:$Y$43,'Auxiliar General'!X$5,FALSE)</f>
        <v>0</v>
      </c>
      <c r="AD89" s="26" t="str">
        <f>+IF(VLOOKUP($B89,'Lista Puestos Valorados'!$B$11:$BK$510,MATCH('Auxiliar General'!X$4,'Lista Puestos Valorados'!$B$10:$BK$10,0),0)="","No relevante",VLOOKUP($B89,'Lista Puestos Valorados'!$B$11:$BK$510,MATCH('Auxiliar General'!X$4,'Lista Puestos Valorados'!$B$10:$BK$10,0),0))</f>
        <v>No relevante</v>
      </c>
      <c r="AE89" s="26">
        <f>+HLOOKUP(AD89,Sistema_Puntos!$Q$5:$Y$43,'Auxiliar General'!Z$5,FALSE)</f>
        <v>0</v>
      </c>
      <c r="AF89" s="26" t="str">
        <f>+IF(VLOOKUP($B89,'Lista Puestos Valorados'!$B$11:$BK$510,MATCH('Auxiliar General'!Z$4,'Lista Puestos Valorados'!$B$10:$BK$10,0),0)="","No relevante",VLOOKUP($B89,'Lista Puestos Valorados'!$B$11:$BK$510,MATCH('Auxiliar General'!Z$4,'Lista Puestos Valorados'!$B$10:$BK$10,0),0))</f>
        <v>No relevante</v>
      </c>
      <c r="AG89" s="26">
        <f>+HLOOKUP(AF89,Sistema_Puntos!$Q$5:$Y$43,'Auxiliar General'!AB$5,FALSE)</f>
        <v>0</v>
      </c>
      <c r="AH89" s="26" t="str">
        <f>+IF(VLOOKUP($B89,'Lista Puestos Valorados'!$B$11:$BK$510,MATCH('Auxiliar General'!AB$4,'Lista Puestos Valorados'!$B$10:$BK$10,0),0)="","No relevante",VLOOKUP($B89,'Lista Puestos Valorados'!$B$11:$BK$510,MATCH('Auxiliar General'!AB$4,'Lista Puestos Valorados'!$B$10:$BK$10,0),0))</f>
        <v>No relevante</v>
      </c>
      <c r="AI89" s="26">
        <f>+HLOOKUP(AH89,Sistema_Puntos!$Q$5:$Y$43,'Auxiliar General'!AD$5,FALSE)</f>
        <v>0</v>
      </c>
      <c r="AJ89" s="26" t="str">
        <f>+IF(VLOOKUP($B89,'Lista Puestos Valorados'!$B$11:$BK$510,MATCH('Auxiliar General'!AD$4,'Lista Puestos Valorados'!$B$10:$BK$10,0),0)="","No relevante",VLOOKUP($B89,'Lista Puestos Valorados'!$B$11:$BK$510,MATCH('Auxiliar General'!AD$4,'Lista Puestos Valorados'!$B$10:$BK$10,0),0))</f>
        <v>No relevante</v>
      </c>
      <c r="AK89" s="26">
        <f>+HLOOKUP(AJ89,Sistema_Puntos!$Q$5:$Y$43,'Auxiliar General'!AF$5,FALSE)</f>
        <v>0</v>
      </c>
      <c r="AL89" s="26" t="str">
        <f>+IF(VLOOKUP($B89,'Lista Puestos Valorados'!$B$11:$BK$510,MATCH('Auxiliar General'!AF$4,'Lista Puestos Valorados'!$B$10:$BK$10,0),0)="","No relevante",VLOOKUP($B89,'Lista Puestos Valorados'!$B$11:$BK$510,MATCH('Auxiliar General'!AF$4,'Lista Puestos Valorados'!$B$10:$BK$10,0),0))</f>
        <v>No relevante</v>
      </c>
      <c r="AM89" s="26">
        <f>+HLOOKUP(AL89,Sistema_Puntos!$Q$5:$Y$43,'Auxiliar General'!AH$5,FALSE)</f>
        <v>0</v>
      </c>
      <c r="AN89" s="26" t="str">
        <f>+IF(VLOOKUP($B89,'Lista Puestos Valorados'!$B$11:$BK$510,MATCH('Auxiliar General'!AH$4,'Lista Puestos Valorados'!$B$10:$BK$10,0),0)="","No relevante",VLOOKUP($B89,'Lista Puestos Valorados'!$B$11:$BK$510,MATCH('Auxiliar General'!AH$4,'Lista Puestos Valorados'!$B$10:$BK$10,0),0))</f>
        <v>No relevante</v>
      </c>
      <c r="AO89" s="26">
        <f>+HLOOKUP(AN89,Sistema_Puntos!$Q$5:$Y$43,'Auxiliar General'!AJ$5,FALSE)</f>
        <v>0</v>
      </c>
      <c r="AP89" s="26" t="str">
        <f>+IF(VLOOKUP($B89,'Lista Puestos Valorados'!$B$11:$BK$510,MATCH('Auxiliar General'!AJ$4,'Lista Puestos Valorados'!$B$10:$BK$10,0),0)="","No relevante",VLOOKUP($B89,'Lista Puestos Valorados'!$B$11:$BK$510,MATCH('Auxiliar General'!AJ$4,'Lista Puestos Valorados'!$B$10:$BK$10,0),0))</f>
        <v>No relevante</v>
      </c>
      <c r="AQ89" s="26">
        <f>+HLOOKUP(AP89,Sistema_Puntos!$Q$5:$Y$43,'Auxiliar General'!AL$5,FALSE)</f>
        <v>0</v>
      </c>
      <c r="AR89" s="26" t="str">
        <f>+IF(VLOOKUP($B89,'Lista Puestos Valorados'!$B$11:$BK$510,MATCH('Auxiliar General'!AL$4,'Lista Puestos Valorados'!$B$10:$BK$10,0),0)="","No relevante",VLOOKUP($B89,'Lista Puestos Valorados'!$B$11:$BK$510,MATCH('Auxiliar General'!AL$4,'Lista Puestos Valorados'!$B$10:$BK$10,0),0))</f>
        <v>No relevante</v>
      </c>
      <c r="AS89" s="26">
        <f>+HLOOKUP(AR89,Sistema_Puntos!$Q$5:$Y$43,'Auxiliar General'!AN$5,FALSE)</f>
        <v>0</v>
      </c>
      <c r="AT89" s="26" t="str">
        <f>+IF(VLOOKUP($B89,'Lista Puestos Valorados'!$B$11:$BK$510,MATCH('Auxiliar General'!AN$4,'Lista Puestos Valorados'!$B$10:$BK$10,0),0)="","No relevante",VLOOKUP($B89,'Lista Puestos Valorados'!$B$11:$BK$510,MATCH('Auxiliar General'!AN$4,'Lista Puestos Valorados'!$B$10:$BK$10,0),0))</f>
        <v>No relevante</v>
      </c>
      <c r="AU89" s="26">
        <f>+HLOOKUP(AT89,Sistema_Puntos!$Q$5:$Y$43,'Auxiliar General'!AP$5,FALSE)</f>
        <v>0</v>
      </c>
      <c r="AV89" s="26" t="str">
        <f>+IF(VLOOKUP($B89,'Lista Puestos Valorados'!$B$11:$BK$510,MATCH('Auxiliar General'!AP$4,'Lista Puestos Valorados'!$B$10:$BK$10,0),0)="","No relevante",VLOOKUP($B89,'Lista Puestos Valorados'!$B$11:$BK$510,MATCH('Auxiliar General'!AP$4,'Lista Puestos Valorados'!$B$10:$BK$10,0),0))</f>
        <v>No relevante</v>
      </c>
      <c r="AW89" s="26">
        <f>+HLOOKUP(AV89,Sistema_Puntos!$Q$5:$Y$43,'Auxiliar General'!AR$5,FALSE)</f>
        <v>0</v>
      </c>
      <c r="AX89" s="26" t="str">
        <f>+IF(VLOOKUP($B89,'Lista Puestos Valorados'!$B$11:$BK$510,MATCH('Auxiliar General'!AR$4,'Lista Puestos Valorados'!$B$10:$BK$10,0),0)="","No relevante",VLOOKUP($B89,'Lista Puestos Valorados'!$B$11:$BK$510,MATCH('Auxiliar General'!AR$4,'Lista Puestos Valorados'!$B$10:$BK$10,0),0))</f>
        <v>No relevante</v>
      </c>
      <c r="AY89" s="26">
        <f>+HLOOKUP(AX89,Sistema_Puntos!$Q$5:$Y$43,'Auxiliar General'!AT$5,FALSE)</f>
        <v>0</v>
      </c>
      <c r="AZ89" s="26" t="str">
        <f>+IF(VLOOKUP($B89,'Lista Puestos Valorados'!$B$11:$BK$510,MATCH('Auxiliar General'!AT$4,'Lista Puestos Valorados'!$B$10:$BK$10,0),0)="","No relevante",VLOOKUP($B89,'Lista Puestos Valorados'!$B$11:$BK$510,MATCH('Auxiliar General'!AT$4,'Lista Puestos Valorados'!$B$10:$BK$10,0),0))</f>
        <v>No relevante</v>
      </c>
      <c r="BA89" s="26">
        <f>+HLOOKUP(AZ89,Sistema_Puntos!$Q$5:$Y$43,'Auxiliar General'!AV$5,FALSE)</f>
        <v>0</v>
      </c>
      <c r="BB89" s="26" t="str">
        <f>+IF(VLOOKUP($B89,'Lista Puestos Valorados'!$B$11:$BK$510,MATCH('Auxiliar General'!AV$4,'Lista Puestos Valorados'!$B$10:$BK$10,0),0)="","No relevante",VLOOKUP($B89,'Lista Puestos Valorados'!$B$11:$BK$510,MATCH('Auxiliar General'!AV$4,'Lista Puestos Valorados'!$B$10:$BK$10,0),0))</f>
        <v>No relevante</v>
      </c>
      <c r="BC89" s="26">
        <f>+HLOOKUP(BB89,Sistema_Puntos!$Q$5:$Y$43,'Auxiliar General'!AX$5,FALSE)</f>
        <v>0</v>
      </c>
      <c r="BD89" s="26" t="str">
        <f>+IF(VLOOKUP($B89,'Lista Puestos Valorados'!$B$11:$BK$510,MATCH('Auxiliar General'!AX$4,'Lista Puestos Valorados'!$B$10:$BK$10,0),0)="","No relevante",VLOOKUP($B89,'Lista Puestos Valorados'!$B$11:$BK$510,MATCH('Auxiliar General'!AX$4,'Lista Puestos Valorados'!$B$10:$BK$10,0),0))</f>
        <v>No relevante</v>
      </c>
      <c r="BE89" s="26">
        <f>+HLOOKUP(BD89,Sistema_Puntos!$Q$5:$Y$43,'Auxiliar General'!AZ$5,FALSE)</f>
        <v>0</v>
      </c>
      <c r="BF89" s="26" t="str">
        <f>+IF(VLOOKUP($B89,'Lista Puestos Valorados'!$B$11:$BK$510,MATCH('Auxiliar General'!AZ$4,'Lista Puestos Valorados'!$B$10:$BK$10,0),0)="","No relevante",VLOOKUP($B89,'Lista Puestos Valorados'!$B$11:$BK$510,MATCH('Auxiliar General'!AZ$4,'Lista Puestos Valorados'!$B$10:$BK$10,0),0))</f>
        <v>No relevante</v>
      </c>
      <c r="BG89" s="26">
        <f>+HLOOKUP(BF89,Sistema_Puntos!$Q$5:$Y$43,'Auxiliar General'!BB$5,FALSE)</f>
        <v>0</v>
      </c>
      <c r="BH89" s="26" t="str">
        <f>+IF(VLOOKUP($B89,'Lista Puestos Valorados'!$B$11:$BK$510,MATCH('Auxiliar General'!BB$4,'Lista Puestos Valorados'!$B$10:$BK$10,0),0)="","No relevante",VLOOKUP($B89,'Lista Puestos Valorados'!$B$11:$BK$510,MATCH('Auxiliar General'!BB$4,'Lista Puestos Valorados'!$B$10:$BK$10,0),0))</f>
        <v>No relevante</v>
      </c>
      <c r="BI89" s="26">
        <f>+HLOOKUP(BH89,Sistema_Puntos!$Q$5:$Y$43,'Auxiliar General'!BD$5,FALSE)</f>
        <v>0</v>
      </c>
      <c r="BJ89" s="26" t="str">
        <f>+IF(VLOOKUP($B89,'Lista Puestos Valorados'!$B$11:$BK$510,MATCH('Auxiliar General'!BD$4,'Lista Puestos Valorados'!$B$10:$BK$10,0),0)="","No relevante",VLOOKUP($B89,'Lista Puestos Valorados'!$B$11:$BK$510,MATCH('Auxiliar General'!BD$4,'Lista Puestos Valorados'!$B$10:$BK$10,0),0))</f>
        <v>No relevante</v>
      </c>
      <c r="BK89" s="26">
        <f>+HLOOKUP(BJ89,Sistema_Puntos!$Q$5:$Y$43,'Auxiliar General'!BF$5,FALSE)</f>
        <v>0</v>
      </c>
      <c r="BL89" s="26" t="str">
        <f>+IF(VLOOKUP($B89,'Lista Puestos Valorados'!$B$11:$BK$510,MATCH('Auxiliar General'!BF$4,'Lista Puestos Valorados'!$B$10:$BK$10,0),0)="","No relevante",VLOOKUP($B89,'Lista Puestos Valorados'!$B$11:$BK$510,MATCH('Auxiliar General'!BF$4,'Lista Puestos Valorados'!$B$10:$BK$10,0),0))</f>
        <v>No relevante</v>
      </c>
      <c r="BM89" s="26">
        <f>+HLOOKUP(BL89,Sistema_Puntos!$Q$5:$Y$43,'Auxiliar General'!BH$5,FALSE)</f>
        <v>0</v>
      </c>
      <c r="BN89" s="26" t="str">
        <f>+IF(VLOOKUP($B89,'Lista Puestos Valorados'!$B$11:$BK$510,MATCH('Auxiliar General'!BH$4,'Lista Puestos Valorados'!$B$10:$BK$10,0),0)="","No relevante",VLOOKUP($B89,'Lista Puestos Valorados'!$B$11:$BK$510,MATCH('Auxiliar General'!BH$4,'Lista Puestos Valorados'!$B$10:$BK$10,0),0))</f>
        <v>No relevante</v>
      </c>
      <c r="BO89" s="26">
        <f>+HLOOKUP(BN89,Sistema_Puntos!$Q$5:$Y$43,'Auxiliar General'!BJ$5,FALSE)</f>
        <v>0</v>
      </c>
      <c r="BP89" s="26" t="str">
        <f>+IF(VLOOKUP($B89,'Lista Puestos Valorados'!$B$11:$BK$510,MATCH('Auxiliar General'!BJ$4,'Lista Puestos Valorados'!$B$10:$BK$10,0),0)="","No relevante",VLOOKUP($B89,'Lista Puestos Valorados'!$B$11:$BK$510,MATCH('Auxiliar General'!BJ$4,'Lista Puestos Valorados'!$B$10:$BK$10,0),0))</f>
        <v>No relevante</v>
      </c>
      <c r="BQ89" s="26">
        <f>+HLOOKUP(BP89,Sistema_Puntos!$Q$5:$Y$43,'Auxiliar General'!BL$5,FALSE)</f>
        <v>0</v>
      </c>
      <c r="BR89" s="26" t="str">
        <f>+IF(VLOOKUP($B89,'Lista Puestos Valorados'!$B$11:$BK$510,MATCH('Auxiliar General'!BL$4,'Lista Puestos Valorados'!$B$10:$BK$10,0),0)="","No relevante",VLOOKUP($B89,'Lista Puestos Valorados'!$B$11:$BK$510,MATCH('Auxiliar General'!BL$4,'Lista Puestos Valorados'!$B$10:$BK$10,0),0))</f>
        <v>No relevante</v>
      </c>
      <c r="BS89" s="26">
        <f>+HLOOKUP(BR89,Sistema_Puntos!$Q$5:$Y$43,'Auxiliar General'!BN$5,FALSE)</f>
        <v>0</v>
      </c>
      <c r="BT89" s="26" t="str">
        <f>+IF(VLOOKUP($B89,'Lista Puestos Valorados'!$B$11:$BK$510,MATCH('Auxiliar General'!BN$4,'Lista Puestos Valorados'!$B$10:$BK$10,0),0)="","No relevante",VLOOKUP($B89,'Lista Puestos Valorados'!$B$11:$BK$510,MATCH('Auxiliar General'!BN$4,'Lista Puestos Valorados'!$B$10:$BK$10,0),0))</f>
        <v>No relevante</v>
      </c>
      <c r="BU89" s="26">
        <f>+HLOOKUP(BT89,Sistema_Puntos!$Q$5:$Y$43,'Auxiliar General'!BP$5,FALSE)</f>
        <v>0</v>
      </c>
      <c r="BV89" s="26" t="str">
        <f>+IF(VLOOKUP($B89,'Lista Puestos Valorados'!$B$11:$BK$510,MATCH('Auxiliar General'!BP$4,'Lista Puestos Valorados'!$B$10:$BK$10,0),0)="","No relevante",VLOOKUP($B89,'Lista Puestos Valorados'!$B$11:$BK$510,MATCH('Auxiliar General'!BP$4,'Lista Puestos Valorados'!$B$10:$BK$10,0),0))</f>
        <v>No relevante</v>
      </c>
      <c r="BW89" s="26">
        <f>+HLOOKUP(BV89,Sistema_Puntos!$Q$5:$Y$43,'Auxiliar General'!BR$5,FALSE)</f>
        <v>0</v>
      </c>
      <c r="BX89" s="26" t="str">
        <f>+IF(VLOOKUP($B89,'Lista Puestos Valorados'!$B$11:$BK$510,MATCH('Auxiliar General'!BR$4,'Lista Puestos Valorados'!$B$10:$BK$10,0),0)="","No relevante",VLOOKUP($B89,'Lista Puestos Valorados'!$B$11:$BK$510,MATCH('Auxiliar General'!BR$4,'Lista Puestos Valorados'!$B$10:$BK$10,0),0))</f>
        <v>No relevante</v>
      </c>
      <c r="BY89" s="26">
        <f>+HLOOKUP(BX89,Sistema_Puntos!$Q$5:$Y$43,'Auxiliar General'!BT$5,FALSE)</f>
        <v>0</v>
      </c>
      <c r="BZ89" s="26" t="str">
        <f>+IF(VLOOKUP($B89,'Lista Puestos Valorados'!$B$11:$BK$510,MATCH('Auxiliar General'!BT$4,'Lista Puestos Valorados'!$B$10:$BK$10,0),0)="","No relevante",VLOOKUP($B89,'Lista Puestos Valorados'!$B$11:$BK$510,MATCH('Auxiliar General'!BT$4,'Lista Puestos Valorados'!$B$10:$BK$10,0),0))</f>
        <v>No relevante</v>
      </c>
      <c r="CA89" s="26">
        <f>+HLOOKUP(BZ89,Sistema_Puntos!$Q$5:$Y$43,'Auxiliar General'!BV$5,FALSE)</f>
        <v>0</v>
      </c>
      <c r="CB89" s="26" t="str">
        <f>+IF(VLOOKUP($B89,'Lista Puestos Valorados'!$B$11:$BK$510,MATCH('Auxiliar General'!BV$4,'Lista Puestos Valorados'!$B$10:$BK$10,0),0)="","No relevante",VLOOKUP($B89,'Lista Puestos Valorados'!$B$11:$BK$510,MATCH('Auxiliar General'!BV$4,'Lista Puestos Valorados'!$B$10:$BK$10,0),0))</f>
        <v>No relevante</v>
      </c>
      <c r="CC89" s="26">
        <f>+HLOOKUP(CB89,Sistema_Puntos!$Q$5:$Y$43,'Auxiliar General'!BX$5,FALSE)</f>
        <v>0</v>
      </c>
      <c r="CD89" s="26" t="str">
        <f>+IF(VLOOKUP($B89,'Lista Puestos Valorados'!$B$11:$BK$510,MATCH('Auxiliar General'!BX$4,'Lista Puestos Valorados'!$B$10:$BK$10,0),0)="","No relevante",VLOOKUP($B89,'Lista Puestos Valorados'!$B$11:$BK$510,MATCH('Auxiliar General'!BX$4,'Lista Puestos Valorados'!$B$10:$BK$10,0),0))</f>
        <v>No relevante</v>
      </c>
      <c r="CE89" s="26">
        <f>+HLOOKUP(CD89,Sistema_Puntos!$Q$5:$Y$43,'Auxiliar General'!BZ$5,FALSE)</f>
        <v>0</v>
      </c>
      <c r="CF89" s="26" t="str">
        <f>+IF(VLOOKUP($B89,'Lista Puestos Valorados'!$B$11:$BK$510,MATCH('Auxiliar General'!BZ$4,'Lista Puestos Valorados'!$B$10:$BK$10,0),0)="","No relevante",VLOOKUP($B89,'Lista Puestos Valorados'!$B$11:$BK$510,MATCH('Auxiliar General'!BZ$4,'Lista Puestos Valorados'!$B$10:$BK$10,0),0))</f>
        <v>No relevante</v>
      </c>
      <c r="CG89" s="26">
        <f>+HLOOKUP(CF89,Sistema_Puntos!$Q$5:$Y$43,'Auxiliar General'!CB$5,FALSE)</f>
        <v>0</v>
      </c>
      <c r="CH89" s="29"/>
      <c r="CI89" s="29"/>
    </row>
    <row r="90" spans="2:87" ht="17.55" customHeight="1">
      <c r="B90" s="26">
        <f>+'Listado de Puestos'!B90</f>
        <v>80</v>
      </c>
      <c r="C90" s="26" t="str">
        <f>+IF('Lista Puestos Valorados'!C90="","",'Lista Puestos Valorados'!C90)</f>
        <v/>
      </c>
      <c r="D90" s="26" t="str">
        <f>+IF('Lista Puestos Valorados'!D90="","",'Lista Puestos Valorados'!D90)</f>
        <v/>
      </c>
      <c r="E90" s="26" t="str">
        <f>+IF('Lista Puestos Valorados'!E90="","",'Lista Puestos Valorados'!E90)</f>
        <v/>
      </c>
      <c r="F90" s="26" t="str">
        <f>+IF('Lista Puestos Valorados'!F90="","",'Lista Puestos Valorados'!F90)</f>
        <v/>
      </c>
      <c r="G90" s="26" t="str">
        <f>+IF('Lista Puestos Valorados'!G90="","",'Lista Puestos Valorados'!G90)</f>
        <v/>
      </c>
      <c r="H90" s="26" t="str">
        <f>+IF('Lista Puestos Valorados'!H90="","",'Lista Puestos Valorados'!H90)</f>
        <v/>
      </c>
      <c r="I90" s="26" t="str">
        <f>+IF('Lista Puestos Valorados'!I90="","",'Lista Puestos Valorados'!I90)</f>
        <v/>
      </c>
      <c r="J90" s="118" t="e">
        <f t="array" ref="J90">+IF(L90="","",_xlfn.IFS(L90&lt;='Cortes de Agrupacion'!$F$15,'Cortes de Agrupacion'!$E$15,'Resultados General'!L90&lt;='Cortes de Agrupacion'!$F$14,'Cortes de Agrupacion'!$E$14,'Resultados General'!L90&lt;='Cortes de Agrupacion'!$F$13,'Cortes de Agrupacion'!$E$13,L90&lt;='Cortes de Agrupacion'!$F$12,'Cortes de Agrupacion'!$E$12,'Resultados General'!L90&lt;='Cortes de Agrupacion'!$F$11,'Cortes de Agrupacion'!$E$11,'Resultados General'!L90&lt;='Cortes de Agrupacion'!$F$10,'Cortes de Agrupacion'!$E$10,'Resultados General'!L90&lt;='Cortes de Agrupacion'!$F$9,'Cortes de Agrupacion'!$E$9,'Resultados General'!L90&lt;='Cortes de Agrupacion'!$F$8,'Cortes de Agrupacion'!$E$8,'Resultados General'!L90&lt;='Cortes de Agrupacion'!$F$7,'Cortes de Agrupacion'!$E$7,'Resultados General'!L90&lt;='Cortes de Agrupacion'!$F$6,'Cortes de Agrupacion'!$E$6))</f>
        <v>#VALUE!</v>
      </c>
      <c r="K90" s="118" t="str">
        <f t="shared" si="2"/>
        <v/>
      </c>
      <c r="L90" s="124" t="e">
        <f>#VALUE!</f>
        <v>#VALUE!</v>
      </c>
      <c r="M90" s="26" t="e">
        <f ca="1">+_xlfn.IFNA(VLOOKUP(C90,'Distribución de puestos'!$B$8:$I$507,8,0),"")</f>
        <v>#NAME?</v>
      </c>
      <c r="N90" s="26" t="str">
        <f>+IF(VLOOKUP($B90,'Lista Puestos Valorados'!$B$11:$BK$510,MATCH('Auxiliar General'!H$4,'Lista Puestos Valorados'!$B$10:$BK$10,0),0)="","No relevante",VLOOKUP($B90,'Lista Puestos Valorados'!$B$11:$BK$510,MATCH('Auxiliar General'!H$4,'Lista Puestos Valorados'!$B$10:$BK$10,0),0))</f>
        <v>No relevante</v>
      </c>
      <c r="O90" s="26">
        <f>+HLOOKUP(N90,Sistema_Puntos!$Q$5:$Y$43,'Auxiliar General'!J$5,FALSE)</f>
        <v>0</v>
      </c>
      <c r="P90" s="26" t="str">
        <f>+IF(VLOOKUP($B90,'Lista Puestos Valorados'!$B$11:$BK$510,MATCH('Auxiliar General'!J$4,'Lista Puestos Valorados'!$B$10:$BK$10,0),0)="","No relevante",VLOOKUP($B90,'Lista Puestos Valorados'!$B$11:$BK$510,MATCH('Auxiliar General'!J$4,'Lista Puestos Valorados'!$B$10:$BK$10,0),0))</f>
        <v>No relevante</v>
      </c>
      <c r="Q90" s="26">
        <f>+HLOOKUP(P90,Sistema_Puntos!$Q$5:$Y$43,'Auxiliar General'!L$5,FALSE)</f>
        <v>0</v>
      </c>
      <c r="R90" s="26" t="str">
        <f>+IF(VLOOKUP($B90,'Lista Puestos Valorados'!$B$11:$BK$510,MATCH('Auxiliar General'!L$4,'Lista Puestos Valorados'!$B$10:$BK$10,0),0)="","No relevante",VLOOKUP($B90,'Lista Puestos Valorados'!$B$11:$BK$510,MATCH('Auxiliar General'!L$4,'Lista Puestos Valorados'!$B$10:$BK$10,0),0))</f>
        <v>No relevante</v>
      </c>
      <c r="S90" s="26">
        <f>+HLOOKUP(R90,Sistema_Puntos!$Q$5:$Y$43,'Auxiliar General'!N$5,FALSE)</f>
        <v>0</v>
      </c>
      <c r="T90" s="26" t="str">
        <f>+IF(VLOOKUP($B90,'Lista Puestos Valorados'!$B$11:$BK$510,MATCH('Auxiliar General'!N$4,'Lista Puestos Valorados'!$B$10:$BK$10,0),0)="","No relevante",VLOOKUP($B90,'Lista Puestos Valorados'!$B$11:$BK$510,MATCH('Auxiliar General'!N$4,'Lista Puestos Valorados'!$B$10:$BK$10,0),0))</f>
        <v>No relevante</v>
      </c>
      <c r="U90" s="26">
        <f>+HLOOKUP(T90,Sistema_Puntos!$Q$5:$Y$43,'Auxiliar General'!P$5,FALSE)</f>
        <v>0</v>
      </c>
      <c r="V90" s="26" t="str">
        <f>+IF(VLOOKUP($B90,'Lista Puestos Valorados'!$B$11:$BK$510,MATCH('Auxiliar General'!P$4,'Lista Puestos Valorados'!$B$10:$BK$10,0),0)="","No relevante",VLOOKUP($B90,'Lista Puestos Valorados'!$B$11:$BK$510,MATCH('Auxiliar General'!P$4,'Lista Puestos Valorados'!$B$10:$BK$10,0),0))</f>
        <v>No relevante</v>
      </c>
      <c r="W90" s="26">
        <f>+HLOOKUP(V90,Sistema_Puntos!$Q$5:$Y$43,'Auxiliar General'!R$5,FALSE)</f>
        <v>0</v>
      </c>
      <c r="X90" s="26" t="str">
        <f>+IF(VLOOKUP($B90,'Lista Puestos Valorados'!$B$11:$BK$510,MATCH('Auxiliar General'!R$4,'Lista Puestos Valorados'!$B$10:$BK$10,0),0)="","No relevante",VLOOKUP($B90,'Lista Puestos Valorados'!$B$11:$BK$510,MATCH('Auxiliar General'!R$4,'Lista Puestos Valorados'!$B$10:$BK$10,0),0))</f>
        <v>No relevante</v>
      </c>
      <c r="Y90" s="26">
        <f>+HLOOKUP(X90,Sistema_Puntos!$Q$5:$Y$43,'Auxiliar General'!T$5,FALSE)</f>
        <v>0</v>
      </c>
      <c r="Z90" s="26" t="str">
        <f>+IF(VLOOKUP($B90,'Lista Puestos Valorados'!$B$11:$BK$510,MATCH('Auxiliar General'!T$4,'Lista Puestos Valorados'!$B$10:$BK$10,0),0)="","No relevante",VLOOKUP($B90,'Lista Puestos Valorados'!$B$11:$BK$510,MATCH('Auxiliar General'!T$4,'Lista Puestos Valorados'!$B$10:$BK$10,0),0))</f>
        <v>No relevante</v>
      </c>
      <c r="AA90" s="26">
        <f>+HLOOKUP(Z90,Sistema_Puntos!$Q$5:$Y$43,'Auxiliar General'!V$5,FALSE)</f>
        <v>0</v>
      </c>
      <c r="AB90" s="26" t="str">
        <f>+IF(VLOOKUP($B90,'Lista Puestos Valorados'!$B$11:$BK$510,MATCH('Auxiliar General'!V$4,'Lista Puestos Valorados'!$B$10:$BK$10,0),0)="","No relevante",VLOOKUP($B90,'Lista Puestos Valorados'!$B$11:$BK$510,MATCH('Auxiliar General'!V$4,'Lista Puestos Valorados'!$B$10:$BK$10,0),0))</f>
        <v>No relevante</v>
      </c>
      <c r="AC90" s="26">
        <f>+HLOOKUP(AB90,Sistema_Puntos!$Q$5:$Y$43,'Auxiliar General'!X$5,FALSE)</f>
        <v>0</v>
      </c>
      <c r="AD90" s="26" t="str">
        <f>+IF(VLOOKUP($B90,'Lista Puestos Valorados'!$B$11:$BK$510,MATCH('Auxiliar General'!X$4,'Lista Puestos Valorados'!$B$10:$BK$10,0),0)="","No relevante",VLOOKUP($B90,'Lista Puestos Valorados'!$B$11:$BK$510,MATCH('Auxiliar General'!X$4,'Lista Puestos Valorados'!$B$10:$BK$10,0),0))</f>
        <v>No relevante</v>
      </c>
      <c r="AE90" s="26">
        <f>+HLOOKUP(AD90,Sistema_Puntos!$Q$5:$Y$43,'Auxiliar General'!Z$5,FALSE)</f>
        <v>0</v>
      </c>
      <c r="AF90" s="26" t="str">
        <f>+IF(VLOOKUP($B90,'Lista Puestos Valorados'!$B$11:$BK$510,MATCH('Auxiliar General'!Z$4,'Lista Puestos Valorados'!$B$10:$BK$10,0),0)="","No relevante",VLOOKUP($B90,'Lista Puestos Valorados'!$B$11:$BK$510,MATCH('Auxiliar General'!Z$4,'Lista Puestos Valorados'!$B$10:$BK$10,0),0))</f>
        <v>No relevante</v>
      </c>
      <c r="AG90" s="26">
        <f>+HLOOKUP(AF90,Sistema_Puntos!$Q$5:$Y$43,'Auxiliar General'!AB$5,FALSE)</f>
        <v>0</v>
      </c>
      <c r="AH90" s="26" t="str">
        <f>+IF(VLOOKUP($B90,'Lista Puestos Valorados'!$B$11:$BK$510,MATCH('Auxiliar General'!AB$4,'Lista Puestos Valorados'!$B$10:$BK$10,0),0)="","No relevante",VLOOKUP($B90,'Lista Puestos Valorados'!$B$11:$BK$510,MATCH('Auxiliar General'!AB$4,'Lista Puestos Valorados'!$B$10:$BK$10,0),0))</f>
        <v>No relevante</v>
      </c>
      <c r="AI90" s="26">
        <f>+HLOOKUP(AH90,Sistema_Puntos!$Q$5:$Y$43,'Auxiliar General'!AD$5,FALSE)</f>
        <v>0</v>
      </c>
      <c r="AJ90" s="26" t="str">
        <f>+IF(VLOOKUP($B90,'Lista Puestos Valorados'!$B$11:$BK$510,MATCH('Auxiliar General'!AD$4,'Lista Puestos Valorados'!$B$10:$BK$10,0),0)="","No relevante",VLOOKUP($B90,'Lista Puestos Valorados'!$B$11:$BK$510,MATCH('Auxiliar General'!AD$4,'Lista Puestos Valorados'!$B$10:$BK$10,0),0))</f>
        <v>No relevante</v>
      </c>
      <c r="AK90" s="26">
        <f>+HLOOKUP(AJ90,Sistema_Puntos!$Q$5:$Y$43,'Auxiliar General'!AF$5,FALSE)</f>
        <v>0</v>
      </c>
      <c r="AL90" s="26" t="str">
        <f>+IF(VLOOKUP($B90,'Lista Puestos Valorados'!$B$11:$BK$510,MATCH('Auxiliar General'!AF$4,'Lista Puestos Valorados'!$B$10:$BK$10,0),0)="","No relevante",VLOOKUP($B90,'Lista Puestos Valorados'!$B$11:$BK$510,MATCH('Auxiliar General'!AF$4,'Lista Puestos Valorados'!$B$10:$BK$10,0),0))</f>
        <v>No relevante</v>
      </c>
      <c r="AM90" s="26">
        <f>+HLOOKUP(AL90,Sistema_Puntos!$Q$5:$Y$43,'Auxiliar General'!AH$5,FALSE)</f>
        <v>0</v>
      </c>
      <c r="AN90" s="26" t="str">
        <f>+IF(VLOOKUP($B90,'Lista Puestos Valorados'!$B$11:$BK$510,MATCH('Auxiliar General'!AH$4,'Lista Puestos Valorados'!$B$10:$BK$10,0),0)="","No relevante",VLOOKUP($B90,'Lista Puestos Valorados'!$B$11:$BK$510,MATCH('Auxiliar General'!AH$4,'Lista Puestos Valorados'!$B$10:$BK$10,0),0))</f>
        <v>No relevante</v>
      </c>
      <c r="AO90" s="26">
        <f>+HLOOKUP(AN90,Sistema_Puntos!$Q$5:$Y$43,'Auxiliar General'!AJ$5,FALSE)</f>
        <v>0</v>
      </c>
      <c r="AP90" s="26" t="str">
        <f>+IF(VLOOKUP($B90,'Lista Puestos Valorados'!$B$11:$BK$510,MATCH('Auxiliar General'!AJ$4,'Lista Puestos Valorados'!$B$10:$BK$10,0),0)="","No relevante",VLOOKUP($B90,'Lista Puestos Valorados'!$B$11:$BK$510,MATCH('Auxiliar General'!AJ$4,'Lista Puestos Valorados'!$B$10:$BK$10,0),0))</f>
        <v>No relevante</v>
      </c>
      <c r="AQ90" s="26">
        <f>+HLOOKUP(AP90,Sistema_Puntos!$Q$5:$Y$43,'Auxiliar General'!AL$5,FALSE)</f>
        <v>0</v>
      </c>
      <c r="AR90" s="26" t="str">
        <f>+IF(VLOOKUP($B90,'Lista Puestos Valorados'!$B$11:$BK$510,MATCH('Auxiliar General'!AL$4,'Lista Puestos Valorados'!$B$10:$BK$10,0),0)="","No relevante",VLOOKUP($B90,'Lista Puestos Valorados'!$B$11:$BK$510,MATCH('Auxiliar General'!AL$4,'Lista Puestos Valorados'!$B$10:$BK$10,0),0))</f>
        <v>No relevante</v>
      </c>
      <c r="AS90" s="26">
        <f>+HLOOKUP(AR90,Sistema_Puntos!$Q$5:$Y$43,'Auxiliar General'!AN$5,FALSE)</f>
        <v>0</v>
      </c>
      <c r="AT90" s="26" t="str">
        <f>+IF(VLOOKUP($B90,'Lista Puestos Valorados'!$B$11:$BK$510,MATCH('Auxiliar General'!AN$4,'Lista Puestos Valorados'!$B$10:$BK$10,0),0)="","No relevante",VLOOKUP($B90,'Lista Puestos Valorados'!$B$11:$BK$510,MATCH('Auxiliar General'!AN$4,'Lista Puestos Valorados'!$B$10:$BK$10,0),0))</f>
        <v>No relevante</v>
      </c>
      <c r="AU90" s="26">
        <f>+HLOOKUP(AT90,Sistema_Puntos!$Q$5:$Y$43,'Auxiliar General'!AP$5,FALSE)</f>
        <v>0</v>
      </c>
      <c r="AV90" s="26" t="str">
        <f>+IF(VLOOKUP($B90,'Lista Puestos Valorados'!$B$11:$BK$510,MATCH('Auxiliar General'!AP$4,'Lista Puestos Valorados'!$B$10:$BK$10,0),0)="","No relevante",VLOOKUP($B90,'Lista Puestos Valorados'!$B$11:$BK$510,MATCH('Auxiliar General'!AP$4,'Lista Puestos Valorados'!$B$10:$BK$10,0),0))</f>
        <v>No relevante</v>
      </c>
      <c r="AW90" s="26">
        <f>+HLOOKUP(AV90,Sistema_Puntos!$Q$5:$Y$43,'Auxiliar General'!AR$5,FALSE)</f>
        <v>0</v>
      </c>
      <c r="AX90" s="26" t="str">
        <f>+IF(VLOOKUP($B90,'Lista Puestos Valorados'!$B$11:$BK$510,MATCH('Auxiliar General'!AR$4,'Lista Puestos Valorados'!$B$10:$BK$10,0),0)="","No relevante",VLOOKUP($B90,'Lista Puestos Valorados'!$B$11:$BK$510,MATCH('Auxiliar General'!AR$4,'Lista Puestos Valorados'!$B$10:$BK$10,0),0))</f>
        <v>No relevante</v>
      </c>
      <c r="AY90" s="26">
        <f>+HLOOKUP(AX90,Sistema_Puntos!$Q$5:$Y$43,'Auxiliar General'!AT$5,FALSE)</f>
        <v>0</v>
      </c>
      <c r="AZ90" s="26" t="str">
        <f>+IF(VLOOKUP($B90,'Lista Puestos Valorados'!$B$11:$BK$510,MATCH('Auxiliar General'!AT$4,'Lista Puestos Valorados'!$B$10:$BK$10,0),0)="","No relevante",VLOOKUP($B90,'Lista Puestos Valorados'!$B$11:$BK$510,MATCH('Auxiliar General'!AT$4,'Lista Puestos Valorados'!$B$10:$BK$10,0),0))</f>
        <v>No relevante</v>
      </c>
      <c r="BA90" s="26">
        <f>+HLOOKUP(AZ90,Sistema_Puntos!$Q$5:$Y$43,'Auxiliar General'!AV$5,FALSE)</f>
        <v>0</v>
      </c>
      <c r="BB90" s="26" t="str">
        <f>+IF(VLOOKUP($B90,'Lista Puestos Valorados'!$B$11:$BK$510,MATCH('Auxiliar General'!AV$4,'Lista Puestos Valorados'!$B$10:$BK$10,0),0)="","No relevante",VLOOKUP($B90,'Lista Puestos Valorados'!$B$11:$BK$510,MATCH('Auxiliar General'!AV$4,'Lista Puestos Valorados'!$B$10:$BK$10,0),0))</f>
        <v>No relevante</v>
      </c>
      <c r="BC90" s="26">
        <f>+HLOOKUP(BB90,Sistema_Puntos!$Q$5:$Y$43,'Auxiliar General'!AX$5,FALSE)</f>
        <v>0</v>
      </c>
      <c r="BD90" s="26" t="str">
        <f>+IF(VLOOKUP($B90,'Lista Puestos Valorados'!$B$11:$BK$510,MATCH('Auxiliar General'!AX$4,'Lista Puestos Valorados'!$B$10:$BK$10,0),0)="","No relevante",VLOOKUP($B90,'Lista Puestos Valorados'!$B$11:$BK$510,MATCH('Auxiliar General'!AX$4,'Lista Puestos Valorados'!$B$10:$BK$10,0),0))</f>
        <v>No relevante</v>
      </c>
      <c r="BE90" s="26">
        <f>+HLOOKUP(BD90,Sistema_Puntos!$Q$5:$Y$43,'Auxiliar General'!AZ$5,FALSE)</f>
        <v>0</v>
      </c>
      <c r="BF90" s="26" t="str">
        <f>+IF(VLOOKUP($B90,'Lista Puestos Valorados'!$B$11:$BK$510,MATCH('Auxiliar General'!AZ$4,'Lista Puestos Valorados'!$B$10:$BK$10,0),0)="","No relevante",VLOOKUP($B90,'Lista Puestos Valorados'!$B$11:$BK$510,MATCH('Auxiliar General'!AZ$4,'Lista Puestos Valorados'!$B$10:$BK$10,0),0))</f>
        <v>No relevante</v>
      </c>
      <c r="BG90" s="26">
        <f>+HLOOKUP(BF90,Sistema_Puntos!$Q$5:$Y$43,'Auxiliar General'!BB$5,FALSE)</f>
        <v>0</v>
      </c>
      <c r="BH90" s="26" t="str">
        <f>+IF(VLOOKUP($B90,'Lista Puestos Valorados'!$B$11:$BK$510,MATCH('Auxiliar General'!BB$4,'Lista Puestos Valorados'!$B$10:$BK$10,0),0)="","No relevante",VLOOKUP($B90,'Lista Puestos Valorados'!$B$11:$BK$510,MATCH('Auxiliar General'!BB$4,'Lista Puestos Valorados'!$B$10:$BK$10,0),0))</f>
        <v>No relevante</v>
      </c>
      <c r="BI90" s="26">
        <f>+HLOOKUP(BH90,Sistema_Puntos!$Q$5:$Y$43,'Auxiliar General'!BD$5,FALSE)</f>
        <v>0</v>
      </c>
      <c r="BJ90" s="26" t="str">
        <f>+IF(VLOOKUP($B90,'Lista Puestos Valorados'!$B$11:$BK$510,MATCH('Auxiliar General'!BD$4,'Lista Puestos Valorados'!$B$10:$BK$10,0),0)="","No relevante",VLOOKUP($B90,'Lista Puestos Valorados'!$B$11:$BK$510,MATCH('Auxiliar General'!BD$4,'Lista Puestos Valorados'!$B$10:$BK$10,0),0))</f>
        <v>No relevante</v>
      </c>
      <c r="BK90" s="26">
        <f>+HLOOKUP(BJ90,Sistema_Puntos!$Q$5:$Y$43,'Auxiliar General'!BF$5,FALSE)</f>
        <v>0</v>
      </c>
      <c r="BL90" s="26" t="str">
        <f>+IF(VLOOKUP($B90,'Lista Puestos Valorados'!$B$11:$BK$510,MATCH('Auxiliar General'!BF$4,'Lista Puestos Valorados'!$B$10:$BK$10,0),0)="","No relevante",VLOOKUP($B90,'Lista Puestos Valorados'!$B$11:$BK$510,MATCH('Auxiliar General'!BF$4,'Lista Puestos Valorados'!$B$10:$BK$10,0),0))</f>
        <v>No relevante</v>
      </c>
      <c r="BM90" s="26">
        <f>+HLOOKUP(BL90,Sistema_Puntos!$Q$5:$Y$43,'Auxiliar General'!BH$5,FALSE)</f>
        <v>0</v>
      </c>
      <c r="BN90" s="26" t="str">
        <f>+IF(VLOOKUP($B90,'Lista Puestos Valorados'!$B$11:$BK$510,MATCH('Auxiliar General'!BH$4,'Lista Puestos Valorados'!$B$10:$BK$10,0),0)="","No relevante",VLOOKUP($B90,'Lista Puestos Valorados'!$B$11:$BK$510,MATCH('Auxiliar General'!BH$4,'Lista Puestos Valorados'!$B$10:$BK$10,0),0))</f>
        <v>No relevante</v>
      </c>
      <c r="BO90" s="26">
        <f>+HLOOKUP(BN90,Sistema_Puntos!$Q$5:$Y$43,'Auxiliar General'!BJ$5,FALSE)</f>
        <v>0</v>
      </c>
      <c r="BP90" s="26" t="str">
        <f>+IF(VLOOKUP($B90,'Lista Puestos Valorados'!$B$11:$BK$510,MATCH('Auxiliar General'!BJ$4,'Lista Puestos Valorados'!$B$10:$BK$10,0),0)="","No relevante",VLOOKUP($B90,'Lista Puestos Valorados'!$B$11:$BK$510,MATCH('Auxiliar General'!BJ$4,'Lista Puestos Valorados'!$B$10:$BK$10,0),0))</f>
        <v>No relevante</v>
      </c>
      <c r="BQ90" s="26">
        <f>+HLOOKUP(BP90,Sistema_Puntos!$Q$5:$Y$43,'Auxiliar General'!BL$5,FALSE)</f>
        <v>0</v>
      </c>
      <c r="BR90" s="26" t="str">
        <f>+IF(VLOOKUP($B90,'Lista Puestos Valorados'!$B$11:$BK$510,MATCH('Auxiliar General'!BL$4,'Lista Puestos Valorados'!$B$10:$BK$10,0),0)="","No relevante",VLOOKUP($B90,'Lista Puestos Valorados'!$B$11:$BK$510,MATCH('Auxiliar General'!BL$4,'Lista Puestos Valorados'!$B$10:$BK$10,0),0))</f>
        <v>No relevante</v>
      </c>
      <c r="BS90" s="26">
        <f>+HLOOKUP(BR90,Sistema_Puntos!$Q$5:$Y$43,'Auxiliar General'!BN$5,FALSE)</f>
        <v>0</v>
      </c>
      <c r="BT90" s="26" t="str">
        <f>+IF(VLOOKUP($B90,'Lista Puestos Valorados'!$B$11:$BK$510,MATCH('Auxiliar General'!BN$4,'Lista Puestos Valorados'!$B$10:$BK$10,0),0)="","No relevante",VLOOKUP($B90,'Lista Puestos Valorados'!$B$11:$BK$510,MATCH('Auxiliar General'!BN$4,'Lista Puestos Valorados'!$B$10:$BK$10,0),0))</f>
        <v>No relevante</v>
      </c>
      <c r="BU90" s="26">
        <f>+HLOOKUP(BT90,Sistema_Puntos!$Q$5:$Y$43,'Auxiliar General'!BP$5,FALSE)</f>
        <v>0</v>
      </c>
      <c r="BV90" s="26" t="str">
        <f>+IF(VLOOKUP($B90,'Lista Puestos Valorados'!$B$11:$BK$510,MATCH('Auxiliar General'!BP$4,'Lista Puestos Valorados'!$B$10:$BK$10,0),0)="","No relevante",VLOOKUP($B90,'Lista Puestos Valorados'!$B$11:$BK$510,MATCH('Auxiliar General'!BP$4,'Lista Puestos Valorados'!$B$10:$BK$10,0),0))</f>
        <v>No relevante</v>
      </c>
      <c r="BW90" s="26">
        <f>+HLOOKUP(BV90,Sistema_Puntos!$Q$5:$Y$43,'Auxiliar General'!BR$5,FALSE)</f>
        <v>0</v>
      </c>
      <c r="BX90" s="26" t="str">
        <f>+IF(VLOOKUP($B90,'Lista Puestos Valorados'!$B$11:$BK$510,MATCH('Auxiliar General'!BR$4,'Lista Puestos Valorados'!$B$10:$BK$10,0),0)="","No relevante",VLOOKUP($B90,'Lista Puestos Valorados'!$B$11:$BK$510,MATCH('Auxiliar General'!BR$4,'Lista Puestos Valorados'!$B$10:$BK$10,0),0))</f>
        <v>No relevante</v>
      </c>
      <c r="BY90" s="26">
        <f>+HLOOKUP(BX90,Sistema_Puntos!$Q$5:$Y$43,'Auxiliar General'!BT$5,FALSE)</f>
        <v>0</v>
      </c>
      <c r="BZ90" s="26" t="str">
        <f>+IF(VLOOKUP($B90,'Lista Puestos Valorados'!$B$11:$BK$510,MATCH('Auxiliar General'!BT$4,'Lista Puestos Valorados'!$B$10:$BK$10,0),0)="","No relevante",VLOOKUP($B90,'Lista Puestos Valorados'!$B$11:$BK$510,MATCH('Auxiliar General'!BT$4,'Lista Puestos Valorados'!$B$10:$BK$10,0),0))</f>
        <v>No relevante</v>
      </c>
      <c r="CA90" s="26">
        <f>+HLOOKUP(BZ90,Sistema_Puntos!$Q$5:$Y$43,'Auxiliar General'!BV$5,FALSE)</f>
        <v>0</v>
      </c>
      <c r="CB90" s="26" t="str">
        <f>+IF(VLOOKUP($B90,'Lista Puestos Valorados'!$B$11:$BK$510,MATCH('Auxiliar General'!BV$4,'Lista Puestos Valorados'!$B$10:$BK$10,0),0)="","No relevante",VLOOKUP($B90,'Lista Puestos Valorados'!$B$11:$BK$510,MATCH('Auxiliar General'!BV$4,'Lista Puestos Valorados'!$B$10:$BK$10,0),0))</f>
        <v>No relevante</v>
      </c>
      <c r="CC90" s="26">
        <f>+HLOOKUP(CB90,Sistema_Puntos!$Q$5:$Y$43,'Auxiliar General'!BX$5,FALSE)</f>
        <v>0</v>
      </c>
      <c r="CD90" s="26" t="str">
        <f>+IF(VLOOKUP($B90,'Lista Puestos Valorados'!$B$11:$BK$510,MATCH('Auxiliar General'!BX$4,'Lista Puestos Valorados'!$B$10:$BK$10,0),0)="","No relevante",VLOOKUP($B90,'Lista Puestos Valorados'!$B$11:$BK$510,MATCH('Auxiliar General'!BX$4,'Lista Puestos Valorados'!$B$10:$BK$10,0),0))</f>
        <v>No relevante</v>
      </c>
      <c r="CE90" s="26">
        <f>+HLOOKUP(CD90,Sistema_Puntos!$Q$5:$Y$43,'Auxiliar General'!BZ$5,FALSE)</f>
        <v>0</v>
      </c>
      <c r="CF90" s="26" t="str">
        <f>+IF(VLOOKUP($B90,'Lista Puestos Valorados'!$B$11:$BK$510,MATCH('Auxiliar General'!BZ$4,'Lista Puestos Valorados'!$B$10:$BK$10,0),0)="","No relevante",VLOOKUP($B90,'Lista Puestos Valorados'!$B$11:$BK$510,MATCH('Auxiliar General'!BZ$4,'Lista Puestos Valorados'!$B$10:$BK$10,0),0))</f>
        <v>No relevante</v>
      </c>
      <c r="CG90" s="26">
        <f>+HLOOKUP(CF90,Sistema_Puntos!$Q$5:$Y$43,'Auxiliar General'!CB$5,FALSE)</f>
        <v>0</v>
      </c>
      <c r="CH90" s="29"/>
      <c r="CI90" s="29"/>
    </row>
    <row r="91" spans="2:87" ht="17.55" customHeight="1">
      <c r="B91" s="26">
        <f>+'Listado de Puestos'!B91</f>
        <v>81</v>
      </c>
      <c r="C91" s="26" t="str">
        <f>+IF('Lista Puestos Valorados'!C91="","",'Lista Puestos Valorados'!C91)</f>
        <v/>
      </c>
      <c r="D91" s="26" t="str">
        <f>+IF('Lista Puestos Valorados'!D91="","",'Lista Puestos Valorados'!D91)</f>
        <v/>
      </c>
      <c r="E91" s="26" t="str">
        <f>+IF('Lista Puestos Valorados'!E91="","",'Lista Puestos Valorados'!E91)</f>
        <v/>
      </c>
      <c r="F91" s="26" t="str">
        <f>+IF('Lista Puestos Valorados'!F91="","",'Lista Puestos Valorados'!F91)</f>
        <v/>
      </c>
      <c r="G91" s="26" t="str">
        <f>+IF('Lista Puestos Valorados'!G91="","",'Lista Puestos Valorados'!G91)</f>
        <v/>
      </c>
      <c r="H91" s="26" t="str">
        <f>+IF('Lista Puestos Valorados'!H91="","",'Lista Puestos Valorados'!H91)</f>
        <v/>
      </c>
      <c r="I91" s="26" t="str">
        <f>+IF('Lista Puestos Valorados'!I91="","",'Lista Puestos Valorados'!I91)</f>
        <v/>
      </c>
      <c r="J91" s="118" t="e">
        <f t="array" ref="J91">+IF(L91="","",_xlfn.IFS(L91&lt;='Cortes de Agrupacion'!$F$15,'Cortes de Agrupacion'!$E$15,'Resultados General'!L91&lt;='Cortes de Agrupacion'!$F$14,'Cortes de Agrupacion'!$E$14,'Resultados General'!L91&lt;='Cortes de Agrupacion'!$F$13,'Cortes de Agrupacion'!$E$13,L91&lt;='Cortes de Agrupacion'!$F$12,'Cortes de Agrupacion'!$E$12,'Resultados General'!L91&lt;='Cortes de Agrupacion'!$F$11,'Cortes de Agrupacion'!$E$11,'Resultados General'!L91&lt;='Cortes de Agrupacion'!$F$10,'Cortes de Agrupacion'!$E$10,'Resultados General'!L91&lt;='Cortes de Agrupacion'!$F$9,'Cortes de Agrupacion'!$E$9,'Resultados General'!L91&lt;='Cortes de Agrupacion'!$F$8,'Cortes de Agrupacion'!$E$8,'Resultados General'!L91&lt;='Cortes de Agrupacion'!$F$7,'Cortes de Agrupacion'!$E$7,'Resultados General'!L91&lt;='Cortes de Agrupacion'!$F$6,'Cortes de Agrupacion'!$E$6))</f>
        <v>#VALUE!</v>
      </c>
      <c r="K91" s="118" t="str">
        <f t="shared" si="2"/>
        <v/>
      </c>
      <c r="L91" s="124" t="e">
        <f>#VALUE!</f>
        <v>#VALUE!</v>
      </c>
      <c r="M91" s="26" t="e">
        <f ca="1">+_xlfn.IFNA(VLOOKUP(C91,'Distribución de puestos'!$B$8:$I$507,8,0),"")</f>
        <v>#NAME?</v>
      </c>
      <c r="N91" s="26" t="str">
        <f>+IF(VLOOKUP($B91,'Lista Puestos Valorados'!$B$11:$BK$510,MATCH('Auxiliar General'!H$4,'Lista Puestos Valorados'!$B$10:$BK$10,0),0)="","No relevante",VLOOKUP($B91,'Lista Puestos Valorados'!$B$11:$BK$510,MATCH('Auxiliar General'!H$4,'Lista Puestos Valorados'!$B$10:$BK$10,0),0))</f>
        <v>No relevante</v>
      </c>
      <c r="O91" s="26">
        <f>+HLOOKUP(N91,Sistema_Puntos!$Q$5:$Y$43,'Auxiliar General'!J$5,FALSE)</f>
        <v>0</v>
      </c>
      <c r="P91" s="26" t="str">
        <f>+IF(VLOOKUP($B91,'Lista Puestos Valorados'!$B$11:$BK$510,MATCH('Auxiliar General'!J$4,'Lista Puestos Valorados'!$B$10:$BK$10,0),0)="","No relevante",VLOOKUP($B91,'Lista Puestos Valorados'!$B$11:$BK$510,MATCH('Auxiliar General'!J$4,'Lista Puestos Valorados'!$B$10:$BK$10,0),0))</f>
        <v>No relevante</v>
      </c>
      <c r="Q91" s="26">
        <f>+HLOOKUP(P91,Sistema_Puntos!$Q$5:$Y$43,'Auxiliar General'!L$5,FALSE)</f>
        <v>0</v>
      </c>
      <c r="R91" s="26" t="str">
        <f>+IF(VLOOKUP($B91,'Lista Puestos Valorados'!$B$11:$BK$510,MATCH('Auxiliar General'!L$4,'Lista Puestos Valorados'!$B$10:$BK$10,0),0)="","No relevante",VLOOKUP($B91,'Lista Puestos Valorados'!$B$11:$BK$510,MATCH('Auxiliar General'!L$4,'Lista Puestos Valorados'!$B$10:$BK$10,0),0))</f>
        <v>No relevante</v>
      </c>
      <c r="S91" s="26">
        <f>+HLOOKUP(R91,Sistema_Puntos!$Q$5:$Y$43,'Auxiliar General'!N$5,FALSE)</f>
        <v>0</v>
      </c>
      <c r="T91" s="26" t="str">
        <f>+IF(VLOOKUP($B91,'Lista Puestos Valorados'!$B$11:$BK$510,MATCH('Auxiliar General'!N$4,'Lista Puestos Valorados'!$B$10:$BK$10,0),0)="","No relevante",VLOOKUP($B91,'Lista Puestos Valorados'!$B$11:$BK$510,MATCH('Auxiliar General'!N$4,'Lista Puestos Valorados'!$B$10:$BK$10,0),0))</f>
        <v>No relevante</v>
      </c>
      <c r="U91" s="26">
        <f>+HLOOKUP(T91,Sistema_Puntos!$Q$5:$Y$43,'Auxiliar General'!P$5,FALSE)</f>
        <v>0</v>
      </c>
      <c r="V91" s="26" t="str">
        <f>+IF(VLOOKUP($B91,'Lista Puestos Valorados'!$B$11:$BK$510,MATCH('Auxiliar General'!P$4,'Lista Puestos Valorados'!$B$10:$BK$10,0),0)="","No relevante",VLOOKUP($B91,'Lista Puestos Valorados'!$B$11:$BK$510,MATCH('Auxiliar General'!P$4,'Lista Puestos Valorados'!$B$10:$BK$10,0),0))</f>
        <v>No relevante</v>
      </c>
      <c r="W91" s="26">
        <f>+HLOOKUP(V91,Sistema_Puntos!$Q$5:$Y$43,'Auxiliar General'!R$5,FALSE)</f>
        <v>0</v>
      </c>
      <c r="X91" s="26" t="str">
        <f>+IF(VLOOKUP($B91,'Lista Puestos Valorados'!$B$11:$BK$510,MATCH('Auxiliar General'!R$4,'Lista Puestos Valorados'!$B$10:$BK$10,0),0)="","No relevante",VLOOKUP($B91,'Lista Puestos Valorados'!$B$11:$BK$510,MATCH('Auxiliar General'!R$4,'Lista Puestos Valorados'!$B$10:$BK$10,0),0))</f>
        <v>No relevante</v>
      </c>
      <c r="Y91" s="26">
        <f>+HLOOKUP(X91,Sistema_Puntos!$Q$5:$Y$43,'Auxiliar General'!T$5,FALSE)</f>
        <v>0</v>
      </c>
      <c r="Z91" s="26" t="str">
        <f>+IF(VLOOKUP($B91,'Lista Puestos Valorados'!$B$11:$BK$510,MATCH('Auxiliar General'!T$4,'Lista Puestos Valorados'!$B$10:$BK$10,0),0)="","No relevante",VLOOKUP($B91,'Lista Puestos Valorados'!$B$11:$BK$510,MATCH('Auxiliar General'!T$4,'Lista Puestos Valorados'!$B$10:$BK$10,0),0))</f>
        <v>No relevante</v>
      </c>
      <c r="AA91" s="26">
        <f>+HLOOKUP(Z91,Sistema_Puntos!$Q$5:$Y$43,'Auxiliar General'!V$5,FALSE)</f>
        <v>0</v>
      </c>
      <c r="AB91" s="26" t="str">
        <f>+IF(VLOOKUP($B91,'Lista Puestos Valorados'!$B$11:$BK$510,MATCH('Auxiliar General'!V$4,'Lista Puestos Valorados'!$B$10:$BK$10,0),0)="","No relevante",VLOOKUP($B91,'Lista Puestos Valorados'!$B$11:$BK$510,MATCH('Auxiliar General'!V$4,'Lista Puestos Valorados'!$B$10:$BK$10,0),0))</f>
        <v>No relevante</v>
      </c>
      <c r="AC91" s="26">
        <f>+HLOOKUP(AB91,Sistema_Puntos!$Q$5:$Y$43,'Auxiliar General'!X$5,FALSE)</f>
        <v>0</v>
      </c>
      <c r="AD91" s="26" t="str">
        <f>+IF(VLOOKUP($B91,'Lista Puestos Valorados'!$B$11:$BK$510,MATCH('Auxiliar General'!X$4,'Lista Puestos Valorados'!$B$10:$BK$10,0),0)="","No relevante",VLOOKUP($B91,'Lista Puestos Valorados'!$B$11:$BK$510,MATCH('Auxiliar General'!X$4,'Lista Puestos Valorados'!$B$10:$BK$10,0),0))</f>
        <v>No relevante</v>
      </c>
      <c r="AE91" s="26">
        <f>+HLOOKUP(AD91,Sistema_Puntos!$Q$5:$Y$43,'Auxiliar General'!Z$5,FALSE)</f>
        <v>0</v>
      </c>
      <c r="AF91" s="26" t="str">
        <f>+IF(VLOOKUP($B91,'Lista Puestos Valorados'!$B$11:$BK$510,MATCH('Auxiliar General'!Z$4,'Lista Puestos Valorados'!$B$10:$BK$10,0),0)="","No relevante",VLOOKUP($B91,'Lista Puestos Valorados'!$B$11:$BK$510,MATCH('Auxiliar General'!Z$4,'Lista Puestos Valorados'!$B$10:$BK$10,0),0))</f>
        <v>No relevante</v>
      </c>
      <c r="AG91" s="26">
        <f>+HLOOKUP(AF91,Sistema_Puntos!$Q$5:$Y$43,'Auxiliar General'!AB$5,FALSE)</f>
        <v>0</v>
      </c>
      <c r="AH91" s="26" t="str">
        <f>+IF(VLOOKUP($B91,'Lista Puestos Valorados'!$B$11:$BK$510,MATCH('Auxiliar General'!AB$4,'Lista Puestos Valorados'!$B$10:$BK$10,0),0)="","No relevante",VLOOKUP($B91,'Lista Puestos Valorados'!$B$11:$BK$510,MATCH('Auxiliar General'!AB$4,'Lista Puestos Valorados'!$B$10:$BK$10,0),0))</f>
        <v>No relevante</v>
      </c>
      <c r="AI91" s="26">
        <f>+HLOOKUP(AH91,Sistema_Puntos!$Q$5:$Y$43,'Auxiliar General'!AD$5,FALSE)</f>
        <v>0</v>
      </c>
      <c r="AJ91" s="26" t="str">
        <f>+IF(VLOOKUP($B91,'Lista Puestos Valorados'!$B$11:$BK$510,MATCH('Auxiliar General'!AD$4,'Lista Puestos Valorados'!$B$10:$BK$10,0),0)="","No relevante",VLOOKUP($B91,'Lista Puestos Valorados'!$B$11:$BK$510,MATCH('Auxiliar General'!AD$4,'Lista Puestos Valorados'!$B$10:$BK$10,0),0))</f>
        <v>No relevante</v>
      </c>
      <c r="AK91" s="26">
        <f>+HLOOKUP(AJ91,Sistema_Puntos!$Q$5:$Y$43,'Auxiliar General'!AF$5,FALSE)</f>
        <v>0</v>
      </c>
      <c r="AL91" s="26" t="str">
        <f>+IF(VLOOKUP($B91,'Lista Puestos Valorados'!$B$11:$BK$510,MATCH('Auxiliar General'!AF$4,'Lista Puestos Valorados'!$B$10:$BK$10,0),0)="","No relevante",VLOOKUP($B91,'Lista Puestos Valorados'!$B$11:$BK$510,MATCH('Auxiliar General'!AF$4,'Lista Puestos Valorados'!$B$10:$BK$10,0),0))</f>
        <v>No relevante</v>
      </c>
      <c r="AM91" s="26">
        <f>+HLOOKUP(AL91,Sistema_Puntos!$Q$5:$Y$43,'Auxiliar General'!AH$5,FALSE)</f>
        <v>0</v>
      </c>
      <c r="AN91" s="26" t="str">
        <f>+IF(VLOOKUP($B91,'Lista Puestos Valorados'!$B$11:$BK$510,MATCH('Auxiliar General'!AH$4,'Lista Puestos Valorados'!$B$10:$BK$10,0),0)="","No relevante",VLOOKUP($B91,'Lista Puestos Valorados'!$B$11:$BK$510,MATCH('Auxiliar General'!AH$4,'Lista Puestos Valorados'!$B$10:$BK$10,0),0))</f>
        <v>No relevante</v>
      </c>
      <c r="AO91" s="26">
        <f>+HLOOKUP(AN91,Sistema_Puntos!$Q$5:$Y$43,'Auxiliar General'!AJ$5,FALSE)</f>
        <v>0</v>
      </c>
      <c r="AP91" s="26" t="str">
        <f>+IF(VLOOKUP($B91,'Lista Puestos Valorados'!$B$11:$BK$510,MATCH('Auxiliar General'!AJ$4,'Lista Puestos Valorados'!$B$10:$BK$10,0),0)="","No relevante",VLOOKUP($B91,'Lista Puestos Valorados'!$B$11:$BK$510,MATCH('Auxiliar General'!AJ$4,'Lista Puestos Valorados'!$B$10:$BK$10,0),0))</f>
        <v>No relevante</v>
      </c>
      <c r="AQ91" s="26">
        <f>+HLOOKUP(AP91,Sistema_Puntos!$Q$5:$Y$43,'Auxiliar General'!AL$5,FALSE)</f>
        <v>0</v>
      </c>
      <c r="AR91" s="26" t="str">
        <f>+IF(VLOOKUP($B91,'Lista Puestos Valorados'!$B$11:$BK$510,MATCH('Auxiliar General'!AL$4,'Lista Puestos Valorados'!$B$10:$BK$10,0),0)="","No relevante",VLOOKUP($B91,'Lista Puestos Valorados'!$B$11:$BK$510,MATCH('Auxiliar General'!AL$4,'Lista Puestos Valorados'!$B$10:$BK$10,0),0))</f>
        <v>No relevante</v>
      </c>
      <c r="AS91" s="26">
        <f>+HLOOKUP(AR91,Sistema_Puntos!$Q$5:$Y$43,'Auxiliar General'!AN$5,FALSE)</f>
        <v>0</v>
      </c>
      <c r="AT91" s="26" t="str">
        <f>+IF(VLOOKUP($B91,'Lista Puestos Valorados'!$B$11:$BK$510,MATCH('Auxiliar General'!AN$4,'Lista Puestos Valorados'!$B$10:$BK$10,0),0)="","No relevante",VLOOKUP($B91,'Lista Puestos Valorados'!$B$11:$BK$510,MATCH('Auxiliar General'!AN$4,'Lista Puestos Valorados'!$B$10:$BK$10,0),0))</f>
        <v>No relevante</v>
      </c>
      <c r="AU91" s="26">
        <f>+HLOOKUP(AT91,Sistema_Puntos!$Q$5:$Y$43,'Auxiliar General'!AP$5,FALSE)</f>
        <v>0</v>
      </c>
      <c r="AV91" s="26" t="str">
        <f>+IF(VLOOKUP($B91,'Lista Puestos Valorados'!$B$11:$BK$510,MATCH('Auxiliar General'!AP$4,'Lista Puestos Valorados'!$B$10:$BK$10,0),0)="","No relevante",VLOOKUP($B91,'Lista Puestos Valorados'!$B$11:$BK$510,MATCH('Auxiliar General'!AP$4,'Lista Puestos Valorados'!$B$10:$BK$10,0),0))</f>
        <v>No relevante</v>
      </c>
      <c r="AW91" s="26">
        <f>+HLOOKUP(AV91,Sistema_Puntos!$Q$5:$Y$43,'Auxiliar General'!AR$5,FALSE)</f>
        <v>0</v>
      </c>
      <c r="AX91" s="26" t="str">
        <f>+IF(VLOOKUP($B91,'Lista Puestos Valorados'!$B$11:$BK$510,MATCH('Auxiliar General'!AR$4,'Lista Puestos Valorados'!$B$10:$BK$10,0),0)="","No relevante",VLOOKUP($B91,'Lista Puestos Valorados'!$B$11:$BK$510,MATCH('Auxiliar General'!AR$4,'Lista Puestos Valorados'!$B$10:$BK$10,0),0))</f>
        <v>No relevante</v>
      </c>
      <c r="AY91" s="26">
        <f>+HLOOKUP(AX91,Sistema_Puntos!$Q$5:$Y$43,'Auxiliar General'!AT$5,FALSE)</f>
        <v>0</v>
      </c>
      <c r="AZ91" s="26" t="str">
        <f>+IF(VLOOKUP($B91,'Lista Puestos Valorados'!$B$11:$BK$510,MATCH('Auxiliar General'!AT$4,'Lista Puestos Valorados'!$B$10:$BK$10,0),0)="","No relevante",VLOOKUP($B91,'Lista Puestos Valorados'!$B$11:$BK$510,MATCH('Auxiliar General'!AT$4,'Lista Puestos Valorados'!$B$10:$BK$10,0),0))</f>
        <v>No relevante</v>
      </c>
      <c r="BA91" s="26">
        <f>+HLOOKUP(AZ91,Sistema_Puntos!$Q$5:$Y$43,'Auxiliar General'!AV$5,FALSE)</f>
        <v>0</v>
      </c>
      <c r="BB91" s="26" t="str">
        <f>+IF(VLOOKUP($B91,'Lista Puestos Valorados'!$B$11:$BK$510,MATCH('Auxiliar General'!AV$4,'Lista Puestos Valorados'!$B$10:$BK$10,0),0)="","No relevante",VLOOKUP($B91,'Lista Puestos Valorados'!$B$11:$BK$510,MATCH('Auxiliar General'!AV$4,'Lista Puestos Valorados'!$B$10:$BK$10,0),0))</f>
        <v>No relevante</v>
      </c>
      <c r="BC91" s="26">
        <f>+HLOOKUP(BB91,Sistema_Puntos!$Q$5:$Y$43,'Auxiliar General'!AX$5,FALSE)</f>
        <v>0</v>
      </c>
      <c r="BD91" s="26" t="str">
        <f>+IF(VLOOKUP($B91,'Lista Puestos Valorados'!$B$11:$BK$510,MATCH('Auxiliar General'!AX$4,'Lista Puestos Valorados'!$B$10:$BK$10,0),0)="","No relevante",VLOOKUP($B91,'Lista Puestos Valorados'!$B$11:$BK$510,MATCH('Auxiliar General'!AX$4,'Lista Puestos Valorados'!$B$10:$BK$10,0),0))</f>
        <v>No relevante</v>
      </c>
      <c r="BE91" s="26">
        <f>+HLOOKUP(BD91,Sistema_Puntos!$Q$5:$Y$43,'Auxiliar General'!AZ$5,FALSE)</f>
        <v>0</v>
      </c>
      <c r="BF91" s="26" t="str">
        <f>+IF(VLOOKUP($B91,'Lista Puestos Valorados'!$B$11:$BK$510,MATCH('Auxiliar General'!AZ$4,'Lista Puestos Valorados'!$B$10:$BK$10,0),0)="","No relevante",VLOOKUP($B91,'Lista Puestos Valorados'!$B$11:$BK$510,MATCH('Auxiliar General'!AZ$4,'Lista Puestos Valorados'!$B$10:$BK$10,0),0))</f>
        <v>No relevante</v>
      </c>
      <c r="BG91" s="26">
        <f>+HLOOKUP(BF91,Sistema_Puntos!$Q$5:$Y$43,'Auxiliar General'!BB$5,FALSE)</f>
        <v>0</v>
      </c>
      <c r="BH91" s="26" t="str">
        <f>+IF(VLOOKUP($B91,'Lista Puestos Valorados'!$B$11:$BK$510,MATCH('Auxiliar General'!BB$4,'Lista Puestos Valorados'!$B$10:$BK$10,0),0)="","No relevante",VLOOKUP($B91,'Lista Puestos Valorados'!$B$11:$BK$510,MATCH('Auxiliar General'!BB$4,'Lista Puestos Valorados'!$B$10:$BK$10,0),0))</f>
        <v>No relevante</v>
      </c>
      <c r="BI91" s="26">
        <f>+HLOOKUP(BH91,Sistema_Puntos!$Q$5:$Y$43,'Auxiliar General'!BD$5,FALSE)</f>
        <v>0</v>
      </c>
      <c r="BJ91" s="26" t="str">
        <f>+IF(VLOOKUP($B91,'Lista Puestos Valorados'!$B$11:$BK$510,MATCH('Auxiliar General'!BD$4,'Lista Puestos Valorados'!$B$10:$BK$10,0),0)="","No relevante",VLOOKUP($B91,'Lista Puestos Valorados'!$B$11:$BK$510,MATCH('Auxiliar General'!BD$4,'Lista Puestos Valorados'!$B$10:$BK$10,0),0))</f>
        <v>No relevante</v>
      </c>
      <c r="BK91" s="26">
        <f>+HLOOKUP(BJ91,Sistema_Puntos!$Q$5:$Y$43,'Auxiliar General'!BF$5,FALSE)</f>
        <v>0</v>
      </c>
      <c r="BL91" s="26" t="str">
        <f>+IF(VLOOKUP($B91,'Lista Puestos Valorados'!$B$11:$BK$510,MATCH('Auxiliar General'!BF$4,'Lista Puestos Valorados'!$B$10:$BK$10,0),0)="","No relevante",VLOOKUP($B91,'Lista Puestos Valorados'!$B$11:$BK$510,MATCH('Auxiliar General'!BF$4,'Lista Puestos Valorados'!$B$10:$BK$10,0),0))</f>
        <v>No relevante</v>
      </c>
      <c r="BM91" s="26">
        <f>+HLOOKUP(BL91,Sistema_Puntos!$Q$5:$Y$43,'Auxiliar General'!BH$5,FALSE)</f>
        <v>0</v>
      </c>
      <c r="BN91" s="26" t="str">
        <f>+IF(VLOOKUP($B91,'Lista Puestos Valorados'!$B$11:$BK$510,MATCH('Auxiliar General'!BH$4,'Lista Puestos Valorados'!$B$10:$BK$10,0),0)="","No relevante",VLOOKUP($B91,'Lista Puestos Valorados'!$B$11:$BK$510,MATCH('Auxiliar General'!BH$4,'Lista Puestos Valorados'!$B$10:$BK$10,0),0))</f>
        <v>No relevante</v>
      </c>
      <c r="BO91" s="26">
        <f>+HLOOKUP(BN91,Sistema_Puntos!$Q$5:$Y$43,'Auxiliar General'!BJ$5,FALSE)</f>
        <v>0</v>
      </c>
      <c r="BP91" s="26" t="str">
        <f>+IF(VLOOKUP($B91,'Lista Puestos Valorados'!$B$11:$BK$510,MATCH('Auxiliar General'!BJ$4,'Lista Puestos Valorados'!$B$10:$BK$10,0),0)="","No relevante",VLOOKUP($B91,'Lista Puestos Valorados'!$B$11:$BK$510,MATCH('Auxiliar General'!BJ$4,'Lista Puestos Valorados'!$B$10:$BK$10,0),0))</f>
        <v>No relevante</v>
      </c>
      <c r="BQ91" s="26">
        <f>+HLOOKUP(BP91,Sistema_Puntos!$Q$5:$Y$43,'Auxiliar General'!BL$5,FALSE)</f>
        <v>0</v>
      </c>
      <c r="BR91" s="26" t="str">
        <f>+IF(VLOOKUP($B91,'Lista Puestos Valorados'!$B$11:$BK$510,MATCH('Auxiliar General'!BL$4,'Lista Puestos Valorados'!$B$10:$BK$10,0),0)="","No relevante",VLOOKUP($B91,'Lista Puestos Valorados'!$B$11:$BK$510,MATCH('Auxiliar General'!BL$4,'Lista Puestos Valorados'!$B$10:$BK$10,0),0))</f>
        <v>No relevante</v>
      </c>
      <c r="BS91" s="26">
        <f>+HLOOKUP(BR91,Sistema_Puntos!$Q$5:$Y$43,'Auxiliar General'!BN$5,FALSE)</f>
        <v>0</v>
      </c>
      <c r="BT91" s="26" t="str">
        <f>+IF(VLOOKUP($B91,'Lista Puestos Valorados'!$B$11:$BK$510,MATCH('Auxiliar General'!BN$4,'Lista Puestos Valorados'!$B$10:$BK$10,0),0)="","No relevante",VLOOKUP($B91,'Lista Puestos Valorados'!$B$11:$BK$510,MATCH('Auxiliar General'!BN$4,'Lista Puestos Valorados'!$B$10:$BK$10,0),0))</f>
        <v>No relevante</v>
      </c>
      <c r="BU91" s="26">
        <f>+HLOOKUP(BT91,Sistema_Puntos!$Q$5:$Y$43,'Auxiliar General'!BP$5,FALSE)</f>
        <v>0</v>
      </c>
      <c r="BV91" s="26" t="str">
        <f>+IF(VLOOKUP($B91,'Lista Puestos Valorados'!$B$11:$BK$510,MATCH('Auxiliar General'!BP$4,'Lista Puestos Valorados'!$B$10:$BK$10,0),0)="","No relevante",VLOOKUP($B91,'Lista Puestos Valorados'!$B$11:$BK$510,MATCH('Auxiliar General'!BP$4,'Lista Puestos Valorados'!$B$10:$BK$10,0),0))</f>
        <v>No relevante</v>
      </c>
      <c r="BW91" s="26">
        <f>+HLOOKUP(BV91,Sistema_Puntos!$Q$5:$Y$43,'Auxiliar General'!BR$5,FALSE)</f>
        <v>0</v>
      </c>
      <c r="BX91" s="26" t="str">
        <f>+IF(VLOOKUP($B91,'Lista Puestos Valorados'!$B$11:$BK$510,MATCH('Auxiliar General'!BR$4,'Lista Puestos Valorados'!$B$10:$BK$10,0),0)="","No relevante",VLOOKUP($B91,'Lista Puestos Valorados'!$B$11:$BK$510,MATCH('Auxiliar General'!BR$4,'Lista Puestos Valorados'!$B$10:$BK$10,0),0))</f>
        <v>No relevante</v>
      </c>
      <c r="BY91" s="26">
        <f>+HLOOKUP(BX91,Sistema_Puntos!$Q$5:$Y$43,'Auxiliar General'!BT$5,FALSE)</f>
        <v>0</v>
      </c>
      <c r="BZ91" s="26" t="str">
        <f>+IF(VLOOKUP($B91,'Lista Puestos Valorados'!$B$11:$BK$510,MATCH('Auxiliar General'!BT$4,'Lista Puestos Valorados'!$B$10:$BK$10,0),0)="","No relevante",VLOOKUP($B91,'Lista Puestos Valorados'!$B$11:$BK$510,MATCH('Auxiliar General'!BT$4,'Lista Puestos Valorados'!$B$10:$BK$10,0),0))</f>
        <v>No relevante</v>
      </c>
      <c r="CA91" s="26">
        <f>+HLOOKUP(BZ91,Sistema_Puntos!$Q$5:$Y$43,'Auxiliar General'!BV$5,FALSE)</f>
        <v>0</v>
      </c>
      <c r="CB91" s="26" t="str">
        <f>+IF(VLOOKUP($B91,'Lista Puestos Valorados'!$B$11:$BK$510,MATCH('Auxiliar General'!BV$4,'Lista Puestos Valorados'!$B$10:$BK$10,0),0)="","No relevante",VLOOKUP($B91,'Lista Puestos Valorados'!$B$11:$BK$510,MATCH('Auxiliar General'!BV$4,'Lista Puestos Valorados'!$B$10:$BK$10,0),0))</f>
        <v>No relevante</v>
      </c>
      <c r="CC91" s="26">
        <f>+HLOOKUP(CB91,Sistema_Puntos!$Q$5:$Y$43,'Auxiliar General'!BX$5,FALSE)</f>
        <v>0</v>
      </c>
      <c r="CD91" s="26" t="str">
        <f>+IF(VLOOKUP($B91,'Lista Puestos Valorados'!$B$11:$BK$510,MATCH('Auxiliar General'!BX$4,'Lista Puestos Valorados'!$B$10:$BK$10,0),0)="","No relevante",VLOOKUP($B91,'Lista Puestos Valorados'!$B$11:$BK$510,MATCH('Auxiliar General'!BX$4,'Lista Puestos Valorados'!$B$10:$BK$10,0),0))</f>
        <v>No relevante</v>
      </c>
      <c r="CE91" s="26">
        <f>+HLOOKUP(CD91,Sistema_Puntos!$Q$5:$Y$43,'Auxiliar General'!BZ$5,FALSE)</f>
        <v>0</v>
      </c>
      <c r="CF91" s="26" t="str">
        <f>+IF(VLOOKUP($B91,'Lista Puestos Valorados'!$B$11:$BK$510,MATCH('Auxiliar General'!BZ$4,'Lista Puestos Valorados'!$B$10:$BK$10,0),0)="","No relevante",VLOOKUP($B91,'Lista Puestos Valorados'!$B$11:$BK$510,MATCH('Auxiliar General'!BZ$4,'Lista Puestos Valorados'!$B$10:$BK$10,0),0))</f>
        <v>No relevante</v>
      </c>
      <c r="CG91" s="26">
        <f>+HLOOKUP(CF91,Sistema_Puntos!$Q$5:$Y$43,'Auxiliar General'!CB$5,FALSE)</f>
        <v>0</v>
      </c>
      <c r="CH91" s="29"/>
      <c r="CI91" s="29"/>
    </row>
    <row r="92" spans="2:87" ht="17.55" customHeight="1">
      <c r="B92" s="26">
        <f>+'Listado de Puestos'!B92</f>
        <v>82</v>
      </c>
      <c r="C92" s="26" t="str">
        <f>+IF('Lista Puestos Valorados'!C92="","",'Lista Puestos Valorados'!C92)</f>
        <v/>
      </c>
      <c r="D92" s="26" t="str">
        <f>+IF('Lista Puestos Valorados'!D92="","",'Lista Puestos Valorados'!D92)</f>
        <v/>
      </c>
      <c r="E92" s="26" t="str">
        <f>+IF('Lista Puestos Valorados'!E92="","",'Lista Puestos Valorados'!E92)</f>
        <v/>
      </c>
      <c r="F92" s="26" t="str">
        <f>+IF('Lista Puestos Valorados'!F92="","",'Lista Puestos Valorados'!F92)</f>
        <v/>
      </c>
      <c r="G92" s="26" t="str">
        <f>+IF('Lista Puestos Valorados'!G92="","",'Lista Puestos Valorados'!G92)</f>
        <v/>
      </c>
      <c r="H92" s="26" t="str">
        <f>+IF('Lista Puestos Valorados'!H92="","",'Lista Puestos Valorados'!H92)</f>
        <v/>
      </c>
      <c r="I92" s="26" t="str">
        <f>+IF('Lista Puestos Valorados'!I92="","",'Lista Puestos Valorados'!I92)</f>
        <v/>
      </c>
      <c r="J92" s="118" t="e">
        <f t="array" ref="J92">+IF(L92="","",_xlfn.IFS(L92&lt;='Cortes de Agrupacion'!$F$15,'Cortes de Agrupacion'!$E$15,'Resultados General'!L92&lt;='Cortes de Agrupacion'!$F$14,'Cortes de Agrupacion'!$E$14,'Resultados General'!L92&lt;='Cortes de Agrupacion'!$F$13,'Cortes de Agrupacion'!$E$13,L92&lt;='Cortes de Agrupacion'!$F$12,'Cortes de Agrupacion'!$E$12,'Resultados General'!L92&lt;='Cortes de Agrupacion'!$F$11,'Cortes de Agrupacion'!$E$11,'Resultados General'!L92&lt;='Cortes de Agrupacion'!$F$10,'Cortes de Agrupacion'!$E$10,'Resultados General'!L92&lt;='Cortes de Agrupacion'!$F$9,'Cortes de Agrupacion'!$E$9,'Resultados General'!L92&lt;='Cortes de Agrupacion'!$F$8,'Cortes de Agrupacion'!$E$8,'Resultados General'!L92&lt;='Cortes de Agrupacion'!$F$7,'Cortes de Agrupacion'!$E$7,'Resultados General'!L92&lt;='Cortes de Agrupacion'!$F$6,'Cortes de Agrupacion'!$E$6))</f>
        <v>#VALUE!</v>
      </c>
      <c r="K92" s="118" t="str">
        <f t="shared" si="2"/>
        <v/>
      </c>
      <c r="L92" s="124" t="e">
        <f>#VALUE!</f>
        <v>#VALUE!</v>
      </c>
      <c r="M92" s="26" t="e">
        <f ca="1">+_xlfn.IFNA(VLOOKUP(C92,'Distribución de puestos'!$B$8:$I$507,8,0),"")</f>
        <v>#NAME?</v>
      </c>
      <c r="N92" s="26" t="str">
        <f>+IF(VLOOKUP($B92,'Lista Puestos Valorados'!$B$11:$BK$510,MATCH('Auxiliar General'!H$4,'Lista Puestos Valorados'!$B$10:$BK$10,0),0)="","No relevante",VLOOKUP($B92,'Lista Puestos Valorados'!$B$11:$BK$510,MATCH('Auxiliar General'!H$4,'Lista Puestos Valorados'!$B$10:$BK$10,0),0))</f>
        <v>No relevante</v>
      </c>
      <c r="O92" s="26">
        <f>+HLOOKUP(N92,Sistema_Puntos!$Q$5:$Y$43,'Auxiliar General'!J$5,FALSE)</f>
        <v>0</v>
      </c>
      <c r="P92" s="26" t="str">
        <f>+IF(VLOOKUP($B92,'Lista Puestos Valorados'!$B$11:$BK$510,MATCH('Auxiliar General'!J$4,'Lista Puestos Valorados'!$B$10:$BK$10,0),0)="","No relevante",VLOOKUP($B92,'Lista Puestos Valorados'!$B$11:$BK$510,MATCH('Auxiliar General'!J$4,'Lista Puestos Valorados'!$B$10:$BK$10,0),0))</f>
        <v>No relevante</v>
      </c>
      <c r="Q92" s="26">
        <f>+HLOOKUP(P92,Sistema_Puntos!$Q$5:$Y$43,'Auxiliar General'!L$5,FALSE)</f>
        <v>0</v>
      </c>
      <c r="R92" s="26" t="str">
        <f>+IF(VLOOKUP($B92,'Lista Puestos Valorados'!$B$11:$BK$510,MATCH('Auxiliar General'!L$4,'Lista Puestos Valorados'!$B$10:$BK$10,0),0)="","No relevante",VLOOKUP($B92,'Lista Puestos Valorados'!$B$11:$BK$510,MATCH('Auxiliar General'!L$4,'Lista Puestos Valorados'!$B$10:$BK$10,0),0))</f>
        <v>No relevante</v>
      </c>
      <c r="S92" s="26">
        <f>+HLOOKUP(R92,Sistema_Puntos!$Q$5:$Y$43,'Auxiliar General'!N$5,FALSE)</f>
        <v>0</v>
      </c>
      <c r="T92" s="26" t="str">
        <f>+IF(VLOOKUP($B92,'Lista Puestos Valorados'!$B$11:$BK$510,MATCH('Auxiliar General'!N$4,'Lista Puestos Valorados'!$B$10:$BK$10,0),0)="","No relevante",VLOOKUP($B92,'Lista Puestos Valorados'!$B$11:$BK$510,MATCH('Auxiliar General'!N$4,'Lista Puestos Valorados'!$B$10:$BK$10,0),0))</f>
        <v>No relevante</v>
      </c>
      <c r="U92" s="26">
        <f>+HLOOKUP(T92,Sistema_Puntos!$Q$5:$Y$43,'Auxiliar General'!P$5,FALSE)</f>
        <v>0</v>
      </c>
      <c r="V92" s="26" t="str">
        <f>+IF(VLOOKUP($B92,'Lista Puestos Valorados'!$B$11:$BK$510,MATCH('Auxiliar General'!P$4,'Lista Puestos Valorados'!$B$10:$BK$10,0),0)="","No relevante",VLOOKUP($B92,'Lista Puestos Valorados'!$B$11:$BK$510,MATCH('Auxiliar General'!P$4,'Lista Puestos Valorados'!$B$10:$BK$10,0),0))</f>
        <v>No relevante</v>
      </c>
      <c r="W92" s="26">
        <f>+HLOOKUP(V92,Sistema_Puntos!$Q$5:$Y$43,'Auxiliar General'!R$5,FALSE)</f>
        <v>0</v>
      </c>
      <c r="X92" s="26" t="str">
        <f>+IF(VLOOKUP($B92,'Lista Puestos Valorados'!$B$11:$BK$510,MATCH('Auxiliar General'!R$4,'Lista Puestos Valorados'!$B$10:$BK$10,0),0)="","No relevante",VLOOKUP($B92,'Lista Puestos Valorados'!$B$11:$BK$510,MATCH('Auxiliar General'!R$4,'Lista Puestos Valorados'!$B$10:$BK$10,0),0))</f>
        <v>No relevante</v>
      </c>
      <c r="Y92" s="26">
        <f>+HLOOKUP(X92,Sistema_Puntos!$Q$5:$Y$43,'Auxiliar General'!T$5,FALSE)</f>
        <v>0</v>
      </c>
      <c r="Z92" s="26" t="str">
        <f>+IF(VLOOKUP($B92,'Lista Puestos Valorados'!$B$11:$BK$510,MATCH('Auxiliar General'!T$4,'Lista Puestos Valorados'!$B$10:$BK$10,0),0)="","No relevante",VLOOKUP($B92,'Lista Puestos Valorados'!$B$11:$BK$510,MATCH('Auxiliar General'!T$4,'Lista Puestos Valorados'!$B$10:$BK$10,0),0))</f>
        <v>No relevante</v>
      </c>
      <c r="AA92" s="26">
        <f>+HLOOKUP(Z92,Sistema_Puntos!$Q$5:$Y$43,'Auxiliar General'!V$5,FALSE)</f>
        <v>0</v>
      </c>
      <c r="AB92" s="26" t="str">
        <f>+IF(VLOOKUP($B92,'Lista Puestos Valorados'!$B$11:$BK$510,MATCH('Auxiliar General'!V$4,'Lista Puestos Valorados'!$B$10:$BK$10,0),0)="","No relevante",VLOOKUP($B92,'Lista Puestos Valorados'!$B$11:$BK$510,MATCH('Auxiliar General'!V$4,'Lista Puestos Valorados'!$B$10:$BK$10,0),0))</f>
        <v>No relevante</v>
      </c>
      <c r="AC92" s="26">
        <f>+HLOOKUP(AB92,Sistema_Puntos!$Q$5:$Y$43,'Auxiliar General'!X$5,FALSE)</f>
        <v>0</v>
      </c>
      <c r="AD92" s="26" t="str">
        <f>+IF(VLOOKUP($B92,'Lista Puestos Valorados'!$B$11:$BK$510,MATCH('Auxiliar General'!X$4,'Lista Puestos Valorados'!$B$10:$BK$10,0),0)="","No relevante",VLOOKUP($B92,'Lista Puestos Valorados'!$B$11:$BK$510,MATCH('Auxiliar General'!X$4,'Lista Puestos Valorados'!$B$10:$BK$10,0),0))</f>
        <v>No relevante</v>
      </c>
      <c r="AE92" s="26">
        <f>+HLOOKUP(AD92,Sistema_Puntos!$Q$5:$Y$43,'Auxiliar General'!Z$5,FALSE)</f>
        <v>0</v>
      </c>
      <c r="AF92" s="26" t="str">
        <f>+IF(VLOOKUP($B92,'Lista Puestos Valorados'!$B$11:$BK$510,MATCH('Auxiliar General'!Z$4,'Lista Puestos Valorados'!$B$10:$BK$10,0),0)="","No relevante",VLOOKUP($B92,'Lista Puestos Valorados'!$B$11:$BK$510,MATCH('Auxiliar General'!Z$4,'Lista Puestos Valorados'!$B$10:$BK$10,0),0))</f>
        <v>No relevante</v>
      </c>
      <c r="AG92" s="26">
        <f>+HLOOKUP(AF92,Sistema_Puntos!$Q$5:$Y$43,'Auxiliar General'!AB$5,FALSE)</f>
        <v>0</v>
      </c>
      <c r="AH92" s="26" t="str">
        <f>+IF(VLOOKUP($B92,'Lista Puestos Valorados'!$B$11:$BK$510,MATCH('Auxiliar General'!AB$4,'Lista Puestos Valorados'!$B$10:$BK$10,0),0)="","No relevante",VLOOKUP($B92,'Lista Puestos Valorados'!$B$11:$BK$510,MATCH('Auxiliar General'!AB$4,'Lista Puestos Valorados'!$B$10:$BK$10,0),0))</f>
        <v>No relevante</v>
      </c>
      <c r="AI92" s="26">
        <f>+HLOOKUP(AH92,Sistema_Puntos!$Q$5:$Y$43,'Auxiliar General'!AD$5,FALSE)</f>
        <v>0</v>
      </c>
      <c r="AJ92" s="26" t="str">
        <f>+IF(VLOOKUP($B92,'Lista Puestos Valorados'!$B$11:$BK$510,MATCH('Auxiliar General'!AD$4,'Lista Puestos Valorados'!$B$10:$BK$10,0),0)="","No relevante",VLOOKUP($B92,'Lista Puestos Valorados'!$B$11:$BK$510,MATCH('Auxiliar General'!AD$4,'Lista Puestos Valorados'!$B$10:$BK$10,0),0))</f>
        <v>No relevante</v>
      </c>
      <c r="AK92" s="26">
        <f>+HLOOKUP(AJ92,Sistema_Puntos!$Q$5:$Y$43,'Auxiliar General'!AF$5,FALSE)</f>
        <v>0</v>
      </c>
      <c r="AL92" s="26" t="str">
        <f>+IF(VLOOKUP($B92,'Lista Puestos Valorados'!$B$11:$BK$510,MATCH('Auxiliar General'!AF$4,'Lista Puestos Valorados'!$B$10:$BK$10,0),0)="","No relevante",VLOOKUP($B92,'Lista Puestos Valorados'!$B$11:$BK$510,MATCH('Auxiliar General'!AF$4,'Lista Puestos Valorados'!$B$10:$BK$10,0),0))</f>
        <v>No relevante</v>
      </c>
      <c r="AM92" s="26">
        <f>+HLOOKUP(AL92,Sistema_Puntos!$Q$5:$Y$43,'Auxiliar General'!AH$5,FALSE)</f>
        <v>0</v>
      </c>
      <c r="AN92" s="26" t="str">
        <f>+IF(VLOOKUP($B92,'Lista Puestos Valorados'!$B$11:$BK$510,MATCH('Auxiliar General'!AH$4,'Lista Puestos Valorados'!$B$10:$BK$10,0),0)="","No relevante",VLOOKUP($B92,'Lista Puestos Valorados'!$B$11:$BK$510,MATCH('Auxiliar General'!AH$4,'Lista Puestos Valorados'!$B$10:$BK$10,0),0))</f>
        <v>No relevante</v>
      </c>
      <c r="AO92" s="26">
        <f>+HLOOKUP(AN92,Sistema_Puntos!$Q$5:$Y$43,'Auxiliar General'!AJ$5,FALSE)</f>
        <v>0</v>
      </c>
      <c r="AP92" s="26" t="str">
        <f>+IF(VLOOKUP($B92,'Lista Puestos Valorados'!$B$11:$BK$510,MATCH('Auxiliar General'!AJ$4,'Lista Puestos Valorados'!$B$10:$BK$10,0),0)="","No relevante",VLOOKUP($B92,'Lista Puestos Valorados'!$B$11:$BK$510,MATCH('Auxiliar General'!AJ$4,'Lista Puestos Valorados'!$B$10:$BK$10,0),0))</f>
        <v>No relevante</v>
      </c>
      <c r="AQ92" s="26">
        <f>+HLOOKUP(AP92,Sistema_Puntos!$Q$5:$Y$43,'Auxiliar General'!AL$5,FALSE)</f>
        <v>0</v>
      </c>
      <c r="AR92" s="26" t="str">
        <f>+IF(VLOOKUP($B92,'Lista Puestos Valorados'!$B$11:$BK$510,MATCH('Auxiliar General'!AL$4,'Lista Puestos Valorados'!$B$10:$BK$10,0),0)="","No relevante",VLOOKUP($B92,'Lista Puestos Valorados'!$B$11:$BK$510,MATCH('Auxiliar General'!AL$4,'Lista Puestos Valorados'!$B$10:$BK$10,0),0))</f>
        <v>No relevante</v>
      </c>
      <c r="AS92" s="26">
        <f>+HLOOKUP(AR92,Sistema_Puntos!$Q$5:$Y$43,'Auxiliar General'!AN$5,FALSE)</f>
        <v>0</v>
      </c>
      <c r="AT92" s="26" t="str">
        <f>+IF(VLOOKUP($B92,'Lista Puestos Valorados'!$B$11:$BK$510,MATCH('Auxiliar General'!AN$4,'Lista Puestos Valorados'!$B$10:$BK$10,0),0)="","No relevante",VLOOKUP($B92,'Lista Puestos Valorados'!$B$11:$BK$510,MATCH('Auxiliar General'!AN$4,'Lista Puestos Valorados'!$B$10:$BK$10,0),0))</f>
        <v>No relevante</v>
      </c>
      <c r="AU92" s="26">
        <f>+HLOOKUP(AT92,Sistema_Puntos!$Q$5:$Y$43,'Auxiliar General'!AP$5,FALSE)</f>
        <v>0</v>
      </c>
      <c r="AV92" s="26" t="str">
        <f>+IF(VLOOKUP($B92,'Lista Puestos Valorados'!$B$11:$BK$510,MATCH('Auxiliar General'!AP$4,'Lista Puestos Valorados'!$B$10:$BK$10,0),0)="","No relevante",VLOOKUP($B92,'Lista Puestos Valorados'!$B$11:$BK$510,MATCH('Auxiliar General'!AP$4,'Lista Puestos Valorados'!$B$10:$BK$10,0),0))</f>
        <v>No relevante</v>
      </c>
      <c r="AW92" s="26">
        <f>+HLOOKUP(AV92,Sistema_Puntos!$Q$5:$Y$43,'Auxiliar General'!AR$5,FALSE)</f>
        <v>0</v>
      </c>
      <c r="AX92" s="26" t="str">
        <f>+IF(VLOOKUP($B92,'Lista Puestos Valorados'!$B$11:$BK$510,MATCH('Auxiliar General'!AR$4,'Lista Puestos Valorados'!$B$10:$BK$10,0),0)="","No relevante",VLOOKUP($B92,'Lista Puestos Valorados'!$B$11:$BK$510,MATCH('Auxiliar General'!AR$4,'Lista Puestos Valorados'!$B$10:$BK$10,0),0))</f>
        <v>No relevante</v>
      </c>
      <c r="AY92" s="26">
        <f>+HLOOKUP(AX92,Sistema_Puntos!$Q$5:$Y$43,'Auxiliar General'!AT$5,FALSE)</f>
        <v>0</v>
      </c>
      <c r="AZ92" s="26" t="str">
        <f>+IF(VLOOKUP($B92,'Lista Puestos Valorados'!$B$11:$BK$510,MATCH('Auxiliar General'!AT$4,'Lista Puestos Valorados'!$B$10:$BK$10,0),0)="","No relevante",VLOOKUP($B92,'Lista Puestos Valorados'!$B$11:$BK$510,MATCH('Auxiliar General'!AT$4,'Lista Puestos Valorados'!$B$10:$BK$10,0),0))</f>
        <v>No relevante</v>
      </c>
      <c r="BA92" s="26">
        <f>+HLOOKUP(AZ92,Sistema_Puntos!$Q$5:$Y$43,'Auxiliar General'!AV$5,FALSE)</f>
        <v>0</v>
      </c>
      <c r="BB92" s="26" t="str">
        <f>+IF(VLOOKUP($B92,'Lista Puestos Valorados'!$B$11:$BK$510,MATCH('Auxiliar General'!AV$4,'Lista Puestos Valorados'!$B$10:$BK$10,0),0)="","No relevante",VLOOKUP($B92,'Lista Puestos Valorados'!$B$11:$BK$510,MATCH('Auxiliar General'!AV$4,'Lista Puestos Valorados'!$B$10:$BK$10,0),0))</f>
        <v>No relevante</v>
      </c>
      <c r="BC92" s="26">
        <f>+HLOOKUP(BB92,Sistema_Puntos!$Q$5:$Y$43,'Auxiliar General'!AX$5,FALSE)</f>
        <v>0</v>
      </c>
      <c r="BD92" s="26" t="str">
        <f>+IF(VLOOKUP($B92,'Lista Puestos Valorados'!$B$11:$BK$510,MATCH('Auxiliar General'!AX$4,'Lista Puestos Valorados'!$B$10:$BK$10,0),0)="","No relevante",VLOOKUP($B92,'Lista Puestos Valorados'!$B$11:$BK$510,MATCH('Auxiliar General'!AX$4,'Lista Puestos Valorados'!$B$10:$BK$10,0),0))</f>
        <v>No relevante</v>
      </c>
      <c r="BE92" s="26">
        <f>+HLOOKUP(BD92,Sistema_Puntos!$Q$5:$Y$43,'Auxiliar General'!AZ$5,FALSE)</f>
        <v>0</v>
      </c>
      <c r="BF92" s="26" t="str">
        <f>+IF(VLOOKUP($B92,'Lista Puestos Valorados'!$B$11:$BK$510,MATCH('Auxiliar General'!AZ$4,'Lista Puestos Valorados'!$B$10:$BK$10,0),0)="","No relevante",VLOOKUP($B92,'Lista Puestos Valorados'!$B$11:$BK$510,MATCH('Auxiliar General'!AZ$4,'Lista Puestos Valorados'!$B$10:$BK$10,0),0))</f>
        <v>No relevante</v>
      </c>
      <c r="BG92" s="26">
        <f>+HLOOKUP(BF92,Sistema_Puntos!$Q$5:$Y$43,'Auxiliar General'!BB$5,FALSE)</f>
        <v>0</v>
      </c>
      <c r="BH92" s="26" t="str">
        <f>+IF(VLOOKUP($B92,'Lista Puestos Valorados'!$B$11:$BK$510,MATCH('Auxiliar General'!BB$4,'Lista Puestos Valorados'!$B$10:$BK$10,0),0)="","No relevante",VLOOKUP($B92,'Lista Puestos Valorados'!$B$11:$BK$510,MATCH('Auxiliar General'!BB$4,'Lista Puestos Valorados'!$B$10:$BK$10,0),0))</f>
        <v>No relevante</v>
      </c>
      <c r="BI92" s="26">
        <f>+HLOOKUP(BH92,Sistema_Puntos!$Q$5:$Y$43,'Auxiliar General'!BD$5,FALSE)</f>
        <v>0</v>
      </c>
      <c r="BJ92" s="26" t="str">
        <f>+IF(VLOOKUP($B92,'Lista Puestos Valorados'!$B$11:$BK$510,MATCH('Auxiliar General'!BD$4,'Lista Puestos Valorados'!$B$10:$BK$10,0),0)="","No relevante",VLOOKUP($B92,'Lista Puestos Valorados'!$B$11:$BK$510,MATCH('Auxiliar General'!BD$4,'Lista Puestos Valorados'!$B$10:$BK$10,0),0))</f>
        <v>No relevante</v>
      </c>
      <c r="BK92" s="26">
        <f>+HLOOKUP(BJ92,Sistema_Puntos!$Q$5:$Y$43,'Auxiliar General'!BF$5,FALSE)</f>
        <v>0</v>
      </c>
      <c r="BL92" s="26" t="str">
        <f>+IF(VLOOKUP($B92,'Lista Puestos Valorados'!$B$11:$BK$510,MATCH('Auxiliar General'!BF$4,'Lista Puestos Valorados'!$B$10:$BK$10,0),0)="","No relevante",VLOOKUP($B92,'Lista Puestos Valorados'!$B$11:$BK$510,MATCH('Auxiliar General'!BF$4,'Lista Puestos Valorados'!$B$10:$BK$10,0),0))</f>
        <v>No relevante</v>
      </c>
      <c r="BM92" s="26">
        <f>+HLOOKUP(BL92,Sistema_Puntos!$Q$5:$Y$43,'Auxiliar General'!BH$5,FALSE)</f>
        <v>0</v>
      </c>
      <c r="BN92" s="26" t="str">
        <f>+IF(VLOOKUP($B92,'Lista Puestos Valorados'!$B$11:$BK$510,MATCH('Auxiliar General'!BH$4,'Lista Puestos Valorados'!$B$10:$BK$10,0),0)="","No relevante",VLOOKUP($B92,'Lista Puestos Valorados'!$B$11:$BK$510,MATCH('Auxiliar General'!BH$4,'Lista Puestos Valorados'!$B$10:$BK$10,0),0))</f>
        <v>No relevante</v>
      </c>
      <c r="BO92" s="26">
        <f>+HLOOKUP(BN92,Sistema_Puntos!$Q$5:$Y$43,'Auxiliar General'!BJ$5,FALSE)</f>
        <v>0</v>
      </c>
      <c r="BP92" s="26" t="str">
        <f>+IF(VLOOKUP($B92,'Lista Puestos Valorados'!$B$11:$BK$510,MATCH('Auxiliar General'!BJ$4,'Lista Puestos Valorados'!$B$10:$BK$10,0),0)="","No relevante",VLOOKUP($B92,'Lista Puestos Valorados'!$B$11:$BK$510,MATCH('Auxiliar General'!BJ$4,'Lista Puestos Valorados'!$B$10:$BK$10,0),0))</f>
        <v>No relevante</v>
      </c>
      <c r="BQ92" s="26">
        <f>+HLOOKUP(BP92,Sistema_Puntos!$Q$5:$Y$43,'Auxiliar General'!BL$5,FALSE)</f>
        <v>0</v>
      </c>
      <c r="BR92" s="26" t="str">
        <f>+IF(VLOOKUP($B92,'Lista Puestos Valorados'!$B$11:$BK$510,MATCH('Auxiliar General'!BL$4,'Lista Puestos Valorados'!$B$10:$BK$10,0),0)="","No relevante",VLOOKUP($B92,'Lista Puestos Valorados'!$B$11:$BK$510,MATCH('Auxiliar General'!BL$4,'Lista Puestos Valorados'!$B$10:$BK$10,0),0))</f>
        <v>No relevante</v>
      </c>
      <c r="BS92" s="26">
        <f>+HLOOKUP(BR92,Sistema_Puntos!$Q$5:$Y$43,'Auxiliar General'!BN$5,FALSE)</f>
        <v>0</v>
      </c>
      <c r="BT92" s="26" t="str">
        <f>+IF(VLOOKUP($B92,'Lista Puestos Valorados'!$B$11:$BK$510,MATCH('Auxiliar General'!BN$4,'Lista Puestos Valorados'!$B$10:$BK$10,0),0)="","No relevante",VLOOKUP($B92,'Lista Puestos Valorados'!$B$11:$BK$510,MATCH('Auxiliar General'!BN$4,'Lista Puestos Valorados'!$B$10:$BK$10,0),0))</f>
        <v>No relevante</v>
      </c>
      <c r="BU92" s="26">
        <f>+HLOOKUP(BT92,Sistema_Puntos!$Q$5:$Y$43,'Auxiliar General'!BP$5,FALSE)</f>
        <v>0</v>
      </c>
      <c r="BV92" s="26" t="str">
        <f>+IF(VLOOKUP($B92,'Lista Puestos Valorados'!$B$11:$BK$510,MATCH('Auxiliar General'!BP$4,'Lista Puestos Valorados'!$B$10:$BK$10,0),0)="","No relevante",VLOOKUP($B92,'Lista Puestos Valorados'!$B$11:$BK$510,MATCH('Auxiliar General'!BP$4,'Lista Puestos Valorados'!$B$10:$BK$10,0),0))</f>
        <v>No relevante</v>
      </c>
      <c r="BW92" s="26">
        <f>+HLOOKUP(BV92,Sistema_Puntos!$Q$5:$Y$43,'Auxiliar General'!BR$5,FALSE)</f>
        <v>0</v>
      </c>
      <c r="BX92" s="26" t="str">
        <f>+IF(VLOOKUP($B92,'Lista Puestos Valorados'!$B$11:$BK$510,MATCH('Auxiliar General'!BR$4,'Lista Puestos Valorados'!$B$10:$BK$10,0),0)="","No relevante",VLOOKUP($B92,'Lista Puestos Valorados'!$B$11:$BK$510,MATCH('Auxiliar General'!BR$4,'Lista Puestos Valorados'!$B$10:$BK$10,0),0))</f>
        <v>No relevante</v>
      </c>
      <c r="BY92" s="26">
        <f>+HLOOKUP(BX92,Sistema_Puntos!$Q$5:$Y$43,'Auxiliar General'!BT$5,FALSE)</f>
        <v>0</v>
      </c>
      <c r="BZ92" s="26" t="str">
        <f>+IF(VLOOKUP($B92,'Lista Puestos Valorados'!$B$11:$BK$510,MATCH('Auxiliar General'!BT$4,'Lista Puestos Valorados'!$B$10:$BK$10,0),0)="","No relevante",VLOOKUP($B92,'Lista Puestos Valorados'!$B$11:$BK$510,MATCH('Auxiliar General'!BT$4,'Lista Puestos Valorados'!$B$10:$BK$10,0),0))</f>
        <v>No relevante</v>
      </c>
      <c r="CA92" s="26">
        <f>+HLOOKUP(BZ92,Sistema_Puntos!$Q$5:$Y$43,'Auxiliar General'!BV$5,FALSE)</f>
        <v>0</v>
      </c>
      <c r="CB92" s="26" t="str">
        <f>+IF(VLOOKUP($B92,'Lista Puestos Valorados'!$B$11:$BK$510,MATCH('Auxiliar General'!BV$4,'Lista Puestos Valorados'!$B$10:$BK$10,0),0)="","No relevante",VLOOKUP($B92,'Lista Puestos Valorados'!$B$11:$BK$510,MATCH('Auxiliar General'!BV$4,'Lista Puestos Valorados'!$B$10:$BK$10,0),0))</f>
        <v>No relevante</v>
      </c>
      <c r="CC92" s="26">
        <f>+HLOOKUP(CB92,Sistema_Puntos!$Q$5:$Y$43,'Auxiliar General'!BX$5,FALSE)</f>
        <v>0</v>
      </c>
      <c r="CD92" s="26" t="str">
        <f>+IF(VLOOKUP($B92,'Lista Puestos Valorados'!$B$11:$BK$510,MATCH('Auxiliar General'!BX$4,'Lista Puestos Valorados'!$B$10:$BK$10,0),0)="","No relevante",VLOOKUP($B92,'Lista Puestos Valorados'!$B$11:$BK$510,MATCH('Auxiliar General'!BX$4,'Lista Puestos Valorados'!$B$10:$BK$10,0),0))</f>
        <v>No relevante</v>
      </c>
      <c r="CE92" s="26">
        <f>+HLOOKUP(CD92,Sistema_Puntos!$Q$5:$Y$43,'Auxiliar General'!BZ$5,FALSE)</f>
        <v>0</v>
      </c>
      <c r="CF92" s="26" t="str">
        <f>+IF(VLOOKUP($B92,'Lista Puestos Valorados'!$B$11:$BK$510,MATCH('Auxiliar General'!BZ$4,'Lista Puestos Valorados'!$B$10:$BK$10,0),0)="","No relevante",VLOOKUP($B92,'Lista Puestos Valorados'!$B$11:$BK$510,MATCH('Auxiliar General'!BZ$4,'Lista Puestos Valorados'!$B$10:$BK$10,0),0))</f>
        <v>No relevante</v>
      </c>
      <c r="CG92" s="26">
        <f>+HLOOKUP(CF92,Sistema_Puntos!$Q$5:$Y$43,'Auxiliar General'!CB$5,FALSE)</f>
        <v>0</v>
      </c>
      <c r="CH92" s="29"/>
      <c r="CI92" s="29"/>
    </row>
    <row r="93" spans="2:87" ht="17.55" customHeight="1">
      <c r="B93" s="26">
        <f>+'Listado de Puestos'!B93</f>
        <v>83</v>
      </c>
      <c r="C93" s="26" t="str">
        <f>+IF('Lista Puestos Valorados'!C93="","",'Lista Puestos Valorados'!C93)</f>
        <v/>
      </c>
      <c r="D93" s="26" t="str">
        <f>+IF('Lista Puestos Valorados'!D93="","",'Lista Puestos Valorados'!D93)</f>
        <v/>
      </c>
      <c r="E93" s="26" t="str">
        <f>+IF('Lista Puestos Valorados'!E93="","",'Lista Puestos Valorados'!E93)</f>
        <v/>
      </c>
      <c r="F93" s="26" t="str">
        <f>+IF('Lista Puestos Valorados'!F93="","",'Lista Puestos Valorados'!F93)</f>
        <v/>
      </c>
      <c r="G93" s="26" t="str">
        <f>+IF('Lista Puestos Valorados'!G93="","",'Lista Puestos Valorados'!G93)</f>
        <v/>
      </c>
      <c r="H93" s="26" t="str">
        <f>+IF('Lista Puestos Valorados'!H93="","",'Lista Puestos Valorados'!H93)</f>
        <v/>
      </c>
      <c r="I93" s="26" t="str">
        <f>+IF('Lista Puestos Valorados'!I93="","",'Lista Puestos Valorados'!I93)</f>
        <v/>
      </c>
      <c r="J93" s="118" t="e">
        <f t="array" ref="J93">+IF(L93="","",_xlfn.IFS(L93&lt;='Cortes de Agrupacion'!$F$15,'Cortes de Agrupacion'!$E$15,'Resultados General'!L93&lt;='Cortes de Agrupacion'!$F$14,'Cortes de Agrupacion'!$E$14,'Resultados General'!L93&lt;='Cortes de Agrupacion'!$F$13,'Cortes de Agrupacion'!$E$13,L93&lt;='Cortes de Agrupacion'!$F$12,'Cortes de Agrupacion'!$E$12,'Resultados General'!L93&lt;='Cortes de Agrupacion'!$F$11,'Cortes de Agrupacion'!$E$11,'Resultados General'!L93&lt;='Cortes de Agrupacion'!$F$10,'Cortes de Agrupacion'!$E$10,'Resultados General'!L93&lt;='Cortes de Agrupacion'!$F$9,'Cortes de Agrupacion'!$E$9,'Resultados General'!L93&lt;='Cortes de Agrupacion'!$F$8,'Cortes de Agrupacion'!$E$8,'Resultados General'!L93&lt;='Cortes de Agrupacion'!$F$7,'Cortes de Agrupacion'!$E$7,'Resultados General'!L93&lt;='Cortes de Agrupacion'!$F$6,'Cortes de Agrupacion'!$E$6))</f>
        <v>#VALUE!</v>
      </c>
      <c r="K93" s="118" t="str">
        <f t="shared" si="2"/>
        <v/>
      </c>
      <c r="L93" s="124" t="e">
        <f>#VALUE!</f>
        <v>#VALUE!</v>
      </c>
      <c r="M93" s="26" t="e">
        <f ca="1">+_xlfn.IFNA(VLOOKUP(C93,'Distribución de puestos'!$B$8:$I$507,8,0),"")</f>
        <v>#NAME?</v>
      </c>
      <c r="N93" s="26" t="str">
        <f>+IF(VLOOKUP($B93,'Lista Puestos Valorados'!$B$11:$BK$510,MATCH('Auxiliar General'!H$4,'Lista Puestos Valorados'!$B$10:$BK$10,0),0)="","No relevante",VLOOKUP($B93,'Lista Puestos Valorados'!$B$11:$BK$510,MATCH('Auxiliar General'!H$4,'Lista Puestos Valorados'!$B$10:$BK$10,0),0))</f>
        <v>No relevante</v>
      </c>
      <c r="O93" s="26">
        <f>+HLOOKUP(N93,Sistema_Puntos!$Q$5:$Y$43,'Auxiliar General'!J$5,FALSE)</f>
        <v>0</v>
      </c>
      <c r="P93" s="26" t="str">
        <f>+IF(VLOOKUP($B93,'Lista Puestos Valorados'!$B$11:$BK$510,MATCH('Auxiliar General'!J$4,'Lista Puestos Valorados'!$B$10:$BK$10,0),0)="","No relevante",VLOOKUP($B93,'Lista Puestos Valorados'!$B$11:$BK$510,MATCH('Auxiliar General'!J$4,'Lista Puestos Valorados'!$B$10:$BK$10,0),0))</f>
        <v>No relevante</v>
      </c>
      <c r="Q93" s="26">
        <f>+HLOOKUP(P93,Sistema_Puntos!$Q$5:$Y$43,'Auxiliar General'!L$5,FALSE)</f>
        <v>0</v>
      </c>
      <c r="R93" s="26" t="str">
        <f>+IF(VLOOKUP($B93,'Lista Puestos Valorados'!$B$11:$BK$510,MATCH('Auxiliar General'!L$4,'Lista Puestos Valorados'!$B$10:$BK$10,0),0)="","No relevante",VLOOKUP($B93,'Lista Puestos Valorados'!$B$11:$BK$510,MATCH('Auxiliar General'!L$4,'Lista Puestos Valorados'!$B$10:$BK$10,0),0))</f>
        <v>No relevante</v>
      </c>
      <c r="S93" s="26">
        <f>+HLOOKUP(R93,Sistema_Puntos!$Q$5:$Y$43,'Auxiliar General'!N$5,FALSE)</f>
        <v>0</v>
      </c>
      <c r="T93" s="26" t="str">
        <f>+IF(VLOOKUP($B93,'Lista Puestos Valorados'!$B$11:$BK$510,MATCH('Auxiliar General'!N$4,'Lista Puestos Valorados'!$B$10:$BK$10,0),0)="","No relevante",VLOOKUP($B93,'Lista Puestos Valorados'!$B$11:$BK$510,MATCH('Auxiliar General'!N$4,'Lista Puestos Valorados'!$B$10:$BK$10,0),0))</f>
        <v>No relevante</v>
      </c>
      <c r="U93" s="26">
        <f>+HLOOKUP(T93,Sistema_Puntos!$Q$5:$Y$43,'Auxiliar General'!P$5,FALSE)</f>
        <v>0</v>
      </c>
      <c r="V93" s="26" t="str">
        <f>+IF(VLOOKUP($B93,'Lista Puestos Valorados'!$B$11:$BK$510,MATCH('Auxiliar General'!P$4,'Lista Puestos Valorados'!$B$10:$BK$10,0),0)="","No relevante",VLOOKUP($B93,'Lista Puestos Valorados'!$B$11:$BK$510,MATCH('Auxiliar General'!P$4,'Lista Puestos Valorados'!$B$10:$BK$10,0),0))</f>
        <v>No relevante</v>
      </c>
      <c r="W93" s="26">
        <f>+HLOOKUP(V93,Sistema_Puntos!$Q$5:$Y$43,'Auxiliar General'!R$5,FALSE)</f>
        <v>0</v>
      </c>
      <c r="X93" s="26" t="str">
        <f>+IF(VLOOKUP($B93,'Lista Puestos Valorados'!$B$11:$BK$510,MATCH('Auxiliar General'!R$4,'Lista Puestos Valorados'!$B$10:$BK$10,0),0)="","No relevante",VLOOKUP($B93,'Lista Puestos Valorados'!$B$11:$BK$510,MATCH('Auxiliar General'!R$4,'Lista Puestos Valorados'!$B$10:$BK$10,0),0))</f>
        <v>No relevante</v>
      </c>
      <c r="Y93" s="26">
        <f>+HLOOKUP(X93,Sistema_Puntos!$Q$5:$Y$43,'Auxiliar General'!T$5,FALSE)</f>
        <v>0</v>
      </c>
      <c r="Z93" s="26" t="str">
        <f>+IF(VLOOKUP($B93,'Lista Puestos Valorados'!$B$11:$BK$510,MATCH('Auxiliar General'!T$4,'Lista Puestos Valorados'!$B$10:$BK$10,0),0)="","No relevante",VLOOKUP($B93,'Lista Puestos Valorados'!$B$11:$BK$510,MATCH('Auxiliar General'!T$4,'Lista Puestos Valorados'!$B$10:$BK$10,0),0))</f>
        <v>No relevante</v>
      </c>
      <c r="AA93" s="26">
        <f>+HLOOKUP(Z93,Sistema_Puntos!$Q$5:$Y$43,'Auxiliar General'!V$5,FALSE)</f>
        <v>0</v>
      </c>
      <c r="AB93" s="26" t="str">
        <f>+IF(VLOOKUP($B93,'Lista Puestos Valorados'!$B$11:$BK$510,MATCH('Auxiliar General'!V$4,'Lista Puestos Valorados'!$B$10:$BK$10,0),0)="","No relevante",VLOOKUP($B93,'Lista Puestos Valorados'!$B$11:$BK$510,MATCH('Auxiliar General'!V$4,'Lista Puestos Valorados'!$B$10:$BK$10,0),0))</f>
        <v>No relevante</v>
      </c>
      <c r="AC93" s="26">
        <f>+HLOOKUP(AB93,Sistema_Puntos!$Q$5:$Y$43,'Auxiliar General'!X$5,FALSE)</f>
        <v>0</v>
      </c>
      <c r="AD93" s="26" t="str">
        <f>+IF(VLOOKUP($B93,'Lista Puestos Valorados'!$B$11:$BK$510,MATCH('Auxiliar General'!X$4,'Lista Puestos Valorados'!$B$10:$BK$10,0),0)="","No relevante",VLOOKUP($B93,'Lista Puestos Valorados'!$B$11:$BK$510,MATCH('Auxiliar General'!X$4,'Lista Puestos Valorados'!$B$10:$BK$10,0),0))</f>
        <v>No relevante</v>
      </c>
      <c r="AE93" s="26">
        <f>+HLOOKUP(AD93,Sistema_Puntos!$Q$5:$Y$43,'Auxiliar General'!Z$5,FALSE)</f>
        <v>0</v>
      </c>
      <c r="AF93" s="26" t="str">
        <f>+IF(VLOOKUP($B93,'Lista Puestos Valorados'!$B$11:$BK$510,MATCH('Auxiliar General'!Z$4,'Lista Puestos Valorados'!$B$10:$BK$10,0),0)="","No relevante",VLOOKUP($B93,'Lista Puestos Valorados'!$B$11:$BK$510,MATCH('Auxiliar General'!Z$4,'Lista Puestos Valorados'!$B$10:$BK$10,0),0))</f>
        <v>No relevante</v>
      </c>
      <c r="AG93" s="26">
        <f>+HLOOKUP(AF93,Sistema_Puntos!$Q$5:$Y$43,'Auxiliar General'!AB$5,FALSE)</f>
        <v>0</v>
      </c>
      <c r="AH93" s="26" t="str">
        <f>+IF(VLOOKUP($B93,'Lista Puestos Valorados'!$B$11:$BK$510,MATCH('Auxiliar General'!AB$4,'Lista Puestos Valorados'!$B$10:$BK$10,0),0)="","No relevante",VLOOKUP($B93,'Lista Puestos Valorados'!$B$11:$BK$510,MATCH('Auxiliar General'!AB$4,'Lista Puestos Valorados'!$B$10:$BK$10,0),0))</f>
        <v>No relevante</v>
      </c>
      <c r="AI93" s="26">
        <f>+HLOOKUP(AH93,Sistema_Puntos!$Q$5:$Y$43,'Auxiliar General'!AD$5,FALSE)</f>
        <v>0</v>
      </c>
      <c r="AJ93" s="26" t="str">
        <f>+IF(VLOOKUP($B93,'Lista Puestos Valorados'!$B$11:$BK$510,MATCH('Auxiliar General'!AD$4,'Lista Puestos Valorados'!$B$10:$BK$10,0),0)="","No relevante",VLOOKUP($B93,'Lista Puestos Valorados'!$B$11:$BK$510,MATCH('Auxiliar General'!AD$4,'Lista Puestos Valorados'!$B$10:$BK$10,0),0))</f>
        <v>No relevante</v>
      </c>
      <c r="AK93" s="26">
        <f>+HLOOKUP(AJ93,Sistema_Puntos!$Q$5:$Y$43,'Auxiliar General'!AF$5,FALSE)</f>
        <v>0</v>
      </c>
      <c r="AL93" s="26" t="str">
        <f>+IF(VLOOKUP($B93,'Lista Puestos Valorados'!$B$11:$BK$510,MATCH('Auxiliar General'!AF$4,'Lista Puestos Valorados'!$B$10:$BK$10,0),0)="","No relevante",VLOOKUP($B93,'Lista Puestos Valorados'!$B$11:$BK$510,MATCH('Auxiliar General'!AF$4,'Lista Puestos Valorados'!$B$10:$BK$10,0),0))</f>
        <v>No relevante</v>
      </c>
      <c r="AM93" s="26">
        <f>+HLOOKUP(AL93,Sistema_Puntos!$Q$5:$Y$43,'Auxiliar General'!AH$5,FALSE)</f>
        <v>0</v>
      </c>
      <c r="AN93" s="26" t="str">
        <f>+IF(VLOOKUP($B93,'Lista Puestos Valorados'!$B$11:$BK$510,MATCH('Auxiliar General'!AH$4,'Lista Puestos Valorados'!$B$10:$BK$10,0),0)="","No relevante",VLOOKUP($B93,'Lista Puestos Valorados'!$B$11:$BK$510,MATCH('Auxiliar General'!AH$4,'Lista Puestos Valorados'!$B$10:$BK$10,0),0))</f>
        <v>No relevante</v>
      </c>
      <c r="AO93" s="26">
        <f>+HLOOKUP(AN93,Sistema_Puntos!$Q$5:$Y$43,'Auxiliar General'!AJ$5,FALSE)</f>
        <v>0</v>
      </c>
      <c r="AP93" s="26" t="str">
        <f>+IF(VLOOKUP($B93,'Lista Puestos Valorados'!$B$11:$BK$510,MATCH('Auxiliar General'!AJ$4,'Lista Puestos Valorados'!$B$10:$BK$10,0),0)="","No relevante",VLOOKUP($B93,'Lista Puestos Valorados'!$B$11:$BK$510,MATCH('Auxiliar General'!AJ$4,'Lista Puestos Valorados'!$B$10:$BK$10,0),0))</f>
        <v>No relevante</v>
      </c>
      <c r="AQ93" s="26">
        <f>+HLOOKUP(AP93,Sistema_Puntos!$Q$5:$Y$43,'Auxiliar General'!AL$5,FALSE)</f>
        <v>0</v>
      </c>
      <c r="AR93" s="26" t="str">
        <f>+IF(VLOOKUP($B93,'Lista Puestos Valorados'!$B$11:$BK$510,MATCH('Auxiliar General'!AL$4,'Lista Puestos Valorados'!$B$10:$BK$10,0),0)="","No relevante",VLOOKUP($B93,'Lista Puestos Valorados'!$B$11:$BK$510,MATCH('Auxiliar General'!AL$4,'Lista Puestos Valorados'!$B$10:$BK$10,0),0))</f>
        <v>No relevante</v>
      </c>
      <c r="AS93" s="26">
        <f>+HLOOKUP(AR93,Sistema_Puntos!$Q$5:$Y$43,'Auxiliar General'!AN$5,FALSE)</f>
        <v>0</v>
      </c>
      <c r="AT93" s="26" t="str">
        <f>+IF(VLOOKUP($B93,'Lista Puestos Valorados'!$B$11:$BK$510,MATCH('Auxiliar General'!AN$4,'Lista Puestos Valorados'!$B$10:$BK$10,0),0)="","No relevante",VLOOKUP($B93,'Lista Puestos Valorados'!$B$11:$BK$510,MATCH('Auxiliar General'!AN$4,'Lista Puestos Valorados'!$B$10:$BK$10,0),0))</f>
        <v>No relevante</v>
      </c>
      <c r="AU93" s="26">
        <f>+HLOOKUP(AT93,Sistema_Puntos!$Q$5:$Y$43,'Auxiliar General'!AP$5,FALSE)</f>
        <v>0</v>
      </c>
      <c r="AV93" s="26" t="str">
        <f>+IF(VLOOKUP($B93,'Lista Puestos Valorados'!$B$11:$BK$510,MATCH('Auxiliar General'!AP$4,'Lista Puestos Valorados'!$B$10:$BK$10,0),0)="","No relevante",VLOOKUP($B93,'Lista Puestos Valorados'!$B$11:$BK$510,MATCH('Auxiliar General'!AP$4,'Lista Puestos Valorados'!$B$10:$BK$10,0),0))</f>
        <v>No relevante</v>
      </c>
      <c r="AW93" s="26">
        <f>+HLOOKUP(AV93,Sistema_Puntos!$Q$5:$Y$43,'Auxiliar General'!AR$5,FALSE)</f>
        <v>0</v>
      </c>
      <c r="AX93" s="26" t="str">
        <f>+IF(VLOOKUP($B93,'Lista Puestos Valorados'!$B$11:$BK$510,MATCH('Auxiliar General'!AR$4,'Lista Puestos Valorados'!$B$10:$BK$10,0),0)="","No relevante",VLOOKUP($B93,'Lista Puestos Valorados'!$B$11:$BK$510,MATCH('Auxiliar General'!AR$4,'Lista Puestos Valorados'!$B$10:$BK$10,0),0))</f>
        <v>No relevante</v>
      </c>
      <c r="AY93" s="26">
        <f>+HLOOKUP(AX93,Sistema_Puntos!$Q$5:$Y$43,'Auxiliar General'!AT$5,FALSE)</f>
        <v>0</v>
      </c>
      <c r="AZ93" s="26" t="str">
        <f>+IF(VLOOKUP($B93,'Lista Puestos Valorados'!$B$11:$BK$510,MATCH('Auxiliar General'!AT$4,'Lista Puestos Valorados'!$B$10:$BK$10,0),0)="","No relevante",VLOOKUP($B93,'Lista Puestos Valorados'!$B$11:$BK$510,MATCH('Auxiliar General'!AT$4,'Lista Puestos Valorados'!$B$10:$BK$10,0),0))</f>
        <v>No relevante</v>
      </c>
      <c r="BA93" s="26">
        <f>+HLOOKUP(AZ93,Sistema_Puntos!$Q$5:$Y$43,'Auxiliar General'!AV$5,FALSE)</f>
        <v>0</v>
      </c>
      <c r="BB93" s="26" t="str">
        <f>+IF(VLOOKUP($B93,'Lista Puestos Valorados'!$B$11:$BK$510,MATCH('Auxiliar General'!AV$4,'Lista Puestos Valorados'!$B$10:$BK$10,0),0)="","No relevante",VLOOKUP($B93,'Lista Puestos Valorados'!$B$11:$BK$510,MATCH('Auxiliar General'!AV$4,'Lista Puestos Valorados'!$B$10:$BK$10,0),0))</f>
        <v>No relevante</v>
      </c>
      <c r="BC93" s="26">
        <f>+HLOOKUP(BB93,Sistema_Puntos!$Q$5:$Y$43,'Auxiliar General'!AX$5,FALSE)</f>
        <v>0</v>
      </c>
      <c r="BD93" s="26" t="str">
        <f>+IF(VLOOKUP($B93,'Lista Puestos Valorados'!$B$11:$BK$510,MATCH('Auxiliar General'!AX$4,'Lista Puestos Valorados'!$B$10:$BK$10,0),0)="","No relevante",VLOOKUP($B93,'Lista Puestos Valorados'!$B$11:$BK$510,MATCH('Auxiliar General'!AX$4,'Lista Puestos Valorados'!$B$10:$BK$10,0),0))</f>
        <v>No relevante</v>
      </c>
      <c r="BE93" s="26">
        <f>+HLOOKUP(BD93,Sistema_Puntos!$Q$5:$Y$43,'Auxiliar General'!AZ$5,FALSE)</f>
        <v>0</v>
      </c>
      <c r="BF93" s="26" t="str">
        <f>+IF(VLOOKUP($B93,'Lista Puestos Valorados'!$B$11:$BK$510,MATCH('Auxiliar General'!AZ$4,'Lista Puestos Valorados'!$B$10:$BK$10,0),0)="","No relevante",VLOOKUP($B93,'Lista Puestos Valorados'!$B$11:$BK$510,MATCH('Auxiliar General'!AZ$4,'Lista Puestos Valorados'!$B$10:$BK$10,0),0))</f>
        <v>No relevante</v>
      </c>
      <c r="BG93" s="26">
        <f>+HLOOKUP(BF93,Sistema_Puntos!$Q$5:$Y$43,'Auxiliar General'!BB$5,FALSE)</f>
        <v>0</v>
      </c>
      <c r="BH93" s="26" t="str">
        <f>+IF(VLOOKUP($B93,'Lista Puestos Valorados'!$B$11:$BK$510,MATCH('Auxiliar General'!BB$4,'Lista Puestos Valorados'!$B$10:$BK$10,0),0)="","No relevante",VLOOKUP($B93,'Lista Puestos Valorados'!$B$11:$BK$510,MATCH('Auxiliar General'!BB$4,'Lista Puestos Valorados'!$B$10:$BK$10,0),0))</f>
        <v>No relevante</v>
      </c>
      <c r="BI93" s="26">
        <f>+HLOOKUP(BH93,Sistema_Puntos!$Q$5:$Y$43,'Auxiliar General'!BD$5,FALSE)</f>
        <v>0</v>
      </c>
      <c r="BJ93" s="26" t="str">
        <f>+IF(VLOOKUP($B93,'Lista Puestos Valorados'!$B$11:$BK$510,MATCH('Auxiliar General'!BD$4,'Lista Puestos Valorados'!$B$10:$BK$10,0),0)="","No relevante",VLOOKUP($B93,'Lista Puestos Valorados'!$B$11:$BK$510,MATCH('Auxiliar General'!BD$4,'Lista Puestos Valorados'!$B$10:$BK$10,0),0))</f>
        <v>No relevante</v>
      </c>
      <c r="BK93" s="26">
        <f>+HLOOKUP(BJ93,Sistema_Puntos!$Q$5:$Y$43,'Auxiliar General'!BF$5,FALSE)</f>
        <v>0</v>
      </c>
      <c r="BL93" s="26" t="str">
        <f>+IF(VLOOKUP($B93,'Lista Puestos Valorados'!$B$11:$BK$510,MATCH('Auxiliar General'!BF$4,'Lista Puestos Valorados'!$B$10:$BK$10,0),0)="","No relevante",VLOOKUP($B93,'Lista Puestos Valorados'!$B$11:$BK$510,MATCH('Auxiliar General'!BF$4,'Lista Puestos Valorados'!$B$10:$BK$10,0),0))</f>
        <v>No relevante</v>
      </c>
      <c r="BM93" s="26">
        <f>+HLOOKUP(BL93,Sistema_Puntos!$Q$5:$Y$43,'Auxiliar General'!BH$5,FALSE)</f>
        <v>0</v>
      </c>
      <c r="BN93" s="26" t="str">
        <f>+IF(VLOOKUP($B93,'Lista Puestos Valorados'!$B$11:$BK$510,MATCH('Auxiliar General'!BH$4,'Lista Puestos Valorados'!$B$10:$BK$10,0),0)="","No relevante",VLOOKUP($B93,'Lista Puestos Valorados'!$B$11:$BK$510,MATCH('Auxiliar General'!BH$4,'Lista Puestos Valorados'!$B$10:$BK$10,0),0))</f>
        <v>No relevante</v>
      </c>
      <c r="BO93" s="26">
        <f>+HLOOKUP(BN93,Sistema_Puntos!$Q$5:$Y$43,'Auxiliar General'!BJ$5,FALSE)</f>
        <v>0</v>
      </c>
      <c r="BP93" s="26" t="str">
        <f>+IF(VLOOKUP($B93,'Lista Puestos Valorados'!$B$11:$BK$510,MATCH('Auxiliar General'!BJ$4,'Lista Puestos Valorados'!$B$10:$BK$10,0),0)="","No relevante",VLOOKUP($B93,'Lista Puestos Valorados'!$B$11:$BK$510,MATCH('Auxiliar General'!BJ$4,'Lista Puestos Valorados'!$B$10:$BK$10,0),0))</f>
        <v>No relevante</v>
      </c>
      <c r="BQ93" s="26">
        <f>+HLOOKUP(BP93,Sistema_Puntos!$Q$5:$Y$43,'Auxiliar General'!BL$5,FALSE)</f>
        <v>0</v>
      </c>
      <c r="BR93" s="26" t="str">
        <f>+IF(VLOOKUP($B93,'Lista Puestos Valorados'!$B$11:$BK$510,MATCH('Auxiliar General'!BL$4,'Lista Puestos Valorados'!$B$10:$BK$10,0),0)="","No relevante",VLOOKUP($B93,'Lista Puestos Valorados'!$B$11:$BK$510,MATCH('Auxiliar General'!BL$4,'Lista Puestos Valorados'!$B$10:$BK$10,0),0))</f>
        <v>No relevante</v>
      </c>
      <c r="BS93" s="26">
        <f>+HLOOKUP(BR93,Sistema_Puntos!$Q$5:$Y$43,'Auxiliar General'!BN$5,FALSE)</f>
        <v>0</v>
      </c>
      <c r="BT93" s="26" t="str">
        <f>+IF(VLOOKUP($B93,'Lista Puestos Valorados'!$B$11:$BK$510,MATCH('Auxiliar General'!BN$4,'Lista Puestos Valorados'!$B$10:$BK$10,0),0)="","No relevante",VLOOKUP($B93,'Lista Puestos Valorados'!$B$11:$BK$510,MATCH('Auxiliar General'!BN$4,'Lista Puestos Valorados'!$B$10:$BK$10,0),0))</f>
        <v>No relevante</v>
      </c>
      <c r="BU93" s="26">
        <f>+HLOOKUP(BT93,Sistema_Puntos!$Q$5:$Y$43,'Auxiliar General'!BP$5,FALSE)</f>
        <v>0</v>
      </c>
      <c r="BV93" s="26" t="str">
        <f>+IF(VLOOKUP($B93,'Lista Puestos Valorados'!$B$11:$BK$510,MATCH('Auxiliar General'!BP$4,'Lista Puestos Valorados'!$B$10:$BK$10,0),0)="","No relevante",VLOOKUP($B93,'Lista Puestos Valorados'!$B$11:$BK$510,MATCH('Auxiliar General'!BP$4,'Lista Puestos Valorados'!$B$10:$BK$10,0),0))</f>
        <v>No relevante</v>
      </c>
      <c r="BW93" s="26">
        <f>+HLOOKUP(BV93,Sistema_Puntos!$Q$5:$Y$43,'Auxiliar General'!BR$5,FALSE)</f>
        <v>0</v>
      </c>
      <c r="BX93" s="26" t="str">
        <f>+IF(VLOOKUP($B93,'Lista Puestos Valorados'!$B$11:$BK$510,MATCH('Auxiliar General'!BR$4,'Lista Puestos Valorados'!$B$10:$BK$10,0),0)="","No relevante",VLOOKUP($B93,'Lista Puestos Valorados'!$B$11:$BK$510,MATCH('Auxiliar General'!BR$4,'Lista Puestos Valorados'!$B$10:$BK$10,0),0))</f>
        <v>No relevante</v>
      </c>
      <c r="BY93" s="26">
        <f>+HLOOKUP(BX93,Sistema_Puntos!$Q$5:$Y$43,'Auxiliar General'!BT$5,FALSE)</f>
        <v>0</v>
      </c>
      <c r="BZ93" s="26" t="str">
        <f>+IF(VLOOKUP($B93,'Lista Puestos Valorados'!$B$11:$BK$510,MATCH('Auxiliar General'!BT$4,'Lista Puestos Valorados'!$B$10:$BK$10,0),0)="","No relevante",VLOOKUP($B93,'Lista Puestos Valorados'!$B$11:$BK$510,MATCH('Auxiliar General'!BT$4,'Lista Puestos Valorados'!$B$10:$BK$10,0),0))</f>
        <v>No relevante</v>
      </c>
      <c r="CA93" s="26">
        <f>+HLOOKUP(BZ93,Sistema_Puntos!$Q$5:$Y$43,'Auxiliar General'!BV$5,FALSE)</f>
        <v>0</v>
      </c>
      <c r="CB93" s="26" t="str">
        <f>+IF(VLOOKUP($B93,'Lista Puestos Valorados'!$B$11:$BK$510,MATCH('Auxiliar General'!BV$4,'Lista Puestos Valorados'!$B$10:$BK$10,0),0)="","No relevante",VLOOKUP($B93,'Lista Puestos Valorados'!$B$11:$BK$510,MATCH('Auxiliar General'!BV$4,'Lista Puestos Valorados'!$B$10:$BK$10,0),0))</f>
        <v>No relevante</v>
      </c>
      <c r="CC93" s="26">
        <f>+HLOOKUP(CB93,Sistema_Puntos!$Q$5:$Y$43,'Auxiliar General'!BX$5,FALSE)</f>
        <v>0</v>
      </c>
      <c r="CD93" s="26" t="str">
        <f>+IF(VLOOKUP($B93,'Lista Puestos Valorados'!$B$11:$BK$510,MATCH('Auxiliar General'!BX$4,'Lista Puestos Valorados'!$B$10:$BK$10,0),0)="","No relevante",VLOOKUP($B93,'Lista Puestos Valorados'!$B$11:$BK$510,MATCH('Auxiliar General'!BX$4,'Lista Puestos Valorados'!$B$10:$BK$10,0),0))</f>
        <v>No relevante</v>
      </c>
      <c r="CE93" s="26">
        <f>+HLOOKUP(CD93,Sistema_Puntos!$Q$5:$Y$43,'Auxiliar General'!BZ$5,FALSE)</f>
        <v>0</v>
      </c>
      <c r="CF93" s="26" t="str">
        <f>+IF(VLOOKUP($B93,'Lista Puestos Valorados'!$B$11:$BK$510,MATCH('Auxiliar General'!BZ$4,'Lista Puestos Valorados'!$B$10:$BK$10,0),0)="","No relevante",VLOOKUP($B93,'Lista Puestos Valorados'!$B$11:$BK$510,MATCH('Auxiliar General'!BZ$4,'Lista Puestos Valorados'!$B$10:$BK$10,0),0))</f>
        <v>No relevante</v>
      </c>
      <c r="CG93" s="26">
        <f>+HLOOKUP(CF93,Sistema_Puntos!$Q$5:$Y$43,'Auxiliar General'!CB$5,FALSE)</f>
        <v>0</v>
      </c>
      <c r="CH93" s="29"/>
      <c r="CI93" s="29"/>
    </row>
    <row r="94" spans="2:87" ht="17.55" customHeight="1">
      <c r="B94" s="26">
        <f>+'Listado de Puestos'!B94</f>
        <v>84</v>
      </c>
      <c r="C94" s="26" t="str">
        <f>+IF('Lista Puestos Valorados'!C94="","",'Lista Puestos Valorados'!C94)</f>
        <v/>
      </c>
      <c r="D94" s="26" t="str">
        <f>+IF('Lista Puestos Valorados'!D94="","",'Lista Puestos Valorados'!D94)</f>
        <v/>
      </c>
      <c r="E94" s="26" t="str">
        <f>+IF('Lista Puestos Valorados'!E94="","",'Lista Puestos Valorados'!E94)</f>
        <v/>
      </c>
      <c r="F94" s="26" t="str">
        <f>+IF('Lista Puestos Valorados'!F94="","",'Lista Puestos Valorados'!F94)</f>
        <v/>
      </c>
      <c r="G94" s="26" t="str">
        <f>+IF('Lista Puestos Valorados'!G94="","",'Lista Puestos Valorados'!G94)</f>
        <v/>
      </c>
      <c r="H94" s="26" t="str">
        <f>+IF('Lista Puestos Valorados'!H94="","",'Lista Puestos Valorados'!H94)</f>
        <v/>
      </c>
      <c r="I94" s="26" t="str">
        <f>+IF('Lista Puestos Valorados'!I94="","",'Lista Puestos Valorados'!I94)</f>
        <v/>
      </c>
      <c r="J94" s="118" t="e">
        <f t="array" ref="J94">+IF(L94="","",_xlfn.IFS(L94&lt;='Cortes de Agrupacion'!$F$15,'Cortes de Agrupacion'!$E$15,'Resultados General'!L94&lt;='Cortes de Agrupacion'!$F$14,'Cortes de Agrupacion'!$E$14,'Resultados General'!L94&lt;='Cortes de Agrupacion'!$F$13,'Cortes de Agrupacion'!$E$13,L94&lt;='Cortes de Agrupacion'!$F$12,'Cortes de Agrupacion'!$E$12,'Resultados General'!L94&lt;='Cortes de Agrupacion'!$F$11,'Cortes de Agrupacion'!$E$11,'Resultados General'!L94&lt;='Cortes de Agrupacion'!$F$10,'Cortes de Agrupacion'!$E$10,'Resultados General'!L94&lt;='Cortes de Agrupacion'!$F$9,'Cortes de Agrupacion'!$E$9,'Resultados General'!L94&lt;='Cortes de Agrupacion'!$F$8,'Cortes de Agrupacion'!$E$8,'Resultados General'!L94&lt;='Cortes de Agrupacion'!$F$7,'Cortes de Agrupacion'!$E$7,'Resultados General'!L94&lt;='Cortes de Agrupacion'!$F$6,'Cortes de Agrupacion'!$E$6))</f>
        <v>#VALUE!</v>
      </c>
      <c r="K94" s="118" t="str">
        <f t="shared" si="2"/>
        <v/>
      </c>
      <c r="L94" s="124" t="e">
        <f>#VALUE!</f>
        <v>#VALUE!</v>
      </c>
      <c r="M94" s="26" t="e">
        <f ca="1">+_xlfn.IFNA(VLOOKUP(C94,'Distribución de puestos'!$B$8:$I$507,8,0),"")</f>
        <v>#NAME?</v>
      </c>
      <c r="N94" s="26" t="str">
        <f>+IF(VLOOKUP($B94,'Lista Puestos Valorados'!$B$11:$BK$510,MATCH('Auxiliar General'!H$4,'Lista Puestos Valorados'!$B$10:$BK$10,0),0)="","No relevante",VLOOKUP($B94,'Lista Puestos Valorados'!$B$11:$BK$510,MATCH('Auxiliar General'!H$4,'Lista Puestos Valorados'!$B$10:$BK$10,0),0))</f>
        <v>No relevante</v>
      </c>
      <c r="O94" s="26">
        <f>+HLOOKUP(N94,Sistema_Puntos!$Q$5:$Y$43,'Auxiliar General'!J$5,FALSE)</f>
        <v>0</v>
      </c>
      <c r="P94" s="26" t="str">
        <f>+IF(VLOOKUP($B94,'Lista Puestos Valorados'!$B$11:$BK$510,MATCH('Auxiliar General'!J$4,'Lista Puestos Valorados'!$B$10:$BK$10,0),0)="","No relevante",VLOOKUP($B94,'Lista Puestos Valorados'!$B$11:$BK$510,MATCH('Auxiliar General'!J$4,'Lista Puestos Valorados'!$B$10:$BK$10,0),0))</f>
        <v>No relevante</v>
      </c>
      <c r="Q94" s="26">
        <f>+HLOOKUP(P94,Sistema_Puntos!$Q$5:$Y$43,'Auxiliar General'!L$5,FALSE)</f>
        <v>0</v>
      </c>
      <c r="R94" s="26" t="str">
        <f>+IF(VLOOKUP($B94,'Lista Puestos Valorados'!$B$11:$BK$510,MATCH('Auxiliar General'!L$4,'Lista Puestos Valorados'!$B$10:$BK$10,0),0)="","No relevante",VLOOKUP($B94,'Lista Puestos Valorados'!$B$11:$BK$510,MATCH('Auxiliar General'!L$4,'Lista Puestos Valorados'!$B$10:$BK$10,0),0))</f>
        <v>No relevante</v>
      </c>
      <c r="S94" s="26">
        <f>+HLOOKUP(R94,Sistema_Puntos!$Q$5:$Y$43,'Auxiliar General'!N$5,FALSE)</f>
        <v>0</v>
      </c>
      <c r="T94" s="26" t="str">
        <f>+IF(VLOOKUP($B94,'Lista Puestos Valorados'!$B$11:$BK$510,MATCH('Auxiliar General'!N$4,'Lista Puestos Valorados'!$B$10:$BK$10,0),0)="","No relevante",VLOOKUP($B94,'Lista Puestos Valorados'!$B$11:$BK$510,MATCH('Auxiliar General'!N$4,'Lista Puestos Valorados'!$B$10:$BK$10,0),0))</f>
        <v>No relevante</v>
      </c>
      <c r="U94" s="26">
        <f>+HLOOKUP(T94,Sistema_Puntos!$Q$5:$Y$43,'Auxiliar General'!P$5,FALSE)</f>
        <v>0</v>
      </c>
      <c r="V94" s="26" t="str">
        <f>+IF(VLOOKUP($B94,'Lista Puestos Valorados'!$B$11:$BK$510,MATCH('Auxiliar General'!P$4,'Lista Puestos Valorados'!$B$10:$BK$10,0),0)="","No relevante",VLOOKUP($B94,'Lista Puestos Valorados'!$B$11:$BK$510,MATCH('Auxiliar General'!P$4,'Lista Puestos Valorados'!$B$10:$BK$10,0),0))</f>
        <v>No relevante</v>
      </c>
      <c r="W94" s="26">
        <f>+HLOOKUP(V94,Sistema_Puntos!$Q$5:$Y$43,'Auxiliar General'!R$5,FALSE)</f>
        <v>0</v>
      </c>
      <c r="X94" s="26" t="str">
        <f>+IF(VLOOKUP($B94,'Lista Puestos Valorados'!$B$11:$BK$510,MATCH('Auxiliar General'!R$4,'Lista Puestos Valorados'!$B$10:$BK$10,0),0)="","No relevante",VLOOKUP($B94,'Lista Puestos Valorados'!$B$11:$BK$510,MATCH('Auxiliar General'!R$4,'Lista Puestos Valorados'!$B$10:$BK$10,0),0))</f>
        <v>No relevante</v>
      </c>
      <c r="Y94" s="26">
        <f>+HLOOKUP(X94,Sistema_Puntos!$Q$5:$Y$43,'Auxiliar General'!T$5,FALSE)</f>
        <v>0</v>
      </c>
      <c r="Z94" s="26" t="str">
        <f>+IF(VLOOKUP($B94,'Lista Puestos Valorados'!$B$11:$BK$510,MATCH('Auxiliar General'!T$4,'Lista Puestos Valorados'!$B$10:$BK$10,0),0)="","No relevante",VLOOKUP($B94,'Lista Puestos Valorados'!$B$11:$BK$510,MATCH('Auxiliar General'!T$4,'Lista Puestos Valorados'!$B$10:$BK$10,0),0))</f>
        <v>No relevante</v>
      </c>
      <c r="AA94" s="26">
        <f>+HLOOKUP(Z94,Sistema_Puntos!$Q$5:$Y$43,'Auxiliar General'!V$5,FALSE)</f>
        <v>0</v>
      </c>
      <c r="AB94" s="26" t="str">
        <f>+IF(VLOOKUP($B94,'Lista Puestos Valorados'!$B$11:$BK$510,MATCH('Auxiliar General'!V$4,'Lista Puestos Valorados'!$B$10:$BK$10,0),0)="","No relevante",VLOOKUP($B94,'Lista Puestos Valorados'!$B$11:$BK$510,MATCH('Auxiliar General'!V$4,'Lista Puestos Valorados'!$B$10:$BK$10,0),0))</f>
        <v>No relevante</v>
      </c>
      <c r="AC94" s="26">
        <f>+HLOOKUP(AB94,Sistema_Puntos!$Q$5:$Y$43,'Auxiliar General'!X$5,FALSE)</f>
        <v>0</v>
      </c>
      <c r="AD94" s="26" t="str">
        <f>+IF(VLOOKUP($B94,'Lista Puestos Valorados'!$B$11:$BK$510,MATCH('Auxiliar General'!X$4,'Lista Puestos Valorados'!$B$10:$BK$10,0),0)="","No relevante",VLOOKUP($B94,'Lista Puestos Valorados'!$B$11:$BK$510,MATCH('Auxiliar General'!X$4,'Lista Puestos Valorados'!$B$10:$BK$10,0),0))</f>
        <v>No relevante</v>
      </c>
      <c r="AE94" s="26">
        <f>+HLOOKUP(AD94,Sistema_Puntos!$Q$5:$Y$43,'Auxiliar General'!Z$5,FALSE)</f>
        <v>0</v>
      </c>
      <c r="AF94" s="26" t="str">
        <f>+IF(VLOOKUP($B94,'Lista Puestos Valorados'!$B$11:$BK$510,MATCH('Auxiliar General'!Z$4,'Lista Puestos Valorados'!$B$10:$BK$10,0),0)="","No relevante",VLOOKUP($B94,'Lista Puestos Valorados'!$B$11:$BK$510,MATCH('Auxiliar General'!Z$4,'Lista Puestos Valorados'!$B$10:$BK$10,0),0))</f>
        <v>No relevante</v>
      </c>
      <c r="AG94" s="26">
        <f>+HLOOKUP(AF94,Sistema_Puntos!$Q$5:$Y$43,'Auxiliar General'!AB$5,FALSE)</f>
        <v>0</v>
      </c>
      <c r="AH94" s="26" t="str">
        <f>+IF(VLOOKUP($B94,'Lista Puestos Valorados'!$B$11:$BK$510,MATCH('Auxiliar General'!AB$4,'Lista Puestos Valorados'!$B$10:$BK$10,0),0)="","No relevante",VLOOKUP($B94,'Lista Puestos Valorados'!$B$11:$BK$510,MATCH('Auxiliar General'!AB$4,'Lista Puestos Valorados'!$B$10:$BK$10,0),0))</f>
        <v>No relevante</v>
      </c>
      <c r="AI94" s="26">
        <f>+HLOOKUP(AH94,Sistema_Puntos!$Q$5:$Y$43,'Auxiliar General'!AD$5,FALSE)</f>
        <v>0</v>
      </c>
      <c r="AJ94" s="26" t="str">
        <f>+IF(VLOOKUP($B94,'Lista Puestos Valorados'!$B$11:$BK$510,MATCH('Auxiliar General'!AD$4,'Lista Puestos Valorados'!$B$10:$BK$10,0),0)="","No relevante",VLOOKUP($B94,'Lista Puestos Valorados'!$B$11:$BK$510,MATCH('Auxiliar General'!AD$4,'Lista Puestos Valorados'!$B$10:$BK$10,0),0))</f>
        <v>No relevante</v>
      </c>
      <c r="AK94" s="26">
        <f>+HLOOKUP(AJ94,Sistema_Puntos!$Q$5:$Y$43,'Auxiliar General'!AF$5,FALSE)</f>
        <v>0</v>
      </c>
      <c r="AL94" s="26" t="str">
        <f>+IF(VLOOKUP($B94,'Lista Puestos Valorados'!$B$11:$BK$510,MATCH('Auxiliar General'!AF$4,'Lista Puestos Valorados'!$B$10:$BK$10,0),0)="","No relevante",VLOOKUP($B94,'Lista Puestos Valorados'!$B$11:$BK$510,MATCH('Auxiliar General'!AF$4,'Lista Puestos Valorados'!$B$10:$BK$10,0),0))</f>
        <v>No relevante</v>
      </c>
      <c r="AM94" s="26">
        <f>+HLOOKUP(AL94,Sistema_Puntos!$Q$5:$Y$43,'Auxiliar General'!AH$5,FALSE)</f>
        <v>0</v>
      </c>
      <c r="AN94" s="26" t="str">
        <f>+IF(VLOOKUP($B94,'Lista Puestos Valorados'!$B$11:$BK$510,MATCH('Auxiliar General'!AH$4,'Lista Puestos Valorados'!$B$10:$BK$10,0),0)="","No relevante",VLOOKUP($B94,'Lista Puestos Valorados'!$B$11:$BK$510,MATCH('Auxiliar General'!AH$4,'Lista Puestos Valorados'!$B$10:$BK$10,0),0))</f>
        <v>No relevante</v>
      </c>
      <c r="AO94" s="26">
        <f>+HLOOKUP(AN94,Sistema_Puntos!$Q$5:$Y$43,'Auxiliar General'!AJ$5,FALSE)</f>
        <v>0</v>
      </c>
      <c r="AP94" s="26" t="str">
        <f>+IF(VLOOKUP($B94,'Lista Puestos Valorados'!$B$11:$BK$510,MATCH('Auxiliar General'!AJ$4,'Lista Puestos Valorados'!$B$10:$BK$10,0),0)="","No relevante",VLOOKUP($B94,'Lista Puestos Valorados'!$B$11:$BK$510,MATCH('Auxiliar General'!AJ$4,'Lista Puestos Valorados'!$B$10:$BK$10,0),0))</f>
        <v>No relevante</v>
      </c>
      <c r="AQ94" s="26">
        <f>+HLOOKUP(AP94,Sistema_Puntos!$Q$5:$Y$43,'Auxiliar General'!AL$5,FALSE)</f>
        <v>0</v>
      </c>
      <c r="AR94" s="26" t="str">
        <f>+IF(VLOOKUP($B94,'Lista Puestos Valorados'!$B$11:$BK$510,MATCH('Auxiliar General'!AL$4,'Lista Puestos Valorados'!$B$10:$BK$10,0),0)="","No relevante",VLOOKUP($B94,'Lista Puestos Valorados'!$B$11:$BK$510,MATCH('Auxiliar General'!AL$4,'Lista Puestos Valorados'!$B$10:$BK$10,0),0))</f>
        <v>No relevante</v>
      </c>
      <c r="AS94" s="26">
        <f>+HLOOKUP(AR94,Sistema_Puntos!$Q$5:$Y$43,'Auxiliar General'!AN$5,FALSE)</f>
        <v>0</v>
      </c>
      <c r="AT94" s="26" t="str">
        <f>+IF(VLOOKUP($B94,'Lista Puestos Valorados'!$B$11:$BK$510,MATCH('Auxiliar General'!AN$4,'Lista Puestos Valorados'!$B$10:$BK$10,0),0)="","No relevante",VLOOKUP($B94,'Lista Puestos Valorados'!$B$11:$BK$510,MATCH('Auxiliar General'!AN$4,'Lista Puestos Valorados'!$B$10:$BK$10,0),0))</f>
        <v>No relevante</v>
      </c>
      <c r="AU94" s="26">
        <f>+HLOOKUP(AT94,Sistema_Puntos!$Q$5:$Y$43,'Auxiliar General'!AP$5,FALSE)</f>
        <v>0</v>
      </c>
      <c r="AV94" s="26" t="str">
        <f>+IF(VLOOKUP($B94,'Lista Puestos Valorados'!$B$11:$BK$510,MATCH('Auxiliar General'!AP$4,'Lista Puestos Valorados'!$B$10:$BK$10,0),0)="","No relevante",VLOOKUP($B94,'Lista Puestos Valorados'!$B$11:$BK$510,MATCH('Auxiliar General'!AP$4,'Lista Puestos Valorados'!$B$10:$BK$10,0),0))</f>
        <v>No relevante</v>
      </c>
      <c r="AW94" s="26">
        <f>+HLOOKUP(AV94,Sistema_Puntos!$Q$5:$Y$43,'Auxiliar General'!AR$5,FALSE)</f>
        <v>0</v>
      </c>
      <c r="AX94" s="26" t="str">
        <f>+IF(VLOOKUP($B94,'Lista Puestos Valorados'!$B$11:$BK$510,MATCH('Auxiliar General'!AR$4,'Lista Puestos Valorados'!$B$10:$BK$10,0),0)="","No relevante",VLOOKUP($B94,'Lista Puestos Valorados'!$B$11:$BK$510,MATCH('Auxiliar General'!AR$4,'Lista Puestos Valorados'!$B$10:$BK$10,0),0))</f>
        <v>No relevante</v>
      </c>
      <c r="AY94" s="26">
        <f>+HLOOKUP(AX94,Sistema_Puntos!$Q$5:$Y$43,'Auxiliar General'!AT$5,FALSE)</f>
        <v>0</v>
      </c>
      <c r="AZ94" s="26" t="str">
        <f>+IF(VLOOKUP($B94,'Lista Puestos Valorados'!$B$11:$BK$510,MATCH('Auxiliar General'!AT$4,'Lista Puestos Valorados'!$B$10:$BK$10,0),0)="","No relevante",VLOOKUP($B94,'Lista Puestos Valorados'!$B$11:$BK$510,MATCH('Auxiliar General'!AT$4,'Lista Puestos Valorados'!$B$10:$BK$10,0),0))</f>
        <v>No relevante</v>
      </c>
      <c r="BA94" s="26">
        <f>+HLOOKUP(AZ94,Sistema_Puntos!$Q$5:$Y$43,'Auxiliar General'!AV$5,FALSE)</f>
        <v>0</v>
      </c>
      <c r="BB94" s="26" t="str">
        <f>+IF(VLOOKUP($B94,'Lista Puestos Valorados'!$B$11:$BK$510,MATCH('Auxiliar General'!AV$4,'Lista Puestos Valorados'!$B$10:$BK$10,0),0)="","No relevante",VLOOKUP($B94,'Lista Puestos Valorados'!$B$11:$BK$510,MATCH('Auxiliar General'!AV$4,'Lista Puestos Valorados'!$B$10:$BK$10,0),0))</f>
        <v>No relevante</v>
      </c>
      <c r="BC94" s="26">
        <f>+HLOOKUP(BB94,Sistema_Puntos!$Q$5:$Y$43,'Auxiliar General'!AX$5,FALSE)</f>
        <v>0</v>
      </c>
      <c r="BD94" s="26" t="str">
        <f>+IF(VLOOKUP($B94,'Lista Puestos Valorados'!$B$11:$BK$510,MATCH('Auxiliar General'!AX$4,'Lista Puestos Valorados'!$B$10:$BK$10,0),0)="","No relevante",VLOOKUP($B94,'Lista Puestos Valorados'!$B$11:$BK$510,MATCH('Auxiliar General'!AX$4,'Lista Puestos Valorados'!$B$10:$BK$10,0),0))</f>
        <v>No relevante</v>
      </c>
      <c r="BE94" s="26">
        <f>+HLOOKUP(BD94,Sistema_Puntos!$Q$5:$Y$43,'Auxiliar General'!AZ$5,FALSE)</f>
        <v>0</v>
      </c>
      <c r="BF94" s="26" t="str">
        <f>+IF(VLOOKUP($B94,'Lista Puestos Valorados'!$B$11:$BK$510,MATCH('Auxiliar General'!AZ$4,'Lista Puestos Valorados'!$B$10:$BK$10,0),0)="","No relevante",VLOOKUP($B94,'Lista Puestos Valorados'!$B$11:$BK$510,MATCH('Auxiliar General'!AZ$4,'Lista Puestos Valorados'!$B$10:$BK$10,0),0))</f>
        <v>No relevante</v>
      </c>
      <c r="BG94" s="26">
        <f>+HLOOKUP(BF94,Sistema_Puntos!$Q$5:$Y$43,'Auxiliar General'!BB$5,FALSE)</f>
        <v>0</v>
      </c>
      <c r="BH94" s="26" t="str">
        <f>+IF(VLOOKUP($B94,'Lista Puestos Valorados'!$B$11:$BK$510,MATCH('Auxiliar General'!BB$4,'Lista Puestos Valorados'!$B$10:$BK$10,0),0)="","No relevante",VLOOKUP($B94,'Lista Puestos Valorados'!$B$11:$BK$510,MATCH('Auxiliar General'!BB$4,'Lista Puestos Valorados'!$B$10:$BK$10,0),0))</f>
        <v>No relevante</v>
      </c>
      <c r="BI94" s="26">
        <f>+HLOOKUP(BH94,Sistema_Puntos!$Q$5:$Y$43,'Auxiliar General'!BD$5,FALSE)</f>
        <v>0</v>
      </c>
      <c r="BJ94" s="26" t="str">
        <f>+IF(VLOOKUP($B94,'Lista Puestos Valorados'!$B$11:$BK$510,MATCH('Auxiliar General'!BD$4,'Lista Puestos Valorados'!$B$10:$BK$10,0),0)="","No relevante",VLOOKUP($B94,'Lista Puestos Valorados'!$B$11:$BK$510,MATCH('Auxiliar General'!BD$4,'Lista Puestos Valorados'!$B$10:$BK$10,0),0))</f>
        <v>No relevante</v>
      </c>
      <c r="BK94" s="26">
        <f>+HLOOKUP(BJ94,Sistema_Puntos!$Q$5:$Y$43,'Auxiliar General'!BF$5,FALSE)</f>
        <v>0</v>
      </c>
      <c r="BL94" s="26" t="str">
        <f>+IF(VLOOKUP($B94,'Lista Puestos Valorados'!$B$11:$BK$510,MATCH('Auxiliar General'!BF$4,'Lista Puestos Valorados'!$B$10:$BK$10,0),0)="","No relevante",VLOOKUP($B94,'Lista Puestos Valorados'!$B$11:$BK$510,MATCH('Auxiliar General'!BF$4,'Lista Puestos Valorados'!$B$10:$BK$10,0),0))</f>
        <v>No relevante</v>
      </c>
      <c r="BM94" s="26">
        <f>+HLOOKUP(BL94,Sistema_Puntos!$Q$5:$Y$43,'Auxiliar General'!BH$5,FALSE)</f>
        <v>0</v>
      </c>
      <c r="BN94" s="26" t="str">
        <f>+IF(VLOOKUP($B94,'Lista Puestos Valorados'!$B$11:$BK$510,MATCH('Auxiliar General'!BH$4,'Lista Puestos Valorados'!$B$10:$BK$10,0),0)="","No relevante",VLOOKUP($B94,'Lista Puestos Valorados'!$B$11:$BK$510,MATCH('Auxiliar General'!BH$4,'Lista Puestos Valorados'!$B$10:$BK$10,0),0))</f>
        <v>No relevante</v>
      </c>
      <c r="BO94" s="26">
        <f>+HLOOKUP(BN94,Sistema_Puntos!$Q$5:$Y$43,'Auxiliar General'!BJ$5,FALSE)</f>
        <v>0</v>
      </c>
      <c r="BP94" s="26" t="str">
        <f>+IF(VLOOKUP($B94,'Lista Puestos Valorados'!$B$11:$BK$510,MATCH('Auxiliar General'!BJ$4,'Lista Puestos Valorados'!$B$10:$BK$10,0),0)="","No relevante",VLOOKUP($B94,'Lista Puestos Valorados'!$B$11:$BK$510,MATCH('Auxiliar General'!BJ$4,'Lista Puestos Valorados'!$B$10:$BK$10,0),0))</f>
        <v>No relevante</v>
      </c>
      <c r="BQ94" s="26">
        <f>+HLOOKUP(BP94,Sistema_Puntos!$Q$5:$Y$43,'Auxiliar General'!BL$5,FALSE)</f>
        <v>0</v>
      </c>
      <c r="BR94" s="26" t="str">
        <f>+IF(VLOOKUP($B94,'Lista Puestos Valorados'!$B$11:$BK$510,MATCH('Auxiliar General'!BL$4,'Lista Puestos Valorados'!$B$10:$BK$10,0),0)="","No relevante",VLOOKUP($B94,'Lista Puestos Valorados'!$B$11:$BK$510,MATCH('Auxiliar General'!BL$4,'Lista Puestos Valorados'!$B$10:$BK$10,0),0))</f>
        <v>No relevante</v>
      </c>
      <c r="BS94" s="26">
        <f>+HLOOKUP(BR94,Sistema_Puntos!$Q$5:$Y$43,'Auxiliar General'!BN$5,FALSE)</f>
        <v>0</v>
      </c>
      <c r="BT94" s="26" t="str">
        <f>+IF(VLOOKUP($B94,'Lista Puestos Valorados'!$B$11:$BK$510,MATCH('Auxiliar General'!BN$4,'Lista Puestos Valorados'!$B$10:$BK$10,0),0)="","No relevante",VLOOKUP($B94,'Lista Puestos Valorados'!$B$11:$BK$510,MATCH('Auxiliar General'!BN$4,'Lista Puestos Valorados'!$B$10:$BK$10,0),0))</f>
        <v>No relevante</v>
      </c>
      <c r="BU94" s="26">
        <f>+HLOOKUP(BT94,Sistema_Puntos!$Q$5:$Y$43,'Auxiliar General'!BP$5,FALSE)</f>
        <v>0</v>
      </c>
      <c r="BV94" s="26" t="str">
        <f>+IF(VLOOKUP($B94,'Lista Puestos Valorados'!$B$11:$BK$510,MATCH('Auxiliar General'!BP$4,'Lista Puestos Valorados'!$B$10:$BK$10,0),0)="","No relevante",VLOOKUP($B94,'Lista Puestos Valorados'!$B$11:$BK$510,MATCH('Auxiliar General'!BP$4,'Lista Puestos Valorados'!$B$10:$BK$10,0),0))</f>
        <v>No relevante</v>
      </c>
      <c r="BW94" s="26">
        <f>+HLOOKUP(BV94,Sistema_Puntos!$Q$5:$Y$43,'Auxiliar General'!BR$5,FALSE)</f>
        <v>0</v>
      </c>
      <c r="BX94" s="26" t="str">
        <f>+IF(VLOOKUP($B94,'Lista Puestos Valorados'!$B$11:$BK$510,MATCH('Auxiliar General'!BR$4,'Lista Puestos Valorados'!$B$10:$BK$10,0),0)="","No relevante",VLOOKUP($B94,'Lista Puestos Valorados'!$B$11:$BK$510,MATCH('Auxiliar General'!BR$4,'Lista Puestos Valorados'!$B$10:$BK$10,0),0))</f>
        <v>No relevante</v>
      </c>
      <c r="BY94" s="26">
        <f>+HLOOKUP(BX94,Sistema_Puntos!$Q$5:$Y$43,'Auxiliar General'!BT$5,FALSE)</f>
        <v>0</v>
      </c>
      <c r="BZ94" s="26" t="str">
        <f>+IF(VLOOKUP($B94,'Lista Puestos Valorados'!$B$11:$BK$510,MATCH('Auxiliar General'!BT$4,'Lista Puestos Valorados'!$B$10:$BK$10,0),0)="","No relevante",VLOOKUP($B94,'Lista Puestos Valorados'!$B$11:$BK$510,MATCH('Auxiliar General'!BT$4,'Lista Puestos Valorados'!$B$10:$BK$10,0),0))</f>
        <v>No relevante</v>
      </c>
      <c r="CA94" s="26">
        <f>+HLOOKUP(BZ94,Sistema_Puntos!$Q$5:$Y$43,'Auxiliar General'!BV$5,FALSE)</f>
        <v>0</v>
      </c>
      <c r="CB94" s="26" t="str">
        <f>+IF(VLOOKUP($B94,'Lista Puestos Valorados'!$B$11:$BK$510,MATCH('Auxiliar General'!BV$4,'Lista Puestos Valorados'!$B$10:$BK$10,0),0)="","No relevante",VLOOKUP($B94,'Lista Puestos Valorados'!$B$11:$BK$510,MATCH('Auxiliar General'!BV$4,'Lista Puestos Valorados'!$B$10:$BK$10,0),0))</f>
        <v>No relevante</v>
      </c>
      <c r="CC94" s="26">
        <f>+HLOOKUP(CB94,Sistema_Puntos!$Q$5:$Y$43,'Auxiliar General'!BX$5,FALSE)</f>
        <v>0</v>
      </c>
      <c r="CD94" s="26" t="str">
        <f>+IF(VLOOKUP($B94,'Lista Puestos Valorados'!$B$11:$BK$510,MATCH('Auxiliar General'!BX$4,'Lista Puestos Valorados'!$B$10:$BK$10,0),0)="","No relevante",VLOOKUP($B94,'Lista Puestos Valorados'!$B$11:$BK$510,MATCH('Auxiliar General'!BX$4,'Lista Puestos Valorados'!$B$10:$BK$10,0),0))</f>
        <v>No relevante</v>
      </c>
      <c r="CE94" s="26">
        <f>+HLOOKUP(CD94,Sistema_Puntos!$Q$5:$Y$43,'Auxiliar General'!BZ$5,FALSE)</f>
        <v>0</v>
      </c>
      <c r="CF94" s="26" t="str">
        <f>+IF(VLOOKUP($B94,'Lista Puestos Valorados'!$B$11:$BK$510,MATCH('Auxiliar General'!BZ$4,'Lista Puestos Valorados'!$B$10:$BK$10,0),0)="","No relevante",VLOOKUP($B94,'Lista Puestos Valorados'!$B$11:$BK$510,MATCH('Auxiliar General'!BZ$4,'Lista Puestos Valorados'!$B$10:$BK$10,0),0))</f>
        <v>No relevante</v>
      </c>
      <c r="CG94" s="26">
        <f>+HLOOKUP(CF94,Sistema_Puntos!$Q$5:$Y$43,'Auxiliar General'!CB$5,FALSE)</f>
        <v>0</v>
      </c>
      <c r="CH94" s="29"/>
      <c r="CI94" s="29"/>
    </row>
    <row r="95" spans="2:87" ht="17.55" customHeight="1">
      <c r="B95" s="26">
        <f>+'Listado de Puestos'!B95</f>
        <v>85</v>
      </c>
      <c r="C95" s="26" t="str">
        <f>+IF('Lista Puestos Valorados'!C95="","",'Lista Puestos Valorados'!C95)</f>
        <v/>
      </c>
      <c r="D95" s="26" t="str">
        <f>+IF('Lista Puestos Valorados'!D95="","",'Lista Puestos Valorados'!D95)</f>
        <v/>
      </c>
      <c r="E95" s="26" t="str">
        <f>+IF('Lista Puestos Valorados'!E95="","",'Lista Puestos Valorados'!E95)</f>
        <v/>
      </c>
      <c r="F95" s="26" t="str">
        <f>+IF('Lista Puestos Valorados'!F95="","",'Lista Puestos Valorados'!F95)</f>
        <v/>
      </c>
      <c r="G95" s="26" t="str">
        <f>+IF('Lista Puestos Valorados'!G95="","",'Lista Puestos Valorados'!G95)</f>
        <v/>
      </c>
      <c r="H95" s="26" t="str">
        <f>+IF('Lista Puestos Valorados'!H95="","",'Lista Puestos Valorados'!H95)</f>
        <v/>
      </c>
      <c r="I95" s="26" t="str">
        <f>+IF('Lista Puestos Valorados'!I95="","",'Lista Puestos Valorados'!I95)</f>
        <v/>
      </c>
      <c r="J95" s="118" t="e">
        <f t="array" ref="J95">+IF(L95="","",_xlfn.IFS(L95&lt;='Cortes de Agrupacion'!$F$15,'Cortes de Agrupacion'!$E$15,'Resultados General'!L95&lt;='Cortes de Agrupacion'!$F$14,'Cortes de Agrupacion'!$E$14,'Resultados General'!L95&lt;='Cortes de Agrupacion'!$F$13,'Cortes de Agrupacion'!$E$13,L95&lt;='Cortes de Agrupacion'!$F$12,'Cortes de Agrupacion'!$E$12,'Resultados General'!L95&lt;='Cortes de Agrupacion'!$F$11,'Cortes de Agrupacion'!$E$11,'Resultados General'!L95&lt;='Cortes de Agrupacion'!$F$10,'Cortes de Agrupacion'!$E$10,'Resultados General'!L95&lt;='Cortes de Agrupacion'!$F$9,'Cortes de Agrupacion'!$E$9,'Resultados General'!L95&lt;='Cortes de Agrupacion'!$F$8,'Cortes de Agrupacion'!$E$8,'Resultados General'!L95&lt;='Cortes de Agrupacion'!$F$7,'Cortes de Agrupacion'!$E$7,'Resultados General'!L95&lt;='Cortes de Agrupacion'!$F$6,'Cortes de Agrupacion'!$E$6))</f>
        <v>#VALUE!</v>
      </c>
      <c r="K95" s="118" t="str">
        <f t="shared" si="2"/>
        <v/>
      </c>
      <c r="L95" s="124" t="e">
        <f>#VALUE!</f>
        <v>#VALUE!</v>
      </c>
      <c r="M95" s="26" t="e">
        <f ca="1">+_xlfn.IFNA(VLOOKUP(C95,'Distribución de puestos'!$B$8:$I$507,8,0),"")</f>
        <v>#NAME?</v>
      </c>
      <c r="N95" s="26" t="str">
        <f>+IF(VLOOKUP($B95,'Lista Puestos Valorados'!$B$11:$BK$510,MATCH('Auxiliar General'!H$4,'Lista Puestos Valorados'!$B$10:$BK$10,0),0)="","No relevante",VLOOKUP($B95,'Lista Puestos Valorados'!$B$11:$BK$510,MATCH('Auxiliar General'!H$4,'Lista Puestos Valorados'!$B$10:$BK$10,0),0))</f>
        <v>No relevante</v>
      </c>
      <c r="O95" s="26">
        <f>+HLOOKUP(N95,Sistema_Puntos!$Q$5:$Y$43,'Auxiliar General'!J$5,FALSE)</f>
        <v>0</v>
      </c>
      <c r="P95" s="26" t="str">
        <f>+IF(VLOOKUP($B95,'Lista Puestos Valorados'!$B$11:$BK$510,MATCH('Auxiliar General'!J$4,'Lista Puestos Valorados'!$B$10:$BK$10,0),0)="","No relevante",VLOOKUP($B95,'Lista Puestos Valorados'!$B$11:$BK$510,MATCH('Auxiliar General'!J$4,'Lista Puestos Valorados'!$B$10:$BK$10,0),0))</f>
        <v>No relevante</v>
      </c>
      <c r="Q95" s="26">
        <f>+HLOOKUP(P95,Sistema_Puntos!$Q$5:$Y$43,'Auxiliar General'!L$5,FALSE)</f>
        <v>0</v>
      </c>
      <c r="R95" s="26" t="str">
        <f>+IF(VLOOKUP($B95,'Lista Puestos Valorados'!$B$11:$BK$510,MATCH('Auxiliar General'!L$4,'Lista Puestos Valorados'!$B$10:$BK$10,0),0)="","No relevante",VLOOKUP($B95,'Lista Puestos Valorados'!$B$11:$BK$510,MATCH('Auxiliar General'!L$4,'Lista Puestos Valorados'!$B$10:$BK$10,0),0))</f>
        <v>No relevante</v>
      </c>
      <c r="S95" s="26">
        <f>+HLOOKUP(R95,Sistema_Puntos!$Q$5:$Y$43,'Auxiliar General'!N$5,FALSE)</f>
        <v>0</v>
      </c>
      <c r="T95" s="26" t="str">
        <f>+IF(VLOOKUP($B95,'Lista Puestos Valorados'!$B$11:$BK$510,MATCH('Auxiliar General'!N$4,'Lista Puestos Valorados'!$B$10:$BK$10,0),0)="","No relevante",VLOOKUP($B95,'Lista Puestos Valorados'!$B$11:$BK$510,MATCH('Auxiliar General'!N$4,'Lista Puestos Valorados'!$B$10:$BK$10,0),0))</f>
        <v>No relevante</v>
      </c>
      <c r="U95" s="26">
        <f>+HLOOKUP(T95,Sistema_Puntos!$Q$5:$Y$43,'Auxiliar General'!P$5,FALSE)</f>
        <v>0</v>
      </c>
      <c r="V95" s="26" t="str">
        <f>+IF(VLOOKUP($B95,'Lista Puestos Valorados'!$B$11:$BK$510,MATCH('Auxiliar General'!P$4,'Lista Puestos Valorados'!$B$10:$BK$10,0),0)="","No relevante",VLOOKUP($B95,'Lista Puestos Valorados'!$B$11:$BK$510,MATCH('Auxiliar General'!P$4,'Lista Puestos Valorados'!$B$10:$BK$10,0),0))</f>
        <v>No relevante</v>
      </c>
      <c r="W95" s="26">
        <f>+HLOOKUP(V95,Sistema_Puntos!$Q$5:$Y$43,'Auxiliar General'!R$5,FALSE)</f>
        <v>0</v>
      </c>
      <c r="X95" s="26" t="str">
        <f>+IF(VLOOKUP($B95,'Lista Puestos Valorados'!$B$11:$BK$510,MATCH('Auxiliar General'!R$4,'Lista Puestos Valorados'!$B$10:$BK$10,0),0)="","No relevante",VLOOKUP($B95,'Lista Puestos Valorados'!$B$11:$BK$510,MATCH('Auxiliar General'!R$4,'Lista Puestos Valorados'!$B$10:$BK$10,0),0))</f>
        <v>No relevante</v>
      </c>
      <c r="Y95" s="26">
        <f>+HLOOKUP(X95,Sistema_Puntos!$Q$5:$Y$43,'Auxiliar General'!T$5,FALSE)</f>
        <v>0</v>
      </c>
      <c r="Z95" s="26" t="str">
        <f>+IF(VLOOKUP($B95,'Lista Puestos Valorados'!$B$11:$BK$510,MATCH('Auxiliar General'!T$4,'Lista Puestos Valorados'!$B$10:$BK$10,0),0)="","No relevante",VLOOKUP($B95,'Lista Puestos Valorados'!$B$11:$BK$510,MATCH('Auxiliar General'!T$4,'Lista Puestos Valorados'!$B$10:$BK$10,0),0))</f>
        <v>No relevante</v>
      </c>
      <c r="AA95" s="26">
        <f>+HLOOKUP(Z95,Sistema_Puntos!$Q$5:$Y$43,'Auxiliar General'!V$5,FALSE)</f>
        <v>0</v>
      </c>
      <c r="AB95" s="26" t="str">
        <f>+IF(VLOOKUP($B95,'Lista Puestos Valorados'!$B$11:$BK$510,MATCH('Auxiliar General'!V$4,'Lista Puestos Valorados'!$B$10:$BK$10,0),0)="","No relevante",VLOOKUP($B95,'Lista Puestos Valorados'!$B$11:$BK$510,MATCH('Auxiliar General'!V$4,'Lista Puestos Valorados'!$B$10:$BK$10,0),0))</f>
        <v>No relevante</v>
      </c>
      <c r="AC95" s="26">
        <f>+HLOOKUP(AB95,Sistema_Puntos!$Q$5:$Y$43,'Auxiliar General'!X$5,FALSE)</f>
        <v>0</v>
      </c>
      <c r="AD95" s="26" t="str">
        <f>+IF(VLOOKUP($B95,'Lista Puestos Valorados'!$B$11:$BK$510,MATCH('Auxiliar General'!X$4,'Lista Puestos Valorados'!$B$10:$BK$10,0),0)="","No relevante",VLOOKUP($B95,'Lista Puestos Valorados'!$B$11:$BK$510,MATCH('Auxiliar General'!X$4,'Lista Puestos Valorados'!$B$10:$BK$10,0),0))</f>
        <v>No relevante</v>
      </c>
      <c r="AE95" s="26">
        <f>+HLOOKUP(AD95,Sistema_Puntos!$Q$5:$Y$43,'Auxiliar General'!Z$5,FALSE)</f>
        <v>0</v>
      </c>
      <c r="AF95" s="26" t="str">
        <f>+IF(VLOOKUP($B95,'Lista Puestos Valorados'!$B$11:$BK$510,MATCH('Auxiliar General'!Z$4,'Lista Puestos Valorados'!$B$10:$BK$10,0),0)="","No relevante",VLOOKUP($B95,'Lista Puestos Valorados'!$B$11:$BK$510,MATCH('Auxiliar General'!Z$4,'Lista Puestos Valorados'!$B$10:$BK$10,0),0))</f>
        <v>No relevante</v>
      </c>
      <c r="AG95" s="26">
        <f>+HLOOKUP(AF95,Sistema_Puntos!$Q$5:$Y$43,'Auxiliar General'!AB$5,FALSE)</f>
        <v>0</v>
      </c>
      <c r="AH95" s="26" t="str">
        <f>+IF(VLOOKUP($B95,'Lista Puestos Valorados'!$B$11:$BK$510,MATCH('Auxiliar General'!AB$4,'Lista Puestos Valorados'!$B$10:$BK$10,0),0)="","No relevante",VLOOKUP($B95,'Lista Puestos Valorados'!$B$11:$BK$510,MATCH('Auxiliar General'!AB$4,'Lista Puestos Valorados'!$B$10:$BK$10,0),0))</f>
        <v>No relevante</v>
      </c>
      <c r="AI95" s="26">
        <f>+HLOOKUP(AH95,Sistema_Puntos!$Q$5:$Y$43,'Auxiliar General'!AD$5,FALSE)</f>
        <v>0</v>
      </c>
      <c r="AJ95" s="26" t="str">
        <f>+IF(VLOOKUP($B95,'Lista Puestos Valorados'!$B$11:$BK$510,MATCH('Auxiliar General'!AD$4,'Lista Puestos Valorados'!$B$10:$BK$10,0),0)="","No relevante",VLOOKUP($B95,'Lista Puestos Valorados'!$B$11:$BK$510,MATCH('Auxiliar General'!AD$4,'Lista Puestos Valorados'!$B$10:$BK$10,0),0))</f>
        <v>No relevante</v>
      </c>
      <c r="AK95" s="26">
        <f>+HLOOKUP(AJ95,Sistema_Puntos!$Q$5:$Y$43,'Auxiliar General'!AF$5,FALSE)</f>
        <v>0</v>
      </c>
      <c r="AL95" s="26" t="str">
        <f>+IF(VLOOKUP($B95,'Lista Puestos Valorados'!$B$11:$BK$510,MATCH('Auxiliar General'!AF$4,'Lista Puestos Valorados'!$B$10:$BK$10,0),0)="","No relevante",VLOOKUP($B95,'Lista Puestos Valorados'!$B$11:$BK$510,MATCH('Auxiliar General'!AF$4,'Lista Puestos Valorados'!$B$10:$BK$10,0),0))</f>
        <v>No relevante</v>
      </c>
      <c r="AM95" s="26">
        <f>+HLOOKUP(AL95,Sistema_Puntos!$Q$5:$Y$43,'Auxiliar General'!AH$5,FALSE)</f>
        <v>0</v>
      </c>
      <c r="AN95" s="26" t="str">
        <f>+IF(VLOOKUP($B95,'Lista Puestos Valorados'!$B$11:$BK$510,MATCH('Auxiliar General'!AH$4,'Lista Puestos Valorados'!$B$10:$BK$10,0),0)="","No relevante",VLOOKUP($B95,'Lista Puestos Valorados'!$B$11:$BK$510,MATCH('Auxiliar General'!AH$4,'Lista Puestos Valorados'!$B$10:$BK$10,0),0))</f>
        <v>No relevante</v>
      </c>
      <c r="AO95" s="26">
        <f>+HLOOKUP(AN95,Sistema_Puntos!$Q$5:$Y$43,'Auxiliar General'!AJ$5,FALSE)</f>
        <v>0</v>
      </c>
      <c r="AP95" s="26" t="str">
        <f>+IF(VLOOKUP($B95,'Lista Puestos Valorados'!$B$11:$BK$510,MATCH('Auxiliar General'!AJ$4,'Lista Puestos Valorados'!$B$10:$BK$10,0),0)="","No relevante",VLOOKUP($B95,'Lista Puestos Valorados'!$B$11:$BK$510,MATCH('Auxiliar General'!AJ$4,'Lista Puestos Valorados'!$B$10:$BK$10,0),0))</f>
        <v>No relevante</v>
      </c>
      <c r="AQ95" s="26">
        <f>+HLOOKUP(AP95,Sistema_Puntos!$Q$5:$Y$43,'Auxiliar General'!AL$5,FALSE)</f>
        <v>0</v>
      </c>
      <c r="AR95" s="26" t="str">
        <f>+IF(VLOOKUP($B95,'Lista Puestos Valorados'!$B$11:$BK$510,MATCH('Auxiliar General'!AL$4,'Lista Puestos Valorados'!$B$10:$BK$10,0),0)="","No relevante",VLOOKUP($B95,'Lista Puestos Valorados'!$B$11:$BK$510,MATCH('Auxiliar General'!AL$4,'Lista Puestos Valorados'!$B$10:$BK$10,0),0))</f>
        <v>No relevante</v>
      </c>
      <c r="AS95" s="26">
        <f>+HLOOKUP(AR95,Sistema_Puntos!$Q$5:$Y$43,'Auxiliar General'!AN$5,FALSE)</f>
        <v>0</v>
      </c>
      <c r="AT95" s="26" t="str">
        <f>+IF(VLOOKUP($B95,'Lista Puestos Valorados'!$B$11:$BK$510,MATCH('Auxiliar General'!AN$4,'Lista Puestos Valorados'!$B$10:$BK$10,0),0)="","No relevante",VLOOKUP($B95,'Lista Puestos Valorados'!$B$11:$BK$510,MATCH('Auxiliar General'!AN$4,'Lista Puestos Valorados'!$B$10:$BK$10,0),0))</f>
        <v>No relevante</v>
      </c>
      <c r="AU95" s="26">
        <f>+HLOOKUP(AT95,Sistema_Puntos!$Q$5:$Y$43,'Auxiliar General'!AP$5,FALSE)</f>
        <v>0</v>
      </c>
      <c r="AV95" s="26" t="str">
        <f>+IF(VLOOKUP($B95,'Lista Puestos Valorados'!$B$11:$BK$510,MATCH('Auxiliar General'!AP$4,'Lista Puestos Valorados'!$B$10:$BK$10,0),0)="","No relevante",VLOOKUP($B95,'Lista Puestos Valorados'!$B$11:$BK$510,MATCH('Auxiliar General'!AP$4,'Lista Puestos Valorados'!$B$10:$BK$10,0),0))</f>
        <v>No relevante</v>
      </c>
      <c r="AW95" s="26">
        <f>+HLOOKUP(AV95,Sistema_Puntos!$Q$5:$Y$43,'Auxiliar General'!AR$5,FALSE)</f>
        <v>0</v>
      </c>
      <c r="AX95" s="26" t="str">
        <f>+IF(VLOOKUP($B95,'Lista Puestos Valorados'!$B$11:$BK$510,MATCH('Auxiliar General'!AR$4,'Lista Puestos Valorados'!$B$10:$BK$10,0),0)="","No relevante",VLOOKUP($B95,'Lista Puestos Valorados'!$B$11:$BK$510,MATCH('Auxiliar General'!AR$4,'Lista Puestos Valorados'!$B$10:$BK$10,0),0))</f>
        <v>No relevante</v>
      </c>
      <c r="AY95" s="26">
        <f>+HLOOKUP(AX95,Sistema_Puntos!$Q$5:$Y$43,'Auxiliar General'!AT$5,FALSE)</f>
        <v>0</v>
      </c>
      <c r="AZ95" s="26" t="str">
        <f>+IF(VLOOKUP($B95,'Lista Puestos Valorados'!$B$11:$BK$510,MATCH('Auxiliar General'!AT$4,'Lista Puestos Valorados'!$B$10:$BK$10,0),0)="","No relevante",VLOOKUP($B95,'Lista Puestos Valorados'!$B$11:$BK$510,MATCH('Auxiliar General'!AT$4,'Lista Puestos Valorados'!$B$10:$BK$10,0),0))</f>
        <v>No relevante</v>
      </c>
      <c r="BA95" s="26">
        <f>+HLOOKUP(AZ95,Sistema_Puntos!$Q$5:$Y$43,'Auxiliar General'!AV$5,FALSE)</f>
        <v>0</v>
      </c>
      <c r="BB95" s="26" t="str">
        <f>+IF(VLOOKUP($B95,'Lista Puestos Valorados'!$B$11:$BK$510,MATCH('Auxiliar General'!AV$4,'Lista Puestos Valorados'!$B$10:$BK$10,0),0)="","No relevante",VLOOKUP($B95,'Lista Puestos Valorados'!$B$11:$BK$510,MATCH('Auxiliar General'!AV$4,'Lista Puestos Valorados'!$B$10:$BK$10,0),0))</f>
        <v>No relevante</v>
      </c>
      <c r="BC95" s="26">
        <f>+HLOOKUP(BB95,Sistema_Puntos!$Q$5:$Y$43,'Auxiliar General'!AX$5,FALSE)</f>
        <v>0</v>
      </c>
      <c r="BD95" s="26" t="str">
        <f>+IF(VLOOKUP($B95,'Lista Puestos Valorados'!$B$11:$BK$510,MATCH('Auxiliar General'!AX$4,'Lista Puestos Valorados'!$B$10:$BK$10,0),0)="","No relevante",VLOOKUP($B95,'Lista Puestos Valorados'!$B$11:$BK$510,MATCH('Auxiliar General'!AX$4,'Lista Puestos Valorados'!$B$10:$BK$10,0),0))</f>
        <v>No relevante</v>
      </c>
      <c r="BE95" s="26">
        <f>+HLOOKUP(BD95,Sistema_Puntos!$Q$5:$Y$43,'Auxiliar General'!AZ$5,FALSE)</f>
        <v>0</v>
      </c>
      <c r="BF95" s="26" t="str">
        <f>+IF(VLOOKUP($B95,'Lista Puestos Valorados'!$B$11:$BK$510,MATCH('Auxiliar General'!AZ$4,'Lista Puestos Valorados'!$B$10:$BK$10,0),0)="","No relevante",VLOOKUP($B95,'Lista Puestos Valorados'!$B$11:$BK$510,MATCH('Auxiliar General'!AZ$4,'Lista Puestos Valorados'!$B$10:$BK$10,0),0))</f>
        <v>No relevante</v>
      </c>
      <c r="BG95" s="26">
        <f>+HLOOKUP(BF95,Sistema_Puntos!$Q$5:$Y$43,'Auxiliar General'!BB$5,FALSE)</f>
        <v>0</v>
      </c>
      <c r="BH95" s="26" t="str">
        <f>+IF(VLOOKUP($B95,'Lista Puestos Valorados'!$B$11:$BK$510,MATCH('Auxiliar General'!BB$4,'Lista Puestos Valorados'!$B$10:$BK$10,0),0)="","No relevante",VLOOKUP($B95,'Lista Puestos Valorados'!$B$11:$BK$510,MATCH('Auxiliar General'!BB$4,'Lista Puestos Valorados'!$B$10:$BK$10,0),0))</f>
        <v>No relevante</v>
      </c>
      <c r="BI95" s="26">
        <f>+HLOOKUP(BH95,Sistema_Puntos!$Q$5:$Y$43,'Auxiliar General'!BD$5,FALSE)</f>
        <v>0</v>
      </c>
      <c r="BJ95" s="26" t="str">
        <f>+IF(VLOOKUP($B95,'Lista Puestos Valorados'!$B$11:$BK$510,MATCH('Auxiliar General'!BD$4,'Lista Puestos Valorados'!$B$10:$BK$10,0),0)="","No relevante",VLOOKUP($B95,'Lista Puestos Valorados'!$B$11:$BK$510,MATCH('Auxiliar General'!BD$4,'Lista Puestos Valorados'!$B$10:$BK$10,0),0))</f>
        <v>No relevante</v>
      </c>
      <c r="BK95" s="26">
        <f>+HLOOKUP(BJ95,Sistema_Puntos!$Q$5:$Y$43,'Auxiliar General'!BF$5,FALSE)</f>
        <v>0</v>
      </c>
      <c r="BL95" s="26" t="str">
        <f>+IF(VLOOKUP($B95,'Lista Puestos Valorados'!$B$11:$BK$510,MATCH('Auxiliar General'!BF$4,'Lista Puestos Valorados'!$B$10:$BK$10,0),0)="","No relevante",VLOOKUP($B95,'Lista Puestos Valorados'!$B$11:$BK$510,MATCH('Auxiliar General'!BF$4,'Lista Puestos Valorados'!$B$10:$BK$10,0),0))</f>
        <v>No relevante</v>
      </c>
      <c r="BM95" s="26">
        <f>+HLOOKUP(BL95,Sistema_Puntos!$Q$5:$Y$43,'Auxiliar General'!BH$5,FALSE)</f>
        <v>0</v>
      </c>
      <c r="BN95" s="26" t="str">
        <f>+IF(VLOOKUP($B95,'Lista Puestos Valorados'!$B$11:$BK$510,MATCH('Auxiliar General'!BH$4,'Lista Puestos Valorados'!$B$10:$BK$10,0),0)="","No relevante",VLOOKUP($B95,'Lista Puestos Valorados'!$B$11:$BK$510,MATCH('Auxiliar General'!BH$4,'Lista Puestos Valorados'!$B$10:$BK$10,0),0))</f>
        <v>No relevante</v>
      </c>
      <c r="BO95" s="26">
        <f>+HLOOKUP(BN95,Sistema_Puntos!$Q$5:$Y$43,'Auxiliar General'!BJ$5,FALSE)</f>
        <v>0</v>
      </c>
      <c r="BP95" s="26" t="str">
        <f>+IF(VLOOKUP($B95,'Lista Puestos Valorados'!$B$11:$BK$510,MATCH('Auxiliar General'!BJ$4,'Lista Puestos Valorados'!$B$10:$BK$10,0),0)="","No relevante",VLOOKUP($B95,'Lista Puestos Valorados'!$B$11:$BK$510,MATCH('Auxiliar General'!BJ$4,'Lista Puestos Valorados'!$B$10:$BK$10,0),0))</f>
        <v>No relevante</v>
      </c>
      <c r="BQ95" s="26">
        <f>+HLOOKUP(BP95,Sistema_Puntos!$Q$5:$Y$43,'Auxiliar General'!BL$5,FALSE)</f>
        <v>0</v>
      </c>
      <c r="BR95" s="26" t="str">
        <f>+IF(VLOOKUP($B95,'Lista Puestos Valorados'!$B$11:$BK$510,MATCH('Auxiliar General'!BL$4,'Lista Puestos Valorados'!$B$10:$BK$10,0),0)="","No relevante",VLOOKUP($B95,'Lista Puestos Valorados'!$B$11:$BK$510,MATCH('Auxiliar General'!BL$4,'Lista Puestos Valorados'!$B$10:$BK$10,0),0))</f>
        <v>No relevante</v>
      </c>
      <c r="BS95" s="26">
        <f>+HLOOKUP(BR95,Sistema_Puntos!$Q$5:$Y$43,'Auxiliar General'!BN$5,FALSE)</f>
        <v>0</v>
      </c>
      <c r="BT95" s="26" t="str">
        <f>+IF(VLOOKUP($B95,'Lista Puestos Valorados'!$B$11:$BK$510,MATCH('Auxiliar General'!BN$4,'Lista Puestos Valorados'!$B$10:$BK$10,0),0)="","No relevante",VLOOKUP($B95,'Lista Puestos Valorados'!$B$11:$BK$510,MATCH('Auxiliar General'!BN$4,'Lista Puestos Valorados'!$B$10:$BK$10,0),0))</f>
        <v>No relevante</v>
      </c>
      <c r="BU95" s="26">
        <f>+HLOOKUP(BT95,Sistema_Puntos!$Q$5:$Y$43,'Auxiliar General'!BP$5,FALSE)</f>
        <v>0</v>
      </c>
      <c r="BV95" s="26" t="str">
        <f>+IF(VLOOKUP($B95,'Lista Puestos Valorados'!$B$11:$BK$510,MATCH('Auxiliar General'!BP$4,'Lista Puestos Valorados'!$B$10:$BK$10,0),0)="","No relevante",VLOOKUP($B95,'Lista Puestos Valorados'!$B$11:$BK$510,MATCH('Auxiliar General'!BP$4,'Lista Puestos Valorados'!$B$10:$BK$10,0),0))</f>
        <v>No relevante</v>
      </c>
      <c r="BW95" s="26">
        <f>+HLOOKUP(BV95,Sistema_Puntos!$Q$5:$Y$43,'Auxiliar General'!BR$5,FALSE)</f>
        <v>0</v>
      </c>
      <c r="BX95" s="26" t="str">
        <f>+IF(VLOOKUP($B95,'Lista Puestos Valorados'!$B$11:$BK$510,MATCH('Auxiliar General'!BR$4,'Lista Puestos Valorados'!$B$10:$BK$10,0),0)="","No relevante",VLOOKUP($B95,'Lista Puestos Valorados'!$B$11:$BK$510,MATCH('Auxiliar General'!BR$4,'Lista Puestos Valorados'!$B$10:$BK$10,0),0))</f>
        <v>No relevante</v>
      </c>
      <c r="BY95" s="26">
        <f>+HLOOKUP(BX95,Sistema_Puntos!$Q$5:$Y$43,'Auxiliar General'!BT$5,FALSE)</f>
        <v>0</v>
      </c>
      <c r="BZ95" s="26" t="str">
        <f>+IF(VLOOKUP($B95,'Lista Puestos Valorados'!$B$11:$BK$510,MATCH('Auxiliar General'!BT$4,'Lista Puestos Valorados'!$B$10:$BK$10,0),0)="","No relevante",VLOOKUP($B95,'Lista Puestos Valorados'!$B$11:$BK$510,MATCH('Auxiliar General'!BT$4,'Lista Puestos Valorados'!$B$10:$BK$10,0),0))</f>
        <v>No relevante</v>
      </c>
      <c r="CA95" s="26">
        <f>+HLOOKUP(BZ95,Sistema_Puntos!$Q$5:$Y$43,'Auxiliar General'!BV$5,FALSE)</f>
        <v>0</v>
      </c>
      <c r="CB95" s="26" t="str">
        <f>+IF(VLOOKUP($B95,'Lista Puestos Valorados'!$B$11:$BK$510,MATCH('Auxiliar General'!BV$4,'Lista Puestos Valorados'!$B$10:$BK$10,0),0)="","No relevante",VLOOKUP($B95,'Lista Puestos Valorados'!$B$11:$BK$510,MATCH('Auxiliar General'!BV$4,'Lista Puestos Valorados'!$B$10:$BK$10,0),0))</f>
        <v>No relevante</v>
      </c>
      <c r="CC95" s="26">
        <f>+HLOOKUP(CB95,Sistema_Puntos!$Q$5:$Y$43,'Auxiliar General'!BX$5,FALSE)</f>
        <v>0</v>
      </c>
      <c r="CD95" s="26" t="str">
        <f>+IF(VLOOKUP($B95,'Lista Puestos Valorados'!$B$11:$BK$510,MATCH('Auxiliar General'!BX$4,'Lista Puestos Valorados'!$B$10:$BK$10,0),0)="","No relevante",VLOOKUP($B95,'Lista Puestos Valorados'!$B$11:$BK$510,MATCH('Auxiliar General'!BX$4,'Lista Puestos Valorados'!$B$10:$BK$10,0),0))</f>
        <v>No relevante</v>
      </c>
      <c r="CE95" s="26">
        <f>+HLOOKUP(CD95,Sistema_Puntos!$Q$5:$Y$43,'Auxiliar General'!BZ$5,FALSE)</f>
        <v>0</v>
      </c>
      <c r="CF95" s="26" t="str">
        <f>+IF(VLOOKUP($B95,'Lista Puestos Valorados'!$B$11:$BK$510,MATCH('Auxiliar General'!BZ$4,'Lista Puestos Valorados'!$B$10:$BK$10,0),0)="","No relevante",VLOOKUP($B95,'Lista Puestos Valorados'!$B$11:$BK$510,MATCH('Auxiliar General'!BZ$4,'Lista Puestos Valorados'!$B$10:$BK$10,0),0))</f>
        <v>No relevante</v>
      </c>
      <c r="CG95" s="26">
        <f>+HLOOKUP(CF95,Sistema_Puntos!$Q$5:$Y$43,'Auxiliar General'!CB$5,FALSE)</f>
        <v>0</v>
      </c>
      <c r="CH95" s="29"/>
      <c r="CI95" s="29"/>
    </row>
    <row r="96" spans="2:87" ht="17.55" customHeight="1">
      <c r="B96" s="26">
        <f>+'Listado de Puestos'!B96</f>
        <v>86</v>
      </c>
      <c r="C96" s="26" t="str">
        <f>+IF('Lista Puestos Valorados'!C96="","",'Lista Puestos Valorados'!C96)</f>
        <v/>
      </c>
      <c r="D96" s="26" t="str">
        <f>+IF('Lista Puestos Valorados'!D96="","",'Lista Puestos Valorados'!D96)</f>
        <v/>
      </c>
      <c r="E96" s="26" t="str">
        <f>+IF('Lista Puestos Valorados'!E96="","",'Lista Puestos Valorados'!E96)</f>
        <v/>
      </c>
      <c r="F96" s="26" t="str">
        <f>+IF('Lista Puestos Valorados'!F96="","",'Lista Puestos Valorados'!F96)</f>
        <v/>
      </c>
      <c r="G96" s="26" t="str">
        <f>+IF('Lista Puestos Valorados'!G96="","",'Lista Puestos Valorados'!G96)</f>
        <v/>
      </c>
      <c r="H96" s="26" t="str">
        <f>+IF('Lista Puestos Valorados'!H96="","",'Lista Puestos Valorados'!H96)</f>
        <v/>
      </c>
      <c r="I96" s="26" t="str">
        <f>+IF('Lista Puestos Valorados'!I96="","",'Lista Puestos Valorados'!I96)</f>
        <v/>
      </c>
      <c r="J96" s="118" t="e">
        <f t="array" ref="J96">+IF(L96="","",_xlfn.IFS(L96&lt;='Cortes de Agrupacion'!$F$15,'Cortes de Agrupacion'!$E$15,'Resultados General'!L96&lt;='Cortes de Agrupacion'!$F$14,'Cortes de Agrupacion'!$E$14,'Resultados General'!L96&lt;='Cortes de Agrupacion'!$F$13,'Cortes de Agrupacion'!$E$13,L96&lt;='Cortes de Agrupacion'!$F$12,'Cortes de Agrupacion'!$E$12,'Resultados General'!L96&lt;='Cortes de Agrupacion'!$F$11,'Cortes de Agrupacion'!$E$11,'Resultados General'!L96&lt;='Cortes de Agrupacion'!$F$10,'Cortes de Agrupacion'!$E$10,'Resultados General'!L96&lt;='Cortes de Agrupacion'!$F$9,'Cortes de Agrupacion'!$E$9,'Resultados General'!L96&lt;='Cortes de Agrupacion'!$F$8,'Cortes de Agrupacion'!$E$8,'Resultados General'!L96&lt;='Cortes de Agrupacion'!$F$7,'Cortes de Agrupacion'!$E$7,'Resultados General'!L96&lt;='Cortes de Agrupacion'!$F$6,'Cortes de Agrupacion'!$E$6))</f>
        <v>#VALUE!</v>
      </c>
      <c r="K96" s="118" t="str">
        <f t="shared" si="2"/>
        <v/>
      </c>
      <c r="L96" s="124" t="e">
        <f>#VALUE!</f>
        <v>#VALUE!</v>
      </c>
      <c r="M96" s="26" t="e">
        <f ca="1">+_xlfn.IFNA(VLOOKUP(C96,'Distribución de puestos'!$B$8:$I$507,8,0),"")</f>
        <v>#NAME?</v>
      </c>
      <c r="N96" s="26" t="str">
        <f>+IF(VLOOKUP($B96,'Lista Puestos Valorados'!$B$11:$BK$510,MATCH('Auxiliar General'!H$4,'Lista Puestos Valorados'!$B$10:$BK$10,0),0)="","No relevante",VLOOKUP($B96,'Lista Puestos Valorados'!$B$11:$BK$510,MATCH('Auxiliar General'!H$4,'Lista Puestos Valorados'!$B$10:$BK$10,0),0))</f>
        <v>No relevante</v>
      </c>
      <c r="O96" s="26">
        <f>+HLOOKUP(N96,Sistema_Puntos!$Q$5:$Y$43,'Auxiliar General'!J$5,FALSE)</f>
        <v>0</v>
      </c>
      <c r="P96" s="26" t="str">
        <f>+IF(VLOOKUP($B96,'Lista Puestos Valorados'!$B$11:$BK$510,MATCH('Auxiliar General'!J$4,'Lista Puestos Valorados'!$B$10:$BK$10,0),0)="","No relevante",VLOOKUP($B96,'Lista Puestos Valorados'!$B$11:$BK$510,MATCH('Auxiliar General'!J$4,'Lista Puestos Valorados'!$B$10:$BK$10,0),0))</f>
        <v>No relevante</v>
      </c>
      <c r="Q96" s="26">
        <f>+HLOOKUP(P96,Sistema_Puntos!$Q$5:$Y$43,'Auxiliar General'!L$5,FALSE)</f>
        <v>0</v>
      </c>
      <c r="R96" s="26" t="str">
        <f>+IF(VLOOKUP($B96,'Lista Puestos Valorados'!$B$11:$BK$510,MATCH('Auxiliar General'!L$4,'Lista Puestos Valorados'!$B$10:$BK$10,0),0)="","No relevante",VLOOKUP($B96,'Lista Puestos Valorados'!$B$11:$BK$510,MATCH('Auxiliar General'!L$4,'Lista Puestos Valorados'!$B$10:$BK$10,0),0))</f>
        <v>No relevante</v>
      </c>
      <c r="S96" s="26">
        <f>+HLOOKUP(R96,Sistema_Puntos!$Q$5:$Y$43,'Auxiliar General'!N$5,FALSE)</f>
        <v>0</v>
      </c>
      <c r="T96" s="26" t="str">
        <f>+IF(VLOOKUP($B96,'Lista Puestos Valorados'!$B$11:$BK$510,MATCH('Auxiliar General'!N$4,'Lista Puestos Valorados'!$B$10:$BK$10,0),0)="","No relevante",VLOOKUP($B96,'Lista Puestos Valorados'!$B$11:$BK$510,MATCH('Auxiliar General'!N$4,'Lista Puestos Valorados'!$B$10:$BK$10,0),0))</f>
        <v>No relevante</v>
      </c>
      <c r="U96" s="26">
        <f>+HLOOKUP(T96,Sistema_Puntos!$Q$5:$Y$43,'Auxiliar General'!P$5,FALSE)</f>
        <v>0</v>
      </c>
      <c r="V96" s="26" t="str">
        <f>+IF(VLOOKUP($B96,'Lista Puestos Valorados'!$B$11:$BK$510,MATCH('Auxiliar General'!P$4,'Lista Puestos Valorados'!$B$10:$BK$10,0),0)="","No relevante",VLOOKUP($B96,'Lista Puestos Valorados'!$B$11:$BK$510,MATCH('Auxiliar General'!P$4,'Lista Puestos Valorados'!$B$10:$BK$10,0),0))</f>
        <v>No relevante</v>
      </c>
      <c r="W96" s="26">
        <f>+HLOOKUP(V96,Sistema_Puntos!$Q$5:$Y$43,'Auxiliar General'!R$5,FALSE)</f>
        <v>0</v>
      </c>
      <c r="X96" s="26" t="str">
        <f>+IF(VLOOKUP($B96,'Lista Puestos Valorados'!$B$11:$BK$510,MATCH('Auxiliar General'!R$4,'Lista Puestos Valorados'!$B$10:$BK$10,0),0)="","No relevante",VLOOKUP($B96,'Lista Puestos Valorados'!$B$11:$BK$510,MATCH('Auxiliar General'!R$4,'Lista Puestos Valorados'!$B$10:$BK$10,0),0))</f>
        <v>No relevante</v>
      </c>
      <c r="Y96" s="26">
        <f>+HLOOKUP(X96,Sistema_Puntos!$Q$5:$Y$43,'Auxiliar General'!T$5,FALSE)</f>
        <v>0</v>
      </c>
      <c r="Z96" s="26" t="str">
        <f>+IF(VLOOKUP($B96,'Lista Puestos Valorados'!$B$11:$BK$510,MATCH('Auxiliar General'!T$4,'Lista Puestos Valorados'!$B$10:$BK$10,0),0)="","No relevante",VLOOKUP($B96,'Lista Puestos Valorados'!$B$11:$BK$510,MATCH('Auxiliar General'!T$4,'Lista Puestos Valorados'!$B$10:$BK$10,0),0))</f>
        <v>No relevante</v>
      </c>
      <c r="AA96" s="26">
        <f>+HLOOKUP(Z96,Sistema_Puntos!$Q$5:$Y$43,'Auxiliar General'!V$5,FALSE)</f>
        <v>0</v>
      </c>
      <c r="AB96" s="26" t="str">
        <f>+IF(VLOOKUP($B96,'Lista Puestos Valorados'!$B$11:$BK$510,MATCH('Auxiliar General'!V$4,'Lista Puestos Valorados'!$B$10:$BK$10,0),0)="","No relevante",VLOOKUP($B96,'Lista Puestos Valorados'!$B$11:$BK$510,MATCH('Auxiliar General'!V$4,'Lista Puestos Valorados'!$B$10:$BK$10,0),0))</f>
        <v>No relevante</v>
      </c>
      <c r="AC96" s="26">
        <f>+HLOOKUP(AB96,Sistema_Puntos!$Q$5:$Y$43,'Auxiliar General'!X$5,FALSE)</f>
        <v>0</v>
      </c>
      <c r="AD96" s="26" t="str">
        <f>+IF(VLOOKUP($B96,'Lista Puestos Valorados'!$B$11:$BK$510,MATCH('Auxiliar General'!X$4,'Lista Puestos Valorados'!$B$10:$BK$10,0),0)="","No relevante",VLOOKUP($B96,'Lista Puestos Valorados'!$B$11:$BK$510,MATCH('Auxiliar General'!X$4,'Lista Puestos Valorados'!$B$10:$BK$10,0),0))</f>
        <v>No relevante</v>
      </c>
      <c r="AE96" s="26">
        <f>+HLOOKUP(AD96,Sistema_Puntos!$Q$5:$Y$43,'Auxiliar General'!Z$5,FALSE)</f>
        <v>0</v>
      </c>
      <c r="AF96" s="26" t="str">
        <f>+IF(VLOOKUP($B96,'Lista Puestos Valorados'!$B$11:$BK$510,MATCH('Auxiliar General'!Z$4,'Lista Puestos Valorados'!$B$10:$BK$10,0),0)="","No relevante",VLOOKUP($B96,'Lista Puestos Valorados'!$B$11:$BK$510,MATCH('Auxiliar General'!Z$4,'Lista Puestos Valorados'!$B$10:$BK$10,0),0))</f>
        <v>No relevante</v>
      </c>
      <c r="AG96" s="26">
        <f>+HLOOKUP(AF96,Sistema_Puntos!$Q$5:$Y$43,'Auxiliar General'!AB$5,FALSE)</f>
        <v>0</v>
      </c>
      <c r="AH96" s="26" t="str">
        <f>+IF(VLOOKUP($B96,'Lista Puestos Valorados'!$B$11:$BK$510,MATCH('Auxiliar General'!AB$4,'Lista Puestos Valorados'!$B$10:$BK$10,0),0)="","No relevante",VLOOKUP($B96,'Lista Puestos Valorados'!$B$11:$BK$510,MATCH('Auxiliar General'!AB$4,'Lista Puestos Valorados'!$B$10:$BK$10,0),0))</f>
        <v>No relevante</v>
      </c>
      <c r="AI96" s="26">
        <f>+HLOOKUP(AH96,Sistema_Puntos!$Q$5:$Y$43,'Auxiliar General'!AD$5,FALSE)</f>
        <v>0</v>
      </c>
      <c r="AJ96" s="26" t="str">
        <f>+IF(VLOOKUP($B96,'Lista Puestos Valorados'!$B$11:$BK$510,MATCH('Auxiliar General'!AD$4,'Lista Puestos Valorados'!$B$10:$BK$10,0),0)="","No relevante",VLOOKUP($B96,'Lista Puestos Valorados'!$B$11:$BK$510,MATCH('Auxiliar General'!AD$4,'Lista Puestos Valorados'!$B$10:$BK$10,0),0))</f>
        <v>No relevante</v>
      </c>
      <c r="AK96" s="26">
        <f>+HLOOKUP(AJ96,Sistema_Puntos!$Q$5:$Y$43,'Auxiliar General'!AF$5,FALSE)</f>
        <v>0</v>
      </c>
      <c r="AL96" s="26" t="str">
        <f>+IF(VLOOKUP($B96,'Lista Puestos Valorados'!$B$11:$BK$510,MATCH('Auxiliar General'!AF$4,'Lista Puestos Valorados'!$B$10:$BK$10,0),0)="","No relevante",VLOOKUP($B96,'Lista Puestos Valorados'!$B$11:$BK$510,MATCH('Auxiliar General'!AF$4,'Lista Puestos Valorados'!$B$10:$BK$10,0),0))</f>
        <v>No relevante</v>
      </c>
      <c r="AM96" s="26">
        <f>+HLOOKUP(AL96,Sistema_Puntos!$Q$5:$Y$43,'Auxiliar General'!AH$5,FALSE)</f>
        <v>0</v>
      </c>
      <c r="AN96" s="26" t="str">
        <f>+IF(VLOOKUP($B96,'Lista Puestos Valorados'!$B$11:$BK$510,MATCH('Auxiliar General'!AH$4,'Lista Puestos Valorados'!$B$10:$BK$10,0),0)="","No relevante",VLOOKUP($B96,'Lista Puestos Valorados'!$B$11:$BK$510,MATCH('Auxiliar General'!AH$4,'Lista Puestos Valorados'!$B$10:$BK$10,0),0))</f>
        <v>No relevante</v>
      </c>
      <c r="AO96" s="26">
        <f>+HLOOKUP(AN96,Sistema_Puntos!$Q$5:$Y$43,'Auxiliar General'!AJ$5,FALSE)</f>
        <v>0</v>
      </c>
      <c r="AP96" s="26" t="str">
        <f>+IF(VLOOKUP($B96,'Lista Puestos Valorados'!$B$11:$BK$510,MATCH('Auxiliar General'!AJ$4,'Lista Puestos Valorados'!$B$10:$BK$10,0),0)="","No relevante",VLOOKUP($B96,'Lista Puestos Valorados'!$B$11:$BK$510,MATCH('Auxiliar General'!AJ$4,'Lista Puestos Valorados'!$B$10:$BK$10,0),0))</f>
        <v>No relevante</v>
      </c>
      <c r="AQ96" s="26">
        <f>+HLOOKUP(AP96,Sistema_Puntos!$Q$5:$Y$43,'Auxiliar General'!AL$5,FALSE)</f>
        <v>0</v>
      </c>
      <c r="AR96" s="26" t="str">
        <f>+IF(VLOOKUP($B96,'Lista Puestos Valorados'!$B$11:$BK$510,MATCH('Auxiliar General'!AL$4,'Lista Puestos Valorados'!$B$10:$BK$10,0),0)="","No relevante",VLOOKUP($B96,'Lista Puestos Valorados'!$B$11:$BK$510,MATCH('Auxiliar General'!AL$4,'Lista Puestos Valorados'!$B$10:$BK$10,0),0))</f>
        <v>No relevante</v>
      </c>
      <c r="AS96" s="26">
        <f>+HLOOKUP(AR96,Sistema_Puntos!$Q$5:$Y$43,'Auxiliar General'!AN$5,FALSE)</f>
        <v>0</v>
      </c>
      <c r="AT96" s="26" t="str">
        <f>+IF(VLOOKUP($B96,'Lista Puestos Valorados'!$B$11:$BK$510,MATCH('Auxiliar General'!AN$4,'Lista Puestos Valorados'!$B$10:$BK$10,0),0)="","No relevante",VLOOKUP($B96,'Lista Puestos Valorados'!$B$11:$BK$510,MATCH('Auxiliar General'!AN$4,'Lista Puestos Valorados'!$B$10:$BK$10,0),0))</f>
        <v>No relevante</v>
      </c>
      <c r="AU96" s="26">
        <f>+HLOOKUP(AT96,Sistema_Puntos!$Q$5:$Y$43,'Auxiliar General'!AP$5,FALSE)</f>
        <v>0</v>
      </c>
      <c r="AV96" s="26" t="str">
        <f>+IF(VLOOKUP($B96,'Lista Puestos Valorados'!$B$11:$BK$510,MATCH('Auxiliar General'!AP$4,'Lista Puestos Valorados'!$B$10:$BK$10,0),0)="","No relevante",VLOOKUP($B96,'Lista Puestos Valorados'!$B$11:$BK$510,MATCH('Auxiliar General'!AP$4,'Lista Puestos Valorados'!$B$10:$BK$10,0),0))</f>
        <v>No relevante</v>
      </c>
      <c r="AW96" s="26">
        <f>+HLOOKUP(AV96,Sistema_Puntos!$Q$5:$Y$43,'Auxiliar General'!AR$5,FALSE)</f>
        <v>0</v>
      </c>
      <c r="AX96" s="26" t="str">
        <f>+IF(VLOOKUP($B96,'Lista Puestos Valorados'!$B$11:$BK$510,MATCH('Auxiliar General'!AR$4,'Lista Puestos Valorados'!$B$10:$BK$10,0),0)="","No relevante",VLOOKUP($B96,'Lista Puestos Valorados'!$B$11:$BK$510,MATCH('Auxiliar General'!AR$4,'Lista Puestos Valorados'!$B$10:$BK$10,0),0))</f>
        <v>No relevante</v>
      </c>
      <c r="AY96" s="26">
        <f>+HLOOKUP(AX96,Sistema_Puntos!$Q$5:$Y$43,'Auxiliar General'!AT$5,FALSE)</f>
        <v>0</v>
      </c>
      <c r="AZ96" s="26" t="str">
        <f>+IF(VLOOKUP($B96,'Lista Puestos Valorados'!$B$11:$BK$510,MATCH('Auxiliar General'!AT$4,'Lista Puestos Valorados'!$B$10:$BK$10,0),0)="","No relevante",VLOOKUP($B96,'Lista Puestos Valorados'!$B$11:$BK$510,MATCH('Auxiliar General'!AT$4,'Lista Puestos Valorados'!$B$10:$BK$10,0),0))</f>
        <v>No relevante</v>
      </c>
      <c r="BA96" s="26">
        <f>+HLOOKUP(AZ96,Sistema_Puntos!$Q$5:$Y$43,'Auxiliar General'!AV$5,FALSE)</f>
        <v>0</v>
      </c>
      <c r="BB96" s="26" t="str">
        <f>+IF(VLOOKUP($B96,'Lista Puestos Valorados'!$B$11:$BK$510,MATCH('Auxiliar General'!AV$4,'Lista Puestos Valorados'!$B$10:$BK$10,0),0)="","No relevante",VLOOKUP($B96,'Lista Puestos Valorados'!$B$11:$BK$510,MATCH('Auxiliar General'!AV$4,'Lista Puestos Valorados'!$B$10:$BK$10,0),0))</f>
        <v>No relevante</v>
      </c>
      <c r="BC96" s="26">
        <f>+HLOOKUP(BB96,Sistema_Puntos!$Q$5:$Y$43,'Auxiliar General'!AX$5,FALSE)</f>
        <v>0</v>
      </c>
      <c r="BD96" s="26" t="str">
        <f>+IF(VLOOKUP($B96,'Lista Puestos Valorados'!$B$11:$BK$510,MATCH('Auxiliar General'!AX$4,'Lista Puestos Valorados'!$B$10:$BK$10,0),0)="","No relevante",VLOOKUP($B96,'Lista Puestos Valorados'!$B$11:$BK$510,MATCH('Auxiliar General'!AX$4,'Lista Puestos Valorados'!$B$10:$BK$10,0),0))</f>
        <v>No relevante</v>
      </c>
      <c r="BE96" s="26">
        <f>+HLOOKUP(BD96,Sistema_Puntos!$Q$5:$Y$43,'Auxiliar General'!AZ$5,FALSE)</f>
        <v>0</v>
      </c>
      <c r="BF96" s="26" t="str">
        <f>+IF(VLOOKUP($B96,'Lista Puestos Valorados'!$B$11:$BK$510,MATCH('Auxiliar General'!AZ$4,'Lista Puestos Valorados'!$B$10:$BK$10,0),0)="","No relevante",VLOOKUP($B96,'Lista Puestos Valorados'!$B$11:$BK$510,MATCH('Auxiliar General'!AZ$4,'Lista Puestos Valorados'!$B$10:$BK$10,0),0))</f>
        <v>No relevante</v>
      </c>
      <c r="BG96" s="26">
        <f>+HLOOKUP(BF96,Sistema_Puntos!$Q$5:$Y$43,'Auxiliar General'!BB$5,FALSE)</f>
        <v>0</v>
      </c>
      <c r="BH96" s="26" t="str">
        <f>+IF(VLOOKUP($B96,'Lista Puestos Valorados'!$B$11:$BK$510,MATCH('Auxiliar General'!BB$4,'Lista Puestos Valorados'!$B$10:$BK$10,0),0)="","No relevante",VLOOKUP($B96,'Lista Puestos Valorados'!$B$11:$BK$510,MATCH('Auxiliar General'!BB$4,'Lista Puestos Valorados'!$B$10:$BK$10,0),0))</f>
        <v>No relevante</v>
      </c>
      <c r="BI96" s="26">
        <f>+HLOOKUP(BH96,Sistema_Puntos!$Q$5:$Y$43,'Auxiliar General'!BD$5,FALSE)</f>
        <v>0</v>
      </c>
      <c r="BJ96" s="26" t="str">
        <f>+IF(VLOOKUP($B96,'Lista Puestos Valorados'!$B$11:$BK$510,MATCH('Auxiliar General'!BD$4,'Lista Puestos Valorados'!$B$10:$BK$10,0),0)="","No relevante",VLOOKUP($B96,'Lista Puestos Valorados'!$B$11:$BK$510,MATCH('Auxiliar General'!BD$4,'Lista Puestos Valorados'!$B$10:$BK$10,0),0))</f>
        <v>No relevante</v>
      </c>
      <c r="BK96" s="26">
        <f>+HLOOKUP(BJ96,Sistema_Puntos!$Q$5:$Y$43,'Auxiliar General'!BF$5,FALSE)</f>
        <v>0</v>
      </c>
      <c r="BL96" s="26" t="str">
        <f>+IF(VLOOKUP($B96,'Lista Puestos Valorados'!$B$11:$BK$510,MATCH('Auxiliar General'!BF$4,'Lista Puestos Valorados'!$B$10:$BK$10,0),0)="","No relevante",VLOOKUP($B96,'Lista Puestos Valorados'!$B$11:$BK$510,MATCH('Auxiliar General'!BF$4,'Lista Puestos Valorados'!$B$10:$BK$10,0),0))</f>
        <v>No relevante</v>
      </c>
      <c r="BM96" s="26">
        <f>+HLOOKUP(BL96,Sistema_Puntos!$Q$5:$Y$43,'Auxiliar General'!BH$5,FALSE)</f>
        <v>0</v>
      </c>
      <c r="BN96" s="26" t="str">
        <f>+IF(VLOOKUP($B96,'Lista Puestos Valorados'!$B$11:$BK$510,MATCH('Auxiliar General'!BH$4,'Lista Puestos Valorados'!$B$10:$BK$10,0),0)="","No relevante",VLOOKUP($B96,'Lista Puestos Valorados'!$B$11:$BK$510,MATCH('Auxiliar General'!BH$4,'Lista Puestos Valorados'!$B$10:$BK$10,0),0))</f>
        <v>No relevante</v>
      </c>
      <c r="BO96" s="26">
        <f>+HLOOKUP(BN96,Sistema_Puntos!$Q$5:$Y$43,'Auxiliar General'!BJ$5,FALSE)</f>
        <v>0</v>
      </c>
      <c r="BP96" s="26" t="str">
        <f>+IF(VLOOKUP($B96,'Lista Puestos Valorados'!$B$11:$BK$510,MATCH('Auxiliar General'!BJ$4,'Lista Puestos Valorados'!$B$10:$BK$10,0),0)="","No relevante",VLOOKUP($B96,'Lista Puestos Valorados'!$B$11:$BK$510,MATCH('Auxiliar General'!BJ$4,'Lista Puestos Valorados'!$B$10:$BK$10,0),0))</f>
        <v>No relevante</v>
      </c>
      <c r="BQ96" s="26">
        <f>+HLOOKUP(BP96,Sistema_Puntos!$Q$5:$Y$43,'Auxiliar General'!BL$5,FALSE)</f>
        <v>0</v>
      </c>
      <c r="BR96" s="26" t="str">
        <f>+IF(VLOOKUP($B96,'Lista Puestos Valorados'!$B$11:$BK$510,MATCH('Auxiliar General'!BL$4,'Lista Puestos Valorados'!$B$10:$BK$10,0),0)="","No relevante",VLOOKUP($B96,'Lista Puestos Valorados'!$B$11:$BK$510,MATCH('Auxiliar General'!BL$4,'Lista Puestos Valorados'!$B$10:$BK$10,0),0))</f>
        <v>No relevante</v>
      </c>
      <c r="BS96" s="26">
        <f>+HLOOKUP(BR96,Sistema_Puntos!$Q$5:$Y$43,'Auxiliar General'!BN$5,FALSE)</f>
        <v>0</v>
      </c>
      <c r="BT96" s="26" t="str">
        <f>+IF(VLOOKUP($B96,'Lista Puestos Valorados'!$B$11:$BK$510,MATCH('Auxiliar General'!BN$4,'Lista Puestos Valorados'!$B$10:$BK$10,0),0)="","No relevante",VLOOKUP($B96,'Lista Puestos Valorados'!$B$11:$BK$510,MATCH('Auxiliar General'!BN$4,'Lista Puestos Valorados'!$B$10:$BK$10,0),0))</f>
        <v>No relevante</v>
      </c>
      <c r="BU96" s="26">
        <f>+HLOOKUP(BT96,Sistema_Puntos!$Q$5:$Y$43,'Auxiliar General'!BP$5,FALSE)</f>
        <v>0</v>
      </c>
      <c r="BV96" s="26" t="str">
        <f>+IF(VLOOKUP($B96,'Lista Puestos Valorados'!$B$11:$BK$510,MATCH('Auxiliar General'!BP$4,'Lista Puestos Valorados'!$B$10:$BK$10,0),0)="","No relevante",VLOOKUP($B96,'Lista Puestos Valorados'!$B$11:$BK$510,MATCH('Auxiliar General'!BP$4,'Lista Puestos Valorados'!$B$10:$BK$10,0),0))</f>
        <v>No relevante</v>
      </c>
      <c r="BW96" s="26">
        <f>+HLOOKUP(BV96,Sistema_Puntos!$Q$5:$Y$43,'Auxiliar General'!BR$5,FALSE)</f>
        <v>0</v>
      </c>
      <c r="BX96" s="26" t="str">
        <f>+IF(VLOOKUP($B96,'Lista Puestos Valorados'!$B$11:$BK$510,MATCH('Auxiliar General'!BR$4,'Lista Puestos Valorados'!$B$10:$BK$10,0),0)="","No relevante",VLOOKUP($B96,'Lista Puestos Valorados'!$B$11:$BK$510,MATCH('Auxiliar General'!BR$4,'Lista Puestos Valorados'!$B$10:$BK$10,0),0))</f>
        <v>No relevante</v>
      </c>
      <c r="BY96" s="26">
        <f>+HLOOKUP(BX96,Sistema_Puntos!$Q$5:$Y$43,'Auxiliar General'!BT$5,FALSE)</f>
        <v>0</v>
      </c>
      <c r="BZ96" s="26" t="str">
        <f>+IF(VLOOKUP($B96,'Lista Puestos Valorados'!$B$11:$BK$510,MATCH('Auxiliar General'!BT$4,'Lista Puestos Valorados'!$B$10:$BK$10,0),0)="","No relevante",VLOOKUP($B96,'Lista Puestos Valorados'!$B$11:$BK$510,MATCH('Auxiliar General'!BT$4,'Lista Puestos Valorados'!$B$10:$BK$10,0),0))</f>
        <v>No relevante</v>
      </c>
      <c r="CA96" s="26">
        <f>+HLOOKUP(BZ96,Sistema_Puntos!$Q$5:$Y$43,'Auxiliar General'!BV$5,FALSE)</f>
        <v>0</v>
      </c>
      <c r="CB96" s="26" t="str">
        <f>+IF(VLOOKUP($B96,'Lista Puestos Valorados'!$B$11:$BK$510,MATCH('Auxiliar General'!BV$4,'Lista Puestos Valorados'!$B$10:$BK$10,0),0)="","No relevante",VLOOKUP($B96,'Lista Puestos Valorados'!$B$11:$BK$510,MATCH('Auxiliar General'!BV$4,'Lista Puestos Valorados'!$B$10:$BK$10,0),0))</f>
        <v>No relevante</v>
      </c>
      <c r="CC96" s="26">
        <f>+HLOOKUP(CB96,Sistema_Puntos!$Q$5:$Y$43,'Auxiliar General'!BX$5,FALSE)</f>
        <v>0</v>
      </c>
      <c r="CD96" s="26" t="str">
        <f>+IF(VLOOKUP($B96,'Lista Puestos Valorados'!$B$11:$BK$510,MATCH('Auxiliar General'!BX$4,'Lista Puestos Valorados'!$B$10:$BK$10,0),0)="","No relevante",VLOOKUP($B96,'Lista Puestos Valorados'!$B$11:$BK$510,MATCH('Auxiliar General'!BX$4,'Lista Puestos Valorados'!$B$10:$BK$10,0),0))</f>
        <v>No relevante</v>
      </c>
      <c r="CE96" s="26">
        <f>+HLOOKUP(CD96,Sistema_Puntos!$Q$5:$Y$43,'Auxiliar General'!BZ$5,FALSE)</f>
        <v>0</v>
      </c>
      <c r="CF96" s="26" t="str">
        <f>+IF(VLOOKUP($B96,'Lista Puestos Valorados'!$B$11:$BK$510,MATCH('Auxiliar General'!BZ$4,'Lista Puestos Valorados'!$B$10:$BK$10,0),0)="","No relevante",VLOOKUP($B96,'Lista Puestos Valorados'!$B$11:$BK$510,MATCH('Auxiliar General'!BZ$4,'Lista Puestos Valorados'!$B$10:$BK$10,0),0))</f>
        <v>No relevante</v>
      </c>
      <c r="CG96" s="26">
        <f>+HLOOKUP(CF96,Sistema_Puntos!$Q$5:$Y$43,'Auxiliar General'!CB$5,FALSE)</f>
        <v>0</v>
      </c>
      <c r="CH96" s="29"/>
      <c r="CI96" s="29"/>
    </row>
    <row r="97" spans="2:87" ht="17.55" customHeight="1">
      <c r="B97" s="26">
        <f>+'Listado de Puestos'!B97</f>
        <v>87</v>
      </c>
      <c r="C97" s="26" t="str">
        <f>+IF('Lista Puestos Valorados'!C97="","",'Lista Puestos Valorados'!C97)</f>
        <v/>
      </c>
      <c r="D97" s="26" t="str">
        <f>+IF('Lista Puestos Valorados'!D97="","",'Lista Puestos Valorados'!D97)</f>
        <v/>
      </c>
      <c r="E97" s="26" t="str">
        <f>+IF('Lista Puestos Valorados'!E97="","",'Lista Puestos Valorados'!E97)</f>
        <v/>
      </c>
      <c r="F97" s="26" t="str">
        <f>+IF('Lista Puestos Valorados'!F97="","",'Lista Puestos Valorados'!F97)</f>
        <v/>
      </c>
      <c r="G97" s="26" t="str">
        <f>+IF('Lista Puestos Valorados'!G97="","",'Lista Puestos Valorados'!G97)</f>
        <v/>
      </c>
      <c r="H97" s="26" t="str">
        <f>+IF('Lista Puestos Valorados'!H97="","",'Lista Puestos Valorados'!H97)</f>
        <v/>
      </c>
      <c r="I97" s="26" t="str">
        <f>+IF('Lista Puestos Valorados'!I97="","",'Lista Puestos Valorados'!I97)</f>
        <v/>
      </c>
      <c r="J97" s="118" t="e">
        <f t="array" ref="J97">+IF(L97="","",_xlfn.IFS(L97&lt;='Cortes de Agrupacion'!$F$15,'Cortes de Agrupacion'!$E$15,'Resultados General'!L97&lt;='Cortes de Agrupacion'!$F$14,'Cortes de Agrupacion'!$E$14,'Resultados General'!L97&lt;='Cortes de Agrupacion'!$F$13,'Cortes de Agrupacion'!$E$13,L97&lt;='Cortes de Agrupacion'!$F$12,'Cortes de Agrupacion'!$E$12,'Resultados General'!L97&lt;='Cortes de Agrupacion'!$F$11,'Cortes de Agrupacion'!$E$11,'Resultados General'!L97&lt;='Cortes de Agrupacion'!$F$10,'Cortes de Agrupacion'!$E$10,'Resultados General'!L97&lt;='Cortes de Agrupacion'!$F$9,'Cortes de Agrupacion'!$E$9,'Resultados General'!L97&lt;='Cortes de Agrupacion'!$F$8,'Cortes de Agrupacion'!$E$8,'Resultados General'!L97&lt;='Cortes de Agrupacion'!$F$7,'Cortes de Agrupacion'!$E$7,'Resultados General'!L97&lt;='Cortes de Agrupacion'!$F$6,'Cortes de Agrupacion'!$E$6))</f>
        <v>#VALUE!</v>
      </c>
      <c r="K97" s="118" t="str">
        <f t="shared" si="2"/>
        <v/>
      </c>
      <c r="L97" s="124" t="e">
        <f>#VALUE!</f>
        <v>#VALUE!</v>
      </c>
      <c r="M97" s="26" t="e">
        <f ca="1">+_xlfn.IFNA(VLOOKUP(C97,'Distribución de puestos'!$B$8:$I$507,8,0),"")</f>
        <v>#NAME?</v>
      </c>
      <c r="N97" s="26" t="str">
        <f>+IF(VLOOKUP($B97,'Lista Puestos Valorados'!$B$11:$BK$510,MATCH('Auxiliar General'!H$4,'Lista Puestos Valorados'!$B$10:$BK$10,0),0)="","No relevante",VLOOKUP($B97,'Lista Puestos Valorados'!$B$11:$BK$510,MATCH('Auxiliar General'!H$4,'Lista Puestos Valorados'!$B$10:$BK$10,0),0))</f>
        <v>No relevante</v>
      </c>
      <c r="O97" s="26">
        <f>+HLOOKUP(N97,Sistema_Puntos!$Q$5:$Y$43,'Auxiliar General'!J$5,FALSE)</f>
        <v>0</v>
      </c>
      <c r="P97" s="26" t="str">
        <f>+IF(VLOOKUP($B97,'Lista Puestos Valorados'!$B$11:$BK$510,MATCH('Auxiliar General'!J$4,'Lista Puestos Valorados'!$B$10:$BK$10,0),0)="","No relevante",VLOOKUP($B97,'Lista Puestos Valorados'!$B$11:$BK$510,MATCH('Auxiliar General'!J$4,'Lista Puestos Valorados'!$B$10:$BK$10,0),0))</f>
        <v>No relevante</v>
      </c>
      <c r="Q97" s="26">
        <f>+HLOOKUP(P97,Sistema_Puntos!$Q$5:$Y$43,'Auxiliar General'!L$5,FALSE)</f>
        <v>0</v>
      </c>
      <c r="R97" s="26" t="str">
        <f>+IF(VLOOKUP($B97,'Lista Puestos Valorados'!$B$11:$BK$510,MATCH('Auxiliar General'!L$4,'Lista Puestos Valorados'!$B$10:$BK$10,0),0)="","No relevante",VLOOKUP($B97,'Lista Puestos Valorados'!$B$11:$BK$510,MATCH('Auxiliar General'!L$4,'Lista Puestos Valorados'!$B$10:$BK$10,0),0))</f>
        <v>No relevante</v>
      </c>
      <c r="S97" s="26">
        <f>+HLOOKUP(R97,Sistema_Puntos!$Q$5:$Y$43,'Auxiliar General'!N$5,FALSE)</f>
        <v>0</v>
      </c>
      <c r="T97" s="26" t="str">
        <f>+IF(VLOOKUP($B97,'Lista Puestos Valorados'!$B$11:$BK$510,MATCH('Auxiliar General'!N$4,'Lista Puestos Valorados'!$B$10:$BK$10,0),0)="","No relevante",VLOOKUP($B97,'Lista Puestos Valorados'!$B$11:$BK$510,MATCH('Auxiliar General'!N$4,'Lista Puestos Valorados'!$B$10:$BK$10,0),0))</f>
        <v>No relevante</v>
      </c>
      <c r="U97" s="26">
        <f>+HLOOKUP(T97,Sistema_Puntos!$Q$5:$Y$43,'Auxiliar General'!P$5,FALSE)</f>
        <v>0</v>
      </c>
      <c r="V97" s="26" t="str">
        <f>+IF(VLOOKUP($B97,'Lista Puestos Valorados'!$B$11:$BK$510,MATCH('Auxiliar General'!P$4,'Lista Puestos Valorados'!$B$10:$BK$10,0),0)="","No relevante",VLOOKUP($B97,'Lista Puestos Valorados'!$B$11:$BK$510,MATCH('Auxiliar General'!P$4,'Lista Puestos Valorados'!$B$10:$BK$10,0),0))</f>
        <v>No relevante</v>
      </c>
      <c r="W97" s="26">
        <f>+HLOOKUP(V97,Sistema_Puntos!$Q$5:$Y$43,'Auxiliar General'!R$5,FALSE)</f>
        <v>0</v>
      </c>
      <c r="X97" s="26" t="str">
        <f>+IF(VLOOKUP($B97,'Lista Puestos Valorados'!$B$11:$BK$510,MATCH('Auxiliar General'!R$4,'Lista Puestos Valorados'!$B$10:$BK$10,0),0)="","No relevante",VLOOKUP($B97,'Lista Puestos Valorados'!$B$11:$BK$510,MATCH('Auxiliar General'!R$4,'Lista Puestos Valorados'!$B$10:$BK$10,0),0))</f>
        <v>No relevante</v>
      </c>
      <c r="Y97" s="26">
        <f>+HLOOKUP(X97,Sistema_Puntos!$Q$5:$Y$43,'Auxiliar General'!T$5,FALSE)</f>
        <v>0</v>
      </c>
      <c r="Z97" s="26" t="str">
        <f>+IF(VLOOKUP($B97,'Lista Puestos Valorados'!$B$11:$BK$510,MATCH('Auxiliar General'!T$4,'Lista Puestos Valorados'!$B$10:$BK$10,0),0)="","No relevante",VLOOKUP($B97,'Lista Puestos Valorados'!$B$11:$BK$510,MATCH('Auxiliar General'!T$4,'Lista Puestos Valorados'!$B$10:$BK$10,0),0))</f>
        <v>No relevante</v>
      </c>
      <c r="AA97" s="26">
        <f>+HLOOKUP(Z97,Sistema_Puntos!$Q$5:$Y$43,'Auxiliar General'!V$5,FALSE)</f>
        <v>0</v>
      </c>
      <c r="AB97" s="26" t="str">
        <f>+IF(VLOOKUP($B97,'Lista Puestos Valorados'!$B$11:$BK$510,MATCH('Auxiliar General'!V$4,'Lista Puestos Valorados'!$B$10:$BK$10,0),0)="","No relevante",VLOOKUP($B97,'Lista Puestos Valorados'!$B$11:$BK$510,MATCH('Auxiliar General'!V$4,'Lista Puestos Valorados'!$B$10:$BK$10,0),0))</f>
        <v>No relevante</v>
      </c>
      <c r="AC97" s="26">
        <f>+HLOOKUP(AB97,Sistema_Puntos!$Q$5:$Y$43,'Auxiliar General'!X$5,FALSE)</f>
        <v>0</v>
      </c>
      <c r="AD97" s="26" t="str">
        <f>+IF(VLOOKUP($B97,'Lista Puestos Valorados'!$B$11:$BK$510,MATCH('Auxiliar General'!X$4,'Lista Puestos Valorados'!$B$10:$BK$10,0),0)="","No relevante",VLOOKUP($B97,'Lista Puestos Valorados'!$B$11:$BK$510,MATCH('Auxiliar General'!X$4,'Lista Puestos Valorados'!$B$10:$BK$10,0),0))</f>
        <v>No relevante</v>
      </c>
      <c r="AE97" s="26">
        <f>+HLOOKUP(AD97,Sistema_Puntos!$Q$5:$Y$43,'Auxiliar General'!Z$5,FALSE)</f>
        <v>0</v>
      </c>
      <c r="AF97" s="26" t="str">
        <f>+IF(VLOOKUP($B97,'Lista Puestos Valorados'!$B$11:$BK$510,MATCH('Auxiliar General'!Z$4,'Lista Puestos Valorados'!$B$10:$BK$10,0),0)="","No relevante",VLOOKUP($B97,'Lista Puestos Valorados'!$B$11:$BK$510,MATCH('Auxiliar General'!Z$4,'Lista Puestos Valorados'!$B$10:$BK$10,0),0))</f>
        <v>No relevante</v>
      </c>
      <c r="AG97" s="26">
        <f>+HLOOKUP(AF97,Sistema_Puntos!$Q$5:$Y$43,'Auxiliar General'!AB$5,FALSE)</f>
        <v>0</v>
      </c>
      <c r="AH97" s="26" t="str">
        <f>+IF(VLOOKUP($B97,'Lista Puestos Valorados'!$B$11:$BK$510,MATCH('Auxiliar General'!AB$4,'Lista Puestos Valorados'!$B$10:$BK$10,0),0)="","No relevante",VLOOKUP($B97,'Lista Puestos Valorados'!$B$11:$BK$510,MATCH('Auxiliar General'!AB$4,'Lista Puestos Valorados'!$B$10:$BK$10,0),0))</f>
        <v>No relevante</v>
      </c>
      <c r="AI97" s="26">
        <f>+HLOOKUP(AH97,Sistema_Puntos!$Q$5:$Y$43,'Auxiliar General'!AD$5,FALSE)</f>
        <v>0</v>
      </c>
      <c r="AJ97" s="26" t="str">
        <f>+IF(VLOOKUP($B97,'Lista Puestos Valorados'!$B$11:$BK$510,MATCH('Auxiliar General'!AD$4,'Lista Puestos Valorados'!$B$10:$BK$10,0),0)="","No relevante",VLOOKUP($B97,'Lista Puestos Valorados'!$B$11:$BK$510,MATCH('Auxiliar General'!AD$4,'Lista Puestos Valorados'!$B$10:$BK$10,0),0))</f>
        <v>No relevante</v>
      </c>
      <c r="AK97" s="26">
        <f>+HLOOKUP(AJ97,Sistema_Puntos!$Q$5:$Y$43,'Auxiliar General'!AF$5,FALSE)</f>
        <v>0</v>
      </c>
      <c r="AL97" s="26" t="str">
        <f>+IF(VLOOKUP($B97,'Lista Puestos Valorados'!$B$11:$BK$510,MATCH('Auxiliar General'!AF$4,'Lista Puestos Valorados'!$B$10:$BK$10,0),0)="","No relevante",VLOOKUP($B97,'Lista Puestos Valorados'!$B$11:$BK$510,MATCH('Auxiliar General'!AF$4,'Lista Puestos Valorados'!$B$10:$BK$10,0),0))</f>
        <v>No relevante</v>
      </c>
      <c r="AM97" s="26">
        <f>+HLOOKUP(AL97,Sistema_Puntos!$Q$5:$Y$43,'Auxiliar General'!AH$5,FALSE)</f>
        <v>0</v>
      </c>
      <c r="AN97" s="26" t="str">
        <f>+IF(VLOOKUP($B97,'Lista Puestos Valorados'!$B$11:$BK$510,MATCH('Auxiliar General'!AH$4,'Lista Puestos Valorados'!$B$10:$BK$10,0),0)="","No relevante",VLOOKUP($B97,'Lista Puestos Valorados'!$B$11:$BK$510,MATCH('Auxiliar General'!AH$4,'Lista Puestos Valorados'!$B$10:$BK$10,0),0))</f>
        <v>No relevante</v>
      </c>
      <c r="AO97" s="26">
        <f>+HLOOKUP(AN97,Sistema_Puntos!$Q$5:$Y$43,'Auxiliar General'!AJ$5,FALSE)</f>
        <v>0</v>
      </c>
      <c r="AP97" s="26" t="str">
        <f>+IF(VLOOKUP($B97,'Lista Puestos Valorados'!$B$11:$BK$510,MATCH('Auxiliar General'!AJ$4,'Lista Puestos Valorados'!$B$10:$BK$10,0),0)="","No relevante",VLOOKUP($B97,'Lista Puestos Valorados'!$B$11:$BK$510,MATCH('Auxiliar General'!AJ$4,'Lista Puestos Valorados'!$B$10:$BK$10,0),0))</f>
        <v>No relevante</v>
      </c>
      <c r="AQ97" s="26">
        <f>+HLOOKUP(AP97,Sistema_Puntos!$Q$5:$Y$43,'Auxiliar General'!AL$5,FALSE)</f>
        <v>0</v>
      </c>
      <c r="AR97" s="26" t="str">
        <f>+IF(VLOOKUP($B97,'Lista Puestos Valorados'!$B$11:$BK$510,MATCH('Auxiliar General'!AL$4,'Lista Puestos Valorados'!$B$10:$BK$10,0),0)="","No relevante",VLOOKUP($B97,'Lista Puestos Valorados'!$B$11:$BK$510,MATCH('Auxiliar General'!AL$4,'Lista Puestos Valorados'!$B$10:$BK$10,0),0))</f>
        <v>No relevante</v>
      </c>
      <c r="AS97" s="26">
        <f>+HLOOKUP(AR97,Sistema_Puntos!$Q$5:$Y$43,'Auxiliar General'!AN$5,FALSE)</f>
        <v>0</v>
      </c>
      <c r="AT97" s="26" t="str">
        <f>+IF(VLOOKUP($B97,'Lista Puestos Valorados'!$B$11:$BK$510,MATCH('Auxiliar General'!AN$4,'Lista Puestos Valorados'!$B$10:$BK$10,0),0)="","No relevante",VLOOKUP($B97,'Lista Puestos Valorados'!$B$11:$BK$510,MATCH('Auxiliar General'!AN$4,'Lista Puestos Valorados'!$B$10:$BK$10,0),0))</f>
        <v>No relevante</v>
      </c>
      <c r="AU97" s="26">
        <f>+HLOOKUP(AT97,Sistema_Puntos!$Q$5:$Y$43,'Auxiliar General'!AP$5,FALSE)</f>
        <v>0</v>
      </c>
      <c r="AV97" s="26" t="str">
        <f>+IF(VLOOKUP($B97,'Lista Puestos Valorados'!$B$11:$BK$510,MATCH('Auxiliar General'!AP$4,'Lista Puestos Valorados'!$B$10:$BK$10,0),0)="","No relevante",VLOOKUP($B97,'Lista Puestos Valorados'!$B$11:$BK$510,MATCH('Auxiliar General'!AP$4,'Lista Puestos Valorados'!$B$10:$BK$10,0),0))</f>
        <v>No relevante</v>
      </c>
      <c r="AW97" s="26">
        <f>+HLOOKUP(AV97,Sistema_Puntos!$Q$5:$Y$43,'Auxiliar General'!AR$5,FALSE)</f>
        <v>0</v>
      </c>
      <c r="AX97" s="26" t="str">
        <f>+IF(VLOOKUP($B97,'Lista Puestos Valorados'!$B$11:$BK$510,MATCH('Auxiliar General'!AR$4,'Lista Puestos Valorados'!$B$10:$BK$10,0),0)="","No relevante",VLOOKUP($B97,'Lista Puestos Valorados'!$B$11:$BK$510,MATCH('Auxiliar General'!AR$4,'Lista Puestos Valorados'!$B$10:$BK$10,0),0))</f>
        <v>No relevante</v>
      </c>
      <c r="AY97" s="26">
        <f>+HLOOKUP(AX97,Sistema_Puntos!$Q$5:$Y$43,'Auxiliar General'!AT$5,FALSE)</f>
        <v>0</v>
      </c>
      <c r="AZ97" s="26" t="str">
        <f>+IF(VLOOKUP($B97,'Lista Puestos Valorados'!$B$11:$BK$510,MATCH('Auxiliar General'!AT$4,'Lista Puestos Valorados'!$B$10:$BK$10,0),0)="","No relevante",VLOOKUP($B97,'Lista Puestos Valorados'!$B$11:$BK$510,MATCH('Auxiliar General'!AT$4,'Lista Puestos Valorados'!$B$10:$BK$10,0),0))</f>
        <v>No relevante</v>
      </c>
      <c r="BA97" s="26">
        <f>+HLOOKUP(AZ97,Sistema_Puntos!$Q$5:$Y$43,'Auxiliar General'!AV$5,FALSE)</f>
        <v>0</v>
      </c>
      <c r="BB97" s="26" t="str">
        <f>+IF(VLOOKUP($B97,'Lista Puestos Valorados'!$B$11:$BK$510,MATCH('Auxiliar General'!AV$4,'Lista Puestos Valorados'!$B$10:$BK$10,0),0)="","No relevante",VLOOKUP($B97,'Lista Puestos Valorados'!$B$11:$BK$510,MATCH('Auxiliar General'!AV$4,'Lista Puestos Valorados'!$B$10:$BK$10,0),0))</f>
        <v>No relevante</v>
      </c>
      <c r="BC97" s="26">
        <f>+HLOOKUP(BB97,Sistema_Puntos!$Q$5:$Y$43,'Auxiliar General'!AX$5,FALSE)</f>
        <v>0</v>
      </c>
      <c r="BD97" s="26" t="str">
        <f>+IF(VLOOKUP($B97,'Lista Puestos Valorados'!$B$11:$BK$510,MATCH('Auxiliar General'!AX$4,'Lista Puestos Valorados'!$B$10:$BK$10,0),0)="","No relevante",VLOOKUP($B97,'Lista Puestos Valorados'!$B$11:$BK$510,MATCH('Auxiliar General'!AX$4,'Lista Puestos Valorados'!$B$10:$BK$10,0),0))</f>
        <v>No relevante</v>
      </c>
      <c r="BE97" s="26">
        <f>+HLOOKUP(BD97,Sistema_Puntos!$Q$5:$Y$43,'Auxiliar General'!AZ$5,FALSE)</f>
        <v>0</v>
      </c>
      <c r="BF97" s="26" t="str">
        <f>+IF(VLOOKUP($B97,'Lista Puestos Valorados'!$B$11:$BK$510,MATCH('Auxiliar General'!AZ$4,'Lista Puestos Valorados'!$B$10:$BK$10,0),0)="","No relevante",VLOOKUP($B97,'Lista Puestos Valorados'!$B$11:$BK$510,MATCH('Auxiliar General'!AZ$4,'Lista Puestos Valorados'!$B$10:$BK$10,0),0))</f>
        <v>No relevante</v>
      </c>
      <c r="BG97" s="26">
        <f>+HLOOKUP(BF97,Sistema_Puntos!$Q$5:$Y$43,'Auxiliar General'!BB$5,FALSE)</f>
        <v>0</v>
      </c>
      <c r="BH97" s="26" t="str">
        <f>+IF(VLOOKUP($B97,'Lista Puestos Valorados'!$B$11:$BK$510,MATCH('Auxiliar General'!BB$4,'Lista Puestos Valorados'!$B$10:$BK$10,0),0)="","No relevante",VLOOKUP($B97,'Lista Puestos Valorados'!$B$11:$BK$510,MATCH('Auxiliar General'!BB$4,'Lista Puestos Valorados'!$B$10:$BK$10,0),0))</f>
        <v>No relevante</v>
      </c>
      <c r="BI97" s="26">
        <f>+HLOOKUP(BH97,Sistema_Puntos!$Q$5:$Y$43,'Auxiliar General'!BD$5,FALSE)</f>
        <v>0</v>
      </c>
      <c r="BJ97" s="26" t="str">
        <f>+IF(VLOOKUP($B97,'Lista Puestos Valorados'!$B$11:$BK$510,MATCH('Auxiliar General'!BD$4,'Lista Puestos Valorados'!$B$10:$BK$10,0),0)="","No relevante",VLOOKUP($B97,'Lista Puestos Valorados'!$B$11:$BK$510,MATCH('Auxiliar General'!BD$4,'Lista Puestos Valorados'!$B$10:$BK$10,0),0))</f>
        <v>No relevante</v>
      </c>
      <c r="BK97" s="26">
        <f>+HLOOKUP(BJ97,Sistema_Puntos!$Q$5:$Y$43,'Auxiliar General'!BF$5,FALSE)</f>
        <v>0</v>
      </c>
      <c r="BL97" s="26" t="str">
        <f>+IF(VLOOKUP($B97,'Lista Puestos Valorados'!$B$11:$BK$510,MATCH('Auxiliar General'!BF$4,'Lista Puestos Valorados'!$B$10:$BK$10,0),0)="","No relevante",VLOOKUP($B97,'Lista Puestos Valorados'!$B$11:$BK$510,MATCH('Auxiliar General'!BF$4,'Lista Puestos Valorados'!$B$10:$BK$10,0),0))</f>
        <v>No relevante</v>
      </c>
      <c r="BM97" s="26">
        <f>+HLOOKUP(BL97,Sistema_Puntos!$Q$5:$Y$43,'Auxiliar General'!BH$5,FALSE)</f>
        <v>0</v>
      </c>
      <c r="BN97" s="26" t="str">
        <f>+IF(VLOOKUP($B97,'Lista Puestos Valorados'!$B$11:$BK$510,MATCH('Auxiliar General'!BH$4,'Lista Puestos Valorados'!$B$10:$BK$10,0),0)="","No relevante",VLOOKUP($B97,'Lista Puestos Valorados'!$B$11:$BK$510,MATCH('Auxiliar General'!BH$4,'Lista Puestos Valorados'!$B$10:$BK$10,0),0))</f>
        <v>No relevante</v>
      </c>
      <c r="BO97" s="26">
        <f>+HLOOKUP(BN97,Sistema_Puntos!$Q$5:$Y$43,'Auxiliar General'!BJ$5,FALSE)</f>
        <v>0</v>
      </c>
      <c r="BP97" s="26" t="str">
        <f>+IF(VLOOKUP($B97,'Lista Puestos Valorados'!$B$11:$BK$510,MATCH('Auxiliar General'!BJ$4,'Lista Puestos Valorados'!$B$10:$BK$10,0),0)="","No relevante",VLOOKUP($B97,'Lista Puestos Valorados'!$B$11:$BK$510,MATCH('Auxiliar General'!BJ$4,'Lista Puestos Valorados'!$B$10:$BK$10,0),0))</f>
        <v>No relevante</v>
      </c>
      <c r="BQ97" s="26">
        <f>+HLOOKUP(BP97,Sistema_Puntos!$Q$5:$Y$43,'Auxiliar General'!BL$5,FALSE)</f>
        <v>0</v>
      </c>
      <c r="BR97" s="26" t="str">
        <f>+IF(VLOOKUP($B97,'Lista Puestos Valorados'!$B$11:$BK$510,MATCH('Auxiliar General'!BL$4,'Lista Puestos Valorados'!$B$10:$BK$10,0),0)="","No relevante",VLOOKUP($B97,'Lista Puestos Valorados'!$B$11:$BK$510,MATCH('Auxiliar General'!BL$4,'Lista Puestos Valorados'!$B$10:$BK$10,0),0))</f>
        <v>No relevante</v>
      </c>
      <c r="BS97" s="26">
        <f>+HLOOKUP(BR97,Sistema_Puntos!$Q$5:$Y$43,'Auxiliar General'!BN$5,FALSE)</f>
        <v>0</v>
      </c>
      <c r="BT97" s="26" t="str">
        <f>+IF(VLOOKUP($B97,'Lista Puestos Valorados'!$B$11:$BK$510,MATCH('Auxiliar General'!BN$4,'Lista Puestos Valorados'!$B$10:$BK$10,0),0)="","No relevante",VLOOKUP($B97,'Lista Puestos Valorados'!$B$11:$BK$510,MATCH('Auxiliar General'!BN$4,'Lista Puestos Valorados'!$B$10:$BK$10,0),0))</f>
        <v>No relevante</v>
      </c>
      <c r="BU97" s="26">
        <f>+HLOOKUP(BT97,Sistema_Puntos!$Q$5:$Y$43,'Auxiliar General'!BP$5,FALSE)</f>
        <v>0</v>
      </c>
      <c r="BV97" s="26" t="str">
        <f>+IF(VLOOKUP($B97,'Lista Puestos Valorados'!$B$11:$BK$510,MATCH('Auxiliar General'!BP$4,'Lista Puestos Valorados'!$B$10:$BK$10,0),0)="","No relevante",VLOOKUP($B97,'Lista Puestos Valorados'!$B$11:$BK$510,MATCH('Auxiliar General'!BP$4,'Lista Puestos Valorados'!$B$10:$BK$10,0),0))</f>
        <v>No relevante</v>
      </c>
      <c r="BW97" s="26">
        <f>+HLOOKUP(BV97,Sistema_Puntos!$Q$5:$Y$43,'Auxiliar General'!BR$5,FALSE)</f>
        <v>0</v>
      </c>
      <c r="BX97" s="26" t="str">
        <f>+IF(VLOOKUP($B97,'Lista Puestos Valorados'!$B$11:$BK$510,MATCH('Auxiliar General'!BR$4,'Lista Puestos Valorados'!$B$10:$BK$10,0),0)="","No relevante",VLOOKUP($B97,'Lista Puestos Valorados'!$B$11:$BK$510,MATCH('Auxiliar General'!BR$4,'Lista Puestos Valorados'!$B$10:$BK$10,0),0))</f>
        <v>No relevante</v>
      </c>
      <c r="BY97" s="26">
        <f>+HLOOKUP(BX97,Sistema_Puntos!$Q$5:$Y$43,'Auxiliar General'!BT$5,FALSE)</f>
        <v>0</v>
      </c>
      <c r="BZ97" s="26" t="str">
        <f>+IF(VLOOKUP($B97,'Lista Puestos Valorados'!$B$11:$BK$510,MATCH('Auxiliar General'!BT$4,'Lista Puestos Valorados'!$B$10:$BK$10,0),0)="","No relevante",VLOOKUP($B97,'Lista Puestos Valorados'!$B$11:$BK$510,MATCH('Auxiliar General'!BT$4,'Lista Puestos Valorados'!$B$10:$BK$10,0),0))</f>
        <v>No relevante</v>
      </c>
      <c r="CA97" s="26">
        <f>+HLOOKUP(BZ97,Sistema_Puntos!$Q$5:$Y$43,'Auxiliar General'!BV$5,FALSE)</f>
        <v>0</v>
      </c>
      <c r="CB97" s="26" t="str">
        <f>+IF(VLOOKUP($B97,'Lista Puestos Valorados'!$B$11:$BK$510,MATCH('Auxiliar General'!BV$4,'Lista Puestos Valorados'!$B$10:$BK$10,0),0)="","No relevante",VLOOKUP($B97,'Lista Puestos Valorados'!$B$11:$BK$510,MATCH('Auxiliar General'!BV$4,'Lista Puestos Valorados'!$B$10:$BK$10,0),0))</f>
        <v>No relevante</v>
      </c>
      <c r="CC97" s="26">
        <f>+HLOOKUP(CB97,Sistema_Puntos!$Q$5:$Y$43,'Auxiliar General'!BX$5,FALSE)</f>
        <v>0</v>
      </c>
      <c r="CD97" s="26" t="str">
        <f>+IF(VLOOKUP($B97,'Lista Puestos Valorados'!$B$11:$BK$510,MATCH('Auxiliar General'!BX$4,'Lista Puestos Valorados'!$B$10:$BK$10,0),0)="","No relevante",VLOOKUP($B97,'Lista Puestos Valorados'!$B$11:$BK$510,MATCH('Auxiliar General'!BX$4,'Lista Puestos Valorados'!$B$10:$BK$10,0),0))</f>
        <v>No relevante</v>
      </c>
      <c r="CE97" s="26">
        <f>+HLOOKUP(CD97,Sistema_Puntos!$Q$5:$Y$43,'Auxiliar General'!BZ$5,FALSE)</f>
        <v>0</v>
      </c>
      <c r="CF97" s="26" t="str">
        <f>+IF(VLOOKUP($B97,'Lista Puestos Valorados'!$B$11:$BK$510,MATCH('Auxiliar General'!BZ$4,'Lista Puestos Valorados'!$B$10:$BK$10,0),0)="","No relevante",VLOOKUP($B97,'Lista Puestos Valorados'!$B$11:$BK$510,MATCH('Auxiliar General'!BZ$4,'Lista Puestos Valorados'!$B$10:$BK$10,0),0))</f>
        <v>No relevante</v>
      </c>
      <c r="CG97" s="26">
        <f>+HLOOKUP(CF97,Sistema_Puntos!$Q$5:$Y$43,'Auxiliar General'!CB$5,FALSE)</f>
        <v>0</v>
      </c>
      <c r="CH97" s="29"/>
      <c r="CI97" s="29"/>
    </row>
    <row r="98" spans="2:87" ht="17.55" customHeight="1">
      <c r="B98" s="26">
        <f>+'Listado de Puestos'!B98</f>
        <v>88</v>
      </c>
      <c r="C98" s="26" t="str">
        <f>+IF('Lista Puestos Valorados'!C98="","",'Lista Puestos Valorados'!C98)</f>
        <v/>
      </c>
      <c r="D98" s="26" t="str">
        <f>+IF('Lista Puestos Valorados'!D98="","",'Lista Puestos Valorados'!D98)</f>
        <v/>
      </c>
      <c r="E98" s="26" t="str">
        <f>+IF('Lista Puestos Valorados'!E98="","",'Lista Puestos Valorados'!E98)</f>
        <v/>
      </c>
      <c r="F98" s="26" t="str">
        <f>+IF('Lista Puestos Valorados'!F98="","",'Lista Puestos Valorados'!F98)</f>
        <v/>
      </c>
      <c r="G98" s="26" t="str">
        <f>+IF('Lista Puestos Valorados'!G98="","",'Lista Puestos Valorados'!G98)</f>
        <v/>
      </c>
      <c r="H98" s="26" t="str">
        <f>+IF('Lista Puestos Valorados'!H98="","",'Lista Puestos Valorados'!H98)</f>
        <v/>
      </c>
      <c r="I98" s="26" t="str">
        <f>+IF('Lista Puestos Valorados'!I98="","",'Lista Puestos Valorados'!I98)</f>
        <v/>
      </c>
      <c r="J98" s="118" t="e">
        <f t="array" ref="J98">+IF(L98="","",_xlfn.IFS(L98&lt;='Cortes de Agrupacion'!$F$15,'Cortes de Agrupacion'!$E$15,'Resultados General'!L98&lt;='Cortes de Agrupacion'!$F$14,'Cortes de Agrupacion'!$E$14,'Resultados General'!L98&lt;='Cortes de Agrupacion'!$F$13,'Cortes de Agrupacion'!$E$13,L98&lt;='Cortes de Agrupacion'!$F$12,'Cortes de Agrupacion'!$E$12,'Resultados General'!L98&lt;='Cortes de Agrupacion'!$F$11,'Cortes de Agrupacion'!$E$11,'Resultados General'!L98&lt;='Cortes de Agrupacion'!$F$10,'Cortes de Agrupacion'!$E$10,'Resultados General'!L98&lt;='Cortes de Agrupacion'!$F$9,'Cortes de Agrupacion'!$E$9,'Resultados General'!L98&lt;='Cortes de Agrupacion'!$F$8,'Cortes de Agrupacion'!$E$8,'Resultados General'!L98&lt;='Cortes de Agrupacion'!$F$7,'Cortes de Agrupacion'!$E$7,'Resultados General'!L98&lt;='Cortes de Agrupacion'!$F$6,'Cortes de Agrupacion'!$E$6))</f>
        <v>#VALUE!</v>
      </c>
      <c r="K98" s="118" t="str">
        <f t="shared" si="2"/>
        <v/>
      </c>
      <c r="L98" s="124" t="e">
        <f>#VALUE!</f>
        <v>#VALUE!</v>
      </c>
      <c r="M98" s="26" t="e">
        <f ca="1">+_xlfn.IFNA(VLOOKUP(C98,'Distribución de puestos'!$B$8:$I$507,8,0),"")</f>
        <v>#NAME?</v>
      </c>
      <c r="N98" s="26" t="str">
        <f>+IF(VLOOKUP($B98,'Lista Puestos Valorados'!$B$11:$BK$510,MATCH('Auxiliar General'!H$4,'Lista Puestos Valorados'!$B$10:$BK$10,0),0)="","No relevante",VLOOKUP($B98,'Lista Puestos Valorados'!$B$11:$BK$510,MATCH('Auxiliar General'!H$4,'Lista Puestos Valorados'!$B$10:$BK$10,0),0))</f>
        <v>No relevante</v>
      </c>
      <c r="O98" s="26">
        <f>+HLOOKUP(N98,Sistema_Puntos!$Q$5:$Y$43,'Auxiliar General'!J$5,FALSE)</f>
        <v>0</v>
      </c>
      <c r="P98" s="26" t="str">
        <f>+IF(VLOOKUP($B98,'Lista Puestos Valorados'!$B$11:$BK$510,MATCH('Auxiliar General'!J$4,'Lista Puestos Valorados'!$B$10:$BK$10,0),0)="","No relevante",VLOOKUP($B98,'Lista Puestos Valorados'!$B$11:$BK$510,MATCH('Auxiliar General'!J$4,'Lista Puestos Valorados'!$B$10:$BK$10,0),0))</f>
        <v>No relevante</v>
      </c>
      <c r="Q98" s="26">
        <f>+HLOOKUP(P98,Sistema_Puntos!$Q$5:$Y$43,'Auxiliar General'!L$5,FALSE)</f>
        <v>0</v>
      </c>
      <c r="R98" s="26" t="str">
        <f>+IF(VLOOKUP($B98,'Lista Puestos Valorados'!$B$11:$BK$510,MATCH('Auxiliar General'!L$4,'Lista Puestos Valorados'!$B$10:$BK$10,0),0)="","No relevante",VLOOKUP($B98,'Lista Puestos Valorados'!$B$11:$BK$510,MATCH('Auxiliar General'!L$4,'Lista Puestos Valorados'!$B$10:$BK$10,0),0))</f>
        <v>No relevante</v>
      </c>
      <c r="S98" s="26">
        <f>+HLOOKUP(R98,Sistema_Puntos!$Q$5:$Y$43,'Auxiliar General'!N$5,FALSE)</f>
        <v>0</v>
      </c>
      <c r="T98" s="26" t="str">
        <f>+IF(VLOOKUP($B98,'Lista Puestos Valorados'!$B$11:$BK$510,MATCH('Auxiliar General'!N$4,'Lista Puestos Valorados'!$B$10:$BK$10,0),0)="","No relevante",VLOOKUP($B98,'Lista Puestos Valorados'!$B$11:$BK$510,MATCH('Auxiliar General'!N$4,'Lista Puestos Valorados'!$B$10:$BK$10,0),0))</f>
        <v>No relevante</v>
      </c>
      <c r="U98" s="26">
        <f>+HLOOKUP(T98,Sistema_Puntos!$Q$5:$Y$43,'Auxiliar General'!P$5,FALSE)</f>
        <v>0</v>
      </c>
      <c r="V98" s="26" t="str">
        <f>+IF(VLOOKUP($B98,'Lista Puestos Valorados'!$B$11:$BK$510,MATCH('Auxiliar General'!P$4,'Lista Puestos Valorados'!$B$10:$BK$10,0),0)="","No relevante",VLOOKUP($B98,'Lista Puestos Valorados'!$B$11:$BK$510,MATCH('Auxiliar General'!P$4,'Lista Puestos Valorados'!$B$10:$BK$10,0),0))</f>
        <v>No relevante</v>
      </c>
      <c r="W98" s="26">
        <f>+HLOOKUP(V98,Sistema_Puntos!$Q$5:$Y$43,'Auxiliar General'!R$5,FALSE)</f>
        <v>0</v>
      </c>
      <c r="X98" s="26" t="str">
        <f>+IF(VLOOKUP($B98,'Lista Puestos Valorados'!$B$11:$BK$510,MATCH('Auxiliar General'!R$4,'Lista Puestos Valorados'!$B$10:$BK$10,0),0)="","No relevante",VLOOKUP($B98,'Lista Puestos Valorados'!$B$11:$BK$510,MATCH('Auxiliar General'!R$4,'Lista Puestos Valorados'!$B$10:$BK$10,0),0))</f>
        <v>No relevante</v>
      </c>
      <c r="Y98" s="26">
        <f>+HLOOKUP(X98,Sistema_Puntos!$Q$5:$Y$43,'Auxiliar General'!T$5,FALSE)</f>
        <v>0</v>
      </c>
      <c r="Z98" s="26" t="str">
        <f>+IF(VLOOKUP($B98,'Lista Puestos Valorados'!$B$11:$BK$510,MATCH('Auxiliar General'!T$4,'Lista Puestos Valorados'!$B$10:$BK$10,0),0)="","No relevante",VLOOKUP($B98,'Lista Puestos Valorados'!$B$11:$BK$510,MATCH('Auxiliar General'!T$4,'Lista Puestos Valorados'!$B$10:$BK$10,0),0))</f>
        <v>No relevante</v>
      </c>
      <c r="AA98" s="26">
        <f>+HLOOKUP(Z98,Sistema_Puntos!$Q$5:$Y$43,'Auxiliar General'!V$5,FALSE)</f>
        <v>0</v>
      </c>
      <c r="AB98" s="26" t="str">
        <f>+IF(VLOOKUP($B98,'Lista Puestos Valorados'!$B$11:$BK$510,MATCH('Auxiliar General'!V$4,'Lista Puestos Valorados'!$B$10:$BK$10,0),0)="","No relevante",VLOOKUP($B98,'Lista Puestos Valorados'!$B$11:$BK$510,MATCH('Auxiliar General'!V$4,'Lista Puestos Valorados'!$B$10:$BK$10,0),0))</f>
        <v>No relevante</v>
      </c>
      <c r="AC98" s="26">
        <f>+HLOOKUP(AB98,Sistema_Puntos!$Q$5:$Y$43,'Auxiliar General'!X$5,FALSE)</f>
        <v>0</v>
      </c>
      <c r="AD98" s="26" t="str">
        <f>+IF(VLOOKUP($B98,'Lista Puestos Valorados'!$B$11:$BK$510,MATCH('Auxiliar General'!X$4,'Lista Puestos Valorados'!$B$10:$BK$10,0),0)="","No relevante",VLOOKUP($B98,'Lista Puestos Valorados'!$B$11:$BK$510,MATCH('Auxiliar General'!X$4,'Lista Puestos Valorados'!$B$10:$BK$10,0),0))</f>
        <v>No relevante</v>
      </c>
      <c r="AE98" s="26">
        <f>+HLOOKUP(AD98,Sistema_Puntos!$Q$5:$Y$43,'Auxiliar General'!Z$5,FALSE)</f>
        <v>0</v>
      </c>
      <c r="AF98" s="26" t="str">
        <f>+IF(VLOOKUP($B98,'Lista Puestos Valorados'!$B$11:$BK$510,MATCH('Auxiliar General'!Z$4,'Lista Puestos Valorados'!$B$10:$BK$10,0),0)="","No relevante",VLOOKUP($B98,'Lista Puestos Valorados'!$B$11:$BK$510,MATCH('Auxiliar General'!Z$4,'Lista Puestos Valorados'!$B$10:$BK$10,0),0))</f>
        <v>No relevante</v>
      </c>
      <c r="AG98" s="26">
        <f>+HLOOKUP(AF98,Sistema_Puntos!$Q$5:$Y$43,'Auxiliar General'!AB$5,FALSE)</f>
        <v>0</v>
      </c>
      <c r="AH98" s="26" t="str">
        <f>+IF(VLOOKUP($B98,'Lista Puestos Valorados'!$B$11:$BK$510,MATCH('Auxiliar General'!AB$4,'Lista Puestos Valorados'!$B$10:$BK$10,0),0)="","No relevante",VLOOKUP($B98,'Lista Puestos Valorados'!$B$11:$BK$510,MATCH('Auxiliar General'!AB$4,'Lista Puestos Valorados'!$B$10:$BK$10,0),0))</f>
        <v>No relevante</v>
      </c>
      <c r="AI98" s="26">
        <f>+HLOOKUP(AH98,Sistema_Puntos!$Q$5:$Y$43,'Auxiliar General'!AD$5,FALSE)</f>
        <v>0</v>
      </c>
      <c r="AJ98" s="26" t="str">
        <f>+IF(VLOOKUP($B98,'Lista Puestos Valorados'!$B$11:$BK$510,MATCH('Auxiliar General'!AD$4,'Lista Puestos Valorados'!$B$10:$BK$10,0),0)="","No relevante",VLOOKUP($B98,'Lista Puestos Valorados'!$B$11:$BK$510,MATCH('Auxiliar General'!AD$4,'Lista Puestos Valorados'!$B$10:$BK$10,0),0))</f>
        <v>No relevante</v>
      </c>
      <c r="AK98" s="26">
        <f>+HLOOKUP(AJ98,Sistema_Puntos!$Q$5:$Y$43,'Auxiliar General'!AF$5,FALSE)</f>
        <v>0</v>
      </c>
      <c r="AL98" s="26" t="str">
        <f>+IF(VLOOKUP($B98,'Lista Puestos Valorados'!$B$11:$BK$510,MATCH('Auxiliar General'!AF$4,'Lista Puestos Valorados'!$B$10:$BK$10,0),0)="","No relevante",VLOOKUP($B98,'Lista Puestos Valorados'!$B$11:$BK$510,MATCH('Auxiliar General'!AF$4,'Lista Puestos Valorados'!$B$10:$BK$10,0),0))</f>
        <v>No relevante</v>
      </c>
      <c r="AM98" s="26">
        <f>+HLOOKUP(AL98,Sistema_Puntos!$Q$5:$Y$43,'Auxiliar General'!AH$5,FALSE)</f>
        <v>0</v>
      </c>
      <c r="AN98" s="26" t="str">
        <f>+IF(VLOOKUP($B98,'Lista Puestos Valorados'!$B$11:$BK$510,MATCH('Auxiliar General'!AH$4,'Lista Puestos Valorados'!$B$10:$BK$10,0),0)="","No relevante",VLOOKUP($B98,'Lista Puestos Valorados'!$B$11:$BK$510,MATCH('Auxiliar General'!AH$4,'Lista Puestos Valorados'!$B$10:$BK$10,0),0))</f>
        <v>No relevante</v>
      </c>
      <c r="AO98" s="26">
        <f>+HLOOKUP(AN98,Sistema_Puntos!$Q$5:$Y$43,'Auxiliar General'!AJ$5,FALSE)</f>
        <v>0</v>
      </c>
      <c r="AP98" s="26" t="str">
        <f>+IF(VLOOKUP($B98,'Lista Puestos Valorados'!$B$11:$BK$510,MATCH('Auxiliar General'!AJ$4,'Lista Puestos Valorados'!$B$10:$BK$10,0),0)="","No relevante",VLOOKUP($B98,'Lista Puestos Valorados'!$B$11:$BK$510,MATCH('Auxiliar General'!AJ$4,'Lista Puestos Valorados'!$B$10:$BK$10,0),0))</f>
        <v>No relevante</v>
      </c>
      <c r="AQ98" s="26">
        <f>+HLOOKUP(AP98,Sistema_Puntos!$Q$5:$Y$43,'Auxiliar General'!AL$5,FALSE)</f>
        <v>0</v>
      </c>
      <c r="AR98" s="26" t="str">
        <f>+IF(VLOOKUP($B98,'Lista Puestos Valorados'!$B$11:$BK$510,MATCH('Auxiliar General'!AL$4,'Lista Puestos Valorados'!$B$10:$BK$10,0),0)="","No relevante",VLOOKUP($B98,'Lista Puestos Valorados'!$B$11:$BK$510,MATCH('Auxiliar General'!AL$4,'Lista Puestos Valorados'!$B$10:$BK$10,0),0))</f>
        <v>No relevante</v>
      </c>
      <c r="AS98" s="26">
        <f>+HLOOKUP(AR98,Sistema_Puntos!$Q$5:$Y$43,'Auxiliar General'!AN$5,FALSE)</f>
        <v>0</v>
      </c>
      <c r="AT98" s="26" t="str">
        <f>+IF(VLOOKUP($B98,'Lista Puestos Valorados'!$B$11:$BK$510,MATCH('Auxiliar General'!AN$4,'Lista Puestos Valorados'!$B$10:$BK$10,0),0)="","No relevante",VLOOKUP($B98,'Lista Puestos Valorados'!$B$11:$BK$510,MATCH('Auxiliar General'!AN$4,'Lista Puestos Valorados'!$B$10:$BK$10,0),0))</f>
        <v>No relevante</v>
      </c>
      <c r="AU98" s="26">
        <f>+HLOOKUP(AT98,Sistema_Puntos!$Q$5:$Y$43,'Auxiliar General'!AP$5,FALSE)</f>
        <v>0</v>
      </c>
      <c r="AV98" s="26" t="str">
        <f>+IF(VLOOKUP($B98,'Lista Puestos Valorados'!$B$11:$BK$510,MATCH('Auxiliar General'!AP$4,'Lista Puestos Valorados'!$B$10:$BK$10,0),0)="","No relevante",VLOOKUP($B98,'Lista Puestos Valorados'!$B$11:$BK$510,MATCH('Auxiliar General'!AP$4,'Lista Puestos Valorados'!$B$10:$BK$10,0),0))</f>
        <v>No relevante</v>
      </c>
      <c r="AW98" s="26">
        <f>+HLOOKUP(AV98,Sistema_Puntos!$Q$5:$Y$43,'Auxiliar General'!AR$5,FALSE)</f>
        <v>0</v>
      </c>
      <c r="AX98" s="26" t="str">
        <f>+IF(VLOOKUP($B98,'Lista Puestos Valorados'!$B$11:$BK$510,MATCH('Auxiliar General'!AR$4,'Lista Puestos Valorados'!$B$10:$BK$10,0),0)="","No relevante",VLOOKUP($B98,'Lista Puestos Valorados'!$B$11:$BK$510,MATCH('Auxiliar General'!AR$4,'Lista Puestos Valorados'!$B$10:$BK$10,0),0))</f>
        <v>No relevante</v>
      </c>
      <c r="AY98" s="26">
        <f>+HLOOKUP(AX98,Sistema_Puntos!$Q$5:$Y$43,'Auxiliar General'!AT$5,FALSE)</f>
        <v>0</v>
      </c>
      <c r="AZ98" s="26" t="str">
        <f>+IF(VLOOKUP($B98,'Lista Puestos Valorados'!$B$11:$BK$510,MATCH('Auxiliar General'!AT$4,'Lista Puestos Valorados'!$B$10:$BK$10,0),0)="","No relevante",VLOOKUP($B98,'Lista Puestos Valorados'!$B$11:$BK$510,MATCH('Auxiliar General'!AT$4,'Lista Puestos Valorados'!$B$10:$BK$10,0),0))</f>
        <v>No relevante</v>
      </c>
      <c r="BA98" s="26">
        <f>+HLOOKUP(AZ98,Sistema_Puntos!$Q$5:$Y$43,'Auxiliar General'!AV$5,FALSE)</f>
        <v>0</v>
      </c>
      <c r="BB98" s="26" t="str">
        <f>+IF(VLOOKUP($B98,'Lista Puestos Valorados'!$B$11:$BK$510,MATCH('Auxiliar General'!AV$4,'Lista Puestos Valorados'!$B$10:$BK$10,0),0)="","No relevante",VLOOKUP($B98,'Lista Puestos Valorados'!$B$11:$BK$510,MATCH('Auxiliar General'!AV$4,'Lista Puestos Valorados'!$B$10:$BK$10,0),0))</f>
        <v>No relevante</v>
      </c>
      <c r="BC98" s="26">
        <f>+HLOOKUP(BB98,Sistema_Puntos!$Q$5:$Y$43,'Auxiliar General'!AX$5,FALSE)</f>
        <v>0</v>
      </c>
      <c r="BD98" s="26" t="str">
        <f>+IF(VLOOKUP($B98,'Lista Puestos Valorados'!$B$11:$BK$510,MATCH('Auxiliar General'!AX$4,'Lista Puestos Valorados'!$B$10:$BK$10,0),0)="","No relevante",VLOOKUP($B98,'Lista Puestos Valorados'!$B$11:$BK$510,MATCH('Auxiliar General'!AX$4,'Lista Puestos Valorados'!$B$10:$BK$10,0),0))</f>
        <v>No relevante</v>
      </c>
      <c r="BE98" s="26">
        <f>+HLOOKUP(BD98,Sistema_Puntos!$Q$5:$Y$43,'Auxiliar General'!AZ$5,FALSE)</f>
        <v>0</v>
      </c>
      <c r="BF98" s="26" t="str">
        <f>+IF(VLOOKUP($B98,'Lista Puestos Valorados'!$B$11:$BK$510,MATCH('Auxiliar General'!AZ$4,'Lista Puestos Valorados'!$B$10:$BK$10,0),0)="","No relevante",VLOOKUP($B98,'Lista Puestos Valorados'!$B$11:$BK$510,MATCH('Auxiliar General'!AZ$4,'Lista Puestos Valorados'!$B$10:$BK$10,0),0))</f>
        <v>No relevante</v>
      </c>
      <c r="BG98" s="26">
        <f>+HLOOKUP(BF98,Sistema_Puntos!$Q$5:$Y$43,'Auxiliar General'!BB$5,FALSE)</f>
        <v>0</v>
      </c>
      <c r="BH98" s="26" t="str">
        <f>+IF(VLOOKUP($B98,'Lista Puestos Valorados'!$B$11:$BK$510,MATCH('Auxiliar General'!BB$4,'Lista Puestos Valorados'!$B$10:$BK$10,0),0)="","No relevante",VLOOKUP($B98,'Lista Puestos Valorados'!$B$11:$BK$510,MATCH('Auxiliar General'!BB$4,'Lista Puestos Valorados'!$B$10:$BK$10,0),0))</f>
        <v>No relevante</v>
      </c>
      <c r="BI98" s="26">
        <f>+HLOOKUP(BH98,Sistema_Puntos!$Q$5:$Y$43,'Auxiliar General'!BD$5,FALSE)</f>
        <v>0</v>
      </c>
      <c r="BJ98" s="26" t="str">
        <f>+IF(VLOOKUP($B98,'Lista Puestos Valorados'!$B$11:$BK$510,MATCH('Auxiliar General'!BD$4,'Lista Puestos Valorados'!$B$10:$BK$10,0),0)="","No relevante",VLOOKUP($B98,'Lista Puestos Valorados'!$B$11:$BK$510,MATCH('Auxiliar General'!BD$4,'Lista Puestos Valorados'!$B$10:$BK$10,0),0))</f>
        <v>No relevante</v>
      </c>
      <c r="BK98" s="26">
        <f>+HLOOKUP(BJ98,Sistema_Puntos!$Q$5:$Y$43,'Auxiliar General'!BF$5,FALSE)</f>
        <v>0</v>
      </c>
      <c r="BL98" s="26" t="str">
        <f>+IF(VLOOKUP($B98,'Lista Puestos Valorados'!$B$11:$BK$510,MATCH('Auxiliar General'!BF$4,'Lista Puestos Valorados'!$B$10:$BK$10,0),0)="","No relevante",VLOOKUP($B98,'Lista Puestos Valorados'!$B$11:$BK$510,MATCH('Auxiliar General'!BF$4,'Lista Puestos Valorados'!$B$10:$BK$10,0),0))</f>
        <v>No relevante</v>
      </c>
      <c r="BM98" s="26">
        <f>+HLOOKUP(BL98,Sistema_Puntos!$Q$5:$Y$43,'Auxiliar General'!BH$5,FALSE)</f>
        <v>0</v>
      </c>
      <c r="BN98" s="26" t="str">
        <f>+IF(VLOOKUP($B98,'Lista Puestos Valorados'!$B$11:$BK$510,MATCH('Auxiliar General'!BH$4,'Lista Puestos Valorados'!$B$10:$BK$10,0),0)="","No relevante",VLOOKUP($B98,'Lista Puestos Valorados'!$B$11:$BK$510,MATCH('Auxiliar General'!BH$4,'Lista Puestos Valorados'!$B$10:$BK$10,0),0))</f>
        <v>No relevante</v>
      </c>
      <c r="BO98" s="26">
        <f>+HLOOKUP(BN98,Sistema_Puntos!$Q$5:$Y$43,'Auxiliar General'!BJ$5,FALSE)</f>
        <v>0</v>
      </c>
      <c r="BP98" s="26" t="str">
        <f>+IF(VLOOKUP($B98,'Lista Puestos Valorados'!$B$11:$BK$510,MATCH('Auxiliar General'!BJ$4,'Lista Puestos Valorados'!$B$10:$BK$10,0),0)="","No relevante",VLOOKUP($B98,'Lista Puestos Valorados'!$B$11:$BK$510,MATCH('Auxiliar General'!BJ$4,'Lista Puestos Valorados'!$B$10:$BK$10,0),0))</f>
        <v>No relevante</v>
      </c>
      <c r="BQ98" s="26">
        <f>+HLOOKUP(BP98,Sistema_Puntos!$Q$5:$Y$43,'Auxiliar General'!BL$5,FALSE)</f>
        <v>0</v>
      </c>
      <c r="BR98" s="26" t="str">
        <f>+IF(VLOOKUP($B98,'Lista Puestos Valorados'!$B$11:$BK$510,MATCH('Auxiliar General'!BL$4,'Lista Puestos Valorados'!$B$10:$BK$10,0),0)="","No relevante",VLOOKUP($B98,'Lista Puestos Valorados'!$B$11:$BK$510,MATCH('Auxiliar General'!BL$4,'Lista Puestos Valorados'!$B$10:$BK$10,0),0))</f>
        <v>No relevante</v>
      </c>
      <c r="BS98" s="26">
        <f>+HLOOKUP(BR98,Sistema_Puntos!$Q$5:$Y$43,'Auxiliar General'!BN$5,FALSE)</f>
        <v>0</v>
      </c>
      <c r="BT98" s="26" t="str">
        <f>+IF(VLOOKUP($B98,'Lista Puestos Valorados'!$B$11:$BK$510,MATCH('Auxiliar General'!BN$4,'Lista Puestos Valorados'!$B$10:$BK$10,0),0)="","No relevante",VLOOKUP($B98,'Lista Puestos Valorados'!$B$11:$BK$510,MATCH('Auxiliar General'!BN$4,'Lista Puestos Valorados'!$B$10:$BK$10,0),0))</f>
        <v>No relevante</v>
      </c>
      <c r="BU98" s="26">
        <f>+HLOOKUP(BT98,Sistema_Puntos!$Q$5:$Y$43,'Auxiliar General'!BP$5,FALSE)</f>
        <v>0</v>
      </c>
      <c r="BV98" s="26" t="str">
        <f>+IF(VLOOKUP($B98,'Lista Puestos Valorados'!$B$11:$BK$510,MATCH('Auxiliar General'!BP$4,'Lista Puestos Valorados'!$B$10:$BK$10,0),0)="","No relevante",VLOOKUP($B98,'Lista Puestos Valorados'!$B$11:$BK$510,MATCH('Auxiliar General'!BP$4,'Lista Puestos Valorados'!$B$10:$BK$10,0),0))</f>
        <v>No relevante</v>
      </c>
      <c r="BW98" s="26">
        <f>+HLOOKUP(BV98,Sistema_Puntos!$Q$5:$Y$43,'Auxiliar General'!BR$5,FALSE)</f>
        <v>0</v>
      </c>
      <c r="BX98" s="26" t="str">
        <f>+IF(VLOOKUP($B98,'Lista Puestos Valorados'!$B$11:$BK$510,MATCH('Auxiliar General'!BR$4,'Lista Puestos Valorados'!$B$10:$BK$10,0),0)="","No relevante",VLOOKUP($B98,'Lista Puestos Valorados'!$B$11:$BK$510,MATCH('Auxiliar General'!BR$4,'Lista Puestos Valorados'!$B$10:$BK$10,0),0))</f>
        <v>No relevante</v>
      </c>
      <c r="BY98" s="26">
        <f>+HLOOKUP(BX98,Sistema_Puntos!$Q$5:$Y$43,'Auxiliar General'!BT$5,FALSE)</f>
        <v>0</v>
      </c>
      <c r="BZ98" s="26" t="str">
        <f>+IF(VLOOKUP($B98,'Lista Puestos Valorados'!$B$11:$BK$510,MATCH('Auxiliar General'!BT$4,'Lista Puestos Valorados'!$B$10:$BK$10,0),0)="","No relevante",VLOOKUP($B98,'Lista Puestos Valorados'!$B$11:$BK$510,MATCH('Auxiliar General'!BT$4,'Lista Puestos Valorados'!$B$10:$BK$10,0),0))</f>
        <v>No relevante</v>
      </c>
      <c r="CA98" s="26">
        <f>+HLOOKUP(BZ98,Sistema_Puntos!$Q$5:$Y$43,'Auxiliar General'!BV$5,FALSE)</f>
        <v>0</v>
      </c>
      <c r="CB98" s="26" t="str">
        <f>+IF(VLOOKUP($B98,'Lista Puestos Valorados'!$B$11:$BK$510,MATCH('Auxiliar General'!BV$4,'Lista Puestos Valorados'!$B$10:$BK$10,0),0)="","No relevante",VLOOKUP($B98,'Lista Puestos Valorados'!$B$11:$BK$510,MATCH('Auxiliar General'!BV$4,'Lista Puestos Valorados'!$B$10:$BK$10,0),0))</f>
        <v>No relevante</v>
      </c>
      <c r="CC98" s="26">
        <f>+HLOOKUP(CB98,Sistema_Puntos!$Q$5:$Y$43,'Auxiliar General'!BX$5,FALSE)</f>
        <v>0</v>
      </c>
      <c r="CD98" s="26" t="str">
        <f>+IF(VLOOKUP($B98,'Lista Puestos Valorados'!$B$11:$BK$510,MATCH('Auxiliar General'!BX$4,'Lista Puestos Valorados'!$B$10:$BK$10,0),0)="","No relevante",VLOOKUP($B98,'Lista Puestos Valorados'!$B$11:$BK$510,MATCH('Auxiliar General'!BX$4,'Lista Puestos Valorados'!$B$10:$BK$10,0),0))</f>
        <v>No relevante</v>
      </c>
      <c r="CE98" s="26">
        <f>+HLOOKUP(CD98,Sistema_Puntos!$Q$5:$Y$43,'Auxiliar General'!BZ$5,FALSE)</f>
        <v>0</v>
      </c>
      <c r="CF98" s="26" t="str">
        <f>+IF(VLOOKUP($B98,'Lista Puestos Valorados'!$B$11:$BK$510,MATCH('Auxiliar General'!BZ$4,'Lista Puestos Valorados'!$B$10:$BK$10,0),0)="","No relevante",VLOOKUP($B98,'Lista Puestos Valorados'!$B$11:$BK$510,MATCH('Auxiliar General'!BZ$4,'Lista Puestos Valorados'!$B$10:$BK$10,0),0))</f>
        <v>No relevante</v>
      </c>
      <c r="CG98" s="26">
        <f>+HLOOKUP(CF98,Sistema_Puntos!$Q$5:$Y$43,'Auxiliar General'!CB$5,FALSE)</f>
        <v>0</v>
      </c>
      <c r="CH98" s="29"/>
      <c r="CI98" s="29"/>
    </row>
    <row r="99" spans="2:87" ht="17.55" customHeight="1">
      <c r="B99" s="26">
        <f>+'Listado de Puestos'!B99</f>
        <v>89</v>
      </c>
      <c r="C99" s="26" t="str">
        <f>+IF('Lista Puestos Valorados'!C99="","",'Lista Puestos Valorados'!C99)</f>
        <v/>
      </c>
      <c r="D99" s="26" t="str">
        <f>+IF('Lista Puestos Valorados'!D99="","",'Lista Puestos Valorados'!D99)</f>
        <v/>
      </c>
      <c r="E99" s="26" t="str">
        <f>+IF('Lista Puestos Valorados'!E99="","",'Lista Puestos Valorados'!E99)</f>
        <v/>
      </c>
      <c r="F99" s="26" t="str">
        <f>+IF('Lista Puestos Valorados'!F99="","",'Lista Puestos Valorados'!F99)</f>
        <v/>
      </c>
      <c r="G99" s="26" t="str">
        <f>+IF('Lista Puestos Valorados'!G99="","",'Lista Puestos Valorados'!G99)</f>
        <v/>
      </c>
      <c r="H99" s="26" t="str">
        <f>+IF('Lista Puestos Valorados'!H99="","",'Lista Puestos Valorados'!H99)</f>
        <v/>
      </c>
      <c r="I99" s="26" t="str">
        <f>+IF('Lista Puestos Valorados'!I99="","",'Lista Puestos Valorados'!I99)</f>
        <v/>
      </c>
      <c r="J99" s="118" t="e">
        <f t="array" ref="J99">+IF(L99="","",_xlfn.IFS(L99&lt;='Cortes de Agrupacion'!$F$15,'Cortes de Agrupacion'!$E$15,'Resultados General'!L99&lt;='Cortes de Agrupacion'!$F$14,'Cortes de Agrupacion'!$E$14,'Resultados General'!L99&lt;='Cortes de Agrupacion'!$F$13,'Cortes de Agrupacion'!$E$13,L99&lt;='Cortes de Agrupacion'!$F$12,'Cortes de Agrupacion'!$E$12,'Resultados General'!L99&lt;='Cortes de Agrupacion'!$F$11,'Cortes de Agrupacion'!$E$11,'Resultados General'!L99&lt;='Cortes de Agrupacion'!$F$10,'Cortes de Agrupacion'!$E$10,'Resultados General'!L99&lt;='Cortes de Agrupacion'!$F$9,'Cortes de Agrupacion'!$E$9,'Resultados General'!L99&lt;='Cortes de Agrupacion'!$F$8,'Cortes de Agrupacion'!$E$8,'Resultados General'!L99&lt;='Cortes de Agrupacion'!$F$7,'Cortes de Agrupacion'!$E$7,'Resultados General'!L99&lt;='Cortes de Agrupacion'!$F$6,'Cortes de Agrupacion'!$E$6))</f>
        <v>#VALUE!</v>
      </c>
      <c r="K99" s="118" t="str">
        <f t="shared" si="2"/>
        <v/>
      </c>
      <c r="L99" s="124" t="e">
        <f>#VALUE!</f>
        <v>#VALUE!</v>
      </c>
      <c r="M99" s="26" t="e">
        <f ca="1">+_xlfn.IFNA(VLOOKUP(C99,'Distribución de puestos'!$B$8:$I$507,8,0),"")</f>
        <v>#NAME?</v>
      </c>
      <c r="N99" s="26" t="str">
        <f>+IF(VLOOKUP($B99,'Lista Puestos Valorados'!$B$11:$BK$510,MATCH('Auxiliar General'!H$4,'Lista Puestos Valorados'!$B$10:$BK$10,0),0)="","No relevante",VLOOKUP($B99,'Lista Puestos Valorados'!$B$11:$BK$510,MATCH('Auxiliar General'!H$4,'Lista Puestos Valorados'!$B$10:$BK$10,0),0))</f>
        <v>No relevante</v>
      </c>
      <c r="O99" s="26">
        <f>+HLOOKUP(N99,Sistema_Puntos!$Q$5:$Y$43,'Auxiliar General'!J$5,FALSE)</f>
        <v>0</v>
      </c>
      <c r="P99" s="26" t="str">
        <f>+IF(VLOOKUP($B99,'Lista Puestos Valorados'!$B$11:$BK$510,MATCH('Auxiliar General'!J$4,'Lista Puestos Valorados'!$B$10:$BK$10,0),0)="","No relevante",VLOOKUP($B99,'Lista Puestos Valorados'!$B$11:$BK$510,MATCH('Auxiliar General'!J$4,'Lista Puestos Valorados'!$B$10:$BK$10,0),0))</f>
        <v>No relevante</v>
      </c>
      <c r="Q99" s="26">
        <f>+HLOOKUP(P99,Sistema_Puntos!$Q$5:$Y$43,'Auxiliar General'!L$5,FALSE)</f>
        <v>0</v>
      </c>
      <c r="R99" s="26" t="str">
        <f>+IF(VLOOKUP($B99,'Lista Puestos Valorados'!$B$11:$BK$510,MATCH('Auxiliar General'!L$4,'Lista Puestos Valorados'!$B$10:$BK$10,0),0)="","No relevante",VLOOKUP($B99,'Lista Puestos Valorados'!$B$11:$BK$510,MATCH('Auxiliar General'!L$4,'Lista Puestos Valorados'!$B$10:$BK$10,0),0))</f>
        <v>No relevante</v>
      </c>
      <c r="S99" s="26">
        <f>+HLOOKUP(R99,Sistema_Puntos!$Q$5:$Y$43,'Auxiliar General'!N$5,FALSE)</f>
        <v>0</v>
      </c>
      <c r="T99" s="26" t="str">
        <f>+IF(VLOOKUP($B99,'Lista Puestos Valorados'!$B$11:$BK$510,MATCH('Auxiliar General'!N$4,'Lista Puestos Valorados'!$B$10:$BK$10,0),0)="","No relevante",VLOOKUP($B99,'Lista Puestos Valorados'!$B$11:$BK$510,MATCH('Auxiliar General'!N$4,'Lista Puestos Valorados'!$B$10:$BK$10,0),0))</f>
        <v>No relevante</v>
      </c>
      <c r="U99" s="26">
        <f>+HLOOKUP(T99,Sistema_Puntos!$Q$5:$Y$43,'Auxiliar General'!P$5,FALSE)</f>
        <v>0</v>
      </c>
      <c r="V99" s="26" t="str">
        <f>+IF(VLOOKUP($B99,'Lista Puestos Valorados'!$B$11:$BK$510,MATCH('Auxiliar General'!P$4,'Lista Puestos Valorados'!$B$10:$BK$10,0),0)="","No relevante",VLOOKUP($B99,'Lista Puestos Valorados'!$B$11:$BK$510,MATCH('Auxiliar General'!P$4,'Lista Puestos Valorados'!$B$10:$BK$10,0),0))</f>
        <v>No relevante</v>
      </c>
      <c r="W99" s="26">
        <f>+HLOOKUP(V99,Sistema_Puntos!$Q$5:$Y$43,'Auxiliar General'!R$5,FALSE)</f>
        <v>0</v>
      </c>
      <c r="X99" s="26" t="str">
        <f>+IF(VLOOKUP($B99,'Lista Puestos Valorados'!$B$11:$BK$510,MATCH('Auxiliar General'!R$4,'Lista Puestos Valorados'!$B$10:$BK$10,0),0)="","No relevante",VLOOKUP($B99,'Lista Puestos Valorados'!$B$11:$BK$510,MATCH('Auxiliar General'!R$4,'Lista Puestos Valorados'!$B$10:$BK$10,0),0))</f>
        <v>No relevante</v>
      </c>
      <c r="Y99" s="26">
        <f>+HLOOKUP(X99,Sistema_Puntos!$Q$5:$Y$43,'Auxiliar General'!T$5,FALSE)</f>
        <v>0</v>
      </c>
      <c r="Z99" s="26" t="str">
        <f>+IF(VLOOKUP($B99,'Lista Puestos Valorados'!$B$11:$BK$510,MATCH('Auxiliar General'!T$4,'Lista Puestos Valorados'!$B$10:$BK$10,0),0)="","No relevante",VLOOKUP($B99,'Lista Puestos Valorados'!$B$11:$BK$510,MATCH('Auxiliar General'!T$4,'Lista Puestos Valorados'!$B$10:$BK$10,0),0))</f>
        <v>No relevante</v>
      </c>
      <c r="AA99" s="26">
        <f>+HLOOKUP(Z99,Sistema_Puntos!$Q$5:$Y$43,'Auxiliar General'!V$5,FALSE)</f>
        <v>0</v>
      </c>
      <c r="AB99" s="26" t="str">
        <f>+IF(VLOOKUP($B99,'Lista Puestos Valorados'!$B$11:$BK$510,MATCH('Auxiliar General'!V$4,'Lista Puestos Valorados'!$B$10:$BK$10,0),0)="","No relevante",VLOOKUP($B99,'Lista Puestos Valorados'!$B$11:$BK$510,MATCH('Auxiliar General'!V$4,'Lista Puestos Valorados'!$B$10:$BK$10,0),0))</f>
        <v>No relevante</v>
      </c>
      <c r="AC99" s="26">
        <f>+HLOOKUP(AB99,Sistema_Puntos!$Q$5:$Y$43,'Auxiliar General'!X$5,FALSE)</f>
        <v>0</v>
      </c>
      <c r="AD99" s="26" t="str">
        <f>+IF(VLOOKUP($B99,'Lista Puestos Valorados'!$B$11:$BK$510,MATCH('Auxiliar General'!X$4,'Lista Puestos Valorados'!$B$10:$BK$10,0),0)="","No relevante",VLOOKUP($B99,'Lista Puestos Valorados'!$B$11:$BK$510,MATCH('Auxiliar General'!X$4,'Lista Puestos Valorados'!$B$10:$BK$10,0),0))</f>
        <v>No relevante</v>
      </c>
      <c r="AE99" s="26">
        <f>+HLOOKUP(AD99,Sistema_Puntos!$Q$5:$Y$43,'Auxiliar General'!Z$5,FALSE)</f>
        <v>0</v>
      </c>
      <c r="AF99" s="26" t="str">
        <f>+IF(VLOOKUP($B99,'Lista Puestos Valorados'!$B$11:$BK$510,MATCH('Auxiliar General'!Z$4,'Lista Puestos Valorados'!$B$10:$BK$10,0),0)="","No relevante",VLOOKUP($B99,'Lista Puestos Valorados'!$B$11:$BK$510,MATCH('Auxiliar General'!Z$4,'Lista Puestos Valorados'!$B$10:$BK$10,0),0))</f>
        <v>No relevante</v>
      </c>
      <c r="AG99" s="26">
        <f>+HLOOKUP(AF99,Sistema_Puntos!$Q$5:$Y$43,'Auxiliar General'!AB$5,FALSE)</f>
        <v>0</v>
      </c>
      <c r="AH99" s="26" t="str">
        <f>+IF(VLOOKUP($B99,'Lista Puestos Valorados'!$B$11:$BK$510,MATCH('Auxiliar General'!AB$4,'Lista Puestos Valorados'!$B$10:$BK$10,0),0)="","No relevante",VLOOKUP($B99,'Lista Puestos Valorados'!$B$11:$BK$510,MATCH('Auxiliar General'!AB$4,'Lista Puestos Valorados'!$B$10:$BK$10,0),0))</f>
        <v>No relevante</v>
      </c>
      <c r="AI99" s="26">
        <f>+HLOOKUP(AH99,Sistema_Puntos!$Q$5:$Y$43,'Auxiliar General'!AD$5,FALSE)</f>
        <v>0</v>
      </c>
      <c r="AJ99" s="26" t="str">
        <f>+IF(VLOOKUP($B99,'Lista Puestos Valorados'!$B$11:$BK$510,MATCH('Auxiliar General'!AD$4,'Lista Puestos Valorados'!$B$10:$BK$10,0),0)="","No relevante",VLOOKUP($B99,'Lista Puestos Valorados'!$B$11:$BK$510,MATCH('Auxiliar General'!AD$4,'Lista Puestos Valorados'!$B$10:$BK$10,0),0))</f>
        <v>No relevante</v>
      </c>
      <c r="AK99" s="26">
        <f>+HLOOKUP(AJ99,Sistema_Puntos!$Q$5:$Y$43,'Auxiliar General'!AF$5,FALSE)</f>
        <v>0</v>
      </c>
      <c r="AL99" s="26" t="str">
        <f>+IF(VLOOKUP($B99,'Lista Puestos Valorados'!$B$11:$BK$510,MATCH('Auxiliar General'!AF$4,'Lista Puestos Valorados'!$B$10:$BK$10,0),0)="","No relevante",VLOOKUP($B99,'Lista Puestos Valorados'!$B$11:$BK$510,MATCH('Auxiliar General'!AF$4,'Lista Puestos Valorados'!$B$10:$BK$10,0),0))</f>
        <v>No relevante</v>
      </c>
      <c r="AM99" s="26">
        <f>+HLOOKUP(AL99,Sistema_Puntos!$Q$5:$Y$43,'Auxiliar General'!AH$5,FALSE)</f>
        <v>0</v>
      </c>
      <c r="AN99" s="26" t="str">
        <f>+IF(VLOOKUP($B99,'Lista Puestos Valorados'!$B$11:$BK$510,MATCH('Auxiliar General'!AH$4,'Lista Puestos Valorados'!$B$10:$BK$10,0),0)="","No relevante",VLOOKUP($B99,'Lista Puestos Valorados'!$B$11:$BK$510,MATCH('Auxiliar General'!AH$4,'Lista Puestos Valorados'!$B$10:$BK$10,0),0))</f>
        <v>No relevante</v>
      </c>
      <c r="AO99" s="26">
        <f>+HLOOKUP(AN99,Sistema_Puntos!$Q$5:$Y$43,'Auxiliar General'!AJ$5,FALSE)</f>
        <v>0</v>
      </c>
      <c r="AP99" s="26" t="str">
        <f>+IF(VLOOKUP($B99,'Lista Puestos Valorados'!$B$11:$BK$510,MATCH('Auxiliar General'!AJ$4,'Lista Puestos Valorados'!$B$10:$BK$10,0),0)="","No relevante",VLOOKUP($B99,'Lista Puestos Valorados'!$B$11:$BK$510,MATCH('Auxiliar General'!AJ$4,'Lista Puestos Valorados'!$B$10:$BK$10,0),0))</f>
        <v>No relevante</v>
      </c>
      <c r="AQ99" s="26">
        <f>+HLOOKUP(AP99,Sistema_Puntos!$Q$5:$Y$43,'Auxiliar General'!AL$5,FALSE)</f>
        <v>0</v>
      </c>
      <c r="AR99" s="26" t="str">
        <f>+IF(VLOOKUP($B99,'Lista Puestos Valorados'!$B$11:$BK$510,MATCH('Auxiliar General'!AL$4,'Lista Puestos Valorados'!$B$10:$BK$10,0),0)="","No relevante",VLOOKUP($B99,'Lista Puestos Valorados'!$B$11:$BK$510,MATCH('Auxiliar General'!AL$4,'Lista Puestos Valorados'!$B$10:$BK$10,0),0))</f>
        <v>No relevante</v>
      </c>
      <c r="AS99" s="26">
        <f>+HLOOKUP(AR99,Sistema_Puntos!$Q$5:$Y$43,'Auxiliar General'!AN$5,FALSE)</f>
        <v>0</v>
      </c>
      <c r="AT99" s="26" t="str">
        <f>+IF(VLOOKUP($B99,'Lista Puestos Valorados'!$B$11:$BK$510,MATCH('Auxiliar General'!AN$4,'Lista Puestos Valorados'!$B$10:$BK$10,0),0)="","No relevante",VLOOKUP($B99,'Lista Puestos Valorados'!$B$11:$BK$510,MATCH('Auxiliar General'!AN$4,'Lista Puestos Valorados'!$B$10:$BK$10,0),0))</f>
        <v>No relevante</v>
      </c>
      <c r="AU99" s="26">
        <f>+HLOOKUP(AT99,Sistema_Puntos!$Q$5:$Y$43,'Auxiliar General'!AP$5,FALSE)</f>
        <v>0</v>
      </c>
      <c r="AV99" s="26" t="str">
        <f>+IF(VLOOKUP($B99,'Lista Puestos Valorados'!$B$11:$BK$510,MATCH('Auxiliar General'!AP$4,'Lista Puestos Valorados'!$B$10:$BK$10,0),0)="","No relevante",VLOOKUP($B99,'Lista Puestos Valorados'!$B$11:$BK$510,MATCH('Auxiliar General'!AP$4,'Lista Puestos Valorados'!$B$10:$BK$10,0),0))</f>
        <v>No relevante</v>
      </c>
      <c r="AW99" s="26">
        <f>+HLOOKUP(AV99,Sistema_Puntos!$Q$5:$Y$43,'Auxiliar General'!AR$5,FALSE)</f>
        <v>0</v>
      </c>
      <c r="AX99" s="26" t="str">
        <f>+IF(VLOOKUP($B99,'Lista Puestos Valorados'!$B$11:$BK$510,MATCH('Auxiliar General'!AR$4,'Lista Puestos Valorados'!$B$10:$BK$10,0),0)="","No relevante",VLOOKUP($B99,'Lista Puestos Valorados'!$B$11:$BK$510,MATCH('Auxiliar General'!AR$4,'Lista Puestos Valorados'!$B$10:$BK$10,0),0))</f>
        <v>No relevante</v>
      </c>
      <c r="AY99" s="26">
        <f>+HLOOKUP(AX99,Sistema_Puntos!$Q$5:$Y$43,'Auxiliar General'!AT$5,FALSE)</f>
        <v>0</v>
      </c>
      <c r="AZ99" s="26" t="str">
        <f>+IF(VLOOKUP($B99,'Lista Puestos Valorados'!$B$11:$BK$510,MATCH('Auxiliar General'!AT$4,'Lista Puestos Valorados'!$B$10:$BK$10,0),0)="","No relevante",VLOOKUP($B99,'Lista Puestos Valorados'!$B$11:$BK$510,MATCH('Auxiliar General'!AT$4,'Lista Puestos Valorados'!$B$10:$BK$10,0),0))</f>
        <v>No relevante</v>
      </c>
      <c r="BA99" s="26">
        <f>+HLOOKUP(AZ99,Sistema_Puntos!$Q$5:$Y$43,'Auxiliar General'!AV$5,FALSE)</f>
        <v>0</v>
      </c>
      <c r="BB99" s="26" t="str">
        <f>+IF(VLOOKUP($B99,'Lista Puestos Valorados'!$B$11:$BK$510,MATCH('Auxiliar General'!AV$4,'Lista Puestos Valorados'!$B$10:$BK$10,0),0)="","No relevante",VLOOKUP($B99,'Lista Puestos Valorados'!$B$11:$BK$510,MATCH('Auxiliar General'!AV$4,'Lista Puestos Valorados'!$B$10:$BK$10,0),0))</f>
        <v>No relevante</v>
      </c>
      <c r="BC99" s="26">
        <f>+HLOOKUP(BB99,Sistema_Puntos!$Q$5:$Y$43,'Auxiliar General'!AX$5,FALSE)</f>
        <v>0</v>
      </c>
      <c r="BD99" s="26" t="str">
        <f>+IF(VLOOKUP($B99,'Lista Puestos Valorados'!$B$11:$BK$510,MATCH('Auxiliar General'!AX$4,'Lista Puestos Valorados'!$B$10:$BK$10,0),0)="","No relevante",VLOOKUP($B99,'Lista Puestos Valorados'!$B$11:$BK$510,MATCH('Auxiliar General'!AX$4,'Lista Puestos Valorados'!$B$10:$BK$10,0),0))</f>
        <v>No relevante</v>
      </c>
      <c r="BE99" s="26">
        <f>+HLOOKUP(BD99,Sistema_Puntos!$Q$5:$Y$43,'Auxiliar General'!AZ$5,FALSE)</f>
        <v>0</v>
      </c>
      <c r="BF99" s="26" t="str">
        <f>+IF(VLOOKUP($B99,'Lista Puestos Valorados'!$B$11:$BK$510,MATCH('Auxiliar General'!AZ$4,'Lista Puestos Valorados'!$B$10:$BK$10,0),0)="","No relevante",VLOOKUP($B99,'Lista Puestos Valorados'!$B$11:$BK$510,MATCH('Auxiliar General'!AZ$4,'Lista Puestos Valorados'!$B$10:$BK$10,0),0))</f>
        <v>No relevante</v>
      </c>
      <c r="BG99" s="26">
        <f>+HLOOKUP(BF99,Sistema_Puntos!$Q$5:$Y$43,'Auxiliar General'!BB$5,FALSE)</f>
        <v>0</v>
      </c>
      <c r="BH99" s="26" t="str">
        <f>+IF(VLOOKUP($B99,'Lista Puestos Valorados'!$B$11:$BK$510,MATCH('Auxiliar General'!BB$4,'Lista Puestos Valorados'!$B$10:$BK$10,0),0)="","No relevante",VLOOKUP($B99,'Lista Puestos Valorados'!$B$11:$BK$510,MATCH('Auxiliar General'!BB$4,'Lista Puestos Valorados'!$B$10:$BK$10,0),0))</f>
        <v>No relevante</v>
      </c>
      <c r="BI99" s="26">
        <f>+HLOOKUP(BH99,Sistema_Puntos!$Q$5:$Y$43,'Auxiliar General'!BD$5,FALSE)</f>
        <v>0</v>
      </c>
      <c r="BJ99" s="26" t="str">
        <f>+IF(VLOOKUP($B99,'Lista Puestos Valorados'!$B$11:$BK$510,MATCH('Auxiliar General'!BD$4,'Lista Puestos Valorados'!$B$10:$BK$10,0),0)="","No relevante",VLOOKUP($B99,'Lista Puestos Valorados'!$B$11:$BK$510,MATCH('Auxiliar General'!BD$4,'Lista Puestos Valorados'!$B$10:$BK$10,0),0))</f>
        <v>No relevante</v>
      </c>
      <c r="BK99" s="26">
        <f>+HLOOKUP(BJ99,Sistema_Puntos!$Q$5:$Y$43,'Auxiliar General'!BF$5,FALSE)</f>
        <v>0</v>
      </c>
      <c r="BL99" s="26" t="str">
        <f>+IF(VLOOKUP($B99,'Lista Puestos Valorados'!$B$11:$BK$510,MATCH('Auxiliar General'!BF$4,'Lista Puestos Valorados'!$B$10:$BK$10,0),0)="","No relevante",VLOOKUP($B99,'Lista Puestos Valorados'!$B$11:$BK$510,MATCH('Auxiliar General'!BF$4,'Lista Puestos Valorados'!$B$10:$BK$10,0),0))</f>
        <v>No relevante</v>
      </c>
      <c r="BM99" s="26">
        <f>+HLOOKUP(BL99,Sistema_Puntos!$Q$5:$Y$43,'Auxiliar General'!BH$5,FALSE)</f>
        <v>0</v>
      </c>
      <c r="BN99" s="26" t="str">
        <f>+IF(VLOOKUP($B99,'Lista Puestos Valorados'!$B$11:$BK$510,MATCH('Auxiliar General'!BH$4,'Lista Puestos Valorados'!$B$10:$BK$10,0),0)="","No relevante",VLOOKUP($B99,'Lista Puestos Valorados'!$B$11:$BK$510,MATCH('Auxiliar General'!BH$4,'Lista Puestos Valorados'!$B$10:$BK$10,0),0))</f>
        <v>No relevante</v>
      </c>
      <c r="BO99" s="26">
        <f>+HLOOKUP(BN99,Sistema_Puntos!$Q$5:$Y$43,'Auxiliar General'!BJ$5,FALSE)</f>
        <v>0</v>
      </c>
      <c r="BP99" s="26" t="str">
        <f>+IF(VLOOKUP($B99,'Lista Puestos Valorados'!$B$11:$BK$510,MATCH('Auxiliar General'!BJ$4,'Lista Puestos Valorados'!$B$10:$BK$10,0),0)="","No relevante",VLOOKUP($B99,'Lista Puestos Valorados'!$B$11:$BK$510,MATCH('Auxiliar General'!BJ$4,'Lista Puestos Valorados'!$B$10:$BK$10,0),0))</f>
        <v>No relevante</v>
      </c>
      <c r="BQ99" s="26">
        <f>+HLOOKUP(BP99,Sistema_Puntos!$Q$5:$Y$43,'Auxiliar General'!BL$5,FALSE)</f>
        <v>0</v>
      </c>
      <c r="BR99" s="26" t="str">
        <f>+IF(VLOOKUP($B99,'Lista Puestos Valorados'!$B$11:$BK$510,MATCH('Auxiliar General'!BL$4,'Lista Puestos Valorados'!$B$10:$BK$10,0),0)="","No relevante",VLOOKUP($B99,'Lista Puestos Valorados'!$B$11:$BK$510,MATCH('Auxiliar General'!BL$4,'Lista Puestos Valorados'!$B$10:$BK$10,0),0))</f>
        <v>No relevante</v>
      </c>
      <c r="BS99" s="26">
        <f>+HLOOKUP(BR99,Sistema_Puntos!$Q$5:$Y$43,'Auxiliar General'!BN$5,FALSE)</f>
        <v>0</v>
      </c>
      <c r="BT99" s="26" t="str">
        <f>+IF(VLOOKUP($B99,'Lista Puestos Valorados'!$B$11:$BK$510,MATCH('Auxiliar General'!BN$4,'Lista Puestos Valorados'!$B$10:$BK$10,0),0)="","No relevante",VLOOKUP($B99,'Lista Puestos Valorados'!$B$11:$BK$510,MATCH('Auxiliar General'!BN$4,'Lista Puestos Valorados'!$B$10:$BK$10,0),0))</f>
        <v>No relevante</v>
      </c>
      <c r="BU99" s="26">
        <f>+HLOOKUP(BT99,Sistema_Puntos!$Q$5:$Y$43,'Auxiliar General'!BP$5,FALSE)</f>
        <v>0</v>
      </c>
      <c r="BV99" s="26" t="str">
        <f>+IF(VLOOKUP($B99,'Lista Puestos Valorados'!$B$11:$BK$510,MATCH('Auxiliar General'!BP$4,'Lista Puestos Valorados'!$B$10:$BK$10,0),0)="","No relevante",VLOOKUP($B99,'Lista Puestos Valorados'!$B$11:$BK$510,MATCH('Auxiliar General'!BP$4,'Lista Puestos Valorados'!$B$10:$BK$10,0),0))</f>
        <v>No relevante</v>
      </c>
      <c r="BW99" s="26">
        <f>+HLOOKUP(BV99,Sistema_Puntos!$Q$5:$Y$43,'Auxiliar General'!BR$5,FALSE)</f>
        <v>0</v>
      </c>
      <c r="BX99" s="26" t="str">
        <f>+IF(VLOOKUP($B99,'Lista Puestos Valorados'!$B$11:$BK$510,MATCH('Auxiliar General'!BR$4,'Lista Puestos Valorados'!$B$10:$BK$10,0),0)="","No relevante",VLOOKUP($B99,'Lista Puestos Valorados'!$B$11:$BK$510,MATCH('Auxiliar General'!BR$4,'Lista Puestos Valorados'!$B$10:$BK$10,0),0))</f>
        <v>No relevante</v>
      </c>
      <c r="BY99" s="26">
        <f>+HLOOKUP(BX99,Sistema_Puntos!$Q$5:$Y$43,'Auxiliar General'!BT$5,FALSE)</f>
        <v>0</v>
      </c>
      <c r="BZ99" s="26" t="str">
        <f>+IF(VLOOKUP($B99,'Lista Puestos Valorados'!$B$11:$BK$510,MATCH('Auxiliar General'!BT$4,'Lista Puestos Valorados'!$B$10:$BK$10,0),0)="","No relevante",VLOOKUP($B99,'Lista Puestos Valorados'!$B$11:$BK$510,MATCH('Auxiliar General'!BT$4,'Lista Puestos Valorados'!$B$10:$BK$10,0),0))</f>
        <v>No relevante</v>
      </c>
      <c r="CA99" s="26">
        <f>+HLOOKUP(BZ99,Sistema_Puntos!$Q$5:$Y$43,'Auxiliar General'!BV$5,FALSE)</f>
        <v>0</v>
      </c>
      <c r="CB99" s="26" t="str">
        <f>+IF(VLOOKUP($B99,'Lista Puestos Valorados'!$B$11:$BK$510,MATCH('Auxiliar General'!BV$4,'Lista Puestos Valorados'!$B$10:$BK$10,0),0)="","No relevante",VLOOKUP($B99,'Lista Puestos Valorados'!$B$11:$BK$510,MATCH('Auxiliar General'!BV$4,'Lista Puestos Valorados'!$B$10:$BK$10,0),0))</f>
        <v>No relevante</v>
      </c>
      <c r="CC99" s="26">
        <f>+HLOOKUP(CB99,Sistema_Puntos!$Q$5:$Y$43,'Auxiliar General'!BX$5,FALSE)</f>
        <v>0</v>
      </c>
      <c r="CD99" s="26" t="str">
        <f>+IF(VLOOKUP($B99,'Lista Puestos Valorados'!$B$11:$BK$510,MATCH('Auxiliar General'!BX$4,'Lista Puestos Valorados'!$B$10:$BK$10,0),0)="","No relevante",VLOOKUP($B99,'Lista Puestos Valorados'!$B$11:$BK$510,MATCH('Auxiliar General'!BX$4,'Lista Puestos Valorados'!$B$10:$BK$10,0),0))</f>
        <v>No relevante</v>
      </c>
      <c r="CE99" s="26">
        <f>+HLOOKUP(CD99,Sistema_Puntos!$Q$5:$Y$43,'Auxiliar General'!BZ$5,FALSE)</f>
        <v>0</v>
      </c>
      <c r="CF99" s="26" t="str">
        <f>+IF(VLOOKUP($B99,'Lista Puestos Valorados'!$B$11:$BK$510,MATCH('Auxiliar General'!BZ$4,'Lista Puestos Valorados'!$B$10:$BK$10,0),0)="","No relevante",VLOOKUP($B99,'Lista Puestos Valorados'!$B$11:$BK$510,MATCH('Auxiliar General'!BZ$4,'Lista Puestos Valorados'!$B$10:$BK$10,0),0))</f>
        <v>No relevante</v>
      </c>
      <c r="CG99" s="26">
        <f>+HLOOKUP(CF99,Sistema_Puntos!$Q$5:$Y$43,'Auxiliar General'!CB$5,FALSE)</f>
        <v>0</v>
      </c>
      <c r="CH99" s="29"/>
      <c r="CI99" s="29"/>
    </row>
    <row r="100" spans="2:87" ht="17.55" customHeight="1">
      <c r="B100" s="26">
        <f>+'Listado de Puestos'!B100</f>
        <v>90</v>
      </c>
      <c r="C100" s="26" t="str">
        <f>+IF('Lista Puestos Valorados'!C100="","",'Lista Puestos Valorados'!C100)</f>
        <v/>
      </c>
      <c r="D100" s="26" t="str">
        <f>+IF('Lista Puestos Valorados'!D100="","",'Lista Puestos Valorados'!D100)</f>
        <v/>
      </c>
      <c r="E100" s="26" t="str">
        <f>+IF('Lista Puestos Valorados'!E100="","",'Lista Puestos Valorados'!E100)</f>
        <v/>
      </c>
      <c r="F100" s="26" t="str">
        <f>+IF('Lista Puestos Valorados'!F100="","",'Lista Puestos Valorados'!F100)</f>
        <v/>
      </c>
      <c r="G100" s="26" t="str">
        <f>+IF('Lista Puestos Valorados'!G100="","",'Lista Puestos Valorados'!G100)</f>
        <v/>
      </c>
      <c r="H100" s="26" t="str">
        <f>+IF('Lista Puestos Valorados'!H100="","",'Lista Puestos Valorados'!H100)</f>
        <v/>
      </c>
      <c r="I100" s="26" t="str">
        <f>+IF('Lista Puestos Valorados'!I100="","",'Lista Puestos Valorados'!I100)</f>
        <v/>
      </c>
      <c r="J100" s="118" t="e">
        <f t="array" ref="J100">+IF(L100="","",_xlfn.IFS(L100&lt;='Cortes de Agrupacion'!$F$15,'Cortes de Agrupacion'!$E$15,'Resultados General'!L100&lt;='Cortes de Agrupacion'!$F$14,'Cortes de Agrupacion'!$E$14,'Resultados General'!L100&lt;='Cortes de Agrupacion'!$F$13,'Cortes de Agrupacion'!$E$13,L100&lt;='Cortes de Agrupacion'!$F$12,'Cortes de Agrupacion'!$E$12,'Resultados General'!L100&lt;='Cortes de Agrupacion'!$F$11,'Cortes de Agrupacion'!$E$11,'Resultados General'!L100&lt;='Cortes de Agrupacion'!$F$10,'Cortes de Agrupacion'!$E$10,'Resultados General'!L100&lt;='Cortes de Agrupacion'!$F$9,'Cortes de Agrupacion'!$E$9,'Resultados General'!L100&lt;='Cortes de Agrupacion'!$F$8,'Cortes de Agrupacion'!$E$8,'Resultados General'!L100&lt;='Cortes de Agrupacion'!$F$7,'Cortes de Agrupacion'!$E$7,'Resultados General'!L100&lt;='Cortes de Agrupacion'!$F$6,'Cortes de Agrupacion'!$E$6))</f>
        <v>#VALUE!</v>
      </c>
      <c r="K100" s="118" t="str">
        <f t="shared" si="2"/>
        <v/>
      </c>
      <c r="L100" s="124" t="e">
        <f>#VALUE!</f>
        <v>#VALUE!</v>
      </c>
      <c r="M100" s="26" t="e">
        <f ca="1">+_xlfn.IFNA(VLOOKUP(C100,'Distribución de puestos'!$B$8:$I$507,8,0),"")</f>
        <v>#NAME?</v>
      </c>
      <c r="N100" s="26" t="str">
        <f>+IF(VLOOKUP($B100,'Lista Puestos Valorados'!$B$11:$BK$510,MATCH('Auxiliar General'!H$4,'Lista Puestos Valorados'!$B$10:$BK$10,0),0)="","No relevante",VLOOKUP($B100,'Lista Puestos Valorados'!$B$11:$BK$510,MATCH('Auxiliar General'!H$4,'Lista Puestos Valorados'!$B$10:$BK$10,0),0))</f>
        <v>No relevante</v>
      </c>
      <c r="O100" s="26">
        <f>+HLOOKUP(N100,Sistema_Puntos!$Q$5:$Y$43,'Auxiliar General'!J$5,FALSE)</f>
        <v>0</v>
      </c>
      <c r="P100" s="26" t="str">
        <f>+IF(VLOOKUP($B100,'Lista Puestos Valorados'!$B$11:$BK$510,MATCH('Auxiliar General'!J$4,'Lista Puestos Valorados'!$B$10:$BK$10,0),0)="","No relevante",VLOOKUP($B100,'Lista Puestos Valorados'!$B$11:$BK$510,MATCH('Auxiliar General'!J$4,'Lista Puestos Valorados'!$B$10:$BK$10,0),0))</f>
        <v>No relevante</v>
      </c>
      <c r="Q100" s="26">
        <f>+HLOOKUP(P100,Sistema_Puntos!$Q$5:$Y$43,'Auxiliar General'!L$5,FALSE)</f>
        <v>0</v>
      </c>
      <c r="R100" s="26" t="str">
        <f>+IF(VLOOKUP($B100,'Lista Puestos Valorados'!$B$11:$BK$510,MATCH('Auxiliar General'!L$4,'Lista Puestos Valorados'!$B$10:$BK$10,0),0)="","No relevante",VLOOKUP($B100,'Lista Puestos Valorados'!$B$11:$BK$510,MATCH('Auxiliar General'!L$4,'Lista Puestos Valorados'!$B$10:$BK$10,0),0))</f>
        <v>No relevante</v>
      </c>
      <c r="S100" s="26">
        <f>+HLOOKUP(R100,Sistema_Puntos!$Q$5:$Y$43,'Auxiliar General'!N$5,FALSE)</f>
        <v>0</v>
      </c>
      <c r="T100" s="26" t="str">
        <f>+IF(VLOOKUP($B100,'Lista Puestos Valorados'!$B$11:$BK$510,MATCH('Auxiliar General'!N$4,'Lista Puestos Valorados'!$B$10:$BK$10,0),0)="","No relevante",VLOOKUP($B100,'Lista Puestos Valorados'!$B$11:$BK$510,MATCH('Auxiliar General'!N$4,'Lista Puestos Valorados'!$B$10:$BK$10,0),0))</f>
        <v>No relevante</v>
      </c>
      <c r="U100" s="26">
        <f>+HLOOKUP(T100,Sistema_Puntos!$Q$5:$Y$43,'Auxiliar General'!P$5,FALSE)</f>
        <v>0</v>
      </c>
      <c r="V100" s="26" t="str">
        <f>+IF(VLOOKUP($B100,'Lista Puestos Valorados'!$B$11:$BK$510,MATCH('Auxiliar General'!P$4,'Lista Puestos Valorados'!$B$10:$BK$10,0),0)="","No relevante",VLOOKUP($B100,'Lista Puestos Valorados'!$B$11:$BK$510,MATCH('Auxiliar General'!P$4,'Lista Puestos Valorados'!$B$10:$BK$10,0),0))</f>
        <v>No relevante</v>
      </c>
      <c r="W100" s="26">
        <f>+HLOOKUP(V100,Sistema_Puntos!$Q$5:$Y$43,'Auxiliar General'!R$5,FALSE)</f>
        <v>0</v>
      </c>
      <c r="X100" s="26" t="str">
        <f>+IF(VLOOKUP($B100,'Lista Puestos Valorados'!$B$11:$BK$510,MATCH('Auxiliar General'!R$4,'Lista Puestos Valorados'!$B$10:$BK$10,0),0)="","No relevante",VLOOKUP($B100,'Lista Puestos Valorados'!$B$11:$BK$510,MATCH('Auxiliar General'!R$4,'Lista Puestos Valorados'!$B$10:$BK$10,0),0))</f>
        <v>No relevante</v>
      </c>
      <c r="Y100" s="26">
        <f>+HLOOKUP(X100,Sistema_Puntos!$Q$5:$Y$43,'Auxiliar General'!T$5,FALSE)</f>
        <v>0</v>
      </c>
      <c r="Z100" s="26" t="str">
        <f>+IF(VLOOKUP($B100,'Lista Puestos Valorados'!$B$11:$BK$510,MATCH('Auxiliar General'!T$4,'Lista Puestos Valorados'!$B$10:$BK$10,0),0)="","No relevante",VLOOKUP($B100,'Lista Puestos Valorados'!$B$11:$BK$510,MATCH('Auxiliar General'!T$4,'Lista Puestos Valorados'!$B$10:$BK$10,0),0))</f>
        <v>No relevante</v>
      </c>
      <c r="AA100" s="26">
        <f>+HLOOKUP(Z100,Sistema_Puntos!$Q$5:$Y$43,'Auxiliar General'!V$5,FALSE)</f>
        <v>0</v>
      </c>
      <c r="AB100" s="26" t="str">
        <f>+IF(VLOOKUP($B100,'Lista Puestos Valorados'!$B$11:$BK$510,MATCH('Auxiliar General'!V$4,'Lista Puestos Valorados'!$B$10:$BK$10,0),0)="","No relevante",VLOOKUP($B100,'Lista Puestos Valorados'!$B$11:$BK$510,MATCH('Auxiliar General'!V$4,'Lista Puestos Valorados'!$B$10:$BK$10,0),0))</f>
        <v>No relevante</v>
      </c>
      <c r="AC100" s="26">
        <f>+HLOOKUP(AB100,Sistema_Puntos!$Q$5:$Y$43,'Auxiliar General'!X$5,FALSE)</f>
        <v>0</v>
      </c>
      <c r="AD100" s="26" t="str">
        <f>+IF(VLOOKUP($B100,'Lista Puestos Valorados'!$B$11:$BK$510,MATCH('Auxiliar General'!X$4,'Lista Puestos Valorados'!$B$10:$BK$10,0),0)="","No relevante",VLOOKUP($B100,'Lista Puestos Valorados'!$B$11:$BK$510,MATCH('Auxiliar General'!X$4,'Lista Puestos Valorados'!$B$10:$BK$10,0),0))</f>
        <v>No relevante</v>
      </c>
      <c r="AE100" s="26">
        <f>+HLOOKUP(AD100,Sistema_Puntos!$Q$5:$Y$43,'Auxiliar General'!Z$5,FALSE)</f>
        <v>0</v>
      </c>
      <c r="AF100" s="26" t="str">
        <f>+IF(VLOOKUP($B100,'Lista Puestos Valorados'!$B$11:$BK$510,MATCH('Auxiliar General'!Z$4,'Lista Puestos Valorados'!$B$10:$BK$10,0),0)="","No relevante",VLOOKUP($B100,'Lista Puestos Valorados'!$B$11:$BK$510,MATCH('Auxiliar General'!Z$4,'Lista Puestos Valorados'!$B$10:$BK$10,0),0))</f>
        <v>No relevante</v>
      </c>
      <c r="AG100" s="26">
        <f>+HLOOKUP(AF100,Sistema_Puntos!$Q$5:$Y$43,'Auxiliar General'!AB$5,FALSE)</f>
        <v>0</v>
      </c>
      <c r="AH100" s="26" t="str">
        <f>+IF(VLOOKUP($B100,'Lista Puestos Valorados'!$B$11:$BK$510,MATCH('Auxiliar General'!AB$4,'Lista Puestos Valorados'!$B$10:$BK$10,0),0)="","No relevante",VLOOKUP($B100,'Lista Puestos Valorados'!$B$11:$BK$510,MATCH('Auxiliar General'!AB$4,'Lista Puestos Valorados'!$B$10:$BK$10,0),0))</f>
        <v>No relevante</v>
      </c>
      <c r="AI100" s="26">
        <f>+HLOOKUP(AH100,Sistema_Puntos!$Q$5:$Y$43,'Auxiliar General'!AD$5,FALSE)</f>
        <v>0</v>
      </c>
      <c r="AJ100" s="26" t="str">
        <f>+IF(VLOOKUP($B100,'Lista Puestos Valorados'!$B$11:$BK$510,MATCH('Auxiliar General'!AD$4,'Lista Puestos Valorados'!$B$10:$BK$10,0),0)="","No relevante",VLOOKUP($B100,'Lista Puestos Valorados'!$B$11:$BK$510,MATCH('Auxiliar General'!AD$4,'Lista Puestos Valorados'!$B$10:$BK$10,0),0))</f>
        <v>No relevante</v>
      </c>
      <c r="AK100" s="26">
        <f>+HLOOKUP(AJ100,Sistema_Puntos!$Q$5:$Y$43,'Auxiliar General'!AF$5,FALSE)</f>
        <v>0</v>
      </c>
      <c r="AL100" s="26" t="str">
        <f>+IF(VLOOKUP($B100,'Lista Puestos Valorados'!$B$11:$BK$510,MATCH('Auxiliar General'!AF$4,'Lista Puestos Valorados'!$B$10:$BK$10,0),0)="","No relevante",VLOOKUP($B100,'Lista Puestos Valorados'!$B$11:$BK$510,MATCH('Auxiliar General'!AF$4,'Lista Puestos Valorados'!$B$10:$BK$10,0),0))</f>
        <v>No relevante</v>
      </c>
      <c r="AM100" s="26">
        <f>+HLOOKUP(AL100,Sistema_Puntos!$Q$5:$Y$43,'Auxiliar General'!AH$5,FALSE)</f>
        <v>0</v>
      </c>
      <c r="AN100" s="26" t="str">
        <f>+IF(VLOOKUP($B100,'Lista Puestos Valorados'!$B$11:$BK$510,MATCH('Auxiliar General'!AH$4,'Lista Puestos Valorados'!$B$10:$BK$10,0),0)="","No relevante",VLOOKUP($B100,'Lista Puestos Valorados'!$B$11:$BK$510,MATCH('Auxiliar General'!AH$4,'Lista Puestos Valorados'!$B$10:$BK$10,0),0))</f>
        <v>No relevante</v>
      </c>
      <c r="AO100" s="26">
        <f>+HLOOKUP(AN100,Sistema_Puntos!$Q$5:$Y$43,'Auxiliar General'!AJ$5,FALSE)</f>
        <v>0</v>
      </c>
      <c r="AP100" s="26" t="str">
        <f>+IF(VLOOKUP($B100,'Lista Puestos Valorados'!$B$11:$BK$510,MATCH('Auxiliar General'!AJ$4,'Lista Puestos Valorados'!$B$10:$BK$10,0),0)="","No relevante",VLOOKUP($B100,'Lista Puestos Valorados'!$B$11:$BK$510,MATCH('Auxiliar General'!AJ$4,'Lista Puestos Valorados'!$B$10:$BK$10,0),0))</f>
        <v>No relevante</v>
      </c>
      <c r="AQ100" s="26">
        <f>+HLOOKUP(AP100,Sistema_Puntos!$Q$5:$Y$43,'Auxiliar General'!AL$5,FALSE)</f>
        <v>0</v>
      </c>
      <c r="AR100" s="26" t="str">
        <f>+IF(VLOOKUP($B100,'Lista Puestos Valorados'!$B$11:$BK$510,MATCH('Auxiliar General'!AL$4,'Lista Puestos Valorados'!$B$10:$BK$10,0),0)="","No relevante",VLOOKUP($B100,'Lista Puestos Valorados'!$B$11:$BK$510,MATCH('Auxiliar General'!AL$4,'Lista Puestos Valorados'!$B$10:$BK$10,0),0))</f>
        <v>No relevante</v>
      </c>
      <c r="AS100" s="26">
        <f>+HLOOKUP(AR100,Sistema_Puntos!$Q$5:$Y$43,'Auxiliar General'!AN$5,FALSE)</f>
        <v>0</v>
      </c>
      <c r="AT100" s="26" t="str">
        <f>+IF(VLOOKUP($B100,'Lista Puestos Valorados'!$B$11:$BK$510,MATCH('Auxiliar General'!AN$4,'Lista Puestos Valorados'!$B$10:$BK$10,0),0)="","No relevante",VLOOKUP($B100,'Lista Puestos Valorados'!$B$11:$BK$510,MATCH('Auxiliar General'!AN$4,'Lista Puestos Valorados'!$B$10:$BK$10,0),0))</f>
        <v>No relevante</v>
      </c>
      <c r="AU100" s="26">
        <f>+HLOOKUP(AT100,Sistema_Puntos!$Q$5:$Y$43,'Auxiliar General'!AP$5,FALSE)</f>
        <v>0</v>
      </c>
      <c r="AV100" s="26" t="str">
        <f>+IF(VLOOKUP($B100,'Lista Puestos Valorados'!$B$11:$BK$510,MATCH('Auxiliar General'!AP$4,'Lista Puestos Valorados'!$B$10:$BK$10,0),0)="","No relevante",VLOOKUP($B100,'Lista Puestos Valorados'!$B$11:$BK$510,MATCH('Auxiliar General'!AP$4,'Lista Puestos Valorados'!$B$10:$BK$10,0),0))</f>
        <v>No relevante</v>
      </c>
      <c r="AW100" s="26">
        <f>+HLOOKUP(AV100,Sistema_Puntos!$Q$5:$Y$43,'Auxiliar General'!AR$5,FALSE)</f>
        <v>0</v>
      </c>
      <c r="AX100" s="26" t="str">
        <f>+IF(VLOOKUP($B100,'Lista Puestos Valorados'!$B$11:$BK$510,MATCH('Auxiliar General'!AR$4,'Lista Puestos Valorados'!$B$10:$BK$10,0),0)="","No relevante",VLOOKUP($B100,'Lista Puestos Valorados'!$B$11:$BK$510,MATCH('Auxiliar General'!AR$4,'Lista Puestos Valorados'!$B$10:$BK$10,0),0))</f>
        <v>No relevante</v>
      </c>
      <c r="AY100" s="26">
        <f>+HLOOKUP(AX100,Sistema_Puntos!$Q$5:$Y$43,'Auxiliar General'!AT$5,FALSE)</f>
        <v>0</v>
      </c>
      <c r="AZ100" s="26" t="str">
        <f>+IF(VLOOKUP($B100,'Lista Puestos Valorados'!$B$11:$BK$510,MATCH('Auxiliar General'!AT$4,'Lista Puestos Valorados'!$B$10:$BK$10,0),0)="","No relevante",VLOOKUP($B100,'Lista Puestos Valorados'!$B$11:$BK$510,MATCH('Auxiliar General'!AT$4,'Lista Puestos Valorados'!$B$10:$BK$10,0),0))</f>
        <v>No relevante</v>
      </c>
      <c r="BA100" s="26">
        <f>+HLOOKUP(AZ100,Sistema_Puntos!$Q$5:$Y$43,'Auxiliar General'!AV$5,FALSE)</f>
        <v>0</v>
      </c>
      <c r="BB100" s="26" t="str">
        <f>+IF(VLOOKUP($B100,'Lista Puestos Valorados'!$B$11:$BK$510,MATCH('Auxiliar General'!AV$4,'Lista Puestos Valorados'!$B$10:$BK$10,0),0)="","No relevante",VLOOKUP($B100,'Lista Puestos Valorados'!$B$11:$BK$510,MATCH('Auxiliar General'!AV$4,'Lista Puestos Valorados'!$B$10:$BK$10,0),0))</f>
        <v>No relevante</v>
      </c>
      <c r="BC100" s="26">
        <f>+HLOOKUP(BB100,Sistema_Puntos!$Q$5:$Y$43,'Auxiliar General'!AX$5,FALSE)</f>
        <v>0</v>
      </c>
      <c r="BD100" s="26" t="str">
        <f>+IF(VLOOKUP($B100,'Lista Puestos Valorados'!$B$11:$BK$510,MATCH('Auxiliar General'!AX$4,'Lista Puestos Valorados'!$B$10:$BK$10,0),0)="","No relevante",VLOOKUP($B100,'Lista Puestos Valorados'!$B$11:$BK$510,MATCH('Auxiliar General'!AX$4,'Lista Puestos Valorados'!$B$10:$BK$10,0),0))</f>
        <v>No relevante</v>
      </c>
      <c r="BE100" s="26">
        <f>+HLOOKUP(BD100,Sistema_Puntos!$Q$5:$Y$43,'Auxiliar General'!AZ$5,FALSE)</f>
        <v>0</v>
      </c>
      <c r="BF100" s="26" t="str">
        <f>+IF(VLOOKUP($B100,'Lista Puestos Valorados'!$B$11:$BK$510,MATCH('Auxiliar General'!AZ$4,'Lista Puestos Valorados'!$B$10:$BK$10,0),0)="","No relevante",VLOOKUP($B100,'Lista Puestos Valorados'!$B$11:$BK$510,MATCH('Auxiliar General'!AZ$4,'Lista Puestos Valorados'!$B$10:$BK$10,0),0))</f>
        <v>No relevante</v>
      </c>
      <c r="BG100" s="26">
        <f>+HLOOKUP(BF100,Sistema_Puntos!$Q$5:$Y$43,'Auxiliar General'!BB$5,FALSE)</f>
        <v>0</v>
      </c>
      <c r="BH100" s="26" t="str">
        <f>+IF(VLOOKUP($B100,'Lista Puestos Valorados'!$B$11:$BK$510,MATCH('Auxiliar General'!BB$4,'Lista Puestos Valorados'!$B$10:$BK$10,0),0)="","No relevante",VLOOKUP($B100,'Lista Puestos Valorados'!$B$11:$BK$510,MATCH('Auxiliar General'!BB$4,'Lista Puestos Valorados'!$B$10:$BK$10,0),0))</f>
        <v>No relevante</v>
      </c>
      <c r="BI100" s="26">
        <f>+HLOOKUP(BH100,Sistema_Puntos!$Q$5:$Y$43,'Auxiliar General'!BD$5,FALSE)</f>
        <v>0</v>
      </c>
      <c r="BJ100" s="26" t="str">
        <f>+IF(VLOOKUP($B100,'Lista Puestos Valorados'!$B$11:$BK$510,MATCH('Auxiliar General'!BD$4,'Lista Puestos Valorados'!$B$10:$BK$10,0),0)="","No relevante",VLOOKUP($B100,'Lista Puestos Valorados'!$B$11:$BK$510,MATCH('Auxiliar General'!BD$4,'Lista Puestos Valorados'!$B$10:$BK$10,0),0))</f>
        <v>No relevante</v>
      </c>
      <c r="BK100" s="26">
        <f>+HLOOKUP(BJ100,Sistema_Puntos!$Q$5:$Y$43,'Auxiliar General'!BF$5,FALSE)</f>
        <v>0</v>
      </c>
      <c r="BL100" s="26" t="str">
        <f>+IF(VLOOKUP($B100,'Lista Puestos Valorados'!$B$11:$BK$510,MATCH('Auxiliar General'!BF$4,'Lista Puestos Valorados'!$B$10:$BK$10,0),0)="","No relevante",VLOOKUP($B100,'Lista Puestos Valorados'!$B$11:$BK$510,MATCH('Auxiliar General'!BF$4,'Lista Puestos Valorados'!$B$10:$BK$10,0),0))</f>
        <v>No relevante</v>
      </c>
      <c r="BM100" s="26">
        <f>+HLOOKUP(BL100,Sistema_Puntos!$Q$5:$Y$43,'Auxiliar General'!BH$5,FALSE)</f>
        <v>0</v>
      </c>
      <c r="BN100" s="26" t="str">
        <f>+IF(VLOOKUP($B100,'Lista Puestos Valorados'!$B$11:$BK$510,MATCH('Auxiliar General'!BH$4,'Lista Puestos Valorados'!$B$10:$BK$10,0),0)="","No relevante",VLOOKUP($B100,'Lista Puestos Valorados'!$B$11:$BK$510,MATCH('Auxiliar General'!BH$4,'Lista Puestos Valorados'!$B$10:$BK$10,0),0))</f>
        <v>No relevante</v>
      </c>
      <c r="BO100" s="26">
        <f>+HLOOKUP(BN100,Sistema_Puntos!$Q$5:$Y$43,'Auxiliar General'!BJ$5,FALSE)</f>
        <v>0</v>
      </c>
      <c r="BP100" s="26" t="str">
        <f>+IF(VLOOKUP($B100,'Lista Puestos Valorados'!$B$11:$BK$510,MATCH('Auxiliar General'!BJ$4,'Lista Puestos Valorados'!$B$10:$BK$10,0),0)="","No relevante",VLOOKUP($B100,'Lista Puestos Valorados'!$B$11:$BK$510,MATCH('Auxiliar General'!BJ$4,'Lista Puestos Valorados'!$B$10:$BK$10,0),0))</f>
        <v>No relevante</v>
      </c>
      <c r="BQ100" s="26">
        <f>+HLOOKUP(BP100,Sistema_Puntos!$Q$5:$Y$43,'Auxiliar General'!BL$5,FALSE)</f>
        <v>0</v>
      </c>
      <c r="BR100" s="26" t="str">
        <f>+IF(VLOOKUP($B100,'Lista Puestos Valorados'!$B$11:$BK$510,MATCH('Auxiliar General'!BL$4,'Lista Puestos Valorados'!$B$10:$BK$10,0),0)="","No relevante",VLOOKUP($B100,'Lista Puestos Valorados'!$B$11:$BK$510,MATCH('Auxiliar General'!BL$4,'Lista Puestos Valorados'!$B$10:$BK$10,0),0))</f>
        <v>No relevante</v>
      </c>
      <c r="BS100" s="26">
        <f>+HLOOKUP(BR100,Sistema_Puntos!$Q$5:$Y$43,'Auxiliar General'!BN$5,FALSE)</f>
        <v>0</v>
      </c>
      <c r="BT100" s="26" t="str">
        <f>+IF(VLOOKUP($B100,'Lista Puestos Valorados'!$B$11:$BK$510,MATCH('Auxiliar General'!BN$4,'Lista Puestos Valorados'!$B$10:$BK$10,0),0)="","No relevante",VLOOKUP($B100,'Lista Puestos Valorados'!$B$11:$BK$510,MATCH('Auxiliar General'!BN$4,'Lista Puestos Valorados'!$B$10:$BK$10,0),0))</f>
        <v>No relevante</v>
      </c>
      <c r="BU100" s="26">
        <f>+HLOOKUP(BT100,Sistema_Puntos!$Q$5:$Y$43,'Auxiliar General'!BP$5,FALSE)</f>
        <v>0</v>
      </c>
      <c r="BV100" s="26" t="str">
        <f>+IF(VLOOKUP($B100,'Lista Puestos Valorados'!$B$11:$BK$510,MATCH('Auxiliar General'!BP$4,'Lista Puestos Valorados'!$B$10:$BK$10,0),0)="","No relevante",VLOOKUP($B100,'Lista Puestos Valorados'!$B$11:$BK$510,MATCH('Auxiliar General'!BP$4,'Lista Puestos Valorados'!$B$10:$BK$10,0),0))</f>
        <v>No relevante</v>
      </c>
      <c r="BW100" s="26">
        <f>+HLOOKUP(BV100,Sistema_Puntos!$Q$5:$Y$43,'Auxiliar General'!BR$5,FALSE)</f>
        <v>0</v>
      </c>
      <c r="BX100" s="26" t="str">
        <f>+IF(VLOOKUP($B100,'Lista Puestos Valorados'!$B$11:$BK$510,MATCH('Auxiliar General'!BR$4,'Lista Puestos Valorados'!$B$10:$BK$10,0),0)="","No relevante",VLOOKUP($B100,'Lista Puestos Valorados'!$B$11:$BK$510,MATCH('Auxiliar General'!BR$4,'Lista Puestos Valorados'!$B$10:$BK$10,0),0))</f>
        <v>No relevante</v>
      </c>
      <c r="BY100" s="26">
        <f>+HLOOKUP(BX100,Sistema_Puntos!$Q$5:$Y$43,'Auxiliar General'!BT$5,FALSE)</f>
        <v>0</v>
      </c>
      <c r="BZ100" s="26" t="str">
        <f>+IF(VLOOKUP($B100,'Lista Puestos Valorados'!$B$11:$BK$510,MATCH('Auxiliar General'!BT$4,'Lista Puestos Valorados'!$B$10:$BK$10,0),0)="","No relevante",VLOOKUP($B100,'Lista Puestos Valorados'!$B$11:$BK$510,MATCH('Auxiliar General'!BT$4,'Lista Puestos Valorados'!$B$10:$BK$10,0),0))</f>
        <v>No relevante</v>
      </c>
      <c r="CA100" s="26">
        <f>+HLOOKUP(BZ100,Sistema_Puntos!$Q$5:$Y$43,'Auxiliar General'!BV$5,FALSE)</f>
        <v>0</v>
      </c>
      <c r="CB100" s="26" t="str">
        <f>+IF(VLOOKUP($B100,'Lista Puestos Valorados'!$B$11:$BK$510,MATCH('Auxiliar General'!BV$4,'Lista Puestos Valorados'!$B$10:$BK$10,0),0)="","No relevante",VLOOKUP($B100,'Lista Puestos Valorados'!$B$11:$BK$510,MATCH('Auxiliar General'!BV$4,'Lista Puestos Valorados'!$B$10:$BK$10,0),0))</f>
        <v>No relevante</v>
      </c>
      <c r="CC100" s="26">
        <f>+HLOOKUP(CB100,Sistema_Puntos!$Q$5:$Y$43,'Auxiliar General'!BX$5,FALSE)</f>
        <v>0</v>
      </c>
      <c r="CD100" s="26" t="str">
        <f>+IF(VLOOKUP($B100,'Lista Puestos Valorados'!$B$11:$BK$510,MATCH('Auxiliar General'!BX$4,'Lista Puestos Valorados'!$B$10:$BK$10,0),0)="","No relevante",VLOOKUP($B100,'Lista Puestos Valorados'!$B$11:$BK$510,MATCH('Auxiliar General'!BX$4,'Lista Puestos Valorados'!$B$10:$BK$10,0),0))</f>
        <v>No relevante</v>
      </c>
      <c r="CE100" s="26">
        <f>+HLOOKUP(CD100,Sistema_Puntos!$Q$5:$Y$43,'Auxiliar General'!BZ$5,FALSE)</f>
        <v>0</v>
      </c>
      <c r="CF100" s="26" t="str">
        <f>+IF(VLOOKUP($B100,'Lista Puestos Valorados'!$B$11:$BK$510,MATCH('Auxiliar General'!BZ$4,'Lista Puestos Valorados'!$B$10:$BK$10,0),0)="","No relevante",VLOOKUP($B100,'Lista Puestos Valorados'!$B$11:$BK$510,MATCH('Auxiliar General'!BZ$4,'Lista Puestos Valorados'!$B$10:$BK$10,0),0))</f>
        <v>No relevante</v>
      </c>
      <c r="CG100" s="26">
        <f>+HLOOKUP(CF100,Sistema_Puntos!$Q$5:$Y$43,'Auxiliar General'!CB$5,FALSE)</f>
        <v>0</v>
      </c>
      <c r="CH100" s="29"/>
      <c r="CI100" s="29"/>
    </row>
    <row r="101" spans="2:87" ht="17.55" customHeight="1">
      <c r="B101" s="26">
        <f>+'Listado de Puestos'!B101</f>
        <v>91</v>
      </c>
      <c r="C101" s="26" t="str">
        <f>+IF('Lista Puestos Valorados'!C101="","",'Lista Puestos Valorados'!C101)</f>
        <v/>
      </c>
      <c r="D101" s="26" t="str">
        <f>+IF('Lista Puestos Valorados'!D101="","",'Lista Puestos Valorados'!D101)</f>
        <v/>
      </c>
      <c r="E101" s="26" t="str">
        <f>+IF('Lista Puestos Valorados'!E101="","",'Lista Puestos Valorados'!E101)</f>
        <v/>
      </c>
      <c r="F101" s="26" t="str">
        <f>+IF('Lista Puestos Valorados'!F101="","",'Lista Puestos Valorados'!F101)</f>
        <v/>
      </c>
      <c r="G101" s="26" t="str">
        <f>+IF('Lista Puestos Valorados'!G101="","",'Lista Puestos Valorados'!G101)</f>
        <v/>
      </c>
      <c r="H101" s="26" t="str">
        <f>+IF('Lista Puestos Valorados'!H101="","",'Lista Puestos Valorados'!H101)</f>
        <v/>
      </c>
      <c r="I101" s="26" t="str">
        <f>+IF('Lista Puestos Valorados'!I101="","",'Lista Puestos Valorados'!I101)</f>
        <v/>
      </c>
      <c r="J101" s="118" t="e">
        <f t="array" ref="J101">+IF(L101="","",_xlfn.IFS(L101&lt;='Cortes de Agrupacion'!$F$15,'Cortes de Agrupacion'!$E$15,'Resultados General'!L101&lt;='Cortes de Agrupacion'!$F$14,'Cortes de Agrupacion'!$E$14,'Resultados General'!L101&lt;='Cortes de Agrupacion'!$F$13,'Cortes de Agrupacion'!$E$13,L101&lt;='Cortes de Agrupacion'!$F$12,'Cortes de Agrupacion'!$E$12,'Resultados General'!L101&lt;='Cortes de Agrupacion'!$F$11,'Cortes de Agrupacion'!$E$11,'Resultados General'!L101&lt;='Cortes de Agrupacion'!$F$10,'Cortes de Agrupacion'!$E$10,'Resultados General'!L101&lt;='Cortes de Agrupacion'!$F$9,'Cortes de Agrupacion'!$E$9,'Resultados General'!L101&lt;='Cortes de Agrupacion'!$F$8,'Cortes de Agrupacion'!$E$8,'Resultados General'!L101&lt;='Cortes de Agrupacion'!$F$7,'Cortes de Agrupacion'!$E$7,'Resultados General'!L101&lt;='Cortes de Agrupacion'!$F$6,'Cortes de Agrupacion'!$E$6))</f>
        <v>#VALUE!</v>
      </c>
      <c r="K101" s="118" t="str">
        <f t="shared" si="2"/>
        <v/>
      </c>
      <c r="L101" s="124" t="e">
        <f>#VALUE!</f>
        <v>#VALUE!</v>
      </c>
      <c r="M101" s="26" t="e">
        <f ca="1">+_xlfn.IFNA(VLOOKUP(C101,'Distribución de puestos'!$B$8:$I$507,8,0),"")</f>
        <v>#NAME?</v>
      </c>
      <c r="N101" s="26" t="str">
        <f>+IF(VLOOKUP($B101,'Lista Puestos Valorados'!$B$11:$BK$510,MATCH('Auxiliar General'!H$4,'Lista Puestos Valorados'!$B$10:$BK$10,0),0)="","No relevante",VLOOKUP($B101,'Lista Puestos Valorados'!$B$11:$BK$510,MATCH('Auxiliar General'!H$4,'Lista Puestos Valorados'!$B$10:$BK$10,0),0))</f>
        <v>No relevante</v>
      </c>
      <c r="O101" s="26">
        <f>+HLOOKUP(N101,Sistema_Puntos!$Q$5:$Y$43,'Auxiliar General'!J$5,FALSE)</f>
        <v>0</v>
      </c>
      <c r="P101" s="26" t="str">
        <f>+IF(VLOOKUP($B101,'Lista Puestos Valorados'!$B$11:$BK$510,MATCH('Auxiliar General'!J$4,'Lista Puestos Valorados'!$B$10:$BK$10,0),0)="","No relevante",VLOOKUP($B101,'Lista Puestos Valorados'!$B$11:$BK$510,MATCH('Auxiliar General'!J$4,'Lista Puestos Valorados'!$B$10:$BK$10,0),0))</f>
        <v>No relevante</v>
      </c>
      <c r="Q101" s="26">
        <f>+HLOOKUP(P101,Sistema_Puntos!$Q$5:$Y$43,'Auxiliar General'!L$5,FALSE)</f>
        <v>0</v>
      </c>
      <c r="R101" s="26" t="str">
        <f>+IF(VLOOKUP($B101,'Lista Puestos Valorados'!$B$11:$BK$510,MATCH('Auxiliar General'!L$4,'Lista Puestos Valorados'!$B$10:$BK$10,0),0)="","No relevante",VLOOKUP($B101,'Lista Puestos Valorados'!$B$11:$BK$510,MATCH('Auxiliar General'!L$4,'Lista Puestos Valorados'!$B$10:$BK$10,0),0))</f>
        <v>No relevante</v>
      </c>
      <c r="S101" s="26">
        <f>+HLOOKUP(R101,Sistema_Puntos!$Q$5:$Y$43,'Auxiliar General'!N$5,FALSE)</f>
        <v>0</v>
      </c>
      <c r="T101" s="26" t="str">
        <f>+IF(VLOOKUP($B101,'Lista Puestos Valorados'!$B$11:$BK$510,MATCH('Auxiliar General'!N$4,'Lista Puestos Valorados'!$B$10:$BK$10,0),0)="","No relevante",VLOOKUP($B101,'Lista Puestos Valorados'!$B$11:$BK$510,MATCH('Auxiliar General'!N$4,'Lista Puestos Valorados'!$B$10:$BK$10,0),0))</f>
        <v>No relevante</v>
      </c>
      <c r="U101" s="26">
        <f>+HLOOKUP(T101,Sistema_Puntos!$Q$5:$Y$43,'Auxiliar General'!P$5,FALSE)</f>
        <v>0</v>
      </c>
      <c r="V101" s="26" t="str">
        <f>+IF(VLOOKUP($B101,'Lista Puestos Valorados'!$B$11:$BK$510,MATCH('Auxiliar General'!P$4,'Lista Puestos Valorados'!$B$10:$BK$10,0),0)="","No relevante",VLOOKUP($B101,'Lista Puestos Valorados'!$B$11:$BK$510,MATCH('Auxiliar General'!P$4,'Lista Puestos Valorados'!$B$10:$BK$10,0),0))</f>
        <v>No relevante</v>
      </c>
      <c r="W101" s="26">
        <f>+HLOOKUP(V101,Sistema_Puntos!$Q$5:$Y$43,'Auxiliar General'!R$5,FALSE)</f>
        <v>0</v>
      </c>
      <c r="X101" s="26" t="str">
        <f>+IF(VLOOKUP($B101,'Lista Puestos Valorados'!$B$11:$BK$510,MATCH('Auxiliar General'!R$4,'Lista Puestos Valorados'!$B$10:$BK$10,0),0)="","No relevante",VLOOKUP($B101,'Lista Puestos Valorados'!$B$11:$BK$510,MATCH('Auxiliar General'!R$4,'Lista Puestos Valorados'!$B$10:$BK$10,0),0))</f>
        <v>No relevante</v>
      </c>
      <c r="Y101" s="26">
        <f>+HLOOKUP(X101,Sistema_Puntos!$Q$5:$Y$43,'Auxiliar General'!T$5,FALSE)</f>
        <v>0</v>
      </c>
      <c r="Z101" s="26" t="str">
        <f>+IF(VLOOKUP($B101,'Lista Puestos Valorados'!$B$11:$BK$510,MATCH('Auxiliar General'!T$4,'Lista Puestos Valorados'!$B$10:$BK$10,0),0)="","No relevante",VLOOKUP($B101,'Lista Puestos Valorados'!$B$11:$BK$510,MATCH('Auxiliar General'!T$4,'Lista Puestos Valorados'!$B$10:$BK$10,0),0))</f>
        <v>No relevante</v>
      </c>
      <c r="AA101" s="26">
        <f>+HLOOKUP(Z101,Sistema_Puntos!$Q$5:$Y$43,'Auxiliar General'!V$5,FALSE)</f>
        <v>0</v>
      </c>
      <c r="AB101" s="26" t="str">
        <f>+IF(VLOOKUP($B101,'Lista Puestos Valorados'!$B$11:$BK$510,MATCH('Auxiliar General'!V$4,'Lista Puestos Valorados'!$B$10:$BK$10,0),0)="","No relevante",VLOOKUP($B101,'Lista Puestos Valorados'!$B$11:$BK$510,MATCH('Auxiliar General'!V$4,'Lista Puestos Valorados'!$B$10:$BK$10,0),0))</f>
        <v>No relevante</v>
      </c>
      <c r="AC101" s="26">
        <f>+HLOOKUP(AB101,Sistema_Puntos!$Q$5:$Y$43,'Auxiliar General'!X$5,FALSE)</f>
        <v>0</v>
      </c>
      <c r="AD101" s="26" t="str">
        <f>+IF(VLOOKUP($B101,'Lista Puestos Valorados'!$B$11:$BK$510,MATCH('Auxiliar General'!X$4,'Lista Puestos Valorados'!$B$10:$BK$10,0),0)="","No relevante",VLOOKUP($B101,'Lista Puestos Valorados'!$B$11:$BK$510,MATCH('Auxiliar General'!X$4,'Lista Puestos Valorados'!$B$10:$BK$10,0),0))</f>
        <v>No relevante</v>
      </c>
      <c r="AE101" s="26">
        <f>+HLOOKUP(AD101,Sistema_Puntos!$Q$5:$Y$43,'Auxiliar General'!Z$5,FALSE)</f>
        <v>0</v>
      </c>
      <c r="AF101" s="26" t="str">
        <f>+IF(VLOOKUP($B101,'Lista Puestos Valorados'!$B$11:$BK$510,MATCH('Auxiliar General'!Z$4,'Lista Puestos Valorados'!$B$10:$BK$10,0),0)="","No relevante",VLOOKUP($B101,'Lista Puestos Valorados'!$B$11:$BK$510,MATCH('Auxiliar General'!Z$4,'Lista Puestos Valorados'!$B$10:$BK$10,0),0))</f>
        <v>No relevante</v>
      </c>
      <c r="AG101" s="26">
        <f>+HLOOKUP(AF101,Sistema_Puntos!$Q$5:$Y$43,'Auxiliar General'!AB$5,FALSE)</f>
        <v>0</v>
      </c>
      <c r="AH101" s="26" t="str">
        <f>+IF(VLOOKUP($B101,'Lista Puestos Valorados'!$B$11:$BK$510,MATCH('Auxiliar General'!AB$4,'Lista Puestos Valorados'!$B$10:$BK$10,0),0)="","No relevante",VLOOKUP($B101,'Lista Puestos Valorados'!$B$11:$BK$510,MATCH('Auxiliar General'!AB$4,'Lista Puestos Valorados'!$B$10:$BK$10,0),0))</f>
        <v>No relevante</v>
      </c>
      <c r="AI101" s="26">
        <f>+HLOOKUP(AH101,Sistema_Puntos!$Q$5:$Y$43,'Auxiliar General'!AD$5,FALSE)</f>
        <v>0</v>
      </c>
      <c r="AJ101" s="26" t="str">
        <f>+IF(VLOOKUP($B101,'Lista Puestos Valorados'!$B$11:$BK$510,MATCH('Auxiliar General'!AD$4,'Lista Puestos Valorados'!$B$10:$BK$10,0),0)="","No relevante",VLOOKUP($B101,'Lista Puestos Valorados'!$B$11:$BK$510,MATCH('Auxiliar General'!AD$4,'Lista Puestos Valorados'!$B$10:$BK$10,0),0))</f>
        <v>No relevante</v>
      </c>
      <c r="AK101" s="26">
        <f>+HLOOKUP(AJ101,Sistema_Puntos!$Q$5:$Y$43,'Auxiliar General'!AF$5,FALSE)</f>
        <v>0</v>
      </c>
      <c r="AL101" s="26" t="str">
        <f>+IF(VLOOKUP($B101,'Lista Puestos Valorados'!$B$11:$BK$510,MATCH('Auxiliar General'!AF$4,'Lista Puestos Valorados'!$B$10:$BK$10,0),0)="","No relevante",VLOOKUP($B101,'Lista Puestos Valorados'!$B$11:$BK$510,MATCH('Auxiliar General'!AF$4,'Lista Puestos Valorados'!$B$10:$BK$10,0),0))</f>
        <v>No relevante</v>
      </c>
      <c r="AM101" s="26">
        <f>+HLOOKUP(AL101,Sistema_Puntos!$Q$5:$Y$43,'Auxiliar General'!AH$5,FALSE)</f>
        <v>0</v>
      </c>
      <c r="AN101" s="26" t="str">
        <f>+IF(VLOOKUP($B101,'Lista Puestos Valorados'!$B$11:$BK$510,MATCH('Auxiliar General'!AH$4,'Lista Puestos Valorados'!$B$10:$BK$10,0),0)="","No relevante",VLOOKUP($B101,'Lista Puestos Valorados'!$B$11:$BK$510,MATCH('Auxiliar General'!AH$4,'Lista Puestos Valorados'!$B$10:$BK$10,0),0))</f>
        <v>No relevante</v>
      </c>
      <c r="AO101" s="26">
        <f>+HLOOKUP(AN101,Sistema_Puntos!$Q$5:$Y$43,'Auxiliar General'!AJ$5,FALSE)</f>
        <v>0</v>
      </c>
      <c r="AP101" s="26" t="str">
        <f>+IF(VLOOKUP($B101,'Lista Puestos Valorados'!$B$11:$BK$510,MATCH('Auxiliar General'!AJ$4,'Lista Puestos Valorados'!$B$10:$BK$10,0),0)="","No relevante",VLOOKUP($B101,'Lista Puestos Valorados'!$B$11:$BK$510,MATCH('Auxiliar General'!AJ$4,'Lista Puestos Valorados'!$B$10:$BK$10,0),0))</f>
        <v>No relevante</v>
      </c>
      <c r="AQ101" s="26">
        <f>+HLOOKUP(AP101,Sistema_Puntos!$Q$5:$Y$43,'Auxiliar General'!AL$5,FALSE)</f>
        <v>0</v>
      </c>
      <c r="AR101" s="26" t="str">
        <f>+IF(VLOOKUP($B101,'Lista Puestos Valorados'!$B$11:$BK$510,MATCH('Auxiliar General'!AL$4,'Lista Puestos Valorados'!$B$10:$BK$10,0),0)="","No relevante",VLOOKUP($B101,'Lista Puestos Valorados'!$B$11:$BK$510,MATCH('Auxiliar General'!AL$4,'Lista Puestos Valorados'!$B$10:$BK$10,0),0))</f>
        <v>No relevante</v>
      </c>
      <c r="AS101" s="26">
        <f>+HLOOKUP(AR101,Sistema_Puntos!$Q$5:$Y$43,'Auxiliar General'!AN$5,FALSE)</f>
        <v>0</v>
      </c>
      <c r="AT101" s="26" t="str">
        <f>+IF(VLOOKUP($B101,'Lista Puestos Valorados'!$B$11:$BK$510,MATCH('Auxiliar General'!AN$4,'Lista Puestos Valorados'!$B$10:$BK$10,0),0)="","No relevante",VLOOKUP($B101,'Lista Puestos Valorados'!$B$11:$BK$510,MATCH('Auxiliar General'!AN$4,'Lista Puestos Valorados'!$B$10:$BK$10,0),0))</f>
        <v>No relevante</v>
      </c>
      <c r="AU101" s="26">
        <f>+HLOOKUP(AT101,Sistema_Puntos!$Q$5:$Y$43,'Auxiliar General'!AP$5,FALSE)</f>
        <v>0</v>
      </c>
      <c r="AV101" s="26" t="str">
        <f>+IF(VLOOKUP($B101,'Lista Puestos Valorados'!$B$11:$BK$510,MATCH('Auxiliar General'!AP$4,'Lista Puestos Valorados'!$B$10:$BK$10,0),0)="","No relevante",VLOOKUP($B101,'Lista Puestos Valorados'!$B$11:$BK$510,MATCH('Auxiliar General'!AP$4,'Lista Puestos Valorados'!$B$10:$BK$10,0),0))</f>
        <v>No relevante</v>
      </c>
      <c r="AW101" s="26">
        <f>+HLOOKUP(AV101,Sistema_Puntos!$Q$5:$Y$43,'Auxiliar General'!AR$5,FALSE)</f>
        <v>0</v>
      </c>
      <c r="AX101" s="26" t="str">
        <f>+IF(VLOOKUP($B101,'Lista Puestos Valorados'!$B$11:$BK$510,MATCH('Auxiliar General'!AR$4,'Lista Puestos Valorados'!$B$10:$BK$10,0),0)="","No relevante",VLOOKUP($B101,'Lista Puestos Valorados'!$B$11:$BK$510,MATCH('Auxiliar General'!AR$4,'Lista Puestos Valorados'!$B$10:$BK$10,0),0))</f>
        <v>No relevante</v>
      </c>
      <c r="AY101" s="26">
        <f>+HLOOKUP(AX101,Sistema_Puntos!$Q$5:$Y$43,'Auxiliar General'!AT$5,FALSE)</f>
        <v>0</v>
      </c>
      <c r="AZ101" s="26" t="str">
        <f>+IF(VLOOKUP($B101,'Lista Puestos Valorados'!$B$11:$BK$510,MATCH('Auxiliar General'!AT$4,'Lista Puestos Valorados'!$B$10:$BK$10,0),0)="","No relevante",VLOOKUP($B101,'Lista Puestos Valorados'!$B$11:$BK$510,MATCH('Auxiliar General'!AT$4,'Lista Puestos Valorados'!$B$10:$BK$10,0),0))</f>
        <v>No relevante</v>
      </c>
      <c r="BA101" s="26">
        <f>+HLOOKUP(AZ101,Sistema_Puntos!$Q$5:$Y$43,'Auxiliar General'!AV$5,FALSE)</f>
        <v>0</v>
      </c>
      <c r="BB101" s="26" t="str">
        <f>+IF(VLOOKUP($B101,'Lista Puestos Valorados'!$B$11:$BK$510,MATCH('Auxiliar General'!AV$4,'Lista Puestos Valorados'!$B$10:$BK$10,0),0)="","No relevante",VLOOKUP($B101,'Lista Puestos Valorados'!$B$11:$BK$510,MATCH('Auxiliar General'!AV$4,'Lista Puestos Valorados'!$B$10:$BK$10,0),0))</f>
        <v>No relevante</v>
      </c>
      <c r="BC101" s="26">
        <f>+HLOOKUP(BB101,Sistema_Puntos!$Q$5:$Y$43,'Auxiliar General'!AX$5,FALSE)</f>
        <v>0</v>
      </c>
      <c r="BD101" s="26" t="str">
        <f>+IF(VLOOKUP($B101,'Lista Puestos Valorados'!$B$11:$BK$510,MATCH('Auxiliar General'!AX$4,'Lista Puestos Valorados'!$B$10:$BK$10,0),0)="","No relevante",VLOOKUP($B101,'Lista Puestos Valorados'!$B$11:$BK$510,MATCH('Auxiliar General'!AX$4,'Lista Puestos Valorados'!$B$10:$BK$10,0),0))</f>
        <v>No relevante</v>
      </c>
      <c r="BE101" s="26">
        <f>+HLOOKUP(BD101,Sistema_Puntos!$Q$5:$Y$43,'Auxiliar General'!AZ$5,FALSE)</f>
        <v>0</v>
      </c>
      <c r="BF101" s="26" t="str">
        <f>+IF(VLOOKUP($B101,'Lista Puestos Valorados'!$B$11:$BK$510,MATCH('Auxiliar General'!AZ$4,'Lista Puestos Valorados'!$B$10:$BK$10,0),0)="","No relevante",VLOOKUP($B101,'Lista Puestos Valorados'!$B$11:$BK$510,MATCH('Auxiliar General'!AZ$4,'Lista Puestos Valorados'!$B$10:$BK$10,0),0))</f>
        <v>No relevante</v>
      </c>
      <c r="BG101" s="26">
        <f>+HLOOKUP(BF101,Sistema_Puntos!$Q$5:$Y$43,'Auxiliar General'!BB$5,FALSE)</f>
        <v>0</v>
      </c>
      <c r="BH101" s="26" t="str">
        <f>+IF(VLOOKUP($B101,'Lista Puestos Valorados'!$B$11:$BK$510,MATCH('Auxiliar General'!BB$4,'Lista Puestos Valorados'!$B$10:$BK$10,0),0)="","No relevante",VLOOKUP($B101,'Lista Puestos Valorados'!$B$11:$BK$510,MATCH('Auxiliar General'!BB$4,'Lista Puestos Valorados'!$B$10:$BK$10,0),0))</f>
        <v>No relevante</v>
      </c>
      <c r="BI101" s="26">
        <f>+HLOOKUP(BH101,Sistema_Puntos!$Q$5:$Y$43,'Auxiliar General'!BD$5,FALSE)</f>
        <v>0</v>
      </c>
      <c r="BJ101" s="26" t="str">
        <f>+IF(VLOOKUP($B101,'Lista Puestos Valorados'!$B$11:$BK$510,MATCH('Auxiliar General'!BD$4,'Lista Puestos Valorados'!$B$10:$BK$10,0),0)="","No relevante",VLOOKUP($B101,'Lista Puestos Valorados'!$B$11:$BK$510,MATCH('Auxiliar General'!BD$4,'Lista Puestos Valorados'!$B$10:$BK$10,0),0))</f>
        <v>No relevante</v>
      </c>
      <c r="BK101" s="26">
        <f>+HLOOKUP(BJ101,Sistema_Puntos!$Q$5:$Y$43,'Auxiliar General'!BF$5,FALSE)</f>
        <v>0</v>
      </c>
      <c r="BL101" s="26" t="str">
        <f>+IF(VLOOKUP($B101,'Lista Puestos Valorados'!$B$11:$BK$510,MATCH('Auxiliar General'!BF$4,'Lista Puestos Valorados'!$B$10:$BK$10,0),0)="","No relevante",VLOOKUP($B101,'Lista Puestos Valorados'!$B$11:$BK$510,MATCH('Auxiliar General'!BF$4,'Lista Puestos Valorados'!$B$10:$BK$10,0),0))</f>
        <v>No relevante</v>
      </c>
      <c r="BM101" s="26">
        <f>+HLOOKUP(BL101,Sistema_Puntos!$Q$5:$Y$43,'Auxiliar General'!BH$5,FALSE)</f>
        <v>0</v>
      </c>
      <c r="BN101" s="26" t="str">
        <f>+IF(VLOOKUP($B101,'Lista Puestos Valorados'!$B$11:$BK$510,MATCH('Auxiliar General'!BH$4,'Lista Puestos Valorados'!$B$10:$BK$10,0),0)="","No relevante",VLOOKUP($B101,'Lista Puestos Valorados'!$B$11:$BK$510,MATCH('Auxiliar General'!BH$4,'Lista Puestos Valorados'!$B$10:$BK$10,0),0))</f>
        <v>No relevante</v>
      </c>
      <c r="BO101" s="26">
        <f>+HLOOKUP(BN101,Sistema_Puntos!$Q$5:$Y$43,'Auxiliar General'!BJ$5,FALSE)</f>
        <v>0</v>
      </c>
      <c r="BP101" s="26" t="str">
        <f>+IF(VLOOKUP($B101,'Lista Puestos Valorados'!$B$11:$BK$510,MATCH('Auxiliar General'!BJ$4,'Lista Puestos Valorados'!$B$10:$BK$10,0),0)="","No relevante",VLOOKUP($B101,'Lista Puestos Valorados'!$B$11:$BK$510,MATCH('Auxiliar General'!BJ$4,'Lista Puestos Valorados'!$B$10:$BK$10,0),0))</f>
        <v>No relevante</v>
      </c>
      <c r="BQ101" s="26">
        <f>+HLOOKUP(BP101,Sistema_Puntos!$Q$5:$Y$43,'Auxiliar General'!BL$5,FALSE)</f>
        <v>0</v>
      </c>
      <c r="BR101" s="26" t="str">
        <f>+IF(VLOOKUP($B101,'Lista Puestos Valorados'!$B$11:$BK$510,MATCH('Auxiliar General'!BL$4,'Lista Puestos Valorados'!$B$10:$BK$10,0),0)="","No relevante",VLOOKUP($B101,'Lista Puestos Valorados'!$B$11:$BK$510,MATCH('Auxiliar General'!BL$4,'Lista Puestos Valorados'!$B$10:$BK$10,0),0))</f>
        <v>No relevante</v>
      </c>
      <c r="BS101" s="26">
        <f>+HLOOKUP(BR101,Sistema_Puntos!$Q$5:$Y$43,'Auxiliar General'!BN$5,FALSE)</f>
        <v>0</v>
      </c>
      <c r="BT101" s="26" t="str">
        <f>+IF(VLOOKUP($B101,'Lista Puestos Valorados'!$B$11:$BK$510,MATCH('Auxiliar General'!BN$4,'Lista Puestos Valorados'!$B$10:$BK$10,0),0)="","No relevante",VLOOKUP($B101,'Lista Puestos Valorados'!$B$11:$BK$510,MATCH('Auxiliar General'!BN$4,'Lista Puestos Valorados'!$B$10:$BK$10,0),0))</f>
        <v>No relevante</v>
      </c>
      <c r="BU101" s="26">
        <f>+HLOOKUP(BT101,Sistema_Puntos!$Q$5:$Y$43,'Auxiliar General'!BP$5,FALSE)</f>
        <v>0</v>
      </c>
      <c r="BV101" s="26" t="str">
        <f>+IF(VLOOKUP($B101,'Lista Puestos Valorados'!$B$11:$BK$510,MATCH('Auxiliar General'!BP$4,'Lista Puestos Valorados'!$B$10:$BK$10,0),0)="","No relevante",VLOOKUP($B101,'Lista Puestos Valorados'!$B$11:$BK$510,MATCH('Auxiliar General'!BP$4,'Lista Puestos Valorados'!$B$10:$BK$10,0),0))</f>
        <v>No relevante</v>
      </c>
      <c r="BW101" s="26">
        <f>+HLOOKUP(BV101,Sistema_Puntos!$Q$5:$Y$43,'Auxiliar General'!BR$5,FALSE)</f>
        <v>0</v>
      </c>
      <c r="BX101" s="26" t="str">
        <f>+IF(VLOOKUP($B101,'Lista Puestos Valorados'!$B$11:$BK$510,MATCH('Auxiliar General'!BR$4,'Lista Puestos Valorados'!$B$10:$BK$10,0),0)="","No relevante",VLOOKUP($B101,'Lista Puestos Valorados'!$B$11:$BK$510,MATCH('Auxiliar General'!BR$4,'Lista Puestos Valorados'!$B$10:$BK$10,0),0))</f>
        <v>No relevante</v>
      </c>
      <c r="BY101" s="26">
        <f>+HLOOKUP(BX101,Sistema_Puntos!$Q$5:$Y$43,'Auxiliar General'!BT$5,FALSE)</f>
        <v>0</v>
      </c>
      <c r="BZ101" s="26" t="str">
        <f>+IF(VLOOKUP($B101,'Lista Puestos Valorados'!$B$11:$BK$510,MATCH('Auxiliar General'!BT$4,'Lista Puestos Valorados'!$B$10:$BK$10,0),0)="","No relevante",VLOOKUP($B101,'Lista Puestos Valorados'!$B$11:$BK$510,MATCH('Auxiliar General'!BT$4,'Lista Puestos Valorados'!$B$10:$BK$10,0),0))</f>
        <v>No relevante</v>
      </c>
      <c r="CA101" s="26">
        <f>+HLOOKUP(BZ101,Sistema_Puntos!$Q$5:$Y$43,'Auxiliar General'!BV$5,FALSE)</f>
        <v>0</v>
      </c>
      <c r="CB101" s="26" t="str">
        <f>+IF(VLOOKUP($B101,'Lista Puestos Valorados'!$B$11:$BK$510,MATCH('Auxiliar General'!BV$4,'Lista Puestos Valorados'!$B$10:$BK$10,0),0)="","No relevante",VLOOKUP($B101,'Lista Puestos Valorados'!$B$11:$BK$510,MATCH('Auxiliar General'!BV$4,'Lista Puestos Valorados'!$B$10:$BK$10,0),0))</f>
        <v>No relevante</v>
      </c>
      <c r="CC101" s="26">
        <f>+HLOOKUP(CB101,Sistema_Puntos!$Q$5:$Y$43,'Auxiliar General'!BX$5,FALSE)</f>
        <v>0</v>
      </c>
      <c r="CD101" s="26" t="str">
        <f>+IF(VLOOKUP($B101,'Lista Puestos Valorados'!$B$11:$BK$510,MATCH('Auxiliar General'!BX$4,'Lista Puestos Valorados'!$B$10:$BK$10,0),0)="","No relevante",VLOOKUP($B101,'Lista Puestos Valorados'!$B$11:$BK$510,MATCH('Auxiliar General'!BX$4,'Lista Puestos Valorados'!$B$10:$BK$10,0),0))</f>
        <v>No relevante</v>
      </c>
      <c r="CE101" s="26">
        <f>+HLOOKUP(CD101,Sistema_Puntos!$Q$5:$Y$43,'Auxiliar General'!BZ$5,FALSE)</f>
        <v>0</v>
      </c>
      <c r="CF101" s="26" t="str">
        <f>+IF(VLOOKUP($B101,'Lista Puestos Valorados'!$B$11:$BK$510,MATCH('Auxiliar General'!BZ$4,'Lista Puestos Valorados'!$B$10:$BK$10,0),0)="","No relevante",VLOOKUP($B101,'Lista Puestos Valorados'!$B$11:$BK$510,MATCH('Auxiliar General'!BZ$4,'Lista Puestos Valorados'!$B$10:$BK$10,0),0))</f>
        <v>No relevante</v>
      </c>
      <c r="CG101" s="26">
        <f>+HLOOKUP(CF101,Sistema_Puntos!$Q$5:$Y$43,'Auxiliar General'!CB$5,FALSE)</f>
        <v>0</v>
      </c>
      <c r="CH101" s="29"/>
      <c r="CI101" s="29"/>
    </row>
    <row r="102" spans="2:87" ht="17.55" customHeight="1">
      <c r="B102" s="26">
        <f>+'Listado de Puestos'!B102</f>
        <v>92</v>
      </c>
      <c r="C102" s="26" t="str">
        <f>+IF('Lista Puestos Valorados'!C102="","",'Lista Puestos Valorados'!C102)</f>
        <v/>
      </c>
      <c r="D102" s="26" t="str">
        <f>+IF('Lista Puestos Valorados'!D102="","",'Lista Puestos Valorados'!D102)</f>
        <v/>
      </c>
      <c r="E102" s="26" t="str">
        <f>+IF('Lista Puestos Valorados'!E102="","",'Lista Puestos Valorados'!E102)</f>
        <v/>
      </c>
      <c r="F102" s="26" t="str">
        <f>+IF('Lista Puestos Valorados'!F102="","",'Lista Puestos Valorados'!F102)</f>
        <v/>
      </c>
      <c r="G102" s="26" t="str">
        <f>+IF('Lista Puestos Valorados'!G102="","",'Lista Puestos Valorados'!G102)</f>
        <v/>
      </c>
      <c r="H102" s="26" t="str">
        <f>+IF('Lista Puestos Valorados'!H102="","",'Lista Puestos Valorados'!H102)</f>
        <v/>
      </c>
      <c r="I102" s="26" t="str">
        <f>+IF('Lista Puestos Valorados'!I102="","",'Lista Puestos Valorados'!I102)</f>
        <v/>
      </c>
      <c r="J102" s="118" t="e">
        <f t="array" ref="J102">+IF(L102="","",_xlfn.IFS(L102&lt;='Cortes de Agrupacion'!$F$15,'Cortes de Agrupacion'!$E$15,'Resultados General'!L102&lt;='Cortes de Agrupacion'!$F$14,'Cortes de Agrupacion'!$E$14,'Resultados General'!L102&lt;='Cortes de Agrupacion'!$F$13,'Cortes de Agrupacion'!$E$13,L102&lt;='Cortes de Agrupacion'!$F$12,'Cortes de Agrupacion'!$E$12,'Resultados General'!L102&lt;='Cortes de Agrupacion'!$F$11,'Cortes de Agrupacion'!$E$11,'Resultados General'!L102&lt;='Cortes de Agrupacion'!$F$10,'Cortes de Agrupacion'!$E$10,'Resultados General'!L102&lt;='Cortes de Agrupacion'!$F$9,'Cortes de Agrupacion'!$E$9,'Resultados General'!L102&lt;='Cortes de Agrupacion'!$F$8,'Cortes de Agrupacion'!$E$8,'Resultados General'!L102&lt;='Cortes de Agrupacion'!$F$7,'Cortes de Agrupacion'!$E$7,'Resultados General'!L102&lt;='Cortes de Agrupacion'!$F$6,'Cortes de Agrupacion'!$E$6))</f>
        <v>#VALUE!</v>
      </c>
      <c r="K102" s="118" t="str">
        <f t="shared" si="2"/>
        <v/>
      </c>
      <c r="L102" s="124" t="e">
        <f>#VALUE!</f>
        <v>#VALUE!</v>
      </c>
      <c r="M102" s="26" t="e">
        <f ca="1">+_xlfn.IFNA(VLOOKUP(C102,'Distribución de puestos'!$B$8:$I$507,8,0),"")</f>
        <v>#NAME?</v>
      </c>
      <c r="N102" s="26" t="str">
        <f>+IF(VLOOKUP($B102,'Lista Puestos Valorados'!$B$11:$BK$510,MATCH('Auxiliar General'!H$4,'Lista Puestos Valorados'!$B$10:$BK$10,0),0)="","No relevante",VLOOKUP($B102,'Lista Puestos Valorados'!$B$11:$BK$510,MATCH('Auxiliar General'!H$4,'Lista Puestos Valorados'!$B$10:$BK$10,0),0))</f>
        <v>No relevante</v>
      </c>
      <c r="O102" s="26">
        <f>+HLOOKUP(N102,Sistema_Puntos!$Q$5:$Y$43,'Auxiliar General'!J$5,FALSE)</f>
        <v>0</v>
      </c>
      <c r="P102" s="26" t="str">
        <f>+IF(VLOOKUP($B102,'Lista Puestos Valorados'!$B$11:$BK$510,MATCH('Auxiliar General'!J$4,'Lista Puestos Valorados'!$B$10:$BK$10,0),0)="","No relevante",VLOOKUP($B102,'Lista Puestos Valorados'!$B$11:$BK$510,MATCH('Auxiliar General'!J$4,'Lista Puestos Valorados'!$B$10:$BK$10,0),0))</f>
        <v>No relevante</v>
      </c>
      <c r="Q102" s="26">
        <f>+HLOOKUP(P102,Sistema_Puntos!$Q$5:$Y$43,'Auxiliar General'!L$5,FALSE)</f>
        <v>0</v>
      </c>
      <c r="R102" s="26" t="str">
        <f>+IF(VLOOKUP($B102,'Lista Puestos Valorados'!$B$11:$BK$510,MATCH('Auxiliar General'!L$4,'Lista Puestos Valorados'!$B$10:$BK$10,0),0)="","No relevante",VLOOKUP($B102,'Lista Puestos Valorados'!$B$11:$BK$510,MATCH('Auxiliar General'!L$4,'Lista Puestos Valorados'!$B$10:$BK$10,0),0))</f>
        <v>No relevante</v>
      </c>
      <c r="S102" s="26">
        <f>+HLOOKUP(R102,Sistema_Puntos!$Q$5:$Y$43,'Auxiliar General'!N$5,FALSE)</f>
        <v>0</v>
      </c>
      <c r="T102" s="26" t="str">
        <f>+IF(VLOOKUP($B102,'Lista Puestos Valorados'!$B$11:$BK$510,MATCH('Auxiliar General'!N$4,'Lista Puestos Valorados'!$B$10:$BK$10,0),0)="","No relevante",VLOOKUP($B102,'Lista Puestos Valorados'!$B$11:$BK$510,MATCH('Auxiliar General'!N$4,'Lista Puestos Valorados'!$B$10:$BK$10,0),0))</f>
        <v>No relevante</v>
      </c>
      <c r="U102" s="26">
        <f>+HLOOKUP(T102,Sistema_Puntos!$Q$5:$Y$43,'Auxiliar General'!P$5,FALSE)</f>
        <v>0</v>
      </c>
      <c r="V102" s="26" t="str">
        <f>+IF(VLOOKUP($B102,'Lista Puestos Valorados'!$B$11:$BK$510,MATCH('Auxiliar General'!P$4,'Lista Puestos Valorados'!$B$10:$BK$10,0),0)="","No relevante",VLOOKUP($B102,'Lista Puestos Valorados'!$B$11:$BK$510,MATCH('Auxiliar General'!P$4,'Lista Puestos Valorados'!$B$10:$BK$10,0),0))</f>
        <v>No relevante</v>
      </c>
      <c r="W102" s="26">
        <f>+HLOOKUP(V102,Sistema_Puntos!$Q$5:$Y$43,'Auxiliar General'!R$5,FALSE)</f>
        <v>0</v>
      </c>
      <c r="X102" s="26" t="str">
        <f>+IF(VLOOKUP($B102,'Lista Puestos Valorados'!$B$11:$BK$510,MATCH('Auxiliar General'!R$4,'Lista Puestos Valorados'!$B$10:$BK$10,0),0)="","No relevante",VLOOKUP($B102,'Lista Puestos Valorados'!$B$11:$BK$510,MATCH('Auxiliar General'!R$4,'Lista Puestos Valorados'!$B$10:$BK$10,0),0))</f>
        <v>No relevante</v>
      </c>
      <c r="Y102" s="26">
        <f>+HLOOKUP(X102,Sistema_Puntos!$Q$5:$Y$43,'Auxiliar General'!T$5,FALSE)</f>
        <v>0</v>
      </c>
      <c r="Z102" s="26" t="str">
        <f>+IF(VLOOKUP($B102,'Lista Puestos Valorados'!$B$11:$BK$510,MATCH('Auxiliar General'!T$4,'Lista Puestos Valorados'!$B$10:$BK$10,0),0)="","No relevante",VLOOKUP($B102,'Lista Puestos Valorados'!$B$11:$BK$510,MATCH('Auxiliar General'!T$4,'Lista Puestos Valorados'!$B$10:$BK$10,0),0))</f>
        <v>No relevante</v>
      </c>
      <c r="AA102" s="26">
        <f>+HLOOKUP(Z102,Sistema_Puntos!$Q$5:$Y$43,'Auxiliar General'!V$5,FALSE)</f>
        <v>0</v>
      </c>
      <c r="AB102" s="26" t="str">
        <f>+IF(VLOOKUP($B102,'Lista Puestos Valorados'!$B$11:$BK$510,MATCH('Auxiliar General'!V$4,'Lista Puestos Valorados'!$B$10:$BK$10,0),0)="","No relevante",VLOOKUP($B102,'Lista Puestos Valorados'!$B$11:$BK$510,MATCH('Auxiliar General'!V$4,'Lista Puestos Valorados'!$B$10:$BK$10,0),0))</f>
        <v>No relevante</v>
      </c>
      <c r="AC102" s="26">
        <f>+HLOOKUP(AB102,Sistema_Puntos!$Q$5:$Y$43,'Auxiliar General'!X$5,FALSE)</f>
        <v>0</v>
      </c>
      <c r="AD102" s="26" t="str">
        <f>+IF(VLOOKUP($B102,'Lista Puestos Valorados'!$B$11:$BK$510,MATCH('Auxiliar General'!X$4,'Lista Puestos Valorados'!$B$10:$BK$10,0),0)="","No relevante",VLOOKUP($B102,'Lista Puestos Valorados'!$B$11:$BK$510,MATCH('Auxiliar General'!X$4,'Lista Puestos Valorados'!$B$10:$BK$10,0),0))</f>
        <v>No relevante</v>
      </c>
      <c r="AE102" s="26">
        <f>+HLOOKUP(AD102,Sistema_Puntos!$Q$5:$Y$43,'Auxiliar General'!Z$5,FALSE)</f>
        <v>0</v>
      </c>
      <c r="AF102" s="26" t="str">
        <f>+IF(VLOOKUP($B102,'Lista Puestos Valorados'!$B$11:$BK$510,MATCH('Auxiliar General'!Z$4,'Lista Puestos Valorados'!$B$10:$BK$10,0),0)="","No relevante",VLOOKUP($B102,'Lista Puestos Valorados'!$B$11:$BK$510,MATCH('Auxiliar General'!Z$4,'Lista Puestos Valorados'!$B$10:$BK$10,0),0))</f>
        <v>No relevante</v>
      </c>
      <c r="AG102" s="26">
        <f>+HLOOKUP(AF102,Sistema_Puntos!$Q$5:$Y$43,'Auxiliar General'!AB$5,FALSE)</f>
        <v>0</v>
      </c>
      <c r="AH102" s="26" t="str">
        <f>+IF(VLOOKUP($B102,'Lista Puestos Valorados'!$B$11:$BK$510,MATCH('Auxiliar General'!AB$4,'Lista Puestos Valorados'!$B$10:$BK$10,0),0)="","No relevante",VLOOKUP($B102,'Lista Puestos Valorados'!$B$11:$BK$510,MATCH('Auxiliar General'!AB$4,'Lista Puestos Valorados'!$B$10:$BK$10,0),0))</f>
        <v>No relevante</v>
      </c>
      <c r="AI102" s="26">
        <f>+HLOOKUP(AH102,Sistema_Puntos!$Q$5:$Y$43,'Auxiliar General'!AD$5,FALSE)</f>
        <v>0</v>
      </c>
      <c r="AJ102" s="26" t="str">
        <f>+IF(VLOOKUP($B102,'Lista Puestos Valorados'!$B$11:$BK$510,MATCH('Auxiliar General'!AD$4,'Lista Puestos Valorados'!$B$10:$BK$10,0),0)="","No relevante",VLOOKUP($B102,'Lista Puestos Valorados'!$B$11:$BK$510,MATCH('Auxiliar General'!AD$4,'Lista Puestos Valorados'!$B$10:$BK$10,0),0))</f>
        <v>No relevante</v>
      </c>
      <c r="AK102" s="26">
        <f>+HLOOKUP(AJ102,Sistema_Puntos!$Q$5:$Y$43,'Auxiliar General'!AF$5,FALSE)</f>
        <v>0</v>
      </c>
      <c r="AL102" s="26" t="str">
        <f>+IF(VLOOKUP($B102,'Lista Puestos Valorados'!$B$11:$BK$510,MATCH('Auxiliar General'!AF$4,'Lista Puestos Valorados'!$B$10:$BK$10,0),0)="","No relevante",VLOOKUP($B102,'Lista Puestos Valorados'!$B$11:$BK$510,MATCH('Auxiliar General'!AF$4,'Lista Puestos Valorados'!$B$10:$BK$10,0),0))</f>
        <v>No relevante</v>
      </c>
      <c r="AM102" s="26">
        <f>+HLOOKUP(AL102,Sistema_Puntos!$Q$5:$Y$43,'Auxiliar General'!AH$5,FALSE)</f>
        <v>0</v>
      </c>
      <c r="AN102" s="26" t="str">
        <f>+IF(VLOOKUP($B102,'Lista Puestos Valorados'!$B$11:$BK$510,MATCH('Auxiliar General'!AH$4,'Lista Puestos Valorados'!$B$10:$BK$10,0),0)="","No relevante",VLOOKUP($B102,'Lista Puestos Valorados'!$B$11:$BK$510,MATCH('Auxiliar General'!AH$4,'Lista Puestos Valorados'!$B$10:$BK$10,0),0))</f>
        <v>No relevante</v>
      </c>
      <c r="AO102" s="26">
        <f>+HLOOKUP(AN102,Sistema_Puntos!$Q$5:$Y$43,'Auxiliar General'!AJ$5,FALSE)</f>
        <v>0</v>
      </c>
      <c r="AP102" s="26" t="str">
        <f>+IF(VLOOKUP($B102,'Lista Puestos Valorados'!$B$11:$BK$510,MATCH('Auxiliar General'!AJ$4,'Lista Puestos Valorados'!$B$10:$BK$10,0),0)="","No relevante",VLOOKUP($B102,'Lista Puestos Valorados'!$B$11:$BK$510,MATCH('Auxiliar General'!AJ$4,'Lista Puestos Valorados'!$B$10:$BK$10,0),0))</f>
        <v>No relevante</v>
      </c>
      <c r="AQ102" s="26">
        <f>+HLOOKUP(AP102,Sistema_Puntos!$Q$5:$Y$43,'Auxiliar General'!AL$5,FALSE)</f>
        <v>0</v>
      </c>
      <c r="AR102" s="26" t="str">
        <f>+IF(VLOOKUP($B102,'Lista Puestos Valorados'!$B$11:$BK$510,MATCH('Auxiliar General'!AL$4,'Lista Puestos Valorados'!$B$10:$BK$10,0),0)="","No relevante",VLOOKUP($B102,'Lista Puestos Valorados'!$B$11:$BK$510,MATCH('Auxiliar General'!AL$4,'Lista Puestos Valorados'!$B$10:$BK$10,0),0))</f>
        <v>No relevante</v>
      </c>
      <c r="AS102" s="26">
        <f>+HLOOKUP(AR102,Sistema_Puntos!$Q$5:$Y$43,'Auxiliar General'!AN$5,FALSE)</f>
        <v>0</v>
      </c>
      <c r="AT102" s="26" t="str">
        <f>+IF(VLOOKUP($B102,'Lista Puestos Valorados'!$B$11:$BK$510,MATCH('Auxiliar General'!AN$4,'Lista Puestos Valorados'!$B$10:$BK$10,0),0)="","No relevante",VLOOKUP($B102,'Lista Puestos Valorados'!$B$11:$BK$510,MATCH('Auxiliar General'!AN$4,'Lista Puestos Valorados'!$B$10:$BK$10,0),0))</f>
        <v>No relevante</v>
      </c>
      <c r="AU102" s="26">
        <f>+HLOOKUP(AT102,Sistema_Puntos!$Q$5:$Y$43,'Auxiliar General'!AP$5,FALSE)</f>
        <v>0</v>
      </c>
      <c r="AV102" s="26" t="str">
        <f>+IF(VLOOKUP($B102,'Lista Puestos Valorados'!$B$11:$BK$510,MATCH('Auxiliar General'!AP$4,'Lista Puestos Valorados'!$B$10:$BK$10,0),0)="","No relevante",VLOOKUP($B102,'Lista Puestos Valorados'!$B$11:$BK$510,MATCH('Auxiliar General'!AP$4,'Lista Puestos Valorados'!$B$10:$BK$10,0),0))</f>
        <v>No relevante</v>
      </c>
      <c r="AW102" s="26">
        <f>+HLOOKUP(AV102,Sistema_Puntos!$Q$5:$Y$43,'Auxiliar General'!AR$5,FALSE)</f>
        <v>0</v>
      </c>
      <c r="AX102" s="26" t="str">
        <f>+IF(VLOOKUP($B102,'Lista Puestos Valorados'!$B$11:$BK$510,MATCH('Auxiliar General'!AR$4,'Lista Puestos Valorados'!$B$10:$BK$10,0),0)="","No relevante",VLOOKUP($B102,'Lista Puestos Valorados'!$B$11:$BK$510,MATCH('Auxiliar General'!AR$4,'Lista Puestos Valorados'!$B$10:$BK$10,0),0))</f>
        <v>No relevante</v>
      </c>
      <c r="AY102" s="26">
        <f>+HLOOKUP(AX102,Sistema_Puntos!$Q$5:$Y$43,'Auxiliar General'!AT$5,FALSE)</f>
        <v>0</v>
      </c>
      <c r="AZ102" s="26" t="str">
        <f>+IF(VLOOKUP($B102,'Lista Puestos Valorados'!$B$11:$BK$510,MATCH('Auxiliar General'!AT$4,'Lista Puestos Valorados'!$B$10:$BK$10,0),0)="","No relevante",VLOOKUP($B102,'Lista Puestos Valorados'!$B$11:$BK$510,MATCH('Auxiliar General'!AT$4,'Lista Puestos Valorados'!$B$10:$BK$10,0),0))</f>
        <v>No relevante</v>
      </c>
      <c r="BA102" s="26">
        <f>+HLOOKUP(AZ102,Sistema_Puntos!$Q$5:$Y$43,'Auxiliar General'!AV$5,FALSE)</f>
        <v>0</v>
      </c>
      <c r="BB102" s="26" t="str">
        <f>+IF(VLOOKUP($B102,'Lista Puestos Valorados'!$B$11:$BK$510,MATCH('Auxiliar General'!AV$4,'Lista Puestos Valorados'!$B$10:$BK$10,0),0)="","No relevante",VLOOKUP($B102,'Lista Puestos Valorados'!$B$11:$BK$510,MATCH('Auxiliar General'!AV$4,'Lista Puestos Valorados'!$B$10:$BK$10,0),0))</f>
        <v>No relevante</v>
      </c>
      <c r="BC102" s="26">
        <f>+HLOOKUP(BB102,Sistema_Puntos!$Q$5:$Y$43,'Auxiliar General'!AX$5,FALSE)</f>
        <v>0</v>
      </c>
      <c r="BD102" s="26" t="str">
        <f>+IF(VLOOKUP($B102,'Lista Puestos Valorados'!$B$11:$BK$510,MATCH('Auxiliar General'!AX$4,'Lista Puestos Valorados'!$B$10:$BK$10,0),0)="","No relevante",VLOOKUP($B102,'Lista Puestos Valorados'!$B$11:$BK$510,MATCH('Auxiliar General'!AX$4,'Lista Puestos Valorados'!$B$10:$BK$10,0),0))</f>
        <v>No relevante</v>
      </c>
      <c r="BE102" s="26">
        <f>+HLOOKUP(BD102,Sistema_Puntos!$Q$5:$Y$43,'Auxiliar General'!AZ$5,FALSE)</f>
        <v>0</v>
      </c>
      <c r="BF102" s="26" t="str">
        <f>+IF(VLOOKUP($B102,'Lista Puestos Valorados'!$B$11:$BK$510,MATCH('Auxiliar General'!AZ$4,'Lista Puestos Valorados'!$B$10:$BK$10,0),0)="","No relevante",VLOOKUP($B102,'Lista Puestos Valorados'!$B$11:$BK$510,MATCH('Auxiliar General'!AZ$4,'Lista Puestos Valorados'!$B$10:$BK$10,0),0))</f>
        <v>No relevante</v>
      </c>
      <c r="BG102" s="26">
        <f>+HLOOKUP(BF102,Sistema_Puntos!$Q$5:$Y$43,'Auxiliar General'!BB$5,FALSE)</f>
        <v>0</v>
      </c>
      <c r="BH102" s="26" t="str">
        <f>+IF(VLOOKUP($B102,'Lista Puestos Valorados'!$B$11:$BK$510,MATCH('Auxiliar General'!BB$4,'Lista Puestos Valorados'!$B$10:$BK$10,0),0)="","No relevante",VLOOKUP($B102,'Lista Puestos Valorados'!$B$11:$BK$510,MATCH('Auxiliar General'!BB$4,'Lista Puestos Valorados'!$B$10:$BK$10,0),0))</f>
        <v>No relevante</v>
      </c>
      <c r="BI102" s="26">
        <f>+HLOOKUP(BH102,Sistema_Puntos!$Q$5:$Y$43,'Auxiliar General'!BD$5,FALSE)</f>
        <v>0</v>
      </c>
      <c r="BJ102" s="26" t="str">
        <f>+IF(VLOOKUP($B102,'Lista Puestos Valorados'!$B$11:$BK$510,MATCH('Auxiliar General'!BD$4,'Lista Puestos Valorados'!$B$10:$BK$10,0),0)="","No relevante",VLOOKUP($B102,'Lista Puestos Valorados'!$B$11:$BK$510,MATCH('Auxiliar General'!BD$4,'Lista Puestos Valorados'!$B$10:$BK$10,0),0))</f>
        <v>No relevante</v>
      </c>
      <c r="BK102" s="26">
        <f>+HLOOKUP(BJ102,Sistema_Puntos!$Q$5:$Y$43,'Auxiliar General'!BF$5,FALSE)</f>
        <v>0</v>
      </c>
      <c r="BL102" s="26" t="str">
        <f>+IF(VLOOKUP($B102,'Lista Puestos Valorados'!$B$11:$BK$510,MATCH('Auxiliar General'!BF$4,'Lista Puestos Valorados'!$B$10:$BK$10,0),0)="","No relevante",VLOOKUP($B102,'Lista Puestos Valorados'!$B$11:$BK$510,MATCH('Auxiliar General'!BF$4,'Lista Puestos Valorados'!$B$10:$BK$10,0),0))</f>
        <v>No relevante</v>
      </c>
      <c r="BM102" s="26">
        <f>+HLOOKUP(BL102,Sistema_Puntos!$Q$5:$Y$43,'Auxiliar General'!BH$5,FALSE)</f>
        <v>0</v>
      </c>
      <c r="BN102" s="26" t="str">
        <f>+IF(VLOOKUP($B102,'Lista Puestos Valorados'!$B$11:$BK$510,MATCH('Auxiliar General'!BH$4,'Lista Puestos Valorados'!$B$10:$BK$10,0),0)="","No relevante",VLOOKUP($B102,'Lista Puestos Valorados'!$B$11:$BK$510,MATCH('Auxiliar General'!BH$4,'Lista Puestos Valorados'!$B$10:$BK$10,0),0))</f>
        <v>No relevante</v>
      </c>
      <c r="BO102" s="26">
        <f>+HLOOKUP(BN102,Sistema_Puntos!$Q$5:$Y$43,'Auxiliar General'!BJ$5,FALSE)</f>
        <v>0</v>
      </c>
      <c r="BP102" s="26" t="str">
        <f>+IF(VLOOKUP($B102,'Lista Puestos Valorados'!$B$11:$BK$510,MATCH('Auxiliar General'!BJ$4,'Lista Puestos Valorados'!$B$10:$BK$10,0),0)="","No relevante",VLOOKUP($B102,'Lista Puestos Valorados'!$B$11:$BK$510,MATCH('Auxiliar General'!BJ$4,'Lista Puestos Valorados'!$B$10:$BK$10,0),0))</f>
        <v>No relevante</v>
      </c>
      <c r="BQ102" s="26">
        <f>+HLOOKUP(BP102,Sistema_Puntos!$Q$5:$Y$43,'Auxiliar General'!BL$5,FALSE)</f>
        <v>0</v>
      </c>
      <c r="BR102" s="26" t="str">
        <f>+IF(VLOOKUP($B102,'Lista Puestos Valorados'!$B$11:$BK$510,MATCH('Auxiliar General'!BL$4,'Lista Puestos Valorados'!$B$10:$BK$10,0),0)="","No relevante",VLOOKUP($B102,'Lista Puestos Valorados'!$B$11:$BK$510,MATCH('Auxiliar General'!BL$4,'Lista Puestos Valorados'!$B$10:$BK$10,0),0))</f>
        <v>No relevante</v>
      </c>
      <c r="BS102" s="26">
        <f>+HLOOKUP(BR102,Sistema_Puntos!$Q$5:$Y$43,'Auxiliar General'!BN$5,FALSE)</f>
        <v>0</v>
      </c>
      <c r="BT102" s="26" t="str">
        <f>+IF(VLOOKUP($B102,'Lista Puestos Valorados'!$B$11:$BK$510,MATCH('Auxiliar General'!BN$4,'Lista Puestos Valorados'!$B$10:$BK$10,0),0)="","No relevante",VLOOKUP($B102,'Lista Puestos Valorados'!$B$11:$BK$510,MATCH('Auxiliar General'!BN$4,'Lista Puestos Valorados'!$B$10:$BK$10,0),0))</f>
        <v>No relevante</v>
      </c>
      <c r="BU102" s="26">
        <f>+HLOOKUP(BT102,Sistema_Puntos!$Q$5:$Y$43,'Auxiliar General'!BP$5,FALSE)</f>
        <v>0</v>
      </c>
      <c r="BV102" s="26" t="str">
        <f>+IF(VLOOKUP($B102,'Lista Puestos Valorados'!$B$11:$BK$510,MATCH('Auxiliar General'!BP$4,'Lista Puestos Valorados'!$B$10:$BK$10,0),0)="","No relevante",VLOOKUP($B102,'Lista Puestos Valorados'!$B$11:$BK$510,MATCH('Auxiliar General'!BP$4,'Lista Puestos Valorados'!$B$10:$BK$10,0),0))</f>
        <v>No relevante</v>
      </c>
      <c r="BW102" s="26">
        <f>+HLOOKUP(BV102,Sistema_Puntos!$Q$5:$Y$43,'Auxiliar General'!BR$5,FALSE)</f>
        <v>0</v>
      </c>
      <c r="BX102" s="26" t="str">
        <f>+IF(VLOOKUP($B102,'Lista Puestos Valorados'!$B$11:$BK$510,MATCH('Auxiliar General'!BR$4,'Lista Puestos Valorados'!$B$10:$BK$10,0),0)="","No relevante",VLOOKUP($B102,'Lista Puestos Valorados'!$B$11:$BK$510,MATCH('Auxiliar General'!BR$4,'Lista Puestos Valorados'!$B$10:$BK$10,0),0))</f>
        <v>No relevante</v>
      </c>
      <c r="BY102" s="26">
        <f>+HLOOKUP(BX102,Sistema_Puntos!$Q$5:$Y$43,'Auxiliar General'!BT$5,FALSE)</f>
        <v>0</v>
      </c>
      <c r="BZ102" s="26" t="str">
        <f>+IF(VLOOKUP($B102,'Lista Puestos Valorados'!$B$11:$BK$510,MATCH('Auxiliar General'!BT$4,'Lista Puestos Valorados'!$B$10:$BK$10,0),0)="","No relevante",VLOOKUP($B102,'Lista Puestos Valorados'!$B$11:$BK$510,MATCH('Auxiliar General'!BT$4,'Lista Puestos Valorados'!$B$10:$BK$10,0),0))</f>
        <v>No relevante</v>
      </c>
      <c r="CA102" s="26">
        <f>+HLOOKUP(BZ102,Sistema_Puntos!$Q$5:$Y$43,'Auxiliar General'!BV$5,FALSE)</f>
        <v>0</v>
      </c>
      <c r="CB102" s="26" t="str">
        <f>+IF(VLOOKUP($B102,'Lista Puestos Valorados'!$B$11:$BK$510,MATCH('Auxiliar General'!BV$4,'Lista Puestos Valorados'!$B$10:$BK$10,0),0)="","No relevante",VLOOKUP($B102,'Lista Puestos Valorados'!$B$11:$BK$510,MATCH('Auxiliar General'!BV$4,'Lista Puestos Valorados'!$B$10:$BK$10,0),0))</f>
        <v>No relevante</v>
      </c>
      <c r="CC102" s="26">
        <f>+HLOOKUP(CB102,Sistema_Puntos!$Q$5:$Y$43,'Auxiliar General'!BX$5,FALSE)</f>
        <v>0</v>
      </c>
      <c r="CD102" s="26" t="str">
        <f>+IF(VLOOKUP($B102,'Lista Puestos Valorados'!$B$11:$BK$510,MATCH('Auxiliar General'!BX$4,'Lista Puestos Valorados'!$B$10:$BK$10,0),0)="","No relevante",VLOOKUP($B102,'Lista Puestos Valorados'!$B$11:$BK$510,MATCH('Auxiliar General'!BX$4,'Lista Puestos Valorados'!$B$10:$BK$10,0),0))</f>
        <v>No relevante</v>
      </c>
      <c r="CE102" s="26">
        <f>+HLOOKUP(CD102,Sistema_Puntos!$Q$5:$Y$43,'Auxiliar General'!BZ$5,FALSE)</f>
        <v>0</v>
      </c>
      <c r="CF102" s="26" t="str">
        <f>+IF(VLOOKUP($B102,'Lista Puestos Valorados'!$B$11:$BK$510,MATCH('Auxiliar General'!BZ$4,'Lista Puestos Valorados'!$B$10:$BK$10,0),0)="","No relevante",VLOOKUP($B102,'Lista Puestos Valorados'!$B$11:$BK$510,MATCH('Auxiliar General'!BZ$4,'Lista Puestos Valorados'!$B$10:$BK$10,0),0))</f>
        <v>No relevante</v>
      </c>
      <c r="CG102" s="26">
        <f>+HLOOKUP(CF102,Sistema_Puntos!$Q$5:$Y$43,'Auxiliar General'!CB$5,FALSE)</f>
        <v>0</v>
      </c>
      <c r="CH102" s="29"/>
      <c r="CI102" s="29"/>
    </row>
    <row r="103" spans="2:87" ht="17.55" customHeight="1">
      <c r="B103" s="26">
        <f>+'Listado de Puestos'!B103</f>
        <v>93</v>
      </c>
      <c r="C103" s="26" t="str">
        <f>+IF('Lista Puestos Valorados'!C103="","",'Lista Puestos Valorados'!C103)</f>
        <v/>
      </c>
      <c r="D103" s="26" t="str">
        <f>+IF('Lista Puestos Valorados'!D103="","",'Lista Puestos Valorados'!D103)</f>
        <v/>
      </c>
      <c r="E103" s="26" t="str">
        <f>+IF('Lista Puestos Valorados'!E103="","",'Lista Puestos Valorados'!E103)</f>
        <v/>
      </c>
      <c r="F103" s="26" t="str">
        <f>+IF('Lista Puestos Valorados'!F103="","",'Lista Puestos Valorados'!F103)</f>
        <v/>
      </c>
      <c r="G103" s="26" t="str">
        <f>+IF('Lista Puestos Valorados'!G103="","",'Lista Puestos Valorados'!G103)</f>
        <v/>
      </c>
      <c r="H103" s="26" t="str">
        <f>+IF('Lista Puestos Valorados'!H103="","",'Lista Puestos Valorados'!H103)</f>
        <v/>
      </c>
      <c r="I103" s="26" t="str">
        <f>+IF('Lista Puestos Valorados'!I103="","",'Lista Puestos Valorados'!I103)</f>
        <v/>
      </c>
      <c r="J103" s="118" t="e">
        <f t="array" ref="J103">+IF(L103="","",_xlfn.IFS(L103&lt;='Cortes de Agrupacion'!$F$15,'Cortes de Agrupacion'!$E$15,'Resultados General'!L103&lt;='Cortes de Agrupacion'!$F$14,'Cortes de Agrupacion'!$E$14,'Resultados General'!L103&lt;='Cortes de Agrupacion'!$F$13,'Cortes de Agrupacion'!$E$13,L103&lt;='Cortes de Agrupacion'!$F$12,'Cortes de Agrupacion'!$E$12,'Resultados General'!L103&lt;='Cortes de Agrupacion'!$F$11,'Cortes de Agrupacion'!$E$11,'Resultados General'!L103&lt;='Cortes de Agrupacion'!$F$10,'Cortes de Agrupacion'!$E$10,'Resultados General'!L103&lt;='Cortes de Agrupacion'!$F$9,'Cortes de Agrupacion'!$E$9,'Resultados General'!L103&lt;='Cortes de Agrupacion'!$F$8,'Cortes de Agrupacion'!$E$8,'Resultados General'!L103&lt;='Cortes de Agrupacion'!$F$7,'Cortes de Agrupacion'!$E$7,'Resultados General'!L103&lt;='Cortes de Agrupacion'!$F$6,'Cortes de Agrupacion'!$E$6))</f>
        <v>#VALUE!</v>
      </c>
      <c r="K103" s="118" t="str">
        <f t="shared" si="2"/>
        <v/>
      </c>
      <c r="L103" s="124" t="e">
        <f>#VALUE!</f>
        <v>#VALUE!</v>
      </c>
      <c r="M103" s="26" t="e">
        <f ca="1">+_xlfn.IFNA(VLOOKUP(C103,'Distribución de puestos'!$B$8:$I$507,8,0),"")</f>
        <v>#NAME?</v>
      </c>
      <c r="N103" s="26" t="str">
        <f>+IF(VLOOKUP($B103,'Lista Puestos Valorados'!$B$11:$BK$510,MATCH('Auxiliar General'!H$4,'Lista Puestos Valorados'!$B$10:$BK$10,0),0)="","No relevante",VLOOKUP($B103,'Lista Puestos Valorados'!$B$11:$BK$510,MATCH('Auxiliar General'!H$4,'Lista Puestos Valorados'!$B$10:$BK$10,0),0))</f>
        <v>No relevante</v>
      </c>
      <c r="O103" s="26">
        <f>+HLOOKUP(N103,Sistema_Puntos!$Q$5:$Y$43,'Auxiliar General'!J$5,FALSE)</f>
        <v>0</v>
      </c>
      <c r="P103" s="26" t="str">
        <f>+IF(VLOOKUP($B103,'Lista Puestos Valorados'!$B$11:$BK$510,MATCH('Auxiliar General'!J$4,'Lista Puestos Valorados'!$B$10:$BK$10,0),0)="","No relevante",VLOOKUP($B103,'Lista Puestos Valorados'!$B$11:$BK$510,MATCH('Auxiliar General'!J$4,'Lista Puestos Valorados'!$B$10:$BK$10,0),0))</f>
        <v>No relevante</v>
      </c>
      <c r="Q103" s="26">
        <f>+HLOOKUP(P103,Sistema_Puntos!$Q$5:$Y$43,'Auxiliar General'!L$5,FALSE)</f>
        <v>0</v>
      </c>
      <c r="R103" s="26" t="str">
        <f>+IF(VLOOKUP($B103,'Lista Puestos Valorados'!$B$11:$BK$510,MATCH('Auxiliar General'!L$4,'Lista Puestos Valorados'!$B$10:$BK$10,0),0)="","No relevante",VLOOKUP($B103,'Lista Puestos Valorados'!$B$11:$BK$510,MATCH('Auxiliar General'!L$4,'Lista Puestos Valorados'!$B$10:$BK$10,0),0))</f>
        <v>No relevante</v>
      </c>
      <c r="S103" s="26">
        <f>+HLOOKUP(R103,Sistema_Puntos!$Q$5:$Y$43,'Auxiliar General'!N$5,FALSE)</f>
        <v>0</v>
      </c>
      <c r="T103" s="26" t="str">
        <f>+IF(VLOOKUP($B103,'Lista Puestos Valorados'!$B$11:$BK$510,MATCH('Auxiliar General'!N$4,'Lista Puestos Valorados'!$B$10:$BK$10,0),0)="","No relevante",VLOOKUP($B103,'Lista Puestos Valorados'!$B$11:$BK$510,MATCH('Auxiliar General'!N$4,'Lista Puestos Valorados'!$B$10:$BK$10,0),0))</f>
        <v>No relevante</v>
      </c>
      <c r="U103" s="26">
        <f>+HLOOKUP(T103,Sistema_Puntos!$Q$5:$Y$43,'Auxiliar General'!P$5,FALSE)</f>
        <v>0</v>
      </c>
      <c r="V103" s="26" t="str">
        <f>+IF(VLOOKUP($B103,'Lista Puestos Valorados'!$B$11:$BK$510,MATCH('Auxiliar General'!P$4,'Lista Puestos Valorados'!$B$10:$BK$10,0),0)="","No relevante",VLOOKUP($B103,'Lista Puestos Valorados'!$B$11:$BK$510,MATCH('Auxiliar General'!P$4,'Lista Puestos Valorados'!$B$10:$BK$10,0),0))</f>
        <v>No relevante</v>
      </c>
      <c r="W103" s="26">
        <f>+HLOOKUP(V103,Sistema_Puntos!$Q$5:$Y$43,'Auxiliar General'!R$5,FALSE)</f>
        <v>0</v>
      </c>
      <c r="X103" s="26" t="str">
        <f>+IF(VLOOKUP($B103,'Lista Puestos Valorados'!$B$11:$BK$510,MATCH('Auxiliar General'!R$4,'Lista Puestos Valorados'!$B$10:$BK$10,0),0)="","No relevante",VLOOKUP($B103,'Lista Puestos Valorados'!$B$11:$BK$510,MATCH('Auxiliar General'!R$4,'Lista Puestos Valorados'!$B$10:$BK$10,0),0))</f>
        <v>No relevante</v>
      </c>
      <c r="Y103" s="26">
        <f>+HLOOKUP(X103,Sistema_Puntos!$Q$5:$Y$43,'Auxiliar General'!T$5,FALSE)</f>
        <v>0</v>
      </c>
      <c r="Z103" s="26" t="str">
        <f>+IF(VLOOKUP($B103,'Lista Puestos Valorados'!$B$11:$BK$510,MATCH('Auxiliar General'!T$4,'Lista Puestos Valorados'!$B$10:$BK$10,0),0)="","No relevante",VLOOKUP($B103,'Lista Puestos Valorados'!$B$11:$BK$510,MATCH('Auxiliar General'!T$4,'Lista Puestos Valorados'!$B$10:$BK$10,0),0))</f>
        <v>No relevante</v>
      </c>
      <c r="AA103" s="26">
        <f>+HLOOKUP(Z103,Sistema_Puntos!$Q$5:$Y$43,'Auxiliar General'!V$5,FALSE)</f>
        <v>0</v>
      </c>
      <c r="AB103" s="26" t="str">
        <f>+IF(VLOOKUP($B103,'Lista Puestos Valorados'!$B$11:$BK$510,MATCH('Auxiliar General'!V$4,'Lista Puestos Valorados'!$B$10:$BK$10,0),0)="","No relevante",VLOOKUP($B103,'Lista Puestos Valorados'!$B$11:$BK$510,MATCH('Auxiliar General'!V$4,'Lista Puestos Valorados'!$B$10:$BK$10,0),0))</f>
        <v>No relevante</v>
      </c>
      <c r="AC103" s="26">
        <f>+HLOOKUP(AB103,Sistema_Puntos!$Q$5:$Y$43,'Auxiliar General'!X$5,FALSE)</f>
        <v>0</v>
      </c>
      <c r="AD103" s="26" t="str">
        <f>+IF(VLOOKUP($B103,'Lista Puestos Valorados'!$B$11:$BK$510,MATCH('Auxiliar General'!X$4,'Lista Puestos Valorados'!$B$10:$BK$10,0),0)="","No relevante",VLOOKUP($B103,'Lista Puestos Valorados'!$B$11:$BK$510,MATCH('Auxiliar General'!X$4,'Lista Puestos Valorados'!$B$10:$BK$10,0),0))</f>
        <v>No relevante</v>
      </c>
      <c r="AE103" s="26">
        <f>+HLOOKUP(AD103,Sistema_Puntos!$Q$5:$Y$43,'Auxiliar General'!Z$5,FALSE)</f>
        <v>0</v>
      </c>
      <c r="AF103" s="26" t="str">
        <f>+IF(VLOOKUP($B103,'Lista Puestos Valorados'!$B$11:$BK$510,MATCH('Auxiliar General'!Z$4,'Lista Puestos Valorados'!$B$10:$BK$10,0),0)="","No relevante",VLOOKUP($B103,'Lista Puestos Valorados'!$B$11:$BK$510,MATCH('Auxiliar General'!Z$4,'Lista Puestos Valorados'!$B$10:$BK$10,0),0))</f>
        <v>No relevante</v>
      </c>
      <c r="AG103" s="26">
        <f>+HLOOKUP(AF103,Sistema_Puntos!$Q$5:$Y$43,'Auxiliar General'!AB$5,FALSE)</f>
        <v>0</v>
      </c>
      <c r="AH103" s="26" t="str">
        <f>+IF(VLOOKUP($B103,'Lista Puestos Valorados'!$B$11:$BK$510,MATCH('Auxiliar General'!AB$4,'Lista Puestos Valorados'!$B$10:$BK$10,0),0)="","No relevante",VLOOKUP($B103,'Lista Puestos Valorados'!$B$11:$BK$510,MATCH('Auxiliar General'!AB$4,'Lista Puestos Valorados'!$B$10:$BK$10,0),0))</f>
        <v>No relevante</v>
      </c>
      <c r="AI103" s="26">
        <f>+HLOOKUP(AH103,Sistema_Puntos!$Q$5:$Y$43,'Auxiliar General'!AD$5,FALSE)</f>
        <v>0</v>
      </c>
      <c r="AJ103" s="26" t="str">
        <f>+IF(VLOOKUP($B103,'Lista Puestos Valorados'!$B$11:$BK$510,MATCH('Auxiliar General'!AD$4,'Lista Puestos Valorados'!$B$10:$BK$10,0),0)="","No relevante",VLOOKUP($B103,'Lista Puestos Valorados'!$B$11:$BK$510,MATCH('Auxiliar General'!AD$4,'Lista Puestos Valorados'!$B$10:$BK$10,0),0))</f>
        <v>No relevante</v>
      </c>
      <c r="AK103" s="26">
        <f>+HLOOKUP(AJ103,Sistema_Puntos!$Q$5:$Y$43,'Auxiliar General'!AF$5,FALSE)</f>
        <v>0</v>
      </c>
      <c r="AL103" s="26" t="str">
        <f>+IF(VLOOKUP($B103,'Lista Puestos Valorados'!$B$11:$BK$510,MATCH('Auxiliar General'!AF$4,'Lista Puestos Valorados'!$B$10:$BK$10,0),0)="","No relevante",VLOOKUP($B103,'Lista Puestos Valorados'!$B$11:$BK$510,MATCH('Auxiliar General'!AF$4,'Lista Puestos Valorados'!$B$10:$BK$10,0),0))</f>
        <v>No relevante</v>
      </c>
      <c r="AM103" s="26">
        <f>+HLOOKUP(AL103,Sistema_Puntos!$Q$5:$Y$43,'Auxiliar General'!AH$5,FALSE)</f>
        <v>0</v>
      </c>
      <c r="AN103" s="26" t="str">
        <f>+IF(VLOOKUP($B103,'Lista Puestos Valorados'!$B$11:$BK$510,MATCH('Auxiliar General'!AH$4,'Lista Puestos Valorados'!$B$10:$BK$10,0),0)="","No relevante",VLOOKUP($B103,'Lista Puestos Valorados'!$B$11:$BK$510,MATCH('Auxiliar General'!AH$4,'Lista Puestos Valorados'!$B$10:$BK$10,0),0))</f>
        <v>No relevante</v>
      </c>
      <c r="AO103" s="26">
        <f>+HLOOKUP(AN103,Sistema_Puntos!$Q$5:$Y$43,'Auxiliar General'!AJ$5,FALSE)</f>
        <v>0</v>
      </c>
      <c r="AP103" s="26" t="str">
        <f>+IF(VLOOKUP($B103,'Lista Puestos Valorados'!$B$11:$BK$510,MATCH('Auxiliar General'!AJ$4,'Lista Puestos Valorados'!$B$10:$BK$10,0),0)="","No relevante",VLOOKUP($B103,'Lista Puestos Valorados'!$B$11:$BK$510,MATCH('Auxiliar General'!AJ$4,'Lista Puestos Valorados'!$B$10:$BK$10,0),0))</f>
        <v>No relevante</v>
      </c>
      <c r="AQ103" s="26">
        <f>+HLOOKUP(AP103,Sistema_Puntos!$Q$5:$Y$43,'Auxiliar General'!AL$5,FALSE)</f>
        <v>0</v>
      </c>
      <c r="AR103" s="26" t="str">
        <f>+IF(VLOOKUP($B103,'Lista Puestos Valorados'!$B$11:$BK$510,MATCH('Auxiliar General'!AL$4,'Lista Puestos Valorados'!$B$10:$BK$10,0),0)="","No relevante",VLOOKUP($B103,'Lista Puestos Valorados'!$B$11:$BK$510,MATCH('Auxiliar General'!AL$4,'Lista Puestos Valorados'!$B$10:$BK$10,0),0))</f>
        <v>No relevante</v>
      </c>
      <c r="AS103" s="26">
        <f>+HLOOKUP(AR103,Sistema_Puntos!$Q$5:$Y$43,'Auxiliar General'!AN$5,FALSE)</f>
        <v>0</v>
      </c>
      <c r="AT103" s="26" t="str">
        <f>+IF(VLOOKUP($B103,'Lista Puestos Valorados'!$B$11:$BK$510,MATCH('Auxiliar General'!AN$4,'Lista Puestos Valorados'!$B$10:$BK$10,0),0)="","No relevante",VLOOKUP($B103,'Lista Puestos Valorados'!$B$11:$BK$510,MATCH('Auxiliar General'!AN$4,'Lista Puestos Valorados'!$B$10:$BK$10,0),0))</f>
        <v>No relevante</v>
      </c>
      <c r="AU103" s="26">
        <f>+HLOOKUP(AT103,Sistema_Puntos!$Q$5:$Y$43,'Auxiliar General'!AP$5,FALSE)</f>
        <v>0</v>
      </c>
      <c r="AV103" s="26" t="str">
        <f>+IF(VLOOKUP($B103,'Lista Puestos Valorados'!$B$11:$BK$510,MATCH('Auxiliar General'!AP$4,'Lista Puestos Valorados'!$B$10:$BK$10,0),0)="","No relevante",VLOOKUP($B103,'Lista Puestos Valorados'!$B$11:$BK$510,MATCH('Auxiliar General'!AP$4,'Lista Puestos Valorados'!$B$10:$BK$10,0),0))</f>
        <v>No relevante</v>
      </c>
      <c r="AW103" s="26">
        <f>+HLOOKUP(AV103,Sistema_Puntos!$Q$5:$Y$43,'Auxiliar General'!AR$5,FALSE)</f>
        <v>0</v>
      </c>
      <c r="AX103" s="26" t="str">
        <f>+IF(VLOOKUP($B103,'Lista Puestos Valorados'!$B$11:$BK$510,MATCH('Auxiliar General'!AR$4,'Lista Puestos Valorados'!$B$10:$BK$10,0),0)="","No relevante",VLOOKUP($B103,'Lista Puestos Valorados'!$B$11:$BK$510,MATCH('Auxiliar General'!AR$4,'Lista Puestos Valorados'!$B$10:$BK$10,0),0))</f>
        <v>No relevante</v>
      </c>
      <c r="AY103" s="26">
        <f>+HLOOKUP(AX103,Sistema_Puntos!$Q$5:$Y$43,'Auxiliar General'!AT$5,FALSE)</f>
        <v>0</v>
      </c>
      <c r="AZ103" s="26" t="str">
        <f>+IF(VLOOKUP($B103,'Lista Puestos Valorados'!$B$11:$BK$510,MATCH('Auxiliar General'!AT$4,'Lista Puestos Valorados'!$B$10:$BK$10,0),0)="","No relevante",VLOOKUP($B103,'Lista Puestos Valorados'!$B$11:$BK$510,MATCH('Auxiliar General'!AT$4,'Lista Puestos Valorados'!$B$10:$BK$10,0),0))</f>
        <v>No relevante</v>
      </c>
      <c r="BA103" s="26">
        <f>+HLOOKUP(AZ103,Sistema_Puntos!$Q$5:$Y$43,'Auxiliar General'!AV$5,FALSE)</f>
        <v>0</v>
      </c>
      <c r="BB103" s="26" t="str">
        <f>+IF(VLOOKUP($B103,'Lista Puestos Valorados'!$B$11:$BK$510,MATCH('Auxiliar General'!AV$4,'Lista Puestos Valorados'!$B$10:$BK$10,0),0)="","No relevante",VLOOKUP($B103,'Lista Puestos Valorados'!$B$11:$BK$510,MATCH('Auxiliar General'!AV$4,'Lista Puestos Valorados'!$B$10:$BK$10,0),0))</f>
        <v>No relevante</v>
      </c>
      <c r="BC103" s="26">
        <f>+HLOOKUP(BB103,Sistema_Puntos!$Q$5:$Y$43,'Auxiliar General'!AX$5,FALSE)</f>
        <v>0</v>
      </c>
      <c r="BD103" s="26" t="str">
        <f>+IF(VLOOKUP($B103,'Lista Puestos Valorados'!$B$11:$BK$510,MATCH('Auxiliar General'!AX$4,'Lista Puestos Valorados'!$B$10:$BK$10,0),0)="","No relevante",VLOOKUP($B103,'Lista Puestos Valorados'!$B$11:$BK$510,MATCH('Auxiliar General'!AX$4,'Lista Puestos Valorados'!$B$10:$BK$10,0),0))</f>
        <v>No relevante</v>
      </c>
      <c r="BE103" s="26">
        <f>+HLOOKUP(BD103,Sistema_Puntos!$Q$5:$Y$43,'Auxiliar General'!AZ$5,FALSE)</f>
        <v>0</v>
      </c>
      <c r="BF103" s="26" t="str">
        <f>+IF(VLOOKUP($B103,'Lista Puestos Valorados'!$B$11:$BK$510,MATCH('Auxiliar General'!AZ$4,'Lista Puestos Valorados'!$B$10:$BK$10,0),0)="","No relevante",VLOOKUP($B103,'Lista Puestos Valorados'!$B$11:$BK$510,MATCH('Auxiliar General'!AZ$4,'Lista Puestos Valorados'!$B$10:$BK$10,0),0))</f>
        <v>No relevante</v>
      </c>
      <c r="BG103" s="26">
        <f>+HLOOKUP(BF103,Sistema_Puntos!$Q$5:$Y$43,'Auxiliar General'!BB$5,FALSE)</f>
        <v>0</v>
      </c>
      <c r="BH103" s="26" t="str">
        <f>+IF(VLOOKUP($B103,'Lista Puestos Valorados'!$B$11:$BK$510,MATCH('Auxiliar General'!BB$4,'Lista Puestos Valorados'!$B$10:$BK$10,0),0)="","No relevante",VLOOKUP($B103,'Lista Puestos Valorados'!$B$11:$BK$510,MATCH('Auxiliar General'!BB$4,'Lista Puestos Valorados'!$B$10:$BK$10,0),0))</f>
        <v>No relevante</v>
      </c>
      <c r="BI103" s="26">
        <f>+HLOOKUP(BH103,Sistema_Puntos!$Q$5:$Y$43,'Auxiliar General'!BD$5,FALSE)</f>
        <v>0</v>
      </c>
      <c r="BJ103" s="26" t="str">
        <f>+IF(VLOOKUP($B103,'Lista Puestos Valorados'!$B$11:$BK$510,MATCH('Auxiliar General'!BD$4,'Lista Puestos Valorados'!$B$10:$BK$10,0),0)="","No relevante",VLOOKUP($B103,'Lista Puestos Valorados'!$B$11:$BK$510,MATCH('Auxiliar General'!BD$4,'Lista Puestos Valorados'!$B$10:$BK$10,0),0))</f>
        <v>No relevante</v>
      </c>
      <c r="BK103" s="26">
        <f>+HLOOKUP(BJ103,Sistema_Puntos!$Q$5:$Y$43,'Auxiliar General'!BF$5,FALSE)</f>
        <v>0</v>
      </c>
      <c r="BL103" s="26" t="str">
        <f>+IF(VLOOKUP($B103,'Lista Puestos Valorados'!$B$11:$BK$510,MATCH('Auxiliar General'!BF$4,'Lista Puestos Valorados'!$B$10:$BK$10,0),0)="","No relevante",VLOOKUP($B103,'Lista Puestos Valorados'!$B$11:$BK$510,MATCH('Auxiliar General'!BF$4,'Lista Puestos Valorados'!$B$10:$BK$10,0),0))</f>
        <v>No relevante</v>
      </c>
      <c r="BM103" s="26">
        <f>+HLOOKUP(BL103,Sistema_Puntos!$Q$5:$Y$43,'Auxiliar General'!BH$5,FALSE)</f>
        <v>0</v>
      </c>
      <c r="BN103" s="26" t="str">
        <f>+IF(VLOOKUP($B103,'Lista Puestos Valorados'!$B$11:$BK$510,MATCH('Auxiliar General'!BH$4,'Lista Puestos Valorados'!$B$10:$BK$10,0),0)="","No relevante",VLOOKUP($B103,'Lista Puestos Valorados'!$B$11:$BK$510,MATCH('Auxiliar General'!BH$4,'Lista Puestos Valorados'!$B$10:$BK$10,0),0))</f>
        <v>No relevante</v>
      </c>
      <c r="BO103" s="26">
        <f>+HLOOKUP(BN103,Sistema_Puntos!$Q$5:$Y$43,'Auxiliar General'!BJ$5,FALSE)</f>
        <v>0</v>
      </c>
      <c r="BP103" s="26" t="str">
        <f>+IF(VLOOKUP($B103,'Lista Puestos Valorados'!$B$11:$BK$510,MATCH('Auxiliar General'!BJ$4,'Lista Puestos Valorados'!$B$10:$BK$10,0),0)="","No relevante",VLOOKUP($B103,'Lista Puestos Valorados'!$B$11:$BK$510,MATCH('Auxiliar General'!BJ$4,'Lista Puestos Valorados'!$B$10:$BK$10,0),0))</f>
        <v>No relevante</v>
      </c>
      <c r="BQ103" s="26">
        <f>+HLOOKUP(BP103,Sistema_Puntos!$Q$5:$Y$43,'Auxiliar General'!BL$5,FALSE)</f>
        <v>0</v>
      </c>
      <c r="BR103" s="26" t="str">
        <f>+IF(VLOOKUP($B103,'Lista Puestos Valorados'!$B$11:$BK$510,MATCH('Auxiliar General'!BL$4,'Lista Puestos Valorados'!$B$10:$BK$10,0),0)="","No relevante",VLOOKUP($B103,'Lista Puestos Valorados'!$B$11:$BK$510,MATCH('Auxiliar General'!BL$4,'Lista Puestos Valorados'!$B$10:$BK$10,0),0))</f>
        <v>No relevante</v>
      </c>
      <c r="BS103" s="26">
        <f>+HLOOKUP(BR103,Sistema_Puntos!$Q$5:$Y$43,'Auxiliar General'!BN$5,FALSE)</f>
        <v>0</v>
      </c>
      <c r="BT103" s="26" t="str">
        <f>+IF(VLOOKUP($B103,'Lista Puestos Valorados'!$B$11:$BK$510,MATCH('Auxiliar General'!BN$4,'Lista Puestos Valorados'!$B$10:$BK$10,0),0)="","No relevante",VLOOKUP($B103,'Lista Puestos Valorados'!$B$11:$BK$510,MATCH('Auxiliar General'!BN$4,'Lista Puestos Valorados'!$B$10:$BK$10,0),0))</f>
        <v>No relevante</v>
      </c>
      <c r="BU103" s="26">
        <f>+HLOOKUP(BT103,Sistema_Puntos!$Q$5:$Y$43,'Auxiliar General'!BP$5,FALSE)</f>
        <v>0</v>
      </c>
      <c r="BV103" s="26" t="str">
        <f>+IF(VLOOKUP($B103,'Lista Puestos Valorados'!$B$11:$BK$510,MATCH('Auxiliar General'!BP$4,'Lista Puestos Valorados'!$B$10:$BK$10,0),0)="","No relevante",VLOOKUP($B103,'Lista Puestos Valorados'!$B$11:$BK$510,MATCH('Auxiliar General'!BP$4,'Lista Puestos Valorados'!$B$10:$BK$10,0),0))</f>
        <v>No relevante</v>
      </c>
      <c r="BW103" s="26">
        <f>+HLOOKUP(BV103,Sistema_Puntos!$Q$5:$Y$43,'Auxiliar General'!BR$5,FALSE)</f>
        <v>0</v>
      </c>
      <c r="BX103" s="26" t="str">
        <f>+IF(VLOOKUP($B103,'Lista Puestos Valorados'!$B$11:$BK$510,MATCH('Auxiliar General'!BR$4,'Lista Puestos Valorados'!$B$10:$BK$10,0),0)="","No relevante",VLOOKUP($B103,'Lista Puestos Valorados'!$B$11:$BK$510,MATCH('Auxiliar General'!BR$4,'Lista Puestos Valorados'!$B$10:$BK$10,0),0))</f>
        <v>No relevante</v>
      </c>
      <c r="BY103" s="26">
        <f>+HLOOKUP(BX103,Sistema_Puntos!$Q$5:$Y$43,'Auxiliar General'!BT$5,FALSE)</f>
        <v>0</v>
      </c>
      <c r="BZ103" s="26" t="str">
        <f>+IF(VLOOKUP($B103,'Lista Puestos Valorados'!$B$11:$BK$510,MATCH('Auxiliar General'!BT$4,'Lista Puestos Valorados'!$B$10:$BK$10,0),0)="","No relevante",VLOOKUP($B103,'Lista Puestos Valorados'!$B$11:$BK$510,MATCH('Auxiliar General'!BT$4,'Lista Puestos Valorados'!$B$10:$BK$10,0),0))</f>
        <v>No relevante</v>
      </c>
      <c r="CA103" s="26">
        <f>+HLOOKUP(BZ103,Sistema_Puntos!$Q$5:$Y$43,'Auxiliar General'!BV$5,FALSE)</f>
        <v>0</v>
      </c>
      <c r="CB103" s="26" t="str">
        <f>+IF(VLOOKUP($B103,'Lista Puestos Valorados'!$B$11:$BK$510,MATCH('Auxiliar General'!BV$4,'Lista Puestos Valorados'!$B$10:$BK$10,0),0)="","No relevante",VLOOKUP($B103,'Lista Puestos Valorados'!$B$11:$BK$510,MATCH('Auxiliar General'!BV$4,'Lista Puestos Valorados'!$B$10:$BK$10,0),0))</f>
        <v>No relevante</v>
      </c>
      <c r="CC103" s="26">
        <f>+HLOOKUP(CB103,Sistema_Puntos!$Q$5:$Y$43,'Auxiliar General'!BX$5,FALSE)</f>
        <v>0</v>
      </c>
      <c r="CD103" s="26" t="str">
        <f>+IF(VLOOKUP($B103,'Lista Puestos Valorados'!$B$11:$BK$510,MATCH('Auxiliar General'!BX$4,'Lista Puestos Valorados'!$B$10:$BK$10,0),0)="","No relevante",VLOOKUP($B103,'Lista Puestos Valorados'!$B$11:$BK$510,MATCH('Auxiliar General'!BX$4,'Lista Puestos Valorados'!$B$10:$BK$10,0),0))</f>
        <v>No relevante</v>
      </c>
      <c r="CE103" s="26">
        <f>+HLOOKUP(CD103,Sistema_Puntos!$Q$5:$Y$43,'Auxiliar General'!BZ$5,FALSE)</f>
        <v>0</v>
      </c>
      <c r="CF103" s="26" t="str">
        <f>+IF(VLOOKUP($B103,'Lista Puestos Valorados'!$B$11:$BK$510,MATCH('Auxiliar General'!BZ$4,'Lista Puestos Valorados'!$B$10:$BK$10,0),0)="","No relevante",VLOOKUP($B103,'Lista Puestos Valorados'!$B$11:$BK$510,MATCH('Auxiliar General'!BZ$4,'Lista Puestos Valorados'!$B$10:$BK$10,0),0))</f>
        <v>No relevante</v>
      </c>
      <c r="CG103" s="26">
        <f>+HLOOKUP(CF103,Sistema_Puntos!$Q$5:$Y$43,'Auxiliar General'!CB$5,FALSE)</f>
        <v>0</v>
      </c>
      <c r="CH103" s="29"/>
      <c r="CI103" s="29"/>
    </row>
    <row r="104" spans="2:87" ht="17.55" customHeight="1">
      <c r="B104" s="26">
        <f>+'Listado de Puestos'!B104</f>
        <v>94</v>
      </c>
      <c r="C104" s="26" t="str">
        <f>+IF('Lista Puestos Valorados'!C104="","",'Lista Puestos Valorados'!C104)</f>
        <v/>
      </c>
      <c r="D104" s="26" t="str">
        <f>+IF('Lista Puestos Valorados'!D104="","",'Lista Puestos Valorados'!D104)</f>
        <v/>
      </c>
      <c r="E104" s="26" t="str">
        <f>+IF('Lista Puestos Valorados'!E104="","",'Lista Puestos Valorados'!E104)</f>
        <v/>
      </c>
      <c r="F104" s="26" t="str">
        <f>+IF('Lista Puestos Valorados'!F104="","",'Lista Puestos Valorados'!F104)</f>
        <v/>
      </c>
      <c r="G104" s="26" t="str">
        <f>+IF('Lista Puestos Valorados'!G104="","",'Lista Puestos Valorados'!G104)</f>
        <v/>
      </c>
      <c r="H104" s="26" t="str">
        <f>+IF('Lista Puestos Valorados'!H104="","",'Lista Puestos Valorados'!H104)</f>
        <v/>
      </c>
      <c r="I104" s="26" t="str">
        <f>+IF('Lista Puestos Valorados'!I104="","",'Lista Puestos Valorados'!I104)</f>
        <v/>
      </c>
      <c r="J104" s="118" t="e">
        <f t="array" ref="J104">+IF(L104="","",_xlfn.IFS(L104&lt;='Cortes de Agrupacion'!$F$15,'Cortes de Agrupacion'!$E$15,'Resultados General'!L104&lt;='Cortes de Agrupacion'!$F$14,'Cortes de Agrupacion'!$E$14,'Resultados General'!L104&lt;='Cortes de Agrupacion'!$F$13,'Cortes de Agrupacion'!$E$13,L104&lt;='Cortes de Agrupacion'!$F$12,'Cortes de Agrupacion'!$E$12,'Resultados General'!L104&lt;='Cortes de Agrupacion'!$F$11,'Cortes de Agrupacion'!$E$11,'Resultados General'!L104&lt;='Cortes de Agrupacion'!$F$10,'Cortes de Agrupacion'!$E$10,'Resultados General'!L104&lt;='Cortes de Agrupacion'!$F$9,'Cortes de Agrupacion'!$E$9,'Resultados General'!L104&lt;='Cortes de Agrupacion'!$F$8,'Cortes de Agrupacion'!$E$8,'Resultados General'!L104&lt;='Cortes de Agrupacion'!$F$7,'Cortes de Agrupacion'!$E$7,'Resultados General'!L104&lt;='Cortes de Agrupacion'!$F$6,'Cortes de Agrupacion'!$E$6))</f>
        <v>#VALUE!</v>
      </c>
      <c r="K104" s="118" t="str">
        <f t="shared" si="2"/>
        <v/>
      </c>
      <c r="L104" s="124" t="e">
        <f>#VALUE!</f>
        <v>#VALUE!</v>
      </c>
      <c r="M104" s="26" t="e">
        <f ca="1">+_xlfn.IFNA(VLOOKUP(C104,'Distribución de puestos'!$B$8:$I$507,8,0),"")</f>
        <v>#NAME?</v>
      </c>
      <c r="N104" s="26" t="str">
        <f>+IF(VLOOKUP($B104,'Lista Puestos Valorados'!$B$11:$BK$510,MATCH('Auxiliar General'!H$4,'Lista Puestos Valorados'!$B$10:$BK$10,0),0)="","No relevante",VLOOKUP($B104,'Lista Puestos Valorados'!$B$11:$BK$510,MATCH('Auxiliar General'!H$4,'Lista Puestos Valorados'!$B$10:$BK$10,0),0))</f>
        <v>No relevante</v>
      </c>
      <c r="O104" s="26">
        <f>+HLOOKUP(N104,Sistema_Puntos!$Q$5:$Y$43,'Auxiliar General'!J$5,FALSE)</f>
        <v>0</v>
      </c>
      <c r="P104" s="26" t="str">
        <f>+IF(VLOOKUP($B104,'Lista Puestos Valorados'!$B$11:$BK$510,MATCH('Auxiliar General'!J$4,'Lista Puestos Valorados'!$B$10:$BK$10,0),0)="","No relevante",VLOOKUP($B104,'Lista Puestos Valorados'!$B$11:$BK$510,MATCH('Auxiliar General'!J$4,'Lista Puestos Valorados'!$B$10:$BK$10,0),0))</f>
        <v>No relevante</v>
      </c>
      <c r="Q104" s="26">
        <f>+HLOOKUP(P104,Sistema_Puntos!$Q$5:$Y$43,'Auxiliar General'!L$5,FALSE)</f>
        <v>0</v>
      </c>
      <c r="R104" s="26" t="str">
        <f>+IF(VLOOKUP($B104,'Lista Puestos Valorados'!$B$11:$BK$510,MATCH('Auxiliar General'!L$4,'Lista Puestos Valorados'!$B$10:$BK$10,0),0)="","No relevante",VLOOKUP($B104,'Lista Puestos Valorados'!$B$11:$BK$510,MATCH('Auxiliar General'!L$4,'Lista Puestos Valorados'!$B$10:$BK$10,0),0))</f>
        <v>No relevante</v>
      </c>
      <c r="S104" s="26">
        <f>+HLOOKUP(R104,Sistema_Puntos!$Q$5:$Y$43,'Auxiliar General'!N$5,FALSE)</f>
        <v>0</v>
      </c>
      <c r="T104" s="26" t="str">
        <f>+IF(VLOOKUP($B104,'Lista Puestos Valorados'!$B$11:$BK$510,MATCH('Auxiliar General'!N$4,'Lista Puestos Valorados'!$B$10:$BK$10,0),0)="","No relevante",VLOOKUP($B104,'Lista Puestos Valorados'!$B$11:$BK$510,MATCH('Auxiliar General'!N$4,'Lista Puestos Valorados'!$B$10:$BK$10,0),0))</f>
        <v>No relevante</v>
      </c>
      <c r="U104" s="26">
        <f>+HLOOKUP(T104,Sistema_Puntos!$Q$5:$Y$43,'Auxiliar General'!P$5,FALSE)</f>
        <v>0</v>
      </c>
      <c r="V104" s="26" t="str">
        <f>+IF(VLOOKUP($B104,'Lista Puestos Valorados'!$B$11:$BK$510,MATCH('Auxiliar General'!P$4,'Lista Puestos Valorados'!$B$10:$BK$10,0),0)="","No relevante",VLOOKUP($B104,'Lista Puestos Valorados'!$B$11:$BK$510,MATCH('Auxiliar General'!P$4,'Lista Puestos Valorados'!$B$10:$BK$10,0),0))</f>
        <v>No relevante</v>
      </c>
      <c r="W104" s="26">
        <f>+HLOOKUP(V104,Sistema_Puntos!$Q$5:$Y$43,'Auxiliar General'!R$5,FALSE)</f>
        <v>0</v>
      </c>
      <c r="X104" s="26" t="str">
        <f>+IF(VLOOKUP($B104,'Lista Puestos Valorados'!$B$11:$BK$510,MATCH('Auxiliar General'!R$4,'Lista Puestos Valorados'!$B$10:$BK$10,0),0)="","No relevante",VLOOKUP($B104,'Lista Puestos Valorados'!$B$11:$BK$510,MATCH('Auxiliar General'!R$4,'Lista Puestos Valorados'!$B$10:$BK$10,0),0))</f>
        <v>No relevante</v>
      </c>
      <c r="Y104" s="26">
        <f>+HLOOKUP(X104,Sistema_Puntos!$Q$5:$Y$43,'Auxiliar General'!T$5,FALSE)</f>
        <v>0</v>
      </c>
      <c r="Z104" s="26" t="str">
        <f>+IF(VLOOKUP($B104,'Lista Puestos Valorados'!$B$11:$BK$510,MATCH('Auxiliar General'!T$4,'Lista Puestos Valorados'!$B$10:$BK$10,0),0)="","No relevante",VLOOKUP($B104,'Lista Puestos Valorados'!$B$11:$BK$510,MATCH('Auxiliar General'!T$4,'Lista Puestos Valorados'!$B$10:$BK$10,0),0))</f>
        <v>No relevante</v>
      </c>
      <c r="AA104" s="26">
        <f>+HLOOKUP(Z104,Sistema_Puntos!$Q$5:$Y$43,'Auxiliar General'!V$5,FALSE)</f>
        <v>0</v>
      </c>
      <c r="AB104" s="26" t="str">
        <f>+IF(VLOOKUP($B104,'Lista Puestos Valorados'!$B$11:$BK$510,MATCH('Auxiliar General'!V$4,'Lista Puestos Valorados'!$B$10:$BK$10,0),0)="","No relevante",VLOOKUP($B104,'Lista Puestos Valorados'!$B$11:$BK$510,MATCH('Auxiliar General'!V$4,'Lista Puestos Valorados'!$B$10:$BK$10,0),0))</f>
        <v>No relevante</v>
      </c>
      <c r="AC104" s="26">
        <f>+HLOOKUP(AB104,Sistema_Puntos!$Q$5:$Y$43,'Auxiliar General'!X$5,FALSE)</f>
        <v>0</v>
      </c>
      <c r="AD104" s="26" t="str">
        <f>+IF(VLOOKUP($B104,'Lista Puestos Valorados'!$B$11:$BK$510,MATCH('Auxiliar General'!X$4,'Lista Puestos Valorados'!$B$10:$BK$10,0),0)="","No relevante",VLOOKUP($B104,'Lista Puestos Valorados'!$B$11:$BK$510,MATCH('Auxiliar General'!X$4,'Lista Puestos Valorados'!$B$10:$BK$10,0),0))</f>
        <v>No relevante</v>
      </c>
      <c r="AE104" s="26">
        <f>+HLOOKUP(AD104,Sistema_Puntos!$Q$5:$Y$43,'Auxiliar General'!Z$5,FALSE)</f>
        <v>0</v>
      </c>
      <c r="AF104" s="26" t="str">
        <f>+IF(VLOOKUP($B104,'Lista Puestos Valorados'!$B$11:$BK$510,MATCH('Auxiliar General'!Z$4,'Lista Puestos Valorados'!$B$10:$BK$10,0),0)="","No relevante",VLOOKUP($B104,'Lista Puestos Valorados'!$B$11:$BK$510,MATCH('Auxiliar General'!Z$4,'Lista Puestos Valorados'!$B$10:$BK$10,0),0))</f>
        <v>No relevante</v>
      </c>
      <c r="AG104" s="26">
        <f>+HLOOKUP(AF104,Sistema_Puntos!$Q$5:$Y$43,'Auxiliar General'!AB$5,FALSE)</f>
        <v>0</v>
      </c>
      <c r="AH104" s="26" t="str">
        <f>+IF(VLOOKUP($B104,'Lista Puestos Valorados'!$B$11:$BK$510,MATCH('Auxiliar General'!AB$4,'Lista Puestos Valorados'!$B$10:$BK$10,0),0)="","No relevante",VLOOKUP($B104,'Lista Puestos Valorados'!$B$11:$BK$510,MATCH('Auxiliar General'!AB$4,'Lista Puestos Valorados'!$B$10:$BK$10,0),0))</f>
        <v>No relevante</v>
      </c>
      <c r="AI104" s="26">
        <f>+HLOOKUP(AH104,Sistema_Puntos!$Q$5:$Y$43,'Auxiliar General'!AD$5,FALSE)</f>
        <v>0</v>
      </c>
      <c r="AJ104" s="26" t="str">
        <f>+IF(VLOOKUP($B104,'Lista Puestos Valorados'!$B$11:$BK$510,MATCH('Auxiliar General'!AD$4,'Lista Puestos Valorados'!$B$10:$BK$10,0),0)="","No relevante",VLOOKUP($B104,'Lista Puestos Valorados'!$B$11:$BK$510,MATCH('Auxiliar General'!AD$4,'Lista Puestos Valorados'!$B$10:$BK$10,0),0))</f>
        <v>No relevante</v>
      </c>
      <c r="AK104" s="26">
        <f>+HLOOKUP(AJ104,Sistema_Puntos!$Q$5:$Y$43,'Auxiliar General'!AF$5,FALSE)</f>
        <v>0</v>
      </c>
      <c r="AL104" s="26" t="str">
        <f>+IF(VLOOKUP($B104,'Lista Puestos Valorados'!$B$11:$BK$510,MATCH('Auxiliar General'!AF$4,'Lista Puestos Valorados'!$B$10:$BK$10,0),0)="","No relevante",VLOOKUP($B104,'Lista Puestos Valorados'!$B$11:$BK$510,MATCH('Auxiliar General'!AF$4,'Lista Puestos Valorados'!$B$10:$BK$10,0),0))</f>
        <v>No relevante</v>
      </c>
      <c r="AM104" s="26">
        <f>+HLOOKUP(AL104,Sistema_Puntos!$Q$5:$Y$43,'Auxiliar General'!AH$5,FALSE)</f>
        <v>0</v>
      </c>
      <c r="AN104" s="26" t="str">
        <f>+IF(VLOOKUP($B104,'Lista Puestos Valorados'!$B$11:$BK$510,MATCH('Auxiliar General'!AH$4,'Lista Puestos Valorados'!$B$10:$BK$10,0),0)="","No relevante",VLOOKUP($B104,'Lista Puestos Valorados'!$B$11:$BK$510,MATCH('Auxiliar General'!AH$4,'Lista Puestos Valorados'!$B$10:$BK$10,0),0))</f>
        <v>No relevante</v>
      </c>
      <c r="AO104" s="26">
        <f>+HLOOKUP(AN104,Sistema_Puntos!$Q$5:$Y$43,'Auxiliar General'!AJ$5,FALSE)</f>
        <v>0</v>
      </c>
      <c r="AP104" s="26" t="str">
        <f>+IF(VLOOKUP($B104,'Lista Puestos Valorados'!$B$11:$BK$510,MATCH('Auxiliar General'!AJ$4,'Lista Puestos Valorados'!$B$10:$BK$10,0),0)="","No relevante",VLOOKUP($B104,'Lista Puestos Valorados'!$B$11:$BK$510,MATCH('Auxiliar General'!AJ$4,'Lista Puestos Valorados'!$B$10:$BK$10,0),0))</f>
        <v>No relevante</v>
      </c>
      <c r="AQ104" s="26">
        <f>+HLOOKUP(AP104,Sistema_Puntos!$Q$5:$Y$43,'Auxiliar General'!AL$5,FALSE)</f>
        <v>0</v>
      </c>
      <c r="AR104" s="26" t="str">
        <f>+IF(VLOOKUP($B104,'Lista Puestos Valorados'!$B$11:$BK$510,MATCH('Auxiliar General'!AL$4,'Lista Puestos Valorados'!$B$10:$BK$10,0),0)="","No relevante",VLOOKUP($B104,'Lista Puestos Valorados'!$B$11:$BK$510,MATCH('Auxiliar General'!AL$4,'Lista Puestos Valorados'!$B$10:$BK$10,0),0))</f>
        <v>No relevante</v>
      </c>
      <c r="AS104" s="26">
        <f>+HLOOKUP(AR104,Sistema_Puntos!$Q$5:$Y$43,'Auxiliar General'!AN$5,FALSE)</f>
        <v>0</v>
      </c>
      <c r="AT104" s="26" t="str">
        <f>+IF(VLOOKUP($B104,'Lista Puestos Valorados'!$B$11:$BK$510,MATCH('Auxiliar General'!AN$4,'Lista Puestos Valorados'!$B$10:$BK$10,0),0)="","No relevante",VLOOKUP($B104,'Lista Puestos Valorados'!$B$11:$BK$510,MATCH('Auxiliar General'!AN$4,'Lista Puestos Valorados'!$B$10:$BK$10,0),0))</f>
        <v>No relevante</v>
      </c>
      <c r="AU104" s="26">
        <f>+HLOOKUP(AT104,Sistema_Puntos!$Q$5:$Y$43,'Auxiliar General'!AP$5,FALSE)</f>
        <v>0</v>
      </c>
      <c r="AV104" s="26" t="str">
        <f>+IF(VLOOKUP($B104,'Lista Puestos Valorados'!$B$11:$BK$510,MATCH('Auxiliar General'!AP$4,'Lista Puestos Valorados'!$B$10:$BK$10,0),0)="","No relevante",VLOOKUP($B104,'Lista Puestos Valorados'!$B$11:$BK$510,MATCH('Auxiliar General'!AP$4,'Lista Puestos Valorados'!$B$10:$BK$10,0),0))</f>
        <v>No relevante</v>
      </c>
      <c r="AW104" s="26">
        <f>+HLOOKUP(AV104,Sistema_Puntos!$Q$5:$Y$43,'Auxiliar General'!AR$5,FALSE)</f>
        <v>0</v>
      </c>
      <c r="AX104" s="26" t="str">
        <f>+IF(VLOOKUP($B104,'Lista Puestos Valorados'!$B$11:$BK$510,MATCH('Auxiliar General'!AR$4,'Lista Puestos Valorados'!$B$10:$BK$10,0),0)="","No relevante",VLOOKUP($B104,'Lista Puestos Valorados'!$B$11:$BK$510,MATCH('Auxiliar General'!AR$4,'Lista Puestos Valorados'!$B$10:$BK$10,0),0))</f>
        <v>No relevante</v>
      </c>
      <c r="AY104" s="26">
        <f>+HLOOKUP(AX104,Sistema_Puntos!$Q$5:$Y$43,'Auxiliar General'!AT$5,FALSE)</f>
        <v>0</v>
      </c>
      <c r="AZ104" s="26" t="str">
        <f>+IF(VLOOKUP($B104,'Lista Puestos Valorados'!$B$11:$BK$510,MATCH('Auxiliar General'!AT$4,'Lista Puestos Valorados'!$B$10:$BK$10,0),0)="","No relevante",VLOOKUP($B104,'Lista Puestos Valorados'!$B$11:$BK$510,MATCH('Auxiliar General'!AT$4,'Lista Puestos Valorados'!$B$10:$BK$10,0),0))</f>
        <v>No relevante</v>
      </c>
      <c r="BA104" s="26">
        <f>+HLOOKUP(AZ104,Sistema_Puntos!$Q$5:$Y$43,'Auxiliar General'!AV$5,FALSE)</f>
        <v>0</v>
      </c>
      <c r="BB104" s="26" t="str">
        <f>+IF(VLOOKUP($B104,'Lista Puestos Valorados'!$B$11:$BK$510,MATCH('Auxiliar General'!AV$4,'Lista Puestos Valorados'!$B$10:$BK$10,0),0)="","No relevante",VLOOKUP($B104,'Lista Puestos Valorados'!$B$11:$BK$510,MATCH('Auxiliar General'!AV$4,'Lista Puestos Valorados'!$B$10:$BK$10,0),0))</f>
        <v>No relevante</v>
      </c>
      <c r="BC104" s="26">
        <f>+HLOOKUP(BB104,Sistema_Puntos!$Q$5:$Y$43,'Auxiliar General'!AX$5,FALSE)</f>
        <v>0</v>
      </c>
      <c r="BD104" s="26" t="str">
        <f>+IF(VLOOKUP($B104,'Lista Puestos Valorados'!$B$11:$BK$510,MATCH('Auxiliar General'!AX$4,'Lista Puestos Valorados'!$B$10:$BK$10,0),0)="","No relevante",VLOOKUP($B104,'Lista Puestos Valorados'!$B$11:$BK$510,MATCH('Auxiliar General'!AX$4,'Lista Puestos Valorados'!$B$10:$BK$10,0),0))</f>
        <v>No relevante</v>
      </c>
      <c r="BE104" s="26">
        <f>+HLOOKUP(BD104,Sistema_Puntos!$Q$5:$Y$43,'Auxiliar General'!AZ$5,FALSE)</f>
        <v>0</v>
      </c>
      <c r="BF104" s="26" t="str">
        <f>+IF(VLOOKUP($B104,'Lista Puestos Valorados'!$B$11:$BK$510,MATCH('Auxiliar General'!AZ$4,'Lista Puestos Valorados'!$B$10:$BK$10,0),0)="","No relevante",VLOOKUP($B104,'Lista Puestos Valorados'!$B$11:$BK$510,MATCH('Auxiliar General'!AZ$4,'Lista Puestos Valorados'!$B$10:$BK$10,0),0))</f>
        <v>No relevante</v>
      </c>
      <c r="BG104" s="26">
        <f>+HLOOKUP(BF104,Sistema_Puntos!$Q$5:$Y$43,'Auxiliar General'!BB$5,FALSE)</f>
        <v>0</v>
      </c>
      <c r="BH104" s="26" t="str">
        <f>+IF(VLOOKUP($B104,'Lista Puestos Valorados'!$B$11:$BK$510,MATCH('Auxiliar General'!BB$4,'Lista Puestos Valorados'!$B$10:$BK$10,0),0)="","No relevante",VLOOKUP($B104,'Lista Puestos Valorados'!$B$11:$BK$510,MATCH('Auxiliar General'!BB$4,'Lista Puestos Valorados'!$B$10:$BK$10,0),0))</f>
        <v>No relevante</v>
      </c>
      <c r="BI104" s="26">
        <f>+HLOOKUP(BH104,Sistema_Puntos!$Q$5:$Y$43,'Auxiliar General'!BD$5,FALSE)</f>
        <v>0</v>
      </c>
      <c r="BJ104" s="26" t="str">
        <f>+IF(VLOOKUP($B104,'Lista Puestos Valorados'!$B$11:$BK$510,MATCH('Auxiliar General'!BD$4,'Lista Puestos Valorados'!$B$10:$BK$10,0),0)="","No relevante",VLOOKUP($B104,'Lista Puestos Valorados'!$B$11:$BK$510,MATCH('Auxiliar General'!BD$4,'Lista Puestos Valorados'!$B$10:$BK$10,0),0))</f>
        <v>No relevante</v>
      </c>
      <c r="BK104" s="26">
        <f>+HLOOKUP(BJ104,Sistema_Puntos!$Q$5:$Y$43,'Auxiliar General'!BF$5,FALSE)</f>
        <v>0</v>
      </c>
      <c r="BL104" s="26" t="str">
        <f>+IF(VLOOKUP($B104,'Lista Puestos Valorados'!$B$11:$BK$510,MATCH('Auxiliar General'!BF$4,'Lista Puestos Valorados'!$B$10:$BK$10,0),0)="","No relevante",VLOOKUP($B104,'Lista Puestos Valorados'!$B$11:$BK$510,MATCH('Auxiliar General'!BF$4,'Lista Puestos Valorados'!$B$10:$BK$10,0),0))</f>
        <v>No relevante</v>
      </c>
      <c r="BM104" s="26">
        <f>+HLOOKUP(BL104,Sistema_Puntos!$Q$5:$Y$43,'Auxiliar General'!BH$5,FALSE)</f>
        <v>0</v>
      </c>
      <c r="BN104" s="26" t="str">
        <f>+IF(VLOOKUP($B104,'Lista Puestos Valorados'!$B$11:$BK$510,MATCH('Auxiliar General'!BH$4,'Lista Puestos Valorados'!$B$10:$BK$10,0),0)="","No relevante",VLOOKUP($B104,'Lista Puestos Valorados'!$B$11:$BK$510,MATCH('Auxiliar General'!BH$4,'Lista Puestos Valorados'!$B$10:$BK$10,0),0))</f>
        <v>No relevante</v>
      </c>
      <c r="BO104" s="26">
        <f>+HLOOKUP(BN104,Sistema_Puntos!$Q$5:$Y$43,'Auxiliar General'!BJ$5,FALSE)</f>
        <v>0</v>
      </c>
      <c r="BP104" s="26" t="str">
        <f>+IF(VLOOKUP($B104,'Lista Puestos Valorados'!$B$11:$BK$510,MATCH('Auxiliar General'!BJ$4,'Lista Puestos Valorados'!$B$10:$BK$10,0),0)="","No relevante",VLOOKUP($B104,'Lista Puestos Valorados'!$B$11:$BK$510,MATCH('Auxiliar General'!BJ$4,'Lista Puestos Valorados'!$B$10:$BK$10,0),0))</f>
        <v>No relevante</v>
      </c>
      <c r="BQ104" s="26">
        <f>+HLOOKUP(BP104,Sistema_Puntos!$Q$5:$Y$43,'Auxiliar General'!BL$5,FALSE)</f>
        <v>0</v>
      </c>
      <c r="BR104" s="26" t="str">
        <f>+IF(VLOOKUP($B104,'Lista Puestos Valorados'!$B$11:$BK$510,MATCH('Auxiliar General'!BL$4,'Lista Puestos Valorados'!$B$10:$BK$10,0),0)="","No relevante",VLOOKUP($B104,'Lista Puestos Valorados'!$B$11:$BK$510,MATCH('Auxiliar General'!BL$4,'Lista Puestos Valorados'!$B$10:$BK$10,0),0))</f>
        <v>No relevante</v>
      </c>
      <c r="BS104" s="26">
        <f>+HLOOKUP(BR104,Sistema_Puntos!$Q$5:$Y$43,'Auxiliar General'!BN$5,FALSE)</f>
        <v>0</v>
      </c>
      <c r="BT104" s="26" t="str">
        <f>+IF(VLOOKUP($B104,'Lista Puestos Valorados'!$B$11:$BK$510,MATCH('Auxiliar General'!BN$4,'Lista Puestos Valorados'!$B$10:$BK$10,0),0)="","No relevante",VLOOKUP($B104,'Lista Puestos Valorados'!$B$11:$BK$510,MATCH('Auxiliar General'!BN$4,'Lista Puestos Valorados'!$B$10:$BK$10,0),0))</f>
        <v>No relevante</v>
      </c>
      <c r="BU104" s="26">
        <f>+HLOOKUP(BT104,Sistema_Puntos!$Q$5:$Y$43,'Auxiliar General'!BP$5,FALSE)</f>
        <v>0</v>
      </c>
      <c r="BV104" s="26" t="str">
        <f>+IF(VLOOKUP($B104,'Lista Puestos Valorados'!$B$11:$BK$510,MATCH('Auxiliar General'!BP$4,'Lista Puestos Valorados'!$B$10:$BK$10,0),0)="","No relevante",VLOOKUP($B104,'Lista Puestos Valorados'!$B$11:$BK$510,MATCH('Auxiliar General'!BP$4,'Lista Puestos Valorados'!$B$10:$BK$10,0),0))</f>
        <v>No relevante</v>
      </c>
      <c r="BW104" s="26">
        <f>+HLOOKUP(BV104,Sistema_Puntos!$Q$5:$Y$43,'Auxiliar General'!BR$5,FALSE)</f>
        <v>0</v>
      </c>
      <c r="BX104" s="26" t="str">
        <f>+IF(VLOOKUP($B104,'Lista Puestos Valorados'!$B$11:$BK$510,MATCH('Auxiliar General'!BR$4,'Lista Puestos Valorados'!$B$10:$BK$10,0),0)="","No relevante",VLOOKUP($B104,'Lista Puestos Valorados'!$B$11:$BK$510,MATCH('Auxiliar General'!BR$4,'Lista Puestos Valorados'!$B$10:$BK$10,0),0))</f>
        <v>No relevante</v>
      </c>
      <c r="BY104" s="26">
        <f>+HLOOKUP(BX104,Sistema_Puntos!$Q$5:$Y$43,'Auxiliar General'!BT$5,FALSE)</f>
        <v>0</v>
      </c>
      <c r="BZ104" s="26" t="str">
        <f>+IF(VLOOKUP($B104,'Lista Puestos Valorados'!$B$11:$BK$510,MATCH('Auxiliar General'!BT$4,'Lista Puestos Valorados'!$B$10:$BK$10,0),0)="","No relevante",VLOOKUP($B104,'Lista Puestos Valorados'!$B$11:$BK$510,MATCH('Auxiliar General'!BT$4,'Lista Puestos Valorados'!$B$10:$BK$10,0),0))</f>
        <v>No relevante</v>
      </c>
      <c r="CA104" s="26">
        <f>+HLOOKUP(BZ104,Sistema_Puntos!$Q$5:$Y$43,'Auxiliar General'!BV$5,FALSE)</f>
        <v>0</v>
      </c>
      <c r="CB104" s="26" t="str">
        <f>+IF(VLOOKUP($B104,'Lista Puestos Valorados'!$B$11:$BK$510,MATCH('Auxiliar General'!BV$4,'Lista Puestos Valorados'!$B$10:$BK$10,0),0)="","No relevante",VLOOKUP($B104,'Lista Puestos Valorados'!$B$11:$BK$510,MATCH('Auxiliar General'!BV$4,'Lista Puestos Valorados'!$B$10:$BK$10,0),0))</f>
        <v>No relevante</v>
      </c>
      <c r="CC104" s="26">
        <f>+HLOOKUP(CB104,Sistema_Puntos!$Q$5:$Y$43,'Auxiliar General'!BX$5,FALSE)</f>
        <v>0</v>
      </c>
      <c r="CD104" s="26" t="str">
        <f>+IF(VLOOKUP($B104,'Lista Puestos Valorados'!$B$11:$BK$510,MATCH('Auxiliar General'!BX$4,'Lista Puestos Valorados'!$B$10:$BK$10,0),0)="","No relevante",VLOOKUP($B104,'Lista Puestos Valorados'!$B$11:$BK$510,MATCH('Auxiliar General'!BX$4,'Lista Puestos Valorados'!$B$10:$BK$10,0),0))</f>
        <v>No relevante</v>
      </c>
      <c r="CE104" s="26">
        <f>+HLOOKUP(CD104,Sistema_Puntos!$Q$5:$Y$43,'Auxiliar General'!BZ$5,FALSE)</f>
        <v>0</v>
      </c>
      <c r="CF104" s="26" t="str">
        <f>+IF(VLOOKUP($B104,'Lista Puestos Valorados'!$B$11:$BK$510,MATCH('Auxiliar General'!BZ$4,'Lista Puestos Valorados'!$B$10:$BK$10,0),0)="","No relevante",VLOOKUP($B104,'Lista Puestos Valorados'!$B$11:$BK$510,MATCH('Auxiliar General'!BZ$4,'Lista Puestos Valorados'!$B$10:$BK$10,0),0))</f>
        <v>No relevante</v>
      </c>
      <c r="CG104" s="26">
        <f>+HLOOKUP(CF104,Sistema_Puntos!$Q$5:$Y$43,'Auxiliar General'!CB$5,FALSE)</f>
        <v>0</v>
      </c>
      <c r="CH104" s="29"/>
      <c r="CI104" s="29"/>
    </row>
    <row r="105" spans="2:87" ht="17.55" customHeight="1">
      <c r="B105" s="26">
        <f>+'Listado de Puestos'!B105</f>
        <v>95</v>
      </c>
      <c r="C105" s="26" t="str">
        <f>+IF('Lista Puestos Valorados'!C105="","",'Lista Puestos Valorados'!C105)</f>
        <v/>
      </c>
      <c r="D105" s="26" t="str">
        <f>+IF('Lista Puestos Valorados'!D105="","",'Lista Puestos Valorados'!D105)</f>
        <v/>
      </c>
      <c r="E105" s="26" t="str">
        <f>+IF('Lista Puestos Valorados'!E105="","",'Lista Puestos Valorados'!E105)</f>
        <v/>
      </c>
      <c r="F105" s="26" t="str">
        <f>+IF('Lista Puestos Valorados'!F105="","",'Lista Puestos Valorados'!F105)</f>
        <v/>
      </c>
      <c r="G105" s="26" t="str">
        <f>+IF('Lista Puestos Valorados'!G105="","",'Lista Puestos Valorados'!G105)</f>
        <v/>
      </c>
      <c r="H105" s="26" t="str">
        <f>+IF('Lista Puestos Valorados'!H105="","",'Lista Puestos Valorados'!H105)</f>
        <v/>
      </c>
      <c r="I105" s="26" t="str">
        <f>+IF('Lista Puestos Valorados'!I105="","",'Lista Puestos Valorados'!I105)</f>
        <v/>
      </c>
      <c r="J105" s="118" t="e">
        <f t="array" ref="J105">+IF(L105="","",_xlfn.IFS(L105&lt;='Cortes de Agrupacion'!$F$15,'Cortes de Agrupacion'!$E$15,'Resultados General'!L105&lt;='Cortes de Agrupacion'!$F$14,'Cortes de Agrupacion'!$E$14,'Resultados General'!L105&lt;='Cortes de Agrupacion'!$F$13,'Cortes de Agrupacion'!$E$13,L105&lt;='Cortes de Agrupacion'!$F$12,'Cortes de Agrupacion'!$E$12,'Resultados General'!L105&lt;='Cortes de Agrupacion'!$F$11,'Cortes de Agrupacion'!$E$11,'Resultados General'!L105&lt;='Cortes de Agrupacion'!$F$10,'Cortes de Agrupacion'!$E$10,'Resultados General'!L105&lt;='Cortes de Agrupacion'!$F$9,'Cortes de Agrupacion'!$E$9,'Resultados General'!L105&lt;='Cortes de Agrupacion'!$F$8,'Cortes de Agrupacion'!$E$8,'Resultados General'!L105&lt;='Cortes de Agrupacion'!$F$7,'Cortes de Agrupacion'!$E$7,'Resultados General'!L105&lt;='Cortes de Agrupacion'!$F$6,'Cortes de Agrupacion'!$E$6))</f>
        <v>#VALUE!</v>
      </c>
      <c r="K105" s="118" t="str">
        <f t="shared" si="2"/>
        <v/>
      </c>
      <c r="L105" s="124" t="e">
        <f>#VALUE!</f>
        <v>#VALUE!</v>
      </c>
      <c r="M105" s="26" t="e">
        <f ca="1">+_xlfn.IFNA(VLOOKUP(C105,'Distribución de puestos'!$B$8:$I$507,8,0),"")</f>
        <v>#NAME?</v>
      </c>
      <c r="N105" s="26" t="str">
        <f>+IF(VLOOKUP($B105,'Lista Puestos Valorados'!$B$11:$BK$510,MATCH('Auxiliar General'!H$4,'Lista Puestos Valorados'!$B$10:$BK$10,0),0)="","No relevante",VLOOKUP($B105,'Lista Puestos Valorados'!$B$11:$BK$510,MATCH('Auxiliar General'!H$4,'Lista Puestos Valorados'!$B$10:$BK$10,0),0))</f>
        <v>No relevante</v>
      </c>
      <c r="O105" s="26">
        <f>+HLOOKUP(N105,Sistema_Puntos!$Q$5:$Y$43,'Auxiliar General'!J$5,FALSE)</f>
        <v>0</v>
      </c>
      <c r="P105" s="26" t="str">
        <f>+IF(VLOOKUP($B105,'Lista Puestos Valorados'!$B$11:$BK$510,MATCH('Auxiliar General'!J$4,'Lista Puestos Valorados'!$B$10:$BK$10,0),0)="","No relevante",VLOOKUP($B105,'Lista Puestos Valorados'!$B$11:$BK$510,MATCH('Auxiliar General'!J$4,'Lista Puestos Valorados'!$B$10:$BK$10,0),0))</f>
        <v>No relevante</v>
      </c>
      <c r="Q105" s="26">
        <f>+HLOOKUP(P105,Sistema_Puntos!$Q$5:$Y$43,'Auxiliar General'!L$5,FALSE)</f>
        <v>0</v>
      </c>
      <c r="R105" s="26" t="str">
        <f>+IF(VLOOKUP($B105,'Lista Puestos Valorados'!$B$11:$BK$510,MATCH('Auxiliar General'!L$4,'Lista Puestos Valorados'!$B$10:$BK$10,0),0)="","No relevante",VLOOKUP($B105,'Lista Puestos Valorados'!$B$11:$BK$510,MATCH('Auxiliar General'!L$4,'Lista Puestos Valorados'!$B$10:$BK$10,0),0))</f>
        <v>No relevante</v>
      </c>
      <c r="S105" s="26">
        <f>+HLOOKUP(R105,Sistema_Puntos!$Q$5:$Y$43,'Auxiliar General'!N$5,FALSE)</f>
        <v>0</v>
      </c>
      <c r="T105" s="26" t="str">
        <f>+IF(VLOOKUP($B105,'Lista Puestos Valorados'!$B$11:$BK$510,MATCH('Auxiliar General'!N$4,'Lista Puestos Valorados'!$B$10:$BK$10,0),0)="","No relevante",VLOOKUP($B105,'Lista Puestos Valorados'!$B$11:$BK$510,MATCH('Auxiliar General'!N$4,'Lista Puestos Valorados'!$B$10:$BK$10,0),0))</f>
        <v>No relevante</v>
      </c>
      <c r="U105" s="26">
        <f>+HLOOKUP(T105,Sistema_Puntos!$Q$5:$Y$43,'Auxiliar General'!P$5,FALSE)</f>
        <v>0</v>
      </c>
      <c r="V105" s="26" t="str">
        <f>+IF(VLOOKUP($B105,'Lista Puestos Valorados'!$B$11:$BK$510,MATCH('Auxiliar General'!P$4,'Lista Puestos Valorados'!$B$10:$BK$10,0),0)="","No relevante",VLOOKUP($B105,'Lista Puestos Valorados'!$B$11:$BK$510,MATCH('Auxiliar General'!P$4,'Lista Puestos Valorados'!$B$10:$BK$10,0),0))</f>
        <v>No relevante</v>
      </c>
      <c r="W105" s="26">
        <f>+HLOOKUP(V105,Sistema_Puntos!$Q$5:$Y$43,'Auxiliar General'!R$5,FALSE)</f>
        <v>0</v>
      </c>
      <c r="X105" s="26" t="str">
        <f>+IF(VLOOKUP($B105,'Lista Puestos Valorados'!$B$11:$BK$510,MATCH('Auxiliar General'!R$4,'Lista Puestos Valorados'!$B$10:$BK$10,0),0)="","No relevante",VLOOKUP($B105,'Lista Puestos Valorados'!$B$11:$BK$510,MATCH('Auxiliar General'!R$4,'Lista Puestos Valorados'!$B$10:$BK$10,0),0))</f>
        <v>No relevante</v>
      </c>
      <c r="Y105" s="26">
        <f>+HLOOKUP(X105,Sistema_Puntos!$Q$5:$Y$43,'Auxiliar General'!T$5,FALSE)</f>
        <v>0</v>
      </c>
      <c r="Z105" s="26" t="str">
        <f>+IF(VLOOKUP($B105,'Lista Puestos Valorados'!$B$11:$BK$510,MATCH('Auxiliar General'!T$4,'Lista Puestos Valorados'!$B$10:$BK$10,0),0)="","No relevante",VLOOKUP($B105,'Lista Puestos Valorados'!$B$11:$BK$510,MATCH('Auxiliar General'!T$4,'Lista Puestos Valorados'!$B$10:$BK$10,0),0))</f>
        <v>No relevante</v>
      </c>
      <c r="AA105" s="26">
        <f>+HLOOKUP(Z105,Sistema_Puntos!$Q$5:$Y$43,'Auxiliar General'!V$5,FALSE)</f>
        <v>0</v>
      </c>
      <c r="AB105" s="26" t="str">
        <f>+IF(VLOOKUP($B105,'Lista Puestos Valorados'!$B$11:$BK$510,MATCH('Auxiliar General'!V$4,'Lista Puestos Valorados'!$B$10:$BK$10,0),0)="","No relevante",VLOOKUP($B105,'Lista Puestos Valorados'!$B$11:$BK$510,MATCH('Auxiliar General'!V$4,'Lista Puestos Valorados'!$B$10:$BK$10,0),0))</f>
        <v>No relevante</v>
      </c>
      <c r="AC105" s="26">
        <f>+HLOOKUP(AB105,Sistema_Puntos!$Q$5:$Y$43,'Auxiliar General'!X$5,FALSE)</f>
        <v>0</v>
      </c>
      <c r="AD105" s="26" t="str">
        <f>+IF(VLOOKUP($B105,'Lista Puestos Valorados'!$B$11:$BK$510,MATCH('Auxiliar General'!X$4,'Lista Puestos Valorados'!$B$10:$BK$10,0),0)="","No relevante",VLOOKUP($B105,'Lista Puestos Valorados'!$B$11:$BK$510,MATCH('Auxiliar General'!X$4,'Lista Puestos Valorados'!$B$10:$BK$10,0),0))</f>
        <v>No relevante</v>
      </c>
      <c r="AE105" s="26">
        <f>+HLOOKUP(AD105,Sistema_Puntos!$Q$5:$Y$43,'Auxiliar General'!Z$5,FALSE)</f>
        <v>0</v>
      </c>
      <c r="AF105" s="26" t="str">
        <f>+IF(VLOOKUP($B105,'Lista Puestos Valorados'!$B$11:$BK$510,MATCH('Auxiliar General'!Z$4,'Lista Puestos Valorados'!$B$10:$BK$10,0),0)="","No relevante",VLOOKUP($B105,'Lista Puestos Valorados'!$B$11:$BK$510,MATCH('Auxiliar General'!Z$4,'Lista Puestos Valorados'!$B$10:$BK$10,0),0))</f>
        <v>No relevante</v>
      </c>
      <c r="AG105" s="26">
        <f>+HLOOKUP(AF105,Sistema_Puntos!$Q$5:$Y$43,'Auxiliar General'!AB$5,FALSE)</f>
        <v>0</v>
      </c>
      <c r="AH105" s="26" t="str">
        <f>+IF(VLOOKUP($B105,'Lista Puestos Valorados'!$B$11:$BK$510,MATCH('Auxiliar General'!AB$4,'Lista Puestos Valorados'!$B$10:$BK$10,0),0)="","No relevante",VLOOKUP($B105,'Lista Puestos Valorados'!$B$11:$BK$510,MATCH('Auxiliar General'!AB$4,'Lista Puestos Valorados'!$B$10:$BK$10,0),0))</f>
        <v>No relevante</v>
      </c>
      <c r="AI105" s="26">
        <f>+HLOOKUP(AH105,Sistema_Puntos!$Q$5:$Y$43,'Auxiliar General'!AD$5,FALSE)</f>
        <v>0</v>
      </c>
      <c r="AJ105" s="26" t="str">
        <f>+IF(VLOOKUP($B105,'Lista Puestos Valorados'!$B$11:$BK$510,MATCH('Auxiliar General'!AD$4,'Lista Puestos Valorados'!$B$10:$BK$10,0),0)="","No relevante",VLOOKUP($B105,'Lista Puestos Valorados'!$B$11:$BK$510,MATCH('Auxiliar General'!AD$4,'Lista Puestos Valorados'!$B$10:$BK$10,0),0))</f>
        <v>No relevante</v>
      </c>
      <c r="AK105" s="26">
        <f>+HLOOKUP(AJ105,Sistema_Puntos!$Q$5:$Y$43,'Auxiliar General'!AF$5,FALSE)</f>
        <v>0</v>
      </c>
      <c r="AL105" s="26" t="str">
        <f>+IF(VLOOKUP($B105,'Lista Puestos Valorados'!$B$11:$BK$510,MATCH('Auxiliar General'!AF$4,'Lista Puestos Valorados'!$B$10:$BK$10,0),0)="","No relevante",VLOOKUP($B105,'Lista Puestos Valorados'!$B$11:$BK$510,MATCH('Auxiliar General'!AF$4,'Lista Puestos Valorados'!$B$10:$BK$10,0),0))</f>
        <v>No relevante</v>
      </c>
      <c r="AM105" s="26">
        <f>+HLOOKUP(AL105,Sistema_Puntos!$Q$5:$Y$43,'Auxiliar General'!AH$5,FALSE)</f>
        <v>0</v>
      </c>
      <c r="AN105" s="26" t="str">
        <f>+IF(VLOOKUP($B105,'Lista Puestos Valorados'!$B$11:$BK$510,MATCH('Auxiliar General'!AH$4,'Lista Puestos Valorados'!$B$10:$BK$10,0),0)="","No relevante",VLOOKUP($B105,'Lista Puestos Valorados'!$B$11:$BK$510,MATCH('Auxiliar General'!AH$4,'Lista Puestos Valorados'!$B$10:$BK$10,0),0))</f>
        <v>No relevante</v>
      </c>
      <c r="AO105" s="26">
        <f>+HLOOKUP(AN105,Sistema_Puntos!$Q$5:$Y$43,'Auxiliar General'!AJ$5,FALSE)</f>
        <v>0</v>
      </c>
      <c r="AP105" s="26" t="str">
        <f>+IF(VLOOKUP($B105,'Lista Puestos Valorados'!$B$11:$BK$510,MATCH('Auxiliar General'!AJ$4,'Lista Puestos Valorados'!$B$10:$BK$10,0),0)="","No relevante",VLOOKUP($B105,'Lista Puestos Valorados'!$B$11:$BK$510,MATCH('Auxiliar General'!AJ$4,'Lista Puestos Valorados'!$B$10:$BK$10,0),0))</f>
        <v>No relevante</v>
      </c>
      <c r="AQ105" s="26">
        <f>+HLOOKUP(AP105,Sistema_Puntos!$Q$5:$Y$43,'Auxiliar General'!AL$5,FALSE)</f>
        <v>0</v>
      </c>
      <c r="AR105" s="26" t="str">
        <f>+IF(VLOOKUP($B105,'Lista Puestos Valorados'!$B$11:$BK$510,MATCH('Auxiliar General'!AL$4,'Lista Puestos Valorados'!$B$10:$BK$10,0),0)="","No relevante",VLOOKUP($B105,'Lista Puestos Valorados'!$B$11:$BK$510,MATCH('Auxiliar General'!AL$4,'Lista Puestos Valorados'!$B$10:$BK$10,0),0))</f>
        <v>No relevante</v>
      </c>
      <c r="AS105" s="26">
        <f>+HLOOKUP(AR105,Sistema_Puntos!$Q$5:$Y$43,'Auxiliar General'!AN$5,FALSE)</f>
        <v>0</v>
      </c>
      <c r="AT105" s="26" t="str">
        <f>+IF(VLOOKUP($B105,'Lista Puestos Valorados'!$B$11:$BK$510,MATCH('Auxiliar General'!AN$4,'Lista Puestos Valorados'!$B$10:$BK$10,0),0)="","No relevante",VLOOKUP($B105,'Lista Puestos Valorados'!$B$11:$BK$510,MATCH('Auxiliar General'!AN$4,'Lista Puestos Valorados'!$B$10:$BK$10,0),0))</f>
        <v>No relevante</v>
      </c>
      <c r="AU105" s="26">
        <f>+HLOOKUP(AT105,Sistema_Puntos!$Q$5:$Y$43,'Auxiliar General'!AP$5,FALSE)</f>
        <v>0</v>
      </c>
      <c r="AV105" s="26" t="str">
        <f>+IF(VLOOKUP($B105,'Lista Puestos Valorados'!$B$11:$BK$510,MATCH('Auxiliar General'!AP$4,'Lista Puestos Valorados'!$B$10:$BK$10,0),0)="","No relevante",VLOOKUP($B105,'Lista Puestos Valorados'!$B$11:$BK$510,MATCH('Auxiliar General'!AP$4,'Lista Puestos Valorados'!$B$10:$BK$10,0),0))</f>
        <v>No relevante</v>
      </c>
      <c r="AW105" s="26">
        <f>+HLOOKUP(AV105,Sistema_Puntos!$Q$5:$Y$43,'Auxiliar General'!AR$5,FALSE)</f>
        <v>0</v>
      </c>
      <c r="AX105" s="26" t="str">
        <f>+IF(VLOOKUP($B105,'Lista Puestos Valorados'!$B$11:$BK$510,MATCH('Auxiliar General'!AR$4,'Lista Puestos Valorados'!$B$10:$BK$10,0),0)="","No relevante",VLOOKUP($B105,'Lista Puestos Valorados'!$B$11:$BK$510,MATCH('Auxiliar General'!AR$4,'Lista Puestos Valorados'!$B$10:$BK$10,0),0))</f>
        <v>No relevante</v>
      </c>
      <c r="AY105" s="26">
        <f>+HLOOKUP(AX105,Sistema_Puntos!$Q$5:$Y$43,'Auxiliar General'!AT$5,FALSE)</f>
        <v>0</v>
      </c>
      <c r="AZ105" s="26" t="str">
        <f>+IF(VLOOKUP($B105,'Lista Puestos Valorados'!$B$11:$BK$510,MATCH('Auxiliar General'!AT$4,'Lista Puestos Valorados'!$B$10:$BK$10,0),0)="","No relevante",VLOOKUP($B105,'Lista Puestos Valorados'!$B$11:$BK$510,MATCH('Auxiliar General'!AT$4,'Lista Puestos Valorados'!$B$10:$BK$10,0),0))</f>
        <v>No relevante</v>
      </c>
      <c r="BA105" s="26">
        <f>+HLOOKUP(AZ105,Sistema_Puntos!$Q$5:$Y$43,'Auxiliar General'!AV$5,FALSE)</f>
        <v>0</v>
      </c>
      <c r="BB105" s="26" t="str">
        <f>+IF(VLOOKUP($B105,'Lista Puestos Valorados'!$B$11:$BK$510,MATCH('Auxiliar General'!AV$4,'Lista Puestos Valorados'!$B$10:$BK$10,0),0)="","No relevante",VLOOKUP($B105,'Lista Puestos Valorados'!$B$11:$BK$510,MATCH('Auxiliar General'!AV$4,'Lista Puestos Valorados'!$B$10:$BK$10,0),0))</f>
        <v>No relevante</v>
      </c>
      <c r="BC105" s="26">
        <f>+HLOOKUP(BB105,Sistema_Puntos!$Q$5:$Y$43,'Auxiliar General'!AX$5,FALSE)</f>
        <v>0</v>
      </c>
      <c r="BD105" s="26" t="str">
        <f>+IF(VLOOKUP($B105,'Lista Puestos Valorados'!$B$11:$BK$510,MATCH('Auxiliar General'!AX$4,'Lista Puestos Valorados'!$B$10:$BK$10,0),0)="","No relevante",VLOOKUP($B105,'Lista Puestos Valorados'!$B$11:$BK$510,MATCH('Auxiliar General'!AX$4,'Lista Puestos Valorados'!$B$10:$BK$10,0),0))</f>
        <v>No relevante</v>
      </c>
      <c r="BE105" s="26">
        <f>+HLOOKUP(BD105,Sistema_Puntos!$Q$5:$Y$43,'Auxiliar General'!AZ$5,FALSE)</f>
        <v>0</v>
      </c>
      <c r="BF105" s="26" t="str">
        <f>+IF(VLOOKUP($B105,'Lista Puestos Valorados'!$B$11:$BK$510,MATCH('Auxiliar General'!AZ$4,'Lista Puestos Valorados'!$B$10:$BK$10,0),0)="","No relevante",VLOOKUP($B105,'Lista Puestos Valorados'!$B$11:$BK$510,MATCH('Auxiliar General'!AZ$4,'Lista Puestos Valorados'!$B$10:$BK$10,0),0))</f>
        <v>No relevante</v>
      </c>
      <c r="BG105" s="26">
        <f>+HLOOKUP(BF105,Sistema_Puntos!$Q$5:$Y$43,'Auxiliar General'!BB$5,FALSE)</f>
        <v>0</v>
      </c>
      <c r="BH105" s="26" t="str">
        <f>+IF(VLOOKUP($B105,'Lista Puestos Valorados'!$B$11:$BK$510,MATCH('Auxiliar General'!BB$4,'Lista Puestos Valorados'!$B$10:$BK$10,0),0)="","No relevante",VLOOKUP($B105,'Lista Puestos Valorados'!$B$11:$BK$510,MATCH('Auxiliar General'!BB$4,'Lista Puestos Valorados'!$B$10:$BK$10,0),0))</f>
        <v>No relevante</v>
      </c>
      <c r="BI105" s="26">
        <f>+HLOOKUP(BH105,Sistema_Puntos!$Q$5:$Y$43,'Auxiliar General'!BD$5,FALSE)</f>
        <v>0</v>
      </c>
      <c r="BJ105" s="26" t="str">
        <f>+IF(VLOOKUP($B105,'Lista Puestos Valorados'!$B$11:$BK$510,MATCH('Auxiliar General'!BD$4,'Lista Puestos Valorados'!$B$10:$BK$10,0),0)="","No relevante",VLOOKUP($B105,'Lista Puestos Valorados'!$B$11:$BK$510,MATCH('Auxiliar General'!BD$4,'Lista Puestos Valorados'!$B$10:$BK$10,0),0))</f>
        <v>No relevante</v>
      </c>
      <c r="BK105" s="26">
        <f>+HLOOKUP(BJ105,Sistema_Puntos!$Q$5:$Y$43,'Auxiliar General'!BF$5,FALSE)</f>
        <v>0</v>
      </c>
      <c r="BL105" s="26" t="str">
        <f>+IF(VLOOKUP($B105,'Lista Puestos Valorados'!$B$11:$BK$510,MATCH('Auxiliar General'!BF$4,'Lista Puestos Valorados'!$B$10:$BK$10,0),0)="","No relevante",VLOOKUP($B105,'Lista Puestos Valorados'!$B$11:$BK$510,MATCH('Auxiliar General'!BF$4,'Lista Puestos Valorados'!$B$10:$BK$10,0),0))</f>
        <v>No relevante</v>
      </c>
      <c r="BM105" s="26">
        <f>+HLOOKUP(BL105,Sistema_Puntos!$Q$5:$Y$43,'Auxiliar General'!BH$5,FALSE)</f>
        <v>0</v>
      </c>
      <c r="BN105" s="26" t="str">
        <f>+IF(VLOOKUP($B105,'Lista Puestos Valorados'!$B$11:$BK$510,MATCH('Auxiliar General'!BH$4,'Lista Puestos Valorados'!$B$10:$BK$10,0),0)="","No relevante",VLOOKUP($B105,'Lista Puestos Valorados'!$B$11:$BK$510,MATCH('Auxiliar General'!BH$4,'Lista Puestos Valorados'!$B$10:$BK$10,0),0))</f>
        <v>No relevante</v>
      </c>
      <c r="BO105" s="26">
        <f>+HLOOKUP(BN105,Sistema_Puntos!$Q$5:$Y$43,'Auxiliar General'!BJ$5,FALSE)</f>
        <v>0</v>
      </c>
      <c r="BP105" s="26" t="str">
        <f>+IF(VLOOKUP($B105,'Lista Puestos Valorados'!$B$11:$BK$510,MATCH('Auxiliar General'!BJ$4,'Lista Puestos Valorados'!$B$10:$BK$10,0),0)="","No relevante",VLOOKUP($B105,'Lista Puestos Valorados'!$B$11:$BK$510,MATCH('Auxiliar General'!BJ$4,'Lista Puestos Valorados'!$B$10:$BK$10,0),0))</f>
        <v>No relevante</v>
      </c>
      <c r="BQ105" s="26">
        <f>+HLOOKUP(BP105,Sistema_Puntos!$Q$5:$Y$43,'Auxiliar General'!BL$5,FALSE)</f>
        <v>0</v>
      </c>
      <c r="BR105" s="26" t="str">
        <f>+IF(VLOOKUP($B105,'Lista Puestos Valorados'!$B$11:$BK$510,MATCH('Auxiliar General'!BL$4,'Lista Puestos Valorados'!$B$10:$BK$10,0),0)="","No relevante",VLOOKUP($B105,'Lista Puestos Valorados'!$B$11:$BK$510,MATCH('Auxiliar General'!BL$4,'Lista Puestos Valorados'!$B$10:$BK$10,0),0))</f>
        <v>No relevante</v>
      </c>
      <c r="BS105" s="26">
        <f>+HLOOKUP(BR105,Sistema_Puntos!$Q$5:$Y$43,'Auxiliar General'!BN$5,FALSE)</f>
        <v>0</v>
      </c>
      <c r="BT105" s="26" t="str">
        <f>+IF(VLOOKUP($B105,'Lista Puestos Valorados'!$B$11:$BK$510,MATCH('Auxiliar General'!BN$4,'Lista Puestos Valorados'!$B$10:$BK$10,0),0)="","No relevante",VLOOKUP($B105,'Lista Puestos Valorados'!$B$11:$BK$510,MATCH('Auxiliar General'!BN$4,'Lista Puestos Valorados'!$B$10:$BK$10,0),0))</f>
        <v>No relevante</v>
      </c>
      <c r="BU105" s="26">
        <f>+HLOOKUP(BT105,Sistema_Puntos!$Q$5:$Y$43,'Auxiliar General'!BP$5,FALSE)</f>
        <v>0</v>
      </c>
      <c r="BV105" s="26" t="str">
        <f>+IF(VLOOKUP($B105,'Lista Puestos Valorados'!$B$11:$BK$510,MATCH('Auxiliar General'!BP$4,'Lista Puestos Valorados'!$B$10:$BK$10,0),0)="","No relevante",VLOOKUP($B105,'Lista Puestos Valorados'!$B$11:$BK$510,MATCH('Auxiliar General'!BP$4,'Lista Puestos Valorados'!$B$10:$BK$10,0),0))</f>
        <v>No relevante</v>
      </c>
      <c r="BW105" s="26">
        <f>+HLOOKUP(BV105,Sistema_Puntos!$Q$5:$Y$43,'Auxiliar General'!BR$5,FALSE)</f>
        <v>0</v>
      </c>
      <c r="BX105" s="26" t="str">
        <f>+IF(VLOOKUP($B105,'Lista Puestos Valorados'!$B$11:$BK$510,MATCH('Auxiliar General'!BR$4,'Lista Puestos Valorados'!$B$10:$BK$10,0),0)="","No relevante",VLOOKUP($B105,'Lista Puestos Valorados'!$B$11:$BK$510,MATCH('Auxiliar General'!BR$4,'Lista Puestos Valorados'!$B$10:$BK$10,0),0))</f>
        <v>No relevante</v>
      </c>
      <c r="BY105" s="26">
        <f>+HLOOKUP(BX105,Sistema_Puntos!$Q$5:$Y$43,'Auxiliar General'!BT$5,FALSE)</f>
        <v>0</v>
      </c>
      <c r="BZ105" s="26" t="str">
        <f>+IF(VLOOKUP($B105,'Lista Puestos Valorados'!$B$11:$BK$510,MATCH('Auxiliar General'!BT$4,'Lista Puestos Valorados'!$B$10:$BK$10,0),0)="","No relevante",VLOOKUP($B105,'Lista Puestos Valorados'!$B$11:$BK$510,MATCH('Auxiliar General'!BT$4,'Lista Puestos Valorados'!$B$10:$BK$10,0),0))</f>
        <v>No relevante</v>
      </c>
      <c r="CA105" s="26">
        <f>+HLOOKUP(BZ105,Sistema_Puntos!$Q$5:$Y$43,'Auxiliar General'!BV$5,FALSE)</f>
        <v>0</v>
      </c>
      <c r="CB105" s="26" t="str">
        <f>+IF(VLOOKUP($B105,'Lista Puestos Valorados'!$B$11:$BK$510,MATCH('Auxiliar General'!BV$4,'Lista Puestos Valorados'!$B$10:$BK$10,0),0)="","No relevante",VLOOKUP($B105,'Lista Puestos Valorados'!$B$11:$BK$510,MATCH('Auxiliar General'!BV$4,'Lista Puestos Valorados'!$B$10:$BK$10,0),0))</f>
        <v>No relevante</v>
      </c>
      <c r="CC105" s="26">
        <f>+HLOOKUP(CB105,Sistema_Puntos!$Q$5:$Y$43,'Auxiliar General'!BX$5,FALSE)</f>
        <v>0</v>
      </c>
      <c r="CD105" s="26" t="str">
        <f>+IF(VLOOKUP($B105,'Lista Puestos Valorados'!$B$11:$BK$510,MATCH('Auxiliar General'!BX$4,'Lista Puestos Valorados'!$B$10:$BK$10,0),0)="","No relevante",VLOOKUP($B105,'Lista Puestos Valorados'!$B$11:$BK$510,MATCH('Auxiliar General'!BX$4,'Lista Puestos Valorados'!$B$10:$BK$10,0),0))</f>
        <v>No relevante</v>
      </c>
      <c r="CE105" s="26">
        <f>+HLOOKUP(CD105,Sistema_Puntos!$Q$5:$Y$43,'Auxiliar General'!BZ$5,FALSE)</f>
        <v>0</v>
      </c>
      <c r="CF105" s="26" t="str">
        <f>+IF(VLOOKUP($B105,'Lista Puestos Valorados'!$B$11:$BK$510,MATCH('Auxiliar General'!BZ$4,'Lista Puestos Valorados'!$B$10:$BK$10,0),0)="","No relevante",VLOOKUP($B105,'Lista Puestos Valorados'!$B$11:$BK$510,MATCH('Auxiliar General'!BZ$4,'Lista Puestos Valorados'!$B$10:$BK$10,0),0))</f>
        <v>No relevante</v>
      </c>
      <c r="CG105" s="26">
        <f>+HLOOKUP(CF105,Sistema_Puntos!$Q$5:$Y$43,'Auxiliar General'!CB$5,FALSE)</f>
        <v>0</v>
      </c>
      <c r="CH105" s="29"/>
      <c r="CI105" s="29"/>
    </row>
    <row r="106" spans="2:87" ht="17.55" customHeight="1">
      <c r="B106" s="26">
        <f>+'Listado de Puestos'!B106</f>
        <v>96</v>
      </c>
      <c r="C106" s="26" t="str">
        <f>+IF('Lista Puestos Valorados'!C106="","",'Lista Puestos Valorados'!C106)</f>
        <v/>
      </c>
      <c r="D106" s="26" t="str">
        <f>+IF('Lista Puestos Valorados'!D106="","",'Lista Puestos Valorados'!D106)</f>
        <v/>
      </c>
      <c r="E106" s="26" t="str">
        <f>+IF('Lista Puestos Valorados'!E106="","",'Lista Puestos Valorados'!E106)</f>
        <v/>
      </c>
      <c r="F106" s="26" t="str">
        <f>+IF('Lista Puestos Valorados'!F106="","",'Lista Puestos Valorados'!F106)</f>
        <v/>
      </c>
      <c r="G106" s="26" t="str">
        <f>+IF('Lista Puestos Valorados'!G106="","",'Lista Puestos Valorados'!G106)</f>
        <v/>
      </c>
      <c r="H106" s="26" t="str">
        <f>+IF('Lista Puestos Valorados'!H106="","",'Lista Puestos Valorados'!H106)</f>
        <v/>
      </c>
      <c r="I106" s="26" t="str">
        <f>+IF('Lista Puestos Valorados'!I106="","",'Lista Puestos Valorados'!I106)</f>
        <v/>
      </c>
      <c r="J106" s="118" t="e">
        <f t="array" ref="J106">+IF(L106="","",_xlfn.IFS(L106&lt;='Cortes de Agrupacion'!$F$15,'Cortes de Agrupacion'!$E$15,'Resultados General'!L106&lt;='Cortes de Agrupacion'!$F$14,'Cortes de Agrupacion'!$E$14,'Resultados General'!L106&lt;='Cortes de Agrupacion'!$F$13,'Cortes de Agrupacion'!$E$13,L106&lt;='Cortes de Agrupacion'!$F$12,'Cortes de Agrupacion'!$E$12,'Resultados General'!L106&lt;='Cortes de Agrupacion'!$F$11,'Cortes de Agrupacion'!$E$11,'Resultados General'!L106&lt;='Cortes de Agrupacion'!$F$10,'Cortes de Agrupacion'!$E$10,'Resultados General'!L106&lt;='Cortes de Agrupacion'!$F$9,'Cortes de Agrupacion'!$E$9,'Resultados General'!L106&lt;='Cortes de Agrupacion'!$F$8,'Cortes de Agrupacion'!$E$8,'Resultados General'!L106&lt;='Cortes de Agrupacion'!$F$7,'Cortes de Agrupacion'!$E$7,'Resultados General'!L106&lt;='Cortes de Agrupacion'!$F$6,'Cortes de Agrupacion'!$E$6))</f>
        <v>#VALUE!</v>
      </c>
      <c r="K106" s="118" t="str">
        <f t="shared" si="2"/>
        <v/>
      </c>
      <c r="L106" s="124" t="e">
        <f>#VALUE!</f>
        <v>#VALUE!</v>
      </c>
      <c r="M106" s="26" t="e">
        <f ca="1">+_xlfn.IFNA(VLOOKUP(C106,'Distribución de puestos'!$B$8:$I$507,8,0),"")</f>
        <v>#NAME?</v>
      </c>
      <c r="N106" s="26" t="str">
        <f>+IF(VLOOKUP($B106,'Lista Puestos Valorados'!$B$11:$BK$510,MATCH('Auxiliar General'!H$4,'Lista Puestos Valorados'!$B$10:$BK$10,0),0)="","No relevante",VLOOKUP($B106,'Lista Puestos Valorados'!$B$11:$BK$510,MATCH('Auxiliar General'!H$4,'Lista Puestos Valorados'!$B$10:$BK$10,0),0))</f>
        <v>No relevante</v>
      </c>
      <c r="O106" s="26">
        <f>+HLOOKUP(N106,Sistema_Puntos!$Q$5:$Y$43,'Auxiliar General'!J$5,FALSE)</f>
        <v>0</v>
      </c>
      <c r="P106" s="26" t="str">
        <f>+IF(VLOOKUP($B106,'Lista Puestos Valorados'!$B$11:$BK$510,MATCH('Auxiliar General'!J$4,'Lista Puestos Valorados'!$B$10:$BK$10,0),0)="","No relevante",VLOOKUP($B106,'Lista Puestos Valorados'!$B$11:$BK$510,MATCH('Auxiliar General'!J$4,'Lista Puestos Valorados'!$B$10:$BK$10,0),0))</f>
        <v>No relevante</v>
      </c>
      <c r="Q106" s="26">
        <f>+HLOOKUP(P106,Sistema_Puntos!$Q$5:$Y$43,'Auxiliar General'!L$5,FALSE)</f>
        <v>0</v>
      </c>
      <c r="R106" s="26" t="str">
        <f>+IF(VLOOKUP($B106,'Lista Puestos Valorados'!$B$11:$BK$510,MATCH('Auxiliar General'!L$4,'Lista Puestos Valorados'!$B$10:$BK$10,0),0)="","No relevante",VLOOKUP($B106,'Lista Puestos Valorados'!$B$11:$BK$510,MATCH('Auxiliar General'!L$4,'Lista Puestos Valorados'!$B$10:$BK$10,0),0))</f>
        <v>No relevante</v>
      </c>
      <c r="S106" s="26">
        <f>+HLOOKUP(R106,Sistema_Puntos!$Q$5:$Y$43,'Auxiliar General'!N$5,FALSE)</f>
        <v>0</v>
      </c>
      <c r="T106" s="26" t="str">
        <f>+IF(VLOOKUP($B106,'Lista Puestos Valorados'!$B$11:$BK$510,MATCH('Auxiliar General'!N$4,'Lista Puestos Valorados'!$B$10:$BK$10,0),0)="","No relevante",VLOOKUP($B106,'Lista Puestos Valorados'!$B$11:$BK$510,MATCH('Auxiliar General'!N$4,'Lista Puestos Valorados'!$B$10:$BK$10,0),0))</f>
        <v>No relevante</v>
      </c>
      <c r="U106" s="26">
        <f>+HLOOKUP(T106,Sistema_Puntos!$Q$5:$Y$43,'Auxiliar General'!P$5,FALSE)</f>
        <v>0</v>
      </c>
      <c r="V106" s="26" t="str">
        <f>+IF(VLOOKUP($B106,'Lista Puestos Valorados'!$B$11:$BK$510,MATCH('Auxiliar General'!P$4,'Lista Puestos Valorados'!$B$10:$BK$10,0),0)="","No relevante",VLOOKUP($B106,'Lista Puestos Valorados'!$B$11:$BK$510,MATCH('Auxiliar General'!P$4,'Lista Puestos Valorados'!$B$10:$BK$10,0),0))</f>
        <v>No relevante</v>
      </c>
      <c r="W106" s="26">
        <f>+HLOOKUP(V106,Sistema_Puntos!$Q$5:$Y$43,'Auxiliar General'!R$5,FALSE)</f>
        <v>0</v>
      </c>
      <c r="X106" s="26" t="str">
        <f>+IF(VLOOKUP($B106,'Lista Puestos Valorados'!$B$11:$BK$510,MATCH('Auxiliar General'!R$4,'Lista Puestos Valorados'!$B$10:$BK$10,0),0)="","No relevante",VLOOKUP($B106,'Lista Puestos Valorados'!$B$11:$BK$510,MATCH('Auxiliar General'!R$4,'Lista Puestos Valorados'!$B$10:$BK$10,0),0))</f>
        <v>No relevante</v>
      </c>
      <c r="Y106" s="26">
        <f>+HLOOKUP(X106,Sistema_Puntos!$Q$5:$Y$43,'Auxiliar General'!T$5,FALSE)</f>
        <v>0</v>
      </c>
      <c r="Z106" s="26" t="str">
        <f>+IF(VLOOKUP($B106,'Lista Puestos Valorados'!$B$11:$BK$510,MATCH('Auxiliar General'!T$4,'Lista Puestos Valorados'!$B$10:$BK$10,0),0)="","No relevante",VLOOKUP($B106,'Lista Puestos Valorados'!$B$11:$BK$510,MATCH('Auxiliar General'!T$4,'Lista Puestos Valorados'!$B$10:$BK$10,0),0))</f>
        <v>No relevante</v>
      </c>
      <c r="AA106" s="26">
        <f>+HLOOKUP(Z106,Sistema_Puntos!$Q$5:$Y$43,'Auxiliar General'!V$5,FALSE)</f>
        <v>0</v>
      </c>
      <c r="AB106" s="26" t="str">
        <f>+IF(VLOOKUP($B106,'Lista Puestos Valorados'!$B$11:$BK$510,MATCH('Auxiliar General'!V$4,'Lista Puestos Valorados'!$B$10:$BK$10,0),0)="","No relevante",VLOOKUP($B106,'Lista Puestos Valorados'!$B$11:$BK$510,MATCH('Auxiliar General'!V$4,'Lista Puestos Valorados'!$B$10:$BK$10,0),0))</f>
        <v>No relevante</v>
      </c>
      <c r="AC106" s="26">
        <f>+HLOOKUP(AB106,Sistema_Puntos!$Q$5:$Y$43,'Auxiliar General'!X$5,FALSE)</f>
        <v>0</v>
      </c>
      <c r="AD106" s="26" t="str">
        <f>+IF(VLOOKUP($B106,'Lista Puestos Valorados'!$B$11:$BK$510,MATCH('Auxiliar General'!X$4,'Lista Puestos Valorados'!$B$10:$BK$10,0),0)="","No relevante",VLOOKUP($B106,'Lista Puestos Valorados'!$B$11:$BK$510,MATCH('Auxiliar General'!X$4,'Lista Puestos Valorados'!$B$10:$BK$10,0),0))</f>
        <v>No relevante</v>
      </c>
      <c r="AE106" s="26">
        <f>+HLOOKUP(AD106,Sistema_Puntos!$Q$5:$Y$43,'Auxiliar General'!Z$5,FALSE)</f>
        <v>0</v>
      </c>
      <c r="AF106" s="26" t="str">
        <f>+IF(VLOOKUP($B106,'Lista Puestos Valorados'!$B$11:$BK$510,MATCH('Auxiliar General'!Z$4,'Lista Puestos Valorados'!$B$10:$BK$10,0),0)="","No relevante",VLOOKUP($B106,'Lista Puestos Valorados'!$B$11:$BK$510,MATCH('Auxiliar General'!Z$4,'Lista Puestos Valorados'!$B$10:$BK$10,0),0))</f>
        <v>No relevante</v>
      </c>
      <c r="AG106" s="26">
        <f>+HLOOKUP(AF106,Sistema_Puntos!$Q$5:$Y$43,'Auxiliar General'!AB$5,FALSE)</f>
        <v>0</v>
      </c>
      <c r="AH106" s="26" t="str">
        <f>+IF(VLOOKUP($B106,'Lista Puestos Valorados'!$B$11:$BK$510,MATCH('Auxiliar General'!AB$4,'Lista Puestos Valorados'!$B$10:$BK$10,0),0)="","No relevante",VLOOKUP($B106,'Lista Puestos Valorados'!$B$11:$BK$510,MATCH('Auxiliar General'!AB$4,'Lista Puestos Valorados'!$B$10:$BK$10,0),0))</f>
        <v>No relevante</v>
      </c>
      <c r="AI106" s="26">
        <f>+HLOOKUP(AH106,Sistema_Puntos!$Q$5:$Y$43,'Auxiliar General'!AD$5,FALSE)</f>
        <v>0</v>
      </c>
      <c r="AJ106" s="26" t="str">
        <f>+IF(VLOOKUP($B106,'Lista Puestos Valorados'!$B$11:$BK$510,MATCH('Auxiliar General'!AD$4,'Lista Puestos Valorados'!$B$10:$BK$10,0),0)="","No relevante",VLOOKUP($B106,'Lista Puestos Valorados'!$B$11:$BK$510,MATCH('Auxiliar General'!AD$4,'Lista Puestos Valorados'!$B$10:$BK$10,0),0))</f>
        <v>No relevante</v>
      </c>
      <c r="AK106" s="26">
        <f>+HLOOKUP(AJ106,Sistema_Puntos!$Q$5:$Y$43,'Auxiliar General'!AF$5,FALSE)</f>
        <v>0</v>
      </c>
      <c r="AL106" s="26" t="str">
        <f>+IF(VLOOKUP($B106,'Lista Puestos Valorados'!$B$11:$BK$510,MATCH('Auxiliar General'!AF$4,'Lista Puestos Valorados'!$B$10:$BK$10,0),0)="","No relevante",VLOOKUP($B106,'Lista Puestos Valorados'!$B$11:$BK$510,MATCH('Auxiliar General'!AF$4,'Lista Puestos Valorados'!$B$10:$BK$10,0),0))</f>
        <v>No relevante</v>
      </c>
      <c r="AM106" s="26">
        <f>+HLOOKUP(AL106,Sistema_Puntos!$Q$5:$Y$43,'Auxiliar General'!AH$5,FALSE)</f>
        <v>0</v>
      </c>
      <c r="AN106" s="26" t="str">
        <f>+IF(VLOOKUP($B106,'Lista Puestos Valorados'!$B$11:$BK$510,MATCH('Auxiliar General'!AH$4,'Lista Puestos Valorados'!$B$10:$BK$10,0),0)="","No relevante",VLOOKUP($B106,'Lista Puestos Valorados'!$B$11:$BK$510,MATCH('Auxiliar General'!AH$4,'Lista Puestos Valorados'!$B$10:$BK$10,0),0))</f>
        <v>No relevante</v>
      </c>
      <c r="AO106" s="26">
        <f>+HLOOKUP(AN106,Sistema_Puntos!$Q$5:$Y$43,'Auxiliar General'!AJ$5,FALSE)</f>
        <v>0</v>
      </c>
      <c r="AP106" s="26" t="str">
        <f>+IF(VLOOKUP($B106,'Lista Puestos Valorados'!$B$11:$BK$510,MATCH('Auxiliar General'!AJ$4,'Lista Puestos Valorados'!$B$10:$BK$10,0),0)="","No relevante",VLOOKUP($B106,'Lista Puestos Valorados'!$B$11:$BK$510,MATCH('Auxiliar General'!AJ$4,'Lista Puestos Valorados'!$B$10:$BK$10,0),0))</f>
        <v>No relevante</v>
      </c>
      <c r="AQ106" s="26">
        <f>+HLOOKUP(AP106,Sistema_Puntos!$Q$5:$Y$43,'Auxiliar General'!AL$5,FALSE)</f>
        <v>0</v>
      </c>
      <c r="AR106" s="26" t="str">
        <f>+IF(VLOOKUP($B106,'Lista Puestos Valorados'!$B$11:$BK$510,MATCH('Auxiliar General'!AL$4,'Lista Puestos Valorados'!$B$10:$BK$10,0),0)="","No relevante",VLOOKUP($B106,'Lista Puestos Valorados'!$B$11:$BK$510,MATCH('Auxiliar General'!AL$4,'Lista Puestos Valorados'!$B$10:$BK$10,0),0))</f>
        <v>No relevante</v>
      </c>
      <c r="AS106" s="26">
        <f>+HLOOKUP(AR106,Sistema_Puntos!$Q$5:$Y$43,'Auxiliar General'!AN$5,FALSE)</f>
        <v>0</v>
      </c>
      <c r="AT106" s="26" t="str">
        <f>+IF(VLOOKUP($B106,'Lista Puestos Valorados'!$B$11:$BK$510,MATCH('Auxiliar General'!AN$4,'Lista Puestos Valorados'!$B$10:$BK$10,0),0)="","No relevante",VLOOKUP($B106,'Lista Puestos Valorados'!$B$11:$BK$510,MATCH('Auxiliar General'!AN$4,'Lista Puestos Valorados'!$B$10:$BK$10,0),0))</f>
        <v>No relevante</v>
      </c>
      <c r="AU106" s="26">
        <f>+HLOOKUP(AT106,Sistema_Puntos!$Q$5:$Y$43,'Auxiliar General'!AP$5,FALSE)</f>
        <v>0</v>
      </c>
      <c r="AV106" s="26" t="str">
        <f>+IF(VLOOKUP($B106,'Lista Puestos Valorados'!$B$11:$BK$510,MATCH('Auxiliar General'!AP$4,'Lista Puestos Valorados'!$B$10:$BK$10,0),0)="","No relevante",VLOOKUP($B106,'Lista Puestos Valorados'!$B$11:$BK$510,MATCH('Auxiliar General'!AP$4,'Lista Puestos Valorados'!$B$10:$BK$10,0),0))</f>
        <v>No relevante</v>
      </c>
      <c r="AW106" s="26">
        <f>+HLOOKUP(AV106,Sistema_Puntos!$Q$5:$Y$43,'Auxiliar General'!AR$5,FALSE)</f>
        <v>0</v>
      </c>
      <c r="AX106" s="26" t="str">
        <f>+IF(VLOOKUP($B106,'Lista Puestos Valorados'!$B$11:$BK$510,MATCH('Auxiliar General'!AR$4,'Lista Puestos Valorados'!$B$10:$BK$10,0),0)="","No relevante",VLOOKUP($B106,'Lista Puestos Valorados'!$B$11:$BK$510,MATCH('Auxiliar General'!AR$4,'Lista Puestos Valorados'!$B$10:$BK$10,0),0))</f>
        <v>No relevante</v>
      </c>
      <c r="AY106" s="26">
        <f>+HLOOKUP(AX106,Sistema_Puntos!$Q$5:$Y$43,'Auxiliar General'!AT$5,FALSE)</f>
        <v>0</v>
      </c>
      <c r="AZ106" s="26" t="str">
        <f>+IF(VLOOKUP($B106,'Lista Puestos Valorados'!$B$11:$BK$510,MATCH('Auxiliar General'!AT$4,'Lista Puestos Valorados'!$B$10:$BK$10,0),0)="","No relevante",VLOOKUP($B106,'Lista Puestos Valorados'!$B$11:$BK$510,MATCH('Auxiliar General'!AT$4,'Lista Puestos Valorados'!$B$10:$BK$10,0),0))</f>
        <v>No relevante</v>
      </c>
      <c r="BA106" s="26">
        <f>+HLOOKUP(AZ106,Sistema_Puntos!$Q$5:$Y$43,'Auxiliar General'!AV$5,FALSE)</f>
        <v>0</v>
      </c>
      <c r="BB106" s="26" t="str">
        <f>+IF(VLOOKUP($B106,'Lista Puestos Valorados'!$B$11:$BK$510,MATCH('Auxiliar General'!AV$4,'Lista Puestos Valorados'!$B$10:$BK$10,0),0)="","No relevante",VLOOKUP($B106,'Lista Puestos Valorados'!$B$11:$BK$510,MATCH('Auxiliar General'!AV$4,'Lista Puestos Valorados'!$B$10:$BK$10,0),0))</f>
        <v>No relevante</v>
      </c>
      <c r="BC106" s="26">
        <f>+HLOOKUP(BB106,Sistema_Puntos!$Q$5:$Y$43,'Auxiliar General'!AX$5,FALSE)</f>
        <v>0</v>
      </c>
      <c r="BD106" s="26" t="str">
        <f>+IF(VLOOKUP($B106,'Lista Puestos Valorados'!$B$11:$BK$510,MATCH('Auxiliar General'!AX$4,'Lista Puestos Valorados'!$B$10:$BK$10,0),0)="","No relevante",VLOOKUP($B106,'Lista Puestos Valorados'!$B$11:$BK$510,MATCH('Auxiliar General'!AX$4,'Lista Puestos Valorados'!$B$10:$BK$10,0),0))</f>
        <v>No relevante</v>
      </c>
      <c r="BE106" s="26">
        <f>+HLOOKUP(BD106,Sistema_Puntos!$Q$5:$Y$43,'Auxiliar General'!AZ$5,FALSE)</f>
        <v>0</v>
      </c>
      <c r="BF106" s="26" t="str">
        <f>+IF(VLOOKUP($B106,'Lista Puestos Valorados'!$B$11:$BK$510,MATCH('Auxiliar General'!AZ$4,'Lista Puestos Valorados'!$B$10:$BK$10,0),0)="","No relevante",VLOOKUP($B106,'Lista Puestos Valorados'!$B$11:$BK$510,MATCH('Auxiliar General'!AZ$4,'Lista Puestos Valorados'!$B$10:$BK$10,0),0))</f>
        <v>No relevante</v>
      </c>
      <c r="BG106" s="26">
        <f>+HLOOKUP(BF106,Sistema_Puntos!$Q$5:$Y$43,'Auxiliar General'!BB$5,FALSE)</f>
        <v>0</v>
      </c>
      <c r="BH106" s="26" t="str">
        <f>+IF(VLOOKUP($B106,'Lista Puestos Valorados'!$B$11:$BK$510,MATCH('Auxiliar General'!BB$4,'Lista Puestos Valorados'!$B$10:$BK$10,0),0)="","No relevante",VLOOKUP($B106,'Lista Puestos Valorados'!$B$11:$BK$510,MATCH('Auxiliar General'!BB$4,'Lista Puestos Valorados'!$B$10:$BK$10,0),0))</f>
        <v>No relevante</v>
      </c>
      <c r="BI106" s="26">
        <f>+HLOOKUP(BH106,Sistema_Puntos!$Q$5:$Y$43,'Auxiliar General'!BD$5,FALSE)</f>
        <v>0</v>
      </c>
      <c r="BJ106" s="26" t="str">
        <f>+IF(VLOOKUP($B106,'Lista Puestos Valorados'!$B$11:$BK$510,MATCH('Auxiliar General'!BD$4,'Lista Puestos Valorados'!$B$10:$BK$10,0),0)="","No relevante",VLOOKUP($B106,'Lista Puestos Valorados'!$B$11:$BK$510,MATCH('Auxiliar General'!BD$4,'Lista Puestos Valorados'!$B$10:$BK$10,0),0))</f>
        <v>No relevante</v>
      </c>
      <c r="BK106" s="26">
        <f>+HLOOKUP(BJ106,Sistema_Puntos!$Q$5:$Y$43,'Auxiliar General'!BF$5,FALSE)</f>
        <v>0</v>
      </c>
      <c r="BL106" s="26" t="str">
        <f>+IF(VLOOKUP($B106,'Lista Puestos Valorados'!$B$11:$BK$510,MATCH('Auxiliar General'!BF$4,'Lista Puestos Valorados'!$B$10:$BK$10,0),0)="","No relevante",VLOOKUP($B106,'Lista Puestos Valorados'!$B$11:$BK$510,MATCH('Auxiliar General'!BF$4,'Lista Puestos Valorados'!$B$10:$BK$10,0),0))</f>
        <v>No relevante</v>
      </c>
      <c r="BM106" s="26">
        <f>+HLOOKUP(BL106,Sistema_Puntos!$Q$5:$Y$43,'Auxiliar General'!BH$5,FALSE)</f>
        <v>0</v>
      </c>
      <c r="BN106" s="26" t="str">
        <f>+IF(VLOOKUP($B106,'Lista Puestos Valorados'!$B$11:$BK$510,MATCH('Auxiliar General'!BH$4,'Lista Puestos Valorados'!$B$10:$BK$10,0),0)="","No relevante",VLOOKUP($B106,'Lista Puestos Valorados'!$B$11:$BK$510,MATCH('Auxiliar General'!BH$4,'Lista Puestos Valorados'!$B$10:$BK$10,0),0))</f>
        <v>No relevante</v>
      </c>
      <c r="BO106" s="26">
        <f>+HLOOKUP(BN106,Sistema_Puntos!$Q$5:$Y$43,'Auxiliar General'!BJ$5,FALSE)</f>
        <v>0</v>
      </c>
      <c r="BP106" s="26" t="str">
        <f>+IF(VLOOKUP($B106,'Lista Puestos Valorados'!$B$11:$BK$510,MATCH('Auxiliar General'!BJ$4,'Lista Puestos Valorados'!$B$10:$BK$10,0),0)="","No relevante",VLOOKUP($B106,'Lista Puestos Valorados'!$B$11:$BK$510,MATCH('Auxiliar General'!BJ$4,'Lista Puestos Valorados'!$B$10:$BK$10,0),0))</f>
        <v>No relevante</v>
      </c>
      <c r="BQ106" s="26">
        <f>+HLOOKUP(BP106,Sistema_Puntos!$Q$5:$Y$43,'Auxiliar General'!BL$5,FALSE)</f>
        <v>0</v>
      </c>
      <c r="BR106" s="26" t="str">
        <f>+IF(VLOOKUP($B106,'Lista Puestos Valorados'!$B$11:$BK$510,MATCH('Auxiliar General'!BL$4,'Lista Puestos Valorados'!$B$10:$BK$10,0),0)="","No relevante",VLOOKUP($B106,'Lista Puestos Valorados'!$B$11:$BK$510,MATCH('Auxiliar General'!BL$4,'Lista Puestos Valorados'!$B$10:$BK$10,0),0))</f>
        <v>No relevante</v>
      </c>
      <c r="BS106" s="26">
        <f>+HLOOKUP(BR106,Sistema_Puntos!$Q$5:$Y$43,'Auxiliar General'!BN$5,FALSE)</f>
        <v>0</v>
      </c>
      <c r="BT106" s="26" t="str">
        <f>+IF(VLOOKUP($B106,'Lista Puestos Valorados'!$B$11:$BK$510,MATCH('Auxiliar General'!BN$4,'Lista Puestos Valorados'!$B$10:$BK$10,0),0)="","No relevante",VLOOKUP($B106,'Lista Puestos Valorados'!$B$11:$BK$510,MATCH('Auxiliar General'!BN$4,'Lista Puestos Valorados'!$B$10:$BK$10,0),0))</f>
        <v>No relevante</v>
      </c>
      <c r="BU106" s="26">
        <f>+HLOOKUP(BT106,Sistema_Puntos!$Q$5:$Y$43,'Auxiliar General'!BP$5,FALSE)</f>
        <v>0</v>
      </c>
      <c r="BV106" s="26" t="str">
        <f>+IF(VLOOKUP($B106,'Lista Puestos Valorados'!$B$11:$BK$510,MATCH('Auxiliar General'!BP$4,'Lista Puestos Valorados'!$B$10:$BK$10,0),0)="","No relevante",VLOOKUP($B106,'Lista Puestos Valorados'!$B$11:$BK$510,MATCH('Auxiliar General'!BP$4,'Lista Puestos Valorados'!$B$10:$BK$10,0),0))</f>
        <v>No relevante</v>
      </c>
      <c r="BW106" s="26">
        <f>+HLOOKUP(BV106,Sistema_Puntos!$Q$5:$Y$43,'Auxiliar General'!BR$5,FALSE)</f>
        <v>0</v>
      </c>
      <c r="BX106" s="26" t="str">
        <f>+IF(VLOOKUP($B106,'Lista Puestos Valorados'!$B$11:$BK$510,MATCH('Auxiliar General'!BR$4,'Lista Puestos Valorados'!$B$10:$BK$10,0),0)="","No relevante",VLOOKUP($B106,'Lista Puestos Valorados'!$B$11:$BK$510,MATCH('Auxiliar General'!BR$4,'Lista Puestos Valorados'!$B$10:$BK$10,0),0))</f>
        <v>No relevante</v>
      </c>
      <c r="BY106" s="26">
        <f>+HLOOKUP(BX106,Sistema_Puntos!$Q$5:$Y$43,'Auxiliar General'!BT$5,FALSE)</f>
        <v>0</v>
      </c>
      <c r="BZ106" s="26" t="str">
        <f>+IF(VLOOKUP($B106,'Lista Puestos Valorados'!$B$11:$BK$510,MATCH('Auxiliar General'!BT$4,'Lista Puestos Valorados'!$B$10:$BK$10,0),0)="","No relevante",VLOOKUP($B106,'Lista Puestos Valorados'!$B$11:$BK$510,MATCH('Auxiliar General'!BT$4,'Lista Puestos Valorados'!$B$10:$BK$10,0),0))</f>
        <v>No relevante</v>
      </c>
      <c r="CA106" s="26">
        <f>+HLOOKUP(BZ106,Sistema_Puntos!$Q$5:$Y$43,'Auxiliar General'!BV$5,FALSE)</f>
        <v>0</v>
      </c>
      <c r="CB106" s="26" t="str">
        <f>+IF(VLOOKUP($B106,'Lista Puestos Valorados'!$B$11:$BK$510,MATCH('Auxiliar General'!BV$4,'Lista Puestos Valorados'!$B$10:$BK$10,0),0)="","No relevante",VLOOKUP($B106,'Lista Puestos Valorados'!$B$11:$BK$510,MATCH('Auxiliar General'!BV$4,'Lista Puestos Valorados'!$B$10:$BK$10,0),0))</f>
        <v>No relevante</v>
      </c>
      <c r="CC106" s="26">
        <f>+HLOOKUP(CB106,Sistema_Puntos!$Q$5:$Y$43,'Auxiliar General'!BX$5,FALSE)</f>
        <v>0</v>
      </c>
      <c r="CD106" s="26" t="str">
        <f>+IF(VLOOKUP($B106,'Lista Puestos Valorados'!$B$11:$BK$510,MATCH('Auxiliar General'!BX$4,'Lista Puestos Valorados'!$B$10:$BK$10,0),0)="","No relevante",VLOOKUP($B106,'Lista Puestos Valorados'!$B$11:$BK$510,MATCH('Auxiliar General'!BX$4,'Lista Puestos Valorados'!$B$10:$BK$10,0),0))</f>
        <v>No relevante</v>
      </c>
      <c r="CE106" s="26">
        <f>+HLOOKUP(CD106,Sistema_Puntos!$Q$5:$Y$43,'Auxiliar General'!BZ$5,FALSE)</f>
        <v>0</v>
      </c>
      <c r="CF106" s="26" t="str">
        <f>+IF(VLOOKUP($B106,'Lista Puestos Valorados'!$B$11:$BK$510,MATCH('Auxiliar General'!BZ$4,'Lista Puestos Valorados'!$B$10:$BK$10,0),0)="","No relevante",VLOOKUP($B106,'Lista Puestos Valorados'!$B$11:$BK$510,MATCH('Auxiliar General'!BZ$4,'Lista Puestos Valorados'!$B$10:$BK$10,0),0))</f>
        <v>No relevante</v>
      </c>
      <c r="CG106" s="26">
        <f>+HLOOKUP(CF106,Sistema_Puntos!$Q$5:$Y$43,'Auxiliar General'!CB$5,FALSE)</f>
        <v>0</v>
      </c>
      <c r="CH106" s="29"/>
      <c r="CI106" s="29"/>
    </row>
    <row r="107" spans="2:87" ht="17.55" customHeight="1">
      <c r="B107" s="26">
        <f>+'Listado de Puestos'!B107</f>
        <v>97</v>
      </c>
      <c r="C107" s="26" t="str">
        <f>+IF('Lista Puestos Valorados'!C107="","",'Lista Puestos Valorados'!C107)</f>
        <v/>
      </c>
      <c r="D107" s="26" t="str">
        <f>+IF('Lista Puestos Valorados'!D107="","",'Lista Puestos Valorados'!D107)</f>
        <v/>
      </c>
      <c r="E107" s="26" t="str">
        <f>+IF('Lista Puestos Valorados'!E107="","",'Lista Puestos Valorados'!E107)</f>
        <v/>
      </c>
      <c r="F107" s="26" t="str">
        <f>+IF('Lista Puestos Valorados'!F107="","",'Lista Puestos Valorados'!F107)</f>
        <v/>
      </c>
      <c r="G107" s="26" t="str">
        <f>+IF('Lista Puestos Valorados'!G107="","",'Lista Puestos Valorados'!G107)</f>
        <v/>
      </c>
      <c r="H107" s="26" t="str">
        <f>+IF('Lista Puestos Valorados'!H107="","",'Lista Puestos Valorados'!H107)</f>
        <v/>
      </c>
      <c r="I107" s="26" t="str">
        <f>+IF('Lista Puestos Valorados'!I107="","",'Lista Puestos Valorados'!I107)</f>
        <v/>
      </c>
      <c r="J107" s="118" t="e">
        <f t="array" ref="J107">+IF(L107="","",_xlfn.IFS(L107&lt;='Cortes de Agrupacion'!$F$15,'Cortes de Agrupacion'!$E$15,'Resultados General'!L107&lt;='Cortes de Agrupacion'!$F$14,'Cortes de Agrupacion'!$E$14,'Resultados General'!L107&lt;='Cortes de Agrupacion'!$F$13,'Cortes de Agrupacion'!$E$13,L107&lt;='Cortes de Agrupacion'!$F$12,'Cortes de Agrupacion'!$E$12,'Resultados General'!L107&lt;='Cortes de Agrupacion'!$F$11,'Cortes de Agrupacion'!$E$11,'Resultados General'!L107&lt;='Cortes de Agrupacion'!$F$10,'Cortes de Agrupacion'!$E$10,'Resultados General'!L107&lt;='Cortes de Agrupacion'!$F$9,'Cortes de Agrupacion'!$E$9,'Resultados General'!L107&lt;='Cortes de Agrupacion'!$F$8,'Cortes de Agrupacion'!$E$8,'Resultados General'!L107&lt;='Cortes de Agrupacion'!$F$7,'Cortes de Agrupacion'!$E$7,'Resultados General'!L107&lt;='Cortes de Agrupacion'!$F$6,'Cortes de Agrupacion'!$E$6))</f>
        <v>#VALUE!</v>
      </c>
      <c r="K107" s="118" t="str">
        <f t="shared" si="2"/>
        <v/>
      </c>
      <c r="L107" s="124" t="e">
        <f>#VALUE!</f>
        <v>#VALUE!</v>
      </c>
      <c r="M107" s="26" t="e">
        <f ca="1">+_xlfn.IFNA(VLOOKUP(C107,'Distribución de puestos'!$B$8:$I$507,8,0),"")</f>
        <v>#NAME?</v>
      </c>
      <c r="N107" s="26" t="str">
        <f>+IF(VLOOKUP($B107,'Lista Puestos Valorados'!$B$11:$BK$510,MATCH('Auxiliar General'!H$4,'Lista Puestos Valorados'!$B$10:$BK$10,0),0)="","No relevante",VLOOKUP($B107,'Lista Puestos Valorados'!$B$11:$BK$510,MATCH('Auxiliar General'!H$4,'Lista Puestos Valorados'!$B$10:$BK$10,0),0))</f>
        <v>No relevante</v>
      </c>
      <c r="O107" s="26">
        <f>+HLOOKUP(N107,Sistema_Puntos!$Q$5:$Y$43,'Auxiliar General'!J$5,FALSE)</f>
        <v>0</v>
      </c>
      <c r="P107" s="26" t="str">
        <f>+IF(VLOOKUP($B107,'Lista Puestos Valorados'!$B$11:$BK$510,MATCH('Auxiliar General'!J$4,'Lista Puestos Valorados'!$B$10:$BK$10,0),0)="","No relevante",VLOOKUP($B107,'Lista Puestos Valorados'!$B$11:$BK$510,MATCH('Auxiliar General'!J$4,'Lista Puestos Valorados'!$B$10:$BK$10,0),0))</f>
        <v>No relevante</v>
      </c>
      <c r="Q107" s="26">
        <f>+HLOOKUP(P107,Sistema_Puntos!$Q$5:$Y$43,'Auxiliar General'!L$5,FALSE)</f>
        <v>0</v>
      </c>
      <c r="R107" s="26" t="str">
        <f>+IF(VLOOKUP($B107,'Lista Puestos Valorados'!$B$11:$BK$510,MATCH('Auxiliar General'!L$4,'Lista Puestos Valorados'!$B$10:$BK$10,0),0)="","No relevante",VLOOKUP($B107,'Lista Puestos Valorados'!$B$11:$BK$510,MATCH('Auxiliar General'!L$4,'Lista Puestos Valorados'!$B$10:$BK$10,0),0))</f>
        <v>No relevante</v>
      </c>
      <c r="S107" s="26">
        <f>+HLOOKUP(R107,Sistema_Puntos!$Q$5:$Y$43,'Auxiliar General'!N$5,FALSE)</f>
        <v>0</v>
      </c>
      <c r="T107" s="26" t="str">
        <f>+IF(VLOOKUP($B107,'Lista Puestos Valorados'!$B$11:$BK$510,MATCH('Auxiliar General'!N$4,'Lista Puestos Valorados'!$B$10:$BK$10,0),0)="","No relevante",VLOOKUP($B107,'Lista Puestos Valorados'!$B$11:$BK$510,MATCH('Auxiliar General'!N$4,'Lista Puestos Valorados'!$B$10:$BK$10,0),0))</f>
        <v>No relevante</v>
      </c>
      <c r="U107" s="26">
        <f>+HLOOKUP(T107,Sistema_Puntos!$Q$5:$Y$43,'Auxiliar General'!P$5,FALSE)</f>
        <v>0</v>
      </c>
      <c r="V107" s="26" t="str">
        <f>+IF(VLOOKUP($B107,'Lista Puestos Valorados'!$B$11:$BK$510,MATCH('Auxiliar General'!P$4,'Lista Puestos Valorados'!$B$10:$BK$10,0),0)="","No relevante",VLOOKUP($B107,'Lista Puestos Valorados'!$B$11:$BK$510,MATCH('Auxiliar General'!P$4,'Lista Puestos Valorados'!$B$10:$BK$10,0),0))</f>
        <v>No relevante</v>
      </c>
      <c r="W107" s="26">
        <f>+HLOOKUP(V107,Sistema_Puntos!$Q$5:$Y$43,'Auxiliar General'!R$5,FALSE)</f>
        <v>0</v>
      </c>
      <c r="X107" s="26" t="str">
        <f>+IF(VLOOKUP($B107,'Lista Puestos Valorados'!$B$11:$BK$510,MATCH('Auxiliar General'!R$4,'Lista Puestos Valorados'!$B$10:$BK$10,0),0)="","No relevante",VLOOKUP($B107,'Lista Puestos Valorados'!$B$11:$BK$510,MATCH('Auxiliar General'!R$4,'Lista Puestos Valorados'!$B$10:$BK$10,0),0))</f>
        <v>No relevante</v>
      </c>
      <c r="Y107" s="26">
        <f>+HLOOKUP(X107,Sistema_Puntos!$Q$5:$Y$43,'Auxiliar General'!T$5,FALSE)</f>
        <v>0</v>
      </c>
      <c r="Z107" s="26" t="str">
        <f>+IF(VLOOKUP($B107,'Lista Puestos Valorados'!$B$11:$BK$510,MATCH('Auxiliar General'!T$4,'Lista Puestos Valorados'!$B$10:$BK$10,0),0)="","No relevante",VLOOKUP($B107,'Lista Puestos Valorados'!$B$11:$BK$510,MATCH('Auxiliar General'!T$4,'Lista Puestos Valorados'!$B$10:$BK$10,0),0))</f>
        <v>No relevante</v>
      </c>
      <c r="AA107" s="26">
        <f>+HLOOKUP(Z107,Sistema_Puntos!$Q$5:$Y$43,'Auxiliar General'!V$5,FALSE)</f>
        <v>0</v>
      </c>
      <c r="AB107" s="26" t="str">
        <f>+IF(VLOOKUP($B107,'Lista Puestos Valorados'!$B$11:$BK$510,MATCH('Auxiliar General'!V$4,'Lista Puestos Valorados'!$B$10:$BK$10,0),0)="","No relevante",VLOOKUP($B107,'Lista Puestos Valorados'!$B$11:$BK$510,MATCH('Auxiliar General'!V$4,'Lista Puestos Valorados'!$B$10:$BK$10,0),0))</f>
        <v>No relevante</v>
      </c>
      <c r="AC107" s="26">
        <f>+HLOOKUP(AB107,Sistema_Puntos!$Q$5:$Y$43,'Auxiliar General'!X$5,FALSE)</f>
        <v>0</v>
      </c>
      <c r="AD107" s="26" t="str">
        <f>+IF(VLOOKUP($B107,'Lista Puestos Valorados'!$B$11:$BK$510,MATCH('Auxiliar General'!X$4,'Lista Puestos Valorados'!$B$10:$BK$10,0),0)="","No relevante",VLOOKUP($B107,'Lista Puestos Valorados'!$B$11:$BK$510,MATCH('Auxiliar General'!X$4,'Lista Puestos Valorados'!$B$10:$BK$10,0),0))</f>
        <v>No relevante</v>
      </c>
      <c r="AE107" s="26">
        <f>+HLOOKUP(AD107,Sistema_Puntos!$Q$5:$Y$43,'Auxiliar General'!Z$5,FALSE)</f>
        <v>0</v>
      </c>
      <c r="AF107" s="26" t="str">
        <f>+IF(VLOOKUP($B107,'Lista Puestos Valorados'!$B$11:$BK$510,MATCH('Auxiliar General'!Z$4,'Lista Puestos Valorados'!$B$10:$BK$10,0),0)="","No relevante",VLOOKUP($B107,'Lista Puestos Valorados'!$B$11:$BK$510,MATCH('Auxiliar General'!Z$4,'Lista Puestos Valorados'!$B$10:$BK$10,0),0))</f>
        <v>No relevante</v>
      </c>
      <c r="AG107" s="26">
        <f>+HLOOKUP(AF107,Sistema_Puntos!$Q$5:$Y$43,'Auxiliar General'!AB$5,FALSE)</f>
        <v>0</v>
      </c>
      <c r="AH107" s="26" t="str">
        <f>+IF(VLOOKUP($B107,'Lista Puestos Valorados'!$B$11:$BK$510,MATCH('Auxiliar General'!AB$4,'Lista Puestos Valorados'!$B$10:$BK$10,0),0)="","No relevante",VLOOKUP($B107,'Lista Puestos Valorados'!$B$11:$BK$510,MATCH('Auxiliar General'!AB$4,'Lista Puestos Valorados'!$B$10:$BK$10,0),0))</f>
        <v>No relevante</v>
      </c>
      <c r="AI107" s="26">
        <f>+HLOOKUP(AH107,Sistema_Puntos!$Q$5:$Y$43,'Auxiliar General'!AD$5,FALSE)</f>
        <v>0</v>
      </c>
      <c r="AJ107" s="26" t="str">
        <f>+IF(VLOOKUP($B107,'Lista Puestos Valorados'!$B$11:$BK$510,MATCH('Auxiliar General'!AD$4,'Lista Puestos Valorados'!$B$10:$BK$10,0),0)="","No relevante",VLOOKUP($B107,'Lista Puestos Valorados'!$B$11:$BK$510,MATCH('Auxiliar General'!AD$4,'Lista Puestos Valorados'!$B$10:$BK$10,0),0))</f>
        <v>No relevante</v>
      </c>
      <c r="AK107" s="26">
        <f>+HLOOKUP(AJ107,Sistema_Puntos!$Q$5:$Y$43,'Auxiliar General'!AF$5,FALSE)</f>
        <v>0</v>
      </c>
      <c r="AL107" s="26" t="str">
        <f>+IF(VLOOKUP($B107,'Lista Puestos Valorados'!$B$11:$BK$510,MATCH('Auxiliar General'!AF$4,'Lista Puestos Valorados'!$B$10:$BK$10,0),0)="","No relevante",VLOOKUP($B107,'Lista Puestos Valorados'!$B$11:$BK$510,MATCH('Auxiliar General'!AF$4,'Lista Puestos Valorados'!$B$10:$BK$10,0),0))</f>
        <v>No relevante</v>
      </c>
      <c r="AM107" s="26">
        <f>+HLOOKUP(AL107,Sistema_Puntos!$Q$5:$Y$43,'Auxiliar General'!AH$5,FALSE)</f>
        <v>0</v>
      </c>
      <c r="AN107" s="26" t="str">
        <f>+IF(VLOOKUP($B107,'Lista Puestos Valorados'!$B$11:$BK$510,MATCH('Auxiliar General'!AH$4,'Lista Puestos Valorados'!$B$10:$BK$10,0),0)="","No relevante",VLOOKUP($B107,'Lista Puestos Valorados'!$B$11:$BK$510,MATCH('Auxiliar General'!AH$4,'Lista Puestos Valorados'!$B$10:$BK$10,0),0))</f>
        <v>No relevante</v>
      </c>
      <c r="AO107" s="26">
        <f>+HLOOKUP(AN107,Sistema_Puntos!$Q$5:$Y$43,'Auxiliar General'!AJ$5,FALSE)</f>
        <v>0</v>
      </c>
      <c r="AP107" s="26" t="str">
        <f>+IF(VLOOKUP($B107,'Lista Puestos Valorados'!$B$11:$BK$510,MATCH('Auxiliar General'!AJ$4,'Lista Puestos Valorados'!$B$10:$BK$10,0),0)="","No relevante",VLOOKUP($B107,'Lista Puestos Valorados'!$B$11:$BK$510,MATCH('Auxiliar General'!AJ$4,'Lista Puestos Valorados'!$B$10:$BK$10,0),0))</f>
        <v>No relevante</v>
      </c>
      <c r="AQ107" s="26">
        <f>+HLOOKUP(AP107,Sistema_Puntos!$Q$5:$Y$43,'Auxiliar General'!AL$5,FALSE)</f>
        <v>0</v>
      </c>
      <c r="AR107" s="26" t="str">
        <f>+IF(VLOOKUP($B107,'Lista Puestos Valorados'!$B$11:$BK$510,MATCH('Auxiliar General'!AL$4,'Lista Puestos Valorados'!$B$10:$BK$10,0),0)="","No relevante",VLOOKUP($B107,'Lista Puestos Valorados'!$B$11:$BK$510,MATCH('Auxiliar General'!AL$4,'Lista Puestos Valorados'!$B$10:$BK$10,0),0))</f>
        <v>No relevante</v>
      </c>
      <c r="AS107" s="26">
        <f>+HLOOKUP(AR107,Sistema_Puntos!$Q$5:$Y$43,'Auxiliar General'!AN$5,FALSE)</f>
        <v>0</v>
      </c>
      <c r="AT107" s="26" t="str">
        <f>+IF(VLOOKUP($B107,'Lista Puestos Valorados'!$B$11:$BK$510,MATCH('Auxiliar General'!AN$4,'Lista Puestos Valorados'!$B$10:$BK$10,0),0)="","No relevante",VLOOKUP($B107,'Lista Puestos Valorados'!$B$11:$BK$510,MATCH('Auxiliar General'!AN$4,'Lista Puestos Valorados'!$B$10:$BK$10,0),0))</f>
        <v>No relevante</v>
      </c>
      <c r="AU107" s="26">
        <f>+HLOOKUP(AT107,Sistema_Puntos!$Q$5:$Y$43,'Auxiliar General'!AP$5,FALSE)</f>
        <v>0</v>
      </c>
      <c r="AV107" s="26" t="str">
        <f>+IF(VLOOKUP($B107,'Lista Puestos Valorados'!$B$11:$BK$510,MATCH('Auxiliar General'!AP$4,'Lista Puestos Valorados'!$B$10:$BK$10,0),0)="","No relevante",VLOOKUP($B107,'Lista Puestos Valorados'!$B$11:$BK$510,MATCH('Auxiliar General'!AP$4,'Lista Puestos Valorados'!$B$10:$BK$10,0),0))</f>
        <v>No relevante</v>
      </c>
      <c r="AW107" s="26">
        <f>+HLOOKUP(AV107,Sistema_Puntos!$Q$5:$Y$43,'Auxiliar General'!AR$5,FALSE)</f>
        <v>0</v>
      </c>
      <c r="AX107" s="26" t="str">
        <f>+IF(VLOOKUP($B107,'Lista Puestos Valorados'!$B$11:$BK$510,MATCH('Auxiliar General'!AR$4,'Lista Puestos Valorados'!$B$10:$BK$10,0),0)="","No relevante",VLOOKUP($B107,'Lista Puestos Valorados'!$B$11:$BK$510,MATCH('Auxiliar General'!AR$4,'Lista Puestos Valorados'!$B$10:$BK$10,0),0))</f>
        <v>No relevante</v>
      </c>
      <c r="AY107" s="26">
        <f>+HLOOKUP(AX107,Sistema_Puntos!$Q$5:$Y$43,'Auxiliar General'!AT$5,FALSE)</f>
        <v>0</v>
      </c>
      <c r="AZ107" s="26" t="str">
        <f>+IF(VLOOKUP($B107,'Lista Puestos Valorados'!$B$11:$BK$510,MATCH('Auxiliar General'!AT$4,'Lista Puestos Valorados'!$B$10:$BK$10,0),0)="","No relevante",VLOOKUP($B107,'Lista Puestos Valorados'!$B$11:$BK$510,MATCH('Auxiliar General'!AT$4,'Lista Puestos Valorados'!$B$10:$BK$10,0),0))</f>
        <v>No relevante</v>
      </c>
      <c r="BA107" s="26">
        <f>+HLOOKUP(AZ107,Sistema_Puntos!$Q$5:$Y$43,'Auxiliar General'!AV$5,FALSE)</f>
        <v>0</v>
      </c>
      <c r="BB107" s="26" t="str">
        <f>+IF(VLOOKUP($B107,'Lista Puestos Valorados'!$B$11:$BK$510,MATCH('Auxiliar General'!AV$4,'Lista Puestos Valorados'!$B$10:$BK$10,0),0)="","No relevante",VLOOKUP($B107,'Lista Puestos Valorados'!$B$11:$BK$510,MATCH('Auxiliar General'!AV$4,'Lista Puestos Valorados'!$B$10:$BK$10,0),0))</f>
        <v>No relevante</v>
      </c>
      <c r="BC107" s="26">
        <f>+HLOOKUP(BB107,Sistema_Puntos!$Q$5:$Y$43,'Auxiliar General'!AX$5,FALSE)</f>
        <v>0</v>
      </c>
      <c r="BD107" s="26" t="str">
        <f>+IF(VLOOKUP($B107,'Lista Puestos Valorados'!$B$11:$BK$510,MATCH('Auxiliar General'!AX$4,'Lista Puestos Valorados'!$B$10:$BK$10,0),0)="","No relevante",VLOOKUP($B107,'Lista Puestos Valorados'!$B$11:$BK$510,MATCH('Auxiliar General'!AX$4,'Lista Puestos Valorados'!$B$10:$BK$10,0),0))</f>
        <v>No relevante</v>
      </c>
      <c r="BE107" s="26">
        <f>+HLOOKUP(BD107,Sistema_Puntos!$Q$5:$Y$43,'Auxiliar General'!AZ$5,FALSE)</f>
        <v>0</v>
      </c>
      <c r="BF107" s="26" t="str">
        <f>+IF(VLOOKUP($B107,'Lista Puestos Valorados'!$B$11:$BK$510,MATCH('Auxiliar General'!AZ$4,'Lista Puestos Valorados'!$B$10:$BK$10,0),0)="","No relevante",VLOOKUP($B107,'Lista Puestos Valorados'!$B$11:$BK$510,MATCH('Auxiliar General'!AZ$4,'Lista Puestos Valorados'!$B$10:$BK$10,0),0))</f>
        <v>No relevante</v>
      </c>
      <c r="BG107" s="26">
        <f>+HLOOKUP(BF107,Sistema_Puntos!$Q$5:$Y$43,'Auxiliar General'!BB$5,FALSE)</f>
        <v>0</v>
      </c>
      <c r="BH107" s="26" t="str">
        <f>+IF(VLOOKUP($B107,'Lista Puestos Valorados'!$B$11:$BK$510,MATCH('Auxiliar General'!BB$4,'Lista Puestos Valorados'!$B$10:$BK$10,0),0)="","No relevante",VLOOKUP($B107,'Lista Puestos Valorados'!$B$11:$BK$510,MATCH('Auxiliar General'!BB$4,'Lista Puestos Valorados'!$B$10:$BK$10,0),0))</f>
        <v>No relevante</v>
      </c>
      <c r="BI107" s="26">
        <f>+HLOOKUP(BH107,Sistema_Puntos!$Q$5:$Y$43,'Auxiliar General'!BD$5,FALSE)</f>
        <v>0</v>
      </c>
      <c r="BJ107" s="26" t="str">
        <f>+IF(VLOOKUP($B107,'Lista Puestos Valorados'!$B$11:$BK$510,MATCH('Auxiliar General'!BD$4,'Lista Puestos Valorados'!$B$10:$BK$10,0),0)="","No relevante",VLOOKUP($B107,'Lista Puestos Valorados'!$B$11:$BK$510,MATCH('Auxiliar General'!BD$4,'Lista Puestos Valorados'!$B$10:$BK$10,0),0))</f>
        <v>No relevante</v>
      </c>
      <c r="BK107" s="26">
        <f>+HLOOKUP(BJ107,Sistema_Puntos!$Q$5:$Y$43,'Auxiliar General'!BF$5,FALSE)</f>
        <v>0</v>
      </c>
      <c r="BL107" s="26" t="str">
        <f>+IF(VLOOKUP($B107,'Lista Puestos Valorados'!$B$11:$BK$510,MATCH('Auxiliar General'!BF$4,'Lista Puestos Valorados'!$B$10:$BK$10,0),0)="","No relevante",VLOOKUP($B107,'Lista Puestos Valorados'!$B$11:$BK$510,MATCH('Auxiliar General'!BF$4,'Lista Puestos Valorados'!$B$10:$BK$10,0),0))</f>
        <v>No relevante</v>
      </c>
      <c r="BM107" s="26">
        <f>+HLOOKUP(BL107,Sistema_Puntos!$Q$5:$Y$43,'Auxiliar General'!BH$5,FALSE)</f>
        <v>0</v>
      </c>
      <c r="BN107" s="26" t="str">
        <f>+IF(VLOOKUP($B107,'Lista Puestos Valorados'!$B$11:$BK$510,MATCH('Auxiliar General'!BH$4,'Lista Puestos Valorados'!$B$10:$BK$10,0),0)="","No relevante",VLOOKUP($B107,'Lista Puestos Valorados'!$B$11:$BK$510,MATCH('Auxiliar General'!BH$4,'Lista Puestos Valorados'!$B$10:$BK$10,0),0))</f>
        <v>No relevante</v>
      </c>
      <c r="BO107" s="26">
        <f>+HLOOKUP(BN107,Sistema_Puntos!$Q$5:$Y$43,'Auxiliar General'!BJ$5,FALSE)</f>
        <v>0</v>
      </c>
      <c r="BP107" s="26" t="str">
        <f>+IF(VLOOKUP($B107,'Lista Puestos Valorados'!$B$11:$BK$510,MATCH('Auxiliar General'!BJ$4,'Lista Puestos Valorados'!$B$10:$BK$10,0),0)="","No relevante",VLOOKUP($B107,'Lista Puestos Valorados'!$B$11:$BK$510,MATCH('Auxiliar General'!BJ$4,'Lista Puestos Valorados'!$B$10:$BK$10,0),0))</f>
        <v>No relevante</v>
      </c>
      <c r="BQ107" s="26">
        <f>+HLOOKUP(BP107,Sistema_Puntos!$Q$5:$Y$43,'Auxiliar General'!BL$5,FALSE)</f>
        <v>0</v>
      </c>
      <c r="BR107" s="26" t="str">
        <f>+IF(VLOOKUP($B107,'Lista Puestos Valorados'!$B$11:$BK$510,MATCH('Auxiliar General'!BL$4,'Lista Puestos Valorados'!$B$10:$BK$10,0),0)="","No relevante",VLOOKUP($B107,'Lista Puestos Valorados'!$B$11:$BK$510,MATCH('Auxiliar General'!BL$4,'Lista Puestos Valorados'!$B$10:$BK$10,0),0))</f>
        <v>No relevante</v>
      </c>
      <c r="BS107" s="26">
        <f>+HLOOKUP(BR107,Sistema_Puntos!$Q$5:$Y$43,'Auxiliar General'!BN$5,FALSE)</f>
        <v>0</v>
      </c>
      <c r="BT107" s="26" t="str">
        <f>+IF(VLOOKUP($B107,'Lista Puestos Valorados'!$B$11:$BK$510,MATCH('Auxiliar General'!BN$4,'Lista Puestos Valorados'!$B$10:$BK$10,0),0)="","No relevante",VLOOKUP($B107,'Lista Puestos Valorados'!$B$11:$BK$510,MATCH('Auxiliar General'!BN$4,'Lista Puestos Valorados'!$B$10:$BK$10,0),0))</f>
        <v>No relevante</v>
      </c>
      <c r="BU107" s="26">
        <f>+HLOOKUP(BT107,Sistema_Puntos!$Q$5:$Y$43,'Auxiliar General'!BP$5,FALSE)</f>
        <v>0</v>
      </c>
      <c r="BV107" s="26" t="str">
        <f>+IF(VLOOKUP($B107,'Lista Puestos Valorados'!$B$11:$BK$510,MATCH('Auxiliar General'!BP$4,'Lista Puestos Valorados'!$B$10:$BK$10,0),0)="","No relevante",VLOOKUP($B107,'Lista Puestos Valorados'!$B$11:$BK$510,MATCH('Auxiliar General'!BP$4,'Lista Puestos Valorados'!$B$10:$BK$10,0),0))</f>
        <v>No relevante</v>
      </c>
      <c r="BW107" s="26">
        <f>+HLOOKUP(BV107,Sistema_Puntos!$Q$5:$Y$43,'Auxiliar General'!BR$5,FALSE)</f>
        <v>0</v>
      </c>
      <c r="BX107" s="26" t="str">
        <f>+IF(VLOOKUP($B107,'Lista Puestos Valorados'!$B$11:$BK$510,MATCH('Auxiliar General'!BR$4,'Lista Puestos Valorados'!$B$10:$BK$10,0),0)="","No relevante",VLOOKUP($B107,'Lista Puestos Valorados'!$B$11:$BK$510,MATCH('Auxiliar General'!BR$4,'Lista Puestos Valorados'!$B$10:$BK$10,0),0))</f>
        <v>No relevante</v>
      </c>
      <c r="BY107" s="26">
        <f>+HLOOKUP(BX107,Sistema_Puntos!$Q$5:$Y$43,'Auxiliar General'!BT$5,FALSE)</f>
        <v>0</v>
      </c>
      <c r="BZ107" s="26" t="str">
        <f>+IF(VLOOKUP($B107,'Lista Puestos Valorados'!$B$11:$BK$510,MATCH('Auxiliar General'!BT$4,'Lista Puestos Valorados'!$B$10:$BK$10,0),0)="","No relevante",VLOOKUP($B107,'Lista Puestos Valorados'!$B$11:$BK$510,MATCH('Auxiliar General'!BT$4,'Lista Puestos Valorados'!$B$10:$BK$10,0),0))</f>
        <v>No relevante</v>
      </c>
      <c r="CA107" s="26">
        <f>+HLOOKUP(BZ107,Sistema_Puntos!$Q$5:$Y$43,'Auxiliar General'!BV$5,FALSE)</f>
        <v>0</v>
      </c>
      <c r="CB107" s="26" t="str">
        <f>+IF(VLOOKUP($B107,'Lista Puestos Valorados'!$B$11:$BK$510,MATCH('Auxiliar General'!BV$4,'Lista Puestos Valorados'!$B$10:$BK$10,0),0)="","No relevante",VLOOKUP($B107,'Lista Puestos Valorados'!$B$11:$BK$510,MATCH('Auxiliar General'!BV$4,'Lista Puestos Valorados'!$B$10:$BK$10,0),0))</f>
        <v>No relevante</v>
      </c>
      <c r="CC107" s="26">
        <f>+HLOOKUP(CB107,Sistema_Puntos!$Q$5:$Y$43,'Auxiliar General'!BX$5,FALSE)</f>
        <v>0</v>
      </c>
      <c r="CD107" s="26" t="str">
        <f>+IF(VLOOKUP($B107,'Lista Puestos Valorados'!$B$11:$BK$510,MATCH('Auxiliar General'!BX$4,'Lista Puestos Valorados'!$B$10:$BK$10,0),0)="","No relevante",VLOOKUP($B107,'Lista Puestos Valorados'!$B$11:$BK$510,MATCH('Auxiliar General'!BX$4,'Lista Puestos Valorados'!$B$10:$BK$10,0),0))</f>
        <v>No relevante</v>
      </c>
      <c r="CE107" s="26">
        <f>+HLOOKUP(CD107,Sistema_Puntos!$Q$5:$Y$43,'Auxiliar General'!BZ$5,FALSE)</f>
        <v>0</v>
      </c>
      <c r="CF107" s="26" t="str">
        <f>+IF(VLOOKUP($B107,'Lista Puestos Valorados'!$B$11:$BK$510,MATCH('Auxiliar General'!BZ$4,'Lista Puestos Valorados'!$B$10:$BK$10,0),0)="","No relevante",VLOOKUP($B107,'Lista Puestos Valorados'!$B$11:$BK$510,MATCH('Auxiliar General'!BZ$4,'Lista Puestos Valorados'!$B$10:$BK$10,0),0))</f>
        <v>No relevante</v>
      </c>
      <c r="CG107" s="26">
        <f>+HLOOKUP(CF107,Sistema_Puntos!$Q$5:$Y$43,'Auxiliar General'!CB$5,FALSE)</f>
        <v>0</v>
      </c>
      <c r="CH107" s="29"/>
      <c r="CI107" s="29"/>
    </row>
    <row r="108" spans="2:87" ht="17.55" customHeight="1">
      <c r="B108" s="26">
        <f>+'Listado de Puestos'!B108</f>
        <v>98</v>
      </c>
      <c r="C108" s="26" t="str">
        <f>+IF('Lista Puestos Valorados'!C108="","",'Lista Puestos Valorados'!C108)</f>
        <v/>
      </c>
      <c r="D108" s="26" t="str">
        <f>+IF('Lista Puestos Valorados'!D108="","",'Lista Puestos Valorados'!D108)</f>
        <v/>
      </c>
      <c r="E108" s="26" t="str">
        <f>+IF('Lista Puestos Valorados'!E108="","",'Lista Puestos Valorados'!E108)</f>
        <v/>
      </c>
      <c r="F108" s="26" t="str">
        <f>+IF('Lista Puestos Valorados'!F108="","",'Lista Puestos Valorados'!F108)</f>
        <v/>
      </c>
      <c r="G108" s="26" t="str">
        <f>+IF('Lista Puestos Valorados'!G108="","",'Lista Puestos Valorados'!G108)</f>
        <v/>
      </c>
      <c r="H108" s="26" t="str">
        <f>+IF('Lista Puestos Valorados'!H108="","",'Lista Puestos Valorados'!H108)</f>
        <v/>
      </c>
      <c r="I108" s="26" t="str">
        <f>+IF('Lista Puestos Valorados'!I108="","",'Lista Puestos Valorados'!I108)</f>
        <v/>
      </c>
      <c r="J108" s="118" t="e">
        <f t="array" ref="J108">+IF(L108="","",_xlfn.IFS(L108&lt;='Cortes de Agrupacion'!$F$15,'Cortes de Agrupacion'!$E$15,'Resultados General'!L108&lt;='Cortes de Agrupacion'!$F$14,'Cortes de Agrupacion'!$E$14,'Resultados General'!L108&lt;='Cortes de Agrupacion'!$F$13,'Cortes de Agrupacion'!$E$13,L108&lt;='Cortes de Agrupacion'!$F$12,'Cortes de Agrupacion'!$E$12,'Resultados General'!L108&lt;='Cortes de Agrupacion'!$F$11,'Cortes de Agrupacion'!$E$11,'Resultados General'!L108&lt;='Cortes de Agrupacion'!$F$10,'Cortes de Agrupacion'!$E$10,'Resultados General'!L108&lt;='Cortes de Agrupacion'!$F$9,'Cortes de Agrupacion'!$E$9,'Resultados General'!L108&lt;='Cortes de Agrupacion'!$F$8,'Cortes de Agrupacion'!$E$8,'Resultados General'!L108&lt;='Cortes de Agrupacion'!$F$7,'Cortes de Agrupacion'!$E$7,'Resultados General'!L108&lt;='Cortes de Agrupacion'!$F$6,'Cortes de Agrupacion'!$E$6))</f>
        <v>#VALUE!</v>
      </c>
      <c r="K108" s="118" t="str">
        <f t="shared" si="2"/>
        <v/>
      </c>
      <c r="L108" s="124" t="e">
        <f>#VALUE!</f>
        <v>#VALUE!</v>
      </c>
      <c r="M108" s="26" t="e">
        <f ca="1">+_xlfn.IFNA(VLOOKUP(C108,'Distribución de puestos'!$B$8:$I$507,8,0),"")</f>
        <v>#NAME?</v>
      </c>
      <c r="N108" s="26" t="str">
        <f>+IF(VLOOKUP($B108,'Lista Puestos Valorados'!$B$11:$BK$510,MATCH('Auxiliar General'!H$4,'Lista Puestos Valorados'!$B$10:$BK$10,0),0)="","No relevante",VLOOKUP($B108,'Lista Puestos Valorados'!$B$11:$BK$510,MATCH('Auxiliar General'!H$4,'Lista Puestos Valorados'!$B$10:$BK$10,0),0))</f>
        <v>No relevante</v>
      </c>
      <c r="O108" s="26">
        <f>+HLOOKUP(N108,Sistema_Puntos!$Q$5:$Y$43,'Auxiliar General'!J$5,FALSE)</f>
        <v>0</v>
      </c>
      <c r="P108" s="26" t="str">
        <f>+IF(VLOOKUP($B108,'Lista Puestos Valorados'!$B$11:$BK$510,MATCH('Auxiliar General'!J$4,'Lista Puestos Valorados'!$B$10:$BK$10,0),0)="","No relevante",VLOOKUP($B108,'Lista Puestos Valorados'!$B$11:$BK$510,MATCH('Auxiliar General'!J$4,'Lista Puestos Valorados'!$B$10:$BK$10,0),0))</f>
        <v>No relevante</v>
      </c>
      <c r="Q108" s="26">
        <f>+HLOOKUP(P108,Sistema_Puntos!$Q$5:$Y$43,'Auxiliar General'!L$5,FALSE)</f>
        <v>0</v>
      </c>
      <c r="R108" s="26" t="str">
        <f>+IF(VLOOKUP($B108,'Lista Puestos Valorados'!$B$11:$BK$510,MATCH('Auxiliar General'!L$4,'Lista Puestos Valorados'!$B$10:$BK$10,0),0)="","No relevante",VLOOKUP($B108,'Lista Puestos Valorados'!$B$11:$BK$510,MATCH('Auxiliar General'!L$4,'Lista Puestos Valorados'!$B$10:$BK$10,0),0))</f>
        <v>No relevante</v>
      </c>
      <c r="S108" s="26">
        <f>+HLOOKUP(R108,Sistema_Puntos!$Q$5:$Y$43,'Auxiliar General'!N$5,FALSE)</f>
        <v>0</v>
      </c>
      <c r="T108" s="26" t="str">
        <f>+IF(VLOOKUP($B108,'Lista Puestos Valorados'!$B$11:$BK$510,MATCH('Auxiliar General'!N$4,'Lista Puestos Valorados'!$B$10:$BK$10,0),0)="","No relevante",VLOOKUP($B108,'Lista Puestos Valorados'!$B$11:$BK$510,MATCH('Auxiliar General'!N$4,'Lista Puestos Valorados'!$B$10:$BK$10,0),0))</f>
        <v>No relevante</v>
      </c>
      <c r="U108" s="26">
        <f>+HLOOKUP(T108,Sistema_Puntos!$Q$5:$Y$43,'Auxiliar General'!P$5,FALSE)</f>
        <v>0</v>
      </c>
      <c r="V108" s="26" t="str">
        <f>+IF(VLOOKUP($B108,'Lista Puestos Valorados'!$B$11:$BK$510,MATCH('Auxiliar General'!P$4,'Lista Puestos Valorados'!$B$10:$BK$10,0),0)="","No relevante",VLOOKUP($B108,'Lista Puestos Valorados'!$B$11:$BK$510,MATCH('Auxiliar General'!P$4,'Lista Puestos Valorados'!$B$10:$BK$10,0),0))</f>
        <v>No relevante</v>
      </c>
      <c r="W108" s="26">
        <f>+HLOOKUP(V108,Sistema_Puntos!$Q$5:$Y$43,'Auxiliar General'!R$5,FALSE)</f>
        <v>0</v>
      </c>
      <c r="X108" s="26" t="str">
        <f>+IF(VLOOKUP($B108,'Lista Puestos Valorados'!$B$11:$BK$510,MATCH('Auxiliar General'!R$4,'Lista Puestos Valorados'!$B$10:$BK$10,0),0)="","No relevante",VLOOKUP($B108,'Lista Puestos Valorados'!$B$11:$BK$510,MATCH('Auxiliar General'!R$4,'Lista Puestos Valorados'!$B$10:$BK$10,0),0))</f>
        <v>No relevante</v>
      </c>
      <c r="Y108" s="26">
        <f>+HLOOKUP(X108,Sistema_Puntos!$Q$5:$Y$43,'Auxiliar General'!T$5,FALSE)</f>
        <v>0</v>
      </c>
      <c r="Z108" s="26" t="str">
        <f>+IF(VLOOKUP($B108,'Lista Puestos Valorados'!$B$11:$BK$510,MATCH('Auxiliar General'!T$4,'Lista Puestos Valorados'!$B$10:$BK$10,0),0)="","No relevante",VLOOKUP($B108,'Lista Puestos Valorados'!$B$11:$BK$510,MATCH('Auxiliar General'!T$4,'Lista Puestos Valorados'!$B$10:$BK$10,0),0))</f>
        <v>No relevante</v>
      </c>
      <c r="AA108" s="26">
        <f>+HLOOKUP(Z108,Sistema_Puntos!$Q$5:$Y$43,'Auxiliar General'!V$5,FALSE)</f>
        <v>0</v>
      </c>
      <c r="AB108" s="26" t="str">
        <f>+IF(VLOOKUP($B108,'Lista Puestos Valorados'!$B$11:$BK$510,MATCH('Auxiliar General'!V$4,'Lista Puestos Valorados'!$B$10:$BK$10,0),0)="","No relevante",VLOOKUP($B108,'Lista Puestos Valorados'!$B$11:$BK$510,MATCH('Auxiliar General'!V$4,'Lista Puestos Valorados'!$B$10:$BK$10,0),0))</f>
        <v>No relevante</v>
      </c>
      <c r="AC108" s="26">
        <f>+HLOOKUP(AB108,Sistema_Puntos!$Q$5:$Y$43,'Auxiliar General'!X$5,FALSE)</f>
        <v>0</v>
      </c>
      <c r="AD108" s="26" t="str">
        <f>+IF(VLOOKUP($B108,'Lista Puestos Valorados'!$B$11:$BK$510,MATCH('Auxiliar General'!X$4,'Lista Puestos Valorados'!$B$10:$BK$10,0),0)="","No relevante",VLOOKUP($B108,'Lista Puestos Valorados'!$B$11:$BK$510,MATCH('Auxiliar General'!X$4,'Lista Puestos Valorados'!$B$10:$BK$10,0),0))</f>
        <v>No relevante</v>
      </c>
      <c r="AE108" s="26">
        <f>+HLOOKUP(AD108,Sistema_Puntos!$Q$5:$Y$43,'Auxiliar General'!Z$5,FALSE)</f>
        <v>0</v>
      </c>
      <c r="AF108" s="26" t="str">
        <f>+IF(VLOOKUP($B108,'Lista Puestos Valorados'!$B$11:$BK$510,MATCH('Auxiliar General'!Z$4,'Lista Puestos Valorados'!$B$10:$BK$10,0),0)="","No relevante",VLOOKUP($B108,'Lista Puestos Valorados'!$B$11:$BK$510,MATCH('Auxiliar General'!Z$4,'Lista Puestos Valorados'!$B$10:$BK$10,0),0))</f>
        <v>No relevante</v>
      </c>
      <c r="AG108" s="26">
        <f>+HLOOKUP(AF108,Sistema_Puntos!$Q$5:$Y$43,'Auxiliar General'!AB$5,FALSE)</f>
        <v>0</v>
      </c>
      <c r="AH108" s="26" t="str">
        <f>+IF(VLOOKUP($B108,'Lista Puestos Valorados'!$B$11:$BK$510,MATCH('Auxiliar General'!AB$4,'Lista Puestos Valorados'!$B$10:$BK$10,0),0)="","No relevante",VLOOKUP($B108,'Lista Puestos Valorados'!$B$11:$BK$510,MATCH('Auxiliar General'!AB$4,'Lista Puestos Valorados'!$B$10:$BK$10,0),0))</f>
        <v>No relevante</v>
      </c>
      <c r="AI108" s="26">
        <f>+HLOOKUP(AH108,Sistema_Puntos!$Q$5:$Y$43,'Auxiliar General'!AD$5,FALSE)</f>
        <v>0</v>
      </c>
      <c r="AJ108" s="26" t="str">
        <f>+IF(VLOOKUP($B108,'Lista Puestos Valorados'!$B$11:$BK$510,MATCH('Auxiliar General'!AD$4,'Lista Puestos Valorados'!$B$10:$BK$10,0),0)="","No relevante",VLOOKUP($B108,'Lista Puestos Valorados'!$B$11:$BK$510,MATCH('Auxiliar General'!AD$4,'Lista Puestos Valorados'!$B$10:$BK$10,0),0))</f>
        <v>No relevante</v>
      </c>
      <c r="AK108" s="26">
        <f>+HLOOKUP(AJ108,Sistema_Puntos!$Q$5:$Y$43,'Auxiliar General'!AF$5,FALSE)</f>
        <v>0</v>
      </c>
      <c r="AL108" s="26" t="str">
        <f>+IF(VLOOKUP($B108,'Lista Puestos Valorados'!$B$11:$BK$510,MATCH('Auxiliar General'!AF$4,'Lista Puestos Valorados'!$B$10:$BK$10,0),0)="","No relevante",VLOOKUP($B108,'Lista Puestos Valorados'!$B$11:$BK$510,MATCH('Auxiliar General'!AF$4,'Lista Puestos Valorados'!$B$10:$BK$10,0),0))</f>
        <v>No relevante</v>
      </c>
      <c r="AM108" s="26">
        <f>+HLOOKUP(AL108,Sistema_Puntos!$Q$5:$Y$43,'Auxiliar General'!AH$5,FALSE)</f>
        <v>0</v>
      </c>
      <c r="AN108" s="26" t="str">
        <f>+IF(VLOOKUP($B108,'Lista Puestos Valorados'!$B$11:$BK$510,MATCH('Auxiliar General'!AH$4,'Lista Puestos Valorados'!$B$10:$BK$10,0),0)="","No relevante",VLOOKUP($B108,'Lista Puestos Valorados'!$B$11:$BK$510,MATCH('Auxiliar General'!AH$4,'Lista Puestos Valorados'!$B$10:$BK$10,0),0))</f>
        <v>No relevante</v>
      </c>
      <c r="AO108" s="26">
        <f>+HLOOKUP(AN108,Sistema_Puntos!$Q$5:$Y$43,'Auxiliar General'!AJ$5,FALSE)</f>
        <v>0</v>
      </c>
      <c r="AP108" s="26" t="str">
        <f>+IF(VLOOKUP($B108,'Lista Puestos Valorados'!$B$11:$BK$510,MATCH('Auxiliar General'!AJ$4,'Lista Puestos Valorados'!$B$10:$BK$10,0),0)="","No relevante",VLOOKUP($B108,'Lista Puestos Valorados'!$B$11:$BK$510,MATCH('Auxiliar General'!AJ$4,'Lista Puestos Valorados'!$B$10:$BK$10,0),0))</f>
        <v>No relevante</v>
      </c>
      <c r="AQ108" s="26">
        <f>+HLOOKUP(AP108,Sistema_Puntos!$Q$5:$Y$43,'Auxiliar General'!AL$5,FALSE)</f>
        <v>0</v>
      </c>
      <c r="AR108" s="26" t="str">
        <f>+IF(VLOOKUP($B108,'Lista Puestos Valorados'!$B$11:$BK$510,MATCH('Auxiliar General'!AL$4,'Lista Puestos Valorados'!$B$10:$BK$10,0),0)="","No relevante",VLOOKUP($B108,'Lista Puestos Valorados'!$B$11:$BK$510,MATCH('Auxiliar General'!AL$4,'Lista Puestos Valorados'!$B$10:$BK$10,0),0))</f>
        <v>No relevante</v>
      </c>
      <c r="AS108" s="26">
        <f>+HLOOKUP(AR108,Sistema_Puntos!$Q$5:$Y$43,'Auxiliar General'!AN$5,FALSE)</f>
        <v>0</v>
      </c>
      <c r="AT108" s="26" t="str">
        <f>+IF(VLOOKUP($B108,'Lista Puestos Valorados'!$B$11:$BK$510,MATCH('Auxiliar General'!AN$4,'Lista Puestos Valorados'!$B$10:$BK$10,0),0)="","No relevante",VLOOKUP($B108,'Lista Puestos Valorados'!$B$11:$BK$510,MATCH('Auxiliar General'!AN$4,'Lista Puestos Valorados'!$B$10:$BK$10,0),0))</f>
        <v>No relevante</v>
      </c>
      <c r="AU108" s="26">
        <f>+HLOOKUP(AT108,Sistema_Puntos!$Q$5:$Y$43,'Auxiliar General'!AP$5,FALSE)</f>
        <v>0</v>
      </c>
      <c r="AV108" s="26" t="str">
        <f>+IF(VLOOKUP($B108,'Lista Puestos Valorados'!$B$11:$BK$510,MATCH('Auxiliar General'!AP$4,'Lista Puestos Valorados'!$B$10:$BK$10,0),0)="","No relevante",VLOOKUP($B108,'Lista Puestos Valorados'!$B$11:$BK$510,MATCH('Auxiliar General'!AP$4,'Lista Puestos Valorados'!$B$10:$BK$10,0),0))</f>
        <v>No relevante</v>
      </c>
      <c r="AW108" s="26">
        <f>+HLOOKUP(AV108,Sistema_Puntos!$Q$5:$Y$43,'Auxiliar General'!AR$5,FALSE)</f>
        <v>0</v>
      </c>
      <c r="AX108" s="26" t="str">
        <f>+IF(VLOOKUP($B108,'Lista Puestos Valorados'!$B$11:$BK$510,MATCH('Auxiliar General'!AR$4,'Lista Puestos Valorados'!$B$10:$BK$10,0),0)="","No relevante",VLOOKUP($B108,'Lista Puestos Valorados'!$B$11:$BK$510,MATCH('Auxiliar General'!AR$4,'Lista Puestos Valorados'!$B$10:$BK$10,0),0))</f>
        <v>No relevante</v>
      </c>
      <c r="AY108" s="26">
        <f>+HLOOKUP(AX108,Sistema_Puntos!$Q$5:$Y$43,'Auxiliar General'!AT$5,FALSE)</f>
        <v>0</v>
      </c>
      <c r="AZ108" s="26" t="str">
        <f>+IF(VLOOKUP($B108,'Lista Puestos Valorados'!$B$11:$BK$510,MATCH('Auxiliar General'!AT$4,'Lista Puestos Valorados'!$B$10:$BK$10,0),0)="","No relevante",VLOOKUP($B108,'Lista Puestos Valorados'!$B$11:$BK$510,MATCH('Auxiliar General'!AT$4,'Lista Puestos Valorados'!$B$10:$BK$10,0),0))</f>
        <v>No relevante</v>
      </c>
      <c r="BA108" s="26">
        <f>+HLOOKUP(AZ108,Sistema_Puntos!$Q$5:$Y$43,'Auxiliar General'!AV$5,FALSE)</f>
        <v>0</v>
      </c>
      <c r="BB108" s="26" t="str">
        <f>+IF(VLOOKUP($B108,'Lista Puestos Valorados'!$B$11:$BK$510,MATCH('Auxiliar General'!AV$4,'Lista Puestos Valorados'!$B$10:$BK$10,0),0)="","No relevante",VLOOKUP($B108,'Lista Puestos Valorados'!$B$11:$BK$510,MATCH('Auxiliar General'!AV$4,'Lista Puestos Valorados'!$B$10:$BK$10,0),0))</f>
        <v>No relevante</v>
      </c>
      <c r="BC108" s="26">
        <f>+HLOOKUP(BB108,Sistema_Puntos!$Q$5:$Y$43,'Auxiliar General'!AX$5,FALSE)</f>
        <v>0</v>
      </c>
      <c r="BD108" s="26" t="str">
        <f>+IF(VLOOKUP($B108,'Lista Puestos Valorados'!$B$11:$BK$510,MATCH('Auxiliar General'!AX$4,'Lista Puestos Valorados'!$B$10:$BK$10,0),0)="","No relevante",VLOOKUP($B108,'Lista Puestos Valorados'!$B$11:$BK$510,MATCH('Auxiliar General'!AX$4,'Lista Puestos Valorados'!$B$10:$BK$10,0),0))</f>
        <v>No relevante</v>
      </c>
      <c r="BE108" s="26">
        <f>+HLOOKUP(BD108,Sistema_Puntos!$Q$5:$Y$43,'Auxiliar General'!AZ$5,FALSE)</f>
        <v>0</v>
      </c>
      <c r="BF108" s="26" t="str">
        <f>+IF(VLOOKUP($B108,'Lista Puestos Valorados'!$B$11:$BK$510,MATCH('Auxiliar General'!AZ$4,'Lista Puestos Valorados'!$B$10:$BK$10,0),0)="","No relevante",VLOOKUP($B108,'Lista Puestos Valorados'!$B$11:$BK$510,MATCH('Auxiliar General'!AZ$4,'Lista Puestos Valorados'!$B$10:$BK$10,0),0))</f>
        <v>No relevante</v>
      </c>
      <c r="BG108" s="26">
        <f>+HLOOKUP(BF108,Sistema_Puntos!$Q$5:$Y$43,'Auxiliar General'!BB$5,FALSE)</f>
        <v>0</v>
      </c>
      <c r="BH108" s="26" t="str">
        <f>+IF(VLOOKUP($B108,'Lista Puestos Valorados'!$B$11:$BK$510,MATCH('Auxiliar General'!BB$4,'Lista Puestos Valorados'!$B$10:$BK$10,0),0)="","No relevante",VLOOKUP($B108,'Lista Puestos Valorados'!$B$11:$BK$510,MATCH('Auxiliar General'!BB$4,'Lista Puestos Valorados'!$B$10:$BK$10,0),0))</f>
        <v>No relevante</v>
      </c>
      <c r="BI108" s="26">
        <f>+HLOOKUP(BH108,Sistema_Puntos!$Q$5:$Y$43,'Auxiliar General'!BD$5,FALSE)</f>
        <v>0</v>
      </c>
      <c r="BJ108" s="26" t="str">
        <f>+IF(VLOOKUP($B108,'Lista Puestos Valorados'!$B$11:$BK$510,MATCH('Auxiliar General'!BD$4,'Lista Puestos Valorados'!$B$10:$BK$10,0),0)="","No relevante",VLOOKUP($B108,'Lista Puestos Valorados'!$B$11:$BK$510,MATCH('Auxiliar General'!BD$4,'Lista Puestos Valorados'!$B$10:$BK$10,0),0))</f>
        <v>No relevante</v>
      </c>
      <c r="BK108" s="26">
        <f>+HLOOKUP(BJ108,Sistema_Puntos!$Q$5:$Y$43,'Auxiliar General'!BF$5,FALSE)</f>
        <v>0</v>
      </c>
      <c r="BL108" s="26" t="str">
        <f>+IF(VLOOKUP($B108,'Lista Puestos Valorados'!$B$11:$BK$510,MATCH('Auxiliar General'!BF$4,'Lista Puestos Valorados'!$B$10:$BK$10,0),0)="","No relevante",VLOOKUP($B108,'Lista Puestos Valorados'!$B$11:$BK$510,MATCH('Auxiliar General'!BF$4,'Lista Puestos Valorados'!$B$10:$BK$10,0),0))</f>
        <v>No relevante</v>
      </c>
      <c r="BM108" s="26">
        <f>+HLOOKUP(BL108,Sistema_Puntos!$Q$5:$Y$43,'Auxiliar General'!BH$5,FALSE)</f>
        <v>0</v>
      </c>
      <c r="BN108" s="26" t="str">
        <f>+IF(VLOOKUP($B108,'Lista Puestos Valorados'!$B$11:$BK$510,MATCH('Auxiliar General'!BH$4,'Lista Puestos Valorados'!$B$10:$BK$10,0),0)="","No relevante",VLOOKUP($B108,'Lista Puestos Valorados'!$B$11:$BK$510,MATCH('Auxiliar General'!BH$4,'Lista Puestos Valorados'!$B$10:$BK$10,0),0))</f>
        <v>No relevante</v>
      </c>
      <c r="BO108" s="26">
        <f>+HLOOKUP(BN108,Sistema_Puntos!$Q$5:$Y$43,'Auxiliar General'!BJ$5,FALSE)</f>
        <v>0</v>
      </c>
      <c r="BP108" s="26" t="str">
        <f>+IF(VLOOKUP($B108,'Lista Puestos Valorados'!$B$11:$BK$510,MATCH('Auxiliar General'!BJ$4,'Lista Puestos Valorados'!$B$10:$BK$10,0),0)="","No relevante",VLOOKUP($B108,'Lista Puestos Valorados'!$B$11:$BK$510,MATCH('Auxiliar General'!BJ$4,'Lista Puestos Valorados'!$B$10:$BK$10,0),0))</f>
        <v>No relevante</v>
      </c>
      <c r="BQ108" s="26">
        <f>+HLOOKUP(BP108,Sistema_Puntos!$Q$5:$Y$43,'Auxiliar General'!BL$5,FALSE)</f>
        <v>0</v>
      </c>
      <c r="BR108" s="26" t="str">
        <f>+IF(VLOOKUP($B108,'Lista Puestos Valorados'!$B$11:$BK$510,MATCH('Auxiliar General'!BL$4,'Lista Puestos Valorados'!$B$10:$BK$10,0),0)="","No relevante",VLOOKUP($B108,'Lista Puestos Valorados'!$B$11:$BK$510,MATCH('Auxiliar General'!BL$4,'Lista Puestos Valorados'!$B$10:$BK$10,0),0))</f>
        <v>No relevante</v>
      </c>
      <c r="BS108" s="26">
        <f>+HLOOKUP(BR108,Sistema_Puntos!$Q$5:$Y$43,'Auxiliar General'!BN$5,FALSE)</f>
        <v>0</v>
      </c>
      <c r="BT108" s="26" t="str">
        <f>+IF(VLOOKUP($B108,'Lista Puestos Valorados'!$B$11:$BK$510,MATCH('Auxiliar General'!BN$4,'Lista Puestos Valorados'!$B$10:$BK$10,0),0)="","No relevante",VLOOKUP($B108,'Lista Puestos Valorados'!$B$11:$BK$510,MATCH('Auxiliar General'!BN$4,'Lista Puestos Valorados'!$B$10:$BK$10,0),0))</f>
        <v>No relevante</v>
      </c>
      <c r="BU108" s="26">
        <f>+HLOOKUP(BT108,Sistema_Puntos!$Q$5:$Y$43,'Auxiliar General'!BP$5,FALSE)</f>
        <v>0</v>
      </c>
      <c r="BV108" s="26" t="str">
        <f>+IF(VLOOKUP($B108,'Lista Puestos Valorados'!$B$11:$BK$510,MATCH('Auxiliar General'!BP$4,'Lista Puestos Valorados'!$B$10:$BK$10,0),0)="","No relevante",VLOOKUP($B108,'Lista Puestos Valorados'!$B$11:$BK$510,MATCH('Auxiliar General'!BP$4,'Lista Puestos Valorados'!$B$10:$BK$10,0),0))</f>
        <v>No relevante</v>
      </c>
      <c r="BW108" s="26">
        <f>+HLOOKUP(BV108,Sistema_Puntos!$Q$5:$Y$43,'Auxiliar General'!BR$5,FALSE)</f>
        <v>0</v>
      </c>
      <c r="BX108" s="26" t="str">
        <f>+IF(VLOOKUP($B108,'Lista Puestos Valorados'!$B$11:$BK$510,MATCH('Auxiliar General'!BR$4,'Lista Puestos Valorados'!$B$10:$BK$10,0),0)="","No relevante",VLOOKUP($B108,'Lista Puestos Valorados'!$B$11:$BK$510,MATCH('Auxiliar General'!BR$4,'Lista Puestos Valorados'!$B$10:$BK$10,0),0))</f>
        <v>No relevante</v>
      </c>
      <c r="BY108" s="26">
        <f>+HLOOKUP(BX108,Sistema_Puntos!$Q$5:$Y$43,'Auxiliar General'!BT$5,FALSE)</f>
        <v>0</v>
      </c>
      <c r="BZ108" s="26" t="str">
        <f>+IF(VLOOKUP($B108,'Lista Puestos Valorados'!$B$11:$BK$510,MATCH('Auxiliar General'!BT$4,'Lista Puestos Valorados'!$B$10:$BK$10,0),0)="","No relevante",VLOOKUP($B108,'Lista Puestos Valorados'!$B$11:$BK$510,MATCH('Auxiliar General'!BT$4,'Lista Puestos Valorados'!$B$10:$BK$10,0),0))</f>
        <v>No relevante</v>
      </c>
      <c r="CA108" s="26">
        <f>+HLOOKUP(BZ108,Sistema_Puntos!$Q$5:$Y$43,'Auxiliar General'!BV$5,FALSE)</f>
        <v>0</v>
      </c>
      <c r="CB108" s="26" t="str">
        <f>+IF(VLOOKUP($B108,'Lista Puestos Valorados'!$B$11:$BK$510,MATCH('Auxiliar General'!BV$4,'Lista Puestos Valorados'!$B$10:$BK$10,0),0)="","No relevante",VLOOKUP($B108,'Lista Puestos Valorados'!$B$11:$BK$510,MATCH('Auxiliar General'!BV$4,'Lista Puestos Valorados'!$B$10:$BK$10,0),0))</f>
        <v>No relevante</v>
      </c>
      <c r="CC108" s="26">
        <f>+HLOOKUP(CB108,Sistema_Puntos!$Q$5:$Y$43,'Auxiliar General'!BX$5,FALSE)</f>
        <v>0</v>
      </c>
      <c r="CD108" s="26" t="str">
        <f>+IF(VLOOKUP($B108,'Lista Puestos Valorados'!$B$11:$BK$510,MATCH('Auxiliar General'!BX$4,'Lista Puestos Valorados'!$B$10:$BK$10,0),0)="","No relevante",VLOOKUP($B108,'Lista Puestos Valorados'!$B$11:$BK$510,MATCH('Auxiliar General'!BX$4,'Lista Puestos Valorados'!$B$10:$BK$10,0),0))</f>
        <v>No relevante</v>
      </c>
      <c r="CE108" s="26">
        <f>+HLOOKUP(CD108,Sistema_Puntos!$Q$5:$Y$43,'Auxiliar General'!BZ$5,FALSE)</f>
        <v>0</v>
      </c>
      <c r="CF108" s="26" t="str">
        <f>+IF(VLOOKUP($B108,'Lista Puestos Valorados'!$B$11:$BK$510,MATCH('Auxiliar General'!BZ$4,'Lista Puestos Valorados'!$B$10:$BK$10,0),0)="","No relevante",VLOOKUP($B108,'Lista Puestos Valorados'!$B$11:$BK$510,MATCH('Auxiliar General'!BZ$4,'Lista Puestos Valorados'!$B$10:$BK$10,0),0))</f>
        <v>No relevante</v>
      </c>
      <c r="CG108" s="26">
        <f>+HLOOKUP(CF108,Sistema_Puntos!$Q$5:$Y$43,'Auxiliar General'!CB$5,FALSE)</f>
        <v>0</v>
      </c>
      <c r="CH108" s="29"/>
      <c r="CI108" s="29"/>
    </row>
    <row r="109" spans="2:87" ht="17.55" customHeight="1">
      <c r="B109" s="26">
        <f>+'Listado de Puestos'!B109</f>
        <v>99</v>
      </c>
      <c r="C109" s="26" t="str">
        <f>+IF('Lista Puestos Valorados'!C109="","",'Lista Puestos Valorados'!C109)</f>
        <v/>
      </c>
      <c r="D109" s="26" t="str">
        <f>+IF('Lista Puestos Valorados'!D109="","",'Lista Puestos Valorados'!D109)</f>
        <v/>
      </c>
      <c r="E109" s="26" t="str">
        <f>+IF('Lista Puestos Valorados'!E109="","",'Lista Puestos Valorados'!E109)</f>
        <v/>
      </c>
      <c r="F109" s="26" t="str">
        <f>+IF('Lista Puestos Valorados'!F109="","",'Lista Puestos Valorados'!F109)</f>
        <v/>
      </c>
      <c r="G109" s="26" t="str">
        <f>+IF('Lista Puestos Valorados'!G109="","",'Lista Puestos Valorados'!G109)</f>
        <v/>
      </c>
      <c r="H109" s="26" t="str">
        <f>+IF('Lista Puestos Valorados'!H109="","",'Lista Puestos Valorados'!H109)</f>
        <v/>
      </c>
      <c r="I109" s="26" t="str">
        <f>+IF('Lista Puestos Valorados'!I109="","",'Lista Puestos Valorados'!I109)</f>
        <v/>
      </c>
      <c r="J109" s="118" t="e">
        <f t="array" ref="J109">+IF(L109="","",_xlfn.IFS(L109&lt;='Cortes de Agrupacion'!$F$15,'Cortes de Agrupacion'!$E$15,'Resultados General'!L109&lt;='Cortes de Agrupacion'!$F$14,'Cortes de Agrupacion'!$E$14,'Resultados General'!L109&lt;='Cortes de Agrupacion'!$F$13,'Cortes de Agrupacion'!$E$13,L109&lt;='Cortes de Agrupacion'!$F$12,'Cortes de Agrupacion'!$E$12,'Resultados General'!L109&lt;='Cortes de Agrupacion'!$F$11,'Cortes de Agrupacion'!$E$11,'Resultados General'!L109&lt;='Cortes de Agrupacion'!$F$10,'Cortes de Agrupacion'!$E$10,'Resultados General'!L109&lt;='Cortes de Agrupacion'!$F$9,'Cortes de Agrupacion'!$E$9,'Resultados General'!L109&lt;='Cortes de Agrupacion'!$F$8,'Cortes de Agrupacion'!$E$8,'Resultados General'!L109&lt;='Cortes de Agrupacion'!$F$7,'Cortes de Agrupacion'!$E$7,'Resultados General'!L109&lt;='Cortes de Agrupacion'!$F$6,'Cortes de Agrupacion'!$E$6))</f>
        <v>#VALUE!</v>
      </c>
      <c r="K109" s="118" t="str">
        <f t="shared" si="2"/>
        <v/>
      </c>
      <c r="L109" s="124" t="e">
        <f>#VALUE!</f>
        <v>#VALUE!</v>
      </c>
      <c r="M109" s="26" t="e">
        <f ca="1">+_xlfn.IFNA(VLOOKUP(C109,'Distribución de puestos'!$B$8:$I$507,8,0),"")</f>
        <v>#NAME?</v>
      </c>
      <c r="N109" s="26" t="str">
        <f>+IF(VLOOKUP($B109,'Lista Puestos Valorados'!$B$11:$BK$510,MATCH('Auxiliar General'!H$4,'Lista Puestos Valorados'!$B$10:$BK$10,0),0)="","No relevante",VLOOKUP($B109,'Lista Puestos Valorados'!$B$11:$BK$510,MATCH('Auxiliar General'!H$4,'Lista Puestos Valorados'!$B$10:$BK$10,0),0))</f>
        <v>No relevante</v>
      </c>
      <c r="O109" s="26">
        <f>+HLOOKUP(N109,Sistema_Puntos!$Q$5:$Y$43,'Auxiliar General'!J$5,FALSE)</f>
        <v>0</v>
      </c>
      <c r="P109" s="26" t="str">
        <f>+IF(VLOOKUP($B109,'Lista Puestos Valorados'!$B$11:$BK$510,MATCH('Auxiliar General'!J$4,'Lista Puestos Valorados'!$B$10:$BK$10,0),0)="","No relevante",VLOOKUP($B109,'Lista Puestos Valorados'!$B$11:$BK$510,MATCH('Auxiliar General'!J$4,'Lista Puestos Valorados'!$B$10:$BK$10,0),0))</f>
        <v>No relevante</v>
      </c>
      <c r="Q109" s="26">
        <f>+HLOOKUP(P109,Sistema_Puntos!$Q$5:$Y$43,'Auxiliar General'!L$5,FALSE)</f>
        <v>0</v>
      </c>
      <c r="R109" s="26" t="str">
        <f>+IF(VLOOKUP($B109,'Lista Puestos Valorados'!$B$11:$BK$510,MATCH('Auxiliar General'!L$4,'Lista Puestos Valorados'!$B$10:$BK$10,0),0)="","No relevante",VLOOKUP($B109,'Lista Puestos Valorados'!$B$11:$BK$510,MATCH('Auxiliar General'!L$4,'Lista Puestos Valorados'!$B$10:$BK$10,0),0))</f>
        <v>No relevante</v>
      </c>
      <c r="S109" s="26">
        <f>+HLOOKUP(R109,Sistema_Puntos!$Q$5:$Y$43,'Auxiliar General'!N$5,FALSE)</f>
        <v>0</v>
      </c>
      <c r="T109" s="26" t="str">
        <f>+IF(VLOOKUP($B109,'Lista Puestos Valorados'!$B$11:$BK$510,MATCH('Auxiliar General'!N$4,'Lista Puestos Valorados'!$B$10:$BK$10,0),0)="","No relevante",VLOOKUP($B109,'Lista Puestos Valorados'!$B$11:$BK$510,MATCH('Auxiliar General'!N$4,'Lista Puestos Valorados'!$B$10:$BK$10,0),0))</f>
        <v>No relevante</v>
      </c>
      <c r="U109" s="26">
        <f>+HLOOKUP(T109,Sistema_Puntos!$Q$5:$Y$43,'Auxiliar General'!P$5,FALSE)</f>
        <v>0</v>
      </c>
      <c r="V109" s="26" t="str">
        <f>+IF(VLOOKUP($B109,'Lista Puestos Valorados'!$B$11:$BK$510,MATCH('Auxiliar General'!P$4,'Lista Puestos Valorados'!$B$10:$BK$10,0),0)="","No relevante",VLOOKUP($B109,'Lista Puestos Valorados'!$B$11:$BK$510,MATCH('Auxiliar General'!P$4,'Lista Puestos Valorados'!$B$10:$BK$10,0),0))</f>
        <v>No relevante</v>
      </c>
      <c r="W109" s="26">
        <f>+HLOOKUP(V109,Sistema_Puntos!$Q$5:$Y$43,'Auxiliar General'!R$5,FALSE)</f>
        <v>0</v>
      </c>
      <c r="X109" s="26" t="str">
        <f>+IF(VLOOKUP($B109,'Lista Puestos Valorados'!$B$11:$BK$510,MATCH('Auxiliar General'!R$4,'Lista Puestos Valorados'!$B$10:$BK$10,0),0)="","No relevante",VLOOKUP($B109,'Lista Puestos Valorados'!$B$11:$BK$510,MATCH('Auxiliar General'!R$4,'Lista Puestos Valorados'!$B$10:$BK$10,0),0))</f>
        <v>No relevante</v>
      </c>
      <c r="Y109" s="26">
        <f>+HLOOKUP(X109,Sistema_Puntos!$Q$5:$Y$43,'Auxiliar General'!T$5,FALSE)</f>
        <v>0</v>
      </c>
      <c r="Z109" s="26" t="str">
        <f>+IF(VLOOKUP($B109,'Lista Puestos Valorados'!$B$11:$BK$510,MATCH('Auxiliar General'!T$4,'Lista Puestos Valorados'!$B$10:$BK$10,0),0)="","No relevante",VLOOKUP($B109,'Lista Puestos Valorados'!$B$11:$BK$510,MATCH('Auxiliar General'!T$4,'Lista Puestos Valorados'!$B$10:$BK$10,0),0))</f>
        <v>No relevante</v>
      </c>
      <c r="AA109" s="26">
        <f>+HLOOKUP(Z109,Sistema_Puntos!$Q$5:$Y$43,'Auxiliar General'!V$5,FALSE)</f>
        <v>0</v>
      </c>
      <c r="AB109" s="26" t="str">
        <f>+IF(VLOOKUP($B109,'Lista Puestos Valorados'!$B$11:$BK$510,MATCH('Auxiliar General'!V$4,'Lista Puestos Valorados'!$B$10:$BK$10,0),0)="","No relevante",VLOOKUP($B109,'Lista Puestos Valorados'!$B$11:$BK$510,MATCH('Auxiliar General'!V$4,'Lista Puestos Valorados'!$B$10:$BK$10,0),0))</f>
        <v>No relevante</v>
      </c>
      <c r="AC109" s="26">
        <f>+HLOOKUP(AB109,Sistema_Puntos!$Q$5:$Y$43,'Auxiliar General'!X$5,FALSE)</f>
        <v>0</v>
      </c>
      <c r="AD109" s="26" t="str">
        <f>+IF(VLOOKUP($B109,'Lista Puestos Valorados'!$B$11:$BK$510,MATCH('Auxiliar General'!X$4,'Lista Puestos Valorados'!$B$10:$BK$10,0),0)="","No relevante",VLOOKUP($B109,'Lista Puestos Valorados'!$B$11:$BK$510,MATCH('Auxiliar General'!X$4,'Lista Puestos Valorados'!$B$10:$BK$10,0),0))</f>
        <v>No relevante</v>
      </c>
      <c r="AE109" s="26">
        <f>+HLOOKUP(AD109,Sistema_Puntos!$Q$5:$Y$43,'Auxiliar General'!Z$5,FALSE)</f>
        <v>0</v>
      </c>
      <c r="AF109" s="26" t="str">
        <f>+IF(VLOOKUP($B109,'Lista Puestos Valorados'!$B$11:$BK$510,MATCH('Auxiliar General'!Z$4,'Lista Puestos Valorados'!$B$10:$BK$10,0),0)="","No relevante",VLOOKUP($B109,'Lista Puestos Valorados'!$B$11:$BK$510,MATCH('Auxiliar General'!Z$4,'Lista Puestos Valorados'!$B$10:$BK$10,0),0))</f>
        <v>No relevante</v>
      </c>
      <c r="AG109" s="26">
        <f>+HLOOKUP(AF109,Sistema_Puntos!$Q$5:$Y$43,'Auxiliar General'!AB$5,FALSE)</f>
        <v>0</v>
      </c>
      <c r="AH109" s="26" t="str">
        <f>+IF(VLOOKUP($B109,'Lista Puestos Valorados'!$B$11:$BK$510,MATCH('Auxiliar General'!AB$4,'Lista Puestos Valorados'!$B$10:$BK$10,0),0)="","No relevante",VLOOKUP($B109,'Lista Puestos Valorados'!$B$11:$BK$510,MATCH('Auxiliar General'!AB$4,'Lista Puestos Valorados'!$B$10:$BK$10,0),0))</f>
        <v>No relevante</v>
      </c>
      <c r="AI109" s="26">
        <f>+HLOOKUP(AH109,Sistema_Puntos!$Q$5:$Y$43,'Auxiliar General'!AD$5,FALSE)</f>
        <v>0</v>
      </c>
      <c r="AJ109" s="26" t="str">
        <f>+IF(VLOOKUP($B109,'Lista Puestos Valorados'!$B$11:$BK$510,MATCH('Auxiliar General'!AD$4,'Lista Puestos Valorados'!$B$10:$BK$10,0),0)="","No relevante",VLOOKUP($B109,'Lista Puestos Valorados'!$B$11:$BK$510,MATCH('Auxiliar General'!AD$4,'Lista Puestos Valorados'!$B$10:$BK$10,0),0))</f>
        <v>No relevante</v>
      </c>
      <c r="AK109" s="26">
        <f>+HLOOKUP(AJ109,Sistema_Puntos!$Q$5:$Y$43,'Auxiliar General'!AF$5,FALSE)</f>
        <v>0</v>
      </c>
      <c r="AL109" s="26" t="str">
        <f>+IF(VLOOKUP($B109,'Lista Puestos Valorados'!$B$11:$BK$510,MATCH('Auxiliar General'!AF$4,'Lista Puestos Valorados'!$B$10:$BK$10,0),0)="","No relevante",VLOOKUP($B109,'Lista Puestos Valorados'!$B$11:$BK$510,MATCH('Auxiliar General'!AF$4,'Lista Puestos Valorados'!$B$10:$BK$10,0),0))</f>
        <v>No relevante</v>
      </c>
      <c r="AM109" s="26">
        <f>+HLOOKUP(AL109,Sistema_Puntos!$Q$5:$Y$43,'Auxiliar General'!AH$5,FALSE)</f>
        <v>0</v>
      </c>
      <c r="AN109" s="26" t="str">
        <f>+IF(VLOOKUP($B109,'Lista Puestos Valorados'!$B$11:$BK$510,MATCH('Auxiliar General'!AH$4,'Lista Puestos Valorados'!$B$10:$BK$10,0),0)="","No relevante",VLOOKUP($B109,'Lista Puestos Valorados'!$B$11:$BK$510,MATCH('Auxiliar General'!AH$4,'Lista Puestos Valorados'!$B$10:$BK$10,0),0))</f>
        <v>No relevante</v>
      </c>
      <c r="AO109" s="26">
        <f>+HLOOKUP(AN109,Sistema_Puntos!$Q$5:$Y$43,'Auxiliar General'!AJ$5,FALSE)</f>
        <v>0</v>
      </c>
      <c r="AP109" s="26" t="str">
        <f>+IF(VLOOKUP($B109,'Lista Puestos Valorados'!$B$11:$BK$510,MATCH('Auxiliar General'!AJ$4,'Lista Puestos Valorados'!$B$10:$BK$10,0),0)="","No relevante",VLOOKUP($B109,'Lista Puestos Valorados'!$B$11:$BK$510,MATCH('Auxiliar General'!AJ$4,'Lista Puestos Valorados'!$B$10:$BK$10,0),0))</f>
        <v>No relevante</v>
      </c>
      <c r="AQ109" s="26">
        <f>+HLOOKUP(AP109,Sistema_Puntos!$Q$5:$Y$43,'Auxiliar General'!AL$5,FALSE)</f>
        <v>0</v>
      </c>
      <c r="AR109" s="26" t="str">
        <f>+IF(VLOOKUP($B109,'Lista Puestos Valorados'!$B$11:$BK$510,MATCH('Auxiliar General'!AL$4,'Lista Puestos Valorados'!$B$10:$BK$10,0),0)="","No relevante",VLOOKUP($B109,'Lista Puestos Valorados'!$B$11:$BK$510,MATCH('Auxiliar General'!AL$4,'Lista Puestos Valorados'!$B$10:$BK$10,0),0))</f>
        <v>No relevante</v>
      </c>
      <c r="AS109" s="26">
        <f>+HLOOKUP(AR109,Sistema_Puntos!$Q$5:$Y$43,'Auxiliar General'!AN$5,FALSE)</f>
        <v>0</v>
      </c>
      <c r="AT109" s="26" t="str">
        <f>+IF(VLOOKUP($B109,'Lista Puestos Valorados'!$B$11:$BK$510,MATCH('Auxiliar General'!AN$4,'Lista Puestos Valorados'!$B$10:$BK$10,0),0)="","No relevante",VLOOKUP($B109,'Lista Puestos Valorados'!$B$11:$BK$510,MATCH('Auxiliar General'!AN$4,'Lista Puestos Valorados'!$B$10:$BK$10,0),0))</f>
        <v>No relevante</v>
      </c>
      <c r="AU109" s="26">
        <f>+HLOOKUP(AT109,Sistema_Puntos!$Q$5:$Y$43,'Auxiliar General'!AP$5,FALSE)</f>
        <v>0</v>
      </c>
      <c r="AV109" s="26" t="str">
        <f>+IF(VLOOKUP($B109,'Lista Puestos Valorados'!$B$11:$BK$510,MATCH('Auxiliar General'!AP$4,'Lista Puestos Valorados'!$B$10:$BK$10,0),0)="","No relevante",VLOOKUP($B109,'Lista Puestos Valorados'!$B$11:$BK$510,MATCH('Auxiliar General'!AP$4,'Lista Puestos Valorados'!$B$10:$BK$10,0),0))</f>
        <v>No relevante</v>
      </c>
      <c r="AW109" s="26">
        <f>+HLOOKUP(AV109,Sistema_Puntos!$Q$5:$Y$43,'Auxiliar General'!AR$5,FALSE)</f>
        <v>0</v>
      </c>
      <c r="AX109" s="26" t="str">
        <f>+IF(VLOOKUP($B109,'Lista Puestos Valorados'!$B$11:$BK$510,MATCH('Auxiliar General'!AR$4,'Lista Puestos Valorados'!$B$10:$BK$10,0),0)="","No relevante",VLOOKUP($B109,'Lista Puestos Valorados'!$B$11:$BK$510,MATCH('Auxiliar General'!AR$4,'Lista Puestos Valorados'!$B$10:$BK$10,0),0))</f>
        <v>No relevante</v>
      </c>
      <c r="AY109" s="26">
        <f>+HLOOKUP(AX109,Sistema_Puntos!$Q$5:$Y$43,'Auxiliar General'!AT$5,FALSE)</f>
        <v>0</v>
      </c>
      <c r="AZ109" s="26" t="str">
        <f>+IF(VLOOKUP($B109,'Lista Puestos Valorados'!$B$11:$BK$510,MATCH('Auxiliar General'!AT$4,'Lista Puestos Valorados'!$B$10:$BK$10,0),0)="","No relevante",VLOOKUP($B109,'Lista Puestos Valorados'!$B$11:$BK$510,MATCH('Auxiliar General'!AT$4,'Lista Puestos Valorados'!$B$10:$BK$10,0),0))</f>
        <v>No relevante</v>
      </c>
      <c r="BA109" s="26">
        <f>+HLOOKUP(AZ109,Sistema_Puntos!$Q$5:$Y$43,'Auxiliar General'!AV$5,FALSE)</f>
        <v>0</v>
      </c>
      <c r="BB109" s="26" t="str">
        <f>+IF(VLOOKUP($B109,'Lista Puestos Valorados'!$B$11:$BK$510,MATCH('Auxiliar General'!AV$4,'Lista Puestos Valorados'!$B$10:$BK$10,0),0)="","No relevante",VLOOKUP($B109,'Lista Puestos Valorados'!$B$11:$BK$510,MATCH('Auxiliar General'!AV$4,'Lista Puestos Valorados'!$B$10:$BK$10,0),0))</f>
        <v>No relevante</v>
      </c>
      <c r="BC109" s="26">
        <f>+HLOOKUP(BB109,Sistema_Puntos!$Q$5:$Y$43,'Auxiliar General'!AX$5,FALSE)</f>
        <v>0</v>
      </c>
      <c r="BD109" s="26" t="str">
        <f>+IF(VLOOKUP($B109,'Lista Puestos Valorados'!$B$11:$BK$510,MATCH('Auxiliar General'!AX$4,'Lista Puestos Valorados'!$B$10:$BK$10,0),0)="","No relevante",VLOOKUP($B109,'Lista Puestos Valorados'!$B$11:$BK$510,MATCH('Auxiliar General'!AX$4,'Lista Puestos Valorados'!$B$10:$BK$10,0),0))</f>
        <v>No relevante</v>
      </c>
      <c r="BE109" s="26">
        <f>+HLOOKUP(BD109,Sistema_Puntos!$Q$5:$Y$43,'Auxiliar General'!AZ$5,FALSE)</f>
        <v>0</v>
      </c>
      <c r="BF109" s="26" t="str">
        <f>+IF(VLOOKUP($B109,'Lista Puestos Valorados'!$B$11:$BK$510,MATCH('Auxiliar General'!AZ$4,'Lista Puestos Valorados'!$B$10:$BK$10,0),0)="","No relevante",VLOOKUP($B109,'Lista Puestos Valorados'!$B$11:$BK$510,MATCH('Auxiliar General'!AZ$4,'Lista Puestos Valorados'!$B$10:$BK$10,0),0))</f>
        <v>No relevante</v>
      </c>
      <c r="BG109" s="26">
        <f>+HLOOKUP(BF109,Sistema_Puntos!$Q$5:$Y$43,'Auxiliar General'!BB$5,FALSE)</f>
        <v>0</v>
      </c>
      <c r="BH109" s="26" t="str">
        <f>+IF(VLOOKUP($B109,'Lista Puestos Valorados'!$B$11:$BK$510,MATCH('Auxiliar General'!BB$4,'Lista Puestos Valorados'!$B$10:$BK$10,0),0)="","No relevante",VLOOKUP($B109,'Lista Puestos Valorados'!$B$11:$BK$510,MATCH('Auxiliar General'!BB$4,'Lista Puestos Valorados'!$B$10:$BK$10,0),0))</f>
        <v>No relevante</v>
      </c>
      <c r="BI109" s="26">
        <f>+HLOOKUP(BH109,Sistema_Puntos!$Q$5:$Y$43,'Auxiliar General'!BD$5,FALSE)</f>
        <v>0</v>
      </c>
      <c r="BJ109" s="26" t="str">
        <f>+IF(VLOOKUP($B109,'Lista Puestos Valorados'!$B$11:$BK$510,MATCH('Auxiliar General'!BD$4,'Lista Puestos Valorados'!$B$10:$BK$10,0),0)="","No relevante",VLOOKUP($B109,'Lista Puestos Valorados'!$B$11:$BK$510,MATCH('Auxiliar General'!BD$4,'Lista Puestos Valorados'!$B$10:$BK$10,0),0))</f>
        <v>No relevante</v>
      </c>
      <c r="BK109" s="26">
        <f>+HLOOKUP(BJ109,Sistema_Puntos!$Q$5:$Y$43,'Auxiliar General'!BF$5,FALSE)</f>
        <v>0</v>
      </c>
      <c r="BL109" s="26" t="str">
        <f>+IF(VLOOKUP($B109,'Lista Puestos Valorados'!$B$11:$BK$510,MATCH('Auxiliar General'!BF$4,'Lista Puestos Valorados'!$B$10:$BK$10,0),0)="","No relevante",VLOOKUP($B109,'Lista Puestos Valorados'!$B$11:$BK$510,MATCH('Auxiliar General'!BF$4,'Lista Puestos Valorados'!$B$10:$BK$10,0),0))</f>
        <v>No relevante</v>
      </c>
      <c r="BM109" s="26">
        <f>+HLOOKUP(BL109,Sistema_Puntos!$Q$5:$Y$43,'Auxiliar General'!BH$5,FALSE)</f>
        <v>0</v>
      </c>
      <c r="BN109" s="26" t="str">
        <f>+IF(VLOOKUP($B109,'Lista Puestos Valorados'!$B$11:$BK$510,MATCH('Auxiliar General'!BH$4,'Lista Puestos Valorados'!$B$10:$BK$10,0),0)="","No relevante",VLOOKUP($B109,'Lista Puestos Valorados'!$B$11:$BK$510,MATCH('Auxiliar General'!BH$4,'Lista Puestos Valorados'!$B$10:$BK$10,0),0))</f>
        <v>No relevante</v>
      </c>
      <c r="BO109" s="26">
        <f>+HLOOKUP(BN109,Sistema_Puntos!$Q$5:$Y$43,'Auxiliar General'!BJ$5,FALSE)</f>
        <v>0</v>
      </c>
      <c r="BP109" s="26" t="str">
        <f>+IF(VLOOKUP($B109,'Lista Puestos Valorados'!$B$11:$BK$510,MATCH('Auxiliar General'!BJ$4,'Lista Puestos Valorados'!$B$10:$BK$10,0),0)="","No relevante",VLOOKUP($B109,'Lista Puestos Valorados'!$B$11:$BK$510,MATCH('Auxiliar General'!BJ$4,'Lista Puestos Valorados'!$B$10:$BK$10,0),0))</f>
        <v>No relevante</v>
      </c>
      <c r="BQ109" s="26">
        <f>+HLOOKUP(BP109,Sistema_Puntos!$Q$5:$Y$43,'Auxiliar General'!BL$5,FALSE)</f>
        <v>0</v>
      </c>
      <c r="BR109" s="26" t="str">
        <f>+IF(VLOOKUP($B109,'Lista Puestos Valorados'!$B$11:$BK$510,MATCH('Auxiliar General'!BL$4,'Lista Puestos Valorados'!$B$10:$BK$10,0),0)="","No relevante",VLOOKUP($B109,'Lista Puestos Valorados'!$B$11:$BK$510,MATCH('Auxiliar General'!BL$4,'Lista Puestos Valorados'!$B$10:$BK$10,0),0))</f>
        <v>No relevante</v>
      </c>
      <c r="BS109" s="26">
        <f>+HLOOKUP(BR109,Sistema_Puntos!$Q$5:$Y$43,'Auxiliar General'!BN$5,FALSE)</f>
        <v>0</v>
      </c>
      <c r="BT109" s="26" t="str">
        <f>+IF(VLOOKUP($B109,'Lista Puestos Valorados'!$B$11:$BK$510,MATCH('Auxiliar General'!BN$4,'Lista Puestos Valorados'!$B$10:$BK$10,0),0)="","No relevante",VLOOKUP($B109,'Lista Puestos Valorados'!$B$11:$BK$510,MATCH('Auxiliar General'!BN$4,'Lista Puestos Valorados'!$B$10:$BK$10,0),0))</f>
        <v>No relevante</v>
      </c>
      <c r="BU109" s="26">
        <f>+HLOOKUP(BT109,Sistema_Puntos!$Q$5:$Y$43,'Auxiliar General'!BP$5,FALSE)</f>
        <v>0</v>
      </c>
      <c r="BV109" s="26" t="str">
        <f>+IF(VLOOKUP($B109,'Lista Puestos Valorados'!$B$11:$BK$510,MATCH('Auxiliar General'!BP$4,'Lista Puestos Valorados'!$B$10:$BK$10,0),0)="","No relevante",VLOOKUP($B109,'Lista Puestos Valorados'!$B$11:$BK$510,MATCH('Auxiliar General'!BP$4,'Lista Puestos Valorados'!$B$10:$BK$10,0),0))</f>
        <v>No relevante</v>
      </c>
      <c r="BW109" s="26">
        <f>+HLOOKUP(BV109,Sistema_Puntos!$Q$5:$Y$43,'Auxiliar General'!BR$5,FALSE)</f>
        <v>0</v>
      </c>
      <c r="BX109" s="26" t="str">
        <f>+IF(VLOOKUP($B109,'Lista Puestos Valorados'!$B$11:$BK$510,MATCH('Auxiliar General'!BR$4,'Lista Puestos Valorados'!$B$10:$BK$10,0),0)="","No relevante",VLOOKUP($B109,'Lista Puestos Valorados'!$B$11:$BK$510,MATCH('Auxiliar General'!BR$4,'Lista Puestos Valorados'!$B$10:$BK$10,0),0))</f>
        <v>No relevante</v>
      </c>
      <c r="BY109" s="26">
        <f>+HLOOKUP(BX109,Sistema_Puntos!$Q$5:$Y$43,'Auxiliar General'!BT$5,FALSE)</f>
        <v>0</v>
      </c>
      <c r="BZ109" s="26" t="str">
        <f>+IF(VLOOKUP($B109,'Lista Puestos Valorados'!$B$11:$BK$510,MATCH('Auxiliar General'!BT$4,'Lista Puestos Valorados'!$B$10:$BK$10,0),0)="","No relevante",VLOOKUP($B109,'Lista Puestos Valorados'!$B$11:$BK$510,MATCH('Auxiliar General'!BT$4,'Lista Puestos Valorados'!$B$10:$BK$10,0),0))</f>
        <v>No relevante</v>
      </c>
      <c r="CA109" s="26">
        <f>+HLOOKUP(BZ109,Sistema_Puntos!$Q$5:$Y$43,'Auxiliar General'!BV$5,FALSE)</f>
        <v>0</v>
      </c>
      <c r="CB109" s="26" t="str">
        <f>+IF(VLOOKUP($B109,'Lista Puestos Valorados'!$B$11:$BK$510,MATCH('Auxiliar General'!BV$4,'Lista Puestos Valorados'!$B$10:$BK$10,0),0)="","No relevante",VLOOKUP($B109,'Lista Puestos Valorados'!$B$11:$BK$510,MATCH('Auxiliar General'!BV$4,'Lista Puestos Valorados'!$B$10:$BK$10,0),0))</f>
        <v>No relevante</v>
      </c>
      <c r="CC109" s="26">
        <f>+HLOOKUP(CB109,Sistema_Puntos!$Q$5:$Y$43,'Auxiliar General'!BX$5,FALSE)</f>
        <v>0</v>
      </c>
      <c r="CD109" s="26" t="str">
        <f>+IF(VLOOKUP($B109,'Lista Puestos Valorados'!$B$11:$BK$510,MATCH('Auxiliar General'!BX$4,'Lista Puestos Valorados'!$B$10:$BK$10,0),0)="","No relevante",VLOOKUP($B109,'Lista Puestos Valorados'!$B$11:$BK$510,MATCH('Auxiliar General'!BX$4,'Lista Puestos Valorados'!$B$10:$BK$10,0),0))</f>
        <v>No relevante</v>
      </c>
      <c r="CE109" s="26">
        <f>+HLOOKUP(CD109,Sistema_Puntos!$Q$5:$Y$43,'Auxiliar General'!BZ$5,FALSE)</f>
        <v>0</v>
      </c>
      <c r="CF109" s="26" t="str">
        <f>+IF(VLOOKUP($B109,'Lista Puestos Valorados'!$B$11:$BK$510,MATCH('Auxiliar General'!BZ$4,'Lista Puestos Valorados'!$B$10:$BK$10,0),0)="","No relevante",VLOOKUP($B109,'Lista Puestos Valorados'!$B$11:$BK$510,MATCH('Auxiliar General'!BZ$4,'Lista Puestos Valorados'!$B$10:$BK$10,0),0))</f>
        <v>No relevante</v>
      </c>
      <c r="CG109" s="26">
        <f>+HLOOKUP(CF109,Sistema_Puntos!$Q$5:$Y$43,'Auxiliar General'!CB$5,FALSE)</f>
        <v>0</v>
      </c>
      <c r="CH109" s="29"/>
      <c r="CI109" s="29"/>
    </row>
    <row r="110" spans="2:87" ht="17.55" customHeight="1">
      <c r="B110" s="26">
        <f>+'Listado de Puestos'!B110</f>
        <v>100</v>
      </c>
      <c r="C110" s="26" t="str">
        <f>+IF('Lista Puestos Valorados'!C110="","",'Lista Puestos Valorados'!C110)</f>
        <v/>
      </c>
      <c r="D110" s="26" t="str">
        <f>+IF('Lista Puestos Valorados'!D110="","",'Lista Puestos Valorados'!D110)</f>
        <v/>
      </c>
      <c r="E110" s="26" t="str">
        <f>+IF('Lista Puestos Valorados'!E110="","",'Lista Puestos Valorados'!E110)</f>
        <v/>
      </c>
      <c r="F110" s="26" t="str">
        <f>+IF('Lista Puestos Valorados'!F110="","",'Lista Puestos Valorados'!F110)</f>
        <v/>
      </c>
      <c r="G110" s="26" t="str">
        <f>+IF('Lista Puestos Valorados'!G110="","",'Lista Puestos Valorados'!G110)</f>
        <v/>
      </c>
      <c r="H110" s="26" t="str">
        <f>+IF('Lista Puestos Valorados'!H110="","",'Lista Puestos Valorados'!H110)</f>
        <v/>
      </c>
      <c r="I110" s="26" t="str">
        <f>+IF('Lista Puestos Valorados'!I110="","",'Lista Puestos Valorados'!I110)</f>
        <v/>
      </c>
      <c r="J110" s="118" t="e">
        <f t="array" ref="J110">+IF(L110="","",_xlfn.IFS(L110&lt;='Cortes de Agrupacion'!$F$15,'Cortes de Agrupacion'!$E$15,'Resultados General'!L110&lt;='Cortes de Agrupacion'!$F$14,'Cortes de Agrupacion'!$E$14,'Resultados General'!L110&lt;='Cortes de Agrupacion'!$F$13,'Cortes de Agrupacion'!$E$13,L110&lt;='Cortes de Agrupacion'!$F$12,'Cortes de Agrupacion'!$E$12,'Resultados General'!L110&lt;='Cortes de Agrupacion'!$F$11,'Cortes de Agrupacion'!$E$11,'Resultados General'!L110&lt;='Cortes de Agrupacion'!$F$10,'Cortes de Agrupacion'!$E$10,'Resultados General'!L110&lt;='Cortes de Agrupacion'!$F$9,'Cortes de Agrupacion'!$E$9,'Resultados General'!L110&lt;='Cortes de Agrupacion'!$F$8,'Cortes de Agrupacion'!$E$8,'Resultados General'!L110&lt;='Cortes de Agrupacion'!$F$7,'Cortes de Agrupacion'!$E$7,'Resultados General'!L110&lt;='Cortes de Agrupacion'!$F$6,'Cortes de Agrupacion'!$E$6))</f>
        <v>#VALUE!</v>
      </c>
      <c r="K110" s="118" t="str">
        <f t="shared" si="2"/>
        <v/>
      </c>
      <c r="L110" s="124" t="e">
        <f>#VALUE!</f>
        <v>#VALUE!</v>
      </c>
      <c r="M110" s="26" t="e">
        <f ca="1">+_xlfn.IFNA(VLOOKUP(C110,'Distribución de puestos'!$B$8:$I$507,8,0),"")</f>
        <v>#NAME?</v>
      </c>
      <c r="N110" s="26" t="str">
        <f>+IF(VLOOKUP($B110,'Lista Puestos Valorados'!$B$11:$BK$510,MATCH('Auxiliar General'!H$4,'Lista Puestos Valorados'!$B$10:$BK$10,0),0)="","No relevante",VLOOKUP($B110,'Lista Puestos Valorados'!$B$11:$BK$510,MATCH('Auxiliar General'!H$4,'Lista Puestos Valorados'!$B$10:$BK$10,0),0))</f>
        <v>No relevante</v>
      </c>
      <c r="O110" s="26">
        <f>+HLOOKUP(N110,Sistema_Puntos!$Q$5:$Y$43,'Auxiliar General'!J$5,FALSE)</f>
        <v>0</v>
      </c>
      <c r="P110" s="26" t="str">
        <f>+IF(VLOOKUP($B110,'Lista Puestos Valorados'!$B$11:$BK$510,MATCH('Auxiliar General'!J$4,'Lista Puestos Valorados'!$B$10:$BK$10,0),0)="","No relevante",VLOOKUP($B110,'Lista Puestos Valorados'!$B$11:$BK$510,MATCH('Auxiliar General'!J$4,'Lista Puestos Valorados'!$B$10:$BK$10,0),0))</f>
        <v>No relevante</v>
      </c>
      <c r="Q110" s="26">
        <f>+HLOOKUP(P110,Sistema_Puntos!$Q$5:$Y$43,'Auxiliar General'!L$5,FALSE)</f>
        <v>0</v>
      </c>
      <c r="R110" s="26" t="str">
        <f>+IF(VLOOKUP($B110,'Lista Puestos Valorados'!$B$11:$BK$510,MATCH('Auxiliar General'!L$4,'Lista Puestos Valorados'!$B$10:$BK$10,0),0)="","No relevante",VLOOKUP($B110,'Lista Puestos Valorados'!$B$11:$BK$510,MATCH('Auxiliar General'!L$4,'Lista Puestos Valorados'!$B$10:$BK$10,0),0))</f>
        <v>No relevante</v>
      </c>
      <c r="S110" s="26">
        <f>+HLOOKUP(R110,Sistema_Puntos!$Q$5:$Y$43,'Auxiliar General'!N$5,FALSE)</f>
        <v>0</v>
      </c>
      <c r="T110" s="26" t="str">
        <f>+IF(VLOOKUP($B110,'Lista Puestos Valorados'!$B$11:$BK$510,MATCH('Auxiliar General'!N$4,'Lista Puestos Valorados'!$B$10:$BK$10,0),0)="","No relevante",VLOOKUP($B110,'Lista Puestos Valorados'!$B$11:$BK$510,MATCH('Auxiliar General'!N$4,'Lista Puestos Valorados'!$B$10:$BK$10,0),0))</f>
        <v>No relevante</v>
      </c>
      <c r="U110" s="26">
        <f>+HLOOKUP(T110,Sistema_Puntos!$Q$5:$Y$43,'Auxiliar General'!P$5,FALSE)</f>
        <v>0</v>
      </c>
      <c r="V110" s="26" t="str">
        <f>+IF(VLOOKUP($B110,'Lista Puestos Valorados'!$B$11:$BK$510,MATCH('Auxiliar General'!P$4,'Lista Puestos Valorados'!$B$10:$BK$10,0),0)="","No relevante",VLOOKUP($B110,'Lista Puestos Valorados'!$B$11:$BK$510,MATCH('Auxiliar General'!P$4,'Lista Puestos Valorados'!$B$10:$BK$10,0),0))</f>
        <v>No relevante</v>
      </c>
      <c r="W110" s="26">
        <f>+HLOOKUP(V110,Sistema_Puntos!$Q$5:$Y$43,'Auxiliar General'!R$5,FALSE)</f>
        <v>0</v>
      </c>
      <c r="X110" s="26" t="str">
        <f>+IF(VLOOKUP($B110,'Lista Puestos Valorados'!$B$11:$BK$510,MATCH('Auxiliar General'!R$4,'Lista Puestos Valorados'!$B$10:$BK$10,0),0)="","No relevante",VLOOKUP($B110,'Lista Puestos Valorados'!$B$11:$BK$510,MATCH('Auxiliar General'!R$4,'Lista Puestos Valorados'!$B$10:$BK$10,0),0))</f>
        <v>No relevante</v>
      </c>
      <c r="Y110" s="26">
        <f>+HLOOKUP(X110,Sistema_Puntos!$Q$5:$Y$43,'Auxiliar General'!T$5,FALSE)</f>
        <v>0</v>
      </c>
      <c r="Z110" s="26" t="str">
        <f>+IF(VLOOKUP($B110,'Lista Puestos Valorados'!$B$11:$BK$510,MATCH('Auxiliar General'!T$4,'Lista Puestos Valorados'!$B$10:$BK$10,0),0)="","No relevante",VLOOKUP($B110,'Lista Puestos Valorados'!$B$11:$BK$510,MATCH('Auxiliar General'!T$4,'Lista Puestos Valorados'!$B$10:$BK$10,0),0))</f>
        <v>No relevante</v>
      </c>
      <c r="AA110" s="26">
        <f>+HLOOKUP(Z110,Sistema_Puntos!$Q$5:$Y$43,'Auxiliar General'!V$5,FALSE)</f>
        <v>0</v>
      </c>
      <c r="AB110" s="26" t="str">
        <f>+IF(VLOOKUP($B110,'Lista Puestos Valorados'!$B$11:$BK$510,MATCH('Auxiliar General'!V$4,'Lista Puestos Valorados'!$B$10:$BK$10,0),0)="","No relevante",VLOOKUP($B110,'Lista Puestos Valorados'!$B$11:$BK$510,MATCH('Auxiliar General'!V$4,'Lista Puestos Valorados'!$B$10:$BK$10,0),0))</f>
        <v>No relevante</v>
      </c>
      <c r="AC110" s="26">
        <f>+HLOOKUP(AB110,Sistema_Puntos!$Q$5:$Y$43,'Auxiliar General'!X$5,FALSE)</f>
        <v>0</v>
      </c>
      <c r="AD110" s="26" t="str">
        <f>+IF(VLOOKUP($B110,'Lista Puestos Valorados'!$B$11:$BK$510,MATCH('Auxiliar General'!X$4,'Lista Puestos Valorados'!$B$10:$BK$10,0),0)="","No relevante",VLOOKUP($B110,'Lista Puestos Valorados'!$B$11:$BK$510,MATCH('Auxiliar General'!X$4,'Lista Puestos Valorados'!$B$10:$BK$10,0),0))</f>
        <v>No relevante</v>
      </c>
      <c r="AE110" s="26">
        <f>+HLOOKUP(AD110,Sistema_Puntos!$Q$5:$Y$43,'Auxiliar General'!Z$5,FALSE)</f>
        <v>0</v>
      </c>
      <c r="AF110" s="26" t="str">
        <f>+IF(VLOOKUP($B110,'Lista Puestos Valorados'!$B$11:$BK$510,MATCH('Auxiliar General'!Z$4,'Lista Puestos Valorados'!$B$10:$BK$10,0),0)="","No relevante",VLOOKUP($B110,'Lista Puestos Valorados'!$B$11:$BK$510,MATCH('Auxiliar General'!Z$4,'Lista Puestos Valorados'!$B$10:$BK$10,0),0))</f>
        <v>No relevante</v>
      </c>
      <c r="AG110" s="26">
        <f>+HLOOKUP(AF110,Sistema_Puntos!$Q$5:$Y$43,'Auxiliar General'!AB$5,FALSE)</f>
        <v>0</v>
      </c>
      <c r="AH110" s="26" t="str">
        <f>+IF(VLOOKUP($B110,'Lista Puestos Valorados'!$B$11:$BK$510,MATCH('Auxiliar General'!AB$4,'Lista Puestos Valorados'!$B$10:$BK$10,0),0)="","No relevante",VLOOKUP($B110,'Lista Puestos Valorados'!$B$11:$BK$510,MATCH('Auxiliar General'!AB$4,'Lista Puestos Valorados'!$B$10:$BK$10,0),0))</f>
        <v>No relevante</v>
      </c>
      <c r="AI110" s="26">
        <f>+HLOOKUP(AH110,Sistema_Puntos!$Q$5:$Y$43,'Auxiliar General'!AD$5,FALSE)</f>
        <v>0</v>
      </c>
      <c r="AJ110" s="26" t="str">
        <f>+IF(VLOOKUP($B110,'Lista Puestos Valorados'!$B$11:$BK$510,MATCH('Auxiliar General'!AD$4,'Lista Puestos Valorados'!$B$10:$BK$10,0),0)="","No relevante",VLOOKUP($B110,'Lista Puestos Valorados'!$B$11:$BK$510,MATCH('Auxiliar General'!AD$4,'Lista Puestos Valorados'!$B$10:$BK$10,0),0))</f>
        <v>No relevante</v>
      </c>
      <c r="AK110" s="26">
        <f>+HLOOKUP(AJ110,Sistema_Puntos!$Q$5:$Y$43,'Auxiliar General'!AF$5,FALSE)</f>
        <v>0</v>
      </c>
      <c r="AL110" s="26" t="str">
        <f>+IF(VLOOKUP($B110,'Lista Puestos Valorados'!$B$11:$BK$510,MATCH('Auxiliar General'!AF$4,'Lista Puestos Valorados'!$B$10:$BK$10,0),0)="","No relevante",VLOOKUP($B110,'Lista Puestos Valorados'!$B$11:$BK$510,MATCH('Auxiliar General'!AF$4,'Lista Puestos Valorados'!$B$10:$BK$10,0),0))</f>
        <v>No relevante</v>
      </c>
      <c r="AM110" s="26">
        <f>+HLOOKUP(AL110,Sistema_Puntos!$Q$5:$Y$43,'Auxiliar General'!AH$5,FALSE)</f>
        <v>0</v>
      </c>
      <c r="AN110" s="26" t="str">
        <f>+IF(VLOOKUP($B110,'Lista Puestos Valorados'!$B$11:$BK$510,MATCH('Auxiliar General'!AH$4,'Lista Puestos Valorados'!$B$10:$BK$10,0),0)="","No relevante",VLOOKUP($B110,'Lista Puestos Valorados'!$B$11:$BK$510,MATCH('Auxiliar General'!AH$4,'Lista Puestos Valorados'!$B$10:$BK$10,0),0))</f>
        <v>No relevante</v>
      </c>
      <c r="AO110" s="26">
        <f>+HLOOKUP(AN110,Sistema_Puntos!$Q$5:$Y$43,'Auxiliar General'!AJ$5,FALSE)</f>
        <v>0</v>
      </c>
      <c r="AP110" s="26" t="str">
        <f>+IF(VLOOKUP($B110,'Lista Puestos Valorados'!$B$11:$BK$510,MATCH('Auxiliar General'!AJ$4,'Lista Puestos Valorados'!$B$10:$BK$10,0),0)="","No relevante",VLOOKUP($B110,'Lista Puestos Valorados'!$B$11:$BK$510,MATCH('Auxiliar General'!AJ$4,'Lista Puestos Valorados'!$B$10:$BK$10,0),0))</f>
        <v>No relevante</v>
      </c>
      <c r="AQ110" s="26">
        <f>+HLOOKUP(AP110,Sistema_Puntos!$Q$5:$Y$43,'Auxiliar General'!AL$5,FALSE)</f>
        <v>0</v>
      </c>
      <c r="AR110" s="26" t="str">
        <f>+IF(VLOOKUP($B110,'Lista Puestos Valorados'!$B$11:$BK$510,MATCH('Auxiliar General'!AL$4,'Lista Puestos Valorados'!$B$10:$BK$10,0),0)="","No relevante",VLOOKUP($B110,'Lista Puestos Valorados'!$B$11:$BK$510,MATCH('Auxiliar General'!AL$4,'Lista Puestos Valorados'!$B$10:$BK$10,0),0))</f>
        <v>No relevante</v>
      </c>
      <c r="AS110" s="26">
        <f>+HLOOKUP(AR110,Sistema_Puntos!$Q$5:$Y$43,'Auxiliar General'!AN$5,FALSE)</f>
        <v>0</v>
      </c>
      <c r="AT110" s="26" t="str">
        <f>+IF(VLOOKUP($B110,'Lista Puestos Valorados'!$B$11:$BK$510,MATCH('Auxiliar General'!AN$4,'Lista Puestos Valorados'!$B$10:$BK$10,0),0)="","No relevante",VLOOKUP($B110,'Lista Puestos Valorados'!$B$11:$BK$510,MATCH('Auxiliar General'!AN$4,'Lista Puestos Valorados'!$B$10:$BK$10,0),0))</f>
        <v>No relevante</v>
      </c>
      <c r="AU110" s="26">
        <f>+HLOOKUP(AT110,Sistema_Puntos!$Q$5:$Y$43,'Auxiliar General'!AP$5,FALSE)</f>
        <v>0</v>
      </c>
      <c r="AV110" s="26" t="str">
        <f>+IF(VLOOKUP($B110,'Lista Puestos Valorados'!$B$11:$BK$510,MATCH('Auxiliar General'!AP$4,'Lista Puestos Valorados'!$B$10:$BK$10,0),0)="","No relevante",VLOOKUP($B110,'Lista Puestos Valorados'!$B$11:$BK$510,MATCH('Auxiliar General'!AP$4,'Lista Puestos Valorados'!$B$10:$BK$10,0),0))</f>
        <v>No relevante</v>
      </c>
      <c r="AW110" s="26">
        <f>+HLOOKUP(AV110,Sistema_Puntos!$Q$5:$Y$43,'Auxiliar General'!AR$5,FALSE)</f>
        <v>0</v>
      </c>
      <c r="AX110" s="26" t="str">
        <f>+IF(VLOOKUP($B110,'Lista Puestos Valorados'!$B$11:$BK$510,MATCH('Auxiliar General'!AR$4,'Lista Puestos Valorados'!$B$10:$BK$10,0),0)="","No relevante",VLOOKUP($B110,'Lista Puestos Valorados'!$B$11:$BK$510,MATCH('Auxiliar General'!AR$4,'Lista Puestos Valorados'!$B$10:$BK$10,0),0))</f>
        <v>No relevante</v>
      </c>
      <c r="AY110" s="26">
        <f>+HLOOKUP(AX110,Sistema_Puntos!$Q$5:$Y$43,'Auxiliar General'!AT$5,FALSE)</f>
        <v>0</v>
      </c>
      <c r="AZ110" s="26" t="str">
        <f>+IF(VLOOKUP($B110,'Lista Puestos Valorados'!$B$11:$BK$510,MATCH('Auxiliar General'!AT$4,'Lista Puestos Valorados'!$B$10:$BK$10,0),0)="","No relevante",VLOOKUP($B110,'Lista Puestos Valorados'!$B$11:$BK$510,MATCH('Auxiliar General'!AT$4,'Lista Puestos Valorados'!$B$10:$BK$10,0),0))</f>
        <v>No relevante</v>
      </c>
      <c r="BA110" s="26">
        <f>+HLOOKUP(AZ110,Sistema_Puntos!$Q$5:$Y$43,'Auxiliar General'!AV$5,FALSE)</f>
        <v>0</v>
      </c>
      <c r="BB110" s="26" t="str">
        <f>+IF(VLOOKUP($B110,'Lista Puestos Valorados'!$B$11:$BK$510,MATCH('Auxiliar General'!AV$4,'Lista Puestos Valorados'!$B$10:$BK$10,0),0)="","No relevante",VLOOKUP($B110,'Lista Puestos Valorados'!$B$11:$BK$510,MATCH('Auxiliar General'!AV$4,'Lista Puestos Valorados'!$B$10:$BK$10,0),0))</f>
        <v>No relevante</v>
      </c>
      <c r="BC110" s="26">
        <f>+HLOOKUP(BB110,Sistema_Puntos!$Q$5:$Y$43,'Auxiliar General'!AX$5,FALSE)</f>
        <v>0</v>
      </c>
      <c r="BD110" s="26" t="str">
        <f>+IF(VLOOKUP($B110,'Lista Puestos Valorados'!$B$11:$BK$510,MATCH('Auxiliar General'!AX$4,'Lista Puestos Valorados'!$B$10:$BK$10,0),0)="","No relevante",VLOOKUP($B110,'Lista Puestos Valorados'!$B$11:$BK$510,MATCH('Auxiliar General'!AX$4,'Lista Puestos Valorados'!$B$10:$BK$10,0),0))</f>
        <v>No relevante</v>
      </c>
      <c r="BE110" s="26">
        <f>+HLOOKUP(BD110,Sistema_Puntos!$Q$5:$Y$43,'Auxiliar General'!AZ$5,FALSE)</f>
        <v>0</v>
      </c>
      <c r="BF110" s="26" t="str">
        <f>+IF(VLOOKUP($B110,'Lista Puestos Valorados'!$B$11:$BK$510,MATCH('Auxiliar General'!AZ$4,'Lista Puestos Valorados'!$B$10:$BK$10,0),0)="","No relevante",VLOOKUP($B110,'Lista Puestos Valorados'!$B$11:$BK$510,MATCH('Auxiliar General'!AZ$4,'Lista Puestos Valorados'!$B$10:$BK$10,0),0))</f>
        <v>No relevante</v>
      </c>
      <c r="BG110" s="26">
        <f>+HLOOKUP(BF110,Sistema_Puntos!$Q$5:$Y$43,'Auxiliar General'!BB$5,FALSE)</f>
        <v>0</v>
      </c>
      <c r="BH110" s="26" t="str">
        <f>+IF(VLOOKUP($B110,'Lista Puestos Valorados'!$B$11:$BK$510,MATCH('Auxiliar General'!BB$4,'Lista Puestos Valorados'!$B$10:$BK$10,0),0)="","No relevante",VLOOKUP($B110,'Lista Puestos Valorados'!$B$11:$BK$510,MATCH('Auxiliar General'!BB$4,'Lista Puestos Valorados'!$B$10:$BK$10,0),0))</f>
        <v>No relevante</v>
      </c>
      <c r="BI110" s="26">
        <f>+HLOOKUP(BH110,Sistema_Puntos!$Q$5:$Y$43,'Auxiliar General'!BD$5,FALSE)</f>
        <v>0</v>
      </c>
      <c r="BJ110" s="26" t="str">
        <f>+IF(VLOOKUP($B110,'Lista Puestos Valorados'!$B$11:$BK$510,MATCH('Auxiliar General'!BD$4,'Lista Puestos Valorados'!$B$10:$BK$10,0),0)="","No relevante",VLOOKUP($B110,'Lista Puestos Valorados'!$B$11:$BK$510,MATCH('Auxiliar General'!BD$4,'Lista Puestos Valorados'!$B$10:$BK$10,0),0))</f>
        <v>No relevante</v>
      </c>
      <c r="BK110" s="26">
        <f>+HLOOKUP(BJ110,Sistema_Puntos!$Q$5:$Y$43,'Auxiliar General'!BF$5,FALSE)</f>
        <v>0</v>
      </c>
      <c r="BL110" s="26" t="str">
        <f>+IF(VLOOKUP($B110,'Lista Puestos Valorados'!$B$11:$BK$510,MATCH('Auxiliar General'!BF$4,'Lista Puestos Valorados'!$B$10:$BK$10,0),0)="","No relevante",VLOOKUP($B110,'Lista Puestos Valorados'!$B$11:$BK$510,MATCH('Auxiliar General'!BF$4,'Lista Puestos Valorados'!$B$10:$BK$10,0),0))</f>
        <v>No relevante</v>
      </c>
      <c r="BM110" s="26">
        <f>+HLOOKUP(BL110,Sistema_Puntos!$Q$5:$Y$43,'Auxiliar General'!BH$5,FALSE)</f>
        <v>0</v>
      </c>
      <c r="BN110" s="26" t="str">
        <f>+IF(VLOOKUP($B110,'Lista Puestos Valorados'!$B$11:$BK$510,MATCH('Auxiliar General'!BH$4,'Lista Puestos Valorados'!$B$10:$BK$10,0),0)="","No relevante",VLOOKUP($B110,'Lista Puestos Valorados'!$B$11:$BK$510,MATCH('Auxiliar General'!BH$4,'Lista Puestos Valorados'!$B$10:$BK$10,0),0))</f>
        <v>No relevante</v>
      </c>
      <c r="BO110" s="26">
        <f>+HLOOKUP(BN110,Sistema_Puntos!$Q$5:$Y$43,'Auxiliar General'!BJ$5,FALSE)</f>
        <v>0</v>
      </c>
      <c r="BP110" s="26" t="str">
        <f>+IF(VLOOKUP($B110,'Lista Puestos Valorados'!$B$11:$BK$510,MATCH('Auxiliar General'!BJ$4,'Lista Puestos Valorados'!$B$10:$BK$10,0),0)="","No relevante",VLOOKUP($B110,'Lista Puestos Valorados'!$B$11:$BK$510,MATCH('Auxiliar General'!BJ$4,'Lista Puestos Valorados'!$B$10:$BK$10,0),0))</f>
        <v>No relevante</v>
      </c>
      <c r="BQ110" s="26">
        <f>+HLOOKUP(BP110,Sistema_Puntos!$Q$5:$Y$43,'Auxiliar General'!BL$5,FALSE)</f>
        <v>0</v>
      </c>
      <c r="BR110" s="26" t="str">
        <f>+IF(VLOOKUP($B110,'Lista Puestos Valorados'!$B$11:$BK$510,MATCH('Auxiliar General'!BL$4,'Lista Puestos Valorados'!$B$10:$BK$10,0),0)="","No relevante",VLOOKUP($B110,'Lista Puestos Valorados'!$B$11:$BK$510,MATCH('Auxiliar General'!BL$4,'Lista Puestos Valorados'!$B$10:$BK$10,0),0))</f>
        <v>No relevante</v>
      </c>
      <c r="BS110" s="26">
        <f>+HLOOKUP(BR110,Sistema_Puntos!$Q$5:$Y$43,'Auxiliar General'!BN$5,FALSE)</f>
        <v>0</v>
      </c>
      <c r="BT110" s="26" t="str">
        <f>+IF(VLOOKUP($B110,'Lista Puestos Valorados'!$B$11:$BK$510,MATCH('Auxiliar General'!BN$4,'Lista Puestos Valorados'!$B$10:$BK$10,0),0)="","No relevante",VLOOKUP($B110,'Lista Puestos Valorados'!$B$11:$BK$510,MATCH('Auxiliar General'!BN$4,'Lista Puestos Valorados'!$B$10:$BK$10,0),0))</f>
        <v>No relevante</v>
      </c>
      <c r="BU110" s="26">
        <f>+HLOOKUP(BT110,Sistema_Puntos!$Q$5:$Y$43,'Auxiliar General'!BP$5,FALSE)</f>
        <v>0</v>
      </c>
      <c r="BV110" s="26" t="str">
        <f>+IF(VLOOKUP($B110,'Lista Puestos Valorados'!$B$11:$BK$510,MATCH('Auxiliar General'!BP$4,'Lista Puestos Valorados'!$B$10:$BK$10,0),0)="","No relevante",VLOOKUP($B110,'Lista Puestos Valorados'!$B$11:$BK$510,MATCH('Auxiliar General'!BP$4,'Lista Puestos Valorados'!$B$10:$BK$10,0),0))</f>
        <v>No relevante</v>
      </c>
      <c r="BW110" s="26">
        <f>+HLOOKUP(BV110,Sistema_Puntos!$Q$5:$Y$43,'Auxiliar General'!BR$5,FALSE)</f>
        <v>0</v>
      </c>
      <c r="BX110" s="26" t="str">
        <f>+IF(VLOOKUP($B110,'Lista Puestos Valorados'!$B$11:$BK$510,MATCH('Auxiliar General'!BR$4,'Lista Puestos Valorados'!$B$10:$BK$10,0),0)="","No relevante",VLOOKUP($B110,'Lista Puestos Valorados'!$B$11:$BK$510,MATCH('Auxiliar General'!BR$4,'Lista Puestos Valorados'!$B$10:$BK$10,0),0))</f>
        <v>No relevante</v>
      </c>
      <c r="BY110" s="26">
        <f>+HLOOKUP(BX110,Sistema_Puntos!$Q$5:$Y$43,'Auxiliar General'!BT$5,FALSE)</f>
        <v>0</v>
      </c>
      <c r="BZ110" s="26" t="str">
        <f>+IF(VLOOKUP($B110,'Lista Puestos Valorados'!$B$11:$BK$510,MATCH('Auxiliar General'!BT$4,'Lista Puestos Valorados'!$B$10:$BK$10,0),0)="","No relevante",VLOOKUP($B110,'Lista Puestos Valorados'!$B$11:$BK$510,MATCH('Auxiliar General'!BT$4,'Lista Puestos Valorados'!$B$10:$BK$10,0),0))</f>
        <v>No relevante</v>
      </c>
      <c r="CA110" s="26">
        <f>+HLOOKUP(BZ110,Sistema_Puntos!$Q$5:$Y$43,'Auxiliar General'!BV$5,FALSE)</f>
        <v>0</v>
      </c>
      <c r="CB110" s="26" t="str">
        <f>+IF(VLOOKUP($B110,'Lista Puestos Valorados'!$B$11:$BK$510,MATCH('Auxiliar General'!BV$4,'Lista Puestos Valorados'!$B$10:$BK$10,0),0)="","No relevante",VLOOKUP($B110,'Lista Puestos Valorados'!$B$11:$BK$510,MATCH('Auxiliar General'!BV$4,'Lista Puestos Valorados'!$B$10:$BK$10,0),0))</f>
        <v>No relevante</v>
      </c>
      <c r="CC110" s="26">
        <f>+HLOOKUP(CB110,Sistema_Puntos!$Q$5:$Y$43,'Auxiliar General'!BX$5,FALSE)</f>
        <v>0</v>
      </c>
      <c r="CD110" s="26" t="str">
        <f>+IF(VLOOKUP($B110,'Lista Puestos Valorados'!$B$11:$BK$510,MATCH('Auxiliar General'!BX$4,'Lista Puestos Valorados'!$B$10:$BK$10,0),0)="","No relevante",VLOOKUP($B110,'Lista Puestos Valorados'!$B$11:$BK$510,MATCH('Auxiliar General'!BX$4,'Lista Puestos Valorados'!$B$10:$BK$10,0),0))</f>
        <v>No relevante</v>
      </c>
      <c r="CE110" s="26">
        <f>+HLOOKUP(CD110,Sistema_Puntos!$Q$5:$Y$43,'Auxiliar General'!BZ$5,FALSE)</f>
        <v>0</v>
      </c>
      <c r="CF110" s="26" t="str">
        <f>+IF(VLOOKUP($B110,'Lista Puestos Valorados'!$B$11:$BK$510,MATCH('Auxiliar General'!BZ$4,'Lista Puestos Valorados'!$B$10:$BK$10,0),0)="","No relevante",VLOOKUP($B110,'Lista Puestos Valorados'!$B$11:$BK$510,MATCH('Auxiliar General'!BZ$4,'Lista Puestos Valorados'!$B$10:$BK$10,0),0))</f>
        <v>No relevante</v>
      </c>
      <c r="CG110" s="26">
        <f>+HLOOKUP(CF110,Sistema_Puntos!$Q$5:$Y$43,'Auxiliar General'!CB$5,FALSE)</f>
        <v>0</v>
      </c>
      <c r="CH110" s="29"/>
      <c r="CI110" s="29"/>
    </row>
    <row r="111" spans="2:87" ht="17.55" customHeight="1">
      <c r="B111" s="26">
        <f>+'Listado de Puestos'!B111</f>
        <v>101</v>
      </c>
      <c r="C111" s="26" t="str">
        <f>+IF('Lista Puestos Valorados'!C111="","",'Lista Puestos Valorados'!C111)</f>
        <v/>
      </c>
      <c r="D111" s="26" t="str">
        <f>+IF('Lista Puestos Valorados'!D111="","",'Lista Puestos Valorados'!D111)</f>
        <v/>
      </c>
      <c r="E111" s="26" t="str">
        <f>+IF('Lista Puestos Valorados'!E111="","",'Lista Puestos Valorados'!E111)</f>
        <v/>
      </c>
      <c r="F111" s="26" t="str">
        <f>+IF('Lista Puestos Valorados'!F111="","",'Lista Puestos Valorados'!F111)</f>
        <v/>
      </c>
      <c r="G111" s="26" t="str">
        <f>+IF('Lista Puestos Valorados'!G111="","",'Lista Puestos Valorados'!G111)</f>
        <v/>
      </c>
      <c r="H111" s="26" t="str">
        <f>+IF('Lista Puestos Valorados'!H111="","",'Lista Puestos Valorados'!H111)</f>
        <v/>
      </c>
      <c r="I111" s="26" t="str">
        <f>+IF('Lista Puestos Valorados'!I111="","",'Lista Puestos Valorados'!I111)</f>
        <v/>
      </c>
      <c r="J111" s="118" t="e">
        <f t="array" ref="J111">+IF(L111="","",_xlfn.IFS(L111&lt;='Cortes de Agrupacion'!$F$15,'Cortes de Agrupacion'!$E$15,'Resultados General'!L111&lt;='Cortes de Agrupacion'!$F$14,'Cortes de Agrupacion'!$E$14,'Resultados General'!L111&lt;='Cortes de Agrupacion'!$F$13,'Cortes de Agrupacion'!$E$13,L111&lt;='Cortes de Agrupacion'!$F$12,'Cortes de Agrupacion'!$E$12,'Resultados General'!L111&lt;='Cortes de Agrupacion'!$F$11,'Cortes de Agrupacion'!$E$11,'Resultados General'!L111&lt;='Cortes de Agrupacion'!$F$10,'Cortes de Agrupacion'!$E$10,'Resultados General'!L111&lt;='Cortes de Agrupacion'!$F$9,'Cortes de Agrupacion'!$E$9,'Resultados General'!L111&lt;='Cortes de Agrupacion'!$F$8,'Cortes de Agrupacion'!$E$8,'Resultados General'!L111&lt;='Cortes de Agrupacion'!$F$7,'Cortes de Agrupacion'!$E$7,'Resultados General'!L111&lt;='Cortes de Agrupacion'!$F$6,'Cortes de Agrupacion'!$E$6))</f>
        <v>#VALUE!</v>
      </c>
      <c r="K111" s="118" t="str">
        <f t="shared" si="2"/>
        <v/>
      </c>
      <c r="L111" s="124" t="e">
        <f>#VALUE!</f>
        <v>#VALUE!</v>
      </c>
      <c r="M111" s="26" t="e">
        <f ca="1">+_xlfn.IFNA(VLOOKUP(C111,'Distribución de puestos'!$B$8:$I$507,8,0),"")</f>
        <v>#NAME?</v>
      </c>
      <c r="N111" s="26" t="str">
        <f>+IF(VLOOKUP($B111,'Lista Puestos Valorados'!$B$11:$BK$510,MATCH('Auxiliar General'!H$4,'Lista Puestos Valorados'!$B$10:$BK$10,0),0)="","No relevante",VLOOKUP($B111,'Lista Puestos Valorados'!$B$11:$BK$510,MATCH('Auxiliar General'!H$4,'Lista Puestos Valorados'!$B$10:$BK$10,0),0))</f>
        <v>No relevante</v>
      </c>
      <c r="O111" s="26">
        <f>+HLOOKUP(N111,Sistema_Puntos!$Q$5:$Y$43,'Auxiliar General'!J$5,FALSE)</f>
        <v>0</v>
      </c>
      <c r="P111" s="26" t="str">
        <f>+IF(VLOOKUP($B111,'Lista Puestos Valorados'!$B$11:$BK$510,MATCH('Auxiliar General'!J$4,'Lista Puestos Valorados'!$B$10:$BK$10,0),0)="","No relevante",VLOOKUP($B111,'Lista Puestos Valorados'!$B$11:$BK$510,MATCH('Auxiliar General'!J$4,'Lista Puestos Valorados'!$B$10:$BK$10,0),0))</f>
        <v>No relevante</v>
      </c>
      <c r="Q111" s="26">
        <f>+HLOOKUP(P111,Sistema_Puntos!$Q$5:$Y$43,'Auxiliar General'!L$5,FALSE)</f>
        <v>0</v>
      </c>
      <c r="R111" s="26" t="str">
        <f>+IF(VLOOKUP($B111,'Lista Puestos Valorados'!$B$11:$BK$510,MATCH('Auxiliar General'!L$4,'Lista Puestos Valorados'!$B$10:$BK$10,0),0)="","No relevante",VLOOKUP($B111,'Lista Puestos Valorados'!$B$11:$BK$510,MATCH('Auxiliar General'!L$4,'Lista Puestos Valorados'!$B$10:$BK$10,0),0))</f>
        <v>No relevante</v>
      </c>
      <c r="S111" s="26">
        <f>+HLOOKUP(R111,Sistema_Puntos!$Q$5:$Y$43,'Auxiliar General'!N$5,FALSE)</f>
        <v>0</v>
      </c>
      <c r="T111" s="26" t="str">
        <f>+IF(VLOOKUP($B111,'Lista Puestos Valorados'!$B$11:$BK$510,MATCH('Auxiliar General'!N$4,'Lista Puestos Valorados'!$B$10:$BK$10,0),0)="","No relevante",VLOOKUP($B111,'Lista Puestos Valorados'!$B$11:$BK$510,MATCH('Auxiliar General'!N$4,'Lista Puestos Valorados'!$B$10:$BK$10,0),0))</f>
        <v>No relevante</v>
      </c>
      <c r="U111" s="26">
        <f>+HLOOKUP(T111,Sistema_Puntos!$Q$5:$Y$43,'Auxiliar General'!P$5,FALSE)</f>
        <v>0</v>
      </c>
      <c r="V111" s="26" t="str">
        <f>+IF(VLOOKUP($B111,'Lista Puestos Valorados'!$B$11:$BK$510,MATCH('Auxiliar General'!P$4,'Lista Puestos Valorados'!$B$10:$BK$10,0),0)="","No relevante",VLOOKUP($B111,'Lista Puestos Valorados'!$B$11:$BK$510,MATCH('Auxiliar General'!P$4,'Lista Puestos Valorados'!$B$10:$BK$10,0),0))</f>
        <v>No relevante</v>
      </c>
      <c r="W111" s="26">
        <f>+HLOOKUP(V111,Sistema_Puntos!$Q$5:$Y$43,'Auxiliar General'!R$5,FALSE)</f>
        <v>0</v>
      </c>
      <c r="X111" s="26" t="str">
        <f>+IF(VLOOKUP($B111,'Lista Puestos Valorados'!$B$11:$BK$510,MATCH('Auxiliar General'!R$4,'Lista Puestos Valorados'!$B$10:$BK$10,0),0)="","No relevante",VLOOKUP($B111,'Lista Puestos Valorados'!$B$11:$BK$510,MATCH('Auxiliar General'!R$4,'Lista Puestos Valorados'!$B$10:$BK$10,0),0))</f>
        <v>No relevante</v>
      </c>
      <c r="Y111" s="26">
        <f>+HLOOKUP(X111,Sistema_Puntos!$Q$5:$Y$43,'Auxiliar General'!T$5,FALSE)</f>
        <v>0</v>
      </c>
      <c r="Z111" s="26" t="str">
        <f>+IF(VLOOKUP($B111,'Lista Puestos Valorados'!$B$11:$BK$510,MATCH('Auxiliar General'!T$4,'Lista Puestos Valorados'!$B$10:$BK$10,0),0)="","No relevante",VLOOKUP($B111,'Lista Puestos Valorados'!$B$11:$BK$510,MATCH('Auxiliar General'!T$4,'Lista Puestos Valorados'!$B$10:$BK$10,0),0))</f>
        <v>No relevante</v>
      </c>
      <c r="AA111" s="26">
        <f>+HLOOKUP(Z111,Sistema_Puntos!$Q$5:$Y$43,'Auxiliar General'!V$5,FALSE)</f>
        <v>0</v>
      </c>
      <c r="AB111" s="26" t="str">
        <f>+IF(VLOOKUP($B111,'Lista Puestos Valorados'!$B$11:$BK$510,MATCH('Auxiliar General'!V$4,'Lista Puestos Valorados'!$B$10:$BK$10,0),0)="","No relevante",VLOOKUP($B111,'Lista Puestos Valorados'!$B$11:$BK$510,MATCH('Auxiliar General'!V$4,'Lista Puestos Valorados'!$B$10:$BK$10,0),0))</f>
        <v>No relevante</v>
      </c>
      <c r="AC111" s="26">
        <f>+HLOOKUP(AB111,Sistema_Puntos!$Q$5:$Y$43,'Auxiliar General'!X$5,FALSE)</f>
        <v>0</v>
      </c>
      <c r="AD111" s="26" t="str">
        <f>+IF(VLOOKUP($B111,'Lista Puestos Valorados'!$B$11:$BK$510,MATCH('Auxiliar General'!X$4,'Lista Puestos Valorados'!$B$10:$BK$10,0),0)="","No relevante",VLOOKUP($B111,'Lista Puestos Valorados'!$B$11:$BK$510,MATCH('Auxiliar General'!X$4,'Lista Puestos Valorados'!$B$10:$BK$10,0),0))</f>
        <v>No relevante</v>
      </c>
      <c r="AE111" s="26">
        <f>+HLOOKUP(AD111,Sistema_Puntos!$Q$5:$Y$43,'Auxiliar General'!Z$5,FALSE)</f>
        <v>0</v>
      </c>
      <c r="AF111" s="26" t="str">
        <f>+IF(VLOOKUP($B111,'Lista Puestos Valorados'!$B$11:$BK$510,MATCH('Auxiliar General'!Z$4,'Lista Puestos Valorados'!$B$10:$BK$10,0),0)="","No relevante",VLOOKUP($B111,'Lista Puestos Valorados'!$B$11:$BK$510,MATCH('Auxiliar General'!Z$4,'Lista Puestos Valorados'!$B$10:$BK$10,0),0))</f>
        <v>No relevante</v>
      </c>
      <c r="AG111" s="26">
        <f>+HLOOKUP(AF111,Sistema_Puntos!$Q$5:$Y$43,'Auxiliar General'!AB$5,FALSE)</f>
        <v>0</v>
      </c>
      <c r="AH111" s="26" t="str">
        <f>+IF(VLOOKUP($B111,'Lista Puestos Valorados'!$B$11:$BK$510,MATCH('Auxiliar General'!AB$4,'Lista Puestos Valorados'!$B$10:$BK$10,0),0)="","No relevante",VLOOKUP($B111,'Lista Puestos Valorados'!$B$11:$BK$510,MATCH('Auxiliar General'!AB$4,'Lista Puestos Valorados'!$B$10:$BK$10,0),0))</f>
        <v>No relevante</v>
      </c>
      <c r="AI111" s="26">
        <f>+HLOOKUP(AH111,Sistema_Puntos!$Q$5:$Y$43,'Auxiliar General'!AD$5,FALSE)</f>
        <v>0</v>
      </c>
      <c r="AJ111" s="26" t="str">
        <f>+IF(VLOOKUP($B111,'Lista Puestos Valorados'!$B$11:$BK$510,MATCH('Auxiliar General'!AD$4,'Lista Puestos Valorados'!$B$10:$BK$10,0),0)="","No relevante",VLOOKUP($B111,'Lista Puestos Valorados'!$B$11:$BK$510,MATCH('Auxiliar General'!AD$4,'Lista Puestos Valorados'!$B$10:$BK$10,0),0))</f>
        <v>No relevante</v>
      </c>
      <c r="AK111" s="26">
        <f>+HLOOKUP(AJ111,Sistema_Puntos!$Q$5:$Y$43,'Auxiliar General'!AF$5,FALSE)</f>
        <v>0</v>
      </c>
      <c r="AL111" s="26" t="str">
        <f>+IF(VLOOKUP($B111,'Lista Puestos Valorados'!$B$11:$BK$510,MATCH('Auxiliar General'!AF$4,'Lista Puestos Valorados'!$B$10:$BK$10,0),0)="","No relevante",VLOOKUP($B111,'Lista Puestos Valorados'!$B$11:$BK$510,MATCH('Auxiliar General'!AF$4,'Lista Puestos Valorados'!$B$10:$BK$10,0),0))</f>
        <v>No relevante</v>
      </c>
      <c r="AM111" s="26">
        <f>+HLOOKUP(AL111,Sistema_Puntos!$Q$5:$Y$43,'Auxiliar General'!AH$5,FALSE)</f>
        <v>0</v>
      </c>
      <c r="AN111" s="26" t="str">
        <f>+IF(VLOOKUP($B111,'Lista Puestos Valorados'!$B$11:$BK$510,MATCH('Auxiliar General'!AH$4,'Lista Puestos Valorados'!$B$10:$BK$10,0),0)="","No relevante",VLOOKUP($B111,'Lista Puestos Valorados'!$B$11:$BK$510,MATCH('Auxiliar General'!AH$4,'Lista Puestos Valorados'!$B$10:$BK$10,0),0))</f>
        <v>No relevante</v>
      </c>
      <c r="AO111" s="26">
        <f>+HLOOKUP(AN111,Sistema_Puntos!$Q$5:$Y$43,'Auxiliar General'!AJ$5,FALSE)</f>
        <v>0</v>
      </c>
      <c r="AP111" s="26" t="str">
        <f>+IF(VLOOKUP($B111,'Lista Puestos Valorados'!$B$11:$BK$510,MATCH('Auxiliar General'!AJ$4,'Lista Puestos Valorados'!$B$10:$BK$10,0),0)="","No relevante",VLOOKUP($B111,'Lista Puestos Valorados'!$B$11:$BK$510,MATCH('Auxiliar General'!AJ$4,'Lista Puestos Valorados'!$B$10:$BK$10,0),0))</f>
        <v>No relevante</v>
      </c>
      <c r="AQ111" s="26">
        <f>+HLOOKUP(AP111,Sistema_Puntos!$Q$5:$Y$43,'Auxiliar General'!AL$5,FALSE)</f>
        <v>0</v>
      </c>
      <c r="AR111" s="26" t="str">
        <f>+IF(VLOOKUP($B111,'Lista Puestos Valorados'!$B$11:$BK$510,MATCH('Auxiliar General'!AL$4,'Lista Puestos Valorados'!$B$10:$BK$10,0),0)="","No relevante",VLOOKUP($B111,'Lista Puestos Valorados'!$B$11:$BK$510,MATCH('Auxiliar General'!AL$4,'Lista Puestos Valorados'!$B$10:$BK$10,0),0))</f>
        <v>No relevante</v>
      </c>
      <c r="AS111" s="26">
        <f>+HLOOKUP(AR111,Sistema_Puntos!$Q$5:$Y$43,'Auxiliar General'!AN$5,FALSE)</f>
        <v>0</v>
      </c>
      <c r="AT111" s="26" t="str">
        <f>+IF(VLOOKUP($B111,'Lista Puestos Valorados'!$B$11:$BK$510,MATCH('Auxiliar General'!AN$4,'Lista Puestos Valorados'!$B$10:$BK$10,0),0)="","No relevante",VLOOKUP($B111,'Lista Puestos Valorados'!$B$11:$BK$510,MATCH('Auxiliar General'!AN$4,'Lista Puestos Valorados'!$B$10:$BK$10,0),0))</f>
        <v>No relevante</v>
      </c>
      <c r="AU111" s="26">
        <f>+HLOOKUP(AT111,Sistema_Puntos!$Q$5:$Y$43,'Auxiliar General'!AP$5,FALSE)</f>
        <v>0</v>
      </c>
      <c r="AV111" s="26" t="str">
        <f>+IF(VLOOKUP($B111,'Lista Puestos Valorados'!$B$11:$BK$510,MATCH('Auxiliar General'!AP$4,'Lista Puestos Valorados'!$B$10:$BK$10,0),0)="","No relevante",VLOOKUP($B111,'Lista Puestos Valorados'!$B$11:$BK$510,MATCH('Auxiliar General'!AP$4,'Lista Puestos Valorados'!$B$10:$BK$10,0),0))</f>
        <v>No relevante</v>
      </c>
      <c r="AW111" s="26">
        <f>+HLOOKUP(AV111,Sistema_Puntos!$Q$5:$Y$43,'Auxiliar General'!AR$5,FALSE)</f>
        <v>0</v>
      </c>
      <c r="AX111" s="26" t="str">
        <f>+IF(VLOOKUP($B111,'Lista Puestos Valorados'!$B$11:$BK$510,MATCH('Auxiliar General'!AR$4,'Lista Puestos Valorados'!$B$10:$BK$10,0),0)="","No relevante",VLOOKUP($B111,'Lista Puestos Valorados'!$B$11:$BK$510,MATCH('Auxiliar General'!AR$4,'Lista Puestos Valorados'!$B$10:$BK$10,0),0))</f>
        <v>No relevante</v>
      </c>
      <c r="AY111" s="26">
        <f>+HLOOKUP(AX111,Sistema_Puntos!$Q$5:$Y$43,'Auxiliar General'!AT$5,FALSE)</f>
        <v>0</v>
      </c>
      <c r="AZ111" s="26" t="str">
        <f>+IF(VLOOKUP($B111,'Lista Puestos Valorados'!$B$11:$BK$510,MATCH('Auxiliar General'!AT$4,'Lista Puestos Valorados'!$B$10:$BK$10,0),0)="","No relevante",VLOOKUP($B111,'Lista Puestos Valorados'!$B$11:$BK$510,MATCH('Auxiliar General'!AT$4,'Lista Puestos Valorados'!$B$10:$BK$10,0),0))</f>
        <v>No relevante</v>
      </c>
      <c r="BA111" s="26">
        <f>+HLOOKUP(AZ111,Sistema_Puntos!$Q$5:$Y$43,'Auxiliar General'!AV$5,FALSE)</f>
        <v>0</v>
      </c>
      <c r="BB111" s="26" t="str">
        <f>+IF(VLOOKUP($B111,'Lista Puestos Valorados'!$B$11:$BK$510,MATCH('Auxiliar General'!AV$4,'Lista Puestos Valorados'!$B$10:$BK$10,0),0)="","No relevante",VLOOKUP($B111,'Lista Puestos Valorados'!$B$11:$BK$510,MATCH('Auxiliar General'!AV$4,'Lista Puestos Valorados'!$B$10:$BK$10,0),0))</f>
        <v>No relevante</v>
      </c>
      <c r="BC111" s="26">
        <f>+HLOOKUP(BB111,Sistema_Puntos!$Q$5:$Y$43,'Auxiliar General'!AX$5,FALSE)</f>
        <v>0</v>
      </c>
      <c r="BD111" s="26" t="str">
        <f>+IF(VLOOKUP($B111,'Lista Puestos Valorados'!$B$11:$BK$510,MATCH('Auxiliar General'!AX$4,'Lista Puestos Valorados'!$B$10:$BK$10,0),0)="","No relevante",VLOOKUP($B111,'Lista Puestos Valorados'!$B$11:$BK$510,MATCH('Auxiliar General'!AX$4,'Lista Puestos Valorados'!$B$10:$BK$10,0),0))</f>
        <v>No relevante</v>
      </c>
      <c r="BE111" s="26">
        <f>+HLOOKUP(BD111,Sistema_Puntos!$Q$5:$Y$43,'Auxiliar General'!AZ$5,FALSE)</f>
        <v>0</v>
      </c>
      <c r="BF111" s="26" t="str">
        <f>+IF(VLOOKUP($B111,'Lista Puestos Valorados'!$B$11:$BK$510,MATCH('Auxiliar General'!AZ$4,'Lista Puestos Valorados'!$B$10:$BK$10,0),0)="","No relevante",VLOOKUP($B111,'Lista Puestos Valorados'!$B$11:$BK$510,MATCH('Auxiliar General'!AZ$4,'Lista Puestos Valorados'!$B$10:$BK$10,0),0))</f>
        <v>No relevante</v>
      </c>
      <c r="BG111" s="26">
        <f>+HLOOKUP(BF111,Sistema_Puntos!$Q$5:$Y$43,'Auxiliar General'!BB$5,FALSE)</f>
        <v>0</v>
      </c>
      <c r="BH111" s="26" t="str">
        <f>+IF(VLOOKUP($B111,'Lista Puestos Valorados'!$B$11:$BK$510,MATCH('Auxiliar General'!BB$4,'Lista Puestos Valorados'!$B$10:$BK$10,0),0)="","No relevante",VLOOKUP($B111,'Lista Puestos Valorados'!$B$11:$BK$510,MATCH('Auxiliar General'!BB$4,'Lista Puestos Valorados'!$B$10:$BK$10,0),0))</f>
        <v>No relevante</v>
      </c>
      <c r="BI111" s="26">
        <f>+HLOOKUP(BH111,Sistema_Puntos!$Q$5:$Y$43,'Auxiliar General'!BD$5,FALSE)</f>
        <v>0</v>
      </c>
      <c r="BJ111" s="26" t="str">
        <f>+IF(VLOOKUP($B111,'Lista Puestos Valorados'!$B$11:$BK$510,MATCH('Auxiliar General'!BD$4,'Lista Puestos Valorados'!$B$10:$BK$10,0),0)="","No relevante",VLOOKUP($B111,'Lista Puestos Valorados'!$B$11:$BK$510,MATCH('Auxiliar General'!BD$4,'Lista Puestos Valorados'!$B$10:$BK$10,0),0))</f>
        <v>No relevante</v>
      </c>
      <c r="BK111" s="26">
        <f>+HLOOKUP(BJ111,Sistema_Puntos!$Q$5:$Y$43,'Auxiliar General'!BF$5,FALSE)</f>
        <v>0</v>
      </c>
      <c r="BL111" s="26" t="str">
        <f>+IF(VLOOKUP($B111,'Lista Puestos Valorados'!$B$11:$BK$510,MATCH('Auxiliar General'!BF$4,'Lista Puestos Valorados'!$B$10:$BK$10,0),0)="","No relevante",VLOOKUP($B111,'Lista Puestos Valorados'!$B$11:$BK$510,MATCH('Auxiliar General'!BF$4,'Lista Puestos Valorados'!$B$10:$BK$10,0),0))</f>
        <v>No relevante</v>
      </c>
      <c r="BM111" s="26">
        <f>+HLOOKUP(BL111,Sistema_Puntos!$Q$5:$Y$43,'Auxiliar General'!BH$5,FALSE)</f>
        <v>0</v>
      </c>
      <c r="BN111" s="26" t="str">
        <f>+IF(VLOOKUP($B111,'Lista Puestos Valorados'!$B$11:$BK$510,MATCH('Auxiliar General'!BH$4,'Lista Puestos Valorados'!$B$10:$BK$10,0),0)="","No relevante",VLOOKUP($B111,'Lista Puestos Valorados'!$B$11:$BK$510,MATCH('Auxiliar General'!BH$4,'Lista Puestos Valorados'!$B$10:$BK$10,0),0))</f>
        <v>No relevante</v>
      </c>
      <c r="BO111" s="26">
        <f>+HLOOKUP(BN111,Sistema_Puntos!$Q$5:$Y$43,'Auxiliar General'!BJ$5,FALSE)</f>
        <v>0</v>
      </c>
      <c r="BP111" s="26" t="str">
        <f>+IF(VLOOKUP($B111,'Lista Puestos Valorados'!$B$11:$BK$510,MATCH('Auxiliar General'!BJ$4,'Lista Puestos Valorados'!$B$10:$BK$10,0),0)="","No relevante",VLOOKUP($B111,'Lista Puestos Valorados'!$B$11:$BK$510,MATCH('Auxiliar General'!BJ$4,'Lista Puestos Valorados'!$B$10:$BK$10,0),0))</f>
        <v>No relevante</v>
      </c>
      <c r="BQ111" s="26">
        <f>+HLOOKUP(BP111,Sistema_Puntos!$Q$5:$Y$43,'Auxiliar General'!BL$5,FALSE)</f>
        <v>0</v>
      </c>
      <c r="BR111" s="26" t="str">
        <f>+IF(VLOOKUP($B111,'Lista Puestos Valorados'!$B$11:$BK$510,MATCH('Auxiliar General'!BL$4,'Lista Puestos Valorados'!$B$10:$BK$10,0),0)="","No relevante",VLOOKUP($B111,'Lista Puestos Valorados'!$B$11:$BK$510,MATCH('Auxiliar General'!BL$4,'Lista Puestos Valorados'!$B$10:$BK$10,0),0))</f>
        <v>No relevante</v>
      </c>
      <c r="BS111" s="26">
        <f>+HLOOKUP(BR111,Sistema_Puntos!$Q$5:$Y$43,'Auxiliar General'!BN$5,FALSE)</f>
        <v>0</v>
      </c>
      <c r="BT111" s="26" t="str">
        <f>+IF(VLOOKUP($B111,'Lista Puestos Valorados'!$B$11:$BK$510,MATCH('Auxiliar General'!BN$4,'Lista Puestos Valorados'!$B$10:$BK$10,0),0)="","No relevante",VLOOKUP($B111,'Lista Puestos Valorados'!$B$11:$BK$510,MATCH('Auxiliar General'!BN$4,'Lista Puestos Valorados'!$B$10:$BK$10,0),0))</f>
        <v>No relevante</v>
      </c>
      <c r="BU111" s="26">
        <f>+HLOOKUP(BT111,Sistema_Puntos!$Q$5:$Y$43,'Auxiliar General'!BP$5,FALSE)</f>
        <v>0</v>
      </c>
      <c r="BV111" s="26" t="str">
        <f>+IF(VLOOKUP($B111,'Lista Puestos Valorados'!$B$11:$BK$510,MATCH('Auxiliar General'!BP$4,'Lista Puestos Valorados'!$B$10:$BK$10,0),0)="","No relevante",VLOOKUP($B111,'Lista Puestos Valorados'!$B$11:$BK$510,MATCH('Auxiliar General'!BP$4,'Lista Puestos Valorados'!$B$10:$BK$10,0),0))</f>
        <v>No relevante</v>
      </c>
      <c r="BW111" s="26">
        <f>+HLOOKUP(BV111,Sistema_Puntos!$Q$5:$Y$43,'Auxiliar General'!BR$5,FALSE)</f>
        <v>0</v>
      </c>
      <c r="BX111" s="26" t="str">
        <f>+IF(VLOOKUP($B111,'Lista Puestos Valorados'!$B$11:$BK$510,MATCH('Auxiliar General'!BR$4,'Lista Puestos Valorados'!$B$10:$BK$10,0),0)="","No relevante",VLOOKUP($B111,'Lista Puestos Valorados'!$B$11:$BK$510,MATCH('Auxiliar General'!BR$4,'Lista Puestos Valorados'!$B$10:$BK$10,0),0))</f>
        <v>No relevante</v>
      </c>
      <c r="BY111" s="26">
        <f>+HLOOKUP(BX111,Sistema_Puntos!$Q$5:$Y$43,'Auxiliar General'!BT$5,FALSE)</f>
        <v>0</v>
      </c>
      <c r="BZ111" s="26" t="str">
        <f>+IF(VLOOKUP($B111,'Lista Puestos Valorados'!$B$11:$BK$510,MATCH('Auxiliar General'!BT$4,'Lista Puestos Valorados'!$B$10:$BK$10,0),0)="","No relevante",VLOOKUP($B111,'Lista Puestos Valorados'!$B$11:$BK$510,MATCH('Auxiliar General'!BT$4,'Lista Puestos Valorados'!$B$10:$BK$10,0),0))</f>
        <v>No relevante</v>
      </c>
      <c r="CA111" s="26">
        <f>+HLOOKUP(BZ111,Sistema_Puntos!$Q$5:$Y$43,'Auxiliar General'!BV$5,FALSE)</f>
        <v>0</v>
      </c>
      <c r="CB111" s="26" t="str">
        <f>+IF(VLOOKUP($B111,'Lista Puestos Valorados'!$B$11:$BK$510,MATCH('Auxiliar General'!BV$4,'Lista Puestos Valorados'!$B$10:$BK$10,0),0)="","No relevante",VLOOKUP($B111,'Lista Puestos Valorados'!$B$11:$BK$510,MATCH('Auxiliar General'!BV$4,'Lista Puestos Valorados'!$B$10:$BK$10,0),0))</f>
        <v>No relevante</v>
      </c>
      <c r="CC111" s="26">
        <f>+HLOOKUP(CB111,Sistema_Puntos!$Q$5:$Y$43,'Auxiliar General'!BX$5,FALSE)</f>
        <v>0</v>
      </c>
      <c r="CD111" s="26" t="str">
        <f>+IF(VLOOKUP($B111,'Lista Puestos Valorados'!$B$11:$BK$510,MATCH('Auxiliar General'!BX$4,'Lista Puestos Valorados'!$B$10:$BK$10,0),0)="","No relevante",VLOOKUP($B111,'Lista Puestos Valorados'!$B$11:$BK$510,MATCH('Auxiliar General'!BX$4,'Lista Puestos Valorados'!$B$10:$BK$10,0),0))</f>
        <v>No relevante</v>
      </c>
      <c r="CE111" s="26">
        <f>+HLOOKUP(CD111,Sistema_Puntos!$Q$5:$Y$43,'Auxiliar General'!BZ$5,FALSE)</f>
        <v>0</v>
      </c>
      <c r="CF111" s="26" t="str">
        <f>+IF(VLOOKUP($B111,'Lista Puestos Valorados'!$B$11:$BK$510,MATCH('Auxiliar General'!BZ$4,'Lista Puestos Valorados'!$B$10:$BK$10,0),0)="","No relevante",VLOOKUP($B111,'Lista Puestos Valorados'!$B$11:$BK$510,MATCH('Auxiliar General'!BZ$4,'Lista Puestos Valorados'!$B$10:$BK$10,0),0))</f>
        <v>No relevante</v>
      </c>
      <c r="CG111" s="26">
        <f>+HLOOKUP(CF111,Sistema_Puntos!$Q$5:$Y$43,'Auxiliar General'!CB$5,FALSE)</f>
        <v>0</v>
      </c>
      <c r="CH111" s="29"/>
      <c r="CI111" s="29"/>
    </row>
    <row r="112" spans="2:87" ht="17.55" customHeight="1">
      <c r="B112" s="26">
        <f>+'Listado de Puestos'!B112</f>
        <v>102</v>
      </c>
      <c r="C112" s="26" t="str">
        <f>+IF('Lista Puestos Valorados'!C112="","",'Lista Puestos Valorados'!C112)</f>
        <v/>
      </c>
      <c r="D112" s="26" t="str">
        <f>+IF('Lista Puestos Valorados'!D112="","",'Lista Puestos Valorados'!D112)</f>
        <v/>
      </c>
      <c r="E112" s="26" t="str">
        <f>+IF('Lista Puestos Valorados'!E112="","",'Lista Puestos Valorados'!E112)</f>
        <v/>
      </c>
      <c r="F112" s="26" t="str">
        <f>+IF('Lista Puestos Valorados'!F112="","",'Lista Puestos Valorados'!F112)</f>
        <v/>
      </c>
      <c r="G112" s="26" t="str">
        <f>+IF('Lista Puestos Valorados'!G112="","",'Lista Puestos Valorados'!G112)</f>
        <v/>
      </c>
      <c r="H112" s="26" t="str">
        <f>+IF('Lista Puestos Valorados'!H112="","",'Lista Puestos Valorados'!H112)</f>
        <v/>
      </c>
      <c r="I112" s="26" t="str">
        <f>+IF('Lista Puestos Valorados'!I112="","",'Lista Puestos Valorados'!I112)</f>
        <v/>
      </c>
      <c r="J112" s="118" t="e">
        <f t="array" ref="J112">+IF(L112="","",_xlfn.IFS(L112&lt;='Cortes de Agrupacion'!$F$15,'Cortes de Agrupacion'!$E$15,'Resultados General'!L112&lt;='Cortes de Agrupacion'!$F$14,'Cortes de Agrupacion'!$E$14,'Resultados General'!L112&lt;='Cortes de Agrupacion'!$F$13,'Cortes de Agrupacion'!$E$13,L112&lt;='Cortes de Agrupacion'!$F$12,'Cortes de Agrupacion'!$E$12,'Resultados General'!L112&lt;='Cortes de Agrupacion'!$F$11,'Cortes de Agrupacion'!$E$11,'Resultados General'!L112&lt;='Cortes de Agrupacion'!$F$10,'Cortes de Agrupacion'!$E$10,'Resultados General'!L112&lt;='Cortes de Agrupacion'!$F$9,'Cortes de Agrupacion'!$E$9,'Resultados General'!L112&lt;='Cortes de Agrupacion'!$F$8,'Cortes de Agrupacion'!$E$8,'Resultados General'!L112&lt;='Cortes de Agrupacion'!$F$7,'Cortes de Agrupacion'!$E$7,'Resultados General'!L112&lt;='Cortes de Agrupacion'!$F$6,'Cortes de Agrupacion'!$E$6))</f>
        <v>#VALUE!</v>
      </c>
      <c r="K112" s="118" t="str">
        <f t="shared" si="2"/>
        <v/>
      </c>
      <c r="L112" s="124" t="e">
        <f>#VALUE!</f>
        <v>#VALUE!</v>
      </c>
      <c r="M112" s="26" t="e">
        <f ca="1">+_xlfn.IFNA(VLOOKUP(C112,'Distribución de puestos'!$B$8:$I$507,8,0),"")</f>
        <v>#NAME?</v>
      </c>
      <c r="N112" s="26" t="str">
        <f>+IF(VLOOKUP($B112,'Lista Puestos Valorados'!$B$11:$BK$510,MATCH('Auxiliar General'!H$4,'Lista Puestos Valorados'!$B$10:$BK$10,0),0)="","No relevante",VLOOKUP($B112,'Lista Puestos Valorados'!$B$11:$BK$510,MATCH('Auxiliar General'!H$4,'Lista Puestos Valorados'!$B$10:$BK$10,0),0))</f>
        <v>No relevante</v>
      </c>
      <c r="O112" s="26">
        <f>+HLOOKUP(N112,Sistema_Puntos!$Q$5:$Y$43,'Auxiliar General'!J$5,FALSE)</f>
        <v>0</v>
      </c>
      <c r="P112" s="26" t="str">
        <f>+IF(VLOOKUP($B112,'Lista Puestos Valorados'!$B$11:$BK$510,MATCH('Auxiliar General'!J$4,'Lista Puestos Valorados'!$B$10:$BK$10,0),0)="","No relevante",VLOOKUP($B112,'Lista Puestos Valorados'!$B$11:$BK$510,MATCH('Auxiliar General'!J$4,'Lista Puestos Valorados'!$B$10:$BK$10,0),0))</f>
        <v>No relevante</v>
      </c>
      <c r="Q112" s="26">
        <f>+HLOOKUP(P112,Sistema_Puntos!$Q$5:$Y$43,'Auxiliar General'!L$5,FALSE)</f>
        <v>0</v>
      </c>
      <c r="R112" s="26" t="str">
        <f>+IF(VLOOKUP($B112,'Lista Puestos Valorados'!$B$11:$BK$510,MATCH('Auxiliar General'!L$4,'Lista Puestos Valorados'!$B$10:$BK$10,0),0)="","No relevante",VLOOKUP($B112,'Lista Puestos Valorados'!$B$11:$BK$510,MATCH('Auxiliar General'!L$4,'Lista Puestos Valorados'!$B$10:$BK$10,0),0))</f>
        <v>No relevante</v>
      </c>
      <c r="S112" s="26">
        <f>+HLOOKUP(R112,Sistema_Puntos!$Q$5:$Y$43,'Auxiliar General'!N$5,FALSE)</f>
        <v>0</v>
      </c>
      <c r="T112" s="26" t="str">
        <f>+IF(VLOOKUP($B112,'Lista Puestos Valorados'!$B$11:$BK$510,MATCH('Auxiliar General'!N$4,'Lista Puestos Valorados'!$B$10:$BK$10,0),0)="","No relevante",VLOOKUP($B112,'Lista Puestos Valorados'!$B$11:$BK$510,MATCH('Auxiliar General'!N$4,'Lista Puestos Valorados'!$B$10:$BK$10,0),0))</f>
        <v>No relevante</v>
      </c>
      <c r="U112" s="26">
        <f>+HLOOKUP(T112,Sistema_Puntos!$Q$5:$Y$43,'Auxiliar General'!P$5,FALSE)</f>
        <v>0</v>
      </c>
      <c r="V112" s="26" t="str">
        <f>+IF(VLOOKUP($B112,'Lista Puestos Valorados'!$B$11:$BK$510,MATCH('Auxiliar General'!P$4,'Lista Puestos Valorados'!$B$10:$BK$10,0),0)="","No relevante",VLOOKUP($B112,'Lista Puestos Valorados'!$B$11:$BK$510,MATCH('Auxiliar General'!P$4,'Lista Puestos Valorados'!$B$10:$BK$10,0),0))</f>
        <v>No relevante</v>
      </c>
      <c r="W112" s="26">
        <f>+HLOOKUP(V112,Sistema_Puntos!$Q$5:$Y$43,'Auxiliar General'!R$5,FALSE)</f>
        <v>0</v>
      </c>
      <c r="X112" s="26" t="str">
        <f>+IF(VLOOKUP($B112,'Lista Puestos Valorados'!$B$11:$BK$510,MATCH('Auxiliar General'!R$4,'Lista Puestos Valorados'!$B$10:$BK$10,0),0)="","No relevante",VLOOKUP($B112,'Lista Puestos Valorados'!$B$11:$BK$510,MATCH('Auxiliar General'!R$4,'Lista Puestos Valorados'!$B$10:$BK$10,0),0))</f>
        <v>No relevante</v>
      </c>
      <c r="Y112" s="26">
        <f>+HLOOKUP(X112,Sistema_Puntos!$Q$5:$Y$43,'Auxiliar General'!T$5,FALSE)</f>
        <v>0</v>
      </c>
      <c r="Z112" s="26" t="str">
        <f>+IF(VLOOKUP($B112,'Lista Puestos Valorados'!$B$11:$BK$510,MATCH('Auxiliar General'!T$4,'Lista Puestos Valorados'!$B$10:$BK$10,0),0)="","No relevante",VLOOKUP($B112,'Lista Puestos Valorados'!$B$11:$BK$510,MATCH('Auxiliar General'!T$4,'Lista Puestos Valorados'!$B$10:$BK$10,0),0))</f>
        <v>No relevante</v>
      </c>
      <c r="AA112" s="26">
        <f>+HLOOKUP(Z112,Sistema_Puntos!$Q$5:$Y$43,'Auxiliar General'!V$5,FALSE)</f>
        <v>0</v>
      </c>
      <c r="AB112" s="26" t="str">
        <f>+IF(VLOOKUP($B112,'Lista Puestos Valorados'!$B$11:$BK$510,MATCH('Auxiliar General'!V$4,'Lista Puestos Valorados'!$B$10:$BK$10,0),0)="","No relevante",VLOOKUP($B112,'Lista Puestos Valorados'!$B$11:$BK$510,MATCH('Auxiliar General'!V$4,'Lista Puestos Valorados'!$B$10:$BK$10,0),0))</f>
        <v>No relevante</v>
      </c>
      <c r="AC112" s="26">
        <f>+HLOOKUP(AB112,Sistema_Puntos!$Q$5:$Y$43,'Auxiliar General'!X$5,FALSE)</f>
        <v>0</v>
      </c>
      <c r="AD112" s="26" t="str">
        <f>+IF(VLOOKUP($B112,'Lista Puestos Valorados'!$B$11:$BK$510,MATCH('Auxiliar General'!X$4,'Lista Puestos Valorados'!$B$10:$BK$10,0),0)="","No relevante",VLOOKUP($B112,'Lista Puestos Valorados'!$B$11:$BK$510,MATCH('Auxiliar General'!X$4,'Lista Puestos Valorados'!$B$10:$BK$10,0),0))</f>
        <v>No relevante</v>
      </c>
      <c r="AE112" s="26">
        <f>+HLOOKUP(AD112,Sistema_Puntos!$Q$5:$Y$43,'Auxiliar General'!Z$5,FALSE)</f>
        <v>0</v>
      </c>
      <c r="AF112" s="26" t="str">
        <f>+IF(VLOOKUP($B112,'Lista Puestos Valorados'!$B$11:$BK$510,MATCH('Auxiliar General'!Z$4,'Lista Puestos Valorados'!$B$10:$BK$10,0),0)="","No relevante",VLOOKUP($B112,'Lista Puestos Valorados'!$B$11:$BK$510,MATCH('Auxiliar General'!Z$4,'Lista Puestos Valorados'!$B$10:$BK$10,0),0))</f>
        <v>No relevante</v>
      </c>
      <c r="AG112" s="26">
        <f>+HLOOKUP(AF112,Sistema_Puntos!$Q$5:$Y$43,'Auxiliar General'!AB$5,FALSE)</f>
        <v>0</v>
      </c>
      <c r="AH112" s="26" t="str">
        <f>+IF(VLOOKUP($B112,'Lista Puestos Valorados'!$B$11:$BK$510,MATCH('Auxiliar General'!AB$4,'Lista Puestos Valorados'!$B$10:$BK$10,0),0)="","No relevante",VLOOKUP($B112,'Lista Puestos Valorados'!$B$11:$BK$510,MATCH('Auxiliar General'!AB$4,'Lista Puestos Valorados'!$B$10:$BK$10,0),0))</f>
        <v>No relevante</v>
      </c>
      <c r="AI112" s="26">
        <f>+HLOOKUP(AH112,Sistema_Puntos!$Q$5:$Y$43,'Auxiliar General'!AD$5,FALSE)</f>
        <v>0</v>
      </c>
      <c r="AJ112" s="26" t="str">
        <f>+IF(VLOOKUP($B112,'Lista Puestos Valorados'!$B$11:$BK$510,MATCH('Auxiliar General'!AD$4,'Lista Puestos Valorados'!$B$10:$BK$10,0),0)="","No relevante",VLOOKUP($B112,'Lista Puestos Valorados'!$B$11:$BK$510,MATCH('Auxiliar General'!AD$4,'Lista Puestos Valorados'!$B$10:$BK$10,0),0))</f>
        <v>No relevante</v>
      </c>
      <c r="AK112" s="26">
        <f>+HLOOKUP(AJ112,Sistema_Puntos!$Q$5:$Y$43,'Auxiliar General'!AF$5,FALSE)</f>
        <v>0</v>
      </c>
      <c r="AL112" s="26" t="str">
        <f>+IF(VLOOKUP($B112,'Lista Puestos Valorados'!$B$11:$BK$510,MATCH('Auxiliar General'!AF$4,'Lista Puestos Valorados'!$B$10:$BK$10,0),0)="","No relevante",VLOOKUP($B112,'Lista Puestos Valorados'!$B$11:$BK$510,MATCH('Auxiliar General'!AF$4,'Lista Puestos Valorados'!$B$10:$BK$10,0),0))</f>
        <v>No relevante</v>
      </c>
      <c r="AM112" s="26">
        <f>+HLOOKUP(AL112,Sistema_Puntos!$Q$5:$Y$43,'Auxiliar General'!AH$5,FALSE)</f>
        <v>0</v>
      </c>
      <c r="AN112" s="26" t="str">
        <f>+IF(VLOOKUP($B112,'Lista Puestos Valorados'!$B$11:$BK$510,MATCH('Auxiliar General'!AH$4,'Lista Puestos Valorados'!$B$10:$BK$10,0),0)="","No relevante",VLOOKUP($B112,'Lista Puestos Valorados'!$B$11:$BK$510,MATCH('Auxiliar General'!AH$4,'Lista Puestos Valorados'!$B$10:$BK$10,0),0))</f>
        <v>No relevante</v>
      </c>
      <c r="AO112" s="26">
        <f>+HLOOKUP(AN112,Sistema_Puntos!$Q$5:$Y$43,'Auxiliar General'!AJ$5,FALSE)</f>
        <v>0</v>
      </c>
      <c r="AP112" s="26" t="str">
        <f>+IF(VLOOKUP($B112,'Lista Puestos Valorados'!$B$11:$BK$510,MATCH('Auxiliar General'!AJ$4,'Lista Puestos Valorados'!$B$10:$BK$10,0),0)="","No relevante",VLOOKUP($B112,'Lista Puestos Valorados'!$B$11:$BK$510,MATCH('Auxiliar General'!AJ$4,'Lista Puestos Valorados'!$B$10:$BK$10,0),0))</f>
        <v>No relevante</v>
      </c>
      <c r="AQ112" s="26">
        <f>+HLOOKUP(AP112,Sistema_Puntos!$Q$5:$Y$43,'Auxiliar General'!AL$5,FALSE)</f>
        <v>0</v>
      </c>
      <c r="AR112" s="26" t="str">
        <f>+IF(VLOOKUP($B112,'Lista Puestos Valorados'!$B$11:$BK$510,MATCH('Auxiliar General'!AL$4,'Lista Puestos Valorados'!$B$10:$BK$10,0),0)="","No relevante",VLOOKUP($B112,'Lista Puestos Valorados'!$B$11:$BK$510,MATCH('Auxiliar General'!AL$4,'Lista Puestos Valorados'!$B$10:$BK$10,0),0))</f>
        <v>No relevante</v>
      </c>
      <c r="AS112" s="26">
        <f>+HLOOKUP(AR112,Sistema_Puntos!$Q$5:$Y$43,'Auxiliar General'!AN$5,FALSE)</f>
        <v>0</v>
      </c>
      <c r="AT112" s="26" t="str">
        <f>+IF(VLOOKUP($B112,'Lista Puestos Valorados'!$B$11:$BK$510,MATCH('Auxiliar General'!AN$4,'Lista Puestos Valorados'!$B$10:$BK$10,0),0)="","No relevante",VLOOKUP($B112,'Lista Puestos Valorados'!$B$11:$BK$510,MATCH('Auxiliar General'!AN$4,'Lista Puestos Valorados'!$B$10:$BK$10,0),0))</f>
        <v>No relevante</v>
      </c>
      <c r="AU112" s="26">
        <f>+HLOOKUP(AT112,Sistema_Puntos!$Q$5:$Y$43,'Auxiliar General'!AP$5,FALSE)</f>
        <v>0</v>
      </c>
      <c r="AV112" s="26" t="str">
        <f>+IF(VLOOKUP($B112,'Lista Puestos Valorados'!$B$11:$BK$510,MATCH('Auxiliar General'!AP$4,'Lista Puestos Valorados'!$B$10:$BK$10,0),0)="","No relevante",VLOOKUP($B112,'Lista Puestos Valorados'!$B$11:$BK$510,MATCH('Auxiliar General'!AP$4,'Lista Puestos Valorados'!$B$10:$BK$10,0),0))</f>
        <v>No relevante</v>
      </c>
      <c r="AW112" s="26">
        <f>+HLOOKUP(AV112,Sistema_Puntos!$Q$5:$Y$43,'Auxiliar General'!AR$5,FALSE)</f>
        <v>0</v>
      </c>
      <c r="AX112" s="26" t="str">
        <f>+IF(VLOOKUP($B112,'Lista Puestos Valorados'!$B$11:$BK$510,MATCH('Auxiliar General'!AR$4,'Lista Puestos Valorados'!$B$10:$BK$10,0),0)="","No relevante",VLOOKUP($B112,'Lista Puestos Valorados'!$B$11:$BK$510,MATCH('Auxiliar General'!AR$4,'Lista Puestos Valorados'!$B$10:$BK$10,0),0))</f>
        <v>No relevante</v>
      </c>
      <c r="AY112" s="26">
        <f>+HLOOKUP(AX112,Sistema_Puntos!$Q$5:$Y$43,'Auxiliar General'!AT$5,FALSE)</f>
        <v>0</v>
      </c>
      <c r="AZ112" s="26" t="str">
        <f>+IF(VLOOKUP($B112,'Lista Puestos Valorados'!$B$11:$BK$510,MATCH('Auxiliar General'!AT$4,'Lista Puestos Valorados'!$B$10:$BK$10,0),0)="","No relevante",VLOOKUP($B112,'Lista Puestos Valorados'!$B$11:$BK$510,MATCH('Auxiliar General'!AT$4,'Lista Puestos Valorados'!$B$10:$BK$10,0),0))</f>
        <v>No relevante</v>
      </c>
      <c r="BA112" s="26">
        <f>+HLOOKUP(AZ112,Sistema_Puntos!$Q$5:$Y$43,'Auxiliar General'!AV$5,FALSE)</f>
        <v>0</v>
      </c>
      <c r="BB112" s="26" t="str">
        <f>+IF(VLOOKUP($B112,'Lista Puestos Valorados'!$B$11:$BK$510,MATCH('Auxiliar General'!AV$4,'Lista Puestos Valorados'!$B$10:$BK$10,0),0)="","No relevante",VLOOKUP($B112,'Lista Puestos Valorados'!$B$11:$BK$510,MATCH('Auxiliar General'!AV$4,'Lista Puestos Valorados'!$B$10:$BK$10,0),0))</f>
        <v>No relevante</v>
      </c>
      <c r="BC112" s="26">
        <f>+HLOOKUP(BB112,Sistema_Puntos!$Q$5:$Y$43,'Auxiliar General'!AX$5,FALSE)</f>
        <v>0</v>
      </c>
      <c r="BD112" s="26" t="str">
        <f>+IF(VLOOKUP($B112,'Lista Puestos Valorados'!$B$11:$BK$510,MATCH('Auxiliar General'!AX$4,'Lista Puestos Valorados'!$B$10:$BK$10,0),0)="","No relevante",VLOOKUP($B112,'Lista Puestos Valorados'!$B$11:$BK$510,MATCH('Auxiliar General'!AX$4,'Lista Puestos Valorados'!$B$10:$BK$10,0),0))</f>
        <v>No relevante</v>
      </c>
      <c r="BE112" s="26">
        <f>+HLOOKUP(BD112,Sistema_Puntos!$Q$5:$Y$43,'Auxiliar General'!AZ$5,FALSE)</f>
        <v>0</v>
      </c>
      <c r="BF112" s="26" t="str">
        <f>+IF(VLOOKUP($B112,'Lista Puestos Valorados'!$B$11:$BK$510,MATCH('Auxiliar General'!AZ$4,'Lista Puestos Valorados'!$B$10:$BK$10,0),0)="","No relevante",VLOOKUP($B112,'Lista Puestos Valorados'!$B$11:$BK$510,MATCH('Auxiliar General'!AZ$4,'Lista Puestos Valorados'!$B$10:$BK$10,0),0))</f>
        <v>No relevante</v>
      </c>
      <c r="BG112" s="26">
        <f>+HLOOKUP(BF112,Sistema_Puntos!$Q$5:$Y$43,'Auxiliar General'!BB$5,FALSE)</f>
        <v>0</v>
      </c>
      <c r="BH112" s="26" t="str">
        <f>+IF(VLOOKUP($B112,'Lista Puestos Valorados'!$B$11:$BK$510,MATCH('Auxiliar General'!BB$4,'Lista Puestos Valorados'!$B$10:$BK$10,0),0)="","No relevante",VLOOKUP($B112,'Lista Puestos Valorados'!$B$11:$BK$510,MATCH('Auxiliar General'!BB$4,'Lista Puestos Valorados'!$B$10:$BK$10,0),0))</f>
        <v>No relevante</v>
      </c>
      <c r="BI112" s="26">
        <f>+HLOOKUP(BH112,Sistema_Puntos!$Q$5:$Y$43,'Auxiliar General'!BD$5,FALSE)</f>
        <v>0</v>
      </c>
      <c r="BJ112" s="26" t="str">
        <f>+IF(VLOOKUP($B112,'Lista Puestos Valorados'!$B$11:$BK$510,MATCH('Auxiliar General'!BD$4,'Lista Puestos Valorados'!$B$10:$BK$10,0),0)="","No relevante",VLOOKUP($B112,'Lista Puestos Valorados'!$B$11:$BK$510,MATCH('Auxiliar General'!BD$4,'Lista Puestos Valorados'!$B$10:$BK$10,0),0))</f>
        <v>No relevante</v>
      </c>
      <c r="BK112" s="26">
        <f>+HLOOKUP(BJ112,Sistema_Puntos!$Q$5:$Y$43,'Auxiliar General'!BF$5,FALSE)</f>
        <v>0</v>
      </c>
      <c r="BL112" s="26" t="str">
        <f>+IF(VLOOKUP($B112,'Lista Puestos Valorados'!$B$11:$BK$510,MATCH('Auxiliar General'!BF$4,'Lista Puestos Valorados'!$B$10:$BK$10,0),0)="","No relevante",VLOOKUP($B112,'Lista Puestos Valorados'!$B$11:$BK$510,MATCH('Auxiliar General'!BF$4,'Lista Puestos Valorados'!$B$10:$BK$10,0),0))</f>
        <v>No relevante</v>
      </c>
      <c r="BM112" s="26">
        <f>+HLOOKUP(BL112,Sistema_Puntos!$Q$5:$Y$43,'Auxiliar General'!BH$5,FALSE)</f>
        <v>0</v>
      </c>
      <c r="BN112" s="26" t="str">
        <f>+IF(VLOOKUP($B112,'Lista Puestos Valorados'!$B$11:$BK$510,MATCH('Auxiliar General'!BH$4,'Lista Puestos Valorados'!$B$10:$BK$10,0),0)="","No relevante",VLOOKUP($B112,'Lista Puestos Valorados'!$B$11:$BK$510,MATCH('Auxiliar General'!BH$4,'Lista Puestos Valorados'!$B$10:$BK$10,0),0))</f>
        <v>No relevante</v>
      </c>
      <c r="BO112" s="26">
        <f>+HLOOKUP(BN112,Sistema_Puntos!$Q$5:$Y$43,'Auxiliar General'!BJ$5,FALSE)</f>
        <v>0</v>
      </c>
      <c r="BP112" s="26" t="str">
        <f>+IF(VLOOKUP($B112,'Lista Puestos Valorados'!$B$11:$BK$510,MATCH('Auxiliar General'!BJ$4,'Lista Puestos Valorados'!$B$10:$BK$10,0),0)="","No relevante",VLOOKUP($B112,'Lista Puestos Valorados'!$B$11:$BK$510,MATCH('Auxiliar General'!BJ$4,'Lista Puestos Valorados'!$B$10:$BK$10,0),0))</f>
        <v>No relevante</v>
      </c>
      <c r="BQ112" s="26">
        <f>+HLOOKUP(BP112,Sistema_Puntos!$Q$5:$Y$43,'Auxiliar General'!BL$5,FALSE)</f>
        <v>0</v>
      </c>
      <c r="BR112" s="26" t="str">
        <f>+IF(VLOOKUP($B112,'Lista Puestos Valorados'!$B$11:$BK$510,MATCH('Auxiliar General'!BL$4,'Lista Puestos Valorados'!$B$10:$BK$10,0),0)="","No relevante",VLOOKUP($B112,'Lista Puestos Valorados'!$B$11:$BK$510,MATCH('Auxiliar General'!BL$4,'Lista Puestos Valorados'!$B$10:$BK$10,0),0))</f>
        <v>No relevante</v>
      </c>
      <c r="BS112" s="26">
        <f>+HLOOKUP(BR112,Sistema_Puntos!$Q$5:$Y$43,'Auxiliar General'!BN$5,FALSE)</f>
        <v>0</v>
      </c>
      <c r="BT112" s="26" t="str">
        <f>+IF(VLOOKUP($B112,'Lista Puestos Valorados'!$B$11:$BK$510,MATCH('Auxiliar General'!BN$4,'Lista Puestos Valorados'!$B$10:$BK$10,0),0)="","No relevante",VLOOKUP($B112,'Lista Puestos Valorados'!$B$11:$BK$510,MATCH('Auxiliar General'!BN$4,'Lista Puestos Valorados'!$B$10:$BK$10,0),0))</f>
        <v>No relevante</v>
      </c>
      <c r="BU112" s="26">
        <f>+HLOOKUP(BT112,Sistema_Puntos!$Q$5:$Y$43,'Auxiliar General'!BP$5,FALSE)</f>
        <v>0</v>
      </c>
      <c r="BV112" s="26" t="str">
        <f>+IF(VLOOKUP($B112,'Lista Puestos Valorados'!$B$11:$BK$510,MATCH('Auxiliar General'!BP$4,'Lista Puestos Valorados'!$B$10:$BK$10,0),0)="","No relevante",VLOOKUP($B112,'Lista Puestos Valorados'!$B$11:$BK$510,MATCH('Auxiliar General'!BP$4,'Lista Puestos Valorados'!$B$10:$BK$10,0),0))</f>
        <v>No relevante</v>
      </c>
      <c r="BW112" s="26">
        <f>+HLOOKUP(BV112,Sistema_Puntos!$Q$5:$Y$43,'Auxiliar General'!BR$5,FALSE)</f>
        <v>0</v>
      </c>
      <c r="BX112" s="26" t="str">
        <f>+IF(VLOOKUP($B112,'Lista Puestos Valorados'!$B$11:$BK$510,MATCH('Auxiliar General'!BR$4,'Lista Puestos Valorados'!$B$10:$BK$10,0),0)="","No relevante",VLOOKUP($B112,'Lista Puestos Valorados'!$B$11:$BK$510,MATCH('Auxiliar General'!BR$4,'Lista Puestos Valorados'!$B$10:$BK$10,0),0))</f>
        <v>No relevante</v>
      </c>
      <c r="BY112" s="26">
        <f>+HLOOKUP(BX112,Sistema_Puntos!$Q$5:$Y$43,'Auxiliar General'!BT$5,FALSE)</f>
        <v>0</v>
      </c>
      <c r="BZ112" s="26" t="str">
        <f>+IF(VLOOKUP($B112,'Lista Puestos Valorados'!$B$11:$BK$510,MATCH('Auxiliar General'!BT$4,'Lista Puestos Valorados'!$B$10:$BK$10,0),0)="","No relevante",VLOOKUP($B112,'Lista Puestos Valorados'!$B$11:$BK$510,MATCH('Auxiliar General'!BT$4,'Lista Puestos Valorados'!$B$10:$BK$10,0),0))</f>
        <v>No relevante</v>
      </c>
      <c r="CA112" s="26">
        <f>+HLOOKUP(BZ112,Sistema_Puntos!$Q$5:$Y$43,'Auxiliar General'!BV$5,FALSE)</f>
        <v>0</v>
      </c>
      <c r="CB112" s="26" t="str">
        <f>+IF(VLOOKUP($B112,'Lista Puestos Valorados'!$B$11:$BK$510,MATCH('Auxiliar General'!BV$4,'Lista Puestos Valorados'!$B$10:$BK$10,0),0)="","No relevante",VLOOKUP($B112,'Lista Puestos Valorados'!$B$11:$BK$510,MATCH('Auxiliar General'!BV$4,'Lista Puestos Valorados'!$B$10:$BK$10,0),0))</f>
        <v>No relevante</v>
      </c>
      <c r="CC112" s="26">
        <f>+HLOOKUP(CB112,Sistema_Puntos!$Q$5:$Y$43,'Auxiliar General'!BX$5,FALSE)</f>
        <v>0</v>
      </c>
      <c r="CD112" s="26" t="str">
        <f>+IF(VLOOKUP($B112,'Lista Puestos Valorados'!$B$11:$BK$510,MATCH('Auxiliar General'!BX$4,'Lista Puestos Valorados'!$B$10:$BK$10,0),0)="","No relevante",VLOOKUP($B112,'Lista Puestos Valorados'!$B$11:$BK$510,MATCH('Auxiliar General'!BX$4,'Lista Puestos Valorados'!$B$10:$BK$10,0),0))</f>
        <v>No relevante</v>
      </c>
      <c r="CE112" s="26">
        <f>+HLOOKUP(CD112,Sistema_Puntos!$Q$5:$Y$43,'Auxiliar General'!BZ$5,FALSE)</f>
        <v>0</v>
      </c>
      <c r="CF112" s="26" t="str">
        <f>+IF(VLOOKUP($B112,'Lista Puestos Valorados'!$B$11:$BK$510,MATCH('Auxiliar General'!BZ$4,'Lista Puestos Valorados'!$B$10:$BK$10,0),0)="","No relevante",VLOOKUP($B112,'Lista Puestos Valorados'!$B$11:$BK$510,MATCH('Auxiliar General'!BZ$4,'Lista Puestos Valorados'!$B$10:$BK$10,0),0))</f>
        <v>No relevante</v>
      </c>
      <c r="CG112" s="26">
        <f>+HLOOKUP(CF112,Sistema_Puntos!$Q$5:$Y$43,'Auxiliar General'!CB$5,FALSE)</f>
        <v>0</v>
      </c>
      <c r="CH112" s="29"/>
      <c r="CI112" s="29"/>
    </row>
    <row r="113" spans="2:87" ht="17.55" customHeight="1">
      <c r="B113" s="26">
        <f>+'Listado de Puestos'!B113</f>
        <v>103</v>
      </c>
      <c r="C113" s="26" t="str">
        <f>+IF('Lista Puestos Valorados'!C113="","",'Lista Puestos Valorados'!C113)</f>
        <v/>
      </c>
      <c r="D113" s="26" t="str">
        <f>+IF('Lista Puestos Valorados'!D113="","",'Lista Puestos Valorados'!D113)</f>
        <v/>
      </c>
      <c r="E113" s="26" t="str">
        <f>+IF('Lista Puestos Valorados'!E113="","",'Lista Puestos Valorados'!E113)</f>
        <v/>
      </c>
      <c r="F113" s="26" t="str">
        <f>+IF('Lista Puestos Valorados'!F113="","",'Lista Puestos Valorados'!F113)</f>
        <v/>
      </c>
      <c r="G113" s="26" t="str">
        <f>+IF('Lista Puestos Valorados'!G113="","",'Lista Puestos Valorados'!G113)</f>
        <v/>
      </c>
      <c r="H113" s="26" t="str">
        <f>+IF('Lista Puestos Valorados'!H113="","",'Lista Puestos Valorados'!H113)</f>
        <v/>
      </c>
      <c r="I113" s="26" t="str">
        <f>+IF('Lista Puestos Valorados'!I113="","",'Lista Puestos Valorados'!I113)</f>
        <v/>
      </c>
      <c r="J113" s="118" t="e">
        <f t="array" ref="J113">+IF(L113="","",_xlfn.IFS(L113&lt;='Cortes de Agrupacion'!$F$15,'Cortes de Agrupacion'!$E$15,'Resultados General'!L113&lt;='Cortes de Agrupacion'!$F$14,'Cortes de Agrupacion'!$E$14,'Resultados General'!L113&lt;='Cortes de Agrupacion'!$F$13,'Cortes de Agrupacion'!$E$13,L113&lt;='Cortes de Agrupacion'!$F$12,'Cortes de Agrupacion'!$E$12,'Resultados General'!L113&lt;='Cortes de Agrupacion'!$F$11,'Cortes de Agrupacion'!$E$11,'Resultados General'!L113&lt;='Cortes de Agrupacion'!$F$10,'Cortes de Agrupacion'!$E$10,'Resultados General'!L113&lt;='Cortes de Agrupacion'!$F$9,'Cortes de Agrupacion'!$E$9,'Resultados General'!L113&lt;='Cortes de Agrupacion'!$F$8,'Cortes de Agrupacion'!$E$8,'Resultados General'!L113&lt;='Cortes de Agrupacion'!$F$7,'Cortes de Agrupacion'!$E$7,'Resultados General'!L113&lt;='Cortes de Agrupacion'!$F$6,'Cortes de Agrupacion'!$E$6))</f>
        <v>#VALUE!</v>
      </c>
      <c r="K113" s="118" t="str">
        <f t="shared" si="2"/>
        <v/>
      </c>
      <c r="L113" s="124" t="e">
        <f>#VALUE!</f>
        <v>#VALUE!</v>
      </c>
      <c r="M113" s="26" t="e">
        <f ca="1">+_xlfn.IFNA(VLOOKUP(C113,'Distribución de puestos'!$B$8:$I$507,8,0),"")</f>
        <v>#NAME?</v>
      </c>
      <c r="N113" s="26" t="str">
        <f>+IF(VLOOKUP($B113,'Lista Puestos Valorados'!$B$11:$BK$510,MATCH('Auxiliar General'!H$4,'Lista Puestos Valorados'!$B$10:$BK$10,0),0)="","No relevante",VLOOKUP($B113,'Lista Puestos Valorados'!$B$11:$BK$510,MATCH('Auxiliar General'!H$4,'Lista Puestos Valorados'!$B$10:$BK$10,0),0))</f>
        <v>No relevante</v>
      </c>
      <c r="O113" s="26">
        <f>+HLOOKUP(N113,Sistema_Puntos!$Q$5:$Y$43,'Auxiliar General'!J$5,FALSE)</f>
        <v>0</v>
      </c>
      <c r="P113" s="26" t="str">
        <f>+IF(VLOOKUP($B113,'Lista Puestos Valorados'!$B$11:$BK$510,MATCH('Auxiliar General'!J$4,'Lista Puestos Valorados'!$B$10:$BK$10,0),0)="","No relevante",VLOOKUP($B113,'Lista Puestos Valorados'!$B$11:$BK$510,MATCH('Auxiliar General'!J$4,'Lista Puestos Valorados'!$B$10:$BK$10,0),0))</f>
        <v>No relevante</v>
      </c>
      <c r="Q113" s="26">
        <f>+HLOOKUP(P113,Sistema_Puntos!$Q$5:$Y$43,'Auxiliar General'!L$5,FALSE)</f>
        <v>0</v>
      </c>
      <c r="R113" s="26" t="str">
        <f>+IF(VLOOKUP($B113,'Lista Puestos Valorados'!$B$11:$BK$510,MATCH('Auxiliar General'!L$4,'Lista Puestos Valorados'!$B$10:$BK$10,0),0)="","No relevante",VLOOKUP($B113,'Lista Puestos Valorados'!$B$11:$BK$510,MATCH('Auxiliar General'!L$4,'Lista Puestos Valorados'!$B$10:$BK$10,0),0))</f>
        <v>No relevante</v>
      </c>
      <c r="S113" s="26">
        <f>+HLOOKUP(R113,Sistema_Puntos!$Q$5:$Y$43,'Auxiliar General'!N$5,FALSE)</f>
        <v>0</v>
      </c>
      <c r="T113" s="26" t="str">
        <f>+IF(VLOOKUP($B113,'Lista Puestos Valorados'!$B$11:$BK$510,MATCH('Auxiliar General'!N$4,'Lista Puestos Valorados'!$B$10:$BK$10,0),0)="","No relevante",VLOOKUP($B113,'Lista Puestos Valorados'!$B$11:$BK$510,MATCH('Auxiliar General'!N$4,'Lista Puestos Valorados'!$B$10:$BK$10,0),0))</f>
        <v>No relevante</v>
      </c>
      <c r="U113" s="26">
        <f>+HLOOKUP(T113,Sistema_Puntos!$Q$5:$Y$43,'Auxiliar General'!P$5,FALSE)</f>
        <v>0</v>
      </c>
      <c r="V113" s="26" t="str">
        <f>+IF(VLOOKUP($B113,'Lista Puestos Valorados'!$B$11:$BK$510,MATCH('Auxiliar General'!P$4,'Lista Puestos Valorados'!$B$10:$BK$10,0),0)="","No relevante",VLOOKUP($B113,'Lista Puestos Valorados'!$B$11:$BK$510,MATCH('Auxiliar General'!P$4,'Lista Puestos Valorados'!$B$10:$BK$10,0),0))</f>
        <v>No relevante</v>
      </c>
      <c r="W113" s="26">
        <f>+HLOOKUP(V113,Sistema_Puntos!$Q$5:$Y$43,'Auxiliar General'!R$5,FALSE)</f>
        <v>0</v>
      </c>
      <c r="X113" s="26" t="str">
        <f>+IF(VLOOKUP($B113,'Lista Puestos Valorados'!$B$11:$BK$510,MATCH('Auxiliar General'!R$4,'Lista Puestos Valorados'!$B$10:$BK$10,0),0)="","No relevante",VLOOKUP($B113,'Lista Puestos Valorados'!$B$11:$BK$510,MATCH('Auxiliar General'!R$4,'Lista Puestos Valorados'!$B$10:$BK$10,0),0))</f>
        <v>No relevante</v>
      </c>
      <c r="Y113" s="26">
        <f>+HLOOKUP(X113,Sistema_Puntos!$Q$5:$Y$43,'Auxiliar General'!T$5,FALSE)</f>
        <v>0</v>
      </c>
      <c r="Z113" s="26" t="str">
        <f>+IF(VLOOKUP($B113,'Lista Puestos Valorados'!$B$11:$BK$510,MATCH('Auxiliar General'!T$4,'Lista Puestos Valorados'!$B$10:$BK$10,0),0)="","No relevante",VLOOKUP($B113,'Lista Puestos Valorados'!$B$11:$BK$510,MATCH('Auxiliar General'!T$4,'Lista Puestos Valorados'!$B$10:$BK$10,0),0))</f>
        <v>No relevante</v>
      </c>
      <c r="AA113" s="26">
        <f>+HLOOKUP(Z113,Sistema_Puntos!$Q$5:$Y$43,'Auxiliar General'!V$5,FALSE)</f>
        <v>0</v>
      </c>
      <c r="AB113" s="26" t="str">
        <f>+IF(VLOOKUP($B113,'Lista Puestos Valorados'!$B$11:$BK$510,MATCH('Auxiliar General'!V$4,'Lista Puestos Valorados'!$B$10:$BK$10,0),0)="","No relevante",VLOOKUP($B113,'Lista Puestos Valorados'!$B$11:$BK$510,MATCH('Auxiliar General'!V$4,'Lista Puestos Valorados'!$B$10:$BK$10,0),0))</f>
        <v>No relevante</v>
      </c>
      <c r="AC113" s="26">
        <f>+HLOOKUP(AB113,Sistema_Puntos!$Q$5:$Y$43,'Auxiliar General'!X$5,FALSE)</f>
        <v>0</v>
      </c>
      <c r="AD113" s="26" t="str">
        <f>+IF(VLOOKUP($B113,'Lista Puestos Valorados'!$B$11:$BK$510,MATCH('Auxiliar General'!X$4,'Lista Puestos Valorados'!$B$10:$BK$10,0),0)="","No relevante",VLOOKUP($B113,'Lista Puestos Valorados'!$B$11:$BK$510,MATCH('Auxiliar General'!X$4,'Lista Puestos Valorados'!$B$10:$BK$10,0),0))</f>
        <v>No relevante</v>
      </c>
      <c r="AE113" s="26">
        <f>+HLOOKUP(AD113,Sistema_Puntos!$Q$5:$Y$43,'Auxiliar General'!Z$5,FALSE)</f>
        <v>0</v>
      </c>
      <c r="AF113" s="26" t="str">
        <f>+IF(VLOOKUP($B113,'Lista Puestos Valorados'!$B$11:$BK$510,MATCH('Auxiliar General'!Z$4,'Lista Puestos Valorados'!$B$10:$BK$10,0),0)="","No relevante",VLOOKUP($B113,'Lista Puestos Valorados'!$B$11:$BK$510,MATCH('Auxiliar General'!Z$4,'Lista Puestos Valorados'!$B$10:$BK$10,0),0))</f>
        <v>No relevante</v>
      </c>
      <c r="AG113" s="26">
        <f>+HLOOKUP(AF113,Sistema_Puntos!$Q$5:$Y$43,'Auxiliar General'!AB$5,FALSE)</f>
        <v>0</v>
      </c>
      <c r="AH113" s="26" t="str">
        <f>+IF(VLOOKUP($B113,'Lista Puestos Valorados'!$B$11:$BK$510,MATCH('Auxiliar General'!AB$4,'Lista Puestos Valorados'!$B$10:$BK$10,0),0)="","No relevante",VLOOKUP($B113,'Lista Puestos Valorados'!$B$11:$BK$510,MATCH('Auxiliar General'!AB$4,'Lista Puestos Valorados'!$B$10:$BK$10,0),0))</f>
        <v>No relevante</v>
      </c>
      <c r="AI113" s="26">
        <f>+HLOOKUP(AH113,Sistema_Puntos!$Q$5:$Y$43,'Auxiliar General'!AD$5,FALSE)</f>
        <v>0</v>
      </c>
      <c r="AJ113" s="26" t="str">
        <f>+IF(VLOOKUP($B113,'Lista Puestos Valorados'!$B$11:$BK$510,MATCH('Auxiliar General'!AD$4,'Lista Puestos Valorados'!$B$10:$BK$10,0),0)="","No relevante",VLOOKUP($B113,'Lista Puestos Valorados'!$B$11:$BK$510,MATCH('Auxiliar General'!AD$4,'Lista Puestos Valorados'!$B$10:$BK$10,0),0))</f>
        <v>No relevante</v>
      </c>
      <c r="AK113" s="26">
        <f>+HLOOKUP(AJ113,Sistema_Puntos!$Q$5:$Y$43,'Auxiliar General'!AF$5,FALSE)</f>
        <v>0</v>
      </c>
      <c r="AL113" s="26" t="str">
        <f>+IF(VLOOKUP($B113,'Lista Puestos Valorados'!$B$11:$BK$510,MATCH('Auxiliar General'!AF$4,'Lista Puestos Valorados'!$B$10:$BK$10,0),0)="","No relevante",VLOOKUP($B113,'Lista Puestos Valorados'!$B$11:$BK$510,MATCH('Auxiliar General'!AF$4,'Lista Puestos Valorados'!$B$10:$BK$10,0),0))</f>
        <v>No relevante</v>
      </c>
      <c r="AM113" s="26">
        <f>+HLOOKUP(AL113,Sistema_Puntos!$Q$5:$Y$43,'Auxiliar General'!AH$5,FALSE)</f>
        <v>0</v>
      </c>
      <c r="AN113" s="26" t="str">
        <f>+IF(VLOOKUP($B113,'Lista Puestos Valorados'!$B$11:$BK$510,MATCH('Auxiliar General'!AH$4,'Lista Puestos Valorados'!$B$10:$BK$10,0),0)="","No relevante",VLOOKUP($B113,'Lista Puestos Valorados'!$B$11:$BK$510,MATCH('Auxiliar General'!AH$4,'Lista Puestos Valorados'!$B$10:$BK$10,0),0))</f>
        <v>No relevante</v>
      </c>
      <c r="AO113" s="26">
        <f>+HLOOKUP(AN113,Sistema_Puntos!$Q$5:$Y$43,'Auxiliar General'!AJ$5,FALSE)</f>
        <v>0</v>
      </c>
      <c r="AP113" s="26" t="str">
        <f>+IF(VLOOKUP($B113,'Lista Puestos Valorados'!$B$11:$BK$510,MATCH('Auxiliar General'!AJ$4,'Lista Puestos Valorados'!$B$10:$BK$10,0),0)="","No relevante",VLOOKUP($B113,'Lista Puestos Valorados'!$B$11:$BK$510,MATCH('Auxiliar General'!AJ$4,'Lista Puestos Valorados'!$B$10:$BK$10,0),0))</f>
        <v>No relevante</v>
      </c>
      <c r="AQ113" s="26">
        <f>+HLOOKUP(AP113,Sistema_Puntos!$Q$5:$Y$43,'Auxiliar General'!AL$5,FALSE)</f>
        <v>0</v>
      </c>
      <c r="AR113" s="26" t="str">
        <f>+IF(VLOOKUP($B113,'Lista Puestos Valorados'!$B$11:$BK$510,MATCH('Auxiliar General'!AL$4,'Lista Puestos Valorados'!$B$10:$BK$10,0),0)="","No relevante",VLOOKUP($B113,'Lista Puestos Valorados'!$B$11:$BK$510,MATCH('Auxiliar General'!AL$4,'Lista Puestos Valorados'!$B$10:$BK$10,0),0))</f>
        <v>No relevante</v>
      </c>
      <c r="AS113" s="26">
        <f>+HLOOKUP(AR113,Sistema_Puntos!$Q$5:$Y$43,'Auxiliar General'!AN$5,FALSE)</f>
        <v>0</v>
      </c>
      <c r="AT113" s="26" t="str">
        <f>+IF(VLOOKUP($B113,'Lista Puestos Valorados'!$B$11:$BK$510,MATCH('Auxiliar General'!AN$4,'Lista Puestos Valorados'!$B$10:$BK$10,0),0)="","No relevante",VLOOKUP($B113,'Lista Puestos Valorados'!$B$11:$BK$510,MATCH('Auxiliar General'!AN$4,'Lista Puestos Valorados'!$B$10:$BK$10,0),0))</f>
        <v>No relevante</v>
      </c>
      <c r="AU113" s="26">
        <f>+HLOOKUP(AT113,Sistema_Puntos!$Q$5:$Y$43,'Auxiliar General'!AP$5,FALSE)</f>
        <v>0</v>
      </c>
      <c r="AV113" s="26" t="str">
        <f>+IF(VLOOKUP($B113,'Lista Puestos Valorados'!$B$11:$BK$510,MATCH('Auxiliar General'!AP$4,'Lista Puestos Valorados'!$B$10:$BK$10,0),0)="","No relevante",VLOOKUP($B113,'Lista Puestos Valorados'!$B$11:$BK$510,MATCH('Auxiliar General'!AP$4,'Lista Puestos Valorados'!$B$10:$BK$10,0),0))</f>
        <v>No relevante</v>
      </c>
      <c r="AW113" s="26">
        <f>+HLOOKUP(AV113,Sistema_Puntos!$Q$5:$Y$43,'Auxiliar General'!AR$5,FALSE)</f>
        <v>0</v>
      </c>
      <c r="AX113" s="26" t="str">
        <f>+IF(VLOOKUP($B113,'Lista Puestos Valorados'!$B$11:$BK$510,MATCH('Auxiliar General'!AR$4,'Lista Puestos Valorados'!$B$10:$BK$10,0),0)="","No relevante",VLOOKUP($B113,'Lista Puestos Valorados'!$B$11:$BK$510,MATCH('Auxiliar General'!AR$4,'Lista Puestos Valorados'!$B$10:$BK$10,0),0))</f>
        <v>No relevante</v>
      </c>
      <c r="AY113" s="26">
        <f>+HLOOKUP(AX113,Sistema_Puntos!$Q$5:$Y$43,'Auxiliar General'!AT$5,FALSE)</f>
        <v>0</v>
      </c>
      <c r="AZ113" s="26" t="str">
        <f>+IF(VLOOKUP($B113,'Lista Puestos Valorados'!$B$11:$BK$510,MATCH('Auxiliar General'!AT$4,'Lista Puestos Valorados'!$B$10:$BK$10,0),0)="","No relevante",VLOOKUP($B113,'Lista Puestos Valorados'!$B$11:$BK$510,MATCH('Auxiliar General'!AT$4,'Lista Puestos Valorados'!$B$10:$BK$10,0),0))</f>
        <v>No relevante</v>
      </c>
      <c r="BA113" s="26">
        <f>+HLOOKUP(AZ113,Sistema_Puntos!$Q$5:$Y$43,'Auxiliar General'!AV$5,FALSE)</f>
        <v>0</v>
      </c>
      <c r="BB113" s="26" t="str">
        <f>+IF(VLOOKUP($B113,'Lista Puestos Valorados'!$B$11:$BK$510,MATCH('Auxiliar General'!AV$4,'Lista Puestos Valorados'!$B$10:$BK$10,0),0)="","No relevante",VLOOKUP($B113,'Lista Puestos Valorados'!$B$11:$BK$510,MATCH('Auxiliar General'!AV$4,'Lista Puestos Valorados'!$B$10:$BK$10,0),0))</f>
        <v>No relevante</v>
      </c>
      <c r="BC113" s="26">
        <f>+HLOOKUP(BB113,Sistema_Puntos!$Q$5:$Y$43,'Auxiliar General'!AX$5,FALSE)</f>
        <v>0</v>
      </c>
      <c r="BD113" s="26" t="str">
        <f>+IF(VLOOKUP($B113,'Lista Puestos Valorados'!$B$11:$BK$510,MATCH('Auxiliar General'!AX$4,'Lista Puestos Valorados'!$B$10:$BK$10,0),0)="","No relevante",VLOOKUP($B113,'Lista Puestos Valorados'!$B$11:$BK$510,MATCH('Auxiliar General'!AX$4,'Lista Puestos Valorados'!$B$10:$BK$10,0),0))</f>
        <v>No relevante</v>
      </c>
      <c r="BE113" s="26">
        <f>+HLOOKUP(BD113,Sistema_Puntos!$Q$5:$Y$43,'Auxiliar General'!AZ$5,FALSE)</f>
        <v>0</v>
      </c>
      <c r="BF113" s="26" t="str">
        <f>+IF(VLOOKUP($B113,'Lista Puestos Valorados'!$B$11:$BK$510,MATCH('Auxiliar General'!AZ$4,'Lista Puestos Valorados'!$B$10:$BK$10,0),0)="","No relevante",VLOOKUP($B113,'Lista Puestos Valorados'!$B$11:$BK$510,MATCH('Auxiliar General'!AZ$4,'Lista Puestos Valorados'!$B$10:$BK$10,0),0))</f>
        <v>No relevante</v>
      </c>
      <c r="BG113" s="26">
        <f>+HLOOKUP(BF113,Sistema_Puntos!$Q$5:$Y$43,'Auxiliar General'!BB$5,FALSE)</f>
        <v>0</v>
      </c>
      <c r="BH113" s="26" t="str">
        <f>+IF(VLOOKUP($B113,'Lista Puestos Valorados'!$B$11:$BK$510,MATCH('Auxiliar General'!BB$4,'Lista Puestos Valorados'!$B$10:$BK$10,0),0)="","No relevante",VLOOKUP($B113,'Lista Puestos Valorados'!$B$11:$BK$510,MATCH('Auxiliar General'!BB$4,'Lista Puestos Valorados'!$B$10:$BK$10,0),0))</f>
        <v>No relevante</v>
      </c>
      <c r="BI113" s="26">
        <f>+HLOOKUP(BH113,Sistema_Puntos!$Q$5:$Y$43,'Auxiliar General'!BD$5,FALSE)</f>
        <v>0</v>
      </c>
      <c r="BJ113" s="26" t="str">
        <f>+IF(VLOOKUP($B113,'Lista Puestos Valorados'!$B$11:$BK$510,MATCH('Auxiliar General'!BD$4,'Lista Puestos Valorados'!$B$10:$BK$10,0),0)="","No relevante",VLOOKUP($B113,'Lista Puestos Valorados'!$B$11:$BK$510,MATCH('Auxiliar General'!BD$4,'Lista Puestos Valorados'!$B$10:$BK$10,0),0))</f>
        <v>No relevante</v>
      </c>
      <c r="BK113" s="26">
        <f>+HLOOKUP(BJ113,Sistema_Puntos!$Q$5:$Y$43,'Auxiliar General'!BF$5,FALSE)</f>
        <v>0</v>
      </c>
      <c r="BL113" s="26" t="str">
        <f>+IF(VLOOKUP($B113,'Lista Puestos Valorados'!$B$11:$BK$510,MATCH('Auxiliar General'!BF$4,'Lista Puestos Valorados'!$B$10:$BK$10,0),0)="","No relevante",VLOOKUP($B113,'Lista Puestos Valorados'!$B$11:$BK$510,MATCH('Auxiliar General'!BF$4,'Lista Puestos Valorados'!$B$10:$BK$10,0),0))</f>
        <v>No relevante</v>
      </c>
      <c r="BM113" s="26">
        <f>+HLOOKUP(BL113,Sistema_Puntos!$Q$5:$Y$43,'Auxiliar General'!BH$5,FALSE)</f>
        <v>0</v>
      </c>
      <c r="BN113" s="26" t="str">
        <f>+IF(VLOOKUP($B113,'Lista Puestos Valorados'!$B$11:$BK$510,MATCH('Auxiliar General'!BH$4,'Lista Puestos Valorados'!$B$10:$BK$10,0),0)="","No relevante",VLOOKUP($B113,'Lista Puestos Valorados'!$B$11:$BK$510,MATCH('Auxiliar General'!BH$4,'Lista Puestos Valorados'!$B$10:$BK$10,0),0))</f>
        <v>No relevante</v>
      </c>
      <c r="BO113" s="26">
        <f>+HLOOKUP(BN113,Sistema_Puntos!$Q$5:$Y$43,'Auxiliar General'!BJ$5,FALSE)</f>
        <v>0</v>
      </c>
      <c r="BP113" s="26" t="str">
        <f>+IF(VLOOKUP($B113,'Lista Puestos Valorados'!$B$11:$BK$510,MATCH('Auxiliar General'!BJ$4,'Lista Puestos Valorados'!$B$10:$BK$10,0),0)="","No relevante",VLOOKUP($B113,'Lista Puestos Valorados'!$B$11:$BK$510,MATCH('Auxiliar General'!BJ$4,'Lista Puestos Valorados'!$B$10:$BK$10,0),0))</f>
        <v>No relevante</v>
      </c>
      <c r="BQ113" s="26">
        <f>+HLOOKUP(BP113,Sistema_Puntos!$Q$5:$Y$43,'Auxiliar General'!BL$5,FALSE)</f>
        <v>0</v>
      </c>
      <c r="BR113" s="26" t="str">
        <f>+IF(VLOOKUP($B113,'Lista Puestos Valorados'!$B$11:$BK$510,MATCH('Auxiliar General'!BL$4,'Lista Puestos Valorados'!$B$10:$BK$10,0),0)="","No relevante",VLOOKUP($B113,'Lista Puestos Valorados'!$B$11:$BK$510,MATCH('Auxiliar General'!BL$4,'Lista Puestos Valorados'!$B$10:$BK$10,0),0))</f>
        <v>No relevante</v>
      </c>
      <c r="BS113" s="26">
        <f>+HLOOKUP(BR113,Sistema_Puntos!$Q$5:$Y$43,'Auxiliar General'!BN$5,FALSE)</f>
        <v>0</v>
      </c>
      <c r="BT113" s="26" t="str">
        <f>+IF(VLOOKUP($B113,'Lista Puestos Valorados'!$B$11:$BK$510,MATCH('Auxiliar General'!BN$4,'Lista Puestos Valorados'!$B$10:$BK$10,0),0)="","No relevante",VLOOKUP($B113,'Lista Puestos Valorados'!$B$11:$BK$510,MATCH('Auxiliar General'!BN$4,'Lista Puestos Valorados'!$B$10:$BK$10,0),0))</f>
        <v>No relevante</v>
      </c>
      <c r="BU113" s="26">
        <f>+HLOOKUP(BT113,Sistema_Puntos!$Q$5:$Y$43,'Auxiliar General'!BP$5,FALSE)</f>
        <v>0</v>
      </c>
      <c r="BV113" s="26" t="str">
        <f>+IF(VLOOKUP($B113,'Lista Puestos Valorados'!$B$11:$BK$510,MATCH('Auxiliar General'!BP$4,'Lista Puestos Valorados'!$B$10:$BK$10,0),0)="","No relevante",VLOOKUP($B113,'Lista Puestos Valorados'!$B$11:$BK$510,MATCH('Auxiliar General'!BP$4,'Lista Puestos Valorados'!$B$10:$BK$10,0),0))</f>
        <v>No relevante</v>
      </c>
      <c r="BW113" s="26">
        <f>+HLOOKUP(BV113,Sistema_Puntos!$Q$5:$Y$43,'Auxiliar General'!BR$5,FALSE)</f>
        <v>0</v>
      </c>
      <c r="BX113" s="26" t="str">
        <f>+IF(VLOOKUP($B113,'Lista Puestos Valorados'!$B$11:$BK$510,MATCH('Auxiliar General'!BR$4,'Lista Puestos Valorados'!$B$10:$BK$10,0),0)="","No relevante",VLOOKUP($B113,'Lista Puestos Valorados'!$B$11:$BK$510,MATCH('Auxiliar General'!BR$4,'Lista Puestos Valorados'!$B$10:$BK$10,0),0))</f>
        <v>No relevante</v>
      </c>
      <c r="BY113" s="26">
        <f>+HLOOKUP(BX113,Sistema_Puntos!$Q$5:$Y$43,'Auxiliar General'!BT$5,FALSE)</f>
        <v>0</v>
      </c>
      <c r="BZ113" s="26" t="str">
        <f>+IF(VLOOKUP($B113,'Lista Puestos Valorados'!$B$11:$BK$510,MATCH('Auxiliar General'!BT$4,'Lista Puestos Valorados'!$B$10:$BK$10,0),0)="","No relevante",VLOOKUP($B113,'Lista Puestos Valorados'!$B$11:$BK$510,MATCH('Auxiliar General'!BT$4,'Lista Puestos Valorados'!$B$10:$BK$10,0),0))</f>
        <v>No relevante</v>
      </c>
      <c r="CA113" s="26">
        <f>+HLOOKUP(BZ113,Sistema_Puntos!$Q$5:$Y$43,'Auxiliar General'!BV$5,FALSE)</f>
        <v>0</v>
      </c>
      <c r="CB113" s="26" t="str">
        <f>+IF(VLOOKUP($B113,'Lista Puestos Valorados'!$B$11:$BK$510,MATCH('Auxiliar General'!BV$4,'Lista Puestos Valorados'!$B$10:$BK$10,0),0)="","No relevante",VLOOKUP($B113,'Lista Puestos Valorados'!$B$11:$BK$510,MATCH('Auxiliar General'!BV$4,'Lista Puestos Valorados'!$B$10:$BK$10,0),0))</f>
        <v>No relevante</v>
      </c>
      <c r="CC113" s="26">
        <f>+HLOOKUP(CB113,Sistema_Puntos!$Q$5:$Y$43,'Auxiliar General'!BX$5,FALSE)</f>
        <v>0</v>
      </c>
      <c r="CD113" s="26" t="str">
        <f>+IF(VLOOKUP($B113,'Lista Puestos Valorados'!$B$11:$BK$510,MATCH('Auxiliar General'!BX$4,'Lista Puestos Valorados'!$B$10:$BK$10,0),0)="","No relevante",VLOOKUP($B113,'Lista Puestos Valorados'!$B$11:$BK$510,MATCH('Auxiliar General'!BX$4,'Lista Puestos Valorados'!$B$10:$BK$10,0),0))</f>
        <v>No relevante</v>
      </c>
      <c r="CE113" s="26">
        <f>+HLOOKUP(CD113,Sistema_Puntos!$Q$5:$Y$43,'Auxiliar General'!BZ$5,FALSE)</f>
        <v>0</v>
      </c>
      <c r="CF113" s="26" t="str">
        <f>+IF(VLOOKUP($B113,'Lista Puestos Valorados'!$B$11:$BK$510,MATCH('Auxiliar General'!BZ$4,'Lista Puestos Valorados'!$B$10:$BK$10,0),0)="","No relevante",VLOOKUP($B113,'Lista Puestos Valorados'!$B$11:$BK$510,MATCH('Auxiliar General'!BZ$4,'Lista Puestos Valorados'!$B$10:$BK$10,0),0))</f>
        <v>No relevante</v>
      </c>
      <c r="CG113" s="26">
        <f>+HLOOKUP(CF113,Sistema_Puntos!$Q$5:$Y$43,'Auxiliar General'!CB$5,FALSE)</f>
        <v>0</v>
      </c>
      <c r="CH113" s="29"/>
      <c r="CI113" s="29"/>
    </row>
    <row r="114" spans="2:87" ht="17.55" customHeight="1">
      <c r="B114" s="26">
        <f>+'Listado de Puestos'!B114</f>
        <v>104</v>
      </c>
      <c r="C114" s="26" t="str">
        <f>+IF('Lista Puestos Valorados'!C114="","",'Lista Puestos Valorados'!C114)</f>
        <v/>
      </c>
      <c r="D114" s="26" t="str">
        <f>+IF('Lista Puestos Valorados'!D114="","",'Lista Puestos Valorados'!D114)</f>
        <v/>
      </c>
      <c r="E114" s="26" t="str">
        <f>+IF('Lista Puestos Valorados'!E114="","",'Lista Puestos Valorados'!E114)</f>
        <v/>
      </c>
      <c r="F114" s="26" t="str">
        <f>+IF('Lista Puestos Valorados'!F114="","",'Lista Puestos Valorados'!F114)</f>
        <v/>
      </c>
      <c r="G114" s="26" t="str">
        <f>+IF('Lista Puestos Valorados'!G114="","",'Lista Puestos Valorados'!G114)</f>
        <v/>
      </c>
      <c r="H114" s="26" t="str">
        <f>+IF('Lista Puestos Valorados'!H114="","",'Lista Puestos Valorados'!H114)</f>
        <v/>
      </c>
      <c r="I114" s="26" t="str">
        <f>+IF('Lista Puestos Valorados'!I114="","",'Lista Puestos Valorados'!I114)</f>
        <v/>
      </c>
      <c r="J114" s="118" t="e">
        <f t="array" ref="J114">+IF(L114="","",_xlfn.IFS(L114&lt;='Cortes de Agrupacion'!$F$15,'Cortes de Agrupacion'!$E$15,'Resultados General'!L114&lt;='Cortes de Agrupacion'!$F$14,'Cortes de Agrupacion'!$E$14,'Resultados General'!L114&lt;='Cortes de Agrupacion'!$F$13,'Cortes de Agrupacion'!$E$13,L114&lt;='Cortes de Agrupacion'!$F$12,'Cortes de Agrupacion'!$E$12,'Resultados General'!L114&lt;='Cortes de Agrupacion'!$F$11,'Cortes de Agrupacion'!$E$11,'Resultados General'!L114&lt;='Cortes de Agrupacion'!$F$10,'Cortes de Agrupacion'!$E$10,'Resultados General'!L114&lt;='Cortes de Agrupacion'!$F$9,'Cortes de Agrupacion'!$E$9,'Resultados General'!L114&lt;='Cortes de Agrupacion'!$F$8,'Cortes de Agrupacion'!$E$8,'Resultados General'!L114&lt;='Cortes de Agrupacion'!$F$7,'Cortes de Agrupacion'!$E$7,'Resultados General'!L114&lt;='Cortes de Agrupacion'!$F$6,'Cortes de Agrupacion'!$E$6))</f>
        <v>#VALUE!</v>
      </c>
      <c r="K114" s="118" t="str">
        <f t="shared" si="2"/>
        <v/>
      </c>
      <c r="L114" s="124" t="e">
        <f>#VALUE!</f>
        <v>#VALUE!</v>
      </c>
      <c r="M114" s="26" t="e">
        <f ca="1">+_xlfn.IFNA(VLOOKUP(C114,'Distribución de puestos'!$B$8:$I$507,8,0),"")</f>
        <v>#NAME?</v>
      </c>
      <c r="N114" s="26" t="str">
        <f>+IF(VLOOKUP($B114,'Lista Puestos Valorados'!$B$11:$BK$510,MATCH('Auxiliar General'!H$4,'Lista Puestos Valorados'!$B$10:$BK$10,0),0)="","No relevante",VLOOKUP($B114,'Lista Puestos Valorados'!$B$11:$BK$510,MATCH('Auxiliar General'!H$4,'Lista Puestos Valorados'!$B$10:$BK$10,0),0))</f>
        <v>No relevante</v>
      </c>
      <c r="O114" s="26">
        <f>+HLOOKUP(N114,Sistema_Puntos!$Q$5:$Y$43,'Auxiliar General'!J$5,FALSE)</f>
        <v>0</v>
      </c>
      <c r="P114" s="26" t="str">
        <f>+IF(VLOOKUP($B114,'Lista Puestos Valorados'!$B$11:$BK$510,MATCH('Auxiliar General'!J$4,'Lista Puestos Valorados'!$B$10:$BK$10,0),0)="","No relevante",VLOOKUP($B114,'Lista Puestos Valorados'!$B$11:$BK$510,MATCH('Auxiliar General'!J$4,'Lista Puestos Valorados'!$B$10:$BK$10,0),0))</f>
        <v>No relevante</v>
      </c>
      <c r="Q114" s="26">
        <f>+HLOOKUP(P114,Sistema_Puntos!$Q$5:$Y$43,'Auxiliar General'!L$5,FALSE)</f>
        <v>0</v>
      </c>
      <c r="R114" s="26" t="str">
        <f>+IF(VLOOKUP($B114,'Lista Puestos Valorados'!$B$11:$BK$510,MATCH('Auxiliar General'!L$4,'Lista Puestos Valorados'!$B$10:$BK$10,0),0)="","No relevante",VLOOKUP($B114,'Lista Puestos Valorados'!$B$11:$BK$510,MATCH('Auxiliar General'!L$4,'Lista Puestos Valorados'!$B$10:$BK$10,0),0))</f>
        <v>No relevante</v>
      </c>
      <c r="S114" s="26">
        <f>+HLOOKUP(R114,Sistema_Puntos!$Q$5:$Y$43,'Auxiliar General'!N$5,FALSE)</f>
        <v>0</v>
      </c>
      <c r="T114" s="26" t="str">
        <f>+IF(VLOOKUP($B114,'Lista Puestos Valorados'!$B$11:$BK$510,MATCH('Auxiliar General'!N$4,'Lista Puestos Valorados'!$B$10:$BK$10,0),0)="","No relevante",VLOOKUP($B114,'Lista Puestos Valorados'!$B$11:$BK$510,MATCH('Auxiliar General'!N$4,'Lista Puestos Valorados'!$B$10:$BK$10,0),0))</f>
        <v>No relevante</v>
      </c>
      <c r="U114" s="26">
        <f>+HLOOKUP(T114,Sistema_Puntos!$Q$5:$Y$43,'Auxiliar General'!P$5,FALSE)</f>
        <v>0</v>
      </c>
      <c r="V114" s="26" t="str">
        <f>+IF(VLOOKUP($B114,'Lista Puestos Valorados'!$B$11:$BK$510,MATCH('Auxiliar General'!P$4,'Lista Puestos Valorados'!$B$10:$BK$10,0),0)="","No relevante",VLOOKUP($B114,'Lista Puestos Valorados'!$B$11:$BK$510,MATCH('Auxiliar General'!P$4,'Lista Puestos Valorados'!$B$10:$BK$10,0),0))</f>
        <v>No relevante</v>
      </c>
      <c r="W114" s="26">
        <f>+HLOOKUP(V114,Sistema_Puntos!$Q$5:$Y$43,'Auxiliar General'!R$5,FALSE)</f>
        <v>0</v>
      </c>
      <c r="X114" s="26" t="str">
        <f>+IF(VLOOKUP($B114,'Lista Puestos Valorados'!$B$11:$BK$510,MATCH('Auxiliar General'!R$4,'Lista Puestos Valorados'!$B$10:$BK$10,0),0)="","No relevante",VLOOKUP($B114,'Lista Puestos Valorados'!$B$11:$BK$510,MATCH('Auxiliar General'!R$4,'Lista Puestos Valorados'!$B$10:$BK$10,0),0))</f>
        <v>No relevante</v>
      </c>
      <c r="Y114" s="26">
        <f>+HLOOKUP(X114,Sistema_Puntos!$Q$5:$Y$43,'Auxiliar General'!T$5,FALSE)</f>
        <v>0</v>
      </c>
      <c r="Z114" s="26" t="str">
        <f>+IF(VLOOKUP($B114,'Lista Puestos Valorados'!$B$11:$BK$510,MATCH('Auxiliar General'!T$4,'Lista Puestos Valorados'!$B$10:$BK$10,0),0)="","No relevante",VLOOKUP($B114,'Lista Puestos Valorados'!$B$11:$BK$510,MATCH('Auxiliar General'!T$4,'Lista Puestos Valorados'!$B$10:$BK$10,0),0))</f>
        <v>No relevante</v>
      </c>
      <c r="AA114" s="26">
        <f>+HLOOKUP(Z114,Sistema_Puntos!$Q$5:$Y$43,'Auxiliar General'!V$5,FALSE)</f>
        <v>0</v>
      </c>
      <c r="AB114" s="26" t="str">
        <f>+IF(VLOOKUP($B114,'Lista Puestos Valorados'!$B$11:$BK$510,MATCH('Auxiliar General'!V$4,'Lista Puestos Valorados'!$B$10:$BK$10,0),0)="","No relevante",VLOOKUP($B114,'Lista Puestos Valorados'!$B$11:$BK$510,MATCH('Auxiliar General'!V$4,'Lista Puestos Valorados'!$B$10:$BK$10,0),0))</f>
        <v>No relevante</v>
      </c>
      <c r="AC114" s="26">
        <f>+HLOOKUP(AB114,Sistema_Puntos!$Q$5:$Y$43,'Auxiliar General'!X$5,FALSE)</f>
        <v>0</v>
      </c>
      <c r="AD114" s="26" t="str">
        <f>+IF(VLOOKUP($B114,'Lista Puestos Valorados'!$B$11:$BK$510,MATCH('Auxiliar General'!X$4,'Lista Puestos Valorados'!$B$10:$BK$10,0),0)="","No relevante",VLOOKUP($B114,'Lista Puestos Valorados'!$B$11:$BK$510,MATCH('Auxiliar General'!X$4,'Lista Puestos Valorados'!$B$10:$BK$10,0),0))</f>
        <v>No relevante</v>
      </c>
      <c r="AE114" s="26">
        <f>+HLOOKUP(AD114,Sistema_Puntos!$Q$5:$Y$43,'Auxiliar General'!Z$5,FALSE)</f>
        <v>0</v>
      </c>
      <c r="AF114" s="26" t="str">
        <f>+IF(VLOOKUP($B114,'Lista Puestos Valorados'!$B$11:$BK$510,MATCH('Auxiliar General'!Z$4,'Lista Puestos Valorados'!$B$10:$BK$10,0),0)="","No relevante",VLOOKUP($B114,'Lista Puestos Valorados'!$B$11:$BK$510,MATCH('Auxiliar General'!Z$4,'Lista Puestos Valorados'!$B$10:$BK$10,0),0))</f>
        <v>No relevante</v>
      </c>
      <c r="AG114" s="26">
        <f>+HLOOKUP(AF114,Sistema_Puntos!$Q$5:$Y$43,'Auxiliar General'!AB$5,FALSE)</f>
        <v>0</v>
      </c>
      <c r="AH114" s="26" t="str">
        <f>+IF(VLOOKUP($B114,'Lista Puestos Valorados'!$B$11:$BK$510,MATCH('Auxiliar General'!AB$4,'Lista Puestos Valorados'!$B$10:$BK$10,0),0)="","No relevante",VLOOKUP($B114,'Lista Puestos Valorados'!$B$11:$BK$510,MATCH('Auxiliar General'!AB$4,'Lista Puestos Valorados'!$B$10:$BK$10,0),0))</f>
        <v>No relevante</v>
      </c>
      <c r="AI114" s="26">
        <f>+HLOOKUP(AH114,Sistema_Puntos!$Q$5:$Y$43,'Auxiliar General'!AD$5,FALSE)</f>
        <v>0</v>
      </c>
      <c r="AJ114" s="26" t="str">
        <f>+IF(VLOOKUP($B114,'Lista Puestos Valorados'!$B$11:$BK$510,MATCH('Auxiliar General'!AD$4,'Lista Puestos Valorados'!$B$10:$BK$10,0),0)="","No relevante",VLOOKUP($B114,'Lista Puestos Valorados'!$B$11:$BK$510,MATCH('Auxiliar General'!AD$4,'Lista Puestos Valorados'!$B$10:$BK$10,0),0))</f>
        <v>No relevante</v>
      </c>
      <c r="AK114" s="26">
        <f>+HLOOKUP(AJ114,Sistema_Puntos!$Q$5:$Y$43,'Auxiliar General'!AF$5,FALSE)</f>
        <v>0</v>
      </c>
      <c r="AL114" s="26" t="str">
        <f>+IF(VLOOKUP($B114,'Lista Puestos Valorados'!$B$11:$BK$510,MATCH('Auxiliar General'!AF$4,'Lista Puestos Valorados'!$B$10:$BK$10,0),0)="","No relevante",VLOOKUP($B114,'Lista Puestos Valorados'!$B$11:$BK$510,MATCH('Auxiliar General'!AF$4,'Lista Puestos Valorados'!$B$10:$BK$10,0),0))</f>
        <v>No relevante</v>
      </c>
      <c r="AM114" s="26">
        <f>+HLOOKUP(AL114,Sistema_Puntos!$Q$5:$Y$43,'Auxiliar General'!AH$5,FALSE)</f>
        <v>0</v>
      </c>
      <c r="AN114" s="26" t="str">
        <f>+IF(VLOOKUP($B114,'Lista Puestos Valorados'!$B$11:$BK$510,MATCH('Auxiliar General'!AH$4,'Lista Puestos Valorados'!$B$10:$BK$10,0),0)="","No relevante",VLOOKUP($B114,'Lista Puestos Valorados'!$B$11:$BK$510,MATCH('Auxiliar General'!AH$4,'Lista Puestos Valorados'!$B$10:$BK$10,0),0))</f>
        <v>No relevante</v>
      </c>
      <c r="AO114" s="26">
        <f>+HLOOKUP(AN114,Sistema_Puntos!$Q$5:$Y$43,'Auxiliar General'!AJ$5,FALSE)</f>
        <v>0</v>
      </c>
      <c r="AP114" s="26" t="str">
        <f>+IF(VLOOKUP($B114,'Lista Puestos Valorados'!$B$11:$BK$510,MATCH('Auxiliar General'!AJ$4,'Lista Puestos Valorados'!$B$10:$BK$10,0),0)="","No relevante",VLOOKUP($B114,'Lista Puestos Valorados'!$B$11:$BK$510,MATCH('Auxiliar General'!AJ$4,'Lista Puestos Valorados'!$B$10:$BK$10,0),0))</f>
        <v>No relevante</v>
      </c>
      <c r="AQ114" s="26">
        <f>+HLOOKUP(AP114,Sistema_Puntos!$Q$5:$Y$43,'Auxiliar General'!AL$5,FALSE)</f>
        <v>0</v>
      </c>
      <c r="AR114" s="26" t="str">
        <f>+IF(VLOOKUP($B114,'Lista Puestos Valorados'!$B$11:$BK$510,MATCH('Auxiliar General'!AL$4,'Lista Puestos Valorados'!$B$10:$BK$10,0),0)="","No relevante",VLOOKUP($B114,'Lista Puestos Valorados'!$B$11:$BK$510,MATCH('Auxiliar General'!AL$4,'Lista Puestos Valorados'!$B$10:$BK$10,0),0))</f>
        <v>No relevante</v>
      </c>
      <c r="AS114" s="26">
        <f>+HLOOKUP(AR114,Sistema_Puntos!$Q$5:$Y$43,'Auxiliar General'!AN$5,FALSE)</f>
        <v>0</v>
      </c>
      <c r="AT114" s="26" t="str">
        <f>+IF(VLOOKUP($B114,'Lista Puestos Valorados'!$B$11:$BK$510,MATCH('Auxiliar General'!AN$4,'Lista Puestos Valorados'!$B$10:$BK$10,0),0)="","No relevante",VLOOKUP($B114,'Lista Puestos Valorados'!$B$11:$BK$510,MATCH('Auxiliar General'!AN$4,'Lista Puestos Valorados'!$B$10:$BK$10,0),0))</f>
        <v>No relevante</v>
      </c>
      <c r="AU114" s="26">
        <f>+HLOOKUP(AT114,Sistema_Puntos!$Q$5:$Y$43,'Auxiliar General'!AP$5,FALSE)</f>
        <v>0</v>
      </c>
      <c r="AV114" s="26" t="str">
        <f>+IF(VLOOKUP($B114,'Lista Puestos Valorados'!$B$11:$BK$510,MATCH('Auxiliar General'!AP$4,'Lista Puestos Valorados'!$B$10:$BK$10,0),0)="","No relevante",VLOOKUP($B114,'Lista Puestos Valorados'!$B$11:$BK$510,MATCH('Auxiliar General'!AP$4,'Lista Puestos Valorados'!$B$10:$BK$10,0),0))</f>
        <v>No relevante</v>
      </c>
      <c r="AW114" s="26">
        <f>+HLOOKUP(AV114,Sistema_Puntos!$Q$5:$Y$43,'Auxiliar General'!AR$5,FALSE)</f>
        <v>0</v>
      </c>
      <c r="AX114" s="26" t="str">
        <f>+IF(VLOOKUP($B114,'Lista Puestos Valorados'!$B$11:$BK$510,MATCH('Auxiliar General'!AR$4,'Lista Puestos Valorados'!$B$10:$BK$10,0),0)="","No relevante",VLOOKUP($B114,'Lista Puestos Valorados'!$B$11:$BK$510,MATCH('Auxiliar General'!AR$4,'Lista Puestos Valorados'!$B$10:$BK$10,0),0))</f>
        <v>No relevante</v>
      </c>
      <c r="AY114" s="26">
        <f>+HLOOKUP(AX114,Sistema_Puntos!$Q$5:$Y$43,'Auxiliar General'!AT$5,FALSE)</f>
        <v>0</v>
      </c>
      <c r="AZ114" s="26" t="str">
        <f>+IF(VLOOKUP($B114,'Lista Puestos Valorados'!$B$11:$BK$510,MATCH('Auxiliar General'!AT$4,'Lista Puestos Valorados'!$B$10:$BK$10,0),0)="","No relevante",VLOOKUP($B114,'Lista Puestos Valorados'!$B$11:$BK$510,MATCH('Auxiliar General'!AT$4,'Lista Puestos Valorados'!$B$10:$BK$10,0),0))</f>
        <v>No relevante</v>
      </c>
      <c r="BA114" s="26">
        <f>+HLOOKUP(AZ114,Sistema_Puntos!$Q$5:$Y$43,'Auxiliar General'!AV$5,FALSE)</f>
        <v>0</v>
      </c>
      <c r="BB114" s="26" t="str">
        <f>+IF(VLOOKUP($B114,'Lista Puestos Valorados'!$B$11:$BK$510,MATCH('Auxiliar General'!AV$4,'Lista Puestos Valorados'!$B$10:$BK$10,0),0)="","No relevante",VLOOKUP($B114,'Lista Puestos Valorados'!$B$11:$BK$510,MATCH('Auxiliar General'!AV$4,'Lista Puestos Valorados'!$B$10:$BK$10,0),0))</f>
        <v>No relevante</v>
      </c>
      <c r="BC114" s="26">
        <f>+HLOOKUP(BB114,Sistema_Puntos!$Q$5:$Y$43,'Auxiliar General'!AX$5,FALSE)</f>
        <v>0</v>
      </c>
      <c r="BD114" s="26" t="str">
        <f>+IF(VLOOKUP($B114,'Lista Puestos Valorados'!$B$11:$BK$510,MATCH('Auxiliar General'!AX$4,'Lista Puestos Valorados'!$B$10:$BK$10,0),0)="","No relevante",VLOOKUP($B114,'Lista Puestos Valorados'!$B$11:$BK$510,MATCH('Auxiliar General'!AX$4,'Lista Puestos Valorados'!$B$10:$BK$10,0),0))</f>
        <v>No relevante</v>
      </c>
      <c r="BE114" s="26">
        <f>+HLOOKUP(BD114,Sistema_Puntos!$Q$5:$Y$43,'Auxiliar General'!AZ$5,FALSE)</f>
        <v>0</v>
      </c>
      <c r="BF114" s="26" t="str">
        <f>+IF(VLOOKUP($B114,'Lista Puestos Valorados'!$B$11:$BK$510,MATCH('Auxiliar General'!AZ$4,'Lista Puestos Valorados'!$B$10:$BK$10,0),0)="","No relevante",VLOOKUP($B114,'Lista Puestos Valorados'!$B$11:$BK$510,MATCH('Auxiliar General'!AZ$4,'Lista Puestos Valorados'!$B$10:$BK$10,0),0))</f>
        <v>No relevante</v>
      </c>
      <c r="BG114" s="26">
        <f>+HLOOKUP(BF114,Sistema_Puntos!$Q$5:$Y$43,'Auxiliar General'!BB$5,FALSE)</f>
        <v>0</v>
      </c>
      <c r="BH114" s="26" t="str">
        <f>+IF(VLOOKUP($B114,'Lista Puestos Valorados'!$B$11:$BK$510,MATCH('Auxiliar General'!BB$4,'Lista Puestos Valorados'!$B$10:$BK$10,0),0)="","No relevante",VLOOKUP($B114,'Lista Puestos Valorados'!$B$11:$BK$510,MATCH('Auxiliar General'!BB$4,'Lista Puestos Valorados'!$B$10:$BK$10,0),0))</f>
        <v>No relevante</v>
      </c>
      <c r="BI114" s="26">
        <f>+HLOOKUP(BH114,Sistema_Puntos!$Q$5:$Y$43,'Auxiliar General'!BD$5,FALSE)</f>
        <v>0</v>
      </c>
      <c r="BJ114" s="26" t="str">
        <f>+IF(VLOOKUP($B114,'Lista Puestos Valorados'!$B$11:$BK$510,MATCH('Auxiliar General'!BD$4,'Lista Puestos Valorados'!$B$10:$BK$10,0),0)="","No relevante",VLOOKUP($B114,'Lista Puestos Valorados'!$B$11:$BK$510,MATCH('Auxiliar General'!BD$4,'Lista Puestos Valorados'!$B$10:$BK$10,0),0))</f>
        <v>No relevante</v>
      </c>
      <c r="BK114" s="26">
        <f>+HLOOKUP(BJ114,Sistema_Puntos!$Q$5:$Y$43,'Auxiliar General'!BF$5,FALSE)</f>
        <v>0</v>
      </c>
      <c r="BL114" s="26" t="str">
        <f>+IF(VLOOKUP($B114,'Lista Puestos Valorados'!$B$11:$BK$510,MATCH('Auxiliar General'!BF$4,'Lista Puestos Valorados'!$B$10:$BK$10,0),0)="","No relevante",VLOOKUP($B114,'Lista Puestos Valorados'!$B$11:$BK$510,MATCH('Auxiliar General'!BF$4,'Lista Puestos Valorados'!$B$10:$BK$10,0),0))</f>
        <v>No relevante</v>
      </c>
      <c r="BM114" s="26">
        <f>+HLOOKUP(BL114,Sistema_Puntos!$Q$5:$Y$43,'Auxiliar General'!BH$5,FALSE)</f>
        <v>0</v>
      </c>
      <c r="BN114" s="26" t="str">
        <f>+IF(VLOOKUP($B114,'Lista Puestos Valorados'!$B$11:$BK$510,MATCH('Auxiliar General'!BH$4,'Lista Puestos Valorados'!$B$10:$BK$10,0),0)="","No relevante",VLOOKUP($B114,'Lista Puestos Valorados'!$B$11:$BK$510,MATCH('Auxiliar General'!BH$4,'Lista Puestos Valorados'!$B$10:$BK$10,0),0))</f>
        <v>No relevante</v>
      </c>
      <c r="BO114" s="26">
        <f>+HLOOKUP(BN114,Sistema_Puntos!$Q$5:$Y$43,'Auxiliar General'!BJ$5,FALSE)</f>
        <v>0</v>
      </c>
      <c r="BP114" s="26" t="str">
        <f>+IF(VLOOKUP($B114,'Lista Puestos Valorados'!$B$11:$BK$510,MATCH('Auxiliar General'!BJ$4,'Lista Puestos Valorados'!$B$10:$BK$10,0),0)="","No relevante",VLOOKUP($B114,'Lista Puestos Valorados'!$B$11:$BK$510,MATCH('Auxiliar General'!BJ$4,'Lista Puestos Valorados'!$B$10:$BK$10,0),0))</f>
        <v>No relevante</v>
      </c>
      <c r="BQ114" s="26">
        <f>+HLOOKUP(BP114,Sistema_Puntos!$Q$5:$Y$43,'Auxiliar General'!BL$5,FALSE)</f>
        <v>0</v>
      </c>
      <c r="BR114" s="26" t="str">
        <f>+IF(VLOOKUP($B114,'Lista Puestos Valorados'!$B$11:$BK$510,MATCH('Auxiliar General'!BL$4,'Lista Puestos Valorados'!$B$10:$BK$10,0),0)="","No relevante",VLOOKUP($B114,'Lista Puestos Valorados'!$B$11:$BK$510,MATCH('Auxiliar General'!BL$4,'Lista Puestos Valorados'!$B$10:$BK$10,0),0))</f>
        <v>No relevante</v>
      </c>
      <c r="BS114" s="26">
        <f>+HLOOKUP(BR114,Sistema_Puntos!$Q$5:$Y$43,'Auxiliar General'!BN$5,FALSE)</f>
        <v>0</v>
      </c>
      <c r="BT114" s="26" t="str">
        <f>+IF(VLOOKUP($B114,'Lista Puestos Valorados'!$B$11:$BK$510,MATCH('Auxiliar General'!BN$4,'Lista Puestos Valorados'!$B$10:$BK$10,0),0)="","No relevante",VLOOKUP($B114,'Lista Puestos Valorados'!$B$11:$BK$510,MATCH('Auxiliar General'!BN$4,'Lista Puestos Valorados'!$B$10:$BK$10,0),0))</f>
        <v>No relevante</v>
      </c>
      <c r="BU114" s="26">
        <f>+HLOOKUP(BT114,Sistema_Puntos!$Q$5:$Y$43,'Auxiliar General'!BP$5,FALSE)</f>
        <v>0</v>
      </c>
      <c r="BV114" s="26" t="str">
        <f>+IF(VLOOKUP($B114,'Lista Puestos Valorados'!$B$11:$BK$510,MATCH('Auxiliar General'!BP$4,'Lista Puestos Valorados'!$B$10:$BK$10,0),0)="","No relevante",VLOOKUP($B114,'Lista Puestos Valorados'!$B$11:$BK$510,MATCH('Auxiliar General'!BP$4,'Lista Puestos Valorados'!$B$10:$BK$10,0),0))</f>
        <v>No relevante</v>
      </c>
      <c r="BW114" s="26">
        <f>+HLOOKUP(BV114,Sistema_Puntos!$Q$5:$Y$43,'Auxiliar General'!BR$5,FALSE)</f>
        <v>0</v>
      </c>
      <c r="BX114" s="26" t="str">
        <f>+IF(VLOOKUP($B114,'Lista Puestos Valorados'!$B$11:$BK$510,MATCH('Auxiliar General'!BR$4,'Lista Puestos Valorados'!$B$10:$BK$10,0),0)="","No relevante",VLOOKUP($B114,'Lista Puestos Valorados'!$B$11:$BK$510,MATCH('Auxiliar General'!BR$4,'Lista Puestos Valorados'!$B$10:$BK$10,0),0))</f>
        <v>No relevante</v>
      </c>
      <c r="BY114" s="26">
        <f>+HLOOKUP(BX114,Sistema_Puntos!$Q$5:$Y$43,'Auxiliar General'!BT$5,FALSE)</f>
        <v>0</v>
      </c>
      <c r="BZ114" s="26" t="str">
        <f>+IF(VLOOKUP($B114,'Lista Puestos Valorados'!$B$11:$BK$510,MATCH('Auxiliar General'!BT$4,'Lista Puestos Valorados'!$B$10:$BK$10,0),0)="","No relevante",VLOOKUP($B114,'Lista Puestos Valorados'!$B$11:$BK$510,MATCH('Auxiliar General'!BT$4,'Lista Puestos Valorados'!$B$10:$BK$10,0),0))</f>
        <v>No relevante</v>
      </c>
      <c r="CA114" s="26">
        <f>+HLOOKUP(BZ114,Sistema_Puntos!$Q$5:$Y$43,'Auxiliar General'!BV$5,FALSE)</f>
        <v>0</v>
      </c>
      <c r="CB114" s="26" t="str">
        <f>+IF(VLOOKUP($B114,'Lista Puestos Valorados'!$B$11:$BK$510,MATCH('Auxiliar General'!BV$4,'Lista Puestos Valorados'!$B$10:$BK$10,0),0)="","No relevante",VLOOKUP($B114,'Lista Puestos Valorados'!$B$11:$BK$510,MATCH('Auxiliar General'!BV$4,'Lista Puestos Valorados'!$B$10:$BK$10,0),0))</f>
        <v>No relevante</v>
      </c>
      <c r="CC114" s="26">
        <f>+HLOOKUP(CB114,Sistema_Puntos!$Q$5:$Y$43,'Auxiliar General'!BX$5,FALSE)</f>
        <v>0</v>
      </c>
      <c r="CD114" s="26" t="str">
        <f>+IF(VLOOKUP($B114,'Lista Puestos Valorados'!$B$11:$BK$510,MATCH('Auxiliar General'!BX$4,'Lista Puestos Valorados'!$B$10:$BK$10,0),0)="","No relevante",VLOOKUP($B114,'Lista Puestos Valorados'!$B$11:$BK$510,MATCH('Auxiliar General'!BX$4,'Lista Puestos Valorados'!$B$10:$BK$10,0),0))</f>
        <v>No relevante</v>
      </c>
      <c r="CE114" s="26">
        <f>+HLOOKUP(CD114,Sistema_Puntos!$Q$5:$Y$43,'Auxiliar General'!BZ$5,FALSE)</f>
        <v>0</v>
      </c>
      <c r="CF114" s="26" t="str">
        <f>+IF(VLOOKUP($B114,'Lista Puestos Valorados'!$B$11:$BK$510,MATCH('Auxiliar General'!BZ$4,'Lista Puestos Valorados'!$B$10:$BK$10,0),0)="","No relevante",VLOOKUP($B114,'Lista Puestos Valorados'!$B$11:$BK$510,MATCH('Auxiliar General'!BZ$4,'Lista Puestos Valorados'!$B$10:$BK$10,0),0))</f>
        <v>No relevante</v>
      </c>
      <c r="CG114" s="26">
        <f>+HLOOKUP(CF114,Sistema_Puntos!$Q$5:$Y$43,'Auxiliar General'!CB$5,FALSE)</f>
        <v>0</v>
      </c>
      <c r="CH114" s="29"/>
      <c r="CI114" s="29"/>
    </row>
    <row r="115" spans="2:87" ht="17.55" customHeight="1">
      <c r="B115" s="26">
        <f>+'Listado de Puestos'!B115</f>
        <v>105</v>
      </c>
      <c r="C115" s="26" t="str">
        <f>+IF('Lista Puestos Valorados'!C115="","",'Lista Puestos Valorados'!C115)</f>
        <v/>
      </c>
      <c r="D115" s="26" t="str">
        <f>+IF('Lista Puestos Valorados'!D115="","",'Lista Puestos Valorados'!D115)</f>
        <v/>
      </c>
      <c r="E115" s="26" t="str">
        <f>+IF('Lista Puestos Valorados'!E115="","",'Lista Puestos Valorados'!E115)</f>
        <v/>
      </c>
      <c r="F115" s="26" t="str">
        <f>+IF('Lista Puestos Valorados'!F115="","",'Lista Puestos Valorados'!F115)</f>
        <v/>
      </c>
      <c r="G115" s="26" t="str">
        <f>+IF('Lista Puestos Valorados'!G115="","",'Lista Puestos Valorados'!G115)</f>
        <v/>
      </c>
      <c r="H115" s="26" t="str">
        <f>+IF('Lista Puestos Valorados'!H115="","",'Lista Puestos Valorados'!H115)</f>
        <v/>
      </c>
      <c r="I115" s="26" t="str">
        <f>+IF('Lista Puestos Valorados'!I115="","",'Lista Puestos Valorados'!I115)</f>
        <v/>
      </c>
      <c r="J115" s="118" t="e">
        <f t="array" ref="J115">+IF(L115="","",_xlfn.IFS(L115&lt;='Cortes de Agrupacion'!$F$15,'Cortes de Agrupacion'!$E$15,'Resultados General'!L115&lt;='Cortes de Agrupacion'!$F$14,'Cortes de Agrupacion'!$E$14,'Resultados General'!L115&lt;='Cortes de Agrupacion'!$F$13,'Cortes de Agrupacion'!$E$13,L115&lt;='Cortes de Agrupacion'!$F$12,'Cortes de Agrupacion'!$E$12,'Resultados General'!L115&lt;='Cortes de Agrupacion'!$F$11,'Cortes de Agrupacion'!$E$11,'Resultados General'!L115&lt;='Cortes de Agrupacion'!$F$10,'Cortes de Agrupacion'!$E$10,'Resultados General'!L115&lt;='Cortes de Agrupacion'!$F$9,'Cortes de Agrupacion'!$E$9,'Resultados General'!L115&lt;='Cortes de Agrupacion'!$F$8,'Cortes de Agrupacion'!$E$8,'Resultados General'!L115&lt;='Cortes de Agrupacion'!$F$7,'Cortes de Agrupacion'!$E$7,'Resultados General'!L115&lt;='Cortes de Agrupacion'!$F$6,'Cortes de Agrupacion'!$E$6))</f>
        <v>#VALUE!</v>
      </c>
      <c r="K115" s="118" t="str">
        <f t="shared" si="2"/>
        <v/>
      </c>
      <c r="L115" s="124" t="e">
        <f>#VALUE!</f>
        <v>#VALUE!</v>
      </c>
      <c r="M115" s="26" t="e">
        <f ca="1">+_xlfn.IFNA(VLOOKUP(C115,'Distribución de puestos'!$B$8:$I$507,8,0),"")</f>
        <v>#NAME?</v>
      </c>
      <c r="N115" s="26" t="str">
        <f>+IF(VLOOKUP($B115,'Lista Puestos Valorados'!$B$11:$BK$510,MATCH('Auxiliar General'!H$4,'Lista Puestos Valorados'!$B$10:$BK$10,0),0)="","No relevante",VLOOKUP($B115,'Lista Puestos Valorados'!$B$11:$BK$510,MATCH('Auxiliar General'!H$4,'Lista Puestos Valorados'!$B$10:$BK$10,0),0))</f>
        <v>No relevante</v>
      </c>
      <c r="O115" s="26">
        <f>+HLOOKUP(N115,Sistema_Puntos!$Q$5:$Y$43,'Auxiliar General'!J$5,FALSE)</f>
        <v>0</v>
      </c>
      <c r="P115" s="26" t="str">
        <f>+IF(VLOOKUP($B115,'Lista Puestos Valorados'!$B$11:$BK$510,MATCH('Auxiliar General'!J$4,'Lista Puestos Valorados'!$B$10:$BK$10,0),0)="","No relevante",VLOOKUP($B115,'Lista Puestos Valorados'!$B$11:$BK$510,MATCH('Auxiliar General'!J$4,'Lista Puestos Valorados'!$B$10:$BK$10,0),0))</f>
        <v>No relevante</v>
      </c>
      <c r="Q115" s="26">
        <f>+HLOOKUP(P115,Sistema_Puntos!$Q$5:$Y$43,'Auxiliar General'!L$5,FALSE)</f>
        <v>0</v>
      </c>
      <c r="R115" s="26" t="str">
        <f>+IF(VLOOKUP($B115,'Lista Puestos Valorados'!$B$11:$BK$510,MATCH('Auxiliar General'!L$4,'Lista Puestos Valorados'!$B$10:$BK$10,0),0)="","No relevante",VLOOKUP($B115,'Lista Puestos Valorados'!$B$11:$BK$510,MATCH('Auxiliar General'!L$4,'Lista Puestos Valorados'!$B$10:$BK$10,0),0))</f>
        <v>No relevante</v>
      </c>
      <c r="S115" s="26">
        <f>+HLOOKUP(R115,Sistema_Puntos!$Q$5:$Y$43,'Auxiliar General'!N$5,FALSE)</f>
        <v>0</v>
      </c>
      <c r="T115" s="26" t="str">
        <f>+IF(VLOOKUP($B115,'Lista Puestos Valorados'!$B$11:$BK$510,MATCH('Auxiliar General'!N$4,'Lista Puestos Valorados'!$B$10:$BK$10,0),0)="","No relevante",VLOOKUP($B115,'Lista Puestos Valorados'!$B$11:$BK$510,MATCH('Auxiliar General'!N$4,'Lista Puestos Valorados'!$B$10:$BK$10,0),0))</f>
        <v>No relevante</v>
      </c>
      <c r="U115" s="26">
        <f>+HLOOKUP(T115,Sistema_Puntos!$Q$5:$Y$43,'Auxiliar General'!P$5,FALSE)</f>
        <v>0</v>
      </c>
      <c r="V115" s="26" t="str">
        <f>+IF(VLOOKUP($B115,'Lista Puestos Valorados'!$B$11:$BK$510,MATCH('Auxiliar General'!P$4,'Lista Puestos Valorados'!$B$10:$BK$10,0),0)="","No relevante",VLOOKUP($B115,'Lista Puestos Valorados'!$B$11:$BK$510,MATCH('Auxiliar General'!P$4,'Lista Puestos Valorados'!$B$10:$BK$10,0),0))</f>
        <v>No relevante</v>
      </c>
      <c r="W115" s="26">
        <f>+HLOOKUP(V115,Sistema_Puntos!$Q$5:$Y$43,'Auxiliar General'!R$5,FALSE)</f>
        <v>0</v>
      </c>
      <c r="X115" s="26" t="str">
        <f>+IF(VLOOKUP($B115,'Lista Puestos Valorados'!$B$11:$BK$510,MATCH('Auxiliar General'!R$4,'Lista Puestos Valorados'!$B$10:$BK$10,0),0)="","No relevante",VLOOKUP($B115,'Lista Puestos Valorados'!$B$11:$BK$510,MATCH('Auxiliar General'!R$4,'Lista Puestos Valorados'!$B$10:$BK$10,0),0))</f>
        <v>No relevante</v>
      </c>
      <c r="Y115" s="26">
        <f>+HLOOKUP(X115,Sistema_Puntos!$Q$5:$Y$43,'Auxiliar General'!T$5,FALSE)</f>
        <v>0</v>
      </c>
      <c r="Z115" s="26" t="str">
        <f>+IF(VLOOKUP($B115,'Lista Puestos Valorados'!$B$11:$BK$510,MATCH('Auxiliar General'!T$4,'Lista Puestos Valorados'!$B$10:$BK$10,0),0)="","No relevante",VLOOKUP($B115,'Lista Puestos Valorados'!$B$11:$BK$510,MATCH('Auxiliar General'!T$4,'Lista Puestos Valorados'!$B$10:$BK$10,0),0))</f>
        <v>No relevante</v>
      </c>
      <c r="AA115" s="26">
        <f>+HLOOKUP(Z115,Sistema_Puntos!$Q$5:$Y$43,'Auxiliar General'!V$5,FALSE)</f>
        <v>0</v>
      </c>
      <c r="AB115" s="26" t="str">
        <f>+IF(VLOOKUP($B115,'Lista Puestos Valorados'!$B$11:$BK$510,MATCH('Auxiliar General'!V$4,'Lista Puestos Valorados'!$B$10:$BK$10,0),0)="","No relevante",VLOOKUP($B115,'Lista Puestos Valorados'!$B$11:$BK$510,MATCH('Auxiliar General'!V$4,'Lista Puestos Valorados'!$B$10:$BK$10,0),0))</f>
        <v>No relevante</v>
      </c>
      <c r="AC115" s="26">
        <f>+HLOOKUP(AB115,Sistema_Puntos!$Q$5:$Y$43,'Auxiliar General'!X$5,FALSE)</f>
        <v>0</v>
      </c>
      <c r="AD115" s="26" t="str">
        <f>+IF(VLOOKUP($B115,'Lista Puestos Valorados'!$B$11:$BK$510,MATCH('Auxiliar General'!X$4,'Lista Puestos Valorados'!$B$10:$BK$10,0),0)="","No relevante",VLOOKUP($B115,'Lista Puestos Valorados'!$B$11:$BK$510,MATCH('Auxiliar General'!X$4,'Lista Puestos Valorados'!$B$10:$BK$10,0),0))</f>
        <v>No relevante</v>
      </c>
      <c r="AE115" s="26">
        <f>+HLOOKUP(AD115,Sistema_Puntos!$Q$5:$Y$43,'Auxiliar General'!Z$5,FALSE)</f>
        <v>0</v>
      </c>
      <c r="AF115" s="26" t="str">
        <f>+IF(VLOOKUP($B115,'Lista Puestos Valorados'!$B$11:$BK$510,MATCH('Auxiliar General'!Z$4,'Lista Puestos Valorados'!$B$10:$BK$10,0),0)="","No relevante",VLOOKUP($B115,'Lista Puestos Valorados'!$B$11:$BK$510,MATCH('Auxiliar General'!Z$4,'Lista Puestos Valorados'!$B$10:$BK$10,0),0))</f>
        <v>No relevante</v>
      </c>
      <c r="AG115" s="26">
        <f>+HLOOKUP(AF115,Sistema_Puntos!$Q$5:$Y$43,'Auxiliar General'!AB$5,FALSE)</f>
        <v>0</v>
      </c>
      <c r="AH115" s="26" t="str">
        <f>+IF(VLOOKUP($B115,'Lista Puestos Valorados'!$B$11:$BK$510,MATCH('Auxiliar General'!AB$4,'Lista Puestos Valorados'!$B$10:$BK$10,0),0)="","No relevante",VLOOKUP($B115,'Lista Puestos Valorados'!$B$11:$BK$510,MATCH('Auxiliar General'!AB$4,'Lista Puestos Valorados'!$B$10:$BK$10,0),0))</f>
        <v>No relevante</v>
      </c>
      <c r="AI115" s="26">
        <f>+HLOOKUP(AH115,Sistema_Puntos!$Q$5:$Y$43,'Auxiliar General'!AD$5,FALSE)</f>
        <v>0</v>
      </c>
      <c r="AJ115" s="26" t="str">
        <f>+IF(VLOOKUP($B115,'Lista Puestos Valorados'!$B$11:$BK$510,MATCH('Auxiliar General'!AD$4,'Lista Puestos Valorados'!$B$10:$BK$10,0),0)="","No relevante",VLOOKUP($B115,'Lista Puestos Valorados'!$B$11:$BK$510,MATCH('Auxiliar General'!AD$4,'Lista Puestos Valorados'!$B$10:$BK$10,0),0))</f>
        <v>No relevante</v>
      </c>
      <c r="AK115" s="26">
        <f>+HLOOKUP(AJ115,Sistema_Puntos!$Q$5:$Y$43,'Auxiliar General'!AF$5,FALSE)</f>
        <v>0</v>
      </c>
      <c r="AL115" s="26" t="str">
        <f>+IF(VLOOKUP($B115,'Lista Puestos Valorados'!$B$11:$BK$510,MATCH('Auxiliar General'!AF$4,'Lista Puestos Valorados'!$B$10:$BK$10,0),0)="","No relevante",VLOOKUP($B115,'Lista Puestos Valorados'!$B$11:$BK$510,MATCH('Auxiliar General'!AF$4,'Lista Puestos Valorados'!$B$10:$BK$10,0),0))</f>
        <v>No relevante</v>
      </c>
      <c r="AM115" s="26">
        <f>+HLOOKUP(AL115,Sistema_Puntos!$Q$5:$Y$43,'Auxiliar General'!AH$5,FALSE)</f>
        <v>0</v>
      </c>
      <c r="AN115" s="26" t="str">
        <f>+IF(VLOOKUP($B115,'Lista Puestos Valorados'!$B$11:$BK$510,MATCH('Auxiliar General'!AH$4,'Lista Puestos Valorados'!$B$10:$BK$10,0),0)="","No relevante",VLOOKUP($B115,'Lista Puestos Valorados'!$B$11:$BK$510,MATCH('Auxiliar General'!AH$4,'Lista Puestos Valorados'!$B$10:$BK$10,0),0))</f>
        <v>No relevante</v>
      </c>
      <c r="AO115" s="26">
        <f>+HLOOKUP(AN115,Sistema_Puntos!$Q$5:$Y$43,'Auxiliar General'!AJ$5,FALSE)</f>
        <v>0</v>
      </c>
      <c r="AP115" s="26" t="str">
        <f>+IF(VLOOKUP($B115,'Lista Puestos Valorados'!$B$11:$BK$510,MATCH('Auxiliar General'!AJ$4,'Lista Puestos Valorados'!$B$10:$BK$10,0),0)="","No relevante",VLOOKUP($B115,'Lista Puestos Valorados'!$B$11:$BK$510,MATCH('Auxiliar General'!AJ$4,'Lista Puestos Valorados'!$B$10:$BK$10,0),0))</f>
        <v>No relevante</v>
      </c>
      <c r="AQ115" s="26">
        <f>+HLOOKUP(AP115,Sistema_Puntos!$Q$5:$Y$43,'Auxiliar General'!AL$5,FALSE)</f>
        <v>0</v>
      </c>
      <c r="AR115" s="26" t="str">
        <f>+IF(VLOOKUP($B115,'Lista Puestos Valorados'!$B$11:$BK$510,MATCH('Auxiliar General'!AL$4,'Lista Puestos Valorados'!$B$10:$BK$10,0),0)="","No relevante",VLOOKUP($B115,'Lista Puestos Valorados'!$B$11:$BK$510,MATCH('Auxiliar General'!AL$4,'Lista Puestos Valorados'!$B$10:$BK$10,0),0))</f>
        <v>No relevante</v>
      </c>
      <c r="AS115" s="26">
        <f>+HLOOKUP(AR115,Sistema_Puntos!$Q$5:$Y$43,'Auxiliar General'!AN$5,FALSE)</f>
        <v>0</v>
      </c>
      <c r="AT115" s="26" t="str">
        <f>+IF(VLOOKUP($B115,'Lista Puestos Valorados'!$B$11:$BK$510,MATCH('Auxiliar General'!AN$4,'Lista Puestos Valorados'!$B$10:$BK$10,0),0)="","No relevante",VLOOKUP($B115,'Lista Puestos Valorados'!$B$11:$BK$510,MATCH('Auxiliar General'!AN$4,'Lista Puestos Valorados'!$B$10:$BK$10,0),0))</f>
        <v>No relevante</v>
      </c>
      <c r="AU115" s="26">
        <f>+HLOOKUP(AT115,Sistema_Puntos!$Q$5:$Y$43,'Auxiliar General'!AP$5,FALSE)</f>
        <v>0</v>
      </c>
      <c r="AV115" s="26" t="str">
        <f>+IF(VLOOKUP($B115,'Lista Puestos Valorados'!$B$11:$BK$510,MATCH('Auxiliar General'!AP$4,'Lista Puestos Valorados'!$B$10:$BK$10,0),0)="","No relevante",VLOOKUP($B115,'Lista Puestos Valorados'!$B$11:$BK$510,MATCH('Auxiliar General'!AP$4,'Lista Puestos Valorados'!$B$10:$BK$10,0),0))</f>
        <v>No relevante</v>
      </c>
      <c r="AW115" s="26">
        <f>+HLOOKUP(AV115,Sistema_Puntos!$Q$5:$Y$43,'Auxiliar General'!AR$5,FALSE)</f>
        <v>0</v>
      </c>
      <c r="AX115" s="26" t="str">
        <f>+IF(VLOOKUP($B115,'Lista Puestos Valorados'!$B$11:$BK$510,MATCH('Auxiliar General'!AR$4,'Lista Puestos Valorados'!$B$10:$BK$10,0),0)="","No relevante",VLOOKUP($B115,'Lista Puestos Valorados'!$B$11:$BK$510,MATCH('Auxiliar General'!AR$4,'Lista Puestos Valorados'!$B$10:$BK$10,0),0))</f>
        <v>No relevante</v>
      </c>
      <c r="AY115" s="26">
        <f>+HLOOKUP(AX115,Sistema_Puntos!$Q$5:$Y$43,'Auxiliar General'!AT$5,FALSE)</f>
        <v>0</v>
      </c>
      <c r="AZ115" s="26" t="str">
        <f>+IF(VLOOKUP($B115,'Lista Puestos Valorados'!$B$11:$BK$510,MATCH('Auxiliar General'!AT$4,'Lista Puestos Valorados'!$B$10:$BK$10,0),0)="","No relevante",VLOOKUP($B115,'Lista Puestos Valorados'!$B$11:$BK$510,MATCH('Auxiliar General'!AT$4,'Lista Puestos Valorados'!$B$10:$BK$10,0),0))</f>
        <v>No relevante</v>
      </c>
      <c r="BA115" s="26">
        <f>+HLOOKUP(AZ115,Sistema_Puntos!$Q$5:$Y$43,'Auxiliar General'!AV$5,FALSE)</f>
        <v>0</v>
      </c>
      <c r="BB115" s="26" t="str">
        <f>+IF(VLOOKUP($B115,'Lista Puestos Valorados'!$B$11:$BK$510,MATCH('Auxiliar General'!AV$4,'Lista Puestos Valorados'!$B$10:$BK$10,0),0)="","No relevante",VLOOKUP($B115,'Lista Puestos Valorados'!$B$11:$BK$510,MATCH('Auxiliar General'!AV$4,'Lista Puestos Valorados'!$B$10:$BK$10,0),0))</f>
        <v>No relevante</v>
      </c>
      <c r="BC115" s="26">
        <f>+HLOOKUP(BB115,Sistema_Puntos!$Q$5:$Y$43,'Auxiliar General'!AX$5,FALSE)</f>
        <v>0</v>
      </c>
      <c r="BD115" s="26" t="str">
        <f>+IF(VLOOKUP($B115,'Lista Puestos Valorados'!$B$11:$BK$510,MATCH('Auxiliar General'!AX$4,'Lista Puestos Valorados'!$B$10:$BK$10,0),0)="","No relevante",VLOOKUP($B115,'Lista Puestos Valorados'!$B$11:$BK$510,MATCH('Auxiliar General'!AX$4,'Lista Puestos Valorados'!$B$10:$BK$10,0),0))</f>
        <v>No relevante</v>
      </c>
      <c r="BE115" s="26">
        <f>+HLOOKUP(BD115,Sistema_Puntos!$Q$5:$Y$43,'Auxiliar General'!AZ$5,FALSE)</f>
        <v>0</v>
      </c>
      <c r="BF115" s="26" t="str">
        <f>+IF(VLOOKUP($B115,'Lista Puestos Valorados'!$B$11:$BK$510,MATCH('Auxiliar General'!AZ$4,'Lista Puestos Valorados'!$B$10:$BK$10,0),0)="","No relevante",VLOOKUP($B115,'Lista Puestos Valorados'!$B$11:$BK$510,MATCH('Auxiliar General'!AZ$4,'Lista Puestos Valorados'!$B$10:$BK$10,0),0))</f>
        <v>No relevante</v>
      </c>
      <c r="BG115" s="26">
        <f>+HLOOKUP(BF115,Sistema_Puntos!$Q$5:$Y$43,'Auxiliar General'!BB$5,FALSE)</f>
        <v>0</v>
      </c>
      <c r="BH115" s="26" t="str">
        <f>+IF(VLOOKUP($B115,'Lista Puestos Valorados'!$B$11:$BK$510,MATCH('Auxiliar General'!BB$4,'Lista Puestos Valorados'!$B$10:$BK$10,0),0)="","No relevante",VLOOKUP($B115,'Lista Puestos Valorados'!$B$11:$BK$510,MATCH('Auxiliar General'!BB$4,'Lista Puestos Valorados'!$B$10:$BK$10,0),0))</f>
        <v>No relevante</v>
      </c>
      <c r="BI115" s="26">
        <f>+HLOOKUP(BH115,Sistema_Puntos!$Q$5:$Y$43,'Auxiliar General'!BD$5,FALSE)</f>
        <v>0</v>
      </c>
      <c r="BJ115" s="26" t="str">
        <f>+IF(VLOOKUP($B115,'Lista Puestos Valorados'!$B$11:$BK$510,MATCH('Auxiliar General'!BD$4,'Lista Puestos Valorados'!$B$10:$BK$10,0),0)="","No relevante",VLOOKUP($B115,'Lista Puestos Valorados'!$B$11:$BK$510,MATCH('Auxiliar General'!BD$4,'Lista Puestos Valorados'!$B$10:$BK$10,0),0))</f>
        <v>No relevante</v>
      </c>
      <c r="BK115" s="26">
        <f>+HLOOKUP(BJ115,Sistema_Puntos!$Q$5:$Y$43,'Auxiliar General'!BF$5,FALSE)</f>
        <v>0</v>
      </c>
      <c r="BL115" s="26" t="str">
        <f>+IF(VLOOKUP($B115,'Lista Puestos Valorados'!$B$11:$BK$510,MATCH('Auxiliar General'!BF$4,'Lista Puestos Valorados'!$B$10:$BK$10,0),0)="","No relevante",VLOOKUP($B115,'Lista Puestos Valorados'!$B$11:$BK$510,MATCH('Auxiliar General'!BF$4,'Lista Puestos Valorados'!$B$10:$BK$10,0),0))</f>
        <v>No relevante</v>
      </c>
      <c r="BM115" s="26">
        <f>+HLOOKUP(BL115,Sistema_Puntos!$Q$5:$Y$43,'Auxiliar General'!BH$5,FALSE)</f>
        <v>0</v>
      </c>
      <c r="BN115" s="26" t="str">
        <f>+IF(VLOOKUP($B115,'Lista Puestos Valorados'!$B$11:$BK$510,MATCH('Auxiliar General'!BH$4,'Lista Puestos Valorados'!$B$10:$BK$10,0),0)="","No relevante",VLOOKUP($B115,'Lista Puestos Valorados'!$B$11:$BK$510,MATCH('Auxiliar General'!BH$4,'Lista Puestos Valorados'!$B$10:$BK$10,0),0))</f>
        <v>No relevante</v>
      </c>
      <c r="BO115" s="26">
        <f>+HLOOKUP(BN115,Sistema_Puntos!$Q$5:$Y$43,'Auxiliar General'!BJ$5,FALSE)</f>
        <v>0</v>
      </c>
      <c r="BP115" s="26" t="str">
        <f>+IF(VLOOKUP($B115,'Lista Puestos Valorados'!$B$11:$BK$510,MATCH('Auxiliar General'!BJ$4,'Lista Puestos Valorados'!$B$10:$BK$10,0),0)="","No relevante",VLOOKUP($B115,'Lista Puestos Valorados'!$B$11:$BK$510,MATCH('Auxiliar General'!BJ$4,'Lista Puestos Valorados'!$B$10:$BK$10,0),0))</f>
        <v>No relevante</v>
      </c>
      <c r="BQ115" s="26">
        <f>+HLOOKUP(BP115,Sistema_Puntos!$Q$5:$Y$43,'Auxiliar General'!BL$5,FALSE)</f>
        <v>0</v>
      </c>
      <c r="BR115" s="26" t="str">
        <f>+IF(VLOOKUP($B115,'Lista Puestos Valorados'!$B$11:$BK$510,MATCH('Auxiliar General'!BL$4,'Lista Puestos Valorados'!$B$10:$BK$10,0),0)="","No relevante",VLOOKUP($B115,'Lista Puestos Valorados'!$B$11:$BK$510,MATCH('Auxiliar General'!BL$4,'Lista Puestos Valorados'!$B$10:$BK$10,0),0))</f>
        <v>No relevante</v>
      </c>
      <c r="BS115" s="26">
        <f>+HLOOKUP(BR115,Sistema_Puntos!$Q$5:$Y$43,'Auxiliar General'!BN$5,FALSE)</f>
        <v>0</v>
      </c>
      <c r="BT115" s="26" t="str">
        <f>+IF(VLOOKUP($B115,'Lista Puestos Valorados'!$B$11:$BK$510,MATCH('Auxiliar General'!BN$4,'Lista Puestos Valorados'!$B$10:$BK$10,0),0)="","No relevante",VLOOKUP($B115,'Lista Puestos Valorados'!$B$11:$BK$510,MATCH('Auxiliar General'!BN$4,'Lista Puestos Valorados'!$B$10:$BK$10,0),0))</f>
        <v>No relevante</v>
      </c>
      <c r="BU115" s="26">
        <f>+HLOOKUP(BT115,Sistema_Puntos!$Q$5:$Y$43,'Auxiliar General'!BP$5,FALSE)</f>
        <v>0</v>
      </c>
      <c r="BV115" s="26" t="str">
        <f>+IF(VLOOKUP($B115,'Lista Puestos Valorados'!$B$11:$BK$510,MATCH('Auxiliar General'!BP$4,'Lista Puestos Valorados'!$B$10:$BK$10,0),0)="","No relevante",VLOOKUP($B115,'Lista Puestos Valorados'!$B$11:$BK$510,MATCH('Auxiliar General'!BP$4,'Lista Puestos Valorados'!$B$10:$BK$10,0),0))</f>
        <v>No relevante</v>
      </c>
      <c r="BW115" s="26">
        <f>+HLOOKUP(BV115,Sistema_Puntos!$Q$5:$Y$43,'Auxiliar General'!BR$5,FALSE)</f>
        <v>0</v>
      </c>
      <c r="BX115" s="26" t="str">
        <f>+IF(VLOOKUP($B115,'Lista Puestos Valorados'!$B$11:$BK$510,MATCH('Auxiliar General'!BR$4,'Lista Puestos Valorados'!$B$10:$BK$10,0),0)="","No relevante",VLOOKUP($B115,'Lista Puestos Valorados'!$B$11:$BK$510,MATCH('Auxiliar General'!BR$4,'Lista Puestos Valorados'!$B$10:$BK$10,0),0))</f>
        <v>No relevante</v>
      </c>
      <c r="BY115" s="26">
        <f>+HLOOKUP(BX115,Sistema_Puntos!$Q$5:$Y$43,'Auxiliar General'!BT$5,FALSE)</f>
        <v>0</v>
      </c>
      <c r="BZ115" s="26" t="str">
        <f>+IF(VLOOKUP($B115,'Lista Puestos Valorados'!$B$11:$BK$510,MATCH('Auxiliar General'!BT$4,'Lista Puestos Valorados'!$B$10:$BK$10,0),0)="","No relevante",VLOOKUP($B115,'Lista Puestos Valorados'!$B$11:$BK$510,MATCH('Auxiliar General'!BT$4,'Lista Puestos Valorados'!$B$10:$BK$10,0),0))</f>
        <v>No relevante</v>
      </c>
      <c r="CA115" s="26">
        <f>+HLOOKUP(BZ115,Sistema_Puntos!$Q$5:$Y$43,'Auxiliar General'!BV$5,FALSE)</f>
        <v>0</v>
      </c>
      <c r="CB115" s="26" t="str">
        <f>+IF(VLOOKUP($B115,'Lista Puestos Valorados'!$B$11:$BK$510,MATCH('Auxiliar General'!BV$4,'Lista Puestos Valorados'!$B$10:$BK$10,0),0)="","No relevante",VLOOKUP($B115,'Lista Puestos Valorados'!$B$11:$BK$510,MATCH('Auxiliar General'!BV$4,'Lista Puestos Valorados'!$B$10:$BK$10,0),0))</f>
        <v>No relevante</v>
      </c>
      <c r="CC115" s="26">
        <f>+HLOOKUP(CB115,Sistema_Puntos!$Q$5:$Y$43,'Auxiliar General'!BX$5,FALSE)</f>
        <v>0</v>
      </c>
      <c r="CD115" s="26" t="str">
        <f>+IF(VLOOKUP($B115,'Lista Puestos Valorados'!$B$11:$BK$510,MATCH('Auxiliar General'!BX$4,'Lista Puestos Valorados'!$B$10:$BK$10,0),0)="","No relevante",VLOOKUP($B115,'Lista Puestos Valorados'!$B$11:$BK$510,MATCH('Auxiliar General'!BX$4,'Lista Puestos Valorados'!$B$10:$BK$10,0),0))</f>
        <v>No relevante</v>
      </c>
      <c r="CE115" s="26">
        <f>+HLOOKUP(CD115,Sistema_Puntos!$Q$5:$Y$43,'Auxiliar General'!BZ$5,FALSE)</f>
        <v>0</v>
      </c>
      <c r="CF115" s="26" t="str">
        <f>+IF(VLOOKUP($B115,'Lista Puestos Valorados'!$B$11:$BK$510,MATCH('Auxiliar General'!BZ$4,'Lista Puestos Valorados'!$B$10:$BK$10,0),0)="","No relevante",VLOOKUP($B115,'Lista Puestos Valorados'!$B$11:$BK$510,MATCH('Auxiliar General'!BZ$4,'Lista Puestos Valorados'!$B$10:$BK$10,0),0))</f>
        <v>No relevante</v>
      </c>
      <c r="CG115" s="26">
        <f>+HLOOKUP(CF115,Sistema_Puntos!$Q$5:$Y$43,'Auxiliar General'!CB$5,FALSE)</f>
        <v>0</v>
      </c>
      <c r="CH115" s="29"/>
      <c r="CI115" s="29"/>
    </row>
    <row r="116" spans="2:87" ht="17.55" customHeight="1">
      <c r="B116" s="26">
        <f>+'Listado de Puestos'!B116</f>
        <v>106</v>
      </c>
      <c r="C116" s="26" t="str">
        <f>+IF('Lista Puestos Valorados'!C116="","",'Lista Puestos Valorados'!C116)</f>
        <v/>
      </c>
      <c r="D116" s="26" t="str">
        <f>+IF('Lista Puestos Valorados'!D116="","",'Lista Puestos Valorados'!D116)</f>
        <v/>
      </c>
      <c r="E116" s="26" t="str">
        <f>+IF('Lista Puestos Valorados'!E116="","",'Lista Puestos Valorados'!E116)</f>
        <v/>
      </c>
      <c r="F116" s="26" t="str">
        <f>+IF('Lista Puestos Valorados'!F116="","",'Lista Puestos Valorados'!F116)</f>
        <v/>
      </c>
      <c r="G116" s="26" t="str">
        <f>+IF('Lista Puestos Valorados'!G116="","",'Lista Puestos Valorados'!G116)</f>
        <v/>
      </c>
      <c r="H116" s="26" t="str">
        <f>+IF('Lista Puestos Valorados'!H116="","",'Lista Puestos Valorados'!H116)</f>
        <v/>
      </c>
      <c r="I116" s="26" t="str">
        <f>+IF('Lista Puestos Valorados'!I116="","",'Lista Puestos Valorados'!I116)</f>
        <v/>
      </c>
      <c r="J116" s="118" t="e">
        <f t="array" ref="J116">+IF(L116="","",_xlfn.IFS(L116&lt;='Cortes de Agrupacion'!$F$15,'Cortes de Agrupacion'!$E$15,'Resultados General'!L116&lt;='Cortes de Agrupacion'!$F$14,'Cortes de Agrupacion'!$E$14,'Resultados General'!L116&lt;='Cortes de Agrupacion'!$F$13,'Cortes de Agrupacion'!$E$13,L116&lt;='Cortes de Agrupacion'!$F$12,'Cortes de Agrupacion'!$E$12,'Resultados General'!L116&lt;='Cortes de Agrupacion'!$F$11,'Cortes de Agrupacion'!$E$11,'Resultados General'!L116&lt;='Cortes de Agrupacion'!$F$10,'Cortes de Agrupacion'!$E$10,'Resultados General'!L116&lt;='Cortes de Agrupacion'!$F$9,'Cortes de Agrupacion'!$E$9,'Resultados General'!L116&lt;='Cortes de Agrupacion'!$F$8,'Cortes de Agrupacion'!$E$8,'Resultados General'!L116&lt;='Cortes de Agrupacion'!$F$7,'Cortes de Agrupacion'!$E$7,'Resultados General'!L116&lt;='Cortes de Agrupacion'!$F$6,'Cortes de Agrupacion'!$E$6))</f>
        <v>#VALUE!</v>
      </c>
      <c r="K116" s="118" t="str">
        <f t="shared" si="2"/>
        <v/>
      </c>
      <c r="L116" s="124" t="e">
        <f>#VALUE!</f>
        <v>#VALUE!</v>
      </c>
      <c r="M116" s="26" t="e">
        <f ca="1">+_xlfn.IFNA(VLOOKUP(C116,'Distribución de puestos'!$B$8:$I$507,8,0),"")</f>
        <v>#NAME?</v>
      </c>
      <c r="N116" s="26" t="str">
        <f>+IF(VLOOKUP($B116,'Lista Puestos Valorados'!$B$11:$BK$510,MATCH('Auxiliar General'!H$4,'Lista Puestos Valorados'!$B$10:$BK$10,0),0)="","No relevante",VLOOKUP($B116,'Lista Puestos Valorados'!$B$11:$BK$510,MATCH('Auxiliar General'!H$4,'Lista Puestos Valorados'!$B$10:$BK$10,0),0))</f>
        <v>No relevante</v>
      </c>
      <c r="O116" s="26">
        <f>+HLOOKUP(N116,Sistema_Puntos!$Q$5:$Y$43,'Auxiliar General'!J$5,FALSE)</f>
        <v>0</v>
      </c>
      <c r="P116" s="26" t="str">
        <f>+IF(VLOOKUP($B116,'Lista Puestos Valorados'!$B$11:$BK$510,MATCH('Auxiliar General'!J$4,'Lista Puestos Valorados'!$B$10:$BK$10,0),0)="","No relevante",VLOOKUP($B116,'Lista Puestos Valorados'!$B$11:$BK$510,MATCH('Auxiliar General'!J$4,'Lista Puestos Valorados'!$B$10:$BK$10,0),0))</f>
        <v>No relevante</v>
      </c>
      <c r="Q116" s="26">
        <f>+HLOOKUP(P116,Sistema_Puntos!$Q$5:$Y$43,'Auxiliar General'!L$5,FALSE)</f>
        <v>0</v>
      </c>
      <c r="R116" s="26" t="str">
        <f>+IF(VLOOKUP($B116,'Lista Puestos Valorados'!$B$11:$BK$510,MATCH('Auxiliar General'!L$4,'Lista Puestos Valorados'!$B$10:$BK$10,0),0)="","No relevante",VLOOKUP($B116,'Lista Puestos Valorados'!$B$11:$BK$510,MATCH('Auxiliar General'!L$4,'Lista Puestos Valorados'!$B$10:$BK$10,0),0))</f>
        <v>No relevante</v>
      </c>
      <c r="S116" s="26">
        <f>+HLOOKUP(R116,Sistema_Puntos!$Q$5:$Y$43,'Auxiliar General'!N$5,FALSE)</f>
        <v>0</v>
      </c>
      <c r="T116" s="26" t="str">
        <f>+IF(VLOOKUP($B116,'Lista Puestos Valorados'!$B$11:$BK$510,MATCH('Auxiliar General'!N$4,'Lista Puestos Valorados'!$B$10:$BK$10,0),0)="","No relevante",VLOOKUP($B116,'Lista Puestos Valorados'!$B$11:$BK$510,MATCH('Auxiliar General'!N$4,'Lista Puestos Valorados'!$B$10:$BK$10,0),0))</f>
        <v>No relevante</v>
      </c>
      <c r="U116" s="26">
        <f>+HLOOKUP(T116,Sistema_Puntos!$Q$5:$Y$43,'Auxiliar General'!P$5,FALSE)</f>
        <v>0</v>
      </c>
      <c r="V116" s="26" t="str">
        <f>+IF(VLOOKUP($B116,'Lista Puestos Valorados'!$B$11:$BK$510,MATCH('Auxiliar General'!P$4,'Lista Puestos Valorados'!$B$10:$BK$10,0),0)="","No relevante",VLOOKUP($B116,'Lista Puestos Valorados'!$B$11:$BK$510,MATCH('Auxiliar General'!P$4,'Lista Puestos Valorados'!$B$10:$BK$10,0),0))</f>
        <v>No relevante</v>
      </c>
      <c r="W116" s="26">
        <f>+HLOOKUP(V116,Sistema_Puntos!$Q$5:$Y$43,'Auxiliar General'!R$5,FALSE)</f>
        <v>0</v>
      </c>
      <c r="X116" s="26" t="str">
        <f>+IF(VLOOKUP($B116,'Lista Puestos Valorados'!$B$11:$BK$510,MATCH('Auxiliar General'!R$4,'Lista Puestos Valorados'!$B$10:$BK$10,0),0)="","No relevante",VLOOKUP($B116,'Lista Puestos Valorados'!$B$11:$BK$510,MATCH('Auxiliar General'!R$4,'Lista Puestos Valorados'!$B$10:$BK$10,0),0))</f>
        <v>No relevante</v>
      </c>
      <c r="Y116" s="26">
        <f>+HLOOKUP(X116,Sistema_Puntos!$Q$5:$Y$43,'Auxiliar General'!T$5,FALSE)</f>
        <v>0</v>
      </c>
      <c r="Z116" s="26" t="str">
        <f>+IF(VLOOKUP($B116,'Lista Puestos Valorados'!$B$11:$BK$510,MATCH('Auxiliar General'!T$4,'Lista Puestos Valorados'!$B$10:$BK$10,0),0)="","No relevante",VLOOKUP($B116,'Lista Puestos Valorados'!$B$11:$BK$510,MATCH('Auxiliar General'!T$4,'Lista Puestos Valorados'!$B$10:$BK$10,0),0))</f>
        <v>No relevante</v>
      </c>
      <c r="AA116" s="26">
        <f>+HLOOKUP(Z116,Sistema_Puntos!$Q$5:$Y$43,'Auxiliar General'!V$5,FALSE)</f>
        <v>0</v>
      </c>
      <c r="AB116" s="26" t="str">
        <f>+IF(VLOOKUP($B116,'Lista Puestos Valorados'!$B$11:$BK$510,MATCH('Auxiliar General'!V$4,'Lista Puestos Valorados'!$B$10:$BK$10,0),0)="","No relevante",VLOOKUP($B116,'Lista Puestos Valorados'!$B$11:$BK$510,MATCH('Auxiliar General'!V$4,'Lista Puestos Valorados'!$B$10:$BK$10,0),0))</f>
        <v>No relevante</v>
      </c>
      <c r="AC116" s="26">
        <f>+HLOOKUP(AB116,Sistema_Puntos!$Q$5:$Y$43,'Auxiliar General'!X$5,FALSE)</f>
        <v>0</v>
      </c>
      <c r="AD116" s="26" t="str">
        <f>+IF(VLOOKUP($B116,'Lista Puestos Valorados'!$B$11:$BK$510,MATCH('Auxiliar General'!X$4,'Lista Puestos Valorados'!$B$10:$BK$10,0),0)="","No relevante",VLOOKUP($B116,'Lista Puestos Valorados'!$B$11:$BK$510,MATCH('Auxiliar General'!X$4,'Lista Puestos Valorados'!$B$10:$BK$10,0),0))</f>
        <v>No relevante</v>
      </c>
      <c r="AE116" s="26">
        <f>+HLOOKUP(AD116,Sistema_Puntos!$Q$5:$Y$43,'Auxiliar General'!Z$5,FALSE)</f>
        <v>0</v>
      </c>
      <c r="AF116" s="26" t="str">
        <f>+IF(VLOOKUP($B116,'Lista Puestos Valorados'!$B$11:$BK$510,MATCH('Auxiliar General'!Z$4,'Lista Puestos Valorados'!$B$10:$BK$10,0),0)="","No relevante",VLOOKUP($B116,'Lista Puestos Valorados'!$B$11:$BK$510,MATCH('Auxiliar General'!Z$4,'Lista Puestos Valorados'!$B$10:$BK$10,0),0))</f>
        <v>No relevante</v>
      </c>
      <c r="AG116" s="26">
        <f>+HLOOKUP(AF116,Sistema_Puntos!$Q$5:$Y$43,'Auxiliar General'!AB$5,FALSE)</f>
        <v>0</v>
      </c>
      <c r="AH116" s="26" t="str">
        <f>+IF(VLOOKUP($B116,'Lista Puestos Valorados'!$B$11:$BK$510,MATCH('Auxiliar General'!AB$4,'Lista Puestos Valorados'!$B$10:$BK$10,0),0)="","No relevante",VLOOKUP($B116,'Lista Puestos Valorados'!$B$11:$BK$510,MATCH('Auxiliar General'!AB$4,'Lista Puestos Valorados'!$B$10:$BK$10,0),0))</f>
        <v>No relevante</v>
      </c>
      <c r="AI116" s="26">
        <f>+HLOOKUP(AH116,Sistema_Puntos!$Q$5:$Y$43,'Auxiliar General'!AD$5,FALSE)</f>
        <v>0</v>
      </c>
      <c r="AJ116" s="26" t="str">
        <f>+IF(VLOOKUP($B116,'Lista Puestos Valorados'!$B$11:$BK$510,MATCH('Auxiliar General'!AD$4,'Lista Puestos Valorados'!$B$10:$BK$10,0),0)="","No relevante",VLOOKUP($B116,'Lista Puestos Valorados'!$B$11:$BK$510,MATCH('Auxiliar General'!AD$4,'Lista Puestos Valorados'!$B$10:$BK$10,0),0))</f>
        <v>No relevante</v>
      </c>
      <c r="AK116" s="26">
        <f>+HLOOKUP(AJ116,Sistema_Puntos!$Q$5:$Y$43,'Auxiliar General'!AF$5,FALSE)</f>
        <v>0</v>
      </c>
      <c r="AL116" s="26" t="str">
        <f>+IF(VLOOKUP($B116,'Lista Puestos Valorados'!$B$11:$BK$510,MATCH('Auxiliar General'!AF$4,'Lista Puestos Valorados'!$B$10:$BK$10,0),0)="","No relevante",VLOOKUP($B116,'Lista Puestos Valorados'!$B$11:$BK$510,MATCH('Auxiliar General'!AF$4,'Lista Puestos Valorados'!$B$10:$BK$10,0),0))</f>
        <v>No relevante</v>
      </c>
      <c r="AM116" s="26">
        <f>+HLOOKUP(AL116,Sistema_Puntos!$Q$5:$Y$43,'Auxiliar General'!AH$5,FALSE)</f>
        <v>0</v>
      </c>
      <c r="AN116" s="26" t="str">
        <f>+IF(VLOOKUP($B116,'Lista Puestos Valorados'!$B$11:$BK$510,MATCH('Auxiliar General'!AH$4,'Lista Puestos Valorados'!$B$10:$BK$10,0),0)="","No relevante",VLOOKUP($B116,'Lista Puestos Valorados'!$B$11:$BK$510,MATCH('Auxiliar General'!AH$4,'Lista Puestos Valorados'!$B$10:$BK$10,0),0))</f>
        <v>No relevante</v>
      </c>
      <c r="AO116" s="26">
        <f>+HLOOKUP(AN116,Sistema_Puntos!$Q$5:$Y$43,'Auxiliar General'!AJ$5,FALSE)</f>
        <v>0</v>
      </c>
      <c r="AP116" s="26" t="str">
        <f>+IF(VLOOKUP($B116,'Lista Puestos Valorados'!$B$11:$BK$510,MATCH('Auxiliar General'!AJ$4,'Lista Puestos Valorados'!$B$10:$BK$10,0),0)="","No relevante",VLOOKUP($B116,'Lista Puestos Valorados'!$B$11:$BK$510,MATCH('Auxiliar General'!AJ$4,'Lista Puestos Valorados'!$B$10:$BK$10,0),0))</f>
        <v>No relevante</v>
      </c>
      <c r="AQ116" s="26">
        <f>+HLOOKUP(AP116,Sistema_Puntos!$Q$5:$Y$43,'Auxiliar General'!AL$5,FALSE)</f>
        <v>0</v>
      </c>
      <c r="AR116" s="26" t="str">
        <f>+IF(VLOOKUP($B116,'Lista Puestos Valorados'!$B$11:$BK$510,MATCH('Auxiliar General'!AL$4,'Lista Puestos Valorados'!$B$10:$BK$10,0),0)="","No relevante",VLOOKUP($B116,'Lista Puestos Valorados'!$B$11:$BK$510,MATCH('Auxiliar General'!AL$4,'Lista Puestos Valorados'!$B$10:$BK$10,0),0))</f>
        <v>No relevante</v>
      </c>
      <c r="AS116" s="26">
        <f>+HLOOKUP(AR116,Sistema_Puntos!$Q$5:$Y$43,'Auxiliar General'!AN$5,FALSE)</f>
        <v>0</v>
      </c>
      <c r="AT116" s="26" t="str">
        <f>+IF(VLOOKUP($B116,'Lista Puestos Valorados'!$B$11:$BK$510,MATCH('Auxiliar General'!AN$4,'Lista Puestos Valorados'!$B$10:$BK$10,0),0)="","No relevante",VLOOKUP($B116,'Lista Puestos Valorados'!$B$11:$BK$510,MATCH('Auxiliar General'!AN$4,'Lista Puestos Valorados'!$B$10:$BK$10,0),0))</f>
        <v>No relevante</v>
      </c>
      <c r="AU116" s="26">
        <f>+HLOOKUP(AT116,Sistema_Puntos!$Q$5:$Y$43,'Auxiliar General'!AP$5,FALSE)</f>
        <v>0</v>
      </c>
      <c r="AV116" s="26" t="str">
        <f>+IF(VLOOKUP($B116,'Lista Puestos Valorados'!$B$11:$BK$510,MATCH('Auxiliar General'!AP$4,'Lista Puestos Valorados'!$B$10:$BK$10,0),0)="","No relevante",VLOOKUP($B116,'Lista Puestos Valorados'!$B$11:$BK$510,MATCH('Auxiliar General'!AP$4,'Lista Puestos Valorados'!$B$10:$BK$10,0),0))</f>
        <v>No relevante</v>
      </c>
      <c r="AW116" s="26">
        <f>+HLOOKUP(AV116,Sistema_Puntos!$Q$5:$Y$43,'Auxiliar General'!AR$5,FALSE)</f>
        <v>0</v>
      </c>
      <c r="AX116" s="26" t="str">
        <f>+IF(VLOOKUP($B116,'Lista Puestos Valorados'!$B$11:$BK$510,MATCH('Auxiliar General'!AR$4,'Lista Puestos Valorados'!$B$10:$BK$10,0),0)="","No relevante",VLOOKUP($B116,'Lista Puestos Valorados'!$B$11:$BK$510,MATCH('Auxiliar General'!AR$4,'Lista Puestos Valorados'!$B$10:$BK$10,0),0))</f>
        <v>No relevante</v>
      </c>
      <c r="AY116" s="26">
        <f>+HLOOKUP(AX116,Sistema_Puntos!$Q$5:$Y$43,'Auxiliar General'!AT$5,FALSE)</f>
        <v>0</v>
      </c>
      <c r="AZ116" s="26" t="str">
        <f>+IF(VLOOKUP($B116,'Lista Puestos Valorados'!$B$11:$BK$510,MATCH('Auxiliar General'!AT$4,'Lista Puestos Valorados'!$B$10:$BK$10,0),0)="","No relevante",VLOOKUP($B116,'Lista Puestos Valorados'!$B$11:$BK$510,MATCH('Auxiliar General'!AT$4,'Lista Puestos Valorados'!$B$10:$BK$10,0),0))</f>
        <v>No relevante</v>
      </c>
      <c r="BA116" s="26">
        <f>+HLOOKUP(AZ116,Sistema_Puntos!$Q$5:$Y$43,'Auxiliar General'!AV$5,FALSE)</f>
        <v>0</v>
      </c>
      <c r="BB116" s="26" t="str">
        <f>+IF(VLOOKUP($B116,'Lista Puestos Valorados'!$B$11:$BK$510,MATCH('Auxiliar General'!AV$4,'Lista Puestos Valorados'!$B$10:$BK$10,0),0)="","No relevante",VLOOKUP($B116,'Lista Puestos Valorados'!$B$11:$BK$510,MATCH('Auxiliar General'!AV$4,'Lista Puestos Valorados'!$B$10:$BK$10,0),0))</f>
        <v>No relevante</v>
      </c>
      <c r="BC116" s="26">
        <f>+HLOOKUP(BB116,Sistema_Puntos!$Q$5:$Y$43,'Auxiliar General'!AX$5,FALSE)</f>
        <v>0</v>
      </c>
      <c r="BD116" s="26" t="str">
        <f>+IF(VLOOKUP($B116,'Lista Puestos Valorados'!$B$11:$BK$510,MATCH('Auxiliar General'!AX$4,'Lista Puestos Valorados'!$B$10:$BK$10,0),0)="","No relevante",VLOOKUP($B116,'Lista Puestos Valorados'!$B$11:$BK$510,MATCH('Auxiliar General'!AX$4,'Lista Puestos Valorados'!$B$10:$BK$10,0),0))</f>
        <v>No relevante</v>
      </c>
      <c r="BE116" s="26">
        <f>+HLOOKUP(BD116,Sistema_Puntos!$Q$5:$Y$43,'Auxiliar General'!AZ$5,FALSE)</f>
        <v>0</v>
      </c>
      <c r="BF116" s="26" t="str">
        <f>+IF(VLOOKUP($B116,'Lista Puestos Valorados'!$B$11:$BK$510,MATCH('Auxiliar General'!AZ$4,'Lista Puestos Valorados'!$B$10:$BK$10,0),0)="","No relevante",VLOOKUP($B116,'Lista Puestos Valorados'!$B$11:$BK$510,MATCH('Auxiliar General'!AZ$4,'Lista Puestos Valorados'!$B$10:$BK$10,0),0))</f>
        <v>No relevante</v>
      </c>
      <c r="BG116" s="26">
        <f>+HLOOKUP(BF116,Sistema_Puntos!$Q$5:$Y$43,'Auxiliar General'!BB$5,FALSE)</f>
        <v>0</v>
      </c>
      <c r="BH116" s="26" t="str">
        <f>+IF(VLOOKUP($B116,'Lista Puestos Valorados'!$B$11:$BK$510,MATCH('Auxiliar General'!BB$4,'Lista Puestos Valorados'!$B$10:$BK$10,0),0)="","No relevante",VLOOKUP($B116,'Lista Puestos Valorados'!$B$11:$BK$510,MATCH('Auxiliar General'!BB$4,'Lista Puestos Valorados'!$B$10:$BK$10,0),0))</f>
        <v>No relevante</v>
      </c>
      <c r="BI116" s="26">
        <f>+HLOOKUP(BH116,Sistema_Puntos!$Q$5:$Y$43,'Auxiliar General'!BD$5,FALSE)</f>
        <v>0</v>
      </c>
      <c r="BJ116" s="26" t="str">
        <f>+IF(VLOOKUP($B116,'Lista Puestos Valorados'!$B$11:$BK$510,MATCH('Auxiliar General'!BD$4,'Lista Puestos Valorados'!$B$10:$BK$10,0),0)="","No relevante",VLOOKUP($B116,'Lista Puestos Valorados'!$B$11:$BK$510,MATCH('Auxiliar General'!BD$4,'Lista Puestos Valorados'!$B$10:$BK$10,0),0))</f>
        <v>No relevante</v>
      </c>
      <c r="BK116" s="26">
        <f>+HLOOKUP(BJ116,Sistema_Puntos!$Q$5:$Y$43,'Auxiliar General'!BF$5,FALSE)</f>
        <v>0</v>
      </c>
      <c r="BL116" s="26" t="str">
        <f>+IF(VLOOKUP($B116,'Lista Puestos Valorados'!$B$11:$BK$510,MATCH('Auxiliar General'!BF$4,'Lista Puestos Valorados'!$B$10:$BK$10,0),0)="","No relevante",VLOOKUP($B116,'Lista Puestos Valorados'!$B$11:$BK$510,MATCH('Auxiliar General'!BF$4,'Lista Puestos Valorados'!$B$10:$BK$10,0),0))</f>
        <v>No relevante</v>
      </c>
      <c r="BM116" s="26">
        <f>+HLOOKUP(BL116,Sistema_Puntos!$Q$5:$Y$43,'Auxiliar General'!BH$5,FALSE)</f>
        <v>0</v>
      </c>
      <c r="BN116" s="26" t="str">
        <f>+IF(VLOOKUP($B116,'Lista Puestos Valorados'!$B$11:$BK$510,MATCH('Auxiliar General'!BH$4,'Lista Puestos Valorados'!$B$10:$BK$10,0),0)="","No relevante",VLOOKUP($B116,'Lista Puestos Valorados'!$B$11:$BK$510,MATCH('Auxiliar General'!BH$4,'Lista Puestos Valorados'!$B$10:$BK$10,0),0))</f>
        <v>No relevante</v>
      </c>
      <c r="BO116" s="26">
        <f>+HLOOKUP(BN116,Sistema_Puntos!$Q$5:$Y$43,'Auxiliar General'!BJ$5,FALSE)</f>
        <v>0</v>
      </c>
      <c r="BP116" s="26" t="str">
        <f>+IF(VLOOKUP($B116,'Lista Puestos Valorados'!$B$11:$BK$510,MATCH('Auxiliar General'!BJ$4,'Lista Puestos Valorados'!$B$10:$BK$10,0),0)="","No relevante",VLOOKUP($B116,'Lista Puestos Valorados'!$B$11:$BK$510,MATCH('Auxiliar General'!BJ$4,'Lista Puestos Valorados'!$B$10:$BK$10,0),0))</f>
        <v>No relevante</v>
      </c>
      <c r="BQ116" s="26">
        <f>+HLOOKUP(BP116,Sistema_Puntos!$Q$5:$Y$43,'Auxiliar General'!BL$5,FALSE)</f>
        <v>0</v>
      </c>
      <c r="BR116" s="26" t="str">
        <f>+IF(VLOOKUP($B116,'Lista Puestos Valorados'!$B$11:$BK$510,MATCH('Auxiliar General'!BL$4,'Lista Puestos Valorados'!$B$10:$BK$10,0),0)="","No relevante",VLOOKUP($B116,'Lista Puestos Valorados'!$B$11:$BK$510,MATCH('Auxiliar General'!BL$4,'Lista Puestos Valorados'!$B$10:$BK$10,0),0))</f>
        <v>No relevante</v>
      </c>
      <c r="BS116" s="26">
        <f>+HLOOKUP(BR116,Sistema_Puntos!$Q$5:$Y$43,'Auxiliar General'!BN$5,FALSE)</f>
        <v>0</v>
      </c>
      <c r="BT116" s="26" t="str">
        <f>+IF(VLOOKUP($B116,'Lista Puestos Valorados'!$B$11:$BK$510,MATCH('Auxiliar General'!BN$4,'Lista Puestos Valorados'!$B$10:$BK$10,0),0)="","No relevante",VLOOKUP($B116,'Lista Puestos Valorados'!$B$11:$BK$510,MATCH('Auxiliar General'!BN$4,'Lista Puestos Valorados'!$B$10:$BK$10,0),0))</f>
        <v>No relevante</v>
      </c>
      <c r="BU116" s="26">
        <f>+HLOOKUP(BT116,Sistema_Puntos!$Q$5:$Y$43,'Auxiliar General'!BP$5,FALSE)</f>
        <v>0</v>
      </c>
      <c r="BV116" s="26" t="str">
        <f>+IF(VLOOKUP($B116,'Lista Puestos Valorados'!$B$11:$BK$510,MATCH('Auxiliar General'!BP$4,'Lista Puestos Valorados'!$B$10:$BK$10,0),0)="","No relevante",VLOOKUP($B116,'Lista Puestos Valorados'!$B$11:$BK$510,MATCH('Auxiliar General'!BP$4,'Lista Puestos Valorados'!$B$10:$BK$10,0),0))</f>
        <v>No relevante</v>
      </c>
      <c r="BW116" s="26">
        <f>+HLOOKUP(BV116,Sistema_Puntos!$Q$5:$Y$43,'Auxiliar General'!BR$5,FALSE)</f>
        <v>0</v>
      </c>
      <c r="BX116" s="26" t="str">
        <f>+IF(VLOOKUP($B116,'Lista Puestos Valorados'!$B$11:$BK$510,MATCH('Auxiliar General'!BR$4,'Lista Puestos Valorados'!$B$10:$BK$10,0),0)="","No relevante",VLOOKUP($B116,'Lista Puestos Valorados'!$B$11:$BK$510,MATCH('Auxiliar General'!BR$4,'Lista Puestos Valorados'!$B$10:$BK$10,0),0))</f>
        <v>No relevante</v>
      </c>
      <c r="BY116" s="26">
        <f>+HLOOKUP(BX116,Sistema_Puntos!$Q$5:$Y$43,'Auxiliar General'!BT$5,FALSE)</f>
        <v>0</v>
      </c>
      <c r="BZ116" s="26" t="str">
        <f>+IF(VLOOKUP($B116,'Lista Puestos Valorados'!$B$11:$BK$510,MATCH('Auxiliar General'!BT$4,'Lista Puestos Valorados'!$B$10:$BK$10,0),0)="","No relevante",VLOOKUP($B116,'Lista Puestos Valorados'!$B$11:$BK$510,MATCH('Auxiliar General'!BT$4,'Lista Puestos Valorados'!$B$10:$BK$10,0),0))</f>
        <v>No relevante</v>
      </c>
      <c r="CA116" s="26">
        <f>+HLOOKUP(BZ116,Sistema_Puntos!$Q$5:$Y$43,'Auxiliar General'!BV$5,FALSE)</f>
        <v>0</v>
      </c>
      <c r="CB116" s="26" t="str">
        <f>+IF(VLOOKUP($B116,'Lista Puestos Valorados'!$B$11:$BK$510,MATCH('Auxiliar General'!BV$4,'Lista Puestos Valorados'!$B$10:$BK$10,0),0)="","No relevante",VLOOKUP($B116,'Lista Puestos Valorados'!$B$11:$BK$510,MATCH('Auxiliar General'!BV$4,'Lista Puestos Valorados'!$B$10:$BK$10,0),0))</f>
        <v>No relevante</v>
      </c>
      <c r="CC116" s="26">
        <f>+HLOOKUP(CB116,Sistema_Puntos!$Q$5:$Y$43,'Auxiliar General'!BX$5,FALSE)</f>
        <v>0</v>
      </c>
      <c r="CD116" s="26" t="str">
        <f>+IF(VLOOKUP($B116,'Lista Puestos Valorados'!$B$11:$BK$510,MATCH('Auxiliar General'!BX$4,'Lista Puestos Valorados'!$B$10:$BK$10,0),0)="","No relevante",VLOOKUP($B116,'Lista Puestos Valorados'!$B$11:$BK$510,MATCH('Auxiliar General'!BX$4,'Lista Puestos Valorados'!$B$10:$BK$10,0),0))</f>
        <v>No relevante</v>
      </c>
      <c r="CE116" s="26">
        <f>+HLOOKUP(CD116,Sistema_Puntos!$Q$5:$Y$43,'Auxiliar General'!BZ$5,FALSE)</f>
        <v>0</v>
      </c>
      <c r="CF116" s="26" t="str">
        <f>+IF(VLOOKUP($B116,'Lista Puestos Valorados'!$B$11:$BK$510,MATCH('Auxiliar General'!BZ$4,'Lista Puestos Valorados'!$B$10:$BK$10,0),0)="","No relevante",VLOOKUP($B116,'Lista Puestos Valorados'!$B$11:$BK$510,MATCH('Auxiliar General'!BZ$4,'Lista Puestos Valorados'!$B$10:$BK$10,0),0))</f>
        <v>No relevante</v>
      </c>
      <c r="CG116" s="26">
        <f>+HLOOKUP(CF116,Sistema_Puntos!$Q$5:$Y$43,'Auxiliar General'!CB$5,FALSE)</f>
        <v>0</v>
      </c>
      <c r="CH116" s="29"/>
      <c r="CI116" s="29"/>
    </row>
    <row r="117" spans="2:87" ht="17.55" customHeight="1">
      <c r="B117" s="26">
        <f>+'Listado de Puestos'!B117</f>
        <v>107</v>
      </c>
      <c r="C117" s="26" t="str">
        <f>+IF('Lista Puestos Valorados'!C117="","",'Lista Puestos Valorados'!C117)</f>
        <v/>
      </c>
      <c r="D117" s="26" t="str">
        <f>+IF('Lista Puestos Valorados'!D117="","",'Lista Puestos Valorados'!D117)</f>
        <v/>
      </c>
      <c r="E117" s="26" t="str">
        <f>+IF('Lista Puestos Valorados'!E117="","",'Lista Puestos Valorados'!E117)</f>
        <v/>
      </c>
      <c r="F117" s="26" t="str">
        <f>+IF('Lista Puestos Valorados'!F117="","",'Lista Puestos Valorados'!F117)</f>
        <v/>
      </c>
      <c r="G117" s="26" t="str">
        <f>+IF('Lista Puestos Valorados'!G117="","",'Lista Puestos Valorados'!G117)</f>
        <v/>
      </c>
      <c r="H117" s="26" t="str">
        <f>+IF('Lista Puestos Valorados'!H117="","",'Lista Puestos Valorados'!H117)</f>
        <v/>
      </c>
      <c r="I117" s="26" t="str">
        <f>+IF('Lista Puestos Valorados'!I117="","",'Lista Puestos Valorados'!I117)</f>
        <v/>
      </c>
      <c r="J117" s="118" t="e">
        <f t="array" ref="J117">+IF(L117="","",_xlfn.IFS(L117&lt;='Cortes de Agrupacion'!$F$15,'Cortes de Agrupacion'!$E$15,'Resultados General'!L117&lt;='Cortes de Agrupacion'!$F$14,'Cortes de Agrupacion'!$E$14,'Resultados General'!L117&lt;='Cortes de Agrupacion'!$F$13,'Cortes de Agrupacion'!$E$13,L117&lt;='Cortes de Agrupacion'!$F$12,'Cortes de Agrupacion'!$E$12,'Resultados General'!L117&lt;='Cortes de Agrupacion'!$F$11,'Cortes de Agrupacion'!$E$11,'Resultados General'!L117&lt;='Cortes de Agrupacion'!$F$10,'Cortes de Agrupacion'!$E$10,'Resultados General'!L117&lt;='Cortes de Agrupacion'!$F$9,'Cortes de Agrupacion'!$E$9,'Resultados General'!L117&lt;='Cortes de Agrupacion'!$F$8,'Cortes de Agrupacion'!$E$8,'Resultados General'!L117&lt;='Cortes de Agrupacion'!$F$7,'Cortes de Agrupacion'!$E$7,'Resultados General'!L117&lt;='Cortes de Agrupacion'!$F$6,'Cortes de Agrupacion'!$E$6))</f>
        <v>#VALUE!</v>
      </c>
      <c r="K117" s="118" t="str">
        <f t="shared" si="2"/>
        <v/>
      </c>
      <c r="L117" s="124" t="e">
        <f>#VALUE!</f>
        <v>#VALUE!</v>
      </c>
      <c r="M117" s="26" t="e">
        <f ca="1">+_xlfn.IFNA(VLOOKUP(C117,'Distribución de puestos'!$B$8:$I$507,8,0),"")</f>
        <v>#NAME?</v>
      </c>
      <c r="N117" s="26" t="str">
        <f>+IF(VLOOKUP($B117,'Lista Puestos Valorados'!$B$11:$BK$510,MATCH('Auxiliar General'!H$4,'Lista Puestos Valorados'!$B$10:$BK$10,0),0)="","No relevante",VLOOKUP($B117,'Lista Puestos Valorados'!$B$11:$BK$510,MATCH('Auxiliar General'!H$4,'Lista Puestos Valorados'!$B$10:$BK$10,0),0))</f>
        <v>No relevante</v>
      </c>
      <c r="O117" s="26">
        <f>+HLOOKUP(N117,Sistema_Puntos!$Q$5:$Y$43,'Auxiliar General'!J$5,FALSE)</f>
        <v>0</v>
      </c>
      <c r="P117" s="26" t="str">
        <f>+IF(VLOOKUP($B117,'Lista Puestos Valorados'!$B$11:$BK$510,MATCH('Auxiliar General'!J$4,'Lista Puestos Valorados'!$B$10:$BK$10,0),0)="","No relevante",VLOOKUP($B117,'Lista Puestos Valorados'!$B$11:$BK$510,MATCH('Auxiliar General'!J$4,'Lista Puestos Valorados'!$B$10:$BK$10,0),0))</f>
        <v>No relevante</v>
      </c>
      <c r="Q117" s="26">
        <f>+HLOOKUP(P117,Sistema_Puntos!$Q$5:$Y$43,'Auxiliar General'!L$5,FALSE)</f>
        <v>0</v>
      </c>
      <c r="R117" s="26" t="str">
        <f>+IF(VLOOKUP($B117,'Lista Puestos Valorados'!$B$11:$BK$510,MATCH('Auxiliar General'!L$4,'Lista Puestos Valorados'!$B$10:$BK$10,0),0)="","No relevante",VLOOKUP($B117,'Lista Puestos Valorados'!$B$11:$BK$510,MATCH('Auxiliar General'!L$4,'Lista Puestos Valorados'!$B$10:$BK$10,0),0))</f>
        <v>No relevante</v>
      </c>
      <c r="S117" s="26">
        <f>+HLOOKUP(R117,Sistema_Puntos!$Q$5:$Y$43,'Auxiliar General'!N$5,FALSE)</f>
        <v>0</v>
      </c>
      <c r="T117" s="26" t="str">
        <f>+IF(VLOOKUP($B117,'Lista Puestos Valorados'!$B$11:$BK$510,MATCH('Auxiliar General'!N$4,'Lista Puestos Valorados'!$B$10:$BK$10,0),0)="","No relevante",VLOOKUP($B117,'Lista Puestos Valorados'!$B$11:$BK$510,MATCH('Auxiliar General'!N$4,'Lista Puestos Valorados'!$B$10:$BK$10,0),0))</f>
        <v>No relevante</v>
      </c>
      <c r="U117" s="26">
        <f>+HLOOKUP(T117,Sistema_Puntos!$Q$5:$Y$43,'Auxiliar General'!P$5,FALSE)</f>
        <v>0</v>
      </c>
      <c r="V117" s="26" t="str">
        <f>+IF(VLOOKUP($B117,'Lista Puestos Valorados'!$B$11:$BK$510,MATCH('Auxiliar General'!P$4,'Lista Puestos Valorados'!$B$10:$BK$10,0),0)="","No relevante",VLOOKUP($B117,'Lista Puestos Valorados'!$B$11:$BK$510,MATCH('Auxiliar General'!P$4,'Lista Puestos Valorados'!$B$10:$BK$10,0),0))</f>
        <v>No relevante</v>
      </c>
      <c r="W117" s="26">
        <f>+HLOOKUP(V117,Sistema_Puntos!$Q$5:$Y$43,'Auxiliar General'!R$5,FALSE)</f>
        <v>0</v>
      </c>
      <c r="X117" s="26" t="str">
        <f>+IF(VLOOKUP($B117,'Lista Puestos Valorados'!$B$11:$BK$510,MATCH('Auxiliar General'!R$4,'Lista Puestos Valorados'!$B$10:$BK$10,0),0)="","No relevante",VLOOKUP($B117,'Lista Puestos Valorados'!$B$11:$BK$510,MATCH('Auxiliar General'!R$4,'Lista Puestos Valorados'!$B$10:$BK$10,0),0))</f>
        <v>No relevante</v>
      </c>
      <c r="Y117" s="26">
        <f>+HLOOKUP(X117,Sistema_Puntos!$Q$5:$Y$43,'Auxiliar General'!T$5,FALSE)</f>
        <v>0</v>
      </c>
      <c r="Z117" s="26" t="str">
        <f>+IF(VLOOKUP($B117,'Lista Puestos Valorados'!$B$11:$BK$510,MATCH('Auxiliar General'!T$4,'Lista Puestos Valorados'!$B$10:$BK$10,0),0)="","No relevante",VLOOKUP($B117,'Lista Puestos Valorados'!$B$11:$BK$510,MATCH('Auxiliar General'!T$4,'Lista Puestos Valorados'!$B$10:$BK$10,0),0))</f>
        <v>No relevante</v>
      </c>
      <c r="AA117" s="26">
        <f>+HLOOKUP(Z117,Sistema_Puntos!$Q$5:$Y$43,'Auxiliar General'!V$5,FALSE)</f>
        <v>0</v>
      </c>
      <c r="AB117" s="26" t="str">
        <f>+IF(VLOOKUP($B117,'Lista Puestos Valorados'!$B$11:$BK$510,MATCH('Auxiliar General'!V$4,'Lista Puestos Valorados'!$B$10:$BK$10,0),0)="","No relevante",VLOOKUP($B117,'Lista Puestos Valorados'!$B$11:$BK$510,MATCH('Auxiliar General'!V$4,'Lista Puestos Valorados'!$B$10:$BK$10,0),0))</f>
        <v>No relevante</v>
      </c>
      <c r="AC117" s="26">
        <f>+HLOOKUP(AB117,Sistema_Puntos!$Q$5:$Y$43,'Auxiliar General'!X$5,FALSE)</f>
        <v>0</v>
      </c>
      <c r="AD117" s="26" t="str">
        <f>+IF(VLOOKUP($B117,'Lista Puestos Valorados'!$B$11:$BK$510,MATCH('Auxiliar General'!X$4,'Lista Puestos Valorados'!$B$10:$BK$10,0),0)="","No relevante",VLOOKUP($B117,'Lista Puestos Valorados'!$B$11:$BK$510,MATCH('Auxiliar General'!X$4,'Lista Puestos Valorados'!$B$10:$BK$10,0),0))</f>
        <v>No relevante</v>
      </c>
      <c r="AE117" s="26">
        <f>+HLOOKUP(AD117,Sistema_Puntos!$Q$5:$Y$43,'Auxiliar General'!Z$5,FALSE)</f>
        <v>0</v>
      </c>
      <c r="AF117" s="26" t="str">
        <f>+IF(VLOOKUP($B117,'Lista Puestos Valorados'!$B$11:$BK$510,MATCH('Auxiliar General'!Z$4,'Lista Puestos Valorados'!$B$10:$BK$10,0),0)="","No relevante",VLOOKUP($B117,'Lista Puestos Valorados'!$B$11:$BK$510,MATCH('Auxiliar General'!Z$4,'Lista Puestos Valorados'!$B$10:$BK$10,0),0))</f>
        <v>No relevante</v>
      </c>
      <c r="AG117" s="26">
        <f>+HLOOKUP(AF117,Sistema_Puntos!$Q$5:$Y$43,'Auxiliar General'!AB$5,FALSE)</f>
        <v>0</v>
      </c>
      <c r="AH117" s="26" t="str">
        <f>+IF(VLOOKUP($B117,'Lista Puestos Valorados'!$B$11:$BK$510,MATCH('Auxiliar General'!AB$4,'Lista Puestos Valorados'!$B$10:$BK$10,0),0)="","No relevante",VLOOKUP($B117,'Lista Puestos Valorados'!$B$11:$BK$510,MATCH('Auxiliar General'!AB$4,'Lista Puestos Valorados'!$B$10:$BK$10,0),0))</f>
        <v>No relevante</v>
      </c>
      <c r="AI117" s="26">
        <f>+HLOOKUP(AH117,Sistema_Puntos!$Q$5:$Y$43,'Auxiliar General'!AD$5,FALSE)</f>
        <v>0</v>
      </c>
      <c r="AJ117" s="26" t="str">
        <f>+IF(VLOOKUP($B117,'Lista Puestos Valorados'!$B$11:$BK$510,MATCH('Auxiliar General'!AD$4,'Lista Puestos Valorados'!$B$10:$BK$10,0),0)="","No relevante",VLOOKUP($B117,'Lista Puestos Valorados'!$B$11:$BK$510,MATCH('Auxiliar General'!AD$4,'Lista Puestos Valorados'!$B$10:$BK$10,0),0))</f>
        <v>No relevante</v>
      </c>
      <c r="AK117" s="26">
        <f>+HLOOKUP(AJ117,Sistema_Puntos!$Q$5:$Y$43,'Auxiliar General'!AF$5,FALSE)</f>
        <v>0</v>
      </c>
      <c r="AL117" s="26" t="str">
        <f>+IF(VLOOKUP($B117,'Lista Puestos Valorados'!$B$11:$BK$510,MATCH('Auxiliar General'!AF$4,'Lista Puestos Valorados'!$B$10:$BK$10,0),0)="","No relevante",VLOOKUP($B117,'Lista Puestos Valorados'!$B$11:$BK$510,MATCH('Auxiliar General'!AF$4,'Lista Puestos Valorados'!$B$10:$BK$10,0),0))</f>
        <v>No relevante</v>
      </c>
      <c r="AM117" s="26">
        <f>+HLOOKUP(AL117,Sistema_Puntos!$Q$5:$Y$43,'Auxiliar General'!AH$5,FALSE)</f>
        <v>0</v>
      </c>
      <c r="AN117" s="26" t="str">
        <f>+IF(VLOOKUP($B117,'Lista Puestos Valorados'!$B$11:$BK$510,MATCH('Auxiliar General'!AH$4,'Lista Puestos Valorados'!$B$10:$BK$10,0),0)="","No relevante",VLOOKUP($B117,'Lista Puestos Valorados'!$B$11:$BK$510,MATCH('Auxiliar General'!AH$4,'Lista Puestos Valorados'!$B$10:$BK$10,0),0))</f>
        <v>No relevante</v>
      </c>
      <c r="AO117" s="26">
        <f>+HLOOKUP(AN117,Sistema_Puntos!$Q$5:$Y$43,'Auxiliar General'!AJ$5,FALSE)</f>
        <v>0</v>
      </c>
      <c r="AP117" s="26" t="str">
        <f>+IF(VLOOKUP($B117,'Lista Puestos Valorados'!$B$11:$BK$510,MATCH('Auxiliar General'!AJ$4,'Lista Puestos Valorados'!$B$10:$BK$10,0),0)="","No relevante",VLOOKUP($B117,'Lista Puestos Valorados'!$B$11:$BK$510,MATCH('Auxiliar General'!AJ$4,'Lista Puestos Valorados'!$B$10:$BK$10,0),0))</f>
        <v>No relevante</v>
      </c>
      <c r="AQ117" s="26">
        <f>+HLOOKUP(AP117,Sistema_Puntos!$Q$5:$Y$43,'Auxiliar General'!AL$5,FALSE)</f>
        <v>0</v>
      </c>
      <c r="AR117" s="26" t="str">
        <f>+IF(VLOOKUP($B117,'Lista Puestos Valorados'!$B$11:$BK$510,MATCH('Auxiliar General'!AL$4,'Lista Puestos Valorados'!$B$10:$BK$10,0),0)="","No relevante",VLOOKUP($B117,'Lista Puestos Valorados'!$B$11:$BK$510,MATCH('Auxiliar General'!AL$4,'Lista Puestos Valorados'!$B$10:$BK$10,0),0))</f>
        <v>No relevante</v>
      </c>
      <c r="AS117" s="26">
        <f>+HLOOKUP(AR117,Sistema_Puntos!$Q$5:$Y$43,'Auxiliar General'!AN$5,FALSE)</f>
        <v>0</v>
      </c>
      <c r="AT117" s="26" t="str">
        <f>+IF(VLOOKUP($B117,'Lista Puestos Valorados'!$B$11:$BK$510,MATCH('Auxiliar General'!AN$4,'Lista Puestos Valorados'!$B$10:$BK$10,0),0)="","No relevante",VLOOKUP($B117,'Lista Puestos Valorados'!$B$11:$BK$510,MATCH('Auxiliar General'!AN$4,'Lista Puestos Valorados'!$B$10:$BK$10,0),0))</f>
        <v>No relevante</v>
      </c>
      <c r="AU117" s="26">
        <f>+HLOOKUP(AT117,Sistema_Puntos!$Q$5:$Y$43,'Auxiliar General'!AP$5,FALSE)</f>
        <v>0</v>
      </c>
      <c r="AV117" s="26" t="str">
        <f>+IF(VLOOKUP($B117,'Lista Puestos Valorados'!$B$11:$BK$510,MATCH('Auxiliar General'!AP$4,'Lista Puestos Valorados'!$B$10:$BK$10,0),0)="","No relevante",VLOOKUP($B117,'Lista Puestos Valorados'!$B$11:$BK$510,MATCH('Auxiliar General'!AP$4,'Lista Puestos Valorados'!$B$10:$BK$10,0),0))</f>
        <v>No relevante</v>
      </c>
      <c r="AW117" s="26">
        <f>+HLOOKUP(AV117,Sistema_Puntos!$Q$5:$Y$43,'Auxiliar General'!AR$5,FALSE)</f>
        <v>0</v>
      </c>
      <c r="AX117" s="26" t="str">
        <f>+IF(VLOOKUP($B117,'Lista Puestos Valorados'!$B$11:$BK$510,MATCH('Auxiliar General'!AR$4,'Lista Puestos Valorados'!$B$10:$BK$10,0),0)="","No relevante",VLOOKUP($B117,'Lista Puestos Valorados'!$B$11:$BK$510,MATCH('Auxiliar General'!AR$4,'Lista Puestos Valorados'!$B$10:$BK$10,0),0))</f>
        <v>No relevante</v>
      </c>
      <c r="AY117" s="26">
        <f>+HLOOKUP(AX117,Sistema_Puntos!$Q$5:$Y$43,'Auxiliar General'!AT$5,FALSE)</f>
        <v>0</v>
      </c>
      <c r="AZ117" s="26" t="str">
        <f>+IF(VLOOKUP($B117,'Lista Puestos Valorados'!$B$11:$BK$510,MATCH('Auxiliar General'!AT$4,'Lista Puestos Valorados'!$B$10:$BK$10,0),0)="","No relevante",VLOOKUP($B117,'Lista Puestos Valorados'!$B$11:$BK$510,MATCH('Auxiliar General'!AT$4,'Lista Puestos Valorados'!$B$10:$BK$10,0),0))</f>
        <v>No relevante</v>
      </c>
      <c r="BA117" s="26">
        <f>+HLOOKUP(AZ117,Sistema_Puntos!$Q$5:$Y$43,'Auxiliar General'!AV$5,FALSE)</f>
        <v>0</v>
      </c>
      <c r="BB117" s="26" t="str">
        <f>+IF(VLOOKUP($B117,'Lista Puestos Valorados'!$B$11:$BK$510,MATCH('Auxiliar General'!AV$4,'Lista Puestos Valorados'!$B$10:$BK$10,0),0)="","No relevante",VLOOKUP($B117,'Lista Puestos Valorados'!$B$11:$BK$510,MATCH('Auxiliar General'!AV$4,'Lista Puestos Valorados'!$B$10:$BK$10,0),0))</f>
        <v>No relevante</v>
      </c>
      <c r="BC117" s="26">
        <f>+HLOOKUP(BB117,Sistema_Puntos!$Q$5:$Y$43,'Auxiliar General'!AX$5,FALSE)</f>
        <v>0</v>
      </c>
      <c r="BD117" s="26" t="str">
        <f>+IF(VLOOKUP($B117,'Lista Puestos Valorados'!$B$11:$BK$510,MATCH('Auxiliar General'!AX$4,'Lista Puestos Valorados'!$B$10:$BK$10,0),0)="","No relevante",VLOOKUP($B117,'Lista Puestos Valorados'!$B$11:$BK$510,MATCH('Auxiliar General'!AX$4,'Lista Puestos Valorados'!$B$10:$BK$10,0),0))</f>
        <v>No relevante</v>
      </c>
      <c r="BE117" s="26">
        <f>+HLOOKUP(BD117,Sistema_Puntos!$Q$5:$Y$43,'Auxiliar General'!AZ$5,FALSE)</f>
        <v>0</v>
      </c>
      <c r="BF117" s="26" t="str">
        <f>+IF(VLOOKUP($B117,'Lista Puestos Valorados'!$B$11:$BK$510,MATCH('Auxiliar General'!AZ$4,'Lista Puestos Valorados'!$B$10:$BK$10,0),0)="","No relevante",VLOOKUP($B117,'Lista Puestos Valorados'!$B$11:$BK$510,MATCH('Auxiliar General'!AZ$4,'Lista Puestos Valorados'!$B$10:$BK$10,0),0))</f>
        <v>No relevante</v>
      </c>
      <c r="BG117" s="26">
        <f>+HLOOKUP(BF117,Sistema_Puntos!$Q$5:$Y$43,'Auxiliar General'!BB$5,FALSE)</f>
        <v>0</v>
      </c>
      <c r="BH117" s="26" t="str">
        <f>+IF(VLOOKUP($B117,'Lista Puestos Valorados'!$B$11:$BK$510,MATCH('Auxiliar General'!BB$4,'Lista Puestos Valorados'!$B$10:$BK$10,0),0)="","No relevante",VLOOKUP($B117,'Lista Puestos Valorados'!$B$11:$BK$510,MATCH('Auxiliar General'!BB$4,'Lista Puestos Valorados'!$B$10:$BK$10,0),0))</f>
        <v>No relevante</v>
      </c>
      <c r="BI117" s="26">
        <f>+HLOOKUP(BH117,Sistema_Puntos!$Q$5:$Y$43,'Auxiliar General'!BD$5,FALSE)</f>
        <v>0</v>
      </c>
      <c r="BJ117" s="26" t="str">
        <f>+IF(VLOOKUP($B117,'Lista Puestos Valorados'!$B$11:$BK$510,MATCH('Auxiliar General'!BD$4,'Lista Puestos Valorados'!$B$10:$BK$10,0),0)="","No relevante",VLOOKUP($B117,'Lista Puestos Valorados'!$B$11:$BK$510,MATCH('Auxiliar General'!BD$4,'Lista Puestos Valorados'!$B$10:$BK$10,0),0))</f>
        <v>No relevante</v>
      </c>
      <c r="BK117" s="26">
        <f>+HLOOKUP(BJ117,Sistema_Puntos!$Q$5:$Y$43,'Auxiliar General'!BF$5,FALSE)</f>
        <v>0</v>
      </c>
      <c r="BL117" s="26" t="str">
        <f>+IF(VLOOKUP($B117,'Lista Puestos Valorados'!$B$11:$BK$510,MATCH('Auxiliar General'!BF$4,'Lista Puestos Valorados'!$B$10:$BK$10,0),0)="","No relevante",VLOOKUP($B117,'Lista Puestos Valorados'!$B$11:$BK$510,MATCH('Auxiliar General'!BF$4,'Lista Puestos Valorados'!$B$10:$BK$10,0),0))</f>
        <v>No relevante</v>
      </c>
      <c r="BM117" s="26">
        <f>+HLOOKUP(BL117,Sistema_Puntos!$Q$5:$Y$43,'Auxiliar General'!BH$5,FALSE)</f>
        <v>0</v>
      </c>
      <c r="BN117" s="26" t="str">
        <f>+IF(VLOOKUP($B117,'Lista Puestos Valorados'!$B$11:$BK$510,MATCH('Auxiliar General'!BH$4,'Lista Puestos Valorados'!$B$10:$BK$10,0),0)="","No relevante",VLOOKUP($B117,'Lista Puestos Valorados'!$B$11:$BK$510,MATCH('Auxiliar General'!BH$4,'Lista Puestos Valorados'!$B$10:$BK$10,0),0))</f>
        <v>No relevante</v>
      </c>
      <c r="BO117" s="26">
        <f>+HLOOKUP(BN117,Sistema_Puntos!$Q$5:$Y$43,'Auxiliar General'!BJ$5,FALSE)</f>
        <v>0</v>
      </c>
      <c r="BP117" s="26" t="str">
        <f>+IF(VLOOKUP($B117,'Lista Puestos Valorados'!$B$11:$BK$510,MATCH('Auxiliar General'!BJ$4,'Lista Puestos Valorados'!$B$10:$BK$10,0),0)="","No relevante",VLOOKUP($B117,'Lista Puestos Valorados'!$B$11:$BK$510,MATCH('Auxiliar General'!BJ$4,'Lista Puestos Valorados'!$B$10:$BK$10,0),0))</f>
        <v>No relevante</v>
      </c>
      <c r="BQ117" s="26">
        <f>+HLOOKUP(BP117,Sistema_Puntos!$Q$5:$Y$43,'Auxiliar General'!BL$5,FALSE)</f>
        <v>0</v>
      </c>
      <c r="BR117" s="26" t="str">
        <f>+IF(VLOOKUP($B117,'Lista Puestos Valorados'!$B$11:$BK$510,MATCH('Auxiliar General'!BL$4,'Lista Puestos Valorados'!$B$10:$BK$10,0),0)="","No relevante",VLOOKUP($B117,'Lista Puestos Valorados'!$B$11:$BK$510,MATCH('Auxiliar General'!BL$4,'Lista Puestos Valorados'!$B$10:$BK$10,0),0))</f>
        <v>No relevante</v>
      </c>
      <c r="BS117" s="26">
        <f>+HLOOKUP(BR117,Sistema_Puntos!$Q$5:$Y$43,'Auxiliar General'!BN$5,FALSE)</f>
        <v>0</v>
      </c>
      <c r="BT117" s="26" t="str">
        <f>+IF(VLOOKUP($B117,'Lista Puestos Valorados'!$B$11:$BK$510,MATCH('Auxiliar General'!BN$4,'Lista Puestos Valorados'!$B$10:$BK$10,0),0)="","No relevante",VLOOKUP($B117,'Lista Puestos Valorados'!$B$11:$BK$510,MATCH('Auxiliar General'!BN$4,'Lista Puestos Valorados'!$B$10:$BK$10,0),0))</f>
        <v>No relevante</v>
      </c>
      <c r="BU117" s="26">
        <f>+HLOOKUP(BT117,Sistema_Puntos!$Q$5:$Y$43,'Auxiliar General'!BP$5,FALSE)</f>
        <v>0</v>
      </c>
      <c r="BV117" s="26" t="str">
        <f>+IF(VLOOKUP($B117,'Lista Puestos Valorados'!$B$11:$BK$510,MATCH('Auxiliar General'!BP$4,'Lista Puestos Valorados'!$B$10:$BK$10,0),0)="","No relevante",VLOOKUP($B117,'Lista Puestos Valorados'!$B$11:$BK$510,MATCH('Auxiliar General'!BP$4,'Lista Puestos Valorados'!$B$10:$BK$10,0),0))</f>
        <v>No relevante</v>
      </c>
      <c r="BW117" s="26">
        <f>+HLOOKUP(BV117,Sistema_Puntos!$Q$5:$Y$43,'Auxiliar General'!BR$5,FALSE)</f>
        <v>0</v>
      </c>
      <c r="BX117" s="26" t="str">
        <f>+IF(VLOOKUP($B117,'Lista Puestos Valorados'!$B$11:$BK$510,MATCH('Auxiliar General'!BR$4,'Lista Puestos Valorados'!$B$10:$BK$10,0),0)="","No relevante",VLOOKUP($B117,'Lista Puestos Valorados'!$B$11:$BK$510,MATCH('Auxiliar General'!BR$4,'Lista Puestos Valorados'!$B$10:$BK$10,0),0))</f>
        <v>No relevante</v>
      </c>
      <c r="BY117" s="26">
        <f>+HLOOKUP(BX117,Sistema_Puntos!$Q$5:$Y$43,'Auxiliar General'!BT$5,FALSE)</f>
        <v>0</v>
      </c>
      <c r="BZ117" s="26" t="str">
        <f>+IF(VLOOKUP($B117,'Lista Puestos Valorados'!$B$11:$BK$510,MATCH('Auxiliar General'!BT$4,'Lista Puestos Valorados'!$B$10:$BK$10,0),0)="","No relevante",VLOOKUP($B117,'Lista Puestos Valorados'!$B$11:$BK$510,MATCH('Auxiliar General'!BT$4,'Lista Puestos Valorados'!$B$10:$BK$10,0),0))</f>
        <v>No relevante</v>
      </c>
      <c r="CA117" s="26">
        <f>+HLOOKUP(BZ117,Sistema_Puntos!$Q$5:$Y$43,'Auxiliar General'!BV$5,FALSE)</f>
        <v>0</v>
      </c>
      <c r="CB117" s="26" t="str">
        <f>+IF(VLOOKUP($B117,'Lista Puestos Valorados'!$B$11:$BK$510,MATCH('Auxiliar General'!BV$4,'Lista Puestos Valorados'!$B$10:$BK$10,0),0)="","No relevante",VLOOKUP($B117,'Lista Puestos Valorados'!$B$11:$BK$510,MATCH('Auxiliar General'!BV$4,'Lista Puestos Valorados'!$B$10:$BK$10,0),0))</f>
        <v>No relevante</v>
      </c>
      <c r="CC117" s="26">
        <f>+HLOOKUP(CB117,Sistema_Puntos!$Q$5:$Y$43,'Auxiliar General'!BX$5,FALSE)</f>
        <v>0</v>
      </c>
      <c r="CD117" s="26" t="str">
        <f>+IF(VLOOKUP($B117,'Lista Puestos Valorados'!$B$11:$BK$510,MATCH('Auxiliar General'!BX$4,'Lista Puestos Valorados'!$B$10:$BK$10,0),0)="","No relevante",VLOOKUP($B117,'Lista Puestos Valorados'!$B$11:$BK$510,MATCH('Auxiliar General'!BX$4,'Lista Puestos Valorados'!$B$10:$BK$10,0),0))</f>
        <v>No relevante</v>
      </c>
      <c r="CE117" s="26">
        <f>+HLOOKUP(CD117,Sistema_Puntos!$Q$5:$Y$43,'Auxiliar General'!BZ$5,FALSE)</f>
        <v>0</v>
      </c>
      <c r="CF117" s="26" t="str">
        <f>+IF(VLOOKUP($B117,'Lista Puestos Valorados'!$B$11:$BK$510,MATCH('Auxiliar General'!BZ$4,'Lista Puestos Valorados'!$B$10:$BK$10,0),0)="","No relevante",VLOOKUP($B117,'Lista Puestos Valorados'!$B$11:$BK$510,MATCH('Auxiliar General'!BZ$4,'Lista Puestos Valorados'!$B$10:$BK$10,0),0))</f>
        <v>No relevante</v>
      </c>
      <c r="CG117" s="26">
        <f>+HLOOKUP(CF117,Sistema_Puntos!$Q$5:$Y$43,'Auxiliar General'!CB$5,FALSE)</f>
        <v>0</v>
      </c>
      <c r="CH117" s="29"/>
      <c r="CI117" s="29"/>
    </row>
    <row r="118" spans="2:87" ht="17.55" customHeight="1">
      <c r="B118" s="26">
        <f>+'Listado de Puestos'!B118</f>
        <v>108</v>
      </c>
      <c r="C118" s="26" t="str">
        <f>+IF('Lista Puestos Valorados'!C118="","",'Lista Puestos Valorados'!C118)</f>
        <v/>
      </c>
      <c r="D118" s="26" t="str">
        <f>+IF('Lista Puestos Valorados'!D118="","",'Lista Puestos Valorados'!D118)</f>
        <v/>
      </c>
      <c r="E118" s="26" t="str">
        <f>+IF('Lista Puestos Valorados'!E118="","",'Lista Puestos Valorados'!E118)</f>
        <v/>
      </c>
      <c r="F118" s="26" t="str">
        <f>+IF('Lista Puestos Valorados'!F118="","",'Lista Puestos Valorados'!F118)</f>
        <v/>
      </c>
      <c r="G118" s="26" t="str">
        <f>+IF('Lista Puestos Valorados'!G118="","",'Lista Puestos Valorados'!G118)</f>
        <v/>
      </c>
      <c r="H118" s="26" t="str">
        <f>+IF('Lista Puestos Valorados'!H118="","",'Lista Puestos Valorados'!H118)</f>
        <v/>
      </c>
      <c r="I118" s="26" t="str">
        <f>+IF('Lista Puestos Valorados'!I118="","",'Lista Puestos Valorados'!I118)</f>
        <v/>
      </c>
      <c r="J118" s="118" t="e">
        <f t="array" ref="J118">+IF(L118="","",_xlfn.IFS(L118&lt;='Cortes de Agrupacion'!$F$15,'Cortes de Agrupacion'!$E$15,'Resultados General'!L118&lt;='Cortes de Agrupacion'!$F$14,'Cortes de Agrupacion'!$E$14,'Resultados General'!L118&lt;='Cortes de Agrupacion'!$F$13,'Cortes de Agrupacion'!$E$13,L118&lt;='Cortes de Agrupacion'!$F$12,'Cortes de Agrupacion'!$E$12,'Resultados General'!L118&lt;='Cortes de Agrupacion'!$F$11,'Cortes de Agrupacion'!$E$11,'Resultados General'!L118&lt;='Cortes de Agrupacion'!$F$10,'Cortes de Agrupacion'!$E$10,'Resultados General'!L118&lt;='Cortes de Agrupacion'!$F$9,'Cortes de Agrupacion'!$E$9,'Resultados General'!L118&lt;='Cortes de Agrupacion'!$F$8,'Cortes de Agrupacion'!$E$8,'Resultados General'!L118&lt;='Cortes de Agrupacion'!$F$7,'Cortes de Agrupacion'!$E$7,'Resultados General'!L118&lt;='Cortes de Agrupacion'!$F$6,'Cortes de Agrupacion'!$E$6))</f>
        <v>#VALUE!</v>
      </c>
      <c r="K118" s="118" t="str">
        <f t="shared" si="2"/>
        <v/>
      </c>
      <c r="L118" s="124" t="e">
        <f>#VALUE!</f>
        <v>#VALUE!</v>
      </c>
      <c r="M118" s="26" t="e">
        <f ca="1">+_xlfn.IFNA(VLOOKUP(C118,'Distribución de puestos'!$B$8:$I$507,8,0),"")</f>
        <v>#NAME?</v>
      </c>
      <c r="N118" s="26" t="str">
        <f>+IF(VLOOKUP($B118,'Lista Puestos Valorados'!$B$11:$BK$510,MATCH('Auxiliar General'!H$4,'Lista Puestos Valorados'!$B$10:$BK$10,0),0)="","No relevante",VLOOKUP($B118,'Lista Puestos Valorados'!$B$11:$BK$510,MATCH('Auxiliar General'!H$4,'Lista Puestos Valorados'!$B$10:$BK$10,0),0))</f>
        <v>No relevante</v>
      </c>
      <c r="O118" s="26">
        <f>+HLOOKUP(N118,Sistema_Puntos!$Q$5:$Y$43,'Auxiliar General'!J$5,FALSE)</f>
        <v>0</v>
      </c>
      <c r="P118" s="26" t="str">
        <f>+IF(VLOOKUP($B118,'Lista Puestos Valorados'!$B$11:$BK$510,MATCH('Auxiliar General'!J$4,'Lista Puestos Valorados'!$B$10:$BK$10,0),0)="","No relevante",VLOOKUP($B118,'Lista Puestos Valorados'!$B$11:$BK$510,MATCH('Auxiliar General'!J$4,'Lista Puestos Valorados'!$B$10:$BK$10,0),0))</f>
        <v>No relevante</v>
      </c>
      <c r="Q118" s="26">
        <f>+HLOOKUP(P118,Sistema_Puntos!$Q$5:$Y$43,'Auxiliar General'!L$5,FALSE)</f>
        <v>0</v>
      </c>
      <c r="R118" s="26" t="str">
        <f>+IF(VLOOKUP($B118,'Lista Puestos Valorados'!$B$11:$BK$510,MATCH('Auxiliar General'!L$4,'Lista Puestos Valorados'!$B$10:$BK$10,0),0)="","No relevante",VLOOKUP($B118,'Lista Puestos Valorados'!$B$11:$BK$510,MATCH('Auxiliar General'!L$4,'Lista Puestos Valorados'!$B$10:$BK$10,0),0))</f>
        <v>No relevante</v>
      </c>
      <c r="S118" s="26">
        <f>+HLOOKUP(R118,Sistema_Puntos!$Q$5:$Y$43,'Auxiliar General'!N$5,FALSE)</f>
        <v>0</v>
      </c>
      <c r="T118" s="26" t="str">
        <f>+IF(VLOOKUP($B118,'Lista Puestos Valorados'!$B$11:$BK$510,MATCH('Auxiliar General'!N$4,'Lista Puestos Valorados'!$B$10:$BK$10,0),0)="","No relevante",VLOOKUP($B118,'Lista Puestos Valorados'!$B$11:$BK$510,MATCH('Auxiliar General'!N$4,'Lista Puestos Valorados'!$B$10:$BK$10,0),0))</f>
        <v>No relevante</v>
      </c>
      <c r="U118" s="26">
        <f>+HLOOKUP(T118,Sistema_Puntos!$Q$5:$Y$43,'Auxiliar General'!P$5,FALSE)</f>
        <v>0</v>
      </c>
      <c r="V118" s="26" t="str">
        <f>+IF(VLOOKUP($B118,'Lista Puestos Valorados'!$B$11:$BK$510,MATCH('Auxiliar General'!P$4,'Lista Puestos Valorados'!$B$10:$BK$10,0),0)="","No relevante",VLOOKUP($B118,'Lista Puestos Valorados'!$B$11:$BK$510,MATCH('Auxiliar General'!P$4,'Lista Puestos Valorados'!$B$10:$BK$10,0),0))</f>
        <v>No relevante</v>
      </c>
      <c r="W118" s="26">
        <f>+HLOOKUP(V118,Sistema_Puntos!$Q$5:$Y$43,'Auxiliar General'!R$5,FALSE)</f>
        <v>0</v>
      </c>
      <c r="X118" s="26" t="str">
        <f>+IF(VLOOKUP($B118,'Lista Puestos Valorados'!$B$11:$BK$510,MATCH('Auxiliar General'!R$4,'Lista Puestos Valorados'!$B$10:$BK$10,0),0)="","No relevante",VLOOKUP($B118,'Lista Puestos Valorados'!$B$11:$BK$510,MATCH('Auxiliar General'!R$4,'Lista Puestos Valorados'!$B$10:$BK$10,0),0))</f>
        <v>No relevante</v>
      </c>
      <c r="Y118" s="26">
        <f>+HLOOKUP(X118,Sistema_Puntos!$Q$5:$Y$43,'Auxiliar General'!T$5,FALSE)</f>
        <v>0</v>
      </c>
      <c r="Z118" s="26" t="str">
        <f>+IF(VLOOKUP($B118,'Lista Puestos Valorados'!$B$11:$BK$510,MATCH('Auxiliar General'!T$4,'Lista Puestos Valorados'!$B$10:$BK$10,0),0)="","No relevante",VLOOKUP($B118,'Lista Puestos Valorados'!$B$11:$BK$510,MATCH('Auxiliar General'!T$4,'Lista Puestos Valorados'!$B$10:$BK$10,0),0))</f>
        <v>No relevante</v>
      </c>
      <c r="AA118" s="26">
        <f>+HLOOKUP(Z118,Sistema_Puntos!$Q$5:$Y$43,'Auxiliar General'!V$5,FALSE)</f>
        <v>0</v>
      </c>
      <c r="AB118" s="26" t="str">
        <f>+IF(VLOOKUP($B118,'Lista Puestos Valorados'!$B$11:$BK$510,MATCH('Auxiliar General'!V$4,'Lista Puestos Valorados'!$B$10:$BK$10,0),0)="","No relevante",VLOOKUP($B118,'Lista Puestos Valorados'!$B$11:$BK$510,MATCH('Auxiliar General'!V$4,'Lista Puestos Valorados'!$B$10:$BK$10,0),0))</f>
        <v>No relevante</v>
      </c>
      <c r="AC118" s="26">
        <f>+HLOOKUP(AB118,Sistema_Puntos!$Q$5:$Y$43,'Auxiliar General'!X$5,FALSE)</f>
        <v>0</v>
      </c>
      <c r="AD118" s="26" t="str">
        <f>+IF(VLOOKUP($B118,'Lista Puestos Valorados'!$B$11:$BK$510,MATCH('Auxiliar General'!X$4,'Lista Puestos Valorados'!$B$10:$BK$10,0),0)="","No relevante",VLOOKUP($B118,'Lista Puestos Valorados'!$B$11:$BK$510,MATCH('Auxiliar General'!X$4,'Lista Puestos Valorados'!$B$10:$BK$10,0),0))</f>
        <v>No relevante</v>
      </c>
      <c r="AE118" s="26">
        <f>+HLOOKUP(AD118,Sistema_Puntos!$Q$5:$Y$43,'Auxiliar General'!Z$5,FALSE)</f>
        <v>0</v>
      </c>
      <c r="AF118" s="26" t="str">
        <f>+IF(VLOOKUP($B118,'Lista Puestos Valorados'!$B$11:$BK$510,MATCH('Auxiliar General'!Z$4,'Lista Puestos Valorados'!$B$10:$BK$10,0),0)="","No relevante",VLOOKUP($B118,'Lista Puestos Valorados'!$B$11:$BK$510,MATCH('Auxiliar General'!Z$4,'Lista Puestos Valorados'!$B$10:$BK$10,0),0))</f>
        <v>No relevante</v>
      </c>
      <c r="AG118" s="26">
        <f>+HLOOKUP(AF118,Sistema_Puntos!$Q$5:$Y$43,'Auxiliar General'!AB$5,FALSE)</f>
        <v>0</v>
      </c>
      <c r="AH118" s="26" t="str">
        <f>+IF(VLOOKUP($B118,'Lista Puestos Valorados'!$B$11:$BK$510,MATCH('Auxiliar General'!AB$4,'Lista Puestos Valorados'!$B$10:$BK$10,0),0)="","No relevante",VLOOKUP($B118,'Lista Puestos Valorados'!$B$11:$BK$510,MATCH('Auxiliar General'!AB$4,'Lista Puestos Valorados'!$B$10:$BK$10,0),0))</f>
        <v>No relevante</v>
      </c>
      <c r="AI118" s="26">
        <f>+HLOOKUP(AH118,Sistema_Puntos!$Q$5:$Y$43,'Auxiliar General'!AD$5,FALSE)</f>
        <v>0</v>
      </c>
      <c r="AJ118" s="26" t="str">
        <f>+IF(VLOOKUP($B118,'Lista Puestos Valorados'!$B$11:$BK$510,MATCH('Auxiliar General'!AD$4,'Lista Puestos Valorados'!$B$10:$BK$10,0),0)="","No relevante",VLOOKUP($B118,'Lista Puestos Valorados'!$B$11:$BK$510,MATCH('Auxiliar General'!AD$4,'Lista Puestos Valorados'!$B$10:$BK$10,0),0))</f>
        <v>No relevante</v>
      </c>
      <c r="AK118" s="26">
        <f>+HLOOKUP(AJ118,Sistema_Puntos!$Q$5:$Y$43,'Auxiliar General'!AF$5,FALSE)</f>
        <v>0</v>
      </c>
      <c r="AL118" s="26" t="str">
        <f>+IF(VLOOKUP($B118,'Lista Puestos Valorados'!$B$11:$BK$510,MATCH('Auxiliar General'!AF$4,'Lista Puestos Valorados'!$B$10:$BK$10,0),0)="","No relevante",VLOOKUP($B118,'Lista Puestos Valorados'!$B$11:$BK$510,MATCH('Auxiliar General'!AF$4,'Lista Puestos Valorados'!$B$10:$BK$10,0),0))</f>
        <v>No relevante</v>
      </c>
      <c r="AM118" s="26">
        <f>+HLOOKUP(AL118,Sistema_Puntos!$Q$5:$Y$43,'Auxiliar General'!AH$5,FALSE)</f>
        <v>0</v>
      </c>
      <c r="AN118" s="26" t="str">
        <f>+IF(VLOOKUP($B118,'Lista Puestos Valorados'!$B$11:$BK$510,MATCH('Auxiliar General'!AH$4,'Lista Puestos Valorados'!$B$10:$BK$10,0),0)="","No relevante",VLOOKUP($B118,'Lista Puestos Valorados'!$B$11:$BK$510,MATCH('Auxiliar General'!AH$4,'Lista Puestos Valorados'!$B$10:$BK$10,0),0))</f>
        <v>No relevante</v>
      </c>
      <c r="AO118" s="26">
        <f>+HLOOKUP(AN118,Sistema_Puntos!$Q$5:$Y$43,'Auxiliar General'!AJ$5,FALSE)</f>
        <v>0</v>
      </c>
      <c r="AP118" s="26" t="str">
        <f>+IF(VLOOKUP($B118,'Lista Puestos Valorados'!$B$11:$BK$510,MATCH('Auxiliar General'!AJ$4,'Lista Puestos Valorados'!$B$10:$BK$10,0),0)="","No relevante",VLOOKUP($B118,'Lista Puestos Valorados'!$B$11:$BK$510,MATCH('Auxiliar General'!AJ$4,'Lista Puestos Valorados'!$B$10:$BK$10,0),0))</f>
        <v>No relevante</v>
      </c>
      <c r="AQ118" s="26">
        <f>+HLOOKUP(AP118,Sistema_Puntos!$Q$5:$Y$43,'Auxiliar General'!AL$5,FALSE)</f>
        <v>0</v>
      </c>
      <c r="AR118" s="26" t="str">
        <f>+IF(VLOOKUP($B118,'Lista Puestos Valorados'!$B$11:$BK$510,MATCH('Auxiliar General'!AL$4,'Lista Puestos Valorados'!$B$10:$BK$10,0),0)="","No relevante",VLOOKUP($B118,'Lista Puestos Valorados'!$B$11:$BK$510,MATCH('Auxiliar General'!AL$4,'Lista Puestos Valorados'!$B$10:$BK$10,0),0))</f>
        <v>No relevante</v>
      </c>
      <c r="AS118" s="26">
        <f>+HLOOKUP(AR118,Sistema_Puntos!$Q$5:$Y$43,'Auxiliar General'!AN$5,FALSE)</f>
        <v>0</v>
      </c>
      <c r="AT118" s="26" t="str">
        <f>+IF(VLOOKUP($B118,'Lista Puestos Valorados'!$B$11:$BK$510,MATCH('Auxiliar General'!AN$4,'Lista Puestos Valorados'!$B$10:$BK$10,0),0)="","No relevante",VLOOKUP($B118,'Lista Puestos Valorados'!$B$11:$BK$510,MATCH('Auxiliar General'!AN$4,'Lista Puestos Valorados'!$B$10:$BK$10,0),0))</f>
        <v>No relevante</v>
      </c>
      <c r="AU118" s="26">
        <f>+HLOOKUP(AT118,Sistema_Puntos!$Q$5:$Y$43,'Auxiliar General'!AP$5,FALSE)</f>
        <v>0</v>
      </c>
      <c r="AV118" s="26" t="str">
        <f>+IF(VLOOKUP($B118,'Lista Puestos Valorados'!$B$11:$BK$510,MATCH('Auxiliar General'!AP$4,'Lista Puestos Valorados'!$B$10:$BK$10,0),0)="","No relevante",VLOOKUP($B118,'Lista Puestos Valorados'!$B$11:$BK$510,MATCH('Auxiliar General'!AP$4,'Lista Puestos Valorados'!$B$10:$BK$10,0),0))</f>
        <v>No relevante</v>
      </c>
      <c r="AW118" s="26">
        <f>+HLOOKUP(AV118,Sistema_Puntos!$Q$5:$Y$43,'Auxiliar General'!AR$5,FALSE)</f>
        <v>0</v>
      </c>
      <c r="AX118" s="26" t="str">
        <f>+IF(VLOOKUP($B118,'Lista Puestos Valorados'!$B$11:$BK$510,MATCH('Auxiliar General'!AR$4,'Lista Puestos Valorados'!$B$10:$BK$10,0),0)="","No relevante",VLOOKUP($B118,'Lista Puestos Valorados'!$B$11:$BK$510,MATCH('Auxiliar General'!AR$4,'Lista Puestos Valorados'!$B$10:$BK$10,0),0))</f>
        <v>No relevante</v>
      </c>
      <c r="AY118" s="26">
        <f>+HLOOKUP(AX118,Sistema_Puntos!$Q$5:$Y$43,'Auxiliar General'!AT$5,FALSE)</f>
        <v>0</v>
      </c>
      <c r="AZ118" s="26" t="str">
        <f>+IF(VLOOKUP($B118,'Lista Puestos Valorados'!$B$11:$BK$510,MATCH('Auxiliar General'!AT$4,'Lista Puestos Valorados'!$B$10:$BK$10,0),0)="","No relevante",VLOOKUP($B118,'Lista Puestos Valorados'!$B$11:$BK$510,MATCH('Auxiliar General'!AT$4,'Lista Puestos Valorados'!$B$10:$BK$10,0),0))</f>
        <v>No relevante</v>
      </c>
      <c r="BA118" s="26">
        <f>+HLOOKUP(AZ118,Sistema_Puntos!$Q$5:$Y$43,'Auxiliar General'!AV$5,FALSE)</f>
        <v>0</v>
      </c>
      <c r="BB118" s="26" t="str">
        <f>+IF(VLOOKUP($B118,'Lista Puestos Valorados'!$B$11:$BK$510,MATCH('Auxiliar General'!AV$4,'Lista Puestos Valorados'!$B$10:$BK$10,0),0)="","No relevante",VLOOKUP($B118,'Lista Puestos Valorados'!$B$11:$BK$510,MATCH('Auxiliar General'!AV$4,'Lista Puestos Valorados'!$B$10:$BK$10,0),0))</f>
        <v>No relevante</v>
      </c>
      <c r="BC118" s="26">
        <f>+HLOOKUP(BB118,Sistema_Puntos!$Q$5:$Y$43,'Auxiliar General'!AX$5,FALSE)</f>
        <v>0</v>
      </c>
      <c r="BD118" s="26" t="str">
        <f>+IF(VLOOKUP($B118,'Lista Puestos Valorados'!$B$11:$BK$510,MATCH('Auxiliar General'!AX$4,'Lista Puestos Valorados'!$B$10:$BK$10,0),0)="","No relevante",VLOOKUP($B118,'Lista Puestos Valorados'!$B$11:$BK$510,MATCH('Auxiliar General'!AX$4,'Lista Puestos Valorados'!$B$10:$BK$10,0),0))</f>
        <v>No relevante</v>
      </c>
      <c r="BE118" s="26">
        <f>+HLOOKUP(BD118,Sistema_Puntos!$Q$5:$Y$43,'Auxiliar General'!AZ$5,FALSE)</f>
        <v>0</v>
      </c>
      <c r="BF118" s="26" t="str">
        <f>+IF(VLOOKUP($B118,'Lista Puestos Valorados'!$B$11:$BK$510,MATCH('Auxiliar General'!AZ$4,'Lista Puestos Valorados'!$B$10:$BK$10,0),0)="","No relevante",VLOOKUP($B118,'Lista Puestos Valorados'!$B$11:$BK$510,MATCH('Auxiliar General'!AZ$4,'Lista Puestos Valorados'!$B$10:$BK$10,0),0))</f>
        <v>No relevante</v>
      </c>
      <c r="BG118" s="26">
        <f>+HLOOKUP(BF118,Sistema_Puntos!$Q$5:$Y$43,'Auxiliar General'!BB$5,FALSE)</f>
        <v>0</v>
      </c>
      <c r="BH118" s="26" t="str">
        <f>+IF(VLOOKUP($B118,'Lista Puestos Valorados'!$B$11:$BK$510,MATCH('Auxiliar General'!BB$4,'Lista Puestos Valorados'!$B$10:$BK$10,0),0)="","No relevante",VLOOKUP($B118,'Lista Puestos Valorados'!$B$11:$BK$510,MATCH('Auxiliar General'!BB$4,'Lista Puestos Valorados'!$B$10:$BK$10,0),0))</f>
        <v>No relevante</v>
      </c>
      <c r="BI118" s="26">
        <f>+HLOOKUP(BH118,Sistema_Puntos!$Q$5:$Y$43,'Auxiliar General'!BD$5,FALSE)</f>
        <v>0</v>
      </c>
      <c r="BJ118" s="26" t="str">
        <f>+IF(VLOOKUP($B118,'Lista Puestos Valorados'!$B$11:$BK$510,MATCH('Auxiliar General'!BD$4,'Lista Puestos Valorados'!$B$10:$BK$10,0),0)="","No relevante",VLOOKUP($B118,'Lista Puestos Valorados'!$B$11:$BK$510,MATCH('Auxiliar General'!BD$4,'Lista Puestos Valorados'!$B$10:$BK$10,0),0))</f>
        <v>No relevante</v>
      </c>
      <c r="BK118" s="26">
        <f>+HLOOKUP(BJ118,Sistema_Puntos!$Q$5:$Y$43,'Auxiliar General'!BF$5,FALSE)</f>
        <v>0</v>
      </c>
      <c r="BL118" s="26" t="str">
        <f>+IF(VLOOKUP($B118,'Lista Puestos Valorados'!$B$11:$BK$510,MATCH('Auxiliar General'!BF$4,'Lista Puestos Valorados'!$B$10:$BK$10,0),0)="","No relevante",VLOOKUP($B118,'Lista Puestos Valorados'!$B$11:$BK$510,MATCH('Auxiliar General'!BF$4,'Lista Puestos Valorados'!$B$10:$BK$10,0),0))</f>
        <v>No relevante</v>
      </c>
      <c r="BM118" s="26">
        <f>+HLOOKUP(BL118,Sistema_Puntos!$Q$5:$Y$43,'Auxiliar General'!BH$5,FALSE)</f>
        <v>0</v>
      </c>
      <c r="BN118" s="26" t="str">
        <f>+IF(VLOOKUP($B118,'Lista Puestos Valorados'!$B$11:$BK$510,MATCH('Auxiliar General'!BH$4,'Lista Puestos Valorados'!$B$10:$BK$10,0),0)="","No relevante",VLOOKUP($B118,'Lista Puestos Valorados'!$B$11:$BK$510,MATCH('Auxiliar General'!BH$4,'Lista Puestos Valorados'!$B$10:$BK$10,0),0))</f>
        <v>No relevante</v>
      </c>
      <c r="BO118" s="26">
        <f>+HLOOKUP(BN118,Sistema_Puntos!$Q$5:$Y$43,'Auxiliar General'!BJ$5,FALSE)</f>
        <v>0</v>
      </c>
      <c r="BP118" s="26" t="str">
        <f>+IF(VLOOKUP($B118,'Lista Puestos Valorados'!$B$11:$BK$510,MATCH('Auxiliar General'!BJ$4,'Lista Puestos Valorados'!$B$10:$BK$10,0),0)="","No relevante",VLOOKUP($B118,'Lista Puestos Valorados'!$B$11:$BK$510,MATCH('Auxiliar General'!BJ$4,'Lista Puestos Valorados'!$B$10:$BK$10,0),0))</f>
        <v>No relevante</v>
      </c>
      <c r="BQ118" s="26">
        <f>+HLOOKUP(BP118,Sistema_Puntos!$Q$5:$Y$43,'Auxiliar General'!BL$5,FALSE)</f>
        <v>0</v>
      </c>
      <c r="BR118" s="26" t="str">
        <f>+IF(VLOOKUP($B118,'Lista Puestos Valorados'!$B$11:$BK$510,MATCH('Auxiliar General'!BL$4,'Lista Puestos Valorados'!$B$10:$BK$10,0),0)="","No relevante",VLOOKUP($B118,'Lista Puestos Valorados'!$B$11:$BK$510,MATCH('Auxiliar General'!BL$4,'Lista Puestos Valorados'!$B$10:$BK$10,0),0))</f>
        <v>No relevante</v>
      </c>
      <c r="BS118" s="26">
        <f>+HLOOKUP(BR118,Sistema_Puntos!$Q$5:$Y$43,'Auxiliar General'!BN$5,FALSE)</f>
        <v>0</v>
      </c>
      <c r="BT118" s="26" t="str">
        <f>+IF(VLOOKUP($B118,'Lista Puestos Valorados'!$B$11:$BK$510,MATCH('Auxiliar General'!BN$4,'Lista Puestos Valorados'!$B$10:$BK$10,0),0)="","No relevante",VLOOKUP($B118,'Lista Puestos Valorados'!$B$11:$BK$510,MATCH('Auxiliar General'!BN$4,'Lista Puestos Valorados'!$B$10:$BK$10,0),0))</f>
        <v>No relevante</v>
      </c>
      <c r="BU118" s="26">
        <f>+HLOOKUP(BT118,Sistema_Puntos!$Q$5:$Y$43,'Auxiliar General'!BP$5,FALSE)</f>
        <v>0</v>
      </c>
      <c r="BV118" s="26" t="str">
        <f>+IF(VLOOKUP($B118,'Lista Puestos Valorados'!$B$11:$BK$510,MATCH('Auxiliar General'!BP$4,'Lista Puestos Valorados'!$B$10:$BK$10,0),0)="","No relevante",VLOOKUP($B118,'Lista Puestos Valorados'!$B$11:$BK$510,MATCH('Auxiliar General'!BP$4,'Lista Puestos Valorados'!$B$10:$BK$10,0),0))</f>
        <v>No relevante</v>
      </c>
      <c r="BW118" s="26">
        <f>+HLOOKUP(BV118,Sistema_Puntos!$Q$5:$Y$43,'Auxiliar General'!BR$5,FALSE)</f>
        <v>0</v>
      </c>
      <c r="BX118" s="26" t="str">
        <f>+IF(VLOOKUP($B118,'Lista Puestos Valorados'!$B$11:$BK$510,MATCH('Auxiliar General'!BR$4,'Lista Puestos Valorados'!$B$10:$BK$10,0),0)="","No relevante",VLOOKUP($B118,'Lista Puestos Valorados'!$B$11:$BK$510,MATCH('Auxiliar General'!BR$4,'Lista Puestos Valorados'!$B$10:$BK$10,0),0))</f>
        <v>No relevante</v>
      </c>
      <c r="BY118" s="26">
        <f>+HLOOKUP(BX118,Sistema_Puntos!$Q$5:$Y$43,'Auxiliar General'!BT$5,FALSE)</f>
        <v>0</v>
      </c>
      <c r="BZ118" s="26" t="str">
        <f>+IF(VLOOKUP($B118,'Lista Puestos Valorados'!$B$11:$BK$510,MATCH('Auxiliar General'!BT$4,'Lista Puestos Valorados'!$B$10:$BK$10,0),0)="","No relevante",VLOOKUP($B118,'Lista Puestos Valorados'!$B$11:$BK$510,MATCH('Auxiliar General'!BT$4,'Lista Puestos Valorados'!$B$10:$BK$10,0),0))</f>
        <v>No relevante</v>
      </c>
      <c r="CA118" s="26">
        <f>+HLOOKUP(BZ118,Sistema_Puntos!$Q$5:$Y$43,'Auxiliar General'!BV$5,FALSE)</f>
        <v>0</v>
      </c>
      <c r="CB118" s="26" t="str">
        <f>+IF(VLOOKUP($B118,'Lista Puestos Valorados'!$B$11:$BK$510,MATCH('Auxiliar General'!BV$4,'Lista Puestos Valorados'!$B$10:$BK$10,0),0)="","No relevante",VLOOKUP($B118,'Lista Puestos Valorados'!$B$11:$BK$510,MATCH('Auxiliar General'!BV$4,'Lista Puestos Valorados'!$B$10:$BK$10,0),0))</f>
        <v>No relevante</v>
      </c>
      <c r="CC118" s="26">
        <f>+HLOOKUP(CB118,Sistema_Puntos!$Q$5:$Y$43,'Auxiliar General'!BX$5,FALSE)</f>
        <v>0</v>
      </c>
      <c r="CD118" s="26" t="str">
        <f>+IF(VLOOKUP($B118,'Lista Puestos Valorados'!$B$11:$BK$510,MATCH('Auxiliar General'!BX$4,'Lista Puestos Valorados'!$B$10:$BK$10,0),0)="","No relevante",VLOOKUP($B118,'Lista Puestos Valorados'!$B$11:$BK$510,MATCH('Auxiliar General'!BX$4,'Lista Puestos Valorados'!$B$10:$BK$10,0),0))</f>
        <v>No relevante</v>
      </c>
      <c r="CE118" s="26">
        <f>+HLOOKUP(CD118,Sistema_Puntos!$Q$5:$Y$43,'Auxiliar General'!BZ$5,FALSE)</f>
        <v>0</v>
      </c>
      <c r="CF118" s="26" t="str">
        <f>+IF(VLOOKUP($B118,'Lista Puestos Valorados'!$B$11:$BK$510,MATCH('Auxiliar General'!BZ$4,'Lista Puestos Valorados'!$B$10:$BK$10,0),0)="","No relevante",VLOOKUP($B118,'Lista Puestos Valorados'!$B$11:$BK$510,MATCH('Auxiliar General'!BZ$4,'Lista Puestos Valorados'!$B$10:$BK$10,0),0))</f>
        <v>No relevante</v>
      </c>
      <c r="CG118" s="26">
        <f>+HLOOKUP(CF118,Sistema_Puntos!$Q$5:$Y$43,'Auxiliar General'!CB$5,FALSE)</f>
        <v>0</v>
      </c>
      <c r="CH118" s="29"/>
      <c r="CI118" s="29"/>
    </row>
    <row r="119" spans="2:87" ht="17.55" customHeight="1">
      <c r="B119" s="26">
        <f>+'Listado de Puestos'!B119</f>
        <v>109</v>
      </c>
      <c r="C119" s="26" t="str">
        <f>+IF('Lista Puestos Valorados'!C119="","",'Lista Puestos Valorados'!C119)</f>
        <v/>
      </c>
      <c r="D119" s="26" t="str">
        <f>+IF('Lista Puestos Valorados'!D119="","",'Lista Puestos Valorados'!D119)</f>
        <v/>
      </c>
      <c r="E119" s="26" t="str">
        <f>+IF('Lista Puestos Valorados'!E119="","",'Lista Puestos Valorados'!E119)</f>
        <v/>
      </c>
      <c r="F119" s="26" t="str">
        <f>+IF('Lista Puestos Valorados'!F119="","",'Lista Puestos Valorados'!F119)</f>
        <v/>
      </c>
      <c r="G119" s="26" t="str">
        <f>+IF('Lista Puestos Valorados'!G119="","",'Lista Puestos Valorados'!G119)</f>
        <v/>
      </c>
      <c r="H119" s="26" t="str">
        <f>+IF('Lista Puestos Valorados'!H119="","",'Lista Puestos Valorados'!H119)</f>
        <v/>
      </c>
      <c r="I119" s="26" t="str">
        <f>+IF('Lista Puestos Valorados'!I119="","",'Lista Puestos Valorados'!I119)</f>
        <v/>
      </c>
      <c r="J119" s="118" t="e">
        <f t="array" ref="J119">+IF(L119="","",_xlfn.IFS(L119&lt;='Cortes de Agrupacion'!$F$15,'Cortes de Agrupacion'!$E$15,'Resultados General'!L119&lt;='Cortes de Agrupacion'!$F$14,'Cortes de Agrupacion'!$E$14,'Resultados General'!L119&lt;='Cortes de Agrupacion'!$F$13,'Cortes de Agrupacion'!$E$13,L119&lt;='Cortes de Agrupacion'!$F$12,'Cortes de Agrupacion'!$E$12,'Resultados General'!L119&lt;='Cortes de Agrupacion'!$F$11,'Cortes de Agrupacion'!$E$11,'Resultados General'!L119&lt;='Cortes de Agrupacion'!$F$10,'Cortes de Agrupacion'!$E$10,'Resultados General'!L119&lt;='Cortes de Agrupacion'!$F$9,'Cortes de Agrupacion'!$E$9,'Resultados General'!L119&lt;='Cortes de Agrupacion'!$F$8,'Cortes de Agrupacion'!$E$8,'Resultados General'!L119&lt;='Cortes de Agrupacion'!$F$7,'Cortes de Agrupacion'!$E$7,'Resultados General'!L119&lt;='Cortes de Agrupacion'!$F$6,'Cortes de Agrupacion'!$E$6))</f>
        <v>#VALUE!</v>
      </c>
      <c r="K119" s="118" t="str">
        <f t="shared" si="2"/>
        <v/>
      </c>
      <c r="L119" s="124" t="e">
        <f>#VALUE!</f>
        <v>#VALUE!</v>
      </c>
      <c r="M119" s="26" t="e">
        <f ca="1">+_xlfn.IFNA(VLOOKUP(C119,'Distribución de puestos'!$B$8:$I$507,8,0),"")</f>
        <v>#NAME?</v>
      </c>
      <c r="N119" s="26" t="str">
        <f>+IF(VLOOKUP($B119,'Lista Puestos Valorados'!$B$11:$BK$510,MATCH('Auxiliar General'!H$4,'Lista Puestos Valorados'!$B$10:$BK$10,0),0)="","No relevante",VLOOKUP($B119,'Lista Puestos Valorados'!$B$11:$BK$510,MATCH('Auxiliar General'!H$4,'Lista Puestos Valorados'!$B$10:$BK$10,0),0))</f>
        <v>No relevante</v>
      </c>
      <c r="O119" s="26">
        <f>+HLOOKUP(N119,Sistema_Puntos!$Q$5:$Y$43,'Auxiliar General'!J$5,FALSE)</f>
        <v>0</v>
      </c>
      <c r="P119" s="26" t="str">
        <f>+IF(VLOOKUP($B119,'Lista Puestos Valorados'!$B$11:$BK$510,MATCH('Auxiliar General'!J$4,'Lista Puestos Valorados'!$B$10:$BK$10,0),0)="","No relevante",VLOOKUP($B119,'Lista Puestos Valorados'!$B$11:$BK$510,MATCH('Auxiliar General'!J$4,'Lista Puestos Valorados'!$B$10:$BK$10,0),0))</f>
        <v>No relevante</v>
      </c>
      <c r="Q119" s="26">
        <f>+HLOOKUP(P119,Sistema_Puntos!$Q$5:$Y$43,'Auxiliar General'!L$5,FALSE)</f>
        <v>0</v>
      </c>
      <c r="R119" s="26" t="str">
        <f>+IF(VLOOKUP($B119,'Lista Puestos Valorados'!$B$11:$BK$510,MATCH('Auxiliar General'!L$4,'Lista Puestos Valorados'!$B$10:$BK$10,0),0)="","No relevante",VLOOKUP($B119,'Lista Puestos Valorados'!$B$11:$BK$510,MATCH('Auxiliar General'!L$4,'Lista Puestos Valorados'!$B$10:$BK$10,0),0))</f>
        <v>No relevante</v>
      </c>
      <c r="S119" s="26">
        <f>+HLOOKUP(R119,Sistema_Puntos!$Q$5:$Y$43,'Auxiliar General'!N$5,FALSE)</f>
        <v>0</v>
      </c>
      <c r="T119" s="26" t="str">
        <f>+IF(VLOOKUP($B119,'Lista Puestos Valorados'!$B$11:$BK$510,MATCH('Auxiliar General'!N$4,'Lista Puestos Valorados'!$B$10:$BK$10,0),0)="","No relevante",VLOOKUP($B119,'Lista Puestos Valorados'!$B$11:$BK$510,MATCH('Auxiliar General'!N$4,'Lista Puestos Valorados'!$B$10:$BK$10,0),0))</f>
        <v>No relevante</v>
      </c>
      <c r="U119" s="26">
        <f>+HLOOKUP(T119,Sistema_Puntos!$Q$5:$Y$43,'Auxiliar General'!P$5,FALSE)</f>
        <v>0</v>
      </c>
      <c r="V119" s="26" t="str">
        <f>+IF(VLOOKUP($B119,'Lista Puestos Valorados'!$B$11:$BK$510,MATCH('Auxiliar General'!P$4,'Lista Puestos Valorados'!$B$10:$BK$10,0),0)="","No relevante",VLOOKUP($B119,'Lista Puestos Valorados'!$B$11:$BK$510,MATCH('Auxiliar General'!P$4,'Lista Puestos Valorados'!$B$10:$BK$10,0),0))</f>
        <v>No relevante</v>
      </c>
      <c r="W119" s="26">
        <f>+HLOOKUP(V119,Sistema_Puntos!$Q$5:$Y$43,'Auxiliar General'!R$5,FALSE)</f>
        <v>0</v>
      </c>
      <c r="X119" s="26" t="str">
        <f>+IF(VLOOKUP($B119,'Lista Puestos Valorados'!$B$11:$BK$510,MATCH('Auxiliar General'!R$4,'Lista Puestos Valorados'!$B$10:$BK$10,0),0)="","No relevante",VLOOKUP($B119,'Lista Puestos Valorados'!$B$11:$BK$510,MATCH('Auxiliar General'!R$4,'Lista Puestos Valorados'!$B$10:$BK$10,0),0))</f>
        <v>No relevante</v>
      </c>
      <c r="Y119" s="26">
        <f>+HLOOKUP(X119,Sistema_Puntos!$Q$5:$Y$43,'Auxiliar General'!T$5,FALSE)</f>
        <v>0</v>
      </c>
      <c r="Z119" s="26" t="str">
        <f>+IF(VLOOKUP($B119,'Lista Puestos Valorados'!$B$11:$BK$510,MATCH('Auxiliar General'!T$4,'Lista Puestos Valorados'!$B$10:$BK$10,0),0)="","No relevante",VLOOKUP($B119,'Lista Puestos Valorados'!$B$11:$BK$510,MATCH('Auxiliar General'!T$4,'Lista Puestos Valorados'!$B$10:$BK$10,0),0))</f>
        <v>No relevante</v>
      </c>
      <c r="AA119" s="26">
        <f>+HLOOKUP(Z119,Sistema_Puntos!$Q$5:$Y$43,'Auxiliar General'!V$5,FALSE)</f>
        <v>0</v>
      </c>
      <c r="AB119" s="26" t="str">
        <f>+IF(VLOOKUP($B119,'Lista Puestos Valorados'!$B$11:$BK$510,MATCH('Auxiliar General'!V$4,'Lista Puestos Valorados'!$B$10:$BK$10,0),0)="","No relevante",VLOOKUP($B119,'Lista Puestos Valorados'!$B$11:$BK$510,MATCH('Auxiliar General'!V$4,'Lista Puestos Valorados'!$B$10:$BK$10,0),0))</f>
        <v>No relevante</v>
      </c>
      <c r="AC119" s="26">
        <f>+HLOOKUP(AB119,Sistema_Puntos!$Q$5:$Y$43,'Auxiliar General'!X$5,FALSE)</f>
        <v>0</v>
      </c>
      <c r="AD119" s="26" t="str">
        <f>+IF(VLOOKUP($B119,'Lista Puestos Valorados'!$B$11:$BK$510,MATCH('Auxiliar General'!X$4,'Lista Puestos Valorados'!$B$10:$BK$10,0),0)="","No relevante",VLOOKUP($B119,'Lista Puestos Valorados'!$B$11:$BK$510,MATCH('Auxiliar General'!X$4,'Lista Puestos Valorados'!$B$10:$BK$10,0),0))</f>
        <v>No relevante</v>
      </c>
      <c r="AE119" s="26">
        <f>+HLOOKUP(AD119,Sistema_Puntos!$Q$5:$Y$43,'Auxiliar General'!Z$5,FALSE)</f>
        <v>0</v>
      </c>
      <c r="AF119" s="26" t="str">
        <f>+IF(VLOOKUP($B119,'Lista Puestos Valorados'!$B$11:$BK$510,MATCH('Auxiliar General'!Z$4,'Lista Puestos Valorados'!$B$10:$BK$10,0),0)="","No relevante",VLOOKUP($B119,'Lista Puestos Valorados'!$B$11:$BK$510,MATCH('Auxiliar General'!Z$4,'Lista Puestos Valorados'!$B$10:$BK$10,0),0))</f>
        <v>No relevante</v>
      </c>
      <c r="AG119" s="26">
        <f>+HLOOKUP(AF119,Sistema_Puntos!$Q$5:$Y$43,'Auxiliar General'!AB$5,FALSE)</f>
        <v>0</v>
      </c>
      <c r="AH119" s="26" t="str">
        <f>+IF(VLOOKUP($B119,'Lista Puestos Valorados'!$B$11:$BK$510,MATCH('Auxiliar General'!AB$4,'Lista Puestos Valorados'!$B$10:$BK$10,0),0)="","No relevante",VLOOKUP($B119,'Lista Puestos Valorados'!$B$11:$BK$510,MATCH('Auxiliar General'!AB$4,'Lista Puestos Valorados'!$B$10:$BK$10,0),0))</f>
        <v>No relevante</v>
      </c>
      <c r="AI119" s="26">
        <f>+HLOOKUP(AH119,Sistema_Puntos!$Q$5:$Y$43,'Auxiliar General'!AD$5,FALSE)</f>
        <v>0</v>
      </c>
      <c r="AJ119" s="26" t="str">
        <f>+IF(VLOOKUP($B119,'Lista Puestos Valorados'!$B$11:$BK$510,MATCH('Auxiliar General'!AD$4,'Lista Puestos Valorados'!$B$10:$BK$10,0),0)="","No relevante",VLOOKUP($B119,'Lista Puestos Valorados'!$B$11:$BK$510,MATCH('Auxiliar General'!AD$4,'Lista Puestos Valorados'!$B$10:$BK$10,0),0))</f>
        <v>No relevante</v>
      </c>
      <c r="AK119" s="26">
        <f>+HLOOKUP(AJ119,Sistema_Puntos!$Q$5:$Y$43,'Auxiliar General'!AF$5,FALSE)</f>
        <v>0</v>
      </c>
      <c r="AL119" s="26" t="str">
        <f>+IF(VLOOKUP($B119,'Lista Puestos Valorados'!$B$11:$BK$510,MATCH('Auxiliar General'!AF$4,'Lista Puestos Valorados'!$B$10:$BK$10,0),0)="","No relevante",VLOOKUP($B119,'Lista Puestos Valorados'!$B$11:$BK$510,MATCH('Auxiliar General'!AF$4,'Lista Puestos Valorados'!$B$10:$BK$10,0),0))</f>
        <v>No relevante</v>
      </c>
      <c r="AM119" s="26">
        <f>+HLOOKUP(AL119,Sistema_Puntos!$Q$5:$Y$43,'Auxiliar General'!AH$5,FALSE)</f>
        <v>0</v>
      </c>
      <c r="AN119" s="26" t="str">
        <f>+IF(VLOOKUP($B119,'Lista Puestos Valorados'!$B$11:$BK$510,MATCH('Auxiliar General'!AH$4,'Lista Puestos Valorados'!$B$10:$BK$10,0),0)="","No relevante",VLOOKUP($B119,'Lista Puestos Valorados'!$B$11:$BK$510,MATCH('Auxiliar General'!AH$4,'Lista Puestos Valorados'!$B$10:$BK$10,0),0))</f>
        <v>No relevante</v>
      </c>
      <c r="AO119" s="26">
        <f>+HLOOKUP(AN119,Sistema_Puntos!$Q$5:$Y$43,'Auxiliar General'!AJ$5,FALSE)</f>
        <v>0</v>
      </c>
      <c r="AP119" s="26" t="str">
        <f>+IF(VLOOKUP($B119,'Lista Puestos Valorados'!$B$11:$BK$510,MATCH('Auxiliar General'!AJ$4,'Lista Puestos Valorados'!$B$10:$BK$10,0),0)="","No relevante",VLOOKUP($B119,'Lista Puestos Valorados'!$B$11:$BK$510,MATCH('Auxiliar General'!AJ$4,'Lista Puestos Valorados'!$B$10:$BK$10,0),0))</f>
        <v>No relevante</v>
      </c>
      <c r="AQ119" s="26">
        <f>+HLOOKUP(AP119,Sistema_Puntos!$Q$5:$Y$43,'Auxiliar General'!AL$5,FALSE)</f>
        <v>0</v>
      </c>
      <c r="AR119" s="26" t="str">
        <f>+IF(VLOOKUP($B119,'Lista Puestos Valorados'!$B$11:$BK$510,MATCH('Auxiliar General'!AL$4,'Lista Puestos Valorados'!$B$10:$BK$10,0),0)="","No relevante",VLOOKUP($B119,'Lista Puestos Valorados'!$B$11:$BK$510,MATCH('Auxiliar General'!AL$4,'Lista Puestos Valorados'!$B$10:$BK$10,0),0))</f>
        <v>No relevante</v>
      </c>
      <c r="AS119" s="26">
        <f>+HLOOKUP(AR119,Sistema_Puntos!$Q$5:$Y$43,'Auxiliar General'!AN$5,FALSE)</f>
        <v>0</v>
      </c>
      <c r="AT119" s="26" t="str">
        <f>+IF(VLOOKUP($B119,'Lista Puestos Valorados'!$B$11:$BK$510,MATCH('Auxiliar General'!AN$4,'Lista Puestos Valorados'!$B$10:$BK$10,0),0)="","No relevante",VLOOKUP($B119,'Lista Puestos Valorados'!$B$11:$BK$510,MATCH('Auxiliar General'!AN$4,'Lista Puestos Valorados'!$B$10:$BK$10,0),0))</f>
        <v>No relevante</v>
      </c>
      <c r="AU119" s="26">
        <f>+HLOOKUP(AT119,Sistema_Puntos!$Q$5:$Y$43,'Auxiliar General'!AP$5,FALSE)</f>
        <v>0</v>
      </c>
      <c r="AV119" s="26" t="str">
        <f>+IF(VLOOKUP($B119,'Lista Puestos Valorados'!$B$11:$BK$510,MATCH('Auxiliar General'!AP$4,'Lista Puestos Valorados'!$B$10:$BK$10,0),0)="","No relevante",VLOOKUP($B119,'Lista Puestos Valorados'!$B$11:$BK$510,MATCH('Auxiliar General'!AP$4,'Lista Puestos Valorados'!$B$10:$BK$10,0),0))</f>
        <v>No relevante</v>
      </c>
      <c r="AW119" s="26">
        <f>+HLOOKUP(AV119,Sistema_Puntos!$Q$5:$Y$43,'Auxiliar General'!AR$5,FALSE)</f>
        <v>0</v>
      </c>
      <c r="AX119" s="26" t="str">
        <f>+IF(VLOOKUP($B119,'Lista Puestos Valorados'!$B$11:$BK$510,MATCH('Auxiliar General'!AR$4,'Lista Puestos Valorados'!$B$10:$BK$10,0),0)="","No relevante",VLOOKUP($B119,'Lista Puestos Valorados'!$B$11:$BK$510,MATCH('Auxiliar General'!AR$4,'Lista Puestos Valorados'!$B$10:$BK$10,0),0))</f>
        <v>No relevante</v>
      </c>
      <c r="AY119" s="26">
        <f>+HLOOKUP(AX119,Sistema_Puntos!$Q$5:$Y$43,'Auxiliar General'!AT$5,FALSE)</f>
        <v>0</v>
      </c>
      <c r="AZ119" s="26" t="str">
        <f>+IF(VLOOKUP($B119,'Lista Puestos Valorados'!$B$11:$BK$510,MATCH('Auxiliar General'!AT$4,'Lista Puestos Valorados'!$B$10:$BK$10,0),0)="","No relevante",VLOOKUP($B119,'Lista Puestos Valorados'!$B$11:$BK$510,MATCH('Auxiliar General'!AT$4,'Lista Puestos Valorados'!$B$10:$BK$10,0),0))</f>
        <v>No relevante</v>
      </c>
      <c r="BA119" s="26">
        <f>+HLOOKUP(AZ119,Sistema_Puntos!$Q$5:$Y$43,'Auxiliar General'!AV$5,FALSE)</f>
        <v>0</v>
      </c>
      <c r="BB119" s="26" t="str">
        <f>+IF(VLOOKUP($B119,'Lista Puestos Valorados'!$B$11:$BK$510,MATCH('Auxiliar General'!AV$4,'Lista Puestos Valorados'!$B$10:$BK$10,0),0)="","No relevante",VLOOKUP($B119,'Lista Puestos Valorados'!$B$11:$BK$510,MATCH('Auxiliar General'!AV$4,'Lista Puestos Valorados'!$B$10:$BK$10,0),0))</f>
        <v>No relevante</v>
      </c>
      <c r="BC119" s="26">
        <f>+HLOOKUP(BB119,Sistema_Puntos!$Q$5:$Y$43,'Auxiliar General'!AX$5,FALSE)</f>
        <v>0</v>
      </c>
      <c r="BD119" s="26" t="str">
        <f>+IF(VLOOKUP($B119,'Lista Puestos Valorados'!$B$11:$BK$510,MATCH('Auxiliar General'!AX$4,'Lista Puestos Valorados'!$B$10:$BK$10,0),0)="","No relevante",VLOOKUP($B119,'Lista Puestos Valorados'!$B$11:$BK$510,MATCH('Auxiliar General'!AX$4,'Lista Puestos Valorados'!$B$10:$BK$10,0),0))</f>
        <v>No relevante</v>
      </c>
      <c r="BE119" s="26">
        <f>+HLOOKUP(BD119,Sistema_Puntos!$Q$5:$Y$43,'Auxiliar General'!AZ$5,FALSE)</f>
        <v>0</v>
      </c>
      <c r="BF119" s="26" t="str">
        <f>+IF(VLOOKUP($B119,'Lista Puestos Valorados'!$B$11:$BK$510,MATCH('Auxiliar General'!AZ$4,'Lista Puestos Valorados'!$B$10:$BK$10,0),0)="","No relevante",VLOOKUP($B119,'Lista Puestos Valorados'!$B$11:$BK$510,MATCH('Auxiliar General'!AZ$4,'Lista Puestos Valorados'!$B$10:$BK$10,0),0))</f>
        <v>No relevante</v>
      </c>
      <c r="BG119" s="26">
        <f>+HLOOKUP(BF119,Sistema_Puntos!$Q$5:$Y$43,'Auxiliar General'!BB$5,FALSE)</f>
        <v>0</v>
      </c>
      <c r="BH119" s="26" t="str">
        <f>+IF(VLOOKUP($B119,'Lista Puestos Valorados'!$B$11:$BK$510,MATCH('Auxiliar General'!BB$4,'Lista Puestos Valorados'!$B$10:$BK$10,0),0)="","No relevante",VLOOKUP($B119,'Lista Puestos Valorados'!$B$11:$BK$510,MATCH('Auxiliar General'!BB$4,'Lista Puestos Valorados'!$B$10:$BK$10,0),0))</f>
        <v>No relevante</v>
      </c>
      <c r="BI119" s="26">
        <f>+HLOOKUP(BH119,Sistema_Puntos!$Q$5:$Y$43,'Auxiliar General'!BD$5,FALSE)</f>
        <v>0</v>
      </c>
      <c r="BJ119" s="26" t="str">
        <f>+IF(VLOOKUP($B119,'Lista Puestos Valorados'!$B$11:$BK$510,MATCH('Auxiliar General'!BD$4,'Lista Puestos Valorados'!$B$10:$BK$10,0),0)="","No relevante",VLOOKUP($B119,'Lista Puestos Valorados'!$B$11:$BK$510,MATCH('Auxiliar General'!BD$4,'Lista Puestos Valorados'!$B$10:$BK$10,0),0))</f>
        <v>No relevante</v>
      </c>
      <c r="BK119" s="26">
        <f>+HLOOKUP(BJ119,Sistema_Puntos!$Q$5:$Y$43,'Auxiliar General'!BF$5,FALSE)</f>
        <v>0</v>
      </c>
      <c r="BL119" s="26" t="str">
        <f>+IF(VLOOKUP($B119,'Lista Puestos Valorados'!$B$11:$BK$510,MATCH('Auxiliar General'!BF$4,'Lista Puestos Valorados'!$B$10:$BK$10,0),0)="","No relevante",VLOOKUP($B119,'Lista Puestos Valorados'!$B$11:$BK$510,MATCH('Auxiliar General'!BF$4,'Lista Puestos Valorados'!$B$10:$BK$10,0),0))</f>
        <v>No relevante</v>
      </c>
      <c r="BM119" s="26">
        <f>+HLOOKUP(BL119,Sistema_Puntos!$Q$5:$Y$43,'Auxiliar General'!BH$5,FALSE)</f>
        <v>0</v>
      </c>
      <c r="BN119" s="26" t="str">
        <f>+IF(VLOOKUP($B119,'Lista Puestos Valorados'!$B$11:$BK$510,MATCH('Auxiliar General'!BH$4,'Lista Puestos Valorados'!$B$10:$BK$10,0),0)="","No relevante",VLOOKUP($B119,'Lista Puestos Valorados'!$B$11:$BK$510,MATCH('Auxiliar General'!BH$4,'Lista Puestos Valorados'!$B$10:$BK$10,0),0))</f>
        <v>No relevante</v>
      </c>
      <c r="BO119" s="26">
        <f>+HLOOKUP(BN119,Sistema_Puntos!$Q$5:$Y$43,'Auxiliar General'!BJ$5,FALSE)</f>
        <v>0</v>
      </c>
      <c r="BP119" s="26" t="str">
        <f>+IF(VLOOKUP($B119,'Lista Puestos Valorados'!$B$11:$BK$510,MATCH('Auxiliar General'!BJ$4,'Lista Puestos Valorados'!$B$10:$BK$10,0),0)="","No relevante",VLOOKUP($B119,'Lista Puestos Valorados'!$B$11:$BK$510,MATCH('Auxiliar General'!BJ$4,'Lista Puestos Valorados'!$B$10:$BK$10,0),0))</f>
        <v>No relevante</v>
      </c>
      <c r="BQ119" s="26">
        <f>+HLOOKUP(BP119,Sistema_Puntos!$Q$5:$Y$43,'Auxiliar General'!BL$5,FALSE)</f>
        <v>0</v>
      </c>
      <c r="BR119" s="26" t="str">
        <f>+IF(VLOOKUP($B119,'Lista Puestos Valorados'!$B$11:$BK$510,MATCH('Auxiliar General'!BL$4,'Lista Puestos Valorados'!$B$10:$BK$10,0),0)="","No relevante",VLOOKUP($B119,'Lista Puestos Valorados'!$B$11:$BK$510,MATCH('Auxiliar General'!BL$4,'Lista Puestos Valorados'!$B$10:$BK$10,0),0))</f>
        <v>No relevante</v>
      </c>
      <c r="BS119" s="26">
        <f>+HLOOKUP(BR119,Sistema_Puntos!$Q$5:$Y$43,'Auxiliar General'!BN$5,FALSE)</f>
        <v>0</v>
      </c>
      <c r="BT119" s="26" t="str">
        <f>+IF(VLOOKUP($B119,'Lista Puestos Valorados'!$B$11:$BK$510,MATCH('Auxiliar General'!BN$4,'Lista Puestos Valorados'!$B$10:$BK$10,0),0)="","No relevante",VLOOKUP($B119,'Lista Puestos Valorados'!$B$11:$BK$510,MATCH('Auxiliar General'!BN$4,'Lista Puestos Valorados'!$B$10:$BK$10,0),0))</f>
        <v>No relevante</v>
      </c>
      <c r="BU119" s="26">
        <f>+HLOOKUP(BT119,Sistema_Puntos!$Q$5:$Y$43,'Auxiliar General'!BP$5,FALSE)</f>
        <v>0</v>
      </c>
      <c r="BV119" s="26" t="str">
        <f>+IF(VLOOKUP($B119,'Lista Puestos Valorados'!$B$11:$BK$510,MATCH('Auxiliar General'!BP$4,'Lista Puestos Valorados'!$B$10:$BK$10,0),0)="","No relevante",VLOOKUP($B119,'Lista Puestos Valorados'!$B$11:$BK$510,MATCH('Auxiliar General'!BP$4,'Lista Puestos Valorados'!$B$10:$BK$10,0),0))</f>
        <v>No relevante</v>
      </c>
      <c r="BW119" s="26">
        <f>+HLOOKUP(BV119,Sistema_Puntos!$Q$5:$Y$43,'Auxiliar General'!BR$5,FALSE)</f>
        <v>0</v>
      </c>
      <c r="BX119" s="26" t="str">
        <f>+IF(VLOOKUP($B119,'Lista Puestos Valorados'!$B$11:$BK$510,MATCH('Auxiliar General'!BR$4,'Lista Puestos Valorados'!$B$10:$BK$10,0),0)="","No relevante",VLOOKUP($B119,'Lista Puestos Valorados'!$B$11:$BK$510,MATCH('Auxiliar General'!BR$4,'Lista Puestos Valorados'!$B$10:$BK$10,0),0))</f>
        <v>No relevante</v>
      </c>
      <c r="BY119" s="26">
        <f>+HLOOKUP(BX119,Sistema_Puntos!$Q$5:$Y$43,'Auxiliar General'!BT$5,FALSE)</f>
        <v>0</v>
      </c>
      <c r="BZ119" s="26" t="str">
        <f>+IF(VLOOKUP($B119,'Lista Puestos Valorados'!$B$11:$BK$510,MATCH('Auxiliar General'!BT$4,'Lista Puestos Valorados'!$B$10:$BK$10,0),0)="","No relevante",VLOOKUP($B119,'Lista Puestos Valorados'!$B$11:$BK$510,MATCH('Auxiliar General'!BT$4,'Lista Puestos Valorados'!$B$10:$BK$10,0),0))</f>
        <v>No relevante</v>
      </c>
      <c r="CA119" s="26">
        <f>+HLOOKUP(BZ119,Sistema_Puntos!$Q$5:$Y$43,'Auxiliar General'!BV$5,FALSE)</f>
        <v>0</v>
      </c>
      <c r="CB119" s="26" t="str">
        <f>+IF(VLOOKUP($B119,'Lista Puestos Valorados'!$B$11:$BK$510,MATCH('Auxiliar General'!BV$4,'Lista Puestos Valorados'!$B$10:$BK$10,0),0)="","No relevante",VLOOKUP($B119,'Lista Puestos Valorados'!$B$11:$BK$510,MATCH('Auxiliar General'!BV$4,'Lista Puestos Valorados'!$B$10:$BK$10,0),0))</f>
        <v>No relevante</v>
      </c>
      <c r="CC119" s="26">
        <f>+HLOOKUP(CB119,Sistema_Puntos!$Q$5:$Y$43,'Auxiliar General'!BX$5,FALSE)</f>
        <v>0</v>
      </c>
      <c r="CD119" s="26" t="str">
        <f>+IF(VLOOKUP($B119,'Lista Puestos Valorados'!$B$11:$BK$510,MATCH('Auxiliar General'!BX$4,'Lista Puestos Valorados'!$B$10:$BK$10,0),0)="","No relevante",VLOOKUP($B119,'Lista Puestos Valorados'!$B$11:$BK$510,MATCH('Auxiliar General'!BX$4,'Lista Puestos Valorados'!$B$10:$BK$10,0),0))</f>
        <v>No relevante</v>
      </c>
      <c r="CE119" s="26">
        <f>+HLOOKUP(CD119,Sistema_Puntos!$Q$5:$Y$43,'Auxiliar General'!BZ$5,FALSE)</f>
        <v>0</v>
      </c>
      <c r="CF119" s="26" t="str">
        <f>+IF(VLOOKUP($B119,'Lista Puestos Valorados'!$B$11:$BK$510,MATCH('Auxiliar General'!BZ$4,'Lista Puestos Valorados'!$B$10:$BK$10,0),0)="","No relevante",VLOOKUP($B119,'Lista Puestos Valorados'!$B$11:$BK$510,MATCH('Auxiliar General'!BZ$4,'Lista Puestos Valorados'!$B$10:$BK$10,0),0))</f>
        <v>No relevante</v>
      </c>
      <c r="CG119" s="26">
        <f>+HLOOKUP(CF119,Sistema_Puntos!$Q$5:$Y$43,'Auxiliar General'!CB$5,FALSE)</f>
        <v>0</v>
      </c>
      <c r="CH119" s="29"/>
      <c r="CI119" s="29"/>
    </row>
    <row r="120" spans="2:87" ht="17.55" customHeight="1">
      <c r="B120" s="26">
        <f>+'Listado de Puestos'!B120</f>
        <v>110</v>
      </c>
      <c r="C120" s="26" t="str">
        <f>+IF('Lista Puestos Valorados'!C120="","",'Lista Puestos Valorados'!C120)</f>
        <v/>
      </c>
      <c r="D120" s="26" t="str">
        <f>+IF('Lista Puestos Valorados'!D120="","",'Lista Puestos Valorados'!D120)</f>
        <v/>
      </c>
      <c r="E120" s="26" t="str">
        <f>+IF('Lista Puestos Valorados'!E120="","",'Lista Puestos Valorados'!E120)</f>
        <v/>
      </c>
      <c r="F120" s="26" t="str">
        <f>+IF('Lista Puestos Valorados'!F120="","",'Lista Puestos Valorados'!F120)</f>
        <v/>
      </c>
      <c r="G120" s="26" t="str">
        <f>+IF('Lista Puestos Valorados'!G120="","",'Lista Puestos Valorados'!G120)</f>
        <v/>
      </c>
      <c r="H120" s="26" t="str">
        <f>+IF('Lista Puestos Valorados'!H120="","",'Lista Puestos Valorados'!H120)</f>
        <v/>
      </c>
      <c r="I120" s="26" t="str">
        <f>+IF('Lista Puestos Valorados'!I120="","",'Lista Puestos Valorados'!I120)</f>
        <v/>
      </c>
      <c r="J120" s="118" t="e">
        <f t="array" ref="J120">+IF(L120="","",_xlfn.IFS(L120&lt;='Cortes de Agrupacion'!$F$15,'Cortes de Agrupacion'!$E$15,'Resultados General'!L120&lt;='Cortes de Agrupacion'!$F$14,'Cortes de Agrupacion'!$E$14,'Resultados General'!L120&lt;='Cortes de Agrupacion'!$F$13,'Cortes de Agrupacion'!$E$13,L120&lt;='Cortes de Agrupacion'!$F$12,'Cortes de Agrupacion'!$E$12,'Resultados General'!L120&lt;='Cortes de Agrupacion'!$F$11,'Cortes de Agrupacion'!$E$11,'Resultados General'!L120&lt;='Cortes de Agrupacion'!$F$10,'Cortes de Agrupacion'!$E$10,'Resultados General'!L120&lt;='Cortes de Agrupacion'!$F$9,'Cortes de Agrupacion'!$E$9,'Resultados General'!L120&lt;='Cortes de Agrupacion'!$F$8,'Cortes de Agrupacion'!$E$8,'Resultados General'!L120&lt;='Cortes de Agrupacion'!$F$7,'Cortes de Agrupacion'!$E$7,'Resultados General'!L120&lt;='Cortes de Agrupacion'!$F$6,'Cortes de Agrupacion'!$E$6))</f>
        <v>#VALUE!</v>
      </c>
      <c r="K120" s="118" t="str">
        <f t="shared" si="2"/>
        <v/>
      </c>
      <c r="L120" s="124" t="e">
        <f>#VALUE!</f>
        <v>#VALUE!</v>
      </c>
      <c r="M120" s="26" t="e">
        <f ca="1">+_xlfn.IFNA(VLOOKUP(C120,'Distribución de puestos'!$B$8:$I$507,8,0),"")</f>
        <v>#NAME?</v>
      </c>
      <c r="N120" s="26" t="str">
        <f>+IF(VLOOKUP($B120,'Lista Puestos Valorados'!$B$11:$BK$510,MATCH('Auxiliar General'!H$4,'Lista Puestos Valorados'!$B$10:$BK$10,0),0)="","No relevante",VLOOKUP($B120,'Lista Puestos Valorados'!$B$11:$BK$510,MATCH('Auxiliar General'!H$4,'Lista Puestos Valorados'!$B$10:$BK$10,0),0))</f>
        <v>No relevante</v>
      </c>
      <c r="O120" s="26">
        <f>+HLOOKUP(N120,Sistema_Puntos!$Q$5:$Y$43,'Auxiliar General'!J$5,FALSE)</f>
        <v>0</v>
      </c>
      <c r="P120" s="26" t="str">
        <f>+IF(VLOOKUP($B120,'Lista Puestos Valorados'!$B$11:$BK$510,MATCH('Auxiliar General'!J$4,'Lista Puestos Valorados'!$B$10:$BK$10,0),0)="","No relevante",VLOOKUP($B120,'Lista Puestos Valorados'!$B$11:$BK$510,MATCH('Auxiliar General'!J$4,'Lista Puestos Valorados'!$B$10:$BK$10,0),0))</f>
        <v>No relevante</v>
      </c>
      <c r="Q120" s="26">
        <f>+HLOOKUP(P120,Sistema_Puntos!$Q$5:$Y$43,'Auxiliar General'!L$5,FALSE)</f>
        <v>0</v>
      </c>
      <c r="R120" s="26" t="str">
        <f>+IF(VLOOKUP($B120,'Lista Puestos Valorados'!$B$11:$BK$510,MATCH('Auxiliar General'!L$4,'Lista Puestos Valorados'!$B$10:$BK$10,0),0)="","No relevante",VLOOKUP($B120,'Lista Puestos Valorados'!$B$11:$BK$510,MATCH('Auxiliar General'!L$4,'Lista Puestos Valorados'!$B$10:$BK$10,0),0))</f>
        <v>No relevante</v>
      </c>
      <c r="S120" s="26">
        <f>+HLOOKUP(R120,Sistema_Puntos!$Q$5:$Y$43,'Auxiliar General'!N$5,FALSE)</f>
        <v>0</v>
      </c>
      <c r="T120" s="26" t="str">
        <f>+IF(VLOOKUP($B120,'Lista Puestos Valorados'!$B$11:$BK$510,MATCH('Auxiliar General'!N$4,'Lista Puestos Valorados'!$B$10:$BK$10,0),0)="","No relevante",VLOOKUP($B120,'Lista Puestos Valorados'!$B$11:$BK$510,MATCH('Auxiliar General'!N$4,'Lista Puestos Valorados'!$B$10:$BK$10,0),0))</f>
        <v>No relevante</v>
      </c>
      <c r="U120" s="26">
        <f>+HLOOKUP(T120,Sistema_Puntos!$Q$5:$Y$43,'Auxiliar General'!P$5,FALSE)</f>
        <v>0</v>
      </c>
      <c r="V120" s="26" t="str">
        <f>+IF(VLOOKUP($B120,'Lista Puestos Valorados'!$B$11:$BK$510,MATCH('Auxiliar General'!P$4,'Lista Puestos Valorados'!$B$10:$BK$10,0),0)="","No relevante",VLOOKUP($B120,'Lista Puestos Valorados'!$B$11:$BK$510,MATCH('Auxiliar General'!P$4,'Lista Puestos Valorados'!$B$10:$BK$10,0),0))</f>
        <v>No relevante</v>
      </c>
      <c r="W120" s="26">
        <f>+HLOOKUP(V120,Sistema_Puntos!$Q$5:$Y$43,'Auxiliar General'!R$5,FALSE)</f>
        <v>0</v>
      </c>
      <c r="X120" s="26" t="str">
        <f>+IF(VLOOKUP($B120,'Lista Puestos Valorados'!$B$11:$BK$510,MATCH('Auxiliar General'!R$4,'Lista Puestos Valorados'!$B$10:$BK$10,0),0)="","No relevante",VLOOKUP($B120,'Lista Puestos Valorados'!$B$11:$BK$510,MATCH('Auxiliar General'!R$4,'Lista Puestos Valorados'!$B$10:$BK$10,0),0))</f>
        <v>No relevante</v>
      </c>
      <c r="Y120" s="26">
        <f>+HLOOKUP(X120,Sistema_Puntos!$Q$5:$Y$43,'Auxiliar General'!T$5,FALSE)</f>
        <v>0</v>
      </c>
      <c r="Z120" s="26" t="str">
        <f>+IF(VLOOKUP($B120,'Lista Puestos Valorados'!$B$11:$BK$510,MATCH('Auxiliar General'!T$4,'Lista Puestos Valorados'!$B$10:$BK$10,0),0)="","No relevante",VLOOKUP($B120,'Lista Puestos Valorados'!$B$11:$BK$510,MATCH('Auxiliar General'!T$4,'Lista Puestos Valorados'!$B$10:$BK$10,0),0))</f>
        <v>No relevante</v>
      </c>
      <c r="AA120" s="26">
        <f>+HLOOKUP(Z120,Sistema_Puntos!$Q$5:$Y$43,'Auxiliar General'!V$5,FALSE)</f>
        <v>0</v>
      </c>
      <c r="AB120" s="26" t="str">
        <f>+IF(VLOOKUP($B120,'Lista Puestos Valorados'!$B$11:$BK$510,MATCH('Auxiliar General'!V$4,'Lista Puestos Valorados'!$B$10:$BK$10,0),0)="","No relevante",VLOOKUP($B120,'Lista Puestos Valorados'!$B$11:$BK$510,MATCH('Auxiliar General'!V$4,'Lista Puestos Valorados'!$B$10:$BK$10,0),0))</f>
        <v>No relevante</v>
      </c>
      <c r="AC120" s="26">
        <f>+HLOOKUP(AB120,Sistema_Puntos!$Q$5:$Y$43,'Auxiliar General'!X$5,FALSE)</f>
        <v>0</v>
      </c>
      <c r="AD120" s="26" t="str">
        <f>+IF(VLOOKUP($B120,'Lista Puestos Valorados'!$B$11:$BK$510,MATCH('Auxiliar General'!X$4,'Lista Puestos Valorados'!$B$10:$BK$10,0),0)="","No relevante",VLOOKUP($B120,'Lista Puestos Valorados'!$B$11:$BK$510,MATCH('Auxiliar General'!X$4,'Lista Puestos Valorados'!$B$10:$BK$10,0),0))</f>
        <v>No relevante</v>
      </c>
      <c r="AE120" s="26">
        <f>+HLOOKUP(AD120,Sistema_Puntos!$Q$5:$Y$43,'Auxiliar General'!Z$5,FALSE)</f>
        <v>0</v>
      </c>
      <c r="AF120" s="26" t="str">
        <f>+IF(VLOOKUP($B120,'Lista Puestos Valorados'!$B$11:$BK$510,MATCH('Auxiliar General'!Z$4,'Lista Puestos Valorados'!$B$10:$BK$10,0),0)="","No relevante",VLOOKUP($B120,'Lista Puestos Valorados'!$B$11:$BK$510,MATCH('Auxiliar General'!Z$4,'Lista Puestos Valorados'!$B$10:$BK$10,0),0))</f>
        <v>No relevante</v>
      </c>
      <c r="AG120" s="26">
        <f>+HLOOKUP(AF120,Sistema_Puntos!$Q$5:$Y$43,'Auxiliar General'!AB$5,FALSE)</f>
        <v>0</v>
      </c>
      <c r="AH120" s="26" t="str">
        <f>+IF(VLOOKUP($B120,'Lista Puestos Valorados'!$B$11:$BK$510,MATCH('Auxiliar General'!AB$4,'Lista Puestos Valorados'!$B$10:$BK$10,0),0)="","No relevante",VLOOKUP($B120,'Lista Puestos Valorados'!$B$11:$BK$510,MATCH('Auxiliar General'!AB$4,'Lista Puestos Valorados'!$B$10:$BK$10,0),0))</f>
        <v>No relevante</v>
      </c>
      <c r="AI120" s="26">
        <f>+HLOOKUP(AH120,Sistema_Puntos!$Q$5:$Y$43,'Auxiliar General'!AD$5,FALSE)</f>
        <v>0</v>
      </c>
      <c r="AJ120" s="26" t="str">
        <f>+IF(VLOOKUP($B120,'Lista Puestos Valorados'!$B$11:$BK$510,MATCH('Auxiliar General'!AD$4,'Lista Puestos Valorados'!$B$10:$BK$10,0),0)="","No relevante",VLOOKUP($B120,'Lista Puestos Valorados'!$B$11:$BK$510,MATCH('Auxiliar General'!AD$4,'Lista Puestos Valorados'!$B$10:$BK$10,0),0))</f>
        <v>No relevante</v>
      </c>
      <c r="AK120" s="26">
        <f>+HLOOKUP(AJ120,Sistema_Puntos!$Q$5:$Y$43,'Auxiliar General'!AF$5,FALSE)</f>
        <v>0</v>
      </c>
      <c r="AL120" s="26" t="str">
        <f>+IF(VLOOKUP($B120,'Lista Puestos Valorados'!$B$11:$BK$510,MATCH('Auxiliar General'!AF$4,'Lista Puestos Valorados'!$B$10:$BK$10,0),0)="","No relevante",VLOOKUP($B120,'Lista Puestos Valorados'!$B$11:$BK$510,MATCH('Auxiliar General'!AF$4,'Lista Puestos Valorados'!$B$10:$BK$10,0),0))</f>
        <v>No relevante</v>
      </c>
      <c r="AM120" s="26">
        <f>+HLOOKUP(AL120,Sistema_Puntos!$Q$5:$Y$43,'Auxiliar General'!AH$5,FALSE)</f>
        <v>0</v>
      </c>
      <c r="AN120" s="26" t="str">
        <f>+IF(VLOOKUP($B120,'Lista Puestos Valorados'!$B$11:$BK$510,MATCH('Auxiliar General'!AH$4,'Lista Puestos Valorados'!$B$10:$BK$10,0),0)="","No relevante",VLOOKUP($B120,'Lista Puestos Valorados'!$B$11:$BK$510,MATCH('Auxiliar General'!AH$4,'Lista Puestos Valorados'!$B$10:$BK$10,0),0))</f>
        <v>No relevante</v>
      </c>
      <c r="AO120" s="26">
        <f>+HLOOKUP(AN120,Sistema_Puntos!$Q$5:$Y$43,'Auxiliar General'!AJ$5,FALSE)</f>
        <v>0</v>
      </c>
      <c r="AP120" s="26" t="str">
        <f>+IF(VLOOKUP($B120,'Lista Puestos Valorados'!$B$11:$BK$510,MATCH('Auxiliar General'!AJ$4,'Lista Puestos Valorados'!$B$10:$BK$10,0),0)="","No relevante",VLOOKUP($B120,'Lista Puestos Valorados'!$B$11:$BK$510,MATCH('Auxiliar General'!AJ$4,'Lista Puestos Valorados'!$B$10:$BK$10,0),0))</f>
        <v>No relevante</v>
      </c>
      <c r="AQ120" s="26">
        <f>+HLOOKUP(AP120,Sistema_Puntos!$Q$5:$Y$43,'Auxiliar General'!AL$5,FALSE)</f>
        <v>0</v>
      </c>
      <c r="AR120" s="26" t="str">
        <f>+IF(VLOOKUP($B120,'Lista Puestos Valorados'!$B$11:$BK$510,MATCH('Auxiliar General'!AL$4,'Lista Puestos Valorados'!$B$10:$BK$10,0),0)="","No relevante",VLOOKUP($B120,'Lista Puestos Valorados'!$B$11:$BK$510,MATCH('Auxiliar General'!AL$4,'Lista Puestos Valorados'!$B$10:$BK$10,0),0))</f>
        <v>No relevante</v>
      </c>
      <c r="AS120" s="26">
        <f>+HLOOKUP(AR120,Sistema_Puntos!$Q$5:$Y$43,'Auxiliar General'!AN$5,FALSE)</f>
        <v>0</v>
      </c>
      <c r="AT120" s="26" t="str">
        <f>+IF(VLOOKUP($B120,'Lista Puestos Valorados'!$B$11:$BK$510,MATCH('Auxiliar General'!AN$4,'Lista Puestos Valorados'!$B$10:$BK$10,0),0)="","No relevante",VLOOKUP($B120,'Lista Puestos Valorados'!$B$11:$BK$510,MATCH('Auxiliar General'!AN$4,'Lista Puestos Valorados'!$B$10:$BK$10,0),0))</f>
        <v>No relevante</v>
      </c>
      <c r="AU120" s="26">
        <f>+HLOOKUP(AT120,Sistema_Puntos!$Q$5:$Y$43,'Auxiliar General'!AP$5,FALSE)</f>
        <v>0</v>
      </c>
      <c r="AV120" s="26" t="str">
        <f>+IF(VLOOKUP($B120,'Lista Puestos Valorados'!$B$11:$BK$510,MATCH('Auxiliar General'!AP$4,'Lista Puestos Valorados'!$B$10:$BK$10,0),0)="","No relevante",VLOOKUP($B120,'Lista Puestos Valorados'!$B$11:$BK$510,MATCH('Auxiliar General'!AP$4,'Lista Puestos Valorados'!$B$10:$BK$10,0),0))</f>
        <v>No relevante</v>
      </c>
      <c r="AW120" s="26">
        <f>+HLOOKUP(AV120,Sistema_Puntos!$Q$5:$Y$43,'Auxiliar General'!AR$5,FALSE)</f>
        <v>0</v>
      </c>
      <c r="AX120" s="26" t="str">
        <f>+IF(VLOOKUP($B120,'Lista Puestos Valorados'!$B$11:$BK$510,MATCH('Auxiliar General'!AR$4,'Lista Puestos Valorados'!$B$10:$BK$10,0),0)="","No relevante",VLOOKUP($B120,'Lista Puestos Valorados'!$B$11:$BK$510,MATCH('Auxiliar General'!AR$4,'Lista Puestos Valorados'!$B$10:$BK$10,0),0))</f>
        <v>No relevante</v>
      </c>
      <c r="AY120" s="26">
        <f>+HLOOKUP(AX120,Sistema_Puntos!$Q$5:$Y$43,'Auxiliar General'!AT$5,FALSE)</f>
        <v>0</v>
      </c>
      <c r="AZ120" s="26" t="str">
        <f>+IF(VLOOKUP($B120,'Lista Puestos Valorados'!$B$11:$BK$510,MATCH('Auxiliar General'!AT$4,'Lista Puestos Valorados'!$B$10:$BK$10,0),0)="","No relevante",VLOOKUP($B120,'Lista Puestos Valorados'!$B$11:$BK$510,MATCH('Auxiliar General'!AT$4,'Lista Puestos Valorados'!$B$10:$BK$10,0),0))</f>
        <v>No relevante</v>
      </c>
      <c r="BA120" s="26">
        <f>+HLOOKUP(AZ120,Sistema_Puntos!$Q$5:$Y$43,'Auxiliar General'!AV$5,FALSE)</f>
        <v>0</v>
      </c>
      <c r="BB120" s="26" t="str">
        <f>+IF(VLOOKUP($B120,'Lista Puestos Valorados'!$B$11:$BK$510,MATCH('Auxiliar General'!AV$4,'Lista Puestos Valorados'!$B$10:$BK$10,0),0)="","No relevante",VLOOKUP($B120,'Lista Puestos Valorados'!$B$11:$BK$510,MATCH('Auxiliar General'!AV$4,'Lista Puestos Valorados'!$B$10:$BK$10,0),0))</f>
        <v>No relevante</v>
      </c>
      <c r="BC120" s="26">
        <f>+HLOOKUP(BB120,Sistema_Puntos!$Q$5:$Y$43,'Auxiliar General'!AX$5,FALSE)</f>
        <v>0</v>
      </c>
      <c r="BD120" s="26" t="str">
        <f>+IF(VLOOKUP($B120,'Lista Puestos Valorados'!$B$11:$BK$510,MATCH('Auxiliar General'!AX$4,'Lista Puestos Valorados'!$B$10:$BK$10,0),0)="","No relevante",VLOOKUP($B120,'Lista Puestos Valorados'!$B$11:$BK$510,MATCH('Auxiliar General'!AX$4,'Lista Puestos Valorados'!$B$10:$BK$10,0),0))</f>
        <v>No relevante</v>
      </c>
      <c r="BE120" s="26">
        <f>+HLOOKUP(BD120,Sistema_Puntos!$Q$5:$Y$43,'Auxiliar General'!AZ$5,FALSE)</f>
        <v>0</v>
      </c>
      <c r="BF120" s="26" t="str">
        <f>+IF(VLOOKUP($B120,'Lista Puestos Valorados'!$B$11:$BK$510,MATCH('Auxiliar General'!AZ$4,'Lista Puestos Valorados'!$B$10:$BK$10,0),0)="","No relevante",VLOOKUP($B120,'Lista Puestos Valorados'!$B$11:$BK$510,MATCH('Auxiliar General'!AZ$4,'Lista Puestos Valorados'!$B$10:$BK$10,0),0))</f>
        <v>No relevante</v>
      </c>
      <c r="BG120" s="26">
        <f>+HLOOKUP(BF120,Sistema_Puntos!$Q$5:$Y$43,'Auxiliar General'!BB$5,FALSE)</f>
        <v>0</v>
      </c>
      <c r="BH120" s="26" t="str">
        <f>+IF(VLOOKUP($B120,'Lista Puestos Valorados'!$B$11:$BK$510,MATCH('Auxiliar General'!BB$4,'Lista Puestos Valorados'!$B$10:$BK$10,0),0)="","No relevante",VLOOKUP($B120,'Lista Puestos Valorados'!$B$11:$BK$510,MATCH('Auxiliar General'!BB$4,'Lista Puestos Valorados'!$B$10:$BK$10,0),0))</f>
        <v>No relevante</v>
      </c>
      <c r="BI120" s="26">
        <f>+HLOOKUP(BH120,Sistema_Puntos!$Q$5:$Y$43,'Auxiliar General'!BD$5,FALSE)</f>
        <v>0</v>
      </c>
      <c r="BJ120" s="26" t="str">
        <f>+IF(VLOOKUP($B120,'Lista Puestos Valorados'!$B$11:$BK$510,MATCH('Auxiliar General'!BD$4,'Lista Puestos Valorados'!$B$10:$BK$10,0),0)="","No relevante",VLOOKUP($B120,'Lista Puestos Valorados'!$B$11:$BK$510,MATCH('Auxiliar General'!BD$4,'Lista Puestos Valorados'!$B$10:$BK$10,0),0))</f>
        <v>No relevante</v>
      </c>
      <c r="BK120" s="26">
        <f>+HLOOKUP(BJ120,Sistema_Puntos!$Q$5:$Y$43,'Auxiliar General'!BF$5,FALSE)</f>
        <v>0</v>
      </c>
      <c r="BL120" s="26" t="str">
        <f>+IF(VLOOKUP($B120,'Lista Puestos Valorados'!$B$11:$BK$510,MATCH('Auxiliar General'!BF$4,'Lista Puestos Valorados'!$B$10:$BK$10,0),0)="","No relevante",VLOOKUP($B120,'Lista Puestos Valorados'!$B$11:$BK$510,MATCH('Auxiliar General'!BF$4,'Lista Puestos Valorados'!$B$10:$BK$10,0),0))</f>
        <v>No relevante</v>
      </c>
      <c r="BM120" s="26">
        <f>+HLOOKUP(BL120,Sistema_Puntos!$Q$5:$Y$43,'Auxiliar General'!BH$5,FALSE)</f>
        <v>0</v>
      </c>
      <c r="BN120" s="26" t="str">
        <f>+IF(VLOOKUP($B120,'Lista Puestos Valorados'!$B$11:$BK$510,MATCH('Auxiliar General'!BH$4,'Lista Puestos Valorados'!$B$10:$BK$10,0),0)="","No relevante",VLOOKUP($B120,'Lista Puestos Valorados'!$B$11:$BK$510,MATCH('Auxiliar General'!BH$4,'Lista Puestos Valorados'!$B$10:$BK$10,0),0))</f>
        <v>No relevante</v>
      </c>
      <c r="BO120" s="26">
        <f>+HLOOKUP(BN120,Sistema_Puntos!$Q$5:$Y$43,'Auxiliar General'!BJ$5,FALSE)</f>
        <v>0</v>
      </c>
      <c r="BP120" s="26" t="str">
        <f>+IF(VLOOKUP($B120,'Lista Puestos Valorados'!$B$11:$BK$510,MATCH('Auxiliar General'!BJ$4,'Lista Puestos Valorados'!$B$10:$BK$10,0),0)="","No relevante",VLOOKUP($B120,'Lista Puestos Valorados'!$B$11:$BK$510,MATCH('Auxiliar General'!BJ$4,'Lista Puestos Valorados'!$B$10:$BK$10,0),0))</f>
        <v>No relevante</v>
      </c>
      <c r="BQ120" s="26">
        <f>+HLOOKUP(BP120,Sistema_Puntos!$Q$5:$Y$43,'Auxiliar General'!BL$5,FALSE)</f>
        <v>0</v>
      </c>
      <c r="BR120" s="26" t="str">
        <f>+IF(VLOOKUP($B120,'Lista Puestos Valorados'!$B$11:$BK$510,MATCH('Auxiliar General'!BL$4,'Lista Puestos Valorados'!$B$10:$BK$10,0),0)="","No relevante",VLOOKUP($B120,'Lista Puestos Valorados'!$B$11:$BK$510,MATCH('Auxiliar General'!BL$4,'Lista Puestos Valorados'!$B$10:$BK$10,0),0))</f>
        <v>No relevante</v>
      </c>
      <c r="BS120" s="26">
        <f>+HLOOKUP(BR120,Sistema_Puntos!$Q$5:$Y$43,'Auxiliar General'!BN$5,FALSE)</f>
        <v>0</v>
      </c>
      <c r="BT120" s="26" t="str">
        <f>+IF(VLOOKUP($B120,'Lista Puestos Valorados'!$B$11:$BK$510,MATCH('Auxiliar General'!BN$4,'Lista Puestos Valorados'!$B$10:$BK$10,0),0)="","No relevante",VLOOKUP($B120,'Lista Puestos Valorados'!$B$11:$BK$510,MATCH('Auxiliar General'!BN$4,'Lista Puestos Valorados'!$B$10:$BK$10,0),0))</f>
        <v>No relevante</v>
      </c>
      <c r="BU120" s="26">
        <f>+HLOOKUP(BT120,Sistema_Puntos!$Q$5:$Y$43,'Auxiliar General'!BP$5,FALSE)</f>
        <v>0</v>
      </c>
      <c r="BV120" s="26" t="str">
        <f>+IF(VLOOKUP($B120,'Lista Puestos Valorados'!$B$11:$BK$510,MATCH('Auxiliar General'!BP$4,'Lista Puestos Valorados'!$B$10:$BK$10,0),0)="","No relevante",VLOOKUP($B120,'Lista Puestos Valorados'!$B$11:$BK$510,MATCH('Auxiliar General'!BP$4,'Lista Puestos Valorados'!$B$10:$BK$10,0),0))</f>
        <v>No relevante</v>
      </c>
      <c r="BW120" s="26">
        <f>+HLOOKUP(BV120,Sistema_Puntos!$Q$5:$Y$43,'Auxiliar General'!BR$5,FALSE)</f>
        <v>0</v>
      </c>
      <c r="BX120" s="26" t="str">
        <f>+IF(VLOOKUP($B120,'Lista Puestos Valorados'!$B$11:$BK$510,MATCH('Auxiliar General'!BR$4,'Lista Puestos Valorados'!$B$10:$BK$10,0),0)="","No relevante",VLOOKUP($B120,'Lista Puestos Valorados'!$B$11:$BK$510,MATCH('Auxiliar General'!BR$4,'Lista Puestos Valorados'!$B$10:$BK$10,0),0))</f>
        <v>No relevante</v>
      </c>
      <c r="BY120" s="26">
        <f>+HLOOKUP(BX120,Sistema_Puntos!$Q$5:$Y$43,'Auxiliar General'!BT$5,FALSE)</f>
        <v>0</v>
      </c>
      <c r="BZ120" s="26" t="str">
        <f>+IF(VLOOKUP($B120,'Lista Puestos Valorados'!$B$11:$BK$510,MATCH('Auxiliar General'!BT$4,'Lista Puestos Valorados'!$B$10:$BK$10,0),0)="","No relevante",VLOOKUP($B120,'Lista Puestos Valorados'!$B$11:$BK$510,MATCH('Auxiliar General'!BT$4,'Lista Puestos Valorados'!$B$10:$BK$10,0),0))</f>
        <v>No relevante</v>
      </c>
      <c r="CA120" s="26">
        <f>+HLOOKUP(BZ120,Sistema_Puntos!$Q$5:$Y$43,'Auxiliar General'!BV$5,FALSE)</f>
        <v>0</v>
      </c>
      <c r="CB120" s="26" t="str">
        <f>+IF(VLOOKUP($B120,'Lista Puestos Valorados'!$B$11:$BK$510,MATCH('Auxiliar General'!BV$4,'Lista Puestos Valorados'!$B$10:$BK$10,0),0)="","No relevante",VLOOKUP($B120,'Lista Puestos Valorados'!$B$11:$BK$510,MATCH('Auxiliar General'!BV$4,'Lista Puestos Valorados'!$B$10:$BK$10,0),0))</f>
        <v>No relevante</v>
      </c>
      <c r="CC120" s="26">
        <f>+HLOOKUP(CB120,Sistema_Puntos!$Q$5:$Y$43,'Auxiliar General'!BX$5,FALSE)</f>
        <v>0</v>
      </c>
      <c r="CD120" s="26" t="str">
        <f>+IF(VLOOKUP($B120,'Lista Puestos Valorados'!$B$11:$BK$510,MATCH('Auxiliar General'!BX$4,'Lista Puestos Valorados'!$B$10:$BK$10,0),0)="","No relevante",VLOOKUP($B120,'Lista Puestos Valorados'!$B$11:$BK$510,MATCH('Auxiliar General'!BX$4,'Lista Puestos Valorados'!$B$10:$BK$10,0),0))</f>
        <v>No relevante</v>
      </c>
      <c r="CE120" s="26">
        <f>+HLOOKUP(CD120,Sistema_Puntos!$Q$5:$Y$43,'Auxiliar General'!BZ$5,FALSE)</f>
        <v>0</v>
      </c>
      <c r="CF120" s="26" t="str">
        <f>+IF(VLOOKUP($B120,'Lista Puestos Valorados'!$B$11:$BK$510,MATCH('Auxiliar General'!BZ$4,'Lista Puestos Valorados'!$B$10:$BK$10,0),0)="","No relevante",VLOOKUP($B120,'Lista Puestos Valorados'!$B$11:$BK$510,MATCH('Auxiliar General'!BZ$4,'Lista Puestos Valorados'!$B$10:$BK$10,0),0))</f>
        <v>No relevante</v>
      </c>
      <c r="CG120" s="26">
        <f>+HLOOKUP(CF120,Sistema_Puntos!$Q$5:$Y$43,'Auxiliar General'!CB$5,FALSE)</f>
        <v>0</v>
      </c>
      <c r="CH120" s="29"/>
      <c r="CI120" s="29"/>
    </row>
    <row r="121" spans="2:87" ht="17.55" customHeight="1">
      <c r="B121" s="26">
        <f>+'Listado de Puestos'!B121</f>
        <v>111</v>
      </c>
      <c r="C121" s="26" t="str">
        <f>+IF('Lista Puestos Valorados'!C121="","",'Lista Puestos Valorados'!C121)</f>
        <v/>
      </c>
      <c r="D121" s="26" t="str">
        <f>+IF('Lista Puestos Valorados'!D121="","",'Lista Puestos Valorados'!D121)</f>
        <v/>
      </c>
      <c r="E121" s="26" t="str">
        <f>+IF('Lista Puestos Valorados'!E121="","",'Lista Puestos Valorados'!E121)</f>
        <v/>
      </c>
      <c r="F121" s="26" t="str">
        <f>+IF('Lista Puestos Valorados'!F121="","",'Lista Puestos Valorados'!F121)</f>
        <v/>
      </c>
      <c r="G121" s="26" t="str">
        <f>+IF('Lista Puestos Valorados'!G121="","",'Lista Puestos Valorados'!G121)</f>
        <v/>
      </c>
      <c r="H121" s="26" t="str">
        <f>+IF('Lista Puestos Valorados'!H121="","",'Lista Puestos Valorados'!H121)</f>
        <v/>
      </c>
      <c r="I121" s="26" t="str">
        <f>+IF('Lista Puestos Valorados'!I121="","",'Lista Puestos Valorados'!I121)</f>
        <v/>
      </c>
      <c r="J121" s="118" t="e">
        <f t="array" ref="J121">+IF(L121="","",_xlfn.IFS(L121&lt;='Cortes de Agrupacion'!$F$15,'Cortes de Agrupacion'!$E$15,'Resultados General'!L121&lt;='Cortes de Agrupacion'!$F$14,'Cortes de Agrupacion'!$E$14,'Resultados General'!L121&lt;='Cortes de Agrupacion'!$F$13,'Cortes de Agrupacion'!$E$13,L121&lt;='Cortes de Agrupacion'!$F$12,'Cortes de Agrupacion'!$E$12,'Resultados General'!L121&lt;='Cortes de Agrupacion'!$F$11,'Cortes de Agrupacion'!$E$11,'Resultados General'!L121&lt;='Cortes de Agrupacion'!$F$10,'Cortes de Agrupacion'!$E$10,'Resultados General'!L121&lt;='Cortes de Agrupacion'!$F$9,'Cortes de Agrupacion'!$E$9,'Resultados General'!L121&lt;='Cortes de Agrupacion'!$F$8,'Cortes de Agrupacion'!$E$8,'Resultados General'!L121&lt;='Cortes de Agrupacion'!$F$7,'Cortes de Agrupacion'!$E$7,'Resultados General'!L121&lt;='Cortes de Agrupacion'!$F$6,'Cortes de Agrupacion'!$E$6))</f>
        <v>#VALUE!</v>
      </c>
      <c r="K121" s="118" t="str">
        <f t="shared" si="2"/>
        <v/>
      </c>
      <c r="L121" s="124" t="e">
        <f>#VALUE!</f>
        <v>#VALUE!</v>
      </c>
      <c r="M121" s="26" t="e">
        <f ca="1">+_xlfn.IFNA(VLOOKUP(C121,'Distribución de puestos'!$B$8:$I$507,8,0),"")</f>
        <v>#NAME?</v>
      </c>
      <c r="N121" s="26" t="str">
        <f>+IF(VLOOKUP($B121,'Lista Puestos Valorados'!$B$11:$BK$510,MATCH('Auxiliar General'!H$4,'Lista Puestos Valorados'!$B$10:$BK$10,0),0)="","No relevante",VLOOKUP($B121,'Lista Puestos Valorados'!$B$11:$BK$510,MATCH('Auxiliar General'!H$4,'Lista Puestos Valorados'!$B$10:$BK$10,0),0))</f>
        <v>No relevante</v>
      </c>
      <c r="O121" s="26">
        <f>+HLOOKUP(N121,Sistema_Puntos!$Q$5:$Y$43,'Auxiliar General'!J$5,FALSE)</f>
        <v>0</v>
      </c>
      <c r="P121" s="26" t="str">
        <f>+IF(VLOOKUP($B121,'Lista Puestos Valorados'!$B$11:$BK$510,MATCH('Auxiliar General'!J$4,'Lista Puestos Valorados'!$B$10:$BK$10,0),0)="","No relevante",VLOOKUP($B121,'Lista Puestos Valorados'!$B$11:$BK$510,MATCH('Auxiliar General'!J$4,'Lista Puestos Valorados'!$B$10:$BK$10,0),0))</f>
        <v>No relevante</v>
      </c>
      <c r="Q121" s="26">
        <f>+HLOOKUP(P121,Sistema_Puntos!$Q$5:$Y$43,'Auxiliar General'!L$5,FALSE)</f>
        <v>0</v>
      </c>
      <c r="R121" s="26" t="str">
        <f>+IF(VLOOKUP($B121,'Lista Puestos Valorados'!$B$11:$BK$510,MATCH('Auxiliar General'!L$4,'Lista Puestos Valorados'!$B$10:$BK$10,0),0)="","No relevante",VLOOKUP($B121,'Lista Puestos Valorados'!$B$11:$BK$510,MATCH('Auxiliar General'!L$4,'Lista Puestos Valorados'!$B$10:$BK$10,0),0))</f>
        <v>No relevante</v>
      </c>
      <c r="S121" s="26">
        <f>+HLOOKUP(R121,Sistema_Puntos!$Q$5:$Y$43,'Auxiliar General'!N$5,FALSE)</f>
        <v>0</v>
      </c>
      <c r="T121" s="26" t="str">
        <f>+IF(VLOOKUP($B121,'Lista Puestos Valorados'!$B$11:$BK$510,MATCH('Auxiliar General'!N$4,'Lista Puestos Valorados'!$B$10:$BK$10,0),0)="","No relevante",VLOOKUP($B121,'Lista Puestos Valorados'!$B$11:$BK$510,MATCH('Auxiliar General'!N$4,'Lista Puestos Valorados'!$B$10:$BK$10,0),0))</f>
        <v>No relevante</v>
      </c>
      <c r="U121" s="26">
        <f>+HLOOKUP(T121,Sistema_Puntos!$Q$5:$Y$43,'Auxiliar General'!P$5,FALSE)</f>
        <v>0</v>
      </c>
      <c r="V121" s="26" t="str">
        <f>+IF(VLOOKUP($B121,'Lista Puestos Valorados'!$B$11:$BK$510,MATCH('Auxiliar General'!P$4,'Lista Puestos Valorados'!$B$10:$BK$10,0),0)="","No relevante",VLOOKUP($B121,'Lista Puestos Valorados'!$B$11:$BK$510,MATCH('Auxiliar General'!P$4,'Lista Puestos Valorados'!$B$10:$BK$10,0),0))</f>
        <v>No relevante</v>
      </c>
      <c r="W121" s="26">
        <f>+HLOOKUP(V121,Sistema_Puntos!$Q$5:$Y$43,'Auxiliar General'!R$5,FALSE)</f>
        <v>0</v>
      </c>
      <c r="X121" s="26" t="str">
        <f>+IF(VLOOKUP($B121,'Lista Puestos Valorados'!$B$11:$BK$510,MATCH('Auxiliar General'!R$4,'Lista Puestos Valorados'!$B$10:$BK$10,0),0)="","No relevante",VLOOKUP($B121,'Lista Puestos Valorados'!$B$11:$BK$510,MATCH('Auxiliar General'!R$4,'Lista Puestos Valorados'!$B$10:$BK$10,0),0))</f>
        <v>No relevante</v>
      </c>
      <c r="Y121" s="26">
        <f>+HLOOKUP(X121,Sistema_Puntos!$Q$5:$Y$43,'Auxiliar General'!T$5,FALSE)</f>
        <v>0</v>
      </c>
      <c r="Z121" s="26" t="str">
        <f>+IF(VLOOKUP($B121,'Lista Puestos Valorados'!$B$11:$BK$510,MATCH('Auxiliar General'!T$4,'Lista Puestos Valorados'!$B$10:$BK$10,0),0)="","No relevante",VLOOKUP($B121,'Lista Puestos Valorados'!$B$11:$BK$510,MATCH('Auxiliar General'!T$4,'Lista Puestos Valorados'!$B$10:$BK$10,0),0))</f>
        <v>No relevante</v>
      </c>
      <c r="AA121" s="26">
        <f>+HLOOKUP(Z121,Sistema_Puntos!$Q$5:$Y$43,'Auxiliar General'!V$5,FALSE)</f>
        <v>0</v>
      </c>
      <c r="AB121" s="26" t="str">
        <f>+IF(VLOOKUP($B121,'Lista Puestos Valorados'!$B$11:$BK$510,MATCH('Auxiliar General'!V$4,'Lista Puestos Valorados'!$B$10:$BK$10,0),0)="","No relevante",VLOOKUP($B121,'Lista Puestos Valorados'!$B$11:$BK$510,MATCH('Auxiliar General'!V$4,'Lista Puestos Valorados'!$B$10:$BK$10,0),0))</f>
        <v>No relevante</v>
      </c>
      <c r="AC121" s="26">
        <f>+HLOOKUP(AB121,Sistema_Puntos!$Q$5:$Y$43,'Auxiliar General'!X$5,FALSE)</f>
        <v>0</v>
      </c>
      <c r="AD121" s="26" t="str">
        <f>+IF(VLOOKUP($B121,'Lista Puestos Valorados'!$B$11:$BK$510,MATCH('Auxiliar General'!X$4,'Lista Puestos Valorados'!$B$10:$BK$10,0),0)="","No relevante",VLOOKUP($B121,'Lista Puestos Valorados'!$B$11:$BK$510,MATCH('Auxiliar General'!X$4,'Lista Puestos Valorados'!$B$10:$BK$10,0),0))</f>
        <v>No relevante</v>
      </c>
      <c r="AE121" s="26">
        <f>+HLOOKUP(AD121,Sistema_Puntos!$Q$5:$Y$43,'Auxiliar General'!Z$5,FALSE)</f>
        <v>0</v>
      </c>
      <c r="AF121" s="26" t="str">
        <f>+IF(VLOOKUP($B121,'Lista Puestos Valorados'!$B$11:$BK$510,MATCH('Auxiliar General'!Z$4,'Lista Puestos Valorados'!$B$10:$BK$10,0),0)="","No relevante",VLOOKUP($B121,'Lista Puestos Valorados'!$B$11:$BK$510,MATCH('Auxiliar General'!Z$4,'Lista Puestos Valorados'!$B$10:$BK$10,0),0))</f>
        <v>No relevante</v>
      </c>
      <c r="AG121" s="26">
        <f>+HLOOKUP(AF121,Sistema_Puntos!$Q$5:$Y$43,'Auxiliar General'!AB$5,FALSE)</f>
        <v>0</v>
      </c>
      <c r="AH121" s="26" t="str">
        <f>+IF(VLOOKUP($B121,'Lista Puestos Valorados'!$B$11:$BK$510,MATCH('Auxiliar General'!AB$4,'Lista Puestos Valorados'!$B$10:$BK$10,0),0)="","No relevante",VLOOKUP($B121,'Lista Puestos Valorados'!$B$11:$BK$510,MATCH('Auxiliar General'!AB$4,'Lista Puestos Valorados'!$B$10:$BK$10,0),0))</f>
        <v>No relevante</v>
      </c>
      <c r="AI121" s="26">
        <f>+HLOOKUP(AH121,Sistema_Puntos!$Q$5:$Y$43,'Auxiliar General'!AD$5,FALSE)</f>
        <v>0</v>
      </c>
      <c r="AJ121" s="26" t="str">
        <f>+IF(VLOOKUP($B121,'Lista Puestos Valorados'!$B$11:$BK$510,MATCH('Auxiliar General'!AD$4,'Lista Puestos Valorados'!$B$10:$BK$10,0),0)="","No relevante",VLOOKUP($B121,'Lista Puestos Valorados'!$B$11:$BK$510,MATCH('Auxiliar General'!AD$4,'Lista Puestos Valorados'!$B$10:$BK$10,0),0))</f>
        <v>No relevante</v>
      </c>
      <c r="AK121" s="26">
        <f>+HLOOKUP(AJ121,Sistema_Puntos!$Q$5:$Y$43,'Auxiliar General'!AF$5,FALSE)</f>
        <v>0</v>
      </c>
      <c r="AL121" s="26" t="str">
        <f>+IF(VLOOKUP($B121,'Lista Puestos Valorados'!$B$11:$BK$510,MATCH('Auxiliar General'!AF$4,'Lista Puestos Valorados'!$B$10:$BK$10,0),0)="","No relevante",VLOOKUP($B121,'Lista Puestos Valorados'!$B$11:$BK$510,MATCH('Auxiliar General'!AF$4,'Lista Puestos Valorados'!$B$10:$BK$10,0),0))</f>
        <v>No relevante</v>
      </c>
      <c r="AM121" s="26">
        <f>+HLOOKUP(AL121,Sistema_Puntos!$Q$5:$Y$43,'Auxiliar General'!AH$5,FALSE)</f>
        <v>0</v>
      </c>
      <c r="AN121" s="26" t="str">
        <f>+IF(VLOOKUP($B121,'Lista Puestos Valorados'!$B$11:$BK$510,MATCH('Auxiliar General'!AH$4,'Lista Puestos Valorados'!$B$10:$BK$10,0),0)="","No relevante",VLOOKUP($B121,'Lista Puestos Valorados'!$B$11:$BK$510,MATCH('Auxiliar General'!AH$4,'Lista Puestos Valorados'!$B$10:$BK$10,0),0))</f>
        <v>No relevante</v>
      </c>
      <c r="AO121" s="26">
        <f>+HLOOKUP(AN121,Sistema_Puntos!$Q$5:$Y$43,'Auxiliar General'!AJ$5,FALSE)</f>
        <v>0</v>
      </c>
      <c r="AP121" s="26" t="str">
        <f>+IF(VLOOKUP($B121,'Lista Puestos Valorados'!$B$11:$BK$510,MATCH('Auxiliar General'!AJ$4,'Lista Puestos Valorados'!$B$10:$BK$10,0),0)="","No relevante",VLOOKUP($B121,'Lista Puestos Valorados'!$B$11:$BK$510,MATCH('Auxiliar General'!AJ$4,'Lista Puestos Valorados'!$B$10:$BK$10,0),0))</f>
        <v>No relevante</v>
      </c>
      <c r="AQ121" s="26">
        <f>+HLOOKUP(AP121,Sistema_Puntos!$Q$5:$Y$43,'Auxiliar General'!AL$5,FALSE)</f>
        <v>0</v>
      </c>
      <c r="AR121" s="26" t="str">
        <f>+IF(VLOOKUP($B121,'Lista Puestos Valorados'!$B$11:$BK$510,MATCH('Auxiliar General'!AL$4,'Lista Puestos Valorados'!$B$10:$BK$10,0),0)="","No relevante",VLOOKUP($B121,'Lista Puestos Valorados'!$B$11:$BK$510,MATCH('Auxiliar General'!AL$4,'Lista Puestos Valorados'!$B$10:$BK$10,0),0))</f>
        <v>No relevante</v>
      </c>
      <c r="AS121" s="26">
        <f>+HLOOKUP(AR121,Sistema_Puntos!$Q$5:$Y$43,'Auxiliar General'!AN$5,FALSE)</f>
        <v>0</v>
      </c>
      <c r="AT121" s="26" t="str">
        <f>+IF(VLOOKUP($B121,'Lista Puestos Valorados'!$B$11:$BK$510,MATCH('Auxiliar General'!AN$4,'Lista Puestos Valorados'!$B$10:$BK$10,0),0)="","No relevante",VLOOKUP($B121,'Lista Puestos Valorados'!$B$11:$BK$510,MATCH('Auxiliar General'!AN$4,'Lista Puestos Valorados'!$B$10:$BK$10,0),0))</f>
        <v>No relevante</v>
      </c>
      <c r="AU121" s="26">
        <f>+HLOOKUP(AT121,Sistema_Puntos!$Q$5:$Y$43,'Auxiliar General'!AP$5,FALSE)</f>
        <v>0</v>
      </c>
      <c r="AV121" s="26" t="str">
        <f>+IF(VLOOKUP($B121,'Lista Puestos Valorados'!$B$11:$BK$510,MATCH('Auxiliar General'!AP$4,'Lista Puestos Valorados'!$B$10:$BK$10,0),0)="","No relevante",VLOOKUP($B121,'Lista Puestos Valorados'!$B$11:$BK$510,MATCH('Auxiliar General'!AP$4,'Lista Puestos Valorados'!$B$10:$BK$10,0),0))</f>
        <v>No relevante</v>
      </c>
      <c r="AW121" s="26">
        <f>+HLOOKUP(AV121,Sistema_Puntos!$Q$5:$Y$43,'Auxiliar General'!AR$5,FALSE)</f>
        <v>0</v>
      </c>
      <c r="AX121" s="26" t="str">
        <f>+IF(VLOOKUP($B121,'Lista Puestos Valorados'!$B$11:$BK$510,MATCH('Auxiliar General'!AR$4,'Lista Puestos Valorados'!$B$10:$BK$10,0),0)="","No relevante",VLOOKUP($B121,'Lista Puestos Valorados'!$B$11:$BK$510,MATCH('Auxiliar General'!AR$4,'Lista Puestos Valorados'!$B$10:$BK$10,0),0))</f>
        <v>No relevante</v>
      </c>
      <c r="AY121" s="26">
        <f>+HLOOKUP(AX121,Sistema_Puntos!$Q$5:$Y$43,'Auxiliar General'!AT$5,FALSE)</f>
        <v>0</v>
      </c>
      <c r="AZ121" s="26" t="str">
        <f>+IF(VLOOKUP($B121,'Lista Puestos Valorados'!$B$11:$BK$510,MATCH('Auxiliar General'!AT$4,'Lista Puestos Valorados'!$B$10:$BK$10,0),0)="","No relevante",VLOOKUP($B121,'Lista Puestos Valorados'!$B$11:$BK$510,MATCH('Auxiliar General'!AT$4,'Lista Puestos Valorados'!$B$10:$BK$10,0),0))</f>
        <v>No relevante</v>
      </c>
      <c r="BA121" s="26">
        <f>+HLOOKUP(AZ121,Sistema_Puntos!$Q$5:$Y$43,'Auxiliar General'!AV$5,FALSE)</f>
        <v>0</v>
      </c>
      <c r="BB121" s="26" t="str">
        <f>+IF(VLOOKUP($B121,'Lista Puestos Valorados'!$B$11:$BK$510,MATCH('Auxiliar General'!AV$4,'Lista Puestos Valorados'!$B$10:$BK$10,0),0)="","No relevante",VLOOKUP($B121,'Lista Puestos Valorados'!$B$11:$BK$510,MATCH('Auxiliar General'!AV$4,'Lista Puestos Valorados'!$B$10:$BK$10,0),0))</f>
        <v>No relevante</v>
      </c>
      <c r="BC121" s="26">
        <f>+HLOOKUP(BB121,Sistema_Puntos!$Q$5:$Y$43,'Auxiliar General'!AX$5,FALSE)</f>
        <v>0</v>
      </c>
      <c r="BD121" s="26" t="str">
        <f>+IF(VLOOKUP($B121,'Lista Puestos Valorados'!$B$11:$BK$510,MATCH('Auxiliar General'!AX$4,'Lista Puestos Valorados'!$B$10:$BK$10,0),0)="","No relevante",VLOOKUP($B121,'Lista Puestos Valorados'!$B$11:$BK$510,MATCH('Auxiliar General'!AX$4,'Lista Puestos Valorados'!$B$10:$BK$10,0),0))</f>
        <v>No relevante</v>
      </c>
      <c r="BE121" s="26">
        <f>+HLOOKUP(BD121,Sistema_Puntos!$Q$5:$Y$43,'Auxiliar General'!AZ$5,FALSE)</f>
        <v>0</v>
      </c>
      <c r="BF121" s="26" t="str">
        <f>+IF(VLOOKUP($B121,'Lista Puestos Valorados'!$B$11:$BK$510,MATCH('Auxiliar General'!AZ$4,'Lista Puestos Valorados'!$B$10:$BK$10,0),0)="","No relevante",VLOOKUP($B121,'Lista Puestos Valorados'!$B$11:$BK$510,MATCH('Auxiliar General'!AZ$4,'Lista Puestos Valorados'!$B$10:$BK$10,0),0))</f>
        <v>No relevante</v>
      </c>
      <c r="BG121" s="26">
        <f>+HLOOKUP(BF121,Sistema_Puntos!$Q$5:$Y$43,'Auxiliar General'!BB$5,FALSE)</f>
        <v>0</v>
      </c>
      <c r="BH121" s="26" t="str">
        <f>+IF(VLOOKUP($B121,'Lista Puestos Valorados'!$B$11:$BK$510,MATCH('Auxiliar General'!BB$4,'Lista Puestos Valorados'!$B$10:$BK$10,0),0)="","No relevante",VLOOKUP($B121,'Lista Puestos Valorados'!$B$11:$BK$510,MATCH('Auxiliar General'!BB$4,'Lista Puestos Valorados'!$B$10:$BK$10,0),0))</f>
        <v>No relevante</v>
      </c>
      <c r="BI121" s="26">
        <f>+HLOOKUP(BH121,Sistema_Puntos!$Q$5:$Y$43,'Auxiliar General'!BD$5,FALSE)</f>
        <v>0</v>
      </c>
      <c r="BJ121" s="26" t="str">
        <f>+IF(VLOOKUP($B121,'Lista Puestos Valorados'!$B$11:$BK$510,MATCH('Auxiliar General'!BD$4,'Lista Puestos Valorados'!$B$10:$BK$10,0),0)="","No relevante",VLOOKUP($B121,'Lista Puestos Valorados'!$B$11:$BK$510,MATCH('Auxiliar General'!BD$4,'Lista Puestos Valorados'!$B$10:$BK$10,0),0))</f>
        <v>No relevante</v>
      </c>
      <c r="BK121" s="26">
        <f>+HLOOKUP(BJ121,Sistema_Puntos!$Q$5:$Y$43,'Auxiliar General'!BF$5,FALSE)</f>
        <v>0</v>
      </c>
      <c r="BL121" s="26" t="str">
        <f>+IF(VLOOKUP($B121,'Lista Puestos Valorados'!$B$11:$BK$510,MATCH('Auxiliar General'!BF$4,'Lista Puestos Valorados'!$B$10:$BK$10,0),0)="","No relevante",VLOOKUP($B121,'Lista Puestos Valorados'!$B$11:$BK$510,MATCH('Auxiliar General'!BF$4,'Lista Puestos Valorados'!$B$10:$BK$10,0),0))</f>
        <v>No relevante</v>
      </c>
      <c r="BM121" s="26">
        <f>+HLOOKUP(BL121,Sistema_Puntos!$Q$5:$Y$43,'Auxiliar General'!BH$5,FALSE)</f>
        <v>0</v>
      </c>
      <c r="BN121" s="26" t="str">
        <f>+IF(VLOOKUP($B121,'Lista Puestos Valorados'!$B$11:$BK$510,MATCH('Auxiliar General'!BH$4,'Lista Puestos Valorados'!$B$10:$BK$10,0),0)="","No relevante",VLOOKUP($B121,'Lista Puestos Valorados'!$B$11:$BK$510,MATCH('Auxiliar General'!BH$4,'Lista Puestos Valorados'!$B$10:$BK$10,0),0))</f>
        <v>No relevante</v>
      </c>
      <c r="BO121" s="26">
        <f>+HLOOKUP(BN121,Sistema_Puntos!$Q$5:$Y$43,'Auxiliar General'!BJ$5,FALSE)</f>
        <v>0</v>
      </c>
      <c r="BP121" s="26" t="str">
        <f>+IF(VLOOKUP($B121,'Lista Puestos Valorados'!$B$11:$BK$510,MATCH('Auxiliar General'!BJ$4,'Lista Puestos Valorados'!$B$10:$BK$10,0),0)="","No relevante",VLOOKUP($B121,'Lista Puestos Valorados'!$B$11:$BK$510,MATCH('Auxiliar General'!BJ$4,'Lista Puestos Valorados'!$B$10:$BK$10,0),0))</f>
        <v>No relevante</v>
      </c>
      <c r="BQ121" s="26">
        <f>+HLOOKUP(BP121,Sistema_Puntos!$Q$5:$Y$43,'Auxiliar General'!BL$5,FALSE)</f>
        <v>0</v>
      </c>
      <c r="BR121" s="26" t="str">
        <f>+IF(VLOOKUP($B121,'Lista Puestos Valorados'!$B$11:$BK$510,MATCH('Auxiliar General'!BL$4,'Lista Puestos Valorados'!$B$10:$BK$10,0),0)="","No relevante",VLOOKUP($B121,'Lista Puestos Valorados'!$B$11:$BK$510,MATCH('Auxiliar General'!BL$4,'Lista Puestos Valorados'!$B$10:$BK$10,0),0))</f>
        <v>No relevante</v>
      </c>
      <c r="BS121" s="26">
        <f>+HLOOKUP(BR121,Sistema_Puntos!$Q$5:$Y$43,'Auxiliar General'!BN$5,FALSE)</f>
        <v>0</v>
      </c>
      <c r="BT121" s="26" t="str">
        <f>+IF(VLOOKUP($B121,'Lista Puestos Valorados'!$B$11:$BK$510,MATCH('Auxiliar General'!BN$4,'Lista Puestos Valorados'!$B$10:$BK$10,0),0)="","No relevante",VLOOKUP($B121,'Lista Puestos Valorados'!$B$11:$BK$510,MATCH('Auxiliar General'!BN$4,'Lista Puestos Valorados'!$B$10:$BK$10,0),0))</f>
        <v>No relevante</v>
      </c>
      <c r="BU121" s="26">
        <f>+HLOOKUP(BT121,Sistema_Puntos!$Q$5:$Y$43,'Auxiliar General'!BP$5,FALSE)</f>
        <v>0</v>
      </c>
      <c r="BV121" s="26" t="str">
        <f>+IF(VLOOKUP($B121,'Lista Puestos Valorados'!$B$11:$BK$510,MATCH('Auxiliar General'!BP$4,'Lista Puestos Valorados'!$B$10:$BK$10,0),0)="","No relevante",VLOOKUP($B121,'Lista Puestos Valorados'!$B$11:$BK$510,MATCH('Auxiliar General'!BP$4,'Lista Puestos Valorados'!$B$10:$BK$10,0),0))</f>
        <v>No relevante</v>
      </c>
      <c r="BW121" s="26">
        <f>+HLOOKUP(BV121,Sistema_Puntos!$Q$5:$Y$43,'Auxiliar General'!BR$5,FALSE)</f>
        <v>0</v>
      </c>
      <c r="BX121" s="26" t="str">
        <f>+IF(VLOOKUP($B121,'Lista Puestos Valorados'!$B$11:$BK$510,MATCH('Auxiliar General'!BR$4,'Lista Puestos Valorados'!$B$10:$BK$10,0),0)="","No relevante",VLOOKUP($B121,'Lista Puestos Valorados'!$B$11:$BK$510,MATCH('Auxiliar General'!BR$4,'Lista Puestos Valorados'!$B$10:$BK$10,0),0))</f>
        <v>No relevante</v>
      </c>
      <c r="BY121" s="26">
        <f>+HLOOKUP(BX121,Sistema_Puntos!$Q$5:$Y$43,'Auxiliar General'!BT$5,FALSE)</f>
        <v>0</v>
      </c>
      <c r="BZ121" s="26" t="str">
        <f>+IF(VLOOKUP($B121,'Lista Puestos Valorados'!$B$11:$BK$510,MATCH('Auxiliar General'!BT$4,'Lista Puestos Valorados'!$B$10:$BK$10,0),0)="","No relevante",VLOOKUP($B121,'Lista Puestos Valorados'!$B$11:$BK$510,MATCH('Auxiliar General'!BT$4,'Lista Puestos Valorados'!$B$10:$BK$10,0),0))</f>
        <v>No relevante</v>
      </c>
      <c r="CA121" s="26">
        <f>+HLOOKUP(BZ121,Sistema_Puntos!$Q$5:$Y$43,'Auxiliar General'!BV$5,FALSE)</f>
        <v>0</v>
      </c>
      <c r="CB121" s="26" t="str">
        <f>+IF(VLOOKUP($B121,'Lista Puestos Valorados'!$B$11:$BK$510,MATCH('Auxiliar General'!BV$4,'Lista Puestos Valorados'!$B$10:$BK$10,0),0)="","No relevante",VLOOKUP($B121,'Lista Puestos Valorados'!$B$11:$BK$510,MATCH('Auxiliar General'!BV$4,'Lista Puestos Valorados'!$B$10:$BK$10,0),0))</f>
        <v>No relevante</v>
      </c>
      <c r="CC121" s="26">
        <f>+HLOOKUP(CB121,Sistema_Puntos!$Q$5:$Y$43,'Auxiliar General'!BX$5,FALSE)</f>
        <v>0</v>
      </c>
      <c r="CD121" s="26" t="str">
        <f>+IF(VLOOKUP($B121,'Lista Puestos Valorados'!$B$11:$BK$510,MATCH('Auxiliar General'!BX$4,'Lista Puestos Valorados'!$B$10:$BK$10,0),0)="","No relevante",VLOOKUP($B121,'Lista Puestos Valorados'!$B$11:$BK$510,MATCH('Auxiliar General'!BX$4,'Lista Puestos Valorados'!$B$10:$BK$10,0),0))</f>
        <v>No relevante</v>
      </c>
      <c r="CE121" s="26">
        <f>+HLOOKUP(CD121,Sistema_Puntos!$Q$5:$Y$43,'Auxiliar General'!BZ$5,FALSE)</f>
        <v>0</v>
      </c>
      <c r="CF121" s="26" t="str">
        <f>+IF(VLOOKUP($B121,'Lista Puestos Valorados'!$B$11:$BK$510,MATCH('Auxiliar General'!BZ$4,'Lista Puestos Valorados'!$B$10:$BK$10,0),0)="","No relevante",VLOOKUP($B121,'Lista Puestos Valorados'!$B$11:$BK$510,MATCH('Auxiliar General'!BZ$4,'Lista Puestos Valorados'!$B$10:$BK$10,0),0))</f>
        <v>No relevante</v>
      </c>
      <c r="CG121" s="26">
        <f>+HLOOKUP(CF121,Sistema_Puntos!$Q$5:$Y$43,'Auxiliar General'!CB$5,FALSE)</f>
        <v>0</v>
      </c>
      <c r="CH121" s="29"/>
      <c r="CI121" s="29"/>
    </row>
    <row r="122" spans="2:87" ht="17.55" customHeight="1">
      <c r="B122" s="26">
        <f>+'Listado de Puestos'!B122</f>
        <v>112</v>
      </c>
      <c r="C122" s="26" t="str">
        <f>+IF('Lista Puestos Valorados'!C122="","",'Lista Puestos Valorados'!C122)</f>
        <v/>
      </c>
      <c r="D122" s="26" t="str">
        <f>+IF('Lista Puestos Valorados'!D122="","",'Lista Puestos Valorados'!D122)</f>
        <v/>
      </c>
      <c r="E122" s="26" t="str">
        <f>+IF('Lista Puestos Valorados'!E122="","",'Lista Puestos Valorados'!E122)</f>
        <v/>
      </c>
      <c r="F122" s="26" t="str">
        <f>+IF('Lista Puestos Valorados'!F122="","",'Lista Puestos Valorados'!F122)</f>
        <v/>
      </c>
      <c r="G122" s="26" t="str">
        <f>+IF('Lista Puestos Valorados'!G122="","",'Lista Puestos Valorados'!G122)</f>
        <v/>
      </c>
      <c r="H122" s="26" t="str">
        <f>+IF('Lista Puestos Valorados'!H122="","",'Lista Puestos Valorados'!H122)</f>
        <v/>
      </c>
      <c r="I122" s="26" t="str">
        <f>+IF('Lista Puestos Valorados'!I122="","",'Lista Puestos Valorados'!I122)</f>
        <v/>
      </c>
      <c r="J122" s="118" t="e">
        <f t="array" ref="J122">+IF(L122="","",_xlfn.IFS(L122&lt;='Cortes de Agrupacion'!$F$15,'Cortes de Agrupacion'!$E$15,'Resultados General'!L122&lt;='Cortes de Agrupacion'!$F$14,'Cortes de Agrupacion'!$E$14,'Resultados General'!L122&lt;='Cortes de Agrupacion'!$F$13,'Cortes de Agrupacion'!$E$13,L122&lt;='Cortes de Agrupacion'!$F$12,'Cortes de Agrupacion'!$E$12,'Resultados General'!L122&lt;='Cortes de Agrupacion'!$F$11,'Cortes de Agrupacion'!$E$11,'Resultados General'!L122&lt;='Cortes de Agrupacion'!$F$10,'Cortes de Agrupacion'!$E$10,'Resultados General'!L122&lt;='Cortes de Agrupacion'!$F$9,'Cortes de Agrupacion'!$E$9,'Resultados General'!L122&lt;='Cortes de Agrupacion'!$F$8,'Cortes de Agrupacion'!$E$8,'Resultados General'!L122&lt;='Cortes de Agrupacion'!$F$7,'Cortes de Agrupacion'!$E$7,'Resultados General'!L122&lt;='Cortes de Agrupacion'!$F$6,'Cortes de Agrupacion'!$E$6))</f>
        <v>#VALUE!</v>
      </c>
      <c r="K122" s="118" t="str">
        <f t="shared" si="2"/>
        <v/>
      </c>
      <c r="L122" s="124" t="e">
        <f>#VALUE!</f>
        <v>#VALUE!</v>
      </c>
      <c r="M122" s="26" t="e">
        <f ca="1">+_xlfn.IFNA(VLOOKUP(C122,'Distribución de puestos'!$B$8:$I$507,8,0),"")</f>
        <v>#NAME?</v>
      </c>
      <c r="N122" s="26" t="str">
        <f>+IF(VLOOKUP($B122,'Lista Puestos Valorados'!$B$11:$BK$510,MATCH('Auxiliar General'!H$4,'Lista Puestos Valorados'!$B$10:$BK$10,0),0)="","No relevante",VLOOKUP($B122,'Lista Puestos Valorados'!$B$11:$BK$510,MATCH('Auxiliar General'!H$4,'Lista Puestos Valorados'!$B$10:$BK$10,0),0))</f>
        <v>No relevante</v>
      </c>
      <c r="O122" s="26">
        <f>+HLOOKUP(N122,Sistema_Puntos!$Q$5:$Y$43,'Auxiliar General'!J$5,FALSE)</f>
        <v>0</v>
      </c>
      <c r="P122" s="26" t="str">
        <f>+IF(VLOOKUP($B122,'Lista Puestos Valorados'!$B$11:$BK$510,MATCH('Auxiliar General'!J$4,'Lista Puestos Valorados'!$B$10:$BK$10,0),0)="","No relevante",VLOOKUP($B122,'Lista Puestos Valorados'!$B$11:$BK$510,MATCH('Auxiliar General'!J$4,'Lista Puestos Valorados'!$B$10:$BK$10,0),0))</f>
        <v>No relevante</v>
      </c>
      <c r="Q122" s="26">
        <f>+HLOOKUP(P122,Sistema_Puntos!$Q$5:$Y$43,'Auxiliar General'!L$5,FALSE)</f>
        <v>0</v>
      </c>
      <c r="R122" s="26" t="str">
        <f>+IF(VLOOKUP($B122,'Lista Puestos Valorados'!$B$11:$BK$510,MATCH('Auxiliar General'!L$4,'Lista Puestos Valorados'!$B$10:$BK$10,0),0)="","No relevante",VLOOKUP($B122,'Lista Puestos Valorados'!$B$11:$BK$510,MATCH('Auxiliar General'!L$4,'Lista Puestos Valorados'!$B$10:$BK$10,0),0))</f>
        <v>No relevante</v>
      </c>
      <c r="S122" s="26">
        <f>+HLOOKUP(R122,Sistema_Puntos!$Q$5:$Y$43,'Auxiliar General'!N$5,FALSE)</f>
        <v>0</v>
      </c>
      <c r="T122" s="26" t="str">
        <f>+IF(VLOOKUP($B122,'Lista Puestos Valorados'!$B$11:$BK$510,MATCH('Auxiliar General'!N$4,'Lista Puestos Valorados'!$B$10:$BK$10,0),0)="","No relevante",VLOOKUP($B122,'Lista Puestos Valorados'!$B$11:$BK$510,MATCH('Auxiliar General'!N$4,'Lista Puestos Valorados'!$B$10:$BK$10,0),0))</f>
        <v>No relevante</v>
      </c>
      <c r="U122" s="26">
        <f>+HLOOKUP(T122,Sistema_Puntos!$Q$5:$Y$43,'Auxiliar General'!P$5,FALSE)</f>
        <v>0</v>
      </c>
      <c r="V122" s="26" t="str">
        <f>+IF(VLOOKUP($B122,'Lista Puestos Valorados'!$B$11:$BK$510,MATCH('Auxiliar General'!P$4,'Lista Puestos Valorados'!$B$10:$BK$10,0),0)="","No relevante",VLOOKUP($B122,'Lista Puestos Valorados'!$B$11:$BK$510,MATCH('Auxiliar General'!P$4,'Lista Puestos Valorados'!$B$10:$BK$10,0),0))</f>
        <v>No relevante</v>
      </c>
      <c r="W122" s="26">
        <f>+HLOOKUP(V122,Sistema_Puntos!$Q$5:$Y$43,'Auxiliar General'!R$5,FALSE)</f>
        <v>0</v>
      </c>
      <c r="X122" s="26" t="str">
        <f>+IF(VLOOKUP($B122,'Lista Puestos Valorados'!$B$11:$BK$510,MATCH('Auxiliar General'!R$4,'Lista Puestos Valorados'!$B$10:$BK$10,0),0)="","No relevante",VLOOKUP($B122,'Lista Puestos Valorados'!$B$11:$BK$510,MATCH('Auxiliar General'!R$4,'Lista Puestos Valorados'!$B$10:$BK$10,0),0))</f>
        <v>No relevante</v>
      </c>
      <c r="Y122" s="26">
        <f>+HLOOKUP(X122,Sistema_Puntos!$Q$5:$Y$43,'Auxiliar General'!T$5,FALSE)</f>
        <v>0</v>
      </c>
      <c r="Z122" s="26" t="str">
        <f>+IF(VLOOKUP($B122,'Lista Puestos Valorados'!$B$11:$BK$510,MATCH('Auxiliar General'!T$4,'Lista Puestos Valorados'!$B$10:$BK$10,0),0)="","No relevante",VLOOKUP($B122,'Lista Puestos Valorados'!$B$11:$BK$510,MATCH('Auxiliar General'!T$4,'Lista Puestos Valorados'!$B$10:$BK$10,0),0))</f>
        <v>No relevante</v>
      </c>
      <c r="AA122" s="26">
        <f>+HLOOKUP(Z122,Sistema_Puntos!$Q$5:$Y$43,'Auxiliar General'!V$5,FALSE)</f>
        <v>0</v>
      </c>
      <c r="AB122" s="26" t="str">
        <f>+IF(VLOOKUP($B122,'Lista Puestos Valorados'!$B$11:$BK$510,MATCH('Auxiliar General'!V$4,'Lista Puestos Valorados'!$B$10:$BK$10,0),0)="","No relevante",VLOOKUP($B122,'Lista Puestos Valorados'!$B$11:$BK$510,MATCH('Auxiliar General'!V$4,'Lista Puestos Valorados'!$B$10:$BK$10,0),0))</f>
        <v>No relevante</v>
      </c>
      <c r="AC122" s="26">
        <f>+HLOOKUP(AB122,Sistema_Puntos!$Q$5:$Y$43,'Auxiliar General'!X$5,FALSE)</f>
        <v>0</v>
      </c>
      <c r="AD122" s="26" t="str">
        <f>+IF(VLOOKUP($B122,'Lista Puestos Valorados'!$B$11:$BK$510,MATCH('Auxiliar General'!X$4,'Lista Puestos Valorados'!$B$10:$BK$10,0),0)="","No relevante",VLOOKUP($B122,'Lista Puestos Valorados'!$B$11:$BK$510,MATCH('Auxiliar General'!X$4,'Lista Puestos Valorados'!$B$10:$BK$10,0),0))</f>
        <v>No relevante</v>
      </c>
      <c r="AE122" s="26">
        <f>+HLOOKUP(AD122,Sistema_Puntos!$Q$5:$Y$43,'Auxiliar General'!Z$5,FALSE)</f>
        <v>0</v>
      </c>
      <c r="AF122" s="26" t="str">
        <f>+IF(VLOOKUP($B122,'Lista Puestos Valorados'!$B$11:$BK$510,MATCH('Auxiliar General'!Z$4,'Lista Puestos Valorados'!$B$10:$BK$10,0),0)="","No relevante",VLOOKUP($B122,'Lista Puestos Valorados'!$B$11:$BK$510,MATCH('Auxiliar General'!Z$4,'Lista Puestos Valorados'!$B$10:$BK$10,0),0))</f>
        <v>No relevante</v>
      </c>
      <c r="AG122" s="26">
        <f>+HLOOKUP(AF122,Sistema_Puntos!$Q$5:$Y$43,'Auxiliar General'!AB$5,FALSE)</f>
        <v>0</v>
      </c>
      <c r="AH122" s="26" t="str">
        <f>+IF(VLOOKUP($B122,'Lista Puestos Valorados'!$B$11:$BK$510,MATCH('Auxiliar General'!AB$4,'Lista Puestos Valorados'!$B$10:$BK$10,0),0)="","No relevante",VLOOKUP($B122,'Lista Puestos Valorados'!$B$11:$BK$510,MATCH('Auxiliar General'!AB$4,'Lista Puestos Valorados'!$B$10:$BK$10,0),0))</f>
        <v>No relevante</v>
      </c>
      <c r="AI122" s="26">
        <f>+HLOOKUP(AH122,Sistema_Puntos!$Q$5:$Y$43,'Auxiliar General'!AD$5,FALSE)</f>
        <v>0</v>
      </c>
      <c r="AJ122" s="26" t="str">
        <f>+IF(VLOOKUP($B122,'Lista Puestos Valorados'!$B$11:$BK$510,MATCH('Auxiliar General'!AD$4,'Lista Puestos Valorados'!$B$10:$BK$10,0),0)="","No relevante",VLOOKUP($B122,'Lista Puestos Valorados'!$B$11:$BK$510,MATCH('Auxiliar General'!AD$4,'Lista Puestos Valorados'!$B$10:$BK$10,0),0))</f>
        <v>No relevante</v>
      </c>
      <c r="AK122" s="26">
        <f>+HLOOKUP(AJ122,Sistema_Puntos!$Q$5:$Y$43,'Auxiliar General'!AF$5,FALSE)</f>
        <v>0</v>
      </c>
      <c r="AL122" s="26" t="str">
        <f>+IF(VLOOKUP($B122,'Lista Puestos Valorados'!$B$11:$BK$510,MATCH('Auxiliar General'!AF$4,'Lista Puestos Valorados'!$B$10:$BK$10,0),0)="","No relevante",VLOOKUP($B122,'Lista Puestos Valorados'!$B$11:$BK$510,MATCH('Auxiliar General'!AF$4,'Lista Puestos Valorados'!$B$10:$BK$10,0),0))</f>
        <v>No relevante</v>
      </c>
      <c r="AM122" s="26">
        <f>+HLOOKUP(AL122,Sistema_Puntos!$Q$5:$Y$43,'Auxiliar General'!AH$5,FALSE)</f>
        <v>0</v>
      </c>
      <c r="AN122" s="26" t="str">
        <f>+IF(VLOOKUP($B122,'Lista Puestos Valorados'!$B$11:$BK$510,MATCH('Auxiliar General'!AH$4,'Lista Puestos Valorados'!$B$10:$BK$10,0),0)="","No relevante",VLOOKUP($B122,'Lista Puestos Valorados'!$B$11:$BK$510,MATCH('Auxiliar General'!AH$4,'Lista Puestos Valorados'!$B$10:$BK$10,0),0))</f>
        <v>No relevante</v>
      </c>
      <c r="AO122" s="26">
        <f>+HLOOKUP(AN122,Sistema_Puntos!$Q$5:$Y$43,'Auxiliar General'!AJ$5,FALSE)</f>
        <v>0</v>
      </c>
      <c r="AP122" s="26" t="str">
        <f>+IF(VLOOKUP($B122,'Lista Puestos Valorados'!$B$11:$BK$510,MATCH('Auxiliar General'!AJ$4,'Lista Puestos Valorados'!$B$10:$BK$10,0),0)="","No relevante",VLOOKUP($B122,'Lista Puestos Valorados'!$B$11:$BK$510,MATCH('Auxiliar General'!AJ$4,'Lista Puestos Valorados'!$B$10:$BK$10,0),0))</f>
        <v>No relevante</v>
      </c>
      <c r="AQ122" s="26">
        <f>+HLOOKUP(AP122,Sistema_Puntos!$Q$5:$Y$43,'Auxiliar General'!AL$5,FALSE)</f>
        <v>0</v>
      </c>
      <c r="AR122" s="26" t="str">
        <f>+IF(VLOOKUP($B122,'Lista Puestos Valorados'!$B$11:$BK$510,MATCH('Auxiliar General'!AL$4,'Lista Puestos Valorados'!$B$10:$BK$10,0),0)="","No relevante",VLOOKUP($B122,'Lista Puestos Valorados'!$B$11:$BK$510,MATCH('Auxiliar General'!AL$4,'Lista Puestos Valorados'!$B$10:$BK$10,0),0))</f>
        <v>No relevante</v>
      </c>
      <c r="AS122" s="26">
        <f>+HLOOKUP(AR122,Sistema_Puntos!$Q$5:$Y$43,'Auxiliar General'!AN$5,FALSE)</f>
        <v>0</v>
      </c>
      <c r="AT122" s="26" t="str">
        <f>+IF(VLOOKUP($B122,'Lista Puestos Valorados'!$B$11:$BK$510,MATCH('Auxiliar General'!AN$4,'Lista Puestos Valorados'!$B$10:$BK$10,0),0)="","No relevante",VLOOKUP($B122,'Lista Puestos Valorados'!$B$11:$BK$510,MATCH('Auxiliar General'!AN$4,'Lista Puestos Valorados'!$B$10:$BK$10,0),0))</f>
        <v>No relevante</v>
      </c>
      <c r="AU122" s="26">
        <f>+HLOOKUP(AT122,Sistema_Puntos!$Q$5:$Y$43,'Auxiliar General'!AP$5,FALSE)</f>
        <v>0</v>
      </c>
      <c r="AV122" s="26" t="str">
        <f>+IF(VLOOKUP($B122,'Lista Puestos Valorados'!$B$11:$BK$510,MATCH('Auxiliar General'!AP$4,'Lista Puestos Valorados'!$B$10:$BK$10,0),0)="","No relevante",VLOOKUP($B122,'Lista Puestos Valorados'!$B$11:$BK$510,MATCH('Auxiliar General'!AP$4,'Lista Puestos Valorados'!$B$10:$BK$10,0),0))</f>
        <v>No relevante</v>
      </c>
      <c r="AW122" s="26">
        <f>+HLOOKUP(AV122,Sistema_Puntos!$Q$5:$Y$43,'Auxiliar General'!AR$5,FALSE)</f>
        <v>0</v>
      </c>
      <c r="AX122" s="26" t="str">
        <f>+IF(VLOOKUP($B122,'Lista Puestos Valorados'!$B$11:$BK$510,MATCH('Auxiliar General'!AR$4,'Lista Puestos Valorados'!$B$10:$BK$10,0),0)="","No relevante",VLOOKUP($B122,'Lista Puestos Valorados'!$B$11:$BK$510,MATCH('Auxiliar General'!AR$4,'Lista Puestos Valorados'!$B$10:$BK$10,0),0))</f>
        <v>No relevante</v>
      </c>
      <c r="AY122" s="26">
        <f>+HLOOKUP(AX122,Sistema_Puntos!$Q$5:$Y$43,'Auxiliar General'!AT$5,FALSE)</f>
        <v>0</v>
      </c>
      <c r="AZ122" s="26" t="str">
        <f>+IF(VLOOKUP($B122,'Lista Puestos Valorados'!$B$11:$BK$510,MATCH('Auxiliar General'!AT$4,'Lista Puestos Valorados'!$B$10:$BK$10,0),0)="","No relevante",VLOOKUP($B122,'Lista Puestos Valorados'!$B$11:$BK$510,MATCH('Auxiliar General'!AT$4,'Lista Puestos Valorados'!$B$10:$BK$10,0),0))</f>
        <v>No relevante</v>
      </c>
      <c r="BA122" s="26">
        <f>+HLOOKUP(AZ122,Sistema_Puntos!$Q$5:$Y$43,'Auxiliar General'!AV$5,FALSE)</f>
        <v>0</v>
      </c>
      <c r="BB122" s="26" t="str">
        <f>+IF(VLOOKUP($B122,'Lista Puestos Valorados'!$B$11:$BK$510,MATCH('Auxiliar General'!AV$4,'Lista Puestos Valorados'!$B$10:$BK$10,0),0)="","No relevante",VLOOKUP($B122,'Lista Puestos Valorados'!$B$11:$BK$510,MATCH('Auxiliar General'!AV$4,'Lista Puestos Valorados'!$B$10:$BK$10,0),0))</f>
        <v>No relevante</v>
      </c>
      <c r="BC122" s="26">
        <f>+HLOOKUP(BB122,Sistema_Puntos!$Q$5:$Y$43,'Auxiliar General'!AX$5,FALSE)</f>
        <v>0</v>
      </c>
      <c r="BD122" s="26" t="str">
        <f>+IF(VLOOKUP($B122,'Lista Puestos Valorados'!$B$11:$BK$510,MATCH('Auxiliar General'!AX$4,'Lista Puestos Valorados'!$B$10:$BK$10,0),0)="","No relevante",VLOOKUP($B122,'Lista Puestos Valorados'!$B$11:$BK$510,MATCH('Auxiliar General'!AX$4,'Lista Puestos Valorados'!$B$10:$BK$10,0),0))</f>
        <v>No relevante</v>
      </c>
      <c r="BE122" s="26">
        <f>+HLOOKUP(BD122,Sistema_Puntos!$Q$5:$Y$43,'Auxiliar General'!AZ$5,FALSE)</f>
        <v>0</v>
      </c>
      <c r="BF122" s="26" t="str">
        <f>+IF(VLOOKUP($B122,'Lista Puestos Valorados'!$B$11:$BK$510,MATCH('Auxiliar General'!AZ$4,'Lista Puestos Valorados'!$B$10:$BK$10,0),0)="","No relevante",VLOOKUP($B122,'Lista Puestos Valorados'!$B$11:$BK$510,MATCH('Auxiliar General'!AZ$4,'Lista Puestos Valorados'!$B$10:$BK$10,0),0))</f>
        <v>No relevante</v>
      </c>
      <c r="BG122" s="26">
        <f>+HLOOKUP(BF122,Sistema_Puntos!$Q$5:$Y$43,'Auxiliar General'!BB$5,FALSE)</f>
        <v>0</v>
      </c>
      <c r="BH122" s="26" t="str">
        <f>+IF(VLOOKUP($B122,'Lista Puestos Valorados'!$B$11:$BK$510,MATCH('Auxiliar General'!BB$4,'Lista Puestos Valorados'!$B$10:$BK$10,0),0)="","No relevante",VLOOKUP($B122,'Lista Puestos Valorados'!$B$11:$BK$510,MATCH('Auxiliar General'!BB$4,'Lista Puestos Valorados'!$B$10:$BK$10,0),0))</f>
        <v>No relevante</v>
      </c>
      <c r="BI122" s="26">
        <f>+HLOOKUP(BH122,Sistema_Puntos!$Q$5:$Y$43,'Auxiliar General'!BD$5,FALSE)</f>
        <v>0</v>
      </c>
      <c r="BJ122" s="26" t="str">
        <f>+IF(VLOOKUP($B122,'Lista Puestos Valorados'!$B$11:$BK$510,MATCH('Auxiliar General'!BD$4,'Lista Puestos Valorados'!$B$10:$BK$10,0),0)="","No relevante",VLOOKUP($B122,'Lista Puestos Valorados'!$B$11:$BK$510,MATCH('Auxiliar General'!BD$4,'Lista Puestos Valorados'!$B$10:$BK$10,0),0))</f>
        <v>No relevante</v>
      </c>
      <c r="BK122" s="26">
        <f>+HLOOKUP(BJ122,Sistema_Puntos!$Q$5:$Y$43,'Auxiliar General'!BF$5,FALSE)</f>
        <v>0</v>
      </c>
      <c r="BL122" s="26" t="str">
        <f>+IF(VLOOKUP($B122,'Lista Puestos Valorados'!$B$11:$BK$510,MATCH('Auxiliar General'!BF$4,'Lista Puestos Valorados'!$B$10:$BK$10,0),0)="","No relevante",VLOOKUP($B122,'Lista Puestos Valorados'!$B$11:$BK$510,MATCH('Auxiliar General'!BF$4,'Lista Puestos Valorados'!$B$10:$BK$10,0),0))</f>
        <v>No relevante</v>
      </c>
      <c r="BM122" s="26">
        <f>+HLOOKUP(BL122,Sistema_Puntos!$Q$5:$Y$43,'Auxiliar General'!BH$5,FALSE)</f>
        <v>0</v>
      </c>
      <c r="BN122" s="26" t="str">
        <f>+IF(VLOOKUP($B122,'Lista Puestos Valorados'!$B$11:$BK$510,MATCH('Auxiliar General'!BH$4,'Lista Puestos Valorados'!$B$10:$BK$10,0),0)="","No relevante",VLOOKUP($B122,'Lista Puestos Valorados'!$B$11:$BK$510,MATCH('Auxiliar General'!BH$4,'Lista Puestos Valorados'!$B$10:$BK$10,0),0))</f>
        <v>No relevante</v>
      </c>
      <c r="BO122" s="26">
        <f>+HLOOKUP(BN122,Sistema_Puntos!$Q$5:$Y$43,'Auxiliar General'!BJ$5,FALSE)</f>
        <v>0</v>
      </c>
      <c r="BP122" s="26" t="str">
        <f>+IF(VLOOKUP($B122,'Lista Puestos Valorados'!$B$11:$BK$510,MATCH('Auxiliar General'!BJ$4,'Lista Puestos Valorados'!$B$10:$BK$10,0),0)="","No relevante",VLOOKUP($B122,'Lista Puestos Valorados'!$B$11:$BK$510,MATCH('Auxiliar General'!BJ$4,'Lista Puestos Valorados'!$B$10:$BK$10,0),0))</f>
        <v>No relevante</v>
      </c>
      <c r="BQ122" s="26">
        <f>+HLOOKUP(BP122,Sistema_Puntos!$Q$5:$Y$43,'Auxiliar General'!BL$5,FALSE)</f>
        <v>0</v>
      </c>
      <c r="BR122" s="26" t="str">
        <f>+IF(VLOOKUP($B122,'Lista Puestos Valorados'!$B$11:$BK$510,MATCH('Auxiliar General'!BL$4,'Lista Puestos Valorados'!$B$10:$BK$10,0),0)="","No relevante",VLOOKUP($B122,'Lista Puestos Valorados'!$B$11:$BK$510,MATCH('Auxiliar General'!BL$4,'Lista Puestos Valorados'!$B$10:$BK$10,0),0))</f>
        <v>No relevante</v>
      </c>
      <c r="BS122" s="26">
        <f>+HLOOKUP(BR122,Sistema_Puntos!$Q$5:$Y$43,'Auxiliar General'!BN$5,FALSE)</f>
        <v>0</v>
      </c>
      <c r="BT122" s="26" t="str">
        <f>+IF(VLOOKUP($B122,'Lista Puestos Valorados'!$B$11:$BK$510,MATCH('Auxiliar General'!BN$4,'Lista Puestos Valorados'!$B$10:$BK$10,0),0)="","No relevante",VLOOKUP($B122,'Lista Puestos Valorados'!$B$11:$BK$510,MATCH('Auxiliar General'!BN$4,'Lista Puestos Valorados'!$B$10:$BK$10,0),0))</f>
        <v>No relevante</v>
      </c>
      <c r="BU122" s="26">
        <f>+HLOOKUP(BT122,Sistema_Puntos!$Q$5:$Y$43,'Auxiliar General'!BP$5,FALSE)</f>
        <v>0</v>
      </c>
      <c r="BV122" s="26" t="str">
        <f>+IF(VLOOKUP($B122,'Lista Puestos Valorados'!$B$11:$BK$510,MATCH('Auxiliar General'!BP$4,'Lista Puestos Valorados'!$B$10:$BK$10,0),0)="","No relevante",VLOOKUP($B122,'Lista Puestos Valorados'!$B$11:$BK$510,MATCH('Auxiliar General'!BP$4,'Lista Puestos Valorados'!$B$10:$BK$10,0),0))</f>
        <v>No relevante</v>
      </c>
      <c r="BW122" s="26">
        <f>+HLOOKUP(BV122,Sistema_Puntos!$Q$5:$Y$43,'Auxiliar General'!BR$5,FALSE)</f>
        <v>0</v>
      </c>
      <c r="BX122" s="26" t="str">
        <f>+IF(VLOOKUP($B122,'Lista Puestos Valorados'!$B$11:$BK$510,MATCH('Auxiliar General'!BR$4,'Lista Puestos Valorados'!$B$10:$BK$10,0),0)="","No relevante",VLOOKUP($B122,'Lista Puestos Valorados'!$B$11:$BK$510,MATCH('Auxiliar General'!BR$4,'Lista Puestos Valorados'!$B$10:$BK$10,0),0))</f>
        <v>No relevante</v>
      </c>
      <c r="BY122" s="26">
        <f>+HLOOKUP(BX122,Sistema_Puntos!$Q$5:$Y$43,'Auxiliar General'!BT$5,FALSE)</f>
        <v>0</v>
      </c>
      <c r="BZ122" s="26" t="str">
        <f>+IF(VLOOKUP($B122,'Lista Puestos Valorados'!$B$11:$BK$510,MATCH('Auxiliar General'!BT$4,'Lista Puestos Valorados'!$B$10:$BK$10,0),0)="","No relevante",VLOOKUP($B122,'Lista Puestos Valorados'!$B$11:$BK$510,MATCH('Auxiliar General'!BT$4,'Lista Puestos Valorados'!$B$10:$BK$10,0),0))</f>
        <v>No relevante</v>
      </c>
      <c r="CA122" s="26">
        <f>+HLOOKUP(BZ122,Sistema_Puntos!$Q$5:$Y$43,'Auxiliar General'!BV$5,FALSE)</f>
        <v>0</v>
      </c>
      <c r="CB122" s="26" t="str">
        <f>+IF(VLOOKUP($B122,'Lista Puestos Valorados'!$B$11:$BK$510,MATCH('Auxiliar General'!BV$4,'Lista Puestos Valorados'!$B$10:$BK$10,0),0)="","No relevante",VLOOKUP($B122,'Lista Puestos Valorados'!$B$11:$BK$510,MATCH('Auxiliar General'!BV$4,'Lista Puestos Valorados'!$B$10:$BK$10,0),0))</f>
        <v>No relevante</v>
      </c>
      <c r="CC122" s="26">
        <f>+HLOOKUP(CB122,Sistema_Puntos!$Q$5:$Y$43,'Auxiliar General'!BX$5,FALSE)</f>
        <v>0</v>
      </c>
      <c r="CD122" s="26" t="str">
        <f>+IF(VLOOKUP($B122,'Lista Puestos Valorados'!$B$11:$BK$510,MATCH('Auxiliar General'!BX$4,'Lista Puestos Valorados'!$B$10:$BK$10,0),0)="","No relevante",VLOOKUP($B122,'Lista Puestos Valorados'!$B$11:$BK$510,MATCH('Auxiliar General'!BX$4,'Lista Puestos Valorados'!$B$10:$BK$10,0),0))</f>
        <v>No relevante</v>
      </c>
      <c r="CE122" s="26">
        <f>+HLOOKUP(CD122,Sistema_Puntos!$Q$5:$Y$43,'Auxiliar General'!BZ$5,FALSE)</f>
        <v>0</v>
      </c>
      <c r="CF122" s="26" t="str">
        <f>+IF(VLOOKUP($B122,'Lista Puestos Valorados'!$B$11:$BK$510,MATCH('Auxiliar General'!BZ$4,'Lista Puestos Valorados'!$B$10:$BK$10,0),0)="","No relevante",VLOOKUP($B122,'Lista Puestos Valorados'!$B$11:$BK$510,MATCH('Auxiliar General'!BZ$4,'Lista Puestos Valorados'!$B$10:$BK$10,0),0))</f>
        <v>No relevante</v>
      </c>
      <c r="CG122" s="26">
        <f>+HLOOKUP(CF122,Sistema_Puntos!$Q$5:$Y$43,'Auxiliar General'!CB$5,FALSE)</f>
        <v>0</v>
      </c>
      <c r="CH122" s="29"/>
      <c r="CI122" s="29"/>
    </row>
    <row r="123" spans="2:87" ht="17.55" customHeight="1">
      <c r="B123" s="26">
        <f>+'Listado de Puestos'!B123</f>
        <v>113</v>
      </c>
      <c r="C123" s="26" t="str">
        <f>+IF('Lista Puestos Valorados'!C123="","",'Lista Puestos Valorados'!C123)</f>
        <v/>
      </c>
      <c r="D123" s="26" t="str">
        <f>+IF('Lista Puestos Valorados'!D123="","",'Lista Puestos Valorados'!D123)</f>
        <v/>
      </c>
      <c r="E123" s="26" t="str">
        <f>+IF('Lista Puestos Valorados'!E123="","",'Lista Puestos Valorados'!E123)</f>
        <v/>
      </c>
      <c r="F123" s="26" t="str">
        <f>+IF('Lista Puestos Valorados'!F123="","",'Lista Puestos Valorados'!F123)</f>
        <v/>
      </c>
      <c r="G123" s="26" t="str">
        <f>+IF('Lista Puestos Valorados'!G123="","",'Lista Puestos Valorados'!G123)</f>
        <v/>
      </c>
      <c r="H123" s="26" t="str">
        <f>+IF('Lista Puestos Valorados'!H123="","",'Lista Puestos Valorados'!H123)</f>
        <v/>
      </c>
      <c r="I123" s="26" t="str">
        <f>+IF('Lista Puestos Valorados'!I123="","",'Lista Puestos Valorados'!I123)</f>
        <v/>
      </c>
      <c r="J123" s="118" t="e">
        <f t="array" ref="J123">+IF(L123="","",_xlfn.IFS(L123&lt;='Cortes de Agrupacion'!$F$15,'Cortes de Agrupacion'!$E$15,'Resultados General'!L123&lt;='Cortes de Agrupacion'!$F$14,'Cortes de Agrupacion'!$E$14,'Resultados General'!L123&lt;='Cortes de Agrupacion'!$F$13,'Cortes de Agrupacion'!$E$13,L123&lt;='Cortes de Agrupacion'!$F$12,'Cortes de Agrupacion'!$E$12,'Resultados General'!L123&lt;='Cortes de Agrupacion'!$F$11,'Cortes de Agrupacion'!$E$11,'Resultados General'!L123&lt;='Cortes de Agrupacion'!$F$10,'Cortes de Agrupacion'!$E$10,'Resultados General'!L123&lt;='Cortes de Agrupacion'!$F$9,'Cortes de Agrupacion'!$E$9,'Resultados General'!L123&lt;='Cortes de Agrupacion'!$F$8,'Cortes de Agrupacion'!$E$8,'Resultados General'!L123&lt;='Cortes de Agrupacion'!$F$7,'Cortes de Agrupacion'!$E$7,'Resultados General'!L123&lt;='Cortes de Agrupacion'!$F$6,'Cortes de Agrupacion'!$E$6))</f>
        <v>#VALUE!</v>
      </c>
      <c r="K123" s="118" t="str">
        <f t="shared" si="2"/>
        <v/>
      </c>
      <c r="L123" s="124" t="e">
        <f>#VALUE!</f>
        <v>#VALUE!</v>
      </c>
      <c r="M123" s="26" t="e">
        <f ca="1">+_xlfn.IFNA(VLOOKUP(C123,'Distribución de puestos'!$B$8:$I$507,8,0),"")</f>
        <v>#NAME?</v>
      </c>
      <c r="N123" s="26" t="str">
        <f>+IF(VLOOKUP($B123,'Lista Puestos Valorados'!$B$11:$BK$510,MATCH('Auxiliar General'!H$4,'Lista Puestos Valorados'!$B$10:$BK$10,0),0)="","No relevante",VLOOKUP($B123,'Lista Puestos Valorados'!$B$11:$BK$510,MATCH('Auxiliar General'!H$4,'Lista Puestos Valorados'!$B$10:$BK$10,0),0))</f>
        <v>No relevante</v>
      </c>
      <c r="O123" s="26">
        <f>+HLOOKUP(N123,Sistema_Puntos!$Q$5:$Y$43,'Auxiliar General'!J$5,FALSE)</f>
        <v>0</v>
      </c>
      <c r="P123" s="26" t="str">
        <f>+IF(VLOOKUP($B123,'Lista Puestos Valorados'!$B$11:$BK$510,MATCH('Auxiliar General'!J$4,'Lista Puestos Valorados'!$B$10:$BK$10,0),0)="","No relevante",VLOOKUP($B123,'Lista Puestos Valorados'!$B$11:$BK$510,MATCH('Auxiliar General'!J$4,'Lista Puestos Valorados'!$B$10:$BK$10,0),0))</f>
        <v>No relevante</v>
      </c>
      <c r="Q123" s="26">
        <f>+HLOOKUP(P123,Sistema_Puntos!$Q$5:$Y$43,'Auxiliar General'!L$5,FALSE)</f>
        <v>0</v>
      </c>
      <c r="R123" s="26" t="str">
        <f>+IF(VLOOKUP($B123,'Lista Puestos Valorados'!$B$11:$BK$510,MATCH('Auxiliar General'!L$4,'Lista Puestos Valorados'!$B$10:$BK$10,0),0)="","No relevante",VLOOKUP($B123,'Lista Puestos Valorados'!$B$11:$BK$510,MATCH('Auxiliar General'!L$4,'Lista Puestos Valorados'!$B$10:$BK$10,0),0))</f>
        <v>No relevante</v>
      </c>
      <c r="S123" s="26">
        <f>+HLOOKUP(R123,Sistema_Puntos!$Q$5:$Y$43,'Auxiliar General'!N$5,FALSE)</f>
        <v>0</v>
      </c>
      <c r="T123" s="26" t="str">
        <f>+IF(VLOOKUP($B123,'Lista Puestos Valorados'!$B$11:$BK$510,MATCH('Auxiliar General'!N$4,'Lista Puestos Valorados'!$B$10:$BK$10,0),0)="","No relevante",VLOOKUP($B123,'Lista Puestos Valorados'!$B$11:$BK$510,MATCH('Auxiliar General'!N$4,'Lista Puestos Valorados'!$B$10:$BK$10,0),0))</f>
        <v>No relevante</v>
      </c>
      <c r="U123" s="26">
        <f>+HLOOKUP(T123,Sistema_Puntos!$Q$5:$Y$43,'Auxiliar General'!P$5,FALSE)</f>
        <v>0</v>
      </c>
      <c r="V123" s="26" t="str">
        <f>+IF(VLOOKUP($B123,'Lista Puestos Valorados'!$B$11:$BK$510,MATCH('Auxiliar General'!P$4,'Lista Puestos Valorados'!$B$10:$BK$10,0),0)="","No relevante",VLOOKUP($B123,'Lista Puestos Valorados'!$B$11:$BK$510,MATCH('Auxiliar General'!P$4,'Lista Puestos Valorados'!$B$10:$BK$10,0),0))</f>
        <v>No relevante</v>
      </c>
      <c r="W123" s="26">
        <f>+HLOOKUP(V123,Sistema_Puntos!$Q$5:$Y$43,'Auxiliar General'!R$5,FALSE)</f>
        <v>0</v>
      </c>
      <c r="X123" s="26" t="str">
        <f>+IF(VLOOKUP($B123,'Lista Puestos Valorados'!$B$11:$BK$510,MATCH('Auxiliar General'!R$4,'Lista Puestos Valorados'!$B$10:$BK$10,0),0)="","No relevante",VLOOKUP($B123,'Lista Puestos Valorados'!$B$11:$BK$510,MATCH('Auxiliar General'!R$4,'Lista Puestos Valorados'!$B$10:$BK$10,0),0))</f>
        <v>No relevante</v>
      </c>
      <c r="Y123" s="26">
        <f>+HLOOKUP(X123,Sistema_Puntos!$Q$5:$Y$43,'Auxiliar General'!T$5,FALSE)</f>
        <v>0</v>
      </c>
      <c r="Z123" s="26" t="str">
        <f>+IF(VLOOKUP($B123,'Lista Puestos Valorados'!$B$11:$BK$510,MATCH('Auxiliar General'!T$4,'Lista Puestos Valorados'!$B$10:$BK$10,0),0)="","No relevante",VLOOKUP($B123,'Lista Puestos Valorados'!$B$11:$BK$510,MATCH('Auxiliar General'!T$4,'Lista Puestos Valorados'!$B$10:$BK$10,0),0))</f>
        <v>No relevante</v>
      </c>
      <c r="AA123" s="26">
        <f>+HLOOKUP(Z123,Sistema_Puntos!$Q$5:$Y$43,'Auxiliar General'!V$5,FALSE)</f>
        <v>0</v>
      </c>
      <c r="AB123" s="26" t="str">
        <f>+IF(VLOOKUP($B123,'Lista Puestos Valorados'!$B$11:$BK$510,MATCH('Auxiliar General'!V$4,'Lista Puestos Valorados'!$B$10:$BK$10,0),0)="","No relevante",VLOOKUP($B123,'Lista Puestos Valorados'!$B$11:$BK$510,MATCH('Auxiliar General'!V$4,'Lista Puestos Valorados'!$B$10:$BK$10,0),0))</f>
        <v>No relevante</v>
      </c>
      <c r="AC123" s="26">
        <f>+HLOOKUP(AB123,Sistema_Puntos!$Q$5:$Y$43,'Auxiliar General'!X$5,FALSE)</f>
        <v>0</v>
      </c>
      <c r="AD123" s="26" t="str">
        <f>+IF(VLOOKUP($B123,'Lista Puestos Valorados'!$B$11:$BK$510,MATCH('Auxiliar General'!X$4,'Lista Puestos Valorados'!$B$10:$BK$10,0),0)="","No relevante",VLOOKUP($B123,'Lista Puestos Valorados'!$B$11:$BK$510,MATCH('Auxiliar General'!X$4,'Lista Puestos Valorados'!$B$10:$BK$10,0),0))</f>
        <v>No relevante</v>
      </c>
      <c r="AE123" s="26">
        <f>+HLOOKUP(AD123,Sistema_Puntos!$Q$5:$Y$43,'Auxiliar General'!Z$5,FALSE)</f>
        <v>0</v>
      </c>
      <c r="AF123" s="26" t="str">
        <f>+IF(VLOOKUP($B123,'Lista Puestos Valorados'!$B$11:$BK$510,MATCH('Auxiliar General'!Z$4,'Lista Puestos Valorados'!$B$10:$BK$10,0),0)="","No relevante",VLOOKUP($B123,'Lista Puestos Valorados'!$B$11:$BK$510,MATCH('Auxiliar General'!Z$4,'Lista Puestos Valorados'!$B$10:$BK$10,0),0))</f>
        <v>No relevante</v>
      </c>
      <c r="AG123" s="26">
        <f>+HLOOKUP(AF123,Sistema_Puntos!$Q$5:$Y$43,'Auxiliar General'!AB$5,FALSE)</f>
        <v>0</v>
      </c>
      <c r="AH123" s="26" t="str">
        <f>+IF(VLOOKUP($B123,'Lista Puestos Valorados'!$B$11:$BK$510,MATCH('Auxiliar General'!AB$4,'Lista Puestos Valorados'!$B$10:$BK$10,0),0)="","No relevante",VLOOKUP($B123,'Lista Puestos Valorados'!$B$11:$BK$510,MATCH('Auxiliar General'!AB$4,'Lista Puestos Valorados'!$B$10:$BK$10,0),0))</f>
        <v>No relevante</v>
      </c>
      <c r="AI123" s="26">
        <f>+HLOOKUP(AH123,Sistema_Puntos!$Q$5:$Y$43,'Auxiliar General'!AD$5,FALSE)</f>
        <v>0</v>
      </c>
      <c r="AJ123" s="26" t="str">
        <f>+IF(VLOOKUP($B123,'Lista Puestos Valorados'!$B$11:$BK$510,MATCH('Auxiliar General'!AD$4,'Lista Puestos Valorados'!$B$10:$BK$10,0),0)="","No relevante",VLOOKUP($B123,'Lista Puestos Valorados'!$B$11:$BK$510,MATCH('Auxiliar General'!AD$4,'Lista Puestos Valorados'!$B$10:$BK$10,0),0))</f>
        <v>No relevante</v>
      </c>
      <c r="AK123" s="26">
        <f>+HLOOKUP(AJ123,Sistema_Puntos!$Q$5:$Y$43,'Auxiliar General'!AF$5,FALSE)</f>
        <v>0</v>
      </c>
      <c r="AL123" s="26" t="str">
        <f>+IF(VLOOKUP($B123,'Lista Puestos Valorados'!$B$11:$BK$510,MATCH('Auxiliar General'!AF$4,'Lista Puestos Valorados'!$B$10:$BK$10,0),0)="","No relevante",VLOOKUP($B123,'Lista Puestos Valorados'!$B$11:$BK$510,MATCH('Auxiliar General'!AF$4,'Lista Puestos Valorados'!$B$10:$BK$10,0),0))</f>
        <v>No relevante</v>
      </c>
      <c r="AM123" s="26">
        <f>+HLOOKUP(AL123,Sistema_Puntos!$Q$5:$Y$43,'Auxiliar General'!AH$5,FALSE)</f>
        <v>0</v>
      </c>
      <c r="AN123" s="26" t="str">
        <f>+IF(VLOOKUP($B123,'Lista Puestos Valorados'!$B$11:$BK$510,MATCH('Auxiliar General'!AH$4,'Lista Puestos Valorados'!$B$10:$BK$10,0),0)="","No relevante",VLOOKUP($B123,'Lista Puestos Valorados'!$B$11:$BK$510,MATCH('Auxiliar General'!AH$4,'Lista Puestos Valorados'!$B$10:$BK$10,0),0))</f>
        <v>No relevante</v>
      </c>
      <c r="AO123" s="26">
        <f>+HLOOKUP(AN123,Sistema_Puntos!$Q$5:$Y$43,'Auxiliar General'!AJ$5,FALSE)</f>
        <v>0</v>
      </c>
      <c r="AP123" s="26" t="str">
        <f>+IF(VLOOKUP($B123,'Lista Puestos Valorados'!$B$11:$BK$510,MATCH('Auxiliar General'!AJ$4,'Lista Puestos Valorados'!$B$10:$BK$10,0),0)="","No relevante",VLOOKUP($B123,'Lista Puestos Valorados'!$B$11:$BK$510,MATCH('Auxiliar General'!AJ$4,'Lista Puestos Valorados'!$B$10:$BK$10,0),0))</f>
        <v>No relevante</v>
      </c>
      <c r="AQ123" s="26">
        <f>+HLOOKUP(AP123,Sistema_Puntos!$Q$5:$Y$43,'Auxiliar General'!AL$5,FALSE)</f>
        <v>0</v>
      </c>
      <c r="AR123" s="26" t="str">
        <f>+IF(VLOOKUP($B123,'Lista Puestos Valorados'!$B$11:$BK$510,MATCH('Auxiliar General'!AL$4,'Lista Puestos Valorados'!$B$10:$BK$10,0),0)="","No relevante",VLOOKUP($B123,'Lista Puestos Valorados'!$B$11:$BK$510,MATCH('Auxiliar General'!AL$4,'Lista Puestos Valorados'!$B$10:$BK$10,0),0))</f>
        <v>No relevante</v>
      </c>
      <c r="AS123" s="26">
        <f>+HLOOKUP(AR123,Sistema_Puntos!$Q$5:$Y$43,'Auxiliar General'!AN$5,FALSE)</f>
        <v>0</v>
      </c>
      <c r="AT123" s="26" t="str">
        <f>+IF(VLOOKUP($B123,'Lista Puestos Valorados'!$B$11:$BK$510,MATCH('Auxiliar General'!AN$4,'Lista Puestos Valorados'!$B$10:$BK$10,0),0)="","No relevante",VLOOKUP($B123,'Lista Puestos Valorados'!$B$11:$BK$510,MATCH('Auxiliar General'!AN$4,'Lista Puestos Valorados'!$B$10:$BK$10,0),0))</f>
        <v>No relevante</v>
      </c>
      <c r="AU123" s="26">
        <f>+HLOOKUP(AT123,Sistema_Puntos!$Q$5:$Y$43,'Auxiliar General'!AP$5,FALSE)</f>
        <v>0</v>
      </c>
      <c r="AV123" s="26" t="str">
        <f>+IF(VLOOKUP($B123,'Lista Puestos Valorados'!$B$11:$BK$510,MATCH('Auxiliar General'!AP$4,'Lista Puestos Valorados'!$B$10:$BK$10,0),0)="","No relevante",VLOOKUP($B123,'Lista Puestos Valorados'!$B$11:$BK$510,MATCH('Auxiliar General'!AP$4,'Lista Puestos Valorados'!$B$10:$BK$10,0),0))</f>
        <v>No relevante</v>
      </c>
      <c r="AW123" s="26">
        <f>+HLOOKUP(AV123,Sistema_Puntos!$Q$5:$Y$43,'Auxiliar General'!AR$5,FALSE)</f>
        <v>0</v>
      </c>
      <c r="AX123" s="26" t="str">
        <f>+IF(VLOOKUP($B123,'Lista Puestos Valorados'!$B$11:$BK$510,MATCH('Auxiliar General'!AR$4,'Lista Puestos Valorados'!$B$10:$BK$10,0),0)="","No relevante",VLOOKUP($B123,'Lista Puestos Valorados'!$B$11:$BK$510,MATCH('Auxiliar General'!AR$4,'Lista Puestos Valorados'!$B$10:$BK$10,0),0))</f>
        <v>No relevante</v>
      </c>
      <c r="AY123" s="26">
        <f>+HLOOKUP(AX123,Sistema_Puntos!$Q$5:$Y$43,'Auxiliar General'!AT$5,FALSE)</f>
        <v>0</v>
      </c>
      <c r="AZ123" s="26" t="str">
        <f>+IF(VLOOKUP($B123,'Lista Puestos Valorados'!$B$11:$BK$510,MATCH('Auxiliar General'!AT$4,'Lista Puestos Valorados'!$B$10:$BK$10,0),0)="","No relevante",VLOOKUP($B123,'Lista Puestos Valorados'!$B$11:$BK$510,MATCH('Auxiliar General'!AT$4,'Lista Puestos Valorados'!$B$10:$BK$10,0),0))</f>
        <v>No relevante</v>
      </c>
      <c r="BA123" s="26">
        <f>+HLOOKUP(AZ123,Sistema_Puntos!$Q$5:$Y$43,'Auxiliar General'!AV$5,FALSE)</f>
        <v>0</v>
      </c>
      <c r="BB123" s="26" t="str">
        <f>+IF(VLOOKUP($B123,'Lista Puestos Valorados'!$B$11:$BK$510,MATCH('Auxiliar General'!AV$4,'Lista Puestos Valorados'!$B$10:$BK$10,0),0)="","No relevante",VLOOKUP($B123,'Lista Puestos Valorados'!$B$11:$BK$510,MATCH('Auxiliar General'!AV$4,'Lista Puestos Valorados'!$B$10:$BK$10,0),0))</f>
        <v>No relevante</v>
      </c>
      <c r="BC123" s="26">
        <f>+HLOOKUP(BB123,Sistema_Puntos!$Q$5:$Y$43,'Auxiliar General'!AX$5,FALSE)</f>
        <v>0</v>
      </c>
      <c r="BD123" s="26" t="str">
        <f>+IF(VLOOKUP($B123,'Lista Puestos Valorados'!$B$11:$BK$510,MATCH('Auxiliar General'!AX$4,'Lista Puestos Valorados'!$B$10:$BK$10,0),0)="","No relevante",VLOOKUP($B123,'Lista Puestos Valorados'!$B$11:$BK$510,MATCH('Auxiliar General'!AX$4,'Lista Puestos Valorados'!$B$10:$BK$10,0),0))</f>
        <v>No relevante</v>
      </c>
      <c r="BE123" s="26">
        <f>+HLOOKUP(BD123,Sistema_Puntos!$Q$5:$Y$43,'Auxiliar General'!AZ$5,FALSE)</f>
        <v>0</v>
      </c>
      <c r="BF123" s="26" t="str">
        <f>+IF(VLOOKUP($B123,'Lista Puestos Valorados'!$B$11:$BK$510,MATCH('Auxiliar General'!AZ$4,'Lista Puestos Valorados'!$B$10:$BK$10,0),0)="","No relevante",VLOOKUP($B123,'Lista Puestos Valorados'!$B$11:$BK$510,MATCH('Auxiliar General'!AZ$4,'Lista Puestos Valorados'!$B$10:$BK$10,0),0))</f>
        <v>No relevante</v>
      </c>
      <c r="BG123" s="26">
        <f>+HLOOKUP(BF123,Sistema_Puntos!$Q$5:$Y$43,'Auxiliar General'!BB$5,FALSE)</f>
        <v>0</v>
      </c>
      <c r="BH123" s="26" t="str">
        <f>+IF(VLOOKUP($B123,'Lista Puestos Valorados'!$B$11:$BK$510,MATCH('Auxiliar General'!BB$4,'Lista Puestos Valorados'!$B$10:$BK$10,0),0)="","No relevante",VLOOKUP($B123,'Lista Puestos Valorados'!$B$11:$BK$510,MATCH('Auxiliar General'!BB$4,'Lista Puestos Valorados'!$B$10:$BK$10,0),0))</f>
        <v>No relevante</v>
      </c>
      <c r="BI123" s="26">
        <f>+HLOOKUP(BH123,Sistema_Puntos!$Q$5:$Y$43,'Auxiliar General'!BD$5,FALSE)</f>
        <v>0</v>
      </c>
      <c r="BJ123" s="26" t="str">
        <f>+IF(VLOOKUP($B123,'Lista Puestos Valorados'!$B$11:$BK$510,MATCH('Auxiliar General'!BD$4,'Lista Puestos Valorados'!$B$10:$BK$10,0),0)="","No relevante",VLOOKUP($B123,'Lista Puestos Valorados'!$B$11:$BK$510,MATCH('Auxiliar General'!BD$4,'Lista Puestos Valorados'!$B$10:$BK$10,0),0))</f>
        <v>No relevante</v>
      </c>
      <c r="BK123" s="26">
        <f>+HLOOKUP(BJ123,Sistema_Puntos!$Q$5:$Y$43,'Auxiliar General'!BF$5,FALSE)</f>
        <v>0</v>
      </c>
      <c r="BL123" s="26" t="str">
        <f>+IF(VLOOKUP($B123,'Lista Puestos Valorados'!$B$11:$BK$510,MATCH('Auxiliar General'!BF$4,'Lista Puestos Valorados'!$B$10:$BK$10,0),0)="","No relevante",VLOOKUP($B123,'Lista Puestos Valorados'!$B$11:$BK$510,MATCH('Auxiliar General'!BF$4,'Lista Puestos Valorados'!$B$10:$BK$10,0),0))</f>
        <v>No relevante</v>
      </c>
      <c r="BM123" s="26">
        <f>+HLOOKUP(BL123,Sistema_Puntos!$Q$5:$Y$43,'Auxiliar General'!BH$5,FALSE)</f>
        <v>0</v>
      </c>
      <c r="BN123" s="26" t="str">
        <f>+IF(VLOOKUP($B123,'Lista Puestos Valorados'!$B$11:$BK$510,MATCH('Auxiliar General'!BH$4,'Lista Puestos Valorados'!$B$10:$BK$10,0),0)="","No relevante",VLOOKUP($B123,'Lista Puestos Valorados'!$B$11:$BK$510,MATCH('Auxiliar General'!BH$4,'Lista Puestos Valorados'!$B$10:$BK$10,0),0))</f>
        <v>No relevante</v>
      </c>
      <c r="BO123" s="26">
        <f>+HLOOKUP(BN123,Sistema_Puntos!$Q$5:$Y$43,'Auxiliar General'!BJ$5,FALSE)</f>
        <v>0</v>
      </c>
      <c r="BP123" s="26" t="str">
        <f>+IF(VLOOKUP($B123,'Lista Puestos Valorados'!$B$11:$BK$510,MATCH('Auxiliar General'!BJ$4,'Lista Puestos Valorados'!$B$10:$BK$10,0),0)="","No relevante",VLOOKUP($B123,'Lista Puestos Valorados'!$B$11:$BK$510,MATCH('Auxiliar General'!BJ$4,'Lista Puestos Valorados'!$B$10:$BK$10,0),0))</f>
        <v>No relevante</v>
      </c>
      <c r="BQ123" s="26">
        <f>+HLOOKUP(BP123,Sistema_Puntos!$Q$5:$Y$43,'Auxiliar General'!BL$5,FALSE)</f>
        <v>0</v>
      </c>
      <c r="BR123" s="26" t="str">
        <f>+IF(VLOOKUP($B123,'Lista Puestos Valorados'!$B$11:$BK$510,MATCH('Auxiliar General'!BL$4,'Lista Puestos Valorados'!$B$10:$BK$10,0),0)="","No relevante",VLOOKUP($B123,'Lista Puestos Valorados'!$B$11:$BK$510,MATCH('Auxiliar General'!BL$4,'Lista Puestos Valorados'!$B$10:$BK$10,0),0))</f>
        <v>No relevante</v>
      </c>
      <c r="BS123" s="26">
        <f>+HLOOKUP(BR123,Sistema_Puntos!$Q$5:$Y$43,'Auxiliar General'!BN$5,FALSE)</f>
        <v>0</v>
      </c>
      <c r="BT123" s="26" t="str">
        <f>+IF(VLOOKUP($B123,'Lista Puestos Valorados'!$B$11:$BK$510,MATCH('Auxiliar General'!BN$4,'Lista Puestos Valorados'!$B$10:$BK$10,0),0)="","No relevante",VLOOKUP($B123,'Lista Puestos Valorados'!$B$11:$BK$510,MATCH('Auxiliar General'!BN$4,'Lista Puestos Valorados'!$B$10:$BK$10,0),0))</f>
        <v>No relevante</v>
      </c>
      <c r="BU123" s="26">
        <f>+HLOOKUP(BT123,Sistema_Puntos!$Q$5:$Y$43,'Auxiliar General'!BP$5,FALSE)</f>
        <v>0</v>
      </c>
      <c r="BV123" s="26" t="str">
        <f>+IF(VLOOKUP($B123,'Lista Puestos Valorados'!$B$11:$BK$510,MATCH('Auxiliar General'!BP$4,'Lista Puestos Valorados'!$B$10:$BK$10,0),0)="","No relevante",VLOOKUP($B123,'Lista Puestos Valorados'!$B$11:$BK$510,MATCH('Auxiliar General'!BP$4,'Lista Puestos Valorados'!$B$10:$BK$10,0),0))</f>
        <v>No relevante</v>
      </c>
      <c r="BW123" s="26">
        <f>+HLOOKUP(BV123,Sistema_Puntos!$Q$5:$Y$43,'Auxiliar General'!BR$5,FALSE)</f>
        <v>0</v>
      </c>
      <c r="BX123" s="26" t="str">
        <f>+IF(VLOOKUP($B123,'Lista Puestos Valorados'!$B$11:$BK$510,MATCH('Auxiliar General'!BR$4,'Lista Puestos Valorados'!$B$10:$BK$10,0),0)="","No relevante",VLOOKUP($B123,'Lista Puestos Valorados'!$B$11:$BK$510,MATCH('Auxiliar General'!BR$4,'Lista Puestos Valorados'!$B$10:$BK$10,0),0))</f>
        <v>No relevante</v>
      </c>
      <c r="BY123" s="26">
        <f>+HLOOKUP(BX123,Sistema_Puntos!$Q$5:$Y$43,'Auxiliar General'!BT$5,FALSE)</f>
        <v>0</v>
      </c>
      <c r="BZ123" s="26" t="str">
        <f>+IF(VLOOKUP($B123,'Lista Puestos Valorados'!$B$11:$BK$510,MATCH('Auxiliar General'!BT$4,'Lista Puestos Valorados'!$B$10:$BK$10,0),0)="","No relevante",VLOOKUP($B123,'Lista Puestos Valorados'!$B$11:$BK$510,MATCH('Auxiliar General'!BT$4,'Lista Puestos Valorados'!$B$10:$BK$10,0),0))</f>
        <v>No relevante</v>
      </c>
      <c r="CA123" s="26">
        <f>+HLOOKUP(BZ123,Sistema_Puntos!$Q$5:$Y$43,'Auxiliar General'!BV$5,FALSE)</f>
        <v>0</v>
      </c>
      <c r="CB123" s="26" t="str">
        <f>+IF(VLOOKUP($B123,'Lista Puestos Valorados'!$B$11:$BK$510,MATCH('Auxiliar General'!BV$4,'Lista Puestos Valorados'!$B$10:$BK$10,0),0)="","No relevante",VLOOKUP($B123,'Lista Puestos Valorados'!$B$11:$BK$510,MATCH('Auxiliar General'!BV$4,'Lista Puestos Valorados'!$B$10:$BK$10,0),0))</f>
        <v>No relevante</v>
      </c>
      <c r="CC123" s="26">
        <f>+HLOOKUP(CB123,Sistema_Puntos!$Q$5:$Y$43,'Auxiliar General'!BX$5,FALSE)</f>
        <v>0</v>
      </c>
      <c r="CD123" s="26" t="str">
        <f>+IF(VLOOKUP($B123,'Lista Puestos Valorados'!$B$11:$BK$510,MATCH('Auxiliar General'!BX$4,'Lista Puestos Valorados'!$B$10:$BK$10,0),0)="","No relevante",VLOOKUP($B123,'Lista Puestos Valorados'!$B$11:$BK$510,MATCH('Auxiliar General'!BX$4,'Lista Puestos Valorados'!$B$10:$BK$10,0),0))</f>
        <v>No relevante</v>
      </c>
      <c r="CE123" s="26">
        <f>+HLOOKUP(CD123,Sistema_Puntos!$Q$5:$Y$43,'Auxiliar General'!BZ$5,FALSE)</f>
        <v>0</v>
      </c>
      <c r="CF123" s="26" t="str">
        <f>+IF(VLOOKUP($B123,'Lista Puestos Valorados'!$B$11:$BK$510,MATCH('Auxiliar General'!BZ$4,'Lista Puestos Valorados'!$B$10:$BK$10,0),0)="","No relevante",VLOOKUP($B123,'Lista Puestos Valorados'!$B$11:$BK$510,MATCH('Auxiliar General'!BZ$4,'Lista Puestos Valorados'!$B$10:$BK$10,0),0))</f>
        <v>No relevante</v>
      </c>
      <c r="CG123" s="26">
        <f>+HLOOKUP(CF123,Sistema_Puntos!$Q$5:$Y$43,'Auxiliar General'!CB$5,FALSE)</f>
        <v>0</v>
      </c>
      <c r="CH123" s="29"/>
      <c r="CI123" s="29"/>
    </row>
    <row r="124" spans="2:87" ht="17.55" customHeight="1">
      <c r="B124" s="26">
        <f>+'Listado de Puestos'!B124</f>
        <v>114</v>
      </c>
      <c r="C124" s="26" t="str">
        <f>+IF('Lista Puestos Valorados'!C124="","",'Lista Puestos Valorados'!C124)</f>
        <v/>
      </c>
      <c r="D124" s="26" t="str">
        <f>+IF('Lista Puestos Valorados'!D124="","",'Lista Puestos Valorados'!D124)</f>
        <v/>
      </c>
      <c r="E124" s="26" t="str">
        <f>+IF('Lista Puestos Valorados'!E124="","",'Lista Puestos Valorados'!E124)</f>
        <v/>
      </c>
      <c r="F124" s="26" t="str">
        <f>+IF('Lista Puestos Valorados'!F124="","",'Lista Puestos Valorados'!F124)</f>
        <v/>
      </c>
      <c r="G124" s="26" t="str">
        <f>+IF('Lista Puestos Valorados'!G124="","",'Lista Puestos Valorados'!G124)</f>
        <v/>
      </c>
      <c r="H124" s="26" t="str">
        <f>+IF('Lista Puestos Valorados'!H124="","",'Lista Puestos Valorados'!H124)</f>
        <v/>
      </c>
      <c r="I124" s="26" t="str">
        <f>+IF('Lista Puestos Valorados'!I124="","",'Lista Puestos Valorados'!I124)</f>
        <v/>
      </c>
      <c r="J124" s="118" t="e">
        <f t="array" ref="J124">+IF(L124="","",_xlfn.IFS(L124&lt;='Cortes de Agrupacion'!$F$15,'Cortes de Agrupacion'!$E$15,'Resultados General'!L124&lt;='Cortes de Agrupacion'!$F$14,'Cortes de Agrupacion'!$E$14,'Resultados General'!L124&lt;='Cortes de Agrupacion'!$F$13,'Cortes de Agrupacion'!$E$13,L124&lt;='Cortes de Agrupacion'!$F$12,'Cortes de Agrupacion'!$E$12,'Resultados General'!L124&lt;='Cortes de Agrupacion'!$F$11,'Cortes de Agrupacion'!$E$11,'Resultados General'!L124&lt;='Cortes de Agrupacion'!$F$10,'Cortes de Agrupacion'!$E$10,'Resultados General'!L124&lt;='Cortes de Agrupacion'!$F$9,'Cortes de Agrupacion'!$E$9,'Resultados General'!L124&lt;='Cortes de Agrupacion'!$F$8,'Cortes de Agrupacion'!$E$8,'Resultados General'!L124&lt;='Cortes de Agrupacion'!$F$7,'Cortes de Agrupacion'!$E$7,'Resultados General'!L124&lt;='Cortes de Agrupacion'!$F$6,'Cortes de Agrupacion'!$E$6))</f>
        <v>#VALUE!</v>
      </c>
      <c r="K124" s="118" t="str">
        <f t="shared" si="2"/>
        <v/>
      </c>
      <c r="L124" s="124" t="e">
        <f>#VALUE!</f>
        <v>#VALUE!</v>
      </c>
      <c r="M124" s="26" t="e">
        <f ca="1">+_xlfn.IFNA(VLOOKUP(C124,'Distribución de puestos'!$B$8:$I$507,8,0),"")</f>
        <v>#NAME?</v>
      </c>
      <c r="N124" s="26" t="str">
        <f>+IF(VLOOKUP($B124,'Lista Puestos Valorados'!$B$11:$BK$510,MATCH('Auxiliar General'!H$4,'Lista Puestos Valorados'!$B$10:$BK$10,0),0)="","No relevante",VLOOKUP($B124,'Lista Puestos Valorados'!$B$11:$BK$510,MATCH('Auxiliar General'!H$4,'Lista Puestos Valorados'!$B$10:$BK$10,0),0))</f>
        <v>No relevante</v>
      </c>
      <c r="O124" s="26">
        <f>+HLOOKUP(N124,Sistema_Puntos!$Q$5:$Y$43,'Auxiliar General'!J$5,FALSE)</f>
        <v>0</v>
      </c>
      <c r="P124" s="26" t="str">
        <f>+IF(VLOOKUP($B124,'Lista Puestos Valorados'!$B$11:$BK$510,MATCH('Auxiliar General'!J$4,'Lista Puestos Valorados'!$B$10:$BK$10,0),0)="","No relevante",VLOOKUP($B124,'Lista Puestos Valorados'!$B$11:$BK$510,MATCH('Auxiliar General'!J$4,'Lista Puestos Valorados'!$B$10:$BK$10,0),0))</f>
        <v>No relevante</v>
      </c>
      <c r="Q124" s="26">
        <f>+HLOOKUP(P124,Sistema_Puntos!$Q$5:$Y$43,'Auxiliar General'!L$5,FALSE)</f>
        <v>0</v>
      </c>
      <c r="R124" s="26" t="str">
        <f>+IF(VLOOKUP($B124,'Lista Puestos Valorados'!$B$11:$BK$510,MATCH('Auxiliar General'!L$4,'Lista Puestos Valorados'!$B$10:$BK$10,0),0)="","No relevante",VLOOKUP($B124,'Lista Puestos Valorados'!$B$11:$BK$510,MATCH('Auxiliar General'!L$4,'Lista Puestos Valorados'!$B$10:$BK$10,0),0))</f>
        <v>No relevante</v>
      </c>
      <c r="S124" s="26">
        <f>+HLOOKUP(R124,Sistema_Puntos!$Q$5:$Y$43,'Auxiliar General'!N$5,FALSE)</f>
        <v>0</v>
      </c>
      <c r="T124" s="26" t="str">
        <f>+IF(VLOOKUP($B124,'Lista Puestos Valorados'!$B$11:$BK$510,MATCH('Auxiliar General'!N$4,'Lista Puestos Valorados'!$B$10:$BK$10,0),0)="","No relevante",VLOOKUP($B124,'Lista Puestos Valorados'!$B$11:$BK$510,MATCH('Auxiliar General'!N$4,'Lista Puestos Valorados'!$B$10:$BK$10,0),0))</f>
        <v>No relevante</v>
      </c>
      <c r="U124" s="26">
        <f>+HLOOKUP(T124,Sistema_Puntos!$Q$5:$Y$43,'Auxiliar General'!P$5,FALSE)</f>
        <v>0</v>
      </c>
      <c r="V124" s="26" t="str">
        <f>+IF(VLOOKUP($B124,'Lista Puestos Valorados'!$B$11:$BK$510,MATCH('Auxiliar General'!P$4,'Lista Puestos Valorados'!$B$10:$BK$10,0),0)="","No relevante",VLOOKUP($B124,'Lista Puestos Valorados'!$B$11:$BK$510,MATCH('Auxiliar General'!P$4,'Lista Puestos Valorados'!$B$10:$BK$10,0),0))</f>
        <v>No relevante</v>
      </c>
      <c r="W124" s="26">
        <f>+HLOOKUP(V124,Sistema_Puntos!$Q$5:$Y$43,'Auxiliar General'!R$5,FALSE)</f>
        <v>0</v>
      </c>
      <c r="X124" s="26" t="str">
        <f>+IF(VLOOKUP($B124,'Lista Puestos Valorados'!$B$11:$BK$510,MATCH('Auxiliar General'!R$4,'Lista Puestos Valorados'!$B$10:$BK$10,0),0)="","No relevante",VLOOKUP($B124,'Lista Puestos Valorados'!$B$11:$BK$510,MATCH('Auxiliar General'!R$4,'Lista Puestos Valorados'!$B$10:$BK$10,0),0))</f>
        <v>No relevante</v>
      </c>
      <c r="Y124" s="26">
        <f>+HLOOKUP(X124,Sistema_Puntos!$Q$5:$Y$43,'Auxiliar General'!T$5,FALSE)</f>
        <v>0</v>
      </c>
      <c r="Z124" s="26" t="str">
        <f>+IF(VLOOKUP($B124,'Lista Puestos Valorados'!$B$11:$BK$510,MATCH('Auxiliar General'!T$4,'Lista Puestos Valorados'!$B$10:$BK$10,0),0)="","No relevante",VLOOKUP($B124,'Lista Puestos Valorados'!$B$11:$BK$510,MATCH('Auxiliar General'!T$4,'Lista Puestos Valorados'!$B$10:$BK$10,0),0))</f>
        <v>No relevante</v>
      </c>
      <c r="AA124" s="26">
        <f>+HLOOKUP(Z124,Sistema_Puntos!$Q$5:$Y$43,'Auxiliar General'!V$5,FALSE)</f>
        <v>0</v>
      </c>
      <c r="AB124" s="26" t="str">
        <f>+IF(VLOOKUP($B124,'Lista Puestos Valorados'!$B$11:$BK$510,MATCH('Auxiliar General'!V$4,'Lista Puestos Valorados'!$B$10:$BK$10,0),0)="","No relevante",VLOOKUP($B124,'Lista Puestos Valorados'!$B$11:$BK$510,MATCH('Auxiliar General'!V$4,'Lista Puestos Valorados'!$B$10:$BK$10,0),0))</f>
        <v>No relevante</v>
      </c>
      <c r="AC124" s="26">
        <f>+HLOOKUP(AB124,Sistema_Puntos!$Q$5:$Y$43,'Auxiliar General'!X$5,FALSE)</f>
        <v>0</v>
      </c>
      <c r="AD124" s="26" t="str">
        <f>+IF(VLOOKUP($B124,'Lista Puestos Valorados'!$B$11:$BK$510,MATCH('Auxiliar General'!X$4,'Lista Puestos Valorados'!$B$10:$BK$10,0),0)="","No relevante",VLOOKUP($B124,'Lista Puestos Valorados'!$B$11:$BK$510,MATCH('Auxiliar General'!X$4,'Lista Puestos Valorados'!$B$10:$BK$10,0),0))</f>
        <v>No relevante</v>
      </c>
      <c r="AE124" s="26">
        <f>+HLOOKUP(AD124,Sistema_Puntos!$Q$5:$Y$43,'Auxiliar General'!Z$5,FALSE)</f>
        <v>0</v>
      </c>
      <c r="AF124" s="26" t="str">
        <f>+IF(VLOOKUP($B124,'Lista Puestos Valorados'!$B$11:$BK$510,MATCH('Auxiliar General'!Z$4,'Lista Puestos Valorados'!$B$10:$BK$10,0),0)="","No relevante",VLOOKUP($B124,'Lista Puestos Valorados'!$B$11:$BK$510,MATCH('Auxiliar General'!Z$4,'Lista Puestos Valorados'!$B$10:$BK$10,0),0))</f>
        <v>No relevante</v>
      </c>
      <c r="AG124" s="26">
        <f>+HLOOKUP(AF124,Sistema_Puntos!$Q$5:$Y$43,'Auxiliar General'!AB$5,FALSE)</f>
        <v>0</v>
      </c>
      <c r="AH124" s="26" t="str">
        <f>+IF(VLOOKUP($B124,'Lista Puestos Valorados'!$B$11:$BK$510,MATCH('Auxiliar General'!AB$4,'Lista Puestos Valorados'!$B$10:$BK$10,0),0)="","No relevante",VLOOKUP($B124,'Lista Puestos Valorados'!$B$11:$BK$510,MATCH('Auxiliar General'!AB$4,'Lista Puestos Valorados'!$B$10:$BK$10,0),0))</f>
        <v>No relevante</v>
      </c>
      <c r="AI124" s="26">
        <f>+HLOOKUP(AH124,Sistema_Puntos!$Q$5:$Y$43,'Auxiliar General'!AD$5,FALSE)</f>
        <v>0</v>
      </c>
      <c r="AJ124" s="26" t="str">
        <f>+IF(VLOOKUP($B124,'Lista Puestos Valorados'!$B$11:$BK$510,MATCH('Auxiliar General'!AD$4,'Lista Puestos Valorados'!$B$10:$BK$10,0),0)="","No relevante",VLOOKUP($B124,'Lista Puestos Valorados'!$B$11:$BK$510,MATCH('Auxiliar General'!AD$4,'Lista Puestos Valorados'!$B$10:$BK$10,0),0))</f>
        <v>No relevante</v>
      </c>
      <c r="AK124" s="26">
        <f>+HLOOKUP(AJ124,Sistema_Puntos!$Q$5:$Y$43,'Auxiliar General'!AF$5,FALSE)</f>
        <v>0</v>
      </c>
      <c r="AL124" s="26" t="str">
        <f>+IF(VLOOKUP($B124,'Lista Puestos Valorados'!$B$11:$BK$510,MATCH('Auxiliar General'!AF$4,'Lista Puestos Valorados'!$B$10:$BK$10,0),0)="","No relevante",VLOOKUP($B124,'Lista Puestos Valorados'!$B$11:$BK$510,MATCH('Auxiliar General'!AF$4,'Lista Puestos Valorados'!$B$10:$BK$10,0),0))</f>
        <v>No relevante</v>
      </c>
      <c r="AM124" s="26">
        <f>+HLOOKUP(AL124,Sistema_Puntos!$Q$5:$Y$43,'Auxiliar General'!AH$5,FALSE)</f>
        <v>0</v>
      </c>
      <c r="AN124" s="26" t="str">
        <f>+IF(VLOOKUP($B124,'Lista Puestos Valorados'!$B$11:$BK$510,MATCH('Auxiliar General'!AH$4,'Lista Puestos Valorados'!$B$10:$BK$10,0),0)="","No relevante",VLOOKUP($B124,'Lista Puestos Valorados'!$B$11:$BK$510,MATCH('Auxiliar General'!AH$4,'Lista Puestos Valorados'!$B$10:$BK$10,0),0))</f>
        <v>No relevante</v>
      </c>
      <c r="AO124" s="26">
        <f>+HLOOKUP(AN124,Sistema_Puntos!$Q$5:$Y$43,'Auxiliar General'!AJ$5,FALSE)</f>
        <v>0</v>
      </c>
      <c r="AP124" s="26" t="str">
        <f>+IF(VLOOKUP($B124,'Lista Puestos Valorados'!$B$11:$BK$510,MATCH('Auxiliar General'!AJ$4,'Lista Puestos Valorados'!$B$10:$BK$10,0),0)="","No relevante",VLOOKUP($B124,'Lista Puestos Valorados'!$B$11:$BK$510,MATCH('Auxiliar General'!AJ$4,'Lista Puestos Valorados'!$B$10:$BK$10,0),0))</f>
        <v>No relevante</v>
      </c>
      <c r="AQ124" s="26">
        <f>+HLOOKUP(AP124,Sistema_Puntos!$Q$5:$Y$43,'Auxiliar General'!AL$5,FALSE)</f>
        <v>0</v>
      </c>
      <c r="AR124" s="26" t="str">
        <f>+IF(VLOOKUP($B124,'Lista Puestos Valorados'!$B$11:$BK$510,MATCH('Auxiliar General'!AL$4,'Lista Puestos Valorados'!$B$10:$BK$10,0),0)="","No relevante",VLOOKUP($B124,'Lista Puestos Valorados'!$B$11:$BK$510,MATCH('Auxiliar General'!AL$4,'Lista Puestos Valorados'!$B$10:$BK$10,0),0))</f>
        <v>No relevante</v>
      </c>
      <c r="AS124" s="26">
        <f>+HLOOKUP(AR124,Sistema_Puntos!$Q$5:$Y$43,'Auxiliar General'!AN$5,FALSE)</f>
        <v>0</v>
      </c>
      <c r="AT124" s="26" t="str">
        <f>+IF(VLOOKUP($B124,'Lista Puestos Valorados'!$B$11:$BK$510,MATCH('Auxiliar General'!AN$4,'Lista Puestos Valorados'!$B$10:$BK$10,0),0)="","No relevante",VLOOKUP($B124,'Lista Puestos Valorados'!$B$11:$BK$510,MATCH('Auxiliar General'!AN$4,'Lista Puestos Valorados'!$B$10:$BK$10,0),0))</f>
        <v>No relevante</v>
      </c>
      <c r="AU124" s="26">
        <f>+HLOOKUP(AT124,Sistema_Puntos!$Q$5:$Y$43,'Auxiliar General'!AP$5,FALSE)</f>
        <v>0</v>
      </c>
      <c r="AV124" s="26" t="str">
        <f>+IF(VLOOKUP($B124,'Lista Puestos Valorados'!$B$11:$BK$510,MATCH('Auxiliar General'!AP$4,'Lista Puestos Valorados'!$B$10:$BK$10,0),0)="","No relevante",VLOOKUP($B124,'Lista Puestos Valorados'!$B$11:$BK$510,MATCH('Auxiliar General'!AP$4,'Lista Puestos Valorados'!$B$10:$BK$10,0),0))</f>
        <v>No relevante</v>
      </c>
      <c r="AW124" s="26">
        <f>+HLOOKUP(AV124,Sistema_Puntos!$Q$5:$Y$43,'Auxiliar General'!AR$5,FALSE)</f>
        <v>0</v>
      </c>
      <c r="AX124" s="26" t="str">
        <f>+IF(VLOOKUP($B124,'Lista Puestos Valorados'!$B$11:$BK$510,MATCH('Auxiliar General'!AR$4,'Lista Puestos Valorados'!$B$10:$BK$10,0),0)="","No relevante",VLOOKUP($B124,'Lista Puestos Valorados'!$B$11:$BK$510,MATCH('Auxiliar General'!AR$4,'Lista Puestos Valorados'!$B$10:$BK$10,0),0))</f>
        <v>No relevante</v>
      </c>
      <c r="AY124" s="26">
        <f>+HLOOKUP(AX124,Sistema_Puntos!$Q$5:$Y$43,'Auxiliar General'!AT$5,FALSE)</f>
        <v>0</v>
      </c>
      <c r="AZ124" s="26" t="str">
        <f>+IF(VLOOKUP($B124,'Lista Puestos Valorados'!$B$11:$BK$510,MATCH('Auxiliar General'!AT$4,'Lista Puestos Valorados'!$B$10:$BK$10,0),0)="","No relevante",VLOOKUP($B124,'Lista Puestos Valorados'!$B$11:$BK$510,MATCH('Auxiliar General'!AT$4,'Lista Puestos Valorados'!$B$10:$BK$10,0),0))</f>
        <v>No relevante</v>
      </c>
      <c r="BA124" s="26">
        <f>+HLOOKUP(AZ124,Sistema_Puntos!$Q$5:$Y$43,'Auxiliar General'!AV$5,FALSE)</f>
        <v>0</v>
      </c>
      <c r="BB124" s="26" t="str">
        <f>+IF(VLOOKUP($B124,'Lista Puestos Valorados'!$B$11:$BK$510,MATCH('Auxiliar General'!AV$4,'Lista Puestos Valorados'!$B$10:$BK$10,0),0)="","No relevante",VLOOKUP($B124,'Lista Puestos Valorados'!$B$11:$BK$510,MATCH('Auxiliar General'!AV$4,'Lista Puestos Valorados'!$B$10:$BK$10,0),0))</f>
        <v>No relevante</v>
      </c>
      <c r="BC124" s="26">
        <f>+HLOOKUP(BB124,Sistema_Puntos!$Q$5:$Y$43,'Auxiliar General'!AX$5,FALSE)</f>
        <v>0</v>
      </c>
      <c r="BD124" s="26" t="str">
        <f>+IF(VLOOKUP($B124,'Lista Puestos Valorados'!$B$11:$BK$510,MATCH('Auxiliar General'!AX$4,'Lista Puestos Valorados'!$B$10:$BK$10,0),0)="","No relevante",VLOOKUP($B124,'Lista Puestos Valorados'!$B$11:$BK$510,MATCH('Auxiliar General'!AX$4,'Lista Puestos Valorados'!$B$10:$BK$10,0),0))</f>
        <v>No relevante</v>
      </c>
      <c r="BE124" s="26">
        <f>+HLOOKUP(BD124,Sistema_Puntos!$Q$5:$Y$43,'Auxiliar General'!AZ$5,FALSE)</f>
        <v>0</v>
      </c>
      <c r="BF124" s="26" t="str">
        <f>+IF(VLOOKUP($B124,'Lista Puestos Valorados'!$B$11:$BK$510,MATCH('Auxiliar General'!AZ$4,'Lista Puestos Valorados'!$B$10:$BK$10,0),0)="","No relevante",VLOOKUP($B124,'Lista Puestos Valorados'!$B$11:$BK$510,MATCH('Auxiliar General'!AZ$4,'Lista Puestos Valorados'!$B$10:$BK$10,0),0))</f>
        <v>No relevante</v>
      </c>
      <c r="BG124" s="26">
        <f>+HLOOKUP(BF124,Sistema_Puntos!$Q$5:$Y$43,'Auxiliar General'!BB$5,FALSE)</f>
        <v>0</v>
      </c>
      <c r="BH124" s="26" t="str">
        <f>+IF(VLOOKUP($B124,'Lista Puestos Valorados'!$B$11:$BK$510,MATCH('Auxiliar General'!BB$4,'Lista Puestos Valorados'!$B$10:$BK$10,0),0)="","No relevante",VLOOKUP($B124,'Lista Puestos Valorados'!$B$11:$BK$510,MATCH('Auxiliar General'!BB$4,'Lista Puestos Valorados'!$B$10:$BK$10,0),0))</f>
        <v>No relevante</v>
      </c>
      <c r="BI124" s="26">
        <f>+HLOOKUP(BH124,Sistema_Puntos!$Q$5:$Y$43,'Auxiliar General'!BD$5,FALSE)</f>
        <v>0</v>
      </c>
      <c r="BJ124" s="26" t="str">
        <f>+IF(VLOOKUP($B124,'Lista Puestos Valorados'!$B$11:$BK$510,MATCH('Auxiliar General'!BD$4,'Lista Puestos Valorados'!$B$10:$BK$10,0),0)="","No relevante",VLOOKUP($B124,'Lista Puestos Valorados'!$B$11:$BK$510,MATCH('Auxiliar General'!BD$4,'Lista Puestos Valorados'!$B$10:$BK$10,0),0))</f>
        <v>No relevante</v>
      </c>
      <c r="BK124" s="26">
        <f>+HLOOKUP(BJ124,Sistema_Puntos!$Q$5:$Y$43,'Auxiliar General'!BF$5,FALSE)</f>
        <v>0</v>
      </c>
      <c r="BL124" s="26" t="str">
        <f>+IF(VLOOKUP($B124,'Lista Puestos Valorados'!$B$11:$BK$510,MATCH('Auxiliar General'!BF$4,'Lista Puestos Valorados'!$B$10:$BK$10,0),0)="","No relevante",VLOOKUP($B124,'Lista Puestos Valorados'!$B$11:$BK$510,MATCH('Auxiliar General'!BF$4,'Lista Puestos Valorados'!$B$10:$BK$10,0),0))</f>
        <v>No relevante</v>
      </c>
      <c r="BM124" s="26">
        <f>+HLOOKUP(BL124,Sistema_Puntos!$Q$5:$Y$43,'Auxiliar General'!BH$5,FALSE)</f>
        <v>0</v>
      </c>
      <c r="BN124" s="26" t="str">
        <f>+IF(VLOOKUP($B124,'Lista Puestos Valorados'!$B$11:$BK$510,MATCH('Auxiliar General'!BH$4,'Lista Puestos Valorados'!$B$10:$BK$10,0),0)="","No relevante",VLOOKUP($B124,'Lista Puestos Valorados'!$B$11:$BK$510,MATCH('Auxiliar General'!BH$4,'Lista Puestos Valorados'!$B$10:$BK$10,0),0))</f>
        <v>No relevante</v>
      </c>
      <c r="BO124" s="26">
        <f>+HLOOKUP(BN124,Sistema_Puntos!$Q$5:$Y$43,'Auxiliar General'!BJ$5,FALSE)</f>
        <v>0</v>
      </c>
      <c r="BP124" s="26" t="str">
        <f>+IF(VLOOKUP($B124,'Lista Puestos Valorados'!$B$11:$BK$510,MATCH('Auxiliar General'!BJ$4,'Lista Puestos Valorados'!$B$10:$BK$10,0),0)="","No relevante",VLOOKUP($B124,'Lista Puestos Valorados'!$B$11:$BK$510,MATCH('Auxiliar General'!BJ$4,'Lista Puestos Valorados'!$B$10:$BK$10,0),0))</f>
        <v>No relevante</v>
      </c>
      <c r="BQ124" s="26">
        <f>+HLOOKUP(BP124,Sistema_Puntos!$Q$5:$Y$43,'Auxiliar General'!BL$5,FALSE)</f>
        <v>0</v>
      </c>
      <c r="BR124" s="26" t="str">
        <f>+IF(VLOOKUP($B124,'Lista Puestos Valorados'!$B$11:$BK$510,MATCH('Auxiliar General'!BL$4,'Lista Puestos Valorados'!$B$10:$BK$10,0),0)="","No relevante",VLOOKUP($B124,'Lista Puestos Valorados'!$B$11:$BK$510,MATCH('Auxiliar General'!BL$4,'Lista Puestos Valorados'!$B$10:$BK$10,0),0))</f>
        <v>No relevante</v>
      </c>
      <c r="BS124" s="26">
        <f>+HLOOKUP(BR124,Sistema_Puntos!$Q$5:$Y$43,'Auxiliar General'!BN$5,FALSE)</f>
        <v>0</v>
      </c>
      <c r="BT124" s="26" t="str">
        <f>+IF(VLOOKUP($B124,'Lista Puestos Valorados'!$B$11:$BK$510,MATCH('Auxiliar General'!BN$4,'Lista Puestos Valorados'!$B$10:$BK$10,0),0)="","No relevante",VLOOKUP($B124,'Lista Puestos Valorados'!$B$11:$BK$510,MATCH('Auxiliar General'!BN$4,'Lista Puestos Valorados'!$B$10:$BK$10,0),0))</f>
        <v>No relevante</v>
      </c>
      <c r="BU124" s="26">
        <f>+HLOOKUP(BT124,Sistema_Puntos!$Q$5:$Y$43,'Auxiliar General'!BP$5,FALSE)</f>
        <v>0</v>
      </c>
      <c r="BV124" s="26" t="str">
        <f>+IF(VLOOKUP($B124,'Lista Puestos Valorados'!$B$11:$BK$510,MATCH('Auxiliar General'!BP$4,'Lista Puestos Valorados'!$B$10:$BK$10,0),0)="","No relevante",VLOOKUP($B124,'Lista Puestos Valorados'!$B$11:$BK$510,MATCH('Auxiliar General'!BP$4,'Lista Puestos Valorados'!$B$10:$BK$10,0),0))</f>
        <v>No relevante</v>
      </c>
      <c r="BW124" s="26">
        <f>+HLOOKUP(BV124,Sistema_Puntos!$Q$5:$Y$43,'Auxiliar General'!BR$5,FALSE)</f>
        <v>0</v>
      </c>
      <c r="BX124" s="26" t="str">
        <f>+IF(VLOOKUP($B124,'Lista Puestos Valorados'!$B$11:$BK$510,MATCH('Auxiliar General'!BR$4,'Lista Puestos Valorados'!$B$10:$BK$10,0),0)="","No relevante",VLOOKUP($B124,'Lista Puestos Valorados'!$B$11:$BK$510,MATCH('Auxiliar General'!BR$4,'Lista Puestos Valorados'!$B$10:$BK$10,0),0))</f>
        <v>No relevante</v>
      </c>
      <c r="BY124" s="26">
        <f>+HLOOKUP(BX124,Sistema_Puntos!$Q$5:$Y$43,'Auxiliar General'!BT$5,FALSE)</f>
        <v>0</v>
      </c>
      <c r="BZ124" s="26" t="str">
        <f>+IF(VLOOKUP($B124,'Lista Puestos Valorados'!$B$11:$BK$510,MATCH('Auxiliar General'!BT$4,'Lista Puestos Valorados'!$B$10:$BK$10,0),0)="","No relevante",VLOOKUP($B124,'Lista Puestos Valorados'!$B$11:$BK$510,MATCH('Auxiliar General'!BT$4,'Lista Puestos Valorados'!$B$10:$BK$10,0),0))</f>
        <v>No relevante</v>
      </c>
      <c r="CA124" s="26">
        <f>+HLOOKUP(BZ124,Sistema_Puntos!$Q$5:$Y$43,'Auxiliar General'!BV$5,FALSE)</f>
        <v>0</v>
      </c>
      <c r="CB124" s="26" t="str">
        <f>+IF(VLOOKUP($B124,'Lista Puestos Valorados'!$B$11:$BK$510,MATCH('Auxiliar General'!BV$4,'Lista Puestos Valorados'!$B$10:$BK$10,0),0)="","No relevante",VLOOKUP($B124,'Lista Puestos Valorados'!$B$11:$BK$510,MATCH('Auxiliar General'!BV$4,'Lista Puestos Valorados'!$B$10:$BK$10,0),0))</f>
        <v>No relevante</v>
      </c>
      <c r="CC124" s="26">
        <f>+HLOOKUP(CB124,Sistema_Puntos!$Q$5:$Y$43,'Auxiliar General'!BX$5,FALSE)</f>
        <v>0</v>
      </c>
      <c r="CD124" s="26" t="str">
        <f>+IF(VLOOKUP($B124,'Lista Puestos Valorados'!$B$11:$BK$510,MATCH('Auxiliar General'!BX$4,'Lista Puestos Valorados'!$B$10:$BK$10,0),0)="","No relevante",VLOOKUP($B124,'Lista Puestos Valorados'!$B$11:$BK$510,MATCH('Auxiliar General'!BX$4,'Lista Puestos Valorados'!$B$10:$BK$10,0),0))</f>
        <v>No relevante</v>
      </c>
      <c r="CE124" s="26">
        <f>+HLOOKUP(CD124,Sistema_Puntos!$Q$5:$Y$43,'Auxiliar General'!BZ$5,FALSE)</f>
        <v>0</v>
      </c>
      <c r="CF124" s="26" t="str">
        <f>+IF(VLOOKUP($B124,'Lista Puestos Valorados'!$B$11:$BK$510,MATCH('Auxiliar General'!BZ$4,'Lista Puestos Valorados'!$B$10:$BK$10,0),0)="","No relevante",VLOOKUP($B124,'Lista Puestos Valorados'!$B$11:$BK$510,MATCH('Auxiliar General'!BZ$4,'Lista Puestos Valorados'!$B$10:$BK$10,0),0))</f>
        <v>No relevante</v>
      </c>
      <c r="CG124" s="26">
        <f>+HLOOKUP(CF124,Sistema_Puntos!$Q$5:$Y$43,'Auxiliar General'!CB$5,FALSE)</f>
        <v>0</v>
      </c>
      <c r="CH124" s="29"/>
      <c r="CI124" s="29"/>
    </row>
    <row r="125" spans="2:87" ht="17.55" customHeight="1">
      <c r="B125" s="26">
        <f>+'Listado de Puestos'!B125</f>
        <v>115</v>
      </c>
      <c r="C125" s="26" t="str">
        <f>+IF('Lista Puestos Valorados'!C125="","",'Lista Puestos Valorados'!C125)</f>
        <v/>
      </c>
      <c r="D125" s="26" t="str">
        <f>+IF('Lista Puestos Valorados'!D125="","",'Lista Puestos Valorados'!D125)</f>
        <v/>
      </c>
      <c r="E125" s="26" t="str">
        <f>+IF('Lista Puestos Valorados'!E125="","",'Lista Puestos Valorados'!E125)</f>
        <v/>
      </c>
      <c r="F125" s="26" t="str">
        <f>+IF('Lista Puestos Valorados'!F125="","",'Lista Puestos Valorados'!F125)</f>
        <v/>
      </c>
      <c r="G125" s="26" t="str">
        <f>+IF('Lista Puestos Valorados'!G125="","",'Lista Puestos Valorados'!G125)</f>
        <v/>
      </c>
      <c r="H125" s="26" t="str">
        <f>+IF('Lista Puestos Valorados'!H125="","",'Lista Puestos Valorados'!H125)</f>
        <v/>
      </c>
      <c r="I125" s="26" t="str">
        <f>+IF('Lista Puestos Valorados'!I125="","",'Lista Puestos Valorados'!I125)</f>
        <v/>
      </c>
      <c r="J125" s="118" t="e">
        <f t="array" ref="J125">+IF(L125="","",_xlfn.IFS(L125&lt;='Cortes de Agrupacion'!$F$15,'Cortes de Agrupacion'!$E$15,'Resultados General'!L125&lt;='Cortes de Agrupacion'!$F$14,'Cortes de Agrupacion'!$E$14,'Resultados General'!L125&lt;='Cortes de Agrupacion'!$F$13,'Cortes de Agrupacion'!$E$13,L125&lt;='Cortes de Agrupacion'!$F$12,'Cortes de Agrupacion'!$E$12,'Resultados General'!L125&lt;='Cortes de Agrupacion'!$F$11,'Cortes de Agrupacion'!$E$11,'Resultados General'!L125&lt;='Cortes de Agrupacion'!$F$10,'Cortes de Agrupacion'!$E$10,'Resultados General'!L125&lt;='Cortes de Agrupacion'!$F$9,'Cortes de Agrupacion'!$E$9,'Resultados General'!L125&lt;='Cortes de Agrupacion'!$F$8,'Cortes de Agrupacion'!$E$8,'Resultados General'!L125&lt;='Cortes de Agrupacion'!$F$7,'Cortes de Agrupacion'!$E$7,'Resultados General'!L125&lt;='Cortes de Agrupacion'!$F$6,'Cortes de Agrupacion'!$E$6))</f>
        <v>#VALUE!</v>
      </c>
      <c r="K125" s="118" t="str">
        <f t="shared" si="2"/>
        <v/>
      </c>
      <c r="L125" s="124" t="e">
        <f>#VALUE!</f>
        <v>#VALUE!</v>
      </c>
      <c r="M125" s="26" t="e">
        <f ca="1">+_xlfn.IFNA(VLOOKUP(C125,'Distribución de puestos'!$B$8:$I$507,8,0),"")</f>
        <v>#NAME?</v>
      </c>
      <c r="N125" s="26" t="str">
        <f>+IF(VLOOKUP($B125,'Lista Puestos Valorados'!$B$11:$BK$510,MATCH('Auxiliar General'!H$4,'Lista Puestos Valorados'!$B$10:$BK$10,0),0)="","No relevante",VLOOKUP($B125,'Lista Puestos Valorados'!$B$11:$BK$510,MATCH('Auxiliar General'!H$4,'Lista Puestos Valorados'!$B$10:$BK$10,0),0))</f>
        <v>No relevante</v>
      </c>
      <c r="O125" s="26">
        <f>+HLOOKUP(N125,Sistema_Puntos!$Q$5:$Y$43,'Auxiliar General'!J$5,FALSE)</f>
        <v>0</v>
      </c>
      <c r="P125" s="26" t="str">
        <f>+IF(VLOOKUP($B125,'Lista Puestos Valorados'!$B$11:$BK$510,MATCH('Auxiliar General'!J$4,'Lista Puestos Valorados'!$B$10:$BK$10,0),0)="","No relevante",VLOOKUP($B125,'Lista Puestos Valorados'!$B$11:$BK$510,MATCH('Auxiliar General'!J$4,'Lista Puestos Valorados'!$B$10:$BK$10,0),0))</f>
        <v>No relevante</v>
      </c>
      <c r="Q125" s="26">
        <f>+HLOOKUP(P125,Sistema_Puntos!$Q$5:$Y$43,'Auxiliar General'!L$5,FALSE)</f>
        <v>0</v>
      </c>
      <c r="R125" s="26" t="str">
        <f>+IF(VLOOKUP($B125,'Lista Puestos Valorados'!$B$11:$BK$510,MATCH('Auxiliar General'!L$4,'Lista Puestos Valorados'!$B$10:$BK$10,0),0)="","No relevante",VLOOKUP($B125,'Lista Puestos Valorados'!$B$11:$BK$510,MATCH('Auxiliar General'!L$4,'Lista Puestos Valorados'!$B$10:$BK$10,0),0))</f>
        <v>No relevante</v>
      </c>
      <c r="S125" s="26">
        <f>+HLOOKUP(R125,Sistema_Puntos!$Q$5:$Y$43,'Auxiliar General'!N$5,FALSE)</f>
        <v>0</v>
      </c>
      <c r="T125" s="26" t="str">
        <f>+IF(VLOOKUP($B125,'Lista Puestos Valorados'!$B$11:$BK$510,MATCH('Auxiliar General'!N$4,'Lista Puestos Valorados'!$B$10:$BK$10,0),0)="","No relevante",VLOOKUP($B125,'Lista Puestos Valorados'!$B$11:$BK$510,MATCH('Auxiliar General'!N$4,'Lista Puestos Valorados'!$B$10:$BK$10,0),0))</f>
        <v>No relevante</v>
      </c>
      <c r="U125" s="26">
        <f>+HLOOKUP(T125,Sistema_Puntos!$Q$5:$Y$43,'Auxiliar General'!P$5,FALSE)</f>
        <v>0</v>
      </c>
      <c r="V125" s="26" t="str">
        <f>+IF(VLOOKUP($B125,'Lista Puestos Valorados'!$B$11:$BK$510,MATCH('Auxiliar General'!P$4,'Lista Puestos Valorados'!$B$10:$BK$10,0),0)="","No relevante",VLOOKUP($B125,'Lista Puestos Valorados'!$B$11:$BK$510,MATCH('Auxiliar General'!P$4,'Lista Puestos Valorados'!$B$10:$BK$10,0),0))</f>
        <v>No relevante</v>
      </c>
      <c r="W125" s="26">
        <f>+HLOOKUP(V125,Sistema_Puntos!$Q$5:$Y$43,'Auxiliar General'!R$5,FALSE)</f>
        <v>0</v>
      </c>
      <c r="X125" s="26" t="str">
        <f>+IF(VLOOKUP($B125,'Lista Puestos Valorados'!$B$11:$BK$510,MATCH('Auxiliar General'!R$4,'Lista Puestos Valorados'!$B$10:$BK$10,0),0)="","No relevante",VLOOKUP($B125,'Lista Puestos Valorados'!$B$11:$BK$510,MATCH('Auxiliar General'!R$4,'Lista Puestos Valorados'!$B$10:$BK$10,0),0))</f>
        <v>No relevante</v>
      </c>
      <c r="Y125" s="26">
        <f>+HLOOKUP(X125,Sistema_Puntos!$Q$5:$Y$43,'Auxiliar General'!T$5,FALSE)</f>
        <v>0</v>
      </c>
      <c r="Z125" s="26" t="str">
        <f>+IF(VLOOKUP($B125,'Lista Puestos Valorados'!$B$11:$BK$510,MATCH('Auxiliar General'!T$4,'Lista Puestos Valorados'!$B$10:$BK$10,0),0)="","No relevante",VLOOKUP($B125,'Lista Puestos Valorados'!$B$11:$BK$510,MATCH('Auxiliar General'!T$4,'Lista Puestos Valorados'!$B$10:$BK$10,0),0))</f>
        <v>No relevante</v>
      </c>
      <c r="AA125" s="26">
        <f>+HLOOKUP(Z125,Sistema_Puntos!$Q$5:$Y$43,'Auxiliar General'!V$5,FALSE)</f>
        <v>0</v>
      </c>
      <c r="AB125" s="26" t="str">
        <f>+IF(VLOOKUP($B125,'Lista Puestos Valorados'!$B$11:$BK$510,MATCH('Auxiliar General'!V$4,'Lista Puestos Valorados'!$B$10:$BK$10,0),0)="","No relevante",VLOOKUP($B125,'Lista Puestos Valorados'!$B$11:$BK$510,MATCH('Auxiliar General'!V$4,'Lista Puestos Valorados'!$B$10:$BK$10,0),0))</f>
        <v>No relevante</v>
      </c>
      <c r="AC125" s="26">
        <f>+HLOOKUP(AB125,Sistema_Puntos!$Q$5:$Y$43,'Auxiliar General'!X$5,FALSE)</f>
        <v>0</v>
      </c>
      <c r="AD125" s="26" t="str">
        <f>+IF(VLOOKUP($B125,'Lista Puestos Valorados'!$B$11:$BK$510,MATCH('Auxiliar General'!X$4,'Lista Puestos Valorados'!$B$10:$BK$10,0),0)="","No relevante",VLOOKUP($B125,'Lista Puestos Valorados'!$B$11:$BK$510,MATCH('Auxiliar General'!X$4,'Lista Puestos Valorados'!$B$10:$BK$10,0),0))</f>
        <v>No relevante</v>
      </c>
      <c r="AE125" s="26">
        <f>+HLOOKUP(AD125,Sistema_Puntos!$Q$5:$Y$43,'Auxiliar General'!Z$5,FALSE)</f>
        <v>0</v>
      </c>
      <c r="AF125" s="26" t="str">
        <f>+IF(VLOOKUP($B125,'Lista Puestos Valorados'!$B$11:$BK$510,MATCH('Auxiliar General'!Z$4,'Lista Puestos Valorados'!$B$10:$BK$10,0),0)="","No relevante",VLOOKUP($B125,'Lista Puestos Valorados'!$B$11:$BK$510,MATCH('Auxiliar General'!Z$4,'Lista Puestos Valorados'!$B$10:$BK$10,0),0))</f>
        <v>No relevante</v>
      </c>
      <c r="AG125" s="26">
        <f>+HLOOKUP(AF125,Sistema_Puntos!$Q$5:$Y$43,'Auxiliar General'!AB$5,FALSE)</f>
        <v>0</v>
      </c>
      <c r="AH125" s="26" t="str">
        <f>+IF(VLOOKUP($B125,'Lista Puestos Valorados'!$B$11:$BK$510,MATCH('Auxiliar General'!AB$4,'Lista Puestos Valorados'!$B$10:$BK$10,0),0)="","No relevante",VLOOKUP($B125,'Lista Puestos Valorados'!$B$11:$BK$510,MATCH('Auxiliar General'!AB$4,'Lista Puestos Valorados'!$B$10:$BK$10,0),0))</f>
        <v>No relevante</v>
      </c>
      <c r="AI125" s="26">
        <f>+HLOOKUP(AH125,Sistema_Puntos!$Q$5:$Y$43,'Auxiliar General'!AD$5,FALSE)</f>
        <v>0</v>
      </c>
      <c r="AJ125" s="26" t="str">
        <f>+IF(VLOOKUP($B125,'Lista Puestos Valorados'!$B$11:$BK$510,MATCH('Auxiliar General'!AD$4,'Lista Puestos Valorados'!$B$10:$BK$10,0),0)="","No relevante",VLOOKUP($B125,'Lista Puestos Valorados'!$B$11:$BK$510,MATCH('Auxiliar General'!AD$4,'Lista Puestos Valorados'!$B$10:$BK$10,0),0))</f>
        <v>No relevante</v>
      </c>
      <c r="AK125" s="26">
        <f>+HLOOKUP(AJ125,Sistema_Puntos!$Q$5:$Y$43,'Auxiliar General'!AF$5,FALSE)</f>
        <v>0</v>
      </c>
      <c r="AL125" s="26" t="str">
        <f>+IF(VLOOKUP($B125,'Lista Puestos Valorados'!$B$11:$BK$510,MATCH('Auxiliar General'!AF$4,'Lista Puestos Valorados'!$B$10:$BK$10,0),0)="","No relevante",VLOOKUP($B125,'Lista Puestos Valorados'!$B$11:$BK$510,MATCH('Auxiliar General'!AF$4,'Lista Puestos Valorados'!$B$10:$BK$10,0),0))</f>
        <v>No relevante</v>
      </c>
      <c r="AM125" s="26">
        <f>+HLOOKUP(AL125,Sistema_Puntos!$Q$5:$Y$43,'Auxiliar General'!AH$5,FALSE)</f>
        <v>0</v>
      </c>
      <c r="AN125" s="26" t="str">
        <f>+IF(VLOOKUP($B125,'Lista Puestos Valorados'!$B$11:$BK$510,MATCH('Auxiliar General'!AH$4,'Lista Puestos Valorados'!$B$10:$BK$10,0),0)="","No relevante",VLOOKUP($B125,'Lista Puestos Valorados'!$B$11:$BK$510,MATCH('Auxiliar General'!AH$4,'Lista Puestos Valorados'!$B$10:$BK$10,0),0))</f>
        <v>No relevante</v>
      </c>
      <c r="AO125" s="26">
        <f>+HLOOKUP(AN125,Sistema_Puntos!$Q$5:$Y$43,'Auxiliar General'!AJ$5,FALSE)</f>
        <v>0</v>
      </c>
      <c r="AP125" s="26" t="str">
        <f>+IF(VLOOKUP($B125,'Lista Puestos Valorados'!$B$11:$BK$510,MATCH('Auxiliar General'!AJ$4,'Lista Puestos Valorados'!$B$10:$BK$10,0),0)="","No relevante",VLOOKUP($B125,'Lista Puestos Valorados'!$B$11:$BK$510,MATCH('Auxiliar General'!AJ$4,'Lista Puestos Valorados'!$B$10:$BK$10,0),0))</f>
        <v>No relevante</v>
      </c>
      <c r="AQ125" s="26">
        <f>+HLOOKUP(AP125,Sistema_Puntos!$Q$5:$Y$43,'Auxiliar General'!AL$5,FALSE)</f>
        <v>0</v>
      </c>
      <c r="AR125" s="26" t="str">
        <f>+IF(VLOOKUP($B125,'Lista Puestos Valorados'!$B$11:$BK$510,MATCH('Auxiliar General'!AL$4,'Lista Puestos Valorados'!$B$10:$BK$10,0),0)="","No relevante",VLOOKUP($B125,'Lista Puestos Valorados'!$B$11:$BK$510,MATCH('Auxiliar General'!AL$4,'Lista Puestos Valorados'!$B$10:$BK$10,0),0))</f>
        <v>No relevante</v>
      </c>
      <c r="AS125" s="26">
        <f>+HLOOKUP(AR125,Sistema_Puntos!$Q$5:$Y$43,'Auxiliar General'!AN$5,FALSE)</f>
        <v>0</v>
      </c>
      <c r="AT125" s="26" t="str">
        <f>+IF(VLOOKUP($B125,'Lista Puestos Valorados'!$B$11:$BK$510,MATCH('Auxiliar General'!AN$4,'Lista Puestos Valorados'!$B$10:$BK$10,0),0)="","No relevante",VLOOKUP($B125,'Lista Puestos Valorados'!$B$11:$BK$510,MATCH('Auxiliar General'!AN$4,'Lista Puestos Valorados'!$B$10:$BK$10,0),0))</f>
        <v>No relevante</v>
      </c>
      <c r="AU125" s="26">
        <f>+HLOOKUP(AT125,Sistema_Puntos!$Q$5:$Y$43,'Auxiliar General'!AP$5,FALSE)</f>
        <v>0</v>
      </c>
      <c r="AV125" s="26" t="str">
        <f>+IF(VLOOKUP($B125,'Lista Puestos Valorados'!$B$11:$BK$510,MATCH('Auxiliar General'!AP$4,'Lista Puestos Valorados'!$B$10:$BK$10,0),0)="","No relevante",VLOOKUP($B125,'Lista Puestos Valorados'!$B$11:$BK$510,MATCH('Auxiliar General'!AP$4,'Lista Puestos Valorados'!$B$10:$BK$10,0),0))</f>
        <v>No relevante</v>
      </c>
      <c r="AW125" s="26">
        <f>+HLOOKUP(AV125,Sistema_Puntos!$Q$5:$Y$43,'Auxiliar General'!AR$5,FALSE)</f>
        <v>0</v>
      </c>
      <c r="AX125" s="26" t="str">
        <f>+IF(VLOOKUP($B125,'Lista Puestos Valorados'!$B$11:$BK$510,MATCH('Auxiliar General'!AR$4,'Lista Puestos Valorados'!$B$10:$BK$10,0),0)="","No relevante",VLOOKUP($B125,'Lista Puestos Valorados'!$B$11:$BK$510,MATCH('Auxiliar General'!AR$4,'Lista Puestos Valorados'!$B$10:$BK$10,0),0))</f>
        <v>No relevante</v>
      </c>
      <c r="AY125" s="26">
        <f>+HLOOKUP(AX125,Sistema_Puntos!$Q$5:$Y$43,'Auxiliar General'!AT$5,FALSE)</f>
        <v>0</v>
      </c>
      <c r="AZ125" s="26" t="str">
        <f>+IF(VLOOKUP($B125,'Lista Puestos Valorados'!$B$11:$BK$510,MATCH('Auxiliar General'!AT$4,'Lista Puestos Valorados'!$B$10:$BK$10,0),0)="","No relevante",VLOOKUP($B125,'Lista Puestos Valorados'!$B$11:$BK$510,MATCH('Auxiliar General'!AT$4,'Lista Puestos Valorados'!$B$10:$BK$10,0),0))</f>
        <v>No relevante</v>
      </c>
      <c r="BA125" s="26">
        <f>+HLOOKUP(AZ125,Sistema_Puntos!$Q$5:$Y$43,'Auxiliar General'!AV$5,FALSE)</f>
        <v>0</v>
      </c>
      <c r="BB125" s="26" t="str">
        <f>+IF(VLOOKUP($B125,'Lista Puestos Valorados'!$B$11:$BK$510,MATCH('Auxiliar General'!AV$4,'Lista Puestos Valorados'!$B$10:$BK$10,0),0)="","No relevante",VLOOKUP($B125,'Lista Puestos Valorados'!$B$11:$BK$510,MATCH('Auxiliar General'!AV$4,'Lista Puestos Valorados'!$B$10:$BK$10,0),0))</f>
        <v>No relevante</v>
      </c>
      <c r="BC125" s="26">
        <f>+HLOOKUP(BB125,Sistema_Puntos!$Q$5:$Y$43,'Auxiliar General'!AX$5,FALSE)</f>
        <v>0</v>
      </c>
      <c r="BD125" s="26" t="str">
        <f>+IF(VLOOKUP($B125,'Lista Puestos Valorados'!$B$11:$BK$510,MATCH('Auxiliar General'!AX$4,'Lista Puestos Valorados'!$B$10:$BK$10,0),0)="","No relevante",VLOOKUP($B125,'Lista Puestos Valorados'!$B$11:$BK$510,MATCH('Auxiliar General'!AX$4,'Lista Puestos Valorados'!$B$10:$BK$10,0),0))</f>
        <v>No relevante</v>
      </c>
      <c r="BE125" s="26">
        <f>+HLOOKUP(BD125,Sistema_Puntos!$Q$5:$Y$43,'Auxiliar General'!AZ$5,FALSE)</f>
        <v>0</v>
      </c>
      <c r="BF125" s="26" t="str">
        <f>+IF(VLOOKUP($B125,'Lista Puestos Valorados'!$B$11:$BK$510,MATCH('Auxiliar General'!AZ$4,'Lista Puestos Valorados'!$B$10:$BK$10,0),0)="","No relevante",VLOOKUP($B125,'Lista Puestos Valorados'!$B$11:$BK$510,MATCH('Auxiliar General'!AZ$4,'Lista Puestos Valorados'!$B$10:$BK$10,0),0))</f>
        <v>No relevante</v>
      </c>
      <c r="BG125" s="26">
        <f>+HLOOKUP(BF125,Sistema_Puntos!$Q$5:$Y$43,'Auxiliar General'!BB$5,FALSE)</f>
        <v>0</v>
      </c>
      <c r="BH125" s="26" t="str">
        <f>+IF(VLOOKUP($B125,'Lista Puestos Valorados'!$B$11:$BK$510,MATCH('Auxiliar General'!BB$4,'Lista Puestos Valorados'!$B$10:$BK$10,0),0)="","No relevante",VLOOKUP($B125,'Lista Puestos Valorados'!$B$11:$BK$510,MATCH('Auxiliar General'!BB$4,'Lista Puestos Valorados'!$B$10:$BK$10,0),0))</f>
        <v>No relevante</v>
      </c>
      <c r="BI125" s="26">
        <f>+HLOOKUP(BH125,Sistema_Puntos!$Q$5:$Y$43,'Auxiliar General'!BD$5,FALSE)</f>
        <v>0</v>
      </c>
      <c r="BJ125" s="26" t="str">
        <f>+IF(VLOOKUP($B125,'Lista Puestos Valorados'!$B$11:$BK$510,MATCH('Auxiliar General'!BD$4,'Lista Puestos Valorados'!$B$10:$BK$10,0),0)="","No relevante",VLOOKUP($B125,'Lista Puestos Valorados'!$B$11:$BK$510,MATCH('Auxiliar General'!BD$4,'Lista Puestos Valorados'!$B$10:$BK$10,0),0))</f>
        <v>No relevante</v>
      </c>
      <c r="BK125" s="26">
        <f>+HLOOKUP(BJ125,Sistema_Puntos!$Q$5:$Y$43,'Auxiliar General'!BF$5,FALSE)</f>
        <v>0</v>
      </c>
      <c r="BL125" s="26" t="str">
        <f>+IF(VLOOKUP($B125,'Lista Puestos Valorados'!$B$11:$BK$510,MATCH('Auxiliar General'!BF$4,'Lista Puestos Valorados'!$B$10:$BK$10,0),0)="","No relevante",VLOOKUP($B125,'Lista Puestos Valorados'!$B$11:$BK$510,MATCH('Auxiliar General'!BF$4,'Lista Puestos Valorados'!$B$10:$BK$10,0),0))</f>
        <v>No relevante</v>
      </c>
      <c r="BM125" s="26">
        <f>+HLOOKUP(BL125,Sistema_Puntos!$Q$5:$Y$43,'Auxiliar General'!BH$5,FALSE)</f>
        <v>0</v>
      </c>
      <c r="BN125" s="26" t="str">
        <f>+IF(VLOOKUP($B125,'Lista Puestos Valorados'!$B$11:$BK$510,MATCH('Auxiliar General'!BH$4,'Lista Puestos Valorados'!$B$10:$BK$10,0),0)="","No relevante",VLOOKUP($B125,'Lista Puestos Valorados'!$B$11:$BK$510,MATCH('Auxiliar General'!BH$4,'Lista Puestos Valorados'!$B$10:$BK$10,0),0))</f>
        <v>No relevante</v>
      </c>
      <c r="BO125" s="26">
        <f>+HLOOKUP(BN125,Sistema_Puntos!$Q$5:$Y$43,'Auxiliar General'!BJ$5,FALSE)</f>
        <v>0</v>
      </c>
      <c r="BP125" s="26" t="str">
        <f>+IF(VLOOKUP($B125,'Lista Puestos Valorados'!$B$11:$BK$510,MATCH('Auxiliar General'!BJ$4,'Lista Puestos Valorados'!$B$10:$BK$10,0),0)="","No relevante",VLOOKUP($B125,'Lista Puestos Valorados'!$B$11:$BK$510,MATCH('Auxiliar General'!BJ$4,'Lista Puestos Valorados'!$B$10:$BK$10,0),0))</f>
        <v>No relevante</v>
      </c>
      <c r="BQ125" s="26">
        <f>+HLOOKUP(BP125,Sistema_Puntos!$Q$5:$Y$43,'Auxiliar General'!BL$5,FALSE)</f>
        <v>0</v>
      </c>
      <c r="BR125" s="26" t="str">
        <f>+IF(VLOOKUP($B125,'Lista Puestos Valorados'!$B$11:$BK$510,MATCH('Auxiliar General'!BL$4,'Lista Puestos Valorados'!$B$10:$BK$10,0),0)="","No relevante",VLOOKUP($B125,'Lista Puestos Valorados'!$B$11:$BK$510,MATCH('Auxiliar General'!BL$4,'Lista Puestos Valorados'!$B$10:$BK$10,0),0))</f>
        <v>No relevante</v>
      </c>
      <c r="BS125" s="26">
        <f>+HLOOKUP(BR125,Sistema_Puntos!$Q$5:$Y$43,'Auxiliar General'!BN$5,FALSE)</f>
        <v>0</v>
      </c>
      <c r="BT125" s="26" t="str">
        <f>+IF(VLOOKUP($B125,'Lista Puestos Valorados'!$B$11:$BK$510,MATCH('Auxiliar General'!BN$4,'Lista Puestos Valorados'!$B$10:$BK$10,0),0)="","No relevante",VLOOKUP($B125,'Lista Puestos Valorados'!$B$11:$BK$510,MATCH('Auxiliar General'!BN$4,'Lista Puestos Valorados'!$B$10:$BK$10,0),0))</f>
        <v>No relevante</v>
      </c>
      <c r="BU125" s="26">
        <f>+HLOOKUP(BT125,Sistema_Puntos!$Q$5:$Y$43,'Auxiliar General'!BP$5,FALSE)</f>
        <v>0</v>
      </c>
      <c r="BV125" s="26" t="str">
        <f>+IF(VLOOKUP($B125,'Lista Puestos Valorados'!$B$11:$BK$510,MATCH('Auxiliar General'!BP$4,'Lista Puestos Valorados'!$B$10:$BK$10,0),0)="","No relevante",VLOOKUP($B125,'Lista Puestos Valorados'!$B$11:$BK$510,MATCH('Auxiliar General'!BP$4,'Lista Puestos Valorados'!$B$10:$BK$10,0),0))</f>
        <v>No relevante</v>
      </c>
      <c r="BW125" s="26">
        <f>+HLOOKUP(BV125,Sistema_Puntos!$Q$5:$Y$43,'Auxiliar General'!BR$5,FALSE)</f>
        <v>0</v>
      </c>
      <c r="BX125" s="26" t="str">
        <f>+IF(VLOOKUP($B125,'Lista Puestos Valorados'!$B$11:$BK$510,MATCH('Auxiliar General'!BR$4,'Lista Puestos Valorados'!$B$10:$BK$10,0),0)="","No relevante",VLOOKUP($B125,'Lista Puestos Valorados'!$B$11:$BK$510,MATCH('Auxiliar General'!BR$4,'Lista Puestos Valorados'!$B$10:$BK$10,0),0))</f>
        <v>No relevante</v>
      </c>
      <c r="BY125" s="26">
        <f>+HLOOKUP(BX125,Sistema_Puntos!$Q$5:$Y$43,'Auxiliar General'!BT$5,FALSE)</f>
        <v>0</v>
      </c>
      <c r="BZ125" s="26" t="str">
        <f>+IF(VLOOKUP($B125,'Lista Puestos Valorados'!$B$11:$BK$510,MATCH('Auxiliar General'!BT$4,'Lista Puestos Valorados'!$B$10:$BK$10,0),0)="","No relevante",VLOOKUP($B125,'Lista Puestos Valorados'!$B$11:$BK$510,MATCH('Auxiliar General'!BT$4,'Lista Puestos Valorados'!$B$10:$BK$10,0),0))</f>
        <v>No relevante</v>
      </c>
      <c r="CA125" s="26">
        <f>+HLOOKUP(BZ125,Sistema_Puntos!$Q$5:$Y$43,'Auxiliar General'!BV$5,FALSE)</f>
        <v>0</v>
      </c>
      <c r="CB125" s="26" t="str">
        <f>+IF(VLOOKUP($B125,'Lista Puestos Valorados'!$B$11:$BK$510,MATCH('Auxiliar General'!BV$4,'Lista Puestos Valorados'!$B$10:$BK$10,0),0)="","No relevante",VLOOKUP($B125,'Lista Puestos Valorados'!$B$11:$BK$510,MATCH('Auxiliar General'!BV$4,'Lista Puestos Valorados'!$B$10:$BK$10,0),0))</f>
        <v>No relevante</v>
      </c>
      <c r="CC125" s="26">
        <f>+HLOOKUP(CB125,Sistema_Puntos!$Q$5:$Y$43,'Auxiliar General'!BX$5,FALSE)</f>
        <v>0</v>
      </c>
      <c r="CD125" s="26" t="str">
        <f>+IF(VLOOKUP($B125,'Lista Puestos Valorados'!$B$11:$BK$510,MATCH('Auxiliar General'!BX$4,'Lista Puestos Valorados'!$B$10:$BK$10,0),0)="","No relevante",VLOOKUP($B125,'Lista Puestos Valorados'!$B$11:$BK$510,MATCH('Auxiliar General'!BX$4,'Lista Puestos Valorados'!$B$10:$BK$10,0),0))</f>
        <v>No relevante</v>
      </c>
      <c r="CE125" s="26">
        <f>+HLOOKUP(CD125,Sistema_Puntos!$Q$5:$Y$43,'Auxiliar General'!BZ$5,FALSE)</f>
        <v>0</v>
      </c>
      <c r="CF125" s="26" t="str">
        <f>+IF(VLOOKUP($B125,'Lista Puestos Valorados'!$B$11:$BK$510,MATCH('Auxiliar General'!BZ$4,'Lista Puestos Valorados'!$B$10:$BK$10,0),0)="","No relevante",VLOOKUP($B125,'Lista Puestos Valorados'!$B$11:$BK$510,MATCH('Auxiliar General'!BZ$4,'Lista Puestos Valorados'!$B$10:$BK$10,0),0))</f>
        <v>No relevante</v>
      </c>
      <c r="CG125" s="26">
        <f>+HLOOKUP(CF125,Sistema_Puntos!$Q$5:$Y$43,'Auxiliar General'!CB$5,FALSE)</f>
        <v>0</v>
      </c>
      <c r="CH125" s="29"/>
      <c r="CI125" s="29"/>
    </row>
    <row r="126" spans="2:87" ht="17.55" customHeight="1">
      <c r="B126" s="26">
        <f>+'Listado de Puestos'!B126</f>
        <v>116</v>
      </c>
      <c r="C126" s="26" t="str">
        <f>+IF('Lista Puestos Valorados'!C126="","",'Lista Puestos Valorados'!C126)</f>
        <v/>
      </c>
      <c r="D126" s="26" t="str">
        <f>+IF('Lista Puestos Valorados'!D126="","",'Lista Puestos Valorados'!D126)</f>
        <v/>
      </c>
      <c r="E126" s="26" t="str">
        <f>+IF('Lista Puestos Valorados'!E126="","",'Lista Puestos Valorados'!E126)</f>
        <v/>
      </c>
      <c r="F126" s="26" t="str">
        <f>+IF('Lista Puestos Valorados'!F126="","",'Lista Puestos Valorados'!F126)</f>
        <v/>
      </c>
      <c r="G126" s="26" t="str">
        <f>+IF('Lista Puestos Valorados'!G126="","",'Lista Puestos Valorados'!G126)</f>
        <v/>
      </c>
      <c r="H126" s="26" t="str">
        <f>+IF('Lista Puestos Valorados'!H126="","",'Lista Puestos Valorados'!H126)</f>
        <v/>
      </c>
      <c r="I126" s="26" t="str">
        <f>+IF('Lista Puestos Valorados'!I126="","",'Lista Puestos Valorados'!I126)</f>
        <v/>
      </c>
      <c r="J126" s="118" t="e">
        <f t="array" ref="J126">+IF(L126="","",_xlfn.IFS(L126&lt;='Cortes de Agrupacion'!$F$15,'Cortes de Agrupacion'!$E$15,'Resultados General'!L126&lt;='Cortes de Agrupacion'!$F$14,'Cortes de Agrupacion'!$E$14,'Resultados General'!L126&lt;='Cortes de Agrupacion'!$F$13,'Cortes de Agrupacion'!$E$13,L126&lt;='Cortes de Agrupacion'!$F$12,'Cortes de Agrupacion'!$E$12,'Resultados General'!L126&lt;='Cortes de Agrupacion'!$F$11,'Cortes de Agrupacion'!$E$11,'Resultados General'!L126&lt;='Cortes de Agrupacion'!$F$10,'Cortes de Agrupacion'!$E$10,'Resultados General'!L126&lt;='Cortes de Agrupacion'!$F$9,'Cortes de Agrupacion'!$E$9,'Resultados General'!L126&lt;='Cortes de Agrupacion'!$F$8,'Cortes de Agrupacion'!$E$8,'Resultados General'!L126&lt;='Cortes de Agrupacion'!$F$7,'Cortes de Agrupacion'!$E$7,'Resultados General'!L126&lt;='Cortes de Agrupacion'!$F$6,'Cortes de Agrupacion'!$E$6))</f>
        <v>#VALUE!</v>
      </c>
      <c r="K126" s="118" t="str">
        <f t="shared" si="2"/>
        <v/>
      </c>
      <c r="L126" s="124" t="e">
        <f>#VALUE!</f>
        <v>#VALUE!</v>
      </c>
      <c r="M126" s="26" t="e">
        <f ca="1">+_xlfn.IFNA(VLOOKUP(C126,'Distribución de puestos'!$B$8:$I$507,8,0),"")</f>
        <v>#NAME?</v>
      </c>
      <c r="N126" s="26" t="str">
        <f>+IF(VLOOKUP($B126,'Lista Puestos Valorados'!$B$11:$BK$510,MATCH('Auxiliar General'!H$4,'Lista Puestos Valorados'!$B$10:$BK$10,0),0)="","No relevante",VLOOKUP($B126,'Lista Puestos Valorados'!$B$11:$BK$510,MATCH('Auxiliar General'!H$4,'Lista Puestos Valorados'!$B$10:$BK$10,0),0))</f>
        <v>No relevante</v>
      </c>
      <c r="O126" s="26">
        <f>+HLOOKUP(N126,Sistema_Puntos!$Q$5:$Y$43,'Auxiliar General'!J$5,FALSE)</f>
        <v>0</v>
      </c>
      <c r="P126" s="26" t="str">
        <f>+IF(VLOOKUP($B126,'Lista Puestos Valorados'!$B$11:$BK$510,MATCH('Auxiliar General'!J$4,'Lista Puestos Valorados'!$B$10:$BK$10,0),0)="","No relevante",VLOOKUP($B126,'Lista Puestos Valorados'!$B$11:$BK$510,MATCH('Auxiliar General'!J$4,'Lista Puestos Valorados'!$B$10:$BK$10,0),0))</f>
        <v>No relevante</v>
      </c>
      <c r="Q126" s="26">
        <f>+HLOOKUP(P126,Sistema_Puntos!$Q$5:$Y$43,'Auxiliar General'!L$5,FALSE)</f>
        <v>0</v>
      </c>
      <c r="R126" s="26" t="str">
        <f>+IF(VLOOKUP($B126,'Lista Puestos Valorados'!$B$11:$BK$510,MATCH('Auxiliar General'!L$4,'Lista Puestos Valorados'!$B$10:$BK$10,0),0)="","No relevante",VLOOKUP($B126,'Lista Puestos Valorados'!$B$11:$BK$510,MATCH('Auxiliar General'!L$4,'Lista Puestos Valorados'!$B$10:$BK$10,0),0))</f>
        <v>No relevante</v>
      </c>
      <c r="S126" s="26">
        <f>+HLOOKUP(R126,Sistema_Puntos!$Q$5:$Y$43,'Auxiliar General'!N$5,FALSE)</f>
        <v>0</v>
      </c>
      <c r="T126" s="26" t="str">
        <f>+IF(VLOOKUP($B126,'Lista Puestos Valorados'!$B$11:$BK$510,MATCH('Auxiliar General'!N$4,'Lista Puestos Valorados'!$B$10:$BK$10,0),0)="","No relevante",VLOOKUP($B126,'Lista Puestos Valorados'!$B$11:$BK$510,MATCH('Auxiliar General'!N$4,'Lista Puestos Valorados'!$B$10:$BK$10,0),0))</f>
        <v>No relevante</v>
      </c>
      <c r="U126" s="26">
        <f>+HLOOKUP(T126,Sistema_Puntos!$Q$5:$Y$43,'Auxiliar General'!P$5,FALSE)</f>
        <v>0</v>
      </c>
      <c r="V126" s="26" t="str">
        <f>+IF(VLOOKUP($B126,'Lista Puestos Valorados'!$B$11:$BK$510,MATCH('Auxiliar General'!P$4,'Lista Puestos Valorados'!$B$10:$BK$10,0),0)="","No relevante",VLOOKUP($B126,'Lista Puestos Valorados'!$B$11:$BK$510,MATCH('Auxiliar General'!P$4,'Lista Puestos Valorados'!$B$10:$BK$10,0),0))</f>
        <v>No relevante</v>
      </c>
      <c r="W126" s="26">
        <f>+HLOOKUP(V126,Sistema_Puntos!$Q$5:$Y$43,'Auxiliar General'!R$5,FALSE)</f>
        <v>0</v>
      </c>
      <c r="X126" s="26" t="str">
        <f>+IF(VLOOKUP($B126,'Lista Puestos Valorados'!$B$11:$BK$510,MATCH('Auxiliar General'!R$4,'Lista Puestos Valorados'!$B$10:$BK$10,0),0)="","No relevante",VLOOKUP($B126,'Lista Puestos Valorados'!$B$11:$BK$510,MATCH('Auxiliar General'!R$4,'Lista Puestos Valorados'!$B$10:$BK$10,0),0))</f>
        <v>No relevante</v>
      </c>
      <c r="Y126" s="26">
        <f>+HLOOKUP(X126,Sistema_Puntos!$Q$5:$Y$43,'Auxiliar General'!T$5,FALSE)</f>
        <v>0</v>
      </c>
      <c r="Z126" s="26" t="str">
        <f>+IF(VLOOKUP($B126,'Lista Puestos Valorados'!$B$11:$BK$510,MATCH('Auxiliar General'!T$4,'Lista Puestos Valorados'!$B$10:$BK$10,0),0)="","No relevante",VLOOKUP($B126,'Lista Puestos Valorados'!$B$11:$BK$510,MATCH('Auxiliar General'!T$4,'Lista Puestos Valorados'!$B$10:$BK$10,0),0))</f>
        <v>No relevante</v>
      </c>
      <c r="AA126" s="26">
        <f>+HLOOKUP(Z126,Sistema_Puntos!$Q$5:$Y$43,'Auxiliar General'!V$5,FALSE)</f>
        <v>0</v>
      </c>
      <c r="AB126" s="26" t="str">
        <f>+IF(VLOOKUP($B126,'Lista Puestos Valorados'!$B$11:$BK$510,MATCH('Auxiliar General'!V$4,'Lista Puestos Valorados'!$B$10:$BK$10,0),0)="","No relevante",VLOOKUP($B126,'Lista Puestos Valorados'!$B$11:$BK$510,MATCH('Auxiliar General'!V$4,'Lista Puestos Valorados'!$B$10:$BK$10,0),0))</f>
        <v>No relevante</v>
      </c>
      <c r="AC126" s="26">
        <f>+HLOOKUP(AB126,Sistema_Puntos!$Q$5:$Y$43,'Auxiliar General'!X$5,FALSE)</f>
        <v>0</v>
      </c>
      <c r="AD126" s="26" t="str">
        <f>+IF(VLOOKUP($B126,'Lista Puestos Valorados'!$B$11:$BK$510,MATCH('Auxiliar General'!X$4,'Lista Puestos Valorados'!$B$10:$BK$10,0),0)="","No relevante",VLOOKUP($B126,'Lista Puestos Valorados'!$B$11:$BK$510,MATCH('Auxiliar General'!X$4,'Lista Puestos Valorados'!$B$10:$BK$10,0),0))</f>
        <v>No relevante</v>
      </c>
      <c r="AE126" s="26">
        <f>+HLOOKUP(AD126,Sistema_Puntos!$Q$5:$Y$43,'Auxiliar General'!Z$5,FALSE)</f>
        <v>0</v>
      </c>
      <c r="AF126" s="26" t="str">
        <f>+IF(VLOOKUP($B126,'Lista Puestos Valorados'!$B$11:$BK$510,MATCH('Auxiliar General'!Z$4,'Lista Puestos Valorados'!$B$10:$BK$10,0),0)="","No relevante",VLOOKUP($B126,'Lista Puestos Valorados'!$B$11:$BK$510,MATCH('Auxiliar General'!Z$4,'Lista Puestos Valorados'!$B$10:$BK$10,0),0))</f>
        <v>No relevante</v>
      </c>
      <c r="AG126" s="26">
        <f>+HLOOKUP(AF126,Sistema_Puntos!$Q$5:$Y$43,'Auxiliar General'!AB$5,FALSE)</f>
        <v>0</v>
      </c>
      <c r="AH126" s="26" t="str">
        <f>+IF(VLOOKUP($B126,'Lista Puestos Valorados'!$B$11:$BK$510,MATCH('Auxiliar General'!AB$4,'Lista Puestos Valorados'!$B$10:$BK$10,0),0)="","No relevante",VLOOKUP($B126,'Lista Puestos Valorados'!$B$11:$BK$510,MATCH('Auxiliar General'!AB$4,'Lista Puestos Valorados'!$B$10:$BK$10,0),0))</f>
        <v>No relevante</v>
      </c>
      <c r="AI126" s="26">
        <f>+HLOOKUP(AH126,Sistema_Puntos!$Q$5:$Y$43,'Auxiliar General'!AD$5,FALSE)</f>
        <v>0</v>
      </c>
      <c r="AJ126" s="26" t="str">
        <f>+IF(VLOOKUP($B126,'Lista Puestos Valorados'!$B$11:$BK$510,MATCH('Auxiliar General'!AD$4,'Lista Puestos Valorados'!$B$10:$BK$10,0),0)="","No relevante",VLOOKUP($B126,'Lista Puestos Valorados'!$B$11:$BK$510,MATCH('Auxiliar General'!AD$4,'Lista Puestos Valorados'!$B$10:$BK$10,0),0))</f>
        <v>No relevante</v>
      </c>
      <c r="AK126" s="26">
        <f>+HLOOKUP(AJ126,Sistema_Puntos!$Q$5:$Y$43,'Auxiliar General'!AF$5,FALSE)</f>
        <v>0</v>
      </c>
      <c r="AL126" s="26" t="str">
        <f>+IF(VLOOKUP($B126,'Lista Puestos Valorados'!$B$11:$BK$510,MATCH('Auxiliar General'!AF$4,'Lista Puestos Valorados'!$B$10:$BK$10,0),0)="","No relevante",VLOOKUP($B126,'Lista Puestos Valorados'!$B$11:$BK$510,MATCH('Auxiliar General'!AF$4,'Lista Puestos Valorados'!$B$10:$BK$10,0),0))</f>
        <v>No relevante</v>
      </c>
      <c r="AM126" s="26">
        <f>+HLOOKUP(AL126,Sistema_Puntos!$Q$5:$Y$43,'Auxiliar General'!AH$5,FALSE)</f>
        <v>0</v>
      </c>
      <c r="AN126" s="26" t="str">
        <f>+IF(VLOOKUP($B126,'Lista Puestos Valorados'!$B$11:$BK$510,MATCH('Auxiliar General'!AH$4,'Lista Puestos Valorados'!$B$10:$BK$10,0),0)="","No relevante",VLOOKUP($B126,'Lista Puestos Valorados'!$B$11:$BK$510,MATCH('Auxiliar General'!AH$4,'Lista Puestos Valorados'!$B$10:$BK$10,0),0))</f>
        <v>No relevante</v>
      </c>
      <c r="AO126" s="26">
        <f>+HLOOKUP(AN126,Sistema_Puntos!$Q$5:$Y$43,'Auxiliar General'!AJ$5,FALSE)</f>
        <v>0</v>
      </c>
      <c r="AP126" s="26" t="str">
        <f>+IF(VLOOKUP($B126,'Lista Puestos Valorados'!$B$11:$BK$510,MATCH('Auxiliar General'!AJ$4,'Lista Puestos Valorados'!$B$10:$BK$10,0),0)="","No relevante",VLOOKUP($B126,'Lista Puestos Valorados'!$B$11:$BK$510,MATCH('Auxiliar General'!AJ$4,'Lista Puestos Valorados'!$B$10:$BK$10,0),0))</f>
        <v>No relevante</v>
      </c>
      <c r="AQ126" s="26">
        <f>+HLOOKUP(AP126,Sistema_Puntos!$Q$5:$Y$43,'Auxiliar General'!AL$5,FALSE)</f>
        <v>0</v>
      </c>
      <c r="AR126" s="26" t="str">
        <f>+IF(VLOOKUP($B126,'Lista Puestos Valorados'!$B$11:$BK$510,MATCH('Auxiliar General'!AL$4,'Lista Puestos Valorados'!$B$10:$BK$10,0),0)="","No relevante",VLOOKUP($B126,'Lista Puestos Valorados'!$B$11:$BK$510,MATCH('Auxiliar General'!AL$4,'Lista Puestos Valorados'!$B$10:$BK$10,0),0))</f>
        <v>No relevante</v>
      </c>
      <c r="AS126" s="26">
        <f>+HLOOKUP(AR126,Sistema_Puntos!$Q$5:$Y$43,'Auxiliar General'!AN$5,FALSE)</f>
        <v>0</v>
      </c>
      <c r="AT126" s="26" t="str">
        <f>+IF(VLOOKUP($B126,'Lista Puestos Valorados'!$B$11:$BK$510,MATCH('Auxiliar General'!AN$4,'Lista Puestos Valorados'!$B$10:$BK$10,0),0)="","No relevante",VLOOKUP($B126,'Lista Puestos Valorados'!$B$11:$BK$510,MATCH('Auxiliar General'!AN$4,'Lista Puestos Valorados'!$B$10:$BK$10,0),0))</f>
        <v>No relevante</v>
      </c>
      <c r="AU126" s="26">
        <f>+HLOOKUP(AT126,Sistema_Puntos!$Q$5:$Y$43,'Auxiliar General'!AP$5,FALSE)</f>
        <v>0</v>
      </c>
      <c r="AV126" s="26" t="str">
        <f>+IF(VLOOKUP($B126,'Lista Puestos Valorados'!$B$11:$BK$510,MATCH('Auxiliar General'!AP$4,'Lista Puestos Valorados'!$B$10:$BK$10,0),0)="","No relevante",VLOOKUP($B126,'Lista Puestos Valorados'!$B$11:$BK$510,MATCH('Auxiliar General'!AP$4,'Lista Puestos Valorados'!$B$10:$BK$10,0),0))</f>
        <v>No relevante</v>
      </c>
      <c r="AW126" s="26">
        <f>+HLOOKUP(AV126,Sistema_Puntos!$Q$5:$Y$43,'Auxiliar General'!AR$5,FALSE)</f>
        <v>0</v>
      </c>
      <c r="AX126" s="26" t="str">
        <f>+IF(VLOOKUP($B126,'Lista Puestos Valorados'!$B$11:$BK$510,MATCH('Auxiliar General'!AR$4,'Lista Puestos Valorados'!$B$10:$BK$10,0),0)="","No relevante",VLOOKUP($B126,'Lista Puestos Valorados'!$B$11:$BK$510,MATCH('Auxiliar General'!AR$4,'Lista Puestos Valorados'!$B$10:$BK$10,0),0))</f>
        <v>No relevante</v>
      </c>
      <c r="AY126" s="26">
        <f>+HLOOKUP(AX126,Sistema_Puntos!$Q$5:$Y$43,'Auxiliar General'!AT$5,FALSE)</f>
        <v>0</v>
      </c>
      <c r="AZ126" s="26" t="str">
        <f>+IF(VLOOKUP($B126,'Lista Puestos Valorados'!$B$11:$BK$510,MATCH('Auxiliar General'!AT$4,'Lista Puestos Valorados'!$B$10:$BK$10,0),0)="","No relevante",VLOOKUP($B126,'Lista Puestos Valorados'!$B$11:$BK$510,MATCH('Auxiliar General'!AT$4,'Lista Puestos Valorados'!$B$10:$BK$10,0),0))</f>
        <v>No relevante</v>
      </c>
      <c r="BA126" s="26">
        <f>+HLOOKUP(AZ126,Sistema_Puntos!$Q$5:$Y$43,'Auxiliar General'!AV$5,FALSE)</f>
        <v>0</v>
      </c>
      <c r="BB126" s="26" t="str">
        <f>+IF(VLOOKUP($B126,'Lista Puestos Valorados'!$B$11:$BK$510,MATCH('Auxiliar General'!AV$4,'Lista Puestos Valorados'!$B$10:$BK$10,0),0)="","No relevante",VLOOKUP($B126,'Lista Puestos Valorados'!$B$11:$BK$510,MATCH('Auxiliar General'!AV$4,'Lista Puestos Valorados'!$B$10:$BK$10,0),0))</f>
        <v>No relevante</v>
      </c>
      <c r="BC126" s="26">
        <f>+HLOOKUP(BB126,Sistema_Puntos!$Q$5:$Y$43,'Auxiliar General'!AX$5,FALSE)</f>
        <v>0</v>
      </c>
      <c r="BD126" s="26" t="str">
        <f>+IF(VLOOKUP($B126,'Lista Puestos Valorados'!$B$11:$BK$510,MATCH('Auxiliar General'!AX$4,'Lista Puestos Valorados'!$B$10:$BK$10,0),0)="","No relevante",VLOOKUP($B126,'Lista Puestos Valorados'!$B$11:$BK$510,MATCH('Auxiliar General'!AX$4,'Lista Puestos Valorados'!$B$10:$BK$10,0),0))</f>
        <v>No relevante</v>
      </c>
      <c r="BE126" s="26">
        <f>+HLOOKUP(BD126,Sistema_Puntos!$Q$5:$Y$43,'Auxiliar General'!AZ$5,FALSE)</f>
        <v>0</v>
      </c>
      <c r="BF126" s="26" t="str">
        <f>+IF(VLOOKUP($B126,'Lista Puestos Valorados'!$B$11:$BK$510,MATCH('Auxiliar General'!AZ$4,'Lista Puestos Valorados'!$B$10:$BK$10,0),0)="","No relevante",VLOOKUP($B126,'Lista Puestos Valorados'!$B$11:$BK$510,MATCH('Auxiliar General'!AZ$4,'Lista Puestos Valorados'!$B$10:$BK$10,0),0))</f>
        <v>No relevante</v>
      </c>
      <c r="BG126" s="26">
        <f>+HLOOKUP(BF126,Sistema_Puntos!$Q$5:$Y$43,'Auxiliar General'!BB$5,FALSE)</f>
        <v>0</v>
      </c>
      <c r="BH126" s="26" t="str">
        <f>+IF(VLOOKUP($B126,'Lista Puestos Valorados'!$B$11:$BK$510,MATCH('Auxiliar General'!BB$4,'Lista Puestos Valorados'!$B$10:$BK$10,0),0)="","No relevante",VLOOKUP($B126,'Lista Puestos Valorados'!$B$11:$BK$510,MATCH('Auxiliar General'!BB$4,'Lista Puestos Valorados'!$B$10:$BK$10,0),0))</f>
        <v>No relevante</v>
      </c>
      <c r="BI126" s="26">
        <f>+HLOOKUP(BH126,Sistema_Puntos!$Q$5:$Y$43,'Auxiliar General'!BD$5,FALSE)</f>
        <v>0</v>
      </c>
      <c r="BJ126" s="26" t="str">
        <f>+IF(VLOOKUP($B126,'Lista Puestos Valorados'!$B$11:$BK$510,MATCH('Auxiliar General'!BD$4,'Lista Puestos Valorados'!$B$10:$BK$10,0),0)="","No relevante",VLOOKUP($B126,'Lista Puestos Valorados'!$B$11:$BK$510,MATCH('Auxiliar General'!BD$4,'Lista Puestos Valorados'!$B$10:$BK$10,0),0))</f>
        <v>No relevante</v>
      </c>
      <c r="BK126" s="26">
        <f>+HLOOKUP(BJ126,Sistema_Puntos!$Q$5:$Y$43,'Auxiliar General'!BF$5,FALSE)</f>
        <v>0</v>
      </c>
      <c r="BL126" s="26" t="str">
        <f>+IF(VLOOKUP($B126,'Lista Puestos Valorados'!$B$11:$BK$510,MATCH('Auxiliar General'!BF$4,'Lista Puestos Valorados'!$B$10:$BK$10,0),0)="","No relevante",VLOOKUP($B126,'Lista Puestos Valorados'!$B$11:$BK$510,MATCH('Auxiliar General'!BF$4,'Lista Puestos Valorados'!$B$10:$BK$10,0),0))</f>
        <v>No relevante</v>
      </c>
      <c r="BM126" s="26">
        <f>+HLOOKUP(BL126,Sistema_Puntos!$Q$5:$Y$43,'Auxiliar General'!BH$5,FALSE)</f>
        <v>0</v>
      </c>
      <c r="BN126" s="26" t="str">
        <f>+IF(VLOOKUP($B126,'Lista Puestos Valorados'!$B$11:$BK$510,MATCH('Auxiliar General'!BH$4,'Lista Puestos Valorados'!$B$10:$BK$10,0),0)="","No relevante",VLOOKUP($B126,'Lista Puestos Valorados'!$B$11:$BK$510,MATCH('Auxiliar General'!BH$4,'Lista Puestos Valorados'!$B$10:$BK$10,0),0))</f>
        <v>No relevante</v>
      </c>
      <c r="BO126" s="26">
        <f>+HLOOKUP(BN126,Sistema_Puntos!$Q$5:$Y$43,'Auxiliar General'!BJ$5,FALSE)</f>
        <v>0</v>
      </c>
      <c r="BP126" s="26" t="str">
        <f>+IF(VLOOKUP($B126,'Lista Puestos Valorados'!$B$11:$BK$510,MATCH('Auxiliar General'!BJ$4,'Lista Puestos Valorados'!$B$10:$BK$10,0),0)="","No relevante",VLOOKUP($B126,'Lista Puestos Valorados'!$B$11:$BK$510,MATCH('Auxiliar General'!BJ$4,'Lista Puestos Valorados'!$B$10:$BK$10,0),0))</f>
        <v>No relevante</v>
      </c>
      <c r="BQ126" s="26">
        <f>+HLOOKUP(BP126,Sistema_Puntos!$Q$5:$Y$43,'Auxiliar General'!BL$5,FALSE)</f>
        <v>0</v>
      </c>
      <c r="BR126" s="26" t="str">
        <f>+IF(VLOOKUP($B126,'Lista Puestos Valorados'!$B$11:$BK$510,MATCH('Auxiliar General'!BL$4,'Lista Puestos Valorados'!$B$10:$BK$10,0),0)="","No relevante",VLOOKUP($B126,'Lista Puestos Valorados'!$B$11:$BK$510,MATCH('Auxiliar General'!BL$4,'Lista Puestos Valorados'!$B$10:$BK$10,0),0))</f>
        <v>No relevante</v>
      </c>
      <c r="BS126" s="26">
        <f>+HLOOKUP(BR126,Sistema_Puntos!$Q$5:$Y$43,'Auxiliar General'!BN$5,FALSE)</f>
        <v>0</v>
      </c>
      <c r="BT126" s="26" t="str">
        <f>+IF(VLOOKUP($B126,'Lista Puestos Valorados'!$B$11:$BK$510,MATCH('Auxiliar General'!BN$4,'Lista Puestos Valorados'!$B$10:$BK$10,0),0)="","No relevante",VLOOKUP($B126,'Lista Puestos Valorados'!$B$11:$BK$510,MATCH('Auxiliar General'!BN$4,'Lista Puestos Valorados'!$B$10:$BK$10,0),0))</f>
        <v>No relevante</v>
      </c>
      <c r="BU126" s="26">
        <f>+HLOOKUP(BT126,Sistema_Puntos!$Q$5:$Y$43,'Auxiliar General'!BP$5,FALSE)</f>
        <v>0</v>
      </c>
      <c r="BV126" s="26" t="str">
        <f>+IF(VLOOKUP($B126,'Lista Puestos Valorados'!$B$11:$BK$510,MATCH('Auxiliar General'!BP$4,'Lista Puestos Valorados'!$B$10:$BK$10,0),0)="","No relevante",VLOOKUP($B126,'Lista Puestos Valorados'!$B$11:$BK$510,MATCH('Auxiliar General'!BP$4,'Lista Puestos Valorados'!$B$10:$BK$10,0),0))</f>
        <v>No relevante</v>
      </c>
      <c r="BW126" s="26">
        <f>+HLOOKUP(BV126,Sistema_Puntos!$Q$5:$Y$43,'Auxiliar General'!BR$5,FALSE)</f>
        <v>0</v>
      </c>
      <c r="BX126" s="26" t="str">
        <f>+IF(VLOOKUP($B126,'Lista Puestos Valorados'!$B$11:$BK$510,MATCH('Auxiliar General'!BR$4,'Lista Puestos Valorados'!$B$10:$BK$10,0),0)="","No relevante",VLOOKUP($B126,'Lista Puestos Valorados'!$B$11:$BK$510,MATCH('Auxiliar General'!BR$4,'Lista Puestos Valorados'!$B$10:$BK$10,0),0))</f>
        <v>No relevante</v>
      </c>
      <c r="BY126" s="26">
        <f>+HLOOKUP(BX126,Sistema_Puntos!$Q$5:$Y$43,'Auxiliar General'!BT$5,FALSE)</f>
        <v>0</v>
      </c>
      <c r="BZ126" s="26" t="str">
        <f>+IF(VLOOKUP($B126,'Lista Puestos Valorados'!$B$11:$BK$510,MATCH('Auxiliar General'!BT$4,'Lista Puestos Valorados'!$B$10:$BK$10,0),0)="","No relevante",VLOOKUP($B126,'Lista Puestos Valorados'!$B$11:$BK$510,MATCH('Auxiliar General'!BT$4,'Lista Puestos Valorados'!$B$10:$BK$10,0),0))</f>
        <v>No relevante</v>
      </c>
      <c r="CA126" s="26">
        <f>+HLOOKUP(BZ126,Sistema_Puntos!$Q$5:$Y$43,'Auxiliar General'!BV$5,FALSE)</f>
        <v>0</v>
      </c>
      <c r="CB126" s="26" t="str">
        <f>+IF(VLOOKUP($B126,'Lista Puestos Valorados'!$B$11:$BK$510,MATCH('Auxiliar General'!BV$4,'Lista Puestos Valorados'!$B$10:$BK$10,0),0)="","No relevante",VLOOKUP($B126,'Lista Puestos Valorados'!$B$11:$BK$510,MATCH('Auxiliar General'!BV$4,'Lista Puestos Valorados'!$B$10:$BK$10,0),0))</f>
        <v>No relevante</v>
      </c>
      <c r="CC126" s="26">
        <f>+HLOOKUP(CB126,Sistema_Puntos!$Q$5:$Y$43,'Auxiliar General'!BX$5,FALSE)</f>
        <v>0</v>
      </c>
      <c r="CD126" s="26" t="str">
        <f>+IF(VLOOKUP($B126,'Lista Puestos Valorados'!$B$11:$BK$510,MATCH('Auxiliar General'!BX$4,'Lista Puestos Valorados'!$B$10:$BK$10,0),0)="","No relevante",VLOOKUP($B126,'Lista Puestos Valorados'!$B$11:$BK$510,MATCH('Auxiliar General'!BX$4,'Lista Puestos Valorados'!$B$10:$BK$10,0),0))</f>
        <v>No relevante</v>
      </c>
      <c r="CE126" s="26">
        <f>+HLOOKUP(CD126,Sistema_Puntos!$Q$5:$Y$43,'Auxiliar General'!BZ$5,FALSE)</f>
        <v>0</v>
      </c>
      <c r="CF126" s="26" t="str">
        <f>+IF(VLOOKUP($B126,'Lista Puestos Valorados'!$B$11:$BK$510,MATCH('Auxiliar General'!BZ$4,'Lista Puestos Valorados'!$B$10:$BK$10,0),0)="","No relevante",VLOOKUP($B126,'Lista Puestos Valorados'!$B$11:$BK$510,MATCH('Auxiliar General'!BZ$4,'Lista Puestos Valorados'!$B$10:$BK$10,0),0))</f>
        <v>No relevante</v>
      </c>
      <c r="CG126" s="26">
        <f>+HLOOKUP(CF126,Sistema_Puntos!$Q$5:$Y$43,'Auxiliar General'!CB$5,FALSE)</f>
        <v>0</v>
      </c>
      <c r="CH126" s="29"/>
      <c r="CI126" s="29"/>
    </row>
    <row r="127" spans="2:87" ht="17.55" customHeight="1">
      <c r="B127" s="26">
        <f>+'Listado de Puestos'!B127</f>
        <v>117</v>
      </c>
      <c r="C127" s="26" t="str">
        <f>+IF('Lista Puestos Valorados'!C127="","",'Lista Puestos Valorados'!C127)</f>
        <v/>
      </c>
      <c r="D127" s="26" t="str">
        <f>+IF('Lista Puestos Valorados'!D127="","",'Lista Puestos Valorados'!D127)</f>
        <v/>
      </c>
      <c r="E127" s="26" t="str">
        <f>+IF('Lista Puestos Valorados'!E127="","",'Lista Puestos Valorados'!E127)</f>
        <v/>
      </c>
      <c r="F127" s="26" t="str">
        <f>+IF('Lista Puestos Valorados'!F127="","",'Lista Puestos Valorados'!F127)</f>
        <v/>
      </c>
      <c r="G127" s="26" t="str">
        <f>+IF('Lista Puestos Valorados'!G127="","",'Lista Puestos Valorados'!G127)</f>
        <v/>
      </c>
      <c r="H127" s="26" t="str">
        <f>+IF('Lista Puestos Valorados'!H127="","",'Lista Puestos Valorados'!H127)</f>
        <v/>
      </c>
      <c r="I127" s="26" t="str">
        <f>+IF('Lista Puestos Valorados'!I127="","",'Lista Puestos Valorados'!I127)</f>
        <v/>
      </c>
      <c r="J127" s="118" t="e">
        <f t="array" ref="J127">+IF(L127="","",_xlfn.IFS(L127&lt;='Cortes de Agrupacion'!$F$15,'Cortes de Agrupacion'!$E$15,'Resultados General'!L127&lt;='Cortes de Agrupacion'!$F$14,'Cortes de Agrupacion'!$E$14,'Resultados General'!L127&lt;='Cortes de Agrupacion'!$F$13,'Cortes de Agrupacion'!$E$13,L127&lt;='Cortes de Agrupacion'!$F$12,'Cortes de Agrupacion'!$E$12,'Resultados General'!L127&lt;='Cortes de Agrupacion'!$F$11,'Cortes de Agrupacion'!$E$11,'Resultados General'!L127&lt;='Cortes de Agrupacion'!$F$10,'Cortes de Agrupacion'!$E$10,'Resultados General'!L127&lt;='Cortes de Agrupacion'!$F$9,'Cortes de Agrupacion'!$E$9,'Resultados General'!L127&lt;='Cortes de Agrupacion'!$F$8,'Cortes de Agrupacion'!$E$8,'Resultados General'!L127&lt;='Cortes de Agrupacion'!$F$7,'Cortes de Agrupacion'!$E$7,'Resultados General'!L127&lt;='Cortes de Agrupacion'!$F$6,'Cortes de Agrupacion'!$E$6))</f>
        <v>#VALUE!</v>
      </c>
      <c r="K127" s="118" t="str">
        <f t="shared" si="2"/>
        <v/>
      </c>
      <c r="L127" s="124" t="e">
        <f>#VALUE!</f>
        <v>#VALUE!</v>
      </c>
      <c r="M127" s="26" t="e">
        <f ca="1">+_xlfn.IFNA(VLOOKUP(C127,'Distribución de puestos'!$B$8:$I$507,8,0),"")</f>
        <v>#NAME?</v>
      </c>
      <c r="N127" s="26" t="str">
        <f>+IF(VLOOKUP($B127,'Lista Puestos Valorados'!$B$11:$BK$510,MATCH('Auxiliar General'!H$4,'Lista Puestos Valorados'!$B$10:$BK$10,0),0)="","No relevante",VLOOKUP($B127,'Lista Puestos Valorados'!$B$11:$BK$510,MATCH('Auxiliar General'!H$4,'Lista Puestos Valorados'!$B$10:$BK$10,0),0))</f>
        <v>No relevante</v>
      </c>
      <c r="O127" s="26">
        <f>+HLOOKUP(N127,Sistema_Puntos!$Q$5:$Y$43,'Auxiliar General'!J$5,FALSE)</f>
        <v>0</v>
      </c>
      <c r="P127" s="26" t="str">
        <f>+IF(VLOOKUP($B127,'Lista Puestos Valorados'!$B$11:$BK$510,MATCH('Auxiliar General'!J$4,'Lista Puestos Valorados'!$B$10:$BK$10,0),0)="","No relevante",VLOOKUP($B127,'Lista Puestos Valorados'!$B$11:$BK$510,MATCH('Auxiliar General'!J$4,'Lista Puestos Valorados'!$B$10:$BK$10,0),0))</f>
        <v>No relevante</v>
      </c>
      <c r="Q127" s="26">
        <f>+HLOOKUP(P127,Sistema_Puntos!$Q$5:$Y$43,'Auxiliar General'!L$5,FALSE)</f>
        <v>0</v>
      </c>
      <c r="R127" s="26" t="str">
        <f>+IF(VLOOKUP($B127,'Lista Puestos Valorados'!$B$11:$BK$510,MATCH('Auxiliar General'!L$4,'Lista Puestos Valorados'!$B$10:$BK$10,0),0)="","No relevante",VLOOKUP($B127,'Lista Puestos Valorados'!$B$11:$BK$510,MATCH('Auxiliar General'!L$4,'Lista Puestos Valorados'!$B$10:$BK$10,0),0))</f>
        <v>No relevante</v>
      </c>
      <c r="S127" s="26">
        <f>+HLOOKUP(R127,Sistema_Puntos!$Q$5:$Y$43,'Auxiliar General'!N$5,FALSE)</f>
        <v>0</v>
      </c>
      <c r="T127" s="26" t="str">
        <f>+IF(VLOOKUP($B127,'Lista Puestos Valorados'!$B$11:$BK$510,MATCH('Auxiliar General'!N$4,'Lista Puestos Valorados'!$B$10:$BK$10,0),0)="","No relevante",VLOOKUP($B127,'Lista Puestos Valorados'!$B$11:$BK$510,MATCH('Auxiliar General'!N$4,'Lista Puestos Valorados'!$B$10:$BK$10,0),0))</f>
        <v>No relevante</v>
      </c>
      <c r="U127" s="26">
        <f>+HLOOKUP(T127,Sistema_Puntos!$Q$5:$Y$43,'Auxiliar General'!P$5,FALSE)</f>
        <v>0</v>
      </c>
      <c r="V127" s="26" t="str">
        <f>+IF(VLOOKUP($B127,'Lista Puestos Valorados'!$B$11:$BK$510,MATCH('Auxiliar General'!P$4,'Lista Puestos Valorados'!$B$10:$BK$10,0),0)="","No relevante",VLOOKUP($B127,'Lista Puestos Valorados'!$B$11:$BK$510,MATCH('Auxiliar General'!P$4,'Lista Puestos Valorados'!$B$10:$BK$10,0),0))</f>
        <v>No relevante</v>
      </c>
      <c r="W127" s="26">
        <f>+HLOOKUP(V127,Sistema_Puntos!$Q$5:$Y$43,'Auxiliar General'!R$5,FALSE)</f>
        <v>0</v>
      </c>
      <c r="X127" s="26" t="str">
        <f>+IF(VLOOKUP($B127,'Lista Puestos Valorados'!$B$11:$BK$510,MATCH('Auxiliar General'!R$4,'Lista Puestos Valorados'!$B$10:$BK$10,0),0)="","No relevante",VLOOKUP($B127,'Lista Puestos Valorados'!$B$11:$BK$510,MATCH('Auxiliar General'!R$4,'Lista Puestos Valorados'!$B$10:$BK$10,0),0))</f>
        <v>No relevante</v>
      </c>
      <c r="Y127" s="26">
        <f>+HLOOKUP(X127,Sistema_Puntos!$Q$5:$Y$43,'Auxiliar General'!T$5,FALSE)</f>
        <v>0</v>
      </c>
      <c r="Z127" s="26" t="str">
        <f>+IF(VLOOKUP($B127,'Lista Puestos Valorados'!$B$11:$BK$510,MATCH('Auxiliar General'!T$4,'Lista Puestos Valorados'!$B$10:$BK$10,0),0)="","No relevante",VLOOKUP($B127,'Lista Puestos Valorados'!$B$11:$BK$510,MATCH('Auxiliar General'!T$4,'Lista Puestos Valorados'!$B$10:$BK$10,0),0))</f>
        <v>No relevante</v>
      </c>
      <c r="AA127" s="26">
        <f>+HLOOKUP(Z127,Sistema_Puntos!$Q$5:$Y$43,'Auxiliar General'!V$5,FALSE)</f>
        <v>0</v>
      </c>
      <c r="AB127" s="26" t="str">
        <f>+IF(VLOOKUP($B127,'Lista Puestos Valorados'!$B$11:$BK$510,MATCH('Auxiliar General'!V$4,'Lista Puestos Valorados'!$B$10:$BK$10,0),0)="","No relevante",VLOOKUP($B127,'Lista Puestos Valorados'!$B$11:$BK$510,MATCH('Auxiliar General'!V$4,'Lista Puestos Valorados'!$B$10:$BK$10,0),0))</f>
        <v>No relevante</v>
      </c>
      <c r="AC127" s="26">
        <f>+HLOOKUP(AB127,Sistema_Puntos!$Q$5:$Y$43,'Auxiliar General'!X$5,FALSE)</f>
        <v>0</v>
      </c>
      <c r="AD127" s="26" t="str">
        <f>+IF(VLOOKUP($B127,'Lista Puestos Valorados'!$B$11:$BK$510,MATCH('Auxiliar General'!X$4,'Lista Puestos Valorados'!$B$10:$BK$10,0),0)="","No relevante",VLOOKUP($B127,'Lista Puestos Valorados'!$B$11:$BK$510,MATCH('Auxiliar General'!X$4,'Lista Puestos Valorados'!$B$10:$BK$10,0),0))</f>
        <v>No relevante</v>
      </c>
      <c r="AE127" s="26">
        <f>+HLOOKUP(AD127,Sistema_Puntos!$Q$5:$Y$43,'Auxiliar General'!Z$5,FALSE)</f>
        <v>0</v>
      </c>
      <c r="AF127" s="26" t="str">
        <f>+IF(VLOOKUP($B127,'Lista Puestos Valorados'!$B$11:$BK$510,MATCH('Auxiliar General'!Z$4,'Lista Puestos Valorados'!$B$10:$BK$10,0),0)="","No relevante",VLOOKUP($B127,'Lista Puestos Valorados'!$B$11:$BK$510,MATCH('Auxiliar General'!Z$4,'Lista Puestos Valorados'!$B$10:$BK$10,0),0))</f>
        <v>No relevante</v>
      </c>
      <c r="AG127" s="26">
        <f>+HLOOKUP(AF127,Sistema_Puntos!$Q$5:$Y$43,'Auxiliar General'!AB$5,FALSE)</f>
        <v>0</v>
      </c>
      <c r="AH127" s="26" t="str">
        <f>+IF(VLOOKUP($B127,'Lista Puestos Valorados'!$B$11:$BK$510,MATCH('Auxiliar General'!AB$4,'Lista Puestos Valorados'!$B$10:$BK$10,0),0)="","No relevante",VLOOKUP($B127,'Lista Puestos Valorados'!$B$11:$BK$510,MATCH('Auxiliar General'!AB$4,'Lista Puestos Valorados'!$B$10:$BK$10,0),0))</f>
        <v>No relevante</v>
      </c>
      <c r="AI127" s="26">
        <f>+HLOOKUP(AH127,Sistema_Puntos!$Q$5:$Y$43,'Auxiliar General'!AD$5,FALSE)</f>
        <v>0</v>
      </c>
      <c r="AJ127" s="26" t="str">
        <f>+IF(VLOOKUP($B127,'Lista Puestos Valorados'!$B$11:$BK$510,MATCH('Auxiliar General'!AD$4,'Lista Puestos Valorados'!$B$10:$BK$10,0),0)="","No relevante",VLOOKUP($B127,'Lista Puestos Valorados'!$B$11:$BK$510,MATCH('Auxiliar General'!AD$4,'Lista Puestos Valorados'!$B$10:$BK$10,0),0))</f>
        <v>No relevante</v>
      </c>
      <c r="AK127" s="26">
        <f>+HLOOKUP(AJ127,Sistema_Puntos!$Q$5:$Y$43,'Auxiliar General'!AF$5,FALSE)</f>
        <v>0</v>
      </c>
      <c r="AL127" s="26" t="str">
        <f>+IF(VLOOKUP($B127,'Lista Puestos Valorados'!$B$11:$BK$510,MATCH('Auxiliar General'!AF$4,'Lista Puestos Valorados'!$B$10:$BK$10,0),0)="","No relevante",VLOOKUP($B127,'Lista Puestos Valorados'!$B$11:$BK$510,MATCH('Auxiliar General'!AF$4,'Lista Puestos Valorados'!$B$10:$BK$10,0),0))</f>
        <v>No relevante</v>
      </c>
      <c r="AM127" s="26">
        <f>+HLOOKUP(AL127,Sistema_Puntos!$Q$5:$Y$43,'Auxiliar General'!AH$5,FALSE)</f>
        <v>0</v>
      </c>
      <c r="AN127" s="26" t="str">
        <f>+IF(VLOOKUP($B127,'Lista Puestos Valorados'!$B$11:$BK$510,MATCH('Auxiliar General'!AH$4,'Lista Puestos Valorados'!$B$10:$BK$10,0),0)="","No relevante",VLOOKUP($B127,'Lista Puestos Valorados'!$B$11:$BK$510,MATCH('Auxiliar General'!AH$4,'Lista Puestos Valorados'!$B$10:$BK$10,0),0))</f>
        <v>No relevante</v>
      </c>
      <c r="AO127" s="26">
        <f>+HLOOKUP(AN127,Sistema_Puntos!$Q$5:$Y$43,'Auxiliar General'!AJ$5,FALSE)</f>
        <v>0</v>
      </c>
      <c r="AP127" s="26" t="str">
        <f>+IF(VLOOKUP($B127,'Lista Puestos Valorados'!$B$11:$BK$510,MATCH('Auxiliar General'!AJ$4,'Lista Puestos Valorados'!$B$10:$BK$10,0),0)="","No relevante",VLOOKUP($B127,'Lista Puestos Valorados'!$B$11:$BK$510,MATCH('Auxiliar General'!AJ$4,'Lista Puestos Valorados'!$B$10:$BK$10,0),0))</f>
        <v>No relevante</v>
      </c>
      <c r="AQ127" s="26">
        <f>+HLOOKUP(AP127,Sistema_Puntos!$Q$5:$Y$43,'Auxiliar General'!AL$5,FALSE)</f>
        <v>0</v>
      </c>
      <c r="AR127" s="26" t="str">
        <f>+IF(VLOOKUP($B127,'Lista Puestos Valorados'!$B$11:$BK$510,MATCH('Auxiliar General'!AL$4,'Lista Puestos Valorados'!$B$10:$BK$10,0),0)="","No relevante",VLOOKUP($B127,'Lista Puestos Valorados'!$B$11:$BK$510,MATCH('Auxiliar General'!AL$4,'Lista Puestos Valorados'!$B$10:$BK$10,0),0))</f>
        <v>No relevante</v>
      </c>
      <c r="AS127" s="26">
        <f>+HLOOKUP(AR127,Sistema_Puntos!$Q$5:$Y$43,'Auxiliar General'!AN$5,FALSE)</f>
        <v>0</v>
      </c>
      <c r="AT127" s="26" t="str">
        <f>+IF(VLOOKUP($B127,'Lista Puestos Valorados'!$B$11:$BK$510,MATCH('Auxiliar General'!AN$4,'Lista Puestos Valorados'!$B$10:$BK$10,0),0)="","No relevante",VLOOKUP($B127,'Lista Puestos Valorados'!$B$11:$BK$510,MATCH('Auxiliar General'!AN$4,'Lista Puestos Valorados'!$B$10:$BK$10,0),0))</f>
        <v>No relevante</v>
      </c>
      <c r="AU127" s="26">
        <f>+HLOOKUP(AT127,Sistema_Puntos!$Q$5:$Y$43,'Auxiliar General'!AP$5,FALSE)</f>
        <v>0</v>
      </c>
      <c r="AV127" s="26" t="str">
        <f>+IF(VLOOKUP($B127,'Lista Puestos Valorados'!$B$11:$BK$510,MATCH('Auxiliar General'!AP$4,'Lista Puestos Valorados'!$B$10:$BK$10,0),0)="","No relevante",VLOOKUP($B127,'Lista Puestos Valorados'!$B$11:$BK$510,MATCH('Auxiliar General'!AP$4,'Lista Puestos Valorados'!$B$10:$BK$10,0),0))</f>
        <v>No relevante</v>
      </c>
      <c r="AW127" s="26">
        <f>+HLOOKUP(AV127,Sistema_Puntos!$Q$5:$Y$43,'Auxiliar General'!AR$5,FALSE)</f>
        <v>0</v>
      </c>
      <c r="AX127" s="26" t="str">
        <f>+IF(VLOOKUP($B127,'Lista Puestos Valorados'!$B$11:$BK$510,MATCH('Auxiliar General'!AR$4,'Lista Puestos Valorados'!$B$10:$BK$10,0),0)="","No relevante",VLOOKUP($B127,'Lista Puestos Valorados'!$B$11:$BK$510,MATCH('Auxiliar General'!AR$4,'Lista Puestos Valorados'!$B$10:$BK$10,0),0))</f>
        <v>No relevante</v>
      </c>
      <c r="AY127" s="26">
        <f>+HLOOKUP(AX127,Sistema_Puntos!$Q$5:$Y$43,'Auxiliar General'!AT$5,FALSE)</f>
        <v>0</v>
      </c>
      <c r="AZ127" s="26" t="str">
        <f>+IF(VLOOKUP($B127,'Lista Puestos Valorados'!$B$11:$BK$510,MATCH('Auxiliar General'!AT$4,'Lista Puestos Valorados'!$B$10:$BK$10,0),0)="","No relevante",VLOOKUP($B127,'Lista Puestos Valorados'!$B$11:$BK$510,MATCH('Auxiliar General'!AT$4,'Lista Puestos Valorados'!$B$10:$BK$10,0),0))</f>
        <v>No relevante</v>
      </c>
      <c r="BA127" s="26">
        <f>+HLOOKUP(AZ127,Sistema_Puntos!$Q$5:$Y$43,'Auxiliar General'!AV$5,FALSE)</f>
        <v>0</v>
      </c>
      <c r="BB127" s="26" t="str">
        <f>+IF(VLOOKUP($B127,'Lista Puestos Valorados'!$B$11:$BK$510,MATCH('Auxiliar General'!AV$4,'Lista Puestos Valorados'!$B$10:$BK$10,0),0)="","No relevante",VLOOKUP($B127,'Lista Puestos Valorados'!$B$11:$BK$510,MATCH('Auxiliar General'!AV$4,'Lista Puestos Valorados'!$B$10:$BK$10,0),0))</f>
        <v>No relevante</v>
      </c>
      <c r="BC127" s="26">
        <f>+HLOOKUP(BB127,Sistema_Puntos!$Q$5:$Y$43,'Auxiliar General'!AX$5,FALSE)</f>
        <v>0</v>
      </c>
      <c r="BD127" s="26" t="str">
        <f>+IF(VLOOKUP($B127,'Lista Puestos Valorados'!$B$11:$BK$510,MATCH('Auxiliar General'!AX$4,'Lista Puestos Valorados'!$B$10:$BK$10,0),0)="","No relevante",VLOOKUP($B127,'Lista Puestos Valorados'!$B$11:$BK$510,MATCH('Auxiliar General'!AX$4,'Lista Puestos Valorados'!$B$10:$BK$10,0),0))</f>
        <v>No relevante</v>
      </c>
      <c r="BE127" s="26">
        <f>+HLOOKUP(BD127,Sistema_Puntos!$Q$5:$Y$43,'Auxiliar General'!AZ$5,FALSE)</f>
        <v>0</v>
      </c>
      <c r="BF127" s="26" t="str">
        <f>+IF(VLOOKUP($B127,'Lista Puestos Valorados'!$B$11:$BK$510,MATCH('Auxiliar General'!AZ$4,'Lista Puestos Valorados'!$B$10:$BK$10,0),0)="","No relevante",VLOOKUP($B127,'Lista Puestos Valorados'!$B$11:$BK$510,MATCH('Auxiliar General'!AZ$4,'Lista Puestos Valorados'!$B$10:$BK$10,0),0))</f>
        <v>No relevante</v>
      </c>
      <c r="BG127" s="26">
        <f>+HLOOKUP(BF127,Sistema_Puntos!$Q$5:$Y$43,'Auxiliar General'!BB$5,FALSE)</f>
        <v>0</v>
      </c>
      <c r="BH127" s="26" t="str">
        <f>+IF(VLOOKUP($B127,'Lista Puestos Valorados'!$B$11:$BK$510,MATCH('Auxiliar General'!BB$4,'Lista Puestos Valorados'!$B$10:$BK$10,0),0)="","No relevante",VLOOKUP($B127,'Lista Puestos Valorados'!$B$11:$BK$510,MATCH('Auxiliar General'!BB$4,'Lista Puestos Valorados'!$B$10:$BK$10,0),0))</f>
        <v>No relevante</v>
      </c>
      <c r="BI127" s="26">
        <f>+HLOOKUP(BH127,Sistema_Puntos!$Q$5:$Y$43,'Auxiliar General'!BD$5,FALSE)</f>
        <v>0</v>
      </c>
      <c r="BJ127" s="26" t="str">
        <f>+IF(VLOOKUP($B127,'Lista Puestos Valorados'!$B$11:$BK$510,MATCH('Auxiliar General'!BD$4,'Lista Puestos Valorados'!$B$10:$BK$10,0),0)="","No relevante",VLOOKUP($B127,'Lista Puestos Valorados'!$B$11:$BK$510,MATCH('Auxiliar General'!BD$4,'Lista Puestos Valorados'!$B$10:$BK$10,0),0))</f>
        <v>No relevante</v>
      </c>
      <c r="BK127" s="26">
        <f>+HLOOKUP(BJ127,Sistema_Puntos!$Q$5:$Y$43,'Auxiliar General'!BF$5,FALSE)</f>
        <v>0</v>
      </c>
      <c r="BL127" s="26" t="str">
        <f>+IF(VLOOKUP($B127,'Lista Puestos Valorados'!$B$11:$BK$510,MATCH('Auxiliar General'!BF$4,'Lista Puestos Valorados'!$B$10:$BK$10,0),0)="","No relevante",VLOOKUP($B127,'Lista Puestos Valorados'!$B$11:$BK$510,MATCH('Auxiliar General'!BF$4,'Lista Puestos Valorados'!$B$10:$BK$10,0),0))</f>
        <v>No relevante</v>
      </c>
      <c r="BM127" s="26">
        <f>+HLOOKUP(BL127,Sistema_Puntos!$Q$5:$Y$43,'Auxiliar General'!BH$5,FALSE)</f>
        <v>0</v>
      </c>
      <c r="BN127" s="26" t="str">
        <f>+IF(VLOOKUP($B127,'Lista Puestos Valorados'!$B$11:$BK$510,MATCH('Auxiliar General'!BH$4,'Lista Puestos Valorados'!$B$10:$BK$10,0),0)="","No relevante",VLOOKUP($B127,'Lista Puestos Valorados'!$B$11:$BK$510,MATCH('Auxiliar General'!BH$4,'Lista Puestos Valorados'!$B$10:$BK$10,0),0))</f>
        <v>No relevante</v>
      </c>
      <c r="BO127" s="26">
        <f>+HLOOKUP(BN127,Sistema_Puntos!$Q$5:$Y$43,'Auxiliar General'!BJ$5,FALSE)</f>
        <v>0</v>
      </c>
      <c r="BP127" s="26" t="str">
        <f>+IF(VLOOKUP($B127,'Lista Puestos Valorados'!$B$11:$BK$510,MATCH('Auxiliar General'!BJ$4,'Lista Puestos Valorados'!$B$10:$BK$10,0),0)="","No relevante",VLOOKUP($B127,'Lista Puestos Valorados'!$B$11:$BK$510,MATCH('Auxiliar General'!BJ$4,'Lista Puestos Valorados'!$B$10:$BK$10,0),0))</f>
        <v>No relevante</v>
      </c>
      <c r="BQ127" s="26">
        <f>+HLOOKUP(BP127,Sistema_Puntos!$Q$5:$Y$43,'Auxiliar General'!BL$5,FALSE)</f>
        <v>0</v>
      </c>
      <c r="BR127" s="26" t="str">
        <f>+IF(VLOOKUP($B127,'Lista Puestos Valorados'!$B$11:$BK$510,MATCH('Auxiliar General'!BL$4,'Lista Puestos Valorados'!$B$10:$BK$10,0),0)="","No relevante",VLOOKUP($B127,'Lista Puestos Valorados'!$B$11:$BK$510,MATCH('Auxiliar General'!BL$4,'Lista Puestos Valorados'!$B$10:$BK$10,0),0))</f>
        <v>No relevante</v>
      </c>
      <c r="BS127" s="26">
        <f>+HLOOKUP(BR127,Sistema_Puntos!$Q$5:$Y$43,'Auxiliar General'!BN$5,FALSE)</f>
        <v>0</v>
      </c>
      <c r="BT127" s="26" t="str">
        <f>+IF(VLOOKUP($B127,'Lista Puestos Valorados'!$B$11:$BK$510,MATCH('Auxiliar General'!BN$4,'Lista Puestos Valorados'!$B$10:$BK$10,0),0)="","No relevante",VLOOKUP($B127,'Lista Puestos Valorados'!$B$11:$BK$510,MATCH('Auxiliar General'!BN$4,'Lista Puestos Valorados'!$B$10:$BK$10,0),0))</f>
        <v>No relevante</v>
      </c>
      <c r="BU127" s="26">
        <f>+HLOOKUP(BT127,Sistema_Puntos!$Q$5:$Y$43,'Auxiliar General'!BP$5,FALSE)</f>
        <v>0</v>
      </c>
      <c r="BV127" s="26" t="str">
        <f>+IF(VLOOKUP($B127,'Lista Puestos Valorados'!$B$11:$BK$510,MATCH('Auxiliar General'!BP$4,'Lista Puestos Valorados'!$B$10:$BK$10,0),0)="","No relevante",VLOOKUP($B127,'Lista Puestos Valorados'!$B$11:$BK$510,MATCH('Auxiliar General'!BP$4,'Lista Puestos Valorados'!$B$10:$BK$10,0),0))</f>
        <v>No relevante</v>
      </c>
      <c r="BW127" s="26">
        <f>+HLOOKUP(BV127,Sistema_Puntos!$Q$5:$Y$43,'Auxiliar General'!BR$5,FALSE)</f>
        <v>0</v>
      </c>
      <c r="BX127" s="26" t="str">
        <f>+IF(VLOOKUP($B127,'Lista Puestos Valorados'!$B$11:$BK$510,MATCH('Auxiliar General'!BR$4,'Lista Puestos Valorados'!$B$10:$BK$10,0),0)="","No relevante",VLOOKUP($B127,'Lista Puestos Valorados'!$B$11:$BK$510,MATCH('Auxiliar General'!BR$4,'Lista Puestos Valorados'!$B$10:$BK$10,0),0))</f>
        <v>No relevante</v>
      </c>
      <c r="BY127" s="26">
        <f>+HLOOKUP(BX127,Sistema_Puntos!$Q$5:$Y$43,'Auxiliar General'!BT$5,FALSE)</f>
        <v>0</v>
      </c>
      <c r="BZ127" s="26" t="str">
        <f>+IF(VLOOKUP($B127,'Lista Puestos Valorados'!$B$11:$BK$510,MATCH('Auxiliar General'!BT$4,'Lista Puestos Valorados'!$B$10:$BK$10,0),0)="","No relevante",VLOOKUP($B127,'Lista Puestos Valorados'!$B$11:$BK$510,MATCH('Auxiliar General'!BT$4,'Lista Puestos Valorados'!$B$10:$BK$10,0),0))</f>
        <v>No relevante</v>
      </c>
      <c r="CA127" s="26">
        <f>+HLOOKUP(BZ127,Sistema_Puntos!$Q$5:$Y$43,'Auxiliar General'!BV$5,FALSE)</f>
        <v>0</v>
      </c>
      <c r="CB127" s="26" t="str">
        <f>+IF(VLOOKUP($B127,'Lista Puestos Valorados'!$B$11:$BK$510,MATCH('Auxiliar General'!BV$4,'Lista Puestos Valorados'!$B$10:$BK$10,0),0)="","No relevante",VLOOKUP($B127,'Lista Puestos Valorados'!$B$11:$BK$510,MATCH('Auxiliar General'!BV$4,'Lista Puestos Valorados'!$B$10:$BK$10,0),0))</f>
        <v>No relevante</v>
      </c>
      <c r="CC127" s="26">
        <f>+HLOOKUP(CB127,Sistema_Puntos!$Q$5:$Y$43,'Auxiliar General'!BX$5,FALSE)</f>
        <v>0</v>
      </c>
      <c r="CD127" s="26" t="str">
        <f>+IF(VLOOKUP($B127,'Lista Puestos Valorados'!$B$11:$BK$510,MATCH('Auxiliar General'!BX$4,'Lista Puestos Valorados'!$B$10:$BK$10,0),0)="","No relevante",VLOOKUP($B127,'Lista Puestos Valorados'!$B$11:$BK$510,MATCH('Auxiliar General'!BX$4,'Lista Puestos Valorados'!$B$10:$BK$10,0),0))</f>
        <v>No relevante</v>
      </c>
      <c r="CE127" s="26">
        <f>+HLOOKUP(CD127,Sistema_Puntos!$Q$5:$Y$43,'Auxiliar General'!BZ$5,FALSE)</f>
        <v>0</v>
      </c>
      <c r="CF127" s="26" t="str">
        <f>+IF(VLOOKUP($B127,'Lista Puestos Valorados'!$B$11:$BK$510,MATCH('Auxiliar General'!BZ$4,'Lista Puestos Valorados'!$B$10:$BK$10,0),0)="","No relevante",VLOOKUP($B127,'Lista Puestos Valorados'!$B$11:$BK$510,MATCH('Auxiliar General'!BZ$4,'Lista Puestos Valorados'!$B$10:$BK$10,0),0))</f>
        <v>No relevante</v>
      </c>
      <c r="CG127" s="26">
        <f>+HLOOKUP(CF127,Sistema_Puntos!$Q$5:$Y$43,'Auxiliar General'!CB$5,FALSE)</f>
        <v>0</v>
      </c>
      <c r="CH127" s="29"/>
      <c r="CI127" s="29"/>
    </row>
    <row r="128" spans="2:87" ht="17.55" customHeight="1">
      <c r="B128" s="26">
        <f>+'Listado de Puestos'!B128</f>
        <v>118</v>
      </c>
      <c r="C128" s="26" t="str">
        <f>+IF('Lista Puestos Valorados'!C128="","",'Lista Puestos Valorados'!C128)</f>
        <v/>
      </c>
      <c r="D128" s="26" t="str">
        <f>+IF('Lista Puestos Valorados'!D128="","",'Lista Puestos Valorados'!D128)</f>
        <v/>
      </c>
      <c r="E128" s="26" t="str">
        <f>+IF('Lista Puestos Valorados'!E128="","",'Lista Puestos Valorados'!E128)</f>
        <v/>
      </c>
      <c r="F128" s="26" t="str">
        <f>+IF('Lista Puestos Valorados'!F128="","",'Lista Puestos Valorados'!F128)</f>
        <v/>
      </c>
      <c r="G128" s="26" t="str">
        <f>+IF('Lista Puestos Valorados'!G128="","",'Lista Puestos Valorados'!G128)</f>
        <v/>
      </c>
      <c r="H128" s="26" t="str">
        <f>+IF('Lista Puestos Valorados'!H128="","",'Lista Puestos Valorados'!H128)</f>
        <v/>
      </c>
      <c r="I128" s="26" t="str">
        <f>+IF('Lista Puestos Valorados'!I128="","",'Lista Puestos Valorados'!I128)</f>
        <v/>
      </c>
      <c r="J128" s="118" t="e">
        <f t="array" ref="J128">+IF(L128="","",_xlfn.IFS(L128&lt;='Cortes de Agrupacion'!$F$15,'Cortes de Agrupacion'!$E$15,'Resultados General'!L128&lt;='Cortes de Agrupacion'!$F$14,'Cortes de Agrupacion'!$E$14,'Resultados General'!L128&lt;='Cortes de Agrupacion'!$F$13,'Cortes de Agrupacion'!$E$13,L128&lt;='Cortes de Agrupacion'!$F$12,'Cortes de Agrupacion'!$E$12,'Resultados General'!L128&lt;='Cortes de Agrupacion'!$F$11,'Cortes de Agrupacion'!$E$11,'Resultados General'!L128&lt;='Cortes de Agrupacion'!$F$10,'Cortes de Agrupacion'!$E$10,'Resultados General'!L128&lt;='Cortes de Agrupacion'!$F$9,'Cortes de Agrupacion'!$E$9,'Resultados General'!L128&lt;='Cortes de Agrupacion'!$F$8,'Cortes de Agrupacion'!$E$8,'Resultados General'!L128&lt;='Cortes de Agrupacion'!$F$7,'Cortes de Agrupacion'!$E$7,'Resultados General'!L128&lt;='Cortes de Agrupacion'!$F$6,'Cortes de Agrupacion'!$E$6))</f>
        <v>#VALUE!</v>
      </c>
      <c r="K128" s="118" t="str">
        <f t="shared" si="2"/>
        <v/>
      </c>
      <c r="L128" s="124" t="e">
        <f>#VALUE!</f>
        <v>#VALUE!</v>
      </c>
      <c r="M128" s="26" t="e">
        <f ca="1">+_xlfn.IFNA(VLOOKUP(C128,'Distribución de puestos'!$B$8:$I$507,8,0),"")</f>
        <v>#NAME?</v>
      </c>
      <c r="N128" s="26" t="str">
        <f>+IF(VLOOKUP($B128,'Lista Puestos Valorados'!$B$11:$BK$510,MATCH('Auxiliar General'!H$4,'Lista Puestos Valorados'!$B$10:$BK$10,0),0)="","No relevante",VLOOKUP($B128,'Lista Puestos Valorados'!$B$11:$BK$510,MATCH('Auxiliar General'!H$4,'Lista Puestos Valorados'!$B$10:$BK$10,0),0))</f>
        <v>No relevante</v>
      </c>
      <c r="O128" s="26">
        <f>+HLOOKUP(N128,Sistema_Puntos!$Q$5:$Y$43,'Auxiliar General'!J$5,FALSE)</f>
        <v>0</v>
      </c>
      <c r="P128" s="26" t="str">
        <f>+IF(VLOOKUP($B128,'Lista Puestos Valorados'!$B$11:$BK$510,MATCH('Auxiliar General'!J$4,'Lista Puestos Valorados'!$B$10:$BK$10,0),0)="","No relevante",VLOOKUP($B128,'Lista Puestos Valorados'!$B$11:$BK$510,MATCH('Auxiliar General'!J$4,'Lista Puestos Valorados'!$B$10:$BK$10,0),0))</f>
        <v>No relevante</v>
      </c>
      <c r="Q128" s="26">
        <f>+HLOOKUP(P128,Sistema_Puntos!$Q$5:$Y$43,'Auxiliar General'!L$5,FALSE)</f>
        <v>0</v>
      </c>
      <c r="R128" s="26" t="str">
        <f>+IF(VLOOKUP($B128,'Lista Puestos Valorados'!$B$11:$BK$510,MATCH('Auxiliar General'!L$4,'Lista Puestos Valorados'!$B$10:$BK$10,0),0)="","No relevante",VLOOKUP($B128,'Lista Puestos Valorados'!$B$11:$BK$510,MATCH('Auxiliar General'!L$4,'Lista Puestos Valorados'!$B$10:$BK$10,0),0))</f>
        <v>No relevante</v>
      </c>
      <c r="S128" s="26">
        <f>+HLOOKUP(R128,Sistema_Puntos!$Q$5:$Y$43,'Auxiliar General'!N$5,FALSE)</f>
        <v>0</v>
      </c>
      <c r="T128" s="26" t="str">
        <f>+IF(VLOOKUP($B128,'Lista Puestos Valorados'!$B$11:$BK$510,MATCH('Auxiliar General'!N$4,'Lista Puestos Valorados'!$B$10:$BK$10,0),0)="","No relevante",VLOOKUP($B128,'Lista Puestos Valorados'!$B$11:$BK$510,MATCH('Auxiliar General'!N$4,'Lista Puestos Valorados'!$B$10:$BK$10,0),0))</f>
        <v>No relevante</v>
      </c>
      <c r="U128" s="26">
        <f>+HLOOKUP(T128,Sistema_Puntos!$Q$5:$Y$43,'Auxiliar General'!P$5,FALSE)</f>
        <v>0</v>
      </c>
      <c r="V128" s="26" t="str">
        <f>+IF(VLOOKUP($B128,'Lista Puestos Valorados'!$B$11:$BK$510,MATCH('Auxiliar General'!P$4,'Lista Puestos Valorados'!$B$10:$BK$10,0),0)="","No relevante",VLOOKUP($B128,'Lista Puestos Valorados'!$B$11:$BK$510,MATCH('Auxiliar General'!P$4,'Lista Puestos Valorados'!$B$10:$BK$10,0),0))</f>
        <v>No relevante</v>
      </c>
      <c r="W128" s="26">
        <f>+HLOOKUP(V128,Sistema_Puntos!$Q$5:$Y$43,'Auxiliar General'!R$5,FALSE)</f>
        <v>0</v>
      </c>
      <c r="X128" s="26" t="str">
        <f>+IF(VLOOKUP($B128,'Lista Puestos Valorados'!$B$11:$BK$510,MATCH('Auxiliar General'!R$4,'Lista Puestos Valorados'!$B$10:$BK$10,0),0)="","No relevante",VLOOKUP($B128,'Lista Puestos Valorados'!$B$11:$BK$510,MATCH('Auxiliar General'!R$4,'Lista Puestos Valorados'!$B$10:$BK$10,0),0))</f>
        <v>No relevante</v>
      </c>
      <c r="Y128" s="26">
        <f>+HLOOKUP(X128,Sistema_Puntos!$Q$5:$Y$43,'Auxiliar General'!T$5,FALSE)</f>
        <v>0</v>
      </c>
      <c r="Z128" s="26" t="str">
        <f>+IF(VLOOKUP($B128,'Lista Puestos Valorados'!$B$11:$BK$510,MATCH('Auxiliar General'!T$4,'Lista Puestos Valorados'!$B$10:$BK$10,0),0)="","No relevante",VLOOKUP($B128,'Lista Puestos Valorados'!$B$11:$BK$510,MATCH('Auxiliar General'!T$4,'Lista Puestos Valorados'!$B$10:$BK$10,0),0))</f>
        <v>No relevante</v>
      </c>
      <c r="AA128" s="26">
        <f>+HLOOKUP(Z128,Sistema_Puntos!$Q$5:$Y$43,'Auxiliar General'!V$5,FALSE)</f>
        <v>0</v>
      </c>
      <c r="AB128" s="26" t="str">
        <f>+IF(VLOOKUP($B128,'Lista Puestos Valorados'!$B$11:$BK$510,MATCH('Auxiliar General'!V$4,'Lista Puestos Valorados'!$B$10:$BK$10,0),0)="","No relevante",VLOOKUP($B128,'Lista Puestos Valorados'!$B$11:$BK$510,MATCH('Auxiliar General'!V$4,'Lista Puestos Valorados'!$B$10:$BK$10,0),0))</f>
        <v>No relevante</v>
      </c>
      <c r="AC128" s="26">
        <f>+HLOOKUP(AB128,Sistema_Puntos!$Q$5:$Y$43,'Auxiliar General'!X$5,FALSE)</f>
        <v>0</v>
      </c>
      <c r="AD128" s="26" t="str">
        <f>+IF(VLOOKUP($B128,'Lista Puestos Valorados'!$B$11:$BK$510,MATCH('Auxiliar General'!X$4,'Lista Puestos Valorados'!$B$10:$BK$10,0),0)="","No relevante",VLOOKUP($B128,'Lista Puestos Valorados'!$B$11:$BK$510,MATCH('Auxiliar General'!X$4,'Lista Puestos Valorados'!$B$10:$BK$10,0),0))</f>
        <v>No relevante</v>
      </c>
      <c r="AE128" s="26">
        <f>+HLOOKUP(AD128,Sistema_Puntos!$Q$5:$Y$43,'Auxiliar General'!Z$5,FALSE)</f>
        <v>0</v>
      </c>
      <c r="AF128" s="26" t="str">
        <f>+IF(VLOOKUP($B128,'Lista Puestos Valorados'!$B$11:$BK$510,MATCH('Auxiliar General'!Z$4,'Lista Puestos Valorados'!$B$10:$BK$10,0),0)="","No relevante",VLOOKUP($B128,'Lista Puestos Valorados'!$B$11:$BK$510,MATCH('Auxiliar General'!Z$4,'Lista Puestos Valorados'!$B$10:$BK$10,0),0))</f>
        <v>No relevante</v>
      </c>
      <c r="AG128" s="26">
        <f>+HLOOKUP(AF128,Sistema_Puntos!$Q$5:$Y$43,'Auxiliar General'!AB$5,FALSE)</f>
        <v>0</v>
      </c>
      <c r="AH128" s="26" t="str">
        <f>+IF(VLOOKUP($B128,'Lista Puestos Valorados'!$B$11:$BK$510,MATCH('Auxiliar General'!AB$4,'Lista Puestos Valorados'!$B$10:$BK$10,0),0)="","No relevante",VLOOKUP($B128,'Lista Puestos Valorados'!$B$11:$BK$510,MATCH('Auxiliar General'!AB$4,'Lista Puestos Valorados'!$B$10:$BK$10,0),0))</f>
        <v>No relevante</v>
      </c>
      <c r="AI128" s="26">
        <f>+HLOOKUP(AH128,Sistema_Puntos!$Q$5:$Y$43,'Auxiliar General'!AD$5,FALSE)</f>
        <v>0</v>
      </c>
      <c r="AJ128" s="26" t="str">
        <f>+IF(VLOOKUP($B128,'Lista Puestos Valorados'!$B$11:$BK$510,MATCH('Auxiliar General'!AD$4,'Lista Puestos Valorados'!$B$10:$BK$10,0),0)="","No relevante",VLOOKUP($B128,'Lista Puestos Valorados'!$B$11:$BK$510,MATCH('Auxiliar General'!AD$4,'Lista Puestos Valorados'!$B$10:$BK$10,0),0))</f>
        <v>No relevante</v>
      </c>
      <c r="AK128" s="26">
        <f>+HLOOKUP(AJ128,Sistema_Puntos!$Q$5:$Y$43,'Auxiliar General'!AF$5,FALSE)</f>
        <v>0</v>
      </c>
      <c r="AL128" s="26" t="str">
        <f>+IF(VLOOKUP($B128,'Lista Puestos Valorados'!$B$11:$BK$510,MATCH('Auxiliar General'!AF$4,'Lista Puestos Valorados'!$B$10:$BK$10,0),0)="","No relevante",VLOOKUP($B128,'Lista Puestos Valorados'!$B$11:$BK$510,MATCH('Auxiliar General'!AF$4,'Lista Puestos Valorados'!$B$10:$BK$10,0),0))</f>
        <v>No relevante</v>
      </c>
      <c r="AM128" s="26">
        <f>+HLOOKUP(AL128,Sistema_Puntos!$Q$5:$Y$43,'Auxiliar General'!AH$5,FALSE)</f>
        <v>0</v>
      </c>
      <c r="AN128" s="26" t="str">
        <f>+IF(VLOOKUP($B128,'Lista Puestos Valorados'!$B$11:$BK$510,MATCH('Auxiliar General'!AH$4,'Lista Puestos Valorados'!$B$10:$BK$10,0),0)="","No relevante",VLOOKUP($B128,'Lista Puestos Valorados'!$B$11:$BK$510,MATCH('Auxiliar General'!AH$4,'Lista Puestos Valorados'!$B$10:$BK$10,0),0))</f>
        <v>No relevante</v>
      </c>
      <c r="AO128" s="26">
        <f>+HLOOKUP(AN128,Sistema_Puntos!$Q$5:$Y$43,'Auxiliar General'!AJ$5,FALSE)</f>
        <v>0</v>
      </c>
      <c r="AP128" s="26" t="str">
        <f>+IF(VLOOKUP($B128,'Lista Puestos Valorados'!$B$11:$BK$510,MATCH('Auxiliar General'!AJ$4,'Lista Puestos Valorados'!$B$10:$BK$10,0),0)="","No relevante",VLOOKUP($B128,'Lista Puestos Valorados'!$B$11:$BK$510,MATCH('Auxiliar General'!AJ$4,'Lista Puestos Valorados'!$B$10:$BK$10,0),0))</f>
        <v>No relevante</v>
      </c>
      <c r="AQ128" s="26">
        <f>+HLOOKUP(AP128,Sistema_Puntos!$Q$5:$Y$43,'Auxiliar General'!AL$5,FALSE)</f>
        <v>0</v>
      </c>
      <c r="AR128" s="26" t="str">
        <f>+IF(VLOOKUP($B128,'Lista Puestos Valorados'!$B$11:$BK$510,MATCH('Auxiliar General'!AL$4,'Lista Puestos Valorados'!$B$10:$BK$10,0),0)="","No relevante",VLOOKUP($B128,'Lista Puestos Valorados'!$B$11:$BK$510,MATCH('Auxiliar General'!AL$4,'Lista Puestos Valorados'!$B$10:$BK$10,0),0))</f>
        <v>No relevante</v>
      </c>
      <c r="AS128" s="26">
        <f>+HLOOKUP(AR128,Sistema_Puntos!$Q$5:$Y$43,'Auxiliar General'!AN$5,FALSE)</f>
        <v>0</v>
      </c>
      <c r="AT128" s="26" t="str">
        <f>+IF(VLOOKUP($B128,'Lista Puestos Valorados'!$B$11:$BK$510,MATCH('Auxiliar General'!AN$4,'Lista Puestos Valorados'!$B$10:$BK$10,0),0)="","No relevante",VLOOKUP($B128,'Lista Puestos Valorados'!$B$11:$BK$510,MATCH('Auxiliar General'!AN$4,'Lista Puestos Valorados'!$B$10:$BK$10,0),0))</f>
        <v>No relevante</v>
      </c>
      <c r="AU128" s="26">
        <f>+HLOOKUP(AT128,Sistema_Puntos!$Q$5:$Y$43,'Auxiliar General'!AP$5,FALSE)</f>
        <v>0</v>
      </c>
      <c r="AV128" s="26" t="str">
        <f>+IF(VLOOKUP($B128,'Lista Puestos Valorados'!$B$11:$BK$510,MATCH('Auxiliar General'!AP$4,'Lista Puestos Valorados'!$B$10:$BK$10,0),0)="","No relevante",VLOOKUP($B128,'Lista Puestos Valorados'!$B$11:$BK$510,MATCH('Auxiliar General'!AP$4,'Lista Puestos Valorados'!$B$10:$BK$10,0),0))</f>
        <v>No relevante</v>
      </c>
      <c r="AW128" s="26">
        <f>+HLOOKUP(AV128,Sistema_Puntos!$Q$5:$Y$43,'Auxiliar General'!AR$5,FALSE)</f>
        <v>0</v>
      </c>
      <c r="AX128" s="26" t="str">
        <f>+IF(VLOOKUP($B128,'Lista Puestos Valorados'!$B$11:$BK$510,MATCH('Auxiliar General'!AR$4,'Lista Puestos Valorados'!$B$10:$BK$10,0),0)="","No relevante",VLOOKUP($B128,'Lista Puestos Valorados'!$B$11:$BK$510,MATCH('Auxiliar General'!AR$4,'Lista Puestos Valorados'!$B$10:$BK$10,0),0))</f>
        <v>No relevante</v>
      </c>
      <c r="AY128" s="26">
        <f>+HLOOKUP(AX128,Sistema_Puntos!$Q$5:$Y$43,'Auxiliar General'!AT$5,FALSE)</f>
        <v>0</v>
      </c>
      <c r="AZ128" s="26" t="str">
        <f>+IF(VLOOKUP($B128,'Lista Puestos Valorados'!$B$11:$BK$510,MATCH('Auxiliar General'!AT$4,'Lista Puestos Valorados'!$B$10:$BK$10,0),0)="","No relevante",VLOOKUP($B128,'Lista Puestos Valorados'!$B$11:$BK$510,MATCH('Auxiliar General'!AT$4,'Lista Puestos Valorados'!$B$10:$BK$10,0),0))</f>
        <v>No relevante</v>
      </c>
      <c r="BA128" s="26">
        <f>+HLOOKUP(AZ128,Sistema_Puntos!$Q$5:$Y$43,'Auxiliar General'!AV$5,FALSE)</f>
        <v>0</v>
      </c>
      <c r="BB128" s="26" t="str">
        <f>+IF(VLOOKUP($B128,'Lista Puestos Valorados'!$B$11:$BK$510,MATCH('Auxiliar General'!AV$4,'Lista Puestos Valorados'!$B$10:$BK$10,0),0)="","No relevante",VLOOKUP($B128,'Lista Puestos Valorados'!$B$11:$BK$510,MATCH('Auxiliar General'!AV$4,'Lista Puestos Valorados'!$B$10:$BK$10,0),0))</f>
        <v>No relevante</v>
      </c>
      <c r="BC128" s="26">
        <f>+HLOOKUP(BB128,Sistema_Puntos!$Q$5:$Y$43,'Auxiliar General'!AX$5,FALSE)</f>
        <v>0</v>
      </c>
      <c r="BD128" s="26" t="str">
        <f>+IF(VLOOKUP($B128,'Lista Puestos Valorados'!$B$11:$BK$510,MATCH('Auxiliar General'!AX$4,'Lista Puestos Valorados'!$B$10:$BK$10,0),0)="","No relevante",VLOOKUP($B128,'Lista Puestos Valorados'!$B$11:$BK$510,MATCH('Auxiliar General'!AX$4,'Lista Puestos Valorados'!$B$10:$BK$10,0),0))</f>
        <v>No relevante</v>
      </c>
      <c r="BE128" s="26">
        <f>+HLOOKUP(BD128,Sistema_Puntos!$Q$5:$Y$43,'Auxiliar General'!AZ$5,FALSE)</f>
        <v>0</v>
      </c>
      <c r="BF128" s="26" t="str">
        <f>+IF(VLOOKUP($B128,'Lista Puestos Valorados'!$B$11:$BK$510,MATCH('Auxiliar General'!AZ$4,'Lista Puestos Valorados'!$B$10:$BK$10,0),0)="","No relevante",VLOOKUP($B128,'Lista Puestos Valorados'!$B$11:$BK$510,MATCH('Auxiliar General'!AZ$4,'Lista Puestos Valorados'!$B$10:$BK$10,0),0))</f>
        <v>No relevante</v>
      </c>
      <c r="BG128" s="26">
        <f>+HLOOKUP(BF128,Sistema_Puntos!$Q$5:$Y$43,'Auxiliar General'!BB$5,FALSE)</f>
        <v>0</v>
      </c>
      <c r="BH128" s="26" t="str">
        <f>+IF(VLOOKUP($B128,'Lista Puestos Valorados'!$B$11:$BK$510,MATCH('Auxiliar General'!BB$4,'Lista Puestos Valorados'!$B$10:$BK$10,0),0)="","No relevante",VLOOKUP($B128,'Lista Puestos Valorados'!$B$11:$BK$510,MATCH('Auxiliar General'!BB$4,'Lista Puestos Valorados'!$B$10:$BK$10,0),0))</f>
        <v>No relevante</v>
      </c>
      <c r="BI128" s="26">
        <f>+HLOOKUP(BH128,Sistema_Puntos!$Q$5:$Y$43,'Auxiliar General'!BD$5,FALSE)</f>
        <v>0</v>
      </c>
      <c r="BJ128" s="26" t="str">
        <f>+IF(VLOOKUP($B128,'Lista Puestos Valorados'!$B$11:$BK$510,MATCH('Auxiliar General'!BD$4,'Lista Puestos Valorados'!$B$10:$BK$10,0),0)="","No relevante",VLOOKUP($B128,'Lista Puestos Valorados'!$B$11:$BK$510,MATCH('Auxiliar General'!BD$4,'Lista Puestos Valorados'!$B$10:$BK$10,0),0))</f>
        <v>No relevante</v>
      </c>
      <c r="BK128" s="26">
        <f>+HLOOKUP(BJ128,Sistema_Puntos!$Q$5:$Y$43,'Auxiliar General'!BF$5,FALSE)</f>
        <v>0</v>
      </c>
      <c r="BL128" s="26" t="str">
        <f>+IF(VLOOKUP($B128,'Lista Puestos Valorados'!$B$11:$BK$510,MATCH('Auxiliar General'!BF$4,'Lista Puestos Valorados'!$B$10:$BK$10,0),0)="","No relevante",VLOOKUP($B128,'Lista Puestos Valorados'!$B$11:$BK$510,MATCH('Auxiliar General'!BF$4,'Lista Puestos Valorados'!$B$10:$BK$10,0),0))</f>
        <v>No relevante</v>
      </c>
      <c r="BM128" s="26">
        <f>+HLOOKUP(BL128,Sistema_Puntos!$Q$5:$Y$43,'Auxiliar General'!BH$5,FALSE)</f>
        <v>0</v>
      </c>
      <c r="BN128" s="26" t="str">
        <f>+IF(VLOOKUP($B128,'Lista Puestos Valorados'!$B$11:$BK$510,MATCH('Auxiliar General'!BH$4,'Lista Puestos Valorados'!$B$10:$BK$10,0),0)="","No relevante",VLOOKUP($B128,'Lista Puestos Valorados'!$B$11:$BK$510,MATCH('Auxiliar General'!BH$4,'Lista Puestos Valorados'!$B$10:$BK$10,0),0))</f>
        <v>No relevante</v>
      </c>
      <c r="BO128" s="26">
        <f>+HLOOKUP(BN128,Sistema_Puntos!$Q$5:$Y$43,'Auxiliar General'!BJ$5,FALSE)</f>
        <v>0</v>
      </c>
      <c r="BP128" s="26" t="str">
        <f>+IF(VLOOKUP($B128,'Lista Puestos Valorados'!$B$11:$BK$510,MATCH('Auxiliar General'!BJ$4,'Lista Puestos Valorados'!$B$10:$BK$10,0),0)="","No relevante",VLOOKUP($B128,'Lista Puestos Valorados'!$B$11:$BK$510,MATCH('Auxiliar General'!BJ$4,'Lista Puestos Valorados'!$B$10:$BK$10,0),0))</f>
        <v>No relevante</v>
      </c>
      <c r="BQ128" s="26">
        <f>+HLOOKUP(BP128,Sistema_Puntos!$Q$5:$Y$43,'Auxiliar General'!BL$5,FALSE)</f>
        <v>0</v>
      </c>
      <c r="BR128" s="26" t="str">
        <f>+IF(VLOOKUP($B128,'Lista Puestos Valorados'!$B$11:$BK$510,MATCH('Auxiliar General'!BL$4,'Lista Puestos Valorados'!$B$10:$BK$10,0),0)="","No relevante",VLOOKUP($B128,'Lista Puestos Valorados'!$B$11:$BK$510,MATCH('Auxiliar General'!BL$4,'Lista Puestos Valorados'!$B$10:$BK$10,0),0))</f>
        <v>No relevante</v>
      </c>
      <c r="BS128" s="26">
        <f>+HLOOKUP(BR128,Sistema_Puntos!$Q$5:$Y$43,'Auxiliar General'!BN$5,FALSE)</f>
        <v>0</v>
      </c>
      <c r="BT128" s="26" t="str">
        <f>+IF(VLOOKUP($B128,'Lista Puestos Valorados'!$B$11:$BK$510,MATCH('Auxiliar General'!BN$4,'Lista Puestos Valorados'!$B$10:$BK$10,0),0)="","No relevante",VLOOKUP($B128,'Lista Puestos Valorados'!$B$11:$BK$510,MATCH('Auxiliar General'!BN$4,'Lista Puestos Valorados'!$B$10:$BK$10,0),0))</f>
        <v>No relevante</v>
      </c>
      <c r="BU128" s="26">
        <f>+HLOOKUP(BT128,Sistema_Puntos!$Q$5:$Y$43,'Auxiliar General'!BP$5,FALSE)</f>
        <v>0</v>
      </c>
      <c r="BV128" s="26" t="str">
        <f>+IF(VLOOKUP($B128,'Lista Puestos Valorados'!$B$11:$BK$510,MATCH('Auxiliar General'!BP$4,'Lista Puestos Valorados'!$B$10:$BK$10,0),0)="","No relevante",VLOOKUP($B128,'Lista Puestos Valorados'!$B$11:$BK$510,MATCH('Auxiliar General'!BP$4,'Lista Puestos Valorados'!$B$10:$BK$10,0),0))</f>
        <v>No relevante</v>
      </c>
      <c r="BW128" s="26">
        <f>+HLOOKUP(BV128,Sistema_Puntos!$Q$5:$Y$43,'Auxiliar General'!BR$5,FALSE)</f>
        <v>0</v>
      </c>
      <c r="BX128" s="26" t="str">
        <f>+IF(VLOOKUP($B128,'Lista Puestos Valorados'!$B$11:$BK$510,MATCH('Auxiliar General'!BR$4,'Lista Puestos Valorados'!$B$10:$BK$10,0),0)="","No relevante",VLOOKUP($B128,'Lista Puestos Valorados'!$B$11:$BK$510,MATCH('Auxiliar General'!BR$4,'Lista Puestos Valorados'!$B$10:$BK$10,0),0))</f>
        <v>No relevante</v>
      </c>
      <c r="BY128" s="26">
        <f>+HLOOKUP(BX128,Sistema_Puntos!$Q$5:$Y$43,'Auxiliar General'!BT$5,FALSE)</f>
        <v>0</v>
      </c>
      <c r="BZ128" s="26" t="str">
        <f>+IF(VLOOKUP($B128,'Lista Puestos Valorados'!$B$11:$BK$510,MATCH('Auxiliar General'!BT$4,'Lista Puestos Valorados'!$B$10:$BK$10,0),0)="","No relevante",VLOOKUP($B128,'Lista Puestos Valorados'!$B$11:$BK$510,MATCH('Auxiliar General'!BT$4,'Lista Puestos Valorados'!$B$10:$BK$10,0),0))</f>
        <v>No relevante</v>
      </c>
      <c r="CA128" s="26">
        <f>+HLOOKUP(BZ128,Sistema_Puntos!$Q$5:$Y$43,'Auxiliar General'!BV$5,FALSE)</f>
        <v>0</v>
      </c>
      <c r="CB128" s="26" t="str">
        <f>+IF(VLOOKUP($B128,'Lista Puestos Valorados'!$B$11:$BK$510,MATCH('Auxiliar General'!BV$4,'Lista Puestos Valorados'!$B$10:$BK$10,0),0)="","No relevante",VLOOKUP($B128,'Lista Puestos Valorados'!$B$11:$BK$510,MATCH('Auxiliar General'!BV$4,'Lista Puestos Valorados'!$B$10:$BK$10,0),0))</f>
        <v>No relevante</v>
      </c>
      <c r="CC128" s="26">
        <f>+HLOOKUP(CB128,Sistema_Puntos!$Q$5:$Y$43,'Auxiliar General'!BX$5,FALSE)</f>
        <v>0</v>
      </c>
      <c r="CD128" s="26" t="str">
        <f>+IF(VLOOKUP($B128,'Lista Puestos Valorados'!$B$11:$BK$510,MATCH('Auxiliar General'!BX$4,'Lista Puestos Valorados'!$B$10:$BK$10,0),0)="","No relevante",VLOOKUP($B128,'Lista Puestos Valorados'!$B$11:$BK$510,MATCH('Auxiliar General'!BX$4,'Lista Puestos Valorados'!$B$10:$BK$10,0),0))</f>
        <v>No relevante</v>
      </c>
      <c r="CE128" s="26">
        <f>+HLOOKUP(CD128,Sistema_Puntos!$Q$5:$Y$43,'Auxiliar General'!BZ$5,FALSE)</f>
        <v>0</v>
      </c>
      <c r="CF128" s="26" t="str">
        <f>+IF(VLOOKUP($B128,'Lista Puestos Valorados'!$B$11:$BK$510,MATCH('Auxiliar General'!BZ$4,'Lista Puestos Valorados'!$B$10:$BK$10,0),0)="","No relevante",VLOOKUP($B128,'Lista Puestos Valorados'!$B$11:$BK$510,MATCH('Auxiliar General'!BZ$4,'Lista Puestos Valorados'!$B$10:$BK$10,0),0))</f>
        <v>No relevante</v>
      </c>
      <c r="CG128" s="26">
        <f>+HLOOKUP(CF128,Sistema_Puntos!$Q$5:$Y$43,'Auxiliar General'!CB$5,FALSE)</f>
        <v>0</v>
      </c>
      <c r="CH128" s="29"/>
      <c r="CI128" s="29"/>
    </row>
    <row r="129" spans="2:87" ht="17.55" customHeight="1">
      <c r="B129" s="26">
        <f>+'Listado de Puestos'!B129</f>
        <v>119</v>
      </c>
      <c r="C129" s="26" t="str">
        <f>+IF('Lista Puestos Valorados'!C129="","",'Lista Puestos Valorados'!C129)</f>
        <v/>
      </c>
      <c r="D129" s="26" t="str">
        <f>+IF('Lista Puestos Valorados'!D129="","",'Lista Puestos Valorados'!D129)</f>
        <v/>
      </c>
      <c r="E129" s="26" t="str">
        <f>+IF('Lista Puestos Valorados'!E129="","",'Lista Puestos Valorados'!E129)</f>
        <v/>
      </c>
      <c r="F129" s="26" t="str">
        <f>+IF('Lista Puestos Valorados'!F129="","",'Lista Puestos Valorados'!F129)</f>
        <v/>
      </c>
      <c r="G129" s="26" t="str">
        <f>+IF('Lista Puestos Valorados'!G129="","",'Lista Puestos Valorados'!G129)</f>
        <v/>
      </c>
      <c r="H129" s="26" t="str">
        <f>+IF('Lista Puestos Valorados'!H129="","",'Lista Puestos Valorados'!H129)</f>
        <v/>
      </c>
      <c r="I129" s="26" t="str">
        <f>+IF('Lista Puestos Valorados'!I129="","",'Lista Puestos Valorados'!I129)</f>
        <v/>
      </c>
      <c r="J129" s="118" t="e">
        <f t="array" ref="J129">+IF(L129="","",_xlfn.IFS(L129&lt;='Cortes de Agrupacion'!$F$15,'Cortes de Agrupacion'!$E$15,'Resultados General'!L129&lt;='Cortes de Agrupacion'!$F$14,'Cortes de Agrupacion'!$E$14,'Resultados General'!L129&lt;='Cortes de Agrupacion'!$F$13,'Cortes de Agrupacion'!$E$13,L129&lt;='Cortes de Agrupacion'!$F$12,'Cortes de Agrupacion'!$E$12,'Resultados General'!L129&lt;='Cortes de Agrupacion'!$F$11,'Cortes de Agrupacion'!$E$11,'Resultados General'!L129&lt;='Cortes de Agrupacion'!$F$10,'Cortes de Agrupacion'!$E$10,'Resultados General'!L129&lt;='Cortes de Agrupacion'!$F$9,'Cortes de Agrupacion'!$E$9,'Resultados General'!L129&lt;='Cortes de Agrupacion'!$F$8,'Cortes de Agrupacion'!$E$8,'Resultados General'!L129&lt;='Cortes de Agrupacion'!$F$7,'Cortes de Agrupacion'!$E$7,'Resultados General'!L129&lt;='Cortes de Agrupacion'!$F$6,'Cortes de Agrupacion'!$E$6))</f>
        <v>#VALUE!</v>
      </c>
      <c r="K129" s="118" t="str">
        <f t="shared" si="2"/>
        <v/>
      </c>
      <c r="L129" s="124" t="e">
        <f>#VALUE!</f>
        <v>#VALUE!</v>
      </c>
      <c r="M129" s="26" t="e">
        <f ca="1">+_xlfn.IFNA(VLOOKUP(C129,'Distribución de puestos'!$B$8:$I$507,8,0),"")</f>
        <v>#NAME?</v>
      </c>
      <c r="N129" s="26" t="str">
        <f>+IF(VLOOKUP($B129,'Lista Puestos Valorados'!$B$11:$BK$510,MATCH('Auxiliar General'!H$4,'Lista Puestos Valorados'!$B$10:$BK$10,0),0)="","No relevante",VLOOKUP($B129,'Lista Puestos Valorados'!$B$11:$BK$510,MATCH('Auxiliar General'!H$4,'Lista Puestos Valorados'!$B$10:$BK$10,0),0))</f>
        <v>No relevante</v>
      </c>
      <c r="O129" s="26">
        <f>+HLOOKUP(N129,Sistema_Puntos!$Q$5:$Y$43,'Auxiliar General'!J$5,FALSE)</f>
        <v>0</v>
      </c>
      <c r="P129" s="26" t="str">
        <f>+IF(VLOOKUP($B129,'Lista Puestos Valorados'!$B$11:$BK$510,MATCH('Auxiliar General'!J$4,'Lista Puestos Valorados'!$B$10:$BK$10,0),0)="","No relevante",VLOOKUP($B129,'Lista Puestos Valorados'!$B$11:$BK$510,MATCH('Auxiliar General'!J$4,'Lista Puestos Valorados'!$B$10:$BK$10,0),0))</f>
        <v>No relevante</v>
      </c>
      <c r="Q129" s="26">
        <f>+HLOOKUP(P129,Sistema_Puntos!$Q$5:$Y$43,'Auxiliar General'!L$5,FALSE)</f>
        <v>0</v>
      </c>
      <c r="R129" s="26" t="str">
        <f>+IF(VLOOKUP($B129,'Lista Puestos Valorados'!$B$11:$BK$510,MATCH('Auxiliar General'!L$4,'Lista Puestos Valorados'!$B$10:$BK$10,0),0)="","No relevante",VLOOKUP($B129,'Lista Puestos Valorados'!$B$11:$BK$510,MATCH('Auxiliar General'!L$4,'Lista Puestos Valorados'!$B$10:$BK$10,0),0))</f>
        <v>No relevante</v>
      </c>
      <c r="S129" s="26">
        <f>+HLOOKUP(R129,Sistema_Puntos!$Q$5:$Y$43,'Auxiliar General'!N$5,FALSE)</f>
        <v>0</v>
      </c>
      <c r="T129" s="26" t="str">
        <f>+IF(VLOOKUP($B129,'Lista Puestos Valorados'!$B$11:$BK$510,MATCH('Auxiliar General'!N$4,'Lista Puestos Valorados'!$B$10:$BK$10,0),0)="","No relevante",VLOOKUP($B129,'Lista Puestos Valorados'!$B$11:$BK$510,MATCH('Auxiliar General'!N$4,'Lista Puestos Valorados'!$B$10:$BK$10,0),0))</f>
        <v>No relevante</v>
      </c>
      <c r="U129" s="26">
        <f>+HLOOKUP(T129,Sistema_Puntos!$Q$5:$Y$43,'Auxiliar General'!P$5,FALSE)</f>
        <v>0</v>
      </c>
      <c r="V129" s="26" t="str">
        <f>+IF(VLOOKUP($B129,'Lista Puestos Valorados'!$B$11:$BK$510,MATCH('Auxiliar General'!P$4,'Lista Puestos Valorados'!$B$10:$BK$10,0),0)="","No relevante",VLOOKUP($B129,'Lista Puestos Valorados'!$B$11:$BK$510,MATCH('Auxiliar General'!P$4,'Lista Puestos Valorados'!$B$10:$BK$10,0),0))</f>
        <v>No relevante</v>
      </c>
      <c r="W129" s="26">
        <f>+HLOOKUP(V129,Sistema_Puntos!$Q$5:$Y$43,'Auxiliar General'!R$5,FALSE)</f>
        <v>0</v>
      </c>
      <c r="X129" s="26" t="str">
        <f>+IF(VLOOKUP($B129,'Lista Puestos Valorados'!$B$11:$BK$510,MATCH('Auxiliar General'!R$4,'Lista Puestos Valorados'!$B$10:$BK$10,0),0)="","No relevante",VLOOKUP($B129,'Lista Puestos Valorados'!$B$11:$BK$510,MATCH('Auxiliar General'!R$4,'Lista Puestos Valorados'!$B$10:$BK$10,0),0))</f>
        <v>No relevante</v>
      </c>
      <c r="Y129" s="26">
        <f>+HLOOKUP(X129,Sistema_Puntos!$Q$5:$Y$43,'Auxiliar General'!T$5,FALSE)</f>
        <v>0</v>
      </c>
      <c r="Z129" s="26" t="str">
        <f>+IF(VLOOKUP($B129,'Lista Puestos Valorados'!$B$11:$BK$510,MATCH('Auxiliar General'!T$4,'Lista Puestos Valorados'!$B$10:$BK$10,0),0)="","No relevante",VLOOKUP($B129,'Lista Puestos Valorados'!$B$11:$BK$510,MATCH('Auxiliar General'!T$4,'Lista Puestos Valorados'!$B$10:$BK$10,0),0))</f>
        <v>No relevante</v>
      </c>
      <c r="AA129" s="26">
        <f>+HLOOKUP(Z129,Sistema_Puntos!$Q$5:$Y$43,'Auxiliar General'!V$5,FALSE)</f>
        <v>0</v>
      </c>
      <c r="AB129" s="26" t="str">
        <f>+IF(VLOOKUP($B129,'Lista Puestos Valorados'!$B$11:$BK$510,MATCH('Auxiliar General'!V$4,'Lista Puestos Valorados'!$B$10:$BK$10,0),0)="","No relevante",VLOOKUP($B129,'Lista Puestos Valorados'!$B$11:$BK$510,MATCH('Auxiliar General'!V$4,'Lista Puestos Valorados'!$B$10:$BK$10,0),0))</f>
        <v>No relevante</v>
      </c>
      <c r="AC129" s="26">
        <f>+HLOOKUP(AB129,Sistema_Puntos!$Q$5:$Y$43,'Auxiliar General'!X$5,FALSE)</f>
        <v>0</v>
      </c>
      <c r="AD129" s="26" t="str">
        <f>+IF(VLOOKUP($B129,'Lista Puestos Valorados'!$B$11:$BK$510,MATCH('Auxiliar General'!X$4,'Lista Puestos Valorados'!$B$10:$BK$10,0),0)="","No relevante",VLOOKUP($B129,'Lista Puestos Valorados'!$B$11:$BK$510,MATCH('Auxiliar General'!X$4,'Lista Puestos Valorados'!$B$10:$BK$10,0),0))</f>
        <v>No relevante</v>
      </c>
      <c r="AE129" s="26">
        <f>+HLOOKUP(AD129,Sistema_Puntos!$Q$5:$Y$43,'Auxiliar General'!Z$5,FALSE)</f>
        <v>0</v>
      </c>
      <c r="AF129" s="26" t="str">
        <f>+IF(VLOOKUP($B129,'Lista Puestos Valorados'!$B$11:$BK$510,MATCH('Auxiliar General'!Z$4,'Lista Puestos Valorados'!$B$10:$BK$10,0),0)="","No relevante",VLOOKUP($B129,'Lista Puestos Valorados'!$B$11:$BK$510,MATCH('Auxiliar General'!Z$4,'Lista Puestos Valorados'!$B$10:$BK$10,0),0))</f>
        <v>No relevante</v>
      </c>
      <c r="AG129" s="26">
        <f>+HLOOKUP(AF129,Sistema_Puntos!$Q$5:$Y$43,'Auxiliar General'!AB$5,FALSE)</f>
        <v>0</v>
      </c>
      <c r="AH129" s="26" t="str">
        <f>+IF(VLOOKUP($B129,'Lista Puestos Valorados'!$B$11:$BK$510,MATCH('Auxiliar General'!AB$4,'Lista Puestos Valorados'!$B$10:$BK$10,0),0)="","No relevante",VLOOKUP($B129,'Lista Puestos Valorados'!$B$11:$BK$510,MATCH('Auxiliar General'!AB$4,'Lista Puestos Valorados'!$B$10:$BK$10,0),0))</f>
        <v>No relevante</v>
      </c>
      <c r="AI129" s="26">
        <f>+HLOOKUP(AH129,Sistema_Puntos!$Q$5:$Y$43,'Auxiliar General'!AD$5,FALSE)</f>
        <v>0</v>
      </c>
      <c r="AJ129" s="26" t="str">
        <f>+IF(VLOOKUP($B129,'Lista Puestos Valorados'!$B$11:$BK$510,MATCH('Auxiliar General'!AD$4,'Lista Puestos Valorados'!$B$10:$BK$10,0),0)="","No relevante",VLOOKUP($B129,'Lista Puestos Valorados'!$B$11:$BK$510,MATCH('Auxiliar General'!AD$4,'Lista Puestos Valorados'!$B$10:$BK$10,0),0))</f>
        <v>No relevante</v>
      </c>
      <c r="AK129" s="26">
        <f>+HLOOKUP(AJ129,Sistema_Puntos!$Q$5:$Y$43,'Auxiliar General'!AF$5,FALSE)</f>
        <v>0</v>
      </c>
      <c r="AL129" s="26" t="str">
        <f>+IF(VLOOKUP($B129,'Lista Puestos Valorados'!$B$11:$BK$510,MATCH('Auxiliar General'!AF$4,'Lista Puestos Valorados'!$B$10:$BK$10,0),0)="","No relevante",VLOOKUP($B129,'Lista Puestos Valorados'!$B$11:$BK$510,MATCH('Auxiliar General'!AF$4,'Lista Puestos Valorados'!$B$10:$BK$10,0),0))</f>
        <v>No relevante</v>
      </c>
      <c r="AM129" s="26">
        <f>+HLOOKUP(AL129,Sistema_Puntos!$Q$5:$Y$43,'Auxiliar General'!AH$5,FALSE)</f>
        <v>0</v>
      </c>
      <c r="AN129" s="26" t="str">
        <f>+IF(VLOOKUP($B129,'Lista Puestos Valorados'!$B$11:$BK$510,MATCH('Auxiliar General'!AH$4,'Lista Puestos Valorados'!$B$10:$BK$10,0),0)="","No relevante",VLOOKUP($B129,'Lista Puestos Valorados'!$B$11:$BK$510,MATCH('Auxiliar General'!AH$4,'Lista Puestos Valorados'!$B$10:$BK$10,0),0))</f>
        <v>No relevante</v>
      </c>
      <c r="AO129" s="26">
        <f>+HLOOKUP(AN129,Sistema_Puntos!$Q$5:$Y$43,'Auxiliar General'!AJ$5,FALSE)</f>
        <v>0</v>
      </c>
      <c r="AP129" s="26" t="str">
        <f>+IF(VLOOKUP($B129,'Lista Puestos Valorados'!$B$11:$BK$510,MATCH('Auxiliar General'!AJ$4,'Lista Puestos Valorados'!$B$10:$BK$10,0),0)="","No relevante",VLOOKUP($B129,'Lista Puestos Valorados'!$B$11:$BK$510,MATCH('Auxiliar General'!AJ$4,'Lista Puestos Valorados'!$B$10:$BK$10,0),0))</f>
        <v>No relevante</v>
      </c>
      <c r="AQ129" s="26">
        <f>+HLOOKUP(AP129,Sistema_Puntos!$Q$5:$Y$43,'Auxiliar General'!AL$5,FALSE)</f>
        <v>0</v>
      </c>
      <c r="AR129" s="26" t="str">
        <f>+IF(VLOOKUP($B129,'Lista Puestos Valorados'!$B$11:$BK$510,MATCH('Auxiliar General'!AL$4,'Lista Puestos Valorados'!$B$10:$BK$10,0),0)="","No relevante",VLOOKUP($B129,'Lista Puestos Valorados'!$B$11:$BK$510,MATCH('Auxiliar General'!AL$4,'Lista Puestos Valorados'!$B$10:$BK$10,0),0))</f>
        <v>No relevante</v>
      </c>
      <c r="AS129" s="26">
        <f>+HLOOKUP(AR129,Sistema_Puntos!$Q$5:$Y$43,'Auxiliar General'!AN$5,FALSE)</f>
        <v>0</v>
      </c>
      <c r="AT129" s="26" t="str">
        <f>+IF(VLOOKUP($B129,'Lista Puestos Valorados'!$B$11:$BK$510,MATCH('Auxiliar General'!AN$4,'Lista Puestos Valorados'!$B$10:$BK$10,0),0)="","No relevante",VLOOKUP($B129,'Lista Puestos Valorados'!$B$11:$BK$510,MATCH('Auxiliar General'!AN$4,'Lista Puestos Valorados'!$B$10:$BK$10,0),0))</f>
        <v>No relevante</v>
      </c>
      <c r="AU129" s="26">
        <f>+HLOOKUP(AT129,Sistema_Puntos!$Q$5:$Y$43,'Auxiliar General'!AP$5,FALSE)</f>
        <v>0</v>
      </c>
      <c r="AV129" s="26" t="str">
        <f>+IF(VLOOKUP($B129,'Lista Puestos Valorados'!$B$11:$BK$510,MATCH('Auxiliar General'!AP$4,'Lista Puestos Valorados'!$B$10:$BK$10,0),0)="","No relevante",VLOOKUP($B129,'Lista Puestos Valorados'!$B$11:$BK$510,MATCH('Auxiliar General'!AP$4,'Lista Puestos Valorados'!$B$10:$BK$10,0),0))</f>
        <v>No relevante</v>
      </c>
      <c r="AW129" s="26">
        <f>+HLOOKUP(AV129,Sistema_Puntos!$Q$5:$Y$43,'Auxiliar General'!AR$5,FALSE)</f>
        <v>0</v>
      </c>
      <c r="AX129" s="26" t="str">
        <f>+IF(VLOOKUP($B129,'Lista Puestos Valorados'!$B$11:$BK$510,MATCH('Auxiliar General'!AR$4,'Lista Puestos Valorados'!$B$10:$BK$10,0),0)="","No relevante",VLOOKUP($B129,'Lista Puestos Valorados'!$B$11:$BK$510,MATCH('Auxiliar General'!AR$4,'Lista Puestos Valorados'!$B$10:$BK$10,0),0))</f>
        <v>No relevante</v>
      </c>
      <c r="AY129" s="26">
        <f>+HLOOKUP(AX129,Sistema_Puntos!$Q$5:$Y$43,'Auxiliar General'!AT$5,FALSE)</f>
        <v>0</v>
      </c>
      <c r="AZ129" s="26" t="str">
        <f>+IF(VLOOKUP($B129,'Lista Puestos Valorados'!$B$11:$BK$510,MATCH('Auxiliar General'!AT$4,'Lista Puestos Valorados'!$B$10:$BK$10,0),0)="","No relevante",VLOOKUP($B129,'Lista Puestos Valorados'!$B$11:$BK$510,MATCH('Auxiliar General'!AT$4,'Lista Puestos Valorados'!$B$10:$BK$10,0),0))</f>
        <v>No relevante</v>
      </c>
      <c r="BA129" s="26">
        <f>+HLOOKUP(AZ129,Sistema_Puntos!$Q$5:$Y$43,'Auxiliar General'!AV$5,FALSE)</f>
        <v>0</v>
      </c>
      <c r="BB129" s="26" t="str">
        <f>+IF(VLOOKUP($B129,'Lista Puestos Valorados'!$B$11:$BK$510,MATCH('Auxiliar General'!AV$4,'Lista Puestos Valorados'!$B$10:$BK$10,0),0)="","No relevante",VLOOKUP($B129,'Lista Puestos Valorados'!$B$11:$BK$510,MATCH('Auxiliar General'!AV$4,'Lista Puestos Valorados'!$B$10:$BK$10,0),0))</f>
        <v>No relevante</v>
      </c>
      <c r="BC129" s="26">
        <f>+HLOOKUP(BB129,Sistema_Puntos!$Q$5:$Y$43,'Auxiliar General'!AX$5,FALSE)</f>
        <v>0</v>
      </c>
      <c r="BD129" s="26" t="str">
        <f>+IF(VLOOKUP($B129,'Lista Puestos Valorados'!$B$11:$BK$510,MATCH('Auxiliar General'!AX$4,'Lista Puestos Valorados'!$B$10:$BK$10,0),0)="","No relevante",VLOOKUP($B129,'Lista Puestos Valorados'!$B$11:$BK$510,MATCH('Auxiliar General'!AX$4,'Lista Puestos Valorados'!$B$10:$BK$10,0),0))</f>
        <v>No relevante</v>
      </c>
      <c r="BE129" s="26">
        <f>+HLOOKUP(BD129,Sistema_Puntos!$Q$5:$Y$43,'Auxiliar General'!AZ$5,FALSE)</f>
        <v>0</v>
      </c>
      <c r="BF129" s="26" t="str">
        <f>+IF(VLOOKUP($B129,'Lista Puestos Valorados'!$B$11:$BK$510,MATCH('Auxiliar General'!AZ$4,'Lista Puestos Valorados'!$B$10:$BK$10,0),0)="","No relevante",VLOOKUP($B129,'Lista Puestos Valorados'!$B$11:$BK$510,MATCH('Auxiliar General'!AZ$4,'Lista Puestos Valorados'!$B$10:$BK$10,0),0))</f>
        <v>No relevante</v>
      </c>
      <c r="BG129" s="26">
        <f>+HLOOKUP(BF129,Sistema_Puntos!$Q$5:$Y$43,'Auxiliar General'!BB$5,FALSE)</f>
        <v>0</v>
      </c>
      <c r="BH129" s="26" t="str">
        <f>+IF(VLOOKUP($B129,'Lista Puestos Valorados'!$B$11:$BK$510,MATCH('Auxiliar General'!BB$4,'Lista Puestos Valorados'!$B$10:$BK$10,0),0)="","No relevante",VLOOKUP($B129,'Lista Puestos Valorados'!$B$11:$BK$510,MATCH('Auxiliar General'!BB$4,'Lista Puestos Valorados'!$B$10:$BK$10,0),0))</f>
        <v>No relevante</v>
      </c>
      <c r="BI129" s="26">
        <f>+HLOOKUP(BH129,Sistema_Puntos!$Q$5:$Y$43,'Auxiliar General'!BD$5,FALSE)</f>
        <v>0</v>
      </c>
      <c r="BJ129" s="26" t="str">
        <f>+IF(VLOOKUP($B129,'Lista Puestos Valorados'!$B$11:$BK$510,MATCH('Auxiliar General'!BD$4,'Lista Puestos Valorados'!$B$10:$BK$10,0),0)="","No relevante",VLOOKUP($B129,'Lista Puestos Valorados'!$B$11:$BK$510,MATCH('Auxiliar General'!BD$4,'Lista Puestos Valorados'!$B$10:$BK$10,0),0))</f>
        <v>No relevante</v>
      </c>
      <c r="BK129" s="26">
        <f>+HLOOKUP(BJ129,Sistema_Puntos!$Q$5:$Y$43,'Auxiliar General'!BF$5,FALSE)</f>
        <v>0</v>
      </c>
      <c r="BL129" s="26" t="str">
        <f>+IF(VLOOKUP($B129,'Lista Puestos Valorados'!$B$11:$BK$510,MATCH('Auxiliar General'!BF$4,'Lista Puestos Valorados'!$B$10:$BK$10,0),0)="","No relevante",VLOOKUP($B129,'Lista Puestos Valorados'!$B$11:$BK$510,MATCH('Auxiliar General'!BF$4,'Lista Puestos Valorados'!$B$10:$BK$10,0),0))</f>
        <v>No relevante</v>
      </c>
      <c r="BM129" s="26">
        <f>+HLOOKUP(BL129,Sistema_Puntos!$Q$5:$Y$43,'Auxiliar General'!BH$5,FALSE)</f>
        <v>0</v>
      </c>
      <c r="BN129" s="26" t="str">
        <f>+IF(VLOOKUP($B129,'Lista Puestos Valorados'!$B$11:$BK$510,MATCH('Auxiliar General'!BH$4,'Lista Puestos Valorados'!$B$10:$BK$10,0),0)="","No relevante",VLOOKUP($B129,'Lista Puestos Valorados'!$B$11:$BK$510,MATCH('Auxiliar General'!BH$4,'Lista Puestos Valorados'!$B$10:$BK$10,0),0))</f>
        <v>No relevante</v>
      </c>
      <c r="BO129" s="26">
        <f>+HLOOKUP(BN129,Sistema_Puntos!$Q$5:$Y$43,'Auxiliar General'!BJ$5,FALSE)</f>
        <v>0</v>
      </c>
      <c r="BP129" s="26" t="str">
        <f>+IF(VLOOKUP($B129,'Lista Puestos Valorados'!$B$11:$BK$510,MATCH('Auxiliar General'!BJ$4,'Lista Puestos Valorados'!$B$10:$BK$10,0),0)="","No relevante",VLOOKUP($B129,'Lista Puestos Valorados'!$B$11:$BK$510,MATCH('Auxiliar General'!BJ$4,'Lista Puestos Valorados'!$B$10:$BK$10,0),0))</f>
        <v>No relevante</v>
      </c>
      <c r="BQ129" s="26">
        <f>+HLOOKUP(BP129,Sistema_Puntos!$Q$5:$Y$43,'Auxiliar General'!BL$5,FALSE)</f>
        <v>0</v>
      </c>
      <c r="BR129" s="26" t="str">
        <f>+IF(VLOOKUP($B129,'Lista Puestos Valorados'!$B$11:$BK$510,MATCH('Auxiliar General'!BL$4,'Lista Puestos Valorados'!$B$10:$BK$10,0),0)="","No relevante",VLOOKUP($B129,'Lista Puestos Valorados'!$B$11:$BK$510,MATCH('Auxiliar General'!BL$4,'Lista Puestos Valorados'!$B$10:$BK$10,0),0))</f>
        <v>No relevante</v>
      </c>
      <c r="BS129" s="26">
        <f>+HLOOKUP(BR129,Sistema_Puntos!$Q$5:$Y$43,'Auxiliar General'!BN$5,FALSE)</f>
        <v>0</v>
      </c>
      <c r="BT129" s="26" t="str">
        <f>+IF(VLOOKUP($B129,'Lista Puestos Valorados'!$B$11:$BK$510,MATCH('Auxiliar General'!BN$4,'Lista Puestos Valorados'!$B$10:$BK$10,0),0)="","No relevante",VLOOKUP($B129,'Lista Puestos Valorados'!$B$11:$BK$510,MATCH('Auxiliar General'!BN$4,'Lista Puestos Valorados'!$B$10:$BK$10,0),0))</f>
        <v>No relevante</v>
      </c>
      <c r="BU129" s="26">
        <f>+HLOOKUP(BT129,Sistema_Puntos!$Q$5:$Y$43,'Auxiliar General'!BP$5,FALSE)</f>
        <v>0</v>
      </c>
      <c r="BV129" s="26" t="str">
        <f>+IF(VLOOKUP($B129,'Lista Puestos Valorados'!$B$11:$BK$510,MATCH('Auxiliar General'!BP$4,'Lista Puestos Valorados'!$B$10:$BK$10,0),0)="","No relevante",VLOOKUP($B129,'Lista Puestos Valorados'!$B$11:$BK$510,MATCH('Auxiliar General'!BP$4,'Lista Puestos Valorados'!$B$10:$BK$10,0),0))</f>
        <v>No relevante</v>
      </c>
      <c r="BW129" s="26">
        <f>+HLOOKUP(BV129,Sistema_Puntos!$Q$5:$Y$43,'Auxiliar General'!BR$5,FALSE)</f>
        <v>0</v>
      </c>
      <c r="BX129" s="26" t="str">
        <f>+IF(VLOOKUP($B129,'Lista Puestos Valorados'!$B$11:$BK$510,MATCH('Auxiliar General'!BR$4,'Lista Puestos Valorados'!$B$10:$BK$10,0),0)="","No relevante",VLOOKUP($B129,'Lista Puestos Valorados'!$B$11:$BK$510,MATCH('Auxiliar General'!BR$4,'Lista Puestos Valorados'!$B$10:$BK$10,0),0))</f>
        <v>No relevante</v>
      </c>
      <c r="BY129" s="26">
        <f>+HLOOKUP(BX129,Sistema_Puntos!$Q$5:$Y$43,'Auxiliar General'!BT$5,FALSE)</f>
        <v>0</v>
      </c>
      <c r="BZ129" s="26" t="str">
        <f>+IF(VLOOKUP($B129,'Lista Puestos Valorados'!$B$11:$BK$510,MATCH('Auxiliar General'!BT$4,'Lista Puestos Valorados'!$B$10:$BK$10,0),0)="","No relevante",VLOOKUP($B129,'Lista Puestos Valorados'!$B$11:$BK$510,MATCH('Auxiliar General'!BT$4,'Lista Puestos Valorados'!$B$10:$BK$10,0),0))</f>
        <v>No relevante</v>
      </c>
      <c r="CA129" s="26">
        <f>+HLOOKUP(BZ129,Sistema_Puntos!$Q$5:$Y$43,'Auxiliar General'!BV$5,FALSE)</f>
        <v>0</v>
      </c>
      <c r="CB129" s="26" t="str">
        <f>+IF(VLOOKUP($B129,'Lista Puestos Valorados'!$B$11:$BK$510,MATCH('Auxiliar General'!BV$4,'Lista Puestos Valorados'!$B$10:$BK$10,0),0)="","No relevante",VLOOKUP($B129,'Lista Puestos Valorados'!$B$11:$BK$510,MATCH('Auxiliar General'!BV$4,'Lista Puestos Valorados'!$B$10:$BK$10,0),0))</f>
        <v>No relevante</v>
      </c>
      <c r="CC129" s="26">
        <f>+HLOOKUP(CB129,Sistema_Puntos!$Q$5:$Y$43,'Auxiliar General'!BX$5,FALSE)</f>
        <v>0</v>
      </c>
      <c r="CD129" s="26" t="str">
        <f>+IF(VLOOKUP($B129,'Lista Puestos Valorados'!$B$11:$BK$510,MATCH('Auxiliar General'!BX$4,'Lista Puestos Valorados'!$B$10:$BK$10,0),0)="","No relevante",VLOOKUP($B129,'Lista Puestos Valorados'!$B$11:$BK$510,MATCH('Auxiliar General'!BX$4,'Lista Puestos Valorados'!$B$10:$BK$10,0),0))</f>
        <v>No relevante</v>
      </c>
      <c r="CE129" s="26">
        <f>+HLOOKUP(CD129,Sistema_Puntos!$Q$5:$Y$43,'Auxiliar General'!BZ$5,FALSE)</f>
        <v>0</v>
      </c>
      <c r="CF129" s="26" t="str">
        <f>+IF(VLOOKUP($B129,'Lista Puestos Valorados'!$B$11:$BK$510,MATCH('Auxiliar General'!BZ$4,'Lista Puestos Valorados'!$B$10:$BK$10,0),0)="","No relevante",VLOOKUP($B129,'Lista Puestos Valorados'!$B$11:$BK$510,MATCH('Auxiliar General'!BZ$4,'Lista Puestos Valorados'!$B$10:$BK$10,0),0))</f>
        <v>No relevante</v>
      </c>
      <c r="CG129" s="26">
        <f>+HLOOKUP(CF129,Sistema_Puntos!$Q$5:$Y$43,'Auxiliar General'!CB$5,FALSE)</f>
        <v>0</v>
      </c>
      <c r="CH129" s="29"/>
      <c r="CI129" s="29"/>
    </row>
    <row r="130" spans="2:87" ht="17.55" customHeight="1">
      <c r="B130" s="26">
        <f>+'Listado de Puestos'!B130</f>
        <v>120</v>
      </c>
      <c r="C130" s="26" t="str">
        <f>+IF('Lista Puestos Valorados'!C130="","",'Lista Puestos Valorados'!C130)</f>
        <v/>
      </c>
      <c r="D130" s="26" t="str">
        <f>+IF('Lista Puestos Valorados'!D130="","",'Lista Puestos Valorados'!D130)</f>
        <v/>
      </c>
      <c r="E130" s="26" t="str">
        <f>+IF('Lista Puestos Valorados'!E130="","",'Lista Puestos Valorados'!E130)</f>
        <v/>
      </c>
      <c r="F130" s="26" t="str">
        <f>+IF('Lista Puestos Valorados'!F130="","",'Lista Puestos Valorados'!F130)</f>
        <v/>
      </c>
      <c r="G130" s="26" t="str">
        <f>+IF('Lista Puestos Valorados'!G130="","",'Lista Puestos Valorados'!G130)</f>
        <v/>
      </c>
      <c r="H130" s="26" t="str">
        <f>+IF('Lista Puestos Valorados'!H130="","",'Lista Puestos Valorados'!H130)</f>
        <v/>
      </c>
      <c r="I130" s="26" t="str">
        <f>+IF('Lista Puestos Valorados'!I130="","",'Lista Puestos Valorados'!I130)</f>
        <v/>
      </c>
      <c r="J130" s="118" t="e">
        <f t="array" ref="J130">+IF(L130="","",_xlfn.IFS(L130&lt;='Cortes de Agrupacion'!$F$15,'Cortes de Agrupacion'!$E$15,'Resultados General'!L130&lt;='Cortes de Agrupacion'!$F$14,'Cortes de Agrupacion'!$E$14,'Resultados General'!L130&lt;='Cortes de Agrupacion'!$F$13,'Cortes de Agrupacion'!$E$13,L130&lt;='Cortes de Agrupacion'!$F$12,'Cortes de Agrupacion'!$E$12,'Resultados General'!L130&lt;='Cortes de Agrupacion'!$F$11,'Cortes de Agrupacion'!$E$11,'Resultados General'!L130&lt;='Cortes de Agrupacion'!$F$10,'Cortes de Agrupacion'!$E$10,'Resultados General'!L130&lt;='Cortes de Agrupacion'!$F$9,'Cortes de Agrupacion'!$E$9,'Resultados General'!L130&lt;='Cortes de Agrupacion'!$F$8,'Cortes de Agrupacion'!$E$8,'Resultados General'!L130&lt;='Cortes de Agrupacion'!$F$7,'Cortes de Agrupacion'!$E$7,'Resultados General'!L130&lt;='Cortes de Agrupacion'!$F$6,'Cortes de Agrupacion'!$E$6))</f>
        <v>#VALUE!</v>
      </c>
      <c r="K130" s="118" t="str">
        <f t="shared" si="2"/>
        <v/>
      </c>
      <c r="L130" s="124" t="e">
        <f>#VALUE!</f>
        <v>#VALUE!</v>
      </c>
      <c r="M130" s="26" t="e">
        <f ca="1">+_xlfn.IFNA(VLOOKUP(C130,'Distribución de puestos'!$B$8:$I$507,8,0),"")</f>
        <v>#NAME?</v>
      </c>
      <c r="N130" s="26" t="str">
        <f>+IF(VLOOKUP($B130,'Lista Puestos Valorados'!$B$11:$BK$510,MATCH('Auxiliar General'!H$4,'Lista Puestos Valorados'!$B$10:$BK$10,0),0)="","No relevante",VLOOKUP($B130,'Lista Puestos Valorados'!$B$11:$BK$510,MATCH('Auxiliar General'!H$4,'Lista Puestos Valorados'!$B$10:$BK$10,0),0))</f>
        <v>No relevante</v>
      </c>
      <c r="O130" s="26">
        <f>+HLOOKUP(N130,Sistema_Puntos!$Q$5:$Y$43,'Auxiliar General'!J$5,FALSE)</f>
        <v>0</v>
      </c>
      <c r="P130" s="26" t="str">
        <f>+IF(VLOOKUP($B130,'Lista Puestos Valorados'!$B$11:$BK$510,MATCH('Auxiliar General'!J$4,'Lista Puestos Valorados'!$B$10:$BK$10,0),0)="","No relevante",VLOOKUP($B130,'Lista Puestos Valorados'!$B$11:$BK$510,MATCH('Auxiliar General'!J$4,'Lista Puestos Valorados'!$B$10:$BK$10,0),0))</f>
        <v>No relevante</v>
      </c>
      <c r="Q130" s="26">
        <f>+HLOOKUP(P130,Sistema_Puntos!$Q$5:$Y$43,'Auxiliar General'!L$5,FALSE)</f>
        <v>0</v>
      </c>
      <c r="R130" s="26" t="str">
        <f>+IF(VLOOKUP($B130,'Lista Puestos Valorados'!$B$11:$BK$510,MATCH('Auxiliar General'!L$4,'Lista Puestos Valorados'!$B$10:$BK$10,0),0)="","No relevante",VLOOKUP($B130,'Lista Puestos Valorados'!$B$11:$BK$510,MATCH('Auxiliar General'!L$4,'Lista Puestos Valorados'!$B$10:$BK$10,0),0))</f>
        <v>No relevante</v>
      </c>
      <c r="S130" s="26">
        <f>+HLOOKUP(R130,Sistema_Puntos!$Q$5:$Y$43,'Auxiliar General'!N$5,FALSE)</f>
        <v>0</v>
      </c>
      <c r="T130" s="26" t="str">
        <f>+IF(VLOOKUP($B130,'Lista Puestos Valorados'!$B$11:$BK$510,MATCH('Auxiliar General'!N$4,'Lista Puestos Valorados'!$B$10:$BK$10,0),0)="","No relevante",VLOOKUP($B130,'Lista Puestos Valorados'!$B$11:$BK$510,MATCH('Auxiliar General'!N$4,'Lista Puestos Valorados'!$B$10:$BK$10,0),0))</f>
        <v>No relevante</v>
      </c>
      <c r="U130" s="26">
        <f>+HLOOKUP(T130,Sistema_Puntos!$Q$5:$Y$43,'Auxiliar General'!P$5,FALSE)</f>
        <v>0</v>
      </c>
      <c r="V130" s="26" t="str">
        <f>+IF(VLOOKUP($B130,'Lista Puestos Valorados'!$B$11:$BK$510,MATCH('Auxiliar General'!P$4,'Lista Puestos Valorados'!$B$10:$BK$10,0),0)="","No relevante",VLOOKUP($B130,'Lista Puestos Valorados'!$B$11:$BK$510,MATCH('Auxiliar General'!P$4,'Lista Puestos Valorados'!$B$10:$BK$10,0),0))</f>
        <v>No relevante</v>
      </c>
      <c r="W130" s="26">
        <f>+HLOOKUP(V130,Sistema_Puntos!$Q$5:$Y$43,'Auxiliar General'!R$5,FALSE)</f>
        <v>0</v>
      </c>
      <c r="X130" s="26" t="str">
        <f>+IF(VLOOKUP($B130,'Lista Puestos Valorados'!$B$11:$BK$510,MATCH('Auxiliar General'!R$4,'Lista Puestos Valorados'!$B$10:$BK$10,0),0)="","No relevante",VLOOKUP($B130,'Lista Puestos Valorados'!$B$11:$BK$510,MATCH('Auxiliar General'!R$4,'Lista Puestos Valorados'!$B$10:$BK$10,0),0))</f>
        <v>No relevante</v>
      </c>
      <c r="Y130" s="26">
        <f>+HLOOKUP(X130,Sistema_Puntos!$Q$5:$Y$43,'Auxiliar General'!T$5,FALSE)</f>
        <v>0</v>
      </c>
      <c r="Z130" s="26" t="str">
        <f>+IF(VLOOKUP($B130,'Lista Puestos Valorados'!$B$11:$BK$510,MATCH('Auxiliar General'!T$4,'Lista Puestos Valorados'!$B$10:$BK$10,0),0)="","No relevante",VLOOKUP($B130,'Lista Puestos Valorados'!$B$11:$BK$510,MATCH('Auxiliar General'!T$4,'Lista Puestos Valorados'!$B$10:$BK$10,0),0))</f>
        <v>No relevante</v>
      </c>
      <c r="AA130" s="26">
        <f>+HLOOKUP(Z130,Sistema_Puntos!$Q$5:$Y$43,'Auxiliar General'!V$5,FALSE)</f>
        <v>0</v>
      </c>
      <c r="AB130" s="26" t="str">
        <f>+IF(VLOOKUP($B130,'Lista Puestos Valorados'!$B$11:$BK$510,MATCH('Auxiliar General'!V$4,'Lista Puestos Valorados'!$B$10:$BK$10,0),0)="","No relevante",VLOOKUP($B130,'Lista Puestos Valorados'!$B$11:$BK$510,MATCH('Auxiliar General'!V$4,'Lista Puestos Valorados'!$B$10:$BK$10,0),0))</f>
        <v>No relevante</v>
      </c>
      <c r="AC130" s="26">
        <f>+HLOOKUP(AB130,Sistema_Puntos!$Q$5:$Y$43,'Auxiliar General'!X$5,FALSE)</f>
        <v>0</v>
      </c>
      <c r="AD130" s="26" t="str">
        <f>+IF(VLOOKUP($B130,'Lista Puestos Valorados'!$B$11:$BK$510,MATCH('Auxiliar General'!X$4,'Lista Puestos Valorados'!$B$10:$BK$10,0),0)="","No relevante",VLOOKUP($B130,'Lista Puestos Valorados'!$B$11:$BK$510,MATCH('Auxiliar General'!X$4,'Lista Puestos Valorados'!$B$10:$BK$10,0),0))</f>
        <v>No relevante</v>
      </c>
      <c r="AE130" s="26">
        <f>+HLOOKUP(AD130,Sistema_Puntos!$Q$5:$Y$43,'Auxiliar General'!Z$5,FALSE)</f>
        <v>0</v>
      </c>
      <c r="AF130" s="26" t="str">
        <f>+IF(VLOOKUP($B130,'Lista Puestos Valorados'!$B$11:$BK$510,MATCH('Auxiliar General'!Z$4,'Lista Puestos Valorados'!$B$10:$BK$10,0),0)="","No relevante",VLOOKUP($B130,'Lista Puestos Valorados'!$B$11:$BK$510,MATCH('Auxiliar General'!Z$4,'Lista Puestos Valorados'!$B$10:$BK$10,0),0))</f>
        <v>No relevante</v>
      </c>
      <c r="AG130" s="26">
        <f>+HLOOKUP(AF130,Sistema_Puntos!$Q$5:$Y$43,'Auxiliar General'!AB$5,FALSE)</f>
        <v>0</v>
      </c>
      <c r="AH130" s="26" t="str">
        <f>+IF(VLOOKUP($B130,'Lista Puestos Valorados'!$B$11:$BK$510,MATCH('Auxiliar General'!AB$4,'Lista Puestos Valorados'!$B$10:$BK$10,0),0)="","No relevante",VLOOKUP($B130,'Lista Puestos Valorados'!$B$11:$BK$510,MATCH('Auxiliar General'!AB$4,'Lista Puestos Valorados'!$B$10:$BK$10,0),0))</f>
        <v>No relevante</v>
      </c>
      <c r="AI130" s="26">
        <f>+HLOOKUP(AH130,Sistema_Puntos!$Q$5:$Y$43,'Auxiliar General'!AD$5,FALSE)</f>
        <v>0</v>
      </c>
      <c r="AJ130" s="26" t="str">
        <f>+IF(VLOOKUP($B130,'Lista Puestos Valorados'!$B$11:$BK$510,MATCH('Auxiliar General'!AD$4,'Lista Puestos Valorados'!$B$10:$BK$10,0),0)="","No relevante",VLOOKUP($B130,'Lista Puestos Valorados'!$B$11:$BK$510,MATCH('Auxiliar General'!AD$4,'Lista Puestos Valorados'!$B$10:$BK$10,0),0))</f>
        <v>No relevante</v>
      </c>
      <c r="AK130" s="26">
        <f>+HLOOKUP(AJ130,Sistema_Puntos!$Q$5:$Y$43,'Auxiliar General'!AF$5,FALSE)</f>
        <v>0</v>
      </c>
      <c r="AL130" s="26" t="str">
        <f>+IF(VLOOKUP($B130,'Lista Puestos Valorados'!$B$11:$BK$510,MATCH('Auxiliar General'!AF$4,'Lista Puestos Valorados'!$B$10:$BK$10,0),0)="","No relevante",VLOOKUP($B130,'Lista Puestos Valorados'!$B$11:$BK$510,MATCH('Auxiliar General'!AF$4,'Lista Puestos Valorados'!$B$10:$BK$10,0),0))</f>
        <v>No relevante</v>
      </c>
      <c r="AM130" s="26">
        <f>+HLOOKUP(AL130,Sistema_Puntos!$Q$5:$Y$43,'Auxiliar General'!AH$5,FALSE)</f>
        <v>0</v>
      </c>
      <c r="AN130" s="26" t="str">
        <f>+IF(VLOOKUP($B130,'Lista Puestos Valorados'!$B$11:$BK$510,MATCH('Auxiliar General'!AH$4,'Lista Puestos Valorados'!$B$10:$BK$10,0),0)="","No relevante",VLOOKUP($B130,'Lista Puestos Valorados'!$B$11:$BK$510,MATCH('Auxiliar General'!AH$4,'Lista Puestos Valorados'!$B$10:$BK$10,0),0))</f>
        <v>No relevante</v>
      </c>
      <c r="AO130" s="26">
        <f>+HLOOKUP(AN130,Sistema_Puntos!$Q$5:$Y$43,'Auxiliar General'!AJ$5,FALSE)</f>
        <v>0</v>
      </c>
      <c r="AP130" s="26" t="str">
        <f>+IF(VLOOKUP($B130,'Lista Puestos Valorados'!$B$11:$BK$510,MATCH('Auxiliar General'!AJ$4,'Lista Puestos Valorados'!$B$10:$BK$10,0),0)="","No relevante",VLOOKUP($B130,'Lista Puestos Valorados'!$B$11:$BK$510,MATCH('Auxiliar General'!AJ$4,'Lista Puestos Valorados'!$B$10:$BK$10,0),0))</f>
        <v>No relevante</v>
      </c>
      <c r="AQ130" s="26">
        <f>+HLOOKUP(AP130,Sistema_Puntos!$Q$5:$Y$43,'Auxiliar General'!AL$5,FALSE)</f>
        <v>0</v>
      </c>
      <c r="AR130" s="26" t="str">
        <f>+IF(VLOOKUP($B130,'Lista Puestos Valorados'!$B$11:$BK$510,MATCH('Auxiliar General'!AL$4,'Lista Puestos Valorados'!$B$10:$BK$10,0),0)="","No relevante",VLOOKUP($B130,'Lista Puestos Valorados'!$B$11:$BK$510,MATCH('Auxiliar General'!AL$4,'Lista Puestos Valorados'!$B$10:$BK$10,0),0))</f>
        <v>No relevante</v>
      </c>
      <c r="AS130" s="26">
        <f>+HLOOKUP(AR130,Sistema_Puntos!$Q$5:$Y$43,'Auxiliar General'!AN$5,FALSE)</f>
        <v>0</v>
      </c>
      <c r="AT130" s="26" t="str">
        <f>+IF(VLOOKUP($B130,'Lista Puestos Valorados'!$B$11:$BK$510,MATCH('Auxiliar General'!AN$4,'Lista Puestos Valorados'!$B$10:$BK$10,0),0)="","No relevante",VLOOKUP($B130,'Lista Puestos Valorados'!$B$11:$BK$510,MATCH('Auxiliar General'!AN$4,'Lista Puestos Valorados'!$B$10:$BK$10,0),0))</f>
        <v>No relevante</v>
      </c>
      <c r="AU130" s="26">
        <f>+HLOOKUP(AT130,Sistema_Puntos!$Q$5:$Y$43,'Auxiliar General'!AP$5,FALSE)</f>
        <v>0</v>
      </c>
      <c r="AV130" s="26" t="str">
        <f>+IF(VLOOKUP($B130,'Lista Puestos Valorados'!$B$11:$BK$510,MATCH('Auxiliar General'!AP$4,'Lista Puestos Valorados'!$B$10:$BK$10,0),0)="","No relevante",VLOOKUP($B130,'Lista Puestos Valorados'!$B$11:$BK$510,MATCH('Auxiliar General'!AP$4,'Lista Puestos Valorados'!$B$10:$BK$10,0),0))</f>
        <v>No relevante</v>
      </c>
      <c r="AW130" s="26">
        <f>+HLOOKUP(AV130,Sistema_Puntos!$Q$5:$Y$43,'Auxiliar General'!AR$5,FALSE)</f>
        <v>0</v>
      </c>
      <c r="AX130" s="26" t="str">
        <f>+IF(VLOOKUP($B130,'Lista Puestos Valorados'!$B$11:$BK$510,MATCH('Auxiliar General'!AR$4,'Lista Puestos Valorados'!$B$10:$BK$10,0),0)="","No relevante",VLOOKUP($B130,'Lista Puestos Valorados'!$B$11:$BK$510,MATCH('Auxiliar General'!AR$4,'Lista Puestos Valorados'!$B$10:$BK$10,0),0))</f>
        <v>No relevante</v>
      </c>
      <c r="AY130" s="26">
        <f>+HLOOKUP(AX130,Sistema_Puntos!$Q$5:$Y$43,'Auxiliar General'!AT$5,FALSE)</f>
        <v>0</v>
      </c>
      <c r="AZ130" s="26" t="str">
        <f>+IF(VLOOKUP($B130,'Lista Puestos Valorados'!$B$11:$BK$510,MATCH('Auxiliar General'!AT$4,'Lista Puestos Valorados'!$B$10:$BK$10,0),0)="","No relevante",VLOOKUP($B130,'Lista Puestos Valorados'!$B$11:$BK$510,MATCH('Auxiliar General'!AT$4,'Lista Puestos Valorados'!$B$10:$BK$10,0),0))</f>
        <v>No relevante</v>
      </c>
      <c r="BA130" s="26">
        <f>+HLOOKUP(AZ130,Sistema_Puntos!$Q$5:$Y$43,'Auxiliar General'!AV$5,FALSE)</f>
        <v>0</v>
      </c>
      <c r="BB130" s="26" t="str">
        <f>+IF(VLOOKUP($B130,'Lista Puestos Valorados'!$B$11:$BK$510,MATCH('Auxiliar General'!AV$4,'Lista Puestos Valorados'!$B$10:$BK$10,0),0)="","No relevante",VLOOKUP($B130,'Lista Puestos Valorados'!$B$11:$BK$510,MATCH('Auxiliar General'!AV$4,'Lista Puestos Valorados'!$B$10:$BK$10,0),0))</f>
        <v>No relevante</v>
      </c>
      <c r="BC130" s="26">
        <f>+HLOOKUP(BB130,Sistema_Puntos!$Q$5:$Y$43,'Auxiliar General'!AX$5,FALSE)</f>
        <v>0</v>
      </c>
      <c r="BD130" s="26" t="str">
        <f>+IF(VLOOKUP($B130,'Lista Puestos Valorados'!$B$11:$BK$510,MATCH('Auxiliar General'!AX$4,'Lista Puestos Valorados'!$B$10:$BK$10,0),0)="","No relevante",VLOOKUP($B130,'Lista Puestos Valorados'!$B$11:$BK$510,MATCH('Auxiliar General'!AX$4,'Lista Puestos Valorados'!$B$10:$BK$10,0),0))</f>
        <v>No relevante</v>
      </c>
      <c r="BE130" s="26">
        <f>+HLOOKUP(BD130,Sistema_Puntos!$Q$5:$Y$43,'Auxiliar General'!AZ$5,FALSE)</f>
        <v>0</v>
      </c>
      <c r="BF130" s="26" t="str">
        <f>+IF(VLOOKUP($B130,'Lista Puestos Valorados'!$B$11:$BK$510,MATCH('Auxiliar General'!AZ$4,'Lista Puestos Valorados'!$B$10:$BK$10,0),0)="","No relevante",VLOOKUP($B130,'Lista Puestos Valorados'!$B$11:$BK$510,MATCH('Auxiliar General'!AZ$4,'Lista Puestos Valorados'!$B$10:$BK$10,0),0))</f>
        <v>No relevante</v>
      </c>
      <c r="BG130" s="26">
        <f>+HLOOKUP(BF130,Sistema_Puntos!$Q$5:$Y$43,'Auxiliar General'!BB$5,FALSE)</f>
        <v>0</v>
      </c>
      <c r="BH130" s="26" t="str">
        <f>+IF(VLOOKUP($B130,'Lista Puestos Valorados'!$B$11:$BK$510,MATCH('Auxiliar General'!BB$4,'Lista Puestos Valorados'!$B$10:$BK$10,0),0)="","No relevante",VLOOKUP($B130,'Lista Puestos Valorados'!$B$11:$BK$510,MATCH('Auxiliar General'!BB$4,'Lista Puestos Valorados'!$B$10:$BK$10,0),0))</f>
        <v>No relevante</v>
      </c>
      <c r="BI130" s="26">
        <f>+HLOOKUP(BH130,Sistema_Puntos!$Q$5:$Y$43,'Auxiliar General'!BD$5,FALSE)</f>
        <v>0</v>
      </c>
      <c r="BJ130" s="26" t="str">
        <f>+IF(VLOOKUP($B130,'Lista Puestos Valorados'!$B$11:$BK$510,MATCH('Auxiliar General'!BD$4,'Lista Puestos Valorados'!$B$10:$BK$10,0),0)="","No relevante",VLOOKUP($B130,'Lista Puestos Valorados'!$B$11:$BK$510,MATCH('Auxiliar General'!BD$4,'Lista Puestos Valorados'!$B$10:$BK$10,0),0))</f>
        <v>No relevante</v>
      </c>
      <c r="BK130" s="26">
        <f>+HLOOKUP(BJ130,Sistema_Puntos!$Q$5:$Y$43,'Auxiliar General'!BF$5,FALSE)</f>
        <v>0</v>
      </c>
      <c r="BL130" s="26" t="str">
        <f>+IF(VLOOKUP($B130,'Lista Puestos Valorados'!$B$11:$BK$510,MATCH('Auxiliar General'!BF$4,'Lista Puestos Valorados'!$B$10:$BK$10,0),0)="","No relevante",VLOOKUP($B130,'Lista Puestos Valorados'!$B$11:$BK$510,MATCH('Auxiliar General'!BF$4,'Lista Puestos Valorados'!$B$10:$BK$10,0),0))</f>
        <v>No relevante</v>
      </c>
      <c r="BM130" s="26">
        <f>+HLOOKUP(BL130,Sistema_Puntos!$Q$5:$Y$43,'Auxiliar General'!BH$5,FALSE)</f>
        <v>0</v>
      </c>
      <c r="BN130" s="26" t="str">
        <f>+IF(VLOOKUP($B130,'Lista Puestos Valorados'!$B$11:$BK$510,MATCH('Auxiliar General'!BH$4,'Lista Puestos Valorados'!$B$10:$BK$10,0),0)="","No relevante",VLOOKUP($B130,'Lista Puestos Valorados'!$B$11:$BK$510,MATCH('Auxiliar General'!BH$4,'Lista Puestos Valorados'!$B$10:$BK$10,0),0))</f>
        <v>No relevante</v>
      </c>
      <c r="BO130" s="26">
        <f>+HLOOKUP(BN130,Sistema_Puntos!$Q$5:$Y$43,'Auxiliar General'!BJ$5,FALSE)</f>
        <v>0</v>
      </c>
      <c r="BP130" s="26" t="str">
        <f>+IF(VLOOKUP($B130,'Lista Puestos Valorados'!$B$11:$BK$510,MATCH('Auxiliar General'!BJ$4,'Lista Puestos Valorados'!$B$10:$BK$10,0),0)="","No relevante",VLOOKUP($B130,'Lista Puestos Valorados'!$B$11:$BK$510,MATCH('Auxiliar General'!BJ$4,'Lista Puestos Valorados'!$B$10:$BK$10,0),0))</f>
        <v>No relevante</v>
      </c>
      <c r="BQ130" s="26">
        <f>+HLOOKUP(BP130,Sistema_Puntos!$Q$5:$Y$43,'Auxiliar General'!BL$5,FALSE)</f>
        <v>0</v>
      </c>
      <c r="BR130" s="26" t="str">
        <f>+IF(VLOOKUP($B130,'Lista Puestos Valorados'!$B$11:$BK$510,MATCH('Auxiliar General'!BL$4,'Lista Puestos Valorados'!$B$10:$BK$10,0),0)="","No relevante",VLOOKUP($B130,'Lista Puestos Valorados'!$B$11:$BK$510,MATCH('Auxiliar General'!BL$4,'Lista Puestos Valorados'!$B$10:$BK$10,0),0))</f>
        <v>No relevante</v>
      </c>
      <c r="BS130" s="26">
        <f>+HLOOKUP(BR130,Sistema_Puntos!$Q$5:$Y$43,'Auxiliar General'!BN$5,FALSE)</f>
        <v>0</v>
      </c>
      <c r="BT130" s="26" t="str">
        <f>+IF(VLOOKUP($B130,'Lista Puestos Valorados'!$B$11:$BK$510,MATCH('Auxiliar General'!BN$4,'Lista Puestos Valorados'!$B$10:$BK$10,0),0)="","No relevante",VLOOKUP($B130,'Lista Puestos Valorados'!$B$11:$BK$510,MATCH('Auxiliar General'!BN$4,'Lista Puestos Valorados'!$B$10:$BK$10,0),0))</f>
        <v>No relevante</v>
      </c>
      <c r="BU130" s="26">
        <f>+HLOOKUP(BT130,Sistema_Puntos!$Q$5:$Y$43,'Auxiliar General'!BP$5,FALSE)</f>
        <v>0</v>
      </c>
      <c r="BV130" s="26" t="str">
        <f>+IF(VLOOKUP($B130,'Lista Puestos Valorados'!$B$11:$BK$510,MATCH('Auxiliar General'!BP$4,'Lista Puestos Valorados'!$B$10:$BK$10,0),0)="","No relevante",VLOOKUP($B130,'Lista Puestos Valorados'!$B$11:$BK$510,MATCH('Auxiliar General'!BP$4,'Lista Puestos Valorados'!$B$10:$BK$10,0),0))</f>
        <v>No relevante</v>
      </c>
      <c r="BW130" s="26">
        <f>+HLOOKUP(BV130,Sistema_Puntos!$Q$5:$Y$43,'Auxiliar General'!BR$5,FALSE)</f>
        <v>0</v>
      </c>
      <c r="BX130" s="26" t="str">
        <f>+IF(VLOOKUP($B130,'Lista Puestos Valorados'!$B$11:$BK$510,MATCH('Auxiliar General'!BR$4,'Lista Puestos Valorados'!$B$10:$BK$10,0),0)="","No relevante",VLOOKUP($B130,'Lista Puestos Valorados'!$B$11:$BK$510,MATCH('Auxiliar General'!BR$4,'Lista Puestos Valorados'!$B$10:$BK$10,0),0))</f>
        <v>No relevante</v>
      </c>
      <c r="BY130" s="26">
        <f>+HLOOKUP(BX130,Sistema_Puntos!$Q$5:$Y$43,'Auxiliar General'!BT$5,FALSE)</f>
        <v>0</v>
      </c>
      <c r="BZ130" s="26" t="str">
        <f>+IF(VLOOKUP($B130,'Lista Puestos Valorados'!$B$11:$BK$510,MATCH('Auxiliar General'!BT$4,'Lista Puestos Valorados'!$B$10:$BK$10,0),0)="","No relevante",VLOOKUP($B130,'Lista Puestos Valorados'!$B$11:$BK$510,MATCH('Auxiliar General'!BT$4,'Lista Puestos Valorados'!$B$10:$BK$10,0),0))</f>
        <v>No relevante</v>
      </c>
      <c r="CA130" s="26">
        <f>+HLOOKUP(BZ130,Sistema_Puntos!$Q$5:$Y$43,'Auxiliar General'!BV$5,FALSE)</f>
        <v>0</v>
      </c>
      <c r="CB130" s="26" t="str">
        <f>+IF(VLOOKUP($B130,'Lista Puestos Valorados'!$B$11:$BK$510,MATCH('Auxiliar General'!BV$4,'Lista Puestos Valorados'!$B$10:$BK$10,0),0)="","No relevante",VLOOKUP($B130,'Lista Puestos Valorados'!$B$11:$BK$510,MATCH('Auxiliar General'!BV$4,'Lista Puestos Valorados'!$B$10:$BK$10,0),0))</f>
        <v>No relevante</v>
      </c>
      <c r="CC130" s="26">
        <f>+HLOOKUP(CB130,Sistema_Puntos!$Q$5:$Y$43,'Auxiliar General'!BX$5,FALSE)</f>
        <v>0</v>
      </c>
      <c r="CD130" s="26" t="str">
        <f>+IF(VLOOKUP($B130,'Lista Puestos Valorados'!$B$11:$BK$510,MATCH('Auxiliar General'!BX$4,'Lista Puestos Valorados'!$B$10:$BK$10,0),0)="","No relevante",VLOOKUP($B130,'Lista Puestos Valorados'!$B$11:$BK$510,MATCH('Auxiliar General'!BX$4,'Lista Puestos Valorados'!$B$10:$BK$10,0),0))</f>
        <v>No relevante</v>
      </c>
      <c r="CE130" s="26">
        <f>+HLOOKUP(CD130,Sistema_Puntos!$Q$5:$Y$43,'Auxiliar General'!BZ$5,FALSE)</f>
        <v>0</v>
      </c>
      <c r="CF130" s="26" t="str">
        <f>+IF(VLOOKUP($B130,'Lista Puestos Valorados'!$B$11:$BK$510,MATCH('Auxiliar General'!BZ$4,'Lista Puestos Valorados'!$B$10:$BK$10,0),0)="","No relevante",VLOOKUP($B130,'Lista Puestos Valorados'!$B$11:$BK$510,MATCH('Auxiliar General'!BZ$4,'Lista Puestos Valorados'!$B$10:$BK$10,0),0))</f>
        <v>No relevante</v>
      </c>
      <c r="CG130" s="26">
        <f>+HLOOKUP(CF130,Sistema_Puntos!$Q$5:$Y$43,'Auxiliar General'!CB$5,FALSE)</f>
        <v>0</v>
      </c>
      <c r="CH130" s="29"/>
      <c r="CI130" s="29"/>
    </row>
    <row r="131" spans="2:87" ht="17.55" customHeight="1">
      <c r="B131" s="26">
        <f>+'Listado de Puestos'!B131</f>
        <v>121</v>
      </c>
      <c r="C131" s="26" t="str">
        <f>+IF('Lista Puestos Valorados'!C131="","",'Lista Puestos Valorados'!C131)</f>
        <v/>
      </c>
      <c r="D131" s="26" t="str">
        <f>+IF('Lista Puestos Valorados'!D131="","",'Lista Puestos Valorados'!D131)</f>
        <v/>
      </c>
      <c r="E131" s="26" t="str">
        <f>+IF('Lista Puestos Valorados'!E131="","",'Lista Puestos Valorados'!E131)</f>
        <v/>
      </c>
      <c r="F131" s="26" t="str">
        <f>+IF('Lista Puestos Valorados'!F131="","",'Lista Puestos Valorados'!F131)</f>
        <v/>
      </c>
      <c r="G131" s="26" t="str">
        <f>+IF('Lista Puestos Valorados'!G131="","",'Lista Puestos Valorados'!G131)</f>
        <v/>
      </c>
      <c r="H131" s="26" t="str">
        <f>+IF('Lista Puestos Valorados'!H131="","",'Lista Puestos Valorados'!H131)</f>
        <v/>
      </c>
      <c r="I131" s="26" t="str">
        <f>+IF('Lista Puestos Valorados'!I131="","",'Lista Puestos Valorados'!I131)</f>
        <v/>
      </c>
      <c r="J131" s="118" t="e">
        <f t="array" ref="J131">+IF(L131="","",_xlfn.IFS(L131&lt;='Cortes de Agrupacion'!$F$15,'Cortes de Agrupacion'!$E$15,'Resultados General'!L131&lt;='Cortes de Agrupacion'!$F$14,'Cortes de Agrupacion'!$E$14,'Resultados General'!L131&lt;='Cortes de Agrupacion'!$F$13,'Cortes de Agrupacion'!$E$13,L131&lt;='Cortes de Agrupacion'!$F$12,'Cortes de Agrupacion'!$E$12,'Resultados General'!L131&lt;='Cortes de Agrupacion'!$F$11,'Cortes de Agrupacion'!$E$11,'Resultados General'!L131&lt;='Cortes de Agrupacion'!$F$10,'Cortes de Agrupacion'!$E$10,'Resultados General'!L131&lt;='Cortes de Agrupacion'!$F$9,'Cortes de Agrupacion'!$E$9,'Resultados General'!L131&lt;='Cortes de Agrupacion'!$F$8,'Cortes de Agrupacion'!$E$8,'Resultados General'!L131&lt;='Cortes de Agrupacion'!$F$7,'Cortes de Agrupacion'!$E$7,'Resultados General'!L131&lt;='Cortes de Agrupacion'!$F$6,'Cortes de Agrupacion'!$E$6))</f>
        <v>#VALUE!</v>
      </c>
      <c r="K131" s="118" t="str">
        <f t="shared" si="2"/>
        <v/>
      </c>
      <c r="L131" s="124" t="e">
        <f>#VALUE!</f>
        <v>#VALUE!</v>
      </c>
      <c r="M131" s="26" t="e">
        <f ca="1">+_xlfn.IFNA(VLOOKUP(C131,'Distribución de puestos'!$B$8:$I$507,8,0),"")</f>
        <v>#NAME?</v>
      </c>
      <c r="N131" s="26" t="str">
        <f>+IF(VLOOKUP($B131,'Lista Puestos Valorados'!$B$11:$BK$510,MATCH('Auxiliar General'!H$4,'Lista Puestos Valorados'!$B$10:$BK$10,0),0)="","No relevante",VLOOKUP($B131,'Lista Puestos Valorados'!$B$11:$BK$510,MATCH('Auxiliar General'!H$4,'Lista Puestos Valorados'!$B$10:$BK$10,0),0))</f>
        <v>No relevante</v>
      </c>
      <c r="O131" s="26">
        <f>+HLOOKUP(N131,Sistema_Puntos!$Q$5:$Y$43,'Auxiliar General'!J$5,FALSE)</f>
        <v>0</v>
      </c>
      <c r="P131" s="26" t="str">
        <f>+IF(VLOOKUP($B131,'Lista Puestos Valorados'!$B$11:$BK$510,MATCH('Auxiliar General'!J$4,'Lista Puestos Valorados'!$B$10:$BK$10,0),0)="","No relevante",VLOOKUP($B131,'Lista Puestos Valorados'!$B$11:$BK$510,MATCH('Auxiliar General'!J$4,'Lista Puestos Valorados'!$B$10:$BK$10,0),0))</f>
        <v>No relevante</v>
      </c>
      <c r="Q131" s="26">
        <f>+HLOOKUP(P131,Sistema_Puntos!$Q$5:$Y$43,'Auxiliar General'!L$5,FALSE)</f>
        <v>0</v>
      </c>
      <c r="R131" s="26" t="str">
        <f>+IF(VLOOKUP($B131,'Lista Puestos Valorados'!$B$11:$BK$510,MATCH('Auxiliar General'!L$4,'Lista Puestos Valorados'!$B$10:$BK$10,0),0)="","No relevante",VLOOKUP($B131,'Lista Puestos Valorados'!$B$11:$BK$510,MATCH('Auxiliar General'!L$4,'Lista Puestos Valorados'!$B$10:$BK$10,0),0))</f>
        <v>No relevante</v>
      </c>
      <c r="S131" s="26">
        <f>+HLOOKUP(R131,Sistema_Puntos!$Q$5:$Y$43,'Auxiliar General'!N$5,FALSE)</f>
        <v>0</v>
      </c>
      <c r="T131" s="26" t="str">
        <f>+IF(VLOOKUP($B131,'Lista Puestos Valorados'!$B$11:$BK$510,MATCH('Auxiliar General'!N$4,'Lista Puestos Valorados'!$B$10:$BK$10,0),0)="","No relevante",VLOOKUP($B131,'Lista Puestos Valorados'!$B$11:$BK$510,MATCH('Auxiliar General'!N$4,'Lista Puestos Valorados'!$B$10:$BK$10,0),0))</f>
        <v>No relevante</v>
      </c>
      <c r="U131" s="26">
        <f>+HLOOKUP(T131,Sistema_Puntos!$Q$5:$Y$43,'Auxiliar General'!P$5,FALSE)</f>
        <v>0</v>
      </c>
      <c r="V131" s="26" t="str">
        <f>+IF(VLOOKUP($B131,'Lista Puestos Valorados'!$B$11:$BK$510,MATCH('Auxiliar General'!P$4,'Lista Puestos Valorados'!$B$10:$BK$10,0),0)="","No relevante",VLOOKUP($B131,'Lista Puestos Valorados'!$B$11:$BK$510,MATCH('Auxiliar General'!P$4,'Lista Puestos Valorados'!$B$10:$BK$10,0),0))</f>
        <v>No relevante</v>
      </c>
      <c r="W131" s="26">
        <f>+HLOOKUP(V131,Sistema_Puntos!$Q$5:$Y$43,'Auxiliar General'!R$5,FALSE)</f>
        <v>0</v>
      </c>
      <c r="X131" s="26" t="str">
        <f>+IF(VLOOKUP($B131,'Lista Puestos Valorados'!$B$11:$BK$510,MATCH('Auxiliar General'!R$4,'Lista Puestos Valorados'!$B$10:$BK$10,0),0)="","No relevante",VLOOKUP($B131,'Lista Puestos Valorados'!$B$11:$BK$510,MATCH('Auxiliar General'!R$4,'Lista Puestos Valorados'!$B$10:$BK$10,0),0))</f>
        <v>No relevante</v>
      </c>
      <c r="Y131" s="26">
        <f>+HLOOKUP(X131,Sistema_Puntos!$Q$5:$Y$43,'Auxiliar General'!T$5,FALSE)</f>
        <v>0</v>
      </c>
      <c r="Z131" s="26" t="str">
        <f>+IF(VLOOKUP($B131,'Lista Puestos Valorados'!$B$11:$BK$510,MATCH('Auxiliar General'!T$4,'Lista Puestos Valorados'!$B$10:$BK$10,0),0)="","No relevante",VLOOKUP($B131,'Lista Puestos Valorados'!$B$11:$BK$510,MATCH('Auxiliar General'!T$4,'Lista Puestos Valorados'!$B$10:$BK$10,0),0))</f>
        <v>No relevante</v>
      </c>
      <c r="AA131" s="26">
        <f>+HLOOKUP(Z131,Sistema_Puntos!$Q$5:$Y$43,'Auxiliar General'!V$5,FALSE)</f>
        <v>0</v>
      </c>
      <c r="AB131" s="26" t="str">
        <f>+IF(VLOOKUP($B131,'Lista Puestos Valorados'!$B$11:$BK$510,MATCH('Auxiliar General'!V$4,'Lista Puestos Valorados'!$B$10:$BK$10,0),0)="","No relevante",VLOOKUP($B131,'Lista Puestos Valorados'!$B$11:$BK$510,MATCH('Auxiliar General'!V$4,'Lista Puestos Valorados'!$B$10:$BK$10,0),0))</f>
        <v>No relevante</v>
      </c>
      <c r="AC131" s="26">
        <f>+HLOOKUP(AB131,Sistema_Puntos!$Q$5:$Y$43,'Auxiliar General'!X$5,FALSE)</f>
        <v>0</v>
      </c>
      <c r="AD131" s="26" t="str">
        <f>+IF(VLOOKUP($B131,'Lista Puestos Valorados'!$B$11:$BK$510,MATCH('Auxiliar General'!X$4,'Lista Puestos Valorados'!$B$10:$BK$10,0),0)="","No relevante",VLOOKUP($B131,'Lista Puestos Valorados'!$B$11:$BK$510,MATCH('Auxiliar General'!X$4,'Lista Puestos Valorados'!$B$10:$BK$10,0),0))</f>
        <v>No relevante</v>
      </c>
      <c r="AE131" s="26">
        <f>+HLOOKUP(AD131,Sistema_Puntos!$Q$5:$Y$43,'Auxiliar General'!Z$5,FALSE)</f>
        <v>0</v>
      </c>
      <c r="AF131" s="26" t="str">
        <f>+IF(VLOOKUP($B131,'Lista Puestos Valorados'!$B$11:$BK$510,MATCH('Auxiliar General'!Z$4,'Lista Puestos Valorados'!$B$10:$BK$10,0),0)="","No relevante",VLOOKUP($B131,'Lista Puestos Valorados'!$B$11:$BK$510,MATCH('Auxiliar General'!Z$4,'Lista Puestos Valorados'!$B$10:$BK$10,0),0))</f>
        <v>No relevante</v>
      </c>
      <c r="AG131" s="26">
        <f>+HLOOKUP(AF131,Sistema_Puntos!$Q$5:$Y$43,'Auxiliar General'!AB$5,FALSE)</f>
        <v>0</v>
      </c>
      <c r="AH131" s="26" t="str">
        <f>+IF(VLOOKUP($B131,'Lista Puestos Valorados'!$B$11:$BK$510,MATCH('Auxiliar General'!AB$4,'Lista Puestos Valorados'!$B$10:$BK$10,0),0)="","No relevante",VLOOKUP($B131,'Lista Puestos Valorados'!$B$11:$BK$510,MATCH('Auxiliar General'!AB$4,'Lista Puestos Valorados'!$B$10:$BK$10,0),0))</f>
        <v>No relevante</v>
      </c>
      <c r="AI131" s="26">
        <f>+HLOOKUP(AH131,Sistema_Puntos!$Q$5:$Y$43,'Auxiliar General'!AD$5,FALSE)</f>
        <v>0</v>
      </c>
      <c r="AJ131" s="26" t="str">
        <f>+IF(VLOOKUP($B131,'Lista Puestos Valorados'!$B$11:$BK$510,MATCH('Auxiliar General'!AD$4,'Lista Puestos Valorados'!$B$10:$BK$10,0),0)="","No relevante",VLOOKUP($B131,'Lista Puestos Valorados'!$B$11:$BK$510,MATCH('Auxiliar General'!AD$4,'Lista Puestos Valorados'!$B$10:$BK$10,0),0))</f>
        <v>No relevante</v>
      </c>
      <c r="AK131" s="26">
        <f>+HLOOKUP(AJ131,Sistema_Puntos!$Q$5:$Y$43,'Auxiliar General'!AF$5,FALSE)</f>
        <v>0</v>
      </c>
      <c r="AL131" s="26" t="str">
        <f>+IF(VLOOKUP($B131,'Lista Puestos Valorados'!$B$11:$BK$510,MATCH('Auxiliar General'!AF$4,'Lista Puestos Valorados'!$B$10:$BK$10,0),0)="","No relevante",VLOOKUP($B131,'Lista Puestos Valorados'!$B$11:$BK$510,MATCH('Auxiliar General'!AF$4,'Lista Puestos Valorados'!$B$10:$BK$10,0),0))</f>
        <v>No relevante</v>
      </c>
      <c r="AM131" s="26">
        <f>+HLOOKUP(AL131,Sistema_Puntos!$Q$5:$Y$43,'Auxiliar General'!AH$5,FALSE)</f>
        <v>0</v>
      </c>
      <c r="AN131" s="26" t="str">
        <f>+IF(VLOOKUP($B131,'Lista Puestos Valorados'!$B$11:$BK$510,MATCH('Auxiliar General'!AH$4,'Lista Puestos Valorados'!$B$10:$BK$10,0),0)="","No relevante",VLOOKUP($B131,'Lista Puestos Valorados'!$B$11:$BK$510,MATCH('Auxiliar General'!AH$4,'Lista Puestos Valorados'!$B$10:$BK$10,0),0))</f>
        <v>No relevante</v>
      </c>
      <c r="AO131" s="26">
        <f>+HLOOKUP(AN131,Sistema_Puntos!$Q$5:$Y$43,'Auxiliar General'!AJ$5,FALSE)</f>
        <v>0</v>
      </c>
      <c r="AP131" s="26" t="str">
        <f>+IF(VLOOKUP($B131,'Lista Puestos Valorados'!$B$11:$BK$510,MATCH('Auxiliar General'!AJ$4,'Lista Puestos Valorados'!$B$10:$BK$10,0),0)="","No relevante",VLOOKUP($B131,'Lista Puestos Valorados'!$B$11:$BK$510,MATCH('Auxiliar General'!AJ$4,'Lista Puestos Valorados'!$B$10:$BK$10,0),0))</f>
        <v>No relevante</v>
      </c>
      <c r="AQ131" s="26">
        <f>+HLOOKUP(AP131,Sistema_Puntos!$Q$5:$Y$43,'Auxiliar General'!AL$5,FALSE)</f>
        <v>0</v>
      </c>
      <c r="AR131" s="26" t="str">
        <f>+IF(VLOOKUP($B131,'Lista Puestos Valorados'!$B$11:$BK$510,MATCH('Auxiliar General'!AL$4,'Lista Puestos Valorados'!$B$10:$BK$10,0),0)="","No relevante",VLOOKUP($B131,'Lista Puestos Valorados'!$B$11:$BK$510,MATCH('Auxiliar General'!AL$4,'Lista Puestos Valorados'!$B$10:$BK$10,0),0))</f>
        <v>No relevante</v>
      </c>
      <c r="AS131" s="26">
        <f>+HLOOKUP(AR131,Sistema_Puntos!$Q$5:$Y$43,'Auxiliar General'!AN$5,FALSE)</f>
        <v>0</v>
      </c>
      <c r="AT131" s="26" t="str">
        <f>+IF(VLOOKUP($B131,'Lista Puestos Valorados'!$B$11:$BK$510,MATCH('Auxiliar General'!AN$4,'Lista Puestos Valorados'!$B$10:$BK$10,0),0)="","No relevante",VLOOKUP($B131,'Lista Puestos Valorados'!$B$11:$BK$510,MATCH('Auxiliar General'!AN$4,'Lista Puestos Valorados'!$B$10:$BK$10,0),0))</f>
        <v>No relevante</v>
      </c>
      <c r="AU131" s="26">
        <f>+HLOOKUP(AT131,Sistema_Puntos!$Q$5:$Y$43,'Auxiliar General'!AP$5,FALSE)</f>
        <v>0</v>
      </c>
      <c r="AV131" s="26" t="str">
        <f>+IF(VLOOKUP($B131,'Lista Puestos Valorados'!$B$11:$BK$510,MATCH('Auxiliar General'!AP$4,'Lista Puestos Valorados'!$B$10:$BK$10,0),0)="","No relevante",VLOOKUP($B131,'Lista Puestos Valorados'!$B$11:$BK$510,MATCH('Auxiliar General'!AP$4,'Lista Puestos Valorados'!$B$10:$BK$10,0),0))</f>
        <v>No relevante</v>
      </c>
      <c r="AW131" s="26">
        <f>+HLOOKUP(AV131,Sistema_Puntos!$Q$5:$Y$43,'Auxiliar General'!AR$5,FALSE)</f>
        <v>0</v>
      </c>
      <c r="AX131" s="26" t="str">
        <f>+IF(VLOOKUP($B131,'Lista Puestos Valorados'!$B$11:$BK$510,MATCH('Auxiliar General'!AR$4,'Lista Puestos Valorados'!$B$10:$BK$10,0),0)="","No relevante",VLOOKUP($B131,'Lista Puestos Valorados'!$B$11:$BK$510,MATCH('Auxiliar General'!AR$4,'Lista Puestos Valorados'!$B$10:$BK$10,0),0))</f>
        <v>No relevante</v>
      </c>
      <c r="AY131" s="26">
        <f>+HLOOKUP(AX131,Sistema_Puntos!$Q$5:$Y$43,'Auxiliar General'!AT$5,FALSE)</f>
        <v>0</v>
      </c>
      <c r="AZ131" s="26" t="str">
        <f>+IF(VLOOKUP($B131,'Lista Puestos Valorados'!$B$11:$BK$510,MATCH('Auxiliar General'!AT$4,'Lista Puestos Valorados'!$B$10:$BK$10,0),0)="","No relevante",VLOOKUP($B131,'Lista Puestos Valorados'!$B$11:$BK$510,MATCH('Auxiliar General'!AT$4,'Lista Puestos Valorados'!$B$10:$BK$10,0),0))</f>
        <v>No relevante</v>
      </c>
      <c r="BA131" s="26">
        <f>+HLOOKUP(AZ131,Sistema_Puntos!$Q$5:$Y$43,'Auxiliar General'!AV$5,FALSE)</f>
        <v>0</v>
      </c>
      <c r="BB131" s="26" t="str">
        <f>+IF(VLOOKUP($B131,'Lista Puestos Valorados'!$B$11:$BK$510,MATCH('Auxiliar General'!AV$4,'Lista Puestos Valorados'!$B$10:$BK$10,0),0)="","No relevante",VLOOKUP($B131,'Lista Puestos Valorados'!$B$11:$BK$510,MATCH('Auxiliar General'!AV$4,'Lista Puestos Valorados'!$B$10:$BK$10,0),0))</f>
        <v>No relevante</v>
      </c>
      <c r="BC131" s="26">
        <f>+HLOOKUP(BB131,Sistema_Puntos!$Q$5:$Y$43,'Auxiliar General'!AX$5,FALSE)</f>
        <v>0</v>
      </c>
      <c r="BD131" s="26" t="str">
        <f>+IF(VLOOKUP($B131,'Lista Puestos Valorados'!$B$11:$BK$510,MATCH('Auxiliar General'!AX$4,'Lista Puestos Valorados'!$B$10:$BK$10,0),0)="","No relevante",VLOOKUP($B131,'Lista Puestos Valorados'!$B$11:$BK$510,MATCH('Auxiliar General'!AX$4,'Lista Puestos Valorados'!$B$10:$BK$10,0),0))</f>
        <v>No relevante</v>
      </c>
      <c r="BE131" s="26">
        <f>+HLOOKUP(BD131,Sistema_Puntos!$Q$5:$Y$43,'Auxiliar General'!AZ$5,FALSE)</f>
        <v>0</v>
      </c>
      <c r="BF131" s="26" t="str">
        <f>+IF(VLOOKUP($B131,'Lista Puestos Valorados'!$B$11:$BK$510,MATCH('Auxiliar General'!AZ$4,'Lista Puestos Valorados'!$B$10:$BK$10,0),0)="","No relevante",VLOOKUP($B131,'Lista Puestos Valorados'!$B$11:$BK$510,MATCH('Auxiliar General'!AZ$4,'Lista Puestos Valorados'!$B$10:$BK$10,0),0))</f>
        <v>No relevante</v>
      </c>
      <c r="BG131" s="26">
        <f>+HLOOKUP(BF131,Sistema_Puntos!$Q$5:$Y$43,'Auxiliar General'!BB$5,FALSE)</f>
        <v>0</v>
      </c>
      <c r="BH131" s="26" t="str">
        <f>+IF(VLOOKUP($B131,'Lista Puestos Valorados'!$B$11:$BK$510,MATCH('Auxiliar General'!BB$4,'Lista Puestos Valorados'!$B$10:$BK$10,0),0)="","No relevante",VLOOKUP($B131,'Lista Puestos Valorados'!$B$11:$BK$510,MATCH('Auxiliar General'!BB$4,'Lista Puestos Valorados'!$B$10:$BK$10,0),0))</f>
        <v>No relevante</v>
      </c>
      <c r="BI131" s="26">
        <f>+HLOOKUP(BH131,Sistema_Puntos!$Q$5:$Y$43,'Auxiliar General'!BD$5,FALSE)</f>
        <v>0</v>
      </c>
      <c r="BJ131" s="26" t="str">
        <f>+IF(VLOOKUP($B131,'Lista Puestos Valorados'!$B$11:$BK$510,MATCH('Auxiliar General'!BD$4,'Lista Puestos Valorados'!$B$10:$BK$10,0),0)="","No relevante",VLOOKUP($B131,'Lista Puestos Valorados'!$B$11:$BK$510,MATCH('Auxiliar General'!BD$4,'Lista Puestos Valorados'!$B$10:$BK$10,0),0))</f>
        <v>No relevante</v>
      </c>
      <c r="BK131" s="26">
        <f>+HLOOKUP(BJ131,Sistema_Puntos!$Q$5:$Y$43,'Auxiliar General'!BF$5,FALSE)</f>
        <v>0</v>
      </c>
      <c r="BL131" s="26" t="str">
        <f>+IF(VLOOKUP($B131,'Lista Puestos Valorados'!$B$11:$BK$510,MATCH('Auxiliar General'!BF$4,'Lista Puestos Valorados'!$B$10:$BK$10,0),0)="","No relevante",VLOOKUP($B131,'Lista Puestos Valorados'!$B$11:$BK$510,MATCH('Auxiliar General'!BF$4,'Lista Puestos Valorados'!$B$10:$BK$10,0),0))</f>
        <v>No relevante</v>
      </c>
      <c r="BM131" s="26">
        <f>+HLOOKUP(BL131,Sistema_Puntos!$Q$5:$Y$43,'Auxiliar General'!BH$5,FALSE)</f>
        <v>0</v>
      </c>
      <c r="BN131" s="26" t="str">
        <f>+IF(VLOOKUP($B131,'Lista Puestos Valorados'!$B$11:$BK$510,MATCH('Auxiliar General'!BH$4,'Lista Puestos Valorados'!$B$10:$BK$10,0),0)="","No relevante",VLOOKUP($B131,'Lista Puestos Valorados'!$B$11:$BK$510,MATCH('Auxiliar General'!BH$4,'Lista Puestos Valorados'!$B$10:$BK$10,0),0))</f>
        <v>No relevante</v>
      </c>
      <c r="BO131" s="26">
        <f>+HLOOKUP(BN131,Sistema_Puntos!$Q$5:$Y$43,'Auxiliar General'!BJ$5,FALSE)</f>
        <v>0</v>
      </c>
      <c r="BP131" s="26" t="str">
        <f>+IF(VLOOKUP($B131,'Lista Puestos Valorados'!$B$11:$BK$510,MATCH('Auxiliar General'!BJ$4,'Lista Puestos Valorados'!$B$10:$BK$10,0),0)="","No relevante",VLOOKUP($B131,'Lista Puestos Valorados'!$B$11:$BK$510,MATCH('Auxiliar General'!BJ$4,'Lista Puestos Valorados'!$B$10:$BK$10,0),0))</f>
        <v>No relevante</v>
      </c>
      <c r="BQ131" s="26">
        <f>+HLOOKUP(BP131,Sistema_Puntos!$Q$5:$Y$43,'Auxiliar General'!BL$5,FALSE)</f>
        <v>0</v>
      </c>
      <c r="BR131" s="26" t="str">
        <f>+IF(VLOOKUP($B131,'Lista Puestos Valorados'!$B$11:$BK$510,MATCH('Auxiliar General'!BL$4,'Lista Puestos Valorados'!$B$10:$BK$10,0),0)="","No relevante",VLOOKUP($B131,'Lista Puestos Valorados'!$B$11:$BK$510,MATCH('Auxiliar General'!BL$4,'Lista Puestos Valorados'!$B$10:$BK$10,0),0))</f>
        <v>No relevante</v>
      </c>
      <c r="BS131" s="26">
        <f>+HLOOKUP(BR131,Sistema_Puntos!$Q$5:$Y$43,'Auxiliar General'!BN$5,FALSE)</f>
        <v>0</v>
      </c>
      <c r="BT131" s="26" t="str">
        <f>+IF(VLOOKUP($B131,'Lista Puestos Valorados'!$B$11:$BK$510,MATCH('Auxiliar General'!BN$4,'Lista Puestos Valorados'!$B$10:$BK$10,0),0)="","No relevante",VLOOKUP($B131,'Lista Puestos Valorados'!$B$11:$BK$510,MATCH('Auxiliar General'!BN$4,'Lista Puestos Valorados'!$B$10:$BK$10,0),0))</f>
        <v>No relevante</v>
      </c>
      <c r="BU131" s="26">
        <f>+HLOOKUP(BT131,Sistema_Puntos!$Q$5:$Y$43,'Auxiliar General'!BP$5,FALSE)</f>
        <v>0</v>
      </c>
      <c r="BV131" s="26" t="str">
        <f>+IF(VLOOKUP($B131,'Lista Puestos Valorados'!$B$11:$BK$510,MATCH('Auxiliar General'!BP$4,'Lista Puestos Valorados'!$B$10:$BK$10,0),0)="","No relevante",VLOOKUP($B131,'Lista Puestos Valorados'!$B$11:$BK$510,MATCH('Auxiliar General'!BP$4,'Lista Puestos Valorados'!$B$10:$BK$10,0),0))</f>
        <v>No relevante</v>
      </c>
      <c r="BW131" s="26">
        <f>+HLOOKUP(BV131,Sistema_Puntos!$Q$5:$Y$43,'Auxiliar General'!BR$5,FALSE)</f>
        <v>0</v>
      </c>
      <c r="BX131" s="26" t="str">
        <f>+IF(VLOOKUP($B131,'Lista Puestos Valorados'!$B$11:$BK$510,MATCH('Auxiliar General'!BR$4,'Lista Puestos Valorados'!$B$10:$BK$10,0),0)="","No relevante",VLOOKUP($B131,'Lista Puestos Valorados'!$B$11:$BK$510,MATCH('Auxiliar General'!BR$4,'Lista Puestos Valorados'!$B$10:$BK$10,0),0))</f>
        <v>No relevante</v>
      </c>
      <c r="BY131" s="26">
        <f>+HLOOKUP(BX131,Sistema_Puntos!$Q$5:$Y$43,'Auxiliar General'!BT$5,FALSE)</f>
        <v>0</v>
      </c>
      <c r="BZ131" s="26" t="str">
        <f>+IF(VLOOKUP($B131,'Lista Puestos Valorados'!$B$11:$BK$510,MATCH('Auxiliar General'!BT$4,'Lista Puestos Valorados'!$B$10:$BK$10,0),0)="","No relevante",VLOOKUP($B131,'Lista Puestos Valorados'!$B$11:$BK$510,MATCH('Auxiliar General'!BT$4,'Lista Puestos Valorados'!$B$10:$BK$10,0),0))</f>
        <v>No relevante</v>
      </c>
      <c r="CA131" s="26">
        <f>+HLOOKUP(BZ131,Sistema_Puntos!$Q$5:$Y$43,'Auxiliar General'!BV$5,FALSE)</f>
        <v>0</v>
      </c>
      <c r="CB131" s="26" t="str">
        <f>+IF(VLOOKUP($B131,'Lista Puestos Valorados'!$B$11:$BK$510,MATCH('Auxiliar General'!BV$4,'Lista Puestos Valorados'!$B$10:$BK$10,0),0)="","No relevante",VLOOKUP($B131,'Lista Puestos Valorados'!$B$11:$BK$510,MATCH('Auxiliar General'!BV$4,'Lista Puestos Valorados'!$B$10:$BK$10,0),0))</f>
        <v>No relevante</v>
      </c>
      <c r="CC131" s="26">
        <f>+HLOOKUP(CB131,Sistema_Puntos!$Q$5:$Y$43,'Auxiliar General'!BX$5,FALSE)</f>
        <v>0</v>
      </c>
      <c r="CD131" s="26" t="str">
        <f>+IF(VLOOKUP($B131,'Lista Puestos Valorados'!$B$11:$BK$510,MATCH('Auxiliar General'!BX$4,'Lista Puestos Valorados'!$B$10:$BK$10,0),0)="","No relevante",VLOOKUP($B131,'Lista Puestos Valorados'!$B$11:$BK$510,MATCH('Auxiliar General'!BX$4,'Lista Puestos Valorados'!$B$10:$BK$10,0),0))</f>
        <v>No relevante</v>
      </c>
      <c r="CE131" s="26">
        <f>+HLOOKUP(CD131,Sistema_Puntos!$Q$5:$Y$43,'Auxiliar General'!BZ$5,FALSE)</f>
        <v>0</v>
      </c>
      <c r="CF131" s="26" t="str">
        <f>+IF(VLOOKUP($B131,'Lista Puestos Valorados'!$B$11:$BK$510,MATCH('Auxiliar General'!BZ$4,'Lista Puestos Valorados'!$B$10:$BK$10,0),0)="","No relevante",VLOOKUP($B131,'Lista Puestos Valorados'!$B$11:$BK$510,MATCH('Auxiliar General'!BZ$4,'Lista Puestos Valorados'!$B$10:$BK$10,0),0))</f>
        <v>No relevante</v>
      </c>
      <c r="CG131" s="26">
        <f>+HLOOKUP(CF131,Sistema_Puntos!$Q$5:$Y$43,'Auxiliar General'!CB$5,FALSE)</f>
        <v>0</v>
      </c>
      <c r="CH131" s="29"/>
      <c r="CI131" s="29"/>
    </row>
    <row r="132" spans="2:87" ht="17.55" customHeight="1">
      <c r="B132" s="26">
        <f>+'Listado de Puestos'!B132</f>
        <v>122</v>
      </c>
      <c r="C132" s="26" t="str">
        <f>+IF('Lista Puestos Valorados'!C132="","",'Lista Puestos Valorados'!C132)</f>
        <v/>
      </c>
      <c r="D132" s="26" t="str">
        <f>+IF('Lista Puestos Valorados'!D132="","",'Lista Puestos Valorados'!D132)</f>
        <v/>
      </c>
      <c r="E132" s="26" t="str">
        <f>+IF('Lista Puestos Valorados'!E132="","",'Lista Puestos Valorados'!E132)</f>
        <v/>
      </c>
      <c r="F132" s="26" t="str">
        <f>+IF('Lista Puestos Valorados'!F132="","",'Lista Puestos Valorados'!F132)</f>
        <v/>
      </c>
      <c r="G132" s="26" t="str">
        <f>+IF('Lista Puestos Valorados'!G132="","",'Lista Puestos Valorados'!G132)</f>
        <v/>
      </c>
      <c r="H132" s="26" t="str">
        <f>+IF('Lista Puestos Valorados'!H132="","",'Lista Puestos Valorados'!H132)</f>
        <v/>
      </c>
      <c r="I132" s="26" t="str">
        <f>+IF('Lista Puestos Valorados'!I132="","",'Lista Puestos Valorados'!I132)</f>
        <v/>
      </c>
      <c r="J132" s="118" t="e">
        <f t="array" ref="J132">+IF(L132="","",_xlfn.IFS(L132&lt;='Cortes de Agrupacion'!$F$15,'Cortes de Agrupacion'!$E$15,'Resultados General'!L132&lt;='Cortes de Agrupacion'!$F$14,'Cortes de Agrupacion'!$E$14,'Resultados General'!L132&lt;='Cortes de Agrupacion'!$F$13,'Cortes de Agrupacion'!$E$13,L132&lt;='Cortes de Agrupacion'!$F$12,'Cortes de Agrupacion'!$E$12,'Resultados General'!L132&lt;='Cortes de Agrupacion'!$F$11,'Cortes de Agrupacion'!$E$11,'Resultados General'!L132&lt;='Cortes de Agrupacion'!$F$10,'Cortes de Agrupacion'!$E$10,'Resultados General'!L132&lt;='Cortes de Agrupacion'!$F$9,'Cortes de Agrupacion'!$E$9,'Resultados General'!L132&lt;='Cortes de Agrupacion'!$F$8,'Cortes de Agrupacion'!$E$8,'Resultados General'!L132&lt;='Cortes de Agrupacion'!$F$7,'Cortes de Agrupacion'!$E$7,'Resultados General'!L132&lt;='Cortes de Agrupacion'!$F$6,'Cortes de Agrupacion'!$E$6))</f>
        <v>#VALUE!</v>
      </c>
      <c r="K132" s="118" t="str">
        <f t="shared" si="2"/>
        <v/>
      </c>
      <c r="L132" s="124" t="e">
        <f>#VALUE!</f>
        <v>#VALUE!</v>
      </c>
      <c r="M132" s="26" t="e">
        <f ca="1">+_xlfn.IFNA(VLOOKUP(C132,'Distribución de puestos'!$B$8:$I$507,8,0),"")</f>
        <v>#NAME?</v>
      </c>
      <c r="N132" s="26" t="str">
        <f>+IF(VLOOKUP($B132,'Lista Puestos Valorados'!$B$11:$BK$510,MATCH('Auxiliar General'!H$4,'Lista Puestos Valorados'!$B$10:$BK$10,0),0)="","No relevante",VLOOKUP($B132,'Lista Puestos Valorados'!$B$11:$BK$510,MATCH('Auxiliar General'!H$4,'Lista Puestos Valorados'!$B$10:$BK$10,0),0))</f>
        <v>No relevante</v>
      </c>
      <c r="O132" s="26">
        <f>+HLOOKUP(N132,Sistema_Puntos!$Q$5:$Y$43,'Auxiliar General'!J$5,FALSE)</f>
        <v>0</v>
      </c>
      <c r="P132" s="26" t="str">
        <f>+IF(VLOOKUP($B132,'Lista Puestos Valorados'!$B$11:$BK$510,MATCH('Auxiliar General'!J$4,'Lista Puestos Valorados'!$B$10:$BK$10,0),0)="","No relevante",VLOOKUP($B132,'Lista Puestos Valorados'!$B$11:$BK$510,MATCH('Auxiliar General'!J$4,'Lista Puestos Valorados'!$B$10:$BK$10,0),0))</f>
        <v>No relevante</v>
      </c>
      <c r="Q132" s="26">
        <f>+HLOOKUP(P132,Sistema_Puntos!$Q$5:$Y$43,'Auxiliar General'!L$5,FALSE)</f>
        <v>0</v>
      </c>
      <c r="R132" s="26" t="str">
        <f>+IF(VLOOKUP($B132,'Lista Puestos Valorados'!$B$11:$BK$510,MATCH('Auxiliar General'!L$4,'Lista Puestos Valorados'!$B$10:$BK$10,0),0)="","No relevante",VLOOKUP($B132,'Lista Puestos Valorados'!$B$11:$BK$510,MATCH('Auxiliar General'!L$4,'Lista Puestos Valorados'!$B$10:$BK$10,0),0))</f>
        <v>No relevante</v>
      </c>
      <c r="S132" s="26">
        <f>+HLOOKUP(R132,Sistema_Puntos!$Q$5:$Y$43,'Auxiliar General'!N$5,FALSE)</f>
        <v>0</v>
      </c>
      <c r="T132" s="26" t="str">
        <f>+IF(VLOOKUP($B132,'Lista Puestos Valorados'!$B$11:$BK$510,MATCH('Auxiliar General'!N$4,'Lista Puestos Valorados'!$B$10:$BK$10,0),0)="","No relevante",VLOOKUP($B132,'Lista Puestos Valorados'!$B$11:$BK$510,MATCH('Auxiliar General'!N$4,'Lista Puestos Valorados'!$B$10:$BK$10,0),0))</f>
        <v>No relevante</v>
      </c>
      <c r="U132" s="26">
        <f>+HLOOKUP(T132,Sistema_Puntos!$Q$5:$Y$43,'Auxiliar General'!P$5,FALSE)</f>
        <v>0</v>
      </c>
      <c r="V132" s="26" t="str">
        <f>+IF(VLOOKUP($B132,'Lista Puestos Valorados'!$B$11:$BK$510,MATCH('Auxiliar General'!P$4,'Lista Puestos Valorados'!$B$10:$BK$10,0),0)="","No relevante",VLOOKUP($B132,'Lista Puestos Valorados'!$B$11:$BK$510,MATCH('Auxiliar General'!P$4,'Lista Puestos Valorados'!$B$10:$BK$10,0),0))</f>
        <v>No relevante</v>
      </c>
      <c r="W132" s="26">
        <f>+HLOOKUP(V132,Sistema_Puntos!$Q$5:$Y$43,'Auxiliar General'!R$5,FALSE)</f>
        <v>0</v>
      </c>
      <c r="X132" s="26" t="str">
        <f>+IF(VLOOKUP($B132,'Lista Puestos Valorados'!$B$11:$BK$510,MATCH('Auxiliar General'!R$4,'Lista Puestos Valorados'!$B$10:$BK$10,0),0)="","No relevante",VLOOKUP($B132,'Lista Puestos Valorados'!$B$11:$BK$510,MATCH('Auxiliar General'!R$4,'Lista Puestos Valorados'!$B$10:$BK$10,0),0))</f>
        <v>No relevante</v>
      </c>
      <c r="Y132" s="26">
        <f>+HLOOKUP(X132,Sistema_Puntos!$Q$5:$Y$43,'Auxiliar General'!T$5,FALSE)</f>
        <v>0</v>
      </c>
      <c r="Z132" s="26" t="str">
        <f>+IF(VLOOKUP($B132,'Lista Puestos Valorados'!$B$11:$BK$510,MATCH('Auxiliar General'!T$4,'Lista Puestos Valorados'!$B$10:$BK$10,0),0)="","No relevante",VLOOKUP($B132,'Lista Puestos Valorados'!$B$11:$BK$510,MATCH('Auxiliar General'!T$4,'Lista Puestos Valorados'!$B$10:$BK$10,0),0))</f>
        <v>No relevante</v>
      </c>
      <c r="AA132" s="26">
        <f>+HLOOKUP(Z132,Sistema_Puntos!$Q$5:$Y$43,'Auxiliar General'!V$5,FALSE)</f>
        <v>0</v>
      </c>
      <c r="AB132" s="26" t="str">
        <f>+IF(VLOOKUP($B132,'Lista Puestos Valorados'!$B$11:$BK$510,MATCH('Auxiliar General'!V$4,'Lista Puestos Valorados'!$B$10:$BK$10,0),0)="","No relevante",VLOOKUP($B132,'Lista Puestos Valorados'!$B$11:$BK$510,MATCH('Auxiliar General'!V$4,'Lista Puestos Valorados'!$B$10:$BK$10,0),0))</f>
        <v>No relevante</v>
      </c>
      <c r="AC132" s="26">
        <f>+HLOOKUP(AB132,Sistema_Puntos!$Q$5:$Y$43,'Auxiliar General'!X$5,FALSE)</f>
        <v>0</v>
      </c>
      <c r="AD132" s="26" t="str">
        <f>+IF(VLOOKUP($B132,'Lista Puestos Valorados'!$B$11:$BK$510,MATCH('Auxiliar General'!X$4,'Lista Puestos Valorados'!$B$10:$BK$10,0),0)="","No relevante",VLOOKUP($B132,'Lista Puestos Valorados'!$B$11:$BK$510,MATCH('Auxiliar General'!X$4,'Lista Puestos Valorados'!$B$10:$BK$10,0),0))</f>
        <v>No relevante</v>
      </c>
      <c r="AE132" s="26">
        <f>+HLOOKUP(AD132,Sistema_Puntos!$Q$5:$Y$43,'Auxiliar General'!Z$5,FALSE)</f>
        <v>0</v>
      </c>
      <c r="AF132" s="26" t="str">
        <f>+IF(VLOOKUP($B132,'Lista Puestos Valorados'!$B$11:$BK$510,MATCH('Auxiliar General'!Z$4,'Lista Puestos Valorados'!$B$10:$BK$10,0),0)="","No relevante",VLOOKUP($B132,'Lista Puestos Valorados'!$B$11:$BK$510,MATCH('Auxiliar General'!Z$4,'Lista Puestos Valorados'!$B$10:$BK$10,0),0))</f>
        <v>No relevante</v>
      </c>
      <c r="AG132" s="26">
        <f>+HLOOKUP(AF132,Sistema_Puntos!$Q$5:$Y$43,'Auxiliar General'!AB$5,FALSE)</f>
        <v>0</v>
      </c>
      <c r="AH132" s="26" t="str">
        <f>+IF(VLOOKUP($B132,'Lista Puestos Valorados'!$B$11:$BK$510,MATCH('Auxiliar General'!AB$4,'Lista Puestos Valorados'!$B$10:$BK$10,0),0)="","No relevante",VLOOKUP($B132,'Lista Puestos Valorados'!$B$11:$BK$510,MATCH('Auxiliar General'!AB$4,'Lista Puestos Valorados'!$B$10:$BK$10,0),0))</f>
        <v>No relevante</v>
      </c>
      <c r="AI132" s="26">
        <f>+HLOOKUP(AH132,Sistema_Puntos!$Q$5:$Y$43,'Auxiliar General'!AD$5,FALSE)</f>
        <v>0</v>
      </c>
      <c r="AJ132" s="26" t="str">
        <f>+IF(VLOOKUP($B132,'Lista Puestos Valorados'!$B$11:$BK$510,MATCH('Auxiliar General'!AD$4,'Lista Puestos Valorados'!$B$10:$BK$10,0),0)="","No relevante",VLOOKUP($B132,'Lista Puestos Valorados'!$B$11:$BK$510,MATCH('Auxiliar General'!AD$4,'Lista Puestos Valorados'!$B$10:$BK$10,0),0))</f>
        <v>No relevante</v>
      </c>
      <c r="AK132" s="26">
        <f>+HLOOKUP(AJ132,Sistema_Puntos!$Q$5:$Y$43,'Auxiliar General'!AF$5,FALSE)</f>
        <v>0</v>
      </c>
      <c r="AL132" s="26" t="str">
        <f>+IF(VLOOKUP($B132,'Lista Puestos Valorados'!$B$11:$BK$510,MATCH('Auxiliar General'!AF$4,'Lista Puestos Valorados'!$B$10:$BK$10,0),0)="","No relevante",VLOOKUP($B132,'Lista Puestos Valorados'!$B$11:$BK$510,MATCH('Auxiliar General'!AF$4,'Lista Puestos Valorados'!$B$10:$BK$10,0),0))</f>
        <v>No relevante</v>
      </c>
      <c r="AM132" s="26">
        <f>+HLOOKUP(AL132,Sistema_Puntos!$Q$5:$Y$43,'Auxiliar General'!AH$5,FALSE)</f>
        <v>0</v>
      </c>
      <c r="AN132" s="26" t="str">
        <f>+IF(VLOOKUP($B132,'Lista Puestos Valorados'!$B$11:$BK$510,MATCH('Auxiliar General'!AH$4,'Lista Puestos Valorados'!$B$10:$BK$10,0),0)="","No relevante",VLOOKUP($B132,'Lista Puestos Valorados'!$B$11:$BK$510,MATCH('Auxiliar General'!AH$4,'Lista Puestos Valorados'!$B$10:$BK$10,0),0))</f>
        <v>No relevante</v>
      </c>
      <c r="AO132" s="26">
        <f>+HLOOKUP(AN132,Sistema_Puntos!$Q$5:$Y$43,'Auxiliar General'!AJ$5,FALSE)</f>
        <v>0</v>
      </c>
      <c r="AP132" s="26" t="str">
        <f>+IF(VLOOKUP($B132,'Lista Puestos Valorados'!$B$11:$BK$510,MATCH('Auxiliar General'!AJ$4,'Lista Puestos Valorados'!$B$10:$BK$10,0),0)="","No relevante",VLOOKUP($B132,'Lista Puestos Valorados'!$B$11:$BK$510,MATCH('Auxiliar General'!AJ$4,'Lista Puestos Valorados'!$B$10:$BK$10,0),0))</f>
        <v>No relevante</v>
      </c>
      <c r="AQ132" s="26">
        <f>+HLOOKUP(AP132,Sistema_Puntos!$Q$5:$Y$43,'Auxiliar General'!AL$5,FALSE)</f>
        <v>0</v>
      </c>
      <c r="AR132" s="26" t="str">
        <f>+IF(VLOOKUP($B132,'Lista Puestos Valorados'!$B$11:$BK$510,MATCH('Auxiliar General'!AL$4,'Lista Puestos Valorados'!$B$10:$BK$10,0),0)="","No relevante",VLOOKUP($B132,'Lista Puestos Valorados'!$B$11:$BK$510,MATCH('Auxiliar General'!AL$4,'Lista Puestos Valorados'!$B$10:$BK$10,0),0))</f>
        <v>No relevante</v>
      </c>
      <c r="AS132" s="26">
        <f>+HLOOKUP(AR132,Sistema_Puntos!$Q$5:$Y$43,'Auxiliar General'!AN$5,FALSE)</f>
        <v>0</v>
      </c>
      <c r="AT132" s="26" t="str">
        <f>+IF(VLOOKUP($B132,'Lista Puestos Valorados'!$B$11:$BK$510,MATCH('Auxiliar General'!AN$4,'Lista Puestos Valorados'!$B$10:$BK$10,0),0)="","No relevante",VLOOKUP($B132,'Lista Puestos Valorados'!$B$11:$BK$510,MATCH('Auxiliar General'!AN$4,'Lista Puestos Valorados'!$B$10:$BK$10,0),0))</f>
        <v>No relevante</v>
      </c>
      <c r="AU132" s="26">
        <f>+HLOOKUP(AT132,Sistema_Puntos!$Q$5:$Y$43,'Auxiliar General'!AP$5,FALSE)</f>
        <v>0</v>
      </c>
      <c r="AV132" s="26" t="str">
        <f>+IF(VLOOKUP($B132,'Lista Puestos Valorados'!$B$11:$BK$510,MATCH('Auxiliar General'!AP$4,'Lista Puestos Valorados'!$B$10:$BK$10,0),0)="","No relevante",VLOOKUP($B132,'Lista Puestos Valorados'!$B$11:$BK$510,MATCH('Auxiliar General'!AP$4,'Lista Puestos Valorados'!$B$10:$BK$10,0),0))</f>
        <v>No relevante</v>
      </c>
      <c r="AW132" s="26">
        <f>+HLOOKUP(AV132,Sistema_Puntos!$Q$5:$Y$43,'Auxiliar General'!AR$5,FALSE)</f>
        <v>0</v>
      </c>
      <c r="AX132" s="26" t="str">
        <f>+IF(VLOOKUP($B132,'Lista Puestos Valorados'!$B$11:$BK$510,MATCH('Auxiliar General'!AR$4,'Lista Puestos Valorados'!$B$10:$BK$10,0),0)="","No relevante",VLOOKUP($B132,'Lista Puestos Valorados'!$B$11:$BK$510,MATCH('Auxiliar General'!AR$4,'Lista Puestos Valorados'!$B$10:$BK$10,0),0))</f>
        <v>No relevante</v>
      </c>
      <c r="AY132" s="26">
        <f>+HLOOKUP(AX132,Sistema_Puntos!$Q$5:$Y$43,'Auxiliar General'!AT$5,FALSE)</f>
        <v>0</v>
      </c>
      <c r="AZ132" s="26" t="str">
        <f>+IF(VLOOKUP($B132,'Lista Puestos Valorados'!$B$11:$BK$510,MATCH('Auxiliar General'!AT$4,'Lista Puestos Valorados'!$B$10:$BK$10,0),0)="","No relevante",VLOOKUP($B132,'Lista Puestos Valorados'!$B$11:$BK$510,MATCH('Auxiliar General'!AT$4,'Lista Puestos Valorados'!$B$10:$BK$10,0),0))</f>
        <v>No relevante</v>
      </c>
      <c r="BA132" s="26">
        <f>+HLOOKUP(AZ132,Sistema_Puntos!$Q$5:$Y$43,'Auxiliar General'!AV$5,FALSE)</f>
        <v>0</v>
      </c>
      <c r="BB132" s="26" t="str">
        <f>+IF(VLOOKUP($B132,'Lista Puestos Valorados'!$B$11:$BK$510,MATCH('Auxiliar General'!AV$4,'Lista Puestos Valorados'!$B$10:$BK$10,0),0)="","No relevante",VLOOKUP($B132,'Lista Puestos Valorados'!$B$11:$BK$510,MATCH('Auxiliar General'!AV$4,'Lista Puestos Valorados'!$B$10:$BK$10,0),0))</f>
        <v>No relevante</v>
      </c>
      <c r="BC132" s="26">
        <f>+HLOOKUP(BB132,Sistema_Puntos!$Q$5:$Y$43,'Auxiliar General'!AX$5,FALSE)</f>
        <v>0</v>
      </c>
      <c r="BD132" s="26" t="str">
        <f>+IF(VLOOKUP($B132,'Lista Puestos Valorados'!$B$11:$BK$510,MATCH('Auxiliar General'!AX$4,'Lista Puestos Valorados'!$B$10:$BK$10,0),0)="","No relevante",VLOOKUP($B132,'Lista Puestos Valorados'!$B$11:$BK$510,MATCH('Auxiliar General'!AX$4,'Lista Puestos Valorados'!$B$10:$BK$10,0),0))</f>
        <v>No relevante</v>
      </c>
      <c r="BE132" s="26">
        <f>+HLOOKUP(BD132,Sistema_Puntos!$Q$5:$Y$43,'Auxiliar General'!AZ$5,FALSE)</f>
        <v>0</v>
      </c>
      <c r="BF132" s="26" t="str">
        <f>+IF(VLOOKUP($B132,'Lista Puestos Valorados'!$B$11:$BK$510,MATCH('Auxiliar General'!AZ$4,'Lista Puestos Valorados'!$B$10:$BK$10,0),0)="","No relevante",VLOOKUP($B132,'Lista Puestos Valorados'!$B$11:$BK$510,MATCH('Auxiliar General'!AZ$4,'Lista Puestos Valorados'!$B$10:$BK$10,0),0))</f>
        <v>No relevante</v>
      </c>
      <c r="BG132" s="26">
        <f>+HLOOKUP(BF132,Sistema_Puntos!$Q$5:$Y$43,'Auxiliar General'!BB$5,FALSE)</f>
        <v>0</v>
      </c>
      <c r="BH132" s="26" t="str">
        <f>+IF(VLOOKUP($B132,'Lista Puestos Valorados'!$B$11:$BK$510,MATCH('Auxiliar General'!BB$4,'Lista Puestos Valorados'!$B$10:$BK$10,0),0)="","No relevante",VLOOKUP($B132,'Lista Puestos Valorados'!$B$11:$BK$510,MATCH('Auxiliar General'!BB$4,'Lista Puestos Valorados'!$B$10:$BK$10,0),0))</f>
        <v>No relevante</v>
      </c>
      <c r="BI132" s="26">
        <f>+HLOOKUP(BH132,Sistema_Puntos!$Q$5:$Y$43,'Auxiliar General'!BD$5,FALSE)</f>
        <v>0</v>
      </c>
      <c r="BJ132" s="26" t="str">
        <f>+IF(VLOOKUP($B132,'Lista Puestos Valorados'!$B$11:$BK$510,MATCH('Auxiliar General'!BD$4,'Lista Puestos Valorados'!$B$10:$BK$10,0),0)="","No relevante",VLOOKUP($B132,'Lista Puestos Valorados'!$B$11:$BK$510,MATCH('Auxiliar General'!BD$4,'Lista Puestos Valorados'!$B$10:$BK$10,0),0))</f>
        <v>No relevante</v>
      </c>
      <c r="BK132" s="26">
        <f>+HLOOKUP(BJ132,Sistema_Puntos!$Q$5:$Y$43,'Auxiliar General'!BF$5,FALSE)</f>
        <v>0</v>
      </c>
      <c r="BL132" s="26" t="str">
        <f>+IF(VLOOKUP($B132,'Lista Puestos Valorados'!$B$11:$BK$510,MATCH('Auxiliar General'!BF$4,'Lista Puestos Valorados'!$B$10:$BK$10,0),0)="","No relevante",VLOOKUP($B132,'Lista Puestos Valorados'!$B$11:$BK$510,MATCH('Auxiliar General'!BF$4,'Lista Puestos Valorados'!$B$10:$BK$10,0),0))</f>
        <v>No relevante</v>
      </c>
      <c r="BM132" s="26">
        <f>+HLOOKUP(BL132,Sistema_Puntos!$Q$5:$Y$43,'Auxiliar General'!BH$5,FALSE)</f>
        <v>0</v>
      </c>
      <c r="BN132" s="26" t="str">
        <f>+IF(VLOOKUP($B132,'Lista Puestos Valorados'!$B$11:$BK$510,MATCH('Auxiliar General'!BH$4,'Lista Puestos Valorados'!$B$10:$BK$10,0),0)="","No relevante",VLOOKUP($B132,'Lista Puestos Valorados'!$B$11:$BK$510,MATCH('Auxiliar General'!BH$4,'Lista Puestos Valorados'!$B$10:$BK$10,0),0))</f>
        <v>No relevante</v>
      </c>
      <c r="BO132" s="26">
        <f>+HLOOKUP(BN132,Sistema_Puntos!$Q$5:$Y$43,'Auxiliar General'!BJ$5,FALSE)</f>
        <v>0</v>
      </c>
      <c r="BP132" s="26" t="str">
        <f>+IF(VLOOKUP($B132,'Lista Puestos Valorados'!$B$11:$BK$510,MATCH('Auxiliar General'!BJ$4,'Lista Puestos Valorados'!$B$10:$BK$10,0),0)="","No relevante",VLOOKUP($B132,'Lista Puestos Valorados'!$B$11:$BK$510,MATCH('Auxiliar General'!BJ$4,'Lista Puestos Valorados'!$B$10:$BK$10,0),0))</f>
        <v>No relevante</v>
      </c>
      <c r="BQ132" s="26">
        <f>+HLOOKUP(BP132,Sistema_Puntos!$Q$5:$Y$43,'Auxiliar General'!BL$5,FALSE)</f>
        <v>0</v>
      </c>
      <c r="BR132" s="26" t="str">
        <f>+IF(VLOOKUP($B132,'Lista Puestos Valorados'!$B$11:$BK$510,MATCH('Auxiliar General'!BL$4,'Lista Puestos Valorados'!$B$10:$BK$10,0),0)="","No relevante",VLOOKUP($B132,'Lista Puestos Valorados'!$B$11:$BK$510,MATCH('Auxiliar General'!BL$4,'Lista Puestos Valorados'!$B$10:$BK$10,0),0))</f>
        <v>No relevante</v>
      </c>
      <c r="BS132" s="26">
        <f>+HLOOKUP(BR132,Sistema_Puntos!$Q$5:$Y$43,'Auxiliar General'!BN$5,FALSE)</f>
        <v>0</v>
      </c>
      <c r="BT132" s="26" t="str">
        <f>+IF(VLOOKUP($B132,'Lista Puestos Valorados'!$B$11:$BK$510,MATCH('Auxiliar General'!BN$4,'Lista Puestos Valorados'!$B$10:$BK$10,0),0)="","No relevante",VLOOKUP($B132,'Lista Puestos Valorados'!$B$11:$BK$510,MATCH('Auxiliar General'!BN$4,'Lista Puestos Valorados'!$B$10:$BK$10,0),0))</f>
        <v>No relevante</v>
      </c>
      <c r="BU132" s="26">
        <f>+HLOOKUP(BT132,Sistema_Puntos!$Q$5:$Y$43,'Auxiliar General'!BP$5,FALSE)</f>
        <v>0</v>
      </c>
      <c r="BV132" s="26" t="str">
        <f>+IF(VLOOKUP($B132,'Lista Puestos Valorados'!$B$11:$BK$510,MATCH('Auxiliar General'!BP$4,'Lista Puestos Valorados'!$B$10:$BK$10,0),0)="","No relevante",VLOOKUP($B132,'Lista Puestos Valorados'!$B$11:$BK$510,MATCH('Auxiliar General'!BP$4,'Lista Puestos Valorados'!$B$10:$BK$10,0),0))</f>
        <v>No relevante</v>
      </c>
      <c r="BW132" s="26">
        <f>+HLOOKUP(BV132,Sistema_Puntos!$Q$5:$Y$43,'Auxiliar General'!BR$5,FALSE)</f>
        <v>0</v>
      </c>
      <c r="BX132" s="26" t="str">
        <f>+IF(VLOOKUP($B132,'Lista Puestos Valorados'!$B$11:$BK$510,MATCH('Auxiliar General'!BR$4,'Lista Puestos Valorados'!$B$10:$BK$10,0),0)="","No relevante",VLOOKUP($B132,'Lista Puestos Valorados'!$B$11:$BK$510,MATCH('Auxiliar General'!BR$4,'Lista Puestos Valorados'!$B$10:$BK$10,0),0))</f>
        <v>No relevante</v>
      </c>
      <c r="BY132" s="26">
        <f>+HLOOKUP(BX132,Sistema_Puntos!$Q$5:$Y$43,'Auxiliar General'!BT$5,FALSE)</f>
        <v>0</v>
      </c>
      <c r="BZ132" s="26" t="str">
        <f>+IF(VLOOKUP($B132,'Lista Puestos Valorados'!$B$11:$BK$510,MATCH('Auxiliar General'!BT$4,'Lista Puestos Valorados'!$B$10:$BK$10,0),0)="","No relevante",VLOOKUP($B132,'Lista Puestos Valorados'!$B$11:$BK$510,MATCH('Auxiliar General'!BT$4,'Lista Puestos Valorados'!$B$10:$BK$10,0),0))</f>
        <v>No relevante</v>
      </c>
      <c r="CA132" s="26">
        <f>+HLOOKUP(BZ132,Sistema_Puntos!$Q$5:$Y$43,'Auxiliar General'!BV$5,FALSE)</f>
        <v>0</v>
      </c>
      <c r="CB132" s="26" t="str">
        <f>+IF(VLOOKUP($B132,'Lista Puestos Valorados'!$B$11:$BK$510,MATCH('Auxiliar General'!BV$4,'Lista Puestos Valorados'!$B$10:$BK$10,0),0)="","No relevante",VLOOKUP($B132,'Lista Puestos Valorados'!$B$11:$BK$510,MATCH('Auxiliar General'!BV$4,'Lista Puestos Valorados'!$B$10:$BK$10,0),0))</f>
        <v>No relevante</v>
      </c>
      <c r="CC132" s="26">
        <f>+HLOOKUP(CB132,Sistema_Puntos!$Q$5:$Y$43,'Auxiliar General'!BX$5,FALSE)</f>
        <v>0</v>
      </c>
      <c r="CD132" s="26" t="str">
        <f>+IF(VLOOKUP($B132,'Lista Puestos Valorados'!$B$11:$BK$510,MATCH('Auxiliar General'!BX$4,'Lista Puestos Valorados'!$B$10:$BK$10,0),0)="","No relevante",VLOOKUP($B132,'Lista Puestos Valorados'!$B$11:$BK$510,MATCH('Auxiliar General'!BX$4,'Lista Puestos Valorados'!$B$10:$BK$10,0),0))</f>
        <v>No relevante</v>
      </c>
      <c r="CE132" s="26">
        <f>+HLOOKUP(CD132,Sistema_Puntos!$Q$5:$Y$43,'Auxiliar General'!BZ$5,FALSE)</f>
        <v>0</v>
      </c>
      <c r="CF132" s="26" t="str">
        <f>+IF(VLOOKUP($B132,'Lista Puestos Valorados'!$B$11:$BK$510,MATCH('Auxiliar General'!BZ$4,'Lista Puestos Valorados'!$B$10:$BK$10,0),0)="","No relevante",VLOOKUP($B132,'Lista Puestos Valorados'!$B$11:$BK$510,MATCH('Auxiliar General'!BZ$4,'Lista Puestos Valorados'!$B$10:$BK$10,0),0))</f>
        <v>No relevante</v>
      </c>
      <c r="CG132" s="26">
        <f>+HLOOKUP(CF132,Sistema_Puntos!$Q$5:$Y$43,'Auxiliar General'!CB$5,FALSE)</f>
        <v>0</v>
      </c>
      <c r="CH132" s="29"/>
      <c r="CI132" s="29"/>
    </row>
    <row r="133" spans="2:87" ht="17.55" customHeight="1">
      <c r="B133" s="26">
        <f>+'Listado de Puestos'!B133</f>
        <v>123</v>
      </c>
      <c r="C133" s="26" t="str">
        <f>+IF('Lista Puestos Valorados'!C133="","",'Lista Puestos Valorados'!C133)</f>
        <v/>
      </c>
      <c r="D133" s="26" t="str">
        <f>+IF('Lista Puestos Valorados'!D133="","",'Lista Puestos Valorados'!D133)</f>
        <v/>
      </c>
      <c r="E133" s="26" t="str">
        <f>+IF('Lista Puestos Valorados'!E133="","",'Lista Puestos Valorados'!E133)</f>
        <v/>
      </c>
      <c r="F133" s="26" t="str">
        <f>+IF('Lista Puestos Valorados'!F133="","",'Lista Puestos Valorados'!F133)</f>
        <v/>
      </c>
      <c r="G133" s="26" t="str">
        <f>+IF('Lista Puestos Valorados'!G133="","",'Lista Puestos Valorados'!G133)</f>
        <v/>
      </c>
      <c r="H133" s="26" t="str">
        <f>+IF('Lista Puestos Valorados'!H133="","",'Lista Puestos Valorados'!H133)</f>
        <v/>
      </c>
      <c r="I133" s="26" t="str">
        <f>+IF('Lista Puestos Valorados'!I133="","",'Lista Puestos Valorados'!I133)</f>
        <v/>
      </c>
      <c r="J133" s="118" t="e">
        <f t="array" ref="J133">+IF(L133="","",_xlfn.IFS(L133&lt;='Cortes de Agrupacion'!$F$15,'Cortes de Agrupacion'!$E$15,'Resultados General'!L133&lt;='Cortes de Agrupacion'!$F$14,'Cortes de Agrupacion'!$E$14,'Resultados General'!L133&lt;='Cortes de Agrupacion'!$F$13,'Cortes de Agrupacion'!$E$13,L133&lt;='Cortes de Agrupacion'!$F$12,'Cortes de Agrupacion'!$E$12,'Resultados General'!L133&lt;='Cortes de Agrupacion'!$F$11,'Cortes de Agrupacion'!$E$11,'Resultados General'!L133&lt;='Cortes de Agrupacion'!$F$10,'Cortes de Agrupacion'!$E$10,'Resultados General'!L133&lt;='Cortes de Agrupacion'!$F$9,'Cortes de Agrupacion'!$E$9,'Resultados General'!L133&lt;='Cortes de Agrupacion'!$F$8,'Cortes de Agrupacion'!$E$8,'Resultados General'!L133&lt;='Cortes de Agrupacion'!$F$7,'Cortes de Agrupacion'!$E$7,'Resultados General'!L133&lt;='Cortes de Agrupacion'!$F$6,'Cortes de Agrupacion'!$E$6))</f>
        <v>#VALUE!</v>
      </c>
      <c r="K133" s="118" t="str">
        <f t="shared" si="2"/>
        <v/>
      </c>
      <c r="L133" s="124" t="e">
        <f>#VALUE!</f>
        <v>#VALUE!</v>
      </c>
      <c r="M133" s="26" t="e">
        <f ca="1">+_xlfn.IFNA(VLOOKUP(C133,'Distribución de puestos'!$B$8:$I$507,8,0),"")</f>
        <v>#NAME?</v>
      </c>
      <c r="N133" s="26" t="str">
        <f>+IF(VLOOKUP($B133,'Lista Puestos Valorados'!$B$11:$BK$510,MATCH('Auxiliar General'!H$4,'Lista Puestos Valorados'!$B$10:$BK$10,0),0)="","No relevante",VLOOKUP($B133,'Lista Puestos Valorados'!$B$11:$BK$510,MATCH('Auxiliar General'!H$4,'Lista Puestos Valorados'!$B$10:$BK$10,0),0))</f>
        <v>No relevante</v>
      </c>
      <c r="O133" s="26">
        <f>+HLOOKUP(N133,Sistema_Puntos!$Q$5:$Y$43,'Auxiliar General'!J$5,FALSE)</f>
        <v>0</v>
      </c>
      <c r="P133" s="26" t="str">
        <f>+IF(VLOOKUP($B133,'Lista Puestos Valorados'!$B$11:$BK$510,MATCH('Auxiliar General'!J$4,'Lista Puestos Valorados'!$B$10:$BK$10,0),0)="","No relevante",VLOOKUP($B133,'Lista Puestos Valorados'!$B$11:$BK$510,MATCH('Auxiliar General'!J$4,'Lista Puestos Valorados'!$B$10:$BK$10,0),0))</f>
        <v>No relevante</v>
      </c>
      <c r="Q133" s="26">
        <f>+HLOOKUP(P133,Sistema_Puntos!$Q$5:$Y$43,'Auxiliar General'!L$5,FALSE)</f>
        <v>0</v>
      </c>
      <c r="R133" s="26" t="str">
        <f>+IF(VLOOKUP($B133,'Lista Puestos Valorados'!$B$11:$BK$510,MATCH('Auxiliar General'!L$4,'Lista Puestos Valorados'!$B$10:$BK$10,0),0)="","No relevante",VLOOKUP($B133,'Lista Puestos Valorados'!$B$11:$BK$510,MATCH('Auxiliar General'!L$4,'Lista Puestos Valorados'!$B$10:$BK$10,0),0))</f>
        <v>No relevante</v>
      </c>
      <c r="S133" s="26">
        <f>+HLOOKUP(R133,Sistema_Puntos!$Q$5:$Y$43,'Auxiliar General'!N$5,FALSE)</f>
        <v>0</v>
      </c>
      <c r="T133" s="26" t="str">
        <f>+IF(VLOOKUP($B133,'Lista Puestos Valorados'!$B$11:$BK$510,MATCH('Auxiliar General'!N$4,'Lista Puestos Valorados'!$B$10:$BK$10,0),0)="","No relevante",VLOOKUP($B133,'Lista Puestos Valorados'!$B$11:$BK$510,MATCH('Auxiliar General'!N$4,'Lista Puestos Valorados'!$B$10:$BK$10,0),0))</f>
        <v>No relevante</v>
      </c>
      <c r="U133" s="26">
        <f>+HLOOKUP(T133,Sistema_Puntos!$Q$5:$Y$43,'Auxiliar General'!P$5,FALSE)</f>
        <v>0</v>
      </c>
      <c r="V133" s="26" t="str">
        <f>+IF(VLOOKUP($B133,'Lista Puestos Valorados'!$B$11:$BK$510,MATCH('Auxiliar General'!P$4,'Lista Puestos Valorados'!$B$10:$BK$10,0),0)="","No relevante",VLOOKUP($B133,'Lista Puestos Valorados'!$B$11:$BK$510,MATCH('Auxiliar General'!P$4,'Lista Puestos Valorados'!$B$10:$BK$10,0),0))</f>
        <v>No relevante</v>
      </c>
      <c r="W133" s="26">
        <f>+HLOOKUP(V133,Sistema_Puntos!$Q$5:$Y$43,'Auxiliar General'!R$5,FALSE)</f>
        <v>0</v>
      </c>
      <c r="X133" s="26" t="str">
        <f>+IF(VLOOKUP($B133,'Lista Puestos Valorados'!$B$11:$BK$510,MATCH('Auxiliar General'!R$4,'Lista Puestos Valorados'!$B$10:$BK$10,0),0)="","No relevante",VLOOKUP($B133,'Lista Puestos Valorados'!$B$11:$BK$510,MATCH('Auxiliar General'!R$4,'Lista Puestos Valorados'!$B$10:$BK$10,0),0))</f>
        <v>No relevante</v>
      </c>
      <c r="Y133" s="26">
        <f>+HLOOKUP(X133,Sistema_Puntos!$Q$5:$Y$43,'Auxiliar General'!T$5,FALSE)</f>
        <v>0</v>
      </c>
      <c r="Z133" s="26" t="str">
        <f>+IF(VLOOKUP($B133,'Lista Puestos Valorados'!$B$11:$BK$510,MATCH('Auxiliar General'!T$4,'Lista Puestos Valorados'!$B$10:$BK$10,0),0)="","No relevante",VLOOKUP($B133,'Lista Puestos Valorados'!$B$11:$BK$510,MATCH('Auxiliar General'!T$4,'Lista Puestos Valorados'!$B$10:$BK$10,0),0))</f>
        <v>No relevante</v>
      </c>
      <c r="AA133" s="26">
        <f>+HLOOKUP(Z133,Sistema_Puntos!$Q$5:$Y$43,'Auxiliar General'!V$5,FALSE)</f>
        <v>0</v>
      </c>
      <c r="AB133" s="26" t="str">
        <f>+IF(VLOOKUP($B133,'Lista Puestos Valorados'!$B$11:$BK$510,MATCH('Auxiliar General'!V$4,'Lista Puestos Valorados'!$B$10:$BK$10,0),0)="","No relevante",VLOOKUP($B133,'Lista Puestos Valorados'!$B$11:$BK$510,MATCH('Auxiliar General'!V$4,'Lista Puestos Valorados'!$B$10:$BK$10,0),0))</f>
        <v>No relevante</v>
      </c>
      <c r="AC133" s="26">
        <f>+HLOOKUP(AB133,Sistema_Puntos!$Q$5:$Y$43,'Auxiliar General'!X$5,FALSE)</f>
        <v>0</v>
      </c>
      <c r="AD133" s="26" t="str">
        <f>+IF(VLOOKUP($B133,'Lista Puestos Valorados'!$B$11:$BK$510,MATCH('Auxiliar General'!X$4,'Lista Puestos Valorados'!$B$10:$BK$10,0),0)="","No relevante",VLOOKUP($B133,'Lista Puestos Valorados'!$B$11:$BK$510,MATCH('Auxiliar General'!X$4,'Lista Puestos Valorados'!$B$10:$BK$10,0),0))</f>
        <v>No relevante</v>
      </c>
      <c r="AE133" s="26">
        <f>+HLOOKUP(AD133,Sistema_Puntos!$Q$5:$Y$43,'Auxiliar General'!Z$5,FALSE)</f>
        <v>0</v>
      </c>
      <c r="AF133" s="26" t="str">
        <f>+IF(VLOOKUP($B133,'Lista Puestos Valorados'!$B$11:$BK$510,MATCH('Auxiliar General'!Z$4,'Lista Puestos Valorados'!$B$10:$BK$10,0),0)="","No relevante",VLOOKUP($B133,'Lista Puestos Valorados'!$B$11:$BK$510,MATCH('Auxiliar General'!Z$4,'Lista Puestos Valorados'!$B$10:$BK$10,0),0))</f>
        <v>No relevante</v>
      </c>
      <c r="AG133" s="26">
        <f>+HLOOKUP(AF133,Sistema_Puntos!$Q$5:$Y$43,'Auxiliar General'!AB$5,FALSE)</f>
        <v>0</v>
      </c>
      <c r="AH133" s="26" t="str">
        <f>+IF(VLOOKUP($B133,'Lista Puestos Valorados'!$B$11:$BK$510,MATCH('Auxiliar General'!AB$4,'Lista Puestos Valorados'!$B$10:$BK$10,0),0)="","No relevante",VLOOKUP($B133,'Lista Puestos Valorados'!$B$11:$BK$510,MATCH('Auxiliar General'!AB$4,'Lista Puestos Valorados'!$B$10:$BK$10,0),0))</f>
        <v>No relevante</v>
      </c>
      <c r="AI133" s="26">
        <f>+HLOOKUP(AH133,Sistema_Puntos!$Q$5:$Y$43,'Auxiliar General'!AD$5,FALSE)</f>
        <v>0</v>
      </c>
      <c r="AJ133" s="26" t="str">
        <f>+IF(VLOOKUP($B133,'Lista Puestos Valorados'!$B$11:$BK$510,MATCH('Auxiliar General'!AD$4,'Lista Puestos Valorados'!$B$10:$BK$10,0),0)="","No relevante",VLOOKUP($B133,'Lista Puestos Valorados'!$B$11:$BK$510,MATCH('Auxiliar General'!AD$4,'Lista Puestos Valorados'!$B$10:$BK$10,0),0))</f>
        <v>No relevante</v>
      </c>
      <c r="AK133" s="26">
        <f>+HLOOKUP(AJ133,Sistema_Puntos!$Q$5:$Y$43,'Auxiliar General'!AF$5,FALSE)</f>
        <v>0</v>
      </c>
      <c r="AL133" s="26" t="str">
        <f>+IF(VLOOKUP($B133,'Lista Puestos Valorados'!$B$11:$BK$510,MATCH('Auxiliar General'!AF$4,'Lista Puestos Valorados'!$B$10:$BK$10,0),0)="","No relevante",VLOOKUP($B133,'Lista Puestos Valorados'!$B$11:$BK$510,MATCH('Auxiliar General'!AF$4,'Lista Puestos Valorados'!$B$10:$BK$10,0),0))</f>
        <v>No relevante</v>
      </c>
      <c r="AM133" s="26">
        <f>+HLOOKUP(AL133,Sistema_Puntos!$Q$5:$Y$43,'Auxiliar General'!AH$5,FALSE)</f>
        <v>0</v>
      </c>
      <c r="AN133" s="26" t="str">
        <f>+IF(VLOOKUP($B133,'Lista Puestos Valorados'!$B$11:$BK$510,MATCH('Auxiliar General'!AH$4,'Lista Puestos Valorados'!$B$10:$BK$10,0),0)="","No relevante",VLOOKUP($B133,'Lista Puestos Valorados'!$B$11:$BK$510,MATCH('Auxiliar General'!AH$4,'Lista Puestos Valorados'!$B$10:$BK$10,0),0))</f>
        <v>No relevante</v>
      </c>
      <c r="AO133" s="26">
        <f>+HLOOKUP(AN133,Sistema_Puntos!$Q$5:$Y$43,'Auxiliar General'!AJ$5,FALSE)</f>
        <v>0</v>
      </c>
      <c r="AP133" s="26" t="str">
        <f>+IF(VLOOKUP($B133,'Lista Puestos Valorados'!$B$11:$BK$510,MATCH('Auxiliar General'!AJ$4,'Lista Puestos Valorados'!$B$10:$BK$10,0),0)="","No relevante",VLOOKUP($B133,'Lista Puestos Valorados'!$B$11:$BK$510,MATCH('Auxiliar General'!AJ$4,'Lista Puestos Valorados'!$B$10:$BK$10,0),0))</f>
        <v>No relevante</v>
      </c>
      <c r="AQ133" s="26">
        <f>+HLOOKUP(AP133,Sistema_Puntos!$Q$5:$Y$43,'Auxiliar General'!AL$5,FALSE)</f>
        <v>0</v>
      </c>
      <c r="AR133" s="26" t="str">
        <f>+IF(VLOOKUP($B133,'Lista Puestos Valorados'!$B$11:$BK$510,MATCH('Auxiliar General'!AL$4,'Lista Puestos Valorados'!$B$10:$BK$10,0),0)="","No relevante",VLOOKUP($B133,'Lista Puestos Valorados'!$B$11:$BK$510,MATCH('Auxiliar General'!AL$4,'Lista Puestos Valorados'!$B$10:$BK$10,0),0))</f>
        <v>No relevante</v>
      </c>
      <c r="AS133" s="26">
        <f>+HLOOKUP(AR133,Sistema_Puntos!$Q$5:$Y$43,'Auxiliar General'!AN$5,FALSE)</f>
        <v>0</v>
      </c>
      <c r="AT133" s="26" t="str">
        <f>+IF(VLOOKUP($B133,'Lista Puestos Valorados'!$B$11:$BK$510,MATCH('Auxiliar General'!AN$4,'Lista Puestos Valorados'!$B$10:$BK$10,0),0)="","No relevante",VLOOKUP($B133,'Lista Puestos Valorados'!$B$11:$BK$510,MATCH('Auxiliar General'!AN$4,'Lista Puestos Valorados'!$B$10:$BK$10,0),0))</f>
        <v>No relevante</v>
      </c>
      <c r="AU133" s="26">
        <f>+HLOOKUP(AT133,Sistema_Puntos!$Q$5:$Y$43,'Auxiliar General'!AP$5,FALSE)</f>
        <v>0</v>
      </c>
      <c r="AV133" s="26" t="str">
        <f>+IF(VLOOKUP($B133,'Lista Puestos Valorados'!$B$11:$BK$510,MATCH('Auxiliar General'!AP$4,'Lista Puestos Valorados'!$B$10:$BK$10,0),0)="","No relevante",VLOOKUP($B133,'Lista Puestos Valorados'!$B$11:$BK$510,MATCH('Auxiliar General'!AP$4,'Lista Puestos Valorados'!$B$10:$BK$10,0),0))</f>
        <v>No relevante</v>
      </c>
      <c r="AW133" s="26">
        <f>+HLOOKUP(AV133,Sistema_Puntos!$Q$5:$Y$43,'Auxiliar General'!AR$5,FALSE)</f>
        <v>0</v>
      </c>
      <c r="AX133" s="26" t="str">
        <f>+IF(VLOOKUP($B133,'Lista Puestos Valorados'!$B$11:$BK$510,MATCH('Auxiliar General'!AR$4,'Lista Puestos Valorados'!$B$10:$BK$10,0),0)="","No relevante",VLOOKUP($B133,'Lista Puestos Valorados'!$B$11:$BK$510,MATCH('Auxiliar General'!AR$4,'Lista Puestos Valorados'!$B$10:$BK$10,0),0))</f>
        <v>No relevante</v>
      </c>
      <c r="AY133" s="26">
        <f>+HLOOKUP(AX133,Sistema_Puntos!$Q$5:$Y$43,'Auxiliar General'!AT$5,FALSE)</f>
        <v>0</v>
      </c>
      <c r="AZ133" s="26" t="str">
        <f>+IF(VLOOKUP($B133,'Lista Puestos Valorados'!$B$11:$BK$510,MATCH('Auxiliar General'!AT$4,'Lista Puestos Valorados'!$B$10:$BK$10,0),0)="","No relevante",VLOOKUP($B133,'Lista Puestos Valorados'!$B$11:$BK$510,MATCH('Auxiliar General'!AT$4,'Lista Puestos Valorados'!$B$10:$BK$10,0),0))</f>
        <v>No relevante</v>
      </c>
      <c r="BA133" s="26">
        <f>+HLOOKUP(AZ133,Sistema_Puntos!$Q$5:$Y$43,'Auxiliar General'!AV$5,FALSE)</f>
        <v>0</v>
      </c>
      <c r="BB133" s="26" t="str">
        <f>+IF(VLOOKUP($B133,'Lista Puestos Valorados'!$B$11:$BK$510,MATCH('Auxiliar General'!AV$4,'Lista Puestos Valorados'!$B$10:$BK$10,0),0)="","No relevante",VLOOKUP($B133,'Lista Puestos Valorados'!$B$11:$BK$510,MATCH('Auxiliar General'!AV$4,'Lista Puestos Valorados'!$B$10:$BK$10,0),0))</f>
        <v>No relevante</v>
      </c>
      <c r="BC133" s="26">
        <f>+HLOOKUP(BB133,Sistema_Puntos!$Q$5:$Y$43,'Auxiliar General'!AX$5,FALSE)</f>
        <v>0</v>
      </c>
      <c r="BD133" s="26" t="str">
        <f>+IF(VLOOKUP($B133,'Lista Puestos Valorados'!$B$11:$BK$510,MATCH('Auxiliar General'!AX$4,'Lista Puestos Valorados'!$B$10:$BK$10,0),0)="","No relevante",VLOOKUP($B133,'Lista Puestos Valorados'!$B$11:$BK$510,MATCH('Auxiliar General'!AX$4,'Lista Puestos Valorados'!$B$10:$BK$10,0),0))</f>
        <v>No relevante</v>
      </c>
      <c r="BE133" s="26">
        <f>+HLOOKUP(BD133,Sistema_Puntos!$Q$5:$Y$43,'Auxiliar General'!AZ$5,FALSE)</f>
        <v>0</v>
      </c>
      <c r="BF133" s="26" t="str">
        <f>+IF(VLOOKUP($B133,'Lista Puestos Valorados'!$B$11:$BK$510,MATCH('Auxiliar General'!AZ$4,'Lista Puestos Valorados'!$B$10:$BK$10,0),0)="","No relevante",VLOOKUP($B133,'Lista Puestos Valorados'!$B$11:$BK$510,MATCH('Auxiliar General'!AZ$4,'Lista Puestos Valorados'!$B$10:$BK$10,0),0))</f>
        <v>No relevante</v>
      </c>
      <c r="BG133" s="26">
        <f>+HLOOKUP(BF133,Sistema_Puntos!$Q$5:$Y$43,'Auxiliar General'!BB$5,FALSE)</f>
        <v>0</v>
      </c>
      <c r="BH133" s="26" t="str">
        <f>+IF(VLOOKUP($B133,'Lista Puestos Valorados'!$B$11:$BK$510,MATCH('Auxiliar General'!BB$4,'Lista Puestos Valorados'!$B$10:$BK$10,0),0)="","No relevante",VLOOKUP($B133,'Lista Puestos Valorados'!$B$11:$BK$510,MATCH('Auxiliar General'!BB$4,'Lista Puestos Valorados'!$B$10:$BK$10,0),0))</f>
        <v>No relevante</v>
      </c>
      <c r="BI133" s="26">
        <f>+HLOOKUP(BH133,Sistema_Puntos!$Q$5:$Y$43,'Auxiliar General'!BD$5,FALSE)</f>
        <v>0</v>
      </c>
      <c r="BJ133" s="26" t="str">
        <f>+IF(VLOOKUP($B133,'Lista Puestos Valorados'!$B$11:$BK$510,MATCH('Auxiliar General'!BD$4,'Lista Puestos Valorados'!$B$10:$BK$10,0),0)="","No relevante",VLOOKUP($B133,'Lista Puestos Valorados'!$B$11:$BK$510,MATCH('Auxiliar General'!BD$4,'Lista Puestos Valorados'!$B$10:$BK$10,0),0))</f>
        <v>No relevante</v>
      </c>
      <c r="BK133" s="26">
        <f>+HLOOKUP(BJ133,Sistema_Puntos!$Q$5:$Y$43,'Auxiliar General'!BF$5,FALSE)</f>
        <v>0</v>
      </c>
      <c r="BL133" s="26" t="str">
        <f>+IF(VLOOKUP($B133,'Lista Puestos Valorados'!$B$11:$BK$510,MATCH('Auxiliar General'!BF$4,'Lista Puestos Valorados'!$B$10:$BK$10,0),0)="","No relevante",VLOOKUP($B133,'Lista Puestos Valorados'!$B$11:$BK$510,MATCH('Auxiliar General'!BF$4,'Lista Puestos Valorados'!$B$10:$BK$10,0),0))</f>
        <v>No relevante</v>
      </c>
      <c r="BM133" s="26">
        <f>+HLOOKUP(BL133,Sistema_Puntos!$Q$5:$Y$43,'Auxiliar General'!BH$5,FALSE)</f>
        <v>0</v>
      </c>
      <c r="BN133" s="26" t="str">
        <f>+IF(VLOOKUP($B133,'Lista Puestos Valorados'!$B$11:$BK$510,MATCH('Auxiliar General'!BH$4,'Lista Puestos Valorados'!$B$10:$BK$10,0),0)="","No relevante",VLOOKUP($B133,'Lista Puestos Valorados'!$B$11:$BK$510,MATCH('Auxiliar General'!BH$4,'Lista Puestos Valorados'!$B$10:$BK$10,0),0))</f>
        <v>No relevante</v>
      </c>
      <c r="BO133" s="26">
        <f>+HLOOKUP(BN133,Sistema_Puntos!$Q$5:$Y$43,'Auxiliar General'!BJ$5,FALSE)</f>
        <v>0</v>
      </c>
      <c r="BP133" s="26" t="str">
        <f>+IF(VLOOKUP($B133,'Lista Puestos Valorados'!$B$11:$BK$510,MATCH('Auxiliar General'!BJ$4,'Lista Puestos Valorados'!$B$10:$BK$10,0),0)="","No relevante",VLOOKUP($B133,'Lista Puestos Valorados'!$B$11:$BK$510,MATCH('Auxiliar General'!BJ$4,'Lista Puestos Valorados'!$B$10:$BK$10,0),0))</f>
        <v>No relevante</v>
      </c>
      <c r="BQ133" s="26">
        <f>+HLOOKUP(BP133,Sistema_Puntos!$Q$5:$Y$43,'Auxiliar General'!BL$5,FALSE)</f>
        <v>0</v>
      </c>
      <c r="BR133" s="26" t="str">
        <f>+IF(VLOOKUP($B133,'Lista Puestos Valorados'!$B$11:$BK$510,MATCH('Auxiliar General'!BL$4,'Lista Puestos Valorados'!$B$10:$BK$10,0),0)="","No relevante",VLOOKUP($B133,'Lista Puestos Valorados'!$B$11:$BK$510,MATCH('Auxiliar General'!BL$4,'Lista Puestos Valorados'!$B$10:$BK$10,0),0))</f>
        <v>No relevante</v>
      </c>
      <c r="BS133" s="26">
        <f>+HLOOKUP(BR133,Sistema_Puntos!$Q$5:$Y$43,'Auxiliar General'!BN$5,FALSE)</f>
        <v>0</v>
      </c>
      <c r="BT133" s="26" t="str">
        <f>+IF(VLOOKUP($B133,'Lista Puestos Valorados'!$B$11:$BK$510,MATCH('Auxiliar General'!BN$4,'Lista Puestos Valorados'!$B$10:$BK$10,0),0)="","No relevante",VLOOKUP($B133,'Lista Puestos Valorados'!$B$11:$BK$510,MATCH('Auxiliar General'!BN$4,'Lista Puestos Valorados'!$B$10:$BK$10,0),0))</f>
        <v>No relevante</v>
      </c>
      <c r="BU133" s="26">
        <f>+HLOOKUP(BT133,Sistema_Puntos!$Q$5:$Y$43,'Auxiliar General'!BP$5,FALSE)</f>
        <v>0</v>
      </c>
      <c r="BV133" s="26" t="str">
        <f>+IF(VLOOKUP($B133,'Lista Puestos Valorados'!$B$11:$BK$510,MATCH('Auxiliar General'!BP$4,'Lista Puestos Valorados'!$B$10:$BK$10,0),0)="","No relevante",VLOOKUP($B133,'Lista Puestos Valorados'!$B$11:$BK$510,MATCH('Auxiliar General'!BP$4,'Lista Puestos Valorados'!$B$10:$BK$10,0),0))</f>
        <v>No relevante</v>
      </c>
      <c r="BW133" s="26">
        <f>+HLOOKUP(BV133,Sistema_Puntos!$Q$5:$Y$43,'Auxiliar General'!BR$5,FALSE)</f>
        <v>0</v>
      </c>
      <c r="BX133" s="26" t="str">
        <f>+IF(VLOOKUP($B133,'Lista Puestos Valorados'!$B$11:$BK$510,MATCH('Auxiliar General'!BR$4,'Lista Puestos Valorados'!$B$10:$BK$10,0),0)="","No relevante",VLOOKUP($B133,'Lista Puestos Valorados'!$B$11:$BK$510,MATCH('Auxiliar General'!BR$4,'Lista Puestos Valorados'!$B$10:$BK$10,0),0))</f>
        <v>No relevante</v>
      </c>
      <c r="BY133" s="26">
        <f>+HLOOKUP(BX133,Sistema_Puntos!$Q$5:$Y$43,'Auxiliar General'!BT$5,FALSE)</f>
        <v>0</v>
      </c>
      <c r="BZ133" s="26" t="str">
        <f>+IF(VLOOKUP($B133,'Lista Puestos Valorados'!$B$11:$BK$510,MATCH('Auxiliar General'!BT$4,'Lista Puestos Valorados'!$B$10:$BK$10,0),0)="","No relevante",VLOOKUP($B133,'Lista Puestos Valorados'!$B$11:$BK$510,MATCH('Auxiliar General'!BT$4,'Lista Puestos Valorados'!$B$10:$BK$10,0),0))</f>
        <v>No relevante</v>
      </c>
      <c r="CA133" s="26">
        <f>+HLOOKUP(BZ133,Sistema_Puntos!$Q$5:$Y$43,'Auxiliar General'!BV$5,FALSE)</f>
        <v>0</v>
      </c>
      <c r="CB133" s="26" t="str">
        <f>+IF(VLOOKUP($B133,'Lista Puestos Valorados'!$B$11:$BK$510,MATCH('Auxiliar General'!BV$4,'Lista Puestos Valorados'!$B$10:$BK$10,0),0)="","No relevante",VLOOKUP($B133,'Lista Puestos Valorados'!$B$11:$BK$510,MATCH('Auxiliar General'!BV$4,'Lista Puestos Valorados'!$B$10:$BK$10,0),0))</f>
        <v>No relevante</v>
      </c>
      <c r="CC133" s="26">
        <f>+HLOOKUP(CB133,Sistema_Puntos!$Q$5:$Y$43,'Auxiliar General'!BX$5,FALSE)</f>
        <v>0</v>
      </c>
      <c r="CD133" s="26" t="str">
        <f>+IF(VLOOKUP($B133,'Lista Puestos Valorados'!$B$11:$BK$510,MATCH('Auxiliar General'!BX$4,'Lista Puestos Valorados'!$B$10:$BK$10,0),0)="","No relevante",VLOOKUP($B133,'Lista Puestos Valorados'!$B$11:$BK$510,MATCH('Auxiliar General'!BX$4,'Lista Puestos Valorados'!$B$10:$BK$10,0),0))</f>
        <v>No relevante</v>
      </c>
      <c r="CE133" s="26">
        <f>+HLOOKUP(CD133,Sistema_Puntos!$Q$5:$Y$43,'Auxiliar General'!BZ$5,FALSE)</f>
        <v>0</v>
      </c>
      <c r="CF133" s="26" t="str">
        <f>+IF(VLOOKUP($B133,'Lista Puestos Valorados'!$B$11:$BK$510,MATCH('Auxiliar General'!BZ$4,'Lista Puestos Valorados'!$B$10:$BK$10,0),0)="","No relevante",VLOOKUP($B133,'Lista Puestos Valorados'!$B$11:$BK$510,MATCH('Auxiliar General'!BZ$4,'Lista Puestos Valorados'!$B$10:$BK$10,0),0))</f>
        <v>No relevante</v>
      </c>
      <c r="CG133" s="26">
        <f>+HLOOKUP(CF133,Sistema_Puntos!$Q$5:$Y$43,'Auxiliar General'!CB$5,FALSE)</f>
        <v>0</v>
      </c>
      <c r="CH133" s="29"/>
      <c r="CI133" s="29"/>
    </row>
    <row r="134" spans="2:87" ht="17.55" customHeight="1">
      <c r="B134" s="26">
        <f>+'Listado de Puestos'!B134</f>
        <v>124</v>
      </c>
      <c r="C134" s="26" t="str">
        <f>+IF('Lista Puestos Valorados'!C134="","",'Lista Puestos Valorados'!C134)</f>
        <v/>
      </c>
      <c r="D134" s="26" t="str">
        <f>+IF('Lista Puestos Valorados'!D134="","",'Lista Puestos Valorados'!D134)</f>
        <v/>
      </c>
      <c r="E134" s="26" t="str">
        <f>+IF('Lista Puestos Valorados'!E134="","",'Lista Puestos Valorados'!E134)</f>
        <v/>
      </c>
      <c r="F134" s="26" t="str">
        <f>+IF('Lista Puestos Valorados'!F134="","",'Lista Puestos Valorados'!F134)</f>
        <v/>
      </c>
      <c r="G134" s="26" t="str">
        <f>+IF('Lista Puestos Valorados'!G134="","",'Lista Puestos Valorados'!G134)</f>
        <v/>
      </c>
      <c r="H134" s="26" t="str">
        <f>+IF('Lista Puestos Valorados'!H134="","",'Lista Puestos Valorados'!H134)</f>
        <v/>
      </c>
      <c r="I134" s="26" t="str">
        <f>+IF('Lista Puestos Valorados'!I134="","",'Lista Puestos Valorados'!I134)</f>
        <v/>
      </c>
      <c r="J134" s="118" t="e">
        <f t="array" ref="J134">+IF(L134="","",_xlfn.IFS(L134&lt;='Cortes de Agrupacion'!$F$15,'Cortes de Agrupacion'!$E$15,'Resultados General'!L134&lt;='Cortes de Agrupacion'!$F$14,'Cortes de Agrupacion'!$E$14,'Resultados General'!L134&lt;='Cortes de Agrupacion'!$F$13,'Cortes de Agrupacion'!$E$13,L134&lt;='Cortes de Agrupacion'!$F$12,'Cortes de Agrupacion'!$E$12,'Resultados General'!L134&lt;='Cortes de Agrupacion'!$F$11,'Cortes de Agrupacion'!$E$11,'Resultados General'!L134&lt;='Cortes de Agrupacion'!$F$10,'Cortes de Agrupacion'!$E$10,'Resultados General'!L134&lt;='Cortes de Agrupacion'!$F$9,'Cortes de Agrupacion'!$E$9,'Resultados General'!L134&lt;='Cortes de Agrupacion'!$F$8,'Cortes de Agrupacion'!$E$8,'Resultados General'!L134&lt;='Cortes de Agrupacion'!$F$7,'Cortes de Agrupacion'!$E$7,'Resultados General'!L134&lt;='Cortes de Agrupacion'!$F$6,'Cortes de Agrupacion'!$E$6))</f>
        <v>#VALUE!</v>
      </c>
      <c r="K134" s="118" t="str">
        <f t="shared" si="2"/>
        <v/>
      </c>
      <c r="L134" s="124" t="e">
        <f>#VALUE!</f>
        <v>#VALUE!</v>
      </c>
      <c r="M134" s="26" t="e">
        <f ca="1">+_xlfn.IFNA(VLOOKUP(C134,'Distribución de puestos'!$B$8:$I$507,8,0),"")</f>
        <v>#NAME?</v>
      </c>
      <c r="N134" s="26" t="str">
        <f>+IF(VLOOKUP($B134,'Lista Puestos Valorados'!$B$11:$BK$510,MATCH('Auxiliar General'!H$4,'Lista Puestos Valorados'!$B$10:$BK$10,0),0)="","No relevante",VLOOKUP($B134,'Lista Puestos Valorados'!$B$11:$BK$510,MATCH('Auxiliar General'!H$4,'Lista Puestos Valorados'!$B$10:$BK$10,0),0))</f>
        <v>No relevante</v>
      </c>
      <c r="O134" s="26">
        <f>+HLOOKUP(N134,Sistema_Puntos!$Q$5:$Y$43,'Auxiliar General'!J$5,FALSE)</f>
        <v>0</v>
      </c>
      <c r="P134" s="26" t="str">
        <f>+IF(VLOOKUP($B134,'Lista Puestos Valorados'!$B$11:$BK$510,MATCH('Auxiliar General'!J$4,'Lista Puestos Valorados'!$B$10:$BK$10,0),0)="","No relevante",VLOOKUP($B134,'Lista Puestos Valorados'!$B$11:$BK$510,MATCH('Auxiliar General'!J$4,'Lista Puestos Valorados'!$B$10:$BK$10,0),0))</f>
        <v>No relevante</v>
      </c>
      <c r="Q134" s="26">
        <f>+HLOOKUP(P134,Sistema_Puntos!$Q$5:$Y$43,'Auxiliar General'!L$5,FALSE)</f>
        <v>0</v>
      </c>
      <c r="R134" s="26" t="str">
        <f>+IF(VLOOKUP($B134,'Lista Puestos Valorados'!$B$11:$BK$510,MATCH('Auxiliar General'!L$4,'Lista Puestos Valorados'!$B$10:$BK$10,0),0)="","No relevante",VLOOKUP($B134,'Lista Puestos Valorados'!$B$11:$BK$510,MATCH('Auxiliar General'!L$4,'Lista Puestos Valorados'!$B$10:$BK$10,0),0))</f>
        <v>No relevante</v>
      </c>
      <c r="S134" s="26">
        <f>+HLOOKUP(R134,Sistema_Puntos!$Q$5:$Y$43,'Auxiliar General'!N$5,FALSE)</f>
        <v>0</v>
      </c>
      <c r="T134" s="26" t="str">
        <f>+IF(VLOOKUP($B134,'Lista Puestos Valorados'!$B$11:$BK$510,MATCH('Auxiliar General'!N$4,'Lista Puestos Valorados'!$B$10:$BK$10,0),0)="","No relevante",VLOOKUP($B134,'Lista Puestos Valorados'!$B$11:$BK$510,MATCH('Auxiliar General'!N$4,'Lista Puestos Valorados'!$B$10:$BK$10,0),0))</f>
        <v>No relevante</v>
      </c>
      <c r="U134" s="26">
        <f>+HLOOKUP(T134,Sistema_Puntos!$Q$5:$Y$43,'Auxiliar General'!P$5,FALSE)</f>
        <v>0</v>
      </c>
      <c r="V134" s="26" t="str">
        <f>+IF(VLOOKUP($B134,'Lista Puestos Valorados'!$B$11:$BK$510,MATCH('Auxiliar General'!P$4,'Lista Puestos Valorados'!$B$10:$BK$10,0),0)="","No relevante",VLOOKUP($B134,'Lista Puestos Valorados'!$B$11:$BK$510,MATCH('Auxiliar General'!P$4,'Lista Puestos Valorados'!$B$10:$BK$10,0),0))</f>
        <v>No relevante</v>
      </c>
      <c r="W134" s="26">
        <f>+HLOOKUP(V134,Sistema_Puntos!$Q$5:$Y$43,'Auxiliar General'!R$5,FALSE)</f>
        <v>0</v>
      </c>
      <c r="X134" s="26" t="str">
        <f>+IF(VLOOKUP($B134,'Lista Puestos Valorados'!$B$11:$BK$510,MATCH('Auxiliar General'!R$4,'Lista Puestos Valorados'!$B$10:$BK$10,0),0)="","No relevante",VLOOKUP($B134,'Lista Puestos Valorados'!$B$11:$BK$510,MATCH('Auxiliar General'!R$4,'Lista Puestos Valorados'!$B$10:$BK$10,0),0))</f>
        <v>No relevante</v>
      </c>
      <c r="Y134" s="26">
        <f>+HLOOKUP(X134,Sistema_Puntos!$Q$5:$Y$43,'Auxiliar General'!T$5,FALSE)</f>
        <v>0</v>
      </c>
      <c r="Z134" s="26" t="str">
        <f>+IF(VLOOKUP($B134,'Lista Puestos Valorados'!$B$11:$BK$510,MATCH('Auxiliar General'!T$4,'Lista Puestos Valorados'!$B$10:$BK$10,0),0)="","No relevante",VLOOKUP($B134,'Lista Puestos Valorados'!$B$11:$BK$510,MATCH('Auxiliar General'!T$4,'Lista Puestos Valorados'!$B$10:$BK$10,0),0))</f>
        <v>No relevante</v>
      </c>
      <c r="AA134" s="26">
        <f>+HLOOKUP(Z134,Sistema_Puntos!$Q$5:$Y$43,'Auxiliar General'!V$5,FALSE)</f>
        <v>0</v>
      </c>
      <c r="AB134" s="26" t="str">
        <f>+IF(VLOOKUP($B134,'Lista Puestos Valorados'!$B$11:$BK$510,MATCH('Auxiliar General'!V$4,'Lista Puestos Valorados'!$B$10:$BK$10,0),0)="","No relevante",VLOOKUP($B134,'Lista Puestos Valorados'!$B$11:$BK$510,MATCH('Auxiliar General'!V$4,'Lista Puestos Valorados'!$B$10:$BK$10,0),0))</f>
        <v>No relevante</v>
      </c>
      <c r="AC134" s="26">
        <f>+HLOOKUP(AB134,Sistema_Puntos!$Q$5:$Y$43,'Auxiliar General'!X$5,FALSE)</f>
        <v>0</v>
      </c>
      <c r="AD134" s="26" t="str">
        <f>+IF(VLOOKUP($B134,'Lista Puestos Valorados'!$B$11:$BK$510,MATCH('Auxiliar General'!X$4,'Lista Puestos Valorados'!$B$10:$BK$10,0),0)="","No relevante",VLOOKUP($B134,'Lista Puestos Valorados'!$B$11:$BK$510,MATCH('Auxiliar General'!X$4,'Lista Puestos Valorados'!$B$10:$BK$10,0),0))</f>
        <v>No relevante</v>
      </c>
      <c r="AE134" s="26">
        <f>+HLOOKUP(AD134,Sistema_Puntos!$Q$5:$Y$43,'Auxiliar General'!Z$5,FALSE)</f>
        <v>0</v>
      </c>
      <c r="AF134" s="26" t="str">
        <f>+IF(VLOOKUP($B134,'Lista Puestos Valorados'!$B$11:$BK$510,MATCH('Auxiliar General'!Z$4,'Lista Puestos Valorados'!$B$10:$BK$10,0),0)="","No relevante",VLOOKUP($B134,'Lista Puestos Valorados'!$B$11:$BK$510,MATCH('Auxiliar General'!Z$4,'Lista Puestos Valorados'!$B$10:$BK$10,0),0))</f>
        <v>No relevante</v>
      </c>
      <c r="AG134" s="26">
        <f>+HLOOKUP(AF134,Sistema_Puntos!$Q$5:$Y$43,'Auxiliar General'!AB$5,FALSE)</f>
        <v>0</v>
      </c>
      <c r="AH134" s="26" t="str">
        <f>+IF(VLOOKUP($B134,'Lista Puestos Valorados'!$B$11:$BK$510,MATCH('Auxiliar General'!AB$4,'Lista Puestos Valorados'!$B$10:$BK$10,0),0)="","No relevante",VLOOKUP($B134,'Lista Puestos Valorados'!$B$11:$BK$510,MATCH('Auxiliar General'!AB$4,'Lista Puestos Valorados'!$B$10:$BK$10,0),0))</f>
        <v>No relevante</v>
      </c>
      <c r="AI134" s="26">
        <f>+HLOOKUP(AH134,Sistema_Puntos!$Q$5:$Y$43,'Auxiliar General'!AD$5,FALSE)</f>
        <v>0</v>
      </c>
      <c r="AJ134" s="26" t="str">
        <f>+IF(VLOOKUP($B134,'Lista Puestos Valorados'!$B$11:$BK$510,MATCH('Auxiliar General'!AD$4,'Lista Puestos Valorados'!$B$10:$BK$10,0),0)="","No relevante",VLOOKUP($B134,'Lista Puestos Valorados'!$B$11:$BK$510,MATCH('Auxiliar General'!AD$4,'Lista Puestos Valorados'!$B$10:$BK$10,0),0))</f>
        <v>No relevante</v>
      </c>
      <c r="AK134" s="26">
        <f>+HLOOKUP(AJ134,Sistema_Puntos!$Q$5:$Y$43,'Auxiliar General'!AF$5,FALSE)</f>
        <v>0</v>
      </c>
      <c r="AL134" s="26" t="str">
        <f>+IF(VLOOKUP($B134,'Lista Puestos Valorados'!$B$11:$BK$510,MATCH('Auxiliar General'!AF$4,'Lista Puestos Valorados'!$B$10:$BK$10,0),0)="","No relevante",VLOOKUP($B134,'Lista Puestos Valorados'!$B$11:$BK$510,MATCH('Auxiliar General'!AF$4,'Lista Puestos Valorados'!$B$10:$BK$10,0),0))</f>
        <v>No relevante</v>
      </c>
      <c r="AM134" s="26">
        <f>+HLOOKUP(AL134,Sistema_Puntos!$Q$5:$Y$43,'Auxiliar General'!AH$5,FALSE)</f>
        <v>0</v>
      </c>
      <c r="AN134" s="26" t="str">
        <f>+IF(VLOOKUP($B134,'Lista Puestos Valorados'!$B$11:$BK$510,MATCH('Auxiliar General'!AH$4,'Lista Puestos Valorados'!$B$10:$BK$10,0),0)="","No relevante",VLOOKUP($B134,'Lista Puestos Valorados'!$B$11:$BK$510,MATCH('Auxiliar General'!AH$4,'Lista Puestos Valorados'!$B$10:$BK$10,0),0))</f>
        <v>No relevante</v>
      </c>
      <c r="AO134" s="26">
        <f>+HLOOKUP(AN134,Sistema_Puntos!$Q$5:$Y$43,'Auxiliar General'!AJ$5,FALSE)</f>
        <v>0</v>
      </c>
      <c r="AP134" s="26" t="str">
        <f>+IF(VLOOKUP($B134,'Lista Puestos Valorados'!$B$11:$BK$510,MATCH('Auxiliar General'!AJ$4,'Lista Puestos Valorados'!$B$10:$BK$10,0),0)="","No relevante",VLOOKUP($B134,'Lista Puestos Valorados'!$B$11:$BK$510,MATCH('Auxiliar General'!AJ$4,'Lista Puestos Valorados'!$B$10:$BK$10,0),0))</f>
        <v>No relevante</v>
      </c>
      <c r="AQ134" s="26">
        <f>+HLOOKUP(AP134,Sistema_Puntos!$Q$5:$Y$43,'Auxiliar General'!AL$5,FALSE)</f>
        <v>0</v>
      </c>
      <c r="AR134" s="26" t="str">
        <f>+IF(VLOOKUP($B134,'Lista Puestos Valorados'!$B$11:$BK$510,MATCH('Auxiliar General'!AL$4,'Lista Puestos Valorados'!$B$10:$BK$10,0),0)="","No relevante",VLOOKUP($B134,'Lista Puestos Valorados'!$B$11:$BK$510,MATCH('Auxiliar General'!AL$4,'Lista Puestos Valorados'!$B$10:$BK$10,0),0))</f>
        <v>No relevante</v>
      </c>
      <c r="AS134" s="26">
        <f>+HLOOKUP(AR134,Sistema_Puntos!$Q$5:$Y$43,'Auxiliar General'!AN$5,FALSE)</f>
        <v>0</v>
      </c>
      <c r="AT134" s="26" t="str">
        <f>+IF(VLOOKUP($B134,'Lista Puestos Valorados'!$B$11:$BK$510,MATCH('Auxiliar General'!AN$4,'Lista Puestos Valorados'!$B$10:$BK$10,0),0)="","No relevante",VLOOKUP($B134,'Lista Puestos Valorados'!$B$11:$BK$510,MATCH('Auxiliar General'!AN$4,'Lista Puestos Valorados'!$B$10:$BK$10,0),0))</f>
        <v>No relevante</v>
      </c>
      <c r="AU134" s="26">
        <f>+HLOOKUP(AT134,Sistema_Puntos!$Q$5:$Y$43,'Auxiliar General'!AP$5,FALSE)</f>
        <v>0</v>
      </c>
      <c r="AV134" s="26" t="str">
        <f>+IF(VLOOKUP($B134,'Lista Puestos Valorados'!$B$11:$BK$510,MATCH('Auxiliar General'!AP$4,'Lista Puestos Valorados'!$B$10:$BK$10,0),0)="","No relevante",VLOOKUP($B134,'Lista Puestos Valorados'!$B$11:$BK$510,MATCH('Auxiliar General'!AP$4,'Lista Puestos Valorados'!$B$10:$BK$10,0),0))</f>
        <v>No relevante</v>
      </c>
      <c r="AW134" s="26">
        <f>+HLOOKUP(AV134,Sistema_Puntos!$Q$5:$Y$43,'Auxiliar General'!AR$5,FALSE)</f>
        <v>0</v>
      </c>
      <c r="AX134" s="26" t="str">
        <f>+IF(VLOOKUP($B134,'Lista Puestos Valorados'!$B$11:$BK$510,MATCH('Auxiliar General'!AR$4,'Lista Puestos Valorados'!$B$10:$BK$10,0),0)="","No relevante",VLOOKUP($B134,'Lista Puestos Valorados'!$B$11:$BK$510,MATCH('Auxiliar General'!AR$4,'Lista Puestos Valorados'!$B$10:$BK$10,0),0))</f>
        <v>No relevante</v>
      </c>
      <c r="AY134" s="26">
        <f>+HLOOKUP(AX134,Sistema_Puntos!$Q$5:$Y$43,'Auxiliar General'!AT$5,FALSE)</f>
        <v>0</v>
      </c>
      <c r="AZ134" s="26" t="str">
        <f>+IF(VLOOKUP($B134,'Lista Puestos Valorados'!$B$11:$BK$510,MATCH('Auxiliar General'!AT$4,'Lista Puestos Valorados'!$B$10:$BK$10,0),0)="","No relevante",VLOOKUP($B134,'Lista Puestos Valorados'!$B$11:$BK$510,MATCH('Auxiliar General'!AT$4,'Lista Puestos Valorados'!$B$10:$BK$10,0),0))</f>
        <v>No relevante</v>
      </c>
      <c r="BA134" s="26">
        <f>+HLOOKUP(AZ134,Sistema_Puntos!$Q$5:$Y$43,'Auxiliar General'!AV$5,FALSE)</f>
        <v>0</v>
      </c>
      <c r="BB134" s="26" t="str">
        <f>+IF(VLOOKUP($B134,'Lista Puestos Valorados'!$B$11:$BK$510,MATCH('Auxiliar General'!AV$4,'Lista Puestos Valorados'!$B$10:$BK$10,0),0)="","No relevante",VLOOKUP($B134,'Lista Puestos Valorados'!$B$11:$BK$510,MATCH('Auxiliar General'!AV$4,'Lista Puestos Valorados'!$B$10:$BK$10,0),0))</f>
        <v>No relevante</v>
      </c>
      <c r="BC134" s="26">
        <f>+HLOOKUP(BB134,Sistema_Puntos!$Q$5:$Y$43,'Auxiliar General'!AX$5,FALSE)</f>
        <v>0</v>
      </c>
      <c r="BD134" s="26" t="str">
        <f>+IF(VLOOKUP($B134,'Lista Puestos Valorados'!$B$11:$BK$510,MATCH('Auxiliar General'!AX$4,'Lista Puestos Valorados'!$B$10:$BK$10,0),0)="","No relevante",VLOOKUP($B134,'Lista Puestos Valorados'!$B$11:$BK$510,MATCH('Auxiliar General'!AX$4,'Lista Puestos Valorados'!$B$10:$BK$10,0),0))</f>
        <v>No relevante</v>
      </c>
      <c r="BE134" s="26">
        <f>+HLOOKUP(BD134,Sistema_Puntos!$Q$5:$Y$43,'Auxiliar General'!AZ$5,FALSE)</f>
        <v>0</v>
      </c>
      <c r="BF134" s="26" t="str">
        <f>+IF(VLOOKUP($B134,'Lista Puestos Valorados'!$B$11:$BK$510,MATCH('Auxiliar General'!AZ$4,'Lista Puestos Valorados'!$B$10:$BK$10,0),0)="","No relevante",VLOOKUP($B134,'Lista Puestos Valorados'!$B$11:$BK$510,MATCH('Auxiliar General'!AZ$4,'Lista Puestos Valorados'!$B$10:$BK$10,0),0))</f>
        <v>No relevante</v>
      </c>
      <c r="BG134" s="26">
        <f>+HLOOKUP(BF134,Sistema_Puntos!$Q$5:$Y$43,'Auxiliar General'!BB$5,FALSE)</f>
        <v>0</v>
      </c>
      <c r="BH134" s="26" t="str">
        <f>+IF(VLOOKUP($B134,'Lista Puestos Valorados'!$B$11:$BK$510,MATCH('Auxiliar General'!BB$4,'Lista Puestos Valorados'!$B$10:$BK$10,0),0)="","No relevante",VLOOKUP($B134,'Lista Puestos Valorados'!$B$11:$BK$510,MATCH('Auxiliar General'!BB$4,'Lista Puestos Valorados'!$B$10:$BK$10,0),0))</f>
        <v>No relevante</v>
      </c>
      <c r="BI134" s="26">
        <f>+HLOOKUP(BH134,Sistema_Puntos!$Q$5:$Y$43,'Auxiliar General'!BD$5,FALSE)</f>
        <v>0</v>
      </c>
      <c r="BJ134" s="26" t="str">
        <f>+IF(VLOOKUP($B134,'Lista Puestos Valorados'!$B$11:$BK$510,MATCH('Auxiliar General'!BD$4,'Lista Puestos Valorados'!$B$10:$BK$10,0),0)="","No relevante",VLOOKUP($B134,'Lista Puestos Valorados'!$B$11:$BK$510,MATCH('Auxiliar General'!BD$4,'Lista Puestos Valorados'!$B$10:$BK$10,0),0))</f>
        <v>No relevante</v>
      </c>
      <c r="BK134" s="26">
        <f>+HLOOKUP(BJ134,Sistema_Puntos!$Q$5:$Y$43,'Auxiliar General'!BF$5,FALSE)</f>
        <v>0</v>
      </c>
      <c r="BL134" s="26" t="str">
        <f>+IF(VLOOKUP($B134,'Lista Puestos Valorados'!$B$11:$BK$510,MATCH('Auxiliar General'!BF$4,'Lista Puestos Valorados'!$B$10:$BK$10,0),0)="","No relevante",VLOOKUP($B134,'Lista Puestos Valorados'!$B$11:$BK$510,MATCH('Auxiliar General'!BF$4,'Lista Puestos Valorados'!$B$10:$BK$10,0),0))</f>
        <v>No relevante</v>
      </c>
      <c r="BM134" s="26">
        <f>+HLOOKUP(BL134,Sistema_Puntos!$Q$5:$Y$43,'Auxiliar General'!BH$5,FALSE)</f>
        <v>0</v>
      </c>
      <c r="BN134" s="26" t="str">
        <f>+IF(VLOOKUP($B134,'Lista Puestos Valorados'!$B$11:$BK$510,MATCH('Auxiliar General'!BH$4,'Lista Puestos Valorados'!$B$10:$BK$10,0),0)="","No relevante",VLOOKUP($B134,'Lista Puestos Valorados'!$B$11:$BK$510,MATCH('Auxiliar General'!BH$4,'Lista Puestos Valorados'!$B$10:$BK$10,0),0))</f>
        <v>No relevante</v>
      </c>
      <c r="BO134" s="26">
        <f>+HLOOKUP(BN134,Sistema_Puntos!$Q$5:$Y$43,'Auxiliar General'!BJ$5,FALSE)</f>
        <v>0</v>
      </c>
      <c r="BP134" s="26" t="str">
        <f>+IF(VLOOKUP($B134,'Lista Puestos Valorados'!$B$11:$BK$510,MATCH('Auxiliar General'!BJ$4,'Lista Puestos Valorados'!$B$10:$BK$10,0),0)="","No relevante",VLOOKUP($B134,'Lista Puestos Valorados'!$B$11:$BK$510,MATCH('Auxiliar General'!BJ$4,'Lista Puestos Valorados'!$B$10:$BK$10,0),0))</f>
        <v>No relevante</v>
      </c>
      <c r="BQ134" s="26">
        <f>+HLOOKUP(BP134,Sistema_Puntos!$Q$5:$Y$43,'Auxiliar General'!BL$5,FALSE)</f>
        <v>0</v>
      </c>
      <c r="BR134" s="26" t="str">
        <f>+IF(VLOOKUP($B134,'Lista Puestos Valorados'!$B$11:$BK$510,MATCH('Auxiliar General'!BL$4,'Lista Puestos Valorados'!$B$10:$BK$10,0),0)="","No relevante",VLOOKUP($B134,'Lista Puestos Valorados'!$B$11:$BK$510,MATCH('Auxiliar General'!BL$4,'Lista Puestos Valorados'!$B$10:$BK$10,0),0))</f>
        <v>No relevante</v>
      </c>
      <c r="BS134" s="26">
        <f>+HLOOKUP(BR134,Sistema_Puntos!$Q$5:$Y$43,'Auxiliar General'!BN$5,FALSE)</f>
        <v>0</v>
      </c>
      <c r="BT134" s="26" t="str">
        <f>+IF(VLOOKUP($B134,'Lista Puestos Valorados'!$B$11:$BK$510,MATCH('Auxiliar General'!BN$4,'Lista Puestos Valorados'!$B$10:$BK$10,0),0)="","No relevante",VLOOKUP($B134,'Lista Puestos Valorados'!$B$11:$BK$510,MATCH('Auxiliar General'!BN$4,'Lista Puestos Valorados'!$B$10:$BK$10,0),0))</f>
        <v>No relevante</v>
      </c>
      <c r="BU134" s="26">
        <f>+HLOOKUP(BT134,Sistema_Puntos!$Q$5:$Y$43,'Auxiliar General'!BP$5,FALSE)</f>
        <v>0</v>
      </c>
      <c r="BV134" s="26" t="str">
        <f>+IF(VLOOKUP($B134,'Lista Puestos Valorados'!$B$11:$BK$510,MATCH('Auxiliar General'!BP$4,'Lista Puestos Valorados'!$B$10:$BK$10,0),0)="","No relevante",VLOOKUP($B134,'Lista Puestos Valorados'!$B$11:$BK$510,MATCH('Auxiliar General'!BP$4,'Lista Puestos Valorados'!$B$10:$BK$10,0),0))</f>
        <v>No relevante</v>
      </c>
      <c r="BW134" s="26">
        <f>+HLOOKUP(BV134,Sistema_Puntos!$Q$5:$Y$43,'Auxiliar General'!BR$5,FALSE)</f>
        <v>0</v>
      </c>
      <c r="BX134" s="26" t="str">
        <f>+IF(VLOOKUP($B134,'Lista Puestos Valorados'!$B$11:$BK$510,MATCH('Auxiliar General'!BR$4,'Lista Puestos Valorados'!$B$10:$BK$10,0),0)="","No relevante",VLOOKUP($B134,'Lista Puestos Valorados'!$B$11:$BK$510,MATCH('Auxiliar General'!BR$4,'Lista Puestos Valorados'!$B$10:$BK$10,0),0))</f>
        <v>No relevante</v>
      </c>
      <c r="BY134" s="26">
        <f>+HLOOKUP(BX134,Sistema_Puntos!$Q$5:$Y$43,'Auxiliar General'!BT$5,FALSE)</f>
        <v>0</v>
      </c>
      <c r="BZ134" s="26" t="str">
        <f>+IF(VLOOKUP($B134,'Lista Puestos Valorados'!$B$11:$BK$510,MATCH('Auxiliar General'!BT$4,'Lista Puestos Valorados'!$B$10:$BK$10,0),0)="","No relevante",VLOOKUP($B134,'Lista Puestos Valorados'!$B$11:$BK$510,MATCH('Auxiliar General'!BT$4,'Lista Puestos Valorados'!$B$10:$BK$10,0),0))</f>
        <v>No relevante</v>
      </c>
      <c r="CA134" s="26">
        <f>+HLOOKUP(BZ134,Sistema_Puntos!$Q$5:$Y$43,'Auxiliar General'!BV$5,FALSE)</f>
        <v>0</v>
      </c>
      <c r="CB134" s="26" t="str">
        <f>+IF(VLOOKUP($B134,'Lista Puestos Valorados'!$B$11:$BK$510,MATCH('Auxiliar General'!BV$4,'Lista Puestos Valorados'!$B$10:$BK$10,0),0)="","No relevante",VLOOKUP($B134,'Lista Puestos Valorados'!$B$11:$BK$510,MATCH('Auxiliar General'!BV$4,'Lista Puestos Valorados'!$B$10:$BK$10,0),0))</f>
        <v>No relevante</v>
      </c>
      <c r="CC134" s="26">
        <f>+HLOOKUP(CB134,Sistema_Puntos!$Q$5:$Y$43,'Auxiliar General'!BX$5,FALSE)</f>
        <v>0</v>
      </c>
      <c r="CD134" s="26" t="str">
        <f>+IF(VLOOKUP($B134,'Lista Puestos Valorados'!$B$11:$BK$510,MATCH('Auxiliar General'!BX$4,'Lista Puestos Valorados'!$B$10:$BK$10,0),0)="","No relevante",VLOOKUP($B134,'Lista Puestos Valorados'!$B$11:$BK$510,MATCH('Auxiliar General'!BX$4,'Lista Puestos Valorados'!$B$10:$BK$10,0),0))</f>
        <v>No relevante</v>
      </c>
      <c r="CE134" s="26">
        <f>+HLOOKUP(CD134,Sistema_Puntos!$Q$5:$Y$43,'Auxiliar General'!BZ$5,FALSE)</f>
        <v>0</v>
      </c>
      <c r="CF134" s="26" t="str">
        <f>+IF(VLOOKUP($B134,'Lista Puestos Valorados'!$B$11:$BK$510,MATCH('Auxiliar General'!BZ$4,'Lista Puestos Valorados'!$B$10:$BK$10,0),0)="","No relevante",VLOOKUP($B134,'Lista Puestos Valorados'!$B$11:$BK$510,MATCH('Auxiliar General'!BZ$4,'Lista Puestos Valorados'!$B$10:$BK$10,0),0))</f>
        <v>No relevante</v>
      </c>
      <c r="CG134" s="26">
        <f>+HLOOKUP(CF134,Sistema_Puntos!$Q$5:$Y$43,'Auxiliar General'!CB$5,FALSE)</f>
        <v>0</v>
      </c>
      <c r="CH134" s="29"/>
      <c r="CI134" s="29"/>
    </row>
    <row r="135" spans="2:87" ht="17.55" customHeight="1">
      <c r="B135" s="26">
        <f>+'Listado de Puestos'!B135</f>
        <v>125</v>
      </c>
      <c r="C135" s="26" t="str">
        <f>+IF('Lista Puestos Valorados'!C135="","",'Lista Puestos Valorados'!C135)</f>
        <v/>
      </c>
      <c r="D135" s="26" t="str">
        <f>+IF('Lista Puestos Valorados'!D135="","",'Lista Puestos Valorados'!D135)</f>
        <v/>
      </c>
      <c r="E135" s="26" t="str">
        <f>+IF('Lista Puestos Valorados'!E135="","",'Lista Puestos Valorados'!E135)</f>
        <v/>
      </c>
      <c r="F135" s="26" t="str">
        <f>+IF('Lista Puestos Valorados'!F135="","",'Lista Puestos Valorados'!F135)</f>
        <v/>
      </c>
      <c r="G135" s="26" t="str">
        <f>+IF('Lista Puestos Valorados'!G135="","",'Lista Puestos Valorados'!G135)</f>
        <v/>
      </c>
      <c r="H135" s="26" t="str">
        <f>+IF('Lista Puestos Valorados'!H135="","",'Lista Puestos Valorados'!H135)</f>
        <v/>
      </c>
      <c r="I135" s="26" t="str">
        <f>+IF('Lista Puestos Valorados'!I135="","",'Lista Puestos Valorados'!I135)</f>
        <v/>
      </c>
      <c r="J135" s="118" t="e">
        <f t="array" ref="J135">+IF(L135="","",_xlfn.IFS(L135&lt;='Cortes de Agrupacion'!$F$15,'Cortes de Agrupacion'!$E$15,'Resultados General'!L135&lt;='Cortes de Agrupacion'!$F$14,'Cortes de Agrupacion'!$E$14,'Resultados General'!L135&lt;='Cortes de Agrupacion'!$F$13,'Cortes de Agrupacion'!$E$13,L135&lt;='Cortes de Agrupacion'!$F$12,'Cortes de Agrupacion'!$E$12,'Resultados General'!L135&lt;='Cortes de Agrupacion'!$F$11,'Cortes de Agrupacion'!$E$11,'Resultados General'!L135&lt;='Cortes de Agrupacion'!$F$10,'Cortes de Agrupacion'!$E$10,'Resultados General'!L135&lt;='Cortes de Agrupacion'!$F$9,'Cortes de Agrupacion'!$E$9,'Resultados General'!L135&lt;='Cortes de Agrupacion'!$F$8,'Cortes de Agrupacion'!$E$8,'Resultados General'!L135&lt;='Cortes de Agrupacion'!$F$7,'Cortes de Agrupacion'!$E$7,'Resultados General'!L135&lt;='Cortes de Agrupacion'!$F$6,'Cortes de Agrupacion'!$E$6))</f>
        <v>#VALUE!</v>
      </c>
      <c r="K135" s="118" t="str">
        <f t="shared" si="2"/>
        <v/>
      </c>
      <c r="L135" s="124" t="e">
        <f>#VALUE!</f>
        <v>#VALUE!</v>
      </c>
      <c r="M135" s="26" t="e">
        <f ca="1">+_xlfn.IFNA(VLOOKUP(C135,'Distribución de puestos'!$B$8:$I$507,8,0),"")</f>
        <v>#NAME?</v>
      </c>
      <c r="N135" s="26" t="str">
        <f>+IF(VLOOKUP($B135,'Lista Puestos Valorados'!$B$11:$BK$510,MATCH('Auxiliar General'!H$4,'Lista Puestos Valorados'!$B$10:$BK$10,0),0)="","No relevante",VLOOKUP($B135,'Lista Puestos Valorados'!$B$11:$BK$510,MATCH('Auxiliar General'!H$4,'Lista Puestos Valorados'!$B$10:$BK$10,0),0))</f>
        <v>No relevante</v>
      </c>
      <c r="O135" s="26">
        <f>+HLOOKUP(N135,Sistema_Puntos!$Q$5:$Y$43,'Auxiliar General'!J$5,FALSE)</f>
        <v>0</v>
      </c>
      <c r="P135" s="26" t="str">
        <f>+IF(VLOOKUP($B135,'Lista Puestos Valorados'!$B$11:$BK$510,MATCH('Auxiliar General'!J$4,'Lista Puestos Valorados'!$B$10:$BK$10,0),0)="","No relevante",VLOOKUP($B135,'Lista Puestos Valorados'!$B$11:$BK$510,MATCH('Auxiliar General'!J$4,'Lista Puestos Valorados'!$B$10:$BK$10,0),0))</f>
        <v>No relevante</v>
      </c>
      <c r="Q135" s="26">
        <f>+HLOOKUP(P135,Sistema_Puntos!$Q$5:$Y$43,'Auxiliar General'!L$5,FALSE)</f>
        <v>0</v>
      </c>
      <c r="R135" s="26" t="str">
        <f>+IF(VLOOKUP($B135,'Lista Puestos Valorados'!$B$11:$BK$510,MATCH('Auxiliar General'!L$4,'Lista Puestos Valorados'!$B$10:$BK$10,0),0)="","No relevante",VLOOKUP($B135,'Lista Puestos Valorados'!$B$11:$BK$510,MATCH('Auxiliar General'!L$4,'Lista Puestos Valorados'!$B$10:$BK$10,0),0))</f>
        <v>No relevante</v>
      </c>
      <c r="S135" s="26">
        <f>+HLOOKUP(R135,Sistema_Puntos!$Q$5:$Y$43,'Auxiliar General'!N$5,FALSE)</f>
        <v>0</v>
      </c>
      <c r="T135" s="26" t="str">
        <f>+IF(VLOOKUP($B135,'Lista Puestos Valorados'!$B$11:$BK$510,MATCH('Auxiliar General'!N$4,'Lista Puestos Valorados'!$B$10:$BK$10,0),0)="","No relevante",VLOOKUP($B135,'Lista Puestos Valorados'!$B$11:$BK$510,MATCH('Auxiliar General'!N$4,'Lista Puestos Valorados'!$B$10:$BK$10,0),0))</f>
        <v>No relevante</v>
      </c>
      <c r="U135" s="26">
        <f>+HLOOKUP(T135,Sistema_Puntos!$Q$5:$Y$43,'Auxiliar General'!P$5,FALSE)</f>
        <v>0</v>
      </c>
      <c r="V135" s="26" t="str">
        <f>+IF(VLOOKUP($B135,'Lista Puestos Valorados'!$B$11:$BK$510,MATCH('Auxiliar General'!P$4,'Lista Puestos Valorados'!$B$10:$BK$10,0),0)="","No relevante",VLOOKUP($B135,'Lista Puestos Valorados'!$B$11:$BK$510,MATCH('Auxiliar General'!P$4,'Lista Puestos Valorados'!$B$10:$BK$10,0),0))</f>
        <v>No relevante</v>
      </c>
      <c r="W135" s="26">
        <f>+HLOOKUP(V135,Sistema_Puntos!$Q$5:$Y$43,'Auxiliar General'!R$5,FALSE)</f>
        <v>0</v>
      </c>
      <c r="X135" s="26" t="str">
        <f>+IF(VLOOKUP($B135,'Lista Puestos Valorados'!$B$11:$BK$510,MATCH('Auxiliar General'!R$4,'Lista Puestos Valorados'!$B$10:$BK$10,0),0)="","No relevante",VLOOKUP($B135,'Lista Puestos Valorados'!$B$11:$BK$510,MATCH('Auxiliar General'!R$4,'Lista Puestos Valorados'!$B$10:$BK$10,0),0))</f>
        <v>No relevante</v>
      </c>
      <c r="Y135" s="26">
        <f>+HLOOKUP(X135,Sistema_Puntos!$Q$5:$Y$43,'Auxiliar General'!T$5,FALSE)</f>
        <v>0</v>
      </c>
      <c r="Z135" s="26" t="str">
        <f>+IF(VLOOKUP($B135,'Lista Puestos Valorados'!$B$11:$BK$510,MATCH('Auxiliar General'!T$4,'Lista Puestos Valorados'!$B$10:$BK$10,0),0)="","No relevante",VLOOKUP($B135,'Lista Puestos Valorados'!$B$11:$BK$510,MATCH('Auxiliar General'!T$4,'Lista Puestos Valorados'!$B$10:$BK$10,0),0))</f>
        <v>No relevante</v>
      </c>
      <c r="AA135" s="26">
        <f>+HLOOKUP(Z135,Sistema_Puntos!$Q$5:$Y$43,'Auxiliar General'!V$5,FALSE)</f>
        <v>0</v>
      </c>
      <c r="AB135" s="26" t="str">
        <f>+IF(VLOOKUP($B135,'Lista Puestos Valorados'!$B$11:$BK$510,MATCH('Auxiliar General'!V$4,'Lista Puestos Valorados'!$B$10:$BK$10,0),0)="","No relevante",VLOOKUP($B135,'Lista Puestos Valorados'!$B$11:$BK$510,MATCH('Auxiliar General'!V$4,'Lista Puestos Valorados'!$B$10:$BK$10,0),0))</f>
        <v>No relevante</v>
      </c>
      <c r="AC135" s="26">
        <f>+HLOOKUP(AB135,Sistema_Puntos!$Q$5:$Y$43,'Auxiliar General'!X$5,FALSE)</f>
        <v>0</v>
      </c>
      <c r="AD135" s="26" t="str">
        <f>+IF(VLOOKUP($B135,'Lista Puestos Valorados'!$B$11:$BK$510,MATCH('Auxiliar General'!X$4,'Lista Puestos Valorados'!$B$10:$BK$10,0),0)="","No relevante",VLOOKUP($B135,'Lista Puestos Valorados'!$B$11:$BK$510,MATCH('Auxiliar General'!X$4,'Lista Puestos Valorados'!$B$10:$BK$10,0),0))</f>
        <v>No relevante</v>
      </c>
      <c r="AE135" s="26">
        <f>+HLOOKUP(AD135,Sistema_Puntos!$Q$5:$Y$43,'Auxiliar General'!Z$5,FALSE)</f>
        <v>0</v>
      </c>
      <c r="AF135" s="26" t="str">
        <f>+IF(VLOOKUP($B135,'Lista Puestos Valorados'!$B$11:$BK$510,MATCH('Auxiliar General'!Z$4,'Lista Puestos Valorados'!$B$10:$BK$10,0),0)="","No relevante",VLOOKUP($B135,'Lista Puestos Valorados'!$B$11:$BK$510,MATCH('Auxiliar General'!Z$4,'Lista Puestos Valorados'!$B$10:$BK$10,0),0))</f>
        <v>No relevante</v>
      </c>
      <c r="AG135" s="26">
        <f>+HLOOKUP(AF135,Sistema_Puntos!$Q$5:$Y$43,'Auxiliar General'!AB$5,FALSE)</f>
        <v>0</v>
      </c>
      <c r="AH135" s="26" t="str">
        <f>+IF(VLOOKUP($B135,'Lista Puestos Valorados'!$B$11:$BK$510,MATCH('Auxiliar General'!AB$4,'Lista Puestos Valorados'!$B$10:$BK$10,0),0)="","No relevante",VLOOKUP($B135,'Lista Puestos Valorados'!$B$11:$BK$510,MATCH('Auxiliar General'!AB$4,'Lista Puestos Valorados'!$B$10:$BK$10,0),0))</f>
        <v>No relevante</v>
      </c>
      <c r="AI135" s="26">
        <f>+HLOOKUP(AH135,Sistema_Puntos!$Q$5:$Y$43,'Auxiliar General'!AD$5,FALSE)</f>
        <v>0</v>
      </c>
      <c r="AJ135" s="26" t="str">
        <f>+IF(VLOOKUP($B135,'Lista Puestos Valorados'!$B$11:$BK$510,MATCH('Auxiliar General'!AD$4,'Lista Puestos Valorados'!$B$10:$BK$10,0),0)="","No relevante",VLOOKUP($B135,'Lista Puestos Valorados'!$B$11:$BK$510,MATCH('Auxiliar General'!AD$4,'Lista Puestos Valorados'!$B$10:$BK$10,0),0))</f>
        <v>No relevante</v>
      </c>
      <c r="AK135" s="26">
        <f>+HLOOKUP(AJ135,Sistema_Puntos!$Q$5:$Y$43,'Auxiliar General'!AF$5,FALSE)</f>
        <v>0</v>
      </c>
      <c r="AL135" s="26" t="str">
        <f>+IF(VLOOKUP($B135,'Lista Puestos Valorados'!$B$11:$BK$510,MATCH('Auxiliar General'!AF$4,'Lista Puestos Valorados'!$B$10:$BK$10,0),0)="","No relevante",VLOOKUP($B135,'Lista Puestos Valorados'!$B$11:$BK$510,MATCH('Auxiliar General'!AF$4,'Lista Puestos Valorados'!$B$10:$BK$10,0),0))</f>
        <v>No relevante</v>
      </c>
      <c r="AM135" s="26">
        <f>+HLOOKUP(AL135,Sistema_Puntos!$Q$5:$Y$43,'Auxiliar General'!AH$5,FALSE)</f>
        <v>0</v>
      </c>
      <c r="AN135" s="26" t="str">
        <f>+IF(VLOOKUP($B135,'Lista Puestos Valorados'!$B$11:$BK$510,MATCH('Auxiliar General'!AH$4,'Lista Puestos Valorados'!$B$10:$BK$10,0),0)="","No relevante",VLOOKUP($B135,'Lista Puestos Valorados'!$B$11:$BK$510,MATCH('Auxiliar General'!AH$4,'Lista Puestos Valorados'!$B$10:$BK$10,0),0))</f>
        <v>No relevante</v>
      </c>
      <c r="AO135" s="26">
        <f>+HLOOKUP(AN135,Sistema_Puntos!$Q$5:$Y$43,'Auxiliar General'!AJ$5,FALSE)</f>
        <v>0</v>
      </c>
      <c r="AP135" s="26" t="str">
        <f>+IF(VLOOKUP($B135,'Lista Puestos Valorados'!$B$11:$BK$510,MATCH('Auxiliar General'!AJ$4,'Lista Puestos Valorados'!$B$10:$BK$10,0),0)="","No relevante",VLOOKUP($B135,'Lista Puestos Valorados'!$B$11:$BK$510,MATCH('Auxiliar General'!AJ$4,'Lista Puestos Valorados'!$B$10:$BK$10,0),0))</f>
        <v>No relevante</v>
      </c>
      <c r="AQ135" s="26">
        <f>+HLOOKUP(AP135,Sistema_Puntos!$Q$5:$Y$43,'Auxiliar General'!AL$5,FALSE)</f>
        <v>0</v>
      </c>
      <c r="AR135" s="26" t="str">
        <f>+IF(VLOOKUP($B135,'Lista Puestos Valorados'!$B$11:$BK$510,MATCH('Auxiliar General'!AL$4,'Lista Puestos Valorados'!$B$10:$BK$10,0),0)="","No relevante",VLOOKUP($B135,'Lista Puestos Valorados'!$B$11:$BK$510,MATCH('Auxiliar General'!AL$4,'Lista Puestos Valorados'!$B$10:$BK$10,0),0))</f>
        <v>No relevante</v>
      </c>
      <c r="AS135" s="26">
        <f>+HLOOKUP(AR135,Sistema_Puntos!$Q$5:$Y$43,'Auxiliar General'!AN$5,FALSE)</f>
        <v>0</v>
      </c>
      <c r="AT135" s="26" t="str">
        <f>+IF(VLOOKUP($B135,'Lista Puestos Valorados'!$B$11:$BK$510,MATCH('Auxiliar General'!AN$4,'Lista Puestos Valorados'!$B$10:$BK$10,0),0)="","No relevante",VLOOKUP($B135,'Lista Puestos Valorados'!$B$11:$BK$510,MATCH('Auxiliar General'!AN$4,'Lista Puestos Valorados'!$B$10:$BK$10,0),0))</f>
        <v>No relevante</v>
      </c>
      <c r="AU135" s="26">
        <f>+HLOOKUP(AT135,Sistema_Puntos!$Q$5:$Y$43,'Auxiliar General'!AP$5,FALSE)</f>
        <v>0</v>
      </c>
      <c r="AV135" s="26" t="str">
        <f>+IF(VLOOKUP($B135,'Lista Puestos Valorados'!$B$11:$BK$510,MATCH('Auxiliar General'!AP$4,'Lista Puestos Valorados'!$B$10:$BK$10,0),0)="","No relevante",VLOOKUP($B135,'Lista Puestos Valorados'!$B$11:$BK$510,MATCH('Auxiliar General'!AP$4,'Lista Puestos Valorados'!$B$10:$BK$10,0),0))</f>
        <v>No relevante</v>
      </c>
      <c r="AW135" s="26">
        <f>+HLOOKUP(AV135,Sistema_Puntos!$Q$5:$Y$43,'Auxiliar General'!AR$5,FALSE)</f>
        <v>0</v>
      </c>
      <c r="AX135" s="26" t="str">
        <f>+IF(VLOOKUP($B135,'Lista Puestos Valorados'!$B$11:$BK$510,MATCH('Auxiliar General'!AR$4,'Lista Puestos Valorados'!$B$10:$BK$10,0),0)="","No relevante",VLOOKUP($B135,'Lista Puestos Valorados'!$B$11:$BK$510,MATCH('Auxiliar General'!AR$4,'Lista Puestos Valorados'!$B$10:$BK$10,0),0))</f>
        <v>No relevante</v>
      </c>
      <c r="AY135" s="26">
        <f>+HLOOKUP(AX135,Sistema_Puntos!$Q$5:$Y$43,'Auxiliar General'!AT$5,FALSE)</f>
        <v>0</v>
      </c>
      <c r="AZ135" s="26" t="str">
        <f>+IF(VLOOKUP($B135,'Lista Puestos Valorados'!$B$11:$BK$510,MATCH('Auxiliar General'!AT$4,'Lista Puestos Valorados'!$B$10:$BK$10,0),0)="","No relevante",VLOOKUP($B135,'Lista Puestos Valorados'!$B$11:$BK$510,MATCH('Auxiliar General'!AT$4,'Lista Puestos Valorados'!$B$10:$BK$10,0),0))</f>
        <v>No relevante</v>
      </c>
      <c r="BA135" s="26">
        <f>+HLOOKUP(AZ135,Sistema_Puntos!$Q$5:$Y$43,'Auxiliar General'!AV$5,FALSE)</f>
        <v>0</v>
      </c>
      <c r="BB135" s="26" t="str">
        <f>+IF(VLOOKUP($B135,'Lista Puestos Valorados'!$B$11:$BK$510,MATCH('Auxiliar General'!AV$4,'Lista Puestos Valorados'!$B$10:$BK$10,0),0)="","No relevante",VLOOKUP($B135,'Lista Puestos Valorados'!$B$11:$BK$510,MATCH('Auxiliar General'!AV$4,'Lista Puestos Valorados'!$B$10:$BK$10,0),0))</f>
        <v>No relevante</v>
      </c>
      <c r="BC135" s="26">
        <f>+HLOOKUP(BB135,Sistema_Puntos!$Q$5:$Y$43,'Auxiliar General'!AX$5,FALSE)</f>
        <v>0</v>
      </c>
      <c r="BD135" s="26" t="str">
        <f>+IF(VLOOKUP($B135,'Lista Puestos Valorados'!$B$11:$BK$510,MATCH('Auxiliar General'!AX$4,'Lista Puestos Valorados'!$B$10:$BK$10,0),0)="","No relevante",VLOOKUP($B135,'Lista Puestos Valorados'!$B$11:$BK$510,MATCH('Auxiliar General'!AX$4,'Lista Puestos Valorados'!$B$10:$BK$10,0),0))</f>
        <v>No relevante</v>
      </c>
      <c r="BE135" s="26">
        <f>+HLOOKUP(BD135,Sistema_Puntos!$Q$5:$Y$43,'Auxiliar General'!AZ$5,FALSE)</f>
        <v>0</v>
      </c>
      <c r="BF135" s="26" t="str">
        <f>+IF(VLOOKUP($B135,'Lista Puestos Valorados'!$B$11:$BK$510,MATCH('Auxiliar General'!AZ$4,'Lista Puestos Valorados'!$B$10:$BK$10,0),0)="","No relevante",VLOOKUP($B135,'Lista Puestos Valorados'!$B$11:$BK$510,MATCH('Auxiliar General'!AZ$4,'Lista Puestos Valorados'!$B$10:$BK$10,0),0))</f>
        <v>No relevante</v>
      </c>
      <c r="BG135" s="26">
        <f>+HLOOKUP(BF135,Sistema_Puntos!$Q$5:$Y$43,'Auxiliar General'!BB$5,FALSE)</f>
        <v>0</v>
      </c>
      <c r="BH135" s="26" t="str">
        <f>+IF(VLOOKUP($B135,'Lista Puestos Valorados'!$B$11:$BK$510,MATCH('Auxiliar General'!BB$4,'Lista Puestos Valorados'!$B$10:$BK$10,0),0)="","No relevante",VLOOKUP($B135,'Lista Puestos Valorados'!$B$11:$BK$510,MATCH('Auxiliar General'!BB$4,'Lista Puestos Valorados'!$B$10:$BK$10,0),0))</f>
        <v>No relevante</v>
      </c>
      <c r="BI135" s="26">
        <f>+HLOOKUP(BH135,Sistema_Puntos!$Q$5:$Y$43,'Auxiliar General'!BD$5,FALSE)</f>
        <v>0</v>
      </c>
      <c r="BJ135" s="26" t="str">
        <f>+IF(VLOOKUP($B135,'Lista Puestos Valorados'!$B$11:$BK$510,MATCH('Auxiliar General'!BD$4,'Lista Puestos Valorados'!$B$10:$BK$10,0),0)="","No relevante",VLOOKUP($B135,'Lista Puestos Valorados'!$B$11:$BK$510,MATCH('Auxiliar General'!BD$4,'Lista Puestos Valorados'!$B$10:$BK$10,0),0))</f>
        <v>No relevante</v>
      </c>
      <c r="BK135" s="26">
        <f>+HLOOKUP(BJ135,Sistema_Puntos!$Q$5:$Y$43,'Auxiliar General'!BF$5,FALSE)</f>
        <v>0</v>
      </c>
      <c r="BL135" s="26" t="str">
        <f>+IF(VLOOKUP($B135,'Lista Puestos Valorados'!$B$11:$BK$510,MATCH('Auxiliar General'!BF$4,'Lista Puestos Valorados'!$B$10:$BK$10,0),0)="","No relevante",VLOOKUP($B135,'Lista Puestos Valorados'!$B$11:$BK$510,MATCH('Auxiliar General'!BF$4,'Lista Puestos Valorados'!$B$10:$BK$10,0),0))</f>
        <v>No relevante</v>
      </c>
      <c r="BM135" s="26">
        <f>+HLOOKUP(BL135,Sistema_Puntos!$Q$5:$Y$43,'Auxiliar General'!BH$5,FALSE)</f>
        <v>0</v>
      </c>
      <c r="BN135" s="26" t="str">
        <f>+IF(VLOOKUP($B135,'Lista Puestos Valorados'!$B$11:$BK$510,MATCH('Auxiliar General'!BH$4,'Lista Puestos Valorados'!$B$10:$BK$10,0),0)="","No relevante",VLOOKUP($B135,'Lista Puestos Valorados'!$B$11:$BK$510,MATCH('Auxiliar General'!BH$4,'Lista Puestos Valorados'!$B$10:$BK$10,0),0))</f>
        <v>No relevante</v>
      </c>
      <c r="BO135" s="26">
        <f>+HLOOKUP(BN135,Sistema_Puntos!$Q$5:$Y$43,'Auxiliar General'!BJ$5,FALSE)</f>
        <v>0</v>
      </c>
      <c r="BP135" s="26" t="str">
        <f>+IF(VLOOKUP($B135,'Lista Puestos Valorados'!$B$11:$BK$510,MATCH('Auxiliar General'!BJ$4,'Lista Puestos Valorados'!$B$10:$BK$10,0),0)="","No relevante",VLOOKUP($B135,'Lista Puestos Valorados'!$B$11:$BK$510,MATCH('Auxiliar General'!BJ$4,'Lista Puestos Valorados'!$B$10:$BK$10,0),0))</f>
        <v>No relevante</v>
      </c>
      <c r="BQ135" s="26">
        <f>+HLOOKUP(BP135,Sistema_Puntos!$Q$5:$Y$43,'Auxiliar General'!BL$5,FALSE)</f>
        <v>0</v>
      </c>
      <c r="BR135" s="26" t="str">
        <f>+IF(VLOOKUP($B135,'Lista Puestos Valorados'!$B$11:$BK$510,MATCH('Auxiliar General'!BL$4,'Lista Puestos Valorados'!$B$10:$BK$10,0),0)="","No relevante",VLOOKUP($B135,'Lista Puestos Valorados'!$B$11:$BK$510,MATCH('Auxiliar General'!BL$4,'Lista Puestos Valorados'!$B$10:$BK$10,0),0))</f>
        <v>No relevante</v>
      </c>
      <c r="BS135" s="26">
        <f>+HLOOKUP(BR135,Sistema_Puntos!$Q$5:$Y$43,'Auxiliar General'!BN$5,FALSE)</f>
        <v>0</v>
      </c>
      <c r="BT135" s="26" t="str">
        <f>+IF(VLOOKUP($B135,'Lista Puestos Valorados'!$B$11:$BK$510,MATCH('Auxiliar General'!BN$4,'Lista Puestos Valorados'!$B$10:$BK$10,0),0)="","No relevante",VLOOKUP($B135,'Lista Puestos Valorados'!$B$11:$BK$510,MATCH('Auxiliar General'!BN$4,'Lista Puestos Valorados'!$B$10:$BK$10,0),0))</f>
        <v>No relevante</v>
      </c>
      <c r="BU135" s="26">
        <f>+HLOOKUP(BT135,Sistema_Puntos!$Q$5:$Y$43,'Auxiliar General'!BP$5,FALSE)</f>
        <v>0</v>
      </c>
      <c r="BV135" s="26" t="str">
        <f>+IF(VLOOKUP($B135,'Lista Puestos Valorados'!$B$11:$BK$510,MATCH('Auxiliar General'!BP$4,'Lista Puestos Valorados'!$B$10:$BK$10,0),0)="","No relevante",VLOOKUP($B135,'Lista Puestos Valorados'!$B$11:$BK$510,MATCH('Auxiliar General'!BP$4,'Lista Puestos Valorados'!$B$10:$BK$10,0),0))</f>
        <v>No relevante</v>
      </c>
      <c r="BW135" s="26">
        <f>+HLOOKUP(BV135,Sistema_Puntos!$Q$5:$Y$43,'Auxiliar General'!BR$5,FALSE)</f>
        <v>0</v>
      </c>
      <c r="BX135" s="26" t="str">
        <f>+IF(VLOOKUP($B135,'Lista Puestos Valorados'!$B$11:$BK$510,MATCH('Auxiliar General'!BR$4,'Lista Puestos Valorados'!$B$10:$BK$10,0),0)="","No relevante",VLOOKUP($B135,'Lista Puestos Valorados'!$B$11:$BK$510,MATCH('Auxiliar General'!BR$4,'Lista Puestos Valorados'!$B$10:$BK$10,0),0))</f>
        <v>No relevante</v>
      </c>
      <c r="BY135" s="26">
        <f>+HLOOKUP(BX135,Sistema_Puntos!$Q$5:$Y$43,'Auxiliar General'!BT$5,FALSE)</f>
        <v>0</v>
      </c>
      <c r="BZ135" s="26" t="str">
        <f>+IF(VLOOKUP($B135,'Lista Puestos Valorados'!$B$11:$BK$510,MATCH('Auxiliar General'!BT$4,'Lista Puestos Valorados'!$B$10:$BK$10,0),0)="","No relevante",VLOOKUP($B135,'Lista Puestos Valorados'!$B$11:$BK$510,MATCH('Auxiliar General'!BT$4,'Lista Puestos Valorados'!$B$10:$BK$10,0),0))</f>
        <v>No relevante</v>
      </c>
      <c r="CA135" s="26">
        <f>+HLOOKUP(BZ135,Sistema_Puntos!$Q$5:$Y$43,'Auxiliar General'!BV$5,FALSE)</f>
        <v>0</v>
      </c>
      <c r="CB135" s="26" t="str">
        <f>+IF(VLOOKUP($B135,'Lista Puestos Valorados'!$B$11:$BK$510,MATCH('Auxiliar General'!BV$4,'Lista Puestos Valorados'!$B$10:$BK$10,0),0)="","No relevante",VLOOKUP($B135,'Lista Puestos Valorados'!$B$11:$BK$510,MATCH('Auxiliar General'!BV$4,'Lista Puestos Valorados'!$B$10:$BK$10,0),0))</f>
        <v>No relevante</v>
      </c>
      <c r="CC135" s="26">
        <f>+HLOOKUP(CB135,Sistema_Puntos!$Q$5:$Y$43,'Auxiliar General'!BX$5,FALSE)</f>
        <v>0</v>
      </c>
      <c r="CD135" s="26" t="str">
        <f>+IF(VLOOKUP($B135,'Lista Puestos Valorados'!$B$11:$BK$510,MATCH('Auxiliar General'!BX$4,'Lista Puestos Valorados'!$B$10:$BK$10,0),0)="","No relevante",VLOOKUP($B135,'Lista Puestos Valorados'!$B$11:$BK$510,MATCH('Auxiliar General'!BX$4,'Lista Puestos Valorados'!$B$10:$BK$10,0),0))</f>
        <v>No relevante</v>
      </c>
      <c r="CE135" s="26">
        <f>+HLOOKUP(CD135,Sistema_Puntos!$Q$5:$Y$43,'Auxiliar General'!BZ$5,FALSE)</f>
        <v>0</v>
      </c>
      <c r="CF135" s="26" t="str">
        <f>+IF(VLOOKUP($B135,'Lista Puestos Valorados'!$B$11:$BK$510,MATCH('Auxiliar General'!BZ$4,'Lista Puestos Valorados'!$B$10:$BK$10,0),0)="","No relevante",VLOOKUP($B135,'Lista Puestos Valorados'!$B$11:$BK$510,MATCH('Auxiliar General'!BZ$4,'Lista Puestos Valorados'!$B$10:$BK$10,0),0))</f>
        <v>No relevante</v>
      </c>
      <c r="CG135" s="26">
        <f>+HLOOKUP(CF135,Sistema_Puntos!$Q$5:$Y$43,'Auxiliar General'!CB$5,FALSE)</f>
        <v>0</v>
      </c>
      <c r="CH135" s="29"/>
      <c r="CI135" s="29"/>
    </row>
    <row r="136" spans="2:87" ht="17.55" customHeight="1">
      <c r="B136" s="26">
        <f>+'Listado de Puestos'!B136</f>
        <v>126</v>
      </c>
      <c r="C136" s="26" t="str">
        <f>+IF('Lista Puestos Valorados'!C136="","",'Lista Puestos Valorados'!C136)</f>
        <v/>
      </c>
      <c r="D136" s="26" t="str">
        <f>+IF('Lista Puestos Valorados'!D136="","",'Lista Puestos Valorados'!D136)</f>
        <v/>
      </c>
      <c r="E136" s="26" t="str">
        <f>+IF('Lista Puestos Valorados'!E136="","",'Lista Puestos Valorados'!E136)</f>
        <v/>
      </c>
      <c r="F136" s="26" t="str">
        <f>+IF('Lista Puestos Valorados'!F136="","",'Lista Puestos Valorados'!F136)</f>
        <v/>
      </c>
      <c r="G136" s="26" t="str">
        <f>+IF('Lista Puestos Valorados'!G136="","",'Lista Puestos Valorados'!G136)</f>
        <v/>
      </c>
      <c r="H136" s="26" t="str">
        <f>+IF('Lista Puestos Valorados'!H136="","",'Lista Puestos Valorados'!H136)</f>
        <v/>
      </c>
      <c r="I136" s="26" t="str">
        <f>+IF('Lista Puestos Valorados'!I136="","",'Lista Puestos Valorados'!I136)</f>
        <v/>
      </c>
      <c r="J136" s="118" t="e">
        <f t="array" ref="J136">+IF(L136="","",_xlfn.IFS(L136&lt;='Cortes de Agrupacion'!$F$15,'Cortes de Agrupacion'!$E$15,'Resultados General'!L136&lt;='Cortes de Agrupacion'!$F$14,'Cortes de Agrupacion'!$E$14,'Resultados General'!L136&lt;='Cortes de Agrupacion'!$F$13,'Cortes de Agrupacion'!$E$13,L136&lt;='Cortes de Agrupacion'!$F$12,'Cortes de Agrupacion'!$E$12,'Resultados General'!L136&lt;='Cortes de Agrupacion'!$F$11,'Cortes de Agrupacion'!$E$11,'Resultados General'!L136&lt;='Cortes de Agrupacion'!$F$10,'Cortes de Agrupacion'!$E$10,'Resultados General'!L136&lt;='Cortes de Agrupacion'!$F$9,'Cortes de Agrupacion'!$E$9,'Resultados General'!L136&lt;='Cortes de Agrupacion'!$F$8,'Cortes de Agrupacion'!$E$8,'Resultados General'!L136&lt;='Cortes de Agrupacion'!$F$7,'Cortes de Agrupacion'!$E$7,'Resultados General'!L136&lt;='Cortes de Agrupacion'!$F$6,'Cortes de Agrupacion'!$E$6))</f>
        <v>#VALUE!</v>
      </c>
      <c r="K136" s="118" t="str">
        <f t="shared" si="2"/>
        <v/>
      </c>
      <c r="L136" s="124" t="e">
        <f>#VALUE!</f>
        <v>#VALUE!</v>
      </c>
      <c r="M136" s="26" t="e">
        <f ca="1">+_xlfn.IFNA(VLOOKUP(C136,'Distribución de puestos'!$B$8:$I$507,8,0),"")</f>
        <v>#NAME?</v>
      </c>
      <c r="N136" s="26" t="str">
        <f>+IF(VLOOKUP($B136,'Lista Puestos Valorados'!$B$11:$BK$510,MATCH('Auxiliar General'!H$4,'Lista Puestos Valorados'!$B$10:$BK$10,0),0)="","No relevante",VLOOKUP($B136,'Lista Puestos Valorados'!$B$11:$BK$510,MATCH('Auxiliar General'!H$4,'Lista Puestos Valorados'!$B$10:$BK$10,0),0))</f>
        <v>No relevante</v>
      </c>
      <c r="O136" s="26">
        <f>+HLOOKUP(N136,Sistema_Puntos!$Q$5:$Y$43,'Auxiliar General'!J$5,FALSE)</f>
        <v>0</v>
      </c>
      <c r="P136" s="26" t="str">
        <f>+IF(VLOOKUP($B136,'Lista Puestos Valorados'!$B$11:$BK$510,MATCH('Auxiliar General'!J$4,'Lista Puestos Valorados'!$B$10:$BK$10,0),0)="","No relevante",VLOOKUP($B136,'Lista Puestos Valorados'!$B$11:$BK$510,MATCH('Auxiliar General'!J$4,'Lista Puestos Valorados'!$B$10:$BK$10,0),0))</f>
        <v>No relevante</v>
      </c>
      <c r="Q136" s="26">
        <f>+HLOOKUP(P136,Sistema_Puntos!$Q$5:$Y$43,'Auxiliar General'!L$5,FALSE)</f>
        <v>0</v>
      </c>
      <c r="R136" s="26" t="str">
        <f>+IF(VLOOKUP($B136,'Lista Puestos Valorados'!$B$11:$BK$510,MATCH('Auxiliar General'!L$4,'Lista Puestos Valorados'!$B$10:$BK$10,0),0)="","No relevante",VLOOKUP($B136,'Lista Puestos Valorados'!$B$11:$BK$510,MATCH('Auxiliar General'!L$4,'Lista Puestos Valorados'!$B$10:$BK$10,0),0))</f>
        <v>No relevante</v>
      </c>
      <c r="S136" s="26">
        <f>+HLOOKUP(R136,Sistema_Puntos!$Q$5:$Y$43,'Auxiliar General'!N$5,FALSE)</f>
        <v>0</v>
      </c>
      <c r="T136" s="26" t="str">
        <f>+IF(VLOOKUP($B136,'Lista Puestos Valorados'!$B$11:$BK$510,MATCH('Auxiliar General'!N$4,'Lista Puestos Valorados'!$B$10:$BK$10,0),0)="","No relevante",VLOOKUP($B136,'Lista Puestos Valorados'!$B$11:$BK$510,MATCH('Auxiliar General'!N$4,'Lista Puestos Valorados'!$B$10:$BK$10,0),0))</f>
        <v>No relevante</v>
      </c>
      <c r="U136" s="26">
        <f>+HLOOKUP(T136,Sistema_Puntos!$Q$5:$Y$43,'Auxiliar General'!P$5,FALSE)</f>
        <v>0</v>
      </c>
      <c r="V136" s="26" t="str">
        <f>+IF(VLOOKUP($B136,'Lista Puestos Valorados'!$B$11:$BK$510,MATCH('Auxiliar General'!P$4,'Lista Puestos Valorados'!$B$10:$BK$10,0),0)="","No relevante",VLOOKUP($B136,'Lista Puestos Valorados'!$B$11:$BK$510,MATCH('Auxiliar General'!P$4,'Lista Puestos Valorados'!$B$10:$BK$10,0),0))</f>
        <v>No relevante</v>
      </c>
      <c r="W136" s="26">
        <f>+HLOOKUP(V136,Sistema_Puntos!$Q$5:$Y$43,'Auxiliar General'!R$5,FALSE)</f>
        <v>0</v>
      </c>
      <c r="X136" s="26" t="str">
        <f>+IF(VLOOKUP($B136,'Lista Puestos Valorados'!$B$11:$BK$510,MATCH('Auxiliar General'!R$4,'Lista Puestos Valorados'!$B$10:$BK$10,0),0)="","No relevante",VLOOKUP($B136,'Lista Puestos Valorados'!$B$11:$BK$510,MATCH('Auxiliar General'!R$4,'Lista Puestos Valorados'!$B$10:$BK$10,0),0))</f>
        <v>No relevante</v>
      </c>
      <c r="Y136" s="26">
        <f>+HLOOKUP(X136,Sistema_Puntos!$Q$5:$Y$43,'Auxiliar General'!T$5,FALSE)</f>
        <v>0</v>
      </c>
      <c r="Z136" s="26" t="str">
        <f>+IF(VLOOKUP($B136,'Lista Puestos Valorados'!$B$11:$BK$510,MATCH('Auxiliar General'!T$4,'Lista Puestos Valorados'!$B$10:$BK$10,0),0)="","No relevante",VLOOKUP($B136,'Lista Puestos Valorados'!$B$11:$BK$510,MATCH('Auxiliar General'!T$4,'Lista Puestos Valorados'!$B$10:$BK$10,0),0))</f>
        <v>No relevante</v>
      </c>
      <c r="AA136" s="26">
        <f>+HLOOKUP(Z136,Sistema_Puntos!$Q$5:$Y$43,'Auxiliar General'!V$5,FALSE)</f>
        <v>0</v>
      </c>
      <c r="AB136" s="26" t="str">
        <f>+IF(VLOOKUP($B136,'Lista Puestos Valorados'!$B$11:$BK$510,MATCH('Auxiliar General'!V$4,'Lista Puestos Valorados'!$B$10:$BK$10,0),0)="","No relevante",VLOOKUP($B136,'Lista Puestos Valorados'!$B$11:$BK$510,MATCH('Auxiliar General'!V$4,'Lista Puestos Valorados'!$B$10:$BK$10,0),0))</f>
        <v>No relevante</v>
      </c>
      <c r="AC136" s="26">
        <f>+HLOOKUP(AB136,Sistema_Puntos!$Q$5:$Y$43,'Auxiliar General'!X$5,FALSE)</f>
        <v>0</v>
      </c>
      <c r="AD136" s="26" t="str">
        <f>+IF(VLOOKUP($B136,'Lista Puestos Valorados'!$B$11:$BK$510,MATCH('Auxiliar General'!X$4,'Lista Puestos Valorados'!$B$10:$BK$10,0),0)="","No relevante",VLOOKUP($B136,'Lista Puestos Valorados'!$B$11:$BK$510,MATCH('Auxiliar General'!X$4,'Lista Puestos Valorados'!$B$10:$BK$10,0),0))</f>
        <v>No relevante</v>
      </c>
      <c r="AE136" s="26">
        <f>+HLOOKUP(AD136,Sistema_Puntos!$Q$5:$Y$43,'Auxiliar General'!Z$5,FALSE)</f>
        <v>0</v>
      </c>
      <c r="AF136" s="26" t="str">
        <f>+IF(VLOOKUP($B136,'Lista Puestos Valorados'!$B$11:$BK$510,MATCH('Auxiliar General'!Z$4,'Lista Puestos Valorados'!$B$10:$BK$10,0),0)="","No relevante",VLOOKUP($B136,'Lista Puestos Valorados'!$B$11:$BK$510,MATCH('Auxiliar General'!Z$4,'Lista Puestos Valorados'!$B$10:$BK$10,0),0))</f>
        <v>No relevante</v>
      </c>
      <c r="AG136" s="26">
        <f>+HLOOKUP(AF136,Sistema_Puntos!$Q$5:$Y$43,'Auxiliar General'!AB$5,FALSE)</f>
        <v>0</v>
      </c>
      <c r="AH136" s="26" t="str">
        <f>+IF(VLOOKUP($B136,'Lista Puestos Valorados'!$B$11:$BK$510,MATCH('Auxiliar General'!AB$4,'Lista Puestos Valorados'!$B$10:$BK$10,0),0)="","No relevante",VLOOKUP($B136,'Lista Puestos Valorados'!$B$11:$BK$510,MATCH('Auxiliar General'!AB$4,'Lista Puestos Valorados'!$B$10:$BK$10,0),0))</f>
        <v>No relevante</v>
      </c>
      <c r="AI136" s="26">
        <f>+HLOOKUP(AH136,Sistema_Puntos!$Q$5:$Y$43,'Auxiliar General'!AD$5,FALSE)</f>
        <v>0</v>
      </c>
      <c r="AJ136" s="26" t="str">
        <f>+IF(VLOOKUP($B136,'Lista Puestos Valorados'!$B$11:$BK$510,MATCH('Auxiliar General'!AD$4,'Lista Puestos Valorados'!$B$10:$BK$10,0),0)="","No relevante",VLOOKUP($B136,'Lista Puestos Valorados'!$B$11:$BK$510,MATCH('Auxiliar General'!AD$4,'Lista Puestos Valorados'!$B$10:$BK$10,0),0))</f>
        <v>No relevante</v>
      </c>
      <c r="AK136" s="26">
        <f>+HLOOKUP(AJ136,Sistema_Puntos!$Q$5:$Y$43,'Auxiliar General'!AF$5,FALSE)</f>
        <v>0</v>
      </c>
      <c r="AL136" s="26" t="str">
        <f>+IF(VLOOKUP($B136,'Lista Puestos Valorados'!$B$11:$BK$510,MATCH('Auxiliar General'!AF$4,'Lista Puestos Valorados'!$B$10:$BK$10,0),0)="","No relevante",VLOOKUP($B136,'Lista Puestos Valorados'!$B$11:$BK$510,MATCH('Auxiliar General'!AF$4,'Lista Puestos Valorados'!$B$10:$BK$10,0),0))</f>
        <v>No relevante</v>
      </c>
      <c r="AM136" s="26">
        <f>+HLOOKUP(AL136,Sistema_Puntos!$Q$5:$Y$43,'Auxiliar General'!AH$5,FALSE)</f>
        <v>0</v>
      </c>
      <c r="AN136" s="26" t="str">
        <f>+IF(VLOOKUP($B136,'Lista Puestos Valorados'!$B$11:$BK$510,MATCH('Auxiliar General'!AH$4,'Lista Puestos Valorados'!$B$10:$BK$10,0),0)="","No relevante",VLOOKUP($B136,'Lista Puestos Valorados'!$B$11:$BK$510,MATCH('Auxiliar General'!AH$4,'Lista Puestos Valorados'!$B$10:$BK$10,0),0))</f>
        <v>No relevante</v>
      </c>
      <c r="AO136" s="26">
        <f>+HLOOKUP(AN136,Sistema_Puntos!$Q$5:$Y$43,'Auxiliar General'!AJ$5,FALSE)</f>
        <v>0</v>
      </c>
      <c r="AP136" s="26" t="str">
        <f>+IF(VLOOKUP($B136,'Lista Puestos Valorados'!$B$11:$BK$510,MATCH('Auxiliar General'!AJ$4,'Lista Puestos Valorados'!$B$10:$BK$10,0),0)="","No relevante",VLOOKUP($B136,'Lista Puestos Valorados'!$B$11:$BK$510,MATCH('Auxiliar General'!AJ$4,'Lista Puestos Valorados'!$B$10:$BK$10,0),0))</f>
        <v>No relevante</v>
      </c>
      <c r="AQ136" s="26">
        <f>+HLOOKUP(AP136,Sistema_Puntos!$Q$5:$Y$43,'Auxiliar General'!AL$5,FALSE)</f>
        <v>0</v>
      </c>
      <c r="AR136" s="26" t="str">
        <f>+IF(VLOOKUP($B136,'Lista Puestos Valorados'!$B$11:$BK$510,MATCH('Auxiliar General'!AL$4,'Lista Puestos Valorados'!$B$10:$BK$10,0),0)="","No relevante",VLOOKUP($B136,'Lista Puestos Valorados'!$B$11:$BK$510,MATCH('Auxiliar General'!AL$4,'Lista Puestos Valorados'!$B$10:$BK$10,0),0))</f>
        <v>No relevante</v>
      </c>
      <c r="AS136" s="26">
        <f>+HLOOKUP(AR136,Sistema_Puntos!$Q$5:$Y$43,'Auxiliar General'!AN$5,FALSE)</f>
        <v>0</v>
      </c>
      <c r="AT136" s="26" t="str">
        <f>+IF(VLOOKUP($B136,'Lista Puestos Valorados'!$B$11:$BK$510,MATCH('Auxiliar General'!AN$4,'Lista Puestos Valorados'!$B$10:$BK$10,0),0)="","No relevante",VLOOKUP($B136,'Lista Puestos Valorados'!$B$11:$BK$510,MATCH('Auxiliar General'!AN$4,'Lista Puestos Valorados'!$B$10:$BK$10,0),0))</f>
        <v>No relevante</v>
      </c>
      <c r="AU136" s="26">
        <f>+HLOOKUP(AT136,Sistema_Puntos!$Q$5:$Y$43,'Auxiliar General'!AP$5,FALSE)</f>
        <v>0</v>
      </c>
      <c r="AV136" s="26" t="str">
        <f>+IF(VLOOKUP($B136,'Lista Puestos Valorados'!$B$11:$BK$510,MATCH('Auxiliar General'!AP$4,'Lista Puestos Valorados'!$B$10:$BK$10,0),0)="","No relevante",VLOOKUP($B136,'Lista Puestos Valorados'!$B$11:$BK$510,MATCH('Auxiliar General'!AP$4,'Lista Puestos Valorados'!$B$10:$BK$10,0),0))</f>
        <v>No relevante</v>
      </c>
      <c r="AW136" s="26">
        <f>+HLOOKUP(AV136,Sistema_Puntos!$Q$5:$Y$43,'Auxiliar General'!AR$5,FALSE)</f>
        <v>0</v>
      </c>
      <c r="AX136" s="26" t="str">
        <f>+IF(VLOOKUP($B136,'Lista Puestos Valorados'!$B$11:$BK$510,MATCH('Auxiliar General'!AR$4,'Lista Puestos Valorados'!$B$10:$BK$10,0),0)="","No relevante",VLOOKUP($B136,'Lista Puestos Valorados'!$B$11:$BK$510,MATCH('Auxiliar General'!AR$4,'Lista Puestos Valorados'!$B$10:$BK$10,0),0))</f>
        <v>No relevante</v>
      </c>
      <c r="AY136" s="26">
        <f>+HLOOKUP(AX136,Sistema_Puntos!$Q$5:$Y$43,'Auxiliar General'!AT$5,FALSE)</f>
        <v>0</v>
      </c>
      <c r="AZ136" s="26" t="str">
        <f>+IF(VLOOKUP($B136,'Lista Puestos Valorados'!$B$11:$BK$510,MATCH('Auxiliar General'!AT$4,'Lista Puestos Valorados'!$B$10:$BK$10,0),0)="","No relevante",VLOOKUP($B136,'Lista Puestos Valorados'!$B$11:$BK$510,MATCH('Auxiliar General'!AT$4,'Lista Puestos Valorados'!$B$10:$BK$10,0),0))</f>
        <v>No relevante</v>
      </c>
      <c r="BA136" s="26">
        <f>+HLOOKUP(AZ136,Sistema_Puntos!$Q$5:$Y$43,'Auxiliar General'!AV$5,FALSE)</f>
        <v>0</v>
      </c>
      <c r="BB136" s="26" t="str">
        <f>+IF(VLOOKUP($B136,'Lista Puestos Valorados'!$B$11:$BK$510,MATCH('Auxiliar General'!AV$4,'Lista Puestos Valorados'!$B$10:$BK$10,0),0)="","No relevante",VLOOKUP($B136,'Lista Puestos Valorados'!$B$11:$BK$510,MATCH('Auxiliar General'!AV$4,'Lista Puestos Valorados'!$B$10:$BK$10,0),0))</f>
        <v>No relevante</v>
      </c>
      <c r="BC136" s="26">
        <f>+HLOOKUP(BB136,Sistema_Puntos!$Q$5:$Y$43,'Auxiliar General'!AX$5,FALSE)</f>
        <v>0</v>
      </c>
      <c r="BD136" s="26" t="str">
        <f>+IF(VLOOKUP($B136,'Lista Puestos Valorados'!$B$11:$BK$510,MATCH('Auxiliar General'!AX$4,'Lista Puestos Valorados'!$B$10:$BK$10,0),0)="","No relevante",VLOOKUP($B136,'Lista Puestos Valorados'!$B$11:$BK$510,MATCH('Auxiliar General'!AX$4,'Lista Puestos Valorados'!$B$10:$BK$10,0),0))</f>
        <v>No relevante</v>
      </c>
      <c r="BE136" s="26">
        <f>+HLOOKUP(BD136,Sistema_Puntos!$Q$5:$Y$43,'Auxiliar General'!AZ$5,FALSE)</f>
        <v>0</v>
      </c>
      <c r="BF136" s="26" t="str">
        <f>+IF(VLOOKUP($B136,'Lista Puestos Valorados'!$B$11:$BK$510,MATCH('Auxiliar General'!AZ$4,'Lista Puestos Valorados'!$B$10:$BK$10,0),0)="","No relevante",VLOOKUP($B136,'Lista Puestos Valorados'!$B$11:$BK$510,MATCH('Auxiliar General'!AZ$4,'Lista Puestos Valorados'!$B$10:$BK$10,0),0))</f>
        <v>No relevante</v>
      </c>
      <c r="BG136" s="26">
        <f>+HLOOKUP(BF136,Sistema_Puntos!$Q$5:$Y$43,'Auxiliar General'!BB$5,FALSE)</f>
        <v>0</v>
      </c>
      <c r="BH136" s="26" t="str">
        <f>+IF(VLOOKUP($B136,'Lista Puestos Valorados'!$B$11:$BK$510,MATCH('Auxiliar General'!BB$4,'Lista Puestos Valorados'!$B$10:$BK$10,0),0)="","No relevante",VLOOKUP($B136,'Lista Puestos Valorados'!$B$11:$BK$510,MATCH('Auxiliar General'!BB$4,'Lista Puestos Valorados'!$B$10:$BK$10,0),0))</f>
        <v>No relevante</v>
      </c>
      <c r="BI136" s="26">
        <f>+HLOOKUP(BH136,Sistema_Puntos!$Q$5:$Y$43,'Auxiliar General'!BD$5,FALSE)</f>
        <v>0</v>
      </c>
      <c r="BJ136" s="26" t="str">
        <f>+IF(VLOOKUP($B136,'Lista Puestos Valorados'!$B$11:$BK$510,MATCH('Auxiliar General'!BD$4,'Lista Puestos Valorados'!$B$10:$BK$10,0),0)="","No relevante",VLOOKUP($B136,'Lista Puestos Valorados'!$B$11:$BK$510,MATCH('Auxiliar General'!BD$4,'Lista Puestos Valorados'!$B$10:$BK$10,0),0))</f>
        <v>No relevante</v>
      </c>
      <c r="BK136" s="26">
        <f>+HLOOKUP(BJ136,Sistema_Puntos!$Q$5:$Y$43,'Auxiliar General'!BF$5,FALSE)</f>
        <v>0</v>
      </c>
      <c r="BL136" s="26" t="str">
        <f>+IF(VLOOKUP($B136,'Lista Puestos Valorados'!$B$11:$BK$510,MATCH('Auxiliar General'!BF$4,'Lista Puestos Valorados'!$B$10:$BK$10,0),0)="","No relevante",VLOOKUP($B136,'Lista Puestos Valorados'!$B$11:$BK$510,MATCH('Auxiliar General'!BF$4,'Lista Puestos Valorados'!$B$10:$BK$10,0),0))</f>
        <v>No relevante</v>
      </c>
      <c r="BM136" s="26">
        <f>+HLOOKUP(BL136,Sistema_Puntos!$Q$5:$Y$43,'Auxiliar General'!BH$5,FALSE)</f>
        <v>0</v>
      </c>
      <c r="BN136" s="26" t="str">
        <f>+IF(VLOOKUP($B136,'Lista Puestos Valorados'!$B$11:$BK$510,MATCH('Auxiliar General'!BH$4,'Lista Puestos Valorados'!$B$10:$BK$10,0),0)="","No relevante",VLOOKUP($B136,'Lista Puestos Valorados'!$B$11:$BK$510,MATCH('Auxiliar General'!BH$4,'Lista Puestos Valorados'!$B$10:$BK$10,0),0))</f>
        <v>No relevante</v>
      </c>
      <c r="BO136" s="26">
        <f>+HLOOKUP(BN136,Sistema_Puntos!$Q$5:$Y$43,'Auxiliar General'!BJ$5,FALSE)</f>
        <v>0</v>
      </c>
      <c r="BP136" s="26" t="str">
        <f>+IF(VLOOKUP($B136,'Lista Puestos Valorados'!$B$11:$BK$510,MATCH('Auxiliar General'!BJ$4,'Lista Puestos Valorados'!$B$10:$BK$10,0),0)="","No relevante",VLOOKUP($B136,'Lista Puestos Valorados'!$B$11:$BK$510,MATCH('Auxiliar General'!BJ$4,'Lista Puestos Valorados'!$B$10:$BK$10,0),0))</f>
        <v>No relevante</v>
      </c>
      <c r="BQ136" s="26">
        <f>+HLOOKUP(BP136,Sistema_Puntos!$Q$5:$Y$43,'Auxiliar General'!BL$5,FALSE)</f>
        <v>0</v>
      </c>
      <c r="BR136" s="26" t="str">
        <f>+IF(VLOOKUP($B136,'Lista Puestos Valorados'!$B$11:$BK$510,MATCH('Auxiliar General'!BL$4,'Lista Puestos Valorados'!$B$10:$BK$10,0),0)="","No relevante",VLOOKUP($B136,'Lista Puestos Valorados'!$B$11:$BK$510,MATCH('Auxiliar General'!BL$4,'Lista Puestos Valorados'!$B$10:$BK$10,0),0))</f>
        <v>No relevante</v>
      </c>
      <c r="BS136" s="26">
        <f>+HLOOKUP(BR136,Sistema_Puntos!$Q$5:$Y$43,'Auxiliar General'!BN$5,FALSE)</f>
        <v>0</v>
      </c>
      <c r="BT136" s="26" t="str">
        <f>+IF(VLOOKUP($B136,'Lista Puestos Valorados'!$B$11:$BK$510,MATCH('Auxiliar General'!BN$4,'Lista Puestos Valorados'!$B$10:$BK$10,0),0)="","No relevante",VLOOKUP($B136,'Lista Puestos Valorados'!$B$11:$BK$510,MATCH('Auxiliar General'!BN$4,'Lista Puestos Valorados'!$B$10:$BK$10,0),0))</f>
        <v>No relevante</v>
      </c>
      <c r="BU136" s="26">
        <f>+HLOOKUP(BT136,Sistema_Puntos!$Q$5:$Y$43,'Auxiliar General'!BP$5,FALSE)</f>
        <v>0</v>
      </c>
      <c r="BV136" s="26" t="str">
        <f>+IF(VLOOKUP($B136,'Lista Puestos Valorados'!$B$11:$BK$510,MATCH('Auxiliar General'!BP$4,'Lista Puestos Valorados'!$B$10:$BK$10,0),0)="","No relevante",VLOOKUP($B136,'Lista Puestos Valorados'!$B$11:$BK$510,MATCH('Auxiliar General'!BP$4,'Lista Puestos Valorados'!$B$10:$BK$10,0),0))</f>
        <v>No relevante</v>
      </c>
      <c r="BW136" s="26">
        <f>+HLOOKUP(BV136,Sistema_Puntos!$Q$5:$Y$43,'Auxiliar General'!BR$5,FALSE)</f>
        <v>0</v>
      </c>
      <c r="BX136" s="26" t="str">
        <f>+IF(VLOOKUP($B136,'Lista Puestos Valorados'!$B$11:$BK$510,MATCH('Auxiliar General'!BR$4,'Lista Puestos Valorados'!$B$10:$BK$10,0),0)="","No relevante",VLOOKUP($B136,'Lista Puestos Valorados'!$B$11:$BK$510,MATCH('Auxiliar General'!BR$4,'Lista Puestos Valorados'!$B$10:$BK$10,0),0))</f>
        <v>No relevante</v>
      </c>
      <c r="BY136" s="26">
        <f>+HLOOKUP(BX136,Sistema_Puntos!$Q$5:$Y$43,'Auxiliar General'!BT$5,FALSE)</f>
        <v>0</v>
      </c>
      <c r="BZ136" s="26" t="str">
        <f>+IF(VLOOKUP($B136,'Lista Puestos Valorados'!$B$11:$BK$510,MATCH('Auxiliar General'!BT$4,'Lista Puestos Valorados'!$B$10:$BK$10,0),0)="","No relevante",VLOOKUP($B136,'Lista Puestos Valorados'!$B$11:$BK$510,MATCH('Auxiliar General'!BT$4,'Lista Puestos Valorados'!$B$10:$BK$10,0),0))</f>
        <v>No relevante</v>
      </c>
      <c r="CA136" s="26">
        <f>+HLOOKUP(BZ136,Sistema_Puntos!$Q$5:$Y$43,'Auxiliar General'!BV$5,FALSE)</f>
        <v>0</v>
      </c>
      <c r="CB136" s="26" t="str">
        <f>+IF(VLOOKUP($B136,'Lista Puestos Valorados'!$B$11:$BK$510,MATCH('Auxiliar General'!BV$4,'Lista Puestos Valorados'!$B$10:$BK$10,0),0)="","No relevante",VLOOKUP($B136,'Lista Puestos Valorados'!$B$11:$BK$510,MATCH('Auxiliar General'!BV$4,'Lista Puestos Valorados'!$B$10:$BK$10,0),0))</f>
        <v>No relevante</v>
      </c>
      <c r="CC136" s="26">
        <f>+HLOOKUP(CB136,Sistema_Puntos!$Q$5:$Y$43,'Auxiliar General'!BX$5,FALSE)</f>
        <v>0</v>
      </c>
      <c r="CD136" s="26" t="str">
        <f>+IF(VLOOKUP($B136,'Lista Puestos Valorados'!$B$11:$BK$510,MATCH('Auxiliar General'!BX$4,'Lista Puestos Valorados'!$B$10:$BK$10,0),0)="","No relevante",VLOOKUP($B136,'Lista Puestos Valorados'!$B$11:$BK$510,MATCH('Auxiliar General'!BX$4,'Lista Puestos Valorados'!$B$10:$BK$10,0),0))</f>
        <v>No relevante</v>
      </c>
      <c r="CE136" s="26">
        <f>+HLOOKUP(CD136,Sistema_Puntos!$Q$5:$Y$43,'Auxiliar General'!BZ$5,FALSE)</f>
        <v>0</v>
      </c>
      <c r="CF136" s="26" t="str">
        <f>+IF(VLOOKUP($B136,'Lista Puestos Valorados'!$B$11:$BK$510,MATCH('Auxiliar General'!BZ$4,'Lista Puestos Valorados'!$B$10:$BK$10,0),0)="","No relevante",VLOOKUP($B136,'Lista Puestos Valorados'!$B$11:$BK$510,MATCH('Auxiliar General'!BZ$4,'Lista Puestos Valorados'!$B$10:$BK$10,0),0))</f>
        <v>No relevante</v>
      </c>
      <c r="CG136" s="26">
        <f>+HLOOKUP(CF136,Sistema_Puntos!$Q$5:$Y$43,'Auxiliar General'!CB$5,FALSE)</f>
        <v>0</v>
      </c>
      <c r="CH136" s="29"/>
      <c r="CI136" s="29"/>
    </row>
    <row r="137" spans="2:87" ht="17.55" customHeight="1">
      <c r="B137" s="26">
        <f>+'Listado de Puestos'!B137</f>
        <v>127</v>
      </c>
      <c r="C137" s="26" t="str">
        <f>+IF('Lista Puestos Valorados'!C137="","",'Lista Puestos Valorados'!C137)</f>
        <v/>
      </c>
      <c r="D137" s="26" t="str">
        <f>+IF('Lista Puestos Valorados'!D137="","",'Lista Puestos Valorados'!D137)</f>
        <v/>
      </c>
      <c r="E137" s="26" t="str">
        <f>+IF('Lista Puestos Valorados'!E137="","",'Lista Puestos Valorados'!E137)</f>
        <v/>
      </c>
      <c r="F137" s="26" t="str">
        <f>+IF('Lista Puestos Valorados'!F137="","",'Lista Puestos Valorados'!F137)</f>
        <v/>
      </c>
      <c r="G137" s="26" t="str">
        <f>+IF('Lista Puestos Valorados'!G137="","",'Lista Puestos Valorados'!G137)</f>
        <v/>
      </c>
      <c r="H137" s="26" t="str">
        <f>+IF('Lista Puestos Valorados'!H137="","",'Lista Puestos Valorados'!H137)</f>
        <v/>
      </c>
      <c r="I137" s="26" t="str">
        <f>+IF('Lista Puestos Valorados'!I137="","",'Lista Puestos Valorados'!I137)</f>
        <v/>
      </c>
      <c r="J137" s="118" t="e">
        <f t="array" ref="J137">+IF(L137="","",_xlfn.IFS(L137&lt;='Cortes de Agrupacion'!$F$15,'Cortes de Agrupacion'!$E$15,'Resultados General'!L137&lt;='Cortes de Agrupacion'!$F$14,'Cortes de Agrupacion'!$E$14,'Resultados General'!L137&lt;='Cortes de Agrupacion'!$F$13,'Cortes de Agrupacion'!$E$13,L137&lt;='Cortes de Agrupacion'!$F$12,'Cortes de Agrupacion'!$E$12,'Resultados General'!L137&lt;='Cortes de Agrupacion'!$F$11,'Cortes de Agrupacion'!$E$11,'Resultados General'!L137&lt;='Cortes de Agrupacion'!$F$10,'Cortes de Agrupacion'!$E$10,'Resultados General'!L137&lt;='Cortes de Agrupacion'!$F$9,'Cortes de Agrupacion'!$E$9,'Resultados General'!L137&lt;='Cortes de Agrupacion'!$F$8,'Cortes de Agrupacion'!$E$8,'Resultados General'!L137&lt;='Cortes de Agrupacion'!$F$7,'Cortes de Agrupacion'!$E$7,'Resultados General'!L137&lt;='Cortes de Agrupacion'!$F$6,'Cortes de Agrupacion'!$E$6))</f>
        <v>#VALUE!</v>
      </c>
      <c r="K137" s="118" t="str">
        <f t="shared" si="2"/>
        <v/>
      </c>
      <c r="L137" s="124" t="e">
        <f>#VALUE!</f>
        <v>#VALUE!</v>
      </c>
      <c r="M137" s="26" t="e">
        <f ca="1">+_xlfn.IFNA(VLOOKUP(C137,'Distribución de puestos'!$B$8:$I$507,8,0),"")</f>
        <v>#NAME?</v>
      </c>
      <c r="N137" s="26" t="str">
        <f>+IF(VLOOKUP($B137,'Lista Puestos Valorados'!$B$11:$BK$510,MATCH('Auxiliar General'!H$4,'Lista Puestos Valorados'!$B$10:$BK$10,0),0)="","No relevante",VLOOKUP($B137,'Lista Puestos Valorados'!$B$11:$BK$510,MATCH('Auxiliar General'!H$4,'Lista Puestos Valorados'!$B$10:$BK$10,0),0))</f>
        <v>No relevante</v>
      </c>
      <c r="O137" s="26">
        <f>+HLOOKUP(N137,Sistema_Puntos!$Q$5:$Y$43,'Auxiliar General'!J$5,FALSE)</f>
        <v>0</v>
      </c>
      <c r="P137" s="26" t="str">
        <f>+IF(VLOOKUP($B137,'Lista Puestos Valorados'!$B$11:$BK$510,MATCH('Auxiliar General'!J$4,'Lista Puestos Valorados'!$B$10:$BK$10,0),0)="","No relevante",VLOOKUP($B137,'Lista Puestos Valorados'!$B$11:$BK$510,MATCH('Auxiliar General'!J$4,'Lista Puestos Valorados'!$B$10:$BK$10,0),0))</f>
        <v>No relevante</v>
      </c>
      <c r="Q137" s="26">
        <f>+HLOOKUP(P137,Sistema_Puntos!$Q$5:$Y$43,'Auxiliar General'!L$5,FALSE)</f>
        <v>0</v>
      </c>
      <c r="R137" s="26" t="str">
        <f>+IF(VLOOKUP($B137,'Lista Puestos Valorados'!$B$11:$BK$510,MATCH('Auxiliar General'!L$4,'Lista Puestos Valorados'!$B$10:$BK$10,0),0)="","No relevante",VLOOKUP($B137,'Lista Puestos Valorados'!$B$11:$BK$510,MATCH('Auxiliar General'!L$4,'Lista Puestos Valorados'!$B$10:$BK$10,0),0))</f>
        <v>No relevante</v>
      </c>
      <c r="S137" s="26">
        <f>+HLOOKUP(R137,Sistema_Puntos!$Q$5:$Y$43,'Auxiliar General'!N$5,FALSE)</f>
        <v>0</v>
      </c>
      <c r="T137" s="26" t="str">
        <f>+IF(VLOOKUP($B137,'Lista Puestos Valorados'!$B$11:$BK$510,MATCH('Auxiliar General'!N$4,'Lista Puestos Valorados'!$B$10:$BK$10,0),0)="","No relevante",VLOOKUP($B137,'Lista Puestos Valorados'!$B$11:$BK$510,MATCH('Auxiliar General'!N$4,'Lista Puestos Valorados'!$B$10:$BK$10,0),0))</f>
        <v>No relevante</v>
      </c>
      <c r="U137" s="26">
        <f>+HLOOKUP(T137,Sistema_Puntos!$Q$5:$Y$43,'Auxiliar General'!P$5,FALSE)</f>
        <v>0</v>
      </c>
      <c r="V137" s="26" t="str">
        <f>+IF(VLOOKUP($B137,'Lista Puestos Valorados'!$B$11:$BK$510,MATCH('Auxiliar General'!P$4,'Lista Puestos Valorados'!$B$10:$BK$10,0),0)="","No relevante",VLOOKUP($B137,'Lista Puestos Valorados'!$B$11:$BK$510,MATCH('Auxiliar General'!P$4,'Lista Puestos Valorados'!$B$10:$BK$10,0),0))</f>
        <v>No relevante</v>
      </c>
      <c r="W137" s="26">
        <f>+HLOOKUP(V137,Sistema_Puntos!$Q$5:$Y$43,'Auxiliar General'!R$5,FALSE)</f>
        <v>0</v>
      </c>
      <c r="X137" s="26" t="str">
        <f>+IF(VLOOKUP($B137,'Lista Puestos Valorados'!$B$11:$BK$510,MATCH('Auxiliar General'!R$4,'Lista Puestos Valorados'!$B$10:$BK$10,0),0)="","No relevante",VLOOKUP($B137,'Lista Puestos Valorados'!$B$11:$BK$510,MATCH('Auxiliar General'!R$4,'Lista Puestos Valorados'!$B$10:$BK$10,0),0))</f>
        <v>No relevante</v>
      </c>
      <c r="Y137" s="26">
        <f>+HLOOKUP(X137,Sistema_Puntos!$Q$5:$Y$43,'Auxiliar General'!T$5,FALSE)</f>
        <v>0</v>
      </c>
      <c r="Z137" s="26" t="str">
        <f>+IF(VLOOKUP($B137,'Lista Puestos Valorados'!$B$11:$BK$510,MATCH('Auxiliar General'!T$4,'Lista Puestos Valorados'!$B$10:$BK$10,0),0)="","No relevante",VLOOKUP($B137,'Lista Puestos Valorados'!$B$11:$BK$510,MATCH('Auxiliar General'!T$4,'Lista Puestos Valorados'!$B$10:$BK$10,0),0))</f>
        <v>No relevante</v>
      </c>
      <c r="AA137" s="26">
        <f>+HLOOKUP(Z137,Sistema_Puntos!$Q$5:$Y$43,'Auxiliar General'!V$5,FALSE)</f>
        <v>0</v>
      </c>
      <c r="AB137" s="26" t="str">
        <f>+IF(VLOOKUP($B137,'Lista Puestos Valorados'!$B$11:$BK$510,MATCH('Auxiliar General'!V$4,'Lista Puestos Valorados'!$B$10:$BK$10,0),0)="","No relevante",VLOOKUP($B137,'Lista Puestos Valorados'!$B$11:$BK$510,MATCH('Auxiliar General'!V$4,'Lista Puestos Valorados'!$B$10:$BK$10,0),0))</f>
        <v>No relevante</v>
      </c>
      <c r="AC137" s="26">
        <f>+HLOOKUP(AB137,Sistema_Puntos!$Q$5:$Y$43,'Auxiliar General'!X$5,FALSE)</f>
        <v>0</v>
      </c>
      <c r="AD137" s="26" t="str">
        <f>+IF(VLOOKUP($B137,'Lista Puestos Valorados'!$B$11:$BK$510,MATCH('Auxiliar General'!X$4,'Lista Puestos Valorados'!$B$10:$BK$10,0),0)="","No relevante",VLOOKUP($B137,'Lista Puestos Valorados'!$B$11:$BK$510,MATCH('Auxiliar General'!X$4,'Lista Puestos Valorados'!$B$10:$BK$10,0),0))</f>
        <v>No relevante</v>
      </c>
      <c r="AE137" s="26">
        <f>+HLOOKUP(AD137,Sistema_Puntos!$Q$5:$Y$43,'Auxiliar General'!Z$5,FALSE)</f>
        <v>0</v>
      </c>
      <c r="AF137" s="26" t="str">
        <f>+IF(VLOOKUP($B137,'Lista Puestos Valorados'!$B$11:$BK$510,MATCH('Auxiliar General'!Z$4,'Lista Puestos Valorados'!$B$10:$BK$10,0),0)="","No relevante",VLOOKUP($B137,'Lista Puestos Valorados'!$B$11:$BK$510,MATCH('Auxiliar General'!Z$4,'Lista Puestos Valorados'!$B$10:$BK$10,0),0))</f>
        <v>No relevante</v>
      </c>
      <c r="AG137" s="26">
        <f>+HLOOKUP(AF137,Sistema_Puntos!$Q$5:$Y$43,'Auxiliar General'!AB$5,FALSE)</f>
        <v>0</v>
      </c>
      <c r="AH137" s="26" t="str">
        <f>+IF(VLOOKUP($B137,'Lista Puestos Valorados'!$B$11:$BK$510,MATCH('Auxiliar General'!AB$4,'Lista Puestos Valorados'!$B$10:$BK$10,0),0)="","No relevante",VLOOKUP($B137,'Lista Puestos Valorados'!$B$11:$BK$510,MATCH('Auxiliar General'!AB$4,'Lista Puestos Valorados'!$B$10:$BK$10,0),0))</f>
        <v>No relevante</v>
      </c>
      <c r="AI137" s="26">
        <f>+HLOOKUP(AH137,Sistema_Puntos!$Q$5:$Y$43,'Auxiliar General'!AD$5,FALSE)</f>
        <v>0</v>
      </c>
      <c r="AJ137" s="26" t="str">
        <f>+IF(VLOOKUP($B137,'Lista Puestos Valorados'!$B$11:$BK$510,MATCH('Auxiliar General'!AD$4,'Lista Puestos Valorados'!$B$10:$BK$10,0),0)="","No relevante",VLOOKUP($B137,'Lista Puestos Valorados'!$B$11:$BK$510,MATCH('Auxiliar General'!AD$4,'Lista Puestos Valorados'!$B$10:$BK$10,0),0))</f>
        <v>No relevante</v>
      </c>
      <c r="AK137" s="26">
        <f>+HLOOKUP(AJ137,Sistema_Puntos!$Q$5:$Y$43,'Auxiliar General'!AF$5,FALSE)</f>
        <v>0</v>
      </c>
      <c r="AL137" s="26" t="str">
        <f>+IF(VLOOKUP($B137,'Lista Puestos Valorados'!$B$11:$BK$510,MATCH('Auxiliar General'!AF$4,'Lista Puestos Valorados'!$B$10:$BK$10,0),0)="","No relevante",VLOOKUP($B137,'Lista Puestos Valorados'!$B$11:$BK$510,MATCH('Auxiliar General'!AF$4,'Lista Puestos Valorados'!$B$10:$BK$10,0),0))</f>
        <v>No relevante</v>
      </c>
      <c r="AM137" s="26">
        <f>+HLOOKUP(AL137,Sistema_Puntos!$Q$5:$Y$43,'Auxiliar General'!AH$5,FALSE)</f>
        <v>0</v>
      </c>
      <c r="AN137" s="26" t="str">
        <f>+IF(VLOOKUP($B137,'Lista Puestos Valorados'!$B$11:$BK$510,MATCH('Auxiliar General'!AH$4,'Lista Puestos Valorados'!$B$10:$BK$10,0),0)="","No relevante",VLOOKUP($B137,'Lista Puestos Valorados'!$B$11:$BK$510,MATCH('Auxiliar General'!AH$4,'Lista Puestos Valorados'!$B$10:$BK$10,0),0))</f>
        <v>No relevante</v>
      </c>
      <c r="AO137" s="26">
        <f>+HLOOKUP(AN137,Sistema_Puntos!$Q$5:$Y$43,'Auxiliar General'!AJ$5,FALSE)</f>
        <v>0</v>
      </c>
      <c r="AP137" s="26" t="str">
        <f>+IF(VLOOKUP($B137,'Lista Puestos Valorados'!$B$11:$BK$510,MATCH('Auxiliar General'!AJ$4,'Lista Puestos Valorados'!$B$10:$BK$10,0),0)="","No relevante",VLOOKUP($B137,'Lista Puestos Valorados'!$B$11:$BK$510,MATCH('Auxiliar General'!AJ$4,'Lista Puestos Valorados'!$B$10:$BK$10,0),0))</f>
        <v>No relevante</v>
      </c>
      <c r="AQ137" s="26">
        <f>+HLOOKUP(AP137,Sistema_Puntos!$Q$5:$Y$43,'Auxiliar General'!AL$5,FALSE)</f>
        <v>0</v>
      </c>
      <c r="AR137" s="26" t="str">
        <f>+IF(VLOOKUP($B137,'Lista Puestos Valorados'!$B$11:$BK$510,MATCH('Auxiliar General'!AL$4,'Lista Puestos Valorados'!$B$10:$BK$10,0),0)="","No relevante",VLOOKUP($B137,'Lista Puestos Valorados'!$B$11:$BK$510,MATCH('Auxiliar General'!AL$4,'Lista Puestos Valorados'!$B$10:$BK$10,0),0))</f>
        <v>No relevante</v>
      </c>
      <c r="AS137" s="26">
        <f>+HLOOKUP(AR137,Sistema_Puntos!$Q$5:$Y$43,'Auxiliar General'!AN$5,FALSE)</f>
        <v>0</v>
      </c>
      <c r="AT137" s="26" t="str">
        <f>+IF(VLOOKUP($B137,'Lista Puestos Valorados'!$B$11:$BK$510,MATCH('Auxiliar General'!AN$4,'Lista Puestos Valorados'!$B$10:$BK$10,0),0)="","No relevante",VLOOKUP($B137,'Lista Puestos Valorados'!$B$11:$BK$510,MATCH('Auxiliar General'!AN$4,'Lista Puestos Valorados'!$B$10:$BK$10,0),0))</f>
        <v>No relevante</v>
      </c>
      <c r="AU137" s="26">
        <f>+HLOOKUP(AT137,Sistema_Puntos!$Q$5:$Y$43,'Auxiliar General'!AP$5,FALSE)</f>
        <v>0</v>
      </c>
      <c r="AV137" s="26" t="str">
        <f>+IF(VLOOKUP($B137,'Lista Puestos Valorados'!$B$11:$BK$510,MATCH('Auxiliar General'!AP$4,'Lista Puestos Valorados'!$B$10:$BK$10,0),0)="","No relevante",VLOOKUP($B137,'Lista Puestos Valorados'!$B$11:$BK$510,MATCH('Auxiliar General'!AP$4,'Lista Puestos Valorados'!$B$10:$BK$10,0),0))</f>
        <v>No relevante</v>
      </c>
      <c r="AW137" s="26">
        <f>+HLOOKUP(AV137,Sistema_Puntos!$Q$5:$Y$43,'Auxiliar General'!AR$5,FALSE)</f>
        <v>0</v>
      </c>
      <c r="AX137" s="26" t="str">
        <f>+IF(VLOOKUP($B137,'Lista Puestos Valorados'!$B$11:$BK$510,MATCH('Auxiliar General'!AR$4,'Lista Puestos Valorados'!$B$10:$BK$10,0),0)="","No relevante",VLOOKUP($B137,'Lista Puestos Valorados'!$B$11:$BK$510,MATCH('Auxiliar General'!AR$4,'Lista Puestos Valorados'!$B$10:$BK$10,0),0))</f>
        <v>No relevante</v>
      </c>
      <c r="AY137" s="26">
        <f>+HLOOKUP(AX137,Sistema_Puntos!$Q$5:$Y$43,'Auxiliar General'!AT$5,FALSE)</f>
        <v>0</v>
      </c>
      <c r="AZ137" s="26" t="str">
        <f>+IF(VLOOKUP($B137,'Lista Puestos Valorados'!$B$11:$BK$510,MATCH('Auxiliar General'!AT$4,'Lista Puestos Valorados'!$B$10:$BK$10,0),0)="","No relevante",VLOOKUP($B137,'Lista Puestos Valorados'!$B$11:$BK$510,MATCH('Auxiliar General'!AT$4,'Lista Puestos Valorados'!$B$10:$BK$10,0),0))</f>
        <v>No relevante</v>
      </c>
      <c r="BA137" s="26">
        <f>+HLOOKUP(AZ137,Sistema_Puntos!$Q$5:$Y$43,'Auxiliar General'!AV$5,FALSE)</f>
        <v>0</v>
      </c>
      <c r="BB137" s="26" t="str">
        <f>+IF(VLOOKUP($B137,'Lista Puestos Valorados'!$B$11:$BK$510,MATCH('Auxiliar General'!AV$4,'Lista Puestos Valorados'!$B$10:$BK$10,0),0)="","No relevante",VLOOKUP($B137,'Lista Puestos Valorados'!$B$11:$BK$510,MATCH('Auxiliar General'!AV$4,'Lista Puestos Valorados'!$B$10:$BK$10,0),0))</f>
        <v>No relevante</v>
      </c>
      <c r="BC137" s="26">
        <f>+HLOOKUP(BB137,Sistema_Puntos!$Q$5:$Y$43,'Auxiliar General'!AX$5,FALSE)</f>
        <v>0</v>
      </c>
      <c r="BD137" s="26" t="str">
        <f>+IF(VLOOKUP($B137,'Lista Puestos Valorados'!$B$11:$BK$510,MATCH('Auxiliar General'!AX$4,'Lista Puestos Valorados'!$B$10:$BK$10,0),0)="","No relevante",VLOOKUP($B137,'Lista Puestos Valorados'!$B$11:$BK$510,MATCH('Auxiliar General'!AX$4,'Lista Puestos Valorados'!$B$10:$BK$10,0),0))</f>
        <v>No relevante</v>
      </c>
      <c r="BE137" s="26">
        <f>+HLOOKUP(BD137,Sistema_Puntos!$Q$5:$Y$43,'Auxiliar General'!AZ$5,FALSE)</f>
        <v>0</v>
      </c>
      <c r="BF137" s="26" t="str">
        <f>+IF(VLOOKUP($B137,'Lista Puestos Valorados'!$B$11:$BK$510,MATCH('Auxiliar General'!AZ$4,'Lista Puestos Valorados'!$B$10:$BK$10,0),0)="","No relevante",VLOOKUP($B137,'Lista Puestos Valorados'!$B$11:$BK$510,MATCH('Auxiliar General'!AZ$4,'Lista Puestos Valorados'!$B$10:$BK$10,0),0))</f>
        <v>No relevante</v>
      </c>
      <c r="BG137" s="26">
        <f>+HLOOKUP(BF137,Sistema_Puntos!$Q$5:$Y$43,'Auxiliar General'!BB$5,FALSE)</f>
        <v>0</v>
      </c>
      <c r="BH137" s="26" t="str">
        <f>+IF(VLOOKUP($B137,'Lista Puestos Valorados'!$B$11:$BK$510,MATCH('Auxiliar General'!BB$4,'Lista Puestos Valorados'!$B$10:$BK$10,0),0)="","No relevante",VLOOKUP($B137,'Lista Puestos Valorados'!$B$11:$BK$510,MATCH('Auxiliar General'!BB$4,'Lista Puestos Valorados'!$B$10:$BK$10,0),0))</f>
        <v>No relevante</v>
      </c>
      <c r="BI137" s="26">
        <f>+HLOOKUP(BH137,Sistema_Puntos!$Q$5:$Y$43,'Auxiliar General'!BD$5,FALSE)</f>
        <v>0</v>
      </c>
      <c r="BJ137" s="26" t="str">
        <f>+IF(VLOOKUP($B137,'Lista Puestos Valorados'!$B$11:$BK$510,MATCH('Auxiliar General'!BD$4,'Lista Puestos Valorados'!$B$10:$BK$10,0),0)="","No relevante",VLOOKUP($B137,'Lista Puestos Valorados'!$B$11:$BK$510,MATCH('Auxiliar General'!BD$4,'Lista Puestos Valorados'!$B$10:$BK$10,0),0))</f>
        <v>No relevante</v>
      </c>
      <c r="BK137" s="26">
        <f>+HLOOKUP(BJ137,Sistema_Puntos!$Q$5:$Y$43,'Auxiliar General'!BF$5,FALSE)</f>
        <v>0</v>
      </c>
      <c r="BL137" s="26" t="str">
        <f>+IF(VLOOKUP($B137,'Lista Puestos Valorados'!$B$11:$BK$510,MATCH('Auxiliar General'!BF$4,'Lista Puestos Valorados'!$B$10:$BK$10,0),0)="","No relevante",VLOOKUP($B137,'Lista Puestos Valorados'!$B$11:$BK$510,MATCH('Auxiliar General'!BF$4,'Lista Puestos Valorados'!$B$10:$BK$10,0),0))</f>
        <v>No relevante</v>
      </c>
      <c r="BM137" s="26">
        <f>+HLOOKUP(BL137,Sistema_Puntos!$Q$5:$Y$43,'Auxiliar General'!BH$5,FALSE)</f>
        <v>0</v>
      </c>
      <c r="BN137" s="26" t="str">
        <f>+IF(VLOOKUP($B137,'Lista Puestos Valorados'!$B$11:$BK$510,MATCH('Auxiliar General'!BH$4,'Lista Puestos Valorados'!$B$10:$BK$10,0),0)="","No relevante",VLOOKUP($B137,'Lista Puestos Valorados'!$B$11:$BK$510,MATCH('Auxiliar General'!BH$4,'Lista Puestos Valorados'!$B$10:$BK$10,0),0))</f>
        <v>No relevante</v>
      </c>
      <c r="BO137" s="26">
        <f>+HLOOKUP(BN137,Sistema_Puntos!$Q$5:$Y$43,'Auxiliar General'!BJ$5,FALSE)</f>
        <v>0</v>
      </c>
      <c r="BP137" s="26" t="str">
        <f>+IF(VLOOKUP($B137,'Lista Puestos Valorados'!$B$11:$BK$510,MATCH('Auxiliar General'!BJ$4,'Lista Puestos Valorados'!$B$10:$BK$10,0),0)="","No relevante",VLOOKUP($B137,'Lista Puestos Valorados'!$B$11:$BK$510,MATCH('Auxiliar General'!BJ$4,'Lista Puestos Valorados'!$B$10:$BK$10,0),0))</f>
        <v>No relevante</v>
      </c>
      <c r="BQ137" s="26">
        <f>+HLOOKUP(BP137,Sistema_Puntos!$Q$5:$Y$43,'Auxiliar General'!BL$5,FALSE)</f>
        <v>0</v>
      </c>
      <c r="BR137" s="26" t="str">
        <f>+IF(VLOOKUP($B137,'Lista Puestos Valorados'!$B$11:$BK$510,MATCH('Auxiliar General'!BL$4,'Lista Puestos Valorados'!$B$10:$BK$10,0),0)="","No relevante",VLOOKUP($B137,'Lista Puestos Valorados'!$B$11:$BK$510,MATCH('Auxiliar General'!BL$4,'Lista Puestos Valorados'!$B$10:$BK$10,0),0))</f>
        <v>No relevante</v>
      </c>
      <c r="BS137" s="26">
        <f>+HLOOKUP(BR137,Sistema_Puntos!$Q$5:$Y$43,'Auxiliar General'!BN$5,FALSE)</f>
        <v>0</v>
      </c>
      <c r="BT137" s="26" t="str">
        <f>+IF(VLOOKUP($B137,'Lista Puestos Valorados'!$B$11:$BK$510,MATCH('Auxiliar General'!BN$4,'Lista Puestos Valorados'!$B$10:$BK$10,0),0)="","No relevante",VLOOKUP($B137,'Lista Puestos Valorados'!$B$11:$BK$510,MATCH('Auxiliar General'!BN$4,'Lista Puestos Valorados'!$B$10:$BK$10,0),0))</f>
        <v>No relevante</v>
      </c>
      <c r="BU137" s="26">
        <f>+HLOOKUP(BT137,Sistema_Puntos!$Q$5:$Y$43,'Auxiliar General'!BP$5,FALSE)</f>
        <v>0</v>
      </c>
      <c r="BV137" s="26" t="str">
        <f>+IF(VLOOKUP($B137,'Lista Puestos Valorados'!$B$11:$BK$510,MATCH('Auxiliar General'!BP$4,'Lista Puestos Valorados'!$B$10:$BK$10,0),0)="","No relevante",VLOOKUP($B137,'Lista Puestos Valorados'!$B$11:$BK$510,MATCH('Auxiliar General'!BP$4,'Lista Puestos Valorados'!$B$10:$BK$10,0),0))</f>
        <v>No relevante</v>
      </c>
      <c r="BW137" s="26">
        <f>+HLOOKUP(BV137,Sistema_Puntos!$Q$5:$Y$43,'Auxiliar General'!BR$5,FALSE)</f>
        <v>0</v>
      </c>
      <c r="BX137" s="26" t="str">
        <f>+IF(VLOOKUP($B137,'Lista Puestos Valorados'!$B$11:$BK$510,MATCH('Auxiliar General'!BR$4,'Lista Puestos Valorados'!$B$10:$BK$10,0),0)="","No relevante",VLOOKUP($B137,'Lista Puestos Valorados'!$B$11:$BK$510,MATCH('Auxiliar General'!BR$4,'Lista Puestos Valorados'!$B$10:$BK$10,0),0))</f>
        <v>No relevante</v>
      </c>
      <c r="BY137" s="26">
        <f>+HLOOKUP(BX137,Sistema_Puntos!$Q$5:$Y$43,'Auxiliar General'!BT$5,FALSE)</f>
        <v>0</v>
      </c>
      <c r="BZ137" s="26" t="str">
        <f>+IF(VLOOKUP($B137,'Lista Puestos Valorados'!$B$11:$BK$510,MATCH('Auxiliar General'!BT$4,'Lista Puestos Valorados'!$B$10:$BK$10,0),0)="","No relevante",VLOOKUP($B137,'Lista Puestos Valorados'!$B$11:$BK$510,MATCH('Auxiliar General'!BT$4,'Lista Puestos Valorados'!$B$10:$BK$10,0),0))</f>
        <v>No relevante</v>
      </c>
      <c r="CA137" s="26">
        <f>+HLOOKUP(BZ137,Sistema_Puntos!$Q$5:$Y$43,'Auxiliar General'!BV$5,FALSE)</f>
        <v>0</v>
      </c>
      <c r="CB137" s="26" t="str">
        <f>+IF(VLOOKUP($B137,'Lista Puestos Valorados'!$B$11:$BK$510,MATCH('Auxiliar General'!BV$4,'Lista Puestos Valorados'!$B$10:$BK$10,0),0)="","No relevante",VLOOKUP($B137,'Lista Puestos Valorados'!$B$11:$BK$510,MATCH('Auxiliar General'!BV$4,'Lista Puestos Valorados'!$B$10:$BK$10,0),0))</f>
        <v>No relevante</v>
      </c>
      <c r="CC137" s="26">
        <f>+HLOOKUP(CB137,Sistema_Puntos!$Q$5:$Y$43,'Auxiliar General'!BX$5,FALSE)</f>
        <v>0</v>
      </c>
      <c r="CD137" s="26" t="str">
        <f>+IF(VLOOKUP($B137,'Lista Puestos Valorados'!$B$11:$BK$510,MATCH('Auxiliar General'!BX$4,'Lista Puestos Valorados'!$B$10:$BK$10,0),0)="","No relevante",VLOOKUP($B137,'Lista Puestos Valorados'!$B$11:$BK$510,MATCH('Auxiliar General'!BX$4,'Lista Puestos Valorados'!$B$10:$BK$10,0),0))</f>
        <v>No relevante</v>
      </c>
      <c r="CE137" s="26">
        <f>+HLOOKUP(CD137,Sistema_Puntos!$Q$5:$Y$43,'Auxiliar General'!BZ$5,FALSE)</f>
        <v>0</v>
      </c>
      <c r="CF137" s="26" t="str">
        <f>+IF(VLOOKUP($B137,'Lista Puestos Valorados'!$B$11:$BK$510,MATCH('Auxiliar General'!BZ$4,'Lista Puestos Valorados'!$B$10:$BK$10,0),0)="","No relevante",VLOOKUP($B137,'Lista Puestos Valorados'!$B$11:$BK$510,MATCH('Auxiliar General'!BZ$4,'Lista Puestos Valorados'!$B$10:$BK$10,0),0))</f>
        <v>No relevante</v>
      </c>
      <c r="CG137" s="26">
        <f>+HLOOKUP(CF137,Sistema_Puntos!$Q$5:$Y$43,'Auxiliar General'!CB$5,FALSE)</f>
        <v>0</v>
      </c>
      <c r="CH137" s="29"/>
      <c r="CI137" s="29"/>
    </row>
    <row r="138" spans="2:87" ht="17.55" customHeight="1">
      <c r="B138" s="26">
        <f>+'Listado de Puestos'!B138</f>
        <v>128</v>
      </c>
      <c r="C138" s="26" t="str">
        <f>+IF('Lista Puestos Valorados'!C138="","",'Lista Puestos Valorados'!C138)</f>
        <v/>
      </c>
      <c r="D138" s="26" t="str">
        <f>+IF('Lista Puestos Valorados'!D138="","",'Lista Puestos Valorados'!D138)</f>
        <v/>
      </c>
      <c r="E138" s="26" t="str">
        <f>+IF('Lista Puestos Valorados'!E138="","",'Lista Puestos Valorados'!E138)</f>
        <v/>
      </c>
      <c r="F138" s="26" t="str">
        <f>+IF('Lista Puestos Valorados'!F138="","",'Lista Puestos Valorados'!F138)</f>
        <v/>
      </c>
      <c r="G138" s="26" t="str">
        <f>+IF('Lista Puestos Valorados'!G138="","",'Lista Puestos Valorados'!G138)</f>
        <v/>
      </c>
      <c r="H138" s="26" t="str">
        <f>+IF('Lista Puestos Valorados'!H138="","",'Lista Puestos Valorados'!H138)</f>
        <v/>
      </c>
      <c r="I138" s="26" t="str">
        <f>+IF('Lista Puestos Valorados'!I138="","",'Lista Puestos Valorados'!I138)</f>
        <v/>
      </c>
      <c r="J138" s="118" t="e">
        <f t="array" ref="J138">+IF(L138="","",_xlfn.IFS(L138&lt;='Cortes de Agrupacion'!$F$15,'Cortes de Agrupacion'!$E$15,'Resultados General'!L138&lt;='Cortes de Agrupacion'!$F$14,'Cortes de Agrupacion'!$E$14,'Resultados General'!L138&lt;='Cortes de Agrupacion'!$F$13,'Cortes de Agrupacion'!$E$13,L138&lt;='Cortes de Agrupacion'!$F$12,'Cortes de Agrupacion'!$E$12,'Resultados General'!L138&lt;='Cortes de Agrupacion'!$F$11,'Cortes de Agrupacion'!$E$11,'Resultados General'!L138&lt;='Cortes de Agrupacion'!$F$10,'Cortes de Agrupacion'!$E$10,'Resultados General'!L138&lt;='Cortes de Agrupacion'!$F$9,'Cortes de Agrupacion'!$E$9,'Resultados General'!L138&lt;='Cortes de Agrupacion'!$F$8,'Cortes de Agrupacion'!$E$8,'Resultados General'!L138&lt;='Cortes de Agrupacion'!$F$7,'Cortes de Agrupacion'!$E$7,'Resultados General'!L138&lt;='Cortes de Agrupacion'!$F$6,'Cortes de Agrupacion'!$E$6))</f>
        <v>#VALUE!</v>
      </c>
      <c r="K138" s="118" t="str">
        <f t="shared" si="2"/>
        <v/>
      </c>
      <c r="L138" s="124" t="e">
        <f>#VALUE!</f>
        <v>#VALUE!</v>
      </c>
      <c r="M138" s="26" t="e">
        <f ca="1">+_xlfn.IFNA(VLOOKUP(C138,'Distribución de puestos'!$B$8:$I$507,8,0),"")</f>
        <v>#NAME?</v>
      </c>
      <c r="N138" s="26" t="str">
        <f>+IF(VLOOKUP($B138,'Lista Puestos Valorados'!$B$11:$BK$510,MATCH('Auxiliar General'!H$4,'Lista Puestos Valorados'!$B$10:$BK$10,0),0)="","No relevante",VLOOKUP($B138,'Lista Puestos Valorados'!$B$11:$BK$510,MATCH('Auxiliar General'!H$4,'Lista Puestos Valorados'!$B$10:$BK$10,0),0))</f>
        <v>No relevante</v>
      </c>
      <c r="O138" s="26">
        <f>+HLOOKUP(N138,Sistema_Puntos!$Q$5:$Y$43,'Auxiliar General'!J$5,FALSE)</f>
        <v>0</v>
      </c>
      <c r="P138" s="26" t="str">
        <f>+IF(VLOOKUP($B138,'Lista Puestos Valorados'!$B$11:$BK$510,MATCH('Auxiliar General'!J$4,'Lista Puestos Valorados'!$B$10:$BK$10,0),0)="","No relevante",VLOOKUP($B138,'Lista Puestos Valorados'!$B$11:$BK$510,MATCH('Auxiliar General'!J$4,'Lista Puestos Valorados'!$B$10:$BK$10,0),0))</f>
        <v>No relevante</v>
      </c>
      <c r="Q138" s="26">
        <f>+HLOOKUP(P138,Sistema_Puntos!$Q$5:$Y$43,'Auxiliar General'!L$5,FALSE)</f>
        <v>0</v>
      </c>
      <c r="R138" s="26" t="str">
        <f>+IF(VLOOKUP($B138,'Lista Puestos Valorados'!$B$11:$BK$510,MATCH('Auxiliar General'!L$4,'Lista Puestos Valorados'!$B$10:$BK$10,0),0)="","No relevante",VLOOKUP($B138,'Lista Puestos Valorados'!$B$11:$BK$510,MATCH('Auxiliar General'!L$4,'Lista Puestos Valorados'!$B$10:$BK$10,0),0))</f>
        <v>No relevante</v>
      </c>
      <c r="S138" s="26">
        <f>+HLOOKUP(R138,Sistema_Puntos!$Q$5:$Y$43,'Auxiliar General'!N$5,FALSE)</f>
        <v>0</v>
      </c>
      <c r="T138" s="26" t="str">
        <f>+IF(VLOOKUP($B138,'Lista Puestos Valorados'!$B$11:$BK$510,MATCH('Auxiliar General'!N$4,'Lista Puestos Valorados'!$B$10:$BK$10,0),0)="","No relevante",VLOOKUP($B138,'Lista Puestos Valorados'!$B$11:$BK$510,MATCH('Auxiliar General'!N$4,'Lista Puestos Valorados'!$B$10:$BK$10,0),0))</f>
        <v>No relevante</v>
      </c>
      <c r="U138" s="26">
        <f>+HLOOKUP(T138,Sistema_Puntos!$Q$5:$Y$43,'Auxiliar General'!P$5,FALSE)</f>
        <v>0</v>
      </c>
      <c r="V138" s="26" t="str">
        <f>+IF(VLOOKUP($B138,'Lista Puestos Valorados'!$B$11:$BK$510,MATCH('Auxiliar General'!P$4,'Lista Puestos Valorados'!$B$10:$BK$10,0),0)="","No relevante",VLOOKUP($B138,'Lista Puestos Valorados'!$B$11:$BK$510,MATCH('Auxiliar General'!P$4,'Lista Puestos Valorados'!$B$10:$BK$10,0),0))</f>
        <v>No relevante</v>
      </c>
      <c r="W138" s="26">
        <f>+HLOOKUP(V138,Sistema_Puntos!$Q$5:$Y$43,'Auxiliar General'!R$5,FALSE)</f>
        <v>0</v>
      </c>
      <c r="X138" s="26" t="str">
        <f>+IF(VLOOKUP($B138,'Lista Puestos Valorados'!$B$11:$BK$510,MATCH('Auxiliar General'!R$4,'Lista Puestos Valorados'!$B$10:$BK$10,0),0)="","No relevante",VLOOKUP($B138,'Lista Puestos Valorados'!$B$11:$BK$510,MATCH('Auxiliar General'!R$4,'Lista Puestos Valorados'!$B$10:$BK$10,0),0))</f>
        <v>No relevante</v>
      </c>
      <c r="Y138" s="26">
        <f>+HLOOKUP(X138,Sistema_Puntos!$Q$5:$Y$43,'Auxiliar General'!T$5,FALSE)</f>
        <v>0</v>
      </c>
      <c r="Z138" s="26" t="str">
        <f>+IF(VLOOKUP($B138,'Lista Puestos Valorados'!$B$11:$BK$510,MATCH('Auxiliar General'!T$4,'Lista Puestos Valorados'!$B$10:$BK$10,0),0)="","No relevante",VLOOKUP($B138,'Lista Puestos Valorados'!$B$11:$BK$510,MATCH('Auxiliar General'!T$4,'Lista Puestos Valorados'!$B$10:$BK$10,0),0))</f>
        <v>No relevante</v>
      </c>
      <c r="AA138" s="26">
        <f>+HLOOKUP(Z138,Sistema_Puntos!$Q$5:$Y$43,'Auxiliar General'!V$5,FALSE)</f>
        <v>0</v>
      </c>
      <c r="AB138" s="26" t="str">
        <f>+IF(VLOOKUP($B138,'Lista Puestos Valorados'!$B$11:$BK$510,MATCH('Auxiliar General'!V$4,'Lista Puestos Valorados'!$B$10:$BK$10,0),0)="","No relevante",VLOOKUP($B138,'Lista Puestos Valorados'!$B$11:$BK$510,MATCH('Auxiliar General'!V$4,'Lista Puestos Valorados'!$B$10:$BK$10,0),0))</f>
        <v>No relevante</v>
      </c>
      <c r="AC138" s="26">
        <f>+HLOOKUP(AB138,Sistema_Puntos!$Q$5:$Y$43,'Auxiliar General'!X$5,FALSE)</f>
        <v>0</v>
      </c>
      <c r="AD138" s="26" t="str">
        <f>+IF(VLOOKUP($B138,'Lista Puestos Valorados'!$B$11:$BK$510,MATCH('Auxiliar General'!X$4,'Lista Puestos Valorados'!$B$10:$BK$10,0),0)="","No relevante",VLOOKUP($B138,'Lista Puestos Valorados'!$B$11:$BK$510,MATCH('Auxiliar General'!X$4,'Lista Puestos Valorados'!$B$10:$BK$10,0),0))</f>
        <v>No relevante</v>
      </c>
      <c r="AE138" s="26">
        <f>+HLOOKUP(AD138,Sistema_Puntos!$Q$5:$Y$43,'Auxiliar General'!Z$5,FALSE)</f>
        <v>0</v>
      </c>
      <c r="AF138" s="26" t="str">
        <f>+IF(VLOOKUP($B138,'Lista Puestos Valorados'!$B$11:$BK$510,MATCH('Auxiliar General'!Z$4,'Lista Puestos Valorados'!$B$10:$BK$10,0),0)="","No relevante",VLOOKUP($B138,'Lista Puestos Valorados'!$B$11:$BK$510,MATCH('Auxiliar General'!Z$4,'Lista Puestos Valorados'!$B$10:$BK$10,0),0))</f>
        <v>No relevante</v>
      </c>
      <c r="AG138" s="26">
        <f>+HLOOKUP(AF138,Sistema_Puntos!$Q$5:$Y$43,'Auxiliar General'!AB$5,FALSE)</f>
        <v>0</v>
      </c>
      <c r="AH138" s="26" t="str">
        <f>+IF(VLOOKUP($B138,'Lista Puestos Valorados'!$B$11:$BK$510,MATCH('Auxiliar General'!AB$4,'Lista Puestos Valorados'!$B$10:$BK$10,0),0)="","No relevante",VLOOKUP($B138,'Lista Puestos Valorados'!$B$11:$BK$510,MATCH('Auxiliar General'!AB$4,'Lista Puestos Valorados'!$B$10:$BK$10,0),0))</f>
        <v>No relevante</v>
      </c>
      <c r="AI138" s="26">
        <f>+HLOOKUP(AH138,Sistema_Puntos!$Q$5:$Y$43,'Auxiliar General'!AD$5,FALSE)</f>
        <v>0</v>
      </c>
      <c r="AJ138" s="26" t="str">
        <f>+IF(VLOOKUP($B138,'Lista Puestos Valorados'!$B$11:$BK$510,MATCH('Auxiliar General'!AD$4,'Lista Puestos Valorados'!$B$10:$BK$10,0),0)="","No relevante",VLOOKUP($B138,'Lista Puestos Valorados'!$B$11:$BK$510,MATCH('Auxiliar General'!AD$4,'Lista Puestos Valorados'!$B$10:$BK$10,0),0))</f>
        <v>No relevante</v>
      </c>
      <c r="AK138" s="26">
        <f>+HLOOKUP(AJ138,Sistema_Puntos!$Q$5:$Y$43,'Auxiliar General'!AF$5,FALSE)</f>
        <v>0</v>
      </c>
      <c r="AL138" s="26" t="str">
        <f>+IF(VLOOKUP($B138,'Lista Puestos Valorados'!$B$11:$BK$510,MATCH('Auxiliar General'!AF$4,'Lista Puestos Valorados'!$B$10:$BK$10,0),0)="","No relevante",VLOOKUP($B138,'Lista Puestos Valorados'!$B$11:$BK$510,MATCH('Auxiliar General'!AF$4,'Lista Puestos Valorados'!$B$10:$BK$10,0),0))</f>
        <v>No relevante</v>
      </c>
      <c r="AM138" s="26">
        <f>+HLOOKUP(AL138,Sistema_Puntos!$Q$5:$Y$43,'Auxiliar General'!AH$5,FALSE)</f>
        <v>0</v>
      </c>
      <c r="AN138" s="26" t="str">
        <f>+IF(VLOOKUP($B138,'Lista Puestos Valorados'!$B$11:$BK$510,MATCH('Auxiliar General'!AH$4,'Lista Puestos Valorados'!$B$10:$BK$10,0),0)="","No relevante",VLOOKUP($B138,'Lista Puestos Valorados'!$B$11:$BK$510,MATCH('Auxiliar General'!AH$4,'Lista Puestos Valorados'!$B$10:$BK$10,0),0))</f>
        <v>No relevante</v>
      </c>
      <c r="AO138" s="26">
        <f>+HLOOKUP(AN138,Sistema_Puntos!$Q$5:$Y$43,'Auxiliar General'!AJ$5,FALSE)</f>
        <v>0</v>
      </c>
      <c r="AP138" s="26" t="str">
        <f>+IF(VLOOKUP($B138,'Lista Puestos Valorados'!$B$11:$BK$510,MATCH('Auxiliar General'!AJ$4,'Lista Puestos Valorados'!$B$10:$BK$10,0),0)="","No relevante",VLOOKUP($B138,'Lista Puestos Valorados'!$B$11:$BK$510,MATCH('Auxiliar General'!AJ$4,'Lista Puestos Valorados'!$B$10:$BK$10,0),0))</f>
        <v>No relevante</v>
      </c>
      <c r="AQ138" s="26">
        <f>+HLOOKUP(AP138,Sistema_Puntos!$Q$5:$Y$43,'Auxiliar General'!AL$5,FALSE)</f>
        <v>0</v>
      </c>
      <c r="AR138" s="26" t="str">
        <f>+IF(VLOOKUP($B138,'Lista Puestos Valorados'!$B$11:$BK$510,MATCH('Auxiliar General'!AL$4,'Lista Puestos Valorados'!$B$10:$BK$10,0),0)="","No relevante",VLOOKUP($B138,'Lista Puestos Valorados'!$B$11:$BK$510,MATCH('Auxiliar General'!AL$4,'Lista Puestos Valorados'!$B$10:$BK$10,0),0))</f>
        <v>No relevante</v>
      </c>
      <c r="AS138" s="26">
        <f>+HLOOKUP(AR138,Sistema_Puntos!$Q$5:$Y$43,'Auxiliar General'!AN$5,FALSE)</f>
        <v>0</v>
      </c>
      <c r="AT138" s="26" t="str">
        <f>+IF(VLOOKUP($B138,'Lista Puestos Valorados'!$B$11:$BK$510,MATCH('Auxiliar General'!AN$4,'Lista Puestos Valorados'!$B$10:$BK$10,0),0)="","No relevante",VLOOKUP($B138,'Lista Puestos Valorados'!$B$11:$BK$510,MATCH('Auxiliar General'!AN$4,'Lista Puestos Valorados'!$B$10:$BK$10,0),0))</f>
        <v>No relevante</v>
      </c>
      <c r="AU138" s="26">
        <f>+HLOOKUP(AT138,Sistema_Puntos!$Q$5:$Y$43,'Auxiliar General'!AP$5,FALSE)</f>
        <v>0</v>
      </c>
      <c r="AV138" s="26" t="str">
        <f>+IF(VLOOKUP($B138,'Lista Puestos Valorados'!$B$11:$BK$510,MATCH('Auxiliar General'!AP$4,'Lista Puestos Valorados'!$B$10:$BK$10,0),0)="","No relevante",VLOOKUP($B138,'Lista Puestos Valorados'!$B$11:$BK$510,MATCH('Auxiliar General'!AP$4,'Lista Puestos Valorados'!$B$10:$BK$10,0),0))</f>
        <v>No relevante</v>
      </c>
      <c r="AW138" s="26">
        <f>+HLOOKUP(AV138,Sistema_Puntos!$Q$5:$Y$43,'Auxiliar General'!AR$5,FALSE)</f>
        <v>0</v>
      </c>
      <c r="AX138" s="26" t="str">
        <f>+IF(VLOOKUP($B138,'Lista Puestos Valorados'!$B$11:$BK$510,MATCH('Auxiliar General'!AR$4,'Lista Puestos Valorados'!$B$10:$BK$10,0),0)="","No relevante",VLOOKUP($B138,'Lista Puestos Valorados'!$B$11:$BK$510,MATCH('Auxiliar General'!AR$4,'Lista Puestos Valorados'!$B$10:$BK$10,0),0))</f>
        <v>No relevante</v>
      </c>
      <c r="AY138" s="26">
        <f>+HLOOKUP(AX138,Sistema_Puntos!$Q$5:$Y$43,'Auxiliar General'!AT$5,FALSE)</f>
        <v>0</v>
      </c>
      <c r="AZ138" s="26" t="str">
        <f>+IF(VLOOKUP($B138,'Lista Puestos Valorados'!$B$11:$BK$510,MATCH('Auxiliar General'!AT$4,'Lista Puestos Valorados'!$B$10:$BK$10,0),0)="","No relevante",VLOOKUP($B138,'Lista Puestos Valorados'!$B$11:$BK$510,MATCH('Auxiliar General'!AT$4,'Lista Puestos Valorados'!$B$10:$BK$10,0),0))</f>
        <v>No relevante</v>
      </c>
      <c r="BA138" s="26">
        <f>+HLOOKUP(AZ138,Sistema_Puntos!$Q$5:$Y$43,'Auxiliar General'!AV$5,FALSE)</f>
        <v>0</v>
      </c>
      <c r="BB138" s="26" t="str">
        <f>+IF(VLOOKUP($B138,'Lista Puestos Valorados'!$B$11:$BK$510,MATCH('Auxiliar General'!AV$4,'Lista Puestos Valorados'!$B$10:$BK$10,0),0)="","No relevante",VLOOKUP($B138,'Lista Puestos Valorados'!$B$11:$BK$510,MATCH('Auxiliar General'!AV$4,'Lista Puestos Valorados'!$B$10:$BK$10,0),0))</f>
        <v>No relevante</v>
      </c>
      <c r="BC138" s="26">
        <f>+HLOOKUP(BB138,Sistema_Puntos!$Q$5:$Y$43,'Auxiliar General'!AX$5,FALSE)</f>
        <v>0</v>
      </c>
      <c r="BD138" s="26" t="str">
        <f>+IF(VLOOKUP($B138,'Lista Puestos Valorados'!$B$11:$BK$510,MATCH('Auxiliar General'!AX$4,'Lista Puestos Valorados'!$B$10:$BK$10,0),0)="","No relevante",VLOOKUP($B138,'Lista Puestos Valorados'!$B$11:$BK$510,MATCH('Auxiliar General'!AX$4,'Lista Puestos Valorados'!$B$10:$BK$10,0),0))</f>
        <v>No relevante</v>
      </c>
      <c r="BE138" s="26">
        <f>+HLOOKUP(BD138,Sistema_Puntos!$Q$5:$Y$43,'Auxiliar General'!AZ$5,FALSE)</f>
        <v>0</v>
      </c>
      <c r="BF138" s="26" t="str">
        <f>+IF(VLOOKUP($B138,'Lista Puestos Valorados'!$B$11:$BK$510,MATCH('Auxiliar General'!AZ$4,'Lista Puestos Valorados'!$B$10:$BK$10,0),0)="","No relevante",VLOOKUP($B138,'Lista Puestos Valorados'!$B$11:$BK$510,MATCH('Auxiliar General'!AZ$4,'Lista Puestos Valorados'!$B$10:$BK$10,0),0))</f>
        <v>No relevante</v>
      </c>
      <c r="BG138" s="26">
        <f>+HLOOKUP(BF138,Sistema_Puntos!$Q$5:$Y$43,'Auxiliar General'!BB$5,FALSE)</f>
        <v>0</v>
      </c>
      <c r="BH138" s="26" t="str">
        <f>+IF(VLOOKUP($B138,'Lista Puestos Valorados'!$B$11:$BK$510,MATCH('Auxiliar General'!BB$4,'Lista Puestos Valorados'!$B$10:$BK$10,0),0)="","No relevante",VLOOKUP($B138,'Lista Puestos Valorados'!$B$11:$BK$510,MATCH('Auxiliar General'!BB$4,'Lista Puestos Valorados'!$B$10:$BK$10,0),0))</f>
        <v>No relevante</v>
      </c>
      <c r="BI138" s="26">
        <f>+HLOOKUP(BH138,Sistema_Puntos!$Q$5:$Y$43,'Auxiliar General'!BD$5,FALSE)</f>
        <v>0</v>
      </c>
      <c r="BJ138" s="26" t="str">
        <f>+IF(VLOOKUP($B138,'Lista Puestos Valorados'!$B$11:$BK$510,MATCH('Auxiliar General'!BD$4,'Lista Puestos Valorados'!$B$10:$BK$10,0),0)="","No relevante",VLOOKUP($B138,'Lista Puestos Valorados'!$B$11:$BK$510,MATCH('Auxiliar General'!BD$4,'Lista Puestos Valorados'!$B$10:$BK$10,0),0))</f>
        <v>No relevante</v>
      </c>
      <c r="BK138" s="26">
        <f>+HLOOKUP(BJ138,Sistema_Puntos!$Q$5:$Y$43,'Auxiliar General'!BF$5,FALSE)</f>
        <v>0</v>
      </c>
      <c r="BL138" s="26" t="str">
        <f>+IF(VLOOKUP($B138,'Lista Puestos Valorados'!$B$11:$BK$510,MATCH('Auxiliar General'!BF$4,'Lista Puestos Valorados'!$B$10:$BK$10,0),0)="","No relevante",VLOOKUP($B138,'Lista Puestos Valorados'!$B$11:$BK$510,MATCH('Auxiliar General'!BF$4,'Lista Puestos Valorados'!$B$10:$BK$10,0),0))</f>
        <v>No relevante</v>
      </c>
      <c r="BM138" s="26">
        <f>+HLOOKUP(BL138,Sistema_Puntos!$Q$5:$Y$43,'Auxiliar General'!BH$5,FALSE)</f>
        <v>0</v>
      </c>
      <c r="BN138" s="26" t="str">
        <f>+IF(VLOOKUP($B138,'Lista Puestos Valorados'!$B$11:$BK$510,MATCH('Auxiliar General'!BH$4,'Lista Puestos Valorados'!$B$10:$BK$10,0),0)="","No relevante",VLOOKUP($B138,'Lista Puestos Valorados'!$B$11:$BK$510,MATCH('Auxiliar General'!BH$4,'Lista Puestos Valorados'!$B$10:$BK$10,0),0))</f>
        <v>No relevante</v>
      </c>
      <c r="BO138" s="26">
        <f>+HLOOKUP(BN138,Sistema_Puntos!$Q$5:$Y$43,'Auxiliar General'!BJ$5,FALSE)</f>
        <v>0</v>
      </c>
      <c r="BP138" s="26" t="str">
        <f>+IF(VLOOKUP($B138,'Lista Puestos Valorados'!$B$11:$BK$510,MATCH('Auxiliar General'!BJ$4,'Lista Puestos Valorados'!$B$10:$BK$10,0),0)="","No relevante",VLOOKUP($B138,'Lista Puestos Valorados'!$B$11:$BK$510,MATCH('Auxiliar General'!BJ$4,'Lista Puestos Valorados'!$B$10:$BK$10,0),0))</f>
        <v>No relevante</v>
      </c>
      <c r="BQ138" s="26">
        <f>+HLOOKUP(BP138,Sistema_Puntos!$Q$5:$Y$43,'Auxiliar General'!BL$5,FALSE)</f>
        <v>0</v>
      </c>
      <c r="BR138" s="26" t="str">
        <f>+IF(VLOOKUP($B138,'Lista Puestos Valorados'!$B$11:$BK$510,MATCH('Auxiliar General'!BL$4,'Lista Puestos Valorados'!$B$10:$BK$10,0),0)="","No relevante",VLOOKUP($B138,'Lista Puestos Valorados'!$B$11:$BK$510,MATCH('Auxiliar General'!BL$4,'Lista Puestos Valorados'!$B$10:$BK$10,0),0))</f>
        <v>No relevante</v>
      </c>
      <c r="BS138" s="26">
        <f>+HLOOKUP(BR138,Sistema_Puntos!$Q$5:$Y$43,'Auxiliar General'!BN$5,FALSE)</f>
        <v>0</v>
      </c>
      <c r="BT138" s="26" t="str">
        <f>+IF(VLOOKUP($B138,'Lista Puestos Valorados'!$B$11:$BK$510,MATCH('Auxiliar General'!BN$4,'Lista Puestos Valorados'!$B$10:$BK$10,0),0)="","No relevante",VLOOKUP($B138,'Lista Puestos Valorados'!$B$11:$BK$510,MATCH('Auxiliar General'!BN$4,'Lista Puestos Valorados'!$B$10:$BK$10,0),0))</f>
        <v>No relevante</v>
      </c>
      <c r="BU138" s="26">
        <f>+HLOOKUP(BT138,Sistema_Puntos!$Q$5:$Y$43,'Auxiliar General'!BP$5,FALSE)</f>
        <v>0</v>
      </c>
      <c r="BV138" s="26" t="str">
        <f>+IF(VLOOKUP($B138,'Lista Puestos Valorados'!$B$11:$BK$510,MATCH('Auxiliar General'!BP$4,'Lista Puestos Valorados'!$B$10:$BK$10,0),0)="","No relevante",VLOOKUP($B138,'Lista Puestos Valorados'!$B$11:$BK$510,MATCH('Auxiliar General'!BP$4,'Lista Puestos Valorados'!$B$10:$BK$10,0),0))</f>
        <v>No relevante</v>
      </c>
      <c r="BW138" s="26">
        <f>+HLOOKUP(BV138,Sistema_Puntos!$Q$5:$Y$43,'Auxiliar General'!BR$5,FALSE)</f>
        <v>0</v>
      </c>
      <c r="BX138" s="26" t="str">
        <f>+IF(VLOOKUP($B138,'Lista Puestos Valorados'!$B$11:$BK$510,MATCH('Auxiliar General'!BR$4,'Lista Puestos Valorados'!$B$10:$BK$10,0),0)="","No relevante",VLOOKUP($B138,'Lista Puestos Valorados'!$B$11:$BK$510,MATCH('Auxiliar General'!BR$4,'Lista Puestos Valorados'!$B$10:$BK$10,0),0))</f>
        <v>No relevante</v>
      </c>
      <c r="BY138" s="26">
        <f>+HLOOKUP(BX138,Sistema_Puntos!$Q$5:$Y$43,'Auxiliar General'!BT$5,FALSE)</f>
        <v>0</v>
      </c>
      <c r="BZ138" s="26" t="str">
        <f>+IF(VLOOKUP($B138,'Lista Puestos Valorados'!$B$11:$BK$510,MATCH('Auxiliar General'!BT$4,'Lista Puestos Valorados'!$B$10:$BK$10,0),0)="","No relevante",VLOOKUP($B138,'Lista Puestos Valorados'!$B$11:$BK$510,MATCH('Auxiliar General'!BT$4,'Lista Puestos Valorados'!$B$10:$BK$10,0),0))</f>
        <v>No relevante</v>
      </c>
      <c r="CA138" s="26">
        <f>+HLOOKUP(BZ138,Sistema_Puntos!$Q$5:$Y$43,'Auxiliar General'!BV$5,FALSE)</f>
        <v>0</v>
      </c>
      <c r="CB138" s="26" t="str">
        <f>+IF(VLOOKUP($B138,'Lista Puestos Valorados'!$B$11:$BK$510,MATCH('Auxiliar General'!BV$4,'Lista Puestos Valorados'!$B$10:$BK$10,0),0)="","No relevante",VLOOKUP($B138,'Lista Puestos Valorados'!$B$11:$BK$510,MATCH('Auxiliar General'!BV$4,'Lista Puestos Valorados'!$B$10:$BK$10,0),0))</f>
        <v>No relevante</v>
      </c>
      <c r="CC138" s="26">
        <f>+HLOOKUP(CB138,Sistema_Puntos!$Q$5:$Y$43,'Auxiliar General'!BX$5,FALSE)</f>
        <v>0</v>
      </c>
      <c r="CD138" s="26" t="str">
        <f>+IF(VLOOKUP($B138,'Lista Puestos Valorados'!$B$11:$BK$510,MATCH('Auxiliar General'!BX$4,'Lista Puestos Valorados'!$B$10:$BK$10,0),0)="","No relevante",VLOOKUP($B138,'Lista Puestos Valorados'!$B$11:$BK$510,MATCH('Auxiliar General'!BX$4,'Lista Puestos Valorados'!$B$10:$BK$10,0),0))</f>
        <v>No relevante</v>
      </c>
      <c r="CE138" s="26">
        <f>+HLOOKUP(CD138,Sistema_Puntos!$Q$5:$Y$43,'Auxiliar General'!BZ$5,FALSE)</f>
        <v>0</v>
      </c>
      <c r="CF138" s="26" t="str">
        <f>+IF(VLOOKUP($B138,'Lista Puestos Valorados'!$B$11:$BK$510,MATCH('Auxiliar General'!BZ$4,'Lista Puestos Valorados'!$B$10:$BK$10,0),0)="","No relevante",VLOOKUP($B138,'Lista Puestos Valorados'!$B$11:$BK$510,MATCH('Auxiliar General'!BZ$4,'Lista Puestos Valorados'!$B$10:$BK$10,0),0))</f>
        <v>No relevante</v>
      </c>
      <c r="CG138" s="26">
        <f>+HLOOKUP(CF138,Sistema_Puntos!$Q$5:$Y$43,'Auxiliar General'!CB$5,FALSE)</f>
        <v>0</v>
      </c>
      <c r="CH138" s="29"/>
      <c r="CI138" s="29"/>
    </row>
    <row r="139" spans="2:87" ht="17.55" customHeight="1">
      <c r="B139" s="26">
        <f>+'Listado de Puestos'!B139</f>
        <v>129</v>
      </c>
      <c r="C139" s="26" t="str">
        <f>+IF('Lista Puestos Valorados'!C139="","",'Lista Puestos Valorados'!C139)</f>
        <v/>
      </c>
      <c r="D139" s="26" t="str">
        <f>+IF('Lista Puestos Valorados'!D139="","",'Lista Puestos Valorados'!D139)</f>
        <v/>
      </c>
      <c r="E139" s="26" t="str">
        <f>+IF('Lista Puestos Valorados'!E139="","",'Lista Puestos Valorados'!E139)</f>
        <v/>
      </c>
      <c r="F139" s="26" t="str">
        <f>+IF('Lista Puestos Valorados'!F139="","",'Lista Puestos Valorados'!F139)</f>
        <v/>
      </c>
      <c r="G139" s="26" t="str">
        <f>+IF('Lista Puestos Valorados'!G139="","",'Lista Puestos Valorados'!G139)</f>
        <v/>
      </c>
      <c r="H139" s="26" t="str">
        <f>+IF('Lista Puestos Valorados'!H139="","",'Lista Puestos Valorados'!H139)</f>
        <v/>
      </c>
      <c r="I139" s="26" t="str">
        <f>+IF('Lista Puestos Valorados'!I139="","",'Lista Puestos Valorados'!I139)</f>
        <v/>
      </c>
      <c r="J139" s="118" t="e">
        <f t="array" ref="J139">+IF(L139="","",_xlfn.IFS(L139&lt;='Cortes de Agrupacion'!$F$15,'Cortes de Agrupacion'!$E$15,'Resultados General'!L139&lt;='Cortes de Agrupacion'!$F$14,'Cortes de Agrupacion'!$E$14,'Resultados General'!L139&lt;='Cortes de Agrupacion'!$F$13,'Cortes de Agrupacion'!$E$13,L139&lt;='Cortes de Agrupacion'!$F$12,'Cortes de Agrupacion'!$E$12,'Resultados General'!L139&lt;='Cortes de Agrupacion'!$F$11,'Cortes de Agrupacion'!$E$11,'Resultados General'!L139&lt;='Cortes de Agrupacion'!$F$10,'Cortes de Agrupacion'!$E$10,'Resultados General'!L139&lt;='Cortes de Agrupacion'!$F$9,'Cortes de Agrupacion'!$E$9,'Resultados General'!L139&lt;='Cortes de Agrupacion'!$F$8,'Cortes de Agrupacion'!$E$8,'Resultados General'!L139&lt;='Cortes de Agrupacion'!$F$7,'Cortes de Agrupacion'!$E$7,'Resultados General'!L139&lt;='Cortes de Agrupacion'!$F$6,'Cortes de Agrupacion'!$E$6))</f>
        <v>#VALUE!</v>
      </c>
      <c r="K139" s="118" t="str">
        <f t="shared" ref="K139:K202" si="4">IFERROR(+C139&amp;"("&amp;ROUND(L139,0)&amp;")","")</f>
        <v/>
      </c>
      <c r="L139" s="124" t="e">
        <f>#VALUE!</f>
        <v>#VALUE!</v>
      </c>
      <c r="M139" s="26" t="e">
        <f ca="1">+_xlfn.IFNA(VLOOKUP(C139,'Distribución de puestos'!$B$8:$I$507,8,0),"")</f>
        <v>#NAME?</v>
      </c>
      <c r="N139" s="26" t="str">
        <f>+IF(VLOOKUP($B139,'Lista Puestos Valorados'!$B$11:$BK$510,MATCH('Auxiliar General'!H$4,'Lista Puestos Valorados'!$B$10:$BK$10,0),0)="","No relevante",VLOOKUP($B139,'Lista Puestos Valorados'!$B$11:$BK$510,MATCH('Auxiliar General'!H$4,'Lista Puestos Valorados'!$B$10:$BK$10,0),0))</f>
        <v>No relevante</v>
      </c>
      <c r="O139" s="26">
        <f>+HLOOKUP(N139,Sistema_Puntos!$Q$5:$Y$43,'Auxiliar General'!J$5,FALSE)</f>
        <v>0</v>
      </c>
      <c r="P139" s="26" t="str">
        <f>+IF(VLOOKUP($B139,'Lista Puestos Valorados'!$B$11:$BK$510,MATCH('Auxiliar General'!J$4,'Lista Puestos Valorados'!$B$10:$BK$10,0),0)="","No relevante",VLOOKUP($B139,'Lista Puestos Valorados'!$B$11:$BK$510,MATCH('Auxiliar General'!J$4,'Lista Puestos Valorados'!$B$10:$BK$10,0),0))</f>
        <v>No relevante</v>
      </c>
      <c r="Q139" s="26">
        <f>+HLOOKUP(P139,Sistema_Puntos!$Q$5:$Y$43,'Auxiliar General'!L$5,FALSE)</f>
        <v>0</v>
      </c>
      <c r="R139" s="26" t="str">
        <f>+IF(VLOOKUP($B139,'Lista Puestos Valorados'!$B$11:$BK$510,MATCH('Auxiliar General'!L$4,'Lista Puestos Valorados'!$B$10:$BK$10,0),0)="","No relevante",VLOOKUP($B139,'Lista Puestos Valorados'!$B$11:$BK$510,MATCH('Auxiliar General'!L$4,'Lista Puestos Valorados'!$B$10:$BK$10,0),0))</f>
        <v>No relevante</v>
      </c>
      <c r="S139" s="26">
        <f>+HLOOKUP(R139,Sistema_Puntos!$Q$5:$Y$43,'Auxiliar General'!N$5,FALSE)</f>
        <v>0</v>
      </c>
      <c r="T139" s="26" t="str">
        <f>+IF(VLOOKUP($B139,'Lista Puestos Valorados'!$B$11:$BK$510,MATCH('Auxiliar General'!N$4,'Lista Puestos Valorados'!$B$10:$BK$10,0),0)="","No relevante",VLOOKUP($B139,'Lista Puestos Valorados'!$B$11:$BK$510,MATCH('Auxiliar General'!N$4,'Lista Puestos Valorados'!$B$10:$BK$10,0),0))</f>
        <v>No relevante</v>
      </c>
      <c r="U139" s="26">
        <f>+HLOOKUP(T139,Sistema_Puntos!$Q$5:$Y$43,'Auxiliar General'!P$5,FALSE)</f>
        <v>0</v>
      </c>
      <c r="V139" s="26" t="str">
        <f>+IF(VLOOKUP($B139,'Lista Puestos Valorados'!$B$11:$BK$510,MATCH('Auxiliar General'!P$4,'Lista Puestos Valorados'!$B$10:$BK$10,0),0)="","No relevante",VLOOKUP($B139,'Lista Puestos Valorados'!$B$11:$BK$510,MATCH('Auxiliar General'!P$4,'Lista Puestos Valorados'!$B$10:$BK$10,0),0))</f>
        <v>No relevante</v>
      </c>
      <c r="W139" s="26">
        <f>+HLOOKUP(V139,Sistema_Puntos!$Q$5:$Y$43,'Auxiliar General'!R$5,FALSE)</f>
        <v>0</v>
      </c>
      <c r="X139" s="26" t="str">
        <f>+IF(VLOOKUP($B139,'Lista Puestos Valorados'!$B$11:$BK$510,MATCH('Auxiliar General'!R$4,'Lista Puestos Valorados'!$B$10:$BK$10,0),0)="","No relevante",VLOOKUP($B139,'Lista Puestos Valorados'!$B$11:$BK$510,MATCH('Auxiliar General'!R$4,'Lista Puestos Valorados'!$B$10:$BK$10,0),0))</f>
        <v>No relevante</v>
      </c>
      <c r="Y139" s="26">
        <f>+HLOOKUP(X139,Sistema_Puntos!$Q$5:$Y$43,'Auxiliar General'!T$5,FALSE)</f>
        <v>0</v>
      </c>
      <c r="Z139" s="26" t="str">
        <f>+IF(VLOOKUP($B139,'Lista Puestos Valorados'!$B$11:$BK$510,MATCH('Auxiliar General'!T$4,'Lista Puestos Valorados'!$B$10:$BK$10,0),0)="","No relevante",VLOOKUP($B139,'Lista Puestos Valorados'!$B$11:$BK$510,MATCH('Auxiliar General'!T$4,'Lista Puestos Valorados'!$B$10:$BK$10,0),0))</f>
        <v>No relevante</v>
      </c>
      <c r="AA139" s="26">
        <f>+HLOOKUP(Z139,Sistema_Puntos!$Q$5:$Y$43,'Auxiliar General'!V$5,FALSE)</f>
        <v>0</v>
      </c>
      <c r="AB139" s="26" t="str">
        <f>+IF(VLOOKUP($B139,'Lista Puestos Valorados'!$B$11:$BK$510,MATCH('Auxiliar General'!V$4,'Lista Puestos Valorados'!$B$10:$BK$10,0),0)="","No relevante",VLOOKUP($B139,'Lista Puestos Valorados'!$B$11:$BK$510,MATCH('Auxiliar General'!V$4,'Lista Puestos Valorados'!$B$10:$BK$10,0),0))</f>
        <v>No relevante</v>
      </c>
      <c r="AC139" s="26">
        <f>+HLOOKUP(AB139,Sistema_Puntos!$Q$5:$Y$43,'Auxiliar General'!X$5,FALSE)</f>
        <v>0</v>
      </c>
      <c r="AD139" s="26" t="str">
        <f>+IF(VLOOKUP($B139,'Lista Puestos Valorados'!$B$11:$BK$510,MATCH('Auxiliar General'!X$4,'Lista Puestos Valorados'!$B$10:$BK$10,0),0)="","No relevante",VLOOKUP($B139,'Lista Puestos Valorados'!$B$11:$BK$510,MATCH('Auxiliar General'!X$4,'Lista Puestos Valorados'!$B$10:$BK$10,0),0))</f>
        <v>No relevante</v>
      </c>
      <c r="AE139" s="26">
        <f>+HLOOKUP(AD139,Sistema_Puntos!$Q$5:$Y$43,'Auxiliar General'!Z$5,FALSE)</f>
        <v>0</v>
      </c>
      <c r="AF139" s="26" t="str">
        <f>+IF(VLOOKUP($B139,'Lista Puestos Valorados'!$B$11:$BK$510,MATCH('Auxiliar General'!Z$4,'Lista Puestos Valorados'!$B$10:$BK$10,0),0)="","No relevante",VLOOKUP($B139,'Lista Puestos Valorados'!$B$11:$BK$510,MATCH('Auxiliar General'!Z$4,'Lista Puestos Valorados'!$B$10:$BK$10,0),0))</f>
        <v>No relevante</v>
      </c>
      <c r="AG139" s="26">
        <f>+HLOOKUP(AF139,Sistema_Puntos!$Q$5:$Y$43,'Auxiliar General'!AB$5,FALSE)</f>
        <v>0</v>
      </c>
      <c r="AH139" s="26" t="str">
        <f>+IF(VLOOKUP($B139,'Lista Puestos Valorados'!$B$11:$BK$510,MATCH('Auxiliar General'!AB$4,'Lista Puestos Valorados'!$B$10:$BK$10,0),0)="","No relevante",VLOOKUP($B139,'Lista Puestos Valorados'!$B$11:$BK$510,MATCH('Auxiliar General'!AB$4,'Lista Puestos Valorados'!$B$10:$BK$10,0),0))</f>
        <v>No relevante</v>
      </c>
      <c r="AI139" s="26">
        <f>+HLOOKUP(AH139,Sistema_Puntos!$Q$5:$Y$43,'Auxiliar General'!AD$5,FALSE)</f>
        <v>0</v>
      </c>
      <c r="AJ139" s="26" t="str">
        <f>+IF(VLOOKUP($B139,'Lista Puestos Valorados'!$B$11:$BK$510,MATCH('Auxiliar General'!AD$4,'Lista Puestos Valorados'!$B$10:$BK$10,0),0)="","No relevante",VLOOKUP($B139,'Lista Puestos Valorados'!$B$11:$BK$510,MATCH('Auxiliar General'!AD$4,'Lista Puestos Valorados'!$B$10:$BK$10,0),0))</f>
        <v>No relevante</v>
      </c>
      <c r="AK139" s="26">
        <f>+HLOOKUP(AJ139,Sistema_Puntos!$Q$5:$Y$43,'Auxiliar General'!AF$5,FALSE)</f>
        <v>0</v>
      </c>
      <c r="AL139" s="26" t="str">
        <f>+IF(VLOOKUP($B139,'Lista Puestos Valorados'!$B$11:$BK$510,MATCH('Auxiliar General'!AF$4,'Lista Puestos Valorados'!$B$10:$BK$10,0),0)="","No relevante",VLOOKUP($B139,'Lista Puestos Valorados'!$B$11:$BK$510,MATCH('Auxiliar General'!AF$4,'Lista Puestos Valorados'!$B$10:$BK$10,0),0))</f>
        <v>No relevante</v>
      </c>
      <c r="AM139" s="26">
        <f>+HLOOKUP(AL139,Sistema_Puntos!$Q$5:$Y$43,'Auxiliar General'!AH$5,FALSE)</f>
        <v>0</v>
      </c>
      <c r="AN139" s="26" t="str">
        <f>+IF(VLOOKUP($B139,'Lista Puestos Valorados'!$B$11:$BK$510,MATCH('Auxiliar General'!AH$4,'Lista Puestos Valorados'!$B$10:$BK$10,0),0)="","No relevante",VLOOKUP($B139,'Lista Puestos Valorados'!$B$11:$BK$510,MATCH('Auxiliar General'!AH$4,'Lista Puestos Valorados'!$B$10:$BK$10,0),0))</f>
        <v>No relevante</v>
      </c>
      <c r="AO139" s="26">
        <f>+HLOOKUP(AN139,Sistema_Puntos!$Q$5:$Y$43,'Auxiliar General'!AJ$5,FALSE)</f>
        <v>0</v>
      </c>
      <c r="AP139" s="26" t="str">
        <f>+IF(VLOOKUP($B139,'Lista Puestos Valorados'!$B$11:$BK$510,MATCH('Auxiliar General'!AJ$4,'Lista Puestos Valorados'!$B$10:$BK$10,0),0)="","No relevante",VLOOKUP($B139,'Lista Puestos Valorados'!$B$11:$BK$510,MATCH('Auxiliar General'!AJ$4,'Lista Puestos Valorados'!$B$10:$BK$10,0),0))</f>
        <v>No relevante</v>
      </c>
      <c r="AQ139" s="26">
        <f>+HLOOKUP(AP139,Sistema_Puntos!$Q$5:$Y$43,'Auxiliar General'!AL$5,FALSE)</f>
        <v>0</v>
      </c>
      <c r="AR139" s="26" t="str">
        <f>+IF(VLOOKUP($B139,'Lista Puestos Valorados'!$B$11:$BK$510,MATCH('Auxiliar General'!AL$4,'Lista Puestos Valorados'!$B$10:$BK$10,0),0)="","No relevante",VLOOKUP($B139,'Lista Puestos Valorados'!$B$11:$BK$510,MATCH('Auxiliar General'!AL$4,'Lista Puestos Valorados'!$B$10:$BK$10,0),0))</f>
        <v>No relevante</v>
      </c>
      <c r="AS139" s="26">
        <f>+HLOOKUP(AR139,Sistema_Puntos!$Q$5:$Y$43,'Auxiliar General'!AN$5,FALSE)</f>
        <v>0</v>
      </c>
      <c r="AT139" s="26" t="str">
        <f>+IF(VLOOKUP($B139,'Lista Puestos Valorados'!$B$11:$BK$510,MATCH('Auxiliar General'!AN$4,'Lista Puestos Valorados'!$B$10:$BK$10,0),0)="","No relevante",VLOOKUP($B139,'Lista Puestos Valorados'!$B$11:$BK$510,MATCH('Auxiliar General'!AN$4,'Lista Puestos Valorados'!$B$10:$BK$10,0),0))</f>
        <v>No relevante</v>
      </c>
      <c r="AU139" s="26">
        <f>+HLOOKUP(AT139,Sistema_Puntos!$Q$5:$Y$43,'Auxiliar General'!AP$5,FALSE)</f>
        <v>0</v>
      </c>
      <c r="AV139" s="26" t="str">
        <f>+IF(VLOOKUP($B139,'Lista Puestos Valorados'!$B$11:$BK$510,MATCH('Auxiliar General'!AP$4,'Lista Puestos Valorados'!$B$10:$BK$10,0),0)="","No relevante",VLOOKUP($B139,'Lista Puestos Valorados'!$B$11:$BK$510,MATCH('Auxiliar General'!AP$4,'Lista Puestos Valorados'!$B$10:$BK$10,0),0))</f>
        <v>No relevante</v>
      </c>
      <c r="AW139" s="26">
        <f>+HLOOKUP(AV139,Sistema_Puntos!$Q$5:$Y$43,'Auxiliar General'!AR$5,FALSE)</f>
        <v>0</v>
      </c>
      <c r="AX139" s="26" t="str">
        <f>+IF(VLOOKUP($B139,'Lista Puestos Valorados'!$B$11:$BK$510,MATCH('Auxiliar General'!AR$4,'Lista Puestos Valorados'!$B$10:$BK$10,0),0)="","No relevante",VLOOKUP($B139,'Lista Puestos Valorados'!$B$11:$BK$510,MATCH('Auxiliar General'!AR$4,'Lista Puestos Valorados'!$B$10:$BK$10,0),0))</f>
        <v>No relevante</v>
      </c>
      <c r="AY139" s="26">
        <f>+HLOOKUP(AX139,Sistema_Puntos!$Q$5:$Y$43,'Auxiliar General'!AT$5,FALSE)</f>
        <v>0</v>
      </c>
      <c r="AZ139" s="26" t="str">
        <f>+IF(VLOOKUP($B139,'Lista Puestos Valorados'!$B$11:$BK$510,MATCH('Auxiliar General'!AT$4,'Lista Puestos Valorados'!$B$10:$BK$10,0),0)="","No relevante",VLOOKUP($B139,'Lista Puestos Valorados'!$B$11:$BK$510,MATCH('Auxiliar General'!AT$4,'Lista Puestos Valorados'!$B$10:$BK$10,0),0))</f>
        <v>No relevante</v>
      </c>
      <c r="BA139" s="26">
        <f>+HLOOKUP(AZ139,Sistema_Puntos!$Q$5:$Y$43,'Auxiliar General'!AV$5,FALSE)</f>
        <v>0</v>
      </c>
      <c r="BB139" s="26" t="str">
        <f>+IF(VLOOKUP($B139,'Lista Puestos Valorados'!$B$11:$BK$510,MATCH('Auxiliar General'!AV$4,'Lista Puestos Valorados'!$B$10:$BK$10,0),0)="","No relevante",VLOOKUP($B139,'Lista Puestos Valorados'!$B$11:$BK$510,MATCH('Auxiliar General'!AV$4,'Lista Puestos Valorados'!$B$10:$BK$10,0),0))</f>
        <v>No relevante</v>
      </c>
      <c r="BC139" s="26">
        <f>+HLOOKUP(BB139,Sistema_Puntos!$Q$5:$Y$43,'Auxiliar General'!AX$5,FALSE)</f>
        <v>0</v>
      </c>
      <c r="BD139" s="26" t="str">
        <f>+IF(VLOOKUP($B139,'Lista Puestos Valorados'!$B$11:$BK$510,MATCH('Auxiliar General'!AX$4,'Lista Puestos Valorados'!$B$10:$BK$10,0),0)="","No relevante",VLOOKUP($B139,'Lista Puestos Valorados'!$B$11:$BK$510,MATCH('Auxiliar General'!AX$4,'Lista Puestos Valorados'!$B$10:$BK$10,0),0))</f>
        <v>No relevante</v>
      </c>
      <c r="BE139" s="26">
        <f>+HLOOKUP(BD139,Sistema_Puntos!$Q$5:$Y$43,'Auxiliar General'!AZ$5,FALSE)</f>
        <v>0</v>
      </c>
      <c r="BF139" s="26" t="str">
        <f>+IF(VLOOKUP($B139,'Lista Puestos Valorados'!$B$11:$BK$510,MATCH('Auxiliar General'!AZ$4,'Lista Puestos Valorados'!$B$10:$BK$10,0),0)="","No relevante",VLOOKUP($B139,'Lista Puestos Valorados'!$B$11:$BK$510,MATCH('Auxiliar General'!AZ$4,'Lista Puestos Valorados'!$B$10:$BK$10,0),0))</f>
        <v>No relevante</v>
      </c>
      <c r="BG139" s="26">
        <f>+HLOOKUP(BF139,Sistema_Puntos!$Q$5:$Y$43,'Auxiliar General'!BB$5,FALSE)</f>
        <v>0</v>
      </c>
      <c r="BH139" s="26" t="str">
        <f>+IF(VLOOKUP($B139,'Lista Puestos Valorados'!$B$11:$BK$510,MATCH('Auxiliar General'!BB$4,'Lista Puestos Valorados'!$B$10:$BK$10,0),0)="","No relevante",VLOOKUP($B139,'Lista Puestos Valorados'!$B$11:$BK$510,MATCH('Auxiliar General'!BB$4,'Lista Puestos Valorados'!$B$10:$BK$10,0),0))</f>
        <v>No relevante</v>
      </c>
      <c r="BI139" s="26">
        <f>+HLOOKUP(BH139,Sistema_Puntos!$Q$5:$Y$43,'Auxiliar General'!BD$5,FALSE)</f>
        <v>0</v>
      </c>
      <c r="BJ139" s="26" t="str">
        <f>+IF(VLOOKUP($B139,'Lista Puestos Valorados'!$B$11:$BK$510,MATCH('Auxiliar General'!BD$4,'Lista Puestos Valorados'!$B$10:$BK$10,0),0)="","No relevante",VLOOKUP($B139,'Lista Puestos Valorados'!$B$11:$BK$510,MATCH('Auxiliar General'!BD$4,'Lista Puestos Valorados'!$B$10:$BK$10,0),0))</f>
        <v>No relevante</v>
      </c>
      <c r="BK139" s="26">
        <f>+HLOOKUP(BJ139,Sistema_Puntos!$Q$5:$Y$43,'Auxiliar General'!BF$5,FALSE)</f>
        <v>0</v>
      </c>
      <c r="BL139" s="26" t="str">
        <f>+IF(VLOOKUP($B139,'Lista Puestos Valorados'!$B$11:$BK$510,MATCH('Auxiliar General'!BF$4,'Lista Puestos Valorados'!$B$10:$BK$10,0),0)="","No relevante",VLOOKUP($B139,'Lista Puestos Valorados'!$B$11:$BK$510,MATCH('Auxiliar General'!BF$4,'Lista Puestos Valorados'!$B$10:$BK$10,0),0))</f>
        <v>No relevante</v>
      </c>
      <c r="BM139" s="26">
        <f>+HLOOKUP(BL139,Sistema_Puntos!$Q$5:$Y$43,'Auxiliar General'!BH$5,FALSE)</f>
        <v>0</v>
      </c>
      <c r="BN139" s="26" t="str">
        <f>+IF(VLOOKUP($B139,'Lista Puestos Valorados'!$B$11:$BK$510,MATCH('Auxiliar General'!BH$4,'Lista Puestos Valorados'!$B$10:$BK$10,0),0)="","No relevante",VLOOKUP($B139,'Lista Puestos Valorados'!$B$11:$BK$510,MATCH('Auxiliar General'!BH$4,'Lista Puestos Valorados'!$B$10:$BK$10,0),0))</f>
        <v>No relevante</v>
      </c>
      <c r="BO139" s="26">
        <f>+HLOOKUP(BN139,Sistema_Puntos!$Q$5:$Y$43,'Auxiliar General'!BJ$5,FALSE)</f>
        <v>0</v>
      </c>
      <c r="BP139" s="26" t="str">
        <f>+IF(VLOOKUP($B139,'Lista Puestos Valorados'!$B$11:$BK$510,MATCH('Auxiliar General'!BJ$4,'Lista Puestos Valorados'!$B$10:$BK$10,0),0)="","No relevante",VLOOKUP($B139,'Lista Puestos Valorados'!$B$11:$BK$510,MATCH('Auxiliar General'!BJ$4,'Lista Puestos Valorados'!$B$10:$BK$10,0),0))</f>
        <v>No relevante</v>
      </c>
      <c r="BQ139" s="26">
        <f>+HLOOKUP(BP139,Sistema_Puntos!$Q$5:$Y$43,'Auxiliar General'!BL$5,FALSE)</f>
        <v>0</v>
      </c>
      <c r="BR139" s="26" t="str">
        <f>+IF(VLOOKUP($B139,'Lista Puestos Valorados'!$B$11:$BK$510,MATCH('Auxiliar General'!BL$4,'Lista Puestos Valorados'!$B$10:$BK$10,0),0)="","No relevante",VLOOKUP($B139,'Lista Puestos Valorados'!$B$11:$BK$510,MATCH('Auxiliar General'!BL$4,'Lista Puestos Valorados'!$B$10:$BK$10,0),0))</f>
        <v>No relevante</v>
      </c>
      <c r="BS139" s="26">
        <f>+HLOOKUP(BR139,Sistema_Puntos!$Q$5:$Y$43,'Auxiliar General'!BN$5,FALSE)</f>
        <v>0</v>
      </c>
      <c r="BT139" s="26" t="str">
        <f>+IF(VLOOKUP($B139,'Lista Puestos Valorados'!$B$11:$BK$510,MATCH('Auxiliar General'!BN$4,'Lista Puestos Valorados'!$B$10:$BK$10,0),0)="","No relevante",VLOOKUP($B139,'Lista Puestos Valorados'!$B$11:$BK$510,MATCH('Auxiliar General'!BN$4,'Lista Puestos Valorados'!$B$10:$BK$10,0),0))</f>
        <v>No relevante</v>
      </c>
      <c r="BU139" s="26">
        <f>+HLOOKUP(BT139,Sistema_Puntos!$Q$5:$Y$43,'Auxiliar General'!BP$5,FALSE)</f>
        <v>0</v>
      </c>
      <c r="BV139" s="26" t="str">
        <f>+IF(VLOOKUP($B139,'Lista Puestos Valorados'!$B$11:$BK$510,MATCH('Auxiliar General'!BP$4,'Lista Puestos Valorados'!$B$10:$BK$10,0),0)="","No relevante",VLOOKUP($B139,'Lista Puestos Valorados'!$B$11:$BK$510,MATCH('Auxiliar General'!BP$4,'Lista Puestos Valorados'!$B$10:$BK$10,0),0))</f>
        <v>No relevante</v>
      </c>
      <c r="BW139" s="26">
        <f>+HLOOKUP(BV139,Sistema_Puntos!$Q$5:$Y$43,'Auxiliar General'!BR$5,FALSE)</f>
        <v>0</v>
      </c>
      <c r="BX139" s="26" t="str">
        <f>+IF(VLOOKUP($B139,'Lista Puestos Valorados'!$B$11:$BK$510,MATCH('Auxiliar General'!BR$4,'Lista Puestos Valorados'!$B$10:$BK$10,0),0)="","No relevante",VLOOKUP($B139,'Lista Puestos Valorados'!$B$11:$BK$510,MATCH('Auxiliar General'!BR$4,'Lista Puestos Valorados'!$B$10:$BK$10,0),0))</f>
        <v>No relevante</v>
      </c>
      <c r="BY139" s="26">
        <f>+HLOOKUP(BX139,Sistema_Puntos!$Q$5:$Y$43,'Auxiliar General'!BT$5,FALSE)</f>
        <v>0</v>
      </c>
      <c r="BZ139" s="26" t="str">
        <f>+IF(VLOOKUP($B139,'Lista Puestos Valorados'!$B$11:$BK$510,MATCH('Auxiliar General'!BT$4,'Lista Puestos Valorados'!$B$10:$BK$10,0),0)="","No relevante",VLOOKUP($B139,'Lista Puestos Valorados'!$B$11:$BK$510,MATCH('Auxiliar General'!BT$4,'Lista Puestos Valorados'!$B$10:$BK$10,0),0))</f>
        <v>No relevante</v>
      </c>
      <c r="CA139" s="26">
        <f>+HLOOKUP(BZ139,Sistema_Puntos!$Q$5:$Y$43,'Auxiliar General'!BV$5,FALSE)</f>
        <v>0</v>
      </c>
      <c r="CB139" s="26" t="str">
        <f>+IF(VLOOKUP($B139,'Lista Puestos Valorados'!$B$11:$BK$510,MATCH('Auxiliar General'!BV$4,'Lista Puestos Valorados'!$B$10:$BK$10,0),0)="","No relevante",VLOOKUP($B139,'Lista Puestos Valorados'!$B$11:$BK$510,MATCH('Auxiliar General'!BV$4,'Lista Puestos Valorados'!$B$10:$BK$10,0),0))</f>
        <v>No relevante</v>
      </c>
      <c r="CC139" s="26">
        <f>+HLOOKUP(CB139,Sistema_Puntos!$Q$5:$Y$43,'Auxiliar General'!BX$5,FALSE)</f>
        <v>0</v>
      </c>
      <c r="CD139" s="26" t="str">
        <f>+IF(VLOOKUP($B139,'Lista Puestos Valorados'!$B$11:$BK$510,MATCH('Auxiliar General'!BX$4,'Lista Puestos Valorados'!$B$10:$BK$10,0),0)="","No relevante",VLOOKUP($B139,'Lista Puestos Valorados'!$B$11:$BK$510,MATCH('Auxiliar General'!BX$4,'Lista Puestos Valorados'!$B$10:$BK$10,0),0))</f>
        <v>No relevante</v>
      </c>
      <c r="CE139" s="26">
        <f>+HLOOKUP(CD139,Sistema_Puntos!$Q$5:$Y$43,'Auxiliar General'!BZ$5,FALSE)</f>
        <v>0</v>
      </c>
      <c r="CF139" s="26" t="str">
        <f>+IF(VLOOKUP($B139,'Lista Puestos Valorados'!$B$11:$BK$510,MATCH('Auxiliar General'!BZ$4,'Lista Puestos Valorados'!$B$10:$BK$10,0),0)="","No relevante",VLOOKUP($B139,'Lista Puestos Valorados'!$B$11:$BK$510,MATCH('Auxiliar General'!BZ$4,'Lista Puestos Valorados'!$B$10:$BK$10,0),0))</f>
        <v>No relevante</v>
      </c>
      <c r="CG139" s="26">
        <f>+HLOOKUP(CF139,Sistema_Puntos!$Q$5:$Y$43,'Auxiliar General'!CB$5,FALSE)</f>
        <v>0</v>
      </c>
      <c r="CH139" s="29"/>
      <c r="CI139" s="29"/>
    </row>
    <row r="140" spans="2:87" ht="17.55" customHeight="1">
      <c r="B140" s="26">
        <f>+'Listado de Puestos'!B140</f>
        <v>130</v>
      </c>
      <c r="C140" s="26" t="str">
        <f>+IF('Lista Puestos Valorados'!C140="","",'Lista Puestos Valorados'!C140)</f>
        <v/>
      </c>
      <c r="D140" s="26" t="str">
        <f>+IF('Lista Puestos Valorados'!D140="","",'Lista Puestos Valorados'!D140)</f>
        <v/>
      </c>
      <c r="E140" s="26" t="str">
        <f>+IF('Lista Puestos Valorados'!E140="","",'Lista Puestos Valorados'!E140)</f>
        <v/>
      </c>
      <c r="F140" s="26" t="str">
        <f>+IF('Lista Puestos Valorados'!F140="","",'Lista Puestos Valorados'!F140)</f>
        <v/>
      </c>
      <c r="G140" s="26" t="str">
        <f>+IF('Lista Puestos Valorados'!G140="","",'Lista Puestos Valorados'!G140)</f>
        <v/>
      </c>
      <c r="H140" s="26" t="str">
        <f>+IF('Lista Puestos Valorados'!H140="","",'Lista Puestos Valorados'!H140)</f>
        <v/>
      </c>
      <c r="I140" s="26" t="str">
        <f>+IF('Lista Puestos Valorados'!I140="","",'Lista Puestos Valorados'!I140)</f>
        <v/>
      </c>
      <c r="J140" s="118" t="e">
        <f t="array" ref="J140">+IF(L140="","",_xlfn.IFS(L140&lt;='Cortes de Agrupacion'!$F$15,'Cortes de Agrupacion'!$E$15,'Resultados General'!L140&lt;='Cortes de Agrupacion'!$F$14,'Cortes de Agrupacion'!$E$14,'Resultados General'!L140&lt;='Cortes de Agrupacion'!$F$13,'Cortes de Agrupacion'!$E$13,L140&lt;='Cortes de Agrupacion'!$F$12,'Cortes de Agrupacion'!$E$12,'Resultados General'!L140&lt;='Cortes de Agrupacion'!$F$11,'Cortes de Agrupacion'!$E$11,'Resultados General'!L140&lt;='Cortes de Agrupacion'!$F$10,'Cortes de Agrupacion'!$E$10,'Resultados General'!L140&lt;='Cortes de Agrupacion'!$F$9,'Cortes de Agrupacion'!$E$9,'Resultados General'!L140&lt;='Cortes de Agrupacion'!$F$8,'Cortes de Agrupacion'!$E$8,'Resultados General'!L140&lt;='Cortes de Agrupacion'!$F$7,'Cortes de Agrupacion'!$E$7,'Resultados General'!L140&lt;='Cortes de Agrupacion'!$F$6,'Cortes de Agrupacion'!$E$6))</f>
        <v>#VALUE!</v>
      </c>
      <c r="K140" s="118" t="str">
        <f t="shared" si="4"/>
        <v/>
      </c>
      <c r="L140" s="124" t="e">
        <f t="shared" ref="L140" si="5">#VALUE!</f>
        <v>#VALUE!</v>
      </c>
      <c r="M140" s="26" t="e">
        <f ca="1">+_xlfn.IFNA(VLOOKUP(C140,'Distribución de puestos'!$B$8:$I$507,8,0),"")</f>
        <v>#NAME?</v>
      </c>
      <c r="N140" s="26" t="str">
        <f>+IF(VLOOKUP($B140,'Lista Puestos Valorados'!$B$11:$BK$510,MATCH('Auxiliar General'!H$4,'Lista Puestos Valorados'!$B$10:$BK$10,0),0)="","No relevante",VLOOKUP($B140,'Lista Puestos Valorados'!$B$11:$BK$510,MATCH('Auxiliar General'!H$4,'Lista Puestos Valorados'!$B$10:$BK$10,0),0))</f>
        <v>No relevante</v>
      </c>
      <c r="O140" s="26">
        <f>+HLOOKUP(N140,Sistema_Puntos!$Q$5:$Y$43,'Auxiliar General'!J$5,FALSE)</f>
        <v>0</v>
      </c>
      <c r="P140" s="26" t="str">
        <f>+IF(VLOOKUP($B140,'Lista Puestos Valorados'!$B$11:$BK$510,MATCH('Auxiliar General'!J$4,'Lista Puestos Valorados'!$B$10:$BK$10,0),0)="","No relevante",VLOOKUP($B140,'Lista Puestos Valorados'!$B$11:$BK$510,MATCH('Auxiliar General'!J$4,'Lista Puestos Valorados'!$B$10:$BK$10,0),0))</f>
        <v>No relevante</v>
      </c>
      <c r="Q140" s="26">
        <f>+HLOOKUP(P140,Sistema_Puntos!$Q$5:$Y$43,'Auxiliar General'!L$5,FALSE)</f>
        <v>0</v>
      </c>
      <c r="R140" s="26" t="str">
        <f>+IF(VLOOKUP($B140,'Lista Puestos Valorados'!$B$11:$BK$510,MATCH('Auxiliar General'!L$4,'Lista Puestos Valorados'!$B$10:$BK$10,0),0)="","No relevante",VLOOKUP($B140,'Lista Puestos Valorados'!$B$11:$BK$510,MATCH('Auxiliar General'!L$4,'Lista Puestos Valorados'!$B$10:$BK$10,0),0))</f>
        <v>No relevante</v>
      </c>
      <c r="S140" s="26">
        <f>+HLOOKUP(R140,Sistema_Puntos!$Q$5:$Y$43,'Auxiliar General'!N$5,FALSE)</f>
        <v>0</v>
      </c>
      <c r="T140" s="26" t="str">
        <f>+IF(VLOOKUP($B140,'Lista Puestos Valorados'!$B$11:$BK$510,MATCH('Auxiliar General'!N$4,'Lista Puestos Valorados'!$B$10:$BK$10,0),0)="","No relevante",VLOOKUP($B140,'Lista Puestos Valorados'!$B$11:$BK$510,MATCH('Auxiliar General'!N$4,'Lista Puestos Valorados'!$B$10:$BK$10,0),0))</f>
        <v>No relevante</v>
      </c>
      <c r="U140" s="26">
        <f>+HLOOKUP(T140,Sistema_Puntos!$Q$5:$Y$43,'Auxiliar General'!P$5,FALSE)</f>
        <v>0</v>
      </c>
      <c r="V140" s="26" t="str">
        <f>+IF(VLOOKUP($B140,'Lista Puestos Valorados'!$B$11:$BK$510,MATCH('Auxiliar General'!P$4,'Lista Puestos Valorados'!$B$10:$BK$10,0),0)="","No relevante",VLOOKUP($B140,'Lista Puestos Valorados'!$B$11:$BK$510,MATCH('Auxiliar General'!P$4,'Lista Puestos Valorados'!$B$10:$BK$10,0),0))</f>
        <v>No relevante</v>
      </c>
      <c r="W140" s="26">
        <f>+HLOOKUP(V140,Sistema_Puntos!$Q$5:$Y$43,'Auxiliar General'!R$5,FALSE)</f>
        <v>0</v>
      </c>
      <c r="X140" s="26" t="str">
        <f>+IF(VLOOKUP($B140,'Lista Puestos Valorados'!$B$11:$BK$510,MATCH('Auxiliar General'!R$4,'Lista Puestos Valorados'!$B$10:$BK$10,0),0)="","No relevante",VLOOKUP($B140,'Lista Puestos Valorados'!$B$11:$BK$510,MATCH('Auxiliar General'!R$4,'Lista Puestos Valorados'!$B$10:$BK$10,0),0))</f>
        <v>No relevante</v>
      </c>
      <c r="Y140" s="26">
        <f>+HLOOKUP(X140,Sistema_Puntos!$Q$5:$Y$43,'Auxiliar General'!T$5,FALSE)</f>
        <v>0</v>
      </c>
      <c r="Z140" s="26" t="str">
        <f>+IF(VLOOKUP($B140,'Lista Puestos Valorados'!$B$11:$BK$510,MATCH('Auxiliar General'!T$4,'Lista Puestos Valorados'!$B$10:$BK$10,0),0)="","No relevante",VLOOKUP($B140,'Lista Puestos Valorados'!$B$11:$BK$510,MATCH('Auxiliar General'!T$4,'Lista Puestos Valorados'!$B$10:$BK$10,0),0))</f>
        <v>No relevante</v>
      </c>
      <c r="AA140" s="26">
        <f>+HLOOKUP(Z140,Sistema_Puntos!$Q$5:$Y$43,'Auxiliar General'!V$5,FALSE)</f>
        <v>0</v>
      </c>
      <c r="AB140" s="26" t="str">
        <f>+IF(VLOOKUP($B140,'Lista Puestos Valorados'!$B$11:$BK$510,MATCH('Auxiliar General'!V$4,'Lista Puestos Valorados'!$B$10:$BK$10,0),0)="","No relevante",VLOOKUP($B140,'Lista Puestos Valorados'!$B$11:$BK$510,MATCH('Auxiliar General'!V$4,'Lista Puestos Valorados'!$B$10:$BK$10,0),0))</f>
        <v>No relevante</v>
      </c>
      <c r="AC140" s="26">
        <f>+HLOOKUP(AB140,Sistema_Puntos!$Q$5:$Y$43,'Auxiliar General'!X$5,FALSE)</f>
        <v>0</v>
      </c>
      <c r="AD140" s="26" t="str">
        <f>+IF(VLOOKUP($B140,'Lista Puestos Valorados'!$B$11:$BK$510,MATCH('Auxiliar General'!X$4,'Lista Puestos Valorados'!$B$10:$BK$10,0),0)="","No relevante",VLOOKUP($B140,'Lista Puestos Valorados'!$B$11:$BK$510,MATCH('Auxiliar General'!X$4,'Lista Puestos Valorados'!$B$10:$BK$10,0),0))</f>
        <v>No relevante</v>
      </c>
      <c r="AE140" s="26">
        <f>+HLOOKUP(AD140,Sistema_Puntos!$Q$5:$Y$43,'Auxiliar General'!Z$5,FALSE)</f>
        <v>0</v>
      </c>
      <c r="AF140" s="26" t="str">
        <f>+IF(VLOOKUP($B140,'Lista Puestos Valorados'!$B$11:$BK$510,MATCH('Auxiliar General'!Z$4,'Lista Puestos Valorados'!$B$10:$BK$10,0),0)="","No relevante",VLOOKUP($B140,'Lista Puestos Valorados'!$B$11:$BK$510,MATCH('Auxiliar General'!Z$4,'Lista Puestos Valorados'!$B$10:$BK$10,0),0))</f>
        <v>No relevante</v>
      </c>
      <c r="AG140" s="26">
        <f>+HLOOKUP(AF140,Sistema_Puntos!$Q$5:$Y$43,'Auxiliar General'!AB$5,FALSE)</f>
        <v>0</v>
      </c>
      <c r="AH140" s="26" t="str">
        <f>+IF(VLOOKUP($B140,'Lista Puestos Valorados'!$B$11:$BK$510,MATCH('Auxiliar General'!AB$4,'Lista Puestos Valorados'!$B$10:$BK$10,0),0)="","No relevante",VLOOKUP($B140,'Lista Puestos Valorados'!$B$11:$BK$510,MATCH('Auxiliar General'!AB$4,'Lista Puestos Valorados'!$B$10:$BK$10,0),0))</f>
        <v>No relevante</v>
      </c>
      <c r="AI140" s="26">
        <f>+HLOOKUP(AH140,Sistema_Puntos!$Q$5:$Y$43,'Auxiliar General'!AD$5,FALSE)</f>
        <v>0</v>
      </c>
      <c r="AJ140" s="26" t="str">
        <f>+IF(VLOOKUP($B140,'Lista Puestos Valorados'!$B$11:$BK$510,MATCH('Auxiliar General'!AD$4,'Lista Puestos Valorados'!$B$10:$BK$10,0),0)="","No relevante",VLOOKUP($B140,'Lista Puestos Valorados'!$B$11:$BK$510,MATCH('Auxiliar General'!AD$4,'Lista Puestos Valorados'!$B$10:$BK$10,0),0))</f>
        <v>No relevante</v>
      </c>
      <c r="AK140" s="26">
        <f>+HLOOKUP(AJ140,Sistema_Puntos!$Q$5:$Y$43,'Auxiliar General'!AF$5,FALSE)</f>
        <v>0</v>
      </c>
      <c r="AL140" s="26" t="str">
        <f>+IF(VLOOKUP($B140,'Lista Puestos Valorados'!$B$11:$BK$510,MATCH('Auxiliar General'!AF$4,'Lista Puestos Valorados'!$B$10:$BK$10,0),0)="","No relevante",VLOOKUP($B140,'Lista Puestos Valorados'!$B$11:$BK$510,MATCH('Auxiliar General'!AF$4,'Lista Puestos Valorados'!$B$10:$BK$10,0),0))</f>
        <v>No relevante</v>
      </c>
      <c r="AM140" s="26">
        <f>+HLOOKUP(AL140,Sistema_Puntos!$Q$5:$Y$43,'Auxiliar General'!AH$5,FALSE)</f>
        <v>0</v>
      </c>
      <c r="AN140" s="26" t="str">
        <f>+IF(VLOOKUP($B140,'Lista Puestos Valorados'!$B$11:$BK$510,MATCH('Auxiliar General'!AH$4,'Lista Puestos Valorados'!$B$10:$BK$10,0),0)="","No relevante",VLOOKUP($B140,'Lista Puestos Valorados'!$B$11:$BK$510,MATCH('Auxiliar General'!AH$4,'Lista Puestos Valorados'!$B$10:$BK$10,0),0))</f>
        <v>No relevante</v>
      </c>
      <c r="AO140" s="26">
        <f>+HLOOKUP(AN140,Sistema_Puntos!$Q$5:$Y$43,'Auxiliar General'!AJ$5,FALSE)</f>
        <v>0</v>
      </c>
      <c r="AP140" s="26" t="str">
        <f>+IF(VLOOKUP($B140,'Lista Puestos Valorados'!$B$11:$BK$510,MATCH('Auxiliar General'!AJ$4,'Lista Puestos Valorados'!$B$10:$BK$10,0),0)="","No relevante",VLOOKUP($B140,'Lista Puestos Valorados'!$B$11:$BK$510,MATCH('Auxiliar General'!AJ$4,'Lista Puestos Valorados'!$B$10:$BK$10,0),0))</f>
        <v>No relevante</v>
      </c>
      <c r="AQ140" s="26">
        <f>+HLOOKUP(AP140,Sistema_Puntos!$Q$5:$Y$43,'Auxiliar General'!AL$5,FALSE)</f>
        <v>0</v>
      </c>
      <c r="AR140" s="26" t="str">
        <f>+IF(VLOOKUP($B140,'Lista Puestos Valorados'!$B$11:$BK$510,MATCH('Auxiliar General'!AL$4,'Lista Puestos Valorados'!$B$10:$BK$10,0),0)="","No relevante",VLOOKUP($B140,'Lista Puestos Valorados'!$B$11:$BK$510,MATCH('Auxiliar General'!AL$4,'Lista Puestos Valorados'!$B$10:$BK$10,0),0))</f>
        <v>No relevante</v>
      </c>
      <c r="AS140" s="26">
        <f>+HLOOKUP(AR140,Sistema_Puntos!$Q$5:$Y$43,'Auxiliar General'!AN$5,FALSE)</f>
        <v>0</v>
      </c>
      <c r="AT140" s="26" t="str">
        <f>+IF(VLOOKUP($B140,'Lista Puestos Valorados'!$B$11:$BK$510,MATCH('Auxiliar General'!AN$4,'Lista Puestos Valorados'!$B$10:$BK$10,0),0)="","No relevante",VLOOKUP($B140,'Lista Puestos Valorados'!$B$11:$BK$510,MATCH('Auxiliar General'!AN$4,'Lista Puestos Valorados'!$B$10:$BK$10,0),0))</f>
        <v>No relevante</v>
      </c>
      <c r="AU140" s="26">
        <f>+HLOOKUP(AT140,Sistema_Puntos!$Q$5:$Y$43,'Auxiliar General'!AP$5,FALSE)</f>
        <v>0</v>
      </c>
      <c r="AV140" s="26" t="str">
        <f>+IF(VLOOKUP($B140,'Lista Puestos Valorados'!$B$11:$BK$510,MATCH('Auxiliar General'!AP$4,'Lista Puestos Valorados'!$B$10:$BK$10,0),0)="","No relevante",VLOOKUP($B140,'Lista Puestos Valorados'!$B$11:$BK$510,MATCH('Auxiliar General'!AP$4,'Lista Puestos Valorados'!$B$10:$BK$10,0),0))</f>
        <v>No relevante</v>
      </c>
      <c r="AW140" s="26">
        <f>+HLOOKUP(AV140,Sistema_Puntos!$Q$5:$Y$43,'Auxiliar General'!AR$5,FALSE)</f>
        <v>0</v>
      </c>
      <c r="AX140" s="26" t="str">
        <f>+IF(VLOOKUP($B140,'Lista Puestos Valorados'!$B$11:$BK$510,MATCH('Auxiliar General'!AR$4,'Lista Puestos Valorados'!$B$10:$BK$10,0),0)="","No relevante",VLOOKUP($B140,'Lista Puestos Valorados'!$B$11:$BK$510,MATCH('Auxiliar General'!AR$4,'Lista Puestos Valorados'!$B$10:$BK$10,0),0))</f>
        <v>No relevante</v>
      </c>
      <c r="AY140" s="26">
        <f>+HLOOKUP(AX140,Sistema_Puntos!$Q$5:$Y$43,'Auxiliar General'!AT$5,FALSE)</f>
        <v>0</v>
      </c>
      <c r="AZ140" s="26" t="str">
        <f>+IF(VLOOKUP($B140,'Lista Puestos Valorados'!$B$11:$BK$510,MATCH('Auxiliar General'!AT$4,'Lista Puestos Valorados'!$B$10:$BK$10,0),0)="","No relevante",VLOOKUP($B140,'Lista Puestos Valorados'!$B$11:$BK$510,MATCH('Auxiliar General'!AT$4,'Lista Puestos Valorados'!$B$10:$BK$10,0),0))</f>
        <v>No relevante</v>
      </c>
      <c r="BA140" s="26">
        <f>+HLOOKUP(AZ140,Sistema_Puntos!$Q$5:$Y$43,'Auxiliar General'!AV$5,FALSE)</f>
        <v>0</v>
      </c>
      <c r="BB140" s="26" t="str">
        <f>+IF(VLOOKUP($B140,'Lista Puestos Valorados'!$B$11:$BK$510,MATCH('Auxiliar General'!AV$4,'Lista Puestos Valorados'!$B$10:$BK$10,0),0)="","No relevante",VLOOKUP($B140,'Lista Puestos Valorados'!$B$11:$BK$510,MATCH('Auxiliar General'!AV$4,'Lista Puestos Valorados'!$B$10:$BK$10,0),0))</f>
        <v>No relevante</v>
      </c>
      <c r="BC140" s="26">
        <f>+HLOOKUP(BB140,Sistema_Puntos!$Q$5:$Y$43,'Auxiliar General'!AX$5,FALSE)</f>
        <v>0</v>
      </c>
      <c r="BD140" s="26" t="str">
        <f>+IF(VLOOKUP($B140,'Lista Puestos Valorados'!$B$11:$BK$510,MATCH('Auxiliar General'!AX$4,'Lista Puestos Valorados'!$B$10:$BK$10,0),0)="","No relevante",VLOOKUP($B140,'Lista Puestos Valorados'!$B$11:$BK$510,MATCH('Auxiliar General'!AX$4,'Lista Puestos Valorados'!$B$10:$BK$10,0),0))</f>
        <v>No relevante</v>
      </c>
      <c r="BE140" s="26">
        <f>+HLOOKUP(BD140,Sistema_Puntos!$Q$5:$Y$43,'Auxiliar General'!AZ$5,FALSE)</f>
        <v>0</v>
      </c>
      <c r="BF140" s="26" t="str">
        <f>+IF(VLOOKUP($B140,'Lista Puestos Valorados'!$B$11:$BK$510,MATCH('Auxiliar General'!AZ$4,'Lista Puestos Valorados'!$B$10:$BK$10,0),0)="","No relevante",VLOOKUP($B140,'Lista Puestos Valorados'!$B$11:$BK$510,MATCH('Auxiliar General'!AZ$4,'Lista Puestos Valorados'!$B$10:$BK$10,0),0))</f>
        <v>No relevante</v>
      </c>
      <c r="BG140" s="26">
        <f>+HLOOKUP(BF140,Sistema_Puntos!$Q$5:$Y$43,'Auxiliar General'!BB$5,FALSE)</f>
        <v>0</v>
      </c>
      <c r="BH140" s="26" t="str">
        <f>+IF(VLOOKUP($B140,'Lista Puestos Valorados'!$B$11:$BK$510,MATCH('Auxiliar General'!BB$4,'Lista Puestos Valorados'!$B$10:$BK$10,0),0)="","No relevante",VLOOKUP($B140,'Lista Puestos Valorados'!$B$11:$BK$510,MATCH('Auxiliar General'!BB$4,'Lista Puestos Valorados'!$B$10:$BK$10,0),0))</f>
        <v>No relevante</v>
      </c>
      <c r="BI140" s="26">
        <f>+HLOOKUP(BH140,Sistema_Puntos!$Q$5:$Y$43,'Auxiliar General'!BD$5,FALSE)</f>
        <v>0</v>
      </c>
      <c r="BJ140" s="26" t="str">
        <f>+IF(VLOOKUP($B140,'Lista Puestos Valorados'!$B$11:$BK$510,MATCH('Auxiliar General'!BD$4,'Lista Puestos Valorados'!$B$10:$BK$10,0),0)="","No relevante",VLOOKUP($B140,'Lista Puestos Valorados'!$B$11:$BK$510,MATCH('Auxiliar General'!BD$4,'Lista Puestos Valorados'!$B$10:$BK$10,0),0))</f>
        <v>No relevante</v>
      </c>
      <c r="BK140" s="26">
        <f>+HLOOKUP(BJ140,Sistema_Puntos!$Q$5:$Y$43,'Auxiliar General'!BF$5,FALSE)</f>
        <v>0</v>
      </c>
      <c r="BL140" s="26" t="str">
        <f>+IF(VLOOKUP($B140,'Lista Puestos Valorados'!$B$11:$BK$510,MATCH('Auxiliar General'!BF$4,'Lista Puestos Valorados'!$B$10:$BK$10,0),0)="","No relevante",VLOOKUP($B140,'Lista Puestos Valorados'!$B$11:$BK$510,MATCH('Auxiliar General'!BF$4,'Lista Puestos Valorados'!$B$10:$BK$10,0),0))</f>
        <v>No relevante</v>
      </c>
      <c r="BM140" s="26">
        <f>+HLOOKUP(BL140,Sistema_Puntos!$Q$5:$Y$43,'Auxiliar General'!BH$5,FALSE)</f>
        <v>0</v>
      </c>
      <c r="BN140" s="26" t="str">
        <f>+IF(VLOOKUP($B140,'Lista Puestos Valorados'!$B$11:$BK$510,MATCH('Auxiliar General'!BH$4,'Lista Puestos Valorados'!$B$10:$BK$10,0),0)="","No relevante",VLOOKUP($B140,'Lista Puestos Valorados'!$B$11:$BK$510,MATCH('Auxiliar General'!BH$4,'Lista Puestos Valorados'!$B$10:$BK$10,0),0))</f>
        <v>No relevante</v>
      </c>
      <c r="BO140" s="26">
        <f>+HLOOKUP(BN140,Sistema_Puntos!$Q$5:$Y$43,'Auxiliar General'!BJ$5,FALSE)</f>
        <v>0</v>
      </c>
      <c r="BP140" s="26" t="str">
        <f>+IF(VLOOKUP($B140,'Lista Puestos Valorados'!$B$11:$BK$510,MATCH('Auxiliar General'!BJ$4,'Lista Puestos Valorados'!$B$10:$BK$10,0),0)="","No relevante",VLOOKUP($B140,'Lista Puestos Valorados'!$B$11:$BK$510,MATCH('Auxiliar General'!BJ$4,'Lista Puestos Valorados'!$B$10:$BK$10,0),0))</f>
        <v>No relevante</v>
      </c>
      <c r="BQ140" s="26">
        <f>+HLOOKUP(BP140,Sistema_Puntos!$Q$5:$Y$43,'Auxiliar General'!BL$5,FALSE)</f>
        <v>0</v>
      </c>
      <c r="BR140" s="26" t="str">
        <f>+IF(VLOOKUP($B140,'Lista Puestos Valorados'!$B$11:$BK$510,MATCH('Auxiliar General'!BL$4,'Lista Puestos Valorados'!$B$10:$BK$10,0),0)="","No relevante",VLOOKUP($B140,'Lista Puestos Valorados'!$B$11:$BK$510,MATCH('Auxiliar General'!BL$4,'Lista Puestos Valorados'!$B$10:$BK$10,0),0))</f>
        <v>No relevante</v>
      </c>
      <c r="BS140" s="26">
        <f>+HLOOKUP(BR140,Sistema_Puntos!$Q$5:$Y$43,'Auxiliar General'!BN$5,FALSE)</f>
        <v>0</v>
      </c>
      <c r="BT140" s="26" t="str">
        <f>+IF(VLOOKUP($B140,'Lista Puestos Valorados'!$B$11:$BK$510,MATCH('Auxiliar General'!BN$4,'Lista Puestos Valorados'!$B$10:$BK$10,0),0)="","No relevante",VLOOKUP($B140,'Lista Puestos Valorados'!$B$11:$BK$510,MATCH('Auxiliar General'!BN$4,'Lista Puestos Valorados'!$B$10:$BK$10,0),0))</f>
        <v>No relevante</v>
      </c>
      <c r="BU140" s="26">
        <f>+HLOOKUP(BT140,Sistema_Puntos!$Q$5:$Y$43,'Auxiliar General'!BP$5,FALSE)</f>
        <v>0</v>
      </c>
      <c r="BV140" s="26" t="str">
        <f>+IF(VLOOKUP($B140,'Lista Puestos Valorados'!$B$11:$BK$510,MATCH('Auxiliar General'!BP$4,'Lista Puestos Valorados'!$B$10:$BK$10,0),0)="","No relevante",VLOOKUP($B140,'Lista Puestos Valorados'!$B$11:$BK$510,MATCH('Auxiliar General'!BP$4,'Lista Puestos Valorados'!$B$10:$BK$10,0),0))</f>
        <v>No relevante</v>
      </c>
      <c r="BW140" s="26">
        <f>+HLOOKUP(BV140,Sistema_Puntos!$Q$5:$Y$43,'Auxiliar General'!BR$5,FALSE)</f>
        <v>0</v>
      </c>
      <c r="BX140" s="26" t="str">
        <f>+IF(VLOOKUP($B140,'Lista Puestos Valorados'!$B$11:$BK$510,MATCH('Auxiliar General'!BR$4,'Lista Puestos Valorados'!$B$10:$BK$10,0),0)="","No relevante",VLOOKUP($B140,'Lista Puestos Valorados'!$B$11:$BK$510,MATCH('Auxiliar General'!BR$4,'Lista Puestos Valorados'!$B$10:$BK$10,0),0))</f>
        <v>No relevante</v>
      </c>
      <c r="BY140" s="26">
        <f>+HLOOKUP(BX140,Sistema_Puntos!$Q$5:$Y$43,'Auxiliar General'!BT$5,FALSE)</f>
        <v>0</v>
      </c>
      <c r="BZ140" s="26" t="str">
        <f>+IF(VLOOKUP($B140,'Lista Puestos Valorados'!$B$11:$BK$510,MATCH('Auxiliar General'!BT$4,'Lista Puestos Valorados'!$B$10:$BK$10,0),0)="","No relevante",VLOOKUP($B140,'Lista Puestos Valorados'!$B$11:$BK$510,MATCH('Auxiliar General'!BT$4,'Lista Puestos Valorados'!$B$10:$BK$10,0),0))</f>
        <v>No relevante</v>
      </c>
      <c r="CA140" s="26">
        <f>+HLOOKUP(BZ140,Sistema_Puntos!$Q$5:$Y$43,'Auxiliar General'!BV$5,FALSE)</f>
        <v>0</v>
      </c>
      <c r="CB140" s="26" t="str">
        <f>+IF(VLOOKUP($B140,'Lista Puestos Valorados'!$B$11:$BK$510,MATCH('Auxiliar General'!BV$4,'Lista Puestos Valorados'!$B$10:$BK$10,0),0)="","No relevante",VLOOKUP($B140,'Lista Puestos Valorados'!$B$11:$BK$510,MATCH('Auxiliar General'!BV$4,'Lista Puestos Valorados'!$B$10:$BK$10,0),0))</f>
        <v>No relevante</v>
      </c>
      <c r="CC140" s="26">
        <f>+HLOOKUP(CB140,Sistema_Puntos!$Q$5:$Y$43,'Auxiliar General'!BX$5,FALSE)</f>
        <v>0</v>
      </c>
      <c r="CD140" s="26" t="str">
        <f>+IF(VLOOKUP($B140,'Lista Puestos Valorados'!$B$11:$BK$510,MATCH('Auxiliar General'!BX$4,'Lista Puestos Valorados'!$B$10:$BK$10,0),0)="","No relevante",VLOOKUP($B140,'Lista Puestos Valorados'!$B$11:$BK$510,MATCH('Auxiliar General'!BX$4,'Lista Puestos Valorados'!$B$10:$BK$10,0),0))</f>
        <v>No relevante</v>
      </c>
      <c r="CE140" s="26">
        <f>+HLOOKUP(CD140,Sistema_Puntos!$Q$5:$Y$43,'Auxiliar General'!BZ$5,FALSE)</f>
        <v>0</v>
      </c>
      <c r="CF140" s="26" t="str">
        <f>+IF(VLOOKUP($B140,'Lista Puestos Valorados'!$B$11:$BK$510,MATCH('Auxiliar General'!BZ$4,'Lista Puestos Valorados'!$B$10:$BK$10,0),0)="","No relevante",VLOOKUP($B140,'Lista Puestos Valorados'!$B$11:$BK$510,MATCH('Auxiliar General'!BZ$4,'Lista Puestos Valorados'!$B$10:$BK$10,0),0))</f>
        <v>No relevante</v>
      </c>
      <c r="CG140" s="26">
        <f>+HLOOKUP(CF140,Sistema_Puntos!$Q$5:$Y$43,'Auxiliar General'!CB$5,FALSE)</f>
        <v>0</v>
      </c>
      <c r="CH140" s="29"/>
      <c r="CI140" s="29"/>
    </row>
    <row r="141" spans="2:87" ht="17.55" customHeight="1">
      <c r="B141" s="26">
        <f>+'Listado de Puestos'!B141</f>
        <v>131</v>
      </c>
      <c r="C141" s="26" t="str">
        <f>+IF('Lista Puestos Valorados'!C141="","",'Lista Puestos Valorados'!C141)</f>
        <v/>
      </c>
      <c r="D141" s="26" t="str">
        <f>+IF('Lista Puestos Valorados'!D141="","",'Lista Puestos Valorados'!D141)</f>
        <v/>
      </c>
      <c r="E141" s="26" t="str">
        <f>+IF('Lista Puestos Valorados'!E141="","",'Lista Puestos Valorados'!E141)</f>
        <v/>
      </c>
      <c r="F141" s="26" t="str">
        <f>+IF('Lista Puestos Valorados'!F141="","",'Lista Puestos Valorados'!F141)</f>
        <v/>
      </c>
      <c r="G141" s="26" t="str">
        <f>+IF('Lista Puestos Valorados'!G141="","",'Lista Puestos Valorados'!G141)</f>
        <v/>
      </c>
      <c r="H141" s="26" t="str">
        <f>+IF('Lista Puestos Valorados'!H141="","",'Lista Puestos Valorados'!H141)</f>
        <v/>
      </c>
      <c r="I141" s="26" t="str">
        <f>+IF('Lista Puestos Valorados'!I141="","",'Lista Puestos Valorados'!I141)</f>
        <v/>
      </c>
      <c r="J141" s="118" t="e">
        <f t="array" ref="J141">+IF(L141="","",_xlfn.IFS(L141&lt;='Cortes de Agrupacion'!$F$15,'Cortes de Agrupacion'!$E$15,'Resultados General'!L141&lt;='Cortes de Agrupacion'!$F$14,'Cortes de Agrupacion'!$E$14,'Resultados General'!L141&lt;='Cortes de Agrupacion'!$F$13,'Cortes de Agrupacion'!$E$13,L141&lt;='Cortes de Agrupacion'!$F$12,'Cortes de Agrupacion'!$E$12,'Resultados General'!L141&lt;='Cortes de Agrupacion'!$F$11,'Cortes de Agrupacion'!$E$11,'Resultados General'!L141&lt;='Cortes de Agrupacion'!$F$10,'Cortes de Agrupacion'!$E$10,'Resultados General'!L141&lt;='Cortes de Agrupacion'!$F$9,'Cortes de Agrupacion'!$E$9,'Resultados General'!L141&lt;='Cortes de Agrupacion'!$F$8,'Cortes de Agrupacion'!$E$8,'Resultados General'!L141&lt;='Cortes de Agrupacion'!$F$7,'Cortes de Agrupacion'!$E$7,'Resultados General'!L141&lt;='Cortes de Agrupacion'!$F$6,'Cortes de Agrupacion'!$E$6))</f>
        <v>#VALUE!</v>
      </c>
      <c r="K141" s="118" t="str">
        <f t="shared" si="4"/>
        <v/>
      </c>
      <c r="L141" s="124" t="e">
        <f>#VALUE!</f>
        <v>#VALUE!</v>
      </c>
      <c r="M141" s="26" t="e">
        <f ca="1">+_xlfn.IFNA(VLOOKUP(C141,'Distribución de puestos'!$B$8:$I$507,8,0),"")</f>
        <v>#NAME?</v>
      </c>
      <c r="N141" s="26" t="str">
        <f>+IF(VLOOKUP($B141,'Lista Puestos Valorados'!$B$11:$BK$510,MATCH('Auxiliar General'!H$4,'Lista Puestos Valorados'!$B$10:$BK$10,0),0)="","No relevante",VLOOKUP($B141,'Lista Puestos Valorados'!$B$11:$BK$510,MATCH('Auxiliar General'!H$4,'Lista Puestos Valorados'!$B$10:$BK$10,0),0))</f>
        <v>No relevante</v>
      </c>
      <c r="O141" s="26">
        <f>+HLOOKUP(N141,Sistema_Puntos!$Q$5:$Y$43,'Auxiliar General'!J$5,FALSE)</f>
        <v>0</v>
      </c>
      <c r="P141" s="26" t="str">
        <f>+IF(VLOOKUP($B141,'Lista Puestos Valorados'!$B$11:$BK$510,MATCH('Auxiliar General'!J$4,'Lista Puestos Valorados'!$B$10:$BK$10,0),0)="","No relevante",VLOOKUP($B141,'Lista Puestos Valorados'!$B$11:$BK$510,MATCH('Auxiliar General'!J$4,'Lista Puestos Valorados'!$B$10:$BK$10,0),0))</f>
        <v>No relevante</v>
      </c>
      <c r="Q141" s="26">
        <f>+HLOOKUP(P141,Sistema_Puntos!$Q$5:$Y$43,'Auxiliar General'!L$5,FALSE)</f>
        <v>0</v>
      </c>
      <c r="R141" s="26" t="str">
        <f>+IF(VLOOKUP($B141,'Lista Puestos Valorados'!$B$11:$BK$510,MATCH('Auxiliar General'!L$4,'Lista Puestos Valorados'!$B$10:$BK$10,0),0)="","No relevante",VLOOKUP($B141,'Lista Puestos Valorados'!$B$11:$BK$510,MATCH('Auxiliar General'!L$4,'Lista Puestos Valorados'!$B$10:$BK$10,0),0))</f>
        <v>No relevante</v>
      </c>
      <c r="S141" s="26">
        <f>+HLOOKUP(R141,Sistema_Puntos!$Q$5:$Y$43,'Auxiliar General'!N$5,FALSE)</f>
        <v>0</v>
      </c>
      <c r="T141" s="26" t="str">
        <f>+IF(VLOOKUP($B141,'Lista Puestos Valorados'!$B$11:$BK$510,MATCH('Auxiliar General'!N$4,'Lista Puestos Valorados'!$B$10:$BK$10,0),0)="","No relevante",VLOOKUP($B141,'Lista Puestos Valorados'!$B$11:$BK$510,MATCH('Auxiliar General'!N$4,'Lista Puestos Valorados'!$B$10:$BK$10,0),0))</f>
        <v>No relevante</v>
      </c>
      <c r="U141" s="26">
        <f>+HLOOKUP(T141,Sistema_Puntos!$Q$5:$Y$43,'Auxiliar General'!P$5,FALSE)</f>
        <v>0</v>
      </c>
      <c r="V141" s="26" t="str">
        <f>+IF(VLOOKUP($B141,'Lista Puestos Valorados'!$B$11:$BK$510,MATCH('Auxiliar General'!P$4,'Lista Puestos Valorados'!$B$10:$BK$10,0),0)="","No relevante",VLOOKUP($B141,'Lista Puestos Valorados'!$B$11:$BK$510,MATCH('Auxiliar General'!P$4,'Lista Puestos Valorados'!$B$10:$BK$10,0),0))</f>
        <v>No relevante</v>
      </c>
      <c r="W141" s="26">
        <f>+HLOOKUP(V141,Sistema_Puntos!$Q$5:$Y$43,'Auxiliar General'!R$5,FALSE)</f>
        <v>0</v>
      </c>
      <c r="X141" s="26" t="str">
        <f>+IF(VLOOKUP($B141,'Lista Puestos Valorados'!$B$11:$BK$510,MATCH('Auxiliar General'!R$4,'Lista Puestos Valorados'!$B$10:$BK$10,0),0)="","No relevante",VLOOKUP($B141,'Lista Puestos Valorados'!$B$11:$BK$510,MATCH('Auxiliar General'!R$4,'Lista Puestos Valorados'!$B$10:$BK$10,0),0))</f>
        <v>No relevante</v>
      </c>
      <c r="Y141" s="26">
        <f>+HLOOKUP(X141,Sistema_Puntos!$Q$5:$Y$43,'Auxiliar General'!T$5,FALSE)</f>
        <v>0</v>
      </c>
      <c r="Z141" s="26" t="str">
        <f>+IF(VLOOKUP($B141,'Lista Puestos Valorados'!$B$11:$BK$510,MATCH('Auxiliar General'!T$4,'Lista Puestos Valorados'!$B$10:$BK$10,0),0)="","No relevante",VLOOKUP($B141,'Lista Puestos Valorados'!$B$11:$BK$510,MATCH('Auxiliar General'!T$4,'Lista Puestos Valorados'!$B$10:$BK$10,0),0))</f>
        <v>No relevante</v>
      </c>
      <c r="AA141" s="26">
        <f>+HLOOKUP(Z141,Sistema_Puntos!$Q$5:$Y$43,'Auxiliar General'!V$5,FALSE)</f>
        <v>0</v>
      </c>
      <c r="AB141" s="26" t="str">
        <f>+IF(VLOOKUP($B141,'Lista Puestos Valorados'!$B$11:$BK$510,MATCH('Auxiliar General'!V$4,'Lista Puestos Valorados'!$B$10:$BK$10,0),0)="","No relevante",VLOOKUP($B141,'Lista Puestos Valorados'!$B$11:$BK$510,MATCH('Auxiliar General'!V$4,'Lista Puestos Valorados'!$B$10:$BK$10,0),0))</f>
        <v>No relevante</v>
      </c>
      <c r="AC141" s="26">
        <f>+HLOOKUP(AB141,Sistema_Puntos!$Q$5:$Y$43,'Auxiliar General'!X$5,FALSE)</f>
        <v>0</v>
      </c>
      <c r="AD141" s="26" t="str">
        <f>+IF(VLOOKUP($B141,'Lista Puestos Valorados'!$B$11:$BK$510,MATCH('Auxiliar General'!X$4,'Lista Puestos Valorados'!$B$10:$BK$10,0),0)="","No relevante",VLOOKUP($B141,'Lista Puestos Valorados'!$B$11:$BK$510,MATCH('Auxiliar General'!X$4,'Lista Puestos Valorados'!$B$10:$BK$10,0),0))</f>
        <v>No relevante</v>
      </c>
      <c r="AE141" s="26">
        <f>+HLOOKUP(AD141,Sistema_Puntos!$Q$5:$Y$43,'Auxiliar General'!Z$5,FALSE)</f>
        <v>0</v>
      </c>
      <c r="AF141" s="26" t="str">
        <f>+IF(VLOOKUP($B141,'Lista Puestos Valorados'!$B$11:$BK$510,MATCH('Auxiliar General'!Z$4,'Lista Puestos Valorados'!$B$10:$BK$10,0),0)="","No relevante",VLOOKUP($B141,'Lista Puestos Valorados'!$B$11:$BK$510,MATCH('Auxiliar General'!Z$4,'Lista Puestos Valorados'!$B$10:$BK$10,0),0))</f>
        <v>No relevante</v>
      </c>
      <c r="AG141" s="26">
        <f>+HLOOKUP(AF141,Sistema_Puntos!$Q$5:$Y$43,'Auxiliar General'!AB$5,FALSE)</f>
        <v>0</v>
      </c>
      <c r="AH141" s="26" t="str">
        <f>+IF(VLOOKUP($B141,'Lista Puestos Valorados'!$B$11:$BK$510,MATCH('Auxiliar General'!AB$4,'Lista Puestos Valorados'!$B$10:$BK$10,0),0)="","No relevante",VLOOKUP($B141,'Lista Puestos Valorados'!$B$11:$BK$510,MATCH('Auxiliar General'!AB$4,'Lista Puestos Valorados'!$B$10:$BK$10,0),0))</f>
        <v>No relevante</v>
      </c>
      <c r="AI141" s="26">
        <f>+HLOOKUP(AH141,Sistema_Puntos!$Q$5:$Y$43,'Auxiliar General'!AD$5,FALSE)</f>
        <v>0</v>
      </c>
      <c r="AJ141" s="26" t="str">
        <f>+IF(VLOOKUP($B141,'Lista Puestos Valorados'!$B$11:$BK$510,MATCH('Auxiliar General'!AD$4,'Lista Puestos Valorados'!$B$10:$BK$10,0),0)="","No relevante",VLOOKUP($B141,'Lista Puestos Valorados'!$B$11:$BK$510,MATCH('Auxiliar General'!AD$4,'Lista Puestos Valorados'!$B$10:$BK$10,0),0))</f>
        <v>No relevante</v>
      </c>
      <c r="AK141" s="26">
        <f>+HLOOKUP(AJ141,Sistema_Puntos!$Q$5:$Y$43,'Auxiliar General'!AF$5,FALSE)</f>
        <v>0</v>
      </c>
      <c r="AL141" s="26" t="str">
        <f>+IF(VLOOKUP($B141,'Lista Puestos Valorados'!$B$11:$BK$510,MATCH('Auxiliar General'!AF$4,'Lista Puestos Valorados'!$B$10:$BK$10,0),0)="","No relevante",VLOOKUP($B141,'Lista Puestos Valorados'!$B$11:$BK$510,MATCH('Auxiliar General'!AF$4,'Lista Puestos Valorados'!$B$10:$BK$10,0),0))</f>
        <v>No relevante</v>
      </c>
      <c r="AM141" s="26">
        <f>+HLOOKUP(AL141,Sistema_Puntos!$Q$5:$Y$43,'Auxiliar General'!AH$5,FALSE)</f>
        <v>0</v>
      </c>
      <c r="AN141" s="26" t="str">
        <f>+IF(VLOOKUP($B141,'Lista Puestos Valorados'!$B$11:$BK$510,MATCH('Auxiliar General'!AH$4,'Lista Puestos Valorados'!$B$10:$BK$10,0),0)="","No relevante",VLOOKUP($B141,'Lista Puestos Valorados'!$B$11:$BK$510,MATCH('Auxiliar General'!AH$4,'Lista Puestos Valorados'!$B$10:$BK$10,0),0))</f>
        <v>No relevante</v>
      </c>
      <c r="AO141" s="26">
        <f>+HLOOKUP(AN141,Sistema_Puntos!$Q$5:$Y$43,'Auxiliar General'!AJ$5,FALSE)</f>
        <v>0</v>
      </c>
      <c r="AP141" s="26" t="str">
        <f>+IF(VLOOKUP($B141,'Lista Puestos Valorados'!$B$11:$BK$510,MATCH('Auxiliar General'!AJ$4,'Lista Puestos Valorados'!$B$10:$BK$10,0),0)="","No relevante",VLOOKUP($B141,'Lista Puestos Valorados'!$B$11:$BK$510,MATCH('Auxiliar General'!AJ$4,'Lista Puestos Valorados'!$B$10:$BK$10,0),0))</f>
        <v>No relevante</v>
      </c>
      <c r="AQ141" s="26">
        <f>+HLOOKUP(AP141,Sistema_Puntos!$Q$5:$Y$43,'Auxiliar General'!AL$5,FALSE)</f>
        <v>0</v>
      </c>
      <c r="AR141" s="26" t="str">
        <f>+IF(VLOOKUP($B141,'Lista Puestos Valorados'!$B$11:$BK$510,MATCH('Auxiliar General'!AL$4,'Lista Puestos Valorados'!$B$10:$BK$10,0),0)="","No relevante",VLOOKUP($B141,'Lista Puestos Valorados'!$B$11:$BK$510,MATCH('Auxiliar General'!AL$4,'Lista Puestos Valorados'!$B$10:$BK$10,0),0))</f>
        <v>No relevante</v>
      </c>
      <c r="AS141" s="26">
        <f>+HLOOKUP(AR141,Sistema_Puntos!$Q$5:$Y$43,'Auxiliar General'!AN$5,FALSE)</f>
        <v>0</v>
      </c>
      <c r="AT141" s="26" t="str">
        <f>+IF(VLOOKUP($B141,'Lista Puestos Valorados'!$B$11:$BK$510,MATCH('Auxiliar General'!AN$4,'Lista Puestos Valorados'!$B$10:$BK$10,0),0)="","No relevante",VLOOKUP($B141,'Lista Puestos Valorados'!$B$11:$BK$510,MATCH('Auxiliar General'!AN$4,'Lista Puestos Valorados'!$B$10:$BK$10,0),0))</f>
        <v>No relevante</v>
      </c>
      <c r="AU141" s="26">
        <f>+HLOOKUP(AT141,Sistema_Puntos!$Q$5:$Y$43,'Auxiliar General'!AP$5,FALSE)</f>
        <v>0</v>
      </c>
      <c r="AV141" s="26" t="str">
        <f>+IF(VLOOKUP($B141,'Lista Puestos Valorados'!$B$11:$BK$510,MATCH('Auxiliar General'!AP$4,'Lista Puestos Valorados'!$B$10:$BK$10,0),0)="","No relevante",VLOOKUP($B141,'Lista Puestos Valorados'!$B$11:$BK$510,MATCH('Auxiliar General'!AP$4,'Lista Puestos Valorados'!$B$10:$BK$10,0),0))</f>
        <v>No relevante</v>
      </c>
      <c r="AW141" s="26">
        <f>+HLOOKUP(AV141,Sistema_Puntos!$Q$5:$Y$43,'Auxiliar General'!AR$5,FALSE)</f>
        <v>0</v>
      </c>
      <c r="AX141" s="26" t="str">
        <f>+IF(VLOOKUP($B141,'Lista Puestos Valorados'!$B$11:$BK$510,MATCH('Auxiliar General'!AR$4,'Lista Puestos Valorados'!$B$10:$BK$10,0),0)="","No relevante",VLOOKUP($B141,'Lista Puestos Valorados'!$B$11:$BK$510,MATCH('Auxiliar General'!AR$4,'Lista Puestos Valorados'!$B$10:$BK$10,0),0))</f>
        <v>No relevante</v>
      </c>
      <c r="AY141" s="26">
        <f>+HLOOKUP(AX141,Sistema_Puntos!$Q$5:$Y$43,'Auxiliar General'!AT$5,FALSE)</f>
        <v>0</v>
      </c>
      <c r="AZ141" s="26" t="str">
        <f>+IF(VLOOKUP($B141,'Lista Puestos Valorados'!$B$11:$BK$510,MATCH('Auxiliar General'!AT$4,'Lista Puestos Valorados'!$B$10:$BK$10,0),0)="","No relevante",VLOOKUP($B141,'Lista Puestos Valorados'!$B$11:$BK$510,MATCH('Auxiliar General'!AT$4,'Lista Puestos Valorados'!$B$10:$BK$10,0),0))</f>
        <v>No relevante</v>
      </c>
      <c r="BA141" s="26">
        <f>+HLOOKUP(AZ141,Sistema_Puntos!$Q$5:$Y$43,'Auxiliar General'!AV$5,FALSE)</f>
        <v>0</v>
      </c>
      <c r="BB141" s="26" t="str">
        <f>+IF(VLOOKUP($B141,'Lista Puestos Valorados'!$B$11:$BK$510,MATCH('Auxiliar General'!AV$4,'Lista Puestos Valorados'!$B$10:$BK$10,0),0)="","No relevante",VLOOKUP($B141,'Lista Puestos Valorados'!$B$11:$BK$510,MATCH('Auxiliar General'!AV$4,'Lista Puestos Valorados'!$B$10:$BK$10,0),0))</f>
        <v>No relevante</v>
      </c>
      <c r="BC141" s="26">
        <f>+HLOOKUP(BB141,Sistema_Puntos!$Q$5:$Y$43,'Auxiliar General'!AX$5,FALSE)</f>
        <v>0</v>
      </c>
      <c r="BD141" s="26" t="str">
        <f>+IF(VLOOKUP($B141,'Lista Puestos Valorados'!$B$11:$BK$510,MATCH('Auxiliar General'!AX$4,'Lista Puestos Valorados'!$B$10:$BK$10,0),0)="","No relevante",VLOOKUP($B141,'Lista Puestos Valorados'!$B$11:$BK$510,MATCH('Auxiliar General'!AX$4,'Lista Puestos Valorados'!$B$10:$BK$10,0),0))</f>
        <v>No relevante</v>
      </c>
      <c r="BE141" s="26">
        <f>+HLOOKUP(BD141,Sistema_Puntos!$Q$5:$Y$43,'Auxiliar General'!AZ$5,FALSE)</f>
        <v>0</v>
      </c>
      <c r="BF141" s="26" t="str">
        <f>+IF(VLOOKUP($B141,'Lista Puestos Valorados'!$B$11:$BK$510,MATCH('Auxiliar General'!AZ$4,'Lista Puestos Valorados'!$B$10:$BK$10,0),0)="","No relevante",VLOOKUP($B141,'Lista Puestos Valorados'!$B$11:$BK$510,MATCH('Auxiliar General'!AZ$4,'Lista Puestos Valorados'!$B$10:$BK$10,0),0))</f>
        <v>No relevante</v>
      </c>
      <c r="BG141" s="26">
        <f>+HLOOKUP(BF141,Sistema_Puntos!$Q$5:$Y$43,'Auxiliar General'!BB$5,FALSE)</f>
        <v>0</v>
      </c>
      <c r="BH141" s="26" t="str">
        <f>+IF(VLOOKUP($B141,'Lista Puestos Valorados'!$B$11:$BK$510,MATCH('Auxiliar General'!BB$4,'Lista Puestos Valorados'!$B$10:$BK$10,0),0)="","No relevante",VLOOKUP($B141,'Lista Puestos Valorados'!$B$11:$BK$510,MATCH('Auxiliar General'!BB$4,'Lista Puestos Valorados'!$B$10:$BK$10,0),0))</f>
        <v>No relevante</v>
      </c>
      <c r="BI141" s="26">
        <f>+HLOOKUP(BH141,Sistema_Puntos!$Q$5:$Y$43,'Auxiliar General'!BD$5,FALSE)</f>
        <v>0</v>
      </c>
      <c r="BJ141" s="26" t="str">
        <f>+IF(VLOOKUP($B141,'Lista Puestos Valorados'!$B$11:$BK$510,MATCH('Auxiliar General'!BD$4,'Lista Puestos Valorados'!$B$10:$BK$10,0),0)="","No relevante",VLOOKUP($B141,'Lista Puestos Valorados'!$B$11:$BK$510,MATCH('Auxiliar General'!BD$4,'Lista Puestos Valorados'!$B$10:$BK$10,0),0))</f>
        <v>No relevante</v>
      </c>
      <c r="BK141" s="26">
        <f>+HLOOKUP(BJ141,Sistema_Puntos!$Q$5:$Y$43,'Auxiliar General'!BF$5,FALSE)</f>
        <v>0</v>
      </c>
      <c r="BL141" s="26" t="str">
        <f>+IF(VLOOKUP($B141,'Lista Puestos Valorados'!$B$11:$BK$510,MATCH('Auxiliar General'!BF$4,'Lista Puestos Valorados'!$B$10:$BK$10,0),0)="","No relevante",VLOOKUP($B141,'Lista Puestos Valorados'!$B$11:$BK$510,MATCH('Auxiliar General'!BF$4,'Lista Puestos Valorados'!$B$10:$BK$10,0),0))</f>
        <v>No relevante</v>
      </c>
      <c r="BM141" s="26">
        <f>+HLOOKUP(BL141,Sistema_Puntos!$Q$5:$Y$43,'Auxiliar General'!BH$5,FALSE)</f>
        <v>0</v>
      </c>
      <c r="BN141" s="26" t="str">
        <f>+IF(VLOOKUP($B141,'Lista Puestos Valorados'!$B$11:$BK$510,MATCH('Auxiliar General'!BH$4,'Lista Puestos Valorados'!$B$10:$BK$10,0),0)="","No relevante",VLOOKUP($B141,'Lista Puestos Valorados'!$B$11:$BK$510,MATCH('Auxiliar General'!BH$4,'Lista Puestos Valorados'!$B$10:$BK$10,0),0))</f>
        <v>No relevante</v>
      </c>
      <c r="BO141" s="26">
        <f>+HLOOKUP(BN141,Sistema_Puntos!$Q$5:$Y$43,'Auxiliar General'!BJ$5,FALSE)</f>
        <v>0</v>
      </c>
      <c r="BP141" s="26" t="str">
        <f>+IF(VLOOKUP($B141,'Lista Puestos Valorados'!$B$11:$BK$510,MATCH('Auxiliar General'!BJ$4,'Lista Puestos Valorados'!$B$10:$BK$10,0),0)="","No relevante",VLOOKUP($B141,'Lista Puestos Valorados'!$B$11:$BK$510,MATCH('Auxiliar General'!BJ$4,'Lista Puestos Valorados'!$B$10:$BK$10,0),0))</f>
        <v>No relevante</v>
      </c>
      <c r="BQ141" s="26">
        <f>+HLOOKUP(BP141,Sistema_Puntos!$Q$5:$Y$43,'Auxiliar General'!BL$5,FALSE)</f>
        <v>0</v>
      </c>
      <c r="BR141" s="26" t="str">
        <f>+IF(VLOOKUP($B141,'Lista Puestos Valorados'!$B$11:$BK$510,MATCH('Auxiliar General'!BL$4,'Lista Puestos Valorados'!$B$10:$BK$10,0),0)="","No relevante",VLOOKUP($B141,'Lista Puestos Valorados'!$B$11:$BK$510,MATCH('Auxiliar General'!BL$4,'Lista Puestos Valorados'!$B$10:$BK$10,0),0))</f>
        <v>No relevante</v>
      </c>
      <c r="BS141" s="26">
        <f>+HLOOKUP(BR141,Sistema_Puntos!$Q$5:$Y$43,'Auxiliar General'!BN$5,FALSE)</f>
        <v>0</v>
      </c>
      <c r="BT141" s="26" t="str">
        <f>+IF(VLOOKUP($B141,'Lista Puestos Valorados'!$B$11:$BK$510,MATCH('Auxiliar General'!BN$4,'Lista Puestos Valorados'!$B$10:$BK$10,0),0)="","No relevante",VLOOKUP($B141,'Lista Puestos Valorados'!$B$11:$BK$510,MATCH('Auxiliar General'!BN$4,'Lista Puestos Valorados'!$B$10:$BK$10,0),0))</f>
        <v>No relevante</v>
      </c>
      <c r="BU141" s="26">
        <f>+HLOOKUP(BT141,Sistema_Puntos!$Q$5:$Y$43,'Auxiliar General'!BP$5,FALSE)</f>
        <v>0</v>
      </c>
      <c r="BV141" s="26" t="str">
        <f>+IF(VLOOKUP($B141,'Lista Puestos Valorados'!$B$11:$BK$510,MATCH('Auxiliar General'!BP$4,'Lista Puestos Valorados'!$B$10:$BK$10,0),0)="","No relevante",VLOOKUP($B141,'Lista Puestos Valorados'!$B$11:$BK$510,MATCH('Auxiliar General'!BP$4,'Lista Puestos Valorados'!$B$10:$BK$10,0),0))</f>
        <v>No relevante</v>
      </c>
      <c r="BW141" s="26">
        <f>+HLOOKUP(BV141,Sistema_Puntos!$Q$5:$Y$43,'Auxiliar General'!BR$5,FALSE)</f>
        <v>0</v>
      </c>
      <c r="BX141" s="26" t="str">
        <f>+IF(VLOOKUP($B141,'Lista Puestos Valorados'!$B$11:$BK$510,MATCH('Auxiliar General'!BR$4,'Lista Puestos Valorados'!$B$10:$BK$10,0),0)="","No relevante",VLOOKUP($B141,'Lista Puestos Valorados'!$B$11:$BK$510,MATCH('Auxiliar General'!BR$4,'Lista Puestos Valorados'!$B$10:$BK$10,0),0))</f>
        <v>No relevante</v>
      </c>
      <c r="BY141" s="26">
        <f>+HLOOKUP(BX141,Sistema_Puntos!$Q$5:$Y$43,'Auxiliar General'!BT$5,FALSE)</f>
        <v>0</v>
      </c>
      <c r="BZ141" s="26" t="str">
        <f>+IF(VLOOKUP($B141,'Lista Puestos Valorados'!$B$11:$BK$510,MATCH('Auxiliar General'!BT$4,'Lista Puestos Valorados'!$B$10:$BK$10,0),0)="","No relevante",VLOOKUP($B141,'Lista Puestos Valorados'!$B$11:$BK$510,MATCH('Auxiliar General'!BT$4,'Lista Puestos Valorados'!$B$10:$BK$10,0),0))</f>
        <v>No relevante</v>
      </c>
      <c r="CA141" s="26">
        <f>+HLOOKUP(BZ141,Sistema_Puntos!$Q$5:$Y$43,'Auxiliar General'!BV$5,FALSE)</f>
        <v>0</v>
      </c>
      <c r="CB141" s="26" t="str">
        <f>+IF(VLOOKUP($B141,'Lista Puestos Valorados'!$B$11:$BK$510,MATCH('Auxiliar General'!BV$4,'Lista Puestos Valorados'!$B$10:$BK$10,0),0)="","No relevante",VLOOKUP($B141,'Lista Puestos Valorados'!$B$11:$BK$510,MATCH('Auxiliar General'!BV$4,'Lista Puestos Valorados'!$B$10:$BK$10,0),0))</f>
        <v>No relevante</v>
      </c>
      <c r="CC141" s="26">
        <f>+HLOOKUP(CB141,Sistema_Puntos!$Q$5:$Y$43,'Auxiliar General'!BX$5,FALSE)</f>
        <v>0</v>
      </c>
      <c r="CD141" s="26" t="str">
        <f>+IF(VLOOKUP($B141,'Lista Puestos Valorados'!$B$11:$BK$510,MATCH('Auxiliar General'!BX$4,'Lista Puestos Valorados'!$B$10:$BK$10,0),0)="","No relevante",VLOOKUP($B141,'Lista Puestos Valorados'!$B$11:$BK$510,MATCH('Auxiliar General'!BX$4,'Lista Puestos Valorados'!$B$10:$BK$10,0),0))</f>
        <v>No relevante</v>
      </c>
      <c r="CE141" s="26">
        <f>+HLOOKUP(CD141,Sistema_Puntos!$Q$5:$Y$43,'Auxiliar General'!BZ$5,FALSE)</f>
        <v>0</v>
      </c>
      <c r="CF141" s="26" t="str">
        <f>+IF(VLOOKUP($B141,'Lista Puestos Valorados'!$B$11:$BK$510,MATCH('Auxiliar General'!BZ$4,'Lista Puestos Valorados'!$B$10:$BK$10,0),0)="","No relevante",VLOOKUP($B141,'Lista Puestos Valorados'!$B$11:$BK$510,MATCH('Auxiliar General'!BZ$4,'Lista Puestos Valorados'!$B$10:$BK$10,0),0))</f>
        <v>No relevante</v>
      </c>
      <c r="CG141" s="26">
        <f>+HLOOKUP(CF141,Sistema_Puntos!$Q$5:$Y$43,'Auxiliar General'!CB$5,FALSE)</f>
        <v>0</v>
      </c>
      <c r="CH141" s="29"/>
      <c r="CI141" s="29"/>
    </row>
    <row r="142" spans="2:87" ht="17.55" customHeight="1">
      <c r="B142" s="26">
        <f>+'Listado de Puestos'!B142</f>
        <v>132</v>
      </c>
      <c r="C142" s="26" t="str">
        <f>+IF('Lista Puestos Valorados'!C142="","",'Lista Puestos Valorados'!C142)</f>
        <v/>
      </c>
      <c r="D142" s="26" t="str">
        <f>+IF('Lista Puestos Valorados'!D142="","",'Lista Puestos Valorados'!D142)</f>
        <v/>
      </c>
      <c r="E142" s="26" t="str">
        <f>+IF('Lista Puestos Valorados'!E142="","",'Lista Puestos Valorados'!E142)</f>
        <v/>
      </c>
      <c r="F142" s="26" t="str">
        <f>+IF('Lista Puestos Valorados'!F142="","",'Lista Puestos Valorados'!F142)</f>
        <v/>
      </c>
      <c r="G142" s="26" t="str">
        <f>+IF('Lista Puestos Valorados'!G142="","",'Lista Puestos Valorados'!G142)</f>
        <v/>
      </c>
      <c r="H142" s="26" t="str">
        <f>+IF('Lista Puestos Valorados'!H142="","",'Lista Puestos Valorados'!H142)</f>
        <v/>
      </c>
      <c r="I142" s="26" t="str">
        <f>+IF('Lista Puestos Valorados'!I142="","",'Lista Puestos Valorados'!I142)</f>
        <v/>
      </c>
      <c r="J142" s="118" t="e">
        <f t="array" ref="J142">+IF(L142="","",_xlfn.IFS(L142&lt;='Cortes de Agrupacion'!$F$15,'Cortes de Agrupacion'!$E$15,'Resultados General'!L142&lt;='Cortes de Agrupacion'!$F$14,'Cortes de Agrupacion'!$E$14,'Resultados General'!L142&lt;='Cortes de Agrupacion'!$F$13,'Cortes de Agrupacion'!$E$13,L142&lt;='Cortes de Agrupacion'!$F$12,'Cortes de Agrupacion'!$E$12,'Resultados General'!L142&lt;='Cortes de Agrupacion'!$F$11,'Cortes de Agrupacion'!$E$11,'Resultados General'!L142&lt;='Cortes de Agrupacion'!$F$10,'Cortes de Agrupacion'!$E$10,'Resultados General'!L142&lt;='Cortes de Agrupacion'!$F$9,'Cortes de Agrupacion'!$E$9,'Resultados General'!L142&lt;='Cortes de Agrupacion'!$F$8,'Cortes de Agrupacion'!$E$8,'Resultados General'!L142&lt;='Cortes de Agrupacion'!$F$7,'Cortes de Agrupacion'!$E$7,'Resultados General'!L142&lt;='Cortes de Agrupacion'!$F$6,'Cortes de Agrupacion'!$E$6))</f>
        <v>#VALUE!</v>
      </c>
      <c r="K142" s="118" t="str">
        <f t="shared" si="4"/>
        <v/>
      </c>
      <c r="L142" s="124" t="e">
        <f>#VALUE!</f>
        <v>#VALUE!</v>
      </c>
      <c r="M142" s="26" t="e">
        <f ca="1">+_xlfn.IFNA(VLOOKUP(C142,'Distribución de puestos'!$B$8:$I$507,8,0),"")</f>
        <v>#NAME?</v>
      </c>
      <c r="N142" s="26" t="str">
        <f>+IF(VLOOKUP($B142,'Lista Puestos Valorados'!$B$11:$BK$510,MATCH('Auxiliar General'!H$4,'Lista Puestos Valorados'!$B$10:$BK$10,0),0)="","No relevante",VLOOKUP($B142,'Lista Puestos Valorados'!$B$11:$BK$510,MATCH('Auxiliar General'!H$4,'Lista Puestos Valorados'!$B$10:$BK$10,0),0))</f>
        <v>No relevante</v>
      </c>
      <c r="O142" s="26">
        <f>+HLOOKUP(N142,Sistema_Puntos!$Q$5:$Y$43,'Auxiliar General'!J$5,FALSE)</f>
        <v>0</v>
      </c>
      <c r="P142" s="26" t="str">
        <f>+IF(VLOOKUP($B142,'Lista Puestos Valorados'!$B$11:$BK$510,MATCH('Auxiliar General'!J$4,'Lista Puestos Valorados'!$B$10:$BK$10,0),0)="","No relevante",VLOOKUP($B142,'Lista Puestos Valorados'!$B$11:$BK$510,MATCH('Auxiliar General'!J$4,'Lista Puestos Valorados'!$B$10:$BK$10,0),0))</f>
        <v>No relevante</v>
      </c>
      <c r="Q142" s="26">
        <f>+HLOOKUP(P142,Sistema_Puntos!$Q$5:$Y$43,'Auxiliar General'!L$5,FALSE)</f>
        <v>0</v>
      </c>
      <c r="R142" s="26" t="str">
        <f>+IF(VLOOKUP($B142,'Lista Puestos Valorados'!$B$11:$BK$510,MATCH('Auxiliar General'!L$4,'Lista Puestos Valorados'!$B$10:$BK$10,0),0)="","No relevante",VLOOKUP($B142,'Lista Puestos Valorados'!$B$11:$BK$510,MATCH('Auxiliar General'!L$4,'Lista Puestos Valorados'!$B$10:$BK$10,0),0))</f>
        <v>No relevante</v>
      </c>
      <c r="S142" s="26">
        <f>+HLOOKUP(R142,Sistema_Puntos!$Q$5:$Y$43,'Auxiliar General'!N$5,FALSE)</f>
        <v>0</v>
      </c>
      <c r="T142" s="26" t="str">
        <f>+IF(VLOOKUP($B142,'Lista Puestos Valorados'!$B$11:$BK$510,MATCH('Auxiliar General'!N$4,'Lista Puestos Valorados'!$B$10:$BK$10,0),0)="","No relevante",VLOOKUP($B142,'Lista Puestos Valorados'!$B$11:$BK$510,MATCH('Auxiliar General'!N$4,'Lista Puestos Valorados'!$B$10:$BK$10,0),0))</f>
        <v>No relevante</v>
      </c>
      <c r="U142" s="26">
        <f>+HLOOKUP(T142,Sistema_Puntos!$Q$5:$Y$43,'Auxiliar General'!P$5,FALSE)</f>
        <v>0</v>
      </c>
      <c r="V142" s="26" t="str">
        <f>+IF(VLOOKUP($B142,'Lista Puestos Valorados'!$B$11:$BK$510,MATCH('Auxiliar General'!P$4,'Lista Puestos Valorados'!$B$10:$BK$10,0),0)="","No relevante",VLOOKUP($B142,'Lista Puestos Valorados'!$B$11:$BK$510,MATCH('Auxiliar General'!P$4,'Lista Puestos Valorados'!$B$10:$BK$10,0),0))</f>
        <v>No relevante</v>
      </c>
      <c r="W142" s="26">
        <f>+HLOOKUP(V142,Sistema_Puntos!$Q$5:$Y$43,'Auxiliar General'!R$5,FALSE)</f>
        <v>0</v>
      </c>
      <c r="X142" s="26" t="str">
        <f>+IF(VLOOKUP($B142,'Lista Puestos Valorados'!$B$11:$BK$510,MATCH('Auxiliar General'!R$4,'Lista Puestos Valorados'!$B$10:$BK$10,0),0)="","No relevante",VLOOKUP($B142,'Lista Puestos Valorados'!$B$11:$BK$510,MATCH('Auxiliar General'!R$4,'Lista Puestos Valorados'!$B$10:$BK$10,0),0))</f>
        <v>No relevante</v>
      </c>
      <c r="Y142" s="26">
        <f>+HLOOKUP(X142,Sistema_Puntos!$Q$5:$Y$43,'Auxiliar General'!T$5,FALSE)</f>
        <v>0</v>
      </c>
      <c r="Z142" s="26" t="str">
        <f>+IF(VLOOKUP($B142,'Lista Puestos Valorados'!$B$11:$BK$510,MATCH('Auxiliar General'!T$4,'Lista Puestos Valorados'!$B$10:$BK$10,0),0)="","No relevante",VLOOKUP($B142,'Lista Puestos Valorados'!$B$11:$BK$510,MATCH('Auxiliar General'!T$4,'Lista Puestos Valorados'!$B$10:$BK$10,0),0))</f>
        <v>No relevante</v>
      </c>
      <c r="AA142" s="26">
        <f>+HLOOKUP(Z142,Sistema_Puntos!$Q$5:$Y$43,'Auxiliar General'!V$5,FALSE)</f>
        <v>0</v>
      </c>
      <c r="AB142" s="26" t="str">
        <f>+IF(VLOOKUP($B142,'Lista Puestos Valorados'!$B$11:$BK$510,MATCH('Auxiliar General'!V$4,'Lista Puestos Valorados'!$B$10:$BK$10,0),0)="","No relevante",VLOOKUP($B142,'Lista Puestos Valorados'!$B$11:$BK$510,MATCH('Auxiliar General'!V$4,'Lista Puestos Valorados'!$B$10:$BK$10,0),0))</f>
        <v>No relevante</v>
      </c>
      <c r="AC142" s="26">
        <f>+HLOOKUP(AB142,Sistema_Puntos!$Q$5:$Y$43,'Auxiliar General'!X$5,FALSE)</f>
        <v>0</v>
      </c>
      <c r="AD142" s="26" t="str">
        <f>+IF(VLOOKUP($B142,'Lista Puestos Valorados'!$B$11:$BK$510,MATCH('Auxiliar General'!X$4,'Lista Puestos Valorados'!$B$10:$BK$10,0),0)="","No relevante",VLOOKUP($B142,'Lista Puestos Valorados'!$B$11:$BK$510,MATCH('Auxiliar General'!X$4,'Lista Puestos Valorados'!$B$10:$BK$10,0),0))</f>
        <v>No relevante</v>
      </c>
      <c r="AE142" s="26">
        <f>+HLOOKUP(AD142,Sistema_Puntos!$Q$5:$Y$43,'Auxiliar General'!Z$5,FALSE)</f>
        <v>0</v>
      </c>
      <c r="AF142" s="26" t="str">
        <f>+IF(VLOOKUP($B142,'Lista Puestos Valorados'!$B$11:$BK$510,MATCH('Auxiliar General'!Z$4,'Lista Puestos Valorados'!$B$10:$BK$10,0),0)="","No relevante",VLOOKUP($B142,'Lista Puestos Valorados'!$B$11:$BK$510,MATCH('Auxiliar General'!Z$4,'Lista Puestos Valorados'!$B$10:$BK$10,0),0))</f>
        <v>No relevante</v>
      </c>
      <c r="AG142" s="26">
        <f>+HLOOKUP(AF142,Sistema_Puntos!$Q$5:$Y$43,'Auxiliar General'!AB$5,FALSE)</f>
        <v>0</v>
      </c>
      <c r="AH142" s="26" t="str">
        <f>+IF(VLOOKUP($B142,'Lista Puestos Valorados'!$B$11:$BK$510,MATCH('Auxiliar General'!AB$4,'Lista Puestos Valorados'!$B$10:$BK$10,0),0)="","No relevante",VLOOKUP($B142,'Lista Puestos Valorados'!$B$11:$BK$510,MATCH('Auxiliar General'!AB$4,'Lista Puestos Valorados'!$B$10:$BK$10,0),0))</f>
        <v>No relevante</v>
      </c>
      <c r="AI142" s="26">
        <f>+HLOOKUP(AH142,Sistema_Puntos!$Q$5:$Y$43,'Auxiliar General'!AD$5,FALSE)</f>
        <v>0</v>
      </c>
      <c r="AJ142" s="26" t="str">
        <f>+IF(VLOOKUP($B142,'Lista Puestos Valorados'!$B$11:$BK$510,MATCH('Auxiliar General'!AD$4,'Lista Puestos Valorados'!$B$10:$BK$10,0),0)="","No relevante",VLOOKUP($B142,'Lista Puestos Valorados'!$B$11:$BK$510,MATCH('Auxiliar General'!AD$4,'Lista Puestos Valorados'!$B$10:$BK$10,0),0))</f>
        <v>No relevante</v>
      </c>
      <c r="AK142" s="26">
        <f>+HLOOKUP(AJ142,Sistema_Puntos!$Q$5:$Y$43,'Auxiliar General'!AF$5,FALSE)</f>
        <v>0</v>
      </c>
      <c r="AL142" s="26" t="str">
        <f>+IF(VLOOKUP($B142,'Lista Puestos Valorados'!$B$11:$BK$510,MATCH('Auxiliar General'!AF$4,'Lista Puestos Valorados'!$B$10:$BK$10,0),0)="","No relevante",VLOOKUP($B142,'Lista Puestos Valorados'!$B$11:$BK$510,MATCH('Auxiliar General'!AF$4,'Lista Puestos Valorados'!$B$10:$BK$10,0),0))</f>
        <v>No relevante</v>
      </c>
      <c r="AM142" s="26">
        <f>+HLOOKUP(AL142,Sistema_Puntos!$Q$5:$Y$43,'Auxiliar General'!AH$5,FALSE)</f>
        <v>0</v>
      </c>
      <c r="AN142" s="26" t="str">
        <f>+IF(VLOOKUP($B142,'Lista Puestos Valorados'!$B$11:$BK$510,MATCH('Auxiliar General'!AH$4,'Lista Puestos Valorados'!$B$10:$BK$10,0),0)="","No relevante",VLOOKUP($B142,'Lista Puestos Valorados'!$B$11:$BK$510,MATCH('Auxiliar General'!AH$4,'Lista Puestos Valorados'!$B$10:$BK$10,0),0))</f>
        <v>No relevante</v>
      </c>
      <c r="AO142" s="26">
        <f>+HLOOKUP(AN142,Sistema_Puntos!$Q$5:$Y$43,'Auxiliar General'!AJ$5,FALSE)</f>
        <v>0</v>
      </c>
      <c r="AP142" s="26" t="str">
        <f>+IF(VLOOKUP($B142,'Lista Puestos Valorados'!$B$11:$BK$510,MATCH('Auxiliar General'!AJ$4,'Lista Puestos Valorados'!$B$10:$BK$10,0),0)="","No relevante",VLOOKUP($B142,'Lista Puestos Valorados'!$B$11:$BK$510,MATCH('Auxiliar General'!AJ$4,'Lista Puestos Valorados'!$B$10:$BK$10,0),0))</f>
        <v>No relevante</v>
      </c>
      <c r="AQ142" s="26">
        <f>+HLOOKUP(AP142,Sistema_Puntos!$Q$5:$Y$43,'Auxiliar General'!AL$5,FALSE)</f>
        <v>0</v>
      </c>
      <c r="AR142" s="26" t="str">
        <f>+IF(VLOOKUP($B142,'Lista Puestos Valorados'!$B$11:$BK$510,MATCH('Auxiliar General'!AL$4,'Lista Puestos Valorados'!$B$10:$BK$10,0),0)="","No relevante",VLOOKUP($B142,'Lista Puestos Valorados'!$B$11:$BK$510,MATCH('Auxiliar General'!AL$4,'Lista Puestos Valorados'!$B$10:$BK$10,0),0))</f>
        <v>No relevante</v>
      </c>
      <c r="AS142" s="26">
        <f>+HLOOKUP(AR142,Sistema_Puntos!$Q$5:$Y$43,'Auxiliar General'!AN$5,FALSE)</f>
        <v>0</v>
      </c>
      <c r="AT142" s="26" t="str">
        <f>+IF(VLOOKUP($B142,'Lista Puestos Valorados'!$B$11:$BK$510,MATCH('Auxiliar General'!AN$4,'Lista Puestos Valorados'!$B$10:$BK$10,0),0)="","No relevante",VLOOKUP($B142,'Lista Puestos Valorados'!$B$11:$BK$510,MATCH('Auxiliar General'!AN$4,'Lista Puestos Valorados'!$B$10:$BK$10,0),0))</f>
        <v>No relevante</v>
      </c>
      <c r="AU142" s="26">
        <f>+HLOOKUP(AT142,Sistema_Puntos!$Q$5:$Y$43,'Auxiliar General'!AP$5,FALSE)</f>
        <v>0</v>
      </c>
      <c r="AV142" s="26" t="str">
        <f>+IF(VLOOKUP($B142,'Lista Puestos Valorados'!$B$11:$BK$510,MATCH('Auxiliar General'!AP$4,'Lista Puestos Valorados'!$B$10:$BK$10,0),0)="","No relevante",VLOOKUP($B142,'Lista Puestos Valorados'!$B$11:$BK$510,MATCH('Auxiliar General'!AP$4,'Lista Puestos Valorados'!$B$10:$BK$10,0),0))</f>
        <v>No relevante</v>
      </c>
      <c r="AW142" s="26">
        <f>+HLOOKUP(AV142,Sistema_Puntos!$Q$5:$Y$43,'Auxiliar General'!AR$5,FALSE)</f>
        <v>0</v>
      </c>
      <c r="AX142" s="26" t="str">
        <f>+IF(VLOOKUP($B142,'Lista Puestos Valorados'!$B$11:$BK$510,MATCH('Auxiliar General'!AR$4,'Lista Puestos Valorados'!$B$10:$BK$10,0),0)="","No relevante",VLOOKUP($B142,'Lista Puestos Valorados'!$B$11:$BK$510,MATCH('Auxiliar General'!AR$4,'Lista Puestos Valorados'!$B$10:$BK$10,0),0))</f>
        <v>No relevante</v>
      </c>
      <c r="AY142" s="26">
        <f>+HLOOKUP(AX142,Sistema_Puntos!$Q$5:$Y$43,'Auxiliar General'!AT$5,FALSE)</f>
        <v>0</v>
      </c>
      <c r="AZ142" s="26" t="str">
        <f>+IF(VLOOKUP($B142,'Lista Puestos Valorados'!$B$11:$BK$510,MATCH('Auxiliar General'!AT$4,'Lista Puestos Valorados'!$B$10:$BK$10,0),0)="","No relevante",VLOOKUP($B142,'Lista Puestos Valorados'!$B$11:$BK$510,MATCH('Auxiliar General'!AT$4,'Lista Puestos Valorados'!$B$10:$BK$10,0),0))</f>
        <v>No relevante</v>
      </c>
      <c r="BA142" s="26">
        <f>+HLOOKUP(AZ142,Sistema_Puntos!$Q$5:$Y$43,'Auxiliar General'!AV$5,FALSE)</f>
        <v>0</v>
      </c>
      <c r="BB142" s="26" t="str">
        <f>+IF(VLOOKUP($B142,'Lista Puestos Valorados'!$B$11:$BK$510,MATCH('Auxiliar General'!AV$4,'Lista Puestos Valorados'!$B$10:$BK$10,0),0)="","No relevante",VLOOKUP($B142,'Lista Puestos Valorados'!$B$11:$BK$510,MATCH('Auxiliar General'!AV$4,'Lista Puestos Valorados'!$B$10:$BK$10,0),0))</f>
        <v>No relevante</v>
      </c>
      <c r="BC142" s="26">
        <f>+HLOOKUP(BB142,Sistema_Puntos!$Q$5:$Y$43,'Auxiliar General'!AX$5,FALSE)</f>
        <v>0</v>
      </c>
      <c r="BD142" s="26" t="str">
        <f>+IF(VLOOKUP($B142,'Lista Puestos Valorados'!$B$11:$BK$510,MATCH('Auxiliar General'!AX$4,'Lista Puestos Valorados'!$B$10:$BK$10,0),0)="","No relevante",VLOOKUP($B142,'Lista Puestos Valorados'!$B$11:$BK$510,MATCH('Auxiliar General'!AX$4,'Lista Puestos Valorados'!$B$10:$BK$10,0),0))</f>
        <v>No relevante</v>
      </c>
      <c r="BE142" s="26">
        <f>+HLOOKUP(BD142,Sistema_Puntos!$Q$5:$Y$43,'Auxiliar General'!AZ$5,FALSE)</f>
        <v>0</v>
      </c>
      <c r="BF142" s="26" t="str">
        <f>+IF(VLOOKUP($B142,'Lista Puestos Valorados'!$B$11:$BK$510,MATCH('Auxiliar General'!AZ$4,'Lista Puestos Valorados'!$B$10:$BK$10,0),0)="","No relevante",VLOOKUP($B142,'Lista Puestos Valorados'!$B$11:$BK$510,MATCH('Auxiliar General'!AZ$4,'Lista Puestos Valorados'!$B$10:$BK$10,0),0))</f>
        <v>No relevante</v>
      </c>
      <c r="BG142" s="26">
        <f>+HLOOKUP(BF142,Sistema_Puntos!$Q$5:$Y$43,'Auxiliar General'!BB$5,FALSE)</f>
        <v>0</v>
      </c>
      <c r="BH142" s="26" t="str">
        <f>+IF(VLOOKUP($B142,'Lista Puestos Valorados'!$B$11:$BK$510,MATCH('Auxiliar General'!BB$4,'Lista Puestos Valorados'!$B$10:$BK$10,0),0)="","No relevante",VLOOKUP($B142,'Lista Puestos Valorados'!$B$11:$BK$510,MATCH('Auxiliar General'!BB$4,'Lista Puestos Valorados'!$B$10:$BK$10,0),0))</f>
        <v>No relevante</v>
      </c>
      <c r="BI142" s="26">
        <f>+HLOOKUP(BH142,Sistema_Puntos!$Q$5:$Y$43,'Auxiliar General'!BD$5,FALSE)</f>
        <v>0</v>
      </c>
      <c r="BJ142" s="26" t="str">
        <f>+IF(VLOOKUP($B142,'Lista Puestos Valorados'!$B$11:$BK$510,MATCH('Auxiliar General'!BD$4,'Lista Puestos Valorados'!$B$10:$BK$10,0),0)="","No relevante",VLOOKUP($B142,'Lista Puestos Valorados'!$B$11:$BK$510,MATCH('Auxiliar General'!BD$4,'Lista Puestos Valorados'!$B$10:$BK$10,0),0))</f>
        <v>No relevante</v>
      </c>
      <c r="BK142" s="26">
        <f>+HLOOKUP(BJ142,Sistema_Puntos!$Q$5:$Y$43,'Auxiliar General'!BF$5,FALSE)</f>
        <v>0</v>
      </c>
      <c r="BL142" s="26" t="str">
        <f>+IF(VLOOKUP($B142,'Lista Puestos Valorados'!$B$11:$BK$510,MATCH('Auxiliar General'!BF$4,'Lista Puestos Valorados'!$B$10:$BK$10,0),0)="","No relevante",VLOOKUP($B142,'Lista Puestos Valorados'!$B$11:$BK$510,MATCH('Auxiliar General'!BF$4,'Lista Puestos Valorados'!$B$10:$BK$10,0),0))</f>
        <v>No relevante</v>
      </c>
      <c r="BM142" s="26">
        <f>+HLOOKUP(BL142,Sistema_Puntos!$Q$5:$Y$43,'Auxiliar General'!BH$5,FALSE)</f>
        <v>0</v>
      </c>
      <c r="BN142" s="26" t="str">
        <f>+IF(VLOOKUP($B142,'Lista Puestos Valorados'!$B$11:$BK$510,MATCH('Auxiliar General'!BH$4,'Lista Puestos Valorados'!$B$10:$BK$10,0),0)="","No relevante",VLOOKUP($B142,'Lista Puestos Valorados'!$B$11:$BK$510,MATCH('Auxiliar General'!BH$4,'Lista Puestos Valorados'!$B$10:$BK$10,0),0))</f>
        <v>No relevante</v>
      </c>
      <c r="BO142" s="26">
        <f>+HLOOKUP(BN142,Sistema_Puntos!$Q$5:$Y$43,'Auxiliar General'!BJ$5,FALSE)</f>
        <v>0</v>
      </c>
      <c r="BP142" s="26" t="str">
        <f>+IF(VLOOKUP($B142,'Lista Puestos Valorados'!$B$11:$BK$510,MATCH('Auxiliar General'!BJ$4,'Lista Puestos Valorados'!$B$10:$BK$10,0),0)="","No relevante",VLOOKUP($B142,'Lista Puestos Valorados'!$B$11:$BK$510,MATCH('Auxiliar General'!BJ$4,'Lista Puestos Valorados'!$B$10:$BK$10,0),0))</f>
        <v>No relevante</v>
      </c>
      <c r="BQ142" s="26">
        <f>+HLOOKUP(BP142,Sistema_Puntos!$Q$5:$Y$43,'Auxiliar General'!BL$5,FALSE)</f>
        <v>0</v>
      </c>
      <c r="BR142" s="26" t="str">
        <f>+IF(VLOOKUP($B142,'Lista Puestos Valorados'!$B$11:$BK$510,MATCH('Auxiliar General'!BL$4,'Lista Puestos Valorados'!$B$10:$BK$10,0),0)="","No relevante",VLOOKUP($B142,'Lista Puestos Valorados'!$B$11:$BK$510,MATCH('Auxiliar General'!BL$4,'Lista Puestos Valorados'!$B$10:$BK$10,0),0))</f>
        <v>No relevante</v>
      </c>
      <c r="BS142" s="26">
        <f>+HLOOKUP(BR142,Sistema_Puntos!$Q$5:$Y$43,'Auxiliar General'!BN$5,FALSE)</f>
        <v>0</v>
      </c>
      <c r="BT142" s="26" t="str">
        <f>+IF(VLOOKUP($B142,'Lista Puestos Valorados'!$B$11:$BK$510,MATCH('Auxiliar General'!BN$4,'Lista Puestos Valorados'!$B$10:$BK$10,0),0)="","No relevante",VLOOKUP($B142,'Lista Puestos Valorados'!$B$11:$BK$510,MATCH('Auxiliar General'!BN$4,'Lista Puestos Valorados'!$B$10:$BK$10,0),0))</f>
        <v>No relevante</v>
      </c>
      <c r="BU142" s="26">
        <f>+HLOOKUP(BT142,Sistema_Puntos!$Q$5:$Y$43,'Auxiliar General'!BP$5,FALSE)</f>
        <v>0</v>
      </c>
      <c r="BV142" s="26" t="str">
        <f>+IF(VLOOKUP($B142,'Lista Puestos Valorados'!$B$11:$BK$510,MATCH('Auxiliar General'!BP$4,'Lista Puestos Valorados'!$B$10:$BK$10,0),0)="","No relevante",VLOOKUP($B142,'Lista Puestos Valorados'!$B$11:$BK$510,MATCH('Auxiliar General'!BP$4,'Lista Puestos Valorados'!$B$10:$BK$10,0),0))</f>
        <v>No relevante</v>
      </c>
      <c r="BW142" s="26">
        <f>+HLOOKUP(BV142,Sistema_Puntos!$Q$5:$Y$43,'Auxiliar General'!BR$5,FALSE)</f>
        <v>0</v>
      </c>
      <c r="BX142" s="26" t="str">
        <f>+IF(VLOOKUP($B142,'Lista Puestos Valorados'!$B$11:$BK$510,MATCH('Auxiliar General'!BR$4,'Lista Puestos Valorados'!$B$10:$BK$10,0),0)="","No relevante",VLOOKUP($B142,'Lista Puestos Valorados'!$B$11:$BK$510,MATCH('Auxiliar General'!BR$4,'Lista Puestos Valorados'!$B$10:$BK$10,0),0))</f>
        <v>No relevante</v>
      </c>
      <c r="BY142" s="26">
        <f>+HLOOKUP(BX142,Sistema_Puntos!$Q$5:$Y$43,'Auxiliar General'!BT$5,FALSE)</f>
        <v>0</v>
      </c>
      <c r="BZ142" s="26" t="str">
        <f>+IF(VLOOKUP($B142,'Lista Puestos Valorados'!$B$11:$BK$510,MATCH('Auxiliar General'!BT$4,'Lista Puestos Valorados'!$B$10:$BK$10,0),0)="","No relevante",VLOOKUP($B142,'Lista Puestos Valorados'!$B$11:$BK$510,MATCH('Auxiliar General'!BT$4,'Lista Puestos Valorados'!$B$10:$BK$10,0),0))</f>
        <v>No relevante</v>
      </c>
      <c r="CA142" s="26">
        <f>+HLOOKUP(BZ142,Sistema_Puntos!$Q$5:$Y$43,'Auxiliar General'!BV$5,FALSE)</f>
        <v>0</v>
      </c>
      <c r="CB142" s="26" t="str">
        <f>+IF(VLOOKUP($B142,'Lista Puestos Valorados'!$B$11:$BK$510,MATCH('Auxiliar General'!BV$4,'Lista Puestos Valorados'!$B$10:$BK$10,0),0)="","No relevante",VLOOKUP($B142,'Lista Puestos Valorados'!$B$11:$BK$510,MATCH('Auxiliar General'!BV$4,'Lista Puestos Valorados'!$B$10:$BK$10,0),0))</f>
        <v>No relevante</v>
      </c>
      <c r="CC142" s="26">
        <f>+HLOOKUP(CB142,Sistema_Puntos!$Q$5:$Y$43,'Auxiliar General'!BX$5,FALSE)</f>
        <v>0</v>
      </c>
      <c r="CD142" s="26" t="str">
        <f>+IF(VLOOKUP($B142,'Lista Puestos Valorados'!$B$11:$BK$510,MATCH('Auxiliar General'!BX$4,'Lista Puestos Valorados'!$B$10:$BK$10,0),0)="","No relevante",VLOOKUP($B142,'Lista Puestos Valorados'!$B$11:$BK$510,MATCH('Auxiliar General'!BX$4,'Lista Puestos Valorados'!$B$10:$BK$10,0),0))</f>
        <v>No relevante</v>
      </c>
      <c r="CE142" s="26">
        <f>+HLOOKUP(CD142,Sistema_Puntos!$Q$5:$Y$43,'Auxiliar General'!BZ$5,FALSE)</f>
        <v>0</v>
      </c>
      <c r="CF142" s="26" t="str">
        <f>+IF(VLOOKUP($B142,'Lista Puestos Valorados'!$B$11:$BK$510,MATCH('Auxiliar General'!BZ$4,'Lista Puestos Valorados'!$B$10:$BK$10,0),0)="","No relevante",VLOOKUP($B142,'Lista Puestos Valorados'!$B$11:$BK$510,MATCH('Auxiliar General'!BZ$4,'Lista Puestos Valorados'!$B$10:$BK$10,0),0))</f>
        <v>No relevante</v>
      </c>
      <c r="CG142" s="26">
        <f>+HLOOKUP(CF142,Sistema_Puntos!$Q$5:$Y$43,'Auxiliar General'!CB$5,FALSE)</f>
        <v>0</v>
      </c>
      <c r="CH142" s="29"/>
      <c r="CI142" s="29"/>
    </row>
    <row r="143" spans="2:87" ht="17.55" customHeight="1">
      <c r="B143" s="26">
        <f>+'Listado de Puestos'!B143</f>
        <v>133</v>
      </c>
      <c r="C143" s="26" t="str">
        <f>+IF('Lista Puestos Valorados'!C143="","",'Lista Puestos Valorados'!C143)</f>
        <v/>
      </c>
      <c r="D143" s="26" t="str">
        <f>+IF('Lista Puestos Valorados'!D143="","",'Lista Puestos Valorados'!D143)</f>
        <v/>
      </c>
      <c r="E143" s="26" t="str">
        <f>+IF('Lista Puestos Valorados'!E143="","",'Lista Puestos Valorados'!E143)</f>
        <v/>
      </c>
      <c r="F143" s="26" t="str">
        <f>+IF('Lista Puestos Valorados'!F143="","",'Lista Puestos Valorados'!F143)</f>
        <v/>
      </c>
      <c r="G143" s="26" t="str">
        <f>+IF('Lista Puestos Valorados'!G143="","",'Lista Puestos Valorados'!G143)</f>
        <v/>
      </c>
      <c r="H143" s="26" t="str">
        <f>+IF('Lista Puestos Valorados'!H143="","",'Lista Puestos Valorados'!H143)</f>
        <v/>
      </c>
      <c r="I143" s="26" t="str">
        <f>+IF('Lista Puestos Valorados'!I143="","",'Lista Puestos Valorados'!I143)</f>
        <v/>
      </c>
      <c r="J143" s="118" t="e">
        <f t="array" ref="J143">+IF(L143="","",_xlfn.IFS(L143&lt;='Cortes de Agrupacion'!$F$15,'Cortes de Agrupacion'!$E$15,'Resultados General'!L143&lt;='Cortes de Agrupacion'!$F$14,'Cortes de Agrupacion'!$E$14,'Resultados General'!L143&lt;='Cortes de Agrupacion'!$F$13,'Cortes de Agrupacion'!$E$13,L143&lt;='Cortes de Agrupacion'!$F$12,'Cortes de Agrupacion'!$E$12,'Resultados General'!L143&lt;='Cortes de Agrupacion'!$F$11,'Cortes de Agrupacion'!$E$11,'Resultados General'!L143&lt;='Cortes de Agrupacion'!$F$10,'Cortes de Agrupacion'!$E$10,'Resultados General'!L143&lt;='Cortes de Agrupacion'!$F$9,'Cortes de Agrupacion'!$E$9,'Resultados General'!L143&lt;='Cortes de Agrupacion'!$F$8,'Cortes de Agrupacion'!$E$8,'Resultados General'!L143&lt;='Cortes de Agrupacion'!$F$7,'Cortes de Agrupacion'!$E$7,'Resultados General'!L143&lt;='Cortes de Agrupacion'!$F$6,'Cortes de Agrupacion'!$E$6))</f>
        <v>#VALUE!</v>
      </c>
      <c r="K143" s="118" t="str">
        <f t="shared" si="4"/>
        <v/>
      </c>
      <c r="L143" s="124" t="e">
        <f>#VALUE!</f>
        <v>#VALUE!</v>
      </c>
      <c r="M143" s="26" t="e">
        <f ca="1">+_xlfn.IFNA(VLOOKUP(C143,'Distribución de puestos'!$B$8:$I$507,8,0),"")</f>
        <v>#NAME?</v>
      </c>
      <c r="N143" s="26" t="str">
        <f>+IF(VLOOKUP($B143,'Lista Puestos Valorados'!$B$11:$BK$510,MATCH('Auxiliar General'!H$4,'Lista Puestos Valorados'!$B$10:$BK$10,0),0)="","No relevante",VLOOKUP($B143,'Lista Puestos Valorados'!$B$11:$BK$510,MATCH('Auxiliar General'!H$4,'Lista Puestos Valorados'!$B$10:$BK$10,0),0))</f>
        <v>No relevante</v>
      </c>
      <c r="O143" s="26">
        <f>+HLOOKUP(N143,Sistema_Puntos!$Q$5:$Y$43,'Auxiliar General'!J$5,FALSE)</f>
        <v>0</v>
      </c>
      <c r="P143" s="26" t="str">
        <f>+IF(VLOOKUP($B143,'Lista Puestos Valorados'!$B$11:$BK$510,MATCH('Auxiliar General'!J$4,'Lista Puestos Valorados'!$B$10:$BK$10,0),0)="","No relevante",VLOOKUP($B143,'Lista Puestos Valorados'!$B$11:$BK$510,MATCH('Auxiliar General'!J$4,'Lista Puestos Valorados'!$B$10:$BK$10,0),0))</f>
        <v>No relevante</v>
      </c>
      <c r="Q143" s="26">
        <f>+HLOOKUP(P143,Sistema_Puntos!$Q$5:$Y$43,'Auxiliar General'!L$5,FALSE)</f>
        <v>0</v>
      </c>
      <c r="R143" s="26" t="str">
        <f>+IF(VLOOKUP($B143,'Lista Puestos Valorados'!$B$11:$BK$510,MATCH('Auxiliar General'!L$4,'Lista Puestos Valorados'!$B$10:$BK$10,0),0)="","No relevante",VLOOKUP($B143,'Lista Puestos Valorados'!$B$11:$BK$510,MATCH('Auxiliar General'!L$4,'Lista Puestos Valorados'!$B$10:$BK$10,0),0))</f>
        <v>No relevante</v>
      </c>
      <c r="S143" s="26">
        <f>+HLOOKUP(R143,Sistema_Puntos!$Q$5:$Y$43,'Auxiliar General'!N$5,FALSE)</f>
        <v>0</v>
      </c>
      <c r="T143" s="26" t="str">
        <f>+IF(VLOOKUP($B143,'Lista Puestos Valorados'!$B$11:$BK$510,MATCH('Auxiliar General'!N$4,'Lista Puestos Valorados'!$B$10:$BK$10,0),0)="","No relevante",VLOOKUP($B143,'Lista Puestos Valorados'!$B$11:$BK$510,MATCH('Auxiliar General'!N$4,'Lista Puestos Valorados'!$B$10:$BK$10,0),0))</f>
        <v>No relevante</v>
      </c>
      <c r="U143" s="26">
        <f>+HLOOKUP(T143,Sistema_Puntos!$Q$5:$Y$43,'Auxiliar General'!P$5,FALSE)</f>
        <v>0</v>
      </c>
      <c r="V143" s="26" t="str">
        <f>+IF(VLOOKUP($B143,'Lista Puestos Valorados'!$B$11:$BK$510,MATCH('Auxiliar General'!P$4,'Lista Puestos Valorados'!$B$10:$BK$10,0),0)="","No relevante",VLOOKUP($B143,'Lista Puestos Valorados'!$B$11:$BK$510,MATCH('Auxiliar General'!P$4,'Lista Puestos Valorados'!$B$10:$BK$10,0),0))</f>
        <v>No relevante</v>
      </c>
      <c r="W143" s="26">
        <f>+HLOOKUP(V143,Sistema_Puntos!$Q$5:$Y$43,'Auxiliar General'!R$5,FALSE)</f>
        <v>0</v>
      </c>
      <c r="X143" s="26" t="str">
        <f>+IF(VLOOKUP($B143,'Lista Puestos Valorados'!$B$11:$BK$510,MATCH('Auxiliar General'!R$4,'Lista Puestos Valorados'!$B$10:$BK$10,0),0)="","No relevante",VLOOKUP($B143,'Lista Puestos Valorados'!$B$11:$BK$510,MATCH('Auxiliar General'!R$4,'Lista Puestos Valorados'!$B$10:$BK$10,0),0))</f>
        <v>No relevante</v>
      </c>
      <c r="Y143" s="26">
        <f>+HLOOKUP(X143,Sistema_Puntos!$Q$5:$Y$43,'Auxiliar General'!T$5,FALSE)</f>
        <v>0</v>
      </c>
      <c r="Z143" s="26" t="str">
        <f>+IF(VLOOKUP($B143,'Lista Puestos Valorados'!$B$11:$BK$510,MATCH('Auxiliar General'!T$4,'Lista Puestos Valorados'!$B$10:$BK$10,0),0)="","No relevante",VLOOKUP($B143,'Lista Puestos Valorados'!$B$11:$BK$510,MATCH('Auxiliar General'!T$4,'Lista Puestos Valorados'!$B$10:$BK$10,0),0))</f>
        <v>No relevante</v>
      </c>
      <c r="AA143" s="26">
        <f>+HLOOKUP(Z143,Sistema_Puntos!$Q$5:$Y$43,'Auxiliar General'!V$5,FALSE)</f>
        <v>0</v>
      </c>
      <c r="AB143" s="26" t="str">
        <f>+IF(VLOOKUP($B143,'Lista Puestos Valorados'!$B$11:$BK$510,MATCH('Auxiliar General'!V$4,'Lista Puestos Valorados'!$B$10:$BK$10,0),0)="","No relevante",VLOOKUP($B143,'Lista Puestos Valorados'!$B$11:$BK$510,MATCH('Auxiliar General'!V$4,'Lista Puestos Valorados'!$B$10:$BK$10,0),0))</f>
        <v>No relevante</v>
      </c>
      <c r="AC143" s="26">
        <f>+HLOOKUP(AB143,Sistema_Puntos!$Q$5:$Y$43,'Auxiliar General'!X$5,FALSE)</f>
        <v>0</v>
      </c>
      <c r="AD143" s="26" t="str">
        <f>+IF(VLOOKUP($B143,'Lista Puestos Valorados'!$B$11:$BK$510,MATCH('Auxiliar General'!X$4,'Lista Puestos Valorados'!$B$10:$BK$10,0),0)="","No relevante",VLOOKUP($B143,'Lista Puestos Valorados'!$B$11:$BK$510,MATCH('Auxiliar General'!X$4,'Lista Puestos Valorados'!$B$10:$BK$10,0),0))</f>
        <v>No relevante</v>
      </c>
      <c r="AE143" s="26">
        <f>+HLOOKUP(AD143,Sistema_Puntos!$Q$5:$Y$43,'Auxiliar General'!Z$5,FALSE)</f>
        <v>0</v>
      </c>
      <c r="AF143" s="26" t="str">
        <f>+IF(VLOOKUP($B143,'Lista Puestos Valorados'!$B$11:$BK$510,MATCH('Auxiliar General'!Z$4,'Lista Puestos Valorados'!$B$10:$BK$10,0),0)="","No relevante",VLOOKUP($B143,'Lista Puestos Valorados'!$B$11:$BK$510,MATCH('Auxiliar General'!Z$4,'Lista Puestos Valorados'!$B$10:$BK$10,0),0))</f>
        <v>No relevante</v>
      </c>
      <c r="AG143" s="26">
        <f>+HLOOKUP(AF143,Sistema_Puntos!$Q$5:$Y$43,'Auxiliar General'!AB$5,FALSE)</f>
        <v>0</v>
      </c>
      <c r="AH143" s="26" t="str">
        <f>+IF(VLOOKUP($B143,'Lista Puestos Valorados'!$B$11:$BK$510,MATCH('Auxiliar General'!AB$4,'Lista Puestos Valorados'!$B$10:$BK$10,0),0)="","No relevante",VLOOKUP($B143,'Lista Puestos Valorados'!$B$11:$BK$510,MATCH('Auxiliar General'!AB$4,'Lista Puestos Valorados'!$B$10:$BK$10,0),0))</f>
        <v>No relevante</v>
      </c>
      <c r="AI143" s="26">
        <f>+HLOOKUP(AH143,Sistema_Puntos!$Q$5:$Y$43,'Auxiliar General'!AD$5,FALSE)</f>
        <v>0</v>
      </c>
      <c r="AJ143" s="26" t="str">
        <f>+IF(VLOOKUP($B143,'Lista Puestos Valorados'!$B$11:$BK$510,MATCH('Auxiliar General'!AD$4,'Lista Puestos Valorados'!$B$10:$BK$10,0),0)="","No relevante",VLOOKUP($B143,'Lista Puestos Valorados'!$B$11:$BK$510,MATCH('Auxiliar General'!AD$4,'Lista Puestos Valorados'!$B$10:$BK$10,0),0))</f>
        <v>No relevante</v>
      </c>
      <c r="AK143" s="26">
        <f>+HLOOKUP(AJ143,Sistema_Puntos!$Q$5:$Y$43,'Auxiliar General'!AF$5,FALSE)</f>
        <v>0</v>
      </c>
      <c r="AL143" s="26" t="str">
        <f>+IF(VLOOKUP($B143,'Lista Puestos Valorados'!$B$11:$BK$510,MATCH('Auxiliar General'!AF$4,'Lista Puestos Valorados'!$B$10:$BK$10,0),0)="","No relevante",VLOOKUP($B143,'Lista Puestos Valorados'!$B$11:$BK$510,MATCH('Auxiliar General'!AF$4,'Lista Puestos Valorados'!$B$10:$BK$10,0),0))</f>
        <v>No relevante</v>
      </c>
      <c r="AM143" s="26">
        <f>+HLOOKUP(AL143,Sistema_Puntos!$Q$5:$Y$43,'Auxiliar General'!AH$5,FALSE)</f>
        <v>0</v>
      </c>
      <c r="AN143" s="26" t="str">
        <f>+IF(VLOOKUP($B143,'Lista Puestos Valorados'!$B$11:$BK$510,MATCH('Auxiliar General'!AH$4,'Lista Puestos Valorados'!$B$10:$BK$10,0),0)="","No relevante",VLOOKUP($B143,'Lista Puestos Valorados'!$B$11:$BK$510,MATCH('Auxiliar General'!AH$4,'Lista Puestos Valorados'!$B$10:$BK$10,0),0))</f>
        <v>No relevante</v>
      </c>
      <c r="AO143" s="26">
        <f>+HLOOKUP(AN143,Sistema_Puntos!$Q$5:$Y$43,'Auxiliar General'!AJ$5,FALSE)</f>
        <v>0</v>
      </c>
      <c r="AP143" s="26" t="str">
        <f>+IF(VLOOKUP($B143,'Lista Puestos Valorados'!$B$11:$BK$510,MATCH('Auxiliar General'!AJ$4,'Lista Puestos Valorados'!$B$10:$BK$10,0),0)="","No relevante",VLOOKUP($B143,'Lista Puestos Valorados'!$B$11:$BK$510,MATCH('Auxiliar General'!AJ$4,'Lista Puestos Valorados'!$B$10:$BK$10,0),0))</f>
        <v>No relevante</v>
      </c>
      <c r="AQ143" s="26">
        <f>+HLOOKUP(AP143,Sistema_Puntos!$Q$5:$Y$43,'Auxiliar General'!AL$5,FALSE)</f>
        <v>0</v>
      </c>
      <c r="AR143" s="26" t="str">
        <f>+IF(VLOOKUP($B143,'Lista Puestos Valorados'!$B$11:$BK$510,MATCH('Auxiliar General'!AL$4,'Lista Puestos Valorados'!$B$10:$BK$10,0),0)="","No relevante",VLOOKUP($B143,'Lista Puestos Valorados'!$B$11:$BK$510,MATCH('Auxiliar General'!AL$4,'Lista Puestos Valorados'!$B$10:$BK$10,0),0))</f>
        <v>No relevante</v>
      </c>
      <c r="AS143" s="26">
        <f>+HLOOKUP(AR143,Sistema_Puntos!$Q$5:$Y$43,'Auxiliar General'!AN$5,FALSE)</f>
        <v>0</v>
      </c>
      <c r="AT143" s="26" t="str">
        <f>+IF(VLOOKUP($B143,'Lista Puestos Valorados'!$B$11:$BK$510,MATCH('Auxiliar General'!AN$4,'Lista Puestos Valorados'!$B$10:$BK$10,0),0)="","No relevante",VLOOKUP($B143,'Lista Puestos Valorados'!$B$11:$BK$510,MATCH('Auxiliar General'!AN$4,'Lista Puestos Valorados'!$B$10:$BK$10,0),0))</f>
        <v>No relevante</v>
      </c>
      <c r="AU143" s="26">
        <f>+HLOOKUP(AT143,Sistema_Puntos!$Q$5:$Y$43,'Auxiliar General'!AP$5,FALSE)</f>
        <v>0</v>
      </c>
      <c r="AV143" s="26" t="str">
        <f>+IF(VLOOKUP($B143,'Lista Puestos Valorados'!$B$11:$BK$510,MATCH('Auxiliar General'!AP$4,'Lista Puestos Valorados'!$B$10:$BK$10,0),0)="","No relevante",VLOOKUP($B143,'Lista Puestos Valorados'!$B$11:$BK$510,MATCH('Auxiliar General'!AP$4,'Lista Puestos Valorados'!$B$10:$BK$10,0),0))</f>
        <v>No relevante</v>
      </c>
      <c r="AW143" s="26">
        <f>+HLOOKUP(AV143,Sistema_Puntos!$Q$5:$Y$43,'Auxiliar General'!AR$5,FALSE)</f>
        <v>0</v>
      </c>
      <c r="AX143" s="26" t="str">
        <f>+IF(VLOOKUP($B143,'Lista Puestos Valorados'!$B$11:$BK$510,MATCH('Auxiliar General'!AR$4,'Lista Puestos Valorados'!$B$10:$BK$10,0),0)="","No relevante",VLOOKUP($B143,'Lista Puestos Valorados'!$B$11:$BK$510,MATCH('Auxiliar General'!AR$4,'Lista Puestos Valorados'!$B$10:$BK$10,0),0))</f>
        <v>No relevante</v>
      </c>
      <c r="AY143" s="26">
        <f>+HLOOKUP(AX143,Sistema_Puntos!$Q$5:$Y$43,'Auxiliar General'!AT$5,FALSE)</f>
        <v>0</v>
      </c>
      <c r="AZ143" s="26" t="str">
        <f>+IF(VLOOKUP($B143,'Lista Puestos Valorados'!$B$11:$BK$510,MATCH('Auxiliar General'!AT$4,'Lista Puestos Valorados'!$B$10:$BK$10,0),0)="","No relevante",VLOOKUP($B143,'Lista Puestos Valorados'!$B$11:$BK$510,MATCH('Auxiliar General'!AT$4,'Lista Puestos Valorados'!$B$10:$BK$10,0),0))</f>
        <v>No relevante</v>
      </c>
      <c r="BA143" s="26">
        <f>+HLOOKUP(AZ143,Sistema_Puntos!$Q$5:$Y$43,'Auxiliar General'!AV$5,FALSE)</f>
        <v>0</v>
      </c>
      <c r="BB143" s="26" t="str">
        <f>+IF(VLOOKUP($B143,'Lista Puestos Valorados'!$B$11:$BK$510,MATCH('Auxiliar General'!AV$4,'Lista Puestos Valorados'!$B$10:$BK$10,0),0)="","No relevante",VLOOKUP($B143,'Lista Puestos Valorados'!$B$11:$BK$510,MATCH('Auxiliar General'!AV$4,'Lista Puestos Valorados'!$B$10:$BK$10,0),0))</f>
        <v>No relevante</v>
      </c>
      <c r="BC143" s="26">
        <f>+HLOOKUP(BB143,Sistema_Puntos!$Q$5:$Y$43,'Auxiliar General'!AX$5,FALSE)</f>
        <v>0</v>
      </c>
      <c r="BD143" s="26" t="str">
        <f>+IF(VLOOKUP($B143,'Lista Puestos Valorados'!$B$11:$BK$510,MATCH('Auxiliar General'!AX$4,'Lista Puestos Valorados'!$B$10:$BK$10,0),0)="","No relevante",VLOOKUP($B143,'Lista Puestos Valorados'!$B$11:$BK$510,MATCH('Auxiliar General'!AX$4,'Lista Puestos Valorados'!$B$10:$BK$10,0),0))</f>
        <v>No relevante</v>
      </c>
      <c r="BE143" s="26">
        <f>+HLOOKUP(BD143,Sistema_Puntos!$Q$5:$Y$43,'Auxiliar General'!AZ$5,FALSE)</f>
        <v>0</v>
      </c>
      <c r="BF143" s="26" t="str">
        <f>+IF(VLOOKUP($B143,'Lista Puestos Valorados'!$B$11:$BK$510,MATCH('Auxiliar General'!AZ$4,'Lista Puestos Valorados'!$B$10:$BK$10,0),0)="","No relevante",VLOOKUP($B143,'Lista Puestos Valorados'!$B$11:$BK$510,MATCH('Auxiliar General'!AZ$4,'Lista Puestos Valorados'!$B$10:$BK$10,0),0))</f>
        <v>No relevante</v>
      </c>
      <c r="BG143" s="26">
        <f>+HLOOKUP(BF143,Sistema_Puntos!$Q$5:$Y$43,'Auxiliar General'!BB$5,FALSE)</f>
        <v>0</v>
      </c>
      <c r="BH143" s="26" t="str">
        <f>+IF(VLOOKUP($B143,'Lista Puestos Valorados'!$B$11:$BK$510,MATCH('Auxiliar General'!BB$4,'Lista Puestos Valorados'!$B$10:$BK$10,0),0)="","No relevante",VLOOKUP($B143,'Lista Puestos Valorados'!$B$11:$BK$510,MATCH('Auxiliar General'!BB$4,'Lista Puestos Valorados'!$B$10:$BK$10,0),0))</f>
        <v>No relevante</v>
      </c>
      <c r="BI143" s="26">
        <f>+HLOOKUP(BH143,Sistema_Puntos!$Q$5:$Y$43,'Auxiliar General'!BD$5,FALSE)</f>
        <v>0</v>
      </c>
      <c r="BJ143" s="26" t="str">
        <f>+IF(VLOOKUP($B143,'Lista Puestos Valorados'!$B$11:$BK$510,MATCH('Auxiliar General'!BD$4,'Lista Puestos Valorados'!$B$10:$BK$10,0),0)="","No relevante",VLOOKUP($B143,'Lista Puestos Valorados'!$B$11:$BK$510,MATCH('Auxiliar General'!BD$4,'Lista Puestos Valorados'!$B$10:$BK$10,0),0))</f>
        <v>No relevante</v>
      </c>
      <c r="BK143" s="26">
        <f>+HLOOKUP(BJ143,Sistema_Puntos!$Q$5:$Y$43,'Auxiliar General'!BF$5,FALSE)</f>
        <v>0</v>
      </c>
      <c r="BL143" s="26" t="str">
        <f>+IF(VLOOKUP($B143,'Lista Puestos Valorados'!$B$11:$BK$510,MATCH('Auxiliar General'!BF$4,'Lista Puestos Valorados'!$B$10:$BK$10,0),0)="","No relevante",VLOOKUP($B143,'Lista Puestos Valorados'!$B$11:$BK$510,MATCH('Auxiliar General'!BF$4,'Lista Puestos Valorados'!$B$10:$BK$10,0),0))</f>
        <v>No relevante</v>
      </c>
      <c r="BM143" s="26">
        <f>+HLOOKUP(BL143,Sistema_Puntos!$Q$5:$Y$43,'Auxiliar General'!BH$5,FALSE)</f>
        <v>0</v>
      </c>
      <c r="BN143" s="26" t="str">
        <f>+IF(VLOOKUP($B143,'Lista Puestos Valorados'!$B$11:$BK$510,MATCH('Auxiliar General'!BH$4,'Lista Puestos Valorados'!$B$10:$BK$10,0),0)="","No relevante",VLOOKUP($B143,'Lista Puestos Valorados'!$B$11:$BK$510,MATCH('Auxiliar General'!BH$4,'Lista Puestos Valorados'!$B$10:$BK$10,0),0))</f>
        <v>No relevante</v>
      </c>
      <c r="BO143" s="26">
        <f>+HLOOKUP(BN143,Sistema_Puntos!$Q$5:$Y$43,'Auxiliar General'!BJ$5,FALSE)</f>
        <v>0</v>
      </c>
      <c r="BP143" s="26" t="str">
        <f>+IF(VLOOKUP($B143,'Lista Puestos Valorados'!$B$11:$BK$510,MATCH('Auxiliar General'!BJ$4,'Lista Puestos Valorados'!$B$10:$BK$10,0),0)="","No relevante",VLOOKUP($B143,'Lista Puestos Valorados'!$B$11:$BK$510,MATCH('Auxiliar General'!BJ$4,'Lista Puestos Valorados'!$B$10:$BK$10,0),0))</f>
        <v>No relevante</v>
      </c>
      <c r="BQ143" s="26">
        <f>+HLOOKUP(BP143,Sistema_Puntos!$Q$5:$Y$43,'Auxiliar General'!BL$5,FALSE)</f>
        <v>0</v>
      </c>
      <c r="BR143" s="26" t="str">
        <f>+IF(VLOOKUP($B143,'Lista Puestos Valorados'!$B$11:$BK$510,MATCH('Auxiliar General'!BL$4,'Lista Puestos Valorados'!$B$10:$BK$10,0),0)="","No relevante",VLOOKUP($B143,'Lista Puestos Valorados'!$B$11:$BK$510,MATCH('Auxiliar General'!BL$4,'Lista Puestos Valorados'!$B$10:$BK$10,0),0))</f>
        <v>No relevante</v>
      </c>
      <c r="BS143" s="26">
        <f>+HLOOKUP(BR143,Sistema_Puntos!$Q$5:$Y$43,'Auxiliar General'!BN$5,FALSE)</f>
        <v>0</v>
      </c>
      <c r="BT143" s="26" t="str">
        <f>+IF(VLOOKUP($B143,'Lista Puestos Valorados'!$B$11:$BK$510,MATCH('Auxiliar General'!BN$4,'Lista Puestos Valorados'!$B$10:$BK$10,0),0)="","No relevante",VLOOKUP($B143,'Lista Puestos Valorados'!$B$11:$BK$510,MATCH('Auxiliar General'!BN$4,'Lista Puestos Valorados'!$B$10:$BK$10,0),0))</f>
        <v>No relevante</v>
      </c>
      <c r="BU143" s="26">
        <f>+HLOOKUP(BT143,Sistema_Puntos!$Q$5:$Y$43,'Auxiliar General'!BP$5,FALSE)</f>
        <v>0</v>
      </c>
      <c r="BV143" s="26" t="str">
        <f>+IF(VLOOKUP($B143,'Lista Puestos Valorados'!$B$11:$BK$510,MATCH('Auxiliar General'!BP$4,'Lista Puestos Valorados'!$B$10:$BK$10,0),0)="","No relevante",VLOOKUP($B143,'Lista Puestos Valorados'!$B$11:$BK$510,MATCH('Auxiliar General'!BP$4,'Lista Puestos Valorados'!$B$10:$BK$10,0),0))</f>
        <v>No relevante</v>
      </c>
      <c r="BW143" s="26">
        <f>+HLOOKUP(BV143,Sistema_Puntos!$Q$5:$Y$43,'Auxiliar General'!BR$5,FALSE)</f>
        <v>0</v>
      </c>
      <c r="BX143" s="26" t="str">
        <f>+IF(VLOOKUP($B143,'Lista Puestos Valorados'!$B$11:$BK$510,MATCH('Auxiliar General'!BR$4,'Lista Puestos Valorados'!$B$10:$BK$10,0),0)="","No relevante",VLOOKUP($B143,'Lista Puestos Valorados'!$B$11:$BK$510,MATCH('Auxiliar General'!BR$4,'Lista Puestos Valorados'!$B$10:$BK$10,0),0))</f>
        <v>No relevante</v>
      </c>
      <c r="BY143" s="26">
        <f>+HLOOKUP(BX143,Sistema_Puntos!$Q$5:$Y$43,'Auxiliar General'!BT$5,FALSE)</f>
        <v>0</v>
      </c>
      <c r="BZ143" s="26" t="str">
        <f>+IF(VLOOKUP($B143,'Lista Puestos Valorados'!$B$11:$BK$510,MATCH('Auxiliar General'!BT$4,'Lista Puestos Valorados'!$B$10:$BK$10,0),0)="","No relevante",VLOOKUP($B143,'Lista Puestos Valorados'!$B$11:$BK$510,MATCH('Auxiliar General'!BT$4,'Lista Puestos Valorados'!$B$10:$BK$10,0),0))</f>
        <v>No relevante</v>
      </c>
      <c r="CA143" s="26">
        <f>+HLOOKUP(BZ143,Sistema_Puntos!$Q$5:$Y$43,'Auxiliar General'!BV$5,FALSE)</f>
        <v>0</v>
      </c>
      <c r="CB143" s="26" t="str">
        <f>+IF(VLOOKUP($B143,'Lista Puestos Valorados'!$B$11:$BK$510,MATCH('Auxiliar General'!BV$4,'Lista Puestos Valorados'!$B$10:$BK$10,0),0)="","No relevante",VLOOKUP($B143,'Lista Puestos Valorados'!$B$11:$BK$510,MATCH('Auxiliar General'!BV$4,'Lista Puestos Valorados'!$B$10:$BK$10,0),0))</f>
        <v>No relevante</v>
      </c>
      <c r="CC143" s="26">
        <f>+HLOOKUP(CB143,Sistema_Puntos!$Q$5:$Y$43,'Auxiliar General'!BX$5,FALSE)</f>
        <v>0</v>
      </c>
      <c r="CD143" s="26" t="str">
        <f>+IF(VLOOKUP($B143,'Lista Puestos Valorados'!$B$11:$BK$510,MATCH('Auxiliar General'!BX$4,'Lista Puestos Valorados'!$B$10:$BK$10,0),0)="","No relevante",VLOOKUP($B143,'Lista Puestos Valorados'!$B$11:$BK$510,MATCH('Auxiliar General'!BX$4,'Lista Puestos Valorados'!$B$10:$BK$10,0),0))</f>
        <v>No relevante</v>
      </c>
      <c r="CE143" s="26">
        <f>+HLOOKUP(CD143,Sistema_Puntos!$Q$5:$Y$43,'Auxiliar General'!BZ$5,FALSE)</f>
        <v>0</v>
      </c>
      <c r="CF143" s="26" t="str">
        <f>+IF(VLOOKUP($B143,'Lista Puestos Valorados'!$B$11:$BK$510,MATCH('Auxiliar General'!BZ$4,'Lista Puestos Valorados'!$B$10:$BK$10,0),0)="","No relevante",VLOOKUP($B143,'Lista Puestos Valorados'!$B$11:$BK$510,MATCH('Auxiliar General'!BZ$4,'Lista Puestos Valorados'!$B$10:$BK$10,0),0))</f>
        <v>No relevante</v>
      </c>
      <c r="CG143" s="26">
        <f>+HLOOKUP(CF143,Sistema_Puntos!$Q$5:$Y$43,'Auxiliar General'!CB$5,FALSE)</f>
        <v>0</v>
      </c>
      <c r="CH143" s="29"/>
      <c r="CI143" s="29"/>
    </row>
    <row r="144" spans="2:87" ht="17.55" customHeight="1">
      <c r="B144" s="26">
        <f>+'Listado de Puestos'!B144</f>
        <v>134</v>
      </c>
      <c r="C144" s="26" t="str">
        <f>+IF('Lista Puestos Valorados'!C144="","",'Lista Puestos Valorados'!C144)</f>
        <v/>
      </c>
      <c r="D144" s="26" t="str">
        <f>+IF('Lista Puestos Valorados'!D144="","",'Lista Puestos Valorados'!D144)</f>
        <v/>
      </c>
      <c r="E144" s="26" t="str">
        <f>+IF('Lista Puestos Valorados'!E144="","",'Lista Puestos Valorados'!E144)</f>
        <v/>
      </c>
      <c r="F144" s="26" t="str">
        <f>+IF('Lista Puestos Valorados'!F144="","",'Lista Puestos Valorados'!F144)</f>
        <v/>
      </c>
      <c r="G144" s="26" t="str">
        <f>+IF('Lista Puestos Valorados'!G144="","",'Lista Puestos Valorados'!G144)</f>
        <v/>
      </c>
      <c r="H144" s="26" t="str">
        <f>+IF('Lista Puestos Valorados'!H144="","",'Lista Puestos Valorados'!H144)</f>
        <v/>
      </c>
      <c r="I144" s="26" t="str">
        <f>+IF('Lista Puestos Valorados'!I144="","",'Lista Puestos Valorados'!I144)</f>
        <v/>
      </c>
      <c r="J144" s="118" t="e">
        <f t="array" ref="J144">+IF(L144="","",_xlfn.IFS(L144&lt;='Cortes de Agrupacion'!$F$15,'Cortes de Agrupacion'!$E$15,'Resultados General'!L144&lt;='Cortes de Agrupacion'!$F$14,'Cortes de Agrupacion'!$E$14,'Resultados General'!L144&lt;='Cortes de Agrupacion'!$F$13,'Cortes de Agrupacion'!$E$13,L144&lt;='Cortes de Agrupacion'!$F$12,'Cortes de Agrupacion'!$E$12,'Resultados General'!L144&lt;='Cortes de Agrupacion'!$F$11,'Cortes de Agrupacion'!$E$11,'Resultados General'!L144&lt;='Cortes de Agrupacion'!$F$10,'Cortes de Agrupacion'!$E$10,'Resultados General'!L144&lt;='Cortes de Agrupacion'!$F$9,'Cortes de Agrupacion'!$E$9,'Resultados General'!L144&lt;='Cortes de Agrupacion'!$F$8,'Cortes de Agrupacion'!$E$8,'Resultados General'!L144&lt;='Cortes de Agrupacion'!$F$7,'Cortes de Agrupacion'!$E$7,'Resultados General'!L144&lt;='Cortes de Agrupacion'!$F$6,'Cortes de Agrupacion'!$E$6))</f>
        <v>#VALUE!</v>
      </c>
      <c r="K144" s="118" t="str">
        <f t="shared" si="4"/>
        <v/>
      </c>
      <c r="L144" s="124" t="e">
        <f>#VALUE!</f>
        <v>#VALUE!</v>
      </c>
      <c r="M144" s="26" t="e">
        <f ca="1">+_xlfn.IFNA(VLOOKUP(C144,'Distribución de puestos'!$B$8:$I$507,8,0),"")</f>
        <v>#NAME?</v>
      </c>
      <c r="N144" s="26" t="str">
        <f>+IF(VLOOKUP($B144,'Lista Puestos Valorados'!$B$11:$BK$510,MATCH('Auxiliar General'!H$4,'Lista Puestos Valorados'!$B$10:$BK$10,0),0)="","No relevante",VLOOKUP($B144,'Lista Puestos Valorados'!$B$11:$BK$510,MATCH('Auxiliar General'!H$4,'Lista Puestos Valorados'!$B$10:$BK$10,0),0))</f>
        <v>No relevante</v>
      </c>
      <c r="O144" s="26">
        <f>+HLOOKUP(N144,Sistema_Puntos!$Q$5:$Y$43,'Auxiliar General'!J$5,FALSE)</f>
        <v>0</v>
      </c>
      <c r="P144" s="26" t="str">
        <f>+IF(VLOOKUP($B144,'Lista Puestos Valorados'!$B$11:$BK$510,MATCH('Auxiliar General'!J$4,'Lista Puestos Valorados'!$B$10:$BK$10,0),0)="","No relevante",VLOOKUP($B144,'Lista Puestos Valorados'!$B$11:$BK$510,MATCH('Auxiliar General'!J$4,'Lista Puestos Valorados'!$B$10:$BK$10,0),0))</f>
        <v>No relevante</v>
      </c>
      <c r="Q144" s="26">
        <f>+HLOOKUP(P144,Sistema_Puntos!$Q$5:$Y$43,'Auxiliar General'!L$5,FALSE)</f>
        <v>0</v>
      </c>
      <c r="R144" s="26" t="str">
        <f>+IF(VLOOKUP($B144,'Lista Puestos Valorados'!$B$11:$BK$510,MATCH('Auxiliar General'!L$4,'Lista Puestos Valorados'!$B$10:$BK$10,0),0)="","No relevante",VLOOKUP($B144,'Lista Puestos Valorados'!$B$11:$BK$510,MATCH('Auxiliar General'!L$4,'Lista Puestos Valorados'!$B$10:$BK$10,0),0))</f>
        <v>No relevante</v>
      </c>
      <c r="S144" s="26">
        <f>+HLOOKUP(R144,Sistema_Puntos!$Q$5:$Y$43,'Auxiliar General'!N$5,FALSE)</f>
        <v>0</v>
      </c>
      <c r="T144" s="26" t="str">
        <f>+IF(VLOOKUP($B144,'Lista Puestos Valorados'!$B$11:$BK$510,MATCH('Auxiliar General'!N$4,'Lista Puestos Valorados'!$B$10:$BK$10,0),0)="","No relevante",VLOOKUP($B144,'Lista Puestos Valorados'!$B$11:$BK$510,MATCH('Auxiliar General'!N$4,'Lista Puestos Valorados'!$B$10:$BK$10,0),0))</f>
        <v>No relevante</v>
      </c>
      <c r="U144" s="26">
        <f>+HLOOKUP(T144,Sistema_Puntos!$Q$5:$Y$43,'Auxiliar General'!P$5,FALSE)</f>
        <v>0</v>
      </c>
      <c r="V144" s="26" t="str">
        <f>+IF(VLOOKUP($B144,'Lista Puestos Valorados'!$B$11:$BK$510,MATCH('Auxiliar General'!P$4,'Lista Puestos Valorados'!$B$10:$BK$10,0),0)="","No relevante",VLOOKUP($B144,'Lista Puestos Valorados'!$B$11:$BK$510,MATCH('Auxiliar General'!P$4,'Lista Puestos Valorados'!$B$10:$BK$10,0),0))</f>
        <v>No relevante</v>
      </c>
      <c r="W144" s="26">
        <f>+HLOOKUP(V144,Sistema_Puntos!$Q$5:$Y$43,'Auxiliar General'!R$5,FALSE)</f>
        <v>0</v>
      </c>
      <c r="X144" s="26" t="str">
        <f>+IF(VLOOKUP($B144,'Lista Puestos Valorados'!$B$11:$BK$510,MATCH('Auxiliar General'!R$4,'Lista Puestos Valorados'!$B$10:$BK$10,0),0)="","No relevante",VLOOKUP($B144,'Lista Puestos Valorados'!$B$11:$BK$510,MATCH('Auxiliar General'!R$4,'Lista Puestos Valorados'!$B$10:$BK$10,0),0))</f>
        <v>No relevante</v>
      </c>
      <c r="Y144" s="26">
        <f>+HLOOKUP(X144,Sistema_Puntos!$Q$5:$Y$43,'Auxiliar General'!T$5,FALSE)</f>
        <v>0</v>
      </c>
      <c r="Z144" s="26" t="str">
        <f>+IF(VLOOKUP($B144,'Lista Puestos Valorados'!$B$11:$BK$510,MATCH('Auxiliar General'!T$4,'Lista Puestos Valorados'!$B$10:$BK$10,0),0)="","No relevante",VLOOKUP($B144,'Lista Puestos Valorados'!$B$11:$BK$510,MATCH('Auxiliar General'!T$4,'Lista Puestos Valorados'!$B$10:$BK$10,0),0))</f>
        <v>No relevante</v>
      </c>
      <c r="AA144" s="26">
        <f>+HLOOKUP(Z144,Sistema_Puntos!$Q$5:$Y$43,'Auxiliar General'!V$5,FALSE)</f>
        <v>0</v>
      </c>
      <c r="AB144" s="26" t="str">
        <f>+IF(VLOOKUP($B144,'Lista Puestos Valorados'!$B$11:$BK$510,MATCH('Auxiliar General'!V$4,'Lista Puestos Valorados'!$B$10:$BK$10,0),0)="","No relevante",VLOOKUP($B144,'Lista Puestos Valorados'!$B$11:$BK$510,MATCH('Auxiliar General'!V$4,'Lista Puestos Valorados'!$B$10:$BK$10,0),0))</f>
        <v>No relevante</v>
      </c>
      <c r="AC144" s="26">
        <f>+HLOOKUP(AB144,Sistema_Puntos!$Q$5:$Y$43,'Auxiliar General'!X$5,FALSE)</f>
        <v>0</v>
      </c>
      <c r="AD144" s="26" t="str">
        <f>+IF(VLOOKUP($B144,'Lista Puestos Valorados'!$B$11:$BK$510,MATCH('Auxiliar General'!X$4,'Lista Puestos Valorados'!$B$10:$BK$10,0),0)="","No relevante",VLOOKUP($B144,'Lista Puestos Valorados'!$B$11:$BK$510,MATCH('Auxiliar General'!X$4,'Lista Puestos Valorados'!$B$10:$BK$10,0),0))</f>
        <v>No relevante</v>
      </c>
      <c r="AE144" s="26">
        <f>+HLOOKUP(AD144,Sistema_Puntos!$Q$5:$Y$43,'Auxiliar General'!Z$5,FALSE)</f>
        <v>0</v>
      </c>
      <c r="AF144" s="26" t="str">
        <f>+IF(VLOOKUP($B144,'Lista Puestos Valorados'!$B$11:$BK$510,MATCH('Auxiliar General'!Z$4,'Lista Puestos Valorados'!$B$10:$BK$10,0),0)="","No relevante",VLOOKUP($B144,'Lista Puestos Valorados'!$B$11:$BK$510,MATCH('Auxiliar General'!Z$4,'Lista Puestos Valorados'!$B$10:$BK$10,0),0))</f>
        <v>No relevante</v>
      </c>
      <c r="AG144" s="26">
        <f>+HLOOKUP(AF144,Sistema_Puntos!$Q$5:$Y$43,'Auxiliar General'!AB$5,FALSE)</f>
        <v>0</v>
      </c>
      <c r="AH144" s="26" t="str">
        <f>+IF(VLOOKUP($B144,'Lista Puestos Valorados'!$B$11:$BK$510,MATCH('Auxiliar General'!AB$4,'Lista Puestos Valorados'!$B$10:$BK$10,0),0)="","No relevante",VLOOKUP($B144,'Lista Puestos Valorados'!$B$11:$BK$510,MATCH('Auxiliar General'!AB$4,'Lista Puestos Valorados'!$B$10:$BK$10,0),0))</f>
        <v>No relevante</v>
      </c>
      <c r="AI144" s="26">
        <f>+HLOOKUP(AH144,Sistema_Puntos!$Q$5:$Y$43,'Auxiliar General'!AD$5,FALSE)</f>
        <v>0</v>
      </c>
      <c r="AJ144" s="26" t="str">
        <f>+IF(VLOOKUP($B144,'Lista Puestos Valorados'!$B$11:$BK$510,MATCH('Auxiliar General'!AD$4,'Lista Puestos Valorados'!$B$10:$BK$10,0),0)="","No relevante",VLOOKUP($B144,'Lista Puestos Valorados'!$B$11:$BK$510,MATCH('Auxiliar General'!AD$4,'Lista Puestos Valorados'!$B$10:$BK$10,0),0))</f>
        <v>No relevante</v>
      </c>
      <c r="AK144" s="26">
        <f>+HLOOKUP(AJ144,Sistema_Puntos!$Q$5:$Y$43,'Auxiliar General'!AF$5,FALSE)</f>
        <v>0</v>
      </c>
      <c r="AL144" s="26" t="str">
        <f>+IF(VLOOKUP($B144,'Lista Puestos Valorados'!$B$11:$BK$510,MATCH('Auxiliar General'!AF$4,'Lista Puestos Valorados'!$B$10:$BK$10,0),0)="","No relevante",VLOOKUP($B144,'Lista Puestos Valorados'!$B$11:$BK$510,MATCH('Auxiliar General'!AF$4,'Lista Puestos Valorados'!$B$10:$BK$10,0),0))</f>
        <v>No relevante</v>
      </c>
      <c r="AM144" s="26">
        <f>+HLOOKUP(AL144,Sistema_Puntos!$Q$5:$Y$43,'Auxiliar General'!AH$5,FALSE)</f>
        <v>0</v>
      </c>
      <c r="AN144" s="26" t="str">
        <f>+IF(VLOOKUP($B144,'Lista Puestos Valorados'!$B$11:$BK$510,MATCH('Auxiliar General'!AH$4,'Lista Puestos Valorados'!$B$10:$BK$10,0),0)="","No relevante",VLOOKUP($B144,'Lista Puestos Valorados'!$B$11:$BK$510,MATCH('Auxiliar General'!AH$4,'Lista Puestos Valorados'!$B$10:$BK$10,0),0))</f>
        <v>No relevante</v>
      </c>
      <c r="AO144" s="26">
        <f>+HLOOKUP(AN144,Sistema_Puntos!$Q$5:$Y$43,'Auxiliar General'!AJ$5,FALSE)</f>
        <v>0</v>
      </c>
      <c r="AP144" s="26" t="str">
        <f>+IF(VLOOKUP($B144,'Lista Puestos Valorados'!$B$11:$BK$510,MATCH('Auxiliar General'!AJ$4,'Lista Puestos Valorados'!$B$10:$BK$10,0),0)="","No relevante",VLOOKUP($B144,'Lista Puestos Valorados'!$B$11:$BK$510,MATCH('Auxiliar General'!AJ$4,'Lista Puestos Valorados'!$B$10:$BK$10,0),0))</f>
        <v>No relevante</v>
      </c>
      <c r="AQ144" s="26">
        <f>+HLOOKUP(AP144,Sistema_Puntos!$Q$5:$Y$43,'Auxiliar General'!AL$5,FALSE)</f>
        <v>0</v>
      </c>
      <c r="AR144" s="26" t="str">
        <f>+IF(VLOOKUP($B144,'Lista Puestos Valorados'!$B$11:$BK$510,MATCH('Auxiliar General'!AL$4,'Lista Puestos Valorados'!$B$10:$BK$10,0),0)="","No relevante",VLOOKUP($B144,'Lista Puestos Valorados'!$B$11:$BK$510,MATCH('Auxiliar General'!AL$4,'Lista Puestos Valorados'!$B$10:$BK$10,0),0))</f>
        <v>No relevante</v>
      </c>
      <c r="AS144" s="26">
        <f>+HLOOKUP(AR144,Sistema_Puntos!$Q$5:$Y$43,'Auxiliar General'!AN$5,FALSE)</f>
        <v>0</v>
      </c>
      <c r="AT144" s="26" t="str">
        <f>+IF(VLOOKUP($B144,'Lista Puestos Valorados'!$B$11:$BK$510,MATCH('Auxiliar General'!AN$4,'Lista Puestos Valorados'!$B$10:$BK$10,0),0)="","No relevante",VLOOKUP($B144,'Lista Puestos Valorados'!$B$11:$BK$510,MATCH('Auxiliar General'!AN$4,'Lista Puestos Valorados'!$B$10:$BK$10,0),0))</f>
        <v>No relevante</v>
      </c>
      <c r="AU144" s="26">
        <f>+HLOOKUP(AT144,Sistema_Puntos!$Q$5:$Y$43,'Auxiliar General'!AP$5,FALSE)</f>
        <v>0</v>
      </c>
      <c r="AV144" s="26" t="str">
        <f>+IF(VLOOKUP($B144,'Lista Puestos Valorados'!$B$11:$BK$510,MATCH('Auxiliar General'!AP$4,'Lista Puestos Valorados'!$B$10:$BK$10,0),0)="","No relevante",VLOOKUP($B144,'Lista Puestos Valorados'!$B$11:$BK$510,MATCH('Auxiliar General'!AP$4,'Lista Puestos Valorados'!$B$10:$BK$10,0),0))</f>
        <v>No relevante</v>
      </c>
      <c r="AW144" s="26">
        <f>+HLOOKUP(AV144,Sistema_Puntos!$Q$5:$Y$43,'Auxiliar General'!AR$5,FALSE)</f>
        <v>0</v>
      </c>
      <c r="AX144" s="26" t="str">
        <f>+IF(VLOOKUP($B144,'Lista Puestos Valorados'!$B$11:$BK$510,MATCH('Auxiliar General'!AR$4,'Lista Puestos Valorados'!$B$10:$BK$10,0),0)="","No relevante",VLOOKUP($B144,'Lista Puestos Valorados'!$B$11:$BK$510,MATCH('Auxiliar General'!AR$4,'Lista Puestos Valorados'!$B$10:$BK$10,0),0))</f>
        <v>No relevante</v>
      </c>
      <c r="AY144" s="26">
        <f>+HLOOKUP(AX144,Sistema_Puntos!$Q$5:$Y$43,'Auxiliar General'!AT$5,FALSE)</f>
        <v>0</v>
      </c>
      <c r="AZ144" s="26" t="str">
        <f>+IF(VLOOKUP($B144,'Lista Puestos Valorados'!$B$11:$BK$510,MATCH('Auxiliar General'!AT$4,'Lista Puestos Valorados'!$B$10:$BK$10,0),0)="","No relevante",VLOOKUP($B144,'Lista Puestos Valorados'!$B$11:$BK$510,MATCH('Auxiliar General'!AT$4,'Lista Puestos Valorados'!$B$10:$BK$10,0),0))</f>
        <v>No relevante</v>
      </c>
      <c r="BA144" s="26">
        <f>+HLOOKUP(AZ144,Sistema_Puntos!$Q$5:$Y$43,'Auxiliar General'!AV$5,FALSE)</f>
        <v>0</v>
      </c>
      <c r="BB144" s="26" t="str">
        <f>+IF(VLOOKUP($B144,'Lista Puestos Valorados'!$B$11:$BK$510,MATCH('Auxiliar General'!AV$4,'Lista Puestos Valorados'!$B$10:$BK$10,0),0)="","No relevante",VLOOKUP($B144,'Lista Puestos Valorados'!$B$11:$BK$510,MATCH('Auxiliar General'!AV$4,'Lista Puestos Valorados'!$B$10:$BK$10,0),0))</f>
        <v>No relevante</v>
      </c>
      <c r="BC144" s="26">
        <f>+HLOOKUP(BB144,Sistema_Puntos!$Q$5:$Y$43,'Auxiliar General'!AX$5,FALSE)</f>
        <v>0</v>
      </c>
      <c r="BD144" s="26" t="str">
        <f>+IF(VLOOKUP($B144,'Lista Puestos Valorados'!$B$11:$BK$510,MATCH('Auxiliar General'!AX$4,'Lista Puestos Valorados'!$B$10:$BK$10,0),0)="","No relevante",VLOOKUP($B144,'Lista Puestos Valorados'!$B$11:$BK$510,MATCH('Auxiliar General'!AX$4,'Lista Puestos Valorados'!$B$10:$BK$10,0),0))</f>
        <v>No relevante</v>
      </c>
      <c r="BE144" s="26">
        <f>+HLOOKUP(BD144,Sistema_Puntos!$Q$5:$Y$43,'Auxiliar General'!AZ$5,FALSE)</f>
        <v>0</v>
      </c>
      <c r="BF144" s="26" t="str">
        <f>+IF(VLOOKUP($B144,'Lista Puestos Valorados'!$B$11:$BK$510,MATCH('Auxiliar General'!AZ$4,'Lista Puestos Valorados'!$B$10:$BK$10,0),0)="","No relevante",VLOOKUP($B144,'Lista Puestos Valorados'!$B$11:$BK$510,MATCH('Auxiliar General'!AZ$4,'Lista Puestos Valorados'!$B$10:$BK$10,0),0))</f>
        <v>No relevante</v>
      </c>
      <c r="BG144" s="26">
        <f>+HLOOKUP(BF144,Sistema_Puntos!$Q$5:$Y$43,'Auxiliar General'!BB$5,FALSE)</f>
        <v>0</v>
      </c>
      <c r="BH144" s="26" t="str">
        <f>+IF(VLOOKUP($B144,'Lista Puestos Valorados'!$B$11:$BK$510,MATCH('Auxiliar General'!BB$4,'Lista Puestos Valorados'!$B$10:$BK$10,0),0)="","No relevante",VLOOKUP($B144,'Lista Puestos Valorados'!$B$11:$BK$510,MATCH('Auxiliar General'!BB$4,'Lista Puestos Valorados'!$B$10:$BK$10,0),0))</f>
        <v>No relevante</v>
      </c>
      <c r="BI144" s="26">
        <f>+HLOOKUP(BH144,Sistema_Puntos!$Q$5:$Y$43,'Auxiliar General'!BD$5,FALSE)</f>
        <v>0</v>
      </c>
      <c r="BJ144" s="26" t="str">
        <f>+IF(VLOOKUP($B144,'Lista Puestos Valorados'!$B$11:$BK$510,MATCH('Auxiliar General'!BD$4,'Lista Puestos Valorados'!$B$10:$BK$10,0),0)="","No relevante",VLOOKUP($B144,'Lista Puestos Valorados'!$B$11:$BK$510,MATCH('Auxiliar General'!BD$4,'Lista Puestos Valorados'!$B$10:$BK$10,0),0))</f>
        <v>No relevante</v>
      </c>
      <c r="BK144" s="26">
        <f>+HLOOKUP(BJ144,Sistema_Puntos!$Q$5:$Y$43,'Auxiliar General'!BF$5,FALSE)</f>
        <v>0</v>
      </c>
      <c r="BL144" s="26" t="str">
        <f>+IF(VLOOKUP($B144,'Lista Puestos Valorados'!$B$11:$BK$510,MATCH('Auxiliar General'!BF$4,'Lista Puestos Valorados'!$B$10:$BK$10,0),0)="","No relevante",VLOOKUP($B144,'Lista Puestos Valorados'!$B$11:$BK$510,MATCH('Auxiliar General'!BF$4,'Lista Puestos Valorados'!$B$10:$BK$10,0),0))</f>
        <v>No relevante</v>
      </c>
      <c r="BM144" s="26">
        <f>+HLOOKUP(BL144,Sistema_Puntos!$Q$5:$Y$43,'Auxiliar General'!BH$5,FALSE)</f>
        <v>0</v>
      </c>
      <c r="BN144" s="26" t="str">
        <f>+IF(VLOOKUP($B144,'Lista Puestos Valorados'!$B$11:$BK$510,MATCH('Auxiliar General'!BH$4,'Lista Puestos Valorados'!$B$10:$BK$10,0),0)="","No relevante",VLOOKUP($B144,'Lista Puestos Valorados'!$B$11:$BK$510,MATCH('Auxiliar General'!BH$4,'Lista Puestos Valorados'!$B$10:$BK$10,0),0))</f>
        <v>No relevante</v>
      </c>
      <c r="BO144" s="26">
        <f>+HLOOKUP(BN144,Sistema_Puntos!$Q$5:$Y$43,'Auxiliar General'!BJ$5,FALSE)</f>
        <v>0</v>
      </c>
      <c r="BP144" s="26" t="str">
        <f>+IF(VLOOKUP($B144,'Lista Puestos Valorados'!$B$11:$BK$510,MATCH('Auxiliar General'!BJ$4,'Lista Puestos Valorados'!$B$10:$BK$10,0),0)="","No relevante",VLOOKUP($B144,'Lista Puestos Valorados'!$B$11:$BK$510,MATCH('Auxiliar General'!BJ$4,'Lista Puestos Valorados'!$B$10:$BK$10,0),0))</f>
        <v>No relevante</v>
      </c>
      <c r="BQ144" s="26">
        <f>+HLOOKUP(BP144,Sistema_Puntos!$Q$5:$Y$43,'Auxiliar General'!BL$5,FALSE)</f>
        <v>0</v>
      </c>
      <c r="BR144" s="26" t="str">
        <f>+IF(VLOOKUP($B144,'Lista Puestos Valorados'!$B$11:$BK$510,MATCH('Auxiliar General'!BL$4,'Lista Puestos Valorados'!$B$10:$BK$10,0),0)="","No relevante",VLOOKUP($B144,'Lista Puestos Valorados'!$B$11:$BK$510,MATCH('Auxiliar General'!BL$4,'Lista Puestos Valorados'!$B$10:$BK$10,0),0))</f>
        <v>No relevante</v>
      </c>
      <c r="BS144" s="26">
        <f>+HLOOKUP(BR144,Sistema_Puntos!$Q$5:$Y$43,'Auxiliar General'!BN$5,FALSE)</f>
        <v>0</v>
      </c>
      <c r="BT144" s="26" t="str">
        <f>+IF(VLOOKUP($B144,'Lista Puestos Valorados'!$B$11:$BK$510,MATCH('Auxiliar General'!BN$4,'Lista Puestos Valorados'!$B$10:$BK$10,0),0)="","No relevante",VLOOKUP($B144,'Lista Puestos Valorados'!$B$11:$BK$510,MATCH('Auxiliar General'!BN$4,'Lista Puestos Valorados'!$B$10:$BK$10,0),0))</f>
        <v>No relevante</v>
      </c>
      <c r="BU144" s="26">
        <f>+HLOOKUP(BT144,Sistema_Puntos!$Q$5:$Y$43,'Auxiliar General'!BP$5,FALSE)</f>
        <v>0</v>
      </c>
      <c r="BV144" s="26" t="str">
        <f>+IF(VLOOKUP($B144,'Lista Puestos Valorados'!$B$11:$BK$510,MATCH('Auxiliar General'!BP$4,'Lista Puestos Valorados'!$B$10:$BK$10,0),0)="","No relevante",VLOOKUP($B144,'Lista Puestos Valorados'!$B$11:$BK$510,MATCH('Auxiliar General'!BP$4,'Lista Puestos Valorados'!$B$10:$BK$10,0),0))</f>
        <v>No relevante</v>
      </c>
      <c r="BW144" s="26">
        <f>+HLOOKUP(BV144,Sistema_Puntos!$Q$5:$Y$43,'Auxiliar General'!BR$5,FALSE)</f>
        <v>0</v>
      </c>
      <c r="BX144" s="26" t="str">
        <f>+IF(VLOOKUP($B144,'Lista Puestos Valorados'!$B$11:$BK$510,MATCH('Auxiliar General'!BR$4,'Lista Puestos Valorados'!$B$10:$BK$10,0),0)="","No relevante",VLOOKUP($B144,'Lista Puestos Valorados'!$B$11:$BK$510,MATCH('Auxiliar General'!BR$4,'Lista Puestos Valorados'!$B$10:$BK$10,0),0))</f>
        <v>No relevante</v>
      </c>
      <c r="BY144" s="26">
        <f>+HLOOKUP(BX144,Sistema_Puntos!$Q$5:$Y$43,'Auxiliar General'!BT$5,FALSE)</f>
        <v>0</v>
      </c>
      <c r="BZ144" s="26" t="str">
        <f>+IF(VLOOKUP($B144,'Lista Puestos Valorados'!$B$11:$BK$510,MATCH('Auxiliar General'!BT$4,'Lista Puestos Valorados'!$B$10:$BK$10,0),0)="","No relevante",VLOOKUP($B144,'Lista Puestos Valorados'!$B$11:$BK$510,MATCH('Auxiliar General'!BT$4,'Lista Puestos Valorados'!$B$10:$BK$10,0),0))</f>
        <v>No relevante</v>
      </c>
      <c r="CA144" s="26">
        <f>+HLOOKUP(BZ144,Sistema_Puntos!$Q$5:$Y$43,'Auxiliar General'!BV$5,FALSE)</f>
        <v>0</v>
      </c>
      <c r="CB144" s="26" t="str">
        <f>+IF(VLOOKUP($B144,'Lista Puestos Valorados'!$B$11:$BK$510,MATCH('Auxiliar General'!BV$4,'Lista Puestos Valorados'!$B$10:$BK$10,0),0)="","No relevante",VLOOKUP($B144,'Lista Puestos Valorados'!$B$11:$BK$510,MATCH('Auxiliar General'!BV$4,'Lista Puestos Valorados'!$B$10:$BK$10,0),0))</f>
        <v>No relevante</v>
      </c>
      <c r="CC144" s="26">
        <f>+HLOOKUP(CB144,Sistema_Puntos!$Q$5:$Y$43,'Auxiliar General'!BX$5,FALSE)</f>
        <v>0</v>
      </c>
      <c r="CD144" s="26" t="str">
        <f>+IF(VLOOKUP($B144,'Lista Puestos Valorados'!$B$11:$BK$510,MATCH('Auxiliar General'!BX$4,'Lista Puestos Valorados'!$B$10:$BK$10,0),0)="","No relevante",VLOOKUP($B144,'Lista Puestos Valorados'!$B$11:$BK$510,MATCH('Auxiliar General'!BX$4,'Lista Puestos Valorados'!$B$10:$BK$10,0),0))</f>
        <v>No relevante</v>
      </c>
      <c r="CE144" s="26">
        <f>+HLOOKUP(CD144,Sistema_Puntos!$Q$5:$Y$43,'Auxiliar General'!BZ$5,FALSE)</f>
        <v>0</v>
      </c>
      <c r="CF144" s="26" t="str">
        <f>+IF(VLOOKUP($B144,'Lista Puestos Valorados'!$B$11:$BK$510,MATCH('Auxiliar General'!BZ$4,'Lista Puestos Valorados'!$B$10:$BK$10,0),0)="","No relevante",VLOOKUP($B144,'Lista Puestos Valorados'!$B$11:$BK$510,MATCH('Auxiliar General'!BZ$4,'Lista Puestos Valorados'!$B$10:$BK$10,0),0))</f>
        <v>No relevante</v>
      </c>
      <c r="CG144" s="26">
        <f>+HLOOKUP(CF144,Sistema_Puntos!$Q$5:$Y$43,'Auxiliar General'!CB$5,FALSE)</f>
        <v>0</v>
      </c>
      <c r="CH144" s="29"/>
      <c r="CI144" s="29"/>
    </row>
    <row r="145" spans="2:87" ht="17.55" customHeight="1">
      <c r="B145" s="26">
        <f>+'Listado de Puestos'!B145</f>
        <v>135</v>
      </c>
      <c r="C145" s="26" t="str">
        <f>+IF('Lista Puestos Valorados'!C145="","",'Lista Puestos Valorados'!C145)</f>
        <v/>
      </c>
      <c r="D145" s="26" t="str">
        <f>+IF('Lista Puestos Valorados'!D145="","",'Lista Puestos Valorados'!D145)</f>
        <v/>
      </c>
      <c r="E145" s="26" t="str">
        <f>+IF('Lista Puestos Valorados'!E145="","",'Lista Puestos Valorados'!E145)</f>
        <v/>
      </c>
      <c r="F145" s="26" t="str">
        <f>+IF('Lista Puestos Valorados'!F145="","",'Lista Puestos Valorados'!F145)</f>
        <v/>
      </c>
      <c r="G145" s="26" t="str">
        <f>+IF('Lista Puestos Valorados'!G145="","",'Lista Puestos Valorados'!G145)</f>
        <v/>
      </c>
      <c r="H145" s="26" t="str">
        <f>+IF('Lista Puestos Valorados'!H145="","",'Lista Puestos Valorados'!H145)</f>
        <v/>
      </c>
      <c r="I145" s="26" t="str">
        <f>+IF('Lista Puestos Valorados'!I145="","",'Lista Puestos Valorados'!I145)</f>
        <v/>
      </c>
      <c r="J145" s="118" t="e">
        <f t="array" ref="J145">+IF(L145="","",_xlfn.IFS(L145&lt;='Cortes de Agrupacion'!$F$15,'Cortes de Agrupacion'!$E$15,'Resultados General'!L145&lt;='Cortes de Agrupacion'!$F$14,'Cortes de Agrupacion'!$E$14,'Resultados General'!L145&lt;='Cortes de Agrupacion'!$F$13,'Cortes de Agrupacion'!$E$13,L145&lt;='Cortes de Agrupacion'!$F$12,'Cortes de Agrupacion'!$E$12,'Resultados General'!L145&lt;='Cortes de Agrupacion'!$F$11,'Cortes de Agrupacion'!$E$11,'Resultados General'!L145&lt;='Cortes de Agrupacion'!$F$10,'Cortes de Agrupacion'!$E$10,'Resultados General'!L145&lt;='Cortes de Agrupacion'!$F$9,'Cortes de Agrupacion'!$E$9,'Resultados General'!L145&lt;='Cortes de Agrupacion'!$F$8,'Cortes de Agrupacion'!$E$8,'Resultados General'!L145&lt;='Cortes de Agrupacion'!$F$7,'Cortes de Agrupacion'!$E$7,'Resultados General'!L145&lt;='Cortes de Agrupacion'!$F$6,'Cortes de Agrupacion'!$E$6))</f>
        <v>#VALUE!</v>
      </c>
      <c r="K145" s="118" t="str">
        <f t="shared" si="4"/>
        <v/>
      </c>
      <c r="L145" s="124" t="e">
        <f>#VALUE!</f>
        <v>#VALUE!</v>
      </c>
      <c r="M145" s="26" t="e">
        <f ca="1">+_xlfn.IFNA(VLOOKUP(C145,'Distribución de puestos'!$B$8:$I$507,8,0),"")</f>
        <v>#NAME?</v>
      </c>
      <c r="N145" s="26" t="str">
        <f>+IF(VLOOKUP($B145,'Lista Puestos Valorados'!$B$11:$BK$510,MATCH('Auxiliar General'!H$4,'Lista Puestos Valorados'!$B$10:$BK$10,0),0)="","No relevante",VLOOKUP($B145,'Lista Puestos Valorados'!$B$11:$BK$510,MATCH('Auxiliar General'!H$4,'Lista Puestos Valorados'!$B$10:$BK$10,0),0))</f>
        <v>No relevante</v>
      </c>
      <c r="O145" s="26">
        <f>+HLOOKUP(N145,Sistema_Puntos!$Q$5:$Y$43,'Auxiliar General'!J$5,FALSE)</f>
        <v>0</v>
      </c>
      <c r="P145" s="26" t="str">
        <f>+IF(VLOOKUP($B145,'Lista Puestos Valorados'!$B$11:$BK$510,MATCH('Auxiliar General'!J$4,'Lista Puestos Valorados'!$B$10:$BK$10,0),0)="","No relevante",VLOOKUP($B145,'Lista Puestos Valorados'!$B$11:$BK$510,MATCH('Auxiliar General'!J$4,'Lista Puestos Valorados'!$B$10:$BK$10,0),0))</f>
        <v>No relevante</v>
      </c>
      <c r="Q145" s="26">
        <f>+HLOOKUP(P145,Sistema_Puntos!$Q$5:$Y$43,'Auxiliar General'!L$5,FALSE)</f>
        <v>0</v>
      </c>
      <c r="R145" s="26" t="str">
        <f>+IF(VLOOKUP($B145,'Lista Puestos Valorados'!$B$11:$BK$510,MATCH('Auxiliar General'!L$4,'Lista Puestos Valorados'!$B$10:$BK$10,0),0)="","No relevante",VLOOKUP($B145,'Lista Puestos Valorados'!$B$11:$BK$510,MATCH('Auxiliar General'!L$4,'Lista Puestos Valorados'!$B$10:$BK$10,0),0))</f>
        <v>No relevante</v>
      </c>
      <c r="S145" s="26">
        <f>+HLOOKUP(R145,Sistema_Puntos!$Q$5:$Y$43,'Auxiliar General'!N$5,FALSE)</f>
        <v>0</v>
      </c>
      <c r="T145" s="26" t="str">
        <f>+IF(VLOOKUP($B145,'Lista Puestos Valorados'!$B$11:$BK$510,MATCH('Auxiliar General'!N$4,'Lista Puestos Valorados'!$B$10:$BK$10,0),0)="","No relevante",VLOOKUP($B145,'Lista Puestos Valorados'!$B$11:$BK$510,MATCH('Auxiliar General'!N$4,'Lista Puestos Valorados'!$B$10:$BK$10,0),0))</f>
        <v>No relevante</v>
      </c>
      <c r="U145" s="26">
        <f>+HLOOKUP(T145,Sistema_Puntos!$Q$5:$Y$43,'Auxiliar General'!P$5,FALSE)</f>
        <v>0</v>
      </c>
      <c r="V145" s="26" t="str">
        <f>+IF(VLOOKUP($B145,'Lista Puestos Valorados'!$B$11:$BK$510,MATCH('Auxiliar General'!P$4,'Lista Puestos Valorados'!$B$10:$BK$10,0),0)="","No relevante",VLOOKUP($B145,'Lista Puestos Valorados'!$B$11:$BK$510,MATCH('Auxiliar General'!P$4,'Lista Puestos Valorados'!$B$10:$BK$10,0),0))</f>
        <v>No relevante</v>
      </c>
      <c r="W145" s="26">
        <f>+HLOOKUP(V145,Sistema_Puntos!$Q$5:$Y$43,'Auxiliar General'!R$5,FALSE)</f>
        <v>0</v>
      </c>
      <c r="X145" s="26" t="str">
        <f>+IF(VLOOKUP($B145,'Lista Puestos Valorados'!$B$11:$BK$510,MATCH('Auxiliar General'!R$4,'Lista Puestos Valorados'!$B$10:$BK$10,0),0)="","No relevante",VLOOKUP($B145,'Lista Puestos Valorados'!$B$11:$BK$510,MATCH('Auxiliar General'!R$4,'Lista Puestos Valorados'!$B$10:$BK$10,0),0))</f>
        <v>No relevante</v>
      </c>
      <c r="Y145" s="26">
        <f>+HLOOKUP(X145,Sistema_Puntos!$Q$5:$Y$43,'Auxiliar General'!T$5,FALSE)</f>
        <v>0</v>
      </c>
      <c r="Z145" s="26" t="str">
        <f>+IF(VLOOKUP($B145,'Lista Puestos Valorados'!$B$11:$BK$510,MATCH('Auxiliar General'!T$4,'Lista Puestos Valorados'!$B$10:$BK$10,0),0)="","No relevante",VLOOKUP($B145,'Lista Puestos Valorados'!$B$11:$BK$510,MATCH('Auxiliar General'!T$4,'Lista Puestos Valorados'!$B$10:$BK$10,0),0))</f>
        <v>No relevante</v>
      </c>
      <c r="AA145" s="26">
        <f>+HLOOKUP(Z145,Sistema_Puntos!$Q$5:$Y$43,'Auxiliar General'!V$5,FALSE)</f>
        <v>0</v>
      </c>
      <c r="AB145" s="26" t="str">
        <f>+IF(VLOOKUP($B145,'Lista Puestos Valorados'!$B$11:$BK$510,MATCH('Auxiliar General'!V$4,'Lista Puestos Valorados'!$B$10:$BK$10,0),0)="","No relevante",VLOOKUP($B145,'Lista Puestos Valorados'!$B$11:$BK$510,MATCH('Auxiliar General'!V$4,'Lista Puestos Valorados'!$B$10:$BK$10,0),0))</f>
        <v>No relevante</v>
      </c>
      <c r="AC145" s="26">
        <f>+HLOOKUP(AB145,Sistema_Puntos!$Q$5:$Y$43,'Auxiliar General'!X$5,FALSE)</f>
        <v>0</v>
      </c>
      <c r="AD145" s="26" t="str">
        <f>+IF(VLOOKUP($B145,'Lista Puestos Valorados'!$B$11:$BK$510,MATCH('Auxiliar General'!X$4,'Lista Puestos Valorados'!$B$10:$BK$10,0),0)="","No relevante",VLOOKUP($B145,'Lista Puestos Valorados'!$B$11:$BK$510,MATCH('Auxiliar General'!X$4,'Lista Puestos Valorados'!$B$10:$BK$10,0),0))</f>
        <v>No relevante</v>
      </c>
      <c r="AE145" s="26">
        <f>+HLOOKUP(AD145,Sistema_Puntos!$Q$5:$Y$43,'Auxiliar General'!Z$5,FALSE)</f>
        <v>0</v>
      </c>
      <c r="AF145" s="26" t="str">
        <f>+IF(VLOOKUP($B145,'Lista Puestos Valorados'!$B$11:$BK$510,MATCH('Auxiliar General'!Z$4,'Lista Puestos Valorados'!$B$10:$BK$10,0),0)="","No relevante",VLOOKUP($B145,'Lista Puestos Valorados'!$B$11:$BK$510,MATCH('Auxiliar General'!Z$4,'Lista Puestos Valorados'!$B$10:$BK$10,0),0))</f>
        <v>No relevante</v>
      </c>
      <c r="AG145" s="26">
        <f>+HLOOKUP(AF145,Sistema_Puntos!$Q$5:$Y$43,'Auxiliar General'!AB$5,FALSE)</f>
        <v>0</v>
      </c>
      <c r="AH145" s="26" t="str">
        <f>+IF(VLOOKUP($B145,'Lista Puestos Valorados'!$B$11:$BK$510,MATCH('Auxiliar General'!AB$4,'Lista Puestos Valorados'!$B$10:$BK$10,0),0)="","No relevante",VLOOKUP($B145,'Lista Puestos Valorados'!$B$11:$BK$510,MATCH('Auxiliar General'!AB$4,'Lista Puestos Valorados'!$B$10:$BK$10,0),0))</f>
        <v>No relevante</v>
      </c>
      <c r="AI145" s="26">
        <f>+HLOOKUP(AH145,Sistema_Puntos!$Q$5:$Y$43,'Auxiliar General'!AD$5,FALSE)</f>
        <v>0</v>
      </c>
      <c r="AJ145" s="26" t="str">
        <f>+IF(VLOOKUP($B145,'Lista Puestos Valorados'!$B$11:$BK$510,MATCH('Auxiliar General'!AD$4,'Lista Puestos Valorados'!$B$10:$BK$10,0),0)="","No relevante",VLOOKUP($B145,'Lista Puestos Valorados'!$B$11:$BK$510,MATCH('Auxiliar General'!AD$4,'Lista Puestos Valorados'!$B$10:$BK$10,0),0))</f>
        <v>No relevante</v>
      </c>
      <c r="AK145" s="26">
        <f>+HLOOKUP(AJ145,Sistema_Puntos!$Q$5:$Y$43,'Auxiliar General'!AF$5,FALSE)</f>
        <v>0</v>
      </c>
      <c r="AL145" s="26" t="str">
        <f>+IF(VLOOKUP($B145,'Lista Puestos Valorados'!$B$11:$BK$510,MATCH('Auxiliar General'!AF$4,'Lista Puestos Valorados'!$B$10:$BK$10,0),0)="","No relevante",VLOOKUP($B145,'Lista Puestos Valorados'!$B$11:$BK$510,MATCH('Auxiliar General'!AF$4,'Lista Puestos Valorados'!$B$10:$BK$10,0),0))</f>
        <v>No relevante</v>
      </c>
      <c r="AM145" s="26">
        <f>+HLOOKUP(AL145,Sistema_Puntos!$Q$5:$Y$43,'Auxiliar General'!AH$5,FALSE)</f>
        <v>0</v>
      </c>
      <c r="AN145" s="26" t="str">
        <f>+IF(VLOOKUP($B145,'Lista Puestos Valorados'!$B$11:$BK$510,MATCH('Auxiliar General'!AH$4,'Lista Puestos Valorados'!$B$10:$BK$10,0),0)="","No relevante",VLOOKUP($B145,'Lista Puestos Valorados'!$B$11:$BK$510,MATCH('Auxiliar General'!AH$4,'Lista Puestos Valorados'!$B$10:$BK$10,0),0))</f>
        <v>No relevante</v>
      </c>
      <c r="AO145" s="26">
        <f>+HLOOKUP(AN145,Sistema_Puntos!$Q$5:$Y$43,'Auxiliar General'!AJ$5,FALSE)</f>
        <v>0</v>
      </c>
      <c r="AP145" s="26" t="str">
        <f>+IF(VLOOKUP($B145,'Lista Puestos Valorados'!$B$11:$BK$510,MATCH('Auxiliar General'!AJ$4,'Lista Puestos Valorados'!$B$10:$BK$10,0),0)="","No relevante",VLOOKUP($B145,'Lista Puestos Valorados'!$B$11:$BK$510,MATCH('Auxiliar General'!AJ$4,'Lista Puestos Valorados'!$B$10:$BK$10,0),0))</f>
        <v>No relevante</v>
      </c>
      <c r="AQ145" s="26">
        <f>+HLOOKUP(AP145,Sistema_Puntos!$Q$5:$Y$43,'Auxiliar General'!AL$5,FALSE)</f>
        <v>0</v>
      </c>
      <c r="AR145" s="26" t="str">
        <f>+IF(VLOOKUP($B145,'Lista Puestos Valorados'!$B$11:$BK$510,MATCH('Auxiliar General'!AL$4,'Lista Puestos Valorados'!$B$10:$BK$10,0),0)="","No relevante",VLOOKUP($B145,'Lista Puestos Valorados'!$B$11:$BK$510,MATCH('Auxiliar General'!AL$4,'Lista Puestos Valorados'!$B$10:$BK$10,0),0))</f>
        <v>No relevante</v>
      </c>
      <c r="AS145" s="26">
        <f>+HLOOKUP(AR145,Sistema_Puntos!$Q$5:$Y$43,'Auxiliar General'!AN$5,FALSE)</f>
        <v>0</v>
      </c>
      <c r="AT145" s="26" t="str">
        <f>+IF(VLOOKUP($B145,'Lista Puestos Valorados'!$B$11:$BK$510,MATCH('Auxiliar General'!AN$4,'Lista Puestos Valorados'!$B$10:$BK$10,0),0)="","No relevante",VLOOKUP($B145,'Lista Puestos Valorados'!$B$11:$BK$510,MATCH('Auxiliar General'!AN$4,'Lista Puestos Valorados'!$B$10:$BK$10,0),0))</f>
        <v>No relevante</v>
      </c>
      <c r="AU145" s="26">
        <f>+HLOOKUP(AT145,Sistema_Puntos!$Q$5:$Y$43,'Auxiliar General'!AP$5,FALSE)</f>
        <v>0</v>
      </c>
      <c r="AV145" s="26" t="str">
        <f>+IF(VLOOKUP($B145,'Lista Puestos Valorados'!$B$11:$BK$510,MATCH('Auxiliar General'!AP$4,'Lista Puestos Valorados'!$B$10:$BK$10,0),0)="","No relevante",VLOOKUP($B145,'Lista Puestos Valorados'!$B$11:$BK$510,MATCH('Auxiliar General'!AP$4,'Lista Puestos Valorados'!$B$10:$BK$10,0),0))</f>
        <v>No relevante</v>
      </c>
      <c r="AW145" s="26">
        <f>+HLOOKUP(AV145,Sistema_Puntos!$Q$5:$Y$43,'Auxiliar General'!AR$5,FALSE)</f>
        <v>0</v>
      </c>
      <c r="AX145" s="26" t="str">
        <f>+IF(VLOOKUP($B145,'Lista Puestos Valorados'!$B$11:$BK$510,MATCH('Auxiliar General'!AR$4,'Lista Puestos Valorados'!$B$10:$BK$10,0),0)="","No relevante",VLOOKUP($B145,'Lista Puestos Valorados'!$B$11:$BK$510,MATCH('Auxiliar General'!AR$4,'Lista Puestos Valorados'!$B$10:$BK$10,0),0))</f>
        <v>No relevante</v>
      </c>
      <c r="AY145" s="26">
        <f>+HLOOKUP(AX145,Sistema_Puntos!$Q$5:$Y$43,'Auxiliar General'!AT$5,FALSE)</f>
        <v>0</v>
      </c>
      <c r="AZ145" s="26" t="str">
        <f>+IF(VLOOKUP($B145,'Lista Puestos Valorados'!$B$11:$BK$510,MATCH('Auxiliar General'!AT$4,'Lista Puestos Valorados'!$B$10:$BK$10,0),0)="","No relevante",VLOOKUP($B145,'Lista Puestos Valorados'!$B$11:$BK$510,MATCH('Auxiliar General'!AT$4,'Lista Puestos Valorados'!$B$10:$BK$10,0),0))</f>
        <v>No relevante</v>
      </c>
      <c r="BA145" s="26">
        <f>+HLOOKUP(AZ145,Sistema_Puntos!$Q$5:$Y$43,'Auxiliar General'!AV$5,FALSE)</f>
        <v>0</v>
      </c>
      <c r="BB145" s="26" t="str">
        <f>+IF(VLOOKUP($B145,'Lista Puestos Valorados'!$B$11:$BK$510,MATCH('Auxiliar General'!AV$4,'Lista Puestos Valorados'!$B$10:$BK$10,0),0)="","No relevante",VLOOKUP($B145,'Lista Puestos Valorados'!$B$11:$BK$510,MATCH('Auxiliar General'!AV$4,'Lista Puestos Valorados'!$B$10:$BK$10,0),0))</f>
        <v>No relevante</v>
      </c>
      <c r="BC145" s="26">
        <f>+HLOOKUP(BB145,Sistema_Puntos!$Q$5:$Y$43,'Auxiliar General'!AX$5,FALSE)</f>
        <v>0</v>
      </c>
      <c r="BD145" s="26" t="str">
        <f>+IF(VLOOKUP($B145,'Lista Puestos Valorados'!$B$11:$BK$510,MATCH('Auxiliar General'!AX$4,'Lista Puestos Valorados'!$B$10:$BK$10,0),0)="","No relevante",VLOOKUP($B145,'Lista Puestos Valorados'!$B$11:$BK$510,MATCH('Auxiliar General'!AX$4,'Lista Puestos Valorados'!$B$10:$BK$10,0),0))</f>
        <v>No relevante</v>
      </c>
      <c r="BE145" s="26">
        <f>+HLOOKUP(BD145,Sistema_Puntos!$Q$5:$Y$43,'Auxiliar General'!AZ$5,FALSE)</f>
        <v>0</v>
      </c>
      <c r="BF145" s="26" t="str">
        <f>+IF(VLOOKUP($B145,'Lista Puestos Valorados'!$B$11:$BK$510,MATCH('Auxiliar General'!AZ$4,'Lista Puestos Valorados'!$B$10:$BK$10,0),0)="","No relevante",VLOOKUP($B145,'Lista Puestos Valorados'!$B$11:$BK$510,MATCH('Auxiliar General'!AZ$4,'Lista Puestos Valorados'!$B$10:$BK$10,0),0))</f>
        <v>No relevante</v>
      </c>
      <c r="BG145" s="26">
        <f>+HLOOKUP(BF145,Sistema_Puntos!$Q$5:$Y$43,'Auxiliar General'!BB$5,FALSE)</f>
        <v>0</v>
      </c>
      <c r="BH145" s="26" t="str">
        <f>+IF(VLOOKUP($B145,'Lista Puestos Valorados'!$B$11:$BK$510,MATCH('Auxiliar General'!BB$4,'Lista Puestos Valorados'!$B$10:$BK$10,0),0)="","No relevante",VLOOKUP($B145,'Lista Puestos Valorados'!$B$11:$BK$510,MATCH('Auxiliar General'!BB$4,'Lista Puestos Valorados'!$B$10:$BK$10,0),0))</f>
        <v>No relevante</v>
      </c>
      <c r="BI145" s="26">
        <f>+HLOOKUP(BH145,Sistema_Puntos!$Q$5:$Y$43,'Auxiliar General'!BD$5,FALSE)</f>
        <v>0</v>
      </c>
      <c r="BJ145" s="26" t="str">
        <f>+IF(VLOOKUP($B145,'Lista Puestos Valorados'!$B$11:$BK$510,MATCH('Auxiliar General'!BD$4,'Lista Puestos Valorados'!$B$10:$BK$10,0),0)="","No relevante",VLOOKUP($B145,'Lista Puestos Valorados'!$B$11:$BK$510,MATCH('Auxiliar General'!BD$4,'Lista Puestos Valorados'!$B$10:$BK$10,0),0))</f>
        <v>No relevante</v>
      </c>
      <c r="BK145" s="26">
        <f>+HLOOKUP(BJ145,Sistema_Puntos!$Q$5:$Y$43,'Auxiliar General'!BF$5,FALSE)</f>
        <v>0</v>
      </c>
      <c r="BL145" s="26" t="str">
        <f>+IF(VLOOKUP($B145,'Lista Puestos Valorados'!$B$11:$BK$510,MATCH('Auxiliar General'!BF$4,'Lista Puestos Valorados'!$B$10:$BK$10,0),0)="","No relevante",VLOOKUP($B145,'Lista Puestos Valorados'!$B$11:$BK$510,MATCH('Auxiliar General'!BF$4,'Lista Puestos Valorados'!$B$10:$BK$10,0),0))</f>
        <v>No relevante</v>
      </c>
      <c r="BM145" s="26">
        <f>+HLOOKUP(BL145,Sistema_Puntos!$Q$5:$Y$43,'Auxiliar General'!BH$5,FALSE)</f>
        <v>0</v>
      </c>
      <c r="BN145" s="26" t="str">
        <f>+IF(VLOOKUP($B145,'Lista Puestos Valorados'!$B$11:$BK$510,MATCH('Auxiliar General'!BH$4,'Lista Puestos Valorados'!$B$10:$BK$10,0),0)="","No relevante",VLOOKUP($B145,'Lista Puestos Valorados'!$B$11:$BK$510,MATCH('Auxiliar General'!BH$4,'Lista Puestos Valorados'!$B$10:$BK$10,0),0))</f>
        <v>No relevante</v>
      </c>
      <c r="BO145" s="26">
        <f>+HLOOKUP(BN145,Sistema_Puntos!$Q$5:$Y$43,'Auxiliar General'!BJ$5,FALSE)</f>
        <v>0</v>
      </c>
      <c r="BP145" s="26" t="str">
        <f>+IF(VLOOKUP($B145,'Lista Puestos Valorados'!$B$11:$BK$510,MATCH('Auxiliar General'!BJ$4,'Lista Puestos Valorados'!$B$10:$BK$10,0),0)="","No relevante",VLOOKUP($B145,'Lista Puestos Valorados'!$B$11:$BK$510,MATCH('Auxiliar General'!BJ$4,'Lista Puestos Valorados'!$B$10:$BK$10,0),0))</f>
        <v>No relevante</v>
      </c>
      <c r="BQ145" s="26">
        <f>+HLOOKUP(BP145,Sistema_Puntos!$Q$5:$Y$43,'Auxiliar General'!BL$5,FALSE)</f>
        <v>0</v>
      </c>
      <c r="BR145" s="26" t="str">
        <f>+IF(VLOOKUP($B145,'Lista Puestos Valorados'!$B$11:$BK$510,MATCH('Auxiliar General'!BL$4,'Lista Puestos Valorados'!$B$10:$BK$10,0),0)="","No relevante",VLOOKUP($B145,'Lista Puestos Valorados'!$B$11:$BK$510,MATCH('Auxiliar General'!BL$4,'Lista Puestos Valorados'!$B$10:$BK$10,0),0))</f>
        <v>No relevante</v>
      </c>
      <c r="BS145" s="26">
        <f>+HLOOKUP(BR145,Sistema_Puntos!$Q$5:$Y$43,'Auxiliar General'!BN$5,FALSE)</f>
        <v>0</v>
      </c>
      <c r="BT145" s="26" t="str">
        <f>+IF(VLOOKUP($B145,'Lista Puestos Valorados'!$B$11:$BK$510,MATCH('Auxiliar General'!BN$4,'Lista Puestos Valorados'!$B$10:$BK$10,0),0)="","No relevante",VLOOKUP($B145,'Lista Puestos Valorados'!$B$11:$BK$510,MATCH('Auxiliar General'!BN$4,'Lista Puestos Valorados'!$B$10:$BK$10,0),0))</f>
        <v>No relevante</v>
      </c>
      <c r="BU145" s="26">
        <f>+HLOOKUP(BT145,Sistema_Puntos!$Q$5:$Y$43,'Auxiliar General'!BP$5,FALSE)</f>
        <v>0</v>
      </c>
      <c r="BV145" s="26" t="str">
        <f>+IF(VLOOKUP($B145,'Lista Puestos Valorados'!$B$11:$BK$510,MATCH('Auxiliar General'!BP$4,'Lista Puestos Valorados'!$B$10:$BK$10,0),0)="","No relevante",VLOOKUP($B145,'Lista Puestos Valorados'!$B$11:$BK$510,MATCH('Auxiliar General'!BP$4,'Lista Puestos Valorados'!$B$10:$BK$10,0),0))</f>
        <v>No relevante</v>
      </c>
      <c r="BW145" s="26">
        <f>+HLOOKUP(BV145,Sistema_Puntos!$Q$5:$Y$43,'Auxiliar General'!BR$5,FALSE)</f>
        <v>0</v>
      </c>
      <c r="BX145" s="26" t="str">
        <f>+IF(VLOOKUP($B145,'Lista Puestos Valorados'!$B$11:$BK$510,MATCH('Auxiliar General'!BR$4,'Lista Puestos Valorados'!$B$10:$BK$10,0),0)="","No relevante",VLOOKUP($B145,'Lista Puestos Valorados'!$B$11:$BK$510,MATCH('Auxiliar General'!BR$4,'Lista Puestos Valorados'!$B$10:$BK$10,0),0))</f>
        <v>No relevante</v>
      </c>
      <c r="BY145" s="26">
        <f>+HLOOKUP(BX145,Sistema_Puntos!$Q$5:$Y$43,'Auxiliar General'!BT$5,FALSE)</f>
        <v>0</v>
      </c>
      <c r="BZ145" s="26" t="str">
        <f>+IF(VLOOKUP($B145,'Lista Puestos Valorados'!$B$11:$BK$510,MATCH('Auxiliar General'!BT$4,'Lista Puestos Valorados'!$B$10:$BK$10,0),0)="","No relevante",VLOOKUP($B145,'Lista Puestos Valorados'!$B$11:$BK$510,MATCH('Auxiliar General'!BT$4,'Lista Puestos Valorados'!$B$10:$BK$10,0),0))</f>
        <v>No relevante</v>
      </c>
      <c r="CA145" s="26">
        <f>+HLOOKUP(BZ145,Sistema_Puntos!$Q$5:$Y$43,'Auxiliar General'!BV$5,FALSE)</f>
        <v>0</v>
      </c>
      <c r="CB145" s="26" t="str">
        <f>+IF(VLOOKUP($B145,'Lista Puestos Valorados'!$B$11:$BK$510,MATCH('Auxiliar General'!BV$4,'Lista Puestos Valorados'!$B$10:$BK$10,0),0)="","No relevante",VLOOKUP($B145,'Lista Puestos Valorados'!$B$11:$BK$510,MATCH('Auxiliar General'!BV$4,'Lista Puestos Valorados'!$B$10:$BK$10,0),0))</f>
        <v>No relevante</v>
      </c>
      <c r="CC145" s="26">
        <f>+HLOOKUP(CB145,Sistema_Puntos!$Q$5:$Y$43,'Auxiliar General'!BX$5,FALSE)</f>
        <v>0</v>
      </c>
      <c r="CD145" s="26" t="str">
        <f>+IF(VLOOKUP($B145,'Lista Puestos Valorados'!$B$11:$BK$510,MATCH('Auxiliar General'!BX$4,'Lista Puestos Valorados'!$B$10:$BK$10,0),0)="","No relevante",VLOOKUP($B145,'Lista Puestos Valorados'!$B$11:$BK$510,MATCH('Auxiliar General'!BX$4,'Lista Puestos Valorados'!$B$10:$BK$10,0),0))</f>
        <v>No relevante</v>
      </c>
      <c r="CE145" s="26">
        <f>+HLOOKUP(CD145,Sistema_Puntos!$Q$5:$Y$43,'Auxiliar General'!BZ$5,FALSE)</f>
        <v>0</v>
      </c>
      <c r="CF145" s="26" t="str">
        <f>+IF(VLOOKUP($B145,'Lista Puestos Valorados'!$B$11:$BK$510,MATCH('Auxiliar General'!BZ$4,'Lista Puestos Valorados'!$B$10:$BK$10,0),0)="","No relevante",VLOOKUP($B145,'Lista Puestos Valorados'!$B$11:$BK$510,MATCH('Auxiliar General'!BZ$4,'Lista Puestos Valorados'!$B$10:$BK$10,0),0))</f>
        <v>No relevante</v>
      </c>
      <c r="CG145" s="26">
        <f>+HLOOKUP(CF145,Sistema_Puntos!$Q$5:$Y$43,'Auxiliar General'!CB$5,FALSE)</f>
        <v>0</v>
      </c>
      <c r="CH145" s="29"/>
      <c r="CI145" s="29"/>
    </row>
    <row r="146" spans="2:87" ht="17.55" customHeight="1">
      <c r="B146" s="26">
        <f>+'Listado de Puestos'!B146</f>
        <v>136</v>
      </c>
      <c r="C146" s="26" t="str">
        <f>+IF('Lista Puestos Valorados'!C146="","",'Lista Puestos Valorados'!C146)</f>
        <v/>
      </c>
      <c r="D146" s="26" t="str">
        <f>+IF('Lista Puestos Valorados'!D146="","",'Lista Puestos Valorados'!D146)</f>
        <v/>
      </c>
      <c r="E146" s="26" t="str">
        <f>+IF('Lista Puestos Valorados'!E146="","",'Lista Puestos Valorados'!E146)</f>
        <v/>
      </c>
      <c r="F146" s="26" t="str">
        <f>+IF('Lista Puestos Valorados'!F146="","",'Lista Puestos Valorados'!F146)</f>
        <v/>
      </c>
      <c r="G146" s="26" t="str">
        <f>+IF('Lista Puestos Valorados'!G146="","",'Lista Puestos Valorados'!G146)</f>
        <v/>
      </c>
      <c r="H146" s="26" t="str">
        <f>+IF('Lista Puestos Valorados'!H146="","",'Lista Puestos Valorados'!H146)</f>
        <v/>
      </c>
      <c r="I146" s="26" t="str">
        <f>+IF('Lista Puestos Valorados'!I146="","",'Lista Puestos Valorados'!I146)</f>
        <v/>
      </c>
      <c r="J146" s="118" t="e">
        <f t="array" ref="J146">+IF(L146="","",_xlfn.IFS(L146&lt;='Cortes de Agrupacion'!$F$15,'Cortes de Agrupacion'!$E$15,'Resultados General'!L146&lt;='Cortes de Agrupacion'!$F$14,'Cortes de Agrupacion'!$E$14,'Resultados General'!L146&lt;='Cortes de Agrupacion'!$F$13,'Cortes de Agrupacion'!$E$13,L146&lt;='Cortes de Agrupacion'!$F$12,'Cortes de Agrupacion'!$E$12,'Resultados General'!L146&lt;='Cortes de Agrupacion'!$F$11,'Cortes de Agrupacion'!$E$11,'Resultados General'!L146&lt;='Cortes de Agrupacion'!$F$10,'Cortes de Agrupacion'!$E$10,'Resultados General'!L146&lt;='Cortes de Agrupacion'!$F$9,'Cortes de Agrupacion'!$E$9,'Resultados General'!L146&lt;='Cortes de Agrupacion'!$F$8,'Cortes de Agrupacion'!$E$8,'Resultados General'!L146&lt;='Cortes de Agrupacion'!$F$7,'Cortes de Agrupacion'!$E$7,'Resultados General'!L146&lt;='Cortes de Agrupacion'!$F$6,'Cortes de Agrupacion'!$E$6))</f>
        <v>#VALUE!</v>
      </c>
      <c r="K146" s="118" t="str">
        <f t="shared" si="4"/>
        <v/>
      </c>
      <c r="L146" s="124" t="e">
        <f>#VALUE!</f>
        <v>#VALUE!</v>
      </c>
      <c r="M146" s="26" t="e">
        <f ca="1">+_xlfn.IFNA(VLOOKUP(C146,'Distribución de puestos'!$B$8:$I$507,8,0),"")</f>
        <v>#NAME?</v>
      </c>
      <c r="N146" s="26" t="str">
        <f>+IF(VLOOKUP($B146,'Lista Puestos Valorados'!$B$11:$BK$510,MATCH('Auxiliar General'!H$4,'Lista Puestos Valorados'!$B$10:$BK$10,0),0)="","No relevante",VLOOKUP($B146,'Lista Puestos Valorados'!$B$11:$BK$510,MATCH('Auxiliar General'!H$4,'Lista Puestos Valorados'!$B$10:$BK$10,0),0))</f>
        <v>No relevante</v>
      </c>
      <c r="O146" s="26">
        <f>+HLOOKUP(N146,Sistema_Puntos!$Q$5:$Y$43,'Auxiliar General'!J$5,FALSE)</f>
        <v>0</v>
      </c>
      <c r="P146" s="26" t="str">
        <f>+IF(VLOOKUP($B146,'Lista Puestos Valorados'!$B$11:$BK$510,MATCH('Auxiliar General'!J$4,'Lista Puestos Valorados'!$B$10:$BK$10,0),0)="","No relevante",VLOOKUP($B146,'Lista Puestos Valorados'!$B$11:$BK$510,MATCH('Auxiliar General'!J$4,'Lista Puestos Valorados'!$B$10:$BK$10,0),0))</f>
        <v>No relevante</v>
      </c>
      <c r="Q146" s="26">
        <f>+HLOOKUP(P146,Sistema_Puntos!$Q$5:$Y$43,'Auxiliar General'!L$5,FALSE)</f>
        <v>0</v>
      </c>
      <c r="R146" s="26" t="str">
        <f>+IF(VLOOKUP($B146,'Lista Puestos Valorados'!$B$11:$BK$510,MATCH('Auxiliar General'!L$4,'Lista Puestos Valorados'!$B$10:$BK$10,0),0)="","No relevante",VLOOKUP($B146,'Lista Puestos Valorados'!$B$11:$BK$510,MATCH('Auxiliar General'!L$4,'Lista Puestos Valorados'!$B$10:$BK$10,0),0))</f>
        <v>No relevante</v>
      </c>
      <c r="S146" s="26">
        <f>+HLOOKUP(R146,Sistema_Puntos!$Q$5:$Y$43,'Auxiliar General'!N$5,FALSE)</f>
        <v>0</v>
      </c>
      <c r="T146" s="26" t="str">
        <f>+IF(VLOOKUP($B146,'Lista Puestos Valorados'!$B$11:$BK$510,MATCH('Auxiliar General'!N$4,'Lista Puestos Valorados'!$B$10:$BK$10,0),0)="","No relevante",VLOOKUP($B146,'Lista Puestos Valorados'!$B$11:$BK$510,MATCH('Auxiliar General'!N$4,'Lista Puestos Valorados'!$B$10:$BK$10,0),0))</f>
        <v>No relevante</v>
      </c>
      <c r="U146" s="26">
        <f>+HLOOKUP(T146,Sistema_Puntos!$Q$5:$Y$43,'Auxiliar General'!P$5,FALSE)</f>
        <v>0</v>
      </c>
      <c r="V146" s="26" t="str">
        <f>+IF(VLOOKUP($B146,'Lista Puestos Valorados'!$B$11:$BK$510,MATCH('Auxiliar General'!P$4,'Lista Puestos Valorados'!$B$10:$BK$10,0),0)="","No relevante",VLOOKUP($B146,'Lista Puestos Valorados'!$B$11:$BK$510,MATCH('Auxiliar General'!P$4,'Lista Puestos Valorados'!$B$10:$BK$10,0),0))</f>
        <v>No relevante</v>
      </c>
      <c r="W146" s="26">
        <f>+HLOOKUP(V146,Sistema_Puntos!$Q$5:$Y$43,'Auxiliar General'!R$5,FALSE)</f>
        <v>0</v>
      </c>
      <c r="X146" s="26" t="str">
        <f>+IF(VLOOKUP($B146,'Lista Puestos Valorados'!$B$11:$BK$510,MATCH('Auxiliar General'!R$4,'Lista Puestos Valorados'!$B$10:$BK$10,0),0)="","No relevante",VLOOKUP($B146,'Lista Puestos Valorados'!$B$11:$BK$510,MATCH('Auxiliar General'!R$4,'Lista Puestos Valorados'!$B$10:$BK$10,0),0))</f>
        <v>No relevante</v>
      </c>
      <c r="Y146" s="26">
        <f>+HLOOKUP(X146,Sistema_Puntos!$Q$5:$Y$43,'Auxiliar General'!T$5,FALSE)</f>
        <v>0</v>
      </c>
      <c r="Z146" s="26" t="str">
        <f>+IF(VLOOKUP($B146,'Lista Puestos Valorados'!$B$11:$BK$510,MATCH('Auxiliar General'!T$4,'Lista Puestos Valorados'!$B$10:$BK$10,0),0)="","No relevante",VLOOKUP($B146,'Lista Puestos Valorados'!$B$11:$BK$510,MATCH('Auxiliar General'!T$4,'Lista Puestos Valorados'!$B$10:$BK$10,0),0))</f>
        <v>No relevante</v>
      </c>
      <c r="AA146" s="26">
        <f>+HLOOKUP(Z146,Sistema_Puntos!$Q$5:$Y$43,'Auxiliar General'!V$5,FALSE)</f>
        <v>0</v>
      </c>
      <c r="AB146" s="26" t="str">
        <f>+IF(VLOOKUP($B146,'Lista Puestos Valorados'!$B$11:$BK$510,MATCH('Auxiliar General'!V$4,'Lista Puestos Valorados'!$B$10:$BK$10,0),0)="","No relevante",VLOOKUP($B146,'Lista Puestos Valorados'!$B$11:$BK$510,MATCH('Auxiliar General'!V$4,'Lista Puestos Valorados'!$B$10:$BK$10,0),0))</f>
        <v>No relevante</v>
      </c>
      <c r="AC146" s="26">
        <f>+HLOOKUP(AB146,Sistema_Puntos!$Q$5:$Y$43,'Auxiliar General'!X$5,FALSE)</f>
        <v>0</v>
      </c>
      <c r="AD146" s="26" t="str">
        <f>+IF(VLOOKUP($B146,'Lista Puestos Valorados'!$B$11:$BK$510,MATCH('Auxiliar General'!X$4,'Lista Puestos Valorados'!$B$10:$BK$10,0),0)="","No relevante",VLOOKUP($B146,'Lista Puestos Valorados'!$B$11:$BK$510,MATCH('Auxiliar General'!X$4,'Lista Puestos Valorados'!$B$10:$BK$10,0),0))</f>
        <v>No relevante</v>
      </c>
      <c r="AE146" s="26">
        <f>+HLOOKUP(AD146,Sistema_Puntos!$Q$5:$Y$43,'Auxiliar General'!Z$5,FALSE)</f>
        <v>0</v>
      </c>
      <c r="AF146" s="26" t="str">
        <f>+IF(VLOOKUP($B146,'Lista Puestos Valorados'!$B$11:$BK$510,MATCH('Auxiliar General'!Z$4,'Lista Puestos Valorados'!$B$10:$BK$10,0),0)="","No relevante",VLOOKUP($B146,'Lista Puestos Valorados'!$B$11:$BK$510,MATCH('Auxiliar General'!Z$4,'Lista Puestos Valorados'!$B$10:$BK$10,0),0))</f>
        <v>No relevante</v>
      </c>
      <c r="AG146" s="26">
        <f>+HLOOKUP(AF146,Sistema_Puntos!$Q$5:$Y$43,'Auxiliar General'!AB$5,FALSE)</f>
        <v>0</v>
      </c>
      <c r="AH146" s="26" t="str">
        <f>+IF(VLOOKUP($B146,'Lista Puestos Valorados'!$B$11:$BK$510,MATCH('Auxiliar General'!AB$4,'Lista Puestos Valorados'!$B$10:$BK$10,0),0)="","No relevante",VLOOKUP($B146,'Lista Puestos Valorados'!$B$11:$BK$510,MATCH('Auxiliar General'!AB$4,'Lista Puestos Valorados'!$B$10:$BK$10,0),0))</f>
        <v>No relevante</v>
      </c>
      <c r="AI146" s="26">
        <f>+HLOOKUP(AH146,Sistema_Puntos!$Q$5:$Y$43,'Auxiliar General'!AD$5,FALSE)</f>
        <v>0</v>
      </c>
      <c r="AJ146" s="26" t="str">
        <f>+IF(VLOOKUP($B146,'Lista Puestos Valorados'!$B$11:$BK$510,MATCH('Auxiliar General'!AD$4,'Lista Puestos Valorados'!$B$10:$BK$10,0),0)="","No relevante",VLOOKUP($B146,'Lista Puestos Valorados'!$B$11:$BK$510,MATCH('Auxiliar General'!AD$4,'Lista Puestos Valorados'!$B$10:$BK$10,0),0))</f>
        <v>No relevante</v>
      </c>
      <c r="AK146" s="26">
        <f>+HLOOKUP(AJ146,Sistema_Puntos!$Q$5:$Y$43,'Auxiliar General'!AF$5,FALSE)</f>
        <v>0</v>
      </c>
      <c r="AL146" s="26" t="str">
        <f>+IF(VLOOKUP($B146,'Lista Puestos Valorados'!$B$11:$BK$510,MATCH('Auxiliar General'!AF$4,'Lista Puestos Valorados'!$B$10:$BK$10,0),0)="","No relevante",VLOOKUP($B146,'Lista Puestos Valorados'!$B$11:$BK$510,MATCH('Auxiliar General'!AF$4,'Lista Puestos Valorados'!$B$10:$BK$10,0),0))</f>
        <v>No relevante</v>
      </c>
      <c r="AM146" s="26">
        <f>+HLOOKUP(AL146,Sistema_Puntos!$Q$5:$Y$43,'Auxiliar General'!AH$5,FALSE)</f>
        <v>0</v>
      </c>
      <c r="AN146" s="26" t="str">
        <f>+IF(VLOOKUP($B146,'Lista Puestos Valorados'!$B$11:$BK$510,MATCH('Auxiliar General'!AH$4,'Lista Puestos Valorados'!$B$10:$BK$10,0),0)="","No relevante",VLOOKUP($B146,'Lista Puestos Valorados'!$B$11:$BK$510,MATCH('Auxiliar General'!AH$4,'Lista Puestos Valorados'!$B$10:$BK$10,0),0))</f>
        <v>No relevante</v>
      </c>
      <c r="AO146" s="26">
        <f>+HLOOKUP(AN146,Sistema_Puntos!$Q$5:$Y$43,'Auxiliar General'!AJ$5,FALSE)</f>
        <v>0</v>
      </c>
      <c r="AP146" s="26" t="str">
        <f>+IF(VLOOKUP($B146,'Lista Puestos Valorados'!$B$11:$BK$510,MATCH('Auxiliar General'!AJ$4,'Lista Puestos Valorados'!$B$10:$BK$10,0),0)="","No relevante",VLOOKUP($B146,'Lista Puestos Valorados'!$B$11:$BK$510,MATCH('Auxiliar General'!AJ$4,'Lista Puestos Valorados'!$B$10:$BK$10,0),0))</f>
        <v>No relevante</v>
      </c>
      <c r="AQ146" s="26">
        <f>+HLOOKUP(AP146,Sistema_Puntos!$Q$5:$Y$43,'Auxiliar General'!AL$5,FALSE)</f>
        <v>0</v>
      </c>
      <c r="AR146" s="26" t="str">
        <f>+IF(VLOOKUP($B146,'Lista Puestos Valorados'!$B$11:$BK$510,MATCH('Auxiliar General'!AL$4,'Lista Puestos Valorados'!$B$10:$BK$10,0),0)="","No relevante",VLOOKUP($B146,'Lista Puestos Valorados'!$B$11:$BK$510,MATCH('Auxiliar General'!AL$4,'Lista Puestos Valorados'!$B$10:$BK$10,0),0))</f>
        <v>No relevante</v>
      </c>
      <c r="AS146" s="26">
        <f>+HLOOKUP(AR146,Sistema_Puntos!$Q$5:$Y$43,'Auxiliar General'!AN$5,FALSE)</f>
        <v>0</v>
      </c>
      <c r="AT146" s="26" t="str">
        <f>+IF(VLOOKUP($B146,'Lista Puestos Valorados'!$B$11:$BK$510,MATCH('Auxiliar General'!AN$4,'Lista Puestos Valorados'!$B$10:$BK$10,0),0)="","No relevante",VLOOKUP($B146,'Lista Puestos Valorados'!$B$11:$BK$510,MATCH('Auxiliar General'!AN$4,'Lista Puestos Valorados'!$B$10:$BK$10,0),0))</f>
        <v>No relevante</v>
      </c>
      <c r="AU146" s="26">
        <f>+HLOOKUP(AT146,Sistema_Puntos!$Q$5:$Y$43,'Auxiliar General'!AP$5,FALSE)</f>
        <v>0</v>
      </c>
      <c r="AV146" s="26" t="str">
        <f>+IF(VLOOKUP($B146,'Lista Puestos Valorados'!$B$11:$BK$510,MATCH('Auxiliar General'!AP$4,'Lista Puestos Valorados'!$B$10:$BK$10,0),0)="","No relevante",VLOOKUP($B146,'Lista Puestos Valorados'!$B$11:$BK$510,MATCH('Auxiliar General'!AP$4,'Lista Puestos Valorados'!$B$10:$BK$10,0),0))</f>
        <v>No relevante</v>
      </c>
      <c r="AW146" s="26">
        <f>+HLOOKUP(AV146,Sistema_Puntos!$Q$5:$Y$43,'Auxiliar General'!AR$5,FALSE)</f>
        <v>0</v>
      </c>
      <c r="AX146" s="26" t="str">
        <f>+IF(VLOOKUP($B146,'Lista Puestos Valorados'!$B$11:$BK$510,MATCH('Auxiliar General'!AR$4,'Lista Puestos Valorados'!$B$10:$BK$10,0),0)="","No relevante",VLOOKUP($B146,'Lista Puestos Valorados'!$B$11:$BK$510,MATCH('Auxiliar General'!AR$4,'Lista Puestos Valorados'!$B$10:$BK$10,0),0))</f>
        <v>No relevante</v>
      </c>
      <c r="AY146" s="26">
        <f>+HLOOKUP(AX146,Sistema_Puntos!$Q$5:$Y$43,'Auxiliar General'!AT$5,FALSE)</f>
        <v>0</v>
      </c>
      <c r="AZ146" s="26" t="str">
        <f>+IF(VLOOKUP($B146,'Lista Puestos Valorados'!$B$11:$BK$510,MATCH('Auxiliar General'!AT$4,'Lista Puestos Valorados'!$B$10:$BK$10,0),0)="","No relevante",VLOOKUP($B146,'Lista Puestos Valorados'!$B$11:$BK$510,MATCH('Auxiliar General'!AT$4,'Lista Puestos Valorados'!$B$10:$BK$10,0),0))</f>
        <v>No relevante</v>
      </c>
      <c r="BA146" s="26">
        <f>+HLOOKUP(AZ146,Sistema_Puntos!$Q$5:$Y$43,'Auxiliar General'!AV$5,FALSE)</f>
        <v>0</v>
      </c>
      <c r="BB146" s="26" t="str">
        <f>+IF(VLOOKUP($B146,'Lista Puestos Valorados'!$B$11:$BK$510,MATCH('Auxiliar General'!AV$4,'Lista Puestos Valorados'!$B$10:$BK$10,0),0)="","No relevante",VLOOKUP($B146,'Lista Puestos Valorados'!$B$11:$BK$510,MATCH('Auxiliar General'!AV$4,'Lista Puestos Valorados'!$B$10:$BK$10,0),0))</f>
        <v>No relevante</v>
      </c>
      <c r="BC146" s="26">
        <f>+HLOOKUP(BB146,Sistema_Puntos!$Q$5:$Y$43,'Auxiliar General'!AX$5,FALSE)</f>
        <v>0</v>
      </c>
      <c r="BD146" s="26" t="str">
        <f>+IF(VLOOKUP($B146,'Lista Puestos Valorados'!$B$11:$BK$510,MATCH('Auxiliar General'!AX$4,'Lista Puestos Valorados'!$B$10:$BK$10,0),0)="","No relevante",VLOOKUP($B146,'Lista Puestos Valorados'!$B$11:$BK$510,MATCH('Auxiliar General'!AX$4,'Lista Puestos Valorados'!$B$10:$BK$10,0),0))</f>
        <v>No relevante</v>
      </c>
      <c r="BE146" s="26">
        <f>+HLOOKUP(BD146,Sistema_Puntos!$Q$5:$Y$43,'Auxiliar General'!AZ$5,FALSE)</f>
        <v>0</v>
      </c>
      <c r="BF146" s="26" t="str">
        <f>+IF(VLOOKUP($B146,'Lista Puestos Valorados'!$B$11:$BK$510,MATCH('Auxiliar General'!AZ$4,'Lista Puestos Valorados'!$B$10:$BK$10,0),0)="","No relevante",VLOOKUP($B146,'Lista Puestos Valorados'!$B$11:$BK$510,MATCH('Auxiliar General'!AZ$4,'Lista Puestos Valorados'!$B$10:$BK$10,0),0))</f>
        <v>No relevante</v>
      </c>
      <c r="BG146" s="26">
        <f>+HLOOKUP(BF146,Sistema_Puntos!$Q$5:$Y$43,'Auxiliar General'!BB$5,FALSE)</f>
        <v>0</v>
      </c>
      <c r="BH146" s="26" t="str">
        <f>+IF(VLOOKUP($B146,'Lista Puestos Valorados'!$B$11:$BK$510,MATCH('Auxiliar General'!BB$4,'Lista Puestos Valorados'!$B$10:$BK$10,0),0)="","No relevante",VLOOKUP($B146,'Lista Puestos Valorados'!$B$11:$BK$510,MATCH('Auxiliar General'!BB$4,'Lista Puestos Valorados'!$B$10:$BK$10,0),0))</f>
        <v>No relevante</v>
      </c>
      <c r="BI146" s="26">
        <f>+HLOOKUP(BH146,Sistema_Puntos!$Q$5:$Y$43,'Auxiliar General'!BD$5,FALSE)</f>
        <v>0</v>
      </c>
      <c r="BJ146" s="26" t="str">
        <f>+IF(VLOOKUP($B146,'Lista Puestos Valorados'!$B$11:$BK$510,MATCH('Auxiliar General'!BD$4,'Lista Puestos Valorados'!$B$10:$BK$10,0),0)="","No relevante",VLOOKUP($B146,'Lista Puestos Valorados'!$B$11:$BK$510,MATCH('Auxiliar General'!BD$4,'Lista Puestos Valorados'!$B$10:$BK$10,0),0))</f>
        <v>No relevante</v>
      </c>
      <c r="BK146" s="26">
        <f>+HLOOKUP(BJ146,Sistema_Puntos!$Q$5:$Y$43,'Auxiliar General'!BF$5,FALSE)</f>
        <v>0</v>
      </c>
      <c r="BL146" s="26" t="str">
        <f>+IF(VLOOKUP($B146,'Lista Puestos Valorados'!$B$11:$BK$510,MATCH('Auxiliar General'!BF$4,'Lista Puestos Valorados'!$B$10:$BK$10,0),0)="","No relevante",VLOOKUP($B146,'Lista Puestos Valorados'!$B$11:$BK$510,MATCH('Auxiliar General'!BF$4,'Lista Puestos Valorados'!$B$10:$BK$10,0),0))</f>
        <v>No relevante</v>
      </c>
      <c r="BM146" s="26">
        <f>+HLOOKUP(BL146,Sistema_Puntos!$Q$5:$Y$43,'Auxiliar General'!BH$5,FALSE)</f>
        <v>0</v>
      </c>
      <c r="BN146" s="26" t="str">
        <f>+IF(VLOOKUP($B146,'Lista Puestos Valorados'!$B$11:$BK$510,MATCH('Auxiliar General'!BH$4,'Lista Puestos Valorados'!$B$10:$BK$10,0),0)="","No relevante",VLOOKUP($B146,'Lista Puestos Valorados'!$B$11:$BK$510,MATCH('Auxiliar General'!BH$4,'Lista Puestos Valorados'!$B$10:$BK$10,0),0))</f>
        <v>No relevante</v>
      </c>
      <c r="BO146" s="26">
        <f>+HLOOKUP(BN146,Sistema_Puntos!$Q$5:$Y$43,'Auxiliar General'!BJ$5,FALSE)</f>
        <v>0</v>
      </c>
      <c r="BP146" s="26" t="str">
        <f>+IF(VLOOKUP($B146,'Lista Puestos Valorados'!$B$11:$BK$510,MATCH('Auxiliar General'!BJ$4,'Lista Puestos Valorados'!$B$10:$BK$10,0),0)="","No relevante",VLOOKUP($B146,'Lista Puestos Valorados'!$B$11:$BK$510,MATCH('Auxiliar General'!BJ$4,'Lista Puestos Valorados'!$B$10:$BK$10,0),0))</f>
        <v>No relevante</v>
      </c>
      <c r="BQ146" s="26">
        <f>+HLOOKUP(BP146,Sistema_Puntos!$Q$5:$Y$43,'Auxiliar General'!BL$5,FALSE)</f>
        <v>0</v>
      </c>
      <c r="BR146" s="26" t="str">
        <f>+IF(VLOOKUP($B146,'Lista Puestos Valorados'!$B$11:$BK$510,MATCH('Auxiliar General'!BL$4,'Lista Puestos Valorados'!$B$10:$BK$10,0),0)="","No relevante",VLOOKUP($B146,'Lista Puestos Valorados'!$B$11:$BK$510,MATCH('Auxiliar General'!BL$4,'Lista Puestos Valorados'!$B$10:$BK$10,0),0))</f>
        <v>No relevante</v>
      </c>
      <c r="BS146" s="26">
        <f>+HLOOKUP(BR146,Sistema_Puntos!$Q$5:$Y$43,'Auxiliar General'!BN$5,FALSE)</f>
        <v>0</v>
      </c>
      <c r="BT146" s="26" t="str">
        <f>+IF(VLOOKUP($B146,'Lista Puestos Valorados'!$B$11:$BK$510,MATCH('Auxiliar General'!BN$4,'Lista Puestos Valorados'!$B$10:$BK$10,0),0)="","No relevante",VLOOKUP($B146,'Lista Puestos Valorados'!$B$11:$BK$510,MATCH('Auxiliar General'!BN$4,'Lista Puestos Valorados'!$B$10:$BK$10,0),0))</f>
        <v>No relevante</v>
      </c>
      <c r="BU146" s="26">
        <f>+HLOOKUP(BT146,Sistema_Puntos!$Q$5:$Y$43,'Auxiliar General'!BP$5,FALSE)</f>
        <v>0</v>
      </c>
      <c r="BV146" s="26" t="str">
        <f>+IF(VLOOKUP($B146,'Lista Puestos Valorados'!$B$11:$BK$510,MATCH('Auxiliar General'!BP$4,'Lista Puestos Valorados'!$B$10:$BK$10,0),0)="","No relevante",VLOOKUP($B146,'Lista Puestos Valorados'!$B$11:$BK$510,MATCH('Auxiliar General'!BP$4,'Lista Puestos Valorados'!$B$10:$BK$10,0),0))</f>
        <v>No relevante</v>
      </c>
      <c r="BW146" s="26">
        <f>+HLOOKUP(BV146,Sistema_Puntos!$Q$5:$Y$43,'Auxiliar General'!BR$5,FALSE)</f>
        <v>0</v>
      </c>
      <c r="BX146" s="26" t="str">
        <f>+IF(VLOOKUP($B146,'Lista Puestos Valorados'!$B$11:$BK$510,MATCH('Auxiliar General'!BR$4,'Lista Puestos Valorados'!$B$10:$BK$10,0),0)="","No relevante",VLOOKUP($B146,'Lista Puestos Valorados'!$B$11:$BK$510,MATCH('Auxiliar General'!BR$4,'Lista Puestos Valorados'!$B$10:$BK$10,0),0))</f>
        <v>No relevante</v>
      </c>
      <c r="BY146" s="26">
        <f>+HLOOKUP(BX146,Sistema_Puntos!$Q$5:$Y$43,'Auxiliar General'!BT$5,FALSE)</f>
        <v>0</v>
      </c>
      <c r="BZ146" s="26" t="str">
        <f>+IF(VLOOKUP($B146,'Lista Puestos Valorados'!$B$11:$BK$510,MATCH('Auxiliar General'!BT$4,'Lista Puestos Valorados'!$B$10:$BK$10,0),0)="","No relevante",VLOOKUP($B146,'Lista Puestos Valorados'!$B$11:$BK$510,MATCH('Auxiliar General'!BT$4,'Lista Puestos Valorados'!$B$10:$BK$10,0),0))</f>
        <v>No relevante</v>
      </c>
      <c r="CA146" s="26">
        <f>+HLOOKUP(BZ146,Sistema_Puntos!$Q$5:$Y$43,'Auxiliar General'!BV$5,FALSE)</f>
        <v>0</v>
      </c>
      <c r="CB146" s="26" t="str">
        <f>+IF(VLOOKUP($B146,'Lista Puestos Valorados'!$B$11:$BK$510,MATCH('Auxiliar General'!BV$4,'Lista Puestos Valorados'!$B$10:$BK$10,0),0)="","No relevante",VLOOKUP($B146,'Lista Puestos Valorados'!$B$11:$BK$510,MATCH('Auxiliar General'!BV$4,'Lista Puestos Valorados'!$B$10:$BK$10,0),0))</f>
        <v>No relevante</v>
      </c>
      <c r="CC146" s="26">
        <f>+HLOOKUP(CB146,Sistema_Puntos!$Q$5:$Y$43,'Auxiliar General'!BX$5,FALSE)</f>
        <v>0</v>
      </c>
      <c r="CD146" s="26" t="str">
        <f>+IF(VLOOKUP($B146,'Lista Puestos Valorados'!$B$11:$BK$510,MATCH('Auxiliar General'!BX$4,'Lista Puestos Valorados'!$B$10:$BK$10,0),0)="","No relevante",VLOOKUP($B146,'Lista Puestos Valorados'!$B$11:$BK$510,MATCH('Auxiliar General'!BX$4,'Lista Puestos Valorados'!$B$10:$BK$10,0),0))</f>
        <v>No relevante</v>
      </c>
      <c r="CE146" s="26">
        <f>+HLOOKUP(CD146,Sistema_Puntos!$Q$5:$Y$43,'Auxiliar General'!BZ$5,FALSE)</f>
        <v>0</v>
      </c>
      <c r="CF146" s="26" t="str">
        <f>+IF(VLOOKUP($B146,'Lista Puestos Valorados'!$B$11:$BK$510,MATCH('Auxiliar General'!BZ$4,'Lista Puestos Valorados'!$B$10:$BK$10,0),0)="","No relevante",VLOOKUP($B146,'Lista Puestos Valorados'!$B$11:$BK$510,MATCH('Auxiliar General'!BZ$4,'Lista Puestos Valorados'!$B$10:$BK$10,0),0))</f>
        <v>No relevante</v>
      </c>
      <c r="CG146" s="26">
        <f>+HLOOKUP(CF146,Sistema_Puntos!$Q$5:$Y$43,'Auxiliar General'!CB$5,FALSE)</f>
        <v>0</v>
      </c>
      <c r="CH146" s="29"/>
      <c r="CI146" s="29"/>
    </row>
    <row r="147" spans="2:87" ht="17.55" customHeight="1">
      <c r="B147" s="26">
        <f>+'Listado de Puestos'!B147</f>
        <v>137</v>
      </c>
      <c r="C147" s="26" t="str">
        <f>+IF('Lista Puestos Valorados'!C147="","",'Lista Puestos Valorados'!C147)</f>
        <v/>
      </c>
      <c r="D147" s="26" t="str">
        <f>+IF('Lista Puestos Valorados'!D147="","",'Lista Puestos Valorados'!D147)</f>
        <v/>
      </c>
      <c r="E147" s="26" t="str">
        <f>+IF('Lista Puestos Valorados'!E147="","",'Lista Puestos Valorados'!E147)</f>
        <v/>
      </c>
      <c r="F147" s="26" t="str">
        <f>+IF('Lista Puestos Valorados'!F147="","",'Lista Puestos Valorados'!F147)</f>
        <v/>
      </c>
      <c r="G147" s="26" t="str">
        <f>+IF('Lista Puestos Valorados'!G147="","",'Lista Puestos Valorados'!G147)</f>
        <v/>
      </c>
      <c r="H147" s="26" t="str">
        <f>+IF('Lista Puestos Valorados'!H147="","",'Lista Puestos Valorados'!H147)</f>
        <v/>
      </c>
      <c r="I147" s="26" t="str">
        <f>+IF('Lista Puestos Valorados'!I147="","",'Lista Puestos Valorados'!I147)</f>
        <v/>
      </c>
      <c r="J147" s="118" t="e">
        <f t="array" ref="J147">+IF(L147="","",_xlfn.IFS(L147&lt;='Cortes de Agrupacion'!$F$15,'Cortes de Agrupacion'!$E$15,'Resultados General'!L147&lt;='Cortes de Agrupacion'!$F$14,'Cortes de Agrupacion'!$E$14,'Resultados General'!L147&lt;='Cortes de Agrupacion'!$F$13,'Cortes de Agrupacion'!$E$13,L147&lt;='Cortes de Agrupacion'!$F$12,'Cortes de Agrupacion'!$E$12,'Resultados General'!L147&lt;='Cortes de Agrupacion'!$F$11,'Cortes de Agrupacion'!$E$11,'Resultados General'!L147&lt;='Cortes de Agrupacion'!$F$10,'Cortes de Agrupacion'!$E$10,'Resultados General'!L147&lt;='Cortes de Agrupacion'!$F$9,'Cortes de Agrupacion'!$E$9,'Resultados General'!L147&lt;='Cortes de Agrupacion'!$F$8,'Cortes de Agrupacion'!$E$8,'Resultados General'!L147&lt;='Cortes de Agrupacion'!$F$7,'Cortes de Agrupacion'!$E$7,'Resultados General'!L147&lt;='Cortes de Agrupacion'!$F$6,'Cortes de Agrupacion'!$E$6))</f>
        <v>#VALUE!</v>
      </c>
      <c r="K147" s="118" t="str">
        <f t="shared" si="4"/>
        <v/>
      </c>
      <c r="L147" s="124" t="e">
        <f>#VALUE!</f>
        <v>#VALUE!</v>
      </c>
      <c r="M147" s="26" t="e">
        <f ca="1">+_xlfn.IFNA(VLOOKUP(C147,'Distribución de puestos'!$B$8:$I$507,8,0),"")</f>
        <v>#NAME?</v>
      </c>
      <c r="N147" s="26" t="str">
        <f>+IF(VLOOKUP($B147,'Lista Puestos Valorados'!$B$11:$BK$510,MATCH('Auxiliar General'!H$4,'Lista Puestos Valorados'!$B$10:$BK$10,0),0)="","No relevante",VLOOKUP($B147,'Lista Puestos Valorados'!$B$11:$BK$510,MATCH('Auxiliar General'!H$4,'Lista Puestos Valorados'!$B$10:$BK$10,0),0))</f>
        <v>No relevante</v>
      </c>
      <c r="O147" s="26">
        <f>+HLOOKUP(N147,Sistema_Puntos!$Q$5:$Y$43,'Auxiliar General'!J$5,FALSE)</f>
        <v>0</v>
      </c>
      <c r="P147" s="26" t="str">
        <f>+IF(VLOOKUP($B147,'Lista Puestos Valorados'!$B$11:$BK$510,MATCH('Auxiliar General'!J$4,'Lista Puestos Valorados'!$B$10:$BK$10,0),0)="","No relevante",VLOOKUP($B147,'Lista Puestos Valorados'!$B$11:$BK$510,MATCH('Auxiliar General'!J$4,'Lista Puestos Valorados'!$B$10:$BK$10,0),0))</f>
        <v>No relevante</v>
      </c>
      <c r="Q147" s="26">
        <f>+HLOOKUP(P147,Sistema_Puntos!$Q$5:$Y$43,'Auxiliar General'!L$5,FALSE)</f>
        <v>0</v>
      </c>
      <c r="R147" s="26" t="str">
        <f>+IF(VLOOKUP($B147,'Lista Puestos Valorados'!$B$11:$BK$510,MATCH('Auxiliar General'!L$4,'Lista Puestos Valorados'!$B$10:$BK$10,0),0)="","No relevante",VLOOKUP($B147,'Lista Puestos Valorados'!$B$11:$BK$510,MATCH('Auxiliar General'!L$4,'Lista Puestos Valorados'!$B$10:$BK$10,0),0))</f>
        <v>No relevante</v>
      </c>
      <c r="S147" s="26">
        <f>+HLOOKUP(R147,Sistema_Puntos!$Q$5:$Y$43,'Auxiliar General'!N$5,FALSE)</f>
        <v>0</v>
      </c>
      <c r="T147" s="26" t="str">
        <f>+IF(VLOOKUP($B147,'Lista Puestos Valorados'!$B$11:$BK$510,MATCH('Auxiliar General'!N$4,'Lista Puestos Valorados'!$B$10:$BK$10,0),0)="","No relevante",VLOOKUP($B147,'Lista Puestos Valorados'!$B$11:$BK$510,MATCH('Auxiliar General'!N$4,'Lista Puestos Valorados'!$B$10:$BK$10,0),0))</f>
        <v>No relevante</v>
      </c>
      <c r="U147" s="26">
        <f>+HLOOKUP(T147,Sistema_Puntos!$Q$5:$Y$43,'Auxiliar General'!P$5,FALSE)</f>
        <v>0</v>
      </c>
      <c r="V147" s="26" t="str">
        <f>+IF(VLOOKUP($B147,'Lista Puestos Valorados'!$B$11:$BK$510,MATCH('Auxiliar General'!P$4,'Lista Puestos Valorados'!$B$10:$BK$10,0),0)="","No relevante",VLOOKUP($B147,'Lista Puestos Valorados'!$B$11:$BK$510,MATCH('Auxiliar General'!P$4,'Lista Puestos Valorados'!$B$10:$BK$10,0),0))</f>
        <v>No relevante</v>
      </c>
      <c r="W147" s="26">
        <f>+HLOOKUP(V147,Sistema_Puntos!$Q$5:$Y$43,'Auxiliar General'!R$5,FALSE)</f>
        <v>0</v>
      </c>
      <c r="X147" s="26" t="str">
        <f>+IF(VLOOKUP($B147,'Lista Puestos Valorados'!$B$11:$BK$510,MATCH('Auxiliar General'!R$4,'Lista Puestos Valorados'!$B$10:$BK$10,0),0)="","No relevante",VLOOKUP($B147,'Lista Puestos Valorados'!$B$11:$BK$510,MATCH('Auxiliar General'!R$4,'Lista Puestos Valorados'!$B$10:$BK$10,0),0))</f>
        <v>No relevante</v>
      </c>
      <c r="Y147" s="26">
        <f>+HLOOKUP(X147,Sistema_Puntos!$Q$5:$Y$43,'Auxiliar General'!T$5,FALSE)</f>
        <v>0</v>
      </c>
      <c r="Z147" s="26" t="str">
        <f>+IF(VLOOKUP($B147,'Lista Puestos Valorados'!$B$11:$BK$510,MATCH('Auxiliar General'!T$4,'Lista Puestos Valorados'!$B$10:$BK$10,0),0)="","No relevante",VLOOKUP($B147,'Lista Puestos Valorados'!$B$11:$BK$510,MATCH('Auxiliar General'!T$4,'Lista Puestos Valorados'!$B$10:$BK$10,0),0))</f>
        <v>No relevante</v>
      </c>
      <c r="AA147" s="26">
        <f>+HLOOKUP(Z147,Sistema_Puntos!$Q$5:$Y$43,'Auxiliar General'!V$5,FALSE)</f>
        <v>0</v>
      </c>
      <c r="AB147" s="26" t="str">
        <f>+IF(VLOOKUP($B147,'Lista Puestos Valorados'!$B$11:$BK$510,MATCH('Auxiliar General'!V$4,'Lista Puestos Valorados'!$B$10:$BK$10,0),0)="","No relevante",VLOOKUP($B147,'Lista Puestos Valorados'!$B$11:$BK$510,MATCH('Auxiliar General'!V$4,'Lista Puestos Valorados'!$B$10:$BK$10,0),0))</f>
        <v>No relevante</v>
      </c>
      <c r="AC147" s="26">
        <f>+HLOOKUP(AB147,Sistema_Puntos!$Q$5:$Y$43,'Auxiliar General'!X$5,FALSE)</f>
        <v>0</v>
      </c>
      <c r="AD147" s="26" t="str">
        <f>+IF(VLOOKUP($B147,'Lista Puestos Valorados'!$B$11:$BK$510,MATCH('Auxiliar General'!X$4,'Lista Puestos Valorados'!$B$10:$BK$10,0),0)="","No relevante",VLOOKUP($B147,'Lista Puestos Valorados'!$B$11:$BK$510,MATCH('Auxiliar General'!X$4,'Lista Puestos Valorados'!$B$10:$BK$10,0),0))</f>
        <v>No relevante</v>
      </c>
      <c r="AE147" s="26">
        <f>+HLOOKUP(AD147,Sistema_Puntos!$Q$5:$Y$43,'Auxiliar General'!Z$5,FALSE)</f>
        <v>0</v>
      </c>
      <c r="AF147" s="26" t="str">
        <f>+IF(VLOOKUP($B147,'Lista Puestos Valorados'!$B$11:$BK$510,MATCH('Auxiliar General'!Z$4,'Lista Puestos Valorados'!$B$10:$BK$10,0),0)="","No relevante",VLOOKUP($B147,'Lista Puestos Valorados'!$B$11:$BK$510,MATCH('Auxiliar General'!Z$4,'Lista Puestos Valorados'!$B$10:$BK$10,0),0))</f>
        <v>No relevante</v>
      </c>
      <c r="AG147" s="26">
        <f>+HLOOKUP(AF147,Sistema_Puntos!$Q$5:$Y$43,'Auxiliar General'!AB$5,FALSE)</f>
        <v>0</v>
      </c>
      <c r="AH147" s="26" t="str">
        <f>+IF(VLOOKUP($B147,'Lista Puestos Valorados'!$B$11:$BK$510,MATCH('Auxiliar General'!AB$4,'Lista Puestos Valorados'!$B$10:$BK$10,0),0)="","No relevante",VLOOKUP($B147,'Lista Puestos Valorados'!$B$11:$BK$510,MATCH('Auxiliar General'!AB$4,'Lista Puestos Valorados'!$B$10:$BK$10,0),0))</f>
        <v>No relevante</v>
      </c>
      <c r="AI147" s="26">
        <f>+HLOOKUP(AH147,Sistema_Puntos!$Q$5:$Y$43,'Auxiliar General'!AD$5,FALSE)</f>
        <v>0</v>
      </c>
      <c r="AJ147" s="26" t="str">
        <f>+IF(VLOOKUP($B147,'Lista Puestos Valorados'!$B$11:$BK$510,MATCH('Auxiliar General'!AD$4,'Lista Puestos Valorados'!$B$10:$BK$10,0),0)="","No relevante",VLOOKUP($B147,'Lista Puestos Valorados'!$B$11:$BK$510,MATCH('Auxiliar General'!AD$4,'Lista Puestos Valorados'!$B$10:$BK$10,0),0))</f>
        <v>No relevante</v>
      </c>
      <c r="AK147" s="26">
        <f>+HLOOKUP(AJ147,Sistema_Puntos!$Q$5:$Y$43,'Auxiliar General'!AF$5,FALSE)</f>
        <v>0</v>
      </c>
      <c r="AL147" s="26" t="str">
        <f>+IF(VLOOKUP($B147,'Lista Puestos Valorados'!$B$11:$BK$510,MATCH('Auxiliar General'!AF$4,'Lista Puestos Valorados'!$B$10:$BK$10,0),0)="","No relevante",VLOOKUP($B147,'Lista Puestos Valorados'!$B$11:$BK$510,MATCH('Auxiliar General'!AF$4,'Lista Puestos Valorados'!$B$10:$BK$10,0),0))</f>
        <v>No relevante</v>
      </c>
      <c r="AM147" s="26">
        <f>+HLOOKUP(AL147,Sistema_Puntos!$Q$5:$Y$43,'Auxiliar General'!AH$5,FALSE)</f>
        <v>0</v>
      </c>
      <c r="AN147" s="26" t="str">
        <f>+IF(VLOOKUP($B147,'Lista Puestos Valorados'!$B$11:$BK$510,MATCH('Auxiliar General'!AH$4,'Lista Puestos Valorados'!$B$10:$BK$10,0),0)="","No relevante",VLOOKUP($B147,'Lista Puestos Valorados'!$B$11:$BK$510,MATCH('Auxiliar General'!AH$4,'Lista Puestos Valorados'!$B$10:$BK$10,0),0))</f>
        <v>No relevante</v>
      </c>
      <c r="AO147" s="26">
        <f>+HLOOKUP(AN147,Sistema_Puntos!$Q$5:$Y$43,'Auxiliar General'!AJ$5,FALSE)</f>
        <v>0</v>
      </c>
      <c r="AP147" s="26" t="str">
        <f>+IF(VLOOKUP($B147,'Lista Puestos Valorados'!$B$11:$BK$510,MATCH('Auxiliar General'!AJ$4,'Lista Puestos Valorados'!$B$10:$BK$10,0),0)="","No relevante",VLOOKUP($B147,'Lista Puestos Valorados'!$B$11:$BK$510,MATCH('Auxiliar General'!AJ$4,'Lista Puestos Valorados'!$B$10:$BK$10,0),0))</f>
        <v>No relevante</v>
      </c>
      <c r="AQ147" s="26">
        <f>+HLOOKUP(AP147,Sistema_Puntos!$Q$5:$Y$43,'Auxiliar General'!AL$5,FALSE)</f>
        <v>0</v>
      </c>
      <c r="AR147" s="26" t="str">
        <f>+IF(VLOOKUP($B147,'Lista Puestos Valorados'!$B$11:$BK$510,MATCH('Auxiliar General'!AL$4,'Lista Puestos Valorados'!$B$10:$BK$10,0),0)="","No relevante",VLOOKUP($B147,'Lista Puestos Valorados'!$B$11:$BK$510,MATCH('Auxiliar General'!AL$4,'Lista Puestos Valorados'!$B$10:$BK$10,0),0))</f>
        <v>No relevante</v>
      </c>
      <c r="AS147" s="26">
        <f>+HLOOKUP(AR147,Sistema_Puntos!$Q$5:$Y$43,'Auxiliar General'!AN$5,FALSE)</f>
        <v>0</v>
      </c>
      <c r="AT147" s="26" t="str">
        <f>+IF(VLOOKUP($B147,'Lista Puestos Valorados'!$B$11:$BK$510,MATCH('Auxiliar General'!AN$4,'Lista Puestos Valorados'!$B$10:$BK$10,0),0)="","No relevante",VLOOKUP($B147,'Lista Puestos Valorados'!$B$11:$BK$510,MATCH('Auxiliar General'!AN$4,'Lista Puestos Valorados'!$B$10:$BK$10,0),0))</f>
        <v>No relevante</v>
      </c>
      <c r="AU147" s="26">
        <f>+HLOOKUP(AT147,Sistema_Puntos!$Q$5:$Y$43,'Auxiliar General'!AP$5,FALSE)</f>
        <v>0</v>
      </c>
      <c r="AV147" s="26" t="str">
        <f>+IF(VLOOKUP($B147,'Lista Puestos Valorados'!$B$11:$BK$510,MATCH('Auxiliar General'!AP$4,'Lista Puestos Valorados'!$B$10:$BK$10,0),0)="","No relevante",VLOOKUP($B147,'Lista Puestos Valorados'!$B$11:$BK$510,MATCH('Auxiliar General'!AP$4,'Lista Puestos Valorados'!$B$10:$BK$10,0),0))</f>
        <v>No relevante</v>
      </c>
      <c r="AW147" s="26">
        <f>+HLOOKUP(AV147,Sistema_Puntos!$Q$5:$Y$43,'Auxiliar General'!AR$5,FALSE)</f>
        <v>0</v>
      </c>
      <c r="AX147" s="26" t="str">
        <f>+IF(VLOOKUP($B147,'Lista Puestos Valorados'!$B$11:$BK$510,MATCH('Auxiliar General'!AR$4,'Lista Puestos Valorados'!$B$10:$BK$10,0),0)="","No relevante",VLOOKUP($B147,'Lista Puestos Valorados'!$B$11:$BK$510,MATCH('Auxiliar General'!AR$4,'Lista Puestos Valorados'!$B$10:$BK$10,0),0))</f>
        <v>No relevante</v>
      </c>
      <c r="AY147" s="26">
        <f>+HLOOKUP(AX147,Sistema_Puntos!$Q$5:$Y$43,'Auxiliar General'!AT$5,FALSE)</f>
        <v>0</v>
      </c>
      <c r="AZ147" s="26" t="str">
        <f>+IF(VLOOKUP($B147,'Lista Puestos Valorados'!$B$11:$BK$510,MATCH('Auxiliar General'!AT$4,'Lista Puestos Valorados'!$B$10:$BK$10,0),0)="","No relevante",VLOOKUP($B147,'Lista Puestos Valorados'!$B$11:$BK$510,MATCH('Auxiliar General'!AT$4,'Lista Puestos Valorados'!$B$10:$BK$10,0),0))</f>
        <v>No relevante</v>
      </c>
      <c r="BA147" s="26">
        <f>+HLOOKUP(AZ147,Sistema_Puntos!$Q$5:$Y$43,'Auxiliar General'!AV$5,FALSE)</f>
        <v>0</v>
      </c>
      <c r="BB147" s="26" t="str">
        <f>+IF(VLOOKUP($B147,'Lista Puestos Valorados'!$B$11:$BK$510,MATCH('Auxiliar General'!AV$4,'Lista Puestos Valorados'!$B$10:$BK$10,0),0)="","No relevante",VLOOKUP($B147,'Lista Puestos Valorados'!$B$11:$BK$510,MATCH('Auxiliar General'!AV$4,'Lista Puestos Valorados'!$B$10:$BK$10,0),0))</f>
        <v>No relevante</v>
      </c>
      <c r="BC147" s="26">
        <f>+HLOOKUP(BB147,Sistema_Puntos!$Q$5:$Y$43,'Auxiliar General'!AX$5,FALSE)</f>
        <v>0</v>
      </c>
      <c r="BD147" s="26" t="str">
        <f>+IF(VLOOKUP($B147,'Lista Puestos Valorados'!$B$11:$BK$510,MATCH('Auxiliar General'!AX$4,'Lista Puestos Valorados'!$B$10:$BK$10,0),0)="","No relevante",VLOOKUP($B147,'Lista Puestos Valorados'!$B$11:$BK$510,MATCH('Auxiliar General'!AX$4,'Lista Puestos Valorados'!$B$10:$BK$10,0),0))</f>
        <v>No relevante</v>
      </c>
      <c r="BE147" s="26">
        <f>+HLOOKUP(BD147,Sistema_Puntos!$Q$5:$Y$43,'Auxiliar General'!AZ$5,FALSE)</f>
        <v>0</v>
      </c>
      <c r="BF147" s="26" t="str">
        <f>+IF(VLOOKUP($B147,'Lista Puestos Valorados'!$B$11:$BK$510,MATCH('Auxiliar General'!AZ$4,'Lista Puestos Valorados'!$B$10:$BK$10,0),0)="","No relevante",VLOOKUP($B147,'Lista Puestos Valorados'!$B$11:$BK$510,MATCH('Auxiliar General'!AZ$4,'Lista Puestos Valorados'!$B$10:$BK$10,0),0))</f>
        <v>No relevante</v>
      </c>
      <c r="BG147" s="26">
        <f>+HLOOKUP(BF147,Sistema_Puntos!$Q$5:$Y$43,'Auxiliar General'!BB$5,FALSE)</f>
        <v>0</v>
      </c>
      <c r="BH147" s="26" t="str">
        <f>+IF(VLOOKUP($B147,'Lista Puestos Valorados'!$B$11:$BK$510,MATCH('Auxiliar General'!BB$4,'Lista Puestos Valorados'!$B$10:$BK$10,0),0)="","No relevante",VLOOKUP($B147,'Lista Puestos Valorados'!$B$11:$BK$510,MATCH('Auxiliar General'!BB$4,'Lista Puestos Valorados'!$B$10:$BK$10,0),0))</f>
        <v>No relevante</v>
      </c>
      <c r="BI147" s="26">
        <f>+HLOOKUP(BH147,Sistema_Puntos!$Q$5:$Y$43,'Auxiliar General'!BD$5,FALSE)</f>
        <v>0</v>
      </c>
      <c r="BJ147" s="26" t="str">
        <f>+IF(VLOOKUP($B147,'Lista Puestos Valorados'!$B$11:$BK$510,MATCH('Auxiliar General'!BD$4,'Lista Puestos Valorados'!$B$10:$BK$10,0),0)="","No relevante",VLOOKUP($B147,'Lista Puestos Valorados'!$B$11:$BK$510,MATCH('Auxiliar General'!BD$4,'Lista Puestos Valorados'!$B$10:$BK$10,0),0))</f>
        <v>No relevante</v>
      </c>
      <c r="BK147" s="26">
        <f>+HLOOKUP(BJ147,Sistema_Puntos!$Q$5:$Y$43,'Auxiliar General'!BF$5,FALSE)</f>
        <v>0</v>
      </c>
      <c r="BL147" s="26" t="str">
        <f>+IF(VLOOKUP($B147,'Lista Puestos Valorados'!$B$11:$BK$510,MATCH('Auxiliar General'!BF$4,'Lista Puestos Valorados'!$B$10:$BK$10,0),0)="","No relevante",VLOOKUP($B147,'Lista Puestos Valorados'!$B$11:$BK$510,MATCH('Auxiliar General'!BF$4,'Lista Puestos Valorados'!$B$10:$BK$10,0),0))</f>
        <v>No relevante</v>
      </c>
      <c r="BM147" s="26">
        <f>+HLOOKUP(BL147,Sistema_Puntos!$Q$5:$Y$43,'Auxiliar General'!BH$5,FALSE)</f>
        <v>0</v>
      </c>
      <c r="BN147" s="26" t="str">
        <f>+IF(VLOOKUP($B147,'Lista Puestos Valorados'!$B$11:$BK$510,MATCH('Auxiliar General'!BH$4,'Lista Puestos Valorados'!$B$10:$BK$10,0),0)="","No relevante",VLOOKUP($B147,'Lista Puestos Valorados'!$B$11:$BK$510,MATCH('Auxiliar General'!BH$4,'Lista Puestos Valorados'!$B$10:$BK$10,0),0))</f>
        <v>No relevante</v>
      </c>
      <c r="BO147" s="26">
        <f>+HLOOKUP(BN147,Sistema_Puntos!$Q$5:$Y$43,'Auxiliar General'!BJ$5,FALSE)</f>
        <v>0</v>
      </c>
      <c r="BP147" s="26" t="str">
        <f>+IF(VLOOKUP($B147,'Lista Puestos Valorados'!$B$11:$BK$510,MATCH('Auxiliar General'!BJ$4,'Lista Puestos Valorados'!$B$10:$BK$10,0),0)="","No relevante",VLOOKUP($B147,'Lista Puestos Valorados'!$B$11:$BK$510,MATCH('Auxiliar General'!BJ$4,'Lista Puestos Valorados'!$B$10:$BK$10,0),0))</f>
        <v>No relevante</v>
      </c>
      <c r="BQ147" s="26">
        <f>+HLOOKUP(BP147,Sistema_Puntos!$Q$5:$Y$43,'Auxiliar General'!BL$5,FALSE)</f>
        <v>0</v>
      </c>
      <c r="BR147" s="26" t="str">
        <f>+IF(VLOOKUP($B147,'Lista Puestos Valorados'!$B$11:$BK$510,MATCH('Auxiliar General'!BL$4,'Lista Puestos Valorados'!$B$10:$BK$10,0),0)="","No relevante",VLOOKUP($B147,'Lista Puestos Valorados'!$B$11:$BK$510,MATCH('Auxiliar General'!BL$4,'Lista Puestos Valorados'!$B$10:$BK$10,0),0))</f>
        <v>No relevante</v>
      </c>
      <c r="BS147" s="26">
        <f>+HLOOKUP(BR147,Sistema_Puntos!$Q$5:$Y$43,'Auxiliar General'!BN$5,FALSE)</f>
        <v>0</v>
      </c>
      <c r="BT147" s="26" t="str">
        <f>+IF(VLOOKUP($B147,'Lista Puestos Valorados'!$B$11:$BK$510,MATCH('Auxiliar General'!BN$4,'Lista Puestos Valorados'!$B$10:$BK$10,0),0)="","No relevante",VLOOKUP($B147,'Lista Puestos Valorados'!$B$11:$BK$510,MATCH('Auxiliar General'!BN$4,'Lista Puestos Valorados'!$B$10:$BK$10,0),0))</f>
        <v>No relevante</v>
      </c>
      <c r="BU147" s="26">
        <f>+HLOOKUP(BT147,Sistema_Puntos!$Q$5:$Y$43,'Auxiliar General'!BP$5,FALSE)</f>
        <v>0</v>
      </c>
      <c r="BV147" s="26" t="str">
        <f>+IF(VLOOKUP($B147,'Lista Puestos Valorados'!$B$11:$BK$510,MATCH('Auxiliar General'!BP$4,'Lista Puestos Valorados'!$B$10:$BK$10,0),0)="","No relevante",VLOOKUP($B147,'Lista Puestos Valorados'!$B$11:$BK$510,MATCH('Auxiliar General'!BP$4,'Lista Puestos Valorados'!$B$10:$BK$10,0),0))</f>
        <v>No relevante</v>
      </c>
      <c r="BW147" s="26">
        <f>+HLOOKUP(BV147,Sistema_Puntos!$Q$5:$Y$43,'Auxiliar General'!BR$5,FALSE)</f>
        <v>0</v>
      </c>
      <c r="BX147" s="26" t="str">
        <f>+IF(VLOOKUP($B147,'Lista Puestos Valorados'!$B$11:$BK$510,MATCH('Auxiliar General'!BR$4,'Lista Puestos Valorados'!$B$10:$BK$10,0),0)="","No relevante",VLOOKUP($B147,'Lista Puestos Valorados'!$B$11:$BK$510,MATCH('Auxiliar General'!BR$4,'Lista Puestos Valorados'!$B$10:$BK$10,0),0))</f>
        <v>No relevante</v>
      </c>
      <c r="BY147" s="26">
        <f>+HLOOKUP(BX147,Sistema_Puntos!$Q$5:$Y$43,'Auxiliar General'!BT$5,FALSE)</f>
        <v>0</v>
      </c>
      <c r="BZ147" s="26" t="str">
        <f>+IF(VLOOKUP($B147,'Lista Puestos Valorados'!$B$11:$BK$510,MATCH('Auxiliar General'!BT$4,'Lista Puestos Valorados'!$B$10:$BK$10,0),0)="","No relevante",VLOOKUP($B147,'Lista Puestos Valorados'!$B$11:$BK$510,MATCH('Auxiliar General'!BT$4,'Lista Puestos Valorados'!$B$10:$BK$10,0),0))</f>
        <v>No relevante</v>
      </c>
      <c r="CA147" s="26">
        <f>+HLOOKUP(BZ147,Sistema_Puntos!$Q$5:$Y$43,'Auxiliar General'!BV$5,FALSE)</f>
        <v>0</v>
      </c>
      <c r="CB147" s="26" t="str">
        <f>+IF(VLOOKUP($B147,'Lista Puestos Valorados'!$B$11:$BK$510,MATCH('Auxiliar General'!BV$4,'Lista Puestos Valorados'!$B$10:$BK$10,0),0)="","No relevante",VLOOKUP($B147,'Lista Puestos Valorados'!$B$11:$BK$510,MATCH('Auxiliar General'!BV$4,'Lista Puestos Valorados'!$B$10:$BK$10,0),0))</f>
        <v>No relevante</v>
      </c>
      <c r="CC147" s="26">
        <f>+HLOOKUP(CB147,Sistema_Puntos!$Q$5:$Y$43,'Auxiliar General'!BX$5,FALSE)</f>
        <v>0</v>
      </c>
      <c r="CD147" s="26" t="str">
        <f>+IF(VLOOKUP($B147,'Lista Puestos Valorados'!$B$11:$BK$510,MATCH('Auxiliar General'!BX$4,'Lista Puestos Valorados'!$B$10:$BK$10,0),0)="","No relevante",VLOOKUP($B147,'Lista Puestos Valorados'!$B$11:$BK$510,MATCH('Auxiliar General'!BX$4,'Lista Puestos Valorados'!$B$10:$BK$10,0),0))</f>
        <v>No relevante</v>
      </c>
      <c r="CE147" s="26">
        <f>+HLOOKUP(CD147,Sistema_Puntos!$Q$5:$Y$43,'Auxiliar General'!BZ$5,FALSE)</f>
        <v>0</v>
      </c>
      <c r="CF147" s="26" t="str">
        <f>+IF(VLOOKUP($B147,'Lista Puestos Valorados'!$B$11:$BK$510,MATCH('Auxiliar General'!BZ$4,'Lista Puestos Valorados'!$B$10:$BK$10,0),0)="","No relevante",VLOOKUP($B147,'Lista Puestos Valorados'!$B$11:$BK$510,MATCH('Auxiliar General'!BZ$4,'Lista Puestos Valorados'!$B$10:$BK$10,0),0))</f>
        <v>No relevante</v>
      </c>
      <c r="CG147" s="26">
        <f>+HLOOKUP(CF147,Sistema_Puntos!$Q$5:$Y$43,'Auxiliar General'!CB$5,FALSE)</f>
        <v>0</v>
      </c>
      <c r="CH147" s="29"/>
      <c r="CI147" s="29"/>
    </row>
    <row r="148" spans="2:87" ht="17.55" customHeight="1">
      <c r="B148" s="26">
        <f>+'Listado de Puestos'!B148</f>
        <v>138</v>
      </c>
      <c r="C148" s="26" t="str">
        <f>+IF('Lista Puestos Valorados'!C148="","",'Lista Puestos Valorados'!C148)</f>
        <v/>
      </c>
      <c r="D148" s="26" t="str">
        <f>+IF('Lista Puestos Valorados'!D148="","",'Lista Puestos Valorados'!D148)</f>
        <v/>
      </c>
      <c r="E148" s="26" t="str">
        <f>+IF('Lista Puestos Valorados'!E148="","",'Lista Puestos Valorados'!E148)</f>
        <v/>
      </c>
      <c r="F148" s="26" t="str">
        <f>+IF('Lista Puestos Valorados'!F148="","",'Lista Puestos Valorados'!F148)</f>
        <v/>
      </c>
      <c r="G148" s="26" t="str">
        <f>+IF('Lista Puestos Valorados'!G148="","",'Lista Puestos Valorados'!G148)</f>
        <v/>
      </c>
      <c r="H148" s="26" t="str">
        <f>+IF('Lista Puestos Valorados'!H148="","",'Lista Puestos Valorados'!H148)</f>
        <v/>
      </c>
      <c r="I148" s="26" t="str">
        <f>+IF('Lista Puestos Valorados'!I148="","",'Lista Puestos Valorados'!I148)</f>
        <v/>
      </c>
      <c r="J148" s="118" t="e">
        <f t="array" ref="J148">+IF(L148="","",_xlfn.IFS(L148&lt;='Cortes de Agrupacion'!$F$15,'Cortes de Agrupacion'!$E$15,'Resultados General'!L148&lt;='Cortes de Agrupacion'!$F$14,'Cortes de Agrupacion'!$E$14,'Resultados General'!L148&lt;='Cortes de Agrupacion'!$F$13,'Cortes de Agrupacion'!$E$13,L148&lt;='Cortes de Agrupacion'!$F$12,'Cortes de Agrupacion'!$E$12,'Resultados General'!L148&lt;='Cortes de Agrupacion'!$F$11,'Cortes de Agrupacion'!$E$11,'Resultados General'!L148&lt;='Cortes de Agrupacion'!$F$10,'Cortes de Agrupacion'!$E$10,'Resultados General'!L148&lt;='Cortes de Agrupacion'!$F$9,'Cortes de Agrupacion'!$E$9,'Resultados General'!L148&lt;='Cortes de Agrupacion'!$F$8,'Cortes de Agrupacion'!$E$8,'Resultados General'!L148&lt;='Cortes de Agrupacion'!$F$7,'Cortes de Agrupacion'!$E$7,'Resultados General'!L148&lt;='Cortes de Agrupacion'!$F$6,'Cortes de Agrupacion'!$E$6))</f>
        <v>#VALUE!</v>
      </c>
      <c r="K148" s="118" t="str">
        <f t="shared" si="4"/>
        <v/>
      </c>
      <c r="L148" s="124" t="e">
        <f>#VALUE!</f>
        <v>#VALUE!</v>
      </c>
      <c r="M148" s="26" t="e">
        <f ca="1">+_xlfn.IFNA(VLOOKUP(C148,'Distribución de puestos'!$B$8:$I$507,8,0),"")</f>
        <v>#NAME?</v>
      </c>
      <c r="N148" s="26" t="str">
        <f>+IF(VLOOKUP($B148,'Lista Puestos Valorados'!$B$11:$BK$510,MATCH('Auxiliar General'!H$4,'Lista Puestos Valorados'!$B$10:$BK$10,0),0)="","No relevante",VLOOKUP($B148,'Lista Puestos Valorados'!$B$11:$BK$510,MATCH('Auxiliar General'!H$4,'Lista Puestos Valorados'!$B$10:$BK$10,0),0))</f>
        <v>No relevante</v>
      </c>
      <c r="O148" s="26">
        <f>+HLOOKUP(N148,Sistema_Puntos!$Q$5:$Y$43,'Auxiliar General'!J$5,FALSE)</f>
        <v>0</v>
      </c>
      <c r="P148" s="26" t="str">
        <f>+IF(VLOOKUP($B148,'Lista Puestos Valorados'!$B$11:$BK$510,MATCH('Auxiliar General'!J$4,'Lista Puestos Valorados'!$B$10:$BK$10,0),0)="","No relevante",VLOOKUP($B148,'Lista Puestos Valorados'!$B$11:$BK$510,MATCH('Auxiliar General'!J$4,'Lista Puestos Valorados'!$B$10:$BK$10,0),0))</f>
        <v>No relevante</v>
      </c>
      <c r="Q148" s="26">
        <f>+HLOOKUP(P148,Sistema_Puntos!$Q$5:$Y$43,'Auxiliar General'!L$5,FALSE)</f>
        <v>0</v>
      </c>
      <c r="R148" s="26" t="str">
        <f>+IF(VLOOKUP($B148,'Lista Puestos Valorados'!$B$11:$BK$510,MATCH('Auxiliar General'!L$4,'Lista Puestos Valorados'!$B$10:$BK$10,0),0)="","No relevante",VLOOKUP($B148,'Lista Puestos Valorados'!$B$11:$BK$510,MATCH('Auxiliar General'!L$4,'Lista Puestos Valorados'!$B$10:$BK$10,0),0))</f>
        <v>No relevante</v>
      </c>
      <c r="S148" s="26">
        <f>+HLOOKUP(R148,Sistema_Puntos!$Q$5:$Y$43,'Auxiliar General'!N$5,FALSE)</f>
        <v>0</v>
      </c>
      <c r="T148" s="26" t="str">
        <f>+IF(VLOOKUP($B148,'Lista Puestos Valorados'!$B$11:$BK$510,MATCH('Auxiliar General'!N$4,'Lista Puestos Valorados'!$B$10:$BK$10,0),0)="","No relevante",VLOOKUP($B148,'Lista Puestos Valorados'!$B$11:$BK$510,MATCH('Auxiliar General'!N$4,'Lista Puestos Valorados'!$B$10:$BK$10,0),0))</f>
        <v>No relevante</v>
      </c>
      <c r="U148" s="26">
        <f>+HLOOKUP(T148,Sistema_Puntos!$Q$5:$Y$43,'Auxiliar General'!P$5,FALSE)</f>
        <v>0</v>
      </c>
      <c r="V148" s="26" t="str">
        <f>+IF(VLOOKUP($B148,'Lista Puestos Valorados'!$B$11:$BK$510,MATCH('Auxiliar General'!P$4,'Lista Puestos Valorados'!$B$10:$BK$10,0),0)="","No relevante",VLOOKUP($B148,'Lista Puestos Valorados'!$B$11:$BK$510,MATCH('Auxiliar General'!P$4,'Lista Puestos Valorados'!$B$10:$BK$10,0),0))</f>
        <v>No relevante</v>
      </c>
      <c r="W148" s="26">
        <f>+HLOOKUP(V148,Sistema_Puntos!$Q$5:$Y$43,'Auxiliar General'!R$5,FALSE)</f>
        <v>0</v>
      </c>
      <c r="X148" s="26" t="str">
        <f>+IF(VLOOKUP($B148,'Lista Puestos Valorados'!$B$11:$BK$510,MATCH('Auxiliar General'!R$4,'Lista Puestos Valorados'!$B$10:$BK$10,0),0)="","No relevante",VLOOKUP($B148,'Lista Puestos Valorados'!$B$11:$BK$510,MATCH('Auxiliar General'!R$4,'Lista Puestos Valorados'!$B$10:$BK$10,0),0))</f>
        <v>No relevante</v>
      </c>
      <c r="Y148" s="26">
        <f>+HLOOKUP(X148,Sistema_Puntos!$Q$5:$Y$43,'Auxiliar General'!T$5,FALSE)</f>
        <v>0</v>
      </c>
      <c r="Z148" s="26" t="str">
        <f>+IF(VLOOKUP($B148,'Lista Puestos Valorados'!$B$11:$BK$510,MATCH('Auxiliar General'!T$4,'Lista Puestos Valorados'!$B$10:$BK$10,0),0)="","No relevante",VLOOKUP($B148,'Lista Puestos Valorados'!$B$11:$BK$510,MATCH('Auxiliar General'!T$4,'Lista Puestos Valorados'!$B$10:$BK$10,0),0))</f>
        <v>No relevante</v>
      </c>
      <c r="AA148" s="26">
        <f>+HLOOKUP(Z148,Sistema_Puntos!$Q$5:$Y$43,'Auxiliar General'!V$5,FALSE)</f>
        <v>0</v>
      </c>
      <c r="AB148" s="26" t="str">
        <f>+IF(VLOOKUP($B148,'Lista Puestos Valorados'!$B$11:$BK$510,MATCH('Auxiliar General'!V$4,'Lista Puestos Valorados'!$B$10:$BK$10,0),0)="","No relevante",VLOOKUP($B148,'Lista Puestos Valorados'!$B$11:$BK$510,MATCH('Auxiliar General'!V$4,'Lista Puestos Valorados'!$B$10:$BK$10,0),0))</f>
        <v>No relevante</v>
      </c>
      <c r="AC148" s="26">
        <f>+HLOOKUP(AB148,Sistema_Puntos!$Q$5:$Y$43,'Auxiliar General'!X$5,FALSE)</f>
        <v>0</v>
      </c>
      <c r="AD148" s="26" t="str">
        <f>+IF(VLOOKUP($B148,'Lista Puestos Valorados'!$B$11:$BK$510,MATCH('Auxiliar General'!X$4,'Lista Puestos Valorados'!$B$10:$BK$10,0),0)="","No relevante",VLOOKUP($B148,'Lista Puestos Valorados'!$B$11:$BK$510,MATCH('Auxiliar General'!X$4,'Lista Puestos Valorados'!$B$10:$BK$10,0),0))</f>
        <v>No relevante</v>
      </c>
      <c r="AE148" s="26">
        <f>+HLOOKUP(AD148,Sistema_Puntos!$Q$5:$Y$43,'Auxiliar General'!Z$5,FALSE)</f>
        <v>0</v>
      </c>
      <c r="AF148" s="26" t="str">
        <f>+IF(VLOOKUP($B148,'Lista Puestos Valorados'!$B$11:$BK$510,MATCH('Auxiliar General'!Z$4,'Lista Puestos Valorados'!$B$10:$BK$10,0),0)="","No relevante",VLOOKUP($B148,'Lista Puestos Valorados'!$B$11:$BK$510,MATCH('Auxiliar General'!Z$4,'Lista Puestos Valorados'!$B$10:$BK$10,0),0))</f>
        <v>No relevante</v>
      </c>
      <c r="AG148" s="26">
        <f>+HLOOKUP(AF148,Sistema_Puntos!$Q$5:$Y$43,'Auxiliar General'!AB$5,FALSE)</f>
        <v>0</v>
      </c>
      <c r="AH148" s="26" t="str">
        <f>+IF(VLOOKUP($B148,'Lista Puestos Valorados'!$B$11:$BK$510,MATCH('Auxiliar General'!AB$4,'Lista Puestos Valorados'!$B$10:$BK$10,0),0)="","No relevante",VLOOKUP($B148,'Lista Puestos Valorados'!$B$11:$BK$510,MATCH('Auxiliar General'!AB$4,'Lista Puestos Valorados'!$B$10:$BK$10,0),0))</f>
        <v>No relevante</v>
      </c>
      <c r="AI148" s="26">
        <f>+HLOOKUP(AH148,Sistema_Puntos!$Q$5:$Y$43,'Auxiliar General'!AD$5,FALSE)</f>
        <v>0</v>
      </c>
      <c r="AJ148" s="26" t="str">
        <f>+IF(VLOOKUP($B148,'Lista Puestos Valorados'!$B$11:$BK$510,MATCH('Auxiliar General'!AD$4,'Lista Puestos Valorados'!$B$10:$BK$10,0),0)="","No relevante",VLOOKUP($B148,'Lista Puestos Valorados'!$B$11:$BK$510,MATCH('Auxiliar General'!AD$4,'Lista Puestos Valorados'!$B$10:$BK$10,0),0))</f>
        <v>No relevante</v>
      </c>
      <c r="AK148" s="26">
        <f>+HLOOKUP(AJ148,Sistema_Puntos!$Q$5:$Y$43,'Auxiliar General'!AF$5,FALSE)</f>
        <v>0</v>
      </c>
      <c r="AL148" s="26" t="str">
        <f>+IF(VLOOKUP($B148,'Lista Puestos Valorados'!$B$11:$BK$510,MATCH('Auxiliar General'!AF$4,'Lista Puestos Valorados'!$B$10:$BK$10,0),0)="","No relevante",VLOOKUP($B148,'Lista Puestos Valorados'!$B$11:$BK$510,MATCH('Auxiliar General'!AF$4,'Lista Puestos Valorados'!$B$10:$BK$10,0),0))</f>
        <v>No relevante</v>
      </c>
      <c r="AM148" s="26">
        <f>+HLOOKUP(AL148,Sistema_Puntos!$Q$5:$Y$43,'Auxiliar General'!AH$5,FALSE)</f>
        <v>0</v>
      </c>
      <c r="AN148" s="26" t="str">
        <f>+IF(VLOOKUP($B148,'Lista Puestos Valorados'!$B$11:$BK$510,MATCH('Auxiliar General'!AH$4,'Lista Puestos Valorados'!$B$10:$BK$10,0),0)="","No relevante",VLOOKUP($B148,'Lista Puestos Valorados'!$B$11:$BK$510,MATCH('Auxiliar General'!AH$4,'Lista Puestos Valorados'!$B$10:$BK$10,0),0))</f>
        <v>No relevante</v>
      </c>
      <c r="AO148" s="26">
        <f>+HLOOKUP(AN148,Sistema_Puntos!$Q$5:$Y$43,'Auxiliar General'!AJ$5,FALSE)</f>
        <v>0</v>
      </c>
      <c r="AP148" s="26" t="str">
        <f>+IF(VLOOKUP($B148,'Lista Puestos Valorados'!$B$11:$BK$510,MATCH('Auxiliar General'!AJ$4,'Lista Puestos Valorados'!$B$10:$BK$10,0),0)="","No relevante",VLOOKUP($B148,'Lista Puestos Valorados'!$B$11:$BK$510,MATCH('Auxiliar General'!AJ$4,'Lista Puestos Valorados'!$B$10:$BK$10,0),0))</f>
        <v>No relevante</v>
      </c>
      <c r="AQ148" s="26">
        <f>+HLOOKUP(AP148,Sistema_Puntos!$Q$5:$Y$43,'Auxiliar General'!AL$5,FALSE)</f>
        <v>0</v>
      </c>
      <c r="AR148" s="26" t="str">
        <f>+IF(VLOOKUP($B148,'Lista Puestos Valorados'!$B$11:$BK$510,MATCH('Auxiliar General'!AL$4,'Lista Puestos Valorados'!$B$10:$BK$10,0),0)="","No relevante",VLOOKUP($B148,'Lista Puestos Valorados'!$B$11:$BK$510,MATCH('Auxiliar General'!AL$4,'Lista Puestos Valorados'!$B$10:$BK$10,0),0))</f>
        <v>No relevante</v>
      </c>
      <c r="AS148" s="26">
        <f>+HLOOKUP(AR148,Sistema_Puntos!$Q$5:$Y$43,'Auxiliar General'!AN$5,FALSE)</f>
        <v>0</v>
      </c>
      <c r="AT148" s="26" t="str">
        <f>+IF(VLOOKUP($B148,'Lista Puestos Valorados'!$B$11:$BK$510,MATCH('Auxiliar General'!AN$4,'Lista Puestos Valorados'!$B$10:$BK$10,0),0)="","No relevante",VLOOKUP($B148,'Lista Puestos Valorados'!$B$11:$BK$510,MATCH('Auxiliar General'!AN$4,'Lista Puestos Valorados'!$B$10:$BK$10,0),0))</f>
        <v>No relevante</v>
      </c>
      <c r="AU148" s="26">
        <f>+HLOOKUP(AT148,Sistema_Puntos!$Q$5:$Y$43,'Auxiliar General'!AP$5,FALSE)</f>
        <v>0</v>
      </c>
      <c r="AV148" s="26" t="str">
        <f>+IF(VLOOKUP($B148,'Lista Puestos Valorados'!$B$11:$BK$510,MATCH('Auxiliar General'!AP$4,'Lista Puestos Valorados'!$B$10:$BK$10,0),0)="","No relevante",VLOOKUP($B148,'Lista Puestos Valorados'!$B$11:$BK$510,MATCH('Auxiliar General'!AP$4,'Lista Puestos Valorados'!$B$10:$BK$10,0),0))</f>
        <v>No relevante</v>
      </c>
      <c r="AW148" s="26">
        <f>+HLOOKUP(AV148,Sistema_Puntos!$Q$5:$Y$43,'Auxiliar General'!AR$5,FALSE)</f>
        <v>0</v>
      </c>
      <c r="AX148" s="26" t="str">
        <f>+IF(VLOOKUP($B148,'Lista Puestos Valorados'!$B$11:$BK$510,MATCH('Auxiliar General'!AR$4,'Lista Puestos Valorados'!$B$10:$BK$10,0),0)="","No relevante",VLOOKUP($B148,'Lista Puestos Valorados'!$B$11:$BK$510,MATCH('Auxiliar General'!AR$4,'Lista Puestos Valorados'!$B$10:$BK$10,0),0))</f>
        <v>No relevante</v>
      </c>
      <c r="AY148" s="26">
        <f>+HLOOKUP(AX148,Sistema_Puntos!$Q$5:$Y$43,'Auxiliar General'!AT$5,FALSE)</f>
        <v>0</v>
      </c>
      <c r="AZ148" s="26" t="str">
        <f>+IF(VLOOKUP($B148,'Lista Puestos Valorados'!$B$11:$BK$510,MATCH('Auxiliar General'!AT$4,'Lista Puestos Valorados'!$B$10:$BK$10,0),0)="","No relevante",VLOOKUP($B148,'Lista Puestos Valorados'!$B$11:$BK$510,MATCH('Auxiliar General'!AT$4,'Lista Puestos Valorados'!$B$10:$BK$10,0),0))</f>
        <v>No relevante</v>
      </c>
      <c r="BA148" s="26">
        <f>+HLOOKUP(AZ148,Sistema_Puntos!$Q$5:$Y$43,'Auxiliar General'!AV$5,FALSE)</f>
        <v>0</v>
      </c>
      <c r="BB148" s="26" t="str">
        <f>+IF(VLOOKUP($B148,'Lista Puestos Valorados'!$B$11:$BK$510,MATCH('Auxiliar General'!AV$4,'Lista Puestos Valorados'!$B$10:$BK$10,0),0)="","No relevante",VLOOKUP($B148,'Lista Puestos Valorados'!$B$11:$BK$510,MATCH('Auxiliar General'!AV$4,'Lista Puestos Valorados'!$B$10:$BK$10,0),0))</f>
        <v>No relevante</v>
      </c>
      <c r="BC148" s="26">
        <f>+HLOOKUP(BB148,Sistema_Puntos!$Q$5:$Y$43,'Auxiliar General'!AX$5,FALSE)</f>
        <v>0</v>
      </c>
      <c r="BD148" s="26" t="str">
        <f>+IF(VLOOKUP($B148,'Lista Puestos Valorados'!$B$11:$BK$510,MATCH('Auxiliar General'!AX$4,'Lista Puestos Valorados'!$B$10:$BK$10,0),0)="","No relevante",VLOOKUP($B148,'Lista Puestos Valorados'!$B$11:$BK$510,MATCH('Auxiliar General'!AX$4,'Lista Puestos Valorados'!$B$10:$BK$10,0),0))</f>
        <v>No relevante</v>
      </c>
      <c r="BE148" s="26">
        <f>+HLOOKUP(BD148,Sistema_Puntos!$Q$5:$Y$43,'Auxiliar General'!AZ$5,FALSE)</f>
        <v>0</v>
      </c>
      <c r="BF148" s="26" t="str">
        <f>+IF(VLOOKUP($B148,'Lista Puestos Valorados'!$B$11:$BK$510,MATCH('Auxiliar General'!AZ$4,'Lista Puestos Valorados'!$B$10:$BK$10,0),0)="","No relevante",VLOOKUP($B148,'Lista Puestos Valorados'!$B$11:$BK$510,MATCH('Auxiliar General'!AZ$4,'Lista Puestos Valorados'!$B$10:$BK$10,0),0))</f>
        <v>No relevante</v>
      </c>
      <c r="BG148" s="26">
        <f>+HLOOKUP(BF148,Sistema_Puntos!$Q$5:$Y$43,'Auxiliar General'!BB$5,FALSE)</f>
        <v>0</v>
      </c>
      <c r="BH148" s="26" t="str">
        <f>+IF(VLOOKUP($B148,'Lista Puestos Valorados'!$B$11:$BK$510,MATCH('Auxiliar General'!BB$4,'Lista Puestos Valorados'!$B$10:$BK$10,0),0)="","No relevante",VLOOKUP($B148,'Lista Puestos Valorados'!$B$11:$BK$510,MATCH('Auxiliar General'!BB$4,'Lista Puestos Valorados'!$B$10:$BK$10,0),0))</f>
        <v>No relevante</v>
      </c>
      <c r="BI148" s="26">
        <f>+HLOOKUP(BH148,Sistema_Puntos!$Q$5:$Y$43,'Auxiliar General'!BD$5,FALSE)</f>
        <v>0</v>
      </c>
      <c r="BJ148" s="26" t="str">
        <f>+IF(VLOOKUP($B148,'Lista Puestos Valorados'!$B$11:$BK$510,MATCH('Auxiliar General'!BD$4,'Lista Puestos Valorados'!$B$10:$BK$10,0),0)="","No relevante",VLOOKUP($B148,'Lista Puestos Valorados'!$B$11:$BK$510,MATCH('Auxiliar General'!BD$4,'Lista Puestos Valorados'!$B$10:$BK$10,0),0))</f>
        <v>No relevante</v>
      </c>
      <c r="BK148" s="26">
        <f>+HLOOKUP(BJ148,Sistema_Puntos!$Q$5:$Y$43,'Auxiliar General'!BF$5,FALSE)</f>
        <v>0</v>
      </c>
      <c r="BL148" s="26" t="str">
        <f>+IF(VLOOKUP($B148,'Lista Puestos Valorados'!$B$11:$BK$510,MATCH('Auxiliar General'!BF$4,'Lista Puestos Valorados'!$B$10:$BK$10,0),0)="","No relevante",VLOOKUP($B148,'Lista Puestos Valorados'!$B$11:$BK$510,MATCH('Auxiliar General'!BF$4,'Lista Puestos Valorados'!$B$10:$BK$10,0),0))</f>
        <v>No relevante</v>
      </c>
      <c r="BM148" s="26">
        <f>+HLOOKUP(BL148,Sistema_Puntos!$Q$5:$Y$43,'Auxiliar General'!BH$5,FALSE)</f>
        <v>0</v>
      </c>
      <c r="BN148" s="26" t="str">
        <f>+IF(VLOOKUP($B148,'Lista Puestos Valorados'!$B$11:$BK$510,MATCH('Auxiliar General'!BH$4,'Lista Puestos Valorados'!$B$10:$BK$10,0),0)="","No relevante",VLOOKUP($B148,'Lista Puestos Valorados'!$B$11:$BK$510,MATCH('Auxiliar General'!BH$4,'Lista Puestos Valorados'!$B$10:$BK$10,0),0))</f>
        <v>No relevante</v>
      </c>
      <c r="BO148" s="26">
        <f>+HLOOKUP(BN148,Sistema_Puntos!$Q$5:$Y$43,'Auxiliar General'!BJ$5,FALSE)</f>
        <v>0</v>
      </c>
      <c r="BP148" s="26" t="str">
        <f>+IF(VLOOKUP($B148,'Lista Puestos Valorados'!$B$11:$BK$510,MATCH('Auxiliar General'!BJ$4,'Lista Puestos Valorados'!$B$10:$BK$10,0),0)="","No relevante",VLOOKUP($B148,'Lista Puestos Valorados'!$B$11:$BK$510,MATCH('Auxiliar General'!BJ$4,'Lista Puestos Valorados'!$B$10:$BK$10,0),0))</f>
        <v>No relevante</v>
      </c>
      <c r="BQ148" s="26">
        <f>+HLOOKUP(BP148,Sistema_Puntos!$Q$5:$Y$43,'Auxiliar General'!BL$5,FALSE)</f>
        <v>0</v>
      </c>
      <c r="BR148" s="26" t="str">
        <f>+IF(VLOOKUP($B148,'Lista Puestos Valorados'!$B$11:$BK$510,MATCH('Auxiliar General'!BL$4,'Lista Puestos Valorados'!$B$10:$BK$10,0),0)="","No relevante",VLOOKUP($B148,'Lista Puestos Valorados'!$B$11:$BK$510,MATCH('Auxiliar General'!BL$4,'Lista Puestos Valorados'!$B$10:$BK$10,0),0))</f>
        <v>No relevante</v>
      </c>
      <c r="BS148" s="26">
        <f>+HLOOKUP(BR148,Sistema_Puntos!$Q$5:$Y$43,'Auxiliar General'!BN$5,FALSE)</f>
        <v>0</v>
      </c>
      <c r="BT148" s="26" t="str">
        <f>+IF(VLOOKUP($B148,'Lista Puestos Valorados'!$B$11:$BK$510,MATCH('Auxiliar General'!BN$4,'Lista Puestos Valorados'!$B$10:$BK$10,0),0)="","No relevante",VLOOKUP($B148,'Lista Puestos Valorados'!$B$11:$BK$510,MATCH('Auxiliar General'!BN$4,'Lista Puestos Valorados'!$B$10:$BK$10,0),0))</f>
        <v>No relevante</v>
      </c>
      <c r="BU148" s="26">
        <f>+HLOOKUP(BT148,Sistema_Puntos!$Q$5:$Y$43,'Auxiliar General'!BP$5,FALSE)</f>
        <v>0</v>
      </c>
      <c r="BV148" s="26" t="str">
        <f>+IF(VLOOKUP($B148,'Lista Puestos Valorados'!$B$11:$BK$510,MATCH('Auxiliar General'!BP$4,'Lista Puestos Valorados'!$B$10:$BK$10,0),0)="","No relevante",VLOOKUP($B148,'Lista Puestos Valorados'!$B$11:$BK$510,MATCH('Auxiliar General'!BP$4,'Lista Puestos Valorados'!$B$10:$BK$10,0),0))</f>
        <v>No relevante</v>
      </c>
      <c r="BW148" s="26">
        <f>+HLOOKUP(BV148,Sistema_Puntos!$Q$5:$Y$43,'Auxiliar General'!BR$5,FALSE)</f>
        <v>0</v>
      </c>
      <c r="BX148" s="26" t="str">
        <f>+IF(VLOOKUP($B148,'Lista Puestos Valorados'!$B$11:$BK$510,MATCH('Auxiliar General'!BR$4,'Lista Puestos Valorados'!$B$10:$BK$10,0),0)="","No relevante",VLOOKUP($B148,'Lista Puestos Valorados'!$B$11:$BK$510,MATCH('Auxiliar General'!BR$4,'Lista Puestos Valorados'!$B$10:$BK$10,0),0))</f>
        <v>No relevante</v>
      </c>
      <c r="BY148" s="26">
        <f>+HLOOKUP(BX148,Sistema_Puntos!$Q$5:$Y$43,'Auxiliar General'!BT$5,FALSE)</f>
        <v>0</v>
      </c>
      <c r="BZ148" s="26" t="str">
        <f>+IF(VLOOKUP($B148,'Lista Puestos Valorados'!$B$11:$BK$510,MATCH('Auxiliar General'!BT$4,'Lista Puestos Valorados'!$B$10:$BK$10,0),0)="","No relevante",VLOOKUP($B148,'Lista Puestos Valorados'!$B$11:$BK$510,MATCH('Auxiliar General'!BT$4,'Lista Puestos Valorados'!$B$10:$BK$10,0),0))</f>
        <v>No relevante</v>
      </c>
      <c r="CA148" s="26">
        <f>+HLOOKUP(BZ148,Sistema_Puntos!$Q$5:$Y$43,'Auxiliar General'!BV$5,FALSE)</f>
        <v>0</v>
      </c>
      <c r="CB148" s="26" t="str">
        <f>+IF(VLOOKUP($B148,'Lista Puestos Valorados'!$B$11:$BK$510,MATCH('Auxiliar General'!BV$4,'Lista Puestos Valorados'!$B$10:$BK$10,0),0)="","No relevante",VLOOKUP($B148,'Lista Puestos Valorados'!$B$11:$BK$510,MATCH('Auxiliar General'!BV$4,'Lista Puestos Valorados'!$B$10:$BK$10,0),0))</f>
        <v>No relevante</v>
      </c>
      <c r="CC148" s="26">
        <f>+HLOOKUP(CB148,Sistema_Puntos!$Q$5:$Y$43,'Auxiliar General'!BX$5,FALSE)</f>
        <v>0</v>
      </c>
      <c r="CD148" s="26" t="str">
        <f>+IF(VLOOKUP($B148,'Lista Puestos Valorados'!$B$11:$BK$510,MATCH('Auxiliar General'!BX$4,'Lista Puestos Valorados'!$B$10:$BK$10,0),0)="","No relevante",VLOOKUP($B148,'Lista Puestos Valorados'!$B$11:$BK$510,MATCH('Auxiliar General'!BX$4,'Lista Puestos Valorados'!$B$10:$BK$10,0),0))</f>
        <v>No relevante</v>
      </c>
      <c r="CE148" s="26">
        <f>+HLOOKUP(CD148,Sistema_Puntos!$Q$5:$Y$43,'Auxiliar General'!BZ$5,FALSE)</f>
        <v>0</v>
      </c>
      <c r="CF148" s="26" t="str">
        <f>+IF(VLOOKUP($B148,'Lista Puestos Valorados'!$B$11:$BK$510,MATCH('Auxiliar General'!BZ$4,'Lista Puestos Valorados'!$B$10:$BK$10,0),0)="","No relevante",VLOOKUP($B148,'Lista Puestos Valorados'!$B$11:$BK$510,MATCH('Auxiliar General'!BZ$4,'Lista Puestos Valorados'!$B$10:$BK$10,0),0))</f>
        <v>No relevante</v>
      </c>
      <c r="CG148" s="26">
        <f>+HLOOKUP(CF148,Sistema_Puntos!$Q$5:$Y$43,'Auxiliar General'!CB$5,FALSE)</f>
        <v>0</v>
      </c>
      <c r="CH148" s="29"/>
      <c r="CI148" s="29"/>
    </row>
    <row r="149" spans="2:87" ht="17.55" customHeight="1">
      <c r="B149" s="26">
        <f>+'Listado de Puestos'!B149</f>
        <v>139</v>
      </c>
      <c r="C149" s="26" t="str">
        <f>+IF('Lista Puestos Valorados'!C149="","",'Lista Puestos Valorados'!C149)</f>
        <v/>
      </c>
      <c r="D149" s="26" t="str">
        <f>+IF('Lista Puestos Valorados'!D149="","",'Lista Puestos Valorados'!D149)</f>
        <v/>
      </c>
      <c r="E149" s="26" t="str">
        <f>+IF('Lista Puestos Valorados'!E149="","",'Lista Puestos Valorados'!E149)</f>
        <v/>
      </c>
      <c r="F149" s="26" t="str">
        <f>+IF('Lista Puestos Valorados'!F149="","",'Lista Puestos Valorados'!F149)</f>
        <v/>
      </c>
      <c r="G149" s="26" t="str">
        <f>+IF('Lista Puestos Valorados'!G149="","",'Lista Puestos Valorados'!G149)</f>
        <v/>
      </c>
      <c r="H149" s="26" t="str">
        <f>+IF('Lista Puestos Valorados'!H149="","",'Lista Puestos Valorados'!H149)</f>
        <v/>
      </c>
      <c r="I149" s="26" t="str">
        <f>+IF('Lista Puestos Valorados'!I149="","",'Lista Puestos Valorados'!I149)</f>
        <v/>
      </c>
      <c r="J149" s="118" t="e">
        <f t="array" ref="J149">+IF(L149="","",_xlfn.IFS(L149&lt;='Cortes de Agrupacion'!$F$15,'Cortes de Agrupacion'!$E$15,'Resultados General'!L149&lt;='Cortes de Agrupacion'!$F$14,'Cortes de Agrupacion'!$E$14,'Resultados General'!L149&lt;='Cortes de Agrupacion'!$F$13,'Cortes de Agrupacion'!$E$13,L149&lt;='Cortes de Agrupacion'!$F$12,'Cortes de Agrupacion'!$E$12,'Resultados General'!L149&lt;='Cortes de Agrupacion'!$F$11,'Cortes de Agrupacion'!$E$11,'Resultados General'!L149&lt;='Cortes de Agrupacion'!$F$10,'Cortes de Agrupacion'!$E$10,'Resultados General'!L149&lt;='Cortes de Agrupacion'!$F$9,'Cortes de Agrupacion'!$E$9,'Resultados General'!L149&lt;='Cortes de Agrupacion'!$F$8,'Cortes de Agrupacion'!$E$8,'Resultados General'!L149&lt;='Cortes de Agrupacion'!$F$7,'Cortes de Agrupacion'!$E$7,'Resultados General'!L149&lt;='Cortes de Agrupacion'!$F$6,'Cortes de Agrupacion'!$E$6))</f>
        <v>#VALUE!</v>
      </c>
      <c r="K149" s="118" t="str">
        <f t="shared" si="4"/>
        <v/>
      </c>
      <c r="L149" s="124" t="e">
        <f>#VALUE!</f>
        <v>#VALUE!</v>
      </c>
      <c r="M149" s="26" t="e">
        <f ca="1">+_xlfn.IFNA(VLOOKUP(C149,'Distribución de puestos'!$B$8:$I$507,8,0),"")</f>
        <v>#NAME?</v>
      </c>
      <c r="N149" s="26" t="str">
        <f>+IF(VLOOKUP($B149,'Lista Puestos Valorados'!$B$11:$BK$510,MATCH('Auxiliar General'!H$4,'Lista Puestos Valorados'!$B$10:$BK$10,0),0)="","No relevante",VLOOKUP($B149,'Lista Puestos Valorados'!$B$11:$BK$510,MATCH('Auxiliar General'!H$4,'Lista Puestos Valorados'!$B$10:$BK$10,0),0))</f>
        <v>No relevante</v>
      </c>
      <c r="O149" s="26">
        <f>+HLOOKUP(N149,Sistema_Puntos!$Q$5:$Y$43,'Auxiliar General'!J$5,FALSE)</f>
        <v>0</v>
      </c>
      <c r="P149" s="26" t="str">
        <f>+IF(VLOOKUP($B149,'Lista Puestos Valorados'!$B$11:$BK$510,MATCH('Auxiliar General'!J$4,'Lista Puestos Valorados'!$B$10:$BK$10,0),0)="","No relevante",VLOOKUP($B149,'Lista Puestos Valorados'!$B$11:$BK$510,MATCH('Auxiliar General'!J$4,'Lista Puestos Valorados'!$B$10:$BK$10,0),0))</f>
        <v>No relevante</v>
      </c>
      <c r="Q149" s="26">
        <f>+HLOOKUP(P149,Sistema_Puntos!$Q$5:$Y$43,'Auxiliar General'!L$5,FALSE)</f>
        <v>0</v>
      </c>
      <c r="R149" s="26" t="str">
        <f>+IF(VLOOKUP($B149,'Lista Puestos Valorados'!$B$11:$BK$510,MATCH('Auxiliar General'!L$4,'Lista Puestos Valorados'!$B$10:$BK$10,0),0)="","No relevante",VLOOKUP($B149,'Lista Puestos Valorados'!$B$11:$BK$510,MATCH('Auxiliar General'!L$4,'Lista Puestos Valorados'!$B$10:$BK$10,0),0))</f>
        <v>No relevante</v>
      </c>
      <c r="S149" s="26">
        <f>+HLOOKUP(R149,Sistema_Puntos!$Q$5:$Y$43,'Auxiliar General'!N$5,FALSE)</f>
        <v>0</v>
      </c>
      <c r="T149" s="26" t="str">
        <f>+IF(VLOOKUP($B149,'Lista Puestos Valorados'!$B$11:$BK$510,MATCH('Auxiliar General'!N$4,'Lista Puestos Valorados'!$B$10:$BK$10,0),0)="","No relevante",VLOOKUP($B149,'Lista Puestos Valorados'!$B$11:$BK$510,MATCH('Auxiliar General'!N$4,'Lista Puestos Valorados'!$B$10:$BK$10,0),0))</f>
        <v>No relevante</v>
      </c>
      <c r="U149" s="26">
        <f>+HLOOKUP(T149,Sistema_Puntos!$Q$5:$Y$43,'Auxiliar General'!P$5,FALSE)</f>
        <v>0</v>
      </c>
      <c r="V149" s="26" t="str">
        <f>+IF(VLOOKUP($B149,'Lista Puestos Valorados'!$B$11:$BK$510,MATCH('Auxiliar General'!P$4,'Lista Puestos Valorados'!$B$10:$BK$10,0),0)="","No relevante",VLOOKUP($B149,'Lista Puestos Valorados'!$B$11:$BK$510,MATCH('Auxiliar General'!P$4,'Lista Puestos Valorados'!$B$10:$BK$10,0),0))</f>
        <v>No relevante</v>
      </c>
      <c r="W149" s="26">
        <f>+HLOOKUP(V149,Sistema_Puntos!$Q$5:$Y$43,'Auxiliar General'!R$5,FALSE)</f>
        <v>0</v>
      </c>
      <c r="X149" s="26" t="str">
        <f>+IF(VLOOKUP($B149,'Lista Puestos Valorados'!$B$11:$BK$510,MATCH('Auxiliar General'!R$4,'Lista Puestos Valorados'!$B$10:$BK$10,0),0)="","No relevante",VLOOKUP($B149,'Lista Puestos Valorados'!$B$11:$BK$510,MATCH('Auxiliar General'!R$4,'Lista Puestos Valorados'!$B$10:$BK$10,0),0))</f>
        <v>No relevante</v>
      </c>
      <c r="Y149" s="26">
        <f>+HLOOKUP(X149,Sistema_Puntos!$Q$5:$Y$43,'Auxiliar General'!T$5,FALSE)</f>
        <v>0</v>
      </c>
      <c r="Z149" s="26" t="str">
        <f>+IF(VLOOKUP($B149,'Lista Puestos Valorados'!$B$11:$BK$510,MATCH('Auxiliar General'!T$4,'Lista Puestos Valorados'!$B$10:$BK$10,0),0)="","No relevante",VLOOKUP($B149,'Lista Puestos Valorados'!$B$11:$BK$510,MATCH('Auxiliar General'!T$4,'Lista Puestos Valorados'!$B$10:$BK$10,0),0))</f>
        <v>No relevante</v>
      </c>
      <c r="AA149" s="26">
        <f>+HLOOKUP(Z149,Sistema_Puntos!$Q$5:$Y$43,'Auxiliar General'!V$5,FALSE)</f>
        <v>0</v>
      </c>
      <c r="AB149" s="26" t="str">
        <f>+IF(VLOOKUP($B149,'Lista Puestos Valorados'!$B$11:$BK$510,MATCH('Auxiliar General'!V$4,'Lista Puestos Valorados'!$B$10:$BK$10,0),0)="","No relevante",VLOOKUP($B149,'Lista Puestos Valorados'!$B$11:$BK$510,MATCH('Auxiliar General'!V$4,'Lista Puestos Valorados'!$B$10:$BK$10,0),0))</f>
        <v>No relevante</v>
      </c>
      <c r="AC149" s="26">
        <f>+HLOOKUP(AB149,Sistema_Puntos!$Q$5:$Y$43,'Auxiliar General'!X$5,FALSE)</f>
        <v>0</v>
      </c>
      <c r="AD149" s="26" t="str">
        <f>+IF(VLOOKUP($B149,'Lista Puestos Valorados'!$B$11:$BK$510,MATCH('Auxiliar General'!X$4,'Lista Puestos Valorados'!$B$10:$BK$10,0),0)="","No relevante",VLOOKUP($B149,'Lista Puestos Valorados'!$B$11:$BK$510,MATCH('Auxiliar General'!X$4,'Lista Puestos Valorados'!$B$10:$BK$10,0),0))</f>
        <v>No relevante</v>
      </c>
      <c r="AE149" s="26">
        <f>+HLOOKUP(AD149,Sistema_Puntos!$Q$5:$Y$43,'Auxiliar General'!Z$5,FALSE)</f>
        <v>0</v>
      </c>
      <c r="AF149" s="26" t="str">
        <f>+IF(VLOOKUP($B149,'Lista Puestos Valorados'!$B$11:$BK$510,MATCH('Auxiliar General'!Z$4,'Lista Puestos Valorados'!$B$10:$BK$10,0),0)="","No relevante",VLOOKUP($B149,'Lista Puestos Valorados'!$B$11:$BK$510,MATCH('Auxiliar General'!Z$4,'Lista Puestos Valorados'!$B$10:$BK$10,0),0))</f>
        <v>No relevante</v>
      </c>
      <c r="AG149" s="26">
        <f>+HLOOKUP(AF149,Sistema_Puntos!$Q$5:$Y$43,'Auxiliar General'!AB$5,FALSE)</f>
        <v>0</v>
      </c>
      <c r="AH149" s="26" t="str">
        <f>+IF(VLOOKUP($B149,'Lista Puestos Valorados'!$B$11:$BK$510,MATCH('Auxiliar General'!AB$4,'Lista Puestos Valorados'!$B$10:$BK$10,0),0)="","No relevante",VLOOKUP($B149,'Lista Puestos Valorados'!$B$11:$BK$510,MATCH('Auxiliar General'!AB$4,'Lista Puestos Valorados'!$B$10:$BK$10,0),0))</f>
        <v>No relevante</v>
      </c>
      <c r="AI149" s="26">
        <f>+HLOOKUP(AH149,Sistema_Puntos!$Q$5:$Y$43,'Auxiliar General'!AD$5,FALSE)</f>
        <v>0</v>
      </c>
      <c r="AJ149" s="26" t="str">
        <f>+IF(VLOOKUP($B149,'Lista Puestos Valorados'!$B$11:$BK$510,MATCH('Auxiliar General'!AD$4,'Lista Puestos Valorados'!$B$10:$BK$10,0),0)="","No relevante",VLOOKUP($B149,'Lista Puestos Valorados'!$B$11:$BK$510,MATCH('Auxiliar General'!AD$4,'Lista Puestos Valorados'!$B$10:$BK$10,0),0))</f>
        <v>No relevante</v>
      </c>
      <c r="AK149" s="26">
        <f>+HLOOKUP(AJ149,Sistema_Puntos!$Q$5:$Y$43,'Auxiliar General'!AF$5,FALSE)</f>
        <v>0</v>
      </c>
      <c r="AL149" s="26" t="str">
        <f>+IF(VLOOKUP($B149,'Lista Puestos Valorados'!$B$11:$BK$510,MATCH('Auxiliar General'!AF$4,'Lista Puestos Valorados'!$B$10:$BK$10,0),0)="","No relevante",VLOOKUP($B149,'Lista Puestos Valorados'!$B$11:$BK$510,MATCH('Auxiliar General'!AF$4,'Lista Puestos Valorados'!$B$10:$BK$10,0),0))</f>
        <v>No relevante</v>
      </c>
      <c r="AM149" s="26">
        <f>+HLOOKUP(AL149,Sistema_Puntos!$Q$5:$Y$43,'Auxiliar General'!AH$5,FALSE)</f>
        <v>0</v>
      </c>
      <c r="AN149" s="26" t="str">
        <f>+IF(VLOOKUP($B149,'Lista Puestos Valorados'!$B$11:$BK$510,MATCH('Auxiliar General'!AH$4,'Lista Puestos Valorados'!$B$10:$BK$10,0),0)="","No relevante",VLOOKUP($B149,'Lista Puestos Valorados'!$B$11:$BK$510,MATCH('Auxiliar General'!AH$4,'Lista Puestos Valorados'!$B$10:$BK$10,0),0))</f>
        <v>No relevante</v>
      </c>
      <c r="AO149" s="26">
        <f>+HLOOKUP(AN149,Sistema_Puntos!$Q$5:$Y$43,'Auxiliar General'!AJ$5,FALSE)</f>
        <v>0</v>
      </c>
      <c r="AP149" s="26" t="str">
        <f>+IF(VLOOKUP($B149,'Lista Puestos Valorados'!$B$11:$BK$510,MATCH('Auxiliar General'!AJ$4,'Lista Puestos Valorados'!$B$10:$BK$10,0),0)="","No relevante",VLOOKUP($B149,'Lista Puestos Valorados'!$B$11:$BK$510,MATCH('Auxiliar General'!AJ$4,'Lista Puestos Valorados'!$B$10:$BK$10,0),0))</f>
        <v>No relevante</v>
      </c>
      <c r="AQ149" s="26">
        <f>+HLOOKUP(AP149,Sistema_Puntos!$Q$5:$Y$43,'Auxiliar General'!AL$5,FALSE)</f>
        <v>0</v>
      </c>
      <c r="AR149" s="26" t="str">
        <f>+IF(VLOOKUP($B149,'Lista Puestos Valorados'!$B$11:$BK$510,MATCH('Auxiliar General'!AL$4,'Lista Puestos Valorados'!$B$10:$BK$10,0),0)="","No relevante",VLOOKUP($B149,'Lista Puestos Valorados'!$B$11:$BK$510,MATCH('Auxiliar General'!AL$4,'Lista Puestos Valorados'!$B$10:$BK$10,0),0))</f>
        <v>No relevante</v>
      </c>
      <c r="AS149" s="26">
        <f>+HLOOKUP(AR149,Sistema_Puntos!$Q$5:$Y$43,'Auxiliar General'!AN$5,FALSE)</f>
        <v>0</v>
      </c>
      <c r="AT149" s="26" t="str">
        <f>+IF(VLOOKUP($B149,'Lista Puestos Valorados'!$B$11:$BK$510,MATCH('Auxiliar General'!AN$4,'Lista Puestos Valorados'!$B$10:$BK$10,0),0)="","No relevante",VLOOKUP($B149,'Lista Puestos Valorados'!$B$11:$BK$510,MATCH('Auxiliar General'!AN$4,'Lista Puestos Valorados'!$B$10:$BK$10,0),0))</f>
        <v>No relevante</v>
      </c>
      <c r="AU149" s="26">
        <f>+HLOOKUP(AT149,Sistema_Puntos!$Q$5:$Y$43,'Auxiliar General'!AP$5,FALSE)</f>
        <v>0</v>
      </c>
      <c r="AV149" s="26" t="str">
        <f>+IF(VLOOKUP($B149,'Lista Puestos Valorados'!$B$11:$BK$510,MATCH('Auxiliar General'!AP$4,'Lista Puestos Valorados'!$B$10:$BK$10,0),0)="","No relevante",VLOOKUP($B149,'Lista Puestos Valorados'!$B$11:$BK$510,MATCH('Auxiliar General'!AP$4,'Lista Puestos Valorados'!$B$10:$BK$10,0),0))</f>
        <v>No relevante</v>
      </c>
      <c r="AW149" s="26">
        <f>+HLOOKUP(AV149,Sistema_Puntos!$Q$5:$Y$43,'Auxiliar General'!AR$5,FALSE)</f>
        <v>0</v>
      </c>
      <c r="AX149" s="26" t="str">
        <f>+IF(VLOOKUP($B149,'Lista Puestos Valorados'!$B$11:$BK$510,MATCH('Auxiliar General'!AR$4,'Lista Puestos Valorados'!$B$10:$BK$10,0),0)="","No relevante",VLOOKUP($B149,'Lista Puestos Valorados'!$B$11:$BK$510,MATCH('Auxiliar General'!AR$4,'Lista Puestos Valorados'!$B$10:$BK$10,0),0))</f>
        <v>No relevante</v>
      </c>
      <c r="AY149" s="26">
        <f>+HLOOKUP(AX149,Sistema_Puntos!$Q$5:$Y$43,'Auxiliar General'!AT$5,FALSE)</f>
        <v>0</v>
      </c>
      <c r="AZ149" s="26" t="str">
        <f>+IF(VLOOKUP($B149,'Lista Puestos Valorados'!$B$11:$BK$510,MATCH('Auxiliar General'!AT$4,'Lista Puestos Valorados'!$B$10:$BK$10,0),0)="","No relevante",VLOOKUP($B149,'Lista Puestos Valorados'!$B$11:$BK$510,MATCH('Auxiliar General'!AT$4,'Lista Puestos Valorados'!$B$10:$BK$10,0),0))</f>
        <v>No relevante</v>
      </c>
      <c r="BA149" s="26">
        <f>+HLOOKUP(AZ149,Sistema_Puntos!$Q$5:$Y$43,'Auxiliar General'!AV$5,FALSE)</f>
        <v>0</v>
      </c>
      <c r="BB149" s="26" t="str">
        <f>+IF(VLOOKUP($B149,'Lista Puestos Valorados'!$B$11:$BK$510,MATCH('Auxiliar General'!AV$4,'Lista Puestos Valorados'!$B$10:$BK$10,0),0)="","No relevante",VLOOKUP($B149,'Lista Puestos Valorados'!$B$11:$BK$510,MATCH('Auxiliar General'!AV$4,'Lista Puestos Valorados'!$B$10:$BK$10,0),0))</f>
        <v>No relevante</v>
      </c>
      <c r="BC149" s="26">
        <f>+HLOOKUP(BB149,Sistema_Puntos!$Q$5:$Y$43,'Auxiliar General'!AX$5,FALSE)</f>
        <v>0</v>
      </c>
      <c r="BD149" s="26" t="str">
        <f>+IF(VLOOKUP($B149,'Lista Puestos Valorados'!$B$11:$BK$510,MATCH('Auxiliar General'!AX$4,'Lista Puestos Valorados'!$B$10:$BK$10,0),0)="","No relevante",VLOOKUP($B149,'Lista Puestos Valorados'!$B$11:$BK$510,MATCH('Auxiliar General'!AX$4,'Lista Puestos Valorados'!$B$10:$BK$10,0),0))</f>
        <v>No relevante</v>
      </c>
      <c r="BE149" s="26">
        <f>+HLOOKUP(BD149,Sistema_Puntos!$Q$5:$Y$43,'Auxiliar General'!AZ$5,FALSE)</f>
        <v>0</v>
      </c>
      <c r="BF149" s="26" t="str">
        <f>+IF(VLOOKUP($B149,'Lista Puestos Valorados'!$B$11:$BK$510,MATCH('Auxiliar General'!AZ$4,'Lista Puestos Valorados'!$B$10:$BK$10,0),0)="","No relevante",VLOOKUP($B149,'Lista Puestos Valorados'!$B$11:$BK$510,MATCH('Auxiliar General'!AZ$4,'Lista Puestos Valorados'!$B$10:$BK$10,0),0))</f>
        <v>No relevante</v>
      </c>
      <c r="BG149" s="26">
        <f>+HLOOKUP(BF149,Sistema_Puntos!$Q$5:$Y$43,'Auxiliar General'!BB$5,FALSE)</f>
        <v>0</v>
      </c>
      <c r="BH149" s="26" t="str">
        <f>+IF(VLOOKUP($B149,'Lista Puestos Valorados'!$B$11:$BK$510,MATCH('Auxiliar General'!BB$4,'Lista Puestos Valorados'!$B$10:$BK$10,0),0)="","No relevante",VLOOKUP($B149,'Lista Puestos Valorados'!$B$11:$BK$510,MATCH('Auxiliar General'!BB$4,'Lista Puestos Valorados'!$B$10:$BK$10,0),0))</f>
        <v>No relevante</v>
      </c>
      <c r="BI149" s="26">
        <f>+HLOOKUP(BH149,Sistema_Puntos!$Q$5:$Y$43,'Auxiliar General'!BD$5,FALSE)</f>
        <v>0</v>
      </c>
      <c r="BJ149" s="26" t="str">
        <f>+IF(VLOOKUP($B149,'Lista Puestos Valorados'!$B$11:$BK$510,MATCH('Auxiliar General'!BD$4,'Lista Puestos Valorados'!$B$10:$BK$10,0),0)="","No relevante",VLOOKUP($B149,'Lista Puestos Valorados'!$B$11:$BK$510,MATCH('Auxiliar General'!BD$4,'Lista Puestos Valorados'!$B$10:$BK$10,0),0))</f>
        <v>No relevante</v>
      </c>
      <c r="BK149" s="26">
        <f>+HLOOKUP(BJ149,Sistema_Puntos!$Q$5:$Y$43,'Auxiliar General'!BF$5,FALSE)</f>
        <v>0</v>
      </c>
      <c r="BL149" s="26" t="str">
        <f>+IF(VLOOKUP($B149,'Lista Puestos Valorados'!$B$11:$BK$510,MATCH('Auxiliar General'!BF$4,'Lista Puestos Valorados'!$B$10:$BK$10,0),0)="","No relevante",VLOOKUP($B149,'Lista Puestos Valorados'!$B$11:$BK$510,MATCH('Auxiliar General'!BF$4,'Lista Puestos Valorados'!$B$10:$BK$10,0),0))</f>
        <v>No relevante</v>
      </c>
      <c r="BM149" s="26">
        <f>+HLOOKUP(BL149,Sistema_Puntos!$Q$5:$Y$43,'Auxiliar General'!BH$5,FALSE)</f>
        <v>0</v>
      </c>
      <c r="BN149" s="26" t="str">
        <f>+IF(VLOOKUP($B149,'Lista Puestos Valorados'!$B$11:$BK$510,MATCH('Auxiliar General'!BH$4,'Lista Puestos Valorados'!$B$10:$BK$10,0),0)="","No relevante",VLOOKUP($B149,'Lista Puestos Valorados'!$B$11:$BK$510,MATCH('Auxiliar General'!BH$4,'Lista Puestos Valorados'!$B$10:$BK$10,0),0))</f>
        <v>No relevante</v>
      </c>
      <c r="BO149" s="26">
        <f>+HLOOKUP(BN149,Sistema_Puntos!$Q$5:$Y$43,'Auxiliar General'!BJ$5,FALSE)</f>
        <v>0</v>
      </c>
      <c r="BP149" s="26" t="str">
        <f>+IF(VLOOKUP($B149,'Lista Puestos Valorados'!$B$11:$BK$510,MATCH('Auxiliar General'!BJ$4,'Lista Puestos Valorados'!$B$10:$BK$10,0),0)="","No relevante",VLOOKUP($B149,'Lista Puestos Valorados'!$B$11:$BK$510,MATCH('Auxiliar General'!BJ$4,'Lista Puestos Valorados'!$B$10:$BK$10,0),0))</f>
        <v>No relevante</v>
      </c>
      <c r="BQ149" s="26">
        <f>+HLOOKUP(BP149,Sistema_Puntos!$Q$5:$Y$43,'Auxiliar General'!BL$5,FALSE)</f>
        <v>0</v>
      </c>
      <c r="BR149" s="26" t="str">
        <f>+IF(VLOOKUP($B149,'Lista Puestos Valorados'!$B$11:$BK$510,MATCH('Auxiliar General'!BL$4,'Lista Puestos Valorados'!$B$10:$BK$10,0),0)="","No relevante",VLOOKUP($B149,'Lista Puestos Valorados'!$B$11:$BK$510,MATCH('Auxiliar General'!BL$4,'Lista Puestos Valorados'!$B$10:$BK$10,0),0))</f>
        <v>No relevante</v>
      </c>
      <c r="BS149" s="26">
        <f>+HLOOKUP(BR149,Sistema_Puntos!$Q$5:$Y$43,'Auxiliar General'!BN$5,FALSE)</f>
        <v>0</v>
      </c>
      <c r="BT149" s="26" t="str">
        <f>+IF(VLOOKUP($B149,'Lista Puestos Valorados'!$B$11:$BK$510,MATCH('Auxiliar General'!BN$4,'Lista Puestos Valorados'!$B$10:$BK$10,0),0)="","No relevante",VLOOKUP($B149,'Lista Puestos Valorados'!$B$11:$BK$510,MATCH('Auxiliar General'!BN$4,'Lista Puestos Valorados'!$B$10:$BK$10,0),0))</f>
        <v>No relevante</v>
      </c>
      <c r="BU149" s="26">
        <f>+HLOOKUP(BT149,Sistema_Puntos!$Q$5:$Y$43,'Auxiliar General'!BP$5,FALSE)</f>
        <v>0</v>
      </c>
      <c r="BV149" s="26" t="str">
        <f>+IF(VLOOKUP($B149,'Lista Puestos Valorados'!$B$11:$BK$510,MATCH('Auxiliar General'!BP$4,'Lista Puestos Valorados'!$B$10:$BK$10,0),0)="","No relevante",VLOOKUP($B149,'Lista Puestos Valorados'!$B$11:$BK$510,MATCH('Auxiliar General'!BP$4,'Lista Puestos Valorados'!$B$10:$BK$10,0),0))</f>
        <v>No relevante</v>
      </c>
      <c r="BW149" s="26">
        <f>+HLOOKUP(BV149,Sistema_Puntos!$Q$5:$Y$43,'Auxiliar General'!BR$5,FALSE)</f>
        <v>0</v>
      </c>
      <c r="BX149" s="26" t="str">
        <f>+IF(VLOOKUP($B149,'Lista Puestos Valorados'!$B$11:$BK$510,MATCH('Auxiliar General'!BR$4,'Lista Puestos Valorados'!$B$10:$BK$10,0),0)="","No relevante",VLOOKUP($B149,'Lista Puestos Valorados'!$B$11:$BK$510,MATCH('Auxiliar General'!BR$4,'Lista Puestos Valorados'!$B$10:$BK$10,0),0))</f>
        <v>No relevante</v>
      </c>
      <c r="BY149" s="26">
        <f>+HLOOKUP(BX149,Sistema_Puntos!$Q$5:$Y$43,'Auxiliar General'!BT$5,FALSE)</f>
        <v>0</v>
      </c>
      <c r="BZ149" s="26" t="str">
        <f>+IF(VLOOKUP($B149,'Lista Puestos Valorados'!$B$11:$BK$510,MATCH('Auxiliar General'!BT$4,'Lista Puestos Valorados'!$B$10:$BK$10,0),0)="","No relevante",VLOOKUP($B149,'Lista Puestos Valorados'!$B$11:$BK$510,MATCH('Auxiliar General'!BT$4,'Lista Puestos Valorados'!$B$10:$BK$10,0),0))</f>
        <v>No relevante</v>
      </c>
      <c r="CA149" s="26">
        <f>+HLOOKUP(BZ149,Sistema_Puntos!$Q$5:$Y$43,'Auxiliar General'!BV$5,FALSE)</f>
        <v>0</v>
      </c>
      <c r="CB149" s="26" t="str">
        <f>+IF(VLOOKUP($B149,'Lista Puestos Valorados'!$B$11:$BK$510,MATCH('Auxiliar General'!BV$4,'Lista Puestos Valorados'!$B$10:$BK$10,0),0)="","No relevante",VLOOKUP($B149,'Lista Puestos Valorados'!$B$11:$BK$510,MATCH('Auxiliar General'!BV$4,'Lista Puestos Valorados'!$B$10:$BK$10,0),0))</f>
        <v>No relevante</v>
      </c>
      <c r="CC149" s="26">
        <f>+HLOOKUP(CB149,Sistema_Puntos!$Q$5:$Y$43,'Auxiliar General'!BX$5,FALSE)</f>
        <v>0</v>
      </c>
      <c r="CD149" s="26" t="str">
        <f>+IF(VLOOKUP($B149,'Lista Puestos Valorados'!$B$11:$BK$510,MATCH('Auxiliar General'!BX$4,'Lista Puestos Valorados'!$B$10:$BK$10,0),0)="","No relevante",VLOOKUP($B149,'Lista Puestos Valorados'!$B$11:$BK$510,MATCH('Auxiliar General'!BX$4,'Lista Puestos Valorados'!$B$10:$BK$10,0),0))</f>
        <v>No relevante</v>
      </c>
      <c r="CE149" s="26">
        <f>+HLOOKUP(CD149,Sistema_Puntos!$Q$5:$Y$43,'Auxiliar General'!BZ$5,FALSE)</f>
        <v>0</v>
      </c>
      <c r="CF149" s="26" t="str">
        <f>+IF(VLOOKUP($B149,'Lista Puestos Valorados'!$B$11:$BK$510,MATCH('Auxiliar General'!BZ$4,'Lista Puestos Valorados'!$B$10:$BK$10,0),0)="","No relevante",VLOOKUP($B149,'Lista Puestos Valorados'!$B$11:$BK$510,MATCH('Auxiliar General'!BZ$4,'Lista Puestos Valorados'!$B$10:$BK$10,0),0))</f>
        <v>No relevante</v>
      </c>
      <c r="CG149" s="26">
        <f>+HLOOKUP(CF149,Sistema_Puntos!$Q$5:$Y$43,'Auxiliar General'!CB$5,FALSE)</f>
        <v>0</v>
      </c>
      <c r="CH149" s="29"/>
      <c r="CI149" s="29"/>
    </row>
    <row r="150" spans="2:87" ht="17.55" customHeight="1">
      <c r="B150" s="26">
        <f>+'Listado de Puestos'!B150</f>
        <v>140</v>
      </c>
      <c r="C150" s="26" t="str">
        <f>+IF('Lista Puestos Valorados'!C150="","",'Lista Puestos Valorados'!C150)</f>
        <v/>
      </c>
      <c r="D150" s="26" t="str">
        <f>+IF('Lista Puestos Valorados'!D150="","",'Lista Puestos Valorados'!D150)</f>
        <v/>
      </c>
      <c r="E150" s="26" t="str">
        <f>+IF('Lista Puestos Valorados'!E150="","",'Lista Puestos Valorados'!E150)</f>
        <v/>
      </c>
      <c r="F150" s="26" t="str">
        <f>+IF('Lista Puestos Valorados'!F150="","",'Lista Puestos Valorados'!F150)</f>
        <v/>
      </c>
      <c r="G150" s="26" t="str">
        <f>+IF('Lista Puestos Valorados'!G150="","",'Lista Puestos Valorados'!G150)</f>
        <v/>
      </c>
      <c r="H150" s="26" t="str">
        <f>+IF('Lista Puestos Valorados'!H150="","",'Lista Puestos Valorados'!H150)</f>
        <v/>
      </c>
      <c r="I150" s="26" t="str">
        <f>+IF('Lista Puestos Valorados'!I150="","",'Lista Puestos Valorados'!I150)</f>
        <v/>
      </c>
      <c r="J150" s="118" t="e">
        <f t="array" ref="J150">+IF(L150="","",_xlfn.IFS(L150&lt;='Cortes de Agrupacion'!$F$15,'Cortes de Agrupacion'!$E$15,'Resultados General'!L150&lt;='Cortes de Agrupacion'!$F$14,'Cortes de Agrupacion'!$E$14,'Resultados General'!L150&lt;='Cortes de Agrupacion'!$F$13,'Cortes de Agrupacion'!$E$13,L150&lt;='Cortes de Agrupacion'!$F$12,'Cortes de Agrupacion'!$E$12,'Resultados General'!L150&lt;='Cortes de Agrupacion'!$F$11,'Cortes de Agrupacion'!$E$11,'Resultados General'!L150&lt;='Cortes de Agrupacion'!$F$10,'Cortes de Agrupacion'!$E$10,'Resultados General'!L150&lt;='Cortes de Agrupacion'!$F$9,'Cortes de Agrupacion'!$E$9,'Resultados General'!L150&lt;='Cortes de Agrupacion'!$F$8,'Cortes de Agrupacion'!$E$8,'Resultados General'!L150&lt;='Cortes de Agrupacion'!$F$7,'Cortes de Agrupacion'!$E$7,'Resultados General'!L150&lt;='Cortes de Agrupacion'!$F$6,'Cortes de Agrupacion'!$E$6))</f>
        <v>#VALUE!</v>
      </c>
      <c r="K150" s="118" t="str">
        <f t="shared" si="4"/>
        <v/>
      </c>
      <c r="L150" s="124" t="e">
        <f>#VALUE!</f>
        <v>#VALUE!</v>
      </c>
      <c r="M150" s="26" t="e">
        <f ca="1">+_xlfn.IFNA(VLOOKUP(C150,'Distribución de puestos'!$B$8:$I$507,8,0),"")</f>
        <v>#NAME?</v>
      </c>
      <c r="N150" s="26" t="str">
        <f>+IF(VLOOKUP($B150,'Lista Puestos Valorados'!$B$11:$BK$510,MATCH('Auxiliar General'!H$4,'Lista Puestos Valorados'!$B$10:$BK$10,0),0)="","No relevante",VLOOKUP($B150,'Lista Puestos Valorados'!$B$11:$BK$510,MATCH('Auxiliar General'!H$4,'Lista Puestos Valorados'!$B$10:$BK$10,0),0))</f>
        <v>No relevante</v>
      </c>
      <c r="O150" s="26">
        <f>+HLOOKUP(N150,Sistema_Puntos!$Q$5:$Y$43,'Auxiliar General'!J$5,FALSE)</f>
        <v>0</v>
      </c>
      <c r="P150" s="26" t="str">
        <f>+IF(VLOOKUP($B150,'Lista Puestos Valorados'!$B$11:$BK$510,MATCH('Auxiliar General'!J$4,'Lista Puestos Valorados'!$B$10:$BK$10,0),0)="","No relevante",VLOOKUP($B150,'Lista Puestos Valorados'!$B$11:$BK$510,MATCH('Auxiliar General'!J$4,'Lista Puestos Valorados'!$B$10:$BK$10,0),0))</f>
        <v>No relevante</v>
      </c>
      <c r="Q150" s="26">
        <f>+HLOOKUP(P150,Sistema_Puntos!$Q$5:$Y$43,'Auxiliar General'!L$5,FALSE)</f>
        <v>0</v>
      </c>
      <c r="R150" s="26" t="str">
        <f>+IF(VLOOKUP($B150,'Lista Puestos Valorados'!$B$11:$BK$510,MATCH('Auxiliar General'!L$4,'Lista Puestos Valorados'!$B$10:$BK$10,0),0)="","No relevante",VLOOKUP($B150,'Lista Puestos Valorados'!$B$11:$BK$510,MATCH('Auxiliar General'!L$4,'Lista Puestos Valorados'!$B$10:$BK$10,0),0))</f>
        <v>No relevante</v>
      </c>
      <c r="S150" s="26">
        <f>+HLOOKUP(R150,Sistema_Puntos!$Q$5:$Y$43,'Auxiliar General'!N$5,FALSE)</f>
        <v>0</v>
      </c>
      <c r="T150" s="26" t="str">
        <f>+IF(VLOOKUP($B150,'Lista Puestos Valorados'!$B$11:$BK$510,MATCH('Auxiliar General'!N$4,'Lista Puestos Valorados'!$B$10:$BK$10,0),0)="","No relevante",VLOOKUP($B150,'Lista Puestos Valorados'!$B$11:$BK$510,MATCH('Auxiliar General'!N$4,'Lista Puestos Valorados'!$B$10:$BK$10,0),0))</f>
        <v>No relevante</v>
      </c>
      <c r="U150" s="26">
        <f>+HLOOKUP(T150,Sistema_Puntos!$Q$5:$Y$43,'Auxiliar General'!P$5,FALSE)</f>
        <v>0</v>
      </c>
      <c r="V150" s="26" t="str">
        <f>+IF(VLOOKUP($B150,'Lista Puestos Valorados'!$B$11:$BK$510,MATCH('Auxiliar General'!P$4,'Lista Puestos Valorados'!$B$10:$BK$10,0),0)="","No relevante",VLOOKUP($B150,'Lista Puestos Valorados'!$B$11:$BK$510,MATCH('Auxiliar General'!P$4,'Lista Puestos Valorados'!$B$10:$BK$10,0),0))</f>
        <v>No relevante</v>
      </c>
      <c r="W150" s="26">
        <f>+HLOOKUP(V150,Sistema_Puntos!$Q$5:$Y$43,'Auxiliar General'!R$5,FALSE)</f>
        <v>0</v>
      </c>
      <c r="X150" s="26" t="str">
        <f>+IF(VLOOKUP($B150,'Lista Puestos Valorados'!$B$11:$BK$510,MATCH('Auxiliar General'!R$4,'Lista Puestos Valorados'!$B$10:$BK$10,0),0)="","No relevante",VLOOKUP($B150,'Lista Puestos Valorados'!$B$11:$BK$510,MATCH('Auxiliar General'!R$4,'Lista Puestos Valorados'!$B$10:$BK$10,0),0))</f>
        <v>No relevante</v>
      </c>
      <c r="Y150" s="26">
        <f>+HLOOKUP(X150,Sistema_Puntos!$Q$5:$Y$43,'Auxiliar General'!T$5,FALSE)</f>
        <v>0</v>
      </c>
      <c r="Z150" s="26" t="str">
        <f>+IF(VLOOKUP($B150,'Lista Puestos Valorados'!$B$11:$BK$510,MATCH('Auxiliar General'!T$4,'Lista Puestos Valorados'!$B$10:$BK$10,0),0)="","No relevante",VLOOKUP($B150,'Lista Puestos Valorados'!$B$11:$BK$510,MATCH('Auxiliar General'!T$4,'Lista Puestos Valorados'!$B$10:$BK$10,0),0))</f>
        <v>No relevante</v>
      </c>
      <c r="AA150" s="26">
        <f>+HLOOKUP(Z150,Sistema_Puntos!$Q$5:$Y$43,'Auxiliar General'!V$5,FALSE)</f>
        <v>0</v>
      </c>
      <c r="AB150" s="26" t="str">
        <f>+IF(VLOOKUP($B150,'Lista Puestos Valorados'!$B$11:$BK$510,MATCH('Auxiliar General'!V$4,'Lista Puestos Valorados'!$B$10:$BK$10,0),0)="","No relevante",VLOOKUP($B150,'Lista Puestos Valorados'!$B$11:$BK$510,MATCH('Auxiliar General'!V$4,'Lista Puestos Valorados'!$B$10:$BK$10,0),0))</f>
        <v>No relevante</v>
      </c>
      <c r="AC150" s="26">
        <f>+HLOOKUP(AB150,Sistema_Puntos!$Q$5:$Y$43,'Auxiliar General'!X$5,FALSE)</f>
        <v>0</v>
      </c>
      <c r="AD150" s="26" t="str">
        <f>+IF(VLOOKUP($B150,'Lista Puestos Valorados'!$B$11:$BK$510,MATCH('Auxiliar General'!X$4,'Lista Puestos Valorados'!$B$10:$BK$10,0),0)="","No relevante",VLOOKUP($B150,'Lista Puestos Valorados'!$B$11:$BK$510,MATCH('Auxiliar General'!X$4,'Lista Puestos Valorados'!$B$10:$BK$10,0),0))</f>
        <v>No relevante</v>
      </c>
      <c r="AE150" s="26">
        <f>+HLOOKUP(AD150,Sistema_Puntos!$Q$5:$Y$43,'Auxiliar General'!Z$5,FALSE)</f>
        <v>0</v>
      </c>
      <c r="AF150" s="26" t="str">
        <f>+IF(VLOOKUP($B150,'Lista Puestos Valorados'!$B$11:$BK$510,MATCH('Auxiliar General'!Z$4,'Lista Puestos Valorados'!$B$10:$BK$10,0),0)="","No relevante",VLOOKUP($B150,'Lista Puestos Valorados'!$B$11:$BK$510,MATCH('Auxiliar General'!Z$4,'Lista Puestos Valorados'!$B$10:$BK$10,0),0))</f>
        <v>No relevante</v>
      </c>
      <c r="AG150" s="26">
        <f>+HLOOKUP(AF150,Sistema_Puntos!$Q$5:$Y$43,'Auxiliar General'!AB$5,FALSE)</f>
        <v>0</v>
      </c>
      <c r="AH150" s="26" t="str">
        <f>+IF(VLOOKUP($B150,'Lista Puestos Valorados'!$B$11:$BK$510,MATCH('Auxiliar General'!AB$4,'Lista Puestos Valorados'!$B$10:$BK$10,0),0)="","No relevante",VLOOKUP($B150,'Lista Puestos Valorados'!$B$11:$BK$510,MATCH('Auxiliar General'!AB$4,'Lista Puestos Valorados'!$B$10:$BK$10,0),0))</f>
        <v>No relevante</v>
      </c>
      <c r="AI150" s="26">
        <f>+HLOOKUP(AH150,Sistema_Puntos!$Q$5:$Y$43,'Auxiliar General'!AD$5,FALSE)</f>
        <v>0</v>
      </c>
      <c r="AJ150" s="26" t="str">
        <f>+IF(VLOOKUP($B150,'Lista Puestos Valorados'!$B$11:$BK$510,MATCH('Auxiliar General'!AD$4,'Lista Puestos Valorados'!$B$10:$BK$10,0),0)="","No relevante",VLOOKUP($B150,'Lista Puestos Valorados'!$B$11:$BK$510,MATCH('Auxiliar General'!AD$4,'Lista Puestos Valorados'!$B$10:$BK$10,0),0))</f>
        <v>No relevante</v>
      </c>
      <c r="AK150" s="26">
        <f>+HLOOKUP(AJ150,Sistema_Puntos!$Q$5:$Y$43,'Auxiliar General'!AF$5,FALSE)</f>
        <v>0</v>
      </c>
      <c r="AL150" s="26" t="str">
        <f>+IF(VLOOKUP($B150,'Lista Puestos Valorados'!$B$11:$BK$510,MATCH('Auxiliar General'!AF$4,'Lista Puestos Valorados'!$B$10:$BK$10,0),0)="","No relevante",VLOOKUP($B150,'Lista Puestos Valorados'!$B$11:$BK$510,MATCH('Auxiliar General'!AF$4,'Lista Puestos Valorados'!$B$10:$BK$10,0),0))</f>
        <v>No relevante</v>
      </c>
      <c r="AM150" s="26">
        <f>+HLOOKUP(AL150,Sistema_Puntos!$Q$5:$Y$43,'Auxiliar General'!AH$5,FALSE)</f>
        <v>0</v>
      </c>
      <c r="AN150" s="26" t="str">
        <f>+IF(VLOOKUP($B150,'Lista Puestos Valorados'!$B$11:$BK$510,MATCH('Auxiliar General'!AH$4,'Lista Puestos Valorados'!$B$10:$BK$10,0),0)="","No relevante",VLOOKUP($B150,'Lista Puestos Valorados'!$B$11:$BK$510,MATCH('Auxiliar General'!AH$4,'Lista Puestos Valorados'!$B$10:$BK$10,0),0))</f>
        <v>No relevante</v>
      </c>
      <c r="AO150" s="26">
        <f>+HLOOKUP(AN150,Sistema_Puntos!$Q$5:$Y$43,'Auxiliar General'!AJ$5,FALSE)</f>
        <v>0</v>
      </c>
      <c r="AP150" s="26" t="str">
        <f>+IF(VLOOKUP($B150,'Lista Puestos Valorados'!$B$11:$BK$510,MATCH('Auxiliar General'!AJ$4,'Lista Puestos Valorados'!$B$10:$BK$10,0),0)="","No relevante",VLOOKUP($B150,'Lista Puestos Valorados'!$B$11:$BK$510,MATCH('Auxiliar General'!AJ$4,'Lista Puestos Valorados'!$B$10:$BK$10,0),0))</f>
        <v>No relevante</v>
      </c>
      <c r="AQ150" s="26">
        <f>+HLOOKUP(AP150,Sistema_Puntos!$Q$5:$Y$43,'Auxiliar General'!AL$5,FALSE)</f>
        <v>0</v>
      </c>
      <c r="AR150" s="26" t="str">
        <f>+IF(VLOOKUP($B150,'Lista Puestos Valorados'!$B$11:$BK$510,MATCH('Auxiliar General'!AL$4,'Lista Puestos Valorados'!$B$10:$BK$10,0),0)="","No relevante",VLOOKUP($B150,'Lista Puestos Valorados'!$B$11:$BK$510,MATCH('Auxiliar General'!AL$4,'Lista Puestos Valorados'!$B$10:$BK$10,0),0))</f>
        <v>No relevante</v>
      </c>
      <c r="AS150" s="26">
        <f>+HLOOKUP(AR150,Sistema_Puntos!$Q$5:$Y$43,'Auxiliar General'!AN$5,FALSE)</f>
        <v>0</v>
      </c>
      <c r="AT150" s="26" t="str">
        <f>+IF(VLOOKUP($B150,'Lista Puestos Valorados'!$B$11:$BK$510,MATCH('Auxiliar General'!AN$4,'Lista Puestos Valorados'!$B$10:$BK$10,0),0)="","No relevante",VLOOKUP($B150,'Lista Puestos Valorados'!$B$11:$BK$510,MATCH('Auxiliar General'!AN$4,'Lista Puestos Valorados'!$B$10:$BK$10,0),0))</f>
        <v>No relevante</v>
      </c>
      <c r="AU150" s="26">
        <f>+HLOOKUP(AT150,Sistema_Puntos!$Q$5:$Y$43,'Auxiliar General'!AP$5,FALSE)</f>
        <v>0</v>
      </c>
      <c r="AV150" s="26" t="str">
        <f>+IF(VLOOKUP($B150,'Lista Puestos Valorados'!$B$11:$BK$510,MATCH('Auxiliar General'!AP$4,'Lista Puestos Valorados'!$B$10:$BK$10,0),0)="","No relevante",VLOOKUP($B150,'Lista Puestos Valorados'!$B$11:$BK$510,MATCH('Auxiliar General'!AP$4,'Lista Puestos Valorados'!$B$10:$BK$10,0),0))</f>
        <v>No relevante</v>
      </c>
      <c r="AW150" s="26">
        <f>+HLOOKUP(AV150,Sistema_Puntos!$Q$5:$Y$43,'Auxiliar General'!AR$5,FALSE)</f>
        <v>0</v>
      </c>
      <c r="AX150" s="26" t="str">
        <f>+IF(VLOOKUP($B150,'Lista Puestos Valorados'!$B$11:$BK$510,MATCH('Auxiliar General'!AR$4,'Lista Puestos Valorados'!$B$10:$BK$10,0),0)="","No relevante",VLOOKUP($B150,'Lista Puestos Valorados'!$B$11:$BK$510,MATCH('Auxiliar General'!AR$4,'Lista Puestos Valorados'!$B$10:$BK$10,0),0))</f>
        <v>No relevante</v>
      </c>
      <c r="AY150" s="26">
        <f>+HLOOKUP(AX150,Sistema_Puntos!$Q$5:$Y$43,'Auxiliar General'!AT$5,FALSE)</f>
        <v>0</v>
      </c>
      <c r="AZ150" s="26" t="str">
        <f>+IF(VLOOKUP($B150,'Lista Puestos Valorados'!$B$11:$BK$510,MATCH('Auxiliar General'!AT$4,'Lista Puestos Valorados'!$B$10:$BK$10,0),0)="","No relevante",VLOOKUP($B150,'Lista Puestos Valorados'!$B$11:$BK$510,MATCH('Auxiliar General'!AT$4,'Lista Puestos Valorados'!$B$10:$BK$10,0),0))</f>
        <v>No relevante</v>
      </c>
      <c r="BA150" s="26">
        <f>+HLOOKUP(AZ150,Sistema_Puntos!$Q$5:$Y$43,'Auxiliar General'!AV$5,FALSE)</f>
        <v>0</v>
      </c>
      <c r="BB150" s="26" t="str">
        <f>+IF(VLOOKUP($B150,'Lista Puestos Valorados'!$B$11:$BK$510,MATCH('Auxiliar General'!AV$4,'Lista Puestos Valorados'!$B$10:$BK$10,0),0)="","No relevante",VLOOKUP($B150,'Lista Puestos Valorados'!$B$11:$BK$510,MATCH('Auxiliar General'!AV$4,'Lista Puestos Valorados'!$B$10:$BK$10,0),0))</f>
        <v>No relevante</v>
      </c>
      <c r="BC150" s="26">
        <f>+HLOOKUP(BB150,Sistema_Puntos!$Q$5:$Y$43,'Auxiliar General'!AX$5,FALSE)</f>
        <v>0</v>
      </c>
      <c r="BD150" s="26" t="str">
        <f>+IF(VLOOKUP($B150,'Lista Puestos Valorados'!$B$11:$BK$510,MATCH('Auxiliar General'!AX$4,'Lista Puestos Valorados'!$B$10:$BK$10,0),0)="","No relevante",VLOOKUP($B150,'Lista Puestos Valorados'!$B$11:$BK$510,MATCH('Auxiliar General'!AX$4,'Lista Puestos Valorados'!$B$10:$BK$10,0),0))</f>
        <v>No relevante</v>
      </c>
      <c r="BE150" s="26">
        <f>+HLOOKUP(BD150,Sistema_Puntos!$Q$5:$Y$43,'Auxiliar General'!AZ$5,FALSE)</f>
        <v>0</v>
      </c>
      <c r="BF150" s="26" t="str">
        <f>+IF(VLOOKUP($B150,'Lista Puestos Valorados'!$B$11:$BK$510,MATCH('Auxiliar General'!AZ$4,'Lista Puestos Valorados'!$B$10:$BK$10,0),0)="","No relevante",VLOOKUP($B150,'Lista Puestos Valorados'!$B$11:$BK$510,MATCH('Auxiliar General'!AZ$4,'Lista Puestos Valorados'!$B$10:$BK$10,0),0))</f>
        <v>No relevante</v>
      </c>
      <c r="BG150" s="26">
        <f>+HLOOKUP(BF150,Sistema_Puntos!$Q$5:$Y$43,'Auxiliar General'!BB$5,FALSE)</f>
        <v>0</v>
      </c>
      <c r="BH150" s="26" t="str">
        <f>+IF(VLOOKUP($B150,'Lista Puestos Valorados'!$B$11:$BK$510,MATCH('Auxiliar General'!BB$4,'Lista Puestos Valorados'!$B$10:$BK$10,0),0)="","No relevante",VLOOKUP($B150,'Lista Puestos Valorados'!$B$11:$BK$510,MATCH('Auxiliar General'!BB$4,'Lista Puestos Valorados'!$B$10:$BK$10,0),0))</f>
        <v>No relevante</v>
      </c>
      <c r="BI150" s="26">
        <f>+HLOOKUP(BH150,Sistema_Puntos!$Q$5:$Y$43,'Auxiliar General'!BD$5,FALSE)</f>
        <v>0</v>
      </c>
      <c r="BJ150" s="26" t="str">
        <f>+IF(VLOOKUP($B150,'Lista Puestos Valorados'!$B$11:$BK$510,MATCH('Auxiliar General'!BD$4,'Lista Puestos Valorados'!$B$10:$BK$10,0),0)="","No relevante",VLOOKUP($B150,'Lista Puestos Valorados'!$B$11:$BK$510,MATCH('Auxiliar General'!BD$4,'Lista Puestos Valorados'!$B$10:$BK$10,0),0))</f>
        <v>No relevante</v>
      </c>
      <c r="BK150" s="26">
        <f>+HLOOKUP(BJ150,Sistema_Puntos!$Q$5:$Y$43,'Auxiliar General'!BF$5,FALSE)</f>
        <v>0</v>
      </c>
      <c r="BL150" s="26" t="str">
        <f>+IF(VLOOKUP($B150,'Lista Puestos Valorados'!$B$11:$BK$510,MATCH('Auxiliar General'!BF$4,'Lista Puestos Valorados'!$B$10:$BK$10,0),0)="","No relevante",VLOOKUP($B150,'Lista Puestos Valorados'!$B$11:$BK$510,MATCH('Auxiliar General'!BF$4,'Lista Puestos Valorados'!$B$10:$BK$10,0),0))</f>
        <v>No relevante</v>
      </c>
      <c r="BM150" s="26">
        <f>+HLOOKUP(BL150,Sistema_Puntos!$Q$5:$Y$43,'Auxiliar General'!BH$5,FALSE)</f>
        <v>0</v>
      </c>
      <c r="BN150" s="26" t="str">
        <f>+IF(VLOOKUP($B150,'Lista Puestos Valorados'!$B$11:$BK$510,MATCH('Auxiliar General'!BH$4,'Lista Puestos Valorados'!$B$10:$BK$10,0),0)="","No relevante",VLOOKUP($B150,'Lista Puestos Valorados'!$B$11:$BK$510,MATCH('Auxiliar General'!BH$4,'Lista Puestos Valorados'!$B$10:$BK$10,0),0))</f>
        <v>No relevante</v>
      </c>
      <c r="BO150" s="26">
        <f>+HLOOKUP(BN150,Sistema_Puntos!$Q$5:$Y$43,'Auxiliar General'!BJ$5,FALSE)</f>
        <v>0</v>
      </c>
      <c r="BP150" s="26" t="str">
        <f>+IF(VLOOKUP($B150,'Lista Puestos Valorados'!$B$11:$BK$510,MATCH('Auxiliar General'!BJ$4,'Lista Puestos Valorados'!$B$10:$BK$10,0),0)="","No relevante",VLOOKUP($B150,'Lista Puestos Valorados'!$B$11:$BK$510,MATCH('Auxiliar General'!BJ$4,'Lista Puestos Valorados'!$B$10:$BK$10,0),0))</f>
        <v>No relevante</v>
      </c>
      <c r="BQ150" s="26">
        <f>+HLOOKUP(BP150,Sistema_Puntos!$Q$5:$Y$43,'Auxiliar General'!BL$5,FALSE)</f>
        <v>0</v>
      </c>
      <c r="BR150" s="26" t="str">
        <f>+IF(VLOOKUP($B150,'Lista Puestos Valorados'!$B$11:$BK$510,MATCH('Auxiliar General'!BL$4,'Lista Puestos Valorados'!$B$10:$BK$10,0),0)="","No relevante",VLOOKUP($B150,'Lista Puestos Valorados'!$B$11:$BK$510,MATCH('Auxiliar General'!BL$4,'Lista Puestos Valorados'!$B$10:$BK$10,0),0))</f>
        <v>No relevante</v>
      </c>
      <c r="BS150" s="26">
        <f>+HLOOKUP(BR150,Sistema_Puntos!$Q$5:$Y$43,'Auxiliar General'!BN$5,FALSE)</f>
        <v>0</v>
      </c>
      <c r="BT150" s="26" t="str">
        <f>+IF(VLOOKUP($B150,'Lista Puestos Valorados'!$B$11:$BK$510,MATCH('Auxiliar General'!BN$4,'Lista Puestos Valorados'!$B$10:$BK$10,0),0)="","No relevante",VLOOKUP($B150,'Lista Puestos Valorados'!$B$11:$BK$510,MATCH('Auxiliar General'!BN$4,'Lista Puestos Valorados'!$B$10:$BK$10,0),0))</f>
        <v>No relevante</v>
      </c>
      <c r="BU150" s="26">
        <f>+HLOOKUP(BT150,Sistema_Puntos!$Q$5:$Y$43,'Auxiliar General'!BP$5,FALSE)</f>
        <v>0</v>
      </c>
      <c r="BV150" s="26" t="str">
        <f>+IF(VLOOKUP($B150,'Lista Puestos Valorados'!$B$11:$BK$510,MATCH('Auxiliar General'!BP$4,'Lista Puestos Valorados'!$B$10:$BK$10,0),0)="","No relevante",VLOOKUP($B150,'Lista Puestos Valorados'!$B$11:$BK$510,MATCH('Auxiliar General'!BP$4,'Lista Puestos Valorados'!$B$10:$BK$10,0),0))</f>
        <v>No relevante</v>
      </c>
      <c r="BW150" s="26">
        <f>+HLOOKUP(BV150,Sistema_Puntos!$Q$5:$Y$43,'Auxiliar General'!BR$5,FALSE)</f>
        <v>0</v>
      </c>
      <c r="BX150" s="26" t="str">
        <f>+IF(VLOOKUP($B150,'Lista Puestos Valorados'!$B$11:$BK$510,MATCH('Auxiliar General'!BR$4,'Lista Puestos Valorados'!$B$10:$BK$10,0),0)="","No relevante",VLOOKUP($B150,'Lista Puestos Valorados'!$B$11:$BK$510,MATCH('Auxiliar General'!BR$4,'Lista Puestos Valorados'!$B$10:$BK$10,0),0))</f>
        <v>No relevante</v>
      </c>
      <c r="BY150" s="26">
        <f>+HLOOKUP(BX150,Sistema_Puntos!$Q$5:$Y$43,'Auxiliar General'!BT$5,FALSE)</f>
        <v>0</v>
      </c>
      <c r="BZ150" s="26" t="str">
        <f>+IF(VLOOKUP($B150,'Lista Puestos Valorados'!$B$11:$BK$510,MATCH('Auxiliar General'!BT$4,'Lista Puestos Valorados'!$B$10:$BK$10,0),0)="","No relevante",VLOOKUP($B150,'Lista Puestos Valorados'!$B$11:$BK$510,MATCH('Auxiliar General'!BT$4,'Lista Puestos Valorados'!$B$10:$BK$10,0),0))</f>
        <v>No relevante</v>
      </c>
      <c r="CA150" s="26">
        <f>+HLOOKUP(BZ150,Sistema_Puntos!$Q$5:$Y$43,'Auxiliar General'!BV$5,FALSE)</f>
        <v>0</v>
      </c>
      <c r="CB150" s="26" t="str">
        <f>+IF(VLOOKUP($B150,'Lista Puestos Valorados'!$B$11:$BK$510,MATCH('Auxiliar General'!BV$4,'Lista Puestos Valorados'!$B$10:$BK$10,0),0)="","No relevante",VLOOKUP($B150,'Lista Puestos Valorados'!$B$11:$BK$510,MATCH('Auxiliar General'!BV$4,'Lista Puestos Valorados'!$B$10:$BK$10,0),0))</f>
        <v>No relevante</v>
      </c>
      <c r="CC150" s="26">
        <f>+HLOOKUP(CB150,Sistema_Puntos!$Q$5:$Y$43,'Auxiliar General'!BX$5,FALSE)</f>
        <v>0</v>
      </c>
      <c r="CD150" s="26" t="str">
        <f>+IF(VLOOKUP($B150,'Lista Puestos Valorados'!$B$11:$BK$510,MATCH('Auxiliar General'!BX$4,'Lista Puestos Valorados'!$B$10:$BK$10,0),0)="","No relevante",VLOOKUP($B150,'Lista Puestos Valorados'!$B$11:$BK$510,MATCH('Auxiliar General'!BX$4,'Lista Puestos Valorados'!$B$10:$BK$10,0),0))</f>
        <v>No relevante</v>
      </c>
      <c r="CE150" s="26">
        <f>+HLOOKUP(CD150,Sistema_Puntos!$Q$5:$Y$43,'Auxiliar General'!BZ$5,FALSE)</f>
        <v>0</v>
      </c>
      <c r="CF150" s="26" t="str">
        <f>+IF(VLOOKUP($B150,'Lista Puestos Valorados'!$B$11:$BK$510,MATCH('Auxiliar General'!BZ$4,'Lista Puestos Valorados'!$B$10:$BK$10,0),0)="","No relevante",VLOOKUP($B150,'Lista Puestos Valorados'!$B$11:$BK$510,MATCH('Auxiliar General'!BZ$4,'Lista Puestos Valorados'!$B$10:$BK$10,0),0))</f>
        <v>No relevante</v>
      </c>
      <c r="CG150" s="26">
        <f>+HLOOKUP(CF150,Sistema_Puntos!$Q$5:$Y$43,'Auxiliar General'!CB$5,FALSE)</f>
        <v>0</v>
      </c>
      <c r="CH150" s="29"/>
      <c r="CI150" s="29"/>
    </row>
    <row r="151" spans="2:87" ht="17.55" customHeight="1">
      <c r="B151" s="26">
        <f>+'Listado de Puestos'!B151</f>
        <v>141</v>
      </c>
      <c r="C151" s="26" t="str">
        <f>+IF('Lista Puestos Valorados'!C151="","",'Lista Puestos Valorados'!C151)</f>
        <v/>
      </c>
      <c r="D151" s="26" t="str">
        <f>+IF('Lista Puestos Valorados'!D151="","",'Lista Puestos Valorados'!D151)</f>
        <v/>
      </c>
      <c r="E151" s="26" t="str">
        <f>+IF('Lista Puestos Valorados'!E151="","",'Lista Puestos Valorados'!E151)</f>
        <v/>
      </c>
      <c r="F151" s="26" t="str">
        <f>+IF('Lista Puestos Valorados'!F151="","",'Lista Puestos Valorados'!F151)</f>
        <v/>
      </c>
      <c r="G151" s="26" t="str">
        <f>+IF('Lista Puestos Valorados'!G151="","",'Lista Puestos Valorados'!G151)</f>
        <v/>
      </c>
      <c r="H151" s="26" t="str">
        <f>+IF('Lista Puestos Valorados'!H151="","",'Lista Puestos Valorados'!H151)</f>
        <v/>
      </c>
      <c r="I151" s="26" t="str">
        <f>+IF('Lista Puestos Valorados'!I151="","",'Lista Puestos Valorados'!I151)</f>
        <v/>
      </c>
      <c r="J151" s="118" t="e">
        <f t="array" ref="J151">+IF(L151="","",_xlfn.IFS(L151&lt;='Cortes de Agrupacion'!$F$15,'Cortes de Agrupacion'!$E$15,'Resultados General'!L151&lt;='Cortes de Agrupacion'!$F$14,'Cortes de Agrupacion'!$E$14,'Resultados General'!L151&lt;='Cortes de Agrupacion'!$F$13,'Cortes de Agrupacion'!$E$13,L151&lt;='Cortes de Agrupacion'!$F$12,'Cortes de Agrupacion'!$E$12,'Resultados General'!L151&lt;='Cortes de Agrupacion'!$F$11,'Cortes de Agrupacion'!$E$11,'Resultados General'!L151&lt;='Cortes de Agrupacion'!$F$10,'Cortes de Agrupacion'!$E$10,'Resultados General'!L151&lt;='Cortes de Agrupacion'!$F$9,'Cortes de Agrupacion'!$E$9,'Resultados General'!L151&lt;='Cortes de Agrupacion'!$F$8,'Cortes de Agrupacion'!$E$8,'Resultados General'!L151&lt;='Cortes de Agrupacion'!$F$7,'Cortes de Agrupacion'!$E$7,'Resultados General'!L151&lt;='Cortes de Agrupacion'!$F$6,'Cortes de Agrupacion'!$E$6))</f>
        <v>#VALUE!</v>
      </c>
      <c r="K151" s="118" t="str">
        <f t="shared" si="4"/>
        <v/>
      </c>
      <c r="L151" s="124" t="e">
        <f>#VALUE!</f>
        <v>#VALUE!</v>
      </c>
      <c r="M151" s="26" t="e">
        <f ca="1">+_xlfn.IFNA(VLOOKUP(C151,'Distribución de puestos'!$B$8:$I$507,8,0),"")</f>
        <v>#NAME?</v>
      </c>
      <c r="N151" s="26" t="str">
        <f>+IF(VLOOKUP($B151,'Lista Puestos Valorados'!$B$11:$BK$510,MATCH('Auxiliar General'!H$4,'Lista Puestos Valorados'!$B$10:$BK$10,0),0)="","No relevante",VLOOKUP($B151,'Lista Puestos Valorados'!$B$11:$BK$510,MATCH('Auxiliar General'!H$4,'Lista Puestos Valorados'!$B$10:$BK$10,0),0))</f>
        <v>No relevante</v>
      </c>
      <c r="O151" s="26">
        <f>+HLOOKUP(N151,Sistema_Puntos!$Q$5:$Y$43,'Auxiliar General'!J$5,FALSE)</f>
        <v>0</v>
      </c>
      <c r="P151" s="26" t="str">
        <f>+IF(VLOOKUP($B151,'Lista Puestos Valorados'!$B$11:$BK$510,MATCH('Auxiliar General'!J$4,'Lista Puestos Valorados'!$B$10:$BK$10,0),0)="","No relevante",VLOOKUP($B151,'Lista Puestos Valorados'!$B$11:$BK$510,MATCH('Auxiliar General'!J$4,'Lista Puestos Valorados'!$B$10:$BK$10,0),0))</f>
        <v>No relevante</v>
      </c>
      <c r="Q151" s="26">
        <f>+HLOOKUP(P151,Sistema_Puntos!$Q$5:$Y$43,'Auxiliar General'!L$5,FALSE)</f>
        <v>0</v>
      </c>
      <c r="R151" s="26" t="str">
        <f>+IF(VLOOKUP($B151,'Lista Puestos Valorados'!$B$11:$BK$510,MATCH('Auxiliar General'!L$4,'Lista Puestos Valorados'!$B$10:$BK$10,0),0)="","No relevante",VLOOKUP($B151,'Lista Puestos Valorados'!$B$11:$BK$510,MATCH('Auxiliar General'!L$4,'Lista Puestos Valorados'!$B$10:$BK$10,0),0))</f>
        <v>No relevante</v>
      </c>
      <c r="S151" s="26">
        <f>+HLOOKUP(R151,Sistema_Puntos!$Q$5:$Y$43,'Auxiliar General'!N$5,FALSE)</f>
        <v>0</v>
      </c>
      <c r="T151" s="26" t="str">
        <f>+IF(VLOOKUP($B151,'Lista Puestos Valorados'!$B$11:$BK$510,MATCH('Auxiliar General'!N$4,'Lista Puestos Valorados'!$B$10:$BK$10,0),0)="","No relevante",VLOOKUP($B151,'Lista Puestos Valorados'!$B$11:$BK$510,MATCH('Auxiliar General'!N$4,'Lista Puestos Valorados'!$B$10:$BK$10,0),0))</f>
        <v>No relevante</v>
      </c>
      <c r="U151" s="26">
        <f>+HLOOKUP(T151,Sistema_Puntos!$Q$5:$Y$43,'Auxiliar General'!P$5,FALSE)</f>
        <v>0</v>
      </c>
      <c r="V151" s="26" t="str">
        <f>+IF(VLOOKUP($B151,'Lista Puestos Valorados'!$B$11:$BK$510,MATCH('Auxiliar General'!P$4,'Lista Puestos Valorados'!$B$10:$BK$10,0),0)="","No relevante",VLOOKUP($B151,'Lista Puestos Valorados'!$B$11:$BK$510,MATCH('Auxiliar General'!P$4,'Lista Puestos Valorados'!$B$10:$BK$10,0),0))</f>
        <v>No relevante</v>
      </c>
      <c r="W151" s="26">
        <f>+HLOOKUP(V151,Sistema_Puntos!$Q$5:$Y$43,'Auxiliar General'!R$5,FALSE)</f>
        <v>0</v>
      </c>
      <c r="X151" s="26" t="str">
        <f>+IF(VLOOKUP($B151,'Lista Puestos Valorados'!$B$11:$BK$510,MATCH('Auxiliar General'!R$4,'Lista Puestos Valorados'!$B$10:$BK$10,0),0)="","No relevante",VLOOKUP($B151,'Lista Puestos Valorados'!$B$11:$BK$510,MATCH('Auxiliar General'!R$4,'Lista Puestos Valorados'!$B$10:$BK$10,0),0))</f>
        <v>No relevante</v>
      </c>
      <c r="Y151" s="26">
        <f>+HLOOKUP(X151,Sistema_Puntos!$Q$5:$Y$43,'Auxiliar General'!T$5,FALSE)</f>
        <v>0</v>
      </c>
      <c r="Z151" s="26" t="str">
        <f>+IF(VLOOKUP($B151,'Lista Puestos Valorados'!$B$11:$BK$510,MATCH('Auxiliar General'!T$4,'Lista Puestos Valorados'!$B$10:$BK$10,0),0)="","No relevante",VLOOKUP($B151,'Lista Puestos Valorados'!$B$11:$BK$510,MATCH('Auxiliar General'!T$4,'Lista Puestos Valorados'!$B$10:$BK$10,0),0))</f>
        <v>No relevante</v>
      </c>
      <c r="AA151" s="26">
        <f>+HLOOKUP(Z151,Sistema_Puntos!$Q$5:$Y$43,'Auxiliar General'!V$5,FALSE)</f>
        <v>0</v>
      </c>
      <c r="AB151" s="26" t="str">
        <f>+IF(VLOOKUP($B151,'Lista Puestos Valorados'!$B$11:$BK$510,MATCH('Auxiliar General'!V$4,'Lista Puestos Valorados'!$B$10:$BK$10,0),0)="","No relevante",VLOOKUP($B151,'Lista Puestos Valorados'!$B$11:$BK$510,MATCH('Auxiliar General'!V$4,'Lista Puestos Valorados'!$B$10:$BK$10,0),0))</f>
        <v>No relevante</v>
      </c>
      <c r="AC151" s="26">
        <f>+HLOOKUP(AB151,Sistema_Puntos!$Q$5:$Y$43,'Auxiliar General'!X$5,FALSE)</f>
        <v>0</v>
      </c>
      <c r="AD151" s="26" t="str">
        <f>+IF(VLOOKUP($B151,'Lista Puestos Valorados'!$B$11:$BK$510,MATCH('Auxiliar General'!X$4,'Lista Puestos Valorados'!$B$10:$BK$10,0),0)="","No relevante",VLOOKUP($B151,'Lista Puestos Valorados'!$B$11:$BK$510,MATCH('Auxiliar General'!X$4,'Lista Puestos Valorados'!$B$10:$BK$10,0),0))</f>
        <v>No relevante</v>
      </c>
      <c r="AE151" s="26">
        <f>+HLOOKUP(AD151,Sistema_Puntos!$Q$5:$Y$43,'Auxiliar General'!Z$5,FALSE)</f>
        <v>0</v>
      </c>
      <c r="AF151" s="26" t="str">
        <f>+IF(VLOOKUP($B151,'Lista Puestos Valorados'!$B$11:$BK$510,MATCH('Auxiliar General'!Z$4,'Lista Puestos Valorados'!$B$10:$BK$10,0),0)="","No relevante",VLOOKUP($B151,'Lista Puestos Valorados'!$B$11:$BK$510,MATCH('Auxiliar General'!Z$4,'Lista Puestos Valorados'!$B$10:$BK$10,0),0))</f>
        <v>No relevante</v>
      </c>
      <c r="AG151" s="26">
        <f>+HLOOKUP(AF151,Sistema_Puntos!$Q$5:$Y$43,'Auxiliar General'!AB$5,FALSE)</f>
        <v>0</v>
      </c>
      <c r="AH151" s="26" t="str">
        <f>+IF(VLOOKUP($B151,'Lista Puestos Valorados'!$B$11:$BK$510,MATCH('Auxiliar General'!AB$4,'Lista Puestos Valorados'!$B$10:$BK$10,0),0)="","No relevante",VLOOKUP($B151,'Lista Puestos Valorados'!$B$11:$BK$510,MATCH('Auxiliar General'!AB$4,'Lista Puestos Valorados'!$B$10:$BK$10,0),0))</f>
        <v>No relevante</v>
      </c>
      <c r="AI151" s="26">
        <f>+HLOOKUP(AH151,Sistema_Puntos!$Q$5:$Y$43,'Auxiliar General'!AD$5,FALSE)</f>
        <v>0</v>
      </c>
      <c r="AJ151" s="26" t="str">
        <f>+IF(VLOOKUP($B151,'Lista Puestos Valorados'!$B$11:$BK$510,MATCH('Auxiliar General'!AD$4,'Lista Puestos Valorados'!$B$10:$BK$10,0),0)="","No relevante",VLOOKUP($B151,'Lista Puestos Valorados'!$B$11:$BK$510,MATCH('Auxiliar General'!AD$4,'Lista Puestos Valorados'!$B$10:$BK$10,0),0))</f>
        <v>No relevante</v>
      </c>
      <c r="AK151" s="26">
        <f>+HLOOKUP(AJ151,Sistema_Puntos!$Q$5:$Y$43,'Auxiliar General'!AF$5,FALSE)</f>
        <v>0</v>
      </c>
      <c r="AL151" s="26" t="str">
        <f>+IF(VLOOKUP($B151,'Lista Puestos Valorados'!$B$11:$BK$510,MATCH('Auxiliar General'!AF$4,'Lista Puestos Valorados'!$B$10:$BK$10,0),0)="","No relevante",VLOOKUP($B151,'Lista Puestos Valorados'!$B$11:$BK$510,MATCH('Auxiliar General'!AF$4,'Lista Puestos Valorados'!$B$10:$BK$10,0),0))</f>
        <v>No relevante</v>
      </c>
      <c r="AM151" s="26">
        <f>+HLOOKUP(AL151,Sistema_Puntos!$Q$5:$Y$43,'Auxiliar General'!AH$5,FALSE)</f>
        <v>0</v>
      </c>
      <c r="AN151" s="26" t="str">
        <f>+IF(VLOOKUP($B151,'Lista Puestos Valorados'!$B$11:$BK$510,MATCH('Auxiliar General'!AH$4,'Lista Puestos Valorados'!$B$10:$BK$10,0),0)="","No relevante",VLOOKUP($B151,'Lista Puestos Valorados'!$B$11:$BK$510,MATCH('Auxiliar General'!AH$4,'Lista Puestos Valorados'!$B$10:$BK$10,0),0))</f>
        <v>No relevante</v>
      </c>
      <c r="AO151" s="26">
        <f>+HLOOKUP(AN151,Sistema_Puntos!$Q$5:$Y$43,'Auxiliar General'!AJ$5,FALSE)</f>
        <v>0</v>
      </c>
      <c r="AP151" s="26" t="str">
        <f>+IF(VLOOKUP($B151,'Lista Puestos Valorados'!$B$11:$BK$510,MATCH('Auxiliar General'!AJ$4,'Lista Puestos Valorados'!$B$10:$BK$10,0),0)="","No relevante",VLOOKUP($B151,'Lista Puestos Valorados'!$B$11:$BK$510,MATCH('Auxiliar General'!AJ$4,'Lista Puestos Valorados'!$B$10:$BK$10,0),0))</f>
        <v>No relevante</v>
      </c>
      <c r="AQ151" s="26">
        <f>+HLOOKUP(AP151,Sistema_Puntos!$Q$5:$Y$43,'Auxiliar General'!AL$5,FALSE)</f>
        <v>0</v>
      </c>
      <c r="AR151" s="26" t="str">
        <f>+IF(VLOOKUP($B151,'Lista Puestos Valorados'!$B$11:$BK$510,MATCH('Auxiliar General'!AL$4,'Lista Puestos Valorados'!$B$10:$BK$10,0),0)="","No relevante",VLOOKUP($B151,'Lista Puestos Valorados'!$B$11:$BK$510,MATCH('Auxiliar General'!AL$4,'Lista Puestos Valorados'!$B$10:$BK$10,0),0))</f>
        <v>No relevante</v>
      </c>
      <c r="AS151" s="26">
        <f>+HLOOKUP(AR151,Sistema_Puntos!$Q$5:$Y$43,'Auxiliar General'!AN$5,FALSE)</f>
        <v>0</v>
      </c>
      <c r="AT151" s="26" t="str">
        <f>+IF(VLOOKUP($B151,'Lista Puestos Valorados'!$B$11:$BK$510,MATCH('Auxiliar General'!AN$4,'Lista Puestos Valorados'!$B$10:$BK$10,0),0)="","No relevante",VLOOKUP($B151,'Lista Puestos Valorados'!$B$11:$BK$510,MATCH('Auxiliar General'!AN$4,'Lista Puestos Valorados'!$B$10:$BK$10,0),0))</f>
        <v>No relevante</v>
      </c>
      <c r="AU151" s="26">
        <f>+HLOOKUP(AT151,Sistema_Puntos!$Q$5:$Y$43,'Auxiliar General'!AP$5,FALSE)</f>
        <v>0</v>
      </c>
      <c r="AV151" s="26" t="str">
        <f>+IF(VLOOKUP($B151,'Lista Puestos Valorados'!$B$11:$BK$510,MATCH('Auxiliar General'!AP$4,'Lista Puestos Valorados'!$B$10:$BK$10,0),0)="","No relevante",VLOOKUP($B151,'Lista Puestos Valorados'!$B$11:$BK$510,MATCH('Auxiliar General'!AP$4,'Lista Puestos Valorados'!$B$10:$BK$10,0),0))</f>
        <v>No relevante</v>
      </c>
      <c r="AW151" s="26">
        <f>+HLOOKUP(AV151,Sistema_Puntos!$Q$5:$Y$43,'Auxiliar General'!AR$5,FALSE)</f>
        <v>0</v>
      </c>
      <c r="AX151" s="26" t="str">
        <f>+IF(VLOOKUP($B151,'Lista Puestos Valorados'!$B$11:$BK$510,MATCH('Auxiliar General'!AR$4,'Lista Puestos Valorados'!$B$10:$BK$10,0),0)="","No relevante",VLOOKUP($B151,'Lista Puestos Valorados'!$B$11:$BK$510,MATCH('Auxiliar General'!AR$4,'Lista Puestos Valorados'!$B$10:$BK$10,0),0))</f>
        <v>No relevante</v>
      </c>
      <c r="AY151" s="26">
        <f>+HLOOKUP(AX151,Sistema_Puntos!$Q$5:$Y$43,'Auxiliar General'!AT$5,FALSE)</f>
        <v>0</v>
      </c>
      <c r="AZ151" s="26" t="str">
        <f>+IF(VLOOKUP($B151,'Lista Puestos Valorados'!$B$11:$BK$510,MATCH('Auxiliar General'!AT$4,'Lista Puestos Valorados'!$B$10:$BK$10,0),0)="","No relevante",VLOOKUP($B151,'Lista Puestos Valorados'!$B$11:$BK$510,MATCH('Auxiliar General'!AT$4,'Lista Puestos Valorados'!$B$10:$BK$10,0),0))</f>
        <v>No relevante</v>
      </c>
      <c r="BA151" s="26">
        <f>+HLOOKUP(AZ151,Sistema_Puntos!$Q$5:$Y$43,'Auxiliar General'!AV$5,FALSE)</f>
        <v>0</v>
      </c>
      <c r="BB151" s="26" t="str">
        <f>+IF(VLOOKUP($B151,'Lista Puestos Valorados'!$B$11:$BK$510,MATCH('Auxiliar General'!AV$4,'Lista Puestos Valorados'!$B$10:$BK$10,0),0)="","No relevante",VLOOKUP($B151,'Lista Puestos Valorados'!$B$11:$BK$510,MATCH('Auxiliar General'!AV$4,'Lista Puestos Valorados'!$B$10:$BK$10,0),0))</f>
        <v>No relevante</v>
      </c>
      <c r="BC151" s="26">
        <f>+HLOOKUP(BB151,Sistema_Puntos!$Q$5:$Y$43,'Auxiliar General'!AX$5,FALSE)</f>
        <v>0</v>
      </c>
      <c r="BD151" s="26" t="str">
        <f>+IF(VLOOKUP($B151,'Lista Puestos Valorados'!$B$11:$BK$510,MATCH('Auxiliar General'!AX$4,'Lista Puestos Valorados'!$B$10:$BK$10,0),0)="","No relevante",VLOOKUP($B151,'Lista Puestos Valorados'!$B$11:$BK$510,MATCH('Auxiliar General'!AX$4,'Lista Puestos Valorados'!$B$10:$BK$10,0),0))</f>
        <v>No relevante</v>
      </c>
      <c r="BE151" s="26">
        <f>+HLOOKUP(BD151,Sistema_Puntos!$Q$5:$Y$43,'Auxiliar General'!AZ$5,FALSE)</f>
        <v>0</v>
      </c>
      <c r="BF151" s="26" t="str">
        <f>+IF(VLOOKUP($B151,'Lista Puestos Valorados'!$B$11:$BK$510,MATCH('Auxiliar General'!AZ$4,'Lista Puestos Valorados'!$B$10:$BK$10,0),0)="","No relevante",VLOOKUP($B151,'Lista Puestos Valorados'!$B$11:$BK$510,MATCH('Auxiliar General'!AZ$4,'Lista Puestos Valorados'!$B$10:$BK$10,0),0))</f>
        <v>No relevante</v>
      </c>
      <c r="BG151" s="26">
        <f>+HLOOKUP(BF151,Sistema_Puntos!$Q$5:$Y$43,'Auxiliar General'!BB$5,FALSE)</f>
        <v>0</v>
      </c>
      <c r="BH151" s="26" t="str">
        <f>+IF(VLOOKUP($B151,'Lista Puestos Valorados'!$B$11:$BK$510,MATCH('Auxiliar General'!BB$4,'Lista Puestos Valorados'!$B$10:$BK$10,0),0)="","No relevante",VLOOKUP($B151,'Lista Puestos Valorados'!$B$11:$BK$510,MATCH('Auxiliar General'!BB$4,'Lista Puestos Valorados'!$B$10:$BK$10,0),0))</f>
        <v>No relevante</v>
      </c>
      <c r="BI151" s="26">
        <f>+HLOOKUP(BH151,Sistema_Puntos!$Q$5:$Y$43,'Auxiliar General'!BD$5,FALSE)</f>
        <v>0</v>
      </c>
      <c r="BJ151" s="26" t="str">
        <f>+IF(VLOOKUP($B151,'Lista Puestos Valorados'!$B$11:$BK$510,MATCH('Auxiliar General'!BD$4,'Lista Puestos Valorados'!$B$10:$BK$10,0),0)="","No relevante",VLOOKUP($B151,'Lista Puestos Valorados'!$B$11:$BK$510,MATCH('Auxiliar General'!BD$4,'Lista Puestos Valorados'!$B$10:$BK$10,0),0))</f>
        <v>No relevante</v>
      </c>
      <c r="BK151" s="26">
        <f>+HLOOKUP(BJ151,Sistema_Puntos!$Q$5:$Y$43,'Auxiliar General'!BF$5,FALSE)</f>
        <v>0</v>
      </c>
      <c r="BL151" s="26" t="str">
        <f>+IF(VLOOKUP($B151,'Lista Puestos Valorados'!$B$11:$BK$510,MATCH('Auxiliar General'!BF$4,'Lista Puestos Valorados'!$B$10:$BK$10,0),0)="","No relevante",VLOOKUP($B151,'Lista Puestos Valorados'!$B$11:$BK$510,MATCH('Auxiliar General'!BF$4,'Lista Puestos Valorados'!$B$10:$BK$10,0),0))</f>
        <v>No relevante</v>
      </c>
      <c r="BM151" s="26">
        <f>+HLOOKUP(BL151,Sistema_Puntos!$Q$5:$Y$43,'Auxiliar General'!BH$5,FALSE)</f>
        <v>0</v>
      </c>
      <c r="BN151" s="26" t="str">
        <f>+IF(VLOOKUP($B151,'Lista Puestos Valorados'!$B$11:$BK$510,MATCH('Auxiliar General'!BH$4,'Lista Puestos Valorados'!$B$10:$BK$10,0),0)="","No relevante",VLOOKUP($B151,'Lista Puestos Valorados'!$B$11:$BK$510,MATCH('Auxiliar General'!BH$4,'Lista Puestos Valorados'!$B$10:$BK$10,0),0))</f>
        <v>No relevante</v>
      </c>
      <c r="BO151" s="26">
        <f>+HLOOKUP(BN151,Sistema_Puntos!$Q$5:$Y$43,'Auxiliar General'!BJ$5,FALSE)</f>
        <v>0</v>
      </c>
      <c r="BP151" s="26" t="str">
        <f>+IF(VLOOKUP($B151,'Lista Puestos Valorados'!$B$11:$BK$510,MATCH('Auxiliar General'!BJ$4,'Lista Puestos Valorados'!$B$10:$BK$10,0),0)="","No relevante",VLOOKUP($B151,'Lista Puestos Valorados'!$B$11:$BK$510,MATCH('Auxiliar General'!BJ$4,'Lista Puestos Valorados'!$B$10:$BK$10,0),0))</f>
        <v>No relevante</v>
      </c>
      <c r="BQ151" s="26">
        <f>+HLOOKUP(BP151,Sistema_Puntos!$Q$5:$Y$43,'Auxiliar General'!BL$5,FALSE)</f>
        <v>0</v>
      </c>
      <c r="BR151" s="26" t="str">
        <f>+IF(VLOOKUP($B151,'Lista Puestos Valorados'!$B$11:$BK$510,MATCH('Auxiliar General'!BL$4,'Lista Puestos Valorados'!$B$10:$BK$10,0),0)="","No relevante",VLOOKUP($B151,'Lista Puestos Valorados'!$B$11:$BK$510,MATCH('Auxiliar General'!BL$4,'Lista Puestos Valorados'!$B$10:$BK$10,0),0))</f>
        <v>No relevante</v>
      </c>
      <c r="BS151" s="26">
        <f>+HLOOKUP(BR151,Sistema_Puntos!$Q$5:$Y$43,'Auxiliar General'!BN$5,FALSE)</f>
        <v>0</v>
      </c>
      <c r="BT151" s="26" t="str">
        <f>+IF(VLOOKUP($B151,'Lista Puestos Valorados'!$B$11:$BK$510,MATCH('Auxiliar General'!BN$4,'Lista Puestos Valorados'!$B$10:$BK$10,0),0)="","No relevante",VLOOKUP($B151,'Lista Puestos Valorados'!$B$11:$BK$510,MATCH('Auxiliar General'!BN$4,'Lista Puestos Valorados'!$B$10:$BK$10,0),0))</f>
        <v>No relevante</v>
      </c>
      <c r="BU151" s="26">
        <f>+HLOOKUP(BT151,Sistema_Puntos!$Q$5:$Y$43,'Auxiliar General'!BP$5,FALSE)</f>
        <v>0</v>
      </c>
      <c r="BV151" s="26" t="str">
        <f>+IF(VLOOKUP($B151,'Lista Puestos Valorados'!$B$11:$BK$510,MATCH('Auxiliar General'!BP$4,'Lista Puestos Valorados'!$B$10:$BK$10,0),0)="","No relevante",VLOOKUP($B151,'Lista Puestos Valorados'!$B$11:$BK$510,MATCH('Auxiliar General'!BP$4,'Lista Puestos Valorados'!$B$10:$BK$10,0),0))</f>
        <v>No relevante</v>
      </c>
      <c r="BW151" s="26">
        <f>+HLOOKUP(BV151,Sistema_Puntos!$Q$5:$Y$43,'Auxiliar General'!BR$5,FALSE)</f>
        <v>0</v>
      </c>
      <c r="BX151" s="26" t="str">
        <f>+IF(VLOOKUP($B151,'Lista Puestos Valorados'!$B$11:$BK$510,MATCH('Auxiliar General'!BR$4,'Lista Puestos Valorados'!$B$10:$BK$10,0),0)="","No relevante",VLOOKUP($B151,'Lista Puestos Valorados'!$B$11:$BK$510,MATCH('Auxiliar General'!BR$4,'Lista Puestos Valorados'!$B$10:$BK$10,0),0))</f>
        <v>No relevante</v>
      </c>
      <c r="BY151" s="26">
        <f>+HLOOKUP(BX151,Sistema_Puntos!$Q$5:$Y$43,'Auxiliar General'!BT$5,FALSE)</f>
        <v>0</v>
      </c>
      <c r="BZ151" s="26" t="str">
        <f>+IF(VLOOKUP($B151,'Lista Puestos Valorados'!$B$11:$BK$510,MATCH('Auxiliar General'!BT$4,'Lista Puestos Valorados'!$B$10:$BK$10,0),0)="","No relevante",VLOOKUP($B151,'Lista Puestos Valorados'!$B$11:$BK$510,MATCH('Auxiliar General'!BT$4,'Lista Puestos Valorados'!$B$10:$BK$10,0),0))</f>
        <v>No relevante</v>
      </c>
      <c r="CA151" s="26">
        <f>+HLOOKUP(BZ151,Sistema_Puntos!$Q$5:$Y$43,'Auxiliar General'!BV$5,FALSE)</f>
        <v>0</v>
      </c>
      <c r="CB151" s="26" t="str">
        <f>+IF(VLOOKUP($B151,'Lista Puestos Valorados'!$B$11:$BK$510,MATCH('Auxiliar General'!BV$4,'Lista Puestos Valorados'!$B$10:$BK$10,0),0)="","No relevante",VLOOKUP($B151,'Lista Puestos Valorados'!$B$11:$BK$510,MATCH('Auxiliar General'!BV$4,'Lista Puestos Valorados'!$B$10:$BK$10,0),0))</f>
        <v>No relevante</v>
      </c>
      <c r="CC151" s="26">
        <f>+HLOOKUP(CB151,Sistema_Puntos!$Q$5:$Y$43,'Auxiliar General'!BX$5,FALSE)</f>
        <v>0</v>
      </c>
      <c r="CD151" s="26" t="str">
        <f>+IF(VLOOKUP($B151,'Lista Puestos Valorados'!$B$11:$BK$510,MATCH('Auxiliar General'!BX$4,'Lista Puestos Valorados'!$B$10:$BK$10,0),0)="","No relevante",VLOOKUP($B151,'Lista Puestos Valorados'!$B$11:$BK$510,MATCH('Auxiliar General'!BX$4,'Lista Puestos Valorados'!$B$10:$BK$10,0),0))</f>
        <v>No relevante</v>
      </c>
      <c r="CE151" s="26">
        <f>+HLOOKUP(CD151,Sistema_Puntos!$Q$5:$Y$43,'Auxiliar General'!BZ$5,FALSE)</f>
        <v>0</v>
      </c>
      <c r="CF151" s="26" t="str">
        <f>+IF(VLOOKUP($B151,'Lista Puestos Valorados'!$B$11:$BK$510,MATCH('Auxiliar General'!BZ$4,'Lista Puestos Valorados'!$B$10:$BK$10,0),0)="","No relevante",VLOOKUP($B151,'Lista Puestos Valorados'!$B$11:$BK$510,MATCH('Auxiliar General'!BZ$4,'Lista Puestos Valorados'!$B$10:$BK$10,0),0))</f>
        <v>No relevante</v>
      </c>
      <c r="CG151" s="26">
        <f>+HLOOKUP(CF151,Sistema_Puntos!$Q$5:$Y$43,'Auxiliar General'!CB$5,FALSE)</f>
        <v>0</v>
      </c>
      <c r="CH151" s="29"/>
      <c r="CI151" s="29"/>
    </row>
    <row r="152" spans="2:87" ht="17.55" customHeight="1">
      <c r="B152" s="26">
        <f>+'Listado de Puestos'!B152</f>
        <v>142</v>
      </c>
      <c r="C152" s="26" t="str">
        <f>+IF('Lista Puestos Valorados'!C152="","",'Lista Puestos Valorados'!C152)</f>
        <v/>
      </c>
      <c r="D152" s="26" t="str">
        <f>+IF('Lista Puestos Valorados'!D152="","",'Lista Puestos Valorados'!D152)</f>
        <v/>
      </c>
      <c r="E152" s="26" t="str">
        <f>+IF('Lista Puestos Valorados'!E152="","",'Lista Puestos Valorados'!E152)</f>
        <v/>
      </c>
      <c r="F152" s="26" t="str">
        <f>+IF('Lista Puestos Valorados'!F152="","",'Lista Puestos Valorados'!F152)</f>
        <v/>
      </c>
      <c r="G152" s="26" t="str">
        <f>+IF('Lista Puestos Valorados'!G152="","",'Lista Puestos Valorados'!G152)</f>
        <v/>
      </c>
      <c r="H152" s="26" t="str">
        <f>+IF('Lista Puestos Valorados'!H152="","",'Lista Puestos Valorados'!H152)</f>
        <v/>
      </c>
      <c r="I152" s="26" t="str">
        <f>+IF('Lista Puestos Valorados'!I152="","",'Lista Puestos Valorados'!I152)</f>
        <v/>
      </c>
      <c r="J152" s="118" t="e">
        <f t="array" ref="J152">+IF(L152="","",_xlfn.IFS(L152&lt;='Cortes de Agrupacion'!$F$15,'Cortes de Agrupacion'!$E$15,'Resultados General'!L152&lt;='Cortes de Agrupacion'!$F$14,'Cortes de Agrupacion'!$E$14,'Resultados General'!L152&lt;='Cortes de Agrupacion'!$F$13,'Cortes de Agrupacion'!$E$13,L152&lt;='Cortes de Agrupacion'!$F$12,'Cortes de Agrupacion'!$E$12,'Resultados General'!L152&lt;='Cortes de Agrupacion'!$F$11,'Cortes de Agrupacion'!$E$11,'Resultados General'!L152&lt;='Cortes de Agrupacion'!$F$10,'Cortes de Agrupacion'!$E$10,'Resultados General'!L152&lt;='Cortes de Agrupacion'!$F$9,'Cortes de Agrupacion'!$E$9,'Resultados General'!L152&lt;='Cortes de Agrupacion'!$F$8,'Cortes de Agrupacion'!$E$8,'Resultados General'!L152&lt;='Cortes de Agrupacion'!$F$7,'Cortes de Agrupacion'!$E$7,'Resultados General'!L152&lt;='Cortes de Agrupacion'!$F$6,'Cortes de Agrupacion'!$E$6))</f>
        <v>#VALUE!</v>
      </c>
      <c r="K152" s="118" t="str">
        <f t="shared" si="4"/>
        <v/>
      </c>
      <c r="L152" s="124" t="e">
        <f>#VALUE!</f>
        <v>#VALUE!</v>
      </c>
      <c r="M152" s="26" t="e">
        <f ca="1">+_xlfn.IFNA(VLOOKUP(C152,'Distribución de puestos'!$B$8:$I$507,8,0),"")</f>
        <v>#NAME?</v>
      </c>
      <c r="N152" s="26" t="str">
        <f>+IF(VLOOKUP($B152,'Lista Puestos Valorados'!$B$11:$BK$510,MATCH('Auxiliar General'!H$4,'Lista Puestos Valorados'!$B$10:$BK$10,0),0)="","No relevante",VLOOKUP($B152,'Lista Puestos Valorados'!$B$11:$BK$510,MATCH('Auxiliar General'!H$4,'Lista Puestos Valorados'!$B$10:$BK$10,0),0))</f>
        <v>No relevante</v>
      </c>
      <c r="O152" s="26">
        <f>+HLOOKUP(N152,Sistema_Puntos!$Q$5:$Y$43,'Auxiliar General'!J$5,FALSE)</f>
        <v>0</v>
      </c>
      <c r="P152" s="26" t="str">
        <f>+IF(VLOOKUP($B152,'Lista Puestos Valorados'!$B$11:$BK$510,MATCH('Auxiliar General'!J$4,'Lista Puestos Valorados'!$B$10:$BK$10,0),0)="","No relevante",VLOOKUP($B152,'Lista Puestos Valorados'!$B$11:$BK$510,MATCH('Auxiliar General'!J$4,'Lista Puestos Valorados'!$B$10:$BK$10,0),0))</f>
        <v>No relevante</v>
      </c>
      <c r="Q152" s="26">
        <f>+HLOOKUP(P152,Sistema_Puntos!$Q$5:$Y$43,'Auxiliar General'!L$5,FALSE)</f>
        <v>0</v>
      </c>
      <c r="R152" s="26" t="str">
        <f>+IF(VLOOKUP($B152,'Lista Puestos Valorados'!$B$11:$BK$510,MATCH('Auxiliar General'!L$4,'Lista Puestos Valorados'!$B$10:$BK$10,0),0)="","No relevante",VLOOKUP($B152,'Lista Puestos Valorados'!$B$11:$BK$510,MATCH('Auxiliar General'!L$4,'Lista Puestos Valorados'!$B$10:$BK$10,0),0))</f>
        <v>No relevante</v>
      </c>
      <c r="S152" s="26">
        <f>+HLOOKUP(R152,Sistema_Puntos!$Q$5:$Y$43,'Auxiliar General'!N$5,FALSE)</f>
        <v>0</v>
      </c>
      <c r="T152" s="26" t="str">
        <f>+IF(VLOOKUP($B152,'Lista Puestos Valorados'!$B$11:$BK$510,MATCH('Auxiliar General'!N$4,'Lista Puestos Valorados'!$B$10:$BK$10,0),0)="","No relevante",VLOOKUP($B152,'Lista Puestos Valorados'!$B$11:$BK$510,MATCH('Auxiliar General'!N$4,'Lista Puestos Valorados'!$B$10:$BK$10,0),0))</f>
        <v>No relevante</v>
      </c>
      <c r="U152" s="26">
        <f>+HLOOKUP(T152,Sistema_Puntos!$Q$5:$Y$43,'Auxiliar General'!P$5,FALSE)</f>
        <v>0</v>
      </c>
      <c r="V152" s="26" t="str">
        <f>+IF(VLOOKUP($B152,'Lista Puestos Valorados'!$B$11:$BK$510,MATCH('Auxiliar General'!P$4,'Lista Puestos Valorados'!$B$10:$BK$10,0),0)="","No relevante",VLOOKUP($B152,'Lista Puestos Valorados'!$B$11:$BK$510,MATCH('Auxiliar General'!P$4,'Lista Puestos Valorados'!$B$10:$BK$10,0),0))</f>
        <v>No relevante</v>
      </c>
      <c r="W152" s="26">
        <f>+HLOOKUP(V152,Sistema_Puntos!$Q$5:$Y$43,'Auxiliar General'!R$5,FALSE)</f>
        <v>0</v>
      </c>
      <c r="X152" s="26" t="str">
        <f>+IF(VLOOKUP($B152,'Lista Puestos Valorados'!$B$11:$BK$510,MATCH('Auxiliar General'!R$4,'Lista Puestos Valorados'!$B$10:$BK$10,0),0)="","No relevante",VLOOKUP($B152,'Lista Puestos Valorados'!$B$11:$BK$510,MATCH('Auxiliar General'!R$4,'Lista Puestos Valorados'!$B$10:$BK$10,0),0))</f>
        <v>No relevante</v>
      </c>
      <c r="Y152" s="26">
        <f>+HLOOKUP(X152,Sistema_Puntos!$Q$5:$Y$43,'Auxiliar General'!T$5,FALSE)</f>
        <v>0</v>
      </c>
      <c r="Z152" s="26" t="str">
        <f>+IF(VLOOKUP($B152,'Lista Puestos Valorados'!$B$11:$BK$510,MATCH('Auxiliar General'!T$4,'Lista Puestos Valorados'!$B$10:$BK$10,0),0)="","No relevante",VLOOKUP($B152,'Lista Puestos Valorados'!$B$11:$BK$510,MATCH('Auxiliar General'!T$4,'Lista Puestos Valorados'!$B$10:$BK$10,0),0))</f>
        <v>No relevante</v>
      </c>
      <c r="AA152" s="26">
        <f>+HLOOKUP(Z152,Sistema_Puntos!$Q$5:$Y$43,'Auxiliar General'!V$5,FALSE)</f>
        <v>0</v>
      </c>
      <c r="AB152" s="26" t="str">
        <f>+IF(VLOOKUP($B152,'Lista Puestos Valorados'!$B$11:$BK$510,MATCH('Auxiliar General'!V$4,'Lista Puestos Valorados'!$B$10:$BK$10,0),0)="","No relevante",VLOOKUP($B152,'Lista Puestos Valorados'!$B$11:$BK$510,MATCH('Auxiliar General'!V$4,'Lista Puestos Valorados'!$B$10:$BK$10,0),0))</f>
        <v>No relevante</v>
      </c>
      <c r="AC152" s="26">
        <f>+HLOOKUP(AB152,Sistema_Puntos!$Q$5:$Y$43,'Auxiliar General'!X$5,FALSE)</f>
        <v>0</v>
      </c>
      <c r="AD152" s="26" t="str">
        <f>+IF(VLOOKUP($B152,'Lista Puestos Valorados'!$B$11:$BK$510,MATCH('Auxiliar General'!X$4,'Lista Puestos Valorados'!$B$10:$BK$10,0),0)="","No relevante",VLOOKUP($B152,'Lista Puestos Valorados'!$B$11:$BK$510,MATCH('Auxiliar General'!X$4,'Lista Puestos Valorados'!$B$10:$BK$10,0),0))</f>
        <v>No relevante</v>
      </c>
      <c r="AE152" s="26">
        <f>+HLOOKUP(AD152,Sistema_Puntos!$Q$5:$Y$43,'Auxiliar General'!Z$5,FALSE)</f>
        <v>0</v>
      </c>
      <c r="AF152" s="26" t="str">
        <f>+IF(VLOOKUP($B152,'Lista Puestos Valorados'!$B$11:$BK$510,MATCH('Auxiliar General'!Z$4,'Lista Puestos Valorados'!$B$10:$BK$10,0),0)="","No relevante",VLOOKUP($B152,'Lista Puestos Valorados'!$B$11:$BK$510,MATCH('Auxiliar General'!Z$4,'Lista Puestos Valorados'!$B$10:$BK$10,0),0))</f>
        <v>No relevante</v>
      </c>
      <c r="AG152" s="26">
        <f>+HLOOKUP(AF152,Sistema_Puntos!$Q$5:$Y$43,'Auxiliar General'!AB$5,FALSE)</f>
        <v>0</v>
      </c>
      <c r="AH152" s="26" t="str">
        <f>+IF(VLOOKUP($B152,'Lista Puestos Valorados'!$B$11:$BK$510,MATCH('Auxiliar General'!AB$4,'Lista Puestos Valorados'!$B$10:$BK$10,0),0)="","No relevante",VLOOKUP($B152,'Lista Puestos Valorados'!$B$11:$BK$510,MATCH('Auxiliar General'!AB$4,'Lista Puestos Valorados'!$B$10:$BK$10,0),0))</f>
        <v>No relevante</v>
      </c>
      <c r="AI152" s="26">
        <f>+HLOOKUP(AH152,Sistema_Puntos!$Q$5:$Y$43,'Auxiliar General'!AD$5,FALSE)</f>
        <v>0</v>
      </c>
      <c r="AJ152" s="26" t="str">
        <f>+IF(VLOOKUP($B152,'Lista Puestos Valorados'!$B$11:$BK$510,MATCH('Auxiliar General'!AD$4,'Lista Puestos Valorados'!$B$10:$BK$10,0),0)="","No relevante",VLOOKUP($B152,'Lista Puestos Valorados'!$B$11:$BK$510,MATCH('Auxiliar General'!AD$4,'Lista Puestos Valorados'!$B$10:$BK$10,0),0))</f>
        <v>No relevante</v>
      </c>
      <c r="AK152" s="26">
        <f>+HLOOKUP(AJ152,Sistema_Puntos!$Q$5:$Y$43,'Auxiliar General'!AF$5,FALSE)</f>
        <v>0</v>
      </c>
      <c r="AL152" s="26" t="str">
        <f>+IF(VLOOKUP($B152,'Lista Puestos Valorados'!$B$11:$BK$510,MATCH('Auxiliar General'!AF$4,'Lista Puestos Valorados'!$B$10:$BK$10,0),0)="","No relevante",VLOOKUP($B152,'Lista Puestos Valorados'!$B$11:$BK$510,MATCH('Auxiliar General'!AF$4,'Lista Puestos Valorados'!$B$10:$BK$10,0),0))</f>
        <v>No relevante</v>
      </c>
      <c r="AM152" s="26">
        <f>+HLOOKUP(AL152,Sistema_Puntos!$Q$5:$Y$43,'Auxiliar General'!AH$5,FALSE)</f>
        <v>0</v>
      </c>
      <c r="AN152" s="26" t="str">
        <f>+IF(VLOOKUP($B152,'Lista Puestos Valorados'!$B$11:$BK$510,MATCH('Auxiliar General'!AH$4,'Lista Puestos Valorados'!$B$10:$BK$10,0),0)="","No relevante",VLOOKUP($B152,'Lista Puestos Valorados'!$B$11:$BK$510,MATCH('Auxiliar General'!AH$4,'Lista Puestos Valorados'!$B$10:$BK$10,0),0))</f>
        <v>No relevante</v>
      </c>
      <c r="AO152" s="26">
        <f>+HLOOKUP(AN152,Sistema_Puntos!$Q$5:$Y$43,'Auxiliar General'!AJ$5,FALSE)</f>
        <v>0</v>
      </c>
      <c r="AP152" s="26" t="str">
        <f>+IF(VLOOKUP($B152,'Lista Puestos Valorados'!$B$11:$BK$510,MATCH('Auxiliar General'!AJ$4,'Lista Puestos Valorados'!$B$10:$BK$10,0),0)="","No relevante",VLOOKUP($B152,'Lista Puestos Valorados'!$B$11:$BK$510,MATCH('Auxiliar General'!AJ$4,'Lista Puestos Valorados'!$B$10:$BK$10,0),0))</f>
        <v>No relevante</v>
      </c>
      <c r="AQ152" s="26">
        <f>+HLOOKUP(AP152,Sistema_Puntos!$Q$5:$Y$43,'Auxiliar General'!AL$5,FALSE)</f>
        <v>0</v>
      </c>
      <c r="AR152" s="26" t="str">
        <f>+IF(VLOOKUP($B152,'Lista Puestos Valorados'!$B$11:$BK$510,MATCH('Auxiliar General'!AL$4,'Lista Puestos Valorados'!$B$10:$BK$10,0),0)="","No relevante",VLOOKUP($B152,'Lista Puestos Valorados'!$B$11:$BK$510,MATCH('Auxiliar General'!AL$4,'Lista Puestos Valorados'!$B$10:$BK$10,0),0))</f>
        <v>No relevante</v>
      </c>
      <c r="AS152" s="26">
        <f>+HLOOKUP(AR152,Sistema_Puntos!$Q$5:$Y$43,'Auxiliar General'!AN$5,FALSE)</f>
        <v>0</v>
      </c>
      <c r="AT152" s="26" t="str">
        <f>+IF(VLOOKUP($B152,'Lista Puestos Valorados'!$B$11:$BK$510,MATCH('Auxiliar General'!AN$4,'Lista Puestos Valorados'!$B$10:$BK$10,0),0)="","No relevante",VLOOKUP($B152,'Lista Puestos Valorados'!$B$11:$BK$510,MATCH('Auxiliar General'!AN$4,'Lista Puestos Valorados'!$B$10:$BK$10,0),0))</f>
        <v>No relevante</v>
      </c>
      <c r="AU152" s="26">
        <f>+HLOOKUP(AT152,Sistema_Puntos!$Q$5:$Y$43,'Auxiliar General'!AP$5,FALSE)</f>
        <v>0</v>
      </c>
      <c r="AV152" s="26" t="str">
        <f>+IF(VLOOKUP($B152,'Lista Puestos Valorados'!$B$11:$BK$510,MATCH('Auxiliar General'!AP$4,'Lista Puestos Valorados'!$B$10:$BK$10,0),0)="","No relevante",VLOOKUP($B152,'Lista Puestos Valorados'!$B$11:$BK$510,MATCH('Auxiliar General'!AP$4,'Lista Puestos Valorados'!$B$10:$BK$10,0),0))</f>
        <v>No relevante</v>
      </c>
      <c r="AW152" s="26">
        <f>+HLOOKUP(AV152,Sistema_Puntos!$Q$5:$Y$43,'Auxiliar General'!AR$5,FALSE)</f>
        <v>0</v>
      </c>
      <c r="AX152" s="26" t="str">
        <f>+IF(VLOOKUP($B152,'Lista Puestos Valorados'!$B$11:$BK$510,MATCH('Auxiliar General'!AR$4,'Lista Puestos Valorados'!$B$10:$BK$10,0),0)="","No relevante",VLOOKUP($B152,'Lista Puestos Valorados'!$B$11:$BK$510,MATCH('Auxiliar General'!AR$4,'Lista Puestos Valorados'!$B$10:$BK$10,0),0))</f>
        <v>No relevante</v>
      </c>
      <c r="AY152" s="26">
        <f>+HLOOKUP(AX152,Sistema_Puntos!$Q$5:$Y$43,'Auxiliar General'!AT$5,FALSE)</f>
        <v>0</v>
      </c>
      <c r="AZ152" s="26" t="str">
        <f>+IF(VLOOKUP($B152,'Lista Puestos Valorados'!$B$11:$BK$510,MATCH('Auxiliar General'!AT$4,'Lista Puestos Valorados'!$B$10:$BK$10,0),0)="","No relevante",VLOOKUP($B152,'Lista Puestos Valorados'!$B$11:$BK$510,MATCH('Auxiliar General'!AT$4,'Lista Puestos Valorados'!$B$10:$BK$10,0),0))</f>
        <v>No relevante</v>
      </c>
      <c r="BA152" s="26">
        <f>+HLOOKUP(AZ152,Sistema_Puntos!$Q$5:$Y$43,'Auxiliar General'!AV$5,FALSE)</f>
        <v>0</v>
      </c>
      <c r="BB152" s="26" t="str">
        <f>+IF(VLOOKUP($B152,'Lista Puestos Valorados'!$B$11:$BK$510,MATCH('Auxiliar General'!AV$4,'Lista Puestos Valorados'!$B$10:$BK$10,0),0)="","No relevante",VLOOKUP($B152,'Lista Puestos Valorados'!$B$11:$BK$510,MATCH('Auxiliar General'!AV$4,'Lista Puestos Valorados'!$B$10:$BK$10,0),0))</f>
        <v>No relevante</v>
      </c>
      <c r="BC152" s="26">
        <f>+HLOOKUP(BB152,Sistema_Puntos!$Q$5:$Y$43,'Auxiliar General'!AX$5,FALSE)</f>
        <v>0</v>
      </c>
      <c r="BD152" s="26" t="str">
        <f>+IF(VLOOKUP($B152,'Lista Puestos Valorados'!$B$11:$BK$510,MATCH('Auxiliar General'!AX$4,'Lista Puestos Valorados'!$B$10:$BK$10,0),0)="","No relevante",VLOOKUP($B152,'Lista Puestos Valorados'!$B$11:$BK$510,MATCH('Auxiliar General'!AX$4,'Lista Puestos Valorados'!$B$10:$BK$10,0),0))</f>
        <v>No relevante</v>
      </c>
      <c r="BE152" s="26">
        <f>+HLOOKUP(BD152,Sistema_Puntos!$Q$5:$Y$43,'Auxiliar General'!AZ$5,FALSE)</f>
        <v>0</v>
      </c>
      <c r="BF152" s="26" t="str">
        <f>+IF(VLOOKUP($B152,'Lista Puestos Valorados'!$B$11:$BK$510,MATCH('Auxiliar General'!AZ$4,'Lista Puestos Valorados'!$B$10:$BK$10,0),0)="","No relevante",VLOOKUP($B152,'Lista Puestos Valorados'!$B$11:$BK$510,MATCH('Auxiliar General'!AZ$4,'Lista Puestos Valorados'!$B$10:$BK$10,0),0))</f>
        <v>No relevante</v>
      </c>
      <c r="BG152" s="26">
        <f>+HLOOKUP(BF152,Sistema_Puntos!$Q$5:$Y$43,'Auxiliar General'!BB$5,FALSE)</f>
        <v>0</v>
      </c>
      <c r="BH152" s="26" t="str">
        <f>+IF(VLOOKUP($B152,'Lista Puestos Valorados'!$B$11:$BK$510,MATCH('Auxiliar General'!BB$4,'Lista Puestos Valorados'!$B$10:$BK$10,0),0)="","No relevante",VLOOKUP($B152,'Lista Puestos Valorados'!$B$11:$BK$510,MATCH('Auxiliar General'!BB$4,'Lista Puestos Valorados'!$B$10:$BK$10,0),0))</f>
        <v>No relevante</v>
      </c>
      <c r="BI152" s="26">
        <f>+HLOOKUP(BH152,Sistema_Puntos!$Q$5:$Y$43,'Auxiliar General'!BD$5,FALSE)</f>
        <v>0</v>
      </c>
      <c r="BJ152" s="26" t="str">
        <f>+IF(VLOOKUP($B152,'Lista Puestos Valorados'!$B$11:$BK$510,MATCH('Auxiliar General'!BD$4,'Lista Puestos Valorados'!$B$10:$BK$10,0),0)="","No relevante",VLOOKUP($B152,'Lista Puestos Valorados'!$B$11:$BK$510,MATCH('Auxiliar General'!BD$4,'Lista Puestos Valorados'!$B$10:$BK$10,0),0))</f>
        <v>No relevante</v>
      </c>
      <c r="BK152" s="26">
        <f>+HLOOKUP(BJ152,Sistema_Puntos!$Q$5:$Y$43,'Auxiliar General'!BF$5,FALSE)</f>
        <v>0</v>
      </c>
      <c r="BL152" s="26" t="str">
        <f>+IF(VLOOKUP($B152,'Lista Puestos Valorados'!$B$11:$BK$510,MATCH('Auxiliar General'!BF$4,'Lista Puestos Valorados'!$B$10:$BK$10,0),0)="","No relevante",VLOOKUP($B152,'Lista Puestos Valorados'!$B$11:$BK$510,MATCH('Auxiliar General'!BF$4,'Lista Puestos Valorados'!$B$10:$BK$10,0),0))</f>
        <v>No relevante</v>
      </c>
      <c r="BM152" s="26">
        <f>+HLOOKUP(BL152,Sistema_Puntos!$Q$5:$Y$43,'Auxiliar General'!BH$5,FALSE)</f>
        <v>0</v>
      </c>
      <c r="BN152" s="26" t="str">
        <f>+IF(VLOOKUP($B152,'Lista Puestos Valorados'!$B$11:$BK$510,MATCH('Auxiliar General'!BH$4,'Lista Puestos Valorados'!$B$10:$BK$10,0),0)="","No relevante",VLOOKUP($B152,'Lista Puestos Valorados'!$B$11:$BK$510,MATCH('Auxiliar General'!BH$4,'Lista Puestos Valorados'!$B$10:$BK$10,0),0))</f>
        <v>No relevante</v>
      </c>
      <c r="BO152" s="26">
        <f>+HLOOKUP(BN152,Sistema_Puntos!$Q$5:$Y$43,'Auxiliar General'!BJ$5,FALSE)</f>
        <v>0</v>
      </c>
      <c r="BP152" s="26" t="str">
        <f>+IF(VLOOKUP($B152,'Lista Puestos Valorados'!$B$11:$BK$510,MATCH('Auxiliar General'!BJ$4,'Lista Puestos Valorados'!$B$10:$BK$10,0),0)="","No relevante",VLOOKUP($B152,'Lista Puestos Valorados'!$B$11:$BK$510,MATCH('Auxiliar General'!BJ$4,'Lista Puestos Valorados'!$B$10:$BK$10,0),0))</f>
        <v>No relevante</v>
      </c>
      <c r="BQ152" s="26">
        <f>+HLOOKUP(BP152,Sistema_Puntos!$Q$5:$Y$43,'Auxiliar General'!BL$5,FALSE)</f>
        <v>0</v>
      </c>
      <c r="BR152" s="26" t="str">
        <f>+IF(VLOOKUP($B152,'Lista Puestos Valorados'!$B$11:$BK$510,MATCH('Auxiliar General'!BL$4,'Lista Puestos Valorados'!$B$10:$BK$10,0),0)="","No relevante",VLOOKUP($B152,'Lista Puestos Valorados'!$B$11:$BK$510,MATCH('Auxiliar General'!BL$4,'Lista Puestos Valorados'!$B$10:$BK$10,0),0))</f>
        <v>No relevante</v>
      </c>
      <c r="BS152" s="26">
        <f>+HLOOKUP(BR152,Sistema_Puntos!$Q$5:$Y$43,'Auxiliar General'!BN$5,FALSE)</f>
        <v>0</v>
      </c>
      <c r="BT152" s="26" t="str">
        <f>+IF(VLOOKUP($B152,'Lista Puestos Valorados'!$B$11:$BK$510,MATCH('Auxiliar General'!BN$4,'Lista Puestos Valorados'!$B$10:$BK$10,0),0)="","No relevante",VLOOKUP($B152,'Lista Puestos Valorados'!$B$11:$BK$510,MATCH('Auxiliar General'!BN$4,'Lista Puestos Valorados'!$B$10:$BK$10,0),0))</f>
        <v>No relevante</v>
      </c>
      <c r="BU152" s="26">
        <f>+HLOOKUP(BT152,Sistema_Puntos!$Q$5:$Y$43,'Auxiliar General'!BP$5,FALSE)</f>
        <v>0</v>
      </c>
      <c r="BV152" s="26" t="str">
        <f>+IF(VLOOKUP($B152,'Lista Puestos Valorados'!$B$11:$BK$510,MATCH('Auxiliar General'!BP$4,'Lista Puestos Valorados'!$B$10:$BK$10,0),0)="","No relevante",VLOOKUP($B152,'Lista Puestos Valorados'!$B$11:$BK$510,MATCH('Auxiliar General'!BP$4,'Lista Puestos Valorados'!$B$10:$BK$10,0),0))</f>
        <v>No relevante</v>
      </c>
      <c r="BW152" s="26">
        <f>+HLOOKUP(BV152,Sistema_Puntos!$Q$5:$Y$43,'Auxiliar General'!BR$5,FALSE)</f>
        <v>0</v>
      </c>
      <c r="BX152" s="26" t="str">
        <f>+IF(VLOOKUP($B152,'Lista Puestos Valorados'!$B$11:$BK$510,MATCH('Auxiliar General'!BR$4,'Lista Puestos Valorados'!$B$10:$BK$10,0),0)="","No relevante",VLOOKUP($B152,'Lista Puestos Valorados'!$B$11:$BK$510,MATCH('Auxiliar General'!BR$4,'Lista Puestos Valorados'!$B$10:$BK$10,0),0))</f>
        <v>No relevante</v>
      </c>
      <c r="BY152" s="26">
        <f>+HLOOKUP(BX152,Sistema_Puntos!$Q$5:$Y$43,'Auxiliar General'!BT$5,FALSE)</f>
        <v>0</v>
      </c>
      <c r="BZ152" s="26" t="str">
        <f>+IF(VLOOKUP($B152,'Lista Puestos Valorados'!$B$11:$BK$510,MATCH('Auxiliar General'!BT$4,'Lista Puestos Valorados'!$B$10:$BK$10,0),0)="","No relevante",VLOOKUP($B152,'Lista Puestos Valorados'!$B$11:$BK$510,MATCH('Auxiliar General'!BT$4,'Lista Puestos Valorados'!$B$10:$BK$10,0),0))</f>
        <v>No relevante</v>
      </c>
      <c r="CA152" s="26">
        <f>+HLOOKUP(BZ152,Sistema_Puntos!$Q$5:$Y$43,'Auxiliar General'!BV$5,FALSE)</f>
        <v>0</v>
      </c>
      <c r="CB152" s="26" t="str">
        <f>+IF(VLOOKUP($B152,'Lista Puestos Valorados'!$B$11:$BK$510,MATCH('Auxiliar General'!BV$4,'Lista Puestos Valorados'!$B$10:$BK$10,0),0)="","No relevante",VLOOKUP($B152,'Lista Puestos Valorados'!$B$11:$BK$510,MATCH('Auxiliar General'!BV$4,'Lista Puestos Valorados'!$B$10:$BK$10,0),0))</f>
        <v>No relevante</v>
      </c>
      <c r="CC152" s="26">
        <f>+HLOOKUP(CB152,Sistema_Puntos!$Q$5:$Y$43,'Auxiliar General'!BX$5,FALSE)</f>
        <v>0</v>
      </c>
      <c r="CD152" s="26" t="str">
        <f>+IF(VLOOKUP($B152,'Lista Puestos Valorados'!$B$11:$BK$510,MATCH('Auxiliar General'!BX$4,'Lista Puestos Valorados'!$B$10:$BK$10,0),0)="","No relevante",VLOOKUP($B152,'Lista Puestos Valorados'!$B$11:$BK$510,MATCH('Auxiliar General'!BX$4,'Lista Puestos Valorados'!$B$10:$BK$10,0),0))</f>
        <v>No relevante</v>
      </c>
      <c r="CE152" s="26">
        <f>+HLOOKUP(CD152,Sistema_Puntos!$Q$5:$Y$43,'Auxiliar General'!BZ$5,FALSE)</f>
        <v>0</v>
      </c>
      <c r="CF152" s="26" t="str">
        <f>+IF(VLOOKUP($B152,'Lista Puestos Valorados'!$B$11:$BK$510,MATCH('Auxiliar General'!BZ$4,'Lista Puestos Valorados'!$B$10:$BK$10,0),0)="","No relevante",VLOOKUP($B152,'Lista Puestos Valorados'!$B$11:$BK$510,MATCH('Auxiliar General'!BZ$4,'Lista Puestos Valorados'!$B$10:$BK$10,0),0))</f>
        <v>No relevante</v>
      </c>
      <c r="CG152" s="26">
        <f>+HLOOKUP(CF152,Sistema_Puntos!$Q$5:$Y$43,'Auxiliar General'!CB$5,FALSE)</f>
        <v>0</v>
      </c>
      <c r="CH152" s="29"/>
      <c r="CI152" s="29"/>
    </row>
    <row r="153" spans="2:87" ht="17.55" customHeight="1">
      <c r="B153" s="26">
        <f>+'Listado de Puestos'!B153</f>
        <v>143</v>
      </c>
      <c r="C153" s="26" t="str">
        <f>+IF('Lista Puestos Valorados'!C153="","",'Lista Puestos Valorados'!C153)</f>
        <v/>
      </c>
      <c r="D153" s="26" t="str">
        <f>+IF('Lista Puestos Valorados'!D153="","",'Lista Puestos Valorados'!D153)</f>
        <v/>
      </c>
      <c r="E153" s="26" t="str">
        <f>+IF('Lista Puestos Valorados'!E153="","",'Lista Puestos Valorados'!E153)</f>
        <v/>
      </c>
      <c r="F153" s="26" t="str">
        <f>+IF('Lista Puestos Valorados'!F153="","",'Lista Puestos Valorados'!F153)</f>
        <v/>
      </c>
      <c r="G153" s="26" t="str">
        <f>+IF('Lista Puestos Valorados'!G153="","",'Lista Puestos Valorados'!G153)</f>
        <v/>
      </c>
      <c r="H153" s="26" t="str">
        <f>+IF('Lista Puestos Valorados'!H153="","",'Lista Puestos Valorados'!H153)</f>
        <v/>
      </c>
      <c r="I153" s="26" t="str">
        <f>+IF('Lista Puestos Valorados'!I153="","",'Lista Puestos Valorados'!I153)</f>
        <v/>
      </c>
      <c r="J153" s="118" t="e">
        <f t="array" ref="J153">+IF(L153="","",_xlfn.IFS(L153&lt;='Cortes de Agrupacion'!$F$15,'Cortes de Agrupacion'!$E$15,'Resultados General'!L153&lt;='Cortes de Agrupacion'!$F$14,'Cortes de Agrupacion'!$E$14,'Resultados General'!L153&lt;='Cortes de Agrupacion'!$F$13,'Cortes de Agrupacion'!$E$13,L153&lt;='Cortes de Agrupacion'!$F$12,'Cortes de Agrupacion'!$E$12,'Resultados General'!L153&lt;='Cortes de Agrupacion'!$F$11,'Cortes de Agrupacion'!$E$11,'Resultados General'!L153&lt;='Cortes de Agrupacion'!$F$10,'Cortes de Agrupacion'!$E$10,'Resultados General'!L153&lt;='Cortes de Agrupacion'!$F$9,'Cortes de Agrupacion'!$E$9,'Resultados General'!L153&lt;='Cortes de Agrupacion'!$F$8,'Cortes de Agrupacion'!$E$8,'Resultados General'!L153&lt;='Cortes de Agrupacion'!$F$7,'Cortes de Agrupacion'!$E$7,'Resultados General'!L153&lt;='Cortes de Agrupacion'!$F$6,'Cortes de Agrupacion'!$E$6))</f>
        <v>#VALUE!</v>
      </c>
      <c r="K153" s="118" t="str">
        <f t="shared" si="4"/>
        <v/>
      </c>
      <c r="L153" s="124" t="e">
        <f>#VALUE!</f>
        <v>#VALUE!</v>
      </c>
      <c r="M153" s="26" t="e">
        <f ca="1">+_xlfn.IFNA(VLOOKUP(C153,'Distribución de puestos'!$B$8:$I$507,8,0),"")</f>
        <v>#NAME?</v>
      </c>
      <c r="N153" s="26" t="str">
        <f>+IF(VLOOKUP($B153,'Lista Puestos Valorados'!$B$11:$BK$510,MATCH('Auxiliar General'!H$4,'Lista Puestos Valorados'!$B$10:$BK$10,0),0)="","No relevante",VLOOKUP($B153,'Lista Puestos Valorados'!$B$11:$BK$510,MATCH('Auxiliar General'!H$4,'Lista Puestos Valorados'!$B$10:$BK$10,0),0))</f>
        <v>No relevante</v>
      </c>
      <c r="O153" s="26">
        <f>+HLOOKUP(N153,Sistema_Puntos!$Q$5:$Y$43,'Auxiliar General'!J$5,FALSE)</f>
        <v>0</v>
      </c>
      <c r="P153" s="26" t="str">
        <f>+IF(VLOOKUP($B153,'Lista Puestos Valorados'!$B$11:$BK$510,MATCH('Auxiliar General'!J$4,'Lista Puestos Valorados'!$B$10:$BK$10,0),0)="","No relevante",VLOOKUP($B153,'Lista Puestos Valorados'!$B$11:$BK$510,MATCH('Auxiliar General'!J$4,'Lista Puestos Valorados'!$B$10:$BK$10,0),0))</f>
        <v>No relevante</v>
      </c>
      <c r="Q153" s="26">
        <f>+HLOOKUP(P153,Sistema_Puntos!$Q$5:$Y$43,'Auxiliar General'!L$5,FALSE)</f>
        <v>0</v>
      </c>
      <c r="R153" s="26" t="str">
        <f>+IF(VLOOKUP($B153,'Lista Puestos Valorados'!$B$11:$BK$510,MATCH('Auxiliar General'!L$4,'Lista Puestos Valorados'!$B$10:$BK$10,0),0)="","No relevante",VLOOKUP($B153,'Lista Puestos Valorados'!$B$11:$BK$510,MATCH('Auxiliar General'!L$4,'Lista Puestos Valorados'!$B$10:$BK$10,0),0))</f>
        <v>No relevante</v>
      </c>
      <c r="S153" s="26">
        <f>+HLOOKUP(R153,Sistema_Puntos!$Q$5:$Y$43,'Auxiliar General'!N$5,FALSE)</f>
        <v>0</v>
      </c>
      <c r="T153" s="26" t="str">
        <f>+IF(VLOOKUP($B153,'Lista Puestos Valorados'!$B$11:$BK$510,MATCH('Auxiliar General'!N$4,'Lista Puestos Valorados'!$B$10:$BK$10,0),0)="","No relevante",VLOOKUP($B153,'Lista Puestos Valorados'!$B$11:$BK$510,MATCH('Auxiliar General'!N$4,'Lista Puestos Valorados'!$B$10:$BK$10,0),0))</f>
        <v>No relevante</v>
      </c>
      <c r="U153" s="26">
        <f>+HLOOKUP(T153,Sistema_Puntos!$Q$5:$Y$43,'Auxiliar General'!P$5,FALSE)</f>
        <v>0</v>
      </c>
      <c r="V153" s="26" t="str">
        <f>+IF(VLOOKUP($B153,'Lista Puestos Valorados'!$B$11:$BK$510,MATCH('Auxiliar General'!P$4,'Lista Puestos Valorados'!$B$10:$BK$10,0),0)="","No relevante",VLOOKUP($B153,'Lista Puestos Valorados'!$B$11:$BK$510,MATCH('Auxiliar General'!P$4,'Lista Puestos Valorados'!$B$10:$BK$10,0),0))</f>
        <v>No relevante</v>
      </c>
      <c r="W153" s="26">
        <f>+HLOOKUP(V153,Sistema_Puntos!$Q$5:$Y$43,'Auxiliar General'!R$5,FALSE)</f>
        <v>0</v>
      </c>
      <c r="X153" s="26" t="str">
        <f>+IF(VLOOKUP($B153,'Lista Puestos Valorados'!$B$11:$BK$510,MATCH('Auxiliar General'!R$4,'Lista Puestos Valorados'!$B$10:$BK$10,0),0)="","No relevante",VLOOKUP($B153,'Lista Puestos Valorados'!$B$11:$BK$510,MATCH('Auxiliar General'!R$4,'Lista Puestos Valorados'!$B$10:$BK$10,0),0))</f>
        <v>No relevante</v>
      </c>
      <c r="Y153" s="26">
        <f>+HLOOKUP(X153,Sistema_Puntos!$Q$5:$Y$43,'Auxiliar General'!T$5,FALSE)</f>
        <v>0</v>
      </c>
      <c r="Z153" s="26" t="str">
        <f>+IF(VLOOKUP($B153,'Lista Puestos Valorados'!$B$11:$BK$510,MATCH('Auxiliar General'!T$4,'Lista Puestos Valorados'!$B$10:$BK$10,0),0)="","No relevante",VLOOKUP($B153,'Lista Puestos Valorados'!$B$11:$BK$510,MATCH('Auxiliar General'!T$4,'Lista Puestos Valorados'!$B$10:$BK$10,0),0))</f>
        <v>No relevante</v>
      </c>
      <c r="AA153" s="26">
        <f>+HLOOKUP(Z153,Sistema_Puntos!$Q$5:$Y$43,'Auxiliar General'!V$5,FALSE)</f>
        <v>0</v>
      </c>
      <c r="AB153" s="26" t="str">
        <f>+IF(VLOOKUP($B153,'Lista Puestos Valorados'!$B$11:$BK$510,MATCH('Auxiliar General'!V$4,'Lista Puestos Valorados'!$B$10:$BK$10,0),0)="","No relevante",VLOOKUP($B153,'Lista Puestos Valorados'!$B$11:$BK$510,MATCH('Auxiliar General'!V$4,'Lista Puestos Valorados'!$B$10:$BK$10,0),0))</f>
        <v>No relevante</v>
      </c>
      <c r="AC153" s="26">
        <f>+HLOOKUP(AB153,Sistema_Puntos!$Q$5:$Y$43,'Auxiliar General'!X$5,FALSE)</f>
        <v>0</v>
      </c>
      <c r="AD153" s="26" t="str">
        <f>+IF(VLOOKUP($B153,'Lista Puestos Valorados'!$B$11:$BK$510,MATCH('Auxiliar General'!X$4,'Lista Puestos Valorados'!$B$10:$BK$10,0),0)="","No relevante",VLOOKUP($B153,'Lista Puestos Valorados'!$B$11:$BK$510,MATCH('Auxiliar General'!X$4,'Lista Puestos Valorados'!$B$10:$BK$10,0),0))</f>
        <v>No relevante</v>
      </c>
      <c r="AE153" s="26">
        <f>+HLOOKUP(AD153,Sistema_Puntos!$Q$5:$Y$43,'Auxiliar General'!Z$5,FALSE)</f>
        <v>0</v>
      </c>
      <c r="AF153" s="26" t="str">
        <f>+IF(VLOOKUP($B153,'Lista Puestos Valorados'!$B$11:$BK$510,MATCH('Auxiliar General'!Z$4,'Lista Puestos Valorados'!$B$10:$BK$10,0),0)="","No relevante",VLOOKUP($B153,'Lista Puestos Valorados'!$B$11:$BK$510,MATCH('Auxiliar General'!Z$4,'Lista Puestos Valorados'!$B$10:$BK$10,0),0))</f>
        <v>No relevante</v>
      </c>
      <c r="AG153" s="26">
        <f>+HLOOKUP(AF153,Sistema_Puntos!$Q$5:$Y$43,'Auxiliar General'!AB$5,FALSE)</f>
        <v>0</v>
      </c>
      <c r="AH153" s="26" t="str">
        <f>+IF(VLOOKUP($B153,'Lista Puestos Valorados'!$B$11:$BK$510,MATCH('Auxiliar General'!AB$4,'Lista Puestos Valorados'!$B$10:$BK$10,0),0)="","No relevante",VLOOKUP($B153,'Lista Puestos Valorados'!$B$11:$BK$510,MATCH('Auxiliar General'!AB$4,'Lista Puestos Valorados'!$B$10:$BK$10,0),0))</f>
        <v>No relevante</v>
      </c>
      <c r="AI153" s="26">
        <f>+HLOOKUP(AH153,Sistema_Puntos!$Q$5:$Y$43,'Auxiliar General'!AD$5,FALSE)</f>
        <v>0</v>
      </c>
      <c r="AJ153" s="26" t="str">
        <f>+IF(VLOOKUP($B153,'Lista Puestos Valorados'!$B$11:$BK$510,MATCH('Auxiliar General'!AD$4,'Lista Puestos Valorados'!$B$10:$BK$10,0),0)="","No relevante",VLOOKUP($B153,'Lista Puestos Valorados'!$B$11:$BK$510,MATCH('Auxiliar General'!AD$4,'Lista Puestos Valorados'!$B$10:$BK$10,0),0))</f>
        <v>No relevante</v>
      </c>
      <c r="AK153" s="26">
        <f>+HLOOKUP(AJ153,Sistema_Puntos!$Q$5:$Y$43,'Auxiliar General'!AF$5,FALSE)</f>
        <v>0</v>
      </c>
      <c r="AL153" s="26" t="str">
        <f>+IF(VLOOKUP($B153,'Lista Puestos Valorados'!$B$11:$BK$510,MATCH('Auxiliar General'!AF$4,'Lista Puestos Valorados'!$B$10:$BK$10,0),0)="","No relevante",VLOOKUP($B153,'Lista Puestos Valorados'!$B$11:$BK$510,MATCH('Auxiliar General'!AF$4,'Lista Puestos Valorados'!$B$10:$BK$10,0),0))</f>
        <v>No relevante</v>
      </c>
      <c r="AM153" s="26">
        <f>+HLOOKUP(AL153,Sistema_Puntos!$Q$5:$Y$43,'Auxiliar General'!AH$5,FALSE)</f>
        <v>0</v>
      </c>
      <c r="AN153" s="26" t="str">
        <f>+IF(VLOOKUP($B153,'Lista Puestos Valorados'!$B$11:$BK$510,MATCH('Auxiliar General'!AH$4,'Lista Puestos Valorados'!$B$10:$BK$10,0),0)="","No relevante",VLOOKUP($B153,'Lista Puestos Valorados'!$B$11:$BK$510,MATCH('Auxiliar General'!AH$4,'Lista Puestos Valorados'!$B$10:$BK$10,0),0))</f>
        <v>No relevante</v>
      </c>
      <c r="AO153" s="26">
        <f>+HLOOKUP(AN153,Sistema_Puntos!$Q$5:$Y$43,'Auxiliar General'!AJ$5,FALSE)</f>
        <v>0</v>
      </c>
      <c r="AP153" s="26" t="str">
        <f>+IF(VLOOKUP($B153,'Lista Puestos Valorados'!$B$11:$BK$510,MATCH('Auxiliar General'!AJ$4,'Lista Puestos Valorados'!$B$10:$BK$10,0),0)="","No relevante",VLOOKUP($B153,'Lista Puestos Valorados'!$B$11:$BK$510,MATCH('Auxiliar General'!AJ$4,'Lista Puestos Valorados'!$B$10:$BK$10,0),0))</f>
        <v>No relevante</v>
      </c>
      <c r="AQ153" s="26">
        <f>+HLOOKUP(AP153,Sistema_Puntos!$Q$5:$Y$43,'Auxiliar General'!AL$5,FALSE)</f>
        <v>0</v>
      </c>
      <c r="AR153" s="26" t="str">
        <f>+IF(VLOOKUP($B153,'Lista Puestos Valorados'!$B$11:$BK$510,MATCH('Auxiliar General'!AL$4,'Lista Puestos Valorados'!$B$10:$BK$10,0),0)="","No relevante",VLOOKUP($B153,'Lista Puestos Valorados'!$B$11:$BK$510,MATCH('Auxiliar General'!AL$4,'Lista Puestos Valorados'!$B$10:$BK$10,0),0))</f>
        <v>No relevante</v>
      </c>
      <c r="AS153" s="26">
        <f>+HLOOKUP(AR153,Sistema_Puntos!$Q$5:$Y$43,'Auxiliar General'!AN$5,FALSE)</f>
        <v>0</v>
      </c>
      <c r="AT153" s="26" t="str">
        <f>+IF(VLOOKUP($B153,'Lista Puestos Valorados'!$B$11:$BK$510,MATCH('Auxiliar General'!AN$4,'Lista Puestos Valorados'!$B$10:$BK$10,0),0)="","No relevante",VLOOKUP($B153,'Lista Puestos Valorados'!$B$11:$BK$510,MATCH('Auxiliar General'!AN$4,'Lista Puestos Valorados'!$B$10:$BK$10,0),0))</f>
        <v>No relevante</v>
      </c>
      <c r="AU153" s="26">
        <f>+HLOOKUP(AT153,Sistema_Puntos!$Q$5:$Y$43,'Auxiliar General'!AP$5,FALSE)</f>
        <v>0</v>
      </c>
      <c r="AV153" s="26" t="str">
        <f>+IF(VLOOKUP($B153,'Lista Puestos Valorados'!$B$11:$BK$510,MATCH('Auxiliar General'!AP$4,'Lista Puestos Valorados'!$B$10:$BK$10,0),0)="","No relevante",VLOOKUP($B153,'Lista Puestos Valorados'!$B$11:$BK$510,MATCH('Auxiliar General'!AP$4,'Lista Puestos Valorados'!$B$10:$BK$10,0),0))</f>
        <v>No relevante</v>
      </c>
      <c r="AW153" s="26">
        <f>+HLOOKUP(AV153,Sistema_Puntos!$Q$5:$Y$43,'Auxiliar General'!AR$5,FALSE)</f>
        <v>0</v>
      </c>
      <c r="AX153" s="26" t="str">
        <f>+IF(VLOOKUP($B153,'Lista Puestos Valorados'!$B$11:$BK$510,MATCH('Auxiliar General'!AR$4,'Lista Puestos Valorados'!$B$10:$BK$10,0),0)="","No relevante",VLOOKUP($B153,'Lista Puestos Valorados'!$B$11:$BK$510,MATCH('Auxiliar General'!AR$4,'Lista Puestos Valorados'!$B$10:$BK$10,0),0))</f>
        <v>No relevante</v>
      </c>
      <c r="AY153" s="26">
        <f>+HLOOKUP(AX153,Sistema_Puntos!$Q$5:$Y$43,'Auxiliar General'!AT$5,FALSE)</f>
        <v>0</v>
      </c>
      <c r="AZ153" s="26" t="str">
        <f>+IF(VLOOKUP($B153,'Lista Puestos Valorados'!$B$11:$BK$510,MATCH('Auxiliar General'!AT$4,'Lista Puestos Valorados'!$B$10:$BK$10,0),0)="","No relevante",VLOOKUP($B153,'Lista Puestos Valorados'!$B$11:$BK$510,MATCH('Auxiliar General'!AT$4,'Lista Puestos Valorados'!$B$10:$BK$10,0),0))</f>
        <v>No relevante</v>
      </c>
      <c r="BA153" s="26">
        <f>+HLOOKUP(AZ153,Sistema_Puntos!$Q$5:$Y$43,'Auxiliar General'!AV$5,FALSE)</f>
        <v>0</v>
      </c>
      <c r="BB153" s="26" t="str">
        <f>+IF(VLOOKUP($B153,'Lista Puestos Valorados'!$B$11:$BK$510,MATCH('Auxiliar General'!AV$4,'Lista Puestos Valorados'!$B$10:$BK$10,0),0)="","No relevante",VLOOKUP($B153,'Lista Puestos Valorados'!$B$11:$BK$510,MATCH('Auxiliar General'!AV$4,'Lista Puestos Valorados'!$B$10:$BK$10,0),0))</f>
        <v>No relevante</v>
      </c>
      <c r="BC153" s="26">
        <f>+HLOOKUP(BB153,Sistema_Puntos!$Q$5:$Y$43,'Auxiliar General'!AX$5,FALSE)</f>
        <v>0</v>
      </c>
      <c r="BD153" s="26" t="str">
        <f>+IF(VLOOKUP($B153,'Lista Puestos Valorados'!$B$11:$BK$510,MATCH('Auxiliar General'!AX$4,'Lista Puestos Valorados'!$B$10:$BK$10,0),0)="","No relevante",VLOOKUP($B153,'Lista Puestos Valorados'!$B$11:$BK$510,MATCH('Auxiliar General'!AX$4,'Lista Puestos Valorados'!$B$10:$BK$10,0),0))</f>
        <v>No relevante</v>
      </c>
      <c r="BE153" s="26">
        <f>+HLOOKUP(BD153,Sistema_Puntos!$Q$5:$Y$43,'Auxiliar General'!AZ$5,FALSE)</f>
        <v>0</v>
      </c>
      <c r="BF153" s="26" t="str">
        <f>+IF(VLOOKUP($B153,'Lista Puestos Valorados'!$B$11:$BK$510,MATCH('Auxiliar General'!AZ$4,'Lista Puestos Valorados'!$B$10:$BK$10,0),0)="","No relevante",VLOOKUP($B153,'Lista Puestos Valorados'!$B$11:$BK$510,MATCH('Auxiliar General'!AZ$4,'Lista Puestos Valorados'!$B$10:$BK$10,0),0))</f>
        <v>No relevante</v>
      </c>
      <c r="BG153" s="26">
        <f>+HLOOKUP(BF153,Sistema_Puntos!$Q$5:$Y$43,'Auxiliar General'!BB$5,FALSE)</f>
        <v>0</v>
      </c>
      <c r="BH153" s="26" t="str">
        <f>+IF(VLOOKUP($B153,'Lista Puestos Valorados'!$B$11:$BK$510,MATCH('Auxiliar General'!BB$4,'Lista Puestos Valorados'!$B$10:$BK$10,0),0)="","No relevante",VLOOKUP($B153,'Lista Puestos Valorados'!$B$11:$BK$510,MATCH('Auxiliar General'!BB$4,'Lista Puestos Valorados'!$B$10:$BK$10,0),0))</f>
        <v>No relevante</v>
      </c>
      <c r="BI153" s="26">
        <f>+HLOOKUP(BH153,Sistema_Puntos!$Q$5:$Y$43,'Auxiliar General'!BD$5,FALSE)</f>
        <v>0</v>
      </c>
      <c r="BJ153" s="26" t="str">
        <f>+IF(VLOOKUP($B153,'Lista Puestos Valorados'!$B$11:$BK$510,MATCH('Auxiliar General'!BD$4,'Lista Puestos Valorados'!$B$10:$BK$10,0),0)="","No relevante",VLOOKUP($B153,'Lista Puestos Valorados'!$B$11:$BK$510,MATCH('Auxiliar General'!BD$4,'Lista Puestos Valorados'!$B$10:$BK$10,0),0))</f>
        <v>No relevante</v>
      </c>
      <c r="BK153" s="26">
        <f>+HLOOKUP(BJ153,Sistema_Puntos!$Q$5:$Y$43,'Auxiliar General'!BF$5,FALSE)</f>
        <v>0</v>
      </c>
      <c r="BL153" s="26" t="str">
        <f>+IF(VLOOKUP($B153,'Lista Puestos Valorados'!$B$11:$BK$510,MATCH('Auxiliar General'!BF$4,'Lista Puestos Valorados'!$B$10:$BK$10,0),0)="","No relevante",VLOOKUP($B153,'Lista Puestos Valorados'!$B$11:$BK$510,MATCH('Auxiliar General'!BF$4,'Lista Puestos Valorados'!$B$10:$BK$10,0),0))</f>
        <v>No relevante</v>
      </c>
      <c r="BM153" s="26">
        <f>+HLOOKUP(BL153,Sistema_Puntos!$Q$5:$Y$43,'Auxiliar General'!BH$5,FALSE)</f>
        <v>0</v>
      </c>
      <c r="BN153" s="26" t="str">
        <f>+IF(VLOOKUP($B153,'Lista Puestos Valorados'!$B$11:$BK$510,MATCH('Auxiliar General'!BH$4,'Lista Puestos Valorados'!$B$10:$BK$10,0),0)="","No relevante",VLOOKUP($B153,'Lista Puestos Valorados'!$B$11:$BK$510,MATCH('Auxiliar General'!BH$4,'Lista Puestos Valorados'!$B$10:$BK$10,0),0))</f>
        <v>No relevante</v>
      </c>
      <c r="BO153" s="26">
        <f>+HLOOKUP(BN153,Sistema_Puntos!$Q$5:$Y$43,'Auxiliar General'!BJ$5,FALSE)</f>
        <v>0</v>
      </c>
      <c r="BP153" s="26" t="str">
        <f>+IF(VLOOKUP($B153,'Lista Puestos Valorados'!$B$11:$BK$510,MATCH('Auxiliar General'!BJ$4,'Lista Puestos Valorados'!$B$10:$BK$10,0),0)="","No relevante",VLOOKUP($B153,'Lista Puestos Valorados'!$B$11:$BK$510,MATCH('Auxiliar General'!BJ$4,'Lista Puestos Valorados'!$B$10:$BK$10,0),0))</f>
        <v>No relevante</v>
      </c>
      <c r="BQ153" s="26">
        <f>+HLOOKUP(BP153,Sistema_Puntos!$Q$5:$Y$43,'Auxiliar General'!BL$5,FALSE)</f>
        <v>0</v>
      </c>
      <c r="BR153" s="26" t="str">
        <f>+IF(VLOOKUP($B153,'Lista Puestos Valorados'!$B$11:$BK$510,MATCH('Auxiliar General'!BL$4,'Lista Puestos Valorados'!$B$10:$BK$10,0),0)="","No relevante",VLOOKUP($B153,'Lista Puestos Valorados'!$B$11:$BK$510,MATCH('Auxiliar General'!BL$4,'Lista Puestos Valorados'!$B$10:$BK$10,0),0))</f>
        <v>No relevante</v>
      </c>
      <c r="BS153" s="26">
        <f>+HLOOKUP(BR153,Sistema_Puntos!$Q$5:$Y$43,'Auxiliar General'!BN$5,FALSE)</f>
        <v>0</v>
      </c>
      <c r="BT153" s="26" t="str">
        <f>+IF(VLOOKUP($B153,'Lista Puestos Valorados'!$B$11:$BK$510,MATCH('Auxiliar General'!BN$4,'Lista Puestos Valorados'!$B$10:$BK$10,0),0)="","No relevante",VLOOKUP($B153,'Lista Puestos Valorados'!$B$11:$BK$510,MATCH('Auxiliar General'!BN$4,'Lista Puestos Valorados'!$B$10:$BK$10,0),0))</f>
        <v>No relevante</v>
      </c>
      <c r="BU153" s="26">
        <f>+HLOOKUP(BT153,Sistema_Puntos!$Q$5:$Y$43,'Auxiliar General'!BP$5,FALSE)</f>
        <v>0</v>
      </c>
      <c r="BV153" s="26" t="str">
        <f>+IF(VLOOKUP($B153,'Lista Puestos Valorados'!$B$11:$BK$510,MATCH('Auxiliar General'!BP$4,'Lista Puestos Valorados'!$B$10:$BK$10,0),0)="","No relevante",VLOOKUP($B153,'Lista Puestos Valorados'!$B$11:$BK$510,MATCH('Auxiliar General'!BP$4,'Lista Puestos Valorados'!$B$10:$BK$10,0),0))</f>
        <v>No relevante</v>
      </c>
      <c r="BW153" s="26">
        <f>+HLOOKUP(BV153,Sistema_Puntos!$Q$5:$Y$43,'Auxiliar General'!BR$5,FALSE)</f>
        <v>0</v>
      </c>
      <c r="BX153" s="26" t="str">
        <f>+IF(VLOOKUP($B153,'Lista Puestos Valorados'!$B$11:$BK$510,MATCH('Auxiliar General'!BR$4,'Lista Puestos Valorados'!$B$10:$BK$10,0),0)="","No relevante",VLOOKUP($B153,'Lista Puestos Valorados'!$B$11:$BK$510,MATCH('Auxiliar General'!BR$4,'Lista Puestos Valorados'!$B$10:$BK$10,0),0))</f>
        <v>No relevante</v>
      </c>
      <c r="BY153" s="26">
        <f>+HLOOKUP(BX153,Sistema_Puntos!$Q$5:$Y$43,'Auxiliar General'!BT$5,FALSE)</f>
        <v>0</v>
      </c>
      <c r="BZ153" s="26" t="str">
        <f>+IF(VLOOKUP($B153,'Lista Puestos Valorados'!$B$11:$BK$510,MATCH('Auxiliar General'!BT$4,'Lista Puestos Valorados'!$B$10:$BK$10,0),0)="","No relevante",VLOOKUP($B153,'Lista Puestos Valorados'!$B$11:$BK$510,MATCH('Auxiliar General'!BT$4,'Lista Puestos Valorados'!$B$10:$BK$10,0),0))</f>
        <v>No relevante</v>
      </c>
      <c r="CA153" s="26">
        <f>+HLOOKUP(BZ153,Sistema_Puntos!$Q$5:$Y$43,'Auxiliar General'!BV$5,FALSE)</f>
        <v>0</v>
      </c>
      <c r="CB153" s="26" t="str">
        <f>+IF(VLOOKUP($B153,'Lista Puestos Valorados'!$B$11:$BK$510,MATCH('Auxiliar General'!BV$4,'Lista Puestos Valorados'!$B$10:$BK$10,0),0)="","No relevante",VLOOKUP($B153,'Lista Puestos Valorados'!$B$11:$BK$510,MATCH('Auxiliar General'!BV$4,'Lista Puestos Valorados'!$B$10:$BK$10,0),0))</f>
        <v>No relevante</v>
      </c>
      <c r="CC153" s="26">
        <f>+HLOOKUP(CB153,Sistema_Puntos!$Q$5:$Y$43,'Auxiliar General'!BX$5,FALSE)</f>
        <v>0</v>
      </c>
      <c r="CD153" s="26" t="str">
        <f>+IF(VLOOKUP($B153,'Lista Puestos Valorados'!$B$11:$BK$510,MATCH('Auxiliar General'!BX$4,'Lista Puestos Valorados'!$B$10:$BK$10,0),0)="","No relevante",VLOOKUP($B153,'Lista Puestos Valorados'!$B$11:$BK$510,MATCH('Auxiliar General'!BX$4,'Lista Puestos Valorados'!$B$10:$BK$10,0),0))</f>
        <v>No relevante</v>
      </c>
      <c r="CE153" s="26">
        <f>+HLOOKUP(CD153,Sistema_Puntos!$Q$5:$Y$43,'Auxiliar General'!BZ$5,FALSE)</f>
        <v>0</v>
      </c>
      <c r="CF153" s="26" t="str">
        <f>+IF(VLOOKUP($B153,'Lista Puestos Valorados'!$B$11:$BK$510,MATCH('Auxiliar General'!BZ$4,'Lista Puestos Valorados'!$B$10:$BK$10,0),0)="","No relevante",VLOOKUP($B153,'Lista Puestos Valorados'!$B$11:$BK$510,MATCH('Auxiliar General'!BZ$4,'Lista Puestos Valorados'!$B$10:$BK$10,0),0))</f>
        <v>No relevante</v>
      </c>
      <c r="CG153" s="26">
        <f>+HLOOKUP(CF153,Sistema_Puntos!$Q$5:$Y$43,'Auxiliar General'!CB$5,FALSE)</f>
        <v>0</v>
      </c>
      <c r="CH153" s="29"/>
      <c r="CI153" s="29"/>
    </row>
    <row r="154" spans="2:87" ht="17.55" customHeight="1">
      <c r="B154" s="26">
        <f>+'Listado de Puestos'!B154</f>
        <v>144</v>
      </c>
      <c r="C154" s="26" t="str">
        <f>+IF('Lista Puestos Valorados'!C154="","",'Lista Puestos Valorados'!C154)</f>
        <v/>
      </c>
      <c r="D154" s="26" t="str">
        <f>+IF('Lista Puestos Valorados'!D154="","",'Lista Puestos Valorados'!D154)</f>
        <v/>
      </c>
      <c r="E154" s="26" t="str">
        <f>+IF('Lista Puestos Valorados'!E154="","",'Lista Puestos Valorados'!E154)</f>
        <v/>
      </c>
      <c r="F154" s="26" t="str">
        <f>+IF('Lista Puestos Valorados'!F154="","",'Lista Puestos Valorados'!F154)</f>
        <v/>
      </c>
      <c r="G154" s="26" t="str">
        <f>+IF('Lista Puestos Valorados'!G154="","",'Lista Puestos Valorados'!G154)</f>
        <v/>
      </c>
      <c r="H154" s="26" t="str">
        <f>+IF('Lista Puestos Valorados'!H154="","",'Lista Puestos Valorados'!H154)</f>
        <v/>
      </c>
      <c r="I154" s="26" t="str">
        <f>+IF('Lista Puestos Valorados'!I154="","",'Lista Puestos Valorados'!I154)</f>
        <v/>
      </c>
      <c r="J154" s="118" t="e">
        <f t="array" ref="J154">+IF(L154="","",_xlfn.IFS(L154&lt;='Cortes de Agrupacion'!$F$15,'Cortes de Agrupacion'!$E$15,'Resultados General'!L154&lt;='Cortes de Agrupacion'!$F$14,'Cortes de Agrupacion'!$E$14,'Resultados General'!L154&lt;='Cortes de Agrupacion'!$F$13,'Cortes de Agrupacion'!$E$13,L154&lt;='Cortes de Agrupacion'!$F$12,'Cortes de Agrupacion'!$E$12,'Resultados General'!L154&lt;='Cortes de Agrupacion'!$F$11,'Cortes de Agrupacion'!$E$11,'Resultados General'!L154&lt;='Cortes de Agrupacion'!$F$10,'Cortes de Agrupacion'!$E$10,'Resultados General'!L154&lt;='Cortes de Agrupacion'!$F$9,'Cortes de Agrupacion'!$E$9,'Resultados General'!L154&lt;='Cortes de Agrupacion'!$F$8,'Cortes de Agrupacion'!$E$8,'Resultados General'!L154&lt;='Cortes de Agrupacion'!$F$7,'Cortes de Agrupacion'!$E$7,'Resultados General'!L154&lt;='Cortes de Agrupacion'!$F$6,'Cortes de Agrupacion'!$E$6))</f>
        <v>#VALUE!</v>
      </c>
      <c r="K154" s="118" t="str">
        <f t="shared" si="4"/>
        <v/>
      </c>
      <c r="L154" s="124" t="e">
        <f>#VALUE!</f>
        <v>#VALUE!</v>
      </c>
      <c r="M154" s="26" t="e">
        <f ca="1">+_xlfn.IFNA(VLOOKUP(C154,'Distribución de puestos'!$B$8:$I$507,8,0),"")</f>
        <v>#NAME?</v>
      </c>
      <c r="N154" s="26" t="str">
        <f>+IF(VLOOKUP($B154,'Lista Puestos Valorados'!$B$11:$BK$510,MATCH('Auxiliar General'!H$4,'Lista Puestos Valorados'!$B$10:$BK$10,0),0)="","No relevante",VLOOKUP($B154,'Lista Puestos Valorados'!$B$11:$BK$510,MATCH('Auxiliar General'!H$4,'Lista Puestos Valorados'!$B$10:$BK$10,0),0))</f>
        <v>No relevante</v>
      </c>
      <c r="O154" s="26">
        <f>+HLOOKUP(N154,Sistema_Puntos!$Q$5:$Y$43,'Auxiliar General'!J$5,FALSE)</f>
        <v>0</v>
      </c>
      <c r="P154" s="26" t="str">
        <f>+IF(VLOOKUP($B154,'Lista Puestos Valorados'!$B$11:$BK$510,MATCH('Auxiliar General'!J$4,'Lista Puestos Valorados'!$B$10:$BK$10,0),0)="","No relevante",VLOOKUP($B154,'Lista Puestos Valorados'!$B$11:$BK$510,MATCH('Auxiliar General'!J$4,'Lista Puestos Valorados'!$B$10:$BK$10,0),0))</f>
        <v>No relevante</v>
      </c>
      <c r="Q154" s="26">
        <f>+HLOOKUP(P154,Sistema_Puntos!$Q$5:$Y$43,'Auxiliar General'!L$5,FALSE)</f>
        <v>0</v>
      </c>
      <c r="R154" s="26" t="str">
        <f>+IF(VLOOKUP($B154,'Lista Puestos Valorados'!$B$11:$BK$510,MATCH('Auxiliar General'!L$4,'Lista Puestos Valorados'!$B$10:$BK$10,0),0)="","No relevante",VLOOKUP($B154,'Lista Puestos Valorados'!$B$11:$BK$510,MATCH('Auxiliar General'!L$4,'Lista Puestos Valorados'!$B$10:$BK$10,0),0))</f>
        <v>No relevante</v>
      </c>
      <c r="S154" s="26">
        <f>+HLOOKUP(R154,Sistema_Puntos!$Q$5:$Y$43,'Auxiliar General'!N$5,FALSE)</f>
        <v>0</v>
      </c>
      <c r="T154" s="26" t="str">
        <f>+IF(VLOOKUP($B154,'Lista Puestos Valorados'!$B$11:$BK$510,MATCH('Auxiliar General'!N$4,'Lista Puestos Valorados'!$B$10:$BK$10,0),0)="","No relevante",VLOOKUP($B154,'Lista Puestos Valorados'!$B$11:$BK$510,MATCH('Auxiliar General'!N$4,'Lista Puestos Valorados'!$B$10:$BK$10,0),0))</f>
        <v>No relevante</v>
      </c>
      <c r="U154" s="26">
        <f>+HLOOKUP(T154,Sistema_Puntos!$Q$5:$Y$43,'Auxiliar General'!P$5,FALSE)</f>
        <v>0</v>
      </c>
      <c r="V154" s="26" t="str">
        <f>+IF(VLOOKUP($B154,'Lista Puestos Valorados'!$B$11:$BK$510,MATCH('Auxiliar General'!P$4,'Lista Puestos Valorados'!$B$10:$BK$10,0),0)="","No relevante",VLOOKUP($B154,'Lista Puestos Valorados'!$B$11:$BK$510,MATCH('Auxiliar General'!P$4,'Lista Puestos Valorados'!$B$10:$BK$10,0),0))</f>
        <v>No relevante</v>
      </c>
      <c r="W154" s="26">
        <f>+HLOOKUP(V154,Sistema_Puntos!$Q$5:$Y$43,'Auxiliar General'!R$5,FALSE)</f>
        <v>0</v>
      </c>
      <c r="X154" s="26" t="str">
        <f>+IF(VLOOKUP($B154,'Lista Puestos Valorados'!$B$11:$BK$510,MATCH('Auxiliar General'!R$4,'Lista Puestos Valorados'!$B$10:$BK$10,0),0)="","No relevante",VLOOKUP($B154,'Lista Puestos Valorados'!$B$11:$BK$510,MATCH('Auxiliar General'!R$4,'Lista Puestos Valorados'!$B$10:$BK$10,0),0))</f>
        <v>No relevante</v>
      </c>
      <c r="Y154" s="26">
        <f>+HLOOKUP(X154,Sistema_Puntos!$Q$5:$Y$43,'Auxiliar General'!T$5,FALSE)</f>
        <v>0</v>
      </c>
      <c r="Z154" s="26" t="str">
        <f>+IF(VLOOKUP($B154,'Lista Puestos Valorados'!$B$11:$BK$510,MATCH('Auxiliar General'!T$4,'Lista Puestos Valorados'!$B$10:$BK$10,0),0)="","No relevante",VLOOKUP($B154,'Lista Puestos Valorados'!$B$11:$BK$510,MATCH('Auxiliar General'!T$4,'Lista Puestos Valorados'!$B$10:$BK$10,0),0))</f>
        <v>No relevante</v>
      </c>
      <c r="AA154" s="26">
        <f>+HLOOKUP(Z154,Sistema_Puntos!$Q$5:$Y$43,'Auxiliar General'!V$5,FALSE)</f>
        <v>0</v>
      </c>
      <c r="AB154" s="26" t="str">
        <f>+IF(VLOOKUP($B154,'Lista Puestos Valorados'!$B$11:$BK$510,MATCH('Auxiliar General'!V$4,'Lista Puestos Valorados'!$B$10:$BK$10,0),0)="","No relevante",VLOOKUP($B154,'Lista Puestos Valorados'!$B$11:$BK$510,MATCH('Auxiliar General'!V$4,'Lista Puestos Valorados'!$B$10:$BK$10,0),0))</f>
        <v>No relevante</v>
      </c>
      <c r="AC154" s="26">
        <f>+HLOOKUP(AB154,Sistema_Puntos!$Q$5:$Y$43,'Auxiliar General'!X$5,FALSE)</f>
        <v>0</v>
      </c>
      <c r="AD154" s="26" t="str">
        <f>+IF(VLOOKUP($B154,'Lista Puestos Valorados'!$B$11:$BK$510,MATCH('Auxiliar General'!X$4,'Lista Puestos Valorados'!$B$10:$BK$10,0),0)="","No relevante",VLOOKUP($B154,'Lista Puestos Valorados'!$B$11:$BK$510,MATCH('Auxiliar General'!X$4,'Lista Puestos Valorados'!$B$10:$BK$10,0),0))</f>
        <v>No relevante</v>
      </c>
      <c r="AE154" s="26">
        <f>+HLOOKUP(AD154,Sistema_Puntos!$Q$5:$Y$43,'Auxiliar General'!Z$5,FALSE)</f>
        <v>0</v>
      </c>
      <c r="AF154" s="26" t="str">
        <f>+IF(VLOOKUP($B154,'Lista Puestos Valorados'!$B$11:$BK$510,MATCH('Auxiliar General'!Z$4,'Lista Puestos Valorados'!$B$10:$BK$10,0),0)="","No relevante",VLOOKUP($B154,'Lista Puestos Valorados'!$B$11:$BK$510,MATCH('Auxiliar General'!Z$4,'Lista Puestos Valorados'!$B$10:$BK$10,0),0))</f>
        <v>No relevante</v>
      </c>
      <c r="AG154" s="26">
        <f>+HLOOKUP(AF154,Sistema_Puntos!$Q$5:$Y$43,'Auxiliar General'!AB$5,FALSE)</f>
        <v>0</v>
      </c>
      <c r="AH154" s="26" t="str">
        <f>+IF(VLOOKUP($B154,'Lista Puestos Valorados'!$B$11:$BK$510,MATCH('Auxiliar General'!AB$4,'Lista Puestos Valorados'!$B$10:$BK$10,0),0)="","No relevante",VLOOKUP($B154,'Lista Puestos Valorados'!$B$11:$BK$510,MATCH('Auxiliar General'!AB$4,'Lista Puestos Valorados'!$B$10:$BK$10,0),0))</f>
        <v>No relevante</v>
      </c>
      <c r="AI154" s="26">
        <f>+HLOOKUP(AH154,Sistema_Puntos!$Q$5:$Y$43,'Auxiliar General'!AD$5,FALSE)</f>
        <v>0</v>
      </c>
      <c r="AJ154" s="26" t="str">
        <f>+IF(VLOOKUP($B154,'Lista Puestos Valorados'!$B$11:$BK$510,MATCH('Auxiliar General'!AD$4,'Lista Puestos Valorados'!$B$10:$BK$10,0),0)="","No relevante",VLOOKUP($B154,'Lista Puestos Valorados'!$B$11:$BK$510,MATCH('Auxiliar General'!AD$4,'Lista Puestos Valorados'!$B$10:$BK$10,0),0))</f>
        <v>No relevante</v>
      </c>
      <c r="AK154" s="26">
        <f>+HLOOKUP(AJ154,Sistema_Puntos!$Q$5:$Y$43,'Auxiliar General'!AF$5,FALSE)</f>
        <v>0</v>
      </c>
      <c r="AL154" s="26" t="str">
        <f>+IF(VLOOKUP($B154,'Lista Puestos Valorados'!$B$11:$BK$510,MATCH('Auxiliar General'!AF$4,'Lista Puestos Valorados'!$B$10:$BK$10,0),0)="","No relevante",VLOOKUP($B154,'Lista Puestos Valorados'!$B$11:$BK$510,MATCH('Auxiliar General'!AF$4,'Lista Puestos Valorados'!$B$10:$BK$10,0),0))</f>
        <v>No relevante</v>
      </c>
      <c r="AM154" s="26">
        <f>+HLOOKUP(AL154,Sistema_Puntos!$Q$5:$Y$43,'Auxiliar General'!AH$5,FALSE)</f>
        <v>0</v>
      </c>
      <c r="AN154" s="26" t="str">
        <f>+IF(VLOOKUP($B154,'Lista Puestos Valorados'!$B$11:$BK$510,MATCH('Auxiliar General'!AH$4,'Lista Puestos Valorados'!$B$10:$BK$10,0),0)="","No relevante",VLOOKUP($B154,'Lista Puestos Valorados'!$B$11:$BK$510,MATCH('Auxiliar General'!AH$4,'Lista Puestos Valorados'!$B$10:$BK$10,0),0))</f>
        <v>No relevante</v>
      </c>
      <c r="AO154" s="26">
        <f>+HLOOKUP(AN154,Sistema_Puntos!$Q$5:$Y$43,'Auxiliar General'!AJ$5,FALSE)</f>
        <v>0</v>
      </c>
      <c r="AP154" s="26" t="str">
        <f>+IF(VLOOKUP($B154,'Lista Puestos Valorados'!$B$11:$BK$510,MATCH('Auxiliar General'!AJ$4,'Lista Puestos Valorados'!$B$10:$BK$10,0),0)="","No relevante",VLOOKUP($B154,'Lista Puestos Valorados'!$B$11:$BK$510,MATCH('Auxiliar General'!AJ$4,'Lista Puestos Valorados'!$B$10:$BK$10,0),0))</f>
        <v>No relevante</v>
      </c>
      <c r="AQ154" s="26">
        <f>+HLOOKUP(AP154,Sistema_Puntos!$Q$5:$Y$43,'Auxiliar General'!AL$5,FALSE)</f>
        <v>0</v>
      </c>
      <c r="AR154" s="26" t="str">
        <f>+IF(VLOOKUP($B154,'Lista Puestos Valorados'!$B$11:$BK$510,MATCH('Auxiliar General'!AL$4,'Lista Puestos Valorados'!$B$10:$BK$10,0),0)="","No relevante",VLOOKUP($B154,'Lista Puestos Valorados'!$B$11:$BK$510,MATCH('Auxiliar General'!AL$4,'Lista Puestos Valorados'!$B$10:$BK$10,0),0))</f>
        <v>No relevante</v>
      </c>
      <c r="AS154" s="26">
        <f>+HLOOKUP(AR154,Sistema_Puntos!$Q$5:$Y$43,'Auxiliar General'!AN$5,FALSE)</f>
        <v>0</v>
      </c>
      <c r="AT154" s="26" t="str">
        <f>+IF(VLOOKUP($B154,'Lista Puestos Valorados'!$B$11:$BK$510,MATCH('Auxiliar General'!AN$4,'Lista Puestos Valorados'!$B$10:$BK$10,0),0)="","No relevante",VLOOKUP($B154,'Lista Puestos Valorados'!$B$11:$BK$510,MATCH('Auxiliar General'!AN$4,'Lista Puestos Valorados'!$B$10:$BK$10,0),0))</f>
        <v>No relevante</v>
      </c>
      <c r="AU154" s="26">
        <f>+HLOOKUP(AT154,Sistema_Puntos!$Q$5:$Y$43,'Auxiliar General'!AP$5,FALSE)</f>
        <v>0</v>
      </c>
      <c r="AV154" s="26" t="str">
        <f>+IF(VLOOKUP($B154,'Lista Puestos Valorados'!$B$11:$BK$510,MATCH('Auxiliar General'!AP$4,'Lista Puestos Valorados'!$B$10:$BK$10,0),0)="","No relevante",VLOOKUP($B154,'Lista Puestos Valorados'!$B$11:$BK$510,MATCH('Auxiliar General'!AP$4,'Lista Puestos Valorados'!$B$10:$BK$10,0),0))</f>
        <v>No relevante</v>
      </c>
      <c r="AW154" s="26">
        <f>+HLOOKUP(AV154,Sistema_Puntos!$Q$5:$Y$43,'Auxiliar General'!AR$5,FALSE)</f>
        <v>0</v>
      </c>
      <c r="AX154" s="26" t="str">
        <f>+IF(VLOOKUP($B154,'Lista Puestos Valorados'!$B$11:$BK$510,MATCH('Auxiliar General'!AR$4,'Lista Puestos Valorados'!$B$10:$BK$10,0),0)="","No relevante",VLOOKUP($B154,'Lista Puestos Valorados'!$B$11:$BK$510,MATCH('Auxiliar General'!AR$4,'Lista Puestos Valorados'!$B$10:$BK$10,0),0))</f>
        <v>No relevante</v>
      </c>
      <c r="AY154" s="26">
        <f>+HLOOKUP(AX154,Sistema_Puntos!$Q$5:$Y$43,'Auxiliar General'!AT$5,FALSE)</f>
        <v>0</v>
      </c>
      <c r="AZ154" s="26" t="str">
        <f>+IF(VLOOKUP($B154,'Lista Puestos Valorados'!$B$11:$BK$510,MATCH('Auxiliar General'!AT$4,'Lista Puestos Valorados'!$B$10:$BK$10,0),0)="","No relevante",VLOOKUP($B154,'Lista Puestos Valorados'!$B$11:$BK$510,MATCH('Auxiliar General'!AT$4,'Lista Puestos Valorados'!$B$10:$BK$10,0),0))</f>
        <v>No relevante</v>
      </c>
      <c r="BA154" s="26">
        <f>+HLOOKUP(AZ154,Sistema_Puntos!$Q$5:$Y$43,'Auxiliar General'!AV$5,FALSE)</f>
        <v>0</v>
      </c>
      <c r="BB154" s="26" t="str">
        <f>+IF(VLOOKUP($B154,'Lista Puestos Valorados'!$B$11:$BK$510,MATCH('Auxiliar General'!AV$4,'Lista Puestos Valorados'!$B$10:$BK$10,0),0)="","No relevante",VLOOKUP($B154,'Lista Puestos Valorados'!$B$11:$BK$510,MATCH('Auxiliar General'!AV$4,'Lista Puestos Valorados'!$B$10:$BK$10,0),0))</f>
        <v>No relevante</v>
      </c>
      <c r="BC154" s="26">
        <f>+HLOOKUP(BB154,Sistema_Puntos!$Q$5:$Y$43,'Auxiliar General'!AX$5,FALSE)</f>
        <v>0</v>
      </c>
      <c r="BD154" s="26" t="str">
        <f>+IF(VLOOKUP($B154,'Lista Puestos Valorados'!$B$11:$BK$510,MATCH('Auxiliar General'!AX$4,'Lista Puestos Valorados'!$B$10:$BK$10,0),0)="","No relevante",VLOOKUP($B154,'Lista Puestos Valorados'!$B$11:$BK$510,MATCH('Auxiliar General'!AX$4,'Lista Puestos Valorados'!$B$10:$BK$10,0),0))</f>
        <v>No relevante</v>
      </c>
      <c r="BE154" s="26">
        <f>+HLOOKUP(BD154,Sistema_Puntos!$Q$5:$Y$43,'Auxiliar General'!AZ$5,FALSE)</f>
        <v>0</v>
      </c>
      <c r="BF154" s="26" t="str">
        <f>+IF(VLOOKUP($B154,'Lista Puestos Valorados'!$B$11:$BK$510,MATCH('Auxiliar General'!AZ$4,'Lista Puestos Valorados'!$B$10:$BK$10,0),0)="","No relevante",VLOOKUP($B154,'Lista Puestos Valorados'!$B$11:$BK$510,MATCH('Auxiliar General'!AZ$4,'Lista Puestos Valorados'!$B$10:$BK$10,0),0))</f>
        <v>No relevante</v>
      </c>
      <c r="BG154" s="26">
        <f>+HLOOKUP(BF154,Sistema_Puntos!$Q$5:$Y$43,'Auxiliar General'!BB$5,FALSE)</f>
        <v>0</v>
      </c>
      <c r="BH154" s="26" t="str">
        <f>+IF(VLOOKUP($B154,'Lista Puestos Valorados'!$B$11:$BK$510,MATCH('Auxiliar General'!BB$4,'Lista Puestos Valorados'!$B$10:$BK$10,0),0)="","No relevante",VLOOKUP($B154,'Lista Puestos Valorados'!$B$11:$BK$510,MATCH('Auxiliar General'!BB$4,'Lista Puestos Valorados'!$B$10:$BK$10,0),0))</f>
        <v>No relevante</v>
      </c>
      <c r="BI154" s="26">
        <f>+HLOOKUP(BH154,Sistema_Puntos!$Q$5:$Y$43,'Auxiliar General'!BD$5,FALSE)</f>
        <v>0</v>
      </c>
      <c r="BJ154" s="26" t="str">
        <f>+IF(VLOOKUP($B154,'Lista Puestos Valorados'!$B$11:$BK$510,MATCH('Auxiliar General'!BD$4,'Lista Puestos Valorados'!$B$10:$BK$10,0),0)="","No relevante",VLOOKUP($B154,'Lista Puestos Valorados'!$B$11:$BK$510,MATCH('Auxiliar General'!BD$4,'Lista Puestos Valorados'!$B$10:$BK$10,0),0))</f>
        <v>No relevante</v>
      </c>
      <c r="BK154" s="26">
        <f>+HLOOKUP(BJ154,Sistema_Puntos!$Q$5:$Y$43,'Auxiliar General'!BF$5,FALSE)</f>
        <v>0</v>
      </c>
      <c r="BL154" s="26" t="str">
        <f>+IF(VLOOKUP($B154,'Lista Puestos Valorados'!$B$11:$BK$510,MATCH('Auxiliar General'!BF$4,'Lista Puestos Valorados'!$B$10:$BK$10,0),0)="","No relevante",VLOOKUP($B154,'Lista Puestos Valorados'!$B$11:$BK$510,MATCH('Auxiliar General'!BF$4,'Lista Puestos Valorados'!$B$10:$BK$10,0),0))</f>
        <v>No relevante</v>
      </c>
      <c r="BM154" s="26">
        <f>+HLOOKUP(BL154,Sistema_Puntos!$Q$5:$Y$43,'Auxiliar General'!BH$5,FALSE)</f>
        <v>0</v>
      </c>
      <c r="BN154" s="26" t="str">
        <f>+IF(VLOOKUP($B154,'Lista Puestos Valorados'!$B$11:$BK$510,MATCH('Auxiliar General'!BH$4,'Lista Puestos Valorados'!$B$10:$BK$10,0),0)="","No relevante",VLOOKUP($B154,'Lista Puestos Valorados'!$B$11:$BK$510,MATCH('Auxiliar General'!BH$4,'Lista Puestos Valorados'!$B$10:$BK$10,0),0))</f>
        <v>No relevante</v>
      </c>
      <c r="BO154" s="26">
        <f>+HLOOKUP(BN154,Sistema_Puntos!$Q$5:$Y$43,'Auxiliar General'!BJ$5,FALSE)</f>
        <v>0</v>
      </c>
      <c r="BP154" s="26" t="str">
        <f>+IF(VLOOKUP($B154,'Lista Puestos Valorados'!$B$11:$BK$510,MATCH('Auxiliar General'!BJ$4,'Lista Puestos Valorados'!$B$10:$BK$10,0),0)="","No relevante",VLOOKUP($B154,'Lista Puestos Valorados'!$B$11:$BK$510,MATCH('Auxiliar General'!BJ$4,'Lista Puestos Valorados'!$B$10:$BK$10,0),0))</f>
        <v>No relevante</v>
      </c>
      <c r="BQ154" s="26">
        <f>+HLOOKUP(BP154,Sistema_Puntos!$Q$5:$Y$43,'Auxiliar General'!BL$5,FALSE)</f>
        <v>0</v>
      </c>
      <c r="BR154" s="26" t="str">
        <f>+IF(VLOOKUP($B154,'Lista Puestos Valorados'!$B$11:$BK$510,MATCH('Auxiliar General'!BL$4,'Lista Puestos Valorados'!$B$10:$BK$10,0),0)="","No relevante",VLOOKUP($B154,'Lista Puestos Valorados'!$B$11:$BK$510,MATCH('Auxiliar General'!BL$4,'Lista Puestos Valorados'!$B$10:$BK$10,0),0))</f>
        <v>No relevante</v>
      </c>
      <c r="BS154" s="26">
        <f>+HLOOKUP(BR154,Sistema_Puntos!$Q$5:$Y$43,'Auxiliar General'!BN$5,FALSE)</f>
        <v>0</v>
      </c>
      <c r="BT154" s="26" t="str">
        <f>+IF(VLOOKUP($B154,'Lista Puestos Valorados'!$B$11:$BK$510,MATCH('Auxiliar General'!BN$4,'Lista Puestos Valorados'!$B$10:$BK$10,0),0)="","No relevante",VLOOKUP($B154,'Lista Puestos Valorados'!$B$11:$BK$510,MATCH('Auxiliar General'!BN$4,'Lista Puestos Valorados'!$B$10:$BK$10,0),0))</f>
        <v>No relevante</v>
      </c>
      <c r="BU154" s="26">
        <f>+HLOOKUP(BT154,Sistema_Puntos!$Q$5:$Y$43,'Auxiliar General'!BP$5,FALSE)</f>
        <v>0</v>
      </c>
      <c r="BV154" s="26" t="str">
        <f>+IF(VLOOKUP($B154,'Lista Puestos Valorados'!$B$11:$BK$510,MATCH('Auxiliar General'!BP$4,'Lista Puestos Valorados'!$B$10:$BK$10,0),0)="","No relevante",VLOOKUP($B154,'Lista Puestos Valorados'!$B$11:$BK$510,MATCH('Auxiliar General'!BP$4,'Lista Puestos Valorados'!$B$10:$BK$10,0),0))</f>
        <v>No relevante</v>
      </c>
      <c r="BW154" s="26">
        <f>+HLOOKUP(BV154,Sistema_Puntos!$Q$5:$Y$43,'Auxiliar General'!BR$5,FALSE)</f>
        <v>0</v>
      </c>
      <c r="BX154" s="26" t="str">
        <f>+IF(VLOOKUP($B154,'Lista Puestos Valorados'!$B$11:$BK$510,MATCH('Auxiliar General'!BR$4,'Lista Puestos Valorados'!$B$10:$BK$10,0),0)="","No relevante",VLOOKUP($B154,'Lista Puestos Valorados'!$B$11:$BK$510,MATCH('Auxiliar General'!BR$4,'Lista Puestos Valorados'!$B$10:$BK$10,0),0))</f>
        <v>No relevante</v>
      </c>
      <c r="BY154" s="26">
        <f>+HLOOKUP(BX154,Sistema_Puntos!$Q$5:$Y$43,'Auxiliar General'!BT$5,FALSE)</f>
        <v>0</v>
      </c>
      <c r="BZ154" s="26" t="str">
        <f>+IF(VLOOKUP($B154,'Lista Puestos Valorados'!$B$11:$BK$510,MATCH('Auxiliar General'!BT$4,'Lista Puestos Valorados'!$B$10:$BK$10,0),0)="","No relevante",VLOOKUP($B154,'Lista Puestos Valorados'!$B$11:$BK$510,MATCH('Auxiliar General'!BT$4,'Lista Puestos Valorados'!$B$10:$BK$10,0),0))</f>
        <v>No relevante</v>
      </c>
      <c r="CA154" s="26">
        <f>+HLOOKUP(BZ154,Sistema_Puntos!$Q$5:$Y$43,'Auxiliar General'!BV$5,FALSE)</f>
        <v>0</v>
      </c>
      <c r="CB154" s="26" t="str">
        <f>+IF(VLOOKUP($B154,'Lista Puestos Valorados'!$B$11:$BK$510,MATCH('Auxiliar General'!BV$4,'Lista Puestos Valorados'!$B$10:$BK$10,0),0)="","No relevante",VLOOKUP($B154,'Lista Puestos Valorados'!$B$11:$BK$510,MATCH('Auxiliar General'!BV$4,'Lista Puestos Valorados'!$B$10:$BK$10,0),0))</f>
        <v>No relevante</v>
      </c>
      <c r="CC154" s="26">
        <f>+HLOOKUP(CB154,Sistema_Puntos!$Q$5:$Y$43,'Auxiliar General'!BX$5,FALSE)</f>
        <v>0</v>
      </c>
      <c r="CD154" s="26" t="str">
        <f>+IF(VLOOKUP($B154,'Lista Puestos Valorados'!$B$11:$BK$510,MATCH('Auxiliar General'!BX$4,'Lista Puestos Valorados'!$B$10:$BK$10,0),0)="","No relevante",VLOOKUP($B154,'Lista Puestos Valorados'!$B$11:$BK$510,MATCH('Auxiliar General'!BX$4,'Lista Puestos Valorados'!$B$10:$BK$10,0),0))</f>
        <v>No relevante</v>
      </c>
      <c r="CE154" s="26">
        <f>+HLOOKUP(CD154,Sistema_Puntos!$Q$5:$Y$43,'Auxiliar General'!BZ$5,FALSE)</f>
        <v>0</v>
      </c>
      <c r="CF154" s="26" t="str">
        <f>+IF(VLOOKUP($B154,'Lista Puestos Valorados'!$B$11:$BK$510,MATCH('Auxiliar General'!BZ$4,'Lista Puestos Valorados'!$B$10:$BK$10,0),0)="","No relevante",VLOOKUP($B154,'Lista Puestos Valorados'!$B$11:$BK$510,MATCH('Auxiliar General'!BZ$4,'Lista Puestos Valorados'!$B$10:$BK$10,0),0))</f>
        <v>No relevante</v>
      </c>
      <c r="CG154" s="26">
        <f>+HLOOKUP(CF154,Sistema_Puntos!$Q$5:$Y$43,'Auxiliar General'!CB$5,FALSE)</f>
        <v>0</v>
      </c>
      <c r="CH154" s="29"/>
      <c r="CI154" s="29"/>
    </row>
    <row r="155" spans="2:87" ht="17.55" customHeight="1">
      <c r="B155" s="26">
        <f>+'Listado de Puestos'!B155</f>
        <v>145</v>
      </c>
      <c r="C155" s="26" t="str">
        <f>+IF('Lista Puestos Valorados'!C155="","",'Lista Puestos Valorados'!C155)</f>
        <v/>
      </c>
      <c r="D155" s="26" t="str">
        <f>+IF('Lista Puestos Valorados'!D155="","",'Lista Puestos Valorados'!D155)</f>
        <v/>
      </c>
      <c r="E155" s="26" t="str">
        <f>+IF('Lista Puestos Valorados'!E155="","",'Lista Puestos Valorados'!E155)</f>
        <v/>
      </c>
      <c r="F155" s="26" t="str">
        <f>+IF('Lista Puestos Valorados'!F155="","",'Lista Puestos Valorados'!F155)</f>
        <v/>
      </c>
      <c r="G155" s="26" t="str">
        <f>+IF('Lista Puestos Valorados'!G155="","",'Lista Puestos Valorados'!G155)</f>
        <v/>
      </c>
      <c r="H155" s="26" t="str">
        <f>+IF('Lista Puestos Valorados'!H155="","",'Lista Puestos Valorados'!H155)</f>
        <v/>
      </c>
      <c r="I155" s="26" t="str">
        <f>+IF('Lista Puestos Valorados'!I155="","",'Lista Puestos Valorados'!I155)</f>
        <v/>
      </c>
      <c r="J155" s="118" t="e">
        <f t="array" ref="J155">+IF(L155="","",_xlfn.IFS(L155&lt;='Cortes de Agrupacion'!$F$15,'Cortes de Agrupacion'!$E$15,'Resultados General'!L155&lt;='Cortes de Agrupacion'!$F$14,'Cortes de Agrupacion'!$E$14,'Resultados General'!L155&lt;='Cortes de Agrupacion'!$F$13,'Cortes de Agrupacion'!$E$13,L155&lt;='Cortes de Agrupacion'!$F$12,'Cortes de Agrupacion'!$E$12,'Resultados General'!L155&lt;='Cortes de Agrupacion'!$F$11,'Cortes de Agrupacion'!$E$11,'Resultados General'!L155&lt;='Cortes de Agrupacion'!$F$10,'Cortes de Agrupacion'!$E$10,'Resultados General'!L155&lt;='Cortes de Agrupacion'!$F$9,'Cortes de Agrupacion'!$E$9,'Resultados General'!L155&lt;='Cortes de Agrupacion'!$F$8,'Cortes de Agrupacion'!$E$8,'Resultados General'!L155&lt;='Cortes de Agrupacion'!$F$7,'Cortes de Agrupacion'!$E$7,'Resultados General'!L155&lt;='Cortes de Agrupacion'!$F$6,'Cortes de Agrupacion'!$E$6))</f>
        <v>#VALUE!</v>
      </c>
      <c r="K155" s="118" t="str">
        <f t="shared" si="4"/>
        <v/>
      </c>
      <c r="L155" s="124" t="e">
        <f>#VALUE!</f>
        <v>#VALUE!</v>
      </c>
      <c r="M155" s="26" t="e">
        <f ca="1">+_xlfn.IFNA(VLOOKUP(C155,'Distribución de puestos'!$B$8:$I$507,8,0),"")</f>
        <v>#NAME?</v>
      </c>
      <c r="N155" s="26" t="str">
        <f>+IF(VLOOKUP($B155,'Lista Puestos Valorados'!$B$11:$BK$510,MATCH('Auxiliar General'!H$4,'Lista Puestos Valorados'!$B$10:$BK$10,0),0)="","No relevante",VLOOKUP($B155,'Lista Puestos Valorados'!$B$11:$BK$510,MATCH('Auxiliar General'!H$4,'Lista Puestos Valorados'!$B$10:$BK$10,0),0))</f>
        <v>No relevante</v>
      </c>
      <c r="O155" s="26">
        <f>+HLOOKUP(N155,Sistema_Puntos!$Q$5:$Y$43,'Auxiliar General'!J$5,FALSE)</f>
        <v>0</v>
      </c>
      <c r="P155" s="26" t="str">
        <f>+IF(VLOOKUP($B155,'Lista Puestos Valorados'!$B$11:$BK$510,MATCH('Auxiliar General'!J$4,'Lista Puestos Valorados'!$B$10:$BK$10,0),0)="","No relevante",VLOOKUP($B155,'Lista Puestos Valorados'!$B$11:$BK$510,MATCH('Auxiliar General'!J$4,'Lista Puestos Valorados'!$B$10:$BK$10,0),0))</f>
        <v>No relevante</v>
      </c>
      <c r="Q155" s="26">
        <f>+HLOOKUP(P155,Sistema_Puntos!$Q$5:$Y$43,'Auxiliar General'!L$5,FALSE)</f>
        <v>0</v>
      </c>
      <c r="R155" s="26" t="str">
        <f>+IF(VLOOKUP($B155,'Lista Puestos Valorados'!$B$11:$BK$510,MATCH('Auxiliar General'!L$4,'Lista Puestos Valorados'!$B$10:$BK$10,0),0)="","No relevante",VLOOKUP($B155,'Lista Puestos Valorados'!$B$11:$BK$510,MATCH('Auxiliar General'!L$4,'Lista Puestos Valorados'!$B$10:$BK$10,0),0))</f>
        <v>No relevante</v>
      </c>
      <c r="S155" s="26">
        <f>+HLOOKUP(R155,Sistema_Puntos!$Q$5:$Y$43,'Auxiliar General'!N$5,FALSE)</f>
        <v>0</v>
      </c>
      <c r="T155" s="26" t="str">
        <f>+IF(VLOOKUP($B155,'Lista Puestos Valorados'!$B$11:$BK$510,MATCH('Auxiliar General'!N$4,'Lista Puestos Valorados'!$B$10:$BK$10,0),0)="","No relevante",VLOOKUP($B155,'Lista Puestos Valorados'!$B$11:$BK$510,MATCH('Auxiliar General'!N$4,'Lista Puestos Valorados'!$B$10:$BK$10,0),0))</f>
        <v>No relevante</v>
      </c>
      <c r="U155" s="26">
        <f>+HLOOKUP(T155,Sistema_Puntos!$Q$5:$Y$43,'Auxiliar General'!P$5,FALSE)</f>
        <v>0</v>
      </c>
      <c r="V155" s="26" t="str">
        <f>+IF(VLOOKUP($B155,'Lista Puestos Valorados'!$B$11:$BK$510,MATCH('Auxiliar General'!P$4,'Lista Puestos Valorados'!$B$10:$BK$10,0),0)="","No relevante",VLOOKUP($B155,'Lista Puestos Valorados'!$B$11:$BK$510,MATCH('Auxiliar General'!P$4,'Lista Puestos Valorados'!$B$10:$BK$10,0),0))</f>
        <v>No relevante</v>
      </c>
      <c r="W155" s="26">
        <f>+HLOOKUP(V155,Sistema_Puntos!$Q$5:$Y$43,'Auxiliar General'!R$5,FALSE)</f>
        <v>0</v>
      </c>
      <c r="X155" s="26" t="str">
        <f>+IF(VLOOKUP($B155,'Lista Puestos Valorados'!$B$11:$BK$510,MATCH('Auxiliar General'!R$4,'Lista Puestos Valorados'!$B$10:$BK$10,0),0)="","No relevante",VLOOKUP($B155,'Lista Puestos Valorados'!$B$11:$BK$510,MATCH('Auxiliar General'!R$4,'Lista Puestos Valorados'!$B$10:$BK$10,0),0))</f>
        <v>No relevante</v>
      </c>
      <c r="Y155" s="26">
        <f>+HLOOKUP(X155,Sistema_Puntos!$Q$5:$Y$43,'Auxiliar General'!T$5,FALSE)</f>
        <v>0</v>
      </c>
      <c r="Z155" s="26" t="str">
        <f>+IF(VLOOKUP($B155,'Lista Puestos Valorados'!$B$11:$BK$510,MATCH('Auxiliar General'!T$4,'Lista Puestos Valorados'!$B$10:$BK$10,0),0)="","No relevante",VLOOKUP($B155,'Lista Puestos Valorados'!$B$11:$BK$510,MATCH('Auxiliar General'!T$4,'Lista Puestos Valorados'!$B$10:$BK$10,0),0))</f>
        <v>No relevante</v>
      </c>
      <c r="AA155" s="26">
        <f>+HLOOKUP(Z155,Sistema_Puntos!$Q$5:$Y$43,'Auxiliar General'!V$5,FALSE)</f>
        <v>0</v>
      </c>
      <c r="AB155" s="26" t="str">
        <f>+IF(VLOOKUP($B155,'Lista Puestos Valorados'!$B$11:$BK$510,MATCH('Auxiliar General'!V$4,'Lista Puestos Valorados'!$B$10:$BK$10,0),0)="","No relevante",VLOOKUP($B155,'Lista Puestos Valorados'!$B$11:$BK$510,MATCH('Auxiliar General'!V$4,'Lista Puestos Valorados'!$B$10:$BK$10,0),0))</f>
        <v>No relevante</v>
      </c>
      <c r="AC155" s="26">
        <f>+HLOOKUP(AB155,Sistema_Puntos!$Q$5:$Y$43,'Auxiliar General'!X$5,FALSE)</f>
        <v>0</v>
      </c>
      <c r="AD155" s="26" t="str">
        <f>+IF(VLOOKUP($B155,'Lista Puestos Valorados'!$B$11:$BK$510,MATCH('Auxiliar General'!X$4,'Lista Puestos Valorados'!$B$10:$BK$10,0),0)="","No relevante",VLOOKUP($B155,'Lista Puestos Valorados'!$B$11:$BK$510,MATCH('Auxiliar General'!X$4,'Lista Puestos Valorados'!$B$10:$BK$10,0),0))</f>
        <v>No relevante</v>
      </c>
      <c r="AE155" s="26">
        <f>+HLOOKUP(AD155,Sistema_Puntos!$Q$5:$Y$43,'Auxiliar General'!Z$5,FALSE)</f>
        <v>0</v>
      </c>
      <c r="AF155" s="26" t="str">
        <f>+IF(VLOOKUP($B155,'Lista Puestos Valorados'!$B$11:$BK$510,MATCH('Auxiliar General'!Z$4,'Lista Puestos Valorados'!$B$10:$BK$10,0),0)="","No relevante",VLOOKUP($B155,'Lista Puestos Valorados'!$B$11:$BK$510,MATCH('Auxiliar General'!Z$4,'Lista Puestos Valorados'!$B$10:$BK$10,0),0))</f>
        <v>No relevante</v>
      </c>
      <c r="AG155" s="26">
        <f>+HLOOKUP(AF155,Sistema_Puntos!$Q$5:$Y$43,'Auxiliar General'!AB$5,FALSE)</f>
        <v>0</v>
      </c>
      <c r="AH155" s="26" t="str">
        <f>+IF(VLOOKUP($B155,'Lista Puestos Valorados'!$B$11:$BK$510,MATCH('Auxiliar General'!AB$4,'Lista Puestos Valorados'!$B$10:$BK$10,0),0)="","No relevante",VLOOKUP($B155,'Lista Puestos Valorados'!$B$11:$BK$510,MATCH('Auxiliar General'!AB$4,'Lista Puestos Valorados'!$B$10:$BK$10,0),0))</f>
        <v>No relevante</v>
      </c>
      <c r="AI155" s="26">
        <f>+HLOOKUP(AH155,Sistema_Puntos!$Q$5:$Y$43,'Auxiliar General'!AD$5,FALSE)</f>
        <v>0</v>
      </c>
      <c r="AJ155" s="26" t="str">
        <f>+IF(VLOOKUP($B155,'Lista Puestos Valorados'!$B$11:$BK$510,MATCH('Auxiliar General'!AD$4,'Lista Puestos Valorados'!$B$10:$BK$10,0),0)="","No relevante",VLOOKUP($B155,'Lista Puestos Valorados'!$B$11:$BK$510,MATCH('Auxiliar General'!AD$4,'Lista Puestos Valorados'!$B$10:$BK$10,0),0))</f>
        <v>No relevante</v>
      </c>
      <c r="AK155" s="26">
        <f>+HLOOKUP(AJ155,Sistema_Puntos!$Q$5:$Y$43,'Auxiliar General'!AF$5,FALSE)</f>
        <v>0</v>
      </c>
      <c r="AL155" s="26" t="str">
        <f>+IF(VLOOKUP($B155,'Lista Puestos Valorados'!$B$11:$BK$510,MATCH('Auxiliar General'!AF$4,'Lista Puestos Valorados'!$B$10:$BK$10,0),0)="","No relevante",VLOOKUP($B155,'Lista Puestos Valorados'!$B$11:$BK$510,MATCH('Auxiliar General'!AF$4,'Lista Puestos Valorados'!$B$10:$BK$10,0),0))</f>
        <v>No relevante</v>
      </c>
      <c r="AM155" s="26">
        <f>+HLOOKUP(AL155,Sistema_Puntos!$Q$5:$Y$43,'Auxiliar General'!AH$5,FALSE)</f>
        <v>0</v>
      </c>
      <c r="AN155" s="26" t="str">
        <f>+IF(VLOOKUP($B155,'Lista Puestos Valorados'!$B$11:$BK$510,MATCH('Auxiliar General'!AH$4,'Lista Puestos Valorados'!$B$10:$BK$10,0),0)="","No relevante",VLOOKUP($B155,'Lista Puestos Valorados'!$B$11:$BK$510,MATCH('Auxiliar General'!AH$4,'Lista Puestos Valorados'!$B$10:$BK$10,0),0))</f>
        <v>No relevante</v>
      </c>
      <c r="AO155" s="26">
        <f>+HLOOKUP(AN155,Sistema_Puntos!$Q$5:$Y$43,'Auxiliar General'!AJ$5,FALSE)</f>
        <v>0</v>
      </c>
      <c r="AP155" s="26" t="str">
        <f>+IF(VLOOKUP($B155,'Lista Puestos Valorados'!$B$11:$BK$510,MATCH('Auxiliar General'!AJ$4,'Lista Puestos Valorados'!$B$10:$BK$10,0),0)="","No relevante",VLOOKUP($B155,'Lista Puestos Valorados'!$B$11:$BK$510,MATCH('Auxiliar General'!AJ$4,'Lista Puestos Valorados'!$B$10:$BK$10,0),0))</f>
        <v>No relevante</v>
      </c>
      <c r="AQ155" s="26">
        <f>+HLOOKUP(AP155,Sistema_Puntos!$Q$5:$Y$43,'Auxiliar General'!AL$5,FALSE)</f>
        <v>0</v>
      </c>
      <c r="AR155" s="26" t="str">
        <f>+IF(VLOOKUP($B155,'Lista Puestos Valorados'!$B$11:$BK$510,MATCH('Auxiliar General'!AL$4,'Lista Puestos Valorados'!$B$10:$BK$10,0),0)="","No relevante",VLOOKUP($B155,'Lista Puestos Valorados'!$B$11:$BK$510,MATCH('Auxiliar General'!AL$4,'Lista Puestos Valorados'!$B$10:$BK$10,0),0))</f>
        <v>No relevante</v>
      </c>
      <c r="AS155" s="26">
        <f>+HLOOKUP(AR155,Sistema_Puntos!$Q$5:$Y$43,'Auxiliar General'!AN$5,FALSE)</f>
        <v>0</v>
      </c>
      <c r="AT155" s="26" t="str">
        <f>+IF(VLOOKUP($B155,'Lista Puestos Valorados'!$B$11:$BK$510,MATCH('Auxiliar General'!AN$4,'Lista Puestos Valorados'!$B$10:$BK$10,0),0)="","No relevante",VLOOKUP($B155,'Lista Puestos Valorados'!$B$11:$BK$510,MATCH('Auxiliar General'!AN$4,'Lista Puestos Valorados'!$B$10:$BK$10,0),0))</f>
        <v>No relevante</v>
      </c>
      <c r="AU155" s="26">
        <f>+HLOOKUP(AT155,Sistema_Puntos!$Q$5:$Y$43,'Auxiliar General'!AP$5,FALSE)</f>
        <v>0</v>
      </c>
      <c r="AV155" s="26" t="str">
        <f>+IF(VLOOKUP($B155,'Lista Puestos Valorados'!$B$11:$BK$510,MATCH('Auxiliar General'!AP$4,'Lista Puestos Valorados'!$B$10:$BK$10,0),0)="","No relevante",VLOOKUP($B155,'Lista Puestos Valorados'!$B$11:$BK$510,MATCH('Auxiliar General'!AP$4,'Lista Puestos Valorados'!$B$10:$BK$10,0),0))</f>
        <v>No relevante</v>
      </c>
      <c r="AW155" s="26">
        <f>+HLOOKUP(AV155,Sistema_Puntos!$Q$5:$Y$43,'Auxiliar General'!AR$5,FALSE)</f>
        <v>0</v>
      </c>
      <c r="AX155" s="26" t="str">
        <f>+IF(VLOOKUP($B155,'Lista Puestos Valorados'!$B$11:$BK$510,MATCH('Auxiliar General'!AR$4,'Lista Puestos Valorados'!$B$10:$BK$10,0),0)="","No relevante",VLOOKUP($B155,'Lista Puestos Valorados'!$B$11:$BK$510,MATCH('Auxiliar General'!AR$4,'Lista Puestos Valorados'!$B$10:$BK$10,0),0))</f>
        <v>No relevante</v>
      </c>
      <c r="AY155" s="26">
        <f>+HLOOKUP(AX155,Sistema_Puntos!$Q$5:$Y$43,'Auxiliar General'!AT$5,FALSE)</f>
        <v>0</v>
      </c>
      <c r="AZ155" s="26" t="str">
        <f>+IF(VLOOKUP($B155,'Lista Puestos Valorados'!$B$11:$BK$510,MATCH('Auxiliar General'!AT$4,'Lista Puestos Valorados'!$B$10:$BK$10,0),0)="","No relevante",VLOOKUP($B155,'Lista Puestos Valorados'!$B$11:$BK$510,MATCH('Auxiliar General'!AT$4,'Lista Puestos Valorados'!$B$10:$BK$10,0),0))</f>
        <v>No relevante</v>
      </c>
      <c r="BA155" s="26">
        <f>+HLOOKUP(AZ155,Sistema_Puntos!$Q$5:$Y$43,'Auxiliar General'!AV$5,FALSE)</f>
        <v>0</v>
      </c>
      <c r="BB155" s="26" t="str">
        <f>+IF(VLOOKUP($B155,'Lista Puestos Valorados'!$B$11:$BK$510,MATCH('Auxiliar General'!AV$4,'Lista Puestos Valorados'!$B$10:$BK$10,0),0)="","No relevante",VLOOKUP($B155,'Lista Puestos Valorados'!$B$11:$BK$510,MATCH('Auxiliar General'!AV$4,'Lista Puestos Valorados'!$B$10:$BK$10,0),0))</f>
        <v>No relevante</v>
      </c>
      <c r="BC155" s="26">
        <f>+HLOOKUP(BB155,Sistema_Puntos!$Q$5:$Y$43,'Auxiliar General'!AX$5,FALSE)</f>
        <v>0</v>
      </c>
      <c r="BD155" s="26" t="str">
        <f>+IF(VLOOKUP($B155,'Lista Puestos Valorados'!$B$11:$BK$510,MATCH('Auxiliar General'!AX$4,'Lista Puestos Valorados'!$B$10:$BK$10,0),0)="","No relevante",VLOOKUP($B155,'Lista Puestos Valorados'!$B$11:$BK$510,MATCH('Auxiliar General'!AX$4,'Lista Puestos Valorados'!$B$10:$BK$10,0),0))</f>
        <v>No relevante</v>
      </c>
      <c r="BE155" s="26">
        <f>+HLOOKUP(BD155,Sistema_Puntos!$Q$5:$Y$43,'Auxiliar General'!AZ$5,FALSE)</f>
        <v>0</v>
      </c>
      <c r="BF155" s="26" t="str">
        <f>+IF(VLOOKUP($B155,'Lista Puestos Valorados'!$B$11:$BK$510,MATCH('Auxiliar General'!AZ$4,'Lista Puestos Valorados'!$B$10:$BK$10,0),0)="","No relevante",VLOOKUP($B155,'Lista Puestos Valorados'!$B$11:$BK$510,MATCH('Auxiliar General'!AZ$4,'Lista Puestos Valorados'!$B$10:$BK$10,0),0))</f>
        <v>No relevante</v>
      </c>
      <c r="BG155" s="26">
        <f>+HLOOKUP(BF155,Sistema_Puntos!$Q$5:$Y$43,'Auxiliar General'!BB$5,FALSE)</f>
        <v>0</v>
      </c>
      <c r="BH155" s="26" t="str">
        <f>+IF(VLOOKUP($B155,'Lista Puestos Valorados'!$B$11:$BK$510,MATCH('Auxiliar General'!BB$4,'Lista Puestos Valorados'!$B$10:$BK$10,0),0)="","No relevante",VLOOKUP($B155,'Lista Puestos Valorados'!$B$11:$BK$510,MATCH('Auxiliar General'!BB$4,'Lista Puestos Valorados'!$B$10:$BK$10,0),0))</f>
        <v>No relevante</v>
      </c>
      <c r="BI155" s="26">
        <f>+HLOOKUP(BH155,Sistema_Puntos!$Q$5:$Y$43,'Auxiliar General'!BD$5,FALSE)</f>
        <v>0</v>
      </c>
      <c r="BJ155" s="26" t="str">
        <f>+IF(VLOOKUP($B155,'Lista Puestos Valorados'!$B$11:$BK$510,MATCH('Auxiliar General'!BD$4,'Lista Puestos Valorados'!$B$10:$BK$10,0),0)="","No relevante",VLOOKUP($B155,'Lista Puestos Valorados'!$B$11:$BK$510,MATCH('Auxiliar General'!BD$4,'Lista Puestos Valorados'!$B$10:$BK$10,0),0))</f>
        <v>No relevante</v>
      </c>
      <c r="BK155" s="26">
        <f>+HLOOKUP(BJ155,Sistema_Puntos!$Q$5:$Y$43,'Auxiliar General'!BF$5,FALSE)</f>
        <v>0</v>
      </c>
      <c r="BL155" s="26" t="str">
        <f>+IF(VLOOKUP($B155,'Lista Puestos Valorados'!$B$11:$BK$510,MATCH('Auxiliar General'!BF$4,'Lista Puestos Valorados'!$B$10:$BK$10,0),0)="","No relevante",VLOOKUP($B155,'Lista Puestos Valorados'!$B$11:$BK$510,MATCH('Auxiliar General'!BF$4,'Lista Puestos Valorados'!$B$10:$BK$10,0),0))</f>
        <v>No relevante</v>
      </c>
      <c r="BM155" s="26">
        <f>+HLOOKUP(BL155,Sistema_Puntos!$Q$5:$Y$43,'Auxiliar General'!BH$5,FALSE)</f>
        <v>0</v>
      </c>
      <c r="BN155" s="26" t="str">
        <f>+IF(VLOOKUP($B155,'Lista Puestos Valorados'!$B$11:$BK$510,MATCH('Auxiliar General'!BH$4,'Lista Puestos Valorados'!$B$10:$BK$10,0),0)="","No relevante",VLOOKUP($B155,'Lista Puestos Valorados'!$B$11:$BK$510,MATCH('Auxiliar General'!BH$4,'Lista Puestos Valorados'!$B$10:$BK$10,0),0))</f>
        <v>No relevante</v>
      </c>
      <c r="BO155" s="26">
        <f>+HLOOKUP(BN155,Sistema_Puntos!$Q$5:$Y$43,'Auxiliar General'!BJ$5,FALSE)</f>
        <v>0</v>
      </c>
      <c r="BP155" s="26" t="str">
        <f>+IF(VLOOKUP($B155,'Lista Puestos Valorados'!$B$11:$BK$510,MATCH('Auxiliar General'!BJ$4,'Lista Puestos Valorados'!$B$10:$BK$10,0),0)="","No relevante",VLOOKUP($B155,'Lista Puestos Valorados'!$B$11:$BK$510,MATCH('Auxiliar General'!BJ$4,'Lista Puestos Valorados'!$B$10:$BK$10,0),0))</f>
        <v>No relevante</v>
      </c>
      <c r="BQ155" s="26">
        <f>+HLOOKUP(BP155,Sistema_Puntos!$Q$5:$Y$43,'Auxiliar General'!BL$5,FALSE)</f>
        <v>0</v>
      </c>
      <c r="BR155" s="26" t="str">
        <f>+IF(VLOOKUP($B155,'Lista Puestos Valorados'!$B$11:$BK$510,MATCH('Auxiliar General'!BL$4,'Lista Puestos Valorados'!$B$10:$BK$10,0),0)="","No relevante",VLOOKUP($B155,'Lista Puestos Valorados'!$B$11:$BK$510,MATCH('Auxiliar General'!BL$4,'Lista Puestos Valorados'!$B$10:$BK$10,0),0))</f>
        <v>No relevante</v>
      </c>
      <c r="BS155" s="26">
        <f>+HLOOKUP(BR155,Sistema_Puntos!$Q$5:$Y$43,'Auxiliar General'!BN$5,FALSE)</f>
        <v>0</v>
      </c>
      <c r="BT155" s="26" t="str">
        <f>+IF(VLOOKUP($B155,'Lista Puestos Valorados'!$B$11:$BK$510,MATCH('Auxiliar General'!BN$4,'Lista Puestos Valorados'!$B$10:$BK$10,0),0)="","No relevante",VLOOKUP($B155,'Lista Puestos Valorados'!$B$11:$BK$510,MATCH('Auxiliar General'!BN$4,'Lista Puestos Valorados'!$B$10:$BK$10,0),0))</f>
        <v>No relevante</v>
      </c>
      <c r="BU155" s="26">
        <f>+HLOOKUP(BT155,Sistema_Puntos!$Q$5:$Y$43,'Auxiliar General'!BP$5,FALSE)</f>
        <v>0</v>
      </c>
      <c r="BV155" s="26" t="str">
        <f>+IF(VLOOKUP($B155,'Lista Puestos Valorados'!$B$11:$BK$510,MATCH('Auxiliar General'!BP$4,'Lista Puestos Valorados'!$B$10:$BK$10,0),0)="","No relevante",VLOOKUP($B155,'Lista Puestos Valorados'!$B$11:$BK$510,MATCH('Auxiliar General'!BP$4,'Lista Puestos Valorados'!$B$10:$BK$10,0),0))</f>
        <v>No relevante</v>
      </c>
      <c r="BW155" s="26">
        <f>+HLOOKUP(BV155,Sistema_Puntos!$Q$5:$Y$43,'Auxiliar General'!BR$5,FALSE)</f>
        <v>0</v>
      </c>
      <c r="BX155" s="26" t="str">
        <f>+IF(VLOOKUP($B155,'Lista Puestos Valorados'!$B$11:$BK$510,MATCH('Auxiliar General'!BR$4,'Lista Puestos Valorados'!$B$10:$BK$10,0),0)="","No relevante",VLOOKUP($B155,'Lista Puestos Valorados'!$B$11:$BK$510,MATCH('Auxiliar General'!BR$4,'Lista Puestos Valorados'!$B$10:$BK$10,0),0))</f>
        <v>No relevante</v>
      </c>
      <c r="BY155" s="26">
        <f>+HLOOKUP(BX155,Sistema_Puntos!$Q$5:$Y$43,'Auxiliar General'!BT$5,FALSE)</f>
        <v>0</v>
      </c>
      <c r="BZ155" s="26" t="str">
        <f>+IF(VLOOKUP($B155,'Lista Puestos Valorados'!$B$11:$BK$510,MATCH('Auxiliar General'!BT$4,'Lista Puestos Valorados'!$B$10:$BK$10,0),0)="","No relevante",VLOOKUP($B155,'Lista Puestos Valorados'!$B$11:$BK$510,MATCH('Auxiliar General'!BT$4,'Lista Puestos Valorados'!$B$10:$BK$10,0),0))</f>
        <v>No relevante</v>
      </c>
      <c r="CA155" s="26">
        <f>+HLOOKUP(BZ155,Sistema_Puntos!$Q$5:$Y$43,'Auxiliar General'!BV$5,FALSE)</f>
        <v>0</v>
      </c>
      <c r="CB155" s="26" t="str">
        <f>+IF(VLOOKUP($B155,'Lista Puestos Valorados'!$B$11:$BK$510,MATCH('Auxiliar General'!BV$4,'Lista Puestos Valorados'!$B$10:$BK$10,0),0)="","No relevante",VLOOKUP($B155,'Lista Puestos Valorados'!$B$11:$BK$510,MATCH('Auxiliar General'!BV$4,'Lista Puestos Valorados'!$B$10:$BK$10,0),0))</f>
        <v>No relevante</v>
      </c>
      <c r="CC155" s="26">
        <f>+HLOOKUP(CB155,Sistema_Puntos!$Q$5:$Y$43,'Auxiliar General'!BX$5,FALSE)</f>
        <v>0</v>
      </c>
      <c r="CD155" s="26" t="str">
        <f>+IF(VLOOKUP($B155,'Lista Puestos Valorados'!$B$11:$BK$510,MATCH('Auxiliar General'!BX$4,'Lista Puestos Valorados'!$B$10:$BK$10,0),0)="","No relevante",VLOOKUP($B155,'Lista Puestos Valorados'!$B$11:$BK$510,MATCH('Auxiliar General'!BX$4,'Lista Puestos Valorados'!$B$10:$BK$10,0),0))</f>
        <v>No relevante</v>
      </c>
      <c r="CE155" s="26">
        <f>+HLOOKUP(CD155,Sistema_Puntos!$Q$5:$Y$43,'Auxiliar General'!BZ$5,FALSE)</f>
        <v>0</v>
      </c>
      <c r="CF155" s="26" t="str">
        <f>+IF(VLOOKUP($B155,'Lista Puestos Valorados'!$B$11:$BK$510,MATCH('Auxiliar General'!BZ$4,'Lista Puestos Valorados'!$B$10:$BK$10,0),0)="","No relevante",VLOOKUP($B155,'Lista Puestos Valorados'!$B$11:$BK$510,MATCH('Auxiliar General'!BZ$4,'Lista Puestos Valorados'!$B$10:$BK$10,0),0))</f>
        <v>No relevante</v>
      </c>
      <c r="CG155" s="26">
        <f>+HLOOKUP(CF155,Sistema_Puntos!$Q$5:$Y$43,'Auxiliar General'!CB$5,FALSE)</f>
        <v>0</v>
      </c>
      <c r="CH155" s="29"/>
      <c r="CI155" s="29"/>
    </row>
    <row r="156" spans="2:87" ht="17.55" customHeight="1">
      <c r="B156" s="26">
        <f>+'Listado de Puestos'!B156</f>
        <v>146</v>
      </c>
      <c r="C156" s="26" t="str">
        <f>+IF('Lista Puestos Valorados'!C156="","",'Lista Puestos Valorados'!C156)</f>
        <v/>
      </c>
      <c r="D156" s="26" t="str">
        <f>+IF('Lista Puestos Valorados'!D156="","",'Lista Puestos Valorados'!D156)</f>
        <v/>
      </c>
      <c r="E156" s="26" t="str">
        <f>+IF('Lista Puestos Valorados'!E156="","",'Lista Puestos Valorados'!E156)</f>
        <v/>
      </c>
      <c r="F156" s="26" t="str">
        <f>+IF('Lista Puestos Valorados'!F156="","",'Lista Puestos Valorados'!F156)</f>
        <v/>
      </c>
      <c r="G156" s="26" t="str">
        <f>+IF('Lista Puestos Valorados'!G156="","",'Lista Puestos Valorados'!G156)</f>
        <v/>
      </c>
      <c r="H156" s="26" t="str">
        <f>+IF('Lista Puestos Valorados'!H156="","",'Lista Puestos Valorados'!H156)</f>
        <v/>
      </c>
      <c r="I156" s="26" t="str">
        <f>+IF('Lista Puestos Valorados'!I156="","",'Lista Puestos Valorados'!I156)</f>
        <v/>
      </c>
      <c r="J156" s="118" t="e">
        <f t="array" ref="J156">+IF(L156="","",_xlfn.IFS(L156&lt;='Cortes de Agrupacion'!$F$15,'Cortes de Agrupacion'!$E$15,'Resultados General'!L156&lt;='Cortes de Agrupacion'!$F$14,'Cortes de Agrupacion'!$E$14,'Resultados General'!L156&lt;='Cortes de Agrupacion'!$F$13,'Cortes de Agrupacion'!$E$13,L156&lt;='Cortes de Agrupacion'!$F$12,'Cortes de Agrupacion'!$E$12,'Resultados General'!L156&lt;='Cortes de Agrupacion'!$F$11,'Cortes de Agrupacion'!$E$11,'Resultados General'!L156&lt;='Cortes de Agrupacion'!$F$10,'Cortes de Agrupacion'!$E$10,'Resultados General'!L156&lt;='Cortes de Agrupacion'!$F$9,'Cortes de Agrupacion'!$E$9,'Resultados General'!L156&lt;='Cortes de Agrupacion'!$F$8,'Cortes de Agrupacion'!$E$8,'Resultados General'!L156&lt;='Cortes de Agrupacion'!$F$7,'Cortes de Agrupacion'!$E$7,'Resultados General'!L156&lt;='Cortes de Agrupacion'!$F$6,'Cortes de Agrupacion'!$E$6))</f>
        <v>#VALUE!</v>
      </c>
      <c r="K156" s="118" t="str">
        <f t="shared" si="4"/>
        <v/>
      </c>
      <c r="L156" s="124" t="e">
        <f>#VALUE!</f>
        <v>#VALUE!</v>
      </c>
      <c r="M156" s="26" t="e">
        <f ca="1">+_xlfn.IFNA(VLOOKUP(C156,'Distribución de puestos'!$B$8:$I$507,8,0),"")</f>
        <v>#NAME?</v>
      </c>
      <c r="N156" s="26" t="str">
        <f>+IF(VLOOKUP($B156,'Lista Puestos Valorados'!$B$11:$BK$510,MATCH('Auxiliar General'!H$4,'Lista Puestos Valorados'!$B$10:$BK$10,0),0)="","No relevante",VLOOKUP($B156,'Lista Puestos Valorados'!$B$11:$BK$510,MATCH('Auxiliar General'!H$4,'Lista Puestos Valorados'!$B$10:$BK$10,0),0))</f>
        <v>No relevante</v>
      </c>
      <c r="O156" s="26">
        <f>+HLOOKUP(N156,Sistema_Puntos!$Q$5:$Y$43,'Auxiliar General'!J$5,FALSE)</f>
        <v>0</v>
      </c>
      <c r="P156" s="26" t="str">
        <f>+IF(VLOOKUP($B156,'Lista Puestos Valorados'!$B$11:$BK$510,MATCH('Auxiliar General'!J$4,'Lista Puestos Valorados'!$B$10:$BK$10,0),0)="","No relevante",VLOOKUP($B156,'Lista Puestos Valorados'!$B$11:$BK$510,MATCH('Auxiliar General'!J$4,'Lista Puestos Valorados'!$B$10:$BK$10,0),0))</f>
        <v>No relevante</v>
      </c>
      <c r="Q156" s="26">
        <f>+HLOOKUP(P156,Sistema_Puntos!$Q$5:$Y$43,'Auxiliar General'!L$5,FALSE)</f>
        <v>0</v>
      </c>
      <c r="R156" s="26" t="str">
        <f>+IF(VLOOKUP($B156,'Lista Puestos Valorados'!$B$11:$BK$510,MATCH('Auxiliar General'!L$4,'Lista Puestos Valorados'!$B$10:$BK$10,0),0)="","No relevante",VLOOKUP($B156,'Lista Puestos Valorados'!$B$11:$BK$510,MATCH('Auxiliar General'!L$4,'Lista Puestos Valorados'!$B$10:$BK$10,0),0))</f>
        <v>No relevante</v>
      </c>
      <c r="S156" s="26">
        <f>+HLOOKUP(R156,Sistema_Puntos!$Q$5:$Y$43,'Auxiliar General'!N$5,FALSE)</f>
        <v>0</v>
      </c>
      <c r="T156" s="26" t="str">
        <f>+IF(VLOOKUP($B156,'Lista Puestos Valorados'!$B$11:$BK$510,MATCH('Auxiliar General'!N$4,'Lista Puestos Valorados'!$B$10:$BK$10,0),0)="","No relevante",VLOOKUP($B156,'Lista Puestos Valorados'!$B$11:$BK$510,MATCH('Auxiliar General'!N$4,'Lista Puestos Valorados'!$B$10:$BK$10,0),0))</f>
        <v>No relevante</v>
      </c>
      <c r="U156" s="26">
        <f>+HLOOKUP(T156,Sistema_Puntos!$Q$5:$Y$43,'Auxiliar General'!P$5,FALSE)</f>
        <v>0</v>
      </c>
      <c r="V156" s="26" t="str">
        <f>+IF(VLOOKUP($B156,'Lista Puestos Valorados'!$B$11:$BK$510,MATCH('Auxiliar General'!P$4,'Lista Puestos Valorados'!$B$10:$BK$10,0),0)="","No relevante",VLOOKUP($B156,'Lista Puestos Valorados'!$B$11:$BK$510,MATCH('Auxiliar General'!P$4,'Lista Puestos Valorados'!$B$10:$BK$10,0),0))</f>
        <v>No relevante</v>
      </c>
      <c r="W156" s="26">
        <f>+HLOOKUP(V156,Sistema_Puntos!$Q$5:$Y$43,'Auxiliar General'!R$5,FALSE)</f>
        <v>0</v>
      </c>
      <c r="X156" s="26" t="str">
        <f>+IF(VLOOKUP($B156,'Lista Puestos Valorados'!$B$11:$BK$510,MATCH('Auxiliar General'!R$4,'Lista Puestos Valorados'!$B$10:$BK$10,0),0)="","No relevante",VLOOKUP($B156,'Lista Puestos Valorados'!$B$11:$BK$510,MATCH('Auxiliar General'!R$4,'Lista Puestos Valorados'!$B$10:$BK$10,0),0))</f>
        <v>No relevante</v>
      </c>
      <c r="Y156" s="26">
        <f>+HLOOKUP(X156,Sistema_Puntos!$Q$5:$Y$43,'Auxiliar General'!T$5,FALSE)</f>
        <v>0</v>
      </c>
      <c r="Z156" s="26" t="str">
        <f>+IF(VLOOKUP($B156,'Lista Puestos Valorados'!$B$11:$BK$510,MATCH('Auxiliar General'!T$4,'Lista Puestos Valorados'!$B$10:$BK$10,0),0)="","No relevante",VLOOKUP($B156,'Lista Puestos Valorados'!$B$11:$BK$510,MATCH('Auxiliar General'!T$4,'Lista Puestos Valorados'!$B$10:$BK$10,0),0))</f>
        <v>No relevante</v>
      </c>
      <c r="AA156" s="26">
        <f>+HLOOKUP(Z156,Sistema_Puntos!$Q$5:$Y$43,'Auxiliar General'!V$5,FALSE)</f>
        <v>0</v>
      </c>
      <c r="AB156" s="26" t="str">
        <f>+IF(VLOOKUP($B156,'Lista Puestos Valorados'!$B$11:$BK$510,MATCH('Auxiliar General'!V$4,'Lista Puestos Valorados'!$B$10:$BK$10,0),0)="","No relevante",VLOOKUP($B156,'Lista Puestos Valorados'!$B$11:$BK$510,MATCH('Auxiliar General'!V$4,'Lista Puestos Valorados'!$B$10:$BK$10,0),0))</f>
        <v>No relevante</v>
      </c>
      <c r="AC156" s="26">
        <f>+HLOOKUP(AB156,Sistema_Puntos!$Q$5:$Y$43,'Auxiliar General'!X$5,FALSE)</f>
        <v>0</v>
      </c>
      <c r="AD156" s="26" t="str">
        <f>+IF(VLOOKUP($B156,'Lista Puestos Valorados'!$B$11:$BK$510,MATCH('Auxiliar General'!X$4,'Lista Puestos Valorados'!$B$10:$BK$10,0),0)="","No relevante",VLOOKUP($B156,'Lista Puestos Valorados'!$B$11:$BK$510,MATCH('Auxiliar General'!X$4,'Lista Puestos Valorados'!$B$10:$BK$10,0),0))</f>
        <v>No relevante</v>
      </c>
      <c r="AE156" s="26">
        <f>+HLOOKUP(AD156,Sistema_Puntos!$Q$5:$Y$43,'Auxiliar General'!Z$5,FALSE)</f>
        <v>0</v>
      </c>
      <c r="AF156" s="26" t="str">
        <f>+IF(VLOOKUP($B156,'Lista Puestos Valorados'!$B$11:$BK$510,MATCH('Auxiliar General'!Z$4,'Lista Puestos Valorados'!$B$10:$BK$10,0),0)="","No relevante",VLOOKUP($B156,'Lista Puestos Valorados'!$B$11:$BK$510,MATCH('Auxiliar General'!Z$4,'Lista Puestos Valorados'!$B$10:$BK$10,0),0))</f>
        <v>No relevante</v>
      </c>
      <c r="AG156" s="26">
        <f>+HLOOKUP(AF156,Sistema_Puntos!$Q$5:$Y$43,'Auxiliar General'!AB$5,FALSE)</f>
        <v>0</v>
      </c>
      <c r="AH156" s="26" t="str">
        <f>+IF(VLOOKUP($B156,'Lista Puestos Valorados'!$B$11:$BK$510,MATCH('Auxiliar General'!AB$4,'Lista Puestos Valorados'!$B$10:$BK$10,0),0)="","No relevante",VLOOKUP($B156,'Lista Puestos Valorados'!$B$11:$BK$510,MATCH('Auxiliar General'!AB$4,'Lista Puestos Valorados'!$B$10:$BK$10,0),0))</f>
        <v>No relevante</v>
      </c>
      <c r="AI156" s="26">
        <f>+HLOOKUP(AH156,Sistema_Puntos!$Q$5:$Y$43,'Auxiliar General'!AD$5,FALSE)</f>
        <v>0</v>
      </c>
      <c r="AJ156" s="26" t="str">
        <f>+IF(VLOOKUP($B156,'Lista Puestos Valorados'!$B$11:$BK$510,MATCH('Auxiliar General'!AD$4,'Lista Puestos Valorados'!$B$10:$BK$10,0),0)="","No relevante",VLOOKUP($B156,'Lista Puestos Valorados'!$B$11:$BK$510,MATCH('Auxiliar General'!AD$4,'Lista Puestos Valorados'!$B$10:$BK$10,0),0))</f>
        <v>No relevante</v>
      </c>
      <c r="AK156" s="26">
        <f>+HLOOKUP(AJ156,Sistema_Puntos!$Q$5:$Y$43,'Auxiliar General'!AF$5,FALSE)</f>
        <v>0</v>
      </c>
      <c r="AL156" s="26" t="str">
        <f>+IF(VLOOKUP($B156,'Lista Puestos Valorados'!$B$11:$BK$510,MATCH('Auxiliar General'!AF$4,'Lista Puestos Valorados'!$B$10:$BK$10,0),0)="","No relevante",VLOOKUP($B156,'Lista Puestos Valorados'!$B$11:$BK$510,MATCH('Auxiliar General'!AF$4,'Lista Puestos Valorados'!$B$10:$BK$10,0),0))</f>
        <v>No relevante</v>
      </c>
      <c r="AM156" s="26">
        <f>+HLOOKUP(AL156,Sistema_Puntos!$Q$5:$Y$43,'Auxiliar General'!AH$5,FALSE)</f>
        <v>0</v>
      </c>
      <c r="AN156" s="26" t="str">
        <f>+IF(VLOOKUP($B156,'Lista Puestos Valorados'!$B$11:$BK$510,MATCH('Auxiliar General'!AH$4,'Lista Puestos Valorados'!$B$10:$BK$10,0),0)="","No relevante",VLOOKUP($B156,'Lista Puestos Valorados'!$B$11:$BK$510,MATCH('Auxiliar General'!AH$4,'Lista Puestos Valorados'!$B$10:$BK$10,0),0))</f>
        <v>No relevante</v>
      </c>
      <c r="AO156" s="26">
        <f>+HLOOKUP(AN156,Sistema_Puntos!$Q$5:$Y$43,'Auxiliar General'!AJ$5,FALSE)</f>
        <v>0</v>
      </c>
      <c r="AP156" s="26" t="str">
        <f>+IF(VLOOKUP($B156,'Lista Puestos Valorados'!$B$11:$BK$510,MATCH('Auxiliar General'!AJ$4,'Lista Puestos Valorados'!$B$10:$BK$10,0),0)="","No relevante",VLOOKUP($B156,'Lista Puestos Valorados'!$B$11:$BK$510,MATCH('Auxiliar General'!AJ$4,'Lista Puestos Valorados'!$B$10:$BK$10,0),0))</f>
        <v>No relevante</v>
      </c>
      <c r="AQ156" s="26">
        <f>+HLOOKUP(AP156,Sistema_Puntos!$Q$5:$Y$43,'Auxiliar General'!AL$5,FALSE)</f>
        <v>0</v>
      </c>
      <c r="AR156" s="26" t="str">
        <f>+IF(VLOOKUP($B156,'Lista Puestos Valorados'!$B$11:$BK$510,MATCH('Auxiliar General'!AL$4,'Lista Puestos Valorados'!$B$10:$BK$10,0),0)="","No relevante",VLOOKUP($B156,'Lista Puestos Valorados'!$B$11:$BK$510,MATCH('Auxiliar General'!AL$4,'Lista Puestos Valorados'!$B$10:$BK$10,0),0))</f>
        <v>No relevante</v>
      </c>
      <c r="AS156" s="26">
        <f>+HLOOKUP(AR156,Sistema_Puntos!$Q$5:$Y$43,'Auxiliar General'!AN$5,FALSE)</f>
        <v>0</v>
      </c>
      <c r="AT156" s="26" t="str">
        <f>+IF(VLOOKUP($B156,'Lista Puestos Valorados'!$B$11:$BK$510,MATCH('Auxiliar General'!AN$4,'Lista Puestos Valorados'!$B$10:$BK$10,0),0)="","No relevante",VLOOKUP($B156,'Lista Puestos Valorados'!$B$11:$BK$510,MATCH('Auxiliar General'!AN$4,'Lista Puestos Valorados'!$B$10:$BK$10,0),0))</f>
        <v>No relevante</v>
      </c>
      <c r="AU156" s="26">
        <f>+HLOOKUP(AT156,Sistema_Puntos!$Q$5:$Y$43,'Auxiliar General'!AP$5,FALSE)</f>
        <v>0</v>
      </c>
      <c r="AV156" s="26" t="str">
        <f>+IF(VLOOKUP($B156,'Lista Puestos Valorados'!$B$11:$BK$510,MATCH('Auxiliar General'!AP$4,'Lista Puestos Valorados'!$B$10:$BK$10,0),0)="","No relevante",VLOOKUP($B156,'Lista Puestos Valorados'!$B$11:$BK$510,MATCH('Auxiliar General'!AP$4,'Lista Puestos Valorados'!$B$10:$BK$10,0),0))</f>
        <v>No relevante</v>
      </c>
      <c r="AW156" s="26">
        <f>+HLOOKUP(AV156,Sistema_Puntos!$Q$5:$Y$43,'Auxiliar General'!AR$5,FALSE)</f>
        <v>0</v>
      </c>
      <c r="AX156" s="26" t="str">
        <f>+IF(VLOOKUP($B156,'Lista Puestos Valorados'!$B$11:$BK$510,MATCH('Auxiliar General'!AR$4,'Lista Puestos Valorados'!$B$10:$BK$10,0),0)="","No relevante",VLOOKUP($B156,'Lista Puestos Valorados'!$B$11:$BK$510,MATCH('Auxiliar General'!AR$4,'Lista Puestos Valorados'!$B$10:$BK$10,0),0))</f>
        <v>No relevante</v>
      </c>
      <c r="AY156" s="26">
        <f>+HLOOKUP(AX156,Sistema_Puntos!$Q$5:$Y$43,'Auxiliar General'!AT$5,FALSE)</f>
        <v>0</v>
      </c>
      <c r="AZ156" s="26" t="str">
        <f>+IF(VLOOKUP($B156,'Lista Puestos Valorados'!$B$11:$BK$510,MATCH('Auxiliar General'!AT$4,'Lista Puestos Valorados'!$B$10:$BK$10,0),0)="","No relevante",VLOOKUP($B156,'Lista Puestos Valorados'!$B$11:$BK$510,MATCH('Auxiliar General'!AT$4,'Lista Puestos Valorados'!$B$10:$BK$10,0),0))</f>
        <v>No relevante</v>
      </c>
      <c r="BA156" s="26">
        <f>+HLOOKUP(AZ156,Sistema_Puntos!$Q$5:$Y$43,'Auxiliar General'!AV$5,FALSE)</f>
        <v>0</v>
      </c>
      <c r="BB156" s="26" t="str">
        <f>+IF(VLOOKUP($B156,'Lista Puestos Valorados'!$B$11:$BK$510,MATCH('Auxiliar General'!AV$4,'Lista Puestos Valorados'!$B$10:$BK$10,0),0)="","No relevante",VLOOKUP($B156,'Lista Puestos Valorados'!$B$11:$BK$510,MATCH('Auxiliar General'!AV$4,'Lista Puestos Valorados'!$B$10:$BK$10,0),0))</f>
        <v>No relevante</v>
      </c>
      <c r="BC156" s="26">
        <f>+HLOOKUP(BB156,Sistema_Puntos!$Q$5:$Y$43,'Auxiliar General'!AX$5,FALSE)</f>
        <v>0</v>
      </c>
      <c r="BD156" s="26" t="str">
        <f>+IF(VLOOKUP($B156,'Lista Puestos Valorados'!$B$11:$BK$510,MATCH('Auxiliar General'!AX$4,'Lista Puestos Valorados'!$B$10:$BK$10,0),0)="","No relevante",VLOOKUP($B156,'Lista Puestos Valorados'!$B$11:$BK$510,MATCH('Auxiliar General'!AX$4,'Lista Puestos Valorados'!$B$10:$BK$10,0),0))</f>
        <v>No relevante</v>
      </c>
      <c r="BE156" s="26">
        <f>+HLOOKUP(BD156,Sistema_Puntos!$Q$5:$Y$43,'Auxiliar General'!AZ$5,FALSE)</f>
        <v>0</v>
      </c>
      <c r="BF156" s="26" t="str">
        <f>+IF(VLOOKUP($B156,'Lista Puestos Valorados'!$B$11:$BK$510,MATCH('Auxiliar General'!AZ$4,'Lista Puestos Valorados'!$B$10:$BK$10,0),0)="","No relevante",VLOOKUP($B156,'Lista Puestos Valorados'!$B$11:$BK$510,MATCH('Auxiliar General'!AZ$4,'Lista Puestos Valorados'!$B$10:$BK$10,0),0))</f>
        <v>No relevante</v>
      </c>
      <c r="BG156" s="26">
        <f>+HLOOKUP(BF156,Sistema_Puntos!$Q$5:$Y$43,'Auxiliar General'!BB$5,FALSE)</f>
        <v>0</v>
      </c>
      <c r="BH156" s="26" t="str">
        <f>+IF(VLOOKUP($B156,'Lista Puestos Valorados'!$B$11:$BK$510,MATCH('Auxiliar General'!BB$4,'Lista Puestos Valorados'!$B$10:$BK$10,0),0)="","No relevante",VLOOKUP($B156,'Lista Puestos Valorados'!$B$11:$BK$510,MATCH('Auxiliar General'!BB$4,'Lista Puestos Valorados'!$B$10:$BK$10,0),0))</f>
        <v>No relevante</v>
      </c>
      <c r="BI156" s="26">
        <f>+HLOOKUP(BH156,Sistema_Puntos!$Q$5:$Y$43,'Auxiliar General'!BD$5,FALSE)</f>
        <v>0</v>
      </c>
      <c r="BJ156" s="26" t="str">
        <f>+IF(VLOOKUP($B156,'Lista Puestos Valorados'!$B$11:$BK$510,MATCH('Auxiliar General'!BD$4,'Lista Puestos Valorados'!$B$10:$BK$10,0),0)="","No relevante",VLOOKUP($B156,'Lista Puestos Valorados'!$B$11:$BK$510,MATCH('Auxiliar General'!BD$4,'Lista Puestos Valorados'!$B$10:$BK$10,0),0))</f>
        <v>No relevante</v>
      </c>
      <c r="BK156" s="26">
        <f>+HLOOKUP(BJ156,Sistema_Puntos!$Q$5:$Y$43,'Auxiliar General'!BF$5,FALSE)</f>
        <v>0</v>
      </c>
      <c r="BL156" s="26" t="str">
        <f>+IF(VLOOKUP($B156,'Lista Puestos Valorados'!$B$11:$BK$510,MATCH('Auxiliar General'!BF$4,'Lista Puestos Valorados'!$B$10:$BK$10,0),0)="","No relevante",VLOOKUP($B156,'Lista Puestos Valorados'!$B$11:$BK$510,MATCH('Auxiliar General'!BF$4,'Lista Puestos Valorados'!$B$10:$BK$10,0),0))</f>
        <v>No relevante</v>
      </c>
      <c r="BM156" s="26">
        <f>+HLOOKUP(BL156,Sistema_Puntos!$Q$5:$Y$43,'Auxiliar General'!BH$5,FALSE)</f>
        <v>0</v>
      </c>
      <c r="BN156" s="26" t="str">
        <f>+IF(VLOOKUP($B156,'Lista Puestos Valorados'!$B$11:$BK$510,MATCH('Auxiliar General'!BH$4,'Lista Puestos Valorados'!$B$10:$BK$10,0),0)="","No relevante",VLOOKUP($B156,'Lista Puestos Valorados'!$B$11:$BK$510,MATCH('Auxiliar General'!BH$4,'Lista Puestos Valorados'!$B$10:$BK$10,0),0))</f>
        <v>No relevante</v>
      </c>
      <c r="BO156" s="26">
        <f>+HLOOKUP(BN156,Sistema_Puntos!$Q$5:$Y$43,'Auxiliar General'!BJ$5,FALSE)</f>
        <v>0</v>
      </c>
      <c r="BP156" s="26" t="str">
        <f>+IF(VLOOKUP($B156,'Lista Puestos Valorados'!$B$11:$BK$510,MATCH('Auxiliar General'!BJ$4,'Lista Puestos Valorados'!$B$10:$BK$10,0),0)="","No relevante",VLOOKUP($B156,'Lista Puestos Valorados'!$B$11:$BK$510,MATCH('Auxiliar General'!BJ$4,'Lista Puestos Valorados'!$B$10:$BK$10,0),0))</f>
        <v>No relevante</v>
      </c>
      <c r="BQ156" s="26">
        <f>+HLOOKUP(BP156,Sistema_Puntos!$Q$5:$Y$43,'Auxiliar General'!BL$5,FALSE)</f>
        <v>0</v>
      </c>
      <c r="BR156" s="26" t="str">
        <f>+IF(VLOOKUP($B156,'Lista Puestos Valorados'!$B$11:$BK$510,MATCH('Auxiliar General'!BL$4,'Lista Puestos Valorados'!$B$10:$BK$10,0),0)="","No relevante",VLOOKUP($B156,'Lista Puestos Valorados'!$B$11:$BK$510,MATCH('Auxiliar General'!BL$4,'Lista Puestos Valorados'!$B$10:$BK$10,0),0))</f>
        <v>No relevante</v>
      </c>
      <c r="BS156" s="26">
        <f>+HLOOKUP(BR156,Sistema_Puntos!$Q$5:$Y$43,'Auxiliar General'!BN$5,FALSE)</f>
        <v>0</v>
      </c>
      <c r="BT156" s="26" t="str">
        <f>+IF(VLOOKUP($B156,'Lista Puestos Valorados'!$B$11:$BK$510,MATCH('Auxiliar General'!BN$4,'Lista Puestos Valorados'!$B$10:$BK$10,0),0)="","No relevante",VLOOKUP($B156,'Lista Puestos Valorados'!$B$11:$BK$510,MATCH('Auxiliar General'!BN$4,'Lista Puestos Valorados'!$B$10:$BK$10,0),0))</f>
        <v>No relevante</v>
      </c>
      <c r="BU156" s="26">
        <f>+HLOOKUP(BT156,Sistema_Puntos!$Q$5:$Y$43,'Auxiliar General'!BP$5,FALSE)</f>
        <v>0</v>
      </c>
      <c r="BV156" s="26" t="str">
        <f>+IF(VLOOKUP($B156,'Lista Puestos Valorados'!$B$11:$BK$510,MATCH('Auxiliar General'!BP$4,'Lista Puestos Valorados'!$B$10:$BK$10,0),0)="","No relevante",VLOOKUP($B156,'Lista Puestos Valorados'!$B$11:$BK$510,MATCH('Auxiliar General'!BP$4,'Lista Puestos Valorados'!$B$10:$BK$10,0),0))</f>
        <v>No relevante</v>
      </c>
      <c r="BW156" s="26">
        <f>+HLOOKUP(BV156,Sistema_Puntos!$Q$5:$Y$43,'Auxiliar General'!BR$5,FALSE)</f>
        <v>0</v>
      </c>
      <c r="BX156" s="26" t="str">
        <f>+IF(VLOOKUP($B156,'Lista Puestos Valorados'!$B$11:$BK$510,MATCH('Auxiliar General'!BR$4,'Lista Puestos Valorados'!$B$10:$BK$10,0),0)="","No relevante",VLOOKUP($B156,'Lista Puestos Valorados'!$B$11:$BK$510,MATCH('Auxiliar General'!BR$4,'Lista Puestos Valorados'!$B$10:$BK$10,0),0))</f>
        <v>No relevante</v>
      </c>
      <c r="BY156" s="26">
        <f>+HLOOKUP(BX156,Sistema_Puntos!$Q$5:$Y$43,'Auxiliar General'!BT$5,FALSE)</f>
        <v>0</v>
      </c>
      <c r="BZ156" s="26" t="str">
        <f>+IF(VLOOKUP($B156,'Lista Puestos Valorados'!$B$11:$BK$510,MATCH('Auxiliar General'!BT$4,'Lista Puestos Valorados'!$B$10:$BK$10,0),0)="","No relevante",VLOOKUP($B156,'Lista Puestos Valorados'!$B$11:$BK$510,MATCH('Auxiliar General'!BT$4,'Lista Puestos Valorados'!$B$10:$BK$10,0),0))</f>
        <v>No relevante</v>
      </c>
      <c r="CA156" s="26">
        <f>+HLOOKUP(BZ156,Sistema_Puntos!$Q$5:$Y$43,'Auxiliar General'!BV$5,FALSE)</f>
        <v>0</v>
      </c>
      <c r="CB156" s="26" t="str">
        <f>+IF(VLOOKUP($B156,'Lista Puestos Valorados'!$B$11:$BK$510,MATCH('Auxiliar General'!BV$4,'Lista Puestos Valorados'!$B$10:$BK$10,0),0)="","No relevante",VLOOKUP($B156,'Lista Puestos Valorados'!$B$11:$BK$510,MATCH('Auxiliar General'!BV$4,'Lista Puestos Valorados'!$B$10:$BK$10,0),0))</f>
        <v>No relevante</v>
      </c>
      <c r="CC156" s="26">
        <f>+HLOOKUP(CB156,Sistema_Puntos!$Q$5:$Y$43,'Auxiliar General'!BX$5,FALSE)</f>
        <v>0</v>
      </c>
      <c r="CD156" s="26" t="str">
        <f>+IF(VLOOKUP($B156,'Lista Puestos Valorados'!$B$11:$BK$510,MATCH('Auxiliar General'!BX$4,'Lista Puestos Valorados'!$B$10:$BK$10,0),0)="","No relevante",VLOOKUP($B156,'Lista Puestos Valorados'!$B$11:$BK$510,MATCH('Auxiliar General'!BX$4,'Lista Puestos Valorados'!$B$10:$BK$10,0),0))</f>
        <v>No relevante</v>
      </c>
      <c r="CE156" s="26">
        <f>+HLOOKUP(CD156,Sistema_Puntos!$Q$5:$Y$43,'Auxiliar General'!BZ$5,FALSE)</f>
        <v>0</v>
      </c>
      <c r="CF156" s="26" t="str">
        <f>+IF(VLOOKUP($B156,'Lista Puestos Valorados'!$B$11:$BK$510,MATCH('Auxiliar General'!BZ$4,'Lista Puestos Valorados'!$B$10:$BK$10,0),0)="","No relevante",VLOOKUP($B156,'Lista Puestos Valorados'!$B$11:$BK$510,MATCH('Auxiliar General'!BZ$4,'Lista Puestos Valorados'!$B$10:$BK$10,0),0))</f>
        <v>No relevante</v>
      </c>
      <c r="CG156" s="26">
        <f>+HLOOKUP(CF156,Sistema_Puntos!$Q$5:$Y$43,'Auxiliar General'!CB$5,FALSE)</f>
        <v>0</v>
      </c>
      <c r="CH156" s="29"/>
      <c r="CI156" s="29"/>
    </row>
    <row r="157" spans="2:87" ht="17.55" customHeight="1">
      <c r="B157" s="26">
        <f>+'Listado de Puestos'!B157</f>
        <v>147</v>
      </c>
      <c r="C157" s="26" t="str">
        <f>+IF('Lista Puestos Valorados'!C157="","",'Lista Puestos Valorados'!C157)</f>
        <v/>
      </c>
      <c r="D157" s="26" t="str">
        <f>+IF('Lista Puestos Valorados'!D157="","",'Lista Puestos Valorados'!D157)</f>
        <v/>
      </c>
      <c r="E157" s="26" t="str">
        <f>+IF('Lista Puestos Valorados'!E157="","",'Lista Puestos Valorados'!E157)</f>
        <v/>
      </c>
      <c r="F157" s="26" t="str">
        <f>+IF('Lista Puestos Valorados'!F157="","",'Lista Puestos Valorados'!F157)</f>
        <v/>
      </c>
      <c r="G157" s="26" t="str">
        <f>+IF('Lista Puestos Valorados'!G157="","",'Lista Puestos Valorados'!G157)</f>
        <v/>
      </c>
      <c r="H157" s="26" t="str">
        <f>+IF('Lista Puestos Valorados'!H157="","",'Lista Puestos Valorados'!H157)</f>
        <v/>
      </c>
      <c r="I157" s="26" t="str">
        <f>+IF('Lista Puestos Valorados'!I157="","",'Lista Puestos Valorados'!I157)</f>
        <v/>
      </c>
      <c r="J157" s="118" t="e">
        <f t="array" ref="J157">+IF(L157="","",_xlfn.IFS(L157&lt;='Cortes de Agrupacion'!$F$15,'Cortes de Agrupacion'!$E$15,'Resultados General'!L157&lt;='Cortes de Agrupacion'!$F$14,'Cortes de Agrupacion'!$E$14,'Resultados General'!L157&lt;='Cortes de Agrupacion'!$F$13,'Cortes de Agrupacion'!$E$13,L157&lt;='Cortes de Agrupacion'!$F$12,'Cortes de Agrupacion'!$E$12,'Resultados General'!L157&lt;='Cortes de Agrupacion'!$F$11,'Cortes de Agrupacion'!$E$11,'Resultados General'!L157&lt;='Cortes de Agrupacion'!$F$10,'Cortes de Agrupacion'!$E$10,'Resultados General'!L157&lt;='Cortes de Agrupacion'!$F$9,'Cortes de Agrupacion'!$E$9,'Resultados General'!L157&lt;='Cortes de Agrupacion'!$F$8,'Cortes de Agrupacion'!$E$8,'Resultados General'!L157&lt;='Cortes de Agrupacion'!$F$7,'Cortes de Agrupacion'!$E$7,'Resultados General'!L157&lt;='Cortes de Agrupacion'!$F$6,'Cortes de Agrupacion'!$E$6))</f>
        <v>#VALUE!</v>
      </c>
      <c r="K157" s="118" t="str">
        <f t="shared" si="4"/>
        <v/>
      </c>
      <c r="L157" s="124" t="e">
        <f>#VALUE!</f>
        <v>#VALUE!</v>
      </c>
      <c r="M157" s="26" t="e">
        <f ca="1">+_xlfn.IFNA(VLOOKUP(C157,'Distribución de puestos'!$B$8:$I$507,8,0),"")</f>
        <v>#NAME?</v>
      </c>
      <c r="N157" s="26" t="str">
        <f>+IF(VLOOKUP($B157,'Lista Puestos Valorados'!$B$11:$BK$510,MATCH('Auxiliar General'!H$4,'Lista Puestos Valorados'!$B$10:$BK$10,0),0)="","No relevante",VLOOKUP($B157,'Lista Puestos Valorados'!$B$11:$BK$510,MATCH('Auxiliar General'!H$4,'Lista Puestos Valorados'!$B$10:$BK$10,0),0))</f>
        <v>No relevante</v>
      </c>
      <c r="O157" s="26">
        <f>+HLOOKUP(N157,Sistema_Puntos!$Q$5:$Y$43,'Auxiliar General'!J$5,FALSE)</f>
        <v>0</v>
      </c>
      <c r="P157" s="26" t="str">
        <f>+IF(VLOOKUP($B157,'Lista Puestos Valorados'!$B$11:$BK$510,MATCH('Auxiliar General'!J$4,'Lista Puestos Valorados'!$B$10:$BK$10,0),0)="","No relevante",VLOOKUP($B157,'Lista Puestos Valorados'!$B$11:$BK$510,MATCH('Auxiliar General'!J$4,'Lista Puestos Valorados'!$B$10:$BK$10,0),0))</f>
        <v>No relevante</v>
      </c>
      <c r="Q157" s="26">
        <f>+HLOOKUP(P157,Sistema_Puntos!$Q$5:$Y$43,'Auxiliar General'!L$5,FALSE)</f>
        <v>0</v>
      </c>
      <c r="R157" s="26" t="str">
        <f>+IF(VLOOKUP($B157,'Lista Puestos Valorados'!$B$11:$BK$510,MATCH('Auxiliar General'!L$4,'Lista Puestos Valorados'!$B$10:$BK$10,0),0)="","No relevante",VLOOKUP($B157,'Lista Puestos Valorados'!$B$11:$BK$510,MATCH('Auxiliar General'!L$4,'Lista Puestos Valorados'!$B$10:$BK$10,0),0))</f>
        <v>No relevante</v>
      </c>
      <c r="S157" s="26">
        <f>+HLOOKUP(R157,Sistema_Puntos!$Q$5:$Y$43,'Auxiliar General'!N$5,FALSE)</f>
        <v>0</v>
      </c>
      <c r="T157" s="26" t="str">
        <f>+IF(VLOOKUP($B157,'Lista Puestos Valorados'!$B$11:$BK$510,MATCH('Auxiliar General'!N$4,'Lista Puestos Valorados'!$B$10:$BK$10,0),0)="","No relevante",VLOOKUP($B157,'Lista Puestos Valorados'!$B$11:$BK$510,MATCH('Auxiliar General'!N$4,'Lista Puestos Valorados'!$B$10:$BK$10,0),0))</f>
        <v>No relevante</v>
      </c>
      <c r="U157" s="26">
        <f>+HLOOKUP(T157,Sistema_Puntos!$Q$5:$Y$43,'Auxiliar General'!P$5,FALSE)</f>
        <v>0</v>
      </c>
      <c r="V157" s="26" t="str">
        <f>+IF(VLOOKUP($B157,'Lista Puestos Valorados'!$B$11:$BK$510,MATCH('Auxiliar General'!P$4,'Lista Puestos Valorados'!$B$10:$BK$10,0),0)="","No relevante",VLOOKUP($B157,'Lista Puestos Valorados'!$B$11:$BK$510,MATCH('Auxiliar General'!P$4,'Lista Puestos Valorados'!$B$10:$BK$10,0),0))</f>
        <v>No relevante</v>
      </c>
      <c r="W157" s="26">
        <f>+HLOOKUP(V157,Sistema_Puntos!$Q$5:$Y$43,'Auxiliar General'!R$5,FALSE)</f>
        <v>0</v>
      </c>
      <c r="X157" s="26" t="str">
        <f>+IF(VLOOKUP($B157,'Lista Puestos Valorados'!$B$11:$BK$510,MATCH('Auxiliar General'!R$4,'Lista Puestos Valorados'!$B$10:$BK$10,0),0)="","No relevante",VLOOKUP($B157,'Lista Puestos Valorados'!$B$11:$BK$510,MATCH('Auxiliar General'!R$4,'Lista Puestos Valorados'!$B$10:$BK$10,0),0))</f>
        <v>No relevante</v>
      </c>
      <c r="Y157" s="26">
        <f>+HLOOKUP(X157,Sistema_Puntos!$Q$5:$Y$43,'Auxiliar General'!T$5,FALSE)</f>
        <v>0</v>
      </c>
      <c r="Z157" s="26" t="str">
        <f>+IF(VLOOKUP($B157,'Lista Puestos Valorados'!$B$11:$BK$510,MATCH('Auxiliar General'!T$4,'Lista Puestos Valorados'!$B$10:$BK$10,0),0)="","No relevante",VLOOKUP($B157,'Lista Puestos Valorados'!$B$11:$BK$510,MATCH('Auxiliar General'!T$4,'Lista Puestos Valorados'!$B$10:$BK$10,0),0))</f>
        <v>No relevante</v>
      </c>
      <c r="AA157" s="26">
        <f>+HLOOKUP(Z157,Sistema_Puntos!$Q$5:$Y$43,'Auxiliar General'!V$5,FALSE)</f>
        <v>0</v>
      </c>
      <c r="AB157" s="26" t="str">
        <f>+IF(VLOOKUP($B157,'Lista Puestos Valorados'!$B$11:$BK$510,MATCH('Auxiliar General'!V$4,'Lista Puestos Valorados'!$B$10:$BK$10,0),0)="","No relevante",VLOOKUP($B157,'Lista Puestos Valorados'!$B$11:$BK$510,MATCH('Auxiliar General'!V$4,'Lista Puestos Valorados'!$B$10:$BK$10,0),0))</f>
        <v>No relevante</v>
      </c>
      <c r="AC157" s="26">
        <f>+HLOOKUP(AB157,Sistema_Puntos!$Q$5:$Y$43,'Auxiliar General'!X$5,FALSE)</f>
        <v>0</v>
      </c>
      <c r="AD157" s="26" t="str">
        <f>+IF(VLOOKUP($B157,'Lista Puestos Valorados'!$B$11:$BK$510,MATCH('Auxiliar General'!X$4,'Lista Puestos Valorados'!$B$10:$BK$10,0),0)="","No relevante",VLOOKUP($B157,'Lista Puestos Valorados'!$B$11:$BK$510,MATCH('Auxiliar General'!X$4,'Lista Puestos Valorados'!$B$10:$BK$10,0),0))</f>
        <v>No relevante</v>
      </c>
      <c r="AE157" s="26">
        <f>+HLOOKUP(AD157,Sistema_Puntos!$Q$5:$Y$43,'Auxiliar General'!Z$5,FALSE)</f>
        <v>0</v>
      </c>
      <c r="AF157" s="26" t="str">
        <f>+IF(VLOOKUP($B157,'Lista Puestos Valorados'!$B$11:$BK$510,MATCH('Auxiliar General'!Z$4,'Lista Puestos Valorados'!$B$10:$BK$10,0),0)="","No relevante",VLOOKUP($B157,'Lista Puestos Valorados'!$B$11:$BK$510,MATCH('Auxiliar General'!Z$4,'Lista Puestos Valorados'!$B$10:$BK$10,0),0))</f>
        <v>No relevante</v>
      </c>
      <c r="AG157" s="26">
        <f>+HLOOKUP(AF157,Sistema_Puntos!$Q$5:$Y$43,'Auxiliar General'!AB$5,FALSE)</f>
        <v>0</v>
      </c>
      <c r="AH157" s="26" t="str">
        <f>+IF(VLOOKUP($B157,'Lista Puestos Valorados'!$B$11:$BK$510,MATCH('Auxiliar General'!AB$4,'Lista Puestos Valorados'!$B$10:$BK$10,0),0)="","No relevante",VLOOKUP($B157,'Lista Puestos Valorados'!$B$11:$BK$510,MATCH('Auxiliar General'!AB$4,'Lista Puestos Valorados'!$B$10:$BK$10,0),0))</f>
        <v>No relevante</v>
      </c>
      <c r="AI157" s="26">
        <f>+HLOOKUP(AH157,Sistema_Puntos!$Q$5:$Y$43,'Auxiliar General'!AD$5,FALSE)</f>
        <v>0</v>
      </c>
      <c r="AJ157" s="26" t="str">
        <f>+IF(VLOOKUP($B157,'Lista Puestos Valorados'!$B$11:$BK$510,MATCH('Auxiliar General'!AD$4,'Lista Puestos Valorados'!$B$10:$BK$10,0),0)="","No relevante",VLOOKUP($B157,'Lista Puestos Valorados'!$B$11:$BK$510,MATCH('Auxiliar General'!AD$4,'Lista Puestos Valorados'!$B$10:$BK$10,0),0))</f>
        <v>No relevante</v>
      </c>
      <c r="AK157" s="26">
        <f>+HLOOKUP(AJ157,Sistema_Puntos!$Q$5:$Y$43,'Auxiliar General'!AF$5,FALSE)</f>
        <v>0</v>
      </c>
      <c r="AL157" s="26" t="str">
        <f>+IF(VLOOKUP($B157,'Lista Puestos Valorados'!$B$11:$BK$510,MATCH('Auxiliar General'!AF$4,'Lista Puestos Valorados'!$B$10:$BK$10,0),0)="","No relevante",VLOOKUP($B157,'Lista Puestos Valorados'!$B$11:$BK$510,MATCH('Auxiliar General'!AF$4,'Lista Puestos Valorados'!$B$10:$BK$10,0),0))</f>
        <v>No relevante</v>
      </c>
      <c r="AM157" s="26">
        <f>+HLOOKUP(AL157,Sistema_Puntos!$Q$5:$Y$43,'Auxiliar General'!AH$5,FALSE)</f>
        <v>0</v>
      </c>
      <c r="AN157" s="26" t="str">
        <f>+IF(VLOOKUP($B157,'Lista Puestos Valorados'!$B$11:$BK$510,MATCH('Auxiliar General'!AH$4,'Lista Puestos Valorados'!$B$10:$BK$10,0),0)="","No relevante",VLOOKUP($B157,'Lista Puestos Valorados'!$B$11:$BK$510,MATCH('Auxiliar General'!AH$4,'Lista Puestos Valorados'!$B$10:$BK$10,0),0))</f>
        <v>No relevante</v>
      </c>
      <c r="AO157" s="26">
        <f>+HLOOKUP(AN157,Sistema_Puntos!$Q$5:$Y$43,'Auxiliar General'!AJ$5,FALSE)</f>
        <v>0</v>
      </c>
      <c r="AP157" s="26" t="str">
        <f>+IF(VLOOKUP($B157,'Lista Puestos Valorados'!$B$11:$BK$510,MATCH('Auxiliar General'!AJ$4,'Lista Puestos Valorados'!$B$10:$BK$10,0),0)="","No relevante",VLOOKUP($B157,'Lista Puestos Valorados'!$B$11:$BK$510,MATCH('Auxiliar General'!AJ$4,'Lista Puestos Valorados'!$B$10:$BK$10,0),0))</f>
        <v>No relevante</v>
      </c>
      <c r="AQ157" s="26">
        <f>+HLOOKUP(AP157,Sistema_Puntos!$Q$5:$Y$43,'Auxiliar General'!AL$5,FALSE)</f>
        <v>0</v>
      </c>
      <c r="AR157" s="26" t="str">
        <f>+IF(VLOOKUP($B157,'Lista Puestos Valorados'!$B$11:$BK$510,MATCH('Auxiliar General'!AL$4,'Lista Puestos Valorados'!$B$10:$BK$10,0),0)="","No relevante",VLOOKUP($B157,'Lista Puestos Valorados'!$B$11:$BK$510,MATCH('Auxiliar General'!AL$4,'Lista Puestos Valorados'!$B$10:$BK$10,0),0))</f>
        <v>No relevante</v>
      </c>
      <c r="AS157" s="26">
        <f>+HLOOKUP(AR157,Sistema_Puntos!$Q$5:$Y$43,'Auxiliar General'!AN$5,FALSE)</f>
        <v>0</v>
      </c>
      <c r="AT157" s="26" t="str">
        <f>+IF(VLOOKUP($B157,'Lista Puestos Valorados'!$B$11:$BK$510,MATCH('Auxiliar General'!AN$4,'Lista Puestos Valorados'!$B$10:$BK$10,0),0)="","No relevante",VLOOKUP($B157,'Lista Puestos Valorados'!$B$11:$BK$510,MATCH('Auxiliar General'!AN$4,'Lista Puestos Valorados'!$B$10:$BK$10,0),0))</f>
        <v>No relevante</v>
      </c>
      <c r="AU157" s="26">
        <f>+HLOOKUP(AT157,Sistema_Puntos!$Q$5:$Y$43,'Auxiliar General'!AP$5,FALSE)</f>
        <v>0</v>
      </c>
      <c r="AV157" s="26" t="str">
        <f>+IF(VLOOKUP($B157,'Lista Puestos Valorados'!$B$11:$BK$510,MATCH('Auxiliar General'!AP$4,'Lista Puestos Valorados'!$B$10:$BK$10,0),0)="","No relevante",VLOOKUP($B157,'Lista Puestos Valorados'!$B$11:$BK$510,MATCH('Auxiliar General'!AP$4,'Lista Puestos Valorados'!$B$10:$BK$10,0),0))</f>
        <v>No relevante</v>
      </c>
      <c r="AW157" s="26">
        <f>+HLOOKUP(AV157,Sistema_Puntos!$Q$5:$Y$43,'Auxiliar General'!AR$5,FALSE)</f>
        <v>0</v>
      </c>
      <c r="AX157" s="26" t="str">
        <f>+IF(VLOOKUP($B157,'Lista Puestos Valorados'!$B$11:$BK$510,MATCH('Auxiliar General'!AR$4,'Lista Puestos Valorados'!$B$10:$BK$10,0),0)="","No relevante",VLOOKUP($B157,'Lista Puestos Valorados'!$B$11:$BK$510,MATCH('Auxiliar General'!AR$4,'Lista Puestos Valorados'!$B$10:$BK$10,0),0))</f>
        <v>No relevante</v>
      </c>
      <c r="AY157" s="26">
        <f>+HLOOKUP(AX157,Sistema_Puntos!$Q$5:$Y$43,'Auxiliar General'!AT$5,FALSE)</f>
        <v>0</v>
      </c>
      <c r="AZ157" s="26" t="str">
        <f>+IF(VLOOKUP($B157,'Lista Puestos Valorados'!$B$11:$BK$510,MATCH('Auxiliar General'!AT$4,'Lista Puestos Valorados'!$B$10:$BK$10,0),0)="","No relevante",VLOOKUP($B157,'Lista Puestos Valorados'!$B$11:$BK$510,MATCH('Auxiliar General'!AT$4,'Lista Puestos Valorados'!$B$10:$BK$10,0),0))</f>
        <v>No relevante</v>
      </c>
      <c r="BA157" s="26">
        <f>+HLOOKUP(AZ157,Sistema_Puntos!$Q$5:$Y$43,'Auxiliar General'!AV$5,FALSE)</f>
        <v>0</v>
      </c>
      <c r="BB157" s="26" t="str">
        <f>+IF(VLOOKUP($B157,'Lista Puestos Valorados'!$B$11:$BK$510,MATCH('Auxiliar General'!AV$4,'Lista Puestos Valorados'!$B$10:$BK$10,0),0)="","No relevante",VLOOKUP($B157,'Lista Puestos Valorados'!$B$11:$BK$510,MATCH('Auxiliar General'!AV$4,'Lista Puestos Valorados'!$B$10:$BK$10,0),0))</f>
        <v>No relevante</v>
      </c>
      <c r="BC157" s="26">
        <f>+HLOOKUP(BB157,Sistema_Puntos!$Q$5:$Y$43,'Auxiliar General'!AX$5,FALSE)</f>
        <v>0</v>
      </c>
      <c r="BD157" s="26" t="str">
        <f>+IF(VLOOKUP($B157,'Lista Puestos Valorados'!$B$11:$BK$510,MATCH('Auxiliar General'!AX$4,'Lista Puestos Valorados'!$B$10:$BK$10,0),0)="","No relevante",VLOOKUP($B157,'Lista Puestos Valorados'!$B$11:$BK$510,MATCH('Auxiliar General'!AX$4,'Lista Puestos Valorados'!$B$10:$BK$10,0),0))</f>
        <v>No relevante</v>
      </c>
      <c r="BE157" s="26">
        <f>+HLOOKUP(BD157,Sistema_Puntos!$Q$5:$Y$43,'Auxiliar General'!AZ$5,FALSE)</f>
        <v>0</v>
      </c>
      <c r="BF157" s="26" t="str">
        <f>+IF(VLOOKUP($B157,'Lista Puestos Valorados'!$B$11:$BK$510,MATCH('Auxiliar General'!AZ$4,'Lista Puestos Valorados'!$B$10:$BK$10,0),0)="","No relevante",VLOOKUP($B157,'Lista Puestos Valorados'!$B$11:$BK$510,MATCH('Auxiliar General'!AZ$4,'Lista Puestos Valorados'!$B$10:$BK$10,0),0))</f>
        <v>No relevante</v>
      </c>
      <c r="BG157" s="26">
        <f>+HLOOKUP(BF157,Sistema_Puntos!$Q$5:$Y$43,'Auxiliar General'!BB$5,FALSE)</f>
        <v>0</v>
      </c>
      <c r="BH157" s="26" t="str">
        <f>+IF(VLOOKUP($B157,'Lista Puestos Valorados'!$B$11:$BK$510,MATCH('Auxiliar General'!BB$4,'Lista Puestos Valorados'!$B$10:$BK$10,0),0)="","No relevante",VLOOKUP($B157,'Lista Puestos Valorados'!$B$11:$BK$510,MATCH('Auxiliar General'!BB$4,'Lista Puestos Valorados'!$B$10:$BK$10,0),0))</f>
        <v>No relevante</v>
      </c>
      <c r="BI157" s="26">
        <f>+HLOOKUP(BH157,Sistema_Puntos!$Q$5:$Y$43,'Auxiliar General'!BD$5,FALSE)</f>
        <v>0</v>
      </c>
      <c r="BJ157" s="26" t="str">
        <f>+IF(VLOOKUP($B157,'Lista Puestos Valorados'!$B$11:$BK$510,MATCH('Auxiliar General'!BD$4,'Lista Puestos Valorados'!$B$10:$BK$10,0),0)="","No relevante",VLOOKUP($B157,'Lista Puestos Valorados'!$B$11:$BK$510,MATCH('Auxiliar General'!BD$4,'Lista Puestos Valorados'!$B$10:$BK$10,0),0))</f>
        <v>No relevante</v>
      </c>
      <c r="BK157" s="26">
        <f>+HLOOKUP(BJ157,Sistema_Puntos!$Q$5:$Y$43,'Auxiliar General'!BF$5,FALSE)</f>
        <v>0</v>
      </c>
      <c r="BL157" s="26" t="str">
        <f>+IF(VLOOKUP($B157,'Lista Puestos Valorados'!$B$11:$BK$510,MATCH('Auxiliar General'!BF$4,'Lista Puestos Valorados'!$B$10:$BK$10,0),0)="","No relevante",VLOOKUP($B157,'Lista Puestos Valorados'!$B$11:$BK$510,MATCH('Auxiliar General'!BF$4,'Lista Puestos Valorados'!$B$10:$BK$10,0),0))</f>
        <v>No relevante</v>
      </c>
      <c r="BM157" s="26">
        <f>+HLOOKUP(BL157,Sistema_Puntos!$Q$5:$Y$43,'Auxiliar General'!BH$5,FALSE)</f>
        <v>0</v>
      </c>
      <c r="BN157" s="26" t="str">
        <f>+IF(VLOOKUP($B157,'Lista Puestos Valorados'!$B$11:$BK$510,MATCH('Auxiliar General'!BH$4,'Lista Puestos Valorados'!$B$10:$BK$10,0),0)="","No relevante",VLOOKUP($B157,'Lista Puestos Valorados'!$B$11:$BK$510,MATCH('Auxiliar General'!BH$4,'Lista Puestos Valorados'!$B$10:$BK$10,0),0))</f>
        <v>No relevante</v>
      </c>
      <c r="BO157" s="26">
        <f>+HLOOKUP(BN157,Sistema_Puntos!$Q$5:$Y$43,'Auxiliar General'!BJ$5,FALSE)</f>
        <v>0</v>
      </c>
      <c r="BP157" s="26" t="str">
        <f>+IF(VLOOKUP($B157,'Lista Puestos Valorados'!$B$11:$BK$510,MATCH('Auxiliar General'!BJ$4,'Lista Puestos Valorados'!$B$10:$BK$10,0),0)="","No relevante",VLOOKUP($B157,'Lista Puestos Valorados'!$B$11:$BK$510,MATCH('Auxiliar General'!BJ$4,'Lista Puestos Valorados'!$B$10:$BK$10,0),0))</f>
        <v>No relevante</v>
      </c>
      <c r="BQ157" s="26">
        <f>+HLOOKUP(BP157,Sistema_Puntos!$Q$5:$Y$43,'Auxiliar General'!BL$5,FALSE)</f>
        <v>0</v>
      </c>
      <c r="BR157" s="26" t="str">
        <f>+IF(VLOOKUP($B157,'Lista Puestos Valorados'!$B$11:$BK$510,MATCH('Auxiliar General'!BL$4,'Lista Puestos Valorados'!$B$10:$BK$10,0),0)="","No relevante",VLOOKUP($B157,'Lista Puestos Valorados'!$B$11:$BK$510,MATCH('Auxiliar General'!BL$4,'Lista Puestos Valorados'!$B$10:$BK$10,0),0))</f>
        <v>No relevante</v>
      </c>
      <c r="BS157" s="26">
        <f>+HLOOKUP(BR157,Sistema_Puntos!$Q$5:$Y$43,'Auxiliar General'!BN$5,FALSE)</f>
        <v>0</v>
      </c>
      <c r="BT157" s="26" t="str">
        <f>+IF(VLOOKUP($B157,'Lista Puestos Valorados'!$B$11:$BK$510,MATCH('Auxiliar General'!BN$4,'Lista Puestos Valorados'!$B$10:$BK$10,0),0)="","No relevante",VLOOKUP($B157,'Lista Puestos Valorados'!$B$11:$BK$510,MATCH('Auxiliar General'!BN$4,'Lista Puestos Valorados'!$B$10:$BK$10,0),0))</f>
        <v>No relevante</v>
      </c>
      <c r="BU157" s="26">
        <f>+HLOOKUP(BT157,Sistema_Puntos!$Q$5:$Y$43,'Auxiliar General'!BP$5,FALSE)</f>
        <v>0</v>
      </c>
      <c r="BV157" s="26" t="str">
        <f>+IF(VLOOKUP($B157,'Lista Puestos Valorados'!$B$11:$BK$510,MATCH('Auxiliar General'!BP$4,'Lista Puestos Valorados'!$B$10:$BK$10,0),0)="","No relevante",VLOOKUP($B157,'Lista Puestos Valorados'!$B$11:$BK$510,MATCH('Auxiliar General'!BP$4,'Lista Puestos Valorados'!$B$10:$BK$10,0),0))</f>
        <v>No relevante</v>
      </c>
      <c r="BW157" s="26">
        <f>+HLOOKUP(BV157,Sistema_Puntos!$Q$5:$Y$43,'Auxiliar General'!BR$5,FALSE)</f>
        <v>0</v>
      </c>
      <c r="BX157" s="26" t="str">
        <f>+IF(VLOOKUP($B157,'Lista Puestos Valorados'!$B$11:$BK$510,MATCH('Auxiliar General'!BR$4,'Lista Puestos Valorados'!$B$10:$BK$10,0),0)="","No relevante",VLOOKUP($B157,'Lista Puestos Valorados'!$B$11:$BK$510,MATCH('Auxiliar General'!BR$4,'Lista Puestos Valorados'!$B$10:$BK$10,0),0))</f>
        <v>No relevante</v>
      </c>
      <c r="BY157" s="26">
        <f>+HLOOKUP(BX157,Sistema_Puntos!$Q$5:$Y$43,'Auxiliar General'!BT$5,FALSE)</f>
        <v>0</v>
      </c>
      <c r="BZ157" s="26" t="str">
        <f>+IF(VLOOKUP($B157,'Lista Puestos Valorados'!$B$11:$BK$510,MATCH('Auxiliar General'!BT$4,'Lista Puestos Valorados'!$B$10:$BK$10,0),0)="","No relevante",VLOOKUP($B157,'Lista Puestos Valorados'!$B$11:$BK$510,MATCH('Auxiliar General'!BT$4,'Lista Puestos Valorados'!$B$10:$BK$10,0),0))</f>
        <v>No relevante</v>
      </c>
      <c r="CA157" s="26">
        <f>+HLOOKUP(BZ157,Sistema_Puntos!$Q$5:$Y$43,'Auxiliar General'!BV$5,FALSE)</f>
        <v>0</v>
      </c>
      <c r="CB157" s="26" t="str">
        <f>+IF(VLOOKUP($B157,'Lista Puestos Valorados'!$B$11:$BK$510,MATCH('Auxiliar General'!BV$4,'Lista Puestos Valorados'!$B$10:$BK$10,0),0)="","No relevante",VLOOKUP($B157,'Lista Puestos Valorados'!$B$11:$BK$510,MATCH('Auxiliar General'!BV$4,'Lista Puestos Valorados'!$B$10:$BK$10,0),0))</f>
        <v>No relevante</v>
      </c>
      <c r="CC157" s="26">
        <f>+HLOOKUP(CB157,Sistema_Puntos!$Q$5:$Y$43,'Auxiliar General'!BX$5,FALSE)</f>
        <v>0</v>
      </c>
      <c r="CD157" s="26" t="str">
        <f>+IF(VLOOKUP($B157,'Lista Puestos Valorados'!$B$11:$BK$510,MATCH('Auxiliar General'!BX$4,'Lista Puestos Valorados'!$B$10:$BK$10,0),0)="","No relevante",VLOOKUP($B157,'Lista Puestos Valorados'!$B$11:$BK$510,MATCH('Auxiliar General'!BX$4,'Lista Puestos Valorados'!$B$10:$BK$10,0),0))</f>
        <v>No relevante</v>
      </c>
      <c r="CE157" s="26">
        <f>+HLOOKUP(CD157,Sistema_Puntos!$Q$5:$Y$43,'Auxiliar General'!BZ$5,FALSE)</f>
        <v>0</v>
      </c>
      <c r="CF157" s="26" t="str">
        <f>+IF(VLOOKUP($B157,'Lista Puestos Valorados'!$B$11:$BK$510,MATCH('Auxiliar General'!BZ$4,'Lista Puestos Valorados'!$B$10:$BK$10,0),0)="","No relevante",VLOOKUP($B157,'Lista Puestos Valorados'!$B$11:$BK$510,MATCH('Auxiliar General'!BZ$4,'Lista Puestos Valorados'!$B$10:$BK$10,0),0))</f>
        <v>No relevante</v>
      </c>
      <c r="CG157" s="26">
        <f>+HLOOKUP(CF157,Sistema_Puntos!$Q$5:$Y$43,'Auxiliar General'!CB$5,FALSE)</f>
        <v>0</v>
      </c>
      <c r="CH157" s="29"/>
      <c r="CI157" s="29"/>
    </row>
    <row r="158" spans="2:87" ht="17.55" customHeight="1">
      <c r="B158" s="26">
        <f>+'Listado de Puestos'!B158</f>
        <v>148</v>
      </c>
      <c r="C158" s="26" t="str">
        <f>+IF('Lista Puestos Valorados'!C158="","",'Lista Puestos Valorados'!C158)</f>
        <v/>
      </c>
      <c r="D158" s="26" t="str">
        <f>+IF('Lista Puestos Valorados'!D158="","",'Lista Puestos Valorados'!D158)</f>
        <v/>
      </c>
      <c r="E158" s="26" t="str">
        <f>+IF('Lista Puestos Valorados'!E158="","",'Lista Puestos Valorados'!E158)</f>
        <v/>
      </c>
      <c r="F158" s="26" t="str">
        <f>+IF('Lista Puestos Valorados'!F158="","",'Lista Puestos Valorados'!F158)</f>
        <v/>
      </c>
      <c r="G158" s="26" t="str">
        <f>+IF('Lista Puestos Valorados'!G158="","",'Lista Puestos Valorados'!G158)</f>
        <v/>
      </c>
      <c r="H158" s="26" t="str">
        <f>+IF('Lista Puestos Valorados'!H158="","",'Lista Puestos Valorados'!H158)</f>
        <v/>
      </c>
      <c r="I158" s="26" t="str">
        <f>+IF('Lista Puestos Valorados'!I158="","",'Lista Puestos Valorados'!I158)</f>
        <v/>
      </c>
      <c r="J158" s="118" t="e">
        <f t="array" ref="J158">+IF(L158="","",_xlfn.IFS(L158&lt;='Cortes de Agrupacion'!$F$15,'Cortes de Agrupacion'!$E$15,'Resultados General'!L158&lt;='Cortes de Agrupacion'!$F$14,'Cortes de Agrupacion'!$E$14,'Resultados General'!L158&lt;='Cortes de Agrupacion'!$F$13,'Cortes de Agrupacion'!$E$13,L158&lt;='Cortes de Agrupacion'!$F$12,'Cortes de Agrupacion'!$E$12,'Resultados General'!L158&lt;='Cortes de Agrupacion'!$F$11,'Cortes de Agrupacion'!$E$11,'Resultados General'!L158&lt;='Cortes de Agrupacion'!$F$10,'Cortes de Agrupacion'!$E$10,'Resultados General'!L158&lt;='Cortes de Agrupacion'!$F$9,'Cortes de Agrupacion'!$E$9,'Resultados General'!L158&lt;='Cortes de Agrupacion'!$F$8,'Cortes de Agrupacion'!$E$8,'Resultados General'!L158&lt;='Cortes de Agrupacion'!$F$7,'Cortes de Agrupacion'!$E$7,'Resultados General'!L158&lt;='Cortes de Agrupacion'!$F$6,'Cortes de Agrupacion'!$E$6))</f>
        <v>#VALUE!</v>
      </c>
      <c r="K158" s="118" t="str">
        <f t="shared" si="4"/>
        <v/>
      </c>
      <c r="L158" s="124" t="e">
        <f>#VALUE!</f>
        <v>#VALUE!</v>
      </c>
      <c r="M158" s="26" t="e">
        <f ca="1">+_xlfn.IFNA(VLOOKUP(C158,'Distribución de puestos'!$B$8:$I$507,8,0),"")</f>
        <v>#NAME?</v>
      </c>
      <c r="N158" s="26" t="str">
        <f>+IF(VLOOKUP($B158,'Lista Puestos Valorados'!$B$11:$BK$510,MATCH('Auxiliar General'!H$4,'Lista Puestos Valorados'!$B$10:$BK$10,0),0)="","No relevante",VLOOKUP($B158,'Lista Puestos Valorados'!$B$11:$BK$510,MATCH('Auxiliar General'!H$4,'Lista Puestos Valorados'!$B$10:$BK$10,0),0))</f>
        <v>No relevante</v>
      </c>
      <c r="O158" s="26">
        <f>+HLOOKUP(N158,Sistema_Puntos!$Q$5:$Y$43,'Auxiliar General'!J$5,FALSE)</f>
        <v>0</v>
      </c>
      <c r="P158" s="26" t="str">
        <f>+IF(VLOOKUP($B158,'Lista Puestos Valorados'!$B$11:$BK$510,MATCH('Auxiliar General'!J$4,'Lista Puestos Valorados'!$B$10:$BK$10,0),0)="","No relevante",VLOOKUP($B158,'Lista Puestos Valorados'!$B$11:$BK$510,MATCH('Auxiliar General'!J$4,'Lista Puestos Valorados'!$B$10:$BK$10,0),0))</f>
        <v>No relevante</v>
      </c>
      <c r="Q158" s="26">
        <f>+HLOOKUP(P158,Sistema_Puntos!$Q$5:$Y$43,'Auxiliar General'!L$5,FALSE)</f>
        <v>0</v>
      </c>
      <c r="R158" s="26" t="str">
        <f>+IF(VLOOKUP($B158,'Lista Puestos Valorados'!$B$11:$BK$510,MATCH('Auxiliar General'!L$4,'Lista Puestos Valorados'!$B$10:$BK$10,0),0)="","No relevante",VLOOKUP($B158,'Lista Puestos Valorados'!$B$11:$BK$510,MATCH('Auxiliar General'!L$4,'Lista Puestos Valorados'!$B$10:$BK$10,0),0))</f>
        <v>No relevante</v>
      </c>
      <c r="S158" s="26">
        <f>+HLOOKUP(R158,Sistema_Puntos!$Q$5:$Y$43,'Auxiliar General'!N$5,FALSE)</f>
        <v>0</v>
      </c>
      <c r="T158" s="26" t="str">
        <f>+IF(VLOOKUP($B158,'Lista Puestos Valorados'!$B$11:$BK$510,MATCH('Auxiliar General'!N$4,'Lista Puestos Valorados'!$B$10:$BK$10,0),0)="","No relevante",VLOOKUP($B158,'Lista Puestos Valorados'!$B$11:$BK$510,MATCH('Auxiliar General'!N$4,'Lista Puestos Valorados'!$B$10:$BK$10,0),0))</f>
        <v>No relevante</v>
      </c>
      <c r="U158" s="26">
        <f>+HLOOKUP(T158,Sistema_Puntos!$Q$5:$Y$43,'Auxiliar General'!P$5,FALSE)</f>
        <v>0</v>
      </c>
      <c r="V158" s="26" t="str">
        <f>+IF(VLOOKUP($B158,'Lista Puestos Valorados'!$B$11:$BK$510,MATCH('Auxiliar General'!P$4,'Lista Puestos Valorados'!$B$10:$BK$10,0),0)="","No relevante",VLOOKUP($B158,'Lista Puestos Valorados'!$B$11:$BK$510,MATCH('Auxiliar General'!P$4,'Lista Puestos Valorados'!$B$10:$BK$10,0),0))</f>
        <v>No relevante</v>
      </c>
      <c r="W158" s="26">
        <f>+HLOOKUP(V158,Sistema_Puntos!$Q$5:$Y$43,'Auxiliar General'!R$5,FALSE)</f>
        <v>0</v>
      </c>
      <c r="X158" s="26" t="str">
        <f>+IF(VLOOKUP($B158,'Lista Puestos Valorados'!$B$11:$BK$510,MATCH('Auxiliar General'!R$4,'Lista Puestos Valorados'!$B$10:$BK$10,0),0)="","No relevante",VLOOKUP($B158,'Lista Puestos Valorados'!$B$11:$BK$510,MATCH('Auxiliar General'!R$4,'Lista Puestos Valorados'!$B$10:$BK$10,0),0))</f>
        <v>No relevante</v>
      </c>
      <c r="Y158" s="26">
        <f>+HLOOKUP(X158,Sistema_Puntos!$Q$5:$Y$43,'Auxiliar General'!T$5,FALSE)</f>
        <v>0</v>
      </c>
      <c r="Z158" s="26" t="str">
        <f>+IF(VLOOKUP($B158,'Lista Puestos Valorados'!$B$11:$BK$510,MATCH('Auxiliar General'!T$4,'Lista Puestos Valorados'!$B$10:$BK$10,0),0)="","No relevante",VLOOKUP($B158,'Lista Puestos Valorados'!$B$11:$BK$510,MATCH('Auxiliar General'!T$4,'Lista Puestos Valorados'!$B$10:$BK$10,0),0))</f>
        <v>No relevante</v>
      </c>
      <c r="AA158" s="26">
        <f>+HLOOKUP(Z158,Sistema_Puntos!$Q$5:$Y$43,'Auxiliar General'!V$5,FALSE)</f>
        <v>0</v>
      </c>
      <c r="AB158" s="26" t="str">
        <f>+IF(VLOOKUP($B158,'Lista Puestos Valorados'!$B$11:$BK$510,MATCH('Auxiliar General'!V$4,'Lista Puestos Valorados'!$B$10:$BK$10,0),0)="","No relevante",VLOOKUP($B158,'Lista Puestos Valorados'!$B$11:$BK$510,MATCH('Auxiliar General'!V$4,'Lista Puestos Valorados'!$B$10:$BK$10,0),0))</f>
        <v>No relevante</v>
      </c>
      <c r="AC158" s="26">
        <f>+HLOOKUP(AB158,Sistema_Puntos!$Q$5:$Y$43,'Auxiliar General'!X$5,FALSE)</f>
        <v>0</v>
      </c>
      <c r="AD158" s="26" t="str">
        <f>+IF(VLOOKUP($B158,'Lista Puestos Valorados'!$B$11:$BK$510,MATCH('Auxiliar General'!X$4,'Lista Puestos Valorados'!$B$10:$BK$10,0),0)="","No relevante",VLOOKUP($B158,'Lista Puestos Valorados'!$B$11:$BK$510,MATCH('Auxiliar General'!X$4,'Lista Puestos Valorados'!$B$10:$BK$10,0),0))</f>
        <v>No relevante</v>
      </c>
      <c r="AE158" s="26">
        <f>+HLOOKUP(AD158,Sistema_Puntos!$Q$5:$Y$43,'Auxiliar General'!Z$5,FALSE)</f>
        <v>0</v>
      </c>
      <c r="AF158" s="26" t="str">
        <f>+IF(VLOOKUP($B158,'Lista Puestos Valorados'!$B$11:$BK$510,MATCH('Auxiliar General'!Z$4,'Lista Puestos Valorados'!$B$10:$BK$10,0),0)="","No relevante",VLOOKUP($B158,'Lista Puestos Valorados'!$B$11:$BK$510,MATCH('Auxiliar General'!Z$4,'Lista Puestos Valorados'!$B$10:$BK$10,0),0))</f>
        <v>No relevante</v>
      </c>
      <c r="AG158" s="26">
        <f>+HLOOKUP(AF158,Sistema_Puntos!$Q$5:$Y$43,'Auxiliar General'!AB$5,FALSE)</f>
        <v>0</v>
      </c>
      <c r="AH158" s="26" t="str">
        <f>+IF(VLOOKUP($B158,'Lista Puestos Valorados'!$B$11:$BK$510,MATCH('Auxiliar General'!AB$4,'Lista Puestos Valorados'!$B$10:$BK$10,0),0)="","No relevante",VLOOKUP($B158,'Lista Puestos Valorados'!$B$11:$BK$510,MATCH('Auxiliar General'!AB$4,'Lista Puestos Valorados'!$B$10:$BK$10,0),0))</f>
        <v>No relevante</v>
      </c>
      <c r="AI158" s="26">
        <f>+HLOOKUP(AH158,Sistema_Puntos!$Q$5:$Y$43,'Auxiliar General'!AD$5,FALSE)</f>
        <v>0</v>
      </c>
      <c r="AJ158" s="26" t="str">
        <f>+IF(VLOOKUP($B158,'Lista Puestos Valorados'!$B$11:$BK$510,MATCH('Auxiliar General'!AD$4,'Lista Puestos Valorados'!$B$10:$BK$10,0),0)="","No relevante",VLOOKUP($B158,'Lista Puestos Valorados'!$B$11:$BK$510,MATCH('Auxiliar General'!AD$4,'Lista Puestos Valorados'!$B$10:$BK$10,0),0))</f>
        <v>No relevante</v>
      </c>
      <c r="AK158" s="26">
        <f>+HLOOKUP(AJ158,Sistema_Puntos!$Q$5:$Y$43,'Auxiliar General'!AF$5,FALSE)</f>
        <v>0</v>
      </c>
      <c r="AL158" s="26" t="str">
        <f>+IF(VLOOKUP($B158,'Lista Puestos Valorados'!$B$11:$BK$510,MATCH('Auxiliar General'!AF$4,'Lista Puestos Valorados'!$B$10:$BK$10,0),0)="","No relevante",VLOOKUP($B158,'Lista Puestos Valorados'!$B$11:$BK$510,MATCH('Auxiliar General'!AF$4,'Lista Puestos Valorados'!$B$10:$BK$10,0),0))</f>
        <v>No relevante</v>
      </c>
      <c r="AM158" s="26">
        <f>+HLOOKUP(AL158,Sistema_Puntos!$Q$5:$Y$43,'Auxiliar General'!AH$5,FALSE)</f>
        <v>0</v>
      </c>
      <c r="AN158" s="26" t="str">
        <f>+IF(VLOOKUP($B158,'Lista Puestos Valorados'!$B$11:$BK$510,MATCH('Auxiliar General'!AH$4,'Lista Puestos Valorados'!$B$10:$BK$10,0),0)="","No relevante",VLOOKUP($B158,'Lista Puestos Valorados'!$B$11:$BK$510,MATCH('Auxiliar General'!AH$4,'Lista Puestos Valorados'!$B$10:$BK$10,0),0))</f>
        <v>No relevante</v>
      </c>
      <c r="AO158" s="26">
        <f>+HLOOKUP(AN158,Sistema_Puntos!$Q$5:$Y$43,'Auxiliar General'!AJ$5,FALSE)</f>
        <v>0</v>
      </c>
      <c r="AP158" s="26" t="str">
        <f>+IF(VLOOKUP($B158,'Lista Puestos Valorados'!$B$11:$BK$510,MATCH('Auxiliar General'!AJ$4,'Lista Puestos Valorados'!$B$10:$BK$10,0),0)="","No relevante",VLOOKUP($B158,'Lista Puestos Valorados'!$B$11:$BK$510,MATCH('Auxiliar General'!AJ$4,'Lista Puestos Valorados'!$B$10:$BK$10,0),0))</f>
        <v>No relevante</v>
      </c>
      <c r="AQ158" s="26">
        <f>+HLOOKUP(AP158,Sistema_Puntos!$Q$5:$Y$43,'Auxiliar General'!AL$5,FALSE)</f>
        <v>0</v>
      </c>
      <c r="AR158" s="26" t="str">
        <f>+IF(VLOOKUP($B158,'Lista Puestos Valorados'!$B$11:$BK$510,MATCH('Auxiliar General'!AL$4,'Lista Puestos Valorados'!$B$10:$BK$10,0),0)="","No relevante",VLOOKUP($B158,'Lista Puestos Valorados'!$B$11:$BK$510,MATCH('Auxiliar General'!AL$4,'Lista Puestos Valorados'!$B$10:$BK$10,0),0))</f>
        <v>No relevante</v>
      </c>
      <c r="AS158" s="26">
        <f>+HLOOKUP(AR158,Sistema_Puntos!$Q$5:$Y$43,'Auxiliar General'!AN$5,FALSE)</f>
        <v>0</v>
      </c>
      <c r="AT158" s="26" t="str">
        <f>+IF(VLOOKUP($B158,'Lista Puestos Valorados'!$B$11:$BK$510,MATCH('Auxiliar General'!AN$4,'Lista Puestos Valorados'!$B$10:$BK$10,0),0)="","No relevante",VLOOKUP($B158,'Lista Puestos Valorados'!$B$11:$BK$510,MATCH('Auxiliar General'!AN$4,'Lista Puestos Valorados'!$B$10:$BK$10,0),0))</f>
        <v>No relevante</v>
      </c>
      <c r="AU158" s="26">
        <f>+HLOOKUP(AT158,Sistema_Puntos!$Q$5:$Y$43,'Auxiliar General'!AP$5,FALSE)</f>
        <v>0</v>
      </c>
      <c r="AV158" s="26" t="str">
        <f>+IF(VLOOKUP($B158,'Lista Puestos Valorados'!$B$11:$BK$510,MATCH('Auxiliar General'!AP$4,'Lista Puestos Valorados'!$B$10:$BK$10,0),0)="","No relevante",VLOOKUP($B158,'Lista Puestos Valorados'!$B$11:$BK$510,MATCH('Auxiliar General'!AP$4,'Lista Puestos Valorados'!$B$10:$BK$10,0),0))</f>
        <v>No relevante</v>
      </c>
      <c r="AW158" s="26">
        <f>+HLOOKUP(AV158,Sistema_Puntos!$Q$5:$Y$43,'Auxiliar General'!AR$5,FALSE)</f>
        <v>0</v>
      </c>
      <c r="AX158" s="26" t="str">
        <f>+IF(VLOOKUP($B158,'Lista Puestos Valorados'!$B$11:$BK$510,MATCH('Auxiliar General'!AR$4,'Lista Puestos Valorados'!$B$10:$BK$10,0),0)="","No relevante",VLOOKUP($B158,'Lista Puestos Valorados'!$B$11:$BK$510,MATCH('Auxiliar General'!AR$4,'Lista Puestos Valorados'!$B$10:$BK$10,0),0))</f>
        <v>No relevante</v>
      </c>
      <c r="AY158" s="26">
        <f>+HLOOKUP(AX158,Sistema_Puntos!$Q$5:$Y$43,'Auxiliar General'!AT$5,FALSE)</f>
        <v>0</v>
      </c>
      <c r="AZ158" s="26" t="str">
        <f>+IF(VLOOKUP($B158,'Lista Puestos Valorados'!$B$11:$BK$510,MATCH('Auxiliar General'!AT$4,'Lista Puestos Valorados'!$B$10:$BK$10,0),0)="","No relevante",VLOOKUP($B158,'Lista Puestos Valorados'!$B$11:$BK$510,MATCH('Auxiliar General'!AT$4,'Lista Puestos Valorados'!$B$10:$BK$10,0),0))</f>
        <v>No relevante</v>
      </c>
      <c r="BA158" s="26">
        <f>+HLOOKUP(AZ158,Sistema_Puntos!$Q$5:$Y$43,'Auxiliar General'!AV$5,FALSE)</f>
        <v>0</v>
      </c>
      <c r="BB158" s="26" t="str">
        <f>+IF(VLOOKUP($B158,'Lista Puestos Valorados'!$B$11:$BK$510,MATCH('Auxiliar General'!AV$4,'Lista Puestos Valorados'!$B$10:$BK$10,0),0)="","No relevante",VLOOKUP($B158,'Lista Puestos Valorados'!$B$11:$BK$510,MATCH('Auxiliar General'!AV$4,'Lista Puestos Valorados'!$B$10:$BK$10,0),0))</f>
        <v>No relevante</v>
      </c>
      <c r="BC158" s="26">
        <f>+HLOOKUP(BB158,Sistema_Puntos!$Q$5:$Y$43,'Auxiliar General'!AX$5,FALSE)</f>
        <v>0</v>
      </c>
      <c r="BD158" s="26" t="str">
        <f>+IF(VLOOKUP($B158,'Lista Puestos Valorados'!$B$11:$BK$510,MATCH('Auxiliar General'!AX$4,'Lista Puestos Valorados'!$B$10:$BK$10,0),0)="","No relevante",VLOOKUP($B158,'Lista Puestos Valorados'!$B$11:$BK$510,MATCH('Auxiliar General'!AX$4,'Lista Puestos Valorados'!$B$10:$BK$10,0),0))</f>
        <v>No relevante</v>
      </c>
      <c r="BE158" s="26">
        <f>+HLOOKUP(BD158,Sistema_Puntos!$Q$5:$Y$43,'Auxiliar General'!AZ$5,FALSE)</f>
        <v>0</v>
      </c>
      <c r="BF158" s="26" t="str">
        <f>+IF(VLOOKUP($B158,'Lista Puestos Valorados'!$B$11:$BK$510,MATCH('Auxiliar General'!AZ$4,'Lista Puestos Valorados'!$B$10:$BK$10,0),0)="","No relevante",VLOOKUP($B158,'Lista Puestos Valorados'!$B$11:$BK$510,MATCH('Auxiliar General'!AZ$4,'Lista Puestos Valorados'!$B$10:$BK$10,0),0))</f>
        <v>No relevante</v>
      </c>
      <c r="BG158" s="26">
        <f>+HLOOKUP(BF158,Sistema_Puntos!$Q$5:$Y$43,'Auxiliar General'!BB$5,FALSE)</f>
        <v>0</v>
      </c>
      <c r="BH158" s="26" t="str">
        <f>+IF(VLOOKUP($B158,'Lista Puestos Valorados'!$B$11:$BK$510,MATCH('Auxiliar General'!BB$4,'Lista Puestos Valorados'!$B$10:$BK$10,0),0)="","No relevante",VLOOKUP($B158,'Lista Puestos Valorados'!$B$11:$BK$510,MATCH('Auxiliar General'!BB$4,'Lista Puestos Valorados'!$B$10:$BK$10,0),0))</f>
        <v>No relevante</v>
      </c>
      <c r="BI158" s="26">
        <f>+HLOOKUP(BH158,Sistema_Puntos!$Q$5:$Y$43,'Auxiliar General'!BD$5,FALSE)</f>
        <v>0</v>
      </c>
      <c r="BJ158" s="26" t="str">
        <f>+IF(VLOOKUP($B158,'Lista Puestos Valorados'!$B$11:$BK$510,MATCH('Auxiliar General'!BD$4,'Lista Puestos Valorados'!$B$10:$BK$10,0),0)="","No relevante",VLOOKUP($B158,'Lista Puestos Valorados'!$B$11:$BK$510,MATCH('Auxiliar General'!BD$4,'Lista Puestos Valorados'!$B$10:$BK$10,0),0))</f>
        <v>No relevante</v>
      </c>
      <c r="BK158" s="26">
        <f>+HLOOKUP(BJ158,Sistema_Puntos!$Q$5:$Y$43,'Auxiliar General'!BF$5,FALSE)</f>
        <v>0</v>
      </c>
      <c r="BL158" s="26" t="str">
        <f>+IF(VLOOKUP($B158,'Lista Puestos Valorados'!$B$11:$BK$510,MATCH('Auxiliar General'!BF$4,'Lista Puestos Valorados'!$B$10:$BK$10,0),0)="","No relevante",VLOOKUP($B158,'Lista Puestos Valorados'!$B$11:$BK$510,MATCH('Auxiliar General'!BF$4,'Lista Puestos Valorados'!$B$10:$BK$10,0),0))</f>
        <v>No relevante</v>
      </c>
      <c r="BM158" s="26">
        <f>+HLOOKUP(BL158,Sistema_Puntos!$Q$5:$Y$43,'Auxiliar General'!BH$5,FALSE)</f>
        <v>0</v>
      </c>
      <c r="BN158" s="26" t="str">
        <f>+IF(VLOOKUP($B158,'Lista Puestos Valorados'!$B$11:$BK$510,MATCH('Auxiliar General'!BH$4,'Lista Puestos Valorados'!$B$10:$BK$10,0),0)="","No relevante",VLOOKUP($B158,'Lista Puestos Valorados'!$B$11:$BK$510,MATCH('Auxiliar General'!BH$4,'Lista Puestos Valorados'!$B$10:$BK$10,0),0))</f>
        <v>No relevante</v>
      </c>
      <c r="BO158" s="26">
        <f>+HLOOKUP(BN158,Sistema_Puntos!$Q$5:$Y$43,'Auxiliar General'!BJ$5,FALSE)</f>
        <v>0</v>
      </c>
      <c r="BP158" s="26" t="str">
        <f>+IF(VLOOKUP($B158,'Lista Puestos Valorados'!$B$11:$BK$510,MATCH('Auxiliar General'!BJ$4,'Lista Puestos Valorados'!$B$10:$BK$10,0),0)="","No relevante",VLOOKUP($B158,'Lista Puestos Valorados'!$B$11:$BK$510,MATCH('Auxiliar General'!BJ$4,'Lista Puestos Valorados'!$B$10:$BK$10,0),0))</f>
        <v>No relevante</v>
      </c>
      <c r="BQ158" s="26">
        <f>+HLOOKUP(BP158,Sistema_Puntos!$Q$5:$Y$43,'Auxiliar General'!BL$5,FALSE)</f>
        <v>0</v>
      </c>
      <c r="BR158" s="26" t="str">
        <f>+IF(VLOOKUP($B158,'Lista Puestos Valorados'!$B$11:$BK$510,MATCH('Auxiliar General'!BL$4,'Lista Puestos Valorados'!$B$10:$BK$10,0),0)="","No relevante",VLOOKUP($B158,'Lista Puestos Valorados'!$B$11:$BK$510,MATCH('Auxiliar General'!BL$4,'Lista Puestos Valorados'!$B$10:$BK$10,0),0))</f>
        <v>No relevante</v>
      </c>
      <c r="BS158" s="26">
        <f>+HLOOKUP(BR158,Sistema_Puntos!$Q$5:$Y$43,'Auxiliar General'!BN$5,FALSE)</f>
        <v>0</v>
      </c>
      <c r="BT158" s="26" t="str">
        <f>+IF(VLOOKUP($B158,'Lista Puestos Valorados'!$B$11:$BK$510,MATCH('Auxiliar General'!BN$4,'Lista Puestos Valorados'!$B$10:$BK$10,0),0)="","No relevante",VLOOKUP($B158,'Lista Puestos Valorados'!$B$11:$BK$510,MATCH('Auxiliar General'!BN$4,'Lista Puestos Valorados'!$B$10:$BK$10,0),0))</f>
        <v>No relevante</v>
      </c>
      <c r="BU158" s="26">
        <f>+HLOOKUP(BT158,Sistema_Puntos!$Q$5:$Y$43,'Auxiliar General'!BP$5,FALSE)</f>
        <v>0</v>
      </c>
      <c r="BV158" s="26" t="str">
        <f>+IF(VLOOKUP($B158,'Lista Puestos Valorados'!$B$11:$BK$510,MATCH('Auxiliar General'!BP$4,'Lista Puestos Valorados'!$B$10:$BK$10,0),0)="","No relevante",VLOOKUP($B158,'Lista Puestos Valorados'!$B$11:$BK$510,MATCH('Auxiliar General'!BP$4,'Lista Puestos Valorados'!$B$10:$BK$10,0),0))</f>
        <v>No relevante</v>
      </c>
      <c r="BW158" s="26">
        <f>+HLOOKUP(BV158,Sistema_Puntos!$Q$5:$Y$43,'Auxiliar General'!BR$5,FALSE)</f>
        <v>0</v>
      </c>
      <c r="BX158" s="26" t="str">
        <f>+IF(VLOOKUP($B158,'Lista Puestos Valorados'!$B$11:$BK$510,MATCH('Auxiliar General'!BR$4,'Lista Puestos Valorados'!$B$10:$BK$10,0),0)="","No relevante",VLOOKUP($B158,'Lista Puestos Valorados'!$B$11:$BK$510,MATCH('Auxiliar General'!BR$4,'Lista Puestos Valorados'!$B$10:$BK$10,0),0))</f>
        <v>No relevante</v>
      </c>
      <c r="BY158" s="26">
        <f>+HLOOKUP(BX158,Sistema_Puntos!$Q$5:$Y$43,'Auxiliar General'!BT$5,FALSE)</f>
        <v>0</v>
      </c>
      <c r="BZ158" s="26" t="str">
        <f>+IF(VLOOKUP($B158,'Lista Puestos Valorados'!$B$11:$BK$510,MATCH('Auxiliar General'!BT$4,'Lista Puestos Valorados'!$B$10:$BK$10,0),0)="","No relevante",VLOOKUP($B158,'Lista Puestos Valorados'!$B$11:$BK$510,MATCH('Auxiliar General'!BT$4,'Lista Puestos Valorados'!$B$10:$BK$10,0),0))</f>
        <v>No relevante</v>
      </c>
      <c r="CA158" s="26">
        <f>+HLOOKUP(BZ158,Sistema_Puntos!$Q$5:$Y$43,'Auxiliar General'!BV$5,FALSE)</f>
        <v>0</v>
      </c>
      <c r="CB158" s="26" t="str">
        <f>+IF(VLOOKUP($B158,'Lista Puestos Valorados'!$B$11:$BK$510,MATCH('Auxiliar General'!BV$4,'Lista Puestos Valorados'!$B$10:$BK$10,0),0)="","No relevante",VLOOKUP($B158,'Lista Puestos Valorados'!$B$11:$BK$510,MATCH('Auxiliar General'!BV$4,'Lista Puestos Valorados'!$B$10:$BK$10,0),0))</f>
        <v>No relevante</v>
      </c>
      <c r="CC158" s="26">
        <f>+HLOOKUP(CB158,Sistema_Puntos!$Q$5:$Y$43,'Auxiliar General'!BX$5,FALSE)</f>
        <v>0</v>
      </c>
      <c r="CD158" s="26" t="str">
        <f>+IF(VLOOKUP($B158,'Lista Puestos Valorados'!$B$11:$BK$510,MATCH('Auxiliar General'!BX$4,'Lista Puestos Valorados'!$B$10:$BK$10,0),0)="","No relevante",VLOOKUP($B158,'Lista Puestos Valorados'!$B$11:$BK$510,MATCH('Auxiliar General'!BX$4,'Lista Puestos Valorados'!$B$10:$BK$10,0),0))</f>
        <v>No relevante</v>
      </c>
      <c r="CE158" s="26">
        <f>+HLOOKUP(CD158,Sistema_Puntos!$Q$5:$Y$43,'Auxiliar General'!BZ$5,FALSE)</f>
        <v>0</v>
      </c>
      <c r="CF158" s="26" t="str">
        <f>+IF(VLOOKUP($B158,'Lista Puestos Valorados'!$B$11:$BK$510,MATCH('Auxiliar General'!BZ$4,'Lista Puestos Valorados'!$B$10:$BK$10,0),0)="","No relevante",VLOOKUP($B158,'Lista Puestos Valorados'!$B$11:$BK$510,MATCH('Auxiliar General'!BZ$4,'Lista Puestos Valorados'!$B$10:$BK$10,0),0))</f>
        <v>No relevante</v>
      </c>
      <c r="CG158" s="26">
        <f>+HLOOKUP(CF158,Sistema_Puntos!$Q$5:$Y$43,'Auxiliar General'!CB$5,FALSE)</f>
        <v>0</v>
      </c>
      <c r="CH158" s="29"/>
      <c r="CI158" s="29"/>
    </row>
    <row r="159" spans="2:87" ht="17.55" customHeight="1">
      <c r="B159" s="26">
        <f>+'Listado de Puestos'!B159</f>
        <v>149</v>
      </c>
      <c r="C159" s="26" t="str">
        <f>+IF('Lista Puestos Valorados'!C159="","",'Lista Puestos Valorados'!C159)</f>
        <v/>
      </c>
      <c r="D159" s="26" t="str">
        <f>+IF('Lista Puestos Valorados'!D159="","",'Lista Puestos Valorados'!D159)</f>
        <v/>
      </c>
      <c r="E159" s="26" t="str">
        <f>+IF('Lista Puestos Valorados'!E159="","",'Lista Puestos Valorados'!E159)</f>
        <v/>
      </c>
      <c r="F159" s="26" t="str">
        <f>+IF('Lista Puestos Valorados'!F159="","",'Lista Puestos Valorados'!F159)</f>
        <v/>
      </c>
      <c r="G159" s="26" t="str">
        <f>+IF('Lista Puestos Valorados'!G159="","",'Lista Puestos Valorados'!G159)</f>
        <v/>
      </c>
      <c r="H159" s="26" t="str">
        <f>+IF('Lista Puestos Valorados'!H159="","",'Lista Puestos Valorados'!H159)</f>
        <v/>
      </c>
      <c r="I159" s="26" t="str">
        <f>+IF('Lista Puestos Valorados'!I159="","",'Lista Puestos Valorados'!I159)</f>
        <v/>
      </c>
      <c r="J159" s="118" t="e">
        <f t="array" ref="J159">+IF(L159="","",_xlfn.IFS(L159&lt;='Cortes de Agrupacion'!$F$15,'Cortes de Agrupacion'!$E$15,'Resultados General'!L159&lt;='Cortes de Agrupacion'!$F$14,'Cortes de Agrupacion'!$E$14,'Resultados General'!L159&lt;='Cortes de Agrupacion'!$F$13,'Cortes de Agrupacion'!$E$13,L159&lt;='Cortes de Agrupacion'!$F$12,'Cortes de Agrupacion'!$E$12,'Resultados General'!L159&lt;='Cortes de Agrupacion'!$F$11,'Cortes de Agrupacion'!$E$11,'Resultados General'!L159&lt;='Cortes de Agrupacion'!$F$10,'Cortes de Agrupacion'!$E$10,'Resultados General'!L159&lt;='Cortes de Agrupacion'!$F$9,'Cortes de Agrupacion'!$E$9,'Resultados General'!L159&lt;='Cortes de Agrupacion'!$F$8,'Cortes de Agrupacion'!$E$8,'Resultados General'!L159&lt;='Cortes de Agrupacion'!$F$7,'Cortes de Agrupacion'!$E$7,'Resultados General'!L159&lt;='Cortes de Agrupacion'!$F$6,'Cortes de Agrupacion'!$E$6))</f>
        <v>#VALUE!</v>
      </c>
      <c r="K159" s="118" t="str">
        <f t="shared" si="4"/>
        <v/>
      </c>
      <c r="L159" s="124" t="e">
        <f>#VALUE!</f>
        <v>#VALUE!</v>
      </c>
      <c r="M159" s="26" t="e">
        <f ca="1">+_xlfn.IFNA(VLOOKUP(C159,'Distribución de puestos'!$B$8:$I$507,8,0),"")</f>
        <v>#NAME?</v>
      </c>
      <c r="N159" s="26" t="str">
        <f>+IF(VLOOKUP($B159,'Lista Puestos Valorados'!$B$11:$BK$510,MATCH('Auxiliar General'!H$4,'Lista Puestos Valorados'!$B$10:$BK$10,0),0)="","No relevante",VLOOKUP($B159,'Lista Puestos Valorados'!$B$11:$BK$510,MATCH('Auxiliar General'!H$4,'Lista Puestos Valorados'!$B$10:$BK$10,0),0))</f>
        <v>No relevante</v>
      </c>
      <c r="O159" s="26">
        <f>+HLOOKUP(N159,Sistema_Puntos!$Q$5:$Y$43,'Auxiliar General'!J$5,FALSE)</f>
        <v>0</v>
      </c>
      <c r="P159" s="26" t="str">
        <f>+IF(VLOOKUP($B159,'Lista Puestos Valorados'!$B$11:$BK$510,MATCH('Auxiliar General'!J$4,'Lista Puestos Valorados'!$B$10:$BK$10,0),0)="","No relevante",VLOOKUP($B159,'Lista Puestos Valorados'!$B$11:$BK$510,MATCH('Auxiliar General'!J$4,'Lista Puestos Valorados'!$B$10:$BK$10,0),0))</f>
        <v>No relevante</v>
      </c>
      <c r="Q159" s="26">
        <f>+HLOOKUP(P159,Sistema_Puntos!$Q$5:$Y$43,'Auxiliar General'!L$5,FALSE)</f>
        <v>0</v>
      </c>
      <c r="R159" s="26" t="str">
        <f>+IF(VLOOKUP($B159,'Lista Puestos Valorados'!$B$11:$BK$510,MATCH('Auxiliar General'!L$4,'Lista Puestos Valorados'!$B$10:$BK$10,0),0)="","No relevante",VLOOKUP($B159,'Lista Puestos Valorados'!$B$11:$BK$510,MATCH('Auxiliar General'!L$4,'Lista Puestos Valorados'!$B$10:$BK$10,0),0))</f>
        <v>No relevante</v>
      </c>
      <c r="S159" s="26">
        <f>+HLOOKUP(R159,Sistema_Puntos!$Q$5:$Y$43,'Auxiliar General'!N$5,FALSE)</f>
        <v>0</v>
      </c>
      <c r="T159" s="26" t="str">
        <f>+IF(VLOOKUP($B159,'Lista Puestos Valorados'!$B$11:$BK$510,MATCH('Auxiliar General'!N$4,'Lista Puestos Valorados'!$B$10:$BK$10,0),0)="","No relevante",VLOOKUP($B159,'Lista Puestos Valorados'!$B$11:$BK$510,MATCH('Auxiliar General'!N$4,'Lista Puestos Valorados'!$B$10:$BK$10,0),0))</f>
        <v>No relevante</v>
      </c>
      <c r="U159" s="26">
        <f>+HLOOKUP(T159,Sistema_Puntos!$Q$5:$Y$43,'Auxiliar General'!P$5,FALSE)</f>
        <v>0</v>
      </c>
      <c r="V159" s="26" t="str">
        <f>+IF(VLOOKUP($B159,'Lista Puestos Valorados'!$B$11:$BK$510,MATCH('Auxiliar General'!P$4,'Lista Puestos Valorados'!$B$10:$BK$10,0),0)="","No relevante",VLOOKUP($B159,'Lista Puestos Valorados'!$B$11:$BK$510,MATCH('Auxiliar General'!P$4,'Lista Puestos Valorados'!$B$10:$BK$10,0),0))</f>
        <v>No relevante</v>
      </c>
      <c r="W159" s="26">
        <f>+HLOOKUP(V159,Sistema_Puntos!$Q$5:$Y$43,'Auxiliar General'!R$5,FALSE)</f>
        <v>0</v>
      </c>
      <c r="X159" s="26" t="str">
        <f>+IF(VLOOKUP($B159,'Lista Puestos Valorados'!$B$11:$BK$510,MATCH('Auxiliar General'!R$4,'Lista Puestos Valorados'!$B$10:$BK$10,0),0)="","No relevante",VLOOKUP($B159,'Lista Puestos Valorados'!$B$11:$BK$510,MATCH('Auxiliar General'!R$4,'Lista Puestos Valorados'!$B$10:$BK$10,0),0))</f>
        <v>No relevante</v>
      </c>
      <c r="Y159" s="26">
        <f>+HLOOKUP(X159,Sistema_Puntos!$Q$5:$Y$43,'Auxiliar General'!T$5,FALSE)</f>
        <v>0</v>
      </c>
      <c r="Z159" s="26" t="str">
        <f>+IF(VLOOKUP($B159,'Lista Puestos Valorados'!$B$11:$BK$510,MATCH('Auxiliar General'!T$4,'Lista Puestos Valorados'!$B$10:$BK$10,0),0)="","No relevante",VLOOKUP($B159,'Lista Puestos Valorados'!$B$11:$BK$510,MATCH('Auxiliar General'!T$4,'Lista Puestos Valorados'!$B$10:$BK$10,0),0))</f>
        <v>No relevante</v>
      </c>
      <c r="AA159" s="26">
        <f>+HLOOKUP(Z159,Sistema_Puntos!$Q$5:$Y$43,'Auxiliar General'!V$5,FALSE)</f>
        <v>0</v>
      </c>
      <c r="AB159" s="26" t="str">
        <f>+IF(VLOOKUP($B159,'Lista Puestos Valorados'!$B$11:$BK$510,MATCH('Auxiliar General'!V$4,'Lista Puestos Valorados'!$B$10:$BK$10,0),0)="","No relevante",VLOOKUP($B159,'Lista Puestos Valorados'!$B$11:$BK$510,MATCH('Auxiliar General'!V$4,'Lista Puestos Valorados'!$B$10:$BK$10,0),0))</f>
        <v>No relevante</v>
      </c>
      <c r="AC159" s="26">
        <f>+HLOOKUP(AB159,Sistema_Puntos!$Q$5:$Y$43,'Auxiliar General'!X$5,FALSE)</f>
        <v>0</v>
      </c>
      <c r="AD159" s="26" t="str">
        <f>+IF(VLOOKUP($B159,'Lista Puestos Valorados'!$B$11:$BK$510,MATCH('Auxiliar General'!X$4,'Lista Puestos Valorados'!$B$10:$BK$10,0),0)="","No relevante",VLOOKUP($B159,'Lista Puestos Valorados'!$B$11:$BK$510,MATCH('Auxiliar General'!X$4,'Lista Puestos Valorados'!$B$10:$BK$10,0),0))</f>
        <v>No relevante</v>
      </c>
      <c r="AE159" s="26">
        <f>+HLOOKUP(AD159,Sistema_Puntos!$Q$5:$Y$43,'Auxiliar General'!Z$5,FALSE)</f>
        <v>0</v>
      </c>
      <c r="AF159" s="26" t="str">
        <f>+IF(VLOOKUP($B159,'Lista Puestos Valorados'!$B$11:$BK$510,MATCH('Auxiliar General'!Z$4,'Lista Puestos Valorados'!$B$10:$BK$10,0),0)="","No relevante",VLOOKUP($B159,'Lista Puestos Valorados'!$B$11:$BK$510,MATCH('Auxiliar General'!Z$4,'Lista Puestos Valorados'!$B$10:$BK$10,0),0))</f>
        <v>No relevante</v>
      </c>
      <c r="AG159" s="26">
        <f>+HLOOKUP(AF159,Sistema_Puntos!$Q$5:$Y$43,'Auxiliar General'!AB$5,FALSE)</f>
        <v>0</v>
      </c>
      <c r="AH159" s="26" t="str">
        <f>+IF(VLOOKUP($B159,'Lista Puestos Valorados'!$B$11:$BK$510,MATCH('Auxiliar General'!AB$4,'Lista Puestos Valorados'!$B$10:$BK$10,0),0)="","No relevante",VLOOKUP($B159,'Lista Puestos Valorados'!$B$11:$BK$510,MATCH('Auxiliar General'!AB$4,'Lista Puestos Valorados'!$B$10:$BK$10,0),0))</f>
        <v>No relevante</v>
      </c>
      <c r="AI159" s="26">
        <f>+HLOOKUP(AH159,Sistema_Puntos!$Q$5:$Y$43,'Auxiliar General'!AD$5,FALSE)</f>
        <v>0</v>
      </c>
      <c r="AJ159" s="26" t="str">
        <f>+IF(VLOOKUP($B159,'Lista Puestos Valorados'!$B$11:$BK$510,MATCH('Auxiliar General'!AD$4,'Lista Puestos Valorados'!$B$10:$BK$10,0),0)="","No relevante",VLOOKUP($B159,'Lista Puestos Valorados'!$B$11:$BK$510,MATCH('Auxiliar General'!AD$4,'Lista Puestos Valorados'!$B$10:$BK$10,0),0))</f>
        <v>No relevante</v>
      </c>
      <c r="AK159" s="26">
        <f>+HLOOKUP(AJ159,Sistema_Puntos!$Q$5:$Y$43,'Auxiliar General'!AF$5,FALSE)</f>
        <v>0</v>
      </c>
      <c r="AL159" s="26" t="str">
        <f>+IF(VLOOKUP($B159,'Lista Puestos Valorados'!$B$11:$BK$510,MATCH('Auxiliar General'!AF$4,'Lista Puestos Valorados'!$B$10:$BK$10,0),0)="","No relevante",VLOOKUP($B159,'Lista Puestos Valorados'!$B$11:$BK$510,MATCH('Auxiliar General'!AF$4,'Lista Puestos Valorados'!$B$10:$BK$10,0),0))</f>
        <v>No relevante</v>
      </c>
      <c r="AM159" s="26">
        <f>+HLOOKUP(AL159,Sistema_Puntos!$Q$5:$Y$43,'Auxiliar General'!AH$5,FALSE)</f>
        <v>0</v>
      </c>
      <c r="AN159" s="26" t="str">
        <f>+IF(VLOOKUP($B159,'Lista Puestos Valorados'!$B$11:$BK$510,MATCH('Auxiliar General'!AH$4,'Lista Puestos Valorados'!$B$10:$BK$10,0),0)="","No relevante",VLOOKUP($B159,'Lista Puestos Valorados'!$B$11:$BK$510,MATCH('Auxiliar General'!AH$4,'Lista Puestos Valorados'!$B$10:$BK$10,0),0))</f>
        <v>No relevante</v>
      </c>
      <c r="AO159" s="26">
        <f>+HLOOKUP(AN159,Sistema_Puntos!$Q$5:$Y$43,'Auxiliar General'!AJ$5,FALSE)</f>
        <v>0</v>
      </c>
      <c r="AP159" s="26" t="str">
        <f>+IF(VLOOKUP($B159,'Lista Puestos Valorados'!$B$11:$BK$510,MATCH('Auxiliar General'!AJ$4,'Lista Puestos Valorados'!$B$10:$BK$10,0),0)="","No relevante",VLOOKUP($B159,'Lista Puestos Valorados'!$B$11:$BK$510,MATCH('Auxiliar General'!AJ$4,'Lista Puestos Valorados'!$B$10:$BK$10,0),0))</f>
        <v>No relevante</v>
      </c>
      <c r="AQ159" s="26">
        <f>+HLOOKUP(AP159,Sistema_Puntos!$Q$5:$Y$43,'Auxiliar General'!AL$5,FALSE)</f>
        <v>0</v>
      </c>
      <c r="AR159" s="26" t="str">
        <f>+IF(VLOOKUP($B159,'Lista Puestos Valorados'!$B$11:$BK$510,MATCH('Auxiliar General'!AL$4,'Lista Puestos Valorados'!$B$10:$BK$10,0),0)="","No relevante",VLOOKUP($B159,'Lista Puestos Valorados'!$B$11:$BK$510,MATCH('Auxiliar General'!AL$4,'Lista Puestos Valorados'!$B$10:$BK$10,0),0))</f>
        <v>No relevante</v>
      </c>
      <c r="AS159" s="26">
        <f>+HLOOKUP(AR159,Sistema_Puntos!$Q$5:$Y$43,'Auxiliar General'!AN$5,FALSE)</f>
        <v>0</v>
      </c>
      <c r="AT159" s="26" t="str">
        <f>+IF(VLOOKUP($B159,'Lista Puestos Valorados'!$B$11:$BK$510,MATCH('Auxiliar General'!AN$4,'Lista Puestos Valorados'!$B$10:$BK$10,0),0)="","No relevante",VLOOKUP($B159,'Lista Puestos Valorados'!$B$11:$BK$510,MATCH('Auxiliar General'!AN$4,'Lista Puestos Valorados'!$B$10:$BK$10,0),0))</f>
        <v>No relevante</v>
      </c>
      <c r="AU159" s="26">
        <f>+HLOOKUP(AT159,Sistema_Puntos!$Q$5:$Y$43,'Auxiliar General'!AP$5,FALSE)</f>
        <v>0</v>
      </c>
      <c r="AV159" s="26" t="str">
        <f>+IF(VLOOKUP($B159,'Lista Puestos Valorados'!$B$11:$BK$510,MATCH('Auxiliar General'!AP$4,'Lista Puestos Valorados'!$B$10:$BK$10,0),0)="","No relevante",VLOOKUP($B159,'Lista Puestos Valorados'!$B$11:$BK$510,MATCH('Auxiliar General'!AP$4,'Lista Puestos Valorados'!$B$10:$BK$10,0),0))</f>
        <v>No relevante</v>
      </c>
      <c r="AW159" s="26">
        <f>+HLOOKUP(AV159,Sistema_Puntos!$Q$5:$Y$43,'Auxiliar General'!AR$5,FALSE)</f>
        <v>0</v>
      </c>
      <c r="AX159" s="26" t="str">
        <f>+IF(VLOOKUP($B159,'Lista Puestos Valorados'!$B$11:$BK$510,MATCH('Auxiliar General'!AR$4,'Lista Puestos Valorados'!$B$10:$BK$10,0),0)="","No relevante",VLOOKUP($B159,'Lista Puestos Valorados'!$B$11:$BK$510,MATCH('Auxiliar General'!AR$4,'Lista Puestos Valorados'!$B$10:$BK$10,0),0))</f>
        <v>No relevante</v>
      </c>
      <c r="AY159" s="26">
        <f>+HLOOKUP(AX159,Sistema_Puntos!$Q$5:$Y$43,'Auxiliar General'!AT$5,FALSE)</f>
        <v>0</v>
      </c>
      <c r="AZ159" s="26" t="str">
        <f>+IF(VLOOKUP($B159,'Lista Puestos Valorados'!$B$11:$BK$510,MATCH('Auxiliar General'!AT$4,'Lista Puestos Valorados'!$B$10:$BK$10,0),0)="","No relevante",VLOOKUP($B159,'Lista Puestos Valorados'!$B$11:$BK$510,MATCH('Auxiliar General'!AT$4,'Lista Puestos Valorados'!$B$10:$BK$10,0),0))</f>
        <v>No relevante</v>
      </c>
      <c r="BA159" s="26">
        <f>+HLOOKUP(AZ159,Sistema_Puntos!$Q$5:$Y$43,'Auxiliar General'!AV$5,FALSE)</f>
        <v>0</v>
      </c>
      <c r="BB159" s="26" t="str">
        <f>+IF(VLOOKUP($B159,'Lista Puestos Valorados'!$B$11:$BK$510,MATCH('Auxiliar General'!AV$4,'Lista Puestos Valorados'!$B$10:$BK$10,0),0)="","No relevante",VLOOKUP($B159,'Lista Puestos Valorados'!$B$11:$BK$510,MATCH('Auxiliar General'!AV$4,'Lista Puestos Valorados'!$B$10:$BK$10,0),0))</f>
        <v>No relevante</v>
      </c>
      <c r="BC159" s="26">
        <f>+HLOOKUP(BB159,Sistema_Puntos!$Q$5:$Y$43,'Auxiliar General'!AX$5,FALSE)</f>
        <v>0</v>
      </c>
      <c r="BD159" s="26" t="str">
        <f>+IF(VLOOKUP($B159,'Lista Puestos Valorados'!$B$11:$BK$510,MATCH('Auxiliar General'!AX$4,'Lista Puestos Valorados'!$B$10:$BK$10,0),0)="","No relevante",VLOOKUP($B159,'Lista Puestos Valorados'!$B$11:$BK$510,MATCH('Auxiliar General'!AX$4,'Lista Puestos Valorados'!$B$10:$BK$10,0),0))</f>
        <v>No relevante</v>
      </c>
      <c r="BE159" s="26">
        <f>+HLOOKUP(BD159,Sistema_Puntos!$Q$5:$Y$43,'Auxiliar General'!AZ$5,FALSE)</f>
        <v>0</v>
      </c>
      <c r="BF159" s="26" t="str">
        <f>+IF(VLOOKUP($B159,'Lista Puestos Valorados'!$B$11:$BK$510,MATCH('Auxiliar General'!AZ$4,'Lista Puestos Valorados'!$B$10:$BK$10,0),0)="","No relevante",VLOOKUP($B159,'Lista Puestos Valorados'!$B$11:$BK$510,MATCH('Auxiliar General'!AZ$4,'Lista Puestos Valorados'!$B$10:$BK$10,0),0))</f>
        <v>No relevante</v>
      </c>
      <c r="BG159" s="26">
        <f>+HLOOKUP(BF159,Sistema_Puntos!$Q$5:$Y$43,'Auxiliar General'!BB$5,FALSE)</f>
        <v>0</v>
      </c>
      <c r="BH159" s="26" t="str">
        <f>+IF(VLOOKUP($B159,'Lista Puestos Valorados'!$B$11:$BK$510,MATCH('Auxiliar General'!BB$4,'Lista Puestos Valorados'!$B$10:$BK$10,0),0)="","No relevante",VLOOKUP($B159,'Lista Puestos Valorados'!$B$11:$BK$510,MATCH('Auxiliar General'!BB$4,'Lista Puestos Valorados'!$B$10:$BK$10,0),0))</f>
        <v>No relevante</v>
      </c>
      <c r="BI159" s="26">
        <f>+HLOOKUP(BH159,Sistema_Puntos!$Q$5:$Y$43,'Auxiliar General'!BD$5,FALSE)</f>
        <v>0</v>
      </c>
      <c r="BJ159" s="26" t="str">
        <f>+IF(VLOOKUP($B159,'Lista Puestos Valorados'!$B$11:$BK$510,MATCH('Auxiliar General'!BD$4,'Lista Puestos Valorados'!$B$10:$BK$10,0),0)="","No relevante",VLOOKUP($B159,'Lista Puestos Valorados'!$B$11:$BK$510,MATCH('Auxiliar General'!BD$4,'Lista Puestos Valorados'!$B$10:$BK$10,0),0))</f>
        <v>No relevante</v>
      </c>
      <c r="BK159" s="26">
        <f>+HLOOKUP(BJ159,Sistema_Puntos!$Q$5:$Y$43,'Auxiliar General'!BF$5,FALSE)</f>
        <v>0</v>
      </c>
      <c r="BL159" s="26" t="str">
        <f>+IF(VLOOKUP($B159,'Lista Puestos Valorados'!$B$11:$BK$510,MATCH('Auxiliar General'!BF$4,'Lista Puestos Valorados'!$B$10:$BK$10,0),0)="","No relevante",VLOOKUP($B159,'Lista Puestos Valorados'!$B$11:$BK$510,MATCH('Auxiliar General'!BF$4,'Lista Puestos Valorados'!$B$10:$BK$10,0),0))</f>
        <v>No relevante</v>
      </c>
      <c r="BM159" s="26">
        <f>+HLOOKUP(BL159,Sistema_Puntos!$Q$5:$Y$43,'Auxiliar General'!BH$5,FALSE)</f>
        <v>0</v>
      </c>
      <c r="BN159" s="26" t="str">
        <f>+IF(VLOOKUP($B159,'Lista Puestos Valorados'!$B$11:$BK$510,MATCH('Auxiliar General'!BH$4,'Lista Puestos Valorados'!$B$10:$BK$10,0),0)="","No relevante",VLOOKUP($B159,'Lista Puestos Valorados'!$B$11:$BK$510,MATCH('Auxiliar General'!BH$4,'Lista Puestos Valorados'!$B$10:$BK$10,0),0))</f>
        <v>No relevante</v>
      </c>
      <c r="BO159" s="26">
        <f>+HLOOKUP(BN159,Sistema_Puntos!$Q$5:$Y$43,'Auxiliar General'!BJ$5,FALSE)</f>
        <v>0</v>
      </c>
      <c r="BP159" s="26" t="str">
        <f>+IF(VLOOKUP($B159,'Lista Puestos Valorados'!$B$11:$BK$510,MATCH('Auxiliar General'!BJ$4,'Lista Puestos Valorados'!$B$10:$BK$10,0),0)="","No relevante",VLOOKUP($B159,'Lista Puestos Valorados'!$B$11:$BK$510,MATCH('Auxiliar General'!BJ$4,'Lista Puestos Valorados'!$B$10:$BK$10,0),0))</f>
        <v>No relevante</v>
      </c>
      <c r="BQ159" s="26">
        <f>+HLOOKUP(BP159,Sistema_Puntos!$Q$5:$Y$43,'Auxiliar General'!BL$5,FALSE)</f>
        <v>0</v>
      </c>
      <c r="BR159" s="26" t="str">
        <f>+IF(VLOOKUP($B159,'Lista Puestos Valorados'!$B$11:$BK$510,MATCH('Auxiliar General'!BL$4,'Lista Puestos Valorados'!$B$10:$BK$10,0),0)="","No relevante",VLOOKUP($B159,'Lista Puestos Valorados'!$B$11:$BK$510,MATCH('Auxiliar General'!BL$4,'Lista Puestos Valorados'!$B$10:$BK$10,0),0))</f>
        <v>No relevante</v>
      </c>
      <c r="BS159" s="26">
        <f>+HLOOKUP(BR159,Sistema_Puntos!$Q$5:$Y$43,'Auxiliar General'!BN$5,FALSE)</f>
        <v>0</v>
      </c>
      <c r="BT159" s="26" t="str">
        <f>+IF(VLOOKUP($B159,'Lista Puestos Valorados'!$B$11:$BK$510,MATCH('Auxiliar General'!BN$4,'Lista Puestos Valorados'!$B$10:$BK$10,0),0)="","No relevante",VLOOKUP($B159,'Lista Puestos Valorados'!$B$11:$BK$510,MATCH('Auxiliar General'!BN$4,'Lista Puestos Valorados'!$B$10:$BK$10,0),0))</f>
        <v>No relevante</v>
      </c>
      <c r="BU159" s="26">
        <f>+HLOOKUP(BT159,Sistema_Puntos!$Q$5:$Y$43,'Auxiliar General'!BP$5,FALSE)</f>
        <v>0</v>
      </c>
      <c r="BV159" s="26" t="str">
        <f>+IF(VLOOKUP($B159,'Lista Puestos Valorados'!$B$11:$BK$510,MATCH('Auxiliar General'!BP$4,'Lista Puestos Valorados'!$B$10:$BK$10,0),0)="","No relevante",VLOOKUP($B159,'Lista Puestos Valorados'!$B$11:$BK$510,MATCH('Auxiliar General'!BP$4,'Lista Puestos Valorados'!$B$10:$BK$10,0),0))</f>
        <v>No relevante</v>
      </c>
      <c r="BW159" s="26">
        <f>+HLOOKUP(BV159,Sistema_Puntos!$Q$5:$Y$43,'Auxiliar General'!BR$5,FALSE)</f>
        <v>0</v>
      </c>
      <c r="BX159" s="26" t="str">
        <f>+IF(VLOOKUP($B159,'Lista Puestos Valorados'!$B$11:$BK$510,MATCH('Auxiliar General'!BR$4,'Lista Puestos Valorados'!$B$10:$BK$10,0),0)="","No relevante",VLOOKUP($B159,'Lista Puestos Valorados'!$B$11:$BK$510,MATCH('Auxiliar General'!BR$4,'Lista Puestos Valorados'!$B$10:$BK$10,0),0))</f>
        <v>No relevante</v>
      </c>
      <c r="BY159" s="26">
        <f>+HLOOKUP(BX159,Sistema_Puntos!$Q$5:$Y$43,'Auxiliar General'!BT$5,FALSE)</f>
        <v>0</v>
      </c>
      <c r="BZ159" s="26" t="str">
        <f>+IF(VLOOKUP($B159,'Lista Puestos Valorados'!$B$11:$BK$510,MATCH('Auxiliar General'!BT$4,'Lista Puestos Valorados'!$B$10:$BK$10,0),0)="","No relevante",VLOOKUP($B159,'Lista Puestos Valorados'!$B$11:$BK$510,MATCH('Auxiliar General'!BT$4,'Lista Puestos Valorados'!$B$10:$BK$10,0),0))</f>
        <v>No relevante</v>
      </c>
      <c r="CA159" s="26">
        <f>+HLOOKUP(BZ159,Sistema_Puntos!$Q$5:$Y$43,'Auxiliar General'!BV$5,FALSE)</f>
        <v>0</v>
      </c>
      <c r="CB159" s="26" t="str">
        <f>+IF(VLOOKUP($B159,'Lista Puestos Valorados'!$B$11:$BK$510,MATCH('Auxiliar General'!BV$4,'Lista Puestos Valorados'!$B$10:$BK$10,0),0)="","No relevante",VLOOKUP($B159,'Lista Puestos Valorados'!$B$11:$BK$510,MATCH('Auxiliar General'!BV$4,'Lista Puestos Valorados'!$B$10:$BK$10,0),0))</f>
        <v>No relevante</v>
      </c>
      <c r="CC159" s="26">
        <f>+HLOOKUP(CB159,Sistema_Puntos!$Q$5:$Y$43,'Auxiliar General'!BX$5,FALSE)</f>
        <v>0</v>
      </c>
      <c r="CD159" s="26" t="str">
        <f>+IF(VLOOKUP($B159,'Lista Puestos Valorados'!$B$11:$BK$510,MATCH('Auxiliar General'!BX$4,'Lista Puestos Valorados'!$B$10:$BK$10,0),0)="","No relevante",VLOOKUP($B159,'Lista Puestos Valorados'!$B$11:$BK$510,MATCH('Auxiliar General'!BX$4,'Lista Puestos Valorados'!$B$10:$BK$10,0),0))</f>
        <v>No relevante</v>
      </c>
      <c r="CE159" s="26">
        <f>+HLOOKUP(CD159,Sistema_Puntos!$Q$5:$Y$43,'Auxiliar General'!BZ$5,FALSE)</f>
        <v>0</v>
      </c>
      <c r="CF159" s="26" t="str">
        <f>+IF(VLOOKUP($B159,'Lista Puestos Valorados'!$B$11:$BK$510,MATCH('Auxiliar General'!BZ$4,'Lista Puestos Valorados'!$B$10:$BK$10,0),0)="","No relevante",VLOOKUP($B159,'Lista Puestos Valorados'!$B$11:$BK$510,MATCH('Auxiliar General'!BZ$4,'Lista Puestos Valorados'!$B$10:$BK$10,0),0))</f>
        <v>No relevante</v>
      </c>
      <c r="CG159" s="26">
        <f>+HLOOKUP(CF159,Sistema_Puntos!$Q$5:$Y$43,'Auxiliar General'!CB$5,FALSE)</f>
        <v>0</v>
      </c>
      <c r="CH159" s="29"/>
      <c r="CI159" s="29"/>
    </row>
    <row r="160" spans="2:87" ht="17.55" customHeight="1">
      <c r="B160" s="26">
        <f>+'Listado de Puestos'!B160</f>
        <v>150</v>
      </c>
      <c r="C160" s="26" t="str">
        <f>+IF('Lista Puestos Valorados'!C160="","",'Lista Puestos Valorados'!C160)</f>
        <v/>
      </c>
      <c r="D160" s="26" t="str">
        <f>+IF('Lista Puestos Valorados'!D160="","",'Lista Puestos Valorados'!D160)</f>
        <v/>
      </c>
      <c r="E160" s="26" t="str">
        <f>+IF('Lista Puestos Valorados'!E160="","",'Lista Puestos Valorados'!E160)</f>
        <v/>
      </c>
      <c r="F160" s="26" t="str">
        <f>+IF('Lista Puestos Valorados'!F160="","",'Lista Puestos Valorados'!F160)</f>
        <v/>
      </c>
      <c r="G160" s="26" t="str">
        <f>+IF('Lista Puestos Valorados'!G160="","",'Lista Puestos Valorados'!G160)</f>
        <v/>
      </c>
      <c r="H160" s="26" t="str">
        <f>+IF('Lista Puestos Valorados'!H160="","",'Lista Puestos Valorados'!H160)</f>
        <v/>
      </c>
      <c r="I160" s="26" t="str">
        <f>+IF('Lista Puestos Valorados'!I160="","",'Lista Puestos Valorados'!I160)</f>
        <v/>
      </c>
      <c r="J160" s="118" t="e">
        <f t="array" ref="J160">+IF(L160="","",_xlfn.IFS(L160&lt;='Cortes de Agrupacion'!$F$15,'Cortes de Agrupacion'!$E$15,'Resultados General'!L160&lt;='Cortes de Agrupacion'!$F$14,'Cortes de Agrupacion'!$E$14,'Resultados General'!L160&lt;='Cortes de Agrupacion'!$F$13,'Cortes de Agrupacion'!$E$13,L160&lt;='Cortes de Agrupacion'!$F$12,'Cortes de Agrupacion'!$E$12,'Resultados General'!L160&lt;='Cortes de Agrupacion'!$F$11,'Cortes de Agrupacion'!$E$11,'Resultados General'!L160&lt;='Cortes de Agrupacion'!$F$10,'Cortes de Agrupacion'!$E$10,'Resultados General'!L160&lt;='Cortes de Agrupacion'!$F$9,'Cortes de Agrupacion'!$E$9,'Resultados General'!L160&lt;='Cortes de Agrupacion'!$F$8,'Cortes de Agrupacion'!$E$8,'Resultados General'!L160&lt;='Cortes de Agrupacion'!$F$7,'Cortes de Agrupacion'!$E$7,'Resultados General'!L160&lt;='Cortes de Agrupacion'!$F$6,'Cortes de Agrupacion'!$E$6))</f>
        <v>#VALUE!</v>
      </c>
      <c r="K160" s="118" t="str">
        <f t="shared" si="4"/>
        <v/>
      </c>
      <c r="L160" s="124" t="e">
        <f>#VALUE!</f>
        <v>#VALUE!</v>
      </c>
      <c r="M160" s="26" t="e">
        <f ca="1">+_xlfn.IFNA(VLOOKUP(C160,'Distribución de puestos'!$B$8:$I$507,8,0),"")</f>
        <v>#NAME?</v>
      </c>
      <c r="N160" s="26" t="str">
        <f>+IF(VLOOKUP($B160,'Lista Puestos Valorados'!$B$11:$BK$510,MATCH('Auxiliar General'!H$4,'Lista Puestos Valorados'!$B$10:$BK$10,0),0)="","No relevante",VLOOKUP($B160,'Lista Puestos Valorados'!$B$11:$BK$510,MATCH('Auxiliar General'!H$4,'Lista Puestos Valorados'!$B$10:$BK$10,0),0))</f>
        <v>No relevante</v>
      </c>
      <c r="O160" s="26">
        <f>+HLOOKUP(N160,Sistema_Puntos!$Q$5:$Y$43,'Auxiliar General'!J$5,FALSE)</f>
        <v>0</v>
      </c>
      <c r="P160" s="26" t="str">
        <f>+IF(VLOOKUP($B160,'Lista Puestos Valorados'!$B$11:$BK$510,MATCH('Auxiliar General'!J$4,'Lista Puestos Valorados'!$B$10:$BK$10,0),0)="","No relevante",VLOOKUP($B160,'Lista Puestos Valorados'!$B$11:$BK$510,MATCH('Auxiliar General'!J$4,'Lista Puestos Valorados'!$B$10:$BK$10,0),0))</f>
        <v>No relevante</v>
      </c>
      <c r="Q160" s="26">
        <f>+HLOOKUP(P160,Sistema_Puntos!$Q$5:$Y$43,'Auxiliar General'!L$5,FALSE)</f>
        <v>0</v>
      </c>
      <c r="R160" s="26" t="str">
        <f>+IF(VLOOKUP($B160,'Lista Puestos Valorados'!$B$11:$BK$510,MATCH('Auxiliar General'!L$4,'Lista Puestos Valorados'!$B$10:$BK$10,0),0)="","No relevante",VLOOKUP($B160,'Lista Puestos Valorados'!$B$11:$BK$510,MATCH('Auxiliar General'!L$4,'Lista Puestos Valorados'!$B$10:$BK$10,0),0))</f>
        <v>No relevante</v>
      </c>
      <c r="S160" s="26">
        <f>+HLOOKUP(R160,Sistema_Puntos!$Q$5:$Y$43,'Auxiliar General'!N$5,FALSE)</f>
        <v>0</v>
      </c>
      <c r="T160" s="26" t="str">
        <f>+IF(VLOOKUP($B160,'Lista Puestos Valorados'!$B$11:$BK$510,MATCH('Auxiliar General'!N$4,'Lista Puestos Valorados'!$B$10:$BK$10,0),0)="","No relevante",VLOOKUP($B160,'Lista Puestos Valorados'!$B$11:$BK$510,MATCH('Auxiliar General'!N$4,'Lista Puestos Valorados'!$B$10:$BK$10,0),0))</f>
        <v>No relevante</v>
      </c>
      <c r="U160" s="26">
        <f>+HLOOKUP(T160,Sistema_Puntos!$Q$5:$Y$43,'Auxiliar General'!P$5,FALSE)</f>
        <v>0</v>
      </c>
      <c r="V160" s="26" t="str">
        <f>+IF(VLOOKUP($B160,'Lista Puestos Valorados'!$B$11:$BK$510,MATCH('Auxiliar General'!P$4,'Lista Puestos Valorados'!$B$10:$BK$10,0),0)="","No relevante",VLOOKUP($B160,'Lista Puestos Valorados'!$B$11:$BK$510,MATCH('Auxiliar General'!P$4,'Lista Puestos Valorados'!$B$10:$BK$10,0),0))</f>
        <v>No relevante</v>
      </c>
      <c r="W160" s="26">
        <f>+HLOOKUP(V160,Sistema_Puntos!$Q$5:$Y$43,'Auxiliar General'!R$5,FALSE)</f>
        <v>0</v>
      </c>
      <c r="X160" s="26" t="str">
        <f>+IF(VLOOKUP($B160,'Lista Puestos Valorados'!$B$11:$BK$510,MATCH('Auxiliar General'!R$4,'Lista Puestos Valorados'!$B$10:$BK$10,0),0)="","No relevante",VLOOKUP($B160,'Lista Puestos Valorados'!$B$11:$BK$510,MATCH('Auxiliar General'!R$4,'Lista Puestos Valorados'!$B$10:$BK$10,0),0))</f>
        <v>No relevante</v>
      </c>
      <c r="Y160" s="26">
        <f>+HLOOKUP(X160,Sistema_Puntos!$Q$5:$Y$43,'Auxiliar General'!T$5,FALSE)</f>
        <v>0</v>
      </c>
      <c r="Z160" s="26" t="str">
        <f>+IF(VLOOKUP($B160,'Lista Puestos Valorados'!$B$11:$BK$510,MATCH('Auxiliar General'!T$4,'Lista Puestos Valorados'!$B$10:$BK$10,0),0)="","No relevante",VLOOKUP($B160,'Lista Puestos Valorados'!$B$11:$BK$510,MATCH('Auxiliar General'!T$4,'Lista Puestos Valorados'!$B$10:$BK$10,0),0))</f>
        <v>No relevante</v>
      </c>
      <c r="AA160" s="26">
        <f>+HLOOKUP(Z160,Sistema_Puntos!$Q$5:$Y$43,'Auxiliar General'!V$5,FALSE)</f>
        <v>0</v>
      </c>
      <c r="AB160" s="26" t="str">
        <f>+IF(VLOOKUP($B160,'Lista Puestos Valorados'!$B$11:$BK$510,MATCH('Auxiliar General'!V$4,'Lista Puestos Valorados'!$B$10:$BK$10,0),0)="","No relevante",VLOOKUP($B160,'Lista Puestos Valorados'!$B$11:$BK$510,MATCH('Auxiliar General'!V$4,'Lista Puestos Valorados'!$B$10:$BK$10,0),0))</f>
        <v>No relevante</v>
      </c>
      <c r="AC160" s="26">
        <f>+HLOOKUP(AB160,Sistema_Puntos!$Q$5:$Y$43,'Auxiliar General'!X$5,FALSE)</f>
        <v>0</v>
      </c>
      <c r="AD160" s="26" t="str">
        <f>+IF(VLOOKUP($B160,'Lista Puestos Valorados'!$B$11:$BK$510,MATCH('Auxiliar General'!X$4,'Lista Puestos Valorados'!$B$10:$BK$10,0),0)="","No relevante",VLOOKUP($B160,'Lista Puestos Valorados'!$B$11:$BK$510,MATCH('Auxiliar General'!X$4,'Lista Puestos Valorados'!$B$10:$BK$10,0),0))</f>
        <v>No relevante</v>
      </c>
      <c r="AE160" s="26">
        <f>+HLOOKUP(AD160,Sistema_Puntos!$Q$5:$Y$43,'Auxiliar General'!Z$5,FALSE)</f>
        <v>0</v>
      </c>
      <c r="AF160" s="26" t="str">
        <f>+IF(VLOOKUP($B160,'Lista Puestos Valorados'!$B$11:$BK$510,MATCH('Auxiliar General'!Z$4,'Lista Puestos Valorados'!$B$10:$BK$10,0),0)="","No relevante",VLOOKUP($B160,'Lista Puestos Valorados'!$B$11:$BK$510,MATCH('Auxiliar General'!Z$4,'Lista Puestos Valorados'!$B$10:$BK$10,0),0))</f>
        <v>No relevante</v>
      </c>
      <c r="AG160" s="26">
        <f>+HLOOKUP(AF160,Sistema_Puntos!$Q$5:$Y$43,'Auxiliar General'!AB$5,FALSE)</f>
        <v>0</v>
      </c>
      <c r="AH160" s="26" t="str">
        <f>+IF(VLOOKUP($B160,'Lista Puestos Valorados'!$B$11:$BK$510,MATCH('Auxiliar General'!AB$4,'Lista Puestos Valorados'!$B$10:$BK$10,0),0)="","No relevante",VLOOKUP($B160,'Lista Puestos Valorados'!$B$11:$BK$510,MATCH('Auxiliar General'!AB$4,'Lista Puestos Valorados'!$B$10:$BK$10,0),0))</f>
        <v>No relevante</v>
      </c>
      <c r="AI160" s="26">
        <f>+HLOOKUP(AH160,Sistema_Puntos!$Q$5:$Y$43,'Auxiliar General'!AD$5,FALSE)</f>
        <v>0</v>
      </c>
      <c r="AJ160" s="26" t="str">
        <f>+IF(VLOOKUP($B160,'Lista Puestos Valorados'!$B$11:$BK$510,MATCH('Auxiliar General'!AD$4,'Lista Puestos Valorados'!$B$10:$BK$10,0),0)="","No relevante",VLOOKUP($B160,'Lista Puestos Valorados'!$B$11:$BK$510,MATCH('Auxiliar General'!AD$4,'Lista Puestos Valorados'!$B$10:$BK$10,0),0))</f>
        <v>No relevante</v>
      </c>
      <c r="AK160" s="26">
        <f>+HLOOKUP(AJ160,Sistema_Puntos!$Q$5:$Y$43,'Auxiliar General'!AF$5,FALSE)</f>
        <v>0</v>
      </c>
      <c r="AL160" s="26" t="str">
        <f>+IF(VLOOKUP($B160,'Lista Puestos Valorados'!$B$11:$BK$510,MATCH('Auxiliar General'!AF$4,'Lista Puestos Valorados'!$B$10:$BK$10,0),0)="","No relevante",VLOOKUP($B160,'Lista Puestos Valorados'!$B$11:$BK$510,MATCH('Auxiliar General'!AF$4,'Lista Puestos Valorados'!$B$10:$BK$10,0),0))</f>
        <v>No relevante</v>
      </c>
      <c r="AM160" s="26">
        <f>+HLOOKUP(AL160,Sistema_Puntos!$Q$5:$Y$43,'Auxiliar General'!AH$5,FALSE)</f>
        <v>0</v>
      </c>
      <c r="AN160" s="26" t="str">
        <f>+IF(VLOOKUP($B160,'Lista Puestos Valorados'!$B$11:$BK$510,MATCH('Auxiliar General'!AH$4,'Lista Puestos Valorados'!$B$10:$BK$10,0),0)="","No relevante",VLOOKUP($B160,'Lista Puestos Valorados'!$B$11:$BK$510,MATCH('Auxiliar General'!AH$4,'Lista Puestos Valorados'!$B$10:$BK$10,0),0))</f>
        <v>No relevante</v>
      </c>
      <c r="AO160" s="26">
        <f>+HLOOKUP(AN160,Sistema_Puntos!$Q$5:$Y$43,'Auxiliar General'!AJ$5,FALSE)</f>
        <v>0</v>
      </c>
      <c r="AP160" s="26" t="str">
        <f>+IF(VLOOKUP($B160,'Lista Puestos Valorados'!$B$11:$BK$510,MATCH('Auxiliar General'!AJ$4,'Lista Puestos Valorados'!$B$10:$BK$10,0),0)="","No relevante",VLOOKUP($B160,'Lista Puestos Valorados'!$B$11:$BK$510,MATCH('Auxiliar General'!AJ$4,'Lista Puestos Valorados'!$B$10:$BK$10,0),0))</f>
        <v>No relevante</v>
      </c>
      <c r="AQ160" s="26">
        <f>+HLOOKUP(AP160,Sistema_Puntos!$Q$5:$Y$43,'Auxiliar General'!AL$5,FALSE)</f>
        <v>0</v>
      </c>
      <c r="AR160" s="26" t="str">
        <f>+IF(VLOOKUP($B160,'Lista Puestos Valorados'!$B$11:$BK$510,MATCH('Auxiliar General'!AL$4,'Lista Puestos Valorados'!$B$10:$BK$10,0),0)="","No relevante",VLOOKUP($B160,'Lista Puestos Valorados'!$B$11:$BK$510,MATCH('Auxiliar General'!AL$4,'Lista Puestos Valorados'!$B$10:$BK$10,0),0))</f>
        <v>No relevante</v>
      </c>
      <c r="AS160" s="26">
        <f>+HLOOKUP(AR160,Sistema_Puntos!$Q$5:$Y$43,'Auxiliar General'!AN$5,FALSE)</f>
        <v>0</v>
      </c>
      <c r="AT160" s="26" t="str">
        <f>+IF(VLOOKUP($B160,'Lista Puestos Valorados'!$B$11:$BK$510,MATCH('Auxiliar General'!AN$4,'Lista Puestos Valorados'!$B$10:$BK$10,0),0)="","No relevante",VLOOKUP($B160,'Lista Puestos Valorados'!$B$11:$BK$510,MATCH('Auxiliar General'!AN$4,'Lista Puestos Valorados'!$B$10:$BK$10,0),0))</f>
        <v>No relevante</v>
      </c>
      <c r="AU160" s="26">
        <f>+HLOOKUP(AT160,Sistema_Puntos!$Q$5:$Y$43,'Auxiliar General'!AP$5,FALSE)</f>
        <v>0</v>
      </c>
      <c r="AV160" s="26" t="str">
        <f>+IF(VLOOKUP($B160,'Lista Puestos Valorados'!$B$11:$BK$510,MATCH('Auxiliar General'!AP$4,'Lista Puestos Valorados'!$B$10:$BK$10,0),0)="","No relevante",VLOOKUP($B160,'Lista Puestos Valorados'!$B$11:$BK$510,MATCH('Auxiliar General'!AP$4,'Lista Puestos Valorados'!$B$10:$BK$10,0),0))</f>
        <v>No relevante</v>
      </c>
      <c r="AW160" s="26">
        <f>+HLOOKUP(AV160,Sistema_Puntos!$Q$5:$Y$43,'Auxiliar General'!AR$5,FALSE)</f>
        <v>0</v>
      </c>
      <c r="AX160" s="26" t="str">
        <f>+IF(VLOOKUP($B160,'Lista Puestos Valorados'!$B$11:$BK$510,MATCH('Auxiliar General'!AR$4,'Lista Puestos Valorados'!$B$10:$BK$10,0),0)="","No relevante",VLOOKUP($B160,'Lista Puestos Valorados'!$B$11:$BK$510,MATCH('Auxiliar General'!AR$4,'Lista Puestos Valorados'!$B$10:$BK$10,0),0))</f>
        <v>No relevante</v>
      </c>
      <c r="AY160" s="26">
        <f>+HLOOKUP(AX160,Sistema_Puntos!$Q$5:$Y$43,'Auxiliar General'!AT$5,FALSE)</f>
        <v>0</v>
      </c>
      <c r="AZ160" s="26" t="str">
        <f>+IF(VLOOKUP($B160,'Lista Puestos Valorados'!$B$11:$BK$510,MATCH('Auxiliar General'!AT$4,'Lista Puestos Valorados'!$B$10:$BK$10,0),0)="","No relevante",VLOOKUP($B160,'Lista Puestos Valorados'!$B$11:$BK$510,MATCH('Auxiliar General'!AT$4,'Lista Puestos Valorados'!$B$10:$BK$10,0),0))</f>
        <v>No relevante</v>
      </c>
      <c r="BA160" s="26">
        <f>+HLOOKUP(AZ160,Sistema_Puntos!$Q$5:$Y$43,'Auxiliar General'!AV$5,FALSE)</f>
        <v>0</v>
      </c>
      <c r="BB160" s="26" t="str">
        <f>+IF(VLOOKUP($B160,'Lista Puestos Valorados'!$B$11:$BK$510,MATCH('Auxiliar General'!AV$4,'Lista Puestos Valorados'!$B$10:$BK$10,0),0)="","No relevante",VLOOKUP($B160,'Lista Puestos Valorados'!$B$11:$BK$510,MATCH('Auxiliar General'!AV$4,'Lista Puestos Valorados'!$B$10:$BK$10,0),0))</f>
        <v>No relevante</v>
      </c>
      <c r="BC160" s="26">
        <f>+HLOOKUP(BB160,Sistema_Puntos!$Q$5:$Y$43,'Auxiliar General'!AX$5,FALSE)</f>
        <v>0</v>
      </c>
      <c r="BD160" s="26" t="str">
        <f>+IF(VLOOKUP($B160,'Lista Puestos Valorados'!$B$11:$BK$510,MATCH('Auxiliar General'!AX$4,'Lista Puestos Valorados'!$B$10:$BK$10,0),0)="","No relevante",VLOOKUP($B160,'Lista Puestos Valorados'!$B$11:$BK$510,MATCH('Auxiliar General'!AX$4,'Lista Puestos Valorados'!$B$10:$BK$10,0),0))</f>
        <v>No relevante</v>
      </c>
      <c r="BE160" s="26">
        <f>+HLOOKUP(BD160,Sistema_Puntos!$Q$5:$Y$43,'Auxiliar General'!AZ$5,FALSE)</f>
        <v>0</v>
      </c>
      <c r="BF160" s="26" t="str">
        <f>+IF(VLOOKUP($B160,'Lista Puestos Valorados'!$B$11:$BK$510,MATCH('Auxiliar General'!AZ$4,'Lista Puestos Valorados'!$B$10:$BK$10,0),0)="","No relevante",VLOOKUP($B160,'Lista Puestos Valorados'!$B$11:$BK$510,MATCH('Auxiliar General'!AZ$4,'Lista Puestos Valorados'!$B$10:$BK$10,0),0))</f>
        <v>No relevante</v>
      </c>
      <c r="BG160" s="26">
        <f>+HLOOKUP(BF160,Sistema_Puntos!$Q$5:$Y$43,'Auxiliar General'!BB$5,FALSE)</f>
        <v>0</v>
      </c>
      <c r="BH160" s="26" t="str">
        <f>+IF(VLOOKUP($B160,'Lista Puestos Valorados'!$B$11:$BK$510,MATCH('Auxiliar General'!BB$4,'Lista Puestos Valorados'!$B$10:$BK$10,0),0)="","No relevante",VLOOKUP($B160,'Lista Puestos Valorados'!$B$11:$BK$510,MATCH('Auxiliar General'!BB$4,'Lista Puestos Valorados'!$B$10:$BK$10,0),0))</f>
        <v>No relevante</v>
      </c>
      <c r="BI160" s="26">
        <f>+HLOOKUP(BH160,Sistema_Puntos!$Q$5:$Y$43,'Auxiliar General'!BD$5,FALSE)</f>
        <v>0</v>
      </c>
      <c r="BJ160" s="26" t="str">
        <f>+IF(VLOOKUP($B160,'Lista Puestos Valorados'!$B$11:$BK$510,MATCH('Auxiliar General'!BD$4,'Lista Puestos Valorados'!$B$10:$BK$10,0),0)="","No relevante",VLOOKUP($B160,'Lista Puestos Valorados'!$B$11:$BK$510,MATCH('Auxiliar General'!BD$4,'Lista Puestos Valorados'!$B$10:$BK$10,0),0))</f>
        <v>No relevante</v>
      </c>
      <c r="BK160" s="26">
        <f>+HLOOKUP(BJ160,Sistema_Puntos!$Q$5:$Y$43,'Auxiliar General'!BF$5,FALSE)</f>
        <v>0</v>
      </c>
      <c r="BL160" s="26" t="str">
        <f>+IF(VLOOKUP($B160,'Lista Puestos Valorados'!$B$11:$BK$510,MATCH('Auxiliar General'!BF$4,'Lista Puestos Valorados'!$B$10:$BK$10,0),0)="","No relevante",VLOOKUP($B160,'Lista Puestos Valorados'!$B$11:$BK$510,MATCH('Auxiliar General'!BF$4,'Lista Puestos Valorados'!$B$10:$BK$10,0),0))</f>
        <v>No relevante</v>
      </c>
      <c r="BM160" s="26">
        <f>+HLOOKUP(BL160,Sistema_Puntos!$Q$5:$Y$43,'Auxiliar General'!BH$5,FALSE)</f>
        <v>0</v>
      </c>
      <c r="BN160" s="26" t="str">
        <f>+IF(VLOOKUP($B160,'Lista Puestos Valorados'!$B$11:$BK$510,MATCH('Auxiliar General'!BH$4,'Lista Puestos Valorados'!$B$10:$BK$10,0),0)="","No relevante",VLOOKUP($B160,'Lista Puestos Valorados'!$B$11:$BK$510,MATCH('Auxiliar General'!BH$4,'Lista Puestos Valorados'!$B$10:$BK$10,0),0))</f>
        <v>No relevante</v>
      </c>
      <c r="BO160" s="26">
        <f>+HLOOKUP(BN160,Sistema_Puntos!$Q$5:$Y$43,'Auxiliar General'!BJ$5,FALSE)</f>
        <v>0</v>
      </c>
      <c r="BP160" s="26" t="str">
        <f>+IF(VLOOKUP($B160,'Lista Puestos Valorados'!$B$11:$BK$510,MATCH('Auxiliar General'!BJ$4,'Lista Puestos Valorados'!$B$10:$BK$10,0),0)="","No relevante",VLOOKUP($B160,'Lista Puestos Valorados'!$B$11:$BK$510,MATCH('Auxiliar General'!BJ$4,'Lista Puestos Valorados'!$B$10:$BK$10,0),0))</f>
        <v>No relevante</v>
      </c>
      <c r="BQ160" s="26">
        <f>+HLOOKUP(BP160,Sistema_Puntos!$Q$5:$Y$43,'Auxiliar General'!BL$5,FALSE)</f>
        <v>0</v>
      </c>
      <c r="BR160" s="26" t="str">
        <f>+IF(VLOOKUP($B160,'Lista Puestos Valorados'!$B$11:$BK$510,MATCH('Auxiliar General'!BL$4,'Lista Puestos Valorados'!$B$10:$BK$10,0),0)="","No relevante",VLOOKUP($B160,'Lista Puestos Valorados'!$B$11:$BK$510,MATCH('Auxiliar General'!BL$4,'Lista Puestos Valorados'!$B$10:$BK$10,0),0))</f>
        <v>No relevante</v>
      </c>
      <c r="BS160" s="26">
        <f>+HLOOKUP(BR160,Sistema_Puntos!$Q$5:$Y$43,'Auxiliar General'!BN$5,FALSE)</f>
        <v>0</v>
      </c>
      <c r="BT160" s="26" t="str">
        <f>+IF(VLOOKUP($B160,'Lista Puestos Valorados'!$B$11:$BK$510,MATCH('Auxiliar General'!BN$4,'Lista Puestos Valorados'!$B$10:$BK$10,0),0)="","No relevante",VLOOKUP($B160,'Lista Puestos Valorados'!$B$11:$BK$510,MATCH('Auxiliar General'!BN$4,'Lista Puestos Valorados'!$B$10:$BK$10,0),0))</f>
        <v>No relevante</v>
      </c>
      <c r="BU160" s="26">
        <f>+HLOOKUP(BT160,Sistema_Puntos!$Q$5:$Y$43,'Auxiliar General'!BP$5,FALSE)</f>
        <v>0</v>
      </c>
      <c r="BV160" s="26" t="str">
        <f>+IF(VLOOKUP($B160,'Lista Puestos Valorados'!$B$11:$BK$510,MATCH('Auxiliar General'!BP$4,'Lista Puestos Valorados'!$B$10:$BK$10,0),0)="","No relevante",VLOOKUP($B160,'Lista Puestos Valorados'!$B$11:$BK$510,MATCH('Auxiliar General'!BP$4,'Lista Puestos Valorados'!$B$10:$BK$10,0),0))</f>
        <v>No relevante</v>
      </c>
      <c r="BW160" s="26">
        <f>+HLOOKUP(BV160,Sistema_Puntos!$Q$5:$Y$43,'Auxiliar General'!BR$5,FALSE)</f>
        <v>0</v>
      </c>
      <c r="BX160" s="26" t="str">
        <f>+IF(VLOOKUP($B160,'Lista Puestos Valorados'!$B$11:$BK$510,MATCH('Auxiliar General'!BR$4,'Lista Puestos Valorados'!$B$10:$BK$10,0),0)="","No relevante",VLOOKUP($B160,'Lista Puestos Valorados'!$B$11:$BK$510,MATCH('Auxiliar General'!BR$4,'Lista Puestos Valorados'!$B$10:$BK$10,0),0))</f>
        <v>No relevante</v>
      </c>
      <c r="BY160" s="26">
        <f>+HLOOKUP(BX160,Sistema_Puntos!$Q$5:$Y$43,'Auxiliar General'!BT$5,FALSE)</f>
        <v>0</v>
      </c>
      <c r="BZ160" s="26" t="str">
        <f>+IF(VLOOKUP($B160,'Lista Puestos Valorados'!$B$11:$BK$510,MATCH('Auxiliar General'!BT$4,'Lista Puestos Valorados'!$B$10:$BK$10,0),0)="","No relevante",VLOOKUP($B160,'Lista Puestos Valorados'!$B$11:$BK$510,MATCH('Auxiliar General'!BT$4,'Lista Puestos Valorados'!$B$10:$BK$10,0),0))</f>
        <v>No relevante</v>
      </c>
      <c r="CA160" s="26">
        <f>+HLOOKUP(BZ160,Sistema_Puntos!$Q$5:$Y$43,'Auxiliar General'!BV$5,FALSE)</f>
        <v>0</v>
      </c>
      <c r="CB160" s="26" t="str">
        <f>+IF(VLOOKUP($B160,'Lista Puestos Valorados'!$B$11:$BK$510,MATCH('Auxiliar General'!BV$4,'Lista Puestos Valorados'!$B$10:$BK$10,0),0)="","No relevante",VLOOKUP($B160,'Lista Puestos Valorados'!$B$11:$BK$510,MATCH('Auxiliar General'!BV$4,'Lista Puestos Valorados'!$B$10:$BK$10,0),0))</f>
        <v>No relevante</v>
      </c>
      <c r="CC160" s="26">
        <f>+HLOOKUP(CB160,Sistema_Puntos!$Q$5:$Y$43,'Auxiliar General'!BX$5,FALSE)</f>
        <v>0</v>
      </c>
      <c r="CD160" s="26" t="str">
        <f>+IF(VLOOKUP($B160,'Lista Puestos Valorados'!$B$11:$BK$510,MATCH('Auxiliar General'!BX$4,'Lista Puestos Valorados'!$B$10:$BK$10,0),0)="","No relevante",VLOOKUP($B160,'Lista Puestos Valorados'!$B$11:$BK$510,MATCH('Auxiliar General'!BX$4,'Lista Puestos Valorados'!$B$10:$BK$10,0),0))</f>
        <v>No relevante</v>
      </c>
      <c r="CE160" s="26">
        <f>+HLOOKUP(CD160,Sistema_Puntos!$Q$5:$Y$43,'Auxiliar General'!BZ$5,FALSE)</f>
        <v>0</v>
      </c>
      <c r="CF160" s="26" t="str">
        <f>+IF(VLOOKUP($B160,'Lista Puestos Valorados'!$B$11:$BK$510,MATCH('Auxiliar General'!BZ$4,'Lista Puestos Valorados'!$B$10:$BK$10,0),0)="","No relevante",VLOOKUP($B160,'Lista Puestos Valorados'!$B$11:$BK$510,MATCH('Auxiliar General'!BZ$4,'Lista Puestos Valorados'!$B$10:$BK$10,0),0))</f>
        <v>No relevante</v>
      </c>
      <c r="CG160" s="26">
        <f>+HLOOKUP(CF160,Sistema_Puntos!$Q$5:$Y$43,'Auxiliar General'!CB$5,FALSE)</f>
        <v>0</v>
      </c>
      <c r="CH160" s="29"/>
      <c r="CI160" s="29"/>
    </row>
    <row r="161" spans="2:87" ht="17.55" customHeight="1">
      <c r="B161" s="26">
        <f>+'Listado de Puestos'!B161</f>
        <v>151</v>
      </c>
      <c r="C161" s="26" t="str">
        <f>+IF('Lista Puestos Valorados'!C161="","",'Lista Puestos Valorados'!C161)</f>
        <v/>
      </c>
      <c r="D161" s="26" t="str">
        <f>+IF('Lista Puestos Valorados'!D161="","",'Lista Puestos Valorados'!D161)</f>
        <v/>
      </c>
      <c r="E161" s="26" t="str">
        <f>+IF('Lista Puestos Valorados'!E161="","",'Lista Puestos Valorados'!E161)</f>
        <v/>
      </c>
      <c r="F161" s="26" t="str">
        <f>+IF('Lista Puestos Valorados'!F161="","",'Lista Puestos Valorados'!F161)</f>
        <v/>
      </c>
      <c r="G161" s="26" t="str">
        <f>+IF('Lista Puestos Valorados'!G161="","",'Lista Puestos Valorados'!G161)</f>
        <v/>
      </c>
      <c r="H161" s="26" t="str">
        <f>+IF('Lista Puestos Valorados'!H161="","",'Lista Puestos Valorados'!H161)</f>
        <v/>
      </c>
      <c r="I161" s="26" t="str">
        <f>+IF('Lista Puestos Valorados'!I161="","",'Lista Puestos Valorados'!I161)</f>
        <v/>
      </c>
      <c r="J161" s="118" t="e">
        <f t="array" ref="J161">+IF(L161="","",_xlfn.IFS(L161&lt;='Cortes de Agrupacion'!$F$15,'Cortes de Agrupacion'!$E$15,'Resultados General'!L161&lt;='Cortes de Agrupacion'!$F$14,'Cortes de Agrupacion'!$E$14,'Resultados General'!L161&lt;='Cortes de Agrupacion'!$F$13,'Cortes de Agrupacion'!$E$13,L161&lt;='Cortes de Agrupacion'!$F$12,'Cortes de Agrupacion'!$E$12,'Resultados General'!L161&lt;='Cortes de Agrupacion'!$F$11,'Cortes de Agrupacion'!$E$11,'Resultados General'!L161&lt;='Cortes de Agrupacion'!$F$10,'Cortes de Agrupacion'!$E$10,'Resultados General'!L161&lt;='Cortes de Agrupacion'!$F$9,'Cortes de Agrupacion'!$E$9,'Resultados General'!L161&lt;='Cortes de Agrupacion'!$F$8,'Cortes de Agrupacion'!$E$8,'Resultados General'!L161&lt;='Cortes de Agrupacion'!$F$7,'Cortes de Agrupacion'!$E$7,'Resultados General'!L161&lt;='Cortes de Agrupacion'!$F$6,'Cortes de Agrupacion'!$E$6))</f>
        <v>#VALUE!</v>
      </c>
      <c r="K161" s="118" t="str">
        <f t="shared" si="4"/>
        <v/>
      </c>
      <c r="L161" s="124" t="e">
        <f>#VALUE!</f>
        <v>#VALUE!</v>
      </c>
      <c r="M161" s="26" t="e">
        <f ca="1">+_xlfn.IFNA(VLOOKUP(C161,'Distribución de puestos'!$B$8:$I$507,8,0),"")</f>
        <v>#NAME?</v>
      </c>
      <c r="N161" s="26" t="str">
        <f>+IF(VLOOKUP($B161,'Lista Puestos Valorados'!$B$11:$BK$510,MATCH('Auxiliar General'!H$4,'Lista Puestos Valorados'!$B$10:$BK$10,0),0)="","No relevante",VLOOKUP($B161,'Lista Puestos Valorados'!$B$11:$BK$510,MATCH('Auxiliar General'!H$4,'Lista Puestos Valorados'!$B$10:$BK$10,0),0))</f>
        <v>No relevante</v>
      </c>
      <c r="O161" s="26">
        <f>+HLOOKUP(N161,Sistema_Puntos!$Q$5:$Y$43,'Auxiliar General'!J$5,FALSE)</f>
        <v>0</v>
      </c>
      <c r="P161" s="26" t="str">
        <f>+IF(VLOOKUP($B161,'Lista Puestos Valorados'!$B$11:$BK$510,MATCH('Auxiliar General'!J$4,'Lista Puestos Valorados'!$B$10:$BK$10,0),0)="","No relevante",VLOOKUP($B161,'Lista Puestos Valorados'!$B$11:$BK$510,MATCH('Auxiliar General'!J$4,'Lista Puestos Valorados'!$B$10:$BK$10,0),0))</f>
        <v>No relevante</v>
      </c>
      <c r="Q161" s="26">
        <f>+HLOOKUP(P161,Sistema_Puntos!$Q$5:$Y$43,'Auxiliar General'!L$5,FALSE)</f>
        <v>0</v>
      </c>
      <c r="R161" s="26" t="str">
        <f>+IF(VLOOKUP($B161,'Lista Puestos Valorados'!$B$11:$BK$510,MATCH('Auxiliar General'!L$4,'Lista Puestos Valorados'!$B$10:$BK$10,0),0)="","No relevante",VLOOKUP($B161,'Lista Puestos Valorados'!$B$11:$BK$510,MATCH('Auxiliar General'!L$4,'Lista Puestos Valorados'!$B$10:$BK$10,0),0))</f>
        <v>No relevante</v>
      </c>
      <c r="S161" s="26">
        <f>+HLOOKUP(R161,Sistema_Puntos!$Q$5:$Y$43,'Auxiliar General'!N$5,FALSE)</f>
        <v>0</v>
      </c>
      <c r="T161" s="26" t="str">
        <f>+IF(VLOOKUP($B161,'Lista Puestos Valorados'!$B$11:$BK$510,MATCH('Auxiliar General'!N$4,'Lista Puestos Valorados'!$B$10:$BK$10,0),0)="","No relevante",VLOOKUP($B161,'Lista Puestos Valorados'!$B$11:$BK$510,MATCH('Auxiliar General'!N$4,'Lista Puestos Valorados'!$B$10:$BK$10,0),0))</f>
        <v>No relevante</v>
      </c>
      <c r="U161" s="26">
        <f>+HLOOKUP(T161,Sistema_Puntos!$Q$5:$Y$43,'Auxiliar General'!P$5,FALSE)</f>
        <v>0</v>
      </c>
      <c r="V161" s="26" t="str">
        <f>+IF(VLOOKUP($B161,'Lista Puestos Valorados'!$B$11:$BK$510,MATCH('Auxiliar General'!P$4,'Lista Puestos Valorados'!$B$10:$BK$10,0),0)="","No relevante",VLOOKUP($B161,'Lista Puestos Valorados'!$B$11:$BK$510,MATCH('Auxiliar General'!P$4,'Lista Puestos Valorados'!$B$10:$BK$10,0),0))</f>
        <v>No relevante</v>
      </c>
      <c r="W161" s="26">
        <f>+HLOOKUP(V161,Sistema_Puntos!$Q$5:$Y$43,'Auxiliar General'!R$5,FALSE)</f>
        <v>0</v>
      </c>
      <c r="X161" s="26" t="str">
        <f>+IF(VLOOKUP($B161,'Lista Puestos Valorados'!$B$11:$BK$510,MATCH('Auxiliar General'!R$4,'Lista Puestos Valorados'!$B$10:$BK$10,0),0)="","No relevante",VLOOKUP($B161,'Lista Puestos Valorados'!$B$11:$BK$510,MATCH('Auxiliar General'!R$4,'Lista Puestos Valorados'!$B$10:$BK$10,0),0))</f>
        <v>No relevante</v>
      </c>
      <c r="Y161" s="26">
        <f>+HLOOKUP(X161,Sistema_Puntos!$Q$5:$Y$43,'Auxiliar General'!T$5,FALSE)</f>
        <v>0</v>
      </c>
      <c r="Z161" s="26" t="str">
        <f>+IF(VLOOKUP($B161,'Lista Puestos Valorados'!$B$11:$BK$510,MATCH('Auxiliar General'!T$4,'Lista Puestos Valorados'!$B$10:$BK$10,0),0)="","No relevante",VLOOKUP($B161,'Lista Puestos Valorados'!$B$11:$BK$510,MATCH('Auxiliar General'!T$4,'Lista Puestos Valorados'!$B$10:$BK$10,0),0))</f>
        <v>No relevante</v>
      </c>
      <c r="AA161" s="26">
        <f>+HLOOKUP(Z161,Sistema_Puntos!$Q$5:$Y$43,'Auxiliar General'!V$5,FALSE)</f>
        <v>0</v>
      </c>
      <c r="AB161" s="26" t="str">
        <f>+IF(VLOOKUP($B161,'Lista Puestos Valorados'!$B$11:$BK$510,MATCH('Auxiliar General'!V$4,'Lista Puestos Valorados'!$B$10:$BK$10,0),0)="","No relevante",VLOOKUP($B161,'Lista Puestos Valorados'!$B$11:$BK$510,MATCH('Auxiliar General'!V$4,'Lista Puestos Valorados'!$B$10:$BK$10,0),0))</f>
        <v>No relevante</v>
      </c>
      <c r="AC161" s="26">
        <f>+HLOOKUP(AB161,Sistema_Puntos!$Q$5:$Y$43,'Auxiliar General'!X$5,FALSE)</f>
        <v>0</v>
      </c>
      <c r="AD161" s="26" t="str">
        <f>+IF(VLOOKUP($B161,'Lista Puestos Valorados'!$B$11:$BK$510,MATCH('Auxiliar General'!X$4,'Lista Puestos Valorados'!$B$10:$BK$10,0),0)="","No relevante",VLOOKUP($B161,'Lista Puestos Valorados'!$B$11:$BK$510,MATCH('Auxiliar General'!X$4,'Lista Puestos Valorados'!$B$10:$BK$10,0),0))</f>
        <v>No relevante</v>
      </c>
      <c r="AE161" s="26">
        <f>+HLOOKUP(AD161,Sistema_Puntos!$Q$5:$Y$43,'Auxiliar General'!Z$5,FALSE)</f>
        <v>0</v>
      </c>
      <c r="AF161" s="26" t="str">
        <f>+IF(VLOOKUP($B161,'Lista Puestos Valorados'!$B$11:$BK$510,MATCH('Auxiliar General'!Z$4,'Lista Puestos Valorados'!$B$10:$BK$10,0),0)="","No relevante",VLOOKUP($B161,'Lista Puestos Valorados'!$B$11:$BK$510,MATCH('Auxiliar General'!Z$4,'Lista Puestos Valorados'!$B$10:$BK$10,0),0))</f>
        <v>No relevante</v>
      </c>
      <c r="AG161" s="26">
        <f>+HLOOKUP(AF161,Sistema_Puntos!$Q$5:$Y$43,'Auxiliar General'!AB$5,FALSE)</f>
        <v>0</v>
      </c>
      <c r="AH161" s="26" t="str">
        <f>+IF(VLOOKUP($B161,'Lista Puestos Valorados'!$B$11:$BK$510,MATCH('Auxiliar General'!AB$4,'Lista Puestos Valorados'!$B$10:$BK$10,0),0)="","No relevante",VLOOKUP($B161,'Lista Puestos Valorados'!$B$11:$BK$510,MATCH('Auxiliar General'!AB$4,'Lista Puestos Valorados'!$B$10:$BK$10,0),0))</f>
        <v>No relevante</v>
      </c>
      <c r="AI161" s="26">
        <f>+HLOOKUP(AH161,Sistema_Puntos!$Q$5:$Y$43,'Auxiliar General'!AD$5,FALSE)</f>
        <v>0</v>
      </c>
      <c r="AJ161" s="26" t="str">
        <f>+IF(VLOOKUP($B161,'Lista Puestos Valorados'!$B$11:$BK$510,MATCH('Auxiliar General'!AD$4,'Lista Puestos Valorados'!$B$10:$BK$10,0),0)="","No relevante",VLOOKUP($B161,'Lista Puestos Valorados'!$B$11:$BK$510,MATCH('Auxiliar General'!AD$4,'Lista Puestos Valorados'!$B$10:$BK$10,0),0))</f>
        <v>No relevante</v>
      </c>
      <c r="AK161" s="26">
        <f>+HLOOKUP(AJ161,Sistema_Puntos!$Q$5:$Y$43,'Auxiliar General'!AF$5,FALSE)</f>
        <v>0</v>
      </c>
      <c r="AL161" s="26" t="str">
        <f>+IF(VLOOKUP($B161,'Lista Puestos Valorados'!$B$11:$BK$510,MATCH('Auxiliar General'!AF$4,'Lista Puestos Valorados'!$B$10:$BK$10,0),0)="","No relevante",VLOOKUP($B161,'Lista Puestos Valorados'!$B$11:$BK$510,MATCH('Auxiliar General'!AF$4,'Lista Puestos Valorados'!$B$10:$BK$10,0),0))</f>
        <v>No relevante</v>
      </c>
      <c r="AM161" s="26">
        <f>+HLOOKUP(AL161,Sistema_Puntos!$Q$5:$Y$43,'Auxiliar General'!AH$5,FALSE)</f>
        <v>0</v>
      </c>
      <c r="AN161" s="26" t="str">
        <f>+IF(VLOOKUP($B161,'Lista Puestos Valorados'!$B$11:$BK$510,MATCH('Auxiliar General'!AH$4,'Lista Puestos Valorados'!$B$10:$BK$10,0),0)="","No relevante",VLOOKUP($B161,'Lista Puestos Valorados'!$B$11:$BK$510,MATCH('Auxiliar General'!AH$4,'Lista Puestos Valorados'!$B$10:$BK$10,0),0))</f>
        <v>No relevante</v>
      </c>
      <c r="AO161" s="26">
        <f>+HLOOKUP(AN161,Sistema_Puntos!$Q$5:$Y$43,'Auxiliar General'!AJ$5,FALSE)</f>
        <v>0</v>
      </c>
      <c r="AP161" s="26" t="str">
        <f>+IF(VLOOKUP($B161,'Lista Puestos Valorados'!$B$11:$BK$510,MATCH('Auxiliar General'!AJ$4,'Lista Puestos Valorados'!$B$10:$BK$10,0),0)="","No relevante",VLOOKUP($B161,'Lista Puestos Valorados'!$B$11:$BK$510,MATCH('Auxiliar General'!AJ$4,'Lista Puestos Valorados'!$B$10:$BK$10,0),0))</f>
        <v>No relevante</v>
      </c>
      <c r="AQ161" s="26">
        <f>+HLOOKUP(AP161,Sistema_Puntos!$Q$5:$Y$43,'Auxiliar General'!AL$5,FALSE)</f>
        <v>0</v>
      </c>
      <c r="AR161" s="26" t="str">
        <f>+IF(VLOOKUP($B161,'Lista Puestos Valorados'!$B$11:$BK$510,MATCH('Auxiliar General'!AL$4,'Lista Puestos Valorados'!$B$10:$BK$10,0),0)="","No relevante",VLOOKUP($B161,'Lista Puestos Valorados'!$B$11:$BK$510,MATCH('Auxiliar General'!AL$4,'Lista Puestos Valorados'!$B$10:$BK$10,0),0))</f>
        <v>No relevante</v>
      </c>
      <c r="AS161" s="26">
        <f>+HLOOKUP(AR161,Sistema_Puntos!$Q$5:$Y$43,'Auxiliar General'!AN$5,FALSE)</f>
        <v>0</v>
      </c>
      <c r="AT161" s="26" t="str">
        <f>+IF(VLOOKUP($B161,'Lista Puestos Valorados'!$B$11:$BK$510,MATCH('Auxiliar General'!AN$4,'Lista Puestos Valorados'!$B$10:$BK$10,0),0)="","No relevante",VLOOKUP($B161,'Lista Puestos Valorados'!$B$11:$BK$510,MATCH('Auxiliar General'!AN$4,'Lista Puestos Valorados'!$B$10:$BK$10,0),0))</f>
        <v>No relevante</v>
      </c>
      <c r="AU161" s="26">
        <f>+HLOOKUP(AT161,Sistema_Puntos!$Q$5:$Y$43,'Auxiliar General'!AP$5,FALSE)</f>
        <v>0</v>
      </c>
      <c r="AV161" s="26" t="str">
        <f>+IF(VLOOKUP($B161,'Lista Puestos Valorados'!$B$11:$BK$510,MATCH('Auxiliar General'!AP$4,'Lista Puestos Valorados'!$B$10:$BK$10,0),0)="","No relevante",VLOOKUP($B161,'Lista Puestos Valorados'!$B$11:$BK$510,MATCH('Auxiliar General'!AP$4,'Lista Puestos Valorados'!$B$10:$BK$10,0),0))</f>
        <v>No relevante</v>
      </c>
      <c r="AW161" s="26">
        <f>+HLOOKUP(AV161,Sistema_Puntos!$Q$5:$Y$43,'Auxiliar General'!AR$5,FALSE)</f>
        <v>0</v>
      </c>
      <c r="AX161" s="26" t="str">
        <f>+IF(VLOOKUP($B161,'Lista Puestos Valorados'!$B$11:$BK$510,MATCH('Auxiliar General'!AR$4,'Lista Puestos Valorados'!$B$10:$BK$10,0),0)="","No relevante",VLOOKUP($B161,'Lista Puestos Valorados'!$B$11:$BK$510,MATCH('Auxiliar General'!AR$4,'Lista Puestos Valorados'!$B$10:$BK$10,0),0))</f>
        <v>No relevante</v>
      </c>
      <c r="AY161" s="26">
        <f>+HLOOKUP(AX161,Sistema_Puntos!$Q$5:$Y$43,'Auxiliar General'!AT$5,FALSE)</f>
        <v>0</v>
      </c>
      <c r="AZ161" s="26" t="str">
        <f>+IF(VLOOKUP($B161,'Lista Puestos Valorados'!$B$11:$BK$510,MATCH('Auxiliar General'!AT$4,'Lista Puestos Valorados'!$B$10:$BK$10,0),0)="","No relevante",VLOOKUP($B161,'Lista Puestos Valorados'!$B$11:$BK$510,MATCH('Auxiliar General'!AT$4,'Lista Puestos Valorados'!$B$10:$BK$10,0),0))</f>
        <v>No relevante</v>
      </c>
      <c r="BA161" s="26">
        <f>+HLOOKUP(AZ161,Sistema_Puntos!$Q$5:$Y$43,'Auxiliar General'!AV$5,FALSE)</f>
        <v>0</v>
      </c>
      <c r="BB161" s="26" t="str">
        <f>+IF(VLOOKUP($B161,'Lista Puestos Valorados'!$B$11:$BK$510,MATCH('Auxiliar General'!AV$4,'Lista Puestos Valorados'!$B$10:$BK$10,0),0)="","No relevante",VLOOKUP($B161,'Lista Puestos Valorados'!$B$11:$BK$510,MATCH('Auxiliar General'!AV$4,'Lista Puestos Valorados'!$B$10:$BK$10,0),0))</f>
        <v>No relevante</v>
      </c>
      <c r="BC161" s="26">
        <f>+HLOOKUP(BB161,Sistema_Puntos!$Q$5:$Y$43,'Auxiliar General'!AX$5,FALSE)</f>
        <v>0</v>
      </c>
      <c r="BD161" s="26" t="str">
        <f>+IF(VLOOKUP($B161,'Lista Puestos Valorados'!$B$11:$BK$510,MATCH('Auxiliar General'!AX$4,'Lista Puestos Valorados'!$B$10:$BK$10,0),0)="","No relevante",VLOOKUP($B161,'Lista Puestos Valorados'!$B$11:$BK$510,MATCH('Auxiliar General'!AX$4,'Lista Puestos Valorados'!$B$10:$BK$10,0),0))</f>
        <v>No relevante</v>
      </c>
      <c r="BE161" s="26">
        <f>+HLOOKUP(BD161,Sistema_Puntos!$Q$5:$Y$43,'Auxiliar General'!AZ$5,FALSE)</f>
        <v>0</v>
      </c>
      <c r="BF161" s="26" t="str">
        <f>+IF(VLOOKUP($B161,'Lista Puestos Valorados'!$B$11:$BK$510,MATCH('Auxiliar General'!AZ$4,'Lista Puestos Valorados'!$B$10:$BK$10,0),0)="","No relevante",VLOOKUP($B161,'Lista Puestos Valorados'!$B$11:$BK$510,MATCH('Auxiliar General'!AZ$4,'Lista Puestos Valorados'!$B$10:$BK$10,0),0))</f>
        <v>No relevante</v>
      </c>
      <c r="BG161" s="26">
        <f>+HLOOKUP(BF161,Sistema_Puntos!$Q$5:$Y$43,'Auxiliar General'!BB$5,FALSE)</f>
        <v>0</v>
      </c>
      <c r="BH161" s="26" t="str">
        <f>+IF(VLOOKUP($B161,'Lista Puestos Valorados'!$B$11:$BK$510,MATCH('Auxiliar General'!BB$4,'Lista Puestos Valorados'!$B$10:$BK$10,0),0)="","No relevante",VLOOKUP($B161,'Lista Puestos Valorados'!$B$11:$BK$510,MATCH('Auxiliar General'!BB$4,'Lista Puestos Valorados'!$B$10:$BK$10,0),0))</f>
        <v>No relevante</v>
      </c>
      <c r="BI161" s="26">
        <f>+HLOOKUP(BH161,Sistema_Puntos!$Q$5:$Y$43,'Auxiliar General'!BD$5,FALSE)</f>
        <v>0</v>
      </c>
      <c r="BJ161" s="26" t="str">
        <f>+IF(VLOOKUP($B161,'Lista Puestos Valorados'!$B$11:$BK$510,MATCH('Auxiliar General'!BD$4,'Lista Puestos Valorados'!$B$10:$BK$10,0),0)="","No relevante",VLOOKUP($B161,'Lista Puestos Valorados'!$B$11:$BK$510,MATCH('Auxiliar General'!BD$4,'Lista Puestos Valorados'!$B$10:$BK$10,0),0))</f>
        <v>No relevante</v>
      </c>
      <c r="BK161" s="26">
        <f>+HLOOKUP(BJ161,Sistema_Puntos!$Q$5:$Y$43,'Auxiliar General'!BF$5,FALSE)</f>
        <v>0</v>
      </c>
      <c r="BL161" s="26" t="str">
        <f>+IF(VLOOKUP($B161,'Lista Puestos Valorados'!$B$11:$BK$510,MATCH('Auxiliar General'!BF$4,'Lista Puestos Valorados'!$B$10:$BK$10,0),0)="","No relevante",VLOOKUP($B161,'Lista Puestos Valorados'!$B$11:$BK$510,MATCH('Auxiliar General'!BF$4,'Lista Puestos Valorados'!$B$10:$BK$10,0),0))</f>
        <v>No relevante</v>
      </c>
      <c r="BM161" s="26">
        <f>+HLOOKUP(BL161,Sistema_Puntos!$Q$5:$Y$43,'Auxiliar General'!BH$5,FALSE)</f>
        <v>0</v>
      </c>
      <c r="BN161" s="26" t="str">
        <f>+IF(VLOOKUP($B161,'Lista Puestos Valorados'!$B$11:$BK$510,MATCH('Auxiliar General'!BH$4,'Lista Puestos Valorados'!$B$10:$BK$10,0),0)="","No relevante",VLOOKUP($B161,'Lista Puestos Valorados'!$B$11:$BK$510,MATCH('Auxiliar General'!BH$4,'Lista Puestos Valorados'!$B$10:$BK$10,0),0))</f>
        <v>No relevante</v>
      </c>
      <c r="BO161" s="26">
        <f>+HLOOKUP(BN161,Sistema_Puntos!$Q$5:$Y$43,'Auxiliar General'!BJ$5,FALSE)</f>
        <v>0</v>
      </c>
      <c r="BP161" s="26" t="str">
        <f>+IF(VLOOKUP($B161,'Lista Puestos Valorados'!$B$11:$BK$510,MATCH('Auxiliar General'!BJ$4,'Lista Puestos Valorados'!$B$10:$BK$10,0),0)="","No relevante",VLOOKUP($B161,'Lista Puestos Valorados'!$B$11:$BK$510,MATCH('Auxiliar General'!BJ$4,'Lista Puestos Valorados'!$B$10:$BK$10,0),0))</f>
        <v>No relevante</v>
      </c>
      <c r="BQ161" s="26">
        <f>+HLOOKUP(BP161,Sistema_Puntos!$Q$5:$Y$43,'Auxiliar General'!BL$5,FALSE)</f>
        <v>0</v>
      </c>
      <c r="BR161" s="26" t="str">
        <f>+IF(VLOOKUP($B161,'Lista Puestos Valorados'!$B$11:$BK$510,MATCH('Auxiliar General'!BL$4,'Lista Puestos Valorados'!$B$10:$BK$10,0),0)="","No relevante",VLOOKUP($B161,'Lista Puestos Valorados'!$B$11:$BK$510,MATCH('Auxiliar General'!BL$4,'Lista Puestos Valorados'!$B$10:$BK$10,0),0))</f>
        <v>No relevante</v>
      </c>
      <c r="BS161" s="26">
        <f>+HLOOKUP(BR161,Sistema_Puntos!$Q$5:$Y$43,'Auxiliar General'!BN$5,FALSE)</f>
        <v>0</v>
      </c>
      <c r="BT161" s="26" t="str">
        <f>+IF(VLOOKUP($B161,'Lista Puestos Valorados'!$B$11:$BK$510,MATCH('Auxiliar General'!BN$4,'Lista Puestos Valorados'!$B$10:$BK$10,0),0)="","No relevante",VLOOKUP($B161,'Lista Puestos Valorados'!$B$11:$BK$510,MATCH('Auxiliar General'!BN$4,'Lista Puestos Valorados'!$B$10:$BK$10,0),0))</f>
        <v>No relevante</v>
      </c>
      <c r="BU161" s="26">
        <f>+HLOOKUP(BT161,Sistema_Puntos!$Q$5:$Y$43,'Auxiliar General'!BP$5,FALSE)</f>
        <v>0</v>
      </c>
      <c r="BV161" s="26" t="str">
        <f>+IF(VLOOKUP($B161,'Lista Puestos Valorados'!$B$11:$BK$510,MATCH('Auxiliar General'!BP$4,'Lista Puestos Valorados'!$B$10:$BK$10,0),0)="","No relevante",VLOOKUP($B161,'Lista Puestos Valorados'!$B$11:$BK$510,MATCH('Auxiliar General'!BP$4,'Lista Puestos Valorados'!$B$10:$BK$10,0),0))</f>
        <v>No relevante</v>
      </c>
      <c r="BW161" s="26">
        <f>+HLOOKUP(BV161,Sistema_Puntos!$Q$5:$Y$43,'Auxiliar General'!BR$5,FALSE)</f>
        <v>0</v>
      </c>
      <c r="BX161" s="26" t="str">
        <f>+IF(VLOOKUP($B161,'Lista Puestos Valorados'!$B$11:$BK$510,MATCH('Auxiliar General'!BR$4,'Lista Puestos Valorados'!$B$10:$BK$10,0),0)="","No relevante",VLOOKUP($B161,'Lista Puestos Valorados'!$B$11:$BK$510,MATCH('Auxiliar General'!BR$4,'Lista Puestos Valorados'!$B$10:$BK$10,0),0))</f>
        <v>No relevante</v>
      </c>
      <c r="BY161" s="26">
        <f>+HLOOKUP(BX161,Sistema_Puntos!$Q$5:$Y$43,'Auxiliar General'!BT$5,FALSE)</f>
        <v>0</v>
      </c>
      <c r="BZ161" s="26" t="str">
        <f>+IF(VLOOKUP($B161,'Lista Puestos Valorados'!$B$11:$BK$510,MATCH('Auxiliar General'!BT$4,'Lista Puestos Valorados'!$B$10:$BK$10,0),0)="","No relevante",VLOOKUP($B161,'Lista Puestos Valorados'!$B$11:$BK$510,MATCH('Auxiliar General'!BT$4,'Lista Puestos Valorados'!$B$10:$BK$10,0),0))</f>
        <v>No relevante</v>
      </c>
      <c r="CA161" s="26">
        <f>+HLOOKUP(BZ161,Sistema_Puntos!$Q$5:$Y$43,'Auxiliar General'!BV$5,FALSE)</f>
        <v>0</v>
      </c>
      <c r="CB161" s="26" t="str">
        <f>+IF(VLOOKUP($B161,'Lista Puestos Valorados'!$B$11:$BK$510,MATCH('Auxiliar General'!BV$4,'Lista Puestos Valorados'!$B$10:$BK$10,0),0)="","No relevante",VLOOKUP($B161,'Lista Puestos Valorados'!$B$11:$BK$510,MATCH('Auxiliar General'!BV$4,'Lista Puestos Valorados'!$B$10:$BK$10,0),0))</f>
        <v>No relevante</v>
      </c>
      <c r="CC161" s="26">
        <f>+HLOOKUP(CB161,Sistema_Puntos!$Q$5:$Y$43,'Auxiliar General'!BX$5,FALSE)</f>
        <v>0</v>
      </c>
      <c r="CD161" s="26" t="str">
        <f>+IF(VLOOKUP($B161,'Lista Puestos Valorados'!$B$11:$BK$510,MATCH('Auxiliar General'!BX$4,'Lista Puestos Valorados'!$B$10:$BK$10,0),0)="","No relevante",VLOOKUP($B161,'Lista Puestos Valorados'!$B$11:$BK$510,MATCH('Auxiliar General'!BX$4,'Lista Puestos Valorados'!$B$10:$BK$10,0),0))</f>
        <v>No relevante</v>
      </c>
      <c r="CE161" s="26">
        <f>+HLOOKUP(CD161,Sistema_Puntos!$Q$5:$Y$43,'Auxiliar General'!BZ$5,FALSE)</f>
        <v>0</v>
      </c>
      <c r="CF161" s="26" t="str">
        <f>+IF(VLOOKUP($B161,'Lista Puestos Valorados'!$B$11:$BK$510,MATCH('Auxiliar General'!BZ$4,'Lista Puestos Valorados'!$B$10:$BK$10,0),0)="","No relevante",VLOOKUP($B161,'Lista Puestos Valorados'!$B$11:$BK$510,MATCH('Auxiliar General'!BZ$4,'Lista Puestos Valorados'!$B$10:$BK$10,0),0))</f>
        <v>No relevante</v>
      </c>
      <c r="CG161" s="26">
        <f>+HLOOKUP(CF161,Sistema_Puntos!$Q$5:$Y$43,'Auxiliar General'!CB$5,FALSE)</f>
        <v>0</v>
      </c>
      <c r="CH161" s="29"/>
      <c r="CI161" s="29"/>
    </row>
    <row r="162" spans="2:87" ht="17.55" customHeight="1">
      <c r="B162" s="26">
        <f>+'Listado de Puestos'!B162</f>
        <v>152</v>
      </c>
      <c r="C162" s="26" t="str">
        <f>+IF('Lista Puestos Valorados'!C162="","",'Lista Puestos Valorados'!C162)</f>
        <v/>
      </c>
      <c r="D162" s="26" t="str">
        <f>+IF('Lista Puestos Valorados'!D162="","",'Lista Puestos Valorados'!D162)</f>
        <v/>
      </c>
      <c r="E162" s="26" t="str">
        <f>+IF('Lista Puestos Valorados'!E162="","",'Lista Puestos Valorados'!E162)</f>
        <v/>
      </c>
      <c r="F162" s="26" t="str">
        <f>+IF('Lista Puestos Valorados'!F162="","",'Lista Puestos Valorados'!F162)</f>
        <v/>
      </c>
      <c r="G162" s="26" t="str">
        <f>+IF('Lista Puestos Valorados'!G162="","",'Lista Puestos Valorados'!G162)</f>
        <v/>
      </c>
      <c r="H162" s="26" t="str">
        <f>+IF('Lista Puestos Valorados'!H162="","",'Lista Puestos Valorados'!H162)</f>
        <v/>
      </c>
      <c r="I162" s="26" t="str">
        <f>+IF('Lista Puestos Valorados'!I162="","",'Lista Puestos Valorados'!I162)</f>
        <v/>
      </c>
      <c r="J162" s="118" t="e">
        <f t="array" ref="J162">+IF(L162="","",_xlfn.IFS(L162&lt;='Cortes de Agrupacion'!$F$15,'Cortes de Agrupacion'!$E$15,'Resultados General'!L162&lt;='Cortes de Agrupacion'!$F$14,'Cortes de Agrupacion'!$E$14,'Resultados General'!L162&lt;='Cortes de Agrupacion'!$F$13,'Cortes de Agrupacion'!$E$13,L162&lt;='Cortes de Agrupacion'!$F$12,'Cortes de Agrupacion'!$E$12,'Resultados General'!L162&lt;='Cortes de Agrupacion'!$F$11,'Cortes de Agrupacion'!$E$11,'Resultados General'!L162&lt;='Cortes de Agrupacion'!$F$10,'Cortes de Agrupacion'!$E$10,'Resultados General'!L162&lt;='Cortes de Agrupacion'!$F$9,'Cortes de Agrupacion'!$E$9,'Resultados General'!L162&lt;='Cortes de Agrupacion'!$F$8,'Cortes de Agrupacion'!$E$8,'Resultados General'!L162&lt;='Cortes de Agrupacion'!$F$7,'Cortes de Agrupacion'!$E$7,'Resultados General'!L162&lt;='Cortes de Agrupacion'!$F$6,'Cortes de Agrupacion'!$E$6))</f>
        <v>#VALUE!</v>
      </c>
      <c r="K162" s="118" t="str">
        <f t="shared" si="4"/>
        <v/>
      </c>
      <c r="L162" s="124" t="e">
        <f>#VALUE!</f>
        <v>#VALUE!</v>
      </c>
      <c r="M162" s="26" t="e">
        <f ca="1">+_xlfn.IFNA(VLOOKUP(C162,'Distribución de puestos'!$B$8:$I$507,8,0),"")</f>
        <v>#NAME?</v>
      </c>
      <c r="N162" s="26" t="str">
        <f>+IF(VLOOKUP($B162,'Lista Puestos Valorados'!$B$11:$BK$510,MATCH('Auxiliar General'!H$4,'Lista Puestos Valorados'!$B$10:$BK$10,0),0)="","No relevante",VLOOKUP($B162,'Lista Puestos Valorados'!$B$11:$BK$510,MATCH('Auxiliar General'!H$4,'Lista Puestos Valorados'!$B$10:$BK$10,0),0))</f>
        <v>No relevante</v>
      </c>
      <c r="O162" s="26">
        <f>+HLOOKUP(N162,Sistema_Puntos!$Q$5:$Y$43,'Auxiliar General'!J$5,FALSE)</f>
        <v>0</v>
      </c>
      <c r="P162" s="26" t="str">
        <f>+IF(VLOOKUP($B162,'Lista Puestos Valorados'!$B$11:$BK$510,MATCH('Auxiliar General'!J$4,'Lista Puestos Valorados'!$B$10:$BK$10,0),0)="","No relevante",VLOOKUP($B162,'Lista Puestos Valorados'!$B$11:$BK$510,MATCH('Auxiliar General'!J$4,'Lista Puestos Valorados'!$B$10:$BK$10,0),0))</f>
        <v>No relevante</v>
      </c>
      <c r="Q162" s="26">
        <f>+HLOOKUP(P162,Sistema_Puntos!$Q$5:$Y$43,'Auxiliar General'!L$5,FALSE)</f>
        <v>0</v>
      </c>
      <c r="R162" s="26" t="str">
        <f>+IF(VLOOKUP($B162,'Lista Puestos Valorados'!$B$11:$BK$510,MATCH('Auxiliar General'!L$4,'Lista Puestos Valorados'!$B$10:$BK$10,0),0)="","No relevante",VLOOKUP($B162,'Lista Puestos Valorados'!$B$11:$BK$510,MATCH('Auxiliar General'!L$4,'Lista Puestos Valorados'!$B$10:$BK$10,0),0))</f>
        <v>No relevante</v>
      </c>
      <c r="S162" s="26">
        <f>+HLOOKUP(R162,Sistema_Puntos!$Q$5:$Y$43,'Auxiliar General'!N$5,FALSE)</f>
        <v>0</v>
      </c>
      <c r="T162" s="26" t="str">
        <f>+IF(VLOOKUP($B162,'Lista Puestos Valorados'!$B$11:$BK$510,MATCH('Auxiliar General'!N$4,'Lista Puestos Valorados'!$B$10:$BK$10,0),0)="","No relevante",VLOOKUP($B162,'Lista Puestos Valorados'!$B$11:$BK$510,MATCH('Auxiliar General'!N$4,'Lista Puestos Valorados'!$B$10:$BK$10,0),0))</f>
        <v>No relevante</v>
      </c>
      <c r="U162" s="26">
        <f>+HLOOKUP(T162,Sistema_Puntos!$Q$5:$Y$43,'Auxiliar General'!P$5,FALSE)</f>
        <v>0</v>
      </c>
      <c r="V162" s="26" t="str">
        <f>+IF(VLOOKUP($B162,'Lista Puestos Valorados'!$B$11:$BK$510,MATCH('Auxiliar General'!P$4,'Lista Puestos Valorados'!$B$10:$BK$10,0),0)="","No relevante",VLOOKUP($B162,'Lista Puestos Valorados'!$B$11:$BK$510,MATCH('Auxiliar General'!P$4,'Lista Puestos Valorados'!$B$10:$BK$10,0),0))</f>
        <v>No relevante</v>
      </c>
      <c r="W162" s="26">
        <f>+HLOOKUP(V162,Sistema_Puntos!$Q$5:$Y$43,'Auxiliar General'!R$5,FALSE)</f>
        <v>0</v>
      </c>
      <c r="X162" s="26" t="str">
        <f>+IF(VLOOKUP($B162,'Lista Puestos Valorados'!$B$11:$BK$510,MATCH('Auxiliar General'!R$4,'Lista Puestos Valorados'!$B$10:$BK$10,0),0)="","No relevante",VLOOKUP($B162,'Lista Puestos Valorados'!$B$11:$BK$510,MATCH('Auxiliar General'!R$4,'Lista Puestos Valorados'!$B$10:$BK$10,0),0))</f>
        <v>No relevante</v>
      </c>
      <c r="Y162" s="26">
        <f>+HLOOKUP(X162,Sistema_Puntos!$Q$5:$Y$43,'Auxiliar General'!T$5,FALSE)</f>
        <v>0</v>
      </c>
      <c r="Z162" s="26" t="str">
        <f>+IF(VLOOKUP($B162,'Lista Puestos Valorados'!$B$11:$BK$510,MATCH('Auxiliar General'!T$4,'Lista Puestos Valorados'!$B$10:$BK$10,0),0)="","No relevante",VLOOKUP($B162,'Lista Puestos Valorados'!$B$11:$BK$510,MATCH('Auxiliar General'!T$4,'Lista Puestos Valorados'!$B$10:$BK$10,0),0))</f>
        <v>No relevante</v>
      </c>
      <c r="AA162" s="26">
        <f>+HLOOKUP(Z162,Sistema_Puntos!$Q$5:$Y$43,'Auxiliar General'!V$5,FALSE)</f>
        <v>0</v>
      </c>
      <c r="AB162" s="26" t="str">
        <f>+IF(VLOOKUP($B162,'Lista Puestos Valorados'!$B$11:$BK$510,MATCH('Auxiliar General'!V$4,'Lista Puestos Valorados'!$B$10:$BK$10,0),0)="","No relevante",VLOOKUP($B162,'Lista Puestos Valorados'!$B$11:$BK$510,MATCH('Auxiliar General'!V$4,'Lista Puestos Valorados'!$B$10:$BK$10,0),0))</f>
        <v>No relevante</v>
      </c>
      <c r="AC162" s="26">
        <f>+HLOOKUP(AB162,Sistema_Puntos!$Q$5:$Y$43,'Auxiliar General'!X$5,FALSE)</f>
        <v>0</v>
      </c>
      <c r="AD162" s="26" t="str">
        <f>+IF(VLOOKUP($B162,'Lista Puestos Valorados'!$B$11:$BK$510,MATCH('Auxiliar General'!X$4,'Lista Puestos Valorados'!$B$10:$BK$10,0),0)="","No relevante",VLOOKUP($B162,'Lista Puestos Valorados'!$B$11:$BK$510,MATCH('Auxiliar General'!X$4,'Lista Puestos Valorados'!$B$10:$BK$10,0),0))</f>
        <v>No relevante</v>
      </c>
      <c r="AE162" s="26">
        <f>+HLOOKUP(AD162,Sistema_Puntos!$Q$5:$Y$43,'Auxiliar General'!Z$5,FALSE)</f>
        <v>0</v>
      </c>
      <c r="AF162" s="26" t="str">
        <f>+IF(VLOOKUP($B162,'Lista Puestos Valorados'!$B$11:$BK$510,MATCH('Auxiliar General'!Z$4,'Lista Puestos Valorados'!$B$10:$BK$10,0),0)="","No relevante",VLOOKUP($B162,'Lista Puestos Valorados'!$B$11:$BK$510,MATCH('Auxiliar General'!Z$4,'Lista Puestos Valorados'!$B$10:$BK$10,0),0))</f>
        <v>No relevante</v>
      </c>
      <c r="AG162" s="26">
        <f>+HLOOKUP(AF162,Sistema_Puntos!$Q$5:$Y$43,'Auxiliar General'!AB$5,FALSE)</f>
        <v>0</v>
      </c>
      <c r="AH162" s="26" t="str">
        <f>+IF(VLOOKUP($B162,'Lista Puestos Valorados'!$B$11:$BK$510,MATCH('Auxiliar General'!AB$4,'Lista Puestos Valorados'!$B$10:$BK$10,0),0)="","No relevante",VLOOKUP($B162,'Lista Puestos Valorados'!$B$11:$BK$510,MATCH('Auxiliar General'!AB$4,'Lista Puestos Valorados'!$B$10:$BK$10,0),0))</f>
        <v>No relevante</v>
      </c>
      <c r="AI162" s="26">
        <f>+HLOOKUP(AH162,Sistema_Puntos!$Q$5:$Y$43,'Auxiliar General'!AD$5,FALSE)</f>
        <v>0</v>
      </c>
      <c r="AJ162" s="26" t="str">
        <f>+IF(VLOOKUP($B162,'Lista Puestos Valorados'!$B$11:$BK$510,MATCH('Auxiliar General'!AD$4,'Lista Puestos Valorados'!$B$10:$BK$10,0),0)="","No relevante",VLOOKUP($B162,'Lista Puestos Valorados'!$B$11:$BK$510,MATCH('Auxiliar General'!AD$4,'Lista Puestos Valorados'!$B$10:$BK$10,0),0))</f>
        <v>No relevante</v>
      </c>
      <c r="AK162" s="26">
        <f>+HLOOKUP(AJ162,Sistema_Puntos!$Q$5:$Y$43,'Auxiliar General'!AF$5,FALSE)</f>
        <v>0</v>
      </c>
      <c r="AL162" s="26" t="str">
        <f>+IF(VLOOKUP($B162,'Lista Puestos Valorados'!$B$11:$BK$510,MATCH('Auxiliar General'!AF$4,'Lista Puestos Valorados'!$B$10:$BK$10,0),0)="","No relevante",VLOOKUP($B162,'Lista Puestos Valorados'!$B$11:$BK$510,MATCH('Auxiliar General'!AF$4,'Lista Puestos Valorados'!$B$10:$BK$10,0),0))</f>
        <v>No relevante</v>
      </c>
      <c r="AM162" s="26">
        <f>+HLOOKUP(AL162,Sistema_Puntos!$Q$5:$Y$43,'Auxiliar General'!AH$5,FALSE)</f>
        <v>0</v>
      </c>
      <c r="AN162" s="26" t="str">
        <f>+IF(VLOOKUP($B162,'Lista Puestos Valorados'!$B$11:$BK$510,MATCH('Auxiliar General'!AH$4,'Lista Puestos Valorados'!$B$10:$BK$10,0),0)="","No relevante",VLOOKUP($B162,'Lista Puestos Valorados'!$B$11:$BK$510,MATCH('Auxiliar General'!AH$4,'Lista Puestos Valorados'!$B$10:$BK$10,0),0))</f>
        <v>No relevante</v>
      </c>
      <c r="AO162" s="26">
        <f>+HLOOKUP(AN162,Sistema_Puntos!$Q$5:$Y$43,'Auxiliar General'!AJ$5,FALSE)</f>
        <v>0</v>
      </c>
      <c r="AP162" s="26" t="str">
        <f>+IF(VLOOKUP($B162,'Lista Puestos Valorados'!$B$11:$BK$510,MATCH('Auxiliar General'!AJ$4,'Lista Puestos Valorados'!$B$10:$BK$10,0),0)="","No relevante",VLOOKUP($B162,'Lista Puestos Valorados'!$B$11:$BK$510,MATCH('Auxiliar General'!AJ$4,'Lista Puestos Valorados'!$B$10:$BK$10,0),0))</f>
        <v>No relevante</v>
      </c>
      <c r="AQ162" s="26">
        <f>+HLOOKUP(AP162,Sistema_Puntos!$Q$5:$Y$43,'Auxiliar General'!AL$5,FALSE)</f>
        <v>0</v>
      </c>
      <c r="AR162" s="26" t="str">
        <f>+IF(VLOOKUP($B162,'Lista Puestos Valorados'!$B$11:$BK$510,MATCH('Auxiliar General'!AL$4,'Lista Puestos Valorados'!$B$10:$BK$10,0),0)="","No relevante",VLOOKUP($B162,'Lista Puestos Valorados'!$B$11:$BK$510,MATCH('Auxiliar General'!AL$4,'Lista Puestos Valorados'!$B$10:$BK$10,0),0))</f>
        <v>No relevante</v>
      </c>
      <c r="AS162" s="26">
        <f>+HLOOKUP(AR162,Sistema_Puntos!$Q$5:$Y$43,'Auxiliar General'!AN$5,FALSE)</f>
        <v>0</v>
      </c>
      <c r="AT162" s="26" t="str">
        <f>+IF(VLOOKUP($B162,'Lista Puestos Valorados'!$B$11:$BK$510,MATCH('Auxiliar General'!AN$4,'Lista Puestos Valorados'!$B$10:$BK$10,0),0)="","No relevante",VLOOKUP($B162,'Lista Puestos Valorados'!$B$11:$BK$510,MATCH('Auxiliar General'!AN$4,'Lista Puestos Valorados'!$B$10:$BK$10,0),0))</f>
        <v>No relevante</v>
      </c>
      <c r="AU162" s="26">
        <f>+HLOOKUP(AT162,Sistema_Puntos!$Q$5:$Y$43,'Auxiliar General'!AP$5,FALSE)</f>
        <v>0</v>
      </c>
      <c r="AV162" s="26" t="str">
        <f>+IF(VLOOKUP($B162,'Lista Puestos Valorados'!$B$11:$BK$510,MATCH('Auxiliar General'!AP$4,'Lista Puestos Valorados'!$B$10:$BK$10,0),0)="","No relevante",VLOOKUP($B162,'Lista Puestos Valorados'!$B$11:$BK$510,MATCH('Auxiliar General'!AP$4,'Lista Puestos Valorados'!$B$10:$BK$10,0),0))</f>
        <v>No relevante</v>
      </c>
      <c r="AW162" s="26">
        <f>+HLOOKUP(AV162,Sistema_Puntos!$Q$5:$Y$43,'Auxiliar General'!AR$5,FALSE)</f>
        <v>0</v>
      </c>
      <c r="AX162" s="26" t="str">
        <f>+IF(VLOOKUP($B162,'Lista Puestos Valorados'!$B$11:$BK$510,MATCH('Auxiliar General'!AR$4,'Lista Puestos Valorados'!$B$10:$BK$10,0),0)="","No relevante",VLOOKUP($B162,'Lista Puestos Valorados'!$B$11:$BK$510,MATCH('Auxiliar General'!AR$4,'Lista Puestos Valorados'!$B$10:$BK$10,0),0))</f>
        <v>No relevante</v>
      </c>
      <c r="AY162" s="26">
        <f>+HLOOKUP(AX162,Sistema_Puntos!$Q$5:$Y$43,'Auxiliar General'!AT$5,FALSE)</f>
        <v>0</v>
      </c>
      <c r="AZ162" s="26" t="str">
        <f>+IF(VLOOKUP($B162,'Lista Puestos Valorados'!$B$11:$BK$510,MATCH('Auxiliar General'!AT$4,'Lista Puestos Valorados'!$B$10:$BK$10,0),0)="","No relevante",VLOOKUP($B162,'Lista Puestos Valorados'!$B$11:$BK$510,MATCH('Auxiliar General'!AT$4,'Lista Puestos Valorados'!$B$10:$BK$10,0),0))</f>
        <v>No relevante</v>
      </c>
      <c r="BA162" s="26">
        <f>+HLOOKUP(AZ162,Sistema_Puntos!$Q$5:$Y$43,'Auxiliar General'!AV$5,FALSE)</f>
        <v>0</v>
      </c>
      <c r="BB162" s="26" t="str">
        <f>+IF(VLOOKUP($B162,'Lista Puestos Valorados'!$B$11:$BK$510,MATCH('Auxiliar General'!AV$4,'Lista Puestos Valorados'!$B$10:$BK$10,0),0)="","No relevante",VLOOKUP($B162,'Lista Puestos Valorados'!$B$11:$BK$510,MATCH('Auxiliar General'!AV$4,'Lista Puestos Valorados'!$B$10:$BK$10,0),0))</f>
        <v>No relevante</v>
      </c>
      <c r="BC162" s="26">
        <f>+HLOOKUP(BB162,Sistema_Puntos!$Q$5:$Y$43,'Auxiliar General'!AX$5,FALSE)</f>
        <v>0</v>
      </c>
      <c r="BD162" s="26" t="str">
        <f>+IF(VLOOKUP($B162,'Lista Puestos Valorados'!$B$11:$BK$510,MATCH('Auxiliar General'!AX$4,'Lista Puestos Valorados'!$B$10:$BK$10,0),0)="","No relevante",VLOOKUP($B162,'Lista Puestos Valorados'!$B$11:$BK$510,MATCH('Auxiliar General'!AX$4,'Lista Puestos Valorados'!$B$10:$BK$10,0),0))</f>
        <v>No relevante</v>
      </c>
      <c r="BE162" s="26">
        <f>+HLOOKUP(BD162,Sistema_Puntos!$Q$5:$Y$43,'Auxiliar General'!AZ$5,FALSE)</f>
        <v>0</v>
      </c>
      <c r="BF162" s="26" t="str">
        <f>+IF(VLOOKUP($B162,'Lista Puestos Valorados'!$B$11:$BK$510,MATCH('Auxiliar General'!AZ$4,'Lista Puestos Valorados'!$B$10:$BK$10,0),0)="","No relevante",VLOOKUP($B162,'Lista Puestos Valorados'!$B$11:$BK$510,MATCH('Auxiliar General'!AZ$4,'Lista Puestos Valorados'!$B$10:$BK$10,0),0))</f>
        <v>No relevante</v>
      </c>
      <c r="BG162" s="26">
        <f>+HLOOKUP(BF162,Sistema_Puntos!$Q$5:$Y$43,'Auxiliar General'!BB$5,FALSE)</f>
        <v>0</v>
      </c>
      <c r="BH162" s="26" t="str">
        <f>+IF(VLOOKUP($B162,'Lista Puestos Valorados'!$B$11:$BK$510,MATCH('Auxiliar General'!BB$4,'Lista Puestos Valorados'!$B$10:$BK$10,0),0)="","No relevante",VLOOKUP($B162,'Lista Puestos Valorados'!$B$11:$BK$510,MATCH('Auxiliar General'!BB$4,'Lista Puestos Valorados'!$B$10:$BK$10,0),0))</f>
        <v>No relevante</v>
      </c>
      <c r="BI162" s="26">
        <f>+HLOOKUP(BH162,Sistema_Puntos!$Q$5:$Y$43,'Auxiliar General'!BD$5,FALSE)</f>
        <v>0</v>
      </c>
      <c r="BJ162" s="26" t="str">
        <f>+IF(VLOOKUP($B162,'Lista Puestos Valorados'!$B$11:$BK$510,MATCH('Auxiliar General'!BD$4,'Lista Puestos Valorados'!$B$10:$BK$10,0),0)="","No relevante",VLOOKUP($B162,'Lista Puestos Valorados'!$B$11:$BK$510,MATCH('Auxiliar General'!BD$4,'Lista Puestos Valorados'!$B$10:$BK$10,0),0))</f>
        <v>No relevante</v>
      </c>
      <c r="BK162" s="26">
        <f>+HLOOKUP(BJ162,Sistema_Puntos!$Q$5:$Y$43,'Auxiliar General'!BF$5,FALSE)</f>
        <v>0</v>
      </c>
      <c r="BL162" s="26" t="str">
        <f>+IF(VLOOKUP($B162,'Lista Puestos Valorados'!$B$11:$BK$510,MATCH('Auxiliar General'!BF$4,'Lista Puestos Valorados'!$B$10:$BK$10,0),0)="","No relevante",VLOOKUP($B162,'Lista Puestos Valorados'!$B$11:$BK$510,MATCH('Auxiliar General'!BF$4,'Lista Puestos Valorados'!$B$10:$BK$10,0),0))</f>
        <v>No relevante</v>
      </c>
      <c r="BM162" s="26">
        <f>+HLOOKUP(BL162,Sistema_Puntos!$Q$5:$Y$43,'Auxiliar General'!BH$5,FALSE)</f>
        <v>0</v>
      </c>
      <c r="BN162" s="26" t="str">
        <f>+IF(VLOOKUP($B162,'Lista Puestos Valorados'!$B$11:$BK$510,MATCH('Auxiliar General'!BH$4,'Lista Puestos Valorados'!$B$10:$BK$10,0),0)="","No relevante",VLOOKUP($B162,'Lista Puestos Valorados'!$B$11:$BK$510,MATCH('Auxiliar General'!BH$4,'Lista Puestos Valorados'!$B$10:$BK$10,0),0))</f>
        <v>No relevante</v>
      </c>
      <c r="BO162" s="26">
        <f>+HLOOKUP(BN162,Sistema_Puntos!$Q$5:$Y$43,'Auxiliar General'!BJ$5,FALSE)</f>
        <v>0</v>
      </c>
      <c r="BP162" s="26" t="str">
        <f>+IF(VLOOKUP($B162,'Lista Puestos Valorados'!$B$11:$BK$510,MATCH('Auxiliar General'!BJ$4,'Lista Puestos Valorados'!$B$10:$BK$10,0),0)="","No relevante",VLOOKUP($B162,'Lista Puestos Valorados'!$B$11:$BK$510,MATCH('Auxiliar General'!BJ$4,'Lista Puestos Valorados'!$B$10:$BK$10,0),0))</f>
        <v>No relevante</v>
      </c>
      <c r="BQ162" s="26">
        <f>+HLOOKUP(BP162,Sistema_Puntos!$Q$5:$Y$43,'Auxiliar General'!BL$5,FALSE)</f>
        <v>0</v>
      </c>
      <c r="BR162" s="26" t="str">
        <f>+IF(VLOOKUP($B162,'Lista Puestos Valorados'!$B$11:$BK$510,MATCH('Auxiliar General'!BL$4,'Lista Puestos Valorados'!$B$10:$BK$10,0),0)="","No relevante",VLOOKUP($B162,'Lista Puestos Valorados'!$B$11:$BK$510,MATCH('Auxiliar General'!BL$4,'Lista Puestos Valorados'!$B$10:$BK$10,0),0))</f>
        <v>No relevante</v>
      </c>
      <c r="BS162" s="26">
        <f>+HLOOKUP(BR162,Sistema_Puntos!$Q$5:$Y$43,'Auxiliar General'!BN$5,FALSE)</f>
        <v>0</v>
      </c>
      <c r="BT162" s="26" t="str">
        <f>+IF(VLOOKUP($B162,'Lista Puestos Valorados'!$B$11:$BK$510,MATCH('Auxiliar General'!BN$4,'Lista Puestos Valorados'!$B$10:$BK$10,0),0)="","No relevante",VLOOKUP($B162,'Lista Puestos Valorados'!$B$11:$BK$510,MATCH('Auxiliar General'!BN$4,'Lista Puestos Valorados'!$B$10:$BK$10,0),0))</f>
        <v>No relevante</v>
      </c>
      <c r="BU162" s="26">
        <f>+HLOOKUP(BT162,Sistema_Puntos!$Q$5:$Y$43,'Auxiliar General'!BP$5,FALSE)</f>
        <v>0</v>
      </c>
      <c r="BV162" s="26" t="str">
        <f>+IF(VLOOKUP($B162,'Lista Puestos Valorados'!$B$11:$BK$510,MATCH('Auxiliar General'!BP$4,'Lista Puestos Valorados'!$B$10:$BK$10,0),0)="","No relevante",VLOOKUP($B162,'Lista Puestos Valorados'!$B$11:$BK$510,MATCH('Auxiliar General'!BP$4,'Lista Puestos Valorados'!$B$10:$BK$10,0),0))</f>
        <v>No relevante</v>
      </c>
      <c r="BW162" s="26">
        <f>+HLOOKUP(BV162,Sistema_Puntos!$Q$5:$Y$43,'Auxiliar General'!BR$5,FALSE)</f>
        <v>0</v>
      </c>
      <c r="BX162" s="26" t="str">
        <f>+IF(VLOOKUP($B162,'Lista Puestos Valorados'!$B$11:$BK$510,MATCH('Auxiliar General'!BR$4,'Lista Puestos Valorados'!$B$10:$BK$10,0),0)="","No relevante",VLOOKUP($B162,'Lista Puestos Valorados'!$B$11:$BK$510,MATCH('Auxiliar General'!BR$4,'Lista Puestos Valorados'!$B$10:$BK$10,0),0))</f>
        <v>No relevante</v>
      </c>
      <c r="BY162" s="26">
        <f>+HLOOKUP(BX162,Sistema_Puntos!$Q$5:$Y$43,'Auxiliar General'!BT$5,FALSE)</f>
        <v>0</v>
      </c>
      <c r="BZ162" s="26" t="str">
        <f>+IF(VLOOKUP($B162,'Lista Puestos Valorados'!$B$11:$BK$510,MATCH('Auxiliar General'!BT$4,'Lista Puestos Valorados'!$B$10:$BK$10,0),0)="","No relevante",VLOOKUP($B162,'Lista Puestos Valorados'!$B$11:$BK$510,MATCH('Auxiliar General'!BT$4,'Lista Puestos Valorados'!$B$10:$BK$10,0),0))</f>
        <v>No relevante</v>
      </c>
      <c r="CA162" s="26">
        <f>+HLOOKUP(BZ162,Sistema_Puntos!$Q$5:$Y$43,'Auxiliar General'!BV$5,FALSE)</f>
        <v>0</v>
      </c>
      <c r="CB162" s="26" t="str">
        <f>+IF(VLOOKUP($B162,'Lista Puestos Valorados'!$B$11:$BK$510,MATCH('Auxiliar General'!BV$4,'Lista Puestos Valorados'!$B$10:$BK$10,0),0)="","No relevante",VLOOKUP($B162,'Lista Puestos Valorados'!$B$11:$BK$510,MATCH('Auxiliar General'!BV$4,'Lista Puestos Valorados'!$B$10:$BK$10,0),0))</f>
        <v>No relevante</v>
      </c>
      <c r="CC162" s="26">
        <f>+HLOOKUP(CB162,Sistema_Puntos!$Q$5:$Y$43,'Auxiliar General'!BX$5,FALSE)</f>
        <v>0</v>
      </c>
      <c r="CD162" s="26" t="str">
        <f>+IF(VLOOKUP($B162,'Lista Puestos Valorados'!$B$11:$BK$510,MATCH('Auxiliar General'!BX$4,'Lista Puestos Valorados'!$B$10:$BK$10,0),0)="","No relevante",VLOOKUP($B162,'Lista Puestos Valorados'!$B$11:$BK$510,MATCH('Auxiliar General'!BX$4,'Lista Puestos Valorados'!$B$10:$BK$10,0),0))</f>
        <v>No relevante</v>
      </c>
      <c r="CE162" s="26">
        <f>+HLOOKUP(CD162,Sistema_Puntos!$Q$5:$Y$43,'Auxiliar General'!BZ$5,FALSE)</f>
        <v>0</v>
      </c>
      <c r="CF162" s="26" t="str">
        <f>+IF(VLOOKUP($B162,'Lista Puestos Valorados'!$B$11:$BK$510,MATCH('Auxiliar General'!BZ$4,'Lista Puestos Valorados'!$B$10:$BK$10,0),0)="","No relevante",VLOOKUP($B162,'Lista Puestos Valorados'!$B$11:$BK$510,MATCH('Auxiliar General'!BZ$4,'Lista Puestos Valorados'!$B$10:$BK$10,0),0))</f>
        <v>No relevante</v>
      </c>
      <c r="CG162" s="26">
        <f>+HLOOKUP(CF162,Sistema_Puntos!$Q$5:$Y$43,'Auxiliar General'!CB$5,FALSE)</f>
        <v>0</v>
      </c>
      <c r="CH162" s="29"/>
      <c r="CI162" s="29"/>
    </row>
    <row r="163" spans="2:87" ht="17.55" customHeight="1">
      <c r="B163" s="26">
        <f>+'Listado de Puestos'!B163</f>
        <v>153</v>
      </c>
      <c r="C163" s="26" t="str">
        <f>+IF('Lista Puestos Valorados'!C163="","",'Lista Puestos Valorados'!C163)</f>
        <v/>
      </c>
      <c r="D163" s="26" t="str">
        <f>+IF('Lista Puestos Valorados'!D163="","",'Lista Puestos Valorados'!D163)</f>
        <v/>
      </c>
      <c r="E163" s="26" t="str">
        <f>+IF('Lista Puestos Valorados'!E163="","",'Lista Puestos Valorados'!E163)</f>
        <v/>
      </c>
      <c r="F163" s="26" t="str">
        <f>+IF('Lista Puestos Valorados'!F163="","",'Lista Puestos Valorados'!F163)</f>
        <v/>
      </c>
      <c r="G163" s="26" t="str">
        <f>+IF('Lista Puestos Valorados'!G163="","",'Lista Puestos Valorados'!G163)</f>
        <v/>
      </c>
      <c r="H163" s="26" t="str">
        <f>+IF('Lista Puestos Valorados'!H163="","",'Lista Puestos Valorados'!H163)</f>
        <v/>
      </c>
      <c r="I163" s="26" t="str">
        <f>+IF('Lista Puestos Valorados'!I163="","",'Lista Puestos Valorados'!I163)</f>
        <v/>
      </c>
      <c r="J163" s="118" t="e">
        <f t="array" ref="J163">+IF(L163="","",_xlfn.IFS(L163&lt;='Cortes de Agrupacion'!$F$15,'Cortes de Agrupacion'!$E$15,'Resultados General'!L163&lt;='Cortes de Agrupacion'!$F$14,'Cortes de Agrupacion'!$E$14,'Resultados General'!L163&lt;='Cortes de Agrupacion'!$F$13,'Cortes de Agrupacion'!$E$13,L163&lt;='Cortes de Agrupacion'!$F$12,'Cortes de Agrupacion'!$E$12,'Resultados General'!L163&lt;='Cortes de Agrupacion'!$F$11,'Cortes de Agrupacion'!$E$11,'Resultados General'!L163&lt;='Cortes de Agrupacion'!$F$10,'Cortes de Agrupacion'!$E$10,'Resultados General'!L163&lt;='Cortes de Agrupacion'!$F$9,'Cortes de Agrupacion'!$E$9,'Resultados General'!L163&lt;='Cortes de Agrupacion'!$F$8,'Cortes de Agrupacion'!$E$8,'Resultados General'!L163&lt;='Cortes de Agrupacion'!$F$7,'Cortes de Agrupacion'!$E$7,'Resultados General'!L163&lt;='Cortes de Agrupacion'!$F$6,'Cortes de Agrupacion'!$E$6))</f>
        <v>#VALUE!</v>
      </c>
      <c r="K163" s="118" t="str">
        <f t="shared" si="4"/>
        <v/>
      </c>
      <c r="L163" s="124" t="e">
        <f>#VALUE!</f>
        <v>#VALUE!</v>
      </c>
      <c r="M163" s="26" t="e">
        <f ca="1">+_xlfn.IFNA(VLOOKUP(C163,'Distribución de puestos'!$B$8:$I$507,8,0),"")</f>
        <v>#NAME?</v>
      </c>
      <c r="N163" s="26" t="str">
        <f>+IF(VLOOKUP($B163,'Lista Puestos Valorados'!$B$11:$BK$510,MATCH('Auxiliar General'!H$4,'Lista Puestos Valorados'!$B$10:$BK$10,0),0)="","No relevante",VLOOKUP($B163,'Lista Puestos Valorados'!$B$11:$BK$510,MATCH('Auxiliar General'!H$4,'Lista Puestos Valorados'!$B$10:$BK$10,0),0))</f>
        <v>No relevante</v>
      </c>
      <c r="O163" s="26">
        <f>+HLOOKUP(N163,Sistema_Puntos!$Q$5:$Y$43,'Auxiliar General'!J$5,FALSE)</f>
        <v>0</v>
      </c>
      <c r="P163" s="26" t="str">
        <f>+IF(VLOOKUP($B163,'Lista Puestos Valorados'!$B$11:$BK$510,MATCH('Auxiliar General'!J$4,'Lista Puestos Valorados'!$B$10:$BK$10,0),0)="","No relevante",VLOOKUP($B163,'Lista Puestos Valorados'!$B$11:$BK$510,MATCH('Auxiliar General'!J$4,'Lista Puestos Valorados'!$B$10:$BK$10,0),0))</f>
        <v>No relevante</v>
      </c>
      <c r="Q163" s="26">
        <f>+HLOOKUP(P163,Sistema_Puntos!$Q$5:$Y$43,'Auxiliar General'!L$5,FALSE)</f>
        <v>0</v>
      </c>
      <c r="R163" s="26" t="str">
        <f>+IF(VLOOKUP($B163,'Lista Puestos Valorados'!$B$11:$BK$510,MATCH('Auxiliar General'!L$4,'Lista Puestos Valorados'!$B$10:$BK$10,0),0)="","No relevante",VLOOKUP($B163,'Lista Puestos Valorados'!$B$11:$BK$510,MATCH('Auxiliar General'!L$4,'Lista Puestos Valorados'!$B$10:$BK$10,0),0))</f>
        <v>No relevante</v>
      </c>
      <c r="S163" s="26">
        <f>+HLOOKUP(R163,Sistema_Puntos!$Q$5:$Y$43,'Auxiliar General'!N$5,FALSE)</f>
        <v>0</v>
      </c>
      <c r="T163" s="26" t="str">
        <f>+IF(VLOOKUP($B163,'Lista Puestos Valorados'!$B$11:$BK$510,MATCH('Auxiliar General'!N$4,'Lista Puestos Valorados'!$B$10:$BK$10,0),0)="","No relevante",VLOOKUP($B163,'Lista Puestos Valorados'!$B$11:$BK$510,MATCH('Auxiliar General'!N$4,'Lista Puestos Valorados'!$B$10:$BK$10,0),0))</f>
        <v>No relevante</v>
      </c>
      <c r="U163" s="26">
        <f>+HLOOKUP(T163,Sistema_Puntos!$Q$5:$Y$43,'Auxiliar General'!P$5,FALSE)</f>
        <v>0</v>
      </c>
      <c r="V163" s="26" t="str">
        <f>+IF(VLOOKUP($B163,'Lista Puestos Valorados'!$B$11:$BK$510,MATCH('Auxiliar General'!P$4,'Lista Puestos Valorados'!$B$10:$BK$10,0),0)="","No relevante",VLOOKUP($B163,'Lista Puestos Valorados'!$B$11:$BK$510,MATCH('Auxiliar General'!P$4,'Lista Puestos Valorados'!$B$10:$BK$10,0),0))</f>
        <v>No relevante</v>
      </c>
      <c r="W163" s="26">
        <f>+HLOOKUP(V163,Sistema_Puntos!$Q$5:$Y$43,'Auxiliar General'!R$5,FALSE)</f>
        <v>0</v>
      </c>
      <c r="X163" s="26" t="str">
        <f>+IF(VLOOKUP($B163,'Lista Puestos Valorados'!$B$11:$BK$510,MATCH('Auxiliar General'!R$4,'Lista Puestos Valorados'!$B$10:$BK$10,0),0)="","No relevante",VLOOKUP($B163,'Lista Puestos Valorados'!$B$11:$BK$510,MATCH('Auxiliar General'!R$4,'Lista Puestos Valorados'!$B$10:$BK$10,0),0))</f>
        <v>No relevante</v>
      </c>
      <c r="Y163" s="26">
        <f>+HLOOKUP(X163,Sistema_Puntos!$Q$5:$Y$43,'Auxiliar General'!T$5,FALSE)</f>
        <v>0</v>
      </c>
      <c r="Z163" s="26" t="str">
        <f>+IF(VLOOKUP($B163,'Lista Puestos Valorados'!$B$11:$BK$510,MATCH('Auxiliar General'!T$4,'Lista Puestos Valorados'!$B$10:$BK$10,0),0)="","No relevante",VLOOKUP($B163,'Lista Puestos Valorados'!$B$11:$BK$510,MATCH('Auxiliar General'!T$4,'Lista Puestos Valorados'!$B$10:$BK$10,0),0))</f>
        <v>No relevante</v>
      </c>
      <c r="AA163" s="26">
        <f>+HLOOKUP(Z163,Sistema_Puntos!$Q$5:$Y$43,'Auxiliar General'!V$5,FALSE)</f>
        <v>0</v>
      </c>
      <c r="AB163" s="26" t="str">
        <f>+IF(VLOOKUP($B163,'Lista Puestos Valorados'!$B$11:$BK$510,MATCH('Auxiliar General'!V$4,'Lista Puestos Valorados'!$B$10:$BK$10,0),0)="","No relevante",VLOOKUP($B163,'Lista Puestos Valorados'!$B$11:$BK$510,MATCH('Auxiliar General'!V$4,'Lista Puestos Valorados'!$B$10:$BK$10,0),0))</f>
        <v>No relevante</v>
      </c>
      <c r="AC163" s="26">
        <f>+HLOOKUP(AB163,Sistema_Puntos!$Q$5:$Y$43,'Auxiliar General'!X$5,FALSE)</f>
        <v>0</v>
      </c>
      <c r="AD163" s="26" t="str">
        <f>+IF(VLOOKUP($B163,'Lista Puestos Valorados'!$B$11:$BK$510,MATCH('Auxiliar General'!X$4,'Lista Puestos Valorados'!$B$10:$BK$10,0),0)="","No relevante",VLOOKUP($B163,'Lista Puestos Valorados'!$B$11:$BK$510,MATCH('Auxiliar General'!X$4,'Lista Puestos Valorados'!$B$10:$BK$10,0),0))</f>
        <v>No relevante</v>
      </c>
      <c r="AE163" s="26">
        <f>+HLOOKUP(AD163,Sistema_Puntos!$Q$5:$Y$43,'Auxiliar General'!Z$5,FALSE)</f>
        <v>0</v>
      </c>
      <c r="AF163" s="26" t="str">
        <f>+IF(VLOOKUP($B163,'Lista Puestos Valorados'!$B$11:$BK$510,MATCH('Auxiliar General'!Z$4,'Lista Puestos Valorados'!$B$10:$BK$10,0),0)="","No relevante",VLOOKUP($B163,'Lista Puestos Valorados'!$B$11:$BK$510,MATCH('Auxiliar General'!Z$4,'Lista Puestos Valorados'!$B$10:$BK$10,0),0))</f>
        <v>No relevante</v>
      </c>
      <c r="AG163" s="26">
        <f>+HLOOKUP(AF163,Sistema_Puntos!$Q$5:$Y$43,'Auxiliar General'!AB$5,FALSE)</f>
        <v>0</v>
      </c>
      <c r="AH163" s="26" t="str">
        <f>+IF(VLOOKUP($B163,'Lista Puestos Valorados'!$B$11:$BK$510,MATCH('Auxiliar General'!AB$4,'Lista Puestos Valorados'!$B$10:$BK$10,0),0)="","No relevante",VLOOKUP($B163,'Lista Puestos Valorados'!$B$11:$BK$510,MATCH('Auxiliar General'!AB$4,'Lista Puestos Valorados'!$B$10:$BK$10,0),0))</f>
        <v>No relevante</v>
      </c>
      <c r="AI163" s="26">
        <f>+HLOOKUP(AH163,Sistema_Puntos!$Q$5:$Y$43,'Auxiliar General'!AD$5,FALSE)</f>
        <v>0</v>
      </c>
      <c r="AJ163" s="26" t="str">
        <f>+IF(VLOOKUP($B163,'Lista Puestos Valorados'!$B$11:$BK$510,MATCH('Auxiliar General'!AD$4,'Lista Puestos Valorados'!$B$10:$BK$10,0),0)="","No relevante",VLOOKUP($B163,'Lista Puestos Valorados'!$B$11:$BK$510,MATCH('Auxiliar General'!AD$4,'Lista Puestos Valorados'!$B$10:$BK$10,0),0))</f>
        <v>No relevante</v>
      </c>
      <c r="AK163" s="26">
        <f>+HLOOKUP(AJ163,Sistema_Puntos!$Q$5:$Y$43,'Auxiliar General'!AF$5,FALSE)</f>
        <v>0</v>
      </c>
      <c r="AL163" s="26" t="str">
        <f>+IF(VLOOKUP($B163,'Lista Puestos Valorados'!$B$11:$BK$510,MATCH('Auxiliar General'!AF$4,'Lista Puestos Valorados'!$B$10:$BK$10,0),0)="","No relevante",VLOOKUP($B163,'Lista Puestos Valorados'!$B$11:$BK$510,MATCH('Auxiliar General'!AF$4,'Lista Puestos Valorados'!$B$10:$BK$10,0),0))</f>
        <v>No relevante</v>
      </c>
      <c r="AM163" s="26">
        <f>+HLOOKUP(AL163,Sistema_Puntos!$Q$5:$Y$43,'Auxiliar General'!AH$5,FALSE)</f>
        <v>0</v>
      </c>
      <c r="AN163" s="26" t="str">
        <f>+IF(VLOOKUP($B163,'Lista Puestos Valorados'!$B$11:$BK$510,MATCH('Auxiliar General'!AH$4,'Lista Puestos Valorados'!$B$10:$BK$10,0),0)="","No relevante",VLOOKUP($B163,'Lista Puestos Valorados'!$B$11:$BK$510,MATCH('Auxiliar General'!AH$4,'Lista Puestos Valorados'!$B$10:$BK$10,0),0))</f>
        <v>No relevante</v>
      </c>
      <c r="AO163" s="26">
        <f>+HLOOKUP(AN163,Sistema_Puntos!$Q$5:$Y$43,'Auxiliar General'!AJ$5,FALSE)</f>
        <v>0</v>
      </c>
      <c r="AP163" s="26" t="str">
        <f>+IF(VLOOKUP($B163,'Lista Puestos Valorados'!$B$11:$BK$510,MATCH('Auxiliar General'!AJ$4,'Lista Puestos Valorados'!$B$10:$BK$10,0),0)="","No relevante",VLOOKUP($B163,'Lista Puestos Valorados'!$B$11:$BK$510,MATCH('Auxiliar General'!AJ$4,'Lista Puestos Valorados'!$B$10:$BK$10,0),0))</f>
        <v>No relevante</v>
      </c>
      <c r="AQ163" s="26">
        <f>+HLOOKUP(AP163,Sistema_Puntos!$Q$5:$Y$43,'Auxiliar General'!AL$5,FALSE)</f>
        <v>0</v>
      </c>
      <c r="AR163" s="26" t="str">
        <f>+IF(VLOOKUP($B163,'Lista Puestos Valorados'!$B$11:$BK$510,MATCH('Auxiliar General'!AL$4,'Lista Puestos Valorados'!$B$10:$BK$10,0),0)="","No relevante",VLOOKUP($B163,'Lista Puestos Valorados'!$B$11:$BK$510,MATCH('Auxiliar General'!AL$4,'Lista Puestos Valorados'!$B$10:$BK$10,0),0))</f>
        <v>No relevante</v>
      </c>
      <c r="AS163" s="26">
        <f>+HLOOKUP(AR163,Sistema_Puntos!$Q$5:$Y$43,'Auxiliar General'!AN$5,FALSE)</f>
        <v>0</v>
      </c>
      <c r="AT163" s="26" t="str">
        <f>+IF(VLOOKUP($B163,'Lista Puestos Valorados'!$B$11:$BK$510,MATCH('Auxiliar General'!AN$4,'Lista Puestos Valorados'!$B$10:$BK$10,0),0)="","No relevante",VLOOKUP($B163,'Lista Puestos Valorados'!$B$11:$BK$510,MATCH('Auxiliar General'!AN$4,'Lista Puestos Valorados'!$B$10:$BK$10,0),0))</f>
        <v>No relevante</v>
      </c>
      <c r="AU163" s="26">
        <f>+HLOOKUP(AT163,Sistema_Puntos!$Q$5:$Y$43,'Auxiliar General'!AP$5,FALSE)</f>
        <v>0</v>
      </c>
      <c r="AV163" s="26" t="str">
        <f>+IF(VLOOKUP($B163,'Lista Puestos Valorados'!$B$11:$BK$510,MATCH('Auxiliar General'!AP$4,'Lista Puestos Valorados'!$B$10:$BK$10,0),0)="","No relevante",VLOOKUP($B163,'Lista Puestos Valorados'!$B$11:$BK$510,MATCH('Auxiliar General'!AP$4,'Lista Puestos Valorados'!$B$10:$BK$10,0),0))</f>
        <v>No relevante</v>
      </c>
      <c r="AW163" s="26">
        <f>+HLOOKUP(AV163,Sistema_Puntos!$Q$5:$Y$43,'Auxiliar General'!AR$5,FALSE)</f>
        <v>0</v>
      </c>
      <c r="AX163" s="26" t="str">
        <f>+IF(VLOOKUP($B163,'Lista Puestos Valorados'!$B$11:$BK$510,MATCH('Auxiliar General'!AR$4,'Lista Puestos Valorados'!$B$10:$BK$10,0),0)="","No relevante",VLOOKUP($B163,'Lista Puestos Valorados'!$B$11:$BK$510,MATCH('Auxiliar General'!AR$4,'Lista Puestos Valorados'!$B$10:$BK$10,0),0))</f>
        <v>No relevante</v>
      </c>
      <c r="AY163" s="26">
        <f>+HLOOKUP(AX163,Sistema_Puntos!$Q$5:$Y$43,'Auxiliar General'!AT$5,FALSE)</f>
        <v>0</v>
      </c>
      <c r="AZ163" s="26" t="str">
        <f>+IF(VLOOKUP($B163,'Lista Puestos Valorados'!$B$11:$BK$510,MATCH('Auxiliar General'!AT$4,'Lista Puestos Valorados'!$B$10:$BK$10,0),0)="","No relevante",VLOOKUP($B163,'Lista Puestos Valorados'!$B$11:$BK$510,MATCH('Auxiliar General'!AT$4,'Lista Puestos Valorados'!$B$10:$BK$10,0),0))</f>
        <v>No relevante</v>
      </c>
      <c r="BA163" s="26">
        <f>+HLOOKUP(AZ163,Sistema_Puntos!$Q$5:$Y$43,'Auxiliar General'!AV$5,FALSE)</f>
        <v>0</v>
      </c>
      <c r="BB163" s="26" t="str">
        <f>+IF(VLOOKUP($B163,'Lista Puestos Valorados'!$B$11:$BK$510,MATCH('Auxiliar General'!AV$4,'Lista Puestos Valorados'!$B$10:$BK$10,0),0)="","No relevante",VLOOKUP($B163,'Lista Puestos Valorados'!$B$11:$BK$510,MATCH('Auxiliar General'!AV$4,'Lista Puestos Valorados'!$B$10:$BK$10,0),0))</f>
        <v>No relevante</v>
      </c>
      <c r="BC163" s="26">
        <f>+HLOOKUP(BB163,Sistema_Puntos!$Q$5:$Y$43,'Auxiliar General'!AX$5,FALSE)</f>
        <v>0</v>
      </c>
      <c r="BD163" s="26" t="str">
        <f>+IF(VLOOKUP($B163,'Lista Puestos Valorados'!$B$11:$BK$510,MATCH('Auxiliar General'!AX$4,'Lista Puestos Valorados'!$B$10:$BK$10,0),0)="","No relevante",VLOOKUP($B163,'Lista Puestos Valorados'!$B$11:$BK$510,MATCH('Auxiliar General'!AX$4,'Lista Puestos Valorados'!$B$10:$BK$10,0),0))</f>
        <v>No relevante</v>
      </c>
      <c r="BE163" s="26">
        <f>+HLOOKUP(BD163,Sistema_Puntos!$Q$5:$Y$43,'Auxiliar General'!AZ$5,FALSE)</f>
        <v>0</v>
      </c>
      <c r="BF163" s="26" t="str">
        <f>+IF(VLOOKUP($B163,'Lista Puestos Valorados'!$B$11:$BK$510,MATCH('Auxiliar General'!AZ$4,'Lista Puestos Valorados'!$B$10:$BK$10,0),0)="","No relevante",VLOOKUP($B163,'Lista Puestos Valorados'!$B$11:$BK$510,MATCH('Auxiliar General'!AZ$4,'Lista Puestos Valorados'!$B$10:$BK$10,0),0))</f>
        <v>No relevante</v>
      </c>
      <c r="BG163" s="26">
        <f>+HLOOKUP(BF163,Sistema_Puntos!$Q$5:$Y$43,'Auxiliar General'!BB$5,FALSE)</f>
        <v>0</v>
      </c>
      <c r="BH163" s="26" t="str">
        <f>+IF(VLOOKUP($B163,'Lista Puestos Valorados'!$B$11:$BK$510,MATCH('Auxiliar General'!BB$4,'Lista Puestos Valorados'!$B$10:$BK$10,0),0)="","No relevante",VLOOKUP($B163,'Lista Puestos Valorados'!$B$11:$BK$510,MATCH('Auxiliar General'!BB$4,'Lista Puestos Valorados'!$B$10:$BK$10,0),0))</f>
        <v>No relevante</v>
      </c>
      <c r="BI163" s="26">
        <f>+HLOOKUP(BH163,Sistema_Puntos!$Q$5:$Y$43,'Auxiliar General'!BD$5,FALSE)</f>
        <v>0</v>
      </c>
      <c r="BJ163" s="26" t="str">
        <f>+IF(VLOOKUP($B163,'Lista Puestos Valorados'!$B$11:$BK$510,MATCH('Auxiliar General'!BD$4,'Lista Puestos Valorados'!$B$10:$BK$10,0),0)="","No relevante",VLOOKUP($B163,'Lista Puestos Valorados'!$B$11:$BK$510,MATCH('Auxiliar General'!BD$4,'Lista Puestos Valorados'!$B$10:$BK$10,0),0))</f>
        <v>No relevante</v>
      </c>
      <c r="BK163" s="26">
        <f>+HLOOKUP(BJ163,Sistema_Puntos!$Q$5:$Y$43,'Auxiliar General'!BF$5,FALSE)</f>
        <v>0</v>
      </c>
      <c r="BL163" s="26" t="str">
        <f>+IF(VLOOKUP($B163,'Lista Puestos Valorados'!$B$11:$BK$510,MATCH('Auxiliar General'!BF$4,'Lista Puestos Valorados'!$B$10:$BK$10,0),0)="","No relevante",VLOOKUP($B163,'Lista Puestos Valorados'!$B$11:$BK$510,MATCH('Auxiliar General'!BF$4,'Lista Puestos Valorados'!$B$10:$BK$10,0),0))</f>
        <v>No relevante</v>
      </c>
      <c r="BM163" s="26">
        <f>+HLOOKUP(BL163,Sistema_Puntos!$Q$5:$Y$43,'Auxiliar General'!BH$5,FALSE)</f>
        <v>0</v>
      </c>
      <c r="BN163" s="26" t="str">
        <f>+IF(VLOOKUP($B163,'Lista Puestos Valorados'!$B$11:$BK$510,MATCH('Auxiliar General'!BH$4,'Lista Puestos Valorados'!$B$10:$BK$10,0),0)="","No relevante",VLOOKUP($B163,'Lista Puestos Valorados'!$B$11:$BK$510,MATCH('Auxiliar General'!BH$4,'Lista Puestos Valorados'!$B$10:$BK$10,0),0))</f>
        <v>No relevante</v>
      </c>
      <c r="BO163" s="26">
        <f>+HLOOKUP(BN163,Sistema_Puntos!$Q$5:$Y$43,'Auxiliar General'!BJ$5,FALSE)</f>
        <v>0</v>
      </c>
      <c r="BP163" s="26" t="str">
        <f>+IF(VLOOKUP($B163,'Lista Puestos Valorados'!$B$11:$BK$510,MATCH('Auxiliar General'!BJ$4,'Lista Puestos Valorados'!$B$10:$BK$10,0),0)="","No relevante",VLOOKUP($B163,'Lista Puestos Valorados'!$B$11:$BK$510,MATCH('Auxiliar General'!BJ$4,'Lista Puestos Valorados'!$B$10:$BK$10,0),0))</f>
        <v>No relevante</v>
      </c>
      <c r="BQ163" s="26">
        <f>+HLOOKUP(BP163,Sistema_Puntos!$Q$5:$Y$43,'Auxiliar General'!BL$5,FALSE)</f>
        <v>0</v>
      </c>
      <c r="BR163" s="26" t="str">
        <f>+IF(VLOOKUP($B163,'Lista Puestos Valorados'!$B$11:$BK$510,MATCH('Auxiliar General'!BL$4,'Lista Puestos Valorados'!$B$10:$BK$10,0),0)="","No relevante",VLOOKUP($B163,'Lista Puestos Valorados'!$B$11:$BK$510,MATCH('Auxiliar General'!BL$4,'Lista Puestos Valorados'!$B$10:$BK$10,0),0))</f>
        <v>No relevante</v>
      </c>
      <c r="BS163" s="26">
        <f>+HLOOKUP(BR163,Sistema_Puntos!$Q$5:$Y$43,'Auxiliar General'!BN$5,FALSE)</f>
        <v>0</v>
      </c>
      <c r="BT163" s="26" t="str">
        <f>+IF(VLOOKUP($B163,'Lista Puestos Valorados'!$B$11:$BK$510,MATCH('Auxiliar General'!BN$4,'Lista Puestos Valorados'!$B$10:$BK$10,0),0)="","No relevante",VLOOKUP($B163,'Lista Puestos Valorados'!$B$11:$BK$510,MATCH('Auxiliar General'!BN$4,'Lista Puestos Valorados'!$B$10:$BK$10,0),0))</f>
        <v>No relevante</v>
      </c>
      <c r="BU163" s="26">
        <f>+HLOOKUP(BT163,Sistema_Puntos!$Q$5:$Y$43,'Auxiliar General'!BP$5,FALSE)</f>
        <v>0</v>
      </c>
      <c r="BV163" s="26" t="str">
        <f>+IF(VLOOKUP($B163,'Lista Puestos Valorados'!$B$11:$BK$510,MATCH('Auxiliar General'!BP$4,'Lista Puestos Valorados'!$B$10:$BK$10,0),0)="","No relevante",VLOOKUP($B163,'Lista Puestos Valorados'!$B$11:$BK$510,MATCH('Auxiliar General'!BP$4,'Lista Puestos Valorados'!$B$10:$BK$10,0),0))</f>
        <v>No relevante</v>
      </c>
      <c r="BW163" s="26">
        <f>+HLOOKUP(BV163,Sistema_Puntos!$Q$5:$Y$43,'Auxiliar General'!BR$5,FALSE)</f>
        <v>0</v>
      </c>
      <c r="BX163" s="26" t="str">
        <f>+IF(VLOOKUP($B163,'Lista Puestos Valorados'!$B$11:$BK$510,MATCH('Auxiliar General'!BR$4,'Lista Puestos Valorados'!$B$10:$BK$10,0),0)="","No relevante",VLOOKUP($B163,'Lista Puestos Valorados'!$B$11:$BK$510,MATCH('Auxiliar General'!BR$4,'Lista Puestos Valorados'!$B$10:$BK$10,0),0))</f>
        <v>No relevante</v>
      </c>
      <c r="BY163" s="26">
        <f>+HLOOKUP(BX163,Sistema_Puntos!$Q$5:$Y$43,'Auxiliar General'!BT$5,FALSE)</f>
        <v>0</v>
      </c>
      <c r="BZ163" s="26" t="str">
        <f>+IF(VLOOKUP($B163,'Lista Puestos Valorados'!$B$11:$BK$510,MATCH('Auxiliar General'!BT$4,'Lista Puestos Valorados'!$B$10:$BK$10,0),0)="","No relevante",VLOOKUP($B163,'Lista Puestos Valorados'!$B$11:$BK$510,MATCH('Auxiliar General'!BT$4,'Lista Puestos Valorados'!$B$10:$BK$10,0),0))</f>
        <v>No relevante</v>
      </c>
      <c r="CA163" s="26">
        <f>+HLOOKUP(BZ163,Sistema_Puntos!$Q$5:$Y$43,'Auxiliar General'!BV$5,FALSE)</f>
        <v>0</v>
      </c>
      <c r="CB163" s="26" t="str">
        <f>+IF(VLOOKUP($B163,'Lista Puestos Valorados'!$B$11:$BK$510,MATCH('Auxiliar General'!BV$4,'Lista Puestos Valorados'!$B$10:$BK$10,0),0)="","No relevante",VLOOKUP($B163,'Lista Puestos Valorados'!$B$11:$BK$510,MATCH('Auxiliar General'!BV$4,'Lista Puestos Valorados'!$B$10:$BK$10,0),0))</f>
        <v>No relevante</v>
      </c>
      <c r="CC163" s="26">
        <f>+HLOOKUP(CB163,Sistema_Puntos!$Q$5:$Y$43,'Auxiliar General'!BX$5,FALSE)</f>
        <v>0</v>
      </c>
      <c r="CD163" s="26" t="str">
        <f>+IF(VLOOKUP($B163,'Lista Puestos Valorados'!$B$11:$BK$510,MATCH('Auxiliar General'!BX$4,'Lista Puestos Valorados'!$B$10:$BK$10,0),0)="","No relevante",VLOOKUP($B163,'Lista Puestos Valorados'!$B$11:$BK$510,MATCH('Auxiliar General'!BX$4,'Lista Puestos Valorados'!$B$10:$BK$10,0),0))</f>
        <v>No relevante</v>
      </c>
      <c r="CE163" s="26">
        <f>+HLOOKUP(CD163,Sistema_Puntos!$Q$5:$Y$43,'Auxiliar General'!BZ$5,FALSE)</f>
        <v>0</v>
      </c>
      <c r="CF163" s="26" t="str">
        <f>+IF(VLOOKUP($B163,'Lista Puestos Valorados'!$B$11:$BK$510,MATCH('Auxiliar General'!BZ$4,'Lista Puestos Valorados'!$B$10:$BK$10,0),0)="","No relevante",VLOOKUP($B163,'Lista Puestos Valorados'!$B$11:$BK$510,MATCH('Auxiliar General'!BZ$4,'Lista Puestos Valorados'!$B$10:$BK$10,0),0))</f>
        <v>No relevante</v>
      </c>
      <c r="CG163" s="26">
        <f>+HLOOKUP(CF163,Sistema_Puntos!$Q$5:$Y$43,'Auxiliar General'!CB$5,FALSE)</f>
        <v>0</v>
      </c>
      <c r="CH163" s="29"/>
      <c r="CI163" s="29"/>
    </row>
    <row r="164" spans="2:87" ht="17.55" customHeight="1">
      <c r="B164" s="26">
        <f>+'Listado de Puestos'!B164</f>
        <v>154</v>
      </c>
      <c r="C164" s="26" t="str">
        <f>+IF('Lista Puestos Valorados'!C164="","",'Lista Puestos Valorados'!C164)</f>
        <v/>
      </c>
      <c r="D164" s="26" t="str">
        <f>+IF('Lista Puestos Valorados'!D164="","",'Lista Puestos Valorados'!D164)</f>
        <v/>
      </c>
      <c r="E164" s="26" t="str">
        <f>+IF('Lista Puestos Valorados'!E164="","",'Lista Puestos Valorados'!E164)</f>
        <v/>
      </c>
      <c r="F164" s="26" t="str">
        <f>+IF('Lista Puestos Valorados'!F164="","",'Lista Puestos Valorados'!F164)</f>
        <v/>
      </c>
      <c r="G164" s="26" t="str">
        <f>+IF('Lista Puestos Valorados'!G164="","",'Lista Puestos Valorados'!G164)</f>
        <v/>
      </c>
      <c r="H164" s="26" t="str">
        <f>+IF('Lista Puestos Valorados'!H164="","",'Lista Puestos Valorados'!H164)</f>
        <v/>
      </c>
      <c r="I164" s="26" t="str">
        <f>+IF('Lista Puestos Valorados'!I164="","",'Lista Puestos Valorados'!I164)</f>
        <v/>
      </c>
      <c r="J164" s="118" t="e">
        <f t="array" ref="J164">+IF(L164="","",_xlfn.IFS(L164&lt;='Cortes de Agrupacion'!$F$15,'Cortes de Agrupacion'!$E$15,'Resultados General'!L164&lt;='Cortes de Agrupacion'!$F$14,'Cortes de Agrupacion'!$E$14,'Resultados General'!L164&lt;='Cortes de Agrupacion'!$F$13,'Cortes de Agrupacion'!$E$13,L164&lt;='Cortes de Agrupacion'!$F$12,'Cortes de Agrupacion'!$E$12,'Resultados General'!L164&lt;='Cortes de Agrupacion'!$F$11,'Cortes de Agrupacion'!$E$11,'Resultados General'!L164&lt;='Cortes de Agrupacion'!$F$10,'Cortes de Agrupacion'!$E$10,'Resultados General'!L164&lt;='Cortes de Agrupacion'!$F$9,'Cortes de Agrupacion'!$E$9,'Resultados General'!L164&lt;='Cortes de Agrupacion'!$F$8,'Cortes de Agrupacion'!$E$8,'Resultados General'!L164&lt;='Cortes de Agrupacion'!$F$7,'Cortes de Agrupacion'!$E$7,'Resultados General'!L164&lt;='Cortes de Agrupacion'!$F$6,'Cortes de Agrupacion'!$E$6))</f>
        <v>#VALUE!</v>
      </c>
      <c r="K164" s="118" t="str">
        <f t="shared" si="4"/>
        <v/>
      </c>
      <c r="L164" s="124" t="e">
        <f>#VALUE!</f>
        <v>#VALUE!</v>
      </c>
      <c r="M164" s="26" t="e">
        <f ca="1">+_xlfn.IFNA(VLOOKUP(C164,'Distribución de puestos'!$B$8:$I$507,8,0),"")</f>
        <v>#NAME?</v>
      </c>
      <c r="N164" s="26" t="str">
        <f>+IF(VLOOKUP($B164,'Lista Puestos Valorados'!$B$11:$BK$510,MATCH('Auxiliar General'!H$4,'Lista Puestos Valorados'!$B$10:$BK$10,0),0)="","No relevante",VLOOKUP($B164,'Lista Puestos Valorados'!$B$11:$BK$510,MATCH('Auxiliar General'!H$4,'Lista Puestos Valorados'!$B$10:$BK$10,0),0))</f>
        <v>No relevante</v>
      </c>
      <c r="O164" s="26">
        <f>+HLOOKUP(N164,Sistema_Puntos!$Q$5:$Y$43,'Auxiliar General'!J$5,FALSE)</f>
        <v>0</v>
      </c>
      <c r="P164" s="26" t="str">
        <f>+IF(VLOOKUP($B164,'Lista Puestos Valorados'!$B$11:$BK$510,MATCH('Auxiliar General'!J$4,'Lista Puestos Valorados'!$B$10:$BK$10,0),0)="","No relevante",VLOOKUP($B164,'Lista Puestos Valorados'!$B$11:$BK$510,MATCH('Auxiliar General'!J$4,'Lista Puestos Valorados'!$B$10:$BK$10,0),0))</f>
        <v>No relevante</v>
      </c>
      <c r="Q164" s="26">
        <f>+HLOOKUP(P164,Sistema_Puntos!$Q$5:$Y$43,'Auxiliar General'!L$5,FALSE)</f>
        <v>0</v>
      </c>
      <c r="R164" s="26" t="str">
        <f>+IF(VLOOKUP($B164,'Lista Puestos Valorados'!$B$11:$BK$510,MATCH('Auxiliar General'!L$4,'Lista Puestos Valorados'!$B$10:$BK$10,0),0)="","No relevante",VLOOKUP($B164,'Lista Puestos Valorados'!$B$11:$BK$510,MATCH('Auxiliar General'!L$4,'Lista Puestos Valorados'!$B$10:$BK$10,0),0))</f>
        <v>No relevante</v>
      </c>
      <c r="S164" s="26">
        <f>+HLOOKUP(R164,Sistema_Puntos!$Q$5:$Y$43,'Auxiliar General'!N$5,FALSE)</f>
        <v>0</v>
      </c>
      <c r="T164" s="26" t="str">
        <f>+IF(VLOOKUP($B164,'Lista Puestos Valorados'!$B$11:$BK$510,MATCH('Auxiliar General'!N$4,'Lista Puestos Valorados'!$B$10:$BK$10,0),0)="","No relevante",VLOOKUP($B164,'Lista Puestos Valorados'!$B$11:$BK$510,MATCH('Auxiliar General'!N$4,'Lista Puestos Valorados'!$B$10:$BK$10,0),0))</f>
        <v>No relevante</v>
      </c>
      <c r="U164" s="26">
        <f>+HLOOKUP(T164,Sistema_Puntos!$Q$5:$Y$43,'Auxiliar General'!P$5,FALSE)</f>
        <v>0</v>
      </c>
      <c r="V164" s="26" t="str">
        <f>+IF(VLOOKUP($B164,'Lista Puestos Valorados'!$B$11:$BK$510,MATCH('Auxiliar General'!P$4,'Lista Puestos Valorados'!$B$10:$BK$10,0),0)="","No relevante",VLOOKUP($B164,'Lista Puestos Valorados'!$B$11:$BK$510,MATCH('Auxiliar General'!P$4,'Lista Puestos Valorados'!$B$10:$BK$10,0),0))</f>
        <v>No relevante</v>
      </c>
      <c r="W164" s="26">
        <f>+HLOOKUP(V164,Sistema_Puntos!$Q$5:$Y$43,'Auxiliar General'!R$5,FALSE)</f>
        <v>0</v>
      </c>
      <c r="X164" s="26" t="str">
        <f>+IF(VLOOKUP($B164,'Lista Puestos Valorados'!$B$11:$BK$510,MATCH('Auxiliar General'!R$4,'Lista Puestos Valorados'!$B$10:$BK$10,0),0)="","No relevante",VLOOKUP($B164,'Lista Puestos Valorados'!$B$11:$BK$510,MATCH('Auxiliar General'!R$4,'Lista Puestos Valorados'!$B$10:$BK$10,0),0))</f>
        <v>No relevante</v>
      </c>
      <c r="Y164" s="26">
        <f>+HLOOKUP(X164,Sistema_Puntos!$Q$5:$Y$43,'Auxiliar General'!T$5,FALSE)</f>
        <v>0</v>
      </c>
      <c r="Z164" s="26" t="str">
        <f>+IF(VLOOKUP($B164,'Lista Puestos Valorados'!$B$11:$BK$510,MATCH('Auxiliar General'!T$4,'Lista Puestos Valorados'!$B$10:$BK$10,0),0)="","No relevante",VLOOKUP($B164,'Lista Puestos Valorados'!$B$11:$BK$510,MATCH('Auxiliar General'!T$4,'Lista Puestos Valorados'!$B$10:$BK$10,0),0))</f>
        <v>No relevante</v>
      </c>
      <c r="AA164" s="26">
        <f>+HLOOKUP(Z164,Sistema_Puntos!$Q$5:$Y$43,'Auxiliar General'!V$5,FALSE)</f>
        <v>0</v>
      </c>
      <c r="AB164" s="26" t="str">
        <f>+IF(VLOOKUP($B164,'Lista Puestos Valorados'!$B$11:$BK$510,MATCH('Auxiliar General'!V$4,'Lista Puestos Valorados'!$B$10:$BK$10,0),0)="","No relevante",VLOOKUP($B164,'Lista Puestos Valorados'!$B$11:$BK$510,MATCH('Auxiliar General'!V$4,'Lista Puestos Valorados'!$B$10:$BK$10,0),0))</f>
        <v>No relevante</v>
      </c>
      <c r="AC164" s="26">
        <f>+HLOOKUP(AB164,Sistema_Puntos!$Q$5:$Y$43,'Auxiliar General'!X$5,FALSE)</f>
        <v>0</v>
      </c>
      <c r="AD164" s="26" t="str">
        <f>+IF(VLOOKUP($B164,'Lista Puestos Valorados'!$B$11:$BK$510,MATCH('Auxiliar General'!X$4,'Lista Puestos Valorados'!$B$10:$BK$10,0),0)="","No relevante",VLOOKUP($B164,'Lista Puestos Valorados'!$B$11:$BK$510,MATCH('Auxiliar General'!X$4,'Lista Puestos Valorados'!$B$10:$BK$10,0),0))</f>
        <v>No relevante</v>
      </c>
      <c r="AE164" s="26">
        <f>+HLOOKUP(AD164,Sistema_Puntos!$Q$5:$Y$43,'Auxiliar General'!Z$5,FALSE)</f>
        <v>0</v>
      </c>
      <c r="AF164" s="26" t="str">
        <f>+IF(VLOOKUP($B164,'Lista Puestos Valorados'!$B$11:$BK$510,MATCH('Auxiliar General'!Z$4,'Lista Puestos Valorados'!$B$10:$BK$10,0),0)="","No relevante",VLOOKUP($B164,'Lista Puestos Valorados'!$B$11:$BK$510,MATCH('Auxiliar General'!Z$4,'Lista Puestos Valorados'!$B$10:$BK$10,0),0))</f>
        <v>No relevante</v>
      </c>
      <c r="AG164" s="26">
        <f>+HLOOKUP(AF164,Sistema_Puntos!$Q$5:$Y$43,'Auxiliar General'!AB$5,FALSE)</f>
        <v>0</v>
      </c>
      <c r="AH164" s="26" t="str">
        <f>+IF(VLOOKUP($B164,'Lista Puestos Valorados'!$B$11:$BK$510,MATCH('Auxiliar General'!AB$4,'Lista Puestos Valorados'!$B$10:$BK$10,0),0)="","No relevante",VLOOKUP($B164,'Lista Puestos Valorados'!$B$11:$BK$510,MATCH('Auxiliar General'!AB$4,'Lista Puestos Valorados'!$B$10:$BK$10,0),0))</f>
        <v>No relevante</v>
      </c>
      <c r="AI164" s="26">
        <f>+HLOOKUP(AH164,Sistema_Puntos!$Q$5:$Y$43,'Auxiliar General'!AD$5,FALSE)</f>
        <v>0</v>
      </c>
      <c r="AJ164" s="26" t="str">
        <f>+IF(VLOOKUP($B164,'Lista Puestos Valorados'!$B$11:$BK$510,MATCH('Auxiliar General'!AD$4,'Lista Puestos Valorados'!$B$10:$BK$10,0),0)="","No relevante",VLOOKUP($B164,'Lista Puestos Valorados'!$B$11:$BK$510,MATCH('Auxiliar General'!AD$4,'Lista Puestos Valorados'!$B$10:$BK$10,0),0))</f>
        <v>No relevante</v>
      </c>
      <c r="AK164" s="26">
        <f>+HLOOKUP(AJ164,Sistema_Puntos!$Q$5:$Y$43,'Auxiliar General'!AF$5,FALSE)</f>
        <v>0</v>
      </c>
      <c r="AL164" s="26" t="str">
        <f>+IF(VLOOKUP($B164,'Lista Puestos Valorados'!$B$11:$BK$510,MATCH('Auxiliar General'!AF$4,'Lista Puestos Valorados'!$B$10:$BK$10,0),0)="","No relevante",VLOOKUP($B164,'Lista Puestos Valorados'!$B$11:$BK$510,MATCH('Auxiliar General'!AF$4,'Lista Puestos Valorados'!$B$10:$BK$10,0),0))</f>
        <v>No relevante</v>
      </c>
      <c r="AM164" s="26">
        <f>+HLOOKUP(AL164,Sistema_Puntos!$Q$5:$Y$43,'Auxiliar General'!AH$5,FALSE)</f>
        <v>0</v>
      </c>
      <c r="AN164" s="26" t="str">
        <f>+IF(VLOOKUP($B164,'Lista Puestos Valorados'!$B$11:$BK$510,MATCH('Auxiliar General'!AH$4,'Lista Puestos Valorados'!$B$10:$BK$10,0),0)="","No relevante",VLOOKUP($B164,'Lista Puestos Valorados'!$B$11:$BK$510,MATCH('Auxiliar General'!AH$4,'Lista Puestos Valorados'!$B$10:$BK$10,0),0))</f>
        <v>No relevante</v>
      </c>
      <c r="AO164" s="26">
        <f>+HLOOKUP(AN164,Sistema_Puntos!$Q$5:$Y$43,'Auxiliar General'!AJ$5,FALSE)</f>
        <v>0</v>
      </c>
      <c r="AP164" s="26" t="str">
        <f>+IF(VLOOKUP($B164,'Lista Puestos Valorados'!$B$11:$BK$510,MATCH('Auxiliar General'!AJ$4,'Lista Puestos Valorados'!$B$10:$BK$10,0),0)="","No relevante",VLOOKUP($B164,'Lista Puestos Valorados'!$B$11:$BK$510,MATCH('Auxiliar General'!AJ$4,'Lista Puestos Valorados'!$B$10:$BK$10,0),0))</f>
        <v>No relevante</v>
      </c>
      <c r="AQ164" s="26">
        <f>+HLOOKUP(AP164,Sistema_Puntos!$Q$5:$Y$43,'Auxiliar General'!AL$5,FALSE)</f>
        <v>0</v>
      </c>
      <c r="AR164" s="26" t="str">
        <f>+IF(VLOOKUP($B164,'Lista Puestos Valorados'!$B$11:$BK$510,MATCH('Auxiliar General'!AL$4,'Lista Puestos Valorados'!$B$10:$BK$10,0),0)="","No relevante",VLOOKUP($B164,'Lista Puestos Valorados'!$B$11:$BK$510,MATCH('Auxiliar General'!AL$4,'Lista Puestos Valorados'!$B$10:$BK$10,0),0))</f>
        <v>No relevante</v>
      </c>
      <c r="AS164" s="26">
        <f>+HLOOKUP(AR164,Sistema_Puntos!$Q$5:$Y$43,'Auxiliar General'!AN$5,FALSE)</f>
        <v>0</v>
      </c>
      <c r="AT164" s="26" t="str">
        <f>+IF(VLOOKUP($B164,'Lista Puestos Valorados'!$B$11:$BK$510,MATCH('Auxiliar General'!AN$4,'Lista Puestos Valorados'!$B$10:$BK$10,0),0)="","No relevante",VLOOKUP($B164,'Lista Puestos Valorados'!$B$11:$BK$510,MATCH('Auxiliar General'!AN$4,'Lista Puestos Valorados'!$B$10:$BK$10,0),0))</f>
        <v>No relevante</v>
      </c>
      <c r="AU164" s="26">
        <f>+HLOOKUP(AT164,Sistema_Puntos!$Q$5:$Y$43,'Auxiliar General'!AP$5,FALSE)</f>
        <v>0</v>
      </c>
      <c r="AV164" s="26" t="str">
        <f>+IF(VLOOKUP($B164,'Lista Puestos Valorados'!$B$11:$BK$510,MATCH('Auxiliar General'!AP$4,'Lista Puestos Valorados'!$B$10:$BK$10,0),0)="","No relevante",VLOOKUP($B164,'Lista Puestos Valorados'!$B$11:$BK$510,MATCH('Auxiliar General'!AP$4,'Lista Puestos Valorados'!$B$10:$BK$10,0),0))</f>
        <v>No relevante</v>
      </c>
      <c r="AW164" s="26">
        <f>+HLOOKUP(AV164,Sistema_Puntos!$Q$5:$Y$43,'Auxiliar General'!AR$5,FALSE)</f>
        <v>0</v>
      </c>
      <c r="AX164" s="26" t="str">
        <f>+IF(VLOOKUP($B164,'Lista Puestos Valorados'!$B$11:$BK$510,MATCH('Auxiliar General'!AR$4,'Lista Puestos Valorados'!$B$10:$BK$10,0),0)="","No relevante",VLOOKUP($B164,'Lista Puestos Valorados'!$B$11:$BK$510,MATCH('Auxiliar General'!AR$4,'Lista Puestos Valorados'!$B$10:$BK$10,0),0))</f>
        <v>No relevante</v>
      </c>
      <c r="AY164" s="26">
        <f>+HLOOKUP(AX164,Sistema_Puntos!$Q$5:$Y$43,'Auxiliar General'!AT$5,FALSE)</f>
        <v>0</v>
      </c>
      <c r="AZ164" s="26" t="str">
        <f>+IF(VLOOKUP($B164,'Lista Puestos Valorados'!$B$11:$BK$510,MATCH('Auxiliar General'!AT$4,'Lista Puestos Valorados'!$B$10:$BK$10,0),0)="","No relevante",VLOOKUP($B164,'Lista Puestos Valorados'!$B$11:$BK$510,MATCH('Auxiliar General'!AT$4,'Lista Puestos Valorados'!$B$10:$BK$10,0),0))</f>
        <v>No relevante</v>
      </c>
      <c r="BA164" s="26">
        <f>+HLOOKUP(AZ164,Sistema_Puntos!$Q$5:$Y$43,'Auxiliar General'!AV$5,FALSE)</f>
        <v>0</v>
      </c>
      <c r="BB164" s="26" t="str">
        <f>+IF(VLOOKUP($B164,'Lista Puestos Valorados'!$B$11:$BK$510,MATCH('Auxiliar General'!AV$4,'Lista Puestos Valorados'!$B$10:$BK$10,0),0)="","No relevante",VLOOKUP($B164,'Lista Puestos Valorados'!$B$11:$BK$510,MATCH('Auxiliar General'!AV$4,'Lista Puestos Valorados'!$B$10:$BK$10,0),0))</f>
        <v>No relevante</v>
      </c>
      <c r="BC164" s="26">
        <f>+HLOOKUP(BB164,Sistema_Puntos!$Q$5:$Y$43,'Auxiliar General'!AX$5,FALSE)</f>
        <v>0</v>
      </c>
      <c r="BD164" s="26" t="str">
        <f>+IF(VLOOKUP($B164,'Lista Puestos Valorados'!$B$11:$BK$510,MATCH('Auxiliar General'!AX$4,'Lista Puestos Valorados'!$B$10:$BK$10,0),0)="","No relevante",VLOOKUP($B164,'Lista Puestos Valorados'!$B$11:$BK$510,MATCH('Auxiliar General'!AX$4,'Lista Puestos Valorados'!$B$10:$BK$10,0),0))</f>
        <v>No relevante</v>
      </c>
      <c r="BE164" s="26">
        <f>+HLOOKUP(BD164,Sistema_Puntos!$Q$5:$Y$43,'Auxiliar General'!AZ$5,FALSE)</f>
        <v>0</v>
      </c>
      <c r="BF164" s="26" t="str">
        <f>+IF(VLOOKUP($B164,'Lista Puestos Valorados'!$B$11:$BK$510,MATCH('Auxiliar General'!AZ$4,'Lista Puestos Valorados'!$B$10:$BK$10,0),0)="","No relevante",VLOOKUP($B164,'Lista Puestos Valorados'!$B$11:$BK$510,MATCH('Auxiliar General'!AZ$4,'Lista Puestos Valorados'!$B$10:$BK$10,0),0))</f>
        <v>No relevante</v>
      </c>
      <c r="BG164" s="26">
        <f>+HLOOKUP(BF164,Sistema_Puntos!$Q$5:$Y$43,'Auxiliar General'!BB$5,FALSE)</f>
        <v>0</v>
      </c>
      <c r="BH164" s="26" t="str">
        <f>+IF(VLOOKUP($B164,'Lista Puestos Valorados'!$B$11:$BK$510,MATCH('Auxiliar General'!BB$4,'Lista Puestos Valorados'!$B$10:$BK$10,0),0)="","No relevante",VLOOKUP($B164,'Lista Puestos Valorados'!$B$11:$BK$510,MATCH('Auxiliar General'!BB$4,'Lista Puestos Valorados'!$B$10:$BK$10,0),0))</f>
        <v>No relevante</v>
      </c>
      <c r="BI164" s="26">
        <f>+HLOOKUP(BH164,Sistema_Puntos!$Q$5:$Y$43,'Auxiliar General'!BD$5,FALSE)</f>
        <v>0</v>
      </c>
      <c r="BJ164" s="26" t="str">
        <f>+IF(VLOOKUP($B164,'Lista Puestos Valorados'!$B$11:$BK$510,MATCH('Auxiliar General'!BD$4,'Lista Puestos Valorados'!$B$10:$BK$10,0),0)="","No relevante",VLOOKUP($B164,'Lista Puestos Valorados'!$B$11:$BK$510,MATCH('Auxiliar General'!BD$4,'Lista Puestos Valorados'!$B$10:$BK$10,0),0))</f>
        <v>No relevante</v>
      </c>
      <c r="BK164" s="26">
        <f>+HLOOKUP(BJ164,Sistema_Puntos!$Q$5:$Y$43,'Auxiliar General'!BF$5,FALSE)</f>
        <v>0</v>
      </c>
      <c r="BL164" s="26" t="str">
        <f>+IF(VLOOKUP($B164,'Lista Puestos Valorados'!$B$11:$BK$510,MATCH('Auxiliar General'!BF$4,'Lista Puestos Valorados'!$B$10:$BK$10,0),0)="","No relevante",VLOOKUP($B164,'Lista Puestos Valorados'!$B$11:$BK$510,MATCH('Auxiliar General'!BF$4,'Lista Puestos Valorados'!$B$10:$BK$10,0),0))</f>
        <v>No relevante</v>
      </c>
      <c r="BM164" s="26">
        <f>+HLOOKUP(BL164,Sistema_Puntos!$Q$5:$Y$43,'Auxiliar General'!BH$5,FALSE)</f>
        <v>0</v>
      </c>
      <c r="BN164" s="26" t="str">
        <f>+IF(VLOOKUP($B164,'Lista Puestos Valorados'!$B$11:$BK$510,MATCH('Auxiliar General'!BH$4,'Lista Puestos Valorados'!$B$10:$BK$10,0),0)="","No relevante",VLOOKUP($B164,'Lista Puestos Valorados'!$B$11:$BK$510,MATCH('Auxiliar General'!BH$4,'Lista Puestos Valorados'!$B$10:$BK$10,0),0))</f>
        <v>No relevante</v>
      </c>
      <c r="BO164" s="26">
        <f>+HLOOKUP(BN164,Sistema_Puntos!$Q$5:$Y$43,'Auxiliar General'!BJ$5,FALSE)</f>
        <v>0</v>
      </c>
      <c r="BP164" s="26" t="str">
        <f>+IF(VLOOKUP($B164,'Lista Puestos Valorados'!$B$11:$BK$510,MATCH('Auxiliar General'!BJ$4,'Lista Puestos Valorados'!$B$10:$BK$10,0),0)="","No relevante",VLOOKUP($B164,'Lista Puestos Valorados'!$B$11:$BK$510,MATCH('Auxiliar General'!BJ$4,'Lista Puestos Valorados'!$B$10:$BK$10,0),0))</f>
        <v>No relevante</v>
      </c>
      <c r="BQ164" s="26">
        <f>+HLOOKUP(BP164,Sistema_Puntos!$Q$5:$Y$43,'Auxiliar General'!BL$5,FALSE)</f>
        <v>0</v>
      </c>
      <c r="BR164" s="26" t="str">
        <f>+IF(VLOOKUP($B164,'Lista Puestos Valorados'!$B$11:$BK$510,MATCH('Auxiliar General'!BL$4,'Lista Puestos Valorados'!$B$10:$BK$10,0),0)="","No relevante",VLOOKUP($B164,'Lista Puestos Valorados'!$B$11:$BK$510,MATCH('Auxiliar General'!BL$4,'Lista Puestos Valorados'!$B$10:$BK$10,0),0))</f>
        <v>No relevante</v>
      </c>
      <c r="BS164" s="26">
        <f>+HLOOKUP(BR164,Sistema_Puntos!$Q$5:$Y$43,'Auxiliar General'!BN$5,FALSE)</f>
        <v>0</v>
      </c>
      <c r="BT164" s="26" t="str">
        <f>+IF(VLOOKUP($B164,'Lista Puestos Valorados'!$B$11:$BK$510,MATCH('Auxiliar General'!BN$4,'Lista Puestos Valorados'!$B$10:$BK$10,0),0)="","No relevante",VLOOKUP($B164,'Lista Puestos Valorados'!$B$11:$BK$510,MATCH('Auxiliar General'!BN$4,'Lista Puestos Valorados'!$B$10:$BK$10,0),0))</f>
        <v>No relevante</v>
      </c>
      <c r="BU164" s="26">
        <f>+HLOOKUP(BT164,Sistema_Puntos!$Q$5:$Y$43,'Auxiliar General'!BP$5,FALSE)</f>
        <v>0</v>
      </c>
      <c r="BV164" s="26" t="str">
        <f>+IF(VLOOKUP($B164,'Lista Puestos Valorados'!$B$11:$BK$510,MATCH('Auxiliar General'!BP$4,'Lista Puestos Valorados'!$B$10:$BK$10,0),0)="","No relevante",VLOOKUP($B164,'Lista Puestos Valorados'!$B$11:$BK$510,MATCH('Auxiliar General'!BP$4,'Lista Puestos Valorados'!$B$10:$BK$10,0),0))</f>
        <v>No relevante</v>
      </c>
      <c r="BW164" s="26">
        <f>+HLOOKUP(BV164,Sistema_Puntos!$Q$5:$Y$43,'Auxiliar General'!BR$5,FALSE)</f>
        <v>0</v>
      </c>
      <c r="BX164" s="26" t="str">
        <f>+IF(VLOOKUP($B164,'Lista Puestos Valorados'!$B$11:$BK$510,MATCH('Auxiliar General'!BR$4,'Lista Puestos Valorados'!$B$10:$BK$10,0),0)="","No relevante",VLOOKUP($B164,'Lista Puestos Valorados'!$B$11:$BK$510,MATCH('Auxiliar General'!BR$4,'Lista Puestos Valorados'!$B$10:$BK$10,0),0))</f>
        <v>No relevante</v>
      </c>
      <c r="BY164" s="26">
        <f>+HLOOKUP(BX164,Sistema_Puntos!$Q$5:$Y$43,'Auxiliar General'!BT$5,FALSE)</f>
        <v>0</v>
      </c>
      <c r="BZ164" s="26" t="str">
        <f>+IF(VLOOKUP($B164,'Lista Puestos Valorados'!$B$11:$BK$510,MATCH('Auxiliar General'!BT$4,'Lista Puestos Valorados'!$B$10:$BK$10,0),0)="","No relevante",VLOOKUP($B164,'Lista Puestos Valorados'!$B$11:$BK$510,MATCH('Auxiliar General'!BT$4,'Lista Puestos Valorados'!$B$10:$BK$10,0),0))</f>
        <v>No relevante</v>
      </c>
      <c r="CA164" s="26">
        <f>+HLOOKUP(BZ164,Sistema_Puntos!$Q$5:$Y$43,'Auxiliar General'!BV$5,FALSE)</f>
        <v>0</v>
      </c>
      <c r="CB164" s="26" t="str">
        <f>+IF(VLOOKUP($B164,'Lista Puestos Valorados'!$B$11:$BK$510,MATCH('Auxiliar General'!BV$4,'Lista Puestos Valorados'!$B$10:$BK$10,0),0)="","No relevante",VLOOKUP($B164,'Lista Puestos Valorados'!$B$11:$BK$510,MATCH('Auxiliar General'!BV$4,'Lista Puestos Valorados'!$B$10:$BK$10,0),0))</f>
        <v>No relevante</v>
      </c>
      <c r="CC164" s="26">
        <f>+HLOOKUP(CB164,Sistema_Puntos!$Q$5:$Y$43,'Auxiliar General'!BX$5,FALSE)</f>
        <v>0</v>
      </c>
      <c r="CD164" s="26" t="str">
        <f>+IF(VLOOKUP($B164,'Lista Puestos Valorados'!$B$11:$BK$510,MATCH('Auxiliar General'!BX$4,'Lista Puestos Valorados'!$B$10:$BK$10,0),0)="","No relevante",VLOOKUP($B164,'Lista Puestos Valorados'!$B$11:$BK$510,MATCH('Auxiliar General'!BX$4,'Lista Puestos Valorados'!$B$10:$BK$10,0),0))</f>
        <v>No relevante</v>
      </c>
      <c r="CE164" s="26">
        <f>+HLOOKUP(CD164,Sistema_Puntos!$Q$5:$Y$43,'Auxiliar General'!BZ$5,FALSE)</f>
        <v>0</v>
      </c>
      <c r="CF164" s="26" t="str">
        <f>+IF(VLOOKUP($B164,'Lista Puestos Valorados'!$B$11:$BK$510,MATCH('Auxiliar General'!BZ$4,'Lista Puestos Valorados'!$B$10:$BK$10,0),0)="","No relevante",VLOOKUP($B164,'Lista Puestos Valorados'!$B$11:$BK$510,MATCH('Auxiliar General'!BZ$4,'Lista Puestos Valorados'!$B$10:$BK$10,0),0))</f>
        <v>No relevante</v>
      </c>
      <c r="CG164" s="26">
        <f>+HLOOKUP(CF164,Sistema_Puntos!$Q$5:$Y$43,'Auxiliar General'!CB$5,FALSE)</f>
        <v>0</v>
      </c>
      <c r="CH164" s="29"/>
      <c r="CI164" s="29"/>
    </row>
    <row r="165" spans="2:87" ht="17.55" customHeight="1">
      <c r="B165" s="26">
        <f>+'Listado de Puestos'!B165</f>
        <v>155</v>
      </c>
      <c r="C165" s="26" t="str">
        <f>+IF('Lista Puestos Valorados'!C165="","",'Lista Puestos Valorados'!C165)</f>
        <v/>
      </c>
      <c r="D165" s="26" t="str">
        <f>+IF('Lista Puestos Valorados'!D165="","",'Lista Puestos Valorados'!D165)</f>
        <v/>
      </c>
      <c r="E165" s="26" t="str">
        <f>+IF('Lista Puestos Valorados'!E165="","",'Lista Puestos Valorados'!E165)</f>
        <v/>
      </c>
      <c r="F165" s="26" t="str">
        <f>+IF('Lista Puestos Valorados'!F165="","",'Lista Puestos Valorados'!F165)</f>
        <v/>
      </c>
      <c r="G165" s="26" t="str">
        <f>+IF('Lista Puestos Valorados'!G165="","",'Lista Puestos Valorados'!G165)</f>
        <v/>
      </c>
      <c r="H165" s="26" t="str">
        <f>+IF('Lista Puestos Valorados'!H165="","",'Lista Puestos Valorados'!H165)</f>
        <v/>
      </c>
      <c r="I165" s="26" t="str">
        <f>+IF('Lista Puestos Valorados'!I165="","",'Lista Puestos Valorados'!I165)</f>
        <v/>
      </c>
      <c r="J165" s="118" t="e">
        <f t="array" ref="J165">+IF(L165="","",_xlfn.IFS(L165&lt;='Cortes de Agrupacion'!$F$15,'Cortes de Agrupacion'!$E$15,'Resultados General'!L165&lt;='Cortes de Agrupacion'!$F$14,'Cortes de Agrupacion'!$E$14,'Resultados General'!L165&lt;='Cortes de Agrupacion'!$F$13,'Cortes de Agrupacion'!$E$13,L165&lt;='Cortes de Agrupacion'!$F$12,'Cortes de Agrupacion'!$E$12,'Resultados General'!L165&lt;='Cortes de Agrupacion'!$F$11,'Cortes de Agrupacion'!$E$11,'Resultados General'!L165&lt;='Cortes de Agrupacion'!$F$10,'Cortes de Agrupacion'!$E$10,'Resultados General'!L165&lt;='Cortes de Agrupacion'!$F$9,'Cortes de Agrupacion'!$E$9,'Resultados General'!L165&lt;='Cortes de Agrupacion'!$F$8,'Cortes de Agrupacion'!$E$8,'Resultados General'!L165&lt;='Cortes de Agrupacion'!$F$7,'Cortes de Agrupacion'!$E$7,'Resultados General'!L165&lt;='Cortes de Agrupacion'!$F$6,'Cortes de Agrupacion'!$E$6))</f>
        <v>#VALUE!</v>
      </c>
      <c r="K165" s="118" t="str">
        <f t="shared" si="4"/>
        <v/>
      </c>
      <c r="L165" s="124" t="e">
        <f>#VALUE!</f>
        <v>#VALUE!</v>
      </c>
      <c r="M165" s="26" t="e">
        <f ca="1">+_xlfn.IFNA(VLOOKUP(C165,'Distribución de puestos'!$B$8:$I$507,8,0),"")</f>
        <v>#NAME?</v>
      </c>
      <c r="N165" s="26" t="str">
        <f>+IF(VLOOKUP($B165,'Lista Puestos Valorados'!$B$11:$BK$510,MATCH('Auxiliar General'!H$4,'Lista Puestos Valorados'!$B$10:$BK$10,0),0)="","No relevante",VLOOKUP($B165,'Lista Puestos Valorados'!$B$11:$BK$510,MATCH('Auxiliar General'!H$4,'Lista Puestos Valorados'!$B$10:$BK$10,0),0))</f>
        <v>No relevante</v>
      </c>
      <c r="O165" s="26">
        <f>+HLOOKUP(N165,Sistema_Puntos!$Q$5:$Y$43,'Auxiliar General'!J$5,FALSE)</f>
        <v>0</v>
      </c>
      <c r="P165" s="26" t="str">
        <f>+IF(VLOOKUP($B165,'Lista Puestos Valorados'!$B$11:$BK$510,MATCH('Auxiliar General'!J$4,'Lista Puestos Valorados'!$B$10:$BK$10,0),0)="","No relevante",VLOOKUP($B165,'Lista Puestos Valorados'!$B$11:$BK$510,MATCH('Auxiliar General'!J$4,'Lista Puestos Valorados'!$B$10:$BK$10,0),0))</f>
        <v>No relevante</v>
      </c>
      <c r="Q165" s="26">
        <f>+HLOOKUP(P165,Sistema_Puntos!$Q$5:$Y$43,'Auxiliar General'!L$5,FALSE)</f>
        <v>0</v>
      </c>
      <c r="R165" s="26" t="str">
        <f>+IF(VLOOKUP($B165,'Lista Puestos Valorados'!$B$11:$BK$510,MATCH('Auxiliar General'!L$4,'Lista Puestos Valorados'!$B$10:$BK$10,0),0)="","No relevante",VLOOKUP($B165,'Lista Puestos Valorados'!$B$11:$BK$510,MATCH('Auxiliar General'!L$4,'Lista Puestos Valorados'!$B$10:$BK$10,0),0))</f>
        <v>No relevante</v>
      </c>
      <c r="S165" s="26">
        <f>+HLOOKUP(R165,Sistema_Puntos!$Q$5:$Y$43,'Auxiliar General'!N$5,FALSE)</f>
        <v>0</v>
      </c>
      <c r="T165" s="26" t="str">
        <f>+IF(VLOOKUP($B165,'Lista Puestos Valorados'!$B$11:$BK$510,MATCH('Auxiliar General'!N$4,'Lista Puestos Valorados'!$B$10:$BK$10,0),0)="","No relevante",VLOOKUP($B165,'Lista Puestos Valorados'!$B$11:$BK$510,MATCH('Auxiliar General'!N$4,'Lista Puestos Valorados'!$B$10:$BK$10,0),0))</f>
        <v>No relevante</v>
      </c>
      <c r="U165" s="26">
        <f>+HLOOKUP(T165,Sistema_Puntos!$Q$5:$Y$43,'Auxiliar General'!P$5,FALSE)</f>
        <v>0</v>
      </c>
      <c r="V165" s="26" t="str">
        <f>+IF(VLOOKUP($B165,'Lista Puestos Valorados'!$B$11:$BK$510,MATCH('Auxiliar General'!P$4,'Lista Puestos Valorados'!$B$10:$BK$10,0),0)="","No relevante",VLOOKUP($B165,'Lista Puestos Valorados'!$B$11:$BK$510,MATCH('Auxiliar General'!P$4,'Lista Puestos Valorados'!$B$10:$BK$10,0),0))</f>
        <v>No relevante</v>
      </c>
      <c r="W165" s="26">
        <f>+HLOOKUP(V165,Sistema_Puntos!$Q$5:$Y$43,'Auxiliar General'!R$5,FALSE)</f>
        <v>0</v>
      </c>
      <c r="X165" s="26" t="str">
        <f>+IF(VLOOKUP($B165,'Lista Puestos Valorados'!$B$11:$BK$510,MATCH('Auxiliar General'!R$4,'Lista Puestos Valorados'!$B$10:$BK$10,0),0)="","No relevante",VLOOKUP($B165,'Lista Puestos Valorados'!$B$11:$BK$510,MATCH('Auxiliar General'!R$4,'Lista Puestos Valorados'!$B$10:$BK$10,0),0))</f>
        <v>No relevante</v>
      </c>
      <c r="Y165" s="26">
        <f>+HLOOKUP(X165,Sistema_Puntos!$Q$5:$Y$43,'Auxiliar General'!T$5,FALSE)</f>
        <v>0</v>
      </c>
      <c r="Z165" s="26" t="str">
        <f>+IF(VLOOKUP($B165,'Lista Puestos Valorados'!$B$11:$BK$510,MATCH('Auxiliar General'!T$4,'Lista Puestos Valorados'!$B$10:$BK$10,0),0)="","No relevante",VLOOKUP($B165,'Lista Puestos Valorados'!$B$11:$BK$510,MATCH('Auxiliar General'!T$4,'Lista Puestos Valorados'!$B$10:$BK$10,0),0))</f>
        <v>No relevante</v>
      </c>
      <c r="AA165" s="26">
        <f>+HLOOKUP(Z165,Sistema_Puntos!$Q$5:$Y$43,'Auxiliar General'!V$5,FALSE)</f>
        <v>0</v>
      </c>
      <c r="AB165" s="26" t="str">
        <f>+IF(VLOOKUP($B165,'Lista Puestos Valorados'!$B$11:$BK$510,MATCH('Auxiliar General'!V$4,'Lista Puestos Valorados'!$B$10:$BK$10,0),0)="","No relevante",VLOOKUP($B165,'Lista Puestos Valorados'!$B$11:$BK$510,MATCH('Auxiliar General'!V$4,'Lista Puestos Valorados'!$B$10:$BK$10,0),0))</f>
        <v>No relevante</v>
      </c>
      <c r="AC165" s="26">
        <f>+HLOOKUP(AB165,Sistema_Puntos!$Q$5:$Y$43,'Auxiliar General'!X$5,FALSE)</f>
        <v>0</v>
      </c>
      <c r="AD165" s="26" t="str">
        <f>+IF(VLOOKUP($B165,'Lista Puestos Valorados'!$B$11:$BK$510,MATCH('Auxiliar General'!X$4,'Lista Puestos Valorados'!$B$10:$BK$10,0),0)="","No relevante",VLOOKUP($B165,'Lista Puestos Valorados'!$B$11:$BK$510,MATCH('Auxiliar General'!X$4,'Lista Puestos Valorados'!$B$10:$BK$10,0),0))</f>
        <v>No relevante</v>
      </c>
      <c r="AE165" s="26">
        <f>+HLOOKUP(AD165,Sistema_Puntos!$Q$5:$Y$43,'Auxiliar General'!Z$5,FALSE)</f>
        <v>0</v>
      </c>
      <c r="AF165" s="26" t="str">
        <f>+IF(VLOOKUP($B165,'Lista Puestos Valorados'!$B$11:$BK$510,MATCH('Auxiliar General'!Z$4,'Lista Puestos Valorados'!$B$10:$BK$10,0),0)="","No relevante",VLOOKUP($B165,'Lista Puestos Valorados'!$B$11:$BK$510,MATCH('Auxiliar General'!Z$4,'Lista Puestos Valorados'!$B$10:$BK$10,0),0))</f>
        <v>No relevante</v>
      </c>
      <c r="AG165" s="26">
        <f>+HLOOKUP(AF165,Sistema_Puntos!$Q$5:$Y$43,'Auxiliar General'!AB$5,FALSE)</f>
        <v>0</v>
      </c>
      <c r="AH165" s="26" t="str">
        <f>+IF(VLOOKUP($B165,'Lista Puestos Valorados'!$B$11:$BK$510,MATCH('Auxiliar General'!AB$4,'Lista Puestos Valorados'!$B$10:$BK$10,0),0)="","No relevante",VLOOKUP($B165,'Lista Puestos Valorados'!$B$11:$BK$510,MATCH('Auxiliar General'!AB$4,'Lista Puestos Valorados'!$B$10:$BK$10,0),0))</f>
        <v>No relevante</v>
      </c>
      <c r="AI165" s="26">
        <f>+HLOOKUP(AH165,Sistema_Puntos!$Q$5:$Y$43,'Auxiliar General'!AD$5,FALSE)</f>
        <v>0</v>
      </c>
      <c r="AJ165" s="26" t="str">
        <f>+IF(VLOOKUP($B165,'Lista Puestos Valorados'!$B$11:$BK$510,MATCH('Auxiliar General'!AD$4,'Lista Puestos Valorados'!$B$10:$BK$10,0),0)="","No relevante",VLOOKUP($B165,'Lista Puestos Valorados'!$B$11:$BK$510,MATCH('Auxiliar General'!AD$4,'Lista Puestos Valorados'!$B$10:$BK$10,0),0))</f>
        <v>No relevante</v>
      </c>
      <c r="AK165" s="26">
        <f>+HLOOKUP(AJ165,Sistema_Puntos!$Q$5:$Y$43,'Auxiliar General'!AF$5,FALSE)</f>
        <v>0</v>
      </c>
      <c r="AL165" s="26" t="str">
        <f>+IF(VLOOKUP($B165,'Lista Puestos Valorados'!$B$11:$BK$510,MATCH('Auxiliar General'!AF$4,'Lista Puestos Valorados'!$B$10:$BK$10,0),0)="","No relevante",VLOOKUP($B165,'Lista Puestos Valorados'!$B$11:$BK$510,MATCH('Auxiliar General'!AF$4,'Lista Puestos Valorados'!$B$10:$BK$10,0),0))</f>
        <v>No relevante</v>
      </c>
      <c r="AM165" s="26">
        <f>+HLOOKUP(AL165,Sistema_Puntos!$Q$5:$Y$43,'Auxiliar General'!AH$5,FALSE)</f>
        <v>0</v>
      </c>
      <c r="AN165" s="26" t="str">
        <f>+IF(VLOOKUP($B165,'Lista Puestos Valorados'!$B$11:$BK$510,MATCH('Auxiliar General'!AH$4,'Lista Puestos Valorados'!$B$10:$BK$10,0),0)="","No relevante",VLOOKUP($B165,'Lista Puestos Valorados'!$B$11:$BK$510,MATCH('Auxiliar General'!AH$4,'Lista Puestos Valorados'!$B$10:$BK$10,0),0))</f>
        <v>No relevante</v>
      </c>
      <c r="AO165" s="26">
        <f>+HLOOKUP(AN165,Sistema_Puntos!$Q$5:$Y$43,'Auxiliar General'!AJ$5,FALSE)</f>
        <v>0</v>
      </c>
      <c r="AP165" s="26" t="str">
        <f>+IF(VLOOKUP($B165,'Lista Puestos Valorados'!$B$11:$BK$510,MATCH('Auxiliar General'!AJ$4,'Lista Puestos Valorados'!$B$10:$BK$10,0),0)="","No relevante",VLOOKUP($B165,'Lista Puestos Valorados'!$B$11:$BK$510,MATCH('Auxiliar General'!AJ$4,'Lista Puestos Valorados'!$B$10:$BK$10,0),0))</f>
        <v>No relevante</v>
      </c>
      <c r="AQ165" s="26">
        <f>+HLOOKUP(AP165,Sistema_Puntos!$Q$5:$Y$43,'Auxiliar General'!AL$5,FALSE)</f>
        <v>0</v>
      </c>
      <c r="AR165" s="26" t="str">
        <f>+IF(VLOOKUP($B165,'Lista Puestos Valorados'!$B$11:$BK$510,MATCH('Auxiliar General'!AL$4,'Lista Puestos Valorados'!$B$10:$BK$10,0),0)="","No relevante",VLOOKUP($B165,'Lista Puestos Valorados'!$B$11:$BK$510,MATCH('Auxiliar General'!AL$4,'Lista Puestos Valorados'!$B$10:$BK$10,0),0))</f>
        <v>No relevante</v>
      </c>
      <c r="AS165" s="26">
        <f>+HLOOKUP(AR165,Sistema_Puntos!$Q$5:$Y$43,'Auxiliar General'!AN$5,FALSE)</f>
        <v>0</v>
      </c>
      <c r="AT165" s="26" t="str">
        <f>+IF(VLOOKUP($B165,'Lista Puestos Valorados'!$B$11:$BK$510,MATCH('Auxiliar General'!AN$4,'Lista Puestos Valorados'!$B$10:$BK$10,0),0)="","No relevante",VLOOKUP($B165,'Lista Puestos Valorados'!$B$11:$BK$510,MATCH('Auxiliar General'!AN$4,'Lista Puestos Valorados'!$B$10:$BK$10,0),0))</f>
        <v>No relevante</v>
      </c>
      <c r="AU165" s="26">
        <f>+HLOOKUP(AT165,Sistema_Puntos!$Q$5:$Y$43,'Auxiliar General'!AP$5,FALSE)</f>
        <v>0</v>
      </c>
      <c r="AV165" s="26" t="str">
        <f>+IF(VLOOKUP($B165,'Lista Puestos Valorados'!$B$11:$BK$510,MATCH('Auxiliar General'!AP$4,'Lista Puestos Valorados'!$B$10:$BK$10,0),0)="","No relevante",VLOOKUP($B165,'Lista Puestos Valorados'!$B$11:$BK$510,MATCH('Auxiliar General'!AP$4,'Lista Puestos Valorados'!$B$10:$BK$10,0),0))</f>
        <v>No relevante</v>
      </c>
      <c r="AW165" s="26">
        <f>+HLOOKUP(AV165,Sistema_Puntos!$Q$5:$Y$43,'Auxiliar General'!AR$5,FALSE)</f>
        <v>0</v>
      </c>
      <c r="AX165" s="26" t="str">
        <f>+IF(VLOOKUP($B165,'Lista Puestos Valorados'!$B$11:$BK$510,MATCH('Auxiliar General'!AR$4,'Lista Puestos Valorados'!$B$10:$BK$10,0),0)="","No relevante",VLOOKUP($B165,'Lista Puestos Valorados'!$B$11:$BK$510,MATCH('Auxiliar General'!AR$4,'Lista Puestos Valorados'!$B$10:$BK$10,0),0))</f>
        <v>No relevante</v>
      </c>
      <c r="AY165" s="26">
        <f>+HLOOKUP(AX165,Sistema_Puntos!$Q$5:$Y$43,'Auxiliar General'!AT$5,FALSE)</f>
        <v>0</v>
      </c>
      <c r="AZ165" s="26" t="str">
        <f>+IF(VLOOKUP($B165,'Lista Puestos Valorados'!$B$11:$BK$510,MATCH('Auxiliar General'!AT$4,'Lista Puestos Valorados'!$B$10:$BK$10,0),0)="","No relevante",VLOOKUP($B165,'Lista Puestos Valorados'!$B$11:$BK$510,MATCH('Auxiliar General'!AT$4,'Lista Puestos Valorados'!$B$10:$BK$10,0),0))</f>
        <v>No relevante</v>
      </c>
      <c r="BA165" s="26">
        <f>+HLOOKUP(AZ165,Sistema_Puntos!$Q$5:$Y$43,'Auxiliar General'!AV$5,FALSE)</f>
        <v>0</v>
      </c>
      <c r="BB165" s="26" t="str">
        <f>+IF(VLOOKUP($B165,'Lista Puestos Valorados'!$B$11:$BK$510,MATCH('Auxiliar General'!AV$4,'Lista Puestos Valorados'!$B$10:$BK$10,0),0)="","No relevante",VLOOKUP($B165,'Lista Puestos Valorados'!$B$11:$BK$510,MATCH('Auxiliar General'!AV$4,'Lista Puestos Valorados'!$B$10:$BK$10,0),0))</f>
        <v>No relevante</v>
      </c>
      <c r="BC165" s="26">
        <f>+HLOOKUP(BB165,Sistema_Puntos!$Q$5:$Y$43,'Auxiliar General'!AX$5,FALSE)</f>
        <v>0</v>
      </c>
      <c r="BD165" s="26" t="str">
        <f>+IF(VLOOKUP($B165,'Lista Puestos Valorados'!$B$11:$BK$510,MATCH('Auxiliar General'!AX$4,'Lista Puestos Valorados'!$B$10:$BK$10,0),0)="","No relevante",VLOOKUP($B165,'Lista Puestos Valorados'!$B$11:$BK$510,MATCH('Auxiliar General'!AX$4,'Lista Puestos Valorados'!$B$10:$BK$10,0),0))</f>
        <v>No relevante</v>
      </c>
      <c r="BE165" s="26">
        <f>+HLOOKUP(BD165,Sistema_Puntos!$Q$5:$Y$43,'Auxiliar General'!AZ$5,FALSE)</f>
        <v>0</v>
      </c>
      <c r="BF165" s="26" t="str">
        <f>+IF(VLOOKUP($B165,'Lista Puestos Valorados'!$B$11:$BK$510,MATCH('Auxiliar General'!AZ$4,'Lista Puestos Valorados'!$B$10:$BK$10,0),0)="","No relevante",VLOOKUP($B165,'Lista Puestos Valorados'!$B$11:$BK$510,MATCH('Auxiliar General'!AZ$4,'Lista Puestos Valorados'!$B$10:$BK$10,0),0))</f>
        <v>No relevante</v>
      </c>
      <c r="BG165" s="26">
        <f>+HLOOKUP(BF165,Sistema_Puntos!$Q$5:$Y$43,'Auxiliar General'!BB$5,FALSE)</f>
        <v>0</v>
      </c>
      <c r="BH165" s="26" t="str">
        <f>+IF(VLOOKUP($B165,'Lista Puestos Valorados'!$B$11:$BK$510,MATCH('Auxiliar General'!BB$4,'Lista Puestos Valorados'!$B$10:$BK$10,0),0)="","No relevante",VLOOKUP($B165,'Lista Puestos Valorados'!$B$11:$BK$510,MATCH('Auxiliar General'!BB$4,'Lista Puestos Valorados'!$B$10:$BK$10,0),0))</f>
        <v>No relevante</v>
      </c>
      <c r="BI165" s="26">
        <f>+HLOOKUP(BH165,Sistema_Puntos!$Q$5:$Y$43,'Auxiliar General'!BD$5,FALSE)</f>
        <v>0</v>
      </c>
      <c r="BJ165" s="26" t="str">
        <f>+IF(VLOOKUP($B165,'Lista Puestos Valorados'!$B$11:$BK$510,MATCH('Auxiliar General'!BD$4,'Lista Puestos Valorados'!$B$10:$BK$10,0),0)="","No relevante",VLOOKUP($B165,'Lista Puestos Valorados'!$B$11:$BK$510,MATCH('Auxiliar General'!BD$4,'Lista Puestos Valorados'!$B$10:$BK$10,0),0))</f>
        <v>No relevante</v>
      </c>
      <c r="BK165" s="26">
        <f>+HLOOKUP(BJ165,Sistema_Puntos!$Q$5:$Y$43,'Auxiliar General'!BF$5,FALSE)</f>
        <v>0</v>
      </c>
      <c r="BL165" s="26" t="str">
        <f>+IF(VLOOKUP($B165,'Lista Puestos Valorados'!$B$11:$BK$510,MATCH('Auxiliar General'!BF$4,'Lista Puestos Valorados'!$B$10:$BK$10,0),0)="","No relevante",VLOOKUP($B165,'Lista Puestos Valorados'!$B$11:$BK$510,MATCH('Auxiliar General'!BF$4,'Lista Puestos Valorados'!$B$10:$BK$10,0),0))</f>
        <v>No relevante</v>
      </c>
      <c r="BM165" s="26">
        <f>+HLOOKUP(BL165,Sistema_Puntos!$Q$5:$Y$43,'Auxiliar General'!BH$5,FALSE)</f>
        <v>0</v>
      </c>
      <c r="BN165" s="26" t="str">
        <f>+IF(VLOOKUP($B165,'Lista Puestos Valorados'!$B$11:$BK$510,MATCH('Auxiliar General'!BH$4,'Lista Puestos Valorados'!$B$10:$BK$10,0),0)="","No relevante",VLOOKUP($B165,'Lista Puestos Valorados'!$B$11:$BK$510,MATCH('Auxiliar General'!BH$4,'Lista Puestos Valorados'!$B$10:$BK$10,0),0))</f>
        <v>No relevante</v>
      </c>
      <c r="BO165" s="26">
        <f>+HLOOKUP(BN165,Sistema_Puntos!$Q$5:$Y$43,'Auxiliar General'!BJ$5,FALSE)</f>
        <v>0</v>
      </c>
      <c r="BP165" s="26" t="str">
        <f>+IF(VLOOKUP($B165,'Lista Puestos Valorados'!$B$11:$BK$510,MATCH('Auxiliar General'!BJ$4,'Lista Puestos Valorados'!$B$10:$BK$10,0),0)="","No relevante",VLOOKUP($B165,'Lista Puestos Valorados'!$B$11:$BK$510,MATCH('Auxiliar General'!BJ$4,'Lista Puestos Valorados'!$B$10:$BK$10,0),0))</f>
        <v>No relevante</v>
      </c>
      <c r="BQ165" s="26">
        <f>+HLOOKUP(BP165,Sistema_Puntos!$Q$5:$Y$43,'Auxiliar General'!BL$5,FALSE)</f>
        <v>0</v>
      </c>
      <c r="BR165" s="26" t="str">
        <f>+IF(VLOOKUP($B165,'Lista Puestos Valorados'!$B$11:$BK$510,MATCH('Auxiliar General'!BL$4,'Lista Puestos Valorados'!$B$10:$BK$10,0),0)="","No relevante",VLOOKUP($B165,'Lista Puestos Valorados'!$B$11:$BK$510,MATCH('Auxiliar General'!BL$4,'Lista Puestos Valorados'!$B$10:$BK$10,0),0))</f>
        <v>No relevante</v>
      </c>
      <c r="BS165" s="26">
        <f>+HLOOKUP(BR165,Sistema_Puntos!$Q$5:$Y$43,'Auxiliar General'!BN$5,FALSE)</f>
        <v>0</v>
      </c>
      <c r="BT165" s="26" t="str">
        <f>+IF(VLOOKUP($B165,'Lista Puestos Valorados'!$B$11:$BK$510,MATCH('Auxiliar General'!BN$4,'Lista Puestos Valorados'!$B$10:$BK$10,0),0)="","No relevante",VLOOKUP($B165,'Lista Puestos Valorados'!$B$11:$BK$510,MATCH('Auxiliar General'!BN$4,'Lista Puestos Valorados'!$B$10:$BK$10,0),0))</f>
        <v>No relevante</v>
      </c>
      <c r="BU165" s="26">
        <f>+HLOOKUP(BT165,Sistema_Puntos!$Q$5:$Y$43,'Auxiliar General'!BP$5,FALSE)</f>
        <v>0</v>
      </c>
      <c r="BV165" s="26" t="str">
        <f>+IF(VLOOKUP($B165,'Lista Puestos Valorados'!$B$11:$BK$510,MATCH('Auxiliar General'!BP$4,'Lista Puestos Valorados'!$B$10:$BK$10,0),0)="","No relevante",VLOOKUP($B165,'Lista Puestos Valorados'!$B$11:$BK$510,MATCH('Auxiliar General'!BP$4,'Lista Puestos Valorados'!$B$10:$BK$10,0),0))</f>
        <v>No relevante</v>
      </c>
      <c r="BW165" s="26">
        <f>+HLOOKUP(BV165,Sistema_Puntos!$Q$5:$Y$43,'Auxiliar General'!BR$5,FALSE)</f>
        <v>0</v>
      </c>
      <c r="BX165" s="26" t="str">
        <f>+IF(VLOOKUP($B165,'Lista Puestos Valorados'!$B$11:$BK$510,MATCH('Auxiliar General'!BR$4,'Lista Puestos Valorados'!$B$10:$BK$10,0),0)="","No relevante",VLOOKUP($B165,'Lista Puestos Valorados'!$B$11:$BK$510,MATCH('Auxiliar General'!BR$4,'Lista Puestos Valorados'!$B$10:$BK$10,0),0))</f>
        <v>No relevante</v>
      </c>
      <c r="BY165" s="26">
        <f>+HLOOKUP(BX165,Sistema_Puntos!$Q$5:$Y$43,'Auxiliar General'!BT$5,FALSE)</f>
        <v>0</v>
      </c>
      <c r="BZ165" s="26" t="str">
        <f>+IF(VLOOKUP($B165,'Lista Puestos Valorados'!$B$11:$BK$510,MATCH('Auxiliar General'!BT$4,'Lista Puestos Valorados'!$B$10:$BK$10,0),0)="","No relevante",VLOOKUP($B165,'Lista Puestos Valorados'!$B$11:$BK$510,MATCH('Auxiliar General'!BT$4,'Lista Puestos Valorados'!$B$10:$BK$10,0),0))</f>
        <v>No relevante</v>
      </c>
      <c r="CA165" s="26">
        <f>+HLOOKUP(BZ165,Sistema_Puntos!$Q$5:$Y$43,'Auxiliar General'!BV$5,FALSE)</f>
        <v>0</v>
      </c>
      <c r="CB165" s="26" t="str">
        <f>+IF(VLOOKUP($B165,'Lista Puestos Valorados'!$B$11:$BK$510,MATCH('Auxiliar General'!BV$4,'Lista Puestos Valorados'!$B$10:$BK$10,0),0)="","No relevante",VLOOKUP($B165,'Lista Puestos Valorados'!$B$11:$BK$510,MATCH('Auxiliar General'!BV$4,'Lista Puestos Valorados'!$B$10:$BK$10,0),0))</f>
        <v>No relevante</v>
      </c>
      <c r="CC165" s="26">
        <f>+HLOOKUP(CB165,Sistema_Puntos!$Q$5:$Y$43,'Auxiliar General'!BX$5,FALSE)</f>
        <v>0</v>
      </c>
      <c r="CD165" s="26" t="str">
        <f>+IF(VLOOKUP($B165,'Lista Puestos Valorados'!$B$11:$BK$510,MATCH('Auxiliar General'!BX$4,'Lista Puestos Valorados'!$B$10:$BK$10,0),0)="","No relevante",VLOOKUP($B165,'Lista Puestos Valorados'!$B$11:$BK$510,MATCH('Auxiliar General'!BX$4,'Lista Puestos Valorados'!$B$10:$BK$10,0),0))</f>
        <v>No relevante</v>
      </c>
      <c r="CE165" s="26">
        <f>+HLOOKUP(CD165,Sistema_Puntos!$Q$5:$Y$43,'Auxiliar General'!BZ$5,FALSE)</f>
        <v>0</v>
      </c>
      <c r="CF165" s="26" t="str">
        <f>+IF(VLOOKUP($B165,'Lista Puestos Valorados'!$B$11:$BK$510,MATCH('Auxiliar General'!BZ$4,'Lista Puestos Valorados'!$B$10:$BK$10,0),0)="","No relevante",VLOOKUP($B165,'Lista Puestos Valorados'!$B$11:$BK$510,MATCH('Auxiliar General'!BZ$4,'Lista Puestos Valorados'!$B$10:$BK$10,0),0))</f>
        <v>No relevante</v>
      </c>
      <c r="CG165" s="26">
        <f>+HLOOKUP(CF165,Sistema_Puntos!$Q$5:$Y$43,'Auxiliar General'!CB$5,FALSE)</f>
        <v>0</v>
      </c>
      <c r="CH165" s="29"/>
      <c r="CI165" s="29"/>
    </row>
    <row r="166" spans="2:87" ht="17.55" customHeight="1">
      <c r="B166" s="26">
        <f>+'Listado de Puestos'!B166</f>
        <v>156</v>
      </c>
      <c r="C166" s="26" t="str">
        <f>+IF('Lista Puestos Valorados'!C166="","",'Lista Puestos Valorados'!C166)</f>
        <v/>
      </c>
      <c r="D166" s="26" t="str">
        <f>+IF('Lista Puestos Valorados'!D166="","",'Lista Puestos Valorados'!D166)</f>
        <v/>
      </c>
      <c r="E166" s="26" t="str">
        <f>+IF('Lista Puestos Valorados'!E166="","",'Lista Puestos Valorados'!E166)</f>
        <v/>
      </c>
      <c r="F166" s="26" t="str">
        <f>+IF('Lista Puestos Valorados'!F166="","",'Lista Puestos Valorados'!F166)</f>
        <v/>
      </c>
      <c r="G166" s="26" t="str">
        <f>+IF('Lista Puestos Valorados'!G166="","",'Lista Puestos Valorados'!G166)</f>
        <v/>
      </c>
      <c r="H166" s="26" t="str">
        <f>+IF('Lista Puestos Valorados'!H166="","",'Lista Puestos Valorados'!H166)</f>
        <v/>
      </c>
      <c r="I166" s="26" t="str">
        <f>+IF('Lista Puestos Valorados'!I166="","",'Lista Puestos Valorados'!I166)</f>
        <v/>
      </c>
      <c r="J166" s="118" t="e">
        <f t="array" ref="J166">+IF(L166="","",_xlfn.IFS(L166&lt;='Cortes de Agrupacion'!$F$15,'Cortes de Agrupacion'!$E$15,'Resultados General'!L166&lt;='Cortes de Agrupacion'!$F$14,'Cortes de Agrupacion'!$E$14,'Resultados General'!L166&lt;='Cortes de Agrupacion'!$F$13,'Cortes de Agrupacion'!$E$13,L166&lt;='Cortes de Agrupacion'!$F$12,'Cortes de Agrupacion'!$E$12,'Resultados General'!L166&lt;='Cortes de Agrupacion'!$F$11,'Cortes de Agrupacion'!$E$11,'Resultados General'!L166&lt;='Cortes de Agrupacion'!$F$10,'Cortes de Agrupacion'!$E$10,'Resultados General'!L166&lt;='Cortes de Agrupacion'!$F$9,'Cortes de Agrupacion'!$E$9,'Resultados General'!L166&lt;='Cortes de Agrupacion'!$F$8,'Cortes de Agrupacion'!$E$8,'Resultados General'!L166&lt;='Cortes de Agrupacion'!$F$7,'Cortes de Agrupacion'!$E$7,'Resultados General'!L166&lt;='Cortes de Agrupacion'!$F$6,'Cortes de Agrupacion'!$E$6))</f>
        <v>#VALUE!</v>
      </c>
      <c r="K166" s="118" t="str">
        <f t="shared" si="4"/>
        <v/>
      </c>
      <c r="L166" s="124" t="e">
        <f>#VALUE!</f>
        <v>#VALUE!</v>
      </c>
      <c r="M166" s="26" t="e">
        <f ca="1">+_xlfn.IFNA(VLOOKUP(C166,'Distribución de puestos'!$B$8:$I$507,8,0),"")</f>
        <v>#NAME?</v>
      </c>
      <c r="N166" s="26" t="str">
        <f>+IF(VLOOKUP($B166,'Lista Puestos Valorados'!$B$11:$BK$510,MATCH('Auxiliar General'!H$4,'Lista Puestos Valorados'!$B$10:$BK$10,0),0)="","No relevante",VLOOKUP($B166,'Lista Puestos Valorados'!$B$11:$BK$510,MATCH('Auxiliar General'!H$4,'Lista Puestos Valorados'!$B$10:$BK$10,0),0))</f>
        <v>No relevante</v>
      </c>
      <c r="O166" s="26">
        <f>+HLOOKUP(N166,Sistema_Puntos!$Q$5:$Y$43,'Auxiliar General'!J$5,FALSE)</f>
        <v>0</v>
      </c>
      <c r="P166" s="26" t="str">
        <f>+IF(VLOOKUP($B166,'Lista Puestos Valorados'!$B$11:$BK$510,MATCH('Auxiliar General'!J$4,'Lista Puestos Valorados'!$B$10:$BK$10,0),0)="","No relevante",VLOOKUP($B166,'Lista Puestos Valorados'!$B$11:$BK$510,MATCH('Auxiliar General'!J$4,'Lista Puestos Valorados'!$B$10:$BK$10,0),0))</f>
        <v>No relevante</v>
      </c>
      <c r="Q166" s="26">
        <f>+HLOOKUP(P166,Sistema_Puntos!$Q$5:$Y$43,'Auxiliar General'!L$5,FALSE)</f>
        <v>0</v>
      </c>
      <c r="R166" s="26" t="str">
        <f>+IF(VLOOKUP($B166,'Lista Puestos Valorados'!$B$11:$BK$510,MATCH('Auxiliar General'!L$4,'Lista Puestos Valorados'!$B$10:$BK$10,0),0)="","No relevante",VLOOKUP($B166,'Lista Puestos Valorados'!$B$11:$BK$510,MATCH('Auxiliar General'!L$4,'Lista Puestos Valorados'!$B$10:$BK$10,0),0))</f>
        <v>No relevante</v>
      </c>
      <c r="S166" s="26">
        <f>+HLOOKUP(R166,Sistema_Puntos!$Q$5:$Y$43,'Auxiliar General'!N$5,FALSE)</f>
        <v>0</v>
      </c>
      <c r="T166" s="26" t="str">
        <f>+IF(VLOOKUP($B166,'Lista Puestos Valorados'!$B$11:$BK$510,MATCH('Auxiliar General'!N$4,'Lista Puestos Valorados'!$B$10:$BK$10,0),0)="","No relevante",VLOOKUP($B166,'Lista Puestos Valorados'!$B$11:$BK$510,MATCH('Auxiliar General'!N$4,'Lista Puestos Valorados'!$B$10:$BK$10,0),0))</f>
        <v>No relevante</v>
      </c>
      <c r="U166" s="26">
        <f>+HLOOKUP(T166,Sistema_Puntos!$Q$5:$Y$43,'Auxiliar General'!P$5,FALSE)</f>
        <v>0</v>
      </c>
      <c r="V166" s="26" t="str">
        <f>+IF(VLOOKUP($B166,'Lista Puestos Valorados'!$B$11:$BK$510,MATCH('Auxiliar General'!P$4,'Lista Puestos Valorados'!$B$10:$BK$10,0),0)="","No relevante",VLOOKUP($B166,'Lista Puestos Valorados'!$B$11:$BK$510,MATCH('Auxiliar General'!P$4,'Lista Puestos Valorados'!$B$10:$BK$10,0),0))</f>
        <v>No relevante</v>
      </c>
      <c r="W166" s="26">
        <f>+HLOOKUP(V166,Sistema_Puntos!$Q$5:$Y$43,'Auxiliar General'!R$5,FALSE)</f>
        <v>0</v>
      </c>
      <c r="X166" s="26" t="str">
        <f>+IF(VLOOKUP($B166,'Lista Puestos Valorados'!$B$11:$BK$510,MATCH('Auxiliar General'!R$4,'Lista Puestos Valorados'!$B$10:$BK$10,0),0)="","No relevante",VLOOKUP($B166,'Lista Puestos Valorados'!$B$11:$BK$510,MATCH('Auxiliar General'!R$4,'Lista Puestos Valorados'!$B$10:$BK$10,0),0))</f>
        <v>No relevante</v>
      </c>
      <c r="Y166" s="26">
        <f>+HLOOKUP(X166,Sistema_Puntos!$Q$5:$Y$43,'Auxiliar General'!T$5,FALSE)</f>
        <v>0</v>
      </c>
      <c r="Z166" s="26" t="str">
        <f>+IF(VLOOKUP($B166,'Lista Puestos Valorados'!$B$11:$BK$510,MATCH('Auxiliar General'!T$4,'Lista Puestos Valorados'!$B$10:$BK$10,0),0)="","No relevante",VLOOKUP($B166,'Lista Puestos Valorados'!$B$11:$BK$510,MATCH('Auxiliar General'!T$4,'Lista Puestos Valorados'!$B$10:$BK$10,0),0))</f>
        <v>No relevante</v>
      </c>
      <c r="AA166" s="26">
        <f>+HLOOKUP(Z166,Sistema_Puntos!$Q$5:$Y$43,'Auxiliar General'!V$5,FALSE)</f>
        <v>0</v>
      </c>
      <c r="AB166" s="26" t="str">
        <f>+IF(VLOOKUP($B166,'Lista Puestos Valorados'!$B$11:$BK$510,MATCH('Auxiliar General'!V$4,'Lista Puestos Valorados'!$B$10:$BK$10,0),0)="","No relevante",VLOOKUP($B166,'Lista Puestos Valorados'!$B$11:$BK$510,MATCH('Auxiliar General'!V$4,'Lista Puestos Valorados'!$B$10:$BK$10,0),0))</f>
        <v>No relevante</v>
      </c>
      <c r="AC166" s="26">
        <f>+HLOOKUP(AB166,Sistema_Puntos!$Q$5:$Y$43,'Auxiliar General'!X$5,FALSE)</f>
        <v>0</v>
      </c>
      <c r="AD166" s="26" t="str">
        <f>+IF(VLOOKUP($B166,'Lista Puestos Valorados'!$B$11:$BK$510,MATCH('Auxiliar General'!X$4,'Lista Puestos Valorados'!$B$10:$BK$10,0),0)="","No relevante",VLOOKUP($B166,'Lista Puestos Valorados'!$B$11:$BK$510,MATCH('Auxiliar General'!X$4,'Lista Puestos Valorados'!$B$10:$BK$10,0),0))</f>
        <v>No relevante</v>
      </c>
      <c r="AE166" s="26">
        <f>+HLOOKUP(AD166,Sistema_Puntos!$Q$5:$Y$43,'Auxiliar General'!Z$5,FALSE)</f>
        <v>0</v>
      </c>
      <c r="AF166" s="26" t="str">
        <f>+IF(VLOOKUP($B166,'Lista Puestos Valorados'!$B$11:$BK$510,MATCH('Auxiliar General'!Z$4,'Lista Puestos Valorados'!$B$10:$BK$10,0),0)="","No relevante",VLOOKUP($B166,'Lista Puestos Valorados'!$B$11:$BK$510,MATCH('Auxiliar General'!Z$4,'Lista Puestos Valorados'!$B$10:$BK$10,0),0))</f>
        <v>No relevante</v>
      </c>
      <c r="AG166" s="26">
        <f>+HLOOKUP(AF166,Sistema_Puntos!$Q$5:$Y$43,'Auxiliar General'!AB$5,FALSE)</f>
        <v>0</v>
      </c>
      <c r="AH166" s="26" t="str">
        <f>+IF(VLOOKUP($B166,'Lista Puestos Valorados'!$B$11:$BK$510,MATCH('Auxiliar General'!AB$4,'Lista Puestos Valorados'!$B$10:$BK$10,0),0)="","No relevante",VLOOKUP($B166,'Lista Puestos Valorados'!$B$11:$BK$510,MATCH('Auxiliar General'!AB$4,'Lista Puestos Valorados'!$B$10:$BK$10,0),0))</f>
        <v>No relevante</v>
      </c>
      <c r="AI166" s="26">
        <f>+HLOOKUP(AH166,Sistema_Puntos!$Q$5:$Y$43,'Auxiliar General'!AD$5,FALSE)</f>
        <v>0</v>
      </c>
      <c r="AJ166" s="26" t="str">
        <f>+IF(VLOOKUP($B166,'Lista Puestos Valorados'!$B$11:$BK$510,MATCH('Auxiliar General'!AD$4,'Lista Puestos Valorados'!$B$10:$BK$10,0),0)="","No relevante",VLOOKUP($B166,'Lista Puestos Valorados'!$B$11:$BK$510,MATCH('Auxiliar General'!AD$4,'Lista Puestos Valorados'!$B$10:$BK$10,0),0))</f>
        <v>No relevante</v>
      </c>
      <c r="AK166" s="26">
        <f>+HLOOKUP(AJ166,Sistema_Puntos!$Q$5:$Y$43,'Auxiliar General'!AF$5,FALSE)</f>
        <v>0</v>
      </c>
      <c r="AL166" s="26" t="str">
        <f>+IF(VLOOKUP($B166,'Lista Puestos Valorados'!$B$11:$BK$510,MATCH('Auxiliar General'!AF$4,'Lista Puestos Valorados'!$B$10:$BK$10,0),0)="","No relevante",VLOOKUP($B166,'Lista Puestos Valorados'!$B$11:$BK$510,MATCH('Auxiliar General'!AF$4,'Lista Puestos Valorados'!$B$10:$BK$10,0),0))</f>
        <v>No relevante</v>
      </c>
      <c r="AM166" s="26">
        <f>+HLOOKUP(AL166,Sistema_Puntos!$Q$5:$Y$43,'Auxiliar General'!AH$5,FALSE)</f>
        <v>0</v>
      </c>
      <c r="AN166" s="26" t="str">
        <f>+IF(VLOOKUP($B166,'Lista Puestos Valorados'!$B$11:$BK$510,MATCH('Auxiliar General'!AH$4,'Lista Puestos Valorados'!$B$10:$BK$10,0),0)="","No relevante",VLOOKUP($B166,'Lista Puestos Valorados'!$B$11:$BK$510,MATCH('Auxiliar General'!AH$4,'Lista Puestos Valorados'!$B$10:$BK$10,0),0))</f>
        <v>No relevante</v>
      </c>
      <c r="AO166" s="26">
        <f>+HLOOKUP(AN166,Sistema_Puntos!$Q$5:$Y$43,'Auxiliar General'!AJ$5,FALSE)</f>
        <v>0</v>
      </c>
      <c r="AP166" s="26" t="str">
        <f>+IF(VLOOKUP($B166,'Lista Puestos Valorados'!$B$11:$BK$510,MATCH('Auxiliar General'!AJ$4,'Lista Puestos Valorados'!$B$10:$BK$10,0),0)="","No relevante",VLOOKUP($B166,'Lista Puestos Valorados'!$B$11:$BK$510,MATCH('Auxiliar General'!AJ$4,'Lista Puestos Valorados'!$B$10:$BK$10,0),0))</f>
        <v>No relevante</v>
      </c>
      <c r="AQ166" s="26">
        <f>+HLOOKUP(AP166,Sistema_Puntos!$Q$5:$Y$43,'Auxiliar General'!AL$5,FALSE)</f>
        <v>0</v>
      </c>
      <c r="AR166" s="26" t="str">
        <f>+IF(VLOOKUP($B166,'Lista Puestos Valorados'!$B$11:$BK$510,MATCH('Auxiliar General'!AL$4,'Lista Puestos Valorados'!$B$10:$BK$10,0),0)="","No relevante",VLOOKUP($B166,'Lista Puestos Valorados'!$B$11:$BK$510,MATCH('Auxiliar General'!AL$4,'Lista Puestos Valorados'!$B$10:$BK$10,0),0))</f>
        <v>No relevante</v>
      </c>
      <c r="AS166" s="26">
        <f>+HLOOKUP(AR166,Sistema_Puntos!$Q$5:$Y$43,'Auxiliar General'!AN$5,FALSE)</f>
        <v>0</v>
      </c>
      <c r="AT166" s="26" t="str">
        <f>+IF(VLOOKUP($B166,'Lista Puestos Valorados'!$B$11:$BK$510,MATCH('Auxiliar General'!AN$4,'Lista Puestos Valorados'!$B$10:$BK$10,0),0)="","No relevante",VLOOKUP($B166,'Lista Puestos Valorados'!$B$11:$BK$510,MATCH('Auxiliar General'!AN$4,'Lista Puestos Valorados'!$B$10:$BK$10,0),0))</f>
        <v>No relevante</v>
      </c>
      <c r="AU166" s="26">
        <f>+HLOOKUP(AT166,Sistema_Puntos!$Q$5:$Y$43,'Auxiliar General'!AP$5,FALSE)</f>
        <v>0</v>
      </c>
      <c r="AV166" s="26" t="str">
        <f>+IF(VLOOKUP($B166,'Lista Puestos Valorados'!$B$11:$BK$510,MATCH('Auxiliar General'!AP$4,'Lista Puestos Valorados'!$B$10:$BK$10,0),0)="","No relevante",VLOOKUP($B166,'Lista Puestos Valorados'!$B$11:$BK$510,MATCH('Auxiliar General'!AP$4,'Lista Puestos Valorados'!$B$10:$BK$10,0),0))</f>
        <v>No relevante</v>
      </c>
      <c r="AW166" s="26">
        <f>+HLOOKUP(AV166,Sistema_Puntos!$Q$5:$Y$43,'Auxiliar General'!AR$5,FALSE)</f>
        <v>0</v>
      </c>
      <c r="AX166" s="26" t="str">
        <f>+IF(VLOOKUP($B166,'Lista Puestos Valorados'!$B$11:$BK$510,MATCH('Auxiliar General'!AR$4,'Lista Puestos Valorados'!$B$10:$BK$10,0),0)="","No relevante",VLOOKUP($B166,'Lista Puestos Valorados'!$B$11:$BK$510,MATCH('Auxiliar General'!AR$4,'Lista Puestos Valorados'!$B$10:$BK$10,0),0))</f>
        <v>No relevante</v>
      </c>
      <c r="AY166" s="26">
        <f>+HLOOKUP(AX166,Sistema_Puntos!$Q$5:$Y$43,'Auxiliar General'!AT$5,FALSE)</f>
        <v>0</v>
      </c>
      <c r="AZ166" s="26" t="str">
        <f>+IF(VLOOKUP($B166,'Lista Puestos Valorados'!$B$11:$BK$510,MATCH('Auxiliar General'!AT$4,'Lista Puestos Valorados'!$B$10:$BK$10,0),0)="","No relevante",VLOOKUP($B166,'Lista Puestos Valorados'!$B$11:$BK$510,MATCH('Auxiliar General'!AT$4,'Lista Puestos Valorados'!$B$10:$BK$10,0),0))</f>
        <v>No relevante</v>
      </c>
      <c r="BA166" s="26">
        <f>+HLOOKUP(AZ166,Sistema_Puntos!$Q$5:$Y$43,'Auxiliar General'!AV$5,FALSE)</f>
        <v>0</v>
      </c>
      <c r="BB166" s="26" t="str">
        <f>+IF(VLOOKUP($B166,'Lista Puestos Valorados'!$B$11:$BK$510,MATCH('Auxiliar General'!AV$4,'Lista Puestos Valorados'!$B$10:$BK$10,0),0)="","No relevante",VLOOKUP($B166,'Lista Puestos Valorados'!$B$11:$BK$510,MATCH('Auxiliar General'!AV$4,'Lista Puestos Valorados'!$B$10:$BK$10,0),0))</f>
        <v>No relevante</v>
      </c>
      <c r="BC166" s="26">
        <f>+HLOOKUP(BB166,Sistema_Puntos!$Q$5:$Y$43,'Auxiliar General'!AX$5,FALSE)</f>
        <v>0</v>
      </c>
      <c r="BD166" s="26" t="str">
        <f>+IF(VLOOKUP($B166,'Lista Puestos Valorados'!$B$11:$BK$510,MATCH('Auxiliar General'!AX$4,'Lista Puestos Valorados'!$B$10:$BK$10,0),0)="","No relevante",VLOOKUP($B166,'Lista Puestos Valorados'!$B$11:$BK$510,MATCH('Auxiliar General'!AX$4,'Lista Puestos Valorados'!$B$10:$BK$10,0),0))</f>
        <v>No relevante</v>
      </c>
      <c r="BE166" s="26">
        <f>+HLOOKUP(BD166,Sistema_Puntos!$Q$5:$Y$43,'Auxiliar General'!AZ$5,FALSE)</f>
        <v>0</v>
      </c>
      <c r="BF166" s="26" t="str">
        <f>+IF(VLOOKUP($B166,'Lista Puestos Valorados'!$B$11:$BK$510,MATCH('Auxiliar General'!AZ$4,'Lista Puestos Valorados'!$B$10:$BK$10,0),0)="","No relevante",VLOOKUP($B166,'Lista Puestos Valorados'!$B$11:$BK$510,MATCH('Auxiliar General'!AZ$4,'Lista Puestos Valorados'!$B$10:$BK$10,0),0))</f>
        <v>No relevante</v>
      </c>
      <c r="BG166" s="26">
        <f>+HLOOKUP(BF166,Sistema_Puntos!$Q$5:$Y$43,'Auxiliar General'!BB$5,FALSE)</f>
        <v>0</v>
      </c>
      <c r="BH166" s="26" t="str">
        <f>+IF(VLOOKUP($B166,'Lista Puestos Valorados'!$B$11:$BK$510,MATCH('Auxiliar General'!BB$4,'Lista Puestos Valorados'!$B$10:$BK$10,0),0)="","No relevante",VLOOKUP($B166,'Lista Puestos Valorados'!$B$11:$BK$510,MATCH('Auxiliar General'!BB$4,'Lista Puestos Valorados'!$B$10:$BK$10,0),0))</f>
        <v>No relevante</v>
      </c>
      <c r="BI166" s="26">
        <f>+HLOOKUP(BH166,Sistema_Puntos!$Q$5:$Y$43,'Auxiliar General'!BD$5,FALSE)</f>
        <v>0</v>
      </c>
      <c r="BJ166" s="26" t="str">
        <f>+IF(VLOOKUP($B166,'Lista Puestos Valorados'!$B$11:$BK$510,MATCH('Auxiliar General'!BD$4,'Lista Puestos Valorados'!$B$10:$BK$10,0),0)="","No relevante",VLOOKUP($B166,'Lista Puestos Valorados'!$B$11:$BK$510,MATCH('Auxiliar General'!BD$4,'Lista Puestos Valorados'!$B$10:$BK$10,0),0))</f>
        <v>No relevante</v>
      </c>
      <c r="BK166" s="26">
        <f>+HLOOKUP(BJ166,Sistema_Puntos!$Q$5:$Y$43,'Auxiliar General'!BF$5,FALSE)</f>
        <v>0</v>
      </c>
      <c r="BL166" s="26" t="str">
        <f>+IF(VLOOKUP($B166,'Lista Puestos Valorados'!$B$11:$BK$510,MATCH('Auxiliar General'!BF$4,'Lista Puestos Valorados'!$B$10:$BK$10,0),0)="","No relevante",VLOOKUP($B166,'Lista Puestos Valorados'!$B$11:$BK$510,MATCH('Auxiliar General'!BF$4,'Lista Puestos Valorados'!$B$10:$BK$10,0),0))</f>
        <v>No relevante</v>
      </c>
      <c r="BM166" s="26">
        <f>+HLOOKUP(BL166,Sistema_Puntos!$Q$5:$Y$43,'Auxiliar General'!BH$5,FALSE)</f>
        <v>0</v>
      </c>
      <c r="BN166" s="26" t="str">
        <f>+IF(VLOOKUP($B166,'Lista Puestos Valorados'!$B$11:$BK$510,MATCH('Auxiliar General'!BH$4,'Lista Puestos Valorados'!$B$10:$BK$10,0),0)="","No relevante",VLOOKUP($B166,'Lista Puestos Valorados'!$B$11:$BK$510,MATCH('Auxiliar General'!BH$4,'Lista Puestos Valorados'!$B$10:$BK$10,0),0))</f>
        <v>No relevante</v>
      </c>
      <c r="BO166" s="26">
        <f>+HLOOKUP(BN166,Sistema_Puntos!$Q$5:$Y$43,'Auxiliar General'!BJ$5,FALSE)</f>
        <v>0</v>
      </c>
      <c r="BP166" s="26" t="str">
        <f>+IF(VLOOKUP($B166,'Lista Puestos Valorados'!$B$11:$BK$510,MATCH('Auxiliar General'!BJ$4,'Lista Puestos Valorados'!$B$10:$BK$10,0),0)="","No relevante",VLOOKUP($B166,'Lista Puestos Valorados'!$B$11:$BK$510,MATCH('Auxiliar General'!BJ$4,'Lista Puestos Valorados'!$B$10:$BK$10,0),0))</f>
        <v>No relevante</v>
      </c>
      <c r="BQ166" s="26">
        <f>+HLOOKUP(BP166,Sistema_Puntos!$Q$5:$Y$43,'Auxiliar General'!BL$5,FALSE)</f>
        <v>0</v>
      </c>
      <c r="BR166" s="26" t="str">
        <f>+IF(VLOOKUP($B166,'Lista Puestos Valorados'!$B$11:$BK$510,MATCH('Auxiliar General'!BL$4,'Lista Puestos Valorados'!$B$10:$BK$10,0),0)="","No relevante",VLOOKUP($B166,'Lista Puestos Valorados'!$B$11:$BK$510,MATCH('Auxiliar General'!BL$4,'Lista Puestos Valorados'!$B$10:$BK$10,0),0))</f>
        <v>No relevante</v>
      </c>
      <c r="BS166" s="26">
        <f>+HLOOKUP(BR166,Sistema_Puntos!$Q$5:$Y$43,'Auxiliar General'!BN$5,FALSE)</f>
        <v>0</v>
      </c>
      <c r="BT166" s="26" t="str">
        <f>+IF(VLOOKUP($B166,'Lista Puestos Valorados'!$B$11:$BK$510,MATCH('Auxiliar General'!BN$4,'Lista Puestos Valorados'!$B$10:$BK$10,0),0)="","No relevante",VLOOKUP($B166,'Lista Puestos Valorados'!$B$11:$BK$510,MATCH('Auxiliar General'!BN$4,'Lista Puestos Valorados'!$B$10:$BK$10,0),0))</f>
        <v>No relevante</v>
      </c>
      <c r="BU166" s="26">
        <f>+HLOOKUP(BT166,Sistema_Puntos!$Q$5:$Y$43,'Auxiliar General'!BP$5,FALSE)</f>
        <v>0</v>
      </c>
      <c r="BV166" s="26" t="str">
        <f>+IF(VLOOKUP($B166,'Lista Puestos Valorados'!$B$11:$BK$510,MATCH('Auxiliar General'!BP$4,'Lista Puestos Valorados'!$B$10:$BK$10,0),0)="","No relevante",VLOOKUP($B166,'Lista Puestos Valorados'!$B$11:$BK$510,MATCH('Auxiliar General'!BP$4,'Lista Puestos Valorados'!$B$10:$BK$10,0),0))</f>
        <v>No relevante</v>
      </c>
      <c r="BW166" s="26">
        <f>+HLOOKUP(BV166,Sistema_Puntos!$Q$5:$Y$43,'Auxiliar General'!BR$5,FALSE)</f>
        <v>0</v>
      </c>
      <c r="BX166" s="26" t="str">
        <f>+IF(VLOOKUP($B166,'Lista Puestos Valorados'!$B$11:$BK$510,MATCH('Auxiliar General'!BR$4,'Lista Puestos Valorados'!$B$10:$BK$10,0),0)="","No relevante",VLOOKUP($B166,'Lista Puestos Valorados'!$B$11:$BK$510,MATCH('Auxiliar General'!BR$4,'Lista Puestos Valorados'!$B$10:$BK$10,0),0))</f>
        <v>No relevante</v>
      </c>
      <c r="BY166" s="26">
        <f>+HLOOKUP(BX166,Sistema_Puntos!$Q$5:$Y$43,'Auxiliar General'!BT$5,FALSE)</f>
        <v>0</v>
      </c>
      <c r="BZ166" s="26" t="str">
        <f>+IF(VLOOKUP($B166,'Lista Puestos Valorados'!$B$11:$BK$510,MATCH('Auxiliar General'!BT$4,'Lista Puestos Valorados'!$B$10:$BK$10,0),0)="","No relevante",VLOOKUP($B166,'Lista Puestos Valorados'!$B$11:$BK$510,MATCH('Auxiliar General'!BT$4,'Lista Puestos Valorados'!$B$10:$BK$10,0),0))</f>
        <v>No relevante</v>
      </c>
      <c r="CA166" s="26">
        <f>+HLOOKUP(BZ166,Sistema_Puntos!$Q$5:$Y$43,'Auxiliar General'!BV$5,FALSE)</f>
        <v>0</v>
      </c>
      <c r="CB166" s="26" t="str">
        <f>+IF(VLOOKUP($B166,'Lista Puestos Valorados'!$B$11:$BK$510,MATCH('Auxiliar General'!BV$4,'Lista Puestos Valorados'!$B$10:$BK$10,0),0)="","No relevante",VLOOKUP($B166,'Lista Puestos Valorados'!$B$11:$BK$510,MATCH('Auxiliar General'!BV$4,'Lista Puestos Valorados'!$B$10:$BK$10,0),0))</f>
        <v>No relevante</v>
      </c>
      <c r="CC166" s="26">
        <f>+HLOOKUP(CB166,Sistema_Puntos!$Q$5:$Y$43,'Auxiliar General'!BX$5,FALSE)</f>
        <v>0</v>
      </c>
      <c r="CD166" s="26" t="str">
        <f>+IF(VLOOKUP($B166,'Lista Puestos Valorados'!$B$11:$BK$510,MATCH('Auxiliar General'!BX$4,'Lista Puestos Valorados'!$B$10:$BK$10,0),0)="","No relevante",VLOOKUP($B166,'Lista Puestos Valorados'!$B$11:$BK$510,MATCH('Auxiliar General'!BX$4,'Lista Puestos Valorados'!$B$10:$BK$10,0),0))</f>
        <v>No relevante</v>
      </c>
      <c r="CE166" s="26">
        <f>+HLOOKUP(CD166,Sistema_Puntos!$Q$5:$Y$43,'Auxiliar General'!BZ$5,FALSE)</f>
        <v>0</v>
      </c>
      <c r="CF166" s="26" t="str">
        <f>+IF(VLOOKUP($B166,'Lista Puestos Valorados'!$B$11:$BK$510,MATCH('Auxiliar General'!BZ$4,'Lista Puestos Valorados'!$B$10:$BK$10,0),0)="","No relevante",VLOOKUP($B166,'Lista Puestos Valorados'!$B$11:$BK$510,MATCH('Auxiliar General'!BZ$4,'Lista Puestos Valorados'!$B$10:$BK$10,0),0))</f>
        <v>No relevante</v>
      </c>
      <c r="CG166" s="26">
        <f>+HLOOKUP(CF166,Sistema_Puntos!$Q$5:$Y$43,'Auxiliar General'!CB$5,FALSE)</f>
        <v>0</v>
      </c>
      <c r="CH166" s="29"/>
      <c r="CI166" s="29"/>
    </row>
    <row r="167" spans="2:87" ht="17.55" customHeight="1">
      <c r="B167" s="26">
        <f>+'Listado de Puestos'!B167</f>
        <v>157</v>
      </c>
      <c r="C167" s="26" t="str">
        <f>+IF('Lista Puestos Valorados'!C167="","",'Lista Puestos Valorados'!C167)</f>
        <v/>
      </c>
      <c r="D167" s="26" t="str">
        <f>+IF('Lista Puestos Valorados'!D167="","",'Lista Puestos Valorados'!D167)</f>
        <v/>
      </c>
      <c r="E167" s="26" t="str">
        <f>+IF('Lista Puestos Valorados'!E167="","",'Lista Puestos Valorados'!E167)</f>
        <v/>
      </c>
      <c r="F167" s="26" t="str">
        <f>+IF('Lista Puestos Valorados'!F167="","",'Lista Puestos Valorados'!F167)</f>
        <v/>
      </c>
      <c r="G167" s="26" t="str">
        <f>+IF('Lista Puestos Valorados'!G167="","",'Lista Puestos Valorados'!G167)</f>
        <v/>
      </c>
      <c r="H167" s="26" t="str">
        <f>+IF('Lista Puestos Valorados'!H167="","",'Lista Puestos Valorados'!H167)</f>
        <v/>
      </c>
      <c r="I167" s="26" t="str">
        <f>+IF('Lista Puestos Valorados'!I167="","",'Lista Puestos Valorados'!I167)</f>
        <v/>
      </c>
      <c r="J167" s="118" t="e">
        <f t="array" ref="J167">+IF(L167="","",_xlfn.IFS(L167&lt;='Cortes de Agrupacion'!$F$15,'Cortes de Agrupacion'!$E$15,'Resultados General'!L167&lt;='Cortes de Agrupacion'!$F$14,'Cortes de Agrupacion'!$E$14,'Resultados General'!L167&lt;='Cortes de Agrupacion'!$F$13,'Cortes de Agrupacion'!$E$13,L167&lt;='Cortes de Agrupacion'!$F$12,'Cortes de Agrupacion'!$E$12,'Resultados General'!L167&lt;='Cortes de Agrupacion'!$F$11,'Cortes de Agrupacion'!$E$11,'Resultados General'!L167&lt;='Cortes de Agrupacion'!$F$10,'Cortes de Agrupacion'!$E$10,'Resultados General'!L167&lt;='Cortes de Agrupacion'!$F$9,'Cortes de Agrupacion'!$E$9,'Resultados General'!L167&lt;='Cortes de Agrupacion'!$F$8,'Cortes de Agrupacion'!$E$8,'Resultados General'!L167&lt;='Cortes de Agrupacion'!$F$7,'Cortes de Agrupacion'!$E$7,'Resultados General'!L167&lt;='Cortes de Agrupacion'!$F$6,'Cortes de Agrupacion'!$E$6))</f>
        <v>#VALUE!</v>
      </c>
      <c r="K167" s="118" t="str">
        <f t="shared" si="4"/>
        <v/>
      </c>
      <c r="L167" s="124" t="e">
        <f>#VALUE!</f>
        <v>#VALUE!</v>
      </c>
      <c r="M167" s="26" t="e">
        <f ca="1">+_xlfn.IFNA(VLOOKUP(C167,'Distribución de puestos'!$B$8:$I$507,8,0),"")</f>
        <v>#NAME?</v>
      </c>
      <c r="N167" s="26" t="str">
        <f>+IF(VLOOKUP($B167,'Lista Puestos Valorados'!$B$11:$BK$510,MATCH('Auxiliar General'!H$4,'Lista Puestos Valorados'!$B$10:$BK$10,0),0)="","No relevante",VLOOKUP($B167,'Lista Puestos Valorados'!$B$11:$BK$510,MATCH('Auxiliar General'!H$4,'Lista Puestos Valorados'!$B$10:$BK$10,0),0))</f>
        <v>No relevante</v>
      </c>
      <c r="O167" s="26">
        <f>+HLOOKUP(N167,Sistema_Puntos!$Q$5:$Y$43,'Auxiliar General'!J$5,FALSE)</f>
        <v>0</v>
      </c>
      <c r="P167" s="26" t="str">
        <f>+IF(VLOOKUP($B167,'Lista Puestos Valorados'!$B$11:$BK$510,MATCH('Auxiliar General'!J$4,'Lista Puestos Valorados'!$B$10:$BK$10,0),0)="","No relevante",VLOOKUP($B167,'Lista Puestos Valorados'!$B$11:$BK$510,MATCH('Auxiliar General'!J$4,'Lista Puestos Valorados'!$B$10:$BK$10,0),0))</f>
        <v>No relevante</v>
      </c>
      <c r="Q167" s="26">
        <f>+HLOOKUP(P167,Sistema_Puntos!$Q$5:$Y$43,'Auxiliar General'!L$5,FALSE)</f>
        <v>0</v>
      </c>
      <c r="R167" s="26" t="str">
        <f>+IF(VLOOKUP($B167,'Lista Puestos Valorados'!$B$11:$BK$510,MATCH('Auxiliar General'!L$4,'Lista Puestos Valorados'!$B$10:$BK$10,0),0)="","No relevante",VLOOKUP($B167,'Lista Puestos Valorados'!$B$11:$BK$510,MATCH('Auxiliar General'!L$4,'Lista Puestos Valorados'!$B$10:$BK$10,0),0))</f>
        <v>No relevante</v>
      </c>
      <c r="S167" s="26">
        <f>+HLOOKUP(R167,Sistema_Puntos!$Q$5:$Y$43,'Auxiliar General'!N$5,FALSE)</f>
        <v>0</v>
      </c>
      <c r="T167" s="26" t="str">
        <f>+IF(VLOOKUP($B167,'Lista Puestos Valorados'!$B$11:$BK$510,MATCH('Auxiliar General'!N$4,'Lista Puestos Valorados'!$B$10:$BK$10,0),0)="","No relevante",VLOOKUP($B167,'Lista Puestos Valorados'!$B$11:$BK$510,MATCH('Auxiliar General'!N$4,'Lista Puestos Valorados'!$B$10:$BK$10,0),0))</f>
        <v>No relevante</v>
      </c>
      <c r="U167" s="26">
        <f>+HLOOKUP(T167,Sistema_Puntos!$Q$5:$Y$43,'Auxiliar General'!P$5,FALSE)</f>
        <v>0</v>
      </c>
      <c r="V167" s="26" t="str">
        <f>+IF(VLOOKUP($B167,'Lista Puestos Valorados'!$B$11:$BK$510,MATCH('Auxiliar General'!P$4,'Lista Puestos Valorados'!$B$10:$BK$10,0),0)="","No relevante",VLOOKUP($B167,'Lista Puestos Valorados'!$B$11:$BK$510,MATCH('Auxiliar General'!P$4,'Lista Puestos Valorados'!$B$10:$BK$10,0),0))</f>
        <v>No relevante</v>
      </c>
      <c r="W167" s="26">
        <f>+HLOOKUP(V167,Sistema_Puntos!$Q$5:$Y$43,'Auxiliar General'!R$5,FALSE)</f>
        <v>0</v>
      </c>
      <c r="X167" s="26" t="str">
        <f>+IF(VLOOKUP($B167,'Lista Puestos Valorados'!$B$11:$BK$510,MATCH('Auxiliar General'!R$4,'Lista Puestos Valorados'!$B$10:$BK$10,0),0)="","No relevante",VLOOKUP($B167,'Lista Puestos Valorados'!$B$11:$BK$510,MATCH('Auxiliar General'!R$4,'Lista Puestos Valorados'!$B$10:$BK$10,0),0))</f>
        <v>No relevante</v>
      </c>
      <c r="Y167" s="26">
        <f>+HLOOKUP(X167,Sistema_Puntos!$Q$5:$Y$43,'Auxiliar General'!T$5,FALSE)</f>
        <v>0</v>
      </c>
      <c r="Z167" s="26" t="str">
        <f>+IF(VLOOKUP($B167,'Lista Puestos Valorados'!$B$11:$BK$510,MATCH('Auxiliar General'!T$4,'Lista Puestos Valorados'!$B$10:$BK$10,0),0)="","No relevante",VLOOKUP($B167,'Lista Puestos Valorados'!$B$11:$BK$510,MATCH('Auxiliar General'!T$4,'Lista Puestos Valorados'!$B$10:$BK$10,0),0))</f>
        <v>No relevante</v>
      </c>
      <c r="AA167" s="26">
        <f>+HLOOKUP(Z167,Sistema_Puntos!$Q$5:$Y$43,'Auxiliar General'!V$5,FALSE)</f>
        <v>0</v>
      </c>
      <c r="AB167" s="26" t="str">
        <f>+IF(VLOOKUP($B167,'Lista Puestos Valorados'!$B$11:$BK$510,MATCH('Auxiliar General'!V$4,'Lista Puestos Valorados'!$B$10:$BK$10,0),0)="","No relevante",VLOOKUP($B167,'Lista Puestos Valorados'!$B$11:$BK$510,MATCH('Auxiliar General'!V$4,'Lista Puestos Valorados'!$B$10:$BK$10,0),0))</f>
        <v>No relevante</v>
      </c>
      <c r="AC167" s="26">
        <f>+HLOOKUP(AB167,Sistema_Puntos!$Q$5:$Y$43,'Auxiliar General'!X$5,FALSE)</f>
        <v>0</v>
      </c>
      <c r="AD167" s="26" t="str">
        <f>+IF(VLOOKUP($B167,'Lista Puestos Valorados'!$B$11:$BK$510,MATCH('Auxiliar General'!X$4,'Lista Puestos Valorados'!$B$10:$BK$10,0),0)="","No relevante",VLOOKUP($B167,'Lista Puestos Valorados'!$B$11:$BK$510,MATCH('Auxiliar General'!X$4,'Lista Puestos Valorados'!$B$10:$BK$10,0),0))</f>
        <v>No relevante</v>
      </c>
      <c r="AE167" s="26">
        <f>+HLOOKUP(AD167,Sistema_Puntos!$Q$5:$Y$43,'Auxiliar General'!Z$5,FALSE)</f>
        <v>0</v>
      </c>
      <c r="AF167" s="26" t="str">
        <f>+IF(VLOOKUP($B167,'Lista Puestos Valorados'!$B$11:$BK$510,MATCH('Auxiliar General'!Z$4,'Lista Puestos Valorados'!$B$10:$BK$10,0),0)="","No relevante",VLOOKUP($B167,'Lista Puestos Valorados'!$B$11:$BK$510,MATCH('Auxiliar General'!Z$4,'Lista Puestos Valorados'!$B$10:$BK$10,0),0))</f>
        <v>No relevante</v>
      </c>
      <c r="AG167" s="26">
        <f>+HLOOKUP(AF167,Sistema_Puntos!$Q$5:$Y$43,'Auxiliar General'!AB$5,FALSE)</f>
        <v>0</v>
      </c>
      <c r="AH167" s="26" t="str">
        <f>+IF(VLOOKUP($B167,'Lista Puestos Valorados'!$B$11:$BK$510,MATCH('Auxiliar General'!AB$4,'Lista Puestos Valorados'!$B$10:$BK$10,0),0)="","No relevante",VLOOKUP($B167,'Lista Puestos Valorados'!$B$11:$BK$510,MATCH('Auxiliar General'!AB$4,'Lista Puestos Valorados'!$B$10:$BK$10,0),0))</f>
        <v>No relevante</v>
      </c>
      <c r="AI167" s="26">
        <f>+HLOOKUP(AH167,Sistema_Puntos!$Q$5:$Y$43,'Auxiliar General'!AD$5,FALSE)</f>
        <v>0</v>
      </c>
      <c r="AJ167" s="26" t="str">
        <f>+IF(VLOOKUP($B167,'Lista Puestos Valorados'!$B$11:$BK$510,MATCH('Auxiliar General'!AD$4,'Lista Puestos Valorados'!$B$10:$BK$10,0),0)="","No relevante",VLOOKUP($B167,'Lista Puestos Valorados'!$B$11:$BK$510,MATCH('Auxiliar General'!AD$4,'Lista Puestos Valorados'!$B$10:$BK$10,0),0))</f>
        <v>No relevante</v>
      </c>
      <c r="AK167" s="26">
        <f>+HLOOKUP(AJ167,Sistema_Puntos!$Q$5:$Y$43,'Auxiliar General'!AF$5,FALSE)</f>
        <v>0</v>
      </c>
      <c r="AL167" s="26" t="str">
        <f>+IF(VLOOKUP($B167,'Lista Puestos Valorados'!$B$11:$BK$510,MATCH('Auxiliar General'!AF$4,'Lista Puestos Valorados'!$B$10:$BK$10,0),0)="","No relevante",VLOOKUP($B167,'Lista Puestos Valorados'!$B$11:$BK$510,MATCH('Auxiliar General'!AF$4,'Lista Puestos Valorados'!$B$10:$BK$10,0),0))</f>
        <v>No relevante</v>
      </c>
      <c r="AM167" s="26">
        <f>+HLOOKUP(AL167,Sistema_Puntos!$Q$5:$Y$43,'Auxiliar General'!AH$5,FALSE)</f>
        <v>0</v>
      </c>
      <c r="AN167" s="26" t="str">
        <f>+IF(VLOOKUP($B167,'Lista Puestos Valorados'!$B$11:$BK$510,MATCH('Auxiliar General'!AH$4,'Lista Puestos Valorados'!$B$10:$BK$10,0),0)="","No relevante",VLOOKUP($B167,'Lista Puestos Valorados'!$B$11:$BK$510,MATCH('Auxiliar General'!AH$4,'Lista Puestos Valorados'!$B$10:$BK$10,0),0))</f>
        <v>No relevante</v>
      </c>
      <c r="AO167" s="26">
        <f>+HLOOKUP(AN167,Sistema_Puntos!$Q$5:$Y$43,'Auxiliar General'!AJ$5,FALSE)</f>
        <v>0</v>
      </c>
      <c r="AP167" s="26" t="str">
        <f>+IF(VLOOKUP($B167,'Lista Puestos Valorados'!$B$11:$BK$510,MATCH('Auxiliar General'!AJ$4,'Lista Puestos Valorados'!$B$10:$BK$10,0),0)="","No relevante",VLOOKUP($B167,'Lista Puestos Valorados'!$B$11:$BK$510,MATCH('Auxiliar General'!AJ$4,'Lista Puestos Valorados'!$B$10:$BK$10,0),0))</f>
        <v>No relevante</v>
      </c>
      <c r="AQ167" s="26">
        <f>+HLOOKUP(AP167,Sistema_Puntos!$Q$5:$Y$43,'Auxiliar General'!AL$5,FALSE)</f>
        <v>0</v>
      </c>
      <c r="AR167" s="26" t="str">
        <f>+IF(VLOOKUP($B167,'Lista Puestos Valorados'!$B$11:$BK$510,MATCH('Auxiliar General'!AL$4,'Lista Puestos Valorados'!$B$10:$BK$10,0),0)="","No relevante",VLOOKUP($B167,'Lista Puestos Valorados'!$B$11:$BK$510,MATCH('Auxiliar General'!AL$4,'Lista Puestos Valorados'!$B$10:$BK$10,0),0))</f>
        <v>No relevante</v>
      </c>
      <c r="AS167" s="26">
        <f>+HLOOKUP(AR167,Sistema_Puntos!$Q$5:$Y$43,'Auxiliar General'!AN$5,FALSE)</f>
        <v>0</v>
      </c>
      <c r="AT167" s="26" t="str">
        <f>+IF(VLOOKUP($B167,'Lista Puestos Valorados'!$B$11:$BK$510,MATCH('Auxiliar General'!AN$4,'Lista Puestos Valorados'!$B$10:$BK$10,0),0)="","No relevante",VLOOKUP($B167,'Lista Puestos Valorados'!$B$11:$BK$510,MATCH('Auxiliar General'!AN$4,'Lista Puestos Valorados'!$B$10:$BK$10,0),0))</f>
        <v>No relevante</v>
      </c>
      <c r="AU167" s="26">
        <f>+HLOOKUP(AT167,Sistema_Puntos!$Q$5:$Y$43,'Auxiliar General'!AP$5,FALSE)</f>
        <v>0</v>
      </c>
      <c r="AV167" s="26" t="str">
        <f>+IF(VLOOKUP($B167,'Lista Puestos Valorados'!$B$11:$BK$510,MATCH('Auxiliar General'!AP$4,'Lista Puestos Valorados'!$B$10:$BK$10,0),0)="","No relevante",VLOOKUP($B167,'Lista Puestos Valorados'!$B$11:$BK$510,MATCH('Auxiliar General'!AP$4,'Lista Puestos Valorados'!$B$10:$BK$10,0),0))</f>
        <v>No relevante</v>
      </c>
      <c r="AW167" s="26">
        <f>+HLOOKUP(AV167,Sistema_Puntos!$Q$5:$Y$43,'Auxiliar General'!AR$5,FALSE)</f>
        <v>0</v>
      </c>
      <c r="AX167" s="26" t="str">
        <f>+IF(VLOOKUP($B167,'Lista Puestos Valorados'!$B$11:$BK$510,MATCH('Auxiliar General'!AR$4,'Lista Puestos Valorados'!$B$10:$BK$10,0),0)="","No relevante",VLOOKUP($B167,'Lista Puestos Valorados'!$B$11:$BK$510,MATCH('Auxiliar General'!AR$4,'Lista Puestos Valorados'!$B$10:$BK$10,0),0))</f>
        <v>No relevante</v>
      </c>
      <c r="AY167" s="26">
        <f>+HLOOKUP(AX167,Sistema_Puntos!$Q$5:$Y$43,'Auxiliar General'!AT$5,FALSE)</f>
        <v>0</v>
      </c>
      <c r="AZ167" s="26" t="str">
        <f>+IF(VLOOKUP($B167,'Lista Puestos Valorados'!$B$11:$BK$510,MATCH('Auxiliar General'!AT$4,'Lista Puestos Valorados'!$B$10:$BK$10,0),0)="","No relevante",VLOOKUP($B167,'Lista Puestos Valorados'!$B$11:$BK$510,MATCH('Auxiliar General'!AT$4,'Lista Puestos Valorados'!$B$10:$BK$10,0),0))</f>
        <v>No relevante</v>
      </c>
      <c r="BA167" s="26">
        <f>+HLOOKUP(AZ167,Sistema_Puntos!$Q$5:$Y$43,'Auxiliar General'!AV$5,FALSE)</f>
        <v>0</v>
      </c>
      <c r="BB167" s="26" t="str">
        <f>+IF(VLOOKUP($B167,'Lista Puestos Valorados'!$B$11:$BK$510,MATCH('Auxiliar General'!AV$4,'Lista Puestos Valorados'!$B$10:$BK$10,0),0)="","No relevante",VLOOKUP($B167,'Lista Puestos Valorados'!$B$11:$BK$510,MATCH('Auxiliar General'!AV$4,'Lista Puestos Valorados'!$B$10:$BK$10,0),0))</f>
        <v>No relevante</v>
      </c>
      <c r="BC167" s="26">
        <f>+HLOOKUP(BB167,Sistema_Puntos!$Q$5:$Y$43,'Auxiliar General'!AX$5,FALSE)</f>
        <v>0</v>
      </c>
      <c r="BD167" s="26" t="str">
        <f>+IF(VLOOKUP($B167,'Lista Puestos Valorados'!$B$11:$BK$510,MATCH('Auxiliar General'!AX$4,'Lista Puestos Valorados'!$B$10:$BK$10,0),0)="","No relevante",VLOOKUP($B167,'Lista Puestos Valorados'!$B$11:$BK$510,MATCH('Auxiliar General'!AX$4,'Lista Puestos Valorados'!$B$10:$BK$10,0),0))</f>
        <v>No relevante</v>
      </c>
      <c r="BE167" s="26">
        <f>+HLOOKUP(BD167,Sistema_Puntos!$Q$5:$Y$43,'Auxiliar General'!AZ$5,FALSE)</f>
        <v>0</v>
      </c>
      <c r="BF167" s="26" t="str">
        <f>+IF(VLOOKUP($B167,'Lista Puestos Valorados'!$B$11:$BK$510,MATCH('Auxiliar General'!AZ$4,'Lista Puestos Valorados'!$B$10:$BK$10,0),0)="","No relevante",VLOOKUP($B167,'Lista Puestos Valorados'!$B$11:$BK$510,MATCH('Auxiliar General'!AZ$4,'Lista Puestos Valorados'!$B$10:$BK$10,0),0))</f>
        <v>No relevante</v>
      </c>
      <c r="BG167" s="26">
        <f>+HLOOKUP(BF167,Sistema_Puntos!$Q$5:$Y$43,'Auxiliar General'!BB$5,FALSE)</f>
        <v>0</v>
      </c>
      <c r="BH167" s="26" t="str">
        <f>+IF(VLOOKUP($B167,'Lista Puestos Valorados'!$B$11:$BK$510,MATCH('Auxiliar General'!BB$4,'Lista Puestos Valorados'!$B$10:$BK$10,0),0)="","No relevante",VLOOKUP($B167,'Lista Puestos Valorados'!$B$11:$BK$510,MATCH('Auxiliar General'!BB$4,'Lista Puestos Valorados'!$B$10:$BK$10,0),0))</f>
        <v>No relevante</v>
      </c>
      <c r="BI167" s="26">
        <f>+HLOOKUP(BH167,Sistema_Puntos!$Q$5:$Y$43,'Auxiliar General'!BD$5,FALSE)</f>
        <v>0</v>
      </c>
      <c r="BJ167" s="26" t="str">
        <f>+IF(VLOOKUP($B167,'Lista Puestos Valorados'!$B$11:$BK$510,MATCH('Auxiliar General'!BD$4,'Lista Puestos Valorados'!$B$10:$BK$10,0),0)="","No relevante",VLOOKUP($B167,'Lista Puestos Valorados'!$B$11:$BK$510,MATCH('Auxiliar General'!BD$4,'Lista Puestos Valorados'!$B$10:$BK$10,0),0))</f>
        <v>No relevante</v>
      </c>
      <c r="BK167" s="26">
        <f>+HLOOKUP(BJ167,Sistema_Puntos!$Q$5:$Y$43,'Auxiliar General'!BF$5,FALSE)</f>
        <v>0</v>
      </c>
      <c r="BL167" s="26" t="str">
        <f>+IF(VLOOKUP($B167,'Lista Puestos Valorados'!$B$11:$BK$510,MATCH('Auxiliar General'!BF$4,'Lista Puestos Valorados'!$B$10:$BK$10,0),0)="","No relevante",VLOOKUP($B167,'Lista Puestos Valorados'!$B$11:$BK$510,MATCH('Auxiliar General'!BF$4,'Lista Puestos Valorados'!$B$10:$BK$10,0),0))</f>
        <v>No relevante</v>
      </c>
      <c r="BM167" s="26">
        <f>+HLOOKUP(BL167,Sistema_Puntos!$Q$5:$Y$43,'Auxiliar General'!BH$5,FALSE)</f>
        <v>0</v>
      </c>
      <c r="BN167" s="26" t="str">
        <f>+IF(VLOOKUP($B167,'Lista Puestos Valorados'!$B$11:$BK$510,MATCH('Auxiliar General'!BH$4,'Lista Puestos Valorados'!$B$10:$BK$10,0),0)="","No relevante",VLOOKUP($B167,'Lista Puestos Valorados'!$B$11:$BK$510,MATCH('Auxiliar General'!BH$4,'Lista Puestos Valorados'!$B$10:$BK$10,0),0))</f>
        <v>No relevante</v>
      </c>
      <c r="BO167" s="26">
        <f>+HLOOKUP(BN167,Sistema_Puntos!$Q$5:$Y$43,'Auxiliar General'!BJ$5,FALSE)</f>
        <v>0</v>
      </c>
      <c r="BP167" s="26" t="str">
        <f>+IF(VLOOKUP($B167,'Lista Puestos Valorados'!$B$11:$BK$510,MATCH('Auxiliar General'!BJ$4,'Lista Puestos Valorados'!$B$10:$BK$10,0),0)="","No relevante",VLOOKUP($B167,'Lista Puestos Valorados'!$B$11:$BK$510,MATCH('Auxiliar General'!BJ$4,'Lista Puestos Valorados'!$B$10:$BK$10,0),0))</f>
        <v>No relevante</v>
      </c>
      <c r="BQ167" s="26">
        <f>+HLOOKUP(BP167,Sistema_Puntos!$Q$5:$Y$43,'Auxiliar General'!BL$5,FALSE)</f>
        <v>0</v>
      </c>
      <c r="BR167" s="26" t="str">
        <f>+IF(VLOOKUP($B167,'Lista Puestos Valorados'!$B$11:$BK$510,MATCH('Auxiliar General'!BL$4,'Lista Puestos Valorados'!$B$10:$BK$10,0),0)="","No relevante",VLOOKUP($B167,'Lista Puestos Valorados'!$B$11:$BK$510,MATCH('Auxiliar General'!BL$4,'Lista Puestos Valorados'!$B$10:$BK$10,0),0))</f>
        <v>No relevante</v>
      </c>
      <c r="BS167" s="26">
        <f>+HLOOKUP(BR167,Sistema_Puntos!$Q$5:$Y$43,'Auxiliar General'!BN$5,FALSE)</f>
        <v>0</v>
      </c>
      <c r="BT167" s="26" t="str">
        <f>+IF(VLOOKUP($B167,'Lista Puestos Valorados'!$B$11:$BK$510,MATCH('Auxiliar General'!BN$4,'Lista Puestos Valorados'!$B$10:$BK$10,0),0)="","No relevante",VLOOKUP($B167,'Lista Puestos Valorados'!$B$11:$BK$510,MATCH('Auxiliar General'!BN$4,'Lista Puestos Valorados'!$B$10:$BK$10,0),0))</f>
        <v>No relevante</v>
      </c>
      <c r="BU167" s="26">
        <f>+HLOOKUP(BT167,Sistema_Puntos!$Q$5:$Y$43,'Auxiliar General'!BP$5,FALSE)</f>
        <v>0</v>
      </c>
      <c r="BV167" s="26" t="str">
        <f>+IF(VLOOKUP($B167,'Lista Puestos Valorados'!$B$11:$BK$510,MATCH('Auxiliar General'!BP$4,'Lista Puestos Valorados'!$B$10:$BK$10,0),0)="","No relevante",VLOOKUP($B167,'Lista Puestos Valorados'!$B$11:$BK$510,MATCH('Auxiliar General'!BP$4,'Lista Puestos Valorados'!$B$10:$BK$10,0),0))</f>
        <v>No relevante</v>
      </c>
      <c r="BW167" s="26">
        <f>+HLOOKUP(BV167,Sistema_Puntos!$Q$5:$Y$43,'Auxiliar General'!BR$5,FALSE)</f>
        <v>0</v>
      </c>
      <c r="BX167" s="26" t="str">
        <f>+IF(VLOOKUP($B167,'Lista Puestos Valorados'!$B$11:$BK$510,MATCH('Auxiliar General'!BR$4,'Lista Puestos Valorados'!$B$10:$BK$10,0),0)="","No relevante",VLOOKUP($B167,'Lista Puestos Valorados'!$B$11:$BK$510,MATCH('Auxiliar General'!BR$4,'Lista Puestos Valorados'!$B$10:$BK$10,0),0))</f>
        <v>No relevante</v>
      </c>
      <c r="BY167" s="26">
        <f>+HLOOKUP(BX167,Sistema_Puntos!$Q$5:$Y$43,'Auxiliar General'!BT$5,FALSE)</f>
        <v>0</v>
      </c>
      <c r="BZ167" s="26" t="str">
        <f>+IF(VLOOKUP($B167,'Lista Puestos Valorados'!$B$11:$BK$510,MATCH('Auxiliar General'!BT$4,'Lista Puestos Valorados'!$B$10:$BK$10,0),0)="","No relevante",VLOOKUP($B167,'Lista Puestos Valorados'!$B$11:$BK$510,MATCH('Auxiliar General'!BT$4,'Lista Puestos Valorados'!$B$10:$BK$10,0),0))</f>
        <v>No relevante</v>
      </c>
      <c r="CA167" s="26">
        <f>+HLOOKUP(BZ167,Sistema_Puntos!$Q$5:$Y$43,'Auxiliar General'!BV$5,FALSE)</f>
        <v>0</v>
      </c>
      <c r="CB167" s="26" t="str">
        <f>+IF(VLOOKUP($B167,'Lista Puestos Valorados'!$B$11:$BK$510,MATCH('Auxiliar General'!BV$4,'Lista Puestos Valorados'!$B$10:$BK$10,0),0)="","No relevante",VLOOKUP($B167,'Lista Puestos Valorados'!$B$11:$BK$510,MATCH('Auxiliar General'!BV$4,'Lista Puestos Valorados'!$B$10:$BK$10,0),0))</f>
        <v>No relevante</v>
      </c>
      <c r="CC167" s="26">
        <f>+HLOOKUP(CB167,Sistema_Puntos!$Q$5:$Y$43,'Auxiliar General'!BX$5,FALSE)</f>
        <v>0</v>
      </c>
      <c r="CD167" s="26" t="str">
        <f>+IF(VLOOKUP($B167,'Lista Puestos Valorados'!$B$11:$BK$510,MATCH('Auxiliar General'!BX$4,'Lista Puestos Valorados'!$B$10:$BK$10,0),0)="","No relevante",VLOOKUP($B167,'Lista Puestos Valorados'!$B$11:$BK$510,MATCH('Auxiliar General'!BX$4,'Lista Puestos Valorados'!$B$10:$BK$10,0),0))</f>
        <v>No relevante</v>
      </c>
      <c r="CE167" s="26">
        <f>+HLOOKUP(CD167,Sistema_Puntos!$Q$5:$Y$43,'Auxiliar General'!BZ$5,FALSE)</f>
        <v>0</v>
      </c>
      <c r="CF167" s="26" t="str">
        <f>+IF(VLOOKUP($B167,'Lista Puestos Valorados'!$B$11:$BK$510,MATCH('Auxiliar General'!BZ$4,'Lista Puestos Valorados'!$B$10:$BK$10,0),0)="","No relevante",VLOOKUP($B167,'Lista Puestos Valorados'!$B$11:$BK$510,MATCH('Auxiliar General'!BZ$4,'Lista Puestos Valorados'!$B$10:$BK$10,0),0))</f>
        <v>No relevante</v>
      </c>
      <c r="CG167" s="26">
        <f>+HLOOKUP(CF167,Sistema_Puntos!$Q$5:$Y$43,'Auxiliar General'!CB$5,FALSE)</f>
        <v>0</v>
      </c>
      <c r="CH167" s="29"/>
      <c r="CI167" s="29"/>
    </row>
    <row r="168" spans="2:87" ht="17.55" customHeight="1">
      <c r="B168" s="26">
        <f>+'Listado de Puestos'!B168</f>
        <v>158</v>
      </c>
      <c r="C168" s="26" t="str">
        <f>+IF('Lista Puestos Valorados'!C168="","",'Lista Puestos Valorados'!C168)</f>
        <v/>
      </c>
      <c r="D168" s="26" t="str">
        <f>+IF('Lista Puestos Valorados'!D168="","",'Lista Puestos Valorados'!D168)</f>
        <v/>
      </c>
      <c r="E168" s="26" t="str">
        <f>+IF('Lista Puestos Valorados'!E168="","",'Lista Puestos Valorados'!E168)</f>
        <v/>
      </c>
      <c r="F168" s="26" t="str">
        <f>+IF('Lista Puestos Valorados'!F168="","",'Lista Puestos Valorados'!F168)</f>
        <v/>
      </c>
      <c r="G168" s="26" t="str">
        <f>+IF('Lista Puestos Valorados'!G168="","",'Lista Puestos Valorados'!G168)</f>
        <v/>
      </c>
      <c r="H168" s="26" t="str">
        <f>+IF('Lista Puestos Valorados'!H168="","",'Lista Puestos Valorados'!H168)</f>
        <v/>
      </c>
      <c r="I168" s="26" t="str">
        <f>+IF('Lista Puestos Valorados'!I168="","",'Lista Puestos Valorados'!I168)</f>
        <v/>
      </c>
      <c r="J168" s="118" t="e">
        <f t="array" ref="J168">+IF(L168="","",_xlfn.IFS(L168&lt;='Cortes de Agrupacion'!$F$15,'Cortes de Agrupacion'!$E$15,'Resultados General'!L168&lt;='Cortes de Agrupacion'!$F$14,'Cortes de Agrupacion'!$E$14,'Resultados General'!L168&lt;='Cortes de Agrupacion'!$F$13,'Cortes de Agrupacion'!$E$13,L168&lt;='Cortes de Agrupacion'!$F$12,'Cortes de Agrupacion'!$E$12,'Resultados General'!L168&lt;='Cortes de Agrupacion'!$F$11,'Cortes de Agrupacion'!$E$11,'Resultados General'!L168&lt;='Cortes de Agrupacion'!$F$10,'Cortes de Agrupacion'!$E$10,'Resultados General'!L168&lt;='Cortes de Agrupacion'!$F$9,'Cortes de Agrupacion'!$E$9,'Resultados General'!L168&lt;='Cortes de Agrupacion'!$F$8,'Cortes de Agrupacion'!$E$8,'Resultados General'!L168&lt;='Cortes de Agrupacion'!$F$7,'Cortes de Agrupacion'!$E$7,'Resultados General'!L168&lt;='Cortes de Agrupacion'!$F$6,'Cortes de Agrupacion'!$E$6))</f>
        <v>#VALUE!</v>
      </c>
      <c r="K168" s="118" t="str">
        <f t="shared" si="4"/>
        <v/>
      </c>
      <c r="L168" s="124" t="e">
        <f>#VALUE!</f>
        <v>#VALUE!</v>
      </c>
      <c r="M168" s="26" t="e">
        <f ca="1">+_xlfn.IFNA(VLOOKUP(C168,'Distribución de puestos'!$B$8:$I$507,8,0),"")</f>
        <v>#NAME?</v>
      </c>
      <c r="N168" s="26" t="str">
        <f>+IF(VLOOKUP($B168,'Lista Puestos Valorados'!$B$11:$BK$510,MATCH('Auxiliar General'!H$4,'Lista Puestos Valorados'!$B$10:$BK$10,0),0)="","No relevante",VLOOKUP($B168,'Lista Puestos Valorados'!$B$11:$BK$510,MATCH('Auxiliar General'!H$4,'Lista Puestos Valorados'!$B$10:$BK$10,0),0))</f>
        <v>No relevante</v>
      </c>
      <c r="O168" s="26">
        <f>+HLOOKUP(N168,Sistema_Puntos!$Q$5:$Y$43,'Auxiliar General'!J$5,FALSE)</f>
        <v>0</v>
      </c>
      <c r="P168" s="26" t="str">
        <f>+IF(VLOOKUP($B168,'Lista Puestos Valorados'!$B$11:$BK$510,MATCH('Auxiliar General'!J$4,'Lista Puestos Valorados'!$B$10:$BK$10,0),0)="","No relevante",VLOOKUP($B168,'Lista Puestos Valorados'!$B$11:$BK$510,MATCH('Auxiliar General'!J$4,'Lista Puestos Valorados'!$B$10:$BK$10,0),0))</f>
        <v>No relevante</v>
      </c>
      <c r="Q168" s="26">
        <f>+HLOOKUP(P168,Sistema_Puntos!$Q$5:$Y$43,'Auxiliar General'!L$5,FALSE)</f>
        <v>0</v>
      </c>
      <c r="R168" s="26" t="str">
        <f>+IF(VLOOKUP($B168,'Lista Puestos Valorados'!$B$11:$BK$510,MATCH('Auxiliar General'!L$4,'Lista Puestos Valorados'!$B$10:$BK$10,0),0)="","No relevante",VLOOKUP($B168,'Lista Puestos Valorados'!$B$11:$BK$510,MATCH('Auxiliar General'!L$4,'Lista Puestos Valorados'!$B$10:$BK$10,0),0))</f>
        <v>No relevante</v>
      </c>
      <c r="S168" s="26">
        <f>+HLOOKUP(R168,Sistema_Puntos!$Q$5:$Y$43,'Auxiliar General'!N$5,FALSE)</f>
        <v>0</v>
      </c>
      <c r="T168" s="26" t="str">
        <f>+IF(VLOOKUP($B168,'Lista Puestos Valorados'!$B$11:$BK$510,MATCH('Auxiliar General'!N$4,'Lista Puestos Valorados'!$B$10:$BK$10,0),0)="","No relevante",VLOOKUP($B168,'Lista Puestos Valorados'!$B$11:$BK$510,MATCH('Auxiliar General'!N$4,'Lista Puestos Valorados'!$B$10:$BK$10,0),0))</f>
        <v>No relevante</v>
      </c>
      <c r="U168" s="26">
        <f>+HLOOKUP(T168,Sistema_Puntos!$Q$5:$Y$43,'Auxiliar General'!P$5,FALSE)</f>
        <v>0</v>
      </c>
      <c r="V168" s="26" t="str">
        <f>+IF(VLOOKUP($B168,'Lista Puestos Valorados'!$B$11:$BK$510,MATCH('Auxiliar General'!P$4,'Lista Puestos Valorados'!$B$10:$BK$10,0),0)="","No relevante",VLOOKUP($B168,'Lista Puestos Valorados'!$B$11:$BK$510,MATCH('Auxiliar General'!P$4,'Lista Puestos Valorados'!$B$10:$BK$10,0),0))</f>
        <v>No relevante</v>
      </c>
      <c r="W168" s="26">
        <f>+HLOOKUP(V168,Sistema_Puntos!$Q$5:$Y$43,'Auxiliar General'!R$5,FALSE)</f>
        <v>0</v>
      </c>
      <c r="X168" s="26" t="str">
        <f>+IF(VLOOKUP($B168,'Lista Puestos Valorados'!$B$11:$BK$510,MATCH('Auxiliar General'!R$4,'Lista Puestos Valorados'!$B$10:$BK$10,0),0)="","No relevante",VLOOKUP($B168,'Lista Puestos Valorados'!$B$11:$BK$510,MATCH('Auxiliar General'!R$4,'Lista Puestos Valorados'!$B$10:$BK$10,0),0))</f>
        <v>No relevante</v>
      </c>
      <c r="Y168" s="26">
        <f>+HLOOKUP(X168,Sistema_Puntos!$Q$5:$Y$43,'Auxiliar General'!T$5,FALSE)</f>
        <v>0</v>
      </c>
      <c r="Z168" s="26" t="str">
        <f>+IF(VLOOKUP($B168,'Lista Puestos Valorados'!$B$11:$BK$510,MATCH('Auxiliar General'!T$4,'Lista Puestos Valorados'!$B$10:$BK$10,0),0)="","No relevante",VLOOKUP($B168,'Lista Puestos Valorados'!$B$11:$BK$510,MATCH('Auxiliar General'!T$4,'Lista Puestos Valorados'!$B$10:$BK$10,0),0))</f>
        <v>No relevante</v>
      </c>
      <c r="AA168" s="26">
        <f>+HLOOKUP(Z168,Sistema_Puntos!$Q$5:$Y$43,'Auxiliar General'!V$5,FALSE)</f>
        <v>0</v>
      </c>
      <c r="AB168" s="26" t="str">
        <f>+IF(VLOOKUP($B168,'Lista Puestos Valorados'!$B$11:$BK$510,MATCH('Auxiliar General'!V$4,'Lista Puestos Valorados'!$B$10:$BK$10,0),0)="","No relevante",VLOOKUP($B168,'Lista Puestos Valorados'!$B$11:$BK$510,MATCH('Auxiliar General'!V$4,'Lista Puestos Valorados'!$B$10:$BK$10,0),0))</f>
        <v>No relevante</v>
      </c>
      <c r="AC168" s="26">
        <f>+HLOOKUP(AB168,Sistema_Puntos!$Q$5:$Y$43,'Auxiliar General'!X$5,FALSE)</f>
        <v>0</v>
      </c>
      <c r="AD168" s="26" t="str">
        <f>+IF(VLOOKUP($B168,'Lista Puestos Valorados'!$B$11:$BK$510,MATCH('Auxiliar General'!X$4,'Lista Puestos Valorados'!$B$10:$BK$10,0),0)="","No relevante",VLOOKUP($B168,'Lista Puestos Valorados'!$B$11:$BK$510,MATCH('Auxiliar General'!X$4,'Lista Puestos Valorados'!$B$10:$BK$10,0),0))</f>
        <v>No relevante</v>
      </c>
      <c r="AE168" s="26">
        <f>+HLOOKUP(AD168,Sistema_Puntos!$Q$5:$Y$43,'Auxiliar General'!Z$5,FALSE)</f>
        <v>0</v>
      </c>
      <c r="AF168" s="26" t="str">
        <f>+IF(VLOOKUP($B168,'Lista Puestos Valorados'!$B$11:$BK$510,MATCH('Auxiliar General'!Z$4,'Lista Puestos Valorados'!$B$10:$BK$10,0),0)="","No relevante",VLOOKUP($B168,'Lista Puestos Valorados'!$B$11:$BK$510,MATCH('Auxiliar General'!Z$4,'Lista Puestos Valorados'!$B$10:$BK$10,0),0))</f>
        <v>No relevante</v>
      </c>
      <c r="AG168" s="26">
        <f>+HLOOKUP(AF168,Sistema_Puntos!$Q$5:$Y$43,'Auxiliar General'!AB$5,FALSE)</f>
        <v>0</v>
      </c>
      <c r="AH168" s="26" t="str">
        <f>+IF(VLOOKUP($B168,'Lista Puestos Valorados'!$B$11:$BK$510,MATCH('Auxiliar General'!AB$4,'Lista Puestos Valorados'!$B$10:$BK$10,0),0)="","No relevante",VLOOKUP($B168,'Lista Puestos Valorados'!$B$11:$BK$510,MATCH('Auxiliar General'!AB$4,'Lista Puestos Valorados'!$B$10:$BK$10,0),0))</f>
        <v>No relevante</v>
      </c>
      <c r="AI168" s="26">
        <f>+HLOOKUP(AH168,Sistema_Puntos!$Q$5:$Y$43,'Auxiliar General'!AD$5,FALSE)</f>
        <v>0</v>
      </c>
      <c r="AJ168" s="26" t="str">
        <f>+IF(VLOOKUP($B168,'Lista Puestos Valorados'!$B$11:$BK$510,MATCH('Auxiliar General'!AD$4,'Lista Puestos Valorados'!$B$10:$BK$10,0),0)="","No relevante",VLOOKUP($B168,'Lista Puestos Valorados'!$B$11:$BK$510,MATCH('Auxiliar General'!AD$4,'Lista Puestos Valorados'!$B$10:$BK$10,0),0))</f>
        <v>No relevante</v>
      </c>
      <c r="AK168" s="26">
        <f>+HLOOKUP(AJ168,Sistema_Puntos!$Q$5:$Y$43,'Auxiliar General'!AF$5,FALSE)</f>
        <v>0</v>
      </c>
      <c r="AL168" s="26" t="str">
        <f>+IF(VLOOKUP($B168,'Lista Puestos Valorados'!$B$11:$BK$510,MATCH('Auxiliar General'!AF$4,'Lista Puestos Valorados'!$B$10:$BK$10,0),0)="","No relevante",VLOOKUP($B168,'Lista Puestos Valorados'!$B$11:$BK$510,MATCH('Auxiliar General'!AF$4,'Lista Puestos Valorados'!$B$10:$BK$10,0),0))</f>
        <v>No relevante</v>
      </c>
      <c r="AM168" s="26">
        <f>+HLOOKUP(AL168,Sistema_Puntos!$Q$5:$Y$43,'Auxiliar General'!AH$5,FALSE)</f>
        <v>0</v>
      </c>
      <c r="AN168" s="26" t="str">
        <f>+IF(VLOOKUP($B168,'Lista Puestos Valorados'!$B$11:$BK$510,MATCH('Auxiliar General'!AH$4,'Lista Puestos Valorados'!$B$10:$BK$10,0),0)="","No relevante",VLOOKUP($B168,'Lista Puestos Valorados'!$B$11:$BK$510,MATCH('Auxiliar General'!AH$4,'Lista Puestos Valorados'!$B$10:$BK$10,0),0))</f>
        <v>No relevante</v>
      </c>
      <c r="AO168" s="26">
        <f>+HLOOKUP(AN168,Sistema_Puntos!$Q$5:$Y$43,'Auxiliar General'!AJ$5,FALSE)</f>
        <v>0</v>
      </c>
      <c r="AP168" s="26" t="str">
        <f>+IF(VLOOKUP($B168,'Lista Puestos Valorados'!$B$11:$BK$510,MATCH('Auxiliar General'!AJ$4,'Lista Puestos Valorados'!$B$10:$BK$10,0),0)="","No relevante",VLOOKUP($B168,'Lista Puestos Valorados'!$B$11:$BK$510,MATCH('Auxiliar General'!AJ$4,'Lista Puestos Valorados'!$B$10:$BK$10,0),0))</f>
        <v>No relevante</v>
      </c>
      <c r="AQ168" s="26">
        <f>+HLOOKUP(AP168,Sistema_Puntos!$Q$5:$Y$43,'Auxiliar General'!AL$5,FALSE)</f>
        <v>0</v>
      </c>
      <c r="AR168" s="26" t="str">
        <f>+IF(VLOOKUP($B168,'Lista Puestos Valorados'!$B$11:$BK$510,MATCH('Auxiliar General'!AL$4,'Lista Puestos Valorados'!$B$10:$BK$10,0),0)="","No relevante",VLOOKUP($B168,'Lista Puestos Valorados'!$B$11:$BK$510,MATCH('Auxiliar General'!AL$4,'Lista Puestos Valorados'!$B$10:$BK$10,0),0))</f>
        <v>No relevante</v>
      </c>
      <c r="AS168" s="26">
        <f>+HLOOKUP(AR168,Sistema_Puntos!$Q$5:$Y$43,'Auxiliar General'!AN$5,FALSE)</f>
        <v>0</v>
      </c>
      <c r="AT168" s="26" t="str">
        <f>+IF(VLOOKUP($B168,'Lista Puestos Valorados'!$B$11:$BK$510,MATCH('Auxiliar General'!AN$4,'Lista Puestos Valorados'!$B$10:$BK$10,0),0)="","No relevante",VLOOKUP($B168,'Lista Puestos Valorados'!$B$11:$BK$510,MATCH('Auxiliar General'!AN$4,'Lista Puestos Valorados'!$B$10:$BK$10,0),0))</f>
        <v>No relevante</v>
      </c>
      <c r="AU168" s="26">
        <f>+HLOOKUP(AT168,Sistema_Puntos!$Q$5:$Y$43,'Auxiliar General'!AP$5,FALSE)</f>
        <v>0</v>
      </c>
      <c r="AV168" s="26" t="str">
        <f>+IF(VLOOKUP($B168,'Lista Puestos Valorados'!$B$11:$BK$510,MATCH('Auxiliar General'!AP$4,'Lista Puestos Valorados'!$B$10:$BK$10,0),0)="","No relevante",VLOOKUP($B168,'Lista Puestos Valorados'!$B$11:$BK$510,MATCH('Auxiliar General'!AP$4,'Lista Puestos Valorados'!$B$10:$BK$10,0),0))</f>
        <v>No relevante</v>
      </c>
      <c r="AW168" s="26">
        <f>+HLOOKUP(AV168,Sistema_Puntos!$Q$5:$Y$43,'Auxiliar General'!AR$5,FALSE)</f>
        <v>0</v>
      </c>
      <c r="AX168" s="26" t="str">
        <f>+IF(VLOOKUP($B168,'Lista Puestos Valorados'!$B$11:$BK$510,MATCH('Auxiliar General'!AR$4,'Lista Puestos Valorados'!$B$10:$BK$10,0),0)="","No relevante",VLOOKUP($B168,'Lista Puestos Valorados'!$B$11:$BK$510,MATCH('Auxiliar General'!AR$4,'Lista Puestos Valorados'!$B$10:$BK$10,0),0))</f>
        <v>No relevante</v>
      </c>
      <c r="AY168" s="26">
        <f>+HLOOKUP(AX168,Sistema_Puntos!$Q$5:$Y$43,'Auxiliar General'!AT$5,FALSE)</f>
        <v>0</v>
      </c>
      <c r="AZ168" s="26" t="str">
        <f>+IF(VLOOKUP($B168,'Lista Puestos Valorados'!$B$11:$BK$510,MATCH('Auxiliar General'!AT$4,'Lista Puestos Valorados'!$B$10:$BK$10,0),0)="","No relevante",VLOOKUP($B168,'Lista Puestos Valorados'!$B$11:$BK$510,MATCH('Auxiliar General'!AT$4,'Lista Puestos Valorados'!$B$10:$BK$10,0),0))</f>
        <v>No relevante</v>
      </c>
      <c r="BA168" s="26">
        <f>+HLOOKUP(AZ168,Sistema_Puntos!$Q$5:$Y$43,'Auxiliar General'!AV$5,FALSE)</f>
        <v>0</v>
      </c>
      <c r="BB168" s="26" t="str">
        <f>+IF(VLOOKUP($B168,'Lista Puestos Valorados'!$B$11:$BK$510,MATCH('Auxiliar General'!AV$4,'Lista Puestos Valorados'!$B$10:$BK$10,0),0)="","No relevante",VLOOKUP($B168,'Lista Puestos Valorados'!$B$11:$BK$510,MATCH('Auxiliar General'!AV$4,'Lista Puestos Valorados'!$B$10:$BK$10,0),0))</f>
        <v>No relevante</v>
      </c>
      <c r="BC168" s="26">
        <f>+HLOOKUP(BB168,Sistema_Puntos!$Q$5:$Y$43,'Auxiliar General'!AX$5,FALSE)</f>
        <v>0</v>
      </c>
      <c r="BD168" s="26" t="str">
        <f>+IF(VLOOKUP($B168,'Lista Puestos Valorados'!$B$11:$BK$510,MATCH('Auxiliar General'!AX$4,'Lista Puestos Valorados'!$B$10:$BK$10,0),0)="","No relevante",VLOOKUP($B168,'Lista Puestos Valorados'!$B$11:$BK$510,MATCH('Auxiliar General'!AX$4,'Lista Puestos Valorados'!$B$10:$BK$10,0),0))</f>
        <v>No relevante</v>
      </c>
      <c r="BE168" s="26">
        <f>+HLOOKUP(BD168,Sistema_Puntos!$Q$5:$Y$43,'Auxiliar General'!AZ$5,FALSE)</f>
        <v>0</v>
      </c>
      <c r="BF168" s="26" t="str">
        <f>+IF(VLOOKUP($B168,'Lista Puestos Valorados'!$B$11:$BK$510,MATCH('Auxiliar General'!AZ$4,'Lista Puestos Valorados'!$B$10:$BK$10,0),0)="","No relevante",VLOOKUP($B168,'Lista Puestos Valorados'!$B$11:$BK$510,MATCH('Auxiliar General'!AZ$4,'Lista Puestos Valorados'!$B$10:$BK$10,0),0))</f>
        <v>No relevante</v>
      </c>
      <c r="BG168" s="26">
        <f>+HLOOKUP(BF168,Sistema_Puntos!$Q$5:$Y$43,'Auxiliar General'!BB$5,FALSE)</f>
        <v>0</v>
      </c>
      <c r="BH168" s="26" t="str">
        <f>+IF(VLOOKUP($B168,'Lista Puestos Valorados'!$B$11:$BK$510,MATCH('Auxiliar General'!BB$4,'Lista Puestos Valorados'!$B$10:$BK$10,0),0)="","No relevante",VLOOKUP($B168,'Lista Puestos Valorados'!$B$11:$BK$510,MATCH('Auxiliar General'!BB$4,'Lista Puestos Valorados'!$B$10:$BK$10,0),0))</f>
        <v>No relevante</v>
      </c>
      <c r="BI168" s="26">
        <f>+HLOOKUP(BH168,Sistema_Puntos!$Q$5:$Y$43,'Auxiliar General'!BD$5,FALSE)</f>
        <v>0</v>
      </c>
      <c r="BJ168" s="26" t="str">
        <f>+IF(VLOOKUP($B168,'Lista Puestos Valorados'!$B$11:$BK$510,MATCH('Auxiliar General'!BD$4,'Lista Puestos Valorados'!$B$10:$BK$10,0),0)="","No relevante",VLOOKUP($B168,'Lista Puestos Valorados'!$B$11:$BK$510,MATCH('Auxiliar General'!BD$4,'Lista Puestos Valorados'!$B$10:$BK$10,0),0))</f>
        <v>No relevante</v>
      </c>
      <c r="BK168" s="26">
        <f>+HLOOKUP(BJ168,Sistema_Puntos!$Q$5:$Y$43,'Auxiliar General'!BF$5,FALSE)</f>
        <v>0</v>
      </c>
      <c r="BL168" s="26" t="str">
        <f>+IF(VLOOKUP($B168,'Lista Puestos Valorados'!$B$11:$BK$510,MATCH('Auxiliar General'!BF$4,'Lista Puestos Valorados'!$B$10:$BK$10,0),0)="","No relevante",VLOOKUP($B168,'Lista Puestos Valorados'!$B$11:$BK$510,MATCH('Auxiliar General'!BF$4,'Lista Puestos Valorados'!$B$10:$BK$10,0),0))</f>
        <v>No relevante</v>
      </c>
      <c r="BM168" s="26">
        <f>+HLOOKUP(BL168,Sistema_Puntos!$Q$5:$Y$43,'Auxiliar General'!BH$5,FALSE)</f>
        <v>0</v>
      </c>
      <c r="BN168" s="26" t="str">
        <f>+IF(VLOOKUP($B168,'Lista Puestos Valorados'!$B$11:$BK$510,MATCH('Auxiliar General'!BH$4,'Lista Puestos Valorados'!$B$10:$BK$10,0),0)="","No relevante",VLOOKUP($B168,'Lista Puestos Valorados'!$B$11:$BK$510,MATCH('Auxiliar General'!BH$4,'Lista Puestos Valorados'!$B$10:$BK$10,0),0))</f>
        <v>No relevante</v>
      </c>
      <c r="BO168" s="26">
        <f>+HLOOKUP(BN168,Sistema_Puntos!$Q$5:$Y$43,'Auxiliar General'!BJ$5,FALSE)</f>
        <v>0</v>
      </c>
      <c r="BP168" s="26" t="str">
        <f>+IF(VLOOKUP($B168,'Lista Puestos Valorados'!$B$11:$BK$510,MATCH('Auxiliar General'!BJ$4,'Lista Puestos Valorados'!$B$10:$BK$10,0),0)="","No relevante",VLOOKUP($B168,'Lista Puestos Valorados'!$B$11:$BK$510,MATCH('Auxiliar General'!BJ$4,'Lista Puestos Valorados'!$B$10:$BK$10,0),0))</f>
        <v>No relevante</v>
      </c>
      <c r="BQ168" s="26">
        <f>+HLOOKUP(BP168,Sistema_Puntos!$Q$5:$Y$43,'Auxiliar General'!BL$5,FALSE)</f>
        <v>0</v>
      </c>
      <c r="BR168" s="26" t="str">
        <f>+IF(VLOOKUP($B168,'Lista Puestos Valorados'!$B$11:$BK$510,MATCH('Auxiliar General'!BL$4,'Lista Puestos Valorados'!$B$10:$BK$10,0),0)="","No relevante",VLOOKUP($B168,'Lista Puestos Valorados'!$B$11:$BK$510,MATCH('Auxiliar General'!BL$4,'Lista Puestos Valorados'!$B$10:$BK$10,0),0))</f>
        <v>No relevante</v>
      </c>
      <c r="BS168" s="26">
        <f>+HLOOKUP(BR168,Sistema_Puntos!$Q$5:$Y$43,'Auxiliar General'!BN$5,FALSE)</f>
        <v>0</v>
      </c>
      <c r="BT168" s="26" t="str">
        <f>+IF(VLOOKUP($B168,'Lista Puestos Valorados'!$B$11:$BK$510,MATCH('Auxiliar General'!BN$4,'Lista Puestos Valorados'!$B$10:$BK$10,0),0)="","No relevante",VLOOKUP($B168,'Lista Puestos Valorados'!$B$11:$BK$510,MATCH('Auxiliar General'!BN$4,'Lista Puestos Valorados'!$B$10:$BK$10,0),0))</f>
        <v>No relevante</v>
      </c>
      <c r="BU168" s="26">
        <f>+HLOOKUP(BT168,Sistema_Puntos!$Q$5:$Y$43,'Auxiliar General'!BP$5,FALSE)</f>
        <v>0</v>
      </c>
      <c r="BV168" s="26" t="str">
        <f>+IF(VLOOKUP($B168,'Lista Puestos Valorados'!$B$11:$BK$510,MATCH('Auxiliar General'!BP$4,'Lista Puestos Valorados'!$B$10:$BK$10,0),0)="","No relevante",VLOOKUP($B168,'Lista Puestos Valorados'!$B$11:$BK$510,MATCH('Auxiliar General'!BP$4,'Lista Puestos Valorados'!$B$10:$BK$10,0),0))</f>
        <v>No relevante</v>
      </c>
      <c r="BW168" s="26">
        <f>+HLOOKUP(BV168,Sistema_Puntos!$Q$5:$Y$43,'Auxiliar General'!BR$5,FALSE)</f>
        <v>0</v>
      </c>
      <c r="BX168" s="26" t="str">
        <f>+IF(VLOOKUP($B168,'Lista Puestos Valorados'!$B$11:$BK$510,MATCH('Auxiliar General'!BR$4,'Lista Puestos Valorados'!$B$10:$BK$10,0),0)="","No relevante",VLOOKUP($B168,'Lista Puestos Valorados'!$B$11:$BK$510,MATCH('Auxiliar General'!BR$4,'Lista Puestos Valorados'!$B$10:$BK$10,0),0))</f>
        <v>No relevante</v>
      </c>
      <c r="BY168" s="26">
        <f>+HLOOKUP(BX168,Sistema_Puntos!$Q$5:$Y$43,'Auxiliar General'!BT$5,FALSE)</f>
        <v>0</v>
      </c>
      <c r="BZ168" s="26" t="str">
        <f>+IF(VLOOKUP($B168,'Lista Puestos Valorados'!$B$11:$BK$510,MATCH('Auxiliar General'!BT$4,'Lista Puestos Valorados'!$B$10:$BK$10,0),0)="","No relevante",VLOOKUP($B168,'Lista Puestos Valorados'!$B$11:$BK$510,MATCH('Auxiliar General'!BT$4,'Lista Puestos Valorados'!$B$10:$BK$10,0),0))</f>
        <v>No relevante</v>
      </c>
      <c r="CA168" s="26">
        <f>+HLOOKUP(BZ168,Sistema_Puntos!$Q$5:$Y$43,'Auxiliar General'!BV$5,FALSE)</f>
        <v>0</v>
      </c>
      <c r="CB168" s="26" t="str">
        <f>+IF(VLOOKUP($B168,'Lista Puestos Valorados'!$B$11:$BK$510,MATCH('Auxiliar General'!BV$4,'Lista Puestos Valorados'!$B$10:$BK$10,0),0)="","No relevante",VLOOKUP($B168,'Lista Puestos Valorados'!$B$11:$BK$510,MATCH('Auxiliar General'!BV$4,'Lista Puestos Valorados'!$B$10:$BK$10,0),0))</f>
        <v>No relevante</v>
      </c>
      <c r="CC168" s="26">
        <f>+HLOOKUP(CB168,Sistema_Puntos!$Q$5:$Y$43,'Auxiliar General'!BX$5,FALSE)</f>
        <v>0</v>
      </c>
      <c r="CD168" s="26" t="str">
        <f>+IF(VLOOKUP($B168,'Lista Puestos Valorados'!$B$11:$BK$510,MATCH('Auxiliar General'!BX$4,'Lista Puestos Valorados'!$B$10:$BK$10,0),0)="","No relevante",VLOOKUP($B168,'Lista Puestos Valorados'!$B$11:$BK$510,MATCH('Auxiliar General'!BX$4,'Lista Puestos Valorados'!$B$10:$BK$10,0),0))</f>
        <v>No relevante</v>
      </c>
      <c r="CE168" s="26">
        <f>+HLOOKUP(CD168,Sistema_Puntos!$Q$5:$Y$43,'Auxiliar General'!BZ$5,FALSE)</f>
        <v>0</v>
      </c>
      <c r="CF168" s="26" t="str">
        <f>+IF(VLOOKUP($B168,'Lista Puestos Valorados'!$B$11:$BK$510,MATCH('Auxiliar General'!BZ$4,'Lista Puestos Valorados'!$B$10:$BK$10,0),0)="","No relevante",VLOOKUP($B168,'Lista Puestos Valorados'!$B$11:$BK$510,MATCH('Auxiliar General'!BZ$4,'Lista Puestos Valorados'!$B$10:$BK$10,0),0))</f>
        <v>No relevante</v>
      </c>
      <c r="CG168" s="26">
        <f>+HLOOKUP(CF168,Sistema_Puntos!$Q$5:$Y$43,'Auxiliar General'!CB$5,FALSE)</f>
        <v>0</v>
      </c>
      <c r="CH168" s="29"/>
      <c r="CI168" s="29"/>
    </row>
    <row r="169" spans="2:87" ht="17.55" customHeight="1">
      <c r="B169" s="26">
        <f>+'Listado de Puestos'!B169</f>
        <v>159</v>
      </c>
      <c r="C169" s="26" t="str">
        <f>+IF('Lista Puestos Valorados'!C169="","",'Lista Puestos Valorados'!C169)</f>
        <v/>
      </c>
      <c r="D169" s="26" t="str">
        <f>+IF('Lista Puestos Valorados'!D169="","",'Lista Puestos Valorados'!D169)</f>
        <v/>
      </c>
      <c r="E169" s="26" t="str">
        <f>+IF('Lista Puestos Valorados'!E169="","",'Lista Puestos Valorados'!E169)</f>
        <v/>
      </c>
      <c r="F169" s="26" t="str">
        <f>+IF('Lista Puestos Valorados'!F169="","",'Lista Puestos Valorados'!F169)</f>
        <v/>
      </c>
      <c r="G169" s="26" t="str">
        <f>+IF('Lista Puestos Valorados'!G169="","",'Lista Puestos Valorados'!G169)</f>
        <v/>
      </c>
      <c r="H169" s="26" t="str">
        <f>+IF('Lista Puestos Valorados'!H169="","",'Lista Puestos Valorados'!H169)</f>
        <v/>
      </c>
      <c r="I169" s="26" t="str">
        <f>+IF('Lista Puestos Valorados'!I169="","",'Lista Puestos Valorados'!I169)</f>
        <v/>
      </c>
      <c r="J169" s="118" t="e">
        <f t="array" ref="J169">+IF(L169="","",_xlfn.IFS(L169&lt;='Cortes de Agrupacion'!$F$15,'Cortes de Agrupacion'!$E$15,'Resultados General'!L169&lt;='Cortes de Agrupacion'!$F$14,'Cortes de Agrupacion'!$E$14,'Resultados General'!L169&lt;='Cortes de Agrupacion'!$F$13,'Cortes de Agrupacion'!$E$13,L169&lt;='Cortes de Agrupacion'!$F$12,'Cortes de Agrupacion'!$E$12,'Resultados General'!L169&lt;='Cortes de Agrupacion'!$F$11,'Cortes de Agrupacion'!$E$11,'Resultados General'!L169&lt;='Cortes de Agrupacion'!$F$10,'Cortes de Agrupacion'!$E$10,'Resultados General'!L169&lt;='Cortes de Agrupacion'!$F$9,'Cortes de Agrupacion'!$E$9,'Resultados General'!L169&lt;='Cortes de Agrupacion'!$F$8,'Cortes de Agrupacion'!$E$8,'Resultados General'!L169&lt;='Cortes de Agrupacion'!$F$7,'Cortes de Agrupacion'!$E$7,'Resultados General'!L169&lt;='Cortes de Agrupacion'!$F$6,'Cortes de Agrupacion'!$E$6))</f>
        <v>#VALUE!</v>
      </c>
      <c r="K169" s="118" t="str">
        <f t="shared" si="4"/>
        <v/>
      </c>
      <c r="L169" s="124" t="e">
        <f>#VALUE!</f>
        <v>#VALUE!</v>
      </c>
      <c r="M169" s="26" t="e">
        <f ca="1">+_xlfn.IFNA(VLOOKUP(C169,'Distribución de puestos'!$B$8:$I$507,8,0),"")</f>
        <v>#NAME?</v>
      </c>
      <c r="N169" s="26" t="str">
        <f>+IF(VLOOKUP($B169,'Lista Puestos Valorados'!$B$11:$BK$510,MATCH('Auxiliar General'!H$4,'Lista Puestos Valorados'!$B$10:$BK$10,0),0)="","No relevante",VLOOKUP($B169,'Lista Puestos Valorados'!$B$11:$BK$510,MATCH('Auxiliar General'!H$4,'Lista Puestos Valorados'!$B$10:$BK$10,0),0))</f>
        <v>No relevante</v>
      </c>
      <c r="O169" s="26">
        <f>+HLOOKUP(N169,Sistema_Puntos!$Q$5:$Y$43,'Auxiliar General'!J$5,FALSE)</f>
        <v>0</v>
      </c>
      <c r="P169" s="26" t="str">
        <f>+IF(VLOOKUP($B169,'Lista Puestos Valorados'!$B$11:$BK$510,MATCH('Auxiliar General'!J$4,'Lista Puestos Valorados'!$B$10:$BK$10,0),0)="","No relevante",VLOOKUP($B169,'Lista Puestos Valorados'!$B$11:$BK$510,MATCH('Auxiliar General'!J$4,'Lista Puestos Valorados'!$B$10:$BK$10,0),0))</f>
        <v>No relevante</v>
      </c>
      <c r="Q169" s="26">
        <f>+HLOOKUP(P169,Sistema_Puntos!$Q$5:$Y$43,'Auxiliar General'!L$5,FALSE)</f>
        <v>0</v>
      </c>
      <c r="R169" s="26" t="str">
        <f>+IF(VLOOKUP($B169,'Lista Puestos Valorados'!$B$11:$BK$510,MATCH('Auxiliar General'!L$4,'Lista Puestos Valorados'!$B$10:$BK$10,0),0)="","No relevante",VLOOKUP($B169,'Lista Puestos Valorados'!$B$11:$BK$510,MATCH('Auxiliar General'!L$4,'Lista Puestos Valorados'!$B$10:$BK$10,0),0))</f>
        <v>No relevante</v>
      </c>
      <c r="S169" s="26">
        <f>+HLOOKUP(R169,Sistema_Puntos!$Q$5:$Y$43,'Auxiliar General'!N$5,FALSE)</f>
        <v>0</v>
      </c>
      <c r="T169" s="26" t="str">
        <f>+IF(VLOOKUP($B169,'Lista Puestos Valorados'!$B$11:$BK$510,MATCH('Auxiliar General'!N$4,'Lista Puestos Valorados'!$B$10:$BK$10,0),0)="","No relevante",VLOOKUP($B169,'Lista Puestos Valorados'!$B$11:$BK$510,MATCH('Auxiliar General'!N$4,'Lista Puestos Valorados'!$B$10:$BK$10,0),0))</f>
        <v>No relevante</v>
      </c>
      <c r="U169" s="26">
        <f>+HLOOKUP(T169,Sistema_Puntos!$Q$5:$Y$43,'Auxiliar General'!P$5,FALSE)</f>
        <v>0</v>
      </c>
      <c r="V169" s="26" t="str">
        <f>+IF(VLOOKUP($B169,'Lista Puestos Valorados'!$B$11:$BK$510,MATCH('Auxiliar General'!P$4,'Lista Puestos Valorados'!$B$10:$BK$10,0),0)="","No relevante",VLOOKUP($B169,'Lista Puestos Valorados'!$B$11:$BK$510,MATCH('Auxiliar General'!P$4,'Lista Puestos Valorados'!$B$10:$BK$10,0),0))</f>
        <v>No relevante</v>
      </c>
      <c r="W169" s="26">
        <f>+HLOOKUP(V169,Sistema_Puntos!$Q$5:$Y$43,'Auxiliar General'!R$5,FALSE)</f>
        <v>0</v>
      </c>
      <c r="X169" s="26" t="str">
        <f>+IF(VLOOKUP($B169,'Lista Puestos Valorados'!$B$11:$BK$510,MATCH('Auxiliar General'!R$4,'Lista Puestos Valorados'!$B$10:$BK$10,0),0)="","No relevante",VLOOKUP($B169,'Lista Puestos Valorados'!$B$11:$BK$510,MATCH('Auxiliar General'!R$4,'Lista Puestos Valorados'!$B$10:$BK$10,0),0))</f>
        <v>No relevante</v>
      </c>
      <c r="Y169" s="26">
        <f>+HLOOKUP(X169,Sistema_Puntos!$Q$5:$Y$43,'Auxiliar General'!T$5,FALSE)</f>
        <v>0</v>
      </c>
      <c r="Z169" s="26" t="str">
        <f>+IF(VLOOKUP($B169,'Lista Puestos Valorados'!$B$11:$BK$510,MATCH('Auxiliar General'!T$4,'Lista Puestos Valorados'!$B$10:$BK$10,0),0)="","No relevante",VLOOKUP($B169,'Lista Puestos Valorados'!$B$11:$BK$510,MATCH('Auxiliar General'!T$4,'Lista Puestos Valorados'!$B$10:$BK$10,0),0))</f>
        <v>No relevante</v>
      </c>
      <c r="AA169" s="26">
        <f>+HLOOKUP(Z169,Sistema_Puntos!$Q$5:$Y$43,'Auxiliar General'!V$5,FALSE)</f>
        <v>0</v>
      </c>
      <c r="AB169" s="26" t="str">
        <f>+IF(VLOOKUP($B169,'Lista Puestos Valorados'!$B$11:$BK$510,MATCH('Auxiliar General'!V$4,'Lista Puestos Valorados'!$B$10:$BK$10,0),0)="","No relevante",VLOOKUP($B169,'Lista Puestos Valorados'!$B$11:$BK$510,MATCH('Auxiliar General'!V$4,'Lista Puestos Valorados'!$B$10:$BK$10,0),0))</f>
        <v>No relevante</v>
      </c>
      <c r="AC169" s="26">
        <f>+HLOOKUP(AB169,Sistema_Puntos!$Q$5:$Y$43,'Auxiliar General'!X$5,FALSE)</f>
        <v>0</v>
      </c>
      <c r="AD169" s="26" t="str">
        <f>+IF(VLOOKUP($B169,'Lista Puestos Valorados'!$B$11:$BK$510,MATCH('Auxiliar General'!X$4,'Lista Puestos Valorados'!$B$10:$BK$10,0),0)="","No relevante",VLOOKUP($B169,'Lista Puestos Valorados'!$B$11:$BK$510,MATCH('Auxiliar General'!X$4,'Lista Puestos Valorados'!$B$10:$BK$10,0),0))</f>
        <v>No relevante</v>
      </c>
      <c r="AE169" s="26">
        <f>+HLOOKUP(AD169,Sistema_Puntos!$Q$5:$Y$43,'Auxiliar General'!Z$5,FALSE)</f>
        <v>0</v>
      </c>
      <c r="AF169" s="26" t="str">
        <f>+IF(VLOOKUP($B169,'Lista Puestos Valorados'!$B$11:$BK$510,MATCH('Auxiliar General'!Z$4,'Lista Puestos Valorados'!$B$10:$BK$10,0),0)="","No relevante",VLOOKUP($B169,'Lista Puestos Valorados'!$B$11:$BK$510,MATCH('Auxiliar General'!Z$4,'Lista Puestos Valorados'!$B$10:$BK$10,0),0))</f>
        <v>No relevante</v>
      </c>
      <c r="AG169" s="26">
        <f>+HLOOKUP(AF169,Sistema_Puntos!$Q$5:$Y$43,'Auxiliar General'!AB$5,FALSE)</f>
        <v>0</v>
      </c>
      <c r="AH169" s="26" t="str">
        <f>+IF(VLOOKUP($B169,'Lista Puestos Valorados'!$B$11:$BK$510,MATCH('Auxiliar General'!AB$4,'Lista Puestos Valorados'!$B$10:$BK$10,0),0)="","No relevante",VLOOKUP($B169,'Lista Puestos Valorados'!$B$11:$BK$510,MATCH('Auxiliar General'!AB$4,'Lista Puestos Valorados'!$B$10:$BK$10,0),0))</f>
        <v>No relevante</v>
      </c>
      <c r="AI169" s="26">
        <f>+HLOOKUP(AH169,Sistema_Puntos!$Q$5:$Y$43,'Auxiliar General'!AD$5,FALSE)</f>
        <v>0</v>
      </c>
      <c r="AJ169" s="26" t="str">
        <f>+IF(VLOOKUP($B169,'Lista Puestos Valorados'!$B$11:$BK$510,MATCH('Auxiliar General'!AD$4,'Lista Puestos Valorados'!$B$10:$BK$10,0),0)="","No relevante",VLOOKUP($B169,'Lista Puestos Valorados'!$B$11:$BK$510,MATCH('Auxiliar General'!AD$4,'Lista Puestos Valorados'!$B$10:$BK$10,0),0))</f>
        <v>No relevante</v>
      </c>
      <c r="AK169" s="26">
        <f>+HLOOKUP(AJ169,Sistema_Puntos!$Q$5:$Y$43,'Auxiliar General'!AF$5,FALSE)</f>
        <v>0</v>
      </c>
      <c r="AL169" s="26" t="str">
        <f>+IF(VLOOKUP($B169,'Lista Puestos Valorados'!$B$11:$BK$510,MATCH('Auxiliar General'!AF$4,'Lista Puestos Valorados'!$B$10:$BK$10,0),0)="","No relevante",VLOOKUP($B169,'Lista Puestos Valorados'!$B$11:$BK$510,MATCH('Auxiliar General'!AF$4,'Lista Puestos Valorados'!$B$10:$BK$10,0),0))</f>
        <v>No relevante</v>
      </c>
      <c r="AM169" s="26">
        <f>+HLOOKUP(AL169,Sistema_Puntos!$Q$5:$Y$43,'Auxiliar General'!AH$5,FALSE)</f>
        <v>0</v>
      </c>
      <c r="AN169" s="26" t="str">
        <f>+IF(VLOOKUP($B169,'Lista Puestos Valorados'!$B$11:$BK$510,MATCH('Auxiliar General'!AH$4,'Lista Puestos Valorados'!$B$10:$BK$10,0),0)="","No relevante",VLOOKUP($B169,'Lista Puestos Valorados'!$B$11:$BK$510,MATCH('Auxiliar General'!AH$4,'Lista Puestos Valorados'!$B$10:$BK$10,0),0))</f>
        <v>No relevante</v>
      </c>
      <c r="AO169" s="26">
        <f>+HLOOKUP(AN169,Sistema_Puntos!$Q$5:$Y$43,'Auxiliar General'!AJ$5,FALSE)</f>
        <v>0</v>
      </c>
      <c r="AP169" s="26" t="str">
        <f>+IF(VLOOKUP($B169,'Lista Puestos Valorados'!$B$11:$BK$510,MATCH('Auxiliar General'!AJ$4,'Lista Puestos Valorados'!$B$10:$BK$10,0),0)="","No relevante",VLOOKUP($B169,'Lista Puestos Valorados'!$B$11:$BK$510,MATCH('Auxiliar General'!AJ$4,'Lista Puestos Valorados'!$B$10:$BK$10,0),0))</f>
        <v>No relevante</v>
      </c>
      <c r="AQ169" s="26">
        <f>+HLOOKUP(AP169,Sistema_Puntos!$Q$5:$Y$43,'Auxiliar General'!AL$5,FALSE)</f>
        <v>0</v>
      </c>
      <c r="AR169" s="26" t="str">
        <f>+IF(VLOOKUP($B169,'Lista Puestos Valorados'!$B$11:$BK$510,MATCH('Auxiliar General'!AL$4,'Lista Puestos Valorados'!$B$10:$BK$10,0),0)="","No relevante",VLOOKUP($B169,'Lista Puestos Valorados'!$B$11:$BK$510,MATCH('Auxiliar General'!AL$4,'Lista Puestos Valorados'!$B$10:$BK$10,0),0))</f>
        <v>No relevante</v>
      </c>
      <c r="AS169" s="26">
        <f>+HLOOKUP(AR169,Sistema_Puntos!$Q$5:$Y$43,'Auxiliar General'!AN$5,FALSE)</f>
        <v>0</v>
      </c>
      <c r="AT169" s="26" t="str">
        <f>+IF(VLOOKUP($B169,'Lista Puestos Valorados'!$B$11:$BK$510,MATCH('Auxiliar General'!AN$4,'Lista Puestos Valorados'!$B$10:$BK$10,0),0)="","No relevante",VLOOKUP($B169,'Lista Puestos Valorados'!$B$11:$BK$510,MATCH('Auxiliar General'!AN$4,'Lista Puestos Valorados'!$B$10:$BK$10,0),0))</f>
        <v>No relevante</v>
      </c>
      <c r="AU169" s="26">
        <f>+HLOOKUP(AT169,Sistema_Puntos!$Q$5:$Y$43,'Auxiliar General'!AP$5,FALSE)</f>
        <v>0</v>
      </c>
      <c r="AV169" s="26" t="str">
        <f>+IF(VLOOKUP($B169,'Lista Puestos Valorados'!$B$11:$BK$510,MATCH('Auxiliar General'!AP$4,'Lista Puestos Valorados'!$B$10:$BK$10,0),0)="","No relevante",VLOOKUP($B169,'Lista Puestos Valorados'!$B$11:$BK$510,MATCH('Auxiliar General'!AP$4,'Lista Puestos Valorados'!$B$10:$BK$10,0),0))</f>
        <v>No relevante</v>
      </c>
      <c r="AW169" s="26">
        <f>+HLOOKUP(AV169,Sistema_Puntos!$Q$5:$Y$43,'Auxiliar General'!AR$5,FALSE)</f>
        <v>0</v>
      </c>
      <c r="AX169" s="26" t="str">
        <f>+IF(VLOOKUP($B169,'Lista Puestos Valorados'!$B$11:$BK$510,MATCH('Auxiliar General'!AR$4,'Lista Puestos Valorados'!$B$10:$BK$10,0),0)="","No relevante",VLOOKUP($B169,'Lista Puestos Valorados'!$B$11:$BK$510,MATCH('Auxiliar General'!AR$4,'Lista Puestos Valorados'!$B$10:$BK$10,0),0))</f>
        <v>No relevante</v>
      </c>
      <c r="AY169" s="26">
        <f>+HLOOKUP(AX169,Sistema_Puntos!$Q$5:$Y$43,'Auxiliar General'!AT$5,FALSE)</f>
        <v>0</v>
      </c>
      <c r="AZ169" s="26" t="str">
        <f>+IF(VLOOKUP($B169,'Lista Puestos Valorados'!$B$11:$BK$510,MATCH('Auxiliar General'!AT$4,'Lista Puestos Valorados'!$B$10:$BK$10,0),0)="","No relevante",VLOOKUP($B169,'Lista Puestos Valorados'!$B$11:$BK$510,MATCH('Auxiliar General'!AT$4,'Lista Puestos Valorados'!$B$10:$BK$10,0),0))</f>
        <v>No relevante</v>
      </c>
      <c r="BA169" s="26">
        <f>+HLOOKUP(AZ169,Sistema_Puntos!$Q$5:$Y$43,'Auxiliar General'!AV$5,FALSE)</f>
        <v>0</v>
      </c>
      <c r="BB169" s="26" t="str">
        <f>+IF(VLOOKUP($B169,'Lista Puestos Valorados'!$B$11:$BK$510,MATCH('Auxiliar General'!AV$4,'Lista Puestos Valorados'!$B$10:$BK$10,0),0)="","No relevante",VLOOKUP($B169,'Lista Puestos Valorados'!$B$11:$BK$510,MATCH('Auxiliar General'!AV$4,'Lista Puestos Valorados'!$B$10:$BK$10,0),0))</f>
        <v>No relevante</v>
      </c>
      <c r="BC169" s="26">
        <f>+HLOOKUP(BB169,Sistema_Puntos!$Q$5:$Y$43,'Auxiliar General'!AX$5,FALSE)</f>
        <v>0</v>
      </c>
      <c r="BD169" s="26" t="str">
        <f>+IF(VLOOKUP($B169,'Lista Puestos Valorados'!$B$11:$BK$510,MATCH('Auxiliar General'!AX$4,'Lista Puestos Valorados'!$B$10:$BK$10,0),0)="","No relevante",VLOOKUP($B169,'Lista Puestos Valorados'!$B$11:$BK$510,MATCH('Auxiliar General'!AX$4,'Lista Puestos Valorados'!$B$10:$BK$10,0),0))</f>
        <v>No relevante</v>
      </c>
      <c r="BE169" s="26">
        <f>+HLOOKUP(BD169,Sistema_Puntos!$Q$5:$Y$43,'Auxiliar General'!AZ$5,FALSE)</f>
        <v>0</v>
      </c>
      <c r="BF169" s="26" t="str">
        <f>+IF(VLOOKUP($B169,'Lista Puestos Valorados'!$B$11:$BK$510,MATCH('Auxiliar General'!AZ$4,'Lista Puestos Valorados'!$B$10:$BK$10,0),0)="","No relevante",VLOOKUP($B169,'Lista Puestos Valorados'!$B$11:$BK$510,MATCH('Auxiliar General'!AZ$4,'Lista Puestos Valorados'!$B$10:$BK$10,0),0))</f>
        <v>No relevante</v>
      </c>
      <c r="BG169" s="26">
        <f>+HLOOKUP(BF169,Sistema_Puntos!$Q$5:$Y$43,'Auxiliar General'!BB$5,FALSE)</f>
        <v>0</v>
      </c>
      <c r="BH169" s="26" t="str">
        <f>+IF(VLOOKUP($B169,'Lista Puestos Valorados'!$B$11:$BK$510,MATCH('Auxiliar General'!BB$4,'Lista Puestos Valorados'!$B$10:$BK$10,0),0)="","No relevante",VLOOKUP($B169,'Lista Puestos Valorados'!$B$11:$BK$510,MATCH('Auxiliar General'!BB$4,'Lista Puestos Valorados'!$B$10:$BK$10,0),0))</f>
        <v>No relevante</v>
      </c>
      <c r="BI169" s="26">
        <f>+HLOOKUP(BH169,Sistema_Puntos!$Q$5:$Y$43,'Auxiliar General'!BD$5,FALSE)</f>
        <v>0</v>
      </c>
      <c r="BJ169" s="26" t="str">
        <f>+IF(VLOOKUP($B169,'Lista Puestos Valorados'!$B$11:$BK$510,MATCH('Auxiliar General'!BD$4,'Lista Puestos Valorados'!$B$10:$BK$10,0),0)="","No relevante",VLOOKUP($B169,'Lista Puestos Valorados'!$B$11:$BK$510,MATCH('Auxiliar General'!BD$4,'Lista Puestos Valorados'!$B$10:$BK$10,0),0))</f>
        <v>No relevante</v>
      </c>
      <c r="BK169" s="26">
        <f>+HLOOKUP(BJ169,Sistema_Puntos!$Q$5:$Y$43,'Auxiliar General'!BF$5,FALSE)</f>
        <v>0</v>
      </c>
      <c r="BL169" s="26" t="str">
        <f>+IF(VLOOKUP($B169,'Lista Puestos Valorados'!$B$11:$BK$510,MATCH('Auxiliar General'!BF$4,'Lista Puestos Valorados'!$B$10:$BK$10,0),0)="","No relevante",VLOOKUP($B169,'Lista Puestos Valorados'!$B$11:$BK$510,MATCH('Auxiliar General'!BF$4,'Lista Puestos Valorados'!$B$10:$BK$10,0),0))</f>
        <v>No relevante</v>
      </c>
      <c r="BM169" s="26">
        <f>+HLOOKUP(BL169,Sistema_Puntos!$Q$5:$Y$43,'Auxiliar General'!BH$5,FALSE)</f>
        <v>0</v>
      </c>
      <c r="BN169" s="26" t="str">
        <f>+IF(VLOOKUP($B169,'Lista Puestos Valorados'!$B$11:$BK$510,MATCH('Auxiliar General'!BH$4,'Lista Puestos Valorados'!$B$10:$BK$10,0),0)="","No relevante",VLOOKUP($B169,'Lista Puestos Valorados'!$B$11:$BK$510,MATCH('Auxiliar General'!BH$4,'Lista Puestos Valorados'!$B$10:$BK$10,0),0))</f>
        <v>No relevante</v>
      </c>
      <c r="BO169" s="26">
        <f>+HLOOKUP(BN169,Sistema_Puntos!$Q$5:$Y$43,'Auxiliar General'!BJ$5,FALSE)</f>
        <v>0</v>
      </c>
      <c r="BP169" s="26" t="str">
        <f>+IF(VLOOKUP($B169,'Lista Puestos Valorados'!$B$11:$BK$510,MATCH('Auxiliar General'!BJ$4,'Lista Puestos Valorados'!$B$10:$BK$10,0),0)="","No relevante",VLOOKUP($B169,'Lista Puestos Valorados'!$B$11:$BK$510,MATCH('Auxiliar General'!BJ$4,'Lista Puestos Valorados'!$B$10:$BK$10,0),0))</f>
        <v>No relevante</v>
      </c>
      <c r="BQ169" s="26">
        <f>+HLOOKUP(BP169,Sistema_Puntos!$Q$5:$Y$43,'Auxiliar General'!BL$5,FALSE)</f>
        <v>0</v>
      </c>
      <c r="BR169" s="26" t="str">
        <f>+IF(VLOOKUP($B169,'Lista Puestos Valorados'!$B$11:$BK$510,MATCH('Auxiliar General'!BL$4,'Lista Puestos Valorados'!$B$10:$BK$10,0),0)="","No relevante",VLOOKUP($B169,'Lista Puestos Valorados'!$B$11:$BK$510,MATCH('Auxiliar General'!BL$4,'Lista Puestos Valorados'!$B$10:$BK$10,0),0))</f>
        <v>No relevante</v>
      </c>
      <c r="BS169" s="26">
        <f>+HLOOKUP(BR169,Sistema_Puntos!$Q$5:$Y$43,'Auxiliar General'!BN$5,FALSE)</f>
        <v>0</v>
      </c>
      <c r="BT169" s="26" t="str">
        <f>+IF(VLOOKUP($B169,'Lista Puestos Valorados'!$B$11:$BK$510,MATCH('Auxiliar General'!BN$4,'Lista Puestos Valorados'!$B$10:$BK$10,0),0)="","No relevante",VLOOKUP($B169,'Lista Puestos Valorados'!$B$11:$BK$510,MATCH('Auxiliar General'!BN$4,'Lista Puestos Valorados'!$B$10:$BK$10,0),0))</f>
        <v>No relevante</v>
      </c>
      <c r="BU169" s="26">
        <f>+HLOOKUP(BT169,Sistema_Puntos!$Q$5:$Y$43,'Auxiliar General'!BP$5,FALSE)</f>
        <v>0</v>
      </c>
      <c r="BV169" s="26" t="str">
        <f>+IF(VLOOKUP($B169,'Lista Puestos Valorados'!$B$11:$BK$510,MATCH('Auxiliar General'!BP$4,'Lista Puestos Valorados'!$B$10:$BK$10,0),0)="","No relevante",VLOOKUP($B169,'Lista Puestos Valorados'!$B$11:$BK$510,MATCH('Auxiliar General'!BP$4,'Lista Puestos Valorados'!$B$10:$BK$10,0),0))</f>
        <v>No relevante</v>
      </c>
      <c r="BW169" s="26">
        <f>+HLOOKUP(BV169,Sistema_Puntos!$Q$5:$Y$43,'Auxiliar General'!BR$5,FALSE)</f>
        <v>0</v>
      </c>
      <c r="BX169" s="26" t="str">
        <f>+IF(VLOOKUP($B169,'Lista Puestos Valorados'!$B$11:$BK$510,MATCH('Auxiliar General'!BR$4,'Lista Puestos Valorados'!$B$10:$BK$10,0),0)="","No relevante",VLOOKUP($B169,'Lista Puestos Valorados'!$B$11:$BK$510,MATCH('Auxiliar General'!BR$4,'Lista Puestos Valorados'!$B$10:$BK$10,0),0))</f>
        <v>No relevante</v>
      </c>
      <c r="BY169" s="26">
        <f>+HLOOKUP(BX169,Sistema_Puntos!$Q$5:$Y$43,'Auxiliar General'!BT$5,FALSE)</f>
        <v>0</v>
      </c>
      <c r="BZ169" s="26" t="str">
        <f>+IF(VLOOKUP($B169,'Lista Puestos Valorados'!$B$11:$BK$510,MATCH('Auxiliar General'!BT$4,'Lista Puestos Valorados'!$B$10:$BK$10,0),0)="","No relevante",VLOOKUP($B169,'Lista Puestos Valorados'!$B$11:$BK$510,MATCH('Auxiliar General'!BT$4,'Lista Puestos Valorados'!$B$10:$BK$10,0),0))</f>
        <v>No relevante</v>
      </c>
      <c r="CA169" s="26">
        <f>+HLOOKUP(BZ169,Sistema_Puntos!$Q$5:$Y$43,'Auxiliar General'!BV$5,FALSE)</f>
        <v>0</v>
      </c>
      <c r="CB169" s="26" t="str">
        <f>+IF(VLOOKUP($B169,'Lista Puestos Valorados'!$B$11:$BK$510,MATCH('Auxiliar General'!BV$4,'Lista Puestos Valorados'!$B$10:$BK$10,0),0)="","No relevante",VLOOKUP($B169,'Lista Puestos Valorados'!$B$11:$BK$510,MATCH('Auxiliar General'!BV$4,'Lista Puestos Valorados'!$B$10:$BK$10,0),0))</f>
        <v>No relevante</v>
      </c>
      <c r="CC169" s="26">
        <f>+HLOOKUP(CB169,Sistema_Puntos!$Q$5:$Y$43,'Auxiliar General'!BX$5,FALSE)</f>
        <v>0</v>
      </c>
      <c r="CD169" s="26" t="str">
        <f>+IF(VLOOKUP($B169,'Lista Puestos Valorados'!$B$11:$BK$510,MATCH('Auxiliar General'!BX$4,'Lista Puestos Valorados'!$B$10:$BK$10,0),0)="","No relevante",VLOOKUP($B169,'Lista Puestos Valorados'!$B$11:$BK$510,MATCH('Auxiliar General'!BX$4,'Lista Puestos Valorados'!$B$10:$BK$10,0),0))</f>
        <v>No relevante</v>
      </c>
      <c r="CE169" s="26">
        <f>+HLOOKUP(CD169,Sistema_Puntos!$Q$5:$Y$43,'Auxiliar General'!BZ$5,FALSE)</f>
        <v>0</v>
      </c>
      <c r="CF169" s="26" t="str">
        <f>+IF(VLOOKUP($B169,'Lista Puestos Valorados'!$B$11:$BK$510,MATCH('Auxiliar General'!BZ$4,'Lista Puestos Valorados'!$B$10:$BK$10,0),0)="","No relevante",VLOOKUP($B169,'Lista Puestos Valorados'!$B$11:$BK$510,MATCH('Auxiliar General'!BZ$4,'Lista Puestos Valorados'!$B$10:$BK$10,0),0))</f>
        <v>No relevante</v>
      </c>
      <c r="CG169" s="26">
        <f>+HLOOKUP(CF169,Sistema_Puntos!$Q$5:$Y$43,'Auxiliar General'!CB$5,FALSE)</f>
        <v>0</v>
      </c>
      <c r="CH169" s="29"/>
      <c r="CI169" s="29"/>
    </row>
    <row r="170" spans="2:87" ht="17.55" customHeight="1">
      <c r="B170" s="26">
        <f>+'Listado de Puestos'!B170</f>
        <v>160</v>
      </c>
      <c r="C170" s="26" t="str">
        <f>+IF('Lista Puestos Valorados'!C170="","",'Lista Puestos Valorados'!C170)</f>
        <v/>
      </c>
      <c r="D170" s="26" t="str">
        <f>+IF('Lista Puestos Valorados'!D170="","",'Lista Puestos Valorados'!D170)</f>
        <v/>
      </c>
      <c r="E170" s="26" t="str">
        <f>+IF('Lista Puestos Valorados'!E170="","",'Lista Puestos Valorados'!E170)</f>
        <v/>
      </c>
      <c r="F170" s="26" t="str">
        <f>+IF('Lista Puestos Valorados'!F170="","",'Lista Puestos Valorados'!F170)</f>
        <v/>
      </c>
      <c r="G170" s="26" t="str">
        <f>+IF('Lista Puestos Valorados'!G170="","",'Lista Puestos Valorados'!G170)</f>
        <v/>
      </c>
      <c r="H170" s="26" t="str">
        <f>+IF('Lista Puestos Valorados'!H170="","",'Lista Puestos Valorados'!H170)</f>
        <v/>
      </c>
      <c r="I170" s="26" t="str">
        <f>+IF('Lista Puestos Valorados'!I170="","",'Lista Puestos Valorados'!I170)</f>
        <v/>
      </c>
      <c r="J170" s="118" t="e">
        <f t="array" ref="J170">+IF(L170="","",_xlfn.IFS(L170&lt;='Cortes de Agrupacion'!$F$15,'Cortes de Agrupacion'!$E$15,'Resultados General'!L170&lt;='Cortes de Agrupacion'!$F$14,'Cortes de Agrupacion'!$E$14,'Resultados General'!L170&lt;='Cortes de Agrupacion'!$F$13,'Cortes de Agrupacion'!$E$13,L170&lt;='Cortes de Agrupacion'!$F$12,'Cortes de Agrupacion'!$E$12,'Resultados General'!L170&lt;='Cortes de Agrupacion'!$F$11,'Cortes de Agrupacion'!$E$11,'Resultados General'!L170&lt;='Cortes de Agrupacion'!$F$10,'Cortes de Agrupacion'!$E$10,'Resultados General'!L170&lt;='Cortes de Agrupacion'!$F$9,'Cortes de Agrupacion'!$E$9,'Resultados General'!L170&lt;='Cortes de Agrupacion'!$F$8,'Cortes de Agrupacion'!$E$8,'Resultados General'!L170&lt;='Cortes de Agrupacion'!$F$7,'Cortes de Agrupacion'!$E$7,'Resultados General'!L170&lt;='Cortes de Agrupacion'!$F$6,'Cortes de Agrupacion'!$E$6))</f>
        <v>#VALUE!</v>
      </c>
      <c r="K170" s="118" t="str">
        <f t="shared" si="4"/>
        <v/>
      </c>
      <c r="L170" s="124" t="e">
        <f>#VALUE!</f>
        <v>#VALUE!</v>
      </c>
      <c r="M170" s="26" t="e">
        <f ca="1">+_xlfn.IFNA(VLOOKUP(C170,'Distribución de puestos'!$B$8:$I$507,8,0),"")</f>
        <v>#NAME?</v>
      </c>
      <c r="N170" s="26" t="str">
        <f>+IF(VLOOKUP($B170,'Lista Puestos Valorados'!$B$11:$BK$510,MATCH('Auxiliar General'!H$4,'Lista Puestos Valorados'!$B$10:$BK$10,0),0)="","No relevante",VLOOKUP($B170,'Lista Puestos Valorados'!$B$11:$BK$510,MATCH('Auxiliar General'!H$4,'Lista Puestos Valorados'!$B$10:$BK$10,0),0))</f>
        <v>No relevante</v>
      </c>
      <c r="O170" s="26">
        <f>+HLOOKUP(N170,Sistema_Puntos!$Q$5:$Y$43,'Auxiliar General'!J$5,FALSE)</f>
        <v>0</v>
      </c>
      <c r="P170" s="26" t="str">
        <f>+IF(VLOOKUP($B170,'Lista Puestos Valorados'!$B$11:$BK$510,MATCH('Auxiliar General'!J$4,'Lista Puestos Valorados'!$B$10:$BK$10,0),0)="","No relevante",VLOOKUP($B170,'Lista Puestos Valorados'!$B$11:$BK$510,MATCH('Auxiliar General'!J$4,'Lista Puestos Valorados'!$B$10:$BK$10,0),0))</f>
        <v>No relevante</v>
      </c>
      <c r="Q170" s="26">
        <f>+HLOOKUP(P170,Sistema_Puntos!$Q$5:$Y$43,'Auxiliar General'!L$5,FALSE)</f>
        <v>0</v>
      </c>
      <c r="R170" s="26" t="str">
        <f>+IF(VLOOKUP($B170,'Lista Puestos Valorados'!$B$11:$BK$510,MATCH('Auxiliar General'!L$4,'Lista Puestos Valorados'!$B$10:$BK$10,0),0)="","No relevante",VLOOKUP($B170,'Lista Puestos Valorados'!$B$11:$BK$510,MATCH('Auxiliar General'!L$4,'Lista Puestos Valorados'!$B$10:$BK$10,0),0))</f>
        <v>No relevante</v>
      </c>
      <c r="S170" s="26">
        <f>+HLOOKUP(R170,Sistema_Puntos!$Q$5:$Y$43,'Auxiliar General'!N$5,FALSE)</f>
        <v>0</v>
      </c>
      <c r="T170" s="26" t="str">
        <f>+IF(VLOOKUP($B170,'Lista Puestos Valorados'!$B$11:$BK$510,MATCH('Auxiliar General'!N$4,'Lista Puestos Valorados'!$B$10:$BK$10,0),0)="","No relevante",VLOOKUP($B170,'Lista Puestos Valorados'!$B$11:$BK$510,MATCH('Auxiliar General'!N$4,'Lista Puestos Valorados'!$B$10:$BK$10,0),0))</f>
        <v>No relevante</v>
      </c>
      <c r="U170" s="26">
        <f>+HLOOKUP(T170,Sistema_Puntos!$Q$5:$Y$43,'Auxiliar General'!P$5,FALSE)</f>
        <v>0</v>
      </c>
      <c r="V170" s="26" t="str">
        <f>+IF(VLOOKUP($B170,'Lista Puestos Valorados'!$B$11:$BK$510,MATCH('Auxiliar General'!P$4,'Lista Puestos Valorados'!$B$10:$BK$10,0),0)="","No relevante",VLOOKUP($B170,'Lista Puestos Valorados'!$B$11:$BK$510,MATCH('Auxiliar General'!P$4,'Lista Puestos Valorados'!$B$10:$BK$10,0),0))</f>
        <v>No relevante</v>
      </c>
      <c r="W170" s="26">
        <f>+HLOOKUP(V170,Sistema_Puntos!$Q$5:$Y$43,'Auxiliar General'!R$5,FALSE)</f>
        <v>0</v>
      </c>
      <c r="X170" s="26" t="str">
        <f>+IF(VLOOKUP($B170,'Lista Puestos Valorados'!$B$11:$BK$510,MATCH('Auxiliar General'!R$4,'Lista Puestos Valorados'!$B$10:$BK$10,0),0)="","No relevante",VLOOKUP($B170,'Lista Puestos Valorados'!$B$11:$BK$510,MATCH('Auxiliar General'!R$4,'Lista Puestos Valorados'!$B$10:$BK$10,0),0))</f>
        <v>No relevante</v>
      </c>
      <c r="Y170" s="26">
        <f>+HLOOKUP(X170,Sistema_Puntos!$Q$5:$Y$43,'Auxiliar General'!T$5,FALSE)</f>
        <v>0</v>
      </c>
      <c r="Z170" s="26" t="str">
        <f>+IF(VLOOKUP($B170,'Lista Puestos Valorados'!$B$11:$BK$510,MATCH('Auxiliar General'!T$4,'Lista Puestos Valorados'!$B$10:$BK$10,0),0)="","No relevante",VLOOKUP($B170,'Lista Puestos Valorados'!$B$11:$BK$510,MATCH('Auxiliar General'!T$4,'Lista Puestos Valorados'!$B$10:$BK$10,0),0))</f>
        <v>No relevante</v>
      </c>
      <c r="AA170" s="26">
        <f>+HLOOKUP(Z170,Sistema_Puntos!$Q$5:$Y$43,'Auxiliar General'!V$5,FALSE)</f>
        <v>0</v>
      </c>
      <c r="AB170" s="26" t="str">
        <f>+IF(VLOOKUP($B170,'Lista Puestos Valorados'!$B$11:$BK$510,MATCH('Auxiliar General'!V$4,'Lista Puestos Valorados'!$B$10:$BK$10,0),0)="","No relevante",VLOOKUP($B170,'Lista Puestos Valorados'!$B$11:$BK$510,MATCH('Auxiliar General'!V$4,'Lista Puestos Valorados'!$B$10:$BK$10,0),0))</f>
        <v>No relevante</v>
      </c>
      <c r="AC170" s="26">
        <f>+HLOOKUP(AB170,Sistema_Puntos!$Q$5:$Y$43,'Auxiliar General'!X$5,FALSE)</f>
        <v>0</v>
      </c>
      <c r="AD170" s="26" t="str">
        <f>+IF(VLOOKUP($B170,'Lista Puestos Valorados'!$B$11:$BK$510,MATCH('Auxiliar General'!X$4,'Lista Puestos Valorados'!$B$10:$BK$10,0),0)="","No relevante",VLOOKUP($B170,'Lista Puestos Valorados'!$B$11:$BK$510,MATCH('Auxiliar General'!X$4,'Lista Puestos Valorados'!$B$10:$BK$10,0),0))</f>
        <v>No relevante</v>
      </c>
      <c r="AE170" s="26">
        <f>+HLOOKUP(AD170,Sistema_Puntos!$Q$5:$Y$43,'Auxiliar General'!Z$5,FALSE)</f>
        <v>0</v>
      </c>
      <c r="AF170" s="26" t="str">
        <f>+IF(VLOOKUP($B170,'Lista Puestos Valorados'!$B$11:$BK$510,MATCH('Auxiliar General'!Z$4,'Lista Puestos Valorados'!$B$10:$BK$10,0),0)="","No relevante",VLOOKUP($B170,'Lista Puestos Valorados'!$B$11:$BK$510,MATCH('Auxiliar General'!Z$4,'Lista Puestos Valorados'!$B$10:$BK$10,0),0))</f>
        <v>No relevante</v>
      </c>
      <c r="AG170" s="26">
        <f>+HLOOKUP(AF170,Sistema_Puntos!$Q$5:$Y$43,'Auxiliar General'!AB$5,FALSE)</f>
        <v>0</v>
      </c>
      <c r="AH170" s="26" t="str">
        <f>+IF(VLOOKUP($B170,'Lista Puestos Valorados'!$B$11:$BK$510,MATCH('Auxiliar General'!AB$4,'Lista Puestos Valorados'!$B$10:$BK$10,0),0)="","No relevante",VLOOKUP($B170,'Lista Puestos Valorados'!$B$11:$BK$510,MATCH('Auxiliar General'!AB$4,'Lista Puestos Valorados'!$B$10:$BK$10,0),0))</f>
        <v>No relevante</v>
      </c>
      <c r="AI170" s="26">
        <f>+HLOOKUP(AH170,Sistema_Puntos!$Q$5:$Y$43,'Auxiliar General'!AD$5,FALSE)</f>
        <v>0</v>
      </c>
      <c r="AJ170" s="26" t="str">
        <f>+IF(VLOOKUP($B170,'Lista Puestos Valorados'!$B$11:$BK$510,MATCH('Auxiliar General'!AD$4,'Lista Puestos Valorados'!$B$10:$BK$10,0),0)="","No relevante",VLOOKUP($B170,'Lista Puestos Valorados'!$B$11:$BK$510,MATCH('Auxiliar General'!AD$4,'Lista Puestos Valorados'!$B$10:$BK$10,0),0))</f>
        <v>No relevante</v>
      </c>
      <c r="AK170" s="26">
        <f>+HLOOKUP(AJ170,Sistema_Puntos!$Q$5:$Y$43,'Auxiliar General'!AF$5,FALSE)</f>
        <v>0</v>
      </c>
      <c r="AL170" s="26" t="str">
        <f>+IF(VLOOKUP($B170,'Lista Puestos Valorados'!$B$11:$BK$510,MATCH('Auxiliar General'!AF$4,'Lista Puestos Valorados'!$B$10:$BK$10,0),0)="","No relevante",VLOOKUP($B170,'Lista Puestos Valorados'!$B$11:$BK$510,MATCH('Auxiliar General'!AF$4,'Lista Puestos Valorados'!$B$10:$BK$10,0),0))</f>
        <v>No relevante</v>
      </c>
      <c r="AM170" s="26">
        <f>+HLOOKUP(AL170,Sistema_Puntos!$Q$5:$Y$43,'Auxiliar General'!AH$5,FALSE)</f>
        <v>0</v>
      </c>
      <c r="AN170" s="26" t="str">
        <f>+IF(VLOOKUP($B170,'Lista Puestos Valorados'!$B$11:$BK$510,MATCH('Auxiliar General'!AH$4,'Lista Puestos Valorados'!$B$10:$BK$10,0),0)="","No relevante",VLOOKUP($B170,'Lista Puestos Valorados'!$B$11:$BK$510,MATCH('Auxiliar General'!AH$4,'Lista Puestos Valorados'!$B$10:$BK$10,0),0))</f>
        <v>No relevante</v>
      </c>
      <c r="AO170" s="26">
        <f>+HLOOKUP(AN170,Sistema_Puntos!$Q$5:$Y$43,'Auxiliar General'!AJ$5,FALSE)</f>
        <v>0</v>
      </c>
      <c r="AP170" s="26" t="str">
        <f>+IF(VLOOKUP($B170,'Lista Puestos Valorados'!$B$11:$BK$510,MATCH('Auxiliar General'!AJ$4,'Lista Puestos Valorados'!$B$10:$BK$10,0),0)="","No relevante",VLOOKUP($B170,'Lista Puestos Valorados'!$B$11:$BK$510,MATCH('Auxiliar General'!AJ$4,'Lista Puestos Valorados'!$B$10:$BK$10,0),0))</f>
        <v>No relevante</v>
      </c>
      <c r="AQ170" s="26">
        <f>+HLOOKUP(AP170,Sistema_Puntos!$Q$5:$Y$43,'Auxiliar General'!AL$5,FALSE)</f>
        <v>0</v>
      </c>
      <c r="AR170" s="26" t="str">
        <f>+IF(VLOOKUP($B170,'Lista Puestos Valorados'!$B$11:$BK$510,MATCH('Auxiliar General'!AL$4,'Lista Puestos Valorados'!$B$10:$BK$10,0),0)="","No relevante",VLOOKUP($B170,'Lista Puestos Valorados'!$B$11:$BK$510,MATCH('Auxiliar General'!AL$4,'Lista Puestos Valorados'!$B$10:$BK$10,0),0))</f>
        <v>No relevante</v>
      </c>
      <c r="AS170" s="26">
        <f>+HLOOKUP(AR170,Sistema_Puntos!$Q$5:$Y$43,'Auxiliar General'!AN$5,FALSE)</f>
        <v>0</v>
      </c>
      <c r="AT170" s="26" t="str">
        <f>+IF(VLOOKUP($B170,'Lista Puestos Valorados'!$B$11:$BK$510,MATCH('Auxiliar General'!AN$4,'Lista Puestos Valorados'!$B$10:$BK$10,0),0)="","No relevante",VLOOKUP($B170,'Lista Puestos Valorados'!$B$11:$BK$510,MATCH('Auxiliar General'!AN$4,'Lista Puestos Valorados'!$B$10:$BK$10,0),0))</f>
        <v>No relevante</v>
      </c>
      <c r="AU170" s="26">
        <f>+HLOOKUP(AT170,Sistema_Puntos!$Q$5:$Y$43,'Auxiliar General'!AP$5,FALSE)</f>
        <v>0</v>
      </c>
      <c r="AV170" s="26" t="str">
        <f>+IF(VLOOKUP($B170,'Lista Puestos Valorados'!$B$11:$BK$510,MATCH('Auxiliar General'!AP$4,'Lista Puestos Valorados'!$B$10:$BK$10,0),0)="","No relevante",VLOOKUP($B170,'Lista Puestos Valorados'!$B$11:$BK$510,MATCH('Auxiliar General'!AP$4,'Lista Puestos Valorados'!$B$10:$BK$10,0),0))</f>
        <v>No relevante</v>
      </c>
      <c r="AW170" s="26">
        <f>+HLOOKUP(AV170,Sistema_Puntos!$Q$5:$Y$43,'Auxiliar General'!AR$5,FALSE)</f>
        <v>0</v>
      </c>
      <c r="AX170" s="26" t="str">
        <f>+IF(VLOOKUP($B170,'Lista Puestos Valorados'!$B$11:$BK$510,MATCH('Auxiliar General'!AR$4,'Lista Puestos Valorados'!$B$10:$BK$10,0),0)="","No relevante",VLOOKUP($B170,'Lista Puestos Valorados'!$B$11:$BK$510,MATCH('Auxiliar General'!AR$4,'Lista Puestos Valorados'!$B$10:$BK$10,0),0))</f>
        <v>No relevante</v>
      </c>
      <c r="AY170" s="26">
        <f>+HLOOKUP(AX170,Sistema_Puntos!$Q$5:$Y$43,'Auxiliar General'!AT$5,FALSE)</f>
        <v>0</v>
      </c>
      <c r="AZ170" s="26" t="str">
        <f>+IF(VLOOKUP($B170,'Lista Puestos Valorados'!$B$11:$BK$510,MATCH('Auxiliar General'!AT$4,'Lista Puestos Valorados'!$B$10:$BK$10,0),0)="","No relevante",VLOOKUP($B170,'Lista Puestos Valorados'!$B$11:$BK$510,MATCH('Auxiliar General'!AT$4,'Lista Puestos Valorados'!$B$10:$BK$10,0),0))</f>
        <v>No relevante</v>
      </c>
      <c r="BA170" s="26">
        <f>+HLOOKUP(AZ170,Sistema_Puntos!$Q$5:$Y$43,'Auxiliar General'!AV$5,FALSE)</f>
        <v>0</v>
      </c>
      <c r="BB170" s="26" t="str">
        <f>+IF(VLOOKUP($B170,'Lista Puestos Valorados'!$B$11:$BK$510,MATCH('Auxiliar General'!AV$4,'Lista Puestos Valorados'!$B$10:$BK$10,0),0)="","No relevante",VLOOKUP($B170,'Lista Puestos Valorados'!$B$11:$BK$510,MATCH('Auxiliar General'!AV$4,'Lista Puestos Valorados'!$B$10:$BK$10,0),0))</f>
        <v>No relevante</v>
      </c>
      <c r="BC170" s="26">
        <f>+HLOOKUP(BB170,Sistema_Puntos!$Q$5:$Y$43,'Auxiliar General'!AX$5,FALSE)</f>
        <v>0</v>
      </c>
      <c r="BD170" s="26" t="str">
        <f>+IF(VLOOKUP($B170,'Lista Puestos Valorados'!$B$11:$BK$510,MATCH('Auxiliar General'!AX$4,'Lista Puestos Valorados'!$B$10:$BK$10,0),0)="","No relevante",VLOOKUP($B170,'Lista Puestos Valorados'!$B$11:$BK$510,MATCH('Auxiliar General'!AX$4,'Lista Puestos Valorados'!$B$10:$BK$10,0),0))</f>
        <v>No relevante</v>
      </c>
      <c r="BE170" s="26">
        <f>+HLOOKUP(BD170,Sistema_Puntos!$Q$5:$Y$43,'Auxiliar General'!AZ$5,FALSE)</f>
        <v>0</v>
      </c>
      <c r="BF170" s="26" t="str">
        <f>+IF(VLOOKUP($B170,'Lista Puestos Valorados'!$B$11:$BK$510,MATCH('Auxiliar General'!AZ$4,'Lista Puestos Valorados'!$B$10:$BK$10,0),0)="","No relevante",VLOOKUP($B170,'Lista Puestos Valorados'!$B$11:$BK$510,MATCH('Auxiliar General'!AZ$4,'Lista Puestos Valorados'!$B$10:$BK$10,0),0))</f>
        <v>No relevante</v>
      </c>
      <c r="BG170" s="26">
        <f>+HLOOKUP(BF170,Sistema_Puntos!$Q$5:$Y$43,'Auxiliar General'!BB$5,FALSE)</f>
        <v>0</v>
      </c>
      <c r="BH170" s="26" t="str">
        <f>+IF(VLOOKUP($B170,'Lista Puestos Valorados'!$B$11:$BK$510,MATCH('Auxiliar General'!BB$4,'Lista Puestos Valorados'!$B$10:$BK$10,0),0)="","No relevante",VLOOKUP($B170,'Lista Puestos Valorados'!$B$11:$BK$510,MATCH('Auxiliar General'!BB$4,'Lista Puestos Valorados'!$B$10:$BK$10,0),0))</f>
        <v>No relevante</v>
      </c>
      <c r="BI170" s="26">
        <f>+HLOOKUP(BH170,Sistema_Puntos!$Q$5:$Y$43,'Auxiliar General'!BD$5,FALSE)</f>
        <v>0</v>
      </c>
      <c r="BJ170" s="26" t="str">
        <f>+IF(VLOOKUP($B170,'Lista Puestos Valorados'!$B$11:$BK$510,MATCH('Auxiliar General'!BD$4,'Lista Puestos Valorados'!$B$10:$BK$10,0),0)="","No relevante",VLOOKUP($B170,'Lista Puestos Valorados'!$B$11:$BK$510,MATCH('Auxiliar General'!BD$4,'Lista Puestos Valorados'!$B$10:$BK$10,0),0))</f>
        <v>No relevante</v>
      </c>
      <c r="BK170" s="26">
        <f>+HLOOKUP(BJ170,Sistema_Puntos!$Q$5:$Y$43,'Auxiliar General'!BF$5,FALSE)</f>
        <v>0</v>
      </c>
      <c r="BL170" s="26" t="str">
        <f>+IF(VLOOKUP($B170,'Lista Puestos Valorados'!$B$11:$BK$510,MATCH('Auxiliar General'!BF$4,'Lista Puestos Valorados'!$B$10:$BK$10,0),0)="","No relevante",VLOOKUP($B170,'Lista Puestos Valorados'!$B$11:$BK$510,MATCH('Auxiliar General'!BF$4,'Lista Puestos Valorados'!$B$10:$BK$10,0),0))</f>
        <v>No relevante</v>
      </c>
      <c r="BM170" s="26">
        <f>+HLOOKUP(BL170,Sistema_Puntos!$Q$5:$Y$43,'Auxiliar General'!BH$5,FALSE)</f>
        <v>0</v>
      </c>
      <c r="BN170" s="26" t="str">
        <f>+IF(VLOOKUP($B170,'Lista Puestos Valorados'!$B$11:$BK$510,MATCH('Auxiliar General'!BH$4,'Lista Puestos Valorados'!$B$10:$BK$10,0),0)="","No relevante",VLOOKUP($B170,'Lista Puestos Valorados'!$B$11:$BK$510,MATCH('Auxiliar General'!BH$4,'Lista Puestos Valorados'!$B$10:$BK$10,0),0))</f>
        <v>No relevante</v>
      </c>
      <c r="BO170" s="26">
        <f>+HLOOKUP(BN170,Sistema_Puntos!$Q$5:$Y$43,'Auxiliar General'!BJ$5,FALSE)</f>
        <v>0</v>
      </c>
      <c r="BP170" s="26" t="str">
        <f>+IF(VLOOKUP($B170,'Lista Puestos Valorados'!$B$11:$BK$510,MATCH('Auxiliar General'!BJ$4,'Lista Puestos Valorados'!$B$10:$BK$10,0),0)="","No relevante",VLOOKUP($B170,'Lista Puestos Valorados'!$B$11:$BK$510,MATCH('Auxiliar General'!BJ$4,'Lista Puestos Valorados'!$B$10:$BK$10,0),0))</f>
        <v>No relevante</v>
      </c>
      <c r="BQ170" s="26">
        <f>+HLOOKUP(BP170,Sistema_Puntos!$Q$5:$Y$43,'Auxiliar General'!BL$5,FALSE)</f>
        <v>0</v>
      </c>
      <c r="BR170" s="26" t="str">
        <f>+IF(VLOOKUP($B170,'Lista Puestos Valorados'!$B$11:$BK$510,MATCH('Auxiliar General'!BL$4,'Lista Puestos Valorados'!$B$10:$BK$10,0),0)="","No relevante",VLOOKUP($B170,'Lista Puestos Valorados'!$B$11:$BK$510,MATCH('Auxiliar General'!BL$4,'Lista Puestos Valorados'!$B$10:$BK$10,0),0))</f>
        <v>No relevante</v>
      </c>
      <c r="BS170" s="26">
        <f>+HLOOKUP(BR170,Sistema_Puntos!$Q$5:$Y$43,'Auxiliar General'!BN$5,FALSE)</f>
        <v>0</v>
      </c>
      <c r="BT170" s="26" t="str">
        <f>+IF(VLOOKUP($B170,'Lista Puestos Valorados'!$B$11:$BK$510,MATCH('Auxiliar General'!BN$4,'Lista Puestos Valorados'!$B$10:$BK$10,0),0)="","No relevante",VLOOKUP($B170,'Lista Puestos Valorados'!$B$11:$BK$510,MATCH('Auxiliar General'!BN$4,'Lista Puestos Valorados'!$B$10:$BK$10,0),0))</f>
        <v>No relevante</v>
      </c>
      <c r="BU170" s="26">
        <f>+HLOOKUP(BT170,Sistema_Puntos!$Q$5:$Y$43,'Auxiliar General'!BP$5,FALSE)</f>
        <v>0</v>
      </c>
      <c r="BV170" s="26" t="str">
        <f>+IF(VLOOKUP($B170,'Lista Puestos Valorados'!$B$11:$BK$510,MATCH('Auxiliar General'!BP$4,'Lista Puestos Valorados'!$B$10:$BK$10,0),0)="","No relevante",VLOOKUP($B170,'Lista Puestos Valorados'!$B$11:$BK$510,MATCH('Auxiliar General'!BP$4,'Lista Puestos Valorados'!$B$10:$BK$10,0),0))</f>
        <v>No relevante</v>
      </c>
      <c r="BW170" s="26">
        <f>+HLOOKUP(BV170,Sistema_Puntos!$Q$5:$Y$43,'Auxiliar General'!BR$5,FALSE)</f>
        <v>0</v>
      </c>
      <c r="BX170" s="26" t="str">
        <f>+IF(VLOOKUP($B170,'Lista Puestos Valorados'!$B$11:$BK$510,MATCH('Auxiliar General'!BR$4,'Lista Puestos Valorados'!$B$10:$BK$10,0),0)="","No relevante",VLOOKUP($B170,'Lista Puestos Valorados'!$B$11:$BK$510,MATCH('Auxiliar General'!BR$4,'Lista Puestos Valorados'!$B$10:$BK$10,0),0))</f>
        <v>No relevante</v>
      </c>
      <c r="BY170" s="26">
        <f>+HLOOKUP(BX170,Sistema_Puntos!$Q$5:$Y$43,'Auxiliar General'!BT$5,FALSE)</f>
        <v>0</v>
      </c>
      <c r="BZ170" s="26" t="str">
        <f>+IF(VLOOKUP($B170,'Lista Puestos Valorados'!$B$11:$BK$510,MATCH('Auxiliar General'!BT$4,'Lista Puestos Valorados'!$B$10:$BK$10,0),0)="","No relevante",VLOOKUP($B170,'Lista Puestos Valorados'!$B$11:$BK$510,MATCH('Auxiliar General'!BT$4,'Lista Puestos Valorados'!$B$10:$BK$10,0),0))</f>
        <v>No relevante</v>
      </c>
      <c r="CA170" s="26">
        <f>+HLOOKUP(BZ170,Sistema_Puntos!$Q$5:$Y$43,'Auxiliar General'!BV$5,FALSE)</f>
        <v>0</v>
      </c>
      <c r="CB170" s="26" t="str">
        <f>+IF(VLOOKUP($B170,'Lista Puestos Valorados'!$B$11:$BK$510,MATCH('Auxiliar General'!BV$4,'Lista Puestos Valorados'!$B$10:$BK$10,0),0)="","No relevante",VLOOKUP($B170,'Lista Puestos Valorados'!$B$11:$BK$510,MATCH('Auxiliar General'!BV$4,'Lista Puestos Valorados'!$B$10:$BK$10,0),0))</f>
        <v>No relevante</v>
      </c>
      <c r="CC170" s="26">
        <f>+HLOOKUP(CB170,Sistema_Puntos!$Q$5:$Y$43,'Auxiliar General'!BX$5,FALSE)</f>
        <v>0</v>
      </c>
      <c r="CD170" s="26" t="str">
        <f>+IF(VLOOKUP($B170,'Lista Puestos Valorados'!$B$11:$BK$510,MATCH('Auxiliar General'!BX$4,'Lista Puestos Valorados'!$B$10:$BK$10,0),0)="","No relevante",VLOOKUP($B170,'Lista Puestos Valorados'!$B$11:$BK$510,MATCH('Auxiliar General'!BX$4,'Lista Puestos Valorados'!$B$10:$BK$10,0),0))</f>
        <v>No relevante</v>
      </c>
      <c r="CE170" s="26">
        <f>+HLOOKUP(CD170,Sistema_Puntos!$Q$5:$Y$43,'Auxiliar General'!BZ$5,FALSE)</f>
        <v>0</v>
      </c>
      <c r="CF170" s="26" t="str">
        <f>+IF(VLOOKUP($B170,'Lista Puestos Valorados'!$B$11:$BK$510,MATCH('Auxiliar General'!BZ$4,'Lista Puestos Valorados'!$B$10:$BK$10,0),0)="","No relevante",VLOOKUP($B170,'Lista Puestos Valorados'!$B$11:$BK$510,MATCH('Auxiliar General'!BZ$4,'Lista Puestos Valorados'!$B$10:$BK$10,0),0))</f>
        <v>No relevante</v>
      </c>
      <c r="CG170" s="26">
        <f>+HLOOKUP(CF170,Sistema_Puntos!$Q$5:$Y$43,'Auxiliar General'!CB$5,FALSE)</f>
        <v>0</v>
      </c>
      <c r="CH170" s="29"/>
      <c r="CI170" s="29"/>
    </row>
    <row r="171" spans="2:87" ht="17.55" customHeight="1">
      <c r="B171" s="26">
        <f>+'Listado de Puestos'!B171</f>
        <v>161</v>
      </c>
      <c r="C171" s="26" t="str">
        <f>+IF('Lista Puestos Valorados'!C171="","",'Lista Puestos Valorados'!C171)</f>
        <v/>
      </c>
      <c r="D171" s="26" t="str">
        <f>+IF('Lista Puestos Valorados'!D171="","",'Lista Puestos Valorados'!D171)</f>
        <v/>
      </c>
      <c r="E171" s="26" t="str">
        <f>+IF('Lista Puestos Valorados'!E171="","",'Lista Puestos Valorados'!E171)</f>
        <v/>
      </c>
      <c r="F171" s="26" t="str">
        <f>+IF('Lista Puestos Valorados'!F171="","",'Lista Puestos Valorados'!F171)</f>
        <v/>
      </c>
      <c r="G171" s="26" t="str">
        <f>+IF('Lista Puestos Valorados'!G171="","",'Lista Puestos Valorados'!G171)</f>
        <v/>
      </c>
      <c r="H171" s="26" t="str">
        <f>+IF('Lista Puestos Valorados'!H171="","",'Lista Puestos Valorados'!H171)</f>
        <v/>
      </c>
      <c r="I171" s="26" t="str">
        <f>+IF('Lista Puestos Valorados'!I171="","",'Lista Puestos Valorados'!I171)</f>
        <v/>
      </c>
      <c r="J171" s="118" t="e">
        <f t="array" ref="J171">+IF(L171="","",_xlfn.IFS(L171&lt;='Cortes de Agrupacion'!$F$15,'Cortes de Agrupacion'!$E$15,'Resultados General'!L171&lt;='Cortes de Agrupacion'!$F$14,'Cortes de Agrupacion'!$E$14,'Resultados General'!L171&lt;='Cortes de Agrupacion'!$F$13,'Cortes de Agrupacion'!$E$13,L171&lt;='Cortes de Agrupacion'!$F$12,'Cortes de Agrupacion'!$E$12,'Resultados General'!L171&lt;='Cortes de Agrupacion'!$F$11,'Cortes de Agrupacion'!$E$11,'Resultados General'!L171&lt;='Cortes de Agrupacion'!$F$10,'Cortes de Agrupacion'!$E$10,'Resultados General'!L171&lt;='Cortes de Agrupacion'!$F$9,'Cortes de Agrupacion'!$E$9,'Resultados General'!L171&lt;='Cortes de Agrupacion'!$F$8,'Cortes de Agrupacion'!$E$8,'Resultados General'!L171&lt;='Cortes de Agrupacion'!$F$7,'Cortes de Agrupacion'!$E$7,'Resultados General'!L171&lt;='Cortes de Agrupacion'!$F$6,'Cortes de Agrupacion'!$E$6))</f>
        <v>#VALUE!</v>
      </c>
      <c r="K171" s="118" t="str">
        <f t="shared" si="4"/>
        <v/>
      </c>
      <c r="L171" s="124" t="e">
        <f>#VALUE!</f>
        <v>#VALUE!</v>
      </c>
      <c r="M171" s="26" t="e">
        <f ca="1">+_xlfn.IFNA(VLOOKUP(C171,'Distribución de puestos'!$B$8:$I$507,8,0),"")</f>
        <v>#NAME?</v>
      </c>
      <c r="N171" s="26" t="str">
        <f>+IF(VLOOKUP($B171,'Lista Puestos Valorados'!$B$11:$BK$510,MATCH('Auxiliar General'!H$4,'Lista Puestos Valorados'!$B$10:$BK$10,0),0)="","No relevante",VLOOKUP($B171,'Lista Puestos Valorados'!$B$11:$BK$510,MATCH('Auxiliar General'!H$4,'Lista Puestos Valorados'!$B$10:$BK$10,0),0))</f>
        <v>No relevante</v>
      </c>
      <c r="O171" s="26">
        <f>+HLOOKUP(N171,Sistema_Puntos!$Q$5:$Y$43,'Auxiliar General'!J$5,FALSE)</f>
        <v>0</v>
      </c>
      <c r="P171" s="26" t="str">
        <f>+IF(VLOOKUP($B171,'Lista Puestos Valorados'!$B$11:$BK$510,MATCH('Auxiliar General'!J$4,'Lista Puestos Valorados'!$B$10:$BK$10,0),0)="","No relevante",VLOOKUP($B171,'Lista Puestos Valorados'!$B$11:$BK$510,MATCH('Auxiliar General'!J$4,'Lista Puestos Valorados'!$B$10:$BK$10,0),0))</f>
        <v>No relevante</v>
      </c>
      <c r="Q171" s="26">
        <f>+HLOOKUP(P171,Sistema_Puntos!$Q$5:$Y$43,'Auxiliar General'!L$5,FALSE)</f>
        <v>0</v>
      </c>
      <c r="R171" s="26" t="str">
        <f>+IF(VLOOKUP($B171,'Lista Puestos Valorados'!$B$11:$BK$510,MATCH('Auxiliar General'!L$4,'Lista Puestos Valorados'!$B$10:$BK$10,0),0)="","No relevante",VLOOKUP($B171,'Lista Puestos Valorados'!$B$11:$BK$510,MATCH('Auxiliar General'!L$4,'Lista Puestos Valorados'!$B$10:$BK$10,0),0))</f>
        <v>No relevante</v>
      </c>
      <c r="S171" s="26">
        <f>+HLOOKUP(R171,Sistema_Puntos!$Q$5:$Y$43,'Auxiliar General'!N$5,FALSE)</f>
        <v>0</v>
      </c>
      <c r="T171" s="26" t="str">
        <f>+IF(VLOOKUP($B171,'Lista Puestos Valorados'!$B$11:$BK$510,MATCH('Auxiliar General'!N$4,'Lista Puestos Valorados'!$B$10:$BK$10,0),0)="","No relevante",VLOOKUP($B171,'Lista Puestos Valorados'!$B$11:$BK$510,MATCH('Auxiliar General'!N$4,'Lista Puestos Valorados'!$B$10:$BK$10,0),0))</f>
        <v>No relevante</v>
      </c>
      <c r="U171" s="26">
        <f>+HLOOKUP(T171,Sistema_Puntos!$Q$5:$Y$43,'Auxiliar General'!P$5,FALSE)</f>
        <v>0</v>
      </c>
      <c r="V171" s="26" t="str">
        <f>+IF(VLOOKUP($B171,'Lista Puestos Valorados'!$B$11:$BK$510,MATCH('Auxiliar General'!P$4,'Lista Puestos Valorados'!$B$10:$BK$10,0),0)="","No relevante",VLOOKUP($B171,'Lista Puestos Valorados'!$B$11:$BK$510,MATCH('Auxiliar General'!P$4,'Lista Puestos Valorados'!$B$10:$BK$10,0),0))</f>
        <v>No relevante</v>
      </c>
      <c r="W171" s="26">
        <f>+HLOOKUP(V171,Sistema_Puntos!$Q$5:$Y$43,'Auxiliar General'!R$5,FALSE)</f>
        <v>0</v>
      </c>
      <c r="X171" s="26" t="str">
        <f>+IF(VLOOKUP($B171,'Lista Puestos Valorados'!$B$11:$BK$510,MATCH('Auxiliar General'!R$4,'Lista Puestos Valorados'!$B$10:$BK$10,0),0)="","No relevante",VLOOKUP($B171,'Lista Puestos Valorados'!$B$11:$BK$510,MATCH('Auxiliar General'!R$4,'Lista Puestos Valorados'!$B$10:$BK$10,0),0))</f>
        <v>No relevante</v>
      </c>
      <c r="Y171" s="26">
        <f>+HLOOKUP(X171,Sistema_Puntos!$Q$5:$Y$43,'Auxiliar General'!T$5,FALSE)</f>
        <v>0</v>
      </c>
      <c r="Z171" s="26" t="str">
        <f>+IF(VLOOKUP($B171,'Lista Puestos Valorados'!$B$11:$BK$510,MATCH('Auxiliar General'!T$4,'Lista Puestos Valorados'!$B$10:$BK$10,0),0)="","No relevante",VLOOKUP($B171,'Lista Puestos Valorados'!$B$11:$BK$510,MATCH('Auxiliar General'!T$4,'Lista Puestos Valorados'!$B$10:$BK$10,0),0))</f>
        <v>No relevante</v>
      </c>
      <c r="AA171" s="26">
        <f>+HLOOKUP(Z171,Sistema_Puntos!$Q$5:$Y$43,'Auxiliar General'!V$5,FALSE)</f>
        <v>0</v>
      </c>
      <c r="AB171" s="26" t="str">
        <f>+IF(VLOOKUP($B171,'Lista Puestos Valorados'!$B$11:$BK$510,MATCH('Auxiliar General'!V$4,'Lista Puestos Valorados'!$B$10:$BK$10,0),0)="","No relevante",VLOOKUP($B171,'Lista Puestos Valorados'!$B$11:$BK$510,MATCH('Auxiliar General'!V$4,'Lista Puestos Valorados'!$B$10:$BK$10,0),0))</f>
        <v>No relevante</v>
      </c>
      <c r="AC171" s="26">
        <f>+HLOOKUP(AB171,Sistema_Puntos!$Q$5:$Y$43,'Auxiliar General'!X$5,FALSE)</f>
        <v>0</v>
      </c>
      <c r="AD171" s="26" t="str">
        <f>+IF(VLOOKUP($B171,'Lista Puestos Valorados'!$B$11:$BK$510,MATCH('Auxiliar General'!X$4,'Lista Puestos Valorados'!$B$10:$BK$10,0),0)="","No relevante",VLOOKUP($B171,'Lista Puestos Valorados'!$B$11:$BK$510,MATCH('Auxiliar General'!X$4,'Lista Puestos Valorados'!$B$10:$BK$10,0),0))</f>
        <v>No relevante</v>
      </c>
      <c r="AE171" s="26">
        <f>+HLOOKUP(AD171,Sistema_Puntos!$Q$5:$Y$43,'Auxiliar General'!Z$5,FALSE)</f>
        <v>0</v>
      </c>
      <c r="AF171" s="26" t="str">
        <f>+IF(VLOOKUP($B171,'Lista Puestos Valorados'!$B$11:$BK$510,MATCH('Auxiliar General'!Z$4,'Lista Puestos Valorados'!$B$10:$BK$10,0),0)="","No relevante",VLOOKUP($B171,'Lista Puestos Valorados'!$B$11:$BK$510,MATCH('Auxiliar General'!Z$4,'Lista Puestos Valorados'!$B$10:$BK$10,0),0))</f>
        <v>No relevante</v>
      </c>
      <c r="AG171" s="26">
        <f>+HLOOKUP(AF171,Sistema_Puntos!$Q$5:$Y$43,'Auxiliar General'!AB$5,FALSE)</f>
        <v>0</v>
      </c>
      <c r="AH171" s="26" t="str">
        <f>+IF(VLOOKUP($B171,'Lista Puestos Valorados'!$B$11:$BK$510,MATCH('Auxiliar General'!AB$4,'Lista Puestos Valorados'!$B$10:$BK$10,0),0)="","No relevante",VLOOKUP($B171,'Lista Puestos Valorados'!$B$11:$BK$510,MATCH('Auxiliar General'!AB$4,'Lista Puestos Valorados'!$B$10:$BK$10,0),0))</f>
        <v>No relevante</v>
      </c>
      <c r="AI171" s="26">
        <f>+HLOOKUP(AH171,Sistema_Puntos!$Q$5:$Y$43,'Auxiliar General'!AD$5,FALSE)</f>
        <v>0</v>
      </c>
      <c r="AJ171" s="26" t="str">
        <f>+IF(VLOOKUP($B171,'Lista Puestos Valorados'!$B$11:$BK$510,MATCH('Auxiliar General'!AD$4,'Lista Puestos Valorados'!$B$10:$BK$10,0),0)="","No relevante",VLOOKUP($B171,'Lista Puestos Valorados'!$B$11:$BK$510,MATCH('Auxiliar General'!AD$4,'Lista Puestos Valorados'!$B$10:$BK$10,0),0))</f>
        <v>No relevante</v>
      </c>
      <c r="AK171" s="26">
        <f>+HLOOKUP(AJ171,Sistema_Puntos!$Q$5:$Y$43,'Auxiliar General'!AF$5,FALSE)</f>
        <v>0</v>
      </c>
      <c r="AL171" s="26" t="str">
        <f>+IF(VLOOKUP($B171,'Lista Puestos Valorados'!$B$11:$BK$510,MATCH('Auxiliar General'!AF$4,'Lista Puestos Valorados'!$B$10:$BK$10,0),0)="","No relevante",VLOOKUP($B171,'Lista Puestos Valorados'!$B$11:$BK$510,MATCH('Auxiliar General'!AF$4,'Lista Puestos Valorados'!$B$10:$BK$10,0),0))</f>
        <v>No relevante</v>
      </c>
      <c r="AM171" s="26">
        <f>+HLOOKUP(AL171,Sistema_Puntos!$Q$5:$Y$43,'Auxiliar General'!AH$5,FALSE)</f>
        <v>0</v>
      </c>
      <c r="AN171" s="26" t="str">
        <f>+IF(VLOOKUP($B171,'Lista Puestos Valorados'!$B$11:$BK$510,MATCH('Auxiliar General'!AH$4,'Lista Puestos Valorados'!$B$10:$BK$10,0),0)="","No relevante",VLOOKUP($B171,'Lista Puestos Valorados'!$B$11:$BK$510,MATCH('Auxiliar General'!AH$4,'Lista Puestos Valorados'!$B$10:$BK$10,0),0))</f>
        <v>No relevante</v>
      </c>
      <c r="AO171" s="26">
        <f>+HLOOKUP(AN171,Sistema_Puntos!$Q$5:$Y$43,'Auxiliar General'!AJ$5,FALSE)</f>
        <v>0</v>
      </c>
      <c r="AP171" s="26" t="str">
        <f>+IF(VLOOKUP($B171,'Lista Puestos Valorados'!$B$11:$BK$510,MATCH('Auxiliar General'!AJ$4,'Lista Puestos Valorados'!$B$10:$BK$10,0),0)="","No relevante",VLOOKUP($B171,'Lista Puestos Valorados'!$B$11:$BK$510,MATCH('Auxiliar General'!AJ$4,'Lista Puestos Valorados'!$B$10:$BK$10,0),0))</f>
        <v>No relevante</v>
      </c>
      <c r="AQ171" s="26">
        <f>+HLOOKUP(AP171,Sistema_Puntos!$Q$5:$Y$43,'Auxiliar General'!AL$5,FALSE)</f>
        <v>0</v>
      </c>
      <c r="AR171" s="26" t="str">
        <f>+IF(VLOOKUP($B171,'Lista Puestos Valorados'!$B$11:$BK$510,MATCH('Auxiliar General'!AL$4,'Lista Puestos Valorados'!$B$10:$BK$10,0),0)="","No relevante",VLOOKUP($B171,'Lista Puestos Valorados'!$B$11:$BK$510,MATCH('Auxiliar General'!AL$4,'Lista Puestos Valorados'!$B$10:$BK$10,0),0))</f>
        <v>No relevante</v>
      </c>
      <c r="AS171" s="26">
        <f>+HLOOKUP(AR171,Sistema_Puntos!$Q$5:$Y$43,'Auxiliar General'!AN$5,FALSE)</f>
        <v>0</v>
      </c>
      <c r="AT171" s="26" t="str">
        <f>+IF(VLOOKUP($B171,'Lista Puestos Valorados'!$B$11:$BK$510,MATCH('Auxiliar General'!AN$4,'Lista Puestos Valorados'!$B$10:$BK$10,0),0)="","No relevante",VLOOKUP($B171,'Lista Puestos Valorados'!$B$11:$BK$510,MATCH('Auxiliar General'!AN$4,'Lista Puestos Valorados'!$B$10:$BK$10,0),0))</f>
        <v>No relevante</v>
      </c>
      <c r="AU171" s="26">
        <f>+HLOOKUP(AT171,Sistema_Puntos!$Q$5:$Y$43,'Auxiliar General'!AP$5,FALSE)</f>
        <v>0</v>
      </c>
      <c r="AV171" s="26" t="str">
        <f>+IF(VLOOKUP($B171,'Lista Puestos Valorados'!$B$11:$BK$510,MATCH('Auxiliar General'!AP$4,'Lista Puestos Valorados'!$B$10:$BK$10,0),0)="","No relevante",VLOOKUP($B171,'Lista Puestos Valorados'!$B$11:$BK$510,MATCH('Auxiliar General'!AP$4,'Lista Puestos Valorados'!$B$10:$BK$10,0),0))</f>
        <v>No relevante</v>
      </c>
      <c r="AW171" s="26">
        <f>+HLOOKUP(AV171,Sistema_Puntos!$Q$5:$Y$43,'Auxiliar General'!AR$5,FALSE)</f>
        <v>0</v>
      </c>
      <c r="AX171" s="26" t="str">
        <f>+IF(VLOOKUP($B171,'Lista Puestos Valorados'!$B$11:$BK$510,MATCH('Auxiliar General'!AR$4,'Lista Puestos Valorados'!$B$10:$BK$10,0),0)="","No relevante",VLOOKUP($B171,'Lista Puestos Valorados'!$B$11:$BK$510,MATCH('Auxiliar General'!AR$4,'Lista Puestos Valorados'!$B$10:$BK$10,0),0))</f>
        <v>No relevante</v>
      </c>
      <c r="AY171" s="26">
        <f>+HLOOKUP(AX171,Sistema_Puntos!$Q$5:$Y$43,'Auxiliar General'!AT$5,FALSE)</f>
        <v>0</v>
      </c>
      <c r="AZ171" s="26" t="str">
        <f>+IF(VLOOKUP($B171,'Lista Puestos Valorados'!$B$11:$BK$510,MATCH('Auxiliar General'!AT$4,'Lista Puestos Valorados'!$B$10:$BK$10,0),0)="","No relevante",VLOOKUP($B171,'Lista Puestos Valorados'!$B$11:$BK$510,MATCH('Auxiliar General'!AT$4,'Lista Puestos Valorados'!$B$10:$BK$10,0),0))</f>
        <v>No relevante</v>
      </c>
      <c r="BA171" s="26">
        <f>+HLOOKUP(AZ171,Sistema_Puntos!$Q$5:$Y$43,'Auxiliar General'!AV$5,FALSE)</f>
        <v>0</v>
      </c>
      <c r="BB171" s="26" t="str">
        <f>+IF(VLOOKUP($B171,'Lista Puestos Valorados'!$B$11:$BK$510,MATCH('Auxiliar General'!AV$4,'Lista Puestos Valorados'!$B$10:$BK$10,0),0)="","No relevante",VLOOKUP($B171,'Lista Puestos Valorados'!$B$11:$BK$510,MATCH('Auxiliar General'!AV$4,'Lista Puestos Valorados'!$B$10:$BK$10,0),0))</f>
        <v>No relevante</v>
      </c>
      <c r="BC171" s="26">
        <f>+HLOOKUP(BB171,Sistema_Puntos!$Q$5:$Y$43,'Auxiliar General'!AX$5,FALSE)</f>
        <v>0</v>
      </c>
      <c r="BD171" s="26" t="str">
        <f>+IF(VLOOKUP($B171,'Lista Puestos Valorados'!$B$11:$BK$510,MATCH('Auxiliar General'!AX$4,'Lista Puestos Valorados'!$B$10:$BK$10,0),0)="","No relevante",VLOOKUP($B171,'Lista Puestos Valorados'!$B$11:$BK$510,MATCH('Auxiliar General'!AX$4,'Lista Puestos Valorados'!$B$10:$BK$10,0),0))</f>
        <v>No relevante</v>
      </c>
      <c r="BE171" s="26">
        <f>+HLOOKUP(BD171,Sistema_Puntos!$Q$5:$Y$43,'Auxiliar General'!AZ$5,FALSE)</f>
        <v>0</v>
      </c>
      <c r="BF171" s="26" t="str">
        <f>+IF(VLOOKUP($B171,'Lista Puestos Valorados'!$B$11:$BK$510,MATCH('Auxiliar General'!AZ$4,'Lista Puestos Valorados'!$B$10:$BK$10,0),0)="","No relevante",VLOOKUP($B171,'Lista Puestos Valorados'!$B$11:$BK$510,MATCH('Auxiliar General'!AZ$4,'Lista Puestos Valorados'!$B$10:$BK$10,0),0))</f>
        <v>No relevante</v>
      </c>
      <c r="BG171" s="26">
        <f>+HLOOKUP(BF171,Sistema_Puntos!$Q$5:$Y$43,'Auxiliar General'!BB$5,FALSE)</f>
        <v>0</v>
      </c>
      <c r="BH171" s="26" t="str">
        <f>+IF(VLOOKUP($B171,'Lista Puestos Valorados'!$B$11:$BK$510,MATCH('Auxiliar General'!BB$4,'Lista Puestos Valorados'!$B$10:$BK$10,0),0)="","No relevante",VLOOKUP($B171,'Lista Puestos Valorados'!$B$11:$BK$510,MATCH('Auxiliar General'!BB$4,'Lista Puestos Valorados'!$B$10:$BK$10,0),0))</f>
        <v>No relevante</v>
      </c>
      <c r="BI171" s="26">
        <f>+HLOOKUP(BH171,Sistema_Puntos!$Q$5:$Y$43,'Auxiliar General'!BD$5,FALSE)</f>
        <v>0</v>
      </c>
      <c r="BJ171" s="26" t="str">
        <f>+IF(VLOOKUP($B171,'Lista Puestos Valorados'!$B$11:$BK$510,MATCH('Auxiliar General'!BD$4,'Lista Puestos Valorados'!$B$10:$BK$10,0),0)="","No relevante",VLOOKUP($B171,'Lista Puestos Valorados'!$B$11:$BK$510,MATCH('Auxiliar General'!BD$4,'Lista Puestos Valorados'!$B$10:$BK$10,0),0))</f>
        <v>No relevante</v>
      </c>
      <c r="BK171" s="26">
        <f>+HLOOKUP(BJ171,Sistema_Puntos!$Q$5:$Y$43,'Auxiliar General'!BF$5,FALSE)</f>
        <v>0</v>
      </c>
      <c r="BL171" s="26" t="str">
        <f>+IF(VLOOKUP($B171,'Lista Puestos Valorados'!$B$11:$BK$510,MATCH('Auxiliar General'!BF$4,'Lista Puestos Valorados'!$B$10:$BK$10,0),0)="","No relevante",VLOOKUP($B171,'Lista Puestos Valorados'!$B$11:$BK$510,MATCH('Auxiliar General'!BF$4,'Lista Puestos Valorados'!$B$10:$BK$10,0),0))</f>
        <v>No relevante</v>
      </c>
      <c r="BM171" s="26">
        <f>+HLOOKUP(BL171,Sistema_Puntos!$Q$5:$Y$43,'Auxiliar General'!BH$5,FALSE)</f>
        <v>0</v>
      </c>
      <c r="BN171" s="26" t="str">
        <f>+IF(VLOOKUP($B171,'Lista Puestos Valorados'!$B$11:$BK$510,MATCH('Auxiliar General'!BH$4,'Lista Puestos Valorados'!$B$10:$BK$10,0),0)="","No relevante",VLOOKUP($B171,'Lista Puestos Valorados'!$B$11:$BK$510,MATCH('Auxiliar General'!BH$4,'Lista Puestos Valorados'!$B$10:$BK$10,0),0))</f>
        <v>No relevante</v>
      </c>
      <c r="BO171" s="26">
        <f>+HLOOKUP(BN171,Sistema_Puntos!$Q$5:$Y$43,'Auxiliar General'!BJ$5,FALSE)</f>
        <v>0</v>
      </c>
      <c r="BP171" s="26" t="str">
        <f>+IF(VLOOKUP($B171,'Lista Puestos Valorados'!$B$11:$BK$510,MATCH('Auxiliar General'!BJ$4,'Lista Puestos Valorados'!$B$10:$BK$10,0),0)="","No relevante",VLOOKUP($B171,'Lista Puestos Valorados'!$B$11:$BK$510,MATCH('Auxiliar General'!BJ$4,'Lista Puestos Valorados'!$B$10:$BK$10,0),0))</f>
        <v>No relevante</v>
      </c>
      <c r="BQ171" s="26">
        <f>+HLOOKUP(BP171,Sistema_Puntos!$Q$5:$Y$43,'Auxiliar General'!BL$5,FALSE)</f>
        <v>0</v>
      </c>
      <c r="BR171" s="26" t="str">
        <f>+IF(VLOOKUP($B171,'Lista Puestos Valorados'!$B$11:$BK$510,MATCH('Auxiliar General'!BL$4,'Lista Puestos Valorados'!$B$10:$BK$10,0),0)="","No relevante",VLOOKUP($B171,'Lista Puestos Valorados'!$B$11:$BK$510,MATCH('Auxiliar General'!BL$4,'Lista Puestos Valorados'!$B$10:$BK$10,0),0))</f>
        <v>No relevante</v>
      </c>
      <c r="BS171" s="26">
        <f>+HLOOKUP(BR171,Sistema_Puntos!$Q$5:$Y$43,'Auxiliar General'!BN$5,FALSE)</f>
        <v>0</v>
      </c>
      <c r="BT171" s="26" t="str">
        <f>+IF(VLOOKUP($B171,'Lista Puestos Valorados'!$B$11:$BK$510,MATCH('Auxiliar General'!BN$4,'Lista Puestos Valorados'!$B$10:$BK$10,0),0)="","No relevante",VLOOKUP($B171,'Lista Puestos Valorados'!$B$11:$BK$510,MATCH('Auxiliar General'!BN$4,'Lista Puestos Valorados'!$B$10:$BK$10,0),0))</f>
        <v>No relevante</v>
      </c>
      <c r="BU171" s="26">
        <f>+HLOOKUP(BT171,Sistema_Puntos!$Q$5:$Y$43,'Auxiliar General'!BP$5,FALSE)</f>
        <v>0</v>
      </c>
      <c r="BV171" s="26" t="str">
        <f>+IF(VLOOKUP($B171,'Lista Puestos Valorados'!$B$11:$BK$510,MATCH('Auxiliar General'!BP$4,'Lista Puestos Valorados'!$B$10:$BK$10,0),0)="","No relevante",VLOOKUP($B171,'Lista Puestos Valorados'!$B$11:$BK$510,MATCH('Auxiliar General'!BP$4,'Lista Puestos Valorados'!$B$10:$BK$10,0),0))</f>
        <v>No relevante</v>
      </c>
      <c r="BW171" s="26">
        <f>+HLOOKUP(BV171,Sistema_Puntos!$Q$5:$Y$43,'Auxiliar General'!BR$5,FALSE)</f>
        <v>0</v>
      </c>
      <c r="BX171" s="26" t="str">
        <f>+IF(VLOOKUP($B171,'Lista Puestos Valorados'!$B$11:$BK$510,MATCH('Auxiliar General'!BR$4,'Lista Puestos Valorados'!$B$10:$BK$10,0),0)="","No relevante",VLOOKUP($B171,'Lista Puestos Valorados'!$B$11:$BK$510,MATCH('Auxiliar General'!BR$4,'Lista Puestos Valorados'!$B$10:$BK$10,0),0))</f>
        <v>No relevante</v>
      </c>
      <c r="BY171" s="26">
        <f>+HLOOKUP(BX171,Sistema_Puntos!$Q$5:$Y$43,'Auxiliar General'!BT$5,FALSE)</f>
        <v>0</v>
      </c>
      <c r="BZ171" s="26" t="str">
        <f>+IF(VLOOKUP($B171,'Lista Puestos Valorados'!$B$11:$BK$510,MATCH('Auxiliar General'!BT$4,'Lista Puestos Valorados'!$B$10:$BK$10,0),0)="","No relevante",VLOOKUP($B171,'Lista Puestos Valorados'!$B$11:$BK$510,MATCH('Auxiliar General'!BT$4,'Lista Puestos Valorados'!$B$10:$BK$10,0),0))</f>
        <v>No relevante</v>
      </c>
      <c r="CA171" s="26">
        <f>+HLOOKUP(BZ171,Sistema_Puntos!$Q$5:$Y$43,'Auxiliar General'!BV$5,FALSE)</f>
        <v>0</v>
      </c>
      <c r="CB171" s="26" t="str">
        <f>+IF(VLOOKUP($B171,'Lista Puestos Valorados'!$B$11:$BK$510,MATCH('Auxiliar General'!BV$4,'Lista Puestos Valorados'!$B$10:$BK$10,0),0)="","No relevante",VLOOKUP($B171,'Lista Puestos Valorados'!$B$11:$BK$510,MATCH('Auxiliar General'!BV$4,'Lista Puestos Valorados'!$B$10:$BK$10,0),0))</f>
        <v>No relevante</v>
      </c>
      <c r="CC171" s="26">
        <f>+HLOOKUP(CB171,Sistema_Puntos!$Q$5:$Y$43,'Auxiliar General'!BX$5,FALSE)</f>
        <v>0</v>
      </c>
      <c r="CD171" s="26" t="str">
        <f>+IF(VLOOKUP($B171,'Lista Puestos Valorados'!$B$11:$BK$510,MATCH('Auxiliar General'!BX$4,'Lista Puestos Valorados'!$B$10:$BK$10,0),0)="","No relevante",VLOOKUP($B171,'Lista Puestos Valorados'!$B$11:$BK$510,MATCH('Auxiliar General'!BX$4,'Lista Puestos Valorados'!$B$10:$BK$10,0),0))</f>
        <v>No relevante</v>
      </c>
      <c r="CE171" s="26">
        <f>+HLOOKUP(CD171,Sistema_Puntos!$Q$5:$Y$43,'Auxiliar General'!BZ$5,FALSE)</f>
        <v>0</v>
      </c>
      <c r="CF171" s="26" t="str">
        <f>+IF(VLOOKUP($B171,'Lista Puestos Valorados'!$B$11:$BK$510,MATCH('Auxiliar General'!BZ$4,'Lista Puestos Valorados'!$B$10:$BK$10,0),0)="","No relevante",VLOOKUP($B171,'Lista Puestos Valorados'!$B$11:$BK$510,MATCH('Auxiliar General'!BZ$4,'Lista Puestos Valorados'!$B$10:$BK$10,0),0))</f>
        <v>No relevante</v>
      </c>
      <c r="CG171" s="26">
        <f>+HLOOKUP(CF171,Sistema_Puntos!$Q$5:$Y$43,'Auxiliar General'!CB$5,FALSE)</f>
        <v>0</v>
      </c>
      <c r="CH171" s="29"/>
      <c r="CI171" s="29"/>
    </row>
    <row r="172" spans="2:87" ht="17.55" customHeight="1">
      <c r="B172" s="26">
        <f>+'Listado de Puestos'!B172</f>
        <v>162</v>
      </c>
      <c r="C172" s="26" t="str">
        <f>+IF('Lista Puestos Valorados'!C172="","",'Lista Puestos Valorados'!C172)</f>
        <v/>
      </c>
      <c r="D172" s="26" t="str">
        <f>+IF('Lista Puestos Valorados'!D172="","",'Lista Puestos Valorados'!D172)</f>
        <v/>
      </c>
      <c r="E172" s="26" t="str">
        <f>+IF('Lista Puestos Valorados'!E172="","",'Lista Puestos Valorados'!E172)</f>
        <v/>
      </c>
      <c r="F172" s="26" t="str">
        <f>+IF('Lista Puestos Valorados'!F172="","",'Lista Puestos Valorados'!F172)</f>
        <v/>
      </c>
      <c r="G172" s="26" t="str">
        <f>+IF('Lista Puestos Valorados'!G172="","",'Lista Puestos Valorados'!G172)</f>
        <v/>
      </c>
      <c r="H172" s="26" t="str">
        <f>+IF('Lista Puestos Valorados'!H172="","",'Lista Puestos Valorados'!H172)</f>
        <v/>
      </c>
      <c r="I172" s="26" t="str">
        <f>+IF('Lista Puestos Valorados'!I172="","",'Lista Puestos Valorados'!I172)</f>
        <v/>
      </c>
      <c r="J172" s="118" t="e">
        <f t="array" ref="J172">+IF(L172="","",_xlfn.IFS(L172&lt;='Cortes de Agrupacion'!$F$15,'Cortes de Agrupacion'!$E$15,'Resultados General'!L172&lt;='Cortes de Agrupacion'!$F$14,'Cortes de Agrupacion'!$E$14,'Resultados General'!L172&lt;='Cortes de Agrupacion'!$F$13,'Cortes de Agrupacion'!$E$13,L172&lt;='Cortes de Agrupacion'!$F$12,'Cortes de Agrupacion'!$E$12,'Resultados General'!L172&lt;='Cortes de Agrupacion'!$F$11,'Cortes de Agrupacion'!$E$11,'Resultados General'!L172&lt;='Cortes de Agrupacion'!$F$10,'Cortes de Agrupacion'!$E$10,'Resultados General'!L172&lt;='Cortes de Agrupacion'!$F$9,'Cortes de Agrupacion'!$E$9,'Resultados General'!L172&lt;='Cortes de Agrupacion'!$F$8,'Cortes de Agrupacion'!$E$8,'Resultados General'!L172&lt;='Cortes de Agrupacion'!$F$7,'Cortes de Agrupacion'!$E$7,'Resultados General'!L172&lt;='Cortes de Agrupacion'!$F$6,'Cortes de Agrupacion'!$E$6))</f>
        <v>#VALUE!</v>
      </c>
      <c r="K172" s="118" t="str">
        <f t="shared" si="4"/>
        <v/>
      </c>
      <c r="L172" s="124" t="e">
        <f>#VALUE!</f>
        <v>#VALUE!</v>
      </c>
      <c r="M172" s="26" t="e">
        <f ca="1">+_xlfn.IFNA(VLOOKUP(C172,'Distribución de puestos'!$B$8:$I$507,8,0),"")</f>
        <v>#NAME?</v>
      </c>
      <c r="N172" s="26" t="str">
        <f>+IF(VLOOKUP($B172,'Lista Puestos Valorados'!$B$11:$BK$510,MATCH('Auxiliar General'!H$4,'Lista Puestos Valorados'!$B$10:$BK$10,0),0)="","No relevante",VLOOKUP($B172,'Lista Puestos Valorados'!$B$11:$BK$510,MATCH('Auxiliar General'!H$4,'Lista Puestos Valorados'!$B$10:$BK$10,0),0))</f>
        <v>No relevante</v>
      </c>
      <c r="O172" s="26">
        <f>+HLOOKUP(N172,Sistema_Puntos!$Q$5:$Y$43,'Auxiliar General'!J$5,FALSE)</f>
        <v>0</v>
      </c>
      <c r="P172" s="26" t="str">
        <f>+IF(VLOOKUP($B172,'Lista Puestos Valorados'!$B$11:$BK$510,MATCH('Auxiliar General'!J$4,'Lista Puestos Valorados'!$B$10:$BK$10,0),0)="","No relevante",VLOOKUP($B172,'Lista Puestos Valorados'!$B$11:$BK$510,MATCH('Auxiliar General'!J$4,'Lista Puestos Valorados'!$B$10:$BK$10,0),0))</f>
        <v>No relevante</v>
      </c>
      <c r="Q172" s="26">
        <f>+HLOOKUP(P172,Sistema_Puntos!$Q$5:$Y$43,'Auxiliar General'!L$5,FALSE)</f>
        <v>0</v>
      </c>
      <c r="R172" s="26" t="str">
        <f>+IF(VLOOKUP($B172,'Lista Puestos Valorados'!$B$11:$BK$510,MATCH('Auxiliar General'!L$4,'Lista Puestos Valorados'!$B$10:$BK$10,0),0)="","No relevante",VLOOKUP($B172,'Lista Puestos Valorados'!$B$11:$BK$510,MATCH('Auxiliar General'!L$4,'Lista Puestos Valorados'!$B$10:$BK$10,0),0))</f>
        <v>No relevante</v>
      </c>
      <c r="S172" s="26">
        <f>+HLOOKUP(R172,Sistema_Puntos!$Q$5:$Y$43,'Auxiliar General'!N$5,FALSE)</f>
        <v>0</v>
      </c>
      <c r="T172" s="26" t="str">
        <f>+IF(VLOOKUP($B172,'Lista Puestos Valorados'!$B$11:$BK$510,MATCH('Auxiliar General'!N$4,'Lista Puestos Valorados'!$B$10:$BK$10,0),0)="","No relevante",VLOOKUP($B172,'Lista Puestos Valorados'!$B$11:$BK$510,MATCH('Auxiliar General'!N$4,'Lista Puestos Valorados'!$B$10:$BK$10,0),0))</f>
        <v>No relevante</v>
      </c>
      <c r="U172" s="26">
        <f>+HLOOKUP(T172,Sistema_Puntos!$Q$5:$Y$43,'Auxiliar General'!P$5,FALSE)</f>
        <v>0</v>
      </c>
      <c r="V172" s="26" t="str">
        <f>+IF(VLOOKUP($B172,'Lista Puestos Valorados'!$B$11:$BK$510,MATCH('Auxiliar General'!P$4,'Lista Puestos Valorados'!$B$10:$BK$10,0),0)="","No relevante",VLOOKUP($B172,'Lista Puestos Valorados'!$B$11:$BK$510,MATCH('Auxiliar General'!P$4,'Lista Puestos Valorados'!$B$10:$BK$10,0),0))</f>
        <v>No relevante</v>
      </c>
      <c r="W172" s="26">
        <f>+HLOOKUP(V172,Sistema_Puntos!$Q$5:$Y$43,'Auxiliar General'!R$5,FALSE)</f>
        <v>0</v>
      </c>
      <c r="X172" s="26" t="str">
        <f>+IF(VLOOKUP($B172,'Lista Puestos Valorados'!$B$11:$BK$510,MATCH('Auxiliar General'!R$4,'Lista Puestos Valorados'!$B$10:$BK$10,0),0)="","No relevante",VLOOKUP($B172,'Lista Puestos Valorados'!$B$11:$BK$510,MATCH('Auxiliar General'!R$4,'Lista Puestos Valorados'!$B$10:$BK$10,0),0))</f>
        <v>No relevante</v>
      </c>
      <c r="Y172" s="26">
        <f>+HLOOKUP(X172,Sistema_Puntos!$Q$5:$Y$43,'Auxiliar General'!T$5,FALSE)</f>
        <v>0</v>
      </c>
      <c r="Z172" s="26" t="str">
        <f>+IF(VLOOKUP($B172,'Lista Puestos Valorados'!$B$11:$BK$510,MATCH('Auxiliar General'!T$4,'Lista Puestos Valorados'!$B$10:$BK$10,0),0)="","No relevante",VLOOKUP($B172,'Lista Puestos Valorados'!$B$11:$BK$510,MATCH('Auxiliar General'!T$4,'Lista Puestos Valorados'!$B$10:$BK$10,0),0))</f>
        <v>No relevante</v>
      </c>
      <c r="AA172" s="26">
        <f>+HLOOKUP(Z172,Sistema_Puntos!$Q$5:$Y$43,'Auxiliar General'!V$5,FALSE)</f>
        <v>0</v>
      </c>
      <c r="AB172" s="26" t="str">
        <f>+IF(VLOOKUP($B172,'Lista Puestos Valorados'!$B$11:$BK$510,MATCH('Auxiliar General'!V$4,'Lista Puestos Valorados'!$B$10:$BK$10,0),0)="","No relevante",VLOOKUP($B172,'Lista Puestos Valorados'!$B$11:$BK$510,MATCH('Auxiliar General'!V$4,'Lista Puestos Valorados'!$B$10:$BK$10,0),0))</f>
        <v>No relevante</v>
      </c>
      <c r="AC172" s="26">
        <f>+HLOOKUP(AB172,Sistema_Puntos!$Q$5:$Y$43,'Auxiliar General'!X$5,FALSE)</f>
        <v>0</v>
      </c>
      <c r="AD172" s="26" t="str">
        <f>+IF(VLOOKUP($B172,'Lista Puestos Valorados'!$B$11:$BK$510,MATCH('Auxiliar General'!X$4,'Lista Puestos Valorados'!$B$10:$BK$10,0),0)="","No relevante",VLOOKUP($B172,'Lista Puestos Valorados'!$B$11:$BK$510,MATCH('Auxiliar General'!X$4,'Lista Puestos Valorados'!$B$10:$BK$10,0),0))</f>
        <v>No relevante</v>
      </c>
      <c r="AE172" s="26">
        <f>+HLOOKUP(AD172,Sistema_Puntos!$Q$5:$Y$43,'Auxiliar General'!Z$5,FALSE)</f>
        <v>0</v>
      </c>
      <c r="AF172" s="26" t="str">
        <f>+IF(VLOOKUP($B172,'Lista Puestos Valorados'!$B$11:$BK$510,MATCH('Auxiliar General'!Z$4,'Lista Puestos Valorados'!$B$10:$BK$10,0),0)="","No relevante",VLOOKUP($B172,'Lista Puestos Valorados'!$B$11:$BK$510,MATCH('Auxiliar General'!Z$4,'Lista Puestos Valorados'!$B$10:$BK$10,0),0))</f>
        <v>No relevante</v>
      </c>
      <c r="AG172" s="26">
        <f>+HLOOKUP(AF172,Sistema_Puntos!$Q$5:$Y$43,'Auxiliar General'!AB$5,FALSE)</f>
        <v>0</v>
      </c>
      <c r="AH172" s="26" t="str">
        <f>+IF(VLOOKUP($B172,'Lista Puestos Valorados'!$B$11:$BK$510,MATCH('Auxiliar General'!AB$4,'Lista Puestos Valorados'!$B$10:$BK$10,0),0)="","No relevante",VLOOKUP($B172,'Lista Puestos Valorados'!$B$11:$BK$510,MATCH('Auxiliar General'!AB$4,'Lista Puestos Valorados'!$B$10:$BK$10,0),0))</f>
        <v>No relevante</v>
      </c>
      <c r="AI172" s="26">
        <f>+HLOOKUP(AH172,Sistema_Puntos!$Q$5:$Y$43,'Auxiliar General'!AD$5,FALSE)</f>
        <v>0</v>
      </c>
      <c r="AJ172" s="26" t="str">
        <f>+IF(VLOOKUP($B172,'Lista Puestos Valorados'!$B$11:$BK$510,MATCH('Auxiliar General'!AD$4,'Lista Puestos Valorados'!$B$10:$BK$10,0),0)="","No relevante",VLOOKUP($B172,'Lista Puestos Valorados'!$B$11:$BK$510,MATCH('Auxiliar General'!AD$4,'Lista Puestos Valorados'!$B$10:$BK$10,0),0))</f>
        <v>No relevante</v>
      </c>
      <c r="AK172" s="26">
        <f>+HLOOKUP(AJ172,Sistema_Puntos!$Q$5:$Y$43,'Auxiliar General'!AF$5,FALSE)</f>
        <v>0</v>
      </c>
      <c r="AL172" s="26" t="str">
        <f>+IF(VLOOKUP($B172,'Lista Puestos Valorados'!$B$11:$BK$510,MATCH('Auxiliar General'!AF$4,'Lista Puestos Valorados'!$B$10:$BK$10,0),0)="","No relevante",VLOOKUP($B172,'Lista Puestos Valorados'!$B$11:$BK$510,MATCH('Auxiliar General'!AF$4,'Lista Puestos Valorados'!$B$10:$BK$10,0),0))</f>
        <v>No relevante</v>
      </c>
      <c r="AM172" s="26">
        <f>+HLOOKUP(AL172,Sistema_Puntos!$Q$5:$Y$43,'Auxiliar General'!AH$5,FALSE)</f>
        <v>0</v>
      </c>
      <c r="AN172" s="26" t="str">
        <f>+IF(VLOOKUP($B172,'Lista Puestos Valorados'!$B$11:$BK$510,MATCH('Auxiliar General'!AH$4,'Lista Puestos Valorados'!$B$10:$BK$10,0),0)="","No relevante",VLOOKUP($B172,'Lista Puestos Valorados'!$B$11:$BK$510,MATCH('Auxiliar General'!AH$4,'Lista Puestos Valorados'!$B$10:$BK$10,0),0))</f>
        <v>No relevante</v>
      </c>
      <c r="AO172" s="26">
        <f>+HLOOKUP(AN172,Sistema_Puntos!$Q$5:$Y$43,'Auxiliar General'!AJ$5,FALSE)</f>
        <v>0</v>
      </c>
      <c r="AP172" s="26" t="str">
        <f>+IF(VLOOKUP($B172,'Lista Puestos Valorados'!$B$11:$BK$510,MATCH('Auxiliar General'!AJ$4,'Lista Puestos Valorados'!$B$10:$BK$10,0),0)="","No relevante",VLOOKUP($B172,'Lista Puestos Valorados'!$B$11:$BK$510,MATCH('Auxiliar General'!AJ$4,'Lista Puestos Valorados'!$B$10:$BK$10,0),0))</f>
        <v>No relevante</v>
      </c>
      <c r="AQ172" s="26">
        <f>+HLOOKUP(AP172,Sistema_Puntos!$Q$5:$Y$43,'Auxiliar General'!AL$5,FALSE)</f>
        <v>0</v>
      </c>
      <c r="AR172" s="26" t="str">
        <f>+IF(VLOOKUP($B172,'Lista Puestos Valorados'!$B$11:$BK$510,MATCH('Auxiliar General'!AL$4,'Lista Puestos Valorados'!$B$10:$BK$10,0),0)="","No relevante",VLOOKUP($B172,'Lista Puestos Valorados'!$B$11:$BK$510,MATCH('Auxiliar General'!AL$4,'Lista Puestos Valorados'!$B$10:$BK$10,0),0))</f>
        <v>No relevante</v>
      </c>
      <c r="AS172" s="26">
        <f>+HLOOKUP(AR172,Sistema_Puntos!$Q$5:$Y$43,'Auxiliar General'!AN$5,FALSE)</f>
        <v>0</v>
      </c>
      <c r="AT172" s="26" t="str">
        <f>+IF(VLOOKUP($B172,'Lista Puestos Valorados'!$B$11:$BK$510,MATCH('Auxiliar General'!AN$4,'Lista Puestos Valorados'!$B$10:$BK$10,0),0)="","No relevante",VLOOKUP($B172,'Lista Puestos Valorados'!$B$11:$BK$510,MATCH('Auxiliar General'!AN$4,'Lista Puestos Valorados'!$B$10:$BK$10,0),0))</f>
        <v>No relevante</v>
      </c>
      <c r="AU172" s="26">
        <f>+HLOOKUP(AT172,Sistema_Puntos!$Q$5:$Y$43,'Auxiliar General'!AP$5,FALSE)</f>
        <v>0</v>
      </c>
      <c r="AV172" s="26" t="str">
        <f>+IF(VLOOKUP($B172,'Lista Puestos Valorados'!$B$11:$BK$510,MATCH('Auxiliar General'!AP$4,'Lista Puestos Valorados'!$B$10:$BK$10,0),0)="","No relevante",VLOOKUP($B172,'Lista Puestos Valorados'!$B$11:$BK$510,MATCH('Auxiliar General'!AP$4,'Lista Puestos Valorados'!$B$10:$BK$10,0),0))</f>
        <v>No relevante</v>
      </c>
      <c r="AW172" s="26">
        <f>+HLOOKUP(AV172,Sistema_Puntos!$Q$5:$Y$43,'Auxiliar General'!AR$5,FALSE)</f>
        <v>0</v>
      </c>
      <c r="AX172" s="26" t="str">
        <f>+IF(VLOOKUP($B172,'Lista Puestos Valorados'!$B$11:$BK$510,MATCH('Auxiliar General'!AR$4,'Lista Puestos Valorados'!$B$10:$BK$10,0),0)="","No relevante",VLOOKUP($B172,'Lista Puestos Valorados'!$B$11:$BK$510,MATCH('Auxiliar General'!AR$4,'Lista Puestos Valorados'!$B$10:$BK$10,0),0))</f>
        <v>No relevante</v>
      </c>
      <c r="AY172" s="26">
        <f>+HLOOKUP(AX172,Sistema_Puntos!$Q$5:$Y$43,'Auxiliar General'!AT$5,FALSE)</f>
        <v>0</v>
      </c>
      <c r="AZ172" s="26" t="str">
        <f>+IF(VLOOKUP($B172,'Lista Puestos Valorados'!$B$11:$BK$510,MATCH('Auxiliar General'!AT$4,'Lista Puestos Valorados'!$B$10:$BK$10,0),0)="","No relevante",VLOOKUP($B172,'Lista Puestos Valorados'!$B$11:$BK$510,MATCH('Auxiliar General'!AT$4,'Lista Puestos Valorados'!$B$10:$BK$10,0),0))</f>
        <v>No relevante</v>
      </c>
      <c r="BA172" s="26">
        <f>+HLOOKUP(AZ172,Sistema_Puntos!$Q$5:$Y$43,'Auxiliar General'!AV$5,FALSE)</f>
        <v>0</v>
      </c>
      <c r="BB172" s="26" t="str">
        <f>+IF(VLOOKUP($B172,'Lista Puestos Valorados'!$B$11:$BK$510,MATCH('Auxiliar General'!AV$4,'Lista Puestos Valorados'!$B$10:$BK$10,0),0)="","No relevante",VLOOKUP($B172,'Lista Puestos Valorados'!$B$11:$BK$510,MATCH('Auxiliar General'!AV$4,'Lista Puestos Valorados'!$B$10:$BK$10,0),0))</f>
        <v>No relevante</v>
      </c>
      <c r="BC172" s="26">
        <f>+HLOOKUP(BB172,Sistema_Puntos!$Q$5:$Y$43,'Auxiliar General'!AX$5,FALSE)</f>
        <v>0</v>
      </c>
      <c r="BD172" s="26" t="str">
        <f>+IF(VLOOKUP($B172,'Lista Puestos Valorados'!$B$11:$BK$510,MATCH('Auxiliar General'!AX$4,'Lista Puestos Valorados'!$B$10:$BK$10,0),0)="","No relevante",VLOOKUP($B172,'Lista Puestos Valorados'!$B$11:$BK$510,MATCH('Auxiliar General'!AX$4,'Lista Puestos Valorados'!$B$10:$BK$10,0),0))</f>
        <v>No relevante</v>
      </c>
      <c r="BE172" s="26">
        <f>+HLOOKUP(BD172,Sistema_Puntos!$Q$5:$Y$43,'Auxiliar General'!AZ$5,FALSE)</f>
        <v>0</v>
      </c>
      <c r="BF172" s="26" t="str">
        <f>+IF(VLOOKUP($B172,'Lista Puestos Valorados'!$B$11:$BK$510,MATCH('Auxiliar General'!AZ$4,'Lista Puestos Valorados'!$B$10:$BK$10,0),0)="","No relevante",VLOOKUP($B172,'Lista Puestos Valorados'!$B$11:$BK$510,MATCH('Auxiliar General'!AZ$4,'Lista Puestos Valorados'!$B$10:$BK$10,0),0))</f>
        <v>No relevante</v>
      </c>
      <c r="BG172" s="26">
        <f>+HLOOKUP(BF172,Sistema_Puntos!$Q$5:$Y$43,'Auxiliar General'!BB$5,FALSE)</f>
        <v>0</v>
      </c>
      <c r="BH172" s="26" t="str">
        <f>+IF(VLOOKUP($B172,'Lista Puestos Valorados'!$B$11:$BK$510,MATCH('Auxiliar General'!BB$4,'Lista Puestos Valorados'!$B$10:$BK$10,0),0)="","No relevante",VLOOKUP($B172,'Lista Puestos Valorados'!$B$11:$BK$510,MATCH('Auxiliar General'!BB$4,'Lista Puestos Valorados'!$B$10:$BK$10,0),0))</f>
        <v>No relevante</v>
      </c>
      <c r="BI172" s="26">
        <f>+HLOOKUP(BH172,Sistema_Puntos!$Q$5:$Y$43,'Auxiliar General'!BD$5,FALSE)</f>
        <v>0</v>
      </c>
      <c r="BJ172" s="26" t="str">
        <f>+IF(VLOOKUP($B172,'Lista Puestos Valorados'!$B$11:$BK$510,MATCH('Auxiliar General'!BD$4,'Lista Puestos Valorados'!$B$10:$BK$10,0),0)="","No relevante",VLOOKUP($B172,'Lista Puestos Valorados'!$B$11:$BK$510,MATCH('Auxiliar General'!BD$4,'Lista Puestos Valorados'!$B$10:$BK$10,0),0))</f>
        <v>No relevante</v>
      </c>
      <c r="BK172" s="26">
        <f>+HLOOKUP(BJ172,Sistema_Puntos!$Q$5:$Y$43,'Auxiliar General'!BF$5,FALSE)</f>
        <v>0</v>
      </c>
      <c r="BL172" s="26" t="str">
        <f>+IF(VLOOKUP($B172,'Lista Puestos Valorados'!$B$11:$BK$510,MATCH('Auxiliar General'!BF$4,'Lista Puestos Valorados'!$B$10:$BK$10,0),0)="","No relevante",VLOOKUP($B172,'Lista Puestos Valorados'!$B$11:$BK$510,MATCH('Auxiliar General'!BF$4,'Lista Puestos Valorados'!$B$10:$BK$10,0),0))</f>
        <v>No relevante</v>
      </c>
      <c r="BM172" s="26">
        <f>+HLOOKUP(BL172,Sistema_Puntos!$Q$5:$Y$43,'Auxiliar General'!BH$5,FALSE)</f>
        <v>0</v>
      </c>
      <c r="BN172" s="26" t="str">
        <f>+IF(VLOOKUP($B172,'Lista Puestos Valorados'!$B$11:$BK$510,MATCH('Auxiliar General'!BH$4,'Lista Puestos Valorados'!$B$10:$BK$10,0),0)="","No relevante",VLOOKUP($B172,'Lista Puestos Valorados'!$B$11:$BK$510,MATCH('Auxiliar General'!BH$4,'Lista Puestos Valorados'!$B$10:$BK$10,0),0))</f>
        <v>No relevante</v>
      </c>
      <c r="BO172" s="26">
        <f>+HLOOKUP(BN172,Sistema_Puntos!$Q$5:$Y$43,'Auxiliar General'!BJ$5,FALSE)</f>
        <v>0</v>
      </c>
      <c r="BP172" s="26" t="str">
        <f>+IF(VLOOKUP($B172,'Lista Puestos Valorados'!$B$11:$BK$510,MATCH('Auxiliar General'!BJ$4,'Lista Puestos Valorados'!$B$10:$BK$10,0),0)="","No relevante",VLOOKUP($B172,'Lista Puestos Valorados'!$B$11:$BK$510,MATCH('Auxiliar General'!BJ$4,'Lista Puestos Valorados'!$B$10:$BK$10,0),0))</f>
        <v>No relevante</v>
      </c>
      <c r="BQ172" s="26">
        <f>+HLOOKUP(BP172,Sistema_Puntos!$Q$5:$Y$43,'Auxiliar General'!BL$5,FALSE)</f>
        <v>0</v>
      </c>
      <c r="BR172" s="26" t="str">
        <f>+IF(VLOOKUP($B172,'Lista Puestos Valorados'!$B$11:$BK$510,MATCH('Auxiliar General'!BL$4,'Lista Puestos Valorados'!$B$10:$BK$10,0),0)="","No relevante",VLOOKUP($B172,'Lista Puestos Valorados'!$B$11:$BK$510,MATCH('Auxiliar General'!BL$4,'Lista Puestos Valorados'!$B$10:$BK$10,0),0))</f>
        <v>No relevante</v>
      </c>
      <c r="BS172" s="26">
        <f>+HLOOKUP(BR172,Sistema_Puntos!$Q$5:$Y$43,'Auxiliar General'!BN$5,FALSE)</f>
        <v>0</v>
      </c>
      <c r="BT172" s="26" t="str">
        <f>+IF(VLOOKUP($B172,'Lista Puestos Valorados'!$B$11:$BK$510,MATCH('Auxiliar General'!BN$4,'Lista Puestos Valorados'!$B$10:$BK$10,0),0)="","No relevante",VLOOKUP($B172,'Lista Puestos Valorados'!$B$11:$BK$510,MATCH('Auxiliar General'!BN$4,'Lista Puestos Valorados'!$B$10:$BK$10,0),0))</f>
        <v>No relevante</v>
      </c>
      <c r="BU172" s="26">
        <f>+HLOOKUP(BT172,Sistema_Puntos!$Q$5:$Y$43,'Auxiliar General'!BP$5,FALSE)</f>
        <v>0</v>
      </c>
      <c r="BV172" s="26" t="str">
        <f>+IF(VLOOKUP($B172,'Lista Puestos Valorados'!$B$11:$BK$510,MATCH('Auxiliar General'!BP$4,'Lista Puestos Valorados'!$B$10:$BK$10,0),0)="","No relevante",VLOOKUP($B172,'Lista Puestos Valorados'!$B$11:$BK$510,MATCH('Auxiliar General'!BP$4,'Lista Puestos Valorados'!$B$10:$BK$10,0),0))</f>
        <v>No relevante</v>
      </c>
      <c r="BW172" s="26">
        <f>+HLOOKUP(BV172,Sistema_Puntos!$Q$5:$Y$43,'Auxiliar General'!BR$5,FALSE)</f>
        <v>0</v>
      </c>
      <c r="BX172" s="26" t="str">
        <f>+IF(VLOOKUP($B172,'Lista Puestos Valorados'!$B$11:$BK$510,MATCH('Auxiliar General'!BR$4,'Lista Puestos Valorados'!$B$10:$BK$10,0),0)="","No relevante",VLOOKUP($B172,'Lista Puestos Valorados'!$B$11:$BK$510,MATCH('Auxiliar General'!BR$4,'Lista Puestos Valorados'!$B$10:$BK$10,0),0))</f>
        <v>No relevante</v>
      </c>
      <c r="BY172" s="26">
        <f>+HLOOKUP(BX172,Sistema_Puntos!$Q$5:$Y$43,'Auxiliar General'!BT$5,FALSE)</f>
        <v>0</v>
      </c>
      <c r="BZ172" s="26" t="str">
        <f>+IF(VLOOKUP($B172,'Lista Puestos Valorados'!$B$11:$BK$510,MATCH('Auxiliar General'!BT$4,'Lista Puestos Valorados'!$B$10:$BK$10,0),0)="","No relevante",VLOOKUP($B172,'Lista Puestos Valorados'!$B$11:$BK$510,MATCH('Auxiliar General'!BT$4,'Lista Puestos Valorados'!$B$10:$BK$10,0),0))</f>
        <v>No relevante</v>
      </c>
      <c r="CA172" s="26">
        <f>+HLOOKUP(BZ172,Sistema_Puntos!$Q$5:$Y$43,'Auxiliar General'!BV$5,FALSE)</f>
        <v>0</v>
      </c>
      <c r="CB172" s="26" t="str">
        <f>+IF(VLOOKUP($B172,'Lista Puestos Valorados'!$B$11:$BK$510,MATCH('Auxiliar General'!BV$4,'Lista Puestos Valorados'!$B$10:$BK$10,0),0)="","No relevante",VLOOKUP($B172,'Lista Puestos Valorados'!$B$11:$BK$510,MATCH('Auxiliar General'!BV$4,'Lista Puestos Valorados'!$B$10:$BK$10,0),0))</f>
        <v>No relevante</v>
      </c>
      <c r="CC172" s="26">
        <f>+HLOOKUP(CB172,Sistema_Puntos!$Q$5:$Y$43,'Auxiliar General'!BX$5,FALSE)</f>
        <v>0</v>
      </c>
      <c r="CD172" s="26" t="str">
        <f>+IF(VLOOKUP($B172,'Lista Puestos Valorados'!$B$11:$BK$510,MATCH('Auxiliar General'!BX$4,'Lista Puestos Valorados'!$B$10:$BK$10,0),0)="","No relevante",VLOOKUP($B172,'Lista Puestos Valorados'!$B$11:$BK$510,MATCH('Auxiliar General'!BX$4,'Lista Puestos Valorados'!$B$10:$BK$10,0),0))</f>
        <v>No relevante</v>
      </c>
      <c r="CE172" s="26">
        <f>+HLOOKUP(CD172,Sistema_Puntos!$Q$5:$Y$43,'Auxiliar General'!BZ$5,FALSE)</f>
        <v>0</v>
      </c>
      <c r="CF172" s="26" t="str">
        <f>+IF(VLOOKUP($B172,'Lista Puestos Valorados'!$B$11:$BK$510,MATCH('Auxiliar General'!BZ$4,'Lista Puestos Valorados'!$B$10:$BK$10,0),0)="","No relevante",VLOOKUP($B172,'Lista Puestos Valorados'!$B$11:$BK$510,MATCH('Auxiliar General'!BZ$4,'Lista Puestos Valorados'!$B$10:$BK$10,0),0))</f>
        <v>No relevante</v>
      </c>
      <c r="CG172" s="26">
        <f>+HLOOKUP(CF172,Sistema_Puntos!$Q$5:$Y$43,'Auxiliar General'!CB$5,FALSE)</f>
        <v>0</v>
      </c>
      <c r="CH172" s="29"/>
      <c r="CI172" s="29"/>
    </row>
    <row r="173" spans="2:87" ht="17.55" customHeight="1">
      <c r="B173" s="26">
        <f>+'Listado de Puestos'!B173</f>
        <v>163</v>
      </c>
      <c r="C173" s="26" t="str">
        <f>+IF('Lista Puestos Valorados'!C173="","",'Lista Puestos Valorados'!C173)</f>
        <v/>
      </c>
      <c r="D173" s="26" t="str">
        <f>+IF('Lista Puestos Valorados'!D173="","",'Lista Puestos Valorados'!D173)</f>
        <v/>
      </c>
      <c r="E173" s="26" t="str">
        <f>+IF('Lista Puestos Valorados'!E173="","",'Lista Puestos Valorados'!E173)</f>
        <v/>
      </c>
      <c r="F173" s="26" t="str">
        <f>+IF('Lista Puestos Valorados'!F173="","",'Lista Puestos Valorados'!F173)</f>
        <v/>
      </c>
      <c r="G173" s="26" t="str">
        <f>+IF('Lista Puestos Valorados'!G173="","",'Lista Puestos Valorados'!G173)</f>
        <v/>
      </c>
      <c r="H173" s="26" t="str">
        <f>+IF('Lista Puestos Valorados'!H173="","",'Lista Puestos Valorados'!H173)</f>
        <v/>
      </c>
      <c r="I173" s="26" t="str">
        <f>+IF('Lista Puestos Valorados'!I173="","",'Lista Puestos Valorados'!I173)</f>
        <v/>
      </c>
      <c r="J173" s="118" t="e">
        <f t="array" ref="J173">+IF(L173="","",_xlfn.IFS(L173&lt;='Cortes de Agrupacion'!$F$15,'Cortes de Agrupacion'!$E$15,'Resultados General'!L173&lt;='Cortes de Agrupacion'!$F$14,'Cortes de Agrupacion'!$E$14,'Resultados General'!L173&lt;='Cortes de Agrupacion'!$F$13,'Cortes de Agrupacion'!$E$13,L173&lt;='Cortes de Agrupacion'!$F$12,'Cortes de Agrupacion'!$E$12,'Resultados General'!L173&lt;='Cortes de Agrupacion'!$F$11,'Cortes de Agrupacion'!$E$11,'Resultados General'!L173&lt;='Cortes de Agrupacion'!$F$10,'Cortes de Agrupacion'!$E$10,'Resultados General'!L173&lt;='Cortes de Agrupacion'!$F$9,'Cortes de Agrupacion'!$E$9,'Resultados General'!L173&lt;='Cortes de Agrupacion'!$F$8,'Cortes de Agrupacion'!$E$8,'Resultados General'!L173&lt;='Cortes de Agrupacion'!$F$7,'Cortes de Agrupacion'!$E$7,'Resultados General'!L173&lt;='Cortes de Agrupacion'!$F$6,'Cortes de Agrupacion'!$E$6))</f>
        <v>#VALUE!</v>
      </c>
      <c r="K173" s="118" t="str">
        <f t="shared" si="4"/>
        <v/>
      </c>
      <c r="L173" s="124" t="e">
        <f>#VALUE!</f>
        <v>#VALUE!</v>
      </c>
      <c r="M173" s="26" t="e">
        <f ca="1">+_xlfn.IFNA(VLOOKUP(C173,'Distribución de puestos'!$B$8:$I$507,8,0),"")</f>
        <v>#NAME?</v>
      </c>
      <c r="N173" s="26" t="str">
        <f>+IF(VLOOKUP($B173,'Lista Puestos Valorados'!$B$11:$BK$510,MATCH('Auxiliar General'!H$4,'Lista Puestos Valorados'!$B$10:$BK$10,0),0)="","No relevante",VLOOKUP($B173,'Lista Puestos Valorados'!$B$11:$BK$510,MATCH('Auxiliar General'!H$4,'Lista Puestos Valorados'!$B$10:$BK$10,0),0))</f>
        <v>No relevante</v>
      </c>
      <c r="O173" s="26">
        <f>+HLOOKUP(N173,Sistema_Puntos!$Q$5:$Y$43,'Auxiliar General'!J$5,FALSE)</f>
        <v>0</v>
      </c>
      <c r="P173" s="26" t="str">
        <f>+IF(VLOOKUP($B173,'Lista Puestos Valorados'!$B$11:$BK$510,MATCH('Auxiliar General'!J$4,'Lista Puestos Valorados'!$B$10:$BK$10,0),0)="","No relevante",VLOOKUP($B173,'Lista Puestos Valorados'!$B$11:$BK$510,MATCH('Auxiliar General'!J$4,'Lista Puestos Valorados'!$B$10:$BK$10,0),0))</f>
        <v>No relevante</v>
      </c>
      <c r="Q173" s="26">
        <f>+HLOOKUP(P173,Sistema_Puntos!$Q$5:$Y$43,'Auxiliar General'!L$5,FALSE)</f>
        <v>0</v>
      </c>
      <c r="R173" s="26" t="str">
        <f>+IF(VLOOKUP($B173,'Lista Puestos Valorados'!$B$11:$BK$510,MATCH('Auxiliar General'!L$4,'Lista Puestos Valorados'!$B$10:$BK$10,0),0)="","No relevante",VLOOKUP($B173,'Lista Puestos Valorados'!$B$11:$BK$510,MATCH('Auxiliar General'!L$4,'Lista Puestos Valorados'!$B$10:$BK$10,0),0))</f>
        <v>No relevante</v>
      </c>
      <c r="S173" s="26">
        <f>+HLOOKUP(R173,Sistema_Puntos!$Q$5:$Y$43,'Auxiliar General'!N$5,FALSE)</f>
        <v>0</v>
      </c>
      <c r="T173" s="26" t="str">
        <f>+IF(VLOOKUP($B173,'Lista Puestos Valorados'!$B$11:$BK$510,MATCH('Auxiliar General'!N$4,'Lista Puestos Valorados'!$B$10:$BK$10,0),0)="","No relevante",VLOOKUP($B173,'Lista Puestos Valorados'!$B$11:$BK$510,MATCH('Auxiliar General'!N$4,'Lista Puestos Valorados'!$B$10:$BK$10,0),0))</f>
        <v>No relevante</v>
      </c>
      <c r="U173" s="26">
        <f>+HLOOKUP(T173,Sistema_Puntos!$Q$5:$Y$43,'Auxiliar General'!P$5,FALSE)</f>
        <v>0</v>
      </c>
      <c r="V173" s="26" t="str">
        <f>+IF(VLOOKUP($B173,'Lista Puestos Valorados'!$B$11:$BK$510,MATCH('Auxiliar General'!P$4,'Lista Puestos Valorados'!$B$10:$BK$10,0),0)="","No relevante",VLOOKUP($B173,'Lista Puestos Valorados'!$B$11:$BK$510,MATCH('Auxiliar General'!P$4,'Lista Puestos Valorados'!$B$10:$BK$10,0),0))</f>
        <v>No relevante</v>
      </c>
      <c r="W173" s="26">
        <f>+HLOOKUP(V173,Sistema_Puntos!$Q$5:$Y$43,'Auxiliar General'!R$5,FALSE)</f>
        <v>0</v>
      </c>
      <c r="X173" s="26" t="str">
        <f>+IF(VLOOKUP($B173,'Lista Puestos Valorados'!$B$11:$BK$510,MATCH('Auxiliar General'!R$4,'Lista Puestos Valorados'!$B$10:$BK$10,0),0)="","No relevante",VLOOKUP($B173,'Lista Puestos Valorados'!$B$11:$BK$510,MATCH('Auxiliar General'!R$4,'Lista Puestos Valorados'!$B$10:$BK$10,0),0))</f>
        <v>No relevante</v>
      </c>
      <c r="Y173" s="26">
        <f>+HLOOKUP(X173,Sistema_Puntos!$Q$5:$Y$43,'Auxiliar General'!T$5,FALSE)</f>
        <v>0</v>
      </c>
      <c r="Z173" s="26" t="str">
        <f>+IF(VLOOKUP($B173,'Lista Puestos Valorados'!$B$11:$BK$510,MATCH('Auxiliar General'!T$4,'Lista Puestos Valorados'!$B$10:$BK$10,0),0)="","No relevante",VLOOKUP($B173,'Lista Puestos Valorados'!$B$11:$BK$510,MATCH('Auxiliar General'!T$4,'Lista Puestos Valorados'!$B$10:$BK$10,0),0))</f>
        <v>No relevante</v>
      </c>
      <c r="AA173" s="26">
        <f>+HLOOKUP(Z173,Sistema_Puntos!$Q$5:$Y$43,'Auxiliar General'!V$5,FALSE)</f>
        <v>0</v>
      </c>
      <c r="AB173" s="26" t="str">
        <f>+IF(VLOOKUP($B173,'Lista Puestos Valorados'!$B$11:$BK$510,MATCH('Auxiliar General'!V$4,'Lista Puestos Valorados'!$B$10:$BK$10,0),0)="","No relevante",VLOOKUP($B173,'Lista Puestos Valorados'!$B$11:$BK$510,MATCH('Auxiliar General'!V$4,'Lista Puestos Valorados'!$B$10:$BK$10,0),0))</f>
        <v>No relevante</v>
      </c>
      <c r="AC173" s="26">
        <f>+HLOOKUP(AB173,Sistema_Puntos!$Q$5:$Y$43,'Auxiliar General'!X$5,FALSE)</f>
        <v>0</v>
      </c>
      <c r="AD173" s="26" t="str">
        <f>+IF(VLOOKUP($B173,'Lista Puestos Valorados'!$B$11:$BK$510,MATCH('Auxiliar General'!X$4,'Lista Puestos Valorados'!$B$10:$BK$10,0),0)="","No relevante",VLOOKUP($B173,'Lista Puestos Valorados'!$B$11:$BK$510,MATCH('Auxiliar General'!X$4,'Lista Puestos Valorados'!$B$10:$BK$10,0),0))</f>
        <v>No relevante</v>
      </c>
      <c r="AE173" s="26">
        <f>+HLOOKUP(AD173,Sistema_Puntos!$Q$5:$Y$43,'Auxiliar General'!Z$5,FALSE)</f>
        <v>0</v>
      </c>
      <c r="AF173" s="26" t="str">
        <f>+IF(VLOOKUP($B173,'Lista Puestos Valorados'!$B$11:$BK$510,MATCH('Auxiliar General'!Z$4,'Lista Puestos Valorados'!$B$10:$BK$10,0),0)="","No relevante",VLOOKUP($B173,'Lista Puestos Valorados'!$B$11:$BK$510,MATCH('Auxiliar General'!Z$4,'Lista Puestos Valorados'!$B$10:$BK$10,0),0))</f>
        <v>No relevante</v>
      </c>
      <c r="AG173" s="26">
        <f>+HLOOKUP(AF173,Sistema_Puntos!$Q$5:$Y$43,'Auxiliar General'!AB$5,FALSE)</f>
        <v>0</v>
      </c>
      <c r="AH173" s="26" t="str">
        <f>+IF(VLOOKUP($B173,'Lista Puestos Valorados'!$B$11:$BK$510,MATCH('Auxiliar General'!AB$4,'Lista Puestos Valorados'!$B$10:$BK$10,0),0)="","No relevante",VLOOKUP($B173,'Lista Puestos Valorados'!$B$11:$BK$510,MATCH('Auxiliar General'!AB$4,'Lista Puestos Valorados'!$B$10:$BK$10,0),0))</f>
        <v>No relevante</v>
      </c>
      <c r="AI173" s="26">
        <f>+HLOOKUP(AH173,Sistema_Puntos!$Q$5:$Y$43,'Auxiliar General'!AD$5,FALSE)</f>
        <v>0</v>
      </c>
      <c r="AJ173" s="26" t="str">
        <f>+IF(VLOOKUP($B173,'Lista Puestos Valorados'!$B$11:$BK$510,MATCH('Auxiliar General'!AD$4,'Lista Puestos Valorados'!$B$10:$BK$10,0),0)="","No relevante",VLOOKUP($B173,'Lista Puestos Valorados'!$B$11:$BK$510,MATCH('Auxiliar General'!AD$4,'Lista Puestos Valorados'!$B$10:$BK$10,0),0))</f>
        <v>No relevante</v>
      </c>
      <c r="AK173" s="26">
        <f>+HLOOKUP(AJ173,Sistema_Puntos!$Q$5:$Y$43,'Auxiliar General'!AF$5,FALSE)</f>
        <v>0</v>
      </c>
      <c r="AL173" s="26" t="str">
        <f>+IF(VLOOKUP($B173,'Lista Puestos Valorados'!$B$11:$BK$510,MATCH('Auxiliar General'!AF$4,'Lista Puestos Valorados'!$B$10:$BK$10,0),0)="","No relevante",VLOOKUP($B173,'Lista Puestos Valorados'!$B$11:$BK$510,MATCH('Auxiliar General'!AF$4,'Lista Puestos Valorados'!$B$10:$BK$10,0),0))</f>
        <v>No relevante</v>
      </c>
      <c r="AM173" s="26">
        <f>+HLOOKUP(AL173,Sistema_Puntos!$Q$5:$Y$43,'Auxiliar General'!AH$5,FALSE)</f>
        <v>0</v>
      </c>
      <c r="AN173" s="26" t="str">
        <f>+IF(VLOOKUP($B173,'Lista Puestos Valorados'!$B$11:$BK$510,MATCH('Auxiliar General'!AH$4,'Lista Puestos Valorados'!$B$10:$BK$10,0),0)="","No relevante",VLOOKUP($B173,'Lista Puestos Valorados'!$B$11:$BK$510,MATCH('Auxiliar General'!AH$4,'Lista Puestos Valorados'!$B$10:$BK$10,0),0))</f>
        <v>No relevante</v>
      </c>
      <c r="AO173" s="26">
        <f>+HLOOKUP(AN173,Sistema_Puntos!$Q$5:$Y$43,'Auxiliar General'!AJ$5,FALSE)</f>
        <v>0</v>
      </c>
      <c r="AP173" s="26" t="str">
        <f>+IF(VLOOKUP($B173,'Lista Puestos Valorados'!$B$11:$BK$510,MATCH('Auxiliar General'!AJ$4,'Lista Puestos Valorados'!$B$10:$BK$10,0),0)="","No relevante",VLOOKUP($B173,'Lista Puestos Valorados'!$B$11:$BK$510,MATCH('Auxiliar General'!AJ$4,'Lista Puestos Valorados'!$B$10:$BK$10,0),0))</f>
        <v>No relevante</v>
      </c>
      <c r="AQ173" s="26">
        <f>+HLOOKUP(AP173,Sistema_Puntos!$Q$5:$Y$43,'Auxiliar General'!AL$5,FALSE)</f>
        <v>0</v>
      </c>
      <c r="AR173" s="26" t="str">
        <f>+IF(VLOOKUP($B173,'Lista Puestos Valorados'!$B$11:$BK$510,MATCH('Auxiliar General'!AL$4,'Lista Puestos Valorados'!$B$10:$BK$10,0),0)="","No relevante",VLOOKUP($B173,'Lista Puestos Valorados'!$B$11:$BK$510,MATCH('Auxiliar General'!AL$4,'Lista Puestos Valorados'!$B$10:$BK$10,0),0))</f>
        <v>No relevante</v>
      </c>
      <c r="AS173" s="26">
        <f>+HLOOKUP(AR173,Sistema_Puntos!$Q$5:$Y$43,'Auxiliar General'!AN$5,FALSE)</f>
        <v>0</v>
      </c>
      <c r="AT173" s="26" t="str">
        <f>+IF(VLOOKUP($B173,'Lista Puestos Valorados'!$B$11:$BK$510,MATCH('Auxiliar General'!AN$4,'Lista Puestos Valorados'!$B$10:$BK$10,0),0)="","No relevante",VLOOKUP($B173,'Lista Puestos Valorados'!$B$11:$BK$510,MATCH('Auxiliar General'!AN$4,'Lista Puestos Valorados'!$B$10:$BK$10,0),0))</f>
        <v>No relevante</v>
      </c>
      <c r="AU173" s="26">
        <f>+HLOOKUP(AT173,Sistema_Puntos!$Q$5:$Y$43,'Auxiliar General'!AP$5,FALSE)</f>
        <v>0</v>
      </c>
      <c r="AV173" s="26" t="str">
        <f>+IF(VLOOKUP($B173,'Lista Puestos Valorados'!$B$11:$BK$510,MATCH('Auxiliar General'!AP$4,'Lista Puestos Valorados'!$B$10:$BK$10,0),0)="","No relevante",VLOOKUP($B173,'Lista Puestos Valorados'!$B$11:$BK$510,MATCH('Auxiliar General'!AP$4,'Lista Puestos Valorados'!$B$10:$BK$10,0),0))</f>
        <v>No relevante</v>
      </c>
      <c r="AW173" s="26">
        <f>+HLOOKUP(AV173,Sistema_Puntos!$Q$5:$Y$43,'Auxiliar General'!AR$5,FALSE)</f>
        <v>0</v>
      </c>
      <c r="AX173" s="26" t="str">
        <f>+IF(VLOOKUP($B173,'Lista Puestos Valorados'!$B$11:$BK$510,MATCH('Auxiliar General'!AR$4,'Lista Puestos Valorados'!$B$10:$BK$10,0),0)="","No relevante",VLOOKUP($B173,'Lista Puestos Valorados'!$B$11:$BK$510,MATCH('Auxiliar General'!AR$4,'Lista Puestos Valorados'!$B$10:$BK$10,0),0))</f>
        <v>No relevante</v>
      </c>
      <c r="AY173" s="26">
        <f>+HLOOKUP(AX173,Sistema_Puntos!$Q$5:$Y$43,'Auxiliar General'!AT$5,FALSE)</f>
        <v>0</v>
      </c>
      <c r="AZ173" s="26" t="str">
        <f>+IF(VLOOKUP($B173,'Lista Puestos Valorados'!$B$11:$BK$510,MATCH('Auxiliar General'!AT$4,'Lista Puestos Valorados'!$B$10:$BK$10,0),0)="","No relevante",VLOOKUP($B173,'Lista Puestos Valorados'!$B$11:$BK$510,MATCH('Auxiliar General'!AT$4,'Lista Puestos Valorados'!$B$10:$BK$10,0),0))</f>
        <v>No relevante</v>
      </c>
      <c r="BA173" s="26">
        <f>+HLOOKUP(AZ173,Sistema_Puntos!$Q$5:$Y$43,'Auxiliar General'!AV$5,FALSE)</f>
        <v>0</v>
      </c>
      <c r="BB173" s="26" t="str">
        <f>+IF(VLOOKUP($B173,'Lista Puestos Valorados'!$B$11:$BK$510,MATCH('Auxiliar General'!AV$4,'Lista Puestos Valorados'!$B$10:$BK$10,0),0)="","No relevante",VLOOKUP($B173,'Lista Puestos Valorados'!$B$11:$BK$510,MATCH('Auxiliar General'!AV$4,'Lista Puestos Valorados'!$B$10:$BK$10,0),0))</f>
        <v>No relevante</v>
      </c>
      <c r="BC173" s="26">
        <f>+HLOOKUP(BB173,Sistema_Puntos!$Q$5:$Y$43,'Auxiliar General'!AX$5,FALSE)</f>
        <v>0</v>
      </c>
      <c r="BD173" s="26" t="str">
        <f>+IF(VLOOKUP($B173,'Lista Puestos Valorados'!$B$11:$BK$510,MATCH('Auxiliar General'!AX$4,'Lista Puestos Valorados'!$B$10:$BK$10,0),0)="","No relevante",VLOOKUP($B173,'Lista Puestos Valorados'!$B$11:$BK$510,MATCH('Auxiliar General'!AX$4,'Lista Puestos Valorados'!$B$10:$BK$10,0),0))</f>
        <v>No relevante</v>
      </c>
      <c r="BE173" s="26">
        <f>+HLOOKUP(BD173,Sistema_Puntos!$Q$5:$Y$43,'Auxiliar General'!AZ$5,FALSE)</f>
        <v>0</v>
      </c>
      <c r="BF173" s="26" t="str">
        <f>+IF(VLOOKUP($B173,'Lista Puestos Valorados'!$B$11:$BK$510,MATCH('Auxiliar General'!AZ$4,'Lista Puestos Valorados'!$B$10:$BK$10,0),0)="","No relevante",VLOOKUP($B173,'Lista Puestos Valorados'!$B$11:$BK$510,MATCH('Auxiliar General'!AZ$4,'Lista Puestos Valorados'!$B$10:$BK$10,0),0))</f>
        <v>No relevante</v>
      </c>
      <c r="BG173" s="26">
        <f>+HLOOKUP(BF173,Sistema_Puntos!$Q$5:$Y$43,'Auxiliar General'!BB$5,FALSE)</f>
        <v>0</v>
      </c>
      <c r="BH173" s="26" t="str">
        <f>+IF(VLOOKUP($B173,'Lista Puestos Valorados'!$B$11:$BK$510,MATCH('Auxiliar General'!BB$4,'Lista Puestos Valorados'!$B$10:$BK$10,0),0)="","No relevante",VLOOKUP($B173,'Lista Puestos Valorados'!$B$11:$BK$510,MATCH('Auxiliar General'!BB$4,'Lista Puestos Valorados'!$B$10:$BK$10,0),0))</f>
        <v>No relevante</v>
      </c>
      <c r="BI173" s="26">
        <f>+HLOOKUP(BH173,Sistema_Puntos!$Q$5:$Y$43,'Auxiliar General'!BD$5,FALSE)</f>
        <v>0</v>
      </c>
      <c r="BJ173" s="26" t="str">
        <f>+IF(VLOOKUP($B173,'Lista Puestos Valorados'!$B$11:$BK$510,MATCH('Auxiliar General'!BD$4,'Lista Puestos Valorados'!$B$10:$BK$10,0),0)="","No relevante",VLOOKUP($B173,'Lista Puestos Valorados'!$B$11:$BK$510,MATCH('Auxiliar General'!BD$4,'Lista Puestos Valorados'!$B$10:$BK$10,0),0))</f>
        <v>No relevante</v>
      </c>
      <c r="BK173" s="26">
        <f>+HLOOKUP(BJ173,Sistema_Puntos!$Q$5:$Y$43,'Auxiliar General'!BF$5,FALSE)</f>
        <v>0</v>
      </c>
      <c r="BL173" s="26" t="str">
        <f>+IF(VLOOKUP($B173,'Lista Puestos Valorados'!$B$11:$BK$510,MATCH('Auxiliar General'!BF$4,'Lista Puestos Valorados'!$B$10:$BK$10,0),0)="","No relevante",VLOOKUP($B173,'Lista Puestos Valorados'!$B$11:$BK$510,MATCH('Auxiliar General'!BF$4,'Lista Puestos Valorados'!$B$10:$BK$10,0),0))</f>
        <v>No relevante</v>
      </c>
      <c r="BM173" s="26">
        <f>+HLOOKUP(BL173,Sistema_Puntos!$Q$5:$Y$43,'Auxiliar General'!BH$5,FALSE)</f>
        <v>0</v>
      </c>
      <c r="BN173" s="26" t="str">
        <f>+IF(VLOOKUP($B173,'Lista Puestos Valorados'!$B$11:$BK$510,MATCH('Auxiliar General'!BH$4,'Lista Puestos Valorados'!$B$10:$BK$10,0),0)="","No relevante",VLOOKUP($B173,'Lista Puestos Valorados'!$B$11:$BK$510,MATCH('Auxiliar General'!BH$4,'Lista Puestos Valorados'!$B$10:$BK$10,0),0))</f>
        <v>No relevante</v>
      </c>
      <c r="BO173" s="26">
        <f>+HLOOKUP(BN173,Sistema_Puntos!$Q$5:$Y$43,'Auxiliar General'!BJ$5,FALSE)</f>
        <v>0</v>
      </c>
      <c r="BP173" s="26" t="str">
        <f>+IF(VLOOKUP($B173,'Lista Puestos Valorados'!$B$11:$BK$510,MATCH('Auxiliar General'!BJ$4,'Lista Puestos Valorados'!$B$10:$BK$10,0),0)="","No relevante",VLOOKUP($B173,'Lista Puestos Valorados'!$B$11:$BK$510,MATCH('Auxiliar General'!BJ$4,'Lista Puestos Valorados'!$B$10:$BK$10,0),0))</f>
        <v>No relevante</v>
      </c>
      <c r="BQ173" s="26">
        <f>+HLOOKUP(BP173,Sistema_Puntos!$Q$5:$Y$43,'Auxiliar General'!BL$5,FALSE)</f>
        <v>0</v>
      </c>
      <c r="BR173" s="26" t="str">
        <f>+IF(VLOOKUP($B173,'Lista Puestos Valorados'!$B$11:$BK$510,MATCH('Auxiliar General'!BL$4,'Lista Puestos Valorados'!$B$10:$BK$10,0),0)="","No relevante",VLOOKUP($B173,'Lista Puestos Valorados'!$B$11:$BK$510,MATCH('Auxiliar General'!BL$4,'Lista Puestos Valorados'!$B$10:$BK$10,0),0))</f>
        <v>No relevante</v>
      </c>
      <c r="BS173" s="26">
        <f>+HLOOKUP(BR173,Sistema_Puntos!$Q$5:$Y$43,'Auxiliar General'!BN$5,FALSE)</f>
        <v>0</v>
      </c>
      <c r="BT173" s="26" t="str">
        <f>+IF(VLOOKUP($B173,'Lista Puestos Valorados'!$B$11:$BK$510,MATCH('Auxiliar General'!BN$4,'Lista Puestos Valorados'!$B$10:$BK$10,0),0)="","No relevante",VLOOKUP($B173,'Lista Puestos Valorados'!$B$11:$BK$510,MATCH('Auxiliar General'!BN$4,'Lista Puestos Valorados'!$B$10:$BK$10,0),0))</f>
        <v>No relevante</v>
      </c>
      <c r="BU173" s="26">
        <f>+HLOOKUP(BT173,Sistema_Puntos!$Q$5:$Y$43,'Auxiliar General'!BP$5,FALSE)</f>
        <v>0</v>
      </c>
      <c r="BV173" s="26" t="str">
        <f>+IF(VLOOKUP($B173,'Lista Puestos Valorados'!$B$11:$BK$510,MATCH('Auxiliar General'!BP$4,'Lista Puestos Valorados'!$B$10:$BK$10,0),0)="","No relevante",VLOOKUP($B173,'Lista Puestos Valorados'!$B$11:$BK$510,MATCH('Auxiliar General'!BP$4,'Lista Puestos Valorados'!$B$10:$BK$10,0),0))</f>
        <v>No relevante</v>
      </c>
      <c r="BW173" s="26">
        <f>+HLOOKUP(BV173,Sistema_Puntos!$Q$5:$Y$43,'Auxiliar General'!BR$5,FALSE)</f>
        <v>0</v>
      </c>
      <c r="BX173" s="26" t="str">
        <f>+IF(VLOOKUP($B173,'Lista Puestos Valorados'!$B$11:$BK$510,MATCH('Auxiliar General'!BR$4,'Lista Puestos Valorados'!$B$10:$BK$10,0),0)="","No relevante",VLOOKUP($B173,'Lista Puestos Valorados'!$B$11:$BK$510,MATCH('Auxiliar General'!BR$4,'Lista Puestos Valorados'!$B$10:$BK$10,0),0))</f>
        <v>No relevante</v>
      </c>
      <c r="BY173" s="26">
        <f>+HLOOKUP(BX173,Sistema_Puntos!$Q$5:$Y$43,'Auxiliar General'!BT$5,FALSE)</f>
        <v>0</v>
      </c>
      <c r="BZ173" s="26" t="str">
        <f>+IF(VLOOKUP($B173,'Lista Puestos Valorados'!$B$11:$BK$510,MATCH('Auxiliar General'!BT$4,'Lista Puestos Valorados'!$B$10:$BK$10,0),0)="","No relevante",VLOOKUP($B173,'Lista Puestos Valorados'!$B$11:$BK$510,MATCH('Auxiliar General'!BT$4,'Lista Puestos Valorados'!$B$10:$BK$10,0),0))</f>
        <v>No relevante</v>
      </c>
      <c r="CA173" s="26">
        <f>+HLOOKUP(BZ173,Sistema_Puntos!$Q$5:$Y$43,'Auxiliar General'!BV$5,FALSE)</f>
        <v>0</v>
      </c>
      <c r="CB173" s="26" t="str">
        <f>+IF(VLOOKUP($B173,'Lista Puestos Valorados'!$B$11:$BK$510,MATCH('Auxiliar General'!BV$4,'Lista Puestos Valorados'!$B$10:$BK$10,0),0)="","No relevante",VLOOKUP($B173,'Lista Puestos Valorados'!$B$11:$BK$510,MATCH('Auxiliar General'!BV$4,'Lista Puestos Valorados'!$B$10:$BK$10,0),0))</f>
        <v>No relevante</v>
      </c>
      <c r="CC173" s="26">
        <f>+HLOOKUP(CB173,Sistema_Puntos!$Q$5:$Y$43,'Auxiliar General'!BX$5,FALSE)</f>
        <v>0</v>
      </c>
      <c r="CD173" s="26" t="str">
        <f>+IF(VLOOKUP($B173,'Lista Puestos Valorados'!$B$11:$BK$510,MATCH('Auxiliar General'!BX$4,'Lista Puestos Valorados'!$B$10:$BK$10,0),0)="","No relevante",VLOOKUP($B173,'Lista Puestos Valorados'!$B$11:$BK$510,MATCH('Auxiliar General'!BX$4,'Lista Puestos Valorados'!$B$10:$BK$10,0),0))</f>
        <v>No relevante</v>
      </c>
      <c r="CE173" s="26">
        <f>+HLOOKUP(CD173,Sistema_Puntos!$Q$5:$Y$43,'Auxiliar General'!BZ$5,FALSE)</f>
        <v>0</v>
      </c>
      <c r="CF173" s="26" t="str">
        <f>+IF(VLOOKUP($B173,'Lista Puestos Valorados'!$B$11:$BK$510,MATCH('Auxiliar General'!BZ$4,'Lista Puestos Valorados'!$B$10:$BK$10,0),0)="","No relevante",VLOOKUP($B173,'Lista Puestos Valorados'!$B$11:$BK$510,MATCH('Auxiliar General'!BZ$4,'Lista Puestos Valorados'!$B$10:$BK$10,0),0))</f>
        <v>No relevante</v>
      </c>
      <c r="CG173" s="26">
        <f>+HLOOKUP(CF173,Sistema_Puntos!$Q$5:$Y$43,'Auxiliar General'!CB$5,FALSE)</f>
        <v>0</v>
      </c>
      <c r="CH173" s="29"/>
      <c r="CI173" s="29"/>
    </row>
    <row r="174" spans="2:87" ht="17.55" customHeight="1">
      <c r="B174" s="26">
        <f>+'Listado de Puestos'!B174</f>
        <v>164</v>
      </c>
      <c r="C174" s="26" t="str">
        <f>+IF('Lista Puestos Valorados'!C174="","",'Lista Puestos Valorados'!C174)</f>
        <v/>
      </c>
      <c r="D174" s="26" t="str">
        <f>+IF('Lista Puestos Valorados'!D174="","",'Lista Puestos Valorados'!D174)</f>
        <v/>
      </c>
      <c r="E174" s="26" t="str">
        <f>+IF('Lista Puestos Valorados'!E174="","",'Lista Puestos Valorados'!E174)</f>
        <v/>
      </c>
      <c r="F174" s="26" t="str">
        <f>+IF('Lista Puestos Valorados'!F174="","",'Lista Puestos Valorados'!F174)</f>
        <v/>
      </c>
      <c r="G174" s="26" t="str">
        <f>+IF('Lista Puestos Valorados'!G174="","",'Lista Puestos Valorados'!G174)</f>
        <v/>
      </c>
      <c r="H174" s="26" t="str">
        <f>+IF('Lista Puestos Valorados'!H174="","",'Lista Puestos Valorados'!H174)</f>
        <v/>
      </c>
      <c r="I174" s="26" t="str">
        <f>+IF('Lista Puestos Valorados'!I174="","",'Lista Puestos Valorados'!I174)</f>
        <v/>
      </c>
      <c r="J174" s="118" t="e">
        <f t="array" ref="J174">+IF(L174="","",_xlfn.IFS(L174&lt;='Cortes de Agrupacion'!$F$15,'Cortes de Agrupacion'!$E$15,'Resultados General'!L174&lt;='Cortes de Agrupacion'!$F$14,'Cortes de Agrupacion'!$E$14,'Resultados General'!L174&lt;='Cortes de Agrupacion'!$F$13,'Cortes de Agrupacion'!$E$13,L174&lt;='Cortes de Agrupacion'!$F$12,'Cortes de Agrupacion'!$E$12,'Resultados General'!L174&lt;='Cortes de Agrupacion'!$F$11,'Cortes de Agrupacion'!$E$11,'Resultados General'!L174&lt;='Cortes de Agrupacion'!$F$10,'Cortes de Agrupacion'!$E$10,'Resultados General'!L174&lt;='Cortes de Agrupacion'!$F$9,'Cortes de Agrupacion'!$E$9,'Resultados General'!L174&lt;='Cortes de Agrupacion'!$F$8,'Cortes de Agrupacion'!$E$8,'Resultados General'!L174&lt;='Cortes de Agrupacion'!$F$7,'Cortes de Agrupacion'!$E$7,'Resultados General'!L174&lt;='Cortes de Agrupacion'!$F$6,'Cortes de Agrupacion'!$E$6))</f>
        <v>#VALUE!</v>
      </c>
      <c r="K174" s="118" t="str">
        <f t="shared" si="4"/>
        <v/>
      </c>
      <c r="L174" s="124" t="e">
        <f>#VALUE!</f>
        <v>#VALUE!</v>
      </c>
      <c r="M174" s="26" t="e">
        <f ca="1">+_xlfn.IFNA(VLOOKUP(C174,'Distribución de puestos'!$B$8:$I$507,8,0),"")</f>
        <v>#NAME?</v>
      </c>
      <c r="N174" s="26" t="str">
        <f>+IF(VLOOKUP($B174,'Lista Puestos Valorados'!$B$11:$BK$510,MATCH('Auxiliar General'!H$4,'Lista Puestos Valorados'!$B$10:$BK$10,0),0)="","No relevante",VLOOKUP($B174,'Lista Puestos Valorados'!$B$11:$BK$510,MATCH('Auxiliar General'!H$4,'Lista Puestos Valorados'!$B$10:$BK$10,0),0))</f>
        <v>No relevante</v>
      </c>
      <c r="O174" s="26">
        <f>+HLOOKUP(N174,Sistema_Puntos!$Q$5:$Y$43,'Auxiliar General'!J$5,FALSE)</f>
        <v>0</v>
      </c>
      <c r="P174" s="26" t="str">
        <f>+IF(VLOOKUP($B174,'Lista Puestos Valorados'!$B$11:$BK$510,MATCH('Auxiliar General'!J$4,'Lista Puestos Valorados'!$B$10:$BK$10,0),0)="","No relevante",VLOOKUP($B174,'Lista Puestos Valorados'!$B$11:$BK$510,MATCH('Auxiliar General'!J$4,'Lista Puestos Valorados'!$B$10:$BK$10,0),0))</f>
        <v>No relevante</v>
      </c>
      <c r="Q174" s="26">
        <f>+HLOOKUP(P174,Sistema_Puntos!$Q$5:$Y$43,'Auxiliar General'!L$5,FALSE)</f>
        <v>0</v>
      </c>
      <c r="R174" s="26" t="str">
        <f>+IF(VLOOKUP($B174,'Lista Puestos Valorados'!$B$11:$BK$510,MATCH('Auxiliar General'!L$4,'Lista Puestos Valorados'!$B$10:$BK$10,0),0)="","No relevante",VLOOKUP($B174,'Lista Puestos Valorados'!$B$11:$BK$510,MATCH('Auxiliar General'!L$4,'Lista Puestos Valorados'!$B$10:$BK$10,0),0))</f>
        <v>No relevante</v>
      </c>
      <c r="S174" s="26">
        <f>+HLOOKUP(R174,Sistema_Puntos!$Q$5:$Y$43,'Auxiliar General'!N$5,FALSE)</f>
        <v>0</v>
      </c>
      <c r="T174" s="26" t="str">
        <f>+IF(VLOOKUP($B174,'Lista Puestos Valorados'!$B$11:$BK$510,MATCH('Auxiliar General'!N$4,'Lista Puestos Valorados'!$B$10:$BK$10,0),0)="","No relevante",VLOOKUP($B174,'Lista Puestos Valorados'!$B$11:$BK$510,MATCH('Auxiliar General'!N$4,'Lista Puestos Valorados'!$B$10:$BK$10,0),0))</f>
        <v>No relevante</v>
      </c>
      <c r="U174" s="26">
        <f>+HLOOKUP(T174,Sistema_Puntos!$Q$5:$Y$43,'Auxiliar General'!P$5,FALSE)</f>
        <v>0</v>
      </c>
      <c r="V174" s="26" t="str">
        <f>+IF(VLOOKUP($B174,'Lista Puestos Valorados'!$B$11:$BK$510,MATCH('Auxiliar General'!P$4,'Lista Puestos Valorados'!$B$10:$BK$10,0),0)="","No relevante",VLOOKUP($B174,'Lista Puestos Valorados'!$B$11:$BK$510,MATCH('Auxiliar General'!P$4,'Lista Puestos Valorados'!$B$10:$BK$10,0),0))</f>
        <v>No relevante</v>
      </c>
      <c r="W174" s="26">
        <f>+HLOOKUP(V174,Sistema_Puntos!$Q$5:$Y$43,'Auxiliar General'!R$5,FALSE)</f>
        <v>0</v>
      </c>
      <c r="X174" s="26" t="str">
        <f>+IF(VLOOKUP($B174,'Lista Puestos Valorados'!$B$11:$BK$510,MATCH('Auxiliar General'!R$4,'Lista Puestos Valorados'!$B$10:$BK$10,0),0)="","No relevante",VLOOKUP($B174,'Lista Puestos Valorados'!$B$11:$BK$510,MATCH('Auxiliar General'!R$4,'Lista Puestos Valorados'!$B$10:$BK$10,0),0))</f>
        <v>No relevante</v>
      </c>
      <c r="Y174" s="26">
        <f>+HLOOKUP(X174,Sistema_Puntos!$Q$5:$Y$43,'Auxiliar General'!T$5,FALSE)</f>
        <v>0</v>
      </c>
      <c r="Z174" s="26" t="str">
        <f>+IF(VLOOKUP($B174,'Lista Puestos Valorados'!$B$11:$BK$510,MATCH('Auxiliar General'!T$4,'Lista Puestos Valorados'!$B$10:$BK$10,0),0)="","No relevante",VLOOKUP($B174,'Lista Puestos Valorados'!$B$11:$BK$510,MATCH('Auxiliar General'!T$4,'Lista Puestos Valorados'!$B$10:$BK$10,0),0))</f>
        <v>No relevante</v>
      </c>
      <c r="AA174" s="26">
        <f>+HLOOKUP(Z174,Sistema_Puntos!$Q$5:$Y$43,'Auxiliar General'!V$5,FALSE)</f>
        <v>0</v>
      </c>
      <c r="AB174" s="26" t="str">
        <f>+IF(VLOOKUP($B174,'Lista Puestos Valorados'!$B$11:$BK$510,MATCH('Auxiliar General'!V$4,'Lista Puestos Valorados'!$B$10:$BK$10,0),0)="","No relevante",VLOOKUP($B174,'Lista Puestos Valorados'!$B$11:$BK$510,MATCH('Auxiliar General'!V$4,'Lista Puestos Valorados'!$B$10:$BK$10,0),0))</f>
        <v>No relevante</v>
      </c>
      <c r="AC174" s="26">
        <f>+HLOOKUP(AB174,Sistema_Puntos!$Q$5:$Y$43,'Auxiliar General'!X$5,FALSE)</f>
        <v>0</v>
      </c>
      <c r="AD174" s="26" t="str">
        <f>+IF(VLOOKUP($B174,'Lista Puestos Valorados'!$B$11:$BK$510,MATCH('Auxiliar General'!X$4,'Lista Puestos Valorados'!$B$10:$BK$10,0),0)="","No relevante",VLOOKUP($B174,'Lista Puestos Valorados'!$B$11:$BK$510,MATCH('Auxiliar General'!X$4,'Lista Puestos Valorados'!$B$10:$BK$10,0),0))</f>
        <v>No relevante</v>
      </c>
      <c r="AE174" s="26">
        <f>+HLOOKUP(AD174,Sistema_Puntos!$Q$5:$Y$43,'Auxiliar General'!Z$5,FALSE)</f>
        <v>0</v>
      </c>
      <c r="AF174" s="26" t="str">
        <f>+IF(VLOOKUP($B174,'Lista Puestos Valorados'!$B$11:$BK$510,MATCH('Auxiliar General'!Z$4,'Lista Puestos Valorados'!$B$10:$BK$10,0),0)="","No relevante",VLOOKUP($B174,'Lista Puestos Valorados'!$B$11:$BK$510,MATCH('Auxiliar General'!Z$4,'Lista Puestos Valorados'!$B$10:$BK$10,0),0))</f>
        <v>No relevante</v>
      </c>
      <c r="AG174" s="26">
        <f>+HLOOKUP(AF174,Sistema_Puntos!$Q$5:$Y$43,'Auxiliar General'!AB$5,FALSE)</f>
        <v>0</v>
      </c>
      <c r="AH174" s="26" t="str">
        <f>+IF(VLOOKUP($B174,'Lista Puestos Valorados'!$B$11:$BK$510,MATCH('Auxiliar General'!AB$4,'Lista Puestos Valorados'!$B$10:$BK$10,0),0)="","No relevante",VLOOKUP($B174,'Lista Puestos Valorados'!$B$11:$BK$510,MATCH('Auxiliar General'!AB$4,'Lista Puestos Valorados'!$B$10:$BK$10,0),0))</f>
        <v>No relevante</v>
      </c>
      <c r="AI174" s="26">
        <f>+HLOOKUP(AH174,Sistema_Puntos!$Q$5:$Y$43,'Auxiliar General'!AD$5,FALSE)</f>
        <v>0</v>
      </c>
      <c r="AJ174" s="26" t="str">
        <f>+IF(VLOOKUP($B174,'Lista Puestos Valorados'!$B$11:$BK$510,MATCH('Auxiliar General'!AD$4,'Lista Puestos Valorados'!$B$10:$BK$10,0),0)="","No relevante",VLOOKUP($B174,'Lista Puestos Valorados'!$B$11:$BK$510,MATCH('Auxiliar General'!AD$4,'Lista Puestos Valorados'!$B$10:$BK$10,0),0))</f>
        <v>No relevante</v>
      </c>
      <c r="AK174" s="26">
        <f>+HLOOKUP(AJ174,Sistema_Puntos!$Q$5:$Y$43,'Auxiliar General'!AF$5,FALSE)</f>
        <v>0</v>
      </c>
      <c r="AL174" s="26" t="str">
        <f>+IF(VLOOKUP($B174,'Lista Puestos Valorados'!$B$11:$BK$510,MATCH('Auxiliar General'!AF$4,'Lista Puestos Valorados'!$B$10:$BK$10,0),0)="","No relevante",VLOOKUP($B174,'Lista Puestos Valorados'!$B$11:$BK$510,MATCH('Auxiliar General'!AF$4,'Lista Puestos Valorados'!$B$10:$BK$10,0),0))</f>
        <v>No relevante</v>
      </c>
      <c r="AM174" s="26">
        <f>+HLOOKUP(AL174,Sistema_Puntos!$Q$5:$Y$43,'Auxiliar General'!AH$5,FALSE)</f>
        <v>0</v>
      </c>
      <c r="AN174" s="26" t="str">
        <f>+IF(VLOOKUP($B174,'Lista Puestos Valorados'!$B$11:$BK$510,MATCH('Auxiliar General'!AH$4,'Lista Puestos Valorados'!$B$10:$BK$10,0),0)="","No relevante",VLOOKUP($B174,'Lista Puestos Valorados'!$B$11:$BK$510,MATCH('Auxiliar General'!AH$4,'Lista Puestos Valorados'!$B$10:$BK$10,0),0))</f>
        <v>No relevante</v>
      </c>
      <c r="AO174" s="26">
        <f>+HLOOKUP(AN174,Sistema_Puntos!$Q$5:$Y$43,'Auxiliar General'!AJ$5,FALSE)</f>
        <v>0</v>
      </c>
      <c r="AP174" s="26" t="str">
        <f>+IF(VLOOKUP($B174,'Lista Puestos Valorados'!$B$11:$BK$510,MATCH('Auxiliar General'!AJ$4,'Lista Puestos Valorados'!$B$10:$BK$10,0),0)="","No relevante",VLOOKUP($B174,'Lista Puestos Valorados'!$B$11:$BK$510,MATCH('Auxiliar General'!AJ$4,'Lista Puestos Valorados'!$B$10:$BK$10,0),0))</f>
        <v>No relevante</v>
      </c>
      <c r="AQ174" s="26">
        <f>+HLOOKUP(AP174,Sistema_Puntos!$Q$5:$Y$43,'Auxiliar General'!AL$5,FALSE)</f>
        <v>0</v>
      </c>
      <c r="AR174" s="26" t="str">
        <f>+IF(VLOOKUP($B174,'Lista Puestos Valorados'!$B$11:$BK$510,MATCH('Auxiliar General'!AL$4,'Lista Puestos Valorados'!$B$10:$BK$10,0),0)="","No relevante",VLOOKUP($B174,'Lista Puestos Valorados'!$B$11:$BK$510,MATCH('Auxiliar General'!AL$4,'Lista Puestos Valorados'!$B$10:$BK$10,0),0))</f>
        <v>No relevante</v>
      </c>
      <c r="AS174" s="26">
        <f>+HLOOKUP(AR174,Sistema_Puntos!$Q$5:$Y$43,'Auxiliar General'!AN$5,FALSE)</f>
        <v>0</v>
      </c>
      <c r="AT174" s="26" t="str">
        <f>+IF(VLOOKUP($B174,'Lista Puestos Valorados'!$B$11:$BK$510,MATCH('Auxiliar General'!AN$4,'Lista Puestos Valorados'!$B$10:$BK$10,0),0)="","No relevante",VLOOKUP($B174,'Lista Puestos Valorados'!$B$11:$BK$510,MATCH('Auxiliar General'!AN$4,'Lista Puestos Valorados'!$B$10:$BK$10,0),0))</f>
        <v>No relevante</v>
      </c>
      <c r="AU174" s="26">
        <f>+HLOOKUP(AT174,Sistema_Puntos!$Q$5:$Y$43,'Auxiliar General'!AP$5,FALSE)</f>
        <v>0</v>
      </c>
      <c r="AV174" s="26" t="str">
        <f>+IF(VLOOKUP($B174,'Lista Puestos Valorados'!$B$11:$BK$510,MATCH('Auxiliar General'!AP$4,'Lista Puestos Valorados'!$B$10:$BK$10,0),0)="","No relevante",VLOOKUP($B174,'Lista Puestos Valorados'!$B$11:$BK$510,MATCH('Auxiliar General'!AP$4,'Lista Puestos Valorados'!$B$10:$BK$10,0),0))</f>
        <v>No relevante</v>
      </c>
      <c r="AW174" s="26">
        <f>+HLOOKUP(AV174,Sistema_Puntos!$Q$5:$Y$43,'Auxiliar General'!AR$5,FALSE)</f>
        <v>0</v>
      </c>
      <c r="AX174" s="26" t="str">
        <f>+IF(VLOOKUP($B174,'Lista Puestos Valorados'!$B$11:$BK$510,MATCH('Auxiliar General'!AR$4,'Lista Puestos Valorados'!$B$10:$BK$10,0),0)="","No relevante",VLOOKUP($B174,'Lista Puestos Valorados'!$B$11:$BK$510,MATCH('Auxiliar General'!AR$4,'Lista Puestos Valorados'!$B$10:$BK$10,0),0))</f>
        <v>No relevante</v>
      </c>
      <c r="AY174" s="26">
        <f>+HLOOKUP(AX174,Sistema_Puntos!$Q$5:$Y$43,'Auxiliar General'!AT$5,FALSE)</f>
        <v>0</v>
      </c>
      <c r="AZ174" s="26" t="str">
        <f>+IF(VLOOKUP($B174,'Lista Puestos Valorados'!$B$11:$BK$510,MATCH('Auxiliar General'!AT$4,'Lista Puestos Valorados'!$B$10:$BK$10,0),0)="","No relevante",VLOOKUP($B174,'Lista Puestos Valorados'!$B$11:$BK$510,MATCH('Auxiliar General'!AT$4,'Lista Puestos Valorados'!$B$10:$BK$10,0),0))</f>
        <v>No relevante</v>
      </c>
      <c r="BA174" s="26">
        <f>+HLOOKUP(AZ174,Sistema_Puntos!$Q$5:$Y$43,'Auxiliar General'!AV$5,FALSE)</f>
        <v>0</v>
      </c>
      <c r="BB174" s="26" t="str">
        <f>+IF(VLOOKUP($B174,'Lista Puestos Valorados'!$B$11:$BK$510,MATCH('Auxiliar General'!AV$4,'Lista Puestos Valorados'!$B$10:$BK$10,0),0)="","No relevante",VLOOKUP($B174,'Lista Puestos Valorados'!$B$11:$BK$510,MATCH('Auxiliar General'!AV$4,'Lista Puestos Valorados'!$B$10:$BK$10,0),0))</f>
        <v>No relevante</v>
      </c>
      <c r="BC174" s="26">
        <f>+HLOOKUP(BB174,Sistema_Puntos!$Q$5:$Y$43,'Auxiliar General'!AX$5,FALSE)</f>
        <v>0</v>
      </c>
      <c r="BD174" s="26" t="str">
        <f>+IF(VLOOKUP($B174,'Lista Puestos Valorados'!$B$11:$BK$510,MATCH('Auxiliar General'!AX$4,'Lista Puestos Valorados'!$B$10:$BK$10,0),0)="","No relevante",VLOOKUP($B174,'Lista Puestos Valorados'!$B$11:$BK$510,MATCH('Auxiliar General'!AX$4,'Lista Puestos Valorados'!$B$10:$BK$10,0),0))</f>
        <v>No relevante</v>
      </c>
      <c r="BE174" s="26">
        <f>+HLOOKUP(BD174,Sistema_Puntos!$Q$5:$Y$43,'Auxiliar General'!AZ$5,FALSE)</f>
        <v>0</v>
      </c>
      <c r="BF174" s="26" t="str">
        <f>+IF(VLOOKUP($B174,'Lista Puestos Valorados'!$B$11:$BK$510,MATCH('Auxiliar General'!AZ$4,'Lista Puestos Valorados'!$B$10:$BK$10,0),0)="","No relevante",VLOOKUP($B174,'Lista Puestos Valorados'!$B$11:$BK$510,MATCH('Auxiliar General'!AZ$4,'Lista Puestos Valorados'!$B$10:$BK$10,0),0))</f>
        <v>No relevante</v>
      </c>
      <c r="BG174" s="26">
        <f>+HLOOKUP(BF174,Sistema_Puntos!$Q$5:$Y$43,'Auxiliar General'!BB$5,FALSE)</f>
        <v>0</v>
      </c>
      <c r="BH174" s="26" t="str">
        <f>+IF(VLOOKUP($B174,'Lista Puestos Valorados'!$B$11:$BK$510,MATCH('Auxiliar General'!BB$4,'Lista Puestos Valorados'!$B$10:$BK$10,0),0)="","No relevante",VLOOKUP($B174,'Lista Puestos Valorados'!$B$11:$BK$510,MATCH('Auxiliar General'!BB$4,'Lista Puestos Valorados'!$B$10:$BK$10,0),0))</f>
        <v>No relevante</v>
      </c>
      <c r="BI174" s="26">
        <f>+HLOOKUP(BH174,Sistema_Puntos!$Q$5:$Y$43,'Auxiliar General'!BD$5,FALSE)</f>
        <v>0</v>
      </c>
      <c r="BJ174" s="26" t="str">
        <f>+IF(VLOOKUP($B174,'Lista Puestos Valorados'!$B$11:$BK$510,MATCH('Auxiliar General'!BD$4,'Lista Puestos Valorados'!$B$10:$BK$10,0),0)="","No relevante",VLOOKUP($B174,'Lista Puestos Valorados'!$B$11:$BK$510,MATCH('Auxiliar General'!BD$4,'Lista Puestos Valorados'!$B$10:$BK$10,0),0))</f>
        <v>No relevante</v>
      </c>
      <c r="BK174" s="26">
        <f>+HLOOKUP(BJ174,Sistema_Puntos!$Q$5:$Y$43,'Auxiliar General'!BF$5,FALSE)</f>
        <v>0</v>
      </c>
      <c r="BL174" s="26" t="str">
        <f>+IF(VLOOKUP($B174,'Lista Puestos Valorados'!$B$11:$BK$510,MATCH('Auxiliar General'!BF$4,'Lista Puestos Valorados'!$B$10:$BK$10,0),0)="","No relevante",VLOOKUP($B174,'Lista Puestos Valorados'!$B$11:$BK$510,MATCH('Auxiliar General'!BF$4,'Lista Puestos Valorados'!$B$10:$BK$10,0),0))</f>
        <v>No relevante</v>
      </c>
      <c r="BM174" s="26">
        <f>+HLOOKUP(BL174,Sistema_Puntos!$Q$5:$Y$43,'Auxiliar General'!BH$5,FALSE)</f>
        <v>0</v>
      </c>
      <c r="BN174" s="26" t="str">
        <f>+IF(VLOOKUP($B174,'Lista Puestos Valorados'!$B$11:$BK$510,MATCH('Auxiliar General'!BH$4,'Lista Puestos Valorados'!$B$10:$BK$10,0),0)="","No relevante",VLOOKUP($B174,'Lista Puestos Valorados'!$B$11:$BK$510,MATCH('Auxiliar General'!BH$4,'Lista Puestos Valorados'!$B$10:$BK$10,0),0))</f>
        <v>No relevante</v>
      </c>
      <c r="BO174" s="26">
        <f>+HLOOKUP(BN174,Sistema_Puntos!$Q$5:$Y$43,'Auxiliar General'!BJ$5,FALSE)</f>
        <v>0</v>
      </c>
      <c r="BP174" s="26" t="str">
        <f>+IF(VLOOKUP($B174,'Lista Puestos Valorados'!$B$11:$BK$510,MATCH('Auxiliar General'!BJ$4,'Lista Puestos Valorados'!$B$10:$BK$10,0),0)="","No relevante",VLOOKUP($B174,'Lista Puestos Valorados'!$B$11:$BK$510,MATCH('Auxiliar General'!BJ$4,'Lista Puestos Valorados'!$B$10:$BK$10,0),0))</f>
        <v>No relevante</v>
      </c>
      <c r="BQ174" s="26">
        <f>+HLOOKUP(BP174,Sistema_Puntos!$Q$5:$Y$43,'Auxiliar General'!BL$5,FALSE)</f>
        <v>0</v>
      </c>
      <c r="BR174" s="26" t="str">
        <f>+IF(VLOOKUP($B174,'Lista Puestos Valorados'!$B$11:$BK$510,MATCH('Auxiliar General'!BL$4,'Lista Puestos Valorados'!$B$10:$BK$10,0),0)="","No relevante",VLOOKUP($B174,'Lista Puestos Valorados'!$B$11:$BK$510,MATCH('Auxiliar General'!BL$4,'Lista Puestos Valorados'!$B$10:$BK$10,0),0))</f>
        <v>No relevante</v>
      </c>
      <c r="BS174" s="26">
        <f>+HLOOKUP(BR174,Sistema_Puntos!$Q$5:$Y$43,'Auxiliar General'!BN$5,FALSE)</f>
        <v>0</v>
      </c>
      <c r="BT174" s="26" t="str">
        <f>+IF(VLOOKUP($B174,'Lista Puestos Valorados'!$B$11:$BK$510,MATCH('Auxiliar General'!BN$4,'Lista Puestos Valorados'!$B$10:$BK$10,0),0)="","No relevante",VLOOKUP($B174,'Lista Puestos Valorados'!$B$11:$BK$510,MATCH('Auxiliar General'!BN$4,'Lista Puestos Valorados'!$B$10:$BK$10,0),0))</f>
        <v>No relevante</v>
      </c>
      <c r="BU174" s="26">
        <f>+HLOOKUP(BT174,Sistema_Puntos!$Q$5:$Y$43,'Auxiliar General'!BP$5,FALSE)</f>
        <v>0</v>
      </c>
      <c r="BV174" s="26" t="str">
        <f>+IF(VLOOKUP($B174,'Lista Puestos Valorados'!$B$11:$BK$510,MATCH('Auxiliar General'!BP$4,'Lista Puestos Valorados'!$B$10:$BK$10,0),0)="","No relevante",VLOOKUP($B174,'Lista Puestos Valorados'!$B$11:$BK$510,MATCH('Auxiliar General'!BP$4,'Lista Puestos Valorados'!$B$10:$BK$10,0),0))</f>
        <v>No relevante</v>
      </c>
      <c r="BW174" s="26">
        <f>+HLOOKUP(BV174,Sistema_Puntos!$Q$5:$Y$43,'Auxiliar General'!BR$5,FALSE)</f>
        <v>0</v>
      </c>
      <c r="BX174" s="26" t="str">
        <f>+IF(VLOOKUP($B174,'Lista Puestos Valorados'!$B$11:$BK$510,MATCH('Auxiliar General'!BR$4,'Lista Puestos Valorados'!$B$10:$BK$10,0),0)="","No relevante",VLOOKUP($B174,'Lista Puestos Valorados'!$B$11:$BK$510,MATCH('Auxiliar General'!BR$4,'Lista Puestos Valorados'!$B$10:$BK$10,0),0))</f>
        <v>No relevante</v>
      </c>
      <c r="BY174" s="26">
        <f>+HLOOKUP(BX174,Sistema_Puntos!$Q$5:$Y$43,'Auxiliar General'!BT$5,FALSE)</f>
        <v>0</v>
      </c>
      <c r="BZ174" s="26" t="str">
        <f>+IF(VLOOKUP($B174,'Lista Puestos Valorados'!$B$11:$BK$510,MATCH('Auxiliar General'!BT$4,'Lista Puestos Valorados'!$B$10:$BK$10,0),0)="","No relevante",VLOOKUP($B174,'Lista Puestos Valorados'!$B$11:$BK$510,MATCH('Auxiliar General'!BT$4,'Lista Puestos Valorados'!$B$10:$BK$10,0),0))</f>
        <v>No relevante</v>
      </c>
      <c r="CA174" s="26">
        <f>+HLOOKUP(BZ174,Sistema_Puntos!$Q$5:$Y$43,'Auxiliar General'!BV$5,FALSE)</f>
        <v>0</v>
      </c>
      <c r="CB174" s="26" t="str">
        <f>+IF(VLOOKUP($B174,'Lista Puestos Valorados'!$B$11:$BK$510,MATCH('Auxiliar General'!BV$4,'Lista Puestos Valorados'!$B$10:$BK$10,0),0)="","No relevante",VLOOKUP($B174,'Lista Puestos Valorados'!$B$11:$BK$510,MATCH('Auxiliar General'!BV$4,'Lista Puestos Valorados'!$B$10:$BK$10,0),0))</f>
        <v>No relevante</v>
      </c>
      <c r="CC174" s="26">
        <f>+HLOOKUP(CB174,Sistema_Puntos!$Q$5:$Y$43,'Auxiliar General'!BX$5,FALSE)</f>
        <v>0</v>
      </c>
      <c r="CD174" s="26" t="str">
        <f>+IF(VLOOKUP($B174,'Lista Puestos Valorados'!$B$11:$BK$510,MATCH('Auxiliar General'!BX$4,'Lista Puestos Valorados'!$B$10:$BK$10,0),0)="","No relevante",VLOOKUP($B174,'Lista Puestos Valorados'!$B$11:$BK$510,MATCH('Auxiliar General'!BX$4,'Lista Puestos Valorados'!$B$10:$BK$10,0),0))</f>
        <v>No relevante</v>
      </c>
      <c r="CE174" s="26">
        <f>+HLOOKUP(CD174,Sistema_Puntos!$Q$5:$Y$43,'Auxiliar General'!BZ$5,FALSE)</f>
        <v>0</v>
      </c>
      <c r="CF174" s="26" t="str">
        <f>+IF(VLOOKUP($B174,'Lista Puestos Valorados'!$B$11:$BK$510,MATCH('Auxiliar General'!BZ$4,'Lista Puestos Valorados'!$B$10:$BK$10,0),0)="","No relevante",VLOOKUP($B174,'Lista Puestos Valorados'!$B$11:$BK$510,MATCH('Auxiliar General'!BZ$4,'Lista Puestos Valorados'!$B$10:$BK$10,0),0))</f>
        <v>No relevante</v>
      </c>
      <c r="CG174" s="26">
        <f>+HLOOKUP(CF174,Sistema_Puntos!$Q$5:$Y$43,'Auxiliar General'!CB$5,FALSE)</f>
        <v>0</v>
      </c>
      <c r="CH174" s="29"/>
      <c r="CI174" s="29"/>
    </row>
    <row r="175" spans="2:87" ht="17.55" customHeight="1">
      <c r="B175" s="26">
        <f>+'Listado de Puestos'!B175</f>
        <v>165</v>
      </c>
      <c r="C175" s="26" t="str">
        <f>+IF('Lista Puestos Valorados'!C175="","",'Lista Puestos Valorados'!C175)</f>
        <v/>
      </c>
      <c r="D175" s="26" t="str">
        <f>+IF('Lista Puestos Valorados'!D175="","",'Lista Puestos Valorados'!D175)</f>
        <v/>
      </c>
      <c r="E175" s="26" t="str">
        <f>+IF('Lista Puestos Valorados'!E175="","",'Lista Puestos Valorados'!E175)</f>
        <v/>
      </c>
      <c r="F175" s="26" t="str">
        <f>+IF('Lista Puestos Valorados'!F175="","",'Lista Puestos Valorados'!F175)</f>
        <v/>
      </c>
      <c r="G175" s="26" t="str">
        <f>+IF('Lista Puestos Valorados'!G175="","",'Lista Puestos Valorados'!G175)</f>
        <v/>
      </c>
      <c r="H175" s="26" t="str">
        <f>+IF('Lista Puestos Valorados'!H175="","",'Lista Puestos Valorados'!H175)</f>
        <v/>
      </c>
      <c r="I175" s="26" t="str">
        <f>+IF('Lista Puestos Valorados'!I175="","",'Lista Puestos Valorados'!I175)</f>
        <v/>
      </c>
      <c r="J175" s="118" t="e">
        <f t="array" ref="J175">+IF(L175="","",_xlfn.IFS(L175&lt;='Cortes de Agrupacion'!$F$15,'Cortes de Agrupacion'!$E$15,'Resultados General'!L175&lt;='Cortes de Agrupacion'!$F$14,'Cortes de Agrupacion'!$E$14,'Resultados General'!L175&lt;='Cortes de Agrupacion'!$F$13,'Cortes de Agrupacion'!$E$13,L175&lt;='Cortes de Agrupacion'!$F$12,'Cortes de Agrupacion'!$E$12,'Resultados General'!L175&lt;='Cortes de Agrupacion'!$F$11,'Cortes de Agrupacion'!$E$11,'Resultados General'!L175&lt;='Cortes de Agrupacion'!$F$10,'Cortes de Agrupacion'!$E$10,'Resultados General'!L175&lt;='Cortes de Agrupacion'!$F$9,'Cortes de Agrupacion'!$E$9,'Resultados General'!L175&lt;='Cortes de Agrupacion'!$F$8,'Cortes de Agrupacion'!$E$8,'Resultados General'!L175&lt;='Cortes de Agrupacion'!$F$7,'Cortes de Agrupacion'!$E$7,'Resultados General'!L175&lt;='Cortes de Agrupacion'!$F$6,'Cortes de Agrupacion'!$E$6))</f>
        <v>#VALUE!</v>
      </c>
      <c r="K175" s="118" t="str">
        <f t="shared" si="4"/>
        <v/>
      </c>
      <c r="L175" s="124" t="e">
        <f>#VALUE!</f>
        <v>#VALUE!</v>
      </c>
      <c r="M175" s="26" t="e">
        <f ca="1">+_xlfn.IFNA(VLOOKUP(C175,'Distribución de puestos'!$B$8:$I$507,8,0),"")</f>
        <v>#NAME?</v>
      </c>
      <c r="N175" s="26" t="str">
        <f>+IF(VLOOKUP($B175,'Lista Puestos Valorados'!$B$11:$BK$510,MATCH('Auxiliar General'!H$4,'Lista Puestos Valorados'!$B$10:$BK$10,0),0)="","No relevante",VLOOKUP($B175,'Lista Puestos Valorados'!$B$11:$BK$510,MATCH('Auxiliar General'!H$4,'Lista Puestos Valorados'!$B$10:$BK$10,0),0))</f>
        <v>No relevante</v>
      </c>
      <c r="O175" s="26">
        <f>+HLOOKUP(N175,Sistema_Puntos!$Q$5:$Y$43,'Auxiliar General'!J$5,FALSE)</f>
        <v>0</v>
      </c>
      <c r="P175" s="26" t="str">
        <f>+IF(VLOOKUP($B175,'Lista Puestos Valorados'!$B$11:$BK$510,MATCH('Auxiliar General'!J$4,'Lista Puestos Valorados'!$B$10:$BK$10,0),0)="","No relevante",VLOOKUP($B175,'Lista Puestos Valorados'!$B$11:$BK$510,MATCH('Auxiliar General'!J$4,'Lista Puestos Valorados'!$B$10:$BK$10,0),0))</f>
        <v>No relevante</v>
      </c>
      <c r="Q175" s="26">
        <f>+HLOOKUP(P175,Sistema_Puntos!$Q$5:$Y$43,'Auxiliar General'!L$5,FALSE)</f>
        <v>0</v>
      </c>
      <c r="R175" s="26" t="str">
        <f>+IF(VLOOKUP($B175,'Lista Puestos Valorados'!$B$11:$BK$510,MATCH('Auxiliar General'!L$4,'Lista Puestos Valorados'!$B$10:$BK$10,0),0)="","No relevante",VLOOKUP($B175,'Lista Puestos Valorados'!$B$11:$BK$510,MATCH('Auxiliar General'!L$4,'Lista Puestos Valorados'!$B$10:$BK$10,0),0))</f>
        <v>No relevante</v>
      </c>
      <c r="S175" s="26">
        <f>+HLOOKUP(R175,Sistema_Puntos!$Q$5:$Y$43,'Auxiliar General'!N$5,FALSE)</f>
        <v>0</v>
      </c>
      <c r="T175" s="26" t="str">
        <f>+IF(VLOOKUP($B175,'Lista Puestos Valorados'!$B$11:$BK$510,MATCH('Auxiliar General'!N$4,'Lista Puestos Valorados'!$B$10:$BK$10,0),0)="","No relevante",VLOOKUP($B175,'Lista Puestos Valorados'!$B$11:$BK$510,MATCH('Auxiliar General'!N$4,'Lista Puestos Valorados'!$B$10:$BK$10,0),0))</f>
        <v>No relevante</v>
      </c>
      <c r="U175" s="26">
        <f>+HLOOKUP(T175,Sistema_Puntos!$Q$5:$Y$43,'Auxiliar General'!P$5,FALSE)</f>
        <v>0</v>
      </c>
      <c r="V175" s="26" t="str">
        <f>+IF(VLOOKUP($B175,'Lista Puestos Valorados'!$B$11:$BK$510,MATCH('Auxiliar General'!P$4,'Lista Puestos Valorados'!$B$10:$BK$10,0),0)="","No relevante",VLOOKUP($B175,'Lista Puestos Valorados'!$B$11:$BK$510,MATCH('Auxiliar General'!P$4,'Lista Puestos Valorados'!$B$10:$BK$10,0),0))</f>
        <v>No relevante</v>
      </c>
      <c r="W175" s="26">
        <f>+HLOOKUP(V175,Sistema_Puntos!$Q$5:$Y$43,'Auxiliar General'!R$5,FALSE)</f>
        <v>0</v>
      </c>
      <c r="X175" s="26" t="str">
        <f>+IF(VLOOKUP($B175,'Lista Puestos Valorados'!$B$11:$BK$510,MATCH('Auxiliar General'!R$4,'Lista Puestos Valorados'!$B$10:$BK$10,0),0)="","No relevante",VLOOKUP($B175,'Lista Puestos Valorados'!$B$11:$BK$510,MATCH('Auxiliar General'!R$4,'Lista Puestos Valorados'!$B$10:$BK$10,0),0))</f>
        <v>No relevante</v>
      </c>
      <c r="Y175" s="26">
        <f>+HLOOKUP(X175,Sistema_Puntos!$Q$5:$Y$43,'Auxiliar General'!T$5,FALSE)</f>
        <v>0</v>
      </c>
      <c r="Z175" s="26" t="str">
        <f>+IF(VLOOKUP($B175,'Lista Puestos Valorados'!$B$11:$BK$510,MATCH('Auxiliar General'!T$4,'Lista Puestos Valorados'!$B$10:$BK$10,0),0)="","No relevante",VLOOKUP($B175,'Lista Puestos Valorados'!$B$11:$BK$510,MATCH('Auxiliar General'!T$4,'Lista Puestos Valorados'!$B$10:$BK$10,0),0))</f>
        <v>No relevante</v>
      </c>
      <c r="AA175" s="26">
        <f>+HLOOKUP(Z175,Sistema_Puntos!$Q$5:$Y$43,'Auxiliar General'!V$5,FALSE)</f>
        <v>0</v>
      </c>
      <c r="AB175" s="26" t="str">
        <f>+IF(VLOOKUP($B175,'Lista Puestos Valorados'!$B$11:$BK$510,MATCH('Auxiliar General'!V$4,'Lista Puestos Valorados'!$B$10:$BK$10,0),0)="","No relevante",VLOOKUP($B175,'Lista Puestos Valorados'!$B$11:$BK$510,MATCH('Auxiliar General'!V$4,'Lista Puestos Valorados'!$B$10:$BK$10,0),0))</f>
        <v>No relevante</v>
      </c>
      <c r="AC175" s="26">
        <f>+HLOOKUP(AB175,Sistema_Puntos!$Q$5:$Y$43,'Auxiliar General'!X$5,FALSE)</f>
        <v>0</v>
      </c>
      <c r="AD175" s="26" t="str">
        <f>+IF(VLOOKUP($B175,'Lista Puestos Valorados'!$B$11:$BK$510,MATCH('Auxiliar General'!X$4,'Lista Puestos Valorados'!$B$10:$BK$10,0),0)="","No relevante",VLOOKUP($B175,'Lista Puestos Valorados'!$B$11:$BK$510,MATCH('Auxiliar General'!X$4,'Lista Puestos Valorados'!$B$10:$BK$10,0),0))</f>
        <v>No relevante</v>
      </c>
      <c r="AE175" s="26">
        <f>+HLOOKUP(AD175,Sistema_Puntos!$Q$5:$Y$43,'Auxiliar General'!Z$5,FALSE)</f>
        <v>0</v>
      </c>
      <c r="AF175" s="26" t="str">
        <f>+IF(VLOOKUP($B175,'Lista Puestos Valorados'!$B$11:$BK$510,MATCH('Auxiliar General'!Z$4,'Lista Puestos Valorados'!$B$10:$BK$10,0),0)="","No relevante",VLOOKUP($B175,'Lista Puestos Valorados'!$B$11:$BK$510,MATCH('Auxiliar General'!Z$4,'Lista Puestos Valorados'!$B$10:$BK$10,0),0))</f>
        <v>No relevante</v>
      </c>
      <c r="AG175" s="26">
        <f>+HLOOKUP(AF175,Sistema_Puntos!$Q$5:$Y$43,'Auxiliar General'!AB$5,FALSE)</f>
        <v>0</v>
      </c>
      <c r="AH175" s="26" t="str">
        <f>+IF(VLOOKUP($B175,'Lista Puestos Valorados'!$B$11:$BK$510,MATCH('Auxiliar General'!AB$4,'Lista Puestos Valorados'!$B$10:$BK$10,0),0)="","No relevante",VLOOKUP($B175,'Lista Puestos Valorados'!$B$11:$BK$510,MATCH('Auxiliar General'!AB$4,'Lista Puestos Valorados'!$B$10:$BK$10,0),0))</f>
        <v>No relevante</v>
      </c>
      <c r="AI175" s="26">
        <f>+HLOOKUP(AH175,Sistema_Puntos!$Q$5:$Y$43,'Auxiliar General'!AD$5,FALSE)</f>
        <v>0</v>
      </c>
      <c r="AJ175" s="26" t="str">
        <f>+IF(VLOOKUP($B175,'Lista Puestos Valorados'!$B$11:$BK$510,MATCH('Auxiliar General'!AD$4,'Lista Puestos Valorados'!$B$10:$BK$10,0),0)="","No relevante",VLOOKUP($B175,'Lista Puestos Valorados'!$B$11:$BK$510,MATCH('Auxiliar General'!AD$4,'Lista Puestos Valorados'!$B$10:$BK$10,0),0))</f>
        <v>No relevante</v>
      </c>
      <c r="AK175" s="26">
        <f>+HLOOKUP(AJ175,Sistema_Puntos!$Q$5:$Y$43,'Auxiliar General'!AF$5,FALSE)</f>
        <v>0</v>
      </c>
      <c r="AL175" s="26" t="str">
        <f>+IF(VLOOKUP($B175,'Lista Puestos Valorados'!$B$11:$BK$510,MATCH('Auxiliar General'!AF$4,'Lista Puestos Valorados'!$B$10:$BK$10,0),0)="","No relevante",VLOOKUP($B175,'Lista Puestos Valorados'!$B$11:$BK$510,MATCH('Auxiliar General'!AF$4,'Lista Puestos Valorados'!$B$10:$BK$10,0),0))</f>
        <v>No relevante</v>
      </c>
      <c r="AM175" s="26">
        <f>+HLOOKUP(AL175,Sistema_Puntos!$Q$5:$Y$43,'Auxiliar General'!AH$5,FALSE)</f>
        <v>0</v>
      </c>
      <c r="AN175" s="26" t="str">
        <f>+IF(VLOOKUP($B175,'Lista Puestos Valorados'!$B$11:$BK$510,MATCH('Auxiliar General'!AH$4,'Lista Puestos Valorados'!$B$10:$BK$10,0),0)="","No relevante",VLOOKUP($B175,'Lista Puestos Valorados'!$B$11:$BK$510,MATCH('Auxiliar General'!AH$4,'Lista Puestos Valorados'!$B$10:$BK$10,0),0))</f>
        <v>No relevante</v>
      </c>
      <c r="AO175" s="26">
        <f>+HLOOKUP(AN175,Sistema_Puntos!$Q$5:$Y$43,'Auxiliar General'!AJ$5,FALSE)</f>
        <v>0</v>
      </c>
      <c r="AP175" s="26" t="str">
        <f>+IF(VLOOKUP($B175,'Lista Puestos Valorados'!$B$11:$BK$510,MATCH('Auxiliar General'!AJ$4,'Lista Puestos Valorados'!$B$10:$BK$10,0),0)="","No relevante",VLOOKUP($B175,'Lista Puestos Valorados'!$B$11:$BK$510,MATCH('Auxiliar General'!AJ$4,'Lista Puestos Valorados'!$B$10:$BK$10,0),0))</f>
        <v>No relevante</v>
      </c>
      <c r="AQ175" s="26">
        <f>+HLOOKUP(AP175,Sistema_Puntos!$Q$5:$Y$43,'Auxiliar General'!AL$5,FALSE)</f>
        <v>0</v>
      </c>
      <c r="AR175" s="26" t="str">
        <f>+IF(VLOOKUP($B175,'Lista Puestos Valorados'!$B$11:$BK$510,MATCH('Auxiliar General'!AL$4,'Lista Puestos Valorados'!$B$10:$BK$10,0),0)="","No relevante",VLOOKUP($B175,'Lista Puestos Valorados'!$B$11:$BK$510,MATCH('Auxiliar General'!AL$4,'Lista Puestos Valorados'!$B$10:$BK$10,0),0))</f>
        <v>No relevante</v>
      </c>
      <c r="AS175" s="26">
        <f>+HLOOKUP(AR175,Sistema_Puntos!$Q$5:$Y$43,'Auxiliar General'!AN$5,FALSE)</f>
        <v>0</v>
      </c>
      <c r="AT175" s="26" t="str">
        <f>+IF(VLOOKUP($B175,'Lista Puestos Valorados'!$B$11:$BK$510,MATCH('Auxiliar General'!AN$4,'Lista Puestos Valorados'!$B$10:$BK$10,0),0)="","No relevante",VLOOKUP($B175,'Lista Puestos Valorados'!$B$11:$BK$510,MATCH('Auxiliar General'!AN$4,'Lista Puestos Valorados'!$B$10:$BK$10,0),0))</f>
        <v>No relevante</v>
      </c>
      <c r="AU175" s="26">
        <f>+HLOOKUP(AT175,Sistema_Puntos!$Q$5:$Y$43,'Auxiliar General'!AP$5,FALSE)</f>
        <v>0</v>
      </c>
      <c r="AV175" s="26" t="str">
        <f>+IF(VLOOKUP($B175,'Lista Puestos Valorados'!$B$11:$BK$510,MATCH('Auxiliar General'!AP$4,'Lista Puestos Valorados'!$B$10:$BK$10,0),0)="","No relevante",VLOOKUP($B175,'Lista Puestos Valorados'!$B$11:$BK$510,MATCH('Auxiliar General'!AP$4,'Lista Puestos Valorados'!$B$10:$BK$10,0),0))</f>
        <v>No relevante</v>
      </c>
      <c r="AW175" s="26">
        <f>+HLOOKUP(AV175,Sistema_Puntos!$Q$5:$Y$43,'Auxiliar General'!AR$5,FALSE)</f>
        <v>0</v>
      </c>
      <c r="AX175" s="26" t="str">
        <f>+IF(VLOOKUP($B175,'Lista Puestos Valorados'!$B$11:$BK$510,MATCH('Auxiliar General'!AR$4,'Lista Puestos Valorados'!$B$10:$BK$10,0),0)="","No relevante",VLOOKUP($B175,'Lista Puestos Valorados'!$B$11:$BK$510,MATCH('Auxiliar General'!AR$4,'Lista Puestos Valorados'!$B$10:$BK$10,0),0))</f>
        <v>No relevante</v>
      </c>
      <c r="AY175" s="26">
        <f>+HLOOKUP(AX175,Sistema_Puntos!$Q$5:$Y$43,'Auxiliar General'!AT$5,FALSE)</f>
        <v>0</v>
      </c>
      <c r="AZ175" s="26" t="str">
        <f>+IF(VLOOKUP($B175,'Lista Puestos Valorados'!$B$11:$BK$510,MATCH('Auxiliar General'!AT$4,'Lista Puestos Valorados'!$B$10:$BK$10,0),0)="","No relevante",VLOOKUP($B175,'Lista Puestos Valorados'!$B$11:$BK$510,MATCH('Auxiliar General'!AT$4,'Lista Puestos Valorados'!$B$10:$BK$10,0),0))</f>
        <v>No relevante</v>
      </c>
      <c r="BA175" s="26">
        <f>+HLOOKUP(AZ175,Sistema_Puntos!$Q$5:$Y$43,'Auxiliar General'!AV$5,FALSE)</f>
        <v>0</v>
      </c>
      <c r="BB175" s="26" t="str">
        <f>+IF(VLOOKUP($B175,'Lista Puestos Valorados'!$B$11:$BK$510,MATCH('Auxiliar General'!AV$4,'Lista Puestos Valorados'!$B$10:$BK$10,0),0)="","No relevante",VLOOKUP($B175,'Lista Puestos Valorados'!$B$11:$BK$510,MATCH('Auxiliar General'!AV$4,'Lista Puestos Valorados'!$B$10:$BK$10,0),0))</f>
        <v>No relevante</v>
      </c>
      <c r="BC175" s="26">
        <f>+HLOOKUP(BB175,Sistema_Puntos!$Q$5:$Y$43,'Auxiliar General'!AX$5,FALSE)</f>
        <v>0</v>
      </c>
      <c r="BD175" s="26" t="str">
        <f>+IF(VLOOKUP($B175,'Lista Puestos Valorados'!$B$11:$BK$510,MATCH('Auxiliar General'!AX$4,'Lista Puestos Valorados'!$B$10:$BK$10,0),0)="","No relevante",VLOOKUP($B175,'Lista Puestos Valorados'!$B$11:$BK$510,MATCH('Auxiliar General'!AX$4,'Lista Puestos Valorados'!$B$10:$BK$10,0),0))</f>
        <v>No relevante</v>
      </c>
      <c r="BE175" s="26">
        <f>+HLOOKUP(BD175,Sistema_Puntos!$Q$5:$Y$43,'Auxiliar General'!AZ$5,FALSE)</f>
        <v>0</v>
      </c>
      <c r="BF175" s="26" t="str">
        <f>+IF(VLOOKUP($B175,'Lista Puestos Valorados'!$B$11:$BK$510,MATCH('Auxiliar General'!AZ$4,'Lista Puestos Valorados'!$B$10:$BK$10,0),0)="","No relevante",VLOOKUP($B175,'Lista Puestos Valorados'!$B$11:$BK$510,MATCH('Auxiliar General'!AZ$4,'Lista Puestos Valorados'!$B$10:$BK$10,0),0))</f>
        <v>No relevante</v>
      </c>
      <c r="BG175" s="26">
        <f>+HLOOKUP(BF175,Sistema_Puntos!$Q$5:$Y$43,'Auxiliar General'!BB$5,FALSE)</f>
        <v>0</v>
      </c>
      <c r="BH175" s="26" t="str">
        <f>+IF(VLOOKUP($B175,'Lista Puestos Valorados'!$B$11:$BK$510,MATCH('Auxiliar General'!BB$4,'Lista Puestos Valorados'!$B$10:$BK$10,0),0)="","No relevante",VLOOKUP($B175,'Lista Puestos Valorados'!$B$11:$BK$510,MATCH('Auxiliar General'!BB$4,'Lista Puestos Valorados'!$B$10:$BK$10,0),0))</f>
        <v>No relevante</v>
      </c>
      <c r="BI175" s="26">
        <f>+HLOOKUP(BH175,Sistema_Puntos!$Q$5:$Y$43,'Auxiliar General'!BD$5,FALSE)</f>
        <v>0</v>
      </c>
      <c r="BJ175" s="26" t="str">
        <f>+IF(VLOOKUP($B175,'Lista Puestos Valorados'!$B$11:$BK$510,MATCH('Auxiliar General'!BD$4,'Lista Puestos Valorados'!$B$10:$BK$10,0),0)="","No relevante",VLOOKUP($B175,'Lista Puestos Valorados'!$B$11:$BK$510,MATCH('Auxiliar General'!BD$4,'Lista Puestos Valorados'!$B$10:$BK$10,0),0))</f>
        <v>No relevante</v>
      </c>
      <c r="BK175" s="26">
        <f>+HLOOKUP(BJ175,Sistema_Puntos!$Q$5:$Y$43,'Auxiliar General'!BF$5,FALSE)</f>
        <v>0</v>
      </c>
      <c r="BL175" s="26" t="str">
        <f>+IF(VLOOKUP($B175,'Lista Puestos Valorados'!$B$11:$BK$510,MATCH('Auxiliar General'!BF$4,'Lista Puestos Valorados'!$B$10:$BK$10,0),0)="","No relevante",VLOOKUP($B175,'Lista Puestos Valorados'!$B$11:$BK$510,MATCH('Auxiliar General'!BF$4,'Lista Puestos Valorados'!$B$10:$BK$10,0),0))</f>
        <v>No relevante</v>
      </c>
      <c r="BM175" s="26">
        <f>+HLOOKUP(BL175,Sistema_Puntos!$Q$5:$Y$43,'Auxiliar General'!BH$5,FALSE)</f>
        <v>0</v>
      </c>
      <c r="BN175" s="26" t="str">
        <f>+IF(VLOOKUP($B175,'Lista Puestos Valorados'!$B$11:$BK$510,MATCH('Auxiliar General'!BH$4,'Lista Puestos Valorados'!$B$10:$BK$10,0),0)="","No relevante",VLOOKUP($B175,'Lista Puestos Valorados'!$B$11:$BK$510,MATCH('Auxiliar General'!BH$4,'Lista Puestos Valorados'!$B$10:$BK$10,0),0))</f>
        <v>No relevante</v>
      </c>
      <c r="BO175" s="26">
        <f>+HLOOKUP(BN175,Sistema_Puntos!$Q$5:$Y$43,'Auxiliar General'!BJ$5,FALSE)</f>
        <v>0</v>
      </c>
      <c r="BP175" s="26" t="str">
        <f>+IF(VLOOKUP($B175,'Lista Puestos Valorados'!$B$11:$BK$510,MATCH('Auxiliar General'!BJ$4,'Lista Puestos Valorados'!$B$10:$BK$10,0),0)="","No relevante",VLOOKUP($B175,'Lista Puestos Valorados'!$B$11:$BK$510,MATCH('Auxiliar General'!BJ$4,'Lista Puestos Valorados'!$B$10:$BK$10,0),0))</f>
        <v>No relevante</v>
      </c>
      <c r="BQ175" s="26">
        <f>+HLOOKUP(BP175,Sistema_Puntos!$Q$5:$Y$43,'Auxiliar General'!BL$5,FALSE)</f>
        <v>0</v>
      </c>
      <c r="BR175" s="26" t="str">
        <f>+IF(VLOOKUP($B175,'Lista Puestos Valorados'!$B$11:$BK$510,MATCH('Auxiliar General'!BL$4,'Lista Puestos Valorados'!$B$10:$BK$10,0),0)="","No relevante",VLOOKUP($B175,'Lista Puestos Valorados'!$B$11:$BK$510,MATCH('Auxiliar General'!BL$4,'Lista Puestos Valorados'!$B$10:$BK$10,0),0))</f>
        <v>No relevante</v>
      </c>
      <c r="BS175" s="26">
        <f>+HLOOKUP(BR175,Sistema_Puntos!$Q$5:$Y$43,'Auxiliar General'!BN$5,FALSE)</f>
        <v>0</v>
      </c>
      <c r="BT175" s="26" t="str">
        <f>+IF(VLOOKUP($B175,'Lista Puestos Valorados'!$B$11:$BK$510,MATCH('Auxiliar General'!BN$4,'Lista Puestos Valorados'!$B$10:$BK$10,0),0)="","No relevante",VLOOKUP($B175,'Lista Puestos Valorados'!$B$11:$BK$510,MATCH('Auxiliar General'!BN$4,'Lista Puestos Valorados'!$B$10:$BK$10,0),0))</f>
        <v>No relevante</v>
      </c>
      <c r="BU175" s="26">
        <f>+HLOOKUP(BT175,Sistema_Puntos!$Q$5:$Y$43,'Auxiliar General'!BP$5,FALSE)</f>
        <v>0</v>
      </c>
      <c r="BV175" s="26" t="str">
        <f>+IF(VLOOKUP($B175,'Lista Puestos Valorados'!$B$11:$BK$510,MATCH('Auxiliar General'!BP$4,'Lista Puestos Valorados'!$B$10:$BK$10,0),0)="","No relevante",VLOOKUP($B175,'Lista Puestos Valorados'!$B$11:$BK$510,MATCH('Auxiliar General'!BP$4,'Lista Puestos Valorados'!$B$10:$BK$10,0),0))</f>
        <v>No relevante</v>
      </c>
      <c r="BW175" s="26">
        <f>+HLOOKUP(BV175,Sistema_Puntos!$Q$5:$Y$43,'Auxiliar General'!BR$5,FALSE)</f>
        <v>0</v>
      </c>
      <c r="BX175" s="26" t="str">
        <f>+IF(VLOOKUP($B175,'Lista Puestos Valorados'!$B$11:$BK$510,MATCH('Auxiliar General'!BR$4,'Lista Puestos Valorados'!$B$10:$BK$10,0),0)="","No relevante",VLOOKUP($B175,'Lista Puestos Valorados'!$B$11:$BK$510,MATCH('Auxiliar General'!BR$4,'Lista Puestos Valorados'!$B$10:$BK$10,0),0))</f>
        <v>No relevante</v>
      </c>
      <c r="BY175" s="26">
        <f>+HLOOKUP(BX175,Sistema_Puntos!$Q$5:$Y$43,'Auxiliar General'!BT$5,FALSE)</f>
        <v>0</v>
      </c>
      <c r="BZ175" s="26" t="str">
        <f>+IF(VLOOKUP($B175,'Lista Puestos Valorados'!$B$11:$BK$510,MATCH('Auxiliar General'!BT$4,'Lista Puestos Valorados'!$B$10:$BK$10,0),0)="","No relevante",VLOOKUP($B175,'Lista Puestos Valorados'!$B$11:$BK$510,MATCH('Auxiliar General'!BT$4,'Lista Puestos Valorados'!$B$10:$BK$10,0),0))</f>
        <v>No relevante</v>
      </c>
      <c r="CA175" s="26">
        <f>+HLOOKUP(BZ175,Sistema_Puntos!$Q$5:$Y$43,'Auxiliar General'!BV$5,FALSE)</f>
        <v>0</v>
      </c>
      <c r="CB175" s="26" t="str">
        <f>+IF(VLOOKUP($B175,'Lista Puestos Valorados'!$B$11:$BK$510,MATCH('Auxiliar General'!BV$4,'Lista Puestos Valorados'!$B$10:$BK$10,0),0)="","No relevante",VLOOKUP($B175,'Lista Puestos Valorados'!$B$11:$BK$510,MATCH('Auxiliar General'!BV$4,'Lista Puestos Valorados'!$B$10:$BK$10,0),0))</f>
        <v>No relevante</v>
      </c>
      <c r="CC175" s="26">
        <f>+HLOOKUP(CB175,Sistema_Puntos!$Q$5:$Y$43,'Auxiliar General'!BX$5,FALSE)</f>
        <v>0</v>
      </c>
      <c r="CD175" s="26" t="str">
        <f>+IF(VLOOKUP($B175,'Lista Puestos Valorados'!$B$11:$BK$510,MATCH('Auxiliar General'!BX$4,'Lista Puestos Valorados'!$B$10:$BK$10,0),0)="","No relevante",VLOOKUP($B175,'Lista Puestos Valorados'!$B$11:$BK$510,MATCH('Auxiliar General'!BX$4,'Lista Puestos Valorados'!$B$10:$BK$10,0),0))</f>
        <v>No relevante</v>
      </c>
      <c r="CE175" s="26">
        <f>+HLOOKUP(CD175,Sistema_Puntos!$Q$5:$Y$43,'Auxiliar General'!BZ$5,FALSE)</f>
        <v>0</v>
      </c>
      <c r="CF175" s="26" t="str">
        <f>+IF(VLOOKUP($B175,'Lista Puestos Valorados'!$B$11:$BK$510,MATCH('Auxiliar General'!BZ$4,'Lista Puestos Valorados'!$B$10:$BK$10,0),0)="","No relevante",VLOOKUP($B175,'Lista Puestos Valorados'!$B$11:$BK$510,MATCH('Auxiliar General'!BZ$4,'Lista Puestos Valorados'!$B$10:$BK$10,0),0))</f>
        <v>No relevante</v>
      </c>
      <c r="CG175" s="26">
        <f>+HLOOKUP(CF175,Sistema_Puntos!$Q$5:$Y$43,'Auxiliar General'!CB$5,FALSE)</f>
        <v>0</v>
      </c>
      <c r="CH175" s="29"/>
      <c r="CI175" s="29"/>
    </row>
    <row r="176" spans="2:87" ht="17.55" customHeight="1">
      <c r="B176" s="26">
        <f>+'Listado de Puestos'!B176</f>
        <v>166</v>
      </c>
      <c r="C176" s="26" t="str">
        <f>+IF('Lista Puestos Valorados'!C176="","",'Lista Puestos Valorados'!C176)</f>
        <v/>
      </c>
      <c r="D176" s="26" t="str">
        <f>+IF('Lista Puestos Valorados'!D176="","",'Lista Puestos Valorados'!D176)</f>
        <v/>
      </c>
      <c r="E176" s="26" t="str">
        <f>+IF('Lista Puestos Valorados'!E176="","",'Lista Puestos Valorados'!E176)</f>
        <v/>
      </c>
      <c r="F176" s="26" t="str">
        <f>+IF('Lista Puestos Valorados'!F176="","",'Lista Puestos Valorados'!F176)</f>
        <v/>
      </c>
      <c r="G176" s="26" t="str">
        <f>+IF('Lista Puestos Valorados'!G176="","",'Lista Puestos Valorados'!G176)</f>
        <v/>
      </c>
      <c r="H176" s="26" t="str">
        <f>+IF('Lista Puestos Valorados'!H176="","",'Lista Puestos Valorados'!H176)</f>
        <v/>
      </c>
      <c r="I176" s="26" t="str">
        <f>+IF('Lista Puestos Valorados'!I176="","",'Lista Puestos Valorados'!I176)</f>
        <v/>
      </c>
      <c r="J176" s="118" t="e">
        <f t="array" ref="J176">+IF(L176="","",_xlfn.IFS(L176&lt;='Cortes de Agrupacion'!$F$15,'Cortes de Agrupacion'!$E$15,'Resultados General'!L176&lt;='Cortes de Agrupacion'!$F$14,'Cortes de Agrupacion'!$E$14,'Resultados General'!L176&lt;='Cortes de Agrupacion'!$F$13,'Cortes de Agrupacion'!$E$13,L176&lt;='Cortes de Agrupacion'!$F$12,'Cortes de Agrupacion'!$E$12,'Resultados General'!L176&lt;='Cortes de Agrupacion'!$F$11,'Cortes de Agrupacion'!$E$11,'Resultados General'!L176&lt;='Cortes de Agrupacion'!$F$10,'Cortes de Agrupacion'!$E$10,'Resultados General'!L176&lt;='Cortes de Agrupacion'!$F$9,'Cortes de Agrupacion'!$E$9,'Resultados General'!L176&lt;='Cortes de Agrupacion'!$F$8,'Cortes de Agrupacion'!$E$8,'Resultados General'!L176&lt;='Cortes de Agrupacion'!$F$7,'Cortes de Agrupacion'!$E$7,'Resultados General'!L176&lt;='Cortes de Agrupacion'!$F$6,'Cortes de Agrupacion'!$E$6))</f>
        <v>#VALUE!</v>
      </c>
      <c r="K176" s="118" t="str">
        <f t="shared" si="4"/>
        <v/>
      </c>
      <c r="L176" s="124" t="e">
        <f>#VALUE!</f>
        <v>#VALUE!</v>
      </c>
      <c r="M176" s="26" t="e">
        <f ca="1">+_xlfn.IFNA(VLOOKUP(C176,'Distribución de puestos'!$B$8:$I$507,8,0),"")</f>
        <v>#NAME?</v>
      </c>
      <c r="N176" s="26" t="str">
        <f>+IF(VLOOKUP($B176,'Lista Puestos Valorados'!$B$11:$BK$510,MATCH('Auxiliar General'!H$4,'Lista Puestos Valorados'!$B$10:$BK$10,0),0)="","No relevante",VLOOKUP($B176,'Lista Puestos Valorados'!$B$11:$BK$510,MATCH('Auxiliar General'!H$4,'Lista Puestos Valorados'!$B$10:$BK$10,0),0))</f>
        <v>No relevante</v>
      </c>
      <c r="O176" s="26">
        <f>+HLOOKUP(N176,Sistema_Puntos!$Q$5:$Y$43,'Auxiliar General'!J$5,FALSE)</f>
        <v>0</v>
      </c>
      <c r="P176" s="26" t="str">
        <f>+IF(VLOOKUP($B176,'Lista Puestos Valorados'!$B$11:$BK$510,MATCH('Auxiliar General'!J$4,'Lista Puestos Valorados'!$B$10:$BK$10,0),0)="","No relevante",VLOOKUP($B176,'Lista Puestos Valorados'!$B$11:$BK$510,MATCH('Auxiliar General'!J$4,'Lista Puestos Valorados'!$B$10:$BK$10,0),0))</f>
        <v>No relevante</v>
      </c>
      <c r="Q176" s="26">
        <f>+HLOOKUP(P176,Sistema_Puntos!$Q$5:$Y$43,'Auxiliar General'!L$5,FALSE)</f>
        <v>0</v>
      </c>
      <c r="R176" s="26" t="str">
        <f>+IF(VLOOKUP($B176,'Lista Puestos Valorados'!$B$11:$BK$510,MATCH('Auxiliar General'!L$4,'Lista Puestos Valorados'!$B$10:$BK$10,0),0)="","No relevante",VLOOKUP($B176,'Lista Puestos Valorados'!$B$11:$BK$510,MATCH('Auxiliar General'!L$4,'Lista Puestos Valorados'!$B$10:$BK$10,0),0))</f>
        <v>No relevante</v>
      </c>
      <c r="S176" s="26">
        <f>+HLOOKUP(R176,Sistema_Puntos!$Q$5:$Y$43,'Auxiliar General'!N$5,FALSE)</f>
        <v>0</v>
      </c>
      <c r="T176" s="26" t="str">
        <f>+IF(VLOOKUP($B176,'Lista Puestos Valorados'!$B$11:$BK$510,MATCH('Auxiliar General'!N$4,'Lista Puestos Valorados'!$B$10:$BK$10,0),0)="","No relevante",VLOOKUP($B176,'Lista Puestos Valorados'!$B$11:$BK$510,MATCH('Auxiliar General'!N$4,'Lista Puestos Valorados'!$B$10:$BK$10,0),0))</f>
        <v>No relevante</v>
      </c>
      <c r="U176" s="26">
        <f>+HLOOKUP(T176,Sistema_Puntos!$Q$5:$Y$43,'Auxiliar General'!P$5,FALSE)</f>
        <v>0</v>
      </c>
      <c r="V176" s="26" t="str">
        <f>+IF(VLOOKUP($B176,'Lista Puestos Valorados'!$B$11:$BK$510,MATCH('Auxiliar General'!P$4,'Lista Puestos Valorados'!$B$10:$BK$10,0),0)="","No relevante",VLOOKUP($B176,'Lista Puestos Valorados'!$B$11:$BK$510,MATCH('Auxiliar General'!P$4,'Lista Puestos Valorados'!$B$10:$BK$10,0),0))</f>
        <v>No relevante</v>
      </c>
      <c r="W176" s="26">
        <f>+HLOOKUP(V176,Sistema_Puntos!$Q$5:$Y$43,'Auxiliar General'!R$5,FALSE)</f>
        <v>0</v>
      </c>
      <c r="X176" s="26" t="str">
        <f>+IF(VLOOKUP($B176,'Lista Puestos Valorados'!$B$11:$BK$510,MATCH('Auxiliar General'!R$4,'Lista Puestos Valorados'!$B$10:$BK$10,0),0)="","No relevante",VLOOKUP($B176,'Lista Puestos Valorados'!$B$11:$BK$510,MATCH('Auxiliar General'!R$4,'Lista Puestos Valorados'!$B$10:$BK$10,0),0))</f>
        <v>No relevante</v>
      </c>
      <c r="Y176" s="26">
        <f>+HLOOKUP(X176,Sistema_Puntos!$Q$5:$Y$43,'Auxiliar General'!T$5,FALSE)</f>
        <v>0</v>
      </c>
      <c r="Z176" s="26" t="str">
        <f>+IF(VLOOKUP($B176,'Lista Puestos Valorados'!$B$11:$BK$510,MATCH('Auxiliar General'!T$4,'Lista Puestos Valorados'!$B$10:$BK$10,0),0)="","No relevante",VLOOKUP($B176,'Lista Puestos Valorados'!$B$11:$BK$510,MATCH('Auxiliar General'!T$4,'Lista Puestos Valorados'!$B$10:$BK$10,0),0))</f>
        <v>No relevante</v>
      </c>
      <c r="AA176" s="26">
        <f>+HLOOKUP(Z176,Sistema_Puntos!$Q$5:$Y$43,'Auxiliar General'!V$5,FALSE)</f>
        <v>0</v>
      </c>
      <c r="AB176" s="26" t="str">
        <f>+IF(VLOOKUP($B176,'Lista Puestos Valorados'!$B$11:$BK$510,MATCH('Auxiliar General'!V$4,'Lista Puestos Valorados'!$B$10:$BK$10,0),0)="","No relevante",VLOOKUP($B176,'Lista Puestos Valorados'!$B$11:$BK$510,MATCH('Auxiliar General'!V$4,'Lista Puestos Valorados'!$B$10:$BK$10,0),0))</f>
        <v>No relevante</v>
      </c>
      <c r="AC176" s="26">
        <f>+HLOOKUP(AB176,Sistema_Puntos!$Q$5:$Y$43,'Auxiliar General'!X$5,FALSE)</f>
        <v>0</v>
      </c>
      <c r="AD176" s="26" t="str">
        <f>+IF(VLOOKUP($B176,'Lista Puestos Valorados'!$B$11:$BK$510,MATCH('Auxiliar General'!X$4,'Lista Puestos Valorados'!$B$10:$BK$10,0),0)="","No relevante",VLOOKUP($B176,'Lista Puestos Valorados'!$B$11:$BK$510,MATCH('Auxiliar General'!X$4,'Lista Puestos Valorados'!$B$10:$BK$10,0),0))</f>
        <v>No relevante</v>
      </c>
      <c r="AE176" s="26">
        <f>+HLOOKUP(AD176,Sistema_Puntos!$Q$5:$Y$43,'Auxiliar General'!Z$5,FALSE)</f>
        <v>0</v>
      </c>
      <c r="AF176" s="26" t="str">
        <f>+IF(VLOOKUP($B176,'Lista Puestos Valorados'!$B$11:$BK$510,MATCH('Auxiliar General'!Z$4,'Lista Puestos Valorados'!$B$10:$BK$10,0),0)="","No relevante",VLOOKUP($B176,'Lista Puestos Valorados'!$B$11:$BK$510,MATCH('Auxiliar General'!Z$4,'Lista Puestos Valorados'!$B$10:$BK$10,0),0))</f>
        <v>No relevante</v>
      </c>
      <c r="AG176" s="26">
        <f>+HLOOKUP(AF176,Sistema_Puntos!$Q$5:$Y$43,'Auxiliar General'!AB$5,FALSE)</f>
        <v>0</v>
      </c>
      <c r="AH176" s="26" t="str">
        <f>+IF(VLOOKUP($B176,'Lista Puestos Valorados'!$B$11:$BK$510,MATCH('Auxiliar General'!AB$4,'Lista Puestos Valorados'!$B$10:$BK$10,0),0)="","No relevante",VLOOKUP($B176,'Lista Puestos Valorados'!$B$11:$BK$510,MATCH('Auxiliar General'!AB$4,'Lista Puestos Valorados'!$B$10:$BK$10,0),0))</f>
        <v>No relevante</v>
      </c>
      <c r="AI176" s="26">
        <f>+HLOOKUP(AH176,Sistema_Puntos!$Q$5:$Y$43,'Auxiliar General'!AD$5,FALSE)</f>
        <v>0</v>
      </c>
      <c r="AJ176" s="26" t="str">
        <f>+IF(VLOOKUP($B176,'Lista Puestos Valorados'!$B$11:$BK$510,MATCH('Auxiliar General'!AD$4,'Lista Puestos Valorados'!$B$10:$BK$10,0),0)="","No relevante",VLOOKUP($B176,'Lista Puestos Valorados'!$B$11:$BK$510,MATCH('Auxiliar General'!AD$4,'Lista Puestos Valorados'!$B$10:$BK$10,0),0))</f>
        <v>No relevante</v>
      </c>
      <c r="AK176" s="26">
        <f>+HLOOKUP(AJ176,Sistema_Puntos!$Q$5:$Y$43,'Auxiliar General'!AF$5,FALSE)</f>
        <v>0</v>
      </c>
      <c r="AL176" s="26" t="str">
        <f>+IF(VLOOKUP($B176,'Lista Puestos Valorados'!$B$11:$BK$510,MATCH('Auxiliar General'!AF$4,'Lista Puestos Valorados'!$B$10:$BK$10,0),0)="","No relevante",VLOOKUP($B176,'Lista Puestos Valorados'!$B$11:$BK$510,MATCH('Auxiliar General'!AF$4,'Lista Puestos Valorados'!$B$10:$BK$10,0),0))</f>
        <v>No relevante</v>
      </c>
      <c r="AM176" s="26">
        <f>+HLOOKUP(AL176,Sistema_Puntos!$Q$5:$Y$43,'Auxiliar General'!AH$5,FALSE)</f>
        <v>0</v>
      </c>
      <c r="AN176" s="26" t="str">
        <f>+IF(VLOOKUP($B176,'Lista Puestos Valorados'!$B$11:$BK$510,MATCH('Auxiliar General'!AH$4,'Lista Puestos Valorados'!$B$10:$BK$10,0),0)="","No relevante",VLOOKUP($B176,'Lista Puestos Valorados'!$B$11:$BK$510,MATCH('Auxiliar General'!AH$4,'Lista Puestos Valorados'!$B$10:$BK$10,0),0))</f>
        <v>No relevante</v>
      </c>
      <c r="AO176" s="26">
        <f>+HLOOKUP(AN176,Sistema_Puntos!$Q$5:$Y$43,'Auxiliar General'!AJ$5,FALSE)</f>
        <v>0</v>
      </c>
      <c r="AP176" s="26" t="str">
        <f>+IF(VLOOKUP($B176,'Lista Puestos Valorados'!$B$11:$BK$510,MATCH('Auxiliar General'!AJ$4,'Lista Puestos Valorados'!$B$10:$BK$10,0),0)="","No relevante",VLOOKUP($B176,'Lista Puestos Valorados'!$B$11:$BK$510,MATCH('Auxiliar General'!AJ$4,'Lista Puestos Valorados'!$B$10:$BK$10,0),0))</f>
        <v>No relevante</v>
      </c>
      <c r="AQ176" s="26">
        <f>+HLOOKUP(AP176,Sistema_Puntos!$Q$5:$Y$43,'Auxiliar General'!AL$5,FALSE)</f>
        <v>0</v>
      </c>
      <c r="AR176" s="26" t="str">
        <f>+IF(VLOOKUP($B176,'Lista Puestos Valorados'!$B$11:$BK$510,MATCH('Auxiliar General'!AL$4,'Lista Puestos Valorados'!$B$10:$BK$10,0),0)="","No relevante",VLOOKUP($B176,'Lista Puestos Valorados'!$B$11:$BK$510,MATCH('Auxiliar General'!AL$4,'Lista Puestos Valorados'!$B$10:$BK$10,0),0))</f>
        <v>No relevante</v>
      </c>
      <c r="AS176" s="26">
        <f>+HLOOKUP(AR176,Sistema_Puntos!$Q$5:$Y$43,'Auxiliar General'!AN$5,FALSE)</f>
        <v>0</v>
      </c>
      <c r="AT176" s="26" t="str">
        <f>+IF(VLOOKUP($B176,'Lista Puestos Valorados'!$B$11:$BK$510,MATCH('Auxiliar General'!AN$4,'Lista Puestos Valorados'!$B$10:$BK$10,0),0)="","No relevante",VLOOKUP($B176,'Lista Puestos Valorados'!$B$11:$BK$510,MATCH('Auxiliar General'!AN$4,'Lista Puestos Valorados'!$B$10:$BK$10,0),0))</f>
        <v>No relevante</v>
      </c>
      <c r="AU176" s="26">
        <f>+HLOOKUP(AT176,Sistema_Puntos!$Q$5:$Y$43,'Auxiliar General'!AP$5,FALSE)</f>
        <v>0</v>
      </c>
      <c r="AV176" s="26" t="str">
        <f>+IF(VLOOKUP($B176,'Lista Puestos Valorados'!$B$11:$BK$510,MATCH('Auxiliar General'!AP$4,'Lista Puestos Valorados'!$B$10:$BK$10,0),0)="","No relevante",VLOOKUP($B176,'Lista Puestos Valorados'!$B$11:$BK$510,MATCH('Auxiliar General'!AP$4,'Lista Puestos Valorados'!$B$10:$BK$10,0),0))</f>
        <v>No relevante</v>
      </c>
      <c r="AW176" s="26">
        <f>+HLOOKUP(AV176,Sistema_Puntos!$Q$5:$Y$43,'Auxiliar General'!AR$5,FALSE)</f>
        <v>0</v>
      </c>
      <c r="AX176" s="26" t="str">
        <f>+IF(VLOOKUP($B176,'Lista Puestos Valorados'!$B$11:$BK$510,MATCH('Auxiliar General'!AR$4,'Lista Puestos Valorados'!$B$10:$BK$10,0),0)="","No relevante",VLOOKUP($B176,'Lista Puestos Valorados'!$B$11:$BK$510,MATCH('Auxiliar General'!AR$4,'Lista Puestos Valorados'!$B$10:$BK$10,0),0))</f>
        <v>No relevante</v>
      </c>
      <c r="AY176" s="26">
        <f>+HLOOKUP(AX176,Sistema_Puntos!$Q$5:$Y$43,'Auxiliar General'!AT$5,FALSE)</f>
        <v>0</v>
      </c>
      <c r="AZ176" s="26" t="str">
        <f>+IF(VLOOKUP($B176,'Lista Puestos Valorados'!$B$11:$BK$510,MATCH('Auxiliar General'!AT$4,'Lista Puestos Valorados'!$B$10:$BK$10,0),0)="","No relevante",VLOOKUP($B176,'Lista Puestos Valorados'!$B$11:$BK$510,MATCH('Auxiliar General'!AT$4,'Lista Puestos Valorados'!$B$10:$BK$10,0),0))</f>
        <v>No relevante</v>
      </c>
      <c r="BA176" s="26">
        <f>+HLOOKUP(AZ176,Sistema_Puntos!$Q$5:$Y$43,'Auxiliar General'!AV$5,FALSE)</f>
        <v>0</v>
      </c>
      <c r="BB176" s="26" t="str">
        <f>+IF(VLOOKUP($B176,'Lista Puestos Valorados'!$B$11:$BK$510,MATCH('Auxiliar General'!AV$4,'Lista Puestos Valorados'!$B$10:$BK$10,0),0)="","No relevante",VLOOKUP($B176,'Lista Puestos Valorados'!$B$11:$BK$510,MATCH('Auxiliar General'!AV$4,'Lista Puestos Valorados'!$B$10:$BK$10,0),0))</f>
        <v>No relevante</v>
      </c>
      <c r="BC176" s="26">
        <f>+HLOOKUP(BB176,Sistema_Puntos!$Q$5:$Y$43,'Auxiliar General'!AX$5,FALSE)</f>
        <v>0</v>
      </c>
      <c r="BD176" s="26" t="str">
        <f>+IF(VLOOKUP($B176,'Lista Puestos Valorados'!$B$11:$BK$510,MATCH('Auxiliar General'!AX$4,'Lista Puestos Valorados'!$B$10:$BK$10,0),0)="","No relevante",VLOOKUP($B176,'Lista Puestos Valorados'!$B$11:$BK$510,MATCH('Auxiliar General'!AX$4,'Lista Puestos Valorados'!$B$10:$BK$10,0),0))</f>
        <v>No relevante</v>
      </c>
      <c r="BE176" s="26">
        <f>+HLOOKUP(BD176,Sistema_Puntos!$Q$5:$Y$43,'Auxiliar General'!AZ$5,FALSE)</f>
        <v>0</v>
      </c>
      <c r="BF176" s="26" t="str">
        <f>+IF(VLOOKUP($B176,'Lista Puestos Valorados'!$B$11:$BK$510,MATCH('Auxiliar General'!AZ$4,'Lista Puestos Valorados'!$B$10:$BK$10,0),0)="","No relevante",VLOOKUP($B176,'Lista Puestos Valorados'!$B$11:$BK$510,MATCH('Auxiliar General'!AZ$4,'Lista Puestos Valorados'!$B$10:$BK$10,0),0))</f>
        <v>No relevante</v>
      </c>
      <c r="BG176" s="26">
        <f>+HLOOKUP(BF176,Sistema_Puntos!$Q$5:$Y$43,'Auxiliar General'!BB$5,FALSE)</f>
        <v>0</v>
      </c>
      <c r="BH176" s="26" t="str">
        <f>+IF(VLOOKUP($B176,'Lista Puestos Valorados'!$B$11:$BK$510,MATCH('Auxiliar General'!BB$4,'Lista Puestos Valorados'!$B$10:$BK$10,0),0)="","No relevante",VLOOKUP($B176,'Lista Puestos Valorados'!$B$11:$BK$510,MATCH('Auxiliar General'!BB$4,'Lista Puestos Valorados'!$B$10:$BK$10,0),0))</f>
        <v>No relevante</v>
      </c>
      <c r="BI176" s="26">
        <f>+HLOOKUP(BH176,Sistema_Puntos!$Q$5:$Y$43,'Auxiliar General'!BD$5,FALSE)</f>
        <v>0</v>
      </c>
      <c r="BJ176" s="26" t="str">
        <f>+IF(VLOOKUP($B176,'Lista Puestos Valorados'!$B$11:$BK$510,MATCH('Auxiliar General'!BD$4,'Lista Puestos Valorados'!$B$10:$BK$10,0),0)="","No relevante",VLOOKUP($B176,'Lista Puestos Valorados'!$B$11:$BK$510,MATCH('Auxiliar General'!BD$4,'Lista Puestos Valorados'!$B$10:$BK$10,0),0))</f>
        <v>No relevante</v>
      </c>
      <c r="BK176" s="26">
        <f>+HLOOKUP(BJ176,Sistema_Puntos!$Q$5:$Y$43,'Auxiliar General'!BF$5,FALSE)</f>
        <v>0</v>
      </c>
      <c r="BL176" s="26" t="str">
        <f>+IF(VLOOKUP($B176,'Lista Puestos Valorados'!$B$11:$BK$510,MATCH('Auxiliar General'!BF$4,'Lista Puestos Valorados'!$B$10:$BK$10,0),0)="","No relevante",VLOOKUP($B176,'Lista Puestos Valorados'!$B$11:$BK$510,MATCH('Auxiliar General'!BF$4,'Lista Puestos Valorados'!$B$10:$BK$10,0),0))</f>
        <v>No relevante</v>
      </c>
      <c r="BM176" s="26">
        <f>+HLOOKUP(BL176,Sistema_Puntos!$Q$5:$Y$43,'Auxiliar General'!BH$5,FALSE)</f>
        <v>0</v>
      </c>
      <c r="BN176" s="26" t="str">
        <f>+IF(VLOOKUP($B176,'Lista Puestos Valorados'!$B$11:$BK$510,MATCH('Auxiliar General'!BH$4,'Lista Puestos Valorados'!$B$10:$BK$10,0),0)="","No relevante",VLOOKUP($B176,'Lista Puestos Valorados'!$B$11:$BK$510,MATCH('Auxiliar General'!BH$4,'Lista Puestos Valorados'!$B$10:$BK$10,0),0))</f>
        <v>No relevante</v>
      </c>
      <c r="BO176" s="26">
        <f>+HLOOKUP(BN176,Sistema_Puntos!$Q$5:$Y$43,'Auxiliar General'!BJ$5,FALSE)</f>
        <v>0</v>
      </c>
      <c r="BP176" s="26" t="str">
        <f>+IF(VLOOKUP($B176,'Lista Puestos Valorados'!$B$11:$BK$510,MATCH('Auxiliar General'!BJ$4,'Lista Puestos Valorados'!$B$10:$BK$10,0),0)="","No relevante",VLOOKUP($B176,'Lista Puestos Valorados'!$B$11:$BK$510,MATCH('Auxiliar General'!BJ$4,'Lista Puestos Valorados'!$B$10:$BK$10,0),0))</f>
        <v>No relevante</v>
      </c>
      <c r="BQ176" s="26">
        <f>+HLOOKUP(BP176,Sistema_Puntos!$Q$5:$Y$43,'Auxiliar General'!BL$5,FALSE)</f>
        <v>0</v>
      </c>
      <c r="BR176" s="26" t="str">
        <f>+IF(VLOOKUP($B176,'Lista Puestos Valorados'!$B$11:$BK$510,MATCH('Auxiliar General'!BL$4,'Lista Puestos Valorados'!$B$10:$BK$10,0),0)="","No relevante",VLOOKUP($B176,'Lista Puestos Valorados'!$B$11:$BK$510,MATCH('Auxiliar General'!BL$4,'Lista Puestos Valorados'!$B$10:$BK$10,0),0))</f>
        <v>No relevante</v>
      </c>
      <c r="BS176" s="26">
        <f>+HLOOKUP(BR176,Sistema_Puntos!$Q$5:$Y$43,'Auxiliar General'!BN$5,FALSE)</f>
        <v>0</v>
      </c>
      <c r="BT176" s="26" t="str">
        <f>+IF(VLOOKUP($B176,'Lista Puestos Valorados'!$B$11:$BK$510,MATCH('Auxiliar General'!BN$4,'Lista Puestos Valorados'!$B$10:$BK$10,0),0)="","No relevante",VLOOKUP($B176,'Lista Puestos Valorados'!$B$11:$BK$510,MATCH('Auxiliar General'!BN$4,'Lista Puestos Valorados'!$B$10:$BK$10,0),0))</f>
        <v>No relevante</v>
      </c>
      <c r="BU176" s="26">
        <f>+HLOOKUP(BT176,Sistema_Puntos!$Q$5:$Y$43,'Auxiliar General'!BP$5,FALSE)</f>
        <v>0</v>
      </c>
      <c r="BV176" s="26" t="str">
        <f>+IF(VLOOKUP($B176,'Lista Puestos Valorados'!$B$11:$BK$510,MATCH('Auxiliar General'!BP$4,'Lista Puestos Valorados'!$B$10:$BK$10,0),0)="","No relevante",VLOOKUP($B176,'Lista Puestos Valorados'!$B$11:$BK$510,MATCH('Auxiliar General'!BP$4,'Lista Puestos Valorados'!$B$10:$BK$10,0),0))</f>
        <v>No relevante</v>
      </c>
      <c r="BW176" s="26">
        <f>+HLOOKUP(BV176,Sistema_Puntos!$Q$5:$Y$43,'Auxiliar General'!BR$5,FALSE)</f>
        <v>0</v>
      </c>
      <c r="BX176" s="26" t="str">
        <f>+IF(VLOOKUP($B176,'Lista Puestos Valorados'!$B$11:$BK$510,MATCH('Auxiliar General'!BR$4,'Lista Puestos Valorados'!$B$10:$BK$10,0),0)="","No relevante",VLOOKUP($B176,'Lista Puestos Valorados'!$B$11:$BK$510,MATCH('Auxiliar General'!BR$4,'Lista Puestos Valorados'!$B$10:$BK$10,0),0))</f>
        <v>No relevante</v>
      </c>
      <c r="BY176" s="26">
        <f>+HLOOKUP(BX176,Sistema_Puntos!$Q$5:$Y$43,'Auxiliar General'!BT$5,FALSE)</f>
        <v>0</v>
      </c>
      <c r="BZ176" s="26" t="str">
        <f>+IF(VLOOKUP($B176,'Lista Puestos Valorados'!$B$11:$BK$510,MATCH('Auxiliar General'!BT$4,'Lista Puestos Valorados'!$B$10:$BK$10,0),0)="","No relevante",VLOOKUP($B176,'Lista Puestos Valorados'!$B$11:$BK$510,MATCH('Auxiliar General'!BT$4,'Lista Puestos Valorados'!$B$10:$BK$10,0),0))</f>
        <v>No relevante</v>
      </c>
      <c r="CA176" s="26">
        <f>+HLOOKUP(BZ176,Sistema_Puntos!$Q$5:$Y$43,'Auxiliar General'!BV$5,FALSE)</f>
        <v>0</v>
      </c>
      <c r="CB176" s="26" t="str">
        <f>+IF(VLOOKUP($B176,'Lista Puestos Valorados'!$B$11:$BK$510,MATCH('Auxiliar General'!BV$4,'Lista Puestos Valorados'!$B$10:$BK$10,0),0)="","No relevante",VLOOKUP($B176,'Lista Puestos Valorados'!$B$11:$BK$510,MATCH('Auxiliar General'!BV$4,'Lista Puestos Valorados'!$B$10:$BK$10,0),0))</f>
        <v>No relevante</v>
      </c>
      <c r="CC176" s="26">
        <f>+HLOOKUP(CB176,Sistema_Puntos!$Q$5:$Y$43,'Auxiliar General'!BX$5,FALSE)</f>
        <v>0</v>
      </c>
      <c r="CD176" s="26" t="str">
        <f>+IF(VLOOKUP($B176,'Lista Puestos Valorados'!$B$11:$BK$510,MATCH('Auxiliar General'!BX$4,'Lista Puestos Valorados'!$B$10:$BK$10,0),0)="","No relevante",VLOOKUP($B176,'Lista Puestos Valorados'!$B$11:$BK$510,MATCH('Auxiliar General'!BX$4,'Lista Puestos Valorados'!$B$10:$BK$10,0),0))</f>
        <v>No relevante</v>
      </c>
      <c r="CE176" s="26">
        <f>+HLOOKUP(CD176,Sistema_Puntos!$Q$5:$Y$43,'Auxiliar General'!BZ$5,FALSE)</f>
        <v>0</v>
      </c>
      <c r="CF176" s="26" t="str">
        <f>+IF(VLOOKUP($B176,'Lista Puestos Valorados'!$B$11:$BK$510,MATCH('Auxiliar General'!BZ$4,'Lista Puestos Valorados'!$B$10:$BK$10,0),0)="","No relevante",VLOOKUP($B176,'Lista Puestos Valorados'!$B$11:$BK$510,MATCH('Auxiliar General'!BZ$4,'Lista Puestos Valorados'!$B$10:$BK$10,0),0))</f>
        <v>No relevante</v>
      </c>
      <c r="CG176" s="26">
        <f>+HLOOKUP(CF176,Sistema_Puntos!$Q$5:$Y$43,'Auxiliar General'!CB$5,FALSE)</f>
        <v>0</v>
      </c>
      <c r="CH176" s="29"/>
      <c r="CI176" s="29"/>
    </row>
    <row r="177" spans="2:87" ht="17.55" customHeight="1">
      <c r="B177" s="26">
        <f>+'Listado de Puestos'!B177</f>
        <v>167</v>
      </c>
      <c r="C177" s="26" t="str">
        <f>+IF('Lista Puestos Valorados'!C177="","",'Lista Puestos Valorados'!C177)</f>
        <v/>
      </c>
      <c r="D177" s="26" t="str">
        <f>+IF('Lista Puestos Valorados'!D177="","",'Lista Puestos Valorados'!D177)</f>
        <v/>
      </c>
      <c r="E177" s="26" t="str">
        <f>+IF('Lista Puestos Valorados'!E177="","",'Lista Puestos Valorados'!E177)</f>
        <v/>
      </c>
      <c r="F177" s="26" t="str">
        <f>+IF('Lista Puestos Valorados'!F177="","",'Lista Puestos Valorados'!F177)</f>
        <v/>
      </c>
      <c r="G177" s="26" t="str">
        <f>+IF('Lista Puestos Valorados'!G177="","",'Lista Puestos Valorados'!G177)</f>
        <v/>
      </c>
      <c r="H177" s="26" t="str">
        <f>+IF('Lista Puestos Valorados'!H177="","",'Lista Puestos Valorados'!H177)</f>
        <v/>
      </c>
      <c r="I177" s="26" t="str">
        <f>+IF('Lista Puestos Valorados'!I177="","",'Lista Puestos Valorados'!I177)</f>
        <v/>
      </c>
      <c r="J177" s="118" t="e">
        <f t="array" ref="J177">+IF(L177="","",_xlfn.IFS(L177&lt;='Cortes de Agrupacion'!$F$15,'Cortes de Agrupacion'!$E$15,'Resultados General'!L177&lt;='Cortes de Agrupacion'!$F$14,'Cortes de Agrupacion'!$E$14,'Resultados General'!L177&lt;='Cortes de Agrupacion'!$F$13,'Cortes de Agrupacion'!$E$13,L177&lt;='Cortes de Agrupacion'!$F$12,'Cortes de Agrupacion'!$E$12,'Resultados General'!L177&lt;='Cortes de Agrupacion'!$F$11,'Cortes de Agrupacion'!$E$11,'Resultados General'!L177&lt;='Cortes de Agrupacion'!$F$10,'Cortes de Agrupacion'!$E$10,'Resultados General'!L177&lt;='Cortes de Agrupacion'!$F$9,'Cortes de Agrupacion'!$E$9,'Resultados General'!L177&lt;='Cortes de Agrupacion'!$F$8,'Cortes de Agrupacion'!$E$8,'Resultados General'!L177&lt;='Cortes de Agrupacion'!$F$7,'Cortes de Agrupacion'!$E$7,'Resultados General'!L177&lt;='Cortes de Agrupacion'!$F$6,'Cortes de Agrupacion'!$E$6))</f>
        <v>#VALUE!</v>
      </c>
      <c r="K177" s="118" t="str">
        <f t="shared" si="4"/>
        <v/>
      </c>
      <c r="L177" s="124" t="e">
        <f>#VALUE!</f>
        <v>#VALUE!</v>
      </c>
      <c r="M177" s="26" t="e">
        <f ca="1">+_xlfn.IFNA(VLOOKUP(C177,'Distribución de puestos'!$B$8:$I$507,8,0),"")</f>
        <v>#NAME?</v>
      </c>
      <c r="N177" s="26" t="str">
        <f>+IF(VLOOKUP($B177,'Lista Puestos Valorados'!$B$11:$BK$510,MATCH('Auxiliar General'!H$4,'Lista Puestos Valorados'!$B$10:$BK$10,0),0)="","No relevante",VLOOKUP($B177,'Lista Puestos Valorados'!$B$11:$BK$510,MATCH('Auxiliar General'!H$4,'Lista Puestos Valorados'!$B$10:$BK$10,0),0))</f>
        <v>No relevante</v>
      </c>
      <c r="O177" s="26">
        <f>+HLOOKUP(N177,Sistema_Puntos!$Q$5:$Y$43,'Auxiliar General'!J$5,FALSE)</f>
        <v>0</v>
      </c>
      <c r="P177" s="26" t="str">
        <f>+IF(VLOOKUP($B177,'Lista Puestos Valorados'!$B$11:$BK$510,MATCH('Auxiliar General'!J$4,'Lista Puestos Valorados'!$B$10:$BK$10,0),0)="","No relevante",VLOOKUP($B177,'Lista Puestos Valorados'!$B$11:$BK$510,MATCH('Auxiliar General'!J$4,'Lista Puestos Valorados'!$B$10:$BK$10,0),0))</f>
        <v>No relevante</v>
      </c>
      <c r="Q177" s="26">
        <f>+HLOOKUP(P177,Sistema_Puntos!$Q$5:$Y$43,'Auxiliar General'!L$5,FALSE)</f>
        <v>0</v>
      </c>
      <c r="R177" s="26" t="str">
        <f>+IF(VLOOKUP($B177,'Lista Puestos Valorados'!$B$11:$BK$510,MATCH('Auxiliar General'!L$4,'Lista Puestos Valorados'!$B$10:$BK$10,0),0)="","No relevante",VLOOKUP($B177,'Lista Puestos Valorados'!$B$11:$BK$510,MATCH('Auxiliar General'!L$4,'Lista Puestos Valorados'!$B$10:$BK$10,0),0))</f>
        <v>No relevante</v>
      </c>
      <c r="S177" s="26">
        <f>+HLOOKUP(R177,Sistema_Puntos!$Q$5:$Y$43,'Auxiliar General'!N$5,FALSE)</f>
        <v>0</v>
      </c>
      <c r="T177" s="26" t="str">
        <f>+IF(VLOOKUP($B177,'Lista Puestos Valorados'!$B$11:$BK$510,MATCH('Auxiliar General'!N$4,'Lista Puestos Valorados'!$B$10:$BK$10,0),0)="","No relevante",VLOOKUP($B177,'Lista Puestos Valorados'!$B$11:$BK$510,MATCH('Auxiliar General'!N$4,'Lista Puestos Valorados'!$B$10:$BK$10,0),0))</f>
        <v>No relevante</v>
      </c>
      <c r="U177" s="26">
        <f>+HLOOKUP(T177,Sistema_Puntos!$Q$5:$Y$43,'Auxiliar General'!P$5,FALSE)</f>
        <v>0</v>
      </c>
      <c r="V177" s="26" t="str">
        <f>+IF(VLOOKUP($B177,'Lista Puestos Valorados'!$B$11:$BK$510,MATCH('Auxiliar General'!P$4,'Lista Puestos Valorados'!$B$10:$BK$10,0),0)="","No relevante",VLOOKUP($B177,'Lista Puestos Valorados'!$B$11:$BK$510,MATCH('Auxiliar General'!P$4,'Lista Puestos Valorados'!$B$10:$BK$10,0),0))</f>
        <v>No relevante</v>
      </c>
      <c r="W177" s="26">
        <f>+HLOOKUP(V177,Sistema_Puntos!$Q$5:$Y$43,'Auxiliar General'!R$5,FALSE)</f>
        <v>0</v>
      </c>
      <c r="X177" s="26" t="str">
        <f>+IF(VLOOKUP($B177,'Lista Puestos Valorados'!$B$11:$BK$510,MATCH('Auxiliar General'!R$4,'Lista Puestos Valorados'!$B$10:$BK$10,0),0)="","No relevante",VLOOKUP($B177,'Lista Puestos Valorados'!$B$11:$BK$510,MATCH('Auxiliar General'!R$4,'Lista Puestos Valorados'!$B$10:$BK$10,0),0))</f>
        <v>No relevante</v>
      </c>
      <c r="Y177" s="26">
        <f>+HLOOKUP(X177,Sistema_Puntos!$Q$5:$Y$43,'Auxiliar General'!T$5,FALSE)</f>
        <v>0</v>
      </c>
      <c r="Z177" s="26" t="str">
        <f>+IF(VLOOKUP($B177,'Lista Puestos Valorados'!$B$11:$BK$510,MATCH('Auxiliar General'!T$4,'Lista Puestos Valorados'!$B$10:$BK$10,0),0)="","No relevante",VLOOKUP($B177,'Lista Puestos Valorados'!$B$11:$BK$510,MATCH('Auxiliar General'!T$4,'Lista Puestos Valorados'!$B$10:$BK$10,0),0))</f>
        <v>No relevante</v>
      </c>
      <c r="AA177" s="26">
        <f>+HLOOKUP(Z177,Sistema_Puntos!$Q$5:$Y$43,'Auxiliar General'!V$5,FALSE)</f>
        <v>0</v>
      </c>
      <c r="AB177" s="26" t="str">
        <f>+IF(VLOOKUP($B177,'Lista Puestos Valorados'!$B$11:$BK$510,MATCH('Auxiliar General'!V$4,'Lista Puestos Valorados'!$B$10:$BK$10,0),0)="","No relevante",VLOOKUP($B177,'Lista Puestos Valorados'!$B$11:$BK$510,MATCH('Auxiliar General'!V$4,'Lista Puestos Valorados'!$B$10:$BK$10,0),0))</f>
        <v>No relevante</v>
      </c>
      <c r="AC177" s="26">
        <f>+HLOOKUP(AB177,Sistema_Puntos!$Q$5:$Y$43,'Auxiliar General'!X$5,FALSE)</f>
        <v>0</v>
      </c>
      <c r="AD177" s="26" t="str">
        <f>+IF(VLOOKUP($B177,'Lista Puestos Valorados'!$B$11:$BK$510,MATCH('Auxiliar General'!X$4,'Lista Puestos Valorados'!$B$10:$BK$10,0),0)="","No relevante",VLOOKUP($B177,'Lista Puestos Valorados'!$B$11:$BK$510,MATCH('Auxiliar General'!X$4,'Lista Puestos Valorados'!$B$10:$BK$10,0),0))</f>
        <v>No relevante</v>
      </c>
      <c r="AE177" s="26">
        <f>+HLOOKUP(AD177,Sistema_Puntos!$Q$5:$Y$43,'Auxiliar General'!Z$5,FALSE)</f>
        <v>0</v>
      </c>
      <c r="AF177" s="26" t="str">
        <f>+IF(VLOOKUP($B177,'Lista Puestos Valorados'!$B$11:$BK$510,MATCH('Auxiliar General'!Z$4,'Lista Puestos Valorados'!$B$10:$BK$10,0),0)="","No relevante",VLOOKUP($B177,'Lista Puestos Valorados'!$B$11:$BK$510,MATCH('Auxiliar General'!Z$4,'Lista Puestos Valorados'!$B$10:$BK$10,0),0))</f>
        <v>No relevante</v>
      </c>
      <c r="AG177" s="26">
        <f>+HLOOKUP(AF177,Sistema_Puntos!$Q$5:$Y$43,'Auxiliar General'!AB$5,FALSE)</f>
        <v>0</v>
      </c>
      <c r="AH177" s="26" t="str">
        <f>+IF(VLOOKUP($B177,'Lista Puestos Valorados'!$B$11:$BK$510,MATCH('Auxiliar General'!AB$4,'Lista Puestos Valorados'!$B$10:$BK$10,0),0)="","No relevante",VLOOKUP($B177,'Lista Puestos Valorados'!$B$11:$BK$510,MATCH('Auxiliar General'!AB$4,'Lista Puestos Valorados'!$B$10:$BK$10,0),0))</f>
        <v>No relevante</v>
      </c>
      <c r="AI177" s="26">
        <f>+HLOOKUP(AH177,Sistema_Puntos!$Q$5:$Y$43,'Auxiliar General'!AD$5,FALSE)</f>
        <v>0</v>
      </c>
      <c r="AJ177" s="26" t="str">
        <f>+IF(VLOOKUP($B177,'Lista Puestos Valorados'!$B$11:$BK$510,MATCH('Auxiliar General'!AD$4,'Lista Puestos Valorados'!$B$10:$BK$10,0),0)="","No relevante",VLOOKUP($B177,'Lista Puestos Valorados'!$B$11:$BK$510,MATCH('Auxiliar General'!AD$4,'Lista Puestos Valorados'!$B$10:$BK$10,0),0))</f>
        <v>No relevante</v>
      </c>
      <c r="AK177" s="26">
        <f>+HLOOKUP(AJ177,Sistema_Puntos!$Q$5:$Y$43,'Auxiliar General'!AF$5,FALSE)</f>
        <v>0</v>
      </c>
      <c r="AL177" s="26" t="str">
        <f>+IF(VLOOKUP($B177,'Lista Puestos Valorados'!$B$11:$BK$510,MATCH('Auxiliar General'!AF$4,'Lista Puestos Valorados'!$B$10:$BK$10,0),0)="","No relevante",VLOOKUP($B177,'Lista Puestos Valorados'!$B$11:$BK$510,MATCH('Auxiliar General'!AF$4,'Lista Puestos Valorados'!$B$10:$BK$10,0),0))</f>
        <v>No relevante</v>
      </c>
      <c r="AM177" s="26">
        <f>+HLOOKUP(AL177,Sistema_Puntos!$Q$5:$Y$43,'Auxiliar General'!AH$5,FALSE)</f>
        <v>0</v>
      </c>
      <c r="AN177" s="26" t="str">
        <f>+IF(VLOOKUP($B177,'Lista Puestos Valorados'!$B$11:$BK$510,MATCH('Auxiliar General'!AH$4,'Lista Puestos Valorados'!$B$10:$BK$10,0),0)="","No relevante",VLOOKUP($B177,'Lista Puestos Valorados'!$B$11:$BK$510,MATCH('Auxiliar General'!AH$4,'Lista Puestos Valorados'!$B$10:$BK$10,0),0))</f>
        <v>No relevante</v>
      </c>
      <c r="AO177" s="26">
        <f>+HLOOKUP(AN177,Sistema_Puntos!$Q$5:$Y$43,'Auxiliar General'!AJ$5,FALSE)</f>
        <v>0</v>
      </c>
      <c r="AP177" s="26" t="str">
        <f>+IF(VLOOKUP($B177,'Lista Puestos Valorados'!$B$11:$BK$510,MATCH('Auxiliar General'!AJ$4,'Lista Puestos Valorados'!$B$10:$BK$10,0),0)="","No relevante",VLOOKUP($B177,'Lista Puestos Valorados'!$B$11:$BK$510,MATCH('Auxiliar General'!AJ$4,'Lista Puestos Valorados'!$B$10:$BK$10,0),0))</f>
        <v>No relevante</v>
      </c>
      <c r="AQ177" s="26">
        <f>+HLOOKUP(AP177,Sistema_Puntos!$Q$5:$Y$43,'Auxiliar General'!AL$5,FALSE)</f>
        <v>0</v>
      </c>
      <c r="AR177" s="26" t="str">
        <f>+IF(VLOOKUP($B177,'Lista Puestos Valorados'!$B$11:$BK$510,MATCH('Auxiliar General'!AL$4,'Lista Puestos Valorados'!$B$10:$BK$10,0),0)="","No relevante",VLOOKUP($B177,'Lista Puestos Valorados'!$B$11:$BK$510,MATCH('Auxiliar General'!AL$4,'Lista Puestos Valorados'!$B$10:$BK$10,0),0))</f>
        <v>No relevante</v>
      </c>
      <c r="AS177" s="26">
        <f>+HLOOKUP(AR177,Sistema_Puntos!$Q$5:$Y$43,'Auxiliar General'!AN$5,FALSE)</f>
        <v>0</v>
      </c>
      <c r="AT177" s="26" t="str">
        <f>+IF(VLOOKUP($B177,'Lista Puestos Valorados'!$B$11:$BK$510,MATCH('Auxiliar General'!AN$4,'Lista Puestos Valorados'!$B$10:$BK$10,0),0)="","No relevante",VLOOKUP($B177,'Lista Puestos Valorados'!$B$11:$BK$510,MATCH('Auxiliar General'!AN$4,'Lista Puestos Valorados'!$B$10:$BK$10,0),0))</f>
        <v>No relevante</v>
      </c>
      <c r="AU177" s="26">
        <f>+HLOOKUP(AT177,Sistema_Puntos!$Q$5:$Y$43,'Auxiliar General'!AP$5,FALSE)</f>
        <v>0</v>
      </c>
      <c r="AV177" s="26" t="str">
        <f>+IF(VLOOKUP($B177,'Lista Puestos Valorados'!$B$11:$BK$510,MATCH('Auxiliar General'!AP$4,'Lista Puestos Valorados'!$B$10:$BK$10,0),0)="","No relevante",VLOOKUP($B177,'Lista Puestos Valorados'!$B$11:$BK$510,MATCH('Auxiliar General'!AP$4,'Lista Puestos Valorados'!$B$10:$BK$10,0),0))</f>
        <v>No relevante</v>
      </c>
      <c r="AW177" s="26">
        <f>+HLOOKUP(AV177,Sistema_Puntos!$Q$5:$Y$43,'Auxiliar General'!AR$5,FALSE)</f>
        <v>0</v>
      </c>
      <c r="AX177" s="26" t="str">
        <f>+IF(VLOOKUP($B177,'Lista Puestos Valorados'!$B$11:$BK$510,MATCH('Auxiliar General'!AR$4,'Lista Puestos Valorados'!$B$10:$BK$10,0),0)="","No relevante",VLOOKUP($B177,'Lista Puestos Valorados'!$B$11:$BK$510,MATCH('Auxiliar General'!AR$4,'Lista Puestos Valorados'!$B$10:$BK$10,0),0))</f>
        <v>No relevante</v>
      </c>
      <c r="AY177" s="26">
        <f>+HLOOKUP(AX177,Sistema_Puntos!$Q$5:$Y$43,'Auxiliar General'!AT$5,FALSE)</f>
        <v>0</v>
      </c>
      <c r="AZ177" s="26" t="str">
        <f>+IF(VLOOKUP($B177,'Lista Puestos Valorados'!$B$11:$BK$510,MATCH('Auxiliar General'!AT$4,'Lista Puestos Valorados'!$B$10:$BK$10,0),0)="","No relevante",VLOOKUP($B177,'Lista Puestos Valorados'!$B$11:$BK$510,MATCH('Auxiliar General'!AT$4,'Lista Puestos Valorados'!$B$10:$BK$10,0),0))</f>
        <v>No relevante</v>
      </c>
      <c r="BA177" s="26">
        <f>+HLOOKUP(AZ177,Sistema_Puntos!$Q$5:$Y$43,'Auxiliar General'!AV$5,FALSE)</f>
        <v>0</v>
      </c>
      <c r="BB177" s="26" t="str">
        <f>+IF(VLOOKUP($B177,'Lista Puestos Valorados'!$B$11:$BK$510,MATCH('Auxiliar General'!AV$4,'Lista Puestos Valorados'!$B$10:$BK$10,0),0)="","No relevante",VLOOKUP($B177,'Lista Puestos Valorados'!$B$11:$BK$510,MATCH('Auxiliar General'!AV$4,'Lista Puestos Valorados'!$B$10:$BK$10,0),0))</f>
        <v>No relevante</v>
      </c>
      <c r="BC177" s="26">
        <f>+HLOOKUP(BB177,Sistema_Puntos!$Q$5:$Y$43,'Auxiliar General'!AX$5,FALSE)</f>
        <v>0</v>
      </c>
      <c r="BD177" s="26" t="str">
        <f>+IF(VLOOKUP($B177,'Lista Puestos Valorados'!$B$11:$BK$510,MATCH('Auxiliar General'!AX$4,'Lista Puestos Valorados'!$B$10:$BK$10,0),0)="","No relevante",VLOOKUP($B177,'Lista Puestos Valorados'!$B$11:$BK$510,MATCH('Auxiliar General'!AX$4,'Lista Puestos Valorados'!$B$10:$BK$10,0),0))</f>
        <v>No relevante</v>
      </c>
      <c r="BE177" s="26">
        <f>+HLOOKUP(BD177,Sistema_Puntos!$Q$5:$Y$43,'Auxiliar General'!AZ$5,FALSE)</f>
        <v>0</v>
      </c>
      <c r="BF177" s="26" t="str">
        <f>+IF(VLOOKUP($B177,'Lista Puestos Valorados'!$B$11:$BK$510,MATCH('Auxiliar General'!AZ$4,'Lista Puestos Valorados'!$B$10:$BK$10,0),0)="","No relevante",VLOOKUP($B177,'Lista Puestos Valorados'!$B$11:$BK$510,MATCH('Auxiliar General'!AZ$4,'Lista Puestos Valorados'!$B$10:$BK$10,0),0))</f>
        <v>No relevante</v>
      </c>
      <c r="BG177" s="26">
        <f>+HLOOKUP(BF177,Sistema_Puntos!$Q$5:$Y$43,'Auxiliar General'!BB$5,FALSE)</f>
        <v>0</v>
      </c>
      <c r="BH177" s="26" t="str">
        <f>+IF(VLOOKUP($B177,'Lista Puestos Valorados'!$B$11:$BK$510,MATCH('Auxiliar General'!BB$4,'Lista Puestos Valorados'!$B$10:$BK$10,0),0)="","No relevante",VLOOKUP($B177,'Lista Puestos Valorados'!$B$11:$BK$510,MATCH('Auxiliar General'!BB$4,'Lista Puestos Valorados'!$B$10:$BK$10,0),0))</f>
        <v>No relevante</v>
      </c>
      <c r="BI177" s="26">
        <f>+HLOOKUP(BH177,Sistema_Puntos!$Q$5:$Y$43,'Auxiliar General'!BD$5,FALSE)</f>
        <v>0</v>
      </c>
      <c r="BJ177" s="26" t="str">
        <f>+IF(VLOOKUP($B177,'Lista Puestos Valorados'!$B$11:$BK$510,MATCH('Auxiliar General'!BD$4,'Lista Puestos Valorados'!$B$10:$BK$10,0),0)="","No relevante",VLOOKUP($B177,'Lista Puestos Valorados'!$B$11:$BK$510,MATCH('Auxiliar General'!BD$4,'Lista Puestos Valorados'!$B$10:$BK$10,0),0))</f>
        <v>No relevante</v>
      </c>
      <c r="BK177" s="26">
        <f>+HLOOKUP(BJ177,Sistema_Puntos!$Q$5:$Y$43,'Auxiliar General'!BF$5,FALSE)</f>
        <v>0</v>
      </c>
      <c r="BL177" s="26" t="str">
        <f>+IF(VLOOKUP($B177,'Lista Puestos Valorados'!$B$11:$BK$510,MATCH('Auxiliar General'!BF$4,'Lista Puestos Valorados'!$B$10:$BK$10,0),0)="","No relevante",VLOOKUP($B177,'Lista Puestos Valorados'!$B$11:$BK$510,MATCH('Auxiliar General'!BF$4,'Lista Puestos Valorados'!$B$10:$BK$10,0),0))</f>
        <v>No relevante</v>
      </c>
      <c r="BM177" s="26">
        <f>+HLOOKUP(BL177,Sistema_Puntos!$Q$5:$Y$43,'Auxiliar General'!BH$5,FALSE)</f>
        <v>0</v>
      </c>
      <c r="BN177" s="26" t="str">
        <f>+IF(VLOOKUP($B177,'Lista Puestos Valorados'!$B$11:$BK$510,MATCH('Auxiliar General'!BH$4,'Lista Puestos Valorados'!$B$10:$BK$10,0),0)="","No relevante",VLOOKUP($B177,'Lista Puestos Valorados'!$B$11:$BK$510,MATCH('Auxiliar General'!BH$4,'Lista Puestos Valorados'!$B$10:$BK$10,0),0))</f>
        <v>No relevante</v>
      </c>
      <c r="BO177" s="26">
        <f>+HLOOKUP(BN177,Sistema_Puntos!$Q$5:$Y$43,'Auxiliar General'!BJ$5,FALSE)</f>
        <v>0</v>
      </c>
      <c r="BP177" s="26" t="str">
        <f>+IF(VLOOKUP($B177,'Lista Puestos Valorados'!$B$11:$BK$510,MATCH('Auxiliar General'!BJ$4,'Lista Puestos Valorados'!$B$10:$BK$10,0),0)="","No relevante",VLOOKUP($B177,'Lista Puestos Valorados'!$B$11:$BK$510,MATCH('Auxiliar General'!BJ$4,'Lista Puestos Valorados'!$B$10:$BK$10,0),0))</f>
        <v>No relevante</v>
      </c>
      <c r="BQ177" s="26">
        <f>+HLOOKUP(BP177,Sistema_Puntos!$Q$5:$Y$43,'Auxiliar General'!BL$5,FALSE)</f>
        <v>0</v>
      </c>
      <c r="BR177" s="26" t="str">
        <f>+IF(VLOOKUP($B177,'Lista Puestos Valorados'!$B$11:$BK$510,MATCH('Auxiliar General'!BL$4,'Lista Puestos Valorados'!$B$10:$BK$10,0),0)="","No relevante",VLOOKUP($B177,'Lista Puestos Valorados'!$B$11:$BK$510,MATCH('Auxiliar General'!BL$4,'Lista Puestos Valorados'!$B$10:$BK$10,0),0))</f>
        <v>No relevante</v>
      </c>
      <c r="BS177" s="26">
        <f>+HLOOKUP(BR177,Sistema_Puntos!$Q$5:$Y$43,'Auxiliar General'!BN$5,FALSE)</f>
        <v>0</v>
      </c>
      <c r="BT177" s="26" t="str">
        <f>+IF(VLOOKUP($B177,'Lista Puestos Valorados'!$B$11:$BK$510,MATCH('Auxiliar General'!BN$4,'Lista Puestos Valorados'!$B$10:$BK$10,0),0)="","No relevante",VLOOKUP($B177,'Lista Puestos Valorados'!$B$11:$BK$510,MATCH('Auxiliar General'!BN$4,'Lista Puestos Valorados'!$B$10:$BK$10,0),0))</f>
        <v>No relevante</v>
      </c>
      <c r="BU177" s="26">
        <f>+HLOOKUP(BT177,Sistema_Puntos!$Q$5:$Y$43,'Auxiliar General'!BP$5,FALSE)</f>
        <v>0</v>
      </c>
      <c r="BV177" s="26" t="str">
        <f>+IF(VLOOKUP($B177,'Lista Puestos Valorados'!$B$11:$BK$510,MATCH('Auxiliar General'!BP$4,'Lista Puestos Valorados'!$B$10:$BK$10,0),0)="","No relevante",VLOOKUP($B177,'Lista Puestos Valorados'!$B$11:$BK$510,MATCH('Auxiliar General'!BP$4,'Lista Puestos Valorados'!$B$10:$BK$10,0),0))</f>
        <v>No relevante</v>
      </c>
      <c r="BW177" s="26">
        <f>+HLOOKUP(BV177,Sistema_Puntos!$Q$5:$Y$43,'Auxiliar General'!BR$5,FALSE)</f>
        <v>0</v>
      </c>
      <c r="BX177" s="26" t="str">
        <f>+IF(VLOOKUP($B177,'Lista Puestos Valorados'!$B$11:$BK$510,MATCH('Auxiliar General'!BR$4,'Lista Puestos Valorados'!$B$10:$BK$10,0),0)="","No relevante",VLOOKUP($B177,'Lista Puestos Valorados'!$B$11:$BK$510,MATCH('Auxiliar General'!BR$4,'Lista Puestos Valorados'!$B$10:$BK$10,0),0))</f>
        <v>No relevante</v>
      </c>
      <c r="BY177" s="26">
        <f>+HLOOKUP(BX177,Sistema_Puntos!$Q$5:$Y$43,'Auxiliar General'!BT$5,FALSE)</f>
        <v>0</v>
      </c>
      <c r="BZ177" s="26" t="str">
        <f>+IF(VLOOKUP($B177,'Lista Puestos Valorados'!$B$11:$BK$510,MATCH('Auxiliar General'!BT$4,'Lista Puestos Valorados'!$B$10:$BK$10,0),0)="","No relevante",VLOOKUP($B177,'Lista Puestos Valorados'!$B$11:$BK$510,MATCH('Auxiliar General'!BT$4,'Lista Puestos Valorados'!$B$10:$BK$10,0),0))</f>
        <v>No relevante</v>
      </c>
      <c r="CA177" s="26">
        <f>+HLOOKUP(BZ177,Sistema_Puntos!$Q$5:$Y$43,'Auxiliar General'!BV$5,FALSE)</f>
        <v>0</v>
      </c>
      <c r="CB177" s="26" t="str">
        <f>+IF(VLOOKUP($B177,'Lista Puestos Valorados'!$B$11:$BK$510,MATCH('Auxiliar General'!BV$4,'Lista Puestos Valorados'!$B$10:$BK$10,0),0)="","No relevante",VLOOKUP($B177,'Lista Puestos Valorados'!$B$11:$BK$510,MATCH('Auxiliar General'!BV$4,'Lista Puestos Valorados'!$B$10:$BK$10,0),0))</f>
        <v>No relevante</v>
      </c>
      <c r="CC177" s="26">
        <f>+HLOOKUP(CB177,Sistema_Puntos!$Q$5:$Y$43,'Auxiliar General'!BX$5,FALSE)</f>
        <v>0</v>
      </c>
      <c r="CD177" s="26" t="str">
        <f>+IF(VLOOKUP($B177,'Lista Puestos Valorados'!$B$11:$BK$510,MATCH('Auxiliar General'!BX$4,'Lista Puestos Valorados'!$B$10:$BK$10,0),0)="","No relevante",VLOOKUP($B177,'Lista Puestos Valorados'!$B$11:$BK$510,MATCH('Auxiliar General'!BX$4,'Lista Puestos Valorados'!$B$10:$BK$10,0),0))</f>
        <v>No relevante</v>
      </c>
      <c r="CE177" s="26">
        <f>+HLOOKUP(CD177,Sistema_Puntos!$Q$5:$Y$43,'Auxiliar General'!BZ$5,FALSE)</f>
        <v>0</v>
      </c>
      <c r="CF177" s="26" t="str">
        <f>+IF(VLOOKUP($B177,'Lista Puestos Valorados'!$B$11:$BK$510,MATCH('Auxiliar General'!BZ$4,'Lista Puestos Valorados'!$B$10:$BK$10,0),0)="","No relevante",VLOOKUP($B177,'Lista Puestos Valorados'!$B$11:$BK$510,MATCH('Auxiliar General'!BZ$4,'Lista Puestos Valorados'!$B$10:$BK$10,0),0))</f>
        <v>No relevante</v>
      </c>
      <c r="CG177" s="26">
        <f>+HLOOKUP(CF177,Sistema_Puntos!$Q$5:$Y$43,'Auxiliar General'!CB$5,FALSE)</f>
        <v>0</v>
      </c>
      <c r="CH177" s="29"/>
      <c r="CI177" s="29"/>
    </row>
    <row r="178" spans="2:87" ht="17.55" customHeight="1">
      <c r="B178" s="26">
        <f>+'Listado de Puestos'!B178</f>
        <v>168</v>
      </c>
      <c r="C178" s="26" t="str">
        <f>+IF('Lista Puestos Valorados'!C178="","",'Lista Puestos Valorados'!C178)</f>
        <v/>
      </c>
      <c r="D178" s="26" t="str">
        <f>+IF('Lista Puestos Valorados'!D178="","",'Lista Puestos Valorados'!D178)</f>
        <v/>
      </c>
      <c r="E178" s="26" t="str">
        <f>+IF('Lista Puestos Valorados'!E178="","",'Lista Puestos Valorados'!E178)</f>
        <v/>
      </c>
      <c r="F178" s="26" t="str">
        <f>+IF('Lista Puestos Valorados'!F178="","",'Lista Puestos Valorados'!F178)</f>
        <v/>
      </c>
      <c r="G178" s="26" t="str">
        <f>+IF('Lista Puestos Valorados'!G178="","",'Lista Puestos Valorados'!G178)</f>
        <v/>
      </c>
      <c r="H178" s="26" t="str">
        <f>+IF('Lista Puestos Valorados'!H178="","",'Lista Puestos Valorados'!H178)</f>
        <v/>
      </c>
      <c r="I178" s="26" t="str">
        <f>+IF('Lista Puestos Valorados'!I178="","",'Lista Puestos Valorados'!I178)</f>
        <v/>
      </c>
      <c r="J178" s="118" t="e">
        <f t="array" ref="J178">+IF(L178="","",_xlfn.IFS(L178&lt;='Cortes de Agrupacion'!$F$15,'Cortes de Agrupacion'!$E$15,'Resultados General'!L178&lt;='Cortes de Agrupacion'!$F$14,'Cortes de Agrupacion'!$E$14,'Resultados General'!L178&lt;='Cortes de Agrupacion'!$F$13,'Cortes de Agrupacion'!$E$13,L178&lt;='Cortes de Agrupacion'!$F$12,'Cortes de Agrupacion'!$E$12,'Resultados General'!L178&lt;='Cortes de Agrupacion'!$F$11,'Cortes de Agrupacion'!$E$11,'Resultados General'!L178&lt;='Cortes de Agrupacion'!$F$10,'Cortes de Agrupacion'!$E$10,'Resultados General'!L178&lt;='Cortes de Agrupacion'!$F$9,'Cortes de Agrupacion'!$E$9,'Resultados General'!L178&lt;='Cortes de Agrupacion'!$F$8,'Cortes de Agrupacion'!$E$8,'Resultados General'!L178&lt;='Cortes de Agrupacion'!$F$7,'Cortes de Agrupacion'!$E$7,'Resultados General'!L178&lt;='Cortes de Agrupacion'!$F$6,'Cortes de Agrupacion'!$E$6))</f>
        <v>#VALUE!</v>
      </c>
      <c r="K178" s="118" t="str">
        <f t="shared" si="4"/>
        <v/>
      </c>
      <c r="L178" s="124" t="e">
        <f>#VALUE!</f>
        <v>#VALUE!</v>
      </c>
      <c r="M178" s="26" t="e">
        <f ca="1">+_xlfn.IFNA(VLOOKUP(C178,'Distribución de puestos'!$B$8:$I$507,8,0),"")</f>
        <v>#NAME?</v>
      </c>
      <c r="N178" s="26" t="str">
        <f>+IF(VLOOKUP($B178,'Lista Puestos Valorados'!$B$11:$BK$510,MATCH('Auxiliar General'!H$4,'Lista Puestos Valorados'!$B$10:$BK$10,0),0)="","No relevante",VLOOKUP($B178,'Lista Puestos Valorados'!$B$11:$BK$510,MATCH('Auxiliar General'!H$4,'Lista Puestos Valorados'!$B$10:$BK$10,0),0))</f>
        <v>No relevante</v>
      </c>
      <c r="O178" s="26">
        <f>+HLOOKUP(N178,Sistema_Puntos!$Q$5:$Y$43,'Auxiliar General'!J$5,FALSE)</f>
        <v>0</v>
      </c>
      <c r="P178" s="26" t="str">
        <f>+IF(VLOOKUP($B178,'Lista Puestos Valorados'!$B$11:$BK$510,MATCH('Auxiliar General'!J$4,'Lista Puestos Valorados'!$B$10:$BK$10,0),0)="","No relevante",VLOOKUP($B178,'Lista Puestos Valorados'!$B$11:$BK$510,MATCH('Auxiliar General'!J$4,'Lista Puestos Valorados'!$B$10:$BK$10,0),0))</f>
        <v>No relevante</v>
      </c>
      <c r="Q178" s="26">
        <f>+HLOOKUP(P178,Sistema_Puntos!$Q$5:$Y$43,'Auxiliar General'!L$5,FALSE)</f>
        <v>0</v>
      </c>
      <c r="R178" s="26" t="str">
        <f>+IF(VLOOKUP($B178,'Lista Puestos Valorados'!$B$11:$BK$510,MATCH('Auxiliar General'!L$4,'Lista Puestos Valorados'!$B$10:$BK$10,0),0)="","No relevante",VLOOKUP($B178,'Lista Puestos Valorados'!$B$11:$BK$510,MATCH('Auxiliar General'!L$4,'Lista Puestos Valorados'!$B$10:$BK$10,0),0))</f>
        <v>No relevante</v>
      </c>
      <c r="S178" s="26">
        <f>+HLOOKUP(R178,Sistema_Puntos!$Q$5:$Y$43,'Auxiliar General'!N$5,FALSE)</f>
        <v>0</v>
      </c>
      <c r="T178" s="26" t="str">
        <f>+IF(VLOOKUP($B178,'Lista Puestos Valorados'!$B$11:$BK$510,MATCH('Auxiliar General'!N$4,'Lista Puestos Valorados'!$B$10:$BK$10,0),0)="","No relevante",VLOOKUP($B178,'Lista Puestos Valorados'!$B$11:$BK$510,MATCH('Auxiliar General'!N$4,'Lista Puestos Valorados'!$B$10:$BK$10,0),0))</f>
        <v>No relevante</v>
      </c>
      <c r="U178" s="26">
        <f>+HLOOKUP(T178,Sistema_Puntos!$Q$5:$Y$43,'Auxiliar General'!P$5,FALSE)</f>
        <v>0</v>
      </c>
      <c r="V178" s="26" t="str">
        <f>+IF(VLOOKUP($B178,'Lista Puestos Valorados'!$B$11:$BK$510,MATCH('Auxiliar General'!P$4,'Lista Puestos Valorados'!$B$10:$BK$10,0),0)="","No relevante",VLOOKUP($B178,'Lista Puestos Valorados'!$B$11:$BK$510,MATCH('Auxiliar General'!P$4,'Lista Puestos Valorados'!$B$10:$BK$10,0),0))</f>
        <v>No relevante</v>
      </c>
      <c r="W178" s="26">
        <f>+HLOOKUP(V178,Sistema_Puntos!$Q$5:$Y$43,'Auxiliar General'!R$5,FALSE)</f>
        <v>0</v>
      </c>
      <c r="X178" s="26" t="str">
        <f>+IF(VLOOKUP($B178,'Lista Puestos Valorados'!$B$11:$BK$510,MATCH('Auxiliar General'!R$4,'Lista Puestos Valorados'!$B$10:$BK$10,0),0)="","No relevante",VLOOKUP($B178,'Lista Puestos Valorados'!$B$11:$BK$510,MATCH('Auxiliar General'!R$4,'Lista Puestos Valorados'!$B$10:$BK$10,0),0))</f>
        <v>No relevante</v>
      </c>
      <c r="Y178" s="26">
        <f>+HLOOKUP(X178,Sistema_Puntos!$Q$5:$Y$43,'Auxiliar General'!T$5,FALSE)</f>
        <v>0</v>
      </c>
      <c r="Z178" s="26" t="str">
        <f>+IF(VLOOKUP($B178,'Lista Puestos Valorados'!$B$11:$BK$510,MATCH('Auxiliar General'!T$4,'Lista Puestos Valorados'!$B$10:$BK$10,0),0)="","No relevante",VLOOKUP($B178,'Lista Puestos Valorados'!$B$11:$BK$510,MATCH('Auxiliar General'!T$4,'Lista Puestos Valorados'!$B$10:$BK$10,0),0))</f>
        <v>No relevante</v>
      </c>
      <c r="AA178" s="26">
        <f>+HLOOKUP(Z178,Sistema_Puntos!$Q$5:$Y$43,'Auxiliar General'!V$5,FALSE)</f>
        <v>0</v>
      </c>
      <c r="AB178" s="26" t="str">
        <f>+IF(VLOOKUP($B178,'Lista Puestos Valorados'!$B$11:$BK$510,MATCH('Auxiliar General'!V$4,'Lista Puestos Valorados'!$B$10:$BK$10,0),0)="","No relevante",VLOOKUP($B178,'Lista Puestos Valorados'!$B$11:$BK$510,MATCH('Auxiliar General'!V$4,'Lista Puestos Valorados'!$B$10:$BK$10,0),0))</f>
        <v>No relevante</v>
      </c>
      <c r="AC178" s="26">
        <f>+HLOOKUP(AB178,Sistema_Puntos!$Q$5:$Y$43,'Auxiliar General'!X$5,FALSE)</f>
        <v>0</v>
      </c>
      <c r="AD178" s="26" t="str">
        <f>+IF(VLOOKUP($B178,'Lista Puestos Valorados'!$B$11:$BK$510,MATCH('Auxiliar General'!X$4,'Lista Puestos Valorados'!$B$10:$BK$10,0),0)="","No relevante",VLOOKUP($B178,'Lista Puestos Valorados'!$B$11:$BK$510,MATCH('Auxiliar General'!X$4,'Lista Puestos Valorados'!$B$10:$BK$10,0),0))</f>
        <v>No relevante</v>
      </c>
      <c r="AE178" s="26">
        <f>+HLOOKUP(AD178,Sistema_Puntos!$Q$5:$Y$43,'Auxiliar General'!Z$5,FALSE)</f>
        <v>0</v>
      </c>
      <c r="AF178" s="26" t="str">
        <f>+IF(VLOOKUP($B178,'Lista Puestos Valorados'!$B$11:$BK$510,MATCH('Auxiliar General'!Z$4,'Lista Puestos Valorados'!$B$10:$BK$10,0),0)="","No relevante",VLOOKUP($B178,'Lista Puestos Valorados'!$B$11:$BK$510,MATCH('Auxiliar General'!Z$4,'Lista Puestos Valorados'!$B$10:$BK$10,0),0))</f>
        <v>No relevante</v>
      </c>
      <c r="AG178" s="26">
        <f>+HLOOKUP(AF178,Sistema_Puntos!$Q$5:$Y$43,'Auxiliar General'!AB$5,FALSE)</f>
        <v>0</v>
      </c>
      <c r="AH178" s="26" t="str">
        <f>+IF(VLOOKUP($B178,'Lista Puestos Valorados'!$B$11:$BK$510,MATCH('Auxiliar General'!AB$4,'Lista Puestos Valorados'!$B$10:$BK$10,0),0)="","No relevante",VLOOKUP($B178,'Lista Puestos Valorados'!$B$11:$BK$510,MATCH('Auxiliar General'!AB$4,'Lista Puestos Valorados'!$B$10:$BK$10,0),0))</f>
        <v>No relevante</v>
      </c>
      <c r="AI178" s="26">
        <f>+HLOOKUP(AH178,Sistema_Puntos!$Q$5:$Y$43,'Auxiliar General'!AD$5,FALSE)</f>
        <v>0</v>
      </c>
      <c r="AJ178" s="26" t="str">
        <f>+IF(VLOOKUP($B178,'Lista Puestos Valorados'!$B$11:$BK$510,MATCH('Auxiliar General'!AD$4,'Lista Puestos Valorados'!$B$10:$BK$10,0),0)="","No relevante",VLOOKUP($B178,'Lista Puestos Valorados'!$B$11:$BK$510,MATCH('Auxiliar General'!AD$4,'Lista Puestos Valorados'!$B$10:$BK$10,0),0))</f>
        <v>No relevante</v>
      </c>
      <c r="AK178" s="26">
        <f>+HLOOKUP(AJ178,Sistema_Puntos!$Q$5:$Y$43,'Auxiliar General'!AF$5,FALSE)</f>
        <v>0</v>
      </c>
      <c r="AL178" s="26" t="str">
        <f>+IF(VLOOKUP($B178,'Lista Puestos Valorados'!$B$11:$BK$510,MATCH('Auxiliar General'!AF$4,'Lista Puestos Valorados'!$B$10:$BK$10,0),0)="","No relevante",VLOOKUP($B178,'Lista Puestos Valorados'!$B$11:$BK$510,MATCH('Auxiliar General'!AF$4,'Lista Puestos Valorados'!$B$10:$BK$10,0),0))</f>
        <v>No relevante</v>
      </c>
      <c r="AM178" s="26">
        <f>+HLOOKUP(AL178,Sistema_Puntos!$Q$5:$Y$43,'Auxiliar General'!AH$5,FALSE)</f>
        <v>0</v>
      </c>
      <c r="AN178" s="26" t="str">
        <f>+IF(VLOOKUP($B178,'Lista Puestos Valorados'!$B$11:$BK$510,MATCH('Auxiliar General'!AH$4,'Lista Puestos Valorados'!$B$10:$BK$10,0),0)="","No relevante",VLOOKUP($B178,'Lista Puestos Valorados'!$B$11:$BK$510,MATCH('Auxiliar General'!AH$4,'Lista Puestos Valorados'!$B$10:$BK$10,0),0))</f>
        <v>No relevante</v>
      </c>
      <c r="AO178" s="26">
        <f>+HLOOKUP(AN178,Sistema_Puntos!$Q$5:$Y$43,'Auxiliar General'!AJ$5,FALSE)</f>
        <v>0</v>
      </c>
      <c r="AP178" s="26" t="str">
        <f>+IF(VLOOKUP($B178,'Lista Puestos Valorados'!$B$11:$BK$510,MATCH('Auxiliar General'!AJ$4,'Lista Puestos Valorados'!$B$10:$BK$10,0),0)="","No relevante",VLOOKUP($B178,'Lista Puestos Valorados'!$B$11:$BK$510,MATCH('Auxiliar General'!AJ$4,'Lista Puestos Valorados'!$B$10:$BK$10,0),0))</f>
        <v>No relevante</v>
      </c>
      <c r="AQ178" s="26">
        <f>+HLOOKUP(AP178,Sistema_Puntos!$Q$5:$Y$43,'Auxiliar General'!AL$5,FALSE)</f>
        <v>0</v>
      </c>
      <c r="AR178" s="26" t="str">
        <f>+IF(VLOOKUP($B178,'Lista Puestos Valorados'!$B$11:$BK$510,MATCH('Auxiliar General'!AL$4,'Lista Puestos Valorados'!$B$10:$BK$10,0),0)="","No relevante",VLOOKUP($B178,'Lista Puestos Valorados'!$B$11:$BK$510,MATCH('Auxiliar General'!AL$4,'Lista Puestos Valorados'!$B$10:$BK$10,0),0))</f>
        <v>No relevante</v>
      </c>
      <c r="AS178" s="26">
        <f>+HLOOKUP(AR178,Sistema_Puntos!$Q$5:$Y$43,'Auxiliar General'!AN$5,FALSE)</f>
        <v>0</v>
      </c>
      <c r="AT178" s="26" t="str">
        <f>+IF(VLOOKUP($B178,'Lista Puestos Valorados'!$B$11:$BK$510,MATCH('Auxiliar General'!AN$4,'Lista Puestos Valorados'!$B$10:$BK$10,0),0)="","No relevante",VLOOKUP($B178,'Lista Puestos Valorados'!$B$11:$BK$510,MATCH('Auxiliar General'!AN$4,'Lista Puestos Valorados'!$B$10:$BK$10,0),0))</f>
        <v>No relevante</v>
      </c>
      <c r="AU178" s="26">
        <f>+HLOOKUP(AT178,Sistema_Puntos!$Q$5:$Y$43,'Auxiliar General'!AP$5,FALSE)</f>
        <v>0</v>
      </c>
      <c r="AV178" s="26" t="str">
        <f>+IF(VLOOKUP($B178,'Lista Puestos Valorados'!$B$11:$BK$510,MATCH('Auxiliar General'!AP$4,'Lista Puestos Valorados'!$B$10:$BK$10,0),0)="","No relevante",VLOOKUP($B178,'Lista Puestos Valorados'!$B$11:$BK$510,MATCH('Auxiliar General'!AP$4,'Lista Puestos Valorados'!$B$10:$BK$10,0),0))</f>
        <v>No relevante</v>
      </c>
      <c r="AW178" s="26">
        <f>+HLOOKUP(AV178,Sistema_Puntos!$Q$5:$Y$43,'Auxiliar General'!AR$5,FALSE)</f>
        <v>0</v>
      </c>
      <c r="AX178" s="26" t="str">
        <f>+IF(VLOOKUP($B178,'Lista Puestos Valorados'!$B$11:$BK$510,MATCH('Auxiliar General'!AR$4,'Lista Puestos Valorados'!$B$10:$BK$10,0),0)="","No relevante",VLOOKUP($B178,'Lista Puestos Valorados'!$B$11:$BK$510,MATCH('Auxiliar General'!AR$4,'Lista Puestos Valorados'!$B$10:$BK$10,0),0))</f>
        <v>No relevante</v>
      </c>
      <c r="AY178" s="26">
        <f>+HLOOKUP(AX178,Sistema_Puntos!$Q$5:$Y$43,'Auxiliar General'!AT$5,FALSE)</f>
        <v>0</v>
      </c>
      <c r="AZ178" s="26" t="str">
        <f>+IF(VLOOKUP($B178,'Lista Puestos Valorados'!$B$11:$BK$510,MATCH('Auxiliar General'!AT$4,'Lista Puestos Valorados'!$B$10:$BK$10,0),0)="","No relevante",VLOOKUP($B178,'Lista Puestos Valorados'!$B$11:$BK$510,MATCH('Auxiliar General'!AT$4,'Lista Puestos Valorados'!$B$10:$BK$10,0),0))</f>
        <v>No relevante</v>
      </c>
      <c r="BA178" s="26">
        <f>+HLOOKUP(AZ178,Sistema_Puntos!$Q$5:$Y$43,'Auxiliar General'!AV$5,FALSE)</f>
        <v>0</v>
      </c>
      <c r="BB178" s="26" t="str">
        <f>+IF(VLOOKUP($B178,'Lista Puestos Valorados'!$B$11:$BK$510,MATCH('Auxiliar General'!AV$4,'Lista Puestos Valorados'!$B$10:$BK$10,0),0)="","No relevante",VLOOKUP($B178,'Lista Puestos Valorados'!$B$11:$BK$510,MATCH('Auxiliar General'!AV$4,'Lista Puestos Valorados'!$B$10:$BK$10,0),0))</f>
        <v>No relevante</v>
      </c>
      <c r="BC178" s="26">
        <f>+HLOOKUP(BB178,Sistema_Puntos!$Q$5:$Y$43,'Auxiliar General'!AX$5,FALSE)</f>
        <v>0</v>
      </c>
      <c r="BD178" s="26" t="str">
        <f>+IF(VLOOKUP($B178,'Lista Puestos Valorados'!$B$11:$BK$510,MATCH('Auxiliar General'!AX$4,'Lista Puestos Valorados'!$B$10:$BK$10,0),0)="","No relevante",VLOOKUP($B178,'Lista Puestos Valorados'!$B$11:$BK$510,MATCH('Auxiliar General'!AX$4,'Lista Puestos Valorados'!$B$10:$BK$10,0),0))</f>
        <v>No relevante</v>
      </c>
      <c r="BE178" s="26">
        <f>+HLOOKUP(BD178,Sistema_Puntos!$Q$5:$Y$43,'Auxiliar General'!AZ$5,FALSE)</f>
        <v>0</v>
      </c>
      <c r="BF178" s="26" t="str">
        <f>+IF(VLOOKUP($B178,'Lista Puestos Valorados'!$B$11:$BK$510,MATCH('Auxiliar General'!AZ$4,'Lista Puestos Valorados'!$B$10:$BK$10,0),0)="","No relevante",VLOOKUP($B178,'Lista Puestos Valorados'!$B$11:$BK$510,MATCH('Auxiliar General'!AZ$4,'Lista Puestos Valorados'!$B$10:$BK$10,0),0))</f>
        <v>No relevante</v>
      </c>
      <c r="BG178" s="26">
        <f>+HLOOKUP(BF178,Sistema_Puntos!$Q$5:$Y$43,'Auxiliar General'!BB$5,FALSE)</f>
        <v>0</v>
      </c>
      <c r="BH178" s="26" t="str">
        <f>+IF(VLOOKUP($B178,'Lista Puestos Valorados'!$B$11:$BK$510,MATCH('Auxiliar General'!BB$4,'Lista Puestos Valorados'!$B$10:$BK$10,0),0)="","No relevante",VLOOKUP($B178,'Lista Puestos Valorados'!$B$11:$BK$510,MATCH('Auxiliar General'!BB$4,'Lista Puestos Valorados'!$B$10:$BK$10,0),0))</f>
        <v>No relevante</v>
      </c>
      <c r="BI178" s="26">
        <f>+HLOOKUP(BH178,Sistema_Puntos!$Q$5:$Y$43,'Auxiliar General'!BD$5,FALSE)</f>
        <v>0</v>
      </c>
      <c r="BJ178" s="26" t="str">
        <f>+IF(VLOOKUP($B178,'Lista Puestos Valorados'!$B$11:$BK$510,MATCH('Auxiliar General'!BD$4,'Lista Puestos Valorados'!$B$10:$BK$10,0),0)="","No relevante",VLOOKUP($B178,'Lista Puestos Valorados'!$B$11:$BK$510,MATCH('Auxiliar General'!BD$4,'Lista Puestos Valorados'!$B$10:$BK$10,0),0))</f>
        <v>No relevante</v>
      </c>
      <c r="BK178" s="26">
        <f>+HLOOKUP(BJ178,Sistema_Puntos!$Q$5:$Y$43,'Auxiliar General'!BF$5,FALSE)</f>
        <v>0</v>
      </c>
      <c r="BL178" s="26" t="str">
        <f>+IF(VLOOKUP($B178,'Lista Puestos Valorados'!$B$11:$BK$510,MATCH('Auxiliar General'!BF$4,'Lista Puestos Valorados'!$B$10:$BK$10,0),0)="","No relevante",VLOOKUP($B178,'Lista Puestos Valorados'!$B$11:$BK$510,MATCH('Auxiliar General'!BF$4,'Lista Puestos Valorados'!$B$10:$BK$10,0),0))</f>
        <v>No relevante</v>
      </c>
      <c r="BM178" s="26">
        <f>+HLOOKUP(BL178,Sistema_Puntos!$Q$5:$Y$43,'Auxiliar General'!BH$5,FALSE)</f>
        <v>0</v>
      </c>
      <c r="BN178" s="26" t="str">
        <f>+IF(VLOOKUP($B178,'Lista Puestos Valorados'!$B$11:$BK$510,MATCH('Auxiliar General'!BH$4,'Lista Puestos Valorados'!$B$10:$BK$10,0),0)="","No relevante",VLOOKUP($B178,'Lista Puestos Valorados'!$B$11:$BK$510,MATCH('Auxiliar General'!BH$4,'Lista Puestos Valorados'!$B$10:$BK$10,0),0))</f>
        <v>No relevante</v>
      </c>
      <c r="BO178" s="26">
        <f>+HLOOKUP(BN178,Sistema_Puntos!$Q$5:$Y$43,'Auxiliar General'!BJ$5,FALSE)</f>
        <v>0</v>
      </c>
      <c r="BP178" s="26" t="str">
        <f>+IF(VLOOKUP($B178,'Lista Puestos Valorados'!$B$11:$BK$510,MATCH('Auxiliar General'!BJ$4,'Lista Puestos Valorados'!$B$10:$BK$10,0),0)="","No relevante",VLOOKUP($B178,'Lista Puestos Valorados'!$B$11:$BK$510,MATCH('Auxiliar General'!BJ$4,'Lista Puestos Valorados'!$B$10:$BK$10,0),0))</f>
        <v>No relevante</v>
      </c>
      <c r="BQ178" s="26">
        <f>+HLOOKUP(BP178,Sistema_Puntos!$Q$5:$Y$43,'Auxiliar General'!BL$5,FALSE)</f>
        <v>0</v>
      </c>
      <c r="BR178" s="26" t="str">
        <f>+IF(VLOOKUP($B178,'Lista Puestos Valorados'!$B$11:$BK$510,MATCH('Auxiliar General'!BL$4,'Lista Puestos Valorados'!$B$10:$BK$10,0),0)="","No relevante",VLOOKUP($B178,'Lista Puestos Valorados'!$B$11:$BK$510,MATCH('Auxiliar General'!BL$4,'Lista Puestos Valorados'!$B$10:$BK$10,0),0))</f>
        <v>No relevante</v>
      </c>
      <c r="BS178" s="26">
        <f>+HLOOKUP(BR178,Sistema_Puntos!$Q$5:$Y$43,'Auxiliar General'!BN$5,FALSE)</f>
        <v>0</v>
      </c>
      <c r="BT178" s="26" t="str">
        <f>+IF(VLOOKUP($B178,'Lista Puestos Valorados'!$B$11:$BK$510,MATCH('Auxiliar General'!BN$4,'Lista Puestos Valorados'!$B$10:$BK$10,0),0)="","No relevante",VLOOKUP($B178,'Lista Puestos Valorados'!$B$11:$BK$510,MATCH('Auxiliar General'!BN$4,'Lista Puestos Valorados'!$B$10:$BK$10,0),0))</f>
        <v>No relevante</v>
      </c>
      <c r="BU178" s="26">
        <f>+HLOOKUP(BT178,Sistema_Puntos!$Q$5:$Y$43,'Auxiliar General'!BP$5,FALSE)</f>
        <v>0</v>
      </c>
      <c r="BV178" s="26" t="str">
        <f>+IF(VLOOKUP($B178,'Lista Puestos Valorados'!$B$11:$BK$510,MATCH('Auxiliar General'!BP$4,'Lista Puestos Valorados'!$B$10:$BK$10,0),0)="","No relevante",VLOOKUP($B178,'Lista Puestos Valorados'!$B$11:$BK$510,MATCH('Auxiliar General'!BP$4,'Lista Puestos Valorados'!$B$10:$BK$10,0),0))</f>
        <v>No relevante</v>
      </c>
      <c r="BW178" s="26">
        <f>+HLOOKUP(BV178,Sistema_Puntos!$Q$5:$Y$43,'Auxiliar General'!BR$5,FALSE)</f>
        <v>0</v>
      </c>
      <c r="BX178" s="26" t="str">
        <f>+IF(VLOOKUP($B178,'Lista Puestos Valorados'!$B$11:$BK$510,MATCH('Auxiliar General'!BR$4,'Lista Puestos Valorados'!$B$10:$BK$10,0),0)="","No relevante",VLOOKUP($B178,'Lista Puestos Valorados'!$B$11:$BK$510,MATCH('Auxiliar General'!BR$4,'Lista Puestos Valorados'!$B$10:$BK$10,0),0))</f>
        <v>No relevante</v>
      </c>
      <c r="BY178" s="26">
        <f>+HLOOKUP(BX178,Sistema_Puntos!$Q$5:$Y$43,'Auxiliar General'!BT$5,FALSE)</f>
        <v>0</v>
      </c>
      <c r="BZ178" s="26" t="str">
        <f>+IF(VLOOKUP($B178,'Lista Puestos Valorados'!$B$11:$BK$510,MATCH('Auxiliar General'!BT$4,'Lista Puestos Valorados'!$B$10:$BK$10,0),0)="","No relevante",VLOOKUP($B178,'Lista Puestos Valorados'!$B$11:$BK$510,MATCH('Auxiliar General'!BT$4,'Lista Puestos Valorados'!$B$10:$BK$10,0),0))</f>
        <v>No relevante</v>
      </c>
      <c r="CA178" s="26">
        <f>+HLOOKUP(BZ178,Sistema_Puntos!$Q$5:$Y$43,'Auxiliar General'!BV$5,FALSE)</f>
        <v>0</v>
      </c>
      <c r="CB178" s="26" t="str">
        <f>+IF(VLOOKUP($B178,'Lista Puestos Valorados'!$B$11:$BK$510,MATCH('Auxiliar General'!BV$4,'Lista Puestos Valorados'!$B$10:$BK$10,0),0)="","No relevante",VLOOKUP($B178,'Lista Puestos Valorados'!$B$11:$BK$510,MATCH('Auxiliar General'!BV$4,'Lista Puestos Valorados'!$B$10:$BK$10,0),0))</f>
        <v>No relevante</v>
      </c>
      <c r="CC178" s="26">
        <f>+HLOOKUP(CB178,Sistema_Puntos!$Q$5:$Y$43,'Auxiliar General'!BX$5,FALSE)</f>
        <v>0</v>
      </c>
      <c r="CD178" s="26" t="str">
        <f>+IF(VLOOKUP($B178,'Lista Puestos Valorados'!$B$11:$BK$510,MATCH('Auxiliar General'!BX$4,'Lista Puestos Valorados'!$B$10:$BK$10,0),0)="","No relevante",VLOOKUP($B178,'Lista Puestos Valorados'!$B$11:$BK$510,MATCH('Auxiliar General'!BX$4,'Lista Puestos Valorados'!$B$10:$BK$10,0),0))</f>
        <v>No relevante</v>
      </c>
      <c r="CE178" s="26">
        <f>+HLOOKUP(CD178,Sistema_Puntos!$Q$5:$Y$43,'Auxiliar General'!BZ$5,FALSE)</f>
        <v>0</v>
      </c>
      <c r="CF178" s="26" t="str">
        <f>+IF(VLOOKUP($B178,'Lista Puestos Valorados'!$B$11:$BK$510,MATCH('Auxiliar General'!BZ$4,'Lista Puestos Valorados'!$B$10:$BK$10,0),0)="","No relevante",VLOOKUP($B178,'Lista Puestos Valorados'!$B$11:$BK$510,MATCH('Auxiliar General'!BZ$4,'Lista Puestos Valorados'!$B$10:$BK$10,0),0))</f>
        <v>No relevante</v>
      </c>
      <c r="CG178" s="26">
        <f>+HLOOKUP(CF178,Sistema_Puntos!$Q$5:$Y$43,'Auxiliar General'!CB$5,FALSE)</f>
        <v>0</v>
      </c>
      <c r="CH178" s="29"/>
      <c r="CI178" s="29"/>
    </row>
    <row r="179" spans="2:87" ht="17.55" customHeight="1">
      <c r="B179" s="26">
        <f>+'Listado de Puestos'!B179</f>
        <v>169</v>
      </c>
      <c r="C179" s="26" t="str">
        <f>+IF('Lista Puestos Valorados'!C179="","",'Lista Puestos Valorados'!C179)</f>
        <v/>
      </c>
      <c r="D179" s="26" t="str">
        <f>+IF('Lista Puestos Valorados'!D179="","",'Lista Puestos Valorados'!D179)</f>
        <v/>
      </c>
      <c r="E179" s="26" t="str">
        <f>+IF('Lista Puestos Valorados'!E179="","",'Lista Puestos Valorados'!E179)</f>
        <v/>
      </c>
      <c r="F179" s="26" t="str">
        <f>+IF('Lista Puestos Valorados'!F179="","",'Lista Puestos Valorados'!F179)</f>
        <v/>
      </c>
      <c r="G179" s="26" t="str">
        <f>+IF('Lista Puestos Valorados'!G179="","",'Lista Puestos Valorados'!G179)</f>
        <v/>
      </c>
      <c r="H179" s="26" t="str">
        <f>+IF('Lista Puestos Valorados'!H179="","",'Lista Puestos Valorados'!H179)</f>
        <v/>
      </c>
      <c r="I179" s="26" t="str">
        <f>+IF('Lista Puestos Valorados'!I179="","",'Lista Puestos Valorados'!I179)</f>
        <v/>
      </c>
      <c r="J179" s="118" t="e">
        <f t="array" ref="J179">+IF(L179="","",_xlfn.IFS(L179&lt;='Cortes de Agrupacion'!$F$15,'Cortes de Agrupacion'!$E$15,'Resultados General'!L179&lt;='Cortes de Agrupacion'!$F$14,'Cortes de Agrupacion'!$E$14,'Resultados General'!L179&lt;='Cortes de Agrupacion'!$F$13,'Cortes de Agrupacion'!$E$13,L179&lt;='Cortes de Agrupacion'!$F$12,'Cortes de Agrupacion'!$E$12,'Resultados General'!L179&lt;='Cortes de Agrupacion'!$F$11,'Cortes de Agrupacion'!$E$11,'Resultados General'!L179&lt;='Cortes de Agrupacion'!$F$10,'Cortes de Agrupacion'!$E$10,'Resultados General'!L179&lt;='Cortes de Agrupacion'!$F$9,'Cortes de Agrupacion'!$E$9,'Resultados General'!L179&lt;='Cortes de Agrupacion'!$F$8,'Cortes de Agrupacion'!$E$8,'Resultados General'!L179&lt;='Cortes de Agrupacion'!$F$7,'Cortes de Agrupacion'!$E$7,'Resultados General'!L179&lt;='Cortes de Agrupacion'!$F$6,'Cortes de Agrupacion'!$E$6))</f>
        <v>#VALUE!</v>
      </c>
      <c r="K179" s="118" t="str">
        <f t="shared" si="4"/>
        <v/>
      </c>
      <c r="L179" s="124" t="e">
        <f>#VALUE!</f>
        <v>#VALUE!</v>
      </c>
      <c r="M179" s="26" t="e">
        <f ca="1">+_xlfn.IFNA(VLOOKUP(C179,'Distribución de puestos'!$B$8:$I$507,8,0),"")</f>
        <v>#NAME?</v>
      </c>
      <c r="N179" s="26" t="str">
        <f>+IF(VLOOKUP($B179,'Lista Puestos Valorados'!$B$11:$BK$510,MATCH('Auxiliar General'!H$4,'Lista Puestos Valorados'!$B$10:$BK$10,0),0)="","No relevante",VLOOKUP($B179,'Lista Puestos Valorados'!$B$11:$BK$510,MATCH('Auxiliar General'!H$4,'Lista Puestos Valorados'!$B$10:$BK$10,0),0))</f>
        <v>No relevante</v>
      </c>
      <c r="O179" s="26">
        <f>+HLOOKUP(N179,Sistema_Puntos!$Q$5:$Y$43,'Auxiliar General'!J$5,FALSE)</f>
        <v>0</v>
      </c>
      <c r="P179" s="26" t="str">
        <f>+IF(VLOOKUP($B179,'Lista Puestos Valorados'!$B$11:$BK$510,MATCH('Auxiliar General'!J$4,'Lista Puestos Valorados'!$B$10:$BK$10,0),0)="","No relevante",VLOOKUP($B179,'Lista Puestos Valorados'!$B$11:$BK$510,MATCH('Auxiliar General'!J$4,'Lista Puestos Valorados'!$B$10:$BK$10,0),0))</f>
        <v>No relevante</v>
      </c>
      <c r="Q179" s="26">
        <f>+HLOOKUP(P179,Sistema_Puntos!$Q$5:$Y$43,'Auxiliar General'!L$5,FALSE)</f>
        <v>0</v>
      </c>
      <c r="R179" s="26" t="str">
        <f>+IF(VLOOKUP($B179,'Lista Puestos Valorados'!$B$11:$BK$510,MATCH('Auxiliar General'!L$4,'Lista Puestos Valorados'!$B$10:$BK$10,0),0)="","No relevante",VLOOKUP($B179,'Lista Puestos Valorados'!$B$11:$BK$510,MATCH('Auxiliar General'!L$4,'Lista Puestos Valorados'!$B$10:$BK$10,0),0))</f>
        <v>No relevante</v>
      </c>
      <c r="S179" s="26">
        <f>+HLOOKUP(R179,Sistema_Puntos!$Q$5:$Y$43,'Auxiliar General'!N$5,FALSE)</f>
        <v>0</v>
      </c>
      <c r="T179" s="26" t="str">
        <f>+IF(VLOOKUP($B179,'Lista Puestos Valorados'!$B$11:$BK$510,MATCH('Auxiliar General'!N$4,'Lista Puestos Valorados'!$B$10:$BK$10,0),0)="","No relevante",VLOOKUP($B179,'Lista Puestos Valorados'!$B$11:$BK$510,MATCH('Auxiliar General'!N$4,'Lista Puestos Valorados'!$B$10:$BK$10,0),0))</f>
        <v>No relevante</v>
      </c>
      <c r="U179" s="26">
        <f>+HLOOKUP(T179,Sistema_Puntos!$Q$5:$Y$43,'Auxiliar General'!P$5,FALSE)</f>
        <v>0</v>
      </c>
      <c r="V179" s="26" t="str">
        <f>+IF(VLOOKUP($B179,'Lista Puestos Valorados'!$B$11:$BK$510,MATCH('Auxiliar General'!P$4,'Lista Puestos Valorados'!$B$10:$BK$10,0),0)="","No relevante",VLOOKUP($B179,'Lista Puestos Valorados'!$B$11:$BK$510,MATCH('Auxiliar General'!P$4,'Lista Puestos Valorados'!$B$10:$BK$10,0),0))</f>
        <v>No relevante</v>
      </c>
      <c r="W179" s="26">
        <f>+HLOOKUP(V179,Sistema_Puntos!$Q$5:$Y$43,'Auxiliar General'!R$5,FALSE)</f>
        <v>0</v>
      </c>
      <c r="X179" s="26" t="str">
        <f>+IF(VLOOKUP($B179,'Lista Puestos Valorados'!$B$11:$BK$510,MATCH('Auxiliar General'!R$4,'Lista Puestos Valorados'!$B$10:$BK$10,0),0)="","No relevante",VLOOKUP($B179,'Lista Puestos Valorados'!$B$11:$BK$510,MATCH('Auxiliar General'!R$4,'Lista Puestos Valorados'!$B$10:$BK$10,0),0))</f>
        <v>No relevante</v>
      </c>
      <c r="Y179" s="26">
        <f>+HLOOKUP(X179,Sistema_Puntos!$Q$5:$Y$43,'Auxiliar General'!T$5,FALSE)</f>
        <v>0</v>
      </c>
      <c r="Z179" s="26" t="str">
        <f>+IF(VLOOKUP($B179,'Lista Puestos Valorados'!$B$11:$BK$510,MATCH('Auxiliar General'!T$4,'Lista Puestos Valorados'!$B$10:$BK$10,0),0)="","No relevante",VLOOKUP($B179,'Lista Puestos Valorados'!$B$11:$BK$510,MATCH('Auxiliar General'!T$4,'Lista Puestos Valorados'!$B$10:$BK$10,0),0))</f>
        <v>No relevante</v>
      </c>
      <c r="AA179" s="26">
        <f>+HLOOKUP(Z179,Sistema_Puntos!$Q$5:$Y$43,'Auxiliar General'!V$5,FALSE)</f>
        <v>0</v>
      </c>
      <c r="AB179" s="26" t="str">
        <f>+IF(VLOOKUP($B179,'Lista Puestos Valorados'!$B$11:$BK$510,MATCH('Auxiliar General'!V$4,'Lista Puestos Valorados'!$B$10:$BK$10,0),0)="","No relevante",VLOOKUP($B179,'Lista Puestos Valorados'!$B$11:$BK$510,MATCH('Auxiliar General'!V$4,'Lista Puestos Valorados'!$B$10:$BK$10,0),0))</f>
        <v>No relevante</v>
      </c>
      <c r="AC179" s="26">
        <f>+HLOOKUP(AB179,Sistema_Puntos!$Q$5:$Y$43,'Auxiliar General'!X$5,FALSE)</f>
        <v>0</v>
      </c>
      <c r="AD179" s="26" t="str">
        <f>+IF(VLOOKUP($B179,'Lista Puestos Valorados'!$B$11:$BK$510,MATCH('Auxiliar General'!X$4,'Lista Puestos Valorados'!$B$10:$BK$10,0),0)="","No relevante",VLOOKUP($B179,'Lista Puestos Valorados'!$B$11:$BK$510,MATCH('Auxiliar General'!X$4,'Lista Puestos Valorados'!$B$10:$BK$10,0),0))</f>
        <v>No relevante</v>
      </c>
      <c r="AE179" s="26">
        <f>+HLOOKUP(AD179,Sistema_Puntos!$Q$5:$Y$43,'Auxiliar General'!Z$5,FALSE)</f>
        <v>0</v>
      </c>
      <c r="AF179" s="26" t="str">
        <f>+IF(VLOOKUP($B179,'Lista Puestos Valorados'!$B$11:$BK$510,MATCH('Auxiliar General'!Z$4,'Lista Puestos Valorados'!$B$10:$BK$10,0),0)="","No relevante",VLOOKUP($B179,'Lista Puestos Valorados'!$B$11:$BK$510,MATCH('Auxiliar General'!Z$4,'Lista Puestos Valorados'!$B$10:$BK$10,0),0))</f>
        <v>No relevante</v>
      </c>
      <c r="AG179" s="26">
        <f>+HLOOKUP(AF179,Sistema_Puntos!$Q$5:$Y$43,'Auxiliar General'!AB$5,FALSE)</f>
        <v>0</v>
      </c>
      <c r="AH179" s="26" t="str">
        <f>+IF(VLOOKUP($B179,'Lista Puestos Valorados'!$B$11:$BK$510,MATCH('Auxiliar General'!AB$4,'Lista Puestos Valorados'!$B$10:$BK$10,0),0)="","No relevante",VLOOKUP($B179,'Lista Puestos Valorados'!$B$11:$BK$510,MATCH('Auxiliar General'!AB$4,'Lista Puestos Valorados'!$B$10:$BK$10,0),0))</f>
        <v>No relevante</v>
      </c>
      <c r="AI179" s="26">
        <f>+HLOOKUP(AH179,Sistema_Puntos!$Q$5:$Y$43,'Auxiliar General'!AD$5,FALSE)</f>
        <v>0</v>
      </c>
      <c r="AJ179" s="26" t="str">
        <f>+IF(VLOOKUP($B179,'Lista Puestos Valorados'!$B$11:$BK$510,MATCH('Auxiliar General'!AD$4,'Lista Puestos Valorados'!$B$10:$BK$10,0),0)="","No relevante",VLOOKUP($B179,'Lista Puestos Valorados'!$B$11:$BK$510,MATCH('Auxiliar General'!AD$4,'Lista Puestos Valorados'!$B$10:$BK$10,0),0))</f>
        <v>No relevante</v>
      </c>
      <c r="AK179" s="26">
        <f>+HLOOKUP(AJ179,Sistema_Puntos!$Q$5:$Y$43,'Auxiliar General'!AF$5,FALSE)</f>
        <v>0</v>
      </c>
      <c r="AL179" s="26" t="str">
        <f>+IF(VLOOKUP($B179,'Lista Puestos Valorados'!$B$11:$BK$510,MATCH('Auxiliar General'!AF$4,'Lista Puestos Valorados'!$B$10:$BK$10,0),0)="","No relevante",VLOOKUP($B179,'Lista Puestos Valorados'!$B$11:$BK$510,MATCH('Auxiliar General'!AF$4,'Lista Puestos Valorados'!$B$10:$BK$10,0),0))</f>
        <v>No relevante</v>
      </c>
      <c r="AM179" s="26">
        <f>+HLOOKUP(AL179,Sistema_Puntos!$Q$5:$Y$43,'Auxiliar General'!AH$5,FALSE)</f>
        <v>0</v>
      </c>
      <c r="AN179" s="26" t="str">
        <f>+IF(VLOOKUP($B179,'Lista Puestos Valorados'!$B$11:$BK$510,MATCH('Auxiliar General'!AH$4,'Lista Puestos Valorados'!$B$10:$BK$10,0),0)="","No relevante",VLOOKUP($B179,'Lista Puestos Valorados'!$B$11:$BK$510,MATCH('Auxiliar General'!AH$4,'Lista Puestos Valorados'!$B$10:$BK$10,0),0))</f>
        <v>No relevante</v>
      </c>
      <c r="AO179" s="26">
        <f>+HLOOKUP(AN179,Sistema_Puntos!$Q$5:$Y$43,'Auxiliar General'!AJ$5,FALSE)</f>
        <v>0</v>
      </c>
      <c r="AP179" s="26" t="str">
        <f>+IF(VLOOKUP($B179,'Lista Puestos Valorados'!$B$11:$BK$510,MATCH('Auxiliar General'!AJ$4,'Lista Puestos Valorados'!$B$10:$BK$10,0),0)="","No relevante",VLOOKUP($B179,'Lista Puestos Valorados'!$B$11:$BK$510,MATCH('Auxiliar General'!AJ$4,'Lista Puestos Valorados'!$B$10:$BK$10,0),0))</f>
        <v>No relevante</v>
      </c>
      <c r="AQ179" s="26">
        <f>+HLOOKUP(AP179,Sistema_Puntos!$Q$5:$Y$43,'Auxiliar General'!AL$5,FALSE)</f>
        <v>0</v>
      </c>
      <c r="AR179" s="26" t="str">
        <f>+IF(VLOOKUP($B179,'Lista Puestos Valorados'!$B$11:$BK$510,MATCH('Auxiliar General'!AL$4,'Lista Puestos Valorados'!$B$10:$BK$10,0),0)="","No relevante",VLOOKUP($B179,'Lista Puestos Valorados'!$B$11:$BK$510,MATCH('Auxiliar General'!AL$4,'Lista Puestos Valorados'!$B$10:$BK$10,0),0))</f>
        <v>No relevante</v>
      </c>
      <c r="AS179" s="26">
        <f>+HLOOKUP(AR179,Sistema_Puntos!$Q$5:$Y$43,'Auxiliar General'!AN$5,FALSE)</f>
        <v>0</v>
      </c>
      <c r="AT179" s="26" t="str">
        <f>+IF(VLOOKUP($B179,'Lista Puestos Valorados'!$B$11:$BK$510,MATCH('Auxiliar General'!AN$4,'Lista Puestos Valorados'!$B$10:$BK$10,0),0)="","No relevante",VLOOKUP($B179,'Lista Puestos Valorados'!$B$11:$BK$510,MATCH('Auxiliar General'!AN$4,'Lista Puestos Valorados'!$B$10:$BK$10,0),0))</f>
        <v>No relevante</v>
      </c>
      <c r="AU179" s="26">
        <f>+HLOOKUP(AT179,Sistema_Puntos!$Q$5:$Y$43,'Auxiliar General'!AP$5,FALSE)</f>
        <v>0</v>
      </c>
      <c r="AV179" s="26" t="str">
        <f>+IF(VLOOKUP($B179,'Lista Puestos Valorados'!$B$11:$BK$510,MATCH('Auxiliar General'!AP$4,'Lista Puestos Valorados'!$B$10:$BK$10,0),0)="","No relevante",VLOOKUP($B179,'Lista Puestos Valorados'!$B$11:$BK$510,MATCH('Auxiliar General'!AP$4,'Lista Puestos Valorados'!$B$10:$BK$10,0),0))</f>
        <v>No relevante</v>
      </c>
      <c r="AW179" s="26">
        <f>+HLOOKUP(AV179,Sistema_Puntos!$Q$5:$Y$43,'Auxiliar General'!AR$5,FALSE)</f>
        <v>0</v>
      </c>
      <c r="AX179" s="26" t="str">
        <f>+IF(VLOOKUP($B179,'Lista Puestos Valorados'!$B$11:$BK$510,MATCH('Auxiliar General'!AR$4,'Lista Puestos Valorados'!$B$10:$BK$10,0),0)="","No relevante",VLOOKUP($B179,'Lista Puestos Valorados'!$B$11:$BK$510,MATCH('Auxiliar General'!AR$4,'Lista Puestos Valorados'!$B$10:$BK$10,0),0))</f>
        <v>No relevante</v>
      </c>
      <c r="AY179" s="26">
        <f>+HLOOKUP(AX179,Sistema_Puntos!$Q$5:$Y$43,'Auxiliar General'!AT$5,FALSE)</f>
        <v>0</v>
      </c>
      <c r="AZ179" s="26" t="str">
        <f>+IF(VLOOKUP($B179,'Lista Puestos Valorados'!$B$11:$BK$510,MATCH('Auxiliar General'!AT$4,'Lista Puestos Valorados'!$B$10:$BK$10,0),0)="","No relevante",VLOOKUP($B179,'Lista Puestos Valorados'!$B$11:$BK$510,MATCH('Auxiliar General'!AT$4,'Lista Puestos Valorados'!$B$10:$BK$10,0),0))</f>
        <v>No relevante</v>
      </c>
      <c r="BA179" s="26">
        <f>+HLOOKUP(AZ179,Sistema_Puntos!$Q$5:$Y$43,'Auxiliar General'!AV$5,FALSE)</f>
        <v>0</v>
      </c>
      <c r="BB179" s="26" t="str">
        <f>+IF(VLOOKUP($B179,'Lista Puestos Valorados'!$B$11:$BK$510,MATCH('Auxiliar General'!AV$4,'Lista Puestos Valorados'!$B$10:$BK$10,0),0)="","No relevante",VLOOKUP($B179,'Lista Puestos Valorados'!$B$11:$BK$510,MATCH('Auxiliar General'!AV$4,'Lista Puestos Valorados'!$B$10:$BK$10,0),0))</f>
        <v>No relevante</v>
      </c>
      <c r="BC179" s="26">
        <f>+HLOOKUP(BB179,Sistema_Puntos!$Q$5:$Y$43,'Auxiliar General'!AX$5,FALSE)</f>
        <v>0</v>
      </c>
      <c r="BD179" s="26" t="str">
        <f>+IF(VLOOKUP($B179,'Lista Puestos Valorados'!$B$11:$BK$510,MATCH('Auxiliar General'!AX$4,'Lista Puestos Valorados'!$B$10:$BK$10,0),0)="","No relevante",VLOOKUP($B179,'Lista Puestos Valorados'!$B$11:$BK$510,MATCH('Auxiliar General'!AX$4,'Lista Puestos Valorados'!$B$10:$BK$10,0),0))</f>
        <v>No relevante</v>
      </c>
      <c r="BE179" s="26">
        <f>+HLOOKUP(BD179,Sistema_Puntos!$Q$5:$Y$43,'Auxiliar General'!AZ$5,FALSE)</f>
        <v>0</v>
      </c>
      <c r="BF179" s="26" t="str">
        <f>+IF(VLOOKUP($B179,'Lista Puestos Valorados'!$B$11:$BK$510,MATCH('Auxiliar General'!AZ$4,'Lista Puestos Valorados'!$B$10:$BK$10,0),0)="","No relevante",VLOOKUP($B179,'Lista Puestos Valorados'!$B$11:$BK$510,MATCH('Auxiliar General'!AZ$4,'Lista Puestos Valorados'!$B$10:$BK$10,0),0))</f>
        <v>No relevante</v>
      </c>
      <c r="BG179" s="26">
        <f>+HLOOKUP(BF179,Sistema_Puntos!$Q$5:$Y$43,'Auxiliar General'!BB$5,FALSE)</f>
        <v>0</v>
      </c>
      <c r="BH179" s="26" t="str">
        <f>+IF(VLOOKUP($B179,'Lista Puestos Valorados'!$B$11:$BK$510,MATCH('Auxiliar General'!BB$4,'Lista Puestos Valorados'!$B$10:$BK$10,0),0)="","No relevante",VLOOKUP($B179,'Lista Puestos Valorados'!$B$11:$BK$510,MATCH('Auxiliar General'!BB$4,'Lista Puestos Valorados'!$B$10:$BK$10,0),0))</f>
        <v>No relevante</v>
      </c>
      <c r="BI179" s="26">
        <f>+HLOOKUP(BH179,Sistema_Puntos!$Q$5:$Y$43,'Auxiliar General'!BD$5,FALSE)</f>
        <v>0</v>
      </c>
      <c r="BJ179" s="26" t="str">
        <f>+IF(VLOOKUP($B179,'Lista Puestos Valorados'!$B$11:$BK$510,MATCH('Auxiliar General'!BD$4,'Lista Puestos Valorados'!$B$10:$BK$10,0),0)="","No relevante",VLOOKUP($B179,'Lista Puestos Valorados'!$B$11:$BK$510,MATCH('Auxiliar General'!BD$4,'Lista Puestos Valorados'!$B$10:$BK$10,0),0))</f>
        <v>No relevante</v>
      </c>
      <c r="BK179" s="26">
        <f>+HLOOKUP(BJ179,Sistema_Puntos!$Q$5:$Y$43,'Auxiliar General'!BF$5,FALSE)</f>
        <v>0</v>
      </c>
      <c r="BL179" s="26" t="str">
        <f>+IF(VLOOKUP($B179,'Lista Puestos Valorados'!$B$11:$BK$510,MATCH('Auxiliar General'!BF$4,'Lista Puestos Valorados'!$B$10:$BK$10,0),0)="","No relevante",VLOOKUP($B179,'Lista Puestos Valorados'!$B$11:$BK$510,MATCH('Auxiliar General'!BF$4,'Lista Puestos Valorados'!$B$10:$BK$10,0),0))</f>
        <v>No relevante</v>
      </c>
      <c r="BM179" s="26">
        <f>+HLOOKUP(BL179,Sistema_Puntos!$Q$5:$Y$43,'Auxiliar General'!BH$5,FALSE)</f>
        <v>0</v>
      </c>
      <c r="BN179" s="26" t="str">
        <f>+IF(VLOOKUP($B179,'Lista Puestos Valorados'!$B$11:$BK$510,MATCH('Auxiliar General'!BH$4,'Lista Puestos Valorados'!$B$10:$BK$10,0),0)="","No relevante",VLOOKUP($B179,'Lista Puestos Valorados'!$B$11:$BK$510,MATCH('Auxiliar General'!BH$4,'Lista Puestos Valorados'!$B$10:$BK$10,0),0))</f>
        <v>No relevante</v>
      </c>
      <c r="BO179" s="26">
        <f>+HLOOKUP(BN179,Sistema_Puntos!$Q$5:$Y$43,'Auxiliar General'!BJ$5,FALSE)</f>
        <v>0</v>
      </c>
      <c r="BP179" s="26" t="str">
        <f>+IF(VLOOKUP($B179,'Lista Puestos Valorados'!$B$11:$BK$510,MATCH('Auxiliar General'!BJ$4,'Lista Puestos Valorados'!$B$10:$BK$10,0),0)="","No relevante",VLOOKUP($B179,'Lista Puestos Valorados'!$B$11:$BK$510,MATCH('Auxiliar General'!BJ$4,'Lista Puestos Valorados'!$B$10:$BK$10,0),0))</f>
        <v>No relevante</v>
      </c>
      <c r="BQ179" s="26">
        <f>+HLOOKUP(BP179,Sistema_Puntos!$Q$5:$Y$43,'Auxiliar General'!BL$5,FALSE)</f>
        <v>0</v>
      </c>
      <c r="BR179" s="26" t="str">
        <f>+IF(VLOOKUP($B179,'Lista Puestos Valorados'!$B$11:$BK$510,MATCH('Auxiliar General'!BL$4,'Lista Puestos Valorados'!$B$10:$BK$10,0),0)="","No relevante",VLOOKUP($B179,'Lista Puestos Valorados'!$B$11:$BK$510,MATCH('Auxiliar General'!BL$4,'Lista Puestos Valorados'!$B$10:$BK$10,0),0))</f>
        <v>No relevante</v>
      </c>
      <c r="BS179" s="26">
        <f>+HLOOKUP(BR179,Sistema_Puntos!$Q$5:$Y$43,'Auxiliar General'!BN$5,FALSE)</f>
        <v>0</v>
      </c>
      <c r="BT179" s="26" t="str">
        <f>+IF(VLOOKUP($B179,'Lista Puestos Valorados'!$B$11:$BK$510,MATCH('Auxiliar General'!BN$4,'Lista Puestos Valorados'!$B$10:$BK$10,0),0)="","No relevante",VLOOKUP($B179,'Lista Puestos Valorados'!$B$11:$BK$510,MATCH('Auxiliar General'!BN$4,'Lista Puestos Valorados'!$B$10:$BK$10,0),0))</f>
        <v>No relevante</v>
      </c>
      <c r="BU179" s="26">
        <f>+HLOOKUP(BT179,Sistema_Puntos!$Q$5:$Y$43,'Auxiliar General'!BP$5,FALSE)</f>
        <v>0</v>
      </c>
      <c r="BV179" s="26" t="str">
        <f>+IF(VLOOKUP($B179,'Lista Puestos Valorados'!$B$11:$BK$510,MATCH('Auxiliar General'!BP$4,'Lista Puestos Valorados'!$B$10:$BK$10,0),0)="","No relevante",VLOOKUP($B179,'Lista Puestos Valorados'!$B$11:$BK$510,MATCH('Auxiliar General'!BP$4,'Lista Puestos Valorados'!$B$10:$BK$10,0),0))</f>
        <v>No relevante</v>
      </c>
      <c r="BW179" s="26">
        <f>+HLOOKUP(BV179,Sistema_Puntos!$Q$5:$Y$43,'Auxiliar General'!BR$5,FALSE)</f>
        <v>0</v>
      </c>
      <c r="BX179" s="26" t="str">
        <f>+IF(VLOOKUP($B179,'Lista Puestos Valorados'!$B$11:$BK$510,MATCH('Auxiliar General'!BR$4,'Lista Puestos Valorados'!$B$10:$BK$10,0),0)="","No relevante",VLOOKUP($B179,'Lista Puestos Valorados'!$B$11:$BK$510,MATCH('Auxiliar General'!BR$4,'Lista Puestos Valorados'!$B$10:$BK$10,0),0))</f>
        <v>No relevante</v>
      </c>
      <c r="BY179" s="26">
        <f>+HLOOKUP(BX179,Sistema_Puntos!$Q$5:$Y$43,'Auxiliar General'!BT$5,FALSE)</f>
        <v>0</v>
      </c>
      <c r="BZ179" s="26" t="str">
        <f>+IF(VLOOKUP($B179,'Lista Puestos Valorados'!$B$11:$BK$510,MATCH('Auxiliar General'!BT$4,'Lista Puestos Valorados'!$B$10:$BK$10,0),0)="","No relevante",VLOOKUP($B179,'Lista Puestos Valorados'!$B$11:$BK$510,MATCH('Auxiliar General'!BT$4,'Lista Puestos Valorados'!$B$10:$BK$10,0),0))</f>
        <v>No relevante</v>
      </c>
      <c r="CA179" s="26">
        <f>+HLOOKUP(BZ179,Sistema_Puntos!$Q$5:$Y$43,'Auxiliar General'!BV$5,FALSE)</f>
        <v>0</v>
      </c>
      <c r="CB179" s="26" t="str">
        <f>+IF(VLOOKUP($B179,'Lista Puestos Valorados'!$B$11:$BK$510,MATCH('Auxiliar General'!BV$4,'Lista Puestos Valorados'!$B$10:$BK$10,0),0)="","No relevante",VLOOKUP($B179,'Lista Puestos Valorados'!$B$11:$BK$510,MATCH('Auxiliar General'!BV$4,'Lista Puestos Valorados'!$B$10:$BK$10,0),0))</f>
        <v>No relevante</v>
      </c>
      <c r="CC179" s="26">
        <f>+HLOOKUP(CB179,Sistema_Puntos!$Q$5:$Y$43,'Auxiliar General'!BX$5,FALSE)</f>
        <v>0</v>
      </c>
      <c r="CD179" s="26" t="str">
        <f>+IF(VLOOKUP($B179,'Lista Puestos Valorados'!$B$11:$BK$510,MATCH('Auxiliar General'!BX$4,'Lista Puestos Valorados'!$B$10:$BK$10,0),0)="","No relevante",VLOOKUP($B179,'Lista Puestos Valorados'!$B$11:$BK$510,MATCH('Auxiliar General'!BX$4,'Lista Puestos Valorados'!$B$10:$BK$10,0),0))</f>
        <v>No relevante</v>
      </c>
      <c r="CE179" s="26">
        <f>+HLOOKUP(CD179,Sistema_Puntos!$Q$5:$Y$43,'Auxiliar General'!BZ$5,FALSE)</f>
        <v>0</v>
      </c>
      <c r="CF179" s="26" t="str">
        <f>+IF(VLOOKUP($B179,'Lista Puestos Valorados'!$B$11:$BK$510,MATCH('Auxiliar General'!BZ$4,'Lista Puestos Valorados'!$B$10:$BK$10,0),0)="","No relevante",VLOOKUP($B179,'Lista Puestos Valorados'!$B$11:$BK$510,MATCH('Auxiliar General'!BZ$4,'Lista Puestos Valorados'!$B$10:$BK$10,0),0))</f>
        <v>No relevante</v>
      </c>
      <c r="CG179" s="26">
        <f>+HLOOKUP(CF179,Sistema_Puntos!$Q$5:$Y$43,'Auxiliar General'!CB$5,FALSE)</f>
        <v>0</v>
      </c>
      <c r="CH179" s="29"/>
      <c r="CI179" s="29"/>
    </row>
    <row r="180" spans="2:87" ht="17.55" customHeight="1">
      <c r="B180" s="26">
        <f>+'Listado de Puestos'!B180</f>
        <v>170</v>
      </c>
      <c r="C180" s="26" t="str">
        <f>+IF('Lista Puestos Valorados'!C180="","",'Lista Puestos Valorados'!C180)</f>
        <v/>
      </c>
      <c r="D180" s="26" t="str">
        <f>+IF('Lista Puestos Valorados'!D180="","",'Lista Puestos Valorados'!D180)</f>
        <v/>
      </c>
      <c r="E180" s="26" t="str">
        <f>+IF('Lista Puestos Valorados'!E180="","",'Lista Puestos Valorados'!E180)</f>
        <v/>
      </c>
      <c r="F180" s="26" t="str">
        <f>+IF('Lista Puestos Valorados'!F180="","",'Lista Puestos Valorados'!F180)</f>
        <v/>
      </c>
      <c r="G180" s="26" t="str">
        <f>+IF('Lista Puestos Valorados'!G180="","",'Lista Puestos Valorados'!G180)</f>
        <v/>
      </c>
      <c r="H180" s="26" t="str">
        <f>+IF('Lista Puestos Valorados'!H180="","",'Lista Puestos Valorados'!H180)</f>
        <v/>
      </c>
      <c r="I180" s="26" t="str">
        <f>+IF('Lista Puestos Valorados'!I180="","",'Lista Puestos Valorados'!I180)</f>
        <v/>
      </c>
      <c r="J180" s="118" t="e">
        <f t="array" ref="J180">+IF(L180="","",_xlfn.IFS(L180&lt;='Cortes de Agrupacion'!$F$15,'Cortes de Agrupacion'!$E$15,'Resultados General'!L180&lt;='Cortes de Agrupacion'!$F$14,'Cortes de Agrupacion'!$E$14,'Resultados General'!L180&lt;='Cortes de Agrupacion'!$F$13,'Cortes de Agrupacion'!$E$13,L180&lt;='Cortes de Agrupacion'!$F$12,'Cortes de Agrupacion'!$E$12,'Resultados General'!L180&lt;='Cortes de Agrupacion'!$F$11,'Cortes de Agrupacion'!$E$11,'Resultados General'!L180&lt;='Cortes de Agrupacion'!$F$10,'Cortes de Agrupacion'!$E$10,'Resultados General'!L180&lt;='Cortes de Agrupacion'!$F$9,'Cortes de Agrupacion'!$E$9,'Resultados General'!L180&lt;='Cortes de Agrupacion'!$F$8,'Cortes de Agrupacion'!$E$8,'Resultados General'!L180&lt;='Cortes de Agrupacion'!$F$7,'Cortes de Agrupacion'!$E$7,'Resultados General'!L180&lt;='Cortes de Agrupacion'!$F$6,'Cortes de Agrupacion'!$E$6))</f>
        <v>#VALUE!</v>
      </c>
      <c r="K180" s="118" t="str">
        <f t="shared" si="4"/>
        <v/>
      </c>
      <c r="L180" s="124" t="e">
        <f>#VALUE!</f>
        <v>#VALUE!</v>
      </c>
      <c r="M180" s="26" t="e">
        <f ca="1">+_xlfn.IFNA(VLOOKUP(C180,'Distribución de puestos'!$B$8:$I$507,8,0),"")</f>
        <v>#NAME?</v>
      </c>
      <c r="N180" s="26" t="str">
        <f>+IF(VLOOKUP($B180,'Lista Puestos Valorados'!$B$11:$BK$510,MATCH('Auxiliar General'!H$4,'Lista Puestos Valorados'!$B$10:$BK$10,0),0)="","No relevante",VLOOKUP($B180,'Lista Puestos Valorados'!$B$11:$BK$510,MATCH('Auxiliar General'!H$4,'Lista Puestos Valorados'!$B$10:$BK$10,0),0))</f>
        <v>No relevante</v>
      </c>
      <c r="O180" s="26">
        <f>+HLOOKUP(N180,Sistema_Puntos!$Q$5:$Y$43,'Auxiliar General'!J$5,FALSE)</f>
        <v>0</v>
      </c>
      <c r="P180" s="26" t="str">
        <f>+IF(VLOOKUP($B180,'Lista Puestos Valorados'!$B$11:$BK$510,MATCH('Auxiliar General'!J$4,'Lista Puestos Valorados'!$B$10:$BK$10,0),0)="","No relevante",VLOOKUP($B180,'Lista Puestos Valorados'!$B$11:$BK$510,MATCH('Auxiliar General'!J$4,'Lista Puestos Valorados'!$B$10:$BK$10,0),0))</f>
        <v>No relevante</v>
      </c>
      <c r="Q180" s="26">
        <f>+HLOOKUP(P180,Sistema_Puntos!$Q$5:$Y$43,'Auxiliar General'!L$5,FALSE)</f>
        <v>0</v>
      </c>
      <c r="R180" s="26" t="str">
        <f>+IF(VLOOKUP($B180,'Lista Puestos Valorados'!$B$11:$BK$510,MATCH('Auxiliar General'!L$4,'Lista Puestos Valorados'!$B$10:$BK$10,0),0)="","No relevante",VLOOKUP($B180,'Lista Puestos Valorados'!$B$11:$BK$510,MATCH('Auxiliar General'!L$4,'Lista Puestos Valorados'!$B$10:$BK$10,0),0))</f>
        <v>No relevante</v>
      </c>
      <c r="S180" s="26">
        <f>+HLOOKUP(R180,Sistema_Puntos!$Q$5:$Y$43,'Auxiliar General'!N$5,FALSE)</f>
        <v>0</v>
      </c>
      <c r="T180" s="26" t="str">
        <f>+IF(VLOOKUP($B180,'Lista Puestos Valorados'!$B$11:$BK$510,MATCH('Auxiliar General'!N$4,'Lista Puestos Valorados'!$B$10:$BK$10,0),0)="","No relevante",VLOOKUP($B180,'Lista Puestos Valorados'!$B$11:$BK$510,MATCH('Auxiliar General'!N$4,'Lista Puestos Valorados'!$B$10:$BK$10,0),0))</f>
        <v>No relevante</v>
      </c>
      <c r="U180" s="26">
        <f>+HLOOKUP(T180,Sistema_Puntos!$Q$5:$Y$43,'Auxiliar General'!P$5,FALSE)</f>
        <v>0</v>
      </c>
      <c r="V180" s="26" t="str">
        <f>+IF(VLOOKUP($B180,'Lista Puestos Valorados'!$B$11:$BK$510,MATCH('Auxiliar General'!P$4,'Lista Puestos Valorados'!$B$10:$BK$10,0),0)="","No relevante",VLOOKUP($B180,'Lista Puestos Valorados'!$B$11:$BK$510,MATCH('Auxiliar General'!P$4,'Lista Puestos Valorados'!$B$10:$BK$10,0),0))</f>
        <v>No relevante</v>
      </c>
      <c r="W180" s="26">
        <f>+HLOOKUP(V180,Sistema_Puntos!$Q$5:$Y$43,'Auxiliar General'!R$5,FALSE)</f>
        <v>0</v>
      </c>
      <c r="X180" s="26" t="str">
        <f>+IF(VLOOKUP($B180,'Lista Puestos Valorados'!$B$11:$BK$510,MATCH('Auxiliar General'!R$4,'Lista Puestos Valorados'!$B$10:$BK$10,0),0)="","No relevante",VLOOKUP($B180,'Lista Puestos Valorados'!$B$11:$BK$510,MATCH('Auxiliar General'!R$4,'Lista Puestos Valorados'!$B$10:$BK$10,0),0))</f>
        <v>No relevante</v>
      </c>
      <c r="Y180" s="26">
        <f>+HLOOKUP(X180,Sistema_Puntos!$Q$5:$Y$43,'Auxiliar General'!T$5,FALSE)</f>
        <v>0</v>
      </c>
      <c r="Z180" s="26" t="str">
        <f>+IF(VLOOKUP($B180,'Lista Puestos Valorados'!$B$11:$BK$510,MATCH('Auxiliar General'!T$4,'Lista Puestos Valorados'!$B$10:$BK$10,0),0)="","No relevante",VLOOKUP($B180,'Lista Puestos Valorados'!$B$11:$BK$510,MATCH('Auxiliar General'!T$4,'Lista Puestos Valorados'!$B$10:$BK$10,0),0))</f>
        <v>No relevante</v>
      </c>
      <c r="AA180" s="26">
        <f>+HLOOKUP(Z180,Sistema_Puntos!$Q$5:$Y$43,'Auxiliar General'!V$5,FALSE)</f>
        <v>0</v>
      </c>
      <c r="AB180" s="26" t="str">
        <f>+IF(VLOOKUP($B180,'Lista Puestos Valorados'!$B$11:$BK$510,MATCH('Auxiliar General'!V$4,'Lista Puestos Valorados'!$B$10:$BK$10,0),0)="","No relevante",VLOOKUP($B180,'Lista Puestos Valorados'!$B$11:$BK$510,MATCH('Auxiliar General'!V$4,'Lista Puestos Valorados'!$B$10:$BK$10,0),0))</f>
        <v>No relevante</v>
      </c>
      <c r="AC180" s="26">
        <f>+HLOOKUP(AB180,Sistema_Puntos!$Q$5:$Y$43,'Auxiliar General'!X$5,FALSE)</f>
        <v>0</v>
      </c>
      <c r="AD180" s="26" t="str">
        <f>+IF(VLOOKUP($B180,'Lista Puestos Valorados'!$B$11:$BK$510,MATCH('Auxiliar General'!X$4,'Lista Puestos Valorados'!$B$10:$BK$10,0),0)="","No relevante",VLOOKUP($B180,'Lista Puestos Valorados'!$B$11:$BK$510,MATCH('Auxiliar General'!X$4,'Lista Puestos Valorados'!$B$10:$BK$10,0),0))</f>
        <v>No relevante</v>
      </c>
      <c r="AE180" s="26">
        <f>+HLOOKUP(AD180,Sistema_Puntos!$Q$5:$Y$43,'Auxiliar General'!Z$5,FALSE)</f>
        <v>0</v>
      </c>
      <c r="AF180" s="26" t="str">
        <f>+IF(VLOOKUP($B180,'Lista Puestos Valorados'!$B$11:$BK$510,MATCH('Auxiliar General'!Z$4,'Lista Puestos Valorados'!$B$10:$BK$10,0),0)="","No relevante",VLOOKUP($B180,'Lista Puestos Valorados'!$B$11:$BK$510,MATCH('Auxiliar General'!Z$4,'Lista Puestos Valorados'!$B$10:$BK$10,0),0))</f>
        <v>No relevante</v>
      </c>
      <c r="AG180" s="26">
        <f>+HLOOKUP(AF180,Sistema_Puntos!$Q$5:$Y$43,'Auxiliar General'!AB$5,FALSE)</f>
        <v>0</v>
      </c>
      <c r="AH180" s="26" t="str">
        <f>+IF(VLOOKUP($B180,'Lista Puestos Valorados'!$B$11:$BK$510,MATCH('Auxiliar General'!AB$4,'Lista Puestos Valorados'!$B$10:$BK$10,0),0)="","No relevante",VLOOKUP($B180,'Lista Puestos Valorados'!$B$11:$BK$510,MATCH('Auxiliar General'!AB$4,'Lista Puestos Valorados'!$B$10:$BK$10,0),0))</f>
        <v>No relevante</v>
      </c>
      <c r="AI180" s="26">
        <f>+HLOOKUP(AH180,Sistema_Puntos!$Q$5:$Y$43,'Auxiliar General'!AD$5,FALSE)</f>
        <v>0</v>
      </c>
      <c r="AJ180" s="26" t="str">
        <f>+IF(VLOOKUP($B180,'Lista Puestos Valorados'!$B$11:$BK$510,MATCH('Auxiliar General'!AD$4,'Lista Puestos Valorados'!$B$10:$BK$10,0),0)="","No relevante",VLOOKUP($B180,'Lista Puestos Valorados'!$B$11:$BK$510,MATCH('Auxiliar General'!AD$4,'Lista Puestos Valorados'!$B$10:$BK$10,0),0))</f>
        <v>No relevante</v>
      </c>
      <c r="AK180" s="26">
        <f>+HLOOKUP(AJ180,Sistema_Puntos!$Q$5:$Y$43,'Auxiliar General'!AF$5,FALSE)</f>
        <v>0</v>
      </c>
      <c r="AL180" s="26" t="str">
        <f>+IF(VLOOKUP($B180,'Lista Puestos Valorados'!$B$11:$BK$510,MATCH('Auxiliar General'!AF$4,'Lista Puestos Valorados'!$B$10:$BK$10,0),0)="","No relevante",VLOOKUP($B180,'Lista Puestos Valorados'!$B$11:$BK$510,MATCH('Auxiliar General'!AF$4,'Lista Puestos Valorados'!$B$10:$BK$10,0),0))</f>
        <v>No relevante</v>
      </c>
      <c r="AM180" s="26">
        <f>+HLOOKUP(AL180,Sistema_Puntos!$Q$5:$Y$43,'Auxiliar General'!AH$5,FALSE)</f>
        <v>0</v>
      </c>
      <c r="AN180" s="26" t="str">
        <f>+IF(VLOOKUP($B180,'Lista Puestos Valorados'!$B$11:$BK$510,MATCH('Auxiliar General'!AH$4,'Lista Puestos Valorados'!$B$10:$BK$10,0),0)="","No relevante",VLOOKUP($B180,'Lista Puestos Valorados'!$B$11:$BK$510,MATCH('Auxiliar General'!AH$4,'Lista Puestos Valorados'!$B$10:$BK$10,0),0))</f>
        <v>No relevante</v>
      </c>
      <c r="AO180" s="26">
        <f>+HLOOKUP(AN180,Sistema_Puntos!$Q$5:$Y$43,'Auxiliar General'!AJ$5,FALSE)</f>
        <v>0</v>
      </c>
      <c r="AP180" s="26" t="str">
        <f>+IF(VLOOKUP($B180,'Lista Puestos Valorados'!$B$11:$BK$510,MATCH('Auxiliar General'!AJ$4,'Lista Puestos Valorados'!$B$10:$BK$10,0),0)="","No relevante",VLOOKUP($B180,'Lista Puestos Valorados'!$B$11:$BK$510,MATCH('Auxiliar General'!AJ$4,'Lista Puestos Valorados'!$B$10:$BK$10,0),0))</f>
        <v>No relevante</v>
      </c>
      <c r="AQ180" s="26">
        <f>+HLOOKUP(AP180,Sistema_Puntos!$Q$5:$Y$43,'Auxiliar General'!AL$5,FALSE)</f>
        <v>0</v>
      </c>
      <c r="AR180" s="26" t="str">
        <f>+IF(VLOOKUP($B180,'Lista Puestos Valorados'!$B$11:$BK$510,MATCH('Auxiliar General'!AL$4,'Lista Puestos Valorados'!$B$10:$BK$10,0),0)="","No relevante",VLOOKUP($B180,'Lista Puestos Valorados'!$B$11:$BK$510,MATCH('Auxiliar General'!AL$4,'Lista Puestos Valorados'!$B$10:$BK$10,0),0))</f>
        <v>No relevante</v>
      </c>
      <c r="AS180" s="26">
        <f>+HLOOKUP(AR180,Sistema_Puntos!$Q$5:$Y$43,'Auxiliar General'!AN$5,FALSE)</f>
        <v>0</v>
      </c>
      <c r="AT180" s="26" t="str">
        <f>+IF(VLOOKUP($B180,'Lista Puestos Valorados'!$B$11:$BK$510,MATCH('Auxiliar General'!AN$4,'Lista Puestos Valorados'!$B$10:$BK$10,0),0)="","No relevante",VLOOKUP($B180,'Lista Puestos Valorados'!$B$11:$BK$510,MATCH('Auxiliar General'!AN$4,'Lista Puestos Valorados'!$B$10:$BK$10,0),0))</f>
        <v>No relevante</v>
      </c>
      <c r="AU180" s="26">
        <f>+HLOOKUP(AT180,Sistema_Puntos!$Q$5:$Y$43,'Auxiliar General'!AP$5,FALSE)</f>
        <v>0</v>
      </c>
      <c r="AV180" s="26" t="str">
        <f>+IF(VLOOKUP($B180,'Lista Puestos Valorados'!$B$11:$BK$510,MATCH('Auxiliar General'!AP$4,'Lista Puestos Valorados'!$B$10:$BK$10,0),0)="","No relevante",VLOOKUP($B180,'Lista Puestos Valorados'!$B$11:$BK$510,MATCH('Auxiliar General'!AP$4,'Lista Puestos Valorados'!$B$10:$BK$10,0),0))</f>
        <v>No relevante</v>
      </c>
      <c r="AW180" s="26">
        <f>+HLOOKUP(AV180,Sistema_Puntos!$Q$5:$Y$43,'Auxiliar General'!AR$5,FALSE)</f>
        <v>0</v>
      </c>
      <c r="AX180" s="26" t="str">
        <f>+IF(VLOOKUP($B180,'Lista Puestos Valorados'!$B$11:$BK$510,MATCH('Auxiliar General'!AR$4,'Lista Puestos Valorados'!$B$10:$BK$10,0),0)="","No relevante",VLOOKUP($B180,'Lista Puestos Valorados'!$B$11:$BK$510,MATCH('Auxiliar General'!AR$4,'Lista Puestos Valorados'!$B$10:$BK$10,0),0))</f>
        <v>No relevante</v>
      </c>
      <c r="AY180" s="26">
        <f>+HLOOKUP(AX180,Sistema_Puntos!$Q$5:$Y$43,'Auxiliar General'!AT$5,FALSE)</f>
        <v>0</v>
      </c>
      <c r="AZ180" s="26" t="str">
        <f>+IF(VLOOKUP($B180,'Lista Puestos Valorados'!$B$11:$BK$510,MATCH('Auxiliar General'!AT$4,'Lista Puestos Valorados'!$B$10:$BK$10,0),0)="","No relevante",VLOOKUP($B180,'Lista Puestos Valorados'!$B$11:$BK$510,MATCH('Auxiliar General'!AT$4,'Lista Puestos Valorados'!$B$10:$BK$10,0),0))</f>
        <v>No relevante</v>
      </c>
      <c r="BA180" s="26">
        <f>+HLOOKUP(AZ180,Sistema_Puntos!$Q$5:$Y$43,'Auxiliar General'!AV$5,FALSE)</f>
        <v>0</v>
      </c>
      <c r="BB180" s="26" t="str">
        <f>+IF(VLOOKUP($B180,'Lista Puestos Valorados'!$B$11:$BK$510,MATCH('Auxiliar General'!AV$4,'Lista Puestos Valorados'!$B$10:$BK$10,0),0)="","No relevante",VLOOKUP($B180,'Lista Puestos Valorados'!$B$11:$BK$510,MATCH('Auxiliar General'!AV$4,'Lista Puestos Valorados'!$B$10:$BK$10,0),0))</f>
        <v>No relevante</v>
      </c>
      <c r="BC180" s="26">
        <f>+HLOOKUP(BB180,Sistema_Puntos!$Q$5:$Y$43,'Auxiliar General'!AX$5,FALSE)</f>
        <v>0</v>
      </c>
      <c r="BD180" s="26" t="str">
        <f>+IF(VLOOKUP($B180,'Lista Puestos Valorados'!$B$11:$BK$510,MATCH('Auxiliar General'!AX$4,'Lista Puestos Valorados'!$B$10:$BK$10,0),0)="","No relevante",VLOOKUP($B180,'Lista Puestos Valorados'!$B$11:$BK$510,MATCH('Auxiliar General'!AX$4,'Lista Puestos Valorados'!$B$10:$BK$10,0),0))</f>
        <v>No relevante</v>
      </c>
      <c r="BE180" s="26">
        <f>+HLOOKUP(BD180,Sistema_Puntos!$Q$5:$Y$43,'Auxiliar General'!AZ$5,FALSE)</f>
        <v>0</v>
      </c>
      <c r="BF180" s="26" t="str">
        <f>+IF(VLOOKUP($B180,'Lista Puestos Valorados'!$B$11:$BK$510,MATCH('Auxiliar General'!AZ$4,'Lista Puestos Valorados'!$B$10:$BK$10,0),0)="","No relevante",VLOOKUP($B180,'Lista Puestos Valorados'!$B$11:$BK$510,MATCH('Auxiliar General'!AZ$4,'Lista Puestos Valorados'!$B$10:$BK$10,0),0))</f>
        <v>No relevante</v>
      </c>
      <c r="BG180" s="26">
        <f>+HLOOKUP(BF180,Sistema_Puntos!$Q$5:$Y$43,'Auxiliar General'!BB$5,FALSE)</f>
        <v>0</v>
      </c>
      <c r="BH180" s="26" t="str">
        <f>+IF(VLOOKUP($B180,'Lista Puestos Valorados'!$B$11:$BK$510,MATCH('Auxiliar General'!BB$4,'Lista Puestos Valorados'!$B$10:$BK$10,0),0)="","No relevante",VLOOKUP($B180,'Lista Puestos Valorados'!$B$11:$BK$510,MATCH('Auxiliar General'!BB$4,'Lista Puestos Valorados'!$B$10:$BK$10,0),0))</f>
        <v>No relevante</v>
      </c>
      <c r="BI180" s="26">
        <f>+HLOOKUP(BH180,Sistema_Puntos!$Q$5:$Y$43,'Auxiliar General'!BD$5,FALSE)</f>
        <v>0</v>
      </c>
      <c r="BJ180" s="26" t="str">
        <f>+IF(VLOOKUP($B180,'Lista Puestos Valorados'!$B$11:$BK$510,MATCH('Auxiliar General'!BD$4,'Lista Puestos Valorados'!$B$10:$BK$10,0),0)="","No relevante",VLOOKUP($B180,'Lista Puestos Valorados'!$B$11:$BK$510,MATCH('Auxiliar General'!BD$4,'Lista Puestos Valorados'!$B$10:$BK$10,0),0))</f>
        <v>No relevante</v>
      </c>
      <c r="BK180" s="26">
        <f>+HLOOKUP(BJ180,Sistema_Puntos!$Q$5:$Y$43,'Auxiliar General'!BF$5,FALSE)</f>
        <v>0</v>
      </c>
      <c r="BL180" s="26" t="str">
        <f>+IF(VLOOKUP($B180,'Lista Puestos Valorados'!$B$11:$BK$510,MATCH('Auxiliar General'!BF$4,'Lista Puestos Valorados'!$B$10:$BK$10,0),0)="","No relevante",VLOOKUP($B180,'Lista Puestos Valorados'!$B$11:$BK$510,MATCH('Auxiliar General'!BF$4,'Lista Puestos Valorados'!$B$10:$BK$10,0),0))</f>
        <v>No relevante</v>
      </c>
      <c r="BM180" s="26">
        <f>+HLOOKUP(BL180,Sistema_Puntos!$Q$5:$Y$43,'Auxiliar General'!BH$5,FALSE)</f>
        <v>0</v>
      </c>
      <c r="BN180" s="26" t="str">
        <f>+IF(VLOOKUP($B180,'Lista Puestos Valorados'!$B$11:$BK$510,MATCH('Auxiliar General'!BH$4,'Lista Puestos Valorados'!$B$10:$BK$10,0),0)="","No relevante",VLOOKUP($B180,'Lista Puestos Valorados'!$B$11:$BK$510,MATCH('Auxiliar General'!BH$4,'Lista Puestos Valorados'!$B$10:$BK$10,0),0))</f>
        <v>No relevante</v>
      </c>
      <c r="BO180" s="26">
        <f>+HLOOKUP(BN180,Sistema_Puntos!$Q$5:$Y$43,'Auxiliar General'!BJ$5,FALSE)</f>
        <v>0</v>
      </c>
      <c r="BP180" s="26" t="str">
        <f>+IF(VLOOKUP($B180,'Lista Puestos Valorados'!$B$11:$BK$510,MATCH('Auxiliar General'!BJ$4,'Lista Puestos Valorados'!$B$10:$BK$10,0),0)="","No relevante",VLOOKUP($B180,'Lista Puestos Valorados'!$B$11:$BK$510,MATCH('Auxiliar General'!BJ$4,'Lista Puestos Valorados'!$B$10:$BK$10,0),0))</f>
        <v>No relevante</v>
      </c>
      <c r="BQ180" s="26">
        <f>+HLOOKUP(BP180,Sistema_Puntos!$Q$5:$Y$43,'Auxiliar General'!BL$5,FALSE)</f>
        <v>0</v>
      </c>
      <c r="BR180" s="26" t="str">
        <f>+IF(VLOOKUP($B180,'Lista Puestos Valorados'!$B$11:$BK$510,MATCH('Auxiliar General'!BL$4,'Lista Puestos Valorados'!$B$10:$BK$10,0),0)="","No relevante",VLOOKUP($B180,'Lista Puestos Valorados'!$B$11:$BK$510,MATCH('Auxiliar General'!BL$4,'Lista Puestos Valorados'!$B$10:$BK$10,0),0))</f>
        <v>No relevante</v>
      </c>
      <c r="BS180" s="26">
        <f>+HLOOKUP(BR180,Sistema_Puntos!$Q$5:$Y$43,'Auxiliar General'!BN$5,FALSE)</f>
        <v>0</v>
      </c>
      <c r="BT180" s="26" t="str">
        <f>+IF(VLOOKUP($B180,'Lista Puestos Valorados'!$B$11:$BK$510,MATCH('Auxiliar General'!BN$4,'Lista Puestos Valorados'!$B$10:$BK$10,0),0)="","No relevante",VLOOKUP($B180,'Lista Puestos Valorados'!$B$11:$BK$510,MATCH('Auxiliar General'!BN$4,'Lista Puestos Valorados'!$B$10:$BK$10,0),0))</f>
        <v>No relevante</v>
      </c>
      <c r="BU180" s="26">
        <f>+HLOOKUP(BT180,Sistema_Puntos!$Q$5:$Y$43,'Auxiliar General'!BP$5,FALSE)</f>
        <v>0</v>
      </c>
      <c r="BV180" s="26" t="str">
        <f>+IF(VLOOKUP($B180,'Lista Puestos Valorados'!$B$11:$BK$510,MATCH('Auxiliar General'!BP$4,'Lista Puestos Valorados'!$B$10:$BK$10,0),0)="","No relevante",VLOOKUP($B180,'Lista Puestos Valorados'!$B$11:$BK$510,MATCH('Auxiliar General'!BP$4,'Lista Puestos Valorados'!$B$10:$BK$10,0),0))</f>
        <v>No relevante</v>
      </c>
      <c r="BW180" s="26">
        <f>+HLOOKUP(BV180,Sistema_Puntos!$Q$5:$Y$43,'Auxiliar General'!BR$5,FALSE)</f>
        <v>0</v>
      </c>
      <c r="BX180" s="26" t="str">
        <f>+IF(VLOOKUP($B180,'Lista Puestos Valorados'!$B$11:$BK$510,MATCH('Auxiliar General'!BR$4,'Lista Puestos Valorados'!$B$10:$BK$10,0),0)="","No relevante",VLOOKUP($B180,'Lista Puestos Valorados'!$B$11:$BK$510,MATCH('Auxiliar General'!BR$4,'Lista Puestos Valorados'!$B$10:$BK$10,0),0))</f>
        <v>No relevante</v>
      </c>
      <c r="BY180" s="26">
        <f>+HLOOKUP(BX180,Sistema_Puntos!$Q$5:$Y$43,'Auxiliar General'!BT$5,FALSE)</f>
        <v>0</v>
      </c>
      <c r="BZ180" s="26" t="str">
        <f>+IF(VLOOKUP($B180,'Lista Puestos Valorados'!$B$11:$BK$510,MATCH('Auxiliar General'!BT$4,'Lista Puestos Valorados'!$B$10:$BK$10,0),0)="","No relevante",VLOOKUP($B180,'Lista Puestos Valorados'!$B$11:$BK$510,MATCH('Auxiliar General'!BT$4,'Lista Puestos Valorados'!$B$10:$BK$10,0),0))</f>
        <v>No relevante</v>
      </c>
      <c r="CA180" s="26">
        <f>+HLOOKUP(BZ180,Sistema_Puntos!$Q$5:$Y$43,'Auxiliar General'!BV$5,FALSE)</f>
        <v>0</v>
      </c>
      <c r="CB180" s="26" t="str">
        <f>+IF(VLOOKUP($B180,'Lista Puestos Valorados'!$B$11:$BK$510,MATCH('Auxiliar General'!BV$4,'Lista Puestos Valorados'!$B$10:$BK$10,0),0)="","No relevante",VLOOKUP($B180,'Lista Puestos Valorados'!$B$11:$BK$510,MATCH('Auxiliar General'!BV$4,'Lista Puestos Valorados'!$B$10:$BK$10,0),0))</f>
        <v>No relevante</v>
      </c>
      <c r="CC180" s="26">
        <f>+HLOOKUP(CB180,Sistema_Puntos!$Q$5:$Y$43,'Auxiliar General'!BX$5,FALSE)</f>
        <v>0</v>
      </c>
      <c r="CD180" s="26" t="str">
        <f>+IF(VLOOKUP($B180,'Lista Puestos Valorados'!$B$11:$BK$510,MATCH('Auxiliar General'!BX$4,'Lista Puestos Valorados'!$B$10:$BK$10,0),0)="","No relevante",VLOOKUP($B180,'Lista Puestos Valorados'!$B$11:$BK$510,MATCH('Auxiliar General'!BX$4,'Lista Puestos Valorados'!$B$10:$BK$10,0),0))</f>
        <v>No relevante</v>
      </c>
      <c r="CE180" s="26">
        <f>+HLOOKUP(CD180,Sistema_Puntos!$Q$5:$Y$43,'Auxiliar General'!BZ$5,FALSE)</f>
        <v>0</v>
      </c>
      <c r="CF180" s="26" t="str">
        <f>+IF(VLOOKUP($B180,'Lista Puestos Valorados'!$B$11:$BK$510,MATCH('Auxiliar General'!BZ$4,'Lista Puestos Valorados'!$B$10:$BK$10,0),0)="","No relevante",VLOOKUP($B180,'Lista Puestos Valorados'!$B$11:$BK$510,MATCH('Auxiliar General'!BZ$4,'Lista Puestos Valorados'!$B$10:$BK$10,0),0))</f>
        <v>No relevante</v>
      </c>
      <c r="CG180" s="26">
        <f>+HLOOKUP(CF180,Sistema_Puntos!$Q$5:$Y$43,'Auxiliar General'!CB$5,FALSE)</f>
        <v>0</v>
      </c>
      <c r="CH180" s="29"/>
      <c r="CI180" s="29"/>
    </row>
    <row r="181" spans="2:87" ht="17.55" customHeight="1">
      <c r="B181" s="26">
        <f>+'Listado de Puestos'!B181</f>
        <v>171</v>
      </c>
      <c r="C181" s="26" t="str">
        <f>+IF('Lista Puestos Valorados'!C181="","",'Lista Puestos Valorados'!C181)</f>
        <v/>
      </c>
      <c r="D181" s="26" t="str">
        <f>+IF('Lista Puestos Valorados'!D181="","",'Lista Puestos Valorados'!D181)</f>
        <v/>
      </c>
      <c r="E181" s="26" t="str">
        <f>+IF('Lista Puestos Valorados'!E181="","",'Lista Puestos Valorados'!E181)</f>
        <v/>
      </c>
      <c r="F181" s="26" t="str">
        <f>+IF('Lista Puestos Valorados'!F181="","",'Lista Puestos Valorados'!F181)</f>
        <v/>
      </c>
      <c r="G181" s="26" t="str">
        <f>+IF('Lista Puestos Valorados'!G181="","",'Lista Puestos Valorados'!G181)</f>
        <v/>
      </c>
      <c r="H181" s="26" t="str">
        <f>+IF('Lista Puestos Valorados'!H181="","",'Lista Puestos Valorados'!H181)</f>
        <v/>
      </c>
      <c r="I181" s="26" t="str">
        <f>+IF('Lista Puestos Valorados'!I181="","",'Lista Puestos Valorados'!I181)</f>
        <v/>
      </c>
      <c r="J181" s="118" t="e">
        <f t="array" ref="J181">+IF(L181="","",_xlfn.IFS(L181&lt;='Cortes de Agrupacion'!$F$15,'Cortes de Agrupacion'!$E$15,'Resultados General'!L181&lt;='Cortes de Agrupacion'!$F$14,'Cortes de Agrupacion'!$E$14,'Resultados General'!L181&lt;='Cortes de Agrupacion'!$F$13,'Cortes de Agrupacion'!$E$13,L181&lt;='Cortes de Agrupacion'!$F$12,'Cortes de Agrupacion'!$E$12,'Resultados General'!L181&lt;='Cortes de Agrupacion'!$F$11,'Cortes de Agrupacion'!$E$11,'Resultados General'!L181&lt;='Cortes de Agrupacion'!$F$10,'Cortes de Agrupacion'!$E$10,'Resultados General'!L181&lt;='Cortes de Agrupacion'!$F$9,'Cortes de Agrupacion'!$E$9,'Resultados General'!L181&lt;='Cortes de Agrupacion'!$F$8,'Cortes de Agrupacion'!$E$8,'Resultados General'!L181&lt;='Cortes de Agrupacion'!$F$7,'Cortes de Agrupacion'!$E$7,'Resultados General'!L181&lt;='Cortes de Agrupacion'!$F$6,'Cortes de Agrupacion'!$E$6))</f>
        <v>#VALUE!</v>
      </c>
      <c r="K181" s="118" t="str">
        <f t="shared" si="4"/>
        <v/>
      </c>
      <c r="L181" s="124" t="e">
        <f>#VALUE!</f>
        <v>#VALUE!</v>
      </c>
      <c r="M181" s="26" t="e">
        <f ca="1">+_xlfn.IFNA(VLOOKUP(C181,'Distribución de puestos'!$B$8:$I$507,8,0),"")</f>
        <v>#NAME?</v>
      </c>
      <c r="N181" s="26" t="str">
        <f>+IF(VLOOKUP($B181,'Lista Puestos Valorados'!$B$11:$BK$510,MATCH('Auxiliar General'!H$4,'Lista Puestos Valorados'!$B$10:$BK$10,0),0)="","No relevante",VLOOKUP($B181,'Lista Puestos Valorados'!$B$11:$BK$510,MATCH('Auxiliar General'!H$4,'Lista Puestos Valorados'!$B$10:$BK$10,0),0))</f>
        <v>No relevante</v>
      </c>
      <c r="O181" s="26">
        <f>+HLOOKUP(N181,Sistema_Puntos!$Q$5:$Y$43,'Auxiliar General'!J$5,FALSE)</f>
        <v>0</v>
      </c>
      <c r="P181" s="26" t="str">
        <f>+IF(VLOOKUP($B181,'Lista Puestos Valorados'!$B$11:$BK$510,MATCH('Auxiliar General'!J$4,'Lista Puestos Valorados'!$B$10:$BK$10,0),0)="","No relevante",VLOOKUP($B181,'Lista Puestos Valorados'!$B$11:$BK$510,MATCH('Auxiliar General'!J$4,'Lista Puestos Valorados'!$B$10:$BK$10,0),0))</f>
        <v>No relevante</v>
      </c>
      <c r="Q181" s="26">
        <f>+HLOOKUP(P181,Sistema_Puntos!$Q$5:$Y$43,'Auxiliar General'!L$5,FALSE)</f>
        <v>0</v>
      </c>
      <c r="R181" s="26" t="str">
        <f>+IF(VLOOKUP($B181,'Lista Puestos Valorados'!$B$11:$BK$510,MATCH('Auxiliar General'!L$4,'Lista Puestos Valorados'!$B$10:$BK$10,0),0)="","No relevante",VLOOKUP($B181,'Lista Puestos Valorados'!$B$11:$BK$510,MATCH('Auxiliar General'!L$4,'Lista Puestos Valorados'!$B$10:$BK$10,0),0))</f>
        <v>No relevante</v>
      </c>
      <c r="S181" s="26">
        <f>+HLOOKUP(R181,Sistema_Puntos!$Q$5:$Y$43,'Auxiliar General'!N$5,FALSE)</f>
        <v>0</v>
      </c>
      <c r="T181" s="26" t="str">
        <f>+IF(VLOOKUP($B181,'Lista Puestos Valorados'!$B$11:$BK$510,MATCH('Auxiliar General'!N$4,'Lista Puestos Valorados'!$B$10:$BK$10,0),0)="","No relevante",VLOOKUP($B181,'Lista Puestos Valorados'!$B$11:$BK$510,MATCH('Auxiliar General'!N$4,'Lista Puestos Valorados'!$B$10:$BK$10,0),0))</f>
        <v>No relevante</v>
      </c>
      <c r="U181" s="26">
        <f>+HLOOKUP(T181,Sistema_Puntos!$Q$5:$Y$43,'Auxiliar General'!P$5,FALSE)</f>
        <v>0</v>
      </c>
      <c r="V181" s="26" t="str">
        <f>+IF(VLOOKUP($B181,'Lista Puestos Valorados'!$B$11:$BK$510,MATCH('Auxiliar General'!P$4,'Lista Puestos Valorados'!$B$10:$BK$10,0),0)="","No relevante",VLOOKUP($B181,'Lista Puestos Valorados'!$B$11:$BK$510,MATCH('Auxiliar General'!P$4,'Lista Puestos Valorados'!$B$10:$BK$10,0),0))</f>
        <v>No relevante</v>
      </c>
      <c r="W181" s="26">
        <f>+HLOOKUP(V181,Sistema_Puntos!$Q$5:$Y$43,'Auxiliar General'!R$5,FALSE)</f>
        <v>0</v>
      </c>
      <c r="X181" s="26" t="str">
        <f>+IF(VLOOKUP($B181,'Lista Puestos Valorados'!$B$11:$BK$510,MATCH('Auxiliar General'!R$4,'Lista Puestos Valorados'!$B$10:$BK$10,0),0)="","No relevante",VLOOKUP($B181,'Lista Puestos Valorados'!$B$11:$BK$510,MATCH('Auxiliar General'!R$4,'Lista Puestos Valorados'!$B$10:$BK$10,0),0))</f>
        <v>No relevante</v>
      </c>
      <c r="Y181" s="26">
        <f>+HLOOKUP(X181,Sistema_Puntos!$Q$5:$Y$43,'Auxiliar General'!T$5,FALSE)</f>
        <v>0</v>
      </c>
      <c r="Z181" s="26" t="str">
        <f>+IF(VLOOKUP($B181,'Lista Puestos Valorados'!$B$11:$BK$510,MATCH('Auxiliar General'!T$4,'Lista Puestos Valorados'!$B$10:$BK$10,0),0)="","No relevante",VLOOKUP($B181,'Lista Puestos Valorados'!$B$11:$BK$510,MATCH('Auxiliar General'!T$4,'Lista Puestos Valorados'!$B$10:$BK$10,0),0))</f>
        <v>No relevante</v>
      </c>
      <c r="AA181" s="26">
        <f>+HLOOKUP(Z181,Sistema_Puntos!$Q$5:$Y$43,'Auxiliar General'!V$5,FALSE)</f>
        <v>0</v>
      </c>
      <c r="AB181" s="26" t="str">
        <f>+IF(VLOOKUP($B181,'Lista Puestos Valorados'!$B$11:$BK$510,MATCH('Auxiliar General'!V$4,'Lista Puestos Valorados'!$B$10:$BK$10,0),0)="","No relevante",VLOOKUP($B181,'Lista Puestos Valorados'!$B$11:$BK$510,MATCH('Auxiliar General'!V$4,'Lista Puestos Valorados'!$B$10:$BK$10,0),0))</f>
        <v>No relevante</v>
      </c>
      <c r="AC181" s="26">
        <f>+HLOOKUP(AB181,Sistema_Puntos!$Q$5:$Y$43,'Auxiliar General'!X$5,FALSE)</f>
        <v>0</v>
      </c>
      <c r="AD181" s="26" t="str">
        <f>+IF(VLOOKUP($B181,'Lista Puestos Valorados'!$B$11:$BK$510,MATCH('Auxiliar General'!X$4,'Lista Puestos Valorados'!$B$10:$BK$10,0),0)="","No relevante",VLOOKUP($B181,'Lista Puestos Valorados'!$B$11:$BK$510,MATCH('Auxiliar General'!X$4,'Lista Puestos Valorados'!$B$10:$BK$10,0),0))</f>
        <v>No relevante</v>
      </c>
      <c r="AE181" s="26">
        <f>+HLOOKUP(AD181,Sistema_Puntos!$Q$5:$Y$43,'Auxiliar General'!Z$5,FALSE)</f>
        <v>0</v>
      </c>
      <c r="AF181" s="26" t="str">
        <f>+IF(VLOOKUP($B181,'Lista Puestos Valorados'!$B$11:$BK$510,MATCH('Auxiliar General'!Z$4,'Lista Puestos Valorados'!$B$10:$BK$10,0),0)="","No relevante",VLOOKUP($B181,'Lista Puestos Valorados'!$B$11:$BK$510,MATCH('Auxiliar General'!Z$4,'Lista Puestos Valorados'!$B$10:$BK$10,0),0))</f>
        <v>No relevante</v>
      </c>
      <c r="AG181" s="26">
        <f>+HLOOKUP(AF181,Sistema_Puntos!$Q$5:$Y$43,'Auxiliar General'!AB$5,FALSE)</f>
        <v>0</v>
      </c>
      <c r="AH181" s="26" t="str">
        <f>+IF(VLOOKUP($B181,'Lista Puestos Valorados'!$B$11:$BK$510,MATCH('Auxiliar General'!AB$4,'Lista Puestos Valorados'!$B$10:$BK$10,0),0)="","No relevante",VLOOKUP($B181,'Lista Puestos Valorados'!$B$11:$BK$510,MATCH('Auxiliar General'!AB$4,'Lista Puestos Valorados'!$B$10:$BK$10,0),0))</f>
        <v>No relevante</v>
      </c>
      <c r="AI181" s="26">
        <f>+HLOOKUP(AH181,Sistema_Puntos!$Q$5:$Y$43,'Auxiliar General'!AD$5,FALSE)</f>
        <v>0</v>
      </c>
      <c r="AJ181" s="26" t="str">
        <f>+IF(VLOOKUP($B181,'Lista Puestos Valorados'!$B$11:$BK$510,MATCH('Auxiliar General'!AD$4,'Lista Puestos Valorados'!$B$10:$BK$10,0),0)="","No relevante",VLOOKUP($B181,'Lista Puestos Valorados'!$B$11:$BK$510,MATCH('Auxiliar General'!AD$4,'Lista Puestos Valorados'!$B$10:$BK$10,0),0))</f>
        <v>No relevante</v>
      </c>
      <c r="AK181" s="26">
        <f>+HLOOKUP(AJ181,Sistema_Puntos!$Q$5:$Y$43,'Auxiliar General'!AF$5,FALSE)</f>
        <v>0</v>
      </c>
      <c r="AL181" s="26" t="str">
        <f>+IF(VLOOKUP($B181,'Lista Puestos Valorados'!$B$11:$BK$510,MATCH('Auxiliar General'!AF$4,'Lista Puestos Valorados'!$B$10:$BK$10,0),0)="","No relevante",VLOOKUP($B181,'Lista Puestos Valorados'!$B$11:$BK$510,MATCH('Auxiliar General'!AF$4,'Lista Puestos Valorados'!$B$10:$BK$10,0),0))</f>
        <v>No relevante</v>
      </c>
      <c r="AM181" s="26">
        <f>+HLOOKUP(AL181,Sistema_Puntos!$Q$5:$Y$43,'Auxiliar General'!AH$5,FALSE)</f>
        <v>0</v>
      </c>
      <c r="AN181" s="26" t="str">
        <f>+IF(VLOOKUP($B181,'Lista Puestos Valorados'!$B$11:$BK$510,MATCH('Auxiliar General'!AH$4,'Lista Puestos Valorados'!$B$10:$BK$10,0),0)="","No relevante",VLOOKUP($B181,'Lista Puestos Valorados'!$B$11:$BK$510,MATCH('Auxiliar General'!AH$4,'Lista Puestos Valorados'!$B$10:$BK$10,0),0))</f>
        <v>No relevante</v>
      </c>
      <c r="AO181" s="26">
        <f>+HLOOKUP(AN181,Sistema_Puntos!$Q$5:$Y$43,'Auxiliar General'!AJ$5,FALSE)</f>
        <v>0</v>
      </c>
      <c r="AP181" s="26" t="str">
        <f>+IF(VLOOKUP($B181,'Lista Puestos Valorados'!$B$11:$BK$510,MATCH('Auxiliar General'!AJ$4,'Lista Puestos Valorados'!$B$10:$BK$10,0),0)="","No relevante",VLOOKUP($B181,'Lista Puestos Valorados'!$B$11:$BK$510,MATCH('Auxiliar General'!AJ$4,'Lista Puestos Valorados'!$B$10:$BK$10,0),0))</f>
        <v>No relevante</v>
      </c>
      <c r="AQ181" s="26">
        <f>+HLOOKUP(AP181,Sistema_Puntos!$Q$5:$Y$43,'Auxiliar General'!AL$5,FALSE)</f>
        <v>0</v>
      </c>
      <c r="AR181" s="26" t="str">
        <f>+IF(VLOOKUP($B181,'Lista Puestos Valorados'!$B$11:$BK$510,MATCH('Auxiliar General'!AL$4,'Lista Puestos Valorados'!$B$10:$BK$10,0),0)="","No relevante",VLOOKUP($B181,'Lista Puestos Valorados'!$B$11:$BK$510,MATCH('Auxiliar General'!AL$4,'Lista Puestos Valorados'!$B$10:$BK$10,0),0))</f>
        <v>No relevante</v>
      </c>
      <c r="AS181" s="26">
        <f>+HLOOKUP(AR181,Sistema_Puntos!$Q$5:$Y$43,'Auxiliar General'!AN$5,FALSE)</f>
        <v>0</v>
      </c>
      <c r="AT181" s="26" t="str">
        <f>+IF(VLOOKUP($B181,'Lista Puestos Valorados'!$B$11:$BK$510,MATCH('Auxiliar General'!AN$4,'Lista Puestos Valorados'!$B$10:$BK$10,0),0)="","No relevante",VLOOKUP($B181,'Lista Puestos Valorados'!$B$11:$BK$510,MATCH('Auxiliar General'!AN$4,'Lista Puestos Valorados'!$B$10:$BK$10,0),0))</f>
        <v>No relevante</v>
      </c>
      <c r="AU181" s="26">
        <f>+HLOOKUP(AT181,Sistema_Puntos!$Q$5:$Y$43,'Auxiliar General'!AP$5,FALSE)</f>
        <v>0</v>
      </c>
      <c r="AV181" s="26" t="str">
        <f>+IF(VLOOKUP($B181,'Lista Puestos Valorados'!$B$11:$BK$510,MATCH('Auxiliar General'!AP$4,'Lista Puestos Valorados'!$B$10:$BK$10,0),0)="","No relevante",VLOOKUP($B181,'Lista Puestos Valorados'!$B$11:$BK$510,MATCH('Auxiliar General'!AP$4,'Lista Puestos Valorados'!$B$10:$BK$10,0),0))</f>
        <v>No relevante</v>
      </c>
      <c r="AW181" s="26">
        <f>+HLOOKUP(AV181,Sistema_Puntos!$Q$5:$Y$43,'Auxiliar General'!AR$5,FALSE)</f>
        <v>0</v>
      </c>
      <c r="AX181" s="26" t="str">
        <f>+IF(VLOOKUP($B181,'Lista Puestos Valorados'!$B$11:$BK$510,MATCH('Auxiliar General'!AR$4,'Lista Puestos Valorados'!$B$10:$BK$10,0),0)="","No relevante",VLOOKUP($B181,'Lista Puestos Valorados'!$B$11:$BK$510,MATCH('Auxiliar General'!AR$4,'Lista Puestos Valorados'!$B$10:$BK$10,0),0))</f>
        <v>No relevante</v>
      </c>
      <c r="AY181" s="26">
        <f>+HLOOKUP(AX181,Sistema_Puntos!$Q$5:$Y$43,'Auxiliar General'!AT$5,FALSE)</f>
        <v>0</v>
      </c>
      <c r="AZ181" s="26" t="str">
        <f>+IF(VLOOKUP($B181,'Lista Puestos Valorados'!$B$11:$BK$510,MATCH('Auxiliar General'!AT$4,'Lista Puestos Valorados'!$B$10:$BK$10,0),0)="","No relevante",VLOOKUP($B181,'Lista Puestos Valorados'!$B$11:$BK$510,MATCH('Auxiliar General'!AT$4,'Lista Puestos Valorados'!$B$10:$BK$10,0),0))</f>
        <v>No relevante</v>
      </c>
      <c r="BA181" s="26">
        <f>+HLOOKUP(AZ181,Sistema_Puntos!$Q$5:$Y$43,'Auxiliar General'!AV$5,FALSE)</f>
        <v>0</v>
      </c>
      <c r="BB181" s="26" t="str">
        <f>+IF(VLOOKUP($B181,'Lista Puestos Valorados'!$B$11:$BK$510,MATCH('Auxiliar General'!AV$4,'Lista Puestos Valorados'!$B$10:$BK$10,0),0)="","No relevante",VLOOKUP($B181,'Lista Puestos Valorados'!$B$11:$BK$510,MATCH('Auxiliar General'!AV$4,'Lista Puestos Valorados'!$B$10:$BK$10,0),0))</f>
        <v>No relevante</v>
      </c>
      <c r="BC181" s="26">
        <f>+HLOOKUP(BB181,Sistema_Puntos!$Q$5:$Y$43,'Auxiliar General'!AX$5,FALSE)</f>
        <v>0</v>
      </c>
      <c r="BD181" s="26" t="str">
        <f>+IF(VLOOKUP($B181,'Lista Puestos Valorados'!$B$11:$BK$510,MATCH('Auxiliar General'!AX$4,'Lista Puestos Valorados'!$B$10:$BK$10,0),0)="","No relevante",VLOOKUP($B181,'Lista Puestos Valorados'!$B$11:$BK$510,MATCH('Auxiliar General'!AX$4,'Lista Puestos Valorados'!$B$10:$BK$10,0),0))</f>
        <v>No relevante</v>
      </c>
      <c r="BE181" s="26">
        <f>+HLOOKUP(BD181,Sistema_Puntos!$Q$5:$Y$43,'Auxiliar General'!AZ$5,FALSE)</f>
        <v>0</v>
      </c>
      <c r="BF181" s="26" t="str">
        <f>+IF(VLOOKUP($B181,'Lista Puestos Valorados'!$B$11:$BK$510,MATCH('Auxiliar General'!AZ$4,'Lista Puestos Valorados'!$B$10:$BK$10,0),0)="","No relevante",VLOOKUP($B181,'Lista Puestos Valorados'!$B$11:$BK$510,MATCH('Auxiliar General'!AZ$4,'Lista Puestos Valorados'!$B$10:$BK$10,0),0))</f>
        <v>No relevante</v>
      </c>
      <c r="BG181" s="26">
        <f>+HLOOKUP(BF181,Sistema_Puntos!$Q$5:$Y$43,'Auxiliar General'!BB$5,FALSE)</f>
        <v>0</v>
      </c>
      <c r="BH181" s="26" t="str">
        <f>+IF(VLOOKUP($B181,'Lista Puestos Valorados'!$B$11:$BK$510,MATCH('Auxiliar General'!BB$4,'Lista Puestos Valorados'!$B$10:$BK$10,0),0)="","No relevante",VLOOKUP($B181,'Lista Puestos Valorados'!$B$11:$BK$510,MATCH('Auxiliar General'!BB$4,'Lista Puestos Valorados'!$B$10:$BK$10,0),0))</f>
        <v>No relevante</v>
      </c>
      <c r="BI181" s="26">
        <f>+HLOOKUP(BH181,Sistema_Puntos!$Q$5:$Y$43,'Auxiliar General'!BD$5,FALSE)</f>
        <v>0</v>
      </c>
      <c r="BJ181" s="26" t="str">
        <f>+IF(VLOOKUP($B181,'Lista Puestos Valorados'!$B$11:$BK$510,MATCH('Auxiliar General'!BD$4,'Lista Puestos Valorados'!$B$10:$BK$10,0),0)="","No relevante",VLOOKUP($B181,'Lista Puestos Valorados'!$B$11:$BK$510,MATCH('Auxiliar General'!BD$4,'Lista Puestos Valorados'!$B$10:$BK$10,0),0))</f>
        <v>No relevante</v>
      </c>
      <c r="BK181" s="26">
        <f>+HLOOKUP(BJ181,Sistema_Puntos!$Q$5:$Y$43,'Auxiliar General'!BF$5,FALSE)</f>
        <v>0</v>
      </c>
      <c r="BL181" s="26" t="str">
        <f>+IF(VLOOKUP($B181,'Lista Puestos Valorados'!$B$11:$BK$510,MATCH('Auxiliar General'!BF$4,'Lista Puestos Valorados'!$B$10:$BK$10,0),0)="","No relevante",VLOOKUP($B181,'Lista Puestos Valorados'!$B$11:$BK$510,MATCH('Auxiliar General'!BF$4,'Lista Puestos Valorados'!$B$10:$BK$10,0),0))</f>
        <v>No relevante</v>
      </c>
      <c r="BM181" s="26">
        <f>+HLOOKUP(BL181,Sistema_Puntos!$Q$5:$Y$43,'Auxiliar General'!BH$5,FALSE)</f>
        <v>0</v>
      </c>
      <c r="BN181" s="26" t="str">
        <f>+IF(VLOOKUP($B181,'Lista Puestos Valorados'!$B$11:$BK$510,MATCH('Auxiliar General'!BH$4,'Lista Puestos Valorados'!$B$10:$BK$10,0),0)="","No relevante",VLOOKUP($B181,'Lista Puestos Valorados'!$B$11:$BK$510,MATCH('Auxiliar General'!BH$4,'Lista Puestos Valorados'!$B$10:$BK$10,0),0))</f>
        <v>No relevante</v>
      </c>
      <c r="BO181" s="26">
        <f>+HLOOKUP(BN181,Sistema_Puntos!$Q$5:$Y$43,'Auxiliar General'!BJ$5,FALSE)</f>
        <v>0</v>
      </c>
      <c r="BP181" s="26" t="str">
        <f>+IF(VLOOKUP($B181,'Lista Puestos Valorados'!$B$11:$BK$510,MATCH('Auxiliar General'!BJ$4,'Lista Puestos Valorados'!$B$10:$BK$10,0),0)="","No relevante",VLOOKUP($B181,'Lista Puestos Valorados'!$B$11:$BK$510,MATCH('Auxiliar General'!BJ$4,'Lista Puestos Valorados'!$B$10:$BK$10,0),0))</f>
        <v>No relevante</v>
      </c>
      <c r="BQ181" s="26">
        <f>+HLOOKUP(BP181,Sistema_Puntos!$Q$5:$Y$43,'Auxiliar General'!BL$5,FALSE)</f>
        <v>0</v>
      </c>
      <c r="BR181" s="26" t="str">
        <f>+IF(VLOOKUP($B181,'Lista Puestos Valorados'!$B$11:$BK$510,MATCH('Auxiliar General'!BL$4,'Lista Puestos Valorados'!$B$10:$BK$10,0),0)="","No relevante",VLOOKUP($B181,'Lista Puestos Valorados'!$B$11:$BK$510,MATCH('Auxiliar General'!BL$4,'Lista Puestos Valorados'!$B$10:$BK$10,0),0))</f>
        <v>No relevante</v>
      </c>
      <c r="BS181" s="26">
        <f>+HLOOKUP(BR181,Sistema_Puntos!$Q$5:$Y$43,'Auxiliar General'!BN$5,FALSE)</f>
        <v>0</v>
      </c>
      <c r="BT181" s="26" t="str">
        <f>+IF(VLOOKUP($B181,'Lista Puestos Valorados'!$B$11:$BK$510,MATCH('Auxiliar General'!BN$4,'Lista Puestos Valorados'!$B$10:$BK$10,0),0)="","No relevante",VLOOKUP($B181,'Lista Puestos Valorados'!$B$11:$BK$510,MATCH('Auxiliar General'!BN$4,'Lista Puestos Valorados'!$B$10:$BK$10,0),0))</f>
        <v>No relevante</v>
      </c>
      <c r="BU181" s="26">
        <f>+HLOOKUP(BT181,Sistema_Puntos!$Q$5:$Y$43,'Auxiliar General'!BP$5,FALSE)</f>
        <v>0</v>
      </c>
      <c r="BV181" s="26" t="str">
        <f>+IF(VLOOKUP($B181,'Lista Puestos Valorados'!$B$11:$BK$510,MATCH('Auxiliar General'!BP$4,'Lista Puestos Valorados'!$B$10:$BK$10,0),0)="","No relevante",VLOOKUP($B181,'Lista Puestos Valorados'!$B$11:$BK$510,MATCH('Auxiliar General'!BP$4,'Lista Puestos Valorados'!$B$10:$BK$10,0),0))</f>
        <v>No relevante</v>
      </c>
      <c r="BW181" s="26">
        <f>+HLOOKUP(BV181,Sistema_Puntos!$Q$5:$Y$43,'Auxiliar General'!BR$5,FALSE)</f>
        <v>0</v>
      </c>
      <c r="BX181" s="26" t="str">
        <f>+IF(VLOOKUP($B181,'Lista Puestos Valorados'!$B$11:$BK$510,MATCH('Auxiliar General'!BR$4,'Lista Puestos Valorados'!$B$10:$BK$10,0),0)="","No relevante",VLOOKUP($B181,'Lista Puestos Valorados'!$B$11:$BK$510,MATCH('Auxiliar General'!BR$4,'Lista Puestos Valorados'!$B$10:$BK$10,0),0))</f>
        <v>No relevante</v>
      </c>
      <c r="BY181" s="26">
        <f>+HLOOKUP(BX181,Sistema_Puntos!$Q$5:$Y$43,'Auxiliar General'!BT$5,FALSE)</f>
        <v>0</v>
      </c>
      <c r="BZ181" s="26" t="str">
        <f>+IF(VLOOKUP($B181,'Lista Puestos Valorados'!$B$11:$BK$510,MATCH('Auxiliar General'!BT$4,'Lista Puestos Valorados'!$B$10:$BK$10,0),0)="","No relevante",VLOOKUP($B181,'Lista Puestos Valorados'!$B$11:$BK$510,MATCH('Auxiliar General'!BT$4,'Lista Puestos Valorados'!$B$10:$BK$10,0),0))</f>
        <v>No relevante</v>
      </c>
      <c r="CA181" s="26">
        <f>+HLOOKUP(BZ181,Sistema_Puntos!$Q$5:$Y$43,'Auxiliar General'!BV$5,FALSE)</f>
        <v>0</v>
      </c>
      <c r="CB181" s="26" t="str">
        <f>+IF(VLOOKUP($B181,'Lista Puestos Valorados'!$B$11:$BK$510,MATCH('Auxiliar General'!BV$4,'Lista Puestos Valorados'!$B$10:$BK$10,0),0)="","No relevante",VLOOKUP($B181,'Lista Puestos Valorados'!$B$11:$BK$510,MATCH('Auxiliar General'!BV$4,'Lista Puestos Valorados'!$B$10:$BK$10,0),0))</f>
        <v>No relevante</v>
      </c>
      <c r="CC181" s="26">
        <f>+HLOOKUP(CB181,Sistema_Puntos!$Q$5:$Y$43,'Auxiliar General'!BX$5,FALSE)</f>
        <v>0</v>
      </c>
      <c r="CD181" s="26" t="str">
        <f>+IF(VLOOKUP($B181,'Lista Puestos Valorados'!$B$11:$BK$510,MATCH('Auxiliar General'!BX$4,'Lista Puestos Valorados'!$B$10:$BK$10,0),0)="","No relevante",VLOOKUP($B181,'Lista Puestos Valorados'!$B$11:$BK$510,MATCH('Auxiliar General'!BX$4,'Lista Puestos Valorados'!$B$10:$BK$10,0),0))</f>
        <v>No relevante</v>
      </c>
      <c r="CE181" s="26">
        <f>+HLOOKUP(CD181,Sistema_Puntos!$Q$5:$Y$43,'Auxiliar General'!BZ$5,FALSE)</f>
        <v>0</v>
      </c>
      <c r="CF181" s="26" t="str">
        <f>+IF(VLOOKUP($B181,'Lista Puestos Valorados'!$B$11:$BK$510,MATCH('Auxiliar General'!BZ$4,'Lista Puestos Valorados'!$B$10:$BK$10,0),0)="","No relevante",VLOOKUP($B181,'Lista Puestos Valorados'!$B$11:$BK$510,MATCH('Auxiliar General'!BZ$4,'Lista Puestos Valorados'!$B$10:$BK$10,0),0))</f>
        <v>No relevante</v>
      </c>
      <c r="CG181" s="26">
        <f>+HLOOKUP(CF181,Sistema_Puntos!$Q$5:$Y$43,'Auxiliar General'!CB$5,FALSE)</f>
        <v>0</v>
      </c>
      <c r="CH181" s="29"/>
      <c r="CI181" s="29"/>
    </row>
    <row r="182" spans="2:87" ht="17.55" customHeight="1">
      <c r="B182" s="26">
        <f>+'Listado de Puestos'!B182</f>
        <v>172</v>
      </c>
      <c r="C182" s="26" t="str">
        <f>+IF('Lista Puestos Valorados'!C182="","",'Lista Puestos Valorados'!C182)</f>
        <v/>
      </c>
      <c r="D182" s="26" t="str">
        <f>+IF('Lista Puestos Valorados'!D182="","",'Lista Puestos Valorados'!D182)</f>
        <v/>
      </c>
      <c r="E182" s="26" t="str">
        <f>+IF('Lista Puestos Valorados'!E182="","",'Lista Puestos Valorados'!E182)</f>
        <v/>
      </c>
      <c r="F182" s="26" t="str">
        <f>+IF('Lista Puestos Valorados'!F182="","",'Lista Puestos Valorados'!F182)</f>
        <v/>
      </c>
      <c r="G182" s="26" t="str">
        <f>+IF('Lista Puestos Valorados'!G182="","",'Lista Puestos Valorados'!G182)</f>
        <v/>
      </c>
      <c r="H182" s="26" t="str">
        <f>+IF('Lista Puestos Valorados'!H182="","",'Lista Puestos Valorados'!H182)</f>
        <v/>
      </c>
      <c r="I182" s="26" t="str">
        <f>+IF('Lista Puestos Valorados'!I182="","",'Lista Puestos Valorados'!I182)</f>
        <v/>
      </c>
      <c r="J182" s="118" t="e">
        <f t="array" ref="J182">+IF(L182="","",_xlfn.IFS(L182&lt;='Cortes de Agrupacion'!$F$15,'Cortes de Agrupacion'!$E$15,'Resultados General'!L182&lt;='Cortes de Agrupacion'!$F$14,'Cortes de Agrupacion'!$E$14,'Resultados General'!L182&lt;='Cortes de Agrupacion'!$F$13,'Cortes de Agrupacion'!$E$13,L182&lt;='Cortes de Agrupacion'!$F$12,'Cortes de Agrupacion'!$E$12,'Resultados General'!L182&lt;='Cortes de Agrupacion'!$F$11,'Cortes de Agrupacion'!$E$11,'Resultados General'!L182&lt;='Cortes de Agrupacion'!$F$10,'Cortes de Agrupacion'!$E$10,'Resultados General'!L182&lt;='Cortes de Agrupacion'!$F$9,'Cortes de Agrupacion'!$E$9,'Resultados General'!L182&lt;='Cortes de Agrupacion'!$F$8,'Cortes de Agrupacion'!$E$8,'Resultados General'!L182&lt;='Cortes de Agrupacion'!$F$7,'Cortes de Agrupacion'!$E$7,'Resultados General'!L182&lt;='Cortes de Agrupacion'!$F$6,'Cortes de Agrupacion'!$E$6))</f>
        <v>#VALUE!</v>
      </c>
      <c r="K182" s="118" t="str">
        <f t="shared" si="4"/>
        <v/>
      </c>
      <c r="L182" s="124" t="e">
        <f>#VALUE!</f>
        <v>#VALUE!</v>
      </c>
      <c r="M182" s="26" t="e">
        <f ca="1">+_xlfn.IFNA(VLOOKUP(C182,'Distribución de puestos'!$B$8:$I$507,8,0),"")</f>
        <v>#NAME?</v>
      </c>
      <c r="N182" s="26" t="str">
        <f>+IF(VLOOKUP($B182,'Lista Puestos Valorados'!$B$11:$BK$510,MATCH('Auxiliar General'!H$4,'Lista Puestos Valorados'!$B$10:$BK$10,0),0)="","No relevante",VLOOKUP($B182,'Lista Puestos Valorados'!$B$11:$BK$510,MATCH('Auxiliar General'!H$4,'Lista Puestos Valorados'!$B$10:$BK$10,0),0))</f>
        <v>No relevante</v>
      </c>
      <c r="O182" s="26">
        <f>+HLOOKUP(N182,Sistema_Puntos!$Q$5:$Y$43,'Auxiliar General'!J$5,FALSE)</f>
        <v>0</v>
      </c>
      <c r="P182" s="26" t="str">
        <f>+IF(VLOOKUP($B182,'Lista Puestos Valorados'!$B$11:$BK$510,MATCH('Auxiliar General'!J$4,'Lista Puestos Valorados'!$B$10:$BK$10,0),0)="","No relevante",VLOOKUP($B182,'Lista Puestos Valorados'!$B$11:$BK$510,MATCH('Auxiliar General'!J$4,'Lista Puestos Valorados'!$B$10:$BK$10,0),0))</f>
        <v>No relevante</v>
      </c>
      <c r="Q182" s="26">
        <f>+HLOOKUP(P182,Sistema_Puntos!$Q$5:$Y$43,'Auxiliar General'!L$5,FALSE)</f>
        <v>0</v>
      </c>
      <c r="R182" s="26" t="str">
        <f>+IF(VLOOKUP($B182,'Lista Puestos Valorados'!$B$11:$BK$510,MATCH('Auxiliar General'!L$4,'Lista Puestos Valorados'!$B$10:$BK$10,0),0)="","No relevante",VLOOKUP($B182,'Lista Puestos Valorados'!$B$11:$BK$510,MATCH('Auxiliar General'!L$4,'Lista Puestos Valorados'!$B$10:$BK$10,0),0))</f>
        <v>No relevante</v>
      </c>
      <c r="S182" s="26">
        <f>+HLOOKUP(R182,Sistema_Puntos!$Q$5:$Y$43,'Auxiliar General'!N$5,FALSE)</f>
        <v>0</v>
      </c>
      <c r="T182" s="26" t="str">
        <f>+IF(VLOOKUP($B182,'Lista Puestos Valorados'!$B$11:$BK$510,MATCH('Auxiliar General'!N$4,'Lista Puestos Valorados'!$B$10:$BK$10,0),0)="","No relevante",VLOOKUP($B182,'Lista Puestos Valorados'!$B$11:$BK$510,MATCH('Auxiliar General'!N$4,'Lista Puestos Valorados'!$B$10:$BK$10,0),0))</f>
        <v>No relevante</v>
      </c>
      <c r="U182" s="26">
        <f>+HLOOKUP(T182,Sistema_Puntos!$Q$5:$Y$43,'Auxiliar General'!P$5,FALSE)</f>
        <v>0</v>
      </c>
      <c r="V182" s="26" t="str">
        <f>+IF(VLOOKUP($B182,'Lista Puestos Valorados'!$B$11:$BK$510,MATCH('Auxiliar General'!P$4,'Lista Puestos Valorados'!$B$10:$BK$10,0),0)="","No relevante",VLOOKUP($B182,'Lista Puestos Valorados'!$B$11:$BK$510,MATCH('Auxiliar General'!P$4,'Lista Puestos Valorados'!$B$10:$BK$10,0),0))</f>
        <v>No relevante</v>
      </c>
      <c r="W182" s="26">
        <f>+HLOOKUP(V182,Sistema_Puntos!$Q$5:$Y$43,'Auxiliar General'!R$5,FALSE)</f>
        <v>0</v>
      </c>
      <c r="X182" s="26" t="str">
        <f>+IF(VLOOKUP($B182,'Lista Puestos Valorados'!$B$11:$BK$510,MATCH('Auxiliar General'!R$4,'Lista Puestos Valorados'!$B$10:$BK$10,0),0)="","No relevante",VLOOKUP($B182,'Lista Puestos Valorados'!$B$11:$BK$510,MATCH('Auxiliar General'!R$4,'Lista Puestos Valorados'!$B$10:$BK$10,0),0))</f>
        <v>No relevante</v>
      </c>
      <c r="Y182" s="26">
        <f>+HLOOKUP(X182,Sistema_Puntos!$Q$5:$Y$43,'Auxiliar General'!T$5,FALSE)</f>
        <v>0</v>
      </c>
      <c r="Z182" s="26" t="str">
        <f>+IF(VLOOKUP($B182,'Lista Puestos Valorados'!$B$11:$BK$510,MATCH('Auxiliar General'!T$4,'Lista Puestos Valorados'!$B$10:$BK$10,0),0)="","No relevante",VLOOKUP($B182,'Lista Puestos Valorados'!$B$11:$BK$510,MATCH('Auxiliar General'!T$4,'Lista Puestos Valorados'!$B$10:$BK$10,0),0))</f>
        <v>No relevante</v>
      </c>
      <c r="AA182" s="26">
        <f>+HLOOKUP(Z182,Sistema_Puntos!$Q$5:$Y$43,'Auxiliar General'!V$5,FALSE)</f>
        <v>0</v>
      </c>
      <c r="AB182" s="26" t="str">
        <f>+IF(VLOOKUP($B182,'Lista Puestos Valorados'!$B$11:$BK$510,MATCH('Auxiliar General'!V$4,'Lista Puestos Valorados'!$B$10:$BK$10,0),0)="","No relevante",VLOOKUP($B182,'Lista Puestos Valorados'!$B$11:$BK$510,MATCH('Auxiliar General'!V$4,'Lista Puestos Valorados'!$B$10:$BK$10,0),0))</f>
        <v>No relevante</v>
      </c>
      <c r="AC182" s="26">
        <f>+HLOOKUP(AB182,Sistema_Puntos!$Q$5:$Y$43,'Auxiliar General'!X$5,FALSE)</f>
        <v>0</v>
      </c>
      <c r="AD182" s="26" t="str">
        <f>+IF(VLOOKUP($B182,'Lista Puestos Valorados'!$B$11:$BK$510,MATCH('Auxiliar General'!X$4,'Lista Puestos Valorados'!$B$10:$BK$10,0),0)="","No relevante",VLOOKUP($B182,'Lista Puestos Valorados'!$B$11:$BK$510,MATCH('Auxiliar General'!X$4,'Lista Puestos Valorados'!$B$10:$BK$10,0),0))</f>
        <v>No relevante</v>
      </c>
      <c r="AE182" s="26">
        <f>+HLOOKUP(AD182,Sistema_Puntos!$Q$5:$Y$43,'Auxiliar General'!Z$5,FALSE)</f>
        <v>0</v>
      </c>
      <c r="AF182" s="26" t="str">
        <f>+IF(VLOOKUP($B182,'Lista Puestos Valorados'!$B$11:$BK$510,MATCH('Auxiliar General'!Z$4,'Lista Puestos Valorados'!$B$10:$BK$10,0),0)="","No relevante",VLOOKUP($B182,'Lista Puestos Valorados'!$B$11:$BK$510,MATCH('Auxiliar General'!Z$4,'Lista Puestos Valorados'!$B$10:$BK$10,0),0))</f>
        <v>No relevante</v>
      </c>
      <c r="AG182" s="26">
        <f>+HLOOKUP(AF182,Sistema_Puntos!$Q$5:$Y$43,'Auxiliar General'!AB$5,FALSE)</f>
        <v>0</v>
      </c>
      <c r="AH182" s="26" t="str">
        <f>+IF(VLOOKUP($B182,'Lista Puestos Valorados'!$B$11:$BK$510,MATCH('Auxiliar General'!AB$4,'Lista Puestos Valorados'!$B$10:$BK$10,0),0)="","No relevante",VLOOKUP($B182,'Lista Puestos Valorados'!$B$11:$BK$510,MATCH('Auxiliar General'!AB$4,'Lista Puestos Valorados'!$B$10:$BK$10,0),0))</f>
        <v>No relevante</v>
      </c>
      <c r="AI182" s="26">
        <f>+HLOOKUP(AH182,Sistema_Puntos!$Q$5:$Y$43,'Auxiliar General'!AD$5,FALSE)</f>
        <v>0</v>
      </c>
      <c r="AJ182" s="26" t="str">
        <f>+IF(VLOOKUP($B182,'Lista Puestos Valorados'!$B$11:$BK$510,MATCH('Auxiliar General'!AD$4,'Lista Puestos Valorados'!$B$10:$BK$10,0),0)="","No relevante",VLOOKUP($B182,'Lista Puestos Valorados'!$B$11:$BK$510,MATCH('Auxiliar General'!AD$4,'Lista Puestos Valorados'!$B$10:$BK$10,0),0))</f>
        <v>No relevante</v>
      </c>
      <c r="AK182" s="26">
        <f>+HLOOKUP(AJ182,Sistema_Puntos!$Q$5:$Y$43,'Auxiliar General'!AF$5,FALSE)</f>
        <v>0</v>
      </c>
      <c r="AL182" s="26" t="str">
        <f>+IF(VLOOKUP($B182,'Lista Puestos Valorados'!$B$11:$BK$510,MATCH('Auxiliar General'!AF$4,'Lista Puestos Valorados'!$B$10:$BK$10,0),0)="","No relevante",VLOOKUP($B182,'Lista Puestos Valorados'!$B$11:$BK$510,MATCH('Auxiliar General'!AF$4,'Lista Puestos Valorados'!$B$10:$BK$10,0),0))</f>
        <v>No relevante</v>
      </c>
      <c r="AM182" s="26">
        <f>+HLOOKUP(AL182,Sistema_Puntos!$Q$5:$Y$43,'Auxiliar General'!AH$5,FALSE)</f>
        <v>0</v>
      </c>
      <c r="AN182" s="26" t="str">
        <f>+IF(VLOOKUP($B182,'Lista Puestos Valorados'!$B$11:$BK$510,MATCH('Auxiliar General'!AH$4,'Lista Puestos Valorados'!$B$10:$BK$10,0),0)="","No relevante",VLOOKUP($B182,'Lista Puestos Valorados'!$B$11:$BK$510,MATCH('Auxiliar General'!AH$4,'Lista Puestos Valorados'!$B$10:$BK$10,0),0))</f>
        <v>No relevante</v>
      </c>
      <c r="AO182" s="26">
        <f>+HLOOKUP(AN182,Sistema_Puntos!$Q$5:$Y$43,'Auxiliar General'!AJ$5,FALSE)</f>
        <v>0</v>
      </c>
      <c r="AP182" s="26" t="str">
        <f>+IF(VLOOKUP($B182,'Lista Puestos Valorados'!$B$11:$BK$510,MATCH('Auxiliar General'!AJ$4,'Lista Puestos Valorados'!$B$10:$BK$10,0),0)="","No relevante",VLOOKUP($B182,'Lista Puestos Valorados'!$B$11:$BK$510,MATCH('Auxiliar General'!AJ$4,'Lista Puestos Valorados'!$B$10:$BK$10,0),0))</f>
        <v>No relevante</v>
      </c>
      <c r="AQ182" s="26">
        <f>+HLOOKUP(AP182,Sistema_Puntos!$Q$5:$Y$43,'Auxiliar General'!AL$5,FALSE)</f>
        <v>0</v>
      </c>
      <c r="AR182" s="26" t="str">
        <f>+IF(VLOOKUP($B182,'Lista Puestos Valorados'!$B$11:$BK$510,MATCH('Auxiliar General'!AL$4,'Lista Puestos Valorados'!$B$10:$BK$10,0),0)="","No relevante",VLOOKUP($B182,'Lista Puestos Valorados'!$B$11:$BK$510,MATCH('Auxiliar General'!AL$4,'Lista Puestos Valorados'!$B$10:$BK$10,0),0))</f>
        <v>No relevante</v>
      </c>
      <c r="AS182" s="26">
        <f>+HLOOKUP(AR182,Sistema_Puntos!$Q$5:$Y$43,'Auxiliar General'!AN$5,FALSE)</f>
        <v>0</v>
      </c>
      <c r="AT182" s="26" t="str">
        <f>+IF(VLOOKUP($B182,'Lista Puestos Valorados'!$B$11:$BK$510,MATCH('Auxiliar General'!AN$4,'Lista Puestos Valorados'!$B$10:$BK$10,0),0)="","No relevante",VLOOKUP($B182,'Lista Puestos Valorados'!$B$11:$BK$510,MATCH('Auxiliar General'!AN$4,'Lista Puestos Valorados'!$B$10:$BK$10,0),0))</f>
        <v>No relevante</v>
      </c>
      <c r="AU182" s="26">
        <f>+HLOOKUP(AT182,Sistema_Puntos!$Q$5:$Y$43,'Auxiliar General'!AP$5,FALSE)</f>
        <v>0</v>
      </c>
      <c r="AV182" s="26" t="str">
        <f>+IF(VLOOKUP($B182,'Lista Puestos Valorados'!$B$11:$BK$510,MATCH('Auxiliar General'!AP$4,'Lista Puestos Valorados'!$B$10:$BK$10,0),0)="","No relevante",VLOOKUP($B182,'Lista Puestos Valorados'!$B$11:$BK$510,MATCH('Auxiliar General'!AP$4,'Lista Puestos Valorados'!$B$10:$BK$10,0),0))</f>
        <v>No relevante</v>
      </c>
      <c r="AW182" s="26">
        <f>+HLOOKUP(AV182,Sistema_Puntos!$Q$5:$Y$43,'Auxiliar General'!AR$5,FALSE)</f>
        <v>0</v>
      </c>
      <c r="AX182" s="26" t="str">
        <f>+IF(VLOOKUP($B182,'Lista Puestos Valorados'!$B$11:$BK$510,MATCH('Auxiliar General'!AR$4,'Lista Puestos Valorados'!$B$10:$BK$10,0),0)="","No relevante",VLOOKUP($B182,'Lista Puestos Valorados'!$B$11:$BK$510,MATCH('Auxiliar General'!AR$4,'Lista Puestos Valorados'!$B$10:$BK$10,0),0))</f>
        <v>No relevante</v>
      </c>
      <c r="AY182" s="26">
        <f>+HLOOKUP(AX182,Sistema_Puntos!$Q$5:$Y$43,'Auxiliar General'!AT$5,FALSE)</f>
        <v>0</v>
      </c>
      <c r="AZ182" s="26" t="str">
        <f>+IF(VLOOKUP($B182,'Lista Puestos Valorados'!$B$11:$BK$510,MATCH('Auxiliar General'!AT$4,'Lista Puestos Valorados'!$B$10:$BK$10,0),0)="","No relevante",VLOOKUP($B182,'Lista Puestos Valorados'!$B$11:$BK$510,MATCH('Auxiliar General'!AT$4,'Lista Puestos Valorados'!$B$10:$BK$10,0),0))</f>
        <v>No relevante</v>
      </c>
      <c r="BA182" s="26">
        <f>+HLOOKUP(AZ182,Sistema_Puntos!$Q$5:$Y$43,'Auxiliar General'!AV$5,FALSE)</f>
        <v>0</v>
      </c>
      <c r="BB182" s="26" t="str">
        <f>+IF(VLOOKUP($B182,'Lista Puestos Valorados'!$B$11:$BK$510,MATCH('Auxiliar General'!AV$4,'Lista Puestos Valorados'!$B$10:$BK$10,0),0)="","No relevante",VLOOKUP($B182,'Lista Puestos Valorados'!$B$11:$BK$510,MATCH('Auxiliar General'!AV$4,'Lista Puestos Valorados'!$B$10:$BK$10,0),0))</f>
        <v>No relevante</v>
      </c>
      <c r="BC182" s="26">
        <f>+HLOOKUP(BB182,Sistema_Puntos!$Q$5:$Y$43,'Auxiliar General'!AX$5,FALSE)</f>
        <v>0</v>
      </c>
      <c r="BD182" s="26" t="str">
        <f>+IF(VLOOKUP($B182,'Lista Puestos Valorados'!$B$11:$BK$510,MATCH('Auxiliar General'!AX$4,'Lista Puestos Valorados'!$B$10:$BK$10,0),0)="","No relevante",VLOOKUP($B182,'Lista Puestos Valorados'!$B$11:$BK$510,MATCH('Auxiliar General'!AX$4,'Lista Puestos Valorados'!$B$10:$BK$10,0),0))</f>
        <v>No relevante</v>
      </c>
      <c r="BE182" s="26">
        <f>+HLOOKUP(BD182,Sistema_Puntos!$Q$5:$Y$43,'Auxiliar General'!AZ$5,FALSE)</f>
        <v>0</v>
      </c>
      <c r="BF182" s="26" t="str">
        <f>+IF(VLOOKUP($B182,'Lista Puestos Valorados'!$B$11:$BK$510,MATCH('Auxiliar General'!AZ$4,'Lista Puestos Valorados'!$B$10:$BK$10,0),0)="","No relevante",VLOOKUP($B182,'Lista Puestos Valorados'!$B$11:$BK$510,MATCH('Auxiliar General'!AZ$4,'Lista Puestos Valorados'!$B$10:$BK$10,0),0))</f>
        <v>No relevante</v>
      </c>
      <c r="BG182" s="26">
        <f>+HLOOKUP(BF182,Sistema_Puntos!$Q$5:$Y$43,'Auxiliar General'!BB$5,FALSE)</f>
        <v>0</v>
      </c>
      <c r="BH182" s="26" t="str">
        <f>+IF(VLOOKUP($B182,'Lista Puestos Valorados'!$B$11:$BK$510,MATCH('Auxiliar General'!BB$4,'Lista Puestos Valorados'!$B$10:$BK$10,0),0)="","No relevante",VLOOKUP($B182,'Lista Puestos Valorados'!$B$11:$BK$510,MATCH('Auxiliar General'!BB$4,'Lista Puestos Valorados'!$B$10:$BK$10,0),0))</f>
        <v>No relevante</v>
      </c>
      <c r="BI182" s="26">
        <f>+HLOOKUP(BH182,Sistema_Puntos!$Q$5:$Y$43,'Auxiliar General'!BD$5,FALSE)</f>
        <v>0</v>
      </c>
      <c r="BJ182" s="26" t="str">
        <f>+IF(VLOOKUP($B182,'Lista Puestos Valorados'!$B$11:$BK$510,MATCH('Auxiliar General'!BD$4,'Lista Puestos Valorados'!$B$10:$BK$10,0),0)="","No relevante",VLOOKUP($B182,'Lista Puestos Valorados'!$B$11:$BK$510,MATCH('Auxiliar General'!BD$4,'Lista Puestos Valorados'!$B$10:$BK$10,0),0))</f>
        <v>No relevante</v>
      </c>
      <c r="BK182" s="26">
        <f>+HLOOKUP(BJ182,Sistema_Puntos!$Q$5:$Y$43,'Auxiliar General'!BF$5,FALSE)</f>
        <v>0</v>
      </c>
      <c r="BL182" s="26" t="str">
        <f>+IF(VLOOKUP($B182,'Lista Puestos Valorados'!$B$11:$BK$510,MATCH('Auxiliar General'!BF$4,'Lista Puestos Valorados'!$B$10:$BK$10,0),0)="","No relevante",VLOOKUP($B182,'Lista Puestos Valorados'!$B$11:$BK$510,MATCH('Auxiliar General'!BF$4,'Lista Puestos Valorados'!$B$10:$BK$10,0),0))</f>
        <v>No relevante</v>
      </c>
      <c r="BM182" s="26">
        <f>+HLOOKUP(BL182,Sistema_Puntos!$Q$5:$Y$43,'Auxiliar General'!BH$5,FALSE)</f>
        <v>0</v>
      </c>
      <c r="BN182" s="26" t="str">
        <f>+IF(VLOOKUP($B182,'Lista Puestos Valorados'!$B$11:$BK$510,MATCH('Auxiliar General'!BH$4,'Lista Puestos Valorados'!$B$10:$BK$10,0),0)="","No relevante",VLOOKUP($B182,'Lista Puestos Valorados'!$B$11:$BK$510,MATCH('Auxiliar General'!BH$4,'Lista Puestos Valorados'!$B$10:$BK$10,0),0))</f>
        <v>No relevante</v>
      </c>
      <c r="BO182" s="26">
        <f>+HLOOKUP(BN182,Sistema_Puntos!$Q$5:$Y$43,'Auxiliar General'!BJ$5,FALSE)</f>
        <v>0</v>
      </c>
      <c r="BP182" s="26" t="str">
        <f>+IF(VLOOKUP($B182,'Lista Puestos Valorados'!$B$11:$BK$510,MATCH('Auxiliar General'!BJ$4,'Lista Puestos Valorados'!$B$10:$BK$10,0),0)="","No relevante",VLOOKUP($B182,'Lista Puestos Valorados'!$B$11:$BK$510,MATCH('Auxiliar General'!BJ$4,'Lista Puestos Valorados'!$B$10:$BK$10,0),0))</f>
        <v>No relevante</v>
      </c>
      <c r="BQ182" s="26">
        <f>+HLOOKUP(BP182,Sistema_Puntos!$Q$5:$Y$43,'Auxiliar General'!BL$5,FALSE)</f>
        <v>0</v>
      </c>
      <c r="BR182" s="26" t="str">
        <f>+IF(VLOOKUP($B182,'Lista Puestos Valorados'!$B$11:$BK$510,MATCH('Auxiliar General'!BL$4,'Lista Puestos Valorados'!$B$10:$BK$10,0),0)="","No relevante",VLOOKUP($B182,'Lista Puestos Valorados'!$B$11:$BK$510,MATCH('Auxiliar General'!BL$4,'Lista Puestos Valorados'!$B$10:$BK$10,0),0))</f>
        <v>No relevante</v>
      </c>
      <c r="BS182" s="26">
        <f>+HLOOKUP(BR182,Sistema_Puntos!$Q$5:$Y$43,'Auxiliar General'!BN$5,FALSE)</f>
        <v>0</v>
      </c>
      <c r="BT182" s="26" t="str">
        <f>+IF(VLOOKUP($B182,'Lista Puestos Valorados'!$B$11:$BK$510,MATCH('Auxiliar General'!BN$4,'Lista Puestos Valorados'!$B$10:$BK$10,0),0)="","No relevante",VLOOKUP($B182,'Lista Puestos Valorados'!$B$11:$BK$510,MATCH('Auxiliar General'!BN$4,'Lista Puestos Valorados'!$B$10:$BK$10,0),0))</f>
        <v>No relevante</v>
      </c>
      <c r="BU182" s="26">
        <f>+HLOOKUP(BT182,Sistema_Puntos!$Q$5:$Y$43,'Auxiliar General'!BP$5,FALSE)</f>
        <v>0</v>
      </c>
      <c r="BV182" s="26" t="str">
        <f>+IF(VLOOKUP($B182,'Lista Puestos Valorados'!$B$11:$BK$510,MATCH('Auxiliar General'!BP$4,'Lista Puestos Valorados'!$B$10:$BK$10,0),0)="","No relevante",VLOOKUP($B182,'Lista Puestos Valorados'!$B$11:$BK$510,MATCH('Auxiliar General'!BP$4,'Lista Puestos Valorados'!$B$10:$BK$10,0),0))</f>
        <v>No relevante</v>
      </c>
      <c r="BW182" s="26">
        <f>+HLOOKUP(BV182,Sistema_Puntos!$Q$5:$Y$43,'Auxiliar General'!BR$5,FALSE)</f>
        <v>0</v>
      </c>
      <c r="BX182" s="26" t="str">
        <f>+IF(VLOOKUP($B182,'Lista Puestos Valorados'!$B$11:$BK$510,MATCH('Auxiliar General'!BR$4,'Lista Puestos Valorados'!$B$10:$BK$10,0),0)="","No relevante",VLOOKUP($B182,'Lista Puestos Valorados'!$B$11:$BK$510,MATCH('Auxiliar General'!BR$4,'Lista Puestos Valorados'!$B$10:$BK$10,0),0))</f>
        <v>No relevante</v>
      </c>
      <c r="BY182" s="26">
        <f>+HLOOKUP(BX182,Sistema_Puntos!$Q$5:$Y$43,'Auxiliar General'!BT$5,FALSE)</f>
        <v>0</v>
      </c>
      <c r="BZ182" s="26" t="str">
        <f>+IF(VLOOKUP($B182,'Lista Puestos Valorados'!$B$11:$BK$510,MATCH('Auxiliar General'!BT$4,'Lista Puestos Valorados'!$B$10:$BK$10,0),0)="","No relevante",VLOOKUP($B182,'Lista Puestos Valorados'!$B$11:$BK$510,MATCH('Auxiliar General'!BT$4,'Lista Puestos Valorados'!$B$10:$BK$10,0),0))</f>
        <v>No relevante</v>
      </c>
      <c r="CA182" s="26">
        <f>+HLOOKUP(BZ182,Sistema_Puntos!$Q$5:$Y$43,'Auxiliar General'!BV$5,FALSE)</f>
        <v>0</v>
      </c>
      <c r="CB182" s="26" t="str">
        <f>+IF(VLOOKUP($B182,'Lista Puestos Valorados'!$B$11:$BK$510,MATCH('Auxiliar General'!BV$4,'Lista Puestos Valorados'!$B$10:$BK$10,0),0)="","No relevante",VLOOKUP($B182,'Lista Puestos Valorados'!$B$11:$BK$510,MATCH('Auxiliar General'!BV$4,'Lista Puestos Valorados'!$B$10:$BK$10,0),0))</f>
        <v>No relevante</v>
      </c>
      <c r="CC182" s="26">
        <f>+HLOOKUP(CB182,Sistema_Puntos!$Q$5:$Y$43,'Auxiliar General'!BX$5,FALSE)</f>
        <v>0</v>
      </c>
      <c r="CD182" s="26" t="str">
        <f>+IF(VLOOKUP($B182,'Lista Puestos Valorados'!$B$11:$BK$510,MATCH('Auxiliar General'!BX$4,'Lista Puestos Valorados'!$B$10:$BK$10,0),0)="","No relevante",VLOOKUP($B182,'Lista Puestos Valorados'!$B$11:$BK$510,MATCH('Auxiliar General'!BX$4,'Lista Puestos Valorados'!$B$10:$BK$10,0),0))</f>
        <v>No relevante</v>
      </c>
      <c r="CE182" s="26">
        <f>+HLOOKUP(CD182,Sistema_Puntos!$Q$5:$Y$43,'Auxiliar General'!BZ$5,FALSE)</f>
        <v>0</v>
      </c>
      <c r="CF182" s="26" t="str">
        <f>+IF(VLOOKUP($B182,'Lista Puestos Valorados'!$B$11:$BK$510,MATCH('Auxiliar General'!BZ$4,'Lista Puestos Valorados'!$B$10:$BK$10,0),0)="","No relevante",VLOOKUP($B182,'Lista Puestos Valorados'!$B$11:$BK$510,MATCH('Auxiliar General'!BZ$4,'Lista Puestos Valorados'!$B$10:$BK$10,0),0))</f>
        <v>No relevante</v>
      </c>
      <c r="CG182" s="26">
        <f>+HLOOKUP(CF182,Sistema_Puntos!$Q$5:$Y$43,'Auxiliar General'!CB$5,FALSE)</f>
        <v>0</v>
      </c>
      <c r="CH182" s="29"/>
      <c r="CI182" s="29"/>
    </row>
    <row r="183" spans="2:87" ht="17.55" customHeight="1">
      <c r="B183" s="26">
        <f>+'Listado de Puestos'!B183</f>
        <v>173</v>
      </c>
      <c r="C183" s="26" t="str">
        <f>+IF('Lista Puestos Valorados'!C183="","",'Lista Puestos Valorados'!C183)</f>
        <v/>
      </c>
      <c r="D183" s="26" t="str">
        <f>+IF('Lista Puestos Valorados'!D183="","",'Lista Puestos Valorados'!D183)</f>
        <v/>
      </c>
      <c r="E183" s="26" t="str">
        <f>+IF('Lista Puestos Valorados'!E183="","",'Lista Puestos Valorados'!E183)</f>
        <v/>
      </c>
      <c r="F183" s="26" t="str">
        <f>+IF('Lista Puestos Valorados'!F183="","",'Lista Puestos Valorados'!F183)</f>
        <v/>
      </c>
      <c r="G183" s="26" t="str">
        <f>+IF('Lista Puestos Valorados'!G183="","",'Lista Puestos Valorados'!G183)</f>
        <v/>
      </c>
      <c r="H183" s="26" t="str">
        <f>+IF('Lista Puestos Valorados'!H183="","",'Lista Puestos Valorados'!H183)</f>
        <v/>
      </c>
      <c r="I183" s="26" t="str">
        <f>+IF('Lista Puestos Valorados'!I183="","",'Lista Puestos Valorados'!I183)</f>
        <v/>
      </c>
      <c r="J183" s="118" t="e">
        <f t="array" ref="J183">+IF(L183="","",_xlfn.IFS(L183&lt;='Cortes de Agrupacion'!$F$15,'Cortes de Agrupacion'!$E$15,'Resultados General'!L183&lt;='Cortes de Agrupacion'!$F$14,'Cortes de Agrupacion'!$E$14,'Resultados General'!L183&lt;='Cortes de Agrupacion'!$F$13,'Cortes de Agrupacion'!$E$13,L183&lt;='Cortes de Agrupacion'!$F$12,'Cortes de Agrupacion'!$E$12,'Resultados General'!L183&lt;='Cortes de Agrupacion'!$F$11,'Cortes de Agrupacion'!$E$11,'Resultados General'!L183&lt;='Cortes de Agrupacion'!$F$10,'Cortes de Agrupacion'!$E$10,'Resultados General'!L183&lt;='Cortes de Agrupacion'!$F$9,'Cortes de Agrupacion'!$E$9,'Resultados General'!L183&lt;='Cortes de Agrupacion'!$F$8,'Cortes de Agrupacion'!$E$8,'Resultados General'!L183&lt;='Cortes de Agrupacion'!$F$7,'Cortes de Agrupacion'!$E$7,'Resultados General'!L183&lt;='Cortes de Agrupacion'!$F$6,'Cortes de Agrupacion'!$E$6))</f>
        <v>#VALUE!</v>
      </c>
      <c r="K183" s="118" t="str">
        <f t="shared" si="4"/>
        <v/>
      </c>
      <c r="L183" s="124" t="e">
        <f>#VALUE!</f>
        <v>#VALUE!</v>
      </c>
      <c r="M183" s="26" t="e">
        <f ca="1">+_xlfn.IFNA(VLOOKUP(C183,'Distribución de puestos'!$B$8:$I$507,8,0),"")</f>
        <v>#NAME?</v>
      </c>
      <c r="N183" s="26" t="str">
        <f>+IF(VLOOKUP($B183,'Lista Puestos Valorados'!$B$11:$BK$510,MATCH('Auxiliar General'!H$4,'Lista Puestos Valorados'!$B$10:$BK$10,0),0)="","No relevante",VLOOKUP($B183,'Lista Puestos Valorados'!$B$11:$BK$510,MATCH('Auxiliar General'!H$4,'Lista Puestos Valorados'!$B$10:$BK$10,0),0))</f>
        <v>No relevante</v>
      </c>
      <c r="O183" s="26">
        <f>+HLOOKUP(N183,Sistema_Puntos!$Q$5:$Y$43,'Auxiliar General'!J$5,FALSE)</f>
        <v>0</v>
      </c>
      <c r="P183" s="26" t="str">
        <f>+IF(VLOOKUP($B183,'Lista Puestos Valorados'!$B$11:$BK$510,MATCH('Auxiliar General'!J$4,'Lista Puestos Valorados'!$B$10:$BK$10,0),0)="","No relevante",VLOOKUP($B183,'Lista Puestos Valorados'!$B$11:$BK$510,MATCH('Auxiliar General'!J$4,'Lista Puestos Valorados'!$B$10:$BK$10,0),0))</f>
        <v>No relevante</v>
      </c>
      <c r="Q183" s="26">
        <f>+HLOOKUP(P183,Sistema_Puntos!$Q$5:$Y$43,'Auxiliar General'!L$5,FALSE)</f>
        <v>0</v>
      </c>
      <c r="R183" s="26" t="str">
        <f>+IF(VLOOKUP($B183,'Lista Puestos Valorados'!$B$11:$BK$510,MATCH('Auxiliar General'!L$4,'Lista Puestos Valorados'!$B$10:$BK$10,0),0)="","No relevante",VLOOKUP($B183,'Lista Puestos Valorados'!$B$11:$BK$510,MATCH('Auxiliar General'!L$4,'Lista Puestos Valorados'!$B$10:$BK$10,0),0))</f>
        <v>No relevante</v>
      </c>
      <c r="S183" s="26">
        <f>+HLOOKUP(R183,Sistema_Puntos!$Q$5:$Y$43,'Auxiliar General'!N$5,FALSE)</f>
        <v>0</v>
      </c>
      <c r="T183" s="26" t="str">
        <f>+IF(VLOOKUP($B183,'Lista Puestos Valorados'!$B$11:$BK$510,MATCH('Auxiliar General'!N$4,'Lista Puestos Valorados'!$B$10:$BK$10,0),0)="","No relevante",VLOOKUP($B183,'Lista Puestos Valorados'!$B$11:$BK$510,MATCH('Auxiliar General'!N$4,'Lista Puestos Valorados'!$B$10:$BK$10,0),0))</f>
        <v>No relevante</v>
      </c>
      <c r="U183" s="26">
        <f>+HLOOKUP(T183,Sistema_Puntos!$Q$5:$Y$43,'Auxiliar General'!P$5,FALSE)</f>
        <v>0</v>
      </c>
      <c r="V183" s="26" t="str">
        <f>+IF(VLOOKUP($B183,'Lista Puestos Valorados'!$B$11:$BK$510,MATCH('Auxiliar General'!P$4,'Lista Puestos Valorados'!$B$10:$BK$10,0),0)="","No relevante",VLOOKUP($B183,'Lista Puestos Valorados'!$B$11:$BK$510,MATCH('Auxiliar General'!P$4,'Lista Puestos Valorados'!$B$10:$BK$10,0),0))</f>
        <v>No relevante</v>
      </c>
      <c r="W183" s="26">
        <f>+HLOOKUP(V183,Sistema_Puntos!$Q$5:$Y$43,'Auxiliar General'!R$5,FALSE)</f>
        <v>0</v>
      </c>
      <c r="X183" s="26" t="str">
        <f>+IF(VLOOKUP($B183,'Lista Puestos Valorados'!$B$11:$BK$510,MATCH('Auxiliar General'!R$4,'Lista Puestos Valorados'!$B$10:$BK$10,0),0)="","No relevante",VLOOKUP($B183,'Lista Puestos Valorados'!$B$11:$BK$510,MATCH('Auxiliar General'!R$4,'Lista Puestos Valorados'!$B$10:$BK$10,0),0))</f>
        <v>No relevante</v>
      </c>
      <c r="Y183" s="26">
        <f>+HLOOKUP(X183,Sistema_Puntos!$Q$5:$Y$43,'Auxiliar General'!T$5,FALSE)</f>
        <v>0</v>
      </c>
      <c r="Z183" s="26" t="str">
        <f>+IF(VLOOKUP($B183,'Lista Puestos Valorados'!$B$11:$BK$510,MATCH('Auxiliar General'!T$4,'Lista Puestos Valorados'!$B$10:$BK$10,0),0)="","No relevante",VLOOKUP($B183,'Lista Puestos Valorados'!$B$11:$BK$510,MATCH('Auxiliar General'!T$4,'Lista Puestos Valorados'!$B$10:$BK$10,0),0))</f>
        <v>No relevante</v>
      </c>
      <c r="AA183" s="26">
        <f>+HLOOKUP(Z183,Sistema_Puntos!$Q$5:$Y$43,'Auxiliar General'!V$5,FALSE)</f>
        <v>0</v>
      </c>
      <c r="AB183" s="26" t="str">
        <f>+IF(VLOOKUP($B183,'Lista Puestos Valorados'!$B$11:$BK$510,MATCH('Auxiliar General'!V$4,'Lista Puestos Valorados'!$B$10:$BK$10,0),0)="","No relevante",VLOOKUP($B183,'Lista Puestos Valorados'!$B$11:$BK$510,MATCH('Auxiliar General'!V$4,'Lista Puestos Valorados'!$B$10:$BK$10,0),0))</f>
        <v>No relevante</v>
      </c>
      <c r="AC183" s="26">
        <f>+HLOOKUP(AB183,Sistema_Puntos!$Q$5:$Y$43,'Auxiliar General'!X$5,FALSE)</f>
        <v>0</v>
      </c>
      <c r="AD183" s="26" t="str">
        <f>+IF(VLOOKUP($B183,'Lista Puestos Valorados'!$B$11:$BK$510,MATCH('Auxiliar General'!X$4,'Lista Puestos Valorados'!$B$10:$BK$10,0),0)="","No relevante",VLOOKUP($B183,'Lista Puestos Valorados'!$B$11:$BK$510,MATCH('Auxiliar General'!X$4,'Lista Puestos Valorados'!$B$10:$BK$10,0),0))</f>
        <v>No relevante</v>
      </c>
      <c r="AE183" s="26">
        <f>+HLOOKUP(AD183,Sistema_Puntos!$Q$5:$Y$43,'Auxiliar General'!Z$5,FALSE)</f>
        <v>0</v>
      </c>
      <c r="AF183" s="26" t="str">
        <f>+IF(VLOOKUP($B183,'Lista Puestos Valorados'!$B$11:$BK$510,MATCH('Auxiliar General'!Z$4,'Lista Puestos Valorados'!$B$10:$BK$10,0),0)="","No relevante",VLOOKUP($B183,'Lista Puestos Valorados'!$B$11:$BK$510,MATCH('Auxiliar General'!Z$4,'Lista Puestos Valorados'!$B$10:$BK$10,0),0))</f>
        <v>No relevante</v>
      </c>
      <c r="AG183" s="26">
        <f>+HLOOKUP(AF183,Sistema_Puntos!$Q$5:$Y$43,'Auxiliar General'!AB$5,FALSE)</f>
        <v>0</v>
      </c>
      <c r="AH183" s="26" t="str">
        <f>+IF(VLOOKUP($B183,'Lista Puestos Valorados'!$B$11:$BK$510,MATCH('Auxiliar General'!AB$4,'Lista Puestos Valorados'!$B$10:$BK$10,0),0)="","No relevante",VLOOKUP($B183,'Lista Puestos Valorados'!$B$11:$BK$510,MATCH('Auxiliar General'!AB$4,'Lista Puestos Valorados'!$B$10:$BK$10,0),0))</f>
        <v>No relevante</v>
      </c>
      <c r="AI183" s="26">
        <f>+HLOOKUP(AH183,Sistema_Puntos!$Q$5:$Y$43,'Auxiliar General'!AD$5,FALSE)</f>
        <v>0</v>
      </c>
      <c r="AJ183" s="26" t="str">
        <f>+IF(VLOOKUP($B183,'Lista Puestos Valorados'!$B$11:$BK$510,MATCH('Auxiliar General'!AD$4,'Lista Puestos Valorados'!$B$10:$BK$10,0),0)="","No relevante",VLOOKUP($B183,'Lista Puestos Valorados'!$B$11:$BK$510,MATCH('Auxiliar General'!AD$4,'Lista Puestos Valorados'!$B$10:$BK$10,0),0))</f>
        <v>No relevante</v>
      </c>
      <c r="AK183" s="26">
        <f>+HLOOKUP(AJ183,Sistema_Puntos!$Q$5:$Y$43,'Auxiliar General'!AF$5,FALSE)</f>
        <v>0</v>
      </c>
      <c r="AL183" s="26" t="str">
        <f>+IF(VLOOKUP($B183,'Lista Puestos Valorados'!$B$11:$BK$510,MATCH('Auxiliar General'!AF$4,'Lista Puestos Valorados'!$B$10:$BK$10,0),0)="","No relevante",VLOOKUP($B183,'Lista Puestos Valorados'!$B$11:$BK$510,MATCH('Auxiliar General'!AF$4,'Lista Puestos Valorados'!$B$10:$BK$10,0),0))</f>
        <v>No relevante</v>
      </c>
      <c r="AM183" s="26">
        <f>+HLOOKUP(AL183,Sistema_Puntos!$Q$5:$Y$43,'Auxiliar General'!AH$5,FALSE)</f>
        <v>0</v>
      </c>
      <c r="AN183" s="26" t="str">
        <f>+IF(VLOOKUP($B183,'Lista Puestos Valorados'!$B$11:$BK$510,MATCH('Auxiliar General'!AH$4,'Lista Puestos Valorados'!$B$10:$BK$10,0),0)="","No relevante",VLOOKUP($B183,'Lista Puestos Valorados'!$B$11:$BK$510,MATCH('Auxiliar General'!AH$4,'Lista Puestos Valorados'!$B$10:$BK$10,0),0))</f>
        <v>No relevante</v>
      </c>
      <c r="AO183" s="26">
        <f>+HLOOKUP(AN183,Sistema_Puntos!$Q$5:$Y$43,'Auxiliar General'!AJ$5,FALSE)</f>
        <v>0</v>
      </c>
      <c r="AP183" s="26" t="str">
        <f>+IF(VLOOKUP($B183,'Lista Puestos Valorados'!$B$11:$BK$510,MATCH('Auxiliar General'!AJ$4,'Lista Puestos Valorados'!$B$10:$BK$10,0),0)="","No relevante",VLOOKUP($B183,'Lista Puestos Valorados'!$B$11:$BK$510,MATCH('Auxiliar General'!AJ$4,'Lista Puestos Valorados'!$B$10:$BK$10,0),0))</f>
        <v>No relevante</v>
      </c>
      <c r="AQ183" s="26">
        <f>+HLOOKUP(AP183,Sistema_Puntos!$Q$5:$Y$43,'Auxiliar General'!AL$5,FALSE)</f>
        <v>0</v>
      </c>
      <c r="AR183" s="26" t="str">
        <f>+IF(VLOOKUP($B183,'Lista Puestos Valorados'!$B$11:$BK$510,MATCH('Auxiliar General'!AL$4,'Lista Puestos Valorados'!$B$10:$BK$10,0),0)="","No relevante",VLOOKUP($B183,'Lista Puestos Valorados'!$B$11:$BK$510,MATCH('Auxiliar General'!AL$4,'Lista Puestos Valorados'!$B$10:$BK$10,0),0))</f>
        <v>No relevante</v>
      </c>
      <c r="AS183" s="26">
        <f>+HLOOKUP(AR183,Sistema_Puntos!$Q$5:$Y$43,'Auxiliar General'!AN$5,FALSE)</f>
        <v>0</v>
      </c>
      <c r="AT183" s="26" t="str">
        <f>+IF(VLOOKUP($B183,'Lista Puestos Valorados'!$B$11:$BK$510,MATCH('Auxiliar General'!AN$4,'Lista Puestos Valorados'!$B$10:$BK$10,0),0)="","No relevante",VLOOKUP($B183,'Lista Puestos Valorados'!$B$11:$BK$510,MATCH('Auxiliar General'!AN$4,'Lista Puestos Valorados'!$B$10:$BK$10,0),0))</f>
        <v>No relevante</v>
      </c>
      <c r="AU183" s="26">
        <f>+HLOOKUP(AT183,Sistema_Puntos!$Q$5:$Y$43,'Auxiliar General'!AP$5,FALSE)</f>
        <v>0</v>
      </c>
      <c r="AV183" s="26" t="str">
        <f>+IF(VLOOKUP($B183,'Lista Puestos Valorados'!$B$11:$BK$510,MATCH('Auxiliar General'!AP$4,'Lista Puestos Valorados'!$B$10:$BK$10,0),0)="","No relevante",VLOOKUP($B183,'Lista Puestos Valorados'!$B$11:$BK$510,MATCH('Auxiliar General'!AP$4,'Lista Puestos Valorados'!$B$10:$BK$10,0),0))</f>
        <v>No relevante</v>
      </c>
      <c r="AW183" s="26">
        <f>+HLOOKUP(AV183,Sistema_Puntos!$Q$5:$Y$43,'Auxiliar General'!AR$5,FALSE)</f>
        <v>0</v>
      </c>
      <c r="AX183" s="26" t="str">
        <f>+IF(VLOOKUP($B183,'Lista Puestos Valorados'!$B$11:$BK$510,MATCH('Auxiliar General'!AR$4,'Lista Puestos Valorados'!$B$10:$BK$10,0),0)="","No relevante",VLOOKUP($B183,'Lista Puestos Valorados'!$B$11:$BK$510,MATCH('Auxiliar General'!AR$4,'Lista Puestos Valorados'!$B$10:$BK$10,0),0))</f>
        <v>No relevante</v>
      </c>
      <c r="AY183" s="26">
        <f>+HLOOKUP(AX183,Sistema_Puntos!$Q$5:$Y$43,'Auxiliar General'!AT$5,FALSE)</f>
        <v>0</v>
      </c>
      <c r="AZ183" s="26" t="str">
        <f>+IF(VLOOKUP($B183,'Lista Puestos Valorados'!$B$11:$BK$510,MATCH('Auxiliar General'!AT$4,'Lista Puestos Valorados'!$B$10:$BK$10,0),0)="","No relevante",VLOOKUP($B183,'Lista Puestos Valorados'!$B$11:$BK$510,MATCH('Auxiliar General'!AT$4,'Lista Puestos Valorados'!$B$10:$BK$10,0),0))</f>
        <v>No relevante</v>
      </c>
      <c r="BA183" s="26">
        <f>+HLOOKUP(AZ183,Sistema_Puntos!$Q$5:$Y$43,'Auxiliar General'!AV$5,FALSE)</f>
        <v>0</v>
      </c>
      <c r="BB183" s="26" t="str">
        <f>+IF(VLOOKUP($B183,'Lista Puestos Valorados'!$B$11:$BK$510,MATCH('Auxiliar General'!AV$4,'Lista Puestos Valorados'!$B$10:$BK$10,0),0)="","No relevante",VLOOKUP($B183,'Lista Puestos Valorados'!$B$11:$BK$510,MATCH('Auxiliar General'!AV$4,'Lista Puestos Valorados'!$B$10:$BK$10,0),0))</f>
        <v>No relevante</v>
      </c>
      <c r="BC183" s="26">
        <f>+HLOOKUP(BB183,Sistema_Puntos!$Q$5:$Y$43,'Auxiliar General'!AX$5,FALSE)</f>
        <v>0</v>
      </c>
      <c r="BD183" s="26" t="str">
        <f>+IF(VLOOKUP($B183,'Lista Puestos Valorados'!$B$11:$BK$510,MATCH('Auxiliar General'!AX$4,'Lista Puestos Valorados'!$B$10:$BK$10,0),0)="","No relevante",VLOOKUP($B183,'Lista Puestos Valorados'!$B$11:$BK$510,MATCH('Auxiliar General'!AX$4,'Lista Puestos Valorados'!$B$10:$BK$10,0),0))</f>
        <v>No relevante</v>
      </c>
      <c r="BE183" s="26">
        <f>+HLOOKUP(BD183,Sistema_Puntos!$Q$5:$Y$43,'Auxiliar General'!AZ$5,FALSE)</f>
        <v>0</v>
      </c>
      <c r="BF183" s="26" t="str">
        <f>+IF(VLOOKUP($B183,'Lista Puestos Valorados'!$B$11:$BK$510,MATCH('Auxiliar General'!AZ$4,'Lista Puestos Valorados'!$B$10:$BK$10,0),0)="","No relevante",VLOOKUP($B183,'Lista Puestos Valorados'!$B$11:$BK$510,MATCH('Auxiliar General'!AZ$4,'Lista Puestos Valorados'!$B$10:$BK$10,0),0))</f>
        <v>No relevante</v>
      </c>
      <c r="BG183" s="26">
        <f>+HLOOKUP(BF183,Sistema_Puntos!$Q$5:$Y$43,'Auxiliar General'!BB$5,FALSE)</f>
        <v>0</v>
      </c>
      <c r="BH183" s="26" t="str">
        <f>+IF(VLOOKUP($B183,'Lista Puestos Valorados'!$B$11:$BK$510,MATCH('Auxiliar General'!BB$4,'Lista Puestos Valorados'!$B$10:$BK$10,0),0)="","No relevante",VLOOKUP($B183,'Lista Puestos Valorados'!$B$11:$BK$510,MATCH('Auxiliar General'!BB$4,'Lista Puestos Valorados'!$B$10:$BK$10,0),0))</f>
        <v>No relevante</v>
      </c>
      <c r="BI183" s="26">
        <f>+HLOOKUP(BH183,Sistema_Puntos!$Q$5:$Y$43,'Auxiliar General'!BD$5,FALSE)</f>
        <v>0</v>
      </c>
      <c r="BJ183" s="26" t="str">
        <f>+IF(VLOOKUP($B183,'Lista Puestos Valorados'!$B$11:$BK$510,MATCH('Auxiliar General'!BD$4,'Lista Puestos Valorados'!$B$10:$BK$10,0),0)="","No relevante",VLOOKUP($B183,'Lista Puestos Valorados'!$B$11:$BK$510,MATCH('Auxiliar General'!BD$4,'Lista Puestos Valorados'!$B$10:$BK$10,0),0))</f>
        <v>No relevante</v>
      </c>
      <c r="BK183" s="26">
        <f>+HLOOKUP(BJ183,Sistema_Puntos!$Q$5:$Y$43,'Auxiliar General'!BF$5,FALSE)</f>
        <v>0</v>
      </c>
      <c r="BL183" s="26" t="str">
        <f>+IF(VLOOKUP($B183,'Lista Puestos Valorados'!$B$11:$BK$510,MATCH('Auxiliar General'!BF$4,'Lista Puestos Valorados'!$B$10:$BK$10,0),0)="","No relevante",VLOOKUP($B183,'Lista Puestos Valorados'!$B$11:$BK$510,MATCH('Auxiliar General'!BF$4,'Lista Puestos Valorados'!$B$10:$BK$10,0),0))</f>
        <v>No relevante</v>
      </c>
      <c r="BM183" s="26">
        <f>+HLOOKUP(BL183,Sistema_Puntos!$Q$5:$Y$43,'Auxiliar General'!BH$5,FALSE)</f>
        <v>0</v>
      </c>
      <c r="BN183" s="26" t="str">
        <f>+IF(VLOOKUP($B183,'Lista Puestos Valorados'!$B$11:$BK$510,MATCH('Auxiliar General'!BH$4,'Lista Puestos Valorados'!$B$10:$BK$10,0),0)="","No relevante",VLOOKUP($B183,'Lista Puestos Valorados'!$B$11:$BK$510,MATCH('Auxiliar General'!BH$4,'Lista Puestos Valorados'!$B$10:$BK$10,0),0))</f>
        <v>No relevante</v>
      </c>
      <c r="BO183" s="26">
        <f>+HLOOKUP(BN183,Sistema_Puntos!$Q$5:$Y$43,'Auxiliar General'!BJ$5,FALSE)</f>
        <v>0</v>
      </c>
      <c r="BP183" s="26" t="str">
        <f>+IF(VLOOKUP($B183,'Lista Puestos Valorados'!$B$11:$BK$510,MATCH('Auxiliar General'!BJ$4,'Lista Puestos Valorados'!$B$10:$BK$10,0),0)="","No relevante",VLOOKUP($B183,'Lista Puestos Valorados'!$B$11:$BK$510,MATCH('Auxiliar General'!BJ$4,'Lista Puestos Valorados'!$B$10:$BK$10,0),0))</f>
        <v>No relevante</v>
      </c>
      <c r="BQ183" s="26">
        <f>+HLOOKUP(BP183,Sistema_Puntos!$Q$5:$Y$43,'Auxiliar General'!BL$5,FALSE)</f>
        <v>0</v>
      </c>
      <c r="BR183" s="26" t="str">
        <f>+IF(VLOOKUP($B183,'Lista Puestos Valorados'!$B$11:$BK$510,MATCH('Auxiliar General'!BL$4,'Lista Puestos Valorados'!$B$10:$BK$10,0),0)="","No relevante",VLOOKUP($B183,'Lista Puestos Valorados'!$B$11:$BK$510,MATCH('Auxiliar General'!BL$4,'Lista Puestos Valorados'!$B$10:$BK$10,0),0))</f>
        <v>No relevante</v>
      </c>
      <c r="BS183" s="26">
        <f>+HLOOKUP(BR183,Sistema_Puntos!$Q$5:$Y$43,'Auxiliar General'!BN$5,FALSE)</f>
        <v>0</v>
      </c>
      <c r="BT183" s="26" t="str">
        <f>+IF(VLOOKUP($B183,'Lista Puestos Valorados'!$B$11:$BK$510,MATCH('Auxiliar General'!BN$4,'Lista Puestos Valorados'!$B$10:$BK$10,0),0)="","No relevante",VLOOKUP($B183,'Lista Puestos Valorados'!$B$11:$BK$510,MATCH('Auxiliar General'!BN$4,'Lista Puestos Valorados'!$B$10:$BK$10,0),0))</f>
        <v>No relevante</v>
      </c>
      <c r="BU183" s="26">
        <f>+HLOOKUP(BT183,Sistema_Puntos!$Q$5:$Y$43,'Auxiliar General'!BP$5,FALSE)</f>
        <v>0</v>
      </c>
      <c r="BV183" s="26" t="str">
        <f>+IF(VLOOKUP($B183,'Lista Puestos Valorados'!$B$11:$BK$510,MATCH('Auxiliar General'!BP$4,'Lista Puestos Valorados'!$B$10:$BK$10,0),0)="","No relevante",VLOOKUP($B183,'Lista Puestos Valorados'!$B$11:$BK$510,MATCH('Auxiliar General'!BP$4,'Lista Puestos Valorados'!$B$10:$BK$10,0),0))</f>
        <v>No relevante</v>
      </c>
      <c r="BW183" s="26">
        <f>+HLOOKUP(BV183,Sistema_Puntos!$Q$5:$Y$43,'Auxiliar General'!BR$5,FALSE)</f>
        <v>0</v>
      </c>
      <c r="BX183" s="26" t="str">
        <f>+IF(VLOOKUP($B183,'Lista Puestos Valorados'!$B$11:$BK$510,MATCH('Auxiliar General'!BR$4,'Lista Puestos Valorados'!$B$10:$BK$10,0),0)="","No relevante",VLOOKUP($B183,'Lista Puestos Valorados'!$B$11:$BK$510,MATCH('Auxiliar General'!BR$4,'Lista Puestos Valorados'!$B$10:$BK$10,0),0))</f>
        <v>No relevante</v>
      </c>
      <c r="BY183" s="26">
        <f>+HLOOKUP(BX183,Sistema_Puntos!$Q$5:$Y$43,'Auxiliar General'!BT$5,FALSE)</f>
        <v>0</v>
      </c>
      <c r="BZ183" s="26" t="str">
        <f>+IF(VLOOKUP($B183,'Lista Puestos Valorados'!$B$11:$BK$510,MATCH('Auxiliar General'!BT$4,'Lista Puestos Valorados'!$B$10:$BK$10,0),0)="","No relevante",VLOOKUP($B183,'Lista Puestos Valorados'!$B$11:$BK$510,MATCH('Auxiliar General'!BT$4,'Lista Puestos Valorados'!$B$10:$BK$10,0),0))</f>
        <v>No relevante</v>
      </c>
      <c r="CA183" s="26">
        <f>+HLOOKUP(BZ183,Sistema_Puntos!$Q$5:$Y$43,'Auxiliar General'!BV$5,FALSE)</f>
        <v>0</v>
      </c>
      <c r="CB183" s="26" t="str">
        <f>+IF(VLOOKUP($B183,'Lista Puestos Valorados'!$B$11:$BK$510,MATCH('Auxiliar General'!BV$4,'Lista Puestos Valorados'!$B$10:$BK$10,0),0)="","No relevante",VLOOKUP($B183,'Lista Puestos Valorados'!$B$11:$BK$510,MATCH('Auxiliar General'!BV$4,'Lista Puestos Valorados'!$B$10:$BK$10,0),0))</f>
        <v>No relevante</v>
      </c>
      <c r="CC183" s="26">
        <f>+HLOOKUP(CB183,Sistema_Puntos!$Q$5:$Y$43,'Auxiliar General'!BX$5,FALSE)</f>
        <v>0</v>
      </c>
      <c r="CD183" s="26" t="str">
        <f>+IF(VLOOKUP($B183,'Lista Puestos Valorados'!$B$11:$BK$510,MATCH('Auxiliar General'!BX$4,'Lista Puestos Valorados'!$B$10:$BK$10,0),0)="","No relevante",VLOOKUP($B183,'Lista Puestos Valorados'!$B$11:$BK$510,MATCH('Auxiliar General'!BX$4,'Lista Puestos Valorados'!$B$10:$BK$10,0),0))</f>
        <v>No relevante</v>
      </c>
      <c r="CE183" s="26">
        <f>+HLOOKUP(CD183,Sistema_Puntos!$Q$5:$Y$43,'Auxiliar General'!BZ$5,FALSE)</f>
        <v>0</v>
      </c>
      <c r="CF183" s="26" t="str">
        <f>+IF(VLOOKUP($B183,'Lista Puestos Valorados'!$B$11:$BK$510,MATCH('Auxiliar General'!BZ$4,'Lista Puestos Valorados'!$B$10:$BK$10,0),0)="","No relevante",VLOOKUP($B183,'Lista Puestos Valorados'!$B$11:$BK$510,MATCH('Auxiliar General'!BZ$4,'Lista Puestos Valorados'!$B$10:$BK$10,0),0))</f>
        <v>No relevante</v>
      </c>
      <c r="CG183" s="26">
        <f>+HLOOKUP(CF183,Sistema_Puntos!$Q$5:$Y$43,'Auxiliar General'!CB$5,FALSE)</f>
        <v>0</v>
      </c>
      <c r="CH183" s="29"/>
      <c r="CI183" s="29"/>
    </row>
    <row r="184" spans="2:87" ht="17.55" customHeight="1">
      <c r="B184" s="26">
        <f>+'Listado de Puestos'!B184</f>
        <v>174</v>
      </c>
      <c r="C184" s="26" t="str">
        <f>+IF('Lista Puestos Valorados'!C184="","",'Lista Puestos Valorados'!C184)</f>
        <v/>
      </c>
      <c r="D184" s="26" t="str">
        <f>+IF('Lista Puestos Valorados'!D184="","",'Lista Puestos Valorados'!D184)</f>
        <v/>
      </c>
      <c r="E184" s="26" t="str">
        <f>+IF('Lista Puestos Valorados'!E184="","",'Lista Puestos Valorados'!E184)</f>
        <v/>
      </c>
      <c r="F184" s="26" t="str">
        <f>+IF('Lista Puestos Valorados'!F184="","",'Lista Puestos Valorados'!F184)</f>
        <v/>
      </c>
      <c r="G184" s="26" t="str">
        <f>+IF('Lista Puestos Valorados'!G184="","",'Lista Puestos Valorados'!G184)</f>
        <v/>
      </c>
      <c r="H184" s="26" t="str">
        <f>+IF('Lista Puestos Valorados'!H184="","",'Lista Puestos Valorados'!H184)</f>
        <v/>
      </c>
      <c r="I184" s="26" t="str">
        <f>+IF('Lista Puestos Valorados'!I184="","",'Lista Puestos Valorados'!I184)</f>
        <v/>
      </c>
      <c r="J184" s="118" t="e">
        <f t="array" ref="J184">+IF(L184="","",_xlfn.IFS(L184&lt;='Cortes de Agrupacion'!$F$15,'Cortes de Agrupacion'!$E$15,'Resultados General'!L184&lt;='Cortes de Agrupacion'!$F$14,'Cortes de Agrupacion'!$E$14,'Resultados General'!L184&lt;='Cortes de Agrupacion'!$F$13,'Cortes de Agrupacion'!$E$13,L184&lt;='Cortes de Agrupacion'!$F$12,'Cortes de Agrupacion'!$E$12,'Resultados General'!L184&lt;='Cortes de Agrupacion'!$F$11,'Cortes de Agrupacion'!$E$11,'Resultados General'!L184&lt;='Cortes de Agrupacion'!$F$10,'Cortes de Agrupacion'!$E$10,'Resultados General'!L184&lt;='Cortes de Agrupacion'!$F$9,'Cortes de Agrupacion'!$E$9,'Resultados General'!L184&lt;='Cortes de Agrupacion'!$F$8,'Cortes de Agrupacion'!$E$8,'Resultados General'!L184&lt;='Cortes de Agrupacion'!$F$7,'Cortes de Agrupacion'!$E$7,'Resultados General'!L184&lt;='Cortes de Agrupacion'!$F$6,'Cortes de Agrupacion'!$E$6))</f>
        <v>#VALUE!</v>
      </c>
      <c r="K184" s="118" t="str">
        <f t="shared" si="4"/>
        <v/>
      </c>
      <c r="L184" s="124" t="e">
        <f>#VALUE!</f>
        <v>#VALUE!</v>
      </c>
      <c r="M184" s="26" t="e">
        <f ca="1">+_xlfn.IFNA(VLOOKUP(C184,'Distribución de puestos'!$B$8:$I$507,8,0),"")</f>
        <v>#NAME?</v>
      </c>
      <c r="N184" s="26" t="str">
        <f>+IF(VLOOKUP($B184,'Lista Puestos Valorados'!$B$11:$BK$510,MATCH('Auxiliar General'!H$4,'Lista Puestos Valorados'!$B$10:$BK$10,0),0)="","No relevante",VLOOKUP($B184,'Lista Puestos Valorados'!$B$11:$BK$510,MATCH('Auxiliar General'!H$4,'Lista Puestos Valorados'!$B$10:$BK$10,0),0))</f>
        <v>No relevante</v>
      </c>
      <c r="O184" s="26">
        <f>+HLOOKUP(N184,Sistema_Puntos!$Q$5:$Y$43,'Auxiliar General'!J$5,FALSE)</f>
        <v>0</v>
      </c>
      <c r="P184" s="26" t="str">
        <f>+IF(VLOOKUP($B184,'Lista Puestos Valorados'!$B$11:$BK$510,MATCH('Auxiliar General'!J$4,'Lista Puestos Valorados'!$B$10:$BK$10,0),0)="","No relevante",VLOOKUP($B184,'Lista Puestos Valorados'!$B$11:$BK$510,MATCH('Auxiliar General'!J$4,'Lista Puestos Valorados'!$B$10:$BK$10,0),0))</f>
        <v>No relevante</v>
      </c>
      <c r="Q184" s="26">
        <f>+HLOOKUP(P184,Sistema_Puntos!$Q$5:$Y$43,'Auxiliar General'!L$5,FALSE)</f>
        <v>0</v>
      </c>
      <c r="R184" s="26" t="str">
        <f>+IF(VLOOKUP($B184,'Lista Puestos Valorados'!$B$11:$BK$510,MATCH('Auxiliar General'!L$4,'Lista Puestos Valorados'!$B$10:$BK$10,0),0)="","No relevante",VLOOKUP($B184,'Lista Puestos Valorados'!$B$11:$BK$510,MATCH('Auxiliar General'!L$4,'Lista Puestos Valorados'!$B$10:$BK$10,0),0))</f>
        <v>No relevante</v>
      </c>
      <c r="S184" s="26">
        <f>+HLOOKUP(R184,Sistema_Puntos!$Q$5:$Y$43,'Auxiliar General'!N$5,FALSE)</f>
        <v>0</v>
      </c>
      <c r="T184" s="26" t="str">
        <f>+IF(VLOOKUP($B184,'Lista Puestos Valorados'!$B$11:$BK$510,MATCH('Auxiliar General'!N$4,'Lista Puestos Valorados'!$B$10:$BK$10,0),0)="","No relevante",VLOOKUP($B184,'Lista Puestos Valorados'!$B$11:$BK$510,MATCH('Auxiliar General'!N$4,'Lista Puestos Valorados'!$B$10:$BK$10,0),0))</f>
        <v>No relevante</v>
      </c>
      <c r="U184" s="26">
        <f>+HLOOKUP(T184,Sistema_Puntos!$Q$5:$Y$43,'Auxiliar General'!P$5,FALSE)</f>
        <v>0</v>
      </c>
      <c r="V184" s="26" t="str">
        <f>+IF(VLOOKUP($B184,'Lista Puestos Valorados'!$B$11:$BK$510,MATCH('Auxiliar General'!P$4,'Lista Puestos Valorados'!$B$10:$BK$10,0),0)="","No relevante",VLOOKUP($B184,'Lista Puestos Valorados'!$B$11:$BK$510,MATCH('Auxiliar General'!P$4,'Lista Puestos Valorados'!$B$10:$BK$10,0),0))</f>
        <v>No relevante</v>
      </c>
      <c r="W184" s="26">
        <f>+HLOOKUP(V184,Sistema_Puntos!$Q$5:$Y$43,'Auxiliar General'!R$5,FALSE)</f>
        <v>0</v>
      </c>
      <c r="X184" s="26" t="str">
        <f>+IF(VLOOKUP($B184,'Lista Puestos Valorados'!$B$11:$BK$510,MATCH('Auxiliar General'!R$4,'Lista Puestos Valorados'!$B$10:$BK$10,0),0)="","No relevante",VLOOKUP($B184,'Lista Puestos Valorados'!$B$11:$BK$510,MATCH('Auxiliar General'!R$4,'Lista Puestos Valorados'!$B$10:$BK$10,0),0))</f>
        <v>No relevante</v>
      </c>
      <c r="Y184" s="26">
        <f>+HLOOKUP(X184,Sistema_Puntos!$Q$5:$Y$43,'Auxiliar General'!T$5,FALSE)</f>
        <v>0</v>
      </c>
      <c r="Z184" s="26" t="str">
        <f>+IF(VLOOKUP($B184,'Lista Puestos Valorados'!$B$11:$BK$510,MATCH('Auxiliar General'!T$4,'Lista Puestos Valorados'!$B$10:$BK$10,0),0)="","No relevante",VLOOKUP($B184,'Lista Puestos Valorados'!$B$11:$BK$510,MATCH('Auxiliar General'!T$4,'Lista Puestos Valorados'!$B$10:$BK$10,0),0))</f>
        <v>No relevante</v>
      </c>
      <c r="AA184" s="26">
        <f>+HLOOKUP(Z184,Sistema_Puntos!$Q$5:$Y$43,'Auxiliar General'!V$5,FALSE)</f>
        <v>0</v>
      </c>
      <c r="AB184" s="26" t="str">
        <f>+IF(VLOOKUP($B184,'Lista Puestos Valorados'!$B$11:$BK$510,MATCH('Auxiliar General'!V$4,'Lista Puestos Valorados'!$B$10:$BK$10,0),0)="","No relevante",VLOOKUP($B184,'Lista Puestos Valorados'!$B$11:$BK$510,MATCH('Auxiliar General'!V$4,'Lista Puestos Valorados'!$B$10:$BK$10,0),0))</f>
        <v>No relevante</v>
      </c>
      <c r="AC184" s="26">
        <f>+HLOOKUP(AB184,Sistema_Puntos!$Q$5:$Y$43,'Auxiliar General'!X$5,FALSE)</f>
        <v>0</v>
      </c>
      <c r="AD184" s="26" t="str">
        <f>+IF(VLOOKUP($B184,'Lista Puestos Valorados'!$B$11:$BK$510,MATCH('Auxiliar General'!X$4,'Lista Puestos Valorados'!$B$10:$BK$10,0),0)="","No relevante",VLOOKUP($B184,'Lista Puestos Valorados'!$B$11:$BK$510,MATCH('Auxiliar General'!X$4,'Lista Puestos Valorados'!$B$10:$BK$10,0),0))</f>
        <v>No relevante</v>
      </c>
      <c r="AE184" s="26">
        <f>+HLOOKUP(AD184,Sistema_Puntos!$Q$5:$Y$43,'Auxiliar General'!Z$5,FALSE)</f>
        <v>0</v>
      </c>
      <c r="AF184" s="26" t="str">
        <f>+IF(VLOOKUP($B184,'Lista Puestos Valorados'!$B$11:$BK$510,MATCH('Auxiliar General'!Z$4,'Lista Puestos Valorados'!$B$10:$BK$10,0),0)="","No relevante",VLOOKUP($B184,'Lista Puestos Valorados'!$B$11:$BK$510,MATCH('Auxiliar General'!Z$4,'Lista Puestos Valorados'!$B$10:$BK$10,0),0))</f>
        <v>No relevante</v>
      </c>
      <c r="AG184" s="26">
        <f>+HLOOKUP(AF184,Sistema_Puntos!$Q$5:$Y$43,'Auxiliar General'!AB$5,FALSE)</f>
        <v>0</v>
      </c>
      <c r="AH184" s="26" t="str">
        <f>+IF(VLOOKUP($B184,'Lista Puestos Valorados'!$B$11:$BK$510,MATCH('Auxiliar General'!AB$4,'Lista Puestos Valorados'!$B$10:$BK$10,0),0)="","No relevante",VLOOKUP($B184,'Lista Puestos Valorados'!$B$11:$BK$510,MATCH('Auxiliar General'!AB$4,'Lista Puestos Valorados'!$B$10:$BK$10,0),0))</f>
        <v>No relevante</v>
      </c>
      <c r="AI184" s="26">
        <f>+HLOOKUP(AH184,Sistema_Puntos!$Q$5:$Y$43,'Auxiliar General'!AD$5,FALSE)</f>
        <v>0</v>
      </c>
      <c r="AJ184" s="26" t="str">
        <f>+IF(VLOOKUP($B184,'Lista Puestos Valorados'!$B$11:$BK$510,MATCH('Auxiliar General'!AD$4,'Lista Puestos Valorados'!$B$10:$BK$10,0),0)="","No relevante",VLOOKUP($B184,'Lista Puestos Valorados'!$B$11:$BK$510,MATCH('Auxiliar General'!AD$4,'Lista Puestos Valorados'!$B$10:$BK$10,0),0))</f>
        <v>No relevante</v>
      </c>
      <c r="AK184" s="26">
        <f>+HLOOKUP(AJ184,Sistema_Puntos!$Q$5:$Y$43,'Auxiliar General'!AF$5,FALSE)</f>
        <v>0</v>
      </c>
      <c r="AL184" s="26" t="str">
        <f>+IF(VLOOKUP($B184,'Lista Puestos Valorados'!$B$11:$BK$510,MATCH('Auxiliar General'!AF$4,'Lista Puestos Valorados'!$B$10:$BK$10,0),0)="","No relevante",VLOOKUP($B184,'Lista Puestos Valorados'!$B$11:$BK$510,MATCH('Auxiliar General'!AF$4,'Lista Puestos Valorados'!$B$10:$BK$10,0),0))</f>
        <v>No relevante</v>
      </c>
      <c r="AM184" s="26">
        <f>+HLOOKUP(AL184,Sistema_Puntos!$Q$5:$Y$43,'Auxiliar General'!AH$5,FALSE)</f>
        <v>0</v>
      </c>
      <c r="AN184" s="26" t="str">
        <f>+IF(VLOOKUP($B184,'Lista Puestos Valorados'!$B$11:$BK$510,MATCH('Auxiliar General'!AH$4,'Lista Puestos Valorados'!$B$10:$BK$10,0),0)="","No relevante",VLOOKUP($B184,'Lista Puestos Valorados'!$B$11:$BK$510,MATCH('Auxiliar General'!AH$4,'Lista Puestos Valorados'!$B$10:$BK$10,0),0))</f>
        <v>No relevante</v>
      </c>
      <c r="AO184" s="26">
        <f>+HLOOKUP(AN184,Sistema_Puntos!$Q$5:$Y$43,'Auxiliar General'!AJ$5,FALSE)</f>
        <v>0</v>
      </c>
      <c r="AP184" s="26" t="str">
        <f>+IF(VLOOKUP($B184,'Lista Puestos Valorados'!$B$11:$BK$510,MATCH('Auxiliar General'!AJ$4,'Lista Puestos Valorados'!$B$10:$BK$10,0),0)="","No relevante",VLOOKUP($B184,'Lista Puestos Valorados'!$B$11:$BK$510,MATCH('Auxiliar General'!AJ$4,'Lista Puestos Valorados'!$B$10:$BK$10,0),0))</f>
        <v>No relevante</v>
      </c>
      <c r="AQ184" s="26">
        <f>+HLOOKUP(AP184,Sistema_Puntos!$Q$5:$Y$43,'Auxiliar General'!AL$5,FALSE)</f>
        <v>0</v>
      </c>
      <c r="AR184" s="26" t="str">
        <f>+IF(VLOOKUP($B184,'Lista Puestos Valorados'!$B$11:$BK$510,MATCH('Auxiliar General'!AL$4,'Lista Puestos Valorados'!$B$10:$BK$10,0),0)="","No relevante",VLOOKUP($B184,'Lista Puestos Valorados'!$B$11:$BK$510,MATCH('Auxiliar General'!AL$4,'Lista Puestos Valorados'!$B$10:$BK$10,0),0))</f>
        <v>No relevante</v>
      </c>
      <c r="AS184" s="26">
        <f>+HLOOKUP(AR184,Sistema_Puntos!$Q$5:$Y$43,'Auxiliar General'!AN$5,FALSE)</f>
        <v>0</v>
      </c>
      <c r="AT184" s="26" t="str">
        <f>+IF(VLOOKUP($B184,'Lista Puestos Valorados'!$B$11:$BK$510,MATCH('Auxiliar General'!AN$4,'Lista Puestos Valorados'!$B$10:$BK$10,0),0)="","No relevante",VLOOKUP($B184,'Lista Puestos Valorados'!$B$11:$BK$510,MATCH('Auxiliar General'!AN$4,'Lista Puestos Valorados'!$B$10:$BK$10,0),0))</f>
        <v>No relevante</v>
      </c>
      <c r="AU184" s="26">
        <f>+HLOOKUP(AT184,Sistema_Puntos!$Q$5:$Y$43,'Auxiliar General'!AP$5,FALSE)</f>
        <v>0</v>
      </c>
      <c r="AV184" s="26" t="str">
        <f>+IF(VLOOKUP($B184,'Lista Puestos Valorados'!$B$11:$BK$510,MATCH('Auxiliar General'!AP$4,'Lista Puestos Valorados'!$B$10:$BK$10,0),0)="","No relevante",VLOOKUP($B184,'Lista Puestos Valorados'!$B$11:$BK$510,MATCH('Auxiliar General'!AP$4,'Lista Puestos Valorados'!$B$10:$BK$10,0),0))</f>
        <v>No relevante</v>
      </c>
      <c r="AW184" s="26">
        <f>+HLOOKUP(AV184,Sistema_Puntos!$Q$5:$Y$43,'Auxiliar General'!AR$5,FALSE)</f>
        <v>0</v>
      </c>
      <c r="AX184" s="26" t="str">
        <f>+IF(VLOOKUP($B184,'Lista Puestos Valorados'!$B$11:$BK$510,MATCH('Auxiliar General'!AR$4,'Lista Puestos Valorados'!$B$10:$BK$10,0),0)="","No relevante",VLOOKUP($B184,'Lista Puestos Valorados'!$B$11:$BK$510,MATCH('Auxiliar General'!AR$4,'Lista Puestos Valorados'!$B$10:$BK$10,0),0))</f>
        <v>No relevante</v>
      </c>
      <c r="AY184" s="26">
        <f>+HLOOKUP(AX184,Sistema_Puntos!$Q$5:$Y$43,'Auxiliar General'!AT$5,FALSE)</f>
        <v>0</v>
      </c>
      <c r="AZ184" s="26" t="str">
        <f>+IF(VLOOKUP($B184,'Lista Puestos Valorados'!$B$11:$BK$510,MATCH('Auxiliar General'!AT$4,'Lista Puestos Valorados'!$B$10:$BK$10,0),0)="","No relevante",VLOOKUP($B184,'Lista Puestos Valorados'!$B$11:$BK$510,MATCH('Auxiliar General'!AT$4,'Lista Puestos Valorados'!$B$10:$BK$10,0),0))</f>
        <v>No relevante</v>
      </c>
      <c r="BA184" s="26">
        <f>+HLOOKUP(AZ184,Sistema_Puntos!$Q$5:$Y$43,'Auxiliar General'!AV$5,FALSE)</f>
        <v>0</v>
      </c>
      <c r="BB184" s="26" t="str">
        <f>+IF(VLOOKUP($B184,'Lista Puestos Valorados'!$B$11:$BK$510,MATCH('Auxiliar General'!AV$4,'Lista Puestos Valorados'!$B$10:$BK$10,0),0)="","No relevante",VLOOKUP($B184,'Lista Puestos Valorados'!$B$11:$BK$510,MATCH('Auxiliar General'!AV$4,'Lista Puestos Valorados'!$B$10:$BK$10,0),0))</f>
        <v>No relevante</v>
      </c>
      <c r="BC184" s="26">
        <f>+HLOOKUP(BB184,Sistema_Puntos!$Q$5:$Y$43,'Auxiliar General'!AX$5,FALSE)</f>
        <v>0</v>
      </c>
      <c r="BD184" s="26" t="str">
        <f>+IF(VLOOKUP($B184,'Lista Puestos Valorados'!$B$11:$BK$510,MATCH('Auxiliar General'!AX$4,'Lista Puestos Valorados'!$B$10:$BK$10,0),0)="","No relevante",VLOOKUP($B184,'Lista Puestos Valorados'!$B$11:$BK$510,MATCH('Auxiliar General'!AX$4,'Lista Puestos Valorados'!$B$10:$BK$10,0),0))</f>
        <v>No relevante</v>
      </c>
      <c r="BE184" s="26">
        <f>+HLOOKUP(BD184,Sistema_Puntos!$Q$5:$Y$43,'Auxiliar General'!AZ$5,FALSE)</f>
        <v>0</v>
      </c>
      <c r="BF184" s="26" t="str">
        <f>+IF(VLOOKUP($B184,'Lista Puestos Valorados'!$B$11:$BK$510,MATCH('Auxiliar General'!AZ$4,'Lista Puestos Valorados'!$B$10:$BK$10,0),0)="","No relevante",VLOOKUP($B184,'Lista Puestos Valorados'!$B$11:$BK$510,MATCH('Auxiliar General'!AZ$4,'Lista Puestos Valorados'!$B$10:$BK$10,0),0))</f>
        <v>No relevante</v>
      </c>
      <c r="BG184" s="26">
        <f>+HLOOKUP(BF184,Sistema_Puntos!$Q$5:$Y$43,'Auxiliar General'!BB$5,FALSE)</f>
        <v>0</v>
      </c>
      <c r="BH184" s="26" t="str">
        <f>+IF(VLOOKUP($B184,'Lista Puestos Valorados'!$B$11:$BK$510,MATCH('Auxiliar General'!BB$4,'Lista Puestos Valorados'!$B$10:$BK$10,0),0)="","No relevante",VLOOKUP($B184,'Lista Puestos Valorados'!$B$11:$BK$510,MATCH('Auxiliar General'!BB$4,'Lista Puestos Valorados'!$B$10:$BK$10,0),0))</f>
        <v>No relevante</v>
      </c>
      <c r="BI184" s="26">
        <f>+HLOOKUP(BH184,Sistema_Puntos!$Q$5:$Y$43,'Auxiliar General'!BD$5,FALSE)</f>
        <v>0</v>
      </c>
      <c r="BJ184" s="26" t="str">
        <f>+IF(VLOOKUP($B184,'Lista Puestos Valorados'!$B$11:$BK$510,MATCH('Auxiliar General'!BD$4,'Lista Puestos Valorados'!$B$10:$BK$10,0),0)="","No relevante",VLOOKUP($B184,'Lista Puestos Valorados'!$B$11:$BK$510,MATCH('Auxiliar General'!BD$4,'Lista Puestos Valorados'!$B$10:$BK$10,0),0))</f>
        <v>No relevante</v>
      </c>
      <c r="BK184" s="26">
        <f>+HLOOKUP(BJ184,Sistema_Puntos!$Q$5:$Y$43,'Auxiliar General'!BF$5,FALSE)</f>
        <v>0</v>
      </c>
      <c r="BL184" s="26" t="str">
        <f>+IF(VLOOKUP($B184,'Lista Puestos Valorados'!$B$11:$BK$510,MATCH('Auxiliar General'!BF$4,'Lista Puestos Valorados'!$B$10:$BK$10,0),0)="","No relevante",VLOOKUP($B184,'Lista Puestos Valorados'!$B$11:$BK$510,MATCH('Auxiliar General'!BF$4,'Lista Puestos Valorados'!$B$10:$BK$10,0),0))</f>
        <v>No relevante</v>
      </c>
      <c r="BM184" s="26">
        <f>+HLOOKUP(BL184,Sistema_Puntos!$Q$5:$Y$43,'Auxiliar General'!BH$5,FALSE)</f>
        <v>0</v>
      </c>
      <c r="BN184" s="26" t="str">
        <f>+IF(VLOOKUP($B184,'Lista Puestos Valorados'!$B$11:$BK$510,MATCH('Auxiliar General'!BH$4,'Lista Puestos Valorados'!$B$10:$BK$10,0),0)="","No relevante",VLOOKUP($B184,'Lista Puestos Valorados'!$B$11:$BK$510,MATCH('Auxiliar General'!BH$4,'Lista Puestos Valorados'!$B$10:$BK$10,0),0))</f>
        <v>No relevante</v>
      </c>
      <c r="BO184" s="26">
        <f>+HLOOKUP(BN184,Sistema_Puntos!$Q$5:$Y$43,'Auxiliar General'!BJ$5,FALSE)</f>
        <v>0</v>
      </c>
      <c r="BP184" s="26" t="str">
        <f>+IF(VLOOKUP($B184,'Lista Puestos Valorados'!$B$11:$BK$510,MATCH('Auxiliar General'!BJ$4,'Lista Puestos Valorados'!$B$10:$BK$10,0),0)="","No relevante",VLOOKUP($B184,'Lista Puestos Valorados'!$B$11:$BK$510,MATCH('Auxiliar General'!BJ$4,'Lista Puestos Valorados'!$B$10:$BK$10,0),0))</f>
        <v>No relevante</v>
      </c>
      <c r="BQ184" s="26">
        <f>+HLOOKUP(BP184,Sistema_Puntos!$Q$5:$Y$43,'Auxiliar General'!BL$5,FALSE)</f>
        <v>0</v>
      </c>
      <c r="BR184" s="26" t="str">
        <f>+IF(VLOOKUP($B184,'Lista Puestos Valorados'!$B$11:$BK$510,MATCH('Auxiliar General'!BL$4,'Lista Puestos Valorados'!$B$10:$BK$10,0),0)="","No relevante",VLOOKUP($B184,'Lista Puestos Valorados'!$B$11:$BK$510,MATCH('Auxiliar General'!BL$4,'Lista Puestos Valorados'!$B$10:$BK$10,0),0))</f>
        <v>No relevante</v>
      </c>
      <c r="BS184" s="26">
        <f>+HLOOKUP(BR184,Sistema_Puntos!$Q$5:$Y$43,'Auxiliar General'!BN$5,FALSE)</f>
        <v>0</v>
      </c>
      <c r="BT184" s="26" t="str">
        <f>+IF(VLOOKUP($B184,'Lista Puestos Valorados'!$B$11:$BK$510,MATCH('Auxiliar General'!BN$4,'Lista Puestos Valorados'!$B$10:$BK$10,0),0)="","No relevante",VLOOKUP($B184,'Lista Puestos Valorados'!$B$11:$BK$510,MATCH('Auxiliar General'!BN$4,'Lista Puestos Valorados'!$B$10:$BK$10,0),0))</f>
        <v>No relevante</v>
      </c>
      <c r="BU184" s="26">
        <f>+HLOOKUP(BT184,Sistema_Puntos!$Q$5:$Y$43,'Auxiliar General'!BP$5,FALSE)</f>
        <v>0</v>
      </c>
      <c r="BV184" s="26" t="str">
        <f>+IF(VLOOKUP($B184,'Lista Puestos Valorados'!$B$11:$BK$510,MATCH('Auxiliar General'!BP$4,'Lista Puestos Valorados'!$B$10:$BK$10,0),0)="","No relevante",VLOOKUP($B184,'Lista Puestos Valorados'!$B$11:$BK$510,MATCH('Auxiliar General'!BP$4,'Lista Puestos Valorados'!$B$10:$BK$10,0),0))</f>
        <v>No relevante</v>
      </c>
      <c r="BW184" s="26">
        <f>+HLOOKUP(BV184,Sistema_Puntos!$Q$5:$Y$43,'Auxiliar General'!BR$5,FALSE)</f>
        <v>0</v>
      </c>
      <c r="BX184" s="26" t="str">
        <f>+IF(VLOOKUP($B184,'Lista Puestos Valorados'!$B$11:$BK$510,MATCH('Auxiliar General'!BR$4,'Lista Puestos Valorados'!$B$10:$BK$10,0),0)="","No relevante",VLOOKUP($B184,'Lista Puestos Valorados'!$B$11:$BK$510,MATCH('Auxiliar General'!BR$4,'Lista Puestos Valorados'!$B$10:$BK$10,0),0))</f>
        <v>No relevante</v>
      </c>
      <c r="BY184" s="26">
        <f>+HLOOKUP(BX184,Sistema_Puntos!$Q$5:$Y$43,'Auxiliar General'!BT$5,FALSE)</f>
        <v>0</v>
      </c>
      <c r="BZ184" s="26" t="str">
        <f>+IF(VLOOKUP($B184,'Lista Puestos Valorados'!$B$11:$BK$510,MATCH('Auxiliar General'!BT$4,'Lista Puestos Valorados'!$B$10:$BK$10,0),0)="","No relevante",VLOOKUP($B184,'Lista Puestos Valorados'!$B$11:$BK$510,MATCH('Auxiliar General'!BT$4,'Lista Puestos Valorados'!$B$10:$BK$10,0),0))</f>
        <v>No relevante</v>
      </c>
      <c r="CA184" s="26">
        <f>+HLOOKUP(BZ184,Sistema_Puntos!$Q$5:$Y$43,'Auxiliar General'!BV$5,FALSE)</f>
        <v>0</v>
      </c>
      <c r="CB184" s="26" t="str">
        <f>+IF(VLOOKUP($B184,'Lista Puestos Valorados'!$B$11:$BK$510,MATCH('Auxiliar General'!BV$4,'Lista Puestos Valorados'!$B$10:$BK$10,0),0)="","No relevante",VLOOKUP($B184,'Lista Puestos Valorados'!$B$11:$BK$510,MATCH('Auxiliar General'!BV$4,'Lista Puestos Valorados'!$B$10:$BK$10,0),0))</f>
        <v>No relevante</v>
      </c>
      <c r="CC184" s="26">
        <f>+HLOOKUP(CB184,Sistema_Puntos!$Q$5:$Y$43,'Auxiliar General'!BX$5,FALSE)</f>
        <v>0</v>
      </c>
      <c r="CD184" s="26" t="str">
        <f>+IF(VLOOKUP($B184,'Lista Puestos Valorados'!$B$11:$BK$510,MATCH('Auxiliar General'!BX$4,'Lista Puestos Valorados'!$B$10:$BK$10,0),0)="","No relevante",VLOOKUP($B184,'Lista Puestos Valorados'!$B$11:$BK$510,MATCH('Auxiliar General'!BX$4,'Lista Puestos Valorados'!$B$10:$BK$10,0),0))</f>
        <v>No relevante</v>
      </c>
      <c r="CE184" s="26">
        <f>+HLOOKUP(CD184,Sistema_Puntos!$Q$5:$Y$43,'Auxiliar General'!BZ$5,FALSE)</f>
        <v>0</v>
      </c>
      <c r="CF184" s="26" t="str">
        <f>+IF(VLOOKUP($B184,'Lista Puestos Valorados'!$B$11:$BK$510,MATCH('Auxiliar General'!BZ$4,'Lista Puestos Valorados'!$B$10:$BK$10,0),0)="","No relevante",VLOOKUP($B184,'Lista Puestos Valorados'!$B$11:$BK$510,MATCH('Auxiliar General'!BZ$4,'Lista Puestos Valorados'!$B$10:$BK$10,0),0))</f>
        <v>No relevante</v>
      </c>
      <c r="CG184" s="26">
        <f>+HLOOKUP(CF184,Sistema_Puntos!$Q$5:$Y$43,'Auxiliar General'!CB$5,FALSE)</f>
        <v>0</v>
      </c>
      <c r="CH184" s="29"/>
      <c r="CI184" s="29"/>
    </row>
    <row r="185" spans="2:87" ht="17.55" customHeight="1">
      <c r="B185" s="26">
        <f>+'Listado de Puestos'!B185</f>
        <v>175</v>
      </c>
      <c r="C185" s="26" t="str">
        <f>+IF('Lista Puestos Valorados'!C185="","",'Lista Puestos Valorados'!C185)</f>
        <v/>
      </c>
      <c r="D185" s="26" t="str">
        <f>+IF('Lista Puestos Valorados'!D185="","",'Lista Puestos Valorados'!D185)</f>
        <v/>
      </c>
      <c r="E185" s="26" t="str">
        <f>+IF('Lista Puestos Valorados'!E185="","",'Lista Puestos Valorados'!E185)</f>
        <v/>
      </c>
      <c r="F185" s="26" t="str">
        <f>+IF('Lista Puestos Valorados'!F185="","",'Lista Puestos Valorados'!F185)</f>
        <v/>
      </c>
      <c r="G185" s="26" t="str">
        <f>+IF('Lista Puestos Valorados'!G185="","",'Lista Puestos Valorados'!G185)</f>
        <v/>
      </c>
      <c r="H185" s="26" t="str">
        <f>+IF('Lista Puestos Valorados'!H185="","",'Lista Puestos Valorados'!H185)</f>
        <v/>
      </c>
      <c r="I185" s="26" t="str">
        <f>+IF('Lista Puestos Valorados'!I185="","",'Lista Puestos Valorados'!I185)</f>
        <v/>
      </c>
      <c r="J185" s="118" t="e">
        <f t="array" ref="J185">+IF(L185="","",_xlfn.IFS(L185&lt;='Cortes de Agrupacion'!$F$15,'Cortes de Agrupacion'!$E$15,'Resultados General'!L185&lt;='Cortes de Agrupacion'!$F$14,'Cortes de Agrupacion'!$E$14,'Resultados General'!L185&lt;='Cortes de Agrupacion'!$F$13,'Cortes de Agrupacion'!$E$13,L185&lt;='Cortes de Agrupacion'!$F$12,'Cortes de Agrupacion'!$E$12,'Resultados General'!L185&lt;='Cortes de Agrupacion'!$F$11,'Cortes de Agrupacion'!$E$11,'Resultados General'!L185&lt;='Cortes de Agrupacion'!$F$10,'Cortes de Agrupacion'!$E$10,'Resultados General'!L185&lt;='Cortes de Agrupacion'!$F$9,'Cortes de Agrupacion'!$E$9,'Resultados General'!L185&lt;='Cortes de Agrupacion'!$F$8,'Cortes de Agrupacion'!$E$8,'Resultados General'!L185&lt;='Cortes de Agrupacion'!$F$7,'Cortes de Agrupacion'!$E$7,'Resultados General'!L185&lt;='Cortes de Agrupacion'!$F$6,'Cortes de Agrupacion'!$E$6))</f>
        <v>#VALUE!</v>
      </c>
      <c r="K185" s="118" t="str">
        <f t="shared" si="4"/>
        <v/>
      </c>
      <c r="L185" s="124" t="e">
        <f>#VALUE!</f>
        <v>#VALUE!</v>
      </c>
      <c r="M185" s="26" t="e">
        <f ca="1">+_xlfn.IFNA(VLOOKUP(C185,'Distribución de puestos'!$B$8:$I$507,8,0),"")</f>
        <v>#NAME?</v>
      </c>
      <c r="N185" s="26" t="str">
        <f>+IF(VLOOKUP($B185,'Lista Puestos Valorados'!$B$11:$BK$510,MATCH('Auxiliar General'!H$4,'Lista Puestos Valorados'!$B$10:$BK$10,0),0)="","No relevante",VLOOKUP($B185,'Lista Puestos Valorados'!$B$11:$BK$510,MATCH('Auxiliar General'!H$4,'Lista Puestos Valorados'!$B$10:$BK$10,0),0))</f>
        <v>No relevante</v>
      </c>
      <c r="O185" s="26">
        <f>+HLOOKUP(N185,Sistema_Puntos!$Q$5:$Y$43,'Auxiliar General'!J$5,FALSE)</f>
        <v>0</v>
      </c>
      <c r="P185" s="26" t="str">
        <f>+IF(VLOOKUP($B185,'Lista Puestos Valorados'!$B$11:$BK$510,MATCH('Auxiliar General'!J$4,'Lista Puestos Valorados'!$B$10:$BK$10,0),0)="","No relevante",VLOOKUP($B185,'Lista Puestos Valorados'!$B$11:$BK$510,MATCH('Auxiliar General'!J$4,'Lista Puestos Valorados'!$B$10:$BK$10,0),0))</f>
        <v>No relevante</v>
      </c>
      <c r="Q185" s="26">
        <f>+HLOOKUP(P185,Sistema_Puntos!$Q$5:$Y$43,'Auxiliar General'!L$5,FALSE)</f>
        <v>0</v>
      </c>
      <c r="R185" s="26" t="str">
        <f>+IF(VLOOKUP($B185,'Lista Puestos Valorados'!$B$11:$BK$510,MATCH('Auxiliar General'!L$4,'Lista Puestos Valorados'!$B$10:$BK$10,0),0)="","No relevante",VLOOKUP($B185,'Lista Puestos Valorados'!$B$11:$BK$510,MATCH('Auxiliar General'!L$4,'Lista Puestos Valorados'!$B$10:$BK$10,0),0))</f>
        <v>No relevante</v>
      </c>
      <c r="S185" s="26">
        <f>+HLOOKUP(R185,Sistema_Puntos!$Q$5:$Y$43,'Auxiliar General'!N$5,FALSE)</f>
        <v>0</v>
      </c>
      <c r="T185" s="26" t="str">
        <f>+IF(VLOOKUP($B185,'Lista Puestos Valorados'!$B$11:$BK$510,MATCH('Auxiliar General'!N$4,'Lista Puestos Valorados'!$B$10:$BK$10,0),0)="","No relevante",VLOOKUP($B185,'Lista Puestos Valorados'!$B$11:$BK$510,MATCH('Auxiliar General'!N$4,'Lista Puestos Valorados'!$B$10:$BK$10,0),0))</f>
        <v>No relevante</v>
      </c>
      <c r="U185" s="26">
        <f>+HLOOKUP(T185,Sistema_Puntos!$Q$5:$Y$43,'Auxiliar General'!P$5,FALSE)</f>
        <v>0</v>
      </c>
      <c r="V185" s="26" t="str">
        <f>+IF(VLOOKUP($B185,'Lista Puestos Valorados'!$B$11:$BK$510,MATCH('Auxiliar General'!P$4,'Lista Puestos Valorados'!$B$10:$BK$10,0),0)="","No relevante",VLOOKUP($B185,'Lista Puestos Valorados'!$B$11:$BK$510,MATCH('Auxiliar General'!P$4,'Lista Puestos Valorados'!$B$10:$BK$10,0),0))</f>
        <v>No relevante</v>
      </c>
      <c r="W185" s="26">
        <f>+HLOOKUP(V185,Sistema_Puntos!$Q$5:$Y$43,'Auxiliar General'!R$5,FALSE)</f>
        <v>0</v>
      </c>
      <c r="X185" s="26" t="str">
        <f>+IF(VLOOKUP($B185,'Lista Puestos Valorados'!$B$11:$BK$510,MATCH('Auxiliar General'!R$4,'Lista Puestos Valorados'!$B$10:$BK$10,0),0)="","No relevante",VLOOKUP($B185,'Lista Puestos Valorados'!$B$11:$BK$510,MATCH('Auxiliar General'!R$4,'Lista Puestos Valorados'!$B$10:$BK$10,0),0))</f>
        <v>No relevante</v>
      </c>
      <c r="Y185" s="26">
        <f>+HLOOKUP(X185,Sistema_Puntos!$Q$5:$Y$43,'Auxiliar General'!T$5,FALSE)</f>
        <v>0</v>
      </c>
      <c r="Z185" s="26" t="str">
        <f>+IF(VLOOKUP($B185,'Lista Puestos Valorados'!$B$11:$BK$510,MATCH('Auxiliar General'!T$4,'Lista Puestos Valorados'!$B$10:$BK$10,0),0)="","No relevante",VLOOKUP($B185,'Lista Puestos Valorados'!$B$11:$BK$510,MATCH('Auxiliar General'!T$4,'Lista Puestos Valorados'!$B$10:$BK$10,0),0))</f>
        <v>No relevante</v>
      </c>
      <c r="AA185" s="26">
        <f>+HLOOKUP(Z185,Sistema_Puntos!$Q$5:$Y$43,'Auxiliar General'!V$5,FALSE)</f>
        <v>0</v>
      </c>
      <c r="AB185" s="26" t="str">
        <f>+IF(VLOOKUP($B185,'Lista Puestos Valorados'!$B$11:$BK$510,MATCH('Auxiliar General'!V$4,'Lista Puestos Valorados'!$B$10:$BK$10,0),0)="","No relevante",VLOOKUP($B185,'Lista Puestos Valorados'!$B$11:$BK$510,MATCH('Auxiliar General'!V$4,'Lista Puestos Valorados'!$B$10:$BK$10,0),0))</f>
        <v>No relevante</v>
      </c>
      <c r="AC185" s="26">
        <f>+HLOOKUP(AB185,Sistema_Puntos!$Q$5:$Y$43,'Auxiliar General'!X$5,FALSE)</f>
        <v>0</v>
      </c>
      <c r="AD185" s="26" t="str">
        <f>+IF(VLOOKUP($B185,'Lista Puestos Valorados'!$B$11:$BK$510,MATCH('Auxiliar General'!X$4,'Lista Puestos Valorados'!$B$10:$BK$10,0),0)="","No relevante",VLOOKUP($B185,'Lista Puestos Valorados'!$B$11:$BK$510,MATCH('Auxiliar General'!X$4,'Lista Puestos Valorados'!$B$10:$BK$10,0),0))</f>
        <v>No relevante</v>
      </c>
      <c r="AE185" s="26">
        <f>+HLOOKUP(AD185,Sistema_Puntos!$Q$5:$Y$43,'Auxiliar General'!Z$5,FALSE)</f>
        <v>0</v>
      </c>
      <c r="AF185" s="26" t="str">
        <f>+IF(VLOOKUP($B185,'Lista Puestos Valorados'!$B$11:$BK$510,MATCH('Auxiliar General'!Z$4,'Lista Puestos Valorados'!$B$10:$BK$10,0),0)="","No relevante",VLOOKUP($B185,'Lista Puestos Valorados'!$B$11:$BK$510,MATCH('Auxiliar General'!Z$4,'Lista Puestos Valorados'!$B$10:$BK$10,0),0))</f>
        <v>No relevante</v>
      </c>
      <c r="AG185" s="26">
        <f>+HLOOKUP(AF185,Sistema_Puntos!$Q$5:$Y$43,'Auxiliar General'!AB$5,FALSE)</f>
        <v>0</v>
      </c>
      <c r="AH185" s="26" t="str">
        <f>+IF(VLOOKUP($B185,'Lista Puestos Valorados'!$B$11:$BK$510,MATCH('Auxiliar General'!AB$4,'Lista Puestos Valorados'!$B$10:$BK$10,0),0)="","No relevante",VLOOKUP($B185,'Lista Puestos Valorados'!$B$11:$BK$510,MATCH('Auxiliar General'!AB$4,'Lista Puestos Valorados'!$B$10:$BK$10,0),0))</f>
        <v>No relevante</v>
      </c>
      <c r="AI185" s="26">
        <f>+HLOOKUP(AH185,Sistema_Puntos!$Q$5:$Y$43,'Auxiliar General'!AD$5,FALSE)</f>
        <v>0</v>
      </c>
      <c r="AJ185" s="26" t="str">
        <f>+IF(VLOOKUP($B185,'Lista Puestos Valorados'!$B$11:$BK$510,MATCH('Auxiliar General'!AD$4,'Lista Puestos Valorados'!$B$10:$BK$10,0),0)="","No relevante",VLOOKUP($B185,'Lista Puestos Valorados'!$B$11:$BK$510,MATCH('Auxiliar General'!AD$4,'Lista Puestos Valorados'!$B$10:$BK$10,0),0))</f>
        <v>No relevante</v>
      </c>
      <c r="AK185" s="26">
        <f>+HLOOKUP(AJ185,Sistema_Puntos!$Q$5:$Y$43,'Auxiliar General'!AF$5,FALSE)</f>
        <v>0</v>
      </c>
      <c r="AL185" s="26" t="str">
        <f>+IF(VLOOKUP($B185,'Lista Puestos Valorados'!$B$11:$BK$510,MATCH('Auxiliar General'!AF$4,'Lista Puestos Valorados'!$B$10:$BK$10,0),0)="","No relevante",VLOOKUP($B185,'Lista Puestos Valorados'!$B$11:$BK$510,MATCH('Auxiliar General'!AF$4,'Lista Puestos Valorados'!$B$10:$BK$10,0),0))</f>
        <v>No relevante</v>
      </c>
      <c r="AM185" s="26">
        <f>+HLOOKUP(AL185,Sistema_Puntos!$Q$5:$Y$43,'Auxiliar General'!AH$5,FALSE)</f>
        <v>0</v>
      </c>
      <c r="AN185" s="26" t="str">
        <f>+IF(VLOOKUP($B185,'Lista Puestos Valorados'!$B$11:$BK$510,MATCH('Auxiliar General'!AH$4,'Lista Puestos Valorados'!$B$10:$BK$10,0),0)="","No relevante",VLOOKUP($B185,'Lista Puestos Valorados'!$B$11:$BK$510,MATCH('Auxiliar General'!AH$4,'Lista Puestos Valorados'!$B$10:$BK$10,0),0))</f>
        <v>No relevante</v>
      </c>
      <c r="AO185" s="26">
        <f>+HLOOKUP(AN185,Sistema_Puntos!$Q$5:$Y$43,'Auxiliar General'!AJ$5,FALSE)</f>
        <v>0</v>
      </c>
      <c r="AP185" s="26" t="str">
        <f>+IF(VLOOKUP($B185,'Lista Puestos Valorados'!$B$11:$BK$510,MATCH('Auxiliar General'!AJ$4,'Lista Puestos Valorados'!$B$10:$BK$10,0),0)="","No relevante",VLOOKUP($B185,'Lista Puestos Valorados'!$B$11:$BK$510,MATCH('Auxiliar General'!AJ$4,'Lista Puestos Valorados'!$B$10:$BK$10,0),0))</f>
        <v>No relevante</v>
      </c>
      <c r="AQ185" s="26">
        <f>+HLOOKUP(AP185,Sistema_Puntos!$Q$5:$Y$43,'Auxiliar General'!AL$5,FALSE)</f>
        <v>0</v>
      </c>
      <c r="AR185" s="26" t="str">
        <f>+IF(VLOOKUP($B185,'Lista Puestos Valorados'!$B$11:$BK$510,MATCH('Auxiliar General'!AL$4,'Lista Puestos Valorados'!$B$10:$BK$10,0),0)="","No relevante",VLOOKUP($B185,'Lista Puestos Valorados'!$B$11:$BK$510,MATCH('Auxiliar General'!AL$4,'Lista Puestos Valorados'!$B$10:$BK$10,0),0))</f>
        <v>No relevante</v>
      </c>
      <c r="AS185" s="26">
        <f>+HLOOKUP(AR185,Sistema_Puntos!$Q$5:$Y$43,'Auxiliar General'!AN$5,FALSE)</f>
        <v>0</v>
      </c>
      <c r="AT185" s="26" t="str">
        <f>+IF(VLOOKUP($B185,'Lista Puestos Valorados'!$B$11:$BK$510,MATCH('Auxiliar General'!AN$4,'Lista Puestos Valorados'!$B$10:$BK$10,0),0)="","No relevante",VLOOKUP($B185,'Lista Puestos Valorados'!$B$11:$BK$510,MATCH('Auxiliar General'!AN$4,'Lista Puestos Valorados'!$B$10:$BK$10,0),0))</f>
        <v>No relevante</v>
      </c>
      <c r="AU185" s="26">
        <f>+HLOOKUP(AT185,Sistema_Puntos!$Q$5:$Y$43,'Auxiliar General'!AP$5,FALSE)</f>
        <v>0</v>
      </c>
      <c r="AV185" s="26" t="str">
        <f>+IF(VLOOKUP($B185,'Lista Puestos Valorados'!$B$11:$BK$510,MATCH('Auxiliar General'!AP$4,'Lista Puestos Valorados'!$B$10:$BK$10,0),0)="","No relevante",VLOOKUP($B185,'Lista Puestos Valorados'!$B$11:$BK$510,MATCH('Auxiliar General'!AP$4,'Lista Puestos Valorados'!$B$10:$BK$10,0),0))</f>
        <v>No relevante</v>
      </c>
      <c r="AW185" s="26">
        <f>+HLOOKUP(AV185,Sistema_Puntos!$Q$5:$Y$43,'Auxiliar General'!AR$5,FALSE)</f>
        <v>0</v>
      </c>
      <c r="AX185" s="26" t="str">
        <f>+IF(VLOOKUP($B185,'Lista Puestos Valorados'!$B$11:$BK$510,MATCH('Auxiliar General'!AR$4,'Lista Puestos Valorados'!$B$10:$BK$10,0),0)="","No relevante",VLOOKUP($B185,'Lista Puestos Valorados'!$B$11:$BK$510,MATCH('Auxiliar General'!AR$4,'Lista Puestos Valorados'!$B$10:$BK$10,0),0))</f>
        <v>No relevante</v>
      </c>
      <c r="AY185" s="26">
        <f>+HLOOKUP(AX185,Sistema_Puntos!$Q$5:$Y$43,'Auxiliar General'!AT$5,FALSE)</f>
        <v>0</v>
      </c>
      <c r="AZ185" s="26" t="str">
        <f>+IF(VLOOKUP($B185,'Lista Puestos Valorados'!$B$11:$BK$510,MATCH('Auxiliar General'!AT$4,'Lista Puestos Valorados'!$B$10:$BK$10,0),0)="","No relevante",VLOOKUP($B185,'Lista Puestos Valorados'!$B$11:$BK$510,MATCH('Auxiliar General'!AT$4,'Lista Puestos Valorados'!$B$10:$BK$10,0),0))</f>
        <v>No relevante</v>
      </c>
      <c r="BA185" s="26">
        <f>+HLOOKUP(AZ185,Sistema_Puntos!$Q$5:$Y$43,'Auxiliar General'!AV$5,FALSE)</f>
        <v>0</v>
      </c>
      <c r="BB185" s="26" t="str">
        <f>+IF(VLOOKUP($B185,'Lista Puestos Valorados'!$B$11:$BK$510,MATCH('Auxiliar General'!AV$4,'Lista Puestos Valorados'!$B$10:$BK$10,0),0)="","No relevante",VLOOKUP($B185,'Lista Puestos Valorados'!$B$11:$BK$510,MATCH('Auxiliar General'!AV$4,'Lista Puestos Valorados'!$B$10:$BK$10,0),0))</f>
        <v>No relevante</v>
      </c>
      <c r="BC185" s="26">
        <f>+HLOOKUP(BB185,Sistema_Puntos!$Q$5:$Y$43,'Auxiliar General'!AX$5,FALSE)</f>
        <v>0</v>
      </c>
      <c r="BD185" s="26" t="str">
        <f>+IF(VLOOKUP($B185,'Lista Puestos Valorados'!$B$11:$BK$510,MATCH('Auxiliar General'!AX$4,'Lista Puestos Valorados'!$B$10:$BK$10,0),0)="","No relevante",VLOOKUP($B185,'Lista Puestos Valorados'!$B$11:$BK$510,MATCH('Auxiliar General'!AX$4,'Lista Puestos Valorados'!$B$10:$BK$10,0),0))</f>
        <v>No relevante</v>
      </c>
      <c r="BE185" s="26">
        <f>+HLOOKUP(BD185,Sistema_Puntos!$Q$5:$Y$43,'Auxiliar General'!AZ$5,FALSE)</f>
        <v>0</v>
      </c>
      <c r="BF185" s="26" t="str">
        <f>+IF(VLOOKUP($B185,'Lista Puestos Valorados'!$B$11:$BK$510,MATCH('Auxiliar General'!AZ$4,'Lista Puestos Valorados'!$B$10:$BK$10,0),0)="","No relevante",VLOOKUP($B185,'Lista Puestos Valorados'!$B$11:$BK$510,MATCH('Auxiliar General'!AZ$4,'Lista Puestos Valorados'!$B$10:$BK$10,0),0))</f>
        <v>No relevante</v>
      </c>
      <c r="BG185" s="26">
        <f>+HLOOKUP(BF185,Sistema_Puntos!$Q$5:$Y$43,'Auxiliar General'!BB$5,FALSE)</f>
        <v>0</v>
      </c>
      <c r="BH185" s="26" t="str">
        <f>+IF(VLOOKUP($B185,'Lista Puestos Valorados'!$B$11:$BK$510,MATCH('Auxiliar General'!BB$4,'Lista Puestos Valorados'!$B$10:$BK$10,0),0)="","No relevante",VLOOKUP($B185,'Lista Puestos Valorados'!$B$11:$BK$510,MATCH('Auxiliar General'!BB$4,'Lista Puestos Valorados'!$B$10:$BK$10,0),0))</f>
        <v>No relevante</v>
      </c>
      <c r="BI185" s="26">
        <f>+HLOOKUP(BH185,Sistema_Puntos!$Q$5:$Y$43,'Auxiliar General'!BD$5,FALSE)</f>
        <v>0</v>
      </c>
      <c r="BJ185" s="26" t="str">
        <f>+IF(VLOOKUP($B185,'Lista Puestos Valorados'!$B$11:$BK$510,MATCH('Auxiliar General'!BD$4,'Lista Puestos Valorados'!$B$10:$BK$10,0),0)="","No relevante",VLOOKUP($B185,'Lista Puestos Valorados'!$B$11:$BK$510,MATCH('Auxiliar General'!BD$4,'Lista Puestos Valorados'!$B$10:$BK$10,0),0))</f>
        <v>No relevante</v>
      </c>
      <c r="BK185" s="26">
        <f>+HLOOKUP(BJ185,Sistema_Puntos!$Q$5:$Y$43,'Auxiliar General'!BF$5,FALSE)</f>
        <v>0</v>
      </c>
      <c r="BL185" s="26" t="str">
        <f>+IF(VLOOKUP($B185,'Lista Puestos Valorados'!$B$11:$BK$510,MATCH('Auxiliar General'!BF$4,'Lista Puestos Valorados'!$B$10:$BK$10,0),0)="","No relevante",VLOOKUP($B185,'Lista Puestos Valorados'!$B$11:$BK$510,MATCH('Auxiliar General'!BF$4,'Lista Puestos Valorados'!$B$10:$BK$10,0),0))</f>
        <v>No relevante</v>
      </c>
      <c r="BM185" s="26">
        <f>+HLOOKUP(BL185,Sistema_Puntos!$Q$5:$Y$43,'Auxiliar General'!BH$5,FALSE)</f>
        <v>0</v>
      </c>
      <c r="BN185" s="26" t="str">
        <f>+IF(VLOOKUP($B185,'Lista Puestos Valorados'!$B$11:$BK$510,MATCH('Auxiliar General'!BH$4,'Lista Puestos Valorados'!$B$10:$BK$10,0),0)="","No relevante",VLOOKUP($B185,'Lista Puestos Valorados'!$B$11:$BK$510,MATCH('Auxiliar General'!BH$4,'Lista Puestos Valorados'!$B$10:$BK$10,0),0))</f>
        <v>No relevante</v>
      </c>
      <c r="BO185" s="26">
        <f>+HLOOKUP(BN185,Sistema_Puntos!$Q$5:$Y$43,'Auxiliar General'!BJ$5,FALSE)</f>
        <v>0</v>
      </c>
      <c r="BP185" s="26" t="str">
        <f>+IF(VLOOKUP($B185,'Lista Puestos Valorados'!$B$11:$BK$510,MATCH('Auxiliar General'!BJ$4,'Lista Puestos Valorados'!$B$10:$BK$10,0),0)="","No relevante",VLOOKUP($B185,'Lista Puestos Valorados'!$B$11:$BK$510,MATCH('Auxiliar General'!BJ$4,'Lista Puestos Valorados'!$B$10:$BK$10,0),0))</f>
        <v>No relevante</v>
      </c>
      <c r="BQ185" s="26">
        <f>+HLOOKUP(BP185,Sistema_Puntos!$Q$5:$Y$43,'Auxiliar General'!BL$5,FALSE)</f>
        <v>0</v>
      </c>
      <c r="BR185" s="26" t="str">
        <f>+IF(VLOOKUP($B185,'Lista Puestos Valorados'!$B$11:$BK$510,MATCH('Auxiliar General'!BL$4,'Lista Puestos Valorados'!$B$10:$BK$10,0),0)="","No relevante",VLOOKUP($B185,'Lista Puestos Valorados'!$B$11:$BK$510,MATCH('Auxiliar General'!BL$4,'Lista Puestos Valorados'!$B$10:$BK$10,0),0))</f>
        <v>No relevante</v>
      </c>
      <c r="BS185" s="26">
        <f>+HLOOKUP(BR185,Sistema_Puntos!$Q$5:$Y$43,'Auxiliar General'!BN$5,FALSE)</f>
        <v>0</v>
      </c>
      <c r="BT185" s="26" t="str">
        <f>+IF(VLOOKUP($B185,'Lista Puestos Valorados'!$B$11:$BK$510,MATCH('Auxiliar General'!BN$4,'Lista Puestos Valorados'!$B$10:$BK$10,0),0)="","No relevante",VLOOKUP($B185,'Lista Puestos Valorados'!$B$11:$BK$510,MATCH('Auxiliar General'!BN$4,'Lista Puestos Valorados'!$B$10:$BK$10,0),0))</f>
        <v>No relevante</v>
      </c>
      <c r="BU185" s="26">
        <f>+HLOOKUP(BT185,Sistema_Puntos!$Q$5:$Y$43,'Auxiliar General'!BP$5,FALSE)</f>
        <v>0</v>
      </c>
      <c r="BV185" s="26" t="str">
        <f>+IF(VLOOKUP($B185,'Lista Puestos Valorados'!$B$11:$BK$510,MATCH('Auxiliar General'!BP$4,'Lista Puestos Valorados'!$B$10:$BK$10,0),0)="","No relevante",VLOOKUP($B185,'Lista Puestos Valorados'!$B$11:$BK$510,MATCH('Auxiliar General'!BP$4,'Lista Puestos Valorados'!$B$10:$BK$10,0),0))</f>
        <v>No relevante</v>
      </c>
      <c r="BW185" s="26">
        <f>+HLOOKUP(BV185,Sistema_Puntos!$Q$5:$Y$43,'Auxiliar General'!BR$5,FALSE)</f>
        <v>0</v>
      </c>
      <c r="BX185" s="26" t="str">
        <f>+IF(VLOOKUP($B185,'Lista Puestos Valorados'!$B$11:$BK$510,MATCH('Auxiliar General'!BR$4,'Lista Puestos Valorados'!$B$10:$BK$10,0),0)="","No relevante",VLOOKUP($B185,'Lista Puestos Valorados'!$B$11:$BK$510,MATCH('Auxiliar General'!BR$4,'Lista Puestos Valorados'!$B$10:$BK$10,0),0))</f>
        <v>No relevante</v>
      </c>
      <c r="BY185" s="26">
        <f>+HLOOKUP(BX185,Sistema_Puntos!$Q$5:$Y$43,'Auxiliar General'!BT$5,FALSE)</f>
        <v>0</v>
      </c>
      <c r="BZ185" s="26" t="str">
        <f>+IF(VLOOKUP($B185,'Lista Puestos Valorados'!$B$11:$BK$510,MATCH('Auxiliar General'!BT$4,'Lista Puestos Valorados'!$B$10:$BK$10,0),0)="","No relevante",VLOOKUP($B185,'Lista Puestos Valorados'!$B$11:$BK$510,MATCH('Auxiliar General'!BT$4,'Lista Puestos Valorados'!$B$10:$BK$10,0),0))</f>
        <v>No relevante</v>
      </c>
      <c r="CA185" s="26">
        <f>+HLOOKUP(BZ185,Sistema_Puntos!$Q$5:$Y$43,'Auxiliar General'!BV$5,FALSE)</f>
        <v>0</v>
      </c>
      <c r="CB185" s="26" t="str">
        <f>+IF(VLOOKUP($B185,'Lista Puestos Valorados'!$B$11:$BK$510,MATCH('Auxiliar General'!BV$4,'Lista Puestos Valorados'!$B$10:$BK$10,0),0)="","No relevante",VLOOKUP($B185,'Lista Puestos Valorados'!$B$11:$BK$510,MATCH('Auxiliar General'!BV$4,'Lista Puestos Valorados'!$B$10:$BK$10,0),0))</f>
        <v>No relevante</v>
      </c>
      <c r="CC185" s="26">
        <f>+HLOOKUP(CB185,Sistema_Puntos!$Q$5:$Y$43,'Auxiliar General'!BX$5,FALSE)</f>
        <v>0</v>
      </c>
      <c r="CD185" s="26" t="str">
        <f>+IF(VLOOKUP($B185,'Lista Puestos Valorados'!$B$11:$BK$510,MATCH('Auxiliar General'!BX$4,'Lista Puestos Valorados'!$B$10:$BK$10,0),0)="","No relevante",VLOOKUP($B185,'Lista Puestos Valorados'!$B$11:$BK$510,MATCH('Auxiliar General'!BX$4,'Lista Puestos Valorados'!$B$10:$BK$10,0),0))</f>
        <v>No relevante</v>
      </c>
      <c r="CE185" s="26">
        <f>+HLOOKUP(CD185,Sistema_Puntos!$Q$5:$Y$43,'Auxiliar General'!BZ$5,FALSE)</f>
        <v>0</v>
      </c>
      <c r="CF185" s="26" t="str">
        <f>+IF(VLOOKUP($B185,'Lista Puestos Valorados'!$B$11:$BK$510,MATCH('Auxiliar General'!BZ$4,'Lista Puestos Valorados'!$B$10:$BK$10,0),0)="","No relevante",VLOOKUP($B185,'Lista Puestos Valorados'!$B$11:$BK$510,MATCH('Auxiliar General'!BZ$4,'Lista Puestos Valorados'!$B$10:$BK$10,0),0))</f>
        <v>No relevante</v>
      </c>
      <c r="CG185" s="26">
        <f>+HLOOKUP(CF185,Sistema_Puntos!$Q$5:$Y$43,'Auxiliar General'!CB$5,FALSE)</f>
        <v>0</v>
      </c>
      <c r="CH185" s="29"/>
      <c r="CI185" s="29"/>
    </row>
    <row r="186" spans="2:87" ht="17.55" customHeight="1">
      <c r="B186" s="26">
        <f>+'Listado de Puestos'!B186</f>
        <v>176</v>
      </c>
      <c r="C186" s="26" t="str">
        <f>+IF('Lista Puestos Valorados'!C186="","",'Lista Puestos Valorados'!C186)</f>
        <v/>
      </c>
      <c r="D186" s="26" t="str">
        <f>+IF('Lista Puestos Valorados'!D186="","",'Lista Puestos Valorados'!D186)</f>
        <v/>
      </c>
      <c r="E186" s="26" t="str">
        <f>+IF('Lista Puestos Valorados'!E186="","",'Lista Puestos Valorados'!E186)</f>
        <v/>
      </c>
      <c r="F186" s="26" t="str">
        <f>+IF('Lista Puestos Valorados'!F186="","",'Lista Puestos Valorados'!F186)</f>
        <v/>
      </c>
      <c r="G186" s="26" t="str">
        <f>+IF('Lista Puestos Valorados'!G186="","",'Lista Puestos Valorados'!G186)</f>
        <v/>
      </c>
      <c r="H186" s="26" t="str">
        <f>+IF('Lista Puestos Valorados'!H186="","",'Lista Puestos Valorados'!H186)</f>
        <v/>
      </c>
      <c r="I186" s="26" t="str">
        <f>+IF('Lista Puestos Valorados'!I186="","",'Lista Puestos Valorados'!I186)</f>
        <v/>
      </c>
      <c r="J186" s="118" t="e">
        <f t="array" ref="J186">+IF(L186="","",_xlfn.IFS(L186&lt;='Cortes de Agrupacion'!$F$15,'Cortes de Agrupacion'!$E$15,'Resultados General'!L186&lt;='Cortes de Agrupacion'!$F$14,'Cortes de Agrupacion'!$E$14,'Resultados General'!L186&lt;='Cortes de Agrupacion'!$F$13,'Cortes de Agrupacion'!$E$13,L186&lt;='Cortes de Agrupacion'!$F$12,'Cortes de Agrupacion'!$E$12,'Resultados General'!L186&lt;='Cortes de Agrupacion'!$F$11,'Cortes de Agrupacion'!$E$11,'Resultados General'!L186&lt;='Cortes de Agrupacion'!$F$10,'Cortes de Agrupacion'!$E$10,'Resultados General'!L186&lt;='Cortes de Agrupacion'!$F$9,'Cortes de Agrupacion'!$E$9,'Resultados General'!L186&lt;='Cortes de Agrupacion'!$F$8,'Cortes de Agrupacion'!$E$8,'Resultados General'!L186&lt;='Cortes de Agrupacion'!$F$7,'Cortes de Agrupacion'!$E$7,'Resultados General'!L186&lt;='Cortes de Agrupacion'!$F$6,'Cortes de Agrupacion'!$E$6))</f>
        <v>#VALUE!</v>
      </c>
      <c r="K186" s="118" t="str">
        <f t="shared" si="4"/>
        <v/>
      </c>
      <c r="L186" s="124" t="e">
        <f>#VALUE!</f>
        <v>#VALUE!</v>
      </c>
      <c r="M186" s="26" t="e">
        <f ca="1">+_xlfn.IFNA(VLOOKUP(C186,'Distribución de puestos'!$B$8:$I$507,8,0),"")</f>
        <v>#NAME?</v>
      </c>
      <c r="N186" s="26" t="str">
        <f>+IF(VLOOKUP($B186,'Lista Puestos Valorados'!$B$11:$BK$510,MATCH('Auxiliar General'!H$4,'Lista Puestos Valorados'!$B$10:$BK$10,0),0)="","No relevante",VLOOKUP($B186,'Lista Puestos Valorados'!$B$11:$BK$510,MATCH('Auxiliar General'!H$4,'Lista Puestos Valorados'!$B$10:$BK$10,0),0))</f>
        <v>No relevante</v>
      </c>
      <c r="O186" s="26">
        <f>+HLOOKUP(N186,Sistema_Puntos!$Q$5:$Y$43,'Auxiliar General'!J$5,FALSE)</f>
        <v>0</v>
      </c>
      <c r="P186" s="26" t="str">
        <f>+IF(VLOOKUP($B186,'Lista Puestos Valorados'!$B$11:$BK$510,MATCH('Auxiliar General'!J$4,'Lista Puestos Valorados'!$B$10:$BK$10,0),0)="","No relevante",VLOOKUP($B186,'Lista Puestos Valorados'!$B$11:$BK$510,MATCH('Auxiliar General'!J$4,'Lista Puestos Valorados'!$B$10:$BK$10,0),0))</f>
        <v>No relevante</v>
      </c>
      <c r="Q186" s="26">
        <f>+HLOOKUP(P186,Sistema_Puntos!$Q$5:$Y$43,'Auxiliar General'!L$5,FALSE)</f>
        <v>0</v>
      </c>
      <c r="R186" s="26" t="str">
        <f>+IF(VLOOKUP($B186,'Lista Puestos Valorados'!$B$11:$BK$510,MATCH('Auxiliar General'!L$4,'Lista Puestos Valorados'!$B$10:$BK$10,0),0)="","No relevante",VLOOKUP($B186,'Lista Puestos Valorados'!$B$11:$BK$510,MATCH('Auxiliar General'!L$4,'Lista Puestos Valorados'!$B$10:$BK$10,0),0))</f>
        <v>No relevante</v>
      </c>
      <c r="S186" s="26">
        <f>+HLOOKUP(R186,Sistema_Puntos!$Q$5:$Y$43,'Auxiliar General'!N$5,FALSE)</f>
        <v>0</v>
      </c>
      <c r="T186" s="26" t="str">
        <f>+IF(VLOOKUP($B186,'Lista Puestos Valorados'!$B$11:$BK$510,MATCH('Auxiliar General'!N$4,'Lista Puestos Valorados'!$B$10:$BK$10,0),0)="","No relevante",VLOOKUP($B186,'Lista Puestos Valorados'!$B$11:$BK$510,MATCH('Auxiliar General'!N$4,'Lista Puestos Valorados'!$B$10:$BK$10,0),0))</f>
        <v>No relevante</v>
      </c>
      <c r="U186" s="26">
        <f>+HLOOKUP(T186,Sistema_Puntos!$Q$5:$Y$43,'Auxiliar General'!P$5,FALSE)</f>
        <v>0</v>
      </c>
      <c r="V186" s="26" t="str">
        <f>+IF(VLOOKUP($B186,'Lista Puestos Valorados'!$B$11:$BK$510,MATCH('Auxiliar General'!P$4,'Lista Puestos Valorados'!$B$10:$BK$10,0),0)="","No relevante",VLOOKUP($B186,'Lista Puestos Valorados'!$B$11:$BK$510,MATCH('Auxiliar General'!P$4,'Lista Puestos Valorados'!$B$10:$BK$10,0),0))</f>
        <v>No relevante</v>
      </c>
      <c r="W186" s="26">
        <f>+HLOOKUP(V186,Sistema_Puntos!$Q$5:$Y$43,'Auxiliar General'!R$5,FALSE)</f>
        <v>0</v>
      </c>
      <c r="X186" s="26" t="str">
        <f>+IF(VLOOKUP($B186,'Lista Puestos Valorados'!$B$11:$BK$510,MATCH('Auxiliar General'!R$4,'Lista Puestos Valorados'!$B$10:$BK$10,0),0)="","No relevante",VLOOKUP($B186,'Lista Puestos Valorados'!$B$11:$BK$510,MATCH('Auxiliar General'!R$4,'Lista Puestos Valorados'!$B$10:$BK$10,0),0))</f>
        <v>No relevante</v>
      </c>
      <c r="Y186" s="26">
        <f>+HLOOKUP(X186,Sistema_Puntos!$Q$5:$Y$43,'Auxiliar General'!T$5,FALSE)</f>
        <v>0</v>
      </c>
      <c r="Z186" s="26" t="str">
        <f>+IF(VLOOKUP($B186,'Lista Puestos Valorados'!$B$11:$BK$510,MATCH('Auxiliar General'!T$4,'Lista Puestos Valorados'!$B$10:$BK$10,0),0)="","No relevante",VLOOKUP($B186,'Lista Puestos Valorados'!$B$11:$BK$510,MATCH('Auxiliar General'!T$4,'Lista Puestos Valorados'!$B$10:$BK$10,0),0))</f>
        <v>No relevante</v>
      </c>
      <c r="AA186" s="26">
        <f>+HLOOKUP(Z186,Sistema_Puntos!$Q$5:$Y$43,'Auxiliar General'!V$5,FALSE)</f>
        <v>0</v>
      </c>
      <c r="AB186" s="26" t="str">
        <f>+IF(VLOOKUP($B186,'Lista Puestos Valorados'!$B$11:$BK$510,MATCH('Auxiliar General'!V$4,'Lista Puestos Valorados'!$B$10:$BK$10,0),0)="","No relevante",VLOOKUP($B186,'Lista Puestos Valorados'!$B$11:$BK$510,MATCH('Auxiliar General'!V$4,'Lista Puestos Valorados'!$B$10:$BK$10,0),0))</f>
        <v>No relevante</v>
      </c>
      <c r="AC186" s="26">
        <f>+HLOOKUP(AB186,Sistema_Puntos!$Q$5:$Y$43,'Auxiliar General'!X$5,FALSE)</f>
        <v>0</v>
      </c>
      <c r="AD186" s="26" t="str">
        <f>+IF(VLOOKUP($B186,'Lista Puestos Valorados'!$B$11:$BK$510,MATCH('Auxiliar General'!X$4,'Lista Puestos Valorados'!$B$10:$BK$10,0),0)="","No relevante",VLOOKUP($B186,'Lista Puestos Valorados'!$B$11:$BK$510,MATCH('Auxiliar General'!X$4,'Lista Puestos Valorados'!$B$10:$BK$10,0),0))</f>
        <v>No relevante</v>
      </c>
      <c r="AE186" s="26">
        <f>+HLOOKUP(AD186,Sistema_Puntos!$Q$5:$Y$43,'Auxiliar General'!Z$5,FALSE)</f>
        <v>0</v>
      </c>
      <c r="AF186" s="26" t="str">
        <f>+IF(VLOOKUP($B186,'Lista Puestos Valorados'!$B$11:$BK$510,MATCH('Auxiliar General'!Z$4,'Lista Puestos Valorados'!$B$10:$BK$10,0),0)="","No relevante",VLOOKUP($B186,'Lista Puestos Valorados'!$B$11:$BK$510,MATCH('Auxiliar General'!Z$4,'Lista Puestos Valorados'!$B$10:$BK$10,0),0))</f>
        <v>No relevante</v>
      </c>
      <c r="AG186" s="26">
        <f>+HLOOKUP(AF186,Sistema_Puntos!$Q$5:$Y$43,'Auxiliar General'!AB$5,FALSE)</f>
        <v>0</v>
      </c>
      <c r="AH186" s="26" t="str">
        <f>+IF(VLOOKUP($B186,'Lista Puestos Valorados'!$B$11:$BK$510,MATCH('Auxiliar General'!AB$4,'Lista Puestos Valorados'!$B$10:$BK$10,0),0)="","No relevante",VLOOKUP($B186,'Lista Puestos Valorados'!$B$11:$BK$510,MATCH('Auxiliar General'!AB$4,'Lista Puestos Valorados'!$B$10:$BK$10,0),0))</f>
        <v>No relevante</v>
      </c>
      <c r="AI186" s="26">
        <f>+HLOOKUP(AH186,Sistema_Puntos!$Q$5:$Y$43,'Auxiliar General'!AD$5,FALSE)</f>
        <v>0</v>
      </c>
      <c r="AJ186" s="26" t="str">
        <f>+IF(VLOOKUP($B186,'Lista Puestos Valorados'!$B$11:$BK$510,MATCH('Auxiliar General'!AD$4,'Lista Puestos Valorados'!$B$10:$BK$10,0),0)="","No relevante",VLOOKUP($B186,'Lista Puestos Valorados'!$B$11:$BK$510,MATCH('Auxiliar General'!AD$4,'Lista Puestos Valorados'!$B$10:$BK$10,0),0))</f>
        <v>No relevante</v>
      </c>
      <c r="AK186" s="26">
        <f>+HLOOKUP(AJ186,Sistema_Puntos!$Q$5:$Y$43,'Auxiliar General'!AF$5,FALSE)</f>
        <v>0</v>
      </c>
      <c r="AL186" s="26" t="str">
        <f>+IF(VLOOKUP($B186,'Lista Puestos Valorados'!$B$11:$BK$510,MATCH('Auxiliar General'!AF$4,'Lista Puestos Valorados'!$B$10:$BK$10,0),0)="","No relevante",VLOOKUP($B186,'Lista Puestos Valorados'!$B$11:$BK$510,MATCH('Auxiliar General'!AF$4,'Lista Puestos Valorados'!$B$10:$BK$10,0),0))</f>
        <v>No relevante</v>
      </c>
      <c r="AM186" s="26">
        <f>+HLOOKUP(AL186,Sistema_Puntos!$Q$5:$Y$43,'Auxiliar General'!AH$5,FALSE)</f>
        <v>0</v>
      </c>
      <c r="AN186" s="26" t="str">
        <f>+IF(VLOOKUP($B186,'Lista Puestos Valorados'!$B$11:$BK$510,MATCH('Auxiliar General'!AH$4,'Lista Puestos Valorados'!$B$10:$BK$10,0),0)="","No relevante",VLOOKUP($B186,'Lista Puestos Valorados'!$B$11:$BK$510,MATCH('Auxiliar General'!AH$4,'Lista Puestos Valorados'!$B$10:$BK$10,0),0))</f>
        <v>No relevante</v>
      </c>
      <c r="AO186" s="26">
        <f>+HLOOKUP(AN186,Sistema_Puntos!$Q$5:$Y$43,'Auxiliar General'!AJ$5,FALSE)</f>
        <v>0</v>
      </c>
      <c r="AP186" s="26" t="str">
        <f>+IF(VLOOKUP($B186,'Lista Puestos Valorados'!$B$11:$BK$510,MATCH('Auxiliar General'!AJ$4,'Lista Puestos Valorados'!$B$10:$BK$10,0),0)="","No relevante",VLOOKUP($B186,'Lista Puestos Valorados'!$B$11:$BK$510,MATCH('Auxiliar General'!AJ$4,'Lista Puestos Valorados'!$B$10:$BK$10,0),0))</f>
        <v>No relevante</v>
      </c>
      <c r="AQ186" s="26">
        <f>+HLOOKUP(AP186,Sistema_Puntos!$Q$5:$Y$43,'Auxiliar General'!AL$5,FALSE)</f>
        <v>0</v>
      </c>
      <c r="AR186" s="26" t="str">
        <f>+IF(VLOOKUP($B186,'Lista Puestos Valorados'!$B$11:$BK$510,MATCH('Auxiliar General'!AL$4,'Lista Puestos Valorados'!$B$10:$BK$10,0),0)="","No relevante",VLOOKUP($B186,'Lista Puestos Valorados'!$B$11:$BK$510,MATCH('Auxiliar General'!AL$4,'Lista Puestos Valorados'!$B$10:$BK$10,0),0))</f>
        <v>No relevante</v>
      </c>
      <c r="AS186" s="26">
        <f>+HLOOKUP(AR186,Sistema_Puntos!$Q$5:$Y$43,'Auxiliar General'!AN$5,FALSE)</f>
        <v>0</v>
      </c>
      <c r="AT186" s="26" t="str">
        <f>+IF(VLOOKUP($B186,'Lista Puestos Valorados'!$B$11:$BK$510,MATCH('Auxiliar General'!AN$4,'Lista Puestos Valorados'!$B$10:$BK$10,0),0)="","No relevante",VLOOKUP($B186,'Lista Puestos Valorados'!$B$11:$BK$510,MATCH('Auxiliar General'!AN$4,'Lista Puestos Valorados'!$B$10:$BK$10,0),0))</f>
        <v>No relevante</v>
      </c>
      <c r="AU186" s="26">
        <f>+HLOOKUP(AT186,Sistema_Puntos!$Q$5:$Y$43,'Auxiliar General'!AP$5,FALSE)</f>
        <v>0</v>
      </c>
      <c r="AV186" s="26" t="str">
        <f>+IF(VLOOKUP($B186,'Lista Puestos Valorados'!$B$11:$BK$510,MATCH('Auxiliar General'!AP$4,'Lista Puestos Valorados'!$B$10:$BK$10,0),0)="","No relevante",VLOOKUP($B186,'Lista Puestos Valorados'!$B$11:$BK$510,MATCH('Auxiliar General'!AP$4,'Lista Puestos Valorados'!$B$10:$BK$10,0),0))</f>
        <v>No relevante</v>
      </c>
      <c r="AW186" s="26">
        <f>+HLOOKUP(AV186,Sistema_Puntos!$Q$5:$Y$43,'Auxiliar General'!AR$5,FALSE)</f>
        <v>0</v>
      </c>
      <c r="AX186" s="26" t="str">
        <f>+IF(VLOOKUP($B186,'Lista Puestos Valorados'!$B$11:$BK$510,MATCH('Auxiliar General'!AR$4,'Lista Puestos Valorados'!$B$10:$BK$10,0),0)="","No relevante",VLOOKUP($B186,'Lista Puestos Valorados'!$B$11:$BK$510,MATCH('Auxiliar General'!AR$4,'Lista Puestos Valorados'!$B$10:$BK$10,0),0))</f>
        <v>No relevante</v>
      </c>
      <c r="AY186" s="26">
        <f>+HLOOKUP(AX186,Sistema_Puntos!$Q$5:$Y$43,'Auxiliar General'!AT$5,FALSE)</f>
        <v>0</v>
      </c>
      <c r="AZ186" s="26" t="str">
        <f>+IF(VLOOKUP($B186,'Lista Puestos Valorados'!$B$11:$BK$510,MATCH('Auxiliar General'!AT$4,'Lista Puestos Valorados'!$B$10:$BK$10,0),0)="","No relevante",VLOOKUP($B186,'Lista Puestos Valorados'!$B$11:$BK$510,MATCH('Auxiliar General'!AT$4,'Lista Puestos Valorados'!$B$10:$BK$10,0),0))</f>
        <v>No relevante</v>
      </c>
      <c r="BA186" s="26">
        <f>+HLOOKUP(AZ186,Sistema_Puntos!$Q$5:$Y$43,'Auxiliar General'!AV$5,FALSE)</f>
        <v>0</v>
      </c>
      <c r="BB186" s="26" t="str">
        <f>+IF(VLOOKUP($B186,'Lista Puestos Valorados'!$B$11:$BK$510,MATCH('Auxiliar General'!AV$4,'Lista Puestos Valorados'!$B$10:$BK$10,0),0)="","No relevante",VLOOKUP($B186,'Lista Puestos Valorados'!$B$11:$BK$510,MATCH('Auxiliar General'!AV$4,'Lista Puestos Valorados'!$B$10:$BK$10,0),0))</f>
        <v>No relevante</v>
      </c>
      <c r="BC186" s="26">
        <f>+HLOOKUP(BB186,Sistema_Puntos!$Q$5:$Y$43,'Auxiliar General'!AX$5,FALSE)</f>
        <v>0</v>
      </c>
      <c r="BD186" s="26" t="str">
        <f>+IF(VLOOKUP($B186,'Lista Puestos Valorados'!$B$11:$BK$510,MATCH('Auxiliar General'!AX$4,'Lista Puestos Valorados'!$B$10:$BK$10,0),0)="","No relevante",VLOOKUP($B186,'Lista Puestos Valorados'!$B$11:$BK$510,MATCH('Auxiliar General'!AX$4,'Lista Puestos Valorados'!$B$10:$BK$10,0),0))</f>
        <v>No relevante</v>
      </c>
      <c r="BE186" s="26">
        <f>+HLOOKUP(BD186,Sistema_Puntos!$Q$5:$Y$43,'Auxiliar General'!AZ$5,FALSE)</f>
        <v>0</v>
      </c>
      <c r="BF186" s="26" t="str">
        <f>+IF(VLOOKUP($B186,'Lista Puestos Valorados'!$B$11:$BK$510,MATCH('Auxiliar General'!AZ$4,'Lista Puestos Valorados'!$B$10:$BK$10,0),0)="","No relevante",VLOOKUP($B186,'Lista Puestos Valorados'!$B$11:$BK$510,MATCH('Auxiliar General'!AZ$4,'Lista Puestos Valorados'!$B$10:$BK$10,0),0))</f>
        <v>No relevante</v>
      </c>
      <c r="BG186" s="26">
        <f>+HLOOKUP(BF186,Sistema_Puntos!$Q$5:$Y$43,'Auxiliar General'!BB$5,FALSE)</f>
        <v>0</v>
      </c>
      <c r="BH186" s="26" t="str">
        <f>+IF(VLOOKUP($B186,'Lista Puestos Valorados'!$B$11:$BK$510,MATCH('Auxiliar General'!BB$4,'Lista Puestos Valorados'!$B$10:$BK$10,0),0)="","No relevante",VLOOKUP($B186,'Lista Puestos Valorados'!$B$11:$BK$510,MATCH('Auxiliar General'!BB$4,'Lista Puestos Valorados'!$B$10:$BK$10,0),0))</f>
        <v>No relevante</v>
      </c>
      <c r="BI186" s="26">
        <f>+HLOOKUP(BH186,Sistema_Puntos!$Q$5:$Y$43,'Auxiliar General'!BD$5,FALSE)</f>
        <v>0</v>
      </c>
      <c r="BJ186" s="26" t="str">
        <f>+IF(VLOOKUP($B186,'Lista Puestos Valorados'!$B$11:$BK$510,MATCH('Auxiliar General'!BD$4,'Lista Puestos Valorados'!$B$10:$BK$10,0),0)="","No relevante",VLOOKUP($B186,'Lista Puestos Valorados'!$B$11:$BK$510,MATCH('Auxiliar General'!BD$4,'Lista Puestos Valorados'!$B$10:$BK$10,0),0))</f>
        <v>No relevante</v>
      </c>
      <c r="BK186" s="26">
        <f>+HLOOKUP(BJ186,Sistema_Puntos!$Q$5:$Y$43,'Auxiliar General'!BF$5,FALSE)</f>
        <v>0</v>
      </c>
      <c r="BL186" s="26" t="str">
        <f>+IF(VLOOKUP($B186,'Lista Puestos Valorados'!$B$11:$BK$510,MATCH('Auxiliar General'!BF$4,'Lista Puestos Valorados'!$B$10:$BK$10,0),0)="","No relevante",VLOOKUP($B186,'Lista Puestos Valorados'!$B$11:$BK$510,MATCH('Auxiliar General'!BF$4,'Lista Puestos Valorados'!$B$10:$BK$10,0),0))</f>
        <v>No relevante</v>
      </c>
      <c r="BM186" s="26">
        <f>+HLOOKUP(BL186,Sistema_Puntos!$Q$5:$Y$43,'Auxiliar General'!BH$5,FALSE)</f>
        <v>0</v>
      </c>
      <c r="BN186" s="26" t="str">
        <f>+IF(VLOOKUP($B186,'Lista Puestos Valorados'!$B$11:$BK$510,MATCH('Auxiliar General'!BH$4,'Lista Puestos Valorados'!$B$10:$BK$10,0),0)="","No relevante",VLOOKUP($B186,'Lista Puestos Valorados'!$B$11:$BK$510,MATCH('Auxiliar General'!BH$4,'Lista Puestos Valorados'!$B$10:$BK$10,0),0))</f>
        <v>No relevante</v>
      </c>
      <c r="BO186" s="26">
        <f>+HLOOKUP(BN186,Sistema_Puntos!$Q$5:$Y$43,'Auxiliar General'!BJ$5,FALSE)</f>
        <v>0</v>
      </c>
      <c r="BP186" s="26" t="str">
        <f>+IF(VLOOKUP($B186,'Lista Puestos Valorados'!$B$11:$BK$510,MATCH('Auxiliar General'!BJ$4,'Lista Puestos Valorados'!$B$10:$BK$10,0),0)="","No relevante",VLOOKUP($B186,'Lista Puestos Valorados'!$B$11:$BK$510,MATCH('Auxiliar General'!BJ$4,'Lista Puestos Valorados'!$B$10:$BK$10,0),0))</f>
        <v>No relevante</v>
      </c>
      <c r="BQ186" s="26">
        <f>+HLOOKUP(BP186,Sistema_Puntos!$Q$5:$Y$43,'Auxiliar General'!BL$5,FALSE)</f>
        <v>0</v>
      </c>
      <c r="BR186" s="26" t="str">
        <f>+IF(VLOOKUP($B186,'Lista Puestos Valorados'!$B$11:$BK$510,MATCH('Auxiliar General'!BL$4,'Lista Puestos Valorados'!$B$10:$BK$10,0),0)="","No relevante",VLOOKUP($B186,'Lista Puestos Valorados'!$B$11:$BK$510,MATCH('Auxiliar General'!BL$4,'Lista Puestos Valorados'!$B$10:$BK$10,0),0))</f>
        <v>No relevante</v>
      </c>
      <c r="BS186" s="26">
        <f>+HLOOKUP(BR186,Sistema_Puntos!$Q$5:$Y$43,'Auxiliar General'!BN$5,FALSE)</f>
        <v>0</v>
      </c>
      <c r="BT186" s="26" t="str">
        <f>+IF(VLOOKUP($B186,'Lista Puestos Valorados'!$B$11:$BK$510,MATCH('Auxiliar General'!BN$4,'Lista Puestos Valorados'!$B$10:$BK$10,0),0)="","No relevante",VLOOKUP($B186,'Lista Puestos Valorados'!$B$11:$BK$510,MATCH('Auxiliar General'!BN$4,'Lista Puestos Valorados'!$B$10:$BK$10,0),0))</f>
        <v>No relevante</v>
      </c>
      <c r="BU186" s="26">
        <f>+HLOOKUP(BT186,Sistema_Puntos!$Q$5:$Y$43,'Auxiliar General'!BP$5,FALSE)</f>
        <v>0</v>
      </c>
      <c r="BV186" s="26" t="str">
        <f>+IF(VLOOKUP($B186,'Lista Puestos Valorados'!$B$11:$BK$510,MATCH('Auxiliar General'!BP$4,'Lista Puestos Valorados'!$B$10:$BK$10,0),0)="","No relevante",VLOOKUP($B186,'Lista Puestos Valorados'!$B$11:$BK$510,MATCH('Auxiliar General'!BP$4,'Lista Puestos Valorados'!$B$10:$BK$10,0),0))</f>
        <v>No relevante</v>
      </c>
      <c r="BW186" s="26">
        <f>+HLOOKUP(BV186,Sistema_Puntos!$Q$5:$Y$43,'Auxiliar General'!BR$5,FALSE)</f>
        <v>0</v>
      </c>
      <c r="BX186" s="26" t="str">
        <f>+IF(VLOOKUP($B186,'Lista Puestos Valorados'!$B$11:$BK$510,MATCH('Auxiliar General'!BR$4,'Lista Puestos Valorados'!$B$10:$BK$10,0),0)="","No relevante",VLOOKUP($B186,'Lista Puestos Valorados'!$B$11:$BK$510,MATCH('Auxiliar General'!BR$4,'Lista Puestos Valorados'!$B$10:$BK$10,0),0))</f>
        <v>No relevante</v>
      </c>
      <c r="BY186" s="26">
        <f>+HLOOKUP(BX186,Sistema_Puntos!$Q$5:$Y$43,'Auxiliar General'!BT$5,FALSE)</f>
        <v>0</v>
      </c>
      <c r="BZ186" s="26" t="str">
        <f>+IF(VLOOKUP($B186,'Lista Puestos Valorados'!$B$11:$BK$510,MATCH('Auxiliar General'!BT$4,'Lista Puestos Valorados'!$B$10:$BK$10,0),0)="","No relevante",VLOOKUP($B186,'Lista Puestos Valorados'!$B$11:$BK$510,MATCH('Auxiliar General'!BT$4,'Lista Puestos Valorados'!$B$10:$BK$10,0),0))</f>
        <v>No relevante</v>
      </c>
      <c r="CA186" s="26">
        <f>+HLOOKUP(BZ186,Sistema_Puntos!$Q$5:$Y$43,'Auxiliar General'!BV$5,FALSE)</f>
        <v>0</v>
      </c>
      <c r="CB186" s="26" t="str">
        <f>+IF(VLOOKUP($B186,'Lista Puestos Valorados'!$B$11:$BK$510,MATCH('Auxiliar General'!BV$4,'Lista Puestos Valorados'!$B$10:$BK$10,0),0)="","No relevante",VLOOKUP($B186,'Lista Puestos Valorados'!$B$11:$BK$510,MATCH('Auxiliar General'!BV$4,'Lista Puestos Valorados'!$B$10:$BK$10,0),0))</f>
        <v>No relevante</v>
      </c>
      <c r="CC186" s="26">
        <f>+HLOOKUP(CB186,Sistema_Puntos!$Q$5:$Y$43,'Auxiliar General'!BX$5,FALSE)</f>
        <v>0</v>
      </c>
      <c r="CD186" s="26" t="str">
        <f>+IF(VLOOKUP($B186,'Lista Puestos Valorados'!$B$11:$BK$510,MATCH('Auxiliar General'!BX$4,'Lista Puestos Valorados'!$B$10:$BK$10,0),0)="","No relevante",VLOOKUP($B186,'Lista Puestos Valorados'!$B$11:$BK$510,MATCH('Auxiliar General'!BX$4,'Lista Puestos Valorados'!$B$10:$BK$10,0),0))</f>
        <v>No relevante</v>
      </c>
      <c r="CE186" s="26">
        <f>+HLOOKUP(CD186,Sistema_Puntos!$Q$5:$Y$43,'Auxiliar General'!BZ$5,FALSE)</f>
        <v>0</v>
      </c>
      <c r="CF186" s="26" t="str">
        <f>+IF(VLOOKUP($B186,'Lista Puestos Valorados'!$B$11:$BK$510,MATCH('Auxiliar General'!BZ$4,'Lista Puestos Valorados'!$B$10:$BK$10,0),0)="","No relevante",VLOOKUP($B186,'Lista Puestos Valorados'!$B$11:$BK$510,MATCH('Auxiliar General'!BZ$4,'Lista Puestos Valorados'!$B$10:$BK$10,0),0))</f>
        <v>No relevante</v>
      </c>
      <c r="CG186" s="26">
        <f>+HLOOKUP(CF186,Sistema_Puntos!$Q$5:$Y$43,'Auxiliar General'!CB$5,FALSE)</f>
        <v>0</v>
      </c>
      <c r="CH186" s="29"/>
      <c r="CI186" s="29"/>
    </row>
    <row r="187" spans="2:87" ht="17.55" customHeight="1">
      <c r="B187" s="26">
        <f>+'Listado de Puestos'!B187</f>
        <v>177</v>
      </c>
      <c r="C187" s="26" t="str">
        <f>+IF('Lista Puestos Valorados'!C187="","",'Lista Puestos Valorados'!C187)</f>
        <v/>
      </c>
      <c r="D187" s="26" t="str">
        <f>+IF('Lista Puestos Valorados'!D187="","",'Lista Puestos Valorados'!D187)</f>
        <v/>
      </c>
      <c r="E187" s="26" t="str">
        <f>+IF('Lista Puestos Valorados'!E187="","",'Lista Puestos Valorados'!E187)</f>
        <v/>
      </c>
      <c r="F187" s="26" t="str">
        <f>+IF('Lista Puestos Valorados'!F187="","",'Lista Puestos Valorados'!F187)</f>
        <v/>
      </c>
      <c r="G187" s="26" t="str">
        <f>+IF('Lista Puestos Valorados'!G187="","",'Lista Puestos Valorados'!G187)</f>
        <v/>
      </c>
      <c r="H187" s="26" t="str">
        <f>+IF('Lista Puestos Valorados'!H187="","",'Lista Puestos Valorados'!H187)</f>
        <v/>
      </c>
      <c r="I187" s="26" t="str">
        <f>+IF('Lista Puestos Valorados'!I187="","",'Lista Puestos Valorados'!I187)</f>
        <v/>
      </c>
      <c r="J187" s="118" t="e">
        <f t="array" ref="J187">+IF(L187="","",_xlfn.IFS(L187&lt;='Cortes de Agrupacion'!$F$15,'Cortes de Agrupacion'!$E$15,'Resultados General'!L187&lt;='Cortes de Agrupacion'!$F$14,'Cortes de Agrupacion'!$E$14,'Resultados General'!L187&lt;='Cortes de Agrupacion'!$F$13,'Cortes de Agrupacion'!$E$13,L187&lt;='Cortes de Agrupacion'!$F$12,'Cortes de Agrupacion'!$E$12,'Resultados General'!L187&lt;='Cortes de Agrupacion'!$F$11,'Cortes de Agrupacion'!$E$11,'Resultados General'!L187&lt;='Cortes de Agrupacion'!$F$10,'Cortes de Agrupacion'!$E$10,'Resultados General'!L187&lt;='Cortes de Agrupacion'!$F$9,'Cortes de Agrupacion'!$E$9,'Resultados General'!L187&lt;='Cortes de Agrupacion'!$F$8,'Cortes de Agrupacion'!$E$8,'Resultados General'!L187&lt;='Cortes de Agrupacion'!$F$7,'Cortes de Agrupacion'!$E$7,'Resultados General'!L187&lt;='Cortes de Agrupacion'!$F$6,'Cortes de Agrupacion'!$E$6))</f>
        <v>#VALUE!</v>
      </c>
      <c r="K187" s="118" t="str">
        <f t="shared" si="4"/>
        <v/>
      </c>
      <c r="L187" s="124" t="e">
        <f>#VALUE!</f>
        <v>#VALUE!</v>
      </c>
      <c r="M187" s="26" t="e">
        <f ca="1">+_xlfn.IFNA(VLOOKUP(C187,'Distribución de puestos'!$B$8:$I$507,8,0),"")</f>
        <v>#NAME?</v>
      </c>
      <c r="N187" s="26" t="str">
        <f>+IF(VLOOKUP($B187,'Lista Puestos Valorados'!$B$11:$BK$510,MATCH('Auxiliar General'!H$4,'Lista Puestos Valorados'!$B$10:$BK$10,0),0)="","No relevante",VLOOKUP($B187,'Lista Puestos Valorados'!$B$11:$BK$510,MATCH('Auxiliar General'!H$4,'Lista Puestos Valorados'!$B$10:$BK$10,0),0))</f>
        <v>No relevante</v>
      </c>
      <c r="O187" s="26">
        <f>+HLOOKUP(N187,Sistema_Puntos!$Q$5:$Y$43,'Auxiliar General'!J$5,FALSE)</f>
        <v>0</v>
      </c>
      <c r="P187" s="26" t="str">
        <f>+IF(VLOOKUP($B187,'Lista Puestos Valorados'!$B$11:$BK$510,MATCH('Auxiliar General'!J$4,'Lista Puestos Valorados'!$B$10:$BK$10,0),0)="","No relevante",VLOOKUP($B187,'Lista Puestos Valorados'!$B$11:$BK$510,MATCH('Auxiliar General'!J$4,'Lista Puestos Valorados'!$B$10:$BK$10,0),0))</f>
        <v>No relevante</v>
      </c>
      <c r="Q187" s="26">
        <f>+HLOOKUP(P187,Sistema_Puntos!$Q$5:$Y$43,'Auxiliar General'!L$5,FALSE)</f>
        <v>0</v>
      </c>
      <c r="R187" s="26" t="str">
        <f>+IF(VLOOKUP($B187,'Lista Puestos Valorados'!$B$11:$BK$510,MATCH('Auxiliar General'!L$4,'Lista Puestos Valorados'!$B$10:$BK$10,0),0)="","No relevante",VLOOKUP($B187,'Lista Puestos Valorados'!$B$11:$BK$510,MATCH('Auxiliar General'!L$4,'Lista Puestos Valorados'!$B$10:$BK$10,0),0))</f>
        <v>No relevante</v>
      </c>
      <c r="S187" s="26">
        <f>+HLOOKUP(R187,Sistema_Puntos!$Q$5:$Y$43,'Auxiliar General'!N$5,FALSE)</f>
        <v>0</v>
      </c>
      <c r="T187" s="26" t="str">
        <f>+IF(VLOOKUP($B187,'Lista Puestos Valorados'!$B$11:$BK$510,MATCH('Auxiliar General'!N$4,'Lista Puestos Valorados'!$B$10:$BK$10,0),0)="","No relevante",VLOOKUP($B187,'Lista Puestos Valorados'!$B$11:$BK$510,MATCH('Auxiliar General'!N$4,'Lista Puestos Valorados'!$B$10:$BK$10,0),0))</f>
        <v>No relevante</v>
      </c>
      <c r="U187" s="26">
        <f>+HLOOKUP(T187,Sistema_Puntos!$Q$5:$Y$43,'Auxiliar General'!P$5,FALSE)</f>
        <v>0</v>
      </c>
      <c r="V187" s="26" t="str">
        <f>+IF(VLOOKUP($B187,'Lista Puestos Valorados'!$B$11:$BK$510,MATCH('Auxiliar General'!P$4,'Lista Puestos Valorados'!$B$10:$BK$10,0),0)="","No relevante",VLOOKUP($B187,'Lista Puestos Valorados'!$B$11:$BK$510,MATCH('Auxiliar General'!P$4,'Lista Puestos Valorados'!$B$10:$BK$10,0),0))</f>
        <v>No relevante</v>
      </c>
      <c r="W187" s="26">
        <f>+HLOOKUP(V187,Sistema_Puntos!$Q$5:$Y$43,'Auxiliar General'!R$5,FALSE)</f>
        <v>0</v>
      </c>
      <c r="X187" s="26" t="str">
        <f>+IF(VLOOKUP($B187,'Lista Puestos Valorados'!$B$11:$BK$510,MATCH('Auxiliar General'!R$4,'Lista Puestos Valorados'!$B$10:$BK$10,0),0)="","No relevante",VLOOKUP($B187,'Lista Puestos Valorados'!$B$11:$BK$510,MATCH('Auxiliar General'!R$4,'Lista Puestos Valorados'!$B$10:$BK$10,0),0))</f>
        <v>No relevante</v>
      </c>
      <c r="Y187" s="26">
        <f>+HLOOKUP(X187,Sistema_Puntos!$Q$5:$Y$43,'Auxiliar General'!T$5,FALSE)</f>
        <v>0</v>
      </c>
      <c r="Z187" s="26" t="str">
        <f>+IF(VLOOKUP($B187,'Lista Puestos Valorados'!$B$11:$BK$510,MATCH('Auxiliar General'!T$4,'Lista Puestos Valorados'!$B$10:$BK$10,0),0)="","No relevante",VLOOKUP($B187,'Lista Puestos Valorados'!$B$11:$BK$510,MATCH('Auxiliar General'!T$4,'Lista Puestos Valorados'!$B$10:$BK$10,0),0))</f>
        <v>No relevante</v>
      </c>
      <c r="AA187" s="26">
        <f>+HLOOKUP(Z187,Sistema_Puntos!$Q$5:$Y$43,'Auxiliar General'!V$5,FALSE)</f>
        <v>0</v>
      </c>
      <c r="AB187" s="26" t="str">
        <f>+IF(VLOOKUP($B187,'Lista Puestos Valorados'!$B$11:$BK$510,MATCH('Auxiliar General'!V$4,'Lista Puestos Valorados'!$B$10:$BK$10,0),0)="","No relevante",VLOOKUP($B187,'Lista Puestos Valorados'!$B$11:$BK$510,MATCH('Auxiliar General'!V$4,'Lista Puestos Valorados'!$B$10:$BK$10,0),0))</f>
        <v>No relevante</v>
      </c>
      <c r="AC187" s="26">
        <f>+HLOOKUP(AB187,Sistema_Puntos!$Q$5:$Y$43,'Auxiliar General'!X$5,FALSE)</f>
        <v>0</v>
      </c>
      <c r="AD187" s="26" t="str">
        <f>+IF(VLOOKUP($B187,'Lista Puestos Valorados'!$B$11:$BK$510,MATCH('Auxiliar General'!X$4,'Lista Puestos Valorados'!$B$10:$BK$10,0),0)="","No relevante",VLOOKUP($B187,'Lista Puestos Valorados'!$B$11:$BK$510,MATCH('Auxiliar General'!X$4,'Lista Puestos Valorados'!$B$10:$BK$10,0),0))</f>
        <v>No relevante</v>
      </c>
      <c r="AE187" s="26">
        <f>+HLOOKUP(AD187,Sistema_Puntos!$Q$5:$Y$43,'Auxiliar General'!Z$5,FALSE)</f>
        <v>0</v>
      </c>
      <c r="AF187" s="26" t="str">
        <f>+IF(VLOOKUP($B187,'Lista Puestos Valorados'!$B$11:$BK$510,MATCH('Auxiliar General'!Z$4,'Lista Puestos Valorados'!$B$10:$BK$10,0),0)="","No relevante",VLOOKUP($B187,'Lista Puestos Valorados'!$B$11:$BK$510,MATCH('Auxiliar General'!Z$4,'Lista Puestos Valorados'!$B$10:$BK$10,0),0))</f>
        <v>No relevante</v>
      </c>
      <c r="AG187" s="26">
        <f>+HLOOKUP(AF187,Sistema_Puntos!$Q$5:$Y$43,'Auxiliar General'!AB$5,FALSE)</f>
        <v>0</v>
      </c>
      <c r="AH187" s="26" t="str">
        <f>+IF(VLOOKUP($B187,'Lista Puestos Valorados'!$B$11:$BK$510,MATCH('Auxiliar General'!AB$4,'Lista Puestos Valorados'!$B$10:$BK$10,0),0)="","No relevante",VLOOKUP($B187,'Lista Puestos Valorados'!$B$11:$BK$510,MATCH('Auxiliar General'!AB$4,'Lista Puestos Valorados'!$B$10:$BK$10,0),0))</f>
        <v>No relevante</v>
      </c>
      <c r="AI187" s="26">
        <f>+HLOOKUP(AH187,Sistema_Puntos!$Q$5:$Y$43,'Auxiliar General'!AD$5,FALSE)</f>
        <v>0</v>
      </c>
      <c r="AJ187" s="26" t="str">
        <f>+IF(VLOOKUP($B187,'Lista Puestos Valorados'!$B$11:$BK$510,MATCH('Auxiliar General'!AD$4,'Lista Puestos Valorados'!$B$10:$BK$10,0),0)="","No relevante",VLOOKUP($B187,'Lista Puestos Valorados'!$B$11:$BK$510,MATCH('Auxiliar General'!AD$4,'Lista Puestos Valorados'!$B$10:$BK$10,0),0))</f>
        <v>No relevante</v>
      </c>
      <c r="AK187" s="26">
        <f>+HLOOKUP(AJ187,Sistema_Puntos!$Q$5:$Y$43,'Auxiliar General'!AF$5,FALSE)</f>
        <v>0</v>
      </c>
      <c r="AL187" s="26" t="str">
        <f>+IF(VLOOKUP($B187,'Lista Puestos Valorados'!$B$11:$BK$510,MATCH('Auxiliar General'!AF$4,'Lista Puestos Valorados'!$B$10:$BK$10,0),0)="","No relevante",VLOOKUP($B187,'Lista Puestos Valorados'!$B$11:$BK$510,MATCH('Auxiliar General'!AF$4,'Lista Puestos Valorados'!$B$10:$BK$10,0),0))</f>
        <v>No relevante</v>
      </c>
      <c r="AM187" s="26">
        <f>+HLOOKUP(AL187,Sistema_Puntos!$Q$5:$Y$43,'Auxiliar General'!AH$5,FALSE)</f>
        <v>0</v>
      </c>
      <c r="AN187" s="26" t="str">
        <f>+IF(VLOOKUP($B187,'Lista Puestos Valorados'!$B$11:$BK$510,MATCH('Auxiliar General'!AH$4,'Lista Puestos Valorados'!$B$10:$BK$10,0),0)="","No relevante",VLOOKUP($B187,'Lista Puestos Valorados'!$B$11:$BK$510,MATCH('Auxiliar General'!AH$4,'Lista Puestos Valorados'!$B$10:$BK$10,0),0))</f>
        <v>No relevante</v>
      </c>
      <c r="AO187" s="26">
        <f>+HLOOKUP(AN187,Sistema_Puntos!$Q$5:$Y$43,'Auxiliar General'!AJ$5,FALSE)</f>
        <v>0</v>
      </c>
      <c r="AP187" s="26" t="str">
        <f>+IF(VLOOKUP($B187,'Lista Puestos Valorados'!$B$11:$BK$510,MATCH('Auxiliar General'!AJ$4,'Lista Puestos Valorados'!$B$10:$BK$10,0),0)="","No relevante",VLOOKUP($B187,'Lista Puestos Valorados'!$B$11:$BK$510,MATCH('Auxiliar General'!AJ$4,'Lista Puestos Valorados'!$B$10:$BK$10,0),0))</f>
        <v>No relevante</v>
      </c>
      <c r="AQ187" s="26">
        <f>+HLOOKUP(AP187,Sistema_Puntos!$Q$5:$Y$43,'Auxiliar General'!AL$5,FALSE)</f>
        <v>0</v>
      </c>
      <c r="AR187" s="26" t="str">
        <f>+IF(VLOOKUP($B187,'Lista Puestos Valorados'!$B$11:$BK$510,MATCH('Auxiliar General'!AL$4,'Lista Puestos Valorados'!$B$10:$BK$10,0),0)="","No relevante",VLOOKUP($B187,'Lista Puestos Valorados'!$B$11:$BK$510,MATCH('Auxiliar General'!AL$4,'Lista Puestos Valorados'!$B$10:$BK$10,0),0))</f>
        <v>No relevante</v>
      </c>
      <c r="AS187" s="26">
        <f>+HLOOKUP(AR187,Sistema_Puntos!$Q$5:$Y$43,'Auxiliar General'!AN$5,FALSE)</f>
        <v>0</v>
      </c>
      <c r="AT187" s="26" t="str">
        <f>+IF(VLOOKUP($B187,'Lista Puestos Valorados'!$B$11:$BK$510,MATCH('Auxiliar General'!AN$4,'Lista Puestos Valorados'!$B$10:$BK$10,0),0)="","No relevante",VLOOKUP($B187,'Lista Puestos Valorados'!$B$11:$BK$510,MATCH('Auxiliar General'!AN$4,'Lista Puestos Valorados'!$B$10:$BK$10,0),0))</f>
        <v>No relevante</v>
      </c>
      <c r="AU187" s="26">
        <f>+HLOOKUP(AT187,Sistema_Puntos!$Q$5:$Y$43,'Auxiliar General'!AP$5,FALSE)</f>
        <v>0</v>
      </c>
      <c r="AV187" s="26" t="str">
        <f>+IF(VLOOKUP($B187,'Lista Puestos Valorados'!$B$11:$BK$510,MATCH('Auxiliar General'!AP$4,'Lista Puestos Valorados'!$B$10:$BK$10,0),0)="","No relevante",VLOOKUP($B187,'Lista Puestos Valorados'!$B$11:$BK$510,MATCH('Auxiliar General'!AP$4,'Lista Puestos Valorados'!$B$10:$BK$10,0),0))</f>
        <v>No relevante</v>
      </c>
      <c r="AW187" s="26">
        <f>+HLOOKUP(AV187,Sistema_Puntos!$Q$5:$Y$43,'Auxiliar General'!AR$5,FALSE)</f>
        <v>0</v>
      </c>
      <c r="AX187" s="26" t="str">
        <f>+IF(VLOOKUP($B187,'Lista Puestos Valorados'!$B$11:$BK$510,MATCH('Auxiliar General'!AR$4,'Lista Puestos Valorados'!$B$10:$BK$10,0),0)="","No relevante",VLOOKUP($B187,'Lista Puestos Valorados'!$B$11:$BK$510,MATCH('Auxiliar General'!AR$4,'Lista Puestos Valorados'!$B$10:$BK$10,0),0))</f>
        <v>No relevante</v>
      </c>
      <c r="AY187" s="26">
        <f>+HLOOKUP(AX187,Sistema_Puntos!$Q$5:$Y$43,'Auxiliar General'!AT$5,FALSE)</f>
        <v>0</v>
      </c>
      <c r="AZ187" s="26" t="str">
        <f>+IF(VLOOKUP($B187,'Lista Puestos Valorados'!$B$11:$BK$510,MATCH('Auxiliar General'!AT$4,'Lista Puestos Valorados'!$B$10:$BK$10,0),0)="","No relevante",VLOOKUP($B187,'Lista Puestos Valorados'!$B$11:$BK$510,MATCH('Auxiliar General'!AT$4,'Lista Puestos Valorados'!$B$10:$BK$10,0),0))</f>
        <v>No relevante</v>
      </c>
      <c r="BA187" s="26">
        <f>+HLOOKUP(AZ187,Sistema_Puntos!$Q$5:$Y$43,'Auxiliar General'!AV$5,FALSE)</f>
        <v>0</v>
      </c>
      <c r="BB187" s="26" t="str">
        <f>+IF(VLOOKUP($B187,'Lista Puestos Valorados'!$B$11:$BK$510,MATCH('Auxiliar General'!AV$4,'Lista Puestos Valorados'!$B$10:$BK$10,0),0)="","No relevante",VLOOKUP($B187,'Lista Puestos Valorados'!$B$11:$BK$510,MATCH('Auxiliar General'!AV$4,'Lista Puestos Valorados'!$B$10:$BK$10,0),0))</f>
        <v>No relevante</v>
      </c>
      <c r="BC187" s="26">
        <f>+HLOOKUP(BB187,Sistema_Puntos!$Q$5:$Y$43,'Auxiliar General'!AX$5,FALSE)</f>
        <v>0</v>
      </c>
      <c r="BD187" s="26" t="str">
        <f>+IF(VLOOKUP($B187,'Lista Puestos Valorados'!$B$11:$BK$510,MATCH('Auxiliar General'!AX$4,'Lista Puestos Valorados'!$B$10:$BK$10,0),0)="","No relevante",VLOOKUP($B187,'Lista Puestos Valorados'!$B$11:$BK$510,MATCH('Auxiliar General'!AX$4,'Lista Puestos Valorados'!$B$10:$BK$10,0),0))</f>
        <v>No relevante</v>
      </c>
      <c r="BE187" s="26">
        <f>+HLOOKUP(BD187,Sistema_Puntos!$Q$5:$Y$43,'Auxiliar General'!AZ$5,FALSE)</f>
        <v>0</v>
      </c>
      <c r="BF187" s="26" t="str">
        <f>+IF(VLOOKUP($B187,'Lista Puestos Valorados'!$B$11:$BK$510,MATCH('Auxiliar General'!AZ$4,'Lista Puestos Valorados'!$B$10:$BK$10,0),0)="","No relevante",VLOOKUP($B187,'Lista Puestos Valorados'!$B$11:$BK$510,MATCH('Auxiliar General'!AZ$4,'Lista Puestos Valorados'!$B$10:$BK$10,0),0))</f>
        <v>No relevante</v>
      </c>
      <c r="BG187" s="26">
        <f>+HLOOKUP(BF187,Sistema_Puntos!$Q$5:$Y$43,'Auxiliar General'!BB$5,FALSE)</f>
        <v>0</v>
      </c>
      <c r="BH187" s="26" t="str">
        <f>+IF(VLOOKUP($B187,'Lista Puestos Valorados'!$B$11:$BK$510,MATCH('Auxiliar General'!BB$4,'Lista Puestos Valorados'!$B$10:$BK$10,0),0)="","No relevante",VLOOKUP($B187,'Lista Puestos Valorados'!$B$11:$BK$510,MATCH('Auxiliar General'!BB$4,'Lista Puestos Valorados'!$B$10:$BK$10,0),0))</f>
        <v>No relevante</v>
      </c>
      <c r="BI187" s="26">
        <f>+HLOOKUP(BH187,Sistema_Puntos!$Q$5:$Y$43,'Auxiliar General'!BD$5,FALSE)</f>
        <v>0</v>
      </c>
      <c r="BJ187" s="26" t="str">
        <f>+IF(VLOOKUP($B187,'Lista Puestos Valorados'!$B$11:$BK$510,MATCH('Auxiliar General'!BD$4,'Lista Puestos Valorados'!$B$10:$BK$10,0),0)="","No relevante",VLOOKUP($B187,'Lista Puestos Valorados'!$B$11:$BK$510,MATCH('Auxiliar General'!BD$4,'Lista Puestos Valorados'!$B$10:$BK$10,0),0))</f>
        <v>No relevante</v>
      </c>
      <c r="BK187" s="26">
        <f>+HLOOKUP(BJ187,Sistema_Puntos!$Q$5:$Y$43,'Auxiliar General'!BF$5,FALSE)</f>
        <v>0</v>
      </c>
      <c r="BL187" s="26" t="str">
        <f>+IF(VLOOKUP($B187,'Lista Puestos Valorados'!$B$11:$BK$510,MATCH('Auxiliar General'!BF$4,'Lista Puestos Valorados'!$B$10:$BK$10,0),0)="","No relevante",VLOOKUP($B187,'Lista Puestos Valorados'!$B$11:$BK$510,MATCH('Auxiliar General'!BF$4,'Lista Puestos Valorados'!$B$10:$BK$10,0),0))</f>
        <v>No relevante</v>
      </c>
      <c r="BM187" s="26">
        <f>+HLOOKUP(BL187,Sistema_Puntos!$Q$5:$Y$43,'Auxiliar General'!BH$5,FALSE)</f>
        <v>0</v>
      </c>
      <c r="BN187" s="26" t="str">
        <f>+IF(VLOOKUP($B187,'Lista Puestos Valorados'!$B$11:$BK$510,MATCH('Auxiliar General'!BH$4,'Lista Puestos Valorados'!$B$10:$BK$10,0),0)="","No relevante",VLOOKUP($B187,'Lista Puestos Valorados'!$B$11:$BK$510,MATCH('Auxiliar General'!BH$4,'Lista Puestos Valorados'!$B$10:$BK$10,0),0))</f>
        <v>No relevante</v>
      </c>
      <c r="BO187" s="26">
        <f>+HLOOKUP(BN187,Sistema_Puntos!$Q$5:$Y$43,'Auxiliar General'!BJ$5,FALSE)</f>
        <v>0</v>
      </c>
      <c r="BP187" s="26" t="str">
        <f>+IF(VLOOKUP($B187,'Lista Puestos Valorados'!$B$11:$BK$510,MATCH('Auxiliar General'!BJ$4,'Lista Puestos Valorados'!$B$10:$BK$10,0),0)="","No relevante",VLOOKUP($B187,'Lista Puestos Valorados'!$B$11:$BK$510,MATCH('Auxiliar General'!BJ$4,'Lista Puestos Valorados'!$B$10:$BK$10,0),0))</f>
        <v>No relevante</v>
      </c>
      <c r="BQ187" s="26">
        <f>+HLOOKUP(BP187,Sistema_Puntos!$Q$5:$Y$43,'Auxiliar General'!BL$5,FALSE)</f>
        <v>0</v>
      </c>
      <c r="BR187" s="26" t="str">
        <f>+IF(VLOOKUP($B187,'Lista Puestos Valorados'!$B$11:$BK$510,MATCH('Auxiliar General'!BL$4,'Lista Puestos Valorados'!$B$10:$BK$10,0),0)="","No relevante",VLOOKUP($B187,'Lista Puestos Valorados'!$B$11:$BK$510,MATCH('Auxiliar General'!BL$4,'Lista Puestos Valorados'!$B$10:$BK$10,0),0))</f>
        <v>No relevante</v>
      </c>
      <c r="BS187" s="26">
        <f>+HLOOKUP(BR187,Sistema_Puntos!$Q$5:$Y$43,'Auxiliar General'!BN$5,FALSE)</f>
        <v>0</v>
      </c>
      <c r="BT187" s="26" t="str">
        <f>+IF(VLOOKUP($B187,'Lista Puestos Valorados'!$B$11:$BK$510,MATCH('Auxiliar General'!BN$4,'Lista Puestos Valorados'!$B$10:$BK$10,0),0)="","No relevante",VLOOKUP($B187,'Lista Puestos Valorados'!$B$11:$BK$510,MATCH('Auxiliar General'!BN$4,'Lista Puestos Valorados'!$B$10:$BK$10,0),0))</f>
        <v>No relevante</v>
      </c>
      <c r="BU187" s="26">
        <f>+HLOOKUP(BT187,Sistema_Puntos!$Q$5:$Y$43,'Auxiliar General'!BP$5,FALSE)</f>
        <v>0</v>
      </c>
      <c r="BV187" s="26" t="str">
        <f>+IF(VLOOKUP($B187,'Lista Puestos Valorados'!$B$11:$BK$510,MATCH('Auxiliar General'!BP$4,'Lista Puestos Valorados'!$B$10:$BK$10,0),0)="","No relevante",VLOOKUP($B187,'Lista Puestos Valorados'!$B$11:$BK$510,MATCH('Auxiliar General'!BP$4,'Lista Puestos Valorados'!$B$10:$BK$10,0),0))</f>
        <v>No relevante</v>
      </c>
      <c r="BW187" s="26">
        <f>+HLOOKUP(BV187,Sistema_Puntos!$Q$5:$Y$43,'Auxiliar General'!BR$5,FALSE)</f>
        <v>0</v>
      </c>
      <c r="BX187" s="26" t="str">
        <f>+IF(VLOOKUP($B187,'Lista Puestos Valorados'!$B$11:$BK$510,MATCH('Auxiliar General'!BR$4,'Lista Puestos Valorados'!$B$10:$BK$10,0),0)="","No relevante",VLOOKUP($B187,'Lista Puestos Valorados'!$B$11:$BK$510,MATCH('Auxiliar General'!BR$4,'Lista Puestos Valorados'!$B$10:$BK$10,0),0))</f>
        <v>No relevante</v>
      </c>
      <c r="BY187" s="26">
        <f>+HLOOKUP(BX187,Sistema_Puntos!$Q$5:$Y$43,'Auxiliar General'!BT$5,FALSE)</f>
        <v>0</v>
      </c>
      <c r="BZ187" s="26" t="str">
        <f>+IF(VLOOKUP($B187,'Lista Puestos Valorados'!$B$11:$BK$510,MATCH('Auxiliar General'!BT$4,'Lista Puestos Valorados'!$B$10:$BK$10,0),0)="","No relevante",VLOOKUP($B187,'Lista Puestos Valorados'!$B$11:$BK$510,MATCH('Auxiliar General'!BT$4,'Lista Puestos Valorados'!$B$10:$BK$10,0),0))</f>
        <v>No relevante</v>
      </c>
      <c r="CA187" s="26">
        <f>+HLOOKUP(BZ187,Sistema_Puntos!$Q$5:$Y$43,'Auxiliar General'!BV$5,FALSE)</f>
        <v>0</v>
      </c>
      <c r="CB187" s="26" t="str">
        <f>+IF(VLOOKUP($B187,'Lista Puestos Valorados'!$B$11:$BK$510,MATCH('Auxiliar General'!BV$4,'Lista Puestos Valorados'!$B$10:$BK$10,0),0)="","No relevante",VLOOKUP($B187,'Lista Puestos Valorados'!$B$11:$BK$510,MATCH('Auxiliar General'!BV$4,'Lista Puestos Valorados'!$B$10:$BK$10,0),0))</f>
        <v>No relevante</v>
      </c>
      <c r="CC187" s="26">
        <f>+HLOOKUP(CB187,Sistema_Puntos!$Q$5:$Y$43,'Auxiliar General'!BX$5,FALSE)</f>
        <v>0</v>
      </c>
      <c r="CD187" s="26" t="str">
        <f>+IF(VLOOKUP($B187,'Lista Puestos Valorados'!$B$11:$BK$510,MATCH('Auxiliar General'!BX$4,'Lista Puestos Valorados'!$B$10:$BK$10,0),0)="","No relevante",VLOOKUP($B187,'Lista Puestos Valorados'!$B$11:$BK$510,MATCH('Auxiliar General'!BX$4,'Lista Puestos Valorados'!$B$10:$BK$10,0),0))</f>
        <v>No relevante</v>
      </c>
      <c r="CE187" s="26">
        <f>+HLOOKUP(CD187,Sistema_Puntos!$Q$5:$Y$43,'Auxiliar General'!BZ$5,FALSE)</f>
        <v>0</v>
      </c>
      <c r="CF187" s="26" t="str">
        <f>+IF(VLOOKUP($B187,'Lista Puestos Valorados'!$B$11:$BK$510,MATCH('Auxiliar General'!BZ$4,'Lista Puestos Valorados'!$B$10:$BK$10,0),0)="","No relevante",VLOOKUP($B187,'Lista Puestos Valorados'!$B$11:$BK$510,MATCH('Auxiliar General'!BZ$4,'Lista Puestos Valorados'!$B$10:$BK$10,0),0))</f>
        <v>No relevante</v>
      </c>
      <c r="CG187" s="26">
        <f>+HLOOKUP(CF187,Sistema_Puntos!$Q$5:$Y$43,'Auxiliar General'!CB$5,FALSE)</f>
        <v>0</v>
      </c>
      <c r="CH187" s="29"/>
      <c r="CI187" s="29"/>
    </row>
    <row r="188" spans="2:87" ht="17.55" customHeight="1">
      <c r="B188" s="26">
        <f>+'Listado de Puestos'!B188</f>
        <v>178</v>
      </c>
      <c r="C188" s="26" t="str">
        <f>+IF('Lista Puestos Valorados'!C188="","",'Lista Puestos Valorados'!C188)</f>
        <v/>
      </c>
      <c r="D188" s="26" t="str">
        <f>+IF('Lista Puestos Valorados'!D188="","",'Lista Puestos Valorados'!D188)</f>
        <v/>
      </c>
      <c r="E188" s="26" t="str">
        <f>+IF('Lista Puestos Valorados'!E188="","",'Lista Puestos Valorados'!E188)</f>
        <v/>
      </c>
      <c r="F188" s="26" t="str">
        <f>+IF('Lista Puestos Valorados'!F188="","",'Lista Puestos Valorados'!F188)</f>
        <v/>
      </c>
      <c r="G188" s="26" t="str">
        <f>+IF('Lista Puestos Valorados'!G188="","",'Lista Puestos Valorados'!G188)</f>
        <v/>
      </c>
      <c r="H188" s="26" t="str">
        <f>+IF('Lista Puestos Valorados'!H188="","",'Lista Puestos Valorados'!H188)</f>
        <v/>
      </c>
      <c r="I188" s="26" t="str">
        <f>+IF('Lista Puestos Valorados'!I188="","",'Lista Puestos Valorados'!I188)</f>
        <v/>
      </c>
      <c r="J188" s="118" t="e">
        <f t="array" ref="J188">+IF(L188="","",_xlfn.IFS(L188&lt;='Cortes de Agrupacion'!$F$15,'Cortes de Agrupacion'!$E$15,'Resultados General'!L188&lt;='Cortes de Agrupacion'!$F$14,'Cortes de Agrupacion'!$E$14,'Resultados General'!L188&lt;='Cortes de Agrupacion'!$F$13,'Cortes de Agrupacion'!$E$13,L188&lt;='Cortes de Agrupacion'!$F$12,'Cortes de Agrupacion'!$E$12,'Resultados General'!L188&lt;='Cortes de Agrupacion'!$F$11,'Cortes de Agrupacion'!$E$11,'Resultados General'!L188&lt;='Cortes de Agrupacion'!$F$10,'Cortes de Agrupacion'!$E$10,'Resultados General'!L188&lt;='Cortes de Agrupacion'!$F$9,'Cortes de Agrupacion'!$E$9,'Resultados General'!L188&lt;='Cortes de Agrupacion'!$F$8,'Cortes de Agrupacion'!$E$8,'Resultados General'!L188&lt;='Cortes de Agrupacion'!$F$7,'Cortes de Agrupacion'!$E$7,'Resultados General'!L188&lt;='Cortes de Agrupacion'!$F$6,'Cortes de Agrupacion'!$E$6))</f>
        <v>#VALUE!</v>
      </c>
      <c r="K188" s="118" t="str">
        <f t="shared" si="4"/>
        <v/>
      </c>
      <c r="L188" s="124" t="e">
        <f>#VALUE!</f>
        <v>#VALUE!</v>
      </c>
      <c r="M188" s="26" t="e">
        <f ca="1">+_xlfn.IFNA(VLOOKUP(C188,'Distribución de puestos'!$B$8:$I$507,8,0),"")</f>
        <v>#NAME?</v>
      </c>
      <c r="N188" s="26" t="str">
        <f>+IF(VLOOKUP($B188,'Lista Puestos Valorados'!$B$11:$BK$510,MATCH('Auxiliar General'!H$4,'Lista Puestos Valorados'!$B$10:$BK$10,0),0)="","No relevante",VLOOKUP($B188,'Lista Puestos Valorados'!$B$11:$BK$510,MATCH('Auxiliar General'!H$4,'Lista Puestos Valorados'!$B$10:$BK$10,0),0))</f>
        <v>No relevante</v>
      </c>
      <c r="O188" s="26">
        <f>+HLOOKUP(N188,Sistema_Puntos!$Q$5:$Y$43,'Auxiliar General'!J$5,FALSE)</f>
        <v>0</v>
      </c>
      <c r="P188" s="26" t="str">
        <f>+IF(VLOOKUP($B188,'Lista Puestos Valorados'!$B$11:$BK$510,MATCH('Auxiliar General'!J$4,'Lista Puestos Valorados'!$B$10:$BK$10,0),0)="","No relevante",VLOOKUP($B188,'Lista Puestos Valorados'!$B$11:$BK$510,MATCH('Auxiliar General'!J$4,'Lista Puestos Valorados'!$B$10:$BK$10,0),0))</f>
        <v>No relevante</v>
      </c>
      <c r="Q188" s="26">
        <f>+HLOOKUP(P188,Sistema_Puntos!$Q$5:$Y$43,'Auxiliar General'!L$5,FALSE)</f>
        <v>0</v>
      </c>
      <c r="R188" s="26" t="str">
        <f>+IF(VLOOKUP($B188,'Lista Puestos Valorados'!$B$11:$BK$510,MATCH('Auxiliar General'!L$4,'Lista Puestos Valorados'!$B$10:$BK$10,0),0)="","No relevante",VLOOKUP($B188,'Lista Puestos Valorados'!$B$11:$BK$510,MATCH('Auxiliar General'!L$4,'Lista Puestos Valorados'!$B$10:$BK$10,0),0))</f>
        <v>No relevante</v>
      </c>
      <c r="S188" s="26">
        <f>+HLOOKUP(R188,Sistema_Puntos!$Q$5:$Y$43,'Auxiliar General'!N$5,FALSE)</f>
        <v>0</v>
      </c>
      <c r="T188" s="26" t="str">
        <f>+IF(VLOOKUP($B188,'Lista Puestos Valorados'!$B$11:$BK$510,MATCH('Auxiliar General'!N$4,'Lista Puestos Valorados'!$B$10:$BK$10,0),0)="","No relevante",VLOOKUP($B188,'Lista Puestos Valorados'!$B$11:$BK$510,MATCH('Auxiliar General'!N$4,'Lista Puestos Valorados'!$B$10:$BK$10,0),0))</f>
        <v>No relevante</v>
      </c>
      <c r="U188" s="26">
        <f>+HLOOKUP(T188,Sistema_Puntos!$Q$5:$Y$43,'Auxiliar General'!P$5,FALSE)</f>
        <v>0</v>
      </c>
      <c r="V188" s="26" t="str">
        <f>+IF(VLOOKUP($B188,'Lista Puestos Valorados'!$B$11:$BK$510,MATCH('Auxiliar General'!P$4,'Lista Puestos Valorados'!$B$10:$BK$10,0),0)="","No relevante",VLOOKUP($B188,'Lista Puestos Valorados'!$B$11:$BK$510,MATCH('Auxiliar General'!P$4,'Lista Puestos Valorados'!$B$10:$BK$10,0),0))</f>
        <v>No relevante</v>
      </c>
      <c r="W188" s="26">
        <f>+HLOOKUP(V188,Sistema_Puntos!$Q$5:$Y$43,'Auxiliar General'!R$5,FALSE)</f>
        <v>0</v>
      </c>
      <c r="X188" s="26" t="str">
        <f>+IF(VLOOKUP($B188,'Lista Puestos Valorados'!$B$11:$BK$510,MATCH('Auxiliar General'!R$4,'Lista Puestos Valorados'!$B$10:$BK$10,0),0)="","No relevante",VLOOKUP($B188,'Lista Puestos Valorados'!$B$11:$BK$510,MATCH('Auxiliar General'!R$4,'Lista Puestos Valorados'!$B$10:$BK$10,0),0))</f>
        <v>No relevante</v>
      </c>
      <c r="Y188" s="26">
        <f>+HLOOKUP(X188,Sistema_Puntos!$Q$5:$Y$43,'Auxiliar General'!T$5,FALSE)</f>
        <v>0</v>
      </c>
      <c r="Z188" s="26" t="str">
        <f>+IF(VLOOKUP($B188,'Lista Puestos Valorados'!$B$11:$BK$510,MATCH('Auxiliar General'!T$4,'Lista Puestos Valorados'!$B$10:$BK$10,0),0)="","No relevante",VLOOKUP($B188,'Lista Puestos Valorados'!$B$11:$BK$510,MATCH('Auxiliar General'!T$4,'Lista Puestos Valorados'!$B$10:$BK$10,0),0))</f>
        <v>No relevante</v>
      </c>
      <c r="AA188" s="26">
        <f>+HLOOKUP(Z188,Sistema_Puntos!$Q$5:$Y$43,'Auxiliar General'!V$5,FALSE)</f>
        <v>0</v>
      </c>
      <c r="AB188" s="26" t="str">
        <f>+IF(VLOOKUP($B188,'Lista Puestos Valorados'!$B$11:$BK$510,MATCH('Auxiliar General'!V$4,'Lista Puestos Valorados'!$B$10:$BK$10,0),0)="","No relevante",VLOOKUP($B188,'Lista Puestos Valorados'!$B$11:$BK$510,MATCH('Auxiliar General'!V$4,'Lista Puestos Valorados'!$B$10:$BK$10,0),0))</f>
        <v>No relevante</v>
      </c>
      <c r="AC188" s="26">
        <f>+HLOOKUP(AB188,Sistema_Puntos!$Q$5:$Y$43,'Auxiliar General'!X$5,FALSE)</f>
        <v>0</v>
      </c>
      <c r="AD188" s="26" t="str">
        <f>+IF(VLOOKUP($B188,'Lista Puestos Valorados'!$B$11:$BK$510,MATCH('Auxiliar General'!X$4,'Lista Puestos Valorados'!$B$10:$BK$10,0),0)="","No relevante",VLOOKUP($B188,'Lista Puestos Valorados'!$B$11:$BK$510,MATCH('Auxiliar General'!X$4,'Lista Puestos Valorados'!$B$10:$BK$10,0),0))</f>
        <v>No relevante</v>
      </c>
      <c r="AE188" s="26">
        <f>+HLOOKUP(AD188,Sistema_Puntos!$Q$5:$Y$43,'Auxiliar General'!Z$5,FALSE)</f>
        <v>0</v>
      </c>
      <c r="AF188" s="26" t="str">
        <f>+IF(VLOOKUP($B188,'Lista Puestos Valorados'!$B$11:$BK$510,MATCH('Auxiliar General'!Z$4,'Lista Puestos Valorados'!$B$10:$BK$10,0),0)="","No relevante",VLOOKUP($B188,'Lista Puestos Valorados'!$B$11:$BK$510,MATCH('Auxiliar General'!Z$4,'Lista Puestos Valorados'!$B$10:$BK$10,0),0))</f>
        <v>No relevante</v>
      </c>
      <c r="AG188" s="26">
        <f>+HLOOKUP(AF188,Sistema_Puntos!$Q$5:$Y$43,'Auxiliar General'!AB$5,FALSE)</f>
        <v>0</v>
      </c>
      <c r="AH188" s="26" t="str">
        <f>+IF(VLOOKUP($B188,'Lista Puestos Valorados'!$B$11:$BK$510,MATCH('Auxiliar General'!AB$4,'Lista Puestos Valorados'!$B$10:$BK$10,0),0)="","No relevante",VLOOKUP($B188,'Lista Puestos Valorados'!$B$11:$BK$510,MATCH('Auxiliar General'!AB$4,'Lista Puestos Valorados'!$B$10:$BK$10,0),0))</f>
        <v>No relevante</v>
      </c>
      <c r="AI188" s="26">
        <f>+HLOOKUP(AH188,Sistema_Puntos!$Q$5:$Y$43,'Auxiliar General'!AD$5,FALSE)</f>
        <v>0</v>
      </c>
      <c r="AJ188" s="26" t="str">
        <f>+IF(VLOOKUP($B188,'Lista Puestos Valorados'!$B$11:$BK$510,MATCH('Auxiliar General'!AD$4,'Lista Puestos Valorados'!$B$10:$BK$10,0),0)="","No relevante",VLOOKUP($B188,'Lista Puestos Valorados'!$B$11:$BK$510,MATCH('Auxiliar General'!AD$4,'Lista Puestos Valorados'!$B$10:$BK$10,0),0))</f>
        <v>No relevante</v>
      </c>
      <c r="AK188" s="26">
        <f>+HLOOKUP(AJ188,Sistema_Puntos!$Q$5:$Y$43,'Auxiliar General'!AF$5,FALSE)</f>
        <v>0</v>
      </c>
      <c r="AL188" s="26" t="str">
        <f>+IF(VLOOKUP($B188,'Lista Puestos Valorados'!$B$11:$BK$510,MATCH('Auxiliar General'!AF$4,'Lista Puestos Valorados'!$B$10:$BK$10,0),0)="","No relevante",VLOOKUP($B188,'Lista Puestos Valorados'!$B$11:$BK$510,MATCH('Auxiliar General'!AF$4,'Lista Puestos Valorados'!$B$10:$BK$10,0),0))</f>
        <v>No relevante</v>
      </c>
      <c r="AM188" s="26">
        <f>+HLOOKUP(AL188,Sistema_Puntos!$Q$5:$Y$43,'Auxiliar General'!AH$5,FALSE)</f>
        <v>0</v>
      </c>
      <c r="AN188" s="26" t="str">
        <f>+IF(VLOOKUP($B188,'Lista Puestos Valorados'!$B$11:$BK$510,MATCH('Auxiliar General'!AH$4,'Lista Puestos Valorados'!$B$10:$BK$10,0),0)="","No relevante",VLOOKUP($B188,'Lista Puestos Valorados'!$B$11:$BK$510,MATCH('Auxiliar General'!AH$4,'Lista Puestos Valorados'!$B$10:$BK$10,0),0))</f>
        <v>No relevante</v>
      </c>
      <c r="AO188" s="26">
        <f>+HLOOKUP(AN188,Sistema_Puntos!$Q$5:$Y$43,'Auxiliar General'!AJ$5,FALSE)</f>
        <v>0</v>
      </c>
      <c r="AP188" s="26" t="str">
        <f>+IF(VLOOKUP($B188,'Lista Puestos Valorados'!$B$11:$BK$510,MATCH('Auxiliar General'!AJ$4,'Lista Puestos Valorados'!$B$10:$BK$10,0),0)="","No relevante",VLOOKUP($B188,'Lista Puestos Valorados'!$B$11:$BK$510,MATCH('Auxiliar General'!AJ$4,'Lista Puestos Valorados'!$B$10:$BK$10,0),0))</f>
        <v>No relevante</v>
      </c>
      <c r="AQ188" s="26">
        <f>+HLOOKUP(AP188,Sistema_Puntos!$Q$5:$Y$43,'Auxiliar General'!AL$5,FALSE)</f>
        <v>0</v>
      </c>
      <c r="AR188" s="26" t="str">
        <f>+IF(VLOOKUP($B188,'Lista Puestos Valorados'!$B$11:$BK$510,MATCH('Auxiliar General'!AL$4,'Lista Puestos Valorados'!$B$10:$BK$10,0),0)="","No relevante",VLOOKUP($B188,'Lista Puestos Valorados'!$B$11:$BK$510,MATCH('Auxiliar General'!AL$4,'Lista Puestos Valorados'!$B$10:$BK$10,0),0))</f>
        <v>No relevante</v>
      </c>
      <c r="AS188" s="26">
        <f>+HLOOKUP(AR188,Sistema_Puntos!$Q$5:$Y$43,'Auxiliar General'!AN$5,FALSE)</f>
        <v>0</v>
      </c>
      <c r="AT188" s="26" t="str">
        <f>+IF(VLOOKUP($B188,'Lista Puestos Valorados'!$B$11:$BK$510,MATCH('Auxiliar General'!AN$4,'Lista Puestos Valorados'!$B$10:$BK$10,0),0)="","No relevante",VLOOKUP($B188,'Lista Puestos Valorados'!$B$11:$BK$510,MATCH('Auxiliar General'!AN$4,'Lista Puestos Valorados'!$B$10:$BK$10,0),0))</f>
        <v>No relevante</v>
      </c>
      <c r="AU188" s="26">
        <f>+HLOOKUP(AT188,Sistema_Puntos!$Q$5:$Y$43,'Auxiliar General'!AP$5,FALSE)</f>
        <v>0</v>
      </c>
      <c r="AV188" s="26" t="str">
        <f>+IF(VLOOKUP($B188,'Lista Puestos Valorados'!$B$11:$BK$510,MATCH('Auxiliar General'!AP$4,'Lista Puestos Valorados'!$B$10:$BK$10,0),0)="","No relevante",VLOOKUP($B188,'Lista Puestos Valorados'!$B$11:$BK$510,MATCH('Auxiliar General'!AP$4,'Lista Puestos Valorados'!$B$10:$BK$10,0),0))</f>
        <v>No relevante</v>
      </c>
      <c r="AW188" s="26">
        <f>+HLOOKUP(AV188,Sistema_Puntos!$Q$5:$Y$43,'Auxiliar General'!AR$5,FALSE)</f>
        <v>0</v>
      </c>
      <c r="AX188" s="26" t="str">
        <f>+IF(VLOOKUP($B188,'Lista Puestos Valorados'!$B$11:$BK$510,MATCH('Auxiliar General'!AR$4,'Lista Puestos Valorados'!$B$10:$BK$10,0),0)="","No relevante",VLOOKUP($B188,'Lista Puestos Valorados'!$B$11:$BK$510,MATCH('Auxiliar General'!AR$4,'Lista Puestos Valorados'!$B$10:$BK$10,0),0))</f>
        <v>No relevante</v>
      </c>
      <c r="AY188" s="26">
        <f>+HLOOKUP(AX188,Sistema_Puntos!$Q$5:$Y$43,'Auxiliar General'!AT$5,FALSE)</f>
        <v>0</v>
      </c>
      <c r="AZ188" s="26" t="str">
        <f>+IF(VLOOKUP($B188,'Lista Puestos Valorados'!$B$11:$BK$510,MATCH('Auxiliar General'!AT$4,'Lista Puestos Valorados'!$B$10:$BK$10,0),0)="","No relevante",VLOOKUP($B188,'Lista Puestos Valorados'!$B$11:$BK$510,MATCH('Auxiliar General'!AT$4,'Lista Puestos Valorados'!$B$10:$BK$10,0),0))</f>
        <v>No relevante</v>
      </c>
      <c r="BA188" s="26">
        <f>+HLOOKUP(AZ188,Sistema_Puntos!$Q$5:$Y$43,'Auxiliar General'!AV$5,FALSE)</f>
        <v>0</v>
      </c>
      <c r="BB188" s="26" t="str">
        <f>+IF(VLOOKUP($B188,'Lista Puestos Valorados'!$B$11:$BK$510,MATCH('Auxiliar General'!AV$4,'Lista Puestos Valorados'!$B$10:$BK$10,0),0)="","No relevante",VLOOKUP($B188,'Lista Puestos Valorados'!$B$11:$BK$510,MATCH('Auxiliar General'!AV$4,'Lista Puestos Valorados'!$B$10:$BK$10,0),0))</f>
        <v>No relevante</v>
      </c>
      <c r="BC188" s="26">
        <f>+HLOOKUP(BB188,Sistema_Puntos!$Q$5:$Y$43,'Auxiliar General'!AX$5,FALSE)</f>
        <v>0</v>
      </c>
      <c r="BD188" s="26" t="str">
        <f>+IF(VLOOKUP($B188,'Lista Puestos Valorados'!$B$11:$BK$510,MATCH('Auxiliar General'!AX$4,'Lista Puestos Valorados'!$B$10:$BK$10,0),0)="","No relevante",VLOOKUP($B188,'Lista Puestos Valorados'!$B$11:$BK$510,MATCH('Auxiliar General'!AX$4,'Lista Puestos Valorados'!$B$10:$BK$10,0),0))</f>
        <v>No relevante</v>
      </c>
      <c r="BE188" s="26">
        <f>+HLOOKUP(BD188,Sistema_Puntos!$Q$5:$Y$43,'Auxiliar General'!AZ$5,FALSE)</f>
        <v>0</v>
      </c>
      <c r="BF188" s="26" t="str">
        <f>+IF(VLOOKUP($B188,'Lista Puestos Valorados'!$B$11:$BK$510,MATCH('Auxiliar General'!AZ$4,'Lista Puestos Valorados'!$B$10:$BK$10,0),0)="","No relevante",VLOOKUP($B188,'Lista Puestos Valorados'!$B$11:$BK$510,MATCH('Auxiliar General'!AZ$4,'Lista Puestos Valorados'!$B$10:$BK$10,0),0))</f>
        <v>No relevante</v>
      </c>
      <c r="BG188" s="26">
        <f>+HLOOKUP(BF188,Sistema_Puntos!$Q$5:$Y$43,'Auxiliar General'!BB$5,FALSE)</f>
        <v>0</v>
      </c>
      <c r="BH188" s="26" t="str">
        <f>+IF(VLOOKUP($B188,'Lista Puestos Valorados'!$B$11:$BK$510,MATCH('Auxiliar General'!BB$4,'Lista Puestos Valorados'!$B$10:$BK$10,0),0)="","No relevante",VLOOKUP($B188,'Lista Puestos Valorados'!$B$11:$BK$510,MATCH('Auxiliar General'!BB$4,'Lista Puestos Valorados'!$B$10:$BK$10,0),0))</f>
        <v>No relevante</v>
      </c>
      <c r="BI188" s="26">
        <f>+HLOOKUP(BH188,Sistema_Puntos!$Q$5:$Y$43,'Auxiliar General'!BD$5,FALSE)</f>
        <v>0</v>
      </c>
      <c r="BJ188" s="26" t="str">
        <f>+IF(VLOOKUP($B188,'Lista Puestos Valorados'!$B$11:$BK$510,MATCH('Auxiliar General'!BD$4,'Lista Puestos Valorados'!$B$10:$BK$10,0),0)="","No relevante",VLOOKUP($B188,'Lista Puestos Valorados'!$B$11:$BK$510,MATCH('Auxiliar General'!BD$4,'Lista Puestos Valorados'!$B$10:$BK$10,0),0))</f>
        <v>No relevante</v>
      </c>
      <c r="BK188" s="26">
        <f>+HLOOKUP(BJ188,Sistema_Puntos!$Q$5:$Y$43,'Auxiliar General'!BF$5,FALSE)</f>
        <v>0</v>
      </c>
      <c r="BL188" s="26" t="str">
        <f>+IF(VLOOKUP($B188,'Lista Puestos Valorados'!$B$11:$BK$510,MATCH('Auxiliar General'!BF$4,'Lista Puestos Valorados'!$B$10:$BK$10,0),0)="","No relevante",VLOOKUP($B188,'Lista Puestos Valorados'!$B$11:$BK$510,MATCH('Auxiliar General'!BF$4,'Lista Puestos Valorados'!$B$10:$BK$10,0),0))</f>
        <v>No relevante</v>
      </c>
      <c r="BM188" s="26">
        <f>+HLOOKUP(BL188,Sistema_Puntos!$Q$5:$Y$43,'Auxiliar General'!BH$5,FALSE)</f>
        <v>0</v>
      </c>
      <c r="BN188" s="26" t="str">
        <f>+IF(VLOOKUP($B188,'Lista Puestos Valorados'!$B$11:$BK$510,MATCH('Auxiliar General'!BH$4,'Lista Puestos Valorados'!$B$10:$BK$10,0),0)="","No relevante",VLOOKUP($B188,'Lista Puestos Valorados'!$B$11:$BK$510,MATCH('Auxiliar General'!BH$4,'Lista Puestos Valorados'!$B$10:$BK$10,0),0))</f>
        <v>No relevante</v>
      </c>
      <c r="BO188" s="26">
        <f>+HLOOKUP(BN188,Sistema_Puntos!$Q$5:$Y$43,'Auxiliar General'!BJ$5,FALSE)</f>
        <v>0</v>
      </c>
      <c r="BP188" s="26" t="str">
        <f>+IF(VLOOKUP($B188,'Lista Puestos Valorados'!$B$11:$BK$510,MATCH('Auxiliar General'!BJ$4,'Lista Puestos Valorados'!$B$10:$BK$10,0),0)="","No relevante",VLOOKUP($B188,'Lista Puestos Valorados'!$B$11:$BK$510,MATCH('Auxiliar General'!BJ$4,'Lista Puestos Valorados'!$B$10:$BK$10,0),0))</f>
        <v>No relevante</v>
      </c>
      <c r="BQ188" s="26">
        <f>+HLOOKUP(BP188,Sistema_Puntos!$Q$5:$Y$43,'Auxiliar General'!BL$5,FALSE)</f>
        <v>0</v>
      </c>
      <c r="BR188" s="26" t="str">
        <f>+IF(VLOOKUP($B188,'Lista Puestos Valorados'!$B$11:$BK$510,MATCH('Auxiliar General'!BL$4,'Lista Puestos Valorados'!$B$10:$BK$10,0),0)="","No relevante",VLOOKUP($B188,'Lista Puestos Valorados'!$B$11:$BK$510,MATCH('Auxiliar General'!BL$4,'Lista Puestos Valorados'!$B$10:$BK$10,0),0))</f>
        <v>No relevante</v>
      </c>
      <c r="BS188" s="26">
        <f>+HLOOKUP(BR188,Sistema_Puntos!$Q$5:$Y$43,'Auxiliar General'!BN$5,FALSE)</f>
        <v>0</v>
      </c>
      <c r="BT188" s="26" t="str">
        <f>+IF(VLOOKUP($B188,'Lista Puestos Valorados'!$B$11:$BK$510,MATCH('Auxiliar General'!BN$4,'Lista Puestos Valorados'!$B$10:$BK$10,0),0)="","No relevante",VLOOKUP($B188,'Lista Puestos Valorados'!$B$11:$BK$510,MATCH('Auxiliar General'!BN$4,'Lista Puestos Valorados'!$B$10:$BK$10,0),0))</f>
        <v>No relevante</v>
      </c>
      <c r="BU188" s="26">
        <f>+HLOOKUP(BT188,Sistema_Puntos!$Q$5:$Y$43,'Auxiliar General'!BP$5,FALSE)</f>
        <v>0</v>
      </c>
      <c r="BV188" s="26" t="str">
        <f>+IF(VLOOKUP($B188,'Lista Puestos Valorados'!$B$11:$BK$510,MATCH('Auxiliar General'!BP$4,'Lista Puestos Valorados'!$B$10:$BK$10,0),0)="","No relevante",VLOOKUP($B188,'Lista Puestos Valorados'!$B$11:$BK$510,MATCH('Auxiliar General'!BP$4,'Lista Puestos Valorados'!$B$10:$BK$10,0),0))</f>
        <v>No relevante</v>
      </c>
      <c r="BW188" s="26">
        <f>+HLOOKUP(BV188,Sistema_Puntos!$Q$5:$Y$43,'Auxiliar General'!BR$5,FALSE)</f>
        <v>0</v>
      </c>
      <c r="BX188" s="26" t="str">
        <f>+IF(VLOOKUP($B188,'Lista Puestos Valorados'!$B$11:$BK$510,MATCH('Auxiliar General'!BR$4,'Lista Puestos Valorados'!$B$10:$BK$10,0),0)="","No relevante",VLOOKUP($B188,'Lista Puestos Valorados'!$B$11:$BK$510,MATCH('Auxiliar General'!BR$4,'Lista Puestos Valorados'!$B$10:$BK$10,0),0))</f>
        <v>No relevante</v>
      </c>
      <c r="BY188" s="26">
        <f>+HLOOKUP(BX188,Sistema_Puntos!$Q$5:$Y$43,'Auxiliar General'!BT$5,FALSE)</f>
        <v>0</v>
      </c>
      <c r="BZ188" s="26" t="str">
        <f>+IF(VLOOKUP($B188,'Lista Puestos Valorados'!$B$11:$BK$510,MATCH('Auxiliar General'!BT$4,'Lista Puestos Valorados'!$B$10:$BK$10,0),0)="","No relevante",VLOOKUP($B188,'Lista Puestos Valorados'!$B$11:$BK$510,MATCH('Auxiliar General'!BT$4,'Lista Puestos Valorados'!$B$10:$BK$10,0),0))</f>
        <v>No relevante</v>
      </c>
      <c r="CA188" s="26">
        <f>+HLOOKUP(BZ188,Sistema_Puntos!$Q$5:$Y$43,'Auxiliar General'!BV$5,FALSE)</f>
        <v>0</v>
      </c>
      <c r="CB188" s="26" t="str">
        <f>+IF(VLOOKUP($B188,'Lista Puestos Valorados'!$B$11:$BK$510,MATCH('Auxiliar General'!BV$4,'Lista Puestos Valorados'!$B$10:$BK$10,0),0)="","No relevante",VLOOKUP($B188,'Lista Puestos Valorados'!$B$11:$BK$510,MATCH('Auxiliar General'!BV$4,'Lista Puestos Valorados'!$B$10:$BK$10,0),0))</f>
        <v>No relevante</v>
      </c>
      <c r="CC188" s="26">
        <f>+HLOOKUP(CB188,Sistema_Puntos!$Q$5:$Y$43,'Auxiliar General'!BX$5,FALSE)</f>
        <v>0</v>
      </c>
      <c r="CD188" s="26" t="str">
        <f>+IF(VLOOKUP($B188,'Lista Puestos Valorados'!$B$11:$BK$510,MATCH('Auxiliar General'!BX$4,'Lista Puestos Valorados'!$B$10:$BK$10,0),0)="","No relevante",VLOOKUP($B188,'Lista Puestos Valorados'!$B$11:$BK$510,MATCH('Auxiliar General'!BX$4,'Lista Puestos Valorados'!$B$10:$BK$10,0),0))</f>
        <v>No relevante</v>
      </c>
      <c r="CE188" s="26">
        <f>+HLOOKUP(CD188,Sistema_Puntos!$Q$5:$Y$43,'Auxiliar General'!BZ$5,FALSE)</f>
        <v>0</v>
      </c>
      <c r="CF188" s="26" t="str">
        <f>+IF(VLOOKUP($B188,'Lista Puestos Valorados'!$B$11:$BK$510,MATCH('Auxiliar General'!BZ$4,'Lista Puestos Valorados'!$B$10:$BK$10,0),0)="","No relevante",VLOOKUP($B188,'Lista Puestos Valorados'!$B$11:$BK$510,MATCH('Auxiliar General'!BZ$4,'Lista Puestos Valorados'!$B$10:$BK$10,0),0))</f>
        <v>No relevante</v>
      </c>
      <c r="CG188" s="26">
        <f>+HLOOKUP(CF188,Sistema_Puntos!$Q$5:$Y$43,'Auxiliar General'!CB$5,FALSE)</f>
        <v>0</v>
      </c>
      <c r="CH188" s="29"/>
      <c r="CI188" s="29"/>
    </row>
    <row r="189" spans="2:87" ht="17.55" customHeight="1">
      <c r="B189" s="26">
        <f>+'Listado de Puestos'!B189</f>
        <v>179</v>
      </c>
      <c r="C189" s="26" t="str">
        <f>+IF('Lista Puestos Valorados'!C189="","",'Lista Puestos Valorados'!C189)</f>
        <v/>
      </c>
      <c r="D189" s="26" t="str">
        <f>+IF('Lista Puestos Valorados'!D189="","",'Lista Puestos Valorados'!D189)</f>
        <v/>
      </c>
      <c r="E189" s="26" t="str">
        <f>+IF('Lista Puestos Valorados'!E189="","",'Lista Puestos Valorados'!E189)</f>
        <v/>
      </c>
      <c r="F189" s="26" t="str">
        <f>+IF('Lista Puestos Valorados'!F189="","",'Lista Puestos Valorados'!F189)</f>
        <v/>
      </c>
      <c r="G189" s="26" t="str">
        <f>+IF('Lista Puestos Valorados'!G189="","",'Lista Puestos Valorados'!G189)</f>
        <v/>
      </c>
      <c r="H189" s="26" t="str">
        <f>+IF('Lista Puestos Valorados'!H189="","",'Lista Puestos Valorados'!H189)</f>
        <v/>
      </c>
      <c r="I189" s="26" t="str">
        <f>+IF('Lista Puestos Valorados'!I189="","",'Lista Puestos Valorados'!I189)</f>
        <v/>
      </c>
      <c r="J189" s="118" t="e">
        <f t="array" ref="J189">+IF(L189="","",_xlfn.IFS(L189&lt;='Cortes de Agrupacion'!$F$15,'Cortes de Agrupacion'!$E$15,'Resultados General'!L189&lt;='Cortes de Agrupacion'!$F$14,'Cortes de Agrupacion'!$E$14,'Resultados General'!L189&lt;='Cortes de Agrupacion'!$F$13,'Cortes de Agrupacion'!$E$13,L189&lt;='Cortes de Agrupacion'!$F$12,'Cortes de Agrupacion'!$E$12,'Resultados General'!L189&lt;='Cortes de Agrupacion'!$F$11,'Cortes de Agrupacion'!$E$11,'Resultados General'!L189&lt;='Cortes de Agrupacion'!$F$10,'Cortes de Agrupacion'!$E$10,'Resultados General'!L189&lt;='Cortes de Agrupacion'!$F$9,'Cortes de Agrupacion'!$E$9,'Resultados General'!L189&lt;='Cortes de Agrupacion'!$F$8,'Cortes de Agrupacion'!$E$8,'Resultados General'!L189&lt;='Cortes de Agrupacion'!$F$7,'Cortes de Agrupacion'!$E$7,'Resultados General'!L189&lt;='Cortes de Agrupacion'!$F$6,'Cortes de Agrupacion'!$E$6))</f>
        <v>#VALUE!</v>
      </c>
      <c r="K189" s="118" t="str">
        <f t="shared" si="4"/>
        <v/>
      </c>
      <c r="L189" s="124" t="e">
        <f>#VALUE!</f>
        <v>#VALUE!</v>
      </c>
      <c r="M189" s="26" t="e">
        <f ca="1">+_xlfn.IFNA(VLOOKUP(C189,'Distribución de puestos'!$B$8:$I$507,8,0),"")</f>
        <v>#NAME?</v>
      </c>
      <c r="N189" s="26" t="str">
        <f>+IF(VLOOKUP($B189,'Lista Puestos Valorados'!$B$11:$BK$510,MATCH('Auxiliar General'!H$4,'Lista Puestos Valorados'!$B$10:$BK$10,0),0)="","No relevante",VLOOKUP($B189,'Lista Puestos Valorados'!$B$11:$BK$510,MATCH('Auxiliar General'!H$4,'Lista Puestos Valorados'!$B$10:$BK$10,0),0))</f>
        <v>No relevante</v>
      </c>
      <c r="O189" s="26">
        <f>+HLOOKUP(N189,Sistema_Puntos!$Q$5:$Y$43,'Auxiliar General'!J$5,FALSE)</f>
        <v>0</v>
      </c>
      <c r="P189" s="26" t="str">
        <f>+IF(VLOOKUP($B189,'Lista Puestos Valorados'!$B$11:$BK$510,MATCH('Auxiliar General'!J$4,'Lista Puestos Valorados'!$B$10:$BK$10,0),0)="","No relevante",VLOOKUP($B189,'Lista Puestos Valorados'!$B$11:$BK$510,MATCH('Auxiliar General'!J$4,'Lista Puestos Valorados'!$B$10:$BK$10,0),0))</f>
        <v>No relevante</v>
      </c>
      <c r="Q189" s="26">
        <f>+HLOOKUP(P189,Sistema_Puntos!$Q$5:$Y$43,'Auxiliar General'!L$5,FALSE)</f>
        <v>0</v>
      </c>
      <c r="R189" s="26" t="str">
        <f>+IF(VLOOKUP($B189,'Lista Puestos Valorados'!$B$11:$BK$510,MATCH('Auxiliar General'!L$4,'Lista Puestos Valorados'!$B$10:$BK$10,0),0)="","No relevante",VLOOKUP($B189,'Lista Puestos Valorados'!$B$11:$BK$510,MATCH('Auxiliar General'!L$4,'Lista Puestos Valorados'!$B$10:$BK$10,0),0))</f>
        <v>No relevante</v>
      </c>
      <c r="S189" s="26">
        <f>+HLOOKUP(R189,Sistema_Puntos!$Q$5:$Y$43,'Auxiliar General'!N$5,FALSE)</f>
        <v>0</v>
      </c>
      <c r="T189" s="26" t="str">
        <f>+IF(VLOOKUP($B189,'Lista Puestos Valorados'!$B$11:$BK$510,MATCH('Auxiliar General'!N$4,'Lista Puestos Valorados'!$B$10:$BK$10,0),0)="","No relevante",VLOOKUP($B189,'Lista Puestos Valorados'!$B$11:$BK$510,MATCH('Auxiliar General'!N$4,'Lista Puestos Valorados'!$B$10:$BK$10,0),0))</f>
        <v>No relevante</v>
      </c>
      <c r="U189" s="26">
        <f>+HLOOKUP(T189,Sistema_Puntos!$Q$5:$Y$43,'Auxiliar General'!P$5,FALSE)</f>
        <v>0</v>
      </c>
      <c r="V189" s="26" t="str">
        <f>+IF(VLOOKUP($B189,'Lista Puestos Valorados'!$B$11:$BK$510,MATCH('Auxiliar General'!P$4,'Lista Puestos Valorados'!$B$10:$BK$10,0),0)="","No relevante",VLOOKUP($B189,'Lista Puestos Valorados'!$B$11:$BK$510,MATCH('Auxiliar General'!P$4,'Lista Puestos Valorados'!$B$10:$BK$10,0),0))</f>
        <v>No relevante</v>
      </c>
      <c r="W189" s="26">
        <f>+HLOOKUP(V189,Sistema_Puntos!$Q$5:$Y$43,'Auxiliar General'!R$5,FALSE)</f>
        <v>0</v>
      </c>
      <c r="X189" s="26" t="str">
        <f>+IF(VLOOKUP($B189,'Lista Puestos Valorados'!$B$11:$BK$510,MATCH('Auxiliar General'!R$4,'Lista Puestos Valorados'!$B$10:$BK$10,0),0)="","No relevante",VLOOKUP($B189,'Lista Puestos Valorados'!$B$11:$BK$510,MATCH('Auxiliar General'!R$4,'Lista Puestos Valorados'!$B$10:$BK$10,0),0))</f>
        <v>No relevante</v>
      </c>
      <c r="Y189" s="26">
        <f>+HLOOKUP(X189,Sistema_Puntos!$Q$5:$Y$43,'Auxiliar General'!T$5,FALSE)</f>
        <v>0</v>
      </c>
      <c r="Z189" s="26" t="str">
        <f>+IF(VLOOKUP($B189,'Lista Puestos Valorados'!$B$11:$BK$510,MATCH('Auxiliar General'!T$4,'Lista Puestos Valorados'!$B$10:$BK$10,0),0)="","No relevante",VLOOKUP($B189,'Lista Puestos Valorados'!$B$11:$BK$510,MATCH('Auxiliar General'!T$4,'Lista Puestos Valorados'!$B$10:$BK$10,0),0))</f>
        <v>No relevante</v>
      </c>
      <c r="AA189" s="26">
        <f>+HLOOKUP(Z189,Sistema_Puntos!$Q$5:$Y$43,'Auxiliar General'!V$5,FALSE)</f>
        <v>0</v>
      </c>
      <c r="AB189" s="26" t="str">
        <f>+IF(VLOOKUP($B189,'Lista Puestos Valorados'!$B$11:$BK$510,MATCH('Auxiliar General'!V$4,'Lista Puestos Valorados'!$B$10:$BK$10,0),0)="","No relevante",VLOOKUP($B189,'Lista Puestos Valorados'!$B$11:$BK$510,MATCH('Auxiliar General'!V$4,'Lista Puestos Valorados'!$B$10:$BK$10,0),0))</f>
        <v>No relevante</v>
      </c>
      <c r="AC189" s="26">
        <f>+HLOOKUP(AB189,Sistema_Puntos!$Q$5:$Y$43,'Auxiliar General'!X$5,FALSE)</f>
        <v>0</v>
      </c>
      <c r="AD189" s="26" t="str">
        <f>+IF(VLOOKUP($B189,'Lista Puestos Valorados'!$B$11:$BK$510,MATCH('Auxiliar General'!X$4,'Lista Puestos Valorados'!$B$10:$BK$10,0),0)="","No relevante",VLOOKUP($B189,'Lista Puestos Valorados'!$B$11:$BK$510,MATCH('Auxiliar General'!X$4,'Lista Puestos Valorados'!$B$10:$BK$10,0),0))</f>
        <v>No relevante</v>
      </c>
      <c r="AE189" s="26">
        <f>+HLOOKUP(AD189,Sistema_Puntos!$Q$5:$Y$43,'Auxiliar General'!Z$5,FALSE)</f>
        <v>0</v>
      </c>
      <c r="AF189" s="26" t="str">
        <f>+IF(VLOOKUP($B189,'Lista Puestos Valorados'!$B$11:$BK$510,MATCH('Auxiliar General'!Z$4,'Lista Puestos Valorados'!$B$10:$BK$10,0),0)="","No relevante",VLOOKUP($B189,'Lista Puestos Valorados'!$B$11:$BK$510,MATCH('Auxiliar General'!Z$4,'Lista Puestos Valorados'!$B$10:$BK$10,0),0))</f>
        <v>No relevante</v>
      </c>
      <c r="AG189" s="26">
        <f>+HLOOKUP(AF189,Sistema_Puntos!$Q$5:$Y$43,'Auxiliar General'!AB$5,FALSE)</f>
        <v>0</v>
      </c>
      <c r="AH189" s="26" t="str">
        <f>+IF(VLOOKUP($B189,'Lista Puestos Valorados'!$B$11:$BK$510,MATCH('Auxiliar General'!AB$4,'Lista Puestos Valorados'!$B$10:$BK$10,0),0)="","No relevante",VLOOKUP($B189,'Lista Puestos Valorados'!$B$11:$BK$510,MATCH('Auxiliar General'!AB$4,'Lista Puestos Valorados'!$B$10:$BK$10,0),0))</f>
        <v>No relevante</v>
      </c>
      <c r="AI189" s="26">
        <f>+HLOOKUP(AH189,Sistema_Puntos!$Q$5:$Y$43,'Auxiliar General'!AD$5,FALSE)</f>
        <v>0</v>
      </c>
      <c r="AJ189" s="26" t="str">
        <f>+IF(VLOOKUP($B189,'Lista Puestos Valorados'!$B$11:$BK$510,MATCH('Auxiliar General'!AD$4,'Lista Puestos Valorados'!$B$10:$BK$10,0),0)="","No relevante",VLOOKUP($B189,'Lista Puestos Valorados'!$B$11:$BK$510,MATCH('Auxiliar General'!AD$4,'Lista Puestos Valorados'!$B$10:$BK$10,0),0))</f>
        <v>No relevante</v>
      </c>
      <c r="AK189" s="26">
        <f>+HLOOKUP(AJ189,Sistema_Puntos!$Q$5:$Y$43,'Auxiliar General'!AF$5,FALSE)</f>
        <v>0</v>
      </c>
      <c r="AL189" s="26" t="str">
        <f>+IF(VLOOKUP($B189,'Lista Puestos Valorados'!$B$11:$BK$510,MATCH('Auxiliar General'!AF$4,'Lista Puestos Valorados'!$B$10:$BK$10,0),0)="","No relevante",VLOOKUP($B189,'Lista Puestos Valorados'!$B$11:$BK$510,MATCH('Auxiliar General'!AF$4,'Lista Puestos Valorados'!$B$10:$BK$10,0),0))</f>
        <v>No relevante</v>
      </c>
      <c r="AM189" s="26">
        <f>+HLOOKUP(AL189,Sistema_Puntos!$Q$5:$Y$43,'Auxiliar General'!AH$5,FALSE)</f>
        <v>0</v>
      </c>
      <c r="AN189" s="26" t="str">
        <f>+IF(VLOOKUP($B189,'Lista Puestos Valorados'!$B$11:$BK$510,MATCH('Auxiliar General'!AH$4,'Lista Puestos Valorados'!$B$10:$BK$10,0),0)="","No relevante",VLOOKUP($B189,'Lista Puestos Valorados'!$B$11:$BK$510,MATCH('Auxiliar General'!AH$4,'Lista Puestos Valorados'!$B$10:$BK$10,0),0))</f>
        <v>No relevante</v>
      </c>
      <c r="AO189" s="26">
        <f>+HLOOKUP(AN189,Sistema_Puntos!$Q$5:$Y$43,'Auxiliar General'!AJ$5,FALSE)</f>
        <v>0</v>
      </c>
      <c r="AP189" s="26" t="str">
        <f>+IF(VLOOKUP($B189,'Lista Puestos Valorados'!$B$11:$BK$510,MATCH('Auxiliar General'!AJ$4,'Lista Puestos Valorados'!$B$10:$BK$10,0),0)="","No relevante",VLOOKUP($B189,'Lista Puestos Valorados'!$B$11:$BK$510,MATCH('Auxiliar General'!AJ$4,'Lista Puestos Valorados'!$B$10:$BK$10,0),0))</f>
        <v>No relevante</v>
      </c>
      <c r="AQ189" s="26">
        <f>+HLOOKUP(AP189,Sistema_Puntos!$Q$5:$Y$43,'Auxiliar General'!AL$5,FALSE)</f>
        <v>0</v>
      </c>
      <c r="AR189" s="26" t="str">
        <f>+IF(VLOOKUP($B189,'Lista Puestos Valorados'!$B$11:$BK$510,MATCH('Auxiliar General'!AL$4,'Lista Puestos Valorados'!$B$10:$BK$10,0),0)="","No relevante",VLOOKUP($B189,'Lista Puestos Valorados'!$B$11:$BK$510,MATCH('Auxiliar General'!AL$4,'Lista Puestos Valorados'!$B$10:$BK$10,0),0))</f>
        <v>No relevante</v>
      </c>
      <c r="AS189" s="26">
        <f>+HLOOKUP(AR189,Sistema_Puntos!$Q$5:$Y$43,'Auxiliar General'!AN$5,FALSE)</f>
        <v>0</v>
      </c>
      <c r="AT189" s="26" t="str">
        <f>+IF(VLOOKUP($B189,'Lista Puestos Valorados'!$B$11:$BK$510,MATCH('Auxiliar General'!AN$4,'Lista Puestos Valorados'!$B$10:$BK$10,0),0)="","No relevante",VLOOKUP($B189,'Lista Puestos Valorados'!$B$11:$BK$510,MATCH('Auxiliar General'!AN$4,'Lista Puestos Valorados'!$B$10:$BK$10,0),0))</f>
        <v>No relevante</v>
      </c>
      <c r="AU189" s="26">
        <f>+HLOOKUP(AT189,Sistema_Puntos!$Q$5:$Y$43,'Auxiliar General'!AP$5,FALSE)</f>
        <v>0</v>
      </c>
      <c r="AV189" s="26" t="str">
        <f>+IF(VLOOKUP($B189,'Lista Puestos Valorados'!$B$11:$BK$510,MATCH('Auxiliar General'!AP$4,'Lista Puestos Valorados'!$B$10:$BK$10,0),0)="","No relevante",VLOOKUP($B189,'Lista Puestos Valorados'!$B$11:$BK$510,MATCH('Auxiliar General'!AP$4,'Lista Puestos Valorados'!$B$10:$BK$10,0),0))</f>
        <v>No relevante</v>
      </c>
      <c r="AW189" s="26">
        <f>+HLOOKUP(AV189,Sistema_Puntos!$Q$5:$Y$43,'Auxiliar General'!AR$5,FALSE)</f>
        <v>0</v>
      </c>
      <c r="AX189" s="26" t="str">
        <f>+IF(VLOOKUP($B189,'Lista Puestos Valorados'!$B$11:$BK$510,MATCH('Auxiliar General'!AR$4,'Lista Puestos Valorados'!$B$10:$BK$10,0),0)="","No relevante",VLOOKUP($B189,'Lista Puestos Valorados'!$B$11:$BK$510,MATCH('Auxiliar General'!AR$4,'Lista Puestos Valorados'!$B$10:$BK$10,0),0))</f>
        <v>No relevante</v>
      </c>
      <c r="AY189" s="26">
        <f>+HLOOKUP(AX189,Sistema_Puntos!$Q$5:$Y$43,'Auxiliar General'!AT$5,FALSE)</f>
        <v>0</v>
      </c>
      <c r="AZ189" s="26" t="str">
        <f>+IF(VLOOKUP($B189,'Lista Puestos Valorados'!$B$11:$BK$510,MATCH('Auxiliar General'!AT$4,'Lista Puestos Valorados'!$B$10:$BK$10,0),0)="","No relevante",VLOOKUP($B189,'Lista Puestos Valorados'!$B$11:$BK$510,MATCH('Auxiliar General'!AT$4,'Lista Puestos Valorados'!$B$10:$BK$10,0),0))</f>
        <v>No relevante</v>
      </c>
      <c r="BA189" s="26">
        <f>+HLOOKUP(AZ189,Sistema_Puntos!$Q$5:$Y$43,'Auxiliar General'!AV$5,FALSE)</f>
        <v>0</v>
      </c>
      <c r="BB189" s="26" t="str">
        <f>+IF(VLOOKUP($B189,'Lista Puestos Valorados'!$B$11:$BK$510,MATCH('Auxiliar General'!AV$4,'Lista Puestos Valorados'!$B$10:$BK$10,0),0)="","No relevante",VLOOKUP($B189,'Lista Puestos Valorados'!$B$11:$BK$510,MATCH('Auxiliar General'!AV$4,'Lista Puestos Valorados'!$B$10:$BK$10,0),0))</f>
        <v>No relevante</v>
      </c>
      <c r="BC189" s="26">
        <f>+HLOOKUP(BB189,Sistema_Puntos!$Q$5:$Y$43,'Auxiliar General'!AX$5,FALSE)</f>
        <v>0</v>
      </c>
      <c r="BD189" s="26" t="str">
        <f>+IF(VLOOKUP($B189,'Lista Puestos Valorados'!$B$11:$BK$510,MATCH('Auxiliar General'!AX$4,'Lista Puestos Valorados'!$B$10:$BK$10,0),0)="","No relevante",VLOOKUP($B189,'Lista Puestos Valorados'!$B$11:$BK$510,MATCH('Auxiliar General'!AX$4,'Lista Puestos Valorados'!$B$10:$BK$10,0),0))</f>
        <v>No relevante</v>
      </c>
      <c r="BE189" s="26">
        <f>+HLOOKUP(BD189,Sistema_Puntos!$Q$5:$Y$43,'Auxiliar General'!AZ$5,FALSE)</f>
        <v>0</v>
      </c>
      <c r="BF189" s="26" t="str">
        <f>+IF(VLOOKUP($B189,'Lista Puestos Valorados'!$B$11:$BK$510,MATCH('Auxiliar General'!AZ$4,'Lista Puestos Valorados'!$B$10:$BK$10,0),0)="","No relevante",VLOOKUP($B189,'Lista Puestos Valorados'!$B$11:$BK$510,MATCH('Auxiliar General'!AZ$4,'Lista Puestos Valorados'!$B$10:$BK$10,0),0))</f>
        <v>No relevante</v>
      </c>
      <c r="BG189" s="26">
        <f>+HLOOKUP(BF189,Sistema_Puntos!$Q$5:$Y$43,'Auxiliar General'!BB$5,FALSE)</f>
        <v>0</v>
      </c>
      <c r="BH189" s="26" t="str">
        <f>+IF(VLOOKUP($B189,'Lista Puestos Valorados'!$B$11:$BK$510,MATCH('Auxiliar General'!BB$4,'Lista Puestos Valorados'!$B$10:$BK$10,0),0)="","No relevante",VLOOKUP($B189,'Lista Puestos Valorados'!$B$11:$BK$510,MATCH('Auxiliar General'!BB$4,'Lista Puestos Valorados'!$B$10:$BK$10,0),0))</f>
        <v>No relevante</v>
      </c>
      <c r="BI189" s="26">
        <f>+HLOOKUP(BH189,Sistema_Puntos!$Q$5:$Y$43,'Auxiliar General'!BD$5,FALSE)</f>
        <v>0</v>
      </c>
      <c r="BJ189" s="26" t="str">
        <f>+IF(VLOOKUP($B189,'Lista Puestos Valorados'!$B$11:$BK$510,MATCH('Auxiliar General'!BD$4,'Lista Puestos Valorados'!$B$10:$BK$10,0),0)="","No relevante",VLOOKUP($B189,'Lista Puestos Valorados'!$B$11:$BK$510,MATCH('Auxiliar General'!BD$4,'Lista Puestos Valorados'!$B$10:$BK$10,0),0))</f>
        <v>No relevante</v>
      </c>
      <c r="BK189" s="26">
        <f>+HLOOKUP(BJ189,Sistema_Puntos!$Q$5:$Y$43,'Auxiliar General'!BF$5,FALSE)</f>
        <v>0</v>
      </c>
      <c r="BL189" s="26" t="str">
        <f>+IF(VLOOKUP($B189,'Lista Puestos Valorados'!$B$11:$BK$510,MATCH('Auxiliar General'!BF$4,'Lista Puestos Valorados'!$B$10:$BK$10,0),0)="","No relevante",VLOOKUP($B189,'Lista Puestos Valorados'!$B$11:$BK$510,MATCH('Auxiliar General'!BF$4,'Lista Puestos Valorados'!$B$10:$BK$10,0),0))</f>
        <v>No relevante</v>
      </c>
      <c r="BM189" s="26">
        <f>+HLOOKUP(BL189,Sistema_Puntos!$Q$5:$Y$43,'Auxiliar General'!BH$5,FALSE)</f>
        <v>0</v>
      </c>
      <c r="BN189" s="26" t="str">
        <f>+IF(VLOOKUP($B189,'Lista Puestos Valorados'!$B$11:$BK$510,MATCH('Auxiliar General'!BH$4,'Lista Puestos Valorados'!$B$10:$BK$10,0),0)="","No relevante",VLOOKUP($B189,'Lista Puestos Valorados'!$B$11:$BK$510,MATCH('Auxiliar General'!BH$4,'Lista Puestos Valorados'!$B$10:$BK$10,0),0))</f>
        <v>No relevante</v>
      </c>
      <c r="BO189" s="26">
        <f>+HLOOKUP(BN189,Sistema_Puntos!$Q$5:$Y$43,'Auxiliar General'!BJ$5,FALSE)</f>
        <v>0</v>
      </c>
      <c r="BP189" s="26" t="str">
        <f>+IF(VLOOKUP($B189,'Lista Puestos Valorados'!$B$11:$BK$510,MATCH('Auxiliar General'!BJ$4,'Lista Puestos Valorados'!$B$10:$BK$10,0),0)="","No relevante",VLOOKUP($B189,'Lista Puestos Valorados'!$B$11:$BK$510,MATCH('Auxiliar General'!BJ$4,'Lista Puestos Valorados'!$B$10:$BK$10,0),0))</f>
        <v>No relevante</v>
      </c>
      <c r="BQ189" s="26">
        <f>+HLOOKUP(BP189,Sistema_Puntos!$Q$5:$Y$43,'Auxiliar General'!BL$5,FALSE)</f>
        <v>0</v>
      </c>
      <c r="BR189" s="26" t="str">
        <f>+IF(VLOOKUP($B189,'Lista Puestos Valorados'!$B$11:$BK$510,MATCH('Auxiliar General'!BL$4,'Lista Puestos Valorados'!$B$10:$BK$10,0),0)="","No relevante",VLOOKUP($B189,'Lista Puestos Valorados'!$B$11:$BK$510,MATCH('Auxiliar General'!BL$4,'Lista Puestos Valorados'!$B$10:$BK$10,0),0))</f>
        <v>No relevante</v>
      </c>
      <c r="BS189" s="26">
        <f>+HLOOKUP(BR189,Sistema_Puntos!$Q$5:$Y$43,'Auxiliar General'!BN$5,FALSE)</f>
        <v>0</v>
      </c>
      <c r="BT189" s="26" t="str">
        <f>+IF(VLOOKUP($B189,'Lista Puestos Valorados'!$B$11:$BK$510,MATCH('Auxiliar General'!BN$4,'Lista Puestos Valorados'!$B$10:$BK$10,0),0)="","No relevante",VLOOKUP($B189,'Lista Puestos Valorados'!$B$11:$BK$510,MATCH('Auxiliar General'!BN$4,'Lista Puestos Valorados'!$B$10:$BK$10,0),0))</f>
        <v>No relevante</v>
      </c>
      <c r="BU189" s="26">
        <f>+HLOOKUP(BT189,Sistema_Puntos!$Q$5:$Y$43,'Auxiliar General'!BP$5,FALSE)</f>
        <v>0</v>
      </c>
      <c r="BV189" s="26" t="str">
        <f>+IF(VLOOKUP($B189,'Lista Puestos Valorados'!$B$11:$BK$510,MATCH('Auxiliar General'!BP$4,'Lista Puestos Valorados'!$B$10:$BK$10,0),0)="","No relevante",VLOOKUP($B189,'Lista Puestos Valorados'!$B$11:$BK$510,MATCH('Auxiliar General'!BP$4,'Lista Puestos Valorados'!$B$10:$BK$10,0),0))</f>
        <v>No relevante</v>
      </c>
      <c r="BW189" s="26">
        <f>+HLOOKUP(BV189,Sistema_Puntos!$Q$5:$Y$43,'Auxiliar General'!BR$5,FALSE)</f>
        <v>0</v>
      </c>
      <c r="BX189" s="26" t="str">
        <f>+IF(VLOOKUP($B189,'Lista Puestos Valorados'!$B$11:$BK$510,MATCH('Auxiliar General'!BR$4,'Lista Puestos Valorados'!$B$10:$BK$10,0),0)="","No relevante",VLOOKUP($B189,'Lista Puestos Valorados'!$B$11:$BK$510,MATCH('Auxiliar General'!BR$4,'Lista Puestos Valorados'!$B$10:$BK$10,0),0))</f>
        <v>No relevante</v>
      </c>
      <c r="BY189" s="26">
        <f>+HLOOKUP(BX189,Sistema_Puntos!$Q$5:$Y$43,'Auxiliar General'!BT$5,FALSE)</f>
        <v>0</v>
      </c>
      <c r="BZ189" s="26" t="str">
        <f>+IF(VLOOKUP($B189,'Lista Puestos Valorados'!$B$11:$BK$510,MATCH('Auxiliar General'!BT$4,'Lista Puestos Valorados'!$B$10:$BK$10,0),0)="","No relevante",VLOOKUP($B189,'Lista Puestos Valorados'!$B$11:$BK$510,MATCH('Auxiliar General'!BT$4,'Lista Puestos Valorados'!$B$10:$BK$10,0),0))</f>
        <v>No relevante</v>
      </c>
      <c r="CA189" s="26">
        <f>+HLOOKUP(BZ189,Sistema_Puntos!$Q$5:$Y$43,'Auxiliar General'!BV$5,FALSE)</f>
        <v>0</v>
      </c>
      <c r="CB189" s="26" t="str">
        <f>+IF(VLOOKUP($B189,'Lista Puestos Valorados'!$B$11:$BK$510,MATCH('Auxiliar General'!BV$4,'Lista Puestos Valorados'!$B$10:$BK$10,0),0)="","No relevante",VLOOKUP($B189,'Lista Puestos Valorados'!$B$11:$BK$510,MATCH('Auxiliar General'!BV$4,'Lista Puestos Valorados'!$B$10:$BK$10,0),0))</f>
        <v>No relevante</v>
      </c>
      <c r="CC189" s="26">
        <f>+HLOOKUP(CB189,Sistema_Puntos!$Q$5:$Y$43,'Auxiliar General'!BX$5,FALSE)</f>
        <v>0</v>
      </c>
      <c r="CD189" s="26" t="str">
        <f>+IF(VLOOKUP($B189,'Lista Puestos Valorados'!$B$11:$BK$510,MATCH('Auxiliar General'!BX$4,'Lista Puestos Valorados'!$B$10:$BK$10,0),0)="","No relevante",VLOOKUP($B189,'Lista Puestos Valorados'!$B$11:$BK$510,MATCH('Auxiliar General'!BX$4,'Lista Puestos Valorados'!$B$10:$BK$10,0),0))</f>
        <v>No relevante</v>
      </c>
      <c r="CE189" s="26">
        <f>+HLOOKUP(CD189,Sistema_Puntos!$Q$5:$Y$43,'Auxiliar General'!BZ$5,FALSE)</f>
        <v>0</v>
      </c>
      <c r="CF189" s="26" t="str">
        <f>+IF(VLOOKUP($B189,'Lista Puestos Valorados'!$B$11:$BK$510,MATCH('Auxiliar General'!BZ$4,'Lista Puestos Valorados'!$B$10:$BK$10,0),0)="","No relevante",VLOOKUP($B189,'Lista Puestos Valorados'!$B$11:$BK$510,MATCH('Auxiliar General'!BZ$4,'Lista Puestos Valorados'!$B$10:$BK$10,0),0))</f>
        <v>No relevante</v>
      </c>
      <c r="CG189" s="26">
        <f>+HLOOKUP(CF189,Sistema_Puntos!$Q$5:$Y$43,'Auxiliar General'!CB$5,FALSE)</f>
        <v>0</v>
      </c>
      <c r="CH189" s="29"/>
      <c r="CI189" s="29"/>
    </row>
    <row r="190" spans="2:87" ht="17.55" customHeight="1">
      <c r="B190" s="26">
        <f>+'Listado de Puestos'!B190</f>
        <v>180</v>
      </c>
      <c r="C190" s="26" t="str">
        <f>+IF('Lista Puestos Valorados'!C190="","",'Lista Puestos Valorados'!C190)</f>
        <v/>
      </c>
      <c r="D190" s="26" t="str">
        <f>+IF('Lista Puestos Valorados'!D190="","",'Lista Puestos Valorados'!D190)</f>
        <v/>
      </c>
      <c r="E190" s="26" t="str">
        <f>+IF('Lista Puestos Valorados'!E190="","",'Lista Puestos Valorados'!E190)</f>
        <v/>
      </c>
      <c r="F190" s="26" t="str">
        <f>+IF('Lista Puestos Valorados'!F190="","",'Lista Puestos Valorados'!F190)</f>
        <v/>
      </c>
      <c r="G190" s="26" t="str">
        <f>+IF('Lista Puestos Valorados'!G190="","",'Lista Puestos Valorados'!G190)</f>
        <v/>
      </c>
      <c r="H190" s="26" t="str">
        <f>+IF('Lista Puestos Valorados'!H190="","",'Lista Puestos Valorados'!H190)</f>
        <v/>
      </c>
      <c r="I190" s="26" t="str">
        <f>+IF('Lista Puestos Valorados'!I190="","",'Lista Puestos Valorados'!I190)</f>
        <v/>
      </c>
      <c r="J190" s="118" t="e">
        <f t="array" ref="J190">+IF(L190="","",_xlfn.IFS(L190&lt;='Cortes de Agrupacion'!$F$15,'Cortes de Agrupacion'!$E$15,'Resultados General'!L190&lt;='Cortes de Agrupacion'!$F$14,'Cortes de Agrupacion'!$E$14,'Resultados General'!L190&lt;='Cortes de Agrupacion'!$F$13,'Cortes de Agrupacion'!$E$13,L190&lt;='Cortes de Agrupacion'!$F$12,'Cortes de Agrupacion'!$E$12,'Resultados General'!L190&lt;='Cortes de Agrupacion'!$F$11,'Cortes de Agrupacion'!$E$11,'Resultados General'!L190&lt;='Cortes de Agrupacion'!$F$10,'Cortes de Agrupacion'!$E$10,'Resultados General'!L190&lt;='Cortes de Agrupacion'!$F$9,'Cortes de Agrupacion'!$E$9,'Resultados General'!L190&lt;='Cortes de Agrupacion'!$F$8,'Cortes de Agrupacion'!$E$8,'Resultados General'!L190&lt;='Cortes de Agrupacion'!$F$7,'Cortes de Agrupacion'!$E$7,'Resultados General'!L190&lt;='Cortes de Agrupacion'!$F$6,'Cortes de Agrupacion'!$E$6))</f>
        <v>#VALUE!</v>
      </c>
      <c r="K190" s="118" t="str">
        <f t="shared" si="4"/>
        <v/>
      </c>
      <c r="L190" s="124" t="e">
        <f>#VALUE!</f>
        <v>#VALUE!</v>
      </c>
      <c r="M190" s="26" t="e">
        <f ca="1">+_xlfn.IFNA(VLOOKUP(C190,'Distribución de puestos'!$B$8:$I$507,8,0),"")</f>
        <v>#NAME?</v>
      </c>
      <c r="N190" s="26" t="str">
        <f>+IF(VLOOKUP($B190,'Lista Puestos Valorados'!$B$11:$BK$510,MATCH('Auxiliar General'!H$4,'Lista Puestos Valorados'!$B$10:$BK$10,0),0)="","No relevante",VLOOKUP($B190,'Lista Puestos Valorados'!$B$11:$BK$510,MATCH('Auxiliar General'!H$4,'Lista Puestos Valorados'!$B$10:$BK$10,0),0))</f>
        <v>No relevante</v>
      </c>
      <c r="O190" s="26">
        <f>+HLOOKUP(N190,Sistema_Puntos!$Q$5:$Y$43,'Auxiliar General'!J$5,FALSE)</f>
        <v>0</v>
      </c>
      <c r="P190" s="26" t="str">
        <f>+IF(VLOOKUP($B190,'Lista Puestos Valorados'!$B$11:$BK$510,MATCH('Auxiliar General'!J$4,'Lista Puestos Valorados'!$B$10:$BK$10,0),0)="","No relevante",VLOOKUP($B190,'Lista Puestos Valorados'!$B$11:$BK$510,MATCH('Auxiliar General'!J$4,'Lista Puestos Valorados'!$B$10:$BK$10,0),0))</f>
        <v>No relevante</v>
      </c>
      <c r="Q190" s="26">
        <f>+HLOOKUP(P190,Sistema_Puntos!$Q$5:$Y$43,'Auxiliar General'!L$5,FALSE)</f>
        <v>0</v>
      </c>
      <c r="R190" s="26" t="str">
        <f>+IF(VLOOKUP($B190,'Lista Puestos Valorados'!$B$11:$BK$510,MATCH('Auxiliar General'!L$4,'Lista Puestos Valorados'!$B$10:$BK$10,0),0)="","No relevante",VLOOKUP($B190,'Lista Puestos Valorados'!$B$11:$BK$510,MATCH('Auxiliar General'!L$4,'Lista Puestos Valorados'!$B$10:$BK$10,0),0))</f>
        <v>No relevante</v>
      </c>
      <c r="S190" s="26">
        <f>+HLOOKUP(R190,Sistema_Puntos!$Q$5:$Y$43,'Auxiliar General'!N$5,FALSE)</f>
        <v>0</v>
      </c>
      <c r="T190" s="26" t="str">
        <f>+IF(VLOOKUP($B190,'Lista Puestos Valorados'!$B$11:$BK$510,MATCH('Auxiliar General'!N$4,'Lista Puestos Valorados'!$B$10:$BK$10,0),0)="","No relevante",VLOOKUP($B190,'Lista Puestos Valorados'!$B$11:$BK$510,MATCH('Auxiliar General'!N$4,'Lista Puestos Valorados'!$B$10:$BK$10,0),0))</f>
        <v>No relevante</v>
      </c>
      <c r="U190" s="26">
        <f>+HLOOKUP(T190,Sistema_Puntos!$Q$5:$Y$43,'Auxiliar General'!P$5,FALSE)</f>
        <v>0</v>
      </c>
      <c r="V190" s="26" t="str">
        <f>+IF(VLOOKUP($B190,'Lista Puestos Valorados'!$B$11:$BK$510,MATCH('Auxiliar General'!P$4,'Lista Puestos Valorados'!$B$10:$BK$10,0),0)="","No relevante",VLOOKUP($B190,'Lista Puestos Valorados'!$B$11:$BK$510,MATCH('Auxiliar General'!P$4,'Lista Puestos Valorados'!$B$10:$BK$10,0),0))</f>
        <v>No relevante</v>
      </c>
      <c r="W190" s="26">
        <f>+HLOOKUP(V190,Sistema_Puntos!$Q$5:$Y$43,'Auxiliar General'!R$5,FALSE)</f>
        <v>0</v>
      </c>
      <c r="X190" s="26" t="str">
        <f>+IF(VLOOKUP($B190,'Lista Puestos Valorados'!$B$11:$BK$510,MATCH('Auxiliar General'!R$4,'Lista Puestos Valorados'!$B$10:$BK$10,0),0)="","No relevante",VLOOKUP($B190,'Lista Puestos Valorados'!$B$11:$BK$510,MATCH('Auxiliar General'!R$4,'Lista Puestos Valorados'!$B$10:$BK$10,0),0))</f>
        <v>No relevante</v>
      </c>
      <c r="Y190" s="26">
        <f>+HLOOKUP(X190,Sistema_Puntos!$Q$5:$Y$43,'Auxiliar General'!T$5,FALSE)</f>
        <v>0</v>
      </c>
      <c r="Z190" s="26" t="str">
        <f>+IF(VLOOKUP($B190,'Lista Puestos Valorados'!$B$11:$BK$510,MATCH('Auxiliar General'!T$4,'Lista Puestos Valorados'!$B$10:$BK$10,0),0)="","No relevante",VLOOKUP($B190,'Lista Puestos Valorados'!$B$11:$BK$510,MATCH('Auxiliar General'!T$4,'Lista Puestos Valorados'!$B$10:$BK$10,0),0))</f>
        <v>No relevante</v>
      </c>
      <c r="AA190" s="26">
        <f>+HLOOKUP(Z190,Sistema_Puntos!$Q$5:$Y$43,'Auxiliar General'!V$5,FALSE)</f>
        <v>0</v>
      </c>
      <c r="AB190" s="26" t="str">
        <f>+IF(VLOOKUP($B190,'Lista Puestos Valorados'!$B$11:$BK$510,MATCH('Auxiliar General'!V$4,'Lista Puestos Valorados'!$B$10:$BK$10,0),0)="","No relevante",VLOOKUP($B190,'Lista Puestos Valorados'!$B$11:$BK$510,MATCH('Auxiliar General'!V$4,'Lista Puestos Valorados'!$B$10:$BK$10,0),0))</f>
        <v>No relevante</v>
      </c>
      <c r="AC190" s="26">
        <f>+HLOOKUP(AB190,Sistema_Puntos!$Q$5:$Y$43,'Auxiliar General'!X$5,FALSE)</f>
        <v>0</v>
      </c>
      <c r="AD190" s="26" t="str">
        <f>+IF(VLOOKUP($B190,'Lista Puestos Valorados'!$B$11:$BK$510,MATCH('Auxiliar General'!X$4,'Lista Puestos Valorados'!$B$10:$BK$10,0),0)="","No relevante",VLOOKUP($B190,'Lista Puestos Valorados'!$B$11:$BK$510,MATCH('Auxiliar General'!X$4,'Lista Puestos Valorados'!$B$10:$BK$10,0),0))</f>
        <v>No relevante</v>
      </c>
      <c r="AE190" s="26">
        <f>+HLOOKUP(AD190,Sistema_Puntos!$Q$5:$Y$43,'Auxiliar General'!Z$5,FALSE)</f>
        <v>0</v>
      </c>
      <c r="AF190" s="26" t="str">
        <f>+IF(VLOOKUP($B190,'Lista Puestos Valorados'!$B$11:$BK$510,MATCH('Auxiliar General'!Z$4,'Lista Puestos Valorados'!$B$10:$BK$10,0),0)="","No relevante",VLOOKUP($B190,'Lista Puestos Valorados'!$B$11:$BK$510,MATCH('Auxiliar General'!Z$4,'Lista Puestos Valorados'!$B$10:$BK$10,0),0))</f>
        <v>No relevante</v>
      </c>
      <c r="AG190" s="26">
        <f>+HLOOKUP(AF190,Sistema_Puntos!$Q$5:$Y$43,'Auxiliar General'!AB$5,FALSE)</f>
        <v>0</v>
      </c>
      <c r="AH190" s="26" t="str">
        <f>+IF(VLOOKUP($B190,'Lista Puestos Valorados'!$B$11:$BK$510,MATCH('Auxiliar General'!AB$4,'Lista Puestos Valorados'!$B$10:$BK$10,0),0)="","No relevante",VLOOKUP($B190,'Lista Puestos Valorados'!$B$11:$BK$510,MATCH('Auxiliar General'!AB$4,'Lista Puestos Valorados'!$B$10:$BK$10,0),0))</f>
        <v>No relevante</v>
      </c>
      <c r="AI190" s="26">
        <f>+HLOOKUP(AH190,Sistema_Puntos!$Q$5:$Y$43,'Auxiliar General'!AD$5,FALSE)</f>
        <v>0</v>
      </c>
      <c r="AJ190" s="26" t="str">
        <f>+IF(VLOOKUP($B190,'Lista Puestos Valorados'!$B$11:$BK$510,MATCH('Auxiliar General'!AD$4,'Lista Puestos Valorados'!$B$10:$BK$10,0),0)="","No relevante",VLOOKUP($B190,'Lista Puestos Valorados'!$B$11:$BK$510,MATCH('Auxiliar General'!AD$4,'Lista Puestos Valorados'!$B$10:$BK$10,0),0))</f>
        <v>No relevante</v>
      </c>
      <c r="AK190" s="26">
        <f>+HLOOKUP(AJ190,Sistema_Puntos!$Q$5:$Y$43,'Auxiliar General'!AF$5,FALSE)</f>
        <v>0</v>
      </c>
      <c r="AL190" s="26" t="str">
        <f>+IF(VLOOKUP($B190,'Lista Puestos Valorados'!$B$11:$BK$510,MATCH('Auxiliar General'!AF$4,'Lista Puestos Valorados'!$B$10:$BK$10,0),0)="","No relevante",VLOOKUP($B190,'Lista Puestos Valorados'!$B$11:$BK$510,MATCH('Auxiliar General'!AF$4,'Lista Puestos Valorados'!$B$10:$BK$10,0),0))</f>
        <v>No relevante</v>
      </c>
      <c r="AM190" s="26">
        <f>+HLOOKUP(AL190,Sistema_Puntos!$Q$5:$Y$43,'Auxiliar General'!AH$5,FALSE)</f>
        <v>0</v>
      </c>
      <c r="AN190" s="26" t="str">
        <f>+IF(VLOOKUP($B190,'Lista Puestos Valorados'!$B$11:$BK$510,MATCH('Auxiliar General'!AH$4,'Lista Puestos Valorados'!$B$10:$BK$10,0),0)="","No relevante",VLOOKUP($B190,'Lista Puestos Valorados'!$B$11:$BK$510,MATCH('Auxiliar General'!AH$4,'Lista Puestos Valorados'!$B$10:$BK$10,0),0))</f>
        <v>No relevante</v>
      </c>
      <c r="AO190" s="26">
        <f>+HLOOKUP(AN190,Sistema_Puntos!$Q$5:$Y$43,'Auxiliar General'!AJ$5,FALSE)</f>
        <v>0</v>
      </c>
      <c r="AP190" s="26" t="str">
        <f>+IF(VLOOKUP($B190,'Lista Puestos Valorados'!$B$11:$BK$510,MATCH('Auxiliar General'!AJ$4,'Lista Puestos Valorados'!$B$10:$BK$10,0),0)="","No relevante",VLOOKUP($B190,'Lista Puestos Valorados'!$B$11:$BK$510,MATCH('Auxiliar General'!AJ$4,'Lista Puestos Valorados'!$B$10:$BK$10,0),0))</f>
        <v>No relevante</v>
      </c>
      <c r="AQ190" s="26">
        <f>+HLOOKUP(AP190,Sistema_Puntos!$Q$5:$Y$43,'Auxiliar General'!AL$5,FALSE)</f>
        <v>0</v>
      </c>
      <c r="AR190" s="26" t="str">
        <f>+IF(VLOOKUP($B190,'Lista Puestos Valorados'!$B$11:$BK$510,MATCH('Auxiliar General'!AL$4,'Lista Puestos Valorados'!$B$10:$BK$10,0),0)="","No relevante",VLOOKUP($B190,'Lista Puestos Valorados'!$B$11:$BK$510,MATCH('Auxiliar General'!AL$4,'Lista Puestos Valorados'!$B$10:$BK$10,0),0))</f>
        <v>No relevante</v>
      </c>
      <c r="AS190" s="26">
        <f>+HLOOKUP(AR190,Sistema_Puntos!$Q$5:$Y$43,'Auxiliar General'!AN$5,FALSE)</f>
        <v>0</v>
      </c>
      <c r="AT190" s="26" t="str">
        <f>+IF(VLOOKUP($B190,'Lista Puestos Valorados'!$B$11:$BK$510,MATCH('Auxiliar General'!AN$4,'Lista Puestos Valorados'!$B$10:$BK$10,0),0)="","No relevante",VLOOKUP($B190,'Lista Puestos Valorados'!$B$11:$BK$510,MATCH('Auxiliar General'!AN$4,'Lista Puestos Valorados'!$B$10:$BK$10,0),0))</f>
        <v>No relevante</v>
      </c>
      <c r="AU190" s="26">
        <f>+HLOOKUP(AT190,Sistema_Puntos!$Q$5:$Y$43,'Auxiliar General'!AP$5,FALSE)</f>
        <v>0</v>
      </c>
      <c r="AV190" s="26" t="str">
        <f>+IF(VLOOKUP($B190,'Lista Puestos Valorados'!$B$11:$BK$510,MATCH('Auxiliar General'!AP$4,'Lista Puestos Valorados'!$B$10:$BK$10,0),0)="","No relevante",VLOOKUP($B190,'Lista Puestos Valorados'!$B$11:$BK$510,MATCH('Auxiliar General'!AP$4,'Lista Puestos Valorados'!$B$10:$BK$10,0),0))</f>
        <v>No relevante</v>
      </c>
      <c r="AW190" s="26">
        <f>+HLOOKUP(AV190,Sistema_Puntos!$Q$5:$Y$43,'Auxiliar General'!AR$5,FALSE)</f>
        <v>0</v>
      </c>
      <c r="AX190" s="26" t="str">
        <f>+IF(VLOOKUP($B190,'Lista Puestos Valorados'!$B$11:$BK$510,MATCH('Auxiliar General'!AR$4,'Lista Puestos Valorados'!$B$10:$BK$10,0),0)="","No relevante",VLOOKUP($B190,'Lista Puestos Valorados'!$B$11:$BK$510,MATCH('Auxiliar General'!AR$4,'Lista Puestos Valorados'!$B$10:$BK$10,0),0))</f>
        <v>No relevante</v>
      </c>
      <c r="AY190" s="26">
        <f>+HLOOKUP(AX190,Sistema_Puntos!$Q$5:$Y$43,'Auxiliar General'!AT$5,FALSE)</f>
        <v>0</v>
      </c>
      <c r="AZ190" s="26" t="str">
        <f>+IF(VLOOKUP($B190,'Lista Puestos Valorados'!$B$11:$BK$510,MATCH('Auxiliar General'!AT$4,'Lista Puestos Valorados'!$B$10:$BK$10,0),0)="","No relevante",VLOOKUP($B190,'Lista Puestos Valorados'!$B$11:$BK$510,MATCH('Auxiliar General'!AT$4,'Lista Puestos Valorados'!$B$10:$BK$10,0),0))</f>
        <v>No relevante</v>
      </c>
      <c r="BA190" s="26">
        <f>+HLOOKUP(AZ190,Sistema_Puntos!$Q$5:$Y$43,'Auxiliar General'!AV$5,FALSE)</f>
        <v>0</v>
      </c>
      <c r="BB190" s="26" t="str">
        <f>+IF(VLOOKUP($B190,'Lista Puestos Valorados'!$B$11:$BK$510,MATCH('Auxiliar General'!AV$4,'Lista Puestos Valorados'!$B$10:$BK$10,0),0)="","No relevante",VLOOKUP($B190,'Lista Puestos Valorados'!$B$11:$BK$510,MATCH('Auxiliar General'!AV$4,'Lista Puestos Valorados'!$B$10:$BK$10,0),0))</f>
        <v>No relevante</v>
      </c>
      <c r="BC190" s="26">
        <f>+HLOOKUP(BB190,Sistema_Puntos!$Q$5:$Y$43,'Auxiliar General'!AX$5,FALSE)</f>
        <v>0</v>
      </c>
      <c r="BD190" s="26" t="str">
        <f>+IF(VLOOKUP($B190,'Lista Puestos Valorados'!$B$11:$BK$510,MATCH('Auxiliar General'!AX$4,'Lista Puestos Valorados'!$B$10:$BK$10,0),0)="","No relevante",VLOOKUP($B190,'Lista Puestos Valorados'!$B$11:$BK$510,MATCH('Auxiliar General'!AX$4,'Lista Puestos Valorados'!$B$10:$BK$10,0),0))</f>
        <v>No relevante</v>
      </c>
      <c r="BE190" s="26">
        <f>+HLOOKUP(BD190,Sistema_Puntos!$Q$5:$Y$43,'Auxiliar General'!AZ$5,FALSE)</f>
        <v>0</v>
      </c>
      <c r="BF190" s="26" t="str">
        <f>+IF(VLOOKUP($B190,'Lista Puestos Valorados'!$B$11:$BK$510,MATCH('Auxiliar General'!AZ$4,'Lista Puestos Valorados'!$B$10:$BK$10,0),0)="","No relevante",VLOOKUP($B190,'Lista Puestos Valorados'!$B$11:$BK$510,MATCH('Auxiliar General'!AZ$4,'Lista Puestos Valorados'!$B$10:$BK$10,0),0))</f>
        <v>No relevante</v>
      </c>
      <c r="BG190" s="26">
        <f>+HLOOKUP(BF190,Sistema_Puntos!$Q$5:$Y$43,'Auxiliar General'!BB$5,FALSE)</f>
        <v>0</v>
      </c>
      <c r="BH190" s="26" t="str">
        <f>+IF(VLOOKUP($B190,'Lista Puestos Valorados'!$B$11:$BK$510,MATCH('Auxiliar General'!BB$4,'Lista Puestos Valorados'!$B$10:$BK$10,0),0)="","No relevante",VLOOKUP($B190,'Lista Puestos Valorados'!$B$11:$BK$510,MATCH('Auxiliar General'!BB$4,'Lista Puestos Valorados'!$B$10:$BK$10,0),0))</f>
        <v>No relevante</v>
      </c>
      <c r="BI190" s="26">
        <f>+HLOOKUP(BH190,Sistema_Puntos!$Q$5:$Y$43,'Auxiliar General'!BD$5,FALSE)</f>
        <v>0</v>
      </c>
      <c r="BJ190" s="26" t="str">
        <f>+IF(VLOOKUP($B190,'Lista Puestos Valorados'!$B$11:$BK$510,MATCH('Auxiliar General'!BD$4,'Lista Puestos Valorados'!$B$10:$BK$10,0),0)="","No relevante",VLOOKUP($B190,'Lista Puestos Valorados'!$B$11:$BK$510,MATCH('Auxiliar General'!BD$4,'Lista Puestos Valorados'!$B$10:$BK$10,0),0))</f>
        <v>No relevante</v>
      </c>
      <c r="BK190" s="26">
        <f>+HLOOKUP(BJ190,Sistema_Puntos!$Q$5:$Y$43,'Auxiliar General'!BF$5,FALSE)</f>
        <v>0</v>
      </c>
      <c r="BL190" s="26" t="str">
        <f>+IF(VLOOKUP($B190,'Lista Puestos Valorados'!$B$11:$BK$510,MATCH('Auxiliar General'!BF$4,'Lista Puestos Valorados'!$B$10:$BK$10,0),0)="","No relevante",VLOOKUP($B190,'Lista Puestos Valorados'!$B$11:$BK$510,MATCH('Auxiliar General'!BF$4,'Lista Puestos Valorados'!$B$10:$BK$10,0),0))</f>
        <v>No relevante</v>
      </c>
      <c r="BM190" s="26">
        <f>+HLOOKUP(BL190,Sistema_Puntos!$Q$5:$Y$43,'Auxiliar General'!BH$5,FALSE)</f>
        <v>0</v>
      </c>
      <c r="BN190" s="26" t="str">
        <f>+IF(VLOOKUP($B190,'Lista Puestos Valorados'!$B$11:$BK$510,MATCH('Auxiliar General'!BH$4,'Lista Puestos Valorados'!$B$10:$BK$10,0),0)="","No relevante",VLOOKUP($B190,'Lista Puestos Valorados'!$B$11:$BK$510,MATCH('Auxiliar General'!BH$4,'Lista Puestos Valorados'!$B$10:$BK$10,0),0))</f>
        <v>No relevante</v>
      </c>
      <c r="BO190" s="26">
        <f>+HLOOKUP(BN190,Sistema_Puntos!$Q$5:$Y$43,'Auxiliar General'!BJ$5,FALSE)</f>
        <v>0</v>
      </c>
      <c r="BP190" s="26" t="str">
        <f>+IF(VLOOKUP($B190,'Lista Puestos Valorados'!$B$11:$BK$510,MATCH('Auxiliar General'!BJ$4,'Lista Puestos Valorados'!$B$10:$BK$10,0),0)="","No relevante",VLOOKUP($B190,'Lista Puestos Valorados'!$B$11:$BK$510,MATCH('Auxiliar General'!BJ$4,'Lista Puestos Valorados'!$B$10:$BK$10,0),0))</f>
        <v>No relevante</v>
      </c>
      <c r="BQ190" s="26">
        <f>+HLOOKUP(BP190,Sistema_Puntos!$Q$5:$Y$43,'Auxiliar General'!BL$5,FALSE)</f>
        <v>0</v>
      </c>
      <c r="BR190" s="26" t="str">
        <f>+IF(VLOOKUP($B190,'Lista Puestos Valorados'!$B$11:$BK$510,MATCH('Auxiliar General'!BL$4,'Lista Puestos Valorados'!$B$10:$BK$10,0),0)="","No relevante",VLOOKUP($B190,'Lista Puestos Valorados'!$B$11:$BK$510,MATCH('Auxiliar General'!BL$4,'Lista Puestos Valorados'!$B$10:$BK$10,0),0))</f>
        <v>No relevante</v>
      </c>
      <c r="BS190" s="26">
        <f>+HLOOKUP(BR190,Sistema_Puntos!$Q$5:$Y$43,'Auxiliar General'!BN$5,FALSE)</f>
        <v>0</v>
      </c>
      <c r="BT190" s="26" t="str">
        <f>+IF(VLOOKUP($B190,'Lista Puestos Valorados'!$B$11:$BK$510,MATCH('Auxiliar General'!BN$4,'Lista Puestos Valorados'!$B$10:$BK$10,0),0)="","No relevante",VLOOKUP($B190,'Lista Puestos Valorados'!$B$11:$BK$510,MATCH('Auxiliar General'!BN$4,'Lista Puestos Valorados'!$B$10:$BK$10,0),0))</f>
        <v>No relevante</v>
      </c>
      <c r="BU190" s="26">
        <f>+HLOOKUP(BT190,Sistema_Puntos!$Q$5:$Y$43,'Auxiliar General'!BP$5,FALSE)</f>
        <v>0</v>
      </c>
      <c r="BV190" s="26" t="str">
        <f>+IF(VLOOKUP($B190,'Lista Puestos Valorados'!$B$11:$BK$510,MATCH('Auxiliar General'!BP$4,'Lista Puestos Valorados'!$B$10:$BK$10,0),0)="","No relevante",VLOOKUP($B190,'Lista Puestos Valorados'!$B$11:$BK$510,MATCH('Auxiliar General'!BP$4,'Lista Puestos Valorados'!$B$10:$BK$10,0),0))</f>
        <v>No relevante</v>
      </c>
      <c r="BW190" s="26">
        <f>+HLOOKUP(BV190,Sistema_Puntos!$Q$5:$Y$43,'Auxiliar General'!BR$5,FALSE)</f>
        <v>0</v>
      </c>
      <c r="BX190" s="26" t="str">
        <f>+IF(VLOOKUP($B190,'Lista Puestos Valorados'!$B$11:$BK$510,MATCH('Auxiliar General'!BR$4,'Lista Puestos Valorados'!$B$10:$BK$10,0),0)="","No relevante",VLOOKUP($B190,'Lista Puestos Valorados'!$B$11:$BK$510,MATCH('Auxiliar General'!BR$4,'Lista Puestos Valorados'!$B$10:$BK$10,0),0))</f>
        <v>No relevante</v>
      </c>
      <c r="BY190" s="26">
        <f>+HLOOKUP(BX190,Sistema_Puntos!$Q$5:$Y$43,'Auxiliar General'!BT$5,FALSE)</f>
        <v>0</v>
      </c>
      <c r="BZ190" s="26" t="str">
        <f>+IF(VLOOKUP($B190,'Lista Puestos Valorados'!$B$11:$BK$510,MATCH('Auxiliar General'!BT$4,'Lista Puestos Valorados'!$B$10:$BK$10,0),0)="","No relevante",VLOOKUP($B190,'Lista Puestos Valorados'!$B$11:$BK$510,MATCH('Auxiliar General'!BT$4,'Lista Puestos Valorados'!$B$10:$BK$10,0),0))</f>
        <v>No relevante</v>
      </c>
      <c r="CA190" s="26">
        <f>+HLOOKUP(BZ190,Sistema_Puntos!$Q$5:$Y$43,'Auxiliar General'!BV$5,FALSE)</f>
        <v>0</v>
      </c>
      <c r="CB190" s="26" t="str">
        <f>+IF(VLOOKUP($B190,'Lista Puestos Valorados'!$B$11:$BK$510,MATCH('Auxiliar General'!BV$4,'Lista Puestos Valorados'!$B$10:$BK$10,0),0)="","No relevante",VLOOKUP($B190,'Lista Puestos Valorados'!$B$11:$BK$510,MATCH('Auxiliar General'!BV$4,'Lista Puestos Valorados'!$B$10:$BK$10,0),0))</f>
        <v>No relevante</v>
      </c>
      <c r="CC190" s="26">
        <f>+HLOOKUP(CB190,Sistema_Puntos!$Q$5:$Y$43,'Auxiliar General'!BX$5,FALSE)</f>
        <v>0</v>
      </c>
      <c r="CD190" s="26" t="str">
        <f>+IF(VLOOKUP($B190,'Lista Puestos Valorados'!$B$11:$BK$510,MATCH('Auxiliar General'!BX$4,'Lista Puestos Valorados'!$B$10:$BK$10,0),0)="","No relevante",VLOOKUP($B190,'Lista Puestos Valorados'!$B$11:$BK$510,MATCH('Auxiliar General'!BX$4,'Lista Puestos Valorados'!$B$10:$BK$10,0),0))</f>
        <v>No relevante</v>
      </c>
      <c r="CE190" s="26">
        <f>+HLOOKUP(CD190,Sistema_Puntos!$Q$5:$Y$43,'Auxiliar General'!BZ$5,FALSE)</f>
        <v>0</v>
      </c>
      <c r="CF190" s="26" t="str">
        <f>+IF(VLOOKUP($B190,'Lista Puestos Valorados'!$B$11:$BK$510,MATCH('Auxiliar General'!BZ$4,'Lista Puestos Valorados'!$B$10:$BK$10,0),0)="","No relevante",VLOOKUP($B190,'Lista Puestos Valorados'!$B$11:$BK$510,MATCH('Auxiliar General'!BZ$4,'Lista Puestos Valorados'!$B$10:$BK$10,0),0))</f>
        <v>No relevante</v>
      </c>
      <c r="CG190" s="26">
        <f>+HLOOKUP(CF190,Sistema_Puntos!$Q$5:$Y$43,'Auxiliar General'!CB$5,FALSE)</f>
        <v>0</v>
      </c>
      <c r="CH190" s="29"/>
      <c r="CI190" s="29"/>
    </row>
    <row r="191" spans="2:87" ht="17.55" customHeight="1">
      <c r="B191" s="26">
        <f>+'Listado de Puestos'!B191</f>
        <v>181</v>
      </c>
      <c r="C191" s="26" t="str">
        <f>+IF('Lista Puestos Valorados'!C191="","",'Lista Puestos Valorados'!C191)</f>
        <v/>
      </c>
      <c r="D191" s="26" t="str">
        <f>+IF('Lista Puestos Valorados'!D191="","",'Lista Puestos Valorados'!D191)</f>
        <v/>
      </c>
      <c r="E191" s="26" t="str">
        <f>+IF('Lista Puestos Valorados'!E191="","",'Lista Puestos Valorados'!E191)</f>
        <v/>
      </c>
      <c r="F191" s="26" t="str">
        <f>+IF('Lista Puestos Valorados'!F191="","",'Lista Puestos Valorados'!F191)</f>
        <v/>
      </c>
      <c r="G191" s="26" t="str">
        <f>+IF('Lista Puestos Valorados'!G191="","",'Lista Puestos Valorados'!G191)</f>
        <v/>
      </c>
      <c r="H191" s="26" t="str">
        <f>+IF('Lista Puestos Valorados'!H191="","",'Lista Puestos Valorados'!H191)</f>
        <v/>
      </c>
      <c r="I191" s="26" t="str">
        <f>+IF('Lista Puestos Valorados'!I191="","",'Lista Puestos Valorados'!I191)</f>
        <v/>
      </c>
      <c r="J191" s="118" t="e">
        <f t="array" ref="J191">+IF(L191="","",_xlfn.IFS(L191&lt;='Cortes de Agrupacion'!$F$15,'Cortes de Agrupacion'!$E$15,'Resultados General'!L191&lt;='Cortes de Agrupacion'!$F$14,'Cortes de Agrupacion'!$E$14,'Resultados General'!L191&lt;='Cortes de Agrupacion'!$F$13,'Cortes de Agrupacion'!$E$13,L191&lt;='Cortes de Agrupacion'!$F$12,'Cortes de Agrupacion'!$E$12,'Resultados General'!L191&lt;='Cortes de Agrupacion'!$F$11,'Cortes de Agrupacion'!$E$11,'Resultados General'!L191&lt;='Cortes de Agrupacion'!$F$10,'Cortes de Agrupacion'!$E$10,'Resultados General'!L191&lt;='Cortes de Agrupacion'!$F$9,'Cortes de Agrupacion'!$E$9,'Resultados General'!L191&lt;='Cortes de Agrupacion'!$F$8,'Cortes de Agrupacion'!$E$8,'Resultados General'!L191&lt;='Cortes de Agrupacion'!$F$7,'Cortes de Agrupacion'!$E$7,'Resultados General'!L191&lt;='Cortes de Agrupacion'!$F$6,'Cortes de Agrupacion'!$E$6))</f>
        <v>#VALUE!</v>
      </c>
      <c r="K191" s="118" t="str">
        <f t="shared" si="4"/>
        <v/>
      </c>
      <c r="L191" s="124" t="e">
        <f>#VALUE!</f>
        <v>#VALUE!</v>
      </c>
      <c r="M191" s="26" t="e">
        <f ca="1">+_xlfn.IFNA(VLOOKUP(C191,'Distribución de puestos'!$B$8:$I$507,8,0),"")</f>
        <v>#NAME?</v>
      </c>
      <c r="N191" s="26" t="str">
        <f>+IF(VLOOKUP($B191,'Lista Puestos Valorados'!$B$11:$BK$510,MATCH('Auxiliar General'!H$4,'Lista Puestos Valorados'!$B$10:$BK$10,0),0)="","No relevante",VLOOKUP($B191,'Lista Puestos Valorados'!$B$11:$BK$510,MATCH('Auxiliar General'!H$4,'Lista Puestos Valorados'!$B$10:$BK$10,0),0))</f>
        <v>No relevante</v>
      </c>
      <c r="O191" s="26">
        <f>+HLOOKUP(N191,Sistema_Puntos!$Q$5:$Y$43,'Auxiliar General'!J$5,FALSE)</f>
        <v>0</v>
      </c>
      <c r="P191" s="26" t="str">
        <f>+IF(VLOOKUP($B191,'Lista Puestos Valorados'!$B$11:$BK$510,MATCH('Auxiliar General'!J$4,'Lista Puestos Valorados'!$B$10:$BK$10,0),0)="","No relevante",VLOOKUP($B191,'Lista Puestos Valorados'!$B$11:$BK$510,MATCH('Auxiliar General'!J$4,'Lista Puestos Valorados'!$B$10:$BK$10,0),0))</f>
        <v>No relevante</v>
      </c>
      <c r="Q191" s="26">
        <f>+HLOOKUP(P191,Sistema_Puntos!$Q$5:$Y$43,'Auxiliar General'!L$5,FALSE)</f>
        <v>0</v>
      </c>
      <c r="R191" s="26" t="str">
        <f>+IF(VLOOKUP($B191,'Lista Puestos Valorados'!$B$11:$BK$510,MATCH('Auxiliar General'!L$4,'Lista Puestos Valorados'!$B$10:$BK$10,0),0)="","No relevante",VLOOKUP($B191,'Lista Puestos Valorados'!$B$11:$BK$510,MATCH('Auxiliar General'!L$4,'Lista Puestos Valorados'!$B$10:$BK$10,0),0))</f>
        <v>No relevante</v>
      </c>
      <c r="S191" s="26">
        <f>+HLOOKUP(R191,Sistema_Puntos!$Q$5:$Y$43,'Auxiliar General'!N$5,FALSE)</f>
        <v>0</v>
      </c>
      <c r="T191" s="26" t="str">
        <f>+IF(VLOOKUP($B191,'Lista Puestos Valorados'!$B$11:$BK$510,MATCH('Auxiliar General'!N$4,'Lista Puestos Valorados'!$B$10:$BK$10,0),0)="","No relevante",VLOOKUP($B191,'Lista Puestos Valorados'!$B$11:$BK$510,MATCH('Auxiliar General'!N$4,'Lista Puestos Valorados'!$B$10:$BK$10,0),0))</f>
        <v>No relevante</v>
      </c>
      <c r="U191" s="26">
        <f>+HLOOKUP(T191,Sistema_Puntos!$Q$5:$Y$43,'Auxiliar General'!P$5,FALSE)</f>
        <v>0</v>
      </c>
      <c r="V191" s="26" t="str">
        <f>+IF(VLOOKUP($B191,'Lista Puestos Valorados'!$B$11:$BK$510,MATCH('Auxiliar General'!P$4,'Lista Puestos Valorados'!$B$10:$BK$10,0),0)="","No relevante",VLOOKUP($B191,'Lista Puestos Valorados'!$B$11:$BK$510,MATCH('Auxiliar General'!P$4,'Lista Puestos Valorados'!$B$10:$BK$10,0),0))</f>
        <v>No relevante</v>
      </c>
      <c r="W191" s="26">
        <f>+HLOOKUP(V191,Sistema_Puntos!$Q$5:$Y$43,'Auxiliar General'!R$5,FALSE)</f>
        <v>0</v>
      </c>
      <c r="X191" s="26" t="str">
        <f>+IF(VLOOKUP($B191,'Lista Puestos Valorados'!$B$11:$BK$510,MATCH('Auxiliar General'!R$4,'Lista Puestos Valorados'!$B$10:$BK$10,0),0)="","No relevante",VLOOKUP($B191,'Lista Puestos Valorados'!$B$11:$BK$510,MATCH('Auxiliar General'!R$4,'Lista Puestos Valorados'!$B$10:$BK$10,0),0))</f>
        <v>No relevante</v>
      </c>
      <c r="Y191" s="26">
        <f>+HLOOKUP(X191,Sistema_Puntos!$Q$5:$Y$43,'Auxiliar General'!T$5,FALSE)</f>
        <v>0</v>
      </c>
      <c r="Z191" s="26" t="str">
        <f>+IF(VLOOKUP($B191,'Lista Puestos Valorados'!$B$11:$BK$510,MATCH('Auxiliar General'!T$4,'Lista Puestos Valorados'!$B$10:$BK$10,0),0)="","No relevante",VLOOKUP($B191,'Lista Puestos Valorados'!$B$11:$BK$510,MATCH('Auxiliar General'!T$4,'Lista Puestos Valorados'!$B$10:$BK$10,0),0))</f>
        <v>No relevante</v>
      </c>
      <c r="AA191" s="26">
        <f>+HLOOKUP(Z191,Sistema_Puntos!$Q$5:$Y$43,'Auxiliar General'!V$5,FALSE)</f>
        <v>0</v>
      </c>
      <c r="AB191" s="26" t="str">
        <f>+IF(VLOOKUP($B191,'Lista Puestos Valorados'!$B$11:$BK$510,MATCH('Auxiliar General'!V$4,'Lista Puestos Valorados'!$B$10:$BK$10,0),0)="","No relevante",VLOOKUP($B191,'Lista Puestos Valorados'!$B$11:$BK$510,MATCH('Auxiliar General'!V$4,'Lista Puestos Valorados'!$B$10:$BK$10,0),0))</f>
        <v>No relevante</v>
      </c>
      <c r="AC191" s="26">
        <f>+HLOOKUP(AB191,Sistema_Puntos!$Q$5:$Y$43,'Auxiliar General'!X$5,FALSE)</f>
        <v>0</v>
      </c>
      <c r="AD191" s="26" t="str">
        <f>+IF(VLOOKUP($B191,'Lista Puestos Valorados'!$B$11:$BK$510,MATCH('Auxiliar General'!X$4,'Lista Puestos Valorados'!$B$10:$BK$10,0),0)="","No relevante",VLOOKUP($B191,'Lista Puestos Valorados'!$B$11:$BK$510,MATCH('Auxiliar General'!X$4,'Lista Puestos Valorados'!$B$10:$BK$10,0),0))</f>
        <v>No relevante</v>
      </c>
      <c r="AE191" s="26">
        <f>+HLOOKUP(AD191,Sistema_Puntos!$Q$5:$Y$43,'Auxiliar General'!Z$5,FALSE)</f>
        <v>0</v>
      </c>
      <c r="AF191" s="26" t="str">
        <f>+IF(VLOOKUP($B191,'Lista Puestos Valorados'!$B$11:$BK$510,MATCH('Auxiliar General'!Z$4,'Lista Puestos Valorados'!$B$10:$BK$10,0),0)="","No relevante",VLOOKUP($B191,'Lista Puestos Valorados'!$B$11:$BK$510,MATCH('Auxiliar General'!Z$4,'Lista Puestos Valorados'!$B$10:$BK$10,0),0))</f>
        <v>No relevante</v>
      </c>
      <c r="AG191" s="26">
        <f>+HLOOKUP(AF191,Sistema_Puntos!$Q$5:$Y$43,'Auxiliar General'!AB$5,FALSE)</f>
        <v>0</v>
      </c>
      <c r="AH191" s="26" t="str">
        <f>+IF(VLOOKUP($B191,'Lista Puestos Valorados'!$B$11:$BK$510,MATCH('Auxiliar General'!AB$4,'Lista Puestos Valorados'!$B$10:$BK$10,0),0)="","No relevante",VLOOKUP($B191,'Lista Puestos Valorados'!$B$11:$BK$510,MATCH('Auxiliar General'!AB$4,'Lista Puestos Valorados'!$B$10:$BK$10,0),0))</f>
        <v>No relevante</v>
      </c>
      <c r="AI191" s="26">
        <f>+HLOOKUP(AH191,Sistema_Puntos!$Q$5:$Y$43,'Auxiliar General'!AD$5,FALSE)</f>
        <v>0</v>
      </c>
      <c r="AJ191" s="26" t="str">
        <f>+IF(VLOOKUP($B191,'Lista Puestos Valorados'!$B$11:$BK$510,MATCH('Auxiliar General'!AD$4,'Lista Puestos Valorados'!$B$10:$BK$10,0),0)="","No relevante",VLOOKUP($B191,'Lista Puestos Valorados'!$B$11:$BK$510,MATCH('Auxiliar General'!AD$4,'Lista Puestos Valorados'!$B$10:$BK$10,0),0))</f>
        <v>No relevante</v>
      </c>
      <c r="AK191" s="26">
        <f>+HLOOKUP(AJ191,Sistema_Puntos!$Q$5:$Y$43,'Auxiliar General'!AF$5,FALSE)</f>
        <v>0</v>
      </c>
      <c r="AL191" s="26" t="str">
        <f>+IF(VLOOKUP($B191,'Lista Puestos Valorados'!$B$11:$BK$510,MATCH('Auxiliar General'!AF$4,'Lista Puestos Valorados'!$B$10:$BK$10,0),0)="","No relevante",VLOOKUP($B191,'Lista Puestos Valorados'!$B$11:$BK$510,MATCH('Auxiliar General'!AF$4,'Lista Puestos Valorados'!$B$10:$BK$10,0),0))</f>
        <v>No relevante</v>
      </c>
      <c r="AM191" s="26">
        <f>+HLOOKUP(AL191,Sistema_Puntos!$Q$5:$Y$43,'Auxiliar General'!AH$5,FALSE)</f>
        <v>0</v>
      </c>
      <c r="AN191" s="26" t="str">
        <f>+IF(VLOOKUP($B191,'Lista Puestos Valorados'!$B$11:$BK$510,MATCH('Auxiliar General'!AH$4,'Lista Puestos Valorados'!$B$10:$BK$10,0),0)="","No relevante",VLOOKUP($B191,'Lista Puestos Valorados'!$B$11:$BK$510,MATCH('Auxiliar General'!AH$4,'Lista Puestos Valorados'!$B$10:$BK$10,0),0))</f>
        <v>No relevante</v>
      </c>
      <c r="AO191" s="26">
        <f>+HLOOKUP(AN191,Sistema_Puntos!$Q$5:$Y$43,'Auxiliar General'!AJ$5,FALSE)</f>
        <v>0</v>
      </c>
      <c r="AP191" s="26" t="str">
        <f>+IF(VLOOKUP($B191,'Lista Puestos Valorados'!$B$11:$BK$510,MATCH('Auxiliar General'!AJ$4,'Lista Puestos Valorados'!$B$10:$BK$10,0),0)="","No relevante",VLOOKUP($B191,'Lista Puestos Valorados'!$B$11:$BK$510,MATCH('Auxiliar General'!AJ$4,'Lista Puestos Valorados'!$B$10:$BK$10,0),0))</f>
        <v>No relevante</v>
      </c>
      <c r="AQ191" s="26">
        <f>+HLOOKUP(AP191,Sistema_Puntos!$Q$5:$Y$43,'Auxiliar General'!AL$5,FALSE)</f>
        <v>0</v>
      </c>
      <c r="AR191" s="26" t="str">
        <f>+IF(VLOOKUP($B191,'Lista Puestos Valorados'!$B$11:$BK$510,MATCH('Auxiliar General'!AL$4,'Lista Puestos Valorados'!$B$10:$BK$10,0),0)="","No relevante",VLOOKUP($B191,'Lista Puestos Valorados'!$B$11:$BK$510,MATCH('Auxiliar General'!AL$4,'Lista Puestos Valorados'!$B$10:$BK$10,0),0))</f>
        <v>No relevante</v>
      </c>
      <c r="AS191" s="26">
        <f>+HLOOKUP(AR191,Sistema_Puntos!$Q$5:$Y$43,'Auxiliar General'!AN$5,FALSE)</f>
        <v>0</v>
      </c>
      <c r="AT191" s="26" t="str">
        <f>+IF(VLOOKUP($B191,'Lista Puestos Valorados'!$B$11:$BK$510,MATCH('Auxiliar General'!AN$4,'Lista Puestos Valorados'!$B$10:$BK$10,0),0)="","No relevante",VLOOKUP($B191,'Lista Puestos Valorados'!$B$11:$BK$510,MATCH('Auxiliar General'!AN$4,'Lista Puestos Valorados'!$B$10:$BK$10,0),0))</f>
        <v>No relevante</v>
      </c>
      <c r="AU191" s="26">
        <f>+HLOOKUP(AT191,Sistema_Puntos!$Q$5:$Y$43,'Auxiliar General'!AP$5,FALSE)</f>
        <v>0</v>
      </c>
      <c r="AV191" s="26" t="str">
        <f>+IF(VLOOKUP($B191,'Lista Puestos Valorados'!$B$11:$BK$510,MATCH('Auxiliar General'!AP$4,'Lista Puestos Valorados'!$B$10:$BK$10,0),0)="","No relevante",VLOOKUP($B191,'Lista Puestos Valorados'!$B$11:$BK$510,MATCH('Auxiliar General'!AP$4,'Lista Puestos Valorados'!$B$10:$BK$10,0),0))</f>
        <v>No relevante</v>
      </c>
      <c r="AW191" s="26">
        <f>+HLOOKUP(AV191,Sistema_Puntos!$Q$5:$Y$43,'Auxiliar General'!AR$5,FALSE)</f>
        <v>0</v>
      </c>
      <c r="AX191" s="26" t="str">
        <f>+IF(VLOOKUP($B191,'Lista Puestos Valorados'!$B$11:$BK$510,MATCH('Auxiliar General'!AR$4,'Lista Puestos Valorados'!$B$10:$BK$10,0),0)="","No relevante",VLOOKUP($B191,'Lista Puestos Valorados'!$B$11:$BK$510,MATCH('Auxiliar General'!AR$4,'Lista Puestos Valorados'!$B$10:$BK$10,0),0))</f>
        <v>No relevante</v>
      </c>
      <c r="AY191" s="26">
        <f>+HLOOKUP(AX191,Sistema_Puntos!$Q$5:$Y$43,'Auxiliar General'!AT$5,FALSE)</f>
        <v>0</v>
      </c>
      <c r="AZ191" s="26" t="str">
        <f>+IF(VLOOKUP($B191,'Lista Puestos Valorados'!$B$11:$BK$510,MATCH('Auxiliar General'!AT$4,'Lista Puestos Valorados'!$B$10:$BK$10,0),0)="","No relevante",VLOOKUP($B191,'Lista Puestos Valorados'!$B$11:$BK$510,MATCH('Auxiliar General'!AT$4,'Lista Puestos Valorados'!$B$10:$BK$10,0),0))</f>
        <v>No relevante</v>
      </c>
      <c r="BA191" s="26">
        <f>+HLOOKUP(AZ191,Sistema_Puntos!$Q$5:$Y$43,'Auxiliar General'!AV$5,FALSE)</f>
        <v>0</v>
      </c>
      <c r="BB191" s="26" t="str">
        <f>+IF(VLOOKUP($B191,'Lista Puestos Valorados'!$B$11:$BK$510,MATCH('Auxiliar General'!AV$4,'Lista Puestos Valorados'!$B$10:$BK$10,0),0)="","No relevante",VLOOKUP($B191,'Lista Puestos Valorados'!$B$11:$BK$510,MATCH('Auxiliar General'!AV$4,'Lista Puestos Valorados'!$B$10:$BK$10,0),0))</f>
        <v>No relevante</v>
      </c>
      <c r="BC191" s="26">
        <f>+HLOOKUP(BB191,Sistema_Puntos!$Q$5:$Y$43,'Auxiliar General'!AX$5,FALSE)</f>
        <v>0</v>
      </c>
      <c r="BD191" s="26" t="str">
        <f>+IF(VLOOKUP($B191,'Lista Puestos Valorados'!$B$11:$BK$510,MATCH('Auxiliar General'!AX$4,'Lista Puestos Valorados'!$B$10:$BK$10,0),0)="","No relevante",VLOOKUP($B191,'Lista Puestos Valorados'!$B$11:$BK$510,MATCH('Auxiliar General'!AX$4,'Lista Puestos Valorados'!$B$10:$BK$10,0),0))</f>
        <v>No relevante</v>
      </c>
      <c r="BE191" s="26">
        <f>+HLOOKUP(BD191,Sistema_Puntos!$Q$5:$Y$43,'Auxiliar General'!AZ$5,FALSE)</f>
        <v>0</v>
      </c>
      <c r="BF191" s="26" t="str">
        <f>+IF(VLOOKUP($B191,'Lista Puestos Valorados'!$B$11:$BK$510,MATCH('Auxiliar General'!AZ$4,'Lista Puestos Valorados'!$B$10:$BK$10,0),0)="","No relevante",VLOOKUP($B191,'Lista Puestos Valorados'!$B$11:$BK$510,MATCH('Auxiliar General'!AZ$4,'Lista Puestos Valorados'!$B$10:$BK$10,0),0))</f>
        <v>No relevante</v>
      </c>
      <c r="BG191" s="26">
        <f>+HLOOKUP(BF191,Sistema_Puntos!$Q$5:$Y$43,'Auxiliar General'!BB$5,FALSE)</f>
        <v>0</v>
      </c>
      <c r="BH191" s="26" t="str">
        <f>+IF(VLOOKUP($B191,'Lista Puestos Valorados'!$B$11:$BK$510,MATCH('Auxiliar General'!BB$4,'Lista Puestos Valorados'!$B$10:$BK$10,0),0)="","No relevante",VLOOKUP($B191,'Lista Puestos Valorados'!$B$11:$BK$510,MATCH('Auxiliar General'!BB$4,'Lista Puestos Valorados'!$B$10:$BK$10,0),0))</f>
        <v>No relevante</v>
      </c>
      <c r="BI191" s="26">
        <f>+HLOOKUP(BH191,Sistema_Puntos!$Q$5:$Y$43,'Auxiliar General'!BD$5,FALSE)</f>
        <v>0</v>
      </c>
      <c r="BJ191" s="26" t="str">
        <f>+IF(VLOOKUP($B191,'Lista Puestos Valorados'!$B$11:$BK$510,MATCH('Auxiliar General'!BD$4,'Lista Puestos Valorados'!$B$10:$BK$10,0),0)="","No relevante",VLOOKUP($B191,'Lista Puestos Valorados'!$B$11:$BK$510,MATCH('Auxiliar General'!BD$4,'Lista Puestos Valorados'!$B$10:$BK$10,0),0))</f>
        <v>No relevante</v>
      </c>
      <c r="BK191" s="26">
        <f>+HLOOKUP(BJ191,Sistema_Puntos!$Q$5:$Y$43,'Auxiliar General'!BF$5,FALSE)</f>
        <v>0</v>
      </c>
      <c r="BL191" s="26" t="str">
        <f>+IF(VLOOKUP($B191,'Lista Puestos Valorados'!$B$11:$BK$510,MATCH('Auxiliar General'!BF$4,'Lista Puestos Valorados'!$B$10:$BK$10,0),0)="","No relevante",VLOOKUP($B191,'Lista Puestos Valorados'!$B$11:$BK$510,MATCH('Auxiliar General'!BF$4,'Lista Puestos Valorados'!$B$10:$BK$10,0),0))</f>
        <v>No relevante</v>
      </c>
      <c r="BM191" s="26">
        <f>+HLOOKUP(BL191,Sistema_Puntos!$Q$5:$Y$43,'Auxiliar General'!BH$5,FALSE)</f>
        <v>0</v>
      </c>
      <c r="BN191" s="26" t="str">
        <f>+IF(VLOOKUP($B191,'Lista Puestos Valorados'!$B$11:$BK$510,MATCH('Auxiliar General'!BH$4,'Lista Puestos Valorados'!$B$10:$BK$10,0),0)="","No relevante",VLOOKUP($B191,'Lista Puestos Valorados'!$B$11:$BK$510,MATCH('Auxiliar General'!BH$4,'Lista Puestos Valorados'!$B$10:$BK$10,0),0))</f>
        <v>No relevante</v>
      </c>
      <c r="BO191" s="26">
        <f>+HLOOKUP(BN191,Sistema_Puntos!$Q$5:$Y$43,'Auxiliar General'!BJ$5,FALSE)</f>
        <v>0</v>
      </c>
      <c r="BP191" s="26" t="str">
        <f>+IF(VLOOKUP($B191,'Lista Puestos Valorados'!$B$11:$BK$510,MATCH('Auxiliar General'!BJ$4,'Lista Puestos Valorados'!$B$10:$BK$10,0),0)="","No relevante",VLOOKUP($B191,'Lista Puestos Valorados'!$B$11:$BK$510,MATCH('Auxiliar General'!BJ$4,'Lista Puestos Valorados'!$B$10:$BK$10,0),0))</f>
        <v>No relevante</v>
      </c>
      <c r="BQ191" s="26">
        <f>+HLOOKUP(BP191,Sistema_Puntos!$Q$5:$Y$43,'Auxiliar General'!BL$5,FALSE)</f>
        <v>0</v>
      </c>
      <c r="BR191" s="26" t="str">
        <f>+IF(VLOOKUP($B191,'Lista Puestos Valorados'!$B$11:$BK$510,MATCH('Auxiliar General'!BL$4,'Lista Puestos Valorados'!$B$10:$BK$10,0),0)="","No relevante",VLOOKUP($B191,'Lista Puestos Valorados'!$B$11:$BK$510,MATCH('Auxiliar General'!BL$4,'Lista Puestos Valorados'!$B$10:$BK$10,0),0))</f>
        <v>No relevante</v>
      </c>
      <c r="BS191" s="26">
        <f>+HLOOKUP(BR191,Sistema_Puntos!$Q$5:$Y$43,'Auxiliar General'!BN$5,FALSE)</f>
        <v>0</v>
      </c>
      <c r="BT191" s="26" t="str">
        <f>+IF(VLOOKUP($B191,'Lista Puestos Valorados'!$B$11:$BK$510,MATCH('Auxiliar General'!BN$4,'Lista Puestos Valorados'!$B$10:$BK$10,0),0)="","No relevante",VLOOKUP($B191,'Lista Puestos Valorados'!$B$11:$BK$510,MATCH('Auxiliar General'!BN$4,'Lista Puestos Valorados'!$B$10:$BK$10,0),0))</f>
        <v>No relevante</v>
      </c>
      <c r="BU191" s="26">
        <f>+HLOOKUP(BT191,Sistema_Puntos!$Q$5:$Y$43,'Auxiliar General'!BP$5,FALSE)</f>
        <v>0</v>
      </c>
      <c r="BV191" s="26" t="str">
        <f>+IF(VLOOKUP($B191,'Lista Puestos Valorados'!$B$11:$BK$510,MATCH('Auxiliar General'!BP$4,'Lista Puestos Valorados'!$B$10:$BK$10,0),0)="","No relevante",VLOOKUP($B191,'Lista Puestos Valorados'!$B$11:$BK$510,MATCH('Auxiliar General'!BP$4,'Lista Puestos Valorados'!$B$10:$BK$10,0),0))</f>
        <v>No relevante</v>
      </c>
      <c r="BW191" s="26">
        <f>+HLOOKUP(BV191,Sistema_Puntos!$Q$5:$Y$43,'Auxiliar General'!BR$5,FALSE)</f>
        <v>0</v>
      </c>
      <c r="BX191" s="26" t="str">
        <f>+IF(VLOOKUP($B191,'Lista Puestos Valorados'!$B$11:$BK$510,MATCH('Auxiliar General'!BR$4,'Lista Puestos Valorados'!$B$10:$BK$10,0),0)="","No relevante",VLOOKUP($B191,'Lista Puestos Valorados'!$B$11:$BK$510,MATCH('Auxiliar General'!BR$4,'Lista Puestos Valorados'!$B$10:$BK$10,0),0))</f>
        <v>No relevante</v>
      </c>
      <c r="BY191" s="26">
        <f>+HLOOKUP(BX191,Sistema_Puntos!$Q$5:$Y$43,'Auxiliar General'!BT$5,FALSE)</f>
        <v>0</v>
      </c>
      <c r="BZ191" s="26" t="str">
        <f>+IF(VLOOKUP($B191,'Lista Puestos Valorados'!$B$11:$BK$510,MATCH('Auxiliar General'!BT$4,'Lista Puestos Valorados'!$B$10:$BK$10,0),0)="","No relevante",VLOOKUP($B191,'Lista Puestos Valorados'!$B$11:$BK$510,MATCH('Auxiliar General'!BT$4,'Lista Puestos Valorados'!$B$10:$BK$10,0),0))</f>
        <v>No relevante</v>
      </c>
      <c r="CA191" s="26">
        <f>+HLOOKUP(BZ191,Sistema_Puntos!$Q$5:$Y$43,'Auxiliar General'!BV$5,FALSE)</f>
        <v>0</v>
      </c>
      <c r="CB191" s="26" t="str">
        <f>+IF(VLOOKUP($B191,'Lista Puestos Valorados'!$B$11:$BK$510,MATCH('Auxiliar General'!BV$4,'Lista Puestos Valorados'!$B$10:$BK$10,0),0)="","No relevante",VLOOKUP($B191,'Lista Puestos Valorados'!$B$11:$BK$510,MATCH('Auxiliar General'!BV$4,'Lista Puestos Valorados'!$B$10:$BK$10,0),0))</f>
        <v>No relevante</v>
      </c>
      <c r="CC191" s="26">
        <f>+HLOOKUP(CB191,Sistema_Puntos!$Q$5:$Y$43,'Auxiliar General'!BX$5,FALSE)</f>
        <v>0</v>
      </c>
      <c r="CD191" s="26" t="str">
        <f>+IF(VLOOKUP($B191,'Lista Puestos Valorados'!$B$11:$BK$510,MATCH('Auxiliar General'!BX$4,'Lista Puestos Valorados'!$B$10:$BK$10,0),0)="","No relevante",VLOOKUP($B191,'Lista Puestos Valorados'!$B$11:$BK$510,MATCH('Auxiliar General'!BX$4,'Lista Puestos Valorados'!$B$10:$BK$10,0),0))</f>
        <v>No relevante</v>
      </c>
      <c r="CE191" s="26">
        <f>+HLOOKUP(CD191,Sistema_Puntos!$Q$5:$Y$43,'Auxiliar General'!BZ$5,FALSE)</f>
        <v>0</v>
      </c>
      <c r="CF191" s="26" t="str">
        <f>+IF(VLOOKUP($B191,'Lista Puestos Valorados'!$B$11:$BK$510,MATCH('Auxiliar General'!BZ$4,'Lista Puestos Valorados'!$B$10:$BK$10,0),0)="","No relevante",VLOOKUP($B191,'Lista Puestos Valorados'!$B$11:$BK$510,MATCH('Auxiliar General'!BZ$4,'Lista Puestos Valorados'!$B$10:$BK$10,0),0))</f>
        <v>No relevante</v>
      </c>
      <c r="CG191" s="26">
        <f>+HLOOKUP(CF191,Sistema_Puntos!$Q$5:$Y$43,'Auxiliar General'!CB$5,FALSE)</f>
        <v>0</v>
      </c>
      <c r="CH191" s="29"/>
      <c r="CI191" s="29"/>
    </row>
    <row r="192" spans="2:87" ht="17.55" customHeight="1">
      <c r="B192" s="26">
        <f>+'Listado de Puestos'!B192</f>
        <v>182</v>
      </c>
      <c r="C192" s="26" t="str">
        <f>+IF('Lista Puestos Valorados'!C192="","",'Lista Puestos Valorados'!C192)</f>
        <v/>
      </c>
      <c r="D192" s="26" t="str">
        <f>+IF('Lista Puestos Valorados'!D192="","",'Lista Puestos Valorados'!D192)</f>
        <v/>
      </c>
      <c r="E192" s="26" t="str">
        <f>+IF('Lista Puestos Valorados'!E192="","",'Lista Puestos Valorados'!E192)</f>
        <v/>
      </c>
      <c r="F192" s="26" t="str">
        <f>+IF('Lista Puestos Valorados'!F192="","",'Lista Puestos Valorados'!F192)</f>
        <v/>
      </c>
      <c r="G192" s="26" t="str">
        <f>+IF('Lista Puestos Valorados'!G192="","",'Lista Puestos Valorados'!G192)</f>
        <v/>
      </c>
      <c r="H192" s="26" t="str">
        <f>+IF('Lista Puestos Valorados'!H192="","",'Lista Puestos Valorados'!H192)</f>
        <v/>
      </c>
      <c r="I192" s="26" t="str">
        <f>+IF('Lista Puestos Valorados'!I192="","",'Lista Puestos Valorados'!I192)</f>
        <v/>
      </c>
      <c r="J192" s="118" t="e">
        <f t="array" ref="J192">+IF(L192="","",_xlfn.IFS(L192&lt;='Cortes de Agrupacion'!$F$15,'Cortes de Agrupacion'!$E$15,'Resultados General'!L192&lt;='Cortes de Agrupacion'!$F$14,'Cortes de Agrupacion'!$E$14,'Resultados General'!L192&lt;='Cortes de Agrupacion'!$F$13,'Cortes de Agrupacion'!$E$13,L192&lt;='Cortes de Agrupacion'!$F$12,'Cortes de Agrupacion'!$E$12,'Resultados General'!L192&lt;='Cortes de Agrupacion'!$F$11,'Cortes de Agrupacion'!$E$11,'Resultados General'!L192&lt;='Cortes de Agrupacion'!$F$10,'Cortes de Agrupacion'!$E$10,'Resultados General'!L192&lt;='Cortes de Agrupacion'!$F$9,'Cortes de Agrupacion'!$E$9,'Resultados General'!L192&lt;='Cortes de Agrupacion'!$F$8,'Cortes de Agrupacion'!$E$8,'Resultados General'!L192&lt;='Cortes de Agrupacion'!$F$7,'Cortes de Agrupacion'!$E$7,'Resultados General'!L192&lt;='Cortes de Agrupacion'!$F$6,'Cortes de Agrupacion'!$E$6))</f>
        <v>#VALUE!</v>
      </c>
      <c r="K192" s="118" t="str">
        <f t="shared" si="4"/>
        <v/>
      </c>
      <c r="L192" s="124" t="e">
        <f>#VALUE!</f>
        <v>#VALUE!</v>
      </c>
      <c r="M192" s="26" t="e">
        <f ca="1">+_xlfn.IFNA(VLOOKUP(C192,'Distribución de puestos'!$B$8:$I$507,8,0),"")</f>
        <v>#NAME?</v>
      </c>
      <c r="N192" s="26" t="str">
        <f>+IF(VLOOKUP($B192,'Lista Puestos Valorados'!$B$11:$BK$510,MATCH('Auxiliar General'!H$4,'Lista Puestos Valorados'!$B$10:$BK$10,0),0)="","No relevante",VLOOKUP($B192,'Lista Puestos Valorados'!$B$11:$BK$510,MATCH('Auxiliar General'!H$4,'Lista Puestos Valorados'!$B$10:$BK$10,0),0))</f>
        <v>No relevante</v>
      </c>
      <c r="O192" s="26">
        <f>+HLOOKUP(N192,Sistema_Puntos!$Q$5:$Y$43,'Auxiliar General'!J$5,FALSE)</f>
        <v>0</v>
      </c>
      <c r="P192" s="26" t="str">
        <f>+IF(VLOOKUP($B192,'Lista Puestos Valorados'!$B$11:$BK$510,MATCH('Auxiliar General'!J$4,'Lista Puestos Valorados'!$B$10:$BK$10,0),0)="","No relevante",VLOOKUP($B192,'Lista Puestos Valorados'!$B$11:$BK$510,MATCH('Auxiliar General'!J$4,'Lista Puestos Valorados'!$B$10:$BK$10,0),0))</f>
        <v>No relevante</v>
      </c>
      <c r="Q192" s="26">
        <f>+HLOOKUP(P192,Sistema_Puntos!$Q$5:$Y$43,'Auxiliar General'!L$5,FALSE)</f>
        <v>0</v>
      </c>
      <c r="R192" s="26" t="str">
        <f>+IF(VLOOKUP($B192,'Lista Puestos Valorados'!$B$11:$BK$510,MATCH('Auxiliar General'!L$4,'Lista Puestos Valorados'!$B$10:$BK$10,0),0)="","No relevante",VLOOKUP($B192,'Lista Puestos Valorados'!$B$11:$BK$510,MATCH('Auxiliar General'!L$4,'Lista Puestos Valorados'!$B$10:$BK$10,0),0))</f>
        <v>No relevante</v>
      </c>
      <c r="S192" s="26">
        <f>+HLOOKUP(R192,Sistema_Puntos!$Q$5:$Y$43,'Auxiliar General'!N$5,FALSE)</f>
        <v>0</v>
      </c>
      <c r="T192" s="26" t="str">
        <f>+IF(VLOOKUP($B192,'Lista Puestos Valorados'!$B$11:$BK$510,MATCH('Auxiliar General'!N$4,'Lista Puestos Valorados'!$B$10:$BK$10,0),0)="","No relevante",VLOOKUP($B192,'Lista Puestos Valorados'!$B$11:$BK$510,MATCH('Auxiliar General'!N$4,'Lista Puestos Valorados'!$B$10:$BK$10,0),0))</f>
        <v>No relevante</v>
      </c>
      <c r="U192" s="26">
        <f>+HLOOKUP(T192,Sistema_Puntos!$Q$5:$Y$43,'Auxiliar General'!P$5,FALSE)</f>
        <v>0</v>
      </c>
      <c r="V192" s="26" t="str">
        <f>+IF(VLOOKUP($B192,'Lista Puestos Valorados'!$B$11:$BK$510,MATCH('Auxiliar General'!P$4,'Lista Puestos Valorados'!$B$10:$BK$10,0),0)="","No relevante",VLOOKUP($B192,'Lista Puestos Valorados'!$B$11:$BK$510,MATCH('Auxiliar General'!P$4,'Lista Puestos Valorados'!$B$10:$BK$10,0),0))</f>
        <v>No relevante</v>
      </c>
      <c r="W192" s="26">
        <f>+HLOOKUP(V192,Sistema_Puntos!$Q$5:$Y$43,'Auxiliar General'!R$5,FALSE)</f>
        <v>0</v>
      </c>
      <c r="X192" s="26" t="str">
        <f>+IF(VLOOKUP($B192,'Lista Puestos Valorados'!$B$11:$BK$510,MATCH('Auxiliar General'!R$4,'Lista Puestos Valorados'!$B$10:$BK$10,0),0)="","No relevante",VLOOKUP($B192,'Lista Puestos Valorados'!$B$11:$BK$510,MATCH('Auxiliar General'!R$4,'Lista Puestos Valorados'!$B$10:$BK$10,0),0))</f>
        <v>No relevante</v>
      </c>
      <c r="Y192" s="26">
        <f>+HLOOKUP(X192,Sistema_Puntos!$Q$5:$Y$43,'Auxiliar General'!T$5,FALSE)</f>
        <v>0</v>
      </c>
      <c r="Z192" s="26" t="str">
        <f>+IF(VLOOKUP($B192,'Lista Puestos Valorados'!$B$11:$BK$510,MATCH('Auxiliar General'!T$4,'Lista Puestos Valorados'!$B$10:$BK$10,0),0)="","No relevante",VLOOKUP($B192,'Lista Puestos Valorados'!$B$11:$BK$510,MATCH('Auxiliar General'!T$4,'Lista Puestos Valorados'!$B$10:$BK$10,0),0))</f>
        <v>No relevante</v>
      </c>
      <c r="AA192" s="26">
        <f>+HLOOKUP(Z192,Sistema_Puntos!$Q$5:$Y$43,'Auxiliar General'!V$5,FALSE)</f>
        <v>0</v>
      </c>
      <c r="AB192" s="26" t="str">
        <f>+IF(VLOOKUP($B192,'Lista Puestos Valorados'!$B$11:$BK$510,MATCH('Auxiliar General'!V$4,'Lista Puestos Valorados'!$B$10:$BK$10,0),0)="","No relevante",VLOOKUP($B192,'Lista Puestos Valorados'!$B$11:$BK$510,MATCH('Auxiliar General'!V$4,'Lista Puestos Valorados'!$B$10:$BK$10,0),0))</f>
        <v>No relevante</v>
      </c>
      <c r="AC192" s="26">
        <f>+HLOOKUP(AB192,Sistema_Puntos!$Q$5:$Y$43,'Auxiliar General'!X$5,FALSE)</f>
        <v>0</v>
      </c>
      <c r="AD192" s="26" t="str">
        <f>+IF(VLOOKUP($B192,'Lista Puestos Valorados'!$B$11:$BK$510,MATCH('Auxiliar General'!X$4,'Lista Puestos Valorados'!$B$10:$BK$10,0),0)="","No relevante",VLOOKUP($B192,'Lista Puestos Valorados'!$B$11:$BK$510,MATCH('Auxiliar General'!X$4,'Lista Puestos Valorados'!$B$10:$BK$10,0),0))</f>
        <v>No relevante</v>
      </c>
      <c r="AE192" s="26">
        <f>+HLOOKUP(AD192,Sistema_Puntos!$Q$5:$Y$43,'Auxiliar General'!Z$5,FALSE)</f>
        <v>0</v>
      </c>
      <c r="AF192" s="26" t="str">
        <f>+IF(VLOOKUP($B192,'Lista Puestos Valorados'!$B$11:$BK$510,MATCH('Auxiliar General'!Z$4,'Lista Puestos Valorados'!$B$10:$BK$10,0),0)="","No relevante",VLOOKUP($B192,'Lista Puestos Valorados'!$B$11:$BK$510,MATCH('Auxiliar General'!Z$4,'Lista Puestos Valorados'!$B$10:$BK$10,0),0))</f>
        <v>No relevante</v>
      </c>
      <c r="AG192" s="26">
        <f>+HLOOKUP(AF192,Sistema_Puntos!$Q$5:$Y$43,'Auxiliar General'!AB$5,FALSE)</f>
        <v>0</v>
      </c>
      <c r="AH192" s="26" t="str">
        <f>+IF(VLOOKUP($B192,'Lista Puestos Valorados'!$B$11:$BK$510,MATCH('Auxiliar General'!AB$4,'Lista Puestos Valorados'!$B$10:$BK$10,0),0)="","No relevante",VLOOKUP($B192,'Lista Puestos Valorados'!$B$11:$BK$510,MATCH('Auxiliar General'!AB$4,'Lista Puestos Valorados'!$B$10:$BK$10,0),0))</f>
        <v>No relevante</v>
      </c>
      <c r="AI192" s="26">
        <f>+HLOOKUP(AH192,Sistema_Puntos!$Q$5:$Y$43,'Auxiliar General'!AD$5,FALSE)</f>
        <v>0</v>
      </c>
      <c r="AJ192" s="26" t="str">
        <f>+IF(VLOOKUP($B192,'Lista Puestos Valorados'!$B$11:$BK$510,MATCH('Auxiliar General'!AD$4,'Lista Puestos Valorados'!$B$10:$BK$10,0),0)="","No relevante",VLOOKUP($B192,'Lista Puestos Valorados'!$B$11:$BK$510,MATCH('Auxiliar General'!AD$4,'Lista Puestos Valorados'!$B$10:$BK$10,0),0))</f>
        <v>No relevante</v>
      </c>
      <c r="AK192" s="26">
        <f>+HLOOKUP(AJ192,Sistema_Puntos!$Q$5:$Y$43,'Auxiliar General'!AF$5,FALSE)</f>
        <v>0</v>
      </c>
      <c r="AL192" s="26" t="str">
        <f>+IF(VLOOKUP($B192,'Lista Puestos Valorados'!$B$11:$BK$510,MATCH('Auxiliar General'!AF$4,'Lista Puestos Valorados'!$B$10:$BK$10,0),0)="","No relevante",VLOOKUP($B192,'Lista Puestos Valorados'!$B$11:$BK$510,MATCH('Auxiliar General'!AF$4,'Lista Puestos Valorados'!$B$10:$BK$10,0),0))</f>
        <v>No relevante</v>
      </c>
      <c r="AM192" s="26">
        <f>+HLOOKUP(AL192,Sistema_Puntos!$Q$5:$Y$43,'Auxiliar General'!AH$5,FALSE)</f>
        <v>0</v>
      </c>
      <c r="AN192" s="26" t="str">
        <f>+IF(VLOOKUP($B192,'Lista Puestos Valorados'!$B$11:$BK$510,MATCH('Auxiliar General'!AH$4,'Lista Puestos Valorados'!$B$10:$BK$10,0),0)="","No relevante",VLOOKUP($B192,'Lista Puestos Valorados'!$B$11:$BK$510,MATCH('Auxiliar General'!AH$4,'Lista Puestos Valorados'!$B$10:$BK$10,0),0))</f>
        <v>No relevante</v>
      </c>
      <c r="AO192" s="26">
        <f>+HLOOKUP(AN192,Sistema_Puntos!$Q$5:$Y$43,'Auxiliar General'!AJ$5,FALSE)</f>
        <v>0</v>
      </c>
      <c r="AP192" s="26" t="str">
        <f>+IF(VLOOKUP($B192,'Lista Puestos Valorados'!$B$11:$BK$510,MATCH('Auxiliar General'!AJ$4,'Lista Puestos Valorados'!$B$10:$BK$10,0),0)="","No relevante",VLOOKUP($B192,'Lista Puestos Valorados'!$B$11:$BK$510,MATCH('Auxiliar General'!AJ$4,'Lista Puestos Valorados'!$B$10:$BK$10,0),0))</f>
        <v>No relevante</v>
      </c>
      <c r="AQ192" s="26">
        <f>+HLOOKUP(AP192,Sistema_Puntos!$Q$5:$Y$43,'Auxiliar General'!AL$5,FALSE)</f>
        <v>0</v>
      </c>
      <c r="AR192" s="26" t="str">
        <f>+IF(VLOOKUP($B192,'Lista Puestos Valorados'!$B$11:$BK$510,MATCH('Auxiliar General'!AL$4,'Lista Puestos Valorados'!$B$10:$BK$10,0),0)="","No relevante",VLOOKUP($B192,'Lista Puestos Valorados'!$B$11:$BK$510,MATCH('Auxiliar General'!AL$4,'Lista Puestos Valorados'!$B$10:$BK$10,0),0))</f>
        <v>No relevante</v>
      </c>
      <c r="AS192" s="26">
        <f>+HLOOKUP(AR192,Sistema_Puntos!$Q$5:$Y$43,'Auxiliar General'!AN$5,FALSE)</f>
        <v>0</v>
      </c>
      <c r="AT192" s="26" t="str">
        <f>+IF(VLOOKUP($B192,'Lista Puestos Valorados'!$B$11:$BK$510,MATCH('Auxiliar General'!AN$4,'Lista Puestos Valorados'!$B$10:$BK$10,0),0)="","No relevante",VLOOKUP($B192,'Lista Puestos Valorados'!$B$11:$BK$510,MATCH('Auxiliar General'!AN$4,'Lista Puestos Valorados'!$B$10:$BK$10,0),0))</f>
        <v>No relevante</v>
      </c>
      <c r="AU192" s="26">
        <f>+HLOOKUP(AT192,Sistema_Puntos!$Q$5:$Y$43,'Auxiliar General'!AP$5,FALSE)</f>
        <v>0</v>
      </c>
      <c r="AV192" s="26" t="str">
        <f>+IF(VLOOKUP($B192,'Lista Puestos Valorados'!$B$11:$BK$510,MATCH('Auxiliar General'!AP$4,'Lista Puestos Valorados'!$B$10:$BK$10,0),0)="","No relevante",VLOOKUP($B192,'Lista Puestos Valorados'!$B$11:$BK$510,MATCH('Auxiliar General'!AP$4,'Lista Puestos Valorados'!$B$10:$BK$10,0),0))</f>
        <v>No relevante</v>
      </c>
      <c r="AW192" s="26">
        <f>+HLOOKUP(AV192,Sistema_Puntos!$Q$5:$Y$43,'Auxiliar General'!AR$5,FALSE)</f>
        <v>0</v>
      </c>
      <c r="AX192" s="26" t="str">
        <f>+IF(VLOOKUP($B192,'Lista Puestos Valorados'!$B$11:$BK$510,MATCH('Auxiliar General'!AR$4,'Lista Puestos Valorados'!$B$10:$BK$10,0),0)="","No relevante",VLOOKUP($B192,'Lista Puestos Valorados'!$B$11:$BK$510,MATCH('Auxiliar General'!AR$4,'Lista Puestos Valorados'!$B$10:$BK$10,0),0))</f>
        <v>No relevante</v>
      </c>
      <c r="AY192" s="26">
        <f>+HLOOKUP(AX192,Sistema_Puntos!$Q$5:$Y$43,'Auxiliar General'!AT$5,FALSE)</f>
        <v>0</v>
      </c>
      <c r="AZ192" s="26" t="str">
        <f>+IF(VLOOKUP($B192,'Lista Puestos Valorados'!$B$11:$BK$510,MATCH('Auxiliar General'!AT$4,'Lista Puestos Valorados'!$B$10:$BK$10,0),0)="","No relevante",VLOOKUP($B192,'Lista Puestos Valorados'!$B$11:$BK$510,MATCH('Auxiliar General'!AT$4,'Lista Puestos Valorados'!$B$10:$BK$10,0),0))</f>
        <v>No relevante</v>
      </c>
      <c r="BA192" s="26">
        <f>+HLOOKUP(AZ192,Sistema_Puntos!$Q$5:$Y$43,'Auxiliar General'!AV$5,FALSE)</f>
        <v>0</v>
      </c>
      <c r="BB192" s="26" t="str">
        <f>+IF(VLOOKUP($B192,'Lista Puestos Valorados'!$B$11:$BK$510,MATCH('Auxiliar General'!AV$4,'Lista Puestos Valorados'!$B$10:$BK$10,0),0)="","No relevante",VLOOKUP($B192,'Lista Puestos Valorados'!$B$11:$BK$510,MATCH('Auxiliar General'!AV$4,'Lista Puestos Valorados'!$B$10:$BK$10,0),0))</f>
        <v>No relevante</v>
      </c>
      <c r="BC192" s="26">
        <f>+HLOOKUP(BB192,Sistema_Puntos!$Q$5:$Y$43,'Auxiliar General'!AX$5,FALSE)</f>
        <v>0</v>
      </c>
      <c r="BD192" s="26" t="str">
        <f>+IF(VLOOKUP($B192,'Lista Puestos Valorados'!$B$11:$BK$510,MATCH('Auxiliar General'!AX$4,'Lista Puestos Valorados'!$B$10:$BK$10,0),0)="","No relevante",VLOOKUP($B192,'Lista Puestos Valorados'!$B$11:$BK$510,MATCH('Auxiliar General'!AX$4,'Lista Puestos Valorados'!$B$10:$BK$10,0),0))</f>
        <v>No relevante</v>
      </c>
      <c r="BE192" s="26">
        <f>+HLOOKUP(BD192,Sistema_Puntos!$Q$5:$Y$43,'Auxiliar General'!AZ$5,FALSE)</f>
        <v>0</v>
      </c>
      <c r="BF192" s="26" t="str">
        <f>+IF(VLOOKUP($B192,'Lista Puestos Valorados'!$B$11:$BK$510,MATCH('Auxiliar General'!AZ$4,'Lista Puestos Valorados'!$B$10:$BK$10,0),0)="","No relevante",VLOOKUP($B192,'Lista Puestos Valorados'!$B$11:$BK$510,MATCH('Auxiliar General'!AZ$4,'Lista Puestos Valorados'!$B$10:$BK$10,0),0))</f>
        <v>No relevante</v>
      </c>
      <c r="BG192" s="26">
        <f>+HLOOKUP(BF192,Sistema_Puntos!$Q$5:$Y$43,'Auxiliar General'!BB$5,FALSE)</f>
        <v>0</v>
      </c>
      <c r="BH192" s="26" t="str">
        <f>+IF(VLOOKUP($B192,'Lista Puestos Valorados'!$B$11:$BK$510,MATCH('Auxiliar General'!BB$4,'Lista Puestos Valorados'!$B$10:$BK$10,0),0)="","No relevante",VLOOKUP($B192,'Lista Puestos Valorados'!$B$11:$BK$510,MATCH('Auxiliar General'!BB$4,'Lista Puestos Valorados'!$B$10:$BK$10,0),0))</f>
        <v>No relevante</v>
      </c>
      <c r="BI192" s="26">
        <f>+HLOOKUP(BH192,Sistema_Puntos!$Q$5:$Y$43,'Auxiliar General'!BD$5,FALSE)</f>
        <v>0</v>
      </c>
      <c r="BJ192" s="26" t="str">
        <f>+IF(VLOOKUP($B192,'Lista Puestos Valorados'!$B$11:$BK$510,MATCH('Auxiliar General'!BD$4,'Lista Puestos Valorados'!$B$10:$BK$10,0),0)="","No relevante",VLOOKUP($B192,'Lista Puestos Valorados'!$B$11:$BK$510,MATCH('Auxiliar General'!BD$4,'Lista Puestos Valorados'!$B$10:$BK$10,0),0))</f>
        <v>No relevante</v>
      </c>
      <c r="BK192" s="26">
        <f>+HLOOKUP(BJ192,Sistema_Puntos!$Q$5:$Y$43,'Auxiliar General'!BF$5,FALSE)</f>
        <v>0</v>
      </c>
      <c r="BL192" s="26" t="str">
        <f>+IF(VLOOKUP($B192,'Lista Puestos Valorados'!$B$11:$BK$510,MATCH('Auxiliar General'!BF$4,'Lista Puestos Valorados'!$B$10:$BK$10,0),0)="","No relevante",VLOOKUP($B192,'Lista Puestos Valorados'!$B$11:$BK$510,MATCH('Auxiliar General'!BF$4,'Lista Puestos Valorados'!$B$10:$BK$10,0),0))</f>
        <v>No relevante</v>
      </c>
      <c r="BM192" s="26">
        <f>+HLOOKUP(BL192,Sistema_Puntos!$Q$5:$Y$43,'Auxiliar General'!BH$5,FALSE)</f>
        <v>0</v>
      </c>
      <c r="BN192" s="26" t="str">
        <f>+IF(VLOOKUP($B192,'Lista Puestos Valorados'!$B$11:$BK$510,MATCH('Auxiliar General'!BH$4,'Lista Puestos Valorados'!$B$10:$BK$10,0),0)="","No relevante",VLOOKUP($B192,'Lista Puestos Valorados'!$B$11:$BK$510,MATCH('Auxiliar General'!BH$4,'Lista Puestos Valorados'!$B$10:$BK$10,0),0))</f>
        <v>No relevante</v>
      </c>
      <c r="BO192" s="26">
        <f>+HLOOKUP(BN192,Sistema_Puntos!$Q$5:$Y$43,'Auxiliar General'!BJ$5,FALSE)</f>
        <v>0</v>
      </c>
      <c r="BP192" s="26" t="str">
        <f>+IF(VLOOKUP($B192,'Lista Puestos Valorados'!$B$11:$BK$510,MATCH('Auxiliar General'!BJ$4,'Lista Puestos Valorados'!$B$10:$BK$10,0),0)="","No relevante",VLOOKUP($B192,'Lista Puestos Valorados'!$B$11:$BK$510,MATCH('Auxiliar General'!BJ$4,'Lista Puestos Valorados'!$B$10:$BK$10,0),0))</f>
        <v>No relevante</v>
      </c>
      <c r="BQ192" s="26">
        <f>+HLOOKUP(BP192,Sistema_Puntos!$Q$5:$Y$43,'Auxiliar General'!BL$5,FALSE)</f>
        <v>0</v>
      </c>
      <c r="BR192" s="26" t="str">
        <f>+IF(VLOOKUP($B192,'Lista Puestos Valorados'!$B$11:$BK$510,MATCH('Auxiliar General'!BL$4,'Lista Puestos Valorados'!$B$10:$BK$10,0),0)="","No relevante",VLOOKUP($B192,'Lista Puestos Valorados'!$B$11:$BK$510,MATCH('Auxiliar General'!BL$4,'Lista Puestos Valorados'!$B$10:$BK$10,0),0))</f>
        <v>No relevante</v>
      </c>
      <c r="BS192" s="26">
        <f>+HLOOKUP(BR192,Sistema_Puntos!$Q$5:$Y$43,'Auxiliar General'!BN$5,FALSE)</f>
        <v>0</v>
      </c>
      <c r="BT192" s="26" t="str">
        <f>+IF(VLOOKUP($B192,'Lista Puestos Valorados'!$B$11:$BK$510,MATCH('Auxiliar General'!BN$4,'Lista Puestos Valorados'!$B$10:$BK$10,0),0)="","No relevante",VLOOKUP($B192,'Lista Puestos Valorados'!$B$11:$BK$510,MATCH('Auxiliar General'!BN$4,'Lista Puestos Valorados'!$B$10:$BK$10,0),0))</f>
        <v>No relevante</v>
      </c>
      <c r="BU192" s="26">
        <f>+HLOOKUP(BT192,Sistema_Puntos!$Q$5:$Y$43,'Auxiliar General'!BP$5,FALSE)</f>
        <v>0</v>
      </c>
      <c r="BV192" s="26" t="str">
        <f>+IF(VLOOKUP($B192,'Lista Puestos Valorados'!$B$11:$BK$510,MATCH('Auxiliar General'!BP$4,'Lista Puestos Valorados'!$B$10:$BK$10,0),0)="","No relevante",VLOOKUP($B192,'Lista Puestos Valorados'!$B$11:$BK$510,MATCH('Auxiliar General'!BP$4,'Lista Puestos Valorados'!$B$10:$BK$10,0),0))</f>
        <v>No relevante</v>
      </c>
      <c r="BW192" s="26">
        <f>+HLOOKUP(BV192,Sistema_Puntos!$Q$5:$Y$43,'Auxiliar General'!BR$5,FALSE)</f>
        <v>0</v>
      </c>
      <c r="BX192" s="26" t="str">
        <f>+IF(VLOOKUP($B192,'Lista Puestos Valorados'!$B$11:$BK$510,MATCH('Auxiliar General'!BR$4,'Lista Puestos Valorados'!$B$10:$BK$10,0),0)="","No relevante",VLOOKUP($B192,'Lista Puestos Valorados'!$B$11:$BK$510,MATCH('Auxiliar General'!BR$4,'Lista Puestos Valorados'!$B$10:$BK$10,0),0))</f>
        <v>No relevante</v>
      </c>
      <c r="BY192" s="26">
        <f>+HLOOKUP(BX192,Sistema_Puntos!$Q$5:$Y$43,'Auxiliar General'!BT$5,FALSE)</f>
        <v>0</v>
      </c>
      <c r="BZ192" s="26" t="str">
        <f>+IF(VLOOKUP($B192,'Lista Puestos Valorados'!$B$11:$BK$510,MATCH('Auxiliar General'!BT$4,'Lista Puestos Valorados'!$B$10:$BK$10,0),0)="","No relevante",VLOOKUP($B192,'Lista Puestos Valorados'!$B$11:$BK$510,MATCH('Auxiliar General'!BT$4,'Lista Puestos Valorados'!$B$10:$BK$10,0),0))</f>
        <v>No relevante</v>
      </c>
      <c r="CA192" s="26">
        <f>+HLOOKUP(BZ192,Sistema_Puntos!$Q$5:$Y$43,'Auxiliar General'!BV$5,FALSE)</f>
        <v>0</v>
      </c>
      <c r="CB192" s="26" t="str">
        <f>+IF(VLOOKUP($B192,'Lista Puestos Valorados'!$B$11:$BK$510,MATCH('Auxiliar General'!BV$4,'Lista Puestos Valorados'!$B$10:$BK$10,0),0)="","No relevante",VLOOKUP($B192,'Lista Puestos Valorados'!$B$11:$BK$510,MATCH('Auxiliar General'!BV$4,'Lista Puestos Valorados'!$B$10:$BK$10,0),0))</f>
        <v>No relevante</v>
      </c>
      <c r="CC192" s="26">
        <f>+HLOOKUP(CB192,Sistema_Puntos!$Q$5:$Y$43,'Auxiliar General'!BX$5,FALSE)</f>
        <v>0</v>
      </c>
      <c r="CD192" s="26" t="str">
        <f>+IF(VLOOKUP($B192,'Lista Puestos Valorados'!$B$11:$BK$510,MATCH('Auxiliar General'!BX$4,'Lista Puestos Valorados'!$B$10:$BK$10,0),0)="","No relevante",VLOOKUP($B192,'Lista Puestos Valorados'!$B$11:$BK$510,MATCH('Auxiliar General'!BX$4,'Lista Puestos Valorados'!$B$10:$BK$10,0),0))</f>
        <v>No relevante</v>
      </c>
      <c r="CE192" s="26">
        <f>+HLOOKUP(CD192,Sistema_Puntos!$Q$5:$Y$43,'Auxiliar General'!BZ$5,FALSE)</f>
        <v>0</v>
      </c>
      <c r="CF192" s="26" t="str">
        <f>+IF(VLOOKUP($B192,'Lista Puestos Valorados'!$B$11:$BK$510,MATCH('Auxiliar General'!BZ$4,'Lista Puestos Valorados'!$B$10:$BK$10,0),0)="","No relevante",VLOOKUP($B192,'Lista Puestos Valorados'!$B$11:$BK$510,MATCH('Auxiliar General'!BZ$4,'Lista Puestos Valorados'!$B$10:$BK$10,0),0))</f>
        <v>No relevante</v>
      </c>
      <c r="CG192" s="26">
        <f>+HLOOKUP(CF192,Sistema_Puntos!$Q$5:$Y$43,'Auxiliar General'!CB$5,FALSE)</f>
        <v>0</v>
      </c>
      <c r="CH192" s="29"/>
      <c r="CI192" s="29"/>
    </row>
    <row r="193" spans="2:87" ht="17.55" customHeight="1">
      <c r="B193" s="26">
        <f>+'Listado de Puestos'!B193</f>
        <v>183</v>
      </c>
      <c r="C193" s="26" t="str">
        <f>+IF('Lista Puestos Valorados'!C193="","",'Lista Puestos Valorados'!C193)</f>
        <v/>
      </c>
      <c r="D193" s="26" t="str">
        <f>+IF('Lista Puestos Valorados'!D193="","",'Lista Puestos Valorados'!D193)</f>
        <v/>
      </c>
      <c r="E193" s="26" t="str">
        <f>+IF('Lista Puestos Valorados'!E193="","",'Lista Puestos Valorados'!E193)</f>
        <v/>
      </c>
      <c r="F193" s="26" t="str">
        <f>+IF('Lista Puestos Valorados'!F193="","",'Lista Puestos Valorados'!F193)</f>
        <v/>
      </c>
      <c r="G193" s="26" t="str">
        <f>+IF('Lista Puestos Valorados'!G193="","",'Lista Puestos Valorados'!G193)</f>
        <v/>
      </c>
      <c r="H193" s="26" t="str">
        <f>+IF('Lista Puestos Valorados'!H193="","",'Lista Puestos Valorados'!H193)</f>
        <v/>
      </c>
      <c r="I193" s="26" t="str">
        <f>+IF('Lista Puestos Valorados'!I193="","",'Lista Puestos Valorados'!I193)</f>
        <v/>
      </c>
      <c r="J193" s="118" t="e">
        <f t="array" ref="J193">+IF(L193="","",_xlfn.IFS(L193&lt;='Cortes de Agrupacion'!$F$15,'Cortes de Agrupacion'!$E$15,'Resultados General'!L193&lt;='Cortes de Agrupacion'!$F$14,'Cortes de Agrupacion'!$E$14,'Resultados General'!L193&lt;='Cortes de Agrupacion'!$F$13,'Cortes de Agrupacion'!$E$13,L193&lt;='Cortes de Agrupacion'!$F$12,'Cortes de Agrupacion'!$E$12,'Resultados General'!L193&lt;='Cortes de Agrupacion'!$F$11,'Cortes de Agrupacion'!$E$11,'Resultados General'!L193&lt;='Cortes de Agrupacion'!$F$10,'Cortes de Agrupacion'!$E$10,'Resultados General'!L193&lt;='Cortes de Agrupacion'!$F$9,'Cortes de Agrupacion'!$E$9,'Resultados General'!L193&lt;='Cortes de Agrupacion'!$F$8,'Cortes de Agrupacion'!$E$8,'Resultados General'!L193&lt;='Cortes de Agrupacion'!$F$7,'Cortes de Agrupacion'!$E$7,'Resultados General'!L193&lt;='Cortes de Agrupacion'!$F$6,'Cortes de Agrupacion'!$E$6))</f>
        <v>#VALUE!</v>
      </c>
      <c r="K193" s="118" t="str">
        <f t="shared" si="4"/>
        <v/>
      </c>
      <c r="L193" s="124" t="e">
        <f>#VALUE!</f>
        <v>#VALUE!</v>
      </c>
      <c r="M193" s="26" t="e">
        <f ca="1">+_xlfn.IFNA(VLOOKUP(C193,'Distribución de puestos'!$B$8:$I$507,8,0),"")</f>
        <v>#NAME?</v>
      </c>
      <c r="N193" s="26" t="str">
        <f>+IF(VLOOKUP($B193,'Lista Puestos Valorados'!$B$11:$BK$510,MATCH('Auxiliar General'!H$4,'Lista Puestos Valorados'!$B$10:$BK$10,0),0)="","No relevante",VLOOKUP($B193,'Lista Puestos Valorados'!$B$11:$BK$510,MATCH('Auxiliar General'!H$4,'Lista Puestos Valorados'!$B$10:$BK$10,0),0))</f>
        <v>No relevante</v>
      </c>
      <c r="O193" s="26">
        <f>+HLOOKUP(N193,Sistema_Puntos!$Q$5:$Y$43,'Auxiliar General'!J$5,FALSE)</f>
        <v>0</v>
      </c>
      <c r="P193" s="26" t="str">
        <f>+IF(VLOOKUP($B193,'Lista Puestos Valorados'!$B$11:$BK$510,MATCH('Auxiliar General'!J$4,'Lista Puestos Valorados'!$B$10:$BK$10,0),0)="","No relevante",VLOOKUP($B193,'Lista Puestos Valorados'!$B$11:$BK$510,MATCH('Auxiliar General'!J$4,'Lista Puestos Valorados'!$B$10:$BK$10,0),0))</f>
        <v>No relevante</v>
      </c>
      <c r="Q193" s="26">
        <f>+HLOOKUP(P193,Sistema_Puntos!$Q$5:$Y$43,'Auxiliar General'!L$5,FALSE)</f>
        <v>0</v>
      </c>
      <c r="R193" s="26" t="str">
        <f>+IF(VLOOKUP($B193,'Lista Puestos Valorados'!$B$11:$BK$510,MATCH('Auxiliar General'!L$4,'Lista Puestos Valorados'!$B$10:$BK$10,0),0)="","No relevante",VLOOKUP($B193,'Lista Puestos Valorados'!$B$11:$BK$510,MATCH('Auxiliar General'!L$4,'Lista Puestos Valorados'!$B$10:$BK$10,0),0))</f>
        <v>No relevante</v>
      </c>
      <c r="S193" s="26">
        <f>+HLOOKUP(R193,Sistema_Puntos!$Q$5:$Y$43,'Auxiliar General'!N$5,FALSE)</f>
        <v>0</v>
      </c>
      <c r="T193" s="26" t="str">
        <f>+IF(VLOOKUP($B193,'Lista Puestos Valorados'!$B$11:$BK$510,MATCH('Auxiliar General'!N$4,'Lista Puestos Valorados'!$B$10:$BK$10,0),0)="","No relevante",VLOOKUP($B193,'Lista Puestos Valorados'!$B$11:$BK$510,MATCH('Auxiliar General'!N$4,'Lista Puestos Valorados'!$B$10:$BK$10,0),0))</f>
        <v>No relevante</v>
      </c>
      <c r="U193" s="26">
        <f>+HLOOKUP(T193,Sistema_Puntos!$Q$5:$Y$43,'Auxiliar General'!P$5,FALSE)</f>
        <v>0</v>
      </c>
      <c r="V193" s="26" t="str">
        <f>+IF(VLOOKUP($B193,'Lista Puestos Valorados'!$B$11:$BK$510,MATCH('Auxiliar General'!P$4,'Lista Puestos Valorados'!$B$10:$BK$10,0),0)="","No relevante",VLOOKUP($B193,'Lista Puestos Valorados'!$B$11:$BK$510,MATCH('Auxiliar General'!P$4,'Lista Puestos Valorados'!$B$10:$BK$10,0),0))</f>
        <v>No relevante</v>
      </c>
      <c r="W193" s="26">
        <f>+HLOOKUP(V193,Sistema_Puntos!$Q$5:$Y$43,'Auxiliar General'!R$5,FALSE)</f>
        <v>0</v>
      </c>
      <c r="X193" s="26" t="str">
        <f>+IF(VLOOKUP($B193,'Lista Puestos Valorados'!$B$11:$BK$510,MATCH('Auxiliar General'!R$4,'Lista Puestos Valorados'!$B$10:$BK$10,0),0)="","No relevante",VLOOKUP($B193,'Lista Puestos Valorados'!$B$11:$BK$510,MATCH('Auxiliar General'!R$4,'Lista Puestos Valorados'!$B$10:$BK$10,0),0))</f>
        <v>No relevante</v>
      </c>
      <c r="Y193" s="26">
        <f>+HLOOKUP(X193,Sistema_Puntos!$Q$5:$Y$43,'Auxiliar General'!T$5,FALSE)</f>
        <v>0</v>
      </c>
      <c r="Z193" s="26" t="str">
        <f>+IF(VLOOKUP($B193,'Lista Puestos Valorados'!$B$11:$BK$510,MATCH('Auxiliar General'!T$4,'Lista Puestos Valorados'!$B$10:$BK$10,0),0)="","No relevante",VLOOKUP($B193,'Lista Puestos Valorados'!$B$11:$BK$510,MATCH('Auxiliar General'!T$4,'Lista Puestos Valorados'!$B$10:$BK$10,0),0))</f>
        <v>No relevante</v>
      </c>
      <c r="AA193" s="26">
        <f>+HLOOKUP(Z193,Sistema_Puntos!$Q$5:$Y$43,'Auxiliar General'!V$5,FALSE)</f>
        <v>0</v>
      </c>
      <c r="AB193" s="26" t="str">
        <f>+IF(VLOOKUP($B193,'Lista Puestos Valorados'!$B$11:$BK$510,MATCH('Auxiliar General'!V$4,'Lista Puestos Valorados'!$B$10:$BK$10,0),0)="","No relevante",VLOOKUP($B193,'Lista Puestos Valorados'!$B$11:$BK$510,MATCH('Auxiliar General'!V$4,'Lista Puestos Valorados'!$B$10:$BK$10,0),0))</f>
        <v>No relevante</v>
      </c>
      <c r="AC193" s="26">
        <f>+HLOOKUP(AB193,Sistema_Puntos!$Q$5:$Y$43,'Auxiliar General'!X$5,FALSE)</f>
        <v>0</v>
      </c>
      <c r="AD193" s="26" t="str">
        <f>+IF(VLOOKUP($B193,'Lista Puestos Valorados'!$B$11:$BK$510,MATCH('Auxiliar General'!X$4,'Lista Puestos Valorados'!$B$10:$BK$10,0),0)="","No relevante",VLOOKUP($B193,'Lista Puestos Valorados'!$B$11:$BK$510,MATCH('Auxiliar General'!X$4,'Lista Puestos Valorados'!$B$10:$BK$10,0),0))</f>
        <v>No relevante</v>
      </c>
      <c r="AE193" s="26">
        <f>+HLOOKUP(AD193,Sistema_Puntos!$Q$5:$Y$43,'Auxiliar General'!Z$5,FALSE)</f>
        <v>0</v>
      </c>
      <c r="AF193" s="26" t="str">
        <f>+IF(VLOOKUP($B193,'Lista Puestos Valorados'!$B$11:$BK$510,MATCH('Auxiliar General'!Z$4,'Lista Puestos Valorados'!$B$10:$BK$10,0),0)="","No relevante",VLOOKUP($B193,'Lista Puestos Valorados'!$B$11:$BK$510,MATCH('Auxiliar General'!Z$4,'Lista Puestos Valorados'!$B$10:$BK$10,0),0))</f>
        <v>No relevante</v>
      </c>
      <c r="AG193" s="26">
        <f>+HLOOKUP(AF193,Sistema_Puntos!$Q$5:$Y$43,'Auxiliar General'!AB$5,FALSE)</f>
        <v>0</v>
      </c>
      <c r="AH193" s="26" t="str">
        <f>+IF(VLOOKUP($B193,'Lista Puestos Valorados'!$B$11:$BK$510,MATCH('Auxiliar General'!AB$4,'Lista Puestos Valorados'!$B$10:$BK$10,0),0)="","No relevante",VLOOKUP($B193,'Lista Puestos Valorados'!$B$11:$BK$510,MATCH('Auxiliar General'!AB$4,'Lista Puestos Valorados'!$B$10:$BK$10,0),0))</f>
        <v>No relevante</v>
      </c>
      <c r="AI193" s="26">
        <f>+HLOOKUP(AH193,Sistema_Puntos!$Q$5:$Y$43,'Auxiliar General'!AD$5,FALSE)</f>
        <v>0</v>
      </c>
      <c r="AJ193" s="26" t="str">
        <f>+IF(VLOOKUP($B193,'Lista Puestos Valorados'!$B$11:$BK$510,MATCH('Auxiliar General'!AD$4,'Lista Puestos Valorados'!$B$10:$BK$10,0),0)="","No relevante",VLOOKUP($B193,'Lista Puestos Valorados'!$B$11:$BK$510,MATCH('Auxiliar General'!AD$4,'Lista Puestos Valorados'!$B$10:$BK$10,0),0))</f>
        <v>No relevante</v>
      </c>
      <c r="AK193" s="26">
        <f>+HLOOKUP(AJ193,Sistema_Puntos!$Q$5:$Y$43,'Auxiliar General'!AF$5,FALSE)</f>
        <v>0</v>
      </c>
      <c r="AL193" s="26" t="str">
        <f>+IF(VLOOKUP($B193,'Lista Puestos Valorados'!$B$11:$BK$510,MATCH('Auxiliar General'!AF$4,'Lista Puestos Valorados'!$B$10:$BK$10,0),0)="","No relevante",VLOOKUP($B193,'Lista Puestos Valorados'!$B$11:$BK$510,MATCH('Auxiliar General'!AF$4,'Lista Puestos Valorados'!$B$10:$BK$10,0),0))</f>
        <v>No relevante</v>
      </c>
      <c r="AM193" s="26">
        <f>+HLOOKUP(AL193,Sistema_Puntos!$Q$5:$Y$43,'Auxiliar General'!AH$5,FALSE)</f>
        <v>0</v>
      </c>
      <c r="AN193" s="26" t="str">
        <f>+IF(VLOOKUP($B193,'Lista Puestos Valorados'!$B$11:$BK$510,MATCH('Auxiliar General'!AH$4,'Lista Puestos Valorados'!$B$10:$BK$10,0),0)="","No relevante",VLOOKUP($B193,'Lista Puestos Valorados'!$B$11:$BK$510,MATCH('Auxiliar General'!AH$4,'Lista Puestos Valorados'!$B$10:$BK$10,0),0))</f>
        <v>No relevante</v>
      </c>
      <c r="AO193" s="26">
        <f>+HLOOKUP(AN193,Sistema_Puntos!$Q$5:$Y$43,'Auxiliar General'!AJ$5,FALSE)</f>
        <v>0</v>
      </c>
      <c r="AP193" s="26" t="str">
        <f>+IF(VLOOKUP($B193,'Lista Puestos Valorados'!$B$11:$BK$510,MATCH('Auxiliar General'!AJ$4,'Lista Puestos Valorados'!$B$10:$BK$10,0),0)="","No relevante",VLOOKUP($B193,'Lista Puestos Valorados'!$B$11:$BK$510,MATCH('Auxiliar General'!AJ$4,'Lista Puestos Valorados'!$B$10:$BK$10,0),0))</f>
        <v>No relevante</v>
      </c>
      <c r="AQ193" s="26">
        <f>+HLOOKUP(AP193,Sistema_Puntos!$Q$5:$Y$43,'Auxiliar General'!AL$5,FALSE)</f>
        <v>0</v>
      </c>
      <c r="AR193" s="26" t="str">
        <f>+IF(VLOOKUP($B193,'Lista Puestos Valorados'!$B$11:$BK$510,MATCH('Auxiliar General'!AL$4,'Lista Puestos Valorados'!$B$10:$BK$10,0),0)="","No relevante",VLOOKUP($B193,'Lista Puestos Valorados'!$B$11:$BK$510,MATCH('Auxiliar General'!AL$4,'Lista Puestos Valorados'!$B$10:$BK$10,0),0))</f>
        <v>No relevante</v>
      </c>
      <c r="AS193" s="26">
        <f>+HLOOKUP(AR193,Sistema_Puntos!$Q$5:$Y$43,'Auxiliar General'!AN$5,FALSE)</f>
        <v>0</v>
      </c>
      <c r="AT193" s="26" t="str">
        <f>+IF(VLOOKUP($B193,'Lista Puestos Valorados'!$B$11:$BK$510,MATCH('Auxiliar General'!AN$4,'Lista Puestos Valorados'!$B$10:$BK$10,0),0)="","No relevante",VLOOKUP($B193,'Lista Puestos Valorados'!$B$11:$BK$510,MATCH('Auxiliar General'!AN$4,'Lista Puestos Valorados'!$B$10:$BK$10,0),0))</f>
        <v>No relevante</v>
      </c>
      <c r="AU193" s="26">
        <f>+HLOOKUP(AT193,Sistema_Puntos!$Q$5:$Y$43,'Auxiliar General'!AP$5,FALSE)</f>
        <v>0</v>
      </c>
      <c r="AV193" s="26" t="str">
        <f>+IF(VLOOKUP($B193,'Lista Puestos Valorados'!$B$11:$BK$510,MATCH('Auxiliar General'!AP$4,'Lista Puestos Valorados'!$B$10:$BK$10,0),0)="","No relevante",VLOOKUP($B193,'Lista Puestos Valorados'!$B$11:$BK$510,MATCH('Auxiliar General'!AP$4,'Lista Puestos Valorados'!$B$10:$BK$10,0),0))</f>
        <v>No relevante</v>
      </c>
      <c r="AW193" s="26">
        <f>+HLOOKUP(AV193,Sistema_Puntos!$Q$5:$Y$43,'Auxiliar General'!AR$5,FALSE)</f>
        <v>0</v>
      </c>
      <c r="AX193" s="26" t="str">
        <f>+IF(VLOOKUP($B193,'Lista Puestos Valorados'!$B$11:$BK$510,MATCH('Auxiliar General'!AR$4,'Lista Puestos Valorados'!$B$10:$BK$10,0),0)="","No relevante",VLOOKUP($B193,'Lista Puestos Valorados'!$B$11:$BK$510,MATCH('Auxiliar General'!AR$4,'Lista Puestos Valorados'!$B$10:$BK$10,0),0))</f>
        <v>No relevante</v>
      </c>
      <c r="AY193" s="26">
        <f>+HLOOKUP(AX193,Sistema_Puntos!$Q$5:$Y$43,'Auxiliar General'!AT$5,FALSE)</f>
        <v>0</v>
      </c>
      <c r="AZ193" s="26" t="str">
        <f>+IF(VLOOKUP($B193,'Lista Puestos Valorados'!$B$11:$BK$510,MATCH('Auxiliar General'!AT$4,'Lista Puestos Valorados'!$B$10:$BK$10,0),0)="","No relevante",VLOOKUP($B193,'Lista Puestos Valorados'!$B$11:$BK$510,MATCH('Auxiliar General'!AT$4,'Lista Puestos Valorados'!$B$10:$BK$10,0),0))</f>
        <v>No relevante</v>
      </c>
      <c r="BA193" s="26">
        <f>+HLOOKUP(AZ193,Sistema_Puntos!$Q$5:$Y$43,'Auxiliar General'!AV$5,FALSE)</f>
        <v>0</v>
      </c>
      <c r="BB193" s="26" t="str">
        <f>+IF(VLOOKUP($B193,'Lista Puestos Valorados'!$B$11:$BK$510,MATCH('Auxiliar General'!AV$4,'Lista Puestos Valorados'!$B$10:$BK$10,0),0)="","No relevante",VLOOKUP($B193,'Lista Puestos Valorados'!$B$11:$BK$510,MATCH('Auxiliar General'!AV$4,'Lista Puestos Valorados'!$B$10:$BK$10,0),0))</f>
        <v>No relevante</v>
      </c>
      <c r="BC193" s="26">
        <f>+HLOOKUP(BB193,Sistema_Puntos!$Q$5:$Y$43,'Auxiliar General'!AX$5,FALSE)</f>
        <v>0</v>
      </c>
      <c r="BD193" s="26" t="str">
        <f>+IF(VLOOKUP($B193,'Lista Puestos Valorados'!$B$11:$BK$510,MATCH('Auxiliar General'!AX$4,'Lista Puestos Valorados'!$B$10:$BK$10,0),0)="","No relevante",VLOOKUP($B193,'Lista Puestos Valorados'!$B$11:$BK$510,MATCH('Auxiliar General'!AX$4,'Lista Puestos Valorados'!$B$10:$BK$10,0),0))</f>
        <v>No relevante</v>
      </c>
      <c r="BE193" s="26">
        <f>+HLOOKUP(BD193,Sistema_Puntos!$Q$5:$Y$43,'Auxiliar General'!AZ$5,FALSE)</f>
        <v>0</v>
      </c>
      <c r="BF193" s="26" t="str">
        <f>+IF(VLOOKUP($B193,'Lista Puestos Valorados'!$B$11:$BK$510,MATCH('Auxiliar General'!AZ$4,'Lista Puestos Valorados'!$B$10:$BK$10,0),0)="","No relevante",VLOOKUP($B193,'Lista Puestos Valorados'!$B$11:$BK$510,MATCH('Auxiliar General'!AZ$4,'Lista Puestos Valorados'!$B$10:$BK$10,0),0))</f>
        <v>No relevante</v>
      </c>
      <c r="BG193" s="26">
        <f>+HLOOKUP(BF193,Sistema_Puntos!$Q$5:$Y$43,'Auxiliar General'!BB$5,FALSE)</f>
        <v>0</v>
      </c>
      <c r="BH193" s="26" t="str">
        <f>+IF(VLOOKUP($B193,'Lista Puestos Valorados'!$B$11:$BK$510,MATCH('Auxiliar General'!BB$4,'Lista Puestos Valorados'!$B$10:$BK$10,0),0)="","No relevante",VLOOKUP($B193,'Lista Puestos Valorados'!$B$11:$BK$510,MATCH('Auxiliar General'!BB$4,'Lista Puestos Valorados'!$B$10:$BK$10,0),0))</f>
        <v>No relevante</v>
      </c>
      <c r="BI193" s="26">
        <f>+HLOOKUP(BH193,Sistema_Puntos!$Q$5:$Y$43,'Auxiliar General'!BD$5,FALSE)</f>
        <v>0</v>
      </c>
      <c r="BJ193" s="26" t="str">
        <f>+IF(VLOOKUP($B193,'Lista Puestos Valorados'!$B$11:$BK$510,MATCH('Auxiliar General'!BD$4,'Lista Puestos Valorados'!$B$10:$BK$10,0),0)="","No relevante",VLOOKUP($B193,'Lista Puestos Valorados'!$B$11:$BK$510,MATCH('Auxiliar General'!BD$4,'Lista Puestos Valorados'!$B$10:$BK$10,0),0))</f>
        <v>No relevante</v>
      </c>
      <c r="BK193" s="26">
        <f>+HLOOKUP(BJ193,Sistema_Puntos!$Q$5:$Y$43,'Auxiliar General'!BF$5,FALSE)</f>
        <v>0</v>
      </c>
      <c r="BL193" s="26" t="str">
        <f>+IF(VLOOKUP($B193,'Lista Puestos Valorados'!$B$11:$BK$510,MATCH('Auxiliar General'!BF$4,'Lista Puestos Valorados'!$B$10:$BK$10,0),0)="","No relevante",VLOOKUP($B193,'Lista Puestos Valorados'!$B$11:$BK$510,MATCH('Auxiliar General'!BF$4,'Lista Puestos Valorados'!$B$10:$BK$10,0),0))</f>
        <v>No relevante</v>
      </c>
      <c r="BM193" s="26">
        <f>+HLOOKUP(BL193,Sistema_Puntos!$Q$5:$Y$43,'Auxiliar General'!BH$5,FALSE)</f>
        <v>0</v>
      </c>
      <c r="BN193" s="26" t="str">
        <f>+IF(VLOOKUP($B193,'Lista Puestos Valorados'!$B$11:$BK$510,MATCH('Auxiliar General'!BH$4,'Lista Puestos Valorados'!$B$10:$BK$10,0),0)="","No relevante",VLOOKUP($B193,'Lista Puestos Valorados'!$B$11:$BK$510,MATCH('Auxiliar General'!BH$4,'Lista Puestos Valorados'!$B$10:$BK$10,0),0))</f>
        <v>No relevante</v>
      </c>
      <c r="BO193" s="26">
        <f>+HLOOKUP(BN193,Sistema_Puntos!$Q$5:$Y$43,'Auxiliar General'!BJ$5,FALSE)</f>
        <v>0</v>
      </c>
      <c r="BP193" s="26" t="str">
        <f>+IF(VLOOKUP($B193,'Lista Puestos Valorados'!$B$11:$BK$510,MATCH('Auxiliar General'!BJ$4,'Lista Puestos Valorados'!$B$10:$BK$10,0),0)="","No relevante",VLOOKUP($B193,'Lista Puestos Valorados'!$B$11:$BK$510,MATCH('Auxiliar General'!BJ$4,'Lista Puestos Valorados'!$B$10:$BK$10,0),0))</f>
        <v>No relevante</v>
      </c>
      <c r="BQ193" s="26">
        <f>+HLOOKUP(BP193,Sistema_Puntos!$Q$5:$Y$43,'Auxiliar General'!BL$5,FALSE)</f>
        <v>0</v>
      </c>
      <c r="BR193" s="26" t="str">
        <f>+IF(VLOOKUP($B193,'Lista Puestos Valorados'!$B$11:$BK$510,MATCH('Auxiliar General'!BL$4,'Lista Puestos Valorados'!$B$10:$BK$10,0),0)="","No relevante",VLOOKUP($B193,'Lista Puestos Valorados'!$B$11:$BK$510,MATCH('Auxiliar General'!BL$4,'Lista Puestos Valorados'!$B$10:$BK$10,0),0))</f>
        <v>No relevante</v>
      </c>
      <c r="BS193" s="26">
        <f>+HLOOKUP(BR193,Sistema_Puntos!$Q$5:$Y$43,'Auxiliar General'!BN$5,FALSE)</f>
        <v>0</v>
      </c>
      <c r="BT193" s="26" t="str">
        <f>+IF(VLOOKUP($B193,'Lista Puestos Valorados'!$B$11:$BK$510,MATCH('Auxiliar General'!BN$4,'Lista Puestos Valorados'!$B$10:$BK$10,0),0)="","No relevante",VLOOKUP($B193,'Lista Puestos Valorados'!$B$11:$BK$510,MATCH('Auxiliar General'!BN$4,'Lista Puestos Valorados'!$B$10:$BK$10,0),0))</f>
        <v>No relevante</v>
      </c>
      <c r="BU193" s="26">
        <f>+HLOOKUP(BT193,Sistema_Puntos!$Q$5:$Y$43,'Auxiliar General'!BP$5,FALSE)</f>
        <v>0</v>
      </c>
      <c r="BV193" s="26" t="str">
        <f>+IF(VLOOKUP($B193,'Lista Puestos Valorados'!$B$11:$BK$510,MATCH('Auxiliar General'!BP$4,'Lista Puestos Valorados'!$B$10:$BK$10,0),0)="","No relevante",VLOOKUP($B193,'Lista Puestos Valorados'!$B$11:$BK$510,MATCH('Auxiliar General'!BP$4,'Lista Puestos Valorados'!$B$10:$BK$10,0),0))</f>
        <v>No relevante</v>
      </c>
      <c r="BW193" s="26">
        <f>+HLOOKUP(BV193,Sistema_Puntos!$Q$5:$Y$43,'Auxiliar General'!BR$5,FALSE)</f>
        <v>0</v>
      </c>
      <c r="BX193" s="26" t="str">
        <f>+IF(VLOOKUP($B193,'Lista Puestos Valorados'!$B$11:$BK$510,MATCH('Auxiliar General'!BR$4,'Lista Puestos Valorados'!$B$10:$BK$10,0),0)="","No relevante",VLOOKUP($B193,'Lista Puestos Valorados'!$B$11:$BK$510,MATCH('Auxiliar General'!BR$4,'Lista Puestos Valorados'!$B$10:$BK$10,0),0))</f>
        <v>No relevante</v>
      </c>
      <c r="BY193" s="26">
        <f>+HLOOKUP(BX193,Sistema_Puntos!$Q$5:$Y$43,'Auxiliar General'!BT$5,FALSE)</f>
        <v>0</v>
      </c>
      <c r="BZ193" s="26" t="str">
        <f>+IF(VLOOKUP($B193,'Lista Puestos Valorados'!$B$11:$BK$510,MATCH('Auxiliar General'!BT$4,'Lista Puestos Valorados'!$B$10:$BK$10,0),0)="","No relevante",VLOOKUP($B193,'Lista Puestos Valorados'!$B$11:$BK$510,MATCH('Auxiliar General'!BT$4,'Lista Puestos Valorados'!$B$10:$BK$10,0),0))</f>
        <v>No relevante</v>
      </c>
      <c r="CA193" s="26">
        <f>+HLOOKUP(BZ193,Sistema_Puntos!$Q$5:$Y$43,'Auxiliar General'!BV$5,FALSE)</f>
        <v>0</v>
      </c>
      <c r="CB193" s="26" t="str">
        <f>+IF(VLOOKUP($B193,'Lista Puestos Valorados'!$B$11:$BK$510,MATCH('Auxiliar General'!BV$4,'Lista Puestos Valorados'!$B$10:$BK$10,0),0)="","No relevante",VLOOKUP($B193,'Lista Puestos Valorados'!$B$11:$BK$510,MATCH('Auxiliar General'!BV$4,'Lista Puestos Valorados'!$B$10:$BK$10,0),0))</f>
        <v>No relevante</v>
      </c>
      <c r="CC193" s="26">
        <f>+HLOOKUP(CB193,Sistema_Puntos!$Q$5:$Y$43,'Auxiliar General'!BX$5,FALSE)</f>
        <v>0</v>
      </c>
      <c r="CD193" s="26" t="str">
        <f>+IF(VLOOKUP($B193,'Lista Puestos Valorados'!$B$11:$BK$510,MATCH('Auxiliar General'!BX$4,'Lista Puestos Valorados'!$B$10:$BK$10,0),0)="","No relevante",VLOOKUP($B193,'Lista Puestos Valorados'!$B$11:$BK$510,MATCH('Auxiliar General'!BX$4,'Lista Puestos Valorados'!$B$10:$BK$10,0),0))</f>
        <v>No relevante</v>
      </c>
      <c r="CE193" s="26">
        <f>+HLOOKUP(CD193,Sistema_Puntos!$Q$5:$Y$43,'Auxiliar General'!BZ$5,FALSE)</f>
        <v>0</v>
      </c>
      <c r="CF193" s="26" t="str">
        <f>+IF(VLOOKUP($B193,'Lista Puestos Valorados'!$B$11:$BK$510,MATCH('Auxiliar General'!BZ$4,'Lista Puestos Valorados'!$B$10:$BK$10,0),0)="","No relevante",VLOOKUP($B193,'Lista Puestos Valorados'!$B$11:$BK$510,MATCH('Auxiliar General'!BZ$4,'Lista Puestos Valorados'!$B$10:$BK$10,0),0))</f>
        <v>No relevante</v>
      </c>
      <c r="CG193" s="26">
        <f>+HLOOKUP(CF193,Sistema_Puntos!$Q$5:$Y$43,'Auxiliar General'!CB$5,FALSE)</f>
        <v>0</v>
      </c>
      <c r="CH193" s="29"/>
      <c r="CI193" s="29"/>
    </row>
    <row r="194" spans="2:87" ht="17.55" customHeight="1">
      <c r="B194" s="26">
        <f>+'Listado de Puestos'!B194</f>
        <v>184</v>
      </c>
      <c r="C194" s="26" t="str">
        <f>+IF('Lista Puestos Valorados'!C194="","",'Lista Puestos Valorados'!C194)</f>
        <v/>
      </c>
      <c r="D194" s="26" t="str">
        <f>+IF('Lista Puestos Valorados'!D194="","",'Lista Puestos Valorados'!D194)</f>
        <v/>
      </c>
      <c r="E194" s="26" t="str">
        <f>+IF('Lista Puestos Valorados'!E194="","",'Lista Puestos Valorados'!E194)</f>
        <v/>
      </c>
      <c r="F194" s="26" t="str">
        <f>+IF('Lista Puestos Valorados'!F194="","",'Lista Puestos Valorados'!F194)</f>
        <v/>
      </c>
      <c r="G194" s="26" t="str">
        <f>+IF('Lista Puestos Valorados'!G194="","",'Lista Puestos Valorados'!G194)</f>
        <v/>
      </c>
      <c r="H194" s="26" t="str">
        <f>+IF('Lista Puestos Valorados'!H194="","",'Lista Puestos Valorados'!H194)</f>
        <v/>
      </c>
      <c r="I194" s="26" t="str">
        <f>+IF('Lista Puestos Valorados'!I194="","",'Lista Puestos Valorados'!I194)</f>
        <v/>
      </c>
      <c r="J194" s="118" t="e">
        <f t="array" ref="J194">+IF(L194="","",_xlfn.IFS(L194&lt;='Cortes de Agrupacion'!$F$15,'Cortes de Agrupacion'!$E$15,'Resultados General'!L194&lt;='Cortes de Agrupacion'!$F$14,'Cortes de Agrupacion'!$E$14,'Resultados General'!L194&lt;='Cortes de Agrupacion'!$F$13,'Cortes de Agrupacion'!$E$13,L194&lt;='Cortes de Agrupacion'!$F$12,'Cortes de Agrupacion'!$E$12,'Resultados General'!L194&lt;='Cortes de Agrupacion'!$F$11,'Cortes de Agrupacion'!$E$11,'Resultados General'!L194&lt;='Cortes de Agrupacion'!$F$10,'Cortes de Agrupacion'!$E$10,'Resultados General'!L194&lt;='Cortes de Agrupacion'!$F$9,'Cortes de Agrupacion'!$E$9,'Resultados General'!L194&lt;='Cortes de Agrupacion'!$F$8,'Cortes de Agrupacion'!$E$8,'Resultados General'!L194&lt;='Cortes de Agrupacion'!$F$7,'Cortes de Agrupacion'!$E$7,'Resultados General'!L194&lt;='Cortes de Agrupacion'!$F$6,'Cortes de Agrupacion'!$E$6))</f>
        <v>#VALUE!</v>
      </c>
      <c r="K194" s="118" t="str">
        <f t="shared" si="4"/>
        <v/>
      </c>
      <c r="L194" s="124" t="e">
        <f>#VALUE!</f>
        <v>#VALUE!</v>
      </c>
      <c r="M194" s="26" t="e">
        <f ca="1">+_xlfn.IFNA(VLOOKUP(C194,'Distribución de puestos'!$B$8:$I$507,8,0),"")</f>
        <v>#NAME?</v>
      </c>
      <c r="N194" s="26" t="str">
        <f>+IF(VLOOKUP($B194,'Lista Puestos Valorados'!$B$11:$BK$510,MATCH('Auxiliar General'!H$4,'Lista Puestos Valorados'!$B$10:$BK$10,0),0)="","No relevante",VLOOKUP($B194,'Lista Puestos Valorados'!$B$11:$BK$510,MATCH('Auxiliar General'!H$4,'Lista Puestos Valorados'!$B$10:$BK$10,0),0))</f>
        <v>No relevante</v>
      </c>
      <c r="O194" s="26">
        <f>+HLOOKUP(N194,Sistema_Puntos!$Q$5:$Y$43,'Auxiliar General'!J$5,FALSE)</f>
        <v>0</v>
      </c>
      <c r="P194" s="26" t="str">
        <f>+IF(VLOOKUP($B194,'Lista Puestos Valorados'!$B$11:$BK$510,MATCH('Auxiliar General'!J$4,'Lista Puestos Valorados'!$B$10:$BK$10,0),0)="","No relevante",VLOOKUP($B194,'Lista Puestos Valorados'!$B$11:$BK$510,MATCH('Auxiliar General'!J$4,'Lista Puestos Valorados'!$B$10:$BK$10,0),0))</f>
        <v>No relevante</v>
      </c>
      <c r="Q194" s="26">
        <f>+HLOOKUP(P194,Sistema_Puntos!$Q$5:$Y$43,'Auxiliar General'!L$5,FALSE)</f>
        <v>0</v>
      </c>
      <c r="R194" s="26" t="str">
        <f>+IF(VLOOKUP($B194,'Lista Puestos Valorados'!$B$11:$BK$510,MATCH('Auxiliar General'!L$4,'Lista Puestos Valorados'!$B$10:$BK$10,0),0)="","No relevante",VLOOKUP($B194,'Lista Puestos Valorados'!$B$11:$BK$510,MATCH('Auxiliar General'!L$4,'Lista Puestos Valorados'!$B$10:$BK$10,0),0))</f>
        <v>No relevante</v>
      </c>
      <c r="S194" s="26">
        <f>+HLOOKUP(R194,Sistema_Puntos!$Q$5:$Y$43,'Auxiliar General'!N$5,FALSE)</f>
        <v>0</v>
      </c>
      <c r="T194" s="26" t="str">
        <f>+IF(VLOOKUP($B194,'Lista Puestos Valorados'!$B$11:$BK$510,MATCH('Auxiliar General'!N$4,'Lista Puestos Valorados'!$B$10:$BK$10,0),0)="","No relevante",VLOOKUP($B194,'Lista Puestos Valorados'!$B$11:$BK$510,MATCH('Auxiliar General'!N$4,'Lista Puestos Valorados'!$B$10:$BK$10,0),0))</f>
        <v>No relevante</v>
      </c>
      <c r="U194" s="26">
        <f>+HLOOKUP(T194,Sistema_Puntos!$Q$5:$Y$43,'Auxiliar General'!P$5,FALSE)</f>
        <v>0</v>
      </c>
      <c r="V194" s="26" t="str">
        <f>+IF(VLOOKUP($B194,'Lista Puestos Valorados'!$B$11:$BK$510,MATCH('Auxiliar General'!P$4,'Lista Puestos Valorados'!$B$10:$BK$10,0),0)="","No relevante",VLOOKUP($B194,'Lista Puestos Valorados'!$B$11:$BK$510,MATCH('Auxiliar General'!P$4,'Lista Puestos Valorados'!$B$10:$BK$10,0),0))</f>
        <v>No relevante</v>
      </c>
      <c r="W194" s="26">
        <f>+HLOOKUP(V194,Sistema_Puntos!$Q$5:$Y$43,'Auxiliar General'!R$5,FALSE)</f>
        <v>0</v>
      </c>
      <c r="X194" s="26" t="str">
        <f>+IF(VLOOKUP($B194,'Lista Puestos Valorados'!$B$11:$BK$510,MATCH('Auxiliar General'!R$4,'Lista Puestos Valorados'!$B$10:$BK$10,0),0)="","No relevante",VLOOKUP($B194,'Lista Puestos Valorados'!$B$11:$BK$510,MATCH('Auxiliar General'!R$4,'Lista Puestos Valorados'!$B$10:$BK$10,0),0))</f>
        <v>No relevante</v>
      </c>
      <c r="Y194" s="26">
        <f>+HLOOKUP(X194,Sistema_Puntos!$Q$5:$Y$43,'Auxiliar General'!T$5,FALSE)</f>
        <v>0</v>
      </c>
      <c r="Z194" s="26" t="str">
        <f>+IF(VLOOKUP($B194,'Lista Puestos Valorados'!$B$11:$BK$510,MATCH('Auxiliar General'!T$4,'Lista Puestos Valorados'!$B$10:$BK$10,0),0)="","No relevante",VLOOKUP($B194,'Lista Puestos Valorados'!$B$11:$BK$510,MATCH('Auxiliar General'!T$4,'Lista Puestos Valorados'!$B$10:$BK$10,0),0))</f>
        <v>No relevante</v>
      </c>
      <c r="AA194" s="26">
        <f>+HLOOKUP(Z194,Sistema_Puntos!$Q$5:$Y$43,'Auxiliar General'!V$5,FALSE)</f>
        <v>0</v>
      </c>
      <c r="AB194" s="26" t="str">
        <f>+IF(VLOOKUP($B194,'Lista Puestos Valorados'!$B$11:$BK$510,MATCH('Auxiliar General'!V$4,'Lista Puestos Valorados'!$B$10:$BK$10,0),0)="","No relevante",VLOOKUP($B194,'Lista Puestos Valorados'!$B$11:$BK$510,MATCH('Auxiliar General'!V$4,'Lista Puestos Valorados'!$B$10:$BK$10,0),0))</f>
        <v>No relevante</v>
      </c>
      <c r="AC194" s="26">
        <f>+HLOOKUP(AB194,Sistema_Puntos!$Q$5:$Y$43,'Auxiliar General'!X$5,FALSE)</f>
        <v>0</v>
      </c>
      <c r="AD194" s="26" t="str">
        <f>+IF(VLOOKUP($B194,'Lista Puestos Valorados'!$B$11:$BK$510,MATCH('Auxiliar General'!X$4,'Lista Puestos Valorados'!$B$10:$BK$10,0),0)="","No relevante",VLOOKUP($B194,'Lista Puestos Valorados'!$B$11:$BK$510,MATCH('Auxiliar General'!X$4,'Lista Puestos Valorados'!$B$10:$BK$10,0),0))</f>
        <v>No relevante</v>
      </c>
      <c r="AE194" s="26">
        <f>+HLOOKUP(AD194,Sistema_Puntos!$Q$5:$Y$43,'Auxiliar General'!Z$5,FALSE)</f>
        <v>0</v>
      </c>
      <c r="AF194" s="26" t="str">
        <f>+IF(VLOOKUP($B194,'Lista Puestos Valorados'!$B$11:$BK$510,MATCH('Auxiliar General'!Z$4,'Lista Puestos Valorados'!$B$10:$BK$10,0),0)="","No relevante",VLOOKUP($B194,'Lista Puestos Valorados'!$B$11:$BK$510,MATCH('Auxiliar General'!Z$4,'Lista Puestos Valorados'!$B$10:$BK$10,0),0))</f>
        <v>No relevante</v>
      </c>
      <c r="AG194" s="26">
        <f>+HLOOKUP(AF194,Sistema_Puntos!$Q$5:$Y$43,'Auxiliar General'!AB$5,FALSE)</f>
        <v>0</v>
      </c>
      <c r="AH194" s="26" t="str">
        <f>+IF(VLOOKUP($B194,'Lista Puestos Valorados'!$B$11:$BK$510,MATCH('Auxiliar General'!AB$4,'Lista Puestos Valorados'!$B$10:$BK$10,0),0)="","No relevante",VLOOKUP($B194,'Lista Puestos Valorados'!$B$11:$BK$510,MATCH('Auxiliar General'!AB$4,'Lista Puestos Valorados'!$B$10:$BK$10,0),0))</f>
        <v>No relevante</v>
      </c>
      <c r="AI194" s="26">
        <f>+HLOOKUP(AH194,Sistema_Puntos!$Q$5:$Y$43,'Auxiliar General'!AD$5,FALSE)</f>
        <v>0</v>
      </c>
      <c r="AJ194" s="26" t="str">
        <f>+IF(VLOOKUP($B194,'Lista Puestos Valorados'!$B$11:$BK$510,MATCH('Auxiliar General'!AD$4,'Lista Puestos Valorados'!$B$10:$BK$10,0),0)="","No relevante",VLOOKUP($B194,'Lista Puestos Valorados'!$B$11:$BK$510,MATCH('Auxiliar General'!AD$4,'Lista Puestos Valorados'!$B$10:$BK$10,0),0))</f>
        <v>No relevante</v>
      </c>
      <c r="AK194" s="26">
        <f>+HLOOKUP(AJ194,Sistema_Puntos!$Q$5:$Y$43,'Auxiliar General'!AF$5,FALSE)</f>
        <v>0</v>
      </c>
      <c r="AL194" s="26" t="str">
        <f>+IF(VLOOKUP($B194,'Lista Puestos Valorados'!$B$11:$BK$510,MATCH('Auxiliar General'!AF$4,'Lista Puestos Valorados'!$B$10:$BK$10,0),0)="","No relevante",VLOOKUP($B194,'Lista Puestos Valorados'!$B$11:$BK$510,MATCH('Auxiliar General'!AF$4,'Lista Puestos Valorados'!$B$10:$BK$10,0),0))</f>
        <v>No relevante</v>
      </c>
      <c r="AM194" s="26">
        <f>+HLOOKUP(AL194,Sistema_Puntos!$Q$5:$Y$43,'Auxiliar General'!AH$5,FALSE)</f>
        <v>0</v>
      </c>
      <c r="AN194" s="26" t="str">
        <f>+IF(VLOOKUP($B194,'Lista Puestos Valorados'!$B$11:$BK$510,MATCH('Auxiliar General'!AH$4,'Lista Puestos Valorados'!$B$10:$BK$10,0),0)="","No relevante",VLOOKUP($B194,'Lista Puestos Valorados'!$B$11:$BK$510,MATCH('Auxiliar General'!AH$4,'Lista Puestos Valorados'!$B$10:$BK$10,0),0))</f>
        <v>No relevante</v>
      </c>
      <c r="AO194" s="26">
        <f>+HLOOKUP(AN194,Sistema_Puntos!$Q$5:$Y$43,'Auxiliar General'!AJ$5,FALSE)</f>
        <v>0</v>
      </c>
      <c r="AP194" s="26" t="str">
        <f>+IF(VLOOKUP($B194,'Lista Puestos Valorados'!$B$11:$BK$510,MATCH('Auxiliar General'!AJ$4,'Lista Puestos Valorados'!$B$10:$BK$10,0),0)="","No relevante",VLOOKUP($B194,'Lista Puestos Valorados'!$B$11:$BK$510,MATCH('Auxiliar General'!AJ$4,'Lista Puestos Valorados'!$B$10:$BK$10,0),0))</f>
        <v>No relevante</v>
      </c>
      <c r="AQ194" s="26">
        <f>+HLOOKUP(AP194,Sistema_Puntos!$Q$5:$Y$43,'Auxiliar General'!AL$5,FALSE)</f>
        <v>0</v>
      </c>
      <c r="AR194" s="26" t="str">
        <f>+IF(VLOOKUP($B194,'Lista Puestos Valorados'!$B$11:$BK$510,MATCH('Auxiliar General'!AL$4,'Lista Puestos Valorados'!$B$10:$BK$10,0),0)="","No relevante",VLOOKUP($B194,'Lista Puestos Valorados'!$B$11:$BK$510,MATCH('Auxiliar General'!AL$4,'Lista Puestos Valorados'!$B$10:$BK$10,0),0))</f>
        <v>No relevante</v>
      </c>
      <c r="AS194" s="26">
        <f>+HLOOKUP(AR194,Sistema_Puntos!$Q$5:$Y$43,'Auxiliar General'!AN$5,FALSE)</f>
        <v>0</v>
      </c>
      <c r="AT194" s="26" t="str">
        <f>+IF(VLOOKUP($B194,'Lista Puestos Valorados'!$B$11:$BK$510,MATCH('Auxiliar General'!AN$4,'Lista Puestos Valorados'!$B$10:$BK$10,0),0)="","No relevante",VLOOKUP($B194,'Lista Puestos Valorados'!$B$11:$BK$510,MATCH('Auxiliar General'!AN$4,'Lista Puestos Valorados'!$B$10:$BK$10,0),0))</f>
        <v>No relevante</v>
      </c>
      <c r="AU194" s="26">
        <f>+HLOOKUP(AT194,Sistema_Puntos!$Q$5:$Y$43,'Auxiliar General'!AP$5,FALSE)</f>
        <v>0</v>
      </c>
      <c r="AV194" s="26" t="str">
        <f>+IF(VLOOKUP($B194,'Lista Puestos Valorados'!$B$11:$BK$510,MATCH('Auxiliar General'!AP$4,'Lista Puestos Valorados'!$B$10:$BK$10,0),0)="","No relevante",VLOOKUP($B194,'Lista Puestos Valorados'!$B$11:$BK$510,MATCH('Auxiliar General'!AP$4,'Lista Puestos Valorados'!$B$10:$BK$10,0),0))</f>
        <v>No relevante</v>
      </c>
      <c r="AW194" s="26">
        <f>+HLOOKUP(AV194,Sistema_Puntos!$Q$5:$Y$43,'Auxiliar General'!AR$5,FALSE)</f>
        <v>0</v>
      </c>
      <c r="AX194" s="26" t="str">
        <f>+IF(VLOOKUP($B194,'Lista Puestos Valorados'!$B$11:$BK$510,MATCH('Auxiliar General'!AR$4,'Lista Puestos Valorados'!$B$10:$BK$10,0),0)="","No relevante",VLOOKUP($B194,'Lista Puestos Valorados'!$B$11:$BK$510,MATCH('Auxiliar General'!AR$4,'Lista Puestos Valorados'!$B$10:$BK$10,0),0))</f>
        <v>No relevante</v>
      </c>
      <c r="AY194" s="26">
        <f>+HLOOKUP(AX194,Sistema_Puntos!$Q$5:$Y$43,'Auxiliar General'!AT$5,FALSE)</f>
        <v>0</v>
      </c>
      <c r="AZ194" s="26" t="str">
        <f>+IF(VLOOKUP($B194,'Lista Puestos Valorados'!$B$11:$BK$510,MATCH('Auxiliar General'!AT$4,'Lista Puestos Valorados'!$B$10:$BK$10,0),0)="","No relevante",VLOOKUP($B194,'Lista Puestos Valorados'!$B$11:$BK$510,MATCH('Auxiliar General'!AT$4,'Lista Puestos Valorados'!$B$10:$BK$10,0),0))</f>
        <v>No relevante</v>
      </c>
      <c r="BA194" s="26">
        <f>+HLOOKUP(AZ194,Sistema_Puntos!$Q$5:$Y$43,'Auxiliar General'!AV$5,FALSE)</f>
        <v>0</v>
      </c>
      <c r="BB194" s="26" t="str">
        <f>+IF(VLOOKUP($B194,'Lista Puestos Valorados'!$B$11:$BK$510,MATCH('Auxiliar General'!AV$4,'Lista Puestos Valorados'!$B$10:$BK$10,0),0)="","No relevante",VLOOKUP($B194,'Lista Puestos Valorados'!$B$11:$BK$510,MATCH('Auxiliar General'!AV$4,'Lista Puestos Valorados'!$B$10:$BK$10,0),0))</f>
        <v>No relevante</v>
      </c>
      <c r="BC194" s="26">
        <f>+HLOOKUP(BB194,Sistema_Puntos!$Q$5:$Y$43,'Auxiliar General'!AX$5,FALSE)</f>
        <v>0</v>
      </c>
      <c r="BD194" s="26" t="str">
        <f>+IF(VLOOKUP($B194,'Lista Puestos Valorados'!$B$11:$BK$510,MATCH('Auxiliar General'!AX$4,'Lista Puestos Valorados'!$B$10:$BK$10,0),0)="","No relevante",VLOOKUP($B194,'Lista Puestos Valorados'!$B$11:$BK$510,MATCH('Auxiliar General'!AX$4,'Lista Puestos Valorados'!$B$10:$BK$10,0),0))</f>
        <v>No relevante</v>
      </c>
      <c r="BE194" s="26">
        <f>+HLOOKUP(BD194,Sistema_Puntos!$Q$5:$Y$43,'Auxiliar General'!AZ$5,FALSE)</f>
        <v>0</v>
      </c>
      <c r="BF194" s="26" t="str">
        <f>+IF(VLOOKUP($B194,'Lista Puestos Valorados'!$B$11:$BK$510,MATCH('Auxiliar General'!AZ$4,'Lista Puestos Valorados'!$B$10:$BK$10,0),0)="","No relevante",VLOOKUP($B194,'Lista Puestos Valorados'!$B$11:$BK$510,MATCH('Auxiliar General'!AZ$4,'Lista Puestos Valorados'!$B$10:$BK$10,0),0))</f>
        <v>No relevante</v>
      </c>
      <c r="BG194" s="26">
        <f>+HLOOKUP(BF194,Sistema_Puntos!$Q$5:$Y$43,'Auxiliar General'!BB$5,FALSE)</f>
        <v>0</v>
      </c>
      <c r="BH194" s="26" t="str">
        <f>+IF(VLOOKUP($B194,'Lista Puestos Valorados'!$B$11:$BK$510,MATCH('Auxiliar General'!BB$4,'Lista Puestos Valorados'!$B$10:$BK$10,0),0)="","No relevante",VLOOKUP($B194,'Lista Puestos Valorados'!$B$11:$BK$510,MATCH('Auxiliar General'!BB$4,'Lista Puestos Valorados'!$B$10:$BK$10,0),0))</f>
        <v>No relevante</v>
      </c>
      <c r="BI194" s="26">
        <f>+HLOOKUP(BH194,Sistema_Puntos!$Q$5:$Y$43,'Auxiliar General'!BD$5,FALSE)</f>
        <v>0</v>
      </c>
      <c r="BJ194" s="26" t="str">
        <f>+IF(VLOOKUP($B194,'Lista Puestos Valorados'!$B$11:$BK$510,MATCH('Auxiliar General'!BD$4,'Lista Puestos Valorados'!$B$10:$BK$10,0),0)="","No relevante",VLOOKUP($B194,'Lista Puestos Valorados'!$B$11:$BK$510,MATCH('Auxiliar General'!BD$4,'Lista Puestos Valorados'!$B$10:$BK$10,0),0))</f>
        <v>No relevante</v>
      </c>
      <c r="BK194" s="26">
        <f>+HLOOKUP(BJ194,Sistema_Puntos!$Q$5:$Y$43,'Auxiliar General'!BF$5,FALSE)</f>
        <v>0</v>
      </c>
      <c r="BL194" s="26" t="str">
        <f>+IF(VLOOKUP($B194,'Lista Puestos Valorados'!$B$11:$BK$510,MATCH('Auxiliar General'!BF$4,'Lista Puestos Valorados'!$B$10:$BK$10,0),0)="","No relevante",VLOOKUP($B194,'Lista Puestos Valorados'!$B$11:$BK$510,MATCH('Auxiliar General'!BF$4,'Lista Puestos Valorados'!$B$10:$BK$10,0),0))</f>
        <v>No relevante</v>
      </c>
      <c r="BM194" s="26">
        <f>+HLOOKUP(BL194,Sistema_Puntos!$Q$5:$Y$43,'Auxiliar General'!BH$5,FALSE)</f>
        <v>0</v>
      </c>
      <c r="BN194" s="26" t="str">
        <f>+IF(VLOOKUP($B194,'Lista Puestos Valorados'!$B$11:$BK$510,MATCH('Auxiliar General'!BH$4,'Lista Puestos Valorados'!$B$10:$BK$10,0),0)="","No relevante",VLOOKUP($B194,'Lista Puestos Valorados'!$B$11:$BK$510,MATCH('Auxiliar General'!BH$4,'Lista Puestos Valorados'!$B$10:$BK$10,0),0))</f>
        <v>No relevante</v>
      </c>
      <c r="BO194" s="26">
        <f>+HLOOKUP(BN194,Sistema_Puntos!$Q$5:$Y$43,'Auxiliar General'!BJ$5,FALSE)</f>
        <v>0</v>
      </c>
      <c r="BP194" s="26" t="str">
        <f>+IF(VLOOKUP($B194,'Lista Puestos Valorados'!$B$11:$BK$510,MATCH('Auxiliar General'!BJ$4,'Lista Puestos Valorados'!$B$10:$BK$10,0),0)="","No relevante",VLOOKUP($B194,'Lista Puestos Valorados'!$B$11:$BK$510,MATCH('Auxiliar General'!BJ$4,'Lista Puestos Valorados'!$B$10:$BK$10,0),0))</f>
        <v>No relevante</v>
      </c>
      <c r="BQ194" s="26">
        <f>+HLOOKUP(BP194,Sistema_Puntos!$Q$5:$Y$43,'Auxiliar General'!BL$5,FALSE)</f>
        <v>0</v>
      </c>
      <c r="BR194" s="26" t="str">
        <f>+IF(VLOOKUP($B194,'Lista Puestos Valorados'!$B$11:$BK$510,MATCH('Auxiliar General'!BL$4,'Lista Puestos Valorados'!$B$10:$BK$10,0),0)="","No relevante",VLOOKUP($B194,'Lista Puestos Valorados'!$B$11:$BK$510,MATCH('Auxiliar General'!BL$4,'Lista Puestos Valorados'!$B$10:$BK$10,0),0))</f>
        <v>No relevante</v>
      </c>
      <c r="BS194" s="26">
        <f>+HLOOKUP(BR194,Sistema_Puntos!$Q$5:$Y$43,'Auxiliar General'!BN$5,FALSE)</f>
        <v>0</v>
      </c>
      <c r="BT194" s="26" t="str">
        <f>+IF(VLOOKUP($B194,'Lista Puestos Valorados'!$B$11:$BK$510,MATCH('Auxiliar General'!BN$4,'Lista Puestos Valorados'!$B$10:$BK$10,0),0)="","No relevante",VLOOKUP($B194,'Lista Puestos Valorados'!$B$11:$BK$510,MATCH('Auxiliar General'!BN$4,'Lista Puestos Valorados'!$B$10:$BK$10,0),0))</f>
        <v>No relevante</v>
      </c>
      <c r="BU194" s="26">
        <f>+HLOOKUP(BT194,Sistema_Puntos!$Q$5:$Y$43,'Auxiliar General'!BP$5,FALSE)</f>
        <v>0</v>
      </c>
      <c r="BV194" s="26" t="str">
        <f>+IF(VLOOKUP($B194,'Lista Puestos Valorados'!$B$11:$BK$510,MATCH('Auxiliar General'!BP$4,'Lista Puestos Valorados'!$B$10:$BK$10,0),0)="","No relevante",VLOOKUP($B194,'Lista Puestos Valorados'!$B$11:$BK$510,MATCH('Auxiliar General'!BP$4,'Lista Puestos Valorados'!$B$10:$BK$10,0),0))</f>
        <v>No relevante</v>
      </c>
      <c r="BW194" s="26">
        <f>+HLOOKUP(BV194,Sistema_Puntos!$Q$5:$Y$43,'Auxiliar General'!BR$5,FALSE)</f>
        <v>0</v>
      </c>
      <c r="BX194" s="26" t="str">
        <f>+IF(VLOOKUP($B194,'Lista Puestos Valorados'!$B$11:$BK$510,MATCH('Auxiliar General'!BR$4,'Lista Puestos Valorados'!$B$10:$BK$10,0),0)="","No relevante",VLOOKUP($B194,'Lista Puestos Valorados'!$B$11:$BK$510,MATCH('Auxiliar General'!BR$4,'Lista Puestos Valorados'!$B$10:$BK$10,0),0))</f>
        <v>No relevante</v>
      </c>
      <c r="BY194" s="26">
        <f>+HLOOKUP(BX194,Sistema_Puntos!$Q$5:$Y$43,'Auxiliar General'!BT$5,FALSE)</f>
        <v>0</v>
      </c>
      <c r="BZ194" s="26" t="str">
        <f>+IF(VLOOKUP($B194,'Lista Puestos Valorados'!$B$11:$BK$510,MATCH('Auxiliar General'!BT$4,'Lista Puestos Valorados'!$B$10:$BK$10,0),0)="","No relevante",VLOOKUP($B194,'Lista Puestos Valorados'!$B$11:$BK$510,MATCH('Auxiliar General'!BT$4,'Lista Puestos Valorados'!$B$10:$BK$10,0),0))</f>
        <v>No relevante</v>
      </c>
      <c r="CA194" s="26">
        <f>+HLOOKUP(BZ194,Sistema_Puntos!$Q$5:$Y$43,'Auxiliar General'!BV$5,FALSE)</f>
        <v>0</v>
      </c>
      <c r="CB194" s="26" t="str">
        <f>+IF(VLOOKUP($B194,'Lista Puestos Valorados'!$B$11:$BK$510,MATCH('Auxiliar General'!BV$4,'Lista Puestos Valorados'!$B$10:$BK$10,0),0)="","No relevante",VLOOKUP($B194,'Lista Puestos Valorados'!$B$11:$BK$510,MATCH('Auxiliar General'!BV$4,'Lista Puestos Valorados'!$B$10:$BK$10,0),0))</f>
        <v>No relevante</v>
      </c>
      <c r="CC194" s="26">
        <f>+HLOOKUP(CB194,Sistema_Puntos!$Q$5:$Y$43,'Auxiliar General'!BX$5,FALSE)</f>
        <v>0</v>
      </c>
      <c r="CD194" s="26" t="str">
        <f>+IF(VLOOKUP($B194,'Lista Puestos Valorados'!$B$11:$BK$510,MATCH('Auxiliar General'!BX$4,'Lista Puestos Valorados'!$B$10:$BK$10,0),0)="","No relevante",VLOOKUP($B194,'Lista Puestos Valorados'!$B$11:$BK$510,MATCH('Auxiliar General'!BX$4,'Lista Puestos Valorados'!$B$10:$BK$10,0),0))</f>
        <v>No relevante</v>
      </c>
      <c r="CE194" s="26">
        <f>+HLOOKUP(CD194,Sistema_Puntos!$Q$5:$Y$43,'Auxiliar General'!BZ$5,FALSE)</f>
        <v>0</v>
      </c>
      <c r="CF194" s="26" t="str">
        <f>+IF(VLOOKUP($B194,'Lista Puestos Valorados'!$B$11:$BK$510,MATCH('Auxiliar General'!BZ$4,'Lista Puestos Valorados'!$B$10:$BK$10,0),0)="","No relevante",VLOOKUP($B194,'Lista Puestos Valorados'!$B$11:$BK$510,MATCH('Auxiliar General'!BZ$4,'Lista Puestos Valorados'!$B$10:$BK$10,0),0))</f>
        <v>No relevante</v>
      </c>
      <c r="CG194" s="26">
        <f>+HLOOKUP(CF194,Sistema_Puntos!$Q$5:$Y$43,'Auxiliar General'!CB$5,FALSE)</f>
        <v>0</v>
      </c>
      <c r="CH194" s="29"/>
      <c r="CI194" s="29"/>
    </row>
    <row r="195" spans="2:87" ht="17.55" customHeight="1">
      <c r="B195" s="26">
        <f>+'Listado de Puestos'!B195</f>
        <v>185</v>
      </c>
      <c r="C195" s="26" t="str">
        <f>+IF('Lista Puestos Valorados'!C195="","",'Lista Puestos Valorados'!C195)</f>
        <v/>
      </c>
      <c r="D195" s="26" t="str">
        <f>+IF('Lista Puestos Valorados'!D195="","",'Lista Puestos Valorados'!D195)</f>
        <v/>
      </c>
      <c r="E195" s="26" t="str">
        <f>+IF('Lista Puestos Valorados'!E195="","",'Lista Puestos Valorados'!E195)</f>
        <v/>
      </c>
      <c r="F195" s="26" t="str">
        <f>+IF('Lista Puestos Valorados'!F195="","",'Lista Puestos Valorados'!F195)</f>
        <v/>
      </c>
      <c r="G195" s="26" t="str">
        <f>+IF('Lista Puestos Valorados'!G195="","",'Lista Puestos Valorados'!G195)</f>
        <v/>
      </c>
      <c r="H195" s="26" t="str">
        <f>+IF('Lista Puestos Valorados'!H195="","",'Lista Puestos Valorados'!H195)</f>
        <v/>
      </c>
      <c r="I195" s="26" t="str">
        <f>+IF('Lista Puestos Valorados'!I195="","",'Lista Puestos Valorados'!I195)</f>
        <v/>
      </c>
      <c r="J195" s="118" t="e">
        <f t="array" ref="J195">+IF(L195="","",_xlfn.IFS(L195&lt;='Cortes de Agrupacion'!$F$15,'Cortes de Agrupacion'!$E$15,'Resultados General'!L195&lt;='Cortes de Agrupacion'!$F$14,'Cortes de Agrupacion'!$E$14,'Resultados General'!L195&lt;='Cortes de Agrupacion'!$F$13,'Cortes de Agrupacion'!$E$13,L195&lt;='Cortes de Agrupacion'!$F$12,'Cortes de Agrupacion'!$E$12,'Resultados General'!L195&lt;='Cortes de Agrupacion'!$F$11,'Cortes de Agrupacion'!$E$11,'Resultados General'!L195&lt;='Cortes de Agrupacion'!$F$10,'Cortes de Agrupacion'!$E$10,'Resultados General'!L195&lt;='Cortes de Agrupacion'!$F$9,'Cortes de Agrupacion'!$E$9,'Resultados General'!L195&lt;='Cortes de Agrupacion'!$F$8,'Cortes de Agrupacion'!$E$8,'Resultados General'!L195&lt;='Cortes de Agrupacion'!$F$7,'Cortes de Agrupacion'!$E$7,'Resultados General'!L195&lt;='Cortes de Agrupacion'!$F$6,'Cortes de Agrupacion'!$E$6))</f>
        <v>#VALUE!</v>
      </c>
      <c r="K195" s="118" t="str">
        <f t="shared" si="4"/>
        <v/>
      </c>
      <c r="L195" s="124" t="e">
        <f>#VALUE!</f>
        <v>#VALUE!</v>
      </c>
      <c r="M195" s="26" t="e">
        <f ca="1">+_xlfn.IFNA(VLOOKUP(C195,'Distribución de puestos'!$B$8:$I$507,8,0),"")</f>
        <v>#NAME?</v>
      </c>
      <c r="N195" s="26" t="str">
        <f>+IF(VLOOKUP($B195,'Lista Puestos Valorados'!$B$11:$BK$510,MATCH('Auxiliar General'!H$4,'Lista Puestos Valorados'!$B$10:$BK$10,0),0)="","No relevante",VLOOKUP($B195,'Lista Puestos Valorados'!$B$11:$BK$510,MATCH('Auxiliar General'!H$4,'Lista Puestos Valorados'!$B$10:$BK$10,0),0))</f>
        <v>No relevante</v>
      </c>
      <c r="O195" s="26">
        <f>+HLOOKUP(N195,Sistema_Puntos!$Q$5:$Y$43,'Auxiliar General'!J$5,FALSE)</f>
        <v>0</v>
      </c>
      <c r="P195" s="26" t="str">
        <f>+IF(VLOOKUP($B195,'Lista Puestos Valorados'!$B$11:$BK$510,MATCH('Auxiliar General'!J$4,'Lista Puestos Valorados'!$B$10:$BK$10,0),0)="","No relevante",VLOOKUP($B195,'Lista Puestos Valorados'!$B$11:$BK$510,MATCH('Auxiliar General'!J$4,'Lista Puestos Valorados'!$B$10:$BK$10,0),0))</f>
        <v>No relevante</v>
      </c>
      <c r="Q195" s="26">
        <f>+HLOOKUP(P195,Sistema_Puntos!$Q$5:$Y$43,'Auxiliar General'!L$5,FALSE)</f>
        <v>0</v>
      </c>
      <c r="R195" s="26" t="str">
        <f>+IF(VLOOKUP($B195,'Lista Puestos Valorados'!$B$11:$BK$510,MATCH('Auxiliar General'!L$4,'Lista Puestos Valorados'!$B$10:$BK$10,0),0)="","No relevante",VLOOKUP($B195,'Lista Puestos Valorados'!$B$11:$BK$510,MATCH('Auxiliar General'!L$4,'Lista Puestos Valorados'!$B$10:$BK$10,0),0))</f>
        <v>No relevante</v>
      </c>
      <c r="S195" s="26">
        <f>+HLOOKUP(R195,Sistema_Puntos!$Q$5:$Y$43,'Auxiliar General'!N$5,FALSE)</f>
        <v>0</v>
      </c>
      <c r="T195" s="26" t="str">
        <f>+IF(VLOOKUP($B195,'Lista Puestos Valorados'!$B$11:$BK$510,MATCH('Auxiliar General'!N$4,'Lista Puestos Valorados'!$B$10:$BK$10,0),0)="","No relevante",VLOOKUP($B195,'Lista Puestos Valorados'!$B$11:$BK$510,MATCH('Auxiliar General'!N$4,'Lista Puestos Valorados'!$B$10:$BK$10,0),0))</f>
        <v>No relevante</v>
      </c>
      <c r="U195" s="26">
        <f>+HLOOKUP(T195,Sistema_Puntos!$Q$5:$Y$43,'Auxiliar General'!P$5,FALSE)</f>
        <v>0</v>
      </c>
      <c r="V195" s="26" t="str">
        <f>+IF(VLOOKUP($B195,'Lista Puestos Valorados'!$B$11:$BK$510,MATCH('Auxiliar General'!P$4,'Lista Puestos Valorados'!$B$10:$BK$10,0),0)="","No relevante",VLOOKUP($B195,'Lista Puestos Valorados'!$B$11:$BK$510,MATCH('Auxiliar General'!P$4,'Lista Puestos Valorados'!$B$10:$BK$10,0),0))</f>
        <v>No relevante</v>
      </c>
      <c r="W195" s="26">
        <f>+HLOOKUP(V195,Sistema_Puntos!$Q$5:$Y$43,'Auxiliar General'!R$5,FALSE)</f>
        <v>0</v>
      </c>
      <c r="X195" s="26" t="str">
        <f>+IF(VLOOKUP($B195,'Lista Puestos Valorados'!$B$11:$BK$510,MATCH('Auxiliar General'!R$4,'Lista Puestos Valorados'!$B$10:$BK$10,0),0)="","No relevante",VLOOKUP($B195,'Lista Puestos Valorados'!$B$11:$BK$510,MATCH('Auxiliar General'!R$4,'Lista Puestos Valorados'!$B$10:$BK$10,0),0))</f>
        <v>No relevante</v>
      </c>
      <c r="Y195" s="26">
        <f>+HLOOKUP(X195,Sistema_Puntos!$Q$5:$Y$43,'Auxiliar General'!T$5,FALSE)</f>
        <v>0</v>
      </c>
      <c r="Z195" s="26" t="str">
        <f>+IF(VLOOKUP($B195,'Lista Puestos Valorados'!$B$11:$BK$510,MATCH('Auxiliar General'!T$4,'Lista Puestos Valorados'!$B$10:$BK$10,0),0)="","No relevante",VLOOKUP($B195,'Lista Puestos Valorados'!$B$11:$BK$510,MATCH('Auxiliar General'!T$4,'Lista Puestos Valorados'!$B$10:$BK$10,0),0))</f>
        <v>No relevante</v>
      </c>
      <c r="AA195" s="26">
        <f>+HLOOKUP(Z195,Sistema_Puntos!$Q$5:$Y$43,'Auxiliar General'!V$5,FALSE)</f>
        <v>0</v>
      </c>
      <c r="AB195" s="26" t="str">
        <f>+IF(VLOOKUP($B195,'Lista Puestos Valorados'!$B$11:$BK$510,MATCH('Auxiliar General'!V$4,'Lista Puestos Valorados'!$B$10:$BK$10,0),0)="","No relevante",VLOOKUP($B195,'Lista Puestos Valorados'!$B$11:$BK$510,MATCH('Auxiliar General'!V$4,'Lista Puestos Valorados'!$B$10:$BK$10,0),0))</f>
        <v>No relevante</v>
      </c>
      <c r="AC195" s="26">
        <f>+HLOOKUP(AB195,Sistema_Puntos!$Q$5:$Y$43,'Auxiliar General'!X$5,FALSE)</f>
        <v>0</v>
      </c>
      <c r="AD195" s="26" t="str">
        <f>+IF(VLOOKUP($B195,'Lista Puestos Valorados'!$B$11:$BK$510,MATCH('Auxiliar General'!X$4,'Lista Puestos Valorados'!$B$10:$BK$10,0),0)="","No relevante",VLOOKUP($B195,'Lista Puestos Valorados'!$B$11:$BK$510,MATCH('Auxiliar General'!X$4,'Lista Puestos Valorados'!$B$10:$BK$10,0),0))</f>
        <v>No relevante</v>
      </c>
      <c r="AE195" s="26">
        <f>+HLOOKUP(AD195,Sistema_Puntos!$Q$5:$Y$43,'Auxiliar General'!Z$5,FALSE)</f>
        <v>0</v>
      </c>
      <c r="AF195" s="26" t="str">
        <f>+IF(VLOOKUP($B195,'Lista Puestos Valorados'!$B$11:$BK$510,MATCH('Auxiliar General'!Z$4,'Lista Puestos Valorados'!$B$10:$BK$10,0),0)="","No relevante",VLOOKUP($B195,'Lista Puestos Valorados'!$B$11:$BK$510,MATCH('Auxiliar General'!Z$4,'Lista Puestos Valorados'!$B$10:$BK$10,0),0))</f>
        <v>No relevante</v>
      </c>
      <c r="AG195" s="26">
        <f>+HLOOKUP(AF195,Sistema_Puntos!$Q$5:$Y$43,'Auxiliar General'!AB$5,FALSE)</f>
        <v>0</v>
      </c>
      <c r="AH195" s="26" t="str">
        <f>+IF(VLOOKUP($B195,'Lista Puestos Valorados'!$B$11:$BK$510,MATCH('Auxiliar General'!AB$4,'Lista Puestos Valorados'!$B$10:$BK$10,0),0)="","No relevante",VLOOKUP($B195,'Lista Puestos Valorados'!$B$11:$BK$510,MATCH('Auxiliar General'!AB$4,'Lista Puestos Valorados'!$B$10:$BK$10,0),0))</f>
        <v>No relevante</v>
      </c>
      <c r="AI195" s="26">
        <f>+HLOOKUP(AH195,Sistema_Puntos!$Q$5:$Y$43,'Auxiliar General'!AD$5,FALSE)</f>
        <v>0</v>
      </c>
      <c r="AJ195" s="26" t="str">
        <f>+IF(VLOOKUP($B195,'Lista Puestos Valorados'!$B$11:$BK$510,MATCH('Auxiliar General'!AD$4,'Lista Puestos Valorados'!$B$10:$BK$10,0),0)="","No relevante",VLOOKUP($B195,'Lista Puestos Valorados'!$B$11:$BK$510,MATCH('Auxiliar General'!AD$4,'Lista Puestos Valorados'!$B$10:$BK$10,0),0))</f>
        <v>No relevante</v>
      </c>
      <c r="AK195" s="26">
        <f>+HLOOKUP(AJ195,Sistema_Puntos!$Q$5:$Y$43,'Auxiliar General'!AF$5,FALSE)</f>
        <v>0</v>
      </c>
      <c r="AL195" s="26" t="str">
        <f>+IF(VLOOKUP($B195,'Lista Puestos Valorados'!$B$11:$BK$510,MATCH('Auxiliar General'!AF$4,'Lista Puestos Valorados'!$B$10:$BK$10,0),0)="","No relevante",VLOOKUP($B195,'Lista Puestos Valorados'!$B$11:$BK$510,MATCH('Auxiliar General'!AF$4,'Lista Puestos Valorados'!$B$10:$BK$10,0),0))</f>
        <v>No relevante</v>
      </c>
      <c r="AM195" s="26">
        <f>+HLOOKUP(AL195,Sistema_Puntos!$Q$5:$Y$43,'Auxiliar General'!AH$5,FALSE)</f>
        <v>0</v>
      </c>
      <c r="AN195" s="26" t="str">
        <f>+IF(VLOOKUP($B195,'Lista Puestos Valorados'!$B$11:$BK$510,MATCH('Auxiliar General'!AH$4,'Lista Puestos Valorados'!$B$10:$BK$10,0),0)="","No relevante",VLOOKUP($B195,'Lista Puestos Valorados'!$B$11:$BK$510,MATCH('Auxiliar General'!AH$4,'Lista Puestos Valorados'!$B$10:$BK$10,0),0))</f>
        <v>No relevante</v>
      </c>
      <c r="AO195" s="26">
        <f>+HLOOKUP(AN195,Sistema_Puntos!$Q$5:$Y$43,'Auxiliar General'!AJ$5,FALSE)</f>
        <v>0</v>
      </c>
      <c r="AP195" s="26" t="str">
        <f>+IF(VLOOKUP($B195,'Lista Puestos Valorados'!$B$11:$BK$510,MATCH('Auxiliar General'!AJ$4,'Lista Puestos Valorados'!$B$10:$BK$10,0),0)="","No relevante",VLOOKUP($B195,'Lista Puestos Valorados'!$B$11:$BK$510,MATCH('Auxiliar General'!AJ$4,'Lista Puestos Valorados'!$B$10:$BK$10,0),0))</f>
        <v>No relevante</v>
      </c>
      <c r="AQ195" s="26">
        <f>+HLOOKUP(AP195,Sistema_Puntos!$Q$5:$Y$43,'Auxiliar General'!AL$5,FALSE)</f>
        <v>0</v>
      </c>
      <c r="AR195" s="26" t="str">
        <f>+IF(VLOOKUP($B195,'Lista Puestos Valorados'!$B$11:$BK$510,MATCH('Auxiliar General'!AL$4,'Lista Puestos Valorados'!$B$10:$BK$10,0),0)="","No relevante",VLOOKUP($B195,'Lista Puestos Valorados'!$B$11:$BK$510,MATCH('Auxiliar General'!AL$4,'Lista Puestos Valorados'!$B$10:$BK$10,0),0))</f>
        <v>No relevante</v>
      </c>
      <c r="AS195" s="26">
        <f>+HLOOKUP(AR195,Sistema_Puntos!$Q$5:$Y$43,'Auxiliar General'!AN$5,FALSE)</f>
        <v>0</v>
      </c>
      <c r="AT195" s="26" t="str">
        <f>+IF(VLOOKUP($B195,'Lista Puestos Valorados'!$B$11:$BK$510,MATCH('Auxiliar General'!AN$4,'Lista Puestos Valorados'!$B$10:$BK$10,0),0)="","No relevante",VLOOKUP($B195,'Lista Puestos Valorados'!$B$11:$BK$510,MATCH('Auxiliar General'!AN$4,'Lista Puestos Valorados'!$B$10:$BK$10,0),0))</f>
        <v>No relevante</v>
      </c>
      <c r="AU195" s="26">
        <f>+HLOOKUP(AT195,Sistema_Puntos!$Q$5:$Y$43,'Auxiliar General'!AP$5,FALSE)</f>
        <v>0</v>
      </c>
      <c r="AV195" s="26" t="str">
        <f>+IF(VLOOKUP($B195,'Lista Puestos Valorados'!$B$11:$BK$510,MATCH('Auxiliar General'!AP$4,'Lista Puestos Valorados'!$B$10:$BK$10,0),0)="","No relevante",VLOOKUP($B195,'Lista Puestos Valorados'!$B$11:$BK$510,MATCH('Auxiliar General'!AP$4,'Lista Puestos Valorados'!$B$10:$BK$10,0),0))</f>
        <v>No relevante</v>
      </c>
      <c r="AW195" s="26">
        <f>+HLOOKUP(AV195,Sistema_Puntos!$Q$5:$Y$43,'Auxiliar General'!AR$5,FALSE)</f>
        <v>0</v>
      </c>
      <c r="AX195" s="26" t="str">
        <f>+IF(VLOOKUP($B195,'Lista Puestos Valorados'!$B$11:$BK$510,MATCH('Auxiliar General'!AR$4,'Lista Puestos Valorados'!$B$10:$BK$10,0),0)="","No relevante",VLOOKUP($B195,'Lista Puestos Valorados'!$B$11:$BK$510,MATCH('Auxiliar General'!AR$4,'Lista Puestos Valorados'!$B$10:$BK$10,0),0))</f>
        <v>No relevante</v>
      </c>
      <c r="AY195" s="26">
        <f>+HLOOKUP(AX195,Sistema_Puntos!$Q$5:$Y$43,'Auxiliar General'!AT$5,FALSE)</f>
        <v>0</v>
      </c>
      <c r="AZ195" s="26" t="str">
        <f>+IF(VLOOKUP($B195,'Lista Puestos Valorados'!$B$11:$BK$510,MATCH('Auxiliar General'!AT$4,'Lista Puestos Valorados'!$B$10:$BK$10,0),0)="","No relevante",VLOOKUP($B195,'Lista Puestos Valorados'!$B$11:$BK$510,MATCH('Auxiliar General'!AT$4,'Lista Puestos Valorados'!$B$10:$BK$10,0),0))</f>
        <v>No relevante</v>
      </c>
      <c r="BA195" s="26">
        <f>+HLOOKUP(AZ195,Sistema_Puntos!$Q$5:$Y$43,'Auxiliar General'!AV$5,FALSE)</f>
        <v>0</v>
      </c>
      <c r="BB195" s="26" t="str">
        <f>+IF(VLOOKUP($B195,'Lista Puestos Valorados'!$B$11:$BK$510,MATCH('Auxiliar General'!AV$4,'Lista Puestos Valorados'!$B$10:$BK$10,0),0)="","No relevante",VLOOKUP($B195,'Lista Puestos Valorados'!$B$11:$BK$510,MATCH('Auxiliar General'!AV$4,'Lista Puestos Valorados'!$B$10:$BK$10,0),0))</f>
        <v>No relevante</v>
      </c>
      <c r="BC195" s="26">
        <f>+HLOOKUP(BB195,Sistema_Puntos!$Q$5:$Y$43,'Auxiliar General'!AX$5,FALSE)</f>
        <v>0</v>
      </c>
      <c r="BD195" s="26" t="str">
        <f>+IF(VLOOKUP($B195,'Lista Puestos Valorados'!$B$11:$BK$510,MATCH('Auxiliar General'!AX$4,'Lista Puestos Valorados'!$B$10:$BK$10,0),0)="","No relevante",VLOOKUP($B195,'Lista Puestos Valorados'!$B$11:$BK$510,MATCH('Auxiliar General'!AX$4,'Lista Puestos Valorados'!$B$10:$BK$10,0),0))</f>
        <v>No relevante</v>
      </c>
      <c r="BE195" s="26">
        <f>+HLOOKUP(BD195,Sistema_Puntos!$Q$5:$Y$43,'Auxiliar General'!AZ$5,FALSE)</f>
        <v>0</v>
      </c>
      <c r="BF195" s="26" t="str">
        <f>+IF(VLOOKUP($B195,'Lista Puestos Valorados'!$B$11:$BK$510,MATCH('Auxiliar General'!AZ$4,'Lista Puestos Valorados'!$B$10:$BK$10,0),0)="","No relevante",VLOOKUP($B195,'Lista Puestos Valorados'!$B$11:$BK$510,MATCH('Auxiliar General'!AZ$4,'Lista Puestos Valorados'!$B$10:$BK$10,0),0))</f>
        <v>No relevante</v>
      </c>
      <c r="BG195" s="26">
        <f>+HLOOKUP(BF195,Sistema_Puntos!$Q$5:$Y$43,'Auxiliar General'!BB$5,FALSE)</f>
        <v>0</v>
      </c>
      <c r="BH195" s="26" t="str">
        <f>+IF(VLOOKUP($B195,'Lista Puestos Valorados'!$B$11:$BK$510,MATCH('Auxiliar General'!BB$4,'Lista Puestos Valorados'!$B$10:$BK$10,0),0)="","No relevante",VLOOKUP($B195,'Lista Puestos Valorados'!$B$11:$BK$510,MATCH('Auxiliar General'!BB$4,'Lista Puestos Valorados'!$B$10:$BK$10,0),0))</f>
        <v>No relevante</v>
      </c>
      <c r="BI195" s="26">
        <f>+HLOOKUP(BH195,Sistema_Puntos!$Q$5:$Y$43,'Auxiliar General'!BD$5,FALSE)</f>
        <v>0</v>
      </c>
      <c r="BJ195" s="26" t="str">
        <f>+IF(VLOOKUP($B195,'Lista Puestos Valorados'!$B$11:$BK$510,MATCH('Auxiliar General'!BD$4,'Lista Puestos Valorados'!$B$10:$BK$10,0),0)="","No relevante",VLOOKUP($B195,'Lista Puestos Valorados'!$B$11:$BK$510,MATCH('Auxiliar General'!BD$4,'Lista Puestos Valorados'!$B$10:$BK$10,0),0))</f>
        <v>No relevante</v>
      </c>
      <c r="BK195" s="26">
        <f>+HLOOKUP(BJ195,Sistema_Puntos!$Q$5:$Y$43,'Auxiliar General'!BF$5,FALSE)</f>
        <v>0</v>
      </c>
      <c r="BL195" s="26" t="str">
        <f>+IF(VLOOKUP($B195,'Lista Puestos Valorados'!$B$11:$BK$510,MATCH('Auxiliar General'!BF$4,'Lista Puestos Valorados'!$B$10:$BK$10,0),0)="","No relevante",VLOOKUP($B195,'Lista Puestos Valorados'!$B$11:$BK$510,MATCH('Auxiliar General'!BF$4,'Lista Puestos Valorados'!$B$10:$BK$10,0),0))</f>
        <v>No relevante</v>
      </c>
      <c r="BM195" s="26">
        <f>+HLOOKUP(BL195,Sistema_Puntos!$Q$5:$Y$43,'Auxiliar General'!BH$5,FALSE)</f>
        <v>0</v>
      </c>
      <c r="BN195" s="26" t="str">
        <f>+IF(VLOOKUP($B195,'Lista Puestos Valorados'!$B$11:$BK$510,MATCH('Auxiliar General'!BH$4,'Lista Puestos Valorados'!$B$10:$BK$10,0),0)="","No relevante",VLOOKUP($B195,'Lista Puestos Valorados'!$B$11:$BK$510,MATCH('Auxiliar General'!BH$4,'Lista Puestos Valorados'!$B$10:$BK$10,0),0))</f>
        <v>No relevante</v>
      </c>
      <c r="BO195" s="26">
        <f>+HLOOKUP(BN195,Sistema_Puntos!$Q$5:$Y$43,'Auxiliar General'!BJ$5,FALSE)</f>
        <v>0</v>
      </c>
      <c r="BP195" s="26" t="str">
        <f>+IF(VLOOKUP($B195,'Lista Puestos Valorados'!$B$11:$BK$510,MATCH('Auxiliar General'!BJ$4,'Lista Puestos Valorados'!$B$10:$BK$10,0),0)="","No relevante",VLOOKUP($B195,'Lista Puestos Valorados'!$B$11:$BK$510,MATCH('Auxiliar General'!BJ$4,'Lista Puestos Valorados'!$B$10:$BK$10,0),0))</f>
        <v>No relevante</v>
      </c>
      <c r="BQ195" s="26">
        <f>+HLOOKUP(BP195,Sistema_Puntos!$Q$5:$Y$43,'Auxiliar General'!BL$5,FALSE)</f>
        <v>0</v>
      </c>
      <c r="BR195" s="26" t="str">
        <f>+IF(VLOOKUP($B195,'Lista Puestos Valorados'!$B$11:$BK$510,MATCH('Auxiliar General'!BL$4,'Lista Puestos Valorados'!$B$10:$BK$10,0),0)="","No relevante",VLOOKUP($B195,'Lista Puestos Valorados'!$B$11:$BK$510,MATCH('Auxiliar General'!BL$4,'Lista Puestos Valorados'!$B$10:$BK$10,0),0))</f>
        <v>No relevante</v>
      </c>
      <c r="BS195" s="26">
        <f>+HLOOKUP(BR195,Sistema_Puntos!$Q$5:$Y$43,'Auxiliar General'!BN$5,FALSE)</f>
        <v>0</v>
      </c>
      <c r="BT195" s="26" t="str">
        <f>+IF(VLOOKUP($B195,'Lista Puestos Valorados'!$B$11:$BK$510,MATCH('Auxiliar General'!BN$4,'Lista Puestos Valorados'!$B$10:$BK$10,0),0)="","No relevante",VLOOKUP($B195,'Lista Puestos Valorados'!$B$11:$BK$510,MATCH('Auxiliar General'!BN$4,'Lista Puestos Valorados'!$B$10:$BK$10,0),0))</f>
        <v>No relevante</v>
      </c>
      <c r="BU195" s="26">
        <f>+HLOOKUP(BT195,Sistema_Puntos!$Q$5:$Y$43,'Auxiliar General'!BP$5,FALSE)</f>
        <v>0</v>
      </c>
      <c r="BV195" s="26" t="str">
        <f>+IF(VLOOKUP($B195,'Lista Puestos Valorados'!$B$11:$BK$510,MATCH('Auxiliar General'!BP$4,'Lista Puestos Valorados'!$B$10:$BK$10,0),0)="","No relevante",VLOOKUP($B195,'Lista Puestos Valorados'!$B$11:$BK$510,MATCH('Auxiliar General'!BP$4,'Lista Puestos Valorados'!$B$10:$BK$10,0),0))</f>
        <v>No relevante</v>
      </c>
      <c r="BW195" s="26">
        <f>+HLOOKUP(BV195,Sistema_Puntos!$Q$5:$Y$43,'Auxiliar General'!BR$5,FALSE)</f>
        <v>0</v>
      </c>
      <c r="BX195" s="26" t="str">
        <f>+IF(VLOOKUP($B195,'Lista Puestos Valorados'!$B$11:$BK$510,MATCH('Auxiliar General'!BR$4,'Lista Puestos Valorados'!$B$10:$BK$10,0),0)="","No relevante",VLOOKUP($B195,'Lista Puestos Valorados'!$B$11:$BK$510,MATCH('Auxiliar General'!BR$4,'Lista Puestos Valorados'!$B$10:$BK$10,0),0))</f>
        <v>No relevante</v>
      </c>
      <c r="BY195" s="26">
        <f>+HLOOKUP(BX195,Sistema_Puntos!$Q$5:$Y$43,'Auxiliar General'!BT$5,FALSE)</f>
        <v>0</v>
      </c>
      <c r="BZ195" s="26" t="str">
        <f>+IF(VLOOKUP($B195,'Lista Puestos Valorados'!$B$11:$BK$510,MATCH('Auxiliar General'!BT$4,'Lista Puestos Valorados'!$B$10:$BK$10,0),0)="","No relevante",VLOOKUP($B195,'Lista Puestos Valorados'!$B$11:$BK$510,MATCH('Auxiliar General'!BT$4,'Lista Puestos Valorados'!$B$10:$BK$10,0),0))</f>
        <v>No relevante</v>
      </c>
      <c r="CA195" s="26">
        <f>+HLOOKUP(BZ195,Sistema_Puntos!$Q$5:$Y$43,'Auxiliar General'!BV$5,FALSE)</f>
        <v>0</v>
      </c>
      <c r="CB195" s="26" t="str">
        <f>+IF(VLOOKUP($B195,'Lista Puestos Valorados'!$B$11:$BK$510,MATCH('Auxiliar General'!BV$4,'Lista Puestos Valorados'!$B$10:$BK$10,0),0)="","No relevante",VLOOKUP($B195,'Lista Puestos Valorados'!$B$11:$BK$510,MATCH('Auxiliar General'!BV$4,'Lista Puestos Valorados'!$B$10:$BK$10,0),0))</f>
        <v>No relevante</v>
      </c>
      <c r="CC195" s="26">
        <f>+HLOOKUP(CB195,Sistema_Puntos!$Q$5:$Y$43,'Auxiliar General'!BX$5,FALSE)</f>
        <v>0</v>
      </c>
      <c r="CD195" s="26" t="str">
        <f>+IF(VLOOKUP($B195,'Lista Puestos Valorados'!$B$11:$BK$510,MATCH('Auxiliar General'!BX$4,'Lista Puestos Valorados'!$B$10:$BK$10,0),0)="","No relevante",VLOOKUP($B195,'Lista Puestos Valorados'!$B$11:$BK$510,MATCH('Auxiliar General'!BX$4,'Lista Puestos Valorados'!$B$10:$BK$10,0),0))</f>
        <v>No relevante</v>
      </c>
      <c r="CE195" s="26">
        <f>+HLOOKUP(CD195,Sistema_Puntos!$Q$5:$Y$43,'Auxiliar General'!BZ$5,FALSE)</f>
        <v>0</v>
      </c>
      <c r="CF195" s="26" t="str">
        <f>+IF(VLOOKUP($B195,'Lista Puestos Valorados'!$B$11:$BK$510,MATCH('Auxiliar General'!BZ$4,'Lista Puestos Valorados'!$B$10:$BK$10,0),0)="","No relevante",VLOOKUP($B195,'Lista Puestos Valorados'!$B$11:$BK$510,MATCH('Auxiliar General'!BZ$4,'Lista Puestos Valorados'!$B$10:$BK$10,0),0))</f>
        <v>No relevante</v>
      </c>
      <c r="CG195" s="26">
        <f>+HLOOKUP(CF195,Sistema_Puntos!$Q$5:$Y$43,'Auxiliar General'!CB$5,FALSE)</f>
        <v>0</v>
      </c>
      <c r="CH195" s="29"/>
      <c r="CI195" s="29"/>
    </row>
    <row r="196" spans="2:87" ht="17.55" customHeight="1">
      <c r="B196" s="26">
        <f>+'Listado de Puestos'!B196</f>
        <v>186</v>
      </c>
      <c r="C196" s="26" t="str">
        <f>+IF('Lista Puestos Valorados'!C196="","",'Lista Puestos Valorados'!C196)</f>
        <v/>
      </c>
      <c r="D196" s="26" t="str">
        <f>+IF('Lista Puestos Valorados'!D196="","",'Lista Puestos Valorados'!D196)</f>
        <v/>
      </c>
      <c r="E196" s="26" t="str">
        <f>+IF('Lista Puestos Valorados'!E196="","",'Lista Puestos Valorados'!E196)</f>
        <v/>
      </c>
      <c r="F196" s="26" t="str">
        <f>+IF('Lista Puestos Valorados'!F196="","",'Lista Puestos Valorados'!F196)</f>
        <v/>
      </c>
      <c r="G196" s="26" t="str">
        <f>+IF('Lista Puestos Valorados'!G196="","",'Lista Puestos Valorados'!G196)</f>
        <v/>
      </c>
      <c r="H196" s="26" t="str">
        <f>+IF('Lista Puestos Valorados'!H196="","",'Lista Puestos Valorados'!H196)</f>
        <v/>
      </c>
      <c r="I196" s="26" t="str">
        <f>+IF('Lista Puestos Valorados'!I196="","",'Lista Puestos Valorados'!I196)</f>
        <v/>
      </c>
      <c r="J196" s="118" t="e">
        <f t="array" ref="J196">+IF(L196="","",_xlfn.IFS(L196&lt;='Cortes de Agrupacion'!$F$15,'Cortes de Agrupacion'!$E$15,'Resultados General'!L196&lt;='Cortes de Agrupacion'!$F$14,'Cortes de Agrupacion'!$E$14,'Resultados General'!L196&lt;='Cortes de Agrupacion'!$F$13,'Cortes de Agrupacion'!$E$13,L196&lt;='Cortes de Agrupacion'!$F$12,'Cortes de Agrupacion'!$E$12,'Resultados General'!L196&lt;='Cortes de Agrupacion'!$F$11,'Cortes de Agrupacion'!$E$11,'Resultados General'!L196&lt;='Cortes de Agrupacion'!$F$10,'Cortes de Agrupacion'!$E$10,'Resultados General'!L196&lt;='Cortes de Agrupacion'!$F$9,'Cortes de Agrupacion'!$E$9,'Resultados General'!L196&lt;='Cortes de Agrupacion'!$F$8,'Cortes de Agrupacion'!$E$8,'Resultados General'!L196&lt;='Cortes de Agrupacion'!$F$7,'Cortes de Agrupacion'!$E$7,'Resultados General'!L196&lt;='Cortes de Agrupacion'!$F$6,'Cortes de Agrupacion'!$E$6))</f>
        <v>#VALUE!</v>
      </c>
      <c r="K196" s="118" t="str">
        <f t="shared" si="4"/>
        <v/>
      </c>
      <c r="L196" s="124" t="e">
        <f>#VALUE!</f>
        <v>#VALUE!</v>
      </c>
      <c r="M196" s="26" t="e">
        <f ca="1">+_xlfn.IFNA(VLOOKUP(C196,'Distribución de puestos'!$B$8:$I$507,8,0),"")</f>
        <v>#NAME?</v>
      </c>
      <c r="N196" s="26" t="str">
        <f>+IF(VLOOKUP($B196,'Lista Puestos Valorados'!$B$11:$BK$510,MATCH('Auxiliar General'!H$4,'Lista Puestos Valorados'!$B$10:$BK$10,0),0)="","No relevante",VLOOKUP($B196,'Lista Puestos Valorados'!$B$11:$BK$510,MATCH('Auxiliar General'!H$4,'Lista Puestos Valorados'!$B$10:$BK$10,0),0))</f>
        <v>No relevante</v>
      </c>
      <c r="O196" s="26">
        <f>+HLOOKUP(N196,Sistema_Puntos!$Q$5:$Y$43,'Auxiliar General'!J$5,FALSE)</f>
        <v>0</v>
      </c>
      <c r="P196" s="26" t="str">
        <f>+IF(VLOOKUP($B196,'Lista Puestos Valorados'!$B$11:$BK$510,MATCH('Auxiliar General'!J$4,'Lista Puestos Valorados'!$B$10:$BK$10,0),0)="","No relevante",VLOOKUP($B196,'Lista Puestos Valorados'!$B$11:$BK$510,MATCH('Auxiliar General'!J$4,'Lista Puestos Valorados'!$B$10:$BK$10,0),0))</f>
        <v>No relevante</v>
      </c>
      <c r="Q196" s="26">
        <f>+HLOOKUP(P196,Sistema_Puntos!$Q$5:$Y$43,'Auxiliar General'!L$5,FALSE)</f>
        <v>0</v>
      </c>
      <c r="R196" s="26" t="str">
        <f>+IF(VLOOKUP($B196,'Lista Puestos Valorados'!$B$11:$BK$510,MATCH('Auxiliar General'!L$4,'Lista Puestos Valorados'!$B$10:$BK$10,0),0)="","No relevante",VLOOKUP($B196,'Lista Puestos Valorados'!$B$11:$BK$510,MATCH('Auxiliar General'!L$4,'Lista Puestos Valorados'!$B$10:$BK$10,0),0))</f>
        <v>No relevante</v>
      </c>
      <c r="S196" s="26">
        <f>+HLOOKUP(R196,Sistema_Puntos!$Q$5:$Y$43,'Auxiliar General'!N$5,FALSE)</f>
        <v>0</v>
      </c>
      <c r="T196" s="26" t="str">
        <f>+IF(VLOOKUP($B196,'Lista Puestos Valorados'!$B$11:$BK$510,MATCH('Auxiliar General'!N$4,'Lista Puestos Valorados'!$B$10:$BK$10,0),0)="","No relevante",VLOOKUP($B196,'Lista Puestos Valorados'!$B$11:$BK$510,MATCH('Auxiliar General'!N$4,'Lista Puestos Valorados'!$B$10:$BK$10,0),0))</f>
        <v>No relevante</v>
      </c>
      <c r="U196" s="26">
        <f>+HLOOKUP(T196,Sistema_Puntos!$Q$5:$Y$43,'Auxiliar General'!P$5,FALSE)</f>
        <v>0</v>
      </c>
      <c r="V196" s="26" t="str">
        <f>+IF(VLOOKUP($B196,'Lista Puestos Valorados'!$B$11:$BK$510,MATCH('Auxiliar General'!P$4,'Lista Puestos Valorados'!$B$10:$BK$10,0),0)="","No relevante",VLOOKUP($B196,'Lista Puestos Valorados'!$B$11:$BK$510,MATCH('Auxiliar General'!P$4,'Lista Puestos Valorados'!$B$10:$BK$10,0),0))</f>
        <v>No relevante</v>
      </c>
      <c r="W196" s="26">
        <f>+HLOOKUP(V196,Sistema_Puntos!$Q$5:$Y$43,'Auxiliar General'!R$5,FALSE)</f>
        <v>0</v>
      </c>
      <c r="X196" s="26" t="str">
        <f>+IF(VLOOKUP($B196,'Lista Puestos Valorados'!$B$11:$BK$510,MATCH('Auxiliar General'!R$4,'Lista Puestos Valorados'!$B$10:$BK$10,0),0)="","No relevante",VLOOKUP($B196,'Lista Puestos Valorados'!$B$11:$BK$510,MATCH('Auxiliar General'!R$4,'Lista Puestos Valorados'!$B$10:$BK$10,0),0))</f>
        <v>No relevante</v>
      </c>
      <c r="Y196" s="26">
        <f>+HLOOKUP(X196,Sistema_Puntos!$Q$5:$Y$43,'Auxiliar General'!T$5,FALSE)</f>
        <v>0</v>
      </c>
      <c r="Z196" s="26" t="str">
        <f>+IF(VLOOKUP($B196,'Lista Puestos Valorados'!$B$11:$BK$510,MATCH('Auxiliar General'!T$4,'Lista Puestos Valorados'!$B$10:$BK$10,0),0)="","No relevante",VLOOKUP($B196,'Lista Puestos Valorados'!$B$11:$BK$510,MATCH('Auxiliar General'!T$4,'Lista Puestos Valorados'!$B$10:$BK$10,0),0))</f>
        <v>No relevante</v>
      </c>
      <c r="AA196" s="26">
        <f>+HLOOKUP(Z196,Sistema_Puntos!$Q$5:$Y$43,'Auxiliar General'!V$5,FALSE)</f>
        <v>0</v>
      </c>
      <c r="AB196" s="26" t="str">
        <f>+IF(VLOOKUP($B196,'Lista Puestos Valorados'!$B$11:$BK$510,MATCH('Auxiliar General'!V$4,'Lista Puestos Valorados'!$B$10:$BK$10,0),0)="","No relevante",VLOOKUP($B196,'Lista Puestos Valorados'!$B$11:$BK$510,MATCH('Auxiliar General'!V$4,'Lista Puestos Valorados'!$B$10:$BK$10,0),0))</f>
        <v>No relevante</v>
      </c>
      <c r="AC196" s="26">
        <f>+HLOOKUP(AB196,Sistema_Puntos!$Q$5:$Y$43,'Auxiliar General'!X$5,FALSE)</f>
        <v>0</v>
      </c>
      <c r="AD196" s="26" t="str">
        <f>+IF(VLOOKUP($B196,'Lista Puestos Valorados'!$B$11:$BK$510,MATCH('Auxiliar General'!X$4,'Lista Puestos Valorados'!$B$10:$BK$10,0),0)="","No relevante",VLOOKUP($B196,'Lista Puestos Valorados'!$B$11:$BK$510,MATCH('Auxiliar General'!X$4,'Lista Puestos Valorados'!$B$10:$BK$10,0),0))</f>
        <v>No relevante</v>
      </c>
      <c r="AE196" s="26">
        <f>+HLOOKUP(AD196,Sistema_Puntos!$Q$5:$Y$43,'Auxiliar General'!Z$5,FALSE)</f>
        <v>0</v>
      </c>
      <c r="AF196" s="26" t="str">
        <f>+IF(VLOOKUP($B196,'Lista Puestos Valorados'!$B$11:$BK$510,MATCH('Auxiliar General'!Z$4,'Lista Puestos Valorados'!$B$10:$BK$10,0),0)="","No relevante",VLOOKUP($B196,'Lista Puestos Valorados'!$B$11:$BK$510,MATCH('Auxiliar General'!Z$4,'Lista Puestos Valorados'!$B$10:$BK$10,0),0))</f>
        <v>No relevante</v>
      </c>
      <c r="AG196" s="26">
        <f>+HLOOKUP(AF196,Sistema_Puntos!$Q$5:$Y$43,'Auxiliar General'!AB$5,FALSE)</f>
        <v>0</v>
      </c>
      <c r="AH196" s="26" t="str">
        <f>+IF(VLOOKUP($B196,'Lista Puestos Valorados'!$B$11:$BK$510,MATCH('Auxiliar General'!AB$4,'Lista Puestos Valorados'!$B$10:$BK$10,0),0)="","No relevante",VLOOKUP($B196,'Lista Puestos Valorados'!$B$11:$BK$510,MATCH('Auxiliar General'!AB$4,'Lista Puestos Valorados'!$B$10:$BK$10,0),0))</f>
        <v>No relevante</v>
      </c>
      <c r="AI196" s="26">
        <f>+HLOOKUP(AH196,Sistema_Puntos!$Q$5:$Y$43,'Auxiliar General'!AD$5,FALSE)</f>
        <v>0</v>
      </c>
      <c r="AJ196" s="26" t="str">
        <f>+IF(VLOOKUP($B196,'Lista Puestos Valorados'!$B$11:$BK$510,MATCH('Auxiliar General'!AD$4,'Lista Puestos Valorados'!$B$10:$BK$10,0),0)="","No relevante",VLOOKUP($B196,'Lista Puestos Valorados'!$B$11:$BK$510,MATCH('Auxiliar General'!AD$4,'Lista Puestos Valorados'!$B$10:$BK$10,0),0))</f>
        <v>No relevante</v>
      </c>
      <c r="AK196" s="26">
        <f>+HLOOKUP(AJ196,Sistema_Puntos!$Q$5:$Y$43,'Auxiliar General'!AF$5,FALSE)</f>
        <v>0</v>
      </c>
      <c r="AL196" s="26" t="str">
        <f>+IF(VLOOKUP($B196,'Lista Puestos Valorados'!$B$11:$BK$510,MATCH('Auxiliar General'!AF$4,'Lista Puestos Valorados'!$B$10:$BK$10,0),0)="","No relevante",VLOOKUP($B196,'Lista Puestos Valorados'!$B$11:$BK$510,MATCH('Auxiliar General'!AF$4,'Lista Puestos Valorados'!$B$10:$BK$10,0),0))</f>
        <v>No relevante</v>
      </c>
      <c r="AM196" s="26">
        <f>+HLOOKUP(AL196,Sistema_Puntos!$Q$5:$Y$43,'Auxiliar General'!AH$5,FALSE)</f>
        <v>0</v>
      </c>
      <c r="AN196" s="26" t="str">
        <f>+IF(VLOOKUP($B196,'Lista Puestos Valorados'!$B$11:$BK$510,MATCH('Auxiliar General'!AH$4,'Lista Puestos Valorados'!$B$10:$BK$10,0),0)="","No relevante",VLOOKUP($B196,'Lista Puestos Valorados'!$B$11:$BK$510,MATCH('Auxiliar General'!AH$4,'Lista Puestos Valorados'!$B$10:$BK$10,0),0))</f>
        <v>No relevante</v>
      </c>
      <c r="AO196" s="26">
        <f>+HLOOKUP(AN196,Sistema_Puntos!$Q$5:$Y$43,'Auxiliar General'!AJ$5,FALSE)</f>
        <v>0</v>
      </c>
      <c r="AP196" s="26" t="str">
        <f>+IF(VLOOKUP($B196,'Lista Puestos Valorados'!$B$11:$BK$510,MATCH('Auxiliar General'!AJ$4,'Lista Puestos Valorados'!$B$10:$BK$10,0),0)="","No relevante",VLOOKUP($B196,'Lista Puestos Valorados'!$B$11:$BK$510,MATCH('Auxiliar General'!AJ$4,'Lista Puestos Valorados'!$B$10:$BK$10,0),0))</f>
        <v>No relevante</v>
      </c>
      <c r="AQ196" s="26">
        <f>+HLOOKUP(AP196,Sistema_Puntos!$Q$5:$Y$43,'Auxiliar General'!AL$5,FALSE)</f>
        <v>0</v>
      </c>
      <c r="AR196" s="26" t="str">
        <f>+IF(VLOOKUP($B196,'Lista Puestos Valorados'!$B$11:$BK$510,MATCH('Auxiliar General'!AL$4,'Lista Puestos Valorados'!$B$10:$BK$10,0),0)="","No relevante",VLOOKUP($B196,'Lista Puestos Valorados'!$B$11:$BK$510,MATCH('Auxiliar General'!AL$4,'Lista Puestos Valorados'!$B$10:$BK$10,0),0))</f>
        <v>No relevante</v>
      </c>
      <c r="AS196" s="26">
        <f>+HLOOKUP(AR196,Sistema_Puntos!$Q$5:$Y$43,'Auxiliar General'!AN$5,FALSE)</f>
        <v>0</v>
      </c>
      <c r="AT196" s="26" t="str">
        <f>+IF(VLOOKUP($B196,'Lista Puestos Valorados'!$B$11:$BK$510,MATCH('Auxiliar General'!AN$4,'Lista Puestos Valorados'!$B$10:$BK$10,0),0)="","No relevante",VLOOKUP($B196,'Lista Puestos Valorados'!$B$11:$BK$510,MATCH('Auxiliar General'!AN$4,'Lista Puestos Valorados'!$B$10:$BK$10,0),0))</f>
        <v>No relevante</v>
      </c>
      <c r="AU196" s="26">
        <f>+HLOOKUP(AT196,Sistema_Puntos!$Q$5:$Y$43,'Auxiliar General'!AP$5,FALSE)</f>
        <v>0</v>
      </c>
      <c r="AV196" s="26" t="str">
        <f>+IF(VLOOKUP($B196,'Lista Puestos Valorados'!$B$11:$BK$510,MATCH('Auxiliar General'!AP$4,'Lista Puestos Valorados'!$B$10:$BK$10,0),0)="","No relevante",VLOOKUP($B196,'Lista Puestos Valorados'!$B$11:$BK$510,MATCH('Auxiliar General'!AP$4,'Lista Puestos Valorados'!$B$10:$BK$10,0),0))</f>
        <v>No relevante</v>
      </c>
      <c r="AW196" s="26">
        <f>+HLOOKUP(AV196,Sistema_Puntos!$Q$5:$Y$43,'Auxiliar General'!AR$5,FALSE)</f>
        <v>0</v>
      </c>
      <c r="AX196" s="26" t="str">
        <f>+IF(VLOOKUP($B196,'Lista Puestos Valorados'!$B$11:$BK$510,MATCH('Auxiliar General'!AR$4,'Lista Puestos Valorados'!$B$10:$BK$10,0),0)="","No relevante",VLOOKUP($B196,'Lista Puestos Valorados'!$B$11:$BK$510,MATCH('Auxiliar General'!AR$4,'Lista Puestos Valorados'!$B$10:$BK$10,0),0))</f>
        <v>No relevante</v>
      </c>
      <c r="AY196" s="26">
        <f>+HLOOKUP(AX196,Sistema_Puntos!$Q$5:$Y$43,'Auxiliar General'!AT$5,FALSE)</f>
        <v>0</v>
      </c>
      <c r="AZ196" s="26" t="str">
        <f>+IF(VLOOKUP($B196,'Lista Puestos Valorados'!$B$11:$BK$510,MATCH('Auxiliar General'!AT$4,'Lista Puestos Valorados'!$B$10:$BK$10,0),0)="","No relevante",VLOOKUP($B196,'Lista Puestos Valorados'!$B$11:$BK$510,MATCH('Auxiliar General'!AT$4,'Lista Puestos Valorados'!$B$10:$BK$10,0),0))</f>
        <v>No relevante</v>
      </c>
      <c r="BA196" s="26">
        <f>+HLOOKUP(AZ196,Sistema_Puntos!$Q$5:$Y$43,'Auxiliar General'!AV$5,FALSE)</f>
        <v>0</v>
      </c>
      <c r="BB196" s="26" t="str">
        <f>+IF(VLOOKUP($B196,'Lista Puestos Valorados'!$B$11:$BK$510,MATCH('Auxiliar General'!AV$4,'Lista Puestos Valorados'!$B$10:$BK$10,0),0)="","No relevante",VLOOKUP($B196,'Lista Puestos Valorados'!$B$11:$BK$510,MATCH('Auxiliar General'!AV$4,'Lista Puestos Valorados'!$B$10:$BK$10,0),0))</f>
        <v>No relevante</v>
      </c>
      <c r="BC196" s="26">
        <f>+HLOOKUP(BB196,Sistema_Puntos!$Q$5:$Y$43,'Auxiliar General'!AX$5,FALSE)</f>
        <v>0</v>
      </c>
      <c r="BD196" s="26" t="str">
        <f>+IF(VLOOKUP($B196,'Lista Puestos Valorados'!$B$11:$BK$510,MATCH('Auxiliar General'!AX$4,'Lista Puestos Valorados'!$B$10:$BK$10,0),0)="","No relevante",VLOOKUP($B196,'Lista Puestos Valorados'!$B$11:$BK$510,MATCH('Auxiliar General'!AX$4,'Lista Puestos Valorados'!$B$10:$BK$10,0),0))</f>
        <v>No relevante</v>
      </c>
      <c r="BE196" s="26">
        <f>+HLOOKUP(BD196,Sistema_Puntos!$Q$5:$Y$43,'Auxiliar General'!AZ$5,FALSE)</f>
        <v>0</v>
      </c>
      <c r="BF196" s="26" t="str">
        <f>+IF(VLOOKUP($B196,'Lista Puestos Valorados'!$B$11:$BK$510,MATCH('Auxiliar General'!AZ$4,'Lista Puestos Valorados'!$B$10:$BK$10,0),0)="","No relevante",VLOOKUP($B196,'Lista Puestos Valorados'!$B$11:$BK$510,MATCH('Auxiliar General'!AZ$4,'Lista Puestos Valorados'!$B$10:$BK$10,0),0))</f>
        <v>No relevante</v>
      </c>
      <c r="BG196" s="26">
        <f>+HLOOKUP(BF196,Sistema_Puntos!$Q$5:$Y$43,'Auxiliar General'!BB$5,FALSE)</f>
        <v>0</v>
      </c>
      <c r="BH196" s="26" t="str">
        <f>+IF(VLOOKUP($B196,'Lista Puestos Valorados'!$B$11:$BK$510,MATCH('Auxiliar General'!BB$4,'Lista Puestos Valorados'!$B$10:$BK$10,0),0)="","No relevante",VLOOKUP($B196,'Lista Puestos Valorados'!$B$11:$BK$510,MATCH('Auxiliar General'!BB$4,'Lista Puestos Valorados'!$B$10:$BK$10,0),0))</f>
        <v>No relevante</v>
      </c>
      <c r="BI196" s="26">
        <f>+HLOOKUP(BH196,Sistema_Puntos!$Q$5:$Y$43,'Auxiliar General'!BD$5,FALSE)</f>
        <v>0</v>
      </c>
      <c r="BJ196" s="26" t="str">
        <f>+IF(VLOOKUP($B196,'Lista Puestos Valorados'!$B$11:$BK$510,MATCH('Auxiliar General'!BD$4,'Lista Puestos Valorados'!$B$10:$BK$10,0),0)="","No relevante",VLOOKUP($B196,'Lista Puestos Valorados'!$B$11:$BK$510,MATCH('Auxiliar General'!BD$4,'Lista Puestos Valorados'!$B$10:$BK$10,0),0))</f>
        <v>No relevante</v>
      </c>
      <c r="BK196" s="26">
        <f>+HLOOKUP(BJ196,Sistema_Puntos!$Q$5:$Y$43,'Auxiliar General'!BF$5,FALSE)</f>
        <v>0</v>
      </c>
      <c r="BL196" s="26" t="str">
        <f>+IF(VLOOKUP($B196,'Lista Puestos Valorados'!$B$11:$BK$510,MATCH('Auxiliar General'!BF$4,'Lista Puestos Valorados'!$B$10:$BK$10,0),0)="","No relevante",VLOOKUP($B196,'Lista Puestos Valorados'!$B$11:$BK$510,MATCH('Auxiliar General'!BF$4,'Lista Puestos Valorados'!$B$10:$BK$10,0),0))</f>
        <v>No relevante</v>
      </c>
      <c r="BM196" s="26">
        <f>+HLOOKUP(BL196,Sistema_Puntos!$Q$5:$Y$43,'Auxiliar General'!BH$5,FALSE)</f>
        <v>0</v>
      </c>
      <c r="BN196" s="26" t="str">
        <f>+IF(VLOOKUP($B196,'Lista Puestos Valorados'!$B$11:$BK$510,MATCH('Auxiliar General'!BH$4,'Lista Puestos Valorados'!$B$10:$BK$10,0),0)="","No relevante",VLOOKUP($B196,'Lista Puestos Valorados'!$B$11:$BK$510,MATCH('Auxiliar General'!BH$4,'Lista Puestos Valorados'!$B$10:$BK$10,0),0))</f>
        <v>No relevante</v>
      </c>
      <c r="BO196" s="26">
        <f>+HLOOKUP(BN196,Sistema_Puntos!$Q$5:$Y$43,'Auxiliar General'!BJ$5,FALSE)</f>
        <v>0</v>
      </c>
      <c r="BP196" s="26" t="str">
        <f>+IF(VLOOKUP($B196,'Lista Puestos Valorados'!$B$11:$BK$510,MATCH('Auxiliar General'!BJ$4,'Lista Puestos Valorados'!$B$10:$BK$10,0),0)="","No relevante",VLOOKUP($B196,'Lista Puestos Valorados'!$B$11:$BK$510,MATCH('Auxiliar General'!BJ$4,'Lista Puestos Valorados'!$B$10:$BK$10,0),0))</f>
        <v>No relevante</v>
      </c>
      <c r="BQ196" s="26">
        <f>+HLOOKUP(BP196,Sistema_Puntos!$Q$5:$Y$43,'Auxiliar General'!BL$5,FALSE)</f>
        <v>0</v>
      </c>
      <c r="BR196" s="26" t="str">
        <f>+IF(VLOOKUP($B196,'Lista Puestos Valorados'!$B$11:$BK$510,MATCH('Auxiliar General'!BL$4,'Lista Puestos Valorados'!$B$10:$BK$10,0),0)="","No relevante",VLOOKUP($B196,'Lista Puestos Valorados'!$B$11:$BK$510,MATCH('Auxiliar General'!BL$4,'Lista Puestos Valorados'!$B$10:$BK$10,0),0))</f>
        <v>No relevante</v>
      </c>
      <c r="BS196" s="26">
        <f>+HLOOKUP(BR196,Sistema_Puntos!$Q$5:$Y$43,'Auxiliar General'!BN$5,FALSE)</f>
        <v>0</v>
      </c>
      <c r="BT196" s="26" t="str">
        <f>+IF(VLOOKUP($B196,'Lista Puestos Valorados'!$B$11:$BK$510,MATCH('Auxiliar General'!BN$4,'Lista Puestos Valorados'!$B$10:$BK$10,0),0)="","No relevante",VLOOKUP($B196,'Lista Puestos Valorados'!$B$11:$BK$510,MATCH('Auxiliar General'!BN$4,'Lista Puestos Valorados'!$B$10:$BK$10,0),0))</f>
        <v>No relevante</v>
      </c>
      <c r="BU196" s="26">
        <f>+HLOOKUP(BT196,Sistema_Puntos!$Q$5:$Y$43,'Auxiliar General'!BP$5,FALSE)</f>
        <v>0</v>
      </c>
      <c r="BV196" s="26" t="str">
        <f>+IF(VLOOKUP($B196,'Lista Puestos Valorados'!$B$11:$BK$510,MATCH('Auxiliar General'!BP$4,'Lista Puestos Valorados'!$B$10:$BK$10,0),0)="","No relevante",VLOOKUP($B196,'Lista Puestos Valorados'!$B$11:$BK$510,MATCH('Auxiliar General'!BP$4,'Lista Puestos Valorados'!$B$10:$BK$10,0),0))</f>
        <v>No relevante</v>
      </c>
      <c r="BW196" s="26">
        <f>+HLOOKUP(BV196,Sistema_Puntos!$Q$5:$Y$43,'Auxiliar General'!BR$5,FALSE)</f>
        <v>0</v>
      </c>
      <c r="BX196" s="26" t="str">
        <f>+IF(VLOOKUP($B196,'Lista Puestos Valorados'!$B$11:$BK$510,MATCH('Auxiliar General'!BR$4,'Lista Puestos Valorados'!$B$10:$BK$10,0),0)="","No relevante",VLOOKUP($B196,'Lista Puestos Valorados'!$B$11:$BK$510,MATCH('Auxiliar General'!BR$4,'Lista Puestos Valorados'!$B$10:$BK$10,0),0))</f>
        <v>No relevante</v>
      </c>
      <c r="BY196" s="26">
        <f>+HLOOKUP(BX196,Sistema_Puntos!$Q$5:$Y$43,'Auxiliar General'!BT$5,FALSE)</f>
        <v>0</v>
      </c>
      <c r="BZ196" s="26" t="str">
        <f>+IF(VLOOKUP($B196,'Lista Puestos Valorados'!$B$11:$BK$510,MATCH('Auxiliar General'!BT$4,'Lista Puestos Valorados'!$B$10:$BK$10,0),0)="","No relevante",VLOOKUP($B196,'Lista Puestos Valorados'!$B$11:$BK$510,MATCH('Auxiliar General'!BT$4,'Lista Puestos Valorados'!$B$10:$BK$10,0),0))</f>
        <v>No relevante</v>
      </c>
      <c r="CA196" s="26">
        <f>+HLOOKUP(BZ196,Sistema_Puntos!$Q$5:$Y$43,'Auxiliar General'!BV$5,FALSE)</f>
        <v>0</v>
      </c>
      <c r="CB196" s="26" t="str">
        <f>+IF(VLOOKUP($B196,'Lista Puestos Valorados'!$B$11:$BK$510,MATCH('Auxiliar General'!BV$4,'Lista Puestos Valorados'!$B$10:$BK$10,0),0)="","No relevante",VLOOKUP($B196,'Lista Puestos Valorados'!$B$11:$BK$510,MATCH('Auxiliar General'!BV$4,'Lista Puestos Valorados'!$B$10:$BK$10,0),0))</f>
        <v>No relevante</v>
      </c>
      <c r="CC196" s="26">
        <f>+HLOOKUP(CB196,Sistema_Puntos!$Q$5:$Y$43,'Auxiliar General'!BX$5,FALSE)</f>
        <v>0</v>
      </c>
      <c r="CD196" s="26" t="str">
        <f>+IF(VLOOKUP($B196,'Lista Puestos Valorados'!$B$11:$BK$510,MATCH('Auxiliar General'!BX$4,'Lista Puestos Valorados'!$B$10:$BK$10,0),0)="","No relevante",VLOOKUP($B196,'Lista Puestos Valorados'!$B$11:$BK$510,MATCH('Auxiliar General'!BX$4,'Lista Puestos Valorados'!$B$10:$BK$10,0),0))</f>
        <v>No relevante</v>
      </c>
      <c r="CE196" s="26">
        <f>+HLOOKUP(CD196,Sistema_Puntos!$Q$5:$Y$43,'Auxiliar General'!BZ$5,FALSE)</f>
        <v>0</v>
      </c>
      <c r="CF196" s="26" t="str">
        <f>+IF(VLOOKUP($B196,'Lista Puestos Valorados'!$B$11:$BK$510,MATCH('Auxiliar General'!BZ$4,'Lista Puestos Valorados'!$B$10:$BK$10,0),0)="","No relevante",VLOOKUP($B196,'Lista Puestos Valorados'!$B$11:$BK$510,MATCH('Auxiliar General'!BZ$4,'Lista Puestos Valorados'!$B$10:$BK$10,0),0))</f>
        <v>No relevante</v>
      </c>
      <c r="CG196" s="26">
        <f>+HLOOKUP(CF196,Sistema_Puntos!$Q$5:$Y$43,'Auxiliar General'!CB$5,FALSE)</f>
        <v>0</v>
      </c>
      <c r="CH196" s="29"/>
      <c r="CI196" s="29"/>
    </row>
    <row r="197" spans="2:87" ht="17.55" customHeight="1">
      <c r="B197" s="26">
        <f>+'Listado de Puestos'!B197</f>
        <v>187</v>
      </c>
      <c r="C197" s="26" t="str">
        <f>+IF('Lista Puestos Valorados'!C197="","",'Lista Puestos Valorados'!C197)</f>
        <v/>
      </c>
      <c r="D197" s="26" t="str">
        <f>+IF('Lista Puestos Valorados'!D197="","",'Lista Puestos Valorados'!D197)</f>
        <v/>
      </c>
      <c r="E197" s="26" t="str">
        <f>+IF('Lista Puestos Valorados'!E197="","",'Lista Puestos Valorados'!E197)</f>
        <v/>
      </c>
      <c r="F197" s="26" t="str">
        <f>+IF('Lista Puestos Valorados'!F197="","",'Lista Puestos Valorados'!F197)</f>
        <v/>
      </c>
      <c r="G197" s="26" t="str">
        <f>+IF('Lista Puestos Valorados'!G197="","",'Lista Puestos Valorados'!G197)</f>
        <v/>
      </c>
      <c r="H197" s="26" t="str">
        <f>+IF('Lista Puestos Valorados'!H197="","",'Lista Puestos Valorados'!H197)</f>
        <v/>
      </c>
      <c r="I197" s="26" t="str">
        <f>+IF('Lista Puestos Valorados'!I197="","",'Lista Puestos Valorados'!I197)</f>
        <v/>
      </c>
      <c r="J197" s="118" t="e">
        <f t="array" ref="J197">+IF(L197="","",_xlfn.IFS(L197&lt;='Cortes de Agrupacion'!$F$15,'Cortes de Agrupacion'!$E$15,'Resultados General'!L197&lt;='Cortes de Agrupacion'!$F$14,'Cortes de Agrupacion'!$E$14,'Resultados General'!L197&lt;='Cortes de Agrupacion'!$F$13,'Cortes de Agrupacion'!$E$13,L197&lt;='Cortes de Agrupacion'!$F$12,'Cortes de Agrupacion'!$E$12,'Resultados General'!L197&lt;='Cortes de Agrupacion'!$F$11,'Cortes de Agrupacion'!$E$11,'Resultados General'!L197&lt;='Cortes de Agrupacion'!$F$10,'Cortes de Agrupacion'!$E$10,'Resultados General'!L197&lt;='Cortes de Agrupacion'!$F$9,'Cortes de Agrupacion'!$E$9,'Resultados General'!L197&lt;='Cortes de Agrupacion'!$F$8,'Cortes de Agrupacion'!$E$8,'Resultados General'!L197&lt;='Cortes de Agrupacion'!$F$7,'Cortes de Agrupacion'!$E$7,'Resultados General'!L197&lt;='Cortes de Agrupacion'!$F$6,'Cortes de Agrupacion'!$E$6))</f>
        <v>#VALUE!</v>
      </c>
      <c r="K197" s="118" t="str">
        <f t="shared" si="4"/>
        <v/>
      </c>
      <c r="L197" s="124" t="e">
        <f>#VALUE!</f>
        <v>#VALUE!</v>
      </c>
      <c r="M197" s="26" t="e">
        <f ca="1">+_xlfn.IFNA(VLOOKUP(C197,'Distribución de puestos'!$B$8:$I$507,8,0),"")</f>
        <v>#NAME?</v>
      </c>
      <c r="N197" s="26" t="str">
        <f>+IF(VLOOKUP($B197,'Lista Puestos Valorados'!$B$11:$BK$510,MATCH('Auxiliar General'!H$4,'Lista Puestos Valorados'!$B$10:$BK$10,0),0)="","No relevante",VLOOKUP($B197,'Lista Puestos Valorados'!$B$11:$BK$510,MATCH('Auxiliar General'!H$4,'Lista Puestos Valorados'!$B$10:$BK$10,0),0))</f>
        <v>No relevante</v>
      </c>
      <c r="O197" s="26">
        <f>+HLOOKUP(N197,Sistema_Puntos!$Q$5:$Y$43,'Auxiliar General'!J$5,FALSE)</f>
        <v>0</v>
      </c>
      <c r="P197" s="26" t="str">
        <f>+IF(VLOOKUP($B197,'Lista Puestos Valorados'!$B$11:$BK$510,MATCH('Auxiliar General'!J$4,'Lista Puestos Valorados'!$B$10:$BK$10,0),0)="","No relevante",VLOOKUP($B197,'Lista Puestos Valorados'!$B$11:$BK$510,MATCH('Auxiliar General'!J$4,'Lista Puestos Valorados'!$B$10:$BK$10,0),0))</f>
        <v>No relevante</v>
      </c>
      <c r="Q197" s="26">
        <f>+HLOOKUP(P197,Sistema_Puntos!$Q$5:$Y$43,'Auxiliar General'!L$5,FALSE)</f>
        <v>0</v>
      </c>
      <c r="R197" s="26" t="str">
        <f>+IF(VLOOKUP($B197,'Lista Puestos Valorados'!$B$11:$BK$510,MATCH('Auxiliar General'!L$4,'Lista Puestos Valorados'!$B$10:$BK$10,0),0)="","No relevante",VLOOKUP($B197,'Lista Puestos Valorados'!$B$11:$BK$510,MATCH('Auxiliar General'!L$4,'Lista Puestos Valorados'!$B$10:$BK$10,0),0))</f>
        <v>No relevante</v>
      </c>
      <c r="S197" s="26">
        <f>+HLOOKUP(R197,Sistema_Puntos!$Q$5:$Y$43,'Auxiliar General'!N$5,FALSE)</f>
        <v>0</v>
      </c>
      <c r="T197" s="26" t="str">
        <f>+IF(VLOOKUP($B197,'Lista Puestos Valorados'!$B$11:$BK$510,MATCH('Auxiliar General'!N$4,'Lista Puestos Valorados'!$B$10:$BK$10,0),0)="","No relevante",VLOOKUP($B197,'Lista Puestos Valorados'!$B$11:$BK$510,MATCH('Auxiliar General'!N$4,'Lista Puestos Valorados'!$B$10:$BK$10,0),0))</f>
        <v>No relevante</v>
      </c>
      <c r="U197" s="26">
        <f>+HLOOKUP(T197,Sistema_Puntos!$Q$5:$Y$43,'Auxiliar General'!P$5,FALSE)</f>
        <v>0</v>
      </c>
      <c r="V197" s="26" t="str">
        <f>+IF(VLOOKUP($B197,'Lista Puestos Valorados'!$B$11:$BK$510,MATCH('Auxiliar General'!P$4,'Lista Puestos Valorados'!$B$10:$BK$10,0),0)="","No relevante",VLOOKUP($B197,'Lista Puestos Valorados'!$B$11:$BK$510,MATCH('Auxiliar General'!P$4,'Lista Puestos Valorados'!$B$10:$BK$10,0),0))</f>
        <v>No relevante</v>
      </c>
      <c r="W197" s="26">
        <f>+HLOOKUP(V197,Sistema_Puntos!$Q$5:$Y$43,'Auxiliar General'!R$5,FALSE)</f>
        <v>0</v>
      </c>
      <c r="X197" s="26" t="str">
        <f>+IF(VLOOKUP($B197,'Lista Puestos Valorados'!$B$11:$BK$510,MATCH('Auxiliar General'!R$4,'Lista Puestos Valorados'!$B$10:$BK$10,0),0)="","No relevante",VLOOKUP($B197,'Lista Puestos Valorados'!$B$11:$BK$510,MATCH('Auxiliar General'!R$4,'Lista Puestos Valorados'!$B$10:$BK$10,0),0))</f>
        <v>No relevante</v>
      </c>
      <c r="Y197" s="26">
        <f>+HLOOKUP(X197,Sistema_Puntos!$Q$5:$Y$43,'Auxiliar General'!T$5,FALSE)</f>
        <v>0</v>
      </c>
      <c r="Z197" s="26" t="str">
        <f>+IF(VLOOKUP($B197,'Lista Puestos Valorados'!$B$11:$BK$510,MATCH('Auxiliar General'!T$4,'Lista Puestos Valorados'!$B$10:$BK$10,0),0)="","No relevante",VLOOKUP($B197,'Lista Puestos Valorados'!$B$11:$BK$510,MATCH('Auxiliar General'!T$4,'Lista Puestos Valorados'!$B$10:$BK$10,0),0))</f>
        <v>No relevante</v>
      </c>
      <c r="AA197" s="26">
        <f>+HLOOKUP(Z197,Sistema_Puntos!$Q$5:$Y$43,'Auxiliar General'!V$5,FALSE)</f>
        <v>0</v>
      </c>
      <c r="AB197" s="26" t="str">
        <f>+IF(VLOOKUP($B197,'Lista Puestos Valorados'!$B$11:$BK$510,MATCH('Auxiliar General'!V$4,'Lista Puestos Valorados'!$B$10:$BK$10,0),0)="","No relevante",VLOOKUP($B197,'Lista Puestos Valorados'!$B$11:$BK$510,MATCH('Auxiliar General'!V$4,'Lista Puestos Valorados'!$B$10:$BK$10,0),0))</f>
        <v>No relevante</v>
      </c>
      <c r="AC197" s="26">
        <f>+HLOOKUP(AB197,Sistema_Puntos!$Q$5:$Y$43,'Auxiliar General'!X$5,FALSE)</f>
        <v>0</v>
      </c>
      <c r="AD197" s="26" t="str">
        <f>+IF(VLOOKUP($B197,'Lista Puestos Valorados'!$B$11:$BK$510,MATCH('Auxiliar General'!X$4,'Lista Puestos Valorados'!$B$10:$BK$10,0),0)="","No relevante",VLOOKUP($B197,'Lista Puestos Valorados'!$B$11:$BK$510,MATCH('Auxiliar General'!X$4,'Lista Puestos Valorados'!$B$10:$BK$10,0),0))</f>
        <v>No relevante</v>
      </c>
      <c r="AE197" s="26">
        <f>+HLOOKUP(AD197,Sistema_Puntos!$Q$5:$Y$43,'Auxiliar General'!Z$5,FALSE)</f>
        <v>0</v>
      </c>
      <c r="AF197" s="26" t="str">
        <f>+IF(VLOOKUP($B197,'Lista Puestos Valorados'!$B$11:$BK$510,MATCH('Auxiliar General'!Z$4,'Lista Puestos Valorados'!$B$10:$BK$10,0),0)="","No relevante",VLOOKUP($B197,'Lista Puestos Valorados'!$B$11:$BK$510,MATCH('Auxiliar General'!Z$4,'Lista Puestos Valorados'!$B$10:$BK$10,0),0))</f>
        <v>No relevante</v>
      </c>
      <c r="AG197" s="26">
        <f>+HLOOKUP(AF197,Sistema_Puntos!$Q$5:$Y$43,'Auxiliar General'!AB$5,FALSE)</f>
        <v>0</v>
      </c>
      <c r="AH197" s="26" t="str">
        <f>+IF(VLOOKUP($B197,'Lista Puestos Valorados'!$B$11:$BK$510,MATCH('Auxiliar General'!AB$4,'Lista Puestos Valorados'!$B$10:$BK$10,0),0)="","No relevante",VLOOKUP($B197,'Lista Puestos Valorados'!$B$11:$BK$510,MATCH('Auxiliar General'!AB$4,'Lista Puestos Valorados'!$B$10:$BK$10,0),0))</f>
        <v>No relevante</v>
      </c>
      <c r="AI197" s="26">
        <f>+HLOOKUP(AH197,Sistema_Puntos!$Q$5:$Y$43,'Auxiliar General'!AD$5,FALSE)</f>
        <v>0</v>
      </c>
      <c r="AJ197" s="26" t="str">
        <f>+IF(VLOOKUP($B197,'Lista Puestos Valorados'!$B$11:$BK$510,MATCH('Auxiliar General'!AD$4,'Lista Puestos Valorados'!$B$10:$BK$10,0),0)="","No relevante",VLOOKUP($B197,'Lista Puestos Valorados'!$B$11:$BK$510,MATCH('Auxiliar General'!AD$4,'Lista Puestos Valorados'!$B$10:$BK$10,0),0))</f>
        <v>No relevante</v>
      </c>
      <c r="AK197" s="26">
        <f>+HLOOKUP(AJ197,Sistema_Puntos!$Q$5:$Y$43,'Auxiliar General'!AF$5,FALSE)</f>
        <v>0</v>
      </c>
      <c r="AL197" s="26" t="str">
        <f>+IF(VLOOKUP($B197,'Lista Puestos Valorados'!$B$11:$BK$510,MATCH('Auxiliar General'!AF$4,'Lista Puestos Valorados'!$B$10:$BK$10,0),0)="","No relevante",VLOOKUP($B197,'Lista Puestos Valorados'!$B$11:$BK$510,MATCH('Auxiliar General'!AF$4,'Lista Puestos Valorados'!$B$10:$BK$10,0),0))</f>
        <v>No relevante</v>
      </c>
      <c r="AM197" s="26">
        <f>+HLOOKUP(AL197,Sistema_Puntos!$Q$5:$Y$43,'Auxiliar General'!AH$5,FALSE)</f>
        <v>0</v>
      </c>
      <c r="AN197" s="26" t="str">
        <f>+IF(VLOOKUP($B197,'Lista Puestos Valorados'!$B$11:$BK$510,MATCH('Auxiliar General'!AH$4,'Lista Puestos Valorados'!$B$10:$BK$10,0),0)="","No relevante",VLOOKUP($B197,'Lista Puestos Valorados'!$B$11:$BK$510,MATCH('Auxiliar General'!AH$4,'Lista Puestos Valorados'!$B$10:$BK$10,0),0))</f>
        <v>No relevante</v>
      </c>
      <c r="AO197" s="26">
        <f>+HLOOKUP(AN197,Sistema_Puntos!$Q$5:$Y$43,'Auxiliar General'!AJ$5,FALSE)</f>
        <v>0</v>
      </c>
      <c r="AP197" s="26" t="str">
        <f>+IF(VLOOKUP($B197,'Lista Puestos Valorados'!$B$11:$BK$510,MATCH('Auxiliar General'!AJ$4,'Lista Puestos Valorados'!$B$10:$BK$10,0),0)="","No relevante",VLOOKUP($B197,'Lista Puestos Valorados'!$B$11:$BK$510,MATCH('Auxiliar General'!AJ$4,'Lista Puestos Valorados'!$B$10:$BK$10,0),0))</f>
        <v>No relevante</v>
      </c>
      <c r="AQ197" s="26">
        <f>+HLOOKUP(AP197,Sistema_Puntos!$Q$5:$Y$43,'Auxiliar General'!AL$5,FALSE)</f>
        <v>0</v>
      </c>
      <c r="AR197" s="26" t="str">
        <f>+IF(VLOOKUP($B197,'Lista Puestos Valorados'!$B$11:$BK$510,MATCH('Auxiliar General'!AL$4,'Lista Puestos Valorados'!$B$10:$BK$10,0),0)="","No relevante",VLOOKUP($B197,'Lista Puestos Valorados'!$B$11:$BK$510,MATCH('Auxiliar General'!AL$4,'Lista Puestos Valorados'!$B$10:$BK$10,0),0))</f>
        <v>No relevante</v>
      </c>
      <c r="AS197" s="26">
        <f>+HLOOKUP(AR197,Sistema_Puntos!$Q$5:$Y$43,'Auxiliar General'!AN$5,FALSE)</f>
        <v>0</v>
      </c>
      <c r="AT197" s="26" t="str">
        <f>+IF(VLOOKUP($B197,'Lista Puestos Valorados'!$B$11:$BK$510,MATCH('Auxiliar General'!AN$4,'Lista Puestos Valorados'!$B$10:$BK$10,0),0)="","No relevante",VLOOKUP($B197,'Lista Puestos Valorados'!$B$11:$BK$510,MATCH('Auxiliar General'!AN$4,'Lista Puestos Valorados'!$B$10:$BK$10,0),0))</f>
        <v>No relevante</v>
      </c>
      <c r="AU197" s="26">
        <f>+HLOOKUP(AT197,Sistema_Puntos!$Q$5:$Y$43,'Auxiliar General'!AP$5,FALSE)</f>
        <v>0</v>
      </c>
      <c r="AV197" s="26" t="str">
        <f>+IF(VLOOKUP($B197,'Lista Puestos Valorados'!$B$11:$BK$510,MATCH('Auxiliar General'!AP$4,'Lista Puestos Valorados'!$B$10:$BK$10,0),0)="","No relevante",VLOOKUP($B197,'Lista Puestos Valorados'!$B$11:$BK$510,MATCH('Auxiliar General'!AP$4,'Lista Puestos Valorados'!$B$10:$BK$10,0),0))</f>
        <v>No relevante</v>
      </c>
      <c r="AW197" s="26">
        <f>+HLOOKUP(AV197,Sistema_Puntos!$Q$5:$Y$43,'Auxiliar General'!AR$5,FALSE)</f>
        <v>0</v>
      </c>
      <c r="AX197" s="26" t="str">
        <f>+IF(VLOOKUP($B197,'Lista Puestos Valorados'!$B$11:$BK$510,MATCH('Auxiliar General'!AR$4,'Lista Puestos Valorados'!$B$10:$BK$10,0),0)="","No relevante",VLOOKUP($B197,'Lista Puestos Valorados'!$B$11:$BK$510,MATCH('Auxiliar General'!AR$4,'Lista Puestos Valorados'!$B$10:$BK$10,0),0))</f>
        <v>No relevante</v>
      </c>
      <c r="AY197" s="26">
        <f>+HLOOKUP(AX197,Sistema_Puntos!$Q$5:$Y$43,'Auxiliar General'!AT$5,FALSE)</f>
        <v>0</v>
      </c>
      <c r="AZ197" s="26" t="str">
        <f>+IF(VLOOKUP($B197,'Lista Puestos Valorados'!$B$11:$BK$510,MATCH('Auxiliar General'!AT$4,'Lista Puestos Valorados'!$B$10:$BK$10,0),0)="","No relevante",VLOOKUP($B197,'Lista Puestos Valorados'!$B$11:$BK$510,MATCH('Auxiliar General'!AT$4,'Lista Puestos Valorados'!$B$10:$BK$10,0),0))</f>
        <v>No relevante</v>
      </c>
      <c r="BA197" s="26">
        <f>+HLOOKUP(AZ197,Sistema_Puntos!$Q$5:$Y$43,'Auxiliar General'!AV$5,FALSE)</f>
        <v>0</v>
      </c>
      <c r="BB197" s="26" t="str">
        <f>+IF(VLOOKUP($B197,'Lista Puestos Valorados'!$B$11:$BK$510,MATCH('Auxiliar General'!AV$4,'Lista Puestos Valorados'!$B$10:$BK$10,0),0)="","No relevante",VLOOKUP($B197,'Lista Puestos Valorados'!$B$11:$BK$510,MATCH('Auxiliar General'!AV$4,'Lista Puestos Valorados'!$B$10:$BK$10,0),0))</f>
        <v>No relevante</v>
      </c>
      <c r="BC197" s="26">
        <f>+HLOOKUP(BB197,Sistema_Puntos!$Q$5:$Y$43,'Auxiliar General'!AX$5,FALSE)</f>
        <v>0</v>
      </c>
      <c r="BD197" s="26" t="str">
        <f>+IF(VLOOKUP($B197,'Lista Puestos Valorados'!$B$11:$BK$510,MATCH('Auxiliar General'!AX$4,'Lista Puestos Valorados'!$B$10:$BK$10,0),0)="","No relevante",VLOOKUP($B197,'Lista Puestos Valorados'!$B$11:$BK$510,MATCH('Auxiliar General'!AX$4,'Lista Puestos Valorados'!$B$10:$BK$10,0),0))</f>
        <v>No relevante</v>
      </c>
      <c r="BE197" s="26">
        <f>+HLOOKUP(BD197,Sistema_Puntos!$Q$5:$Y$43,'Auxiliar General'!AZ$5,FALSE)</f>
        <v>0</v>
      </c>
      <c r="BF197" s="26" t="str">
        <f>+IF(VLOOKUP($B197,'Lista Puestos Valorados'!$B$11:$BK$510,MATCH('Auxiliar General'!AZ$4,'Lista Puestos Valorados'!$B$10:$BK$10,0),0)="","No relevante",VLOOKUP($B197,'Lista Puestos Valorados'!$B$11:$BK$510,MATCH('Auxiliar General'!AZ$4,'Lista Puestos Valorados'!$B$10:$BK$10,0),0))</f>
        <v>No relevante</v>
      </c>
      <c r="BG197" s="26">
        <f>+HLOOKUP(BF197,Sistema_Puntos!$Q$5:$Y$43,'Auxiliar General'!BB$5,FALSE)</f>
        <v>0</v>
      </c>
      <c r="BH197" s="26" t="str">
        <f>+IF(VLOOKUP($B197,'Lista Puestos Valorados'!$B$11:$BK$510,MATCH('Auxiliar General'!BB$4,'Lista Puestos Valorados'!$B$10:$BK$10,0),0)="","No relevante",VLOOKUP($B197,'Lista Puestos Valorados'!$B$11:$BK$510,MATCH('Auxiliar General'!BB$4,'Lista Puestos Valorados'!$B$10:$BK$10,0),0))</f>
        <v>No relevante</v>
      </c>
      <c r="BI197" s="26">
        <f>+HLOOKUP(BH197,Sistema_Puntos!$Q$5:$Y$43,'Auxiliar General'!BD$5,FALSE)</f>
        <v>0</v>
      </c>
      <c r="BJ197" s="26" t="str">
        <f>+IF(VLOOKUP($B197,'Lista Puestos Valorados'!$B$11:$BK$510,MATCH('Auxiliar General'!BD$4,'Lista Puestos Valorados'!$B$10:$BK$10,0),0)="","No relevante",VLOOKUP($B197,'Lista Puestos Valorados'!$B$11:$BK$510,MATCH('Auxiliar General'!BD$4,'Lista Puestos Valorados'!$B$10:$BK$10,0),0))</f>
        <v>No relevante</v>
      </c>
      <c r="BK197" s="26">
        <f>+HLOOKUP(BJ197,Sistema_Puntos!$Q$5:$Y$43,'Auxiliar General'!BF$5,FALSE)</f>
        <v>0</v>
      </c>
      <c r="BL197" s="26" t="str">
        <f>+IF(VLOOKUP($B197,'Lista Puestos Valorados'!$B$11:$BK$510,MATCH('Auxiliar General'!BF$4,'Lista Puestos Valorados'!$B$10:$BK$10,0),0)="","No relevante",VLOOKUP($B197,'Lista Puestos Valorados'!$B$11:$BK$510,MATCH('Auxiliar General'!BF$4,'Lista Puestos Valorados'!$B$10:$BK$10,0),0))</f>
        <v>No relevante</v>
      </c>
      <c r="BM197" s="26">
        <f>+HLOOKUP(BL197,Sistema_Puntos!$Q$5:$Y$43,'Auxiliar General'!BH$5,FALSE)</f>
        <v>0</v>
      </c>
      <c r="BN197" s="26" t="str">
        <f>+IF(VLOOKUP($B197,'Lista Puestos Valorados'!$B$11:$BK$510,MATCH('Auxiliar General'!BH$4,'Lista Puestos Valorados'!$B$10:$BK$10,0),0)="","No relevante",VLOOKUP($B197,'Lista Puestos Valorados'!$B$11:$BK$510,MATCH('Auxiliar General'!BH$4,'Lista Puestos Valorados'!$B$10:$BK$10,0),0))</f>
        <v>No relevante</v>
      </c>
      <c r="BO197" s="26">
        <f>+HLOOKUP(BN197,Sistema_Puntos!$Q$5:$Y$43,'Auxiliar General'!BJ$5,FALSE)</f>
        <v>0</v>
      </c>
      <c r="BP197" s="26" t="str">
        <f>+IF(VLOOKUP($B197,'Lista Puestos Valorados'!$B$11:$BK$510,MATCH('Auxiliar General'!BJ$4,'Lista Puestos Valorados'!$B$10:$BK$10,0),0)="","No relevante",VLOOKUP($B197,'Lista Puestos Valorados'!$B$11:$BK$510,MATCH('Auxiliar General'!BJ$4,'Lista Puestos Valorados'!$B$10:$BK$10,0),0))</f>
        <v>No relevante</v>
      </c>
      <c r="BQ197" s="26">
        <f>+HLOOKUP(BP197,Sistema_Puntos!$Q$5:$Y$43,'Auxiliar General'!BL$5,FALSE)</f>
        <v>0</v>
      </c>
      <c r="BR197" s="26" t="str">
        <f>+IF(VLOOKUP($B197,'Lista Puestos Valorados'!$B$11:$BK$510,MATCH('Auxiliar General'!BL$4,'Lista Puestos Valorados'!$B$10:$BK$10,0),0)="","No relevante",VLOOKUP($B197,'Lista Puestos Valorados'!$B$11:$BK$510,MATCH('Auxiliar General'!BL$4,'Lista Puestos Valorados'!$B$10:$BK$10,0),0))</f>
        <v>No relevante</v>
      </c>
      <c r="BS197" s="26">
        <f>+HLOOKUP(BR197,Sistema_Puntos!$Q$5:$Y$43,'Auxiliar General'!BN$5,FALSE)</f>
        <v>0</v>
      </c>
      <c r="BT197" s="26" t="str">
        <f>+IF(VLOOKUP($B197,'Lista Puestos Valorados'!$B$11:$BK$510,MATCH('Auxiliar General'!BN$4,'Lista Puestos Valorados'!$B$10:$BK$10,0),0)="","No relevante",VLOOKUP($B197,'Lista Puestos Valorados'!$B$11:$BK$510,MATCH('Auxiliar General'!BN$4,'Lista Puestos Valorados'!$B$10:$BK$10,0),0))</f>
        <v>No relevante</v>
      </c>
      <c r="BU197" s="26">
        <f>+HLOOKUP(BT197,Sistema_Puntos!$Q$5:$Y$43,'Auxiliar General'!BP$5,FALSE)</f>
        <v>0</v>
      </c>
      <c r="BV197" s="26" t="str">
        <f>+IF(VLOOKUP($B197,'Lista Puestos Valorados'!$B$11:$BK$510,MATCH('Auxiliar General'!BP$4,'Lista Puestos Valorados'!$B$10:$BK$10,0),0)="","No relevante",VLOOKUP($B197,'Lista Puestos Valorados'!$B$11:$BK$510,MATCH('Auxiliar General'!BP$4,'Lista Puestos Valorados'!$B$10:$BK$10,0),0))</f>
        <v>No relevante</v>
      </c>
      <c r="BW197" s="26">
        <f>+HLOOKUP(BV197,Sistema_Puntos!$Q$5:$Y$43,'Auxiliar General'!BR$5,FALSE)</f>
        <v>0</v>
      </c>
      <c r="BX197" s="26" t="str">
        <f>+IF(VLOOKUP($B197,'Lista Puestos Valorados'!$B$11:$BK$510,MATCH('Auxiliar General'!BR$4,'Lista Puestos Valorados'!$B$10:$BK$10,0),0)="","No relevante",VLOOKUP($B197,'Lista Puestos Valorados'!$B$11:$BK$510,MATCH('Auxiliar General'!BR$4,'Lista Puestos Valorados'!$B$10:$BK$10,0),0))</f>
        <v>No relevante</v>
      </c>
      <c r="BY197" s="26">
        <f>+HLOOKUP(BX197,Sistema_Puntos!$Q$5:$Y$43,'Auxiliar General'!BT$5,FALSE)</f>
        <v>0</v>
      </c>
      <c r="BZ197" s="26" t="str">
        <f>+IF(VLOOKUP($B197,'Lista Puestos Valorados'!$B$11:$BK$510,MATCH('Auxiliar General'!BT$4,'Lista Puestos Valorados'!$B$10:$BK$10,0),0)="","No relevante",VLOOKUP($B197,'Lista Puestos Valorados'!$B$11:$BK$510,MATCH('Auxiliar General'!BT$4,'Lista Puestos Valorados'!$B$10:$BK$10,0),0))</f>
        <v>No relevante</v>
      </c>
      <c r="CA197" s="26">
        <f>+HLOOKUP(BZ197,Sistema_Puntos!$Q$5:$Y$43,'Auxiliar General'!BV$5,FALSE)</f>
        <v>0</v>
      </c>
      <c r="CB197" s="26" t="str">
        <f>+IF(VLOOKUP($B197,'Lista Puestos Valorados'!$B$11:$BK$510,MATCH('Auxiliar General'!BV$4,'Lista Puestos Valorados'!$B$10:$BK$10,0),0)="","No relevante",VLOOKUP($B197,'Lista Puestos Valorados'!$B$11:$BK$510,MATCH('Auxiliar General'!BV$4,'Lista Puestos Valorados'!$B$10:$BK$10,0),0))</f>
        <v>No relevante</v>
      </c>
      <c r="CC197" s="26">
        <f>+HLOOKUP(CB197,Sistema_Puntos!$Q$5:$Y$43,'Auxiliar General'!BX$5,FALSE)</f>
        <v>0</v>
      </c>
      <c r="CD197" s="26" t="str">
        <f>+IF(VLOOKUP($B197,'Lista Puestos Valorados'!$B$11:$BK$510,MATCH('Auxiliar General'!BX$4,'Lista Puestos Valorados'!$B$10:$BK$10,0),0)="","No relevante",VLOOKUP($B197,'Lista Puestos Valorados'!$B$11:$BK$510,MATCH('Auxiliar General'!BX$4,'Lista Puestos Valorados'!$B$10:$BK$10,0),0))</f>
        <v>No relevante</v>
      </c>
      <c r="CE197" s="26">
        <f>+HLOOKUP(CD197,Sistema_Puntos!$Q$5:$Y$43,'Auxiliar General'!BZ$5,FALSE)</f>
        <v>0</v>
      </c>
      <c r="CF197" s="26" t="str">
        <f>+IF(VLOOKUP($B197,'Lista Puestos Valorados'!$B$11:$BK$510,MATCH('Auxiliar General'!BZ$4,'Lista Puestos Valorados'!$B$10:$BK$10,0),0)="","No relevante",VLOOKUP($B197,'Lista Puestos Valorados'!$B$11:$BK$510,MATCH('Auxiliar General'!BZ$4,'Lista Puestos Valorados'!$B$10:$BK$10,0),0))</f>
        <v>No relevante</v>
      </c>
      <c r="CG197" s="26">
        <f>+HLOOKUP(CF197,Sistema_Puntos!$Q$5:$Y$43,'Auxiliar General'!CB$5,FALSE)</f>
        <v>0</v>
      </c>
      <c r="CH197" s="29"/>
      <c r="CI197" s="29"/>
    </row>
    <row r="198" spans="2:87" ht="17.55" customHeight="1">
      <c r="B198" s="26">
        <f>+'Listado de Puestos'!B198</f>
        <v>188</v>
      </c>
      <c r="C198" s="26" t="str">
        <f>+IF('Lista Puestos Valorados'!C198="","",'Lista Puestos Valorados'!C198)</f>
        <v/>
      </c>
      <c r="D198" s="26" t="str">
        <f>+IF('Lista Puestos Valorados'!D198="","",'Lista Puestos Valorados'!D198)</f>
        <v/>
      </c>
      <c r="E198" s="26" t="str">
        <f>+IF('Lista Puestos Valorados'!E198="","",'Lista Puestos Valorados'!E198)</f>
        <v/>
      </c>
      <c r="F198" s="26" t="str">
        <f>+IF('Lista Puestos Valorados'!F198="","",'Lista Puestos Valorados'!F198)</f>
        <v/>
      </c>
      <c r="G198" s="26" t="str">
        <f>+IF('Lista Puestos Valorados'!G198="","",'Lista Puestos Valorados'!G198)</f>
        <v/>
      </c>
      <c r="H198" s="26" t="str">
        <f>+IF('Lista Puestos Valorados'!H198="","",'Lista Puestos Valorados'!H198)</f>
        <v/>
      </c>
      <c r="I198" s="26" t="str">
        <f>+IF('Lista Puestos Valorados'!I198="","",'Lista Puestos Valorados'!I198)</f>
        <v/>
      </c>
      <c r="J198" s="118" t="e">
        <f t="array" ref="J198">+IF(L198="","",_xlfn.IFS(L198&lt;='Cortes de Agrupacion'!$F$15,'Cortes de Agrupacion'!$E$15,'Resultados General'!L198&lt;='Cortes de Agrupacion'!$F$14,'Cortes de Agrupacion'!$E$14,'Resultados General'!L198&lt;='Cortes de Agrupacion'!$F$13,'Cortes de Agrupacion'!$E$13,L198&lt;='Cortes de Agrupacion'!$F$12,'Cortes de Agrupacion'!$E$12,'Resultados General'!L198&lt;='Cortes de Agrupacion'!$F$11,'Cortes de Agrupacion'!$E$11,'Resultados General'!L198&lt;='Cortes de Agrupacion'!$F$10,'Cortes de Agrupacion'!$E$10,'Resultados General'!L198&lt;='Cortes de Agrupacion'!$F$9,'Cortes de Agrupacion'!$E$9,'Resultados General'!L198&lt;='Cortes de Agrupacion'!$F$8,'Cortes de Agrupacion'!$E$8,'Resultados General'!L198&lt;='Cortes de Agrupacion'!$F$7,'Cortes de Agrupacion'!$E$7,'Resultados General'!L198&lt;='Cortes de Agrupacion'!$F$6,'Cortes de Agrupacion'!$E$6))</f>
        <v>#VALUE!</v>
      </c>
      <c r="K198" s="118" t="str">
        <f t="shared" si="4"/>
        <v/>
      </c>
      <c r="L198" s="124" t="e">
        <f>#VALUE!</f>
        <v>#VALUE!</v>
      </c>
      <c r="M198" s="26" t="e">
        <f ca="1">+_xlfn.IFNA(VLOOKUP(C198,'Distribución de puestos'!$B$8:$I$507,8,0),"")</f>
        <v>#NAME?</v>
      </c>
      <c r="N198" s="26" t="str">
        <f>+IF(VLOOKUP($B198,'Lista Puestos Valorados'!$B$11:$BK$510,MATCH('Auxiliar General'!H$4,'Lista Puestos Valorados'!$B$10:$BK$10,0),0)="","No relevante",VLOOKUP($B198,'Lista Puestos Valorados'!$B$11:$BK$510,MATCH('Auxiliar General'!H$4,'Lista Puestos Valorados'!$B$10:$BK$10,0),0))</f>
        <v>No relevante</v>
      </c>
      <c r="O198" s="26">
        <f>+HLOOKUP(N198,Sistema_Puntos!$Q$5:$Y$43,'Auxiliar General'!J$5,FALSE)</f>
        <v>0</v>
      </c>
      <c r="P198" s="26" t="str">
        <f>+IF(VLOOKUP($B198,'Lista Puestos Valorados'!$B$11:$BK$510,MATCH('Auxiliar General'!J$4,'Lista Puestos Valorados'!$B$10:$BK$10,0),0)="","No relevante",VLOOKUP($B198,'Lista Puestos Valorados'!$B$11:$BK$510,MATCH('Auxiliar General'!J$4,'Lista Puestos Valorados'!$B$10:$BK$10,0),0))</f>
        <v>No relevante</v>
      </c>
      <c r="Q198" s="26">
        <f>+HLOOKUP(P198,Sistema_Puntos!$Q$5:$Y$43,'Auxiliar General'!L$5,FALSE)</f>
        <v>0</v>
      </c>
      <c r="R198" s="26" t="str">
        <f>+IF(VLOOKUP($B198,'Lista Puestos Valorados'!$B$11:$BK$510,MATCH('Auxiliar General'!L$4,'Lista Puestos Valorados'!$B$10:$BK$10,0),0)="","No relevante",VLOOKUP($B198,'Lista Puestos Valorados'!$B$11:$BK$510,MATCH('Auxiliar General'!L$4,'Lista Puestos Valorados'!$B$10:$BK$10,0),0))</f>
        <v>No relevante</v>
      </c>
      <c r="S198" s="26">
        <f>+HLOOKUP(R198,Sistema_Puntos!$Q$5:$Y$43,'Auxiliar General'!N$5,FALSE)</f>
        <v>0</v>
      </c>
      <c r="T198" s="26" t="str">
        <f>+IF(VLOOKUP($B198,'Lista Puestos Valorados'!$B$11:$BK$510,MATCH('Auxiliar General'!N$4,'Lista Puestos Valorados'!$B$10:$BK$10,0),0)="","No relevante",VLOOKUP($B198,'Lista Puestos Valorados'!$B$11:$BK$510,MATCH('Auxiliar General'!N$4,'Lista Puestos Valorados'!$B$10:$BK$10,0),0))</f>
        <v>No relevante</v>
      </c>
      <c r="U198" s="26">
        <f>+HLOOKUP(T198,Sistema_Puntos!$Q$5:$Y$43,'Auxiliar General'!P$5,FALSE)</f>
        <v>0</v>
      </c>
      <c r="V198" s="26" t="str">
        <f>+IF(VLOOKUP($B198,'Lista Puestos Valorados'!$B$11:$BK$510,MATCH('Auxiliar General'!P$4,'Lista Puestos Valorados'!$B$10:$BK$10,0),0)="","No relevante",VLOOKUP($B198,'Lista Puestos Valorados'!$B$11:$BK$510,MATCH('Auxiliar General'!P$4,'Lista Puestos Valorados'!$B$10:$BK$10,0),0))</f>
        <v>No relevante</v>
      </c>
      <c r="W198" s="26">
        <f>+HLOOKUP(V198,Sistema_Puntos!$Q$5:$Y$43,'Auxiliar General'!R$5,FALSE)</f>
        <v>0</v>
      </c>
      <c r="X198" s="26" t="str">
        <f>+IF(VLOOKUP($B198,'Lista Puestos Valorados'!$B$11:$BK$510,MATCH('Auxiliar General'!R$4,'Lista Puestos Valorados'!$B$10:$BK$10,0),0)="","No relevante",VLOOKUP($B198,'Lista Puestos Valorados'!$B$11:$BK$510,MATCH('Auxiliar General'!R$4,'Lista Puestos Valorados'!$B$10:$BK$10,0),0))</f>
        <v>No relevante</v>
      </c>
      <c r="Y198" s="26">
        <f>+HLOOKUP(X198,Sistema_Puntos!$Q$5:$Y$43,'Auxiliar General'!T$5,FALSE)</f>
        <v>0</v>
      </c>
      <c r="Z198" s="26" t="str">
        <f>+IF(VLOOKUP($B198,'Lista Puestos Valorados'!$B$11:$BK$510,MATCH('Auxiliar General'!T$4,'Lista Puestos Valorados'!$B$10:$BK$10,0),0)="","No relevante",VLOOKUP($B198,'Lista Puestos Valorados'!$B$11:$BK$510,MATCH('Auxiliar General'!T$4,'Lista Puestos Valorados'!$B$10:$BK$10,0),0))</f>
        <v>No relevante</v>
      </c>
      <c r="AA198" s="26">
        <f>+HLOOKUP(Z198,Sistema_Puntos!$Q$5:$Y$43,'Auxiliar General'!V$5,FALSE)</f>
        <v>0</v>
      </c>
      <c r="AB198" s="26" t="str">
        <f>+IF(VLOOKUP($B198,'Lista Puestos Valorados'!$B$11:$BK$510,MATCH('Auxiliar General'!V$4,'Lista Puestos Valorados'!$B$10:$BK$10,0),0)="","No relevante",VLOOKUP($B198,'Lista Puestos Valorados'!$B$11:$BK$510,MATCH('Auxiliar General'!V$4,'Lista Puestos Valorados'!$B$10:$BK$10,0),0))</f>
        <v>No relevante</v>
      </c>
      <c r="AC198" s="26">
        <f>+HLOOKUP(AB198,Sistema_Puntos!$Q$5:$Y$43,'Auxiliar General'!X$5,FALSE)</f>
        <v>0</v>
      </c>
      <c r="AD198" s="26" t="str">
        <f>+IF(VLOOKUP($B198,'Lista Puestos Valorados'!$B$11:$BK$510,MATCH('Auxiliar General'!X$4,'Lista Puestos Valorados'!$B$10:$BK$10,0),0)="","No relevante",VLOOKUP($B198,'Lista Puestos Valorados'!$B$11:$BK$510,MATCH('Auxiliar General'!X$4,'Lista Puestos Valorados'!$B$10:$BK$10,0),0))</f>
        <v>No relevante</v>
      </c>
      <c r="AE198" s="26">
        <f>+HLOOKUP(AD198,Sistema_Puntos!$Q$5:$Y$43,'Auxiliar General'!Z$5,FALSE)</f>
        <v>0</v>
      </c>
      <c r="AF198" s="26" t="str">
        <f>+IF(VLOOKUP($B198,'Lista Puestos Valorados'!$B$11:$BK$510,MATCH('Auxiliar General'!Z$4,'Lista Puestos Valorados'!$B$10:$BK$10,0),0)="","No relevante",VLOOKUP($B198,'Lista Puestos Valorados'!$B$11:$BK$510,MATCH('Auxiliar General'!Z$4,'Lista Puestos Valorados'!$B$10:$BK$10,0),0))</f>
        <v>No relevante</v>
      </c>
      <c r="AG198" s="26">
        <f>+HLOOKUP(AF198,Sistema_Puntos!$Q$5:$Y$43,'Auxiliar General'!AB$5,FALSE)</f>
        <v>0</v>
      </c>
      <c r="AH198" s="26" t="str">
        <f>+IF(VLOOKUP($B198,'Lista Puestos Valorados'!$B$11:$BK$510,MATCH('Auxiliar General'!AB$4,'Lista Puestos Valorados'!$B$10:$BK$10,0),0)="","No relevante",VLOOKUP($B198,'Lista Puestos Valorados'!$B$11:$BK$510,MATCH('Auxiliar General'!AB$4,'Lista Puestos Valorados'!$B$10:$BK$10,0),0))</f>
        <v>No relevante</v>
      </c>
      <c r="AI198" s="26">
        <f>+HLOOKUP(AH198,Sistema_Puntos!$Q$5:$Y$43,'Auxiliar General'!AD$5,FALSE)</f>
        <v>0</v>
      </c>
      <c r="AJ198" s="26" t="str">
        <f>+IF(VLOOKUP($B198,'Lista Puestos Valorados'!$B$11:$BK$510,MATCH('Auxiliar General'!AD$4,'Lista Puestos Valorados'!$B$10:$BK$10,0),0)="","No relevante",VLOOKUP($B198,'Lista Puestos Valorados'!$B$11:$BK$510,MATCH('Auxiliar General'!AD$4,'Lista Puestos Valorados'!$B$10:$BK$10,0),0))</f>
        <v>No relevante</v>
      </c>
      <c r="AK198" s="26">
        <f>+HLOOKUP(AJ198,Sistema_Puntos!$Q$5:$Y$43,'Auxiliar General'!AF$5,FALSE)</f>
        <v>0</v>
      </c>
      <c r="AL198" s="26" t="str">
        <f>+IF(VLOOKUP($B198,'Lista Puestos Valorados'!$B$11:$BK$510,MATCH('Auxiliar General'!AF$4,'Lista Puestos Valorados'!$B$10:$BK$10,0),0)="","No relevante",VLOOKUP($B198,'Lista Puestos Valorados'!$B$11:$BK$510,MATCH('Auxiliar General'!AF$4,'Lista Puestos Valorados'!$B$10:$BK$10,0),0))</f>
        <v>No relevante</v>
      </c>
      <c r="AM198" s="26">
        <f>+HLOOKUP(AL198,Sistema_Puntos!$Q$5:$Y$43,'Auxiliar General'!AH$5,FALSE)</f>
        <v>0</v>
      </c>
      <c r="AN198" s="26" t="str">
        <f>+IF(VLOOKUP($B198,'Lista Puestos Valorados'!$B$11:$BK$510,MATCH('Auxiliar General'!AH$4,'Lista Puestos Valorados'!$B$10:$BK$10,0),0)="","No relevante",VLOOKUP($B198,'Lista Puestos Valorados'!$B$11:$BK$510,MATCH('Auxiliar General'!AH$4,'Lista Puestos Valorados'!$B$10:$BK$10,0),0))</f>
        <v>No relevante</v>
      </c>
      <c r="AO198" s="26">
        <f>+HLOOKUP(AN198,Sistema_Puntos!$Q$5:$Y$43,'Auxiliar General'!AJ$5,FALSE)</f>
        <v>0</v>
      </c>
      <c r="AP198" s="26" t="str">
        <f>+IF(VLOOKUP($B198,'Lista Puestos Valorados'!$B$11:$BK$510,MATCH('Auxiliar General'!AJ$4,'Lista Puestos Valorados'!$B$10:$BK$10,0),0)="","No relevante",VLOOKUP($B198,'Lista Puestos Valorados'!$B$11:$BK$510,MATCH('Auxiliar General'!AJ$4,'Lista Puestos Valorados'!$B$10:$BK$10,0),0))</f>
        <v>No relevante</v>
      </c>
      <c r="AQ198" s="26">
        <f>+HLOOKUP(AP198,Sistema_Puntos!$Q$5:$Y$43,'Auxiliar General'!AL$5,FALSE)</f>
        <v>0</v>
      </c>
      <c r="AR198" s="26" t="str">
        <f>+IF(VLOOKUP($B198,'Lista Puestos Valorados'!$B$11:$BK$510,MATCH('Auxiliar General'!AL$4,'Lista Puestos Valorados'!$B$10:$BK$10,0),0)="","No relevante",VLOOKUP($B198,'Lista Puestos Valorados'!$B$11:$BK$510,MATCH('Auxiliar General'!AL$4,'Lista Puestos Valorados'!$B$10:$BK$10,0),0))</f>
        <v>No relevante</v>
      </c>
      <c r="AS198" s="26">
        <f>+HLOOKUP(AR198,Sistema_Puntos!$Q$5:$Y$43,'Auxiliar General'!AN$5,FALSE)</f>
        <v>0</v>
      </c>
      <c r="AT198" s="26" t="str">
        <f>+IF(VLOOKUP($B198,'Lista Puestos Valorados'!$B$11:$BK$510,MATCH('Auxiliar General'!AN$4,'Lista Puestos Valorados'!$B$10:$BK$10,0),0)="","No relevante",VLOOKUP($B198,'Lista Puestos Valorados'!$B$11:$BK$510,MATCH('Auxiliar General'!AN$4,'Lista Puestos Valorados'!$B$10:$BK$10,0),0))</f>
        <v>No relevante</v>
      </c>
      <c r="AU198" s="26">
        <f>+HLOOKUP(AT198,Sistema_Puntos!$Q$5:$Y$43,'Auxiliar General'!AP$5,FALSE)</f>
        <v>0</v>
      </c>
      <c r="AV198" s="26" t="str">
        <f>+IF(VLOOKUP($B198,'Lista Puestos Valorados'!$B$11:$BK$510,MATCH('Auxiliar General'!AP$4,'Lista Puestos Valorados'!$B$10:$BK$10,0),0)="","No relevante",VLOOKUP($B198,'Lista Puestos Valorados'!$B$11:$BK$510,MATCH('Auxiliar General'!AP$4,'Lista Puestos Valorados'!$B$10:$BK$10,0),0))</f>
        <v>No relevante</v>
      </c>
      <c r="AW198" s="26">
        <f>+HLOOKUP(AV198,Sistema_Puntos!$Q$5:$Y$43,'Auxiliar General'!AR$5,FALSE)</f>
        <v>0</v>
      </c>
      <c r="AX198" s="26" t="str">
        <f>+IF(VLOOKUP($B198,'Lista Puestos Valorados'!$B$11:$BK$510,MATCH('Auxiliar General'!AR$4,'Lista Puestos Valorados'!$B$10:$BK$10,0),0)="","No relevante",VLOOKUP($B198,'Lista Puestos Valorados'!$B$11:$BK$510,MATCH('Auxiliar General'!AR$4,'Lista Puestos Valorados'!$B$10:$BK$10,0),0))</f>
        <v>No relevante</v>
      </c>
      <c r="AY198" s="26">
        <f>+HLOOKUP(AX198,Sistema_Puntos!$Q$5:$Y$43,'Auxiliar General'!AT$5,FALSE)</f>
        <v>0</v>
      </c>
      <c r="AZ198" s="26" t="str">
        <f>+IF(VLOOKUP($B198,'Lista Puestos Valorados'!$B$11:$BK$510,MATCH('Auxiliar General'!AT$4,'Lista Puestos Valorados'!$B$10:$BK$10,0),0)="","No relevante",VLOOKUP($B198,'Lista Puestos Valorados'!$B$11:$BK$510,MATCH('Auxiliar General'!AT$4,'Lista Puestos Valorados'!$B$10:$BK$10,0),0))</f>
        <v>No relevante</v>
      </c>
      <c r="BA198" s="26">
        <f>+HLOOKUP(AZ198,Sistema_Puntos!$Q$5:$Y$43,'Auxiliar General'!AV$5,FALSE)</f>
        <v>0</v>
      </c>
      <c r="BB198" s="26" t="str">
        <f>+IF(VLOOKUP($B198,'Lista Puestos Valorados'!$B$11:$BK$510,MATCH('Auxiliar General'!AV$4,'Lista Puestos Valorados'!$B$10:$BK$10,0),0)="","No relevante",VLOOKUP($B198,'Lista Puestos Valorados'!$B$11:$BK$510,MATCH('Auxiliar General'!AV$4,'Lista Puestos Valorados'!$B$10:$BK$10,0),0))</f>
        <v>No relevante</v>
      </c>
      <c r="BC198" s="26">
        <f>+HLOOKUP(BB198,Sistema_Puntos!$Q$5:$Y$43,'Auxiliar General'!AX$5,FALSE)</f>
        <v>0</v>
      </c>
      <c r="BD198" s="26" t="str">
        <f>+IF(VLOOKUP($B198,'Lista Puestos Valorados'!$B$11:$BK$510,MATCH('Auxiliar General'!AX$4,'Lista Puestos Valorados'!$B$10:$BK$10,0),0)="","No relevante",VLOOKUP($B198,'Lista Puestos Valorados'!$B$11:$BK$510,MATCH('Auxiliar General'!AX$4,'Lista Puestos Valorados'!$B$10:$BK$10,0),0))</f>
        <v>No relevante</v>
      </c>
      <c r="BE198" s="26">
        <f>+HLOOKUP(BD198,Sistema_Puntos!$Q$5:$Y$43,'Auxiliar General'!AZ$5,FALSE)</f>
        <v>0</v>
      </c>
      <c r="BF198" s="26" t="str">
        <f>+IF(VLOOKUP($B198,'Lista Puestos Valorados'!$B$11:$BK$510,MATCH('Auxiliar General'!AZ$4,'Lista Puestos Valorados'!$B$10:$BK$10,0),0)="","No relevante",VLOOKUP($B198,'Lista Puestos Valorados'!$B$11:$BK$510,MATCH('Auxiliar General'!AZ$4,'Lista Puestos Valorados'!$B$10:$BK$10,0),0))</f>
        <v>No relevante</v>
      </c>
      <c r="BG198" s="26">
        <f>+HLOOKUP(BF198,Sistema_Puntos!$Q$5:$Y$43,'Auxiliar General'!BB$5,FALSE)</f>
        <v>0</v>
      </c>
      <c r="BH198" s="26" t="str">
        <f>+IF(VLOOKUP($B198,'Lista Puestos Valorados'!$B$11:$BK$510,MATCH('Auxiliar General'!BB$4,'Lista Puestos Valorados'!$B$10:$BK$10,0),0)="","No relevante",VLOOKUP($B198,'Lista Puestos Valorados'!$B$11:$BK$510,MATCH('Auxiliar General'!BB$4,'Lista Puestos Valorados'!$B$10:$BK$10,0),0))</f>
        <v>No relevante</v>
      </c>
      <c r="BI198" s="26">
        <f>+HLOOKUP(BH198,Sistema_Puntos!$Q$5:$Y$43,'Auxiliar General'!BD$5,FALSE)</f>
        <v>0</v>
      </c>
      <c r="BJ198" s="26" t="str">
        <f>+IF(VLOOKUP($B198,'Lista Puestos Valorados'!$B$11:$BK$510,MATCH('Auxiliar General'!BD$4,'Lista Puestos Valorados'!$B$10:$BK$10,0),0)="","No relevante",VLOOKUP($B198,'Lista Puestos Valorados'!$B$11:$BK$510,MATCH('Auxiliar General'!BD$4,'Lista Puestos Valorados'!$B$10:$BK$10,0),0))</f>
        <v>No relevante</v>
      </c>
      <c r="BK198" s="26">
        <f>+HLOOKUP(BJ198,Sistema_Puntos!$Q$5:$Y$43,'Auxiliar General'!BF$5,FALSE)</f>
        <v>0</v>
      </c>
      <c r="BL198" s="26" t="str">
        <f>+IF(VLOOKUP($B198,'Lista Puestos Valorados'!$B$11:$BK$510,MATCH('Auxiliar General'!BF$4,'Lista Puestos Valorados'!$B$10:$BK$10,0),0)="","No relevante",VLOOKUP($B198,'Lista Puestos Valorados'!$B$11:$BK$510,MATCH('Auxiliar General'!BF$4,'Lista Puestos Valorados'!$B$10:$BK$10,0),0))</f>
        <v>No relevante</v>
      </c>
      <c r="BM198" s="26">
        <f>+HLOOKUP(BL198,Sistema_Puntos!$Q$5:$Y$43,'Auxiliar General'!BH$5,FALSE)</f>
        <v>0</v>
      </c>
      <c r="BN198" s="26" t="str">
        <f>+IF(VLOOKUP($B198,'Lista Puestos Valorados'!$B$11:$BK$510,MATCH('Auxiliar General'!BH$4,'Lista Puestos Valorados'!$B$10:$BK$10,0),0)="","No relevante",VLOOKUP($B198,'Lista Puestos Valorados'!$B$11:$BK$510,MATCH('Auxiliar General'!BH$4,'Lista Puestos Valorados'!$B$10:$BK$10,0),0))</f>
        <v>No relevante</v>
      </c>
      <c r="BO198" s="26">
        <f>+HLOOKUP(BN198,Sistema_Puntos!$Q$5:$Y$43,'Auxiliar General'!BJ$5,FALSE)</f>
        <v>0</v>
      </c>
      <c r="BP198" s="26" t="str">
        <f>+IF(VLOOKUP($B198,'Lista Puestos Valorados'!$B$11:$BK$510,MATCH('Auxiliar General'!BJ$4,'Lista Puestos Valorados'!$B$10:$BK$10,0),0)="","No relevante",VLOOKUP($B198,'Lista Puestos Valorados'!$B$11:$BK$510,MATCH('Auxiliar General'!BJ$4,'Lista Puestos Valorados'!$B$10:$BK$10,0),0))</f>
        <v>No relevante</v>
      </c>
      <c r="BQ198" s="26">
        <f>+HLOOKUP(BP198,Sistema_Puntos!$Q$5:$Y$43,'Auxiliar General'!BL$5,FALSE)</f>
        <v>0</v>
      </c>
      <c r="BR198" s="26" t="str">
        <f>+IF(VLOOKUP($B198,'Lista Puestos Valorados'!$B$11:$BK$510,MATCH('Auxiliar General'!BL$4,'Lista Puestos Valorados'!$B$10:$BK$10,0),0)="","No relevante",VLOOKUP($B198,'Lista Puestos Valorados'!$B$11:$BK$510,MATCH('Auxiliar General'!BL$4,'Lista Puestos Valorados'!$B$10:$BK$10,0),0))</f>
        <v>No relevante</v>
      </c>
      <c r="BS198" s="26">
        <f>+HLOOKUP(BR198,Sistema_Puntos!$Q$5:$Y$43,'Auxiliar General'!BN$5,FALSE)</f>
        <v>0</v>
      </c>
      <c r="BT198" s="26" t="str">
        <f>+IF(VLOOKUP($B198,'Lista Puestos Valorados'!$B$11:$BK$510,MATCH('Auxiliar General'!BN$4,'Lista Puestos Valorados'!$B$10:$BK$10,0),0)="","No relevante",VLOOKUP($B198,'Lista Puestos Valorados'!$B$11:$BK$510,MATCH('Auxiliar General'!BN$4,'Lista Puestos Valorados'!$B$10:$BK$10,0),0))</f>
        <v>No relevante</v>
      </c>
      <c r="BU198" s="26">
        <f>+HLOOKUP(BT198,Sistema_Puntos!$Q$5:$Y$43,'Auxiliar General'!BP$5,FALSE)</f>
        <v>0</v>
      </c>
      <c r="BV198" s="26" t="str">
        <f>+IF(VLOOKUP($B198,'Lista Puestos Valorados'!$B$11:$BK$510,MATCH('Auxiliar General'!BP$4,'Lista Puestos Valorados'!$B$10:$BK$10,0),0)="","No relevante",VLOOKUP($B198,'Lista Puestos Valorados'!$B$11:$BK$510,MATCH('Auxiliar General'!BP$4,'Lista Puestos Valorados'!$B$10:$BK$10,0),0))</f>
        <v>No relevante</v>
      </c>
      <c r="BW198" s="26">
        <f>+HLOOKUP(BV198,Sistema_Puntos!$Q$5:$Y$43,'Auxiliar General'!BR$5,FALSE)</f>
        <v>0</v>
      </c>
      <c r="BX198" s="26" t="str">
        <f>+IF(VLOOKUP($B198,'Lista Puestos Valorados'!$B$11:$BK$510,MATCH('Auxiliar General'!BR$4,'Lista Puestos Valorados'!$B$10:$BK$10,0),0)="","No relevante",VLOOKUP($B198,'Lista Puestos Valorados'!$B$11:$BK$510,MATCH('Auxiliar General'!BR$4,'Lista Puestos Valorados'!$B$10:$BK$10,0),0))</f>
        <v>No relevante</v>
      </c>
      <c r="BY198" s="26">
        <f>+HLOOKUP(BX198,Sistema_Puntos!$Q$5:$Y$43,'Auxiliar General'!BT$5,FALSE)</f>
        <v>0</v>
      </c>
      <c r="BZ198" s="26" t="str">
        <f>+IF(VLOOKUP($B198,'Lista Puestos Valorados'!$B$11:$BK$510,MATCH('Auxiliar General'!BT$4,'Lista Puestos Valorados'!$B$10:$BK$10,0),0)="","No relevante",VLOOKUP($B198,'Lista Puestos Valorados'!$B$11:$BK$510,MATCH('Auxiliar General'!BT$4,'Lista Puestos Valorados'!$B$10:$BK$10,0),0))</f>
        <v>No relevante</v>
      </c>
      <c r="CA198" s="26">
        <f>+HLOOKUP(BZ198,Sistema_Puntos!$Q$5:$Y$43,'Auxiliar General'!BV$5,FALSE)</f>
        <v>0</v>
      </c>
      <c r="CB198" s="26" t="str">
        <f>+IF(VLOOKUP($B198,'Lista Puestos Valorados'!$B$11:$BK$510,MATCH('Auxiliar General'!BV$4,'Lista Puestos Valorados'!$B$10:$BK$10,0),0)="","No relevante",VLOOKUP($B198,'Lista Puestos Valorados'!$B$11:$BK$510,MATCH('Auxiliar General'!BV$4,'Lista Puestos Valorados'!$B$10:$BK$10,0),0))</f>
        <v>No relevante</v>
      </c>
      <c r="CC198" s="26">
        <f>+HLOOKUP(CB198,Sistema_Puntos!$Q$5:$Y$43,'Auxiliar General'!BX$5,FALSE)</f>
        <v>0</v>
      </c>
      <c r="CD198" s="26" t="str">
        <f>+IF(VLOOKUP($B198,'Lista Puestos Valorados'!$B$11:$BK$510,MATCH('Auxiliar General'!BX$4,'Lista Puestos Valorados'!$B$10:$BK$10,0),0)="","No relevante",VLOOKUP($B198,'Lista Puestos Valorados'!$B$11:$BK$510,MATCH('Auxiliar General'!BX$4,'Lista Puestos Valorados'!$B$10:$BK$10,0),0))</f>
        <v>No relevante</v>
      </c>
      <c r="CE198" s="26">
        <f>+HLOOKUP(CD198,Sistema_Puntos!$Q$5:$Y$43,'Auxiliar General'!BZ$5,FALSE)</f>
        <v>0</v>
      </c>
      <c r="CF198" s="26" t="str">
        <f>+IF(VLOOKUP($B198,'Lista Puestos Valorados'!$B$11:$BK$510,MATCH('Auxiliar General'!BZ$4,'Lista Puestos Valorados'!$B$10:$BK$10,0),0)="","No relevante",VLOOKUP($B198,'Lista Puestos Valorados'!$B$11:$BK$510,MATCH('Auxiliar General'!BZ$4,'Lista Puestos Valorados'!$B$10:$BK$10,0),0))</f>
        <v>No relevante</v>
      </c>
      <c r="CG198" s="26">
        <f>+HLOOKUP(CF198,Sistema_Puntos!$Q$5:$Y$43,'Auxiliar General'!CB$5,FALSE)</f>
        <v>0</v>
      </c>
      <c r="CH198" s="29"/>
      <c r="CI198" s="29"/>
    </row>
    <row r="199" spans="2:87" ht="17.55" customHeight="1">
      <c r="B199" s="26">
        <f>+'Listado de Puestos'!B199</f>
        <v>189</v>
      </c>
      <c r="C199" s="26" t="str">
        <f>+IF('Lista Puestos Valorados'!C199="","",'Lista Puestos Valorados'!C199)</f>
        <v/>
      </c>
      <c r="D199" s="26" t="str">
        <f>+IF('Lista Puestos Valorados'!D199="","",'Lista Puestos Valorados'!D199)</f>
        <v/>
      </c>
      <c r="E199" s="26" t="str">
        <f>+IF('Lista Puestos Valorados'!E199="","",'Lista Puestos Valorados'!E199)</f>
        <v/>
      </c>
      <c r="F199" s="26" t="str">
        <f>+IF('Lista Puestos Valorados'!F199="","",'Lista Puestos Valorados'!F199)</f>
        <v/>
      </c>
      <c r="G199" s="26" t="str">
        <f>+IF('Lista Puestos Valorados'!G199="","",'Lista Puestos Valorados'!G199)</f>
        <v/>
      </c>
      <c r="H199" s="26" t="str">
        <f>+IF('Lista Puestos Valorados'!H199="","",'Lista Puestos Valorados'!H199)</f>
        <v/>
      </c>
      <c r="I199" s="26" t="str">
        <f>+IF('Lista Puestos Valorados'!I199="","",'Lista Puestos Valorados'!I199)</f>
        <v/>
      </c>
      <c r="J199" s="118" t="e">
        <f t="array" ref="J199">+IF(L199="","",_xlfn.IFS(L199&lt;='Cortes de Agrupacion'!$F$15,'Cortes de Agrupacion'!$E$15,'Resultados General'!L199&lt;='Cortes de Agrupacion'!$F$14,'Cortes de Agrupacion'!$E$14,'Resultados General'!L199&lt;='Cortes de Agrupacion'!$F$13,'Cortes de Agrupacion'!$E$13,L199&lt;='Cortes de Agrupacion'!$F$12,'Cortes de Agrupacion'!$E$12,'Resultados General'!L199&lt;='Cortes de Agrupacion'!$F$11,'Cortes de Agrupacion'!$E$11,'Resultados General'!L199&lt;='Cortes de Agrupacion'!$F$10,'Cortes de Agrupacion'!$E$10,'Resultados General'!L199&lt;='Cortes de Agrupacion'!$F$9,'Cortes de Agrupacion'!$E$9,'Resultados General'!L199&lt;='Cortes de Agrupacion'!$F$8,'Cortes de Agrupacion'!$E$8,'Resultados General'!L199&lt;='Cortes de Agrupacion'!$F$7,'Cortes de Agrupacion'!$E$7,'Resultados General'!L199&lt;='Cortes de Agrupacion'!$F$6,'Cortes de Agrupacion'!$E$6))</f>
        <v>#VALUE!</v>
      </c>
      <c r="K199" s="118" t="str">
        <f t="shared" si="4"/>
        <v/>
      </c>
      <c r="L199" s="124" t="e">
        <f>#VALUE!</f>
        <v>#VALUE!</v>
      </c>
      <c r="M199" s="26" t="e">
        <f ca="1">+_xlfn.IFNA(VLOOKUP(C199,'Distribución de puestos'!$B$8:$I$507,8,0),"")</f>
        <v>#NAME?</v>
      </c>
      <c r="N199" s="26" t="str">
        <f>+IF(VLOOKUP($B199,'Lista Puestos Valorados'!$B$11:$BK$510,MATCH('Auxiliar General'!H$4,'Lista Puestos Valorados'!$B$10:$BK$10,0),0)="","No relevante",VLOOKUP($B199,'Lista Puestos Valorados'!$B$11:$BK$510,MATCH('Auxiliar General'!H$4,'Lista Puestos Valorados'!$B$10:$BK$10,0),0))</f>
        <v>No relevante</v>
      </c>
      <c r="O199" s="26">
        <f>+HLOOKUP(N199,Sistema_Puntos!$Q$5:$Y$43,'Auxiliar General'!J$5,FALSE)</f>
        <v>0</v>
      </c>
      <c r="P199" s="26" t="str">
        <f>+IF(VLOOKUP($B199,'Lista Puestos Valorados'!$B$11:$BK$510,MATCH('Auxiliar General'!J$4,'Lista Puestos Valorados'!$B$10:$BK$10,0),0)="","No relevante",VLOOKUP($B199,'Lista Puestos Valorados'!$B$11:$BK$510,MATCH('Auxiliar General'!J$4,'Lista Puestos Valorados'!$B$10:$BK$10,0),0))</f>
        <v>No relevante</v>
      </c>
      <c r="Q199" s="26">
        <f>+HLOOKUP(P199,Sistema_Puntos!$Q$5:$Y$43,'Auxiliar General'!L$5,FALSE)</f>
        <v>0</v>
      </c>
      <c r="R199" s="26" t="str">
        <f>+IF(VLOOKUP($B199,'Lista Puestos Valorados'!$B$11:$BK$510,MATCH('Auxiliar General'!L$4,'Lista Puestos Valorados'!$B$10:$BK$10,0),0)="","No relevante",VLOOKUP($B199,'Lista Puestos Valorados'!$B$11:$BK$510,MATCH('Auxiliar General'!L$4,'Lista Puestos Valorados'!$B$10:$BK$10,0),0))</f>
        <v>No relevante</v>
      </c>
      <c r="S199" s="26">
        <f>+HLOOKUP(R199,Sistema_Puntos!$Q$5:$Y$43,'Auxiliar General'!N$5,FALSE)</f>
        <v>0</v>
      </c>
      <c r="T199" s="26" t="str">
        <f>+IF(VLOOKUP($B199,'Lista Puestos Valorados'!$B$11:$BK$510,MATCH('Auxiliar General'!N$4,'Lista Puestos Valorados'!$B$10:$BK$10,0),0)="","No relevante",VLOOKUP($B199,'Lista Puestos Valorados'!$B$11:$BK$510,MATCH('Auxiliar General'!N$4,'Lista Puestos Valorados'!$B$10:$BK$10,0),0))</f>
        <v>No relevante</v>
      </c>
      <c r="U199" s="26">
        <f>+HLOOKUP(T199,Sistema_Puntos!$Q$5:$Y$43,'Auxiliar General'!P$5,FALSE)</f>
        <v>0</v>
      </c>
      <c r="V199" s="26" t="str">
        <f>+IF(VLOOKUP($B199,'Lista Puestos Valorados'!$B$11:$BK$510,MATCH('Auxiliar General'!P$4,'Lista Puestos Valorados'!$B$10:$BK$10,0),0)="","No relevante",VLOOKUP($B199,'Lista Puestos Valorados'!$B$11:$BK$510,MATCH('Auxiliar General'!P$4,'Lista Puestos Valorados'!$B$10:$BK$10,0),0))</f>
        <v>No relevante</v>
      </c>
      <c r="W199" s="26">
        <f>+HLOOKUP(V199,Sistema_Puntos!$Q$5:$Y$43,'Auxiliar General'!R$5,FALSE)</f>
        <v>0</v>
      </c>
      <c r="X199" s="26" t="str">
        <f>+IF(VLOOKUP($B199,'Lista Puestos Valorados'!$B$11:$BK$510,MATCH('Auxiliar General'!R$4,'Lista Puestos Valorados'!$B$10:$BK$10,0),0)="","No relevante",VLOOKUP($B199,'Lista Puestos Valorados'!$B$11:$BK$510,MATCH('Auxiliar General'!R$4,'Lista Puestos Valorados'!$B$10:$BK$10,0),0))</f>
        <v>No relevante</v>
      </c>
      <c r="Y199" s="26">
        <f>+HLOOKUP(X199,Sistema_Puntos!$Q$5:$Y$43,'Auxiliar General'!T$5,FALSE)</f>
        <v>0</v>
      </c>
      <c r="Z199" s="26" t="str">
        <f>+IF(VLOOKUP($B199,'Lista Puestos Valorados'!$B$11:$BK$510,MATCH('Auxiliar General'!T$4,'Lista Puestos Valorados'!$B$10:$BK$10,0),0)="","No relevante",VLOOKUP($B199,'Lista Puestos Valorados'!$B$11:$BK$510,MATCH('Auxiliar General'!T$4,'Lista Puestos Valorados'!$B$10:$BK$10,0),0))</f>
        <v>No relevante</v>
      </c>
      <c r="AA199" s="26">
        <f>+HLOOKUP(Z199,Sistema_Puntos!$Q$5:$Y$43,'Auxiliar General'!V$5,FALSE)</f>
        <v>0</v>
      </c>
      <c r="AB199" s="26" t="str">
        <f>+IF(VLOOKUP($B199,'Lista Puestos Valorados'!$B$11:$BK$510,MATCH('Auxiliar General'!V$4,'Lista Puestos Valorados'!$B$10:$BK$10,0),0)="","No relevante",VLOOKUP($B199,'Lista Puestos Valorados'!$B$11:$BK$510,MATCH('Auxiliar General'!V$4,'Lista Puestos Valorados'!$B$10:$BK$10,0),0))</f>
        <v>No relevante</v>
      </c>
      <c r="AC199" s="26">
        <f>+HLOOKUP(AB199,Sistema_Puntos!$Q$5:$Y$43,'Auxiliar General'!X$5,FALSE)</f>
        <v>0</v>
      </c>
      <c r="AD199" s="26" t="str">
        <f>+IF(VLOOKUP($B199,'Lista Puestos Valorados'!$B$11:$BK$510,MATCH('Auxiliar General'!X$4,'Lista Puestos Valorados'!$B$10:$BK$10,0),0)="","No relevante",VLOOKUP($B199,'Lista Puestos Valorados'!$B$11:$BK$510,MATCH('Auxiliar General'!X$4,'Lista Puestos Valorados'!$B$10:$BK$10,0),0))</f>
        <v>No relevante</v>
      </c>
      <c r="AE199" s="26">
        <f>+HLOOKUP(AD199,Sistema_Puntos!$Q$5:$Y$43,'Auxiliar General'!Z$5,FALSE)</f>
        <v>0</v>
      </c>
      <c r="AF199" s="26" t="str">
        <f>+IF(VLOOKUP($B199,'Lista Puestos Valorados'!$B$11:$BK$510,MATCH('Auxiliar General'!Z$4,'Lista Puestos Valorados'!$B$10:$BK$10,0),0)="","No relevante",VLOOKUP($B199,'Lista Puestos Valorados'!$B$11:$BK$510,MATCH('Auxiliar General'!Z$4,'Lista Puestos Valorados'!$B$10:$BK$10,0),0))</f>
        <v>No relevante</v>
      </c>
      <c r="AG199" s="26">
        <f>+HLOOKUP(AF199,Sistema_Puntos!$Q$5:$Y$43,'Auxiliar General'!AB$5,FALSE)</f>
        <v>0</v>
      </c>
      <c r="AH199" s="26" t="str">
        <f>+IF(VLOOKUP($B199,'Lista Puestos Valorados'!$B$11:$BK$510,MATCH('Auxiliar General'!AB$4,'Lista Puestos Valorados'!$B$10:$BK$10,0),0)="","No relevante",VLOOKUP($B199,'Lista Puestos Valorados'!$B$11:$BK$510,MATCH('Auxiliar General'!AB$4,'Lista Puestos Valorados'!$B$10:$BK$10,0),0))</f>
        <v>No relevante</v>
      </c>
      <c r="AI199" s="26">
        <f>+HLOOKUP(AH199,Sistema_Puntos!$Q$5:$Y$43,'Auxiliar General'!AD$5,FALSE)</f>
        <v>0</v>
      </c>
      <c r="AJ199" s="26" t="str">
        <f>+IF(VLOOKUP($B199,'Lista Puestos Valorados'!$B$11:$BK$510,MATCH('Auxiliar General'!AD$4,'Lista Puestos Valorados'!$B$10:$BK$10,0),0)="","No relevante",VLOOKUP($B199,'Lista Puestos Valorados'!$B$11:$BK$510,MATCH('Auxiliar General'!AD$4,'Lista Puestos Valorados'!$B$10:$BK$10,0),0))</f>
        <v>No relevante</v>
      </c>
      <c r="AK199" s="26">
        <f>+HLOOKUP(AJ199,Sistema_Puntos!$Q$5:$Y$43,'Auxiliar General'!AF$5,FALSE)</f>
        <v>0</v>
      </c>
      <c r="AL199" s="26" t="str">
        <f>+IF(VLOOKUP($B199,'Lista Puestos Valorados'!$B$11:$BK$510,MATCH('Auxiliar General'!AF$4,'Lista Puestos Valorados'!$B$10:$BK$10,0),0)="","No relevante",VLOOKUP($B199,'Lista Puestos Valorados'!$B$11:$BK$510,MATCH('Auxiliar General'!AF$4,'Lista Puestos Valorados'!$B$10:$BK$10,0),0))</f>
        <v>No relevante</v>
      </c>
      <c r="AM199" s="26">
        <f>+HLOOKUP(AL199,Sistema_Puntos!$Q$5:$Y$43,'Auxiliar General'!AH$5,FALSE)</f>
        <v>0</v>
      </c>
      <c r="AN199" s="26" t="str">
        <f>+IF(VLOOKUP($B199,'Lista Puestos Valorados'!$B$11:$BK$510,MATCH('Auxiliar General'!AH$4,'Lista Puestos Valorados'!$B$10:$BK$10,0),0)="","No relevante",VLOOKUP($B199,'Lista Puestos Valorados'!$B$11:$BK$510,MATCH('Auxiliar General'!AH$4,'Lista Puestos Valorados'!$B$10:$BK$10,0),0))</f>
        <v>No relevante</v>
      </c>
      <c r="AO199" s="26">
        <f>+HLOOKUP(AN199,Sistema_Puntos!$Q$5:$Y$43,'Auxiliar General'!AJ$5,FALSE)</f>
        <v>0</v>
      </c>
      <c r="AP199" s="26" t="str">
        <f>+IF(VLOOKUP($B199,'Lista Puestos Valorados'!$B$11:$BK$510,MATCH('Auxiliar General'!AJ$4,'Lista Puestos Valorados'!$B$10:$BK$10,0),0)="","No relevante",VLOOKUP($B199,'Lista Puestos Valorados'!$B$11:$BK$510,MATCH('Auxiliar General'!AJ$4,'Lista Puestos Valorados'!$B$10:$BK$10,0),0))</f>
        <v>No relevante</v>
      </c>
      <c r="AQ199" s="26">
        <f>+HLOOKUP(AP199,Sistema_Puntos!$Q$5:$Y$43,'Auxiliar General'!AL$5,FALSE)</f>
        <v>0</v>
      </c>
      <c r="AR199" s="26" t="str">
        <f>+IF(VLOOKUP($B199,'Lista Puestos Valorados'!$B$11:$BK$510,MATCH('Auxiliar General'!AL$4,'Lista Puestos Valorados'!$B$10:$BK$10,0),0)="","No relevante",VLOOKUP($B199,'Lista Puestos Valorados'!$B$11:$BK$510,MATCH('Auxiliar General'!AL$4,'Lista Puestos Valorados'!$B$10:$BK$10,0),0))</f>
        <v>No relevante</v>
      </c>
      <c r="AS199" s="26">
        <f>+HLOOKUP(AR199,Sistema_Puntos!$Q$5:$Y$43,'Auxiliar General'!AN$5,FALSE)</f>
        <v>0</v>
      </c>
      <c r="AT199" s="26" t="str">
        <f>+IF(VLOOKUP($B199,'Lista Puestos Valorados'!$B$11:$BK$510,MATCH('Auxiliar General'!AN$4,'Lista Puestos Valorados'!$B$10:$BK$10,0),0)="","No relevante",VLOOKUP($B199,'Lista Puestos Valorados'!$B$11:$BK$510,MATCH('Auxiliar General'!AN$4,'Lista Puestos Valorados'!$B$10:$BK$10,0),0))</f>
        <v>No relevante</v>
      </c>
      <c r="AU199" s="26">
        <f>+HLOOKUP(AT199,Sistema_Puntos!$Q$5:$Y$43,'Auxiliar General'!AP$5,FALSE)</f>
        <v>0</v>
      </c>
      <c r="AV199" s="26" t="str">
        <f>+IF(VLOOKUP($B199,'Lista Puestos Valorados'!$B$11:$BK$510,MATCH('Auxiliar General'!AP$4,'Lista Puestos Valorados'!$B$10:$BK$10,0),0)="","No relevante",VLOOKUP($B199,'Lista Puestos Valorados'!$B$11:$BK$510,MATCH('Auxiliar General'!AP$4,'Lista Puestos Valorados'!$B$10:$BK$10,0),0))</f>
        <v>No relevante</v>
      </c>
      <c r="AW199" s="26">
        <f>+HLOOKUP(AV199,Sistema_Puntos!$Q$5:$Y$43,'Auxiliar General'!AR$5,FALSE)</f>
        <v>0</v>
      </c>
      <c r="AX199" s="26" t="str">
        <f>+IF(VLOOKUP($B199,'Lista Puestos Valorados'!$B$11:$BK$510,MATCH('Auxiliar General'!AR$4,'Lista Puestos Valorados'!$B$10:$BK$10,0),0)="","No relevante",VLOOKUP($B199,'Lista Puestos Valorados'!$B$11:$BK$510,MATCH('Auxiliar General'!AR$4,'Lista Puestos Valorados'!$B$10:$BK$10,0),0))</f>
        <v>No relevante</v>
      </c>
      <c r="AY199" s="26">
        <f>+HLOOKUP(AX199,Sistema_Puntos!$Q$5:$Y$43,'Auxiliar General'!AT$5,FALSE)</f>
        <v>0</v>
      </c>
      <c r="AZ199" s="26" t="str">
        <f>+IF(VLOOKUP($B199,'Lista Puestos Valorados'!$B$11:$BK$510,MATCH('Auxiliar General'!AT$4,'Lista Puestos Valorados'!$B$10:$BK$10,0),0)="","No relevante",VLOOKUP($B199,'Lista Puestos Valorados'!$B$11:$BK$510,MATCH('Auxiliar General'!AT$4,'Lista Puestos Valorados'!$B$10:$BK$10,0),0))</f>
        <v>No relevante</v>
      </c>
      <c r="BA199" s="26">
        <f>+HLOOKUP(AZ199,Sistema_Puntos!$Q$5:$Y$43,'Auxiliar General'!AV$5,FALSE)</f>
        <v>0</v>
      </c>
      <c r="BB199" s="26" t="str">
        <f>+IF(VLOOKUP($B199,'Lista Puestos Valorados'!$B$11:$BK$510,MATCH('Auxiliar General'!AV$4,'Lista Puestos Valorados'!$B$10:$BK$10,0),0)="","No relevante",VLOOKUP($B199,'Lista Puestos Valorados'!$B$11:$BK$510,MATCH('Auxiliar General'!AV$4,'Lista Puestos Valorados'!$B$10:$BK$10,0),0))</f>
        <v>No relevante</v>
      </c>
      <c r="BC199" s="26">
        <f>+HLOOKUP(BB199,Sistema_Puntos!$Q$5:$Y$43,'Auxiliar General'!AX$5,FALSE)</f>
        <v>0</v>
      </c>
      <c r="BD199" s="26" t="str">
        <f>+IF(VLOOKUP($B199,'Lista Puestos Valorados'!$B$11:$BK$510,MATCH('Auxiliar General'!AX$4,'Lista Puestos Valorados'!$B$10:$BK$10,0),0)="","No relevante",VLOOKUP($B199,'Lista Puestos Valorados'!$B$11:$BK$510,MATCH('Auxiliar General'!AX$4,'Lista Puestos Valorados'!$B$10:$BK$10,0),0))</f>
        <v>No relevante</v>
      </c>
      <c r="BE199" s="26">
        <f>+HLOOKUP(BD199,Sistema_Puntos!$Q$5:$Y$43,'Auxiliar General'!AZ$5,FALSE)</f>
        <v>0</v>
      </c>
      <c r="BF199" s="26" t="str">
        <f>+IF(VLOOKUP($B199,'Lista Puestos Valorados'!$B$11:$BK$510,MATCH('Auxiliar General'!AZ$4,'Lista Puestos Valorados'!$B$10:$BK$10,0),0)="","No relevante",VLOOKUP($B199,'Lista Puestos Valorados'!$B$11:$BK$510,MATCH('Auxiliar General'!AZ$4,'Lista Puestos Valorados'!$B$10:$BK$10,0),0))</f>
        <v>No relevante</v>
      </c>
      <c r="BG199" s="26">
        <f>+HLOOKUP(BF199,Sistema_Puntos!$Q$5:$Y$43,'Auxiliar General'!BB$5,FALSE)</f>
        <v>0</v>
      </c>
      <c r="BH199" s="26" t="str">
        <f>+IF(VLOOKUP($B199,'Lista Puestos Valorados'!$B$11:$BK$510,MATCH('Auxiliar General'!BB$4,'Lista Puestos Valorados'!$B$10:$BK$10,0),0)="","No relevante",VLOOKUP($B199,'Lista Puestos Valorados'!$B$11:$BK$510,MATCH('Auxiliar General'!BB$4,'Lista Puestos Valorados'!$B$10:$BK$10,0),0))</f>
        <v>No relevante</v>
      </c>
      <c r="BI199" s="26">
        <f>+HLOOKUP(BH199,Sistema_Puntos!$Q$5:$Y$43,'Auxiliar General'!BD$5,FALSE)</f>
        <v>0</v>
      </c>
      <c r="BJ199" s="26" t="str">
        <f>+IF(VLOOKUP($B199,'Lista Puestos Valorados'!$B$11:$BK$510,MATCH('Auxiliar General'!BD$4,'Lista Puestos Valorados'!$B$10:$BK$10,0),0)="","No relevante",VLOOKUP($B199,'Lista Puestos Valorados'!$B$11:$BK$510,MATCH('Auxiliar General'!BD$4,'Lista Puestos Valorados'!$B$10:$BK$10,0),0))</f>
        <v>No relevante</v>
      </c>
      <c r="BK199" s="26">
        <f>+HLOOKUP(BJ199,Sistema_Puntos!$Q$5:$Y$43,'Auxiliar General'!BF$5,FALSE)</f>
        <v>0</v>
      </c>
      <c r="BL199" s="26" t="str">
        <f>+IF(VLOOKUP($B199,'Lista Puestos Valorados'!$B$11:$BK$510,MATCH('Auxiliar General'!BF$4,'Lista Puestos Valorados'!$B$10:$BK$10,0),0)="","No relevante",VLOOKUP($B199,'Lista Puestos Valorados'!$B$11:$BK$510,MATCH('Auxiliar General'!BF$4,'Lista Puestos Valorados'!$B$10:$BK$10,0),0))</f>
        <v>No relevante</v>
      </c>
      <c r="BM199" s="26">
        <f>+HLOOKUP(BL199,Sistema_Puntos!$Q$5:$Y$43,'Auxiliar General'!BH$5,FALSE)</f>
        <v>0</v>
      </c>
      <c r="BN199" s="26" t="str">
        <f>+IF(VLOOKUP($B199,'Lista Puestos Valorados'!$B$11:$BK$510,MATCH('Auxiliar General'!BH$4,'Lista Puestos Valorados'!$B$10:$BK$10,0),0)="","No relevante",VLOOKUP($B199,'Lista Puestos Valorados'!$B$11:$BK$510,MATCH('Auxiliar General'!BH$4,'Lista Puestos Valorados'!$B$10:$BK$10,0),0))</f>
        <v>No relevante</v>
      </c>
      <c r="BO199" s="26">
        <f>+HLOOKUP(BN199,Sistema_Puntos!$Q$5:$Y$43,'Auxiliar General'!BJ$5,FALSE)</f>
        <v>0</v>
      </c>
      <c r="BP199" s="26" t="str">
        <f>+IF(VLOOKUP($B199,'Lista Puestos Valorados'!$B$11:$BK$510,MATCH('Auxiliar General'!BJ$4,'Lista Puestos Valorados'!$B$10:$BK$10,0),0)="","No relevante",VLOOKUP($B199,'Lista Puestos Valorados'!$B$11:$BK$510,MATCH('Auxiliar General'!BJ$4,'Lista Puestos Valorados'!$B$10:$BK$10,0),0))</f>
        <v>No relevante</v>
      </c>
      <c r="BQ199" s="26">
        <f>+HLOOKUP(BP199,Sistema_Puntos!$Q$5:$Y$43,'Auxiliar General'!BL$5,FALSE)</f>
        <v>0</v>
      </c>
      <c r="BR199" s="26" t="str">
        <f>+IF(VLOOKUP($B199,'Lista Puestos Valorados'!$B$11:$BK$510,MATCH('Auxiliar General'!BL$4,'Lista Puestos Valorados'!$B$10:$BK$10,0),0)="","No relevante",VLOOKUP($B199,'Lista Puestos Valorados'!$B$11:$BK$510,MATCH('Auxiliar General'!BL$4,'Lista Puestos Valorados'!$B$10:$BK$10,0),0))</f>
        <v>No relevante</v>
      </c>
      <c r="BS199" s="26">
        <f>+HLOOKUP(BR199,Sistema_Puntos!$Q$5:$Y$43,'Auxiliar General'!BN$5,FALSE)</f>
        <v>0</v>
      </c>
      <c r="BT199" s="26" t="str">
        <f>+IF(VLOOKUP($B199,'Lista Puestos Valorados'!$B$11:$BK$510,MATCH('Auxiliar General'!BN$4,'Lista Puestos Valorados'!$B$10:$BK$10,0),0)="","No relevante",VLOOKUP($B199,'Lista Puestos Valorados'!$B$11:$BK$510,MATCH('Auxiliar General'!BN$4,'Lista Puestos Valorados'!$B$10:$BK$10,0),0))</f>
        <v>No relevante</v>
      </c>
      <c r="BU199" s="26">
        <f>+HLOOKUP(BT199,Sistema_Puntos!$Q$5:$Y$43,'Auxiliar General'!BP$5,FALSE)</f>
        <v>0</v>
      </c>
      <c r="BV199" s="26" t="str">
        <f>+IF(VLOOKUP($B199,'Lista Puestos Valorados'!$B$11:$BK$510,MATCH('Auxiliar General'!BP$4,'Lista Puestos Valorados'!$B$10:$BK$10,0),0)="","No relevante",VLOOKUP($B199,'Lista Puestos Valorados'!$B$11:$BK$510,MATCH('Auxiliar General'!BP$4,'Lista Puestos Valorados'!$B$10:$BK$10,0),0))</f>
        <v>No relevante</v>
      </c>
      <c r="BW199" s="26">
        <f>+HLOOKUP(BV199,Sistema_Puntos!$Q$5:$Y$43,'Auxiliar General'!BR$5,FALSE)</f>
        <v>0</v>
      </c>
      <c r="BX199" s="26" t="str">
        <f>+IF(VLOOKUP($B199,'Lista Puestos Valorados'!$B$11:$BK$510,MATCH('Auxiliar General'!BR$4,'Lista Puestos Valorados'!$B$10:$BK$10,0),0)="","No relevante",VLOOKUP($B199,'Lista Puestos Valorados'!$B$11:$BK$510,MATCH('Auxiliar General'!BR$4,'Lista Puestos Valorados'!$B$10:$BK$10,0),0))</f>
        <v>No relevante</v>
      </c>
      <c r="BY199" s="26">
        <f>+HLOOKUP(BX199,Sistema_Puntos!$Q$5:$Y$43,'Auxiliar General'!BT$5,FALSE)</f>
        <v>0</v>
      </c>
      <c r="BZ199" s="26" t="str">
        <f>+IF(VLOOKUP($B199,'Lista Puestos Valorados'!$B$11:$BK$510,MATCH('Auxiliar General'!BT$4,'Lista Puestos Valorados'!$B$10:$BK$10,0),0)="","No relevante",VLOOKUP($B199,'Lista Puestos Valorados'!$B$11:$BK$510,MATCH('Auxiliar General'!BT$4,'Lista Puestos Valorados'!$B$10:$BK$10,0),0))</f>
        <v>No relevante</v>
      </c>
      <c r="CA199" s="26">
        <f>+HLOOKUP(BZ199,Sistema_Puntos!$Q$5:$Y$43,'Auxiliar General'!BV$5,FALSE)</f>
        <v>0</v>
      </c>
      <c r="CB199" s="26" t="str">
        <f>+IF(VLOOKUP($B199,'Lista Puestos Valorados'!$B$11:$BK$510,MATCH('Auxiliar General'!BV$4,'Lista Puestos Valorados'!$B$10:$BK$10,0),0)="","No relevante",VLOOKUP($B199,'Lista Puestos Valorados'!$B$11:$BK$510,MATCH('Auxiliar General'!BV$4,'Lista Puestos Valorados'!$B$10:$BK$10,0),0))</f>
        <v>No relevante</v>
      </c>
      <c r="CC199" s="26">
        <f>+HLOOKUP(CB199,Sistema_Puntos!$Q$5:$Y$43,'Auxiliar General'!BX$5,FALSE)</f>
        <v>0</v>
      </c>
      <c r="CD199" s="26" t="str">
        <f>+IF(VLOOKUP($B199,'Lista Puestos Valorados'!$B$11:$BK$510,MATCH('Auxiliar General'!BX$4,'Lista Puestos Valorados'!$B$10:$BK$10,0),0)="","No relevante",VLOOKUP($B199,'Lista Puestos Valorados'!$B$11:$BK$510,MATCH('Auxiliar General'!BX$4,'Lista Puestos Valorados'!$B$10:$BK$10,0),0))</f>
        <v>No relevante</v>
      </c>
      <c r="CE199" s="26">
        <f>+HLOOKUP(CD199,Sistema_Puntos!$Q$5:$Y$43,'Auxiliar General'!BZ$5,FALSE)</f>
        <v>0</v>
      </c>
      <c r="CF199" s="26" t="str">
        <f>+IF(VLOOKUP($B199,'Lista Puestos Valorados'!$B$11:$BK$510,MATCH('Auxiliar General'!BZ$4,'Lista Puestos Valorados'!$B$10:$BK$10,0),0)="","No relevante",VLOOKUP($B199,'Lista Puestos Valorados'!$B$11:$BK$510,MATCH('Auxiliar General'!BZ$4,'Lista Puestos Valorados'!$B$10:$BK$10,0),0))</f>
        <v>No relevante</v>
      </c>
      <c r="CG199" s="26">
        <f>+HLOOKUP(CF199,Sistema_Puntos!$Q$5:$Y$43,'Auxiliar General'!CB$5,FALSE)</f>
        <v>0</v>
      </c>
      <c r="CH199" s="29"/>
      <c r="CI199" s="29"/>
    </row>
    <row r="200" spans="2:87" ht="17.55" customHeight="1">
      <c r="B200" s="26">
        <f>+'Listado de Puestos'!B200</f>
        <v>190</v>
      </c>
      <c r="C200" s="26" t="str">
        <f>+IF('Lista Puestos Valorados'!C200="","",'Lista Puestos Valorados'!C200)</f>
        <v/>
      </c>
      <c r="D200" s="26" t="str">
        <f>+IF('Lista Puestos Valorados'!D200="","",'Lista Puestos Valorados'!D200)</f>
        <v/>
      </c>
      <c r="E200" s="26" t="str">
        <f>+IF('Lista Puestos Valorados'!E200="","",'Lista Puestos Valorados'!E200)</f>
        <v/>
      </c>
      <c r="F200" s="26" t="str">
        <f>+IF('Lista Puestos Valorados'!F200="","",'Lista Puestos Valorados'!F200)</f>
        <v/>
      </c>
      <c r="G200" s="26" t="str">
        <f>+IF('Lista Puestos Valorados'!G200="","",'Lista Puestos Valorados'!G200)</f>
        <v/>
      </c>
      <c r="H200" s="26" t="str">
        <f>+IF('Lista Puestos Valorados'!H200="","",'Lista Puestos Valorados'!H200)</f>
        <v/>
      </c>
      <c r="I200" s="26" t="str">
        <f>+IF('Lista Puestos Valorados'!I200="","",'Lista Puestos Valorados'!I200)</f>
        <v/>
      </c>
      <c r="J200" s="118" t="e">
        <f t="array" ref="J200">+IF(L200="","",_xlfn.IFS(L200&lt;='Cortes de Agrupacion'!$F$15,'Cortes de Agrupacion'!$E$15,'Resultados General'!L200&lt;='Cortes de Agrupacion'!$F$14,'Cortes de Agrupacion'!$E$14,'Resultados General'!L200&lt;='Cortes de Agrupacion'!$F$13,'Cortes de Agrupacion'!$E$13,L200&lt;='Cortes de Agrupacion'!$F$12,'Cortes de Agrupacion'!$E$12,'Resultados General'!L200&lt;='Cortes de Agrupacion'!$F$11,'Cortes de Agrupacion'!$E$11,'Resultados General'!L200&lt;='Cortes de Agrupacion'!$F$10,'Cortes de Agrupacion'!$E$10,'Resultados General'!L200&lt;='Cortes de Agrupacion'!$F$9,'Cortes de Agrupacion'!$E$9,'Resultados General'!L200&lt;='Cortes de Agrupacion'!$F$8,'Cortes de Agrupacion'!$E$8,'Resultados General'!L200&lt;='Cortes de Agrupacion'!$F$7,'Cortes de Agrupacion'!$E$7,'Resultados General'!L200&lt;='Cortes de Agrupacion'!$F$6,'Cortes de Agrupacion'!$E$6))</f>
        <v>#VALUE!</v>
      </c>
      <c r="K200" s="118" t="str">
        <f t="shared" si="4"/>
        <v/>
      </c>
      <c r="L200" s="124" t="e">
        <f>#VALUE!</f>
        <v>#VALUE!</v>
      </c>
      <c r="M200" s="26" t="e">
        <f ca="1">+_xlfn.IFNA(VLOOKUP(C200,'Distribución de puestos'!$B$8:$I$507,8,0),"")</f>
        <v>#NAME?</v>
      </c>
      <c r="N200" s="26" t="str">
        <f>+IF(VLOOKUP($B200,'Lista Puestos Valorados'!$B$11:$BK$510,MATCH('Auxiliar General'!H$4,'Lista Puestos Valorados'!$B$10:$BK$10,0),0)="","No relevante",VLOOKUP($B200,'Lista Puestos Valorados'!$B$11:$BK$510,MATCH('Auxiliar General'!H$4,'Lista Puestos Valorados'!$B$10:$BK$10,0),0))</f>
        <v>No relevante</v>
      </c>
      <c r="O200" s="26">
        <f>+HLOOKUP(N200,Sistema_Puntos!$Q$5:$Y$43,'Auxiliar General'!J$5,FALSE)</f>
        <v>0</v>
      </c>
      <c r="P200" s="26" t="str">
        <f>+IF(VLOOKUP($B200,'Lista Puestos Valorados'!$B$11:$BK$510,MATCH('Auxiliar General'!J$4,'Lista Puestos Valorados'!$B$10:$BK$10,0),0)="","No relevante",VLOOKUP($B200,'Lista Puestos Valorados'!$B$11:$BK$510,MATCH('Auxiliar General'!J$4,'Lista Puestos Valorados'!$B$10:$BK$10,0),0))</f>
        <v>No relevante</v>
      </c>
      <c r="Q200" s="26">
        <f>+HLOOKUP(P200,Sistema_Puntos!$Q$5:$Y$43,'Auxiliar General'!L$5,FALSE)</f>
        <v>0</v>
      </c>
      <c r="R200" s="26" t="str">
        <f>+IF(VLOOKUP($B200,'Lista Puestos Valorados'!$B$11:$BK$510,MATCH('Auxiliar General'!L$4,'Lista Puestos Valorados'!$B$10:$BK$10,0),0)="","No relevante",VLOOKUP($B200,'Lista Puestos Valorados'!$B$11:$BK$510,MATCH('Auxiliar General'!L$4,'Lista Puestos Valorados'!$B$10:$BK$10,0),0))</f>
        <v>No relevante</v>
      </c>
      <c r="S200" s="26">
        <f>+HLOOKUP(R200,Sistema_Puntos!$Q$5:$Y$43,'Auxiliar General'!N$5,FALSE)</f>
        <v>0</v>
      </c>
      <c r="T200" s="26" t="str">
        <f>+IF(VLOOKUP($B200,'Lista Puestos Valorados'!$B$11:$BK$510,MATCH('Auxiliar General'!N$4,'Lista Puestos Valorados'!$B$10:$BK$10,0),0)="","No relevante",VLOOKUP($B200,'Lista Puestos Valorados'!$B$11:$BK$510,MATCH('Auxiliar General'!N$4,'Lista Puestos Valorados'!$B$10:$BK$10,0),0))</f>
        <v>No relevante</v>
      </c>
      <c r="U200" s="26">
        <f>+HLOOKUP(T200,Sistema_Puntos!$Q$5:$Y$43,'Auxiliar General'!P$5,FALSE)</f>
        <v>0</v>
      </c>
      <c r="V200" s="26" t="str">
        <f>+IF(VLOOKUP($B200,'Lista Puestos Valorados'!$B$11:$BK$510,MATCH('Auxiliar General'!P$4,'Lista Puestos Valorados'!$B$10:$BK$10,0),0)="","No relevante",VLOOKUP($B200,'Lista Puestos Valorados'!$B$11:$BK$510,MATCH('Auxiliar General'!P$4,'Lista Puestos Valorados'!$B$10:$BK$10,0),0))</f>
        <v>No relevante</v>
      </c>
      <c r="W200" s="26">
        <f>+HLOOKUP(V200,Sistema_Puntos!$Q$5:$Y$43,'Auxiliar General'!R$5,FALSE)</f>
        <v>0</v>
      </c>
      <c r="X200" s="26" t="str">
        <f>+IF(VLOOKUP($B200,'Lista Puestos Valorados'!$B$11:$BK$510,MATCH('Auxiliar General'!R$4,'Lista Puestos Valorados'!$B$10:$BK$10,0),0)="","No relevante",VLOOKUP($B200,'Lista Puestos Valorados'!$B$11:$BK$510,MATCH('Auxiliar General'!R$4,'Lista Puestos Valorados'!$B$10:$BK$10,0),0))</f>
        <v>No relevante</v>
      </c>
      <c r="Y200" s="26">
        <f>+HLOOKUP(X200,Sistema_Puntos!$Q$5:$Y$43,'Auxiliar General'!T$5,FALSE)</f>
        <v>0</v>
      </c>
      <c r="Z200" s="26" t="str">
        <f>+IF(VLOOKUP($B200,'Lista Puestos Valorados'!$B$11:$BK$510,MATCH('Auxiliar General'!T$4,'Lista Puestos Valorados'!$B$10:$BK$10,0),0)="","No relevante",VLOOKUP($B200,'Lista Puestos Valorados'!$B$11:$BK$510,MATCH('Auxiliar General'!T$4,'Lista Puestos Valorados'!$B$10:$BK$10,0),0))</f>
        <v>No relevante</v>
      </c>
      <c r="AA200" s="26">
        <f>+HLOOKUP(Z200,Sistema_Puntos!$Q$5:$Y$43,'Auxiliar General'!V$5,FALSE)</f>
        <v>0</v>
      </c>
      <c r="AB200" s="26" t="str">
        <f>+IF(VLOOKUP($B200,'Lista Puestos Valorados'!$B$11:$BK$510,MATCH('Auxiliar General'!V$4,'Lista Puestos Valorados'!$B$10:$BK$10,0),0)="","No relevante",VLOOKUP($B200,'Lista Puestos Valorados'!$B$11:$BK$510,MATCH('Auxiliar General'!V$4,'Lista Puestos Valorados'!$B$10:$BK$10,0),0))</f>
        <v>No relevante</v>
      </c>
      <c r="AC200" s="26">
        <f>+HLOOKUP(AB200,Sistema_Puntos!$Q$5:$Y$43,'Auxiliar General'!X$5,FALSE)</f>
        <v>0</v>
      </c>
      <c r="AD200" s="26" t="str">
        <f>+IF(VLOOKUP($B200,'Lista Puestos Valorados'!$B$11:$BK$510,MATCH('Auxiliar General'!X$4,'Lista Puestos Valorados'!$B$10:$BK$10,0),0)="","No relevante",VLOOKUP($B200,'Lista Puestos Valorados'!$B$11:$BK$510,MATCH('Auxiliar General'!X$4,'Lista Puestos Valorados'!$B$10:$BK$10,0),0))</f>
        <v>No relevante</v>
      </c>
      <c r="AE200" s="26">
        <f>+HLOOKUP(AD200,Sistema_Puntos!$Q$5:$Y$43,'Auxiliar General'!Z$5,FALSE)</f>
        <v>0</v>
      </c>
      <c r="AF200" s="26" t="str">
        <f>+IF(VLOOKUP($B200,'Lista Puestos Valorados'!$B$11:$BK$510,MATCH('Auxiliar General'!Z$4,'Lista Puestos Valorados'!$B$10:$BK$10,0),0)="","No relevante",VLOOKUP($B200,'Lista Puestos Valorados'!$B$11:$BK$510,MATCH('Auxiliar General'!Z$4,'Lista Puestos Valorados'!$B$10:$BK$10,0),0))</f>
        <v>No relevante</v>
      </c>
      <c r="AG200" s="26">
        <f>+HLOOKUP(AF200,Sistema_Puntos!$Q$5:$Y$43,'Auxiliar General'!AB$5,FALSE)</f>
        <v>0</v>
      </c>
      <c r="AH200" s="26" t="str">
        <f>+IF(VLOOKUP($B200,'Lista Puestos Valorados'!$B$11:$BK$510,MATCH('Auxiliar General'!AB$4,'Lista Puestos Valorados'!$B$10:$BK$10,0),0)="","No relevante",VLOOKUP($B200,'Lista Puestos Valorados'!$B$11:$BK$510,MATCH('Auxiliar General'!AB$4,'Lista Puestos Valorados'!$B$10:$BK$10,0),0))</f>
        <v>No relevante</v>
      </c>
      <c r="AI200" s="26">
        <f>+HLOOKUP(AH200,Sistema_Puntos!$Q$5:$Y$43,'Auxiliar General'!AD$5,FALSE)</f>
        <v>0</v>
      </c>
      <c r="AJ200" s="26" t="str">
        <f>+IF(VLOOKUP($B200,'Lista Puestos Valorados'!$B$11:$BK$510,MATCH('Auxiliar General'!AD$4,'Lista Puestos Valorados'!$B$10:$BK$10,0),0)="","No relevante",VLOOKUP($B200,'Lista Puestos Valorados'!$B$11:$BK$510,MATCH('Auxiliar General'!AD$4,'Lista Puestos Valorados'!$B$10:$BK$10,0),0))</f>
        <v>No relevante</v>
      </c>
      <c r="AK200" s="26">
        <f>+HLOOKUP(AJ200,Sistema_Puntos!$Q$5:$Y$43,'Auxiliar General'!AF$5,FALSE)</f>
        <v>0</v>
      </c>
      <c r="AL200" s="26" t="str">
        <f>+IF(VLOOKUP($B200,'Lista Puestos Valorados'!$B$11:$BK$510,MATCH('Auxiliar General'!AF$4,'Lista Puestos Valorados'!$B$10:$BK$10,0),0)="","No relevante",VLOOKUP($B200,'Lista Puestos Valorados'!$B$11:$BK$510,MATCH('Auxiliar General'!AF$4,'Lista Puestos Valorados'!$B$10:$BK$10,0),0))</f>
        <v>No relevante</v>
      </c>
      <c r="AM200" s="26">
        <f>+HLOOKUP(AL200,Sistema_Puntos!$Q$5:$Y$43,'Auxiliar General'!AH$5,FALSE)</f>
        <v>0</v>
      </c>
      <c r="AN200" s="26" t="str">
        <f>+IF(VLOOKUP($B200,'Lista Puestos Valorados'!$B$11:$BK$510,MATCH('Auxiliar General'!AH$4,'Lista Puestos Valorados'!$B$10:$BK$10,0),0)="","No relevante",VLOOKUP($B200,'Lista Puestos Valorados'!$B$11:$BK$510,MATCH('Auxiliar General'!AH$4,'Lista Puestos Valorados'!$B$10:$BK$10,0),0))</f>
        <v>No relevante</v>
      </c>
      <c r="AO200" s="26">
        <f>+HLOOKUP(AN200,Sistema_Puntos!$Q$5:$Y$43,'Auxiliar General'!AJ$5,FALSE)</f>
        <v>0</v>
      </c>
      <c r="AP200" s="26" t="str">
        <f>+IF(VLOOKUP($B200,'Lista Puestos Valorados'!$B$11:$BK$510,MATCH('Auxiliar General'!AJ$4,'Lista Puestos Valorados'!$B$10:$BK$10,0),0)="","No relevante",VLOOKUP($B200,'Lista Puestos Valorados'!$B$11:$BK$510,MATCH('Auxiliar General'!AJ$4,'Lista Puestos Valorados'!$B$10:$BK$10,0),0))</f>
        <v>No relevante</v>
      </c>
      <c r="AQ200" s="26">
        <f>+HLOOKUP(AP200,Sistema_Puntos!$Q$5:$Y$43,'Auxiliar General'!AL$5,FALSE)</f>
        <v>0</v>
      </c>
      <c r="AR200" s="26" t="str">
        <f>+IF(VLOOKUP($B200,'Lista Puestos Valorados'!$B$11:$BK$510,MATCH('Auxiliar General'!AL$4,'Lista Puestos Valorados'!$B$10:$BK$10,0),0)="","No relevante",VLOOKUP($B200,'Lista Puestos Valorados'!$B$11:$BK$510,MATCH('Auxiliar General'!AL$4,'Lista Puestos Valorados'!$B$10:$BK$10,0),0))</f>
        <v>No relevante</v>
      </c>
      <c r="AS200" s="26">
        <f>+HLOOKUP(AR200,Sistema_Puntos!$Q$5:$Y$43,'Auxiliar General'!AN$5,FALSE)</f>
        <v>0</v>
      </c>
      <c r="AT200" s="26" t="str">
        <f>+IF(VLOOKUP($B200,'Lista Puestos Valorados'!$B$11:$BK$510,MATCH('Auxiliar General'!AN$4,'Lista Puestos Valorados'!$B$10:$BK$10,0),0)="","No relevante",VLOOKUP($B200,'Lista Puestos Valorados'!$B$11:$BK$510,MATCH('Auxiliar General'!AN$4,'Lista Puestos Valorados'!$B$10:$BK$10,0),0))</f>
        <v>No relevante</v>
      </c>
      <c r="AU200" s="26">
        <f>+HLOOKUP(AT200,Sistema_Puntos!$Q$5:$Y$43,'Auxiliar General'!AP$5,FALSE)</f>
        <v>0</v>
      </c>
      <c r="AV200" s="26" t="str">
        <f>+IF(VLOOKUP($B200,'Lista Puestos Valorados'!$B$11:$BK$510,MATCH('Auxiliar General'!AP$4,'Lista Puestos Valorados'!$B$10:$BK$10,0),0)="","No relevante",VLOOKUP($B200,'Lista Puestos Valorados'!$B$11:$BK$510,MATCH('Auxiliar General'!AP$4,'Lista Puestos Valorados'!$B$10:$BK$10,0),0))</f>
        <v>No relevante</v>
      </c>
      <c r="AW200" s="26">
        <f>+HLOOKUP(AV200,Sistema_Puntos!$Q$5:$Y$43,'Auxiliar General'!AR$5,FALSE)</f>
        <v>0</v>
      </c>
      <c r="AX200" s="26" t="str">
        <f>+IF(VLOOKUP($B200,'Lista Puestos Valorados'!$B$11:$BK$510,MATCH('Auxiliar General'!AR$4,'Lista Puestos Valorados'!$B$10:$BK$10,0),0)="","No relevante",VLOOKUP($B200,'Lista Puestos Valorados'!$B$11:$BK$510,MATCH('Auxiliar General'!AR$4,'Lista Puestos Valorados'!$B$10:$BK$10,0),0))</f>
        <v>No relevante</v>
      </c>
      <c r="AY200" s="26">
        <f>+HLOOKUP(AX200,Sistema_Puntos!$Q$5:$Y$43,'Auxiliar General'!AT$5,FALSE)</f>
        <v>0</v>
      </c>
      <c r="AZ200" s="26" t="str">
        <f>+IF(VLOOKUP($B200,'Lista Puestos Valorados'!$B$11:$BK$510,MATCH('Auxiliar General'!AT$4,'Lista Puestos Valorados'!$B$10:$BK$10,0),0)="","No relevante",VLOOKUP($B200,'Lista Puestos Valorados'!$B$11:$BK$510,MATCH('Auxiliar General'!AT$4,'Lista Puestos Valorados'!$B$10:$BK$10,0),0))</f>
        <v>No relevante</v>
      </c>
      <c r="BA200" s="26">
        <f>+HLOOKUP(AZ200,Sistema_Puntos!$Q$5:$Y$43,'Auxiliar General'!AV$5,FALSE)</f>
        <v>0</v>
      </c>
      <c r="BB200" s="26" t="str">
        <f>+IF(VLOOKUP($B200,'Lista Puestos Valorados'!$B$11:$BK$510,MATCH('Auxiliar General'!AV$4,'Lista Puestos Valorados'!$B$10:$BK$10,0),0)="","No relevante",VLOOKUP($B200,'Lista Puestos Valorados'!$B$11:$BK$510,MATCH('Auxiliar General'!AV$4,'Lista Puestos Valorados'!$B$10:$BK$10,0),0))</f>
        <v>No relevante</v>
      </c>
      <c r="BC200" s="26">
        <f>+HLOOKUP(BB200,Sistema_Puntos!$Q$5:$Y$43,'Auxiliar General'!AX$5,FALSE)</f>
        <v>0</v>
      </c>
      <c r="BD200" s="26" t="str">
        <f>+IF(VLOOKUP($B200,'Lista Puestos Valorados'!$B$11:$BK$510,MATCH('Auxiliar General'!AX$4,'Lista Puestos Valorados'!$B$10:$BK$10,0),0)="","No relevante",VLOOKUP($B200,'Lista Puestos Valorados'!$B$11:$BK$510,MATCH('Auxiliar General'!AX$4,'Lista Puestos Valorados'!$B$10:$BK$10,0),0))</f>
        <v>No relevante</v>
      </c>
      <c r="BE200" s="26">
        <f>+HLOOKUP(BD200,Sistema_Puntos!$Q$5:$Y$43,'Auxiliar General'!AZ$5,FALSE)</f>
        <v>0</v>
      </c>
      <c r="BF200" s="26" t="str">
        <f>+IF(VLOOKUP($B200,'Lista Puestos Valorados'!$B$11:$BK$510,MATCH('Auxiliar General'!AZ$4,'Lista Puestos Valorados'!$B$10:$BK$10,0),0)="","No relevante",VLOOKUP($B200,'Lista Puestos Valorados'!$B$11:$BK$510,MATCH('Auxiliar General'!AZ$4,'Lista Puestos Valorados'!$B$10:$BK$10,0),0))</f>
        <v>No relevante</v>
      </c>
      <c r="BG200" s="26">
        <f>+HLOOKUP(BF200,Sistema_Puntos!$Q$5:$Y$43,'Auxiliar General'!BB$5,FALSE)</f>
        <v>0</v>
      </c>
      <c r="BH200" s="26" t="str">
        <f>+IF(VLOOKUP($B200,'Lista Puestos Valorados'!$B$11:$BK$510,MATCH('Auxiliar General'!BB$4,'Lista Puestos Valorados'!$B$10:$BK$10,0),0)="","No relevante",VLOOKUP($B200,'Lista Puestos Valorados'!$B$11:$BK$510,MATCH('Auxiliar General'!BB$4,'Lista Puestos Valorados'!$B$10:$BK$10,0),0))</f>
        <v>No relevante</v>
      </c>
      <c r="BI200" s="26">
        <f>+HLOOKUP(BH200,Sistema_Puntos!$Q$5:$Y$43,'Auxiliar General'!BD$5,FALSE)</f>
        <v>0</v>
      </c>
      <c r="BJ200" s="26" t="str">
        <f>+IF(VLOOKUP($B200,'Lista Puestos Valorados'!$B$11:$BK$510,MATCH('Auxiliar General'!BD$4,'Lista Puestos Valorados'!$B$10:$BK$10,0),0)="","No relevante",VLOOKUP($B200,'Lista Puestos Valorados'!$B$11:$BK$510,MATCH('Auxiliar General'!BD$4,'Lista Puestos Valorados'!$B$10:$BK$10,0),0))</f>
        <v>No relevante</v>
      </c>
      <c r="BK200" s="26">
        <f>+HLOOKUP(BJ200,Sistema_Puntos!$Q$5:$Y$43,'Auxiliar General'!BF$5,FALSE)</f>
        <v>0</v>
      </c>
      <c r="BL200" s="26" t="str">
        <f>+IF(VLOOKUP($B200,'Lista Puestos Valorados'!$B$11:$BK$510,MATCH('Auxiliar General'!BF$4,'Lista Puestos Valorados'!$B$10:$BK$10,0),0)="","No relevante",VLOOKUP($B200,'Lista Puestos Valorados'!$B$11:$BK$510,MATCH('Auxiliar General'!BF$4,'Lista Puestos Valorados'!$B$10:$BK$10,0),0))</f>
        <v>No relevante</v>
      </c>
      <c r="BM200" s="26">
        <f>+HLOOKUP(BL200,Sistema_Puntos!$Q$5:$Y$43,'Auxiliar General'!BH$5,FALSE)</f>
        <v>0</v>
      </c>
      <c r="BN200" s="26" t="str">
        <f>+IF(VLOOKUP($B200,'Lista Puestos Valorados'!$B$11:$BK$510,MATCH('Auxiliar General'!BH$4,'Lista Puestos Valorados'!$B$10:$BK$10,0),0)="","No relevante",VLOOKUP($B200,'Lista Puestos Valorados'!$B$11:$BK$510,MATCH('Auxiliar General'!BH$4,'Lista Puestos Valorados'!$B$10:$BK$10,0),0))</f>
        <v>No relevante</v>
      </c>
      <c r="BO200" s="26">
        <f>+HLOOKUP(BN200,Sistema_Puntos!$Q$5:$Y$43,'Auxiliar General'!BJ$5,FALSE)</f>
        <v>0</v>
      </c>
      <c r="BP200" s="26" t="str">
        <f>+IF(VLOOKUP($B200,'Lista Puestos Valorados'!$B$11:$BK$510,MATCH('Auxiliar General'!BJ$4,'Lista Puestos Valorados'!$B$10:$BK$10,0),0)="","No relevante",VLOOKUP($B200,'Lista Puestos Valorados'!$B$11:$BK$510,MATCH('Auxiliar General'!BJ$4,'Lista Puestos Valorados'!$B$10:$BK$10,0),0))</f>
        <v>No relevante</v>
      </c>
      <c r="BQ200" s="26">
        <f>+HLOOKUP(BP200,Sistema_Puntos!$Q$5:$Y$43,'Auxiliar General'!BL$5,FALSE)</f>
        <v>0</v>
      </c>
      <c r="BR200" s="26" t="str">
        <f>+IF(VLOOKUP($B200,'Lista Puestos Valorados'!$B$11:$BK$510,MATCH('Auxiliar General'!BL$4,'Lista Puestos Valorados'!$B$10:$BK$10,0),0)="","No relevante",VLOOKUP($B200,'Lista Puestos Valorados'!$B$11:$BK$510,MATCH('Auxiliar General'!BL$4,'Lista Puestos Valorados'!$B$10:$BK$10,0),0))</f>
        <v>No relevante</v>
      </c>
      <c r="BS200" s="26">
        <f>+HLOOKUP(BR200,Sistema_Puntos!$Q$5:$Y$43,'Auxiliar General'!BN$5,FALSE)</f>
        <v>0</v>
      </c>
      <c r="BT200" s="26" t="str">
        <f>+IF(VLOOKUP($B200,'Lista Puestos Valorados'!$B$11:$BK$510,MATCH('Auxiliar General'!BN$4,'Lista Puestos Valorados'!$B$10:$BK$10,0),0)="","No relevante",VLOOKUP($B200,'Lista Puestos Valorados'!$B$11:$BK$510,MATCH('Auxiliar General'!BN$4,'Lista Puestos Valorados'!$B$10:$BK$10,0),0))</f>
        <v>No relevante</v>
      </c>
      <c r="BU200" s="26">
        <f>+HLOOKUP(BT200,Sistema_Puntos!$Q$5:$Y$43,'Auxiliar General'!BP$5,FALSE)</f>
        <v>0</v>
      </c>
      <c r="BV200" s="26" t="str">
        <f>+IF(VLOOKUP($B200,'Lista Puestos Valorados'!$B$11:$BK$510,MATCH('Auxiliar General'!BP$4,'Lista Puestos Valorados'!$B$10:$BK$10,0),0)="","No relevante",VLOOKUP($B200,'Lista Puestos Valorados'!$B$11:$BK$510,MATCH('Auxiliar General'!BP$4,'Lista Puestos Valorados'!$B$10:$BK$10,0),0))</f>
        <v>No relevante</v>
      </c>
      <c r="BW200" s="26">
        <f>+HLOOKUP(BV200,Sistema_Puntos!$Q$5:$Y$43,'Auxiliar General'!BR$5,FALSE)</f>
        <v>0</v>
      </c>
      <c r="BX200" s="26" t="str">
        <f>+IF(VLOOKUP($B200,'Lista Puestos Valorados'!$B$11:$BK$510,MATCH('Auxiliar General'!BR$4,'Lista Puestos Valorados'!$B$10:$BK$10,0),0)="","No relevante",VLOOKUP($B200,'Lista Puestos Valorados'!$B$11:$BK$510,MATCH('Auxiliar General'!BR$4,'Lista Puestos Valorados'!$B$10:$BK$10,0),0))</f>
        <v>No relevante</v>
      </c>
      <c r="BY200" s="26">
        <f>+HLOOKUP(BX200,Sistema_Puntos!$Q$5:$Y$43,'Auxiliar General'!BT$5,FALSE)</f>
        <v>0</v>
      </c>
      <c r="BZ200" s="26" t="str">
        <f>+IF(VLOOKUP($B200,'Lista Puestos Valorados'!$B$11:$BK$510,MATCH('Auxiliar General'!BT$4,'Lista Puestos Valorados'!$B$10:$BK$10,0),0)="","No relevante",VLOOKUP($B200,'Lista Puestos Valorados'!$B$11:$BK$510,MATCH('Auxiliar General'!BT$4,'Lista Puestos Valorados'!$B$10:$BK$10,0),0))</f>
        <v>No relevante</v>
      </c>
      <c r="CA200" s="26">
        <f>+HLOOKUP(BZ200,Sistema_Puntos!$Q$5:$Y$43,'Auxiliar General'!BV$5,FALSE)</f>
        <v>0</v>
      </c>
      <c r="CB200" s="26" t="str">
        <f>+IF(VLOOKUP($B200,'Lista Puestos Valorados'!$B$11:$BK$510,MATCH('Auxiliar General'!BV$4,'Lista Puestos Valorados'!$B$10:$BK$10,0),0)="","No relevante",VLOOKUP($B200,'Lista Puestos Valorados'!$B$11:$BK$510,MATCH('Auxiliar General'!BV$4,'Lista Puestos Valorados'!$B$10:$BK$10,0),0))</f>
        <v>No relevante</v>
      </c>
      <c r="CC200" s="26">
        <f>+HLOOKUP(CB200,Sistema_Puntos!$Q$5:$Y$43,'Auxiliar General'!BX$5,FALSE)</f>
        <v>0</v>
      </c>
      <c r="CD200" s="26" t="str">
        <f>+IF(VLOOKUP($B200,'Lista Puestos Valorados'!$B$11:$BK$510,MATCH('Auxiliar General'!BX$4,'Lista Puestos Valorados'!$B$10:$BK$10,0),0)="","No relevante",VLOOKUP($B200,'Lista Puestos Valorados'!$B$11:$BK$510,MATCH('Auxiliar General'!BX$4,'Lista Puestos Valorados'!$B$10:$BK$10,0),0))</f>
        <v>No relevante</v>
      </c>
      <c r="CE200" s="26">
        <f>+HLOOKUP(CD200,Sistema_Puntos!$Q$5:$Y$43,'Auxiliar General'!BZ$5,FALSE)</f>
        <v>0</v>
      </c>
      <c r="CF200" s="26" t="str">
        <f>+IF(VLOOKUP($B200,'Lista Puestos Valorados'!$B$11:$BK$510,MATCH('Auxiliar General'!BZ$4,'Lista Puestos Valorados'!$B$10:$BK$10,0),0)="","No relevante",VLOOKUP($B200,'Lista Puestos Valorados'!$B$11:$BK$510,MATCH('Auxiliar General'!BZ$4,'Lista Puestos Valorados'!$B$10:$BK$10,0),0))</f>
        <v>No relevante</v>
      </c>
      <c r="CG200" s="26">
        <f>+HLOOKUP(CF200,Sistema_Puntos!$Q$5:$Y$43,'Auxiliar General'!CB$5,FALSE)</f>
        <v>0</v>
      </c>
      <c r="CH200" s="29"/>
      <c r="CI200" s="29"/>
    </row>
    <row r="201" spans="2:87" ht="17.55" customHeight="1">
      <c r="B201" s="26">
        <f>+'Listado de Puestos'!B201</f>
        <v>191</v>
      </c>
      <c r="C201" s="26" t="str">
        <f>+IF('Lista Puestos Valorados'!C201="","",'Lista Puestos Valorados'!C201)</f>
        <v/>
      </c>
      <c r="D201" s="26" t="str">
        <f>+IF('Lista Puestos Valorados'!D201="","",'Lista Puestos Valorados'!D201)</f>
        <v/>
      </c>
      <c r="E201" s="26" t="str">
        <f>+IF('Lista Puestos Valorados'!E201="","",'Lista Puestos Valorados'!E201)</f>
        <v/>
      </c>
      <c r="F201" s="26" t="str">
        <f>+IF('Lista Puestos Valorados'!F201="","",'Lista Puestos Valorados'!F201)</f>
        <v/>
      </c>
      <c r="G201" s="26" t="str">
        <f>+IF('Lista Puestos Valorados'!G201="","",'Lista Puestos Valorados'!G201)</f>
        <v/>
      </c>
      <c r="H201" s="26" t="str">
        <f>+IF('Lista Puestos Valorados'!H201="","",'Lista Puestos Valorados'!H201)</f>
        <v/>
      </c>
      <c r="I201" s="26" t="str">
        <f>+IF('Lista Puestos Valorados'!I201="","",'Lista Puestos Valorados'!I201)</f>
        <v/>
      </c>
      <c r="J201" s="118" t="e">
        <f t="array" ref="J201">+IF(L201="","",_xlfn.IFS(L201&lt;='Cortes de Agrupacion'!$F$15,'Cortes de Agrupacion'!$E$15,'Resultados General'!L201&lt;='Cortes de Agrupacion'!$F$14,'Cortes de Agrupacion'!$E$14,'Resultados General'!L201&lt;='Cortes de Agrupacion'!$F$13,'Cortes de Agrupacion'!$E$13,L201&lt;='Cortes de Agrupacion'!$F$12,'Cortes de Agrupacion'!$E$12,'Resultados General'!L201&lt;='Cortes de Agrupacion'!$F$11,'Cortes de Agrupacion'!$E$11,'Resultados General'!L201&lt;='Cortes de Agrupacion'!$F$10,'Cortes de Agrupacion'!$E$10,'Resultados General'!L201&lt;='Cortes de Agrupacion'!$F$9,'Cortes de Agrupacion'!$E$9,'Resultados General'!L201&lt;='Cortes de Agrupacion'!$F$8,'Cortes de Agrupacion'!$E$8,'Resultados General'!L201&lt;='Cortes de Agrupacion'!$F$7,'Cortes de Agrupacion'!$E$7,'Resultados General'!L201&lt;='Cortes de Agrupacion'!$F$6,'Cortes de Agrupacion'!$E$6))</f>
        <v>#VALUE!</v>
      </c>
      <c r="K201" s="118" t="str">
        <f t="shared" si="4"/>
        <v/>
      </c>
      <c r="L201" s="124" t="e">
        <f>#VALUE!</f>
        <v>#VALUE!</v>
      </c>
      <c r="M201" s="26" t="e">
        <f ca="1">+_xlfn.IFNA(VLOOKUP(C201,'Distribución de puestos'!$B$8:$I$507,8,0),"")</f>
        <v>#NAME?</v>
      </c>
      <c r="N201" s="26" t="str">
        <f>+IF(VLOOKUP($B201,'Lista Puestos Valorados'!$B$11:$BK$510,MATCH('Auxiliar General'!H$4,'Lista Puestos Valorados'!$B$10:$BK$10,0),0)="","No relevante",VLOOKUP($B201,'Lista Puestos Valorados'!$B$11:$BK$510,MATCH('Auxiliar General'!H$4,'Lista Puestos Valorados'!$B$10:$BK$10,0),0))</f>
        <v>No relevante</v>
      </c>
      <c r="O201" s="26">
        <f>+HLOOKUP(N201,Sistema_Puntos!$Q$5:$Y$43,'Auxiliar General'!J$5,FALSE)</f>
        <v>0</v>
      </c>
      <c r="P201" s="26" t="str">
        <f>+IF(VLOOKUP($B201,'Lista Puestos Valorados'!$B$11:$BK$510,MATCH('Auxiliar General'!J$4,'Lista Puestos Valorados'!$B$10:$BK$10,0),0)="","No relevante",VLOOKUP($B201,'Lista Puestos Valorados'!$B$11:$BK$510,MATCH('Auxiliar General'!J$4,'Lista Puestos Valorados'!$B$10:$BK$10,0),0))</f>
        <v>No relevante</v>
      </c>
      <c r="Q201" s="26">
        <f>+HLOOKUP(P201,Sistema_Puntos!$Q$5:$Y$43,'Auxiliar General'!L$5,FALSE)</f>
        <v>0</v>
      </c>
      <c r="R201" s="26" t="str">
        <f>+IF(VLOOKUP($B201,'Lista Puestos Valorados'!$B$11:$BK$510,MATCH('Auxiliar General'!L$4,'Lista Puestos Valorados'!$B$10:$BK$10,0),0)="","No relevante",VLOOKUP($B201,'Lista Puestos Valorados'!$B$11:$BK$510,MATCH('Auxiliar General'!L$4,'Lista Puestos Valorados'!$B$10:$BK$10,0),0))</f>
        <v>No relevante</v>
      </c>
      <c r="S201" s="26">
        <f>+HLOOKUP(R201,Sistema_Puntos!$Q$5:$Y$43,'Auxiliar General'!N$5,FALSE)</f>
        <v>0</v>
      </c>
      <c r="T201" s="26" t="str">
        <f>+IF(VLOOKUP($B201,'Lista Puestos Valorados'!$B$11:$BK$510,MATCH('Auxiliar General'!N$4,'Lista Puestos Valorados'!$B$10:$BK$10,0),0)="","No relevante",VLOOKUP($B201,'Lista Puestos Valorados'!$B$11:$BK$510,MATCH('Auxiliar General'!N$4,'Lista Puestos Valorados'!$B$10:$BK$10,0),0))</f>
        <v>No relevante</v>
      </c>
      <c r="U201" s="26">
        <f>+HLOOKUP(T201,Sistema_Puntos!$Q$5:$Y$43,'Auxiliar General'!P$5,FALSE)</f>
        <v>0</v>
      </c>
      <c r="V201" s="26" t="str">
        <f>+IF(VLOOKUP($B201,'Lista Puestos Valorados'!$B$11:$BK$510,MATCH('Auxiliar General'!P$4,'Lista Puestos Valorados'!$B$10:$BK$10,0),0)="","No relevante",VLOOKUP($B201,'Lista Puestos Valorados'!$B$11:$BK$510,MATCH('Auxiliar General'!P$4,'Lista Puestos Valorados'!$B$10:$BK$10,0),0))</f>
        <v>No relevante</v>
      </c>
      <c r="W201" s="26">
        <f>+HLOOKUP(V201,Sistema_Puntos!$Q$5:$Y$43,'Auxiliar General'!R$5,FALSE)</f>
        <v>0</v>
      </c>
      <c r="X201" s="26" t="str">
        <f>+IF(VLOOKUP($B201,'Lista Puestos Valorados'!$B$11:$BK$510,MATCH('Auxiliar General'!R$4,'Lista Puestos Valorados'!$B$10:$BK$10,0),0)="","No relevante",VLOOKUP($B201,'Lista Puestos Valorados'!$B$11:$BK$510,MATCH('Auxiliar General'!R$4,'Lista Puestos Valorados'!$B$10:$BK$10,0),0))</f>
        <v>No relevante</v>
      </c>
      <c r="Y201" s="26">
        <f>+HLOOKUP(X201,Sistema_Puntos!$Q$5:$Y$43,'Auxiliar General'!T$5,FALSE)</f>
        <v>0</v>
      </c>
      <c r="Z201" s="26" t="str">
        <f>+IF(VLOOKUP($B201,'Lista Puestos Valorados'!$B$11:$BK$510,MATCH('Auxiliar General'!T$4,'Lista Puestos Valorados'!$B$10:$BK$10,0),0)="","No relevante",VLOOKUP($B201,'Lista Puestos Valorados'!$B$11:$BK$510,MATCH('Auxiliar General'!T$4,'Lista Puestos Valorados'!$B$10:$BK$10,0),0))</f>
        <v>No relevante</v>
      </c>
      <c r="AA201" s="26">
        <f>+HLOOKUP(Z201,Sistema_Puntos!$Q$5:$Y$43,'Auxiliar General'!V$5,FALSE)</f>
        <v>0</v>
      </c>
      <c r="AB201" s="26" t="str">
        <f>+IF(VLOOKUP($B201,'Lista Puestos Valorados'!$B$11:$BK$510,MATCH('Auxiliar General'!V$4,'Lista Puestos Valorados'!$B$10:$BK$10,0),0)="","No relevante",VLOOKUP($B201,'Lista Puestos Valorados'!$B$11:$BK$510,MATCH('Auxiliar General'!V$4,'Lista Puestos Valorados'!$B$10:$BK$10,0),0))</f>
        <v>No relevante</v>
      </c>
      <c r="AC201" s="26">
        <f>+HLOOKUP(AB201,Sistema_Puntos!$Q$5:$Y$43,'Auxiliar General'!X$5,FALSE)</f>
        <v>0</v>
      </c>
      <c r="AD201" s="26" t="str">
        <f>+IF(VLOOKUP($B201,'Lista Puestos Valorados'!$B$11:$BK$510,MATCH('Auxiliar General'!X$4,'Lista Puestos Valorados'!$B$10:$BK$10,0),0)="","No relevante",VLOOKUP($B201,'Lista Puestos Valorados'!$B$11:$BK$510,MATCH('Auxiliar General'!X$4,'Lista Puestos Valorados'!$B$10:$BK$10,0),0))</f>
        <v>No relevante</v>
      </c>
      <c r="AE201" s="26">
        <f>+HLOOKUP(AD201,Sistema_Puntos!$Q$5:$Y$43,'Auxiliar General'!Z$5,FALSE)</f>
        <v>0</v>
      </c>
      <c r="AF201" s="26" t="str">
        <f>+IF(VLOOKUP($B201,'Lista Puestos Valorados'!$B$11:$BK$510,MATCH('Auxiliar General'!Z$4,'Lista Puestos Valorados'!$B$10:$BK$10,0),0)="","No relevante",VLOOKUP($B201,'Lista Puestos Valorados'!$B$11:$BK$510,MATCH('Auxiliar General'!Z$4,'Lista Puestos Valorados'!$B$10:$BK$10,0),0))</f>
        <v>No relevante</v>
      </c>
      <c r="AG201" s="26">
        <f>+HLOOKUP(AF201,Sistema_Puntos!$Q$5:$Y$43,'Auxiliar General'!AB$5,FALSE)</f>
        <v>0</v>
      </c>
      <c r="AH201" s="26" t="str">
        <f>+IF(VLOOKUP($B201,'Lista Puestos Valorados'!$B$11:$BK$510,MATCH('Auxiliar General'!AB$4,'Lista Puestos Valorados'!$B$10:$BK$10,0),0)="","No relevante",VLOOKUP($B201,'Lista Puestos Valorados'!$B$11:$BK$510,MATCH('Auxiliar General'!AB$4,'Lista Puestos Valorados'!$B$10:$BK$10,0),0))</f>
        <v>No relevante</v>
      </c>
      <c r="AI201" s="26">
        <f>+HLOOKUP(AH201,Sistema_Puntos!$Q$5:$Y$43,'Auxiliar General'!AD$5,FALSE)</f>
        <v>0</v>
      </c>
      <c r="AJ201" s="26" t="str">
        <f>+IF(VLOOKUP($B201,'Lista Puestos Valorados'!$B$11:$BK$510,MATCH('Auxiliar General'!AD$4,'Lista Puestos Valorados'!$B$10:$BK$10,0),0)="","No relevante",VLOOKUP($B201,'Lista Puestos Valorados'!$B$11:$BK$510,MATCH('Auxiliar General'!AD$4,'Lista Puestos Valorados'!$B$10:$BK$10,0),0))</f>
        <v>No relevante</v>
      </c>
      <c r="AK201" s="26">
        <f>+HLOOKUP(AJ201,Sistema_Puntos!$Q$5:$Y$43,'Auxiliar General'!AF$5,FALSE)</f>
        <v>0</v>
      </c>
      <c r="AL201" s="26" t="str">
        <f>+IF(VLOOKUP($B201,'Lista Puestos Valorados'!$B$11:$BK$510,MATCH('Auxiliar General'!AF$4,'Lista Puestos Valorados'!$B$10:$BK$10,0),0)="","No relevante",VLOOKUP($B201,'Lista Puestos Valorados'!$B$11:$BK$510,MATCH('Auxiliar General'!AF$4,'Lista Puestos Valorados'!$B$10:$BK$10,0),0))</f>
        <v>No relevante</v>
      </c>
      <c r="AM201" s="26">
        <f>+HLOOKUP(AL201,Sistema_Puntos!$Q$5:$Y$43,'Auxiliar General'!AH$5,FALSE)</f>
        <v>0</v>
      </c>
      <c r="AN201" s="26" t="str">
        <f>+IF(VLOOKUP($B201,'Lista Puestos Valorados'!$B$11:$BK$510,MATCH('Auxiliar General'!AH$4,'Lista Puestos Valorados'!$B$10:$BK$10,0),0)="","No relevante",VLOOKUP($B201,'Lista Puestos Valorados'!$B$11:$BK$510,MATCH('Auxiliar General'!AH$4,'Lista Puestos Valorados'!$B$10:$BK$10,0),0))</f>
        <v>No relevante</v>
      </c>
      <c r="AO201" s="26">
        <f>+HLOOKUP(AN201,Sistema_Puntos!$Q$5:$Y$43,'Auxiliar General'!AJ$5,FALSE)</f>
        <v>0</v>
      </c>
      <c r="AP201" s="26" t="str">
        <f>+IF(VLOOKUP($B201,'Lista Puestos Valorados'!$B$11:$BK$510,MATCH('Auxiliar General'!AJ$4,'Lista Puestos Valorados'!$B$10:$BK$10,0),0)="","No relevante",VLOOKUP($B201,'Lista Puestos Valorados'!$B$11:$BK$510,MATCH('Auxiliar General'!AJ$4,'Lista Puestos Valorados'!$B$10:$BK$10,0),0))</f>
        <v>No relevante</v>
      </c>
      <c r="AQ201" s="26">
        <f>+HLOOKUP(AP201,Sistema_Puntos!$Q$5:$Y$43,'Auxiliar General'!AL$5,FALSE)</f>
        <v>0</v>
      </c>
      <c r="AR201" s="26" t="str">
        <f>+IF(VLOOKUP($B201,'Lista Puestos Valorados'!$B$11:$BK$510,MATCH('Auxiliar General'!AL$4,'Lista Puestos Valorados'!$B$10:$BK$10,0),0)="","No relevante",VLOOKUP($B201,'Lista Puestos Valorados'!$B$11:$BK$510,MATCH('Auxiliar General'!AL$4,'Lista Puestos Valorados'!$B$10:$BK$10,0),0))</f>
        <v>No relevante</v>
      </c>
      <c r="AS201" s="26">
        <f>+HLOOKUP(AR201,Sistema_Puntos!$Q$5:$Y$43,'Auxiliar General'!AN$5,FALSE)</f>
        <v>0</v>
      </c>
      <c r="AT201" s="26" t="str">
        <f>+IF(VLOOKUP($B201,'Lista Puestos Valorados'!$B$11:$BK$510,MATCH('Auxiliar General'!AN$4,'Lista Puestos Valorados'!$B$10:$BK$10,0),0)="","No relevante",VLOOKUP($B201,'Lista Puestos Valorados'!$B$11:$BK$510,MATCH('Auxiliar General'!AN$4,'Lista Puestos Valorados'!$B$10:$BK$10,0),0))</f>
        <v>No relevante</v>
      </c>
      <c r="AU201" s="26">
        <f>+HLOOKUP(AT201,Sistema_Puntos!$Q$5:$Y$43,'Auxiliar General'!AP$5,FALSE)</f>
        <v>0</v>
      </c>
      <c r="AV201" s="26" t="str">
        <f>+IF(VLOOKUP($B201,'Lista Puestos Valorados'!$B$11:$BK$510,MATCH('Auxiliar General'!AP$4,'Lista Puestos Valorados'!$B$10:$BK$10,0),0)="","No relevante",VLOOKUP($B201,'Lista Puestos Valorados'!$B$11:$BK$510,MATCH('Auxiliar General'!AP$4,'Lista Puestos Valorados'!$B$10:$BK$10,0),0))</f>
        <v>No relevante</v>
      </c>
      <c r="AW201" s="26">
        <f>+HLOOKUP(AV201,Sistema_Puntos!$Q$5:$Y$43,'Auxiliar General'!AR$5,FALSE)</f>
        <v>0</v>
      </c>
      <c r="AX201" s="26" t="str">
        <f>+IF(VLOOKUP($B201,'Lista Puestos Valorados'!$B$11:$BK$510,MATCH('Auxiliar General'!AR$4,'Lista Puestos Valorados'!$B$10:$BK$10,0),0)="","No relevante",VLOOKUP($B201,'Lista Puestos Valorados'!$B$11:$BK$510,MATCH('Auxiliar General'!AR$4,'Lista Puestos Valorados'!$B$10:$BK$10,0),0))</f>
        <v>No relevante</v>
      </c>
      <c r="AY201" s="26">
        <f>+HLOOKUP(AX201,Sistema_Puntos!$Q$5:$Y$43,'Auxiliar General'!AT$5,FALSE)</f>
        <v>0</v>
      </c>
      <c r="AZ201" s="26" t="str">
        <f>+IF(VLOOKUP($B201,'Lista Puestos Valorados'!$B$11:$BK$510,MATCH('Auxiliar General'!AT$4,'Lista Puestos Valorados'!$B$10:$BK$10,0),0)="","No relevante",VLOOKUP($B201,'Lista Puestos Valorados'!$B$11:$BK$510,MATCH('Auxiliar General'!AT$4,'Lista Puestos Valorados'!$B$10:$BK$10,0),0))</f>
        <v>No relevante</v>
      </c>
      <c r="BA201" s="26">
        <f>+HLOOKUP(AZ201,Sistema_Puntos!$Q$5:$Y$43,'Auxiliar General'!AV$5,FALSE)</f>
        <v>0</v>
      </c>
      <c r="BB201" s="26" t="str">
        <f>+IF(VLOOKUP($B201,'Lista Puestos Valorados'!$B$11:$BK$510,MATCH('Auxiliar General'!AV$4,'Lista Puestos Valorados'!$B$10:$BK$10,0),0)="","No relevante",VLOOKUP($B201,'Lista Puestos Valorados'!$B$11:$BK$510,MATCH('Auxiliar General'!AV$4,'Lista Puestos Valorados'!$B$10:$BK$10,0),0))</f>
        <v>No relevante</v>
      </c>
      <c r="BC201" s="26">
        <f>+HLOOKUP(BB201,Sistema_Puntos!$Q$5:$Y$43,'Auxiliar General'!AX$5,FALSE)</f>
        <v>0</v>
      </c>
      <c r="BD201" s="26" t="str">
        <f>+IF(VLOOKUP($B201,'Lista Puestos Valorados'!$B$11:$BK$510,MATCH('Auxiliar General'!AX$4,'Lista Puestos Valorados'!$B$10:$BK$10,0),0)="","No relevante",VLOOKUP($B201,'Lista Puestos Valorados'!$B$11:$BK$510,MATCH('Auxiliar General'!AX$4,'Lista Puestos Valorados'!$B$10:$BK$10,0),0))</f>
        <v>No relevante</v>
      </c>
      <c r="BE201" s="26">
        <f>+HLOOKUP(BD201,Sistema_Puntos!$Q$5:$Y$43,'Auxiliar General'!AZ$5,FALSE)</f>
        <v>0</v>
      </c>
      <c r="BF201" s="26" t="str">
        <f>+IF(VLOOKUP($B201,'Lista Puestos Valorados'!$B$11:$BK$510,MATCH('Auxiliar General'!AZ$4,'Lista Puestos Valorados'!$B$10:$BK$10,0),0)="","No relevante",VLOOKUP($B201,'Lista Puestos Valorados'!$B$11:$BK$510,MATCH('Auxiliar General'!AZ$4,'Lista Puestos Valorados'!$B$10:$BK$10,0),0))</f>
        <v>No relevante</v>
      </c>
      <c r="BG201" s="26">
        <f>+HLOOKUP(BF201,Sistema_Puntos!$Q$5:$Y$43,'Auxiliar General'!BB$5,FALSE)</f>
        <v>0</v>
      </c>
      <c r="BH201" s="26" t="str">
        <f>+IF(VLOOKUP($B201,'Lista Puestos Valorados'!$B$11:$BK$510,MATCH('Auxiliar General'!BB$4,'Lista Puestos Valorados'!$B$10:$BK$10,0),0)="","No relevante",VLOOKUP($B201,'Lista Puestos Valorados'!$B$11:$BK$510,MATCH('Auxiliar General'!BB$4,'Lista Puestos Valorados'!$B$10:$BK$10,0),0))</f>
        <v>No relevante</v>
      </c>
      <c r="BI201" s="26">
        <f>+HLOOKUP(BH201,Sistema_Puntos!$Q$5:$Y$43,'Auxiliar General'!BD$5,FALSE)</f>
        <v>0</v>
      </c>
      <c r="BJ201" s="26" t="str">
        <f>+IF(VLOOKUP($B201,'Lista Puestos Valorados'!$B$11:$BK$510,MATCH('Auxiliar General'!BD$4,'Lista Puestos Valorados'!$B$10:$BK$10,0),0)="","No relevante",VLOOKUP($B201,'Lista Puestos Valorados'!$B$11:$BK$510,MATCH('Auxiliar General'!BD$4,'Lista Puestos Valorados'!$B$10:$BK$10,0),0))</f>
        <v>No relevante</v>
      </c>
      <c r="BK201" s="26">
        <f>+HLOOKUP(BJ201,Sistema_Puntos!$Q$5:$Y$43,'Auxiliar General'!BF$5,FALSE)</f>
        <v>0</v>
      </c>
      <c r="BL201" s="26" t="str">
        <f>+IF(VLOOKUP($B201,'Lista Puestos Valorados'!$B$11:$BK$510,MATCH('Auxiliar General'!BF$4,'Lista Puestos Valorados'!$B$10:$BK$10,0),0)="","No relevante",VLOOKUP($B201,'Lista Puestos Valorados'!$B$11:$BK$510,MATCH('Auxiliar General'!BF$4,'Lista Puestos Valorados'!$B$10:$BK$10,0),0))</f>
        <v>No relevante</v>
      </c>
      <c r="BM201" s="26">
        <f>+HLOOKUP(BL201,Sistema_Puntos!$Q$5:$Y$43,'Auxiliar General'!BH$5,FALSE)</f>
        <v>0</v>
      </c>
      <c r="BN201" s="26" t="str">
        <f>+IF(VLOOKUP($B201,'Lista Puestos Valorados'!$B$11:$BK$510,MATCH('Auxiliar General'!BH$4,'Lista Puestos Valorados'!$B$10:$BK$10,0),0)="","No relevante",VLOOKUP($B201,'Lista Puestos Valorados'!$B$11:$BK$510,MATCH('Auxiliar General'!BH$4,'Lista Puestos Valorados'!$B$10:$BK$10,0),0))</f>
        <v>No relevante</v>
      </c>
      <c r="BO201" s="26">
        <f>+HLOOKUP(BN201,Sistema_Puntos!$Q$5:$Y$43,'Auxiliar General'!BJ$5,FALSE)</f>
        <v>0</v>
      </c>
      <c r="BP201" s="26" t="str">
        <f>+IF(VLOOKUP($B201,'Lista Puestos Valorados'!$B$11:$BK$510,MATCH('Auxiliar General'!BJ$4,'Lista Puestos Valorados'!$B$10:$BK$10,0),0)="","No relevante",VLOOKUP($B201,'Lista Puestos Valorados'!$B$11:$BK$510,MATCH('Auxiliar General'!BJ$4,'Lista Puestos Valorados'!$B$10:$BK$10,0),0))</f>
        <v>No relevante</v>
      </c>
      <c r="BQ201" s="26">
        <f>+HLOOKUP(BP201,Sistema_Puntos!$Q$5:$Y$43,'Auxiliar General'!BL$5,FALSE)</f>
        <v>0</v>
      </c>
      <c r="BR201" s="26" t="str">
        <f>+IF(VLOOKUP($B201,'Lista Puestos Valorados'!$B$11:$BK$510,MATCH('Auxiliar General'!BL$4,'Lista Puestos Valorados'!$B$10:$BK$10,0),0)="","No relevante",VLOOKUP($B201,'Lista Puestos Valorados'!$B$11:$BK$510,MATCH('Auxiliar General'!BL$4,'Lista Puestos Valorados'!$B$10:$BK$10,0),0))</f>
        <v>No relevante</v>
      </c>
      <c r="BS201" s="26">
        <f>+HLOOKUP(BR201,Sistema_Puntos!$Q$5:$Y$43,'Auxiliar General'!BN$5,FALSE)</f>
        <v>0</v>
      </c>
      <c r="BT201" s="26" t="str">
        <f>+IF(VLOOKUP($B201,'Lista Puestos Valorados'!$B$11:$BK$510,MATCH('Auxiliar General'!BN$4,'Lista Puestos Valorados'!$B$10:$BK$10,0),0)="","No relevante",VLOOKUP($B201,'Lista Puestos Valorados'!$B$11:$BK$510,MATCH('Auxiliar General'!BN$4,'Lista Puestos Valorados'!$B$10:$BK$10,0),0))</f>
        <v>No relevante</v>
      </c>
      <c r="BU201" s="26">
        <f>+HLOOKUP(BT201,Sistema_Puntos!$Q$5:$Y$43,'Auxiliar General'!BP$5,FALSE)</f>
        <v>0</v>
      </c>
      <c r="BV201" s="26" t="str">
        <f>+IF(VLOOKUP($B201,'Lista Puestos Valorados'!$B$11:$BK$510,MATCH('Auxiliar General'!BP$4,'Lista Puestos Valorados'!$B$10:$BK$10,0),0)="","No relevante",VLOOKUP($B201,'Lista Puestos Valorados'!$B$11:$BK$510,MATCH('Auxiliar General'!BP$4,'Lista Puestos Valorados'!$B$10:$BK$10,0),0))</f>
        <v>No relevante</v>
      </c>
      <c r="BW201" s="26">
        <f>+HLOOKUP(BV201,Sistema_Puntos!$Q$5:$Y$43,'Auxiliar General'!BR$5,FALSE)</f>
        <v>0</v>
      </c>
      <c r="BX201" s="26" t="str">
        <f>+IF(VLOOKUP($B201,'Lista Puestos Valorados'!$B$11:$BK$510,MATCH('Auxiliar General'!BR$4,'Lista Puestos Valorados'!$B$10:$BK$10,0),0)="","No relevante",VLOOKUP($B201,'Lista Puestos Valorados'!$B$11:$BK$510,MATCH('Auxiliar General'!BR$4,'Lista Puestos Valorados'!$B$10:$BK$10,0),0))</f>
        <v>No relevante</v>
      </c>
      <c r="BY201" s="26">
        <f>+HLOOKUP(BX201,Sistema_Puntos!$Q$5:$Y$43,'Auxiliar General'!BT$5,FALSE)</f>
        <v>0</v>
      </c>
      <c r="BZ201" s="26" t="str">
        <f>+IF(VLOOKUP($B201,'Lista Puestos Valorados'!$B$11:$BK$510,MATCH('Auxiliar General'!BT$4,'Lista Puestos Valorados'!$B$10:$BK$10,0),0)="","No relevante",VLOOKUP($B201,'Lista Puestos Valorados'!$B$11:$BK$510,MATCH('Auxiliar General'!BT$4,'Lista Puestos Valorados'!$B$10:$BK$10,0),0))</f>
        <v>No relevante</v>
      </c>
      <c r="CA201" s="26">
        <f>+HLOOKUP(BZ201,Sistema_Puntos!$Q$5:$Y$43,'Auxiliar General'!BV$5,FALSE)</f>
        <v>0</v>
      </c>
      <c r="CB201" s="26" t="str">
        <f>+IF(VLOOKUP($B201,'Lista Puestos Valorados'!$B$11:$BK$510,MATCH('Auxiliar General'!BV$4,'Lista Puestos Valorados'!$B$10:$BK$10,0),0)="","No relevante",VLOOKUP($B201,'Lista Puestos Valorados'!$B$11:$BK$510,MATCH('Auxiliar General'!BV$4,'Lista Puestos Valorados'!$B$10:$BK$10,0),0))</f>
        <v>No relevante</v>
      </c>
      <c r="CC201" s="26">
        <f>+HLOOKUP(CB201,Sistema_Puntos!$Q$5:$Y$43,'Auxiliar General'!BX$5,FALSE)</f>
        <v>0</v>
      </c>
      <c r="CD201" s="26" t="str">
        <f>+IF(VLOOKUP($B201,'Lista Puestos Valorados'!$B$11:$BK$510,MATCH('Auxiliar General'!BX$4,'Lista Puestos Valorados'!$B$10:$BK$10,0),0)="","No relevante",VLOOKUP($B201,'Lista Puestos Valorados'!$B$11:$BK$510,MATCH('Auxiliar General'!BX$4,'Lista Puestos Valorados'!$B$10:$BK$10,0),0))</f>
        <v>No relevante</v>
      </c>
      <c r="CE201" s="26">
        <f>+HLOOKUP(CD201,Sistema_Puntos!$Q$5:$Y$43,'Auxiliar General'!BZ$5,FALSE)</f>
        <v>0</v>
      </c>
      <c r="CF201" s="26" t="str">
        <f>+IF(VLOOKUP($B201,'Lista Puestos Valorados'!$B$11:$BK$510,MATCH('Auxiliar General'!BZ$4,'Lista Puestos Valorados'!$B$10:$BK$10,0),0)="","No relevante",VLOOKUP($B201,'Lista Puestos Valorados'!$B$11:$BK$510,MATCH('Auxiliar General'!BZ$4,'Lista Puestos Valorados'!$B$10:$BK$10,0),0))</f>
        <v>No relevante</v>
      </c>
      <c r="CG201" s="26">
        <f>+HLOOKUP(CF201,Sistema_Puntos!$Q$5:$Y$43,'Auxiliar General'!CB$5,FALSE)</f>
        <v>0</v>
      </c>
      <c r="CH201" s="29"/>
      <c r="CI201" s="29"/>
    </row>
    <row r="202" spans="2:87" ht="17.55" customHeight="1">
      <c r="B202" s="26">
        <f>+'Listado de Puestos'!B202</f>
        <v>192</v>
      </c>
      <c r="C202" s="26" t="str">
        <f>+IF('Lista Puestos Valorados'!C202="","",'Lista Puestos Valorados'!C202)</f>
        <v/>
      </c>
      <c r="D202" s="26" t="str">
        <f>+IF('Lista Puestos Valorados'!D202="","",'Lista Puestos Valorados'!D202)</f>
        <v/>
      </c>
      <c r="E202" s="26" t="str">
        <f>+IF('Lista Puestos Valorados'!E202="","",'Lista Puestos Valorados'!E202)</f>
        <v/>
      </c>
      <c r="F202" s="26" t="str">
        <f>+IF('Lista Puestos Valorados'!F202="","",'Lista Puestos Valorados'!F202)</f>
        <v/>
      </c>
      <c r="G202" s="26" t="str">
        <f>+IF('Lista Puestos Valorados'!G202="","",'Lista Puestos Valorados'!G202)</f>
        <v/>
      </c>
      <c r="H202" s="26" t="str">
        <f>+IF('Lista Puestos Valorados'!H202="","",'Lista Puestos Valorados'!H202)</f>
        <v/>
      </c>
      <c r="I202" s="26" t="str">
        <f>+IF('Lista Puestos Valorados'!I202="","",'Lista Puestos Valorados'!I202)</f>
        <v/>
      </c>
      <c r="J202" s="118" t="e">
        <f t="array" ref="J202">+IF(L202="","",_xlfn.IFS(L202&lt;='Cortes de Agrupacion'!$F$15,'Cortes de Agrupacion'!$E$15,'Resultados General'!L202&lt;='Cortes de Agrupacion'!$F$14,'Cortes de Agrupacion'!$E$14,'Resultados General'!L202&lt;='Cortes de Agrupacion'!$F$13,'Cortes de Agrupacion'!$E$13,L202&lt;='Cortes de Agrupacion'!$F$12,'Cortes de Agrupacion'!$E$12,'Resultados General'!L202&lt;='Cortes de Agrupacion'!$F$11,'Cortes de Agrupacion'!$E$11,'Resultados General'!L202&lt;='Cortes de Agrupacion'!$F$10,'Cortes de Agrupacion'!$E$10,'Resultados General'!L202&lt;='Cortes de Agrupacion'!$F$9,'Cortes de Agrupacion'!$E$9,'Resultados General'!L202&lt;='Cortes de Agrupacion'!$F$8,'Cortes de Agrupacion'!$E$8,'Resultados General'!L202&lt;='Cortes de Agrupacion'!$F$7,'Cortes de Agrupacion'!$E$7,'Resultados General'!L202&lt;='Cortes de Agrupacion'!$F$6,'Cortes de Agrupacion'!$E$6))</f>
        <v>#VALUE!</v>
      </c>
      <c r="K202" s="118" t="str">
        <f t="shared" si="4"/>
        <v/>
      </c>
      <c r="L202" s="124" t="e">
        <f>#VALUE!</f>
        <v>#VALUE!</v>
      </c>
      <c r="M202" s="26" t="e">
        <f ca="1">+_xlfn.IFNA(VLOOKUP(C202,'Distribución de puestos'!$B$8:$I$507,8,0),"")</f>
        <v>#NAME?</v>
      </c>
      <c r="N202" s="26" t="str">
        <f>+IF(VLOOKUP($B202,'Lista Puestos Valorados'!$B$11:$BK$510,MATCH('Auxiliar General'!H$4,'Lista Puestos Valorados'!$B$10:$BK$10,0),0)="","No relevante",VLOOKUP($B202,'Lista Puestos Valorados'!$B$11:$BK$510,MATCH('Auxiliar General'!H$4,'Lista Puestos Valorados'!$B$10:$BK$10,0),0))</f>
        <v>No relevante</v>
      </c>
      <c r="O202" s="26">
        <f>+HLOOKUP(N202,Sistema_Puntos!$Q$5:$Y$43,'Auxiliar General'!J$5,FALSE)</f>
        <v>0</v>
      </c>
      <c r="P202" s="26" t="str">
        <f>+IF(VLOOKUP($B202,'Lista Puestos Valorados'!$B$11:$BK$510,MATCH('Auxiliar General'!J$4,'Lista Puestos Valorados'!$B$10:$BK$10,0),0)="","No relevante",VLOOKUP($B202,'Lista Puestos Valorados'!$B$11:$BK$510,MATCH('Auxiliar General'!J$4,'Lista Puestos Valorados'!$B$10:$BK$10,0),0))</f>
        <v>No relevante</v>
      </c>
      <c r="Q202" s="26">
        <f>+HLOOKUP(P202,Sistema_Puntos!$Q$5:$Y$43,'Auxiliar General'!L$5,FALSE)</f>
        <v>0</v>
      </c>
      <c r="R202" s="26" t="str">
        <f>+IF(VLOOKUP($B202,'Lista Puestos Valorados'!$B$11:$BK$510,MATCH('Auxiliar General'!L$4,'Lista Puestos Valorados'!$B$10:$BK$10,0),0)="","No relevante",VLOOKUP($B202,'Lista Puestos Valorados'!$B$11:$BK$510,MATCH('Auxiliar General'!L$4,'Lista Puestos Valorados'!$B$10:$BK$10,0),0))</f>
        <v>No relevante</v>
      </c>
      <c r="S202" s="26">
        <f>+HLOOKUP(R202,Sistema_Puntos!$Q$5:$Y$43,'Auxiliar General'!N$5,FALSE)</f>
        <v>0</v>
      </c>
      <c r="T202" s="26" t="str">
        <f>+IF(VLOOKUP($B202,'Lista Puestos Valorados'!$B$11:$BK$510,MATCH('Auxiliar General'!N$4,'Lista Puestos Valorados'!$B$10:$BK$10,0),0)="","No relevante",VLOOKUP($B202,'Lista Puestos Valorados'!$B$11:$BK$510,MATCH('Auxiliar General'!N$4,'Lista Puestos Valorados'!$B$10:$BK$10,0),0))</f>
        <v>No relevante</v>
      </c>
      <c r="U202" s="26">
        <f>+HLOOKUP(T202,Sistema_Puntos!$Q$5:$Y$43,'Auxiliar General'!P$5,FALSE)</f>
        <v>0</v>
      </c>
      <c r="V202" s="26" t="str">
        <f>+IF(VLOOKUP($B202,'Lista Puestos Valorados'!$B$11:$BK$510,MATCH('Auxiliar General'!P$4,'Lista Puestos Valorados'!$B$10:$BK$10,0),0)="","No relevante",VLOOKUP($B202,'Lista Puestos Valorados'!$B$11:$BK$510,MATCH('Auxiliar General'!P$4,'Lista Puestos Valorados'!$B$10:$BK$10,0),0))</f>
        <v>No relevante</v>
      </c>
      <c r="W202" s="26">
        <f>+HLOOKUP(V202,Sistema_Puntos!$Q$5:$Y$43,'Auxiliar General'!R$5,FALSE)</f>
        <v>0</v>
      </c>
      <c r="X202" s="26" t="str">
        <f>+IF(VLOOKUP($B202,'Lista Puestos Valorados'!$B$11:$BK$510,MATCH('Auxiliar General'!R$4,'Lista Puestos Valorados'!$B$10:$BK$10,0),0)="","No relevante",VLOOKUP($B202,'Lista Puestos Valorados'!$B$11:$BK$510,MATCH('Auxiliar General'!R$4,'Lista Puestos Valorados'!$B$10:$BK$10,0),0))</f>
        <v>No relevante</v>
      </c>
      <c r="Y202" s="26">
        <f>+HLOOKUP(X202,Sistema_Puntos!$Q$5:$Y$43,'Auxiliar General'!T$5,FALSE)</f>
        <v>0</v>
      </c>
      <c r="Z202" s="26" t="str">
        <f>+IF(VLOOKUP($B202,'Lista Puestos Valorados'!$B$11:$BK$510,MATCH('Auxiliar General'!T$4,'Lista Puestos Valorados'!$B$10:$BK$10,0),0)="","No relevante",VLOOKUP($B202,'Lista Puestos Valorados'!$B$11:$BK$510,MATCH('Auxiliar General'!T$4,'Lista Puestos Valorados'!$B$10:$BK$10,0),0))</f>
        <v>No relevante</v>
      </c>
      <c r="AA202" s="26">
        <f>+HLOOKUP(Z202,Sistema_Puntos!$Q$5:$Y$43,'Auxiliar General'!V$5,FALSE)</f>
        <v>0</v>
      </c>
      <c r="AB202" s="26" t="str">
        <f>+IF(VLOOKUP($B202,'Lista Puestos Valorados'!$B$11:$BK$510,MATCH('Auxiliar General'!V$4,'Lista Puestos Valorados'!$B$10:$BK$10,0),0)="","No relevante",VLOOKUP($B202,'Lista Puestos Valorados'!$B$11:$BK$510,MATCH('Auxiliar General'!V$4,'Lista Puestos Valorados'!$B$10:$BK$10,0),0))</f>
        <v>No relevante</v>
      </c>
      <c r="AC202" s="26">
        <f>+HLOOKUP(AB202,Sistema_Puntos!$Q$5:$Y$43,'Auxiliar General'!X$5,FALSE)</f>
        <v>0</v>
      </c>
      <c r="AD202" s="26" t="str">
        <f>+IF(VLOOKUP($B202,'Lista Puestos Valorados'!$B$11:$BK$510,MATCH('Auxiliar General'!X$4,'Lista Puestos Valorados'!$B$10:$BK$10,0),0)="","No relevante",VLOOKUP($B202,'Lista Puestos Valorados'!$B$11:$BK$510,MATCH('Auxiliar General'!X$4,'Lista Puestos Valorados'!$B$10:$BK$10,0),0))</f>
        <v>No relevante</v>
      </c>
      <c r="AE202" s="26">
        <f>+HLOOKUP(AD202,Sistema_Puntos!$Q$5:$Y$43,'Auxiliar General'!Z$5,FALSE)</f>
        <v>0</v>
      </c>
      <c r="AF202" s="26" t="str">
        <f>+IF(VLOOKUP($B202,'Lista Puestos Valorados'!$B$11:$BK$510,MATCH('Auxiliar General'!Z$4,'Lista Puestos Valorados'!$B$10:$BK$10,0),0)="","No relevante",VLOOKUP($B202,'Lista Puestos Valorados'!$B$11:$BK$510,MATCH('Auxiliar General'!Z$4,'Lista Puestos Valorados'!$B$10:$BK$10,0),0))</f>
        <v>No relevante</v>
      </c>
      <c r="AG202" s="26">
        <f>+HLOOKUP(AF202,Sistema_Puntos!$Q$5:$Y$43,'Auxiliar General'!AB$5,FALSE)</f>
        <v>0</v>
      </c>
      <c r="AH202" s="26" t="str">
        <f>+IF(VLOOKUP($B202,'Lista Puestos Valorados'!$B$11:$BK$510,MATCH('Auxiliar General'!AB$4,'Lista Puestos Valorados'!$B$10:$BK$10,0),0)="","No relevante",VLOOKUP($B202,'Lista Puestos Valorados'!$B$11:$BK$510,MATCH('Auxiliar General'!AB$4,'Lista Puestos Valorados'!$B$10:$BK$10,0),0))</f>
        <v>No relevante</v>
      </c>
      <c r="AI202" s="26">
        <f>+HLOOKUP(AH202,Sistema_Puntos!$Q$5:$Y$43,'Auxiliar General'!AD$5,FALSE)</f>
        <v>0</v>
      </c>
      <c r="AJ202" s="26" t="str">
        <f>+IF(VLOOKUP($B202,'Lista Puestos Valorados'!$B$11:$BK$510,MATCH('Auxiliar General'!AD$4,'Lista Puestos Valorados'!$B$10:$BK$10,0),0)="","No relevante",VLOOKUP($B202,'Lista Puestos Valorados'!$B$11:$BK$510,MATCH('Auxiliar General'!AD$4,'Lista Puestos Valorados'!$B$10:$BK$10,0),0))</f>
        <v>No relevante</v>
      </c>
      <c r="AK202" s="26">
        <f>+HLOOKUP(AJ202,Sistema_Puntos!$Q$5:$Y$43,'Auxiliar General'!AF$5,FALSE)</f>
        <v>0</v>
      </c>
      <c r="AL202" s="26" t="str">
        <f>+IF(VLOOKUP($B202,'Lista Puestos Valorados'!$B$11:$BK$510,MATCH('Auxiliar General'!AF$4,'Lista Puestos Valorados'!$B$10:$BK$10,0),0)="","No relevante",VLOOKUP($B202,'Lista Puestos Valorados'!$B$11:$BK$510,MATCH('Auxiliar General'!AF$4,'Lista Puestos Valorados'!$B$10:$BK$10,0),0))</f>
        <v>No relevante</v>
      </c>
      <c r="AM202" s="26">
        <f>+HLOOKUP(AL202,Sistema_Puntos!$Q$5:$Y$43,'Auxiliar General'!AH$5,FALSE)</f>
        <v>0</v>
      </c>
      <c r="AN202" s="26" t="str">
        <f>+IF(VLOOKUP($B202,'Lista Puestos Valorados'!$B$11:$BK$510,MATCH('Auxiliar General'!AH$4,'Lista Puestos Valorados'!$B$10:$BK$10,0),0)="","No relevante",VLOOKUP($B202,'Lista Puestos Valorados'!$B$11:$BK$510,MATCH('Auxiliar General'!AH$4,'Lista Puestos Valorados'!$B$10:$BK$10,0),0))</f>
        <v>No relevante</v>
      </c>
      <c r="AO202" s="26">
        <f>+HLOOKUP(AN202,Sistema_Puntos!$Q$5:$Y$43,'Auxiliar General'!AJ$5,FALSE)</f>
        <v>0</v>
      </c>
      <c r="AP202" s="26" t="str">
        <f>+IF(VLOOKUP($B202,'Lista Puestos Valorados'!$B$11:$BK$510,MATCH('Auxiliar General'!AJ$4,'Lista Puestos Valorados'!$B$10:$BK$10,0),0)="","No relevante",VLOOKUP($B202,'Lista Puestos Valorados'!$B$11:$BK$510,MATCH('Auxiliar General'!AJ$4,'Lista Puestos Valorados'!$B$10:$BK$10,0),0))</f>
        <v>No relevante</v>
      </c>
      <c r="AQ202" s="26">
        <f>+HLOOKUP(AP202,Sistema_Puntos!$Q$5:$Y$43,'Auxiliar General'!AL$5,FALSE)</f>
        <v>0</v>
      </c>
      <c r="AR202" s="26" t="str">
        <f>+IF(VLOOKUP($B202,'Lista Puestos Valorados'!$B$11:$BK$510,MATCH('Auxiliar General'!AL$4,'Lista Puestos Valorados'!$B$10:$BK$10,0),0)="","No relevante",VLOOKUP($B202,'Lista Puestos Valorados'!$B$11:$BK$510,MATCH('Auxiliar General'!AL$4,'Lista Puestos Valorados'!$B$10:$BK$10,0),0))</f>
        <v>No relevante</v>
      </c>
      <c r="AS202" s="26">
        <f>+HLOOKUP(AR202,Sistema_Puntos!$Q$5:$Y$43,'Auxiliar General'!AN$5,FALSE)</f>
        <v>0</v>
      </c>
      <c r="AT202" s="26" t="str">
        <f>+IF(VLOOKUP($B202,'Lista Puestos Valorados'!$B$11:$BK$510,MATCH('Auxiliar General'!AN$4,'Lista Puestos Valorados'!$B$10:$BK$10,0),0)="","No relevante",VLOOKUP($B202,'Lista Puestos Valorados'!$B$11:$BK$510,MATCH('Auxiliar General'!AN$4,'Lista Puestos Valorados'!$B$10:$BK$10,0),0))</f>
        <v>No relevante</v>
      </c>
      <c r="AU202" s="26">
        <f>+HLOOKUP(AT202,Sistema_Puntos!$Q$5:$Y$43,'Auxiliar General'!AP$5,FALSE)</f>
        <v>0</v>
      </c>
      <c r="AV202" s="26" t="str">
        <f>+IF(VLOOKUP($B202,'Lista Puestos Valorados'!$B$11:$BK$510,MATCH('Auxiliar General'!AP$4,'Lista Puestos Valorados'!$B$10:$BK$10,0),0)="","No relevante",VLOOKUP($B202,'Lista Puestos Valorados'!$B$11:$BK$510,MATCH('Auxiliar General'!AP$4,'Lista Puestos Valorados'!$B$10:$BK$10,0),0))</f>
        <v>No relevante</v>
      </c>
      <c r="AW202" s="26">
        <f>+HLOOKUP(AV202,Sistema_Puntos!$Q$5:$Y$43,'Auxiliar General'!AR$5,FALSE)</f>
        <v>0</v>
      </c>
      <c r="AX202" s="26" t="str">
        <f>+IF(VLOOKUP($B202,'Lista Puestos Valorados'!$B$11:$BK$510,MATCH('Auxiliar General'!AR$4,'Lista Puestos Valorados'!$B$10:$BK$10,0),0)="","No relevante",VLOOKUP($B202,'Lista Puestos Valorados'!$B$11:$BK$510,MATCH('Auxiliar General'!AR$4,'Lista Puestos Valorados'!$B$10:$BK$10,0),0))</f>
        <v>No relevante</v>
      </c>
      <c r="AY202" s="26">
        <f>+HLOOKUP(AX202,Sistema_Puntos!$Q$5:$Y$43,'Auxiliar General'!AT$5,FALSE)</f>
        <v>0</v>
      </c>
      <c r="AZ202" s="26" t="str">
        <f>+IF(VLOOKUP($B202,'Lista Puestos Valorados'!$B$11:$BK$510,MATCH('Auxiliar General'!AT$4,'Lista Puestos Valorados'!$B$10:$BK$10,0),0)="","No relevante",VLOOKUP($B202,'Lista Puestos Valorados'!$B$11:$BK$510,MATCH('Auxiliar General'!AT$4,'Lista Puestos Valorados'!$B$10:$BK$10,0),0))</f>
        <v>No relevante</v>
      </c>
      <c r="BA202" s="26">
        <f>+HLOOKUP(AZ202,Sistema_Puntos!$Q$5:$Y$43,'Auxiliar General'!AV$5,FALSE)</f>
        <v>0</v>
      </c>
      <c r="BB202" s="26" t="str">
        <f>+IF(VLOOKUP($B202,'Lista Puestos Valorados'!$B$11:$BK$510,MATCH('Auxiliar General'!AV$4,'Lista Puestos Valorados'!$B$10:$BK$10,0),0)="","No relevante",VLOOKUP($B202,'Lista Puestos Valorados'!$B$11:$BK$510,MATCH('Auxiliar General'!AV$4,'Lista Puestos Valorados'!$B$10:$BK$10,0),0))</f>
        <v>No relevante</v>
      </c>
      <c r="BC202" s="26">
        <f>+HLOOKUP(BB202,Sistema_Puntos!$Q$5:$Y$43,'Auxiliar General'!AX$5,FALSE)</f>
        <v>0</v>
      </c>
      <c r="BD202" s="26" t="str">
        <f>+IF(VLOOKUP($B202,'Lista Puestos Valorados'!$B$11:$BK$510,MATCH('Auxiliar General'!AX$4,'Lista Puestos Valorados'!$B$10:$BK$10,0),0)="","No relevante",VLOOKUP($B202,'Lista Puestos Valorados'!$B$11:$BK$510,MATCH('Auxiliar General'!AX$4,'Lista Puestos Valorados'!$B$10:$BK$10,0),0))</f>
        <v>No relevante</v>
      </c>
      <c r="BE202" s="26">
        <f>+HLOOKUP(BD202,Sistema_Puntos!$Q$5:$Y$43,'Auxiliar General'!AZ$5,FALSE)</f>
        <v>0</v>
      </c>
      <c r="BF202" s="26" t="str">
        <f>+IF(VLOOKUP($B202,'Lista Puestos Valorados'!$B$11:$BK$510,MATCH('Auxiliar General'!AZ$4,'Lista Puestos Valorados'!$B$10:$BK$10,0),0)="","No relevante",VLOOKUP($B202,'Lista Puestos Valorados'!$B$11:$BK$510,MATCH('Auxiliar General'!AZ$4,'Lista Puestos Valorados'!$B$10:$BK$10,0),0))</f>
        <v>No relevante</v>
      </c>
      <c r="BG202" s="26">
        <f>+HLOOKUP(BF202,Sistema_Puntos!$Q$5:$Y$43,'Auxiliar General'!BB$5,FALSE)</f>
        <v>0</v>
      </c>
      <c r="BH202" s="26" t="str">
        <f>+IF(VLOOKUP($B202,'Lista Puestos Valorados'!$B$11:$BK$510,MATCH('Auxiliar General'!BB$4,'Lista Puestos Valorados'!$B$10:$BK$10,0),0)="","No relevante",VLOOKUP($B202,'Lista Puestos Valorados'!$B$11:$BK$510,MATCH('Auxiliar General'!BB$4,'Lista Puestos Valorados'!$B$10:$BK$10,0),0))</f>
        <v>No relevante</v>
      </c>
      <c r="BI202" s="26">
        <f>+HLOOKUP(BH202,Sistema_Puntos!$Q$5:$Y$43,'Auxiliar General'!BD$5,FALSE)</f>
        <v>0</v>
      </c>
      <c r="BJ202" s="26" t="str">
        <f>+IF(VLOOKUP($B202,'Lista Puestos Valorados'!$B$11:$BK$510,MATCH('Auxiliar General'!BD$4,'Lista Puestos Valorados'!$B$10:$BK$10,0),0)="","No relevante",VLOOKUP($B202,'Lista Puestos Valorados'!$B$11:$BK$510,MATCH('Auxiliar General'!BD$4,'Lista Puestos Valorados'!$B$10:$BK$10,0),0))</f>
        <v>No relevante</v>
      </c>
      <c r="BK202" s="26">
        <f>+HLOOKUP(BJ202,Sistema_Puntos!$Q$5:$Y$43,'Auxiliar General'!BF$5,FALSE)</f>
        <v>0</v>
      </c>
      <c r="BL202" s="26" t="str">
        <f>+IF(VLOOKUP($B202,'Lista Puestos Valorados'!$B$11:$BK$510,MATCH('Auxiliar General'!BF$4,'Lista Puestos Valorados'!$B$10:$BK$10,0),0)="","No relevante",VLOOKUP($B202,'Lista Puestos Valorados'!$B$11:$BK$510,MATCH('Auxiliar General'!BF$4,'Lista Puestos Valorados'!$B$10:$BK$10,0),0))</f>
        <v>No relevante</v>
      </c>
      <c r="BM202" s="26">
        <f>+HLOOKUP(BL202,Sistema_Puntos!$Q$5:$Y$43,'Auxiliar General'!BH$5,FALSE)</f>
        <v>0</v>
      </c>
      <c r="BN202" s="26" t="str">
        <f>+IF(VLOOKUP($B202,'Lista Puestos Valorados'!$B$11:$BK$510,MATCH('Auxiliar General'!BH$4,'Lista Puestos Valorados'!$B$10:$BK$10,0),0)="","No relevante",VLOOKUP($B202,'Lista Puestos Valorados'!$B$11:$BK$510,MATCH('Auxiliar General'!BH$4,'Lista Puestos Valorados'!$B$10:$BK$10,0),0))</f>
        <v>No relevante</v>
      </c>
      <c r="BO202" s="26">
        <f>+HLOOKUP(BN202,Sistema_Puntos!$Q$5:$Y$43,'Auxiliar General'!BJ$5,FALSE)</f>
        <v>0</v>
      </c>
      <c r="BP202" s="26" t="str">
        <f>+IF(VLOOKUP($B202,'Lista Puestos Valorados'!$B$11:$BK$510,MATCH('Auxiliar General'!BJ$4,'Lista Puestos Valorados'!$B$10:$BK$10,0),0)="","No relevante",VLOOKUP($B202,'Lista Puestos Valorados'!$B$11:$BK$510,MATCH('Auxiliar General'!BJ$4,'Lista Puestos Valorados'!$B$10:$BK$10,0),0))</f>
        <v>No relevante</v>
      </c>
      <c r="BQ202" s="26">
        <f>+HLOOKUP(BP202,Sistema_Puntos!$Q$5:$Y$43,'Auxiliar General'!BL$5,FALSE)</f>
        <v>0</v>
      </c>
      <c r="BR202" s="26" t="str">
        <f>+IF(VLOOKUP($B202,'Lista Puestos Valorados'!$B$11:$BK$510,MATCH('Auxiliar General'!BL$4,'Lista Puestos Valorados'!$B$10:$BK$10,0),0)="","No relevante",VLOOKUP($B202,'Lista Puestos Valorados'!$B$11:$BK$510,MATCH('Auxiliar General'!BL$4,'Lista Puestos Valorados'!$B$10:$BK$10,0),0))</f>
        <v>No relevante</v>
      </c>
      <c r="BS202" s="26">
        <f>+HLOOKUP(BR202,Sistema_Puntos!$Q$5:$Y$43,'Auxiliar General'!BN$5,FALSE)</f>
        <v>0</v>
      </c>
      <c r="BT202" s="26" t="str">
        <f>+IF(VLOOKUP($B202,'Lista Puestos Valorados'!$B$11:$BK$510,MATCH('Auxiliar General'!BN$4,'Lista Puestos Valorados'!$B$10:$BK$10,0),0)="","No relevante",VLOOKUP($B202,'Lista Puestos Valorados'!$B$11:$BK$510,MATCH('Auxiliar General'!BN$4,'Lista Puestos Valorados'!$B$10:$BK$10,0),0))</f>
        <v>No relevante</v>
      </c>
      <c r="BU202" s="26">
        <f>+HLOOKUP(BT202,Sistema_Puntos!$Q$5:$Y$43,'Auxiliar General'!BP$5,FALSE)</f>
        <v>0</v>
      </c>
      <c r="BV202" s="26" t="str">
        <f>+IF(VLOOKUP($B202,'Lista Puestos Valorados'!$B$11:$BK$510,MATCH('Auxiliar General'!BP$4,'Lista Puestos Valorados'!$B$10:$BK$10,0),0)="","No relevante",VLOOKUP($B202,'Lista Puestos Valorados'!$B$11:$BK$510,MATCH('Auxiliar General'!BP$4,'Lista Puestos Valorados'!$B$10:$BK$10,0),0))</f>
        <v>No relevante</v>
      </c>
      <c r="BW202" s="26">
        <f>+HLOOKUP(BV202,Sistema_Puntos!$Q$5:$Y$43,'Auxiliar General'!BR$5,FALSE)</f>
        <v>0</v>
      </c>
      <c r="BX202" s="26" t="str">
        <f>+IF(VLOOKUP($B202,'Lista Puestos Valorados'!$B$11:$BK$510,MATCH('Auxiliar General'!BR$4,'Lista Puestos Valorados'!$B$10:$BK$10,0),0)="","No relevante",VLOOKUP($B202,'Lista Puestos Valorados'!$B$11:$BK$510,MATCH('Auxiliar General'!BR$4,'Lista Puestos Valorados'!$B$10:$BK$10,0),0))</f>
        <v>No relevante</v>
      </c>
      <c r="BY202" s="26">
        <f>+HLOOKUP(BX202,Sistema_Puntos!$Q$5:$Y$43,'Auxiliar General'!BT$5,FALSE)</f>
        <v>0</v>
      </c>
      <c r="BZ202" s="26" t="str">
        <f>+IF(VLOOKUP($B202,'Lista Puestos Valorados'!$B$11:$BK$510,MATCH('Auxiliar General'!BT$4,'Lista Puestos Valorados'!$B$10:$BK$10,0),0)="","No relevante",VLOOKUP($B202,'Lista Puestos Valorados'!$B$11:$BK$510,MATCH('Auxiliar General'!BT$4,'Lista Puestos Valorados'!$B$10:$BK$10,0),0))</f>
        <v>No relevante</v>
      </c>
      <c r="CA202" s="26">
        <f>+HLOOKUP(BZ202,Sistema_Puntos!$Q$5:$Y$43,'Auxiliar General'!BV$5,FALSE)</f>
        <v>0</v>
      </c>
      <c r="CB202" s="26" t="str">
        <f>+IF(VLOOKUP($B202,'Lista Puestos Valorados'!$B$11:$BK$510,MATCH('Auxiliar General'!BV$4,'Lista Puestos Valorados'!$B$10:$BK$10,0),0)="","No relevante",VLOOKUP($B202,'Lista Puestos Valorados'!$B$11:$BK$510,MATCH('Auxiliar General'!BV$4,'Lista Puestos Valorados'!$B$10:$BK$10,0),0))</f>
        <v>No relevante</v>
      </c>
      <c r="CC202" s="26">
        <f>+HLOOKUP(CB202,Sistema_Puntos!$Q$5:$Y$43,'Auxiliar General'!BX$5,FALSE)</f>
        <v>0</v>
      </c>
      <c r="CD202" s="26" t="str">
        <f>+IF(VLOOKUP($B202,'Lista Puestos Valorados'!$B$11:$BK$510,MATCH('Auxiliar General'!BX$4,'Lista Puestos Valorados'!$B$10:$BK$10,0),0)="","No relevante",VLOOKUP($B202,'Lista Puestos Valorados'!$B$11:$BK$510,MATCH('Auxiliar General'!BX$4,'Lista Puestos Valorados'!$B$10:$BK$10,0),0))</f>
        <v>No relevante</v>
      </c>
      <c r="CE202" s="26">
        <f>+HLOOKUP(CD202,Sistema_Puntos!$Q$5:$Y$43,'Auxiliar General'!BZ$5,FALSE)</f>
        <v>0</v>
      </c>
      <c r="CF202" s="26" t="str">
        <f>+IF(VLOOKUP($B202,'Lista Puestos Valorados'!$B$11:$BK$510,MATCH('Auxiliar General'!BZ$4,'Lista Puestos Valorados'!$B$10:$BK$10,0),0)="","No relevante",VLOOKUP($B202,'Lista Puestos Valorados'!$B$11:$BK$510,MATCH('Auxiliar General'!BZ$4,'Lista Puestos Valorados'!$B$10:$BK$10,0),0))</f>
        <v>No relevante</v>
      </c>
      <c r="CG202" s="26">
        <f>+HLOOKUP(CF202,Sistema_Puntos!$Q$5:$Y$43,'Auxiliar General'!CB$5,FALSE)</f>
        <v>0</v>
      </c>
      <c r="CH202" s="29"/>
      <c r="CI202" s="29"/>
    </row>
    <row r="203" spans="2:87" ht="17.55" customHeight="1">
      <c r="B203" s="26">
        <f>+'Listado de Puestos'!B203</f>
        <v>193</v>
      </c>
      <c r="C203" s="26" t="str">
        <f>+IF('Lista Puestos Valorados'!C203="","",'Lista Puestos Valorados'!C203)</f>
        <v/>
      </c>
      <c r="D203" s="26" t="str">
        <f>+IF('Lista Puestos Valorados'!D203="","",'Lista Puestos Valorados'!D203)</f>
        <v/>
      </c>
      <c r="E203" s="26" t="str">
        <f>+IF('Lista Puestos Valorados'!E203="","",'Lista Puestos Valorados'!E203)</f>
        <v/>
      </c>
      <c r="F203" s="26" t="str">
        <f>+IF('Lista Puestos Valorados'!F203="","",'Lista Puestos Valorados'!F203)</f>
        <v/>
      </c>
      <c r="G203" s="26" t="str">
        <f>+IF('Lista Puestos Valorados'!G203="","",'Lista Puestos Valorados'!G203)</f>
        <v/>
      </c>
      <c r="H203" s="26" t="str">
        <f>+IF('Lista Puestos Valorados'!H203="","",'Lista Puestos Valorados'!H203)</f>
        <v/>
      </c>
      <c r="I203" s="26" t="str">
        <f>+IF('Lista Puestos Valorados'!I203="","",'Lista Puestos Valorados'!I203)</f>
        <v/>
      </c>
      <c r="J203" s="118" t="e">
        <f t="array" ref="J203">+IF(L203="","",_xlfn.IFS(L203&lt;='Cortes de Agrupacion'!$F$15,'Cortes de Agrupacion'!$E$15,'Resultados General'!L203&lt;='Cortes de Agrupacion'!$F$14,'Cortes de Agrupacion'!$E$14,'Resultados General'!L203&lt;='Cortes de Agrupacion'!$F$13,'Cortes de Agrupacion'!$E$13,L203&lt;='Cortes de Agrupacion'!$F$12,'Cortes de Agrupacion'!$E$12,'Resultados General'!L203&lt;='Cortes de Agrupacion'!$F$11,'Cortes de Agrupacion'!$E$11,'Resultados General'!L203&lt;='Cortes de Agrupacion'!$F$10,'Cortes de Agrupacion'!$E$10,'Resultados General'!L203&lt;='Cortes de Agrupacion'!$F$9,'Cortes de Agrupacion'!$E$9,'Resultados General'!L203&lt;='Cortes de Agrupacion'!$F$8,'Cortes de Agrupacion'!$E$8,'Resultados General'!L203&lt;='Cortes de Agrupacion'!$F$7,'Cortes de Agrupacion'!$E$7,'Resultados General'!L203&lt;='Cortes de Agrupacion'!$F$6,'Cortes de Agrupacion'!$E$6))</f>
        <v>#VALUE!</v>
      </c>
      <c r="K203" s="118" t="str">
        <f t="shared" ref="K203:K266" si="6">IFERROR(+C203&amp;"("&amp;ROUND(L203,0)&amp;")","")</f>
        <v/>
      </c>
      <c r="L203" s="124" t="e">
        <f>#VALUE!</f>
        <v>#VALUE!</v>
      </c>
      <c r="M203" s="26" t="e">
        <f ca="1">+_xlfn.IFNA(VLOOKUP(C203,'Distribución de puestos'!$B$8:$I$507,8,0),"")</f>
        <v>#NAME?</v>
      </c>
      <c r="N203" s="26" t="str">
        <f>+IF(VLOOKUP($B203,'Lista Puestos Valorados'!$B$11:$BK$510,MATCH('Auxiliar General'!H$4,'Lista Puestos Valorados'!$B$10:$BK$10,0),0)="","No relevante",VLOOKUP($B203,'Lista Puestos Valorados'!$B$11:$BK$510,MATCH('Auxiliar General'!H$4,'Lista Puestos Valorados'!$B$10:$BK$10,0),0))</f>
        <v>No relevante</v>
      </c>
      <c r="O203" s="26">
        <f>+HLOOKUP(N203,Sistema_Puntos!$Q$5:$Y$43,'Auxiliar General'!J$5,FALSE)</f>
        <v>0</v>
      </c>
      <c r="P203" s="26" t="str">
        <f>+IF(VLOOKUP($B203,'Lista Puestos Valorados'!$B$11:$BK$510,MATCH('Auxiliar General'!J$4,'Lista Puestos Valorados'!$B$10:$BK$10,0),0)="","No relevante",VLOOKUP($B203,'Lista Puestos Valorados'!$B$11:$BK$510,MATCH('Auxiliar General'!J$4,'Lista Puestos Valorados'!$B$10:$BK$10,0),0))</f>
        <v>No relevante</v>
      </c>
      <c r="Q203" s="26">
        <f>+HLOOKUP(P203,Sistema_Puntos!$Q$5:$Y$43,'Auxiliar General'!L$5,FALSE)</f>
        <v>0</v>
      </c>
      <c r="R203" s="26" t="str">
        <f>+IF(VLOOKUP($B203,'Lista Puestos Valorados'!$B$11:$BK$510,MATCH('Auxiliar General'!L$4,'Lista Puestos Valorados'!$B$10:$BK$10,0),0)="","No relevante",VLOOKUP($B203,'Lista Puestos Valorados'!$B$11:$BK$510,MATCH('Auxiliar General'!L$4,'Lista Puestos Valorados'!$B$10:$BK$10,0),0))</f>
        <v>No relevante</v>
      </c>
      <c r="S203" s="26">
        <f>+HLOOKUP(R203,Sistema_Puntos!$Q$5:$Y$43,'Auxiliar General'!N$5,FALSE)</f>
        <v>0</v>
      </c>
      <c r="T203" s="26" t="str">
        <f>+IF(VLOOKUP($B203,'Lista Puestos Valorados'!$B$11:$BK$510,MATCH('Auxiliar General'!N$4,'Lista Puestos Valorados'!$B$10:$BK$10,0),0)="","No relevante",VLOOKUP($B203,'Lista Puestos Valorados'!$B$11:$BK$510,MATCH('Auxiliar General'!N$4,'Lista Puestos Valorados'!$B$10:$BK$10,0),0))</f>
        <v>No relevante</v>
      </c>
      <c r="U203" s="26">
        <f>+HLOOKUP(T203,Sistema_Puntos!$Q$5:$Y$43,'Auxiliar General'!P$5,FALSE)</f>
        <v>0</v>
      </c>
      <c r="V203" s="26" t="str">
        <f>+IF(VLOOKUP($B203,'Lista Puestos Valorados'!$B$11:$BK$510,MATCH('Auxiliar General'!P$4,'Lista Puestos Valorados'!$B$10:$BK$10,0),0)="","No relevante",VLOOKUP($B203,'Lista Puestos Valorados'!$B$11:$BK$510,MATCH('Auxiliar General'!P$4,'Lista Puestos Valorados'!$B$10:$BK$10,0),0))</f>
        <v>No relevante</v>
      </c>
      <c r="W203" s="26">
        <f>+HLOOKUP(V203,Sistema_Puntos!$Q$5:$Y$43,'Auxiliar General'!R$5,FALSE)</f>
        <v>0</v>
      </c>
      <c r="X203" s="26" t="str">
        <f>+IF(VLOOKUP($B203,'Lista Puestos Valorados'!$B$11:$BK$510,MATCH('Auxiliar General'!R$4,'Lista Puestos Valorados'!$B$10:$BK$10,0),0)="","No relevante",VLOOKUP($B203,'Lista Puestos Valorados'!$B$11:$BK$510,MATCH('Auxiliar General'!R$4,'Lista Puestos Valorados'!$B$10:$BK$10,0),0))</f>
        <v>No relevante</v>
      </c>
      <c r="Y203" s="26">
        <f>+HLOOKUP(X203,Sistema_Puntos!$Q$5:$Y$43,'Auxiliar General'!T$5,FALSE)</f>
        <v>0</v>
      </c>
      <c r="Z203" s="26" t="str">
        <f>+IF(VLOOKUP($B203,'Lista Puestos Valorados'!$B$11:$BK$510,MATCH('Auxiliar General'!T$4,'Lista Puestos Valorados'!$B$10:$BK$10,0),0)="","No relevante",VLOOKUP($B203,'Lista Puestos Valorados'!$B$11:$BK$510,MATCH('Auxiliar General'!T$4,'Lista Puestos Valorados'!$B$10:$BK$10,0),0))</f>
        <v>No relevante</v>
      </c>
      <c r="AA203" s="26">
        <f>+HLOOKUP(Z203,Sistema_Puntos!$Q$5:$Y$43,'Auxiliar General'!V$5,FALSE)</f>
        <v>0</v>
      </c>
      <c r="AB203" s="26" t="str">
        <f>+IF(VLOOKUP($B203,'Lista Puestos Valorados'!$B$11:$BK$510,MATCH('Auxiliar General'!V$4,'Lista Puestos Valorados'!$B$10:$BK$10,0),0)="","No relevante",VLOOKUP($B203,'Lista Puestos Valorados'!$B$11:$BK$510,MATCH('Auxiliar General'!V$4,'Lista Puestos Valorados'!$B$10:$BK$10,0),0))</f>
        <v>No relevante</v>
      </c>
      <c r="AC203" s="26">
        <f>+HLOOKUP(AB203,Sistema_Puntos!$Q$5:$Y$43,'Auxiliar General'!X$5,FALSE)</f>
        <v>0</v>
      </c>
      <c r="AD203" s="26" t="str">
        <f>+IF(VLOOKUP($B203,'Lista Puestos Valorados'!$B$11:$BK$510,MATCH('Auxiliar General'!X$4,'Lista Puestos Valorados'!$B$10:$BK$10,0),0)="","No relevante",VLOOKUP($B203,'Lista Puestos Valorados'!$B$11:$BK$510,MATCH('Auxiliar General'!X$4,'Lista Puestos Valorados'!$B$10:$BK$10,0),0))</f>
        <v>No relevante</v>
      </c>
      <c r="AE203" s="26">
        <f>+HLOOKUP(AD203,Sistema_Puntos!$Q$5:$Y$43,'Auxiliar General'!Z$5,FALSE)</f>
        <v>0</v>
      </c>
      <c r="AF203" s="26" t="str">
        <f>+IF(VLOOKUP($B203,'Lista Puestos Valorados'!$B$11:$BK$510,MATCH('Auxiliar General'!Z$4,'Lista Puestos Valorados'!$B$10:$BK$10,0),0)="","No relevante",VLOOKUP($B203,'Lista Puestos Valorados'!$B$11:$BK$510,MATCH('Auxiliar General'!Z$4,'Lista Puestos Valorados'!$B$10:$BK$10,0),0))</f>
        <v>No relevante</v>
      </c>
      <c r="AG203" s="26">
        <f>+HLOOKUP(AF203,Sistema_Puntos!$Q$5:$Y$43,'Auxiliar General'!AB$5,FALSE)</f>
        <v>0</v>
      </c>
      <c r="AH203" s="26" t="str">
        <f>+IF(VLOOKUP($B203,'Lista Puestos Valorados'!$B$11:$BK$510,MATCH('Auxiliar General'!AB$4,'Lista Puestos Valorados'!$B$10:$BK$10,0),0)="","No relevante",VLOOKUP($B203,'Lista Puestos Valorados'!$B$11:$BK$510,MATCH('Auxiliar General'!AB$4,'Lista Puestos Valorados'!$B$10:$BK$10,0),0))</f>
        <v>No relevante</v>
      </c>
      <c r="AI203" s="26">
        <f>+HLOOKUP(AH203,Sistema_Puntos!$Q$5:$Y$43,'Auxiliar General'!AD$5,FALSE)</f>
        <v>0</v>
      </c>
      <c r="AJ203" s="26" t="str">
        <f>+IF(VLOOKUP($B203,'Lista Puestos Valorados'!$B$11:$BK$510,MATCH('Auxiliar General'!AD$4,'Lista Puestos Valorados'!$B$10:$BK$10,0),0)="","No relevante",VLOOKUP($B203,'Lista Puestos Valorados'!$B$11:$BK$510,MATCH('Auxiliar General'!AD$4,'Lista Puestos Valorados'!$B$10:$BK$10,0),0))</f>
        <v>No relevante</v>
      </c>
      <c r="AK203" s="26">
        <f>+HLOOKUP(AJ203,Sistema_Puntos!$Q$5:$Y$43,'Auxiliar General'!AF$5,FALSE)</f>
        <v>0</v>
      </c>
      <c r="AL203" s="26" t="str">
        <f>+IF(VLOOKUP($B203,'Lista Puestos Valorados'!$B$11:$BK$510,MATCH('Auxiliar General'!AF$4,'Lista Puestos Valorados'!$B$10:$BK$10,0),0)="","No relevante",VLOOKUP($B203,'Lista Puestos Valorados'!$B$11:$BK$510,MATCH('Auxiliar General'!AF$4,'Lista Puestos Valorados'!$B$10:$BK$10,0),0))</f>
        <v>No relevante</v>
      </c>
      <c r="AM203" s="26">
        <f>+HLOOKUP(AL203,Sistema_Puntos!$Q$5:$Y$43,'Auxiliar General'!AH$5,FALSE)</f>
        <v>0</v>
      </c>
      <c r="AN203" s="26" t="str">
        <f>+IF(VLOOKUP($B203,'Lista Puestos Valorados'!$B$11:$BK$510,MATCH('Auxiliar General'!AH$4,'Lista Puestos Valorados'!$B$10:$BK$10,0),0)="","No relevante",VLOOKUP($B203,'Lista Puestos Valorados'!$B$11:$BK$510,MATCH('Auxiliar General'!AH$4,'Lista Puestos Valorados'!$B$10:$BK$10,0),0))</f>
        <v>No relevante</v>
      </c>
      <c r="AO203" s="26">
        <f>+HLOOKUP(AN203,Sistema_Puntos!$Q$5:$Y$43,'Auxiliar General'!AJ$5,FALSE)</f>
        <v>0</v>
      </c>
      <c r="AP203" s="26" t="str">
        <f>+IF(VLOOKUP($B203,'Lista Puestos Valorados'!$B$11:$BK$510,MATCH('Auxiliar General'!AJ$4,'Lista Puestos Valorados'!$B$10:$BK$10,0),0)="","No relevante",VLOOKUP($B203,'Lista Puestos Valorados'!$B$11:$BK$510,MATCH('Auxiliar General'!AJ$4,'Lista Puestos Valorados'!$B$10:$BK$10,0),0))</f>
        <v>No relevante</v>
      </c>
      <c r="AQ203" s="26">
        <f>+HLOOKUP(AP203,Sistema_Puntos!$Q$5:$Y$43,'Auxiliar General'!AL$5,FALSE)</f>
        <v>0</v>
      </c>
      <c r="AR203" s="26" t="str">
        <f>+IF(VLOOKUP($B203,'Lista Puestos Valorados'!$B$11:$BK$510,MATCH('Auxiliar General'!AL$4,'Lista Puestos Valorados'!$B$10:$BK$10,0),0)="","No relevante",VLOOKUP($B203,'Lista Puestos Valorados'!$B$11:$BK$510,MATCH('Auxiliar General'!AL$4,'Lista Puestos Valorados'!$B$10:$BK$10,0),0))</f>
        <v>No relevante</v>
      </c>
      <c r="AS203" s="26">
        <f>+HLOOKUP(AR203,Sistema_Puntos!$Q$5:$Y$43,'Auxiliar General'!AN$5,FALSE)</f>
        <v>0</v>
      </c>
      <c r="AT203" s="26" t="str">
        <f>+IF(VLOOKUP($B203,'Lista Puestos Valorados'!$B$11:$BK$510,MATCH('Auxiliar General'!AN$4,'Lista Puestos Valorados'!$B$10:$BK$10,0),0)="","No relevante",VLOOKUP($B203,'Lista Puestos Valorados'!$B$11:$BK$510,MATCH('Auxiliar General'!AN$4,'Lista Puestos Valorados'!$B$10:$BK$10,0),0))</f>
        <v>No relevante</v>
      </c>
      <c r="AU203" s="26">
        <f>+HLOOKUP(AT203,Sistema_Puntos!$Q$5:$Y$43,'Auxiliar General'!AP$5,FALSE)</f>
        <v>0</v>
      </c>
      <c r="AV203" s="26" t="str">
        <f>+IF(VLOOKUP($B203,'Lista Puestos Valorados'!$B$11:$BK$510,MATCH('Auxiliar General'!AP$4,'Lista Puestos Valorados'!$B$10:$BK$10,0),0)="","No relevante",VLOOKUP($B203,'Lista Puestos Valorados'!$B$11:$BK$510,MATCH('Auxiliar General'!AP$4,'Lista Puestos Valorados'!$B$10:$BK$10,0),0))</f>
        <v>No relevante</v>
      </c>
      <c r="AW203" s="26">
        <f>+HLOOKUP(AV203,Sistema_Puntos!$Q$5:$Y$43,'Auxiliar General'!AR$5,FALSE)</f>
        <v>0</v>
      </c>
      <c r="AX203" s="26" t="str">
        <f>+IF(VLOOKUP($B203,'Lista Puestos Valorados'!$B$11:$BK$510,MATCH('Auxiliar General'!AR$4,'Lista Puestos Valorados'!$B$10:$BK$10,0),0)="","No relevante",VLOOKUP($B203,'Lista Puestos Valorados'!$B$11:$BK$510,MATCH('Auxiliar General'!AR$4,'Lista Puestos Valorados'!$B$10:$BK$10,0),0))</f>
        <v>No relevante</v>
      </c>
      <c r="AY203" s="26">
        <f>+HLOOKUP(AX203,Sistema_Puntos!$Q$5:$Y$43,'Auxiliar General'!AT$5,FALSE)</f>
        <v>0</v>
      </c>
      <c r="AZ203" s="26" t="str">
        <f>+IF(VLOOKUP($B203,'Lista Puestos Valorados'!$B$11:$BK$510,MATCH('Auxiliar General'!AT$4,'Lista Puestos Valorados'!$B$10:$BK$10,0),0)="","No relevante",VLOOKUP($B203,'Lista Puestos Valorados'!$B$11:$BK$510,MATCH('Auxiliar General'!AT$4,'Lista Puestos Valorados'!$B$10:$BK$10,0),0))</f>
        <v>No relevante</v>
      </c>
      <c r="BA203" s="26">
        <f>+HLOOKUP(AZ203,Sistema_Puntos!$Q$5:$Y$43,'Auxiliar General'!AV$5,FALSE)</f>
        <v>0</v>
      </c>
      <c r="BB203" s="26" t="str">
        <f>+IF(VLOOKUP($B203,'Lista Puestos Valorados'!$B$11:$BK$510,MATCH('Auxiliar General'!AV$4,'Lista Puestos Valorados'!$B$10:$BK$10,0),0)="","No relevante",VLOOKUP($B203,'Lista Puestos Valorados'!$B$11:$BK$510,MATCH('Auxiliar General'!AV$4,'Lista Puestos Valorados'!$B$10:$BK$10,0),0))</f>
        <v>No relevante</v>
      </c>
      <c r="BC203" s="26">
        <f>+HLOOKUP(BB203,Sistema_Puntos!$Q$5:$Y$43,'Auxiliar General'!AX$5,FALSE)</f>
        <v>0</v>
      </c>
      <c r="BD203" s="26" t="str">
        <f>+IF(VLOOKUP($B203,'Lista Puestos Valorados'!$B$11:$BK$510,MATCH('Auxiliar General'!AX$4,'Lista Puestos Valorados'!$B$10:$BK$10,0),0)="","No relevante",VLOOKUP($B203,'Lista Puestos Valorados'!$B$11:$BK$510,MATCH('Auxiliar General'!AX$4,'Lista Puestos Valorados'!$B$10:$BK$10,0),0))</f>
        <v>No relevante</v>
      </c>
      <c r="BE203" s="26">
        <f>+HLOOKUP(BD203,Sistema_Puntos!$Q$5:$Y$43,'Auxiliar General'!AZ$5,FALSE)</f>
        <v>0</v>
      </c>
      <c r="BF203" s="26" t="str">
        <f>+IF(VLOOKUP($B203,'Lista Puestos Valorados'!$B$11:$BK$510,MATCH('Auxiliar General'!AZ$4,'Lista Puestos Valorados'!$B$10:$BK$10,0),0)="","No relevante",VLOOKUP($B203,'Lista Puestos Valorados'!$B$11:$BK$510,MATCH('Auxiliar General'!AZ$4,'Lista Puestos Valorados'!$B$10:$BK$10,0),0))</f>
        <v>No relevante</v>
      </c>
      <c r="BG203" s="26">
        <f>+HLOOKUP(BF203,Sistema_Puntos!$Q$5:$Y$43,'Auxiliar General'!BB$5,FALSE)</f>
        <v>0</v>
      </c>
      <c r="BH203" s="26" t="str">
        <f>+IF(VLOOKUP($B203,'Lista Puestos Valorados'!$B$11:$BK$510,MATCH('Auxiliar General'!BB$4,'Lista Puestos Valorados'!$B$10:$BK$10,0),0)="","No relevante",VLOOKUP($B203,'Lista Puestos Valorados'!$B$11:$BK$510,MATCH('Auxiliar General'!BB$4,'Lista Puestos Valorados'!$B$10:$BK$10,0),0))</f>
        <v>No relevante</v>
      </c>
      <c r="BI203" s="26">
        <f>+HLOOKUP(BH203,Sistema_Puntos!$Q$5:$Y$43,'Auxiliar General'!BD$5,FALSE)</f>
        <v>0</v>
      </c>
      <c r="BJ203" s="26" t="str">
        <f>+IF(VLOOKUP($B203,'Lista Puestos Valorados'!$B$11:$BK$510,MATCH('Auxiliar General'!BD$4,'Lista Puestos Valorados'!$B$10:$BK$10,0),0)="","No relevante",VLOOKUP($B203,'Lista Puestos Valorados'!$B$11:$BK$510,MATCH('Auxiliar General'!BD$4,'Lista Puestos Valorados'!$B$10:$BK$10,0),0))</f>
        <v>No relevante</v>
      </c>
      <c r="BK203" s="26">
        <f>+HLOOKUP(BJ203,Sistema_Puntos!$Q$5:$Y$43,'Auxiliar General'!BF$5,FALSE)</f>
        <v>0</v>
      </c>
      <c r="BL203" s="26" t="str">
        <f>+IF(VLOOKUP($B203,'Lista Puestos Valorados'!$B$11:$BK$510,MATCH('Auxiliar General'!BF$4,'Lista Puestos Valorados'!$B$10:$BK$10,0),0)="","No relevante",VLOOKUP($B203,'Lista Puestos Valorados'!$B$11:$BK$510,MATCH('Auxiliar General'!BF$4,'Lista Puestos Valorados'!$B$10:$BK$10,0),0))</f>
        <v>No relevante</v>
      </c>
      <c r="BM203" s="26">
        <f>+HLOOKUP(BL203,Sistema_Puntos!$Q$5:$Y$43,'Auxiliar General'!BH$5,FALSE)</f>
        <v>0</v>
      </c>
      <c r="BN203" s="26" t="str">
        <f>+IF(VLOOKUP($B203,'Lista Puestos Valorados'!$B$11:$BK$510,MATCH('Auxiliar General'!BH$4,'Lista Puestos Valorados'!$B$10:$BK$10,0),0)="","No relevante",VLOOKUP($B203,'Lista Puestos Valorados'!$B$11:$BK$510,MATCH('Auxiliar General'!BH$4,'Lista Puestos Valorados'!$B$10:$BK$10,0),0))</f>
        <v>No relevante</v>
      </c>
      <c r="BO203" s="26">
        <f>+HLOOKUP(BN203,Sistema_Puntos!$Q$5:$Y$43,'Auxiliar General'!BJ$5,FALSE)</f>
        <v>0</v>
      </c>
      <c r="BP203" s="26" t="str">
        <f>+IF(VLOOKUP($B203,'Lista Puestos Valorados'!$B$11:$BK$510,MATCH('Auxiliar General'!BJ$4,'Lista Puestos Valorados'!$B$10:$BK$10,0),0)="","No relevante",VLOOKUP($B203,'Lista Puestos Valorados'!$B$11:$BK$510,MATCH('Auxiliar General'!BJ$4,'Lista Puestos Valorados'!$B$10:$BK$10,0),0))</f>
        <v>No relevante</v>
      </c>
      <c r="BQ203" s="26">
        <f>+HLOOKUP(BP203,Sistema_Puntos!$Q$5:$Y$43,'Auxiliar General'!BL$5,FALSE)</f>
        <v>0</v>
      </c>
      <c r="BR203" s="26" t="str">
        <f>+IF(VLOOKUP($B203,'Lista Puestos Valorados'!$B$11:$BK$510,MATCH('Auxiliar General'!BL$4,'Lista Puestos Valorados'!$B$10:$BK$10,0),0)="","No relevante",VLOOKUP($B203,'Lista Puestos Valorados'!$B$11:$BK$510,MATCH('Auxiliar General'!BL$4,'Lista Puestos Valorados'!$B$10:$BK$10,0),0))</f>
        <v>No relevante</v>
      </c>
      <c r="BS203" s="26">
        <f>+HLOOKUP(BR203,Sistema_Puntos!$Q$5:$Y$43,'Auxiliar General'!BN$5,FALSE)</f>
        <v>0</v>
      </c>
      <c r="BT203" s="26" t="str">
        <f>+IF(VLOOKUP($B203,'Lista Puestos Valorados'!$B$11:$BK$510,MATCH('Auxiliar General'!BN$4,'Lista Puestos Valorados'!$B$10:$BK$10,0),0)="","No relevante",VLOOKUP($B203,'Lista Puestos Valorados'!$B$11:$BK$510,MATCH('Auxiliar General'!BN$4,'Lista Puestos Valorados'!$B$10:$BK$10,0),0))</f>
        <v>No relevante</v>
      </c>
      <c r="BU203" s="26">
        <f>+HLOOKUP(BT203,Sistema_Puntos!$Q$5:$Y$43,'Auxiliar General'!BP$5,FALSE)</f>
        <v>0</v>
      </c>
      <c r="BV203" s="26" t="str">
        <f>+IF(VLOOKUP($B203,'Lista Puestos Valorados'!$B$11:$BK$510,MATCH('Auxiliar General'!BP$4,'Lista Puestos Valorados'!$B$10:$BK$10,0),0)="","No relevante",VLOOKUP($B203,'Lista Puestos Valorados'!$B$11:$BK$510,MATCH('Auxiliar General'!BP$4,'Lista Puestos Valorados'!$B$10:$BK$10,0),0))</f>
        <v>No relevante</v>
      </c>
      <c r="BW203" s="26">
        <f>+HLOOKUP(BV203,Sistema_Puntos!$Q$5:$Y$43,'Auxiliar General'!BR$5,FALSE)</f>
        <v>0</v>
      </c>
      <c r="BX203" s="26" t="str">
        <f>+IF(VLOOKUP($B203,'Lista Puestos Valorados'!$B$11:$BK$510,MATCH('Auxiliar General'!BR$4,'Lista Puestos Valorados'!$B$10:$BK$10,0),0)="","No relevante",VLOOKUP($B203,'Lista Puestos Valorados'!$B$11:$BK$510,MATCH('Auxiliar General'!BR$4,'Lista Puestos Valorados'!$B$10:$BK$10,0),0))</f>
        <v>No relevante</v>
      </c>
      <c r="BY203" s="26">
        <f>+HLOOKUP(BX203,Sistema_Puntos!$Q$5:$Y$43,'Auxiliar General'!BT$5,FALSE)</f>
        <v>0</v>
      </c>
      <c r="BZ203" s="26" t="str">
        <f>+IF(VLOOKUP($B203,'Lista Puestos Valorados'!$B$11:$BK$510,MATCH('Auxiliar General'!BT$4,'Lista Puestos Valorados'!$B$10:$BK$10,0),0)="","No relevante",VLOOKUP($B203,'Lista Puestos Valorados'!$B$11:$BK$510,MATCH('Auxiliar General'!BT$4,'Lista Puestos Valorados'!$B$10:$BK$10,0),0))</f>
        <v>No relevante</v>
      </c>
      <c r="CA203" s="26">
        <f>+HLOOKUP(BZ203,Sistema_Puntos!$Q$5:$Y$43,'Auxiliar General'!BV$5,FALSE)</f>
        <v>0</v>
      </c>
      <c r="CB203" s="26" t="str">
        <f>+IF(VLOOKUP($B203,'Lista Puestos Valorados'!$B$11:$BK$510,MATCH('Auxiliar General'!BV$4,'Lista Puestos Valorados'!$B$10:$BK$10,0),0)="","No relevante",VLOOKUP($B203,'Lista Puestos Valorados'!$B$11:$BK$510,MATCH('Auxiliar General'!BV$4,'Lista Puestos Valorados'!$B$10:$BK$10,0),0))</f>
        <v>No relevante</v>
      </c>
      <c r="CC203" s="26">
        <f>+HLOOKUP(CB203,Sistema_Puntos!$Q$5:$Y$43,'Auxiliar General'!BX$5,FALSE)</f>
        <v>0</v>
      </c>
      <c r="CD203" s="26" t="str">
        <f>+IF(VLOOKUP($B203,'Lista Puestos Valorados'!$B$11:$BK$510,MATCH('Auxiliar General'!BX$4,'Lista Puestos Valorados'!$B$10:$BK$10,0),0)="","No relevante",VLOOKUP($B203,'Lista Puestos Valorados'!$B$11:$BK$510,MATCH('Auxiliar General'!BX$4,'Lista Puestos Valorados'!$B$10:$BK$10,0),0))</f>
        <v>No relevante</v>
      </c>
      <c r="CE203" s="26">
        <f>+HLOOKUP(CD203,Sistema_Puntos!$Q$5:$Y$43,'Auxiliar General'!BZ$5,FALSE)</f>
        <v>0</v>
      </c>
      <c r="CF203" s="26" t="str">
        <f>+IF(VLOOKUP($B203,'Lista Puestos Valorados'!$B$11:$BK$510,MATCH('Auxiliar General'!BZ$4,'Lista Puestos Valorados'!$B$10:$BK$10,0),0)="","No relevante",VLOOKUP($B203,'Lista Puestos Valorados'!$B$11:$BK$510,MATCH('Auxiliar General'!BZ$4,'Lista Puestos Valorados'!$B$10:$BK$10,0),0))</f>
        <v>No relevante</v>
      </c>
      <c r="CG203" s="26">
        <f>+HLOOKUP(CF203,Sistema_Puntos!$Q$5:$Y$43,'Auxiliar General'!CB$5,FALSE)</f>
        <v>0</v>
      </c>
      <c r="CH203" s="29"/>
      <c r="CI203" s="29"/>
    </row>
    <row r="204" spans="2:87" ht="17.55" customHeight="1">
      <c r="B204" s="26">
        <f>+'Listado de Puestos'!B204</f>
        <v>194</v>
      </c>
      <c r="C204" s="26" t="str">
        <f>+IF('Lista Puestos Valorados'!C204="","",'Lista Puestos Valorados'!C204)</f>
        <v/>
      </c>
      <c r="D204" s="26" t="str">
        <f>+IF('Lista Puestos Valorados'!D204="","",'Lista Puestos Valorados'!D204)</f>
        <v/>
      </c>
      <c r="E204" s="26" t="str">
        <f>+IF('Lista Puestos Valorados'!E204="","",'Lista Puestos Valorados'!E204)</f>
        <v/>
      </c>
      <c r="F204" s="26" t="str">
        <f>+IF('Lista Puestos Valorados'!F204="","",'Lista Puestos Valorados'!F204)</f>
        <v/>
      </c>
      <c r="G204" s="26" t="str">
        <f>+IF('Lista Puestos Valorados'!G204="","",'Lista Puestos Valorados'!G204)</f>
        <v/>
      </c>
      <c r="H204" s="26" t="str">
        <f>+IF('Lista Puestos Valorados'!H204="","",'Lista Puestos Valorados'!H204)</f>
        <v/>
      </c>
      <c r="I204" s="26" t="str">
        <f>+IF('Lista Puestos Valorados'!I204="","",'Lista Puestos Valorados'!I204)</f>
        <v/>
      </c>
      <c r="J204" s="118" t="e">
        <f t="array" ref="J204">+IF(L204="","",_xlfn.IFS(L204&lt;='Cortes de Agrupacion'!$F$15,'Cortes de Agrupacion'!$E$15,'Resultados General'!L204&lt;='Cortes de Agrupacion'!$F$14,'Cortes de Agrupacion'!$E$14,'Resultados General'!L204&lt;='Cortes de Agrupacion'!$F$13,'Cortes de Agrupacion'!$E$13,L204&lt;='Cortes de Agrupacion'!$F$12,'Cortes de Agrupacion'!$E$12,'Resultados General'!L204&lt;='Cortes de Agrupacion'!$F$11,'Cortes de Agrupacion'!$E$11,'Resultados General'!L204&lt;='Cortes de Agrupacion'!$F$10,'Cortes de Agrupacion'!$E$10,'Resultados General'!L204&lt;='Cortes de Agrupacion'!$F$9,'Cortes de Agrupacion'!$E$9,'Resultados General'!L204&lt;='Cortes de Agrupacion'!$F$8,'Cortes de Agrupacion'!$E$8,'Resultados General'!L204&lt;='Cortes de Agrupacion'!$F$7,'Cortes de Agrupacion'!$E$7,'Resultados General'!L204&lt;='Cortes de Agrupacion'!$F$6,'Cortes de Agrupacion'!$E$6))</f>
        <v>#VALUE!</v>
      </c>
      <c r="K204" s="118" t="str">
        <f t="shared" si="6"/>
        <v/>
      </c>
      <c r="L204" s="124" t="e">
        <f t="shared" ref="L204" si="7">#VALUE!</f>
        <v>#VALUE!</v>
      </c>
      <c r="M204" s="26" t="e">
        <f ca="1">+_xlfn.IFNA(VLOOKUP(C204,'Distribución de puestos'!$B$8:$I$507,8,0),"")</f>
        <v>#NAME?</v>
      </c>
      <c r="N204" s="26" t="str">
        <f>+IF(VLOOKUP($B204,'Lista Puestos Valorados'!$B$11:$BK$510,MATCH('Auxiliar General'!H$4,'Lista Puestos Valorados'!$B$10:$BK$10,0),0)="","No relevante",VLOOKUP($B204,'Lista Puestos Valorados'!$B$11:$BK$510,MATCH('Auxiliar General'!H$4,'Lista Puestos Valorados'!$B$10:$BK$10,0),0))</f>
        <v>No relevante</v>
      </c>
      <c r="O204" s="26">
        <f>+HLOOKUP(N204,Sistema_Puntos!$Q$5:$Y$43,'Auxiliar General'!J$5,FALSE)</f>
        <v>0</v>
      </c>
      <c r="P204" s="26" t="str">
        <f>+IF(VLOOKUP($B204,'Lista Puestos Valorados'!$B$11:$BK$510,MATCH('Auxiliar General'!J$4,'Lista Puestos Valorados'!$B$10:$BK$10,0),0)="","No relevante",VLOOKUP($B204,'Lista Puestos Valorados'!$B$11:$BK$510,MATCH('Auxiliar General'!J$4,'Lista Puestos Valorados'!$B$10:$BK$10,0),0))</f>
        <v>No relevante</v>
      </c>
      <c r="Q204" s="26">
        <f>+HLOOKUP(P204,Sistema_Puntos!$Q$5:$Y$43,'Auxiliar General'!L$5,FALSE)</f>
        <v>0</v>
      </c>
      <c r="R204" s="26" t="str">
        <f>+IF(VLOOKUP($B204,'Lista Puestos Valorados'!$B$11:$BK$510,MATCH('Auxiliar General'!L$4,'Lista Puestos Valorados'!$B$10:$BK$10,0),0)="","No relevante",VLOOKUP($B204,'Lista Puestos Valorados'!$B$11:$BK$510,MATCH('Auxiliar General'!L$4,'Lista Puestos Valorados'!$B$10:$BK$10,0),0))</f>
        <v>No relevante</v>
      </c>
      <c r="S204" s="26">
        <f>+HLOOKUP(R204,Sistema_Puntos!$Q$5:$Y$43,'Auxiliar General'!N$5,FALSE)</f>
        <v>0</v>
      </c>
      <c r="T204" s="26" t="str">
        <f>+IF(VLOOKUP($B204,'Lista Puestos Valorados'!$B$11:$BK$510,MATCH('Auxiliar General'!N$4,'Lista Puestos Valorados'!$B$10:$BK$10,0),0)="","No relevante",VLOOKUP($B204,'Lista Puestos Valorados'!$B$11:$BK$510,MATCH('Auxiliar General'!N$4,'Lista Puestos Valorados'!$B$10:$BK$10,0),0))</f>
        <v>No relevante</v>
      </c>
      <c r="U204" s="26">
        <f>+HLOOKUP(T204,Sistema_Puntos!$Q$5:$Y$43,'Auxiliar General'!P$5,FALSE)</f>
        <v>0</v>
      </c>
      <c r="V204" s="26" t="str">
        <f>+IF(VLOOKUP($B204,'Lista Puestos Valorados'!$B$11:$BK$510,MATCH('Auxiliar General'!P$4,'Lista Puestos Valorados'!$B$10:$BK$10,0),0)="","No relevante",VLOOKUP($B204,'Lista Puestos Valorados'!$B$11:$BK$510,MATCH('Auxiliar General'!P$4,'Lista Puestos Valorados'!$B$10:$BK$10,0),0))</f>
        <v>No relevante</v>
      </c>
      <c r="W204" s="26">
        <f>+HLOOKUP(V204,Sistema_Puntos!$Q$5:$Y$43,'Auxiliar General'!R$5,FALSE)</f>
        <v>0</v>
      </c>
      <c r="X204" s="26" t="str">
        <f>+IF(VLOOKUP($B204,'Lista Puestos Valorados'!$B$11:$BK$510,MATCH('Auxiliar General'!R$4,'Lista Puestos Valorados'!$B$10:$BK$10,0),0)="","No relevante",VLOOKUP($B204,'Lista Puestos Valorados'!$B$11:$BK$510,MATCH('Auxiliar General'!R$4,'Lista Puestos Valorados'!$B$10:$BK$10,0),0))</f>
        <v>No relevante</v>
      </c>
      <c r="Y204" s="26">
        <f>+HLOOKUP(X204,Sistema_Puntos!$Q$5:$Y$43,'Auxiliar General'!T$5,FALSE)</f>
        <v>0</v>
      </c>
      <c r="Z204" s="26" t="str">
        <f>+IF(VLOOKUP($B204,'Lista Puestos Valorados'!$B$11:$BK$510,MATCH('Auxiliar General'!T$4,'Lista Puestos Valorados'!$B$10:$BK$10,0),0)="","No relevante",VLOOKUP($B204,'Lista Puestos Valorados'!$B$11:$BK$510,MATCH('Auxiliar General'!T$4,'Lista Puestos Valorados'!$B$10:$BK$10,0),0))</f>
        <v>No relevante</v>
      </c>
      <c r="AA204" s="26">
        <f>+HLOOKUP(Z204,Sistema_Puntos!$Q$5:$Y$43,'Auxiliar General'!V$5,FALSE)</f>
        <v>0</v>
      </c>
      <c r="AB204" s="26" t="str">
        <f>+IF(VLOOKUP($B204,'Lista Puestos Valorados'!$B$11:$BK$510,MATCH('Auxiliar General'!V$4,'Lista Puestos Valorados'!$B$10:$BK$10,0),0)="","No relevante",VLOOKUP($B204,'Lista Puestos Valorados'!$B$11:$BK$510,MATCH('Auxiliar General'!V$4,'Lista Puestos Valorados'!$B$10:$BK$10,0),0))</f>
        <v>No relevante</v>
      </c>
      <c r="AC204" s="26">
        <f>+HLOOKUP(AB204,Sistema_Puntos!$Q$5:$Y$43,'Auxiliar General'!X$5,FALSE)</f>
        <v>0</v>
      </c>
      <c r="AD204" s="26" t="str">
        <f>+IF(VLOOKUP($B204,'Lista Puestos Valorados'!$B$11:$BK$510,MATCH('Auxiliar General'!X$4,'Lista Puestos Valorados'!$B$10:$BK$10,0),0)="","No relevante",VLOOKUP($B204,'Lista Puestos Valorados'!$B$11:$BK$510,MATCH('Auxiliar General'!X$4,'Lista Puestos Valorados'!$B$10:$BK$10,0),0))</f>
        <v>No relevante</v>
      </c>
      <c r="AE204" s="26">
        <f>+HLOOKUP(AD204,Sistema_Puntos!$Q$5:$Y$43,'Auxiliar General'!Z$5,FALSE)</f>
        <v>0</v>
      </c>
      <c r="AF204" s="26" t="str">
        <f>+IF(VLOOKUP($B204,'Lista Puestos Valorados'!$B$11:$BK$510,MATCH('Auxiliar General'!Z$4,'Lista Puestos Valorados'!$B$10:$BK$10,0),0)="","No relevante",VLOOKUP($B204,'Lista Puestos Valorados'!$B$11:$BK$510,MATCH('Auxiliar General'!Z$4,'Lista Puestos Valorados'!$B$10:$BK$10,0),0))</f>
        <v>No relevante</v>
      </c>
      <c r="AG204" s="26">
        <f>+HLOOKUP(AF204,Sistema_Puntos!$Q$5:$Y$43,'Auxiliar General'!AB$5,FALSE)</f>
        <v>0</v>
      </c>
      <c r="AH204" s="26" t="str">
        <f>+IF(VLOOKUP($B204,'Lista Puestos Valorados'!$B$11:$BK$510,MATCH('Auxiliar General'!AB$4,'Lista Puestos Valorados'!$B$10:$BK$10,0),0)="","No relevante",VLOOKUP($B204,'Lista Puestos Valorados'!$B$11:$BK$510,MATCH('Auxiliar General'!AB$4,'Lista Puestos Valorados'!$B$10:$BK$10,0),0))</f>
        <v>No relevante</v>
      </c>
      <c r="AI204" s="26">
        <f>+HLOOKUP(AH204,Sistema_Puntos!$Q$5:$Y$43,'Auxiliar General'!AD$5,FALSE)</f>
        <v>0</v>
      </c>
      <c r="AJ204" s="26" t="str">
        <f>+IF(VLOOKUP($B204,'Lista Puestos Valorados'!$B$11:$BK$510,MATCH('Auxiliar General'!AD$4,'Lista Puestos Valorados'!$B$10:$BK$10,0),0)="","No relevante",VLOOKUP($B204,'Lista Puestos Valorados'!$B$11:$BK$510,MATCH('Auxiliar General'!AD$4,'Lista Puestos Valorados'!$B$10:$BK$10,0),0))</f>
        <v>No relevante</v>
      </c>
      <c r="AK204" s="26">
        <f>+HLOOKUP(AJ204,Sistema_Puntos!$Q$5:$Y$43,'Auxiliar General'!AF$5,FALSE)</f>
        <v>0</v>
      </c>
      <c r="AL204" s="26" t="str">
        <f>+IF(VLOOKUP($B204,'Lista Puestos Valorados'!$B$11:$BK$510,MATCH('Auxiliar General'!AF$4,'Lista Puestos Valorados'!$B$10:$BK$10,0),0)="","No relevante",VLOOKUP($B204,'Lista Puestos Valorados'!$B$11:$BK$510,MATCH('Auxiliar General'!AF$4,'Lista Puestos Valorados'!$B$10:$BK$10,0),0))</f>
        <v>No relevante</v>
      </c>
      <c r="AM204" s="26">
        <f>+HLOOKUP(AL204,Sistema_Puntos!$Q$5:$Y$43,'Auxiliar General'!AH$5,FALSE)</f>
        <v>0</v>
      </c>
      <c r="AN204" s="26" t="str">
        <f>+IF(VLOOKUP($B204,'Lista Puestos Valorados'!$B$11:$BK$510,MATCH('Auxiliar General'!AH$4,'Lista Puestos Valorados'!$B$10:$BK$10,0),0)="","No relevante",VLOOKUP($B204,'Lista Puestos Valorados'!$B$11:$BK$510,MATCH('Auxiliar General'!AH$4,'Lista Puestos Valorados'!$B$10:$BK$10,0),0))</f>
        <v>No relevante</v>
      </c>
      <c r="AO204" s="26">
        <f>+HLOOKUP(AN204,Sistema_Puntos!$Q$5:$Y$43,'Auxiliar General'!AJ$5,FALSE)</f>
        <v>0</v>
      </c>
      <c r="AP204" s="26" t="str">
        <f>+IF(VLOOKUP($B204,'Lista Puestos Valorados'!$B$11:$BK$510,MATCH('Auxiliar General'!AJ$4,'Lista Puestos Valorados'!$B$10:$BK$10,0),0)="","No relevante",VLOOKUP($B204,'Lista Puestos Valorados'!$B$11:$BK$510,MATCH('Auxiliar General'!AJ$4,'Lista Puestos Valorados'!$B$10:$BK$10,0),0))</f>
        <v>No relevante</v>
      </c>
      <c r="AQ204" s="26">
        <f>+HLOOKUP(AP204,Sistema_Puntos!$Q$5:$Y$43,'Auxiliar General'!AL$5,FALSE)</f>
        <v>0</v>
      </c>
      <c r="AR204" s="26" t="str">
        <f>+IF(VLOOKUP($B204,'Lista Puestos Valorados'!$B$11:$BK$510,MATCH('Auxiliar General'!AL$4,'Lista Puestos Valorados'!$B$10:$BK$10,0),0)="","No relevante",VLOOKUP($B204,'Lista Puestos Valorados'!$B$11:$BK$510,MATCH('Auxiliar General'!AL$4,'Lista Puestos Valorados'!$B$10:$BK$10,0),0))</f>
        <v>No relevante</v>
      </c>
      <c r="AS204" s="26">
        <f>+HLOOKUP(AR204,Sistema_Puntos!$Q$5:$Y$43,'Auxiliar General'!AN$5,FALSE)</f>
        <v>0</v>
      </c>
      <c r="AT204" s="26" t="str">
        <f>+IF(VLOOKUP($B204,'Lista Puestos Valorados'!$B$11:$BK$510,MATCH('Auxiliar General'!AN$4,'Lista Puestos Valorados'!$B$10:$BK$10,0),0)="","No relevante",VLOOKUP($B204,'Lista Puestos Valorados'!$B$11:$BK$510,MATCH('Auxiliar General'!AN$4,'Lista Puestos Valorados'!$B$10:$BK$10,0),0))</f>
        <v>No relevante</v>
      </c>
      <c r="AU204" s="26">
        <f>+HLOOKUP(AT204,Sistema_Puntos!$Q$5:$Y$43,'Auxiliar General'!AP$5,FALSE)</f>
        <v>0</v>
      </c>
      <c r="AV204" s="26" t="str">
        <f>+IF(VLOOKUP($B204,'Lista Puestos Valorados'!$B$11:$BK$510,MATCH('Auxiliar General'!AP$4,'Lista Puestos Valorados'!$B$10:$BK$10,0),0)="","No relevante",VLOOKUP($B204,'Lista Puestos Valorados'!$B$11:$BK$510,MATCH('Auxiliar General'!AP$4,'Lista Puestos Valorados'!$B$10:$BK$10,0),0))</f>
        <v>No relevante</v>
      </c>
      <c r="AW204" s="26">
        <f>+HLOOKUP(AV204,Sistema_Puntos!$Q$5:$Y$43,'Auxiliar General'!AR$5,FALSE)</f>
        <v>0</v>
      </c>
      <c r="AX204" s="26" t="str">
        <f>+IF(VLOOKUP($B204,'Lista Puestos Valorados'!$B$11:$BK$510,MATCH('Auxiliar General'!AR$4,'Lista Puestos Valorados'!$B$10:$BK$10,0),0)="","No relevante",VLOOKUP($B204,'Lista Puestos Valorados'!$B$11:$BK$510,MATCH('Auxiliar General'!AR$4,'Lista Puestos Valorados'!$B$10:$BK$10,0),0))</f>
        <v>No relevante</v>
      </c>
      <c r="AY204" s="26">
        <f>+HLOOKUP(AX204,Sistema_Puntos!$Q$5:$Y$43,'Auxiliar General'!AT$5,FALSE)</f>
        <v>0</v>
      </c>
      <c r="AZ204" s="26" t="str">
        <f>+IF(VLOOKUP($B204,'Lista Puestos Valorados'!$B$11:$BK$510,MATCH('Auxiliar General'!AT$4,'Lista Puestos Valorados'!$B$10:$BK$10,0),0)="","No relevante",VLOOKUP($B204,'Lista Puestos Valorados'!$B$11:$BK$510,MATCH('Auxiliar General'!AT$4,'Lista Puestos Valorados'!$B$10:$BK$10,0),0))</f>
        <v>No relevante</v>
      </c>
      <c r="BA204" s="26">
        <f>+HLOOKUP(AZ204,Sistema_Puntos!$Q$5:$Y$43,'Auxiliar General'!AV$5,FALSE)</f>
        <v>0</v>
      </c>
      <c r="BB204" s="26" t="str">
        <f>+IF(VLOOKUP($B204,'Lista Puestos Valorados'!$B$11:$BK$510,MATCH('Auxiliar General'!AV$4,'Lista Puestos Valorados'!$B$10:$BK$10,0),0)="","No relevante",VLOOKUP($B204,'Lista Puestos Valorados'!$B$11:$BK$510,MATCH('Auxiliar General'!AV$4,'Lista Puestos Valorados'!$B$10:$BK$10,0),0))</f>
        <v>No relevante</v>
      </c>
      <c r="BC204" s="26">
        <f>+HLOOKUP(BB204,Sistema_Puntos!$Q$5:$Y$43,'Auxiliar General'!AX$5,FALSE)</f>
        <v>0</v>
      </c>
      <c r="BD204" s="26" t="str">
        <f>+IF(VLOOKUP($B204,'Lista Puestos Valorados'!$B$11:$BK$510,MATCH('Auxiliar General'!AX$4,'Lista Puestos Valorados'!$B$10:$BK$10,0),0)="","No relevante",VLOOKUP($B204,'Lista Puestos Valorados'!$B$11:$BK$510,MATCH('Auxiliar General'!AX$4,'Lista Puestos Valorados'!$B$10:$BK$10,0),0))</f>
        <v>No relevante</v>
      </c>
      <c r="BE204" s="26">
        <f>+HLOOKUP(BD204,Sistema_Puntos!$Q$5:$Y$43,'Auxiliar General'!AZ$5,FALSE)</f>
        <v>0</v>
      </c>
      <c r="BF204" s="26" t="str">
        <f>+IF(VLOOKUP($B204,'Lista Puestos Valorados'!$B$11:$BK$510,MATCH('Auxiliar General'!AZ$4,'Lista Puestos Valorados'!$B$10:$BK$10,0),0)="","No relevante",VLOOKUP($B204,'Lista Puestos Valorados'!$B$11:$BK$510,MATCH('Auxiliar General'!AZ$4,'Lista Puestos Valorados'!$B$10:$BK$10,0),0))</f>
        <v>No relevante</v>
      </c>
      <c r="BG204" s="26">
        <f>+HLOOKUP(BF204,Sistema_Puntos!$Q$5:$Y$43,'Auxiliar General'!BB$5,FALSE)</f>
        <v>0</v>
      </c>
      <c r="BH204" s="26" t="str">
        <f>+IF(VLOOKUP($B204,'Lista Puestos Valorados'!$B$11:$BK$510,MATCH('Auxiliar General'!BB$4,'Lista Puestos Valorados'!$B$10:$BK$10,0),0)="","No relevante",VLOOKUP($B204,'Lista Puestos Valorados'!$B$11:$BK$510,MATCH('Auxiliar General'!BB$4,'Lista Puestos Valorados'!$B$10:$BK$10,0),0))</f>
        <v>No relevante</v>
      </c>
      <c r="BI204" s="26">
        <f>+HLOOKUP(BH204,Sistema_Puntos!$Q$5:$Y$43,'Auxiliar General'!BD$5,FALSE)</f>
        <v>0</v>
      </c>
      <c r="BJ204" s="26" t="str">
        <f>+IF(VLOOKUP($B204,'Lista Puestos Valorados'!$B$11:$BK$510,MATCH('Auxiliar General'!BD$4,'Lista Puestos Valorados'!$B$10:$BK$10,0),0)="","No relevante",VLOOKUP($B204,'Lista Puestos Valorados'!$B$11:$BK$510,MATCH('Auxiliar General'!BD$4,'Lista Puestos Valorados'!$B$10:$BK$10,0),0))</f>
        <v>No relevante</v>
      </c>
      <c r="BK204" s="26">
        <f>+HLOOKUP(BJ204,Sistema_Puntos!$Q$5:$Y$43,'Auxiliar General'!BF$5,FALSE)</f>
        <v>0</v>
      </c>
      <c r="BL204" s="26" t="str">
        <f>+IF(VLOOKUP($B204,'Lista Puestos Valorados'!$B$11:$BK$510,MATCH('Auxiliar General'!BF$4,'Lista Puestos Valorados'!$B$10:$BK$10,0),0)="","No relevante",VLOOKUP($B204,'Lista Puestos Valorados'!$B$11:$BK$510,MATCH('Auxiliar General'!BF$4,'Lista Puestos Valorados'!$B$10:$BK$10,0),0))</f>
        <v>No relevante</v>
      </c>
      <c r="BM204" s="26">
        <f>+HLOOKUP(BL204,Sistema_Puntos!$Q$5:$Y$43,'Auxiliar General'!BH$5,FALSE)</f>
        <v>0</v>
      </c>
      <c r="BN204" s="26" t="str">
        <f>+IF(VLOOKUP($B204,'Lista Puestos Valorados'!$B$11:$BK$510,MATCH('Auxiliar General'!BH$4,'Lista Puestos Valorados'!$B$10:$BK$10,0),0)="","No relevante",VLOOKUP($B204,'Lista Puestos Valorados'!$B$11:$BK$510,MATCH('Auxiliar General'!BH$4,'Lista Puestos Valorados'!$B$10:$BK$10,0),0))</f>
        <v>No relevante</v>
      </c>
      <c r="BO204" s="26">
        <f>+HLOOKUP(BN204,Sistema_Puntos!$Q$5:$Y$43,'Auxiliar General'!BJ$5,FALSE)</f>
        <v>0</v>
      </c>
      <c r="BP204" s="26" t="str">
        <f>+IF(VLOOKUP($B204,'Lista Puestos Valorados'!$B$11:$BK$510,MATCH('Auxiliar General'!BJ$4,'Lista Puestos Valorados'!$B$10:$BK$10,0),0)="","No relevante",VLOOKUP($B204,'Lista Puestos Valorados'!$B$11:$BK$510,MATCH('Auxiliar General'!BJ$4,'Lista Puestos Valorados'!$B$10:$BK$10,0),0))</f>
        <v>No relevante</v>
      </c>
      <c r="BQ204" s="26">
        <f>+HLOOKUP(BP204,Sistema_Puntos!$Q$5:$Y$43,'Auxiliar General'!BL$5,FALSE)</f>
        <v>0</v>
      </c>
      <c r="BR204" s="26" t="str">
        <f>+IF(VLOOKUP($B204,'Lista Puestos Valorados'!$B$11:$BK$510,MATCH('Auxiliar General'!BL$4,'Lista Puestos Valorados'!$B$10:$BK$10,0),0)="","No relevante",VLOOKUP($B204,'Lista Puestos Valorados'!$B$11:$BK$510,MATCH('Auxiliar General'!BL$4,'Lista Puestos Valorados'!$B$10:$BK$10,0),0))</f>
        <v>No relevante</v>
      </c>
      <c r="BS204" s="26">
        <f>+HLOOKUP(BR204,Sistema_Puntos!$Q$5:$Y$43,'Auxiliar General'!BN$5,FALSE)</f>
        <v>0</v>
      </c>
      <c r="BT204" s="26" t="str">
        <f>+IF(VLOOKUP($B204,'Lista Puestos Valorados'!$B$11:$BK$510,MATCH('Auxiliar General'!BN$4,'Lista Puestos Valorados'!$B$10:$BK$10,0),0)="","No relevante",VLOOKUP($B204,'Lista Puestos Valorados'!$B$11:$BK$510,MATCH('Auxiliar General'!BN$4,'Lista Puestos Valorados'!$B$10:$BK$10,0),0))</f>
        <v>No relevante</v>
      </c>
      <c r="BU204" s="26">
        <f>+HLOOKUP(BT204,Sistema_Puntos!$Q$5:$Y$43,'Auxiliar General'!BP$5,FALSE)</f>
        <v>0</v>
      </c>
      <c r="BV204" s="26" t="str">
        <f>+IF(VLOOKUP($B204,'Lista Puestos Valorados'!$B$11:$BK$510,MATCH('Auxiliar General'!BP$4,'Lista Puestos Valorados'!$B$10:$BK$10,0),0)="","No relevante",VLOOKUP($B204,'Lista Puestos Valorados'!$B$11:$BK$510,MATCH('Auxiliar General'!BP$4,'Lista Puestos Valorados'!$B$10:$BK$10,0),0))</f>
        <v>No relevante</v>
      </c>
      <c r="BW204" s="26">
        <f>+HLOOKUP(BV204,Sistema_Puntos!$Q$5:$Y$43,'Auxiliar General'!BR$5,FALSE)</f>
        <v>0</v>
      </c>
      <c r="BX204" s="26" t="str">
        <f>+IF(VLOOKUP($B204,'Lista Puestos Valorados'!$B$11:$BK$510,MATCH('Auxiliar General'!BR$4,'Lista Puestos Valorados'!$B$10:$BK$10,0),0)="","No relevante",VLOOKUP($B204,'Lista Puestos Valorados'!$B$11:$BK$510,MATCH('Auxiliar General'!BR$4,'Lista Puestos Valorados'!$B$10:$BK$10,0),0))</f>
        <v>No relevante</v>
      </c>
      <c r="BY204" s="26">
        <f>+HLOOKUP(BX204,Sistema_Puntos!$Q$5:$Y$43,'Auxiliar General'!BT$5,FALSE)</f>
        <v>0</v>
      </c>
      <c r="BZ204" s="26" t="str">
        <f>+IF(VLOOKUP($B204,'Lista Puestos Valorados'!$B$11:$BK$510,MATCH('Auxiliar General'!BT$4,'Lista Puestos Valorados'!$B$10:$BK$10,0),0)="","No relevante",VLOOKUP($B204,'Lista Puestos Valorados'!$B$11:$BK$510,MATCH('Auxiliar General'!BT$4,'Lista Puestos Valorados'!$B$10:$BK$10,0),0))</f>
        <v>No relevante</v>
      </c>
      <c r="CA204" s="26">
        <f>+HLOOKUP(BZ204,Sistema_Puntos!$Q$5:$Y$43,'Auxiliar General'!BV$5,FALSE)</f>
        <v>0</v>
      </c>
      <c r="CB204" s="26" t="str">
        <f>+IF(VLOOKUP($B204,'Lista Puestos Valorados'!$B$11:$BK$510,MATCH('Auxiliar General'!BV$4,'Lista Puestos Valorados'!$B$10:$BK$10,0),0)="","No relevante",VLOOKUP($B204,'Lista Puestos Valorados'!$B$11:$BK$510,MATCH('Auxiliar General'!BV$4,'Lista Puestos Valorados'!$B$10:$BK$10,0),0))</f>
        <v>No relevante</v>
      </c>
      <c r="CC204" s="26">
        <f>+HLOOKUP(CB204,Sistema_Puntos!$Q$5:$Y$43,'Auxiliar General'!BX$5,FALSE)</f>
        <v>0</v>
      </c>
      <c r="CD204" s="26" t="str">
        <f>+IF(VLOOKUP($B204,'Lista Puestos Valorados'!$B$11:$BK$510,MATCH('Auxiliar General'!BX$4,'Lista Puestos Valorados'!$B$10:$BK$10,0),0)="","No relevante",VLOOKUP($B204,'Lista Puestos Valorados'!$B$11:$BK$510,MATCH('Auxiliar General'!BX$4,'Lista Puestos Valorados'!$B$10:$BK$10,0),0))</f>
        <v>No relevante</v>
      </c>
      <c r="CE204" s="26">
        <f>+HLOOKUP(CD204,Sistema_Puntos!$Q$5:$Y$43,'Auxiliar General'!BZ$5,FALSE)</f>
        <v>0</v>
      </c>
      <c r="CF204" s="26" t="str">
        <f>+IF(VLOOKUP($B204,'Lista Puestos Valorados'!$B$11:$BK$510,MATCH('Auxiliar General'!BZ$4,'Lista Puestos Valorados'!$B$10:$BK$10,0),0)="","No relevante",VLOOKUP($B204,'Lista Puestos Valorados'!$B$11:$BK$510,MATCH('Auxiliar General'!BZ$4,'Lista Puestos Valorados'!$B$10:$BK$10,0),0))</f>
        <v>No relevante</v>
      </c>
      <c r="CG204" s="26">
        <f>+HLOOKUP(CF204,Sistema_Puntos!$Q$5:$Y$43,'Auxiliar General'!CB$5,FALSE)</f>
        <v>0</v>
      </c>
      <c r="CH204" s="29"/>
      <c r="CI204" s="29"/>
    </row>
    <row r="205" spans="2:87" ht="17.55" customHeight="1">
      <c r="B205" s="26">
        <f>+'Listado de Puestos'!B205</f>
        <v>195</v>
      </c>
      <c r="C205" s="26" t="str">
        <f>+IF('Lista Puestos Valorados'!C205="","",'Lista Puestos Valorados'!C205)</f>
        <v/>
      </c>
      <c r="D205" s="26" t="str">
        <f>+IF('Lista Puestos Valorados'!D205="","",'Lista Puestos Valorados'!D205)</f>
        <v/>
      </c>
      <c r="E205" s="26" t="str">
        <f>+IF('Lista Puestos Valorados'!E205="","",'Lista Puestos Valorados'!E205)</f>
        <v/>
      </c>
      <c r="F205" s="26" t="str">
        <f>+IF('Lista Puestos Valorados'!F205="","",'Lista Puestos Valorados'!F205)</f>
        <v/>
      </c>
      <c r="G205" s="26" t="str">
        <f>+IF('Lista Puestos Valorados'!G205="","",'Lista Puestos Valorados'!G205)</f>
        <v/>
      </c>
      <c r="H205" s="26" t="str">
        <f>+IF('Lista Puestos Valorados'!H205="","",'Lista Puestos Valorados'!H205)</f>
        <v/>
      </c>
      <c r="I205" s="26" t="str">
        <f>+IF('Lista Puestos Valorados'!I205="","",'Lista Puestos Valorados'!I205)</f>
        <v/>
      </c>
      <c r="J205" s="118" t="e">
        <f t="array" ref="J205">+IF(L205="","",_xlfn.IFS(L205&lt;='Cortes de Agrupacion'!$F$15,'Cortes de Agrupacion'!$E$15,'Resultados General'!L205&lt;='Cortes de Agrupacion'!$F$14,'Cortes de Agrupacion'!$E$14,'Resultados General'!L205&lt;='Cortes de Agrupacion'!$F$13,'Cortes de Agrupacion'!$E$13,L205&lt;='Cortes de Agrupacion'!$F$12,'Cortes de Agrupacion'!$E$12,'Resultados General'!L205&lt;='Cortes de Agrupacion'!$F$11,'Cortes de Agrupacion'!$E$11,'Resultados General'!L205&lt;='Cortes de Agrupacion'!$F$10,'Cortes de Agrupacion'!$E$10,'Resultados General'!L205&lt;='Cortes de Agrupacion'!$F$9,'Cortes de Agrupacion'!$E$9,'Resultados General'!L205&lt;='Cortes de Agrupacion'!$F$8,'Cortes de Agrupacion'!$E$8,'Resultados General'!L205&lt;='Cortes de Agrupacion'!$F$7,'Cortes de Agrupacion'!$E$7,'Resultados General'!L205&lt;='Cortes de Agrupacion'!$F$6,'Cortes de Agrupacion'!$E$6))</f>
        <v>#VALUE!</v>
      </c>
      <c r="K205" s="118" t="str">
        <f t="shared" si="6"/>
        <v/>
      </c>
      <c r="L205" s="124" t="e">
        <f>#VALUE!</f>
        <v>#VALUE!</v>
      </c>
      <c r="M205" s="26" t="e">
        <f ca="1">+_xlfn.IFNA(VLOOKUP(C205,'Distribución de puestos'!$B$8:$I$507,8,0),"")</f>
        <v>#NAME?</v>
      </c>
      <c r="N205" s="26" t="str">
        <f>+IF(VLOOKUP($B205,'Lista Puestos Valorados'!$B$11:$BK$510,MATCH('Auxiliar General'!H$4,'Lista Puestos Valorados'!$B$10:$BK$10,0),0)="","No relevante",VLOOKUP($B205,'Lista Puestos Valorados'!$B$11:$BK$510,MATCH('Auxiliar General'!H$4,'Lista Puestos Valorados'!$B$10:$BK$10,0),0))</f>
        <v>No relevante</v>
      </c>
      <c r="O205" s="26">
        <f>+HLOOKUP(N205,Sistema_Puntos!$Q$5:$Y$43,'Auxiliar General'!J$5,FALSE)</f>
        <v>0</v>
      </c>
      <c r="P205" s="26" t="str">
        <f>+IF(VLOOKUP($B205,'Lista Puestos Valorados'!$B$11:$BK$510,MATCH('Auxiliar General'!J$4,'Lista Puestos Valorados'!$B$10:$BK$10,0),0)="","No relevante",VLOOKUP($B205,'Lista Puestos Valorados'!$B$11:$BK$510,MATCH('Auxiliar General'!J$4,'Lista Puestos Valorados'!$B$10:$BK$10,0),0))</f>
        <v>No relevante</v>
      </c>
      <c r="Q205" s="26">
        <f>+HLOOKUP(P205,Sistema_Puntos!$Q$5:$Y$43,'Auxiliar General'!L$5,FALSE)</f>
        <v>0</v>
      </c>
      <c r="R205" s="26" t="str">
        <f>+IF(VLOOKUP($B205,'Lista Puestos Valorados'!$B$11:$BK$510,MATCH('Auxiliar General'!L$4,'Lista Puestos Valorados'!$B$10:$BK$10,0),0)="","No relevante",VLOOKUP($B205,'Lista Puestos Valorados'!$B$11:$BK$510,MATCH('Auxiliar General'!L$4,'Lista Puestos Valorados'!$B$10:$BK$10,0),0))</f>
        <v>No relevante</v>
      </c>
      <c r="S205" s="26">
        <f>+HLOOKUP(R205,Sistema_Puntos!$Q$5:$Y$43,'Auxiliar General'!N$5,FALSE)</f>
        <v>0</v>
      </c>
      <c r="T205" s="26" t="str">
        <f>+IF(VLOOKUP($B205,'Lista Puestos Valorados'!$B$11:$BK$510,MATCH('Auxiliar General'!N$4,'Lista Puestos Valorados'!$B$10:$BK$10,0),0)="","No relevante",VLOOKUP($B205,'Lista Puestos Valorados'!$B$11:$BK$510,MATCH('Auxiliar General'!N$4,'Lista Puestos Valorados'!$B$10:$BK$10,0),0))</f>
        <v>No relevante</v>
      </c>
      <c r="U205" s="26">
        <f>+HLOOKUP(T205,Sistema_Puntos!$Q$5:$Y$43,'Auxiliar General'!P$5,FALSE)</f>
        <v>0</v>
      </c>
      <c r="V205" s="26" t="str">
        <f>+IF(VLOOKUP($B205,'Lista Puestos Valorados'!$B$11:$BK$510,MATCH('Auxiliar General'!P$4,'Lista Puestos Valorados'!$B$10:$BK$10,0),0)="","No relevante",VLOOKUP($B205,'Lista Puestos Valorados'!$B$11:$BK$510,MATCH('Auxiliar General'!P$4,'Lista Puestos Valorados'!$B$10:$BK$10,0),0))</f>
        <v>No relevante</v>
      </c>
      <c r="W205" s="26">
        <f>+HLOOKUP(V205,Sistema_Puntos!$Q$5:$Y$43,'Auxiliar General'!R$5,FALSE)</f>
        <v>0</v>
      </c>
      <c r="X205" s="26" t="str">
        <f>+IF(VLOOKUP($B205,'Lista Puestos Valorados'!$B$11:$BK$510,MATCH('Auxiliar General'!R$4,'Lista Puestos Valorados'!$B$10:$BK$10,0),0)="","No relevante",VLOOKUP($B205,'Lista Puestos Valorados'!$B$11:$BK$510,MATCH('Auxiliar General'!R$4,'Lista Puestos Valorados'!$B$10:$BK$10,0),0))</f>
        <v>No relevante</v>
      </c>
      <c r="Y205" s="26">
        <f>+HLOOKUP(X205,Sistema_Puntos!$Q$5:$Y$43,'Auxiliar General'!T$5,FALSE)</f>
        <v>0</v>
      </c>
      <c r="Z205" s="26" t="str">
        <f>+IF(VLOOKUP($B205,'Lista Puestos Valorados'!$B$11:$BK$510,MATCH('Auxiliar General'!T$4,'Lista Puestos Valorados'!$B$10:$BK$10,0),0)="","No relevante",VLOOKUP($B205,'Lista Puestos Valorados'!$B$11:$BK$510,MATCH('Auxiliar General'!T$4,'Lista Puestos Valorados'!$B$10:$BK$10,0),0))</f>
        <v>No relevante</v>
      </c>
      <c r="AA205" s="26">
        <f>+HLOOKUP(Z205,Sistema_Puntos!$Q$5:$Y$43,'Auxiliar General'!V$5,FALSE)</f>
        <v>0</v>
      </c>
      <c r="AB205" s="26" t="str">
        <f>+IF(VLOOKUP($B205,'Lista Puestos Valorados'!$B$11:$BK$510,MATCH('Auxiliar General'!V$4,'Lista Puestos Valorados'!$B$10:$BK$10,0),0)="","No relevante",VLOOKUP($B205,'Lista Puestos Valorados'!$B$11:$BK$510,MATCH('Auxiliar General'!V$4,'Lista Puestos Valorados'!$B$10:$BK$10,0),0))</f>
        <v>No relevante</v>
      </c>
      <c r="AC205" s="26">
        <f>+HLOOKUP(AB205,Sistema_Puntos!$Q$5:$Y$43,'Auxiliar General'!X$5,FALSE)</f>
        <v>0</v>
      </c>
      <c r="AD205" s="26" t="str">
        <f>+IF(VLOOKUP($B205,'Lista Puestos Valorados'!$B$11:$BK$510,MATCH('Auxiliar General'!X$4,'Lista Puestos Valorados'!$B$10:$BK$10,0),0)="","No relevante",VLOOKUP($B205,'Lista Puestos Valorados'!$B$11:$BK$510,MATCH('Auxiliar General'!X$4,'Lista Puestos Valorados'!$B$10:$BK$10,0),0))</f>
        <v>No relevante</v>
      </c>
      <c r="AE205" s="26">
        <f>+HLOOKUP(AD205,Sistema_Puntos!$Q$5:$Y$43,'Auxiliar General'!Z$5,FALSE)</f>
        <v>0</v>
      </c>
      <c r="AF205" s="26" t="str">
        <f>+IF(VLOOKUP($B205,'Lista Puestos Valorados'!$B$11:$BK$510,MATCH('Auxiliar General'!Z$4,'Lista Puestos Valorados'!$B$10:$BK$10,0),0)="","No relevante",VLOOKUP($B205,'Lista Puestos Valorados'!$B$11:$BK$510,MATCH('Auxiliar General'!Z$4,'Lista Puestos Valorados'!$B$10:$BK$10,0),0))</f>
        <v>No relevante</v>
      </c>
      <c r="AG205" s="26">
        <f>+HLOOKUP(AF205,Sistema_Puntos!$Q$5:$Y$43,'Auxiliar General'!AB$5,FALSE)</f>
        <v>0</v>
      </c>
      <c r="AH205" s="26" t="str">
        <f>+IF(VLOOKUP($B205,'Lista Puestos Valorados'!$B$11:$BK$510,MATCH('Auxiliar General'!AB$4,'Lista Puestos Valorados'!$B$10:$BK$10,0),0)="","No relevante",VLOOKUP($B205,'Lista Puestos Valorados'!$B$11:$BK$510,MATCH('Auxiliar General'!AB$4,'Lista Puestos Valorados'!$B$10:$BK$10,0),0))</f>
        <v>No relevante</v>
      </c>
      <c r="AI205" s="26">
        <f>+HLOOKUP(AH205,Sistema_Puntos!$Q$5:$Y$43,'Auxiliar General'!AD$5,FALSE)</f>
        <v>0</v>
      </c>
      <c r="AJ205" s="26" t="str">
        <f>+IF(VLOOKUP($B205,'Lista Puestos Valorados'!$B$11:$BK$510,MATCH('Auxiliar General'!AD$4,'Lista Puestos Valorados'!$B$10:$BK$10,0),0)="","No relevante",VLOOKUP($B205,'Lista Puestos Valorados'!$B$11:$BK$510,MATCH('Auxiliar General'!AD$4,'Lista Puestos Valorados'!$B$10:$BK$10,0),0))</f>
        <v>No relevante</v>
      </c>
      <c r="AK205" s="26">
        <f>+HLOOKUP(AJ205,Sistema_Puntos!$Q$5:$Y$43,'Auxiliar General'!AF$5,FALSE)</f>
        <v>0</v>
      </c>
      <c r="AL205" s="26" t="str">
        <f>+IF(VLOOKUP($B205,'Lista Puestos Valorados'!$B$11:$BK$510,MATCH('Auxiliar General'!AF$4,'Lista Puestos Valorados'!$B$10:$BK$10,0),0)="","No relevante",VLOOKUP($B205,'Lista Puestos Valorados'!$B$11:$BK$510,MATCH('Auxiliar General'!AF$4,'Lista Puestos Valorados'!$B$10:$BK$10,0),0))</f>
        <v>No relevante</v>
      </c>
      <c r="AM205" s="26">
        <f>+HLOOKUP(AL205,Sistema_Puntos!$Q$5:$Y$43,'Auxiliar General'!AH$5,FALSE)</f>
        <v>0</v>
      </c>
      <c r="AN205" s="26" t="str">
        <f>+IF(VLOOKUP($B205,'Lista Puestos Valorados'!$B$11:$BK$510,MATCH('Auxiliar General'!AH$4,'Lista Puestos Valorados'!$B$10:$BK$10,0),0)="","No relevante",VLOOKUP($B205,'Lista Puestos Valorados'!$B$11:$BK$510,MATCH('Auxiliar General'!AH$4,'Lista Puestos Valorados'!$B$10:$BK$10,0),0))</f>
        <v>No relevante</v>
      </c>
      <c r="AO205" s="26">
        <f>+HLOOKUP(AN205,Sistema_Puntos!$Q$5:$Y$43,'Auxiliar General'!AJ$5,FALSE)</f>
        <v>0</v>
      </c>
      <c r="AP205" s="26" t="str">
        <f>+IF(VLOOKUP($B205,'Lista Puestos Valorados'!$B$11:$BK$510,MATCH('Auxiliar General'!AJ$4,'Lista Puestos Valorados'!$B$10:$BK$10,0),0)="","No relevante",VLOOKUP($B205,'Lista Puestos Valorados'!$B$11:$BK$510,MATCH('Auxiliar General'!AJ$4,'Lista Puestos Valorados'!$B$10:$BK$10,0),0))</f>
        <v>No relevante</v>
      </c>
      <c r="AQ205" s="26">
        <f>+HLOOKUP(AP205,Sistema_Puntos!$Q$5:$Y$43,'Auxiliar General'!AL$5,FALSE)</f>
        <v>0</v>
      </c>
      <c r="AR205" s="26" t="str">
        <f>+IF(VLOOKUP($B205,'Lista Puestos Valorados'!$B$11:$BK$510,MATCH('Auxiliar General'!AL$4,'Lista Puestos Valorados'!$B$10:$BK$10,0),0)="","No relevante",VLOOKUP($B205,'Lista Puestos Valorados'!$B$11:$BK$510,MATCH('Auxiliar General'!AL$4,'Lista Puestos Valorados'!$B$10:$BK$10,0),0))</f>
        <v>No relevante</v>
      </c>
      <c r="AS205" s="26">
        <f>+HLOOKUP(AR205,Sistema_Puntos!$Q$5:$Y$43,'Auxiliar General'!AN$5,FALSE)</f>
        <v>0</v>
      </c>
      <c r="AT205" s="26" t="str">
        <f>+IF(VLOOKUP($B205,'Lista Puestos Valorados'!$B$11:$BK$510,MATCH('Auxiliar General'!AN$4,'Lista Puestos Valorados'!$B$10:$BK$10,0),0)="","No relevante",VLOOKUP($B205,'Lista Puestos Valorados'!$B$11:$BK$510,MATCH('Auxiliar General'!AN$4,'Lista Puestos Valorados'!$B$10:$BK$10,0),0))</f>
        <v>No relevante</v>
      </c>
      <c r="AU205" s="26">
        <f>+HLOOKUP(AT205,Sistema_Puntos!$Q$5:$Y$43,'Auxiliar General'!AP$5,FALSE)</f>
        <v>0</v>
      </c>
      <c r="AV205" s="26" t="str">
        <f>+IF(VLOOKUP($B205,'Lista Puestos Valorados'!$B$11:$BK$510,MATCH('Auxiliar General'!AP$4,'Lista Puestos Valorados'!$B$10:$BK$10,0),0)="","No relevante",VLOOKUP($B205,'Lista Puestos Valorados'!$B$11:$BK$510,MATCH('Auxiliar General'!AP$4,'Lista Puestos Valorados'!$B$10:$BK$10,0),0))</f>
        <v>No relevante</v>
      </c>
      <c r="AW205" s="26">
        <f>+HLOOKUP(AV205,Sistema_Puntos!$Q$5:$Y$43,'Auxiliar General'!AR$5,FALSE)</f>
        <v>0</v>
      </c>
      <c r="AX205" s="26" t="str">
        <f>+IF(VLOOKUP($B205,'Lista Puestos Valorados'!$B$11:$BK$510,MATCH('Auxiliar General'!AR$4,'Lista Puestos Valorados'!$B$10:$BK$10,0),0)="","No relevante",VLOOKUP($B205,'Lista Puestos Valorados'!$B$11:$BK$510,MATCH('Auxiliar General'!AR$4,'Lista Puestos Valorados'!$B$10:$BK$10,0),0))</f>
        <v>No relevante</v>
      </c>
      <c r="AY205" s="26">
        <f>+HLOOKUP(AX205,Sistema_Puntos!$Q$5:$Y$43,'Auxiliar General'!AT$5,FALSE)</f>
        <v>0</v>
      </c>
      <c r="AZ205" s="26" t="str">
        <f>+IF(VLOOKUP($B205,'Lista Puestos Valorados'!$B$11:$BK$510,MATCH('Auxiliar General'!AT$4,'Lista Puestos Valorados'!$B$10:$BK$10,0),0)="","No relevante",VLOOKUP($B205,'Lista Puestos Valorados'!$B$11:$BK$510,MATCH('Auxiliar General'!AT$4,'Lista Puestos Valorados'!$B$10:$BK$10,0),0))</f>
        <v>No relevante</v>
      </c>
      <c r="BA205" s="26">
        <f>+HLOOKUP(AZ205,Sistema_Puntos!$Q$5:$Y$43,'Auxiliar General'!AV$5,FALSE)</f>
        <v>0</v>
      </c>
      <c r="BB205" s="26" t="str">
        <f>+IF(VLOOKUP($B205,'Lista Puestos Valorados'!$B$11:$BK$510,MATCH('Auxiliar General'!AV$4,'Lista Puestos Valorados'!$B$10:$BK$10,0),0)="","No relevante",VLOOKUP($B205,'Lista Puestos Valorados'!$B$11:$BK$510,MATCH('Auxiliar General'!AV$4,'Lista Puestos Valorados'!$B$10:$BK$10,0),0))</f>
        <v>No relevante</v>
      </c>
      <c r="BC205" s="26">
        <f>+HLOOKUP(BB205,Sistema_Puntos!$Q$5:$Y$43,'Auxiliar General'!AX$5,FALSE)</f>
        <v>0</v>
      </c>
      <c r="BD205" s="26" t="str">
        <f>+IF(VLOOKUP($B205,'Lista Puestos Valorados'!$B$11:$BK$510,MATCH('Auxiliar General'!AX$4,'Lista Puestos Valorados'!$B$10:$BK$10,0),0)="","No relevante",VLOOKUP($B205,'Lista Puestos Valorados'!$B$11:$BK$510,MATCH('Auxiliar General'!AX$4,'Lista Puestos Valorados'!$B$10:$BK$10,0),0))</f>
        <v>No relevante</v>
      </c>
      <c r="BE205" s="26">
        <f>+HLOOKUP(BD205,Sistema_Puntos!$Q$5:$Y$43,'Auxiliar General'!AZ$5,FALSE)</f>
        <v>0</v>
      </c>
      <c r="BF205" s="26" t="str">
        <f>+IF(VLOOKUP($B205,'Lista Puestos Valorados'!$B$11:$BK$510,MATCH('Auxiliar General'!AZ$4,'Lista Puestos Valorados'!$B$10:$BK$10,0),0)="","No relevante",VLOOKUP($B205,'Lista Puestos Valorados'!$B$11:$BK$510,MATCH('Auxiliar General'!AZ$4,'Lista Puestos Valorados'!$B$10:$BK$10,0),0))</f>
        <v>No relevante</v>
      </c>
      <c r="BG205" s="26">
        <f>+HLOOKUP(BF205,Sistema_Puntos!$Q$5:$Y$43,'Auxiliar General'!BB$5,FALSE)</f>
        <v>0</v>
      </c>
      <c r="BH205" s="26" t="str">
        <f>+IF(VLOOKUP($B205,'Lista Puestos Valorados'!$B$11:$BK$510,MATCH('Auxiliar General'!BB$4,'Lista Puestos Valorados'!$B$10:$BK$10,0),0)="","No relevante",VLOOKUP($B205,'Lista Puestos Valorados'!$B$11:$BK$510,MATCH('Auxiliar General'!BB$4,'Lista Puestos Valorados'!$B$10:$BK$10,0),0))</f>
        <v>No relevante</v>
      </c>
      <c r="BI205" s="26">
        <f>+HLOOKUP(BH205,Sistema_Puntos!$Q$5:$Y$43,'Auxiliar General'!BD$5,FALSE)</f>
        <v>0</v>
      </c>
      <c r="BJ205" s="26" t="str">
        <f>+IF(VLOOKUP($B205,'Lista Puestos Valorados'!$B$11:$BK$510,MATCH('Auxiliar General'!BD$4,'Lista Puestos Valorados'!$B$10:$BK$10,0),0)="","No relevante",VLOOKUP($B205,'Lista Puestos Valorados'!$B$11:$BK$510,MATCH('Auxiliar General'!BD$4,'Lista Puestos Valorados'!$B$10:$BK$10,0),0))</f>
        <v>No relevante</v>
      </c>
      <c r="BK205" s="26">
        <f>+HLOOKUP(BJ205,Sistema_Puntos!$Q$5:$Y$43,'Auxiliar General'!BF$5,FALSE)</f>
        <v>0</v>
      </c>
      <c r="BL205" s="26" t="str">
        <f>+IF(VLOOKUP($B205,'Lista Puestos Valorados'!$B$11:$BK$510,MATCH('Auxiliar General'!BF$4,'Lista Puestos Valorados'!$B$10:$BK$10,0),0)="","No relevante",VLOOKUP($B205,'Lista Puestos Valorados'!$B$11:$BK$510,MATCH('Auxiliar General'!BF$4,'Lista Puestos Valorados'!$B$10:$BK$10,0),0))</f>
        <v>No relevante</v>
      </c>
      <c r="BM205" s="26">
        <f>+HLOOKUP(BL205,Sistema_Puntos!$Q$5:$Y$43,'Auxiliar General'!BH$5,FALSE)</f>
        <v>0</v>
      </c>
      <c r="BN205" s="26" t="str">
        <f>+IF(VLOOKUP($B205,'Lista Puestos Valorados'!$B$11:$BK$510,MATCH('Auxiliar General'!BH$4,'Lista Puestos Valorados'!$B$10:$BK$10,0),0)="","No relevante",VLOOKUP($B205,'Lista Puestos Valorados'!$B$11:$BK$510,MATCH('Auxiliar General'!BH$4,'Lista Puestos Valorados'!$B$10:$BK$10,0),0))</f>
        <v>No relevante</v>
      </c>
      <c r="BO205" s="26">
        <f>+HLOOKUP(BN205,Sistema_Puntos!$Q$5:$Y$43,'Auxiliar General'!BJ$5,FALSE)</f>
        <v>0</v>
      </c>
      <c r="BP205" s="26" t="str">
        <f>+IF(VLOOKUP($B205,'Lista Puestos Valorados'!$B$11:$BK$510,MATCH('Auxiliar General'!BJ$4,'Lista Puestos Valorados'!$B$10:$BK$10,0),0)="","No relevante",VLOOKUP($B205,'Lista Puestos Valorados'!$B$11:$BK$510,MATCH('Auxiliar General'!BJ$4,'Lista Puestos Valorados'!$B$10:$BK$10,0),0))</f>
        <v>No relevante</v>
      </c>
      <c r="BQ205" s="26">
        <f>+HLOOKUP(BP205,Sistema_Puntos!$Q$5:$Y$43,'Auxiliar General'!BL$5,FALSE)</f>
        <v>0</v>
      </c>
      <c r="BR205" s="26" t="str">
        <f>+IF(VLOOKUP($B205,'Lista Puestos Valorados'!$B$11:$BK$510,MATCH('Auxiliar General'!BL$4,'Lista Puestos Valorados'!$B$10:$BK$10,0),0)="","No relevante",VLOOKUP($B205,'Lista Puestos Valorados'!$B$11:$BK$510,MATCH('Auxiliar General'!BL$4,'Lista Puestos Valorados'!$B$10:$BK$10,0),0))</f>
        <v>No relevante</v>
      </c>
      <c r="BS205" s="26">
        <f>+HLOOKUP(BR205,Sistema_Puntos!$Q$5:$Y$43,'Auxiliar General'!BN$5,FALSE)</f>
        <v>0</v>
      </c>
      <c r="BT205" s="26" t="str">
        <f>+IF(VLOOKUP($B205,'Lista Puestos Valorados'!$B$11:$BK$510,MATCH('Auxiliar General'!BN$4,'Lista Puestos Valorados'!$B$10:$BK$10,0),0)="","No relevante",VLOOKUP($B205,'Lista Puestos Valorados'!$B$11:$BK$510,MATCH('Auxiliar General'!BN$4,'Lista Puestos Valorados'!$B$10:$BK$10,0),0))</f>
        <v>No relevante</v>
      </c>
      <c r="BU205" s="26">
        <f>+HLOOKUP(BT205,Sistema_Puntos!$Q$5:$Y$43,'Auxiliar General'!BP$5,FALSE)</f>
        <v>0</v>
      </c>
      <c r="BV205" s="26" t="str">
        <f>+IF(VLOOKUP($B205,'Lista Puestos Valorados'!$B$11:$BK$510,MATCH('Auxiliar General'!BP$4,'Lista Puestos Valorados'!$B$10:$BK$10,0),0)="","No relevante",VLOOKUP($B205,'Lista Puestos Valorados'!$B$11:$BK$510,MATCH('Auxiliar General'!BP$4,'Lista Puestos Valorados'!$B$10:$BK$10,0),0))</f>
        <v>No relevante</v>
      </c>
      <c r="BW205" s="26">
        <f>+HLOOKUP(BV205,Sistema_Puntos!$Q$5:$Y$43,'Auxiliar General'!BR$5,FALSE)</f>
        <v>0</v>
      </c>
      <c r="BX205" s="26" t="str">
        <f>+IF(VLOOKUP($B205,'Lista Puestos Valorados'!$B$11:$BK$510,MATCH('Auxiliar General'!BR$4,'Lista Puestos Valorados'!$B$10:$BK$10,0),0)="","No relevante",VLOOKUP($B205,'Lista Puestos Valorados'!$B$11:$BK$510,MATCH('Auxiliar General'!BR$4,'Lista Puestos Valorados'!$B$10:$BK$10,0),0))</f>
        <v>No relevante</v>
      </c>
      <c r="BY205" s="26">
        <f>+HLOOKUP(BX205,Sistema_Puntos!$Q$5:$Y$43,'Auxiliar General'!BT$5,FALSE)</f>
        <v>0</v>
      </c>
      <c r="BZ205" s="26" t="str">
        <f>+IF(VLOOKUP($B205,'Lista Puestos Valorados'!$B$11:$BK$510,MATCH('Auxiliar General'!BT$4,'Lista Puestos Valorados'!$B$10:$BK$10,0),0)="","No relevante",VLOOKUP($B205,'Lista Puestos Valorados'!$B$11:$BK$510,MATCH('Auxiliar General'!BT$4,'Lista Puestos Valorados'!$B$10:$BK$10,0),0))</f>
        <v>No relevante</v>
      </c>
      <c r="CA205" s="26">
        <f>+HLOOKUP(BZ205,Sistema_Puntos!$Q$5:$Y$43,'Auxiliar General'!BV$5,FALSE)</f>
        <v>0</v>
      </c>
      <c r="CB205" s="26" t="str">
        <f>+IF(VLOOKUP($B205,'Lista Puestos Valorados'!$B$11:$BK$510,MATCH('Auxiliar General'!BV$4,'Lista Puestos Valorados'!$B$10:$BK$10,0),0)="","No relevante",VLOOKUP($B205,'Lista Puestos Valorados'!$B$11:$BK$510,MATCH('Auxiliar General'!BV$4,'Lista Puestos Valorados'!$B$10:$BK$10,0),0))</f>
        <v>No relevante</v>
      </c>
      <c r="CC205" s="26">
        <f>+HLOOKUP(CB205,Sistema_Puntos!$Q$5:$Y$43,'Auxiliar General'!BX$5,FALSE)</f>
        <v>0</v>
      </c>
      <c r="CD205" s="26" t="str">
        <f>+IF(VLOOKUP($B205,'Lista Puestos Valorados'!$B$11:$BK$510,MATCH('Auxiliar General'!BX$4,'Lista Puestos Valorados'!$B$10:$BK$10,0),0)="","No relevante",VLOOKUP($B205,'Lista Puestos Valorados'!$B$11:$BK$510,MATCH('Auxiliar General'!BX$4,'Lista Puestos Valorados'!$B$10:$BK$10,0),0))</f>
        <v>No relevante</v>
      </c>
      <c r="CE205" s="26">
        <f>+HLOOKUP(CD205,Sistema_Puntos!$Q$5:$Y$43,'Auxiliar General'!BZ$5,FALSE)</f>
        <v>0</v>
      </c>
      <c r="CF205" s="26" t="str">
        <f>+IF(VLOOKUP($B205,'Lista Puestos Valorados'!$B$11:$BK$510,MATCH('Auxiliar General'!BZ$4,'Lista Puestos Valorados'!$B$10:$BK$10,0),0)="","No relevante",VLOOKUP($B205,'Lista Puestos Valorados'!$B$11:$BK$510,MATCH('Auxiliar General'!BZ$4,'Lista Puestos Valorados'!$B$10:$BK$10,0),0))</f>
        <v>No relevante</v>
      </c>
      <c r="CG205" s="26">
        <f>+HLOOKUP(CF205,Sistema_Puntos!$Q$5:$Y$43,'Auxiliar General'!CB$5,FALSE)</f>
        <v>0</v>
      </c>
      <c r="CH205" s="29"/>
      <c r="CI205" s="29"/>
    </row>
    <row r="206" spans="2:87" ht="17.55" customHeight="1">
      <c r="B206" s="26">
        <f>+'Listado de Puestos'!B206</f>
        <v>196</v>
      </c>
      <c r="C206" s="26" t="str">
        <f>+IF('Lista Puestos Valorados'!C206="","",'Lista Puestos Valorados'!C206)</f>
        <v/>
      </c>
      <c r="D206" s="26" t="str">
        <f>+IF('Lista Puestos Valorados'!D206="","",'Lista Puestos Valorados'!D206)</f>
        <v/>
      </c>
      <c r="E206" s="26" t="str">
        <f>+IF('Lista Puestos Valorados'!E206="","",'Lista Puestos Valorados'!E206)</f>
        <v/>
      </c>
      <c r="F206" s="26" t="str">
        <f>+IF('Lista Puestos Valorados'!F206="","",'Lista Puestos Valorados'!F206)</f>
        <v/>
      </c>
      <c r="G206" s="26" t="str">
        <f>+IF('Lista Puestos Valorados'!G206="","",'Lista Puestos Valorados'!G206)</f>
        <v/>
      </c>
      <c r="H206" s="26" t="str">
        <f>+IF('Lista Puestos Valorados'!H206="","",'Lista Puestos Valorados'!H206)</f>
        <v/>
      </c>
      <c r="I206" s="26" t="str">
        <f>+IF('Lista Puestos Valorados'!I206="","",'Lista Puestos Valorados'!I206)</f>
        <v/>
      </c>
      <c r="J206" s="118" t="e">
        <f t="array" ref="J206">+IF(L206="","",_xlfn.IFS(L206&lt;='Cortes de Agrupacion'!$F$15,'Cortes de Agrupacion'!$E$15,'Resultados General'!L206&lt;='Cortes de Agrupacion'!$F$14,'Cortes de Agrupacion'!$E$14,'Resultados General'!L206&lt;='Cortes de Agrupacion'!$F$13,'Cortes de Agrupacion'!$E$13,L206&lt;='Cortes de Agrupacion'!$F$12,'Cortes de Agrupacion'!$E$12,'Resultados General'!L206&lt;='Cortes de Agrupacion'!$F$11,'Cortes de Agrupacion'!$E$11,'Resultados General'!L206&lt;='Cortes de Agrupacion'!$F$10,'Cortes de Agrupacion'!$E$10,'Resultados General'!L206&lt;='Cortes de Agrupacion'!$F$9,'Cortes de Agrupacion'!$E$9,'Resultados General'!L206&lt;='Cortes de Agrupacion'!$F$8,'Cortes de Agrupacion'!$E$8,'Resultados General'!L206&lt;='Cortes de Agrupacion'!$F$7,'Cortes de Agrupacion'!$E$7,'Resultados General'!L206&lt;='Cortes de Agrupacion'!$F$6,'Cortes de Agrupacion'!$E$6))</f>
        <v>#VALUE!</v>
      </c>
      <c r="K206" s="118" t="str">
        <f t="shared" si="6"/>
        <v/>
      </c>
      <c r="L206" s="124" t="e">
        <f>#VALUE!</f>
        <v>#VALUE!</v>
      </c>
      <c r="M206" s="26" t="e">
        <f ca="1">+_xlfn.IFNA(VLOOKUP(C206,'Distribución de puestos'!$B$8:$I$507,8,0),"")</f>
        <v>#NAME?</v>
      </c>
      <c r="N206" s="26" t="str">
        <f>+IF(VLOOKUP($B206,'Lista Puestos Valorados'!$B$11:$BK$510,MATCH('Auxiliar General'!H$4,'Lista Puestos Valorados'!$B$10:$BK$10,0),0)="","No relevante",VLOOKUP($B206,'Lista Puestos Valorados'!$B$11:$BK$510,MATCH('Auxiliar General'!H$4,'Lista Puestos Valorados'!$B$10:$BK$10,0),0))</f>
        <v>No relevante</v>
      </c>
      <c r="O206" s="26">
        <f>+HLOOKUP(N206,Sistema_Puntos!$Q$5:$Y$43,'Auxiliar General'!J$5,FALSE)</f>
        <v>0</v>
      </c>
      <c r="P206" s="26" t="str">
        <f>+IF(VLOOKUP($B206,'Lista Puestos Valorados'!$B$11:$BK$510,MATCH('Auxiliar General'!J$4,'Lista Puestos Valorados'!$B$10:$BK$10,0),0)="","No relevante",VLOOKUP($B206,'Lista Puestos Valorados'!$B$11:$BK$510,MATCH('Auxiliar General'!J$4,'Lista Puestos Valorados'!$B$10:$BK$10,0),0))</f>
        <v>No relevante</v>
      </c>
      <c r="Q206" s="26">
        <f>+HLOOKUP(P206,Sistema_Puntos!$Q$5:$Y$43,'Auxiliar General'!L$5,FALSE)</f>
        <v>0</v>
      </c>
      <c r="R206" s="26" t="str">
        <f>+IF(VLOOKUP($B206,'Lista Puestos Valorados'!$B$11:$BK$510,MATCH('Auxiliar General'!L$4,'Lista Puestos Valorados'!$B$10:$BK$10,0),0)="","No relevante",VLOOKUP($B206,'Lista Puestos Valorados'!$B$11:$BK$510,MATCH('Auxiliar General'!L$4,'Lista Puestos Valorados'!$B$10:$BK$10,0),0))</f>
        <v>No relevante</v>
      </c>
      <c r="S206" s="26">
        <f>+HLOOKUP(R206,Sistema_Puntos!$Q$5:$Y$43,'Auxiliar General'!N$5,FALSE)</f>
        <v>0</v>
      </c>
      <c r="T206" s="26" t="str">
        <f>+IF(VLOOKUP($B206,'Lista Puestos Valorados'!$B$11:$BK$510,MATCH('Auxiliar General'!N$4,'Lista Puestos Valorados'!$B$10:$BK$10,0),0)="","No relevante",VLOOKUP($B206,'Lista Puestos Valorados'!$B$11:$BK$510,MATCH('Auxiliar General'!N$4,'Lista Puestos Valorados'!$B$10:$BK$10,0),0))</f>
        <v>No relevante</v>
      </c>
      <c r="U206" s="26">
        <f>+HLOOKUP(T206,Sistema_Puntos!$Q$5:$Y$43,'Auxiliar General'!P$5,FALSE)</f>
        <v>0</v>
      </c>
      <c r="V206" s="26" t="str">
        <f>+IF(VLOOKUP($B206,'Lista Puestos Valorados'!$B$11:$BK$510,MATCH('Auxiliar General'!P$4,'Lista Puestos Valorados'!$B$10:$BK$10,0),0)="","No relevante",VLOOKUP($B206,'Lista Puestos Valorados'!$B$11:$BK$510,MATCH('Auxiliar General'!P$4,'Lista Puestos Valorados'!$B$10:$BK$10,0),0))</f>
        <v>No relevante</v>
      </c>
      <c r="W206" s="26">
        <f>+HLOOKUP(V206,Sistema_Puntos!$Q$5:$Y$43,'Auxiliar General'!R$5,FALSE)</f>
        <v>0</v>
      </c>
      <c r="X206" s="26" t="str">
        <f>+IF(VLOOKUP($B206,'Lista Puestos Valorados'!$B$11:$BK$510,MATCH('Auxiliar General'!R$4,'Lista Puestos Valorados'!$B$10:$BK$10,0),0)="","No relevante",VLOOKUP($B206,'Lista Puestos Valorados'!$B$11:$BK$510,MATCH('Auxiliar General'!R$4,'Lista Puestos Valorados'!$B$10:$BK$10,0),0))</f>
        <v>No relevante</v>
      </c>
      <c r="Y206" s="26">
        <f>+HLOOKUP(X206,Sistema_Puntos!$Q$5:$Y$43,'Auxiliar General'!T$5,FALSE)</f>
        <v>0</v>
      </c>
      <c r="Z206" s="26" t="str">
        <f>+IF(VLOOKUP($B206,'Lista Puestos Valorados'!$B$11:$BK$510,MATCH('Auxiliar General'!T$4,'Lista Puestos Valorados'!$B$10:$BK$10,0),0)="","No relevante",VLOOKUP($B206,'Lista Puestos Valorados'!$B$11:$BK$510,MATCH('Auxiliar General'!T$4,'Lista Puestos Valorados'!$B$10:$BK$10,0),0))</f>
        <v>No relevante</v>
      </c>
      <c r="AA206" s="26">
        <f>+HLOOKUP(Z206,Sistema_Puntos!$Q$5:$Y$43,'Auxiliar General'!V$5,FALSE)</f>
        <v>0</v>
      </c>
      <c r="AB206" s="26" t="str">
        <f>+IF(VLOOKUP($B206,'Lista Puestos Valorados'!$B$11:$BK$510,MATCH('Auxiliar General'!V$4,'Lista Puestos Valorados'!$B$10:$BK$10,0),0)="","No relevante",VLOOKUP($B206,'Lista Puestos Valorados'!$B$11:$BK$510,MATCH('Auxiliar General'!V$4,'Lista Puestos Valorados'!$B$10:$BK$10,0),0))</f>
        <v>No relevante</v>
      </c>
      <c r="AC206" s="26">
        <f>+HLOOKUP(AB206,Sistema_Puntos!$Q$5:$Y$43,'Auxiliar General'!X$5,FALSE)</f>
        <v>0</v>
      </c>
      <c r="AD206" s="26" t="str">
        <f>+IF(VLOOKUP($B206,'Lista Puestos Valorados'!$B$11:$BK$510,MATCH('Auxiliar General'!X$4,'Lista Puestos Valorados'!$B$10:$BK$10,0),0)="","No relevante",VLOOKUP($B206,'Lista Puestos Valorados'!$B$11:$BK$510,MATCH('Auxiliar General'!X$4,'Lista Puestos Valorados'!$B$10:$BK$10,0),0))</f>
        <v>No relevante</v>
      </c>
      <c r="AE206" s="26">
        <f>+HLOOKUP(AD206,Sistema_Puntos!$Q$5:$Y$43,'Auxiliar General'!Z$5,FALSE)</f>
        <v>0</v>
      </c>
      <c r="AF206" s="26" t="str">
        <f>+IF(VLOOKUP($B206,'Lista Puestos Valorados'!$B$11:$BK$510,MATCH('Auxiliar General'!Z$4,'Lista Puestos Valorados'!$B$10:$BK$10,0),0)="","No relevante",VLOOKUP($B206,'Lista Puestos Valorados'!$B$11:$BK$510,MATCH('Auxiliar General'!Z$4,'Lista Puestos Valorados'!$B$10:$BK$10,0),0))</f>
        <v>No relevante</v>
      </c>
      <c r="AG206" s="26">
        <f>+HLOOKUP(AF206,Sistema_Puntos!$Q$5:$Y$43,'Auxiliar General'!AB$5,FALSE)</f>
        <v>0</v>
      </c>
      <c r="AH206" s="26" t="str">
        <f>+IF(VLOOKUP($B206,'Lista Puestos Valorados'!$B$11:$BK$510,MATCH('Auxiliar General'!AB$4,'Lista Puestos Valorados'!$B$10:$BK$10,0),0)="","No relevante",VLOOKUP($B206,'Lista Puestos Valorados'!$B$11:$BK$510,MATCH('Auxiliar General'!AB$4,'Lista Puestos Valorados'!$B$10:$BK$10,0),0))</f>
        <v>No relevante</v>
      </c>
      <c r="AI206" s="26">
        <f>+HLOOKUP(AH206,Sistema_Puntos!$Q$5:$Y$43,'Auxiliar General'!AD$5,FALSE)</f>
        <v>0</v>
      </c>
      <c r="AJ206" s="26" t="str">
        <f>+IF(VLOOKUP($B206,'Lista Puestos Valorados'!$B$11:$BK$510,MATCH('Auxiliar General'!AD$4,'Lista Puestos Valorados'!$B$10:$BK$10,0),0)="","No relevante",VLOOKUP($B206,'Lista Puestos Valorados'!$B$11:$BK$510,MATCH('Auxiliar General'!AD$4,'Lista Puestos Valorados'!$B$10:$BK$10,0),0))</f>
        <v>No relevante</v>
      </c>
      <c r="AK206" s="26">
        <f>+HLOOKUP(AJ206,Sistema_Puntos!$Q$5:$Y$43,'Auxiliar General'!AF$5,FALSE)</f>
        <v>0</v>
      </c>
      <c r="AL206" s="26" t="str">
        <f>+IF(VLOOKUP($B206,'Lista Puestos Valorados'!$B$11:$BK$510,MATCH('Auxiliar General'!AF$4,'Lista Puestos Valorados'!$B$10:$BK$10,0),0)="","No relevante",VLOOKUP($B206,'Lista Puestos Valorados'!$B$11:$BK$510,MATCH('Auxiliar General'!AF$4,'Lista Puestos Valorados'!$B$10:$BK$10,0),0))</f>
        <v>No relevante</v>
      </c>
      <c r="AM206" s="26">
        <f>+HLOOKUP(AL206,Sistema_Puntos!$Q$5:$Y$43,'Auxiliar General'!AH$5,FALSE)</f>
        <v>0</v>
      </c>
      <c r="AN206" s="26" t="str">
        <f>+IF(VLOOKUP($B206,'Lista Puestos Valorados'!$B$11:$BK$510,MATCH('Auxiliar General'!AH$4,'Lista Puestos Valorados'!$B$10:$BK$10,0),0)="","No relevante",VLOOKUP($B206,'Lista Puestos Valorados'!$B$11:$BK$510,MATCH('Auxiliar General'!AH$4,'Lista Puestos Valorados'!$B$10:$BK$10,0),0))</f>
        <v>No relevante</v>
      </c>
      <c r="AO206" s="26">
        <f>+HLOOKUP(AN206,Sistema_Puntos!$Q$5:$Y$43,'Auxiliar General'!AJ$5,FALSE)</f>
        <v>0</v>
      </c>
      <c r="AP206" s="26" t="str">
        <f>+IF(VLOOKUP($B206,'Lista Puestos Valorados'!$B$11:$BK$510,MATCH('Auxiliar General'!AJ$4,'Lista Puestos Valorados'!$B$10:$BK$10,0),0)="","No relevante",VLOOKUP($B206,'Lista Puestos Valorados'!$B$11:$BK$510,MATCH('Auxiliar General'!AJ$4,'Lista Puestos Valorados'!$B$10:$BK$10,0),0))</f>
        <v>No relevante</v>
      </c>
      <c r="AQ206" s="26">
        <f>+HLOOKUP(AP206,Sistema_Puntos!$Q$5:$Y$43,'Auxiliar General'!AL$5,FALSE)</f>
        <v>0</v>
      </c>
      <c r="AR206" s="26" t="str">
        <f>+IF(VLOOKUP($B206,'Lista Puestos Valorados'!$B$11:$BK$510,MATCH('Auxiliar General'!AL$4,'Lista Puestos Valorados'!$B$10:$BK$10,0),0)="","No relevante",VLOOKUP($B206,'Lista Puestos Valorados'!$B$11:$BK$510,MATCH('Auxiliar General'!AL$4,'Lista Puestos Valorados'!$B$10:$BK$10,0),0))</f>
        <v>No relevante</v>
      </c>
      <c r="AS206" s="26">
        <f>+HLOOKUP(AR206,Sistema_Puntos!$Q$5:$Y$43,'Auxiliar General'!AN$5,FALSE)</f>
        <v>0</v>
      </c>
      <c r="AT206" s="26" t="str">
        <f>+IF(VLOOKUP($B206,'Lista Puestos Valorados'!$B$11:$BK$510,MATCH('Auxiliar General'!AN$4,'Lista Puestos Valorados'!$B$10:$BK$10,0),0)="","No relevante",VLOOKUP($B206,'Lista Puestos Valorados'!$B$11:$BK$510,MATCH('Auxiliar General'!AN$4,'Lista Puestos Valorados'!$B$10:$BK$10,0),0))</f>
        <v>No relevante</v>
      </c>
      <c r="AU206" s="26">
        <f>+HLOOKUP(AT206,Sistema_Puntos!$Q$5:$Y$43,'Auxiliar General'!AP$5,FALSE)</f>
        <v>0</v>
      </c>
      <c r="AV206" s="26" t="str">
        <f>+IF(VLOOKUP($B206,'Lista Puestos Valorados'!$B$11:$BK$510,MATCH('Auxiliar General'!AP$4,'Lista Puestos Valorados'!$B$10:$BK$10,0),0)="","No relevante",VLOOKUP($B206,'Lista Puestos Valorados'!$B$11:$BK$510,MATCH('Auxiliar General'!AP$4,'Lista Puestos Valorados'!$B$10:$BK$10,0),0))</f>
        <v>No relevante</v>
      </c>
      <c r="AW206" s="26">
        <f>+HLOOKUP(AV206,Sistema_Puntos!$Q$5:$Y$43,'Auxiliar General'!AR$5,FALSE)</f>
        <v>0</v>
      </c>
      <c r="AX206" s="26" t="str">
        <f>+IF(VLOOKUP($B206,'Lista Puestos Valorados'!$B$11:$BK$510,MATCH('Auxiliar General'!AR$4,'Lista Puestos Valorados'!$B$10:$BK$10,0),0)="","No relevante",VLOOKUP($B206,'Lista Puestos Valorados'!$B$11:$BK$510,MATCH('Auxiliar General'!AR$4,'Lista Puestos Valorados'!$B$10:$BK$10,0),0))</f>
        <v>No relevante</v>
      </c>
      <c r="AY206" s="26">
        <f>+HLOOKUP(AX206,Sistema_Puntos!$Q$5:$Y$43,'Auxiliar General'!AT$5,FALSE)</f>
        <v>0</v>
      </c>
      <c r="AZ206" s="26" t="str">
        <f>+IF(VLOOKUP($B206,'Lista Puestos Valorados'!$B$11:$BK$510,MATCH('Auxiliar General'!AT$4,'Lista Puestos Valorados'!$B$10:$BK$10,0),0)="","No relevante",VLOOKUP($B206,'Lista Puestos Valorados'!$B$11:$BK$510,MATCH('Auxiliar General'!AT$4,'Lista Puestos Valorados'!$B$10:$BK$10,0),0))</f>
        <v>No relevante</v>
      </c>
      <c r="BA206" s="26">
        <f>+HLOOKUP(AZ206,Sistema_Puntos!$Q$5:$Y$43,'Auxiliar General'!AV$5,FALSE)</f>
        <v>0</v>
      </c>
      <c r="BB206" s="26" t="str">
        <f>+IF(VLOOKUP($B206,'Lista Puestos Valorados'!$B$11:$BK$510,MATCH('Auxiliar General'!AV$4,'Lista Puestos Valorados'!$B$10:$BK$10,0),0)="","No relevante",VLOOKUP($B206,'Lista Puestos Valorados'!$B$11:$BK$510,MATCH('Auxiliar General'!AV$4,'Lista Puestos Valorados'!$B$10:$BK$10,0),0))</f>
        <v>No relevante</v>
      </c>
      <c r="BC206" s="26">
        <f>+HLOOKUP(BB206,Sistema_Puntos!$Q$5:$Y$43,'Auxiliar General'!AX$5,FALSE)</f>
        <v>0</v>
      </c>
      <c r="BD206" s="26" t="str">
        <f>+IF(VLOOKUP($B206,'Lista Puestos Valorados'!$B$11:$BK$510,MATCH('Auxiliar General'!AX$4,'Lista Puestos Valorados'!$B$10:$BK$10,0),0)="","No relevante",VLOOKUP($B206,'Lista Puestos Valorados'!$B$11:$BK$510,MATCH('Auxiliar General'!AX$4,'Lista Puestos Valorados'!$B$10:$BK$10,0),0))</f>
        <v>No relevante</v>
      </c>
      <c r="BE206" s="26">
        <f>+HLOOKUP(BD206,Sistema_Puntos!$Q$5:$Y$43,'Auxiliar General'!AZ$5,FALSE)</f>
        <v>0</v>
      </c>
      <c r="BF206" s="26" t="str">
        <f>+IF(VLOOKUP($B206,'Lista Puestos Valorados'!$B$11:$BK$510,MATCH('Auxiliar General'!AZ$4,'Lista Puestos Valorados'!$B$10:$BK$10,0),0)="","No relevante",VLOOKUP($B206,'Lista Puestos Valorados'!$B$11:$BK$510,MATCH('Auxiliar General'!AZ$4,'Lista Puestos Valorados'!$B$10:$BK$10,0),0))</f>
        <v>No relevante</v>
      </c>
      <c r="BG206" s="26">
        <f>+HLOOKUP(BF206,Sistema_Puntos!$Q$5:$Y$43,'Auxiliar General'!BB$5,FALSE)</f>
        <v>0</v>
      </c>
      <c r="BH206" s="26" t="str">
        <f>+IF(VLOOKUP($B206,'Lista Puestos Valorados'!$B$11:$BK$510,MATCH('Auxiliar General'!BB$4,'Lista Puestos Valorados'!$B$10:$BK$10,0),0)="","No relevante",VLOOKUP($B206,'Lista Puestos Valorados'!$B$11:$BK$510,MATCH('Auxiliar General'!BB$4,'Lista Puestos Valorados'!$B$10:$BK$10,0),0))</f>
        <v>No relevante</v>
      </c>
      <c r="BI206" s="26">
        <f>+HLOOKUP(BH206,Sistema_Puntos!$Q$5:$Y$43,'Auxiliar General'!BD$5,FALSE)</f>
        <v>0</v>
      </c>
      <c r="BJ206" s="26" t="str">
        <f>+IF(VLOOKUP($B206,'Lista Puestos Valorados'!$B$11:$BK$510,MATCH('Auxiliar General'!BD$4,'Lista Puestos Valorados'!$B$10:$BK$10,0),0)="","No relevante",VLOOKUP($B206,'Lista Puestos Valorados'!$B$11:$BK$510,MATCH('Auxiliar General'!BD$4,'Lista Puestos Valorados'!$B$10:$BK$10,0),0))</f>
        <v>No relevante</v>
      </c>
      <c r="BK206" s="26">
        <f>+HLOOKUP(BJ206,Sistema_Puntos!$Q$5:$Y$43,'Auxiliar General'!BF$5,FALSE)</f>
        <v>0</v>
      </c>
      <c r="BL206" s="26" t="str">
        <f>+IF(VLOOKUP($B206,'Lista Puestos Valorados'!$B$11:$BK$510,MATCH('Auxiliar General'!BF$4,'Lista Puestos Valorados'!$B$10:$BK$10,0),0)="","No relevante",VLOOKUP($B206,'Lista Puestos Valorados'!$B$11:$BK$510,MATCH('Auxiliar General'!BF$4,'Lista Puestos Valorados'!$B$10:$BK$10,0),0))</f>
        <v>No relevante</v>
      </c>
      <c r="BM206" s="26">
        <f>+HLOOKUP(BL206,Sistema_Puntos!$Q$5:$Y$43,'Auxiliar General'!BH$5,FALSE)</f>
        <v>0</v>
      </c>
      <c r="BN206" s="26" t="str">
        <f>+IF(VLOOKUP($B206,'Lista Puestos Valorados'!$B$11:$BK$510,MATCH('Auxiliar General'!BH$4,'Lista Puestos Valorados'!$B$10:$BK$10,0),0)="","No relevante",VLOOKUP($B206,'Lista Puestos Valorados'!$B$11:$BK$510,MATCH('Auxiliar General'!BH$4,'Lista Puestos Valorados'!$B$10:$BK$10,0),0))</f>
        <v>No relevante</v>
      </c>
      <c r="BO206" s="26">
        <f>+HLOOKUP(BN206,Sistema_Puntos!$Q$5:$Y$43,'Auxiliar General'!BJ$5,FALSE)</f>
        <v>0</v>
      </c>
      <c r="BP206" s="26" t="str">
        <f>+IF(VLOOKUP($B206,'Lista Puestos Valorados'!$B$11:$BK$510,MATCH('Auxiliar General'!BJ$4,'Lista Puestos Valorados'!$B$10:$BK$10,0),0)="","No relevante",VLOOKUP($B206,'Lista Puestos Valorados'!$B$11:$BK$510,MATCH('Auxiliar General'!BJ$4,'Lista Puestos Valorados'!$B$10:$BK$10,0),0))</f>
        <v>No relevante</v>
      </c>
      <c r="BQ206" s="26">
        <f>+HLOOKUP(BP206,Sistema_Puntos!$Q$5:$Y$43,'Auxiliar General'!BL$5,FALSE)</f>
        <v>0</v>
      </c>
      <c r="BR206" s="26" t="str">
        <f>+IF(VLOOKUP($B206,'Lista Puestos Valorados'!$B$11:$BK$510,MATCH('Auxiliar General'!BL$4,'Lista Puestos Valorados'!$B$10:$BK$10,0),0)="","No relevante",VLOOKUP($B206,'Lista Puestos Valorados'!$B$11:$BK$510,MATCH('Auxiliar General'!BL$4,'Lista Puestos Valorados'!$B$10:$BK$10,0),0))</f>
        <v>No relevante</v>
      </c>
      <c r="BS206" s="26">
        <f>+HLOOKUP(BR206,Sistema_Puntos!$Q$5:$Y$43,'Auxiliar General'!BN$5,FALSE)</f>
        <v>0</v>
      </c>
      <c r="BT206" s="26" t="str">
        <f>+IF(VLOOKUP($B206,'Lista Puestos Valorados'!$B$11:$BK$510,MATCH('Auxiliar General'!BN$4,'Lista Puestos Valorados'!$B$10:$BK$10,0),0)="","No relevante",VLOOKUP($B206,'Lista Puestos Valorados'!$B$11:$BK$510,MATCH('Auxiliar General'!BN$4,'Lista Puestos Valorados'!$B$10:$BK$10,0),0))</f>
        <v>No relevante</v>
      </c>
      <c r="BU206" s="26">
        <f>+HLOOKUP(BT206,Sistema_Puntos!$Q$5:$Y$43,'Auxiliar General'!BP$5,FALSE)</f>
        <v>0</v>
      </c>
      <c r="BV206" s="26" t="str">
        <f>+IF(VLOOKUP($B206,'Lista Puestos Valorados'!$B$11:$BK$510,MATCH('Auxiliar General'!BP$4,'Lista Puestos Valorados'!$B$10:$BK$10,0),0)="","No relevante",VLOOKUP($B206,'Lista Puestos Valorados'!$B$11:$BK$510,MATCH('Auxiliar General'!BP$4,'Lista Puestos Valorados'!$B$10:$BK$10,0),0))</f>
        <v>No relevante</v>
      </c>
      <c r="BW206" s="26">
        <f>+HLOOKUP(BV206,Sistema_Puntos!$Q$5:$Y$43,'Auxiliar General'!BR$5,FALSE)</f>
        <v>0</v>
      </c>
      <c r="BX206" s="26" t="str">
        <f>+IF(VLOOKUP($B206,'Lista Puestos Valorados'!$B$11:$BK$510,MATCH('Auxiliar General'!BR$4,'Lista Puestos Valorados'!$B$10:$BK$10,0),0)="","No relevante",VLOOKUP($B206,'Lista Puestos Valorados'!$B$11:$BK$510,MATCH('Auxiliar General'!BR$4,'Lista Puestos Valorados'!$B$10:$BK$10,0),0))</f>
        <v>No relevante</v>
      </c>
      <c r="BY206" s="26">
        <f>+HLOOKUP(BX206,Sistema_Puntos!$Q$5:$Y$43,'Auxiliar General'!BT$5,FALSE)</f>
        <v>0</v>
      </c>
      <c r="BZ206" s="26" t="str">
        <f>+IF(VLOOKUP($B206,'Lista Puestos Valorados'!$B$11:$BK$510,MATCH('Auxiliar General'!BT$4,'Lista Puestos Valorados'!$B$10:$BK$10,0),0)="","No relevante",VLOOKUP($B206,'Lista Puestos Valorados'!$B$11:$BK$510,MATCH('Auxiliar General'!BT$4,'Lista Puestos Valorados'!$B$10:$BK$10,0),0))</f>
        <v>No relevante</v>
      </c>
      <c r="CA206" s="26">
        <f>+HLOOKUP(BZ206,Sistema_Puntos!$Q$5:$Y$43,'Auxiliar General'!BV$5,FALSE)</f>
        <v>0</v>
      </c>
      <c r="CB206" s="26" t="str">
        <f>+IF(VLOOKUP($B206,'Lista Puestos Valorados'!$B$11:$BK$510,MATCH('Auxiliar General'!BV$4,'Lista Puestos Valorados'!$B$10:$BK$10,0),0)="","No relevante",VLOOKUP($B206,'Lista Puestos Valorados'!$B$11:$BK$510,MATCH('Auxiliar General'!BV$4,'Lista Puestos Valorados'!$B$10:$BK$10,0),0))</f>
        <v>No relevante</v>
      </c>
      <c r="CC206" s="26">
        <f>+HLOOKUP(CB206,Sistema_Puntos!$Q$5:$Y$43,'Auxiliar General'!BX$5,FALSE)</f>
        <v>0</v>
      </c>
      <c r="CD206" s="26" t="str">
        <f>+IF(VLOOKUP($B206,'Lista Puestos Valorados'!$B$11:$BK$510,MATCH('Auxiliar General'!BX$4,'Lista Puestos Valorados'!$B$10:$BK$10,0),0)="","No relevante",VLOOKUP($B206,'Lista Puestos Valorados'!$B$11:$BK$510,MATCH('Auxiliar General'!BX$4,'Lista Puestos Valorados'!$B$10:$BK$10,0),0))</f>
        <v>No relevante</v>
      </c>
      <c r="CE206" s="26">
        <f>+HLOOKUP(CD206,Sistema_Puntos!$Q$5:$Y$43,'Auxiliar General'!BZ$5,FALSE)</f>
        <v>0</v>
      </c>
      <c r="CF206" s="26" t="str">
        <f>+IF(VLOOKUP($B206,'Lista Puestos Valorados'!$B$11:$BK$510,MATCH('Auxiliar General'!BZ$4,'Lista Puestos Valorados'!$B$10:$BK$10,0),0)="","No relevante",VLOOKUP($B206,'Lista Puestos Valorados'!$B$11:$BK$510,MATCH('Auxiliar General'!BZ$4,'Lista Puestos Valorados'!$B$10:$BK$10,0),0))</f>
        <v>No relevante</v>
      </c>
      <c r="CG206" s="26">
        <f>+HLOOKUP(CF206,Sistema_Puntos!$Q$5:$Y$43,'Auxiliar General'!CB$5,FALSE)</f>
        <v>0</v>
      </c>
      <c r="CH206" s="29"/>
      <c r="CI206" s="29"/>
    </row>
    <row r="207" spans="2:87" ht="17.55" customHeight="1">
      <c r="B207" s="26">
        <f>+'Listado de Puestos'!B207</f>
        <v>197</v>
      </c>
      <c r="C207" s="26" t="str">
        <f>+IF('Lista Puestos Valorados'!C207="","",'Lista Puestos Valorados'!C207)</f>
        <v/>
      </c>
      <c r="D207" s="26" t="str">
        <f>+IF('Lista Puestos Valorados'!D207="","",'Lista Puestos Valorados'!D207)</f>
        <v/>
      </c>
      <c r="E207" s="26" t="str">
        <f>+IF('Lista Puestos Valorados'!E207="","",'Lista Puestos Valorados'!E207)</f>
        <v/>
      </c>
      <c r="F207" s="26" t="str">
        <f>+IF('Lista Puestos Valorados'!F207="","",'Lista Puestos Valorados'!F207)</f>
        <v/>
      </c>
      <c r="G207" s="26" t="str">
        <f>+IF('Lista Puestos Valorados'!G207="","",'Lista Puestos Valorados'!G207)</f>
        <v/>
      </c>
      <c r="H207" s="26" t="str">
        <f>+IF('Lista Puestos Valorados'!H207="","",'Lista Puestos Valorados'!H207)</f>
        <v/>
      </c>
      <c r="I207" s="26" t="str">
        <f>+IF('Lista Puestos Valorados'!I207="","",'Lista Puestos Valorados'!I207)</f>
        <v/>
      </c>
      <c r="J207" s="118" t="e">
        <f t="array" ref="J207">+IF(L207="","",_xlfn.IFS(L207&lt;='Cortes de Agrupacion'!$F$15,'Cortes de Agrupacion'!$E$15,'Resultados General'!L207&lt;='Cortes de Agrupacion'!$F$14,'Cortes de Agrupacion'!$E$14,'Resultados General'!L207&lt;='Cortes de Agrupacion'!$F$13,'Cortes de Agrupacion'!$E$13,L207&lt;='Cortes de Agrupacion'!$F$12,'Cortes de Agrupacion'!$E$12,'Resultados General'!L207&lt;='Cortes de Agrupacion'!$F$11,'Cortes de Agrupacion'!$E$11,'Resultados General'!L207&lt;='Cortes de Agrupacion'!$F$10,'Cortes de Agrupacion'!$E$10,'Resultados General'!L207&lt;='Cortes de Agrupacion'!$F$9,'Cortes de Agrupacion'!$E$9,'Resultados General'!L207&lt;='Cortes de Agrupacion'!$F$8,'Cortes de Agrupacion'!$E$8,'Resultados General'!L207&lt;='Cortes de Agrupacion'!$F$7,'Cortes de Agrupacion'!$E$7,'Resultados General'!L207&lt;='Cortes de Agrupacion'!$F$6,'Cortes de Agrupacion'!$E$6))</f>
        <v>#VALUE!</v>
      </c>
      <c r="K207" s="118" t="str">
        <f t="shared" si="6"/>
        <v/>
      </c>
      <c r="L207" s="124" t="e">
        <f>#VALUE!</f>
        <v>#VALUE!</v>
      </c>
      <c r="M207" s="26" t="e">
        <f ca="1">+_xlfn.IFNA(VLOOKUP(C207,'Distribución de puestos'!$B$8:$I$507,8,0),"")</f>
        <v>#NAME?</v>
      </c>
      <c r="N207" s="26" t="str">
        <f>+IF(VLOOKUP($B207,'Lista Puestos Valorados'!$B$11:$BK$510,MATCH('Auxiliar General'!H$4,'Lista Puestos Valorados'!$B$10:$BK$10,0),0)="","No relevante",VLOOKUP($B207,'Lista Puestos Valorados'!$B$11:$BK$510,MATCH('Auxiliar General'!H$4,'Lista Puestos Valorados'!$B$10:$BK$10,0),0))</f>
        <v>No relevante</v>
      </c>
      <c r="O207" s="26">
        <f>+HLOOKUP(N207,Sistema_Puntos!$Q$5:$Y$43,'Auxiliar General'!J$5,FALSE)</f>
        <v>0</v>
      </c>
      <c r="P207" s="26" t="str">
        <f>+IF(VLOOKUP($B207,'Lista Puestos Valorados'!$B$11:$BK$510,MATCH('Auxiliar General'!J$4,'Lista Puestos Valorados'!$B$10:$BK$10,0),0)="","No relevante",VLOOKUP($B207,'Lista Puestos Valorados'!$B$11:$BK$510,MATCH('Auxiliar General'!J$4,'Lista Puestos Valorados'!$B$10:$BK$10,0),0))</f>
        <v>No relevante</v>
      </c>
      <c r="Q207" s="26">
        <f>+HLOOKUP(P207,Sistema_Puntos!$Q$5:$Y$43,'Auxiliar General'!L$5,FALSE)</f>
        <v>0</v>
      </c>
      <c r="R207" s="26" t="str">
        <f>+IF(VLOOKUP($B207,'Lista Puestos Valorados'!$B$11:$BK$510,MATCH('Auxiliar General'!L$4,'Lista Puestos Valorados'!$B$10:$BK$10,0),0)="","No relevante",VLOOKUP($B207,'Lista Puestos Valorados'!$B$11:$BK$510,MATCH('Auxiliar General'!L$4,'Lista Puestos Valorados'!$B$10:$BK$10,0),0))</f>
        <v>No relevante</v>
      </c>
      <c r="S207" s="26">
        <f>+HLOOKUP(R207,Sistema_Puntos!$Q$5:$Y$43,'Auxiliar General'!N$5,FALSE)</f>
        <v>0</v>
      </c>
      <c r="T207" s="26" t="str">
        <f>+IF(VLOOKUP($B207,'Lista Puestos Valorados'!$B$11:$BK$510,MATCH('Auxiliar General'!N$4,'Lista Puestos Valorados'!$B$10:$BK$10,0),0)="","No relevante",VLOOKUP($B207,'Lista Puestos Valorados'!$B$11:$BK$510,MATCH('Auxiliar General'!N$4,'Lista Puestos Valorados'!$B$10:$BK$10,0),0))</f>
        <v>No relevante</v>
      </c>
      <c r="U207" s="26">
        <f>+HLOOKUP(T207,Sistema_Puntos!$Q$5:$Y$43,'Auxiliar General'!P$5,FALSE)</f>
        <v>0</v>
      </c>
      <c r="V207" s="26" t="str">
        <f>+IF(VLOOKUP($B207,'Lista Puestos Valorados'!$B$11:$BK$510,MATCH('Auxiliar General'!P$4,'Lista Puestos Valorados'!$B$10:$BK$10,0),0)="","No relevante",VLOOKUP($B207,'Lista Puestos Valorados'!$B$11:$BK$510,MATCH('Auxiliar General'!P$4,'Lista Puestos Valorados'!$B$10:$BK$10,0),0))</f>
        <v>No relevante</v>
      </c>
      <c r="W207" s="26">
        <f>+HLOOKUP(V207,Sistema_Puntos!$Q$5:$Y$43,'Auxiliar General'!R$5,FALSE)</f>
        <v>0</v>
      </c>
      <c r="X207" s="26" t="str">
        <f>+IF(VLOOKUP($B207,'Lista Puestos Valorados'!$B$11:$BK$510,MATCH('Auxiliar General'!R$4,'Lista Puestos Valorados'!$B$10:$BK$10,0),0)="","No relevante",VLOOKUP($B207,'Lista Puestos Valorados'!$B$11:$BK$510,MATCH('Auxiliar General'!R$4,'Lista Puestos Valorados'!$B$10:$BK$10,0),0))</f>
        <v>No relevante</v>
      </c>
      <c r="Y207" s="26">
        <f>+HLOOKUP(X207,Sistema_Puntos!$Q$5:$Y$43,'Auxiliar General'!T$5,FALSE)</f>
        <v>0</v>
      </c>
      <c r="Z207" s="26" t="str">
        <f>+IF(VLOOKUP($B207,'Lista Puestos Valorados'!$B$11:$BK$510,MATCH('Auxiliar General'!T$4,'Lista Puestos Valorados'!$B$10:$BK$10,0),0)="","No relevante",VLOOKUP($B207,'Lista Puestos Valorados'!$B$11:$BK$510,MATCH('Auxiliar General'!T$4,'Lista Puestos Valorados'!$B$10:$BK$10,0),0))</f>
        <v>No relevante</v>
      </c>
      <c r="AA207" s="26">
        <f>+HLOOKUP(Z207,Sistema_Puntos!$Q$5:$Y$43,'Auxiliar General'!V$5,FALSE)</f>
        <v>0</v>
      </c>
      <c r="AB207" s="26" t="str">
        <f>+IF(VLOOKUP($B207,'Lista Puestos Valorados'!$B$11:$BK$510,MATCH('Auxiliar General'!V$4,'Lista Puestos Valorados'!$B$10:$BK$10,0),0)="","No relevante",VLOOKUP($B207,'Lista Puestos Valorados'!$B$11:$BK$510,MATCH('Auxiliar General'!V$4,'Lista Puestos Valorados'!$B$10:$BK$10,0),0))</f>
        <v>No relevante</v>
      </c>
      <c r="AC207" s="26">
        <f>+HLOOKUP(AB207,Sistema_Puntos!$Q$5:$Y$43,'Auxiliar General'!X$5,FALSE)</f>
        <v>0</v>
      </c>
      <c r="AD207" s="26" t="str">
        <f>+IF(VLOOKUP($B207,'Lista Puestos Valorados'!$B$11:$BK$510,MATCH('Auxiliar General'!X$4,'Lista Puestos Valorados'!$B$10:$BK$10,0),0)="","No relevante",VLOOKUP($B207,'Lista Puestos Valorados'!$B$11:$BK$510,MATCH('Auxiliar General'!X$4,'Lista Puestos Valorados'!$B$10:$BK$10,0),0))</f>
        <v>No relevante</v>
      </c>
      <c r="AE207" s="26">
        <f>+HLOOKUP(AD207,Sistema_Puntos!$Q$5:$Y$43,'Auxiliar General'!Z$5,FALSE)</f>
        <v>0</v>
      </c>
      <c r="AF207" s="26" t="str">
        <f>+IF(VLOOKUP($B207,'Lista Puestos Valorados'!$B$11:$BK$510,MATCH('Auxiliar General'!Z$4,'Lista Puestos Valorados'!$B$10:$BK$10,0),0)="","No relevante",VLOOKUP($B207,'Lista Puestos Valorados'!$B$11:$BK$510,MATCH('Auxiliar General'!Z$4,'Lista Puestos Valorados'!$B$10:$BK$10,0),0))</f>
        <v>No relevante</v>
      </c>
      <c r="AG207" s="26">
        <f>+HLOOKUP(AF207,Sistema_Puntos!$Q$5:$Y$43,'Auxiliar General'!AB$5,FALSE)</f>
        <v>0</v>
      </c>
      <c r="AH207" s="26" t="str">
        <f>+IF(VLOOKUP($B207,'Lista Puestos Valorados'!$B$11:$BK$510,MATCH('Auxiliar General'!AB$4,'Lista Puestos Valorados'!$B$10:$BK$10,0),0)="","No relevante",VLOOKUP($B207,'Lista Puestos Valorados'!$B$11:$BK$510,MATCH('Auxiliar General'!AB$4,'Lista Puestos Valorados'!$B$10:$BK$10,0),0))</f>
        <v>No relevante</v>
      </c>
      <c r="AI207" s="26">
        <f>+HLOOKUP(AH207,Sistema_Puntos!$Q$5:$Y$43,'Auxiliar General'!AD$5,FALSE)</f>
        <v>0</v>
      </c>
      <c r="AJ207" s="26" t="str">
        <f>+IF(VLOOKUP($B207,'Lista Puestos Valorados'!$B$11:$BK$510,MATCH('Auxiliar General'!AD$4,'Lista Puestos Valorados'!$B$10:$BK$10,0),0)="","No relevante",VLOOKUP($B207,'Lista Puestos Valorados'!$B$11:$BK$510,MATCH('Auxiliar General'!AD$4,'Lista Puestos Valorados'!$B$10:$BK$10,0),0))</f>
        <v>No relevante</v>
      </c>
      <c r="AK207" s="26">
        <f>+HLOOKUP(AJ207,Sistema_Puntos!$Q$5:$Y$43,'Auxiliar General'!AF$5,FALSE)</f>
        <v>0</v>
      </c>
      <c r="AL207" s="26" t="str">
        <f>+IF(VLOOKUP($B207,'Lista Puestos Valorados'!$B$11:$BK$510,MATCH('Auxiliar General'!AF$4,'Lista Puestos Valorados'!$B$10:$BK$10,0),0)="","No relevante",VLOOKUP($B207,'Lista Puestos Valorados'!$B$11:$BK$510,MATCH('Auxiliar General'!AF$4,'Lista Puestos Valorados'!$B$10:$BK$10,0),0))</f>
        <v>No relevante</v>
      </c>
      <c r="AM207" s="26">
        <f>+HLOOKUP(AL207,Sistema_Puntos!$Q$5:$Y$43,'Auxiliar General'!AH$5,FALSE)</f>
        <v>0</v>
      </c>
      <c r="AN207" s="26" t="str">
        <f>+IF(VLOOKUP($B207,'Lista Puestos Valorados'!$B$11:$BK$510,MATCH('Auxiliar General'!AH$4,'Lista Puestos Valorados'!$B$10:$BK$10,0),0)="","No relevante",VLOOKUP($B207,'Lista Puestos Valorados'!$B$11:$BK$510,MATCH('Auxiliar General'!AH$4,'Lista Puestos Valorados'!$B$10:$BK$10,0),0))</f>
        <v>No relevante</v>
      </c>
      <c r="AO207" s="26">
        <f>+HLOOKUP(AN207,Sistema_Puntos!$Q$5:$Y$43,'Auxiliar General'!AJ$5,FALSE)</f>
        <v>0</v>
      </c>
      <c r="AP207" s="26" t="str">
        <f>+IF(VLOOKUP($B207,'Lista Puestos Valorados'!$B$11:$BK$510,MATCH('Auxiliar General'!AJ$4,'Lista Puestos Valorados'!$B$10:$BK$10,0),0)="","No relevante",VLOOKUP($B207,'Lista Puestos Valorados'!$B$11:$BK$510,MATCH('Auxiliar General'!AJ$4,'Lista Puestos Valorados'!$B$10:$BK$10,0),0))</f>
        <v>No relevante</v>
      </c>
      <c r="AQ207" s="26">
        <f>+HLOOKUP(AP207,Sistema_Puntos!$Q$5:$Y$43,'Auxiliar General'!AL$5,FALSE)</f>
        <v>0</v>
      </c>
      <c r="AR207" s="26" t="str">
        <f>+IF(VLOOKUP($B207,'Lista Puestos Valorados'!$B$11:$BK$510,MATCH('Auxiliar General'!AL$4,'Lista Puestos Valorados'!$B$10:$BK$10,0),0)="","No relevante",VLOOKUP($B207,'Lista Puestos Valorados'!$B$11:$BK$510,MATCH('Auxiliar General'!AL$4,'Lista Puestos Valorados'!$B$10:$BK$10,0),0))</f>
        <v>No relevante</v>
      </c>
      <c r="AS207" s="26">
        <f>+HLOOKUP(AR207,Sistema_Puntos!$Q$5:$Y$43,'Auxiliar General'!AN$5,FALSE)</f>
        <v>0</v>
      </c>
      <c r="AT207" s="26" t="str">
        <f>+IF(VLOOKUP($B207,'Lista Puestos Valorados'!$B$11:$BK$510,MATCH('Auxiliar General'!AN$4,'Lista Puestos Valorados'!$B$10:$BK$10,0),0)="","No relevante",VLOOKUP($B207,'Lista Puestos Valorados'!$B$11:$BK$510,MATCH('Auxiliar General'!AN$4,'Lista Puestos Valorados'!$B$10:$BK$10,0),0))</f>
        <v>No relevante</v>
      </c>
      <c r="AU207" s="26">
        <f>+HLOOKUP(AT207,Sistema_Puntos!$Q$5:$Y$43,'Auxiliar General'!AP$5,FALSE)</f>
        <v>0</v>
      </c>
      <c r="AV207" s="26" t="str">
        <f>+IF(VLOOKUP($B207,'Lista Puestos Valorados'!$B$11:$BK$510,MATCH('Auxiliar General'!AP$4,'Lista Puestos Valorados'!$B$10:$BK$10,0),0)="","No relevante",VLOOKUP($B207,'Lista Puestos Valorados'!$B$11:$BK$510,MATCH('Auxiliar General'!AP$4,'Lista Puestos Valorados'!$B$10:$BK$10,0),0))</f>
        <v>No relevante</v>
      </c>
      <c r="AW207" s="26">
        <f>+HLOOKUP(AV207,Sistema_Puntos!$Q$5:$Y$43,'Auxiliar General'!AR$5,FALSE)</f>
        <v>0</v>
      </c>
      <c r="AX207" s="26" t="str">
        <f>+IF(VLOOKUP($B207,'Lista Puestos Valorados'!$B$11:$BK$510,MATCH('Auxiliar General'!AR$4,'Lista Puestos Valorados'!$B$10:$BK$10,0),0)="","No relevante",VLOOKUP($B207,'Lista Puestos Valorados'!$B$11:$BK$510,MATCH('Auxiliar General'!AR$4,'Lista Puestos Valorados'!$B$10:$BK$10,0),0))</f>
        <v>No relevante</v>
      </c>
      <c r="AY207" s="26">
        <f>+HLOOKUP(AX207,Sistema_Puntos!$Q$5:$Y$43,'Auxiliar General'!AT$5,FALSE)</f>
        <v>0</v>
      </c>
      <c r="AZ207" s="26" t="str">
        <f>+IF(VLOOKUP($B207,'Lista Puestos Valorados'!$B$11:$BK$510,MATCH('Auxiliar General'!AT$4,'Lista Puestos Valorados'!$B$10:$BK$10,0),0)="","No relevante",VLOOKUP($B207,'Lista Puestos Valorados'!$B$11:$BK$510,MATCH('Auxiliar General'!AT$4,'Lista Puestos Valorados'!$B$10:$BK$10,0),0))</f>
        <v>No relevante</v>
      </c>
      <c r="BA207" s="26">
        <f>+HLOOKUP(AZ207,Sistema_Puntos!$Q$5:$Y$43,'Auxiliar General'!AV$5,FALSE)</f>
        <v>0</v>
      </c>
      <c r="BB207" s="26" t="str">
        <f>+IF(VLOOKUP($B207,'Lista Puestos Valorados'!$B$11:$BK$510,MATCH('Auxiliar General'!AV$4,'Lista Puestos Valorados'!$B$10:$BK$10,0),0)="","No relevante",VLOOKUP($B207,'Lista Puestos Valorados'!$B$11:$BK$510,MATCH('Auxiliar General'!AV$4,'Lista Puestos Valorados'!$B$10:$BK$10,0),0))</f>
        <v>No relevante</v>
      </c>
      <c r="BC207" s="26">
        <f>+HLOOKUP(BB207,Sistema_Puntos!$Q$5:$Y$43,'Auxiliar General'!AX$5,FALSE)</f>
        <v>0</v>
      </c>
      <c r="BD207" s="26" t="str">
        <f>+IF(VLOOKUP($B207,'Lista Puestos Valorados'!$B$11:$BK$510,MATCH('Auxiliar General'!AX$4,'Lista Puestos Valorados'!$B$10:$BK$10,0),0)="","No relevante",VLOOKUP($B207,'Lista Puestos Valorados'!$B$11:$BK$510,MATCH('Auxiliar General'!AX$4,'Lista Puestos Valorados'!$B$10:$BK$10,0),0))</f>
        <v>No relevante</v>
      </c>
      <c r="BE207" s="26">
        <f>+HLOOKUP(BD207,Sistema_Puntos!$Q$5:$Y$43,'Auxiliar General'!AZ$5,FALSE)</f>
        <v>0</v>
      </c>
      <c r="BF207" s="26" t="str">
        <f>+IF(VLOOKUP($B207,'Lista Puestos Valorados'!$B$11:$BK$510,MATCH('Auxiliar General'!AZ$4,'Lista Puestos Valorados'!$B$10:$BK$10,0),0)="","No relevante",VLOOKUP($B207,'Lista Puestos Valorados'!$B$11:$BK$510,MATCH('Auxiliar General'!AZ$4,'Lista Puestos Valorados'!$B$10:$BK$10,0),0))</f>
        <v>No relevante</v>
      </c>
      <c r="BG207" s="26">
        <f>+HLOOKUP(BF207,Sistema_Puntos!$Q$5:$Y$43,'Auxiliar General'!BB$5,FALSE)</f>
        <v>0</v>
      </c>
      <c r="BH207" s="26" t="str">
        <f>+IF(VLOOKUP($B207,'Lista Puestos Valorados'!$B$11:$BK$510,MATCH('Auxiliar General'!BB$4,'Lista Puestos Valorados'!$B$10:$BK$10,0),0)="","No relevante",VLOOKUP($B207,'Lista Puestos Valorados'!$B$11:$BK$510,MATCH('Auxiliar General'!BB$4,'Lista Puestos Valorados'!$B$10:$BK$10,0),0))</f>
        <v>No relevante</v>
      </c>
      <c r="BI207" s="26">
        <f>+HLOOKUP(BH207,Sistema_Puntos!$Q$5:$Y$43,'Auxiliar General'!BD$5,FALSE)</f>
        <v>0</v>
      </c>
      <c r="BJ207" s="26" t="str">
        <f>+IF(VLOOKUP($B207,'Lista Puestos Valorados'!$B$11:$BK$510,MATCH('Auxiliar General'!BD$4,'Lista Puestos Valorados'!$B$10:$BK$10,0),0)="","No relevante",VLOOKUP($B207,'Lista Puestos Valorados'!$B$11:$BK$510,MATCH('Auxiliar General'!BD$4,'Lista Puestos Valorados'!$B$10:$BK$10,0),0))</f>
        <v>No relevante</v>
      </c>
      <c r="BK207" s="26">
        <f>+HLOOKUP(BJ207,Sistema_Puntos!$Q$5:$Y$43,'Auxiliar General'!BF$5,FALSE)</f>
        <v>0</v>
      </c>
      <c r="BL207" s="26" t="str">
        <f>+IF(VLOOKUP($B207,'Lista Puestos Valorados'!$B$11:$BK$510,MATCH('Auxiliar General'!BF$4,'Lista Puestos Valorados'!$B$10:$BK$10,0),0)="","No relevante",VLOOKUP($B207,'Lista Puestos Valorados'!$B$11:$BK$510,MATCH('Auxiliar General'!BF$4,'Lista Puestos Valorados'!$B$10:$BK$10,0),0))</f>
        <v>No relevante</v>
      </c>
      <c r="BM207" s="26">
        <f>+HLOOKUP(BL207,Sistema_Puntos!$Q$5:$Y$43,'Auxiliar General'!BH$5,FALSE)</f>
        <v>0</v>
      </c>
      <c r="BN207" s="26" t="str">
        <f>+IF(VLOOKUP($B207,'Lista Puestos Valorados'!$B$11:$BK$510,MATCH('Auxiliar General'!BH$4,'Lista Puestos Valorados'!$B$10:$BK$10,0),0)="","No relevante",VLOOKUP($B207,'Lista Puestos Valorados'!$B$11:$BK$510,MATCH('Auxiliar General'!BH$4,'Lista Puestos Valorados'!$B$10:$BK$10,0),0))</f>
        <v>No relevante</v>
      </c>
      <c r="BO207" s="26">
        <f>+HLOOKUP(BN207,Sistema_Puntos!$Q$5:$Y$43,'Auxiliar General'!BJ$5,FALSE)</f>
        <v>0</v>
      </c>
      <c r="BP207" s="26" t="str">
        <f>+IF(VLOOKUP($B207,'Lista Puestos Valorados'!$B$11:$BK$510,MATCH('Auxiliar General'!BJ$4,'Lista Puestos Valorados'!$B$10:$BK$10,0),0)="","No relevante",VLOOKUP($B207,'Lista Puestos Valorados'!$B$11:$BK$510,MATCH('Auxiliar General'!BJ$4,'Lista Puestos Valorados'!$B$10:$BK$10,0),0))</f>
        <v>No relevante</v>
      </c>
      <c r="BQ207" s="26">
        <f>+HLOOKUP(BP207,Sistema_Puntos!$Q$5:$Y$43,'Auxiliar General'!BL$5,FALSE)</f>
        <v>0</v>
      </c>
      <c r="BR207" s="26" t="str">
        <f>+IF(VLOOKUP($B207,'Lista Puestos Valorados'!$B$11:$BK$510,MATCH('Auxiliar General'!BL$4,'Lista Puestos Valorados'!$B$10:$BK$10,0),0)="","No relevante",VLOOKUP($B207,'Lista Puestos Valorados'!$B$11:$BK$510,MATCH('Auxiliar General'!BL$4,'Lista Puestos Valorados'!$B$10:$BK$10,0),0))</f>
        <v>No relevante</v>
      </c>
      <c r="BS207" s="26">
        <f>+HLOOKUP(BR207,Sistema_Puntos!$Q$5:$Y$43,'Auxiliar General'!BN$5,FALSE)</f>
        <v>0</v>
      </c>
      <c r="BT207" s="26" t="str">
        <f>+IF(VLOOKUP($B207,'Lista Puestos Valorados'!$B$11:$BK$510,MATCH('Auxiliar General'!BN$4,'Lista Puestos Valorados'!$B$10:$BK$10,0),0)="","No relevante",VLOOKUP($B207,'Lista Puestos Valorados'!$B$11:$BK$510,MATCH('Auxiliar General'!BN$4,'Lista Puestos Valorados'!$B$10:$BK$10,0),0))</f>
        <v>No relevante</v>
      </c>
      <c r="BU207" s="26">
        <f>+HLOOKUP(BT207,Sistema_Puntos!$Q$5:$Y$43,'Auxiliar General'!BP$5,FALSE)</f>
        <v>0</v>
      </c>
      <c r="BV207" s="26" t="str">
        <f>+IF(VLOOKUP($B207,'Lista Puestos Valorados'!$B$11:$BK$510,MATCH('Auxiliar General'!BP$4,'Lista Puestos Valorados'!$B$10:$BK$10,0),0)="","No relevante",VLOOKUP($B207,'Lista Puestos Valorados'!$B$11:$BK$510,MATCH('Auxiliar General'!BP$4,'Lista Puestos Valorados'!$B$10:$BK$10,0),0))</f>
        <v>No relevante</v>
      </c>
      <c r="BW207" s="26">
        <f>+HLOOKUP(BV207,Sistema_Puntos!$Q$5:$Y$43,'Auxiliar General'!BR$5,FALSE)</f>
        <v>0</v>
      </c>
      <c r="BX207" s="26" t="str">
        <f>+IF(VLOOKUP($B207,'Lista Puestos Valorados'!$B$11:$BK$510,MATCH('Auxiliar General'!BR$4,'Lista Puestos Valorados'!$B$10:$BK$10,0),0)="","No relevante",VLOOKUP($B207,'Lista Puestos Valorados'!$B$11:$BK$510,MATCH('Auxiliar General'!BR$4,'Lista Puestos Valorados'!$B$10:$BK$10,0),0))</f>
        <v>No relevante</v>
      </c>
      <c r="BY207" s="26">
        <f>+HLOOKUP(BX207,Sistema_Puntos!$Q$5:$Y$43,'Auxiliar General'!BT$5,FALSE)</f>
        <v>0</v>
      </c>
      <c r="BZ207" s="26" t="str">
        <f>+IF(VLOOKUP($B207,'Lista Puestos Valorados'!$B$11:$BK$510,MATCH('Auxiliar General'!BT$4,'Lista Puestos Valorados'!$B$10:$BK$10,0),0)="","No relevante",VLOOKUP($B207,'Lista Puestos Valorados'!$B$11:$BK$510,MATCH('Auxiliar General'!BT$4,'Lista Puestos Valorados'!$B$10:$BK$10,0),0))</f>
        <v>No relevante</v>
      </c>
      <c r="CA207" s="26">
        <f>+HLOOKUP(BZ207,Sistema_Puntos!$Q$5:$Y$43,'Auxiliar General'!BV$5,FALSE)</f>
        <v>0</v>
      </c>
      <c r="CB207" s="26" t="str">
        <f>+IF(VLOOKUP($B207,'Lista Puestos Valorados'!$B$11:$BK$510,MATCH('Auxiliar General'!BV$4,'Lista Puestos Valorados'!$B$10:$BK$10,0),0)="","No relevante",VLOOKUP($B207,'Lista Puestos Valorados'!$B$11:$BK$510,MATCH('Auxiliar General'!BV$4,'Lista Puestos Valorados'!$B$10:$BK$10,0),0))</f>
        <v>No relevante</v>
      </c>
      <c r="CC207" s="26">
        <f>+HLOOKUP(CB207,Sistema_Puntos!$Q$5:$Y$43,'Auxiliar General'!BX$5,FALSE)</f>
        <v>0</v>
      </c>
      <c r="CD207" s="26" t="str">
        <f>+IF(VLOOKUP($B207,'Lista Puestos Valorados'!$B$11:$BK$510,MATCH('Auxiliar General'!BX$4,'Lista Puestos Valorados'!$B$10:$BK$10,0),0)="","No relevante",VLOOKUP($B207,'Lista Puestos Valorados'!$B$11:$BK$510,MATCH('Auxiliar General'!BX$4,'Lista Puestos Valorados'!$B$10:$BK$10,0),0))</f>
        <v>No relevante</v>
      </c>
      <c r="CE207" s="26">
        <f>+HLOOKUP(CD207,Sistema_Puntos!$Q$5:$Y$43,'Auxiliar General'!BZ$5,FALSE)</f>
        <v>0</v>
      </c>
      <c r="CF207" s="26" t="str">
        <f>+IF(VLOOKUP($B207,'Lista Puestos Valorados'!$B$11:$BK$510,MATCH('Auxiliar General'!BZ$4,'Lista Puestos Valorados'!$B$10:$BK$10,0),0)="","No relevante",VLOOKUP($B207,'Lista Puestos Valorados'!$B$11:$BK$510,MATCH('Auxiliar General'!BZ$4,'Lista Puestos Valorados'!$B$10:$BK$10,0),0))</f>
        <v>No relevante</v>
      </c>
      <c r="CG207" s="26">
        <f>+HLOOKUP(CF207,Sistema_Puntos!$Q$5:$Y$43,'Auxiliar General'!CB$5,FALSE)</f>
        <v>0</v>
      </c>
      <c r="CH207" s="29"/>
      <c r="CI207" s="29"/>
    </row>
    <row r="208" spans="2:87" ht="17.55" customHeight="1">
      <c r="B208" s="26">
        <f>+'Listado de Puestos'!B208</f>
        <v>198</v>
      </c>
      <c r="C208" s="26" t="str">
        <f>+IF('Lista Puestos Valorados'!C208="","",'Lista Puestos Valorados'!C208)</f>
        <v/>
      </c>
      <c r="D208" s="26" t="str">
        <f>+IF('Lista Puestos Valorados'!D208="","",'Lista Puestos Valorados'!D208)</f>
        <v/>
      </c>
      <c r="E208" s="26" t="str">
        <f>+IF('Lista Puestos Valorados'!E208="","",'Lista Puestos Valorados'!E208)</f>
        <v/>
      </c>
      <c r="F208" s="26" t="str">
        <f>+IF('Lista Puestos Valorados'!F208="","",'Lista Puestos Valorados'!F208)</f>
        <v/>
      </c>
      <c r="G208" s="26" t="str">
        <f>+IF('Lista Puestos Valorados'!G208="","",'Lista Puestos Valorados'!G208)</f>
        <v/>
      </c>
      <c r="H208" s="26" t="str">
        <f>+IF('Lista Puestos Valorados'!H208="","",'Lista Puestos Valorados'!H208)</f>
        <v/>
      </c>
      <c r="I208" s="26" t="str">
        <f>+IF('Lista Puestos Valorados'!I208="","",'Lista Puestos Valorados'!I208)</f>
        <v/>
      </c>
      <c r="J208" s="118" t="e">
        <f t="array" ref="J208">+IF(L208="","",_xlfn.IFS(L208&lt;='Cortes de Agrupacion'!$F$15,'Cortes de Agrupacion'!$E$15,'Resultados General'!L208&lt;='Cortes de Agrupacion'!$F$14,'Cortes de Agrupacion'!$E$14,'Resultados General'!L208&lt;='Cortes de Agrupacion'!$F$13,'Cortes de Agrupacion'!$E$13,L208&lt;='Cortes de Agrupacion'!$F$12,'Cortes de Agrupacion'!$E$12,'Resultados General'!L208&lt;='Cortes de Agrupacion'!$F$11,'Cortes de Agrupacion'!$E$11,'Resultados General'!L208&lt;='Cortes de Agrupacion'!$F$10,'Cortes de Agrupacion'!$E$10,'Resultados General'!L208&lt;='Cortes de Agrupacion'!$F$9,'Cortes de Agrupacion'!$E$9,'Resultados General'!L208&lt;='Cortes de Agrupacion'!$F$8,'Cortes de Agrupacion'!$E$8,'Resultados General'!L208&lt;='Cortes de Agrupacion'!$F$7,'Cortes de Agrupacion'!$E$7,'Resultados General'!L208&lt;='Cortes de Agrupacion'!$F$6,'Cortes de Agrupacion'!$E$6))</f>
        <v>#VALUE!</v>
      </c>
      <c r="K208" s="118" t="str">
        <f t="shared" si="6"/>
        <v/>
      </c>
      <c r="L208" s="124" t="e">
        <f>#VALUE!</f>
        <v>#VALUE!</v>
      </c>
      <c r="M208" s="26" t="e">
        <f ca="1">+_xlfn.IFNA(VLOOKUP(C208,'Distribución de puestos'!$B$8:$I$507,8,0),"")</f>
        <v>#NAME?</v>
      </c>
      <c r="N208" s="26" t="str">
        <f>+IF(VLOOKUP($B208,'Lista Puestos Valorados'!$B$11:$BK$510,MATCH('Auxiliar General'!H$4,'Lista Puestos Valorados'!$B$10:$BK$10,0),0)="","No relevante",VLOOKUP($B208,'Lista Puestos Valorados'!$B$11:$BK$510,MATCH('Auxiliar General'!H$4,'Lista Puestos Valorados'!$B$10:$BK$10,0),0))</f>
        <v>No relevante</v>
      </c>
      <c r="O208" s="26">
        <f>+HLOOKUP(N208,Sistema_Puntos!$Q$5:$Y$43,'Auxiliar General'!J$5,FALSE)</f>
        <v>0</v>
      </c>
      <c r="P208" s="26" t="str">
        <f>+IF(VLOOKUP($B208,'Lista Puestos Valorados'!$B$11:$BK$510,MATCH('Auxiliar General'!J$4,'Lista Puestos Valorados'!$B$10:$BK$10,0),0)="","No relevante",VLOOKUP($B208,'Lista Puestos Valorados'!$B$11:$BK$510,MATCH('Auxiliar General'!J$4,'Lista Puestos Valorados'!$B$10:$BK$10,0),0))</f>
        <v>No relevante</v>
      </c>
      <c r="Q208" s="26">
        <f>+HLOOKUP(P208,Sistema_Puntos!$Q$5:$Y$43,'Auxiliar General'!L$5,FALSE)</f>
        <v>0</v>
      </c>
      <c r="R208" s="26" t="str">
        <f>+IF(VLOOKUP($B208,'Lista Puestos Valorados'!$B$11:$BK$510,MATCH('Auxiliar General'!L$4,'Lista Puestos Valorados'!$B$10:$BK$10,0),0)="","No relevante",VLOOKUP($B208,'Lista Puestos Valorados'!$B$11:$BK$510,MATCH('Auxiliar General'!L$4,'Lista Puestos Valorados'!$B$10:$BK$10,0),0))</f>
        <v>No relevante</v>
      </c>
      <c r="S208" s="26">
        <f>+HLOOKUP(R208,Sistema_Puntos!$Q$5:$Y$43,'Auxiliar General'!N$5,FALSE)</f>
        <v>0</v>
      </c>
      <c r="T208" s="26" t="str">
        <f>+IF(VLOOKUP($B208,'Lista Puestos Valorados'!$B$11:$BK$510,MATCH('Auxiliar General'!N$4,'Lista Puestos Valorados'!$B$10:$BK$10,0),0)="","No relevante",VLOOKUP($B208,'Lista Puestos Valorados'!$B$11:$BK$510,MATCH('Auxiliar General'!N$4,'Lista Puestos Valorados'!$B$10:$BK$10,0),0))</f>
        <v>No relevante</v>
      </c>
      <c r="U208" s="26">
        <f>+HLOOKUP(T208,Sistema_Puntos!$Q$5:$Y$43,'Auxiliar General'!P$5,FALSE)</f>
        <v>0</v>
      </c>
      <c r="V208" s="26" t="str">
        <f>+IF(VLOOKUP($B208,'Lista Puestos Valorados'!$B$11:$BK$510,MATCH('Auxiliar General'!P$4,'Lista Puestos Valorados'!$B$10:$BK$10,0),0)="","No relevante",VLOOKUP($B208,'Lista Puestos Valorados'!$B$11:$BK$510,MATCH('Auxiliar General'!P$4,'Lista Puestos Valorados'!$B$10:$BK$10,0),0))</f>
        <v>No relevante</v>
      </c>
      <c r="W208" s="26">
        <f>+HLOOKUP(V208,Sistema_Puntos!$Q$5:$Y$43,'Auxiliar General'!R$5,FALSE)</f>
        <v>0</v>
      </c>
      <c r="X208" s="26" t="str">
        <f>+IF(VLOOKUP($B208,'Lista Puestos Valorados'!$B$11:$BK$510,MATCH('Auxiliar General'!R$4,'Lista Puestos Valorados'!$B$10:$BK$10,0),0)="","No relevante",VLOOKUP($B208,'Lista Puestos Valorados'!$B$11:$BK$510,MATCH('Auxiliar General'!R$4,'Lista Puestos Valorados'!$B$10:$BK$10,0),0))</f>
        <v>No relevante</v>
      </c>
      <c r="Y208" s="26">
        <f>+HLOOKUP(X208,Sistema_Puntos!$Q$5:$Y$43,'Auxiliar General'!T$5,FALSE)</f>
        <v>0</v>
      </c>
      <c r="Z208" s="26" t="str">
        <f>+IF(VLOOKUP($B208,'Lista Puestos Valorados'!$B$11:$BK$510,MATCH('Auxiliar General'!T$4,'Lista Puestos Valorados'!$B$10:$BK$10,0),0)="","No relevante",VLOOKUP($B208,'Lista Puestos Valorados'!$B$11:$BK$510,MATCH('Auxiliar General'!T$4,'Lista Puestos Valorados'!$B$10:$BK$10,0),0))</f>
        <v>No relevante</v>
      </c>
      <c r="AA208" s="26">
        <f>+HLOOKUP(Z208,Sistema_Puntos!$Q$5:$Y$43,'Auxiliar General'!V$5,FALSE)</f>
        <v>0</v>
      </c>
      <c r="AB208" s="26" t="str">
        <f>+IF(VLOOKUP($B208,'Lista Puestos Valorados'!$B$11:$BK$510,MATCH('Auxiliar General'!V$4,'Lista Puestos Valorados'!$B$10:$BK$10,0),0)="","No relevante",VLOOKUP($B208,'Lista Puestos Valorados'!$B$11:$BK$510,MATCH('Auxiliar General'!V$4,'Lista Puestos Valorados'!$B$10:$BK$10,0),0))</f>
        <v>No relevante</v>
      </c>
      <c r="AC208" s="26">
        <f>+HLOOKUP(AB208,Sistema_Puntos!$Q$5:$Y$43,'Auxiliar General'!X$5,FALSE)</f>
        <v>0</v>
      </c>
      <c r="AD208" s="26" t="str">
        <f>+IF(VLOOKUP($B208,'Lista Puestos Valorados'!$B$11:$BK$510,MATCH('Auxiliar General'!X$4,'Lista Puestos Valorados'!$B$10:$BK$10,0),0)="","No relevante",VLOOKUP($B208,'Lista Puestos Valorados'!$B$11:$BK$510,MATCH('Auxiliar General'!X$4,'Lista Puestos Valorados'!$B$10:$BK$10,0),0))</f>
        <v>No relevante</v>
      </c>
      <c r="AE208" s="26">
        <f>+HLOOKUP(AD208,Sistema_Puntos!$Q$5:$Y$43,'Auxiliar General'!Z$5,FALSE)</f>
        <v>0</v>
      </c>
      <c r="AF208" s="26" t="str">
        <f>+IF(VLOOKUP($B208,'Lista Puestos Valorados'!$B$11:$BK$510,MATCH('Auxiliar General'!Z$4,'Lista Puestos Valorados'!$B$10:$BK$10,0),0)="","No relevante",VLOOKUP($B208,'Lista Puestos Valorados'!$B$11:$BK$510,MATCH('Auxiliar General'!Z$4,'Lista Puestos Valorados'!$B$10:$BK$10,0),0))</f>
        <v>No relevante</v>
      </c>
      <c r="AG208" s="26">
        <f>+HLOOKUP(AF208,Sistema_Puntos!$Q$5:$Y$43,'Auxiliar General'!AB$5,FALSE)</f>
        <v>0</v>
      </c>
      <c r="AH208" s="26" t="str">
        <f>+IF(VLOOKUP($B208,'Lista Puestos Valorados'!$B$11:$BK$510,MATCH('Auxiliar General'!AB$4,'Lista Puestos Valorados'!$B$10:$BK$10,0),0)="","No relevante",VLOOKUP($B208,'Lista Puestos Valorados'!$B$11:$BK$510,MATCH('Auxiliar General'!AB$4,'Lista Puestos Valorados'!$B$10:$BK$10,0),0))</f>
        <v>No relevante</v>
      </c>
      <c r="AI208" s="26">
        <f>+HLOOKUP(AH208,Sistema_Puntos!$Q$5:$Y$43,'Auxiliar General'!AD$5,FALSE)</f>
        <v>0</v>
      </c>
      <c r="AJ208" s="26" t="str">
        <f>+IF(VLOOKUP($B208,'Lista Puestos Valorados'!$B$11:$BK$510,MATCH('Auxiliar General'!AD$4,'Lista Puestos Valorados'!$B$10:$BK$10,0),0)="","No relevante",VLOOKUP($B208,'Lista Puestos Valorados'!$B$11:$BK$510,MATCH('Auxiliar General'!AD$4,'Lista Puestos Valorados'!$B$10:$BK$10,0),0))</f>
        <v>No relevante</v>
      </c>
      <c r="AK208" s="26">
        <f>+HLOOKUP(AJ208,Sistema_Puntos!$Q$5:$Y$43,'Auxiliar General'!AF$5,FALSE)</f>
        <v>0</v>
      </c>
      <c r="AL208" s="26" t="str">
        <f>+IF(VLOOKUP($B208,'Lista Puestos Valorados'!$B$11:$BK$510,MATCH('Auxiliar General'!AF$4,'Lista Puestos Valorados'!$B$10:$BK$10,0),0)="","No relevante",VLOOKUP($B208,'Lista Puestos Valorados'!$B$11:$BK$510,MATCH('Auxiliar General'!AF$4,'Lista Puestos Valorados'!$B$10:$BK$10,0),0))</f>
        <v>No relevante</v>
      </c>
      <c r="AM208" s="26">
        <f>+HLOOKUP(AL208,Sistema_Puntos!$Q$5:$Y$43,'Auxiliar General'!AH$5,FALSE)</f>
        <v>0</v>
      </c>
      <c r="AN208" s="26" t="str">
        <f>+IF(VLOOKUP($B208,'Lista Puestos Valorados'!$B$11:$BK$510,MATCH('Auxiliar General'!AH$4,'Lista Puestos Valorados'!$B$10:$BK$10,0),0)="","No relevante",VLOOKUP($B208,'Lista Puestos Valorados'!$B$11:$BK$510,MATCH('Auxiliar General'!AH$4,'Lista Puestos Valorados'!$B$10:$BK$10,0),0))</f>
        <v>No relevante</v>
      </c>
      <c r="AO208" s="26">
        <f>+HLOOKUP(AN208,Sistema_Puntos!$Q$5:$Y$43,'Auxiliar General'!AJ$5,FALSE)</f>
        <v>0</v>
      </c>
      <c r="AP208" s="26" t="str">
        <f>+IF(VLOOKUP($B208,'Lista Puestos Valorados'!$B$11:$BK$510,MATCH('Auxiliar General'!AJ$4,'Lista Puestos Valorados'!$B$10:$BK$10,0),0)="","No relevante",VLOOKUP($B208,'Lista Puestos Valorados'!$B$11:$BK$510,MATCH('Auxiliar General'!AJ$4,'Lista Puestos Valorados'!$B$10:$BK$10,0),0))</f>
        <v>No relevante</v>
      </c>
      <c r="AQ208" s="26">
        <f>+HLOOKUP(AP208,Sistema_Puntos!$Q$5:$Y$43,'Auxiliar General'!AL$5,FALSE)</f>
        <v>0</v>
      </c>
      <c r="AR208" s="26" t="str">
        <f>+IF(VLOOKUP($B208,'Lista Puestos Valorados'!$B$11:$BK$510,MATCH('Auxiliar General'!AL$4,'Lista Puestos Valorados'!$B$10:$BK$10,0),0)="","No relevante",VLOOKUP($B208,'Lista Puestos Valorados'!$B$11:$BK$510,MATCH('Auxiliar General'!AL$4,'Lista Puestos Valorados'!$B$10:$BK$10,0),0))</f>
        <v>No relevante</v>
      </c>
      <c r="AS208" s="26">
        <f>+HLOOKUP(AR208,Sistema_Puntos!$Q$5:$Y$43,'Auxiliar General'!AN$5,FALSE)</f>
        <v>0</v>
      </c>
      <c r="AT208" s="26" t="str">
        <f>+IF(VLOOKUP($B208,'Lista Puestos Valorados'!$B$11:$BK$510,MATCH('Auxiliar General'!AN$4,'Lista Puestos Valorados'!$B$10:$BK$10,0),0)="","No relevante",VLOOKUP($B208,'Lista Puestos Valorados'!$B$11:$BK$510,MATCH('Auxiliar General'!AN$4,'Lista Puestos Valorados'!$B$10:$BK$10,0),0))</f>
        <v>No relevante</v>
      </c>
      <c r="AU208" s="26">
        <f>+HLOOKUP(AT208,Sistema_Puntos!$Q$5:$Y$43,'Auxiliar General'!AP$5,FALSE)</f>
        <v>0</v>
      </c>
      <c r="AV208" s="26" t="str">
        <f>+IF(VLOOKUP($B208,'Lista Puestos Valorados'!$B$11:$BK$510,MATCH('Auxiliar General'!AP$4,'Lista Puestos Valorados'!$B$10:$BK$10,0),0)="","No relevante",VLOOKUP($B208,'Lista Puestos Valorados'!$B$11:$BK$510,MATCH('Auxiliar General'!AP$4,'Lista Puestos Valorados'!$B$10:$BK$10,0),0))</f>
        <v>No relevante</v>
      </c>
      <c r="AW208" s="26">
        <f>+HLOOKUP(AV208,Sistema_Puntos!$Q$5:$Y$43,'Auxiliar General'!AR$5,FALSE)</f>
        <v>0</v>
      </c>
      <c r="AX208" s="26" t="str">
        <f>+IF(VLOOKUP($B208,'Lista Puestos Valorados'!$B$11:$BK$510,MATCH('Auxiliar General'!AR$4,'Lista Puestos Valorados'!$B$10:$BK$10,0),0)="","No relevante",VLOOKUP($B208,'Lista Puestos Valorados'!$B$11:$BK$510,MATCH('Auxiliar General'!AR$4,'Lista Puestos Valorados'!$B$10:$BK$10,0),0))</f>
        <v>No relevante</v>
      </c>
      <c r="AY208" s="26">
        <f>+HLOOKUP(AX208,Sistema_Puntos!$Q$5:$Y$43,'Auxiliar General'!AT$5,FALSE)</f>
        <v>0</v>
      </c>
      <c r="AZ208" s="26" t="str">
        <f>+IF(VLOOKUP($B208,'Lista Puestos Valorados'!$B$11:$BK$510,MATCH('Auxiliar General'!AT$4,'Lista Puestos Valorados'!$B$10:$BK$10,0),0)="","No relevante",VLOOKUP($B208,'Lista Puestos Valorados'!$B$11:$BK$510,MATCH('Auxiliar General'!AT$4,'Lista Puestos Valorados'!$B$10:$BK$10,0),0))</f>
        <v>No relevante</v>
      </c>
      <c r="BA208" s="26">
        <f>+HLOOKUP(AZ208,Sistema_Puntos!$Q$5:$Y$43,'Auxiliar General'!AV$5,FALSE)</f>
        <v>0</v>
      </c>
      <c r="BB208" s="26" t="str">
        <f>+IF(VLOOKUP($B208,'Lista Puestos Valorados'!$B$11:$BK$510,MATCH('Auxiliar General'!AV$4,'Lista Puestos Valorados'!$B$10:$BK$10,0),0)="","No relevante",VLOOKUP($B208,'Lista Puestos Valorados'!$B$11:$BK$510,MATCH('Auxiliar General'!AV$4,'Lista Puestos Valorados'!$B$10:$BK$10,0),0))</f>
        <v>No relevante</v>
      </c>
      <c r="BC208" s="26">
        <f>+HLOOKUP(BB208,Sistema_Puntos!$Q$5:$Y$43,'Auxiliar General'!AX$5,FALSE)</f>
        <v>0</v>
      </c>
      <c r="BD208" s="26" t="str">
        <f>+IF(VLOOKUP($B208,'Lista Puestos Valorados'!$B$11:$BK$510,MATCH('Auxiliar General'!AX$4,'Lista Puestos Valorados'!$B$10:$BK$10,0),0)="","No relevante",VLOOKUP($B208,'Lista Puestos Valorados'!$B$11:$BK$510,MATCH('Auxiliar General'!AX$4,'Lista Puestos Valorados'!$B$10:$BK$10,0),0))</f>
        <v>No relevante</v>
      </c>
      <c r="BE208" s="26">
        <f>+HLOOKUP(BD208,Sistema_Puntos!$Q$5:$Y$43,'Auxiliar General'!AZ$5,FALSE)</f>
        <v>0</v>
      </c>
      <c r="BF208" s="26" t="str">
        <f>+IF(VLOOKUP($B208,'Lista Puestos Valorados'!$B$11:$BK$510,MATCH('Auxiliar General'!AZ$4,'Lista Puestos Valorados'!$B$10:$BK$10,0),0)="","No relevante",VLOOKUP($B208,'Lista Puestos Valorados'!$B$11:$BK$510,MATCH('Auxiliar General'!AZ$4,'Lista Puestos Valorados'!$B$10:$BK$10,0),0))</f>
        <v>No relevante</v>
      </c>
      <c r="BG208" s="26">
        <f>+HLOOKUP(BF208,Sistema_Puntos!$Q$5:$Y$43,'Auxiliar General'!BB$5,FALSE)</f>
        <v>0</v>
      </c>
      <c r="BH208" s="26" t="str">
        <f>+IF(VLOOKUP($B208,'Lista Puestos Valorados'!$B$11:$BK$510,MATCH('Auxiliar General'!BB$4,'Lista Puestos Valorados'!$B$10:$BK$10,0),0)="","No relevante",VLOOKUP($B208,'Lista Puestos Valorados'!$B$11:$BK$510,MATCH('Auxiliar General'!BB$4,'Lista Puestos Valorados'!$B$10:$BK$10,0),0))</f>
        <v>No relevante</v>
      </c>
      <c r="BI208" s="26">
        <f>+HLOOKUP(BH208,Sistema_Puntos!$Q$5:$Y$43,'Auxiliar General'!BD$5,FALSE)</f>
        <v>0</v>
      </c>
      <c r="BJ208" s="26" t="str">
        <f>+IF(VLOOKUP($B208,'Lista Puestos Valorados'!$B$11:$BK$510,MATCH('Auxiliar General'!BD$4,'Lista Puestos Valorados'!$B$10:$BK$10,0),0)="","No relevante",VLOOKUP($B208,'Lista Puestos Valorados'!$B$11:$BK$510,MATCH('Auxiliar General'!BD$4,'Lista Puestos Valorados'!$B$10:$BK$10,0),0))</f>
        <v>No relevante</v>
      </c>
      <c r="BK208" s="26">
        <f>+HLOOKUP(BJ208,Sistema_Puntos!$Q$5:$Y$43,'Auxiliar General'!BF$5,FALSE)</f>
        <v>0</v>
      </c>
      <c r="BL208" s="26" t="str">
        <f>+IF(VLOOKUP($B208,'Lista Puestos Valorados'!$B$11:$BK$510,MATCH('Auxiliar General'!BF$4,'Lista Puestos Valorados'!$B$10:$BK$10,0),0)="","No relevante",VLOOKUP($B208,'Lista Puestos Valorados'!$B$11:$BK$510,MATCH('Auxiliar General'!BF$4,'Lista Puestos Valorados'!$B$10:$BK$10,0),0))</f>
        <v>No relevante</v>
      </c>
      <c r="BM208" s="26">
        <f>+HLOOKUP(BL208,Sistema_Puntos!$Q$5:$Y$43,'Auxiliar General'!BH$5,FALSE)</f>
        <v>0</v>
      </c>
      <c r="BN208" s="26" t="str">
        <f>+IF(VLOOKUP($B208,'Lista Puestos Valorados'!$B$11:$BK$510,MATCH('Auxiliar General'!BH$4,'Lista Puestos Valorados'!$B$10:$BK$10,0),0)="","No relevante",VLOOKUP($B208,'Lista Puestos Valorados'!$B$11:$BK$510,MATCH('Auxiliar General'!BH$4,'Lista Puestos Valorados'!$B$10:$BK$10,0),0))</f>
        <v>No relevante</v>
      </c>
      <c r="BO208" s="26">
        <f>+HLOOKUP(BN208,Sistema_Puntos!$Q$5:$Y$43,'Auxiliar General'!BJ$5,FALSE)</f>
        <v>0</v>
      </c>
      <c r="BP208" s="26" t="str">
        <f>+IF(VLOOKUP($B208,'Lista Puestos Valorados'!$B$11:$BK$510,MATCH('Auxiliar General'!BJ$4,'Lista Puestos Valorados'!$B$10:$BK$10,0),0)="","No relevante",VLOOKUP($B208,'Lista Puestos Valorados'!$B$11:$BK$510,MATCH('Auxiliar General'!BJ$4,'Lista Puestos Valorados'!$B$10:$BK$10,0),0))</f>
        <v>No relevante</v>
      </c>
      <c r="BQ208" s="26">
        <f>+HLOOKUP(BP208,Sistema_Puntos!$Q$5:$Y$43,'Auxiliar General'!BL$5,FALSE)</f>
        <v>0</v>
      </c>
      <c r="BR208" s="26" t="str">
        <f>+IF(VLOOKUP($B208,'Lista Puestos Valorados'!$B$11:$BK$510,MATCH('Auxiliar General'!BL$4,'Lista Puestos Valorados'!$B$10:$BK$10,0),0)="","No relevante",VLOOKUP($B208,'Lista Puestos Valorados'!$B$11:$BK$510,MATCH('Auxiliar General'!BL$4,'Lista Puestos Valorados'!$B$10:$BK$10,0),0))</f>
        <v>No relevante</v>
      </c>
      <c r="BS208" s="26">
        <f>+HLOOKUP(BR208,Sistema_Puntos!$Q$5:$Y$43,'Auxiliar General'!BN$5,FALSE)</f>
        <v>0</v>
      </c>
      <c r="BT208" s="26" t="str">
        <f>+IF(VLOOKUP($B208,'Lista Puestos Valorados'!$B$11:$BK$510,MATCH('Auxiliar General'!BN$4,'Lista Puestos Valorados'!$B$10:$BK$10,0),0)="","No relevante",VLOOKUP($B208,'Lista Puestos Valorados'!$B$11:$BK$510,MATCH('Auxiliar General'!BN$4,'Lista Puestos Valorados'!$B$10:$BK$10,0),0))</f>
        <v>No relevante</v>
      </c>
      <c r="BU208" s="26">
        <f>+HLOOKUP(BT208,Sistema_Puntos!$Q$5:$Y$43,'Auxiliar General'!BP$5,FALSE)</f>
        <v>0</v>
      </c>
      <c r="BV208" s="26" t="str">
        <f>+IF(VLOOKUP($B208,'Lista Puestos Valorados'!$B$11:$BK$510,MATCH('Auxiliar General'!BP$4,'Lista Puestos Valorados'!$B$10:$BK$10,0),0)="","No relevante",VLOOKUP($B208,'Lista Puestos Valorados'!$B$11:$BK$510,MATCH('Auxiliar General'!BP$4,'Lista Puestos Valorados'!$B$10:$BK$10,0),0))</f>
        <v>No relevante</v>
      </c>
      <c r="BW208" s="26">
        <f>+HLOOKUP(BV208,Sistema_Puntos!$Q$5:$Y$43,'Auxiliar General'!BR$5,FALSE)</f>
        <v>0</v>
      </c>
      <c r="BX208" s="26" t="str">
        <f>+IF(VLOOKUP($B208,'Lista Puestos Valorados'!$B$11:$BK$510,MATCH('Auxiliar General'!BR$4,'Lista Puestos Valorados'!$B$10:$BK$10,0),0)="","No relevante",VLOOKUP($B208,'Lista Puestos Valorados'!$B$11:$BK$510,MATCH('Auxiliar General'!BR$4,'Lista Puestos Valorados'!$B$10:$BK$10,0),0))</f>
        <v>No relevante</v>
      </c>
      <c r="BY208" s="26">
        <f>+HLOOKUP(BX208,Sistema_Puntos!$Q$5:$Y$43,'Auxiliar General'!BT$5,FALSE)</f>
        <v>0</v>
      </c>
      <c r="BZ208" s="26" t="str">
        <f>+IF(VLOOKUP($B208,'Lista Puestos Valorados'!$B$11:$BK$510,MATCH('Auxiliar General'!BT$4,'Lista Puestos Valorados'!$B$10:$BK$10,0),0)="","No relevante",VLOOKUP($B208,'Lista Puestos Valorados'!$B$11:$BK$510,MATCH('Auxiliar General'!BT$4,'Lista Puestos Valorados'!$B$10:$BK$10,0),0))</f>
        <v>No relevante</v>
      </c>
      <c r="CA208" s="26">
        <f>+HLOOKUP(BZ208,Sistema_Puntos!$Q$5:$Y$43,'Auxiliar General'!BV$5,FALSE)</f>
        <v>0</v>
      </c>
      <c r="CB208" s="26" t="str">
        <f>+IF(VLOOKUP($B208,'Lista Puestos Valorados'!$B$11:$BK$510,MATCH('Auxiliar General'!BV$4,'Lista Puestos Valorados'!$B$10:$BK$10,0),0)="","No relevante",VLOOKUP($B208,'Lista Puestos Valorados'!$B$11:$BK$510,MATCH('Auxiliar General'!BV$4,'Lista Puestos Valorados'!$B$10:$BK$10,0),0))</f>
        <v>No relevante</v>
      </c>
      <c r="CC208" s="26">
        <f>+HLOOKUP(CB208,Sistema_Puntos!$Q$5:$Y$43,'Auxiliar General'!BX$5,FALSE)</f>
        <v>0</v>
      </c>
      <c r="CD208" s="26" t="str">
        <f>+IF(VLOOKUP($B208,'Lista Puestos Valorados'!$B$11:$BK$510,MATCH('Auxiliar General'!BX$4,'Lista Puestos Valorados'!$B$10:$BK$10,0),0)="","No relevante",VLOOKUP($B208,'Lista Puestos Valorados'!$B$11:$BK$510,MATCH('Auxiliar General'!BX$4,'Lista Puestos Valorados'!$B$10:$BK$10,0),0))</f>
        <v>No relevante</v>
      </c>
      <c r="CE208" s="26">
        <f>+HLOOKUP(CD208,Sistema_Puntos!$Q$5:$Y$43,'Auxiliar General'!BZ$5,FALSE)</f>
        <v>0</v>
      </c>
      <c r="CF208" s="26" t="str">
        <f>+IF(VLOOKUP($B208,'Lista Puestos Valorados'!$B$11:$BK$510,MATCH('Auxiliar General'!BZ$4,'Lista Puestos Valorados'!$B$10:$BK$10,0),0)="","No relevante",VLOOKUP($B208,'Lista Puestos Valorados'!$B$11:$BK$510,MATCH('Auxiliar General'!BZ$4,'Lista Puestos Valorados'!$B$10:$BK$10,0),0))</f>
        <v>No relevante</v>
      </c>
      <c r="CG208" s="26">
        <f>+HLOOKUP(CF208,Sistema_Puntos!$Q$5:$Y$43,'Auxiliar General'!CB$5,FALSE)</f>
        <v>0</v>
      </c>
      <c r="CH208" s="29"/>
      <c r="CI208" s="29"/>
    </row>
    <row r="209" spans="2:87" ht="17.55" customHeight="1">
      <c r="B209" s="26">
        <f>+'Listado de Puestos'!B209</f>
        <v>199</v>
      </c>
      <c r="C209" s="26" t="str">
        <f>+IF('Lista Puestos Valorados'!C209="","",'Lista Puestos Valorados'!C209)</f>
        <v/>
      </c>
      <c r="D209" s="26" t="str">
        <f>+IF('Lista Puestos Valorados'!D209="","",'Lista Puestos Valorados'!D209)</f>
        <v/>
      </c>
      <c r="E209" s="26" t="str">
        <f>+IF('Lista Puestos Valorados'!E209="","",'Lista Puestos Valorados'!E209)</f>
        <v/>
      </c>
      <c r="F209" s="26" t="str">
        <f>+IF('Lista Puestos Valorados'!F209="","",'Lista Puestos Valorados'!F209)</f>
        <v/>
      </c>
      <c r="G209" s="26" t="str">
        <f>+IF('Lista Puestos Valorados'!G209="","",'Lista Puestos Valorados'!G209)</f>
        <v/>
      </c>
      <c r="H209" s="26" t="str">
        <f>+IF('Lista Puestos Valorados'!H209="","",'Lista Puestos Valorados'!H209)</f>
        <v/>
      </c>
      <c r="I209" s="26" t="str">
        <f>+IF('Lista Puestos Valorados'!I209="","",'Lista Puestos Valorados'!I209)</f>
        <v/>
      </c>
      <c r="J209" s="118" t="e">
        <f t="array" ref="J209">+IF(L209="","",_xlfn.IFS(L209&lt;='Cortes de Agrupacion'!$F$15,'Cortes de Agrupacion'!$E$15,'Resultados General'!L209&lt;='Cortes de Agrupacion'!$F$14,'Cortes de Agrupacion'!$E$14,'Resultados General'!L209&lt;='Cortes de Agrupacion'!$F$13,'Cortes de Agrupacion'!$E$13,L209&lt;='Cortes de Agrupacion'!$F$12,'Cortes de Agrupacion'!$E$12,'Resultados General'!L209&lt;='Cortes de Agrupacion'!$F$11,'Cortes de Agrupacion'!$E$11,'Resultados General'!L209&lt;='Cortes de Agrupacion'!$F$10,'Cortes de Agrupacion'!$E$10,'Resultados General'!L209&lt;='Cortes de Agrupacion'!$F$9,'Cortes de Agrupacion'!$E$9,'Resultados General'!L209&lt;='Cortes de Agrupacion'!$F$8,'Cortes de Agrupacion'!$E$8,'Resultados General'!L209&lt;='Cortes de Agrupacion'!$F$7,'Cortes de Agrupacion'!$E$7,'Resultados General'!L209&lt;='Cortes de Agrupacion'!$F$6,'Cortes de Agrupacion'!$E$6))</f>
        <v>#VALUE!</v>
      </c>
      <c r="K209" s="118" t="str">
        <f t="shared" si="6"/>
        <v/>
      </c>
      <c r="L209" s="124" t="e">
        <f>#VALUE!</f>
        <v>#VALUE!</v>
      </c>
      <c r="M209" s="26" t="e">
        <f ca="1">+_xlfn.IFNA(VLOOKUP(C209,'Distribución de puestos'!$B$8:$I$507,8,0),"")</f>
        <v>#NAME?</v>
      </c>
      <c r="N209" s="26" t="str">
        <f>+IF(VLOOKUP($B209,'Lista Puestos Valorados'!$B$11:$BK$510,MATCH('Auxiliar General'!H$4,'Lista Puestos Valorados'!$B$10:$BK$10,0),0)="","No relevante",VLOOKUP($B209,'Lista Puestos Valorados'!$B$11:$BK$510,MATCH('Auxiliar General'!H$4,'Lista Puestos Valorados'!$B$10:$BK$10,0),0))</f>
        <v>No relevante</v>
      </c>
      <c r="O209" s="26">
        <f>+HLOOKUP(N209,Sistema_Puntos!$Q$5:$Y$43,'Auxiliar General'!J$5,FALSE)</f>
        <v>0</v>
      </c>
      <c r="P209" s="26" t="str">
        <f>+IF(VLOOKUP($B209,'Lista Puestos Valorados'!$B$11:$BK$510,MATCH('Auxiliar General'!J$4,'Lista Puestos Valorados'!$B$10:$BK$10,0),0)="","No relevante",VLOOKUP($B209,'Lista Puestos Valorados'!$B$11:$BK$510,MATCH('Auxiliar General'!J$4,'Lista Puestos Valorados'!$B$10:$BK$10,0),0))</f>
        <v>No relevante</v>
      </c>
      <c r="Q209" s="26">
        <f>+HLOOKUP(P209,Sistema_Puntos!$Q$5:$Y$43,'Auxiliar General'!L$5,FALSE)</f>
        <v>0</v>
      </c>
      <c r="R209" s="26" t="str">
        <f>+IF(VLOOKUP($B209,'Lista Puestos Valorados'!$B$11:$BK$510,MATCH('Auxiliar General'!L$4,'Lista Puestos Valorados'!$B$10:$BK$10,0),0)="","No relevante",VLOOKUP($B209,'Lista Puestos Valorados'!$B$11:$BK$510,MATCH('Auxiliar General'!L$4,'Lista Puestos Valorados'!$B$10:$BK$10,0),0))</f>
        <v>No relevante</v>
      </c>
      <c r="S209" s="26">
        <f>+HLOOKUP(R209,Sistema_Puntos!$Q$5:$Y$43,'Auxiliar General'!N$5,FALSE)</f>
        <v>0</v>
      </c>
      <c r="T209" s="26" t="str">
        <f>+IF(VLOOKUP($B209,'Lista Puestos Valorados'!$B$11:$BK$510,MATCH('Auxiliar General'!N$4,'Lista Puestos Valorados'!$B$10:$BK$10,0),0)="","No relevante",VLOOKUP($B209,'Lista Puestos Valorados'!$B$11:$BK$510,MATCH('Auxiliar General'!N$4,'Lista Puestos Valorados'!$B$10:$BK$10,0),0))</f>
        <v>No relevante</v>
      </c>
      <c r="U209" s="26">
        <f>+HLOOKUP(T209,Sistema_Puntos!$Q$5:$Y$43,'Auxiliar General'!P$5,FALSE)</f>
        <v>0</v>
      </c>
      <c r="V209" s="26" t="str">
        <f>+IF(VLOOKUP($B209,'Lista Puestos Valorados'!$B$11:$BK$510,MATCH('Auxiliar General'!P$4,'Lista Puestos Valorados'!$B$10:$BK$10,0),0)="","No relevante",VLOOKUP($B209,'Lista Puestos Valorados'!$B$11:$BK$510,MATCH('Auxiliar General'!P$4,'Lista Puestos Valorados'!$B$10:$BK$10,0),0))</f>
        <v>No relevante</v>
      </c>
      <c r="W209" s="26">
        <f>+HLOOKUP(V209,Sistema_Puntos!$Q$5:$Y$43,'Auxiliar General'!R$5,FALSE)</f>
        <v>0</v>
      </c>
      <c r="X209" s="26" t="str">
        <f>+IF(VLOOKUP($B209,'Lista Puestos Valorados'!$B$11:$BK$510,MATCH('Auxiliar General'!R$4,'Lista Puestos Valorados'!$B$10:$BK$10,0),0)="","No relevante",VLOOKUP($B209,'Lista Puestos Valorados'!$B$11:$BK$510,MATCH('Auxiliar General'!R$4,'Lista Puestos Valorados'!$B$10:$BK$10,0),0))</f>
        <v>No relevante</v>
      </c>
      <c r="Y209" s="26">
        <f>+HLOOKUP(X209,Sistema_Puntos!$Q$5:$Y$43,'Auxiliar General'!T$5,FALSE)</f>
        <v>0</v>
      </c>
      <c r="Z209" s="26" t="str">
        <f>+IF(VLOOKUP($B209,'Lista Puestos Valorados'!$B$11:$BK$510,MATCH('Auxiliar General'!T$4,'Lista Puestos Valorados'!$B$10:$BK$10,0),0)="","No relevante",VLOOKUP($B209,'Lista Puestos Valorados'!$B$11:$BK$510,MATCH('Auxiliar General'!T$4,'Lista Puestos Valorados'!$B$10:$BK$10,0),0))</f>
        <v>No relevante</v>
      </c>
      <c r="AA209" s="26">
        <f>+HLOOKUP(Z209,Sistema_Puntos!$Q$5:$Y$43,'Auxiliar General'!V$5,FALSE)</f>
        <v>0</v>
      </c>
      <c r="AB209" s="26" t="str">
        <f>+IF(VLOOKUP($B209,'Lista Puestos Valorados'!$B$11:$BK$510,MATCH('Auxiliar General'!V$4,'Lista Puestos Valorados'!$B$10:$BK$10,0),0)="","No relevante",VLOOKUP($B209,'Lista Puestos Valorados'!$B$11:$BK$510,MATCH('Auxiliar General'!V$4,'Lista Puestos Valorados'!$B$10:$BK$10,0),0))</f>
        <v>No relevante</v>
      </c>
      <c r="AC209" s="26">
        <f>+HLOOKUP(AB209,Sistema_Puntos!$Q$5:$Y$43,'Auxiliar General'!X$5,FALSE)</f>
        <v>0</v>
      </c>
      <c r="AD209" s="26" t="str">
        <f>+IF(VLOOKUP($B209,'Lista Puestos Valorados'!$B$11:$BK$510,MATCH('Auxiliar General'!X$4,'Lista Puestos Valorados'!$B$10:$BK$10,0),0)="","No relevante",VLOOKUP($B209,'Lista Puestos Valorados'!$B$11:$BK$510,MATCH('Auxiliar General'!X$4,'Lista Puestos Valorados'!$B$10:$BK$10,0),0))</f>
        <v>No relevante</v>
      </c>
      <c r="AE209" s="26">
        <f>+HLOOKUP(AD209,Sistema_Puntos!$Q$5:$Y$43,'Auxiliar General'!Z$5,FALSE)</f>
        <v>0</v>
      </c>
      <c r="AF209" s="26" t="str">
        <f>+IF(VLOOKUP($B209,'Lista Puestos Valorados'!$B$11:$BK$510,MATCH('Auxiliar General'!Z$4,'Lista Puestos Valorados'!$B$10:$BK$10,0),0)="","No relevante",VLOOKUP($B209,'Lista Puestos Valorados'!$B$11:$BK$510,MATCH('Auxiliar General'!Z$4,'Lista Puestos Valorados'!$B$10:$BK$10,0),0))</f>
        <v>No relevante</v>
      </c>
      <c r="AG209" s="26">
        <f>+HLOOKUP(AF209,Sistema_Puntos!$Q$5:$Y$43,'Auxiliar General'!AB$5,FALSE)</f>
        <v>0</v>
      </c>
      <c r="AH209" s="26" t="str">
        <f>+IF(VLOOKUP($B209,'Lista Puestos Valorados'!$B$11:$BK$510,MATCH('Auxiliar General'!AB$4,'Lista Puestos Valorados'!$B$10:$BK$10,0),0)="","No relevante",VLOOKUP($B209,'Lista Puestos Valorados'!$B$11:$BK$510,MATCH('Auxiliar General'!AB$4,'Lista Puestos Valorados'!$B$10:$BK$10,0),0))</f>
        <v>No relevante</v>
      </c>
      <c r="AI209" s="26">
        <f>+HLOOKUP(AH209,Sistema_Puntos!$Q$5:$Y$43,'Auxiliar General'!AD$5,FALSE)</f>
        <v>0</v>
      </c>
      <c r="AJ209" s="26" t="str">
        <f>+IF(VLOOKUP($B209,'Lista Puestos Valorados'!$B$11:$BK$510,MATCH('Auxiliar General'!AD$4,'Lista Puestos Valorados'!$B$10:$BK$10,0),0)="","No relevante",VLOOKUP($B209,'Lista Puestos Valorados'!$B$11:$BK$510,MATCH('Auxiliar General'!AD$4,'Lista Puestos Valorados'!$B$10:$BK$10,0),0))</f>
        <v>No relevante</v>
      </c>
      <c r="AK209" s="26">
        <f>+HLOOKUP(AJ209,Sistema_Puntos!$Q$5:$Y$43,'Auxiliar General'!AF$5,FALSE)</f>
        <v>0</v>
      </c>
      <c r="AL209" s="26" t="str">
        <f>+IF(VLOOKUP($B209,'Lista Puestos Valorados'!$B$11:$BK$510,MATCH('Auxiliar General'!AF$4,'Lista Puestos Valorados'!$B$10:$BK$10,0),0)="","No relevante",VLOOKUP($B209,'Lista Puestos Valorados'!$B$11:$BK$510,MATCH('Auxiliar General'!AF$4,'Lista Puestos Valorados'!$B$10:$BK$10,0),0))</f>
        <v>No relevante</v>
      </c>
      <c r="AM209" s="26">
        <f>+HLOOKUP(AL209,Sistema_Puntos!$Q$5:$Y$43,'Auxiliar General'!AH$5,FALSE)</f>
        <v>0</v>
      </c>
      <c r="AN209" s="26" t="str">
        <f>+IF(VLOOKUP($B209,'Lista Puestos Valorados'!$B$11:$BK$510,MATCH('Auxiliar General'!AH$4,'Lista Puestos Valorados'!$B$10:$BK$10,0),0)="","No relevante",VLOOKUP($B209,'Lista Puestos Valorados'!$B$11:$BK$510,MATCH('Auxiliar General'!AH$4,'Lista Puestos Valorados'!$B$10:$BK$10,0),0))</f>
        <v>No relevante</v>
      </c>
      <c r="AO209" s="26">
        <f>+HLOOKUP(AN209,Sistema_Puntos!$Q$5:$Y$43,'Auxiliar General'!AJ$5,FALSE)</f>
        <v>0</v>
      </c>
      <c r="AP209" s="26" t="str">
        <f>+IF(VLOOKUP($B209,'Lista Puestos Valorados'!$B$11:$BK$510,MATCH('Auxiliar General'!AJ$4,'Lista Puestos Valorados'!$B$10:$BK$10,0),0)="","No relevante",VLOOKUP($B209,'Lista Puestos Valorados'!$B$11:$BK$510,MATCH('Auxiliar General'!AJ$4,'Lista Puestos Valorados'!$B$10:$BK$10,0),0))</f>
        <v>No relevante</v>
      </c>
      <c r="AQ209" s="26">
        <f>+HLOOKUP(AP209,Sistema_Puntos!$Q$5:$Y$43,'Auxiliar General'!AL$5,FALSE)</f>
        <v>0</v>
      </c>
      <c r="AR209" s="26" t="str">
        <f>+IF(VLOOKUP($B209,'Lista Puestos Valorados'!$B$11:$BK$510,MATCH('Auxiliar General'!AL$4,'Lista Puestos Valorados'!$B$10:$BK$10,0),0)="","No relevante",VLOOKUP($B209,'Lista Puestos Valorados'!$B$11:$BK$510,MATCH('Auxiliar General'!AL$4,'Lista Puestos Valorados'!$B$10:$BK$10,0),0))</f>
        <v>No relevante</v>
      </c>
      <c r="AS209" s="26">
        <f>+HLOOKUP(AR209,Sistema_Puntos!$Q$5:$Y$43,'Auxiliar General'!AN$5,FALSE)</f>
        <v>0</v>
      </c>
      <c r="AT209" s="26" t="str">
        <f>+IF(VLOOKUP($B209,'Lista Puestos Valorados'!$B$11:$BK$510,MATCH('Auxiliar General'!AN$4,'Lista Puestos Valorados'!$B$10:$BK$10,0),0)="","No relevante",VLOOKUP($B209,'Lista Puestos Valorados'!$B$11:$BK$510,MATCH('Auxiliar General'!AN$4,'Lista Puestos Valorados'!$B$10:$BK$10,0),0))</f>
        <v>No relevante</v>
      </c>
      <c r="AU209" s="26">
        <f>+HLOOKUP(AT209,Sistema_Puntos!$Q$5:$Y$43,'Auxiliar General'!AP$5,FALSE)</f>
        <v>0</v>
      </c>
      <c r="AV209" s="26" t="str">
        <f>+IF(VLOOKUP($B209,'Lista Puestos Valorados'!$B$11:$BK$510,MATCH('Auxiliar General'!AP$4,'Lista Puestos Valorados'!$B$10:$BK$10,0),0)="","No relevante",VLOOKUP($B209,'Lista Puestos Valorados'!$B$11:$BK$510,MATCH('Auxiliar General'!AP$4,'Lista Puestos Valorados'!$B$10:$BK$10,0),0))</f>
        <v>No relevante</v>
      </c>
      <c r="AW209" s="26">
        <f>+HLOOKUP(AV209,Sistema_Puntos!$Q$5:$Y$43,'Auxiliar General'!AR$5,FALSE)</f>
        <v>0</v>
      </c>
      <c r="AX209" s="26" t="str">
        <f>+IF(VLOOKUP($B209,'Lista Puestos Valorados'!$B$11:$BK$510,MATCH('Auxiliar General'!AR$4,'Lista Puestos Valorados'!$B$10:$BK$10,0),0)="","No relevante",VLOOKUP($B209,'Lista Puestos Valorados'!$B$11:$BK$510,MATCH('Auxiliar General'!AR$4,'Lista Puestos Valorados'!$B$10:$BK$10,0),0))</f>
        <v>No relevante</v>
      </c>
      <c r="AY209" s="26">
        <f>+HLOOKUP(AX209,Sistema_Puntos!$Q$5:$Y$43,'Auxiliar General'!AT$5,FALSE)</f>
        <v>0</v>
      </c>
      <c r="AZ209" s="26" t="str">
        <f>+IF(VLOOKUP($B209,'Lista Puestos Valorados'!$B$11:$BK$510,MATCH('Auxiliar General'!AT$4,'Lista Puestos Valorados'!$B$10:$BK$10,0),0)="","No relevante",VLOOKUP($B209,'Lista Puestos Valorados'!$B$11:$BK$510,MATCH('Auxiliar General'!AT$4,'Lista Puestos Valorados'!$B$10:$BK$10,0),0))</f>
        <v>No relevante</v>
      </c>
      <c r="BA209" s="26">
        <f>+HLOOKUP(AZ209,Sistema_Puntos!$Q$5:$Y$43,'Auxiliar General'!AV$5,FALSE)</f>
        <v>0</v>
      </c>
      <c r="BB209" s="26" t="str">
        <f>+IF(VLOOKUP($B209,'Lista Puestos Valorados'!$B$11:$BK$510,MATCH('Auxiliar General'!AV$4,'Lista Puestos Valorados'!$B$10:$BK$10,0),0)="","No relevante",VLOOKUP($B209,'Lista Puestos Valorados'!$B$11:$BK$510,MATCH('Auxiliar General'!AV$4,'Lista Puestos Valorados'!$B$10:$BK$10,0),0))</f>
        <v>No relevante</v>
      </c>
      <c r="BC209" s="26">
        <f>+HLOOKUP(BB209,Sistema_Puntos!$Q$5:$Y$43,'Auxiliar General'!AX$5,FALSE)</f>
        <v>0</v>
      </c>
      <c r="BD209" s="26" t="str">
        <f>+IF(VLOOKUP($B209,'Lista Puestos Valorados'!$B$11:$BK$510,MATCH('Auxiliar General'!AX$4,'Lista Puestos Valorados'!$B$10:$BK$10,0),0)="","No relevante",VLOOKUP($B209,'Lista Puestos Valorados'!$B$11:$BK$510,MATCH('Auxiliar General'!AX$4,'Lista Puestos Valorados'!$B$10:$BK$10,0),0))</f>
        <v>No relevante</v>
      </c>
      <c r="BE209" s="26">
        <f>+HLOOKUP(BD209,Sistema_Puntos!$Q$5:$Y$43,'Auxiliar General'!AZ$5,FALSE)</f>
        <v>0</v>
      </c>
      <c r="BF209" s="26" t="str">
        <f>+IF(VLOOKUP($B209,'Lista Puestos Valorados'!$B$11:$BK$510,MATCH('Auxiliar General'!AZ$4,'Lista Puestos Valorados'!$B$10:$BK$10,0),0)="","No relevante",VLOOKUP($B209,'Lista Puestos Valorados'!$B$11:$BK$510,MATCH('Auxiliar General'!AZ$4,'Lista Puestos Valorados'!$B$10:$BK$10,0),0))</f>
        <v>No relevante</v>
      </c>
      <c r="BG209" s="26">
        <f>+HLOOKUP(BF209,Sistema_Puntos!$Q$5:$Y$43,'Auxiliar General'!BB$5,FALSE)</f>
        <v>0</v>
      </c>
      <c r="BH209" s="26" t="str">
        <f>+IF(VLOOKUP($B209,'Lista Puestos Valorados'!$B$11:$BK$510,MATCH('Auxiliar General'!BB$4,'Lista Puestos Valorados'!$B$10:$BK$10,0),0)="","No relevante",VLOOKUP($B209,'Lista Puestos Valorados'!$B$11:$BK$510,MATCH('Auxiliar General'!BB$4,'Lista Puestos Valorados'!$B$10:$BK$10,0),0))</f>
        <v>No relevante</v>
      </c>
      <c r="BI209" s="26">
        <f>+HLOOKUP(BH209,Sistema_Puntos!$Q$5:$Y$43,'Auxiliar General'!BD$5,FALSE)</f>
        <v>0</v>
      </c>
      <c r="BJ209" s="26" t="str">
        <f>+IF(VLOOKUP($B209,'Lista Puestos Valorados'!$B$11:$BK$510,MATCH('Auxiliar General'!BD$4,'Lista Puestos Valorados'!$B$10:$BK$10,0),0)="","No relevante",VLOOKUP($B209,'Lista Puestos Valorados'!$B$11:$BK$510,MATCH('Auxiliar General'!BD$4,'Lista Puestos Valorados'!$B$10:$BK$10,0),0))</f>
        <v>No relevante</v>
      </c>
      <c r="BK209" s="26">
        <f>+HLOOKUP(BJ209,Sistema_Puntos!$Q$5:$Y$43,'Auxiliar General'!BF$5,FALSE)</f>
        <v>0</v>
      </c>
      <c r="BL209" s="26" t="str">
        <f>+IF(VLOOKUP($B209,'Lista Puestos Valorados'!$B$11:$BK$510,MATCH('Auxiliar General'!BF$4,'Lista Puestos Valorados'!$B$10:$BK$10,0),0)="","No relevante",VLOOKUP($B209,'Lista Puestos Valorados'!$B$11:$BK$510,MATCH('Auxiliar General'!BF$4,'Lista Puestos Valorados'!$B$10:$BK$10,0),0))</f>
        <v>No relevante</v>
      </c>
      <c r="BM209" s="26">
        <f>+HLOOKUP(BL209,Sistema_Puntos!$Q$5:$Y$43,'Auxiliar General'!BH$5,FALSE)</f>
        <v>0</v>
      </c>
      <c r="BN209" s="26" t="str">
        <f>+IF(VLOOKUP($B209,'Lista Puestos Valorados'!$B$11:$BK$510,MATCH('Auxiliar General'!BH$4,'Lista Puestos Valorados'!$B$10:$BK$10,0),0)="","No relevante",VLOOKUP($B209,'Lista Puestos Valorados'!$B$11:$BK$510,MATCH('Auxiliar General'!BH$4,'Lista Puestos Valorados'!$B$10:$BK$10,0),0))</f>
        <v>No relevante</v>
      </c>
      <c r="BO209" s="26">
        <f>+HLOOKUP(BN209,Sistema_Puntos!$Q$5:$Y$43,'Auxiliar General'!BJ$5,FALSE)</f>
        <v>0</v>
      </c>
      <c r="BP209" s="26" t="str">
        <f>+IF(VLOOKUP($B209,'Lista Puestos Valorados'!$B$11:$BK$510,MATCH('Auxiliar General'!BJ$4,'Lista Puestos Valorados'!$B$10:$BK$10,0),0)="","No relevante",VLOOKUP($B209,'Lista Puestos Valorados'!$B$11:$BK$510,MATCH('Auxiliar General'!BJ$4,'Lista Puestos Valorados'!$B$10:$BK$10,0),0))</f>
        <v>No relevante</v>
      </c>
      <c r="BQ209" s="26">
        <f>+HLOOKUP(BP209,Sistema_Puntos!$Q$5:$Y$43,'Auxiliar General'!BL$5,FALSE)</f>
        <v>0</v>
      </c>
      <c r="BR209" s="26" t="str">
        <f>+IF(VLOOKUP($B209,'Lista Puestos Valorados'!$B$11:$BK$510,MATCH('Auxiliar General'!BL$4,'Lista Puestos Valorados'!$B$10:$BK$10,0),0)="","No relevante",VLOOKUP($B209,'Lista Puestos Valorados'!$B$11:$BK$510,MATCH('Auxiliar General'!BL$4,'Lista Puestos Valorados'!$B$10:$BK$10,0),0))</f>
        <v>No relevante</v>
      </c>
      <c r="BS209" s="26">
        <f>+HLOOKUP(BR209,Sistema_Puntos!$Q$5:$Y$43,'Auxiliar General'!BN$5,FALSE)</f>
        <v>0</v>
      </c>
      <c r="BT209" s="26" t="str">
        <f>+IF(VLOOKUP($B209,'Lista Puestos Valorados'!$B$11:$BK$510,MATCH('Auxiliar General'!BN$4,'Lista Puestos Valorados'!$B$10:$BK$10,0),0)="","No relevante",VLOOKUP($B209,'Lista Puestos Valorados'!$B$11:$BK$510,MATCH('Auxiliar General'!BN$4,'Lista Puestos Valorados'!$B$10:$BK$10,0),0))</f>
        <v>No relevante</v>
      </c>
      <c r="BU209" s="26">
        <f>+HLOOKUP(BT209,Sistema_Puntos!$Q$5:$Y$43,'Auxiliar General'!BP$5,FALSE)</f>
        <v>0</v>
      </c>
      <c r="BV209" s="26" t="str">
        <f>+IF(VLOOKUP($B209,'Lista Puestos Valorados'!$B$11:$BK$510,MATCH('Auxiliar General'!BP$4,'Lista Puestos Valorados'!$B$10:$BK$10,0),0)="","No relevante",VLOOKUP($B209,'Lista Puestos Valorados'!$B$11:$BK$510,MATCH('Auxiliar General'!BP$4,'Lista Puestos Valorados'!$B$10:$BK$10,0),0))</f>
        <v>No relevante</v>
      </c>
      <c r="BW209" s="26">
        <f>+HLOOKUP(BV209,Sistema_Puntos!$Q$5:$Y$43,'Auxiliar General'!BR$5,FALSE)</f>
        <v>0</v>
      </c>
      <c r="BX209" s="26" t="str">
        <f>+IF(VLOOKUP($B209,'Lista Puestos Valorados'!$B$11:$BK$510,MATCH('Auxiliar General'!BR$4,'Lista Puestos Valorados'!$B$10:$BK$10,0),0)="","No relevante",VLOOKUP($B209,'Lista Puestos Valorados'!$B$11:$BK$510,MATCH('Auxiliar General'!BR$4,'Lista Puestos Valorados'!$B$10:$BK$10,0),0))</f>
        <v>No relevante</v>
      </c>
      <c r="BY209" s="26">
        <f>+HLOOKUP(BX209,Sistema_Puntos!$Q$5:$Y$43,'Auxiliar General'!BT$5,FALSE)</f>
        <v>0</v>
      </c>
      <c r="BZ209" s="26" t="str">
        <f>+IF(VLOOKUP($B209,'Lista Puestos Valorados'!$B$11:$BK$510,MATCH('Auxiliar General'!BT$4,'Lista Puestos Valorados'!$B$10:$BK$10,0),0)="","No relevante",VLOOKUP($B209,'Lista Puestos Valorados'!$B$11:$BK$510,MATCH('Auxiliar General'!BT$4,'Lista Puestos Valorados'!$B$10:$BK$10,0),0))</f>
        <v>No relevante</v>
      </c>
      <c r="CA209" s="26">
        <f>+HLOOKUP(BZ209,Sistema_Puntos!$Q$5:$Y$43,'Auxiliar General'!BV$5,FALSE)</f>
        <v>0</v>
      </c>
      <c r="CB209" s="26" t="str">
        <f>+IF(VLOOKUP($B209,'Lista Puestos Valorados'!$B$11:$BK$510,MATCH('Auxiliar General'!BV$4,'Lista Puestos Valorados'!$B$10:$BK$10,0),0)="","No relevante",VLOOKUP($B209,'Lista Puestos Valorados'!$B$11:$BK$510,MATCH('Auxiliar General'!BV$4,'Lista Puestos Valorados'!$B$10:$BK$10,0),0))</f>
        <v>No relevante</v>
      </c>
      <c r="CC209" s="26">
        <f>+HLOOKUP(CB209,Sistema_Puntos!$Q$5:$Y$43,'Auxiliar General'!BX$5,FALSE)</f>
        <v>0</v>
      </c>
      <c r="CD209" s="26" t="str">
        <f>+IF(VLOOKUP($B209,'Lista Puestos Valorados'!$B$11:$BK$510,MATCH('Auxiliar General'!BX$4,'Lista Puestos Valorados'!$B$10:$BK$10,0),0)="","No relevante",VLOOKUP($B209,'Lista Puestos Valorados'!$B$11:$BK$510,MATCH('Auxiliar General'!BX$4,'Lista Puestos Valorados'!$B$10:$BK$10,0),0))</f>
        <v>No relevante</v>
      </c>
      <c r="CE209" s="26">
        <f>+HLOOKUP(CD209,Sistema_Puntos!$Q$5:$Y$43,'Auxiliar General'!BZ$5,FALSE)</f>
        <v>0</v>
      </c>
      <c r="CF209" s="26" t="str">
        <f>+IF(VLOOKUP($B209,'Lista Puestos Valorados'!$B$11:$BK$510,MATCH('Auxiliar General'!BZ$4,'Lista Puestos Valorados'!$B$10:$BK$10,0),0)="","No relevante",VLOOKUP($B209,'Lista Puestos Valorados'!$B$11:$BK$510,MATCH('Auxiliar General'!BZ$4,'Lista Puestos Valorados'!$B$10:$BK$10,0),0))</f>
        <v>No relevante</v>
      </c>
      <c r="CG209" s="26">
        <f>+HLOOKUP(CF209,Sistema_Puntos!$Q$5:$Y$43,'Auxiliar General'!CB$5,FALSE)</f>
        <v>0</v>
      </c>
      <c r="CH209" s="29"/>
      <c r="CI209" s="29"/>
    </row>
    <row r="210" spans="2:87" ht="17.55" customHeight="1">
      <c r="B210" s="26">
        <f>+'Listado de Puestos'!B210</f>
        <v>200</v>
      </c>
      <c r="C210" s="26" t="str">
        <f>+IF('Lista Puestos Valorados'!C210="","",'Lista Puestos Valorados'!C210)</f>
        <v/>
      </c>
      <c r="D210" s="26" t="str">
        <f>+IF('Lista Puestos Valorados'!D210="","",'Lista Puestos Valorados'!D210)</f>
        <v/>
      </c>
      <c r="E210" s="26" t="str">
        <f>+IF('Lista Puestos Valorados'!E210="","",'Lista Puestos Valorados'!E210)</f>
        <v/>
      </c>
      <c r="F210" s="26" t="str">
        <f>+IF('Lista Puestos Valorados'!F210="","",'Lista Puestos Valorados'!F210)</f>
        <v/>
      </c>
      <c r="G210" s="26" t="str">
        <f>+IF('Lista Puestos Valorados'!G210="","",'Lista Puestos Valorados'!G210)</f>
        <v/>
      </c>
      <c r="H210" s="26" t="str">
        <f>+IF('Lista Puestos Valorados'!H210="","",'Lista Puestos Valorados'!H210)</f>
        <v/>
      </c>
      <c r="I210" s="26" t="str">
        <f>+IF('Lista Puestos Valorados'!I210="","",'Lista Puestos Valorados'!I210)</f>
        <v/>
      </c>
      <c r="J210" s="118" t="e">
        <f t="array" ref="J210">+IF(L210="","",_xlfn.IFS(L210&lt;='Cortes de Agrupacion'!$F$15,'Cortes de Agrupacion'!$E$15,'Resultados General'!L210&lt;='Cortes de Agrupacion'!$F$14,'Cortes de Agrupacion'!$E$14,'Resultados General'!L210&lt;='Cortes de Agrupacion'!$F$13,'Cortes de Agrupacion'!$E$13,L210&lt;='Cortes de Agrupacion'!$F$12,'Cortes de Agrupacion'!$E$12,'Resultados General'!L210&lt;='Cortes de Agrupacion'!$F$11,'Cortes de Agrupacion'!$E$11,'Resultados General'!L210&lt;='Cortes de Agrupacion'!$F$10,'Cortes de Agrupacion'!$E$10,'Resultados General'!L210&lt;='Cortes de Agrupacion'!$F$9,'Cortes de Agrupacion'!$E$9,'Resultados General'!L210&lt;='Cortes de Agrupacion'!$F$8,'Cortes de Agrupacion'!$E$8,'Resultados General'!L210&lt;='Cortes de Agrupacion'!$F$7,'Cortes de Agrupacion'!$E$7,'Resultados General'!L210&lt;='Cortes de Agrupacion'!$F$6,'Cortes de Agrupacion'!$E$6))</f>
        <v>#VALUE!</v>
      </c>
      <c r="K210" s="118" t="str">
        <f t="shared" si="6"/>
        <v/>
      </c>
      <c r="L210" s="124" t="e">
        <f>#VALUE!</f>
        <v>#VALUE!</v>
      </c>
      <c r="M210" s="26" t="e">
        <f ca="1">+_xlfn.IFNA(VLOOKUP(C210,'Distribución de puestos'!$B$8:$I$507,8,0),"")</f>
        <v>#NAME?</v>
      </c>
      <c r="N210" s="26" t="str">
        <f>+IF(VLOOKUP($B210,'Lista Puestos Valorados'!$B$11:$BK$510,MATCH('Auxiliar General'!H$4,'Lista Puestos Valorados'!$B$10:$BK$10,0),0)="","No relevante",VLOOKUP($B210,'Lista Puestos Valorados'!$B$11:$BK$510,MATCH('Auxiliar General'!H$4,'Lista Puestos Valorados'!$B$10:$BK$10,0),0))</f>
        <v>No relevante</v>
      </c>
      <c r="O210" s="26">
        <f>+HLOOKUP(N210,Sistema_Puntos!$Q$5:$Y$43,'Auxiliar General'!J$5,FALSE)</f>
        <v>0</v>
      </c>
      <c r="P210" s="26" t="str">
        <f>+IF(VLOOKUP($B210,'Lista Puestos Valorados'!$B$11:$BK$510,MATCH('Auxiliar General'!J$4,'Lista Puestos Valorados'!$B$10:$BK$10,0),0)="","No relevante",VLOOKUP($B210,'Lista Puestos Valorados'!$B$11:$BK$510,MATCH('Auxiliar General'!J$4,'Lista Puestos Valorados'!$B$10:$BK$10,0),0))</f>
        <v>No relevante</v>
      </c>
      <c r="Q210" s="26">
        <f>+HLOOKUP(P210,Sistema_Puntos!$Q$5:$Y$43,'Auxiliar General'!L$5,FALSE)</f>
        <v>0</v>
      </c>
      <c r="R210" s="26" t="str">
        <f>+IF(VLOOKUP($B210,'Lista Puestos Valorados'!$B$11:$BK$510,MATCH('Auxiliar General'!L$4,'Lista Puestos Valorados'!$B$10:$BK$10,0),0)="","No relevante",VLOOKUP($B210,'Lista Puestos Valorados'!$B$11:$BK$510,MATCH('Auxiliar General'!L$4,'Lista Puestos Valorados'!$B$10:$BK$10,0),0))</f>
        <v>No relevante</v>
      </c>
      <c r="S210" s="26">
        <f>+HLOOKUP(R210,Sistema_Puntos!$Q$5:$Y$43,'Auxiliar General'!N$5,FALSE)</f>
        <v>0</v>
      </c>
      <c r="T210" s="26" t="str">
        <f>+IF(VLOOKUP($B210,'Lista Puestos Valorados'!$B$11:$BK$510,MATCH('Auxiliar General'!N$4,'Lista Puestos Valorados'!$B$10:$BK$10,0),0)="","No relevante",VLOOKUP($B210,'Lista Puestos Valorados'!$B$11:$BK$510,MATCH('Auxiliar General'!N$4,'Lista Puestos Valorados'!$B$10:$BK$10,0),0))</f>
        <v>No relevante</v>
      </c>
      <c r="U210" s="26">
        <f>+HLOOKUP(T210,Sistema_Puntos!$Q$5:$Y$43,'Auxiliar General'!P$5,FALSE)</f>
        <v>0</v>
      </c>
      <c r="V210" s="26" t="str">
        <f>+IF(VLOOKUP($B210,'Lista Puestos Valorados'!$B$11:$BK$510,MATCH('Auxiliar General'!P$4,'Lista Puestos Valorados'!$B$10:$BK$10,0),0)="","No relevante",VLOOKUP($B210,'Lista Puestos Valorados'!$B$11:$BK$510,MATCH('Auxiliar General'!P$4,'Lista Puestos Valorados'!$B$10:$BK$10,0),0))</f>
        <v>No relevante</v>
      </c>
      <c r="W210" s="26">
        <f>+HLOOKUP(V210,Sistema_Puntos!$Q$5:$Y$43,'Auxiliar General'!R$5,FALSE)</f>
        <v>0</v>
      </c>
      <c r="X210" s="26" t="str">
        <f>+IF(VLOOKUP($B210,'Lista Puestos Valorados'!$B$11:$BK$510,MATCH('Auxiliar General'!R$4,'Lista Puestos Valorados'!$B$10:$BK$10,0),0)="","No relevante",VLOOKUP($B210,'Lista Puestos Valorados'!$B$11:$BK$510,MATCH('Auxiliar General'!R$4,'Lista Puestos Valorados'!$B$10:$BK$10,0),0))</f>
        <v>No relevante</v>
      </c>
      <c r="Y210" s="26">
        <f>+HLOOKUP(X210,Sistema_Puntos!$Q$5:$Y$43,'Auxiliar General'!T$5,FALSE)</f>
        <v>0</v>
      </c>
      <c r="Z210" s="26" t="str">
        <f>+IF(VLOOKUP($B210,'Lista Puestos Valorados'!$B$11:$BK$510,MATCH('Auxiliar General'!T$4,'Lista Puestos Valorados'!$B$10:$BK$10,0),0)="","No relevante",VLOOKUP($B210,'Lista Puestos Valorados'!$B$11:$BK$510,MATCH('Auxiliar General'!T$4,'Lista Puestos Valorados'!$B$10:$BK$10,0),0))</f>
        <v>No relevante</v>
      </c>
      <c r="AA210" s="26">
        <f>+HLOOKUP(Z210,Sistema_Puntos!$Q$5:$Y$43,'Auxiliar General'!V$5,FALSE)</f>
        <v>0</v>
      </c>
      <c r="AB210" s="26" t="str">
        <f>+IF(VLOOKUP($B210,'Lista Puestos Valorados'!$B$11:$BK$510,MATCH('Auxiliar General'!V$4,'Lista Puestos Valorados'!$B$10:$BK$10,0),0)="","No relevante",VLOOKUP($B210,'Lista Puestos Valorados'!$B$11:$BK$510,MATCH('Auxiliar General'!V$4,'Lista Puestos Valorados'!$B$10:$BK$10,0),0))</f>
        <v>No relevante</v>
      </c>
      <c r="AC210" s="26">
        <f>+HLOOKUP(AB210,Sistema_Puntos!$Q$5:$Y$43,'Auxiliar General'!X$5,FALSE)</f>
        <v>0</v>
      </c>
      <c r="AD210" s="26" t="str">
        <f>+IF(VLOOKUP($B210,'Lista Puestos Valorados'!$B$11:$BK$510,MATCH('Auxiliar General'!X$4,'Lista Puestos Valorados'!$B$10:$BK$10,0),0)="","No relevante",VLOOKUP($B210,'Lista Puestos Valorados'!$B$11:$BK$510,MATCH('Auxiliar General'!X$4,'Lista Puestos Valorados'!$B$10:$BK$10,0),0))</f>
        <v>No relevante</v>
      </c>
      <c r="AE210" s="26">
        <f>+HLOOKUP(AD210,Sistema_Puntos!$Q$5:$Y$43,'Auxiliar General'!Z$5,FALSE)</f>
        <v>0</v>
      </c>
      <c r="AF210" s="26" t="str">
        <f>+IF(VLOOKUP($B210,'Lista Puestos Valorados'!$B$11:$BK$510,MATCH('Auxiliar General'!Z$4,'Lista Puestos Valorados'!$B$10:$BK$10,0),0)="","No relevante",VLOOKUP($B210,'Lista Puestos Valorados'!$B$11:$BK$510,MATCH('Auxiliar General'!Z$4,'Lista Puestos Valorados'!$B$10:$BK$10,0),0))</f>
        <v>No relevante</v>
      </c>
      <c r="AG210" s="26">
        <f>+HLOOKUP(AF210,Sistema_Puntos!$Q$5:$Y$43,'Auxiliar General'!AB$5,FALSE)</f>
        <v>0</v>
      </c>
      <c r="AH210" s="26" t="str">
        <f>+IF(VLOOKUP($B210,'Lista Puestos Valorados'!$B$11:$BK$510,MATCH('Auxiliar General'!AB$4,'Lista Puestos Valorados'!$B$10:$BK$10,0),0)="","No relevante",VLOOKUP($B210,'Lista Puestos Valorados'!$B$11:$BK$510,MATCH('Auxiliar General'!AB$4,'Lista Puestos Valorados'!$B$10:$BK$10,0),0))</f>
        <v>No relevante</v>
      </c>
      <c r="AI210" s="26">
        <f>+HLOOKUP(AH210,Sistema_Puntos!$Q$5:$Y$43,'Auxiliar General'!AD$5,FALSE)</f>
        <v>0</v>
      </c>
      <c r="AJ210" s="26" t="str">
        <f>+IF(VLOOKUP($B210,'Lista Puestos Valorados'!$B$11:$BK$510,MATCH('Auxiliar General'!AD$4,'Lista Puestos Valorados'!$B$10:$BK$10,0),0)="","No relevante",VLOOKUP($B210,'Lista Puestos Valorados'!$B$11:$BK$510,MATCH('Auxiliar General'!AD$4,'Lista Puestos Valorados'!$B$10:$BK$10,0),0))</f>
        <v>No relevante</v>
      </c>
      <c r="AK210" s="26">
        <f>+HLOOKUP(AJ210,Sistema_Puntos!$Q$5:$Y$43,'Auxiliar General'!AF$5,FALSE)</f>
        <v>0</v>
      </c>
      <c r="AL210" s="26" t="str">
        <f>+IF(VLOOKUP($B210,'Lista Puestos Valorados'!$B$11:$BK$510,MATCH('Auxiliar General'!AF$4,'Lista Puestos Valorados'!$B$10:$BK$10,0),0)="","No relevante",VLOOKUP($B210,'Lista Puestos Valorados'!$B$11:$BK$510,MATCH('Auxiliar General'!AF$4,'Lista Puestos Valorados'!$B$10:$BK$10,0),0))</f>
        <v>No relevante</v>
      </c>
      <c r="AM210" s="26">
        <f>+HLOOKUP(AL210,Sistema_Puntos!$Q$5:$Y$43,'Auxiliar General'!AH$5,FALSE)</f>
        <v>0</v>
      </c>
      <c r="AN210" s="26" t="str">
        <f>+IF(VLOOKUP($B210,'Lista Puestos Valorados'!$B$11:$BK$510,MATCH('Auxiliar General'!AH$4,'Lista Puestos Valorados'!$B$10:$BK$10,0),0)="","No relevante",VLOOKUP($B210,'Lista Puestos Valorados'!$B$11:$BK$510,MATCH('Auxiliar General'!AH$4,'Lista Puestos Valorados'!$B$10:$BK$10,0),0))</f>
        <v>No relevante</v>
      </c>
      <c r="AO210" s="26">
        <f>+HLOOKUP(AN210,Sistema_Puntos!$Q$5:$Y$43,'Auxiliar General'!AJ$5,FALSE)</f>
        <v>0</v>
      </c>
      <c r="AP210" s="26" t="str">
        <f>+IF(VLOOKUP($B210,'Lista Puestos Valorados'!$B$11:$BK$510,MATCH('Auxiliar General'!AJ$4,'Lista Puestos Valorados'!$B$10:$BK$10,0),0)="","No relevante",VLOOKUP($B210,'Lista Puestos Valorados'!$B$11:$BK$510,MATCH('Auxiliar General'!AJ$4,'Lista Puestos Valorados'!$B$10:$BK$10,0),0))</f>
        <v>No relevante</v>
      </c>
      <c r="AQ210" s="26">
        <f>+HLOOKUP(AP210,Sistema_Puntos!$Q$5:$Y$43,'Auxiliar General'!AL$5,FALSE)</f>
        <v>0</v>
      </c>
      <c r="AR210" s="26" t="str">
        <f>+IF(VLOOKUP($B210,'Lista Puestos Valorados'!$B$11:$BK$510,MATCH('Auxiliar General'!AL$4,'Lista Puestos Valorados'!$B$10:$BK$10,0),0)="","No relevante",VLOOKUP($B210,'Lista Puestos Valorados'!$B$11:$BK$510,MATCH('Auxiliar General'!AL$4,'Lista Puestos Valorados'!$B$10:$BK$10,0),0))</f>
        <v>No relevante</v>
      </c>
      <c r="AS210" s="26">
        <f>+HLOOKUP(AR210,Sistema_Puntos!$Q$5:$Y$43,'Auxiliar General'!AN$5,FALSE)</f>
        <v>0</v>
      </c>
      <c r="AT210" s="26" t="str">
        <f>+IF(VLOOKUP($B210,'Lista Puestos Valorados'!$B$11:$BK$510,MATCH('Auxiliar General'!AN$4,'Lista Puestos Valorados'!$B$10:$BK$10,0),0)="","No relevante",VLOOKUP($B210,'Lista Puestos Valorados'!$B$11:$BK$510,MATCH('Auxiliar General'!AN$4,'Lista Puestos Valorados'!$B$10:$BK$10,0),0))</f>
        <v>No relevante</v>
      </c>
      <c r="AU210" s="26">
        <f>+HLOOKUP(AT210,Sistema_Puntos!$Q$5:$Y$43,'Auxiliar General'!AP$5,FALSE)</f>
        <v>0</v>
      </c>
      <c r="AV210" s="26" t="str">
        <f>+IF(VLOOKUP($B210,'Lista Puestos Valorados'!$B$11:$BK$510,MATCH('Auxiliar General'!AP$4,'Lista Puestos Valorados'!$B$10:$BK$10,0),0)="","No relevante",VLOOKUP($B210,'Lista Puestos Valorados'!$B$11:$BK$510,MATCH('Auxiliar General'!AP$4,'Lista Puestos Valorados'!$B$10:$BK$10,0),0))</f>
        <v>No relevante</v>
      </c>
      <c r="AW210" s="26">
        <f>+HLOOKUP(AV210,Sistema_Puntos!$Q$5:$Y$43,'Auxiliar General'!AR$5,FALSE)</f>
        <v>0</v>
      </c>
      <c r="AX210" s="26" t="str">
        <f>+IF(VLOOKUP($B210,'Lista Puestos Valorados'!$B$11:$BK$510,MATCH('Auxiliar General'!AR$4,'Lista Puestos Valorados'!$B$10:$BK$10,0),0)="","No relevante",VLOOKUP($B210,'Lista Puestos Valorados'!$B$11:$BK$510,MATCH('Auxiliar General'!AR$4,'Lista Puestos Valorados'!$B$10:$BK$10,0),0))</f>
        <v>No relevante</v>
      </c>
      <c r="AY210" s="26">
        <f>+HLOOKUP(AX210,Sistema_Puntos!$Q$5:$Y$43,'Auxiliar General'!AT$5,FALSE)</f>
        <v>0</v>
      </c>
      <c r="AZ210" s="26" t="str">
        <f>+IF(VLOOKUP($B210,'Lista Puestos Valorados'!$B$11:$BK$510,MATCH('Auxiliar General'!AT$4,'Lista Puestos Valorados'!$B$10:$BK$10,0),0)="","No relevante",VLOOKUP($B210,'Lista Puestos Valorados'!$B$11:$BK$510,MATCH('Auxiliar General'!AT$4,'Lista Puestos Valorados'!$B$10:$BK$10,0),0))</f>
        <v>No relevante</v>
      </c>
      <c r="BA210" s="26">
        <f>+HLOOKUP(AZ210,Sistema_Puntos!$Q$5:$Y$43,'Auxiliar General'!AV$5,FALSE)</f>
        <v>0</v>
      </c>
      <c r="BB210" s="26" t="str">
        <f>+IF(VLOOKUP($B210,'Lista Puestos Valorados'!$B$11:$BK$510,MATCH('Auxiliar General'!AV$4,'Lista Puestos Valorados'!$B$10:$BK$10,0),0)="","No relevante",VLOOKUP($B210,'Lista Puestos Valorados'!$B$11:$BK$510,MATCH('Auxiliar General'!AV$4,'Lista Puestos Valorados'!$B$10:$BK$10,0),0))</f>
        <v>No relevante</v>
      </c>
      <c r="BC210" s="26">
        <f>+HLOOKUP(BB210,Sistema_Puntos!$Q$5:$Y$43,'Auxiliar General'!AX$5,FALSE)</f>
        <v>0</v>
      </c>
      <c r="BD210" s="26" t="str">
        <f>+IF(VLOOKUP($B210,'Lista Puestos Valorados'!$B$11:$BK$510,MATCH('Auxiliar General'!AX$4,'Lista Puestos Valorados'!$B$10:$BK$10,0),0)="","No relevante",VLOOKUP($B210,'Lista Puestos Valorados'!$B$11:$BK$510,MATCH('Auxiliar General'!AX$4,'Lista Puestos Valorados'!$B$10:$BK$10,0),0))</f>
        <v>No relevante</v>
      </c>
      <c r="BE210" s="26">
        <f>+HLOOKUP(BD210,Sistema_Puntos!$Q$5:$Y$43,'Auxiliar General'!AZ$5,FALSE)</f>
        <v>0</v>
      </c>
      <c r="BF210" s="26" t="str">
        <f>+IF(VLOOKUP($B210,'Lista Puestos Valorados'!$B$11:$BK$510,MATCH('Auxiliar General'!AZ$4,'Lista Puestos Valorados'!$B$10:$BK$10,0),0)="","No relevante",VLOOKUP($B210,'Lista Puestos Valorados'!$B$11:$BK$510,MATCH('Auxiliar General'!AZ$4,'Lista Puestos Valorados'!$B$10:$BK$10,0),0))</f>
        <v>No relevante</v>
      </c>
      <c r="BG210" s="26">
        <f>+HLOOKUP(BF210,Sistema_Puntos!$Q$5:$Y$43,'Auxiliar General'!BB$5,FALSE)</f>
        <v>0</v>
      </c>
      <c r="BH210" s="26" t="str">
        <f>+IF(VLOOKUP($B210,'Lista Puestos Valorados'!$B$11:$BK$510,MATCH('Auxiliar General'!BB$4,'Lista Puestos Valorados'!$B$10:$BK$10,0),0)="","No relevante",VLOOKUP($B210,'Lista Puestos Valorados'!$B$11:$BK$510,MATCH('Auxiliar General'!BB$4,'Lista Puestos Valorados'!$B$10:$BK$10,0),0))</f>
        <v>No relevante</v>
      </c>
      <c r="BI210" s="26">
        <f>+HLOOKUP(BH210,Sistema_Puntos!$Q$5:$Y$43,'Auxiliar General'!BD$5,FALSE)</f>
        <v>0</v>
      </c>
      <c r="BJ210" s="26" t="str">
        <f>+IF(VLOOKUP($B210,'Lista Puestos Valorados'!$B$11:$BK$510,MATCH('Auxiliar General'!BD$4,'Lista Puestos Valorados'!$B$10:$BK$10,0),0)="","No relevante",VLOOKUP($B210,'Lista Puestos Valorados'!$B$11:$BK$510,MATCH('Auxiliar General'!BD$4,'Lista Puestos Valorados'!$B$10:$BK$10,0),0))</f>
        <v>No relevante</v>
      </c>
      <c r="BK210" s="26">
        <f>+HLOOKUP(BJ210,Sistema_Puntos!$Q$5:$Y$43,'Auxiliar General'!BF$5,FALSE)</f>
        <v>0</v>
      </c>
      <c r="BL210" s="26" t="str">
        <f>+IF(VLOOKUP($B210,'Lista Puestos Valorados'!$B$11:$BK$510,MATCH('Auxiliar General'!BF$4,'Lista Puestos Valorados'!$B$10:$BK$10,0),0)="","No relevante",VLOOKUP($B210,'Lista Puestos Valorados'!$B$11:$BK$510,MATCH('Auxiliar General'!BF$4,'Lista Puestos Valorados'!$B$10:$BK$10,0),0))</f>
        <v>No relevante</v>
      </c>
      <c r="BM210" s="26">
        <f>+HLOOKUP(BL210,Sistema_Puntos!$Q$5:$Y$43,'Auxiliar General'!BH$5,FALSE)</f>
        <v>0</v>
      </c>
      <c r="BN210" s="26" t="str">
        <f>+IF(VLOOKUP($B210,'Lista Puestos Valorados'!$B$11:$BK$510,MATCH('Auxiliar General'!BH$4,'Lista Puestos Valorados'!$B$10:$BK$10,0),0)="","No relevante",VLOOKUP($B210,'Lista Puestos Valorados'!$B$11:$BK$510,MATCH('Auxiliar General'!BH$4,'Lista Puestos Valorados'!$B$10:$BK$10,0),0))</f>
        <v>No relevante</v>
      </c>
      <c r="BO210" s="26">
        <f>+HLOOKUP(BN210,Sistema_Puntos!$Q$5:$Y$43,'Auxiliar General'!BJ$5,FALSE)</f>
        <v>0</v>
      </c>
      <c r="BP210" s="26" t="str">
        <f>+IF(VLOOKUP($B210,'Lista Puestos Valorados'!$B$11:$BK$510,MATCH('Auxiliar General'!BJ$4,'Lista Puestos Valorados'!$B$10:$BK$10,0),0)="","No relevante",VLOOKUP($B210,'Lista Puestos Valorados'!$B$11:$BK$510,MATCH('Auxiliar General'!BJ$4,'Lista Puestos Valorados'!$B$10:$BK$10,0),0))</f>
        <v>No relevante</v>
      </c>
      <c r="BQ210" s="26">
        <f>+HLOOKUP(BP210,Sistema_Puntos!$Q$5:$Y$43,'Auxiliar General'!BL$5,FALSE)</f>
        <v>0</v>
      </c>
      <c r="BR210" s="26" t="str">
        <f>+IF(VLOOKUP($B210,'Lista Puestos Valorados'!$B$11:$BK$510,MATCH('Auxiliar General'!BL$4,'Lista Puestos Valorados'!$B$10:$BK$10,0),0)="","No relevante",VLOOKUP($B210,'Lista Puestos Valorados'!$B$11:$BK$510,MATCH('Auxiliar General'!BL$4,'Lista Puestos Valorados'!$B$10:$BK$10,0),0))</f>
        <v>No relevante</v>
      </c>
      <c r="BS210" s="26">
        <f>+HLOOKUP(BR210,Sistema_Puntos!$Q$5:$Y$43,'Auxiliar General'!BN$5,FALSE)</f>
        <v>0</v>
      </c>
      <c r="BT210" s="26" t="str">
        <f>+IF(VLOOKUP($B210,'Lista Puestos Valorados'!$B$11:$BK$510,MATCH('Auxiliar General'!BN$4,'Lista Puestos Valorados'!$B$10:$BK$10,0),0)="","No relevante",VLOOKUP($B210,'Lista Puestos Valorados'!$B$11:$BK$510,MATCH('Auxiliar General'!BN$4,'Lista Puestos Valorados'!$B$10:$BK$10,0),0))</f>
        <v>No relevante</v>
      </c>
      <c r="BU210" s="26">
        <f>+HLOOKUP(BT210,Sistema_Puntos!$Q$5:$Y$43,'Auxiliar General'!BP$5,FALSE)</f>
        <v>0</v>
      </c>
      <c r="BV210" s="26" t="str">
        <f>+IF(VLOOKUP($B210,'Lista Puestos Valorados'!$B$11:$BK$510,MATCH('Auxiliar General'!BP$4,'Lista Puestos Valorados'!$B$10:$BK$10,0),0)="","No relevante",VLOOKUP($B210,'Lista Puestos Valorados'!$B$11:$BK$510,MATCH('Auxiliar General'!BP$4,'Lista Puestos Valorados'!$B$10:$BK$10,0),0))</f>
        <v>No relevante</v>
      </c>
      <c r="BW210" s="26">
        <f>+HLOOKUP(BV210,Sistema_Puntos!$Q$5:$Y$43,'Auxiliar General'!BR$5,FALSE)</f>
        <v>0</v>
      </c>
      <c r="BX210" s="26" t="str">
        <f>+IF(VLOOKUP($B210,'Lista Puestos Valorados'!$B$11:$BK$510,MATCH('Auxiliar General'!BR$4,'Lista Puestos Valorados'!$B$10:$BK$10,0),0)="","No relevante",VLOOKUP($B210,'Lista Puestos Valorados'!$B$11:$BK$510,MATCH('Auxiliar General'!BR$4,'Lista Puestos Valorados'!$B$10:$BK$10,0),0))</f>
        <v>No relevante</v>
      </c>
      <c r="BY210" s="26">
        <f>+HLOOKUP(BX210,Sistema_Puntos!$Q$5:$Y$43,'Auxiliar General'!BT$5,FALSE)</f>
        <v>0</v>
      </c>
      <c r="BZ210" s="26" t="str">
        <f>+IF(VLOOKUP($B210,'Lista Puestos Valorados'!$B$11:$BK$510,MATCH('Auxiliar General'!BT$4,'Lista Puestos Valorados'!$B$10:$BK$10,0),0)="","No relevante",VLOOKUP($B210,'Lista Puestos Valorados'!$B$11:$BK$510,MATCH('Auxiliar General'!BT$4,'Lista Puestos Valorados'!$B$10:$BK$10,0),0))</f>
        <v>No relevante</v>
      </c>
      <c r="CA210" s="26">
        <f>+HLOOKUP(BZ210,Sistema_Puntos!$Q$5:$Y$43,'Auxiliar General'!BV$5,FALSE)</f>
        <v>0</v>
      </c>
      <c r="CB210" s="26" t="str">
        <f>+IF(VLOOKUP($B210,'Lista Puestos Valorados'!$B$11:$BK$510,MATCH('Auxiliar General'!BV$4,'Lista Puestos Valorados'!$B$10:$BK$10,0),0)="","No relevante",VLOOKUP($B210,'Lista Puestos Valorados'!$B$11:$BK$510,MATCH('Auxiliar General'!BV$4,'Lista Puestos Valorados'!$B$10:$BK$10,0),0))</f>
        <v>No relevante</v>
      </c>
      <c r="CC210" s="26">
        <f>+HLOOKUP(CB210,Sistema_Puntos!$Q$5:$Y$43,'Auxiliar General'!BX$5,FALSE)</f>
        <v>0</v>
      </c>
      <c r="CD210" s="26" t="str">
        <f>+IF(VLOOKUP($B210,'Lista Puestos Valorados'!$B$11:$BK$510,MATCH('Auxiliar General'!BX$4,'Lista Puestos Valorados'!$B$10:$BK$10,0),0)="","No relevante",VLOOKUP($B210,'Lista Puestos Valorados'!$B$11:$BK$510,MATCH('Auxiliar General'!BX$4,'Lista Puestos Valorados'!$B$10:$BK$10,0),0))</f>
        <v>No relevante</v>
      </c>
      <c r="CE210" s="26">
        <f>+HLOOKUP(CD210,Sistema_Puntos!$Q$5:$Y$43,'Auxiliar General'!BZ$5,FALSE)</f>
        <v>0</v>
      </c>
      <c r="CF210" s="26" t="str">
        <f>+IF(VLOOKUP($B210,'Lista Puestos Valorados'!$B$11:$BK$510,MATCH('Auxiliar General'!BZ$4,'Lista Puestos Valorados'!$B$10:$BK$10,0),0)="","No relevante",VLOOKUP($B210,'Lista Puestos Valorados'!$B$11:$BK$510,MATCH('Auxiliar General'!BZ$4,'Lista Puestos Valorados'!$B$10:$BK$10,0),0))</f>
        <v>No relevante</v>
      </c>
      <c r="CG210" s="26">
        <f>+HLOOKUP(CF210,Sistema_Puntos!$Q$5:$Y$43,'Auxiliar General'!CB$5,FALSE)</f>
        <v>0</v>
      </c>
      <c r="CH210" s="29"/>
      <c r="CI210" s="29"/>
    </row>
    <row r="211" spans="2:87" ht="17.55" customHeight="1">
      <c r="B211" s="26">
        <f>+'Listado de Puestos'!B211</f>
        <v>201</v>
      </c>
      <c r="C211" s="26" t="str">
        <f>+IF('Lista Puestos Valorados'!C211="","",'Lista Puestos Valorados'!C211)</f>
        <v/>
      </c>
      <c r="D211" s="26" t="str">
        <f>+IF('Lista Puestos Valorados'!D211="","",'Lista Puestos Valorados'!D211)</f>
        <v/>
      </c>
      <c r="E211" s="26" t="str">
        <f>+IF('Lista Puestos Valorados'!E211="","",'Lista Puestos Valorados'!E211)</f>
        <v/>
      </c>
      <c r="F211" s="26" t="str">
        <f>+IF('Lista Puestos Valorados'!F211="","",'Lista Puestos Valorados'!F211)</f>
        <v/>
      </c>
      <c r="G211" s="26" t="str">
        <f>+IF('Lista Puestos Valorados'!G211="","",'Lista Puestos Valorados'!G211)</f>
        <v/>
      </c>
      <c r="H211" s="26" t="str">
        <f>+IF('Lista Puestos Valorados'!H211="","",'Lista Puestos Valorados'!H211)</f>
        <v/>
      </c>
      <c r="I211" s="26" t="str">
        <f>+IF('Lista Puestos Valorados'!I211="","",'Lista Puestos Valorados'!I211)</f>
        <v/>
      </c>
      <c r="J211" s="118" t="e">
        <f t="array" ref="J211">+IF(L211="","",_xlfn.IFS(L211&lt;='Cortes de Agrupacion'!$F$15,'Cortes de Agrupacion'!$E$15,'Resultados General'!L211&lt;='Cortes de Agrupacion'!$F$14,'Cortes de Agrupacion'!$E$14,'Resultados General'!L211&lt;='Cortes de Agrupacion'!$F$13,'Cortes de Agrupacion'!$E$13,L211&lt;='Cortes de Agrupacion'!$F$12,'Cortes de Agrupacion'!$E$12,'Resultados General'!L211&lt;='Cortes de Agrupacion'!$F$11,'Cortes de Agrupacion'!$E$11,'Resultados General'!L211&lt;='Cortes de Agrupacion'!$F$10,'Cortes de Agrupacion'!$E$10,'Resultados General'!L211&lt;='Cortes de Agrupacion'!$F$9,'Cortes de Agrupacion'!$E$9,'Resultados General'!L211&lt;='Cortes de Agrupacion'!$F$8,'Cortes de Agrupacion'!$E$8,'Resultados General'!L211&lt;='Cortes de Agrupacion'!$F$7,'Cortes de Agrupacion'!$E$7,'Resultados General'!L211&lt;='Cortes de Agrupacion'!$F$6,'Cortes de Agrupacion'!$E$6))</f>
        <v>#VALUE!</v>
      </c>
      <c r="K211" s="118" t="str">
        <f t="shared" si="6"/>
        <v/>
      </c>
      <c r="L211" s="124" t="e">
        <f>#VALUE!</f>
        <v>#VALUE!</v>
      </c>
      <c r="M211" s="26" t="e">
        <f ca="1">+_xlfn.IFNA(VLOOKUP(C211,'Distribución de puestos'!$B$8:$I$507,8,0),"")</f>
        <v>#NAME?</v>
      </c>
      <c r="N211" s="26" t="str">
        <f>+IF(VLOOKUP($B211,'Lista Puestos Valorados'!$B$11:$BK$510,MATCH('Auxiliar General'!H$4,'Lista Puestos Valorados'!$B$10:$BK$10,0),0)="","No relevante",VLOOKUP($B211,'Lista Puestos Valorados'!$B$11:$BK$510,MATCH('Auxiliar General'!H$4,'Lista Puestos Valorados'!$B$10:$BK$10,0),0))</f>
        <v>No relevante</v>
      </c>
      <c r="O211" s="26">
        <f>+HLOOKUP(N211,Sistema_Puntos!$Q$5:$Y$43,'Auxiliar General'!J$5,FALSE)</f>
        <v>0</v>
      </c>
      <c r="P211" s="26" t="str">
        <f>+IF(VLOOKUP($B211,'Lista Puestos Valorados'!$B$11:$BK$510,MATCH('Auxiliar General'!J$4,'Lista Puestos Valorados'!$B$10:$BK$10,0),0)="","No relevante",VLOOKUP($B211,'Lista Puestos Valorados'!$B$11:$BK$510,MATCH('Auxiliar General'!J$4,'Lista Puestos Valorados'!$B$10:$BK$10,0),0))</f>
        <v>No relevante</v>
      </c>
      <c r="Q211" s="26">
        <f>+HLOOKUP(P211,Sistema_Puntos!$Q$5:$Y$43,'Auxiliar General'!L$5,FALSE)</f>
        <v>0</v>
      </c>
      <c r="R211" s="26" t="str">
        <f>+IF(VLOOKUP($B211,'Lista Puestos Valorados'!$B$11:$BK$510,MATCH('Auxiliar General'!L$4,'Lista Puestos Valorados'!$B$10:$BK$10,0),0)="","No relevante",VLOOKUP($B211,'Lista Puestos Valorados'!$B$11:$BK$510,MATCH('Auxiliar General'!L$4,'Lista Puestos Valorados'!$B$10:$BK$10,0),0))</f>
        <v>No relevante</v>
      </c>
      <c r="S211" s="26">
        <f>+HLOOKUP(R211,Sistema_Puntos!$Q$5:$Y$43,'Auxiliar General'!N$5,FALSE)</f>
        <v>0</v>
      </c>
      <c r="T211" s="26" t="str">
        <f>+IF(VLOOKUP($B211,'Lista Puestos Valorados'!$B$11:$BK$510,MATCH('Auxiliar General'!N$4,'Lista Puestos Valorados'!$B$10:$BK$10,0),0)="","No relevante",VLOOKUP($B211,'Lista Puestos Valorados'!$B$11:$BK$510,MATCH('Auxiliar General'!N$4,'Lista Puestos Valorados'!$B$10:$BK$10,0),0))</f>
        <v>No relevante</v>
      </c>
      <c r="U211" s="26">
        <f>+HLOOKUP(T211,Sistema_Puntos!$Q$5:$Y$43,'Auxiliar General'!P$5,FALSE)</f>
        <v>0</v>
      </c>
      <c r="V211" s="26" t="str">
        <f>+IF(VLOOKUP($B211,'Lista Puestos Valorados'!$B$11:$BK$510,MATCH('Auxiliar General'!P$4,'Lista Puestos Valorados'!$B$10:$BK$10,0),0)="","No relevante",VLOOKUP($B211,'Lista Puestos Valorados'!$B$11:$BK$510,MATCH('Auxiliar General'!P$4,'Lista Puestos Valorados'!$B$10:$BK$10,0),0))</f>
        <v>No relevante</v>
      </c>
      <c r="W211" s="26">
        <f>+HLOOKUP(V211,Sistema_Puntos!$Q$5:$Y$43,'Auxiliar General'!R$5,FALSE)</f>
        <v>0</v>
      </c>
      <c r="X211" s="26" t="str">
        <f>+IF(VLOOKUP($B211,'Lista Puestos Valorados'!$B$11:$BK$510,MATCH('Auxiliar General'!R$4,'Lista Puestos Valorados'!$B$10:$BK$10,0),0)="","No relevante",VLOOKUP($B211,'Lista Puestos Valorados'!$B$11:$BK$510,MATCH('Auxiliar General'!R$4,'Lista Puestos Valorados'!$B$10:$BK$10,0),0))</f>
        <v>No relevante</v>
      </c>
      <c r="Y211" s="26">
        <f>+HLOOKUP(X211,Sistema_Puntos!$Q$5:$Y$43,'Auxiliar General'!T$5,FALSE)</f>
        <v>0</v>
      </c>
      <c r="Z211" s="26" t="str">
        <f>+IF(VLOOKUP($B211,'Lista Puestos Valorados'!$B$11:$BK$510,MATCH('Auxiliar General'!T$4,'Lista Puestos Valorados'!$B$10:$BK$10,0),0)="","No relevante",VLOOKUP($B211,'Lista Puestos Valorados'!$B$11:$BK$510,MATCH('Auxiliar General'!T$4,'Lista Puestos Valorados'!$B$10:$BK$10,0),0))</f>
        <v>No relevante</v>
      </c>
      <c r="AA211" s="26">
        <f>+HLOOKUP(Z211,Sistema_Puntos!$Q$5:$Y$43,'Auxiliar General'!V$5,FALSE)</f>
        <v>0</v>
      </c>
      <c r="AB211" s="26" t="str">
        <f>+IF(VLOOKUP($B211,'Lista Puestos Valorados'!$B$11:$BK$510,MATCH('Auxiliar General'!V$4,'Lista Puestos Valorados'!$B$10:$BK$10,0),0)="","No relevante",VLOOKUP($B211,'Lista Puestos Valorados'!$B$11:$BK$510,MATCH('Auxiliar General'!V$4,'Lista Puestos Valorados'!$B$10:$BK$10,0),0))</f>
        <v>No relevante</v>
      </c>
      <c r="AC211" s="26">
        <f>+HLOOKUP(AB211,Sistema_Puntos!$Q$5:$Y$43,'Auxiliar General'!X$5,FALSE)</f>
        <v>0</v>
      </c>
      <c r="AD211" s="26" t="str">
        <f>+IF(VLOOKUP($B211,'Lista Puestos Valorados'!$B$11:$BK$510,MATCH('Auxiliar General'!X$4,'Lista Puestos Valorados'!$B$10:$BK$10,0),0)="","No relevante",VLOOKUP($B211,'Lista Puestos Valorados'!$B$11:$BK$510,MATCH('Auxiliar General'!X$4,'Lista Puestos Valorados'!$B$10:$BK$10,0),0))</f>
        <v>No relevante</v>
      </c>
      <c r="AE211" s="26">
        <f>+HLOOKUP(AD211,Sistema_Puntos!$Q$5:$Y$43,'Auxiliar General'!Z$5,FALSE)</f>
        <v>0</v>
      </c>
      <c r="AF211" s="26" t="str">
        <f>+IF(VLOOKUP($B211,'Lista Puestos Valorados'!$B$11:$BK$510,MATCH('Auxiliar General'!Z$4,'Lista Puestos Valorados'!$B$10:$BK$10,0),0)="","No relevante",VLOOKUP($B211,'Lista Puestos Valorados'!$B$11:$BK$510,MATCH('Auxiliar General'!Z$4,'Lista Puestos Valorados'!$B$10:$BK$10,0),0))</f>
        <v>No relevante</v>
      </c>
      <c r="AG211" s="26">
        <f>+HLOOKUP(AF211,Sistema_Puntos!$Q$5:$Y$43,'Auxiliar General'!AB$5,FALSE)</f>
        <v>0</v>
      </c>
      <c r="AH211" s="26" t="str">
        <f>+IF(VLOOKUP($B211,'Lista Puestos Valorados'!$B$11:$BK$510,MATCH('Auxiliar General'!AB$4,'Lista Puestos Valorados'!$B$10:$BK$10,0),0)="","No relevante",VLOOKUP($B211,'Lista Puestos Valorados'!$B$11:$BK$510,MATCH('Auxiliar General'!AB$4,'Lista Puestos Valorados'!$B$10:$BK$10,0),0))</f>
        <v>No relevante</v>
      </c>
      <c r="AI211" s="26">
        <f>+HLOOKUP(AH211,Sistema_Puntos!$Q$5:$Y$43,'Auxiliar General'!AD$5,FALSE)</f>
        <v>0</v>
      </c>
      <c r="AJ211" s="26" t="str">
        <f>+IF(VLOOKUP($B211,'Lista Puestos Valorados'!$B$11:$BK$510,MATCH('Auxiliar General'!AD$4,'Lista Puestos Valorados'!$B$10:$BK$10,0),0)="","No relevante",VLOOKUP($B211,'Lista Puestos Valorados'!$B$11:$BK$510,MATCH('Auxiliar General'!AD$4,'Lista Puestos Valorados'!$B$10:$BK$10,0),0))</f>
        <v>No relevante</v>
      </c>
      <c r="AK211" s="26">
        <f>+HLOOKUP(AJ211,Sistema_Puntos!$Q$5:$Y$43,'Auxiliar General'!AF$5,FALSE)</f>
        <v>0</v>
      </c>
      <c r="AL211" s="26" t="str">
        <f>+IF(VLOOKUP($B211,'Lista Puestos Valorados'!$B$11:$BK$510,MATCH('Auxiliar General'!AF$4,'Lista Puestos Valorados'!$B$10:$BK$10,0),0)="","No relevante",VLOOKUP($B211,'Lista Puestos Valorados'!$B$11:$BK$510,MATCH('Auxiliar General'!AF$4,'Lista Puestos Valorados'!$B$10:$BK$10,0),0))</f>
        <v>No relevante</v>
      </c>
      <c r="AM211" s="26">
        <f>+HLOOKUP(AL211,Sistema_Puntos!$Q$5:$Y$43,'Auxiliar General'!AH$5,FALSE)</f>
        <v>0</v>
      </c>
      <c r="AN211" s="26" t="str">
        <f>+IF(VLOOKUP($B211,'Lista Puestos Valorados'!$B$11:$BK$510,MATCH('Auxiliar General'!AH$4,'Lista Puestos Valorados'!$B$10:$BK$10,0),0)="","No relevante",VLOOKUP($B211,'Lista Puestos Valorados'!$B$11:$BK$510,MATCH('Auxiliar General'!AH$4,'Lista Puestos Valorados'!$B$10:$BK$10,0),0))</f>
        <v>No relevante</v>
      </c>
      <c r="AO211" s="26">
        <f>+HLOOKUP(AN211,Sistema_Puntos!$Q$5:$Y$43,'Auxiliar General'!AJ$5,FALSE)</f>
        <v>0</v>
      </c>
      <c r="AP211" s="26" t="str">
        <f>+IF(VLOOKUP($B211,'Lista Puestos Valorados'!$B$11:$BK$510,MATCH('Auxiliar General'!AJ$4,'Lista Puestos Valorados'!$B$10:$BK$10,0),0)="","No relevante",VLOOKUP($B211,'Lista Puestos Valorados'!$B$11:$BK$510,MATCH('Auxiliar General'!AJ$4,'Lista Puestos Valorados'!$B$10:$BK$10,0),0))</f>
        <v>No relevante</v>
      </c>
      <c r="AQ211" s="26">
        <f>+HLOOKUP(AP211,Sistema_Puntos!$Q$5:$Y$43,'Auxiliar General'!AL$5,FALSE)</f>
        <v>0</v>
      </c>
      <c r="AR211" s="26" t="str">
        <f>+IF(VLOOKUP($B211,'Lista Puestos Valorados'!$B$11:$BK$510,MATCH('Auxiliar General'!AL$4,'Lista Puestos Valorados'!$B$10:$BK$10,0),0)="","No relevante",VLOOKUP($B211,'Lista Puestos Valorados'!$B$11:$BK$510,MATCH('Auxiliar General'!AL$4,'Lista Puestos Valorados'!$B$10:$BK$10,0),0))</f>
        <v>No relevante</v>
      </c>
      <c r="AS211" s="26">
        <f>+HLOOKUP(AR211,Sistema_Puntos!$Q$5:$Y$43,'Auxiliar General'!AN$5,FALSE)</f>
        <v>0</v>
      </c>
      <c r="AT211" s="26" t="str">
        <f>+IF(VLOOKUP($B211,'Lista Puestos Valorados'!$B$11:$BK$510,MATCH('Auxiliar General'!AN$4,'Lista Puestos Valorados'!$B$10:$BK$10,0),0)="","No relevante",VLOOKUP($B211,'Lista Puestos Valorados'!$B$11:$BK$510,MATCH('Auxiliar General'!AN$4,'Lista Puestos Valorados'!$B$10:$BK$10,0),0))</f>
        <v>No relevante</v>
      </c>
      <c r="AU211" s="26">
        <f>+HLOOKUP(AT211,Sistema_Puntos!$Q$5:$Y$43,'Auxiliar General'!AP$5,FALSE)</f>
        <v>0</v>
      </c>
      <c r="AV211" s="26" t="str">
        <f>+IF(VLOOKUP($B211,'Lista Puestos Valorados'!$B$11:$BK$510,MATCH('Auxiliar General'!AP$4,'Lista Puestos Valorados'!$B$10:$BK$10,0),0)="","No relevante",VLOOKUP($B211,'Lista Puestos Valorados'!$B$11:$BK$510,MATCH('Auxiliar General'!AP$4,'Lista Puestos Valorados'!$B$10:$BK$10,0),0))</f>
        <v>No relevante</v>
      </c>
      <c r="AW211" s="26">
        <f>+HLOOKUP(AV211,Sistema_Puntos!$Q$5:$Y$43,'Auxiliar General'!AR$5,FALSE)</f>
        <v>0</v>
      </c>
      <c r="AX211" s="26" t="str">
        <f>+IF(VLOOKUP($B211,'Lista Puestos Valorados'!$B$11:$BK$510,MATCH('Auxiliar General'!AR$4,'Lista Puestos Valorados'!$B$10:$BK$10,0),0)="","No relevante",VLOOKUP($B211,'Lista Puestos Valorados'!$B$11:$BK$510,MATCH('Auxiliar General'!AR$4,'Lista Puestos Valorados'!$B$10:$BK$10,0),0))</f>
        <v>No relevante</v>
      </c>
      <c r="AY211" s="26">
        <f>+HLOOKUP(AX211,Sistema_Puntos!$Q$5:$Y$43,'Auxiliar General'!AT$5,FALSE)</f>
        <v>0</v>
      </c>
      <c r="AZ211" s="26" t="str">
        <f>+IF(VLOOKUP($B211,'Lista Puestos Valorados'!$B$11:$BK$510,MATCH('Auxiliar General'!AT$4,'Lista Puestos Valorados'!$B$10:$BK$10,0),0)="","No relevante",VLOOKUP($B211,'Lista Puestos Valorados'!$B$11:$BK$510,MATCH('Auxiliar General'!AT$4,'Lista Puestos Valorados'!$B$10:$BK$10,0),0))</f>
        <v>No relevante</v>
      </c>
      <c r="BA211" s="26">
        <f>+HLOOKUP(AZ211,Sistema_Puntos!$Q$5:$Y$43,'Auxiliar General'!AV$5,FALSE)</f>
        <v>0</v>
      </c>
      <c r="BB211" s="26" t="str">
        <f>+IF(VLOOKUP($B211,'Lista Puestos Valorados'!$B$11:$BK$510,MATCH('Auxiliar General'!AV$4,'Lista Puestos Valorados'!$B$10:$BK$10,0),0)="","No relevante",VLOOKUP($B211,'Lista Puestos Valorados'!$B$11:$BK$510,MATCH('Auxiliar General'!AV$4,'Lista Puestos Valorados'!$B$10:$BK$10,0),0))</f>
        <v>No relevante</v>
      </c>
      <c r="BC211" s="26">
        <f>+HLOOKUP(BB211,Sistema_Puntos!$Q$5:$Y$43,'Auxiliar General'!AX$5,FALSE)</f>
        <v>0</v>
      </c>
      <c r="BD211" s="26" t="str">
        <f>+IF(VLOOKUP($B211,'Lista Puestos Valorados'!$B$11:$BK$510,MATCH('Auxiliar General'!AX$4,'Lista Puestos Valorados'!$B$10:$BK$10,0),0)="","No relevante",VLOOKUP($B211,'Lista Puestos Valorados'!$B$11:$BK$510,MATCH('Auxiliar General'!AX$4,'Lista Puestos Valorados'!$B$10:$BK$10,0),0))</f>
        <v>No relevante</v>
      </c>
      <c r="BE211" s="26">
        <f>+HLOOKUP(BD211,Sistema_Puntos!$Q$5:$Y$43,'Auxiliar General'!AZ$5,FALSE)</f>
        <v>0</v>
      </c>
      <c r="BF211" s="26" t="str">
        <f>+IF(VLOOKUP($B211,'Lista Puestos Valorados'!$B$11:$BK$510,MATCH('Auxiliar General'!AZ$4,'Lista Puestos Valorados'!$B$10:$BK$10,0),0)="","No relevante",VLOOKUP($B211,'Lista Puestos Valorados'!$B$11:$BK$510,MATCH('Auxiliar General'!AZ$4,'Lista Puestos Valorados'!$B$10:$BK$10,0),0))</f>
        <v>No relevante</v>
      </c>
      <c r="BG211" s="26">
        <f>+HLOOKUP(BF211,Sistema_Puntos!$Q$5:$Y$43,'Auxiliar General'!BB$5,FALSE)</f>
        <v>0</v>
      </c>
      <c r="BH211" s="26" t="str">
        <f>+IF(VLOOKUP($B211,'Lista Puestos Valorados'!$B$11:$BK$510,MATCH('Auxiliar General'!BB$4,'Lista Puestos Valorados'!$B$10:$BK$10,0),0)="","No relevante",VLOOKUP($B211,'Lista Puestos Valorados'!$B$11:$BK$510,MATCH('Auxiliar General'!BB$4,'Lista Puestos Valorados'!$B$10:$BK$10,0),0))</f>
        <v>No relevante</v>
      </c>
      <c r="BI211" s="26">
        <f>+HLOOKUP(BH211,Sistema_Puntos!$Q$5:$Y$43,'Auxiliar General'!BD$5,FALSE)</f>
        <v>0</v>
      </c>
      <c r="BJ211" s="26" t="str">
        <f>+IF(VLOOKUP($B211,'Lista Puestos Valorados'!$B$11:$BK$510,MATCH('Auxiliar General'!BD$4,'Lista Puestos Valorados'!$B$10:$BK$10,0),0)="","No relevante",VLOOKUP($B211,'Lista Puestos Valorados'!$B$11:$BK$510,MATCH('Auxiliar General'!BD$4,'Lista Puestos Valorados'!$B$10:$BK$10,0),0))</f>
        <v>No relevante</v>
      </c>
      <c r="BK211" s="26">
        <f>+HLOOKUP(BJ211,Sistema_Puntos!$Q$5:$Y$43,'Auxiliar General'!BF$5,FALSE)</f>
        <v>0</v>
      </c>
      <c r="BL211" s="26" t="str">
        <f>+IF(VLOOKUP($B211,'Lista Puestos Valorados'!$B$11:$BK$510,MATCH('Auxiliar General'!BF$4,'Lista Puestos Valorados'!$B$10:$BK$10,0),0)="","No relevante",VLOOKUP($B211,'Lista Puestos Valorados'!$B$11:$BK$510,MATCH('Auxiliar General'!BF$4,'Lista Puestos Valorados'!$B$10:$BK$10,0),0))</f>
        <v>No relevante</v>
      </c>
      <c r="BM211" s="26">
        <f>+HLOOKUP(BL211,Sistema_Puntos!$Q$5:$Y$43,'Auxiliar General'!BH$5,FALSE)</f>
        <v>0</v>
      </c>
      <c r="BN211" s="26" t="str">
        <f>+IF(VLOOKUP($B211,'Lista Puestos Valorados'!$B$11:$BK$510,MATCH('Auxiliar General'!BH$4,'Lista Puestos Valorados'!$B$10:$BK$10,0),0)="","No relevante",VLOOKUP($B211,'Lista Puestos Valorados'!$B$11:$BK$510,MATCH('Auxiliar General'!BH$4,'Lista Puestos Valorados'!$B$10:$BK$10,0),0))</f>
        <v>No relevante</v>
      </c>
      <c r="BO211" s="26">
        <f>+HLOOKUP(BN211,Sistema_Puntos!$Q$5:$Y$43,'Auxiliar General'!BJ$5,FALSE)</f>
        <v>0</v>
      </c>
      <c r="BP211" s="26" t="str">
        <f>+IF(VLOOKUP($B211,'Lista Puestos Valorados'!$B$11:$BK$510,MATCH('Auxiliar General'!BJ$4,'Lista Puestos Valorados'!$B$10:$BK$10,0),0)="","No relevante",VLOOKUP($B211,'Lista Puestos Valorados'!$B$11:$BK$510,MATCH('Auxiliar General'!BJ$4,'Lista Puestos Valorados'!$B$10:$BK$10,0),0))</f>
        <v>No relevante</v>
      </c>
      <c r="BQ211" s="26">
        <f>+HLOOKUP(BP211,Sistema_Puntos!$Q$5:$Y$43,'Auxiliar General'!BL$5,FALSE)</f>
        <v>0</v>
      </c>
      <c r="BR211" s="26" t="str">
        <f>+IF(VLOOKUP($B211,'Lista Puestos Valorados'!$B$11:$BK$510,MATCH('Auxiliar General'!BL$4,'Lista Puestos Valorados'!$B$10:$BK$10,0),0)="","No relevante",VLOOKUP($B211,'Lista Puestos Valorados'!$B$11:$BK$510,MATCH('Auxiliar General'!BL$4,'Lista Puestos Valorados'!$B$10:$BK$10,0),0))</f>
        <v>No relevante</v>
      </c>
      <c r="BS211" s="26">
        <f>+HLOOKUP(BR211,Sistema_Puntos!$Q$5:$Y$43,'Auxiliar General'!BN$5,FALSE)</f>
        <v>0</v>
      </c>
      <c r="BT211" s="26" t="str">
        <f>+IF(VLOOKUP($B211,'Lista Puestos Valorados'!$B$11:$BK$510,MATCH('Auxiliar General'!BN$4,'Lista Puestos Valorados'!$B$10:$BK$10,0),0)="","No relevante",VLOOKUP($B211,'Lista Puestos Valorados'!$B$11:$BK$510,MATCH('Auxiliar General'!BN$4,'Lista Puestos Valorados'!$B$10:$BK$10,0),0))</f>
        <v>No relevante</v>
      </c>
      <c r="BU211" s="26">
        <f>+HLOOKUP(BT211,Sistema_Puntos!$Q$5:$Y$43,'Auxiliar General'!BP$5,FALSE)</f>
        <v>0</v>
      </c>
      <c r="BV211" s="26" t="str">
        <f>+IF(VLOOKUP($B211,'Lista Puestos Valorados'!$B$11:$BK$510,MATCH('Auxiliar General'!BP$4,'Lista Puestos Valorados'!$B$10:$BK$10,0),0)="","No relevante",VLOOKUP($B211,'Lista Puestos Valorados'!$B$11:$BK$510,MATCH('Auxiliar General'!BP$4,'Lista Puestos Valorados'!$B$10:$BK$10,0),0))</f>
        <v>No relevante</v>
      </c>
      <c r="BW211" s="26">
        <f>+HLOOKUP(BV211,Sistema_Puntos!$Q$5:$Y$43,'Auxiliar General'!BR$5,FALSE)</f>
        <v>0</v>
      </c>
      <c r="BX211" s="26" t="str">
        <f>+IF(VLOOKUP($B211,'Lista Puestos Valorados'!$B$11:$BK$510,MATCH('Auxiliar General'!BR$4,'Lista Puestos Valorados'!$B$10:$BK$10,0),0)="","No relevante",VLOOKUP($B211,'Lista Puestos Valorados'!$B$11:$BK$510,MATCH('Auxiliar General'!BR$4,'Lista Puestos Valorados'!$B$10:$BK$10,0),0))</f>
        <v>No relevante</v>
      </c>
      <c r="BY211" s="26">
        <f>+HLOOKUP(BX211,Sistema_Puntos!$Q$5:$Y$43,'Auxiliar General'!BT$5,FALSE)</f>
        <v>0</v>
      </c>
      <c r="BZ211" s="26" t="str">
        <f>+IF(VLOOKUP($B211,'Lista Puestos Valorados'!$B$11:$BK$510,MATCH('Auxiliar General'!BT$4,'Lista Puestos Valorados'!$B$10:$BK$10,0),0)="","No relevante",VLOOKUP($B211,'Lista Puestos Valorados'!$B$11:$BK$510,MATCH('Auxiliar General'!BT$4,'Lista Puestos Valorados'!$B$10:$BK$10,0),0))</f>
        <v>No relevante</v>
      </c>
      <c r="CA211" s="26">
        <f>+HLOOKUP(BZ211,Sistema_Puntos!$Q$5:$Y$43,'Auxiliar General'!BV$5,FALSE)</f>
        <v>0</v>
      </c>
      <c r="CB211" s="26" t="str">
        <f>+IF(VLOOKUP($B211,'Lista Puestos Valorados'!$B$11:$BK$510,MATCH('Auxiliar General'!BV$4,'Lista Puestos Valorados'!$B$10:$BK$10,0),0)="","No relevante",VLOOKUP($B211,'Lista Puestos Valorados'!$B$11:$BK$510,MATCH('Auxiliar General'!BV$4,'Lista Puestos Valorados'!$B$10:$BK$10,0),0))</f>
        <v>No relevante</v>
      </c>
      <c r="CC211" s="26">
        <f>+HLOOKUP(CB211,Sistema_Puntos!$Q$5:$Y$43,'Auxiliar General'!BX$5,FALSE)</f>
        <v>0</v>
      </c>
      <c r="CD211" s="26" t="str">
        <f>+IF(VLOOKUP($B211,'Lista Puestos Valorados'!$B$11:$BK$510,MATCH('Auxiliar General'!BX$4,'Lista Puestos Valorados'!$B$10:$BK$10,0),0)="","No relevante",VLOOKUP($B211,'Lista Puestos Valorados'!$B$11:$BK$510,MATCH('Auxiliar General'!BX$4,'Lista Puestos Valorados'!$B$10:$BK$10,0),0))</f>
        <v>No relevante</v>
      </c>
      <c r="CE211" s="26">
        <f>+HLOOKUP(CD211,Sistema_Puntos!$Q$5:$Y$43,'Auxiliar General'!BZ$5,FALSE)</f>
        <v>0</v>
      </c>
      <c r="CF211" s="26" t="str">
        <f>+IF(VLOOKUP($B211,'Lista Puestos Valorados'!$B$11:$BK$510,MATCH('Auxiliar General'!BZ$4,'Lista Puestos Valorados'!$B$10:$BK$10,0),0)="","No relevante",VLOOKUP($B211,'Lista Puestos Valorados'!$B$11:$BK$510,MATCH('Auxiliar General'!BZ$4,'Lista Puestos Valorados'!$B$10:$BK$10,0),0))</f>
        <v>No relevante</v>
      </c>
      <c r="CG211" s="26">
        <f>+HLOOKUP(CF211,Sistema_Puntos!$Q$5:$Y$43,'Auxiliar General'!CB$5,FALSE)</f>
        <v>0</v>
      </c>
      <c r="CH211" s="29"/>
      <c r="CI211" s="29"/>
    </row>
    <row r="212" spans="2:87" ht="17.55" customHeight="1">
      <c r="B212" s="26">
        <f>+'Listado de Puestos'!B212</f>
        <v>202</v>
      </c>
      <c r="C212" s="26" t="str">
        <f>+IF('Lista Puestos Valorados'!C212="","",'Lista Puestos Valorados'!C212)</f>
        <v/>
      </c>
      <c r="D212" s="26" t="str">
        <f>+IF('Lista Puestos Valorados'!D212="","",'Lista Puestos Valorados'!D212)</f>
        <v/>
      </c>
      <c r="E212" s="26" t="str">
        <f>+IF('Lista Puestos Valorados'!E212="","",'Lista Puestos Valorados'!E212)</f>
        <v/>
      </c>
      <c r="F212" s="26" t="str">
        <f>+IF('Lista Puestos Valorados'!F212="","",'Lista Puestos Valorados'!F212)</f>
        <v/>
      </c>
      <c r="G212" s="26" t="str">
        <f>+IF('Lista Puestos Valorados'!G212="","",'Lista Puestos Valorados'!G212)</f>
        <v/>
      </c>
      <c r="H212" s="26" t="str">
        <f>+IF('Lista Puestos Valorados'!H212="","",'Lista Puestos Valorados'!H212)</f>
        <v/>
      </c>
      <c r="I212" s="26" t="str">
        <f>+IF('Lista Puestos Valorados'!I212="","",'Lista Puestos Valorados'!I212)</f>
        <v/>
      </c>
      <c r="J212" s="118" t="e">
        <f t="array" ref="J212">+IF(L212="","",_xlfn.IFS(L212&lt;='Cortes de Agrupacion'!$F$15,'Cortes de Agrupacion'!$E$15,'Resultados General'!L212&lt;='Cortes de Agrupacion'!$F$14,'Cortes de Agrupacion'!$E$14,'Resultados General'!L212&lt;='Cortes de Agrupacion'!$F$13,'Cortes de Agrupacion'!$E$13,L212&lt;='Cortes de Agrupacion'!$F$12,'Cortes de Agrupacion'!$E$12,'Resultados General'!L212&lt;='Cortes de Agrupacion'!$F$11,'Cortes de Agrupacion'!$E$11,'Resultados General'!L212&lt;='Cortes de Agrupacion'!$F$10,'Cortes de Agrupacion'!$E$10,'Resultados General'!L212&lt;='Cortes de Agrupacion'!$F$9,'Cortes de Agrupacion'!$E$9,'Resultados General'!L212&lt;='Cortes de Agrupacion'!$F$8,'Cortes de Agrupacion'!$E$8,'Resultados General'!L212&lt;='Cortes de Agrupacion'!$F$7,'Cortes de Agrupacion'!$E$7,'Resultados General'!L212&lt;='Cortes de Agrupacion'!$F$6,'Cortes de Agrupacion'!$E$6))</f>
        <v>#VALUE!</v>
      </c>
      <c r="K212" s="118" t="str">
        <f t="shared" si="6"/>
        <v/>
      </c>
      <c r="L212" s="124" t="e">
        <f>#VALUE!</f>
        <v>#VALUE!</v>
      </c>
      <c r="M212" s="26" t="e">
        <f ca="1">+_xlfn.IFNA(VLOOKUP(C212,'Distribución de puestos'!$B$8:$I$507,8,0),"")</f>
        <v>#NAME?</v>
      </c>
      <c r="N212" s="26" t="str">
        <f>+IF(VLOOKUP($B212,'Lista Puestos Valorados'!$B$11:$BK$510,MATCH('Auxiliar General'!H$4,'Lista Puestos Valorados'!$B$10:$BK$10,0),0)="","No relevante",VLOOKUP($B212,'Lista Puestos Valorados'!$B$11:$BK$510,MATCH('Auxiliar General'!H$4,'Lista Puestos Valorados'!$B$10:$BK$10,0),0))</f>
        <v>No relevante</v>
      </c>
      <c r="O212" s="26">
        <f>+HLOOKUP(N212,Sistema_Puntos!$Q$5:$Y$43,'Auxiliar General'!J$5,FALSE)</f>
        <v>0</v>
      </c>
      <c r="P212" s="26" t="str">
        <f>+IF(VLOOKUP($B212,'Lista Puestos Valorados'!$B$11:$BK$510,MATCH('Auxiliar General'!J$4,'Lista Puestos Valorados'!$B$10:$BK$10,0),0)="","No relevante",VLOOKUP($B212,'Lista Puestos Valorados'!$B$11:$BK$510,MATCH('Auxiliar General'!J$4,'Lista Puestos Valorados'!$B$10:$BK$10,0),0))</f>
        <v>No relevante</v>
      </c>
      <c r="Q212" s="26">
        <f>+HLOOKUP(P212,Sistema_Puntos!$Q$5:$Y$43,'Auxiliar General'!L$5,FALSE)</f>
        <v>0</v>
      </c>
      <c r="R212" s="26" t="str">
        <f>+IF(VLOOKUP($B212,'Lista Puestos Valorados'!$B$11:$BK$510,MATCH('Auxiliar General'!L$4,'Lista Puestos Valorados'!$B$10:$BK$10,0),0)="","No relevante",VLOOKUP($B212,'Lista Puestos Valorados'!$B$11:$BK$510,MATCH('Auxiliar General'!L$4,'Lista Puestos Valorados'!$B$10:$BK$10,0),0))</f>
        <v>No relevante</v>
      </c>
      <c r="S212" s="26">
        <f>+HLOOKUP(R212,Sistema_Puntos!$Q$5:$Y$43,'Auxiliar General'!N$5,FALSE)</f>
        <v>0</v>
      </c>
      <c r="T212" s="26" t="str">
        <f>+IF(VLOOKUP($B212,'Lista Puestos Valorados'!$B$11:$BK$510,MATCH('Auxiliar General'!N$4,'Lista Puestos Valorados'!$B$10:$BK$10,0),0)="","No relevante",VLOOKUP($B212,'Lista Puestos Valorados'!$B$11:$BK$510,MATCH('Auxiliar General'!N$4,'Lista Puestos Valorados'!$B$10:$BK$10,0),0))</f>
        <v>No relevante</v>
      </c>
      <c r="U212" s="26">
        <f>+HLOOKUP(T212,Sistema_Puntos!$Q$5:$Y$43,'Auxiliar General'!P$5,FALSE)</f>
        <v>0</v>
      </c>
      <c r="V212" s="26" t="str">
        <f>+IF(VLOOKUP($B212,'Lista Puestos Valorados'!$B$11:$BK$510,MATCH('Auxiliar General'!P$4,'Lista Puestos Valorados'!$B$10:$BK$10,0),0)="","No relevante",VLOOKUP($B212,'Lista Puestos Valorados'!$B$11:$BK$510,MATCH('Auxiliar General'!P$4,'Lista Puestos Valorados'!$B$10:$BK$10,0),0))</f>
        <v>No relevante</v>
      </c>
      <c r="W212" s="26">
        <f>+HLOOKUP(V212,Sistema_Puntos!$Q$5:$Y$43,'Auxiliar General'!R$5,FALSE)</f>
        <v>0</v>
      </c>
      <c r="X212" s="26" t="str">
        <f>+IF(VLOOKUP($B212,'Lista Puestos Valorados'!$B$11:$BK$510,MATCH('Auxiliar General'!R$4,'Lista Puestos Valorados'!$B$10:$BK$10,0),0)="","No relevante",VLOOKUP($B212,'Lista Puestos Valorados'!$B$11:$BK$510,MATCH('Auxiliar General'!R$4,'Lista Puestos Valorados'!$B$10:$BK$10,0),0))</f>
        <v>No relevante</v>
      </c>
      <c r="Y212" s="26">
        <f>+HLOOKUP(X212,Sistema_Puntos!$Q$5:$Y$43,'Auxiliar General'!T$5,FALSE)</f>
        <v>0</v>
      </c>
      <c r="Z212" s="26" t="str">
        <f>+IF(VLOOKUP($B212,'Lista Puestos Valorados'!$B$11:$BK$510,MATCH('Auxiliar General'!T$4,'Lista Puestos Valorados'!$B$10:$BK$10,0),0)="","No relevante",VLOOKUP($B212,'Lista Puestos Valorados'!$B$11:$BK$510,MATCH('Auxiliar General'!T$4,'Lista Puestos Valorados'!$B$10:$BK$10,0),0))</f>
        <v>No relevante</v>
      </c>
      <c r="AA212" s="26">
        <f>+HLOOKUP(Z212,Sistema_Puntos!$Q$5:$Y$43,'Auxiliar General'!V$5,FALSE)</f>
        <v>0</v>
      </c>
      <c r="AB212" s="26" t="str">
        <f>+IF(VLOOKUP($B212,'Lista Puestos Valorados'!$B$11:$BK$510,MATCH('Auxiliar General'!V$4,'Lista Puestos Valorados'!$B$10:$BK$10,0),0)="","No relevante",VLOOKUP($B212,'Lista Puestos Valorados'!$B$11:$BK$510,MATCH('Auxiliar General'!V$4,'Lista Puestos Valorados'!$B$10:$BK$10,0),0))</f>
        <v>No relevante</v>
      </c>
      <c r="AC212" s="26">
        <f>+HLOOKUP(AB212,Sistema_Puntos!$Q$5:$Y$43,'Auxiliar General'!X$5,FALSE)</f>
        <v>0</v>
      </c>
      <c r="AD212" s="26" t="str">
        <f>+IF(VLOOKUP($B212,'Lista Puestos Valorados'!$B$11:$BK$510,MATCH('Auxiliar General'!X$4,'Lista Puestos Valorados'!$B$10:$BK$10,0),0)="","No relevante",VLOOKUP($B212,'Lista Puestos Valorados'!$B$11:$BK$510,MATCH('Auxiliar General'!X$4,'Lista Puestos Valorados'!$B$10:$BK$10,0),0))</f>
        <v>No relevante</v>
      </c>
      <c r="AE212" s="26">
        <f>+HLOOKUP(AD212,Sistema_Puntos!$Q$5:$Y$43,'Auxiliar General'!Z$5,FALSE)</f>
        <v>0</v>
      </c>
      <c r="AF212" s="26" t="str">
        <f>+IF(VLOOKUP($B212,'Lista Puestos Valorados'!$B$11:$BK$510,MATCH('Auxiliar General'!Z$4,'Lista Puestos Valorados'!$B$10:$BK$10,0),0)="","No relevante",VLOOKUP($B212,'Lista Puestos Valorados'!$B$11:$BK$510,MATCH('Auxiliar General'!Z$4,'Lista Puestos Valorados'!$B$10:$BK$10,0),0))</f>
        <v>No relevante</v>
      </c>
      <c r="AG212" s="26">
        <f>+HLOOKUP(AF212,Sistema_Puntos!$Q$5:$Y$43,'Auxiliar General'!AB$5,FALSE)</f>
        <v>0</v>
      </c>
      <c r="AH212" s="26" t="str">
        <f>+IF(VLOOKUP($B212,'Lista Puestos Valorados'!$B$11:$BK$510,MATCH('Auxiliar General'!AB$4,'Lista Puestos Valorados'!$B$10:$BK$10,0),0)="","No relevante",VLOOKUP($B212,'Lista Puestos Valorados'!$B$11:$BK$510,MATCH('Auxiliar General'!AB$4,'Lista Puestos Valorados'!$B$10:$BK$10,0),0))</f>
        <v>No relevante</v>
      </c>
      <c r="AI212" s="26">
        <f>+HLOOKUP(AH212,Sistema_Puntos!$Q$5:$Y$43,'Auxiliar General'!AD$5,FALSE)</f>
        <v>0</v>
      </c>
      <c r="AJ212" s="26" t="str">
        <f>+IF(VLOOKUP($B212,'Lista Puestos Valorados'!$B$11:$BK$510,MATCH('Auxiliar General'!AD$4,'Lista Puestos Valorados'!$B$10:$BK$10,0),0)="","No relevante",VLOOKUP($B212,'Lista Puestos Valorados'!$B$11:$BK$510,MATCH('Auxiliar General'!AD$4,'Lista Puestos Valorados'!$B$10:$BK$10,0),0))</f>
        <v>No relevante</v>
      </c>
      <c r="AK212" s="26">
        <f>+HLOOKUP(AJ212,Sistema_Puntos!$Q$5:$Y$43,'Auxiliar General'!AF$5,FALSE)</f>
        <v>0</v>
      </c>
      <c r="AL212" s="26" t="str">
        <f>+IF(VLOOKUP($B212,'Lista Puestos Valorados'!$B$11:$BK$510,MATCH('Auxiliar General'!AF$4,'Lista Puestos Valorados'!$B$10:$BK$10,0),0)="","No relevante",VLOOKUP($B212,'Lista Puestos Valorados'!$B$11:$BK$510,MATCH('Auxiliar General'!AF$4,'Lista Puestos Valorados'!$B$10:$BK$10,0),0))</f>
        <v>No relevante</v>
      </c>
      <c r="AM212" s="26">
        <f>+HLOOKUP(AL212,Sistema_Puntos!$Q$5:$Y$43,'Auxiliar General'!AH$5,FALSE)</f>
        <v>0</v>
      </c>
      <c r="AN212" s="26" t="str">
        <f>+IF(VLOOKUP($B212,'Lista Puestos Valorados'!$B$11:$BK$510,MATCH('Auxiliar General'!AH$4,'Lista Puestos Valorados'!$B$10:$BK$10,0),0)="","No relevante",VLOOKUP($B212,'Lista Puestos Valorados'!$B$11:$BK$510,MATCH('Auxiliar General'!AH$4,'Lista Puestos Valorados'!$B$10:$BK$10,0),0))</f>
        <v>No relevante</v>
      </c>
      <c r="AO212" s="26">
        <f>+HLOOKUP(AN212,Sistema_Puntos!$Q$5:$Y$43,'Auxiliar General'!AJ$5,FALSE)</f>
        <v>0</v>
      </c>
      <c r="AP212" s="26" t="str">
        <f>+IF(VLOOKUP($B212,'Lista Puestos Valorados'!$B$11:$BK$510,MATCH('Auxiliar General'!AJ$4,'Lista Puestos Valorados'!$B$10:$BK$10,0),0)="","No relevante",VLOOKUP($B212,'Lista Puestos Valorados'!$B$11:$BK$510,MATCH('Auxiliar General'!AJ$4,'Lista Puestos Valorados'!$B$10:$BK$10,0),0))</f>
        <v>No relevante</v>
      </c>
      <c r="AQ212" s="26">
        <f>+HLOOKUP(AP212,Sistema_Puntos!$Q$5:$Y$43,'Auxiliar General'!AL$5,FALSE)</f>
        <v>0</v>
      </c>
      <c r="AR212" s="26" t="str">
        <f>+IF(VLOOKUP($B212,'Lista Puestos Valorados'!$B$11:$BK$510,MATCH('Auxiliar General'!AL$4,'Lista Puestos Valorados'!$B$10:$BK$10,0),0)="","No relevante",VLOOKUP($B212,'Lista Puestos Valorados'!$B$11:$BK$510,MATCH('Auxiliar General'!AL$4,'Lista Puestos Valorados'!$B$10:$BK$10,0),0))</f>
        <v>No relevante</v>
      </c>
      <c r="AS212" s="26">
        <f>+HLOOKUP(AR212,Sistema_Puntos!$Q$5:$Y$43,'Auxiliar General'!AN$5,FALSE)</f>
        <v>0</v>
      </c>
      <c r="AT212" s="26" t="str">
        <f>+IF(VLOOKUP($B212,'Lista Puestos Valorados'!$B$11:$BK$510,MATCH('Auxiliar General'!AN$4,'Lista Puestos Valorados'!$B$10:$BK$10,0),0)="","No relevante",VLOOKUP($B212,'Lista Puestos Valorados'!$B$11:$BK$510,MATCH('Auxiliar General'!AN$4,'Lista Puestos Valorados'!$B$10:$BK$10,0),0))</f>
        <v>No relevante</v>
      </c>
      <c r="AU212" s="26">
        <f>+HLOOKUP(AT212,Sistema_Puntos!$Q$5:$Y$43,'Auxiliar General'!AP$5,FALSE)</f>
        <v>0</v>
      </c>
      <c r="AV212" s="26" t="str">
        <f>+IF(VLOOKUP($B212,'Lista Puestos Valorados'!$B$11:$BK$510,MATCH('Auxiliar General'!AP$4,'Lista Puestos Valorados'!$B$10:$BK$10,0),0)="","No relevante",VLOOKUP($B212,'Lista Puestos Valorados'!$B$11:$BK$510,MATCH('Auxiliar General'!AP$4,'Lista Puestos Valorados'!$B$10:$BK$10,0),0))</f>
        <v>No relevante</v>
      </c>
      <c r="AW212" s="26">
        <f>+HLOOKUP(AV212,Sistema_Puntos!$Q$5:$Y$43,'Auxiliar General'!AR$5,FALSE)</f>
        <v>0</v>
      </c>
      <c r="AX212" s="26" t="str">
        <f>+IF(VLOOKUP($B212,'Lista Puestos Valorados'!$B$11:$BK$510,MATCH('Auxiliar General'!AR$4,'Lista Puestos Valorados'!$B$10:$BK$10,0),0)="","No relevante",VLOOKUP($B212,'Lista Puestos Valorados'!$B$11:$BK$510,MATCH('Auxiliar General'!AR$4,'Lista Puestos Valorados'!$B$10:$BK$10,0),0))</f>
        <v>No relevante</v>
      </c>
      <c r="AY212" s="26">
        <f>+HLOOKUP(AX212,Sistema_Puntos!$Q$5:$Y$43,'Auxiliar General'!AT$5,FALSE)</f>
        <v>0</v>
      </c>
      <c r="AZ212" s="26" t="str">
        <f>+IF(VLOOKUP($B212,'Lista Puestos Valorados'!$B$11:$BK$510,MATCH('Auxiliar General'!AT$4,'Lista Puestos Valorados'!$B$10:$BK$10,0),0)="","No relevante",VLOOKUP($B212,'Lista Puestos Valorados'!$B$11:$BK$510,MATCH('Auxiliar General'!AT$4,'Lista Puestos Valorados'!$B$10:$BK$10,0),0))</f>
        <v>No relevante</v>
      </c>
      <c r="BA212" s="26">
        <f>+HLOOKUP(AZ212,Sistema_Puntos!$Q$5:$Y$43,'Auxiliar General'!AV$5,FALSE)</f>
        <v>0</v>
      </c>
      <c r="BB212" s="26" t="str">
        <f>+IF(VLOOKUP($B212,'Lista Puestos Valorados'!$B$11:$BK$510,MATCH('Auxiliar General'!AV$4,'Lista Puestos Valorados'!$B$10:$BK$10,0),0)="","No relevante",VLOOKUP($B212,'Lista Puestos Valorados'!$B$11:$BK$510,MATCH('Auxiliar General'!AV$4,'Lista Puestos Valorados'!$B$10:$BK$10,0),0))</f>
        <v>No relevante</v>
      </c>
      <c r="BC212" s="26">
        <f>+HLOOKUP(BB212,Sistema_Puntos!$Q$5:$Y$43,'Auxiliar General'!AX$5,FALSE)</f>
        <v>0</v>
      </c>
      <c r="BD212" s="26" t="str">
        <f>+IF(VLOOKUP($B212,'Lista Puestos Valorados'!$B$11:$BK$510,MATCH('Auxiliar General'!AX$4,'Lista Puestos Valorados'!$B$10:$BK$10,0),0)="","No relevante",VLOOKUP($B212,'Lista Puestos Valorados'!$B$11:$BK$510,MATCH('Auxiliar General'!AX$4,'Lista Puestos Valorados'!$B$10:$BK$10,0),0))</f>
        <v>No relevante</v>
      </c>
      <c r="BE212" s="26">
        <f>+HLOOKUP(BD212,Sistema_Puntos!$Q$5:$Y$43,'Auxiliar General'!AZ$5,FALSE)</f>
        <v>0</v>
      </c>
      <c r="BF212" s="26" t="str">
        <f>+IF(VLOOKUP($B212,'Lista Puestos Valorados'!$B$11:$BK$510,MATCH('Auxiliar General'!AZ$4,'Lista Puestos Valorados'!$B$10:$BK$10,0),0)="","No relevante",VLOOKUP($B212,'Lista Puestos Valorados'!$B$11:$BK$510,MATCH('Auxiliar General'!AZ$4,'Lista Puestos Valorados'!$B$10:$BK$10,0),0))</f>
        <v>No relevante</v>
      </c>
      <c r="BG212" s="26">
        <f>+HLOOKUP(BF212,Sistema_Puntos!$Q$5:$Y$43,'Auxiliar General'!BB$5,FALSE)</f>
        <v>0</v>
      </c>
      <c r="BH212" s="26" t="str">
        <f>+IF(VLOOKUP($B212,'Lista Puestos Valorados'!$B$11:$BK$510,MATCH('Auxiliar General'!BB$4,'Lista Puestos Valorados'!$B$10:$BK$10,0),0)="","No relevante",VLOOKUP($B212,'Lista Puestos Valorados'!$B$11:$BK$510,MATCH('Auxiliar General'!BB$4,'Lista Puestos Valorados'!$B$10:$BK$10,0),0))</f>
        <v>No relevante</v>
      </c>
      <c r="BI212" s="26">
        <f>+HLOOKUP(BH212,Sistema_Puntos!$Q$5:$Y$43,'Auxiliar General'!BD$5,FALSE)</f>
        <v>0</v>
      </c>
      <c r="BJ212" s="26" t="str">
        <f>+IF(VLOOKUP($B212,'Lista Puestos Valorados'!$B$11:$BK$510,MATCH('Auxiliar General'!BD$4,'Lista Puestos Valorados'!$B$10:$BK$10,0),0)="","No relevante",VLOOKUP($B212,'Lista Puestos Valorados'!$B$11:$BK$510,MATCH('Auxiliar General'!BD$4,'Lista Puestos Valorados'!$B$10:$BK$10,0),0))</f>
        <v>No relevante</v>
      </c>
      <c r="BK212" s="26">
        <f>+HLOOKUP(BJ212,Sistema_Puntos!$Q$5:$Y$43,'Auxiliar General'!BF$5,FALSE)</f>
        <v>0</v>
      </c>
      <c r="BL212" s="26" t="str">
        <f>+IF(VLOOKUP($B212,'Lista Puestos Valorados'!$B$11:$BK$510,MATCH('Auxiliar General'!BF$4,'Lista Puestos Valorados'!$B$10:$BK$10,0),0)="","No relevante",VLOOKUP($B212,'Lista Puestos Valorados'!$B$11:$BK$510,MATCH('Auxiliar General'!BF$4,'Lista Puestos Valorados'!$B$10:$BK$10,0),0))</f>
        <v>No relevante</v>
      </c>
      <c r="BM212" s="26">
        <f>+HLOOKUP(BL212,Sistema_Puntos!$Q$5:$Y$43,'Auxiliar General'!BH$5,FALSE)</f>
        <v>0</v>
      </c>
      <c r="BN212" s="26" t="str">
        <f>+IF(VLOOKUP($B212,'Lista Puestos Valorados'!$B$11:$BK$510,MATCH('Auxiliar General'!BH$4,'Lista Puestos Valorados'!$B$10:$BK$10,0),0)="","No relevante",VLOOKUP($B212,'Lista Puestos Valorados'!$B$11:$BK$510,MATCH('Auxiliar General'!BH$4,'Lista Puestos Valorados'!$B$10:$BK$10,0),0))</f>
        <v>No relevante</v>
      </c>
      <c r="BO212" s="26">
        <f>+HLOOKUP(BN212,Sistema_Puntos!$Q$5:$Y$43,'Auxiliar General'!BJ$5,FALSE)</f>
        <v>0</v>
      </c>
      <c r="BP212" s="26" t="str">
        <f>+IF(VLOOKUP($B212,'Lista Puestos Valorados'!$B$11:$BK$510,MATCH('Auxiliar General'!BJ$4,'Lista Puestos Valorados'!$B$10:$BK$10,0),0)="","No relevante",VLOOKUP($B212,'Lista Puestos Valorados'!$B$11:$BK$510,MATCH('Auxiliar General'!BJ$4,'Lista Puestos Valorados'!$B$10:$BK$10,0),0))</f>
        <v>No relevante</v>
      </c>
      <c r="BQ212" s="26">
        <f>+HLOOKUP(BP212,Sistema_Puntos!$Q$5:$Y$43,'Auxiliar General'!BL$5,FALSE)</f>
        <v>0</v>
      </c>
      <c r="BR212" s="26" t="str">
        <f>+IF(VLOOKUP($B212,'Lista Puestos Valorados'!$B$11:$BK$510,MATCH('Auxiliar General'!BL$4,'Lista Puestos Valorados'!$B$10:$BK$10,0),0)="","No relevante",VLOOKUP($B212,'Lista Puestos Valorados'!$B$11:$BK$510,MATCH('Auxiliar General'!BL$4,'Lista Puestos Valorados'!$B$10:$BK$10,0),0))</f>
        <v>No relevante</v>
      </c>
      <c r="BS212" s="26">
        <f>+HLOOKUP(BR212,Sistema_Puntos!$Q$5:$Y$43,'Auxiliar General'!BN$5,FALSE)</f>
        <v>0</v>
      </c>
      <c r="BT212" s="26" t="str">
        <f>+IF(VLOOKUP($B212,'Lista Puestos Valorados'!$B$11:$BK$510,MATCH('Auxiliar General'!BN$4,'Lista Puestos Valorados'!$B$10:$BK$10,0),0)="","No relevante",VLOOKUP($B212,'Lista Puestos Valorados'!$B$11:$BK$510,MATCH('Auxiliar General'!BN$4,'Lista Puestos Valorados'!$B$10:$BK$10,0),0))</f>
        <v>No relevante</v>
      </c>
      <c r="BU212" s="26">
        <f>+HLOOKUP(BT212,Sistema_Puntos!$Q$5:$Y$43,'Auxiliar General'!BP$5,FALSE)</f>
        <v>0</v>
      </c>
      <c r="BV212" s="26" t="str">
        <f>+IF(VLOOKUP($B212,'Lista Puestos Valorados'!$B$11:$BK$510,MATCH('Auxiliar General'!BP$4,'Lista Puestos Valorados'!$B$10:$BK$10,0),0)="","No relevante",VLOOKUP($B212,'Lista Puestos Valorados'!$B$11:$BK$510,MATCH('Auxiliar General'!BP$4,'Lista Puestos Valorados'!$B$10:$BK$10,0),0))</f>
        <v>No relevante</v>
      </c>
      <c r="BW212" s="26">
        <f>+HLOOKUP(BV212,Sistema_Puntos!$Q$5:$Y$43,'Auxiliar General'!BR$5,FALSE)</f>
        <v>0</v>
      </c>
      <c r="BX212" s="26" t="str">
        <f>+IF(VLOOKUP($B212,'Lista Puestos Valorados'!$B$11:$BK$510,MATCH('Auxiliar General'!BR$4,'Lista Puestos Valorados'!$B$10:$BK$10,0),0)="","No relevante",VLOOKUP($B212,'Lista Puestos Valorados'!$B$11:$BK$510,MATCH('Auxiliar General'!BR$4,'Lista Puestos Valorados'!$B$10:$BK$10,0),0))</f>
        <v>No relevante</v>
      </c>
      <c r="BY212" s="26">
        <f>+HLOOKUP(BX212,Sistema_Puntos!$Q$5:$Y$43,'Auxiliar General'!BT$5,FALSE)</f>
        <v>0</v>
      </c>
      <c r="BZ212" s="26" t="str">
        <f>+IF(VLOOKUP($B212,'Lista Puestos Valorados'!$B$11:$BK$510,MATCH('Auxiliar General'!BT$4,'Lista Puestos Valorados'!$B$10:$BK$10,0),0)="","No relevante",VLOOKUP($B212,'Lista Puestos Valorados'!$B$11:$BK$510,MATCH('Auxiliar General'!BT$4,'Lista Puestos Valorados'!$B$10:$BK$10,0),0))</f>
        <v>No relevante</v>
      </c>
      <c r="CA212" s="26">
        <f>+HLOOKUP(BZ212,Sistema_Puntos!$Q$5:$Y$43,'Auxiliar General'!BV$5,FALSE)</f>
        <v>0</v>
      </c>
      <c r="CB212" s="26" t="str">
        <f>+IF(VLOOKUP($B212,'Lista Puestos Valorados'!$B$11:$BK$510,MATCH('Auxiliar General'!BV$4,'Lista Puestos Valorados'!$B$10:$BK$10,0),0)="","No relevante",VLOOKUP($B212,'Lista Puestos Valorados'!$B$11:$BK$510,MATCH('Auxiliar General'!BV$4,'Lista Puestos Valorados'!$B$10:$BK$10,0),0))</f>
        <v>No relevante</v>
      </c>
      <c r="CC212" s="26">
        <f>+HLOOKUP(CB212,Sistema_Puntos!$Q$5:$Y$43,'Auxiliar General'!BX$5,FALSE)</f>
        <v>0</v>
      </c>
      <c r="CD212" s="26" t="str">
        <f>+IF(VLOOKUP($B212,'Lista Puestos Valorados'!$B$11:$BK$510,MATCH('Auxiliar General'!BX$4,'Lista Puestos Valorados'!$B$10:$BK$10,0),0)="","No relevante",VLOOKUP($B212,'Lista Puestos Valorados'!$B$11:$BK$510,MATCH('Auxiliar General'!BX$4,'Lista Puestos Valorados'!$B$10:$BK$10,0),0))</f>
        <v>No relevante</v>
      </c>
      <c r="CE212" s="26">
        <f>+HLOOKUP(CD212,Sistema_Puntos!$Q$5:$Y$43,'Auxiliar General'!BZ$5,FALSE)</f>
        <v>0</v>
      </c>
      <c r="CF212" s="26" t="str">
        <f>+IF(VLOOKUP($B212,'Lista Puestos Valorados'!$B$11:$BK$510,MATCH('Auxiliar General'!BZ$4,'Lista Puestos Valorados'!$B$10:$BK$10,0),0)="","No relevante",VLOOKUP($B212,'Lista Puestos Valorados'!$B$11:$BK$510,MATCH('Auxiliar General'!BZ$4,'Lista Puestos Valorados'!$B$10:$BK$10,0),0))</f>
        <v>No relevante</v>
      </c>
      <c r="CG212" s="26">
        <f>+HLOOKUP(CF212,Sistema_Puntos!$Q$5:$Y$43,'Auxiliar General'!CB$5,FALSE)</f>
        <v>0</v>
      </c>
      <c r="CH212" s="29"/>
      <c r="CI212" s="29"/>
    </row>
    <row r="213" spans="2:87" ht="17.55" customHeight="1">
      <c r="B213" s="26">
        <f>+'Listado de Puestos'!B213</f>
        <v>203</v>
      </c>
      <c r="C213" s="26" t="str">
        <f>+IF('Lista Puestos Valorados'!C213="","",'Lista Puestos Valorados'!C213)</f>
        <v/>
      </c>
      <c r="D213" s="26" t="str">
        <f>+IF('Lista Puestos Valorados'!D213="","",'Lista Puestos Valorados'!D213)</f>
        <v/>
      </c>
      <c r="E213" s="26" t="str">
        <f>+IF('Lista Puestos Valorados'!E213="","",'Lista Puestos Valorados'!E213)</f>
        <v/>
      </c>
      <c r="F213" s="26" t="str">
        <f>+IF('Lista Puestos Valorados'!F213="","",'Lista Puestos Valorados'!F213)</f>
        <v/>
      </c>
      <c r="G213" s="26" t="str">
        <f>+IF('Lista Puestos Valorados'!G213="","",'Lista Puestos Valorados'!G213)</f>
        <v/>
      </c>
      <c r="H213" s="26" t="str">
        <f>+IF('Lista Puestos Valorados'!H213="","",'Lista Puestos Valorados'!H213)</f>
        <v/>
      </c>
      <c r="I213" s="26" t="str">
        <f>+IF('Lista Puestos Valorados'!I213="","",'Lista Puestos Valorados'!I213)</f>
        <v/>
      </c>
      <c r="J213" s="118" t="e">
        <f t="array" ref="J213">+IF(L213="","",_xlfn.IFS(L213&lt;='Cortes de Agrupacion'!$F$15,'Cortes de Agrupacion'!$E$15,'Resultados General'!L213&lt;='Cortes de Agrupacion'!$F$14,'Cortes de Agrupacion'!$E$14,'Resultados General'!L213&lt;='Cortes de Agrupacion'!$F$13,'Cortes de Agrupacion'!$E$13,L213&lt;='Cortes de Agrupacion'!$F$12,'Cortes de Agrupacion'!$E$12,'Resultados General'!L213&lt;='Cortes de Agrupacion'!$F$11,'Cortes de Agrupacion'!$E$11,'Resultados General'!L213&lt;='Cortes de Agrupacion'!$F$10,'Cortes de Agrupacion'!$E$10,'Resultados General'!L213&lt;='Cortes de Agrupacion'!$F$9,'Cortes de Agrupacion'!$E$9,'Resultados General'!L213&lt;='Cortes de Agrupacion'!$F$8,'Cortes de Agrupacion'!$E$8,'Resultados General'!L213&lt;='Cortes de Agrupacion'!$F$7,'Cortes de Agrupacion'!$E$7,'Resultados General'!L213&lt;='Cortes de Agrupacion'!$F$6,'Cortes de Agrupacion'!$E$6))</f>
        <v>#VALUE!</v>
      </c>
      <c r="K213" s="118" t="str">
        <f t="shared" si="6"/>
        <v/>
      </c>
      <c r="L213" s="124" t="e">
        <f>#VALUE!</f>
        <v>#VALUE!</v>
      </c>
      <c r="M213" s="26" t="e">
        <f ca="1">+_xlfn.IFNA(VLOOKUP(C213,'Distribución de puestos'!$B$8:$I$507,8,0),"")</f>
        <v>#NAME?</v>
      </c>
      <c r="N213" s="26" t="str">
        <f>+IF(VLOOKUP($B213,'Lista Puestos Valorados'!$B$11:$BK$510,MATCH('Auxiliar General'!H$4,'Lista Puestos Valorados'!$B$10:$BK$10,0),0)="","No relevante",VLOOKUP($B213,'Lista Puestos Valorados'!$B$11:$BK$510,MATCH('Auxiliar General'!H$4,'Lista Puestos Valorados'!$B$10:$BK$10,0),0))</f>
        <v>No relevante</v>
      </c>
      <c r="O213" s="26">
        <f>+HLOOKUP(N213,Sistema_Puntos!$Q$5:$Y$43,'Auxiliar General'!J$5,FALSE)</f>
        <v>0</v>
      </c>
      <c r="P213" s="26" t="str">
        <f>+IF(VLOOKUP($B213,'Lista Puestos Valorados'!$B$11:$BK$510,MATCH('Auxiliar General'!J$4,'Lista Puestos Valorados'!$B$10:$BK$10,0),0)="","No relevante",VLOOKUP($B213,'Lista Puestos Valorados'!$B$11:$BK$510,MATCH('Auxiliar General'!J$4,'Lista Puestos Valorados'!$B$10:$BK$10,0),0))</f>
        <v>No relevante</v>
      </c>
      <c r="Q213" s="26">
        <f>+HLOOKUP(P213,Sistema_Puntos!$Q$5:$Y$43,'Auxiliar General'!L$5,FALSE)</f>
        <v>0</v>
      </c>
      <c r="R213" s="26" t="str">
        <f>+IF(VLOOKUP($B213,'Lista Puestos Valorados'!$B$11:$BK$510,MATCH('Auxiliar General'!L$4,'Lista Puestos Valorados'!$B$10:$BK$10,0),0)="","No relevante",VLOOKUP($B213,'Lista Puestos Valorados'!$B$11:$BK$510,MATCH('Auxiliar General'!L$4,'Lista Puestos Valorados'!$B$10:$BK$10,0),0))</f>
        <v>No relevante</v>
      </c>
      <c r="S213" s="26">
        <f>+HLOOKUP(R213,Sistema_Puntos!$Q$5:$Y$43,'Auxiliar General'!N$5,FALSE)</f>
        <v>0</v>
      </c>
      <c r="T213" s="26" t="str">
        <f>+IF(VLOOKUP($B213,'Lista Puestos Valorados'!$B$11:$BK$510,MATCH('Auxiliar General'!N$4,'Lista Puestos Valorados'!$B$10:$BK$10,0),0)="","No relevante",VLOOKUP($B213,'Lista Puestos Valorados'!$B$11:$BK$510,MATCH('Auxiliar General'!N$4,'Lista Puestos Valorados'!$B$10:$BK$10,0),0))</f>
        <v>No relevante</v>
      </c>
      <c r="U213" s="26">
        <f>+HLOOKUP(T213,Sistema_Puntos!$Q$5:$Y$43,'Auxiliar General'!P$5,FALSE)</f>
        <v>0</v>
      </c>
      <c r="V213" s="26" t="str">
        <f>+IF(VLOOKUP($B213,'Lista Puestos Valorados'!$B$11:$BK$510,MATCH('Auxiliar General'!P$4,'Lista Puestos Valorados'!$B$10:$BK$10,0),0)="","No relevante",VLOOKUP($B213,'Lista Puestos Valorados'!$B$11:$BK$510,MATCH('Auxiliar General'!P$4,'Lista Puestos Valorados'!$B$10:$BK$10,0),0))</f>
        <v>No relevante</v>
      </c>
      <c r="W213" s="26">
        <f>+HLOOKUP(V213,Sistema_Puntos!$Q$5:$Y$43,'Auxiliar General'!R$5,FALSE)</f>
        <v>0</v>
      </c>
      <c r="X213" s="26" t="str">
        <f>+IF(VLOOKUP($B213,'Lista Puestos Valorados'!$B$11:$BK$510,MATCH('Auxiliar General'!R$4,'Lista Puestos Valorados'!$B$10:$BK$10,0),0)="","No relevante",VLOOKUP($B213,'Lista Puestos Valorados'!$B$11:$BK$510,MATCH('Auxiliar General'!R$4,'Lista Puestos Valorados'!$B$10:$BK$10,0),0))</f>
        <v>No relevante</v>
      </c>
      <c r="Y213" s="26">
        <f>+HLOOKUP(X213,Sistema_Puntos!$Q$5:$Y$43,'Auxiliar General'!T$5,FALSE)</f>
        <v>0</v>
      </c>
      <c r="Z213" s="26" t="str">
        <f>+IF(VLOOKUP($B213,'Lista Puestos Valorados'!$B$11:$BK$510,MATCH('Auxiliar General'!T$4,'Lista Puestos Valorados'!$B$10:$BK$10,0),0)="","No relevante",VLOOKUP($B213,'Lista Puestos Valorados'!$B$11:$BK$510,MATCH('Auxiliar General'!T$4,'Lista Puestos Valorados'!$B$10:$BK$10,0),0))</f>
        <v>No relevante</v>
      </c>
      <c r="AA213" s="26">
        <f>+HLOOKUP(Z213,Sistema_Puntos!$Q$5:$Y$43,'Auxiliar General'!V$5,FALSE)</f>
        <v>0</v>
      </c>
      <c r="AB213" s="26" t="str">
        <f>+IF(VLOOKUP($B213,'Lista Puestos Valorados'!$B$11:$BK$510,MATCH('Auxiliar General'!V$4,'Lista Puestos Valorados'!$B$10:$BK$10,0),0)="","No relevante",VLOOKUP($B213,'Lista Puestos Valorados'!$B$11:$BK$510,MATCH('Auxiliar General'!V$4,'Lista Puestos Valorados'!$B$10:$BK$10,0),0))</f>
        <v>No relevante</v>
      </c>
      <c r="AC213" s="26">
        <f>+HLOOKUP(AB213,Sistema_Puntos!$Q$5:$Y$43,'Auxiliar General'!X$5,FALSE)</f>
        <v>0</v>
      </c>
      <c r="AD213" s="26" t="str">
        <f>+IF(VLOOKUP($B213,'Lista Puestos Valorados'!$B$11:$BK$510,MATCH('Auxiliar General'!X$4,'Lista Puestos Valorados'!$B$10:$BK$10,0),0)="","No relevante",VLOOKUP($B213,'Lista Puestos Valorados'!$B$11:$BK$510,MATCH('Auxiliar General'!X$4,'Lista Puestos Valorados'!$B$10:$BK$10,0),0))</f>
        <v>No relevante</v>
      </c>
      <c r="AE213" s="26">
        <f>+HLOOKUP(AD213,Sistema_Puntos!$Q$5:$Y$43,'Auxiliar General'!Z$5,FALSE)</f>
        <v>0</v>
      </c>
      <c r="AF213" s="26" t="str">
        <f>+IF(VLOOKUP($B213,'Lista Puestos Valorados'!$B$11:$BK$510,MATCH('Auxiliar General'!Z$4,'Lista Puestos Valorados'!$B$10:$BK$10,0),0)="","No relevante",VLOOKUP($B213,'Lista Puestos Valorados'!$B$11:$BK$510,MATCH('Auxiliar General'!Z$4,'Lista Puestos Valorados'!$B$10:$BK$10,0),0))</f>
        <v>No relevante</v>
      </c>
      <c r="AG213" s="26">
        <f>+HLOOKUP(AF213,Sistema_Puntos!$Q$5:$Y$43,'Auxiliar General'!AB$5,FALSE)</f>
        <v>0</v>
      </c>
      <c r="AH213" s="26" t="str">
        <f>+IF(VLOOKUP($B213,'Lista Puestos Valorados'!$B$11:$BK$510,MATCH('Auxiliar General'!AB$4,'Lista Puestos Valorados'!$B$10:$BK$10,0),0)="","No relevante",VLOOKUP($B213,'Lista Puestos Valorados'!$B$11:$BK$510,MATCH('Auxiliar General'!AB$4,'Lista Puestos Valorados'!$B$10:$BK$10,0),0))</f>
        <v>No relevante</v>
      </c>
      <c r="AI213" s="26">
        <f>+HLOOKUP(AH213,Sistema_Puntos!$Q$5:$Y$43,'Auxiliar General'!AD$5,FALSE)</f>
        <v>0</v>
      </c>
      <c r="AJ213" s="26" t="str">
        <f>+IF(VLOOKUP($B213,'Lista Puestos Valorados'!$B$11:$BK$510,MATCH('Auxiliar General'!AD$4,'Lista Puestos Valorados'!$B$10:$BK$10,0),0)="","No relevante",VLOOKUP($B213,'Lista Puestos Valorados'!$B$11:$BK$510,MATCH('Auxiliar General'!AD$4,'Lista Puestos Valorados'!$B$10:$BK$10,0),0))</f>
        <v>No relevante</v>
      </c>
      <c r="AK213" s="26">
        <f>+HLOOKUP(AJ213,Sistema_Puntos!$Q$5:$Y$43,'Auxiliar General'!AF$5,FALSE)</f>
        <v>0</v>
      </c>
      <c r="AL213" s="26" t="str">
        <f>+IF(VLOOKUP($B213,'Lista Puestos Valorados'!$B$11:$BK$510,MATCH('Auxiliar General'!AF$4,'Lista Puestos Valorados'!$B$10:$BK$10,0),0)="","No relevante",VLOOKUP($B213,'Lista Puestos Valorados'!$B$11:$BK$510,MATCH('Auxiliar General'!AF$4,'Lista Puestos Valorados'!$B$10:$BK$10,0),0))</f>
        <v>No relevante</v>
      </c>
      <c r="AM213" s="26">
        <f>+HLOOKUP(AL213,Sistema_Puntos!$Q$5:$Y$43,'Auxiliar General'!AH$5,FALSE)</f>
        <v>0</v>
      </c>
      <c r="AN213" s="26" t="str">
        <f>+IF(VLOOKUP($B213,'Lista Puestos Valorados'!$B$11:$BK$510,MATCH('Auxiliar General'!AH$4,'Lista Puestos Valorados'!$B$10:$BK$10,0),0)="","No relevante",VLOOKUP($B213,'Lista Puestos Valorados'!$B$11:$BK$510,MATCH('Auxiliar General'!AH$4,'Lista Puestos Valorados'!$B$10:$BK$10,0),0))</f>
        <v>No relevante</v>
      </c>
      <c r="AO213" s="26">
        <f>+HLOOKUP(AN213,Sistema_Puntos!$Q$5:$Y$43,'Auxiliar General'!AJ$5,FALSE)</f>
        <v>0</v>
      </c>
      <c r="AP213" s="26" t="str">
        <f>+IF(VLOOKUP($B213,'Lista Puestos Valorados'!$B$11:$BK$510,MATCH('Auxiliar General'!AJ$4,'Lista Puestos Valorados'!$B$10:$BK$10,0),0)="","No relevante",VLOOKUP($B213,'Lista Puestos Valorados'!$B$11:$BK$510,MATCH('Auxiliar General'!AJ$4,'Lista Puestos Valorados'!$B$10:$BK$10,0),0))</f>
        <v>No relevante</v>
      </c>
      <c r="AQ213" s="26">
        <f>+HLOOKUP(AP213,Sistema_Puntos!$Q$5:$Y$43,'Auxiliar General'!AL$5,FALSE)</f>
        <v>0</v>
      </c>
      <c r="AR213" s="26" t="str">
        <f>+IF(VLOOKUP($B213,'Lista Puestos Valorados'!$B$11:$BK$510,MATCH('Auxiliar General'!AL$4,'Lista Puestos Valorados'!$B$10:$BK$10,0),0)="","No relevante",VLOOKUP($B213,'Lista Puestos Valorados'!$B$11:$BK$510,MATCH('Auxiliar General'!AL$4,'Lista Puestos Valorados'!$B$10:$BK$10,0),0))</f>
        <v>No relevante</v>
      </c>
      <c r="AS213" s="26">
        <f>+HLOOKUP(AR213,Sistema_Puntos!$Q$5:$Y$43,'Auxiliar General'!AN$5,FALSE)</f>
        <v>0</v>
      </c>
      <c r="AT213" s="26" t="str">
        <f>+IF(VLOOKUP($B213,'Lista Puestos Valorados'!$B$11:$BK$510,MATCH('Auxiliar General'!AN$4,'Lista Puestos Valorados'!$B$10:$BK$10,0),0)="","No relevante",VLOOKUP($B213,'Lista Puestos Valorados'!$B$11:$BK$510,MATCH('Auxiliar General'!AN$4,'Lista Puestos Valorados'!$B$10:$BK$10,0),0))</f>
        <v>No relevante</v>
      </c>
      <c r="AU213" s="26">
        <f>+HLOOKUP(AT213,Sistema_Puntos!$Q$5:$Y$43,'Auxiliar General'!AP$5,FALSE)</f>
        <v>0</v>
      </c>
      <c r="AV213" s="26" t="str">
        <f>+IF(VLOOKUP($B213,'Lista Puestos Valorados'!$B$11:$BK$510,MATCH('Auxiliar General'!AP$4,'Lista Puestos Valorados'!$B$10:$BK$10,0),0)="","No relevante",VLOOKUP($B213,'Lista Puestos Valorados'!$B$11:$BK$510,MATCH('Auxiliar General'!AP$4,'Lista Puestos Valorados'!$B$10:$BK$10,0),0))</f>
        <v>No relevante</v>
      </c>
      <c r="AW213" s="26">
        <f>+HLOOKUP(AV213,Sistema_Puntos!$Q$5:$Y$43,'Auxiliar General'!AR$5,FALSE)</f>
        <v>0</v>
      </c>
      <c r="AX213" s="26" t="str">
        <f>+IF(VLOOKUP($B213,'Lista Puestos Valorados'!$B$11:$BK$510,MATCH('Auxiliar General'!AR$4,'Lista Puestos Valorados'!$B$10:$BK$10,0),0)="","No relevante",VLOOKUP($B213,'Lista Puestos Valorados'!$B$11:$BK$510,MATCH('Auxiliar General'!AR$4,'Lista Puestos Valorados'!$B$10:$BK$10,0),0))</f>
        <v>No relevante</v>
      </c>
      <c r="AY213" s="26">
        <f>+HLOOKUP(AX213,Sistema_Puntos!$Q$5:$Y$43,'Auxiliar General'!AT$5,FALSE)</f>
        <v>0</v>
      </c>
      <c r="AZ213" s="26" t="str">
        <f>+IF(VLOOKUP($B213,'Lista Puestos Valorados'!$B$11:$BK$510,MATCH('Auxiliar General'!AT$4,'Lista Puestos Valorados'!$B$10:$BK$10,0),0)="","No relevante",VLOOKUP($B213,'Lista Puestos Valorados'!$B$11:$BK$510,MATCH('Auxiliar General'!AT$4,'Lista Puestos Valorados'!$B$10:$BK$10,0),0))</f>
        <v>No relevante</v>
      </c>
      <c r="BA213" s="26">
        <f>+HLOOKUP(AZ213,Sistema_Puntos!$Q$5:$Y$43,'Auxiliar General'!AV$5,FALSE)</f>
        <v>0</v>
      </c>
      <c r="BB213" s="26" t="str">
        <f>+IF(VLOOKUP($B213,'Lista Puestos Valorados'!$B$11:$BK$510,MATCH('Auxiliar General'!AV$4,'Lista Puestos Valorados'!$B$10:$BK$10,0),0)="","No relevante",VLOOKUP($B213,'Lista Puestos Valorados'!$B$11:$BK$510,MATCH('Auxiliar General'!AV$4,'Lista Puestos Valorados'!$B$10:$BK$10,0),0))</f>
        <v>No relevante</v>
      </c>
      <c r="BC213" s="26">
        <f>+HLOOKUP(BB213,Sistema_Puntos!$Q$5:$Y$43,'Auxiliar General'!AX$5,FALSE)</f>
        <v>0</v>
      </c>
      <c r="BD213" s="26" t="str">
        <f>+IF(VLOOKUP($B213,'Lista Puestos Valorados'!$B$11:$BK$510,MATCH('Auxiliar General'!AX$4,'Lista Puestos Valorados'!$B$10:$BK$10,0),0)="","No relevante",VLOOKUP($B213,'Lista Puestos Valorados'!$B$11:$BK$510,MATCH('Auxiliar General'!AX$4,'Lista Puestos Valorados'!$B$10:$BK$10,0),0))</f>
        <v>No relevante</v>
      </c>
      <c r="BE213" s="26">
        <f>+HLOOKUP(BD213,Sistema_Puntos!$Q$5:$Y$43,'Auxiliar General'!AZ$5,FALSE)</f>
        <v>0</v>
      </c>
      <c r="BF213" s="26" t="str">
        <f>+IF(VLOOKUP($B213,'Lista Puestos Valorados'!$B$11:$BK$510,MATCH('Auxiliar General'!AZ$4,'Lista Puestos Valorados'!$B$10:$BK$10,0),0)="","No relevante",VLOOKUP($B213,'Lista Puestos Valorados'!$B$11:$BK$510,MATCH('Auxiliar General'!AZ$4,'Lista Puestos Valorados'!$B$10:$BK$10,0),0))</f>
        <v>No relevante</v>
      </c>
      <c r="BG213" s="26">
        <f>+HLOOKUP(BF213,Sistema_Puntos!$Q$5:$Y$43,'Auxiliar General'!BB$5,FALSE)</f>
        <v>0</v>
      </c>
      <c r="BH213" s="26" t="str">
        <f>+IF(VLOOKUP($B213,'Lista Puestos Valorados'!$B$11:$BK$510,MATCH('Auxiliar General'!BB$4,'Lista Puestos Valorados'!$B$10:$BK$10,0),0)="","No relevante",VLOOKUP($B213,'Lista Puestos Valorados'!$B$11:$BK$510,MATCH('Auxiliar General'!BB$4,'Lista Puestos Valorados'!$B$10:$BK$10,0),0))</f>
        <v>No relevante</v>
      </c>
      <c r="BI213" s="26">
        <f>+HLOOKUP(BH213,Sistema_Puntos!$Q$5:$Y$43,'Auxiliar General'!BD$5,FALSE)</f>
        <v>0</v>
      </c>
      <c r="BJ213" s="26" t="str">
        <f>+IF(VLOOKUP($B213,'Lista Puestos Valorados'!$B$11:$BK$510,MATCH('Auxiliar General'!BD$4,'Lista Puestos Valorados'!$B$10:$BK$10,0),0)="","No relevante",VLOOKUP($B213,'Lista Puestos Valorados'!$B$11:$BK$510,MATCH('Auxiliar General'!BD$4,'Lista Puestos Valorados'!$B$10:$BK$10,0),0))</f>
        <v>No relevante</v>
      </c>
      <c r="BK213" s="26">
        <f>+HLOOKUP(BJ213,Sistema_Puntos!$Q$5:$Y$43,'Auxiliar General'!BF$5,FALSE)</f>
        <v>0</v>
      </c>
      <c r="BL213" s="26" t="str">
        <f>+IF(VLOOKUP($B213,'Lista Puestos Valorados'!$B$11:$BK$510,MATCH('Auxiliar General'!BF$4,'Lista Puestos Valorados'!$B$10:$BK$10,0),0)="","No relevante",VLOOKUP($B213,'Lista Puestos Valorados'!$B$11:$BK$510,MATCH('Auxiliar General'!BF$4,'Lista Puestos Valorados'!$B$10:$BK$10,0),0))</f>
        <v>No relevante</v>
      </c>
      <c r="BM213" s="26">
        <f>+HLOOKUP(BL213,Sistema_Puntos!$Q$5:$Y$43,'Auxiliar General'!BH$5,FALSE)</f>
        <v>0</v>
      </c>
      <c r="BN213" s="26" t="str">
        <f>+IF(VLOOKUP($B213,'Lista Puestos Valorados'!$B$11:$BK$510,MATCH('Auxiliar General'!BH$4,'Lista Puestos Valorados'!$B$10:$BK$10,0),0)="","No relevante",VLOOKUP($B213,'Lista Puestos Valorados'!$B$11:$BK$510,MATCH('Auxiliar General'!BH$4,'Lista Puestos Valorados'!$B$10:$BK$10,0),0))</f>
        <v>No relevante</v>
      </c>
      <c r="BO213" s="26">
        <f>+HLOOKUP(BN213,Sistema_Puntos!$Q$5:$Y$43,'Auxiliar General'!BJ$5,FALSE)</f>
        <v>0</v>
      </c>
      <c r="BP213" s="26" t="str">
        <f>+IF(VLOOKUP($B213,'Lista Puestos Valorados'!$B$11:$BK$510,MATCH('Auxiliar General'!BJ$4,'Lista Puestos Valorados'!$B$10:$BK$10,0),0)="","No relevante",VLOOKUP($B213,'Lista Puestos Valorados'!$B$11:$BK$510,MATCH('Auxiliar General'!BJ$4,'Lista Puestos Valorados'!$B$10:$BK$10,0),0))</f>
        <v>No relevante</v>
      </c>
      <c r="BQ213" s="26">
        <f>+HLOOKUP(BP213,Sistema_Puntos!$Q$5:$Y$43,'Auxiliar General'!BL$5,FALSE)</f>
        <v>0</v>
      </c>
      <c r="BR213" s="26" t="str">
        <f>+IF(VLOOKUP($B213,'Lista Puestos Valorados'!$B$11:$BK$510,MATCH('Auxiliar General'!BL$4,'Lista Puestos Valorados'!$B$10:$BK$10,0),0)="","No relevante",VLOOKUP($B213,'Lista Puestos Valorados'!$B$11:$BK$510,MATCH('Auxiliar General'!BL$4,'Lista Puestos Valorados'!$B$10:$BK$10,0),0))</f>
        <v>No relevante</v>
      </c>
      <c r="BS213" s="26">
        <f>+HLOOKUP(BR213,Sistema_Puntos!$Q$5:$Y$43,'Auxiliar General'!BN$5,FALSE)</f>
        <v>0</v>
      </c>
      <c r="BT213" s="26" t="str">
        <f>+IF(VLOOKUP($B213,'Lista Puestos Valorados'!$B$11:$BK$510,MATCH('Auxiliar General'!BN$4,'Lista Puestos Valorados'!$B$10:$BK$10,0),0)="","No relevante",VLOOKUP($B213,'Lista Puestos Valorados'!$B$11:$BK$510,MATCH('Auxiliar General'!BN$4,'Lista Puestos Valorados'!$B$10:$BK$10,0),0))</f>
        <v>No relevante</v>
      </c>
      <c r="BU213" s="26">
        <f>+HLOOKUP(BT213,Sistema_Puntos!$Q$5:$Y$43,'Auxiliar General'!BP$5,FALSE)</f>
        <v>0</v>
      </c>
      <c r="BV213" s="26" t="str">
        <f>+IF(VLOOKUP($B213,'Lista Puestos Valorados'!$B$11:$BK$510,MATCH('Auxiliar General'!BP$4,'Lista Puestos Valorados'!$B$10:$BK$10,0),0)="","No relevante",VLOOKUP($B213,'Lista Puestos Valorados'!$B$11:$BK$510,MATCH('Auxiliar General'!BP$4,'Lista Puestos Valorados'!$B$10:$BK$10,0),0))</f>
        <v>No relevante</v>
      </c>
      <c r="BW213" s="26">
        <f>+HLOOKUP(BV213,Sistema_Puntos!$Q$5:$Y$43,'Auxiliar General'!BR$5,FALSE)</f>
        <v>0</v>
      </c>
      <c r="BX213" s="26" t="str">
        <f>+IF(VLOOKUP($B213,'Lista Puestos Valorados'!$B$11:$BK$510,MATCH('Auxiliar General'!BR$4,'Lista Puestos Valorados'!$B$10:$BK$10,0),0)="","No relevante",VLOOKUP($B213,'Lista Puestos Valorados'!$B$11:$BK$510,MATCH('Auxiliar General'!BR$4,'Lista Puestos Valorados'!$B$10:$BK$10,0),0))</f>
        <v>No relevante</v>
      </c>
      <c r="BY213" s="26">
        <f>+HLOOKUP(BX213,Sistema_Puntos!$Q$5:$Y$43,'Auxiliar General'!BT$5,FALSE)</f>
        <v>0</v>
      </c>
      <c r="BZ213" s="26" t="str">
        <f>+IF(VLOOKUP($B213,'Lista Puestos Valorados'!$B$11:$BK$510,MATCH('Auxiliar General'!BT$4,'Lista Puestos Valorados'!$B$10:$BK$10,0),0)="","No relevante",VLOOKUP($B213,'Lista Puestos Valorados'!$B$11:$BK$510,MATCH('Auxiliar General'!BT$4,'Lista Puestos Valorados'!$B$10:$BK$10,0),0))</f>
        <v>No relevante</v>
      </c>
      <c r="CA213" s="26">
        <f>+HLOOKUP(BZ213,Sistema_Puntos!$Q$5:$Y$43,'Auxiliar General'!BV$5,FALSE)</f>
        <v>0</v>
      </c>
      <c r="CB213" s="26" t="str">
        <f>+IF(VLOOKUP($B213,'Lista Puestos Valorados'!$B$11:$BK$510,MATCH('Auxiliar General'!BV$4,'Lista Puestos Valorados'!$B$10:$BK$10,0),0)="","No relevante",VLOOKUP($B213,'Lista Puestos Valorados'!$B$11:$BK$510,MATCH('Auxiliar General'!BV$4,'Lista Puestos Valorados'!$B$10:$BK$10,0),0))</f>
        <v>No relevante</v>
      </c>
      <c r="CC213" s="26">
        <f>+HLOOKUP(CB213,Sistema_Puntos!$Q$5:$Y$43,'Auxiliar General'!BX$5,FALSE)</f>
        <v>0</v>
      </c>
      <c r="CD213" s="26" t="str">
        <f>+IF(VLOOKUP($B213,'Lista Puestos Valorados'!$B$11:$BK$510,MATCH('Auxiliar General'!BX$4,'Lista Puestos Valorados'!$B$10:$BK$10,0),0)="","No relevante",VLOOKUP($B213,'Lista Puestos Valorados'!$B$11:$BK$510,MATCH('Auxiliar General'!BX$4,'Lista Puestos Valorados'!$B$10:$BK$10,0),0))</f>
        <v>No relevante</v>
      </c>
      <c r="CE213" s="26">
        <f>+HLOOKUP(CD213,Sistema_Puntos!$Q$5:$Y$43,'Auxiliar General'!BZ$5,FALSE)</f>
        <v>0</v>
      </c>
      <c r="CF213" s="26" t="str">
        <f>+IF(VLOOKUP($B213,'Lista Puestos Valorados'!$B$11:$BK$510,MATCH('Auxiliar General'!BZ$4,'Lista Puestos Valorados'!$B$10:$BK$10,0),0)="","No relevante",VLOOKUP($B213,'Lista Puestos Valorados'!$B$11:$BK$510,MATCH('Auxiliar General'!BZ$4,'Lista Puestos Valorados'!$B$10:$BK$10,0),0))</f>
        <v>No relevante</v>
      </c>
      <c r="CG213" s="26">
        <f>+HLOOKUP(CF213,Sistema_Puntos!$Q$5:$Y$43,'Auxiliar General'!CB$5,FALSE)</f>
        <v>0</v>
      </c>
      <c r="CH213" s="29"/>
      <c r="CI213" s="29"/>
    </row>
    <row r="214" spans="2:87" ht="17.55" customHeight="1">
      <c r="B214" s="26">
        <f>+'Listado de Puestos'!B214</f>
        <v>204</v>
      </c>
      <c r="C214" s="26" t="str">
        <f>+IF('Lista Puestos Valorados'!C214="","",'Lista Puestos Valorados'!C214)</f>
        <v/>
      </c>
      <c r="D214" s="26" t="str">
        <f>+IF('Lista Puestos Valorados'!D214="","",'Lista Puestos Valorados'!D214)</f>
        <v/>
      </c>
      <c r="E214" s="26" t="str">
        <f>+IF('Lista Puestos Valorados'!E214="","",'Lista Puestos Valorados'!E214)</f>
        <v/>
      </c>
      <c r="F214" s="26" t="str">
        <f>+IF('Lista Puestos Valorados'!F214="","",'Lista Puestos Valorados'!F214)</f>
        <v/>
      </c>
      <c r="G214" s="26" t="str">
        <f>+IF('Lista Puestos Valorados'!G214="","",'Lista Puestos Valorados'!G214)</f>
        <v/>
      </c>
      <c r="H214" s="26" t="str">
        <f>+IF('Lista Puestos Valorados'!H214="","",'Lista Puestos Valorados'!H214)</f>
        <v/>
      </c>
      <c r="I214" s="26" t="str">
        <f>+IF('Lista Puestos Valorados'!I214="","",'Lista Puestos Valorados'!I214)</f>
        <v/>
      </c>
      <c r="J214" s="118" t="e">
        <f t="array" ref="J214">+IF(L214="","",_xlfn.IFS(L214&lt;='Cortes de Agrupacion'!$F$15,'Cortes de Agrupacion'!$E$15,'Resultados General'!L214&lt;='Cortes de Agrupacion'!$F$14,'Cortes de Agrupacion'!$E$14,'Resultados General'!L214&lt;='Cortes de Agrupacion'!$F$13,'Cortes de Agrupacion'!$E$13,L214&lt;='Cortes de Agrupacion'!$F$12,'Cortes de Agrupacion'!$E$12,'Resultados General'!L214&lt;='Cortes de Agrupacion'!$F$11,'Cortes de Agrupacion'!$E$11,'Resultados General'!L214&lt;='Cortes de Agrupacion'!$F$10,'Cortes de Agrupacion'!$E$10,'Resultados General'!L214&lt;='Cortes de Agrupacion'!$F$9,'Cortes de Agrupacion'!$E$9,'Resultados General'!L214&lt;='Cortes de Agrupacion'!$F$8,'Cortes de Agrupacion'!$E$8,'Resultados General'!L214&lt;='Cortes de Agrupacion'!$F$7,'Cortes de Agrupacion'!$E$7,'Resultados General'!L214&lt;='Cortes de Agrupacion'!$F$6,'Cortes de Agrupacion'!$E$6))</f>
        <v>#VALUE!</v>
      </c>
      <c r="K214" s="118" t="str">
        <f t="shared" si="6"/>
        <v/>
      </c>
      <c r="L214" s="124" t="e">
        <f>#VALUE!</f>
        <v>#VALUE!</v>
      </c>
      <c r="M214" s="26" t="e">
        <f ca="1">+_xlfn.IFNA(VLOOKUP(C214,'Distribución de puestos'!$B$8:$I$507,8,0),"")</f>
        <v>#NAME?</v>
      </c>
      <c r="N214" s="26" t="str">
        <f>+IF(VLOOKUP($B214,'Lista Puestos Valorados'!$B$11:$BK$510,MATCH('Auxiliar General'!H$4,'Lista Puestos Valorados'!$B$10:$BK$10,0),0)="","No relevante",VLOOKUP($B214,'Lista Puestos Valorados'!$B$11:$BK$510,MATCH('Auxiliar General'!H$4,'Lista Puestos Valorados'!$B$10:$BK$10,0),0))</f>
        <v>No relevante</v>
      </c>
      <c r="O214" s="26">
        <f>+HLOOKUP(N214,Sistema_Puntos!$Q$5:$Y$43,'Auxiliar General'!J$5,FALSE)</f>
        <v>0</v>
      </c>
      <c r="P214" s="26" t="str">
        <f>+IF(VLOOKUP($B214,'Lista Puestos Valorados'!$B$11:$BK$510,MATCH('Auxiliar General'!J$4,'Lista Puestos Valorados'!$B$10:$BK$10,0),0)="","No relevante",VLOOKUP($B214,'Lista Puestos Valorados'!$B$11:$BK$510,MATCH('Auxiliar General'!J$4,'Lista Puestos Valorados'!$B$10:$BK$10,0),0))</f>
        <v>No relevante</v>
      </c>
      <c r="Q214" s="26">
        <f>+HLOOKUP(P214,Sistema_Puntos!$Q$5:$Y$43,'Auxiliar General'!L$5,FALSE)</f>
        <v>0</v>
      </c>
      <c r="R214" s="26" t="str">
        <f>+IF(VLOOKUP($B214,'Lista Puestos Valorados'!$B$11:$BK$510,MATCH('Auxiliar General'!L$4,'Lista Puestos Valorados'!$B$10:$BK$10,0),0)="","No relevante",VLOOKUP($B214,'Lista Puestos Valorados'!$B$11:$BK$510,MATCH('Auxiliar General'!L$4,'Lista Puestos Valorados'!$B$10:$BK$10,0),0))</f>
        <v>No relevante</v>
      </c>
      <c r="S214" s="26">
        <f>+HLOOKUP(R214,Sistema_Puntos!$Q$5:$Y$43,'Auxiliar General'!N$5,FALSE)</f>
        <v>0</v>
      </c>
      <c r="T214" s="26" t="str">
        <f>+IF(VLOOKUP($B214,'Lista Puestos Valorados'!$B$11:$BK$510,MATCH('Auxiliar General'!N$4,'Lista Puestos Valorados'!$B$10:$BK$10,0),0)="","No relevante",VLOOKUP($B214,'Lista Puestos Valorados'!$B$11:$BK$510,MATCH('Auxiliar General'!N$4,'Lista Puestos Valorados'!$B$10:$BK$10,0),0))</f>
        <v>No relevante</v>
      </c>
      <c r="U214" s="26">
        <f>+HLOOKUP(T214,Sistema_Puntos!$Q$5:$Y$43,'Auxiliar General'!P$5,FALSE)</f>
        <v>0</v>
      </c>
      <c r="V214" s="26" t="str">
        <f>+IF(VLOOKUP($B214,'Lista Puestos Valorados'!$B$11:$BK$510,MATCH('Auxiliar General'!P$4,'Lista Puestos Valorados'!$B$10:$BK$10,0),0)="","No relevante",VLOOKUP($B214,'Lista Puestos Valorados'!$B$11:$BK$510,MATCH('Auxiliar General'!P$4,'Lista Puestos Valorados'!$B$10:$BK$10,0),0))</f>
        <v>No relevante</v>
      </c>
      <c r="W214" s="26">
        <f>+HLOOKUP(V214,Sistema_Puntos!$Q$5:$Y$43,'Auxiliar General'!R$5,FALSE)</f>
        <v>0</v>
      </c>
      <c r="X214" s="26" t="str">
        <f>+IF(VLOOKUP($B214,'Lista Puestos Valorados'!$B$11:$BK$510,MATCH('Auxiliar General'!R$4,'Lista Puestos Valorados'!$B$10:$BK$10,0),0)="","No relevante",VLOOKUP($B214,'Lista Puestos Valorados'!$B$11:$BK$510,MATCH('Auxiliar General'!R$4,'Lista Puestos Valorados'!$B$10:$BK$10,0),0))</f>
        <v>No relevante</v>
      </c>
      <c r="Y214" s="26">
        <f>+HLOOKUP(X214,Sistema_Puntos!$Q$5:$Y$43,'Auxiliar General'!T$5,FALSE)</f>
        <v>0</v>
      </c>
      <c r="Z214" s="26" t="str">
        <f>+IF(VLOOKUP($B214,'Lista Puestos Valorados'!$B$11:$BK$510,MATCH('Auxiliar General'!T$4,'Lista Puestos Valorados'!$B$10:$BK$10,0),0)="","No relevante",VLOOKUP($B214,'Lista Puestos Valorados'!$B$11:$BK$510,MATCH('Auxiliar General'!T$4,'Lista Puestos Valorados'!$B$10:$BK$10,0),0))</f>
        <v>No relevante</v>
      </c>
      <c r="AA214" s="26">
        <f>+HLOOKUP(Z214,Sistema_Puntos!$Q$5:$Y$43,'Auxiliar General'!V$5,FALSE)</f>
        <v>0</v>
      </c>
      <c r="AB214" s="26" t="str">
        <f>+IF(VLOOKUP($B214,'Lista Puestos Valorados'!$B$11:$BK$510,MATCH('Auxiliar General'!V$4,'Lista Puestos Valorados'!$B$10:$BK$10,0),0)="","No relevante",VLOOKUP($B214,'Lista Puestos Valorados'!$B$11:$BK$510,MATCH('Auxiliar General'!V$4,'Lista Puestos Valorados'!$B$10:$BK$10,0),0))</f>
        <v>No relevante</v>
      </c>
      <c r="AC214" s="26">
        <f>+HLOOKUP(AB214,Sistema_Puntos!$Q$5:$Y$43,'Auxiliar General'!X$5,FALSE)</f>
        <v>0</v>
      </c>
      <c r="AD214" s="26" t="str">
        <f>+IF(VLOOKUP($B214,'Lista Puestos Valorados'!$B$11:$BK$510,MATCH('Auxiliar General'!X$4,'Lista Puestos Valorados'!$B$10:$BK$10,0),0)="","No relevante",VLOOKUP($B214,'Lista Puestos Valorados'!$B$11:$BK$510,MATCH('Auxiliar General'!X$4,'Lista Puestos Valorados'!$B$10:$BK$10,0),0))</f>
        <v>No relevante</v>
      </c>
      <c r="AE214" s="26">
        <f>+HLOOKUP(AD214,Sistema_Puntos!$Q$5:$Y$43,'Auxiliar General'!Z$5,FALSE)</f>
        <v>0</v>
      </c>
      <c r="AF214" s="26" t="str">
        <f>+IF(VLOOKUP($B214,'Lista Puestos Valorados'!$B$11:$BK$510,MATCH('Auxiliar General'!Z$4,'Lista Puestos Valorados'!$B$10:$BK$10,0),0)="","No relevante",VLOOKUP($B214,'Lista Puestos Valorados'!$B$11:$BK$510,MATCH('Auxiliar General'!Z$4,'Lista Puestos Valorados'!$B$10:$BK$10,0),0))</f>
        <v>No relevante</v>
      </c>
      <c r="AG214" s="26">
        <f>+HLOOKUP(AF214,Sistema_Puntos!$Q$5:$Y$43,'Auxiliar General'!AB$5,FALSE)</f>
        <v>0</v>
      </c>
      <c r="AH214" s="26" t="str">
        <f>+IF(VLOOKUP($B214,'Lista Puestos Valorados'!$B$11:$BK$510,MATCH('Auxiliar General'!AB$4,'Lista Puestos Valorados'!$B$10:$BK$10,0),0)="","No relevante",VLOOKUP($B214,'Lista Puestos Valorados'!$B$11:$BK$510,MATCH('Auxiliar General'!AB$4,'Lista Puestos Valorados'!$B$10:$BK$10,0),0))</f>
        <v>No relevante</v>
      </c>
      <c r="AI214" s="26">
        <f>+HLOOKUP(AH214,Sistema_Puntos!$Q$5:$Y$43,'Auxiliar General'!AD$5,FALSE)</f>
        <v>0</v>
      </c>
      <c r="AJ214" s="26" t="str">
        <f>+IF(VLOOKUP($B214,'Lista Puestos Valorados'!$B$11:$BK$510,MATCH('Auxiliar General'!AD$4,'Lista Puestos Valorados'!$B$10:$BK$10,0),0)="","No relevante",VLOOKUP($B214,'Lista Puestos Valorados'!$B$11:$BK$510,MATCH('Auxiliar General'!AD$4,'Lista Puestos Valorados'!$B$10:$BK$10,0),0))</f>
        <v>No relevante</v>
      </c>
      <c r="AK214" s="26">
        <f>+HLOOKUP(AJ214,Sistema_Puntos!$Q$5:$Y$43,'Auxiliar General'!AF$5,FALSE)</f>
        <v>0</v>
      </c>
      <c r="AL214" s="26" t="str">
        <f>+IF(VLOOKUP($B214,'Lista Puestos Valorados'!$B$11:$BK$510,MATCH('Auxiliar General'!AF$4,'Lista Puestos Valorados'!$B$10:$BK$10,0),0)="","No relevante",VLOOKUP($B214,'Lista Puestos Valorados'!$B$11:$BK$510,MATCH('Auxiliar General'!AF$4,'Lista Puestos Valorados'!$B$10:$BK$10,0),0))</f>
        <v>No relevante</v>
      </c>
      <c r="AM214" s="26">
        <f>+HLOOKUP(AL214,Sistema_Puntos!$Q$5:$Y$43,'Auxiliar General'!AH$5,FALSE)</f>
        <v>0</v>
      </c>
      <c r="AN214" s="26" t="str">
        <f>+IF(VLOOKUP($B214,'Lista Puestos Valorados'!$B$11:$BK$510,MATCH('Auxiliar General'!AH$4,'Lista Puestos Valorados'!$B$10:$BK$10,0),0)="","No relevante",VLOOKUP($B214,'Lista Puestos Valorados'!$B$11:$BK$510,MATCH('Auxiliar General'!AH$4,'Lista Puestos Valorados'!$B$10:$BK$10,0),0))</f>
        <v>No relevante</v>
      </c>
      <c r="AO214" s="26">
        <f>+HLOOKUP(AN214,Sistema_Puntos!$Q$5:$Y$43,'Auxiliar General'!AJ$5,FALSE)</f>
        <v>0</v>
      </c>
      <c r="AP214" s="26" t="str">
        <f>+IF(VLOOKUP($B214,'Lista Puestos Valorados'!$B$11:$BK$510,MATCH('Auxiliar General'!AJ$4,'Lista Puestos Valorados'!$B$10:$BK$10,0),0)="","No relevante",VLOOKUP($B214,'Lista Puestos Valorados'!$B$11:$BK$510,MATCH('Auxiliar General'!AJ$4,'Lista Puestos Valorados'!$B$10:$BK$10,0),0))</f>
        <v>No relevante</v>
      </c>
      <c r="AQ214" s="26">
        <f>+HLOOKUP(AP214,Sistema_Puntos!$Q$5:$Y$43,'Auxiliar General'!AL$5,FALSE)</f>
        <v>0</v>
      </c>
      <c r="AR214" s="26" t="str">
        <f>+IF(VLOOKUP($B214,'Lista Puestos Valorados'!$B$11:$BK$510,MATCH('Auxiliar General'!AL$4,'Lista Puestos Valorados'!$B$10:$BK$10,0),0)="","No relevante",VLOOKUP($B214,'Lista Puestos Valorados'!$B$11:$BK$510,MATCH('Auxiliar General'!AL$4,'Lista Puestos Valorados'!$B$10:$BK$10,0),0))</f>
        <v>No relevante</v>
      </c>
      <c r="AS214" s="26">
        <f>+HLOOKUP(AR214,Sistema_Puntos!$Q$5:$Y$43,'Auxiliar General'!AN$5,FALSE)</f>
        <v>0</v>
      </c>
      <c r="AT214" s="26" t="str">
        <f>+IF(VLOOKUP($B214,'Lista Puestos Valorados'!$B$11:$BK$510,MATCH('Auxiliar General'!AN$4,'Lista Puestos Valorados'!$B$10:$BK$10,0),0)="","No relevante",VLOOKUP($B214,'Lista Puestos Valorados'!$B$11:$BK$510,MATCH('Auxiliar General'!AN$4,'Lista Puestos Valorados'!$B$10:$BK$10,0),0))</f>
        <v>No relevante</v>
      </c>
      <c r="AU214" s="26">
        <f>+HLOOKUP(AT214,Sistema_Puntos!$Q$5:$Y$43,'Auxiliar General'!AP$5,FALSE)</f>
        <v>0</v>
      </c>
      <c r="AV214" s="26" t="str">
        <f>+IF(VLOOKUP($B214,'Lista Puestos Valorados'!$B$11:$BK$510,MATCH('Auxiliar General'!AP$4,'Lista Puestos Valorados'!$B$10:$BK$10,0),0)="","No relevante",VLOOKUP($B214,'Lista Puestos Valorados'!$B$11:$BK$510,MATCH('Auxiliar General'!AP$4,'Lista Puestos Valorados'!$B$10:$BK$10,0),0))</f>
        <v>No relevante</v>
      </c>
      <c r="AW214" s="26">
        <f>+HLOOKUP(AV214,Sistema_Puntos!$Q$5:$Y$43,'Auxiliar General'!AR$5,FALSE)</f>
        <v>0</v>
      </c>
      <c r="AX214" s="26" t="str">
        <f>+IF(VLOOKUP($B214,'Lista Puestos Valorados'!$B$11:$BK$510,MATCH('Auxiliar General'!AR$4,'Lista Puestos Valorados'!$B$10:$BK$10,0),0)="","No relevante",VLOOKUP($B214,'Lista Puestos Valorados'!$B$11:$BK$510,MATCH('Auxiliar General'!AR$4,'Lista Puestos Valorados'!$B$10:$BK$10,0),0))</f>
        <v>No relevante</v>
      </c>
      <c r="AY214" s="26">
        <f>+HLOOKUP(AX214,Sistema_Puntos!$Q$5:$Y$43,'Auxiliar General'!AT$5,FALSE)</f>
        <v>0</v>
      </c>
      <c r="AZ214" s="26" t="str">
        <f>+IF(VLOOKUP($B214,'Lista Puestos Valorados'!$B$11:$BK$510,MATCH('Auxiliar General'!AT$4,'Lista Puestos Valorados'!$B$10:$BK$10,0),0)="","No relevante",VLOOKUP($B214,'Lista Puestos Valorados'!$B$11:$BK$510,MATCH('Auxiliar General'!AT$4,'Lista Puestos Valorados'!$B$10:$BK$10,0),0))</f>
        <v>No relevante</v>
      </c>
      <c r="BA214" s="26">
        <f>+HLOOKUP(AZ214,Sistema_Puntos!$Q$5:$Y$43,'Auxiliar General'!AV$5,FALSE)</f>
        <v>0</v>
      </c>
      <c r="BB214" s="26" t="str">
        <f>+IF(VLOOKUP($B214,'Lista Puestos Valorados'!$B$11:$BK$510,MATCH('Auxiliar General'!AV$4,'Lista Puestos Valorados'!$B$10:$BK$10,0),0)="","No relevante",VLOOKUP($B214,'Lista Puestos Valorados'!$B$11:$BK$510,MATCH('Auxiliar General'!AV$4,'Lista Puestos Valorados'!$B$10:$BK$10,0),0))</f>
        <v>No relevante</v>
      </c>
      <c r="BC214" s="26">
        <f>+HLOOKUP(BB214,Sistema_Puntos!$Q$5:$Y$43,'Auxiliar General'!AX$5,FALSE)</f>
        <v>0</v>
      </c>
      <c r="BD214" s="26" t="str">
        <f>+IF(VLOOKUP($B214,'Lista Puestos Valorados'!$B$11:$BK$510,MATCH('Auxiliar General'!AX$4,'Lista Puestos Valorados'!$B$10:$BK$10,0),0)="","No relevante",VLOOKUP($B214,'Lista Puestos Valorados'!$B$11:$BK$510,MATCH('Auxiliar General'!AX$4,'Lista Puestos Valorados'!$B$10:$BK$10,0),0))</f>
        <v>No relevante</v>
      </c>
      <c r="BE214" s="26">
        <f>+HLOOKUP(BD214,Sistema_Puntos!$Q$5:$Y$43,'Auxiliar General'!AZ$5,FALSE)</f>
        <v>0</v>
      </c>
      <c r="BF214" s="26" t="str">
        <f>+IF(VLOOKUP($B214,'Lista Puestos Valorados'!$B$11:$BK$510,MATCH('Auxiliar General'!AZ$4,'Lista Puestos Valorados'!$B$10:$BK$10,0),0)="","No relevante",VLOOKUP($B214,'Lista Puestos Valorados'!$B$11:$BK$510,MATCH('Auxiliar General'!AZ$4,'Lista Puestos Valorados'!$B$10:$BK$10,0),0))</f>
        <v>No relevante</v>
      </c>
      <c r="BG214" s="26">
        <f>+HLOOKUP(BF214,Sistema_Puntos!$Q$5:$Y$43,'Auxiliar General'!BB$5,FALSE)</f>
        <v>0</v>
      </c>
      <c r="BH214" s="26" t="str">
        <f>+IF(VLOOKUP($B214,'Lista Puestos Valorados'!$B$11:$BK$510,MATCH('Auxiliar General'!BB$4,'Lista Puestos Valorados'!$B$10:$BK$10,0),0)="","No relevante",VLOOKUP($B214,'Lista Puestos Valorados'!$B$11:$BK$510,MATCH('Auxiliar General'!BB$4,'Lista Puestos Valorados'!$B$10:$BK$10,0),0))</f>
        <v>No relevante</v>
      </c>
      <c r="BI214" s="26">
        <f>+HLOOKUP(BH214,Sistema_Puntos!$Q$5:$Y$43,'Auxiliar General'!BD$5,FALSE)</f>
        <v>0</v>
      </c>
      <c r="BJ214" s="26" t="str">
        <f>+IF(VLOOKUP($B214,'Lista Puestos Valorados'!$B$11:$BK$510,MATCH('Auxiliar General'!BD$4,'Lista Puestos Valorados'!$B$10:$BK$10,0),0)="","No relevante",VLOOKUP($B214,'Lista Puestos Valorados'!$B$11:$BK$510,MATCH('Auxiliar General'!BD$4,'Lista Puestos Valorados'!$B$10:$BK$10,0),0))</f>
        <v>No relevante</v>
      </c>
      <c r="BK214" s="26">
        <f>+HLOOKUP(BJ214,Sistema_Puntos!$Q$5:$Y$43,'Auxiliar General'!BF$5,FALSE)</f>
        <v>0</v>
      </c>
      <c r="BL214" s="26" t="str">
        <f>+IF(VLOOKUP($B214,'Lista Puestos Valorados'!$B$11:$BK$510,MATCH('Auxiliar General'!BF$4,'Lista Puestos Valorados'!$B$10:$BK$10,0),0)="","No relevante",VLOOKUP($B214,'Lista Puestos Valorados'!$B$11:$BK$510,MATCH('Auxiliar General'!BF$4,'Lista Puestos Valorados'!$B$10:$BK$10,0),0))</f>
        <v>No relevante</v>
      </c>
      <c r="BM214" s="26">
        <f>+HLOOKUP(BL214,Sistema_Puntos!$Q$5:$Y$43,'Auxiliar General'!BH$5,FALSE)</f>
        <v>0</v>
      </c>
      <c r="BN214" s="26" t="str">
        <f>+IF(VLOOKUP($B214,'Lista Puestos Valorados'!$B$11:$BK$510,MATCH('Auxiliar General'!BH$4,'Lista Puestos Valorados'!$B$10:$BK$10,0),0)="","No relevante",VLOOKUP($B214,'Lista Puestos Valorados'!$B$11:$BK$510,MATCH('Auxiliar General'!BH$4,'Lista Puestos Valorados'!$B$10:$BK$10,0),0))</f>
        <v>No relevante</v>
      </c>
      <c r="BO214" s="26">
        <f>+HLOOKUP(BN214,Sistema_Puntos!$Q$5:$Y$43,'Auxiliar General'!BJ$5,FALSE)</f>
        <v>0</v>
      </c>
      <c r="BP214" s="26" t="str">
        <f>+IF(VLOOKUP($B214,'Lista Puestos Valorados'!$B$11:$BK$510,MATCH('Auxiliar General'!BJ$4,'Lista Puestos Valorados'!$B$10:$BK$10,0),0)="","No relevante",VLOOKUP($B214,'Lista Puestos Valorados'!$B$11:$BK$510,MATCH('Auxiliar General'!BJ$4,'Lista Puestos Valorados'!$B$10:$BK$10,0),0))</f>
        <v>No relevante</v>
      </c>
      <c r="BQ214" s="26">
        <f>+HLOOKUP(BP214,Sistema_Puntos!$Q$5:$Y$43,'Auxiliar General'!BL$5,FALSE)</f>
        <v>0</v>
      </c>
      <c r="BR214" s="26" t="str">
        <f>+IF(VLOOKUP($B214,'Lista Puestos Valorados'!$B$11:$BK$510,MATCH('Auxiliar General'!BL$4,'Lista Puestos Valorados'!$B$10:$BK$10,0),0)="","No relevante",VLOOKUP($B214,'Lista Puestos Valorados'!$B$11:$BK$510,MATCH('Auxiliar General'!BL$4,'Lista Puestos Valorados'!$B$10:$BK$10,0),0))</f>
        <v>No relevante</v>
      </c>
      <c r="BS214" s="26">
        <f>+HLOOKUP(BR214,Sistema_Puntos!$Q$5:$Y$43,'Auxiliar General'!BN$5,FALSE)</f>
        <v>0</v>
      </c>
      <c r="BT214" s="26" t="str">
        <f>+IF(VLOOKUP($B214,'Lista Puestos Valorados'!$B$11:$BK$510,MATCH('Auxiliar General'!BN$4,'Lista Puestos Valorados'!$B$10:$BK$10,0),0)="","No relevante",VLOOKUP($B214,'Lista Puestos Valorados'!$B$11:$BK$510,MATCH('Auxiliar General'!BN$4,'Lista Puestos Valorados'!$B$10:$BK$10,0),0))</f>
        <v>No relevante</v>
      </c>
      <c r="BU214" s="26">
        <f>+HLOOKUP(BT214,Sistema_Puntos!$Q$5:$Y$43,'Auxiliar General'!BP$5,FALSE)</f>
        <v>0</v>
      </c>
      <c r="BV214" s="26" t="str">
        <f>+IF(VLOOKUP($B214,'Lista Puestos Valorados'!$B$11:$BK$510,MATCH('Auxiliar General'!BP$4,'Lista Puestos Valorados'!$B$10:$BK$10,0),0)="","No relevante",VLOOKUP($B214,'Lista Puestos Valorados'!$B$11:$BK$510,MATCH('Auxiliar General'!BP$4,'Lista Puestos Valorados'!$B$10:$BK$10,0),0))</f>
        <v>No relevante</v>
      </c>
      <c r="BW214" s="26">
        <f>+HLOOKUP(BV214,Sistema_Puntos!$Q$5:$Y$43,'Auxiliar General'!BR$5,FALSE)</f>
        <v>0</v>
      </c>
      <c r="BX214" s="26" t="str">
        <f>+IF(VLOOKUP($B214,'Lista Puestos Valorados'!$B$11:$BK$510,MATCH('Auxiliar General'!BR$4,'Lista Puestos Valorados'!$B$10:$BK$10,0),0)="","No relevante",VLOOKUP($B214,'Lista Puestos Valorados'!$B$11:$BK$510,MATCH('Auxiliar General'!BR$4,'Lista Puestos Valorados'!$B$10:$BK$10,0),0))</f>
        <v>No relevante</v>
      </c>
      <c r="BY214" s="26">
        <f>+HLOOKUP(BX214,Sistema_Puntos!$Q$5:$Y$43,'Auxiliar General'!BT$5,FALSE)</f>
        <v>0</v>
      </c>
      <c r="BZ214" s="26" t="str">
        <f>+IF(VLOOKUP($B214,'Lista Puestos Valorados'!$B$11:$BK$510,MATCH('Auxiliar General'!BT$4,'Lista Puestos Valorados'!$B$10:$BK$10,0),0)="","No relevante",VLOOKUP($B214,'Lista Puestos Valorados'!$B$11:$BK$510,MATCH('Auxiliar General'!BT$4,'Lista Puestos Valorados'!$B$10:$BK$10,0),0))</f>
        <v>No relevante</v>
      </c>
      <c r="CA214" s="26">
        <f>+HLOOKUP(BZ214,Sistema_Puntos!$Q$5:$Y$43,'Auxiliar General'!BV$5,FALSE)</f>
        <v>0</v>
      </c>
      <c r="CB214" s="26" t="str">
        <f>+IF(VLOOKUP($B214,'Lista Puestos Valorados'!$B$11:$BK$510,MATCH('Auxiliar General'!BV$4,'Lista Puestos Valorados'!$B$10:$BK$10,0),0)="","No relevante",VLOOKUP($B214,'Lista Puestos Valorados'!$B$11:$BK$510,MATCH('Auxiliar General'!BV$4,'Lista Puestos Valorados'!$B$10:$BK$10,0),0))</f>
        <v>No relevante</v>
      </c>
      <c r="CC214" s="26">
        <f>+HLOOKUP(CB214,Sistema_Puntos!$Q$5:$Y$43,'Auxiliar General'!BX$5,FALSE)</f>
        <v>0</v>
      </c>
      <c r="CD214" s="26" t="str">
        <f>+IF(VLOOKUP($B214,'Lista Puestos Valorados'!$B$11:$BK$510,MATCH('Auxiliar General'!BX$4,'Lista Puestos Valorados'!$B$10:$BK$10,0),0)="","No relevante",VLOOKUP($B214,'Lista Puestos Valorados'!$B$11:$BK$510,MATCH('Auxiliar General'!BX$4,'Lista Puestos Valorados'!$B$10:$BK$10,0),0))</f>
        <v>No relevante</v>
      </c>
      <c r="CE214" s="26">
        <f>+HLOOKUP(CD214,Sistema_Puntos!$Q$5:$Y$43,'Auxiliar General'!BZ$5,FALSE)</f>
        <v>0</v>
      </c>
      <c r="CF214" s="26" t="str">
        <f>+IF(VLOOKUP($B214,'Lista Puestos Valorados'!$B$11:$BK$510,MATCH('Auxiliar General'!BZ$4,'Lista Puestos Valorados'!$B$10:$BK$10,0),0)="","No relevante",VLOOKUP($B214,'Lista Puestos Valorados'!$B$11:$BK$510,MATCH('Auxiliar General'!BZ$4,'Lista Puestos Valorados'!$B$10:$BK$10,0),0))</f>
        <v>No relevante</v>
      </c>
      <c r="CG214" s="26">
        <f>+HLOOKUP(CF214,Sistema_Puntos!$Q$5:$Y$43,'Auxiliar General'!CB$5,FALSE)</f>
        <v>0</v>
      </c>
      <c r="CH214" s="29"/>
      <c r="CI214" s="29"/>
    </row>
    <row r="215" spans="2:87" ht="17.55" customHeight="1">
      <c r="B215" s="26">
        <f>+'Listado de Puestos'!B215</f>
        <v>205</v>
      </c>
      <c r="C215" s="26" t="str">
        <f>+IF('Lista Puestos Valorados'!C215="","",'Lista Puestos Valorados'!C215)</f>
        <v/>
      </c>
      <c r="D215" s="26" t="str">
        <f>+IF('Lista Puestos Valorados'!D215="","",'Lista Puestos Valorados'!D215)</f>
        <v/>
      </c>
      <c r="E215" s="26" t="str">
        <f>+IF('Lista Puestos Valorados'!E215="","",'Lista Puestos Valorados'!E215)</f>
        <v/>
      </c>
      <c r="F215" s="26" t="str">
        <f>+IF('Lista Puestos Valorados'!F215="","",'Lista Puestos Valorados'!F215)</f>
        <v/>
      </c>
      <c r="G215" s="26" t="str">
        <f>+IF('Lista Puestos Valorados'!G215="","",'Lista Puestos Valorados'!G215)</f>
        <v/>
      </c>
      <c r="H215" s="26" t="str">
        <f>+IF('Lista Puestos Valorados'!H215="","",'Lista Puestos Valorados'!H215)</f>
        <v/>
      </c>
      <c r="I215" s="26" t="str">
        <f>+IF('Lista Puestos Valorados'!I215="","",'Lista Puestos Valorados'!I215)</f>
        <v/>
      </c>
      <c r="J215" s="118" t="e">
        <f t="array" ref="J215">+IF(L215="","",_xlfn.IFS(L215&lt;='Cortes de Agrupacion'!$F$15,'Cortes de Agrupacion'!$E$15,'Resultados General'!L215&lt;='Cortes de Agrupacion'!$F$14,'Cortes de Agrupacion'!$E$14,'Resultados General'!L215&lt;='Cortes de Agrupacion'!$F$13,'Cortes de Agrupacion'!$E$13,L215&lt;='Cortes de Agrupacion'!$F$12,'Cortes de Agrupacion'!$E$12,'Resultados General'!L215&lt;='Cortes de Agrupacion'!$F$11,'Cortes de Agrupacion'!$E$11,'Resultados General'!L215&lt;='Cortes de Agrupacion'!$F$10,'Cortes de Agrupacion'!$E$10,'Resultados General'!L215&lt;='Cortes de Agrupacion'!$F$9,'Cortes de Agrupacion'!$E$9,'Resultados General'!L215&lt;='Cortes de Agrupacion'!$F$8,'Cortes de Agrupacion'!$E$8,'Resultados General'!L215&lt;='Cortes de Agrupacion'!$F$7,'Cortes de Agrupacion'!$E$7,'Resultados General'!L215&lt;='Cortes de Agrupacion'!$F$6,'Cortes de Agrupacion'!$E$6))</f>
        <v>#VALUE!</v>
      </c>
      <c r="K215" s="118" t="str">
        <f t="shared" si="6"/>
        <v/>
      </c>
      <c r="L215" s="124" t="e">
        <f>#VALUE!</f>
        <v>#VALUE!</v>
      </c>
      <c r="M215" s="26" t="e">
        <f ca="1">+_xlfn.IFNA(VLOOKUP(C215,'Distribución de puestos'!$B$8:$I$507,8,0),"")</f>
        <v>#NAME?</v>
      </c>
      <c r="N215" s="26" t="str">
        <f>+IF(VLOOKUP($B215,'Lista Puestos Valorados'!$B$11:$BK$510,MATCH('Auxiliar General'!H$4,'Lista Puestos Valorados'!$B$10:$BK$10,0),0)="","No relevante",VLOOKUP($B215,'Lista Puestos Valorados'!$B$11:$BK$510,MATCH('Auxiliar General'!H$4,'Lista Puestos Valorados'!$B$10:$BK$10,0),0))</f>
        <v>No relevante</v>
      </c>
      <c r="O215" s="26">
        <f>+HLOOKUP(N215,Sistema_Puntos!$Q$5:$Y$43,'Auxiliar General'!J$5,FALSE)</f>
        <v>0</v>
      </c>
      <c r="P215" s="26" t="str">
        <f>+IF(VLOOKUP($B215,'Lista Puestos Valorados'!$B$11:$BK$510,MATCH('Auxiliar General'!J$4,'Lista Puestos Valorados'!$B$10:$BK$10,0),0)="","No relevante",VLOOKUP($B215,'Lista Puestos Valorados'!$B$11:$BK$510,MATCH('Auxiliar General'!J$4,'Lista Puestos Valorados'!$B$10:$BK$10,0),0))</f>
        <v>No relevante</v>
      </c>
      <c r="Q215" s="26">
        <f>+HLOOKUP(P215,Sistema_Puntos!$Q$5:$Y$43,'Auxiliar General'!L$5,FALSE)</f>
        <v>0</v>
      </c>
      <c r="R215" s="26" t="str">
        <f>+IF(VLOOKUP($B215,'Lista Puestos Valorados'!$B$11:$BK$510,MATCH('Auxiliar General'!L$4,'Lista Puestos Valorados'!$B$10:$BK$10,0),0)="","No relevante",VLOOKUP($B215,'Lista Puestos Valorados'!$B$11:$BK$510,MATCH('Auxiliar General'!L$4,'Lista Puestos Valorados'!$B$10:$BK$10,0),0))</f>
        <v>No relevante</v>
      </c>
      <c r="S215" s="26">
        <f>+HLOOKUP(R215,Sistema_Puntos!$Q$5:$Y$43,'Auxiliar General'!N$5,FALSE)</f>
        <v>0</v>
      </c>
      <c r="T215" s="26" t="str">
        <f>+IF(VLOOKUP($B215,'Lista Puestos Valorados'!$B$11:$BK$510,MATCH('Auxiliar General'!N$4,'Lista Puestos Valorados'!$B$10:$BK$10,0),0)="","No relevante",VLOOKUP($B215,'Lista Puestos Valorados'!$B$11:$BK$510,MATCH('Auxiliar General'!N$4,'Lista Puestos Valorados'!$B$10:$BK$10,0),0))</f>
        <v>No relevante</v>
      </c>
      <c r="U215" s="26">
        <f>+HLOOKUP(T215,Sistema_Puntos!$Q$5:$Y$43,'Auxiliar General'!P$5,FALSE)</f>
        <v>0</v>
      </c>
      <c r="V215" s="26" t="str">
        <f>+IF(VLOOKUP($B215,'Lista Puestos Valorados'!$B$11:$BK$510,MATCH('Auxiliar General'!P$4,'Lista Puestos Valorados'!$B$10:$BK$10,0),0)="","No relevante",VLOOKUP($B215,'Lista Puestos Valorados'!$B$11:$BK$510,MATCH('Auxiliar General'!P$4,'Lista Puestos Valorados'!$B$10:$BK$10,0),0))</f>
        <v>No relevante</v>
      </c>
      <c r="W215" s="26">
        <f>+HLOOKUP(V215,Sistema_Puntos!$Q$5:$Y$43,'Auxiliar General'!R$5,FALSE)</f>
        <v>0</v>
      </c>
      <c r="X215" s="26" t="str">
        <f>+IF(VLOOKUP($B215,'Lista Puestos Valorados'!$B$11:$BK$510,MATCH('Auxiliar General'!R$4,'Lista Puestos Valorados'!$B$10:$BK$10,0),0)="","No relevante",VLOOKUP($B215,'Lista Puestos Valorados'!$B$11:$BK$510,MATCH('Auxiliar General'!R$4,'Lista Puestos Valorados'!$B$10:$BK$10,0),0))</f>
        <v>No relevante</v>
      </c>
      <c r="Y215" s="26">
        <f>+HLOOKUP(X215,Sistema_Puntos!$Q$5:$Y$43,'Auxiliar General'!T$5,FALSE)</f>
        <v>0</v>
      </c>
      <c r="Z215" s="26" t="str">
        <f>+IF(VLOOKUP($B215,'Lista Puestos Valorados'!$B$11:$BK$510,MATCH('Auxiliar General'!T$4,'Lista Puestos Valorados'!$B$10:$BK$10,0),0)="","No relevante",VLOOKUP($B215,'Lista Puestos Valorados'!$B$11:$BK$510,MATCH('Auxiliar General'!T$4,'Lista Puestos Valorados'!$B$10:$BK$10,0),0))</f>
        <v>No relevante</v>
      </c>
      <c r="AA215" s="26">
        <f>+HLOOKUP(Z215,Sistema_Puntos!$Q$5:$Y$43,'Auxiliar General'!V$5,FALSE)</f>
        <v>0</v>
      </c>
      <c r="AB215" s="26" t="str">
        <f>+IF(VLOOKUP($B215,'Lista Puestos Valorados'!$B$11:$BK$510,MATCH('Auxiliar General'!V$4,'Lista Puestos Valorados'!$B$10:$BK$10,0),0)="","No relevante",VLOOKUP($B215,'Lista Puestos Valorados'!$B$11:$BK$510,MATCH('Auxiliar General'!V$4,'Lista Puestos Valorados'!$B$10:$BK$10,0),0))</f>
        <v>No relevante</v>
      </c>
      <c r="AC215" s="26">
        <f>+HLOOKUP(AB215,Sistema_Puntos!$Q$5:$Y$43,'Auxiliar General'!X$5,FALSE)</f>
        <v>0</v>
      </c>
      <c r="AD215" s="26" t="str">
        <f>+IF(VLOOKUP($B215,'Lista Puestos Valorados'!$B$11:$BK$510,MATCH('Auxiliar General'!X$4,'Lista Puestos Valorados'!$B$10:$BK$10,0),0)="","No relevante",VLOOKUP($B215,'Lista Puestos Valorados'!$B$11:$BK$510,MATCH('Auxiliar General'!X$4,'Lista Puestos Valorados'!$B$10:$BK$10,0),0))</f>
        <v>No relevante</v>
      </c>
      <c r="AE215" s="26">
        <f>+HLOOKUP(AD215,Sistema_Puntos!$Q$5:$Y$43,'Auxiliar General'!Z$5,FALSE)</f>
        <v>0</v>
      </c>
      <c r="AF215" s="26" t="str">
        <f>+IF(VLOOKUP($B215,'Lista Puestos Valorados'!$B$11:$BK$510,MATCH('Auxiliar General'!Z$4,'Lista Puestos Valorados'!$B$10:$BK$10,0),0)="","No relevante",VLOOKUP($B215,'Lista Puestos Valorados'!$B$11:$BK$510,MATCH('Auxiliar General'!Z$4,'Lista Puestos Valorados'!$B$10:$BK$10,0),0))</f>
        <v>No relevante</v>
      </c>
      <c r="AG215" s="26">
        <f>+HLOOKUP(AF215,Sistema_Puntos!$Q$5:$Y$43,'Auxiliar General'!AB$5,FALSE)</f>
        <v>0</v>
      </c>
      <c r="AH215" s="26" t="str">
        <f>+IF(VLOOKUP($B215,'Lista Puestos Valorados'!$B$11:$BK$510,MATCH('Auxiliar General'!AB$4,'Lista Puestos Valorados'!$B$10:$BK$10,0),0)="","No relevante",VLOOKUP($B215,'Lista Puestos Valorados'!$B$11:$BK$510,MATCH('Auxiliar General'!AB$4,'Lista Puestos Valorados'!$B$10:$BK$10,0),0))</f>
        <v>No relevante</v>
      </c>
      <c r="AI215" s="26">
        <f>+HLOOKUP(AH215,Sistema_Puntos!$Q$5:$Y$43,'Auxiliar General'!AD$5,FALSE)</f>
        <v>0</v>
      </c>
      <c r="AJ215" s="26" t="str">
        <f>+IF(VLOOKUP($B215,'Lista Puestos Valorados'!$B$11:$BK$510,MATCH('Auxiliar General'!AD$4,'Lista Puestos Valorados'!$B$10:$BK$10,0),0)="","No relevante",VLOOKUP($B215,'Lista Puestos Valorados'!$B$11:$BK$510,MATCH('Auxiliar General'!AD$4,'Lista Puestos Valorados'!$B$10:$BK$10,0),0))</f>
        <v>No relevante</v>
      </c>
      <c r="AK215" s="26">
        <f>+HLOOKUP(AJ215,Sistema_Puntos!$Q$5:$Y$43,'Auxiliar General'!AF$5,FALSE)</f>
        <v>0</v>
      </c>
      <c r="AL215" s="26" t="str">
        <f>+IF(VLOOKUP($B215,'Lista Puestos Valorados'!$B$11:$BK$510,MATCH('Auxiliar General'!AF$4,'Lista Puestos Valorados'!$B$10:$BK$10,0),0)="","No relevante",VLOOKUP($B215,'Lista Puestos Valorados'!$B$11:$BK$510,MATCH('Auxiliar General'!AF$4,'Lista Puestos Valorados'!$B$10:$BK$10,0),0))</f>
        <v>No relevante</v>
      </c>
      <c r="AM215" s="26">
        <f>+HLOOKUP(AL215,Sistema_Puntos!$Q$5:$Y$43,'Auxiliar General'!AH$5,FALSE)</f>
        <v>0</v>
      </c>
      <c r="AN215" s="26" t="str">
        <f>+IF(VLOOKUP($B215,'Lista Puestos Valorados'!$B$11:$BK$510,MATCH('Auxiliar General'!AH$4,'Lista Puestos Valorados'!$B$10:$BK$10,0),0)="","No relevante",VLOOKUP($B215,'Lista Puestos Valorados'!$B$11:$BK$510,MATCH('Auxiliar General'!AH$4,'Lista Puestos Valorados'!$B$10:$BK$10,0),0))</f>
        <v>No relevante</v>
      </c>
      <c r="AO215" s="26">
        <f>+HLOOKUP(AN215,Sistema_Puntos!$Q$5:$Y$43,'Auxiliar General'!AJ$5,FALSE)</f>
        <v>0</v>
      </c>
      <c r="AP215" s="26" t="str">
        <f>+IF(VLOOKUP($B215,'Lista Puestos Valorados'!$B$11:$BK$510,MATCH('Auxiliar General'!AJ$4,'Lista Puestos Valorados'!$B$10:$BK$10,0),0)="","No relevante",VLOOKUP($B215,'Lista Puestos Valorados'!$B$11:$BK$510,MATCH('Auxiliar General'!AJ$4,'Lista Puestos Valorados'!$B$10:$BK$10,0),0))</f>
        <v>No relevante</v>
      </c>
      <c r="AQ215" s="26">
        <f>+HLOOKUP(AP215,Sistema_Puntos!$Q$5:$Y$43,'Auxiliar General'!AL$5,FALSE)</f>
        <v>0</v>
      </c>
      <c r="AR215" s="26" t="str">
        <f>+IF(VLOOKUP($B215,'Lista Puestos Valorados'!$B$11:$BK$510,MATCH('Auxiliar General'!AL$4,'Lista Puestos Valorados'!$B$10:$BK$10,0),0)="","No relevante",VLOOKUP($B215,'Lista Puestos Valorados'!$B$11:$BK$510,MATCH('Auxiliar General'!AL$4,'Lista Puestos Valorados'!$B$10:$BK$10,0),0))</f>
        <v>No relevante</v>
      </c>
      <c r="AS215" s="26">
        <f>+HLOOKUP(AR215,Sistema_Puntos!$Q$5:$Y$43,'Auxiliar General'!AN$5,FALSE)</f>
        <v>0</v>
      </c>
      <c r="AT215" s="26" t="str">
        <f>+IF(VLOOKUP($B215,'Lista Puestos Valorados'!$B$11:$BK$510,MATCH('Auxiliar General'!AN$4,'Lista Puestos Valorados'!$B$10:$BK$10,0),0)="","No relevante",VLOOKUP($B215,'Lista Puestos Valorados'!$B$11:$BK$510,MATCH('Auxiliar General'!AN$4,'Lista Puestos Valorados'!$B$10:$BK$10,0),0))</f>
        <v>No relevante</v>
      </c>
      <c r="AU215" s="26">
        <f>+HLOOKUP(AT215,Sistema_Puntos!$Q$5:$Y$43,'Auxiliar General'!AP$5,FALSE)</f>
        <v>0</v>
      </c>
      <c r="AV215" s="26" t="str">
        <f>+IF(VLOOKUP($B215,'Lista Puestos Valorados'!$B$11:$BK$510,MATCH('Auxiliar General'!AP$4,'Lista Puestos Valorados'!$B$10:$BK$10,0),0)="","No relevante",VLOOKUP($B215,'Lista Puestos Valorados'!$B$11:$BK$510,MATCH('Auxiliar General'!AP$4,'Lista Puestos Valorados'!$B$10:$BK$10,0),0))</f>
        <v>No relevante</v>
      </c>
      <c r="AW215" s="26">
        <f>+HLOOKUP(AV215,Sistema_Puntos!$Q$5:$Y$43,'Auxiliar General'!AR$5,FALSE)</f>
        <v>0</v>
      </c>
      <c r="AX215" s="26" t="str">
        <f>+IF(VLOOKUP($B215,'Lista Puestos Valorados'!$B$11:$BK$510,MATCH('Auxiliar General'!AR$4,'Lista Puestos Valorados'!$B$10:$BK$10,0),0)="","No relevante",VLOOKUP($B215,'Lista Puestos Valorados'!$B$11:$BK$510,MATCH('Auxiliar General'!AR$4,'Lista Puestos Valorados'!$B$10:$BK$10,0),0))</f>
        <v>No relevante</v>
      </c>
      <c r="AY215" s="26">
        <f>+HLOOKUP(AX215,Sistema_Puntos!$Q$5:$Y$43,'Auxiliar General'!AT$5,FALSE)</f>
        <v>0</v>
      </c>
      <c r="AZ215" s="26" t="str">
        <f>+IF(VLOOKUP($B215,'Lista Puestos Valorados'!$B$11:$BK$510,MATCH('Auxiliar General'!AT$4,'Lista Puestos Valorados'!$B$10:$BK$10,0),0)="","No relevante",VLOOKUP($B215,'Lista Puestos Valorados'!$B$11:$BK$510,MATCH('Auxiliar General'!AT$4,'Lista Puestos Valorados'!$B$10:$BK$10,0),0))</f>
        <v>No relevante</v>
      </c>
      <c r="BA215" s="26">
        <f>+HLOOKUP(AZ215,Sistema_Puntos!$Q$5:$Y$43,'Auxiliar General'!AV$5,FALSE)</f>
        <v>0</v>
      </c>
      <c r="BB215" s="26" t="str">
        <f>+IF(VLOOKUP($B215,'Lista Puestos Valorados'!$B$11:$BK$510,MATCH('Auxiliar General'!AV$4,'Lista Puestos Valorados'!$B$10:$BK$10,0),0)="","No relevante",VLOOKUP($B215,'Lista Puestos Valorados'!$B$11:$BK$510,MATCH('Auxiliar General'!AV$4,'Lista Puestos Valorados'!$B$10:$BK$10,0),0))</f>
        <v>No relevante</v>
      </c>
      <c r="BC215" s="26">
        <f>+HLOOKUP(BB215,Sistema_Puntos!$Q$5:$Y$43,'Auxiliar General'!AX$5,FALSE)</f>
        <v>0</v>
      </c>
      <c r="BD215" s="26" t="str">
        <f>+IF(VLOOKUP($B215,'Lista Puestos Valorados'!$B$11:$BK$510,MATCH('Auxiliar General'!AX$4,'Lista Puestos Valorados'!$B$10:$BK$10,0),0)="","No relevante",VLOOKUP($B215,'Lista Puestos Valorados'!$B$11:$BK$510,MATCH('Auxiliar General'!AX$4,'Lista Puestos Valorados'!$B$10:$BK$10,0),0))</f>
        <v>No relevante</v>
      </c>
      <c r="BE215" s="26">
        <f>+HLOOKUP(BD215,Sistema_Puntos!$Q$5:$Y$43,'Auxiliar General'!AZ$5,FALSE)</f>
        <v>0</v>
      </c>
      <c r="BF215" s="26" t="str">
        <f>+IF(VLOOKUP($B215,'Lista Puestos Valorados'!$B$11:$BK$510,MATCH('Auxiliar General'!AZ$4,'Lista Puestos Valorados'!$B$10:$BK$10,0),0)="","No relevante",VLOOKUP($B215,'Lista Puestos Valorados'!$B$11:$BK$510,MATCH('Auxiliar General'!AZ$4,'Lista Puestos Valorados'!$B$10:$BK$10,0),0))</f>
        <v>No relevante</v>
      </c>
      <c r="BG215" s="26">
        <f>+HLOOKUP(BF215,Sistema_Puntos!$Q$5:$Y$43,'Auxiliar General'!BB$5,FALSE)</f>
        <v>0</v>
      </c>
      <c r="BH215" s="26" t="str">
        <f>+IF(VLOOKUP($B215,'Lista Puestos Valorados'!$B$11:$BK$510,MATCH('Auxiliar General'!BB$4,'Lista Puestos Valorados'!$B$10:$BK$10,0),0)="","No relevante",VLOOKUP($B215,'Lista Puestos Valorados'!$B$11:$BK$510,MATCH('Auxiliar General'!BB$4,'Lista Puestos Valorados'!$B$10:$BK$10,0),0))</f>
        <v>No relevante</v>
      </c>
      <c r="BI215" s="26">
        <f>+HLOOKUP(BH215,Sistema_Puntos!$Q$5:$Y$43,'Auxiliar General'!BD$5,FALSE)</f>
        <v>0</v>
      </c>
      <c r="BJ215" s="26" t="str">
        <f>+IF(VLOOKUP($B215,'Lista Puestos Valorados'!$B$11:$BK$510,MATCH('Auxiliar General'!BD$4,'Lista Puestos Valorados'!$B$10:$BK$10,0),0)="","No relevante",VLOOKUP($B215,'Lista Puestos Valorados'!$B$11:$BK$510,MATCH('Auxiliar General'!BD$4,'Lista Puestos Valorados'!$B$10:$BK$10,0),0))</f>
        <v>No relevante</v>
      </c>
      <c r="BK215" s="26">
        <f>+HLOOKUP(BJ215,Sistema_Puntos!$Q$5:$Y$43,'Auxiliar General'!BF$5,FALSE)</f>
        <v>0</v>
      </c>
      <c r="BL215" s="26" t="str">
        <f>+IF(VLOOKUP($B215,'Lista Puestos Valorados'!$B$11:$BK$510,MATCH('Auxiliar General'!BF$4,'Lista Puestos Valorados'!$B$10:$BK$10,0),0)="","No relevante",VLOOKUP($B215,'Lista Puestos Valorados'!$B$11:$BK$510,MATCH('Auxiliar General'!BF$4,'Lista Puestos Valorados'!$B$10:$BK$10,0),0))</f>
        <v>No relevante</v>
      </c>
      <c r="BM215" s="26">
        <f>+HLOOKUP(BL215,Sistema_Puntos!$Q$5:$Y$43,'Auxiliar General'!BH$5,FALSE)</f>
        <v>0</v>
      </c>
      <c r="BN215" s="26" t="str">
        <f>+IF(VLOOKUP($B215,'Lista Puestos Valorados'!$B$11:$BK$510,MATCH('Auxiliar General'!BH$4,'Lista Puestos Valorados'!$B$10:$BK$10,0),0)="","No relevante",VLOOKUP($B215,'Lista Puestos Valorados'!$B$11:$BK$510,MATCH('Auxiliar General'!BH$4,'Lista Puestos Valorados'!$B$10:$BK$10,0),0))</f>
        <v>No relevante</v>
      </c>
      <c r="BO215" s="26">
        <f>+HLOOKUP(BN215,Sistema_Puntos!$Q$5:$Y$43,'Auxiliar General'!BJ$5,FALSE)</f>
        <v>0</v>
      </c>
      <c r="BP215" s="26" t="str">
        <f>+IF(VLOOKUP($B215,'Lista Puestos Valorados'!$B$11:$BK$510,MATCH('Auxiliar General'!BJ$4,'Lista Puestos Valorados'!$B$10:$BK$10,0),0)="","No relevante",VLOOKUP($B215,'Lista Puestos Valorados'!$B$11:$BK$510,MATCH('Auxiliar General'!BJ$4,'Lista Puestos Valorados'!$B$10:$BK$10,0),0))</f>
        <v>No relevante</v>
      </c>
      <c r="BQ215" s="26">
        <f>+HLOOKUP(BP215,Sistema_Puntos!$Q$5:$Y$43,'Auxiliar General'!BL$5,FALSE)</f>
        <v>0</v>
      </c>
      <c r="BR215" s="26" t="str">
        <f>+IF(VLOOKUP($B215,'Lista Puestos Valorados'!$B$11:$BK$510,MATCH('Auxiliar General'!BL$4,'Lista Puestos Valorados'!$B$10:$BK$10,0),0)="","No relevante",VLOOKUP($B215,'Lista Puestos Valorados'!$B$11:$BK$510,MATCH('Auxiliar General'!BL$4,'Lista Puestos Valorados'!$B$10:$BK$10,0),0))</f>
        <v>No relevante</v>
      </c>
      <c r="BS215" s="26">
        <f>+HLOOKUP(BR215,Sistema_Puntos!$Q$5:$Y$43,'Auxiliar General'!BN$5,FALSE)</f>
        <v>0</v>
      </c>
      <c r="BT215" s="26" t="str">
        <f>+IF(VLOOKUP($B215,'Lista Puestos Valorados'!$B$11:$BK$510,MATCH('Auxiliar General'!BN$4,'Lista Puestos Valorados'!$B$10:$BK$10,0),0)="","No relevante",VLOOKUP($B215,'Lista Puestos Valorados'!$B$11:$BK$510,MATCH('Auxiliar General'!BN$4,'Lista Puestos Valorados'!$B$10:$BK$10,0),0))</f>
        <v>No relevante</v>
      </c>
      <c r="BU215" s="26">
        <f>+HLOOKUP(BT215,Sistema_Puntos!$Q$5:$Y$43,'Auxiliar General'!BP$5,FALSE)</f>
        <v>0</v>
      </c>
      <c r="BV215" s="26" t="str">
        <f>+IF(VLOOKUP($B215,'Lista Puestos Valorados'!$B$11:$BK$510,MATCH('Auxiliar General'!BP$4,'Lista Puestos Valorados'!$B$10:$BK$10,0),0)="","No relevante",VLOOKUP($B215,'Lista Puestos Valorados'!$B$11:$BK$510,MATCH('Auxiliar General'!BP$4,'Lista Puestos Valorados'!$B$10:$BK$10,0),0))</f>
        <v>No relevante</v>
      </c>
      <c r="BW215" s="26">
        <f>+HLOOKUP(BV215,Sistema_Puntos!$Q$5:$Y$43,'Auxiliar General'!BR$5,FALSE)</f>
        <v>0</v>
      </c>
      <c r="BX215" s="26" t="str">
        <f>+IF(VLOOKUP($B215,'Lista Puestos Valorados'!$B$11:$BK$510,MATCH('Auxiliar General'!BR$4,'Lista Puestos Valorados'!$B$10:$BK$10,0),0)="","No relevante",VLOOKUP($B215,'Lista Puestos Valorados'!$B$11:$BK$510,MATCH('Auxiliar General'!BR$4,'Lista Puestos Valorados'!$B$10:$BK$10,0),0))</f>
        <v>No relevante</v>
      </c>
      <c r="BY215" s="26">
        <f>+HLOOKUP(BX215,Sistema_Puntos!$Q$5:$Y$43,'Auxiliar General'!BT$5,FALSE)</f>
        <v>0</v>
      </c>
      <c r="BZ215" s="26" t="str">
        <f>+IF(VLOOKUP($B215,'Lista Puestos Valorados'!$B$11:$BK$510,MATCH('Auxiliar General'!BT$4,'Lista Puestos Valorados'!$B$10:$BK$10,0),0)="","No relevante",VLOOKUP($B215,'Lista Puestos Valorados'!$B$11:$BK$510,MATCH('Auxiliar General'!BT$4,'Lista Puestos Valorados'!$B$10:$BK$10,0),0))</f>
        <v>No relevante</v>
      </c>
      <c r="CA215" s="26">
        <f>+HLOOKUP(BZ215,Sistema_Puntos!$Q$5:$Y$43,'Auxiliar General'!BV$5,FALSE)</f>
        <v>0</v>
      </c>
      <c r="CB215" s="26" t="str">
        <f>+IF(VLOOKUP($B215,'Lista Puestos Valorados'!$B$11:$BK$510,MATCH('Auxiliar General'!BV$4,'Lista Puestos Valorados'!$B$10:$BK$10,0),0)="","No relevante",VLOOKUP($B215,'Lista Puestos Valorados'!$B$11:$BK$510,MATCH('Auxiliar General'!BV$4,'Lista Puestos Valorados'!$B$10:$BK$10,0),0))</f>
        <v>No relevante</v>
      </c>
      <c r="CC215" s="26">
        <f>+HLOOKUP(CB215,Sistema_Puntos!$Q$5:$Y$43,'Auxiliar General'!BX$5,FALSE)</f>
        <v>0</v>
      </c>
      <c r="CD215" s="26" t="str">
        <f>+IF(VLOOKUP($B215,'Lista Puestos Valorados'!$B$11:$BK$510,MATCH('Auxiliar General'!BX$4,'Lista Puestos Valorados'!$B$10:$BK$10,0),0)="","No relevante",VLOOKUP($B215,'Lista Puestos Valorados'!$B$11:$BK$510,MATCH('Auxiliar General'!BX$4,'Lista Puestos Valorados'!$B$10:$BK$10,0),0))</f>
        <v>No relevante</v>
      </c>
      <c r="CE215" s="26">
        <f>+HLOOKUP(CD215,Sistema_Puntos!$Q$5:$Y$43,'Auxiliar General'!BZ$5,FALSE)</f>
        <v>0</v>
      </c>
      <c r="CF215" s="26" t="str">
        <f>+IF(VLOOKUP($B215,'Lista Puestos Valorados'!$B$11:$BK$510,MATCH('Auxiliar General'!BZ$4,'Lista Puestos Valorados'!$B$10:$BK$10,0),0)="","No relevante",VLOOKUP($B215,'Lista Puestos Valorados'!$B$11:$BK$510,MATCH('Auxiliar General'!BZ$4,'Lista Puestos Valorados'!$B$10:$BK$10,0),0))</f>
        <v>No relevante</v>
      </c>
      <c r="CG215" s="26">
        <f>+HLOOKUP(CF215,Sistema_Puntos!$Q$5:$Y$43,'Auxiliar General'!CB$5,FALSE)</f>
        <v>0</v>
      </c>
      <c r="CH215" s="29"/>
      <c r="CI215" s="29"/>
    </row>
    <row r="216" spans="2:87" ht="17.55" customHeight="1">
      <c r="B216" s="26">
        <f>+'Listado de Puestos'!B216</f>
        <v>206</v>
      </c>
      <c r="C216" s="26" t="str">
        <f>+IF('Lista Puestos Valorados'!C216="","",'Lista Puestos Valorados'!C216)</f>
        <v/>
      </c>
      <c r="D216" s="26" t="str">
        <f>+IF('Lista Puestos Valorados'!D216="","",'Lista Puestos Valorados'!D216)</f>
        <v/>
      </c>
      <c r="E216" s="26" t="str">
        <f>+IF('Lista Puestos Valorados'!E216="","",'Lista Puestos Valorados'!E216)</f>
        <v/>
      </c>
      <c r="F216" s="26" t="str">
        <f>+IF('Lista Puestos Valorados'!F216="","",'Lista Puestos Valorados'!F216)</f>
        <v/>
      </c>
      <c r="G216" s="26" t="str">
        <f>+IF('Lista Puestos Valorados'!G216="","",'Lista Puestos Valorados'!G216)</f>
        <v/>
      </c>
      <c r="H216" s="26" t="str">
        <f>+IF('Lista Puestos Valorados'!H216="","",'Lista Puestos Valorados'!H216)</f>
        <v/>
      </c>
      <c r="I216" s="26" t="str">
        <f>+IF('Lista Puestos Valorados'!I216="","",'Lista Puestos Valorados'!I216)</f>
        <v/>
      </c>
      <c r="J216" s="118" t="e">
        <f t="array" ref="J216">+IF(L216="","",_xlfn.IFS(L216&lt;='Cortes de Agrupacion'!$F$15,'Cortes de Agrupacion'!$E$15,'Resultados General'!L216&lt;='Cortes de Agrupacion'!$F$14,'Cortes de Agrupacion'!$E$14,'Resultados General'!L216&lt;='Cortes de Agrupacion'!$F$13,'Cortes de Agrupacion'!$E$13,L216&lt;='Cortes de Agrupacion'!$F$12,'Cortes de Agrupacion'!$E$12,'Resultados General'!L216&lt;='Cortes de Agrupacion'!$F$11,'Cortes de Agrupacion'!$E$11,'Resultados General'!L216&lt;='Cortes de Agrupacion'!$F$10,'Cortes de Agrupacion'!$E$10,'Resultados General'!L216&lt;='Cortes de Agrupacion'!$F$9,'Cortes de Agrupacion'!$E$9,'Resultados General'!L216&lt;='Cortes de Agrupacion'!$F$8,'Cortes de Agrupacion'!$E$8,'Resultados General'!L216&lt;='Cortes de Agrupacion'!$F$7,'Cortes de Agrupacion'!$E$7,'Resultados General'!L216&lt;='Cortes de Agrupacion'!$F$6,'Cortes de Agrupacion'!$E$6))</f>
        <v>#VALUE!</v>
      </c>
      <c r="K216" s="118" t="str">
        <f t="shared" si="6"/>
        <v/>
      </c>
      <c r="L216" s="124" t="e">
        <f>#VALUE!</f>
        <v>#VALUE!</v>
      </c>
      <c r="M216" s="26" t="e">
        <f ca="1">+_xlfn.IFNA(VLOOKUP(C216,'Distribución de puestos'!$B$8:$I$507,8,0),"")</f>
        <v>#NAME?</v>
      </c>
      <c r="N216" s="26" t="str">
        <f>+IF(VLOOKUP($B216,'Lista Puestos Valorados'!$B$11:$BK$510,MATCH('Auxiliar General'!H$4,'Lista Puestos Valorados'!$B$10:$BK$10,0),0)="","No relevante",VLOOKUP($B216,'Lista Puestos Valorados'!$B$11:$BK$510,MATCH('Auxiliar General'!H$4,'Lista Puestos Valorados'!$B$10:$BK$10,0),0))</f>
        <v>No relevante</v>
      </c>
      <c r="O216" s="26">
        <f>+HLOOKUP(N216,Sistema_Puntos!$Q$5:$Y$43,'Auxiliar General'!J$5,FALSE)</f>
        <v>0</v>
      </c>
      <c r="P216" s="26" t="str">
        <f>+IF(VLOOKUP($B216,'Lista Puestos Valorados'!$B$11:$BK$510,MATCH('Auxiliar General'!J$4,'Lista Puestos Valorados'!$B$10:$BK$10,0),0)="","No relevante",VLOOKUP($B216,'Lista Puestos Valorados'!$B$11:$BK$510,MATCH('Auxiliar General'!J$4,'Lista Puestos Valorados'!$B$10:$BK$10,0),0))</f>
        <v>No relevante</v>
      </c>
      <c r="Q216" s="26">
        <f>+HLOOKUP(P216,Sistema_Puntos!$Q$5:$Y$43,'Auxiliar General'!L$5,FALSE)</f>
        <v>0</v>
      </c>
      <c r="R216" s="26" t="str">
        <f>+IF(VLOOKUP($B216,'Lista Puestos Valorados'!$B$11:$BK$510,MATCH('Auxiliar General'!L$4,'Lista Puestos Valorados'!$B$10:$BK$10,0),0)="","No relevante",VLOOKUP($B216,'Lista Puestos Valorados'!$B$11:$BK$510,MATCH('Auxiliar General'!L$4,'Lista Puestos Valorados'!$B$10:$BK$10,0),0))</f>
        <v>No relevante</v>
      </c>
      <c r="S216" s="26">
        <f>+HLOOKUP(R216,Sistema_Puntos!$Q$5:$Y$43,'Auxiliar General'!N$5,FALSE)</f>
        <v>0</v>
      </c>
      <c r="T216" s="26" t="str">
        <f>+IF(VLOOKUP($B216,'Lista Puestos Valorados'!$B$11:$BK$510,MATCH('Auxiliar General'!N$4,'Lista Puestos Valorados'!$B$10:$BK$10,0),0)="","No relevante",VLOOKUP($B216,'Lista Puestos Valorados'!$B$11:$BK$510,MATCH('Auxiliar General'!N$4,'Lista Puestos Valorados'!$B$10:$BK$10,0),0))</f>
        <v>No relevante</v>
      </c>
      <c r="U216" s="26">
        <f>+HLOOKUP(T216,Sistema_Puntos!$Q$5:$Y$43,'Auxiliar General'!P$5,FALSE)</f>
        <v>0</v>
      </c>
      <c r="V216" s="26" t="str">
        <f>+IF(VLOOKUP($B216,'Lista Puestos Valorados'!$B$11:$BK$510,MATCH('Auxiliar General'!P$4,'Lista Puestos Valorados'!$B$10:$BK$10,0),0)="","No relevante",VLOOKUP($B216,'Lista Puestos Valorados'!$B$11:$BK$510,MATCH('Auxiliar General'!P$4,'Lista Puestos Valorados'!$B$10:$BK$10,0),0))</f>
        <v>No relevante</v>
      </c>
      <c r="W216" s="26">
        <f>+HLOOKUP(V216,Sistema_Puntos!$Q$5:$Y$43,'Auxiliar General'!R$5,FALSE)</f>
        <v>0</v>
      </c>
      <c r="X216" s="26" t="str">
        <f>+IF(VLOOKUP($B216,'Lista Puestos Valorados'!$B$11:$BK$510,MATCH('Auxiliar General'!R$4,'Lista Puestos Valorados'!$B$10:$BK$10,0),0)="","No relevante",VLOOKUP($B216,'Lista Puestos Valorados'!$B$11:$BK$510,MATCH('Auxiliar General'!R$4,'Lista Puestos Valorados'!$B$10:$BK$10,0),0))</f>
        <v>No relevante</v>
      </c>
      <c r="Y216" s="26">
        <f>+HLOOKUP(X216,Sistema_Puntos!$Q$5:$Y$43,'Auxiliar General'!T$5,FALSE)</f>
        <v>0</v>
      </c>
      <c r="Z216" s="26" t="str">
        <f>+IF(VLOOKUP($B216,'Lista Puestos Valorados'!$B$11:$BK$510,MATCH('Auxiliar General'!T$4,'Lista Puestos Valorados'!$B$10:$BK$10,0),0)="","No relevante",VLOOKUP($B216,'Lista Puestos Valorados'!$B$11:$BK$510,MATCH('Auxiliar General'!T$4,'Lista Puestos Valorados'!$B$10:$BK$10,0),0))</f>
        <v>No relevante</v>
      </c>
      <c r="AA216" s="26">
        <f>+HLOOKUP(Z216,Sistema_Puntos!$Q$5:$Y$43,'Auxiliar General'!V$5,FALSE)</f>
        <v>0</v>
      </c>
      <c r="AB216" s="26" t="str">
        <f>+IF(VLOOKUP($B216,'Lista Puestos Valorados'!$B$11:$BK$510,MATCH('Auxiliar General'!V$4,'Lista Puestos Valorados'!$B$10:$BK$10,0),0)="","No relevante",VLOOKUP($B216,'Lista Puestos Valorados'!$B$11:$BK$510,MATCH('Auxiliar General'!V$4,'Lista Puestos Valorados'!$B$10:$BK$10,0),0))</f>
        <v>No relevante</v>
      </c>
      <c r="AC216" s="26">
        <f>+HLOOKUP(AB216,Sistema_Puntos!$Q$5:$Y$43,'Auxiliar General'!X$5,FALSE)</f>
        <v>0</v>
      </c>
      <c r="AD216" s="26" t="str">
        <f>+IF(VLOOKUP($B216,'Lista Puestos Valorados'!$B$11:$BK$510,MATCH('Auxiliar General'!X$4,'Lista Puestos Valorados'!$B$10:$BK$10,0),0)="","No relevante",VLOOKUP($B216,'Lista Puestos Valorados'!$B$11:$BK$510,MATCH('Auxiliar General'!X$4,'Lista Puestos Valorados'!$B$10:$BK$10,0),0))</f>
        <v>No relevante</v>
      </c>
      <c r="AE216" s="26">
        <f>+HLOOKUP(AD216,Sistema_Puntos!$Q$5:$Y$43,'Auxiliar General'!Z$5,FALSE)</f>
        <v>0</v>
      </c>
      <c r="AF216" s="26" t="str">
        <f>+IF(VLOOKUP($B216,'Lista Puestos Valorados'!$B$11:$BK$510,MATCH('Auxiliar General'!Z$4,'Lista Puestos Valorados'!$B$10:$BK$10,0),0)="","No relevante",VLOOKUP($B216,'Lista Puestos Valorados'!$B$11:$BK$510,MATCH('Auxiliar General'!Z$4,'Lista Puestos Valorados'!$B$10:$BK$10,0),0))</f>
        <v>No relevante</v>
      </c>
      <c r="AG216" s="26">
        <f>+HLOOKUP(AF216,Sistema_Puntos!$Q$5:$Y$43,'Auxiliar General'!AB$5,FALSE)</f>
        <v>0</v>
      </c>
      <c r="AH216" s="26" t="str">
        <f>+IF(VLOOKUP($B216,'Lista Puestos Valorados'!$B$11:$BK$510,MATCH('Auxiliar General'!AB$4,'Lista Puestos Valorados'!$B$10:$BK$10,0),0)="","No relevante",VLOOKUP($B216,'Lista Puestos Valorados'!$B$11:$BK$510,MATCH('Auxiliar General'!AB$4,'Lista Puestos Valorados'!$B$10:$BK$10,0),0))</f>
        <v>No relevante</v>
      </c>
      <c r="AI216" s="26">
        <f>+HLOOKUP(AH216,Sistema_Puntos!$Q$5:$Y$43,'Auxiliar General'!AD$5,FALSE)</f>
        <v>0</v>
      </c>
      <c r="AJ216" s="26" t="str">
        <f>+IF(VLOOKUP($B216,'Lista Puestos Valorados'!$B$11:$BK$510,MATCH('Auxiliar General'!AD$4,'Lista Puestos Valorados'!$B$10:$BK$10,0),0)="","No relevante",VLOOKUP($B216,'Lista Puestos Valorados'!$B$11:$BK$510,MATCH('Auxiliar General'!AD$4,'Lista Puestos Valorados'!$B$10:$BK$10,0),0))</f>
        <v>No relevante</v>
      </c>
      <c r="AK216" s="26">
        <f>+HLOOKUP(AJ216,Sistema_Puntos!$Q$5:$Y$43,'Auxiliar General'!AF$5,FALSE)</f>
        <v>0</v>
      </c>
      <c r="AL216" s="26" t="str">
        <f>+IF(VLOOKUP($B216,'Lista Puestos Valorados'!$B$11:$BK$510,MATCH('Auxiliar General'!AF$4,'Lista Puestos Valorados'!$B$10:$BK$10,0),0)="","No relevante",VLOOKUP($B216,'Lista Puestos Valorados'!$B$11:$BK$510,MATCH('Auxiliar General'!AF$4,'Lista Puestos Valorados'!$B$10:$BK$10,0),0))</f>
        <v>No relevante</v>
      </c>
      <c r="AM216" s="26">
        <f>+HLOOKUP(AL216,Sistema_Puntos!$Q$5:$Y$43,'Auxiliar General'!AH$5,FALSE)</f>
        <v>0</v>
      </c>
      <c r="AN216" s="26" t="str">
        <f>+IF(VLOOKUP($B216,'Lista Puestos Valorados'!$B$11:$BK$510,MATCH('Auxiliar General'!AH$4,'Lista Puestos Valorados'!$B$10:$BK$10,0),0)="","No relevante",VLOOKUP($B216,'Lista Puestos Valorados'!$B$11:$BK$510,MATCH('Auxiliar General'!AH$4,'Lista Puestos Valorados'!$B$10:$BK$10,0),0))</f>
        <v>No relevante</v>
      </c>
      <c r="AO216" s="26">
        <f>+HLOOKUP(AN216,Sistema_Puntos!$Q$5:$Y$43,'Auxiliar General'!AJ$5,FALSE)</f>
        <v>0</v>
      </c>
      <c r="AP216" s="26" t="str">
        <f>+IF(VLOOKUP($B216,'Lista Puestos Valorados'!$B$11:$BK$510,MATCH('Auxiliar General'!AJ$4,'Lista Puestos Valorados'!$B$10:$BK$10,0),0)="","No relevante",VLOOKUP($B216,'Lista Puestos Valorados'!$B$11:$BK$510,MATCH('Auxiliar General'!AJ$4,'Lista Puestos Valorados'!$B$10:$BK$10,0),0))</f>
        <v>No relevante</v>
      </c>
      <c r="AQ216" s="26">
        <f>+HLOOKUP(AP216,Sistema_Puntos!$Q$5:$Y$43,'Auxiliar General'!AL$5,FALSE)</f>
        <v>0</v>
      </c>
      <c r="AR216" s="26" t="str">
        <f>+IF(VLOOKUP($B216,'Lista Puestos Valorados'!$B$11:$BK$510,MATCH('Auxiliar General'!AL$4,'Lista Puestos Valorados'!$B$10:$BK$10,0),0)="","No relevante",VLOOKUP($B216,'Lista Puestos Valorados'!$B$11:$BK$510,MATCH('Auxiliar General'!AL$4,'Lista Puestos Valorados'!$B$10:$BK$10,0),0))</f>
        <v>No relevante</v>
      </c>
      <c r="AS216" s="26">
        <f>+HLOOKUP(AR216,Sistema_Puntos!$Q$5:$Y$43,'Auxiliar General'!AN$5,FALSE)</f>
        <v>0</v>
      </c>
      <c r="AT216" s="26" t="str">
        <f>+IF(VLOOKUP($B216,'Lista Puestos Valorados'!$B$11:$BK$510,MATCH('Auxiliar General'!AN$4,'Lista Puestos Valorados'!$B$10:$BK$10,0),0)="","No relevante",VLOOKUP($B216,'Lista Puestos Valorados'!$B$11:$BK$510,MATCH('Auxiliar General'!AN$4,'Lista Puestos Valorados'!$B$10:$BK$10,0),0))</f>
        <v>No relevante</v>
      </c>
      <c r="AU216" s="26">
        <f>+HLOOKUP(AT216,Sistema_Puntos!$Q$5:$Y$43,'Auxiliar General'!AP$5,FALSE)</f>
        <v>0</v>
      </c>
      <c r="AV216" s="26" t="str">
        <f>+IF(VLOOKUP($B216,'Lista Puestos Valorados'!$B$11:$BK$510,MATCH('Auxiliar General'!AP$4,'Lista Puestos Valorados'!$B$10:$BK$10,0),0)="","No relevante",VLOOKUP($B216,'Lista Puestos Valorados'!$B$11:$BK$510,MATCH('Auxiliar General'!AP$4,'Lista Puestos Valorados'!$B$10:$BK$10,0),0))</f>
        <v>No relevante</v>
      </c>
      <c r="AW216" s="26">
        <f>+HLOOKUP(AV216,Sistema_Puntos!$Q$5:$Y$43,'Auxiliar General'!AR$5,FALSE)</f>
        <v>0</v>
      </c>
      <c r="AX216" s="26" t="str">
        <f>+IF(VLOOKUP($B216,'Lista Puestos Valorados'!$B$11:$BK$510,MATCH('Auxiliar General'!AR$4,'Lista Puestos Valorados'!$B$10:$BK$10,0),0)="","No relevante",VLOOKUP($B216,'Lista Puestos Valorados'!$B$11:$BK$510,MATCH('Auxiliar General'!AR$4,'Lista Puestos Valorados'!$B$10:$BK$10,0),0))</f>
        <v>No relevante</v>
      </c>
      <c r="AY216" s="26">
        <f>+HLOOKUP(AX216,Sistema_Puntos!$Q$5:$Y$43,'Auxiliar General'!AT$5,FALSE)</f>
        <v>0</v>
      </c>
      <c r="AZ216" s="26" t="str">
        <f>+IF(VLOOKUP($B216,'Lista Puestos Valorados'!$B$11:$BK$510,MATCH('Auxiliar General'!AT$4,'Lista Puestos Valorados'!$B$10:$BK$10,0),0)="","No relevante",VLOOKUP($B216,'Lista Puestos Valorados'!$B$11:$BK$510,MATCH('Auxiliar General'!AT$4,'Lista Puestos Valorados'!$B$10:$BK$10,0),0))</f>
        <v>No relevante</v>
      </c>
      <c r="BA216" s="26">
        <f>+HLOOKUP(AZ216,Sistema_Puntos!$Q$5:$Y$43,'Auxiliar General'!AV$5,FALSE)</f>
        <v>0</v>
      </c>
      <c r="BB216" s="26" t="str">
        <f>+IF(VLOOKUP($B216,'Lista Puestos Valorados'!$B$11:$BK$510,MATCH('Auxiliar General'!AV$4,'Lista Puestos Valorados'!$B$10:$BK$10,0),0)="","No relevante",VLOOKUP($B216,'Lista Puestos Valorados'!$B$11:$BK$510,MATCH('Auxiliar General'!AV$4,'Lista Puestos Valorados'!$B$10:$BK$10,0),0))</f>
        <v>No relevante</v>
      </c>
      <c r="BC216" s="26">
        <f>+HLOOKUP(BB216,Sistema_Puntos!$Q$5:$Y$43,'Auxiliar General'!AX$5,FALSE)</f>
        <v>0</v>
      </c>
      <c r="BD216" s="26" t="str">
        <f>+IF(VLOOKUP($B216,'Lista Puestos Valorados'!$B$11:$BK$510,MATCH('Auxiliar General'!AX$4,'Lista Puestos Valorados'!$B$10:$BK$10,0),0)="","No relevante",VLOOKUP($B216,'Lista Puestos Valorados'!$B$11:$BK$510,MATCH('Auxiliar General'!AX$4,'Lista Puestos Valorados'!$B$10:$BK$10,0),0))</f>
        <v>No relevante</v>
      </c>
      <c r="BE216" s="26">
        <f>+HLOOKUP(BD216,Sistema_Puntos!$Q$5:$Y$43,'Auxiliar General'!AZ$5,FALSE)</f>
        <v>0</v>
      </c>
      <c r="BF216" s="26" t="str">
        <f>+IF(VLOOKUP($B216,'Lista Puestos Valorados'!$B$11:$BK$510,MATCH('Auxiliar General'!AZ$4,'Lista Puestos Valorados'!$B$10:$BK$10,0),0)="","No relevante",VLOOKUP($B216,'Lista Puestos Valorados'!$B$11:$BK$510,MATCH('Auxiliar General'!AZ$4,'Lista Puestos Valorados'!$B$10:$BK$10,0),0))</f>
        <v>No relevante</v>
      </c>
      <c r="BG216" s="26">
        <f>+HLOOKUP(BF216,Sistema_Puntos!$Q$5:$Y$43,'Auxiliar General'!BB$5,FALSE)</f>
        <v>0</v>
      </c>
      <c r="BH216" s="26" t="str">
        <f>+IF(VLOOKUP($B216,'Lista Puestos Valorados'!$B$11:$BK$510,MATCH('Auxiliar General'!BB$4,'Lista Puestos Valorados'!$B$10:$BK$10,0),0)="","No relevante",VLOOKUP($B216,'Lista Puestos Valorados'!$B$11:$BK$510,MATCH('Auxiliar General'!BB$4,'Lista Puestos Valorados'!$B$10:$BK$10,0),0))</f>
        <v>No relevante</v>
      </c>
      <c r="BI216" s="26">
        <f>+HLOOKUP(BH216,Sistema_Puntos!$Q$5:$Y$43,'Auxiliar General'!BD$5,FALSE)</f>
        <v>0</v>
      </c>
      <c r="BJ216" s="26" t="str">
        <f>+IF(VLOOKUP($B216,'Lista Puestos Valorados'!$B$11:$BK$510,MATCH('Auxiliar General'!BD$4,'Lista Puestos Valorados'!$B$10:$BK$10,0),0)="","No relevante",VLOOKUP($B216,'Lista Puestos Valorados'!$B$11:$BK$510,MATCH('Auxiliar General'!BD$4,'Lista Puestos Valorados'!$B$10:$BK$10,0),0))</f>
        <v>No relevante</v>
      </c>
      <c r="BK216" s="26">
        <f>+HLOOKUP(BJ216,Sistema_Puntos!$Q$5:$Y$43,'Auxiliar General'!BF$5,FALSE)</f>
        <v>0</v>
      </c>
      <c r="BL216" s="26" t="str">
        <f>+IF(VLOOKUP($B216,'Lista Puestos Valorados'!$B$11:$BK$510,MATCH('Auxiliar General'!BF$4,'Lista Puestos Valorados'!$B$10:$BK$10,0),0)="","No relevante",VLOOKUP($B216,'Lista Puestos Valorados'!$B$11:$BK$510,MATCH('Auxiliar General'!BF$4,'Lista Puestos Valorados'!$B$10:$BK$10,0),0))</f>
        <v>No relevante</v>
      </c>
      <c r="BM216" s="26">
        <f>+HLOOKUP(BL216,Sistema_Puntos!$Q$5:$Y$43,'Auxiliar General'!BH$5,FALSE)</f>
        <v>0</v>
      </c>
      <c r="BN216" s="26" t="str">
        <f>+IF(VLOOKUP($B216,'Lista Puestos Valorados'!$B$11:$BK$510,MATCH('Auxiliar General'!BH$4,'Lista Puestos Valorados'!$B$10:$BK$10,0),0)="","No relevante",VLOOKUP($B216,'Lista Puestos Valorados'!$B$11:$BK$510,MATCH('Auxiliar General'!BH$4,'Lista Puestos Valorados'!$B$10:$BK$10,0),0))</f>
        <v>No relevante</v>
      </c>
      <c r="BO216" s="26">
        <f>+HLOOKUP(BN216,Sistema_Puntos!$Q$5:$Y$43,'Auxiliar General'!BJ$5,FALSE)</f>
        <v>0</v>
      </c>
      <c r="BP216" s="26" t="str">
        <f>+IF(VLOOKUP($B216,'Lista Puestos Valorados'!$B$11:$BK$510,MATCH('Auxiliar General'!BJ$4,'Lista Puestos Valorados'!$B$10:$BK$10,0),0)="","No relevante",VLOOKUP($B216,'Lista Puestos Valorados'!$B$11:$BK$510,MATCH('Auxiliar General'!BJ$4,'Lista Puestos Valorados'!$B$10:$BK$10,0),0))</f>
        <v>No relevante</v>
      </c>
      <c r="BQ216" s="26">
        <f>+HLOOKUP(BP216,Sistema_Puntos!$Q$5:$Y$43,'Auxiliar General'!BL$5,FALSE)</f>
        <v>0</v>
      </c>
      <c r="BR216" s="26" t="str">
        <f>+IF(VLOOKUP($B216,'Lista Puestos Valorados'!$B$11:$BK$510,MATCH('Auxiliar General'!BL$4,'Lista Puestos Valorados'!$B$10:$BK$10,0),0)="","No relevante",VLOOKUP($B216,'Lista Puestos Valorados'!$B$11:$BK$510,MATCH('Auxiliar General'!BL$4,'Lista Puestos Valorados'!$B$10:$BK$10,0),0))</f>
        <v>No relevante</v>
      </c>
      <c r="BS216" s="26">
        <f>+HLOOKUP(BR216,Sistema_Puntos!$Q$5:$Y$43,'Auxiliar General'!BN$5,FALSE)</f>
        <v>0</v>
      </c>
      <c r="BT216" s="26" t="str">
        <f>+IF(VLOOKUP($B216,'Lista Puestos Valorados'!$B$11:$BK$510,MATCH('Auxiliar General'!BN$4,'Lista Puestos Valorados'!$B$10:$BK$10,0),0)="","No relevante",VLOOKUP($B216,'Lista Puestos Valorados'!$B$11:$BK$510,MATCH('Auxiliar General'!BN$4,'Lista Puestos Valorados'!$B$10:$BK$10,0),0))</f>
        <v>No relevante</v>
      </c>
      <c r="BU216" s="26">
        <f>+HLOOKUP(BT216,Sistema_Puntos!$Q$5:$Y$43,'Auxiliar General'!BP$5,FALSE)</f>
        <v>0</v>
      </c>
      <c r="BV216" s="26" t="str">
        <f>+IF(VLOOKUP($B216,'Lista Puestos Valorados'!$B$11:$BK$510,MATCH('Auxiliar General'!BP$4,'Lista Puestos Valorados'!$B$10:$BK$10,0),0)="","No relevante",VLOOKUP($B216,'Lista Puestos Valorados'!$B$11:$BK$510,MATCH('Auxiliar General'!BP$4,'Lista Puestos Valorados'!$B$10:$BK$10,0),0))</f>
        <v>No relevante</v>
      </c>
      <c r="BW216" s="26">
        <f>+HLOOKUP(BV216,Sistema_Puntos!$Q$5:$Y$43,'Auxiliar General'!BR$5,FALSE)</f>
        <v>0</v>
      </c>
      <c r="BX216" s="26" t="str">
        <f>+IF(VLOOKUP($B216,'Lista Puestos Valorados'!$B$11:$BK$510,MATCH('Auxiliar General'!BR$4,'Lista Puestos Valorados'!$B$10:$BK$10,0),0)="","No relevante",VLOOKUP($B216,'Lista Puestos Valorados'!$B$11:$BK$510,MATCH('Auxiliar General'!BR$4,'Lista Puestos Valorados'!$B$10:$BK$10,0),0))</f>
        <v>No relevante</v>
      </c>
      <c r="BY216" s="26">
        <f>+HLOOKUP(BX216,Sistema_Puntos!$Q$5:$Y$43,'Auxiliar General'!BT$5,FALSE)</f>
        <v>0</v>
      </c>
      <c r="BZ216" s="26" t="str">
        <f>+IF(VLOOKUP($B216,'Lista Puestos Valorados'!$B$11:$BK$510,MATCH('Auxiliar General'!BT$4,'Lista Puestos Valorados'!$B$10:$BK$10,0),0)="","No relevante",VLOOKUP($B216,'Lista Puestos Valorados'!$B$11:$BK$510,MATCH('Auxiliar General'!BT$4,'Lista Puestos Valorados'!$B$10:$BK$10,0),0))</f>
        <v>No relevante</v>
      </c>
      <c r="CA216" s="26">
        <f>+HLOOKUP(BZ216,Sistema_Puntos!$Q$5:$Y$43,'Auxiliar General'!BV$5,FALSE)</f>
        <v>0</v>
      </c>
      <c r="CB216" s="26" t="str">
        <f>+IF(VLOOKUP($B216,'Lista Puestos Valorados'!$B$11:$BK$510,MATCH('Auxiliar General'!BV$4,'Lista Puestos Valorados'!$B$10:$BK$10,0),0)="","No relevante",VLOOKUP($B216,'Lista Puestos Valorados'!$B$11:$BK$510,MATCH('Auxiliar General'!BV$4,'Lista Puestos Valorados'!$B$10:$BK$10,0),0))</f>
        <v>No relevante</v>
      </c>
      <c r="CC216" s="26">
        <f>+HLOOKUP(CB216,Sistema_Puntos!$Q$5:$Y$43,'Auxiliar General'!BX$5,FALSE)</f>
        <v>0</v>
      </c>
      <c r="CD216" s="26" t="str">
        <f>+IF(VLOOKUP($B216,'Lista Puestos Valorados'!$B$11:$BK$510,MATCH('Auxiliar General'!BX$4,'Lista Puestos Valorados'!$B$10:$BK$10,0),0)="","No relevante",VLOOKUP($B216,'Lista Puestos Valorados'!$B$11:$BK$510,MATCH('Auxiliar General'!BX$4,'Lista Puestos Valorados'!$B$10:$BK$10,0),0))</f>
        <v>No relevante</v>
      </c>
      <c r="CE216" s="26">
        <f>+HLOOKUP(CD216,Sistema_Puntos!$Q$5:$Y$43,'Auxiliar General'!BZ$5,FALSE)</f>
        <v>0</v>
      </c>
      <c r="CF216" s="26" t="str">
        <f>+IF(VLOOKUP($B216,'Lista Puestos Valorados'!$B$11:$BK$510,MATCH('Auxiliar General'!BZ$4,'Lista Puestos Valorados'!$B$10:$BK$10,0),0)="","No relevante",VLOOKUP($B216,'Lista Puestos Valorados'!$B$11:$BK$510,MATCH('Auxiliar General'!BZ$4,'Lista Puestos Valorados'!$B$10:$BK$10,0),0))</f>
        <v>No relevante</v>
      </c>
      <c r="CG216" s="26">
        <f>+HLOOKUP(CF216,Sistema_Puntos!$Q$5:$Y$43,'Auxiliar General'!CB$5,FALSE)</f>
        <v>0</v>
      </c>
      <c r="CH216" s="29"/>
      <c r="CI216" s="29"/>
    </row>
    <row r="217" spans="2:87" ht="17.55" customHeight="1">
      <c r="B217" s="26">
        <f>+'Listado de Puestos'!B217</f>
        <v>207</v>
      </c>
      <c r="C217" s="26" t="str">
        <f>+IF('Lista Puestos Valorados'!C217="","",'Lista Puestos Valorados'!C217)</f>
        <v/>
      </c>
      <c r="D217" s="26" t="str">
        <f>+IF('Lista Puestos Valorados'!D217="","",'Lista Puestos Valorados'!D217)</f>
        <v/>
      </c>
      <c r="E217" s="26" t="str">
        <f>+IF('Lista Puestos Valorados'!E217="","",'Lista Puestos Valorados'!E217)</f>
        <v/>
      </c>
      <c r="F217" s="26" t="str">
        <f>+IF('Lista Puestos Valorados'!F217="","",'Lista Puestos Valorados'!F217)</f>
        <v/>
      </c>
      <c r="G217" s="26" t="str">
        <f>+IF('Lista Puestos Valorados'!G217="","",'Lista Puestos Valorados'!G217)</f>
        <v/>
      </c>
      <c r="H217" s="26" t="str">
        <f>+IF('Lista Puestos Valorados'!H217="","",'Lista Puestos Valorados'!H217)</f>
        <v/>
      </c>
      <c r="I217" s="26" t="str">
        <f>+IF('Lista Puestos Valorados'!I217="","",'Lista Puestos Valorados'!I217)</f>
        <v/>
      </c>
      <c r="J217" s="118" t="e">
        <f t="array" ref="J217">+IF(L217="","",_xlfn.IFS(L217&lt;='Cortes de Agrupacion'!$F$15,'Cortes de Agrupacion'!$E$15,'Resultados General'!L217&lt;='Cortes de Agrupacion'!$F$14,'Cortes de Agrupacion'!$E$14,'Resultados General'!L217&lt;='Cortes de Agrupacion'!$F$13,'Cortes de Agrupacion'!$E$13,L217&lt;='Cortes de Agrupacion'!$F$12,'Cortes de Agrupacion'!$E$12,'Resultados General'!L217&lt;='Cortes de Agrupacion'!$F$11,'Cortes de Agrupacion'!$E$11,'Resultados General'!L217&lt;='Cortes de Agrupacion'!$F$10,'Cortes de Agrupacion'!$E$10,'Resultados General'!L217&lt;='Cortes de Agrupacion'!$F$9,'Cortes de Agrupacion'!$E$9,'Resultados General'!L217&lt;='Cortes de Agrupacion'!$F$8,'Cortes de Agrupacion'!$E$8,'Resultados General'!L217&lt;='Cortes de Agrupacion'!$F$7,'Cortes de Agrupacion'!$E$7,'Resultados General'!L217&lt;='Cortes de Agrupacion'!$F$6,'Cortes de Agrupacion'!$E$6))</f>
        <v>#VALUE!</v>
      </c>
      <c r="K217" s="118" t="str">
        <f t="shared" si="6"/>
        <v/>
      </c>
      <c r="L217" s="124" t="e">
        <f>#VALUE!</f>
        <v>#VALUE!</v>
      </c>
      <c r="M217" s="26" t="e">
        <f ca="1">+_xlfn.IFNA(VLOOKUP(C217,'Distribución de puestos'!$B$8:$I$507,8,0),"")</f>
        <v>#NAME?</v>
      </c>
      <c r="N217" s="26" t="str">
        <f>+IF(VLOOKUP($B217,'Lista Puestos Valorados'!$B$11:$BK$510,MATCH('Auxiliar General'!H$4,'Lista Puestos Valorados'!$B$10:$BK$10,0),0)="","No relevante",VLOOKUP($B217,'Lista Puestos Valorados'!$B$11:$BK$510,MATCH('Auxiliar General'!H$4,'Lista Puestos Valorados'!$B$10:$BK$10,0),0))</f>
        <v>No relevante</v>
      </c>
      <c r="O217" s="26">
        <f>+HLOOKUP(N217,Sistema_Puntos!$Q$5:$Y$43,'Auxiliar General'!J$5,FALSE)</f>
        <v>0</v>
      </c>
      <c r="P217" s="26" t="str">
        <f>+IF(VLOOKUP($B217,'Lista Puestos Valorados'!$B$11:$BK$510,MATCH('Auxiliar General'!J$4,'Lista Puestos Valorados'!$B$10:$BK$10,0),0)="","No relevante",VLOOKUP($B217,'Lista Puestos Valorados'!$B$11:$BK$510,MATCH('Auxiliar General'!J$4,'Lista Puestos Valorados'!$B$10:$BK$10,0),0))</f>
        <v>No relevante</v>
      </c>
      <c r="Q217" s="26">
        <f>+HLOOKUP(P217,Sistema_Puntos!$Q$5:$Y$43,'Auxiliar General'!L$5,FALSE)</f>
        <v>0</v>
      </c>
      <c r="R217" s="26" t="str">
        <f>+IF(VLOOKUP($B217,'Lista Puestos Valorados'!$B$11:$BK$510,MATCH('Auxiliar General'!L$4,'Lista Puestos Valorados'!$B$10:$BK$10,0),0)="","No relevante",VLOOKUP($B217,'Lista Puestos Valorados'!$B$11:$BK$510,MATCH('Auxiliar General'!L$4,'Lista Puestos Valorados'!$B$10:$BK$10,0),0))</f>
        <v>No relevante</v>
      </c>
      <c r="S217" s="26">
        <f>+HLOOKUP(R217,Sistema_Puntos!$Q$5:$Y$43,'Auxiliar General'!N$5,FALSE)</f>
        <v>0</v>
      </c>
      <c r="T217" s="26" t="str">
        <f>+IF(VLOOKUP($B217,'Lista Puestos Valorados'!$B$11:$BK$510,MATCH('Auxiliar General'!N$4,'Lista Puestos Valorados'!$B$10:$BK$10,0),0)="","No relevante",VLOOKUP($B217,'Lista Puestos Valorados'!$B$11:$BK$510,MATCH('Auxiliar General'!N$4,'Lista Puestos Valorados'!$B$10:$BK$10,0),0))</f>
        <v>No relevante</v>
      </c>
      <c r="U217" s="26">
        <f>+HLOOKUP(T217,Sistema_Puntos!$Q$5:$Y$43,'Auxiliar General'!P$5,FALSE)</f>
        <v>0</v>
      </c>
      <c r="V217" s="26" t="str">
        <f>+IF(VLOOKUP($B217,'Lista Puestos Valorados'!$B$11:$BK$510,MATCH('Auxiliar General'!P$4,'Lista Puestos Valorados'!$B$10:$BK$10,0),0)="","No relevante",VLOOKUP($B217,'Lista Puestos Valorados'!$B$11:$BK$510,MATCH('Auxiliar General'!P$4,'Lista Puestos Valorados'!$B$10:$BK$10,0),0))</f>
        <v>No relevante</v>
      </c>
      <c r="W217" s="26">
        <f>+HLOOKUP(V217,Sistema_Puntos!$Q$5:$Y$43,'Auxiliar General'!R$5,FALSE)</f>
        <v>0</v>
      </c>
      <c r="X217" s="26" t="str">
        <f>+IF(VLOOKUP($B217,'Lista Puestos Valorados'!$B$11:$BK$510,MATCH('Auxiliar General'!R$4,'Lista Puestos Valorados'!$B$10:$BK$10,0),0)="","No relevante",VLOOKUP($B217,'Lista Puestos Valorados'!$B$11:$BK$510,MATCH('Auxiliar General'!R$4,'Lista Puestos Valorados'!$B$10:$BK$10,0),0))</f>
        <v>No relevante</v>
      </c>
      <c r="Y217" s="26">
        <f>+HLOOKUP(X217,Sistema_Puntos!$Q$5:$Y$43,'Auxiliar General'!T$5,FALSE)</f>
        <v>0</v>
      </c>
      <c r="Z217" s="26" t="str">
        <f>+IF(VLOOKUP($B217,'Lista Puestos Valorados'!$B$11:$BK$510,MATCH('Auxiliar General'!T$4,'Lista Puestos Valorados'!$B$10:$BK$10,0),0)="","No relevante",VLOOKUP($B217,'Lista Puestos Valorados'!$B$11:$BK$510,MATCH('Auxiliar General'!T$4,'Lista Puestos Valorados'!$B$10:$BK$10,0),0))</f>
        <v>No relevante</v>
      </c>
      <c r="AA217" s="26">
        <f>+HLOOKUP(Z217,Sistema_Puntos!$Q$5:$Y$43,'Auxiliar General'!V$5,FALSE)</f>
        <v>0</v>
      </c>
      <c r="AB217" s="26" t="str">
        <f>+IF(VLOOKUP($B217,'Lista Puestos Valorados'!$B$11:$BK$510,MATCH('Auxiliar General'!V$4,'Lista Puestos Valorados'!$B$10:$BK$10,0),0)="","No relevante",VLOOKUP($B217,'Lista Puestos Valorados'!$B$11:$BK$510,MATCH('Auxiliar General'!V$4,'Lista Puestos Valorados'!$B$10:$BK$10,0),0))</f>
        <v>No relevante</v>
      </c>
      <c r="AC217" s="26">
        <f>+HLOOKUP(AB217,Sistema_Puntos!$Q$5:$Y$43,'Auxiliar General'!X$5,FALSE)</f>
        <v>0</v>
      </c>
      <c r="AD217" s="26" t="str">
        <f>+IF(VLOOKUP($B217,'Lista Puestos Valorados'!$B$11:$BK$510,MATCH('Auxiliar General'!X$4,'Lista Puestos Valorados'!$B$10:$BK$10,0),0)="","No relevante",VLOOKUP($B217,'Lista Puestos Valorados'!$B$11:$BK$510,MATCH('Auxiliar General'!X$4,'Lista Puestos Valorados'!$B$10:$BK$10,0),0))</f>
        <v>No relevante</v>
      </c>
      <c r="AE217" s="26">
        <f>+HLOOKUP(AD217,Sistema_Puntos!$Q$5:$Y$43,'Auxiliar General'!Z$5,FALSE)</f>
        <v>0</v>
      </c>
      <c r="AF217" s="26" t="str">
        <f>+IF(VLOOKUP($B217,'Lista Puestos Valorados'!$B$11:$BK$510,MATCH('Auxiliar General'!Z$4,'Lista Puestos Valorados'!$B$10:$BK$10,0),0)="","No relevante",VLOOKUP($B217,'Lista Puestos Valorados'!$B$11:$BK$510,MATCH('Auxiliar General'!Z$4,'Lista Puestos Valorados'!$B$10:$BK$10,0),0))</f>
        <v>No relevante</v>
      </c>
      <c r="AG217" s="26">
        <f>+HLOOKUP(AF217,Sistema_Puntos!$Q$5:$Y$43,'Auxiliar General'!AB$5,FALSE)</f>
        <v>0</v>
      </c>
      <c r="AH217" s="26" t="str">
        <f>+IF(VLOOKUP($B217,'Lista Puestos Valorados'!$B$11:$BK$510,MATCH('Auxiliar General'!AB$4,'Lista Puestos Valorados'!$B$10:$BK$10,0),0)="","No relevante",VLOOKUP($B217,'Lista Puestos Valorados'!$B$11:$BK$510,MATCH('Auxiliar General'!AB$4,'Lista Puestos Valorados'!$B$10:$BK$10,0),0))</f>
        <v>No relevante</v>
      </c>
      <c r="AI217" s="26">
        <f>+HLOOKUP(AH217,Sistema_Puntos!$Q$5:$Y$43,'Auxiliar General'!AD$5,FALSE)</f>
        <v>0</v>
      </c>
      <c r="AJ217" s="26" t="str">
        <f>+IF(VLOOKUP($B217,'Lista Puestos Valorados'!$B$11:$BK$510,MATCH('Auxiliar General'!AD$4,'Lista Puestos Valorados'!$B$10:$BK$10,0),0)="","No relevante",VLOOKUP($B217,'Lista Puestos Valorados'!$B$11:$BK$510,MATCH('Auxiliar General'!AD$4,'Lista Puestos Valorados'!$B$10:$BK$10,0),0))</f>
        <v>No relevante</v>
      </c>
      <c r="AK217" s="26">
        <f>+HLOOKUP(AJ217,Sistema_Puntos!$Q$5:$Y$43,'Auxiliar General'!AF$5,FALSE)</f>
        <v>0</v>
      </c>
      <c r="AL217" s="26" t="str">
        <f>+IF(VLOOKUP($B217,'Lista Puestos Valorados'!$B$11:$BK$510,MATCH('Auxiliar General'!AF$4,'Lista Puestos Valorados'!$B$10:$BK$10,0),0)="","No relevante",VLOOKUP($B217,'Lista Puestos Valorados'!$B$11:$BK$510,MATCH('Auxiliar General'!AF$4,'Lista Puestos Valorados'!$B$10:$BK$10,0),0))</f>
        <v>No relevante</v>
      </c>
      <c r="AM217" s="26">
        <f>+HLOOKUP(AL217,Sistema_Puntos!$Q$5:$Y$43,'Auxiliar General'!AH$5,FALSE)</f>
        <v>0</v>
      </c>
      <c r="AN217" s="26" t="str">
        <f>+IF(VLOOKUP($B217,'Lista Puestos Valorados'!$B$11:$BK$510,MATCH('Auxiliar General'!AH$4,'Lista Puestos Valorados'!$B$10:$BK$10,0),0)="","No relevante",VLOOKUP($B217,'Lista Puestos Valorados'!$B$11:$BK$510,MATCH('Auxiliar General'!AH$4,'Lista Puestos Valorados'!$B$10:$BK$10,0),0))</f>
        <v>No relevante</v>
      </c>
      <c r="AO217" s="26">
        <f>+HLOOKUP(AN217,Sistema_Puntos!$Q$5:$Y$43,'Auxiliar General'!AJ$5,FALSE)</f>
        <v>0</v>
      </c>
      <c r="AP217" s="26" t="str">
        <f>+IF(VLOOKUP($B217,'Lista Puestos Valorados'!$B$11:$BK$510,MATCH('Auxiliar General'!AJ$4,'Lista Puestos Valorados'!$B$10:$BK$10,0),0)="","No relevante",VLOOKUP($B217,'Lista Puestos Valorados'!$B$11:$BK$510,MATCH('Auxiliar General'!AJ$4,'Lista Puestos Valorados'!$B$10:$BK$10,0),0))</f>
        <v>No relevante</v>
      </c>
      <c r="AQ217" s="26">
        <f>+HLOOKUP(AP217,Sistema_Puntos!$Q$5:$Y$43,'Auxiliar General'!AL$5,FALSE)</f>
        <v>0</v>
      </c>
      <c r="AR217" s="26" t="str">
        <f>+IF(VLOOKUP($B217,'Lista Puestos Valorados'!$B$11:$BK$510,MATCH('Auxiliar General'!AL$4,'Lista Puestos Valorados'!$B$10:$BK$10,0),0)="","No relevante",VLOOKUP($B217,'Lista Puestos Valorados'!$B$11:$BK$510,MATCH('Auxiliar General'!AL$4,'Lista Puestos Valorados'!$B$10:$BK$10,0),0))</f>
        <v>No relevante</v>
      </c>
      <c r="AS217" s="26">
        <f>+HLOOKUP(AR217,Sistema_Puntos!$Q$5:$Y$43,'Auxiliar General'!AN$5,FALSE)</f>
        <v>0</v>
      </c>
      <c r="AT217" s="26" t="str">
        <f>+IF(VLOOKUP($B217,'Lista Puestos Valorados'!$B$11:$BK$510,MATCH('Auxiliar General'!AN$4,'Lista Puestos Valorados'!$B$10:$BK$10,0),0)="","No relevante",VLOOKUP($B217,'Lista Puestos Valorados'!$B$11:$BK$510,MATCH('Auxiliar General'!AN$4,'Lista Puestos Valorados'!$B$10:$BK$10,0),0))</f>
        <v>No relevante</v>
      </c>
      <c r="AU217" s="26">
        <f>+HLOOKUP(AT217,Sistema_Puntos!$Q$5:$Y$43,'Auxiliar General'!AP$5,FALSE)</f>
        <v>0</v>
      </c>
      <c r="AV217" s="26" t="str">
        <f>+IF(VLOOKUP($B217,'Lista Puestos Valorados'!$B$11:$BK$510,MATCH('Auxiliar General'!AP$4,'Lista Puestos Valorados'!$B$10:$BK$10,0),0)="","No relevante",VLOOKUP($B217,'Lista Puestos Valorados'!$B$11:$BK$510,MATCH('Auxiliar General'!AP$4,'Lista Puestos Valorados'!$B$10:$BK$10,0),0))</f>
        <v>No relevante</v>
      </c>
      <c r="AW217" s="26">
        <f>+HLOOKUP(AV217,Sistema_Puntos!$Q$5:$Y$43,'Auxiliar General'!AR$5,FALSE)</f>
        <v>0</v>
      </c>
      <c r="AX217" s="26" t="str">
        <f>+IF(VLOOKUP($B217,'Lista Puestos Valorados'!$B$11:$BK$510,MATCH('Auxiliar General'!AR$4,'Lista Puestos Valorados'!$B$10:$BK$10,0),0)="","No relevante",VLOOKUP($B217,'Lista Puestos Valorados'!$B$11:$BK$510,MATCH('Auxiliar General'!AR$4,'Lista Puestos Valorados'!$B$10:$BK$10,0),0))</f>
        <v>No relevante</v>
      </c>
      <c r="AY217" s="26">
        <f>+HLOOKUP(AX217,Sistema_Puntos!$Q$5:$Y$43,'Auxiliar General'!AT$5,FALSE)</f>
        <v>0</v>
      </c>
      <c r="AZ217" s="26" t="str">
        <f>+IF(VLOOKUP($B217,'Lista Puestos Valorados'!$B$11:$BK$510,MATCH('Auxiliar General'!AT$4,'Lista Puestos Valorados'!$B$10:$BK$10,0),0)="","No relevante",VLOOKUP($B217,'Lista Puestos Valorados'!$B$11:$BK$510,MATCH('Auxiliar General'!AT$4,'Lista Puestos Valorados'!$B$10:$BK$10,0),0))</f>
        <v>No relevante</v>
      </c>
      <c r="BA217" s="26">
        <f>+HLOOKUP(AZ217,Sistema_Puntos!$Q$5:$Y$43,'Auxiliar General'!AV$5,FALSE)</f>
        <v>0</v>
      </c>
      <c r="BB217" s="26" t="str">
        <f>+IF(VLOOKUP($B217,'Lista Puestos Valorados'!$B$11:$BK$510,MATCH('Auxiliar General'!AV$4,'Lista Puestos Valorados'!$B$10:$BK$10,0),0)="","No relevante",VLOOKUP($B217,'Lista Puestos Valorados'!$B$11:$BK$510,MATCH('Auxiliar General'!AV$4,'Lista Puestos Valorados'!$B$10:$BK$10,0),0))</f>
        <v>No relevante</v>
      </c>
      <c r="BC217" s="26">
        <f>+HLOOKUP(BB217,Sistema_Puntos!$Q$5:$Y$43,'Auxiliar General'!AX$5,FALSE)</f>
        <v>0</v>
      </c>
      <c r="BD217" s="26" t="str">
        <f>+IF(VLOOKUP($B217,'Lista Puestos Valorados'!$B$11:$BK$510,MATCH('Auxiliar General'!AX$4,'Lista Puestos Valorados'!$B$10:$BK$10,0),0)="","No relevante",VLOOKUP($B217,'Lista Puestos Valorados'!$B$11:$BK$510,MATCH('Auxiliar General'!AX$4,'Lista Puestos Valorados'!$B$10:$BK$10,0),0))</f>
        <v>No relevante</v>
      </c>
      <c r="BE217" s="26">
        <f>+HLOOKUP(BD217,Sistema_Puntos!$Q$5:$Y$43,'Auxiliar General'!AZ$5,FALSE)</f>
        <v>0</v>
      </c>
      <c r="BF217" s="26" t="str">
        <f>+IF(VLOOKUP($B217,'Lista Puestos Valorados'!$B$11:$BK$510,MATCH('Auxiliar General'!AZ$4,'Lista Puestos Valorados'!$B$10:$BK$10,0),0)="","No relevante",VLOOKUP($B217,'Lista Puestos Valorados'!$B$11:$BK$510,MATCH('Auxiliar General'!AZ$4,'Lista Puestos Valorados'!$B$10:$BK$10,0),0))</f>
        <v>No relevante</v>
      </c>
      <c r="BG217" s="26">
        <f>+HLOOKUP(BF217,Sistema_Puntos!$Q$5:$Y$43,'Auxiliar General'!BB$5,FALSE)</f>
        <v>0</v>
      </c>
      <c r="BH217" s="26" t="str">
        <f>+IF(VLOOKUP($B217,'Lista Puestos Valorados'!$B$11:$BK$510,MATCH('Auxiliar General'!BB$4,'Lista Puestos Valorados'!$B$10:$BK$10,0),0)="","No relevante",VLOOKUP($B217,'Lista Puestos Valorados'!$B$11:$BK$510,MATCH('Auxiliar General'!BB$4,'Lista Puestos Valorados'!$B$10:$BK$10,0),0))</f>
        <v>No relevante</v>
      </c>
      <c r="BI217" s="26">
        <f>+HLOOKUP(BH217,Sistema_Puntos!$Q$5:$Y$43,'Auxiliar General'!BD$5,FALSE)</f>
        <v>0</v>
      </c>
      <c r="BJ217" s="26" t="str">
        <f>+IF(VLOOKUP($B217,'Lista Puestos Valorados'!$B$11:$BK$510,MATCH('Auxiliar General'!BD$4,'Lista Puestos Valorados'!$B$10:$BK$10,0),0)="","No relevante",VLOOKUP($B217,'Lista Puestos Valorados'!$B$11:$BK$510,MATCH('Auxiliar General'!BD$4,'Lista Puestos Valorados'!$B$10:$BK$10,0),0))</f>
        <v>No relevante</v>
      </c>
      <c r="BK217" s="26">
        <f>+HLOOKUP(BJ217,Sistema_Puntos!$Q$5:$Y$43,'Auxiliar General'!BF$5,FALSE)</f>
        <v>0</v>
      </c>
      <c r="BL217" s="26" t="str">
        <f>+IF(VLOOKUP($B217,'Lista Puestos Valorados'!$B$11:$BK$510,MATCH('Auxiliar General'!BF$4,'Lista Puestos Valorados'!$B$10:$BK$10,0),0)="","No relevante",VLOOKUP($B217,'Lista Puestos Valorados'!$B$11:$BK$510,MATCH('Auxiliar General'!BF$4,'Lista Puestos Valorados'!$B$10:$BK$10,0),0))</f>
        <v>No relevante</v>
      </c>
      <c r="BM217" s="26">
        <f>+HLOOKUP(BL217,Sistema_Puntos!$Q$5:$Y$43,'Auxiliar General'!BH$5,FALSE)</f>
        <v>0</v>
      </c>
      <c r="BN217" s="26" t="str">
        <f>+IF(VLOOKUP($B217,'Lista Puestos Valorados'!$B$11:$BK$510,MATCH('Auxiliar General'!BH$4,'Lista Puestos Valorados'!$B$10:$BK$10,0),0)="","No relevante",VLOOKUP($B217,'Lista Puestos Valorados'!$B$11:$BK$510,MATCH('Auxiliar General'!BH$4,'Lista Puestos Valorados'!$B$10:$BK$10,0),0))</f>
        <v>No relevante</v>
      </c>
      <c r="BO217" s="26">
        <f>+HLOOKUP(BN217,Sistema_Puntos!$Q$5:$Y$43,'Auxiliar General'!BJ$5,FALSE)</f>
        <v>0</v>
      </c>
      <c r="BP217" s="26" t="str">
        <f>+IF(VLOOKUP($B217,'Lista Puestos Valorados'!$B$11:$BK$510,MATCH('Auxiliar General'!BJ$4,'Lista Puestos Valorados'!$B$10:$BK$10,0),0)="","No relevante",VLOOKUP($B217,'Lista Puestos Valorados'!$B$11:$BK$510,MATCH('Auxiliar General'!BJ$4,'Lista Puestos Valorados'!$B$10:$BK$10,0),0))</f>
        <v>No relevante</v>
      </c>
      <c r="BQ217" s="26">
        <f>+HLOOKUP(BP217,Sistema_Puntos!$Q$5:$Y$43,'Auxiliar General'!BL$5,FALSE)</f>
        <v>0</v>
      </c>
      <c r="BR217" s="26" t="str">
        <f>+IF(VLOOKUP($B217,'Lista Puestos Valorados'!$B$11:$BK$510,MATCH('Auxiliar General'!BL$4,'Lista Puestos Valorados'!$B$10:$BK$10,0),0)="","No relevante",VLOOKUP($B217,'Lista Puestos Valorados'!$B$11:$BK$510,MATCH('Auxiliar General'!BL$4,'Lista Puestos Valorados'!$B$10:$BK$10,0),0))</f>
        <v>No relevante</v>
      </c>
      <c r="BS217" s="26">
        <f>+HLOOKUP(BR217,Sistema_Puntos!$Q$5:$Y$43,'Auxiliar General'!BN$5,FALSE)</f>
        <v>0</v>
      </c>
      <c r="BT217" s="26" t="str">
        <f>+IF(VLOOKUP($B217,'Lista Puestos Valorados'!$B$11:$BK$510,MATCH('Auxiliar General'!BN$4,'Lista Puestos Valorados'!$B$10:$BK$10,0),0)="","No relevante",VLOOKUP($B217,'Lista Puestos Valorados'!$B$11:$BK$510,MATCH('Auxiliar General'!BN$4,'Lista Puestos Valorados'!$B$10:$BK$10,0),0))</f>
        <v>No relevante</v>
      </c>
      <c r="BU217" s="26">
        <f>+HLOOKUP(BT217,Sistema_Puntos!$Q$5:$Y$43,'Auxiliar General'!BP$5,FALSE)</f>
        <v>0</v>
      </c>
      <c r="BV217" s="26" t="str">
        <f>+IF(VLOOKUP($B217,'Lista Puestos Valorados'!$B$11:$BK$510,MATCH('Auxiliar General'!BP$4,'Lista Puestos Valorados'!$B$10:$BK$10,0),0)="","No relevante",VLOOKUP($B217,'Lista Puestos Valorados'!$B$11:$BK$510,MATCH('Auxiliar General'!BP$4,'Lista Puestos Valorados'!$B$10:$BK$10,0),0))</f>
        <v>No relevante</v>
      </c>
      <c r="BW217" s="26">
        <f>+HLOOKUP(BV217,Sistema_Puntos!$Q$5:$Y$43,'Auxiliar General'!BR$5,FALSE)</f>
        <v>0</v>
      </c>
      <c r="BX217" s="26" t="str">
        <f>+IF(VLOOKUP($B217,'Lista Puestos Valorados'!$B$11:$BK$510,MATCH('Auxiliar General'!BR$4,'Lista Puestos Valorados'!$B$10:$BK$10,0),0)="","No relevante",VLOOKUP($B217,'Lista Puestos Valorados'!$B$11:$BK$510,MATCH('Auxiliar General'!BR$4,'Lista Puestos Valorados'!$B$10:$BK$10,0),0))</f>
        <v>No relevante</v>
      </c>
      <c r="BY217" s="26">
        <f>+HLOOKUP(BX217,Sistema_Puntos!$Q$5:$Y$43,'Auxiliar General'!BT$5,FALSE)</f>
        <v>0</v>
      </c>
      <c r="BZ217" s="26" t="str">
        <f>+IF(VLOOKUP($B217,'Lista Puestos Valorados'!$B$11:$BK$510,MATCH('Auxiliar General'!BT$4,'Lista Puestos Valorados'!$B$10:$BK$10,0),0)="","No relevante",VLOOKUP($B217,'Lista Puestos Valorados'!$B$11:$BK$510,MATCH('Auxiliar General'!BT$4,'Lista Puestos Valorados'!$B$10:$BK$10,0),0))</f>
        <v>No relevante</v>
      </c>
      <c r="CA217" s="26">
        <f>+HLOOKUP(BZ217,Sistema_Puntos!$Q$5:$Y$43,'Auxiliar General'!BV$5,FALSE)</f>
        <v>0</v>
      </c>
      <c r="CB217" s="26" t="str">
        <f>+IF(VLOOKUP($B217,'Lista Puestos Valorados'!$B$11:$BK$510,MATCH('Auxiliar General'!BV$4,'Lista Puestos Valorados'!$B$10:$BK$10,0),0)="","No relevante",VLOOKUP($B217,'Lista Puestos Valorados'!$B$11:$BK$510,MATCH('Auxiliar General'!BV$4,'Lista Puestos Valorados'!$B$10:$BK$10,0),0))</f>
        <v>No relevante</v>
      </c>
      <c r="CC217" s="26">
        <f>+HLOOKUP(CB217,Sistema_Puntos!$Q$5:$Y$43,'Auxiliar General'!BX$5,FALSE)</f>
        <v>0</v>
      </c>
      <c r="CD217" s="26" t="str">
        <f>+IF(VLOOKUP($B217,'Lista Puestos Valorados'!$B$11:$BK$510,MATCH('Auxiliar General'!BX$4,'Lista Puestos Valorados'!$B$10:$BK$10,0),0)="","No relevante",VLOOKUP($B217,'Lista Puestos Valorados'!$B$11:$BK$510,MATCH('Auxiliar General'!BX$4,'Lista Puestos Valorados'!$B$10:$BK$10,0),0))</f>
        <v>No relevante</v>
      </c>
      <c r="CE217" s="26">
        <f>+HLOOKUP(CD217,Sistema_Puntos!$Q$5:$Y$43,'Auxiliar General'!BZ$5,FALSE)</f>
        <v>0</v>
      </c>
      <c r="CF217" s="26" t="str">
        <f>+IF(VLOOKUP($B217,'Lista Puestos Valorados'!$B$11:$BK$510,MATCH('Auxiliar General'!BZ$4,'Lista Puestos Valorados'!$B$10:$BK$10,0),0)="","No relevante",VLOOKUP($B217,'Lista Puestos Valorados'!$B$11:$BK$510,MATCH('Auxiliar General'!BZ$4,'Lista Puestos Valorados'!$B$10:$BK$10,0),0))</f>
        <v>No relevante</v>
      </c>
      <c r="CG217" s="26">
        <f>+HLOOKUP(CF217,Sistema_Puntos!$Q$5:$Y$43,'Auxiliar General'!CB$5,FALSE)</f>
        <v>0</v>
      </c>
      <c r="CH217" s="29"/>
      <c r="CI217" s="29"/>
    </row>
    <row r="218" spans="2:87" ht="17.55" customHeight="1">
      <c r="B218" s="26">
        <f>+'Listado de Puestos'!B218</f>
        <v>208</v>
      </c>
      <c r="C218" s="26" t="str">
        <f>+IF('Lista Puestos Valorados'!C218="","",'Lista Puestos Valorados'!C218)</f>
        <v/>
      </c>
      <c r="D218" s="26" t="str">
        <f>+IF('Lista Puestos Valorados'!D218="","",'Lista Puestos Valorados'!D218)</f>
        <v/>
      </c>
      <c r="E218" s="26" t="str">
        <f>+IF('Lista Puestos Valorados'!E218="","",'Lista Puestos Valorados'!E218)</f>
        <v/>
      </c>
      <c r="F218" s="26" t="str">
        <f>+IF('Lista Puestos Valorados'!F218="","",'Lista Puestos Valorados'!F218)</f>
        <v/>
      </c>
      <c r="G218" s="26" t="str">
        <f>+IF('Lista Puestos Valorados'!G218="","",'Lista Puestos Valorados'!G218)</f>
        <v/>
      </c>
      <c r="H218" s="26" t="str">
        <f>+IF('Lista Puestos Valorados'!H218="","",'Lista Puestos Valorados'!H218)</f>
        <v/>
      </c>
      <c r="I218" s="26" t="str">
        <f>+IF('Lista Puestos Valorados'!I218="","",'Lista Puestos Valorados'!I218)</f>
        <v/>
      </c>
      <c r="J218" s="118" t="e">
        <f t="array" ref="J218">+IF(L218="","",_xlfn.IFS(L218&lt;='Cortes de Agrupacion'!$F$15,'Cortes de Agrupacion'!$E$15,'Resultados General'!L218&lt;='Cortes de Agrupacion'!$F$14,'Cortes de Agrupacion'!$E$14,'Resultados General'!L218&lt;='Cortes de Agrupacion'!$F$13,'Cortes de Agrupacion'!$E$13,L218&lt;='Cortes de Agrupacion'!$F$12,'Cortes de Agrupacion'!$E$12,'Resultados General'!L218&lt;='Cortes de Agrupacion'!$F$11,'Cortes de Agrupacion'!$E$11,'Resultados General'!L218&lt;='Cortes de Agrupacion'!$F$10,'Cortes de Agrupacion'!$E$10,'Resultados General'!L218&lt;='Cortes de Agrupacion'!$F$9,'Cortes de Agrupacion'!$E$9,'Resultados General'!L218&lt;='Cortes de Agrupacion'!$F$8,'Cortes de Agrupacion'!$E$8,'Resultados General'!L218&lt;='Cortes de Agrupacion'!$F$7,'Cortes de Agrupacion'!$E$7,'Resultados General'!L218&lt;='Cortes de Agrupacion'!$F$6,'Cortes de Agrupacion'!$E$6))</f>
        <v>#VALUE!</v>
      </c>
      <c r="K218" s="118" t="str">
        <f t="shared" si="6"/>
        <v/>
      </c>
      <c r="L218" s="124" t="e">
        <f>#VALUE!</f>
        <v>#VALUE!</v>
      </c>
      <c r="M218" s="26" t="e">
        <f ca="1">+_xlfn.IFNA(VLOOKUP(C218,'Distribución de puestos'!$B$8:$I$507,8,0),"")</f>
        <v>#NAME?</v>
      </c>
      <c r="N218" s="26" t="str">
        <f>+IF(VLOOKUP($B218,'Lista Puestos Valorados'!$B$11:$BK$510,MATCH('Auxiliar General'!H$4,'Lista Puestos Valorados'!$B$10:$BK$10,0),0)="","No relevante",VLOOKUP($B218,'Lista Puestos Valorados'!$B$11:$BK$510,MATCH('Auxiliar General'!H$4,'Lista Puestos Valorados'!$B$10:$BK$10,0),0))</f>
        <v>No relevante</v>
      </c>
      <c r="O218" s="26">
        <f>+HLOOKUP(N218,Sistema_Puntos!$Q$5:$Y$43,'Auxiliar General'!J$5,FALSE)</f>
        <v>0</v>
      </c>
      <c r="P218" s="26" t="str">
        <f>+IF(VLOOKUP($B218,'Lista Puestos Valorados'!$B$11:$BK$510,MATCH('Auxiliar General'!J$4,'Lista Puestos Valorados'!$B$10:$BK$10,0),0)="","No relevante",VLOOKUP($B218,'Lista Puestos Valorados'!$B$11:$BK$510,MATCH('Auxiliar General'!J$4,'Lista Puestos Valorados'!$B$10:$BK$10,0),0))</f>
        <v>No relevante</v>
      </c>
      <c r="Q218" s="26">
        <f>+HLOOKUP(P218,Sistema_Puntos!$Q$5:$Y$43,'Auxiliar General'!L$5,FALSE)</f>
        <v>0</v>
      </c>
      <c r="R218" s="26" t="str">
        <f>+IF(VLOOKUP($B218,'Lista Puestos Valorados'!$B$11:$BK$510,MATCH('Auxiliar General'!L$4,'Lista Puestos Valorados'!$B$10:$BK$10,0),0)="","No relevante",VLOOKUP($B218,'Lista Puestos Valorados'!$B$11:$BK$510,MATCH('Auxiliar General'!L$4,'Lista Puestos Valorados'!$B$10:$BK$10,0),0))</f>
        <v>No relevante</v>
      </c>
      <c r="S218" s="26">
        <f>+HLOOKUP(R218,Sistema_Puntos!$Q$5:$Y$43,'Auxiliar General'!N$5,FALSE)</f>
        <v>0</v>
      </c>
      <c r="T218" s="26" t="str">
        <f>+IF(VLOOKUP($B218,'Lista Puestos Valorados'!$B$11:$BK$510,MATCH('Auxiliar General'!N$4,'Lista Puestos Valorados'!$B$10:$BK$10,0),0)="","No relevante",VLOOKUP($B218,'Lista Puestos Valorados'!$B$11:$BK$510,MATCH('Auxiliar General'!N$4,'Lista Puestos Valorados'!$B$10:$BK$10,0),0))</f>
        <v>No relevante</v>
      </c>
      <c r="U218" s="26">
        <f>+HLOOKUP(T218,Sistema_Puntos!$Q$5:$Y$43,'Auxiliar General'!P$5,FALSE)</f>
        <v>0</v>
      </c>
      <c r="V218" s="26" t="str">
        <f>+IF(VLOOKUP($B218,'Lista Puestos Valorados'!$B$11:$BK$510,MATCH('Auxiliar General'!P$4,'Lista Puestos Valorados'!$B$10:$BK$10,0),0)="","No relevante",VLOOKUP($B218,'Lista Puestos Valorados'!$B$11:$BK$510,MATCH('Auxiliar General'!P$4,'Lista Puestos Valorados'!$B$10:$BK$10,0),0))</f>
        <v>No relevante</v>
      </c>
      <c r="W218" s="26">
        <f>+HLOOKUP(V218,Sistema_Puntos!$Q$5:$Y$43,'Auxiliar General'!R$5,FALSE)</f>
        <v>0</v>
      </c>
      <c r="X218" s="26" t="str">
        <f>+IF(VLOOKUP($B218,'Lista Puestos Valorados'!$B$11:$BK$510,MATCH('Auxiliar General'!R$4,'Lista Puestos Valorados'!$B$10:$BK$10,0),0)="","No relevante",VLOOKUP($B218,'Lista Puestos Valorados'!$B$11:$BK$510,MATCH('Auxiliar General'!R$4,'Lista Puestos Valorados'!$B$10:$BK$10,0),0))</f>
        <v>No relevante</v>
      </c>
      <c r="Y218" s="26">
        <f>+HLOOKUP(X218,Sistema_Puntos!$Q$5:$Y$43,'Auxiliar General'!T$5,FALSE)</f>
        <v>0</v>
      </c>
      <c r="Z218" s="26" t="str">
        <f>+IF(VLOOKUP($B218,'Lista Puestos Valorados'!$B$11:$BK$510,MATCH('Auxiliar General'!T$4,'Lista Puestos Valorados'!$B$10:$BK$10,0),0)="","No relevante",VLOOKUP($B218,'Lista Puestos Valorados'!$B$11:$BK$510,MATCH('Auxiliar General'!T$4,'Lista Puestos Valorados'!$B$10:$BK$10,0),0))</f>
        <v>No relevante</v>
      </c>
      <c r="AA218" s="26">
        <f>+HLOOKUP(Z218,Sistema_Puntos!$Q$5:$Y$43,'Auxiliar General'!V$5,FALSE)</f>
        <v>0</v>
      </c>
      <c r="AB218" s="26" t="str">
        <f>+IF(VLOOKUP($B218,'Lista Puestos Valorados'!$B$11:$BK$510,MATCH('Auxiliar General'!V$4,'Lista Puestos Valorados'!$B$10:$BK$10,0),0)="","No relevante",VLOOKUP($B218,'Lista Puestos Valorados'!$B$11:$BK$510,MATCH('Auxiliar General'!V$4,'Lista Puestos Valorados'!$B$10:$BK$10,0),0))</f>
        <v>No relevante</v>
      </c>
      <c r="AC218" s="26">
        <f>+HLOOKUP(AB218,Sistema_Puntos!$Q$5:$Y$43,'Auxiliar General'!X$5,FALSE)</f>
        <v>0</v>
      </c>
      <c r="AD218" s="26" t="str">
        <f>+IF(VLOOKUP($B218,'Lista Puestos Valorados'!$B$11:$BK$510,MATCH('Auxiliar General'!X$4,'Lista Puestos Valorados'!$B$10:$BK$10,0),0)="","No relevante",VLOOKUP($B218,'Lista Puestos Valorados'!$B$11:$BK$510,MATCH('Auxiliar General'!X$4,'Lista Puestos Valorados'!$B$10:$BK$10,0),0))</f>
        <v>No relevante</v>
      </c>
      <c r="AE218" s="26">
        <f>+HLOOKUP(AD218,Sistema_Puntos!$Q$5:$Y$43,'Auxiliar General'!Z$5,FALSE)</f>
        <v>0</v>
      </c>
      <c r="AF218" s="26" t="str">
        <f>+IF(VLOOKUP($B218,'Lista Puestos Valorados'!$B$11:$BK$510,MATCH('Auxiliar General'!Z$4,'Lista Puestos Valorados'!$B$10:$BK$10,0),0)="","No relevante",VLOOKUP($B218,'Lista Puestos Valorados'!$B$11:$BK$510,MATCH('Auxiliar General'!Z$4,'Lista Puestos Valorados'!$B$10:$BK$10,0),0))</f>
        <v>No relevante</v>
      </c>
      <c r="AG218" s="26">
        <f>+HLOOKUP(AF218,Sistema_Puntos!$Q$5:$Y$43,'Auxiliar General'!AB$5,FALSE)</f>
        <v>0</v>
      </c>
      <c r="AH218" s="26" t="str">
        <f>+IF(VLOOKUP($B218,'Lista Puestos Valorados'!$B$11:$BK$510,MATCH('Auxiliar General'!AB$4,'Lista Puestos Valorados'!$B$10:$BK$10,0),0)="","No relevante",VLOOKUP($B218,'Lista Puestos Valorados'!$B$11:$BK$510,MATCH('Auxiliar General'!AB$4,'Lista Puestos Valorados'!$B$10:$BK$10,0),0))</f>
        <v>No relevante</v>
      </c>
      <c r="AI218" s="26">
        <f>+HLOOKUP(AH218,Sistema_Puntos!$Q$5:$Y$43,'Auxiliar General'!AD$5,FALSE)</f>
        <v>0</v>
      </c>
      <c r="AJ218" s="26" t="str">
        <f>+IF(VLOOKUP($B218,'Lista Puestos Valorados'!$B$11:$BK$510,MATCH('Auxiliar General'!AD$4,'Lista Puestos Valorados'!$B$10:$BK$10,0),0)="","No relevante",VLOOKUP($B218,'Lista Puestos Valorados'!$B$11:$BK$510,MATCH('Auxiliar General'!AD$4,'Lista Puestos Valorados'!$B$10:$BK$10,0),0))</f>
        <v>No relevante</v>
      </c>
      <c r="AK218" s="26">
        <f>+HLOOKUP(AJ218,Sistema_Puntos!$Q$5:$Y$43,'Auxiliar General'!AF$5,FALSE)</f>
        <v>0</v>
      </c>
      <c r="AL218" s="26" t="str">
        <f>+IF(VLOOKUP($B218,'Lista Puestos Valorados'!$B$11:$BK$510,MATCH('Auxiliar General'!AF$4,'Lista Puestos Valorados'!$B$10:$BK$10,0),0)="","No relevante",VLOOKUP($B218,'Lista Puestos Valorados'!$B$11:$BK$510,MATCH('Auxiliar General'!AF$4,'Lista Puestos Valorados'!$B$10:$BK$10,0),0))</f>
        <v>No relevante</v>
      </c>
      <c r="AM218" s="26">
        <f>+HLOOKUP(AL218,Sistema_Puntos!$Q$5:$Y$43,'Auxiliar General'!AH$5,FALSE)</f>
        <v>0</v>
      </c>
      <c r="AN218" s="26" t="str">
        <f>+IF(VLOOKUP($B218,'Lista Puestos Valorados'!$B$11:$BK$510,MATCH('Auxiliar General'!AH$4,'Lista Puestos Valorados'!$B$10:$BK$10,0),0)="","No relevante",VLOOKUP($B218,'Lista Puestos Valorados'!$B$11:$BK$510,MATCH('Auxiliar General'!AH$4,'Lista Puestos Valorados'!$B$10:$BK$10,0),0))</f>
        <v>No relevante</v>
      </c>
      <c r="AO218" s="26">
        <f>+HLOOKUP(AN218,Sistema_Puntos!$Q$5:$Y$43,'Auxiliar General'!AJ$5,FALSE)</f>
        <v>0</v>
      </c>
      <c r="AP218" s="26" t="str">
        <f>+IF(VLOOKUP($B218,'Lista Puestos Valorados'!$B$11:$BK$510,MATCH('Auxiliar General'!AJ$4,'Lista Puestos Valorados'!$B$10:$BK$10,0),0)="","No relevante",VLOOKUP($B218,'Lista Puestos Valorados'!$B$11:$BK$510,MATCH('Auxiliar General'!AJ$4,'Lista Puestos Valorados'!$B$10:$BK$10,0),0))</f>
        <v>No relevante</v>
      </c>
      <c r="AQ218" s="26">
        <f>+HLOOKUP(AP218,Sistema_Puntos!$Q$5:$Y$43,'Auxiliar General'!AL$5,FALSE)</f>
        <v>0</v>
      </c>
      <c r="AR218" s="26" t="str">
        <f>+IF(VLOOKUP($B218,'Lista Puestos Valorados'!$B$11:$BK$510,MATCH('Auxiliar General'!AL$4,'Lista Puestos Valorados'!$B$10:$BK$10,0),0)="","No relevante",VLOOKUP($B218,'Lista Puestos Valorados'!$B$11:$BK$510,MATCH('Auxiliar General'!AL$4,'Lista Puestos Valorados'!$B$10:$BK$10,0),0))</f>
        <v>No relevante</v>
      </c>
      <c r="AS218" s="26">
        <f>+HLOOKUP(AR218,Sistema_Puntos!$Q$5:$Y$43,'Auxiliar General'!AN$5,FALSE)</f>
        <v>0</v>
      </c>
      <c r="AT218" s="26" t="str">
        <f>+IF(VLOOKUP($B218,'Lista Puestos Valorados'!$B$11:$BK$510,MATCH('Auxiliar General'!AN$4,'Lista Puestos Valorados'!$B$10:$BK$10,0),0)="","No relevante",VLOOKUP($B218,'Lista Puestos Valorados'!$B$11:$BK$510,MATCH('Auxiliar General'!AN$4,'Lista Puestos Valorados'!$B$10:$BK$10,0),0))</f>
        <v>No relevante</v>
      </c>
      <c r="AU218" s="26">
        <f>+HLOOKUP(AT218,Sistema_Puntos!$Q$5:$Y$43,'Auxiliar General'!AP$5,FALSE)</f>
        <v>0</v>
      </c>
      <c r="AV218" s="26" t="str">
        <f>+IF(VLOOKUP($B218,'Lista Puestos Valorados'!$B$11:$BK$510,MATCH('Auxiliar General'!AP$4,'Lista Puestos Valorados'!$B$10:$BK$10,0),0)="","No relevante",VLOOKUP($B218,'Lista Puestos Valorados'!$B$11:$BK$510,MATCH('Auxiliar General'!AP$4,'Lista Puestos Valorados'!$B$10:$BK$10,0),0))</f>
        <v>No relevante</v>
      </c>
      <c r="AW218" s="26">
        <f>+HLOOKUP(AV218,Sistema_Puntos!$Q$5:$Y$43,'Auxiliar General'!AR$5,FALSE)</f>
        <v>0</v>
      </c>
      <c r="AX218" s="26" t="str">
        <f>+IF(VLOOKUP($B218,'Lista Puestos Valorados'!$B$11:$BK$510,MATCH('Auxiliar General'!AR$4,'Lista Puestos Valorados'!$B$10:$BK$10,0),0)="","No relevante",VLOOKUP($B218,'Lista Puestos Valorados'!$B$11:$BK$510,MATCH('Auxiliar General'!AR$4,'Lista Puestos Valorados'!$B$10:$BK$10,0),0))</f>
        <v>No relevante</v>
      </c>
      <c r="AY218" s="26">
        <f>+HLOOKUP(AX218,Sistema_Puntos!$Q$5:$Y$43,'Auxiliar General'!AT$5,FALSE)</f>
        <v>0</v>
      </c>
      <c r="AZ218" s="26" t="str">
        <f>+IF(VLOOKUP($B218,'Lista Puestos Valorados'!$B$11:$BK$510,MATCH('Auxiliar General'!AT$4,'Lista Puestos Valorados'!$B$10:$BK$10,0),0)="","No relevante",VLOOKUP($B218,'Lista Puestos Valorados'!$B$11:$BK$510,MATCH('Auxiliar General'!AT$4,'Lista Puestos Valorados'!$B$10:$BK$10,0),0))</f>
        <v>No relevante</v>
      </c>
      <c r="BA218" s="26">
        <f>+HLOOKUP(AZ218,Sistema_Puntos!$Q$5:$Y$43,'Auxiliar General'!AV$5,FALSE)</f>
        <v>0</v>
      </c>
      <c r="BB218" s="26" t="str">
        <f>+IF(VLOOKUP($B218,'Lista Puestos Valorados'!$B$11:$BK$510,MATCH('Auxiliar General'!AV$4,'Lista Puestos Valorados'!$B$10:$BK$10,0),0)="","No relevante",VLOOKUP($B218,'Lista Puestos Valorados'!$B$11:$BK$510,MATCH('Auxiliar General'!AV$4,'Lista Puestos Valorados'!$B$10:$BK$10,0),0))</f>
        <v>No relevante</v>
      </c>
      <c r="BC218" s="26">
        <f>+HLOOKUP(BB218,Sistema_Puntos!$Q$5:$Y$43,'Auxiliar General'!AX$5,FALSE)</f>
        <v>0</v>
      </c>
      <c r="BD218" s="26" t="str">
        <f>+IF(VLOOKUP($B218,'Lista Puestos Valorados'!$B$11:$BK$510,MATCH('Auxiliar General'!AX$4,'Lista Puestos Valorados'!$B$10:$BK$10,0),0)="","No relevante",VLOOKUP($B218,'Lista Puestos Valorados'!$B$11:$BK$510,MATCH('Auxiliar General'!AX$4,'Lista Puestos Valorados'!$B$10:$BK$10,0),0))</f>
        <v>No relevante</v>
      </c>
      <c r="BE218" s="26">
        <f>+HLOOKUP(BD218,Sistema_Puntos!$Q$5:$Y$43,'Auxiliar General'!AZ$5,FALSE)</f>
        <v>0</v>
      </c>
      <c r="BF218" s="26" t="str">
        <f>+IF(VLOOKUP($B218,'Lista Puestos Valorados'!$B$11:$BK$510,MATCH('Auxiliar General'!AZ$4,'Lista Puestos Valorados'!$B$10:$BK$10,0),0)="","No relevante",VLOOKUP($B218,'Lista Puestos Valorados'!$B$11:$BK$510,MATCH('Auxiliar General'!AZ$4,'Lista Puestos Valorados'!$B$10:$BK$10,0),0))</f>
        <v>No relevante</v>
      </c>
      <c r="BG218" s="26">
        <f>+HLOOKUP(BF218,Sistema_Puntos!$Q$5:$Y$43,'Auxiliar General'!BB$5,FALSE)</f>
        <v>0</v>
      </c>
      <c r="BH218" s="26" t="str">
        <f>+IF(VLOOKUP($B218,'Lista Puestos Valorados'!$B$11:$BK$510,MATCH('Auxiliar General'!BB$4,'Lista Puestos Valorados'!$B$10:$BK$10,0),0)="","No relevante",VLOOKUP($B218,'Lista Puestos Valorados'!$B$11:$BK$510,MATCH('Auxiliar General'!BB$4,'Lista Puestos Valorados'!$B$10:$BK$10,0),0))</f>
        <v>No relevante</v>
      </c>
      <c r="BI218" s="26">
        <f>+HLOOKUP(BH218,Sistema_Puntos!$Q$5:$Y$43,'Auxiliar General'!BD$5,FALSE)</f>
        <v>0</v>
      </c>
      <c r="BJ218" s="26" t="str">
        <f>+IF(VLOOKUP($B218,'Lista Puestos Valorados'!$B$11:$BK$510,MATCH('Auxiliar General'!BD$4,'Lista Puestos Valorados'!$B$10:$BK$10,0),0)="","No relevante",VLOOKUP($B218,'Lista Puestos Valorados'!$B$11:$BK$510,MATCH('Auxiliar General'!BD$4,'Lista Puestos Valorados'!$B$10:$BK$10,0),0))</f>
        <v>No relevante</v>
      </c>
      <c r="BK218" s="26">
        <f>+HLOOKUP(BJ218,Sistema_Puntos!$Q$5:$Y$43,'Auxiliar General'!BF$5,FALSE)</f>
        <v>0</v>
      </c>
      <c r="BL218" s="26" t="str">
        <f>+IF(VLOOKUP($B218,'Lista Puestos Valorados'!$B$11:$BK$510,MATCH('Auxiliar General'!BF$4,'Lista Puestos Valorados'!$B$10:$BK$10,0),0)="","No relevante",VLOOKUP($B218,'Lista Puestos Valorados'!$B$11:$BK$510,MATCH('Auxiliar General'!BF$4,'Lista Puestos Valorados'!$B$10:$BK$10,0),0))</f>
        <v>No relevante</v>
      </c>
      <c r="BM218" s="26">
        <f>+HLOOKUP(BL218,Sistema_Puntos!$Q$5:$Y$43,'Auxiliar General'!BH$5,FALSE)</f>
        <v>0</v>
      </c>
      <c r="BN218" s="26" t="str">
        <f>+IF(VLOOKUP($B218,'Lista Puestos Valorados'!$B$11:$BK$510,MATCH('Auxiliar General'!BH$4,'Lista Puestos Valorados'!$B$10:$BK$10,0),0)="","No relevante",VLOOKUP($B218,'Lista Puestos Valorados'!$B$11:$BK$510,MATCH('Auxiliar General'!BH$4,'Lista Puestos Valorados'!$B$10:$BK$10,0),0))</f>
        <v>No relevante</v>
      </c>
      <c r="BO218" s="26">
        <f>+HLOOKUP(BN218,Sistema_Puntos!$Q$5:$Y$43,'Auxiliar General'!BJ$5,FALSE)</f>
        <v>0</v>
      </c>
      <c r="BP218" s="26" t="str">
        <f>+IF(VLOOKUP($B218,'Lista Puestos Valorados'!$B$11:$BK$510,MATCH('Auxiliar General'!BJ$4,'Lista Puestos Valorados'!$B$10:$BK$10,0),0)="","No relevante",VLOOKUP($B218,'Lista Puestos Valorados'!$B$11:$BK$510,MATCH('Auxiliar General'!BJ$4,'Lista Puestos Valorados'!$B$10:$BK$10,0),0))</f>
        <v>No relevante</v>
      </c>
      <c r="BQ218" s="26">
        <f>+HLOOKUP(BP218,Sistema_Puntos!$Q$5:$Y$43,'Auxiliar General'!BL$5,FALSE)</f>
        <v>0</v>
      </c>
      <c r="BR218" s="26" t="str">
        <f>+IF(VLOOKUP($B218,'Lista Puestos Valorados'!$B$11:$BK$510,MATCH('Auxiliar General'!BL$4,'Lista Puestos Valorados'!$B$10:$BK$10,0),0)="","No relevante",VLOOKUP($B218,'Lista Puestos Valorados'!$B$11:$BK$510,MATCH('Auxiliar General'!BL$4,'Lista Puestos Valorados'!$B$10:$BK$10,0),0))</f>
        <v>No relevante</v>
      </c>
      <c r="BS218" s="26">
        <f>+HLOOKUP(BR218,Sistema_Puntos!$Q$5:$Y$43,'Auxiliar General'!BN$5,FALSE)</f>
        <v>0</v>
      </c>
      <c r="BT218" s="26" t="str">
        <f>+IF(VLOOKUP($B218,'Lista Puestos Valorados'!$B$11:$BK$510,MATCH('Auxiliar General'!BN$4,'Lista Puestos Valorados'!$B$10:$BK$10,0),0)="","No relevante",VLOOKUP($B218,'Lista Puestos Valorados'!$B$11:$BK$510,MATCH('Auxiliar General'!BN$4,'Lista Puestos Valorados'!$B$10:$BK$10,0),0))</f>
        <v>No relevante</v>
      </c>
      <c r="BU218" s="26">
        <f>+HLOOKUP(BT218,Sistema_Puntos!$Q$5:$Y$43,'Auxiliar General'!BP$5,FALSE)</f>
        <v>0</v>
      </c>
      <c r="BV218" s="26" t="str">
        <f>+IF(VLOOKUP($B218,'Lista Puestos Valorados'!$B$11:$BK$510,MATCH('Auxiliar General'!BP$4,'Lista Puestos Valorados'!$B$10:$BK$10,0),0)="","No relevante",VLOOKUP($B218,'Lista Puestos Valorados'!$B$11:$BK$510,MATCH('Auxiliar General'!BP$4,'Lista Puestos Valorados'!$B$10:$BK$10,0),0))</f>
        <v>No relevante</v>
      </c>
      <c r="BW218" s="26">
        <f>+HLOOKUP(BV218,Sistema_Puntos!$Q$5:$Y$43,'Auxiliar General'!BR$5,FALSE)</f>
        <v>0</v>
      </c>
      <c r="BX218" s="26" t="str">
        <f>+IF(VLOOKUP($B218,'Lista Puestos Valorados'!$B$11:$BK$510,MATCH('Auxiliar General'!BR$4,'Lista Puestos Valorados'!$B$10:$BK$10,0),0)="","No relevante",VLOOKUP($B218,'Lista Puestos Valorados'!$B$11:$BK$510,MATCH('Auxiliar General'!BR$4,'Lista Puestos Valorados'!$B$10:$BK$10,0),0))</f>
        <v>No relevante</v>
      </c>
      <c r="BY218" s="26">
        <f>+HLOOKUP(BX218,Sistema_Puntos!$Q$5:$Y$43,'Auxiliar General'!BT$5,FALSE)</f>
        <v>0</v>
      </c>
      <c r="BZ218" s="26" t="str">
        <f>+IF(VLOOKUP($B218,'Lista Puestos Valorados'!$B$11:$BK$510,MATCH('Auxiliar General'!BT$4,'Lista Puestos Valorados'!$B$10:$BK$10,0),0)="","No relevante",VLOOKUP($B218,'Lista Puestos Valorados'!$B$11:$BK$510,MATCH('Auxiliar General'!BT$4,'Lista Puestos Valorados'!$B$10:$BK$10,0),0))</f>
        <v>No relevante</v>
      </c>
      <c r="CA218" s="26">
        <f>+HLOOKUP(BZ218,Sistema_Puntos!$Q$5:$Y$43,'Auxiliar General'!BV$5,FALSE)</f>
        <v>0</v>
      </c>
      <c r="CB218" s="26" t="str">
        <f>+IF(VLOOKUP($B218,'Lista Puestos Valorados'!$B$11:$BK$510,MATCH('Auxiliar General'!BV$4,'Lista Puestos Valorados'!$B$10:$BK$10,0),0)="","No relevante",VLOOKUP($B218,'Lista Puestos Valorados'!$B$11:$BK$510,MATCH('Auxiliar General'!BV$4,'Lista Puestos Valorados'!$B$10:$BK$10,0),0))</f>
        <v>No relevante</v>
      </c>
      <c r="CC218" s="26">
        <f>+HLOOKUP(CB218,Sistema_Puntos!$Q$5:$Y$43,'Auxiliar General'!BX$5,FALSE)</f>
        <v>0</v>
      </c>
      <c r="CD218" s="26" t="str">
        <f>+IF(VLOOKUP($B218,'Lista Puestos Valorados'!$B$11:$BK$510,MATCH('Auxiliar General'!BX$4,'Lista Puestos Valorados'!$B$10:$BK$10,0),0)="","No relevante",VLOOKUP($B218,'Lista Puestos Valorados'!$B$11:$BK$510,MATCH('Auxiliar General'!BX$4,'Lista Puestos Valorados'!$B$10:$BK$10,0),0))</f>
        <v>No relevante</v>
      </c>
      <c r="CE218" s="26">
        <f>+HLOOKUP(CD218,Sistema_Puntos!$Q$5:$Y$43,'Auxiliar General'!BZ$5,FALSE)</f>
        <v>0</v>
      </c>
      <c r="CF218" s="26" t="str">
        <f>+IF(VLOOKUP($B218,'Lista Puestos Valorados'!$B$11:$BK$510,MATCH('Auxiliar General'!BZ$4,'Lista Puestos Valorados'!$B$10:$BK$10,0),0)="","No relevante",VLOOKUP($B218,'Lista Puestos Valorados'!$B$11:$BK$510,MATCH('Auxiliar General'!BZ$4,'Lista Puestos Valorados'!$B$10:$BK$10,0),0))</f>
        <v>No relevante</v>
      </c>
      <c r="CG218" s="26">
        <f>+HLOOKUP(CF218,Sistema_Puntos!$Q$5:$Y$43,'Auxiliar General'!CB$5,FALSE)</f>
        <v>0</v>
      </c>
      <c r="CH218" s="29"/>
      <c r="CI218" s="29"/>
    </row>
    <row r="219" spans="2:87" ht="17.55" customHeight="1">
      <c r="B219" s="26">
        <f>+'Listado de Puestos'!B219</f>
        <v>209</v>
      </c>
      <c r="C219" s="26" t="str">
        <f>+IF('Lista Puestos Valorados'!C219="","",'Lista Puestos Valorados'!C219)</f>
        <v/>
      </c>
      <c r="D219" s="26" t="str">
        <f>+IF('Lista Puestos Valorados'!D219="","",'Lista Puestos Valorados'!D219)</f>
        <v/>
      </c>
      <c r="E219" s="26" t="str">
        <f>+IF('Lista Puestos Valorados'!E219="","",'Lista Puestos Valorados'!E219)</f>
        <v/>
      </c>
      <c r="F219" s="26" t="str">
        <f>+IF('Lista Puestos Valorados'!F219="","",'Lista Puestos Valorados'!F219)</f>
        <v/>
      </c>
      <c r="G219" s="26" t="str">
        <f>+IF('Lista Puestos Valorados'!G219="","",'Lista Puestos Valorados'!G219)</f>
        <v/>
      </c>
      <c r="H219" s="26" t="str">
        <f>+IF('Lista Puestos Valorados'!H219="","",'Lista Puestos Valorados'!H219)</f>
        <v/>
      </c>
      <c r="I219" s="26" t="str">
        <f>+IF('Lista Puestos Valorados'!I219="","",'Lista Puestos Valorados'!I219)</f>
        <v/>
      </c>
      <c r="J219" s="118" t="e">
        <f t="array" ref="J219">+IF(L219="","",_xlfn.IFS(L219&lt;='Cortes de Agrupacion'!$F$15,'Cortes de Agrupacion'!$E$15,'Resultados General'!L219&lt;='Cortes de Agrupacion'!$F$14,'Cortes de Agrupacion'!$E$14,'Resultados General'!L219&lt;='Cortes de Agrupacion'!$F$13,'Cortes de Agrupacion'!$E$13,L219&lt;='Cortes de Agrupacion'!$F$12,'Cortes de Agrupacion'!$E$12,'Resultados General'!L219&lt;='Cortes de Agrupacion'!$F$11,'Cortes de Agrupacion'!$E$11,'Resultados General'!L219&lt;='Cortes de Agrupacion'!$F$10,'Cortes de Agrupacion'!$E$10,'Resultados General'!L219&lt;='Cortes de Agrupacion'!$F$9,'Cortes de Agrupacion'!$E$9,'Resultados General'!L219&lt;='Cortes de Agrupacion'!$F$8,'Cortes de Agrupacion'!$E$8,'Resultados General'!L219&lt;='Cortes de Agrupacion'!$F$7,'Cortes de Agrupacion'!$E$7,'Resultados General'!L219&lt;='Cortes de Agrupacion'!$F$6,'Cortes de Agrupacion'!$E$6))</f>
        <v>#VALUE!</v>
      </c>
      <c r="K219" s="118" t="str">
        <f t="shared" si="6"/>
        <v/>
      </c>
      <c r="L219" s="124" t="e">
        <f>#VALUE!</f>
        <v>#VALUE!</v>
      </c>
      <c r="M219" s="26" t="e">
        <f ca="1">+_xlfn.IFNA(VLOOKUP(C219,'Distribución de puestos'!$B$8:$I$507,8,0),"")</f>
        <v>#NAME?</v>
      </c>
      <c r="N219" s="26" t="str">
        <f>+IF(VLOOKUP($B219,'Lista Puestos Valorados'!$B$11:$BK$510,MATCH('Auxiliar General'!H$4,'Lista Puestos Valorados'!$B$10:$BK$10,0),0)="","No relevante",VLOOKUP($B219,'Lista Puestos Valorados'!$B$11:$BK$510,MATCH('Auxiliar General'!H$4,'Lista Puestos Valorados'!$B$10:$BK$10,0),0))</f>
        <v>No relevante</v>
      </c>
      <c r="O219" s="26">
        <f>+HLOOKUP(N219,Sistema_Puntos!$Q$5:$Y$43,'Auxiliar General'!J$5,FALSE)</f>
        <v>0</v>
      </c>
      <c r="P219" s="26" t="str">
        <f>+IF(VLOOKUP($B219,'Lista Puestos Valorados'!$B$11:$BK$510,MATCH('Auxiliar General'!J$4,'Lista Puestos Valorados'!$B$10:$BK$10,0),0)="","No relevante",VLOOKUP($B219,'Lista Puestos Valorados'!$B$11:$BK$510,MATCH('Auxiliar General'!J$4,'Lista Puestos Valorados'!$B$10:$BK$10,0),0))</f>
        <v>No relevante</v>
      </c>
      <c r="Q219" s="26">
        <f>+HLOOKUP(P219,Sistema_Puntos!$Q$5:$Y$43,'Auxiliar General'!L$5,FALSE)</f>
        <v>0</v>
      </c>
      <c r="R219" s="26" t="str">
        <f>+IF(VLOOKUP($B219,'Lista Puestos Valorados'!$B$11:$BK$510,MATCH('Auxiliar General'!L$4,'Lista Puestos Valorados'!$B$10:$BK$10,0),0)="","No relevante",VLOOKUP($B219,'Lista Puestos Valorados'!$B$11:$BK$510,MATCH('Auxiliar General'!L$4,'Lista Puestos Valorados'!$B$10:$BK$10,0),0))</f>
        <v>No relevante</v>
      </c>
      <c r="S219" s="26">
        <f>+HLOOKUP(R219,Sistema_Puntos!$Q$5:$Y$43,'Auxiliar General'!N$5,FALSE)</f>
        <v>0</v>
      </c>
      <c r="T219" s="26" t="str">
        <f>+IF(VLOOKUP($B219,'Lista Puestos Valorados'!$B$11:$BK$510,MATCH('Auxiliar General'!N$4,'Lista Puestos Valorados'!$B$10:$BK$10,0),0)="","No relevante",VLOOKUP($B219,'Lista Puestos Valorados'!$B$11:$BK$510,MATCH('Auxiliar General'!N$4,'Lista Puestos Valorados'!$B$10:$BK$10,0),0))</f>
        <v>No relevante</v>
      </c>
      <c r="U219" s="26">
        <f>+HLOOKUP(T219,Sistema_Puntos!$Q$5:$Y$43,'Auxiliar General'!P$5,FALSE)</f>
        <v>0</v>
      </c>
      <c r="V219" s="26" t="str">
        <f>+IF(VLOOKUP($B219,'Lista Puestos Valorados'!$B$11:$BK$510,MATCH('Auxiliar General'!P$4,'Lista Puestos Valorados'!$B$10:$BK$10,0),0)="","No relevante",VLOOKUP($B219,'Lista Puestos Valorados'!$B$11:$BK$510,MATCH('Auxiliar General'!P$4,'Lista Puestos Valorados'!$B$10:$BK$10,0),0))</f>
        <v>No relevante</v>
      </c>
      <c r="W219" s="26">
        <f>+HLOOKUP(V219,Sistema_Puntos!$Q$5:$Y$43,'Auxiliar General'!R$5,FALSE)</f>
        <v>0</v>
      </c>
      <c r="X219" s="26" t="str">
        <f>+IF(VLOOKUP($B219,'Lista Puestos Valorados'!$B$11:$BK$510,MATCH('Auxiliar General'!R$4,'Lista Puestos Valorados'!$B$10:$BK$10,0),0)="","No relevante",VLOOKUP($B219,'Lista Puestos Valorados'!$B$11:$BK$510,MATCH('Auxiliar General'!R$4,'Lista Puestos Valorados'!$B$10:$BK$10,0),0))</f>
        <v>No relevante</v>
      </c>
      <c r="Y219" s="26">
        <f>+HLOOKUP(X219,Sistema_Puntos!$Q$5:$Y$43,'Auxiliar General'!T$5,FALSE)</f>
        <v>0</v>
      </c>
      <c r="Z219" s="26" t="str">
        <f>+IF(VLOOKUP($B219,'Lista Puestos Valorados'!$B$11:$BK$510,MATCH('Auxiliar General'!T$4,'Lista Puestos Valorados'!$B$10:$BK$10,0),0)="","No relevante",VLOOKUP($B219,'Lista Puestos Valorados'!$B$11:$BK$510,MATCH('Auxiliar General'!T$4,'Lista Puestos Valorados'!$B$10:$BK$10,0),0))</f>
        <v>No relevante</v>
      </c>
      <c r="AA219" s="26">
        <f>+HLOOKUP(Z219,Sistema_Puntos!$Q$5:$Y$43,'Auxiliar General'!V$5,FALSE)</f>
        <v>0</v>
      </c>
      <c r="AB219" s="26" t="str">
        <f>+IF(VLOOKUP($B219,'Lista Puestos Valorados'!$B$11:$BK$510,MATCH('Auxiliar General'!V$4,'Lista Puestos Valorados'!$B$10:$BK$10,0),0)="","No relevante",VLOOKUP($B219,'Lista Puestos Valorados'!$B$11:$BK$510,MATCH('Auxiliar General'!V$4,'Lista Puestos Valorados'!$B$10:$BK$10,0),0))</f>
        <v>No relevante</v>
      </c>
      <c r="AC219" s="26">
        <f>+HLOOKUP(AB219,Sistema_Puntos!$Q$5:$Y$43,'Auxiliar General'!X$5,FALSE)</f>
        <v>0</v>
      </c>
      <c r="AD219" s="26" t="str">
        <f>+IF(VLOOKUP($B219,'Lista Puestos Valorados'!$B$11:$BK$510,MATCH('Auxiliar General'!X$4,'Lista Puestos Valorados'!$B$10:$BK$10,0),0)="","No relevante",VLOOKUP($B219,'Lista Puestos Valorados'!$B$11:$BK$510,MATCH('Auxiliar General'!X$4,'Lista Puestos Valorados'!$B$10:$BK$10,0),0))</f>
        <v>No relevante</v>
      </c>
      <c r="AE219" s="26">
        <f>+HLOOKUP(AD219,Sistema_Puntos!$Q$5:$Y$43,'Auxiliar General'!Z$5,FALSE)</f>
        <v>0</v>
      </c>
      <c r="AF219" s="26" t="str">
        <f>+IF(VLOOKUP($B219,'Lista Puestos Valorados'!$B$11:$BK$510,MATCH('Auxiliar General'!Z$4,'Lista Puestos Valorados'!$B$10:$BK$10,0),0)="","No relevante",VLOOKUP($B219,'Lista Puestos Valorados'!$B$11:$BK$510,MATCH('Auxiliar General'!Z$4,'Lista Puestos Valorados'!$B$10:$BK$10,0),0))</f>
        <v>No relevante</v>
      </c>
      <c r="AG219" s="26">
        <f>+HLOOKUP(AF219,Sistema_Puntos!$Q$5:$Y$43,'Auxiliar General'!AB$5,FALSE)</f>
        <v>0</v>
      </c>
      <c r="AH219" s="26" t="str">
        <f>+IF(VLOOKUP($B219,'Lista Puestos Valorados'!$B$11:$BK$510,MATCH('Auxiliar General'!AB$4,'Lista Puestos Valorados'!$B$10:$BK$10,0),0)="","No relevante",VLOOKUP($B219,'Lista Puestos Valorados'!$B$11:$BK$510,MATCH('Auxiliar General'!AB$4,'Lista Puestos Valorados'!$B$10:$BK$10,0),0))</f>
        <v>No relevante</v>
      </c>
      <c r="AI219" s="26">
        <f>+HLOOKUP(AH219,Sistema_Puntos!$Q$5:$Y$43,'Auxiliar General'!AD$5,FALSE)</f>
        <v>0</v>
      </c>
      <c r="AJ219" s="26" t="str">
        <f>+IF(VLOOKUP($B219,'Lista Puestos Valorados'!$B$11:$BK$510,MATCH('Auxiliar General'!AD$4,'Lista Puestos Valorados'!$B$10:$BK$10,0),0)="","No relevante",VLOOKUP($B219,'Lista Puestos Valorados'!$B$11:$BK$510,MATCH('Auxiliar General'!AD$4,'Lista Puestos Valorados'!$B$10:$BK$10,0),0))</f>
        <v>No relevante</v>
      </c>
      <c r="AK219" s="26">
        <f>+HLOOKUP(AJ219,Sistema_Puntos!$Q$5:$Y$43,'Auxiliar General'!AF$5,FALSE)</f>
        <v>0</v>
      </c>
      <c r="AL219" s="26" t="str">
        <f>+IF(VLOOKUP($B219,'Lista Puestos Valorados'!$B$11:$BK$510,MATCH('Auxiliar General'!AF$4,'Lista Puestos Valorados'!$B$10:$BK$10,0),0)="","No relevante",VLOOKUP($B219,'Lista Puestos Valorados'!$B$11:$BK$510,MATCH('Auxiliar General'!AF$4,'Lista Puestos Valorados'!$B$10:$BK$10,0),0))</f>
        <v>No relevante</v>
      </c>
      <c r="AM219" s="26">
        <f>+HLOOKUP(AL219,Sistema_Puntos!$Q$5:$Y$43,'Auxiliar General'!AH$5,FALSE)</f>
        <v>0</v>
      </c>
      <c r="AN219" s="26" t="str">
        <f>+IF(VLOOKUP($B219,'Lista Puestos Valorados'!$B$11:$BK$510,MATCH('Auxiliar General'!AH$4,'Lista Puestos Valorados'!$B$10:$BK$10,0),0)="","No relevante",VLOOKUP($B219,'Lista Puestos Valorados'!$B$11:$BK$510,MATCH('Auxiliar General'!AH$4,'Lista Puestos Valorados'!$B$10:$BK$10,0),0))</f>
        <v>No relevante</v>
      </c>
      <c r="AO219" s="26">
        <f>+HLOOKUP(AN219,Sistema_Puntos!$Q$5:$Y$43,'Auxiliar General'!AJ$5,FALSE)</f>
        <v>0</v>
      </c>
      <c r="AP219" s="26" t="str">
        <f>+IF(VLOOKUP($B219,'Lista Puestos Valorados'!$B$11:$BK$510,MATCH('Auxiliar General'!AJ$4,'Lista Puestos Valorados'!$B$10:$BK$10,0),0)="","No relevante",VLOOKUP($B219,'Lista Puestos Valorados'!$B$11:$BK$510,MATCH('Auxiliar General'!AJ$4,'Lista Puestos Valorados'!$B$10:$BK$10,0),0))</f>
        <v>No relevante</v>
      </c>
      <c r="AQ219" s="26">
        <f>+HLOOKUP(AP219,Sistema_Puntos!$Q$5:$Y$43,'Auxiliar General'!AL$5,FALSE)</f>
        <v>0</v>
      </c>
      <c r="AR219" s="26" t="str">
        <f>+IF(VLOOKUP($B219,'Lista Puestos Valorados'!$B$11:$BK$510,MATCH('Auxiliar General'!AL$4,'Lista Puestos Valorados'!$B$10:$BK$10,0),0)="","No relevante",VLOOKUP($B219,'Lista Puestos Valorados'!$B$11:$BK$510,MATCH('Auxiliar General'!AL$4,'Lista Puestos Valorados'!$B$10:$BK$10,0),0))</f>
        <v>No relevante</v>
      </c>
      <c r="AS219" s="26">
        <f>+HLOOKUP(AR219,Sistema_Puntos!$Q$5:$Y$43,'Auxiliar General'!AN$5,FALSE)</f>
        <v>0</v>
      </c>
      <c r="AT219" s="26" t="str">
        <f>+IF(VLOOKUP($B219,'Lista Puestos Valorados'!$B$11:$BK$510,MATCH('Auxiliar General'!AN$4,'Lista Puestos Valorados'!$B$10:$BK$10,0),0)="","No relevante",VLOOKUP($B219,'Lista Puestos Valorados'!$B$11:$BK$510,MATCH('Auxiliar General'!AN$4,'Lista Puestos Valorados'!$B$10:$BK$10,0),0))</f>
        <v>No relevante</v>
      </c>
      <c r="AU219" s="26">
        <f>+HLOOKUP(AT219,Sistema_Puntos!$Q$5:$Y$43,'Auxiliar General'!AP$5,FALSE)</f>
        <v>0</v>
      </c>
      <c r="AV219" s="26" t="str">
        <f>+IF(VLOOKUP($B219,'Lista Puestos Valorados'!$B$11:$BK$510,MATCH('Auxiliar General'!AP$4,'Lista Puestos Valorados'!$B$10:$BK$10,0),0)="","No relevante",VLOOKUP($B219,'Lista Puestos Valorados'!$B$11:$BK$510,MATCH('Auxiliar General'!AP$4,'Lista Puestos Valorados'!$B$10:$BK$10,0),0))</f>
        <v>No relevante</v>
      </c>
      <c r="AW219" s="26">
        <f>+HLOOKUP(AV219,Sistema_Puntos!$Q$5:$Y$43,'Auxiliar General'!AR$5,FALSE)</f>
        <v>0</v>
      </c>
      <c r="AX219" s="26" t="str">
        <f>+IF(VLOOKUP($B219,'Lista Puestos Valorados'!$B$11:$BK$510,MATCH('Auxiliar General'!AR$4,'Lista Puestos Valorados'!$B$10:$BK$10,0),0)="","No relevante",VLOOKUP($B219,'Lista Puestos Valorados'!$B$11:$BK$510,MATCH('Auxiliar General'!AR$4,'Lista Puestos Valorados'!$B$10:$BK$10,0),0))</f>
        <v>No relevante</v>
      </c>
      <c r="AY219" s="26">
        <f>+HLOOKUP(AX219,Sistema_Puntos!$Q$5:$Y$43,'Auxiliar General'!AT$5,FALSE)</f>
        <v>0</v>
      </c>
      <c r="AZ219" s="26" t="str">
        <f>+IF(VLOOKUP($B219,'Lista Puestos Valorados'!$B$11:$BK$510,MATCH('Auxiliar General'!AT$4,'Lista Puestos Valorados'!$B$10:$BK$10,0),0)="","No relevante",VLOOKUP($B219,'Lista Puestos Valorados'!$B$11:$BK$510,MATCH('Auxiliar General'!AT$4,'Lista Puestos Valorados'!$B$10:$BK$10,0),0))</f>
        <v>No relevante</v>
      </c>
      <c r="BA219" s="26">
        <f>+HLOOKUP(AZ219,Sistema_Puntos!$Q$5:$Y$43,'Auxiliar General'!AV$5,FALSE)</f>
        <v>0</v>
      </c>
      <c r="BB219" s="26" t="str">
        <f>+IF(VLOOKUP($B219,'Lista Puestos Valorados'!$B$11:$BK$510,MATCH('Auxiliar General'!AV$4,'Lista Puestos Valorados'!$B$10:$BK$10,0),0)="","No relevante",VLOOKUP($B219,'Lista Puestos Valorados'!$B$11:$BK$510,MATCH('Auxiliar General'!AV$4,'Lista Puestos Valorados'!$B$10:$BK$10,0),0))</f>
        <v>No relevante</v>
      </c>
      <c r="BC219" s="26">
        <f>+HLOOKUP(BB219,Sistema_Puntos!$Q$5:$Y$43,'Auxiliar General'!AX$5,FALSE)</f>
        <v>0</v>
      </c>
      <c r="BD219" s="26" t="str">
        <f>+IF(VLOOKUP($B219,'Lista Puestos Valorados'!$B$11:$BK$510,MATCH('Auxiliar General'!AX$4,'Lista Puestos Valorados'!$B$10:$BK$10,0),0)="","No relevante",VLOOKUP($B219,'Lista Puestos Valorados'!$B$11:$BK$510,MATCH('Auxiliar General'!AX$4,'Lista Puestos Valorados'!$B$10:$BK$10,0),0))</f>
        <v>No relevante</v>
      </c>
      <c r="BE219" s="26">
        <f>+HLOOKUP(BD219,Sistema_Puntos!$Q$5:$Y$43,'Auxiliar General'!AZ$5,FALSE)</f>
        <v>0</v>
      </c>
      <c r="BF219" s="26" t="str">
        <f>+IF(VLOOKUP($B219,'Lista Puestos Valorados'!$B$11:$BK$510,MATCH('Auxiliar General'!AZ$4,'Lista Puestos Valorados'!$B$10:$BK$10,0),0)="","No relevante",VLOOKUP($B219,'Lista Puestos Valorados'!$B$11:$BK$510,MATCH('Auxiliar General'!AZ$4,'Lista Puestos Valorados'!$B$10:$BK$10,0),0))</f>
        <v>No relevante</v>
      </c>
      <c r="BG219" s="26">
        <f>+HLOOKUP(BF219,Sistema_Puntos!$Q$5:$Y$43,'Auxiliar General'!BB$5,FALSE)</f>
        <v>0</v>
      </c>
      <c r="BH219" s="26" t="str">
        <f>+IF(VLOOKUP($B219,'Lista Puestos Valorados'!$B$11:$BK$510,MATCH('Auxiliar General'!BB$4,'Lista Puestos Valorados'!$B$10:$BK$10,0),0)="","No relevante",VLOOKUP($B219,'Lista Puestos Valorados'!$B$11:$BK$510,MATCH('Auxiliar General'!BB$4,'Lista Puestos Valorados'!$B$10:$BK$10,0),0))</f>
        <v>No relevante</v>
      </c>
      <c r="BI219" s="26">
        <f>+HLOOKUP(BH219,Sistema_Puntos!$Q$5:$Y$43,'Auxiliar General'!BD$5,FALSE)</f>
        <v>0</v>
      </c>
      <c r="BJ219" s="26" t="str">
        <f>+IF(VLOOKUP($B219,'Lista Puestos Valorados'!$B$11:$BK$510,MATCH('Auxiliar General'!BD$4,'Lista Puestos Valorados'!$B$10:$BK$10,0),0)="","No relevante",VLOOKUP($B219,'Lista Puestos Valorados'!$B$11:$BK$510,MATCH('Auxiliar General'!BD$4,'Lista Puestos Valorados'!$B$10:$BK$10,0),0))</f>
        <v>No relevante</v>
      </c>
      <c r="BK219" s="26">
        <f>+HLOOKUP(BJ219,Sistema_Puntos!$Q$5:$Y$43,'Auxiliar General'!BF$5,FALSE)</f>
        <v>0</v>
      </c>
      <c r="BL219" s="26" t="str">
        <f>+IF(VLOOKUP($B219,'Lista Puestos Valorados'!$B$11:$BK$510,MATCH('Auxiliar General'!BF$4,'Lista Puestos Valorados'!$B$10:$BK$10,0),0)="","No relevante",VLOOKUP($B219,'Lista Puestos Valorados'!$B$11:$BK$510,MATCH('Auxiliar General'!BF$4,'Lista Puestos Valorados'!$B$10:$BK$10,0),0))</f>
        <v>No relevante</v>
      </c>
      <c r="BM219" s="26">
        <f>+HLOOKUP(BL219,Sistema_Puntos!$Q$5:$Y$43,'Auxiliar General'!BH$5,FALSE)</f>
        <v>0</v>
      </c>
      <c r="BN219" s="26" t="str">
        <f>+IF(VLOOKUP($B219,'Lista Puestos Valorados'!$B$11:$BK$510,MATCH('Auxiliar General'!BH$4,'Lista Puestos Valorados'!$B$10:$BK$10,0),0)="","No relevante",VLOOKUP($B219,'Lista Puestos Valorados'!$B$11:$BK$510,MATCH('Auxiliar General'!BH$4,'Lista Puestos Valorados'!$B$10:$BK$10,0),0))</f>
        <v>No relevante</v>
      </c>
      <c r="BO219" s="26">
        <f>+HLOOKUP(BN219,Sistema_Puntos!$Q$5:$Y$43,'Auxiliar General'!BJ$5,FALSE)</f>
        <v>0</v>
      </c>
      <c r="BP219" s="26" t="str">
        <f>+IF(VLOOKUP($B219,'Lista Puestos Valorados'!$B$11:$BK$510,MATCH('Auxiliar General'!BJ$4,'Lista Puestos Valorados'!$B$10:$BK$10,0),0)="","No relevante",VLOOKUP($B219,'Lista Puestos Valorados'!$B$11:$BK$510,MATCH('Auxiliar General'!BJ$4,'Lista Puestos Valorados'!$B$10:$BK$10,0),0))</f>
        <v>No relevante</v>
      </c>
      <c r="BQ219" s="26">
        <f>+HLOOKUP(BP219,Sistema_Puntos!$Q$5:$Y$43,'Auxiliar General'!BL$5,FALSE)</f>
        <v>0</v>
      </c>
      <c r="BR219" s="26" t="str">
        <f>+IF(VLOOKUP($B219,'Lista Puestos Valorados'!$B$11:$BK$510,MATCH('Auxiliar General'!BL$4,'Lista Puestos Valorados'!$B$10:$BK$10,0),0)="","No relevante",VLOOKUP($B219,'Lista Puestos Valorados'!$B$11:$BK$510,MATCH('Auxiliar General'!BL$4,'Lista Puestos Valorados'!$B$10:$BK$10,0),0))</f>
        <v>No relevante</v>
      </c>
      <c r="BS219" s="26">
        <f>+HLOOKUP(BR219,Sistema_Puntos!$Q$5:$Y$43,'Auxiliar General'!BN$5,FALSE)</f>
        <v>0</v>
      </c>
      <c r="BT219" s="26" t="str">
        <f>+IF(VLOOKUP($B219,'Lista Puestos Valorados'!$B$11:$BK$510,MATCH('Auxiliar General'!BN$4,'Lista Puestos Valorados'!$B$10:$BK$10,0),0)="","No relevante",VLOOKUP($B219,'Lista Puestos Valorados'!$B$11:$BK$510,MATCH('Auxiliar General'!BN$4,'Lista Puestos Valorados'!$B$10:$BK$10,0),0))</f>
        <v>No relevante</v>
      </c>
      <c r="BU219" s="26">
        <f>+HLOOKUP(BT219,Sistema_Puntos!$Q$5:$Y$43,'Auxiliar General'!BP$5,FALSE)</f>
        <v>0</v>
      </c>
      <c r="BV219" s="26" t="str">
        <f>+IF(VLOOKUP($B219,'Lista Puestos Valorados'!$B$11:$BK$510,MATCH('Auxiliar General'!BP$4,'Lista Puestos Valorados'!$B$10:$BK$10,0),0)="","No relevante",VLOOKUP($B219,'Lista Puestos Valorados'!$B$11:$BK$510,MATCH('Auxiliar General'!BP$4,'Lista Puestos Valorados'!$B$10:$BK$10,0),0))</f>
        <v>No relevante</v>
      </c>
      <c r="BW219" s="26">
        <f>+HLOOKUP(BV219,Sistema_Puntos!$Q$5:$Y$43,'Auxiliar General'!BR$5,FALSE)</f>
        <v>0</v>
      </c>
      <c r="BX219" s="26" t="str">
        <f>+IF(VLOOKUP($B219,'Lista Puestos Valorados'!$B$11:$BK$510,MATCH('Auxiliar General'!BR$4,'Lista Puestos Valorados'!$B$10:$BK$10,0),0)="","No relevante",VLOOKUP($B219,'Lista Puestos Valorados'!$B$11:$BK$510,MATCH('Auxiliar General'!BR$4,'Lista Puestos Valorados'!$B$10:$BK$10,0),0))</f>
        <v>No relevante</v>
      </c>
      <c r="BY219" s="26">
        <f>+HLOOKUP(BX219,Sistema_Puntos!$Q$5:$Y$43,'Auxiliar General'!BT$5,FALSE)</f>
        <v>0</v>
      </c>
      <c r="BZ219" s="26" t="str">
        <f>+IF(VLOOKUP($B219,'Lista Puestos Valorados'!$B$11:$BK$510,MATCH('Auxiliar General'!BT$4,'Lista Puestos Valorados'!$B$10:$BK$10,0),0)="","No relevante",VLOOKUP($B219,'Lista Puestos Valorados'!$B$11:$BK$510,MATCH('Auxiliar General'!BT$4,'Lista Puestos Valorados'!$B$10:$BK$10,0),0))</f>
        <v>No relevante</v>
      </c>
      <c r="CA219" s="26">
        <f>+HLOOKUP(BZ219,Sistema_Puntos!$Q$5:$Y$43,'Auxiliar General'!BV$5,FALSE)</f>
        <v>0</v>
      </c>
      <c r="CB219" s="26" t="str">
        <f>+IF(VLOOKUP($B219,'Lista Puestos Valorados'!$B$11:$BK$510,MATCH('Auxiliar General'!BV$4,'Lista Puestos Valorados'!$B$10:$BK$10,0),0)="","No relevante",VLOOKUP($B219,'Lista Puestos Valorados'!$B$11:$BK$510,MATCH('Auxiliar General'!BV$4,'Lista Puestos Valorados'!$B$10:$BK$10,0),0))</f>
        <v>No relevante</v>
      </c>
      <c r="CC219" s="26">
        <f>+HLOOKUP(CB219,Sistema_Puntos!$Q$5:$Y$43,'Auxiliar General'!BX$5,FALSE)</f>
        <v>0</v>
      </c>
      <c r="CD219" s="26" t="str">
        <f>+IF(VLOOKUP($B219,'Lista Puestos Valorados'!$B$11:$BK$510,MATCH('Auxiliar General'!BX$4,'Lista Puestos Valorados'!$B$10:$BK$10,0),0)="","No relevante",VLOOKUP($B219,'Lista Puestos Valorados'!$B$11:$BK$510,MATCH('Auxiliar General'!BX$4,'Lista Puestos Valorados'!$B$10:$BK$10,0),0))</f>
        <v>No relevante</v>
      </c>
      <c r="CE219" s="26">
        <f>+HLOOKUP(CD219,Sistema_Puntos!$Q$5:$Y$43,'Auxiliar General'!BZ$5,FALSE)</f>
        <v>0</v>
      </c>
      <c r="CF219" s="26" t="str">
        <f>+IF(VLOOKUP($B219,'Lista Puestos Valorados'!$B$11:$BK$510,MATCH('Auxiliar General'!BZ$4,'Lista Puestos Valorados'!$B$10:$BK$10,0),0)="","No relevante",VLOOKUP($B219,'Lista Puestos Valorados'!$B$11:$BK$510,MATCH('Auxiliar General'!BZ$4,'Lista Puestos Valorados'!$B$10:$BK$10,0),0))</f>
        <v>No relevante</v>
      </c>
      <c r="CG219" s="26">
        <f>+HLOOKUP(CF219,Sistema_Puntos!$Q$5:$Y$43,'Auxiliar General'!CB$5,FALSE)</f>
        <v>0</v>
      </c>
      <c r="CH219" s="29"/>
      <c r="CI219" s="29"/>
    </row>
    <row r="220" spans="2:87" ht="17.55" customHeight="1">
      <c r="B220" s="26">
        <f>+'Listado de Puestos'!B220</f>
        <v>210</v>
      </c>
      <c r="C220" s="26" t="str">
        <f>+IF('Lista Puestos Valorados'!C220="","",'Lista Puestos Valorados'!C220)</f>
        <v/>
      </c>
      <c r="D220" s="26" t="str">
        <f>+IF('Lista Puestos Valorados'!D220="","",'Lista Puestos Valorados'!D220)</f>
        <v/>
      </c>
      <c r="E220" s="26" t="str">
        <f>+IF('Lista Puestos Valorados'!E220="","",'Lista Puestos Valorados'!E220)</f>
        <v/>
      </c>
      <c r="F220" s="26" t="str">
        <f>+IF('Lista Puestos Valorados'!F220="","",'Lista Puestos Valorados'!F220)</f>
        <v/>
      </c>
      <c r="G220" s="26" t="str">
        <f>+IF('Lista Puestos Valorados'!G220="","",'Lista Puestos Valorados'!G220)</f>
        <v/>
      </c>
      <c r="H220" s="26" t="str">
        <f>+IF('Lista Puestos Valorados'!H220="","",'Lista Puestos Valorados'!H220)</f>
        <v/>
      </c>
      <c r="I220" s="26" t="str">
        <f>+IF('Lista Puestos Valorados'!I220="","",'Lista Puestos Valorados'!I220)</f>
        <v/>
      </c>
      <c r="J220" s="118" t="e">
        <f t="array" ref="J220">+IF(L220="","",_xlfn.IFS(L220&lt;='Cortes de Agrupacion'!$F$15,'Cortes de Agrupacion'!$E$15,'Resultados General'!L220&lt;='Cortes de Agrupacion'!$F$14,'Cortes de Agrupacion'!$E$14,'Resultados General'!L220&lt;='Cortes de Agrupacion'!$F$13,'Cortes de Agrupacion'!$E$13,L220&lt;='Cortes de Agrupacion'!$F$12,'Cortes de Agrupacion'!$E$12,'Resultados General'!L220&lt;='Cortes de Agrupacion'!$F$11,'Cortes de Agrupacion'!$E$11,'Resultados General'!L220&lt;='Cortes de Agrupacion'!$F$10,'Cortes de Agrupacion'!$E$10,'Resultados General'!L220&lt;='Cortes de Agrupacion'!$F$9,'Cortes de Agrupacion'!$E$9,'Resultados General'!L220&lt;='Cortes de Agrupacion'!$F$8,'Cortes de Agrupacion'!$E$8,'Resultados General'!L220&lt;='Cortes de Agrupacion'!$F$7,'Cortes de Agrupacion'!$E$7,'Resultados General'!L220&lt;='Cortes de Agrupacion'!$F$6,'Cortes de Agrupacion'!$E$6))</f>
        <v>#VALUE!</v>
      </c>
      <c r="K220" s="118" t="str">
        <f t="shared" si="6"/>
        <v/>
      </c>
      <c r="L220" s="124" t="e">
        <f>#VALUE!</f>
        <v>#VALUE!</v>
      </c>
      <c r="M220" s="26" t="e">
        <f ca="1">+_xlfn.IFNA(VLOOKUP(C220,'Distribución de puestos'!$B$8:$I$507,8,0),"")</f>
        <v>#NAME?</v>
      </c>
      <c r="N220" s="26" t="str">
        <f>+IF(VLOOKUP($B220,'Lista Puestos Valorados'!$B$11:$BK$510,MATCH('Auxiliar General'!H$4,'Lista Puestos Valorados'!$B$10:$BK$10,0),0)="","No relevante",VLOOKUP($B220,'Lista Puestos Valorados'!$B$11:$BK$510,MATCH('Auxiliar General'!H$4,'Lista Puestos Valorados'!$B$10:$BK$10,0),0))</f>
        <v>No relevante</v>
      </c>
      <c r="O220" s="26">
        <f>+HLOOKUP(N220,Sistema_Puntos!$Q$5:$Y$43,'Auxiliar General'!J$5,FALSE)</f>
        <v>0</v>
      </c>
      <c r="P220" s="26" t="str">
        <f>+IF(VLOOKUP($B220,'Lista Puestos Valorados'!$B$11:$BK$510,MATCH('Auxiliar General'!J$4,'Lista Puestos Valorados'!$B$10:$BK$10,0),0)="","No relevante",VLOOKUP($B220,'Lista Puestos Valorados'!$B$11:$BK$510,MATCH('Auxiliar General'!J$4,'Lista Puestos Valorados'!$B$10:$BK$10,0),0))</f>
        <v>No relevante</v>
      </c>
      <c r="Q220" s="26">
        <f>+HLOOKUP(P220,Sistema_Puntos!$Q$5:$Y$43,'Auxiliar General'!L$5,FALSE)</f>
        <v>0</v>
      </c>
      <c r="R220" s="26" t="str">
        <f>+IF(VLOOKUP($B220,'Lista Puestos Valorados'!$B$11:$BK$510,MATCH('Auxiliar General'!L$4,'Lista Puestos Valorados'!$B$10:$BK$10,0),0)="","No relevante",VLOOKUP($B220,'Lista Puestos Valorados'!$B$11:$BK$510,MATCH('Auxiliar General'!L$4,'Lista Puestos Valorados'!$B$10:$BK$10,0),0))</f>
        <v>No relevante</v>
      </c>
      <c r="S220" s="26">
        <f>+HLOOKUP(R220,Sistema_Puntos!$Q$5:$Y$43,'Auxiliar General'!N$5,FALSE)</f>
        <v>0</v>
      </c>
      <c r="T220" s="26" t="str">
        <f>+IF(VLOOKUP($B220,'Lista Puestos Valorados'!$B$11:$BK$510,MATCH('Auxiliar General'!N$4,'Lista Puestos Valorados'!$B$10:$BK$10,0),0)="","No relevante",VLOOKUP($B220,'Lista Puestos Valorados'!$B$11:$BK$510,MATCH('Auxiliar General'!N$4,'Lista Puestos Valorados'!$B$10:$BK$10,0),0))</f>
        <v>No relevante</v>
      </c>
      <c r="U220" s="26">
        <f>+HLOOKUP(T220,Sistema_Puntos!$Q$5:$Y$43,'Auxiliar General'!P$5,FALSE)</f>
        <v>0</v>
      </c>
      <c r="V220" s="26" t="str">
        <f>+IF(VLOOKUP($B220,'Lista Puestos Valorados'!$B$11:$BK$510,MATCH('Auxiliar General'!P$4,'Lista Puestos Valorados'!$B$10:$BK$10,0),0)="","No relevante",VLOOKUP($B220,'Lista Puestos Valorados'!$B$11:$BK$510,MATCH('Auxiliar General'!P$4,'Lista Puestos Valorados'!$B$10:$BK$10,0),0))</f>
        <v>No relevante</v>
      </c>
      <c r="W220" s="26">
        <f>+HLOOKUP(V220,Sistema_Puntos!$Q$5:$Y$43,'Auxiliar General'!R$5,FALSE)</f>
        <v>0</v>
      </c>
      <c r="X220" s="26" t="str">
        <f>+IF(VLOOKUP($B220,'Lista Puestos Valorados'!$B$11:$BK$510,MATCH('Auxiliar General'!R$4,'Lista Puestos Valorados'!$B$10:$BK$10,0),0)="","No relevante",VLOOKUP($B220,'Lista Puestos Valorados'!$B$11:$BK$510,MATCH('Auxiliar General'!R$4,'Lista Puestos Valorados'!$B$10:$BK$10,0),0))</f>
        <v>No relevante</v>
      </c>
      <c r="Y220" s="26">
        <f>+HLOOKUP(X220,Sistema_Puntos!$Q$5:$Y$43,'Auxiliar General'!T$5,FALSE)</f>
        <v>0</v>
      </c>
      <c r="Z220" s="26" t="str">
        <f>+IF(VLOOKUP($B220,'Lista Puestos Valorados'!$B$11:$BK$510,MATCH('Auxiliar General'!T$4,'Lista Puestos Valorados'!$B$10:$BK$10,0),0)="","No relevante",VLOOKUP($B220,'Lista Puestos Valorados'!$B$11:$BK$510,MATCH('Auxiliar General'!T$4,'Lista Puestos Valorados'!$B$10:$BK$10,0),0))</f>
        <v>No relevante</v>
      </c>
      <c r="AA220" s="26">
        <f>+HLOOKUP(Z220,Sistema_Puntos!$Q$5:$Y$43,'Auxiliar General'!V$5,FALSE)</f>
        <v>0</v>
      </c>
      <c r="AB220" s="26" t="str">
        <f>+IF(VLOOKUP($B220,'Lista Puestos Valorados'!$B$11:$BK$510,MATCH('Auxiliar General'!V$4,'Lista Puestos Valorados'!$B$10:$BK$10,0),0)="","No relevante",VLOOKUP($B220,'Lista Puestos Valorados'!$B$11:$BK$510,MATCH('Auxiliar General'!V$4,'Lista Puestos Valorados'!$B$10:$BK$10,0),0))</f>
        <v>No relevante</v>
      </c>
      <c r="AC220" s="26">
        <f>+HLOOKUP(AB220,Sistema_Puntos!$Q$5:$Y$43,'Auxiliar General'!X$5,FALSE)</f>
        <v>0</v>
      </c>
      <c r="AD220" s="26" t="str">
        <f>+IF(VLOOKUP($B220,'Lista Puestos Valorados'!$B$11:$BK$510,MATCH('Auxiliar General'!X$4,'Lista Puestos Valorados'!$B$10:$BK$10,0),0)="","No relevante",VLOOKUP($B220,'Lista Puestos Valorados'!$B$11:$BK$510,MATCH('Auxiliar General'!X$4,'Lista Puestos Valorados'!$B$10:$BK$10,0),0))</f>
        <v>No relevante</v>
      </c>
      <c r="AE220" s="26">
        <f>+HLOOKUP(AD220,Sistema_Puntos!$Q$5:$Y$43,'Auxiliar General'!Z$5,FALSE)</f>
        <v>0</v>
      </c>
      <c r="AF220" s="26" t="str">
        <f>+IF(VLOOKUP($B220,'Lista Puestos Valorados'!$B$11:$BK$510,MATCH('Auxiliar General'!Z$4,'Lista Puestos Valorados'!$B$10:$BK$10,0),0)="","No relevante",VLOOKUP($B220,'Lista Puestos Valorados'!$B$11:$BK$510,MATCH('Auxiliar General'!Z$4,'Lista Puestos Valorados'!$B$10:$BK$10,0),0))</f>
        <v>No relevante</v>
      </c>
      <c r="AG220" s="26">
        <f>+HLOOKUP(AF220,Sistema_Puntos!$Q$5:$Y$43,'Auxiliar General'!AB$5,FALSE)</f>
        <v>0</v>
      </c>
      <c r="AH220" s="26" t="str">
        <f>+IF(VLOOKUP($B220,'Lista Puestos Valorados'!$B$11:$BK$510,MATCH('Auxiliar General'!AB$4,'Lista Puestos Valorados'!$B$10:$BK$10,0),0)="","No relevante",VLOOKUP($B220,'Lista Puestos Valorados'!$B$11:$BK$510,MATCH('Auxiliar General'!AB$4,'Lista Puestos Valorados'!$B$10:$BK$10,0),0))</f>
        <v>No relevante</v>
      </c>
      <c r="AI220" s="26">
        <f>+HLOOKUP(AH220,Sistema_Puntos!$Q$5:$Y$43,'Auxiliar General'!AD$5,FALSE)</f>
        <v>0</v>
      </c>
      <c r="AJ220" s="26" t="str">
        <f>+IF(VLOOKUP($B220,'Lista Puestos Valorados'!$B$11:$BK$510,MATCH('Auxiliar General'!AD$4,'Lista Puestos Valorados'!$B$10:$BK$10,0),0)="","No relevante",VLOOKUP($B220,'Lista Puestos Valorados'!$B$11:$BK$510,MATCH('Auxiliar General'!AD$4,'Lista Puestos Valorados'!$B$10:$BK$10,0),0))</f>
        <v>No relevante</v>
      </c>
      <c r="AK220" s="26">
        <f>+HLOOKUP(AJ220,Sistema_Puntos!$Q$5:$Y$43,'Auxiliar General'!AF$5,FALSE)</f>
        <v>0</v>
      </c>
      <c r="AL220" s="26" t="str">
        <f>+IF(VLOOKUP($B220,'Lista Puestos Valorados'!$B$11:$BK$510,MATCH('Auxiliar General'!AF$4,'Lista Puestos Valorados'!$B$10:$BK$10,0),0)="","No relevante",VLOOKUP($B220,'Lista Puestos Valorados'!$B$11:$BK$510,MATCH('Auxiliar General'!AF$4,'Lista Puestos Valorados'!$B$10:$BK$10,0),0))</f>
        <v>No relevante</v>
      </c>
      <c r="AM220" s="26">
        <f>+HLOOKUP(AL220,Sistema_Puntos!$Q$5:$Y$43,'Auxiliar General'!AH$5,FALSE)</f>
        <v>0</v>
      </c>
      <c r="AN220" s="26" t="str">
        <f>+IF(VLOOKUP($B220,'Lista Puestos Valorados'!$B$11:$BK$510,MATCH('Auxiliar General'!AH$4,'Lista Puestos Valorados'!$B$10:$BK$10,0),0)="","No relevante",VLOOKUP($B220,'Lista Puestos Valorados'!$B$11:$BK$510,MATCH('Auxiliar General'!AH$4,'Lista Puestos Valorados'!$B$10:$BK$10,0),0))</f>
        <v>No relevante</v>
      </c>
      <c r="AO220" s="26">
        <f>+HLOOKUP(AN220,Sistema_Puntos!$Q$5:$Y$43,'Auxiliar General'!AJ$5,FALSE)</f>
        <v>0</v>
      </c>
      <c r="AP220" s="26" t="str">
        <f>+IF(VLOOKUP($B220,'Lista Puestos Valorados'!$B$11:$BK$510,MATCH('Auxiliar General'!AJ$4,'Lista Puestos Valorados'!$B$10:$BK$10,0),0)="","No relevante",VLOOKUP($B220,'Lista Puestos Valorados'!$B$11:$BK$510,MATCH('Auxiliar General'!AJ$4,'Lista Puestos Valorados'!$B$10:$BK$10,0),0))</f>
        <v>No relevante</v>
      </c>
      <c r="AQ220" s="26">
        <f>+HLOOKUP(AP220,Sistema_Puntos!$Q$5:$Y$43,'Auxiliar General'!AL$5,FALSE)</f>
        <v>0</v>
      </c>
      <c r="AR220" s="26" t="str">
        <f>+IF(VLOOKUP($B220,'Lista Puestos Valorados'!$B$11:$BK$510,MATCH('Auxiliar General'!AL$4,'Lista Puestos Valorados'!$B$10:$BK$10,0),0)="","No relevante",VLOOKUP($B220,'Lista Puestos Valorados'!$B$11:$BK$510,MATCH('Auxiliar General'!AL$4,'Lista Puestos Valorados'!$B$10:$BK$10,0),0))</f>
        <v>No relevante</v>
      </c>
      <c r="AS220" s="26">
        <f>+HLOOKUP(AR220,Sistema_Puntos!$Q$5:$Y$43,'Auxiliar General'!AN$5,FALSE)</f>
        <v>0</v>
      </c>
      <c r="AT220" s="26" t="str">
        <f>+IF(VLOOKUP($B220,'Lista Puestos Valorados'!$B$11:$BK$510,MATCH('Auxiliar General'!AN$4,'Lista Puestos Valorados'!$B$10:$BK$10,0),0)="","No relevante",VLOOKUP($B220,'Lista Puestos Valorados'!$B$11:$BK$510,MATCH('Auxiliar General'!AN$4,'Lista Puestos Valorados'!$B$10:$BK$10,0),0))</f>
        <v>No relevante</v>
      </c>
      <c r="AU220" s="26">
        <f>+HLOOKUP(AT220,Sistema_Puntos!$Q$5:$Y$43,'Auxiliar General'!AP$5,FALSE)</f>
        <v>0</v>
      </c>
      <c r="AV220" s="26" t="str">
        <f>+IF(VLOOKUP($B220,'Lista Puestos Valorados'!$B$11:$BK$510,MATCH('Auxiliar General'!AP$4,'Lista Puestos Valorados'!$B$10:$BK$10,0),0)="","No relevante",VLOOKUP($B220,'Lista Puestos Valorados'!$B$11:$BK$510,MATCH('Auxiliar General'!AP$4,'Lista Puestos Valorados'!$B$10:$BK$10,0),0))</f>
        <v>No relevante</v>
      </c>
      <c r="AW220" s="26">
        <f>+HLOOKUP(AV220,Sistema_Puntos!$Q$5:$Y$43,'Auxiliar General'!AR$5,FALSE)</f>
        <v>0</v>
      </c>
      <c r="AX220" s="26" t="str">
        <f>+IF(VLOOKUP($B220,'Lista Puestos Valorados'!$B$11:$BK$510,MATCH('Auxiliar General'!AR$4,'Lista Puestos Valorados'!$B$10:$BK$10,0),0)="","No relevante",VLOOKUP($B220,'Lista Puestos Valorados'!$B$11:$BK$510,MATCH('Auxiliar General'!AR$4,'Lista Puestos Valorados'!$B$10:$BK$10,0),0))</f>
        <v>No relevante</v>
      </c>
      <c r="AY220" s="26">
        <f>+HLOOKUP(AX220,Sistema_Puntos!$Q$5:$Y$43,'Auxiliar General'!AT$5,FALSE)</f>
        <v>0</v>
      </c>
      <c r="AZ220" s="26" t="str">
        <f>+IF(VLOOKUP($B220,'Lista Puestos Valorados'!$B$11:$BK$510,MATCH('Auxiliar General'!AT$4,'Lista Puestos Valorados'!$B$10:$BK$10,0),0)="","No relevante",VLOOKUP($B220,'Lista Puestos Valorados'!$B$11:$BK$510,MATCH('Auxiliar General'!AT$4,'Lista Puestos Valorados'!$B$10:$BK$10,0),0))</f>
        <v>No relevante</v>
      </c>
      <c r="BA220" s="26">
        <f>+HLOOKUP(AZ220,Sistema_Puntos!$Q$5:$Y$43,'Auxiliar General'!AV$5,FALSE)</f>
        <v>0</v>
      </c>
      <c r="BB220" s="26" t="str">
        <f>+IF(VLOOKUP($B220,'Lista Puestos Valorados'!$B$11:$BK$510,MATCH('Auxiliar General'!AV$4,'Lista Puestos Valorados'!$B$10:$BK$10,0),0)="","No relevante",VLOOKUP($B220,'Lista Puestos Valorados'!$B$11:$BK$510,MATCH('Auxiliar General'!AV$4,'Lista Puestos Valorados'!$B$10:$BK$10,0),0))</f>
        <v>No relevante</v>
      </c>
      <c r="BC220" s="26">
        <f>+HLOOKUP(BB220,Sistema_Puntos!$Q$5:$Y$43,'Auxiliar General'!AX$5,FALSE)</f>
        <v>0</v>
      </c>
      <c r="BD220" s="26" t="str">
        <f>+IF(VLOOKUP($B220,'Lista Puestos Valorados'!$B$11:$BK$510,MATCH('Auxiliar General'!AX$4,'Lista Puestos Valorados'!$B$10:$BK$10,0),0)="","No relevante",VLOOKUP($B220,'Lista Puestos Valorados'!$B$11:$BK$510,MATCH('Auxiliar General'!AX$4,'Lista Puestos Valorados'!$B$10:$BK$10,0),0))</f>
        <v>No relevante</v>
      </c>
      <c r="BE220" s="26">
        <f>+HLOOKUP(BD220,Sistema_Puntos!$Q$5:$Y$43,'Auxiliar General'!AZ$5,FALSE)</f>
        <v>0</v>
      </c>
      <c r="BF220" s="26" t="str">
        <f>+IF(VLOOKUP($B220,'Lista Puestos Valorados'!$B$11:$BK$510,MATCH('Auxiliar General'!AZ$4,'Lista Puestos Valorados'!$B$10:$BK$10,0),0)="","No relevante",VLOOKUP($B220,'Lista Puestos Valorados'!$B$11:$BK$510,MATCH('Auxiliar General'!AZ$4,'Lista Puestos Valorados'!$B$10:$BK$10,0),0))</f>
        <v>No relevante</v>
      </c>
      <c r="BG220" s="26">
        <f>+HLOOKUP(BF220,Sistema_Puntos!$Q$5:$Y$43,'Auxiliar General'!BB$5,FALSE)</f>
        <v>0</v>
      </c>
      <c r="BH220" s="26" t="str">
        <f>+IF(VLOOKUP($B220,'Lista Puestos Valorados'!$B$11:$BK$510,MATCH('Auxiliar General'!BB$4,'Lista Puestos Valorados'!$B$10:$BK$10,0),0)="","No relevante",VLOOKUP($B220,'Lista Puestos Valorados'!$B$11:$BK$510,MATCH('Auxiliar General'!BB$4,'Lista Puestos Valorados'!$B$10:$BK$10,0),0))</f>
        <v>No relevante</v>
      </c>
      <c r="BI220" s="26">
        <f>+HLOOKUP(BH220,Sistema_Puntos!$Q$5:$Y$43,'Auxiliar General'!BD$5,FALSE)</f>
        <v>0</v>
      </c>
      <c r="BJ220" s="26" t="str">
        <f>+IF(VLOOKUP($B220,'Lista Puestos Valorados'!$B$11:$BK$510,MATCH('Auxiliar General'!BD$4,'Lista Puestos Valorados'!$B$10:$BK$10,0),0)="","No relevante",VLOOKUP($B220,'Lista Puestos Valorados'!$B$11:$BK$510,MATCH('Auxiliar General'!BD$4,'Lista Puestos Valorados'!$B$10:$BK$10,0),0))</f>
        <v>No relevante</v>
      </c>
      <c r="BK220" s="26">
        <f>+HLOOKUP(BJ220,Sistema_Puntos!$Q$5:$Y$43,'Auxiliar General'!BF$5,FALSE)</f>
        <v>0</v>
      </c>
      <c r="BL220" s="26" t="str">
        <f>+IF(VLOOKUP($B220,'Lista Puestos Valorados'!$B$11:$BK$510,MATCH('Auxiliar General'!BF$4,'Lista Puestos Valorados'!$B$10:$BK$10,0),0)="","No relevante",VLOOKUP($B220,'Lista Puestos Valorados'!$B$11:$BK$510,MATCH('Auxiliar General'!BF$4,'Lista Puestos Valorados'!$B$10:$BK$10,0),0))</f>
        <v>No relevante</v>
      </c>
      <c r="BM220" s="26">
        <f>+HLOOKUP(BL220,Sistema_Puntos!$Q$5:$Y$43,'Auxiliar General'!BH$5,FALSE)</f>
        <v>0</v>
      </c>
      <c r="BN220" s="26" t="str">
        <f>+IF(VLOOKUP($B220,'Lista Puestos Valorados'!$B$11:$BK$510,MATCH('Auxiliar General'!BH$4,'Lista Puestos Valorados'!$B$10:$BK$10,0),0)="","No relevante",VLOOKUP($B220,'Lista Puestos Valorados'!$B$11:$BK$510,MATCH('Auxiliar General'!BH$4,'Lista Puestos Valorados'!$B$10:$BK$10,0),0))</f>
        <v>No relevante</v>
      </c>
      <c r="BO220" s="26">
        <f>+HLOOKUP(BN220,Sistema_Puntos!$Q$5:$Y$43,'Auxiliar General'!BJ$5,FALSE)</f>
        <v>0</v>
      </c>
      <c r="BP220" s="26" t="str">
        <f>+IF(VLOOKUP($B220,'Lista Puestos Valorados'!$B$11:$BK$510,MATCH('Auxiliar General'!BJ$4,'Lista Puestos Valorados'!$B$10:$BK$10,0),0)="","No relevante",VLOOKUP($B220,'Lista Puestos Valorados'!$B$11:$BK$510,MATCH('Auxiliar General'!BJ$4,'Lista Puestos Valorados'!$B$10:$BK$10,0),0))</f>
        <v>No relevante</v>
      </c>
      <c r="BQ220" s="26">
        <f>+HLOOKUP(BP220,Sistema_Puntos!$Q$5:$Y$43,'Auxiliar General'!BL$5,FALSE)</f>
        <v>0</v>
      </c>
      <c r="BR220" s="26" t="str">
        <f>+IF(VLOOKUP($B220,'Lista Puestos Valorados'!$B$11:$BK$510,MATCH('Auxiliar General'!BL$4,'Lista Puestos Valorados'!$B$10:$BK$10,0),0)="","No relevante",VLOOKUP($B220,'Lista Puestos Valorados'!$B$11:$BK$510,MATCH('Auxiliar General'!BL$4,'Lista Puestos Valorados'!$B$10:$BK$10,0),0))</f>
        <v>No relevante</v>
      </c>
      <c r="BS220" s="26">
        <f>+HLOOKUP(BR220,Sistema_Puntos!$Q$5:$Y$43,'Auxiliar General'!BN$5,FALSE)</f>
        <v>0</v>
      </c>
      <c r="BT220" s="26" t="str">
        <f>+IF(VLOOKUP($B220,'Lista Puestos Valorados'!$B$11:$BK$510,MATCH('Auxiliar General'!BN$4,'Lista Puestos Valorados'!$B$10:$BK$10,0),0)="","No relevante",VLOOKUP($B220,'Lista Puestos Valorados'!$B$11:$BK$510,MATCH('Auxiliar General'!BN$4,'Lista Puestos Valorados'!$B$10:$BK$10,0),0))</f>
        <v>No relevante</v>
      </c>
      <c r="BU220" s="26">
        <f>+HLOOKUP(BT220,Sistema_Puntos!$Q$5:$Y$43,'Auxiliar General'!BP$5,FALSE)</f>
        <v>0</v>
      </c>
      <c r="BV220" s="26" t="str">
        <f>+IF(VLOOKUP($B220,'Lista Puestos Valorados'!$B$11:$BK$510,MATCH('Auxiliar General'!BP$4,'Lista Puestos Valorados'!$B$10:$BK$10,0),0)="","No relevante",VLOOKUP($B220,'Lista Puestos Valorados'!$B$11:$BK$510,MATCH('Auxiliar General'!BP$4,'Lista Puestos Valorados'!$B$10:$BK$10,0),0))</f>
        <v>No relevante</v>
      </c>
      <c r="BW220" s="26">
        <f>+HLOOKUP(BV220,Sistema_Puntos!$Q$5:$Y$43,'Auxiliar General'!BR$5,FALSE)</f>
        <v>0</v>
      </c>
      <c r="BX220" s="26" t="str">
        <f>+IF(VLOOKUP($B220,'Lista Puestos Valorados'!$B$11:$BK$510,MATCH('Auxiliar General'!BR$4,'Lista Puestos Valorados'!$B$10:$BK$10,0),0)="","No relevante",VLOOKUP($B220,'Lista Puestos Valorados'!$B$11:$BK$510,MATCH('Auxiliar General'!BR$4,'Lista Puestos Valorados'!$B$10:$BK$10,0),0))</f>
        <v>No relevante</v>
      </c>
      <c r="BY220" s="26">
        <f>+HLOOKUP(BX220,Sistema_Puntos!$Q$5:$Y$43,'Auxiliar General'!BT$5,FALSE)</f>
        <v>0</v>
      </c>
      <c r="BZ220" s="26" t="str">
        <f>+IF(VLOOKUP($B220,'Lista Puestos Valorados'!$B$11:$BK$510,MATCH('Auxiliar General'!BT$4,'Lista Puestos Valorados'!$B$10:$BK$10,0),0)="","No relevante",VLOOKUP($B220,'Lista Puestos Valorados'!$B$11:$BK$510,MATCH('Auxiliar General'!BT$4,'Lista Puestos Valorados'!$B$10:$BK$10,0),0))</f>
        <v>No relevante</v>
      </c>
      <c r="CA220" s="26">
        <f>+HLOOKUP(BZ220,Sistema_Puntos!$Q$5:$Y$43,'Auxiliar General'!BV$5,FALSE)</f>
        <v>0</v>
      </c>
      <c r="CB220" s="26" t="str">
        <f>+IF(VLOOKUP($B220,'Lista Puestos Valorados'!$B$11:$BK$510,MATCH('Auxiliar General'!BV$4,'Lista Puestos Valorados'!$B$10:$BK$10,0),0)="","No relevante",VLOOKUP($B220,'Lista Puestos Valorados'!$B$11:$BK$510,MATCH('Auxiliar General'!BV$4,'Lista Puestos Valorados'!$B$10:$BK$10,0),0))</f>
        <v>No relevante</v>
      </c>
      <c r="CC220" s="26">
        <f>+HLOOKUP(CB220,Sistema_Puntos!$Q$5:$Y$43,'Auxiliar General'!BX$5,FALSE)</f>
        <v>0</v>
      </c>
      <c r="CD220" s="26" t="str">
        <f>+IF(VLOOKUP($B220,'Lista Puestos Valorados'!$B$11:$BK$510,MATCH('Auxiliar General'!BX$4,'Lista Puestos Valorados'!$B$10:$BK$10,0),0)="","No relevante",VLOOKUP($B220,'Lista Puestos Valorados'!$B$11:$BK$510,MATCH('Auxiliar General'!BX$4,'Lista Puestos Valorados'!$B$10:$BK$10,0),0))</f>
        <v>No relevante</v>
      </c>
      <c r="CE220" s="26">
        <f>+HLOOKUP(CD220,Sistema_Puntos!$Q$5:$Y$43,'Auxiliar General'!BZ$5,FALSE)</f>
        <v>0</v>
      </c>
      <c r="CF220" s="26" t="str">
        <f>+IF(VLOOKUP($B220,'Lista Puestos Valorados'!$B$11:$BK$510,MATCH('Auxiliar General'!BZ$4,'Lista Puestos Valorados'!$B$10:$BK$10,0),0)="","No relevante",VLOOKUP($B220,'Lista Puestos Valorados'!$B$11:$BK$510,MATCH('Auxiliar General'!BZ$4,'Lista Puestos Valorados'!$B$10:$BK$10,0),0))</f>
        <v>No relevante</v>
      </c>
      <c r="CG220" s="26">
        <f>+HLOOKUP(CF220,Sistema_Puntos!$Q$5:$Y$43,'Auxiliar General'!CB$5,FALSE)</f>
        <v>0</v>
      </c>
      <c r="CH220" s="29"/>
      <c r="CI220" s="29"/>
    </row>
    <row r="221" spans="2:87" ht="17.55" customHeight="1">
      <c r="B221" s="26">
        <f>+'Listado de Puestos'!B221</f>
        <v>211</v>
      </c>
      <c r="C221" s="26" t="str">
        <f>+IF('Lista Puestos Valorados'!C221="","",'Lista Puestos Valorados'!C221)</f>
        <v/>
      </c>
      <c r="D221" s="26" t="str">
        <f>+IF('Lista Puestos Valorados'!D221="","",'Lista Puestos Valorados'!D221)</f>
        <v/>
      </c>
      <c r="E221" s="26" t="str">
        <f>+IF('Lista Puestos Valorados'!E221="","",'Lista Puestos Valorados'!E221)</f>
        <v/>
      </c>
      <c r="F221" s="26" t="str">
        <f>+IF('Lista Puestos Valorados'!F221="","",'Lista Puestos Valorados'!F221)</f>
        <v/>
      </c>
      <c r="G221" s="26" t="str">
        <f>+IF('Lista Puestos Valorados'!G221="","",'Lista Puestos Valorados'!G221)</f>
        <v/>
      </c>
      <c r="H221" s="26" t="str">
        <f>+IF('Lista Puestos Valorados'!H221="","",'Lista Puestos Valorados'!H221)</f>
        <v/>
      </c>
      <c r="I221" s="26" t="str">
        <f>+IF('Lista Puestos Valorados'!I221="","",'Lista Puestos Valorados'!I221)</f>
        <v/>
      </c>
      <c r="J221" s="118" t="e">
        <f t="array" ref="J221">+IF(L221="","",_xlfn.IFS(L221&lt;='Cortes de Agrupacion'!$F$15,'Cortes de Agrupacion'!$E$15,'Resultados General'!L221&lt;='Cortes de Agrupacion'!$F$14,'Cortes de Agrupacion'!$E$14,'Resultados General'!L221&lt;='Cortes de Agrupacion'!$F$13,'Cortes de Agrupacion'!$E$13,L221&lt;='Cortes de Agrupacion'!$F$12,'Cortes de Agrupacion'!$E$12,'Resultados General'!L221&lt;='Cortes de Agrupacion'!$F$11,'Cortes de Agrupacion'!$E$11,'Resultados General'!L221&lt;='Cortes de Agrupacion'!$F$10,'Cortes de Agrupacion'!$E$10,'Resultados General'!L221&lt;='Cortes de Agrupacion'!$F$9,'Cortes de Agrupacion'!$E$9,'Resultados General'!L221&lt;='Cortes de Agrupacion'!$F$8,'Cortes de Agrupacion'!$E$8,'Resultados General'!L221&lt;='Cortes de Agrupacion'!$F$7,'Cortes de Agrupacion'!$E$7,'Resultados General'!L221&lt;='Cortes de Agrupacion'!$F$6,'Cortes de Agrupacion'!$E$6))</f>
        <v>#VALUE!</v>
      </c>
      <c r="K221" s="118" t="str">
        <f t="shared" si="6"/>
        <v/>
      </c>
      <c r="L221" s="124" t="e">
        <f>#VALUE!</f>
        <v>#VALUE!</v>
      </c>
      <c r="M221" s="26" t="e">
        <f ca="1">+_xlfn.IFNA(VLOOKUP(C221,'Distribución de puestos'!$B$8:$I$507,8,0),"")</f>
        <v>#NAME?</v>
      </c>
      <c r="N221" s="26" t="str">
        <f>+IF(VLOOKUP($B221,'Lista Puestos Valorados'!$B$11:$BK$510,MATCH('Auxiliar General'!H$4,'Lista Puestos Valorados'!$B$10:$BK$10,0),0)="","No relevante",VLOOKUP($B221,'Lista Puestos Valorados'!$B$11:$BK$510,MATCH('Auxiliar General'!H$4,'Lista Puestos Valorados'!$B$10:$BK$10,0),0))</f>
        <v>No relevante</v>
      </c>
      <c r="O221" s="26">
        <f>+HLOOKUP(N221,Sistema_Puntos!$Q$5:$Y$43,'Auxiliar General'!J$5,FALSE)</f>
        <v>0</v>
      </c>
      <c r="P221" s="26" t="str">
        <f>+IF(VLOOKUP($B221,'Lista Puestos Valorados'!$B$11:$BK$510,MATCH('Auxiliar General'!J$4,'Lista Puestos Valorados'!$B$10:$BK$10,0),0)="","No relevante",VLOOKUP($B221,'Lista Puestos Valorados'!$B$11:$BK$510,MATCH('Auxiliar General'!J$4,'Lista Puestos Valorados'!$B$10:$BK$10,0),0))</f>
        <v>No relevante</v>
      </c>
      <c r="Q221" s="26">
        <f>+HLOOKUP(P221,Sistema_Puntos!$Q$5:$Y$43,'Auxiliar General'!L$5,FALSE)</f>
        <v>0</v>
      </c>
      <c r="R221" s="26" t="str">
        <f>+IF(VLOOKUP($B221,'Lista Puestos Valorados'!$B$11:$BK$510,MATCH('Auxiliar General'!L$4,'Lista Puestos Valorados'!$B$10:$BK$10,0),0)="","No relevante",VLOOKUP($B221,'Lista Puestos Valorados'!$B$11:$BK$510,MATCH('Auxiliar General'!L$4,'Lista Puestos Valorados'!$B$10:$BK$10,0),0))</f>
        <v>No relevante</v>
      </c>
      <c r="S221" s="26">
        <f>+HLOOKUP(R221,Sistema_Puntos!$Q$5:$Y$43,'Auxiliar General'!N$5,FALSE)</f>
        <v>0</v>
      </c>
      <c r="T221" s="26" t="str">
        <f>+IF(VLOOKUP($B221,'Lista Puestos Valorados'!$B$11:$BK$510,MATCH('Auxiliar General'!N$4,'Lista Puestos Valorados'!$B$10:$BK$10,0),0)="","No relevante",VLOOKUP($B221,'Lista Puestos Valorados'!$B$11:$BK$510,MATCH('Auxiliar General'!N$4,'Lista Puestos Valorados'!$B$10:$BK$10,0),0))</f>
        <v>No relevante</v>
      </c>
      <c r="U221" s="26">
        <f>+HLOOKUP(T221,Sistema_Puntos!$Q$5:$Y$43,'Auxiliar General'!P$5,FALSE)</f>
        <v>0</v>
      </c>
      <c r="V221" s="26" t="str">
        <f>+IF(VLOOKUP($B221,'Lista Puestos Valorados'!$B$11:$BK$510,MATCH('Auxiliar General'!P$4,'Lista Puestos Valorados'!$B$10:$BK$10,0),0)="","No relevante",VLOOKUP($B221,'Lista Puestos Valorados'!$B$11:$BK$510,MATCH('Auxiliar General'!P$4,'Lista Puestos Valorados'!$B$10:$BK$10,0),0))</f>
        <v>No relevante</v>
      </c>
      <c r="W221" s="26">
        <f>+HLOOKUP(V221,Sistema_Puntos!$Q$5:$Y$43,'Auxiliar General'!R$5,FALSE)</f>
        <v>0</v>
      </c>
      <c r="X221" s="26" t="str">
        <f>+IF(VLOOKUP($B221,'Lista Puestos Valorados'!$B$11:$BK$510,MATCH('Auxiliar General'!R$4,'Lista Puestos Valorados'!$B$10:$BK$10,0),0)="","No relevante",VLOOKUP($B221,'Lista Puestos Valorados'!$B$11:$BK$510,MATCH('Auxiliar General'!R$4,'Lista Puestos Valorados'!$B$10:$BK$10,0),0))</f>
        <v>No relevante</v>
      </c>
      <c r="Y221" s="26">
        <f>+HLOOKUP(X221,Sistema_Puntos!$Q$5:$Y$43,'Auxiliar General'!T$5,FALSE)</f>
        <v>0</v>
      </c>
      <c r="Z221" s="26" t="str">
        <f>+IF(VLOOKUP($B221,'Lista Puestos Valorados'!$B$11:$BK$510,MATCH('Auxiliar General'!T$4,'Lista Puestos Valorados'!$B$10:$BK$10,0),0)="","No relevante",VLOOKUP($B221,'Lista Puestos Valorados'!$B$11:$BK$510,MATCH('Auxiliar General'!T$4,'Lista Puestos Valorados'!$B$10:$BK$10,0),0))</f>
        <v>No relevante</v>
      </c>
      <c r="AA221" s="26">
        <f>+HLOOKUP(Z221,Sistema_Puntos!$Q$5:$Y$43,'Auxiliar General'!V$5,FALSE)</f>
        <v>0</v>
      </c>
      <c r="AB221" s="26" t="str">
        <f>+IF(VLOOKUP($B221,'Lista Puestos Valorados'!$B$11:$BK$510,MATCH('Auxiliar General'!V$4,'Lista Puestos Valorados'!$B$10:$BK$10,0),0)="","No relevante",VLOOKUP($B221,'Lista Puestos Valorados'!$B$11:$BK$510,MATCH('Auxiliar General'!V$4,'Lista Puestos Valorados'!$B$10:$BK$10,0),0))</f>
        <v>No relevante</v>
      </c>
      <c r="AC221" s="26">
        <f>+HLOOKUP(AB221,Sistema_Puntos!$Q$5:$Y$43,'Auxiliar General'!X$5,FALSE)</f>
        <v>0</v>
      </c>
      <c r="AD221" s="26" t="str">
        <f>+IF(VLOOKUP($B221,'Lista Puestos Valorados'!$B$11:$BK$510,MATCH('Auxiliar General'!X$4,'Lista Puestos Valorados'!$B$10:$BK$10,0),0)="","No relevante",VLOOKUP($B221,'Lista Puestos Valorados'!$B$11:$BK$510,MATCH('Auxiliar General'!X$4,'Lista Puestos Valorados'!$B$10:$BK$10,0),0))</f>
        <v>No relevante</v>
      </c>
      <c r="AE221" s="26">
        <f>+HLOOKUP(AD221,Sistema_Puntos!$Q$5:$Y$43,'Auxiliar General'!Z$5,FALSE)</f>
        <v>0</v>
      </c>
      <c r="AF221" s="26" t="str">
        <f>+IF(VLOOKUP($B221,'Lista Puestos Valorados'!$B$11:$BK$510,MATCH('Auxiliar General'!Z$4,'Lista Puestos Valorados'!$B$10:$BK$10,0),0)="","No relevante",VLOOKUP($B221,'Lista Puestos Valorados'!$B$11:$BK$510,MATCH('Auxiliar General'!Z$4,'Lista Puestos Valorados'!$B$10:$BK$10,0),0))</f>
        <v>No relevante</v>
      </c>
      <c r="AG221" s="26">
        <f>+HLOOKUP(AF221,Sistema_Puntos!$Q$5:$Y$43,'Auxiliar General'!AB$5,FALSE)</f>
        <v>0</v>
      </c>
      <c r="AH221" s="26" t="str">
        <f>+IF(VLOOKUP($B221,'Lista Puestos Valorados'!$B$11:$BK$510,MATCH('Auxiliar General'!AB$4,'Lista Puestos Valorados'!$B$10:$BK$10,0),0)="","No relevante",VLOOKUP($B221,'Lista Puestos Valorados'!$B$11:$BK$510,MATCH('Auxiliar General'!AB$4,'Lista Puestos Valorados'!$B$10:$BK$10,0),0))</f>
        <v>No relevante</v>
      </c>
      <c r="AI221" s="26">
        <f>+HLOOKUP(AH221,Sistema_Puntos!$Q$5:$Y$43,'Auxiliar General'!AD$5,FALSE)</f>
        <v>0</v>
      </c>
      <c r="AJ221" s="26" t="str">
        <f>+IF(VLOOKUP($B221,'Lista Puestos Valorados'!$B$11:$BK$510,MATCH('Auxiliar General'!AD$4,'Lista Puestos Valorados'!$B$10:$BK$10,0),0)="","No relevante",VLOOKUP($B221,'Lista Puestos Valorados'!$B$11:$BK$510,MATCH('Auxiliar General'!AD$4,'Lista Puestos Valorados'!$B$10:$BK$10,0),0))</f>
        <v>No relevante</v>
      </c>
      <c r="AK221" s="26">
        <f>+HLOOKUP(AJ221,Sistema_Puntos!$Q$5:$Y$43,'Auxiliar General'!AF$5,FALSE)</f>
        <v>0</v>
      </c>
      <c r="AL221" s="26" t="str">
        <f>+IF(VLOOKUP($B221,'Lista Puestos Valorados'!$B$11:$BK$510,MATCH('Auxiliar General'!AF$4,'Lista Puestos Valorados'!$B$10:$BK$10,0),0)="","No relevante",VLOOKUP($B221,'Lista Puestos Valorados'!$B$11:$BK$510,MATCH('Auxiliar General'!AF$4,'Lista Puestos Valorados'!$B$10:$BK$10,0),0))</f>
        <v>No relevante</v>
      </c>
      <c r="AM221" s="26">
        <f>+HLOOKUP(AL221,Sistema_Puntos!$Q$5:$Y$43,'Auxiliar General'!AH$5,FALSE)</f>
        <v>0</v>
      </c>
      <c r="AN221" s="26" t="str">
        <f>+IF(VLOOKUP($B221,'Lista Puestos Valorados'!$B$11:$BK$510,MATCH('Auxiliar General'!AH$4,'Lista Puestos Valorados'!$B$10:$BK$10,0),0)="","No relevante",VLOOKUP($B221,'Lista Puestos Valorados'!$B$11:$BK$510,MATCH('Auxiliar General'!AH$4,'Lista Puestos Valorados'!$B$10:$BK$10,0),0))</f>
        <v>No relevante</v>
      </c>
      <c r="AO221" s="26">
        <f>+HLOOKUP(AN221,Sistema_Puntos!$Q$5:$Y$43,'Auxiliar General'!AJ$5,FALSE)</f>
        <v>0</v>
      </c>
      <c r="AP221" s="26" t="str">
        <f>+IF(VLOOKUP($B221,'Lista Puestos Valorados'!$B$11:$BK$510,MATCH('Auxiliar General'!AJ$4,'Lista Puestos Valorados'!$B$10:$BK$10,0),0)="","No relevante",VLOOKUP($B221,'Lista Puestos Valorados'!$B$11:$BK$510,MATCH('Auxiliar General'!AJ$4,'Lista Puestos Valorados'!$B$10:$BK$10,0),0))</f>
        <v>No relevante</v>
      </c>
      <c r="AQ221" s="26">
        <f>+HLOOKUP(AP221,Sistema_Puntos!$Q$5:$Y$43,'Auxiliar General'!AL$5,FALSE)</f>
        <v>0</v>
      </c>
      <c r="AR221" s="26" t="str">
        <f>+IF(VLOOKUP($B221,'Lista Puestos Valorados'!$B$11:$BK$510,MATCH('Auxiliar General'!AL$4,'Lista Puestos Valorados'!$B$10:$BK$10,0),0)="","No relevante",VLOOKUP($B221,'Lista Puestos Valorados'!$B$11:$BK$510,MATCH('Auxiliar General'!AL$4,'Lista Puestos Valorados'!$B$10:$BK$10,0),0))</f>
        <v>No relevante</v>
      </c>
      <c r="AS221" s="26">
        <f>+HLOOKUP(AR221,Sistema_Puntos!$Q$5:$Y$43,'Auxiliar General'!AN$5,FALSE)</f>
        <v>0</v>
      </c>
      <c r="AT221" s="26" t="str">
        <f>+IF(VLOOKUP($B221,'Lista Puestos Valorados'!$B$11:$BK$510,MATCH('Auxiliar General'!AN$4,'Lista Puestos Valorados'!$B$10:$BK$10,0),0)="","No relevante",VLOOKUP($B221,'Lista Puestos Valorados'!$B$11:$BK$510,MATCH('Auxiliar General'!AN$4,'Lista Puestos Valorados'!$B$10:$BK$10,0),0))</f>
        <v>No relevante</v>
      </c>
      <c r="AU221" s="26">
        <f>+HLOOKUP(AT221,Sistema_Puntos!$Q$5:$Y$43,'Auxiliar General'!AP$5,FALSE)</f>
        <v>0</v>
      </c>
      <c r="AV221" s="26" t="str">
        <f>+IF(VLOOKUP($B221,'Lista Puestos Valorados'!$B$11:$BK$510,MATCH('Auxiliar General'!AP$4,'Lista Puestos Valorados'!$B$10:$BK$10,0),0)="","No relevante",VLOOKUP($B221,'Lista Puestos Valorados'!$B$11:$BK$510,MATCH('Auxiliar General'!AP$4,'Lista Puestos Valorados'!$B$10:$BK$10,0),0))</f>
        <v>No relevante</v>
      </c>
      <c r="AW221" s="26">
        <f>+HLOOKUP(AV221,Sistema_Puntos!$Q$5:$Y$43,'Auxiliar General'!AR$5,FALSE)</f>
        <v>0</v>
      </c>
      <c r="AX221" s="26" t="str">
        <f>+IF(VLOOKUP($B221,'Lista Puestos Valorados'!$B$11:$BK$510,MATCH('Auxiliar General'!AR$4,'Lista Puestos Valorados'!$B$10:$BK$10,0),0)="","No relevante",VLOOKUP($B221,'Lista Puestos Valorados'!$B$11:$BK$510,MATCH('Auxiliar General'!AR$4,'Lista Puestos Valorados'!$B$10:$BK$10,0),0))</f>
        <v>No relevante</v>
      </c>
      <c r="AY221" s="26">
        <f>+HLOOKUP(AX221,Sistema_Puntos!$Q$5:$Y$43,'Auxiliar General'!AT$5,FALSE)</f>
        <v>0</v>
      </c>
      <c r="AZ221" s="26" t="str">
        <f>+IF(VLOOKUP($B221,'Lista Puestos Valorados'!$B$11:$BK$510,MATCH('Auxiliar General'!AT$4,'Lista Puestos Valorados'!$B$10:$BK$10,0),0)="","No relevante",VLOOKUP($B221,'Lista Puestos Valorados'!$B$11:$BK$510,MATCH('Auxiliar General'!AT$4,'Lista Puestos Valorados'!$B$10:$BK$10,0),0))</f>
        <v>No relevante</v>
      </c>
      <c r="BA221" s="26">
        <f>+HLOOKUP(AZ221,Sistema_Puntos!$Q$5:$Y$43,'Auxiliar General'!AV$5,FALSE)</f>
        <v>0</v>
      </c>
      <c r="BB221" s="26" t="str">
        <f>+IF(VLOOKUP($B221,'Lista Puestos Valorados'!$B$11:$BK$510,MATCH('Auxiliar General'!AV$4,'Lista Puestos Valorados'!$B$10:$BK$10,0),0)="","No relevante",VLOOKUP($B221,'Lista Puestos Valorados'!$B$11:$BK$510,MATCH('Auxiliar General'!AV$4,'Lista Puestos Valorados'!$B$10:$BK$10,0),0))</f>
        <v>No relevante</v>
      </c>
      <c r="BC221" s="26">
        <f>+HLOOKUP(BB221,Sistema_Puntos!$Q$5:$Y$43,'Auxiliar General'!AX$5,FALSE)</f>
        <v>0</v>
      </c>
      <c r="BD221" s="26" t="str">
        <f>+IF(VLOOKUP($B221,'Lista Puestos Valorados'!$B$11:$BK$510,MATCH('Auxiliar General'!AX$4,'Lista Puestos Valorados'!$B$10:$BK$10,0),0)="","No relevante",VLOOKUP($B221,'Lista Puestos Valorados'!$B$11:$BK$510,MATCH('Auxiliar General'!AX$4,'Lista Puestos Valorados'!$B$10:$BK$10,0),0))</f>
        <v>No relevante</v>
      </c>
      <c r="BE221" s="26">
        <f>+HLOOKUP(BD221,Sistema_Puntos!$Q$5:$Y$43,'Auxiliar General'!AZ$5,FALSE)</f>
        <v>0</v>
      </c>
      <c r="BF221" s="26" t="str">
        <f>+IF(VLOOKUP($B221,'Lista Puestos Valorados'!$B$11:$BK$510,MATCH('Auxiliar General'!AZ$4,'Lista Puestos Valorados'!$B$10:$BK$10,0),0)="","No relevante",VLOOKUP($B221,'Lista Puestos Valorados'!$B$11:$BK$510,MATCH('Auxiliar General'!AZ$4,'Lista Puestos Valorados'!$B$10:$BK$10,0),0))</f>
        <v>No relevante</v>
      </c>
      <c r="BG221" s="26">
        <f>+HLOOKUP(BF221,Sistema_Puntos!$Q$5:$Y$43,'Auxiliar General'!BB$5,FALSE)</f>
        <v>0</v>
      </c>
      <c r="BH221" s="26" t="str">
        <f>+IF(VLOOKUP($B221,'Lista Puestos Valorados'!$B$11:$BK$510,MATCH('Auxiliar General'!BB$4,'Lista Puestos Valorados'!$B$10:$BK$10,0),0)="","No relevante",VLOOKUP($B221,'Lista Puestos Valorados'!$B$11:$BK$510,MATCH('Auxiliar General'!BB$4,'Lista Puestos Valorados'!$B$10:$BK$10,0),0))</f>
        <v>No relevante</v>
      </c>
      <c r="BI221" s="26">
        <f>+HLOOKUP(BH221,Sistema_Puntos!$Q$5:$Y$43,'Auxiliar General'!BD$5,FALSE)</f>
        <v>0</v>
      </c>
      <c r="BJ221" s="26" t="str">
        <f>+IF(VLOOKUP($B221,'Lista Puestos Valorados'!$B$11:$BK$510,MATCH('Auxiliar General'!BD$4,'Lista Puestos Valorados'!$B$10:$BK$10,0),0)="","No relevante",VLOOKUP($B221,'Lista Puestos Valorados'!$B$11:$BK$510,MATCH('Auxiliar General'!BD$4,'Lista Puestos Valorados'!$B$10:$BK$10,0),0))</f>
        <v>No relevante</v>
      </c>
      <c r="BK221" s="26">
        <f>+HLOOKUP(BJ221,Sistema_Puntos!$Q$5:$Y$43,'Auxiliar General'!BF$5,FALSE)</f>
        <v>0</v>
      </c>
      <c r="BL221" s="26" t="str">
        <f>+IF(VLOOKUP($B221,'Lista Puestos Valorados'!$B$11:$BK$510,MATCH('Auxiliar General'!BF$4,'Lista Puestos Valorados'!$B$10:$BK$10,0),0)="","No relevante",VLOOKUP($B221,'Lista Puestos Valorados'!$B$11:$BK$510,MATCH('Auxiliar General'!BF$4,'Lista Puestos Valorados'!$B$10:$BK$10,0),0))</f>
        <v>No relevante</v>
      </c>
      <c r="BM221" s="26">
        <f>+HLOOKUP(BL221,Sistema_Puntos!$Q$5:$Y$43,'Auxiliar General'!BH$5,FALSE)</f>
        <v>0</v>
      </c>
      <c r="BN221" s="26" t="str">
        <f>+IF(VLOOKUP($B221,'Lista Puestos Valorados'!$B$11:$BK$510,MATCH('Auxiliar General'!BH$4,'Lista Puestos Valorados'!$B$10:$BK$10,0),0)="","No relevante",VLOOKUP($B221,'Lista Puestos Valorados'!$B$11:$BK$510,MATCH('Auxiliar General'!BH$4,'Lista Puestos Valorados'!$B$10:$BK$10,0),0))</f>
        <v>No relevante</v>
      </c>
      <c r="BO221" s="26">
        <f>+HLOOKUP(BN221,Sistema_Puntos!$Q$5:$Y$43,'Auxiliar General'!BJ$5,FALSE)</f>
        <v>0</v>
      </c>
      <c r="BP221" s="26" t="str">
        <f>+IF(VLOOKUP($B221,'Lista Puestos Valorados'!$B$11:$BK$510,MATCH('Auxiliar General'!BJ$4,'Lista Puestos Valorados'!$B$10:$BK$10,0),0)="","No relevante",VLOOKUP($B221,'Lista Puestos Valorados'!$B$11:$BK$510,MATCH('Auxiliar General'!BJ$4,'Lista Puestos Valorados'!$B$10:$BK$10,0),0))</f>
        <v>No relevante</v>
      </c>
      <c r="BQ221" s="26">
        <f>+HLOOKUP(BP221,Sistema_Puntos!$Q$5:$Y$43,'Auxiliar General'!BL$5,FALSE)</f>
        <v>0</v>
      </c>
      <c r="BR221" s="26" t="str">
        <f>+IF(VLOOKUP($B221,'Lista Puestos Valorados'!$B$11:$BK$510,MATCH('Auxiliar General'!BL$4,'Lista Puestos Valorados'!$B$10:$BK$10,0),0)="","No relevante",VLOOKUP($B221,'Lista Puestos Valorados'!$B$11:$BK$510,MATCH('Auxiliar General'!BL$4,'Lista Puestos Valorados'!$B$10:$BK$10,0),0))</f>
        <v>No relevante</v>
      </c>
      <c r="BS221" s="26">
        <f>+HLOOKUP(BR221,Sistema_Puntos!$Q$5:$Y$43,'Auxiliar General'!BN$5,FALSE)</f>
        <v>0</v>
      </c>
      <c r="BT221" s="26" t="str">
        <f>+IF(VLOOKUP($B221,'Lista Puestos Valorados'!$B$11:$BK$510,MATCH('Auxiliar General'!BN$4,'Lista Puestos Valorados'!$B$10:$BK$10,0),0)="","No relevante",VLOOKUP($B221,'Lista Puestos Valorados'!$B$11:$BK$510,MATCH('Auxiliar General'!BN$4,'Lista Puestos Valorados'!$B$10:$BK$10,0),0))</f>
        <v>No relevante</v>
      </c>
      <c r="BU221" s="26">
        <f>+HLOOKUP(BT221,Sistema_Puntos!$Q$5:$Y$43,'Auxiliar General'!BP$5,FALSE)</f>
        <v>0</v>
      </c>
      <c r="BV221" s="26" t="str">
        <f>+IF(VLOOKUP($B221,'Lista Puestos Valorados'!$B$11:$BK$510,MATCH('Auxiliar General'!BP$4,'Lista Puestos Valorados'!$B$10:$BK$10,0),0)="","No relevante",VLOOKUP($B221,'Lista Puestos Valorados'!$B$11:$BK$510,MATCH('Auxiliar General'!BP$4,'Lista Puestos Valorados'!$B$10:$BK$10,0),0))</f>
        <v>No relevante</v>
      </c>
      <c r="BW221" s="26">
        <f>+HLOOKUP(BV221,Sistema_Puntos!$Q$5:$Y$43,'Auxiliar General'!BR$5,FALSE)</f>
        <v>0</v>
      </c>
      <c r="BX221" s="26" t="str">
        <f>+IF(VLOOKUP($B221,'Lista Puestos Valorados'!$B$11:$BK$510,MATCH('Auxiliar General'!BR$4,'Lista Puestos Valorados'!$B$10:$BK$10,0),0)="","No relevante",VLOOKUP($B221,'Lista Puestos Valorados'!$B$11:$BK$510,MATCH('Auxiliar General'!BR$4,'Lista Puestos Valorados'!$B$10:$BK$10,0),0))</f>
        <v>No relevante</v>
      </c>
      <c r="BY221" s="26">
        <f>+HLOOKUP(BX221,Sistema_Puntos!$Q$5:$Y$43,'Auxiliar General'!BT$5,FALSE)</f>
        <v>0</v>
      </c>
      <c r="BZ221" s="26" t="str">
        <f>+IF(VLOOKUP($B221,'Lista Puestos Valorados'!$B$11:$BK$510,MATCH('Auxiliar General'!BT$4,'Lista Puestos Valorados'!$B$10:$BK$10,0),0)="","No relevante",VLOOKUP($B221,'Lista Puestos Valorados'!$B$11:$BK$510,MATCH('Auxiliar General'!BT$4,'Lista Puestos Valorados'!$B$10:$BK$10,0),0))</f>
        <v>No relevante</v>
      </c>
      <c r="CA221" s="26">
        <f>+HLOOKUP(BZ221,Sistema_Puntos!$Q$5:$Y$43,'Auxiliar General'!BV$5,FALSE)</f>
        <v>0</v>
      </c>
      <c r="CB221" s="26" t="str">
        <f>+IF(VLOOKUP($B221,'Lista Puestos Valorados'!$B$11:$BK$510,MATCH('Auxiliar General'!BV$4,'Lista Puestos Valorados'!$B$10:$BK$10,0),0)="","No relevante",VLOOKUP($B221,'Lista Puestos Valorados'!$B$11:$BK$510,MATCH('Auxiliar General'!BV$4,'Lista Puestos Valorados'!$B$10:$BK$10,0),0))</f>
        <v>No relevante</v>
      </c>
      <c r="CC221" s="26">
        <f>+HLOOKUP(CB221,Sistema_Puntos!$Q$5:$Y$43,'Auxiliar General'!BX$5,FALSE)</f>
        <v>0</v>
      </c>
      <c r="CD221" s="26" t="str">
        <f>+IF(VLOOKUP($B221,'Lista Puestos Valorados'!$B$11:$BK$510,MATCH('Auxiliar General'!BX$4,'Lista Puestos Valorados'!$B$10:$BK$10,0),0)="","No relevante",VLOOKUP($B221,'Lista Puestos Valorados'!$B$11:$BK$510,MATCH('Auxiliar General'!BX$4,'Lista Puestos Valorados'!$B$10:$BK$10,0),0))</f>
        <v>No relevante</v>
      </c>
      <c r="CE221" s="26">
        <f>+HLOOKUP(CD221,Sistema_Puntos!$Q$5:$Y$43,'Auxiliar General'!BZ$5,FALSE)</f>
        <v>0</v>
      </c>
      <c r="CF221" s="26" t="str">
        <f>+IF(VLOOKUP($B221,'Lista Puestos Valorados'!$B$11:$BK$510,MATCH('Auxiliar General'!BZ$4,'Lista Puestos Valorados'!$B$10:$BK$10,0),0)="","No relevante",VLOOKUP($B221,'Lista Puestos Valorados'!$B$11:$BK$510,MATCH('Auxiliar General'!BZ$4,'Lista Puestos Valorados'!$B$10:$BK$10,0),0))</f>
        <v>No relevante</v>
      </c>
      <c r="CG221" s="26">
        <f>+HLOOKUP(CF221,Sistema_Puntos!$Q$5:$Y$43,'Auxiliar General'!CB$5,FALSE)</f>
        <v>0</v>
      </c>
      <c r="CH221" s="29"/>
      <c r="CI221" s="29"/>
    </row>
    <row r="222" spans="2:87" ht="17.55" customHeight="1">
      <c r="B222" s="26">
        <f>+'Listado de Puestos'!B222</f>
        <v>212</v>
      </c>
      <c r="C222" s="26" t="str">
        <f>+IF('Lista Puestos Valorados'!C222="","",'Lista Puestos Valorados'!C222)</f>
        <v/>
      </c>
      <c r="D222" s="26" t="str">
        <f>+IF('Lista Puestos Valorados'!D222="","",'Lista Puestos Valorados'!D222)</f>
        <v/>
      </c>
      <c r="E222" s="26" t="str">
        <f>+IF('Lista Puestos Valorados'!E222="","",'Lista Puestos Valorados'!E222)</f>
        <v/>
      </c>
      <c r="F222" s="26" t="str">
        <f>+IF('Lista Puestos Valorados'!F222="","",'Lista Puestos Valorados'!F222)</f>
        <v/>
      </c>
      <c r="G222" s="26" t="str">
        <f>+IF('Lista Puestos Valorados'!G222="","",'Lista Puestos Valorados'!G222)</f>
        <v/>
      </c>
      <c r="H222" s="26" t="str">
        <f>+IF('Lista Puestos Valorados'!H222="","",'Lista Puestos Valorados'!H222)</f>
        <v/>
      </c>
      <c r="I222" s="26" t="str">
        <f>+IF('Lista Puestos Valorados'!I222="","",'Lista Puestos Valorados'!I222)</f>
        <v/>
      </c>
      <c r="J222" s="118" t="e">
        <f t="array" ref="J222">+IF(L222="","",_xlfn.IFS(L222&lt;='Cortes de Agrupacion'!$F$15,'Cortes de Agrupacion'!$E$15,'Resultados General'!L222&lt;='Cortes de Agrupacion'!$F$14,'Cortes de Agrupacion'!$E$14,'Resultados General'!L222&lt;='Cortes de Agrupacion'!$F$13,'Cortes de Agrupacion'!$E$13,L222&lt;='Cortes de Agrupacion'!$F$12,'Cortes de Agrupacion'!$E$12,'Resultados General'!L222&lt;='Cortes de Agrupacion'!$F$11,'Cortes de Agrupacion'!$E$11,'Resultados General'!L222&lt;='Cortes de Agrupacion'!$F$10,'Cortes de Agrupacion'!$E$10,'Resultados General'!L222&lt;='Cortes de Agrupacion'!$F$9,'Cortes de Agrupacion'!$E$9,'Resultados General'!L222&lt;='Cortes de Agrupacion'!$F$8,'Cortes de Agrupacion'!$E$8,'Resultados General'!L222&lt;='Cortes de Agrupacion'!$F$7,'Cortes de Agrupacion'!$E$7,'Resultados General'!L222&lt;='Cortes de Agrupacion'!$F$6,'Cortes de Agrupacion'!$E$6))</f>
        <v>#VALUE!</v>
      </c>
      <c r="K222" s="118" t="str">
        <f t="shared" si="6"/>
        <v/>
      </c>
      <c r="L222" s="124" t="e">
        <f>#VALUE!</f>
        <v>#VALUE!</v>
      </c>
      <c r="M222" s="26" t="e">
        <f ca="1">+_xlfn.IFNA(VLOOKUP(C222,'Distribución de puestos'!$B$8:$I$507,8,0),"")</f>
        <v>#NAME?</v>
      </c>
      <c r="N222" s="26" t="str">
        <f>+IF(VLOOKUP($B222,'Lista Puestos Valorados'!$B$11:$BK$510,MATCH('Auxiliar General'!H$4,'Lista Puestos Valorados'!$B$10:$BK$10,0),0)="","No relevante",VLOOKUP($B222,'Lista Puestos Valorados'!$B$11:$BK$510,MATCH('Auxiliar General'!H$4,'Lista Puestos Valorados'!$B$10:$BK$10,0),0))</f>
        <v>No relevante</v>
      </c>
      <c r="O222" s="26">
        <f>+HLOOKUP(N222,Sistema_Puntos!$Q$5:$Y$43,'Auxiliar General'!J$5,FALSE)</f>
        <v>0</v>
      </c>
      <c r="P222" s="26" t="str">
        <f>+IF(VLOOKUP($B222,'Lista Puestos Valorados'!$B$11:$BK$510,MATCH('Auxiliar General'!J$4,'Lista Puestos Valorados'!$B$10:$BK$10,0),0)="","No relevante",VLOOKUP($B222,'Lista Puestos Valorados'!$B$11:$BK$510,MATCH('Auxiliar General'!J$4,'Lista Puestos Valorados'!$B$10:$BK$10,0),0))</f>
        <v>No relevante</v>
      </c>
      <c r="Q222" s="26">
        <f>+HLOOKUP(P222,Sistema_Puntos!$Q$5:$Y$43,'Auxiliar General'!L$5,FALSE)</f>
        <v>0</v>
      </c>
      <c r="R222" s="26" t="str">
        <f>+IF(VLOOKUP($B222,'Lista Puestos Valorados'!$B$11:$BK$510,MATCH('Auxiliar General'!L$4,'Lista Puestos Valorados'!$B$10:$BK$10,0),0)="","No relevante",VLOOKUP($B222,'Lista Puestos Valorados'!$B$11:$BK$510,MATCH('Auxiliar General'!L$4,'Lista Puestos Valorados'!$B$10:$BK$10,0),0))</f>
        <v>No relevante</v>
      </c>
      <c r="S222" s="26">
        <f>+HLOOKUP(R222,Sistema_Puntos!$Q$5:$Y$43,'Auxiliar General'!N$5,FALSE)</f>
        <v>0</v>
      </c>
      <c r="T222" s="26" t="str">
        <f>+IF(VLOOKUP($B222,'Lista Puestos Valorados'!$B$11:$BK$510,MATCH('Auxiliar General'!N$4,'Lista Puestos Valorados'!$B$10:$BK$10,0),0)="","No relevante",VLOOKUP($B222,'Lista Puestos Valorados'!$B$11:$BK$510,MATCH('Auxiliar General'!N$4,'Lista Puestos Valorados'!$B$10:$BK$10,0),0))</f>
        <v>No relevante</v>
      </c>
      <c r="U222" s="26">
        <f>+HLOOKUP(T222,Sistema_Puntos!$Q$5:$Y$43,'Auxiliar General'!P$5,FALSE)</f>
        <v>0</v>
      </c>
      <c r="V222" s="26" t="str">
        <f>+IF(VLOOKUP($B222,'Lista Puestos Valorados'!$B$11:$BK$510,MATCH('Auxiliar General'!P$4,'Lista Puestos Valorados'!$B$10:$BK$10,0),0)="","No relevante",VLOOKUP($B222,'Lista Puestos Valorados'!$B$11:$BK$510,MATCH('Auxiliar General'!P$4,'Lista Puestos Valorados'!$B$10:$BK$10,0),0))</f>
        <v>No relevante</v>
      </c>
      <c r="W222" s="26">
        <f>+HLOOKUP(V222,Sistema_Puntos!$Q$5:$Y$43,'Auxiliar General'!R$5,FALSE)</f>
        <v>0</v>
      </c>
      <c r="X222" s="26" t="str">
        <f>+IF(VLOOKUP($B222,'Lista Puestos Valorados'!$B$11:$BK$510,MATCH('Auxiliar General'!R$4,'Lista Puestos Valorados'!$B$10:$BK$10,0),0)="","No relevante",VLOOKUP($B222,'Lista Puestos Valorados'!$B$11:$BK$510,MATCH('Auxiliar General'!R$4,'Lista Puestos Valorados'!$B$10:$BK$10,0),0))</f>
        <v>No relevante</v>
      </c>
      <c r="Y222" s="26">
        <f>+HLOOKUP(X222,Sistema_Puntos!$Q$5:$Y$43,'Auxiliar General'!T$5,FALSE)</f>
        <v>0</v>
      </c>
      <c r="Z222" s="26" t="str">
        <f>+IF(VLOOKUP($B222,'Lista Puestos Valorados'!$B$11:$BK$510,MATCH('Auxiliar General'!T$4,'Lista Puestos Valorados'!$B$10:$BK$10,0),0)="","No relevante",VLOOKUP($B222,'Lista Puestos Valorados'!$B$11:$BK$510,MATCH('Auxiliar General'!T$4,'Lista Puestos Valorados'!$B$10:$BK$10,0),0))</f>
        <v>No relevante</v>
      </c>
      <c r="AA222" s="26">
        <f>+HLOOKUP(Z222,Sistema_Puntos!$Q$5:$Y$43,'Auxiliar General'!V$5,FALSE)</f>
        <v>0</v>
      </c>
      <c r="AB222" s="26" t="str">
        <f>+IF(VLOOKUP($B222,'Lista Puestos Valorados'!$B$11:$BK$510,MATCH('Auxiliar General'!V$4,'Lista Puestos Valorados'!$B$10:$BK$10,0),0)="","No relevante",VLOOKUP($B222,'Lista Puestos Valorados'!$B$11:$BK$510,MATCH('Auxiliar General'!V$4,'Lista Puestos Valorados'!$B$10:$BK$10,0),0))</f>
        <v>No relevante</v>
      </c>
      <c r="AC222" s="26">
        <f>+HLOOKUP(AB222,Sistema_Puntos!$Q$5:$Y$43,'Auxiliar General'!X$5,FALSE)</f>
        <v>0</v>
      </c>
      <c r="AD222" s="26" t="str">
        <f>+IF(VLOOKUP($B222,'Lista Puestos Valorados'!$B$11:$BK$510,MATCH('Auxiliar General'!X$4,'Lista Puestos Valorados'!$B$10:$BK$10,0),0)="","No relevante",VLOOKUP($B222,'Lista Puestos Valorados'!$B$11:$BK$510,MATCH('Auxiliar General'!X$4,'Lista Puestos Valorados'!$B$10:$BK$10,0),0))</f>
        <v>No relevante</v>
      </c>
      <c r="AE222" s="26">
        <f>+HLOOKUP(AD222,Sistema_Puntos!$Q$5:$Y$43,'Auxiliar General'!Z$5,FALSE)</f>
        <v>0</v>
      </c>
      <c r="AF222" s="26" t="str">
        <f>+IF(VLOOKUP($B222,'Lista Puestos Valorados'!$B$11:$BK$510,MATCH('Auxiliar General'!Z$4,'Lista Puestos Valorados'!$B$10:$BK$10,0),0)="","No relevante",VLOOKUP($B222,'Lista Puestos Valorados'!$B$11:$BK$510,MATCH('Auxiliar General'!Z$4,'Lista Puestos Valorados'!$B$10:$BK$10,0),0))</f>
        <v>No relevante</v>
      </c>
      <c r="AG222" s="26">
        <f>+HLOOKUP(AF222,Sistema_Puntos!$Q$5:$Y$43,'Auxiliar General'!AB$5,FALSE)</f>
        <v>0</v>
      </c>
      <c r="AH222" s="26" t="str">
        <f>+IF(VLOOKUP($B222,'Lista Puestos Valorados'!$B$11:$BK$510,MATCH('Auxiliar General'!AB$4,'Lista Puestos Valorados'!$B$10:$BK$10,0),0)="","No relevante",VLOOKUP($B222,'Lista Puestos Valorados'!$B$11:$BK$510,MATCH('Auxiliar General'!AB$4,'Lista Puestos Valorados'!$B$10:$BK$10,0),0))</f>
        <v>No relevante</v>
      </c>
      <c r="AI222" s="26">
        <f>+HLOOKUP(AH222,Sistema_Puntos!$Q$5:$Y$43,'Auxiliar General'!AD$5,FALSE)</f>
        <v>0</v>
      </c>
      <c r="AJ222" s="26" t="str">
        <f>+IF(VLOOKUP($B222,'Lista Puestos Valorados'!$B$11:$BK$510,MATCH('Auxiliar General'!AD$4,'Lista Puestos Valorados'!$B$10:$BK$10,0),0)="","No relevante",VLOOKUP($B222,'Lista Puestos Valorados'!$B$11:$BK$510,MATCH('Auxiliar General'!AD$4,'Lista Puestos Valorados'!$B$10:$BK$10,0),0))</f>
        <v>No relevante</v>
      </c>
      <c r="AK222" s="26">
        <f>+HLOOKUP(AJ222,Sistema_Puntos!$Q$5:$Y$43,'Auxiliar General'!AF$5,FALSE)</f>
        <v>0</v>
      </c>
      <c r="AL222" s="26" t="str">
        <f>+IF(VLOOKUP($B222,'Lista Puestos Valorados'!$B$11:$BK$510,MATCH('Auxiliar General'!AF$4,'Lista Puestos Valorados'!$B$10:$BK$10,0),0)="","No relevante",VLOOKUP($B222,'Lista Puestos Valorados'!$B$11:$BK$510,MATCH('Auxiliar General'!AF$4,'Lista Puestos Valorados'!$B$10:$BK$10,0),0))</f>
        <v>No relevante</v>
      </c>
      <c r="AM222" s="26">
        <f>+HLOOKUP(AL222,Sistema_Puntos!$Q$5:$Y$43,'Auxiliar General'!AH$5,FALSE)</f>
        <v>0</v>
      </c>
      <c r="AN222" s="26" t="str">
        <f>+IF(VLOOKUP($B222,'Lista Puestos Valorados'!$B$11:$BK$510,MATCH('Auxiliar General'!AH$4,'Lista Puestos Valorados'!$B$10:$BK$10,0),0)="","No relevante",VLOOKUP($B222,'Lista Puestos Valorados'!$B$11:$BK$510,MATCH('Auxiliar General'!AH$4,'Lista Puestos Valorados'!$B$10:$BK$10,0),0))</f>
        <v>No relevante</v>
      </c>
      <c r="AO222" s="26">
        <f>+HLOOKUP(AN222,Sistema_Puntos!$Q$5:$Y$43,'Auxiliar General'!AJ$5,FALSE)</f>
        <v>0</v>
      </c>
      <c r="AP222" s="26" t="str">
        <f>+IF(VLOOKUP($B222,'Lista Puestos Valorados'!$B$11:$BK$510,MATCH('Auxiliar General'!AJ$4,'Lista Puestos Valorados'!$B$10:$BK$10,0),0)="","No relevante",VLOOKUP($B222,'Lista Puestos Valorados'!$B$11:$BK$510,MATCH('Auxiliar General'!AJ$4,'Lista Puestos Valorados'!$B$10:$BK$10,0),0))</f>
        <v>No relevante</v>
      </c>
      <c r="AQ222" s="26">
        <f>+HLOOKUP(AP222,Sistema_Puntos!$Q$5:$Y$43,'Auxiliar General'!AL$5,FALSE)</f>
        <v>0</v>
      </c>
      <c r="AR222" s="26" t="str">
        <f>+IF(VLOOKUP($B222,'Lista Puestos Valorados'!$B$11:$BK$510,MATCH('Auxiliar General'!AL$4,'Lista Puestos Valorados'!$B$10:$BK$10,0),0)="","No relevante",VLOOKUP($B222,'Lista Puestos Valorados'!$B$11:$BK$510,MATCH('Auxiliar General'!AL$4,'Lista Puestos Valorados'!$B$10:$BK$10,0),0))</f>
        <v>No relevante</v>
      </c>
      <c r="AS222" s="26">
        <f>+HLOOKUP(AR222,Sistema_Puntos!$Q$5:$Y$43,'Auxiliar General'!AN$5,FALSE)</f>
        <v>0</v>
      </c>
      <c r="AT222" s="26" t="str">
        <f>+IF(VLOOKUP($B222,'Lista Puestos Valorados'!$B$11:$BK$510,MATCH('Auxiliar General'!AN$4,'Lista Puestos Valorados'!$B$10:$BK$10,0),0)="","No relevante",VLOOKUP($B222,'Lista Puestos Valorados'!$B$11:$BK$510,MATCH('Auxiliar General'!AN$4,'Lista Puestos Valorados'!$B$10:$BK$10,0),0))</f>
        <v>No relevante</v>
      </c>
      <c r="AU222" s="26">
        <f>+HLOOKUP(AT222,Sistema_Puntos!$Q$5:$Y$43,'Auxiliar General'!AP$5,FALSE)</f>
        <v>0</v>
      </c>
      <c r="AV222" s="26" t="str">
        <f>+IF(VLOOKUP($B222,'Lista Puestos Valorados'!$B$11:$BK$510,MATCH('Auxiliar General'!AP$4,'Lista Puestos Valorados'!$B$10:$BK$10,0),0)="","No relevante",VLOOKUP($B222,'Lista Puestos Valorados'!$B$11:$BK$510,MATCH('Auxiliar General'!AP$4,'Lista Puestos Valorados'!$B$10:$BK$10,0),0))</f>
        <v>No relevante</v>
      </c>
      <c r="AW222" s="26">
        <f>+HLOOKUP(AV222,Sistema_Puntos!$Q$5:$Y$43,'Auxiliar General'!AR$5,FALSE)</f>
        <v>0</v>
      </c>
      <c r="AX222" s="26" t="str">
        <f>+IF(VLOOKUP($B222,'Lista Puestos Valorados'!$B$11:$BK$510,MATCH('Auxiliar General'!AR$4,'Lista Puestos Valorados'!$B$10:$BK$10,0),0)="","No relevante",VLOOKUP($B222,'Lista Puestos Valorados'!$B$11:$BK$510,MATCH('Auxiliar General'!AR$4,'Lista Puestos Valorados'!$B$10:$BK$10,0),0))</f>
        <v>No relevante</v>
      </c>
      <c r="AY222" s="26">
        <f>+HLOOKUP(AX222,Sistema_Puntos!$Q$5:$Y$43,'Auxiliar General'!AT$5,FALSE)</f>
        <v>0</v>
      </c>
      <c r="AZ222" s="26" t="str">
        <f>+IF(VLOOKUP($B222,'Lista Puestos Valorados'!$B$11:$BK$510,MATCH('Auxiliar General'!AT$4,'Lista Puestos Valorados'!$B$10:$BK$10,0),0)="","No relevante",VLOOKUP($B222,'Lista Puestos Valorados'!$B$11:$BK$510,MATCH('Auxiliar General'!AT$4,'Lista Puestos Valorados'!$B$10:$BK$10,0),0))</f>
        <v>No relevante</v>
      </c>
      <c r="BA222" s="26">
        <f>+HLOOKUP(AZ222,Sistema_Puntos!$Q$5:$Y$43,'Auxiliar General'!AV$5,FALSE)</f>
        <v>0</v>
      </c>
      <c r="BB222" s="26" t="str">
        <f>+IF(VLOOKUP($B222,'Lista Puestos Valorados'!$B$11:$BK$510,MATCH('Auxiliar General'!AV$4,'Lista Puestos Valorados'!$B$10:$BK$10,0),0)="","No relevante",VLOOKUP($B222,'Lista Puestos Valorados'!$B$11:$BK$510,MATCH('Auxiliar General'!AV$4,'Lista Puestos Valorados'!$B$10:$BK$10,0),0))</f>
        <v>No relevante</v>
      </c>
      <c r="BC222" s="26">
        <f>+HLOOKUP(BB222,Sistema_Puntos!$Q$5:$Y$43,'Auxiliar General'!AX$5,FALSE)</f>
        <v>0</v>
      </c>
      <c r="BD222" s="26" t="str">
        <f>+IF(VLOOKUP($B222,'Lista Puestos Valorados'!$B$11:$BK$510,MATCH('Auxiliar General'!AX$4,'Lista Puestos Valorados'!$B$10:$BK$10,0),0)="","No relevante",VLOOKUP($B222,'Lista Puestos Valorados'!$B$11:$BK$510,MATCH('Auxiliar General'!AX$4,'Lista Puestos Valorados'!$B$10:$BK$10,0),0))</f>
        <v>No relevante</v>
      </c>
      <c r="BE222" s="26">
        <f>+HLOOKUP(BD222,Sistema_Puntos!$Q$5:$Y$43,'Auxiliar General'!AZ$5,FALSE)</f>
        <v>0</v>
      </c>
      <c r="BF222" s="26" t="str">
        <f>+IF(VLOOKUP($B222,'Lista Puestos Valorados'!$B$11:$BK$510,MATCH('Auxiliar General'!AZ$4,'Lista Puestos Valorados'!$B$10:$BK$10,0),0)="","No relevante",VLOOKUP($B222,'Lista Puestos Valorados'!$B$11:$BK$510,MATCH('Auxiliar General'!AZ$4,'Lista Puestos Valorados'!$B$10:$BK$10,0),0))</f>
        <v>No relevante</v>
      </c>
      <c r="BG222" s="26">
        <f>+HLOOKUP(BF222,Sistema_Puntos!$Q$5:$Y$43,'Auxiliar General'!BB$5,FALSE)</f>
        <v>0</v>
      </c>
      <c r="BH222" s="26" t="str">
        <f>+IF(VLOOKUP($B222,'Lista Puestos Valorados'!$B$11:$BK$510,MATCH('Auxiliar General'!BB$4,'Lista Puestos Valorados'!$B$10:$BK$10,0),0)="","No relevante",VLOOKUP($B222,'Lista Puestos Valorados'!$B$11:$BK$510,MATCH('Auxiliar General'!BB$4,'Lista Puestos Valorados'!$B$10:$BK$10,0),0))</f>
        <v>No relevante</v>
      </c>
      <c r="BI222" s="26">
        <f>+HLOOKUP(BH222,Sistema_Puntos!$Q$5:$Y$43,'Auxiliar General'!BD$5,FALSE)</f>
        <v>0</v>
      </c>
      <c r="BJ222" s="26" t="str">
        <f>+IF(VLOOKUP($B222,'Lista Puestos Valorados'!$B$11:$BK$510,MATCH('Auxiliar General'!BD$4,'Lista Puestos Valorados'!$B$10:$BK$10,0),0)="","No relevante",VLOOKUP($B222,'Lista Puestos Valorados'!$B$11:$BK$510,MATCH('Auxiliar General'!BD$4,'Lista Puestos Valorados'!$B$10:$BK$10,0),0))</f>
        <v>No relevante</v>
      </c>
      <c r="BK222" s="26">
        <f>+HLOOKUP(BJ222,Sistema_Puntos!$Q$5:$Y$43,'Auxiliar General'!BF$5,FALSE)</f>
        <v>0</v>
      </c>
      <c r="BL222" s="26" t="str">
        <f>+IF(VLOOKUP($B222,'Lista Puestos Valorados'!$B$11:$BK$510,MATCH('Auxiliar General'!BF$4,'Lista Puestos Valorados'!$B$10:$BK$10,0),0)="","No relevante",VLOOKUP($B222,'Lista Puestos Valorados'!$B$11:$BK$510,MATCH('Auxiliar General'!BF$4,'Lista Puestos Valorados'!$B$10:$BK$10,0),0))</f>
        <v>No relevante</v>
      </c>
      <c r="BM222" s="26">
        <f>+HLOOKUP(BL222,Sistema_Puntos!$Q$5:$Y$43,'Auxiliar General'!BH$5,FALSE)</f>
        <v>0</v>
      </c>
      <c r="BN222" s="26" t="str">
        <f>+IF(VLOOKUP($B222,'Lista Puestos Valorados'!$B$11:$BK$510,MATCH('Auxiliar General'!BH$4,'Lista Puestos Valorados'!$B$10:$BK$10,0),0)="","No relevante",VLOOKUP($B222,'Lista Puestos Valorados'!$B$11:$BK$510,MATCH('Auxiliar General'!BH$4,'Lista Puestos Valorados'!$B$10:$BK$10,0),0))</f>
        <v>No relevante</v>
      </c>
      <c r="BO222" s="26">
        <f>+HLOOKUP(BN222,Sistema_Puntos!$Q$5:$Y$43,'Auxiliar General'!BJ$5,FALSE)</f>
        <v>0</v>
      </c>
      <c r="BP222" s="26" t="str">
        <f>+IF(VLOOKUP($B222,'Lista Puestos Valorados'!$B$11:$BK$510,MATCH('Auxiliar General'!BJ$4,'Lista Puestos Valorados'!$B$10:$BK$10,0),0)="","No relevante",VLOOKUP($B222,'Lista Puestos Valorados'!$B$11:$BK$510,MATCH('Auxiliar General'!BJ$4,'Lista Puestos Valorados'!$B$10:$BK$10,0),0))</f>
        <v>No relevante</v>
      </c>
      <c r="BQ222" s="26">
        <f>+HLOOKUP(BP222,Sistema_Puntos!$Q$5:$Y$43,'Auxiliar General'!BL$5,FALSE)</f>
        <v>0</v>
      </c>
      <c r="BR222" s="26" t="str">
        <f>+IF(VLOOKUP($B222,'Lista Puestos Valorados'!$B$11:$BK$510,MATCH('Auxiliar General'!BL$4,'Lista Puestos Valorados'!$B$10:$BK$10,0),0)="","No relevante",VLOOKUP($B222,'Lista Puestos Valorados'!$B$11:$BK$510,MATCH('Auxiliar General'!BL$4,'Lista Puestos Valorados'!$B$10:$BK$10,0),0))</f>
        <v>No relevante</v>
      </c>
      <c r="BS222" s="26">
        <f>+HLOOKUP(BR222,Sistema_Puntos!$Q$5:$Y$43,'Auxiliar General'!BN$5,FALSE)</f>
        <v>0</v>
      </c>
      <c r="BT222" s="26" t="str">
        <f>+IF(VLOOKUP($B222,'Lista Puestos Valorados'!$B$11:$BK$510,MATCH('Auxiliar General'!BN$4,'Lista Puestos Valorados'!$B$10:$BK$10,0),0)="","No relevante",VLOOKUP($B222,'Lista Puestos Valorados'!$B$11:$BK$510,MATCH('Auxiliar General'!BN$4,'Lista Puestos Valorados'!$B$10:$BK$10,0),0))</f>
        <v>No relevante</v>
      </c>
      <c r="BU222" s="26">
        <f>+HLOOKUP(BT222,Sistema_Puntos!$Q$5:$Y$43,'Auxiliar General'!BP$5,FALSE)</f>
        <v>0</v>
      </c>
      <c r="BV222" s="26" t="str">
        <f>+IF(VLOOKUP($B222,'Lista Puestos Valorados'!$B$11:$BK$510,MATCH('Auxiliar General'!BP$4,'Lista Puestos Valorados'!$B$10:$BK$10,0),0)="","No relevante",VLOOKUP($B222,'Lista Puestos Valorados'!$B$11:$BK$510,MATCH('Auxiliar General'!BP$4,'Lista Puestos Valorados'!$B$10:$BK$10,0),0))</f>
        <v>No relevante</v>
      </c>
      <c r="BW222" s="26">
        <f>+HLOOKUP(BV222,Sistema_Puntos!$Q$5:$Y$43,'Auxiliar General'!BR$5,FALSE)</f>
        <v>0</v>
      </c>
      <c r="BX222" s="26" t="str">
        <f>+IF(VLOOKUP($B222,'Lista Puestos Valorados'!$B$11:$BK$510,MATCH('Auxiliar General'!BR$4,'Lista Puestos Valorados'!$B$10:$BK$10,0),0)="","No relevante",VLOOKUP($B222,'Lista Puestos Valorados'!$B$11:$BK$510,MATCH('Auxiliar General'!BR$4,'Lista Puestos Valorados'!$B$10:$BK$10,0),0))</f>
        <v>No relevante</v>
      </c>
      <c r="BY222" s="26">
        <f>+HLOOKUP(BX222,Sistema_Puntos!$Q$5:$Y$43,'Auxiliar General'!BT$5,FALSE)</f>
        <v>0</v>
      </c>
      <c r="BZ222" s="26" t="str">
        <f>+IF(VLOOKUP($B222,'Lista Puestos Valorados'!$B$11:$BK$510,MATCH('Auxiliar General'!BT$4,'Lista Puestos Valorados'!$B$10:$BK$10,0),0)="","No relevante",VLOOKUP($B222,'Lista Puestos Valorados'!$B$11:$BK$510,MATCH('Auxiliar General'!BT$4,'Lista Puestos Valorados'!$B$10:$BK$10,0),0))</f>
        <v>No relevante</v>
      </c>
      <c r="CA222" s="26">
        <f>+HLOOKUP(BZ222,Sistema_Puntos!$Q$5:$Y$43,'Auxiliar General'!BV$5,FALSE)</f>
        <v>0</v>
      </c>
      <c r="CB222" s="26" t="str">
        <f>+IF(VLOOKUP($B222,'Lista Puestos Valorados'!$B$11:$BK$510,MATCH('Auxiliar General'!BV$4,'Lista Puestos Valorados'!$B$10:$BK$10,0),0)="","No relevante",VLOOKUP($B222,'Lista Puestos Valorados'!$B$11:$BK$510,MATCH('Auxiliar General'!BV$4,'Lista Puestos Valorados'!$B$10:$BK$10,0),0))</f>
        <v>No relevante</v>
      </c>
      <c r="CC222" s="26">
        <f>+HLOOKUP(CB222,Sistema_Puntos!$Q$5:$Y$43,'Auxiliar General'!BX$5,FALSE)</f>
        <v>0</v>
      </c>
      <c r="CD222" s="26" t="str">
        <f>+IF(VLOOKUP($B222,'Lista Puestos Valorados'!$B$11:$BK$510,MATCH('Auxiliar General'!BX$4,'Lista Puestos Valorados'!$B$10:$BK$10,0),0)="","No relevante",VLOOKUP($B222,'Lista Puestos Valorados'!$B$11:$BK$510,MATCH('Auxiliar General'!BX$4,'Lista Puestos Valorados'!$B$10:$BK$10,0),0))</f>
        <v>No relevante</v>
      </c>
      <c r="CE222" s="26">
        <f>+HLOOKUP(CD222,Sistema_Puntos!$Q$5:$Y$43,'Auxiliar General'!BZ$5,FALSE)</f>
        <v>0</v>
      </c>
      <c r="CF222" s="26" t="str">
        <f>+IF(VLOOKUP($B222,'Lista Puestos Valorados'!$B$11:$BK$510,MATCH('Auxiliar General'!BZ$4,'Lista Puestos Valorados'!$B$10:$BK$10,0),0)="","No relevante",VLOOKUP($B222,'Lista Puestos Valorados'!$B$11:$BK$510,MATCH('Auxiliar General'!BZ$4,'Lista Puestos Valorados'!$B$10:$BK$10,0),0))</f>
        <v>No relevante</v>
      </c>
      <c r="CG222" s="26">
        <f>+HLOOKUP(CF222,Sistema_Puntos!$Q$5:$Y$43,'Auxiliar General'!CB$5,FALSE)</f>
        <v>0</v>
      </c>
      <c r="CH222" s="29"/>
      <c r="CI222" s="29"/>
    </row>
    <row r="223" spans="2:87" ht="17.55" customHeight="1">
      <c r="B223" s="26">
        <f>+'Listado de Puestos'!B223</f>
        <v>213</v>
      </c>
      <c r="C223" s="26" t="str">
        <f>+IF('Lista Puestos Valorados'!C223="","",'Lista Puestos Valorados'!C223)</f>
        <v/>
      </c>
      <c r="D223" s="26" t="str">
        <f>+IF('Lista Puestos Valorados'!D223="","",'Lista Puestos Valorados'!D223)</f>
        <v/>
      </c>
      <c r="E223" s="26" t="str">
        <f>+IF('Lista Puestos Valorados'!E223="","",'Lista Puestos Valorados'!E223)</f>
        <v/>
      </c>
      <c r="F223" s="26" t="str">
        <f>+IF('Lista Puestos Valorados'!F223="","",'Lista Puestos Valorados'!F223)</f>
        <v/>
      </c>
      <c r="G223" s="26" t="str">
        <f>+IF('Lista Puestos Valorados'!G223="","",'Lista Puestos Valorados'!G223)</f>
        <v/>
      </c>
      <c r="H223" s="26" t="str">
        <f>+IF('Lista Puestos Valorados'!H223="","",'Lista Puestos Valorados'!H223)</f>
        <v/>
      </c>
      <c r="I223" s="26" t="str">
        <f>+IF('Lista Puestos Valorados'!I223="","",'Lista Puestos Valorados'!I223)</f>
        <v/>
      </c>
      <c r="J223" s="118" t="e">
        <f t="array" ref="J223">+IF(L223="","",_xlfn.IFS(L223&lt;='Cortes de Agrupacion'!$F$15,'Cortes de Agrupacion'!$E$15,'Resultados General'!L223&lt;='Cortes de Agrupacion'!$F$14,'Cortes de Agrupacion'!$E$14,'Resultados General'!L223&lt;='Cortes de Agrupacion'!$F$13,'Cortes de Agrupacion'!$E$13,L223&lt;='Cortes de Agrupacion'!$F$12,'Cortes de Agrupacion'!$E$12,'Resultados General'!L223&lt;='Cortes de Agrupacion'!$F$11,'Cortes de Agrupacion'!$E$11,'Resultados General'!L223&lt;='Cortes de Agrupacion'!$F$10,'Cortes de Agrupacion'!$E$10,'Resultados General'!L223&lt;='Cortes de Agrupacion'!$F$9,'Cortes de Agrupacion'!$E$9,'Resultados General'!L223&lt;='Cortes de Agrupacion'!$F$8,'Cortes de Agrupacion'!$E$8,'Resultados General'!L223&lt;='Cortes de Agrupacion'!$F$7,'Cortes de Agrupacion'!$E$7,'Resultados General'!L223&lt;='Cortes de Agrupacion'!$F$6,'Cortes de Agrupacion'!$E$6))</f>
        <v>#VALUE!</v>
      </c>
      <c r="K223" s="118" t="str">
        <f t="shared" si="6"/>
        <v/>
      </c>
      <c r="L223" s="124" t="e">
        <f>#VALUE!</f>
        <v>#VALUE!</v>
      </c>
      <c r="M223" s="26" t="e">
        <f ca="1">+_xlfn.IFNA(VLOOKUP(C223,'Distribución de puestos'!$B$8:$I$507,8,0),"")</f>
        <v>#NAME?</v>
      </c>
      <c r="N223" s="26" t="str">
        <f>+IF(VLOOKUP($B223,'Lista Puestos Valorados'!$B$11:$BK$510,MATCH('Auxiliar General'!H$4,'Lista Puestos Valorados'!$B$10:$BK$10,0),0)="","No relevante",VLOOKUP($B223,'Lista Puestos Valorados'!$B$11:$BK$510,MATCH('Auxiliar General'!H$4,'Lista Puestos Valorados'!$B$10:$BK$10,0),0))</f>
        <v>No relevante</v>
      </c>
      <c r="O223" s="26">
        <f>+HLOOKUP(N223,Sistema_Puntos!$Q$5:$Y$43,'Auxiliar General'!J$5,FALSE)</f>
        <v>0</v>
      </c>
      <c r="P223" s="26" t="str">
        <f>+IF(VLOOKUP($B223,'Lista Puestos Valorados'!$B$11:$BK$510,MATCH('Auxiliar General'!J$4,'Lista Puestos Valorados'!$B$10:$BK$10,0),0)="","No relevante",VLOOKUP($B223,'Lista Puestos Valorados'!$B$11:$BK$510,MATCH('Auxiliar General'!J$4,'Lista Puestos Valorados'!$B$10:$BK$10,0),0))</f>
        <v>No relevante</v>
      </c>
      <c r="Q223" s="26">
        <f>+HLOOKUP(P223,Sistema_Puntos!$Q$5:$Y$43,'Auxiliar General'!L$5,FALSE)</f>
        <v>0</v>
      </c>
      <c r="R223" s="26" t="str">
        <f>+IF(VLOOKUP($B223,'Lista Puestos Valorados'!$B$11:$BK$510,MATCH('Auxiliar General'!L$4,'Lista Puestos Valorados'!$B$10:$BK$10,0),0)="","No relevante",VLOOKUP($B223,'Lista Puestos Valorados'!$B$11:$BK$510,MATCH('Auxiliar General'!L$4,'Lista Puestos Valorados'!$B$10:$BK$10,0),0))</f>
        <v>No relevante</v>
      </c>
      <c r="S223" s="26">
        <f>+HLOOKUP(R223,Sistema_Puntos!$Q$5:$Y$43,'Auxiliar General'!N$5,FALSE)</f>
        <v>0</v>
      </c>
      <c r="T223" s="26" t="str">
        <f>+IF(VLOOKUP($B223,'Lista Puestos Valorados'!$B$11:$BK$510,MATCH('Auxiliar General'!N$4,'Lista Puestos Valorados'!$B$10:$BK$10,0),0)="","No relevante",VLOOKUP($B223,'Lista Puestos Valorados'!$B$11:$BK$510,MATCH('Auxiliar General'!N$4,'Lista Puestos Valorados'!$B$10:$BK$10,0),0))</f>
        <v>No relevante</v>
      </c>
      <c r="U223" s="26">
        <f>+HLOOKUP(T223,Sistema_Puntos!$Q$5:$Y$43,'Auxiliar General'!P$5,FALSE)</f>
        <v>0</v>
      </c>
      <c r="V223" s="26" t="str">
        <f>+IF(VLOOKUP($B223,'Lista Puestos Valorados'!$B$11:$BK$510,MATCH('Auxiliar General'!P$4,'Lista Puestos Valorados'!$B$10:$BK$10,0),0)="","No relevante",VLOOKUP($B223,'Lista Puestos Valorados'!$B$11:$BK$510,MATCH('Auxiliar General'!P$4,'Lista Puestos Valorados'!$B$10:$BK$10,0),0))</f>
        <v>No relevante</v>
      </c>
      <c r="W223" s="26">
        <f>+HLOOKUP(V223,Sistema_Puntos!$Q$5:$Y$43,'Auxiliar General'!R$5,FALSE)</f>
        <v>0</v>
      </c>
      <c r="X223" s="26" t="str">
        <f>+IF(VLOOKUP($B223,'Lista Puestos Valorados'!$B$11:$BK$510,MATCH('Auxiliar General'!R$4,'Lista Puestos Valorados'!$B$10:$BK$10,0),0)="","No relevante",VLOOKUP($B223,'Lista Puestos Valorados'!$B$11:$BK$510,MATCH('Auxiliar General'!R$4,'Lista Puestos Valorados'!$B$10:$BK$10,0),0))</f>
        <v>No relevante</v>
      </c>
      <c r="Y223" s="26">
        <f>+HLOOKUP(X223,Sistema_Puntos!$Q$5:$Y$43,'Auxiliar General'!T$5,FALSE)</f>
        <v>0</v>
      </c>
      <c r="Z223" s="26" t="str">
        <f>+IF(VLOOKUP($B223,'Lista Puestos Valorados'!$B$11:$BK$510,MATCH('Auxiliar General'!T$4,'Lista Puestos Valorados'!$B$10:$BK$10,0),0)="","No relevante",VLOOKUP($B223,'Lista Puestos Valorados'!$B$11:$BK$510,MATCH('Auxiliar General'!T$4,'Lista Puestos Valorados'!$B$10:$BK$10,0),0))</f>
        <v>No relevante</v>
      </c>
      <c r="AA223" s="26">
        <f>+HLOOKUP(Z223,Sistema_Puntos!$Q$5:$Y$43,'Auxiliar General'!V$5,FALSE)</f>
        <v>0</v>
      </c>
      <c r="AB223" s="26" t="str">
        <f>+IF(VLOOKUP($B223,'Lista Puestos Valorados'!$B$11:$BK$510,MATCH('Auxiliar General'!V$4,'Lista Puestos Valorados'!$B$10:$BK$10,0),0)="","No relevante",VLOOKUP($B223,'Lista Puestos Valorados'!$B$11:$BK$510,MATCH('Auxiliar General'!V$4,'Lista Puestos Valorados'!$B$10:$BK$10,0),0))</f>
        <v>No relevante</v>
      </c>
      <c r="AC223" s="26">
        <f>+HLOOKUP(AB223,Sistema_Puntos!$Q$5:$Y$43,'Auxiliar General'!X$5,FALSE)</f>
        <v>0</v>
      </c>
      <c r="AD223" s="26" t="str">
        <f>+IF(VLOOKUP($B223,'Lista Puestos Valorados'!$B$11:$BK$510,MATCH('Auxiliar General'!X$4,'Lista Puestos Valorados'!$B$10:$BK$10,0),0)="","No relevante",VLOOKUP($B223,'Lista Puestos Valorados'!$B$11:$BK$510,MATCH('Auxiliar General'!X$4,'Lista Puestos Valorados'!$B$10:$BK$10,0),0))</f>
        <v>No relevante</v>
      </c>
      <c r="AE223" s="26">
        <f>+HLOOKUP(AD223,Sistema_Puntos!$Q$5:$Y$43,'Auxiliar General'!Z$5,FALSE)</f>
        <v>0</v>
      </c>
      <c r="AF223" s="26" t="str">
        <f>+IF(VLOOKUP($B223,'Lista Puestos Valorados'!$B$11:$BK$510,MATCH('Auxiliar General'!Z$4,'Lista Puestos Valorados'!$B$10:$BK$10,0),0)="","No relevante",VLOOKUP($B223,'Lista Puestos Valorados'!$B$11:$BK$510,MATCH('Auxiliar General'!Z$4,'Lista Puestos Valorados'!$B$10:$BK$10,0),0))</f>
        <v>No relevante</v>
      </c>
      <c r="AG223" s="26">
        <f>+HLOOKUP(AF223,Sistema_Puntos!$Q$5:$Y$43,'Auxiliar General'!AB$5,FALSE)</f>
        <v>0</v>
      </c>
      <c r="AH223" s="26" t="str">
        <f>+IF(VLOOKUP($B223,'Lista Puestos Valorados'!$B$11:$BK$510,MATCH('Auxiliar General'!AB$4,'Lista Puestos Valorados'!$B$10:$BK$10,0),0)="","No relevante",VLOOKUP($B223,'Lista Puestos Valorados'!$B$11:$BK$510,MATCH('Auxiliar General'!AB$4,'Lista Puestos Valorados'!$B$10:$BK$10,0),0))</f>
        <v>No relevante</v>
      </c>
      <c r="AI223" s="26">
        <f>+HLOOKUP(AH223,Sistema_Puntos!$Q$5:$Y$43,'Auxiliar General'!AD$5,FALSE)</f>
        <v>0</v>
      </c>
      <c r="AJ223" s="26" t="str">
        <f>+IF(VLOOKUP($B223,'Lista Puestos Valorados'!$B$11:$BK$510,MATCH('Auxiliar General'!AD$4,'Lista Puestos Valorados'!$B$10:$BK$10,0),0)="","No relevante",VLOOKUP($B223,'Lista Puestos Valorados'!$B$11:$BK$510,MATCH('Auxiliar General'!AD$4,'Lista Puestos Valorados'!$B$10:$BK$10,0),0))</f>
        <v>No relevante</v>
      </c>
      <c r="AK223" s="26">
        <f>+HLOOKUP(AJ223,Sistema_Puntos!$Q$5:$Y$43,'Auxiliar General'!AF$5,FALSE)</f>
        <v>0</v>
      </c>
      <c r="AL223" s="26" t="str">
        <f>+IF(VLOOKUP($B223,'Lista Puestos Valorados'!$B$11:$BK$510,MATCH('Auxiliar General'!AF$4,'Lista Puestos Valorados'!$B$10:$BK$10,0),0)="","No relevante",VLOOKUP($B223,'Lista Puestos Valorados'!$B$11:$BK$510,MATCH('Auxiliar General'!AF$4,'Lista Puestos Valorados'!$B$10:$BK$10,0),0))</f>
        <v>No relevante</v>
      </c>
      <c r="AM223" s="26">
        <f>+HLOOKUP(AL223,Sistema_Puntos!$Q$5:$Y$43,'Auxiliar General'!AH$5,FALSE)</f>
        <v>0</v>
      </c>
      <c r="AN223" s="26" t="str">
        <f>+IF(VLOOKUP($B223,'Lista Puestos Valorados'!$B$11:$BK$510,MATCH('Auxiliar General'!AH$4,'Lista Puestos Valorados'!$B$10:$BK$10,0),0)="","No relevante",VLOOKUP($B223,'Lista Puestos Valorados'!$B$11:$BK$510,MATCH('Auxiliar General'!AH$4,'Lista Puestos Valorados'!$B$10:$BK$10,0),0))</f>
        <v>No relevante</v>
      </c>
      <c r="AO223" s="26">
        <f>+HLOOKUP(AN223,Sistema_Puntos!$Q$5:$Y$43,'Auxiliar General'!AJ$5,FALSE)</f>
        <v>0</v>
      </c>
      <c r="AP223" s="26" t="str">
        <f>+IF(VLOOKUP($B223,'Lista Puestos Valorados'!$B$11:$BK$510,MATCH('Auxiliar General'!AJ$4,'Lista Puestos Valorados'!$B$10:$BK$10,0),0)="","No relevante",VLOOKUP($B223,'Lista Puestos Valorados'!$B$11:$BK$510,MATCH('Auxiliar General'!AJ$4,'Lista Puestos Valorados'!$B$10:$BK$10,0),0))</f>
        <v>No relevante</v>
      </c>
      <c r="AQ223" s="26">
        <f>+HLOOKUP(AP223,Sistema_Puntos!$Q$5:$Y$43,'Auxiliar General'!AL$5,FALSE)</f>
        <v>0</v>
      </c>
      <c r="AR223" s="26" t="str">
        <f>+IF(VLOOKUP($B223,'Lista Puestos Valorados'!$B$11:$BK$510,MATCH('Auxiliar General'!AL$4,'Lista Puestos Valorados'!$B$10:$BK$10,0),0)="","No relevante",VLOOKUP($B223,'Lista Puestos Valorados'!$B$11:$BK$510,MATCH('Auxiliar General'!AL$4,'Lista Puestos Valorados'!$B$10:$BK$10,0),0))</f>
        <v>No relevante</v>
      </c>
      <c r="AS223" s="26">
        <f>+HLOOKUP(AR223,Sistema_Puntos!$Q$5:$Y$43,'Auxiliar General'!AN$5,FALSE)</f>
        <v>0</v>
      </c>
      <c r="AT223" s="26" t="str">
        <f>+IF(VLOOKUP($B223,'Lista Puestos Valorados'!$B$11:$BK$510,MATCH('Auxiliar General'!AN$4,'Lista Puestos Valorados'!$B$10:$BK$10,0),0)="","No relevante",VLOOKUP($B223,'Lista Puestos Valorados'!$B$11:$BK$510,MATCH('Auxiliar General'!AN$4,'Lista Puestos Valorados'!$B$10:$BK$10,0),0))</f>
        <v>No relevante</v>
      </c>
      <c r="AU223" s="26">
        <f>+HLOOKUP(AT223,Sistema_Puntos!$Q$5:$Y$43,'Auxiliar General'!AP$5,FALSE)</f>
        <v>0</v>
      </c>
      <c r="AV223" s="26" t="str">
        <f>+IF(VLOOKUP($B223,'Lista Puestos Valorados'!$B$11:$BK$510,MATCH('Auxiliar General'!AP$4,'Lista Puestos Valorados'!$B$10:$BK$10,0),0)="","No relevante",VLOOKUP($B223,'Lista Puestos Valorados'!$B$11:$BK$510,MATCH('Auxiliar General'!AP$4,'Lista Puestos Valorados'!$B$10:$BK$10,0),0))</f>
        <v>No relevante</v>
      </c>
      <c r="AW223" s="26">
        <f>+HLOOKUP(AV223,Sistema_Puntos!$Q$5:$Y$43,'Auxiliar General'!AR$5,FALSE)</f>
        <v>0</v>
      </c>
      <c r="AX223" s="26" t="str">
        <f>+IF(VLOOKUP($B223,'Lista Puestos Valorados'!$B$11:$BK$510,MATCH('Auxiliar General'!AR$4,'Lista Puestos Valorados'!$B$10:$BK$10,0),0)="","No relevante",VLOOKUP($B223,'Lista Puestos Valorados'!$B$11:$BK$510,MATCH('Auxiliar General'!AR$4,'Lista Puestos Valorados'!$B$10:$BK$10,0),0))</f>
        <v>No relevante</v>
      </c>
      <c r="AY223" s="26">
        <f>+HLOOKUP(AX223,Sistema_Puntos!$Q$5:$Y$43,'Auxiliar General'!AT$5,FALSE)</f>
        <v>0</v>
      </c>
      <c r="AZ223" s="26" t="str">
        <f>+IF(VLOOKUP($B223,'Lista Puestos Valorados'!$B$11:$BK$510,MATCH('Auxiliar General'!AT$4,'Lista Puestos Valorados'!$B$10:$BK$10,0),0)="","No relevante",VLOOKUP($B223,'Lista Puestos Valorados'!$B$11:$BK$510,MATCH('Auxiliar General'!AT$4,'Lista Puestos Valorados'!$B$10:$BK$10,0),0))</f>
        <v>No relevante</v>
      </c>
      <c r="BA223" s="26">
        <f>+HLOOKUP(AZ223,Sistema_Puntos!$Q$5:$Y$43,'Auxiliar General'!AV$5,FALSE)</f>
        <v>0</v>
      </c>
      <c r="BB223" s="26" t="str">
        <f>+IF(VLOOKUP($B223,'Lista Puestos Valorados'!$B$11:$BK$510,MATCH('Auxiliar General'!AV$4,'Lista Puestos Valorados'!$B$10:$BK$10,0),0)="","No relevante",VLOOKUP($B223,'Lista Puestos Valorados'!$B$11:$BK$510,MATCH('Auxiliar General'!AV$4,'Lista Puestos Valorados'!$B$10:$BK$10,0),0))</f>
        <v>No relevante</v>
      </c>
      <c r="BC223" s="26">
        <f>+HLOOKUP(BB223,Sistema_Puntos!$Q$5:$Y$43,'Auxiliar General'!AX$5,FALSE)</f>
        <v>0</v>
      </c>
      <c r="BD223" s="26" t="str">
        <f>+IF(VLOOKUP($B223,'Lista Puestos Valorados'!$B$11:$BK$510,MATCH('Auxiliar General'!AX$4,'Lista Puestos Valorados'!$B$10:$BK$10,0),0)="","No relevante",VLOOKUP($B223,'Lista Puestos Valorados'!$B$11:$BK$510,MATCH('Auxiliar General'!AX$4,'Lista Puestos Valorados'!$B$10:$BK$10,0),0))</f>
        <v>No relevante</v>
      </c>
      <c r="BE223" s="26">
        <f>+HLOOKUP(BD223,Sistema_Puntos!$Q$5:$Y$43,'Auxiliar General'!AZ$5,FALSE)</f>
        <v>0</v>
      </c>
      <c r="BF223" s="26" t="str">
        <f>+IF(VLOOKUP($B223,'Lista Puestos Valorados'!$B$11:$BK$510,MATCH('Auxiliar General'!AZ$4,'Lista Puestos Valorados'!$B$10:$BK$10,0),0)="","No relevante",VLOOKUP($B223,'Lista Puestos Valorados'!$B$11:$BK$510,MATCH('Auxiliar General'!AZ$4,'Lista Puestos Valorados'!$B$10:$BK$10,0),0))</f>
        <v>No relevante</v>
      </c>
      <c r="BG223" s="26">
        <f>+HLOOKUP(BF223,Sistema_Puntos!$Q$5:$Y$43,'Auxiliar General'!BB$5,FALSE)</f>
        <v>0</v>
      </c>
      <c r="BH223" s="26" t="str">
        <f>+IF(VLOOKUP($B223,'Lista Puestos Valorados'!$B$11:$BK$510,MATCH('Auxiliar General'!BB$4,'Lista Puestos Valorados'!$B$10:$BK$10,0),0)="","No relevante",VLOOKUP($B223,'Lista Puestos Valorados'!$B$11:$BK$510,MATCH('Auxiliar General'!BB$4,'Lista Puestos Valorados'!$B$10:$BK$10,0),0))</f>
        <v>No relevante</v>
      </c>
      <c r="BI223" s="26">
        <f>+HLOOKUP(BH223,Sistema_Puntos!$Q$5:$Y$43,'Auxiliar General'!BD$5,FALSE)</f>
        <v>0</v>
      </c>
      <c r="BJ223" s="26" t="str">
        <f>+IF(VLOOKUP($B223,'Lista Puestos Valorados'!$B$11:$BK$510,MATCH('Auxiliar General'!BD$4,'Lista Puestos Valorados'!$B$10:$BK$10,0),0)="","No relevante",VLOOKUP($B223,'Lista Puestos Valorados'!$B$11:$BK$510,MATCH('Auxiliar General'!BD$4,'Lista Puestos Valorados'!$B$10:$BK$10,0),0))</f>
        <v>No relevante</v>
      </c>
      <c r="BK223" s="26">
        <f>+HLOOKUP(BJ223,Sistema_Puntos!$Q$5:$Y$43,'Auxiliar General'!BF$5,FALSE)</f>
        <v>0</v>
      </c>
      <c r="BL223" s="26" t="str">
        <f>+IF(VLOOKUP($B223,'Lista Puestos Valorados'!$B$11:$BK$510,MATCH('Auxiliar General'!BF$4,'Lista Puestos Valorados'!$B$10:$BK$10,0),0)="","No relevante",VLOOKUP($B223,'Lista Puestos Valorados'!$B$11:$BK$510,MATCH('Auxiliar General'!BF$4,'Lista Puestos Valorados'!$B$10:$BK$10,0),0))</f>
        <v>No relevante</v>
      </c>
      <c r="BM223" s="26">
        <f>+HLOOKUP(BL223,Sistema_Puntos!$Q$5:$Y$43,'Auxiliar General'!BH$5,FALSE)</f>
        <v>0</v>
      </c>
      <c r="BN223" s="26" t="str">
        <f>+IF(VLOOKUP($B223,'Lista Puestos Valorados'!$B$11:$BK$510,MATCH('Auxiliar General'!BH$4,'Lista Puestos Valorados'!$B$10:$BK$10,0),0)="","No relevante",VLOOKUP($B223,'Lista Puestos Valorados'!$B$11:$BK$510,MATCH('Auxiliar General'!BH$4,'Lista Puestos Valorados'!$B$10:$BK$10,0),0))</f>
        <v>No relevante</v>
      </c>
      <c r="BO223" s="26">
        <f>+HLOOKUP(BN223,Sistema_Puntos!$Q$5:$Y$43,'Auxiliar General'!BJ$5,FALSE)</f>
        <v>0</v>
      </c>
      <c r="BP223" s="26" t="str">
        <f>+IF(VLOOKUP($B223,'Lista Puestos Valorados'!$B$11:$BK$510,MATCH('Auxiliar General'!BJ$4,'Lista Puestos Valorados'!$B$10:$BK$10,0),0)="","No relevante",VLOOKUP($B223,'Lista Puestos Valorados'!$B$11:$BK$510,MATCH('Auxiliar General'!BJ$4,'Lista Puestos Valorados'!$B$10:$BK$10,0),0))</f>
        <v>No relevante</v>
      </c>
      <c r="BQ223" s="26">
        <f>+HLOOKUP(BP223,Sistema_Puntos!$Q$5:$Y$43,'Auxiliar General'!BL$5,FALSE)</f>
        <v>0</v>
      </c>
      <c r="BR223" s="26" t="str">
        <f>+IF(VLOOKUP($B223,'Lista Puestos Valorados'!$B$11:$BK$510,MATCH('Auxiliar General'!BL$4,'Lista Puestos Valorados'!$B$10:$BK$10,0),0)="","No relevante",VLOOKUP($B223,'Lista Puestos Valorados'!$B$11:$BK$510,MATCH('Auxiliar General'!BL$4,'Lista Puestos Valorados'!$B$10:$BK$10,0),0))</f>
        <v>No relevante</v>
      </c>
      <c r="BS223" s="26">
        <f>+HLOOKUP(BR223,Sistema_Puntos!$Q$5:$Y$43,'Auxiliar General'!BN$5,FALSE)</f>
        <v>0</v>
      </c>
      <c r="BT223" s="26" t="str">
        <f>+IF(VLOOKUP($B223,'Lista Puestos Valorados'!$B$11:$BK$510,MATCH('Auxiliar General'!BN$4,'Lista Puestos Valorados'!$B$10:$BK$10,0),0)="","No relevante",VLOOKUP($B223,'Lista Puestos Valorados'!$B$11:$BK$510,MATCH('Auxiliar General'!BN$4,'Lista Puestos Valorados'!$B$10:$BK$10,0),0))</f>
        <v>No relevante</v>
      </c>
      <c r="BU223" s="26">
        <f>+HLOOKUP(BT223,Sistema_Puntos!$Q$5:$Y$43,'Auxiliar General'!BP$5,FALSE)</f>
        <v>0</v>
      </c>
      <c r="BV223" s="26" t="str">
        <f>+IF(VLOOKUP($B223,'Lista Puestos Valorados'!$B$11:$BK$510,MATCH('Auxiliar General'!BP$4,'Lista Puestos Valorados'!$B$10:$BK$10,0),0)="","No relevante",VLOOKUP($B223,'Lista Puestos Valorados'!$B$11:$BK$510,MATCH('Auxiliar General'!BP$4,'Lista Puestos Valorados'!$B$10:$BK$10,0),0))</f>
        <v>No relevante</v>
      </c>
      <c r="BW223" s="26">
        <f>+HLOOKUP(BV223,Sistema_Puntos!$Q$5:$Y$43,'Auxiliar General'!BR$5,FALSE)</f>
        <v>0</v>
      </c>
      <c r="BX223" s="26" t="str">
        <f>+IF(VLOOKUP($B223,'Lista Puestos Valorados'!$B$11:$BK$510,MATCH('Auxiliar General'!BR$4,'Lista Puestos Valorados'!$B$10:$BK$10,0),0)="","No relevante",VLOOKUP($B223,'Lista Puestos Valorados'!$B$11:$BK$510,MATCH('Auxiliar General'!BR$4,'Lista Puestos Valorados'!$B$10:$BK$10,0),0))</f>
        <v>No relevante</v>
      </c>
      <c r="BY223" s="26">
        <f>+HLOOKUP(BX223,Sistema_Puntos!$Q$5:$Y$43,'Auxiliar General'!BT$5,FALSE)</f>
        <v>0</v>
      </c>
      <c r="BZ223" s="26" t="str">
        <f>+IF(VLOOKUP($B223,'Lista Puestos Valorados'!$B$11:$BK$510,MATCH('Auxiliar General'!BT$4,'Lista Puestos Valorados'!$B$10:$BK$10,0),0)="","No relevante",VLOOKUP($B223,'Lista Puestos Valorados'!$B$11:$BK$510,MATCH('Auxiliar General'!BT$4,'Lista Puestos Valorados'!$B$10:$BK$10,0),0))</f>
        <v>No relevante</v>
      </c>
      <c r="CA223" s="26">
        <f>+HLOOKUP(BZ223,Sistema_Puntos!$Q$5:$Y$43,'Auxiliar General'!BV$5,FALSE)</f>
        <v>0</v>
      </c>
      <c r="CB223" s="26" t="str">
        <f>+IF(VLOOKUP($B223,'Lista Puestos Valorados'!$B$11:$BK$510,MATCH('Auxiliar General'!BV$4,'Lista Puestos Valorados'!$B$10:$BK$10,0),0)="","No relevante",VLOOKUP($B223,'Lista Puestos Valorados'!$B$11:$BK$510,MATCH('Auxiliar General'!BV$4,'Lista Puestos Valorados'!$B$10:$BK$10,0),0))</f>
        <v>No relevante</v>
      </c>
      <c r="CC223" s="26">
        <f>+HLOOKUP(CB223,Sistema_Puntos!$Q$5:$Y$43,'Auxiliar General'!BX$5,FALSE)</f>
        <v>0</v>
      </c>
      <c r="CD223" s="26" t="str">
        <f>+IF(VLOOKUP($B223,'Lista Puestos Valorados'!$B$11:$BK$510,MATCH('Auxiliar General'!BX$4,'Lista Puestos Valorados'!$B$10:$BK$10,0),0)="","No relevante",VLOOKUP($B223,'Lista Puestos Valorados'!$B$11:$BK$510,MATCH('Auxiliar General'!BX$4,'Lista Puestos Valorados'!$B$10:$BK$10,0),0))</f>
        <v>No relevante</v>
      </c>
      <c r="CE223" s="26">
        <f>+HLOOKUP(CD223,Sistema_Puntos!$Q$5:$Y$43,'Auxiliar General'!BZ$5,FALSE)</f>
        <v>0</v>
      </c>
      <c r="CF223" s="26" t="str">
        <f>+IF(VLOOKUP($B223,'Lista Puestos Valorados'!$B$11:$BK$510,MATCH('Auxiliar General'!BZ$4,'Lista Puestos Valorados'!$B$10:$BK$10,0),0)="","No relevante",VLOOKUP($B223,'Lista Puestos Valorados'!$B$11:$BK$510,MATCH('Auxiliar General'!BZ$4,'Lista Puestos Valorados'!$B$10:$BK$10,0),0))</f>
        <v>No relevante</v>
      </c>
      <c r="CG223" s="26">
        <f>+HLOOKUP(CF223,Sistema_Puntos!$Q$5:$Y$43,'Auxiliar General'!CB$5,FALSE)</f>
        <v>0</v>
      </c>
      <c r="CH223" s="29"/>
      <c r="CI223" s="29"/>
    </row>
    <row r="224" spans="2:87" ht="17.55" customHeight="1">
      <c r="B224" s="26">
        <f>+'Listado de Puestos'!B224</f>
        <v>214</v>
      </c>
      <c r="C224" s="26" t="str">
        <f>+IF('Lista Puestos Valorados'!C224="","",'Lista Puestos Valorados'!C224)</f>
        <v/>
      </c>
      <c r="D224" s="26" t="str">
        <f>+IF('Lista Puestos Valorados'!D224="","",'Lista Puestos Valorados'!D224)</f>
        <v/>
      </c>
      <c r="E224" s="26" t="str">
        <f>+IF('Lista Puestos Valorados'!E224="","",'Lista Puestos Valorados'!E224)</f>
        <v/>
      </c>
      <c r="F224" s="26" t="str">
        <f>+IF('Lista Puestos Valorados'!F224="","",'Lista Puestos Valorados'!F224)</f>
        <v/>
      </c>
      <c r="G224" s="26" t="str">
        <f>+IF('Lista Puestos Valorados'!G224="","",'Lista Puestos Valorados'!G224)</f>
        <v/>
      </c>
      <c r="H224" s="26" t="str">
        <f>+IF('Lista Puestos Valorados'!H224="","",'Lista Puestos Valorados'!H224)</f>
        <v/>
      </c>
      <c r="I224" s="26" t="str">
        <f>+IF('Lista Puestos Valorados'!I224="","",'Lista Puestos Valorados'!I224)</f>
        <v/>
      </c>
      <c r="J224" s="118" t="e">
        <f t="array" ref="J224">+IF(L224="","",_xlfn.IFS(L224&lt;='Cortes de Agrupacion'!$F$15,'Cortes de Agrupacion'!$E$15,'Resultados General'!L224&lt;='Cortes de Agrupacion'!$F$14,'Cortes de Agrupacion'!$E$14,'Resultados General'!L224&lt;='Cortes de Agrupacion'!$F$13,'Cortes de Agrupacion'!$E$13,L224&lt;='Cortes de Agrupacion'!$F$12,'Cortes de Agrupacion'!$E$12,'Resultados General'!L224&lt;='Cortes de Agrupacion'!$F$11,'Cortes de Agrupacion'!$E$11,'Resultados General'!L224&lt;='Cortes de Agrupacion'!$F$10,'Cortes de Agrupacion'!$E$10,'Resultados General'!L224&lt;='Cortes de Agrupacion'!$F$9,'Cortes de Agrupacion'!$E$9,'Resultados General'!L224&lt;='Cortes de Agrupacion'!$F$8,'Cortes de Agrupacion'!$E$8,'Resultados General'!L224&lt;='Cortes de Agrupacion'!$F$7,'Cortes de Agrupacion'!$E$7,'Resultados General'!L224&lt;='Cortes de Agrupacion'!$F$6,'Cortes de Agrupacion'!$E$6))</f>
        <v>#VALUE!</v>
      </c>
      <c r="K224" s="118" t="str">
        <f t="shared" si="6"/>
        <v/>
      </c>
      <c r="L224" s="124" t="e">
        <f>#VALUE!</f>
        <v>#VALUE!</v>
      </c>
      <c r="M224" s="26" t="e">
        <f ca="1">+_xlfn.IFNA(VLOOKUP(C224,'Distribución de puestos'!$B$8:$I$507,8,0),"")</f>
        <v>#NAME?</v>
      </c>
      <c r="N224" s="26" t="str">
        <f>+IF(VLOOKUP($B224,'Lista Puestos Valorados'!$B$11:$BK$510,MATCH('Auxiliar General'!H$4,'Lista Puestos Valorados'!$B$10:$BK$10,0),0)="","No relevante",VLOOKUP($B224,'Lista Puestos Valorados'!$B$11:$BK$510,MATCH('Auxiliar General'!H$4,'Lista Puestos Valorados'!$B$10:$BK$10,0),0))</f>
        <v>No relevante</v>
      </c>
      <c r="O224" s="26">
        <f>+HLOOKUP(N224,Sistema_Puntos!$Q$5:$Y$43,'Auxiliar General'!J$5,FALSE)</f>
        <v>0</v>
      </c>
      <c r="P224" s="26" t="str">
        <f>+IF(VLOOKUP($B224,'Lista Puestos Valorados'!$B$11:$BK$510,MATCH('Auxiliar General'!J$4,'Lista Puestos Valorados'!$B$10:$BK$10,0),0)="","No relevante",VLOOKUP($B224,'Lista Puestos Valorados'!$B$11:$BK$510,MATCH('Auxiliar General'!J$4,'Lista Puestos Valorados'!$B$10:$BK$10,0),0))</f>
        <v>No relevante</v>
      </c>
      <c r="Q224" s="26">
        <f>+HLOOKUP(P224,Sistema_Puntos!$Q$5:$Y$43,'Auxiliar General'!L$5,FALSE)</f>
        <v>0</v>
      </c>
      <c r="R224" s="26" t="str">
        <f>+IF(VLOOKUP($B224,'Lista Puestos Valorados'!$B$11:$BK$510,MATCH('Auxiliar General'!L$4,'Lista Puestos Valorados'!$B$10:$BK$10,0),0)="","No relevante",VLOOKUP($B224,'Lista Puestos Valorados'!$B$11:$BK$510,MATCH('Auxiliar General'!L$4,'Lista Puestos Valorados'!$B$10:$BK$10,0),0))</f>
        <v>No relevante</v>
      </c>
      <c r="S224" s="26">
        <f>+HLOOKUP(R224,Sistema_Puntos!$Q$5:$Y$43,'Auxiliar General'!N$5,FALSE)</f>
        <v>0</v>
      </c>
      <c r="T224" s="26" t="str">
        <f>+IF(VLOOKUP($B224,'Lista Puestos Valorados'!$B$11:$BK$510,MATCH('Auxiliar General'!N$4,'Lista Puestos Valorados'!$B$10:$BK$10,0),0)="","No relevante",VLOOKUP($B224,'Lista Puestos Valorados'!$B$11:$BK$510,MATCH('Auxiliar General'!N$4,'Lista Puestos Valorados'!$B$10:$BK$10,0),0))</f>
        <v>No relevante</v>
      </c>
      <c r="U224" s="26">
        <f>+HLOOKUP(T224,Sistema_Puntos!$Q$5:$Y$43,'Auxiliar General'!P$5,FALSE)</f>
        <v>0</v>
      </c>
      <c r="V224" s="26" t="str">
        <f>+IF(VLOOKUP($B224,'Lista Puestos Valorados'!$B$11:$BK$510,MATCH('Auxiliar General'!P$4,'Lista Puestos Valorados'!$B$10:$BK$10,0),0)="","No relevante",VLOOKUP($B224,'Lista Puestos Valorados'!$B$11:$BK$510,MATCH('Auxiliar General'!P$4,'Lista Puestos Valorados'!$B$10:$BK$10,0),0))</f>
        <v>No relevante</v>
      </c>
      <c r="W224" s="26">
        <f>+HLOOKUP(V224,Sistema_Puntos!$Q$5:$Y$43,'Auxiliar General'!R$5,FALSE)</f>
        <v>0</v>
      </c>
      <c r="X224" s="26" t="str">
        <f>+IF(VLOOKUP($B224,'Lista Puestos Valorados'!$B$11:$BK$510,MATCH('Auxiliar General'!R$4,'Lista Puestos Valorados'!$B$10:$BK$10,0),0)="","No relevante",VLOOKUP($B224,'Lista Puestos Valorados'!$B$11:$BK$510,MATCH('Auxiliar General'!R$4,'Lista Puestos Valorados'!$B$10:$BK$10,0),0))</f>
        <v>No relevante</v>
      </c>
      <c r="Y224" s="26">
        <f>+HLOOKUP(X224,Sistema_Puntos!$Q$5:$Y$43,'Auxiliar General'!T$5,FALSE)</f>
        <v>0</v>
      </c>
      <c r="Z224" s="26" t="str">
        <f>+IF(VLOOKUP($B224,'Lista Puestos Valorados'!$B$11:$BK$510,MATCH('Auxiliar General'!T$4,'Lista Puestos Valorados'!$B$10:$BK$10,0),0)="","No relevante",VLOOKUP($B224,'Lista Puestos Valorados'!$B$11:$BK$510,MATCH('Auxiliar General'!T$4,'Lista Puestos Valorados'!$B$10:$BK$10,0),0))</f>
        <v>No relevante</v>
      </c>
      <c r="AA224" s="26">
        <f>+HLOOKUP(Z224,Sistema_Puntos!$Q$5:$Y$43,'Auxiliar General'!V$5,FALSE)</f>
        <v>0</v>
      </c>
      <c r="AB224" s="26" t="str">
        <f>+IF(VLOOKUP($B224,'Lista Puestos Valorados'!$B$11:$BK$510,MATCH('Auxiliar General'!V$4,'Lista Puestos Valorados'!$B$10:$BK$10,0),0)="","No relevante",VLOOKUP($B224,'Lista Puestos Valorados'!$B$11:$BK$510,MATCH('Auxiliar General'!V$4,'Lista Puestos Valorados'!$B$10:$BK$10,0),0))</f>
        <v>No relevante</v>
      </c>
      <c r="AC224" s="26">
        <f>+HLOOKUP(AB224,Sistema_Puntos!$Q$5:$Y$43,'Auxiliar General'!X$5,FALSE)</f>
        <v>0</v>
      </c>
      <c r="AD224" s="26" t="str">
        <f>+IF(VLOOKUP($B224,'Lista Puestos Valorados'!$B$11:$BK$510,MATCH('Auxiliar General'!X$4,'Lista Puestos Valorados'!$B$10:$BK$10,0),0)="","No relevante",VLOOKUP($B224,'Lista Puestos Valorados'!$B$11:$BK$510,MATCH('Auxiliar General'!X$4,'Lista Puestos Valorados'!$B$10:$BK$10,0),0))</f>
        <v>No relevante</v>
      </c>
      <c r="AE224" s="26">
        <f>+HLOOKUP(AD224,Sistema_Puntos!$Q$5:$Y$43,'Auxiliar General'!Z$5,FALSE)</f>
        <v>0</v>
      </c>
      <c r="AF224" s="26" t="str">
        <f>+IF(VLOOKUP($B224,'Lista Puestos Valorados'!$B$11:$BK$510,MATCH('Auxiliar General'!Z$4,'Lista Puestos Valorados'!$B$10:$BK$10,0),0)="","No relevante",VLOOKUP($B224,'Lista Puestos Valorados'!$B$11:$BK$510,MATCH('Auxiliar General'!Z$4,'Lista Puestos Valorados'!$B$10:$BK$10,0),0))</f>
        <v>No relevante</v>
      </c>
      <c r="AG224" s="26">
        <f>+HLOOKUP(AF224,Sistema_Puntos!$Q$5:$Y$43,'Auxiliar General'!AB$5,FALSE)</f>
        <v>0</v>
      </c>
      <c r="AH224" s="26" t="str">
        <f>+IF(VLOOKUP($B224,'Lista Puestos Valorados'!$B$11:$BK$510,MATCH('Auxiliar General'!AB$4,'Lista Puestos Valorados'!$B$10:$BK$10,0),0)="","No relevante",VLOOKUP($B224,'Lista Puestos Valorados'!$B$11:$BK$510,MATCH('Auxiliar General'!AB$4,'Lista Puestos Valorados'!$B$10:$BK$10,0),0))</f>
        <v>No relevante</v>
      </c>
      <c r="AI224" s="26">
        <f>+HLOOKUP(AH224,Sistema_Puntos!$Q$5:$Y$43,'Auxiliar General'!AD$5,FALSE)</f>
        <v>0</v>
      </c>
      <c r="AJ224" s="26" t="str">
        <f>+IF(VLOOKUP($B224,'Lista Puestos Valorados'!$B$11:$BK$510,MATCH('Auxiliar General'!AD$4,'Lista Puestos Valorados'!$B$10:$BK$10,0),0)="","No relevante",VLOOKUP($B224,'Lista Puestos Valorados'!$B$11:$BK$510,MATCH('Auxiliar General'!AD$4,'Lista Puestos Valorados'!$B$10:$BK$10,0),0))</f>
        <v>No relevante</v>
      </c>
      <c r="AK224" s="26">
        <f>+HLOOKUP(AJ224,Sistema_Puntos!$Q$5:$Y$43,'Auxiliar General'!AF$5,FALSE)</f>
        <v>0</v>
      </c>
      <c r="AL224" s="26" t="str">
        <f>+IF(VLOOKUP($B224,'Lista Puestos Valorados'!$B$11:$BK$510,MATCH('Auxiliar General'!AF$4,'Lista Puestos Valorados'!$B$10:$BK$10,0),0)="","No relevante",VLOOKUP($B224,'Lista Puestos Valorados'!$B$11:$BK$510,MATCH('Auxiliar General'!AF$4,'Lista Puestos Valorados'!$B$10:$BK$10,0),0))</f>
        <v>No relevante</v>
      </c>
      <c r="AM224" s="26">
        <f>+HLOOKUP(AL224,Sistema_Puntos!$Q$5:$Y$43,'Auxiliar General'!AH$5,FALSE)</f>
        <v>0</v>
      </c>
      <c r="AN224" s="26" t="str">
        <f>+IF(VLOOKUP($B224,'Lista Puestos Valorados'!$B$11:$BK$510,MATCH('Auxiliar General'!AH$4,'Lista Puestos Valorados'!$B$10:$BK$10,0),0)="","No relevante",VLOOKUP($B224,'Lista Puestos Valorados'!$B$11:$BK$510,MATCH('Auxiliar General'!AH$4,'Lista Puestos Valorados'!$B$10:$BK$10,0),0))</f>
        <v>No relevante</v>
      </c>
      <c r="AO224" s="26">
        <f>+HLOOKUP(AN224,Sistema_Puntos!$Q$5:$Y$43,'Auxiliar General'!AJ$5,FALSE)</f>
        <v>0</v>
      </c>
      <c r="AP224" s="26" t="str">
        <f>+IF(VLOOKUP($B224,'Lista Puestos Valorados'!$B$11:$BK$510,MATCH('Auxiliar General'!AJ$4,'Lista Puestos Valorados'!$B$10:$BK$10,0),0)="","No relevante",VLOOKUP($B224,'Lista Puestos Valorados'!$B$11:$BK$510,MATCH('Auxiliar General'!AJ$4,'Lista Puestos Valorados'!$B$10:$BK$10,0),0))</f>
        <v>No relevante</v>
      </c>
      <c r="AQ224" s="26">
        <f>+HLOOKUP(AP224,Sistema_Puntos!$Q$5:$Y$43,'Auxiliar General'!AL$5,FALSE)</f>
        <v>0</v>
      </c>
      <c r="AR224" s="26" t="str">
        <f>+IF(VLOOKUP($B224,'Lista Puestos Valorados'!$B$11:$BK$510,MATCH('Auxiliar General'!AL$4,'Lista Puestos Valorados'!$B$10:$BK$10,0),0)="","No relevante",VLOOKUP($B224,'Lista Puestos Valorados'!$B$11:$BK$510,MATCH('Auxiliar General'!AL$4,'Lista Puestos Valorados'!$B$10:$BK$10,0),0))</f>
        <v>No relevante</v>
      </c>
      <c r="AS224" s="26">
        <f>+HLOOKUP(AR224,Sistema_Puntos!$Q$5:$Y$43,'Auxiliar General'!AN$5,FALSE)</f>
        <v>0</v>
      </c>
      <c r="AT224" s="26" t="str">
        <f>+IF(VLOOKUP($B224,'Lista Puestos Valorados'!$B$11:$BK$510,MATCH('Auxiliar General'!AN$4,'Lista Puestos Valorados'!$B$10:$BK$10,0),0)="","No relevante",VLOOKUP($B224,'Lista Puestos Valorados'!$B$11:$BK$510,MATCH('Auxiliar General'!AN$4,'Lista Puestos Valorados'!$B$10:$BK$10,0),0))</f>
        <v>No relevante</v>
      </c>
      <c r="AU224" s="26">
        <f>+HLOOKUP(AT224,Sistema_Puntos!$Q$5:$Y$43,'Auxiliar General'!AP$5,FALSE)</f>
        <v>0</v>
      </c>
      <c r="AV224" s="26" t="str">
        <f>+IF(VLOOKUP($B224,'Lista Puestos Valorados'!$B$11:$BK$510,MATCH('Auxiliar General'!AP$4,'Lista Puestos Valorados'!$B$10:$BK$10,0),0)="","No relevante",VLOOKUP($B224,'Lista Puestos Valorados'!$B$11:$BK$510,MATCH('Auxiliar General'!AP$4,'Lista Puestos Valorados'!$B$10:$BK$10,0),0))</f>
        <v>No relevante</v>
      </c>
      <c r="AW224" s="26">
        <f>+HLOOKUP(AV224,Sistema_Puntos!$Q$5:$Y$43,'Auxiliar General'!AR$5,FALSE)</f>
        <v>0</v>
      </c>
      <c r="AX224" s="26" t="str">
        <f>+IF(VLOOKUP($B224,'Lista Puestos Valorados'!$B$11:$BK$510,MATCH('Auxiliar General'!AR$4,'Lista Puestos Valorados'!$B$10:$BK$10,0),0)="","No relevante",VLOOKUP($B224,'Lista Puestos Valorados'!$B$11:$BK$510,MATCH('Auxiliar General'!AR$4,'Lista Puestos Valorados'!$B$10:$BK$10,0),0))</f>
        <v>No relevante</v>
      </c>
      <c r="AY224" s="26">
        <f>+HLOOKUP(AX224,Sistema_Puntos!$Q$5:$Y$43,'Auxiliar General'!AT$5,FALSE)</f>
        <v>0</v>
      </c>
      <c r="AZ224" s="26" t="str">
        <f>+IF(VLOOKUP($B224,'Lista Puestos Valorados'!$B$11:$BK$510,MATCH('Auxiliar General'!AT$4,'Lista Puestos Valorados'!$B$10:$BK$10,0),0)="","No relevante",VLOOKUP($B224,'Lista Puestos Valorados'!$B$11:$BK$510,MATCH('Auxiliar General'!AT$4,'Lista Puestos Valorados'!$B$10:$BK$10,0),0))</f>
        <v>No relevante</v>
      </c>
      <c r="BA224" s="26">
        <f>+HLOOKUP(AZ224,Sistema_Puntos!$Q$5:$Y$43,'Auxiliar General'!AV$5,FALSE)</f>
        <v>0</v>
      </c>
      <c r="BB224" s="26" t="str">
        <f>+IF(VLOOKUP($B224,'Lista Puestos Valorados'!$B$11:$BK$510,MATCH('Auxiliar General'!AV$4,'Lista Puestos Valorados'!$B$10:$BK$10,0),0)="","No relevante",VLOOKUP($B224,'Lista Puestos Valorados'!$B$11:$BK$510,MATCH('Auxiliar General'!AV$4,'Lista Puestos Valorados'!$B$10:$BK$10,0),0))</f>
        <v>No relevante</v>
      </c>
      <c r="BC224" s="26">
        <f>+HLOOKUP(BB224,Sistema_Puntos!$Q$5:$Y$43,'Auxiliar General'!AX$5,FALSE)</f>
        <v>0</v>
      </c>
      <c r="BD224" s="26" t="str">
        <f>+IF(VLOOKUP($B224,'Lista Puestos Valorados'!$B$11:$BK$510,MATCH('Auxiliar General'!AX$4,'Lista Puestos Valorados'!$B$10:$BK$10,0),0)="","No relevante",VLOOKUP($B224,'Lista Puestos Valorados'!$B$11:$BK$510,MATCH('Auxiliar General'!AX$4,'Lista Puestos Valorados'!$B$10:$BK$10,0),0))</f>
        <v>No relevante</v>
      </c>
      <c r="BE224" s="26">
        <f>+HLOOKUP(BD224,Sistema_Puntos!$Q$5:$Y$43,'Auxiliar General'!AZ$5,FALSE)</f>
        <v>0</v>
      </c>
      <c r="BF224" s="26" t="str">
        <f>+IF(VLOOKUP($B224,'Lista Puestos Valorados'!$B$11:$BK$510,MATCH('Auxiliar General'!AZ$4,'Lista Puestos Valorados'!$B$10:$BK$10,0),0)="","No relevante",VLOOKUP($B224,'Lista Puestos Valorados'!$B$11:$BK$510,MATCH('Auxiliar General'!AZ$4,'Lista Puestos Valorados'!$B$10:$BK$10,0),0))</f>
        <v>No relevante</v>
      </c>
      <c r="BG224" s="26">
        <f>+HLOOKUP(BF224,Sistema_Puntos!$Q$5:$Y$43,'Auxiliar General'!BB$5,FALSE)</f>
        <v>0</v>
      </c>
      <c r="BH224" s="26" t="str">
        <f>+IF(VLOOKUP($B224,'Lista Puestos Valorados'!$B$11:$BK$510,MATCH('Auxiliar General'!BB$4,'Lista Puestos Valorados'!$B$10:$BK$10,0),0)="","No relevante",VLOOKUP($B224,'Lista Puestos Valorados'!$B$11:$BK$510,MATCH('Auxiliar General'!BB$4,'Lista Puestos Valorados'!$B$10:$BK$10,0),0))</f>
        <v>No relevante</v>
      </c>
      <c r="BI224" s="26">
        <f>+HLOOKUP(BH224,Sistema_Puntos!$Q$5:$Y$43,'Auxiliar General'!BD$5,FALSE)</f>
        <v>0</v>
      </c>
      <c r="BJ224" s="26" t="str">
        <f>+IF(VLOOKUP($B224,'Lista Puestos Valorados'!$B$11:$BK$510,MATCH('Auxiliar General'!BD$4,'Lista Puestos Valorados'!$B$10:$BK$10,0),0)="","No relevante",VLOOKUP($B224,'Lista Puestos Valorados'!$B$11:$BK$510,MATCH('Auxiliar General'!BD$4,'Lista Puestos Valorados'!$B$10:$BK$10,0),0))</f>
        <v>No relevante</v>
      </c>
      <c r="BK224" s="26">
        <f>+HLOOKUP(BJ224,Sistema_Puntos!$Q$5:$Y$43,'Auxiliar General'!BF$5,FALSE)</f>
        <v>0</v>
      </c>
      <c r="BL224" s="26" t="str">
        <f>+IF(VLOOKUP($B224,'Lista Puestos Valorados'!$B$11:$BK$510,MATCH('Auxiliar General'!BF$4,'Lista Puestos Valorados'!$B$10:$BK$10,0),0)="","No relevante",VLOOKUP($B224,'Lista Puestos Valorados'!$B$11:$BK$510,MATCH('Auxiliar General'!BF$4,'Lista Puestos Valorados'!$B$10:$BK$10,0),0))</f>
        <v>No relevante</v>
      </c>
      <c r="BM224" s="26">
        <f>+HLOOKUP(BL224,Sistema_Puntos!$Q$5:$Y$43,'Auxiliar General'!BH$5,FALSE)</f>
        <v>0</v>
      </c>
      <c r="BN224" s="26" t="str">
        <f>+IF(VLOOKUP($B224,'Lista Puestos Valorados'!$B$11:$BK$510,MATCH('Auxiliar General'!BH$4,'Lista Puestos Valorados'!$B$10:$BK$10,0),0)="","No relevante",VLOOKUP($B224,'Lista Puestos Valorados'!$B$11:$BK$510,MATCH('Auxiliar General'!BH$4,'Lista Puestos Valorados'!$B$10:$BK$10,0),0))</f>
        <v>No relevante</v>
      </c>
      <c r="BO224" s="26">
        <f>+HLOOKUP(BN224,Sistema_Puntos!$Q$5:$Y$43,'Auxiliar General'!BJ$5,FALSE)</f>
        <v>0</v>
      </c>
      <c r="BP224" s="26" t="str">
        <f>+IF(VLOOKUP($B224,'Lista Puestos Valorados'!$B$11:$BK$510,MATCH('Auxiliar General'!BJ$4,'Lista Puestos Valorados'!$B$10:$BK$10,0),0)="","No relevante",VLOOKUP($B224,'Lista Puestos Valorados'!$B$11:$BK$510,MATCH('Auxiliar General'!BJ$4,'Lista Puestos Valorados'!$B$10:$BK$10,0),0))</f>
        <v>No relevante</v>
      </c>
      <c r="BQ224" s="26">
        <f>+HLOOKUP(BP224,Sistema_Puntos!$Q$5:$Y$43,'Auxiliar General'!BL$5,FALSE)</f>
        <v>0</v>
      </c>
      <c r="BR224" s="26" t="str">
        <f>+IF(VLOOKUP($B224,'Lista Puestos Valorados'!$B$11:$BK$510,MATCH('Auxiliar General'!BL$4,'Lista Puestos Valorados'!$B$10:$BK$10,0),0)="","No relevante",VLOOKUP($B224,'Lista Puestos Valorados'!$B$11:$BK$510,MATCH('Auxiliar General'!BL$4,'Lista Puestos Valorados'!$B$10:$BK$10,0),0))</f>
        <v>No relevante</v>
      </c>
      <c r="BS224" s="26">
        <f>+HLOOKUP(BR224,Sistema_Puntos!$Q$5:$Y$43,'Auxiliar General'!BN$5,FALSE)</f>
        <v>0</v>
      </c>
      <c r="BT224" s="26" t="str">
        <f>+IF(VLOOKUP($B224,'Lista Puestos Valorados'!$B$11:$BK$510,MATCH('Auxiliar General'!BN$4,'Lista Puestos Valorados'!$B$10:$BK$10,0),0)="","No relevante",VLOOKUP($B224,'Lista Puestos Valorados'!$B$11:$BK$510,MATCH('Auxiliar General'!BN$4,'Lista Puestos Valorados'!$B$10:$BK$10,0),0))</f>
        <v>No relevante</v>
      </c>
      <c r="BU224" s="26">
        <f>+HLOOKUP(BT224,Sistema_Puntos!$Q$5:$Y$43,'Auxiliar General'!BP$5,FALSE)</f>
        <v>0</v>
      </c>
      <c r="BV224" s="26" t="str">
        <f>+IF(VLOOKUP($B224,'Lista Puestos Valorados'!$B$11:$BK$510,MATCH('Auxiliar General'!BP$4,'Lista Puestos Valorados'!$B$10:$BK$10,0),0)="","No relevante",VLOOKUP($B224,'Lista Puestos Valorados'!$B$11:$BK$510,MATCH('Auxiliar General'!BP$4,'Lista Puestos Valorados'!$B$10:$BK$10,0),0))</f>
        <v>No relevante</v>
      </c>
      <c r="BW224" s="26">
        <f>+HLOOKUP(BV224,Sistema_Puntos!$Q$5:$Y$43,'Auxiliar General'!BR$5,FALSE)</f>
        <v>0</v>
      </c>
      <c r="BX224" s="26" t="str">
        <f>+IF(VLOOKUP($B224,'Lista Puestos Valorados'!$B$11:$BK$510,MATCH('Auxiliar General'!BR$4,'Lista Puestos Valorados'!$B$10:$BK$10,0),0)="","No relevante",VLOOKUP($B224,'Lista Puestos Valorados'!$B$11:$BK$510,MATCH('Auxiliar General'!BR$4,'Lista Puestos Valorados'!$B$10:$BK$10,0),0))</f>
        <v>No relevante</v>
      </c>
      <c r="BY224" s="26">
        <f>+HLOOKUP(BX224,Sistema_Puntos!$Q$5:$Y$43,'Auxiliar General'!BT$5,FALSE)</f>
        <v>0</v>
      </c>
      <c r="BZ224" s="26" t="str">
        <f>+IF(VLOOKUP($B224,'Lista Puestos Valorados'!$B$11:$BK$510,MATCH('Auxiliar General'!BT$4,'Lista Puestos Valorados'!$B$10:$BK$10,0),0)="","No relevante",VLOOKUP($B224,'Lista Puestos Valorados'!$B$11:$BK$510,MATCH('Auxiliar General'!BT$4,'Lista Puestos Valorados'!$B$10:$BK$10,0),0))</f>
        <v>No relevante</v>
      </c>
      <c r="CA224" s="26">
        <f>+HLOOKUP(BZ224,Sistema_Puntos!$Q$5:$Y$43,'Auxiliar General'!BV$5,FALSE)</f>
        <v>0</v>
      </c>
      <c r="CB224" s="26" t="str">
        <f>+IF(VLOOKUP($B224,'Lista Puestos Valorados'!$B$11:$BK$510,MATCH('Auxiliar General'!BV$4,'Lista Puestos Valorados'!$B$10:$BK$10,0),0)="","No relevante",VLOOKUP($B224,'Lista Puestos Valorados'!$B$11:$BK$510,MATCH('Auxiliar General'!BV$4,'Lista Puestos Valorados'!$B$10:$BK$10,0),0))</f>
        <v>No relevante</v>
      </c>
      <c r="CC224" s="26">
        <f>+HLOOKUP(CB224,Sistema_Puntos!$Q$5:$Y$43,'Auxiliar General'!BX$5,FALSE)</f>
        <v>0</v>
      </c>
      <c r="CD224" s="26" t="str">
        <f>+IF(VLOOKUP($B224,'Lista Puestos Valorados'!$B$11:$BK$510,MATCH('Auxiliar General'!BX$4,'Lista Puestos Valorados'!$B$10:$BK$10,0),0)="","No relevante",VLOOKUP($B224,'Lista Puestos Valorados'!$B$11:$BK$510,MATCH('Auxiliar General'!BX$4,'Lista Puestos Valorados'!$B$10:$BK$10,0),0))</f>
        <v>No relevante</v>
      </c>
      <c r="CE224" s="26">
        <f>+HLOOKUP(CD224,Sistema_Puntos!$Q$5:$Y$43,'Auxiliar General'!BZ$5,FALSE)</f>
        <v>0</v>
      </c>
      <c r="CF224" s="26" t="str">
        <f>+IF(VLOOKUP($B224,'Lista Puestos Valorados'!$B$11:$BK$510,MATCH('Auxiliar General'!BZ$4,'Lista Puestos Valorados'!$B$10:$BK$10,0),0)="","No relevante",VLOOKUP($B224,'Lista Puestos Valorados'!$B$11:$BK$510,MATCH('Auxiliar General'!BZ$4,'Lista Puestos Valorados'!$B$10:$BK$10,0),0))</f>
        <v>No relevante</v>
      </c>
      <c r="CG224" s="26">
        <f>+HLOOKUP(CF224,Sistema_Puntos!$Q$5:$Y$43,'Auxiliar General'!CB$5,FALSE)</f>
        <v>0</v>
      </c>
      <c r="CH224" s="29"/>
      <c r="CI224" s="29"/>
    </row>
    <row r="225" spans="2:87" ht="17.55" customHeight="1">
      <c r="B225" s="26">
        <f>+'Listado de Puestos'!B225</f>
        <v>215</v>
      </c>
      <c r="C225" s="26" t="str">
        <f>+IF('Lista Puestos Valorados'!C225="","",'Lista Puestos Valorados'!C225)</f>
        <v/>
      </c>
      <c r="D225" s="26" t="str">
        <f>+IF('Lista Puestos Valorados'!D225="","",'Lista Puestos Valorados'!D225)</f>
        <v/>
      </c>
      <c r="E225" s="26" t="str">
        <f>+IF('Lista Puestos Valorados'!E225="","",'Lista Puestos Valorados'!E225)</f>
        <v/>
      </c>
      <c r="F225" s="26" t="str">
        <f>+IF('Lista Puestos Valorados'!F225="","",'Lista Puestos Valorados'!F225)</f>
        <v/>
      </c>
      <c r="G225" s="26" t="str">
        <f>+IF('Lista Puestos Valorados'!G225="","",'Lista Puestos Valorados'!G225)</f>
        <v/>
      </c>
      <c r="H225" s="26" t="str">
        <f>+IF('Lista Puestos Valorados'!H225="","",'Lista Puestos Valorados'!H225)</f>
        <v/>
      </c>
      <c r="I225" s="26" t="str">
        <f>+IF('Lista Puestos Valorados'!I225="","",'Lista Puestos Valorados'!I225)</f>
        <v/>
      </c>
      <c r="J225" s="118" t="e">
        <f t="array" ref="J225">+IF(L225="","",_xlfn.IFS(L225&lt;='Cortes de Agrupacion'!$F$15,'Cortes de Agrupacion'!$E$15,'Resultados General'!L225&lt;='Cortes de Agrupacion'!$F$14,'Cortes de Agrupacion'!$E$14,'Resultados General'!L225&lt;='Cortes de Agrupacion'!$F$13,'Cortes de Agrupacion'!$E$13,L225&lt;='Cortes de Agrupacion'!$F$12,'Cortes de Agrupacion'!$E$12,'Resultados General'!L225&lt;='Cortes de Agrupacion'!$F$11,'Cortes de Agrupacion'!$E$11,'Resultados General'!L225&lt;='Cortes de Agrupacion'!$F$10,'Cortes de Agrupacion'!$E$10,'Resultados General'!L225&lt;='Cortes de Agrupacion'!$F$9,'Cortes de Agrupacion'!$E$9,'Resultados General'!L225&lt;='Cortes de Agrupacion'!$F$8,'Cortes de Agrupacion'!$E$8,'Resultados General'!L225&lt;='Cortes de Agrupacion'!$F$7,'Cortes de Agrupacion'!$E$7,'Resultados General'!L225&lt;='Cortes de Agrupacion'!$F$6,'Cortes de Agrupacion'!$E$6))</f>
        <v>#VALUE!</v>
      </c>
      <c r="K225" s="118" t="str">
        <f t="shared" si="6"/>
        <v/>
      </c>
      <c r="L225" s="124" t="e">
        <f>#VALUE!</f>
        <v>#VALUE!</v>
      </c>
      <c r="M225" s="26" t="e">
        <f ca="1">+_xlfn.IFNA(VLOOKUP(C225,'Distribución de puestos'!$B$8:$I$507,8,0),"")</f>
        <v>#NAME?</v>
      </c>
      <c r="N225" s="26" t="str">
        <f>+IF(VLOOKUP($B225,'Lista Puestos Valorados'!$B$11:$BK$510,MATCH('Auxiliar General'!H$4,'Lista Puestos Valorados'!$B$10:$BK$10,0),0)="","No relevante",VLOOKUP($B225,'Lista Puestos Valorados'!$B$11:$BK$510,MATCH('Auxiliar General'!H$4,'Lista Puestos Valorados'!$B$10:$BK$10,0),0))</f>
        <v>No relevante</v>
      </c>
      <c r="O225" s="26">
        <f>+HLOOKUP(N225,Sistema_Puntos!$Q$5:$Y$43,'Auxiliar General'!J$5,FALSE)</f>
        <v>0</v>
      </c>
      <c r="P225" s="26" t="str">
        <f>+IF(VLOOKUP($B225,'Lista Puestos Valorados'!$B$11:$BK$510,MATCH('Auxiliar General'!J$4,'Lista Puestos Valorados'!$B$10:$BK$10,0),0)="","No relevante",VLOOKUP($B225,'Lista Puestos Valorados'!$B$11:$BK$510,MATCH('Auxiliar General'!J$4,'Lista Puestos Valorados'!$B$10:$BK$10,0),0))</f>
        <v>No relevante</v>
      </c>
      <c r="Q225" s="26">
        <f>+HLOOKUP(P225,Sistema_Puntos!$Q$5:$Y$43,'Auxiliar General'!L$5,FALSE)</f>
        <v>0</v>
      </c>
      <c r="R225" s="26" t="str">
        <f>+IF(VLOOKUP($B225,'Lista Puestos Valorados'!$B$11:$BK$510,MATCH('Auxiliar General'!L$4,'Lista Puestos Valorados'!$B$10:$BK$10,0),0)="","No relevante",VLOOKUP($B225,'Lista Puestos Valorados'!$B$11:$BK$510,MATCH('Auxiliar General'!L$4,'Lista Puestos Valorados'!$B$10:$BK$10,0),0))</f>
        <v>No relevante</v>
      </c>
      <c r="S225" s="26">
        <f>+HLOOKUP(R225,Sistema_Puntos!$Q$5:$Y$43,'Auxiliar General'!N$5,FALSE)</f>
        <v>0</v>
      </c>
      <c r="T225" s="26" t="str">
        <f>+IF(VLOOKUP($B225,'Lista Puestos Valorados'!$B$11:$BK$510,MATCH('Auxiliar General'!N$4,'Lista Puestos Valorados'!$B$10:$BK$10,0),0)="","No relevante",VLOOKUP($B225,'Lista Puestos Valorados'!$B$11:$BK$510,MATCH('Auxiliar General'!N$4,'Lista Puestos Valorados'!$B$10:$BK$10,0),0))</f>
        <v>No relevante</v>
      </c>
      <c r="U225" s="26">
        <f>+HLOOKUP(T225,Sistema_Puntos!$Q$5:$Y$43,'Auxiliar General'!P$5,FALSE)</f>
        <v>0</v>
      </c>
      <c r="V225" s="26" t="str">
        <f>+IF(VLOOKUP($B225,'Lista Puestos Valorados'!$B$11:$BK$510,MATCH('Auxiliar General'!P$4,'Lista Puestos Valorados'!$B$10:$BK$10,0),0)="","No relevante",VLOOKUP($B225,'Lista Puestos Valorados'!$B$11:$BK$510,MATCH('Auxiliar General'!P$4,'Lista Puestos Valorados'!$B$10:$BK$10,0),0))</f>
        <v>No relevante</v>
      </c>
      <c r="W225" s="26">
        <f>+HLOOKUP(V225,Sistema_Puntos!$Q$5:$Y$43,'Auxiliar General'!R$5,FALSE)</f>
        <v>0</v>
      </c>
      <c r="X225" s="26" t="str">
        <f>+IF(VLOOKUP($B225,'Lista Puestos Valorados'!$B$11:$BK$510,MATCH('Auxiliar General'!R$4,'Lista Puestos Valorados'!$B$10:$BK$10,0),0)="","No relevante",VLOOKUP($B225,'Lista Puestos Valorados'!$B$11:$BK$510,MATCH('Auxiliar General'!R$4,'Lista Puestos Valorados'!$B$10:$BK$10,0),0))</f>
        <v>No relevante</v>
      </c>
      <c r="Y225" s="26">
        <f>+HLOOKUP(X225,Sistema_Puntos!$Q$5:$Y$43,'Auxiliar General'!T$5,FALSE)</f>
        <v>0</v>
      </c>
      <c r="Z225" s="26" t="str">
        <f>+IF(VLOOKUP($B225,'Lista Puestos Valorados'!$B$11:$BK$510,MATCH('Auxiliar General'!T$4,'Lista Puestos Valorados'!$B$10:$BK$10,0),0)="","No relevante",VLOOKUP($B225,'Lista Puestos Valorados'!$B$11:$BK$510,MATCH('Auxiliar General'!T$4,'Lista Puestos Valorados'!$B$10:$BK$10,0),0))</f>
        <v>No relevante</v>
      </c>
      <c r="AA225" s="26">
        <f>+HLOOKUP(Z225,Sistema_Puntos!$Q$5:$Y$43,'Auxiliar General'!V$5,FALSE)</f>
        <v>0</v>
      </c>
      <c r="AB225" s="26" t="str">
        <f>+IF(VLOOKUP($B225,'Lista Puestos Valorados'!$B$11:$BK$510,MATCH('Auxiliar General'!V$4,'Lista Puestos Valorados'!$B$10:$BK$10,0),0)="","No relevante",VLOOKUP($B225,'Lista Puestos Valorados'!$B$11:$BK$510,MATCH('Auxiliar General'!V$4,'Lista Puestos Valorados'!$B$10:$BK$10,0),0))</f>
        <v>No relevante</v>
      </c>
      <c r="AC225" s="26">
        <f>+HLOOKUP(AB225,Sistema_Puntos!$Q$5:$Y$43,'Auxiliar General'!X$5,FALSE)</f>
        <v>0</v>
      </c>
      <c r="AD225" s="26" t="str">
        <f>+IF(VLOOKUP($B225,'Lista Puestos Valorados'!$B$11:$BK$510,MATCH('Auxiliar General'!X$4,'Lista Puestos Valorados'!$B$10:$BK$10,0),0)="","No relevante",VLOOKUP($B225,'Lista Puestos Valorados'!$B$11:$BK$510,MATCH('Auxiliar General'!X$4,'Lista Puestos Valorados'!$B$10:$BK$10,0),0))</f>
        <v>No relevante</v>
      </c>
      <c r="AE225" s="26">
        <f>+HLOOKUP(AD225,Sistema_Puntos!$Q$5:$Y$43,'Auxiliar General'!Z$5,FALSE)</f>
        <v>0</v>
      </c>
      <c r="AF225" s="26" t="str">
        <f>+IF(VLOOKUP($B225,'Lista Puestos Valorados'!$B$11:$BK$510,MATCH('Auxiliar General'!Z$4,'Lista Puestos Valorados'!$B$10:$BK$10,0),0)="","No relevante",VLOOKUP($B225,'Lista Puestos Valorados'!$B$11:$BK$510,MATCH('Auxiliar General'!Z$4,'Lista Puestos Valorados'!$B$10:$BK$10,0),0))</f>
        <v>No relevante</v>
      </c>
      <c r="AG225" s="26">
        <f>+HLOOKUP(AF225,Sistema_Puntos!$Q$5:$Y$43,'Auxiliar General'!AB$5,FALSE)</f>
        <v>0</v>
      </c>
      <c r="AH225" s="26" t="str">
        <f>+IF(VLOOKUP($B225,'Lista Puestos Valorados'!$B$11:$BK$510,MATCH('Auxiliar General'!AB$4,'Lista Puestos Valorados'!$B$10:$BK$10,0),0)="","No relevante",VLOOKUP($B225,'Lista Puestos Valorados'!$B$11:$BK$510,MATCH('Auxiliar General'!AB$4,'Lista Puestos Valorados'!$B$10:$BK$10,0),0))</f>
        <v>No relevante</v>
      </c>
      <c r="AI225" s="26">
        <f>+HLOOKUP(AH225,Sistema_Puntos!$Q$5:$Y$43,'Auxiliar General'!AD$5,FALSE)</f>
        <v>0</v>
      </c>
      <c r="AJ225" s="26" t="str">
        <f>+IF(VLOOKUP($B225,'Lista Puestos Valorados'!$B$11:$BK$510,MATCH('Auxiliar General'!AD$4,'Lista Puestos Valorados'!$B$10:$BK$10,0),0)="","No relevante",VLOOKUP($B225,'Lista Puestos Valorados'!$B$11:$BK$510,MATCH('Auxiliar General'!AD$4,'Lista Puestos Valorados'!$B$10:$BK$10,0),0))</f>
        <v>No relevante</v>
      </c>
      <c r="AK225" s="26">
        <f>+HLOOKUP(AJ225,Sistema_Puntos!$Q$5:$Y$43,'Auxiliar General'!AF$5,FALSE)</f>
        <v>0</v>
      </c>
      <c r="AL225" s="26" t="str">
        <f>+IF(VLOOKUP($B225,'Lista Puestos Valorados'!$B$11:$BK$510,MATCH('Auxiliar General'!AF$4,'Lista Puestos Valorados'!$B$10:$BK$10,0),0)="","No relevante",VLOOKUP($B225,'Lista Puestos Valorados'!$B$11:$BK$510,MATCH('Auxiliar General'!AF$4,'Lista Puestos Valorados'!$B$10:$BK$10,0),0))</f>
        <v>No relevante</v>
      </c>
      <c r="AM225" s="26">
        <f>+HLOOKUP(AL225,Sistema_Puntos!$Q$5:$Y$43,'Auxiliar General'!AH$5,FALSE)</f>
        <v>0</v>
      </c>
      <c r="AN225" s="26" t="str">
        <f>+IF(VLOOKUP($B225,'Lista Puestos Valorados'!$B$11:$BK$510,MATCH('Auxiliar General'!AH$4,'Lista Puestos Valorados'!$B$10:$BK$10,0),0)="","No relevante",VLOOKUP($B225,'Lista Puestos Valorados'!$B$11:$BK$510,MATCH('Auxiliar General'!AH$4,'Lista Puestos Valorados'!$B$10:$BK$10,0),0))</f>
        <v>No relevante</v>
      </c>
      <c r="AO225" s="26">
        <f>+HLOOKUP(AN225,Sistema_Puntos!$Q$5:$Y$43,'Auxiliar General'!AJ$5,FALSE)</f>
        <v>0</v>
      </c>
      <c r="AP225" s="26" t="str">
        <f>+IF(VLOOKUP($B225,'Lista Puestos Valorados'!$B$11:$BK$510,MATCH('Auxiliar General'!AJ$4,'Lista Puestos Valorados'!$B$10:$BK$10,0),0)="","No relevante",VLOOKUP($B225,'Lista Puestos Valorados'!$B$11:$BK$510,MATCH('Auxiliar General'!AJ$4,'Lista Puestos Valorados'!$B$10:$BK$10,0),0))</f>
        <v>No relevante</v>
      </c>
      <c r="AQ225" s="26">
        <f>+HLOOKUP(AP225,Sistema_Puntos!$Q$5:$Y$43,'Auxiliar General'!AL$5,FALSE)</f>
        <v>0</v>
      </c>
      <c r="AR225" s="26" t="str">
        <f>+IF(VLOOKUP($B225,'Lista Puestos Valorados'!$B$11:$BK$510,MATCH('Auxiliar General'!AL$4,'Lista Puestos Valorados'!$B$10:$BK$10,0),0)="","No relevante",VLOOKUP($B225,'Lista Puestos Valorados'!$B$11:$BK$510,MATCH('Auxiliar General'!AL$4,'Lista Puestos Valorados'!$B$10:$BK$10,0),0))</f>
        <v>No relevante</v>
      </c>
      <c r="AS225" s="26">
        <f>+HLOOKUP(AR225,Sistema_Puntos!$Q$5:$Y$43,'Auxiliar General'!AN$5,FALSE)</f>
        <v>0</v>
      </c>
      <c r="AT225" s="26" t="str">
        <f>+IF(VLOOKUP($B225,'Lista Puestos Valorados'!$B$11:$BK$510,MATCH('Auxiliar General'!AN$4,'Lista Puestos Valorados'!$B$10:$BK$10,0),0)="","No relevante",VLOOKUP($B225,'Lista Puestos Valorados'!$B$11:$BK$510,MATCH('Auxiliar General'!AN$4,'Lista Puestos Valorados'!$B$10:$BK$10,0),0))</f>
        <v>No relevante</v>
      </c>
      <c r="AU225" s="26">
        <f>+HLOOKUP(AT225,Sistema_Puntos!$Q$5:$Y$43,'Auxiliar General'!AP$5,FALSE)</f>
        <v>0</v>
      </c>
      <c r="AV225" s="26" t="str">
        <f>+IF(VLOOKUP($B225,'Lista Puestos Valorados'!$B$11:$BK$510,MATCH('Auxiliar General'!AP$4,'Lista Puestos Valorados'!$B$10:$BK$10,0),0)="","No relevante",VLOOKUP($B225,'Lista Puestos Valorados'!$B$11:$BK$510,MATCH('Auxiliar General'!AP$4,'Lista Puestos Valorados'!$B$10:$BK$10,0),0))</f>
        <v>No relevante</v>
      </c>
      <c r="AW225" s="26">
        <f>+HLOOKUP(AV225,Sistema_Puntos!$Q$5:$Y$43,'Auxiliar General'!AR$5,FALSE)</f>
        <v>0</v>
      </c>
      <c r="AX225" s="26" t="str">
        <f>+IF(VLOOKUP($B225,'Lista Puestos Valorados'!$B$11:$BK$510,MATCH('Auxiliar General'!AR$4,'Lista Puestos Valorados'!$B$10:$BK$10,0),0)="","No relevante",VLOOKUP($B225,'Lista Puestos Valorados'!$B$11:$BK$510,MATCH('Auxiliar General'!AR$4,'Lista Puestos Valorados'!$B$10:$BK$10,0),0))</f>
        <v>No relevante</v>
      </c>
      <c r="AY225" s="26">
        <f>+HLOOKUP(AX225,Sistema_Puntos!$Q$5:$Y$43,'Auxiliar General'!AT$5,FALSE)</f>
        <v>0</v>
      </c>
      <c r="AZ225" s="26" t="str">
        <f>+IF(VLOOKUP($B225,'Lista Puestos Valorados'!$B$11:$BK$510,MATCH('Auxiliar General'!AT$4,'Lista Puestos Valorados'!$B$10:$BK$10,0),0)="","No relevante",VLOOKUP($B225,'Lista Puestos Valorados'!$B$11:$BK$510,MATCH('Auxiliar General'!AT$4,'Lista Puestos Valorados'!$B$10:$BK$10,0),0))</f>
        <v>No relevante</v>
      </c>
      <c r="BA225" s="26">
        <f>+HLOOKUP(AZ225,Sistema_Puntos!$Q$5:$Y$43,'Auxiliar General'!AV$5,FALSE)</f>
        <v>0</v>
      </c>
      <c r="BB225" s="26" t="str">
        <f>+IF(VLOOKUP($B225,'Lista Puestos Valorados'!$B$11:$BK$510,MATCH('Auxiliar General'!AV$4,'Lista Puestos Valorados'!$B$10:$BK$10,0),0)="","No relevante",VLOOKUP($B225,'Lista Puestos Valorados'!$B$11:$BK$510,MATCH('Auxiliar General'!AV$4,'Lista Puestos Valorados'!$B$10:$BK$10,0),0))</f>
        <v>No relevante</v>
      </c>
      <c r="BC225" s="26">
        <f>+HLOOKUP(BB225,Sistema_Puntos!$Q$5:$Y$43,'Auxiliar General'!AX$5,FALSE)</f>
        <v>0</v>
      </c>
      <c r="BD225" s="26" t="str">
        <f>+IF(VLOOKUP($B225,'Lista Puestos Valorados'!$B$11:$BK$510,MATCH('Auxiliar General'!AX$4,'Lista Puestos Valorados'!$B$10:$BK$10,0),0)="","No relevante",VLOOKUP($B225,'Lista Puestos Valorados'!$B$11:$BK$510,MATCH('Auxiliar General'!AX$4,'Lista Puestos Valorados'!$B$10:$BK$10,0),0))</f>
        <v>No relevante</v>
      </c>
      <c r="BE225" s="26">
        <f>+HLOOKUP(BD225,Sistema_Puntos!$Q$5:$Y$43,'Auxiliar General'!AZ$5,FALSE)</f>
        <v>0</v>
      </c>
      <c r="BF225" s="26" t="str">
        <f>+IF(VLOOKUP($B225,'Lista Puestos Valorados'!$B$11:$BK$510,MATCH('Auxiliar General'!AZ$4,'Lista Puestos Valorados'!$B$10:$BK$10,0),0)="","No relevante",VLOOKUP($B225,'Lista Puestos Valorados'!$B$11:$BK$510,MATCH('Auxiliar General'!AZ$4,'Lista Puestos Valorados'!$B$10:$BK$10,0),0))</f>
        <v>No relevante</v>
      </c>
      <c r="BG225" s="26">
        <f>+HLOOKUP(BF225,Sistema_Puntos!$Q$5:$Y$43,'Auxiliar General'!BB$5,FALSE)</f>
        <v>0</v>
      </c>
      <c r="BH225" s="26" t="str">
        <f>+IF(VLOOKUP($B225,'Lista Puestos Valorados'!$B$11:$BK$510,MATCH('Auxiliar General'!BB$4,'Lista Puestos Valorados'!$B$10:$BK$10,0),0)="","No relevante",VLOOKUP($B225,'Lista Puestos Valorados'!$B$11:$BK$510,MATCH('Auxiliar General'!BB$4,'Lista Puestos Valorados'!$B$10:$BK$10,0),0))</f>
        <v>No relevante</v>
      </c>
      <c r="BI225" s="26">
        <f>+HLOOKUP(BH225,Sistema_Puntos!$Q$5:$Y$43,'Auxiliar General'!BD$5,FALSE)</f>
        <v>0</v>
      </c>
      <c r="BJ225" s="26" t="str">
        <f>+IF(VLOOKUP($B225,'Lista Puestos Valorados'!$B$11:$BK$510,MATCH('Auxiliar General'!BD$4,'Lista Puestos Valorados'!$B$10:$BK$10,0),0)="","No relevante",VLOOKUP($B225,'Lista Puestos Valorados'!$B$11:$BK$510,MATCH('Auxiliar General'!BD$4,'Lista Puestos Valorados'!$B$10:$BK$10,0),0))</f>
        <v>No relevante</v>
      </c>
      <c r="BK225" s="26">
        <f>+HLOOKUP(BJ225,Sistema_Puntos!$Q$5:$Y$43,'Auxiliar General'!BF$5,FALSE)</f>
        <v>0</v>
      </c>
      <c r="BL225" s="26" t="str">
        <f>+IF(VLOOKUP($B225,'Lista Puestos Valorados'!$B$11:$BK$510,MATCH('Auxiliar General'!BF$4,'Lista Puestos Valorados'!$B$10:$BK$10,0),0)="","No relevante",VLOOKUP($B225,'Lista Puestos Valorados'!$B$11:$BK$510,MATCH('Auxiliar General'!BF$4,'Lista Puestos Valorados'!$B$10:$BK$10,0),0))</f>
        <v>No relevante</v>
      </c>
      <c r="BM225" s="26">
        <f>+HLOOKUP(BL225,Sistema_Puntos!$Q$5:$Y$43,'Auxiliar General'!BH$5,FALSE)</f>
        <v>0</v>
      </c>
      <c r="BN225" s="26" t="str">
        <f>+IF(VLOOKUP($B225,'Lista Puestos Valorados'!$B$11:$BK$510,MATCH('Auxiliar General'!BH$4,'Lista Puestos Valorados'!$B$10:$BK$10,0),0)="","No relevante",VLOOKUP($B225,'Lista Puestos Valorados'!$B$11:$BK$510,MATCH('Auxiliar General'!BH$4,'Lista Puestos Valorados'!$B$10:$BK$10,0),0))</f>
        <v>No relevante</v>
      </c>
      <c r="BO225" s="26">
        <f>+HLOOKUP(BN225,Sistema_Puntos!$Q$5:$Y$43,'Auxiliar General'!BJ$5,FALSE)</f>
        <v>0</v>
      </c>
      <c r="BP225" s="26" t="str">
        <f>+IF(VLOOKUP($B225,'Lista Puestos Valorados'!$B$11:$BK$510,MATCH('Auxiliar General'!BJ$4,'Lista Puestos Valorados'!$B$10:$BK$10,0),0)="","No relevante",VLOOKUP($B225,'Lista Puestos Valorados'!$B$11:$BK$510,MATCH('Auxiliar General'!BJ$4,'Lista Puestos Valorados'!$B$10:$BK$10,0),0))</f>
        <v>No relevante</v>
      </c>
      <c r="BQ225" s="26">
        <f>+HLOOKUP(BP225,Sistema_Puntos!$Q$5:$Y$43,'Auxiliar General'!BL$5,FALSE)</f>
        <v>0</v>
      </c>
      <c r="BR225" s="26" t="str">
        <f>+IF(VLOOKUP($B225,'Lista Puestos Valorados'!$B$11:$BK$510,MATCH('Auxiliar General'!BL$4,'Lista Puestos Valorados'!$B$10:$BK$10,0),0)="","No relevante",VLOOKUP($B225,'Lista Puestos Valorados'!$B$11:$BK$510,MATCH('Auxiliar General'!BL$4,'Lista Puestos Valorados'!$B$10:$BK$10,0),0))</f>
        <v>No relevante</v>
      </c>
      <c r="BS225" s="26">
        <f>+HLOOKUP(BR225,Sistema_Puntos!$Q$5:$Y$43,'Auxiliar General'!BN$5,FALSE)</f>
        <v>0</v>
      </c>
      <c r="BT225" s="26" t="str">
        <f>+IF(VLOOKUP($B225,'Lista Puestos Valorados'!$B$11:$BK$510,MATCH('Auxiliar General'!BN$4,'Lista Puestos Valorados'!$B$10:$BK$10,0),0)="","No relevante",VLOOKUP($B225,'Lista Puestos Valorados'!$B$11:$BK$510,MATCH('Auxiliar General'!BN$4,'Lista Puestos Valorados'!$B$10:$BK$10,0),0))</f>
        <v>No relevante</v>
      </c>
      <c r="BU225" s="26">
        <f>+HLOOKUP(BT225,Sistema_Puntos!$Q$5:$Y$43,'Auxiliar General'!BP$5,FALSE)</f>
        <v>0</v>
      </c>
      <c r="BV225" s="26" t="str">
        <f>+IF(VLOOKUP($B225,'Lista Puestos Valorados'!$B$11:$BK$510,MATCH('Auxiliar General'!BP$4,'Lista Puestos Valorados'!$B$10:$BK$10,0),0)="","No relevante",VLOOKUP($B225,'Lista Puestos Valorados'!$B$11:$BK$510,MATCH('Auxiliar General'!BP$4,'Lista Puestos Valorados'!$B$10:$BK$10,0),0))</f>
        <v>No relevante</v>
      </c>
      <c r="BW225" s="26">
        <f>+HLOOKUP(BV225,Sistema_Puntos!$Q$5:$Y$43,'Auxiliar General'!BR$5,FALSE)</f>
        <v>0</v>
      </c>
      <c r="BX225" s="26" t="str">
        <f>+IF(VLOOKUP($B225,'Lista Puestos Valorados'!$B$11:$BK$510,MATCH('Auxiliar General'!BR$4,'Lista Puestos Valorados'!$B$10:$BK$10,0),0)="","No relevante",VLOOKUP($B225,'Lista Puestos Valorados'!$B$11:$BK$510,MATCH('Auxiliar General'!BR$4,'Lista Puestos Valorados'!$B$10:$BK$10,0),0))</f>
        <v>No relevante</v>
      </c>
      <c r="BY225" s="26">
        <f>+HLOOKUP(BX225,Sistema_Puntos!$Q$5:$Y$43,'Auxiliar General'!BT$5,FALSE)</f>
        <v>0</v>
      </c>
      <c r="BZ225" s="26" t="str">
        <f>+IF(VLOOKUP($B225,'Lista Puestos Valorados'!$B$11:$BK$510,MATCH('Auxiliar General'!BT$4,'Lista Puestos Valorados'!$B$10:$BK$10,0),0)="","No relevante",VLOOKUP($B225,'Lista Puestos Valorados'!$B$11:$BK$510,MATCH('Auxiliar General'!BT$4,'Lista Puestos Valorados'!$B$10:$BK$10,0),0))</f>
        <v>No relevante</v>
      </c>
      <c r="CA225" s="26">
        <f>+HLOOKUP(BZ225,Sistema_Puntos!$Q$5:$Y$43,'Auxiliar General'!BV$5,FALSE)</f>
        <v>0</v>
      </c>
      <c r="CB225" s="26" t="str">
        <f>+IF(VLOOKUP($B225,'Lista Puestos Valorados'!$B$11:$BK$510,MATCH('Auxiliar General'!BV$4,'Lista Puestos Valorados'!$B$10:$BK$10,0),0)="","No relevante",VLOOKUP($B225,'Lista Puestos Valorados'!$B$11:$BK$510,MATCH('Auxiliar General'!BV$4,'Lista Puestos Valorados'!$B$10:$BK$10,0),0))</f>
        <v>No relevante</v>
      </c>
      <c r="CC225" s="26">
        <f>+HLOOKUP(CB225,Sistema_Puntos!$Q$5:$Y$43,'Auxiliar General'!BX$5,FALSE)</f>
        <v>0</v>
      </c>
      <c r="CD225" s="26" t="str">
        <f>+IF(VLOOKUP($B225,'Lista Puestos Valorados'!$B$11:$BK$510,MATCH('Auxiliar General'!BX$4,'Lista Puestos Valorados'!$B$10:$BK$10,0),0)="","No relevante",VLOOKUP($B225,'Lista Puestos Valorados'!$B$11:$BK$510,MATCH('Auxiliar General'!BX$4,'Lista Puestos Valorados'!$B$10:$BK$10,0),0))</f>
        <v>No relevante</v>
      </c>
      <c r="CE225" s="26">
        <f>+HLOOKUP(CD225,Sistema_Puntos!$Q$5:$Y$43,'Auxiliar General'!BZ$5,FALSE)</f>
        <v>0</v>
      </c>
      <c r="CF225" s="26" t="str">
        <f>+IF(VLOOKUP($B225,'Lista Puestos Valorados'!$B$11:$BK$510,MATCH('Auxiliar General'!BZ$4,'Lista Puestos Valorados'!$B$10:$BK$10,0),0)="","No relevante",VLOOKUP($B225,'Lista Puestos Valorados'!$B$11:$BK$510,MATCH('Auxiliar General'!BZ$4,'Lista Puestos Valorados'!$B$10:$BK$10,0),0))</f>
        <v>No relevante</v>
      </c>
      <c r="CG225" s="26">
        <f>+HLOOKUP(CF225,Sistema_Puntos!$Q$5:$Y$43,'Auxiliar General'!CB$5,FALSE)</f>
        <v>0</v>
      </c>
      <c r="CH225" s="29"/>
      <c r="CI225" s="29"/>
    </row>
    <row r="226" spans="2:87" ht="17.55" customHeight="1">
      <c r="B226" s="26">
        <f>+'Listado de Puestos'!B226</f>
        <v>216</v>
      </c>
      <c r="C226" s="26" t="str">
        <f>+IF('Lista Puestos Valorados'!C226="","",'Lista Puestos Valorados'!C226)</f>
        <v/>
      </c>
      <c r="D226" s="26" t="str">
        <f>+IF('Lista Puestos Valorados'!D226="","",'Lista Puestos Valorados'!D226)</f>
        <v/>
      </c>
      <c r="E226" s="26" t="str">
        <f>+IF('Lista Puestos Valorados'!E226="","",'Lista Puestos Valorados'!E226)</f>
        <v/>
      </c>
      <c r="F226" s="26" t="str">
        <f>+IF('Lista Puestos Valorados'!F226="","",'Lista Puestos Valorados'!F226)</f>
        <v/>
      </c>
      <c r="G226" s="26" t="str">
        <f>+IF('Lista Puestos Valorados'!G226="","",'Lista Puestos Valorados'!G226)</f>
        <v/>
      </c>
      <c r="H226" s="26" t="str">
        <f>+IF('Lista Puestos Valorados'!H226="","",'Lista Puestos Valorados'!H226)</f>
        <v/>
      </c>
      <c r="I226" s="26" t="str">
        <f>+IF('Lista Puestos Valorados'!I226="","",'Lista Puestos Valorados'!I226)</f>
        <v/>
      </c>
      <c r="J226" s="118" t="e">
        <f t="array" ref="J226">+IF(L226="","",_xlfn.IFS(L226&lt;='Cortes de Agrupacion'!$F$15,'Cortes de Agrupacion'!$E$15,'Resultados General'!L226&lt;='Cortes de Agrupacion'!$F$14,'Cortes de Agrupacion'!$E$14,'Resultados General'!L226&lt;='Cortes de Agrupacion'!$F$13,'Cortes de Agrupacion'!$E$13,L226&lt;='Cortes de Agrupacion'!$F$12,'Cortes de Agrupacion'!$E$12,'Resultados General'!L226&lt;='Cortes de Agrupacion'!$F$11,'Cortes de Agrupacion'!$E$11,'Resultados General'!L226&lt;='Cortes de Agrupacion'!$F$10,'Cortes de Agrupacion'!$E$10,'Resultados General'!L226&lt;='Cortes de Agrupacion'!$F$9,'Cortes de Agrupacion'!$E$9,'Resultados General'!L226&lt;='Cortes de Agrupacion'!$F$8,'Cortes de Agrupacion'!$E$8,'Resultados General'!L226&lt;='Cortes de Agrupacion'!$F$7,'Cortes de Agrupacion'!$E$7,'Resultados General'!L226&lt;='Cortes de Agrupacion'!$F$6,'Cortes de Agrupacion'!$E$6))</f>
        <v>#VALUE!</v>
      </c>
      <c r="K226" s="118" t="str">
        <f t="shared" si="6"/>
        <v/>
      </c>
      <c r="L226" s="124" t="e">
        <f>#VALUE!</f>
        <v>#VALUE!</v>
      </c>
      <c r="M226" s="26" t="e">
        <f ca="1">+_xlfn.IFNA(VLOOKUP(C226,'Distribución de puestos'!$B$8:$I$507,8,0),"")</f>
        <v>#NAME?</v>
      </c>
      <c r="N226" s="26" t="str">
        <f>+IF(VLOOKUP($B226,'Lista Puestos Valorados'!$B$11:$BK$510,MATCH('Auxiliar General'!H$4,'Lista Puestos Valorados'!$B$10:$BK$10,0),0)="","No relevante",VLOOKUP($B226,'Lista Puestos Valorados'!$B$11:$BK$510,MATCH('Auxiliar General'!H$4,'Lista Puestos Valorados'!$B$10:$BK$10,0),0))</f>
        <v>No relevante</v>
      </c>
      <c r="O226" s="26">
        <f>+HLOOKUP(N226,Sistema_Puntos!$Q$5:$Y$43,'Auxiliar General'!J$5,FALSE)</f>
        <v>0</v>
      </c>
      <c r="P226" s="26" t="str">
        <f>+IF(VLOOKUP($B226,'Lista Puestos Valorados'!$B$11:$BK$510,MATCH('Auxiliar General'!J$4,'Lista Puestos Valorados'!$B$10:$BK$10,0),0)="","No relevante",VLOOKUP($B226,'Lista Puestos Valorados'!$B$11:$BK$510,MATCH('Auxiliar General'!J$4,'Lista Puestos Valorados'!$B$10:$BK$10,0),0))</f>
        <v>No relevante</v>
      </c>
      <c r="Q226" s="26">
        <f>+HLOOKUP(P226,Sistema_Puntos!$Q$5:$Y$43,'Auxiliar General'!L$5,FALSE)</f>
        <v>0</v>
      </c>
      <c r="R226" s="26" t="str">
        <f>+IF(VLOOKUP($B226,'Lista Puestos Valorados'!$B$11:$BK$510,MATCH('Auxiliar General'!L$4,'Lista Puestos Valorados'!$B$10:$BK$10,0),0)="","No relevante",VLOOKUP($B226,'Lista Puestos Valorados'!$B$11:$BK$510,MATCH('Auxiliar General'!L$4,'Lista Puestos Valorados'!$B$10:$BK$10,0),0))</f>
        <v>No relevante</v>
      </c>
      <c r="S226" s="26">
        <f>+HLOOKUP(R226,Sistema_Puntos!$Q$5:$Y$43,'Auxiliar General'!N$5,FALSE)</f>
        <v>0</v>
      </c>
      <c r="T226" s="26" t="str">
        <f>+IF(VLOOKUP($B226,'Lista Puestos Valorados'!$B$11:$BK$510,MATCH('Auxiliar General'!N$4,'Lista Puestos Valorados'!$B$10:$BK$10,0),0)="","No relevante",VLOOKUP($B226,'Lista Puestos Valorados'!$B$11:$BK$510,MATCH('Auxiliar General'!N$4,'Lista Puestos Valorados'!$B$10:$BK$10,0),0))</f>
        <v>No relevante</v>
      </c>
      <c r="U226" s="26">
        <f>+HLOOKUP(T226,Sistema_Puntos!$Q$5:$Y$43,'Auxiliar General'!P$5,FALSE)</f>
        <v>0</v>
      </c>
      <c r="V226" s="26" t="str">
        <f>+IF(VLOOKUP($B226,'Lista Puestos Valorados'!$B$11:$BK$510,MATCH('Auxiliar General'!P$4,'Lista Puestos Valorados'!$B$10:$BK$10,0),0)="","No relevante",VLOOKUP($B226,'Lista Puestos Valorados'!$B$11:$BK$510,MATCH('Auxiliar General'!P$4,'Lista Puestos Valorados'!$B$10:$BK$10,0),0))</f>
        <v>No relevante</v>
      </c>
      <c r="W226" s="26">
        <f>+HLOOKUP(V226,Sistema_Puntos!$Q$5:$Y$43,'Auxiliar General'!R$5,FALSE)</f>
        <v>0</v>
      </c>
      <c r="X226" s="26" t="str">
        <f>+IF(VLOOKUP($B226,'Lista Puestos Valorados'!$B$11:$BK$510,MATCH('Auxiliar General'!R$4,'Lista Puestos Valorados'!$B$10:$BK$10,0),0)="","No relevante",VLOOKUP($B226,'Lista Puestos Valorados'!$B$11:$BK$510,MATCH('Auxiliar General'!R$4,'Lista Puestos Valorados'!$B$10:$BK$10,0),0))</f>
        <v>No relevante</v>
      </c>
      <c r="Y226" s="26">
        <f>+HLOOKUP(X226,Sistema_Puntos!$Q$5:$Y$43,'Auxiliar General'!T$5,FALSE)</f>
        <v>0</v>
      </c>
      <c r="Z226" s="26" t="str">
        <f>+IF(VLOOKUP($B226,'Lista Puestos Valorados'!$B$11:$BK$510,MATCH('Auxiliar General'!T$4,'Lista Puestos Valorados'!$B$10:$BK$10,0),0)="","No relevante",VLOOKUP($B226,'Lista Puestos Valorados'!$B$11:$BK$510,MATCH('Auxiliar General'!T$4,'Lista Puestos Valorados'!$B$10:$BK$10,0),0))</f>
        <v>No relevante</v>
      </c>
      <c r="AA226" s="26">
        <f>+HLOOKUP(Z226,Sistema_Puntos!$Q$5:$Y$43,'Auxiliar General'!V$5,FALSE)</f>
        <v>0</v>
      </c>
      <c r="AB226" s="26" t="str">
        <f>+IF(VLOOKUP($B226,'Lista Puestos Valorados'!$B$11:$BK$510,MATCH('Auxiliar General'!V$4,'Lista Puestos Valorados'!$B$10:$BK$10,0),0)="","No relevante",VLOOKUP($B226,'Lista Puestos Valorados'!$B$11:$BK$510,MATCH('Auxiliar General'!V$4,'Lista Puestos Valorados'!$B$10:$BK$10,0),0))</f>
        <v>No relevante</v>
      </c>
      <c r="AC226" s="26">
        <f>+HLOOKUP(AB226,Sistema_Puntos!$Q$5:$Y$43,'Auxiliar General'!X$5,FALSE)</f>
        <v>0</v>
      </c>
      <c r="AD226" s="26" t="str">
        <f>+IF(VLOOKUP($B226,'Lista Puestos Valorados'!$B$11:$BK$510,MATCH('Auxiliar General'!X$4,'Lista Puestos Valorados'!$B$10:$BK$10,0),0)="","No relevante",VLOOKUP($B226,'Lista Puestos Valorados'!$B$11:$BK$510,MATCH('Auxiliar General'!X$4,'Lista Puestos Valorados'!$B$10:$BK$10,0),0))</f>
        <v>No relevante</v>
      </c>
      <c r="AE226" s="26">
        <f>+HLOOKUP(AD226,Sistema_Puntos!$Q$5:$Y$43,'Auxiliar General'!Z$5,FALSE)</f>
        <v>0</v>
      </c>
      <c r="AF226" s="26" t="str">
        <f>+IF(VLOOKUP($B226,'Lista Puestos Valorados'!$B$11:$BK$510,MATCH('Auxiliar General'!Z$4,'Lista Puestos Valorados'!$B$10:$BK$10,0),0)="","No relevante",VLOOKUP($B226,'Lista Puestos Valorados'!$B$11:$BK$510,MATCH('Auxiliar General'!Z$4,'Lista Puestos Valorados'!$B$10:$BK$10,0),0))</f>
        <v>No relevante</v>
      </c>
      <c r="AG226" s="26">
        <f>+HLOOKUP(AF226,Sistema_Puntos!$Q$5:$Y$43,'Auxiliar General'!AB$5,FALSE)</f>
        <v>0</v>
      </c>
      <c r="AH226" s="26" t="str">
        <f>+IF(VLOOKUP($B226,'Lista Puestos Valorados'!$B$11:$BK$510,MATCH('Auxiliar General'!AB$4,'Lista Puestos Valorados'!$B$10:$BK$10,0),0)="","No relevante",VLOOKUP($B226,'Lista Puestos Valorados'!$B$11:$BK$510,MATCH('Auxiliar General'!AB$4,'Lista Puestos Valorados'!$B$10:$BK$10,0),0))</f>
        <v>No relevante</v>
      </c>
      <c r="AI226" s="26">
        <f>+HLOOKUP(AH226,Sistema_Puntos!$Q$5:$Y$43,'Auxiliar General'!AD$5,FALSE)</f>
        <v>0</v>
      </c>
      <c r="AJ226" s="26" t="str">
        <f>+IF(VLOOKUP($B226,'Lista Puestos Valorados'!$B$11:$BK$510,MATCH('Auxiliar General'!AD$4,'Lista Puestos Valorados'!$B$10:$BK$10,0),0)="","No relevante",VLOOKUP($B226,'Lista Puestos Valorados'!$B$11:$BK$510,MATCH('Auxiliar General'!AD$4,'Lista Puestos Valorados'!$B$10:$BK$10,0),0))</f>
        <v>No relevante</v>
      </c>
      <c r="AK226" s="26">
        <f>+HLOOKUP(AJ226,Sistema_Puntos!$Q$5:$Y$43,'Auxiliar General'!AF$5,FALSE)</f>
        <v>0</v>
      </c>
      <c r="AL226" s="26" t="str">
        <f>+IF(VLOOKUP($B226,'Lista Puestos Valorados'!$B$11:$BK$510,MATCH('Auxiliar General'!AF$4,'Lista Puestos Valorados'!$B$10:$BK$10,0),0)="","No relevante",VLOOKUP($B226,'Lista Puestos Valorados'!$B$11:$BK$510,MATCH('Auxiliar General'!AF$4,'Lista Puestos Valorados'!$B$10:$BK$10,0),0))</f>
        <v>No relevante</v>
      </c>
      <c r="AM226" s="26">
        <f>+HLOOKUP(AL226,Sistema_Puntos!$Q$5:$Y$43,'Auxiliar General'!AH$5,FALSE)</f>
        <v>0</v>
      </c>
      <c r="AN226" s="26" t="str">
        <f>+IF(VLOOKUP($B226,'Lista Puestos Valorados'!$B$11:$BK$510,MATCH('Auxiliar General'!AH$4,'Lista Puestos Valorados'!$B$10:$BK$10,0),0)="","No relevante",VLOOKUP($B226,'Lista Puestos Valorados'!$B$11:$BK$510,MATCH('Auxiliar General'!AH$4,'Lista Puestos Valorados'!$B$10:$BK$10,0),0))</f>
        <v>No relevante</v>
      </c>
      <c r="AO226" s="26">
        <f>+HLOOKUP(AN226,Sistema_Puntos!$Q$5:$Y$43,'Auxiliar General'!AJ$5,FALSE)</f>
        <v>0</v>
      </c>
      <c r="AP226" s="26" t="str">
        <f>+IF(VLOOKUP($B226,'Lista Puestos Valorados'!$B$11:$BK$510,MATCH('Auxiliar General'!AJ$4,'Lista Puestos Valorados'!$B$10:$BK$10,0),0)="","No relevante",VLOOKUP($B226,'Lista Puestos Valorados'!$B$11:$BK$510,MATCH('Auxiliar General'!AJ$4,'Lista Puestos Valorados'!$B$10:$BK$10,0),0))</f>
        <v>No relevante</v>
      </c>
      <c r="AQ226" s="26">
        <f>+HLOOKUP(AP226,Sistema_Puntos!$Q$5:$Y$43,'Auxiliar General'!AL$5,FALSE)</f>
        <v>0</v>
      </c>
      <c r="AR226" s="26" t="str">
        <f>+IF(VLOOKUP($B226,'Lista Puestos Valorados'!$B$11:$BK$510,MATCH('Auxiliar General'!AL$4,'Lista Puestos Valorados'!$B$10:$BK$10,0),0)="","No relevante",VLOOKUP($B226,'Lista Puestos Valorados'!$B$11:$BK$510,MATCH('Auxiliar General'!AL$4,'Lista Puestos Valorados'!$B$10:$BK$10,0),0))</f>
        <v>No relevante</v>
      </c>
      <c r="AS226" s="26">
        <f>+HLOOKUP(AR226,Sistema_Puntos!$Q$5:$Y$43,'Auxiliar General'!AN$5,FALSE)</f>
        <v>0</v>
      </c>
      <c r="AT226" s="26" t="str">
        <f>+IF(VLOOKUP($B226,'Lista Puestos Valorados'!$B$11:$BK$510,MATCH('Auxiliar General'!AN$4,'Lista Puestos Valorados'!$B$10:$BK$10,0),0)="","No relevante",VLOOKUP($B226,'Lista Puestos Valorados'!$B$11:$BK$510,MATCH('Auxiliar General'!AN$4,'Lista Puestos Valorados'!$B$10:$BK$10,0),0))</f>
        <v>No relevante</v>
      </c>
      <c r="AU226" s="26">
        <f>+HLOOKUP(AT226,Sistema_Puntos!$Q$5:$Y$43,'Auxiliar General'!AP$5,FALSE)</f>
        <v>0</v>
      </c>
      <c r="AV226" s="26" t="str">
        <f>+IF(VLOOKUP($B226,'Lista Puestos Valorados'!$B$11:$BK$510,MATCH('Auxiliar General'!AP$4,'Lista Puestos Valorados'!$B$10:$BK$10,0),0)="","No relevante",VLOOKUP($B226,'Lista Puestos Valorados'!$B$11:$BK$510,MATCH('Auxiliar General'!AP$4,'Lista Puestos Valorados'!$B$10:$BK$10,0),0))</f>
        <v>No relevante</v>
      </c>
      <c r="AW226" s="26">
        <f>+HLOOKUP(AV226,Sistema_Puntos!$Q$5:$Y$43,'Auxiliar General'!AR$5,FALSE)</f>
        <v>0</v>
      </c>
      <c r="AX226" s="26" t="str">
        <f>+IF(VLOOKUP($B226,'Lista Puestos Valorados'!$B$11:$BK$510,MATCH('Auxiliar General'!AR$4,'Lista Puestos Valorados'!$B$10:$BK$10,0),0)="","No relevante",VLOOKUP($B226,'Lista Puestos Valorados'!$B$11:$BK$510,MATCH('Auxiliar General'!AR$4,'Lista Puestos Valorados'!$B$10:$BK$10,0),0))</f>
        <v>No relevante</v>
      </c>
      <c r="AY226" s="26">
        <f>+HLOOKUP(AX226,Sistema_Puntos!$Q$5:$Y$43,'Auxiliar General'!AT$5,FALSE)</f>
        <v>0</v>
      </c>
      <c r="AZ226" s="26" t="str">
        <f>+IF(VLOOKUP($B226,'Lista Puestos Valorados'!$B$11:$BK$510,MATCH('Auxiliar General'!AT$4,'Lista Puestos Valorados'!$B$10:$BK$10,0),0)="","No relevante",VLOOKUP($B226,'Lista Puestos Valorados'!$B$11:$BK$510,MATCH('Auxiliar General'!AT$4,'Lista Puestos Valorados'!$B$10:$BK$10,0),0))</f>
        <v>No relevante</v>
      </c>
      <c r="BA226" s="26">
        <f>+HLOOKUP(AZ226,Sistema_Puntos!$Q$5:$Y$43,'Auxiliar General'!AV$5,FALSE)</f>
        <v>0</v>
      </c>
      <c r="BB226" s="26" t="str">
        <f>+IF(VLOOKUP($B226,'Lista Puestos Valorados'!$B$11:$BK$510,MATCH('Auxiliar General'!AV$4,'Lista Puestos Valorados'!$B$10:$BK$10,0),0)="","No relevante",VLOOKUP($B226,'Lista Puestos Valorados'!$B$11:$BK$510,MATCH('Auxiliar General'!AV$4,'Lista Puestos Valorados'!$B$10:$BK$10,0),0))</f>
        <v>No relevante</v>
      </c>
      <c r="BC226" s="26">
        <f>+HLOOKUP(BB226,Sistema_Puntos!$Q$5:$Y$43,'Auxiliar General'!AX$5,FALSE)</f>
        <v>0</v>
      </c>
      <c r="BD226" s="26" t="str">
        <f>+IF(VLOOKUP($B226,'Lista Puestos Valorados'!$B$11:$BK$510,MATCH('Auxiliar General'!AX$4,'Lista Puestos Valorados'!$B$10:$BK$10,0),0)="","No relevante",VLOOKUP($B226,'Lista Puestos Valorados'!$B$11:$BK$510,MATCH('Auxiliar General'!AX$4,'Lista Puestos Valorados'!$B$10:$BK$10,0),0))</f>
        <v>No relevante</v>
      </c>
      <c r="BE226" s="26">
        <f>+HLOOKUP(BD226,Sistema_Puntos!$Q$5:$Y$43,'Auxiliar General'!AZ$5,FALSE)</f>
        <v>0</v>
      </c>
      <c r="BF226" s="26" t="str">
        <f>+IF(VLOOKUP($B226,'Lista Puestos Valorados'!$B$11:$BK$510,MATCH('Auxiliar General'!AZ$4,'Lista Puestos Valorados'!$B$10:$BK$10,0),0)="","No relevante",VLOOKUP($B226,'Lista Puestos Valorados'!$B$11:$BK$510,MATCH('Auxiliar General'!AZ$4,'Lista Puestos Valorados'!$B$10:$BK$10,0),0))</f>
        <v>No relevante</v>
      </c>
      <c r="BG226" s="26">
        <f>+HLOOKUP(BF226,Sistema_Puntos!$Q$5:$Y$43,'Auxiliar General'!BB$5,FALSE)</f>
        <v>0</v>
      </c>
      <c r="BH226" s="26" t="str">
        <f>+IF(VLOOKUP($B226,'Lista Puestos Valorados'!$B$11:$BK$510,MATCH('Auxiliar General'!BB$4,'Lista Puestos Valorados'!$B$10:$BK$10,0),0)="","No relevante",VLOOKUP($B226,'Lista Puestos Valorados'!$B$11:$BK$510,MATCH('Auxiliar General'!BB$4,'Lista Puestos Valorados'!$B$10:$BK$10,0),0))</f>
        <v>No relevante</v>
      </c>
      <c r="BI226" s="26">
        <f>+HLOOKUP(BH226,Sistema_Puntos!$Q$5:$Y$43,'Auxiliar General'!BD$5,FALSE)</f>
        <v>0</v>
      </c>
      <c r="BJ226" s="26" t="str">
        <f>+IF(VLOOKUP($B226,'Lista Puestos Valorados'!$B$11:$BK$510,MATCH('Auxiliar General'!BD$4,'Lista Puestos Valorados'!$B$10:$BK$10,0),0)="","No relevante",VLOOKUP($B226,'Lista Puestos Valorados'!$B$11:$BK$510,MATCH('Auxiliar General'!BD$4,'Lista Puestos Valorados'!$B$10:$BK$10,0),0))</f>
        <v>No relevante</v>
      </c>
      <c r="BK226" s="26">
        <f>+HLOOKUP(BJ226,Sistema_Puntos!$Q$5:$Y$43,'Auxiliar General'!BF$5,FALSE)</f>
        <v>0</v>
      </c>
      <c r="BL226" s="26" t="str">
        <f>+IF(VLOOKUP($B226,'Lista Puestos Valorados'!$B$11:$BK$510,MATCH('Auxiliar General'!BF$4,'Lista Puestos Valorados'!$B$10:$BK$10,0),0)="","No relevante",VLOOKUP($B226,'Lista Puestos Valorados'!$B$11:$BK$510,MATCH('Auxiliar General'!BF$4,'Lista Puestos Valorados'!$B$10:$BK$10,0),0))</f>
        <v>No relevante</v>
      </c>
      <c r="BM226" s="26">
        <f>+HLOOKUP(BL226,Sistema_Puntos!$Q$5:$Y$43,'Auxiliar General'!BH$5,FALSE)</f>
        <v>0</v>
      </c>
      <c r="BN226" s="26" t="str">
        <f>+IF(VLOOKUP($B226,'Lista Puestos Valorados'!$B$11:$BK$510,MATCH('Auxiliar General'!BH$4,'Lista Puestos Valorados'!$B$10:$BK$10,0),0)="","No relevante",VLOOKUP($B226,'Lista Puestos Valorados'!$B$11:$BK$510,MATCH('Auxiliar General'!BH$4,'Lista Puestos Valorados'!$B$10:$BK$10,0),0))</f>
        <v>No relevante</v>
      </c>
      <c r="BO226" s="26">
        <f>+HLOOKUP(BN226,Sistema_Puntos!$Q$5:$Y$43,'Auxiliar General'!BJ$5,FALSE)</f>
        <v>0</v>
      </c>
      <c r="BP226" s="26" t="str">
        <f>+IF(VLOOKUP($B226,'Lista Puestos Valorados'!$B$11:$BK$510,MATCH('Auxiliar General'!BJ$4,'Lista Puestos Valorados'!$B$10:$BK$10,0),0)="","No relevante",VLOOKUP($B226,'Lista Puestos Valorados'!$B$11:$BK$510,MATCH('Auxiliar General'!BJ$4,'Lista Puestos Valorados'!$B$10:$BK$10,0),0))</f>
        <v>No relevante</v>
      </c>
      <c r="BQ226" s="26">
        <f>+HLOOKUP(BP226,Sistema_Puntos!$Q$5:$Y$43,'Auxiliar General'!BL$5,FALSE)</f>
        <v>0</v>
      </c>
      <c r="BR226" s="26" t="str">
        <f>+IF(VLOOKUP($B226,'Lista Puestos Valorados'!$B$11:$BK$510,MATCH('Auxiliar General'!BL$4,'Lista Puestos Valorados'!$B$10:$BK$10,0),0)="","No relevante",VLOOKUP($B226,'Lista Puestos Valorados'!$B$11:$BK$510,MATCH('Auxiliar General'!BL$4,'Lista Puestos Valorados'!$B$10:$BK$10,0),0))</f>
        <v>No relevante</v>
      </c>
      <c r="BS226" s="26">
        <f>+HLOOKUP(BR226,Sistema_Puntos!$Q$5:$Y$43,'Auxiliar General'!BN$5,FALSE)</f>
        <v>0</v>
      </c>
      <c r="BT226" s="26" t="str">
        <f>+IF(VLOOKUP($B226,'Lista Puestos Valorados'!$B$11:$BK$510,MATCH('Auxiliar General'!BN$4,'Lista Puestos Valorados'!$B$10:$BK$10,0),0)="","No relevante",VLOOKUP($B226,'Lista Puestos Valorados'!$B$11:$BK$510,MATCH('Auxiliar General'!BN$4,'Lista Puestos Valorados'!$B$10:$BK$10,0),0))</f>
        <v>No relevante</v>
      </c>
      <c r="BU226" s="26">
        <f>+HLOOKUP(BT226,Sistema_Puntos!$Q$5:$Y$43,'Auxiliar General'!BP$5,FALSE)</f>
        <v>0</v>
      </c>
      <c r="BV226" s="26" t="str">
        <f>+IF(VLOOKUP($B226,'Lista Puestos Valorados'!$B$11:$BK$510,MATCH('Auxiliar General'!BP$4,'Lista Puestos Valorados'!$B$10:$BK$10,0),0)="","No relevante",VLOOKUP($B226,'Lista Puestos Valorados'!$B$11:$BK$510,MATCH('Auxiliar General'!BP$4,'Lista Puestos Valorados'!$B$10:$BK$10,0),0))</f>
        <v>No relevante</v>
      </c>
      <c r="BW226" s="26">
        <f>+HLOOKUP(BV226,Sistema_Puntos!$Q$5:$Y$43,'Auxiliar General'!BR$5,FALSE)</f>
        <v>0</v>
      </c>
      <c r="BX226" s="26" t="str">
        <f>+IF(VLOOKUP($B226,'Lista Puestos Valorados'!$B$11:$BK$510,MATCH('Auxiliar General'!BR$4,'Lista Puestos Valorados'!$B$10:$BK$10,0),0)="","No relevante",VLOOKUP($B226,'Lista Puestos Valorados'!$B$11:$BK$510,MATCH('Auxiliar General'!BR$4,'Lista Puestos Valorados'!$B$10:$BK$10,0),0))</f>
        <v>No relevante</v>
      </c>
      <c r="BY226" s="26">
        <f>+HLOOKUP(BX226,Sistema_Puntos!$Q$5:$Y$43,'Auxiliar General'!BT$5,FALSE)</f>
        <v>0</v>
      </c>
      <c r="BZ226" s="26" t="str">
        <f>+IF(VLOOKUP($B226,'Lista Puestos Valorados'!$B$11:$BK$510,MATCH('Auxiliar General'!BT$4,'Lista Puestos Valorados'!$B$10:$BK$10,0),0)="","No relevante",VLOOKUP($B226,'Lista Puestos Valorados'!$B$11:$BK$510,MATCH('Auxiliar General'!BT$4,'Lista Puestos Valorados'!$B$10:$BK$10,0),0))</f>
        <v>No relevante</v>
      </c>
      <c r="CA226" s="26">
        <f>+HLOOKUP(BZ226,Sistema_Puntos!$Q$5:$Y$43,'Auxiliar General'!BV$5,FALSE)</f>
        <v>0</v>
      </c>
      <c r="CB226" s="26" t="str">
        <f>+IF(VLOOKUP($B226,'Lista Puestos Valorados'!$B$11:$BK$510,MATCH('Auxiliar General'!BV$4,'Lista Puestos Valorados'!$B$10:$BK$10,0),0)="","No relevante",VLOOKUP($B226,'Lista Puestos Valorados'!$B$11:$BK$510,MATCH('Auxiliar General'!BV$4,'Lista Puestos Valorados'!$B$10:$BK$10,0),0))</f>
        <v>No relevante</v>
      </c>
      <c r="CC226" s="26">
        <f>+HLOOKUP(CB226,Sistema_Puntos!$Q$5:$Y$43,'Auxiliar General'!BX$5,FALSE)</f>
        <v>0</v>
      </c>
      <c r="CD226" s="26" t="str">
        <f>+IF(VLOOKUP($B226,'Lista Puestos Valorados'!$B$11:$BK$510,MATCH('Auxiliar General'!BX$4,'Lista Puestos Valorados'!$B$10:$BK$10,0),0)="","No relevante",VLOOKUP($B226,'Lista Puestos Valorados'!$B$11:$BK$510,MATCH('Auxiliar General'!BX$4,'Lista Puestos Valorados'!$B$10:$BK$10,0),0))</f>
        <v>No relevante</v>
      </c>
      <c r="CE226" s="26">
        <f>+HLOOKUP(CD226,Sistema_Puntos!$Q$5:$Y$43,'Auxiliar General'!BZ$5,FALSE)</f>
        <v>0</v>
      </c>
      <c r="CF226" s="26" t="str">
        <f>+IF(VLOOKUP($B226,'Lista Puestos Valorados'!$B$11:$BK$510,MATCH('Auxiliar General'!BZ$4,'Lista Puestos Valorados'!$B$10:$BK$10,0),0)="","No relevante",VLOOKUP($B226,'Lista Puestos Valorados'!$B$11:$BK$510,MATCH('Auxiliar General'!BZ$4,'Lista Puestos Valorados'!$B$10:$BK$10,0),0))</f>
        <v>No relevante</v>
      </c>
      <c r="CG226" s="26">
        <f>+HLOOKUP(CF226,Sistema_Puntos!$Q$5:$Y$43,'Auxiliar General'!CB$5,FALSE)</f>
        <v>0</v>
      </c>
      <c r="CH226" s="29"/>
      <c r="CI226" s="29"/>
    </row>
    <row r="227" spans="2:87" ht="17.55" customHeight="1">
      <c r="B227" s="26">
        <f>+'Listado de Puestos'!B227</f>
        <v>217</v>
      </c>
      <c r="C227" s="26" t="str">
        <f>+IF('Lista Puestos Valorados'!C227="","",'Lista Puestos Valorados'!C227)</f>
        <v/>
      </c>
      <c r="D227" s="26" t="str">
        <f>+IF('Lista Puestos Valorados'!D227="","",'Lista Puestos Valorados'!D227)</f>
        <v/>
      </c>
      <c r="E227" s="26" t="str">
        <f>+IF('Lista Puestos Valorados'!E227="","",'Lista Puestos Valorados'!E227)</f>
        <v/>
      </c>
      <c r="F227" s="26" t="str">
        <f>+IF('Lista Puestos Valorados'!F227="","",'Lista Puestos Valorados'!F227)</f>
        <v/>
      </c>
      <c r="G227" s="26" t="str">
        <f>+IF('Lista Puestos Valorados'!G227="","",'Lista Puestos Valorados'!G227)</f>
        <v/>
      </c>
      <c r="H227" s="26" t="str">
        <f>+IF('Lista Puestos Valorados'!H227="","",'Lista Puestos Valorados'!H227)</f>
        <v/>
      </c>
      <c r="I227" s="26" t="str">
        <f>+IF('Lista Puestos Valorados'!I227="","",'Lista Puestos Valorados'!I227)</f>
        <v/>
      </c>
      <c r="J227" s="118" t="e">
        <f t="array" ref="J227">+IF(L227="","",_xlfn.IFS(L227&lt;='Cortes de Agrupacion'!$F$15,'Cortes de Agrupacion'!$E$15,'Resultados General'!L227&lt;='Cortes de Agrupacion'!$F$14,'Cortes de Agrupacion'!$E$14,'Resultados General'!L227&lt;='Cortes de Agrupacion'!$F$13,'Cortes de Agrupacion'!$E$13,L227&lt;='Cortes de Agrupacion'!$F$12,'Cortes de Agrupacion'!$E$12,'Resultados General'!L227&lt;='Cortes de Agrupacion'!$F$11,'Cortes de Agrupacion'!$E$11,'Resultados General'!L227&lt;='Cortes de Agrupacion'!$F$10,'Cortes de Agrupacion'!$E$10,'Resultados General'!L227&lt;='Cortes de Agrupacion'!$F$9,'Cortes de Agrupacion'!$E$9,'Resultados General'!L227&lt;='Cortes de Agrupacion'!$F$8,'Cortes de Agrupacion'!$E$8,'Resultados General'!L227&lt;='Cortes de Agrupacion'!$F$7,'Cortes de Agrupacion'!$E$7,'Resultados General'!L227&lt;='Cortes de Agrupacion'!$F$6,'Cortes de Agrupacion'!$E$6))</f>
        <v>#VALUE!</v>
      </c>
      <c r="K227" s="118" t="str">
        <f t="shared" si="6"/>
        <v/>
      </c>
      <c r="L227" s="124" t="e">
        <f>#VALUE!</f>
        <v>#VALUE!</v>
      </c>
      <c r="M227" s="26" t="e">
        <f ca="1">+_xlfn.IFNA(VLOOKUP(C227,'Distribución de puestos'!$B$8:$I$507,8,0),"")</f>
        <v>#NAME?</v>
      </c>
      <c r="N227" s="26" t="str">
        <f>+IF(VLOOKUP($B227,'Lista Puestos Valorados'!$B$11:$BK$510,MATCH('Auxiliar General'!H$4,'Lista Puestos Valorados'!$B$10:$BK$10,0),0)="","No relevante",VLOOKUP($B227,'Lista Puestos Valorados'!$B$11:$BK$510,MATCH('Auxiliar General'!H$4,'Lista Puestos Valorados'!$B$10:$BK$10,0),0))</f>
        <v>No relevante</v>
      </c>
      <c r="O227" s="26">
        <f>+HLOOKUP(N227,Sistema_Puntos!$Q$5:$Y$43,'Auxiliar General'!J$5,FALSE)</f>
        <v>0</v>
      </c>
      <c r="P227" s="26" t="str">
        <f>+IF(VLOOKUP($B227,'Lista Puestos Valorados'!$B$11:$BK$510,MATCH('Auxiliar General'!J$4,'Lista Puestos Valorados'!$B$10:$BK$10,0),0)="","No relevante",VLOOKUP($B227,'Lista Puestos Valorados'!$B$11:$BK$510,MATCH('Auxiliar General'!J$4,'Lista Puestos Valorados'!$B$10:$BK$10,0),0))</f>
        <v>No relevante</v>
      </c>
      <c r="Q227" s="26">
        <f>+HLOOKUP(P227,Sistema_Puntos!$Q$5:$Y$43,'Auxiliar General'!L$5,FALSE)</f>
        <v>0</v>
      </c>
      <c r="R227" s="26" t="str">
        <f>+IF(VLOOKUP($B227,'Lista Puestos Valorados'!$B$11:$BK$510,MATCH('Auxiliar General'!L$4,'Lista Puestos Valorados'!$B$10:$BK$10,0),0)="","No relevante",VLOOKUP($B227,'Lista Puestos Valorados'!$B$11:$BK$510,MATCH('Auxiliar General'!L$4,'Lista Puestos Valorados'!$B$10:$BK$10,0),0))</f>
        <v>No relevante</v>
      </c>
      <c r="S227" s="26">
        <f>+HLOOKUP(R227,Sistema_Puntos!$Q$5:$Y$43,'Auxiliar General'!N$5,FALSE)</f>
        <v>0</v>
      </c>
      <c r="T227" s="26" t="str">
        <f>+IF(VLOOKUP($B227,'Lista Puestos Valorados'!$B$11:$BK$510,MATCH('Auxiliar General'!N$4,'Lista Puestos Valorados'!$B$10:$BK$10,0),0)="","No relevante",VLOOKUP($B227,'Lista Puestos Valorados'!$B$11:$BK$510,MATCH('Auxiliar General'!N$4,'Lista Puestos Valorados'!$B$10:$BK$10,0),0))</f>
        <v>No relevante</v>
      </c>
      <c r="U227" s="26">
        <f>+HLOOKUP(T227,Sistema_Puntos!$Q$5:$Y$43,'Auxiliar General'!P$5,FALSE)</f>
        <v>0</v>
      </c>
      <c r="V227" s="26" t="str">
        <f>+IF(VLOOKUP($B227,'Lista Puestos Valorados'!$B$11:$BK$510,MATCH('Auxiliar General'!P$4,'Lista Puestos Valorados'!$B$10:$BK$10,0),0)="","No relevante",VLOOKUP($B227,'Lista Puestos Valorados'!$B$11:$BK$510,MATCH('Auxiliar General'!P$4,'Lista Puestos Valorados'!$B$10:$BK$10,0),0))</f>
        <v>No relevante</v>
      </c>
      <c r="W227" s="26">
        <f>+HLOOKUP(V227,Sistema_Puntos!$Q$5:$Y$43,'Auxiliar General'!R$5,FALSE)</f>
        <v>0</v>
      </c>
      <c r="X227" s="26" t="str">
        <f>+IF(VLOOKUP($B227,'Lista Puestos Valorados'!$B$11:$BK$510,MATCH('Auxiliar General'!R$4,'Lista Puestos Valorados'!$B$10:$BK$10,0),0)="","No relevante",VLOOKUP($B227,'Lista Puestos Valorados'!$B$11:$BK$510,MATCH('Auxiliar General'!R$4,'Lista Puestos Valorados'!$B$10:$BK$10,0),0))</f>
        <v>No relevante</v>
      </c>
      <c r="Y227" s="26">
        <f>+HLOOKUP(X227,Sistema_Puntos!$Q$5:$Y$43,'Auxiliar General'!T$5,FALSE)</f>
        <v>0</v>
      </c>
      <c r="Z227" s="26" t="str">
        <f>+IF(VLOOKUP($B227,'Lista Puestos Valorados'!$B$11:$BK$510,MATCH('Auxiliar General'!T$4,'Lista Puestos Valorados'!$B$10:$BK$10,0),0)="","No relevante",VLOOKUP($B227,'Lista Puestos Valorados'!$B$11:$BK$510,MATCH('Auxiliar General'!T$4,'Lista Puestos Valorados'!$B$10:$BK$10,0),0))</f>
        <v>No relevante</v>
      </c>
      <c r="AA227" s="26">
        <f>+HLOOKUP(Z227,Sistema_Puntos!$Q$5:$Y$43,'Auxiliar General'!V$5,FALSE)</f>
        <v>0</v>
      </c>
      <c r="AB227" s="26" t="str">
        <f>+IF(VLOOKUP($B227,'Lista Puestos Valorados'!$B$11:$BK$510,MATCH('Auxiliar General'!V$4,'Lista Puestos Valorados'!$B$10:$BK$10,0),0)="","No relevante",VLOOKUP($B227,'Lista Puestos Valorados'!$B$11:$BK$510,MATCH('Auxiliar General'!V$4,'Lista Puestos Valorados'!$B$10:$BK$10,0),0))</f>
        <v>No relevante</v>
      </c>
      <c r="AC227" s="26">
        <f>+HLOOKUP(AB227,Sistema_Puntos!$Q$5:$Y$43,'Auxiliar General'!X$5,FALSE)</f>
        <v>0</v>
      </c>
      <c r="AD227" s="26" t="str">
        <f>+IF(VLOOKUP($B227,'Lista Puestos Valorados'!$B$11:$BK$510,MATCH('Auxiliar General'!X$4,'Lista Puestos Valorados'!$B$10:$BK$10,0),0)="","No relevante",VLOOKUP($B227,'Lista Puestos Valorados'!$B$11:$BK$510,MATCH('Auxiliar General'!X$4,'Lista Puestos Valorados'!$B$10:$BK$10,0),0))</f>
        <v>No relevante</v>
      </c>
      <c r="AE227" s="26">
        <f>+HLOOKUP(AD227,Sistema_Puntos!$Q$5:$Y$43,'Auxiliar General'!Z$5,FALSE)</f>
        <v>0</v>
      </c>
      <c r="AF227" s="26" t="str">
        <f>+IF(VLOOKUP($B227,'Lista Puestos Valorados'!$B$11:$BK$510,MATCH('Auxiliar General'!Z$4,'Lista Puestos Valorados'!$B$10:$BK$10,0),0)="","No relevante",VLOOKUP($B227,'Lista Puestos Valorados'!$B$11:$BK$510,MATCH('Auxiliar General'!Z$4,'Lista Puestos Valorados'!$B$10:$BK$10,0),0))</f>
        <v>No relevante</v>
      </c>
      <c r="AG227" s="26">
        <f>+HLOOKUP(AF227,Sistema_Puntos!$Q$5:$Y$43,'Auxiliar General'!AB$5,FALSE)</f>
        <v>0</v>
      </c>
      <c r="AH227" s="26" t="str">
        <f>+IF(VLOOKUP($B227,'Lista Puestos Valorados'!$B$11:$BK$510,MATCH('Auxiliar General'!AB$4,'Lista Puestos Valorados'!$B$10:$BK$10,0),0)="","No relevante",VLOOKUP($B227,'Lista Puestos Valorados'!$B$11:$BK$510,MATCH('Auxiliar General'!AB$4,'Lista Puestos Valorados'!$B$10:$BK$10,0),0))</f>
        <v>No relevante</v>
      </c>
      <c r="AI227" s="26">
        <f>+HLOOKUP(AH227,Sistema_Puntos!$Q$5:$Y$43,'Auxiliar General'!AD$5,FALSE)</f>
        <v>0</v>
      </c>
      <c r="AJ227" s="26" t="str">
        <f>+IF(VLOOKUP($B227,'Lista Puestos Valorados'!$B$11:$BK$510,MATCH('Auxiliar General'!AD$4,'Lista Puestos Valorados'!$B$10:$BK$10,0),0)="","No relevante",VLOOKUP($B227,'Lista Puestos Valorados'!$B$11:$BK$510,MATCH('Auxiliar General'!AD$4,'Lista Puestos Valorados'!$B$10:$BK$10,0),0))</f>
        <v>No relevante</v>
      </c>
      <c r="AK227" s="26">
        <f>+HLOOKUP(AJ227,Sistema_Puntos!$Q$5:$Y$43,'Auxiliar General'!AF$5,FALSE)</f>
        <v>0</v>
      </c>
      <c r="AL227" s="26" t="str">
        <f>+IF(VLOOKUP($B227,'Lista Puestos Valorados'!$B$11:$BK$510,MATCH('Auxiliar General'!AF$4,'Lista Puestos Valorados'!$B$10:$BK$10,0),0)="","No relevante",VLOOKUP($B227,'Lista Puestos Valorados'!$B$11:$BK$510,MATCH('Auxiliar General'!AF$4,'Lista Puestos Valorados'!$B$10:$BK$10,0),0))</f>
        <v>No relevante</v>
      </c>
      <c r="AM227" s="26">
        <f>+HLOOKUP(AL227,Sistema_Puntos!$Q$5:$Y$43,'Auxiliar General'!AH$5,FALSE)</f>
        <v>0</v>
      </c>
      <c r="AN227" s="26" t="str">
        <f>+IF(VLOOKUP($B227,'Lista Puestos Valorados'!$B$11:$BK$510,MATCH('Auxiliar General'!AH$4,'Lista Puestos Valorados'!$B$10:$BK$10,0),0)="","No relevante",VLOOKUP($B227,'Lista Puestos Valorados'!$B$11:$BK$510,MATCH('Auxiliar General'!AH$4,'Lista Puestos Valorados'!$B$10:$BK$10,0),0))</f>
        <v>No relevante</v>
      </c>
      <c r="AO227" s="26">
        <f>+HLOOKUP(AN227,Sistema_Puntos!$Q$5:$Y$43,'Auxiliar General'!AJ$5,FALSE)</f>
        <v>0</v>
      </c>
      <c r="AP227" s="26" t="str">
        <f>+IF(VLOOKUP($B227,'Lista Puestos Valorados'!$B$11:$BK$510,MATCH('Auxiliar General'!AJ$4,'Lista Puestos Valorados'!$B$10:$BK$10,0),0)="","No relevante",VLOOKUP($B227,'Lista Puestos Valorados'!$B$11:$BK$510,MATCH('Auxiliar General'!AJ$4,'Lista Puestos Valorados'!$B$10:$BK$10,0),0))</f>
        <v>No relevante</v>
      </c>
      <c r="AQ227" s="26">
        <f>+HLOOKUP(AP227,Sistema_Puntos!$Q$5:$Y$43,'Auxiliar General'!AL$5,FALSE)</f>
        <v>0</v>
      </c>
      <c r="AR227" s="26" t="str">
        <f>+IF(VLOOKUP($B227,'Lista Puestos Valorados'!$B$11:$BK$510,MATCH('Auxiliar General'!AL$4,'Lista Puestos Valorados'!$B$10:$BK$10,0),0)="","No relevante",VLOOKUP($B227,'Lista Puestos Valorados'!$B$11:$BK$510,MATCH('Auxiliar General'!AL$4,'Lista Puestos Valorados'!$B$10:$BK$10,0),0))</f>
        <v>No relevante</v>
      </c>
      <c r="AS227" s="26">
        <f>+HLOOKUP(AR227,Sistema_Puntos!$Q$5:$Y$43,'Auxiliar General'!AN$5,FALSE)</f>
        <v>0</v>
      </c>
      <c r="AT227" s="26" t="str">
        <f>+IF(VLOOKUP($B227,'Lista Puestos Valorados'!$B$11:$BK$510,MATCH('Auxiliar General'!AN$4,'Lista Puestos Valorados'!$B$10:$BK$10,0),0)="","No relevante",VLOOKUP($B227,'Lista Puestos Valorados'!$B$11:$BK$510,MATCH('Auxiliar General'!AN$4,'Lista Puestos Valorados'!$B$10:$BK$10,0),0))</f>
        <v>No relevante</v>
      </c>
      <c r="AU227" s="26">
        <f>+HLOOKUP(AT227,Sistema_Puntos!$Q$5:$Y$43,'Auxiliar General'!AP$5,FALSE)</f>
        <v>0</v>
      </c>
      <c r="AV227" s="26" t="str">
        <f>+IF(VLOOKUP($B227,'Lista Puestos Valorados'!$B$11:$BK$510,MATCH('Auxiliar General'!AP$4,'Lista Puestos Valorados'!$B$10:$BK$10,0),0)="","No relevante",VLOOKUP($B227,'Lista Puestos Valorados'!$B$11:$BK$510,MATCH('Auxiliar General'!AP$4,'Lista Puestos Valorados'!$B$10:$BK$10,0),0))</f>
        <v>No relevante</v>
      </c>
      <c r="AW227" s="26">
        <f>+HLOOKUP(AV227,Sistema_Puntos!$Q$5:$Y$43,'Auxiliar General'!AR$5,FALSE)</f>
        <v>0</v>
      </c>
      <c r="AX227" s="26" t="str">
        <f>+IF(VLOOKUP($B227,'Lista Puestos Valorados'!$B$11:$BK$510,MATCH('Auxiliar General'!AR$4,'Lista Puestos Valorados'!$B$10:$BK$10,0),0)="","No relevante",VLOOKUP($B227,'Lista Puestos Valorados'!$B$11:$BK$510,MATCH('Auxiliar General'!AR$4,'Lista Puestos Valorados'!$B$10:$BK$10,0),0))</f>
        <v>No relevante</v>
      </c>
      <c r="AY227" s="26">
        <f>+HLOOKUP(AX227,Sistema_Puntos!$Q$5:$Y$43,'Auxiliar General'!AT$5,FALSE)</f>
        <v>0</v>
      </c>
      <c r="AZ227" s="26" t="str">
        <f>+IF(VLOOKUP($B227,'Lista Puestos Valorados'!$B$11:$BK$510,MATCH('Auxiliar General'!AT$4,'Lista Puestos Valorados'!$B$10:$BK$10,0),0)="","No relevante",VLOOKUP($B227,'Lista Puestos Valorados'!$B$11:$BK$510,MATCH('Auxiliar General'!AT$4,'Lista Puestos Valorados'!$B$10:$BK$10,0),0))</f>
        <v>No relevante</v>
      </c>
      <c r="BA227" s="26">
        <f>+HLOOKUP(AZ227,Sistema_Puntos!$Q$5:$Y$43,'Auxiliar General'!AV$5,FALSE)</f>
        <v>0</v>
      </c>
      <c r="BB227" s="26" t="str">
        <f>+IF(VLOOKUP($B227,'Lista Puestos Valorados'!$B$11:$BK$510,MATCH('Auxiliar General'!AV$4,'Lista Puestos Valorados'!$B$10:$BK$10,0),0)="","No relevante",VLOOKUP($B227,'Lista Puestos Valorados'!$B$11:$BK$510,MATCH('Auxiliar General'!AV$4,'Lista Puestos Valorados'!$B$10:$BK$10,0),0))</f>
        <v>No relevante</v>
      </c>
      <c r="BC227" s="26">
        <f>+HLOOKUP(BB227,Sistema_Puntos!$Q$5:$Y$43,'Auxiliar General'!AX$5,FALSE)</f>
        <v>0</v>
      </c>
      <c r="BD227" s="26" t="str">
        <f>+IF(VLOOKUP($B227,'Lista Puestos Valorados'!$B$11:$BK$510,MATCH('Auxiliar General'!AX$4,'Lista Puestos Valorados'!$B$10:$BK$10,0),0)="","No relevante",VLOOKUP($B227,'Lista Puestos Valorados'!$B$11:$BK$510,MATCH('Auxiliar General'!AX$4,'Lista Puestos Valorados'!$B$10:$BK$10,0),0))</f>
        <v>No relevante</v>
      </c>
      <c r="BE227" s="26">
        <f>+HLOOKUP(BD227,Sistema_Puntos!$Q$5:$Y$43,'Auxiliar General'!AZ$5,FALSE)</f>
        <v>0</v>
      </c>
      <c r="BF227" s="26" t="str">
        <f>+IF(VLOOKUP($B227,'Lista Puestos Valorados'!$B$11:$BK$510,MATCH('Auxiliar General'!AZ$4,'Lista Puestos Valorados'!$B$10:$BK$10,0),0)="","No relevante",VLOOKUP($B227,'Lista Puestos Valorados'!$B$11:$BK$510,MATCH('Auxiliar General'!AZ$4,'Lista Puestos Valorados'!$B$10:$BK$10,0),0))</f>
        <v>No relevante</v>
      </c>
      <c r="BG227" s="26">
        <f>+HLOOKUP(BF227,Sistema_Puntos!$Q$5:$Y$43,'Auxiliar General'!BB$5,FALSE)</f>
        <v>0</v>
      </c>
      <c r="BH227" s="26" t="str">
        <f>+IF(VLOOKUP($B227,'Lista Puestos Valorados'!$B$11:$BK$510,MATCH('Auxiliar General'!BB$4,'Lista Puestos Valorados'!$B$10:$BK$10,0),0)="","No relevante",VLOOKUP($B227,'Lista Puestos Valorados'!$B$11:$BK$510,MATCH('Auxiliar General'!BB$4,'Lista Puestos Valorados'!$B$10:$BK$10,0),0))</f>
        <v>No relevante</v>
      </c>
      <c r="BI227" s="26">
        <f>+HLOOKUP(BH227,Sistema_Puntos!$Q$5:$Y$43,'Auxiliar General'!BD$5,FALSE)</f>
        <v>0</v>
      </c>
      <c r="BJ227" s="26" t="str">
        <f>+IF(VLOOKUP($B227,'Lista Puestos Valorados'!$B$11:$BK$510,MATCH('Auxiliar General'!BD$4,'Lista Puestos Valorados'!$B$10:$BK$10,0),0)="","No relevante",VLOOKUP($B227,'Lista Puestos Valorados'!$B$11:$BK$510,MATCH('Auxiliar General'!BD$4,'Lista Puestos Valorados'!$B$10:$BK$10,0),0))</f>
        <v>No relevante</v>
      </c>
      <c r="BK227" s="26">
        <f>+HLOOKUP(BJ227,Sistema_Puntos!$Q$5:$Y$43,'Auxiliar General'!BF$5,FALSE)</f>
        <v>0</v>
      </c>
      <c r="BL227" s="26" t="str">
        <f>+IF(VLOOKUP($B227,'Lista Puestos Valorados'!$B$11:$BK$510,MATCH('Auxiliar General'!BF$4,'Lista Puestos Valorados'!$B$10:$BK$10,0),0)="","No relevante",VLOOKUP($B227,'Lista Puestos Valorados'!$B$11:$BK$510,MATCH('Auxiliar General'!BF$4,'Lista Puestos Valorados'!$B$10:$BK$10,0),0))</f>
        <v>No relevante</v>
      </c>
      <c r="BM227" s="26">
        <f>+HLOOKUP(BL227,Sistema_Puntos!$Q$5:$Y$43,'Auxiliar General'!BH$5,FALSE)</f>
        <v>0</v>
      </c>
      <c r="BN227" s="26" t="str">
        <f>+IF(VLOOKUP($B227,'Lista Puestos Valorados'!$B$11:$BK$510,MATCH('Auxiliar General'!BH$4,'Lista Puestos Valorados'!$B$10:$BK$10,0),0)="","No relevante",VLOOKUP($B227,'Lista Puestos Valorados'!$B$11:$BK$510,MATCH('Auxiliar General'!BH$4,'Lista Puestos Valorados'!$B$10:$BK$10,0),0))</f>
        <v>No relevante</v>
      </c>
      <c r="BO227" s="26">
        <f>+HLOOKUP(BN227,Sistema_Puntos!$Q$5:$Y$43,'Auxiliar General'!BJ$5,FALSE)</f>
        <v>0</v>
      </c>
      <c r="BP227" s="26" t="str">
        <f>+IF(VLOOKUP($B227,'Lista Puestos Valorados'!$B$11:$BK$510,MATCH('Auxiliar General'!BJ$4,'Lista Puestos Valorados'!$B$10:$BK$10,0),0)="","No relevante",VLOOKUP($B227,'Lista Puestos Valorados'!$B$11:$BK$510,MATCH('Auxiliar General'!BJ$4,'Lista Puestos Valorados'!$B$10:$BK$10,0),0))</f>
        <v>No relevante</v>
      </c>
      <c r="BQ227" s="26">
        <f>+HLOOKUP(BP227,Sistema_Puntos!$Q$5:$Y$43,'Auxiliar General'!BL$5,FALSE)</f>
        <v>0</v>
      </c>
      <c r="BR227" s="26" t="str">
        <f>+IF(VLOOKUP($B227,'Lista Puestos Valorados'!$B$11:$BK$510,MATCH('Auxiliar General'!BL$4,'Lista Puestos Valorados'!$B$10:$BK$10,0),0)="","No relevante",VLOOKUP($B227,'Lista Puestos Valorados'!$B$11:$BK$510,MATCH('Auxiliar General'!BL$4,'Lista Puestos Valorados'!$B$10:$BK$10,0),0))</f>
        <v>No relevante</v>
      </c>
      <c r="BS227" s="26">
        <f>+HLOOKUP(BR227,Sistema_Puntos!$Q$5:$Y$43,'Auxiliar General'!BN$5,FALSE)</f>
        <v>0</v>
      </c>
      <c r="BT227" s="26" t="str">
        <f>+IF(VLOOKUP($B227,'Lista Puestos Valorados'!$B$11:$BK$510,MATCH('Auxiliar General'!BN$4,'Lista Puestos Valorados'!$B$10:$BK$10,0),0)="","No relevante",VLOOKUP($B227,'Lista Puestos Valorados'!$B$11:$BK$510,MATCH('Auxiliar General'!BN$4,'Lista Puestos Valorados'!$B$10:$BK$10,0),0))</f>
        <v>No relevante</v>
      </c>
      <c r="BU227" s="26">
        <f>+HLOOKUP(BT227,Sistema_Puntos!$Q$5:$Y$43,'Auxiliar General'!BP$5,FALSE)</f>
        <v>0</v>
      </c>
      <c r="BV227" s="26" t="str">
        <f>+IF(VLOOKUP($B227,'Lista Puestos Valorados'!$B$11:$BK$510,MATCH('Auxiliar General'!BP$4,'Lista Puestos Valorados'!$B$10:$BK$10,0),0)="","No relevante",VLOOKUP($B227,'Lista Puestos Valorados'!$B$11:$BK$510,MATCH('Auxiliar General'!BP$4,'Lista Puestos Valorados'!$B$10:$BK$10,0),0))</f>
        <v>No relevante</v>
      </c>
      <c r="BW227" s="26">
        <f>+HLOOKUP(BV227,Sistema_Puntos!$Q$5:$Y$43,'Auxiliar General'!BR$5,FALSE)</f>
        <v>0</v>
      </c>
      <c r="BX227" s="26" t="str">
        <f>+IF(VLOOKUP($B227,'Lista Puestos Valorados'!$B$11:$BK$510,MATCH('Auxiliar General'!BR$4,'Lista Puestos Valorados'!$B$10:$BK$10,0),0)="","No relevante",VLOOKUP($B227,'Lista Puestos Valorados'!$B$11:$BK$510,MATCH('Auxiliar General'!BR$4,'Lista Puestos Valorados'!$B$10:$BK$10,0),0))</f>
        <v>No relevante</v>
      </c>
      <c r="BY227" s="26">
        <f>+HLOOKUP(BX227,Sistema_Puntos!$Q$5:$Y$43,'Auxiliar General'!BT$5,FALSE)</f>
        <v>0</v>
      </c>
      <c r="BZ227" s="26" t="str">
        <f>+IF(VLOOKUP($B227,'Lista Puestos Valorados'!$B$11:$BK$510,MATCH('Auxiliar General'!BT$4,'Lista Puestos Valorados'!$B$10:$BK$10,0),0)="","No relevante",VLOOKUP($B227,'Lista Puestos Valorados'!$B$11:$BK$510,MATCH('Auxiliar General'!BT$4,'Lista Puestos Valorados'!$B$10:$BK$10,0),0))</f>
        <v>No relevante</v>
      </c>
      <c r="CA227" s="26">
        <f>+HLOOKUP(BZ227,Sistema_Puntos!$Q$5:$Y$43,'Auxiliar General'!BV$5,FALSE)</f>
        <v>0</v>
      </c>
      <c r="CB227" s="26" t="str">
        <f>+IF(VLOOKUP($B227,'Lista Puestos Valorados'!$B$11:$BK$510,MATCH('Auxiliar General'!BV$4,'Lista Puestos Valorados'!$B$10:$BK$10,0),0)="","No relevante",VLOOKUP($B227,'Lista Puestos Valorados'!$B$11:$BK$510,MATCH('Auxiliar General'!BV$4,'Lista Puestos Valorados'!$B$10:$BK$10,0),0))</f>
        <v>No relevante</v>
      </c>
      <c r="CC227" s="26">
        <f>+HLOOKUP(CB227,Sistema_Puntos!$Q$5:$Y$43,'Auxiliar General'!BX$5,FALSE)</f>
        <v>0</v>
      </c>
      <c r="CD227" s="26" t="str">
        <f>+IF(VLOOKUP($B227,'Lista Puestos Valorados'!$B$11:$BK$510,MATCH('Auxiliar General'!BX$4,'Lista Puestos Valorados'!$B$10:$BK$10,0),0)="","No relevante",VLOOKUP($B227,'Lista Puestos Valorados'!$B$11:$BK$510,MATCH('Auxiliar General'!BX$4,'Lista Puestos Valorados'!$B$10:$BK$10,0),0))</f>
        <v>No relevante</v>
      </c>
      <c r="CE227" s="26">
        <f>+HLOOKUP(CD227,Sistema_Puntos!$Q$5:$Y$43,'Auxiliar General'!BZ$5,FALSE)</f>
        <v>0</v>
      </c>
      <c r="CF227" s="26" t="str">
        <f>+IF(VLOOKUP($B227,'Lista Puestos Valorados'!$B$11:$BK$510,MATCH('Auxiliar General'!BZ$4,'Lista Puestos Valorados'!$B$10:$BK$10,0),0)="","No relevante",VLOOKUP($B227,'Lista Puestos Valorados'!$B$11:$BK$510,MATCH('Auxiliar General'!BZ$4,'Lista Puestos Valorados'!$B$10:$BK$10,0),0))</f>
        <v>No relevante</v>
      </c>
      <c r="CG227" s="26">
        <f>+HLOOKUP(CF227,Sistema_Puntos!$Q$5:$Y$43,'Auxiliar General'!CB$5,FALSE)</f>
        <v>0</v>
      </c>
      <c r="CH227" s="29"/>
      <c r="CI227" s="29"/>
    </row>
    <row r="228" spans="2:87" ht="17.55" customHeight="1">
      <c r="B228" s="26">
        <f>+'Listado de Puestos'!B228</f>
        <v>218</v>
      </c>
      <c r="C228" s="26" t="str">
        <f>+IF('Lista Puestos Valorados'!C228="","",'Lista Puestos Valorados'!C228)</f>
        <v/>
      </c>
      <c r="D228" s="26" t="str">
        <f>+IF('Lista Puestos Valorados'!D228="","",'Lista Puestos Valorados'!D228)</f>
        <v/>
      </c>
      <c r="E228" s="26" t="str">
        <f>+IF('Lista Puestos Valorados'!E228="","",'Lista Puestos Valorados'!E228)</f>
        <v/>
      </c>
      <c r="F228" s="26" t="str">
        <f>+IF('Lista Puestos Valorados'!F228="","",'Lista Puestos Valorados'!F228)</f>
        <v/>
      </c>
      <c r="G228" s="26" t="str">
        <f>+IF('Lista Puestos Valorados'!G228="","",'Lista Puestos Valorados'!G228)</f>
        <v/>
      </c>
      <c r="H228" s="26" t="str">
        <f>+IF('Lista Puestos Valorados'!H228="","",'Lista Puestos Valorados'!H228)</f>
        <v/>
      </c>
      <c r="I228" s="26" t="str">
        <f>+IF('Lista Puestos Valorados'!I228="","",'Lista Puestos Valorados'!I228)</f>
        <v/>
      </c>
      <c r="J228" s="118" t="e">
        <f t="array" ref="J228">+IF(L228="","",_xlfn.IFS(L228&lt;='Cortes de Agrupacion'!$F$15,'Cortes de Agrupacion'!$E$15,'Resultados General'!L228&lt;='Cortes de Agrupacion'!$F$14,'Cortes de Agrupacion'!$E$14,'Resultados General'!L228&lt;='Cortes de Agrupacion'!$F$13,'Cortes de Agrupacion'!$E$13,L228&lt;='Cortes de Agrupacion'!$F$12,'Cortes de Agrupacion'!$E$12,'Resultados General'!L228&lt;='Cortes de Agrupacion'!$F$11,'Cortes de Agrupacion'!$E$11,'Resultados General'!L228&lt;='Cortes de Agrupacion'!$F$10,'Cortes de Agrupacion'!$E$10,'Resultados General'!L228&lt;='Cortes de Agrupacion'!$F$9,'Cortes de Agrupacion'!$E$9,'Resultados General'!L228&lt;='Cortes de Agrupacion'!$F$8,'Cortes de Agrupacion'!$E$8,'Resultados General'!L228&lt;='Cortes de Agrupacion'!$F$7,'Cortes de Agrupacion'!$E$7,'Resultados General'!L228&lt;='Cortes de Agrupacion'!$F$6,'Cortes de Agrupacion'!$E$6))</f>
        <v>#VALUE!</v>
      </c>
      <c r="K228" s="118" t="str">
        <f t="shared" si="6"/>
        <v/>
      </c>
      <c r="L228" s="124" t="e">
        <f>#VALUE!</f>
        <v>#VALUE!</v>
      </c>
      <c r="M228" s="26" t="e">
        <f ca="1">+_xlfn.IFNA(VLOOKUP(C228,'Distribución de puestos'!$B$8:$I$507,8,0),"")</f>
        <v>#NAME?</v>
      </c>
      <c r="N228" s="26" t="str">
        <f>+IF(VLOOKUP($B228,'Lista Puestos Valorados'!$B$11:$BK$510,MATCH('Auxiliar General'!H$4,'Lista Puestos Valorados'!$B$10:$BK$10,0),0)="","No relevante",VLOOKUP($B228,'Lista Puestos Valorados'!$B$11:$BK$510,MATCH('Auxiliar General'!H$4,'Lista Puestos Valorados'!$B$10:$BK$10,0),0))</f>
        <v>No relevante</v>
      </c>
      <c r="O228" s="26">
        <f>+HLOOKUP(N228,Sistema_Puntos!$Q$5:$Y$43,'Auxiliar General'!J$5,FALSE)</f>
        <v>0</v>
      </c>
      <c r="P228" s="26" t="str">
        <f>+IF(VLOOKUP($B228,'Lista Puestos Valorados'!$B$11:$BK$510,MATCH('Auxiliar General'!J$4,'Lista Puestos Valorados'!$B$10:$BK$10,0),0)="","No relevante",VLOOKUP($B228,'Lista Puestos Valorados'!$B$11:$BK$510,MATCH('Auxiliar General'!J$4,'Lista Puestos Valorados'!$B$10:$BK$10,0),0))</f>
        <v>No relevante</v>
      </c>
      <c r="Q228" s="26">
        <f>+HLOOKUP(P228,Sistema_Puntos!$Q$5:$Y$43,'Auxiliar General'!L$5,FALSE)</f>
        <v>0</v>
      </c>
      <c r="R228" s="26" t="str">
        <f>+IF(VLOOKUP($B228,'Lista Puestos Valorados'!$B$11:$BK$510,MATCH('Auxiliar General'!L$4,'Lista Puestos Valorados'!$B$10:$BK$10,0),0)="","No relevante",VLOOKUP($B228,'Lista Puestos Valorados'!$B$11:$BK$510,MATCH('Auxiliar General'!L$4,'Lista Puestos Valorados'!$B$10:$BK$10,0),0))</f>
        <v>No relevante</v>
      </c>
      <c r="S228" s="26">
        <f>+HLOOKUP(R228,Sistema_Puntos!$Q$5:$Y$43,'Auxiliar General'!N$5,FALSE)</f>
        <v>0</v>
      </c>
      <c r="T228" s="26" t="str">
        <f>+IF(VLOOKUP($B228,'Lista Puestos Valorados'!$B$11:$BK$510,MATCH('Auxiliar General'!N$4,'Lista Puestos Valorados'!$B$10:$BK$10,0),0)="","No relevante",VLOOKUP($B228,'Lista Puestos Valorados'!$B$11:$BK$510,MATCH('Auxiliar General'!N$4,'Lista Puestos Valorados'!$B$10:$BK$10,0),0))</f>
        <v>No relevante</v>
      </c>
      <c r="U228" s="26">
        <f>+HLOOKUP(T228,Sistema_Puntos!$Q$5:$Y$43,'Auxiliar General'!P$5,FALSE)</f>
        <v>0</v>
      </c>
      <c r="V228" s="26" t="str">
        <f>+IF(VLOOKUP($B228,'Lista Puestos Valorados'!$B$11:$BK$510,MATCH('Auxiliar General'!P$4,'Lista Puestos Valorados'!$B$10:$BK$10,0),0)="","No relevante",VLOOKUP($B228,'Lista Puestos Valorados'!$B$11:$BK$510,MATCH('Auxiliar General'!P$4,'Lista Puestos Valorados'!$B$10:$BK$10,0),0))</f>
        <v>No relevante</v>
      </c>
      <c r="W228" s="26">
        <f>+HLOOKUP(V228,Sistema_Puntos!$Q$5:$Y$43,'Auxiliar General'!R$5,FALSE)</f>
        <v>0</v>
      </c>
      <c r="X228" s="26" t="str">
        <f>+IF(VLOOKUP($B228,'Lista Puestos Valorados'!$B$11:$BK$510,MATCH('Auxiliar General'!R$4,'Lista Puestos Valorados'!$B$10:$BK$10,0),0)="","No relevante",VLOOKUP($B228,'Lista Puestos Valorados'!$B$11:$BK$510,MATCH('Auxiliar General'!R$4,'Lista Puestos Valorados'!$B$10:$BK$10,0),0))</f>
        <v>No relevante</v>
      </c>
      <c r="Y228" s="26">
        <f>+HLOOKUP(X228,Sistema_Puntos!$Q$5:$Y$43,'Auxiliar General'!T$5,FALSE)</f>
        <v>0</v>
      </c>
      <c r="Z228" s="26" t="str">
        <f>+IF(VLOOKUP($B228,'Lista Puestos Valorados'!$B$11:$BK$510,MATCH('Auxiliar General'!T$4,'Lista Puestos Valorados'!$B$10:$BK$10,0),0)="","No relevante",VLOOKUP($B228,'Lista Puestos Valorados'!$B$11:$BK$510,MATCH('Auxiliar General'!T$4,'Lista Puestos Valorados'!$B$10:$BK$10,0),0))</f>
        <v>No relevante</v>
      </c>
      <c r="AA228" s="26">
        <f>+HLOOKUP(Z228,Sistema_Puntos!$Q$5:$Y$43,'Auxiliar General'!V$5,FALSE)</f>
        <v>0</v>
      </c>
      <c r="AB228" s="26" t="str">
        <f>+IF(VLOOKUP($B228,'Lista Puestos Valorados'!$B$11:$BK$510,MATCH('Auxiliar General'!V$4,'Lista Puestos Valorados'!$B$10:$BK$10,0),0)="","No relevante",VLOOKUP($B228,'Lista Puestos Valorados'!$B$11:$BK$510,MATCH('Auxiliar General'!V$4,'Lista Puestos Valorados'!$B$10:$BK$10,0),0))</f>
        <v>No relevante</v>
      </c>
      <c r="AC228" s="26">
        <f>+HLOOKUP(AB228,Sistema_Puntos!$Q$5:$Y$43,'Auxiliar General'!X$5,FALSE)</f>
        <v>0</v>
      </c>
      <c r="AD228" s="26" t="str">
        <f>+IF(VLOOKUP($B228,'Lista Puestos Valorados'!$B$11:$BK$510,MATCH('Auxiliar General'!X$4,'Lista Puestos Valorados'!$B$10:$BK$10,0),0)="","No relevante",VLOOKUP($B228,'Lista Puestos Valorados'!$B$11:$BK$510,MATCH('Auxiliar General'!X$4,'Lista Puestos Valorados'!$B$10:$BK$10,0),0))</f>
        <v>No relevante</v>
      </c>
      <c r="AE228" s="26">
        <f>+HLOOKUP(AD228,Sistema_Puntos!$Q$5:$Y$43,'Auxiliar General'!Z$5,FALSE)</f>
        <v>0</v>
      </c>
      <c r="AF228" s="26" t="str">
        <f>+IF(VLOOKUP($B228,'Lista Puestos Valorados'!$B$11:$BK$510,MATCH('Auxiliar General'!Z$4,'Lista Puestos Valorados'!$B$10:$BK$10,0),0)="","No relevante",VLOOKUP($B228,'Lista Puestos Valorados'!$B$11:$BK$510,MATCH('Auxiliar General'!Z$4,'Lista Puestos Valorados'!$B$10:$BK$10,0),0))</f>
        <v>No relevante</v>
      </c>
      <c r="AG228" s="26">
        <f>+HLOOKUP(AF228,Sistema_Puntos!$Q$5:$Y$43,'Auxiliar General'!AB$5,FALSE)</f>
        <v>0</v>
      </c>
      <c r="AH228" s="26" t="str">
        <f>+IF(VLOOKUP($B228,'Lista Puestos Valorados'!$B$11:$BK$510,MATCH('Auxiliar General'!AB$4,'Lista Puestos Valorados'!$B$10:$BK$10,0),0)="","No relevante",VLOOKUP($B228,'Lista Puestos Valorados'!$B$11:$BK$510,MATCH('Auxiliar General'!AB$4,'Lista Puestos Valorados'!$B$10:$BK$10,0),0))</f>
        <v>No relevante</v>
      </c>
      <c r="AI228" s="26">
        <f>+HLOOKUP(AH228,Sistema_Puntos!$Q$5:$Y$43,'Auxiliar General'!AD$5,FALSE)</f>
        <v>0</v>
      </c>
      <c r="AJ228" s="26" t="str">
        <f>+IF(VLOOKUP($B228,'Lista Puestos Valorados'!$B$11:$BK$510,MATCH('Auxiliar General'!AD$4,'Lista Puestos Valorados'!$B$10:$BK$10,0),0)="","No relevante",VLOOKUP($B228,'Lista Puestos Valorados'!$B$11:$BK$510,MATCH('Auxiliar General'!AD$4,'Lista Puestos Valorados'!$B$10:$BK$10,0),0))</f>
        <v>No relevante</v>
      </c>
      <c r="AK228" s="26">
        <f>+HLOOKUP(AJ228,Sistema_Puntos!$Q$5:$Y$43,'Auxiliar General'!AF$5,FALSE)</f>
        <v>0</v>
      </c>
      <c r="AL228" s="26" t="str">
        <f>+IF(VLOOKUP($B228,'Lista Puestos Valorados'!$B$11:$BK$510,MATCH('Auxiliar General'!AF$4,'Lista Puestos Valorados'!$B$10:$BK$10,0),0)="","No relevante",VLOOKUP($B228,'Lista Puestos Valorados'!$B$11:$BK$510,MATCH('Auxiliar General'!AF$4,'Lista Puestos Valorados'!$B$10:$BK$10,0),0))</f>
        <v>No relevante</v>
      </c>
      <c r="AM228" s="26">
        <f>+HLOOKUP(AL228,Sistema_Puntos!$Q$5:$Y$43,'Auxiliar General'!AH$5,FALSE)</f>
        <v>0</v>
      </c>
      <c r="AN228" s="26" t="str">
        <f>+IF(VLOOKUP($B228,'Lista Puestos Valorados'!$B$11:$BK$510,MATCH('Auxiliar General'!AH$4,'Lista Puestos Valorados'!$B$10:$BK$10,0),0)="","No relevante",VLOOKUP($B228,'Lista Puestos Valorados'!$B$11:$BK$510,MATCH('Auxiliar General'!AH$4,'Lista Puestos Valorados'!$B$10:$BK$10,0),0))</f>
        <v>No relevante</v>
      </c>
      <c r="AO228" s="26">
        <f>+HLOOKUP(AN228,Sistema_Puntos!$Q$5:$Y$43,'Auxiliar General'!AJ$5,FALSE)</f>
        <v>0</v>
      </c>
      <c r="AP228" s="26" t="str">
        <f>+IF(VLOOKUP($B228,'Lista Puestos Valorados'!$B$11:$BK$510,MATCH('Auxiliar General'!AJ$4,'Lista Puestos Valorados'!$B$10:$BK$10,0),0)="","No relevante",VLOOKUP($B228,'Lista Puestos Valorados'!$B$11:$BK$510,MATCH('Auxiliar General'!AJ$4,'Lista Puestos Valorados'!$B$10:$BK$10,0),0))</f>
        <v>No relevante</v>
      </c>
      <c r="AQ228" s="26">
        <f>+HLOOKUP(AP228,Sistema_Puntos!$Q$5:$Y$43,'Auxiliar General'!AL$5,FALSE)</f>
        <v>0</v>
      </c>
      <c r="AR228" s="26" t="str">
        <f>+IF(VLOOKUP($B228,'Lista Puestos Valorados'!$B$11:$BK$510,MATCH('Auxiliar General'!AL$4,'Lista Puestos Valorados'!$B$10:$BK$10,0),0)="","No relevante",VLOOKUP($B228,'Lista Puestos Valorados'!$B$11:$BK$510,MATCH('Auxiliar General'!AL$4,'Lista Puestos Valorados'!$B$10:$BK$10,0),0))</f>
        <v>No relevante</v>
      </c>
      <c r="AS228" s="26">
        <f>+HLOOKUP(AR228,Sistema_Puntos!$Q$5:$Y$43,'Auxiliar General'!AN$5,FALSE)</f>
        <v>0</v>
      </c>
      <c r="AT228" s="26" t="str">
        <f>+IF(VLOOKUP($B228,'Lista Puestos Valorados'!$B$11:$BK$510,MATCH('Auxiliar General'!AN$4,'Lista Puestos Valorados'!$B$10:$BK$10,0),0)="","No relevante",VLOOKUP($B228,'Lista Puestos Valorados'!$B$11:$BK$510,MATCH('Auxiliar General'!AN$4,'Lista Puestos Valorados'!$B$10:$BK$10,0),0))</f>
        <v>No relevante</v>
      </c>
      <c r="AU228" s="26">
        <f>+HLOOKUP(AT228,Sistema_Puntos!$Q$5:$Y$43,'Auxiliar General'!AP$5,FALSE)</f>
        <v>0</v>
      </c>
      <c r="AV228" s="26" t="str">
        <f>+IF(VLOOKUP($B228,'Lista Puestos Valorados'!$B$11:$BK$510,MATCH('Auxiliar General'!AP$4,'Lista Puestos Valorados'!$B$10:$BK$10,0),0)="","No relevante",VLOOKUP($B228,'Lista Puestos Valorados'!$B$11:$BK$510,MATCH('Auxiliar General'!AP$4,'Lista Puestos Valorados'!$B$10:$BK$10,0),0))</f>
        <v>No relevante</v>
      </c>
      <c r="AW228" s="26">
        <f>+HLOOKUP(AV228,Sistema_Puntos!$Q$5:$Y$43,'Auxiliar General'!AR$5,FALSE)</f>
        <v>0</v>
      </c>
      <c r="AX228" s="26" t="str">
        <f>+IF(VLOOKUP($B228,'Lista Puestos Valorados'!$B$11:$BK$510,MATCH('Auxiliar General'!AR$4,'Lista Puestos Valorados'!$B$10:$BK$10,0),0)="","No relevante",VLOOKUP($B228,'Lista Puestos Valorados'!$B$11:$BK$510,MATCH('Auxiliar General'!AR$4,'Lista Puestos Valorados'!$B$10:$BK$10,0),0))</f>
        <v>No relevante</v>
      </c>
      <c r="AY228" s="26">
        <f>+HLOOKUP(AX228,Sistema_Puntos!$Q$5:$Y$43,'Auxiliar General'!AT$5,FALSE)</f>
        <v>0</v>
      </c>
      <c r="AZ228" s="26" t="str">
        <f>+IF(VLOOKUP($B228,'Lista Puestos Valorados'!$B$11:$BK$510,MATCH('Auxiliar General'!AT$4,'Lista Puestos Valorados'!$B$10:$BK$10,0),0)="","No relevante",VLOOKUP($B228,'Lista Puestos Valorados'!$B$11:$BK$510,MATCH('Auxiliar General'!AT$4,'Lista Puestos Valorados'!$B$10:$BK$10,0),0))</f>
        <v>No relevante</v>
      </c>
      <c r="BA228" s="26">
        <f>+HLOOKUP(AZ228,Sistema_Puntos!$Q$5:$Y$43,'Auxiliar General'!AV$5,FALSE)</f>
        <v>0</v>
      </c>
      <c r="BB228" s="26" t="str">
        <f>+IF(VLOOKUP($B228,'Lista Puestos Valorados'!$B$11:$BK$510,MATCH('Auxiliar General'!AV$4,'Lista Puestos Valorados'!$B$10:$BK$10,0),0)="","No relevante",VLOOKUP($B228,'Lista Puestos Valorados'!$B$11:$BK$510,MATCH('Auxiliar General'!AV$4,'Lista Puestos Valorados'!$B$10:$BK$10,0),0))</f>
        <v>No relevante</v>
      </c>
      <c r="BC228" s="26">
        <f>+HLOOKUP(BB228,Sistema_Puntos!$Q$5:$Y$43,'Auxiliar General'!AX$5,FALSE)</f>
        <v>0</v>
      </c>
      <c r="BD228" s="26" t="str">
        <f>+IF(VLOOKUP($B228,'Lista Puestos Valorados'!$B$11:$BK$510,MATCH('Auxiliar General'!AX$4,'Lista Puestos Valorados'!$B$10:$BK$10,0),0)="","No relevante",VLOOKUP($B228,'Lista Puestos Valorados'!$B$11:$BK$510,MATCH('Auxiliar General'!AX$4,'Lista Puestos Valorados'!$B$10:$BK$10,0),0))</f>
        <v>No relevante</v>
      </c>
      <c r="BE228" s="26">
        <f>+HLOOKUP(BD228,Sistema_Puntos!$Q$5:$Y$43,'Auxiliar General'!AZ$5,FALSE)</f>
        <v>0</v>
      </c>
      <c r="BF228" s="26" t="str">
        <f>+IF(VLOOKUP($B228,'Lista Puestos Valorados'!$B$11:$BK$510,MATCH('Auxiliar General'!AZ$4,'Lista Puestos Valorados'!$B$10:$BK$10,0),0)="","No relevante",VLOOKUP($B228,'Lista Puestos Valorados'!$B$11:$BK$510,MATCH('Auxiliar General'!AZ$4,'Lista Puestos Valorados'!$B$10:$BK$10,0),0))</f>
        <v>No relevante</v>
      </c>
      <c r="BG228" s="26">
        <f>+HLOOKUP(BF228,Sistema_Puntos!$Q$5:$Y$43,'Auxiliar General'!BB$5,FALSE)</f>
        <v>0</v>
      </c>
      <c r="BH228" s="26" t="str">
        <f>+IF(VLOOKUP($B228,'Lista Puestos Valorados'!$B$11:$BK$510,MATCH('Auxiliar General'!BB$4,'Lista Puestos Valorados'!$B$10:$BK$10,0),0)="","No relevante",VLOOKUP($B228,'Lista Puestos Valorados'!$B$11:$BK$510,MATCH('Auxiliar General'!BB$4,'Lista Puestos Valorados'!$B$10:$BK$10,0),0))</f>
        <v>No relevante</v>
      </c>
      <c r="BI228" s="26">
        <f>+HLOOKUP(BH228,Sistema_Puntos!$Q$5:$Y$43,'Auxiliar General'!BD$5,FALSE)</f>
        <v>0</v>
      </c>
      <c r="BJ228" s="26" t="str">
        <f>+IF(VLOOKUP($B228,'Lista Puestos Valorados'!$B$11:$BK$510,MATCH('Auxiliar General'!BD$4,'Lista Puestos Valorados'!$B$10:$BK$10,0),0)="","No relevante",VLOOKUP($B228,'Lista Puestos Valorados'!$B$11:$BK$510,MATCH('Auxiliar General'!BD$4,'Lista Puestos Valorados'!$B$10:$BK$10,0),0))</f>
        <v>No relevante</v>
      </c>
      <c r="BK228" s="26">
        <f>+HLOOKUP(BJ228,Sistema_Puntos!$Q$5:$Y$43,'Auxiliar General'!BF$5,FALSE)</f>
        <v>0</v>
      </c>
      <c r="BL228" s="26" t="str">
        <f>+IF(VLOOKUP($B228,'Lista Puestos Valorados'!$B$11:$BK$510,MATCH('Auxiliar General'!BF$4,'Lista Puestos Valorados'!$B$10:$BK$10,0),0)="","No relevante",VLOOKUP($B228,'Lista Puestos Valorados'!$B$11:$BK$510,MATCH('Auxiliar General'!BF$4,'Lista Puestos Valorados'!$B$10:$BK$10,0),0))</f>
        <v>No relevante</v>
      </c>
      <c r="BM228" s="26">
        <f>+HLOOKUP(BL228,Sistema_Puntos!$Q$5:$Y$43,'Auxiliar General'!BH$5,FALSE)</f>
        <v>0</v>
      </c>
      <c r="BN228" s="26" t="str">
        <f>+IF(VLOOKUP($B228,'Lista Puestos Valorados'!$B$11:$BK$510,MATCH('Auxiliar General'!BH$4,'Lista Puestos Valorados'!$B$10:$BK$10,0),0)="","No relevante",VLOOKUP($B228,'Lista Puestos Valorados'!$B$11:$BK$510,MATCH('Auxiliar General'!BH$4,'Lista Puestos Valorados'!$B$10:$BK$10,0),0))</f>
        <v>No relevante</v>
      </c>
      <c r="BO228" s="26">
        <f>+HLOOKUP(BN228,Sistema_Puntos!$Q$5:$Y$43,'Auxiliar General'!BJ$5,FALSE)</f>
        <v>0</v>
      </c>
      <c r="BP228" s="26" t="str">
        <f>+IF(VLOOKUP($B228,'Lista Puestos Valorados'!$B$11:$BK$510,MATCH('Auxiliar General'!BJ$4,'Lista Puestos Valorados'!$B$10:$BK$10,0),0)="","No relevante",VLOOKUP($B228,'Lista Puestos Valorados'!$B$11:$BK$510,MATCH('Auxiliar General'!BJ$4,'Lista Puestos Valorados'!$B$10:$BK$10,0),0))</f>
        <v>No relevante</v>
      </c>
      <c r="BQ228" s="26">
        <f>+HLOOKUP(BP228,Sistema_Puntos!$Q$5:$Y$43,'Auxiliar General'!BL$5,FALSE)</f>
        <v>0</v>
      </c>
      <c r="BR228" s="26" t="str">
        <f>+IF(VLOOKUP($B228,'Lista Puestos Valorados'!$B$11:$BK$510,MATCH('Auxiliar General'!BL$4,'Lista Puestos Valorados'!$B$10:$BK$10,0),0)="","No relevante",VLOOKUP($B228,'Lista Puestos Valorados'!$B$11:$BK$510,MATCH('Auxiliar General'!BL$4,'Lista Puestos Valorados'!$B$10:$BK$10,0),0))</f>
        <v>No relevante</v>
      </c>
      <c r="BS228" s="26">
        <f>+HLOOKUP(BR228,Sistema_Puntos!$Q$5:$Y$43,'Auxiliar General'!BN$5,FALSE)</f>
        <v>0</v>
      </c>
      <c r="BT228" s="26" t="str">
        <f>+IF(VLOOKUP($B228,'Lista Puestos Valorados'!$B$11:$BK$510,MATCH('Auxiliar General'!BN$4,'Lista Puestos Valorados'!$B$10:$BK$10,0),0)="","No relevante",VLOOKUP($B228,'Lista Puestos Valorados'!$B$11:$BK$510,MATCH('Auxiliar General'!BN$4,'Lista Puestos Valorados'!$B$10:$BK$10,0),0))</f>
        <v>No relevante</v>
      </c>
      <c r="BU228" s="26">
        <f>+HLOOKUP(BT228,Sistema_Puntos!$Q$5:$Y$43,'Auxiliar General'!BP$5,FALSE)</f>
        <v>0</v>
      </c>
      <c r="BV228" s="26" t="str">
        <f>+IF(VLOOKUP($B228,'Lista Puestos Valorados'!$B$11:$BK$510,MATCH('Auxiliar General'!BP$4,'Lista Puestos Valorados'!$B$10:$BK$10,0),0)="","No relevante",VLOOKUP($B228,'Lista Puestos Valorados'!$B$11:$BK$510,MATCH('Auxiliar General'!BP$4,'Lista Puestos Valorados'!$B$10:$BK$10,0),0))</f>
        <v>No relevante</v>
      </c>
      <c r="BW228" s="26">
        <f>+HLOOKUP(BV228,Sistema_Puntos!$Q$5:$Y$43,'Auxiliar General'!BR$5,FALSE)</f>
        <v>0</v>
      </c>
      <c r="BX228" s="26" t="str">
        <f>+IF(VLOOKUP($B228,'Lista Puestos Valorados'!$B$11:$BK$510,MATCH('Auxiliar General'!BR$4,'Lista Puestos Valorados'!$B$10:$BK$10,0),0)="","No relevante",VLOOKUP($B228,'Lista Puestos Valorados'!$B$11:$BK$510,MATCH('Auxiliar General'!BR$4,'Lista Puestos Valorados'!$B$10:$BK$10,0),0))</f>
        <v>No relevante</v>
      </c>
      <c r="BY228" s="26">
        <f>+HLOOKUP(BX228,Sistema_Puntos!$Q$5:$Y$43,'Auxiliar General'!BT$5,FALSE)</f>
        <v>0</v>
      </c>
      <c r="BZ228" s="26" t="str">
        <f>+IF(VLOOKUP($B228,'Lista Puestos Valorados'!$B$11:$BK$510,MATCH('Auxiliar General'!BT$4,'Lista Puestos Valorados'!$B$10:$BK$10,0),0)="","No relevante",VLOOKUP($B228,'Lista Puestos Valorados'!$B$11:$BK$510,MATCH('Auxiliar General'!BT$4,'Lista Puestos Valorados'!$B$10:$BK$10,0),0))</f>
        <v>No relevante</v>
      </c>
      <c r="CA228" s="26">
        <f>+HLOOKUP(BZ228,Sistema_Puntos!$Q$5:$Y$43,'Auxiliar General'!BV$5,FALSE)</f>
        <v>0</v>
      </c>
      <c r="CB228" s="26" t="str">
        <f>+IF(VLOOKUP($B228,'Lista Puestos Valorados'!$B$11:$BK$510,MATCH('Auxiliar General'!BV$4,'Lista Puestos Valorados'!$B$10:$BK$10,0),0)="","No relevante",VLOOKUP($B228,'Lista Puestos Valorados'!$B$11:$BK$510,MATCH('Auxiliar General'!BV$4,'Lista Puestos Valorados'!$B$10:$BK$10,0),0))</f>
        <v>No relevante</v>
      </c>
      <c r="CC228" s="26">
        <f>+HLOOKUP(CB228,Sistema_Puntos!$Q$5:$Y$43,'Auxiliar General'!BX$5,FALSE)</f>
        <v>0</v>
      </c>
      <c r="CD228" s="26" t="str">
        <f>+IF(VLOOKUP($B228,'Lista Puestos Valorados'!$B$11:$BK$510,MATCH('Auxiliar General'!BX$4,'Lista Puestos Valorados'!$B$10:$BK$10,0),0)="","No relevante",VLOOKUP($B228,'Lista Puestos Valorados'!$B$11:$BK$510,MATCH('Auxiliar General'!BX$4,'Lista Puestos Valorados'!$B$10:$BK$10,0),0))</f>
        <v>No relevante</v>
      </c>
      <c r="CE228" s="26">
        <f>+HLOOKUP(CD228,Sistema_Puntos!$Q$5:$Y$43,'Auxiliar General'!BZ$5,FALSE)</f>
        <v>0</v>
      </c>
      <c r="CF228" s="26" t="str">
        <f>+IF(VLOOKUP($B228,'Lista Puestos Valorados'!$B$11:$BK$510,MATCH('Auxiliar General'!BZ$4,'Lista Puestos Valorados'!$B$10:$BK$10,0),0)="","No relevante",VLOOKUP($B228,'Lista Puestos Valorados'!$B$11:$BK$510,MATCH('Auxiliar General'!BZ$4,'Lista Puestos Valorados'!$B$10:$BK$10,0),0))</f>
        <v>No relevante</v>
      </c>
      <c r="CG228" s="26">
        <f>+HLOOKUP(CF228,Sistema_Puntos!$Q$5:$Y$43,'Auxiliar General'!CB$5,FALSE)</f>
        <v>0</v>
      </c>
      <c r="CH228" s="29"/>
      <c r="CI228" s="29"/>
    </row>
    <row r="229" spans="2:87" ht="17.55" customHeight="1">
      <c r="B229" s="26">
        <f>+'Listado de Puestos'!B229</f>
        <v>219</v>
      </c>
      <c r="C229" s="26" t="str">
        <f>+IF('Lista Puestos Valorados'!C229="","",'Lista Puestos Valorados'!C229)</f>
        <v/>
      </c>
      <c r="D229" s="26" t="str">
        <f>+IF('Lista Puestos Valorados'!D229="","",'Lista Puestos Valorados'!D229)</f>
        <v/>
      </c>
      <c r="E229" s="26" t="str">
        <f>+IF('Lista Puestos Valorados'!E229="","",'Lista Puestos Valorados'!E229)</f>
        <v/>
      </c>
      <c r="F229" s="26" t="str">
        <f>+IF('Lista Puestos Valorados'!F229="","",'Lista Puestos Valorados'!F229)</f>
        <v/>
      </c>
      <c r="G229" s="26" t="str">
        <f>+IF('Lista Puestos Valorados'!G229="","",'Lista Puestos Valorados'!G229)</f>
        <v/>
      </c>
      <c r="H229" s="26" t="str">
        <f>+IF('Lista Puestos Valorados'!H229="","",'Lista Puestos Valorados'!H229)</f>
        <v/>
      </c>
      <c r="I229" s="26" t="str">
        <f>+IF('Lista Puestos Valorados'!I229="","",'Lista Puestos Valorados'!I229)</f>
        <v/>
      </c>
      <c r="J229" s="118" t="e">
        <f t="array" ref="J229">+IF(L229="","",_xlfn.IFS(L229&lt;='Cortes de Agrupacion'!$F$15,'Cortes de Agrupacion'!$E$15,'Resultados General'!L229&lt;='Cortes de Agrupacion'!$F$14,'Cortes de Agrupacion'!$E$14,'Resultados General'!L229&lt;='Cortes de Agrupacion'!$F$13,'Cortes de Agrupacion'!$E$13,L229&lt;='Cortes de Agrupacion'!$F$12,'Cortes de Agrupacion'!$E$12,'Resultados General'!L229&lt;='Cortes de Agrupacion'!$F$11,'Cortes de Agrupacion'!$E$11,'Resultados General'!L229&lt;='Cortes de Agrupacion'!$F$10,'Cortes de Agrupacion'!$E$10,'Resultados General'!L229&lt;='Cortes de Agrupacion'!$F$9,'Cortes de Agrupacion'!$E$9,'Resultados General'!L229&lt;='Cortes de Agrupacion'!$F$8,'Cortes de Agrupacion'!$E$8,'Resultados General'!L229&lt;='Cortes de Agrupacion'!$F$7,'Cortes de Agrupacion'!$E$7,'Resultados General'!L229&lt;='Cortes de Agrupacion'!$F$6,'Cortes de Agrupacion'!$E$6))</f>
        <v>#VALUE!</v>
      </c>
      <c r="K229" s="118" t="str">
        <f t="shared" si="6"/>
        <v/>
      </c>
      <c r="L229" s="124" t="e">
        <f>#VALUE!</f>
        <v>#VALUE!</v>
      </c>
      <c r="M229" s="26" t="e">
        <f ca="1">+_xlfn.IFNA(VLOOKUP(C229,'Distribución de puestos'!$B$8:$I$507,8,0),"")</f>
        <v>#NAME?</v>
      </c>
      <c r="N229" s="26" t="str">
        <f>+IF(VLOOKUP($B229,'Lista Puestos Valorados'!$B$11:$BK$510,MATCH('Auxiliar General'!H$4,'Lista Puestos Valorados'!$B$10:$BK$10,0),0)="","No relevante",VLOOKUP($B229,'Lista Puestos Valorados'!$B$11:$BK$510,MATCH('Auxiliar General'!H$4,'Lista Puestos Valorados'!$B$10:$BK$10,0),0))</f>
        <v>No relevante</v>
      </c>
      <c r="O229" s="26">
        <f>+HLOOKUP(N229,Sistema_Puntos!$Q$5:$Y$43,'Auxiliar General'!J$5,FALSE)</f>
        <v>0</v>
      </c>
      <c r="P229" s="26" t="str">
        <f>+IF(VLOOKUP($B229,'Lista Puestos Valorados'!$B$11:$BK$510,MATCH('Auxiliar General'!J$4,'Lista Puestos Valorados'!$B$10:$BK$10,0),0)="","No relevante",VLOOKUP($B229,'Lista Puestos Valorados'!$B$11:$BK$510,MATCH('Auxiliar General'!J$4,'Lista Puestos Valorados'!$B$10:$BK$10,0),0))</f>
        <v>No relevante</v>
      </c>
      <c r="Q229" s="26">
        <f>+HLOOKUP(P229,Sistema_Puntos!$Q$5:$Y$43,'Auxiliar General'!L$5,FALSE)</f>
        <v>0</v>
      </c>
      <c r="R229" s="26" t="str">
        <f>+IF(VLOOKUP($B229,'Lista Puestos Valorados'!$B$11:$BK$510,MATCH('Auxiliar General'!L$4,'Lista Puestos Valorados'!$B$10:$BK$10,0),0)="","No relevante",VLOOKUP($B229,'Lista Puestos Valorados'!$B$11:$BK$510,MATCH('Auxiliar General'!L$4,'Lista Puestos Valorados'!$B$10:$BK$10,0),0))</f>
        <v>No relevante</v>
      </c>
      <c r="S229" s="26">
        <f>+HLOOKUP(R229,Sistema_Puntos!$Q$5:$Y$43,'Auxiliar General'!N$5,FALSE)</f>
        <v>0</v>
      </c>
      <c r="T229" s="26" t="str">
        <f>+IF(VLOOKUP($B229,'Lista Puestos Valorados'!$B$11:$BK$510,MATCH('Auxiliar General'!N$4,'Lista Puestos Valorados'!$B$10:$BK$10,0),0)="","No relevante",VLOOKUP($B229,'Lista Puestos Valorados'!$B$11:$BK$510,MATCH('Auxiliar General'!N$4,'Lista Puestos Valorados'!$B$10:$BK$10,0),0))</f>
        <v>No relevante</v>
      </c>
      <c r="U229" s="26">
        <f>+HLOOKUP(T229,Sistema_Puntos!$Q$5:$Y$43,'Auxiliar General'!P$5,FALSE)</f>
        <v>0</v>
      </c>
      <c r="V229" s="26" t="str">
        <f>+IF(VLOOKUP($B229,'Lista Puestos Valorados'!$B$11:$BK$510,MATCH('Auxiliar General'!P$4,'Lista Puestos Valorados'!$B$10:$BK$10,0),0)="","No relevante",VLOOKUP($B229,'Lista Puestos Valorados'!$B$11:$BK$510,MATCH('Auxiliar General'!P$4,'Lista Puestos Valorados'!$B$10:$BK$10,0),0))</f>
        <v>No relevante</v>
      </c>
      <c r="W229" s="26">
        <f>+HLOOKUP(V229,Sistema_Puntos!$Q$5:$Y$43,'Auxiliar General'!R$5,FALSE)</f>
        <v>0</v>
      </c>
      <c r="X229" s="26" t="str">
        <f>+IF(VLOOKUP($B229,'Lista Puestos Valorados'!$B$11:$BK$510,MATCH('Auxiliar General'!R$4,'Lista Puestos Valorados'!$B$10:$BK$10,0),0)="","No relevante",VLOOKUP($B229,'Lista Puestos Valorados'!$B$11:$BK$510,MATCH('Auxiliar General'!R$4,'Lista Puestos Valorados'!$B$10:$BK$10,0),0))</f>
        <v>No relevante</v>
      </c>
      <c r="Y229" s="26">
        <f>+HLOOKUP(X229,Sistema_Puntos!$Q$5:$Y$43,'Auxiliar General'!T$5,FALSE)</f>
        <v>0</v>
      </c>
      <c r="Z229" s="26" t="str">
        <f>+IF(VLOOKUP($B229,'Lista Puestos Valorados'!$B$11:$BK$510,MATCH('Auxiliar General'!T$4,'Lista Puestos Valorados'!$B$10:$BK$10,0),0)="","No relevante",VLOOKUP($B229,'Lista Puestos Valorados'!$B$11:$BK$510,MATCH('Auxiliar General'!T$4,'Lista Puestos Valorados'!$B$10:$BK$10,0),0))</f>
        <v>No relevante</v>
      </c>
      <c r="AA229" s="26">
        <f>+HLOOKUP(Z229,Sistema_Puntos!$Q$5:$Y$43,'Auxiliar General'!V$5,FALSE)</f>
        <v>0</v>
      </c>
      <c r="AB229" s="26" t="str">
        <f>+IF(VLOOKUP($B229,'Lista Puestos Valorados'!$B$11:$BK$510,MATCH('Auxiliar General'!V$4,'Lista Puestos Valorados'!$B$10:$BK$10,0),0)="","No relevante",VLOOKUP($B229,'Lista Puestos Valorados'!$B$11:$BK$510,MATCH('Auxiliar General'!V$4,'Lista Puestos Valorados'!$B$10:$BK$10,0),0))</f>
        <v>No relevante</v>
      </c>
      <c r="AC229" s="26">
        <f>+HLOOKUP(AB229,Sistema_Puntos!$Q$5:$Y$43,'Auxiliar General'!X$5,FALSE)</f>
        <v>0</v>
      </c>
      <c r="AD229" s="26" t="str">
        <f>+IF(VLOOKUP($B229,'Lista Puestos Valorados'!$B$11:$BK$510,MATCH('Auxiliar General'!X$4,'Lista Puestos Valorados'!$B$10:$BK$10,0),0)="","No relevante",VLOOKUP($B229,'Lista Puestos Valorados'!$B$11:$BK$510,MATCH('Auxiliar General'!X$4,'Lista Puestos Valorados'!$B$10:$BK$10,0),0))</f>
        <v>No relevante</v>
      </c>
      <c r="AE229" s="26">
        <f>+HLOOKUP(AD229,Sistema_Puntos!$Q$5:$Y$43,'Auxiliar General'!Z$5,FALSE)</f>
        <v>0</v>
      </c>
      <c r="AF229" s="26" t="str">
        <f>+IF(VLOOKUP($B229,'Lista Puestos Valorados'!$B$11:$BK$510,MATCH('Auxiliar General'!Z$4,'Lista Puestos Valorados'!$B$10:$BK$10,0),0)="","No relevante",VLOOKUP($B229,'Lista Puestos Valorados'!$B$11:$BK$510,MATCH('Auxiliar General'!Z$4,'Lista Puestos Valorados'!$B$10:$BK$10,0),0))</f>
        <v>No relevante</v>
      </c>
      <c r="AG229" s="26">
        <f>+HLOOKUP(AF229,Sistema_Puntos!$Q$5:$Y$43,'Auxiliar General'!AB$5,FALSE)</f>
        <v>0</v>
      </c>
      <c r="AH229" s="26" t="str">
        <f>+IF(VLOOKUP($B229,'Lista Puestos Valorados'!$B$11:$BK$510,MATCH('Auxiliar General'!AB$4,'Lista Puestos Valorados'!$B$10:$BK$10,0),0)="","No relevante",VLOOKUP($B229,'Lista Puestos Valorados'!$B$11:$BK$510,MATCH('Auxiliar General'!AB$4,'Lista Puestos Valorados'!$B$10:$BK$10,0),0))</f>
        <v>No relevante</v>
      </c>
      <c r="AI229" s="26">
        <f>+HLOOKUP(AH229,Sistema_Puntos!$Q$5:$Y$43,'Auxiliar General'!AD$5,FALSE)</f>
        <v>0</v>
      </c>
      <c r="AJ229" s="26" t="str">
        <f>+IF(VLOOKUP($B229,'Lista Puestos Valorados'!$B$11:$BK$510,MATCH('Auxiliar General'!AD$4,'Lista Puestos Valorados'!$B$10:$BK$10,0),0)="","No relevante",VLOOKUP($B229,'Lista Puestos Valorados'!$B$11:$BK$510,MATCH('Auxiliar General'!AD$4,'Lista Puestos Valorados'!$B$10:$BK$10,0),0))</f>
        <v>No relevante</v>
      </c>
      <c r="AK229" s="26">
        <f>+HLOOKUP(AJ229,Sistema_Puntos!$Q$5:$Y$43,'Auxiliar General'!AF$5,FALSE)</f>
        <v>0</v>
      </c>
      <c r="AL229" s="26" t="str">
        <f>+IF(VLOOKUP($B229,'Lista Puestos Valorados'!$B$11:$BK$510,MATCH('Auxiliar General'!AF$4,'Lista Puestos Valorados'!$B$10:$BK$10,0),0)="","No relevante",VLOOKUP($B229,'Lista Puestos Valorados'!$B$11:$BK$510,MATCH('Auxiliar General'!AF$4,'Lista Puestos Valorados'!$B$10:$BK$10,0),0))</f>
        <v>No relevante</v>
      </c>
      <c r="AM229" s="26">
        <f>+HLOOKUP(AL229,Sistema_Puntos!$Q$5:$Y$43,'Auxiliar General'!AH$5,FALSE)</f>
        <v>0</v>
      </c>
      <c r="AN229" s="26" t="str">
        <f>+IF(VLOOKUP($B229,'Lista Puestos Valorados'!$B$11:$BK$510,MATCH('Auxiliar General'!AH$4,'Lista Puestos Valorados'!$B$10:$BK$10,0),0)="","No relevante",VLOOKUP($B229,'Lista Puestos Valorados'!$B$11:$BK$510,MATCH('Auxiliar General'!AH$4,'Lista Puestos Valorados'!$B$10:$BK$10,0),0))</f>
        <v>No relevante</v>
      </c>
      <c r="AO229" s="26">
        <f>+HLOOKUP(AN229,Sistema_Puntos!$Q$5:$Y$43,'Auxiliar General'!AJ$5,FALSE)</f>
        <v>0</v>
      </c>
      <c r="AP229" s="26" t="str">
        <f>+IF(VLOOKUP($B229,'Lista Puestos Valorados'!$B$11:$BK$510,MATCH('Auxiliar General'!AJ$4,'Lista Puestos Valorados'!$B$10:$BK$10,0),0)="","No relevante",VLOOKUP($B229,'Lista Puestos Valorados'!$B$11:$BK$510,MATCH('Auxiliar General'!AJ$4,'Lista Puestos Valorados'!$B$10:$BK$10,0),0))</f>
        <v>No relevante</v>
      </c>
      <c r="AQ229" s="26">
        <f>+HLOOKUP(AP229,Sistema_Puntos!$Q$5:$Y$43,'Auxiliar General'!AL$5,FALSE)</f>
        <v>0</v>
      </c>
      <c r="AR229" s="26" t="str">
        <f>+IF(VLOOKUP($B229,'Lista Puestos Valorados'!$B$11:$BK$510,MATCH('Auxiliar General'!AL$4,'Lista Puestos Valorados'!$B$10:$BK$10,0),0)="","No relevante",VLOOKUP($B229,'Lista Puestos Valorados'!$B$11:$BK$510,MATCH('Auxiliar General'!AL$4,'Lista Puestos Valorados'!$B$10:$BK$10,0),0))</f>
        <v>No relevante</v>
      </c>
      <c r="AS229" s="26">
        <f>+HLOOKUP(AR229,Sistema_Puntos!$Q$5:$Y$43,'Auxiliar General'!AN$5,FALSE)</f>
        <v>0</v>
      </c>
      <c r="AT229" s="26" t="str">
        <f>+IF(VLOOKUP($B229,'Lista Puestos Valorados'!$B$11:$BK$510,MATCH('Auxiliar General'!AN$4,'Lista Puestos Valorados'!$B$10:$BK$10,0),0)="","No relevante",VLOOKUP($B229,'Lista Puestos Valorados'!$B$11:$BK$510,MATCH('Auxiliar General'!AN$4,'Lista Puestos Valorados'!$B$10:$BK$10,0),0))</f>
        <v>No relevante</v>
      </c>
      <c r="AU229" s="26">
        <f>+HLOOKUP(AT229,Sistema_Puntos!$Q$5:$Y$43,'Auxiliar General'!AP$5,FALSE)</f>
        <v>0</v>
      </c>
      <c r="AV229" s="26" t="str">
        <f>+IF(VLOOKUP($B229,'Lista Puestos Valorados'!$B$11:$BK$510,MATCH('Auxiliar General'!AP$4,'Lista Puestos Valorados'!$B$10:$BK$10,0),0)="","No relevante",VLOOKUP($B229,'Lista Puestos Valorados'!$B$11:$BK$510,MATCH('Auxiliar General'!AP$4,'Lista Puestos Valorados'!$B$10:$BK$10,0),0))</f>
        <v>No relevante</v>
      </c>
      <c r="AW229" s="26">
        <f>+HLOOKUP(AV229,Sistema_Puntos!$Q$5:$Y$43,'Auxiliar General'!AR$5,FALSE)</f>
        <v>0</v>
      </c>
      <c r="AX229" s="26" t="str">
        <f>+IF(VLOOKUP($B229,'Lista Puestos Valorados'!$B$11:$BK$510,MATCH('Auxiliar General'!AR$4,'Lista Puestos Valorados'!$B$10:$BK$10,0),0)="","No relevante",VLOOKUP($B229,'Lista Puestos Valorados'!$B$11:$BK$510,MATCH('Auxiliar General'!AR$4,'Lista Puestos Valorados'!$B$10:$BK$10,0),0))</f>
        <v>No relevante</v>
      </c>
      <c r="AY229" s="26">
        <f>+HLOOKUP(AX229,Sistema_Puntos!$Q$5:$Y$43,'Auxiliar General'!AT$5,FALSE)</f>
        <v>0</v>
      </c>
      <c r="AZ229" s="26" t="str">
        <f>+IF(VLOOKUP($B229,'Lista Puestos Valorados'!$B$11:$BK$510,MATCH('Auxiliar General'!AT$4,'Lista Puestos Valorados'!$B$10:$BK$10,0),0)="","No relevante",VLOOKUP($B229,'Lista Puestos Valorados'!$B$11:$BK$510,MATCH('Auxiliar General'!AT$4,'Lista Puestos Valorados'!$B$10:$BK$10,0),0))</f>
        <v>No relevante</v>
      </c>
      <c r="BA229" s="26">
        <f>+HLOOKUP(AZ229,Sistema_Puntos!$Q$5:$Y$43,'Auxiliar General'!AV$5,FALSE)</f>
        <v>0</v>
      </c>
      <c r="BB229" s="26" t="str">
        <f>+IF(VLOOKUP($B229,'Lista Puestos Valorados'!$B$11:$BK$510,MATCH('Auxiliar General'!AV$4,'Lista Puestos Valorados'!$B$10:$BK$10,0),0)="","No relevante",VLOOKUP($B229,'Lista Puestos Valorados'!$B$11:$BK$510,MATCH('Auxiliar General'!AV$4,'Lista Puestos Valorados'!$B$10:$BK$10,0),0))</f>
        <v>No relevante</v>
      </c>
      <c r="BC229" s="26">
        <f>+HLOOKUP(BB229,Sistema_Puntos!$Q$5:$Y$43,'Auxiliar General'!AX$5,FALSE)</f>
        <v>0</v>
      </c>
      <c r="BD229" s="26" t="str">
        <f>+IF(VLOOKUP($B229,'Lista Puestos Valorados'!$B$11:$BK$510,MATCH('Auxiliar General'!AX$4,'Lista Puestos Valorados'!$B$10:$BK$10,0),0)="","No relevante",VLOOKUP($B229,'Lista Puestos Valorados'!$B$11:$BK$510,MATCH('Auxiliar General'!AX$4,'Lista Puestos Valorados'!$B$10:$BK$10,0),0))</f>
        <v>No relevante</v>
      </c>
      <c r="BE229" s="26">
        <f>+HLOOKUP(BD229,Sistema_Puntos!$Q$5:$Y$43,'Auxiliar General'!AZ$5,FALSE)</f>
        <v>0</v>
      </c>
      <c r="BF229" s="26" t="str">
        <f>+IF(VLOOKUP($B229,'Lista Puestos Valorados'!$B$11:$BK$510,MATCH('Auxiliar General'!AZ$4,'Lista Puestos Valorados'!$B$10:$BK$10,0),0)="","No relevante",VLOOKUP($B229,'Lista Puestos Valorados'!$B$11:$BK$510,MATCH('Auxiliar General'!AZ$4,'Lista Puestos Valorados'!$B$10:$BK$10,0),0))</f>
        <v>No relevante</v>
      </c>
      <c r="BG229" s="26">
        <f>+HLOOKUP(BF229,Sistema_Puntos!$Q$5:$Y$43,'Auxiliar General'!BB$5,FALSE)</f>
        <v>0</v>
      </c>
      <c r="BH229" s="26" t="str">
        <f>+IF(VLOOKUP($B229,'Lista Puestos Valorados'!$B$11:$BK$510,MATCH('Auxiliar General'!BB$4,'Lista Puestos Valorados'!$B$10:$BK$10,0),0)="","No relevante",VLOOKUP($B229,'Lista Puestos Valorados'!$B$11:$BK$510,MATCH('Auxiliar General'!BB$4,'Lista Puestos Valorados'!$B$10:$BK$10,0),0))</f>
        <v>No relevante</v>
      </c>
      <c r="BI229" s="26">
        <f>+HLOOKUP(BH229,Sistema_Puntos!$Q$5:$Y$43,'Auxiliar General'!BD$5,FALSE)</f>
        <v>0</v>
      </c>
      <c r="BJ229" s="26" t="str">
        <f>+IF(VLOOKUP($B229,'Lista Puestos Valorados'!$B$11:$BK$510,MATCH('Auxiliar General'!BD$4,'Lista Puestos Valorados'!$B$10:$BK$10,0),0)="","No relevante",VLOOKUP($B229,'Lista Puestos Valorados'!$B$11:$BK$510,MATCH('Auxiliar General'!BD$4,'Lista Puestos Valorados'!$B$10:$BK$10,0),0))</f>
        <v>No relevante</v>
      </c>
      <c r="BK229" s="26">
        <f>+HLOOKUP(BJ229,Sistema_Puntos!$Q$5:$Y$43,'Auxiliar General'!BF$5,FALSE)</f>
        <v>0</v>
      </c>
      <c r="BL229" s="26" t="str">
        <f>+IF(VLOOKUP($B229,'Lista Puestos Valorados'!$B$11:$BK$510,MATCH('Auxiliar General'!BF$4,'Lista Puestos Valorados'!$B$10:$BK$10,0),0)="","No relevante",VLOOKUP($B229,'Lista Puestos Valorados'!$B$11:$BK$510,MATCH('Auxiliar General'!BF$4,'Lista Puestos Valorados'!$B$10:$BK$10,0),0))</f>
        <v>No relevante</v>
      </c>
      <c r="BM229" s="26">
        <f>+HLOOKUP(BL229,Sistema_Puntos!$Q$5:$Y$43,'Auxiliar General'!BH$5,FALSE)</f>
        <v>0</v>
      </c>
      <c r="BN229" s="26" t="str">
        <f>+IF(VLOOKUP($B229,'Lista Puestos Valorados'!$B$11:$BK$510,MATCH('Auxiliar General'!BH$4,'Lista Puestos Valorados'!$B$10:$BK$10,0),0)="","No relevante",VLOOKUP($B229,'Lista Puestos Valorados'!$B$11:$BK$510,MATCH('Auxiliar General'!BH$4,'Lista Puestos Valorados'!$B$10:$BK$10,0),0))</f>
        <v>No relevante</v>
      </c>
      <c r="BO229" s="26">
        <f>+HLOOKUP(BN229,Sistema_Puntos!$Q$5:$Y$43,'Auxiliar General'!BJ$5,FALSE)</f>
        <v>0</v>
      </c>
      <c r="BP229" s="26" t="str">
        <f>+IF(VLOOKUP($B229,'Lista Puestos Valorados'!$B$11:$BK$510,MATCH('Auxiliar General'!BJ$4,'Lista Puestos Valorados'!$B$10:$BK$10,0),0)="","No relevante",VLOOKUP($B229,'Lista Puestos Valorados'!$B$11:$BK$510,MATCH('Auxiliar General'!BJ$4,'Lista Puestos Valorados'!$B$10:$BK$10,0),0))</f>
        <v>No relevante</v>
      </c>
      <c r="BQ229" s="26">
        <f>+HLOOKUP(BP229,Sistema_Puntos!$Q$5:$Y$43,'Auxiliar General'!BL$5,FALSE)</f>
        <v>0</v>
      </c>
      <c r="BR229" s="26" t="str">
        <f>+IF(VLOOKUP($B229,'Lista Puestos Valorados'!$B$11:$BK$510,MATCH('Auxiliar General'!BL$4,'Lista Puestos Valorados'!$B$10:$BK$10,0),0)="","No relevante",VLOOKUP($B229,'Lista Puestos Valorados'!$B$11:$BK$510,MATCH('Auxiliar General'!BL$4,'Lista Puestos Valorados'!$B$10:$BK$10,0),0))</f>
        <v>No relevante</v>
      </c>
      <c r="BS229" s="26">
        <f>+HLOOKUP(BR229,Sistema_Puntos!$Q$5:$Y$43,'Auxiliar General'!BN$5,FALSE)</f>
        <v>0</v>
      </c>
      <c r="BT229" s="26" t="str">
        <f>+IF(VLOOKUP($B229,'Lista Puestos Valorados'!$B$11:$BK$510,MATCH('Auxiliar General'!BN$4,'Lista Puestos Valorados'!$B$10:$BK$10,0),0)="","No relevante",VLOOKUP($B229,'Lista Puestos Valorados'!$B$11:$BK$510,MATCH('Auxiliar General'!BN$4,'Lista Puestos Valorados'!$B$10:$BK$10,0),0))</f>
        <v>No relevante</v>
      </c>
      <c r="BU229" s="26">
        <f>+HLOOKUP(BT229,Sistema_Puntos!$Q$5:$Y$43,'Auxiliar General'!BP$5,FALSE)</f>
        <v>0</v>
      </c>
      <c r="BV229" s="26" t="str">
        <f>+IF(VLOOKUP($B229,'Lista Puestos Valorados'!$B$11:$BK$510,MATCH('Auxiliar General'!BP$4,'Lista Puestos Valorados'!$B$10:$BK$10,0),0)="","No relevante",VLOOKUP($B229,'Lista Puestos Valorados'!$B$11:$BK$510,MATCH('Auxiliar General'!BP$4,'Lista Puestos Valorados'!$B$10:$BK$10,0),0))</f>
        <v>No relevante</v>
      </c>
      <c r="BW229" s="26">
        <f>+HLOOKUP(BV229,Sistema_Puntos!$Q$5:$Y$43,'Auxiliar General'!BR$5,FALSE)</f>
        <v>0</v>
      </c>
      <c r="BX229" s="26" t="str">
        <f>+IF(VLOOKUP($B229,'Lista Puestos Valorados'!$B$11:$BK$510,MATCH('Auxiliar General'!BR$4,'Lista Puestos Valorados'!$B$10:$BK$10,0),0)="","No relevante",VLOOKUP($B229,'Lista Puestos Valorados'!$B$11:$BK$510,MATCH('Auxiliar General'!BR$4,'Lista Puestos Valorados'!$B$10:$BK$10,0),0))</f>
        <v>No relevante</v>
      </c>
      <c r="BY229" s="26">
        <f>+HLOOKUP(BX229,Sistema_Puntos!$Q$5:$Y$43,'Auxiliar General'!BT$5,FALSE)</f>
        <v>0</v>
      </c>
      <c r="BZ229" s="26" t="str">
        <f>+IF(VLOOKUP($B229,'Lista Puestos Valorados'!$B$11:$BK$510,MATCH('Auxiliar General'!BT$4,'Lista Puestos Valorados'!$B$10:$BK$10,0),0)="","No relevante",VLOOKUP($B229,'Lista Puestos Valorados'!$B$11:$BK$510,MATCH('Auxiliar General'!BT$4,'Lista Puestos Valorados'!$B$10:$BK$10,0),0))</f>
        <v>No relevante</v>
      </c>
      <c r="CA229" s="26">
        <f>+HLOOKUP(BZ229,Sistema_Puntos!$Q$5:$Y$43,'Auxiliar General'!BV$5,FALSE)</f>
        <v>0</v>
      </c>
      <c r="CB229" s="26" t="str">
        <f>+IF(VLOOKUP($B229,'Lista Puestos Valorados'!$B$11:$BK$510,MATCH('Auxiliar General'!BV$4,'Lista Puestos Valorados'!$B$10:$BK$10,0),0)="","No relevante",VLOOKUP($B229,'Lista Puestos Valorados'!$B$11:$BK$510,MATCH('Auxiliar General'!BV$4,'Lista Puestos Valorados'!$B$10:$BK$10,0),0))</f>
        <v>No relevante</v>
      </c>
      <c r="CC229" s="26">
        <f>+HLOOKUP(CB229,Sistema_Puntos!$Q$5:$Y$43,'Auxiliar General'!BX$5,FALSE)</f>
        <v>0</v>
      </c>
      <c r="CD229" s="26" t="str">
        <f>+IF(VLOOKUP($B229,'Lista Puestos Valorados'!$B$11:$BK$510,MATCH('Auxiliar General'!BX$4,'Lista Puestos Valorados'!$B$10:$BK$10,0),0)="","No relevante",VLOOKUP($B229,'Lista Puestos Valorados'!$B$11:$BK$510,MATCH('Auxiliar General'!BX$4,'Lista Puestos Valorados'!$B$10:$BK$10,0),0))</f>
        <v>No relevante</v>
      </c>
      <c r="CE229" s="26">
        <f>+HLOOKUP(CD229,Sistema_Puntos!$Q$5:$Y$43,'Auxiliar General'!BZ$5,FALSE)</f>
        <v>0</v>
      </c>
      <c r="CF229" s="26" t="str">
        <f>+IF(VLOOKUP($B229,'Lista Puestos Valorados'!$B$11:$BK$510,MATCH('Auxiliar General'!BZ$4,'Lista Puestos Valorados'!$B$10:$BK$10,0),0)="","No relevante",VLOOKUP($B229,'Lista Puestos Valorados'!$B$11:$BK$510,MATCH('Auxiliar General'!BZ$4,'Lista Puestos Valorados'!$B$10:$BK$10,0),0))</f>
        <v>No relevante</v>
      </c>
      <c r="CG229" s="26">
        <f>+HLOOKUP(CF229,Sistema_Puntos!$Q$5:$Y$43,'Auxiliar General'!CB$5,FALSE)</f>
        <v>0</v>
      </c>
      <c r="CH229" s="29"/>
      <c r="CI229" s="29"/>
    </row>
    <row r="230" spans="2:87" ht="17.55" customHeight="1">
      <c r="B230" s="26">
        <f>+'Listado de Puestos'!B230</f>
        <v>220</v>
      </c>
      <c r="C230" s="26" t="str">
        <f>+IF('Lista Puestos Valorados'!C230="","",'Lista Puestos Valorados'!C230)</f>
        <v/>
      </c>
      <c r="D230" s="26" t="str">
        <f>+IF('Lista Puestos Valorados'!D230="","",'Lista Puestos Valorados'!D230)</f>
        <v/>
      </c>
      <c r="E230" s="26" t="str">
        <f>+IF('Lista Puestos Valorados'!E230="","",'Lista Puestos Valorados'!E230)</f>
        <v/>
      </c>
      <c r="F230" s="26" t="str">
        <f>+IF('Lista Puestos Valorados'!F230="","",'Lista Puestos Valorados'!F230)</f>
        <v/>
      </c>
      <c r="G230" s="26" t="str">
        <f>+IF('Lista Puestos Valorados'!G230="","",'Lista Puestos Valorados'!G230)</f>
        <v/>
      </c>
      <c r="H230" s="26" t="str">
        <f>+IF('Lista Puestos Valorados'!H230="","",'Lista Puestos Valorados'!H230)</f>
        <v/>
      </c>
      <c r="I230" s="26" t="str">
        <f>+IF('Lista Puestos Valorados'!I230="","",'Lista Puestos Valorados'!I230)</f>
        <v/>
      </c>
      <c r="J230" s="118" t="e">
        <f t="array" ref="J230">+IF(L230="","",_xlfn.IFS(L230&lt;='Cortes de Agrupacion'!$F$15,'Cortes de Agrupacion'!$E$15,'Resultados General'!L230&lt;='Cortes de Agrupacion'!$F$14,'Cortes de Agrupacion'!$E$14,'Resultados General'!L230&lt;='Cortes de Agrupacion'!$F$13,'Cortes de Agrupacion'!$E$13,L230&lt;='Cortes de Agrupacion'!$F$12,'Cortes de Agrupacion'!$E$12,'Resultados General'!L230&lt;='Cortes de Agrupacion'!$F$11,'Cortes de Agrupacion'!$E$11,'Resultados General'!L230&lt;='Cortes de Agrupacion'!$F$10,'Cortes de Agrupacion'!$E$10,'Resultados General'!L230&lt;='Cortes de Agrupacion'!$F$9,'Cortes de Agrupacion'!$E$9,'Resultados General'!L230&lt;='Cortes de Agrupacion'!$F$8,'Cortes de Agrupacion'!$E$8,'Resultados General'!L230&lt;='Cortes de Agrupacion'!$F$7,'Cortes de Agrupacion'!$E$7,'Resultados General'!L230&lt;='Cortes de Agrupacion'!$F$6,'Cortes de Agrupacion'!$E$6))</f>
        <v>#VALUE!</v>
      </c>
      <c r="K230" s="118" t="str">
        <f t="shared" si="6"/>
        <v/>
      </c>
      <c r="L230" s="124" t="e">
        <f>#VALUE!</f>
        <v>#VALUE!</v>
      </c>
      <c r="M230" s="26" t="e">
        <f ca="1">+_xlfn.IFNA(VLOOKUP(C230,'Distribución de puestos'!$B$8:$I$507,8,0),"")</f>
        <v>#NAME?</v>
      </c>
      <c r="N230" s="26" t="str">
        <f>+IF(VLOOKUP($B230,'Lista Puestos Valorados'!$B$11:$BK$510,MATCH('Auxiliar General'!H$4,'Lista Puestos Valorados'!$B$10:$BK$10,0),0)="","No relevante",VLOOKUP($B230,'Lista Puestos Valorados'!$B$11:$BK$510,MATCH('Auxiliar General'!H$4,'Lista Puestos Valorados'!$B$10:$BK$10,0),0))</f>
        <v>No relevante</v>
      </c>
      <c r="O230" s="26">
        <f>+HLOOKUP(N230,Sistema_Puntos!$Q$5:$Y$43,'Auxiliar General'!J$5,FALSE)</f>
        <v>0</v>
      </c>
      <c r="P230" s="26" t="str">
        <f>+IF(VLOOKUP($B230,'Lista Puestos Valorados'!$B$11:$BK$510,MATCH('Auxiliar General'!J$4,'Lista Puestos Valorados'!$B$10:$BK$10,0),0)="","No relevante",VLOOKUP($B230,'Lista Puestos Valorados'!$B$11:$BK$510,MATCH('Auxiliar General'!J$4,'Lista Puestos Valorados'!$B$10:$BK$10,0),0))</f>
        <v>No relevante</v>
      </c>
      <c r="Q230" s="26">
        <f>+HLOOKUP(P230,Sistema_Puntos!$Q$5:$Y$43,'Auxiliar General'!L$5,FALSE)</f>
        <v>0</v>
      </c>
      <c r="R230" s="26" t="str">
        <f>+IF(VLOOKUP($B230,'Lista Puestos Valorados'!$B$11:$BK$510,MATCH('Auxiliar General'!L$4,'Lista Puestos Valorados'!$B$10:$BK$10,0),0)="","No relevante",VLOOKUP($B230,'Lista Puestos Valorados'!$B$11:$BK$510,MATCH('Auxiliar General'!L$4,'Lista Puestos Valorados'!$B$10:$BK$10,0),0))</f>
        <v>No relevante</v>
      </c>
      <c r="S230" s="26">
        <f>+HLOOKUP(R230,Sistema_Puntos!$Q$5:$Y$43,'Auxiliar General'!N$5,FALSE)</f>
        <v>0</v>
      </c>
      <c r="T230" s="26" t="str">
        <f>+IF(VLOOKUP($B230,'Lista Puestos Valorados'!$B$11:$BK$510,MATCH('Auxiliar General'!N$4,'Lista Puestos Valorados'!$B$10:$BK$10,0),0)="","No relevante",VLOOKUP($B230,'Lista Puestos Valorados'!$B$11:$BK$510,MATCH('Auxiliar General'!N$4,'Lista Puestos Valorados'!$B$10:$BK$10,0),0))</f>
        <v>No relevante</v>
      </c>
      <c r="U230" s="26">
        <f>+HLOOKUP(T230,Sistema_Puntos!$Q$5:$Y$43,'Auxiliar General'!P$5,FALSE)</f>
        <v>0</v>
      </c>
      <c r="V230" s="26" t="str">
        <f>+IF(VLOOKUP($B230,'Lista Puestos Valorados'!$B$11:$BK$510,MATCH('Auxiliar General'!P$4,'Lista Puestos Valorados'!$B$10:$BK$10,0),0)="","No relevante",VLOOKUP($B230,'Lista Puestos Valorados'!$B$11:$BK$510,MATCH('Auxiliar General'!P$4,'Lista Puestos Valorados'!$B$10:$BK$10,0),0))</f>
        <v>No relevante</v>
      </c>
      <c r="W230" s="26">
        <f>+HLOOKUP(V230,Sistema_Puntos!$Q$5:$Y$43,'Auxiliar General'!R$5,FALSE)</f>
        <v>0</v>
      </c>
      <c r="X230" s="26" t="str">
        <f>+IF(VLOOKUP($B230,'Lista Puestos Valorados'!$B$11:$BK$510,MATCH('Auxiliar General'!R$4,'Lista Puestos Valorados'!$B$10:$BK$10,0),0)="","No relevante",VLOOKUP($B230,'Lista Puestos Valorados'!$B$11:$BK$510,MATCH('Auxiliar General'!R$4,'Lista Puestos Valorados'!$B$10:$BK$10,0),0))</f>
        <v>No relevante</v>
      </c>
      <c r="Y230" s="26">
        <f>+HLOOKUP(X230,Sistema_Puntos!$Q$5:$Y$43,'Auxiliar General'!T$5,FALSE)</f>
        <v>0</v>
      </c>
      <c r="Z230" s="26" t="str">
        <f>+IF(VLOOKUP($B230,'Lista Puestos Valorados'!$B$11:$BK$510,MATCH('Auxiliar General'!T$4,'Lista Puestos Valorados'!$B$10:$BK$10,0),0)="","No relevante",VLOOKUP($B230,'Lista Puestos Valorados'!$B$11:$BK$510,MATCH('Auxiliar General'!T$4,'Lista Puestos Valorados'!$B$10:$BK$10,0),0))</f>
        <v>No relevante</v>
      </c>
      <c r="AA230" s="26">
        <f>+HLOOKUP(Z230,Sistema_Puntos!$Q$5:$Y$43,'Auxiliar General'!V$5,FALSE)</f>
        <v>0</v>
      </c>
      <c r="AB230" s="26" t="str">
        <f>+IF(VLOOKUP($B230,'Lista Puestos Valorados'!$B$11:$BK$510,MATCH('Auxiliar General'!V$4,'Lista Puestos Valorados'!$B$10:$BK$10,0),0)="","No relevante",VLOOKUP($B230,'Lista Puestos Valorados'!$B$11:$BK$510,MATCH('Auxiliar General'!V$4,'Lista Puestos Valorados'!$B$10:$BK$10,0),0))</f>
        <v>No relevante</v>
      </c>
      <c r="AC230" s="26">
        <f>+HLOOKUP(AB230,Sistema_Puntos!$Q$5:$Y$43,'Auxiliar General'!X$5,FALSE)</f>
        <v>0</v>
      </c>
      <c r="AD230" s="26" t="str">
        <f>+IF(VLOOKUP($B230,'Lista Puestos Valorados'!$B$11:$BK$510,MATCH('Auxiliar General'!X$4,'Lista Puestos Valorados'!$B$10:$BK$10,0),0)="","No relevante",VLOOKUP($B230,'Lista Puestos Valorados'!$B$11:$BK$510,MATCH('Auxiliar General'!X$4,'Lista Puestos Valorados'!$B$10:$BK$10,0),0))</f>
        <v>No relevante</v>
      </c>
      <c r="AE230" s="26">
        <f>+HLOOKUP(AD230,Sistema_Puntos!$Q$5:$Y$43,'Auxiliar General'!Z$5,FALSE)</f>
        <v>0</v>
      </c>
      <c r="AF230" s="26" t="str">
        <f>+IF(VLOOKUP($B230,'Lista Puestos Valorados'!$B$11:$BK$510,MATCH('Auxiliar General'!Z$4,'Lista Puestos Valorados'!$B$10:$BK$10,0),0)="","No relevante",VLOOKUP($B230,'Lista Puestos Valorados'!$B$11:$BK$510,MATCH('Auxiliar General'!Z$4,'Lista Puestos Valorados'!$B$10:$BK$10,0),0))</f>
        <v>No relevante</v>
      </c>
      <c r="AG230" s="26">
        <f>+HLOOKUP(AF230,Sistema_Puntos!$Q$5:$Y$43,'Auxiliar General'!AB$5,FALSE)</f>
        <v>0</v>
      </c>
      <c r="AH230" s="26" t="str">
        <f>+IF(VLOOKUP($B230,'Lista Puestos Valorados'!$B$11:$BK$510,MATCH('Auxiliar General'!AB$4,'Lista Puestos Valorados'!$B$10:$BK$10,0),0)="","No relevante",VLOOKUP($B230,'Lista Puestos Valorados'!$B$11:$BK$510,MATCH('Auxiliar General'!AB$4,'Lista Puestos Valorados'!$B$10:$BK$10,0),0))</f>
        <v>No relevante</v>
      </c>
      <c r="AI230" s="26">
        <f>+HLOOKUP(AH230,Sistema_Puntos!$Q$5:$Y$43,'Auxiliar General'!AD$5,FALSE)</f>
        <v>0</v>
      </c>
      <c r="AJ230" s="26" t="str">
        <f>+IF(VLOOKUP($B230,'Lista Puestos Valorados'!$B$11:$BK$510,MATCH('Auxiliar General'!AD$4,'Lista Puestos Valorados'!$B$10:$BK$10,0),0)="","No relevante",VLOOKUP($B230,'Lista Puestos Valorados'!$B$11:$BK$510,MATCH('Auxiliar General'!AD$4,'Lista Puestos Valorados'!$B$10:$BK$10,0),0))</f>
        <v>No relevante</v>
      </c>
      <c r="AK230" s="26">
        <f>+HLOOKUP(AJ230,Sistema_Puntos!$Q$5:$Y$43,'Auxiliar General'!AF$5,FALSE)</f>
        <v>0</v>
      </c>
      <c r="AL230" s="26" t="str">
        <f>+IF(VLOOKUP($B230,'Lista Puestos Valorados'!$B$11:$BK$510,MATCH('Auxiliar General'!AF$4,'Lista Puestos Valorados'!$B$10:$BK$10,0),0)="","No relevante",VLOOKUP($B230,'Lista Puestos Valorados'!$B$11:$BK$510,MATCH('Auxiliar General'!AF$4,'Lista Puestos Valorados'!$B$10:$BK$10,0),0))</f>
        <v>No relevante</v>
      </c>
      <c r="AM230" s="26">
        <f>+HLOOKUP(AL230,Sistema_Puntos!$Q$5:$Y$43,'Auxiliar General'!AH$5,FALSE)</f>
        <v>0</v>
      </c>
      <c r="AN230" s="26" t="str">
        <f>+IF(VLOOKUP($B230,'Lista Puestos Valorados'!$B$11:$BK$510,MATCH('Auxiliar General'!AH$4,'Lista Puestos Valorados'!$B$10:$BK$10,0),0)="","No relevante",VLOOKUP($B230,'Lista Puestos Valorados'!$B$11:$BK$510,MATCH('Auxiliar General'!AH$4,'Lista Puestos Valorados'!$B$10:$BK$10,0),0))</f>
        <v>No relevante</v>
      </c>
      <c r="AO230" s="26">
        <f>+HLOOKUP(AN230,Sistema_Puntos!$Q$5:$Y$43,'Auxiliar General'!AJ$5,FALSE)</f>
        <v>0</v>
      </c>
      <c r="AP230" s="26" t="str">
        <f>+IF(VLOOKUP($B230,'Lista Puestos Valorados'!$B$11:$BK$510,MATCH('Auxiliar General'!AJ$4,'Lista Puestos Valorados'!$B$10:$BK$10,0),0)="","No relevante",VLOOKUP($B230,'Lista Puestos Valorados'!$B$11:$BK$510,MATCH('Auxiliar General'!AJ$4,'Lista Puestos Valorados'!$B$10:$BK$10,0),0))</f>
        <v>No relevante</v>
      </c>
      <c r="AQ230" s="26">
        <f>+HLOOKUP(AP230,Sistema_Puntos!$Q$5:$Y$43,'Auxiliar General'!AL$5,FALSE)</f>
        <v>0</v>
      </c>
      <c r="AR230" s="26" t="str">
        <f>+IF(VLOOKUP($B230,'Lista Puestos Valorados'!$B$11:$BK$510,MATCH('Auxiliar General'!AL$4,'Lista Puestos Valorados'!$B$10:$BK$10,0),0)="","No relevante",VLOOKUP($B230,'Lista Puestos Valorados'!$B$11:$BK$510,MATCH('Auxiliar General'!AL$4,'Lista Puestos Valorados'!$B$10:$BK$10,0),0))</f>
        <v>No relevante</v>
      </c>
      <c r="AS230" s="26">
        <f>+HLOOKUP(AR230,Sistema_Puntos!$Q$5:$Y$43,'Auxiliar General'!AN$5,FALSE)</f>
        <v>0</v>
      </c>
      <c r="AT230" s="26" t="str">
        <f>+IF(VLOOKUP($B230,'Lista Puestos Valorados'!$B$11:$BK$510,MATCH('Auxiliar General'!AN$4,'Lista Puestos Valorados'!$B$10:$BK$10,0),0)="","No relevante",VLOOKUP($B230,'Lista Puestos Valorados'!$B$11:$BK$510,MATCH('Auxiliar General'!AN$4,'Lista Puestos Valorados'!$B$10:$BK$10,0),0))</f>
        <v>No relevante</v>
      </c>
      <c r="AU230" s="26">
        <f>+HLOOKUP(AT230,Sistema_Puntos!$Q$5:$Y$43,'Auxiliar General'!AP$5,FALSE)</f>
        <v>0</v>
      </c>
      <c r="AV230" s="26" t="str">
        <f>+IF(VLOOKUP($B230,'Lista Puestos Valorados'!$B$11:$BK$510,MATCH('Auxiliar General'!AP$4,'Lista Puestos Valorados'!$B$10:$BK$10,0),0)="","No relevante",VLOOKUP($B230,'Lista Puestos Valorados'!$B$11:$BK$510,MATCH('Auxiliar General'!AP$4,'Lista Puestos Valorados'!$B$10:$BK$10,0),0))</f>
        <v>No relevante</v>
      </c>
      <c r="AW230" s="26">
        <f>+HLOOKUP(AV230,Sistema_Puntos!$Q$5:$Y$43,'Auxiliar General'!AR$5,FALSE)</f>
        <v>0</v>
      </c>
      <c r="AX230" s="26" t="str">
        <f>+IF(VLOOKUP($B230,'Lista Puestos Valorados'!$B$11:$BK$510,MATCH('Auxiliar General'!AR$4,'Lista Puestos Valorados'!$B$10:$BK$10,0),0)="","No relevante",VLOOKUP($B230,'Lista Puestos Valorados'!$B$11:$BK$510,MATCH('Auxiliar General'!AR$4,'Lista Puestos Valorados'!$B$10:$BK$10,0),0))</f>
        <v>No relevante</v>
      </c>
      <c r="AY230" s="26">
        <f>+HLOOKUP(AX230,Sistema_Puntos!$Q$5:$Y$43,'Auxiliar General'!AT$5,FALSE)</f>
        <v>0</v>
      </c>
      <c r="AZ230" s="26" t="str">
        <f>+IF(VLOOKUP($B230,'Lista Puestos Valorados'!$B$11:$BK$510,MATCH('Auxiliar General'!AT$4,'Lista Puestos Valorados'!$B$10:$BK$10,0),0)="","No relevante",VLOOKUP($B230,'Lista Puestos Valorados'!$B$11:$BK$510,MATCH('Auxiliar General'!AT$4,'Lista Puestos Valorados'!$B$10:$BK$10,0),0))</f>
        <v>No relevante</v>
      </c>
      <c r="BA230" s="26">
        <f>+HLOOKUP(AZ230,Sistema_Puntos!$Q$5:$Y$43,'Auxiliar General'!AV$5,FALSE)</f>
        <v>0</v>
      </c>
      <c r="BB230" s="26" t="str">
        <f>+IF(VLOOKUP($B230,'Lista Puestos Valorados'!$B$11:$BK$510,MATCH('Auxiliar General'!AV$4,'Lista Puestos Valorados'!$B$10:$BK$10,0),0)="","No relevante",VLOOKUP($B230,'Lista Puestos Valorados'!$B$11:$BK$510,MATCH('Auxiliar General'!AV$4,'Lista Puestos Valorados'!$B$10:$BK$10,0),0))</f>
        <v>No relevante</v>
      </c>
      <c r="BC230" s="26">
        <f>+HLOOKUP(BB230,Sistema_Puntos!$Q$5:$Y$43,'Auxiliar General'!AX$5,FALSE)</f>
        <v>0</v>
      </c>
      <c r="BD230" s="26" t="str">
        <f>+IF(VLOOKUP($B230,'Lista Puestos Valorados'!$B$11:$BK$510,MATCH('Auxiliar General'!AX$4,'Lista Puestos Valorados'!$B$10:$BK$10,0),0)="","No relevante",VLOOKUP($B230,'Lista Puestos Valorados'!$B$11:$BK$510,MATCH('Auxiliar General'!AX$4,'Lista Puestos Valorados'!$B$10:$BK$10,0),0))</f>
        <v>No relevante</v>
      </c>
      <c r="BE230" s="26">
        <f>+HLOOKUP(BD230,Sistema_Puntos!$Q$5:$Y$43,'Auxiliar General'!AZ$5,FALSE)</f>
        <v>0</v>
      </c>
      <c r="BF230" s="26" t="str">
        <f>+IF(VLOOKUP($B230,'Lista Puestos Valorados'!$B$11:$BK$510,MATCH('Auxiliar General'!AZ$4,'Lista Puestos Valorados'!$B$10:$BK$10,0),0)="","No relevante",VLOOKUP($B230,'Lista Puestos Valorados'!$B$11:$BK$510,MATCH('Auxiliar General'!AZ$4,'Lista Puestos Valorados'!$B$10:$BK$10,0),0))</f>
        <v>No relevante</v>
      </c>
      <c r="BG230" s="26">
        <f>+HLOOKUP(BF230,Sistema_Puntos!$Q$5:$Y$43,'Auxiliar General'!BB$5,FALSE)</f>
        <v>0</v>
      </c>
      <c r="BH230" s="26" t="str">
        <f>+IF(VLOOKUP($B230,'Lista Puestos Valorados'!$B$11:$BK$510,MATCH('Auxiliar General'!BB$4,'Lista Puestos Valorados'!$B$10:$BK$10,0),0)="","No relevante",VLOOKUP($B230,'Lista Puestos Valorados'!$B$11:$BK$510,MATCH('Auxiliar General'!BB$4,'Lista Puestos Valorados'!$B$10:$BK$10,0),0))</f>
        <v>No relevante</v>
      </c>
      <c r="BI230" s="26">
        <f>+HLOOKUP(BH230,Sistema_Puntos!$Q$5:$Y$43,'Auxiliar General'!BD$5,FALSE)</f>
        <v>0</v>
      </c>
      <c r="BJ230" s="26" t="str">
        <f>+IF(VLOOKUP($B230,'Lista Puestos Valorados'!$B$11:$BK$510,MATCH('Auxiliar General'!BD$4,'Lista Puestos Valorados'!$B$10:$BK$10,0),0)="","No relevante",VLOOKUP($B230,'Lista Puestos Valorados'!$B$11:$BK$510,MATCH('Auxiliar General'!BD$4,'Lista Puestos Valorados'!$B$10:$BK$10,0),0))</f>
        <v>No relevante</v>
      </c>
      <c r="BK230" s="26">
        <f>+HLOOKUP(BJ230,Sistema_Puntos!$Q$5:$Y$43,'Auxiliar General'!BF$5,FALSE)</f>
        <v>0</v>
      </c>
      <c r="BL230" s="26" t="str">
        <f>+IF(VLOOKUP($B230,'Lista Puestos Valorados'!$B$11:$BK$510,MATCH('Auxiliar General'!BF$4,'Lista Puestos Valorados'!$B$10:$BK$10,0),0)="","No relevante",VLOOKUP($B230,'Lista Puestos Valorados'!$B$11:$BK$510,MATCH('Auxiliar General'!BF$4,'Lista Puestos Valorados'!$B$10:$BK$10,0),0))</f>
        <v>No relevante</v>
      </c>
      <c r="BM230" s="26">
        <f>+HLOOKUP(BL230,Sistema_Puntos!$Q$5:$Y$43,'Auxiliar General'!BH$5,FALSE)</f>
        <v>0</v>
      </c>
      <c r="BN230" s="26" t="str">
        <f>+IF(VLOOKUP($B230,'Lista Puestos Valorados'!$B$11:$BK$510,MATCH('Auxiliar General'!BH$4,'Lista Puestos Valorados'!$B$10:$BK$10,0),0)="","No relevante",VLOOKUP($B230,'Lista Puestos Valorados'!$B$11:$BK$510,MATCH('Auxiliar General'!BH$4,'Lista Puestos Valorados'!$B$10:$BK$10,0),0))</f>
        <v>No relevante</v>
      </c>
      <c r="BO230" s="26">
        <f>+HLOOKUP(BN230,Sistema_Puntos!$Q$5:$Y$43,'Auxiliar General'!BJ$5,FALSE)</f>
        <v>0</v>
      </c>
      <c r="BP230" s="26" t="str">
        <f>+IF(VLOOKUP($B230,'Lista Puestos Valorados'!$B$11:$BK$510,MATCH('Auxiliar General'!BJ$4,'Lista Puestos Valorados'!$B$10:$BK$10,0),0)="","No relevante",VLOOKUP($B230,'Lista Puestos Valorados'!$B$11:$BK$510,MATCH('Auxiliar General'!BJ$4,'Lista Puestos Valorados'!$B$10:$BK$10,0),0))</f>
        <v>No relevante</v>
      </c>
      <c r="BQ230" s="26">
        <f>+HLOOKUP(BP230,Sistema_Puntos!$Q$5:$Y$43,'Auxiliar General'!BL$5,FALSE)</f>
        <v>0</v>
      </c>
      <c r="BR230" s="26" t="str">
        <f>+IF(VLOOKUP($B230,'Lista Puestos Valorados'!$B$11:$BK$510,MATCH('Auxiliar General'!BL$4,'Lista Puestos Valorados'!$B$10:$BK$10,0),0)="","No relevante",VLOOKUP($B230,'Lista Puestos Valorados'!$B$11:$BK$510,MATCH('Auxiliar General'!BL$4,'Lista Puestos Valorados'!$B$10:$BK$10,0),0))</f>
        <v>No relevante</v>
      </c>
      <c r="BS230" s="26">
        <f>+HLOOKUP(BR230,Sistema_Puntos!$Q$5:$Y$43,'Auxiliar General'!BN$5,FALSE)</f>
        <v>0</v>
      </c>
      <c r="BT230" s="26" t="str">
        <f>+IF(VLOOKUP($B230,'Lista Puestos Valorados'!$B$11:$BK$510,MATCH('Auxiliar General'!BN$4,'Lista Puestos Valorados'!$B$10:$BK$10,0),0)="","No relevante",VLOOKUP($B230,'Lista Puestos Valorados'!$B$11:$BK$510,MATCH('Auxiliar General'!BN$4,'Lista Puestos Valorados'!$B$10:$BK$10,0),0))</f>
        <v>No relevante</v>
      </c>
      <c r="BU230" s="26">
        <f>+HLOOKUP(BT230,Sistema_Puntos!$Q$5:$Y$43,'Auxiliar General'!BP$5,FALSE)</f>
        <v>0</v>
      </c>
      <c r="BV230" s="26" t="str">
        <f>+IF(VLOOKUP($B230,'Lista Puestos Valorados'!$B$11:$BK$510,MATCH('Auxiliar General'!BP$4,'Lista Puestos Valorados'!$B$10:$BK$10,0),0)="","No relevante",VLOOKUP($B230,'Lista Puestos Valorados'!$B$11:$BK$510,MATCH('Auxiliar General'!BP$4,'Lista Puestos Valorados'!$B$10:$BK$10,0),0))</f>
        <v>No relevante</v>
      </c>
      <c r="BW230" s="26">
        <f>+HLOOKUP(BV230,Sistema_Puntos!$Q$5:$Y$43,'Auxiliar General'!BR$5,FALSE)</f>
        <v>0</v>
      </c>
      <c r="BX230" s="26" t="str">
        <f>+IF(VLOOKUP($B230,'Lista Puestos Valorados'!$B$11:$BK$510,MATCH('Auxiliar General'!BR$4,'Lista Puestos Valorados'!$B$10:$BK$10,0),0)="","No relevante",VLOOKUP($B230,'Lista Puestos Valorados'!$B$11:$BK$510,MATCH('Auxiliar General'!BR$4,'Lista Puestos Valorados'!$B$10:$BK$10,0),0))</f>
        <v>No relevante</v>
      </c>
      <c r="BY230" s="26">
        <f>+HLOOKUP(BX230,Sistema_Puntos!$Q$5:$Y$43,'Auxiliar General'!BT$5,FALSE)</f>
        <v>0</v>
      </c>
      <c r="BZ230" s="26" t="str">
        <f>+IF(VLOOKUP($B230,'Lista Puestos Valorados'!$B$11:$BK$510,MATCH('Auxiliar General'!BT$4,'Lista Puestos Valorados'!$B$10:$BK$10,0),0)="","No relevante",VLOOKUP($B230,'Lista Puestos Valorados'!$B$11:$BK$510,MATCH('Auxiliar General'!BT$4,'Lista Puestos Valorados'!$B$10:$BK$10,0),0))</f>
        <v>No relevante</v>
      </c>
      <c r="CA230" s="26">
        <f>+HLOOKUP(BZ230,Sistema_Puntos!$Q$5:$Y$43,'Auxiliar General'!BV$5,FALSE)</f>
        <v>0</v>
      </c>
      <c r="CB230" s="26" t="str">
        <f>+IF(VLOOKUP($B230,'Lista Puestos Valorados'!$B$11:$BK$510,MATCH('Auxiliar General'!BV$4,'Lista Puestos Valorados'!$B$10:$BK$10,0),0)="","No relevante",VLOOKUP($B230,'Lista Puestos Valorados'!$B$11:$BK$510,MATCH('Auxiliar General'!BV$4,'Lista Puestos Valorados'!$B$10:$BK$10,0),0))</f>
        <v>No relevante</v>
      </c>
      <c r="CC230" s="26">
        <f>+HLOOKUP(CB230,Sistema_Puntos!$Q$5:$Y$43,'Auxiliar General'!BX$5,FALSE)</f>
        <v>0</v>
      </c>
      <c r="CD230" s="26" t="str">
        <f>+IF(VLOOKUP($B230,'Lista Puestos Valorados'!$B$11:$BK$510,MATCH('Auxiliar General'!BX$4,'Lista Puestos Valorados'!$B$10:$BK$10,0),0)="","No relevante",VLOOKUP($B230,'Lista Puestos Valorados'!$B$11:$BK$510,MATCH('Auxiliar General'!BX$4,'Lista Puestos Valorados'!$B$10:$BK$10,0),0))</f>
        <v>No relevante</v>
      </c>
      <c r="CE230" s="26">
        <f>+HLOOKUP(CD230,Sistema_Puntos!$Q$5:$Y$43,'Auxiliar General'!BZ$5,FALSE)</f>
        <v>0</v>
      </c>
      <c r="CF230" s="26" t="str">
        <f>+IF(VLOOKUP($B230,'Lista Puestos Valorados'!$B$11:$BK$510,MATCH('Auxiliar General'!BZ$4,'Lista Puestos Valorados'!$B$10:$BK$10,0),0)="","No relevante",VLOOKUP($B230,'Lista Puestos Valorados'!$B$11:$BK$510,MATCH('Auxiliar General'!BZ$4,'Lista Puestos Valorados'!$B$10:$BK$10,0),0))</f>
        <v>No relevante</v>
      </c>
      <c r="CG230" s="26">
        <f>+HLOOKUP(CF230,Sistema_Puntos!$Q$5:$Y$43,'Auxiliar General'!CB$5,FALSE)</f>
        <v>0</v>
      </c>
      <c r="CH230" s="29"/>
      <c r="CI230" s="29"/>
    </row>
    <row r="231" spans="2:87" ht="17.55" customHeight="1">
      <c r="B231" s="26">
        <f>+'Listado de Puestos'!B231</f>
        <v>221</v>
      </c>
      <c r="C231" s="26" t="str">
        <f>+IF('Lista Puestos Valorados'!C231="","",'Lista Puestos Valorados'!C231)</f>
        <v/>
      </c>
      <c r="D231" s="26" t="str">
        <f>+IF('Lista Puestos Valorados'!D231="","",'Lista Puestos Valorados'!D231)</f>
        <v/>
      </c>
      <c r="E231" s="26" t="str">
        <f>+IF('Lista Puestos Valorados'!E231="","",'Lista Puestos Valorados'!E231)</f>
        <v/>
      </c>
      <c r="F231" s="26" t="str">
        <f>+IF('Lista Puestos Valorados'!F231="","",'Lista Puestos Valorados'!F231)</f>
        <v/>
      </c>
      <c r="G231" s="26" t="str">
        <f>+IF('Lista Puestos Valorados'!G231="","",'Lista Puestos Valorados'!G231)</f>
        <v/>
      </c>
      <c r="H231" s="26" t="str">
        <f>+IF('Lista Puestos Valorados'!H231="","",'Lista Puestos Valorados'!H231)</f>
        <v/>
      </c>
      <c r="I231" s="26" t="str">
        <f>+IF('Lista Puestos Valorados'!I231="","",'Lista Puestos Valorados'!I231)</f>
        <v/>
      </c>
      <c r="J231" s="118" t="e">
        <f t="array" ref="J231">+IF(L231="","",_xlfn.IFS(L231&lt;='Cortes de Agrupacion'!$F$15,'Cortes de Agrupacion'!$E$15,'Resultados General'!L231&lt;='Cortes de Agrupacion'!$F$14,'Cortes de Agrupacion'!$E$14,'Resultados General'!L231&lt;='Cortes de Agrupacion'!$F$13,'Cortes de Agrupacion'!$E$13,L231&lt;='Cortes de Agrupacion'!$F$12,'Cortes de Agrupacion'!$E$12,'Resultados General'!L231&lt;='Cortes de Agrupacion'!$F$11,'Cortes de Agrupacion'!$E$11,'Resultados General'!L231&lt;='Cortes de Agrupacion'!$F$10,'Cortes de Agrupacion'!$E$10,'Resultados General'!L231&lt;='Cortes de Agrupacion'!$F$9,'Cortes de Agrupacion'!$E$9,'Resultados General'!L231&lt;='Cortes de Agrupacion'!$F$8,'Cortes de Agrupacion'!$E$8,'Resultados General'!L231&lt;='Cortes de Agrupacion'!$F$7,'Cortes de Agrupacion'!$E$7,'Resultados General'!L231&lt;='Cortes de Agrupacion'!$F$6,'Cortes de Agrupacion'!$E$6))</f>
        <v>#VALUE!</v>
      </c>
      <c r="K231" s="118" t="str">
        <f t="shared" si="6"/>
        <v/>
      </c>
      <c r="L231" s="124" t="e">
        <f>#VALUE!</f>
        <v>#VALUE!</v>
      </c>
      <c r="M231" s="26" t="e">
        <f ca="1">+_xlfn.IFNA(VLOOKUP(C231,'Distribución de puestos'!$B$8:$I$507,8,0),"")</f>
        <v>#NAME?</v>
      </c>
      <c r="N231" s="26" t="str">
        <f>+IF(VLOOKUP($B231,'Lista Puestos Valorados'!$B$11:$BK$510,MATCH('Auxiliar General'!H$4,'Lista Puestos Valorados'!$B$10:$BK$10,0),0)="","No relevante",VLOOKUP($B231,'Lista Puestos Valorados'!$B$11:$BK$510,MATCH('Auxiliar General'!H$4,'Lista Puestos Valorados'!$B$10:$BK$10,0),0))</f>
        <v>No relevante</v>
      </c>
      <c r="O231" s="26">
        <f>+HLOOKUP(N231,Sistema_Puntos!$Q$5:$Y$43,'Auxiliar General'!J$5,FALSE)</f>
        <v>0</v>
      </c>
      <c r="P231" s="26" t="str">
        <f>+IF(VLOOKUP($B231,'Lista Puestos Valorados'!$B$11:$BK$510,MATCH('Auxiliar General'!J$4,'Lista Puestos Valorados'!$B$10:$BK$10,0),0)="","No relevante",VLOOKUP($B231,'Lista Puestos Valorados'!$B$11:$BK$510,MATCH('Auxiliar General'!J$4,'Lista Puestos Valorados'!$B$10:$BK$10,0),0))</f>
        <v>No relevante</v>
      </c>
      <c r="Q231" s="26">
        <f>+HLOOKUP(P231,Sistema_Puntos!$Q$5:$Y$43,'Auxiliar General'!L$5,FALSE)</f>
        <v>0</v>
      </c>
      <c r="R231" s="26" t="str">
        <f>+IF(VLOOKUP($B231,'Lista Puestos Valorados'!$B$11:$BK$510,MATCH('Auxiliar General'!L$4,'Lista Puestos Valorados'!$B$10:$BK$10,0),0)="","No relevante",VLOOKUP($B231,'Lista Puestos Valorados'!$B$11:$BK$510,MATCH('Auxiliar General'!L$4,'Lista Puestos Valorados'!$B$10:$BK$10,0),0))</f>
        <v>No relevante</v>
      </c>
      <c r="S231" s="26">
        <f>+HLOOKUP(R231,Sistema_Puntos!$Q$5:$Y$43,'Auxiliar General'!N$5,FALSE)</f>
        <v>0</v>
      </c>
      <c r="T231" s="26" t="str">
        <f>+IF(VLOOKUP($B231,'Lista Puestos Valorados'!$B$11:$BK$510,MATCH('Auxiliar General'!N$4,'Lista Puestos Valorados'!$B$10:$BK$10,0),0)="","No relevante",VLOOKUP($B231,'Lista Puestos Valorados'!$B$11:$BK$510,MATCH('Auxiliar General'!N$4,'Lista Puestos Valorados'!$B$10:$BK$10,0),0))</f>
        <v>No relevante</v>
      </c>
      <c r="U231" s="26">
        <f>+HLOOKUP(T231,Sistema_Puntos!$Q$5:$Y$43,'Auxiliar General'!P$5,FALSE)</f>
        <v>0</v>
      </c>
      <c r="V231" s="26" t="str">
        <f>+IF(VLOOKUP($B231,'Lista Puestos Valorados'!$B$11:$BK$510,MATCH('Auxiliar General'!P$4,'Lista Puestos Valorados'!$B$10:$BK$10,0),0)="","No relevante",VLOOKUP($B231,'Lista Puestos Valorados'!$B$11:$BK$510,MATCH('Auxiliar General'!P$4,'Lista Puestos Valorados'!$B$10:$BK$10,0),0))</f>
        <v>No relevante</v>
      </c>
      <c r="W231" s="26">
        <f>+HLOOKUP(V231,Sistema_Puntos!$Q$5:$Y$43,'Auxiliar General'!R$5,FALSE)</f>
        <v>0</v>
      </c>
      <c r="X231" s="26" t="str">
        <f>+IF(VLOOKUP($B231,'Lista Puestos Valorados'!$B$11:$BK$510,MATCH('Auxiliar General'!R$4,'Lista Puestos Valorados'!$B$10:$BK$10,0),0)="","No relevante",VLOOKUP($B231,'Lista Puestos Valorados'!$B$11:$BK$510,MATCH('Auxiliar General'!R$4,'Lista Puestos Valorados'!$B$10:$BK$10,0),0))</f>
        <v>No relevante</v>
      </c>
      <c r="Y231" s="26">
        <f>+HLOOKUP(X231,Sistema_Puntos!$Q$5:$Y$43,'Auxiliar General'!T$5,FALSE)</f>
        <v>0</v>
      </c>
      <c r="Z231" s="26" t="str">
        <f>+IF(VLOOKUP($B231,'Lista Puestos Valorados'!$B$11:$BK$510,MATCH('Auxiliar General'!T$4,'Lista Puestos Valorados'!$B$10:$BK$10,0),0)="","No relevante",VLOOKUP($B231,'Lista Puestos Valorados'!$B$11:$BK$510,MATCH('Auxiliar General'!T$4,'Lista Puestos Valorados'!$B$10:$BK$10,0),0))</f>
        <v>No relevante</v>
      </c>
      <c r="AA231" s="26">
        <f>+HLOOKUP(Z231,Sistema_Puntos!$Q$5:$Y$43,'Auxiliar General'!V$5,FALSE)</f>
        <v>0</v>
      </c>
      <c r="AB231" s="26" t="str">
        <f>+IF(VLOOKUP($B231,'Lista Puestos Valorados'!$B$11:$BK$510,MATCH('Auxiliar General'!V$4,'Lista Puestos Valorados'!$B$10:$BK$10,0),0)="","No relevante",VLOOKUP($B231,'Lista Puestos Valorados'!$B$11:$BK$510,MATCH('Auxiliar General'!V$4,'Lista Puestos Valorados'!$B$10:$BK$10,0),0))</f>
        <v>No relevante</v>
      </c>
      <c r="AC231" s="26">
        <f>+HLOOKUP(AB231,Sistema_Puntos!$Q$5:$Y$43,'Auxiliar General'!X$5,FALSE)</f>
        <v>0</v>
      </c>
      <c r="AD231" s="26" t="str">
        <f>+IF(VLOOKUP($B231,'Lista Puestos Valorados'!$B$11:$BK$510,MATCH('Auxiliar General'!X$4,'Lista Puestos Valorados'!$B$10:$BK$10,0),0)="","No relevante",VLOOKUP($B231,'Lista Puestos Valorados'!$B$11:$BK$510,MATCH('Auxiliar General'!X$4,'Lista Puestos Valorados'!$B$10:$BK$10,0),0))</f>
        <v>No relevante</v>
      </c>
      <c r="AE231" s="26">
        <f>+HLOOKUP(AD231,Sistema_Puntos!$Q$5:$Y$43,'Auxiliar General'!Z$5,FALSE)</f>
        <v>0</v>
      </c>
      <c r="AF231" s="26" t="str">
        <f>+IF(VLOOKUP($B231,'Lista Puestos Valorados'!$B$11:$BK$510,MATCH('Auxiliar General'!Z$4,'Lista Puestos Valorados'!$B$10:$BK$10,0),0)="","No relevante",VLOOKUP($B231,'Lista Puestos Valorados'!$B$11:$BK$510,MATCH('Auxiliar General'!Z$4,'Lista Puestos Valorados'!$B$10:$BK$10,0),0))</f>
        <v>No relevante</v>
      </c>
      <c r="AG231" s="26">
        <f>+HLOOKUP(AF231,Sistema_Puntos!$Q$5:$Y$43,'Auxiliar General'!AB$5,FALSE)</f>
        <v>0</v>
      </c>
      <c r="AH231" s="26" t="str">
        <f>+IF(VLOOKUP($B231,'Lista Puestos Valorados'!$B$11:$BK$510,MATCH('Auxiliar General'!AB$4,'Lista Puestos Valorados'!$B$10:$BK$10,0),0)="","No relevante",VLOOKUP($B231,'Lista Puestos Valorados'!$B$11:$BK$510,MATCH('Auxiliar General'!AB$4,'Lista Puestos Valorados'!$B$10:$BK$10,0),0))</f>
        <v>No relevante</v>
      </c>
      <c r="AI231" s="26">
        <f>+HLOOKUP(AH231,Sistema_Puntos!$Q$5:$Y$43,'Auxiliar General'!AD$5,FALSE)</f>
        <v>0</v>
      </c>
      <c r="AJ231" s="26" t="str">
        <f>+IF(VLOOKUP($B231,'Lista Puestos Valorados'!$B$11:$BK$510,MATCH('Auxiliar General'!AD$4,'Lista Puestos Valorados'!$B$10:$BK$10,0),0)="","No relevante",VLOOKUP($B231,'Lista Puestos Valorados'!$B$11:$BK$510,MATCH('Auxiliar General'!AD$4,'Lista Puestos Valorados'!$B$10:$BK$10,0),0))</f>
        <v>No relevante</v>
      </c>
      <c r="AK231" s="26">
        <f>+HLOOKUP(AJ231,Sistema_Puntos!$Q$5:$Y$43,'Auxiliar General'!AF$5,FALSE)</f>
        <v>0</v>
      </c>
      <c r="AL231" s="26" t="str">
        <f>+IF(VLOOKUP($B231,'Lista Puestos Valorados'!$B$11:$BK$510,MATCH('Auxiliar General'!AF$4,'Lista Puestos Valorados'!$B$10:$BK$10,0),0)="","No relevante",VLOOKUP($B231,'Lista Puestos Valorados'!$B$11:$BK$510,MATCH('Auxiliar General'!AF$4,'Lista Puestos Valorados'!$B$10:$BK$10,0),0))</f>
        <v>No relevante</v>
      </c>
      <c r="AM231" s="26">
        <f>+HLOOKUP(AL231,Sistema_Puntos!$Q$5:$Y$43,'Auxiliar General'!AH$5,FALSE)</f>
        <v>0</v>
      </c>
      <c r="AN231" s="26" t="str">
        <f>+IF(VLOOKUP($B231,'Lista Puestos Valorados'!$B$11:$BK$510,MATCH('Auxiliar General'!AH$4,'Lista Puestos Valorados'!$B$10:$BK$10,0),0)="","No relevante",VLOOKUP($B231,'Lista Puestos Valorados'!$B$11:$BK$510,MATCH('Auxiliar General'!AH$4,'Lista Puestos Valorados'!$B$10:$BK$10,0),0))</f>
        <v>No relevante</v>
      </c>
      <c r="AO231" s="26">
        <f>+HLOOKUP(AN231,Sistema_Puntos!$Q$5:$Y$43,'Auxiliar General'!AJ$5,FALSE)</f>
        <v>0</v>
      </c>
      <c r="AP231" s="26" t="str">
        <f>+IF(VLOOKUP($B231,'Lista Puestos Valorados'!$B$11:$BK$510,MATCH('Auxiliar General'!AJ$4,'Lista Puestos Valorados'!$B$10:$BK$10,0),0)="","No relevante",VLOOKUP($B231,'Lista Puestos Valorados'!$B$11:$BK$510,MATCH('Auxiliar General'!AJ$4,'Lista Puestos Valorados'!$B$10:$BK$10,0),0))</f>
        <v>No relevante</v>
      </c>
      <c r="AQ231" s="26">
        <f>+HLOOKUP(AP231,Sistema_Puntos!$Q$5:$Y$43,'Auxiliar General'!AL$5,FALSE)</f>
        <v>0</v>
      </c>
      <c r="AR231" s="26" t="str">
        <f>+IF(VLOOKUP($B231,'Lista Puestos Valorados'!$B$11:$BK$510,MATCH('Auxiliar General'!AL$4,'Lista Puestos Valorados'!$B$10:$BK$10,0),0)="","No relevante",VLOOKUP($B231,'Lista Puestos Valorados'!$B$11:$BK$510,MATCH('Auxiliar General'!AL$4,'Lista Puestos Valorados'!$B$10:$BK$10,0),0))</f>
        <v>No relevante</v>
      </c>
      <c r="AS231" s="26">
        <f>+HLOOKUP(AR231,Sistema_Puntos!$Q$5:$Y$43,'Auxiliar General'!AN$5,FALSE)</f>
        <v>0</v>
      </c>
      <c r="AT231" s="26" t="str">
        <f>+IF(VLOOKUP($B231,'Lista Puestos Valorados'!$B$11:$BK$510,MATCH('Auxiliar General'!AN$4,'Lista Puestos Valorados'!$B$10:$BK$10,0),0)="","No relevante",VLOOKUP($B231,'Lista Puestos Valorados'!$B$11:$BK$510,MATCH('Auxiliar General'!AN$4,'Lista Puestos Valorados'!$B$10:$BK$10,0),0))</f>
        <v>No relevante</v>
      </c>
      <c r="AU231" s="26">
        <f>+HLOOKUP(AT231,Sistema_Puntos!$Q$5:$Y$43,'Auxiliar General'!AP$5,FALSE)</f>
        <v>0</v>
      </c>
      <c r="AV231" s="26" t="str">
        <f>+IF(VLOOKUP($B231,'Lista Puestos Valorados'!$B$11:$BK$510,MATCH('Auxiliar General'!AP$4,'Lista Puestos Valorados'!$B$10:$BK$10,0),0)="","No relevante",VLOOKUP($B231,'Lista Puestos Valorados'!$B$11:$BK$510,MATCH('Auxiliar General'!AP$4,'Lista Puestos Valorados'!$B$10:$BK$10,0),0))</f>
        <v>No relevante</v>
      </c>
      <c r="AW231" s="26">
        <f>+HLOOKUP(AV231,Sistema_Puntos!$Q$5:$Y$43,'Auxiliar General'!AR$5,FALSE)</f>
        <v>0</v>
      </c>
      <c r="AX231" s="26" t="str">
        <f>+IF(VLOOKUP($B231,'Lista Puestos Valorados'!$B$11:$BK$510,MATCH('Auxiliar General'!AR$4,'Lista Puestos Valorados'!$B$10:$BK$10,0),0)="","No relevante",VLOOKUP($B231,'Lista Puestos Valorados'!$B$11:$BK$510,MATCH('Auxiliar General'!AR$4,'Lista Puestos Valorados'!$B$10:$BK$10,0),0))</f>
        <v>No relevante</v>
      </c>
      <c r="AY231" s="26">
        <f>+HLOOKUP(AX231,Sistema_Puntos!$Q$5:$Y$43,'Auxiliar General'!AT$5,FALSE)</f>
        <v>0</v>
      </c>
      <c r="AZ231" s="26" t="str">
        <f>+IF(VLOOKUP($B231,'Lista Puestos Valorados'!$B$11:$BK$510,MATCH('Auxiliar General'!AT$4,'Lista Puestos Valorados'!$B$10:$BK$10,0),0)="","No relevante",VLOOKUP($B231,'Lista Puestos Valorados'!$B$11:$BK$510,MATCH('Auxiliar General'!AT$4,'Lista Puestos Valorados'!$B$10:$BK$10,0),0))</f>
        <v>No relevante</v>
      </c>
      <c r="BA231" s="26">
        <f>+HLOOKUP(AZ231,Sistema_Puntos!$Q$5:$Y$43,'Auxiliar General'!AV$5,FALSE)</f>
        <v>0</v>
      </c>
      <c r="BB231" s="26" t="str">
        <f>+IF(VLOOKUP($B231,'Lista Puestos Valorados'!$B$11:$BK$510,MATCH('Auxiliar General'!AV$4,'Lista Puestos Valorados'!$B$10:$BK$10,0),0)="","No relevante",VLOOKUP($B231,'Lista Puestos Valorados'!$B$11:$BK$510,MATCH('Auxiliar General'!AV$4,'Lista Puestos Valorados'!$B$10:$BK$10,0),0))</f>
        <v>No relevante</v>
      </c>
      <c r="BC231" s="26">
        <f>+HLOOKUP(BB231,Sistema_Puntos!$Q$5:$Y$43,'Auxiliar General'!AX$5,FALSE)</f>
        <v>0</v>
      </c>
      <c r="BD231" s="26" t="str">
        <f>+IF(VLOOKUP($B231,'Lista Puestos Valorados'!$B$11:$BK$510,MATCH('Auxiliar General'!AX$4,'Lista Puestos Valorados'!$B$10:$BK$10,0),0)="","No relevante",VLOOKUP($B231,'Lista Puestos Valorados'!$B$11:$BK$510,MATCH('Auxiliar General'!AX$4,'Lista Puestos Valorados'!$B$10:$BK$10,0),0))</f>
        <v>No relevante</v>
      </c>
      <c r="BE231" s="26">
        <f>+HLOOKUP(BD231,Sistema_Puntos!$Q$5:$Y$43,'Auxiliar General'!AZ$5,FALSE)</f>
        <v>0</v>
      </c>
      <c r="BF231" s="26" t="str">
        <f>+IF(VLOOKUP($B231,'Lista Puestos Valorados'!$B$11:$BK$510,MATCH('Auxiliar General'!AZ$4,'Lista Puestos Valorados'!$B$10:$BK$10,0),0)="","No relevante",VLOOKUP($B231,'Lista Puestos Valorados'!$B$11:$BK$510,MATCH('Auxiliar General'!AZ$4,'Lista Puestos Valorados'!$B$10:$BK$10,0),0))</f>
        <v>No relevante</v>
      </c>
      <c r="BG231" s="26">
        <f>+HLOOKUP(BF231,Sistema_Puntos!$Q$5:$Y$43,'Auxiliar General'!BB$5,FALSE)</f>
        <v>0</v>
      </c>
      <c r="BH231" s="26" t="str">
        <f>+IF(VLOOKUP($B231,'Lista Puestos Valorados'!$B$11:$BK$510,MATCH('Auxiliar General'!BB$4,'Lista Puestos Valorados'!$B$10:$BK$10,0),0)="","No relevante",VLOOKUP($B231,'Lista Puestos Valorados'!$B$11:$BK$510,MATCH('Auxiliar General'!BB$4,'Lista Puestos Valorados'!$B$10:$BK$10,0),0))</f>
        <v>No relevante</v>
      </c>
      <c r="BI231" s="26">
        <f>+HLOOKUP(BH231,Sistema_Puntos!$Q$5:$Y$43,'Auxiliar General'!BD$5,FALSE)</f>
        <v>0</v>
      </c>
      <c r="BJ231" s="26" t="str">
        <f>+IF(VLOOKUP($B231,'Lista Puestos Valorados'!$B$11:$BK$510,MATCH('Auxiliar General'!BD$4,'Lista Puestos Valorados'!$B$10:$BK$10,0),0)="","No relevante",VLOOKUP($B231,'Lista Puestos Valorados'!$B$11:$BK$510,MATCH('Auxiliar General'!BD$4,'Lista Puestos Valorados'!$B$10:$BK$10,0),0))</f>
        <v>No relevante</v>
      </c>
      <c r="BK231" s="26">
        <f>+HLOOKUP(BJ231,Sistema_Puntos!$Q$5:$Y$43,'Auxiliar General'!BF$5,FALSE)</f>
        <v>0</v>
      </c>
      <c r="BL231" s="26" t="str">
        <f>+IF(VLOOKUP($B231,'Lista Puestos Valorados'!$B$11:$BK$510,MATCH('Auxiliar General'!BF$4,'Lista Puestos Valorados'!$B$10:$BK$10,0),0)="","No relevante",VLOOKUP($B231,'Lista Puestos Valorados'!$B$11:$BK$510,MATCH('Auxiliar General'!BF$4,'Lista Puestos Valorados'!$B$10:$BK$10,0),0))</f>
        <v>No relevante</v>
      </c>
      <c r="BM231" s="26">
        <f>+HLOOKUP(BL231,Sistema_Puntos!$Q$5:$Y$43,'Auxiliar General'!BH$5,FALSE)</f>
        <v>0</v>
      </c>
      <c r="BN231" s="26" t="str">
        <f>+IF(VLOOKUP($B231,'Lista Puestos Valorados'!$B$11:$BK$510,MATCH('Auxiliar General'!BH$4,'Lista Puestos Valorados'!$B$10:$BK$10,0),0)="","No relevante",VLOOKUP($B231,'Lista Puestos Valorados'!$B$11:$BK$510,MATCH('Auxiliar General'!BH$4,'Lista Puestos Valorados'!$B$10:$BK$10,0),0))</f>
        <v>No relevante</v>
      </c>
      <c r="BO231" s="26">
        <f>+HLOOKUP(BN231,Sistema_Puntos!$Q$5:$Y$43,'Auxiliar General'!BJ$5,FALSE)</f>
        <v>0</v>
      </c>
      <c r="BP231" s="26" t="str">
        <f>+IF(VLOOKUP($B231,'Lista Puestos Valorados'!$B$11:$BK$510,MATCH('Auxiliar General'!BJ$4,'Lista Puestos Valorados'!$B$10:$BK$10,0),0)="","No relevante",VLOOKUP($B231,'Lista Puestos Valorados'!$B$11:$BK$510,MATCH('Auxiliar General'!BJ$4,'Lista Puestos Valorados'!$B$10:$BK$10,0),0))</f>
        <v>No relevante</v>
      </c>
      <c r="BQ231" s="26">
        <f>+HLOOKUP(BP231,Sistema_Puntos!$Q$5:$Y$43,'Auxiliar General'!BL$5,FALSE)</f>
        <v>0</v>
      </c>
      <c r="BR231" s="26" t="str">
        <f>+IF(VLOOKUP($B231,'Lista Puestos Valorados'!$B$11:$BK$510,MATCH('Auxiliar General'!BL$4,'Lista Puestos Valorados'!$B$10:$BK$10,0),0)="","No relevante",VLOOKUP($B231,'Lista Puestos Valorados'!$B$11:$BK$510,MATCH('Auxiliar General'!BL$4,'Lista Puestos Valorados'!$B$10:$BK$10,0),0))</f>
        <v>No relevante</v>
      </c>
      <c r="BS231" s="26">
        <f>+HLOOKUP(BR231,Sistema_Puntos!$Q$5:$Y$43,'Auxiliar General'!BN$5,FALSE)</f>
        <v>0</v>
      </c>
      <c r="BT231" s="26" t="str">
        <f>+IF(VLOOKUP($B231,'Lista Puestos Valorados'!$B$11:$BK$510,MATCH('Auxiliar General'!BN$4,'Lista Puestos Valorados'!$B$10:$BK$10,0),0)="","No relevante",VLOOKUP($B231,'Lista Puestos Valorados'!$B$11:$BK$510,MATCH('Auxiliar General'!BN$4,'Lista Puestos Valorados'!$B$10:$BK$10,0),0))</f>
        <v>No relevante</v>
      </c>
      <c r="BU231" s="26">
        <f>+HLOOKUP(BT231,Sistema_Puntos!$Q$5:$Y$43,'Auxiliar General'!BP$5,FALSE)</f>
        <v>0</v>
      </c>
      <c r="BV231" s="26" t="str">
        <f>+IF(VLOOKUP($B231,'Lista Puestos Valorados'!$B$11:$BK$510,MATCH('Auxiliar General'!BP$4,'Lista Puestos Valorados'!$B$10:$BK$10,0),0)="","No relevante",VLOOKUP($B231,'Lista Puestos Valorados'!$B$11:$BK$510,MATCH('Auxiliar General'!BP$4,'Lista Puestos Valorados'!$B$10:$BK$10,0),0))</f>
        <v>No relevante</v>
      </c>
      <c r="BW231" s="26">
        <f>+HLOOKUP(BV231,Sistema_Puntos!$Q$5:$Y$43,'Auxiliar General'!BR$5,FALSE)</f>
        <v>0</v>
      </c>
      <c r="BX231" s="26" t="str">
        <f>+IF(VLOOKUP($B231,'Lista Puestos Valorados'!$B$11:$BK$510,MATCH('Auxiliar General'!BR$4,'Lista Puestos Valorados'!$B$10:$BK$10,0),0)="","No relevante",VLOOKUP($B231,'Lista Puestos Valorados'!$B$11:$BK$510,MATCH('Auxiliar General'!BR$4,'Lista Puestos Valorados'!$B$10:$BK$10,0),0))</f>
        <v>No relevante</v>
      </c>
      <c r="BY231" s="26">
        <f>+HLOOKUP(BX231,Sistema_Puntos!$Q$5:$Y$43,'Auxiliar General'!BT$5,FALSE)</f>
        <v>0</v>
      </c>
      <c r="BZ231" s="26" t="str">
        <f>+IF(VLOOKUP($B231,'Lista Puestos Valorados'!$B$11:$BK$510,MATCH('Auxiliar General'!BT$4,'Lista Puestos Valorados'!$B$10:$BK$10,0),0)="","No relevante",VLOOKUP($B231,'Lista Puestos Valorados'!$B$11:$BK$510,MATCH('Auxiliar General'!BT$4,'Lista Puestos Valorados'!$B$10:$BK$10,0),0))</f>
        <v>No relevante</v>
      </c>
      <c r="CA231" s="26">
        <f>+HLOOKUP(BZ231,Sistema_Puntos!$Q$5:$Y$43,'Auxiliar General'!BV$5,FALSE)</f>
        <v>0</v>
      </c>
      <c r="CB231" s="26" t="str">
        <f>+IF(VLOOKUP($B231,'Lista Puestos Valorados'!$B$11:$BK$510,MATCH('Auxiliar General'!BV$4,'Lista Puestos Valorados'!$B$10:$BK$10,0),0)="","No relevante",VLOOKUP($B231,'Lista Puestos Valorados'!$B$11:$BK$510,MATCH('Auxiliar General'!BV$4,'Lista Puestos Valorados'!$B$10:$BK$10,0),0))</f>
        <v>No relevante</v>
      </c>
      <c r="CC231" s="26">
        <f>+HLOOKUP(CB231,Sistema_Puntos!$Q$5:$Y$43,'Auxiliar General'!BX$5,FALSE)</f>
        <v>0</v>
      </c>
      <c r="CD231" s="26" t="str">
        <f>+IF(VLOOKUP($B231,'Lista Puestos Valorados'!$B$11:$BK$510,MATCH('Auxiliar General'!BX$4,'Lista Puestos Valorados'!$B$10:$BK$10,0),0)="","No relevante",VLOOKUP($B231,'Lista Puestos Valorados'!$B$11:$BK$510,MATCH('Auxiliar General'!BX$4,'Lista Puestos Valorados'!$B$10:$BK$10,0),0))</f>
        <v>No relevante</v>
      </c>
      <c r="CE231" s="26">
        <f>+HLOOKUP(CD231,Sistema_Puntos!$Q$5:$Y$43,'Auxiliar General'!BZ$5,FALSE)</f>
        <v>0</v>
      </c>
      <c r="CF231" s="26" t="str">
        <f>+IF(VLOOKUP($B231,'Lista Puestos Valorados'!$B$11:$BK$510,MATCH('Auxiliar General'!BZ$4,'Lista Puestos Valorados'!$B$10:$BK$10,0),0)="","No relevante",VLOOKUP($B231,'Lista Puestos Valorados'!$B$11:$BK$510,MATCH('Auxiliar General'!BZ$4,'Lista Puestos Valorados'!$B$10:$BK$10,0),0))</f>
        <v>No relevante</v>
      </c>
      <c r="CG231" s="26">
        <f>+HLOOKUP(CF231,Sistema_Puntos!$Q$5:$Y$43,'Auxiliar General'!CB$5,FALSE)</f>
        <v>0</v>
      </c>
      <c r="CH231" s="29"/>
      <c r="CI231" s="29"/>
    </row>
    <row r="232" spans="2:87" ht="17.55" customHeight="1">
      <c r="B232" s="26">
        <f>+'Listado de Puestos'!B232</f>
        <v>222</v>
      </c>
      <c r="C232" s="26" t="str">
        <f>+IF('Lista Puestos Valorados'!C232="","",'Lista Puestos Valorados'!C232)</f>
        <v/>
      </c>
      <c r="D232" s="26" t="str">
        <f>+IF('Lista Puestos Valorados'!D232="","",'Lista Puestos Valorados'!D232)</f>
        <v/>
      </c>
      <c r="E232" s="26" t="str">
        <f>+IF('Lista Puestos Valorados'!E232="","",'Lista Puestos Valorados'!E232)</f>
        <v/>
      </c>
      <c r="F232" s="26" t="str">
        <f>+IF('Lista Puestos Valorados'!F232="","",'Lista Puestos Valorados'!F232)</f>
        <v/>
      </c>
      <c r="G232" s="26" t="str">
        <f>+IF('Lista Puestos Valorados'!G232="","",'Lista Puestos Valorados'!G232)</f>
        <v/>
      </c>
      <c r="H232" s="26" t="str">
        <f>+IF('Lista Puestos Valorados'!H232="","",'Lista Puestos Valorados'!H232)</f>
        <v/>
      </c>
      <c r="I232" s="26" t="str">
        <f>+IF('Lista Puestos Valorados'!I232="","",'Lista Puestos Valorados'!I232)</f>
        <v/>
      </c>
      <c r="J232" s="118" t="e">
        <f t="array" ref="J232">+IF(L232="","",_xlfn.IFS(L232&lt;='Cortes de Agrupacion'!$F$15,'Cortes de Agrupacion'!$E$15,'Resultados General'!L232&lt;='Cortes de Agrupacion'!$F$14,'Cortes de Agrupacion'!$E$14,'Resultados General'!L232&lt;='Cortes de Agrupacion'!$F$13,'Cortes de Agrupacion'!$E$13,L232&lt;='Cortes de Agrupacion'!$F$12,'Cortes de Agrupacion'!$E$12,'Resultados General'!L232&lt;='Cortes de Agrupacion'!$F$11,'Cortes de Agrupacion'!$E$11,'Resultados General'!L232&lt;='Cortes de Agrupacion'!$F$10,'Cortes de Agrupacion'!$E$10,'Resultados General'!L232&lt;='Cortes de Agrupacion'!$F$9,'Cortes de Agrupacion'!$E$9,'Resultados General'!L232&lt;='Cortes de Agrupacion'!$F$8,'Cortes de Agrupacion'!$E$8,'Resultados General'!L232&lt;='Cortes de Agrupacion'!$F$7,'Cortes de Agrupacion'!$E$7,'Resultados General'!L232&lt;='Cortes de Agrupacion'!$F$6,'Cortes de Agrupacion'!$E$6))</f>
        <v>#VALUE!</v>
      </c>
      <c r="K232" s="118" t="str">
        <f t="shared" si="6"/>
        <v/>
      </c>
      <c r="L232" s="124" t="e">
        <f>#VALUE!</f>
        <v>#VALUE!</v>
      </c>
      <c r="M232" s="26" t="e">
        <f ca="1">+_xlfn.IFNA(VLOOKUP(C232,'Distribución de puestos'!$B$8:$I$507,8,0),"")</f>
        <v>#NAME?</v>
      </c>
      <c r="N232" s="26" t="str">
        <f>+IF(VLOOKUP($B232,'Lista Puestos Valorados'!$B$11:$BK$510,MATCH('Auxiliar General'!H$4,'Lista Puestos Valorados'!$B$10:$BK$10,0),0)="","No relevante",VLOOKUP($B232,'Lista Puestos Valorados'!$B$11:$BK$510,MATCH('Auxiliar General'!H$4,'Lista Puestos Valorados'!$B$10:$BK$10,0),0))</f>
        <v>No relevante</v>
      </c>
      <c r="O232" s="26">
        <f>+HLOOKUP(N232,Sistema_Puntos!$Q$5:$Y$43,'Auxiliar General'!J$5,FALSE)</f>
        <v>0</v>
      </c>
      <c r="P232" s="26" t="str">
        <f>+IF(VLOOKUP($B232,'Lista Puestos Valorados'!$B$11:$BK$510,MATCH('Auxiliar General'!J$4,'Lista Puestos Valorados'!$B$10:$BK$10,0),0)="","No relevante",VLOOKUP($B232,'Lista Puestos Valorados'!$B$11:$BK$510,MATCH('Auxiliar General'!J$4,'Lista Puestos Valorados'!$B$10:$BK$10,0),0))</f>
        <v>No relevante</v>
      </c>
      <c r="Q232" s="26">
        <f>+HLOOKUP(P232,Sistema_Puntos!$Q$5:$Y$43,'Auxiliar General'!L$5,FALSE)</f>
        <v>0</v>
      </c>
      <c r="R232" s="26" t="str">
        <f>+IF(VLOOKUP($B232,'Lista Puestos Valorados'!$B$11:$BK$510,MATCH('Auxiliar General'!L$4,'Lista Puestos Valorados'!$B$10:$BK$10,0),0)="","No relevante",VLOOKUP($B232,'Lista Puestos Valorados'!$B$11:$BK$510,MATCH('Auxiliar General'!L$4,'Lista Puestos Valorados'!$B$10:$BK$10,0),0))</f>
        <v>No relevante</v>
      </c>
      <c r="S232" s="26">
        <f>+HLOOKUP(R232,Sistema_Puntos!$Q$5:$Y$43,'Auxiliar General'!N$5,FALSE)</f>
        <v>0</v>
      </c>
      <c r="T232" s="26" t="str">
        <f>+IF(VLOOKUP($B232,'Lista Puestos Valorados'!$B$11:$BK$510,MATCH('Auxiliar General'!N$4,'Lista Puestos Valorados'!$B$10:$BK$10,0),0)="","No relevante",VLOOKUP($B232,'Lista Puestos Valorados'!$B$11:$BK$510,MATCH('Auxiliar General'!N$4,'Lista Puestos Valorados'!$B$10:$BK$10,0),0))</f>
        <v>No relevante</v>
      </c>
      <c r="U232" s="26">
        <f>+HLOOKUP(T232,Sistema_Puntos!$Q$5:$Y$43,'Auxiliar General'!P$5,FALSE)</f>
        <v>0</v>
      </c>
      <c r="V232" s="26" t="str">
        <f>+IF(VLOOKUP($B232,'Lista Puestos Valorados'!$B$11:$BK$510,MATCH('Auxiliar General'!P$4,'Lista Puestos Valorados'!$B$10:$BK$10,0),0)="","No relevante",VLOOKUP($B232,'Lista Puestos Valorados'!$B$11:$BK$510,MATCH('Auxiliar General'!P$4,'Lista Puestos Valorados'!$B$10:$BK$10,0),0))</f>
        <v>No relevante</v>
      </c>
      <c r="W232" s="26">
        <f>+HLOOKUP(V232,Sistema_Puntos!$Q$5:$Y$43,'Auxiliar General'!R$5,FALSE)</f>
        <v>0</v>
      </c>
      <c r="X232" s="26" t="str">
        <f>+IF(VLOOKUP($B232,'Lista Puestos Valorados'!$B$11:$BK$510,MATCH('Auxiliar General'!R$4,'Lista Puestos Valorados'!$B$10:$BK$10,0),0)="","No relevante",VLOOKUP($B232,'Lista Puestos Valorados'!$B$11:$BK$510,MATCH('Auxiliar General'!R$4,'Lista Puestos Valorados'!$B$10:$BK$10,0),0))</f>
        <v>No relevante</v>
      </c>
      <c r="Y232" s="26">
        <f>+HLOOKUP(X232,Sistema_Puntos!$Q$5:$Y$43,'Auxiliar General'!T$5,FALSE)</f>
        <v>0</v>
      </c>
      <c r="Z232" s="26" t="str">
        <f>+IF(VLOOKUP($B232,'Lista Puestos Valorados'!$B$11:$BK$510,MATCH('Auxiliar General'!T$4,'Lista Puestos Valorados'!$B$10:$BK$10,0),0)="","No relevante",VLOOKUP($B232,'Lista Puestos Valorados'!$B$11:$BK$510,MATCH('Auxiliar General'!T$4,'Lista Puestos Valorados'!$B$10:$BK$10,0),0))</f>
        <v>No relevante</v>
      </c>
      <c r="AA232" s="26">
        <f>+HLOOKUP(Z232,Sistema_Puntos!$Q$5:$Y$43,'Auxiliar General'!V$5,FALSE)</f>
        <v>0</v>
      </c>
      <c r="AB232" s="26" t="str">
        <f>+IF(VLOOKUP($B232,'Lista Puestos Valorados'!$B$11:$BK$510,MATCH('Auxiliar General'!V$4,'Lista Puestos Valorados'!$B$10:$BK$10,0),0)="","No relevante",VLOOKUP($B232,'Lista Puestos Valorados'!$B$11:$BK$510,MATCH('Auxiliar General'!V$4,'Lista Puestos Valorados'!$B$10:$BK$10,0),0))</f>
        <v>No relevante</v>
      </c>
      <c r="AC232" s="26">
        <f>+HLOOKUP(AB232,Sistema_Puntos!$Q$5:$Y$43,'Auxiliar General'!X$5,FALSE)</f>
        <v>0</v>
      </c>
      <c r="AD232" s="26" t="str">
        <f>+IF(VLOOKUP($B232,'Lista Puestos Valorados'!$B$11:$BK$510,MATCH('Auxiliar General'!X$4,'Lista Puestos Valorados'!$B$10:$BK$10,0),0)="","No relevante",VLOOKUP($B232,'Lista Puestos Valorados'!$B$11:$BK$510,MATCH('Auxiliar General'!X$4,'Lista Puestos Valorados'!$B$10:$BK$10,0),0))</f>
        <v>No relevante</v>
      </c>
      <c r="AE232" s="26">
        <f>+HLOOKUP(AD232,Sistema_Puntos!$Q$5:$Y$43,'Auxiliar General'!Z$5,FALSE)</f>
        <v>0</v>
      </c>
      <c r="AF232" s="26" t="str">
        <f>+IF(VLOOKUP($B232,'Lista Puestos Valorados'!$B$11:$BK$510,MATCH('Auxiliar General'!Z$4,'Lista Puestos Valorados'!$B$10:$BK$10,0),0)="","No relevante",VLOOKUP($B232,'Lista Puestos Valorados'!$B$11:$BK$510,MATCH('Auxiliar General'!Z$4,'Lista Puestos Valorados'!$B$10:$BK$10,0),0))</f>
        <v>No relevante</v>
      </c>
      <c r="AG232" s="26">
        <f>+HLOOKUP(AF232,Sistema_Puntos!$Q$5:$Y$43,'Auxiliar General'!AB$5,FALSE)</f>
        <v>0</v>
      </c>
      <c r="AH232" s="26" t="str">
        <f>+IF(VLOOKUP($B232,'Lista Puestos Valorados'!$B$11:$BK$510,MATCH('Auxiliar General'!AB$4,'Lista Puestos Valorados'!$B$10:$BK$10,0),0)="","No relevante",VLOOKUP($B232,'Lista Puestos Valorados'!$B$11:$BK$510,MATCH('Auxiliar General'!AB$4,'Lista Puestos Valorados'!$B$10:$BK$10,0),0))</f>
        <v>No relevante</v>
      </c>
      <c r="AI232" s="26">
        <f>+HLOOKUP(AH232,Sistema_Puntos!$Q$5:$Y$43,'Auxiliar General'!AD$5,FALSE)</f>
        <v>0</v>
      </c>
      <c r="AJ232" s="26" t="str">
        <f>+IF(VLOOKUP($B232,'Lista Puestos Valorados'!$B$11:$BK$510,MATCH('Auxiliar General'!AD$4,'Lista Puestos Valorados'!$B$10:$BK$10,0),0)="","No relevante",VLOOKUP($B232,'Lista Puestos Valorados'!$B$11:$BK$510,MATCH('Auxiliar General'!AD$4,'Lista Puestos Valorados'!$B$10:$BK$10,0),0))</f>
        <v>No relevante</v>
      </c>
      <c r="AK232" s="26">
        <f>+HLOOKUP(AJ232,Sistema_Puntos!$Q$5:$Y$43,'Auxiliar General'!AF$5,FALSE)</f>
        <v>0</v>
      </c>
      <c r="AL232" s="26" t="str">
        <f>+IF(VLOOKUP($B232,'Lista Puestos Valorados'!$B$11:$BK$510,MATCH('Auxiliar General'!AF$4,'Lista Puestos Valorados'!$B$10:$BK$10,0),0)="","No relevante",VLOOKUP($B232,'Lista Puestos Valorados'!$B$11:$BK$510,MATCH('Auxiliar General'!AF$4,'Lista Puestos Valorados'!$B$10:$BK$10,0),0))</f>
        <v>No relevante</v>
      </c>
      <c r="AM232" s="26">
        <f>+HLOOKUP(AL232,Sistema_Puntos!$Q$5:$Y$43,'Auxiliar General'!AH$5,FALSE)</f>
        <v>0</v>
      </c>
      <c r="AN232" s="26" t="str">
        <f>+IF(VLOOKUP($B232,'Lista Puestos Valorados'!$B$11:$BK$510,MATCH('Auxiliar General'!AH$4,'Lista Puestos Valorados'!$B$10:$BK$10,0),0)="","No relevante",VLOOKUP($B232,'Lista Puestos Valorados'!$B$11:$BK$510,MATCH('Auxiliar General'!AH$4,'Lista Puestos Valorados'!$B$10:$BK$10,0),0))</f>
        <v>No relevante</v>
      </c>
      <c r="AO232" s="26">
        <f>+HLOOKUP(AN232,Sistema_Puntos!$Q$5:$Y$43,'Auxiliar General'!AJ$5,FALSE)</f>
        <v>0</v>
      </c>
      <c r="AP232" s="26" t="str">
        <f>+IF(VLOOKUP($B232,'Lista Puestos Valorados'!$B$11:$BK$510,MATCH('Auxiliar General'!AJ$4,'Lista Puestos Valorados'!$B$10:$BK$10,0),0)="","No relevante",VLOOKUP($B232,'Lista Puestos Valorados'!$B$11:$BK$510,MATCH('Auxiliar General'!AJ$4,'Lista Puestos Valorados'!$B$10:$BK$10,0),0))</f>
        <v>No relevante</v>
      </c>
      <c r="AQ232" s="26">
        <f>+HLOOKUP(AP232,Sistema_Puntos!$Q$5:$Y$43,'Auxiliar General'!AL$5,FALSE)</f>
        <v>0</v>
      </c>
      <c r="AR232" s="26" t="str">
        <f>+IF(VLOOKUP($B232,'Lista Puestos Valorados'!$B$11:$BK$510,MATCH('Auxiliar General'!AL$4,'Lista Puestos Valorados'!$B$10:$BK$10,0),0)="","No relevante",VLOOKUP($B232,'Lista Puestos Valorados'!$B$11:$BK$510,MATCH('Auxiliar General'!AL$4,'Lista Puestos Valorados'!$B$10:$BK$10,0),0))</f>
        <v>No relevante</v>
      </c>
      <c r="AS232" s="26">
        <f>+HLOOKUP(AR232,Sistema_Puntos!$Q$5:$Y$43,'Auxiliar General'!AN$5,FALSE)</f>
        <v>0</v>
      </c>
      <c r="AT232" s="26" t="str">
        <f>+IF(VLOOKUP($B232,'Lista Puestos Valorados'!$B$11:$BK$510,MATCH('Auxiliar General'!AN$4,'Lista Puestos Valorados'!$B$10:$BK$10,0),0)="","No relevante",VLOOKUP($B232,'Lista Puestos Valorados'!$B$11:$BK$510,MATCH('Auxiliar General'!AN$4,'Lista Puestos Valorados'!$B$10:$BK$10,0),0))</f>
        <v>No relevante</v>
      </c>
      <c r="AU232" s="26">
        <f>+HLOOKUP(AT232,Sistema_Puntos!$Q$5:$Y$43,'Auxiliar General'!AP$5,FALSE)</f>
        <v>0</v>
      </c>
      <c r="AV232" s="26" t="str">
        <f>+IF(VLOOKUP($B232,'Lista Puestos Valorados'!$B$11:$BK$510,MATCH('Auxiliar General'!AP$4,'Lista Puestos Valorados'!$B$10:$BK$10,0),0)="","No relevante",VLOOKUP($B232,'Lista Puestos Valorados'!$B$11:$BK$510,MATCH('Auxiliar General'!AP$4,'Lista Puestos Valorados'!$B$10:$BK$10,0),0))</f>
        <v>No relevante</v>
      </c>
      <c r="AW232" s="26">
        <f>+HLOOKUP(AV232,Sistema_Puntos!$Q$5:$Y$43,'Auxiliar General'!AR$5,FALSE)</f>
        <v>0</v>
      </c>
      <c r="AX232" s="26" t="str">
        <f>+IF(VLOOKUP($B232,'Lista Puestos Valorados'!$B$11:$BK$510,MATCH('Auxiliar General'!AR$4,'Lista Puestos Valorados'!$B$10:$BK$10,0),0)="","No relevante",VLOOKUP($B232,'Lista Puestos Valorados'!$B$11:$BK$510,MATCH('Auxiliar General'!AR$4,'Lista Puestos Valorados'!$B$10:$BK$10,0),0))</f>
        <v>No relevante</v>
      </c>
      <c r="AY232" s="26">
        <f>+HLOOKUP(AX232,Sistema_Puntos!$Q$5:$Y$43,'Auxiliar General'!AT$5,FALSE)</f>
        <v>0</v>
      </c>
      <c r="AZ232" s="26" t="str">
        <f>+IF(VLOOKUP($B232,'Lista Puestos Valorados'!$B$11:$BK$510,MATCH('Auxiliar General'!AT$4,'Lista Puestos Valorados'!$B$10:$BK$10,0),0)="","No relevante",VLOOKUP($B232,'Lista Puestos Valorados'!$B$11:$BK$510,MATCH('Auxiliar General'!AT$4,'Lista Puestos Valorados'!$B$10:$BK$10,0),0))</f>
        <v>No relevante</v>
      </c>
      <c r="BA232" s="26">
        <f>+HLOOKUP(AZ232,Sistema_Puntos!$Q$5:$Y$43,'Auxiliar General'!AV$5,FALSE)</f>
        <v>0</v>
      </c>
      <c r="BB232" s="26" t="str">
        <f>+IF(VLOOKUP($B232,'Lista Puestos Valorados'!$B$11:$BK$510,MATCH('Auxiliar General'!AV$4,'Lista Puestos Valorados'!$B$10:$BK$10,0),0)="","No relevante",VLOOKUP($B232,'Lista Puestos Valorados'!$B$11:$BK$510,MATCH('Auxiliar General'!AV$4,'Lista Puestos Valorados'!$B$10:$BK$10,0),0))</f>
        <v>No relevante</v>
      </c>
      <c r="BC232" s="26">
        <f>+HLOOKUP(BB232,Sistema_Puntos!$Q$5:$Y$43,'Auxiliar General'!AX$5,FALSE)</f>
        <v>0</v>
      </c>
      <c r="BD232" s="26" t="str">
        <f>+IF(VLOOKUP($B232,'Lista Puestos Valorados'!$B$11:$BK$510,MATCH('Auxiliar General'!AX$4,'Lista Puestos Valorados'!$B$10:$BK$10,0),0)="","No relevante",VLOOKUP($B232,'Lista Puestos Valorados'!$B$11:$BK$510,MATCH('Auxiliar General'!AX$4,'Lista Puestos Valorados'!$B$10:$BK$10,0),0))</f>
        <v>No relevante</v>
      </c>
      <c r="BE232" s="26">
        <f>+HLOOKUP(BD232,Sistema_Puntos!$Q$5:$Y$43,'Auxiliar General'!AZ$5,FALSE)</f>
        <v>0</v>
      </c>
      <c r="BF232" s="26" t="str">
        <f>+IF(VLOOKUP($B232,'Lista Puestos Valorados'!$B$11:$BK$510,MATCH('Auxiliar General'!AZ$4,'Lista Puestos Valorados'!$B$10:$BK$10,0),0)="","No relevante",VLOOKUP($B232,'Lista Puestos Valorados'!$B$11:$BK$510,MATCH('Auxiliar General'!AZ$4,'Lista Puestos Valorados'!$B$10:$BK$10,0),0))</f>
        <v>No relevante</v>
      </c>
      <c r="BG232" s="26">
        <f>+HLOOKUP(BF232,Sistema_Puntos!$Q$5:$Y$43,'Auxiliar General'!BB$5,FALSE)</f>
        <v>0</v>
      </c>
      <c r="BH232" s="26" t="str">
        <f>+IF(VLOOKUP($B232,'Lista Puestos Valorados'!$B$11:$BK$510,MATCH('Auxiliar General'!BB$4,'Lista Puestos Valorados'!$B$10:$BK$10,0),0)="","No relevante",VLOOKUP($B232,'Lista Puestos Valorados'!$B$11:$BK$510,MATCH('Auxiliar General'!BB$4,'Lista Puestos Valorados'!$B$10:$BK$10,0),0))</f>
        <v>No relevante</v>
      </c>
      <c r="BI232" s="26">
        <f>+HLOOKUP(BH232,Sistema_Puntos!$Q$5:$Y$43,'Auxiliar General'!BD$5,FALSE)</f>
        <v>0</v>
      </c>
      <c r="BJ232" s="26" t="str">
        <f>+IF(VLOOKUP($B232,'Lista Puestos Valorados'!$B$11:$BK$510,MATCH('Auxiliar General'!BD$4,'Lista Puestos Valorados'!$B$10:$BK$10,0),0)="","No relevante",VLOOKUP($B232,'Lista Puestos Valorados'!$B$11:$BK$510,MATCH('Auxiliar General'!BD$4,'Lista Puestos Valorados'!$B$10:$BK$10,0),0))</f>
        <v>No relevante</v>
      </c>
      <c r="BK232" s="26">
        <f>+HLOOKUP(BJ232,Sistema_Puntos!$Q$5:$Y$43,'Auxiliar General'!BF$5,FALSE)</f>
        <v>0</v>
      </c>
      <c r="BL232" s="26" t="str">
        <f>+IF(VLOOKUP($B232,'Lista Puestos Valorados'!$B$11:$BK$510,MATCH('Auxiliar General'!BF$4,'Lista Puestos Valorados'!$B$10:$BK$10,0),0)="","No relevante",VLOOKUP($B232,'Lista Puestos Valorados'!$B$11:$BK$510,MATCH('Auxiliar General'!BF$4,'Lista Puestos Valorados'!$B$10:$BK$10,0),0))</f>
        <v>No relevante</v>
      </c>
      <c r="BM232" s="26">
        <f>+HLOOKUP(BL232,Sistema_Puntos!$Q$5:$Y$43,'Auxiliar General'!BH$5,FALSE)</f>
        <v>0</v>
      </c>
      <c r="BN232" s="26" t="str">
        <f>+IF(VLOOKUP($B232,'Lista Puestos Valorados'!$B$11:$BK$510,MATCH('Auxiliar General'!BH$4,'Lista Puestos Valorados'!$B$10:$BK$10,0),0)="","No relevante",VLOOKUP($B232,'Lista Puestos Valorados'!$B$11:$BK$510,MATCH('Auxiliar General'!BH$4,'Lista Puestos Valorados'!$B$10:$BK$10,0),0))</f>
        <v>No relevante</v>
      </c>
      <c r="BO232" s="26">
        <f>+HLOOKUP(BN232,Sistema_Puntos!$Q$5:$Y$43,'Auxiliar General'!BJ$5,FALSE)</f>
        <v>0</v>
      </c>
      <c r="BP232" s="26" t="str">
        <f>+IF(VLOOKUP($B232,'Lista Puestos Valorados'!$B$11:$BK$510,MATCH('Auxiliar General'!BJ$4,'Lista Puestos Valorados'!$B$10:$BK$10,0),0)="","No relevante",VLOOKUP($B232,'Lista Puestos Valorados'!$B$11:$BK$510,MATCH('Auxiliar General'!BJ$4,'Lista Puestos Valorados'!$B$10:$BK$10,0),0))</f>
        <v>No relevante</v>
      </c>
      <c r="BQ232" s="26">
        <f>+HLOOKUP(BP232,Sistema_Puntos!$Q$5:$Y$43,'Auxiliar General'!BL$5,FALSE)</f>
        <v>0</v>
      </c>
      <c r="BR232" s="26" t="str">
        <f>+IF(VLOOKUP($B232,'Lista Puestos Valorados'!$B$11:$BK$510,MATCH('Auxiliar General'!BL$4,'Lista Puestos Valorados'!$B$10:$BK$10,0),0)="","No relevante",VLOOKUP($B232,'Lista Puestos Valorados'!$B$11:$BK$510,MATCH('Auxiliar General'!BL$4,'Lista Puestos Valorados'!$B$10:$BK$10,0),0))</f>
        <v>No relevante</v>
      </c>
      <c r="BS232" s="26">
        <f>+HLOOKUP(BR232,Sistema_Puntos!$Q$5:$Y$43,'Auxiliar General'!BN$5,FALSE)</f>
        <v>0</v>
      </c>
      <c r="BT232" s="26" t="str">
        <f>+IF(VLOOKUP($B232,'Lista Puestos Valorados'!$B$11:$BK$510,MATCH('Auxiliar General'!BN$4,'Lista Puestos Valorados'!$B$10:$BK$10,0),0)="","No relevante",VLOOKUP($B232,'Lista Puestos Valorados'!$B$11:$BK$510,MATCH('Auxiliar General'!BN$4,'Lista Puestos Valorados'!$B$10:$BK$10,0),0))</f>
        <v>No relevante</v>
      </c>
      <c r="BU232" s="26">
        <f>+HLOOKUP(BT232,Sistema_Puntos!$Q$5:$Y$43,'Auxiliar General'!BP$5,FALSE)</f>
        <v>0</v>
      </c>
      <c r="BV232" s="26" t="str">
        <f>+IF(VLOOKUP($B232,'Lista Puestos Valorados'!$B$11:$BK$510,MATCH('Auxiliar General'!BP$4,'Lista Puestos Valorados'!$B$10:$BK$10,0),0)="","No relevante",VLOOKUP($B232,'Lista Puestos Valorados'!$B$11:$BK$510,MATCH('Auxiliar General'!BP$4,'Lista Puestos Valorados'!$B$10:$BK$10,0),0))</f>
        <v>No relevante</v>
      </c>
      <c r="BW232" s="26">
        <f>+HLOOKUP(BV232,Sistema_Puntos!$Q$5:$Y$43,'Auxiliar General'!BR$5,FALSE)</f>
        <v>0</v>
      </c>
      <c r="BX232" s="26" t="str">
        <f>+IF(VLOOKUP($B232,'Lista Puestos Valorados'!$B$11:$BK$510,MATCH('Auxiliar General'!BR$4,'Lista Puestos Valorados'!$B$10:$BK$10,0),0)="","No relevante",VLOOKUP($B232,'Lista Puestos Valorados'!$B$11:$BK$510,MATCH('Auxiliar General'!BR$4,'Lista Puestos Valorados'!$B$10:$BK$10,0),0))</f>
        <v>No relevante</v>
      </c>
      <c r="BY232" s="26">
        <f>+HLOOKUP(BX232,Sistema_Puntos!$Q$5:$Y$43,'Auxiliar General'!BT$5,FALSE)</f>
        <v>0</v>
      </c>
      <c r="BZ232" s="26" t="str">
        <f>+IF(VLOOKUP($B232,'Lista Puestos Valorados'!$B$11:$BK$510,MATCH('Auxiliar General'!BT$4,'Lista Puestos Valorados'!$B$10:$BK$10,0),0)="","No relevante",VLOOKUP($B232,'Lista Puestos Valorados'!$B$11:$BK$510,MATCH('Auxiliar General'!BT$4,'Lista Puestos Valorados'!$B$10:$BK$10,0),0))</f>
        <v>No relevante</v>
      </c>
      <c r="CA232" s="26">
        <f>+HLOOKUP(BZ232,Sistema_Puntos!$Q$5:$Y$43,'Auxiliar General'!BV$5,FALSE)</f>
        <v>0</v>
      </c>
      <c r="CB232" s="26" t="str">
        <f>+IF(VLOOKUP($B232,'Lista Puestos Valorados'!$B$11:$BK$510,MATCH('Auxiliar General'!BV$4,'Lista Puestos Valorados'!$B$10:$BK$10,0),0)="","No relevante",VLOOKUP($B232,'Lista Puestos Valorados'!$B$11:$BK$510,MATCH('Auxiliar General'!BV$4,'Lista Puestos Valorados'!$B$10:$BK$10,0),0))</f>
        <v>No relevante</v>
      </c>
      <c r="CC232" s="26">
        <f>+HLOOKUP(CB232,Sistema_Puntos!$Q$5:$Y$43,'Auxiliar General'!BX$5,FALSE)</f>
        <v>0</v>
      </c>
      <c r="CD232" s="26" t="str">
        <f>+IF(VLOOKUP($B232,'Lista Puestos Valorados'!$B$11:$BK$510,MATCH('Auxiliar General'!BX$4,'Lista Puestos Valorados'!$B$10:$BK$10,0),0)="","No relevante",VLOOKUP($B232,'Lista Puestos Valorados'!$B$11:$BK$510,MATCH('Auxiliar General'!BX$4,'Lista Puestos Valorados'!$B$10:$BK$10,0),0))</f>
        <v>No relevante</v>
      </c>
      <c r="CE232" s="26">
        <f>+HLOOKUP(CD232,Sistema_Puntos!$Q$5:$Y$43,'Auxiliar General'!BZ$5,FALSE)</f>
        <v>0</v>
      </c>
      <c r="CF232" s="26" t="str">
        <f>+IF(VLOOKUP($B232,'Lista Puestos Valorados'!$B$11:$BK$510,MATCH('Auxiliar General'!BZ$4,'Lista Puestos Valorados'!$B$10:$BK$10,0),0)="","No relevante",VLOOKUP($B232,'Lista Puestos Valorados'!$B$11:$BK$510,MATCH('Auxiliar General'!BZ$4,'Lista Puestos Valorados'!$B$10:$BK$10,0),0))</f>
        <v>No relevante</v>
      </c>
      <c r="CG232" s="26">
        <f>+HLOOKUP(CF232,Sistema_Puntos!$Q$5:$Y$43,'Auxiliar General'!CB$5,FALSE)</f>
        <v>0</v>
      </c>
      <c r="CH232" s="29"/>
      <c r="CI232" s="29"/>
    </row>
    <row r="233" spans="2:87" ht="17.55" customHeight="1">
      <c r="B233" s="26">
        <f>+'Listado de Puestos'!B233</f>
        <v>223</v>
      </c>
      <c r="C233" s="26" t="str">
        <f>+IF('Lista Puestos Valorados'!C233="","",'Lista Puestos Valorados'!C233)</f>
        <v/>
      </c>
      <c r="D233" s="26" t="str">
        <f>+IF('Lista Puestos Valorados'!D233="","",'Lista Puestos Valorados'!D233)</f>
        <v/>
      </c>
      <c r="E233" s="26" t="str">
        <f>+IF('Lista Puestos Valorados'!E233="","",'Lista Puestos Valorados'!E233)</f>
        <v/>
      </c>
      <c r="F233" s="26" t="str">
        <f>+IF('Lista Puestos Valorados'!F233="","",'Lista Puestos Valorados'!F233)</f>
        <v/>
      </c>
      <c r="G233" s="26" t="str">
        <f>+IF('Lista Puestos Valorados'!G233="","",'Lista Puestos Valorados'!G233)</f>
        <v/>
      </c>
      <c r="H233" s="26" t="str">
        <f>+IF('Lista Puestos Valorados'!H233="","",'Lista Puestos Valorados'!H233)</f>
        <v/>
      </c>
      <c r="I233" s="26" t="str">
        <f>+IF('Lista Puestos Valorados'!I233="","",'Lista Puestos Valorados'!I233)</f>
        <v/>
      </c>
      <c r="J233" s="118" t="e">
        <f t="array" ref="J233">+IF(L233="","",_xlfn.IFS(L233&lt;='Cortes de Agrupacion'!$F$15,'Cortes de Agrupacion'!$E$15,'Resultados General'!L233&lt;='Cortes de Agrupacion'!$F$14,'Cortes de Agrupacion'!$E$14,'Resultados General'!L233&lt;='Cortes de Agrupacion'!$F$13,'Cortes de Agrupacion'!$E$13,L233&lt;='Cortes de Agrupacion'!$F$12,'Cortes de Agrupacion'!$E$12,'Resultados General'!L233&lt;='Cortes de Agrupacion'!$F$11,'Cortes de Agrupacion'!$E$11,'Resultados General'!L233&lt;='Cortes de Agrupacion'!$F$10,'Cortes de Agrupacion'!$E$10,'Resultados General'!L233&lt;='Cortes de Agrupacion'!$F$9,'Cortes de Agrupacion'!$E$9,'Resultados General'!L233&lt;='Cortes de Agrupacion'!$F$8,'Cortes de Agrupacion'!$E$8,'Resultados General'!L233&lt;='Cortes de Agrupacion'!$F$7,'Cortes de Agrupacion'!$E$7,'Resultados General'!L233&lt;='Cortes de Agrupacion'!$F$6,'Cortes de Agrupacion'!$E$6))</f>
        <v>#VALUE!</v>
      </c>
      <c r="K233" s="118" t="str">
        <f t="shared" si="6"/>
        <v/>
      </c>
      <c r="L233" s="124" t="e">
        <f>#VALUE!</f>
        <v>#VALUE!</v>
      </c>
      <c r="M233" s="26" t="e">
        <f ca="1">+_xlfn.IFNA(VLOOKUP(C233,'Distribución de puestos'!$B$8:$I$507,8,0),"")</f>
        <v>#NAME?</v>
      </c>
      <c r="N233" s="26" t="str">
        <f>+IF(VLOOKUP($B233,'Lista Puestos Valorados'!$B$11:$BK$510,MATCH('Auxiliar General'!H$4,'Lista Puestos Valorados'!$B$10:$BK$10,0),0)="","No relevante",VLOOKUP($B233,'Lista Puestos Valorados'!$B$11:$BK$510,MATCH('Auxiliar General'!H$4,'Lista Puestos Valorados'!$B$10:$BK$10,0),0))</f>
        <v>No relevante</v>
      </c>
      <c r="O233" s="26">
        <f>+HLOOKUP(N233,Sistema_Puntos!$Q$5:$Y$43,'Auxiliar General'!J$5,FALSE)</f>
        <v>0</v>
      </c>
      <c r="P233" s="26" t="str">
        <f>+IF(VLOOKUP($B233,'Lista Puestos Valorados'!$B$11:$BK$510,MATCH('Auxiliar General'!J$4,'Lista Puestos Valorados'!$B$10:$BK$10,0),0)="","No relevante",VLOOKUP($B233,'Lista Puestos Valorados'!$B$11:$BK$510,MATCH('Auxiliar General'!J$4,'Lista Puestos Valorados'!$B$10:$BK$10,0),0))</f>
        <v>No relevante</v>
      </c>
      <c r="Q233" s="26">
        <f>+HLOOKUP(P233,Sistema_Puntos!$Q$5:$Y$43,'Auxiliar General'!L$5,FALSE)</f>
        <v>0</v>
      </c>
      <c r="R233" s="26" t="str">
        <f>+IF(VLOOKUP($B233,'Lista Puestos Valorados'!$B$11:$BK$510,MATCH('Auxiliar General'!L$4,'Lista Puestos Valorados'!$B$10:$BK$10,0),0)="","No relevante",VLOOKUP($B233,'Lista Puestos Valorados'!$B$11:$BK$510,MATCH('Auxiliar General'!L$4,'Lista Puestos Valorados'!$B$10:$BK$10,0),0))</f>
        <v>No relevante</v>
      </c>
      <c r="S233" s="26">
        <f>+HLOOKUP(R233,Sistema_Puntos!$Q$5:$Y$43,'Auxiliar General'!N$5,FALSE)</f>
        <v>0</v>
      </c>
      <c r="T233" s="26" t="str">
        <f>+IF(VLOOKUP($B233,'Lista Puestos Valorados'!$B$11:$BK$510,MATCH('Auxiliar General'!N$4,'Lista Puestos Valorados'!$B$10:$BK$10,0),0)="","No relevante",VLOOKUP($B233,'Lista Puestos Valorados'!$B$11:$BK$510,MATCH('Auxiliar General'!N$4,'Lista Puestos Valorados'!$B$10:$BK$10,0),0))</f>
        <v>No relevante</v>
      </c>
      <c r="U233" s="26">
        <f>+HLOOKUP(T233,Sistema_Puntos!$Q$5:$Y$43,'Auxiliar General'!P$5,FALSE)</f>
        <v>0</v>
      </c>
      <c r="V233" s="26" t="str">
        <f>+IF(VLOOKUP($B233,'Lista Puestos Valorados'!$B$11:$BK$510,MATCH('Auxiliar General'!P$4,'Lista Puestos Valorados'!$B$10:$BK$10,0),0)="","No relevante",VLOOKUP($B233,'Lista Puestos Valorados'!$B$11:$BK$510,MATCH('Auxiliar General'!P$4,'Lista Puestos Valorados'!$B$10:$BK$10,0),0))</f>
        <v>No relevante</v>
      </c>
      <c r="W233" s="26">
        <f>+HLOOKUP(V233,Sistema_Puntos!$Q$5:$Y$43,'Auxiliar General'!R$5,FALSE)</f>
        <v>0</v>
      </c>
      <c r="X233" s="26" t="str">
        <f>+IF(VLOOKUP($B233,'Lista Puestos Valorados'!$B$11:$BK$510,MATCH('Auxiliar General'!R$4,'Lista Puestos Valorados'!$B$10:$BK$10,0),0)="","No relevante",VLOOKUP($B233,'Lista Puestos Valorados'!$B$11:$BK$510,MATCH('Auxiliar General'!R$4,'Lista Puestos Valorados'!$B$10:$BK$10,0),0))</f>
        <v>No relevante</v>
      </c>
      <c r="Y233" s="26">
        <f>+HLOOKUP(X233,Sistema_Puntos!$Q$5:$Y$43,'Auxiliar General'!T$5,FALSE)</f>
        <v>0</v>
      </c>
      <c r="Z233" s="26" t="str">
        <f>+IF(VLOOKUP($B233,'Lista Puestos Valorados'!$B$11:$BK$510,MATCH('Auxiliar General'!T$4,'Lista Puestos Valorados'!$B$10:$BK$10,0),0)="","No relevante",VLOOKUP($B233,'Lista Puestos Valorados'!$B$11:$BK$510,MATCH('Auxiliar General'!T$4,'Lista Puestos Valorados'!$B$10:$BK$10,0),0))</f>
        <v>No relevante</v>
      </c>
      <c r="AA233" s="26">
        <f>+HLOOKUP(Z233,Sistema_Puntos!$Q$5:$Y$43,'Auxiliar General'!V$5,FALSE)</f>
        <v>0</v>
      </c>
      <c r="AB233" s="26" t="str">
        <f>+IF(VLOOKUP($B233,'Lista Puestos Valorados'!$B$11:$BK$510,MATCH('Auxiliar General'!V$4,'Lista Puestos Valorados'!$B$10:$BK$10,0),0)="","No relevante",VLOOKUP($B233,'Lista Puestos Valorados'!$B$11:$BK$510,MATCH('Auxiliar General'!V$4,'Lista Puestos Valorados'!$B$10:$BK$10,0),0))</f>
        <v>No relevante</v>
      </c>
      <c r="AC233" s="26">
        <f>+HLOOKUP(AB233,Sistema_Puntos!$Q$5:$Y$43,'Auxiliar General'!X$5,FALSE)</f>
        <v>0</v>
      </c>
      <c r="AD233" s="26" t="str">
        <f>+IF(VLOOKUP($B233,'Lista Puestos Valorados'!$B$11:$BK$510,MATCH('Auxiliar General'!X$4,'Lista Puestos Valorados'!$B$10:$BK$10,0),0)="","No relevante",VLOOKUP($B233,'Lista Puestos Valorados'!$B$11:$BK$510,MATCH('Auxiliar General'!X$4,'Lista Puestos Valorados'!$B$10:$BK$10,0),0))</f>
        <v>No relevante</v>
      </c>
      <c r="AE233" s="26">
        <f>+HLOOKUP(AD233,Sistema_Puntos!$Q$5:$Y$43,'Auxiliar General'!Z$5,FALSE)</f>
        <v>0</v>
      </c>
      <c r="AF233" s="26" t="str">
        <f>+IF(VLOOKUP($B233,'Lista Puestos Valorados'!$B$11:$BK$510,MATCH('Auxiliar General'!Z$4,'Lista Puestos Valorados'!$B$10:$BK$10,0),0)="","No relevante",VLOOKUP($B233,'Lista Puestos Valorados'!$B$11:$BK$510,MATCH('Auxiliar General'!Z$4,'Lista Puestos Valorados'!$B$10:$BK$10,0),0))</f>
        <v>No relevante</v>
      </c>
      <c r="AG233" s="26">
        <f>+HLOOKUP(AF233,Sistema_Puntos!$Q$5:$Y$43,'Auxiliar General'!AB$5,FALSE)</f>
        <v>0</v>
      </c>
      <c r="AH233" s="26" t="str">
        <f>+IF(VLOOKUP($B233,'Lista Puestos Valorados'!$B$11:$BK$510,MATCH('Auxiliar General'!AB$4,'Lista Puestos Valorados'!$B$10:$BK$10,0),0)="","No relevante",VLOOKUP($B233,'Lista Puestos Valorados'!$B$11:$BK$510,MATCH('Auxiliar General'!AB$4,'Lista Puestos Valorados'!$B$10:$BK$10,0),0))</f>
        <v>No relevante</v>
      </c>
      <c r="AI233" s="26">
        <f>+HLOOKUP(AH233,Sistema_Puntos!$Q$5:$Y$43,'Auxiliar General'!AD$5,FALSE)</f>
        <v>0</v>
      </c>
      <c r="AJ233" s="26" t="str">
        <f>+IF(VLOOKUP($B233,'Lista Puestos Valorados'!$B$11:$BK$510,MATCH('Auxiliar General'!AD$4,'Lista Puestos Valorados'!$B$10:$BK$10,0),0)="","No relevante",VLOOKUP($B233,'Lista Puestos Valorados'!$B$11:$BK$510,MATCH('Auxiliar General'!AD$4,'Lista Puestos Valorados'!$B$10:$BK$10,0),0))</f>
        <v>No relevante</v>
      </c>
      <c r="AK233" s="26">
        <f>+HLOOKUP(AJ233,Sistema_Puntos!$Q$5:$Y$43,'Auxiliar General'!AF$5,FALSE)</f>
        <v>0</v>
      </c>
      <c r="AL233" s="26" t="str">
        <f>+IF(VLOOKUP($B233,'Lista Puestos Valorados'!$B$11:$BK$510,MATCH('Auxiliar General'!AF$4,'Lista Puestos Valorados'!$B$10:$BK$10,0),0)="","No relevante",VLOOKUP($B233,'Lista Puestos Valorados'!$B$11:$BK$510,MATCH('Auxiliar General'!AF$4,'Lista Puestos Valorados'!$B$10:$BK$10,0),0))</f>
        <v>No relevante</v>
      </c>
      <c r="AM233" s="26">
        <f>+HLOOKUP(AL233,Sistema_Puntos!$Q$5:$Y$43,'Auxiliar General'!AH$5,FALSE)</f>
        <v>0</v>
      </c>
      <c r="AN233" s="26" t="str">
        <f>+IF(VLOOKUP($B233,'Lista Puestos Valorados'!$B$11:$BK$510,MATCH('Auxiliar General'!AH$4,'Lista Puestos Valorados'!$B$10:$BK$10,0),0)="","No relevante",VLOOKUP($B233,'Lista Puestos Valorados'!$B$11:$BK$510,MATCH('Auxiliar General'!AH$4,'Lista Puestos Valorados'!$B$10:$BK$10,0),0))</f>
        <v>No relevante</v>
      </c>
      <c r="AO233" s="26">
        <f>+HLOOKUP(AN233,Sistema_Puntos!$Q$5:$Y$43,'Auxiliar General'!AJ$5,FALSE)</f>
        <v>0</v>
      </c>
      <c r="AP233" s="26" t="str">
        <f>+IF(VLOOKUP($B233,'Lista Puestos Valorados'!$B$11:$BK$510,MATCH('Auxiliar General'!AJ$4,'Lista Puestos Valorados'!$B$10:$BK$10,0),0)="","No relevante",VLOOKUP($B233,'Lista Puestos Valorados'!$B$11:$BK$510,MATCH('Auxiliar General'!AJ$4,'Lista Puestos Valorados'!$B$10:$BK$10,0),0))</f>
        <v>No relevante</v>
      </c>
      <c r="AQ233" s="26">
        <f>+HLOOKUP(AP233,Sistema_Puntos!$Q$5:$Y$43,'Auxiliar General'!AL$5,FALSE)</f>
        <v>0</v>
      </c>
      <c r="AR233" s="26" t="str">
        <f>+IF(VLOOKUP($B233,'Lista Puestos Valorados'!$B$11:$BK$510,MATCH('Auxiliar General'!AL$4,'Lista Puestos Valorados'!$B$10:$BK$10,0),0)="","No relevante",VLOOKUP($B233,'Lista Puestos Valorados'!$B$11:$BK$510,MATCH('Auxiliar General'!AL$4,'Lista Puestos Valorados'!$B$10:$BK$10,0),0))</f>
        <v>No relevante</v>
      </c>
      <c r="AS233" s="26">
        <f>+HLOOKUP(AR233,Sistema_Puntos!$Q$5:$Y$43,'Auxiliar General'!AN$5,FALSE)</f>
        <v>0</v>
      </c>
      <c r="AT233" s="26" t="str">
        <f>+IF(VLOOKUP($B233,'Lista Puestos Valorados'!$B$11:$BK$510,MATCH('Auxiliar General'!AN$4,'Lista Puestos Valorados'!$B$10:$BK$10,0),0)="","No relevante",VLOOKUP($B233,'Lista Puestos Valorados'!$B$11:$BK$510,MATCH('Auxiliar General'!AN$4,'Lista Puestos Valorados'!$B$10:$BK$10,0),0))</f>
        <v>No relevante</v>
      </c>
      <c r="AU233" s="26">
        <f>+HLOOKUP(AT233,Sistema_Puntos!$Q$5:$Y$43,'Auxiliar General'!AP$5,FALSE)</f>
        <v>0</v>
      </c>
      <c r="AV233" s="26" t="str">
        <f>+IF(VLOOKUP($B233,'Lista Puestos Valorados'!$B$11:$BK$510,MATCH('Auxiliar General'!AP$4,'Lista Puestos Valorados'!$B$10:$BK$10,0),0)="","No relevante",VLOOKUP($B233,'Lista Puestos Valorados'!$B$11:$BK$510,MATCH('Auxiliar General'!AP$4,'Lista Puestos Valorados'!$B$10:$BK$10,0),0))</f>
        <v>No relevante</v>
      </c>
      <c r="AW233" s="26">
        <f>+HLOOKUP(AV233,Sistema_Puntos!$Q$5:$Y$43,'Auxiliar General'!AR$5,FALSE)</f>
        <v>0</v>
      </c>
      <c r="AX233" s="26" t="str">
        <f>+IF(VLOOKUP($B233,'Lista Puestos Valorados'!$B$11:$BK$510,MATCH('Auxiliar General'!AR$4,'Lista Puestos Valorados'!$B$10:$BK$10,0),0)="","No relevante",VLOOKUP($B233,'Lista Puestos Valorados'!$B$11:$BK$510,MATCH('Auxiliar General'!AR$4,'Lista Puestos Valorados'!$B$10:$BK$10,0),0))</f>
        <v>No relevante</v>
      </c>
      <c r="AY233" s="26">
        <f>+HLOOKUP(AX233,Sistema_Puntos!$Q$5:$Y$43,'Auxiliar General'!AT$5,FALSE)</f>
        <v>0</v>
      </c>
      <c r="AZ233" s="26" t="str">
        <f>+IF(VLOOKUP($B233,'Lista Puestos Valorados'!$B$11:$BK$510,MATCH('Auxiliar General'!AT$4,'Lista Puestos Valorados'!$B$10:$BK$10,0),0)="","No relevante",VLOOKUP($B233,'Lista Puestos Valorados'!$B$11:$BK$510,MATCH('Auxiliar General'!AT$4,'Lista Puestos Valorados'!$B$10:$BK$10,0),0))</f>
        <v>No relevante</v>
      </c>
      <c r="BA233" s="26">
        <f>+HLOOKUP(AZ233,Sistema_Puntos!$Q$5:$Y$43,'Auxiliar General'!AV$5,FALSE)</f>
        <v>0</v>
      </c>
      <c r="BB233" s="26" t="str">
        <f>+IF(VLOOKUP($B233,'Lista Puestos Valorados'!$B$11:$BK$510,MATCH('Auxiliar General'!AV$4,'Lista Puestos Valorados'!$B$10:$BK$10,0),0)="","No relevante",VLOOKUP($B233,'Lista Puestos Valorados'!$B$11:$BK$510,MATCH('Auxiliar General'!AV$4,'Lista Puestos Valorados'!$B$10:$BK$10,0),0))</f>
        <v>No relevante</v>
      </c>
      <c r="BC233" s="26">
        <f>+HLOOKUP(BB233,Sistema_Puntos!$Q$5:$Y$43,'Auxiliar General'!AX$5,FALSE)</f>
        <v>0</v>
      </c>
      <c r="BD233" s="26" t="str">
        <f>+IF(VLOOKUP($B233,'Lista Puestos Valorados'!$B$11:$BK$510,MATCH('Auxiliar General'!AX$4,'Lista Puestos Valorados'!$B$10:$BK$10,0),0)="","No relevante",VLOOKUP($B233,'Lista Puestos Valorados'!$B$11:$BK$510,MATCH('Auxiliar General'!AX$4,'Lista Puestos Valorados'!$B$10:$BK$10,0),0))</f>
        <v>No relevante</v>
      </c>
      <c r="BE233" s="26">
        <f>+HLOOKUP(BD233,Sistema_Puntos!$Q$5:$Y$43,'Auxiliar General'!AZ$5,FALSE)</f>
        <v>0</v>
      </c>
      <c r="BF233" s="26" t="str">
        <f>+IF(VLOOKUP($B233,'Lista Puestos Valorados'!$B$11:$BK$510,MATCH('Auxiliar General'!AZ$4,'Lista Puestos Valorados'!$B$10:$BK$10,0),0)="","No relevante",VLOOKUP($B233,'Lista Puestos Valorados'!$B$11:$BK$510,MATCH('Auxiliar General'!AZ$4,'Lista Puestos Valorados'!$B$10:$BK$10,0),0))</f>
        <v>No relevante</v>
      </c>
      <c r="BG233" s="26">
        <f>+HLOOKUP(BF233,Sistema_Puntos!$Q$5:$Y$43,'Auxiliar General'!BB$5,FALSE)</f>
        <v>0</v>
      </c>
      <c r="BH233" s="26" t="str">
        <f>+IF(VLOOKUP($B233,'Lista Puestos Valorados'!$B$11:$BK$510,MATCH('Auxiliar General'!BB$4,'Lista Puestos Valorados'!$B$10:$BK$10,0),0)="","No relevante",VLOOKUP($B233,'Lista Puestos Valorados'!$B$11:$BK$510,MATCH('Auxiliar General'!BB$4,'Lista Puestos Valorados'!$B$10:$BK$10,0),0))</f>
        <v>No relevante</v>
      </c>
      <c r="BI233" s="26">
        <f>+HLOOKUP(BH233,Sistema_Puntos!$Q$5:$Y$43,'Auxiliar General'!BD$5,FALSE)</f>
        <v>0</v>
      </c>
      <c r="BJ233" s="26" t="str">
        <f>+IF(VLOOKUP($B233,'Lista Puestos Valorados'!$B$11:$BK$510,MATCH('Auxiliar General'!BD$4,'Lista Puestos Valorados'!$B$10:$BK$10,0),0)="","No relevante",VLOOKUP($B233,'Lista Puestos Valorados'!$B$11:$BK$510,MATCH('Auxiliar General'!BD$4,'Lista Puestos Valorados'!$B$10:$BK$10,0),0))</f>
        <v>No relevante</v>
      </c>
      <c r="BK233" s="26">
        <f>+HLOOKUP(BJ233,Sistema_Puntos!$Q$5:$Y$43,'Auxiliar General'!BF$5,FALSE)</f>
        <v>0</v>
      </c>
      <c r="BL233" s="26" t="str">
        <f>+IF(VLOOKUP($B233,'Lista Puestos Valorados'!$B$11:$BK$510,MATCH('Auxiliar General'!BF$4,'Lista Puestos Valorados'!$B$10:$BK$10,0),0)="","No relevante",VLOOKUP($B233,'Lista Puestos Valorados'!$B$11:$BK$510,MATCH('Auxiliar General'!BF$4,'Lista Puestos Valorados'!$B$10:$BK$10,0),0))</f>
        <v>No relevante</v>
      </c>
      <c r="BM233" s="26">
        <f>+HLOOKUP(BL233,Sistema_Puntos!$Q$5:$Y$43,'Auxiliar General'!BH$5,FALSE)</f>
        <v>0</v>
      </c>
      <c r="BN233" s="26" t="str">
        <f>+IF(VLOOKUP($B233,'Lista Puestos Valorados'!$B$11:$BK$510,MATCH('Auxiliar General'!BH$4,'Lista Puestos Valorados'!$B$10:$BK$10,0),0)="","No relevante",VLOOKUP($B233,'Lista Puestos Valorados'!$B$11:$BK$510,MATCH('Auxiliar General'!BH$4,'Lista Puestos Valorados'!$B$10:$BK$10,0),0))</f>
        <v>No relevante</v>
      </c>
      <c r="BO233" s="26">
        <f>+HLOOKUP(BN233,Sistema_Puntos!$Q$5:$Y$43,'Auxiliar General'!BJ$5,FALSE)</f>
        <v>0</v>
      </c>
      <c r="BP233" s="26" t="str">
        <f>+IF(VLOOKUP($B233,'Lista Puestos Valorados'!$B$11:$BK$510,MATCH('Auxiliar General'!BJ$4,'Lista Puestos Valorados'!$B$10:$BK$10,0),0)="","No relevante",VLOOKUP($B233,'Lista Puestos Valorados'!$B$11:$BK$510,MATCH('Auxiliar General'!BJ$4,'Lista Puestos Valorados'!$B$10:$BK$10,0),0))</f>
        <v>No relevante</v>
      </c>
      <c r="BQ233" s="26">
        <f>+HLOOKUP(BP233,Sistema_Puntos!$Q$5:$Y$43,'Auxiliar General'!BL$5,FALSE)</f>
        <v>0</v>
      </c>
      <c r="BR233" s="26" t="str">
        <f>+IF(VLOOKUP($B233,'Lista Puestos Valorados'!$B$11:$BK$510,MATCH('Auxiliar General'!BL$4,'Lista Puestos Valorados'!$B$10:$BK$10,0),0)="","No relevante",VLOOKUP($B233,'Lista Puestos Valorados'!$B$11:$BK$510,MATCH('Auxiliar General'!BL$4,'Lista Puestos Valorados'!$B$10:$BK$10,0),0))</f>
        <v>No relevante</v>
      </c>
      <c r="BS233" s="26">
        <f>+HLOOKUP(BR233,Sistema_Puntos!$Q$5:$Y$43,'Auxiliar General'!BN$5,FALSE)</f>
        <v>0</v>
      </c>
      <c r="BT233" s="26" t="str">
        <f>+IF(VLOOKUP($B233,'Lista Puestos Valorados'!$B$11:$BK$510,MATCH('Auxiliar General'!BN$4,'Lista Puestos Valorados'!$B$10:$BK$10,0),0)="","No relevante",VLOOKUP($B233,'Lista Puestos Valorados'!$B$11:$BK$510,MATCH('Auxiliar General'!BN$4,'Lista Puestos Valorados'!$B$10:$BK$10,0),0))</f>
        <v>No relevante</v>
      </c>
      <c r="BU233" s="26">
        <f>+HLOOKUP(BT233,Sistema_Puntos!$Q$5:$Y$43,'Auxiliar General'!BP$5,FALSE)</f>
        <v>0</v>
      </c>
      <c r="BV233" s="26" t="str">
        <f>+IF(VLOOKUP($B233,'Lista Puestos Valorados'!$B$11:$BK$510,MATCH('Auxiliar General'!BP$4,'Lista Puestos Valorados'!$B$10:$BK$10,0),0)="","No relevante",VLOOKUP($B233,'Lista Puestos Valorados'!$B$11:$BK$510,MATCH('Auxiliar General'!BP$4,'Lista Puestos Valorados'!$B$10:$BK$10,0),0))</f>
        <v>No relevante</v>
      </c>
      <c r="BW233" s="26">
        <f>+HLOOKUP(BV233,Sistema_Puntos!$Q$5:$Y$43,'Auxiliar General'!BR$5,FALSE)</f>
        <v>0</v>
      </c>
      <c r="BX233" s="26" t="str">
        <f>+IF(VLOOKUP($B233,'Lista Puestos Valorados'!$B$11:$BK$510,MATCH('Auxiliar General'!BR$4,'Lista Puestos Valorados'!$B$10:$BK$10,0),0)="","No relevante",VLOOKUP($B233,'Lista Puestos Valorados'!$B$11:$BK$510,MATCH('Auxiliar General'!BR$4,'Lista Puestos Valorados'!$B$10:$BK$10,0),0))</f>
        <v>No relevante</v>
      </c>
      <c r="BY233" s="26">
        <f>+HLOOKUP(BX233,Sistema_Puntos!$Q$5:$Y$43,'Auxiliar General'!BT$5,FALSE)</f>
        <v>0</v>
      </c>
      <c r="BZ233" s="26" t="str">
        <f>+IF(VLOOKUP($B233,'Lista Puestos Valorados'!$B$11:$BK$510,MATCH('Auxiliar General'!BT$4,'Lista Puestos Valorados'!$B$10:$BK$10,0),0)="","No relevante",VLOOKUP($B233,'Lista Puestos Valorados'!$B$11:$BK$510,MATCH('Auxiliar General'!BT$4,'Lista Puestos Valorados'!$B$10:$BK$10,0),0))</f>
        <v>No relevante</v>
      </c>
      <c r="CA233" s="26">
        <f>+HLOOKUP(BZ233,Sistema_Puntos!$Q$5:$Y$43,'Auxiliar General'!BV$5,FALSE)</f>
        <v>0</v>
      </c>
      <c r="CB233" s="26" t="str">
        <f>+IF(VLOOKUP($B233,'Lista Puestos Valorados'!$B$11:$BK$510,MATCH('Auxiliar General'!BV$4,'Lista Puestos Valorados'!$B$10:$BK$10,0),0)="","No relevante",VLOOKUP($B233,'Lista Puestos Valorados'!$B$11:$BK$510,MATCH('Auxiliar General'!BV$4,'Lista Puestos Valorados'!$B$10:$BK$10,0),0))</f>
        <v>No relevante</v>
      </c>
      <c r="CC233" s="26">
        <f>+HLOOKUP(CB233,Sistema_Puntos!$Q$5:$Y$43,'Auxiliar General'!BX$5,FALSE)</f>
        <v>0</v>
      </c>
      <c r="CD233" s="26" t="str">
        <f>+IF(VLOOKUP($B233,'Lista Puestos Valorados'!$B$11:$BK$510,MATCH('Auxiliar General'!BX$4,'Lista Puestos Valorados'!$B$10:$BK$10,0),0)="","No relevante",VLOOKUP($B233,'Lista Puestos Valorados'!$B$11:$BK$510,MATCH('Auxiliar General'!BX$4,'Lista Puestos Valorados'!$B$10:$BK$10,0),0))</f>
        <v>No relevante</v>
      </c>
      <c r="CE233" s="26">
        <f>+HLOOKUP(CD233,Sistema_Puntos!$Q$5:$Y$43,'Auxiliar General'!BZ$5,FALSE)</f>
        <v>0</v>
      </c>
      <c r="CF233" s="26" t="str">
        <f>+IF(VLOOKUP($B233,'Lista Puestos Valorados'!$B$11:$BK$510,MATCH('Auxiliar General'!BZ$4,'Lista Puestos Valorados'!$B$10:$BK$10,0),0)="","No relevante",VLOOKUP($B233,'Lista Puestos Valorados'!$B$11:$BK$510,MATCH('Auxiliar General'!BZ$4,'Lista Puestos Valorados'!$B$10:$BK$10,0),0))</f>
        <v>No relevante</v>
      </c>
      <c r="CG233" s="26">
        <f>+HLOOKUP(CF233,Sistema_Puntos!$Q$5:$Y$43,'Auxiliar General'!CB$5,FALSE)</f>
        <v>0</v>
      </c>
      <c r="CH233" s="29"/>
      <c r="CI233" s="29"/>
    </row>
    <row r="234" spans="2:87" ht="17.55" customHeight="1">
      <c r="B234" s="26">
        <f>+'Listado de Puestos'!B234</f>
        <v>224</v>
      </c>
      <c r="C234" s="26" t="str">
        <f>+IF('Lista Puestos Valorados'!C234="","",'Lista Puestos Valorados'!C234)</f>
        <v/>
      </c>
      <c r="D234" s="26" t="str">
        <f>+IF('Lista Puestos Valorados'!D234="","",'Lista Puestos Valorados'!D234)</f>
        <v/>
      </c>
      <c r="E234" s="26" t="str">
        <f>+IF('Lista Puestos Valorados'!E234="","",'Lista Puestos Valorados'!E234)</f>
        <v/>
      </c>
      <c r="F234" s="26" t="str">
        <f>+IF('Lista Puestos Valorados'!F234="","",'Lista Puestos Valorados'!F234)</f>
        <v/>
      </c>
      <c r="G234" s="26" t="str">
        <f>+IF('Lista Puestos Valorados'!G234="","",'Lista Puestos Valorados'!G234)</f>
        <v/>
      </c>
      <c r="H234" s="26" t="str">
        <f>+IF('Lista Puestos Valorados'!H234="","",'Lista Puestos Valorados'!H234)</f>
        <v/>
      </c>
      <c r="I234" s="26" t="str">
        <f>+IF('Lista Puestos Valorados'!I234="","",'Lista Puestos Valorados'!I234)</f>
        <v/>
      </c>
      <c r="J234" s="118" t="e">
        <f t="array" ref="J234">+IF(L234="","",_xlfn.IFS(L234&lt;='Cortes de Agrupacion'!$F$15,'Cortes de Agrupacion'!$E$15,'Resultados General'!L234&lt;='Cortes de Agrupacion'!$F$14,'Cortes de Agrupacion'!$E$14,'Resultados General'!L234&lt;='Cortes de Agrupacion'!$F$13,'Cortes de Agrupacion'!$E$13,L234&lt;='Cortes de Agrupacion'!$F$12,'Cortes de Agrupacion'!$E$12,'Resultados General'!L234&lt;='Cortes de Agrupacion'!$F$11,'Cortes de Agrupacion'!$E$11,'Resultados General'!L234&lt;='Cortes de Agrupacion'!$F$10,'Cortes de Agrupacion'!$E$10,'Resultados General'!L234&lt;='Cortes de Agrupacion'!$F$9,'Cortes de Agrupacion'!$E$9,'Resultados General'!L234&lt;='Cortes de Agrupacion'!$F$8,'Cortes de Agrupacion'!$E$8,'Resultados General'!L234&lt;='Cortes de Agrupacion'!$F$7,'Cortes de Agrupacion'!$E$7,'Resultados General'!L234&lt;='Cortes de Agrupacion'!$F$6,'Cortes de Agrupacion'!$E$6))</f>
        <v>#VALUE!</v>
      </c>
      <c r="K234" s="118" t="str">
        <f t="shared" si="6"/>
        <v/>
      </c>
      <c r="L234" s="124" t="e">
        <f>#VALUE!</f>
        <v>#VALUE!</v>
      </c>
      <c r="M234" s="26" t="e">
        <f ca="1">+_xlfn.IFNA(VLOOKUP(C234,'Distribución de puestos'!$B$8:$I$507,8,0),"")</f>
        <v>#NAME?</v>
      </c>
      <c r="N234" s="26" t="str">
        <f>+IF(VLOOKUP($B234,'Lista Puestos Valorados'!$B$11:$BK$510,MATCH('Auxiliar General'!H$4,'Lista Puestos Valorados'!$B$10:$BK$10,0),0)="","No relevante",VLOOKUP($B234,'Lista Puestos Valorados'!$B$11:$BK$510,MATCH('Auxiliar General'!H$4,'Lista Puestos Valorados'!$B$10:$BK$10,0),0))</f>
        <v>No relevante</v>
      </c>
      <c r="O234" s="26">
        <f>+HLOOKUP(N234,Sistema_Puntos!$Q$5:$Y$43,'Auxiliar General'!J$5,FALSE)</f>
        <v>0</v>
      </c>
      <c r="P234" s="26" t="str">
        <f>+IF(VLOOKUP($B234,'Lista Puestos Valorados'!$B$11:$BK$510,MATCH('Auxiliar General'!J$4,'Lista Puestos Valorados'!$B$10:$BK$10,0),0)="","No relevante",VLOOKUP($B234,'Lista Puestos Valorados'!$B$11:$BK$510,MATCH('Auxiliar General'!J$4,'Lista Puestos Valorados'!$B$10:$BK$10,0),0))</f>
        <v>No relevante</v>
      </c>
      <c r="Q234" s="26">
        <f>+HLOOKUP(P234,Sistema_Puntos!$Q$5:$Y$43,'Auxiliar General'!L$5,FALSE)</f>
        <v>0</v>
      </c>
      <c r="R234" s="26" t="str">
        <f>+IF(VLOOKUP($B234,'Lista Puestos Valorados'!$B$11:$BK$510,MATCH('Auxiliar General'!L$4,'Lista Puestos Valorados'!$B$10:$BK$10,0),0)="","No relevante",VLOOKUP($B234,'Lista Puestos Valorados'!$B$11:$BK$510,MATCH('Auxiliar General'!L$4,'Lista Puestos Valorados'!$B$10:$BK$10,0),0))</f>
        <v>No relevante</v>
      </c>
      <c r="S234" s="26">
        <f>+HLOOKUP(R234,Sistema_Puntos!$Q$5:$Y$43,'Auxiliar General'!N$5,FALSE)</f>
        <v>0</v>
      </c>
      <c r="T234" s="26" t="str">
        <f>+IF(VLOOKUP($B234,'Lista Puestos Valorados'!$B$11:$BK$510,MATCH('Auxiliar General'!N$4,'Lista Puestos Valorados'!$B$10:$BK$10,0),0)="","No relevante",VLOOKUP($B234,'Lista Puestos Valorados'!$B$11:$BK$510,MATCH('Auxiliar General'!N$4,'Lista Puestos Valorados'!$B$10:$BK$10,0),0))</f>
        <v>No relevante</v>
      </c>
      <c r="U234" s="26">
        <f>+HLOOKUP(T234,Sistema_Puntos!$Q$5:$Y$43,'Auxiliar General'!P$5,FALSE)</f>
        <v>0</v>
      </c>
      <c r="V234" s="26" t="str">
        <f>+IF(VLOOKUP($B234,'Lista Puestos Valorados'!$B$11:$BK$510,MATCH('Auxiliar General'!P$4,'Lista Puestos Valorados'!$B$10:$BK$10,0),0)="","No relevante",VLOOKUP($B234,'Lista Puestos Valorados'!$B$11:$BK$510,MATCH('Auxiliar General'!P$4,'Lista Puestos Valorados'!$B$10:$BK$10,0),0))</f>
        <v>No relevante</v>
      </c>
      <c r="W234" s="26">
        <f>+HLOOKUP(V234,Sistema_Puntos!$Q$5:$Y$43,'Auxiliar General'!R$5,FALSE)</f>
        <v>0</v>
      </c>
      <c r="X234" s="26" t="str">
        <f>+IF(VLOOKUP($B234,'Lista Puestos Valorados'!$B$11:$BK$510,MATCH('Auxiliar General'!R$4,'Lista Puestos Valorados'!$B$10:$BK$10,0),0)="","No relevante",VLOOKUP($B234,'Lista Puestos Valorados'!$B$11:$BK$510,MATCH('Auxiliar General'!R$4,'Lista Puestos Valorados'!$B$10:$BK$10,0),0))</f>
        <v>No relevante</v>
      </c>
      <c r="Y234" s="26">
        <f>+HLOOKUP(X234,Sistema_Puntos!$Q$5:$Y$43,'Auxiliar General'!T$5,FALSE)</f>
        <v>0</v>
      </c>
      <c r="Z234" s="26" t="str">
        <f>+IF(VLOOKUP($B234,'Lista Puestos Valorados'!$B$11:$BK$510,MATCH('Auxiliar General'!T$4,'Lista Puestos Valorados'!$B$10:$BK$10,0),0)="","No relevante",VLOOKUP($B234,'Lista Puestos Valorados'!$B$11:$BK$510,MATCH('Auxiliar General'!T$4,'Lista Puestos Valorados'!$B$10:$BK$10,0),0))</f>
        <v>No relevante</v>
      </c>
      <c r="AA234" s="26">
        <f>+HLOOKUP(Z234,Sistema_Puntos!$Q$5:$Y$43,'Auxiliar General'!V$5,FALSE)</f>
        <v>0</v>
      </c>
      <c r="AB234" s="26" t="str">
        <f>+IF(VLOOKUP($B234,'Lista Puestos Valorados'!$B$11:$BK$510,MATCH('Auxiliar General'!V$4,'Lista Puestos Valorados'!$B$10:$BK$10,0),0)="","No relevante",VLOOKUP($B234,'Lista Puestos Valorados'!$B$11:$BK$510,MATCH('Auxiliar General'!V$4,'Lista Puestos Valorados'!$B$10:$BK$10,0),0))</f>
        <v>No relevante</v>
      </c>
      <c r="AC234" s="26">
        <f>+HLOOKUP(AB234,Sistema_Puntos!$Q$5:$Y$43,'Auxiliar General'!X$5,FALSE)</f>
        <v>0</v>
      </c>
      <c r="AD234" s="26" t="str">
        <f>+IF(VLOOKUP($B234,'Lista Puestos Valorados'!$B$11:$BK$510,MATCH('Auxiliar General'!X$4,'Lista Puestos Valorados'!$B$10:$BK$10,0),0)="","No relevante",VLOOKUP($B234,'Lista Puestos Valorados'!$B$11:$BK$510,MATCH('Auxiliar General'!X$4,'Lista Puestos Valorados'!$B$10:$BK$10,0),0))</f>
        <v>No relevante</v>
      </c>
      <c r="AE234" s="26">
        <f>+HLOOKUP(AD234,Sistema_Puntos!$Q$5:$Y$43,'Auxiliar General'!Z$5,FALSE)</f>
        <v>0</v>
      </c>
      <c r="AF234" s="26" t="str">
        <f>+IF(VLOOKUP($B234,'Lista Puestos Valorados'!$B$11:$BK$510,MATCH('Auxiliar General'!Z$4,'Lista Puestos Valorados'!$B$10:$BK$10,0),0)="","No relevante",VLOOKUP($B234,'Lista Puestos Valorados'!$B$11:$BK$510,MATCH('Auxiliar General'!Z$4,'Lista Puestos Valorados'!$B$10:$BK$10,0),0))</f>
        <v>No relevante</v>
      </c>
      <c r="AG234" s="26">
        <f>+HLOOKUP(AF234,Sistema_Puntos!$Q$5:$Y$43,'Auxiliar General'!AB$5,FALSE)</f>
        <v>0</v>
      </c>
      <c r="AH234" s="26" t="str">
        <f>+IF(VLOOKUP($B234,'Lista Puestos Valorados'!$B$11:$BK$510,MATCH('Auxiliar General'!AB$4,'Lista Puestos Valorados'!$B$10:$BK$10,0),0)="","No relevante",VLOOKUP($B234,'Lista Puestos Valorados'!$B$11:$BK$510,MATCH('Auxiliar General'!AB$4,'Lista Puestos Valorados'!$B$10:$BK$10,0),0))</f>
        <v>No relevante</v>
      </c>
      <c r="AI234" s="26">
        <f>+HLOOKUP(AH234,Sistema_Puntos!$Q$5:$Y$43,'Auxiliar General'!AD$5,FALSE)</f>
        <v>0</v>
      </c>
      <c r="AJ234" s="26" t="str">
        <f>+IF(VLOOKUP($B234,'Lista Puestos Valorados'!$B$11:$BK$510,MATCH('Auxiliar General'!AD$4,'Lista Puestos Valorados'!$B$10:$BK$10,0),0)="","No relevante",VLOOKUP($B234,'Lista Puestos Valorados'!$B$11:$BK$510,MATCH('Auxiliar General'!AD$4,'Lista Puestos Valorados'!$B$10:$BK$10,0),0))</f>
        <v>No relevante</v>
      </c>
      <c r="AK234" s="26">
        <f>+HLOOKUP(AJ234,Sistema_Puntos!$Q$5:$Y$43,'Auxiliar General'!AF$5,FALSE)</f>
        <v>0</v>
      </c>
      <c r="AL234" s="26" t="str">
        <f>+IF(VLOOKUP($B234,'Lista Puestos Valorados'!$B$11:$BK$510,MATCH('Auxiliar General'!AF$4,'Lista Puestos Valorados'!$B$10:$BK$10,0),0)="","No relevante",VLOOKUP($B234,'Lista Puestos Valorados'!$B$11:$BK$510,MATCH('Auxiliar General'!AF$4,'Lista Puestos Valorados'!$B$10:$BK$10,0),0))</f>
        <v>No relevante</v>
      </c>
      <c r="AM234" s="26">
        <f>+HLOOKUP(AL234,Sistema_Puntos!$Q$5:$Y$43,'Auxiliar General'!AH$5,FALSE)</f>
        <v>0</v>
      </c>
      <c r="AN234" s="26" t="str">
        <f>+IF(VLOOKUP($B234,'Lista Puestos Valorados'!$B$11:$BK$510,MATCH('Auxiliar General'!AH$4,'Lista Puestos Valorados'!$B$10:$BK$10,0),0)="","No relevante",VLOOKUP($B234,'Lista Puestos Valorados'!$B$11:$BK$510,MATCH('Auxiliar General'!AH$4,'Lista Puestos Valorados'!$B$10:$BK$10,0),0))</f>
        <v>No relevante</v>
      </c>
      <c r="AO234" s="26">
        <f>+HLOOKUP(AN234,Sistema_Puntos!$Q$5:$Y$43,'Auxiliar General'!AJ$5,FALSE)</f>
        <v>0</v>
      </c>
      <c r="AP234" s="26" t="str">
        <f>+IF(VLOOKUP($B234,'Lista Puestos Valorados'!$B$11:$BK$510,MATCH('Auxiliar General'!AJ$4,'Lista Puestos Valorados'!$B$10:$BK$10,0),0)="","No relevante",VLOOKUP($B234,'Lista Puestos Valorados'!$B$11:$BK$510,MATCH('Auxiliar General'!AJ$4,'Lista Puestos Valorados'!$B$10:$BK$10,0),0))</f>
        <v>No relevante</v>
      </c>
      <c r="AQ234" s="26">
        <f>+HLOOKUP(AP234,Sistema_Puntos!$Q$5:$Y$43,'Auxiliar General'!AL$5,FALSE)</f>
        <v>0</v>
      </c>
      <c r="AR234" s="26" t="str">
        <f>+IF(VLOOKUP($B234,'Lista Puestos Valorados'!$B$11:$BK$510,MATCH('Auxiliar General'!AL$4,'Lista Puestos Valorados'!$B$10:$BK$10,0),0)="","No relevante",VLOOKUP($B234,'Lista Puestos Valorados'!$B$11:$BK$510,MATCH('Auxiliar General'!AL$4,'Lista Puestos Valorados'!$B$10:$BK$10,0),0))</f>
        <v>No relevante</v>
      </c>
      <c r="AS234" s="26">
        <f>+HLOOKUP(AR234,Sistema_Puntos!$Q$5:$Y$43,'Auxiliar General'!AN$5,FALSE)</f>
        <v>0</v>
      </c>
      <c r="AT234" s="26" t="str">
        <f>+IF(VLOOKUP($B234,'Lista Puestos Valorados'!$B$11:$BK$510,MATCH('Auxiliar General'!AN$4,'Lista Puestos Valorados'!$B$10:$BK$10,0),0)="","No relevante",VLOOKUP($B234,'Lista Puestos Valorados'!$B$11:$BK$510,MATCH('Auxiliar General'!AN$4,'Lista Puestos Valorados'!$B$10:$BK$10,0),0))</f>
        <v>No relevante</v>
      </c>
      <c r="AU234" s="26">
        <f>+HLOOKUP(AT234,Sistema_Puntos!$Q$5:$Y$43,'Auxiliar General'!AP$5,FALSE)</f>
        <v>0</v>
      </c>
      <c r="AV234" s="26" t="str">
        <f>+IF(VLOOKUP($B234,'Lista Puestos Valorados'!$B$11:$BK$510,MATCH('Auxiliar General'!AP$4,'Lista Puestos Valorados'!$B$10:$BK$10,0),0)="","No relevante",VLOOKUP($B234,'Lista Puestos Valorados'!$B$11:$BK$510,MATCH('Auxiliar General'!AP$4,'Lista Puestos Valorados'!$B$10:$BK$10,0),0))</f>
        <v>No relevante</v>
      </c>
      <c r="AW234" s="26">
        <f>+HLOOKUP(AV234,Sistema_Puntos!$Q$5:$Y$43,'Auxiliar General'!AR$5,FALSE)</f>
        <v>0</v>
      </c>
      <c r="AX234" s="26" t="str">
        <f>+IF(VLOOKUP($B234,'Lista Puestos Valorados'!$B$11:$BK$510,MATCH('Auxiliar General'!AR$4,'Lista Puestos Valorados'!$B$10:$BK$10,0),0)="","No relevante",VLOOKUP($B234,'Lista Puestos Valorados'!$B$11:$BK$510,MATCH('Auxiliar General'!AR$4,'Lista Puestos Valorados'!$B$10:$BK$10,0),0))</f>
        <v>No relevante</v>
      </c>
      <c r="AY234" s="26">
        <f>+HLOOKUP(AX234,Sistema_Puntos!$Q$5:$Y$43,'Auxiliar General'!AT$5,FALSE)</f>
        <v>0</v>
      </c>
      <c r="AZ234" s="26" t="str">
        <f>+IF(VLOOKUP($B234,'Lista Puestos Valorados'!$B$11:$BK$510,MATCH('Auxiliar General'!AT$4,'Lista Puestos Valorados'!$B$10:$BK$10,0),0)="","No relevante",VLOOKUP($B234,'Lista Puestos Valorados'!$B$11:$BK$510,MATCH('Auxiliar General'!AT$4,'Lista Puestos Valorados'!$B$10:$BK$10,0),0))</f>
        <v>No relevante</v>
      </c>
      <c r="BA234" s="26">
        <f>+HLOOKUP(AZ234,Sistema_Puntos!$Q$5:$Y$43,'Auxiliar General'!AV$5,FALSE)</f>
        <v>0</v>
      </c>
      <c r="BB234" s="26" t="str">
        <f>+IF(VLOOKUP($B234,'Lista Puestos Valorados'!$B$11:$BK$510,MATCH('Auxiliar General'!AV$4,'Lista Puestos Valorados'!$B$10:$BK$10,0),0)="","No relevante",VLOOKUP($B234,'Lista Puestos Valorados'!$B$11:$BK$510,MATCH('Auxiliar General'!AV$4,'Lista Puestos Valorados'!$B$10:$BK$10,0),0))</f>
        <v>No relevante</v>
      </c>
      <c r="BC234" s="26">
        <f>+HLOOKUP(BB234,Sistema_Puntos!$Q$5:$Y$43,'Auxiliar General'!AX$5,FALSE)</f>
        <v>0</v>
      </c>
      <c r="BD234" s="26" t="str">
        <f>+IF(VLOOKUP($B234,'Lista Puestos Valorados'!$B$11:$BK$510,MATCH('Auxiliar General'!AX$4,'Lista Puestos Valorados'!$B$10:$BK$10,0),0)="","No relevante",VLOOKUP($B234,'Lista Puestos Valorados'!$B$11:$BK$510,MATCH('Auxiliar General'!AX$4,'Lista Puestos Valorados'!$B$10:$BK$10,0),0))</f>
        <v>No relevante</v>
      </c>
      <c r="BE234" s="26">
        <f>+HLOOKUP(BD234,Sistema_Puntos!$Q$5:$Y$43,'Auxiliar General'!AZ$5,FALSE)</f>
        <v>0</v>
      </c>
      <c r="BF234" s="26" t="str">
        <f>+IF(VLOOKUP($B234,'Lista Puestos Valorados'!$B$11:$BK$510,MATCH('Auxiliar General'!AZ$4,'Lista Puestos Valorados'!$B$10:$BK$10,0),0)="","No relevante",VLOOKUP($B234,'Lista Puestos Valorados'!$B$11:$BK$510,MATCH('Auxiliar General'!AZ$4,'Lista Puestos Valorados'!$B$10:$BK$10,0),0))</f>
        <v>No relevante</v>
      </c>
      <c r="BG234" s="26">
        <f>+HLOOKUP(BF234,Sistema_Puntos!$Q$5:$Y$43,'Auxiliar General'!BB$5,FALSE)</f>
        <v>0</v>
      </c>
      <c r="BH234" s="26" t="str">
        <f>+IF(VLOOKUP($B234,'Lista Puestos Valorados'!$B$11:$BK$510,MATCH('Auxiliar General'!BB$4,'Lista Puestos Valorados'!$B$10:$BK$10,0),0)="","No relevante",VLOOKUP($B234,'Lista Puestos Valorados'!$B$11:$BK$510,MATCH('Auxiliar General'!BB$4,'Lista Puestos Valorados'!$B$10:$BK$10,0),0))</f>
        <v>No relevante</v>
      </c>
      <c r="BI234" s="26">
        <f>+HLOOKUP(BH234,Sistema_Puntos!$Q$5:$Y$43,'Auxiliar General'!BD$5,FALSE)</f>
        <v>0</v>
      </c>
      <c r="BJ234" s="26" t="str">
        <f>+IF(VLOOKUP($B234,'Lista Puestos Valorados'!$B$11:$BK$510,MATCH('Auxiliar General'!BD$4,'Lista Puestos Valorados'!$B$10:$BK$10,0),0)="","No relevante",VLOOKUP($B234,'Lista Puestos Valorados'!$B$11:$BK$510,MATCH('Auxiliar General'!BD$4,'Lista Puestos Valorados'!$B$10:$BK$10,0),0))</f>
        <v>No relevante</v>
      </c>
      <c r="BK234" s="26">
        <f>+HLOOKUP(BJ234,Sistema_Puntos!$Q$5:$Y$43,'Auxiliar General'!BF$5,FALSE)</f>
        <v>0</v>
      </c>
      <c r="BL234" s="26" t="str">
        <f>+IF(VLOOKUP($B234,'Lista Puestos Valorados'!$B$11:$BK$510,MATCH('Auxiliar General'!BF$4,'Lista Puestos Valorados'!$B$10:$BK$10,0),0)="","No relevante",VLOOKUP($B234,'Lista Puestos Valorados'!$B$11:$BK$510,MATCH('Auxiliar General'!BF$4,'Lista Puestos Valorados'!$B$10:$BK$10,0),0))</f>
        <v>No relevante</v>
      </c>
      <c r="BM234" s="26">
        <f>+HLOOKUP(BL234,Sistema_Puntos!$Q$5:$Y$43,'Auxiliar General'!BH$5,FALSE)</f>
        <v>0</v>
      </c>
      <c r="BN234" s="26" t="str">
        <f>+IF(VLOOKUP($B234,'Lista Puestos Valorados'!$B$11:$BK$510,MATCH('Auxiliar General'!BH$4,'Lista Puestos Valorados'!$B$10:$BK$10,0),0)="","No relevante",VLOOKUP($B234,'Lista Puestos Valorados'!$B$11:$BK$510,MATCH('Auxiliar General'!BH$4,'Lista Puestos Valorados'!$B$10:$BK$10,0),0))</f>
        <v>No relevante</v>
      </c>
      <c r="BO234" s="26">
        <f>+HLOOKUP(BN234,Sistema_Puntos!$Q$5:$Y$43,'Auxiliar General'!BJ$5,FALSE)</f>
        <v>0</v>
      </c>
      <c r="BP234" s="26" t="str">
        <f>+IF(VLOOKUP($B234,'Lista Puestos Valorados'!$B$11:$BK$510,MATCH('Auxiliar General'!BJ$4,'Lista Puestos Valorados'!$B$10:$BK$10,0),0)="","No relevante",VLOOKUP($B234,'Lista Puestos Valorados'!$B$11:$BK$510,MATCH('Auxiliar General'!BJ$4,'Lista Puestos Valorados'!$B$10:$BK$10,0),0))</f>
        <v>No relevante</v>
      </c>
      <c r="BQ234" s="26">
        <f>+HLOOKUP(BP234,Sistema_Puntos!$Q$5:$Y$43,'Auxiliar General'!BL$5,FALSE)</f>
        <v>0</v>
      </c>
      <c r="BR234" s="26" t="str">
        <f>+IF(VLOOKUP($B234,'Lista Puestos Valorados'!$B$11:$BK$510,MATCH('Auxiliar General'!BL$4,'Lista Puestos Valorados'!$B$10:$BK$10,0),0)="","No relevante",VLOOKUP($B234,'Lista Puestos Valorados'!$B$11:$BK$510,MATCH('Auxiliar General'!BL$4,'Lista Puestos Valorados'!$B$10:$BK$10,0),0))</f>
        <v>No relevante</v>
      </c>
      <c r="BS234" s="26">
        <f>+HLOOKUP(BR234,Sistema_Puntos!$Q$5:$Y$43,'Auxiliar General'!BN$5,FALSE)</f>
        <v>0</v>
      </c>
      <c r="BT234" s="26" t="str">
        <f>+IF(VLOOKUP($B234,'Lista Puestos Valorados'!$B$11:$BK$510,MATCH('Auxiliar General'!BN$4,'Lista Puestos Valorados'!$B$10:$BK$10,0),0)="","No relevante",VLOOKUP($B234,'Lista Puestos Valorados'!$B$11:$BK$510,MATCH('Auxiliar General'!BN$4,'Lista Puestos Valorados'!$B$10:$BK$10,0),0))</f>
        <v>No relevante</v>
      </c>
      <c r="BU234" s="26">
        <f>+HLOOKUP(BT234,Sistema_Puntos!$Q$5:$Y$43,'Auxiliar General'!BP$5,FALSE)</f>
        <v>0</v>
      </c>
      <c r="BV234" s="26" t="str">
        <f>+IF(VLOOKUP($B234,'Lista Puestos Valorados'!$B$11:$BK$510,MATCH('Auxiliar General'!BP$4,'Lista Puestos Valorados'!$B$10:$BK$10,0),0)="","No relevante",VLOOKUP($B234,'Lista Puestos Valorados'!$B$11:$BK$510,MATCH('Auxiliar General'!BP$4,'Lista Puestos Valorados'!$B$10:$BK$10,0),0))</f>
        <v>No relevante</v>
      </c>
      <c r="BW234" s="26">
        <f>+HLOOKUP(BV234,Sistema_Puntos!$Q$5:$Y$43,'Auxiliar General'!BR$5,FALSE)</f>
        <v>0</v>
      </c>
      <c r="BX234" s="26" t="str">
        <f>+IF(VLOOKUP($B234,'Lista Puestos Valorados'!$B$11:$BK$510,MATCH('Auxiliar General'!BR$4,'Lista Puestos Valorados'!$B$10:$BK$10,0),0)="","No relevante",VLOOKUP($B234,'Lista Puestos Valorados'!$B$11:$BK$510,MATCH('Auxiliar General'!BR$4,'Lista Puestos Valorados'!$B$10:$BK$10,0),0))</f>
        <v>No relevante</v>
      </c>
      <c r="BY234" s="26">
        <f>+HLOOKUP(BX234,Sistema_Puntos!$Q$5:$Y$43,'Auxiliar General'!BT$5,FALSE)</f>
        <v>0</v>
      </c>
      <c r="BZ234" s="26" t="str">
        <f>+IF(VLOOKUP($B234,'Lista Puestos Valorados'!$B$11:$BK$510,MATCH('Auxiliar General'!BT$4,'Lista Puestos Valorados'!$B$10:$BK$10,0),0)="","No relevante",VLOOKUP($B234,'Lista Puestos Valorados'!$B$11:$BK$510,MATCH('Auxiliar General'!BT$4,'Lista Puestos Valorados'!$B$10:$BK$10,0),0))</f>
        <v>No relevante</v>
      </c>
      <c r="CA234" s="26">
        <f>+HLOOKUP(BZ234,Sistema_Puntos!$Q$5:$Y$43,'Auxiliar General'!BV$5,FALSE)</f>
        <v>0</v>
      </c>
      <c r="CB234" s="26" t="str">
        <f>+IF(VLOOKUP($B234,'Lista Puestos Valorados'!$B$11:$BK$510,MATCH('Auxiliar General'!BV$4,'Lista Puestos Valorados'!$B$10:$BK$10,0),0)="","No relevante",VLOOKUP($B234,'Lista Puestos Valorados'!$B$11:$BK$510,MATCH('Auxiliar General'!BV$4,'Lista Puestos Valorados'!$B$10:$BK$10,0),0))</f>
        <v>No relevante</v>
      </c>
      <c r="CC234" s="26">
        <f>+HLOOKUP(CB234,Sistema_Puntos!$Q$5:$Y$43,'Auxiliar General'!BX$5,FALSE)</f>
        <v>0</v>
      </c>
      <c r="CD234" s="26" t="str">
        <f>+IF(VLOOKUP($B234,'Lista Puestos Valorados'!$B$11:$BK$510,MATCH('Auxiliar General'!BX$4,'Lista Puestos Valorados'!$B$10:$BK$10,0),0)="","No relevante",VLOOKUP($B234,'Lista Puestos Valorados'!$B$11:$BK$510,MATCH('Auxiliar General'!BX$4,'Lista Puestos Valorados'!$B$10:$BK$10,0),0))</f>
        <v>No relevante</v>
      </c>
      <c r="CE234" s="26">
        <f>+HLOOKUP(CD234,Sistema_Puntos!$Q$5:$Y$43,'Auxiliar General'!BZ$5,FALSE)</f>
        <v>0</v>
      </c>
      <c r="CF234" s="26" t="str">
        <f>+IF(VLOOKUP($B234,'Lista Puestos Valorados'!$B$11:$BK$510,MATCH('Auxiliar General'!BZ$4,'Lista Puestos Valorados'!$B$10:$BK$10,0),0)="","No relevante",VLOOKUP($B234,'Lista Puestos Valorados'!$B$11:$BK$510,MATCH('Auxiliar General'!BZ$4,'Lista Puestos Valorados'!$B$10:$BK$10,0),0))</f>
        <v>No relevante</v>
      </c>
      <c r="CG234" s="26">
        <f>+HLOOKUP(CF234,Sistema_Puntos!$Q$5:$Y$43,'Auxiliar General'!CB$5,FALSE)</f>
        <v>0</v>
      </c>
      <c r="CH234" s="29"/>
      <c r="CI234" s="29"/>
    </row>
    <row r="235" spans="2:87" ht="17.55" customHeight="1">
      <c r="B235" s="26">
        <f>+'Listado de Puestos'!B235</f>
        <v>225</v>
      </c>
      <c r="C235" s="26" t="str">
        <f>+IF('Lista Puestos Valorados'!C235="","",'Lista Puestos Valorados'!C235)</f>
        <v/>
      </c>
      <c r="D235" s="26" t="str">
        <f>+IF('Lista Puestos Valorados'!D235="","",'Lista Puestos Valorados'!D235)</f>
        <v/>
      </c>
      <c r="E235" s="26" t="str">
        <f>+IF('Lista Puestos Valorados'!E235="","",'Lista Puestos Valorados'!E235)</f>
        <v/>
      </c>
      <c r="F235" s="26" t="str">
        <f>+IF('Lista Puestos Valorados'!F235="","",'Lista Puestos Valorados'!F235)</f>
        <v/>
      </c>
      <c r="G235" s="26" t="str">
        <f>+IF('Lista Puestos Valorados'!G235="","",'Lista Puestos Valorados'!G235)</f>
        <v/>
      </c>
      <c r="H235" s="26" t="str">
        <f>+IF('Lista Puestos Valorados'!H235="","",'Lista Puestos Valorados'!H235)</f>
        <v/>
      </c>
      <c r="I235" s="26" t="str">
        <f>+IF('Lista Puestos Valorados'!I235="","",'Lista Puestos Valorados'!I235)</f>
        <v/>
      </c>
      <c r="J235" s="118" t="e">
        <f t="array" ref="J235">+IF(L235="","",_xlfn.IFS(L235&lt;='Cortes de Agrupacion'!$F$15,'Cortes de Agrupacion'!$E$15,'Resultados General'!L235&lt;='Cortes de Agrupacion'!$F$14,'Cortes de Agrupacion'!$E$14,'Resultados General'!L235&lt;='Cortes de Agrupacion'!$F$13,'Cortes de Agrupacion'!$E$13,L235&lt;='Cortes de Agrupacion'!$F$12,'Cortes de Agrupacion'!$E$12,'Resultados General'!L235&lt;='Cortes de Agrupacion'!$F$11,'Cortes de Agrupacion'!$E$11,'Resultados General'!L235&lt;='Cortes de Agrupacion'!$F$10,'Cortes de Agrupacion'!$E$10,'Resultados General'!L235&lt;='Cortes de Agrupacion'!$F$9,'Cortes de Agrupacion'!$E$9,'Resultados General'!L235&lt;='Cortes de Agrupacion'!$F$8,'Cortes de Agrupacion'!$E$8,'Resultados General'!L235&lt;='Cortes de Agrupacion'!$F$7,'Cortes de Agrupacion'!$E$7,'Resultados General'!L235&lt;='Cortes de Agrupacion'!$F$6,'Cortes de Agrupacion'!$E$6))</f>
        <v>#VALUE!</v>
      </c>
      <c r="K235" s="118" t="str">
        <f t="shared" si="6"/>
        <v/>
      </c>
      <c r="L235" s="124" t="e">
        <f>#VALUE!</f>
        <v>#VALUE!</v>
      </c>
      <c r="M235" s="26" t="e">
        <f ca="1">+_xlfn.IFNA(VLOOKUP(C235,'Distribución de puestos'!$B$8:$I$507,8,0),"")</f>
        <v>#NAME?</v>
      </c>
      <c r="N235" s="26" t="str">
        <f>+IF(VLOOKUP($B235,'Lista Puestos Valorados'!$B$11:$BK$510,MATCH('Auxiliar General'!H$4,'Lista Puestos Valorados'!$B$10:$BK$10,0),0)="","No relevante",VLOOKUP($B235,'Lista Puestos Valorados'!$B$11:$BK$510,MATCH('Auxiliar General'!H$4,'Lista Puestos Valorados'!$B$10:$BK$10,0),0))</f>
        <v>No relevante</v>
      </c>
      <c r="O235" s="26">
        <f>+HLOOKUP(N235,Sistema_Puntos!$Q$5:$Y$43,'Auxiliar General'!J$5,FALSE)</f>
        <v>0</v>
      </c>
      <c r="P235" s="26" t="str">
        <f>+IF(VLOOKUP($B235,'Lista Puestos Valorados'!$B$11:$BK$510,MATCH('Auxiliar General'!J$4,'Lista Puestos Valorados'!$B$10:$BK$10,0),0)="","No relevante",VLOOKUP($B235,'Lista Puestos Valorados'!$B$11:$BK$510,MATCH('Auxiliar General'!J$4,'Lista Puestos Valorados'!$B$10:$BK$10,0),0))</f>
        <v>No relevante</v>
      </c>
      <c r="Q235" s="26">
        <f>+HLOOKUP(P235,Sistema_Puntos!$Q$5:$Y$43,'Auxiliar General'!L$5,FALSE)</f>
        <v>0</v>
      </c>
      <c r="R235" s="26" t="str">
        <f>+IF(VLOOKUP($B235,'Lista Puestos Valorados'!$B$11:$BK$510,MATCH('Auxiliar General'!L$4,'Lista Puestos Valorados'!$B$10:$BK$10,0),0)="","No relevante",VLOOKUP($B235,'Lista Puestos Valorados'!$B$11:$BK$510,MATCH('Auxiliar General'!L$4,'Lista Puestos Valorados'!$B$10:$BK$10,0),0))</f>
        <v>No relevante</v>
      </c>
      <c r="S235" s="26">
        <f>+HLOOKUP(R235,Sistema_Puntos!$Q$5:$Y$43,'Auxiliar General'!N$5,FALSE)</f>
        <v>0</v>
      </c>
      <c r="T235" s="26" t="str">
        <f>+IF(VLOOKUP($B235,'Lista Puestos Valorados'!$B$11:$BK$510,MATCH('Auxiliar General'!N$4,'Lista Puestos Valorados'!$B$10:$BK$10,0),0)="","No relevante",VLOOKUP($B235,'Lista Puestos Valorados'!$B$11:$BK$510,MATCH('Auxiliar General'!N$4,'Lista Puestos Valorados'!$B$10:$BK$10,0),0))</f>
        <v>No relevante</v>
      </c>
      <c r="U235" s="26">
        <f>+HLOOKUP(T235,Sistema_Puntos!$Q$5:$Y$43,'Auxiliar General'!P$5,FALSE)</f>
        <v>0</v>
      </c>
      <c r="V235" s="26" t="str">
        <f>+IF(VLOOKUP($B235,'Lista Puestos Valorados'!$B$11:$BK$510,MATCH('Auxiliar General'!P$4,'Lista Puestos Valorados'!$B$10:$BK$10,0),0)="","No relevante",VLOOKUP($B235,'Lista Puestos Valorados'!$B$11:$BK$510,MATCH('Auxiliar General'!P$4,'Lista Puestos Valorados'!$B$10:$BK$10,0),0))</f>
        <v>No relevante</v>
      </c>
      <c r="W235" s="26">
        <f>+HLOOKUP(V235,Sistema_Puntos!$Q$5:$Y$43,'Auxiliar General'!R$5,FALSE)</f>
        <v>0</v>
      </c>
      <c r="X235" s="26" t="str">
        <f>+IF(VLOOKUP($B235,'Lista Puestos Valorados'!$B$11:$BK$510,MATCH('Auxiliar General'!R$4,'Lista Puestos Valorados'!$B$10:$BK$10,0),0)="","No relevante",VLOOKUP($B235,'Lista Puestos Valorados'!$B$11:$BK$510,MATCH('Auxiliar General'!R$4,'Lista Puestos Valorados'!$B$10:$BK$10,0),0))</f>
        <v>No relevante</v>
      </c>
      <c r="Y235" s="26">
        <f>+HLOOKUP(X235,Sistema_Puntos!$Q$5:$Y$43,'Auxiliar General'!T$5,FALSE)</f>
        <v>0</v>
      </c>
      <c r="Z235" s="26" t="str">
        <f>+IF(VLOOKUP($B235,'Lista Puestos Valorados'!$B$11:$BK$510,MATCH('Auxiliar General'!T$4,'Lista Puestos Valorados'!$B$10:$BK$10,0),0)="","No relevante",VLOOKUP($B235,'Lista Puestos Valorados'!$B$11:$BK$510,MATCH('Auxiliar General'!T$4,'Lista Puestos Valorados'!$B$10:$BK$10,0),0))</f>
        <v>No relevante</v>
      </c>
      <c r="AA235" s="26">
        <f>+HLOOKUP(Z235,Sistema_Puntos!$Q$5:$Y$43,'Auxiliar General'!V$5,FALSE)</f>
        <v>0</v>
      </c>
      <c r="AB235" s="26" t="str">
        <f>+IF(VLOOKUP($B235,'Lista Puestos Valorados'!$B$11:$BK$510,MATCH('Auxiliar General'!V$4,'Lista Puestos Valorados'!$B$10:$BK$10,0),0)="","No relevante",VLOOKUP($B235,'Lista Puestos Valorados'!$B$11:$BK$510,MATCH('Auxiliar General'!V$4,'Lista Puestos Valorados'!$B$10:$BK$10,0),0))</f>
        <v>No relevante</v>
      </c>
      <c r="AC235" s="26">
        <f>+HLOOKUP(AB235,Sistema_Puntos!$Q$5:$Y$43,'Auxiliar General'!X$5,FALSE)</f>
        <v>0</v>
      </c>
      <c r="AD235" s="26" t="str">
        <f>+IF(VLOOKUP($B235,'Lista Puestos Valorados'!$B$11:$BK$510,MATCH('Auxiliar General'!X$4,'Lista Puestos Valorados'!$B$10:$BK$10,0),0)="","No relevante",VLOOKUP($B235,'Lista Puestos Valorados'!$B$11:$BK$510,MATCH('Auxiliar General'!X$4,'Lista Puestos Valorados'!$B$10:$BK$10,0),0))</f>
        <v>No relevante</v>
      </c>
      <c r="AE235" s="26">
        <f>+HLOOKUP(AD235,Sistema_Puntos!$Q$5:$Y$43,'Auxiliar General'!Z$5,FALSE)</f>
        <v>0</v>
      </c>
      <c r="AF235" s="26" t="str">
        <f>+IF(VLOOKUP($B235,'Lista Puestos Valorados'!$B$11:$BK$510,MATCH('Auxiliar General'!Z$4,'Lista Puestos Valorados'!$B$10:$BK$10,0),0)="","No relevante",VLOOKUP($B235,'Lista Puestos Valorados'!$B$11:$BK$510,MATCH('Auxiliar General'!Z$4,'Lista Puestos Valorados'!$B$10:$BK$10,0),0))</f>
        <v>No relevante</v>
      </c>
      <c r="AG235" s="26">
        <f>+HLOOKUP(AF235,Sistema_Puntos!$Q$5:$Y$43,'Auxiliar General'!AB$5,FALSE)</f>
        <v>0</v>
      </c>
      <c r="AH235" s="26" t="str">
        <f>+IF(VLOOKUP($B235,'Lista Puestos Valorados'!$B$11:$BK$510,MATCH('Auxiliar General'!AB$4,'Lista Puestos Valorados'!$B$10:$BK$10,0),0)="","No relevante",VLOOKUP($B235,'Lista Puestos Valorados'!$B$11:$BK$510,MATCH('Auxiliar General'!AB$4,'Lista Puestos Valorados'!$B$10:$BK$10,0),0))</f>
        <v>No relevante</v>
      </c>
      <c r="AI235" s="26">
        <f>+HLOOKUP(AH235,Sistema_Puntos!$Q$5:$Y$43,'Auxiliar General'!AD$5,FALSE)</f>
        <v>0</v>
      </c>
      <c r="AJ235" s="26" t="str">
        <f>+IF(VLOOKUP($B235,'Lista Puestos Valorados'!$B$11:$BK$510,MATCH('Auxiliar General'!AD$4,'Lista Puestos Valorados'!$B$10:$BK$10,0),0)="","No relevante",VLOOKUP($B235,'Lista Puestos Valorados'!$B$11:$BK$510,MATCH('Auxiliar General'!AD$4,'Lista Puestos Valorados'!$B$10:$BK$10,0),0))</f>
        <v>No relevante</v>
      </c>
      <c r="AK235" s="26">
        <f>+HLOOKUP(AJ235,Sistema_Puntos!$Q$5:$Y$43,'Auxiliar General'!AF$5,FALSE)</f>
        <v>0</v>
      </c>
      <c r="AL235" s="26" t="str">
        <f>+IF(VLOOKUP($B235,'Lista Puestos Valorados'!$B$11:$BK$510,MATCH('Auxiliar General'!AF$4,'Lista Puestos Valorados'!$B$10:$BK$10,0),0)="","No relevante",VLOOKUP($B235,'Lista Puestos Valorados'!$B$11:$BK$510,MATCH('Auxiliar General'!AF$4,'Lista Puestos Valorados'!$B$10:$BK$10,0),0))</f>
        <v>No relevante</v>
      </c>
      <c r="AM235" s="26">
        <f>+HLOOKUP(AL235,Sistema_Puntos!$Q$5:$Y$43,'Auxiliar General'!AH$5,FALSE)</f>
        <v>0</v>
      </c>
      <c r="AN235" s="26" t="str">
        <f>+IF(VLOOKUP($B235,'Lista Puestos Valorados'!$B$11:$BK$510,MATCH('Auxiliar General'!AH$4,'Lista Puestos Valorados'!$B$10:$BK$10,0),0)="","No relevante",VLOOKUP($B235,'Lista Puestos Valorados'!$B$11:$BK$510,MATCH('Auxiliar General'!AH$4,'Lista Puestos Valorados'!$B$10:$BK$10,0),0))</f>
        <v>No relevante</v>
      </c>
      <c r="AO235" s="26">
        <f>+HLOOKUP(AN235,Sistema_Puntos!$Q$5:$Y$43,'Auxiliar General'!AJ$5,FALSE)</f>
        <v>0</v>
      </c>
      <c r="AP235" s="26" t="str">
        <f>+IF(VLOOKUP($B235,'Lista Puestos Valorados'!$B$11:$BK$510,MATCH('Auxiliar General'!AJ$4,'Lista Puestos Valorados'!$B$10:$BK$10,0),0)="","No relevante",VLOOKUP($B235,'Lista Puestos Valorados'!$B$11:$BK$510,MATCH('Auxiliar General'!AJ$4,'Lista Puestos Valorados'!$B$10:$BK$10,0),0))</f>
        <v>No relevante</v>
      </c>
      <c r="AQ235" s="26">
        <f>+HLOOKUP(AP235,Sistema_Puntos!$Q$5:$Y$43,'Auxiliar General'!AL$5,FALSE)</f>
        <v>0</v>
      </c>
      <c r="AR235" s="26" t="str">
        <f>+IF(VLOOKUP($B235,'Lista Puestos Valorados'!$B$11:$BK$510,MATCH('Auxiliar General'!AL$4,'Lista Puestos Valorados'!$B$10:$BK$10,0),0)="","No relevante",VLOOKUP($B235,'Lista Puestos Valorados'!$B$11:$BK$510,MATCH('Auxiliar General'!AL$4,'Lista Puestos Valorados'!$B$10:$BK$10,0),0))</f>
        <v>No relevante</v>
      </c>
      <c r="AS235" s="26">
        <f>+HLOOKUP(AR235,Sistema_Puntos!$Q$5:$Y$43,'Auxiliar General'!AN$5,FALSE)</f>
        <v>0</v>
      </c>
      <c r="AT235" s="26" t="str">
        <f>+IF(VLOOKUP($B235,'Lista Puestos Valorados'!$B$11:$BK$510,MATCH('Auxiliar General'!AN$4,'Lista Puestos Valorados'!$B$10:$BK$10,0),0)="","No relevante",VLOOKUP($B235,'Lista Puestos Valorados'!$B$11:$BK$510,MATCH('Auxiliar General'!AN$4,'Lista Puestos Valorados'!$B$10:$BK$10,0),0))</f>
        <v>No relevante</v>
      </c>
      <c r="AU235" s="26">
        <f>+HLOOKUP(AT235,Sistema_Puntos!$Q$5:$Y$43,'Auxiliar General'!AP$5,FALSE)</f>
        <v>0</v>
      </c>
      <c r="AV235" s="26" t="str">
        <f>+IF(VLOOKUP($B235,'Lista Puestos Valorados'!$B$11:$BK$510,MATCH('Auxiliar General'!AP$4,'Lista Puestos Valorados'!$B$10:$BK$10,0),0)="","No relevante",VLOOKUP($B235,'Lista Puestos Valorados'!$B$11:$BK$510,MATCH('Auxiliar General'!AP$4,'Lista Puestos Valorados'!$B$10:$BK$10,0),0))</f>
        <v>No relevante</v>
      </c>
      <c r="AW235" s="26">
        <f>+HLOOKUP(AV235,Sistema_Puntos!$Q$5:$Y$43,'Auxiliar General'!AR$5,FALSE)</f>
        <v>0</v>
      </c>
      <c r="AX235" s="26" t="str">
        <f>+IF(VLOOKUP($B235,'Lista Puestos Valorados'!$B$11:$BK$510,MATCH('Auxiliar General'!AR$4,'Lista Puestos Valorados'!$B$10:$BK$10,0),0)="","No relevante",VLOOKUP($B235,'Lista Puestos Valorados'!$B$11:$BK$510,MATCH('Auxiliar General'!AR$4,'Lista Puestos Valorados'!$B$10:$BK$10,0),0))</f>
        <v>No relevante</v>
      </c>
      <c r="AY235" s="26">
        <f>+HLOOKUP(AX235,Sistema_Puntos!$Q$5:$Y$43,'Auxiliar General'!AT$5,FALSE)</f>
        <v>0</v>
      </c>
      <c r="AZ235" s="26" t="str">
        <f>+IF(VLOOKUP($B235,'Lista Puestos Valorados'!$B$11:$BK$510,MATCH('Auxiliar General'!AT$4,'Lista Puestos Valorados'!$B$10:$BK$10,0),0)="","No relevante",VLOOKUP($B235,'Lista Puestos Valorados'!$B$11:$BK$510,MATCH('Auxiliar General'!AT$4,'Lista Puestos Valorados'!$B$10:$BK$10,0),0))</f>
        <v>No relevante</v>
      </c>
      <c r="BA235" s="26">
        <f>+HLOOKUP(AZ235,Sistema_Puntos!$Q$5:$Y$43,'Auxiliar General'!AV$5,FALSE)</f>
        <v>0</v>
      </c>
      <c r="BB235" s="26" t="str">
        <f>+IF(VLOOKUP($B235,'Lista Puestos Valorados'!$B$11:$BK$510,MATCH('Auxiliar General'!AV$4,'Lista Puestos Valorados'!$B$10:$BK$10,0),0)="","No relevante",VLOOKUP($B235,'Lista Puestos Valorados'!$B$11:$BK$510,MATCH('Auxiliar General'!AV$4,'Lista Puestos Valorados'!$B$10:$BK$10,0),0))</f>
        <v>No relevante</v>
      </c>
      <c r="BC235" s="26">
        <f>+HLOOKUP(BB235,Sistema_Puntos!$Q$5:$Y$43,'Auxiliar General'!AX$5,FALSE)</f>
        <v>0</v>
      </c>
      <c r="BD235" s="26" t="str">
        <f>+IF(VLOOKUP($B235,'Lista Puestos Valorados'!$B$11:$BK$510,MATCH('Auxiliar General'!AX$4,'Lista Puestos Valorados'!$B$10:$BK$10,0),0)="","No relevante",VLOOKUP($B235,'Lista Puestos Valorados'!$B$11:$BK$510,MATCH('Auxiliar General'!AX$4,'Lista Puestos Valorados'!$B$10:$BK$10,0),0))</f>
        <v>No relevante</v>
      </c>
      <c r="BE235" s="26">
        <f>+HLOOKUP(BD235,Sistema_Puntos!$Q$5:$Y$43,'Auxiliar General'!AZ$5,FALSE)</f>
        <v>0</v>
      </c>
      <c r="BF235" s="26" t="str">
        <f>+IF(VLOOKUP($B235,'Lista Puestos Valorados'!$B$11:$BK$510,MATCH('Auxiliar General'!AZ$4,'Lista Puestos Valorados'!$B$10:$BK$10,0),0)="","No relevante",VLOOKUP($B235,'Lista Puestos Valorados'!$B$11:$BK$510,MATCH('Auxiliar General'!AZ$4,'Lista Puestos Valorados'!$B$10:$BK$10,0),0))</f>
        <v>No relevante</v>
      </c>
      <c r="BG235" s="26">
        <f>+HLOOKUP(BF235,Sistema_Puntos!$Q$5:$Y$43,'Auxiliar General'!BB$5,FALSE)</f>
        <v>0</v>
      </c>
      <c r="BH235" s="26" t="str">
        <f>+IF(VLOOKUP($B235,'Lista Puestos Valorados'!$B$11:$BK$510,MATCH('Auxiliar General'!BB$4,'Lista Puestos Valorados'!$B$10:$BK$10,0),0)="","No relevante",VLOOKUP($B235,'Lista Puestos Valorados'!$B$11:$BK$510,MATCH('Auxiliar General'!BB$4,'Lista Puestos Valorados'!$B$10:$BK$10,0),0))</f>
        <v>No relevante</v>
      </c>
      <c r="BI235" s="26">
        <f>+HLOOKUP(BH235,Sistema_Puntos!$Q$5:$Y$43,'Auxiliar General'!BD$5,FALSE)</f>
        <v>0</v>
      </c>
      <c r="BJ235" s="26" t="str">
        <f>+IF(VLOOKUP($B235,'Lista Puestos Valorados'!$B$11:$BK$510,MATCH('Auxiliar General'!BD$4,'Lista Puestos Valorados'!$B$10:$BK$10,0),0)="","No relevante",VLOOKUP($B235,'Lista Puestos Valorados'!$B$11:$BK$510,MATCH('Auxiliar General'!BD$4,'Lista Puestos Valorados'!$B$10:$BK$10,0),0))</f>
        <v>No relevante</v>
      </c>
      <c r="BK235" s="26">
        <f>+HLOOKUP(BJ235,Sistema_Puntos!$Q$5:$Y$43,'Auxiliar General'!BF$5,FALSE)</f>
        <v>0</v>
      </c>
      <c r="BL235" s="26" t="str">
        <f>+IF(VLOOKUP($B235,'Lista Puestos Valorados'!$B$11:$BK$510,MATCH('Auxiliar General'!BF$4,'Lista Puestos Valorados'!$B$10:$BK$10,0),0)="","No relevante",VLOOKUP($B235,'Lista Puestos Valorados'!$B$11:$BK$510,MATCH('Auxiliar General'!BF$4,'Lista Puestos Valorados'!$B$10:$BK$10,0),0))</f>
        <v>No relevante</v>
      </c>
      <c r="BM235" s="26">
        <f>+HLOOKUP(BL235,Sistema_Puntos!$Q$5:$Y$43,'Auxiliar General'!BH$5,FALSE)</f>
        <v>0</v>
      </c>
      <c r="BN235" s="26" t="str">
        <f>+IF(VLOOKUP($B235,'Lista Puestos Valorados'!$B$11:$BK$510,MATCH('Auxiliar General'!BH$4,'Lista Puestos Valorados'!$B$10:$BK$10,0),0)="","No relevante",VLOOKUP($B235,'Lista Puestos Valorados'!$B$11:$BK$510,MATCH('Auxiliar General'!BH$4,'Lista Puestos Valorados'!$B$10:$BK$10,0),0))</f>
        <v>No relevante</v>
      </c>
      <c r="BO235" s="26">
        <f>+HLOOKUP(BN235,Sistema_Puntos!$Q$5:$Y$43,'Auxiliar General'!BJ$5,FALSE)</f>
        <v>0</v>
      </c>
      <c r="BP235" s="26" t="str">
        <f>+IF(VLOOKUP($B235,'Lista Puestos Valorados'!$B$11:$BK$510,MATCH('Auxiliar General'!BJ$4,'Lista Puestos Valorados'!$B$10:$BK$10,0),0)="","No relevante",VLOOKUP($B235,'Lista Puestos Valorados'!$B$11:$BK$510,MATCH('Auxiliar General'!BJ$4,'Lista Puestos Valorados'!$B$10:$BK$10,0),0))</f>
        <v>No relevante</v>
      </c>
      <c r="BQ235" s="26">
        <f>+HLOOKUP(BP235,Sistema_Puntos!$Q$5:$Y$43,'Auxiliar General'!BL$5,FALSE)</f>
        <v>0</v>
      </c>
      <c r="BR235" s="26" t="str">
        <f>+IF(VLOOKUP($B235,'Lista Puestos Valorados'!$B$11:$BK$510,MATCH('Auxiliar General'!BL$4,'Lista Puestos Valorados'!$B$10:$BK$10,0),0)="","No relevante",VLOOKUP($B235,'Lista Puestos Valorados'!$B$11:$BK$510,MATCH('Auxiliar General'!BL$4,'Lista Puestos Valorados'!$B$10:$BK$10,0),0))</f>
        <v>No relevante</v>
      </c>
      <c r="BS235" s="26">
        <f>+HLOOKUP(BR235,Sistema_Puntos!$Q$5:$Y$43,'Auxiliar General'!BN$5,FALSE)</f>
        <v>0</v>
      </c>
      <c r="BT235" s="26" t="str">
        <f>+IF(VLOOKUP($B235,'Lista Puestos Valorados'!$B$11:$BK$510,MATCH('Auxiliar General'!BN$4,'Lista Puestos Valorados'!$B$10:$BK$10,0),0)="","No relevante",VLOOKUP($B235,'Lista Puestos Valorados'!$B$11:$BK$510,MATCH('Auxiliar General'!BN$4,'Lista Puestos Valorados'!$B$10:$BK$10,0),0))</f>
        <v>No relevante</v>
      </c>
      <c r="BU235" s="26">
        <f>+HLOOKUP(BT235,Sistema_Puntos!$Q$5:$Y$43,'Auxiliar General'!BP$5,FALSE)</f>
        <v>0</v>
      </c>
      <c r="BV235" s="26" t="str">
        <f>+IF(VLOOKUP($B235,'Lista Puestos Valorados'!$B$11:$BK$510,MATCH('Auxiliar General'!BP$4,'Lista Puestos Valorados'!$B$10:$BK$10,0),0)="","No relevante",VLOOKUP($B235,'Lista Puestos Valorados'!$B$11:$BK$510,MATCH('Auxiliar General'!BP$4,'Lista Puestos Valorados'!$B$10:$BK$10,0),0))</f>
        <v>No relevante</v>
      </c>
      <c r="BW235" s="26">
        <f>+HLOOKUP(BV235,Sistema_Puntos!$Q$5:$Y$43,'Auxiliar General'!BR$5,FALSE)</f>
        <v>0</v>
      </c>
      <c r="BX235" s="26" t="str">
        <f>+IF(VLOOKUP($B235,'Lista Puestos Valorados'!$B$11:$BK$510,MATCH('Auxiliar General'!BR$4,'Lista Puestos Valorados'!$B$10:$BK$10,0),0)="","No relevante",VLOOKUP($B235,'Lista Puestos Valorados'!$B$11:$BK$510,MATCH('Auxiliar General'!BR$4,'Lista Puestos Valorados'!$B$10:$BK$10,0),0))</f>
        <v>No relevante</v>
      </c>
      <c r="BY235" s="26">
        <f>+HLOOKUP(BX235,Sistema_Puntos!$Q$5:$Y$43,'Auxiliar General'!BT$5,FALSE)</f>
        <v>0</v>
      </c>
      <c r="BZ235" s="26" t="str">
        <f>+IF(VLOOKUP($B235,'Lista Puestos Valorados'!$B$11:$BK$510,MATCH('Auxiliar General'!BT$4,'Lista Puestos Valorados'!$B$10:$BK$10,0),0)="","No relevante",VLOOKUP($B235,'Lista Puestos Valorados'!$B$11:$BK$510,MATCH('Auxiliar General'!BT$4,'Lista Puestos Valorados'!$B$10:$BK$10,0),0))</f>
        <v>No relevante</v>
      </c>
      <c r="CA235" s="26">
        <f>+HLOOKUP(BZ235,Sistema_Puntos!$Q$5:$Y$43,'Auxiliar General'!BV$5,FALSE)</f>
        <v>0</v>
      </c>
      <c r="CB235" s="26" t="str">
        <f>+IF(VLOOKUP($B235,'Lista Puestos Valorados'!$B$11:$BK$510,MATCH('Auxiliar General'!BV$4,'Lista Puestos Valorados'!$B$10:$BK$10,0),0)="","No relevante",VLOOKUP($B235,'Lista Puestos Valorados'!$B$11:$BK$510,MATCH('Auxiliar General'!BV$4,'Lista Puestos Valorados'!$B$10:$BK$10,0),0))</f>
        <v>No relevante</v>
      </c>
      <c r="CC235" s="26">
        <f>+HLOOKUP(CB235,Sistema_Puntos!$Q$5:$Y$43,'Auxiliar General'!BX$5,FALSE)</f>
        <v>0</v>
      </c>
      <c r="CD235" s="26" t="str">
        <f>+IF(VLOOKUP($B235,'Lista Puestos Valorados'!$B$11:$BK$510,MATCH('Auxiliar General'!BX$4,'Lista Puestos Valorados'!$B$10:$BK$10,0),0)="","No relevante",VLOOKUP($B235,'Lista Puestos Valorados'!$B$11:$BK$510,MATCH('Auxiliar General'!BX$4,'Lista Puestos Valorados'!$B$10:$BK$10,0),0))</f>
        <v>No relevante</v>
      </c>
      <c r="CE235" s="26">
        <f>+HLOOKUP(CD235,Sistema_Puntos!$Q$5:$Y$43,'Auxiliar General'!BZ$5,FALSE)</f>
        <v>0</v>
      </c>
      <c r="CF235" s="26" t="str">
        <f>+IF(VLOOKUP($B235,'Lista Puestos Valorados'!$B$11:$BK$510,MATCH('Auxiliar General'!BZ$4,'Lista Puestos Valorados'!$B$10:$BK$10,0),0)="","No relevante",VLOOKUP($B235,'Lista Puestos Valorados'!$B$11:$BK$510,MATCH('Auxiliar General'!BZ$4,'Lista Puestos Valorados'!$B$10:$BK$10,0),0))</f>
        <v>No relevante</v>
      </c>
      <c r="CG235" s="26">
        <f>+HLOOKUP(CF235,Sistema_Puntos!$Q$5:$Y$43,'Auxiliar General'!CB$5,FALSE)</f>
        <v>0</v>
      </c>
      <c r="CH235" s="29"/>
      <c r="CI235" s="29"/>
    </row>
    <row r="236" spans="2:87" ht="17.55" customHeight="1">
      <c r="B236" s="26">
        <f>+'Listado de Puestos'!B236</f>
        <v>226</v>
      </c>
      <c r="C236" s="26" t="str">
        <f>+IF('Lista Puestos Valorados'!C236="","",'Lista Puestos Valorados'!C236)</f>
        <v/>
      </c>
      <c r="D236" s="26" t="str">
        <f>+IF('Lista Puestos Valorados'!D236="","",'Lista Puestos Valorados'!D236)</f>
        <v/>
      </c>
      <c r="E236" s="26" t="str">
        <f>+IF('Lista Puestos Valorados'!E236="","",'Lista Puestos Valorados'!E236)</f>
        <v/>
      </c>
      <c r="F236" s="26" t="str">
        <f>+IF('Lista Puestos Valorados'!F236="","",'Lista Puestos Valorados'!F236)</f>
        <v/>
      </c>
      <c r="G236" s="26" t="str">
        <f>+IF('Lista Puestos Valorados'!G236="","",'Lista Puestos Valorados'!G236)</f>
        <v/>
      </c>
      <c r="H236" s="26" t="str">
        <f>+IF('Lista Puestos Valorados'!H236="","",'Lista Puestos Valorados'!H236)</f>
        <v/>
      </c>
      <c r="I236" s="26" t="str">
        <f>+IF('Lista Puestos Valorados'!I236="","",'Lista Puestos Valorados'!I236)</f>
        <v/>
      </c>
      <c r="J236" s="118" t="e">
        <f t="array" ref="J236">+IF(L236="","",_xlfn.IFS(L236&lt;='Cortes de Agrupacion'!$F$15,'Cortes de Agrupacion'!$E$15,'Resultados General'!L236&lt;='Cortes de Agrupacion'!$F$14,'Cortes de Agrupacion'!$E$14,'Resultados General'!L236&lt;='Cortes de Agrupacion'!$F$13,'Cortes de Agrupacion'!$E$13,L236&lt;='Cortes de Agrupacion'!$F$12,'Cortes de Agrupacion'!$E$12,'Resultados General'!L236&lt;='Cortes de Agrupacion'!$F$11,'Cortes de Agrupacion'!$E$11,'Resultados General'!L236&lt;='Cortes de Agrupacion'!$F$10,'Cortes de Agrupacion'!$E$10,'Resultados General'!L236&lt;='Cortes de Agrupacion'!$F$9,'Cortes de Agrupacion'!$E$9,'Resultados General'!L236&lt;='Cortes de Agrupacion'!$F$8,'Cortes de Agrupacion'!$E$8,'Resultados General'!L236&lt;='Cortes de Agrupacion'!$F$7,'Cortes de Agrupacion'!$E$7,'Resultados General'!L236&lt;='Cortes de Agrupacion'!$F$6,'Cortes de Agrupacion'!$E$6))</f>
        <v>#VALUE!</v>
      </c>
      <c r="K236" s="118" t="str">
        <f t="shared" si="6"/>
        <v/>
      </c>
      <c r="L236" s="124" t="e">
        <f>#VALUE!</f>
        <v>#VALUE!</v>
      </c>
      <c r="M236" s="26" t="e">
        <f ca="1">+_xlfn.IFNA(VLOOKUP(C236,'Distribución de puestos'!$B$8:$I$507,8,0),"")</f>
        <v>#NAME?</v>
      </c>
      <c r="N236" s="26" t="str">
        <f>+IF(VLOOKUP($B236,'Lista Puestos Valorados'!$B$11:$BK$510,MATCH('Auxiliar General'!H$4,'Lista Puestos Valorados'!$B$10:$BK$10,0),0)="","No relevante",VLOOKUP($B236,'Lista Puestos Valorados'!$B$11:$BK$510,MATCH('Auxiliar General'!H$4,'Lista Puestos Valorados'!$B$10:$BK$10,0),0))</f>
        <v>No relevante</v>
      </c>
      <c r="O236" s="26">
        <f>+HLOOKUP(N236,Sistema_Puntos!$Q$5:$Y$43,'Auxiliar General'!J$5,FALSE)</f>
        <v>0</v>
      </c>
      <c r="P236" s="26" t="str">
        <f>+IF(VLOOKUP($B236,'Lista Puestos Valorados'!$B$11:$BK$510,MATCH('Auxiliar General'!J$4,'Lista Puestos Valorados'!$B$10:$BK$10,0),0)="","No relevante",VLOOKUP($B236,'Lista Puestos Valorados'!$B$11:$BK$510,MATCH('Auxiliar General'!J$4,'Lista Puestos Valorados'!$B$10:$BK$10,0),0))</f>
        <v>No relevante</v>
      </c>
      <c r="Q236" s="26">
        <f>+HLOOKUP(P236,Sistema_Puntos!$Q$5:$Y$43,'Auxiliar General'!L$5,FALSE)</f>
        <v>0</v>
      </c>
      <c r="R236" s="26" t="str">
        <f>+IF(VLOOKUP($B236,'Lista Puestos Valorados'!$B$11:$BK$510,MATCH('Auxiliar General'!L$4,'Lista Puestos Valorados'!$B$10:$BK$10,0),0)="","No relevante",VLOOKUP($B236,'Lista Puestos Valorados'!$B$11:$BK$510,MATCH('Auxiliar General'!L$4,'Lista Puestos Valorados'!$B$10:$BK$10,0),0))</f>
        <v>No relevante</v>
      </c>
      <c r="S236" s="26">
        <f>+HLOOKUP(R236,Sistema_Puntos!$Q$5:$Y$43,'Auxiliar General'!N$5,FALSE)</f>
        <v>0</v>
      </c>
      <c r="T236" s="26" t="str">
        <f>+IF(VLOOKUP($B236,'Lista Puestos Valorados'!$B$11:$BK$510,MATCH('Auxiliar General'!N$4,'Lista Puestos Valorados'!$B$10:$BK$10,0),0)="","No relevante",VLOOKUP($B236,'Lista Puestos Valorados'!$B$11:$BK$510,MATCH('Auxiliar General'!N$4,'Lista Puestos Valorados'!$B$10:$BK$10,0),0))</f>
        <v>No relevante</v>
      </c>
      <c r="U236" s="26">
        <f>+HLOOKUP(T236,Sistema_Puntos!$Q$5:$Y$43,'Auxiliar General'!P$5,FALSE)</f>
        <v>0</v>
      </c>
      <c r="V236" s="26" t="str">
        <f>+IF(VLOOKUP($B236,'Lista Puestos Valorados'!$B$11:$BK$510,MATCH('Auxiliar General'!P$4,'Lista Puestos Valorados'!$B$10:$BK$10,0),0)="","No relevante",VLOOKUP($B236,'Lista Puestos Valorados'!$B$11:$BK$510,MATCH('Auxiliar General'!P$4,'Lista Puestos Valorados'!$B$10:$BK$10,0),0))</f>
        <v>No relevante</v>
      </c>
      <c r="W236" s="26">
        <f>+HLOOKUP(V236,Sistema_Puntos!$Q$5:$Y$43,'Auxiliar General'!R$5,FALSE)</f>
        <v>0</v>
      </c>
      <c r="X236" s="26" t="str">
        <f>+IF(VLOOKUP($B236,'Lista Puestos Valorados'!$B$11:$BK$510,MATCH('Auxiliar General'!R$4,'Lista Puestos Valorados'!$B$10:$BK$10,0),0)="","No relevante",VLOOKUP($B236,'Lista Puestos Valorados'!$B$11:$BK$510,MATCH('Auxiliar General'!R$4,'Lista Puestos Valorados'!$B$10:$BK$10,0),0))</f>
        <v>No relevante</v>
      </c>
      <c r="Y236" s="26">
        <f>+HLOOKUP(X236,Sistema_Puntos!$Q$5:$Y$43,'Auxiliar General'!T$5,FALSE)</f>
        <v>0</v>
      </c>
      <c r="Z236" s="26" t="str">
        <f>+IF(VLOOKUP($B236,'Lista Puestos Valorados'!$B$11:$BK$510,MATCH('Auxiliar General'!T$4,'Lista Puestos Valorados'!$B$10:$BK$10,0),0)="","No relevante",VLOOKUP($B236,'Lista Puestos Valorados'!$B$11:$BK$510,MATCH('Auxiliar General'!T$4,'Lista Puestos Valorados'!$B$10:$BK$10,0),0))</f>
        <v>No relevante</v>
      </c>
      <c r="AA236" s="26">
        <f>+HLOOKUP(Z236,Sistema_Puntos!$Q$5:$Y$43,'Auxiliar General'!V$5,FALSE)</f>
        <v>0</v>
      </c>
      <c r="AB236" s="26" t="str">
        <f>+IF(VLOOKUP($B236,'Lista Puestos Valorados'!$B$11:$BK$510,MATCH('Auxiliar General'!V$4,'Lista Puestos Valorados'!$B$10:$BK$10,0),0)="","No relevante",VLOOKUP($B236,'Lista Puestos Valorados'!$B$11:$BK$510,MATCH('Auxiliar General'!V$4,'Lista Puestos Valorados'!$B$10:$BK$10,0),0))</f>
        <v>No relevante</v>
      </c>
      <c r="AC236" s="26">
        <f>+HLOOKUP(AB236,Sistema_Puntos!$Q$5:$Y$43,'Auxiliar General'!X$5,FALSE)</f>
        <v>0</v>
      </c>
      <c r="AD236" s="26" t="str">
        <f>+IF(VLOOKUP($B236,'Lista Puestos Valorados'!$B$11:$BK$510,MATCH('Auxiliar General'!X$4,'Lista Puestos Valorados'!$B$10:$BK$10,0),0)="","No relevante",VLOOKUP($B236,'Lista Puestos Valorados'!$B$11:$BK$510,MATCH('Auxiliar General'!X$4,'Lista Puestos Valorados'!$B$10:$BK$10,0),0))</f>
        <v>No relevante</v>
      </c>
      <c r="AE236" s="26">
        <f>+HLOOKUP(AD236,Sistema_Puntos!$Q$5:$Y$43,'Auxiliar General'!Z$5,FALSE)</f>
        <v>0</v>
      </c>
      <c r="AF236" s="26" t="str">
        <f>+IF(VLOOKUP($B236,'Lista Puestos Valorados'!$B$11:$BK$510,MATCH('Auxiliar General'!Z$4,'Lista Puestos Valorados'!$B$10:$BK$10,0),0)="","No relevante",VLOOKUP($B236,'Lista Puestos Valorados'!$B$11:$BK$510,MATCH('Auxiliar General'!Z$4,'Lista Puestos Valorados'!$B$10:$BK$10,0),0))</f>
        <v>No relevante</v>
      </c>
      <c r="AG236" s="26">
        <f>+HLOOKUP(AF236,Sistema_Puntos!$Q$5:$Y$43,'Auxiliar General'!AB$5,FALSE)</f>
        <v>0</v>
      </c>
      <c r="AH236" s="26" t="str">
        <f>+IF(VLOOKUP($B236,'Lista Puestos Valorados'!$B$11:$BK$510,MATCH('Auxiliar General'!AB$4,'Lista Puestos Valorados'!$B$10:$BK$10,0),0)="","No relevante",VLOOKUP($B236,'Lista Puestos Valorados'!$B$11:$BK$510,MATCH('Auxiliar General'!AB$4,'Lista Puestos Valorados'!$B$10:$BK$10,0),0))</f>
        <v>No relevante</v>
      </c>
      <c r="AI236" s="26">
        <f>+HLOOKUP(AH236,Sistema_Puntos!$Q$5:$Y$43,'Auxiliar General'!AD$5,FALSE)</f>
        <v>0</v>
      </c>
      <c r="AJ236" s="26" t="str">
        <f>+IF(VLOOKUP($B236,'Lista Puestos Valorados'!$B$11:$BK$510,MATCH('Auxiliar General'!AD$4,'Lista Puestos Valorados'!$B$10:$BK$10,0),0)="","No relevante",VLOOKUP($B236,'Lista Puestos Valorados'!$B$11:$BK$510,MATCH('Auxiliar General'!AD$4,'Lista Puestos Valorados'!$B$10:$BK$10,0),0))</f>
        <v>No relevante</v>
      </c>
      <c r="AK236" s="26">
        <f>+HLOOKUP(AJ236,Sistema_Puntos!$Q$5:$Y$43,'Auxiliar General'!AF$5,FALSE)</f>
        <v>0</v>
      </c>
      <c r="AL236" s="26" t="str">
        <f>+IF(VLOOKUP($B236,'Lista Puestos Valorados'!$B$11:$BK$510,MATCH('Auxiliar General'!AF$4,'Lista Puestos Valorados'!$B$10:$BK$10,0),0)="","No relevante",VLOOKUP($B236,'Lista Puestos Valorados'!$B$11:$BK$510,MATCH('Auxiliar General'!AF$4,'Lista Puestos Valorados'!$B$10:$BK$10,0),0))</f>
        <v>No relevante</v>
      </c>
      <c r="AM236" s="26">
        <f>+HLOOKUP(AL236,Sistema_Puntos!$Q$5:$Y$43,'Auxiliar General'!AH$5,FALSE)</f>
        <v>0</v>
      </c>
      <c r="AN236" s="26" t="str">
        <f>+IF(VLOOKUP($B236,'Lista Puestos Valorados'!$B$11:$BK$510,MATCH('Auxiliar General'!AH$4,'Lista Puestos Valorados'!$B$10:$BK$10,0),0)="","No relevante",VLOOKUP($B236,'Lista Puestos Valorados'!$B$11:$BK$510,MATCH('Auxiliar General'!AH$4,'Lista Puestos Valorados'!$B$10:$BK$10,0),0))</f>
        <v>No relevante</v>
      </c>
      <c r="AO236" s="26">
        <f>+HLOOKUP(AN236,Sistema_Puntos!$Q$5:$Y$43,'Auxiliar General'!AJ$5,FALSE)</f>
        <v>0</v>
      </c>
      <c r="AP236" s="26" t="str">
        <f>+IF(VLOOKUP($B236,'Lista Puestos Valorados'!$B$11:$BK$510,MATCH('Auxiliar General'!AJ$4,'Lista Puestos Valorados'!$B$10:$BK$10,0),0)="","No relevante",VLOOKUP($B236,'Lista Puestos Valorados'!$B$11:$BK$510,MATCH('Auxiliar General'!AJ$4,'Lista Puestos Valorados'!$B$10:$BK$10,0),0))</f>
        <v>No relevante</v>
      </c>
      <c r="AQ236" s="26">
        <f>+HLOOKUP(AP236,Sistema_Puntos!$Q$5:$Y$43,'Auxiliar General'!AL$5,FALSE)</f>
        <v>0</v>
      </c>
      <c r="AR236" s="26" t="str">
        <f>+IF(VLOOKUP($B236,'Lista Puestos Valorados'!$B$11:$BK$510,MATCH('Auxiliar General'!AL$4,'Lista Puestos Valorados'!$B$10:$BK$10,0),0)="","No relevante",VLOOKUP($B236,'Lista Puestos Valorados'!$B$11:$BK$510,MATCH('Auxiliar General'!AL$4,'Lista Puestos Valorados'!$B$10:$BK$10,0),0))</f>
        <v>No relevante</v>
      </c>
      <c r="AS236" s="26">
        <f>+HLOOKUP(AR236,Sistema_Puntos!$Q$5:$Y$43,'Auxiliar General'!AN$5,FALSE)</f>
        <v>0</v>
      </c>
      <c r="AT236" s="26" t="str">
        <f>+IF(VLOOKUP($B236,'Lista Puestos Valorados'!$B$11:$BK$510,MATCH('Auxiliar General'!AN$4,'Lista Puestos Valorados'!$B$10:$BK$10,0),0)="","No relevante",VLOOKUP($B236,'Lista Puestos Valorados'!$B$11:$BK$510,MATCH('Auxiliar General'!AN$4,'Lista Puestos Valorados'!$B$10:$BK$10,0),0))</f>
        <v>No relevante</v>
      </c>
      <c r="AU236" s="26">
        <f>+HLOOKUP(AT236,Sistema_Puntos!$Q$5:$Y$43,'Auxiliar General'!AP$5,FALSE)</f>
        <v>0</v>
      </c>
      <c r="AV236" s="26" t="str">
        <f>+IF(VLOOKUP($B236,'Lista Puestos Valorados'!$B$11:$BK$510,MATCH('Auxiliar General'!AP$4,'Lista Puestos Valorados'!$B$10:$BK$10,0),0)="","No relevante",VLOOKUP($B236,'Lista Puestos Valorados'!$B$11:$BK$510,MATCH('Auxiliar General'!AP$4,'Lista Puestos Valorados'!$B$10:$BK$10,0),0))</f>
        <v>No relevante</v>
      </c>
      <c r="AW236" s="26">
        <f>+HLOOKUP(AV236,Sistema_Puntos!$Q$5:$Y$43,'Auxiliar General'!AR$5,FALSE)</f>
        <v>0</v>
      </c>
      <c r="AX236" s="26" t="str">
        <f>+IF(VLOOKUP($B236,'Lista Puestos Valorados'!$B$11:$BK$510,MATCH('Auxiliar General'!AR$4,'Lista Puestos Valorados'!$B$10:$BK$10,0),0)="","No relevante",VLOOKUP($B236,'Lista Puestos Valorados'!$B$11:$BK$510,MATCH('Auxiliar General'!AR$4,'Lista Puestos Valorados'!$B$10:$BK$10,0),0))</f>
        <v>No relevante</v>
      </c>
      <c r="AY236" s="26">
        <f>+HLOOKUP(AX236,Sistema_Puntos!$Q$5:$Y$43,'Auxiliar General'!AT$5,FALSE)</f>
        <v>0</v>
      </c>
      <c r="AZ236" s="26" t="str">
        <f>+IF(VLOOKUP($B236,'Lista Puestos Valorados'!$B$11:$BK$510,MATCH('Auxiliar General'!AT$4,'Lista Puestos Valorados'!$B$10:$BK$10,0),0)="","No relevante",VLOOKUP($B236,'Lista Puestos Valorados'!$B$11:$BK$510,MATCH('Auxiliar General'!AT$4,'Lista Puestos Valorados'!$B$10:$BK$10,0),0))</f>
        <v>No relevante</v>
      </c>
      <c r="BA236" s="26">
        <f>+HLOOKUP(AZ236,Sistema_Puntos!$Q$5:$Y$43,'Auxiliar General'!AV$5,FALSE)</f>
        <v>0</v>
      </c>
      <c r="BB236" s="26" t="str">
        <f>+IF(VLOOKUP($B236,'Lista Puestos Valorados'!$B$11:$BK$510,MATCH('Auxiliar General'!AV$4,'Lista Puestos Valorados'!$B$10:$BK$10,0),0)="","No relevante",VLOOKUP($B236,'Lista Puestos Valorados'!$B$11:$BK$510,MATCH('Auxiliar General'!AV$4,'Lista Puestos Valorados'!$B$10:$BK$10,0),0))</f>
        <v>No relevante</v>
      </c>
      <c r="BC236" s="26">
        <f>+HLOOKUP(BB236,Sistema_Puntos!$Q$5:$Y$43,'Auxiliar General'!AX$5,FALSE)</f>
        <v>0</v>
      </c>
      <c r="BD236" s="26" t="str">
        <f>+IF(VLOOKUP($B236,'Lista Puestos Valorados'!$B$11:$BK$510,MATCH('Auxiliar General'!AX$4,'Lista Puestos Valorados'!$B$10:$BK$10,0),0)="","No relevante",VLOOKUP($B236,'Lista Puestos Valorados'!$B$11:$BK$510,MATCH('Auxiliar General'!AX$4,'Lista Puestos Valorados'!$B$10:$BK$10,0),0))</f>
        <v>No relevante</v>
      </c>
      <c r="BE236" s="26">
        <f>+HLOOKUP(BD236,Sistema_Puntos!$Q$5:$Y$43,'Auxiliar General'!AZ$5,FALSE)</f>
        <v>0</v>
      </c>
      <c r="BF236" s="26" t="str">
        <f>+IF(VLOOKUP($B236,'Lista Puestos Valorados'!$B$11:$BK$510,MATCH('Auxiliar General'!AZ$4,'Lista Puestos Valorados'!$B$10:$BK$10,0),0)="","No relevante",VLOOKUP($B236,'Lista Puestos Valorados'!$B$11:$BK$510,MATCH('Auxiliar General'!AZ$4,'Lista Puestos Valorados'!$B$10:$BK$10,0),0))</f>
        <v>No relevante</v>
      </c>
      <c r="BG236" s="26">
        <f>+HLOOKUP(BF236,Sistema_Puntos!$Q$5:$Y$43,'Auxiliar General'!BB$5,FALSE)</f>
        <v>0</v>
      </c>
      <c r="BH236" s="26" t="str">
        <f>+IF(VLOOKUP($B236,'Lista Puestos Valorados'!$B$11:$BK$510,MATCH('Auxiliar General'!BB$4,'Lista Puestos Valorados'!$B$10:$BK$10,0),0)="","No relevante",VLOOKUP($B236,'Lista Puestos Valorados'!$B$11:$BK$510,MATCH('Auxiliar General'!BB$4,'Lista Puestos Valorados'!$B$10:$BK$10,0),0))</f>
        <v>No relevante</v>
      </c>
      <c r="BI236" s="26">
        <f>+HLOOKUP(BH236,Sistema_Puntos!$Q$5:$Y$43,'Auxiliar General'!BD$5,FALSE)</f>
        <v>0</v>
      </c>
      <c r="BJ236" s="26" t="str">
        <f>+IF(VLOOKUP($B236,'Lista Puestos Valorados'!$B$11:$BK$510,MATCH('Auxiliar General'!BD$4,'Lista Puestos Valorados'!$B$10:$BK$10,0),0)="","No relevante",VLOOKUP($B236,'Lista Puestos Valorados'!$B$11:$BK$510,MATCH('Auxiliar General'!BD$4,'Lista Puestos Valorados'!$B$10:$BK$10,0),0))</f>
        <v>No relevante</v>
      </c>
      <c r="BK236" s="26">
        <f>+HLOOKUP(BJ236,Sistema_Puntos!$Q$5:$Y$43,'Auxiliar General'!BF$5,FALSE)</f>
        <v>0</v>
      </c>
      <c r="BL236" s="26" t="str">
        <f>+IF(VLOOKUP($B236,'Lista Puestos Valorados'!$B$11:$BK$510,MATCH('Auxiliar General'!BF$4,'Lista Puestos Valorados'!$B$10:$BK$10,0),0)="","No relevante",VLOOKUP($B236,'Lista Puestos Valorados'!$B$11:$BK$510,MATCH('Auxiliar General'!BF$4,'Lista Puestos Valorados'!$B$10:$BK$10,0),0))</f>
        <v>No relevante</v>
      </c>
      <c r="BM236" s="26">
        <f>+HLOOKUP(BL236,Sistema_Puntos!$Q$5:$Y$43,'Auxiliar General'!BH$5,FALSE)</f>
        <v>0</v>
      </c>
      <c r="BN236" s="26" t="str">
        <f>+IF(VLOOKUP($B236,'Lista Puestos Valorados'!$B$11:$BK$510,MATCH('Auxiliar General'!BH$4,'Lista Puestos Valorados'!$B$10:$BK$10,0),0)="","No relevante",VLOOKUP($B236,'Lista Puestos Valorados'!$B$11:$BK$510,MATCH('Auxiliar General'!BH$4,'Lista Puestos Valorados'!$B$10:$BK$10,0),0))</f>
        <v>No relevante</v>
      </c>
      <c r="BO236" s="26">
        <f>+HLOOKUP(BN236,Sistema_Puntos!$Q$5:$Y$43,'Auxiliar General'!BJ$5,FALSE)</f>
        <v>0</v>
      </c>
      <c r="BP236" s="26" t="str">
        <f>+IF(VLOOKUP($B236,'Lista Puestos Valorados'!$B$11:$BK$510,MATCH('Auxiliar General'!BJ$4,'Lista Puestos Valorados'!$B$10:$BK$10,0),0)="","No relevante",VLOOKUP($B236,'Lista Puestos Valorados'!$B$11:$BK$510,MATCH('Auxiliar General'!BJ$4,'Lista Puestos Valorados'!$B$10:$BK$10,0),0))</f>
        <v>No relevante</v>
      </c>
      <c r="BQ236" s="26">
        <f>+HLOOKUP(BP236,Sistema_Puntos!$Q$5:$Y$43,'Auxiliar General'!BL$5,FALSE)</f>
        <v>0</v>
      </c>
      <c r="BR236" s="26" t="str">
        <f>+IF(VLOOKUP($B236,'Lista Puestos Valorados'!$B$11:$BK$510,MATCH('Auxiliar General'!BL$4,'Lista Puestos Valorados'!$B$10:$BK$10,0),0)="","No relevante",VLOOKUP($B236,'Lista Puestos Valorados'!$B$11:$BK$510,MATCH('Auxiliar General'!BL$4,'Lista Puestos Valorados'!$B$10:$BK$10,0),0))</f>
        <v>No relevante</v>
      </c>
      <c r="BS236" s="26">
        <f>+HLOOKUP(BR236,Sistema_Puntos!$Q$5:$Y$43,'Auxiliar General'!BN$5,FALSE)</f>
        <v>0</v>
      </c>
      <c r="BT236" s="26" t="str">
        <f>+IF(VLOOKUP($B236,'Lista Puestos Valorados'!$B$11:$BK$510,MATCH('Auxiliar General'!BN$4,'Lista Puestos Valorados'!$B$10:$BK$10,0),0)="","No relevante",VLOOKUP($B236,'Lista Puestos Valorados'!$B$11:$BK$510,MATCH('Auxiliar General'!BN$4,'Lista Puestos Valorados'!$B$10:$BK$10,0),0))</f>
        <v>No relevante</v>
      </c>
      <c r="BU236" s="26">
        <f>+HLOOKUP(BT236,Sistema_Puntos!$Q$5:$Y$43,'Auxiliar General'!BP$5,FALSE)</f>
        <v>0</v>
      </c>
      <c r="BV236" s="26" t="str">
        <f>+IF(VLOOKUP($B236,'Lista Puestos Valorados'!$B$11:$BK$510,MATCH('Auxiliar General'!BP$4,'Lista Puestos Valorados'!$B$10:$BK$10,0),0)="","No relevante",VLOOKUP($B236,'Lista Puestos Valorados'!$B$11:$BK$510,MATCH('Auxiliar General'!BP$4,'Lista Puestos Valorados'!$B$10:$BK$10,0),0))</f>
        <v>No relevante</v>
      </c>
      <c r="BW236" s="26">
        <f>+HLOOKUP(BV236,Sistema_Puntos!$Q$5:$Y$43,'Auxiliar General'!BR$5,FALSE)</f>
        <v>0</v>
      </c>
      <c r="BX236" s="26" t="str">
        <f>+IF(VLOOKUP($B236,'Lista Puestos Valorados'!$B$11:$BK$510,MATCH('Auxiliar General'!BR$4,'Lista Puestos Valorados'!$B$10:$BK$10,0),0)="","No relevante",VLOOKUP($B236,'Lista Puestos Valorados'!$B$11:$BK$510,MATCH('Auxiliar General'!BR$4,'Lista Puestos Valorados'!$B$10:$BK$10,0),0))</f>
        <v>No relevante</v>
      </c>
      <c r="BY236" s="26">
        <f>+HLOOKUP(BX236,Sistema_Puntos!$Q$5:$Y$43,'Auxiliar General'!BT$5,FALSE)</f>
        <v>0</v>
      </c>
      <c r="BZ236" s="26" t="str">
        <f>+IF(VLOOKUP($B236,'Lista Puestos Valorados'!$B$11:$BK$510,MATCH('Auxiliar General'!BT$4,'Lista Puestos Valorados'!$B$10:$BK$10,0),0)="","No relevante",VLOOKUP($B236,'Lista Puestos Valorados'!$B$11:$BK$510,MATCH('Auxiliar General'!BT$4,'Lista Puestos Valorados'!$B$10:$BK$10,0),0))</f>
        <v>No relevante</v>
      </c>
      <c r="CA236" s="26">
        <f>+HLOOKUP(BZ236,Sistema_Puntos!$Q$5:$Y$43,'Auxiliar General'!BV$5,FALSE)</f>
        <v>0</v>
      </c>
      <c r="CB236" s="26" t="str">
        <f>+IF(VLOOKUP($B236,'Lista Puestos Valorados'!$B$11:$BK$510,MATCH('Auxiliar General'!BV$4,'Lista Puestos Valorados'!$B$10:$BK$10,0),0)="","No relevante",VLOOKUP($B236,'Lista Puestos Valorados'!$B$11:$BK$510,MATCH('Auxiliar General'!BV$4,'Lista Puestos Valorados'!$B$10:$BK$10,0),0))</f>
        <v>No relevante</v>
      </c>
      <c r="CC236" s="26">
        <f>+HLOOKUP(CB236,Sistema_Puntos!$Q$5:$Y$43,'Auxiliar General'!BX$5,FALSE)</f>
        <v>0</v>
      </c>
      <c r="CD236" s="26" t="str">
        <f>+IF(VLOOKUP($B236,'Lista Puestos Valorados'!$B$11:$BK$510,MATCH('Auxiliar General'!BX$4,'Lista Puestos Valorados'!$B$10:$BK$10,0),0)="","No relevante",VLOOKUP($B236,'Lista Puestos Valorados'!$B$11:$BK$510,MATCH('Auxiliar General'!BX$4,'Lista Puestos Valorados'!$B$10:$BK$10,0),0))</f>
        <v>No relevante</v>
      </c>
      <c r="CE236" s="26">
        <f>+HLOOKUP(CD236,Sistema_Puntos!$Q$5:$Y$43,'Auxiliar General'!BZ$5,FALSE)</f>
        <v>0</v>
      </c>
      <c r="CF236" s="26" t="str">
        <f>+IF(VLOOKUP($B236,'Lista Puestos Valorados'!$B$11:$BK$510,MATCH('Auxiliar General'!BZ$4,'Lista Puestos Valorados'!$B$10:$BK$10,0),0)="","No relevante",VLOOKUP($B236,'Lista Puestos Valorados'!$B$11:$BK$510,MATCH('Auxiliar General'!BZ$4,'Lista Puestos Valorados'!$B$10:$BK$10,0),0))</f>
        <v>No relevante</v>
      </c>
      <c r="CG236" s="26">
        <f>+HLOOKUP(CF236,Sistema_Puntos!$Q$5:$Y$43,'Auxiliar General'!CB$5,FALSE)</f>
        <v>0</v>
      </c>
      <c r="CH236" s="29"/>
      <c r="CI236" s="29"/>
    </row>
    <row r="237" spans="2:87" ht="17.55" customHeight="1">
      <c r="B237" s="26">
        <f>+'Listado de Puestos'!B237</f>
        <v>227</v>
      </c>
      <c r="C237" s="26" t="str">
        <f>+IF('Lista Puestos Valorados'!C237="","",'Lista Puestos Valorados'!C237)</f>
        <v/>
      </c>
      <c r="D237" s="26" t="str">
        <f>+IF('Lista Puestos Valorados'!D237="","",'Lista Puestos Valorados'!D237)</f>
        <v/>
      </c>
      <c r="E237" s="26" t="str">
        <f>+IF('Lista Puestos Valorados'!E237="","",'Lista Puestos Valorados'!E237)</f>
        <v/>
      </c>
      <c r="F237" s="26" t="str">
        <f>+IF('Lista Puestos Valorados'!F237="","",'Lista Puestos Valorados'!F237)</f>
        <v/>
      </c>
      <c r="G237" s="26" t="str">
        <f>+IF('Lista Puestos Valorados'!G237="","",'Lista Puestos Valorados'!G237)</f>
        <v/>
      </c>
      <c r="H237" s="26" t="str">
        <f>+IF('Lista Puestos Valorados'!H237="","",'Lista Puestos Valorados'!H237)</f>
        <v/>
      </c>
      <c r="I237" s="26" t="str">
        <f>+IF('Lista Puestos Valorados'!I237="","",'Lista Puestos Valorados'!I237)</f>
        <v/>
      </c>
      <c r="J237" s="118" t="e">
        <f t="array" ref="J237">+IF(L237="","",_xlfn.IFS(L237&lt;='Cortes de Agrupacion'!$F$15,'Cortes de Agrupacion'!$E$15,'Resultados General'!L237&lt;='Cortes de Agrupacion'!$F$14,'Cortes de Agrupacion'!$E$14,'Resultados General'!L237&lt;='Cortes de Agrupacion'!$F$13,'Cortes de Agrupacion'!$E$13,L237&lt;='Cortes de Agrupacion'!$F$12,'Cortes de Agrupacion'!$E$12,'Resultados General'!L237&lt;='Cortes de Agrupacion'!$F$11,'Cortes de Agrupacion'!$E$11,'Resultados General'!L237&lt;='Cortes de Agrupacion'!$F$10,'Cortes de Agrupacion'!$E$10,'Resultados General'!L237&lt;='Cortes de Agrupacion'!$F$9,'Cortes de Agrupacion'!$E$9,'Resultados General'!L237&lt;='Cortes de Agrupacion'!$F$8,'Cortes de Agrupacion'!$E$8,'Resultados General'!L237&lt;='Cortes de Agrupacion'!$F$7,'Cortes de Agrupacion'!$E$7,'Resultados General'!L237&lt;='Cortes de Agrupacion'!$F$6,'Cortes de Agrupacion'!$E$6))</f>
        <v>#VALUE!</v>
      </c>
      <c r="K237" s="118" t="str">
        <f t="shared" si="6"/>
        <v/>
      </c>
      <c r="L237" s="124" t="e">
        <f>#VALUE!</f>
        <v>#VALUE!</v>
      </c>
      <c r="M237" s="26" t="e">
        <f ca="1">+_xlfn.IFNA(VLOOKUP(C237,'Distribución de puestos'!$B$8:$I$507,8,0),"")</f>
        <v>#NAME?</v>
      </c>
      <c r="N237" s="26" t="str">
        <f>+IF(VLOOKUP($B237,'Lista Puestos Valorados'!$B$11:$BK$510,MATCH('Auxiliar General'!H$4,'Lista Puestos Valorados'!$B$10:$BK$10,0),0)="","No relevante",VLOOKUP($B237,'Lista Puestos Valorados'!$B$11:$BK$510,MATCH('Auxiliar General'!H$4,'Lista Puestos Valorados'!$B$10:$BK$10,0),0))</f>
        <v>No relevante</v>
      </c>
      <c r="O237" s="26">
        <f>+HLOOKUP(N237,Sistema_Puntos!$Q$5:$Y$43,'Auxiliar General'!J$5,FALSE)</f>
        <v>0</v>
      </c>
      <c r="P237" s="26" t="str">
        <f>+IF(VLOOKUP($B237,'Lista Puestos Valorados'!$B$11:$BK$510,MATCH('Auxiliar General'!J$4,'Lista Puestos Valorados'!$B$10:$BK$10,0),0)="","No relevante",VLOOKUP($B237,'Lista Puestos Valorados'!$B$11:$BK$510,MATCH('Auxiliar General'!J$4,'Lista Puestos Valorados'!$B$10:$BK$10,0),0))</f>
        <v>No relevante</v>
      </c>
      <c r="Q237" s="26">
        <f>+HLOOKUP(P237,Sistema_Puntos!$Q$5:$Y$43,'Auxiliar General'!L$5,FALSE)</f>
        <v>0</v>
      </c>
      <c r="R237" s="26" t="str">
        <f>+IF(VLOOKUP($B237,'Lista Puestos Valorados'!$B$11:$BK$510,MATCH('Auxiliar General'!L$4,'Lista Puestos Valorados'!$B$10:$BK$10,0),0)="","No relevante",VLOOKUP($B237,'Lista Puestos Valorados'!$B$11:$BK$510,MATCH('Auxiliar General'!L$4,'Lista Puestos Valorados'!$B$10:$BK$10,0),0))</f>
        <v>No relevante</v>
      </c>
      <c r="S237" s="26">
        <f>+HLOOKUP(R237,Sistema_Puntos!$Q$5:$Y$43,'Auxiliar General'!N$5,FALSE)</f>
        <v>0</v>
      </c>
      <c r="T237" s="26" t="str">
        <f>+IF(VLOOKUP($B237,'Lista Puestos Valorados'!$B$11:$BK$510,MATCH('Auxiliar General'!N$4,'Lista Puestos Valorados'!$B$10:$BK$10,0),0)="","No relevante",VLOOKUP($B237,'Lista Puestos Valorados'!$B$11:$BK$510,MATCH('Auxiliar General'!N$4,'Lista Puestos Valorados'!$B$10:$BK$10,0),0))</f>
        <v>No relevante</v>
      </c>
      <c r="U237" s="26">
        <f>+HLOOKUP(T237,Sistema_Puntos!$Q$5:$Y$43,'Auxiliar General'!P$5,FALSE)</f>
        <v>0</v>
      </c>
      <c r="V237" s="26" t="str">
        <f>+IF(VLOOKUP($B237,'Lista Puestos Valorados'!$B$11:$BK$510,MATCH('Auxiliar General'!P$4,'Lista Puestos Valorados'!$B$10:$BK$10,0),0)="","No relevante",VLOOKUP($B237,'Lista Puestos Valorados'!$B$11:$BK$510,MATCH('Auxiliar General'!P$4,'Lista Puestos Valorados'!$B$10:$BK$10,0),0))</f>
        <v>No relevante</v>
      </c>
      <c r="W237" s="26">
        <f>+HLOOKUP(V237,Sistema_Puntos!$Q$5:$Y$43,'Auxiliar General'!R$5,FALSE)</f>
        <v>0</v>
      </c>
      <c r="X237" s="26" t="str">
        <f>+IF(VLOOKUP($B237,'Lista Puestos Valorados'!$B$11:$BK$510,MATCH('Auxiliar General'!R$4,'Lista Puestos Valorados'!$B$10:$BK$10,0),0)="","No relevante",VLOOKUP($B237,'Lista Puestos Valorados'!$B$11:$BK$510,MATCH('Auxiliar General'!R$4,'Lista Puestos Valorados'!$B$10:$BK$10,0),0))</f>
        <v>No relevante</v>
      </c>
      <c r="Y237" s="26">
        <f>+HLOOKUP(X237,Sistema_Puntos!$Q$5:$Y$43,'Auxiliar General'!T$5,FALSE)</f>
        <v>0</v>
      </c>
      <c r="Z237" s="26" t="str">
        <f>+IF(VLOOKUP($B237,'Lista Puestos Valorados'!$B$11:$BK$510,MATCH('Auxiliar General'!T$4,'Lista Puestos Valorados'!$B$10:$BK$10,0),0)="","No relevante",VLOOKUP($B237,'Lista Puestos Valorados'!$B$11:$BK$510,MATCH('Auxiliar General'!T$4,'Lista Puestos Valorados'!$B$10:$BK$10,0),0))</f>
        <v>No relevante</v>
      </c>
      <c r="AA237" s="26">
        <f>+HLOOKUP(Z237,Sistema_Puntos!$Q$5:$Y$43,'Auxiliar General'!V$5,FALSE)</f>
        <v>0</v>
      </c>
      <c r="AB237" s="26" t="str">
        <f>+IF(VLOOKUP($B237,'Lista Puestos Valorados'!$B$11:$BK$510,MATCH('Auxiliar General'!V$4,'Lista Puestos Valorados'!$B$10:$BK$10,0),0)="","No relevante",VLOOKUP($B237,'Lista Puestos Valorados'!$B$11:$BK$510,MATCH('Auxiliar General'!V$4,'Lista Puestos Valorados'!$B$10:$BK$10,0),0))</f>
        <v>No relevante</v>
      </c>
      <c r="AC237" s="26">
        <f>+HLOOKUP(AB237,Sistema_Puntos!$Q$5:$Y$43,'Auxiliar General'!X$5,FALSE)</f>
        <v>0</v>
      </c>
      <c r="AD237" s="26" t="str">
        <f>+IF(VLOOKUP($B237,'Lista Puestos Valorados'!$B$11:$BK$510,MATCH('Auxiliar General'!X$4,'Lista Puestos Valorados'!$B$10:$BK$10,0),0)="","No relevante",VLOOKUP($B237,'Lista Puestos Valorados'!$B$11:$BK$510,MATCH('Auxiliar General'!X$4,'Lista Puestos Valorados'!$B$10:$BK$10,0),0))</f>
        <v>No relevante</v>
      </c>
      <c r="AE237" s="26">
        <f>+HLOOKUP(AD237,Sistema_Puntos!$Q$5:$Y$43,'Auxiliar General'!Z$5,FALSE)</f>
        <v>0</v>
      </c>
      <c r="AF237" s="26" t="str">
        <f>+IF(VLOOKUP($B237,'Lista Puestos Valorados'!$B$11:$BK$510,MATCH('Auxiliar General'!Z$4,'Lista Puestos Valorados'!$B$10:$BK$10,0),0)="","No relevante",VLOOKUP($B237,'Lista Puestos Valorados'!$B$11:$BK$510,MATCH('Auxiliar General'!Z$4,'Lista Puestos Valorados'!$B$10:$BK$10,0),0))</f>
        <v>No relevante</v>
      </c>
      <c r="AG237" s="26">
        <f>+HLOOKUP(AF237,Sistema_Puntos!$Q$5:$Y$43,'Auxiliar General'!AB$5,FALSE)</f>
        <v>0</v>
      </c>
      <c r="AH237" s="26" t="str">
        <f>+IF(VLOOKUP($B237,'Lista Puestos Valorados'!$B$11:$BK$510,MATCH('Auxiliar General'!AB$4,'Lista Puestos Valorados'!$B$10:$BK$10,0),0)="","No relevante",VLOOKUP($B237,'Lista Puestos Valorados'!$B$11:$BK$510,MATCH('Auxiliar General'!AB$4,'Lista Puestos Valorados'!$B$10:$BK$10,0),0))</f>
        <v>No relevante</v>
      </c>
      <c r="AI237" s="26">
        <f>+HLOOKUP(AH237,Sistema_Puntos!$Q$5:$Y$43,'Auxiliar General'!AD$5,FALSE)</f>
        <v>0</v>
      </c>
      <c r="AJ237" s="26" t="str">
        <f>+IF(VLOOKUP($B237,'Lista Puestos Valorados'!$B$11:$BK$510,MATCH('Auxiliar General'!AD$4,'Lista Puestos Valorados'!$B$10:$BK$10,0),0)="","No relevante",VLOOKUP($B237,'Lista Puestos Valorados'!$B$11:$BK$510,MATCH('Auxiliar General'!AD$4,'Lista Puestos Valorados'!$B$10:$BK$10,0),0))</f>
        <v>No relevante</v>
      </c>
      <c r="AK237" s="26">
        <f>+HLOOKUP(AJ237,Sistema_Puntos!$Q$5:$Y$43,'Auxiliar General'!AF$5,FALSE)</f>
        <v>0</v>
      </c>
      <c r="AL237" s="26" t="str">
        <f>+IF(VLOOKUP($B237,'Lista Puestos Valorados'!$B$11:$BK$510,MATCH('Auxiliar General'!AF$4,'Lista Puestos Valorados'!$B$10:$BK$10,0),0)="","No relevante",VLOOKUP($B237,'Lista Puestos Valorados'!$B$11:$BK$510,MATCH('Auxiliar General'!AF$4,'Lista Puestos Valorados'!$B$10:$BK$10,0),0))</f>
        <v>No relevante</v>
      </c>
      <c r="AM237" s="26">
        <f>+HLOOKUP(AL237,Sistema_Puntos!$Q$5:$Y$43,'Auxiliar General'!AH$5,FALSE)</f>
        <v>0</v>
      </c>
      <c r="AN237" s="26" t="str">
        <f>+IF(VLOOKUP($B237,'Lista Puestos Valorados'!$B$11:$BK$510,MATCH('Auxiliar General'!AH$4,'Lista Puestos Valorados'!$B$10:$BK$10,0),0)="","No relevante",VLOOKUP($B237,'Lista Puestos Valorados'!$B$11:$BK$510,MATCH('Auxiliar General'!AH$4,'Lista Puestos Valorados'!$B$10:$BK$10,0),0))</f>
        <v>No relevante</v>
      </c>
      <c r="AO237" s="26">
        <f>+HLOOKUP(AN237,Sistema_Puntos!$Q$5:$Y$43,'Auxiliar General'!AJ$5,FALSE)</f>
        <v>0</v>
      </c>
      <c r="AP237" s="26" t="str">
        <f>+IF(VLOOKUP($B237,'Lista Puestos Valorados'!$B$11:$BK$510,MATCH('Auxiliar General'!AJ$4,'Lista Puestos Valorados'!$B$10:$BK$10,0),0)="","No relevante",VLOOKUP($B237,'Lista Puestos Valorados'!$B$11:$BK$510,MATCH('Auxiliar General'!AJ$4,'Lista Puestos Valorados'!$B$10:$BK$10,0),0))</f>
        <v>No relevante</v>
      </c>
      <c r="AQ237" s="26">
        <f>+HLOOKUP(AP237,Sistema_Puntos!$Q$5:$Y$43,'Auxiliar General'!AL$5,FALSE)</f>
        <v>0</v>
      </c>
      <c r="AR237" s="26" t="str">
        <f>+IF(VLOOKUP($B237,'Lista Puestos Valorados'!$B$11:$BK$510,MATCH('Auxiliar General'!AL$4,'Lista Puestos Valorados'!$B$10:$BK$10,0),0)="","No relevante",VLOOKUP($B237,'Lista Puestos Valorados'!$B$11:$BK$510,MATCH('Auxiliar General'!AL$4,'Lista Puestos Valorados'!$B$10:$BK$10,0),0))</f>
        <v>No relevante</v>
      </c>
      <c r="AS237" s="26">
        <f>+HLOOKUP(AR237,Sistema_Puntos!$Q$5:$Y$43,'Auxiliar General'!AN$5,FALSE)</f>
        <v>0</v>
      </c>
      <c r="AT237" s="26" t="str">
        <f>+IF(VLOOKUP($B237,'Lista Puestos Valorados'!$B$11:$BK$510,MATCH('Auxiliar General'!AN$4,'Lista Puestos Valorados'!$B$10:$BK$10,0),0)="","No relevante",VLOOKUP($B237,'Lista Puestos Valorados'!$B$11:$BK$510,MATCH('Auxiliar General'!AN$4,'Lista Puestos Valorados'!$B$10:$BK$10,0),0))</f>
        <v>No relevante</v>
      </c>
      <c r="AU237" s="26">
        <f>+HLOOKUP(AT237,Sistema_Puntos!$Q$5:$Y$43,'Auxiliar General'!AP$5,FALSE)</f>
        <v>0</v>
      </c>
      <c r="AV237" s="26" t="str">
        <f>+IF(VLOOKUP($B237,'Lista Puestos Valorados'!$B$11:$BK$510,MATCH('Auxiliar General'!AP$4,'Lista Puestos Valorados'!$B$10:$BK$10,0),0)="","No relevante",VLOOKUP($B237,'Lista Puestos Valorados'!$B$11:$BK$510,MATCH('Auxiliar General'!AP$4,'Lista Puestos Valorados'!$B$10:$BK$10,0),0))</f>
        <v>No relevante</v>
      </c>
      <c r="AW237" s="26">
        <f>+HLOOKUP(AV237,Sistema_Puntos!$Q$5:$Y$43,'Auxiliar General'!AR$5,FALSE)</f>
        <v>0</v>
      </c>
      <c r="AX237" s="26" t="str">
        <f>+IF(VLOOKUP($B237,'Lista Puestos Valorados'!$B$11:$BK$510,MATCH('Auxiliar General'!AR$4,'Lista Puestos Valorados'!$B$10:$BK$10,0),0)="","No relevante",VLOOKUP($B237,'Lista Puestos Valorados'!$B$11:$BK$510,MATCH('Auxiliar General'!AR$4,'Lista Puestos Valorados'!$B$10:$BK$10,0),0))</f>
        <v>No relevante</v>
      </c>
      <c r="AY237" s="26">
        <f>+HLOOKUP(AX237,Sistema_Puntos!$Q$5:$Y$43,'Auxiliar General'!AT$5,FALSE)</f>
        <v>0</v>
      </c>
      <c r="AZ237" s="26" t="str">
        <f>+IF(VLOOKUP($B237,'Lista Puestos Valorados'!$B$11:$BK$510,MATCH('Auxiliar General'!AT$4,'Lista Puestos Valorados'!$B$10:$BK$10,0),0)="","No relevante",VLOOKUP($B237,'Lista Puestos Valorados'!$B$11:$BK$510,MATCH('Auxiliar General'!AT$4,'Lista Puestos Valorados'!$B$10:$BK$10,0),0))</f>
        <v>No relevante</v>
      </c>
      <c r="BA237" s="26">
        <f>+HLOOKUP(AZ237,Sistema_Puntos!$Q$5:$Y$43,'Auxiliar General'!AV$5,FALSE)</f>
        <v>0</v>
      </c>
      <c r="BB237" s="26" t="str">
        <f>+IF(VLOOKUP($B237,'Lista Puestos Valorados'!$B$11:$BK$510,MATCH('Auxiliar General'!AV$4,'Lista Puestos Valorados'!$B$10:$BK$10,0),0)="","No relevante",VLOOKUP($B237,'Lista Puestos Valorados'!$B$11:$BK$510,MATCH('Auxiliar General'!AV$4,'Lista Puestos Valorados'!$B$10:$BK$10,0),0))</f>
        <v>No relevante</v>
      </c>
      <c r="BC237" s="26">
        <f>+HLOOKUP(BB237,Sistema_Puntos!$Q$5:$Y$43,'Auxiliar General'!AX$5,FALSE)</f>
        <v>0</v>
      </c>
      <c r="BD237" s="26" t="str">
        <f>+IF(VLOOKUP($B237,'Lista Puestos Valorados'!$B$11:$BK$510,MATCH('Auxiliar General'!AX$4,'Lista Puestos Valorados'!$B$10:$BK$10,0),0)="","No relevante",VLOOKUP($B237,'Lista Puestos Valorados'!$B$11:$BK$510,MATCH('Auxiliar General'!AX$4,'Lista Puestos Valorados'!$B$10:$BK$10,0),0))</f>
        <v>No relevante</v>
      </c>
      <c r="BE237" s="26">
        <f>+HLOOKUP(BD237,Sistema_Puntos!$Q$5:$Y$43,'Auxiliar General'!AZ$5,FALSE)</f>
        <v>0</v>
      </c>
      <c r="BF237" s="26" t="str">
        <f>+IF(VLOOKUP($B237,'Lista Puestos Valorados'!$B$11:$BK$510,MATCH('Auxiliar General'!AZ$4,'Lista Puestos Valorados'!$B$10:$BK$10,0),0)="","No relevante",VLOOKUP($B237,'Lista Puestos Valorados'!$B$11:$BK$510,MATCH('Auxiliar General'!AZ$4,'Lista Puestos Valorados'!$B$10:$BK$10,0),0))</f>
        <v>No relevante</v>
      </c>
      <c r="BG237" s="26">
        <f>+HLOOKUP(BF237,Sistema_Puntos!$Q$5:$Y$43,'Auxiliar General'!BB$5,FALSE)</f>
        <v>0</v>
      </c>
      <c r="BH237" s="26" t="str">
        <f>+IF(VLOOKUP($B237,'Lista Puestos Valorados'!$B$11:$BK$510,MATCH('Auxiliar General'!BB$4,'Lista Puestos Valorados'!$B$10:$BK$10,0),0)="","No relevante",VLOOKUP($B237,'Lista Puestos Valorados'!$B$11:$BK$510,MATCH('Auxiliar General'!BB$4,'Lista Puestos Valorados'!$B$10:$BK$10,0),0))</f>
        <v>No relevante</v>
      </c>
      <c r="BI237" s="26">
        <f>+HLOOKUP(BH237,Sistema_Puntos!$Q$5:$Y$43,'Auxiliar General'!BD$5,FALSE)</f>
        <v>0</v>
      </c>
      <c r="BJ237" s="26" t="str">
        <f>+IF(VLOOKUP($B237,'Lista Puestos Valorados'!$B$11:$BK$510,MATCH('Auxiliar General'!BD$4,'Lista Puestos Valorados'!$B$10:$BK$10,0),0)="","No relevante",VLOOKUP($B237,'Lista Puestos Valorados'!$B$11:$BK$510,MATCH('Auxiliar General'!BD$4,'Lista Puestos Valorados'!$B$10:$BK$10,0),0))</f>
        <v>No relevante</v>
      </c>
      <c r="BK237" s="26">
        <f>+HLOOKUP(BJ237,Sistema_Puntos!$Q$5:$Y$43,'Auxiliar General'!BF$5,FALSE)</f>
        <v>0</v>
      </c>
      <c r="BL237" s="26" t="str">
        <f>+IF(VLOOKUP($B237,'Lista Puestos Valorados'!$B$11:$BK$510,MATCH('Auxiliar General'!BF$4,'Lista Puestos Valorados'!$B$10:$BK$10,0),0)="","No relevante",VLOOKUP($B237,'Lista Puestos Valorados'!$B$11:$BK$510,MATCH('Auxiliar General'!BF$4,'Lista Puestos Valorados'!$B$10:$BK$10,0),0))</f>
        <v>No relevante</v>
      </c>
      <c r="BM237" s="26">
        <f>+HLOOKUP(BL237,Sistema_Puntos!$Q$5:$Y$43,'Auxiliar General'!BH$5,FALSE)</f>
        <v>0</v>
      </c>
      <c r="BN237" s="26" t="str">
        <f>+IF(VLOOKUP($B237,'Lista Puestos Valorados'!$B$11:$BK$510,MATCH('Auxiliar General'!BH$4,'Lista Puestos Valorados'!$B$10:$BK$10,0),0)="","No relevante",VLOOKUP($B237,'Lista Puestos Valorados'!$B$11:$BK$510,MATCH('Auxiliar General'!BH$4,'Lista Puestos Valorados'!$B$10:$BK$10,0),0))</f>
        <v>No relevante</v>
      </c>
      <c r="BO237" s="26">
        <f>+HLOOKUP(BN237,Sistema_Puntos!$Q$5:$Y$43,'Auxiliar General'!BJ$5,FALSE)</f>
        <v>0</v>
      </c>
      <c r="BP237" s="26" t="str">
        <f>+IF(VLOOKUP($B237,'Lista Puestos Valorados'!$B$11:$BK$510,MATCH('Auxiliar General'!BJ$4,'Lista Puestos Valorados'!$B$10:$BK$10,0),0)="","No relevante",VLOOKUP($B237,'Lista Puestos Valorados'!$B$11:$BK$510,MATCH('Auxiliar General'!BJ$4,'Lista Puestos Valorados'!$B$10:$BK$10,0),0))</f>
        <v>No relevante</v>
      </c>
      <c r="BQ237" s="26">
        <f>+HLOOKUP(BP237,Sistema_Puntos!$Q$5:$Y$43,'Auxiliar General'!BL$5,FALSE)</f>
        <v>0</v>
      </c>
      <c r="BR237" s="26" t="str">
        <f>+IF(VLOOKUP($B237,'Lista Puestos Valorados'!$B$11:$BK$510,MATCH('Auxiliar General'!BL$4,'Lista Puestos Valorados'!$B$10:$BK$10,0),0)="","No relevante",VLOOKUP($B237,'Lista Puestos Valorados'!$B$11:$BK$510,MATCH('Auxiliar General'!BL$4,'Lista Puestos Valorados'!$B$10:$BK$10,0),0))</f>
        <v>No relevante</v>
      </c>
      <c r="BS237" s="26">
        <f>+HLOOKUP(BR237,Sistema_Puntos!$Q$5:$Y$43,'Auxiliar General'!BN$5,FALSE)</f>
        <v>0</v>
      </c>
      <c r="BT237" s="26" t="str">
        <f>+IF(VLOOKUP($B237,'Lista Puestos Valorados'!$B$11:$BK$510,MATCH('Auxiliar General'!BN$4,'Lista Puestos Valorados'!$B$10:$BK$10,0),0)="","No relevante",VLOOKUP($B237,'Lista Puestos Valorados'!$B$11:$BK$510,MATCH('Auxiliar General'!BN$4,'Lista Puestos Valorados'!$B$10:$BK$10,0),0))</f>
        <v>No relevante</v>
      </c>
      <c r="BU237" s="26">
        <f>+HLOOKUP(BT237,Sistema_Puntos!$Q$5:$Y$43,'Auxiliar General'!BP$5,FALSE)</f>
        <v>0</v>
      </c>
      <c r="BV237" s="26" t="str">
        <f>+IF(VLOOKUP($B237,'Lista Puestos Valorados'!$B$11:$BK$510,MATCH('Auxiliar General'!BP$4,'Lista Puestos Valorados'!$B$10:$BK$10,0),0)="","No relevante",VLOOKUP($B237,'Lista Puestos Valorados'!$B$11:$BK$510,MATCH('Auxiliar General'!BP$4,'Lista Puestos Valorados'!$B$10:$BK$10,0),0))</f>
        <v>No relevante</v>
      </c>
      <c r="BW237" s="26">
        <f>+HLOOKUP(BV237,Sistema_Puntos!$Q$5:$Y$43,'Auxiliar General'!BR$5,FALSE)</f>
        <v>0</v>
      </c>
      <c r="BX237" s="26" t="str">
        <f>+IF(VLOOKUP($B237,'Lista Puestos Valorados'!$B$11:$BK$510,MATCH('Auxiliar General'!BR$4,'Lista Puestos Valorados'!$B$10:$BK$10,0),0)="","No relevante",VLOOKUP($B237,'Lista Puestos Valorados'!$B$11:$BK$510,MATCH('Auxiliar General'!BR$4,'Lista Puestos Valorados'!$B$10:$BK$10,0),0))</f>
        <v>No relevante</v>
      </c>
      <c r="BY237" s="26">
        <f>+HLOOKUP(BX237,Sistema_Puntos!$Q$5:$Y$43,'Auxiliar General'!BT$5,FALSE)</f>
        <v>0</v>
      </c>
      <c r="BZ237" s="26" t="str">
        <f>+IF(VLOOKUP($B237,'Lista Puestos Valorados'!$B$11:$BK$510,MATCH('Auxiliar General'!BT$4,'Lista Puestos Valorados'!$B$10:$BK$10,0),0)="","No relevante",VLOOKUP($B237,'Lista Puestos Valorados'!$B$11:$BK$510,MATCH('Auxiliar General'!BT$4,'Lista Puestos Valorados'!$B$10:$BK$10,0),0))</f>
        <v>No relevante</v>
      </c>
      <c r="CA237" s="26">
        <f>+HLOOKUP(BZ237,Sistema_Puntos!$Q$5:$Y$43,'Auxiliar General'!BV$5,FALSE)</f>
        <v>0</v>
      </c>
      <c r="CB237" s="26" t="str">
        <f>+IF(VLOOKUP($B237,'Lista Puestos Valorados'!$B$11:$BK$510,MATCH('Auxiliar General'!BV$4,'Lista Puestos Valorados'!$B$10:$BK$10,0),0)="","No relevante",VLOOKUP($B237,'Lista Puestos Valorados'!$B$11:$BK$510,MATCH('Auxiliar General'!BV$4,'Lista Puestos Valorados'!$B$10:$BK$10,0),0))</f>
        <v>No relevante</v>
      </c>
      <c r="CC237" s="26">
        <f>+HLOOKUP(CB237,Sistema_Puntos!$Q$5:$Y$43,'Auxiliar General'!BX$5,FALSE)</f>
        <v>0</v>
      </c>
      <c r="CD237" s="26" t="str">
        <f>+IF(VLOOKUP($B237,'Lista Puestos Valorados'!$B$11:$BK$510,MATCH('Auxiliar General'!BX$4,'Lista Puestos Valorados'!$B$10:$BK$10,0),0)="","No relevante",VLOOKUP($B237,'Lista Puestos Valorados'!$B$11:$BK$510,MATCH('Auxiliar General'!BX$4,'Lista Puestos Valorados'!$B$10:$BK$10,0),0))</f>
        <v>No relevante</v>
      </c>
      <c r="CE237" s="26">
        <f>+HLOOKUP(CD237,Sistema_Puntos!$Q$5:$Y$43,'Auxiliar General'!BZ$5,FALSE)</f>
        <v>0</v>
      </c>
      <c r="CF237" s="26" t="str">
        <f>+IF(VLOOKUP($B237,'Lista Puestos Valorados'!$B$11:$BK$510,MATCH('Auxiliar General'!BZ$4,'Lista Puestos Valorados'!$B$10:$BK$10,0),0)="","No relevante",VLOOKUP($B237,'Lista Puestos Valorados'!$B$11:$BK$510,MATCH('Auxiliar General'!BZ$4,'Lista Puestos Valorados'!$B$10:$BK$10,0),0))</f>
        <v>No relevante</v>
      </c>
      <c r="CG237" s="26">
        <f>+HLOOKUP(CF237,Sistema_Puntos!$Q$5:$Y$43,'Auxiliar General'!CB$5,FALSE)</f>
        <v>0</v>
      </c>
      <c r="CH237" s="29"/>
      <c r="CI237" s="29"/>
    </row>
    <row r="238" spans="2:87" ht="17.55" customHeight="1">
      <c r="B238" s="26">
        <f>+'Listado de Puestos'!B238</f>
        <v>228</v>
      </c>
      <c r="C238" s="26" t="str">
        <f>+IF('Lista Puestos Valorados'!C238="","",'Lista Puestos Valorados'!C238)</f>
        <v/>
      </c>
      <c r="D238" s="26" t="str">
        <f>+IF('Lista Puestos Valorados'!D238="","",'Lista Puestos Valorados'!D238)</f>
        <v/>
      </c>
      <c r="E238" s="26" t="str">
        <f>+IF('Lista Puestos Valorados'!E238="","",'Lista Puestos Valorados'!E238)</f>
        <v/>
      </c>
      <c r="F238" s="26" t="str">
        <f>+IF('Lista Puestos Valorados'!F238="","",'Lista Puestos Valorados'!F238)</f>
        <v/>
      </c>
      <c r="G238" s="26" t="str">
        <f>+IF('Lista Puestos Valorados'!G238="","",'Lista Puestos Valorados'!G238)</f>
        <v/>
      </c>
      <c r="H238" s="26" t="str">
        <f>+IF('Lista Puestos Valorados'!H238="","",'Lista Puestos Valorados'!H238)</f>
        <v/>
      </c>
      <c r="I238" s="26" t="str">
        <f>+IF('Lista Puestos Valorados'!I238="","",'Lista Puestos Valorados'!I238)</f>
        <v/>
      </c>
      <c r="J238" s="118" t="e">
        <f t="array" ref="J238">+IF(L238="","",_xlfn.IFS(L238&lt;='Cortes de Agrupacion'!$F$15,'Cortes de Agrupacion'!$E$15,'Resultados General'!L238&lt;='Cortes de Agrupacion'!$F$14,'Cortes de Agrupacion'!$E$14,'Resultados General'!L238&lt;='Cortes de Agrupacion'!$F$13,'Cortes de Agrupacion'!$E$13,L238&lt;='Cortes de Agrupacion'!$F$12,'Cortes de Agrupacion'!$E$12,'Resultados General'!L238&lt;='Cortes de Agrupacion'!$F$11,'Cortes de Agrupacion'!$E$11,'Resultados General'!L238&lt;='Cortes de Agrupacion'!$F$10,'Cortes de Agrupacion'!$E$10,'Resultados General'!L238&lt;='Cortes de Agrupacion'!$F$9,'Cortes de Agrupacion'!$E$9,'Resultados General'!L238&lt;='Cortes de Agrupacion'!$F$8,'Cortes de Agrupacion'!$E$8,'Resultados General'!L238&lt;='Cortes de Agrupacion'!$F$7,'Cortes de Agrupacion'!$E$7,'Resultados General'!L238&lt;='Cortes de Agrupacion'!$F$6,'Cortes de Agrupacion'!$E$6))</f>
        <v>#VALUE!</v>
      </c>
      <c r="K238" s="118" t="str">
        <f t="shared" si="6"/>
        <v/>
      </c>
      <c r="L238" s="124" t="e">
        <f>#VALUE!</f>
        <v>#VALUE!</v>
      </c>
      <c r="M238" s="26" t="e">
        <f ca="1">+_xlfn.IFNA(VLOOKUP(C238,'Distribución de puestos'!$B$8:$I$507,8,0),"")</f>
        <v>#NAME?</v>
      </c>
      <c r="N238" s="26" t="str">
        <f>+IF(VLOOKUP($B238,'Lista Puestos Valorados'!$B$11:$BK$510,MATCH('Auxiliar General'!H$4,'Lista Puestos Valorados'!$B$10:$BK$10,0),0)="","No relevante",VLOOKUP($B238,'Lista Puestos Valorados'!$B$11:$BK$510,MATCH('Auxiliar General'!H$4,'Lista Puestos Valorados'!$B$10:$BK$10,0),0))</f>
        <v>No relevante</v>
      </c>
      <c r="O238" s="26">
        <f>+HLOOKUP(N238,Sistema_Puntos!$Q$5:$Y$43,'Auxiliar General'!J$5,FALSE)</f>
        <v>0</v>
      </c>
      <c r="P238" s="26" t="str">
        <f>+IF(VLOOKUP($B238,'Lista Puestos Valorados'!$B$11:$BK$510,MATCH('Auxiliar General'!J$4,'Lista Puestos Valorados'!$B$10:$BK$10,0),0)="","No relevante",VLOOKUP($B238,'Lista Puestos Valorados'!$B$11:$BK$510,MATCH('Auxiliar General'!J$4,'Lista Puestos Valorados'!$B$10:$BK$10,0),0))</f>
        <v>No relevante</v>
      </c>
      <c r="Q238" s="26">
        <f>+HLOOKUP(P238,Sistema_Puntos!$Q$5:$Y$43,'Auxiliar General'!L$5,FALSE)</f>
        <v>0</v>
      </c>
      <c r="R238" s="26" t="str">
        <f>+IF(VLOOKUP($B238,'Lista Puestos Valorados'!$B$11:$BK$510,MATCH('Auxiliar General'!L$4,'Lista Puestos Valorados'!$B$10:$BK$10,0),0)="","No relevante",VLOOKUP($B238,'Lista Puestos Valorados'!$B$11:$BK$510,MATCH('Auxiliar General'!L$4,'Lista Puestos Valorados'!$B$10:$BK$10,0),0))</f>
        <v>No relevante</v>
      </c>
      <c r="S238" s="26">
        <f>+HLOOKUP(R238,Sistema_Puntos!$Q$5:$Y$43,'Auxiliar General'!N$5,FALSE)</f>
        <v>0</v>
      </c>
      <c r="T238" s="26" t="str">
        <f>+IF(VLOOKUP($B238,'Lista Puestos Valorados'!$B$11:$BK$510,MATCH('Auxiliar General'!N$4,'Lista Puestos Valorados'!$B$10:$BK$10,0),0)="","No relevante",VLOOKUP($B238,'Lista Puestos Valorados'!$B$11:$BK$510,MATCH('Auxiliar General'!N$4,'Lista Puestos Valorados'!$B$10:$BK$10,0),0))</f>
        <v>No relevante</v>
      </c>
      <c r="U238" s="26">
        <f>+HLOOKUP(T238,Sistema_Puntos!$Q$5:$Y$43,'Auxiliar General'!P$5,FALSE)</f>
        <v>0</v>
      </c>
      <c r="V238" s="26" t="str">
        <f>+IF(VLOOKUP($B238,'Lista Puestos Valorados'!$B$11:$BK$510,MATCH('Auxiliar General'!P$4,'Lista Puestos Valorados'!$B$10:$BK$10,0),0)="","No relevante",VLOOKUP($B238,'Lista Puestos Valorados'!$B$11:$BK$510,MATCH('Auxiliar General'!P$4,'Lista Puestos Valorados'!$B$10:$BK$10,0),0))</f>
        <v>No relevante</v>
      </c>
      <c r="W238" s="26">
        <f>+HLOOKUP(V238,Sistema_Puntos!$Q$5:$Y$43,'Auxiliar General'!R$5,FALSE)</f>
        <v>0</v>
      </c>
      <c r="X238" s="26" t="str">
        <f>+IF(VLOOKUP($B238,'Lista Puestos Valorados'!$B$11:$BK$510,MATCH('Auxiliar General'!R$4,'Lista Puestos Valorados'!$B$10:$BK$10,0),0)="","No relevante",VLOOKUP($B238,'Lista Puestos Valorados'!$B$11:$BK$510,MATCH('Auxiliar General'!R$4,'Lista Puestos Valorados'!$B$10:$BK$10,0),0))</f>
        <v>No relevante</v>
      </c>
      <c r="Y238" s="26">
        <f>+HLOOKUP(X238,Sistema_Puntos!$Q$5:$Y$43,'Auxiliar General'!T$5,FALSE)</f>
        <v>0</v>
      </c>
      <c r="Z238" s="26" t="str">
        <f>+IF(VLOOKUP($B238,'Lista Puestos Valorados'!$B$11:$BK$510,MATCH('Auxiliar General'!T$4,'Lista Puestos Valorados'!$B$10:$BK$10,0),0)="","No relevante",VLOOKUP($B238,'Lista Puestos Valorados'!$B$11:$BK$510,MATCH('Auxiliar General'!T$4,'Lista Puestos Valorados'!$B$10:$BK$10,0),0))</f>
        <v>No relevante</v>
      </c>
      <c r="AA238" s="26">
        <f>+HLOOKUP(Z238,Sistema_Puntos!$Q$5:$Y$43,'Auxiliar General'!V$5,FALSE)</f>
        <v>0</v>
      </c>
      <c r="AB238" s="26" t="str">
        <f>+IF(VLOOKUP($B238,'Lista Puestos Valorados'!$B$11:$BK$510,MATCH('Auxiliar General'!V$4,'Lista Puestos Valorados'!$B$10:$BK$10,0),0)="","No relevante",VLOOKUP($B238,'Lista Puestos Valorados'!$B$11:$BK$510,MATCH('Auxiliar General'!V$4,'Lista Puestos Valorados'!$B$10:$BK$10,0),0))</f>
        <v>No relevante</v>
      </c>
      <c r="AC238" s="26">
        <f>+HLOOKUP(AB238,Sistema_Puntos!$Q$5:$Y$43,'Auxiliar General'!X$5,FALSE)</f>
        <v>0</v>
      </c>
      <c r="AD238" s="26" t="str">
        <f>+IF(VLOOKUP($B238,'Lista Puestos Valorados'!$B$11:$BK$510,MATCH('Auxiliar General'!X$4,'Lista Puestos Valorados'!$B$10:$BK$10,0),0)="","No relevante",VLOOKUP($B238,'Lista Puestos Valorados'!$B$11:$BK$510,MATCH('Auxiliar General'!X$4,'Lista Puestos Valorados'!$B$10:$BK$10,0),0))</f>
        <v>No relevante</v>
      </c>
      <c r="AE238" s="26">
        <f>+HLOOKUP(AD238,Sistema_Puntos!$Q$5:$Y$43,'Auxiliar General'!Z$5,FALSE)</f>
        <v>0</v>
      </c>
      <c r="AF238" s="26" t="str">
        <f>+IF(VLOOKUP($B238,'Lista Puestos Valorados'!$B$11:$BK$510,MATCH('Auxiliar General'!Z$4,'Lista Puestos Valorados'!$B$10:$BK$10,0),0)="","No relevante",VLOOKUP($B238,'Lista Puestos Valorados'!$B$11:$BK$510,MATCH('Auxiliar General'!Z$4,'Lista Puestos Valorados'!$B$10:$BK$10,0),0))</f>
        <v>No relevante</v>
      </c>
      <c r="AG238" s="26">
        <f>+HLOOKUP(AF238,Sistema_Puntos!$Q$5:$Y$43,'Auxiliar General'!AB$5,FALSE)</f>
        <v>0</v>
      </c>
      <c r="AH238" s="26" t="str">
        <f>+IF(VLOOKUP($B238,'Lista Puestos Valorados'!$B$11:$BK$510,MATCH('Auxiliar General'!AB$4,'Lista Puestos Valorados'!$B$10:$BK$10,0),0)="","No relevante",VLOOKUP($B238,'Lista Puestos Valorados'!$B$11:$BK$510,MATCH('Auxiliar General'!AB$4,'Lista Puestos Valorados'!$B$10:$BK$10,0),0))</f>
        <v>No relevante</v>
      </c>
      <c r="AI238" s="26">
        <f>+HLOOKUP(AH238,Sistema_Puntos!$Q$5:$Y$43,'Auxiliar General'!AD$5,FALSE)</f>
        <v>0</v>
      </c>
      <c r="AJ238" s="26" t="str">
        <f>+IF(VLOOKUP($B238,'Lista Puestos Valorados'!$B$11:$BK$510,MATCH('Auxiliar General'!AD$4,'Lista Puestos Valorados'!$B$10:$BK$10,0),0)="","No relevante",VLOOKUP($B238,'Lista Puestos Valorados'!$B$11:$BK$510,MATCH('Auxiliar General'!AD$4,'Lista Puestos Valorados'!$B$10:$BK$10,0),0))</f>
        <v>No relevante</v>
      </c>
      <c r="AK238" s="26">
        <f>+HLOOKUP(AJ238,Sistema_Puntos!$Q$5:$Y$43,'Auxiliar General'!AF$5,FALSE)</f>
        <v>0</v>
      </c>
      <c r="AL238" s="26" t="str">
        <f>+IF(VLOOKUP($B238,'Lista Puestos Valorados'!$B$11:$BK$510,MATCH('Auxiliar General'!AF$4,'Lista Puestos Valorados'!$B$10:$BK$10,0),0)="","No relevante",VLOOKUP($B238,'Lista Puestos Valorados'!$B$11:$BK$510,MATCH('Auxiliar General'!AF$4,'Lista Puestos Valorados'!$B$10:$BK$10,0),0))</f>
        <v>No relevante</v>
      </c>
      <c r="AM238" s="26">
        <f>+HLOOKUP(AL238,Sistema_Puntos!$Q$5:$Y$43,'Auxiliar General'!AH$5,FALSE)</f>
        <v>0</v>
      </c>
      <c r="AN238" s="26" t="str">
        <f>+IF(VLOOKUP($B238,'Lista Puestos Valorados'!$B$11:$BK$510,MATCH('Auxiliar General'!AH$4,'Lista Puestos Valorados'!$B$10:$BK$10,0),0)="","No relevante",VLOOKUP($B238,'Lista Puestos Valorados'!$B$11:$BK$510,MATCH('Auxiliar General'!AH$4,'Lista Puestos Valorados'!$B$10:$BK$10,0),0))</f>
        <v>No relevante</v>
      </c>
      <c r="AO238" s="26">
        <f>+HLOOKUP(AN238,Sistema_Puntos!$Q$5:$Y$43,'Auxiliar General'!AJ$5,FALSE)</f>
        <v>0</v>
      </c>
      <c r="AP238" s="26" t="str">
        <f>+IF(VLOOKUP($B238,'Lista Puestos Valorados'!$B$11:$BK$510,MATCH('Auxiliar General'!AJ$4,'Lista Puestos Valorados'!$B$10:$BK$10,0),0)="","No relevante",VLOOKUP($B238,'Lista Puestos Valorados'!$B$11:$BK$510,MATCH('Auxiliar General'!AJ$4,'Lista Puestos Valorados'!$B$10:$BK$10,0),0))</f>
        <v>No relevante</v>
      </c>
      <c r="AQ238" s="26">
        <f>+HLOOKUP(AP238,Sistema_Puntos!$Q$5:$Y$43,'Auxiliar General'!AL$5,FALSE)</f>
        <v>0</v>
      </c>
      <c r="AR238" s="26" t="str">
        <f>+IF(VLOOKUP($B238,'Lista Puestos Valorados'!$B$11:$BK$510,MATCH('Auxiliar General'!AL$4,'Lista Puestos Valorados'!$B$10:$BK$10,0),0)="","No relevante",VLOOKUP($B238,'Lista Puestos Valorados'!$B$11:$BK$510,MATCH('Auxiliar General'!AL$4,'Lista Puestos Valorados'!$B$10:$BK$10,0),0))</f>
        <v>No relevante</v>
      </c>
      <c r="AS238" s="26">
        <f>+HLOOKUP(AR238,Sistema_Puntos!$Q$5:$Y$43,'Auxiliar General'!AN$5,FALSE)</f>
        <v>0</v>
      </c>
      <c r="AT238" s="26" t="str">
        <f>+IF(VLOOKUP($B238,'Lista Puestos Valorados'!$B$11:$BK$510,MATCH('Auxiliar General'!AN$4,'Lista Puestos Valorados'!$B$10:$BK$10,0),0)="","No relevante",VLOOKUP($B238,'Lista Puestos Valorados'!$B$11:$BK$510,MATCH('Auxiliar General'!AN$4,'Lista Puestos Valorados'!$B$10:$BK$10,0),0))</f>
        <v>No relevante</v>
      </c>
      <c r="AU238" s="26">
        <f>+HLOOKUP(AT238,Sistema_Puntos!$Q$5:$Y$43,'Auxiliar General'!AP$5,FALSE)</f>
        <v>0</v>
      </c>
      <c r="AV238" s="26" t="str">
        <f>+IF(VLOOKUP($B238,'Lista Puestos Valorados'!$B$11:$BK$510,MATCH('Auxiliar General'!AP$4,'Lista Puestos Valorados'!$B$10:$BK$10,0),0)="","No relevante",VLOOKUP($B238,'Lista Puestos Valorados'!$B$11:$BK$510,MATCH('Auxiliar General'!AP$4,'Lista Puestos Valorados'!$B$10:$BK$10,0),0))</f>
        <v>No relevante</v>
      </c>
      <c r="AW238" s="26">
        <f>+HLOOKUP(AV238,Sistema_Puntos!$Q$5:$Y$43,'Auxiliar General'!AR$5,FALSE)</f>
        <v>0</v>
      </c>
      <c r="AX238" s="26" t="str">
        <f>+IF(VLOOKUP($B238,'Lista Puestos Valorados'!$B$11:$BK$510,MATCH('Auxiliar General'!AR$4,'Lista Puestos Valorados'!$B$10:$BK$10,0),0)="","No relevante",VLOOKUP($B238,'Lista Puestos Valorados'!$B$11:$BK$510,MATCH('Auxiliar General'!AR$4,'Lista Puestos Valorados'!$B$10:$BK$10,0),0))</f>
        <v>No relevante</v>
      </c>
      <c r="AY238" s="26">
        <f>+HLOOKUP(AX238,Sistema_Puntos!$Q$5:$Y$43,'Auxiliar General'!AT$5,FALSE)</f>
        <v>0</v>
      </c>
      <c r="AZ238" s="26" t="str">
        <f>+IF(VLOOKUP($B238,'Lista Puestos Valorados'!$B$11:$BK$510,MATCH('Auxiliar General'!AT$4,'Lista Puestos Valorados'!$B$10:$BK$10,0),0)="","No relevante",VLOOKUP($B238,'Lista Puestos Valorados'!$B$11:$BK$510,MATCH('Auxiliar General'!AT$4,'Lista Puestos Valorados'!$B$10:$BK$10,0),0))</f>
        <v>No relevante</v>
      </c>
      <c r="BA238" s="26">
        <f>+HLOOKUP(AZ238,Sistema_Puntos!$Q$5:$Y$43,'Auxiliar General'!AV$5,FALSE)</f>
        <v>0</v>
      </c>
      <c r="BB238" s="26" t="str">
        <f>+IF(VLOOKUP($B238,'Lista Puestos Valorados'!$B$11:$BK$510,MATCH('Auxiliar General'!AV$4,'Lista Puestos Valorados'!$B$10:$BK$10,0),0)="","No relevante",VLOOKUP($B238,'Lista Puestos Valorados'!$B$11:$BK$510,MATCH('Auxiliar General'!AV$4,'Lista Puestos Valorados'!$B$10:$BK$10,0),0))</f>
        <v>No relevante</v>
      </c>
      <c r="BC238" s="26">
        <f>+HLOOKUP(BB238,Sistema_Puntos!$Q$5:$Y$43,'Auxiliar General'!AX$5,FALSE)</f>
        <v>0</v>
      </c>
      <c r="BD238" s="26" t="str">
        <f>+IF(VLOOKUP($B238,'Lista Puestos Valorados'!$B$11:$BK$510,MATCH('Auxiliar General'!AX$4,'Lista Puestos Valorados'!$B$10:$BK$10,0),0)="","No relevante",VLOOKUP($B238,'Lista Puestos Valorados'!$B$11:$BK$510,MATCH('Auxiliar General'!AX$4,'Lista Puestos Valorados'!$B$10:$BK$10,0),0))</f>
        <v>No relevante</v>
      </c>
      <c r="BE238" s="26">
        <f>+HLOOKUP(BD238,Sistema_Puntos!$Q$5:$Y$43,'Auxiliar General'!AZ$5,FALSE)</f>
        <v>0</v>
      </c>
      <c r="BF238" s="26" t="str">
        <f>+IF(VLOOKUP($B238,'Lista Puestos Valorados'!$B$11:$BK$510,MATCH('Auxiliar General'!AZ$4,'Lista Puestos Valorados'!$B$10:$BK$10,0),0)="","No relevante",VLOOKUP($B238,'Lista Puestos Valorados'!$B$11:$BK$510,MATCH('Auxiliar General'!AZ$4,'Lista Puestos Valorados'!$B$10:$BK$10,0),0))</f>
        <v>No relevante</v>
      </c>
      <c r="BG238" s="26">
        <f>+HLOOKUP(BF238,Sistema_Puntos!$Q$5:$Y$43,'Auxiliar General'!BB$5,FALSE)</f>
        <v>0</v>
      </c>
      <c r="BH238" s="26" t="str">
        <f>+IF(VLOOKUP($B238,'Lista Puestos Valorados'!$B$11:$BK$510,MATCH('Auxiliar General'!BB$4,'Lista Puestos Valorados'!$B$10:$BK$10,0),0)="","No relevante",VLOOKUP($B238,'Lista Puestos Valorados'!$B$11:$BK$510,MATCH('Auxiliar General'!BB$4,'Lista Puestos Valorados'!$B$10:$BK$10,0),0))</f>
        <v>No relevante</v>
      </c>
      <c r="BI238" s="26">
        <f>+HLOOKUP(BH238,Sistema_Puntos!$Q$5:$Y$43,'Auxiliar General'!BD$5,FALSE)</f>
        <v>0</v>
      </c>
      <c r="BJ238" s="26" t="str">
        <f>+IF(VLOOKUP($B238,'Lista Puestos Valorados'!$B$11:$BK$510,MATCH('Auxiliar General'!BD$4,'Lista Puestos Valorados'!$B$10:$BK$10,0),0)="","No relevante",VLOOKUP($B238,'Lista Puestos Valorados'!$B$11:$BK$510,MATCH('Auxiliar General'!BD$4,'Lista Puestos Valorados'!$B$10:$BK$10,0),0))</f>
        <v>No relevante</v>
      </c>
      <c r="BK238" s="26">
        <f>+HLOOKUP(BJ238,Sistema_Puntos!$Q$5:$Y$43,'Auxiliar General'!BF$5,FALSE)</f>
        <v>0</v>
      </c>
      <c r="BL238" s="26" t="str">
        <f>+IF(VLOOKUP($B238,'Lista Puestos Valorados'!$B$11:$BK$510,MATCH('Auxiliar General'!BF$4,'Lista Puestos Valorados'!$B$10:$BK$10,0),0)="","No relevante",VLOOKUP($B238,'Lista Puestos Valorados'!$B$11:$BK$510,MATCH('Auxiliar General'!BF$4,'Lista Puestos Valorados'!$B$10:$BK$10,0),0))</f>
        <v>No relevante</v>
      </c>
      <c r="BM238" s="26">
        <f>+HLOOKUP(BL238,Sistema_Puntos!$Q$5:$Y$43,'Auxiliar General'!BH$5,FALSE)</f>
        <v>0</v>
      </c>
      <c r="BN238" s="26" t="str">
        <f>+IF(VLOOKUP($B238,'Lista Puestos Valorados'!$B$11:$BK$510,MATCH('Auxiliar General'!BH$4,'Lista Puestos Valorados'!$B$10:$BK$10,0),0)="","No relevante",VLOOKUP($B238,'Lista Puestos Valorados'!$B$11:$BK$510,MATCH('Auxiliar General'!BH$4,'Lista Puestos Valorados'!$B$10:$BK$10,0),0))</f>
        <v>No relevante</v>
      </c>
      <c r="BO238" s="26">
        <f>+HLOOKUP(BN238,Sistema_Puntos!$Q$5:$Y$43,'Auxiliar General'!BJ$5,FALSE)</f>
        <v>0</v>
      </c>
      <c r="BP238" s="26" t="str">
        <f>+IF(VLOOKUP($B238,'Lista Puestos Valorados'!$B$11:$BK$510,MATCH('Auxiliar General'!BJ$4,'Lista Puestos Valorados'!$B$10:$BK$10,0),0)="","No relevante",VLOOKUP($B238,'Lista Puestos Valorados'!$B$11:$BK$510,MATCH('Auxiliar General'!BJ$4,'Lista Puestos Valorados'!$B$10:$BK$10,0),0))</f>
        <v>No relevante</v>
      </c>
      <c r="BQ238" s="26">
        <f>+HLOOKUP(BP238,Sistema_Puntos!$Q$5:$Y$43,'Auxiliar General'!BL$5,FALSE)</f>
        <v>0</v>
      </c>
      <c r="BR238" s="26" t="str">
        <f>+IF(VLOOKUP($B238,'Lista Puestos Valorados'!$B$11:$BK$510,MATCH('Auxiliar General'!BL$4,'Lista Puestos Valorados'!$B$10:$BK$10,0),0)="","No relevante",VLOOKUP($B238,'Lista Puestos Valorados'!$B$11:$BK$510,MATCH('Auxiliar General'!BL$4,'Lista Puestos Valorados'!$B$10:$BK$10,0),0))</f>
        <v>No relevante</v>
      </c>
      <c r="BS238" s="26">
        <f>+HLOOKUP(BR238,Sistema_Puntos!$Q$5:$Y$43,'Auxiliar General'!BN$5,FALSE)</f>
        <v>0</v>
      </c>
      <c r="BT238" s="26" t="str">
        <f>+IF(VLOOKUP($B238,'Lista Puestos Valorados'!$B$11:$BK$510,MATCH('Auxiliar General'!BN$4,'Lista Puestos Valorados'!$B$10:$BK$10,0),0)="","No relevante",VLOOKUP($B238,'Lista Puestos Valorados'!$B$11:$BK$510,MATCH('Auxiliar General'!BN$4,'Lista Puestos Valorados'!$B$10:$BK$10,0),0))</f>
        <v>No relevante</v>
      </c>
      <c r="BU238" s="26">
        <f>+HLOOKUP(BT238,Sistema_Puntos!$Q$5:$Y$43,'Auxiliar General'!BP$5,FALSE)</f>
        <v>0</v>
      </c>
      <c r="BV238" s="26" t="str">
        <f>+IF(VLOOKUP($B238,'Lista Puestos Valorados'!$B$11:$BK$510,MATCH('Auxiliar General'!BP$4,'Lista Puestos Valorados'!$B$10:$BK$10,0),0)="","No relevante",VLOOKUP($B238,'Lista Puestos Valorados'!$B$11:$BK$510,MATCH('Auxiliar General'!BP$4,'Lista Puestos Valorados'!$B$10:$BK$10,0),0))</f>
        <v>No relevante</v>
      </c>
      <c r="BW238" s="26">
        <f>+HLOOKUP(BV238,Sistema_Puntos!$Q$5:$Y$43,'Auxiliar General'!BR$5,FALSE)</f>
        <v>0</v>
      </c>
      <c r="BX238" s="26" t="str">
        <f>+IF(VLOOKUP($B238,'Lista Puestos Valorados'!$B$11:$BK$510,MATCH('Auxiliar General'!BR$4,'Lista Puestos Valorados'!$B$10:$BK$10,0),0)="","No relevante",VLOOKUP($B238,'Lista Puestos Valorados'!$B$11:$BK$510,MATCH('Auxiliar General'!BR$4,'Lista Puestos Valorados'!$B$10:$BK$10,0),0))</f>
        <v>No relevante</v>
      </c>
      <c r="BY238" s="26">
        <f>+HLOOKUP(BX238,Sistema_Puntos!$Q$5:$Y$43,'Auxiliar General'!BT$5,FALSE)</f>
        <v>0</v>
      </c>
      <c r="BZ238" s="26" t="str">
        <f>+IF(VLOOKUP($B238,'Lista Puestos Valorados'!$B$11:$BK$510,MATCH('Auxiliar General'!BT$4,'Lista Puestos Valorados'!$B$10:$BK$10,0),0)="","No relevante",VLOOKUP($B238,'Lista Puestos Valorados'!$B$11:$BK$510,MATCH('Auxiliar General'!BT$4,'Lista Puestos Valorados'!$B$10:$BK$10,0),0))</f>
        <v>No relevante</v>
      </c>
      <c r="CA238" s="26">
        <f>+HLOOKUP(BZ238,Sistema_Puntos!$Q$5:$Y$43,'Auxiliar General'!BV$5,FALSE)</f>
        <v>0</v>
      </c>
      <c r="CB238" s="26" t="str">
        <f>+IF(VLOOKUP($B238,'Lista Puestos Valorados'!$B$11:$BK$510,MATCH('Auxiliar General'!BV$4,'Lista Puestos Valorados'!$B$10:$BK$10,0),0)="","No relevante",VLOOKUP($B238,'Lista Puestos Valorados'!$B$11:$BK$510,MATCH('Auxiliar General'!BV$4,'Lista Puestos Valorados'!$B$10:$BK$10,0),0))</f>
        <v>No relevante</v>
      </c>
      <c r="CC238" s="26">
        <f>+HLOOKUP(CB238,Sistema_Puntos!$Q$5:$Y$43,'Auxiliar General'!BX$5,FALSE)</f>
        <v>0</v>
      </c>
      <c r="CD238" s="26" t="str">
        <f>+IF(VLOOKUP($B238,'Lista Puestos Valorados'!$B$11:$BK$510,MATCH('Auxiliar General'!BX$4,'Lista Puestos Valorados'!$B$10:$BK$10,0),0)="","No relevante",VLOOKUP($B238,'Lista Puestos Valorados'!$B$11:$BK$510,MATCH('Auxiliar General'!BX$4,'Lista Puestos Valorados'!$B$10:$BK$10,0),0))</f>
        <v>No relevante</v>
      </c>
      <c r="CE238" s="26">
        <f>+HLOOKUP(CD238,Sistema_Puntos!$Q$5:$Y$43,'Auxiliar General'!BZ$5,FALSE)</f>
        <v>0</v>
      </c>
      <c r="CF238" s="26" t="str">
        <f>+IF(VLOOKUP($B238,'Lista Puestos Valorados'!$B$11:$BK$510,MATCH('Auxiliar General'!BZ$4,'Lista Puestos Valorados'!$B$10:$BK$10,0),0)="","No relevante",VLOOKUP($B238,'Lista Puestos Valorados'!$B$11:$BK$510,MATCH('Auxiliar General'!BZ$4,'Lista Puestos Valorados'!$B$10:$BK$10,0),0))</f>
        <v>No relevante</v>
      </c>
      <c r="CG238" s="26">
        <f>+HLOOKUP(CF238,Sistema_Puntos!$Q$5:$Y$43,'Auxiliar General'!CB$5,FALSE)</f>
        <v>0</v>
      </c>
      <c r="CH238" s="29"/>
      <c r="CI238" s="29"/>
    </row>
    <row r="239" spans="2:87" ht="17.55" customHeight="1">
      <c r="B239" s="26">
        <f>+'Listado de Puestos'!B239</f>
        <v>229</v>
      </c>
      <c r="C239" s="26" t="str">
        <f>+IF('Lista Puestos Valorados'!C239="","",'Lista Puestos Valorados'!C239)</f>
        <v/>
      </c>
      <c r="D239" s="26" t="str">
        <f>+IF('Lista Puestos Valorados'!D239="","",'Lista Puestos Valorados'!D239)</f>
        <v/>
      </c>
      <c r="E239" s="26" t="str">
        <f>+IF('Lista Puestos Valorados'!E239="","",'Lista Puestos Valorados'!E239)</f>
        <v/>
      </c>
      <c r="F239" s="26" t="str">
        <f>+IF('Lista Puestos Valorados'!F239="","",'Lista Puestos Valorados'!F239)</f>
        <v/>
      </c>
      <c r="G239" s="26" t="str">
        <f>+IF('Lista Puestos Valorados'!G239="","",'Lista Puestos Valorados'!G239)</f>
        <v/>
      </c>
      <c r="H239" s="26" t="str">
        <f>+IF('Lista Puestos Valorados'!H239="","",'Lista Puestos Valorados'!H239)</f>
        <v/>
      </c>
      <c r="I239" s="26" t="str">
        <f>+IF('Lista Puestos Valorados'!I239="","",'Lista Puestos Valorados'!I239)</f>
        <v/>
      </c>
      <c r="J239" s="118" t="e">
        <f t="array" ref="J239">+IF(L239="","",_xlfn.IFS(L239&lt;='Cortes de Agrupacion'!$F$15,'Cortes de Agrupacion'!$E$15,'Resultados General'!L239&lt;='Cortes de Agrupacion'!$F$14,'Cortes de Agrupacion'!$E$14,'Resultados General'!L239&lt;='Cortes de Agrupacion'!$F$13,'Cortes de Agrupacion'!$E$13,L239&lt;='Cortes de Agrupacion'!$F$12,'Cortes de Agrupacion'!$E$12,'Resultados General'!L239&lt;='Cortes de Agrupacion'!$F$11,'Cortes de Agrupacion'!$E$11,'Resultados General'!L239&lt;='Cortes de Agrupacion'!$F$10,'Cortes de Agrupacion'!$E$10,'Resultados General'!L239&lt;='Cortes de Agrupacion'!$F$9,'Cortes de Agrupacion'!$E$9,'Resultados General'!L239&lt;='Cortes de Agrupacion'!$F$8,'Cortes de Agrupacion'!$E$8,'Resultados General'!L239&lt;='Cortes de Agrupacion'!$F$7,'Cortes de Agrupacion'!$E$7,'Resultados General'!L239&lt;='Cortes de Agrupacion'!$F$6,'Cortes de Agrupacion'!$E$6))</f>
        <v>#VALUE!</v>
      </c>
      <c r="K239" s="118" t="str">
        <f t="shared" si="6"/>
        <v/>
      </c>
      <c r="L239" s="124" t="e">
        <f>#VALUE!</f>
        <v>#VALUE!</v>
      </c>
      <c r="M239" s="26" t="e">
        <f ca="1">+_xlfn.IFNA(VLOOKUP(C239,'Distribución de puestos'!$B$8:$I$507,8,0),"")</f>
        <v>#NAME?</v>
      </c>
      <c r="N239" s="26" t="str">
        <f>+IF(VLOOKUP($B239,'Lista Puestos Valorados'!$B$11:$BK$510,MATCH('Auxiliar General'!H$4,'Lista Puestos Valorados'!$B$10:$BK$10,0),0)="","No relevante",VLOOKUP($B239,'Lista Puestos Valorados'!$B$11:$BK$510,MATCH('Auxiliar General'!H$4,'Lista Puestos Valorados'!$B$10:$BK$10,0),0))</f>
        <v>No relevante</v>
      </c>
      <c r="O239" s="26">
        <f>+HLOOKUP(N239,Sistema_Puntos!$Q$5:$Y$43,'Auxiliar General'!J$5,FALSE)</f>
        <v>0</v>
      </c>
      <c r="P239" s="26" t="str">
        <f>+IF(VLOOKUP($B239,'Lista Puestos Valorados'!$B$11:$BK$510,MATCH('Auxiliar General'!J$4,'Lista Puestos Valorados'!$B$10:$BK$10,0),0)="","No relevante",VLOOKUP($B239,'Lista Puestos Valorados'!$B$11:$BK$510,MATCH('Auxiliar General'!J$4,'Lista Puestos Valorados'!$B$10:$BK$10,0),0))</f>
        <v>No relevante</v>
      </c>
      <c r="Q239" s="26">
        <f>+HLOOKUP(P239,Sistema_Puntos!$Q$5:$Y$43,'Auxiliar General'!L$5,FALSE)</f>
        <v>0</v>
      </c>
      <c r="R239" s="26" t="str">
        <f>+IF(VLOOKUP($B239,'Lista Puestos Valorados'!$B$11:$BK$510,MATCH('Auxiliar General'!L$4,'Lista Puestos Valorados'!$B$10:$BK$10,0),0)="","No relevante",VLOOKUP($B239,'Lista Puestos Valorados'!$B$11:$BK$510,MATCH('Auxiliar General'!L$4,'Lista Puestos Valorados'!$B$10:$BK$10,0),0))</f>
        <v>No relevante</v>
      </c>
      <c r="S239" s="26">
        <f>+HLOOKUP(R239,Sistema_Puntos!$Q$5:$Y$43,'Auxiliar General'!N$5,FALSE)</f>
        <v>0</v>
      </c>
      <c r="T239" s="26" t="str">
        <f>+IF(VLOOKUP($B239,'Lista Puestos Valorados'!$B$11:$BK$510,MATCH('Auxiliar General'!N$4,'Lista Puestos Valorados'!$B$10:$BK$10,0),0)="","No relevante",VLOOKUP($B239,'Lista Puestos Valorados'!$B$11:$BK$510,MATCH('Auxiliar General'!N$4,'Lista Puestos Valorados'!$B$10:$BK$10,0),0))</f>
        <v>No relevante</v>
      </c>
      <c r="U239" s="26">
        <f>+HLOOKUP(T239,Sistema_Puntos!$Q$5:$Y$43,'Auxiliar General'!P$5,FALSE)</f>
        <v>0</v>
      </c>
      <c r="V239" s="26" t="str">
        <f>+IF(VLOOKUP($B239,'Lista Puestos Valorados'!$B$11:$BK$510,MATCH('Auxiliar General'!P$4,'Lista Puestos Valorados'!$B$10:$BK$10,0),0)="","No relevante",VLOOKUP($B239,'Lista Puestos Valorados'!$B$11:$BK$510,MATCH('Auxiliar General'!P$4,'Lista Puestos Valorados'!$B$10:$BK$10,0),0))</f>
        <v>No relevante</v>
      </c>
      <c r="W239" s="26">
        <f>+HLOOKUP(V239,Sistema_Puntos!$Q$5:$Y$43,'Auxiliar General'!R$5,FALSE)</f>
        <v>0</v>
      </c>
      <c r="X239" s="26" t="str">
        <f>+IF(VLOOKUP($B239,'Lista Puestos Valorados'!$B$11:$BK$510,MATCH('Auxiliar General'!R$4,'Lista Puestos Valorados'!$B$10:$BK$10,0),0)="","No relevante",VLOOKUP($B239,'Lista Puestos Valorados'!$B$11:$BK$510,MATCH('Auxiliar General'!R$4,'Lista Puestos Valorados'!$B$10:$BK$10,0),0))</f>
        <v>No relevante</v>
      </c>
      <c r="Y239" s="26">
        <f>+HLOOKUP(X239,Sistema_Puntos!$Q$5:$Y$43,'Auxiliar General'!T$5,FALSE)</f>
        <v>0</v>
      </c>
      <c r="Z239" s="26" t="str">
        <f>+IF(VLOOKUP($B239,'Lista Puestos Valorados'!$B$11:$BK$510,MATCH('Auxiliar General'!T$4,'Lista Puestos Valorados'!$B$10:$BK$10,0),0)="","No relevante",VLOOKUP($B239,'Lista Puestos Valorados'!$B$11:$BK$510,MATCH('Auxiliar General'!T$4,'Lista Puestos Valorados'!$B$10:$BK$10,0),0))</f>
        <v>No relevante</v>
      </c>
      <c r="AA239" s="26">
        <f>+HLOOKUP(Z239,Sistema_Puntos!$Q$5:$Y$43,'Auxiliar General'!V$5,FALSE)</f>
        <v>0</v>
      </c>
      <c r="AB239" s="26" t="str">
        <f>+IF(VLOOKUP($B239,'Lista Puestos Valorados'!$B$11:$BK$510,MATCH('Auxiliar General'!V$4,'Lista Puestos Valorados'!$B$10:$BK$10,0),0)="","No relevante",VLOOKUP($B239,'Lista Puestos Valorados'!$B$11:$BK$510,MATCH('Auxiliar General'!V$4,'Lista Puestos Valorados'!$B$10:$BK$10,0),0))</f>
        <v>No relevante</v>
      </c>
      <c r="AC239" s="26">
        <f>+HLOOKUP(AB239,Sistema_Puntos!$Q$5:$Y$43,'Auxiliar General'!X$5,FALSE)</f>
        <v>0</v>
      </c>
      <c r="AD239" s="26" t="str">
        <f>+IF(VLOOKUP($B239,'Lista Puestos Valorados'!$B$11:$BK$510,MATCH('Auxiliar General'!X$4,'Lista Puestos Valorados'!$B$10:$BK$10,0),0)="","No relevante",VLOOKUP($B239,'Lista Puestos Valorados'!$B$11:$BK$510,MATCH('Auxiliar General'!X$4,'Lista Puestos Valorados'!$B$10:$BK$10,0),0))</f>
        <v>No relevante</v>
      </c>
      <c r="AE239" s="26">
        <f>+HLOOKUP(AD239,Sistema_Puntos!$Q$5:$Y$43,'Auxiliar General'!Z$5,FALSE)</f>
        <v>0</v>
      </c>
      <c r="AF239" s="26" t="str">
        <f>+IF(VLOOKUP($B239,'Lista Puestos Valorados'!$B$11:$BK$510,MATCH('Auxiliar General'!Z$4,'Lista Puestos Valorados'!$B$10:$BK$10,0),0)="","No relevante",VLOOKUP($B239,'Lista Puestos Valorados'!$B$11:$BK$510,MATCH('Auxiliar General'!Z$4,'Lista Puestos Valorados'!$B$10:$BK$10,0),0))</f>
        <v>No relevante</v>
      </c>
      <c r="AG239" s="26">
        <f>+HLOOKUP(AF239,Sistema_Puntos!$Q$5:$Y$43,'Auxiliar General'!AB$5,FALSE)</f>
        <v>0</v>
      </c>
      <c r="AH239" s="26" t="str">
        <f>+IF(VLOOKUP($B239,'Lista Puestos Valorados'!$B$11:$BK$510,MATCH('Auxiliar General'!AB$4,'Lista Puestos Valorados'!$B$10:$BK$10,0),0)="","No relevante",VLOOKUP($B239,'Lista Puestos Valorados'!$B$11:$BK$510,MATCH('Auxiliar General'!AB$4,'Lista Puestos Valorados'!$B$10:$BK$10,0),0))</f>
        <v>No relevante</v>
      </c>
      <c r="AI239" s="26">
        <f>+HLOOKUP(AH239,Sistema_Puntos!$Q$5:$Y$43,'Auxiliar General'!AD$5,FALSE)</f>
        <v>0</v>
      </c>
      <c r="AJ239" s="26" t="str">
        <f>+IF(VLOOKUP($B239,'Lista Puestos Valorados'!$B$11:$BK$510,MATCH('Auxiliar General'!AD$4,'Lista Puestos Valorados'!$B$10:$BK$10,0),0)="","No relevante",VLOOKUP($B239,'Lista Puestos Valorados'!$B$11:$BK$510,MATCH('Auxiliar General'!AD$4,'Lista Puestos Valorados'!$B$10:$BK$10,0),0))</f>
        <v>No relevante</v>
      </c>
      <c r="AK239" s="26">
        <f>+HLOOKUP(AJ239,Sistema_Puntos!$Q$5:$Y$43,'Auxiliar General'!AF$5,FALSE)</f>
        <v>0</v>
      </c>
      <c r="AL239" s="26" t="str">
        <f>+IF(VLOOKUP($B239,'Lista Puestos Valorados'!$B$11:$BK$510,MATCH('Auxiliar General'!AF$4,'Lista Puestos Valorados'!$B$10:$BK$10,0),0)="","No relevante",VLOOKUP($B239,'Lista Puestos Valorados'!$B$11:$BK$510,MATCH('Auxiliar General'!AF$4,'Lista Puestos Valorados'!$B$10:$BK$10,0),0))</f>
        <v>No relevante</v>
      </c>
      <c r="AM239" s="26">
        <f>+HLOOKUP(AL239,Sistema_Puntos!$Q$5:$Y$43,'Auxiliar General'!AH$5,FALSE)</f>
        <v>0</v>
      </c>
      <c r="AN239" s="26" t="str">
        <f>+IF(VLOOKUP($B239,'Lista Puestos Valorados'!$B$11:$BK$510,MATCH('Auxiliar General'!AH$4,'Lista Puestos Valorados'!$B$10:$BK$10,0),0)="","No relevante",VLOOKUP($B239,'Lista Puestos Valorados'!$B$11:$BK$510,MATCH('Auxiliar General'!AH$4,'Lista Puestos Valorados'!$B$10:$BK$10,0),0))</f>
        <v>No relevante</v>
      </c>
      <c r="AO239" s="26">
        <f>+HLOOKUP(AN239,Sistema_Puntos!$Q$5:$Y$43,'Auxiliar General'!AJ$5,FALSE)</f>
        <v>0</v>
      </c>
      <c r="AP239" s="26" t="str">
        <f>+IF(VLOOKUP($B239,'Lista Puestos Valorados'!$B$11:$BK$510,MATCH('Auxiliar General'!AJ$4,'Lista Puestos Valorados'!$B$10:$BK$10,0),0)="","No relevante",VLOOKUP($B239,'Lista Puestos Valorados'!$B$11:$BK$510,MATCH('Auxiliar General'!AJ$4,'Lista Puestos Valorados'!$B$10:$BK$10,0),0))</f>
        <v>No relevante</v>
      </c>
      <c r="AQ239" s="26">
        <f>+HLOOKUP(AP239,Sistema_Puntos!$Q$5:$Y$43,'Auxiliar General'!AL$5,FALSE)</f>
        <v>0</v>
      </c>
      <c r="AR239" s="26" t="str">
        <f>+IF(VLOOKUP($B239,'Lista Puestos Valorados'!$B$11:$BK$510,MATCH('Auxiliar General'!AL$4,'Lista Puestos Valorados'!$B$10:$BK$10,0),0)="","No relevante",VLOOKUP($B239,'Lista Puestos Valorados'!$B$11:$BK$510,MATCH('Auxiliar General'!AL$4,'Lista Puestos Valorados'!$B$10:$BK$10,0),0))</f>
        <v>No relevante</v>
      </c>
      <c r="AS239" s="26">
        <f>+HLOOKUP(AR239,Sistema_Puntos!$Q$5:$Y$43,'Auxiliar General'!AN$5,FALSE)</f>
        <v>0</v>
      </c>
      <c r="AT239" s="26" t="str">
        <f>+IF(VLOOKUP($B239,'Lista Puestos Valorados'!$B$11:$BK$510,MATCH('Auxiliar General'!AN$4,'Lista Puestos Valorados'!$B$10:$BK$10,0),0)="","No relevante",VLOOKUP($B239,'Lista Puestos Valorados'!$B$11:$BK$510,MATCH('Auxiliar General'!AN$4,'Lista Puestos Valorados'!$B$10:$BK$10,0),0))</f>
        <v>No relevante</v>
      </c>
      <c r="AU239" s="26">
        <f>+HLOOKUP(AT239,Sistema_Puntos!$Q$5:$Y$43,'Auxiliar General'!AP$5,FALSE)</f>
        <v>0</v>
      </c>
      <c r="AV239" s="26" t="str">
        <f>+IF(VLOOKUP($B239,'Lista Puestos Valorados'!$B$11:$BK$510,MATCH('Auxiliar General'!AP$4,'Lista Puestos Valorados'!$B$10:$BK$10,0),0)="","No relevante",VLOOKUP($B239,'Lista Puestos Valorados'!$B$11:$BK$510,MATCH('Auxiliar General'!AP$4,'Lista Puestos Valorados'!$B$10:$BK$10,0),0))</f>
        <v>No relevante</v>
      </c>
      <c r="AW239" s="26">
        <f>+HLOOKUP(AV239,Sistema_Puntos!$Q$5:$Y$43,'Auxiliar General'!AR$5,FALSE)</f>
        <v>0</v>
      </c>
      <c r="AX239" s="26" t="str">
        <f>+IF(VLOOKUP($B239,'Lista Puestos Valorados'!$B$11:$BK$510,MATCH('Auxiliar General'!AR$4,'Lista Puestos Valorados'!$B$10:$BK$10,0),0)="","No relevante",VLOOKUP($B239,'Lista Puestos Valorados'!$B$11:$BK$510,MATCH('Auxiliar General'!AR$4,'Lista Puestos Valorados'!$B$10:$BK$10,0),0))</f>
        <v>No relevante</v>
      </c>
      <c r="AY239" s="26">
        <f>+HLOOKUP(AX239,Sistema_Puntos!$Q$5:$Y$43,'Auxiliar General'!AT$5,FALSE)</f>
        <v>0</v>
      </c>
      <c r="AZ239" s="26" t="str">
        <f>+IF(VLOOKUP($B239,'Lista Puestos Valorados'!$B$11:$BK$510,MATCH('Auxiliar General'!AT$4,'Lista Puestos Valorados'!$B$10:$BK$10,0),0)="","No relevante",VLOOKUP($B239,'Lista Puestos Valorados'!$B$11:$BK$510,MATCH('Auxiliar General'!AT$4,'Lista Puestos Valorados'!$B$10:$BK$10,0),0))</f>
        <v>No relevante</v>
      </c>
      <c r="BA239" s="26">
        <f>+HLOOKUP(AZ239,Sistema_Puntos!$Q$5:$Y$43,'Auxiliar General'!AV$5,FALSE)</f>
        <v>0</v>
      </c>
      <c r="BB239" s="26" t="str">
        <f>+IF(VLOOKUP($B239,'Lista Puestos Valorados'!$B$11:$BK$510,MATCH('Auxiliar General'!AV$4,'Lista Puestos Valorados'!$B$10:$BK$10,0),0)="","No relevante",VLOOKUP($B239,'Lista Puestos Valorados'!$B$11:$BK$510,MATCH('Auxiliar General'!AV$4,'Lista Puestos Valorados'!$B$10:$BK$10,0),0))</f>
        <v>No relevante</v>
      </c>
      <c r="BC239" s="26">
        <f>+HLOOKUP(BB239,Sistema_Puntos!$Q$5:$Y$43,'Auxiliar General'!AX$5,FALSE)</f>
        <v>0</v>
      </c>
      <c r="BD239" s="26" t="str">
        <f>+IF(VLOOKUP($B239,'Lista Puestos Valorados'!$B$11:$BK$510,MATCH('Auxiliar General'!AX$4,'Lista Puestos Valorados'!$B$10:$BK$10,0),0)="","No relevante",VLOOKUP($B239,'Lista Puestos Valorados'!$B$11:$BK$510,MATCH('Auxiliar General'!AX$4,'Lista Puestos Valorados'!$B$10:$BK$10,0),0))</f>
        <v>No relevante</v>
      </c>
      <c r="BE239" s="26">
        <f>+HLOOKUP(BD239,Sistema_Puntos!$Q$5:$Y$43,'Auxiliar General'!AZ$5,FALSE)</f>
        <v>0</v>
      </c>
      <c r="BF239" s="26" t="str">
        <f>+IF(VLOOKUP($B239,'Lista Puestos Valorados'!$B$11:$BK$510,MATCH('Auxiliar General'!AZ$4,'Lista Puestos Valorados'!$B$10:$BK$10,0),0)="","No relevante",VLOOKUP($B239,'Lista Puestos Valorados'!$B$11:$BK$510,MATCH('Auxiliar General'!AZ$4,'Lista Puestos Valorados'!$B$10:$BK$10,0),0))</f>
        <v>No relevante</v>
      </c>
      <c r="BG239" s="26">
        <f>+HLOOKUP(BF239,Sistema_Puntos!$Q$5:$Y$43,'Auxiliar General'!BB$5,FALSE)</f>
        <v>0</v>
      </c>
      <c r="BH239" s="26" t="str">
        <f>+IF(VLOOKUP($B239,'Lista Puestos Valorados'!$B$11:$BK$510,MATCH('Auxiliar General'!BB$4,'Lista Puestos Valorados'!$B$10:$BK$10,0),0)="","No relevante",VLOOKUP($B239,'Lista Puestos Valorados'!$B$11:$BK$510,MATCH('Auxiliar General'!BB$4,'Lista Puestos Valorados'!$B$10:$BK$10,0),0))</f>
        <v>No relevante</v>
      </c>
      <c r="BI239" s="26">
        <f>+HLOOKUP(BH239,Sistema_Puntos!$Q$5:$Y$43,'Auxiliar General'!BD$5,FALSE)</f>
        <v>0</v>
      </c>
      <c r="BJ239" s="26" t="str">
        <f>+IF(VLOOKUP($B239,'Lista Puestos Valorados'!$B$11:$BK$510,MATCH('Auxiliar General'!BD$4,'Lista Puestos Valorados'!$B$10:$BK$10,0),0)="","No relevante",VLOOKUP($B239,'Lista Puestos Valorados'!$B$11:$BK$510,MATCH('Auxiliar General'!BD$4,'Lista Puestos Valorados'!$B$10:$BK$10,0),0))</f>
        <v>No relevante</v>
      </c>
      <c r="BK239" s="26">
        <f>+HLOOKUP(BJ239,Sistema_Puntos!$Q$5:$Y$43,'Auxiliar General'!BF$5,FALSE)</f>
        <v>0</v>
      </c>
      <c r="BL239" s="26" t="str">
        <f>+IF(VLOOKUP($B239,'Lista Puestos Valorados'!$B$11:$BK$510,MATCH('Auxiliar General'!BF$4,'Lista Puestos Valorados'!$B$10:$BK$10,0),0)="","No relevante",VLOOKUP($B239,'Lista Puestos Valorados'!$B$11:$BK$510,MATCH('Auxiliar General'!BF$4,'Lista Puestos Valorados'!$B$10:$BK$10,0),0))</f>
        <v>No relevante</v>
      </c>
      <c r="BM239" s="26">
        <f>+HLOOKUP(BL239,Sistema_Puntos!$Q$5:$Y$43,'Auxiliar General'!BH$5,FALSE)</f>
        <v>0</v>
      </c>
      <c r="BN239" s="26" t="str">
        <f>+IF(VLOOKUP($B239,'Lista Puestos Valorados'!$B$11:$BK$510,MATCH('Auxiliar General'!BH$4,'Lista Puestos Valorados'!$B$10:$BK$10,0),0)="","No relevante",VLOOKUP($B239,'Lista Puestos Valorados'!$B$11:$BK$510,MATCH('Auxiliar General'!BH$4,'Lista Puestos Valorados'!$B$10:$BK$10,0),0))</f>
        <v>No relevante</v>
      </c>
      <c r="BO239" s="26">
        <f>+HLOOKUP(BN239,Sistema_Puntos!$Q$5:$Y$43,'Auxiliar General'!BJ$5,FALSE)</f>
        <v>0</v>
      </c>
      <c r="BP239" s="26" t="str">
        <f>+IF(VLOOKUP($B239,'Lista Puestos Valorados'!$B$11:$BK$510,MATCH('Auxiliar General'!BJ$4,'Lista Puestos Valorados'!$B$10:$BK$10,0),0)="","No relevante",VLOOKUP($B239,'Lista Puestos Valorados'!$B$11:$BK$510,MATCH('Auxiliar General'!BJ$4,'Lista Puestos Valorados'!$B$10:$BK$10,0),0))</f>
        <v>No relevante</v>
      </c>
      <c r="BQ239" s="26">
        <f>+HLOOKUP(BP239,Sistema_Puntos!$Q$5:$Y$43,'Auxiliar General'!BL$5,FALSE)</f>
        <v>0</v>
      </c>
      <c r="BR239" s="26" t="str">
        <f>+IF(VLOOKUP($B239,'Lista Puestos Valorados'!$B$11:$BK$510,MATCH('Auxiliar General'!BL$4,'Lista Puestos Valorados'!$B$10:$BK$10,0),0)="","No relevante",VLOOKUP($B239,'Lista Puestos Valorados'!$B$11:$BK$510,MATCH('Auxiliar General'!BL$4,'Lista Puestos Valorados'!$B$10:$BK$10,0),0))</f>
        <v>No relevante</v>
      </c>
      <c r="BS239" s="26">
        <f>+HLOOKUP(BR239,Sistema_Puntos!$Q$5:$Y$43,'Auxiliar General'!BN$5,FALSE)</f>
        <v>0</v>
      </c>
      <c r="BT239" s="26" t="str">
        <f>+IF(VLOOKUP($B239,'Lista Puestos Valorados'!$B$11:$BK$510,MATCH('Auxiliar General'!BN$4,'Lista Puestos Valorados'!$B$10:$BK$10,0),0)="","No relevante",VLOOKUP($B239,'Lista Puestos Valorados'!$B$11:$BK$510,MATCH('Auxiliar General'!BN$4,'Lista Puestos Valorados'!$B$10:$BK$10,0),0))</f>
        <v>No relevante</v>
      </c>
      <c r="BU239" s="26">
        <f>+HLOOKUP(BT239,Sistema_Puntos!$Q$5:$Y$43,'Auxiliar General'!BP$5,FALSE)</f>
        <v>0</v>
      </c>
      <c r="BV239" s="26" t="str">
        <f>+IF(VLOOKUP($B239,'Lista Puestos Valorados'!$B$11:$BK$510,MATCH('Auxiliar General'!BP$4,'Lista Puestos Valorados'!$B$10:$BK$10,0),0)="","No relevante",VLOOKUP($B239,'Lista Puestos Valorados'!$B$11:$BK$510,MATCH('Auxiliar General'!BP$4,'Lista Puestos Valorados'!$B$10:$BK$10,0),0))</f>
        <v>No relevante</v>
      </c>
      <c r="BW239" s="26">
        <f>+HLOOKUP(BV239,Sistema_Puntos!$Q$5:$Y$43,'Auxiliar General'!BR$5,FALSE)</f>
        <v>0</v>
      </c>
      <c r="BX239" s="26" t="str">
        <f>+IF(VLOOKUP($B239,'Lista Puestos Valorados'!$B$11:$BK$510,MATCH('Auxiliar General'!BR$4,'Lista Puestos Valorados'!$B$10:$BK$10,0),0)="","No relevante",VLOOKUP($B239,'Lista Puestos Valorados'!$B$11:$BK$510,MATCH('Auxiliar General'!BR$4,'Lista Puestos Valorados'!$B$10:$BK$10,0),0))</f>
        <v>No relevante</v>
      </c>
      <c r="BY239" s="26">
        <f>+HLOOKUP(BX239,Sistema_Puntos!$Q$5:$Y$43,'Auxiliar General'!BT$5,FALSE)</f>
        <v>0</v>
      </c>
      <c r="BZ239" s="26" t="str">
        <f>+IF(VLOOKUP($B239,'Lista Puestos Valorados'!$B$11:$BK$510,MATCH('Auxiliar General'!BT$4,'Lista Puestos Valorados'!$B$10:$BK$10,0),0)="","No relevante",VLOOKUP($B239,'Lista Puestos Valorados'!$B$11:$BK$510,MATCH('Auxiliar General'!BT$4,'Lista Puestos Valorados'!$B$10:$BK$10,0),0))</f>
        <v>No relevante</v>
      </c>
      <c r="CA239" s="26">
        <f>+HLOOKUP(BZ239,Sistema_Puntos!$Q$5:$Y$43,'Auxiliar General'!BV$5,FALSE)</f>
        <v>0</v>
      </c>
      <c r="CB239" s="26" t="str">
        <f>+IF(VLOOKUP($B239,'Lista Puestos Valorados'!$B$11:$BK$510,MATCH('Auxiliar General'!BV$4,'Lista Puestos Valorados'!$B$10:$BK$10,0),0)="","No relevante",VLOOKUP($B239,'Lista Puestos Valorados'!$B$11:$BK$510,MATCH('Auxiliar General'!BV$4,'Lista Puestos Valorados'!$B$10:$BK$10,0),0))</f>
        <v>No relevante</v>
      </c>
      <c r="CC239" s="26">
        <f>+HLOOKUP(CB239,Sistema_Puntos!$Q$5:$Y$43,'Auxiliar General'!BX$5,FALSE)</f>
        <v>0</v>
      </c>
      <c r="CD239" s="26" t="str">
        <f>+IF(VLOOKUP($B239,'Lista Puestos Valorados'!$B$11:$BK$510,MATCH('Auxiliar General'!BX$4,'Lista Puestos Valorados'!$B$10:$BK$10,0),0)="","No relevante",VLOOKUP($B239,'Lista Puestos Valorados'!$B$11:$BK$510,MATCH('Auxiliar General'!BX$4,'Lista Puestos Valorados'!$B$10:$BK$10,0),0))</f>
        <v>No relevante</v>
      </c>
      <c r="CE239" s="26">
        <f>+HLOOKUP(CD239,Sistema_Puntos!$Q$5:$Y$43,'Auxiliar General'!BZ$5,FALSE)</f>
        <v>0</v>
      </c>
      <c r="CF239" s="26" t="str">
        <f>+IF(VLOOKUP($B239,'Lista Puestos Valorados'!$B$11:$BK$510,MATCH('Auxiliar General'!BZ$4,'Lista Puestos Valorados'!$B$10:$BK$10,0),0)="","No relevante",VLOOKUP($B239,'Lista Puestos Valorados'!$B$11:$BK$510,MATCH('Auxiliar General'!BZ$4,'Lista Puestos Valorados'!$B$10:$BK$10,0),0))</f>
        <v>No relevante</v>
      </c>
      <c r="CG239" s="26">
        <f>+HLOOKUP(CF239,Sistema_Puntos!$Q$5:$Y$43,'Auxiliar General'!CB$5,FALSE)</f>
        <v>0</v>
      </c>
      <c r="CH239" s="29"/>
      <c r="CI239" s="29"/>
    </row>
    <row r="240" spans="2:87" ht="17.55" customHeight="1">
      <c r="B240" s="26">
        <f>+'Listado de Puestos'!B240</f>
        <v>230</v>
      </c>
      <c r="C240" s="26" t="str">
        <f>+IF('Lista Puestos Valorados'!C240="","",'Lista Puestos Valorados'!C240)</f>
        <v/>
      </c>
      <c r="D240" s="26" t="str">
        <f>+IF('Lista Puestos Valorados'!D240="","",'Lista Puestos Valorados'!D240)</f>
        <v/>
      </c>
      <c r="E240" s="26" t="str">
        <f>+IF('Lista Puestos Valorados'!E240="","",'Lista Puestos Valorados'!E240)</f>
        <v/>
      </c>
      <c r="F240" s="26" t="str">
        <f>+IF('Lista Puestos Valorados'!F240="","",'Lista Puestos Valorados'!F240)</f>
        <v/>
      </c>
      <c r="G240" s="26" t="str">
        <f>+IF('Lista Puestos Valorados'!G240="","",'Lista Puestos Valorados'!G240)</f>
        <v/>
      </c>
      <c r="H240" s="26" t="str">
        <f>+IF('Lista Puestos Valorados'!H240="","",'Lista Puestos Valorados'!H240)</f>
        <v/>
      </c>
      <c r="I240" s="26" t="str">
        <f>+IF('Lista Puestos Valorados'!I240="","",'Lista Puestos Valorados'!I240)</f>
        <v/>
      </c>
      <c r="J240" s="118" t="e">
        <f t="array" ref="J240">+IF(L240="","",_xlfn.IFS(L240&lt;='Cortes de Agrupacion'!$F$15,'Cortes de Agrupacion'!$E$15,'Resultados General'!L240&lt;='Cortes de Agrupacion'!$F$14,'Cortes de Agrupacion'!$E$14,'Resultados General'!L240&lt;='Cortes de Agrupacion'!$F$13,'Cortes de Agrupacion'!$E$13,L240&lt;='Cortes de Agrupacion'!$F$12,'Cortes de Agrupacion'!$E$12,'Resultados General'!L240&lt;='Cortes de Agrupacion'!$F$11,'Cortes de Agrupacion'!$E$11,'Resultados General'!L240&lt;='Cortes de Agrupacion'!$F$10,'Cortes de Agrupacion'!$E$10,'Resultados General'!L240&lt;='Cortes de Agrupacion'!$F$9,'Cortes de Agrupacion'!$E$9,'Resultados General'!L240&lt;='Cortes de Agrupacion'!$F$8,'Cortes de Agrupacion'!$E$8,'Resultados General'!L240&lt;='Cortes de Agrupacion'!$F$7,'Cortes de Agrupacion'!$E$7,'Resultados General'!L240&lt;='Cortes de Agrupacion'!$F$6,'Cortes de Agrupacion'!$E$6))</f>
        <v>#VALUE!</v>
      </c>
      <c r="K240" s="118" t="str">
        <f t="shared" si="6"/>
        <v/>
      </c>
      <c r="L240" s="124" t="e">
        <f>#VALUE!</f>
        <v>#VALUE!</v>
      </c>
      <c r="M240" s="26" t="e">
        <f ca="1">+_xlfn.IFNA(VLOOKUP(C240,'Distribución de puestos'!$B$8:$I$507,8,0),"")</f>
        <v>#NAME?</v>
      </c>
      <c r="N240" s="26" t="str">
        <f>+IF(VLOOKUP($B240,'Lista Puestos Valorados'!$B$11:$BK$510,MATCH('Auxiliar General'!H$4,'Lista Puestos Valorados'!$B$10:$BK$10,0),0)="","No relevante",VLOOKUP($B240,'Lista Puestos Valorados'!$B$11:$BK$510,MATCH('Auxiliar General'!H$4,'Lista Puestos Valorados'!$B$10:$BK$10,0),0))</f>
        <v>No relevante</v>
      </c>
      <c r="O240" s="26">
        <f>+HLOOKUP(N240,Sistema_Puntos!$Q$5:$Y$43,'Auxiliar General'!J$5,FALSE)</f>
        <v>0</v>
      </c>
      <c r="P240" s="26" t="str">
        <f>+IF(VLOOKUP($B240,'Lista Puestos Valorados'!$B$11:$BK$510,MATCH('Auxiliar General'!J$4,'Lista Puestos Valorados'!$B$10:$BK$10,0),0)="","No relevante",VLOOKUP($B240,'Lista Puestos Valorados'!$B$11:$BK$510,MATCH('Auxiliar General'!J$4,'Lista Puestos Valorados'!$B$10:$BK$10,0),0))</f>
        <v>No relevante</v>
      </c>
      <c r="Q240" s="26">
        <f>+HLOOKUP(P240,Sistema_Puntos!$Q$5:$Y$43,'Auxiliar General'!L$5,FALSE)</f>
        <v>0</v>
      </c>
      <c r="R240" s="26" t="str">
        <f>+IF(VLOOKUP($B240,'Lista Puestos Valorados'!$B$11:$BK$510,MATCH('Auxiliar General'!L$4,'Lista Puestos Valorados'!$B$10:$BK$10,0),0)="","No relevante",VLOOKUP($B240,'Lista Puestos Valorados'!$B$11:$BK$510,MATCH('Auxiliar General'!L$4,'Lista Puestos Valorados'!$B$10:$BK$10,0),0))</f>
        <v>No relevante</v>
      </c>
      <c r="S240" s="26">
        <f>+HLOOKUP(R240,Sistema_Puntos!$Q$5:$Y$43,'Auxiliar General'!N$5,FALSE)</f>
        <v>0</v>
      </c>
      <c r="T240" s="26" t="str">
        <f>+IF(VLOOKUP($B240,'Lista Puestos Valorados'!$B$11:$BK$510,MATCH('Auxiliar General'!N$4,'Lista Puestos Valorados'!$B$10:$BK$10,0),0)="","No relevante",VLOOKUP($B240,'Lista Puestos Valorados'!$B$11:$BK$510,MATCH('Auxiliar General'!N$4,'Lista Puestos Valorados'!$B$10:$BK$10,0),0))</f>
        <v>No relevante</v>
      </c>
      <c r="U240" s="26">
        <f>+HLOOKUP(T240,Sistema_Puntos!$Q$5:$Y$43,'Auxiliar General'!P$5,FALSE)</f>
        <v>0</v>
      </c>
      <c r="V240" s="26" t="str">
        <f>+IF(VLOOKUP($B240,'Lista Puestos Valorados'!$B$11:$BK$510,MATCH('Auxiliar General'!P$4,'Lista Puestos Valorados'!$B$10:$BK$10,0),0)="","No relevante",VLOOKUP($B240,'Lista Puestos Valorados'!$B$11:$BK$510,MATCH('Auxiliar General'!P$4,'Lista Puestos Valorados'!$B$10:$BK$10,0),0))</f>
        <v>No relevante</v>
      </c>
      <c r="W240" s="26">
        <f>+HLOOKUP(V240,Sistema_Puntos!$Q$5:$Y$43,'Auxiliar General'!R$5,FALSE)</f>
        <v>0</v>
      </c>
      <c r="X240" s="26" t="str">
        <f>+IF(VLOOKUP($B240,'Lista Puestos Valorados'!$B$11:$BK$510,MATCH('Auxiliar General'!R$4,'Lista Puestos Valorados'!$B$10:$BK$10,0),0)="","No relevante",VLOOKUP($B240,'Lista Puestos Valorados'!$B$11:$BK$510,MATCH('Auxiliar General'!R$4,'Lista Puestos Valorados'!$B$10:$BK$10,0),0))</f>
        <v>No relevante</v>
      </c>
      <c r="Y240" s="26">
        <f>+HLOOKUP(X240,Sistema_Puntos!$Q$5:$Y$43,'Auxiliar General'!T$5,FALSE)</f>
        <v>0</v>
      </c>
      <c r="Z240" s="26" t="str">
        <f>+IF(VLOOKUP($B240,'Lista Puestos Valorados'!$B$11:$BK$510,MATCH('Auxiliar General'!T$4,'Lista Puestos Valorados'!$B$10:$BK$10,0),0)="","No relevante",VLOOKUP($B240,'Lista Puestos Valorados'!$B$11:$BK$510,MATCH('Auxiliar General'!T$4,'Lista Puestos Valorados'!$B$10:$BK$10,0),0))</f>
        <v>No relevante</v>
      </c>
      <c r="AA240" s="26">
        <f>+HLOOKUP(Z240,Sistema_Puntos!$Q$5:$Y$43,'Auxiliar General'!V$5,FALSE)</f>
        <v>0</v>
      </c>
      <c r="AB240" s="26" t="str">
        <f>+IF(VLOOKUP($B240,'Lista Puestos Valorados'!$B$11:$BK$510,MATCH('Auxiliar General'!V$4,'Lista Puestos Valorados'!$B$10:$BK$10,0),0)="","No relevante",VLOOKUP($B240,'Lista Puestos Valorados'!$B$11:$BK$510,MATCH('Auxiliar General'!V$4,'Lista Puestos Valorados'!$B$10:$BK$10,0),0))</f>
        <v>No relevante</v>
      </c>
      <c r="AC240" s="26">
        <f>+HLOOKUP(AB240,Sistema_Puntos!$Q$5:$Y$43,'Auxiliar General'!X$5,FALSE)</f>
        <v>0</v>
      </c>
      <c r="AD240" s="26" t="str">
        <f>+IF(VLOOKUP($B240,'Lista Puestos Valorados'!$B$11:$BK$510,MATCH('Auxiliar General'!X$4,'Lista Puestos Valorados'!$B$10:$BK$10,0),0)="","No relevante",VLOOKUP($B240,'Lista Puestos Valorados'!$B$11:$BK$510,MATCH('Auxiliar General'!X$4,'Lista Puestos Valorados'!$B$10:$BK$10,0),0))</f>
        <v>No relevante</v>
      </c>
      <c r="AE240" s="26">
        <f>+HLOOKUP(AD240,Sistema_Puntos!$Q$5:$Y$43,'Auxiliar General'!Z$5,FALSE)</f>
        <v>0</v>
      </c>
      <c r="AF240" s="26" t="str">
        <f>+IF(VLOOKUP($B240,'Lista Puestos Valorados'!$B$11:$BK$510,MATCH('Auxiliar General'!Z$4,'Lista Puestos Valorados'!$B$10:$BK$10,0),0)="","No relevante",VLOOKUP($B240,'Lista Puestos Valorados'!$B$11:$BK$510,MATCH('Auxiliar General'!Z$4,'Lista Puestos Valorados'!$B$10:$BK$10,0),0))</f>
        <v>No relevante</v>
      </c>
      <c r="AG240" s="26">
        <f>+HLOOKUP(AF240,Sistema_Puntos!$Q$5:$Y$43,'Auxiliar General'!AB$5,FALSE)</f>
        <v>0</v>
      </c>
      <c r="AH240" s="26" t="str">
        <f>+IF(VLOOKUP($B240,'Lista Puestos Valorados'!$B$11:$BK$510,MATCH('Auxiliar General'!AB$4,'Lista Puestos Valorados'!$B$10:$BK$10,0),0)="","No relevante",VLOOKUP($B240,'Lista Puestos Valorados'!$B$11:$BK$510,MATCH('Auxiliar General'!AB$4,'Lista Puestos Valorados'!$B$10:$BK$10,0),0))</f>
        <v>No relevante</v>
      </c>
      <c r="AI240" s="26">
        <f>+HLOOKUP(AH240,Sistema_Puntos!$Q$5:$Y$43,'Auxiliar General'!AD$5,FALSE)</f>
        <v>0</v>
      </c>
      <c r="AJ240" s="26" t="str">
        <f>+IF(VLOOKUP($B240,'Lista Puestos Valorados'!$B$11:$BK$510,MATCH('Auxiliar General'!AD$4,'Lista Puestos Valorados'!$B$10:$BK$10,0),0)="","No relevante",VLOOKUP($B240,'Lista Puestos Valorados'!$B$11:$BK$510,MATCH('Auxiliar General'!AD$4,'Lista Puestos Valorados'!$B$10:$BK$10,0),0))</f>
        <v>No relevante</v>
      </c>
      <c r="AK240" s="26">
        <f>+HLOOKUP(AJ240,Sistema_Puntos!$Q$5:$Y$43,'Auxiliar General'!AF$5,FALSE)</f>
        <v>0</v>
      </c>
      <c r="AL240" s="26" t="str">
        <f>+IF(VLOOKUP($B240,'Lista Puestos Valorados'!$B$11:$BK$510,MATCH('Auxiliar General'!AF$4,'Lista Puestos Valorados'!$B$10:$BK$10,0),0)="","No relevante",VLOOKUP($B240,'Lista Puestos Valorados'!$B$11:$BK$510,MATCH('Auxiliar General'!AF$4,'Lista Puestos Valorados'!$B$10:$BK$10,0),0))</f>
        <v>No relevante</v>
      </c>
      <c r="AM240" s="26">
        <f>+HLOOKUP(AL240,Sistema_Puntos!$Q$5:$Y$43,'Auxiliar General'!AH$5,FALSE)</f>
        <v>0</v>
      </c>
      <c r="AN240" s="26" t="str">
        <f>+IF(VLOOKUP($B240,'Lista Puestos Valorados'!$B$11:$BK$510,MATCH('Auxiliar General'!AH$4,'Lista Puestos Valorados'!$B$10:$BK$10,0),0)="","No relevante",VLOOKUP($B240,'Lista Puestos Valorados'!$B$11:$BK$510,MATCH('Auxiliar General'!AH$4,'Lista Puestos Valorados'!$B$10:$BK$10,0),0))</f>
        <v>No relevante</v>
      </c>
      <c r="AO240" s="26">
        <f>+HLOOKUP(AN240,Sistema_Puntos!$Q$5:$Y$43,'Auxiliar General'!AJ$5,FALSE)</f>
        <v>0</v>
      </c>
      <c r="AP240" s="26" t="str">
        <f>+IF(VLOOKUP($B240,'Lista Puestos Valorados'!$B$11:$BK$510,MATCH('Auxiliar General'!AJ$4,'Lista Puestos Valorados'!$B$10:$BK$10,0),0)="","No relevante",VLOOKUP($B240,'Lista Puestos Valorados'!$B$11:$BK$510,MATCH('Auxiliar General'!AJ$4,'Lista Puestos Valorados'!$B$10:$BK$10,0),0))</f>
        <v>No relevante</v>
      </c>
      <c r="AQ240" s="26">
        <f>+HLOOKUP(AP240,Sistema_Puntos!$Q$5:$Y$43,'Auxiliar General'!AL$5,FALSE)</f>
        <v>0</v>
      </c>
      <c r="AR240" s="26" t="str">
        <f>+IF(VLOOKUP($B240,'Lista Puestos Valorados'!$B$11:$BK$510,MATCH('Auxiliar General'!AL$4,'Lista Puestos Valorados'!$B$10:$BK$10,0),0)="","No relevante",VLOOKUP($B240,'Lista Puestos Valorados'!$B$11:$BK$510,MATCH('Auxiliar General'!AL$4,'Lista Puestos Valorados'!$B$10:$BK$10,0),0))</f>
        <v>No relevante</v>
      </c>
      <c r="AS240" s="26">
        <f>+HLOOKUP(AR240,Sistema_Puntos!$Q$5:$Y$43,'Auxiliar General'!AN$5,FALSE)</f>
        <v>0</v>
      </c>
      <c r="AT240" s="26" t="str">
        <f>+IF(VLOOKUP($B240,'Lista Puestos Valorados'!$B$11:$BK$510,MATCH('Auxiliar General'!AN$4,'Lista Puestos Valorados'!$B$10:$BK$10,0),0)="","No relevante",VLOOKUP($B240,'Lista Puestos Valorados'!$B$11:$BK$510,MATCH('Auxiliar General'!AN$4,'Lista Puestos Valorados'!$B$10:$BK$10,0),0))</f>
        <v>No relevante</v>
      </c>
      <c r="AU240" s="26">
        <f>+HLOOKUP(AT240,Sistema_Puntos!$Q$5:$Y$43,'Auxiliar General'!AP$5,FALSE)</f>
        <v>0</v>
      </c>
      <c r="AV240" s="26" t="str">
        <f>+IF(VLOOKUP($B240,'Lista Puestos Valorados'!$B$11:$BK$510,MATCH('Auxiliar General'!AP$4,'Lista Puestos Valorados'!$B$10:$BK$10,0),0)="","No relevante",VLOOKUP($B240,'Lista Puestos Valorados'!$B$11:$BK$510,MATCH('Auxiliar General'!AP$4,'Lista Puestos Valorados'!$B$10:$BK$10,0),0))</f>
        <v>No relevante</v>
      </c>
      <c r="AW240" s="26">
        <f>+HLOOKUP(AV240,Sistema_Puntos!$Q$5:$Y$43,'Auxiliar General'!AR$5,FALSE)</f>
        <v>0</v>
      </c>
      <c r="AX240" s="26" t="str">
        <f>+IF(VLOOKUP($B240,'Lista Puestos Valorados'!$B$11:$BK$510,MATCH('Auxiliar General'!AR$4,'Lista Puestos Valorados'!$B$10:$BK$10,0),0)="","No relevante",VLOOKUP($B240,'Lista Puestos Valorados'!$B$11:$BK$510,MATCH('Auxiliar General'!AR$4,'Lista Puestos Valorados'!$B$10:$BK$10,0),0))</f>
        <v>No relevante</v>
      </c>
      <c r="AY240" s="26">
        <f>+HLOOKUP(AX240,Sistema_Puntos!$Q$5:$Y$43,'Auxiliar General'!AT$5,FALSE)</f>
        <v>0</v>
      </c>
      <c r="AZ240" s="26" t="str">
        <f>+IF(VLOOKUP($B240,'Lista Puestos Valorados'!$B$11:$BK$510,MATCH('Auxiliar General'!AT$4,'Lista Puestos Valorados'!$B$10:$BK$10,0),0)="","No relevante",VLOOKUP($B240,'Lista Puestos Valorados'!$B$11:$BK$510,MATCH('Auxiliar General'!AT$4,'Lista Puestos Valorados'!$B$10:$BK$10,0),0))</f>
        <v>No relevante</v>
      </c>
      <c r="BA240" s="26">
        <f>+HLOOKUP(AZ240,Sistema_Puntos!$Q$5:$Y$43,'Auxiliar General'!AV$5,FALSE)</f>
        <v>0</v>
      </c>
      <c r="BB240" s="26" t="str">
        <f>+IF(VLOOKUP($B240,'Lista Puestos Valorados'!$B$11:$BK$510,MATCH('Auxiliar General'!AV$4,'Lista Puestos Valorados'!$B$10:$BK$10,0),0)="","No relevante",VLOOKUP($B240,'Lista Puestos Valorados'!$B$11:$BK$510,MATCH('Auxiliar General'!AV$4,'Lista Puestos Valorados'!$B$10:$BK$10,0),0))</f>
        <v>No relevante</v>
      </c>
      <c r="BC240" s="26">
        <f>+HLOOKUP(BB240,Sistema_Puntos!$Q$5:$Y$43,'Auxiliar General'!AX$5,FALSE)</f>
        <v>0</v>
      </c>
      <c r="BD240" s="26" t="str">
        <f>+IF(VLOOKUP($B240,'Lista Puestos Valorados'!$B$11:$BK$510,MATCH('Auxiliar General'!AX$4,'Lista Puestos Valorados'!$B$10:$BK$10,0),0)="","No relevante",VLOOKUP($B240,'Lista Puestos Valorados'!$B$11:$BK$510,MATCH('Auxiliar General'!AX$4,'Lista Puestos Valorados'!$B$10:$BK$10,0),0))</f>
        <v>No relevante</v>
      </c>
      <c r="BE240" s="26">
        <f>+HLOOKUP(BD240,Sistema_Puntos!$Q$5:$Y$43,'Auxiliar General'!AZ$5,FALSE)</f>
        <v>0</v>
      </c>
      <c r="BF240" s="26" t="str">
        <f>+IF(VLOOKUP($B240,'Lista Puestos Valorados'!$B$11:$BK$510,MATCH('Auxiliar General'!AZ$4,'Lista Puestos Valorados'!$B$10:$BK$10,0),0)="","No relevante",VLOOKUP($B240,'Lista Puestos Valorados'!$B$11:$BK$510,MATCH('Auxiliar General'!AZ$4,'Lista Puestos Valorados'!$B$10:$BK$10,0),0))</f>
        <v>No relevante</v>
      </c>
      <c r="BG240" s="26">
        <f>+HLOOKUP(BF240,Sistema_Puntos!$Q$5:$Y$43,'Auxiliar General'!BB$5,FALSE)</f>
        <v>0</v>
      </c>
      <c r="BH240" s="26" t="str">
        <f>+IF(VLOOKUP($B240,'Lista Puestos Valorados'!$B$11:$BK$510,MATCH('Auxiliar General'!BB$4,'Lista Puestos Valorados'!$B$10:$BK$10,0),0)="","No relevante",VLOOKUP($B240,'Lista Puestos Valorados'!$B$11:$BK$510,MATCH('Auxiliar General'!BB$4,'Lista Puestos Valorados'!$B$10:$BK$10,0),0))</f>
        <v>No relevante</v>
      </c>
      <c r="BI240" s="26">
        <f>+HLOOKUP(BH240,Sistema_Puntos!$Q$5:$Y$43,'Auxiliar General'!BD$5,FALSE)</f>
        <v>0</v>
      </c>
      <c r="BJ240" s="26" t="str">
        <f>+IF(VLOOKUP($B240,'Lista Puestos Valorados'!$B$11:$BK$510,MATCH('Auxiliar General'!BD$4,'Lista Puestos Valorados'!$B$10:$BK$10,0),0)="","No relevante",VLOOKUP($B240,'Lista Puestos Valorados'!$B$11:$BK$510,MATCH('Auxiliar General'!BD$4,'Lista Puestos Valorados'!$B$10:$BK$10,0),0))</f>
        <v>No relevante</v>
      </c>
      <c r="BK240" s="26">
        <f>+HLOOKUP(BJ240,Sistema_Puntos!$Q$5:$Y$43,'Auxiliar General'!BF$5,FALSE)</f>
        <v>0</v>
      </c>
      <c r="BL240" s="26" t="str">
        <f>+IF(VLOOKUP($B240,'Lista Puestos Valorados'!$B$11:$BK$510,MATCH('Auxiliar General'!BF$4,'Lista Puestos Valorados'!$B$10:$BK$10,0),0)="","No relevante",VLOOKUP($B240,'Lista Puestos Valorados'!$B$11:$BK$510,MATCH('Auxiliar General'!BF$4,'Lista Puestos Valorados'!$B$10:$BK$10,0),0))</f>
        <v>No relevante</v>
      </c>
      <c r="BM240" s="26">
        <f>+HLOOKUP(BL240,Sistema_Puntos!$Q$5:$Y$43,'Auxiliar General'!BH$5,FALSE)</f>
        <v>0</v>
      </c>
      <c r="BN240" s="26" t="str">
        <f>+IF(VLOOKUP($B240,'Lista Puestos Valorados'!$B$11:$BK$510,MATCH('Auxiliar General'!BH$4,'Lista Puestos Valorados'!$B$10:$BK$10,0),0)="","No relevante",VLOOKUP($B240,'Lista Puestos Valorados'!$B$11:$BK$510,MATCH('Auxiliar General'!BH$4,'Lista Puestos Valorados'!$B$10:$BK$10,0),0))</f>
        <v>No relevante</v>
      </c>
      <c r="BO240" s="26">
        <f>+HLOOKUP(BN240,Sistema_Puntos!$Q$5:$Y$43,'Auxiliar General'!BJ$5,FALSE)</f>
        <v>0</v>
      </c>
      <c r="BP240" s="26" t="str">
        <f>+IF(VLOOKUP($B240,'Lista Puestos Valorados'!$B$11:$BK$510,MATCH('Auxiliar General'!BJ$4,'Lista Puestos Valorados'!$B$10:$BK$10,0),0)="","No relevante",VLOOKUP($B240,'Lista Puestos Valorados'!$B$11:$BK$510,MATCH('Auxiliar General'!BJ$4,'Lista Puestos Valorados'!$B$10:$BK$10,0),0))</f>
        <v>No relevante</v>
      </c>
      <c r="BQ240" s="26">
        <f>+HLOOKUP(BP240,Sistema_Puntos!$Q$5:$Y$43,'Auxiliar General'!BL$5,FALSE)</f>
        <v>0</v>
      </c>
      <c r="BR240" s="26" t="str">
        <f>+IF(VLOOKUP($B240,'Lista Puestos Valorados'!$B$11:$BK$510,MATCH('Auxiliar General'!BL$4,'Lista Puestos Valorados'!$B$10:$BK$10,0),0)="","No relevante",VLOOKUP($B240,'Lista Puestos Valorados'!$B$11:$BK$510,MATCH('Auxiliar General'!BL$4,'Lista Puestos Valorados'!$B$10:$BK$10,0),0))</f>
        <v>No relevante</v>
      </c>
      <c r="BS240" s="26">
        <f>+HLOOKUP(BR240,Sistema_Puntos!$Q$5:$Y$43,'Auxiliar General'!BN$5,FALSE)</f>
        <v>0</v>
      </c>
      <c r="BT240" s="26" t="str">
        <f>+IF(VLOOKUP($B240,'Lista Puestos Valorados'!$B$11:$BK$510,MATCH('Auxiliar General'!BN$4,'Lista Puestos Valorados'!$B$10:$BK$10,0),0)="","No relevante",VLOOKUP($B240,'Lista Puestos Valorados'!$B$11:$BK$510,MATCH('Auxiliar General'!BN$4,'Lista Puestos Valorados'!$B$10:$BK$10,0),0))</f>
        <v>No relevante</v>
      </c>
      <c r="BU240" s="26">
        <f>+HLOOKUP(BT240,Sistema_Puntos!$Q$5:$Y$43,'Auxiliar General'!BP$5,FALSE)</f>
        <v>0</v>
      </c>
      <c r="BV240" s="26" t="str">
        <f>+IF(VLOOKUP($B240,'Lista Puestos Valorados'!$B$11:$BK$510,MATCH('Auxiliar General'!BP$4,'Lista Puestos Valorados'!$B$10:$BK$10,0),0)="","No relevante",VLOOKUP($B240,'Lista Puestos Valorados'!$B$11:$BK$510,MATCH('Auxiliar General'!BP$4,'Lista Puestos Valorados'!$B$10:$BK$10,0),0))</f>
        <v>No relevante</v>
      </c>
      <c r="BW240" s="26">
        <f>+HLOOKUP(BV240,Sistema_Puntos!$Q$5:$Y$43,'Auxiliar General'!BR$5,FALSE)</f>
        <v>0</v>
      </c>
      <c r="BX240" s="26" t="str">
        <f>+IF(VLOOKUP($B240,'Lista Puestos Valorados'!$B$11:$BK$510,MATCH('Auxiliar General'!BR$4,'Lista Puestos Valorados'!$B$10:$BK$10,0),0)="","No relevante",VLOOKUP($B240,'Lista Puestos Valorados'!$B$11:$BK$510,MATCH('Auxiliar General'!BR$4,'Lista Puestos Valorados'!$B$10:$BK$10,0),0))</f>
        <v>No relevante</v>
      </c>
      <c r="BY240" s="26">
        <f>+HLOOKUP(BX240,Sistema_Puntos!$Q$5:$Y$43,'Auxiliar General'!BT$5,FALSE)</f>
        <v>0</v>
      </c>
      <c r="BZ240" s="26" t="str">
        <f>+IF(VLOOKUP($B240,'Lista Puestos Valorados'!$B$11:$BK$510,MATCH('Auxiliar General'!BT$4,'Lista Puestos Valorados'!$B$10:$BK$10,0),0)="","No relevante",VLOOKUP($B240,'Lista Puestos Valorados'!$B$11:$BK$510,MATCH('Auxiliar General'!BT$4,'Lista Puestos Valorados'!$B$10:$BK$10,0),0))</f>
        <v>No relevante</v>
      </c>
      <c r="CA240" s="26">
        <f>+HLOOKUP(BZ240,Sistema_Puntos!$Q$5:$Y$43,'Auxiliar General'!BV$5,FALSE)</f>
        <v>0</v>
      </c>
      <c r="CB240" s="26" t="str">
        <f>+IF(VLOOKUP($B240,'Lista Puestos Valorados'!$B$11:$BK$510,MATCH('Auxiliar General'!BV$4,'Lista Puestos Valorados'!$B$10:$BK$10,0),0)="","No relevante",VLOOKUP($B240,'Lista Puestos Valorados'!$B$11:$BK$510,MATCH('Auxiliar General'!BV$4,'Lista Puestos Valorados'!$B$10:$BK$10,0),0))</f>
        <v>No relevante</v>
      </c>
      <c r="CC240" s="26">
        <f>+HLOOKUP(CB240,Sistema_Puntos!$Q$5:$Y$43,'Auxiliar General'!BX$5,FALSE)</f>
        <v>0</v>
      </c>
      <c r="CD240" s="26" t="str">
        <f>+IF(VLOOKUP($B240,'Lista Puestos Valorados'!$B$11:$BK$510,MATCH('Auxiliar General'!BX$4,'Lista Puestos Valorados'!$B$10:$BK$10,0),0)="","No relevante",VLOOKUP($B240,'Lista Puestos Valorados'!$B$11:$BK$510,MATCH('Auxiliar General'!BX$4,'Lista Puestos Valorados'!$B$10:$BK$10,0),0))</f>
        <v>No relevante</v>
      </c>
      <c r="CE240" s="26">
        <f>+HLOOKUP(CD240,Sistema_Puntos!$Q$5:$Y$43,'Auxiliar General'!BZ$5,FALSE)</f>
        <v>0</v>
      </c>
      <c r="CF240" s="26" t="str">
        <f>+IF(VLOOKUP($B240,'Lista Puestos Valorados'!$B$11:$BK$510,MATCH('Auxiliar General'!BZ$4,'Lista Puestos Valorados'!$B$10:$BK$10,0),0)="","No relevante",VLOOKUP($B240,'Lista Puestos Valorados'!$B$11:$BK$510,MATCH('Auxiliar General'!BZ$4,'Lista Puestos Valorados'!$B$10:$BK$10,0),0))</f>
        <v>No relevante</v>
      </c>
      <c r="CG240" s="26">
        <f>+HLOOKUP(CF240,Sistema_Puntos!$Q$5:$Y$43,'Auxiliar General'!CB$5,FALSE)</f>
        <v>0</v>
      </c>
      <c r="CH240" s="29"/>
      <c r="CI240" s="29"/>
    </row>
    <row r="241" spans="2:87" ht="17.55" customHeight="1">
      <c r="B241" s="26">
        <f>+'Listado de Puestos'!B241</f>
        <v>231</v>
      </c>
      <c r="C241" s="26" t="str">
        <f>+IF('Lista Puestos Valorados'!C241="","",'Lista Puestos Valorados'!C241)</f>
        <v/>
      </c>
      <c r="D241" s="26" t="str">
        <f>+IF('Lista Puestos Valorados'!D241="","",'Lista Puestos Valorados'!D241)</f>
        <v/>
      </c>
      <c r="E241" s="26" t="str">
        <f>+IF('Lista Puestos Valorados'!E241="","",'Lista Puestos Valorados'!E241)</f>
        <v/>
      </c>
      <c r="F241" s="26" t="str">
        <f>+IF('Lista Puestos Valorados'!F241="","",'Lista Puestos Valorados'!F241)</f>
        <v/>
      </c>
      <c r="G241" s="26" t="str">
        <f>+IF('Lista Puestos Valorados'!G241="","",'Lista Puestos Valorados'!G241)</f>
        <v/>
      </c>
      <c r="H241" s="26" t="str">
        <f>+IF('Lista Puestos Valorados'!H241="","",'Lista Puestos Valorados'!H241)</f>
        <v/>
      </c>
      <c r="I241" s="26" t="str">
        <f>+IF('Lista Puestos Valorados'!I241="","",'Lista Puestos Valorados'!I241)</f>
        <v/>
      </c>
      <c r="J241" s="118" t="e">
        <f t="array" ref="J241">+IF(L241="","",_xlfn.IFS(L241&lt;='Cortes de Agrupacion'!$F$15,'Cortes de Agrupacion'!$E$15,'Resultados General'!L241&lt;='Cortes de Agrupacion'!$F$14,'Cortes de Agrupacion'!$E$14,'Resultados General'!L241&lt;='Cortes de Agrupacion'!$F$13,'Cortes de Agrupacion'!$E$13,L241&lt;='Cortes de Agrupacion'!$F$12,'Cortes de Agrupacion'!$E$12,'Resultados General'!L241&lt;='Cortes de Agrupacion'!$F$11,'Cortes de Agrupacion'!$E$11,'Resultados General'!L241&lt;='Cortes de Agrupacion'!$F$10,'Cortes de Agrupacion'!$E$10,'Resultados General'!L241&lt;='Cortes de Agrupacion'!$F$9,'Cortes de Agrupacion'!$E$9,'Resultados General'!L241&lt;='Cortes de Agrupacion'!$F$8,'Cortes de Agrupacion'!$E$8,'Resultados General'!L241&lt;='Cortes de Agrupacion'!$F$7,'Cortes de Agrupacion'!$E$7,'Resultados General'!L241&lt;='Cortes de Agrupacion'!$F$6,'Cortes de Agrupacion'!$E$6))</f>
        <v>#VALUE!</v>
      </c>
      <c r="K241" s="118" t="str">
        <f t="shared" si="6"/>
        <v/>
      </c>
      <c r="L241" s="124" t="e">
        <f>#VALUE!</f>
        <v>#VALUE!</v>
      </c>
      <c r="M241" s="26" t="e">
        <f ca="1">+_xlfn.IFNA(VLOOKUP(C241,'Distribución de puestos'!$B$8:$I$507,8,0),"")</f>
        <v>#NAME?</v>
      </c>
      <c r="N241" s="26" t="str">
        <f>+IF(VLOOKUP($B241,'Lista Puestos Valorados'!$B$11:$BK$510,MATCH('Auxiliar General'!H$4,'Lista Puestos Valorados'!$B$10:$BK$10,0),0)="","No relevante",VLOOKUP($B241,'Lista Puestos Valorados'!$B$11:$BK$510,MATCH('Auxiliar General'!H$4,'Lista Puestos Valorados'!$B$10:$BK$10,0),0))</f>
        <v>No relevante</v>
      </c>
      <c r="O241" s="26">
        <f>+HLOOKUP(N241,Sistema_Puntos!$Q$5:$Y$43,'Auxiliar General'!J$5,FALSE)</f>
        <v>0</v>
      </c>
      <c r="P241" s="26" t="str">
        <f>+IF(VLOOKUP($B241,'Lista Puestos Valorados'!$B$11:$BK$510,MATCH('Auxiliar General'!J$4,'Lista Puestos Valorados'!$B$10:$BK$10,0),0)="","No relevante",VLOOKUP($B241,'Lista Puestos Valorados'!$B$11:$BK$510,MATCH('Auxiliar General'!J$4,'Lista Puestos Valorados'!$B$10:$BK$10,0),0))</f>
        <v>No relevante</v>
      </c>
      <c r="Q241" s="26">
        <f>+HLOOKUP(P241,Sistema_Puntos!$Q$5:$Y$43,'Auxiliar General'!L$5,FALSE)</f>
        <v>0</v>
      </c>
      <c r="R241" s="26" t="str">
        <f>+IF(VLOOKUP($B241,'Lista Puestos Valorados'!$B$11:$BK$510,MATCH('Auxiliar General'!L$4,'Lista Puestos Valorados'!$B$10:$BK$10,0),0)="","No relevante",VLOOKUP($B241,'Lista Puestos Valorados'!$B$11:$BK$510,MATCH('Auxiliar General'!L$4,'Lista Puestos Valorados'!$B$10:$BK$10,0),0))</f>
        <v>No relevante</v>
      </c>
      <c r="S241" s="26">
        <f>+HLOOKUP(R241,Sistema_Puntos!$Q$5:$Y$43,'Auxiliar General'!N$5,FALSE)</f>
        <v>0</v>
      </c>
      <c r="T241" s="26" t="str">
        <f>+IF(VLOOKUP($B241,'Lista Puestos Valorados'!$B$11:$BK$510,MATCH('Auxiliar General'!N$4,'Lista Puestos Valorados'!$B$10:$BK$10,0),0)="","No relevante",VLOOKUP($B241,'Lista Puestos Valorados'!$B$11:$BK$510,MATCH('Auxiliar General'!N$4,'Lista Puestos Valorados'!$B$10:$BK$10,0),0))</f>
        <v>No relevante</v>
      </c>
      <c r="U241" s="26">
        <f>+HLOOKUP(T241,Sistema_Puntos!$Q$5:$Y$43,'Auxiliar General'!P$5,FALSE)</f>
        <v>0</v>
      </c>
      <c r="V241" s="26" t="str">
        <f>+IF(VLOOKUP($B241,'Lista Puestos Valorados'!$B$11:$BK$510,MATCH('Auxiliar General'!P$4,'Lista Puestos Valorados'!$B$10:$BK$10,0),0)="","No relevante",VLOOKUP($B241,'Lista Puestos Valorados'!$B$11:$BK$510,MATCH('Auxiliar General'!P$4,'Lista Puestos Valorados'!$B$10:$BK$10,0),0))</f>
        <v>No relevante</v>
      </c>
      <c r="W241" s="26">
        <f>+HLOOKUP(V241,Sistema_Puntos!$Q$5:$Y$43,'Auxiliar General'!R$5,FALSE)</f>
        <v>0</v>
      </c>
      <c r="X241" s="26" t="str">
        <f>+IF(VLOOKUP($B241,'Lista Puestos Valorados'!$B$11:$BK$510,MATCH('Auxiliar General'!R$4,'Lista Puestos Valorados'!$B$10:$BK$10,0),0)="","No relevante",VLOOKUP($B241,'Lista Puestos Valorados'!$B$11:$BK$510,MATCH('Auxiliar General'!R$4,'Lista Puestos Valorados'!$B$10:$BK$10,0),0))</f>
        <v>No relevante</v>
      </c>
      <c r="Y241" s="26">
        <f>+HLOOKUP(X241,Sistema_Puntos!$Q$5:$Y$43,'Auxiliar General'!T$5,FALSE)</f>
        <v>0</v>
      </c>
      <c r="Z241" s="26" t="str">
        <f>+IF(VLOOKUP($B241,'Lista Puestos Valorados'!$B$11:$BK$510,MATCH('Auxiliar General'!T$4,'Lista Puestos Valorados'!$B$10:$BK$10,0),0)="","No relevante",VLOOKUP($B241,'Lista Puestos Valorados'!$B$11:$BK$510,MATCH('Auxiliar General'!T$4,'Lista Puestos Valorados'!$B$10:$BK$10,0),0))</f>
        <v>No relevante</v>
      </c>
      <c r="AA241" s="26">
        <f>+HLOOKUP(Z241,Sistema_Puntos!$Q$5:$Y$43,'Auxiliar General'!V$5,FALSE)</f>
        <v>0</v>
      </c>
      <c r="AB241" s="26" t="str">
        <f>+IF(VLOOKUP($B241,'Lista Puestos Valorados'!$B$11:$BK$510,MATCH('Auxiliar General'!V$4,'Lista Puestos Valorados'!$B$10:$BK$10,0),0)="","No relevante",VLOOKUP($B241,'Lista Puestos Valorados'!$B$11:$BK$510,MATCH('Auxiliar General'!V$4,'Lista Puestos Valorados'!$B$10:$BK$10,0),0))</f>
        <v>No relevante</v>
      </c>
      <c r="AC241" s="26">
        <f>+HLOOKUP(AB241,Sistema_Puntos!$Q$5:$Y$43,'Auxiliar General'!X$5,FALSE)</f>
        <v>0</v>
      </c>
      <c r="AD241" s="26" t="str">
        <f>+IF(VLOOKUP($B241,'Lista Puestos Valorados'!$B$11:$BK$510,MATCH('Auxiliar General'!X$4,'Lista Puestos Valorados'!$B$10:$BK$10,0),0)="","No relevante",VLOOKUP($B241,'Lista Puestos Valorados'!$B$11:$BK$510,MATCH('Auxiliar General'!X$4,'Lista Puestos Valorados'!$B$10:$BK$10,0),0))</f>
        <v>No relevante</v>
      </c>
      <c r="AE241" s="26">
        <f>+HLOOKUP(AD241,Sistema_Puntos!$Q$5:$Y$43,'Auxiliar General'!Z$5,FALSE)</f>
        <v>0</v>
      </c>
      <c r="AF241" s="26" t="str">
        <f>+IF(VLOOKUP($B241,'Lista Puestos Valorados'!$B$11:$BK$510,MATCH('Auxiliar General'!Z$4,'Lista Puestos Valorados'!$B$10:$BK$10,0),0)="","No relevante",VLOOKUP($B241,'Lista Puestos Valorados'!$B$11:$BK$510,MATCH('Auxiliar General'!Z$4,'Lista Puestos Valorados'!$B$10:$BK$10,0),0))</f>
        <v>No relevante</v>
      </c>
      <c r="AG241" s="26">
        <f>+HLOOKUP(AF241,Sistema_Puntos!$Q$5:$Y$43,'Auxiliar General'!AB$5,FALSE)</f>
        <v>0</v>
      </c>
      <c r="AH241" s="26" t="str">
        <f>+IF(VLOOKUP($B241,'Lista Puestos Valorados'!$B$11:$BK$510,MATCH('Auxiliar General'!AB$4,'Lista Puestos Valorados'!$B$10:$BK$10,0),0)="","No relevante",VLOOKUP($B241,'Lista Puestos Valorados'!$B$11:$BK$510,MATCH('Auxiliar General'!AB$4,'Lista Puestos Valorados'!$B$10:$BK$10,0),0))</f>
        <v>No relevante</v>
      </c>
      <c r="AI241" s="26">
        <f>+HLOOKUP(AH241,Sistema_Puntos!$Q$5:$Y$43,'Auxiliar General'!AD$5,FALSE)</f>
        <v>0</v>
      </c>
      <c r="AJ241" s="26" t="str">
        <f>+IF(VLOOKUP($B241,'Lista Puestos Valorados'!$B$11:$BK$510,MATCH('Auxiliar General'!AD$4,'Lista Puestos Valorados'!$B$10:$BK$10,0),0)="","No relevante",VLOOKUP($B241,'Lista Puestos Valorados'!$B$11:$BK$510,MATCH('Auxiliar General'!AD$4,'Lista Puestos Valorados'!$B$10:$BK$10,0),0))</f>
        <v>No relevante</v>
      </c>
      <c r="AK241" s="26">
        <f>+HLOOKUP(AJ241,Sistema_Puntos!$Q$5:$Y$43,'Auxiliar General'!AF$5,FALSE)</f>
        <v>0</v>
      </c>
      <c r="AL241" s="26" t="str">
        <f>+IF(VLOOKUP($B241,'Lista Puestos Valorados'!$B$11:$BK$510,MATCH('Auxiliar General'!AF$4,'Lista Puestos Valorados'!$B$10:$BK$10,0),0)="","No relevante",VLOOKUP($B241,'Lista Puestos Valorados'!$B$11:$BK$510,MATCH('Auxiliar General'!AF$4,'Lista Puestos Valorados'!$B$10:$BK$10,0),0))</f>
        <v>No relevante</v>
      </c>
      <c r="AM241" s="26">
        <f>+HLOOKUP(AL241,Sistema_Puntos!$Q$5:$Y$43,'Auxiliar General'!AH$5,FALSE)</f>
        <v>0</v>
      </c>
      <c r="AN241" s="26" t="str">
        <f>+IF(VLOOKUP($B241,'Lista Puestos Valorados'!$B$11:$BK$510,MATCH('Auxiliar General'!AH$4,'Lista Puestos Valorados'!$B$10:$BK$10,0),0)="","No relevante",VLOOKUP($B241,'Lista Puestos Valorados'!$B$11:$BK$510,MATCH('Auxiliar General'!AH$4,'Lista Puestos Valorados'!$B$10:$BK$10,0),0))</f>
        <v>No relevante</v>
      </c>
      <c r="AO241" s="26">
        <f>+HLOOKUP(AN241,Sistema_Puntos!$Q$5:$Y$43,'Auxiliar General'!AJ$5,FALSE)</f>
        <v>0</v>
      </c>
      <c r="AP241" s="26" t="str">
        <f>+IF(VLOOKUP($B241,'Lista Puestos Valorados'!$B$11:$BK$510,MATCH('Auxiliar General'!AJ$4,'Lista Puestos Valorados'!$B$10:$BK$10,0),0)="","No relevante",VLOOKUP($B241,'Lista Puestos Valorados'!$B$11:$BK$510,MATCH('Auxiliar General'!AJ$4,'Lista Puestos Valorados'!$B$10:$BK$10,0),0))</f>
        <v>No relevante</v>
      </c>
      <c r="AQ241" s="26">
        <f>+HLOOKUP(AP241,Sistema_Puntos!$Q$5:$Y$43,'Auxiliar General'!AL$5,FALSE)</f>
        <v>0</v>
      </c>
      <c r="AR241" s="26" t="str">
        <f>+IF(VLOOKUP($B241,'Lista Puestos Valorados'!$B$11:$BK$510,MATCH('Auxiliar General'!AL$4,'Lista Puestos Valorados'!$B$10:$BK$10,0),0)="","No relevante",VLOOKUP($B241,'Lista Puestos Valorados'!$B$11:$BK$510,MATCH('Auxiliar General'!AL$4,'Lista Puestos Valorados'!$B$10:$BK$10,0),0))</f>
        <v>No relevante</v>
      </c>
      <c r="AS241" s="26">
        <f>+HLOOKUP(AR241,Sistema_Puntos!$Q$5:$Y$43,'Auxiliar General'!AN$5,FALSE)</f>
        <v>0</v>
      </c>
      <c r="AT241" s="26" t="str">
        <f>+IF(VLOOKUP($B241,'Lista Puestos Valorados'!$B$11:$BK$510,MATCH('Auxiliar General'!AN$4,'Lista Puestos Valorados'!$B$10:$BK$10,0),0)="","No relevante",VLOOKUP($B241,'Lista Puestos Valorados'!$B$11:$BK$510,MATCH('Auxiliar General'!AN$4,'Lista Puestos Valorados'!$B$10:$BK$10,0),0))</f>
        <v>No relevante</v>
      </c>
      <c r="AU241" s="26">
        <f>+HLOOKUP(AT241,Sistema_Puntos!$Q$5:$Y$43,'Auxiliar General'!AP$5,FALSE)</f>
        <v>0</v>
      </c>
      <c r="AV241" s="26" t="str">
        <f>+IF(VLOOKUP($B241,'Lista Puestos Valorados'!$B$11:$BK$510,MATCH('Auxiliar General'!AP$4,'Lista Puestos Valorados'!$B$10:$BK$10,0),0)="","No relevante",VLOOKUP($B241,'Lista Puestos Valorados'!$B$11:$BK$510,MATCH('Auxiliar General'!AP$4,'Lista Puestos Valorados'!$B$10:$BK$10,0),0))</f>
        <v>No relevante</v>
      </c>
      <c r="AW241" s="26">
        <f>+HLOOKUP(AV241,Sistema_Puntos!$Q$5:$Y$43,'Auxiliar General'!AR$5,FALSE)</f>
        <v>0</v>
      </c>
      <c r="AX241" s="26" t="str">
        <f>+IF(VLOOKUP($B241,'Lista Puestos Valorados'!$B$11:$BK$510,MATCH('Auxiliar General'!AR$4,'Lista Puestos Valorados'!$B$10:$BK$10,0),0)="","No relevante",VLOOKUP($B241,'Lista Puestos Valorados'!$B$11:$BK$510,MATCH('Auxiliar General'!AR$4,'Lista Puestos Valorados'!$B$10:$BK$10,0),0))</f>
        <v>No relevante</v>
      </c>
      <c r="AY241" s="26">
        <f>+HLOOKUP(AX241,Sistema_Puntos!$Q$5:$Y$43,'Auxiliar General'!AT$5,FALSE)</f>
        <v>0</v>
      </c>
      <c r="AZ241" s="26" t="str">
        <f>+IF(VLOOKUP($B241,'Lista Puestos Valorados'!$B$11:$BK$510,MATCH('Auxiliar General'!AT$4,'Lista Puestos Valorados'!$B$10:$BK$10,0),0)="","No relevante",VLOOKUP($B241,'Lista Puestos Valorados'!$B$11:$BK$510,MATCH('Auxiliar General'!AT$4,'Lista Puestos Valorados'!$B$10:$BK$10,0),0))</f>
        <v>No relevante</v>
      </c>
      <c r="BA241" s="26">
        <f>+HLOOKUP(AZ241,Sistema_Puntos!$Q$5:$Y$43,'Auxiliar General'!AV$5,FALSE)</f>
        <v>0</v>
      </c>
      <c r="BB241" s="26" t="str">
        <f>+IF(VLOOKUP($B241,'Lista Puestos Valorados'!$B$11:$BK$510,MATCH('Auxiliar General'!AV$4,'Lista Puestos Valorados'!$B$10:$BK$10,0),0)="","No relevante",VLOOKUP($B241,'Lista Puestos Valorados'!$B$11:$BK$510,MATCH('Auxiliar General'!AV$4,'Lista Puestos Valorados'!$B$10:$BK$10,0),0))</f>
        <v>No relevante</v>
      </c>
      <c r="BC241" s="26">
        <f>+HLOOKUP(BB241,Sistema_Puntos!$Q$5:$Y$43,'Auxiliar General'!AX$5,FALSE)</f>
        <v>0</v>
      </c>
      <c r="BD241" s="26" t="str">
        <f>+IF(VLOOKUP($B241,'Lista Puestos Valorados'!$B$11:$BK$510,MATCH('Auxiliar General'!AX$4,'Lista Puestos Valorados'!$B$10:$BK$10,0),0)="","No relevante",VLOOKUP($B241,'Lista Puestos Valorados'!$B$11:$BK$510,MATCH('Auxiliar General'!AX$4,'Lista Puestos Valorados'!$B$10:$BK$10,0),0))</f>
        <v>No relevante</v>
      </c>
      <c r="BE241" s="26">
        <f>+HLOOKUP(BD241,Sistema_Puntos!$Q$5:$Y$43,'Auxiliar General'!AZ$5,FALSE)</f>
        <v>0</v>
      </c>
      <c r="BF241" s="26" t="str">
        <f>+IF(VLOOKUP($B241,'Lista Puestos Valorados'!$B$11:$BK$510,MATCH('Auxiliar General'!AZ$4,'Lista Puestos Valorados'!$B$10:$BK$10,0),0)="","No relevante",VLOOKUP($B241,'Lista Puestos Valorados'!$B$11:$BK$510,MATCH('Auxiliar General'!AZ$4,'Lista Puestos Valorados'!$B$10:$BK$10,0),0))</f>
        <v>No relevante</v>
      </c>
      <c r="BG241" s="26">
        <f>+HLOOKUP(BF241,Sistema_Puntos!$Q$5:$Y$43,'Auxiliar General'!BB$5,FALSE)</f>
        <v>0</v>
      </c>
      <c r="BH241" s="26" t="str">
        <f>+IF(VLOOKUP($B241,'Lista Puestos Valorados'!$B$11:$BK$510,MATCH('Auxiliar General'!BB$4,'Lista Puestos Valorados'!$B$10:$BK$10,0),0)="","No relevante",VLOOKUP($B241,'Lista Puestos Valorados'!$B$11:$BK$510,MATCH('Auxiliar General'!BB$4,'Lista Puestos Valorados'!$B$10:$BK$10,0),0))</f>
        <v>No relevante</v>
      </c>
      <c r="BI241" s="26">
        <f>+HLOOKUP(BH241,Sistema_Puntos!$Q$5:$Y$43,'Auxiliar General'!BD$5,FALSE)</f>
        <v>0</v>
      </c>
      <c r="BJ241" s="26" t="str">
        <f>+IF(VLOOKUP($B241,'Lista Puestos Valorados'!$B$11:$BK$510,MATCH('Auxiliar General'!BD$4,'Lista Puestos Valorados'!$B$10:$BK$10,0),0)="","No relevante",VLOOKUP($B241,'Lista Puestos Valorados'!$B$11:$BK$510,MATCH('Auxiliar General'!BD$4,'Lista Puestos Valorados'!$B$10:$BK$10,0),0))</f>
        <v>No relevante</v>
      </c>
      <c r="BK241" s="26">
        <f>+HLOOKUP(BJ241,Sistema_Puntos!$Q$5:$Y$43,'Auxiliar General'!BF$5,FALSE)</f>
        <v>0</v>
      </c>
      <c r="BL241" s="26" t="str">
        <f>+IF(VLOOKUP($B241,'Lista Puestos Valorados'!$B$11:$BK$510,MATCH('Auxiliar General'!BF$4,'Lista Puestos Valorados'!$B$10:$BK$10,0),0)="","No relevante",VLOOKUP($B241,'Lista Puestos Valorados'!$B$11:$BK$510,MATCH('Auxiliar General'!BF$4,'Lista Puestos Valorados'!$B$10:$BK$10,0),0))</f>
        <v>No relevante</v>
      </c>
      <c r="BM241" s="26">
        <f>+HLOOKUP(BL241,Sistema_Puntos!$Q$5:$Y$43,'Auxiliar General'!BH$5,FALSE)</f>
        <v>0</v>
      </c>
      <c r="BN241" s="26" t="str">
        <f>+IF(VLOOKUP($B241,'Lista Puestos Valorados'!$B$11:$BK$510,MATCH('Auxiliar General'!BH$4,'Lista Puestos Valorados'!$B$10:$BK$10,0),0)="","No relevante",VLOOKUP($B241,'Lista Puestos Valorados'!$B$11:$BK$510,MATCH('Auxiliar General'!BH$4,'Lista Puestos Valorados'!$B$10:$BK$10,0),0))</f>
        <v>No relevante</v>
      </c>
      <c r="BO241" s="26">
        <f>+HLOOKUP(BN241,Sistema_Puntos!$Q$5:$Y$43,'Auxiliar General'!BJ$5,FALSE)</f>
        <v>0</v>
      </c>
      <c r="BP241" s="26" t="str">
        <f>+IF(VLOOKUP($B241,'Lista Puestos Valorados'!$B$11:$BK$510,MATCH('Auxiliar General'!BJ$4,'Lista Puestos Valorados'!$B$10:$BK$10,0),0)="","No relevante",VLOOKUP($B241,'Lista Puestos Valorados'!$B$11:$BK$510,MATCH('Auxiliar General'!BJ$4,'Lista Puestos Valorados'!$B$10:$BK$10,0),0))</f>
        <v>No relevante</v>
      </c>
      <c r="BQ241" s="26">
        <f>+HLOOKUP(BP241,Sistema_Puntos!$Q$5:$Y$43,'Auxiliar General'!BL$5,FALSE)</f>
        <v>0</v>
      </c>
      <c r="BR241" s="26" t="str">
        <f>+IF(VLOOKUP($B241,'Lista Puestos Valorados'!$B$11:$BK$510,MATCH('Auxiliar General'!BL$4,'Lista Puestos Valorados'!$B$10:$BK$10,0),0)="","No relevante",VLOOKUP($B241,'Lista Puestos Valorados'!$B$11:$BK$510,MATCH('Auxiliar General'!BL$4,'Lista Puestos Valorados'!$B$10:$BK$10,0),0))</f>
        <v>No relevante</v>
      </c>
      <c r="BS241" s="26">
        <f>+HLOOKUP(BR241,Sistema_Puntos!$Q$5:$Y$43,'Auxiliar General'!BN$5,FALSE)</f>
        <v>0</v>
      </c>
      <c r="BT241" s="26" t="str">
        <f>+IF(VLOOKUP($B241,'Lista Puestos Valorados'!$B$11:$BK$510,MATCH('Auxiliar General'!BN$4,'Lista Puestos Valorados'!$B$10:$BK$10,0),0)="","No relevante",VLOOKUP($B241,'Lista Puestos Valorados'!$B$11:$BK$510,MATCH('Auxiliar General'!BN$4,'Lista Puestos Valorados'!$B$10:$BK$10,0),0))</f>
        <v>No relevante</v>
      </c>
      <c r="BU241" s="26">
        <f>+HLOOKUP(BT241,Sistema_Puntos!$Q$5:$Y$43,'Auxiliar General'!BP$5,FALSE)</f>
        <v>0</v>
      </c>
      <c r="BV241" s="26" t="str">
        <f>+IF(VLOOKUP($B241,'Lista Puestos Valorados'!$B$11:$BK$510,MATCH('Auxiliar General'!BP$4,'Lista Puestos Valorados'!$B$10:$BK$10,0),0)="","No relevante",VLOOKUP($B241,'Lista Puestos Valorados'!$B$11:$BK$510,MATCH('Auxiliar General'!BP$4,'Lista Puestos Valorados'!$B$10:$BK$10,0),0))</f>
        <v>No relevante</v>
      </c>
      <c r="BW241" s="26">
        <f>+HLOOKUP(BV241,Sistema_Puntos!$Q$5:$Y$43,'Auxiliar General'!BR$5,FALSE)</f>
        <v>0</v>
      </c>
      <c r="BX241" s="26" t="str">
        <f>+IF(VLOOKUP($B241,'Lista Puestos Valorados'!$B$11:$BK$510,MATCH('Auxiliar General'!BR$4,'Lista Puestos Valorados'!$B$10:$BK$10,0),0)="","No relevante",VLOOKUP($B241,'Lista Puestos Valorados'!$B$11:$BK$510,MATCH('Auxiliar General'!BR$4,'Lista Puestos Valorados'!$B$10:$BK$10,0),0))</f>
        <v>No relevante</v>
      </c>
      <c r="BY241" s="26">
        <f>+HLOOKUP(BX241,Sistema_Puntos!$Q$5:$Y$43,'Auxiliar General'!BT$5,FALSE)</f>
        <v>0</v>
      </c>
      <c r="BZ241" s="26" t="str">
        <f>+IF(VLOOKUP($B241,'Lista Puestos Valorados'!$B$11:$BK$510,MATCH('Auxiliar General'!BT$4,'Lista Puestos Valorados'!$B$10:$BK$10,0),0)="","No relevante",VLOOKUP($B241,'Lista Puestos Valorados'!$B$11:$BK$510,MATCH('Auxiliar General'!BT$4,'Lista Puestos Valorados'!$B$10:$BK$10,0),0))</f>
        <v>No relevante</v>
      </c>
      <c r="CA241" s="26">
        <f>+HLOOKUP(BZ241,Sistema_Puntos!$Q$5:$Y$43,'Auxiliar General'!BV$5,FALSE)</f>
        <v>0</v>
      </c>
      <c r="CB241" s="26" t="str">
        <f>+IF(VLOOKUP($B241,'Lista Puestos Valorados'!$B$11:$BK$510,MATCH('Auxiliar General'!BV$4,'Lista Puestos Valorados'!$B$10:$BK$10,0),0)="","No relevante",VLOOKUP($B241,'Lista Puestos Valorados'!$B$11:$BK$510,MATCH('Auxiliar General'!BV$4,'Lista Puestos Valorados'!$B$10:$BK$10,0),0))</f>
        <v>No relevante</v>
      </c>
      <c r="CC241" s="26">
        <f>+HLOOKUP(CB241,Sistema_Puntos!$Q$5:$Y$43,'Auxiliar General'!BX$5,FALSE)</f>
        <v>0</v>
      </c>
      <c r="CD241" s="26" t="str">
        <f>+IF(VLOOKUP($B241,'Lista Puestos Valorados'!$B$11:$BK$510,MATCH('Auxiliar General'!BX$4,'Lista Puestos Valorados'!$B$10:$BK$10,0),0)="","No relevante",VLOOKUP($B241,'Lista Puestos Valorados'!$B$11:$BK$510,MATCH('Auxiliar General'!BX$4,'Lista Puestos Valorados'!$B$10:$BK$10,0),0))</f>
        <v>No relevante</v>
      </c>
      <c r="CE241" s="26">
        <f>+HLOOKUP(CD241,Sistema_Puntos!$Q$5:$Y$43,'Auxiliar General'!BZ$5,FALSE)</f>
        <v>0</v>
      </c>
      <c r="CF241" s="26" t="str">
        <f>+IF(VLOOKUP($B241,'Lista Puestos Valorados'!$B$11:$BK$510,MATCH('Auxiliar General'!BZ$4,'Lista Puestos Valorados'!$B$10:$BK$10,0),0)="","No relevante",VLOOKUP($B241,'Lista Puestos Valorados'!$B$11:$BK$510,MATCH('Auxiliar General'!BZ$4,'Lista Puestos Valorados'!$B$10:$BK$10,0),0))</f>
        <v>No relevante</v>
      </c>
      <c r="CG241" s="26">
        <f>+HLOOKUP(CF241,Sistema_Puntos!$Q$5:$Y$43,'Auxiliar General'!CB$5,FALSE)</f>
        <v>0</v>
      </c>
      <c r="CH241" s="29"/>
      <c r="CI241" s="29"/>
    </row>
    <row r="242" spans="2:87" ht="17.55" customHeight="1">
      <c r="B242" s="26">
        <f>+'Listado de Puestos'!B242</f>
        <v>232</v>
      </c>
      <c r="C242" s="26" t="str">
        <f>+IF('Lista Puestos Valorados'!C242="","",'Lista Puestos Valorados'!C242)</f>
        <v/>
      </c>
      <c r="D242" s="26" t="str">
        <f>+IF('Lista Puestos Valorados'!D242="","",'Lista Puestos Valorados'!D242)</f>
        <v/>
      </c>
      <c r="E242" s="26" t="str">
        <f>+IF('Lista Puestos Valorados'!E242="","",'Lista Puestos Valorados'!E242)</f>
        <v/>
      </c>
      <c r="F242" s="26" t="str">
        <f>+IF('Lista Puestos Valorados'!F242="","",'Lista Puestos Valorados'!F242)</f>
        <v/>
      </c>
      <c r="G242" s="26" t="str">
        <f>+IF('Lista Puestos Valorados'!G242="","",'Lista Puestos Valorados'!G242)</f>
        <v/>
      </c>
      <c r="H242" s="26" t="str">
        <f>+IF('Lista Puestos Valorados'!H242="","",'Lista Puestos Valorados'!H242)</f>
        <v/>
      </c>
      <c r="I242" s="26" t="str">
        <f>+IF('Lista Puestos Valorados'!I242="","",'Lista Puestos Valorados'!I242)</f>
        <v/>
      </c>
      <c r="J242" s="118" t="e">
        <f t="array" ref="J242">+IF(L242="","",_xlfn.IFS(L242&lt;='Cortes de Agrupacion'!$F$15,'Cortes de Agrupacion'!$E$15,'Resultados General'!L242&lt;='Cortes de Agrupacion'!$F$14,'Cortes de Agrupacion'!$E$14,'Resultados General'!L242&lt;='Cortes de Agrupacion'!$F$13,'Cortes de Agrupacion'!$E$13,L242&lt;='Cortes de Agrupacion'!$F$12,'Cortes de Agrupacion'!$E$12,'Resultados General'!L242&lt;='Cortes de Agrupacion'!$F$11,'Cortes de Agrupacion'!$E$11,'Resultados General'!L242&lt;='Cortes de Agrupacion'!$F$10,'Cortes de Agrupacion'!$E$10,'Resultados General'!L242&lt;='Cortes de Agrupacion'!$F$9,'Cortes de Agrupacion'!$E$9,'Resultados General'!L242&lt;='Cortes de Agrupacion'!$F$8,'Cortes de Agrupacion'!$E$8,'Resultados General'!L242&lt;='Cortes de Agrupacion'!$F$7,'Cortes de Agrupacion'!$E$7,'Resultados General'!L242&lt;='Cortes de Agrupacion'!$F$6,'Cortes de Agrupacion'!$E$6))</f>
        <v>#VALUE!</v>
      </c>
      <c r="K242" s="118" t="str">
        <f t="shared" si="6"/>
        <v/>
      </c>
      <c r="L242" s="124" t="e">
        <f>#VALUE!</f>
        <v>#VALUE!</v>
      </c>
      <c r="M242" s="26" t="e">
        <f ca="1">+_xlfn.IFNA(VLOOKUP(C242,'Distribución de puestos'!$B$8:$I$507,8,0),"")</f>
        <v>#NAME?</v>
      </c>
      <c r="N242" s="26" t="str">
        <f>+IF(VLOOKUP($B242,'Lista Puestos Valorados'!$B$11:$BK$510,MATCH('Auxiliar General'!H$4,'Lista Puestos Valorados'!$B$10:$BK$10,0),0)="","No relevante",VLOOKUP($B242,'Lista Puestos Valorados'!$B$11:$BK$510,MATCH('Auxiliar General'!H$4,'Lista Puestos Valorados'!$B$10:$BK$10,0),0))</f>
        <v>No relevante</v>
      </c>
      <c r="O242" s="26">
        <f>+HLOOKUP(N242,Sistema_Puntos!$Q$5:$Y$43,'Auxiliar General'!J$5,FALSE)</f>
        <v>0</v>
      </c>
      <c r="P242" s="26" t="str">
        <f>+IF(VLOOKUP($B242,'Lista Puestos Valorados'!$B$11:$BK$510,MATCH('Auxiliar General'!J$4,'Lista Puestos Valorados'!$B$10:$BK$10,0),0)="","No relevante",VLOOKUP($B242,'Lista Puestos Valorados'!$B$11:$BK$510,MATCH('Auxiliar General'!J$4,'Lista Puestos Valorados'!$B$10:$BK$10,0),0))</f>
        <v>No relevante</v>
      </c>
      <c r="Q242" s="26">
        <f>+HLOOKUP(P242,Sistema_Puntos!$Q$5:$Y$43,'Auxiliar General'!L$5,FALSE)</f>
        <v>0</v>
      </c>
      <c r="R242" s="26" t="str">
        <f>+IF(VLOOKUP($B242,'Lista Puestos Valorados'!$B$11:$BK$510,MATCH('Auxiliar General'!L$4,'Lista Puestos Valorados'!$B$10:$BK$10,0),0)="","No relevante",VLOOKUP($B242,'Lista Puestos Valorados'!$B$11:$BK$510,MATCH('Auxiliar General'!L$4,'Lista Puestos Valorados'!$B$10:$BK$10,0),0))</f>
        <v>No relevante</v>
      </c>
      <c r="S242" s="26">
        <f>+HLOOKUP(R242,Sistema_Puntos!$Q$5:$Y$43,'Auxiliar General'!N$5,FALSE)</f>
        <v>0</v>
      </c>
      <c r="T242" s="26" t="str">
        <f>+IF(VLOOKUP($B242,'Lista Puestos Valorados'!$B$11:$BK$510,MATCH('Auxiliar General'!N$4,'Lista Puestos Valorados'!$B$10:$BK$10,0),0)="","No relevante",VLOOKUP($B242,'Lista Puestos Valorados'!$B$11:$BK$510,MATCH('Auxiliar General'!N$4,'Lista Puestos Valorados'!$B$10:$BK$10,0),0))</f>
        <v>No relevante</v>
      </c>
      <c r="U242" s="26">
        <f>+HLOOKUP(T242,Sistema_Puntos!$Q$5:$Y$43,'Auxiliar General'!P$5,FALSE)</f>
        <v>0</v>
      </c>
      <c r="V242" s="26" t="str">
        <f>+IF(VLOOKUP($B242,'Lista Puestos Valorados'!$B$11:$BK$510,MATCH('Auxiliar General'!P$4,'Lista Puestos Valorados'!$B$10:$BK$10,0),0)="","No relevante",VLOOKUP($B242,'Lista Puestos Valorados'!$B$11:$BK$510,MATCH('Auxiliar General'!P$4,'Lista Puestos Valorados'!$B$10:$BK$10,0),0))</f>
        <v>No relevante</v>
      </c>
      <c r="W242" s="26">
        <f>+HLOOKUP(V242,Sistema_Puntos!$Q$5:$Y$43,'Auxiliar General'!R$5,FALSE)</f>
        <v>0</v>
      </c>
      <c r="X242" s="26" t="str">
        <f>+IF(VLOOKUP($B242,'Lista Puestos Valorados'!$B$11:$BK$510,MATCH('Auxiliar General'!R$4,'Lista Puestos Valorados'!$B$10:$BK$10,0),0)="","No relevante",VLOOKUP($B242,'Lista Puestos Valorados'!$B$11:$BK$510,MATCH('Auxiliar General'!R$4,'Lista Puestos Valorados'!$B$10:$BK$10,0),0))</f>
        <v>No relevante</v>
      </c>
      <c r="Y242" s="26">
        <f>+HLOOKUP(X242,Sistema_Puntos!$Q$5:$Y$43,'Auxiliar General'!T$5,FALSE)</f>
        <v>0</v>
      </c>
      <c r="Z242" s="26" t="str">
        <f>+IF(VLOOKUP($B242,'Lista Puestos Valorados'!$B$11:$BK$510,MATCH('Auxiliar General'!T$4,'Lista Puestos Valorados'!$B$10:$BK$10,0),0)="","No relevante",VLOOKUP($B242,'Lista Puestos Valorados'!$B$11:$BK$510,MATCH('Auxiliar General'!T$4,'Lista Puestos Valorados'!$B$10:$BK$10,0),0))</f>
        <v>No relevante</v>
      </c>
      <c r="AA242" s="26">
        <f>+HLOOKUP(Z242,Sistema_Puntos!$Q$5:$Y$43,'Auxiliar General'!V$5,FALSE)</f>
        <v>0</v>
      </c>
      <c r="AB242" s="26" t="str">
        <f>+IF(VLOOKUP($B242,'Lista Puestos Valorados'!$B$11:$BK$510,MATCH('Auxiliar General'!V$4,'Lista Puestos Valorados'!$B$10:$BK$10,0),0)="","No relevante",VLOOKUP($B242,'Lista Puestos Valorados'!$B$11:$BK$510,MATCH('Auxiliar General'!V$4,'Lista Puestos Valorados'!$B$10:$BK$10,0),0))</f>
        <v>No relevante</v>
      </c>
      <c r="AC242" s="26">
        <f>+HLOOKUP(AB242,Sistema_Puntos!$Q$5:$Y$43,'Auxiliar General'!X$5,FALSE)</f>
        <v>0</v>
      </c>
      <c r="AD242" s="26" t="str">
        <f>+IF(VLOOKUP($B242,'Lista Puestos Valorados'!$B$11:$BK$510,MATCH('Auxiliar General'!X$4,'Lista Puestos Valorados'!$B$10:$BK$10,0),0)="","No relevante",VLOOKUP($B242,'Lista Puestos Valorados'!$B$11:$BK$510,MATCH('Auxiliar General'!X$4,'Lista Puestos Valorados'!$B$10:$BK$10,0),0))</f>
        <v>No relevante</v>
      </c>
      <c r="AE242" s="26">
        <f>+HLOOKUP(AD242,Sistema_Puntos!$Q$5:$Y$43,'Auxiliar General'!Z$5,FALSE)</f>
        <v>0</v>
      </c>
      <c r="AF242" s="26" t="str">
        <f>+IF(VLOOKUP($B242,'Lista Puestos Valorados'!$B$11:$BK$510,MATCH('Auxiliar General'!Z$4,'Lista Puestos Valorados'!$B$10:$BK$10,0),0)="","No relevante",VLOOKUP($B242,'Lista Puestos Valorados'!$B$11:$BK$510,MATCH('Auxiliar General'!Z$4,'Lista Puestos Valorados'!$B$10:$BK$10,0),0))</f>
        <v>No relevante</v>
      </c>
      <c r="AG242" s="26">
        <f>+HLOOKUP(AF242,Sistema_Puntos!$Q$5:$Y$43,'Auxiliar General'!AB$5,FALSE)</f>
        <v>0</v>
      </c>
      <c r="AH242" s="26" t="str">
        <f>+IF(VLOOKUP($B242,'Lista Puestos Valorados'!$B$11:$BK$510,MATCH('Auxiliar General'!AB$4,'Lista Puestos Valorados'!$B$10:$BK$10,0),0)="","No relevante",VLOOKUP($B242,'Lista Puestos Valorados'!$B$11:$BK$510,MATCH('Auxiliar General'!AB$4,'Lista Puestos Valorados'!$B$10:$BK$10,0),0))</f>
        <v>No relevante</v>
      </c>
      <c r="AI242" s="26">
        <f>+HLOOKUP(AH242,Sistema_Puntos!$Q$5:$Y$43,'Auxiliar General'!AD$5,FALSE)</f>
        <v>0</v>
      </c>
      <c r="AJ242" s="26" t="str">
        <f>+IF(VLOOKUP($B242,'Lista Puestos Valorados'!$B$11:$BK$510,MATCH('Auxiliar General'!AD$4,'Lista Puestos Valorados'!$B$10:$BK$10,0),0)="","No relevante",VLOOKUP($B242,'Lista Puestos Valorados'!$B$11:$BK$510,MATCH('Auxiliar General'!AD$4,'Lista Puestos Valorados'!$B$10:$BK$10,0),0))</f>
        <v>No relevante</v>
      </c>
      <c r="AK242" s="26">
        <f>+HLOOKUP(AJ242,Sistema_Puntos!$Q$5:$Y$43,'Auxiliar General'!AF$5,FALSE)</f>
        <v>0</v>
      </c>
      <c r="AL242" s="26" t="str">
        <f>+IF(VLOOKUP($B242,'Lista Puestos Valorados'!$B$11:$BK$510,MATCH('Auxiliar General'!AF$4,'Lista Puestos Valorados'!$B$10:$BK$10,0),0)="","No relevante",VLOOKUP($B242,'Lista Puestos Valorados'!$B$11:$BK$510,MATCH('Auxiliar General'!AF$4,'Lista Puestos Valorados'!$B$10:$BK$10,0),0))</f>
        <v>No relevante</v>
      </c>
      <c r="AM242" s="26">
        <f>+HLOOKUP(AL242,Sistema_Puntos!$Q$5:$Y$43,'Auxiliar General'!AH$5,FALSE)</f>
        <v>0</v>
      </c>
      <c r="AN242" s="26" t="str">
        <f>+IF(VLOOKUP($B242,'Lista Puestos Valorados'!$B$11:$BK$510,MATCH('Auxiliar General'!AH$4,'Lista Puestos Valorados'!$B$10:$BK$10,0),0)="","No relevante",VLOOKUP($B242,'Lista Puestos Valorados'!$B$11:$BK$510,MATCH('Auxiliar General'!AH$4,'Lista Puestos Valorados'!$B$10:$BK$10,0),0))</f>
        <v>No relevante</v>
      </c>
      <c r="AO242" s="26">
        <f>+HLOOKUP(AN242,Sistema_Puntos!$Q$5:$Y$43,'Auxiliar General'!AJ$5,FALSE)</f>
        <v>0</v>
      </c>
      <c r="AP242" s="26" t="str">
        <f>+IF(VLOOKUP($B242,'Lista Puestos Valorados'!$B$11:$BK$510,MATCH('Auxiliar General'!AJ$4,'Lista Puestos Valorados'!$B$10:$BK$10,0),0)="","No relevante",VLOOKUP($B242,'Lista Puestos Valorados'!$B$11:$BK$510,MATCH('Auxiliar General'!AJ$4,'Lista Puestos Valorados'!$B$10:$BK$10,0),0))</f>
        <v>No relevante</v>
      </c>
      <c r="AQ242" s="26">
        <f>+HLOOKUP(AP242,Sistema_Puntos!$Q$5:$Y$43,'Auxiliar General'!AL$5,FALSE)</f>
        <v>0</v>
      </c>
      <c r="AR242" s="26" t="str">
        <f>+IF(VLOOKUP($B242,'Lista Puestos Valorados'!$B$11:$BK$510,MATCH('Auxiliar General'!AL$4,'Lista Puestos Valorados'!$B$10:$BK$10,0),0)="","No relevante",VLOOKUP($B242,'Lista Puestos Valorados'!$B$11:$BK$510,MATCH('Auxiliar General'!AL$4,'Lista Puestos Valorados'!$B$10:$BK$10,0),0))</f>
        <v>No relevante</v>
      </c>
      <c r="AS242" s="26">
        <f>+HLOOKUP(AR242,Sistema_Puntos!$Q$5:$Y$43,'Auxiliar General'!AN$5,FALSE)</f>
        <v>0</v>
      </c>
      <c r="AT242" s="26" t="str">
        <f>+IF(VLOOKUP($B242,'Lista Puestos Valorados'!$B$11:$BK$510,MATCH('Auxiliar General'!AN$4,'Lista Puestos Valorados'!$B$10:$BK$10,0),0)="","No relevante",VLOOKUP($B242,'Lista Puestos Valorados'!$B$11:$BK$510,MATCH('Auxiliar General'!AN$4,'Lista Puestos Valorados'!$B$10:$BK$10,0),0))</f>
        <v>No relevante</v>
      </c>
      <c r="AU242" s="26">
        <f>+HLOOKUP(AT242,Sistema_Puntos!$Q$5:$Y$43,'Auxiliar General'!AP$5,FALSE)</f>
        <v>0</v>
      </c>
      <c r="AV242" s="26" t="str">
        <f>+IF(VLOOKUP($B242,'Lista Puestos Valorados'!$B$11:$BK$510,MATCH('Auxiliar General'!AP$4,'Lista Puestos Valorados'!$B$10:$BK$10,0),0)="","No relevante",VLOOKUP($B242,'Lista Puestos Valorados'!$B$11:$BK$510,MATCH('Auxiliar General'!AP$4,'Lista Puestos Valorados'!$B$10:$BK$10,0),0))</f>
        <v>No relevante</v>
      </c>
      <c r="AW242" s="26">
        <f>+HLOOKUP(AV242,Sistema_Puntos!$Q$5:$Y$43,'Auxiliar General'!AR$5,FALSE)</f>
        <v>0</v>
      </c>
      <c r="AX242" s="26" t="str">
        <f>+IF(VLOOKUP($B242,'Lista Puestos Valorados'!$B$11:$BK$510,MATCH('Auxiliar General'!AR$4,'Lista Puestos Valorados'!$B$10:$BK$10,0),0)="","No relevante",VLOOKUP($B242,'Lista Puestos Valorados'!$B$11:$BK$510,MATCH('Auxiliar General'!AR$4,'Lista Puestos Valorados'!$B$10:$BK$10,0),0))</f>
        <v>No relevante</v>
      </c>
      <c r="AY242" s="26">
        <f>+HLOOKUP(AX242,Sistema_Puntos!$Q$5:$Y$43,'Auxiliar General'!AT$5,FALSE)</f>
        <v>0</v>
      </c>
      <c r="AZ242" s="26" t="str">
        <f>+IF(VLOOKUP($B242,'Lista Puestos Valorados'!$B$11:$BK$510,MATCH('Auxiliar General'!AT$4,'Lista Puestos Valorados'!$B$10:$BK$10,0),0)="","No relevante",VLOOKUP($B242,'Lista Puestos Valorados'!$B$11:$BK$510,MATCH('Auxiliar General'!AT$4,'Lista Puestos Valorados'!$B$10:$BK$10,0),0))</f>
        <v>No relevante</v>
      </c>
      <c r="BA242" s="26">
        <f>+HLOOKUP(AZ242,Sistema_Puntos!$Q$5:$Y$43,'Auxiliar General'!AV$5,FALSE)</f>
        <v>0</v>
      </c>
      <c r="BB242" s="26" t="str">
        <f>+IF(VLOOKUP($B242,'Lista Puestos Valorados'!$B$11:$BK$510,MATCH('Auxiliar General'!AV$4,'Lista Puestos Valorados'!$B$10:$BK$10,0),0)="","No relevante",VLOOKUP($B242,'Lista Puestos Valorados'!$B$11:$BK$510,MATCH('Auxiliar General'!AV$4,'Lista Puestos Valorados'!$B$10:$BK$10,0),0))</f>
        <v>No relevante</v>
      </c>
      <c r="BC242" s="26">
        <f>+HLOOKUP(BB242,Sistema_Puntos!$Q$5:$Y$43,'Auxiliar General'!AX$5,FALSE)</f>
        <v>0</v>
      </c>
      <c r="BD242" s="26" t="str">
        <f>+IF(VLOOKUP($B242,'Lista Puestos Valorados'!$B$11:$BK$510,MATCH('Auxiliar General'!AX$4,'Lista Puestos Valorados'!$B$10:$BK$10,0),0)="","No relevante",VLOOKUP($B242,'Lista Puestos Valorados'!$B$11:$BK$510,MATCH('Auxiliar General'!AX$4,'Lista Puestos Valorados'!$B$10:$BK$10,0),0))</f>
        <v>No relevante</v>
      </c>
      <c r="BE242" s="26">
        <f>+HLOOKUP(BD242,Sistema_Puntos!$Q$5:$Y$43,'Auxiliar General'!AZ$5,FALSE)</f>
        <v>0</v>
      </c>
      <c r="BF242" s="26" t="str">
        <f>+IF(VLOOKUP($B242,'Lista Puestos Valorados'!$B$11:$BK$510,MATCH('Auxiliar General'!AZ$4,'Lista Puestos Valorados'!$B$10:$BK$10,0),0)="","No relevante",VLOOKUP($B242,'Lista Puestos Valorados'!$B$11:$BK$510,MATCH('Auxiliar General'!AZ$4,'Lista Puestos Valorados'!$B$10:$BK$10,0),0))</f>
        <v>No relevante</v>
      </c>
      <c r="BG242" s="26">
        <f>+HLOOKUP(BF242,Sistema_Puntos!$Q$5:$Y$43,'Auxiliar General'!BB$5,FALSE)</f>
        <v>0</v>
      </c>
      <c r="BH242" s="26" t="str">
        <f>+IF(VLOOKUP($B242,'Lista Puestos Valorados'!$B$11:$BK$510,MATCH('Auxiliar General'!BB$4,'Lista Puestos Valorados'!$B$10:$BK$10,0),0)="","No relevante",VLOOKUP($B242,'Lista Puestos Valorados'!$B$11:$BK$510,MATCH('Auxiliar General'!BB$4,'Lista Puestos Valorados'!$B$10:$BK$10,0),0))</f>
        <v>No relevante</v>
      </c>
      <c r="BI242" s="26">
        <f>+HLOOKUP(BH242,Sistema_Puntos!$Q$5:$Y$43,'Auxiliar General'!BD$5,FALSE)</f>
        <v>0</v>
      </c>
      <c r="BJ242" s="26" t="str">
        <f>+IF(VLOOKUP($B242,'Lista Puestos Valorados'!$B$11:$BK$510,MATCH('Auxiliar General'!BD$4,'Lista Puestos Valorados'!$B$10:$BK$10,0),0)="","No relevante",VLOOKUP($B242,'Lista Puestos Valorados'!$B$11:$BK$510,MATCH('Auxiliar General'!BD$4,'Lista Puestos Valorados'!$B$10:$BK$10,0),0))</f>
        <v>No relevante</v>
      </c>
      <c r="BK242" s="26">
        <f>+HLOOKUP(BJ242,Sistema_Puntos!$Q$5:$Y$43,'Auxiliar General'!BF$5,FALSE)</f>
        <v>0</v>
      </c>
      <c r="BL242" s="26" t="str">
        <f>+IF(VLOOKUP($B242,'Lista Puestos Valorados'!$B$11:$BK$510,MATCH('Auxiliar General'!BF$4,'Lista Puestos Valorados'!$B$10:$BK$10,0),0)="","No relevante",VLOOKUP($B242,'Lista Puestos Valorados'!$B$11:$BK$510,MATCH('Auxiliar General'!BF$4,'Lista Puestos Valorados'!$B$10:$BK$10,0),0))</f>
        <v>No relevante</v>
      </c>
      <c r="BM242" s="26">
        <f>+HLOOKUP(BL242,Sistema_Puntos!$Q$5:$Y$43,'Auxiliar General'!BH$5,FALSE)</f>
        <v>0</v>
      </c>
      <c r="BN242" s="26" t="str">
        <f>+IF(VLOOKUP($B242,'Lista Puestos Valorados'!$B$11:$BK$510,MATCH('Auxiliar General'!BH$4,'Lista Puestos Valorados'!$B$10:$BK$10,0),0)="","No relevante",VLOOKUP($B242,'Lista Puestos Valorados'!$B$11:$BK$510,MATCH('Auxiliar General'!BH$4,'Lista Puestos Valorados'!$B$10:$BK$10,0),0))</f>
        <v>No relevante</v>
      </c>
      <c r="BO242" s="26">
        <f>+HLOOKUP(BN242,Sistema_Puntos!$Q$5:$Y$43,'Auxiliar General'!BJ$5,FALSE)</f>
        <v>0</v>
      </c>
      <c r="BP242" s="26" t="str">
        <f>+IF(VLOOKUP($B242,'Lista Puestos Valorados'!$B$11:$BK$510,MATCH('Auxiliar General'!BJ$4,'Lista Puestos Valorados'!$B$10:$BK$10,0),0)="","No relevante",VLOOKUP($B242,'Lista Puestos Valorados'!$B$11:$BK$510,MATCH('Auxiliar General'!BJ$4,'Lista Puestos Valorados'!$B$10:$BK$10,0),0))</f>
        <v>No relevante</v>
      </c>
      <c r="BQ242" s="26">
        <f>+HLOOKUP(BP242,Sistema_Puntos!$Q$5:$Y$43,'Auxiliar General'!BL$5,FALSE)</f>
        <v>0</v>
      </c>
      <c r="BR242" s="26" t="str">
        <f>+IF(VLOOKUP($B242,'Lista Puestos Valorados'!$B$11:$BK$510,MATCH('Auxiliar General'!BL$4,'Lista Puestos Valorados'!$B$10:$BK$10,0),0)="","No relevante",VLOOKUP($B242,'Lista Puestos Valorados'!$B$11:$BK$510,MATCH('Auxiliar General'!BL$4,'Lista Puestos Valorados'!$B$10:$BK$10,0),0))</f>
        <v>No relevante</v>
      </c>
      <c r="BS242" s="26">
        <f>+HLOOKUP(BR242,Sistema_Puntos!$Q$5:$Y$43,'Auxiliar General'!BN$5,FALSE)</f>
        <v>0</v>
      </c>
      <c r="BT242" s="26" t="str">
        <f>+IF(VLOOKUP($B242,'Lista Puestos Valorados'!$B$11:$BK$510,MATCH('Auxiliar General'!BN$4,'Lista Puestos Valorados'!$B$10:$BK$10,0),0)="","No relevante",VLOOKUP($B242,'Lista Puestos Valorados'!$B$11:$BK$510,MATCH('Auxiliar General'!BN$4,'Lista Puestos Valorados'!$B$10:$BK$10,0),0))</f>
        <v>No relevante</v>
      </c>
      <c r="BU242" s="26">
        <f>+HLOOKUP(BT242,Sistema_Puntos!$Q$5:$Y$43,'Auxiliar General'!BP$5,FALSE)</f>
        <v>0</v>
      </c>
      <c r="BV242" s="26" t="str">
        <f>+IF(VLOOKUP($B242,'Lista Puestos Valorados'!$B$11:$BK$510,MATCH('Auxiliar General'!BP$4,'Lista Puestos Valorados'!$B$10:$BK$10,0),0)="","No relevante",VLOOKUP($B242,'Lista Puestos Valorados'!$B$11:$BK$510,MATCH('Auxiliar General'!BP$4,'Lista Puestos Valorados'!$B$10:$BK$10,0),0))</f>
        <v>No relevante</v>
      </c>
      <c r="BW242" s="26">
        <f>+HLOOKUP(BV242,Sistema_Puntos!$Q$5:$Y$43,'Auxiliar General'!BR$5,FALSE)</f>
        <v>0</v>
      </c>
      <c r="BX242" s="26" t="str">
        <f>+IF(VLOOKUP($B242,'Lista Puestos Valorados'!$B$11:$BK$510,MATCH('Auxiliar General'!BR$4,'Lista Puestos Valorados'!$B$10:$BK$10,0),0)="","No relevante",VLOOKUP($B242,'Lista Puestos Valorados'!$B$11:$BK$510,MATCH('Auxiliar General'!BR$4,'Lista Puestos Valorados'!$B$10:$BK$10,0),0))</f>
        <v>No relevante</v>
      </c>
      <c r="BY242" s="26">
        <f>+HLOOKUP(BX242,Sistema_Puntos!$Q$5:$Y$43,'Auxiliar General'!BT$5,FALSE)</f>
        <v>0</v>
      </c>
      <c r="BZ242" s="26" t="str">
        <f>+IF(VLOOKUP($B242,'Lista Puestos Valorados'!$B$11:$BK$510,MATCH('Auxiliar General'!BT$4,'Lista Puestos Valorados'!$B$10:$BK$10,0),0)="","No relevante",VLOOKUP($B242,'Lista Puestos Valorados'!$B$11:$BK$510,MATCH('Auxiliar General'!BT$4,'Lista Puestos Valorados'!$B$10:$BK$10,0),0))</f>
        <v>No relevante</v>
      </c>
      <c r="CA242" s="26">
        <f>+HLOOKUP(BZ242,Sistema_Puntos!$Q$5:$Y$43,'Auxiliar General'!BV$5,FALSE)</f>
        <v>0</v>
      </c>
      <c r="CB242" s="26" t="str">
        <f>+IF(VLOOKUP($B242,'Lista Puestos Valorados'!$B$11:$BK$510,MATCH('Auxiliar General'!BV$4,'Lista Puestos Valorados'!$B$10:$BK$10,0),0)="","No relevante",VLOOKUP($B242,'Lista Puestos Valorados'!$B$11:$BK$510,MATCH('Auxiliar General'!BV$4,'Lista Puestos Valorados'!$B$10:$BK$10,0),0))</f>
        <v>No relevante</v>
      </c>
      <c r="CC242" s="26">
        <f>+HLOOKUP(CB242,Sistema_Puntos!$Q$5:$Y$43,'Auxiliar General'!BX$5,FALSE)</f>
        <v>0</v>
      </c>
      <c r="CD242" s="26" t="str">
        <f>+IF(VLOOKUP($B242,'Lista Puestos Valorados'!$B$11:$BK$510,MATCH('Auxiliar General'!BX$4,'Lista Puestos Valorados'!$B$10:$BK$10,0),0)="","No relevante",VLOOKUP($B242,'Lista Puestos Valorados'!$B$11:$BK$510,MATCH('Auxiliar General'!BX$4,'Lista Puestos Valorados'!$B$10:$BK$10,0),0))</f>
        <v>No relevante</v>
      </c>
      <c r="CE242" s="26">
        <f>+HLOOKUP(CD242,Sistema_Puntos!$Q$5:$Y$43,'Auxiliar General'!BZ$5,FALSE)</f>
        <v>0</v>
      </c>
      <c r="CF242" s="26" t="str">
        <f>+IF(VLOOKUP($B242,'Lista Puestos Valorados'!$B$11:$BK$510,MATCH('Auxiliar General'!BZ$4,'Lista Puestos Valorados'!$B$10:$BK$10,0),0)="","No relevante",VLOOKUP($B242,'Lista Puestos Valorados'!$B$11:$BK$510,MATCH('Auxiliar General'!BZ$4,'Lista Puestos Valorados'!$B$10:$BK$10,0),0))</f>
        <v>No relevante</v>
      </c>
      <c r="CG242" s="26">
        <f>+HLOOKUP(CF242,Sistema_Puntos!$Q$5:$Y$43,'Auxiliar General'!CB$5,FALSE)</f>
        <v>0</v>
      </c>
      <c r="CH242" s="29"/>
      <c r="CI242" s="29"/>
    </row>
    <row r="243" spans="2:87" ht="17.55" customHeight="1">
      <c r="B243" s="26">
        <f>+'Listado de Puestos'!B243</f>
        <v>233</v>
      </c>
      <c r="C243" s="26" t="str">
        <f>+IF('Lista Puestos Valorados'!C243="","",'Lista Puestos Valorados'!C243)</f>
        <v/>
      </c>
      <c r="D243" s="26" t="str">
        <f>+IF('Lista Puestos Valorados'!D243="","",'Lista Puestos Valorados'!D243)</f>
        <v/>
      </c>
      <c r="E243" s="26" t="str">
        <f>+IF('Lista Puestos Valorados'!E243="","",'Lista Puestos Valorados'!E243)</f>
        <v/>
      </c>
      <c r="F243" s="26" t="str">
        <f>+IF('Lista Puestos Valorados'!F243="","",'Lista Puestos Valorados'!F243)</f>
        <v/>
      </c>
      <c r="G243" s="26" t="str">
        <f>+IF('Lista Puestos Valorados'!G243="","",'Lista Puestos Valorados'!G243)</f>
        <v/>
      </c>
      <c r="H243" s="26" t="str">
        <f>+IF('Lista Puestos Valorados'!H243="","",'Lista Puestos Valorados'!H243)</f>
        <v/>
      </c>
      <c r="I243" s="26" t="str">
        <f>+IF('Lista Puestos Valorados'!I243="","",'Lista Puestos Valorados'!I243)</f>
        <v/>
      </c>
      <c r="J243" s="118" t="e">
        <f t="array" ref="J243">+IF(L243="","",_xlfn.IFS(L243&lt;='Cortes de Agrupacion'!$F$15,'Cortes de Agrupacion'!$E$15,'Resultados General'!L243&lt;='Cortes de Agrupacion'!$F$14,'Cortes de Agrupacion'!$E$14,'Resultados General'!L243&lt;='Cortes de Agrupacion'!$F$13,'Cortes de Agrupacion'!$E$13,L243&lt;='Cortes de Agrupacion'!$F$12,'Cortes de Agrupacion'!$E$12,'Resultados General'!L243&lt;='Cortes de Agrupacion'!$F$11,'Cortes de Agrupacion'!$E$11,'Resultados General'!L243&lt;='Cortes de Agrupacion'!$F$10,'Cortes de Agrupacion'!$E$10,'Resultados General'!L243&lt;='Cortes de Agrupacion'!$F$9,'Cortes de Agrupacion'!$E$9,'Resultados General'!L243&lt;='Cortes de Agrupacion'!$F$8,'Cortes de Agrupacion'!$E$8,'Resultados General'!L243&lt;='Cortes de Agrupacion'!$F$7,'Cortes de Agrupacion'!$E$7,'Resultados General'!L243&lt;='Cortes de Agrupacion'!$F$6,'Cortes de Agrupacion'!$E$6))</f>
        <v>#VALUE!</v>
      </c>
      <c r="K243" s="118" t="str">
        <f t="shared" si="6"/>
        <v/>
      </c>
      <c r="L243" s="124" t="e">
        <f>#VALUE!</f>
        <v>#VALUE!</v>
      </c>
      <c r="M243" s="26" t="e">
        <f ca="1">+_xlfn.IFNA(VLOOKUP(C243,'Distribución de puestos'!$B$8:$I$507,8,0),"")</f>
        <v>#NAME?</v>
      </c>
      <c r="N243" s="26" t="str">
        <f>+IF(VLOOKUP($B243,'Lista Puestos Valorados'!$B$11:$BK$510,MATCH('Auxiliar General'!H$4,'Lista Puestos Valorados'!$B$10:$BK$10,0),0)="","No relevante",VLOOKUP($B243,'Lista Puestos Valorados'!$B$11:$BK$510,MATCH('Auxiliar General'!H$4,'Lista Puestos Valorados'!$B$10:$BK$10,0),0))</f>
        <v>No relevante</v>
      </c>
      <c r="O243" s="26">
        <f>+HLOOKUP(N243,Sistema_Puntos!$Q$5:$Y$43,'Auxiliar General'!J$5,FALSE)</f>
        <v>0</v>
      </c>
      <c r="P243" s="26" t="str">
        <f>+IF(VLOOKUP($B243,'Lista Puestos Valorados'!$B$11:$BK$510,MATCH('Auxiliar General'!J$4,'Lista Puestos Valorados'!$B$10:$BK$10,0),0)="","No relevante",VLOOKUP($B243,'Lista Puestos Valorados'!$B$11:$BK$510,MATCH('Auxiliar General'!J$4,'Lista Puestos Valorados'!$B$10:$BK$10,0),0))</f>
        <v>No relevante</v>
      </c>
      <c r="Q243" s="26">
        <f>+HLOOKUP(P243,Sistema_Puntos!$Q$5:$Y$43,'Auxiliar General'!L$5,FALSE)</f>
        <v>0</v>
      </c>
      <c r="R243" s="26" t="str">
        <f>+IF(VLOOKUP($B243,'Lista Puestos Valorados'!$B$11:$BK$510,MATCH('Auxiliar General'!L$4,'Lista Puestos Valorados'!$B$10:$BK$10,0),0)="","No relevante",VLOOKUP($B243,'Lista Puestos Valorados'!$B$11:$BK$510,MATCH('Auxiliar General'!L$4,'Lista Puestos Valorados'!$B$10:$BK$10,0),0))</f>
        <v>No relevante</v>
      </c>
      <c r="S243" s="26">
        <f>+HLOOKUP(R243,Sistema_Puntos!$Q$5:$Y$43,'Auxiliar General'!N$5,FALSE)</f>
        <v>0</v>
      </c>
      <c r="T243" s="26" t="str">
        <f>+IF(VLOOKUP($B243,'Lista Puestos Valorados'!$B$11:$BK$510,MATCH('Auxiliar General'!N$4,'Lista Puestos Valorados'!$B$10:$BK$10,0),0)="","No relevante",VLOOKUP($B243,'Lista Puestos Valorados'!$B$11:$BK$510,MATCH('Auxiliar General'!N$4,'Lista Puestos Valorados'!$B$10:$BK$10,0),0))</f>
        <v>No relevante</v>
      </c>
      <c r="U243" s="26">
        <f>+HLOOKUP(T243,Sistema_Puntos!$Q$5:$Y$43,'Auxiliar General'!P$5,FALSE)</f>
        <v>0</v>
      </c>
      <c r="V243" s="26" t="str">
        <f>+IF(VLOOKUP($B243,'Lista Puestos Valorados'!$B$11:$BK$510,MATCH('Auxiliar General'!P$4,'Lista Puestos Valorados'!$B$10:$BK$10,0),0)="","No relevante",VLOOKUP($B243,'Lista Puestos Valorados'!$B$11:$BK$510,MATCH('Auxiliar General'!P$4,'Lista Puestos Valorados'!$B$10:$BK$10,0),0))</f>
        <v>No relevante</v>
      </c>
      <c r="W243" s="26">
        <f>+HLOOKUP(V243,Sistema_Puntos!$Q$5:$Y$43,'Auxiliar General'!R$5,FALSE)</f>
        <v>0</v>
      </c>
      <c r="X243" s="26" t="str">
        <f>+IF(VLOOKUP($B243,'Lista Puestos Valorados'!$B$11:$BK$510,MATCH('Auxiliar General'!R$4,'Lista Puestos Valorados'!$B$10:$BK$10,0),0)="","No relevante",VLOOKUP($B243,'Lista Puestos Valorados'!$B$11:$BK$510,MATCH('Auxiliar General'!R$4,'Lista Puestos Valorados'!$B$10:$BK$10,0),0))</f>
        <v>No relevante</v>
      </c>
      <c r="Y243" s="26">
        <f>+HLOOKUP(X243,Sistema_Puntos!$Q$5:$Y$43,'Auxiliar General'!T$5,FALSE)</f>
        <v>0</v>
      </c>
      <c r="Z243" s="26" t="str">
        <f>+IF(VLOOKUP($B243,'Lista Puestos Valorados'!$B$11:$BK$510,MATCH('Auxiliar General'!T$4,'Lista Puestos Valorados'!$B$10:$BK$10,0),0)="","No relevante",VLOOKUP($B243,'Lista Puestos Valorados'!$B$11:$BK$510,MATCH('Auxiliar General'!T$4,'Lista Puestos Valorados'!$B$10:$BK$10,0),0))</f>
        <v>No relevante</v>
      </c>
      <c r="AA243" s="26">
        <f>+HLOOKUP(Z243,Sistema_Puntos!$Q$5:$Y$43,'Auxiliar General'!V$5,FALSE)</f>
        <v>0</v>
      </c>
      <c r="AB243" s="26" t="str">
        <f>+IF(VLOOKUP($B243,'Lista Puestos Valorados'!$B$11:$BK$510,MATCH('Auxiliar General'!V$4,'Lista Puestos Valorados'!$B$10:$BK$10,0),0)="","No relevante",VLOOKUP($B243,'Lista Puestos Valorados'!$B$11:$BK$510,MATCH('Auxiliar General'!V$4,'Lista Puestos Valorados'!$B$10:$BK$10,0),0))</f>
        <v>No relevante</v>
      </c>
      <c r="AC243" s="26">
        <f>+HLOOKUP(AB243,Sistema_Puntos!$Q$5:$Y$43,'Auxiliar General'!X$5,FALSE)</f>
        <v>0</v>
      </c>
      <c r="AD243" s="26" t="str">
        <f>+IF(VLOOKUP($B243,'Lista Puestos Valorados'!$B$11:$BK$510,MATCH('Auxiliar General'!X$4,'Lista Puestos Valorados'!$B$10:$BK$10,0),0)="","No relevante",VLOOKUP($B243,'Lista Puestos Valorados'!$B$11:$BK$510,MATCH('Auxiliar General'!X$4,'Lista Puestos Valorados'!$B$10:$BK$10,0),0))</f>
        <v>No relevante</v>
      </c>
      <c r="AE243" s="26">
        <f>+HLOOKUP(AD243,Sistema_Puntos!$Q$5:$Y$43,'Auxiliar General'!Z$5,FALSE)</f>
        <v>0</v>
      </c>
      <c r="AF243" s="26" t="str">
        <f>+IF(VLOOKUP($B243,'Lista Puestos Valorados'!$B$11:$BK$510,MATCH('Auxiliar General'!Z$4,'Lista Puestos Valorados'!$B$10:$BK$10,0),0)="","No relevante",VLOOKUP($B243,'Lista Puestos Valorados'!$B$11:$BK$510,MATCH('Auxiliar General'!Z$4,'Lista Puestos Valorados'!$B$10:$BK$10,0),0))</f>
        <v>No relevante</v>
      </c>
      <c r="AG243" s="26">
        <f>+HLOOKUP(AF243,Sistema_Puntos!$Q$5:$Y$43,'Auxiliar General'!AB$5,FALSE)</f>
        <v>0</v>
      </c>
      <c r="AH243" s="26" t="str">
        <f>+IF(VLOOKUP($B243,'Lista Puestos Valorados'!$B$11:$BK$510,MATCH('Auxiliar General'!AB$4,'Lista Puestos Valorados'!$B$10:$BK$10,0),0)="","No relevante",VLOOKUP($B243,'Lista Puestos Valorados'!$B$11:$BK$510,MATCH('Auxiliar General'!AB$4,'Lista Puestos Valorados'!$B$10:$BK$10,0),0))</f>
        <v>No relevante</v>
      </c>
      <c r="AI243" s="26">
        <f>+HLOOKUP(AH243,Sistema_Puntos!$Q$5:$Y$43,'Auxiliar General'!AD$5,FALSE)</f>
        <v>0</v>
      </c>
      <c r="AJ243" s="26" t="str">
        <f>+IF(VLOOKUP($B243,'Lista Puestos Valorados'!$B$11:$BK$510,MATCH('Auxiliar General'!AD$4,'Lista Puestos Valorados'!$B$10:$BK$10,0),0)="","No relevante",VLOOKUP($B243,'Lista Puestos Valorados'!$B$11:$BK$510,MATCH('Auxiliar General'!AD$4,'Lista Puestos Valorados'!$B$10:$BK$10,0),0))</f>
        <v>No relevante</v>
      </c>
      <c r="AK243" s="26">
        <f>+HLOOKUP(AJ243,Sistema_Puntos!$Q$5:$Y$43,'Auxiliar General'!AF$5,FALSE)</f>
        <v>0</v>
      </c>
      <c r="AL243" s="26" t="str">
        <f>+IF(VLOOKUP($B243,'Lista Puestos Valorados'!$B$11:$BK$510,MATCH('Auxiliar General'!AF$4,'Lista Puestos Valorados'!$B$10:$BK$10,0),0)="","No relevante",VLOOKUP($B243,'Lista Puestos Valorados'!$B$11:$BK$510,MATCH('Auxiliar General'!AF$4,'Lista Puestos Valorados'!$B$10:$BK$10,0),0))</f>
        <v>No relevante</v>
      </c>
      <c r="AM243" s="26">
        <f>+HLOOKUP(AL243,Sistema_Puntos!$Q$5:$Y$43,'Auxiliar General'!AH$5,FALSE)</f>
        <v>0</v>
      </c>
      <c r="AN243" s="26" t="str">
        <f>+IF(VLOOKUP($B243,'Lista Puestos Valorados'!$B$11:$BK$510,MATCH('Auxiliar General'!AH$4,'Lista Puestos Valorados'!$B$10:$BK$10,0),0)="","No relevante",VLOOKUP($B243,'Lista Puestos Valorados'!$B$11:$BK$510,MATCH('Auxiliar General'!AH$4,'Lista Puestos Valorados'!$B$10:$BK$10,0),0))</f>
        <v>No relevante</v>
      </c>
      <c r="AO243" s="26">
        <f>+HLOOKUP(AN243,Sistema_Puntos!$Q$5:$Y$43,'Auxiliar General'!AJ$5,FALSE)</f>
        <v>0</v>
      </c>
      <c r="AP243" s="26" t="str">
        <f>+IF(VLOOKUP($B243,'Lista Puestos Valorados'!$B$11:$BK$510,MATCH('Auxiliar General'!AJ$4,'Lista Puestos Valorados'!$B$10:$BK$10,0),0)="","No relevante",VLOOKUP($B243,'Lista Puestos Valorados'!$B$11:$BK$510,MATCH('Auxiliar General'!AJ$4,'Lista Puestos Valorados'!$B$10:$BK$10,0),0))</f>
        <v>No relevante</v>
      </c>
      <c r="AQ243" s="26">
        <f>+HLOOKUP(AP243,Sistema_Puntos!$Q$5:$Y$43,'Auxiliar General'!AL$5,FALSE)</f>
        <v>0</v>
      </c>
      <c r="AR243" s="26" t="str">
        <f>+IF(VLOOKUP($B243,'Lista Puestos Valorados'!$B$11:$BK$510,MATCH('Auxiliar General'!AL$4,'Lista Puestos Valorados'!$B$10:$BK$10,0),0)="","No relevante",VLOOKUP($B243,'Lista Puestos Valorados'!$B$11:$BK$510,MATCH('Auxiliar General'!AL$4,'Lista Puestos Valorados'!$B$10:$BK$10,0),0))</f>
        <v>No relevante</v>
      </c>
      <c r="AS243" s="26">
        <f>+HLOOKUP(AR243,Sistema_Puntos!$Q$5:$Y$43,'Auxiliar General'!AN$5,FALSE)</f>
        <v>0</v>
      </c>
      <c r="AT243" s="26" t="str">
        <f>+IF(VLOOKUP($B243,'Lista Puestos Valorados'!$B$11:$BK$510,MATCH('Auxiliar General'!AN$4,'Lista Puestos Valorados'!$B$10:$BK$10,0),0)="","No relevante",VLOOKUP($B243,'Lista Puestos Valorados'!$B$11:$BK$510,MATCH('Auxiliar General'!AN$4,'Lista Puestos Valorados'!$B$10:$BK$10,0),0))</f>
        <v>No relevante</v>
      </c>
      <c r="AU243" s="26">
        <f>+HLOOKUP(AT243,Sistema_Puntos!$Q$5:$Y$43,'Auxiliar General'!AP$5,FALSE)</f>
        <v>0</v>
      </c>
      <c r="AV243" s="26" t="str">
        <f>+IF(VLOOKUP($B243,'Lista Puestos Valorados'!$B$11:$BK$510,MATCH('Auxiliar General'!AP$4,'Lista Puestos Valorados'!$B$10:$BK$10,0),0)="","No relevante",VLOOKUP($B243,'Lista Puestos Valorados'!$B$11:$BK$510,MATCH('Auxiliar General'!AP$4,'Lista Puestos Valorados'!$B$10:$BK$10,0),0))</f>
        <v>No relevante</v>
      </c>
      <c r="AW243" s="26">
        <f>+HLOOKUP(AV243,Sistema_Puntos!$Q$5:$Y$43,'Auxiliar General'!AR$5,FALSE)</f>
        <v>0</v>
      </c>
      <c r="AX243" s="26" t="str">
        <f>+IF(VLOOKUP($B243,'Lista Puestos Valorados'!$B$11:$BK$510,MATCH('Auxiliar General'!AR$4,'Lista Puestos Valorados'!$B$10:$BK$10,0),0)="","No relevante",VLOOKUP($B243,'Lista Puestos Valorados'!$B$11:$BK$510,MATCH('Auxiliar General'!AR$4,'Lista Puestos Valorados'!$B$10:$BK$10,0),0))</f>
        <v>No relevante</v>
      </c>
      <c r="AY243" s="26">
        <f>+HLOOKUP(AX243,Sistema_Puntos!$Q$5:$Y$43,'Auxiliar General'!AT$5,FALSE)</f>
        <v>0</v>
      </c>
      <c r="AZ243" s="26" t="str">
        <f>+IF(VLOOKUP($B243,'Lista Puestos Valorados'!$B$11:$BK$510,MATCH('Auxiliar General'!AT$4,'Lista Puestos Valorados'!$B$10:$BK$10,0),0)="","No relevante",VLOOKUP($B243,'Lista Puestos Valorados'!$B$11:$BK$510,MATCH('Auxiliar General'!AT$4,'Lista Puestos Valorados'!$B$10:$BK$10,0),0))</f>
        <v>No relevante</v>
      </c>
      <c r="BA243" s="26">
        <f>+HLOOKUP(AZ243,Sistema_Puntos!$Q$5:$Y$43,'Auxiliar General'!AV$5,FALSE)</f>
        <v>0</v>
      </c>
      <c r="BB243" s="26" t="str">
        <f>+IF(VLOOKUP($B243,'Lista Puestos Valorados'!$B$11:$BK$510,MATCH('Auxiliar General'!AV$4,'Lista Puestos Valorados'!$B$10:$BK$10,0),0)="","No relevante",VLOOKUP($B243,'Lista Puestos Valorados'!$B$11:$BK$510,MATCH('Auxiliar General'!AV$4,'Lista Puestos Valorados'!$B$10:$BK$10,0),0))</f>
        <v>No relevante</v>
      </c>
      <c r="BC243" s="26">
        <f>+HLOOKUP(BB243,Sistema_Puntos!$Q$5:$Y$43,'Auxiliar General'!AX$5,FALSE)</f>
        <v>0</v>
      </c>
      <c r="BD243" s="26" t="str">
        <f>+IF(VLOOKUP($B243,'Lista Puestos Valorados'!$B$11:$BK$510,MATCH('Auxiliar General'!AX$4,'Lista Puestos Valorados'!$B$10:$BK$10,0),0)="","No relevante",VLOOKUP($B243,'Lista Puestos Valorados'!$B$11:$BK$510,MATCH('Auxiliar General'!AX$4,'Lista Puestos Valorados'!$B$10:$BK$10,0),0))</f>
        <v>No relevante</v>
      </c>
      <c r="BE243" s="26">
        <f>+HLOOKUP(BD243,Sistema_Puntos!$Q$5:$Y$43,'Auxiliar General'!AZ$5,FALSE)</f>
        <v>0</v>
      </c>
      <c r="BF243" s="26" t="str">
        <f>+IF(VLOOKUP($B243,'Lista Puestos Valorados'!$B$11:$BK$510,MATCH('Auxiliar General'!AZ$4,'Lista Puestos Valorados'!$B$10:$BK$10,0),0)="","No relevante",VLOOKUP($B243,'Lista Puestos Valorados'!$B$11:$BK$510,MATCH('Auxiliar General'!AZ$4,'Lista Puestos Valorados'!$B$10:$BK$10,0),0))</f>
        <v>No relevante</v>
      </c>
      <c r="BG243" s="26">
        <f>+HLOOKUP(BF243,Sistema_Puntos!$Q$5:$Y$43,'Auxiliar General'!BB$5,FALSE)</f>
        <v>0</v>
      </c>
      <c r="BH243" s="26" t="str">
        <f>+IF(VLOOKUP($B243,'Lista Puestos Valorados'!$B$11:$BK$510,MATCH('Auxiliar General'!BB$4,'Lista Puestos Valorados'!$B$10:$BK$10,0),0)="","No relevante",VLOOKUP($B243,'Lista Puestos Valorados'!$B$11:$BK$510,MATCH('Auxiliar General'!BB$4,'Lista Puestos Valorados'!$B$10:$BK$10,0),0))</f>
        <v>No relevante</v>
      </c>
      <c r="BI243" s="26">
        <f>+HLOOKUP(BH243,Sistema_Puntos!$Q$5:$Y$43,'Auxiliar General'!BD$5,FALSE)</f>
        <v>0</v>
      </c>
      <c r="BJ243" s="26" t="str">
        <f>+IF(VLOOKUP($B243,'Lista Puestos Valorados'!$B$11:$BK$510,MATCH('Auxiliar General'!BD$4,'Lista Puestos Valorados'!$B$10:$BK$10,0),0)="","No relevante",VLOOKUP($B243,'Lista Puestos Valorados'!$B$11:$BK$510,MATCH('Auxiliar General'!BD$4,'Lista Puestos Valorados'!$B$10:$BK$10,0),0))</f>
        <v>No relevante</v>
      </c>
      <c r="BK243" s="26">
        <f>+HLOOKUP(BJ243,Sistema_Puntos!$Q$5:$Y$43,'Auxiliar General'!BF$5,FALSE)</f>
        <v>0</v>
      </c>
      <c r="BL243" s="26" t="str">
        <f>+IF(VLOOKUP($B243,'Lista Puestos Valorados'!$B$11:$BK$510,MATCH('Auxiliar General'!BF$4,'Lista Puestos Valorados'!$B$10:$BK$10,0),0)="","No relevante",VLOOKUP($B243,'Lista Puestos Valorados'!$B$11:$BK$510,MATCH('Auxiliar General'!BF$4,'Lista Puestos Valorados'!$B$10:$BK$10,0),0))</f>
        <v>No relevante</v>
      </c>
      <c r="BM243" s="26">
        <f>+HLOOKUP(BL243,Sistema_Puntos!$Q$5:$Y$43,'Auxiliar General'!BH$5,FALSE)</f>
        <v>0</v>
      </c>
      <c r="BN243" s="26" t="str">
        <f>+IF(VLOOKUP($B243,'Lista Puestos Valorados'!$B$11:$BK$510,MATCH('Auxiliar General'!BH$4,'Lista Puestos Valorados'!$B$10:$BK$10,0),0)="","No relevante",VLOOKUP($B243,'Lista Puestos Valorados'!$B$11:$BK$510,MATCH('Auxiliar General'!BH$4,'Lista Puestos Valorados'!$B$10:$BK$10,0),0))</f>
        <v>No relevante</v>
      </c>
      <c r="BO243" s="26">
        <f>+HLOOKUP(BN243,Sistema_Puntos!$Q$5:$Y$43,'Auxiliar General'!BJ$5,FALSE)</f>
        <v>0</v>
      </c>
      <c r="BP243" s="26" t="str">
        <f>+IF(VLOOKUP($B243,'Lista Puestos Valorados'!$B$11:$BK$510,MATCH('Auxiliar General'!BJ$4,'Lista Puestos Valorados'!$B$10:$BK$10,0),0)="","No relevante",VLOOKUP($B243,'Lista Puestos Valorados'!$B$11:$BK$510,MATCH('Auxiliar General'!BJ$4,'Lista Puestos Valorados'!$B$10:$BK$10,0),0))</f>
        <v>No relevante</v>
      </c>
      <c r="BQ243" s="26">
        <f>+HLOOKUP(BP243,Sistema_Puntos!$Q$5:$Y$43,'Auxiliar General'!BL$5,FALSE)</f>
        <v>0</v>
      </c>
      <c r="BR243" s="26" t="str">
        <f>+IF(VLOOKUP($B243,'Lista Puestos Valorados'!$B$11:$BK$510,MATCH('Auxiliar General'!BL$4,'Lista Puestos Valorados'!$B$10:$BK$10,0),0)="","No relevante",VLOOKUP($B243,'Lista Puestos Valorados'!$B$11:$BK$510,MATCH('Auxiliar General'!BL$4,'Lista Puestos Valorados'!$B$10:$BK$10,0),0))</f>
        <v>No relevante</v>
      </c>
      <c r="BS243" s="26">
        <f>+HLOOKUP(BR243,Sistema_Puntos!$Q$5:$Y$43,'Auxiliar General'!BN$5,FALSE)</f>
        <v>0</v>
      </c>
      <c r="BT243" s="26" t="str">
        <f>+IF(VLOOKUP($B243,'Lista Puestos Valorados'!$B$11:$BK$510,MATCH('Auxiliar General'!BN$4,'Lista Puestos Valorados'!$B$10:$BK$10,0),0)="","No relevante",VLOOKUP($B243,'Lista Puestos Valorados'!$B$11:$BK$510,MATCH('Auxiliar General'!BN$4,'Lista Puestos Valorados'!$B$10:$BK$10,0),0))</f>
        <v>No relevante</v>
      </c>
      <c r="BU243" s="26">
        <f>+HLOOKUP(BT243,Sistema_Puntos!$Q$5:$Y$43,'Auxiliar General'!BP$5,FALSE)</f>
        <v>0</v>
      </c>
      <c r="BV243" s="26" t="str">
        <f>+IF(VLOOKUP($B243,'Lista Puestos Valorados'!$B$11:$BK$510,MATCH('Auxiliar General'!BP$4,'Lista Puestos Valorados'!$B$10:$BK$10,0),0)="","No relevante",VLOOKUP($B243,'Lista Puestos Valorados'!$B$11:$BK$510,MATCH('Auxiliar General'!BP$4,'Lista Puestos Valorados'!$B$10:$BK$10,0),0))</f>
        <v>No relevante</v>
      </c>
      <c r="BW243" s="26">
        <f>+HLOOKUP(BV243,Sistema_Puntos!$Q$5:$Y$43,'Auxiliar General'!BR$5,FALSE)</f>
        <v>0</v>
      </c>
      <c r="BX243" s="26" t="str">
        <f>+IF(VLOOKUP($B243,'Lista Puestos Valorados'!$B$11:$BK$510,MATCH('Auxiliar General'!BR$4,'Lista Puestos Valorados'!$B$10:$BK$10,0),0)="","No relevante",VLOOKUP($B243,'Lista Puestos Valorados'!$B$11:$BK$510,MATCH('Auxiliar General'!BR$4,'Lista Puestos Valorados'!$B$10:$BK$10,0),0))</f>
        <v>No relevante</v>
      </c>
      <c r="BY243" s="26">
        <f>+HLOOKUP(BX243,Sistema_Puntos!$Q$5:$Y$43,'Auxiliar General'!BT$5,FALSE)</f>
        <v>0</v>
      </c>
      <c r="BZ243" s="26" t="str">
        <f>+IF(VLOOKUP($B243,'Lista Puestos Valorados'!$B$11:$BK$510,MATCH('Auxiliar General'!BT$4,'Lista Puestos Valorados'!$B$10:$BK$10,0),0)="","No relevante",VLOOKUP($B243,'Lista Puestos Valorados'!$B$11:$BK$510,MATCH('Auxiliar General'!BT$4,'Lista Puestos Valorados'!$B$10:$BK$10,0),0))</f>
        <v>No relevante</v>
      </c>
      <c r="CA243" s="26">
        <f>+HLOOKUP(BZ243,Sistema_Puntos!$Q$5:$Y$43,'Auxiliar General'!BV$5,FALSE)</f>
        <v>0</v>
      </c>
      <c r="CB243" s="26" t="str">
        <f>+IF(VLOOKUP($B243,'Lista Puestos Valorados'!$B$11:$BK$510,MATCH('Auxiliar General'!BV$4,'Lista Puestos Valorados'!$B$10:$BK$10,0),0)="","No relevante",VLOOKUP($B243,'Lista Puestos Valorados'!$B$11:$BK$510,MATCH('Auxiliar General'!BV$4,'Lista Puestos Valorados'!$B$10:$BK$10,0),0))</f>
        <v>No relevante</v>
      </c>
      <c r="CC243" s="26">
        <f>+HLOOKUP(CB243,Sistema_Puntos!$Q$5:$Y$43,'Auxiliar General'!BX$5,FALSE)</f>
        <v>0</v>
      </c>
      <c r="CD243" s="26" t="str">
        <f>+IF(VLOOKUP($B243,'Lista Puestos Valorados'!$B$11:$BK$510,MATCH('Auxiliar General'!BX$4,'Lista Puestos Valorados'!$B$10:$BK$10,0),0)="","No relevante",VLOOKUP($B243,'Lista Puestos Valorados'!$B$11:$BK$510,MATCH('Auxiliar General'!BX$4,'Lista Puestos Valorados'!$B$10:$BK$10,0),0))</f>
        <v>No relevante</v>
      </c>
      <c r="CE243" s="26">
        <f>+HLOOKUP(CD243,Sistema_Puntos!$Q$5:$Y$43,'Auxiliar General'!BZ$5,FALSE)</f>
        <v>0</v>
      </c>
      <c r="CF243" s="26" t="str">
        <f>+IF(VLOOKUP($B243,'Lista Puestos Valorados'!$B$11:$BK$510,MATCH('Auxiliar General'!BZ$4,'Lista Puestos Valorados'!$B$10:$BK$10,0),0)="","No relevante",VLOOKUP($B243,'Lista Puestos Valorados'!$B$11:$BK$510,MATCH('Auxiliar General'!BZ$4,'Lista Puestos Valorados'!$B$10:$BK$10,0),0))</f>
        <v>No relevante</v>
      </c>
      <c r="CG243" s="26">
        <f>+HLOOKUP(CF243,Sistema_Puntos!$Q$5:$Y$43,'Auxiliar General'!CB$5,FALSE)</f>
        <v>0</v>
      </c>
      <c r="CH243" s="29"/>
      <c r="CI243" s="29"/>
    </row>
    <row r="244" spans="2:87" ht="17.55" customHeight="1">
      <c r="B244" s="26">
        <f>+'Listado de Puestos'!B244</f>
        <v>234</v>
      </c>
      <c r="C244" s="26" t="str">
        <f>+IF('Lista Puestos Valorados'!C244="","",'Lista Puestos Valorados'!C244)</f>
        <v/>
      </c>
      <c r="D244" s="26" t="str">
        <f>+IF('Lista Puestos Valorados'!D244="","",'Lista Puestos Valorados'!D244)</f>
        <v/>
      </c>
      <c r="E244" s="26" t="str">
        <f>+IF('Lista Puestos Valorados'!E244="","",'Lista Puestos Valorados'!E244)</f>
        <v/>
      </c>
      <c r="F244" s="26" t="str">
        <f>+IF('Lista Puestos Valorados'!F244="","",'Lista Puestos Valorados'!F244)</f>
        <v/>
      </c>
      <c r="G244" s="26" t="str">
        <f>+IF('Lista Puestos Valorados'!G244="","",'Lista Puestos Valorados'!G244)</f>
        <v/>
      </c>
      <c r="H244" s="26" t="str">
        <f>+IF('Lista Puestos Valorados'!H244="","",'Lista Puestos Valorados'!H244)</f>
        <v/>
      </c>
      <c r="I244" s="26" t="str">
        <f>+IF('Lista Puestos Valorados'!I244="","",'Lista Puestos Valorados'!I244)</f>
        <v/>
      </c>
      <c r="J244" s="118" t="e">
        <f t="array" ref="J244">+IF(L244="","",_xlfn.IFS(L244&lt;='Cortes de Agrupacion'!$F$15,'Cortes de Agrupacion'!$E$15,'Resultados General'!L244&lt;='Cortes de Agrupacion'!$F$14,'Cortes de Agrupacion'!$E$14,'Resultados General'!L244&lt;='Cortes de Agrupacion'!$F$13,'Cortes de Agrupacion'!$E$13,L244&lt;='Cortes de Agrupacion'!$F$12,'Cortes de Agrupacion'!$E$12,'Resultados General'!L244&lt;='Cortes de Agrupacion'!$F$11,'Cortes de Agrupacion'!$E$11,'Resultados General'!L244&lt;='Cortes de Agrupacion'!$F$10,'Cortes de Agrupacion'!$E$10,'Resultados General'!L244&lt;='Cortes de Agrupacion'!$F$9,'Cortes de Agrupacion'!$E$9,'Resultados General'!L244&lt;='Cortes de Agrupacion'!$F$8,'Cortes de Agrupacion'!$E$8,'Resultados General'!L244&lt;='Cortes de Agrupacion'!$F$7,'Cortes de Agrupacion'!$E$7,'Resultados General'!L244&lt;='Cortes de Agrupacion'!$F$6,'Cortes de Agrupacion'!$E$6))</f>
        <v>#VALUE!</v>
      </c>
      <c r="K244" s="118" t="str">
        <f t="shared" si="6"/>
        <v/>
      </c>
      <c r="L244" s="124" t="e">
        <f>#VALUE!</f>
        <v>#VALUE!</v>
      </c>
      <c r="M244" s="26" t="e">
        <f ca="1">+_xlfn.IFNA(VLOOKUP(C244,'Distribución de puestos'!$B$8:$I$507,8,0),"")</f>
        <v>#NAME?</v>
      </c>
      <c r="N244" s="26" t="str">
        <f>+IF(VLOOKUP($B244,'Lista Puestos Valorados'!$B$11:$BK$510,MATCH('Auxiliar General'!H$4,'Lista Puestos Valorados'!$B$10:$BK$10,0),0)="","No relevante",VLOOKUP($B244,'Lista Puestos Valorados'!$B$11:$BK$510,MATCH('Auxiliar General'!H$4,'Lista Puestos Valorados'!$B$10:$BK$10,0),0))</f>
        <v>No relevante</v>
      </c>
      <c r="O244" s="26">
        <f>+HLOOKUP(N244,Sistema_Puntos!$Q$5:$Y$43,'Auxiliar General'!J$5,FALSE)</f>
        <v>0</v>
      </c>
      <c r="P244" s="26" t="str">
        <f>+IF(VLOOKUP($B244,'Lista Puestos Valorados'!$B$11:$BK$510,MATCH('Auxiliar General'!J$4,'Lista Puestos Valorados'!$B$10:$BK$10,0),0)="","No relevante",VLOOKUP($B244,'Lista Puestos Valorados'!$B$11:$BK$510,MATCH('Auxiliar General'!J$4,'Lista Puestos Valorados'!$B$10:$BK$10,0),0))</f>
        <v>No relevante</v>
      </c>
      <c r="Q244" s="26">
        <f>+HLOOKUP(P244,Sistema_Puntos!$Q$5:$Y$43,'Auxiliar General'!L$5,FALSE)</f>
        <v>0</v>
      </c>
      <c r="R244" s="26" t="str">
        <f>+IF(VLOOKUP($B244,'Lista Puestos Valorados'!$B$11:$BK$510,MATCH('Auxiliar General'!L$4,'Lista Puestos Valorados'!$B$10:$BK$10,0),0)="","No relevante",VLOOKUP($B244,'Lista Puestos Valorados'!$B$11:$BK$510,MATCH('Auxiliar General'!L$4,'Lista Puestos Valorados'!$B$10:$BK$10,0),0))</f>
        <v>No relevante</v>
      </c>
      <c r="S244" s="26">
        <f>+HLOOKUP(R244,Sistema_Puntos!$Q$5:$Y$43,'Auxiliar General'!N$5,FALSE)</f>
        <v>0</v>
      </c>
      <c r="T244" s="26" t="str">
        <f>+IF(VLOOKUP($B244,'Lista Puestos Valorados'!$B$11:$BK$510,MATCH('Auxiliar General'!N$4,'Lista Puestos Valorados'!$B$10:$BK$10,0),0)="","No relevante",VLOOKUP($B244,'Lista Puestos Valorados'!$B$11:$BK$510,MATCH('Auxiliar General'!N$4,'Lista Puestos Valorados'!$B$10:$BK$10,0),0))</f>
        <v>No relevante</v>
      </c>
      <c r="U244" s="26">
        <f>+HLOOKUP(T244,Sistema_Puntos!$Q$5:$Y$43,'Auxiliar General'!P$5,FALSE)</f>
        <v>0</v>
      </c>
      <c r="V244" s="26" t="str">
        <f>+IF(VLOOKUP($B244,'Lista Puestos Valorados'!$B$11:$BK$510,MATCH('Auxiliar General'!P$4,'Lista Puestos Valorados'!$B$10:$BK$10,0),0)="","No relevante",VLOOKUP($B244,'Lista Puestos Valorados'!$B$11:$BK$510,MATCH('Auxiliar General'!P$4,'Lista Puestos Valorados'!$B$10:$BK$10,0),0))</f>
        <v>No relevante</v>
      </c>
      <c r="W244" s="26">
        <f>+HLOOKUP(V244,Sistema_Puntos!$Q$5:$Y$43,'Auxiliar General'!R$5,FALSE)</f>
        <v>0</v>
      </c>
      <c r="X244" s="26" t="str">
        <f>+IF(VLOOKUP($B244,'Lista Puestos Valorados'!$B$11:$BK$510,MATCH('Auxiliar General'!R$4,'Lista Puestos Valorados'!$B$10:$BK$10,0),0)="","No relevante",VLOOKUP($B244,'Lista Puestos Valorados'!$B$11:$BK$510,MATCH('Auxiliar General'!R$4,'Lista Puestos Valorados'!$B$10:$BK$10,0),0))</f>
        <v>No relevante</v>
      </c>
      <c r="Y244" s="26">
        <f>+HLOOKUP(X244,Sistema_Puntos!$Q$5:$Y$43,'Auxiliar General'!T$5,FALSE)</f>
        <v>0</v>
      </c>
      <c r="Z244" s="26" t="str">
        <f>+IF(VLOOKUP($B244,'Lista Puestos Valorados'!$B$11:$BK$510,MATCH('Auxiliar General'!T$4,'Lista Puestos Valorados'!$B$10:$BK$10,0),0)="","No relevante",VLOOKUP($B244,'Lista Puestos Valorados'!$B$11:$BK$510,MATCH('Auxiliar General'!T$4,'Lista Puestos Valorados'!$B$10:$BK$10,0),0))</f>
        <v>No relevante</v>
      </c>
      <c r="AA244" s="26">
        <f>+HLOOKUP(Z244,Sistema_Puntos!$Q$5:$Y$43,'Auxiliar General'!V$5,FALSE)</f>
        <v>0</v>
      </c>
      <c r="AB244" s="26" t="str">
        <f>+IF(VLOOKUP($B244,'Lista Puestos Valorados'!$B$11:$BK$510,MATCH('Auxiliar General'!V$4,'Lista Puestos Valorados'!$B$10:$BK$10,0),0)="","No relevante",VLOOKUP($B244,'Lista Puestos Valorados'!$B$11:$BK$510,MATCH('Auxiliar General'!V$4,'Lista Puestos Valorados'!$B$10:$BK$10,0),0))</f>
        <v>No relevante</v>
      </c>
      <c r="AC244" s="26">
        <f>+HLOOKUP(AB244,Sistema_Puntos!$Q$5:$Y$43,'Auxiliar General'!X$5,FALSE)</f>
        <v>0</v>
      </c>
      <c r="AD244" s="26" t="str">
        <f>+IF(VLOOKUP($B244,'Lista Puestos Valorados'!$B$11:$BK$510,MATCH('Auxiliar General'!X$4,'Lista Puestos Valorados'!$B$10:$BK$10,0),0)="","No relevante",VLOOKUP($B244,'Lista Puestos Valorados'!$B$11:$BK$510,MATCH('Auxiliar General'!X$4,'Lista Puestos Valorados'!$B$10:$BK$10,0),0))</f>
        <v>No relevante</v>
      </c>
      <c r="AE244" s="26">
        <f>+HLOOKUP(AD244,Sistema_Puntos!$Q$5:$Y$43,'Auxiliar General'!Z$5,FALSE)</f>
        <v>0</v>
      </c>
      <c r="AF244" s="26" t="str">
        <f>+IF(VLOOKUP($B244,'Lista Puestos Valorados'!$B$11:$BK$510,MATCH('Auxiliar General'!Z$4,'Lista Puestos Valorados'!$B$10:$BK$10,0),0)="","No relevante",VLOOKUP($B244,'Lista Puestos Valorados'!$B$11:$BK$510,MATCH('Auxiliar General'!Z$4,'Lista Puestos Valorados'!$B$10:$BK$10,0),0))</f>
        <v>No relevante</v>
      </c>
      <c r="AG244" s="26">
        <f>+HLOOKUP(AF244,Sistema_Puntos!$Q$5:$Y$43,'Auxiliar General'!AB$5,FALSE)</f>
        <v>0</v>
      </c>
      <c r="AH244" s="26" t="str">
        <f>+IF(VLOOKUP($B244,'Lista Puestos Valorados'!$B$11:$BK$510,MATCH('Auxiliar General'!AB$4,'Lista Puestos Valorados'!$B$10:$BK$10,0),0)="","No relevante",VLOOKUP($B244,'Lista Puestos Valorados'!$B$11:$BK$510,MATCH('Auxiliar General'!AB$4,'Lista Puestos Valorados'!$B$10:$BK$10,0),0))</f>
        <v>No relevante</v>
      </c>
      <c r="AI244" s="26">
        <f>+HLOOKUP(AH244,Sistema_Puntos!$Q$5:$Y$43,'Auxiliar General'!AD$5,FALSE)</f>
        <v>0</v>
      </c>
      <c r="AJ244" s="26" t="str">
        <f>+IF(VLOOKUP($B244,'Lista Puestos Valorados'!$B$11:$BK$510,MATCH('Auxiliar General'!AD$4,'Lista Puestos Valorados'!$B$10:$BK$10,0),0)="","No relevante",VLOOKUP($B244,'Lista Puestos Valorados'!$B$11:$BK$510,MATCH('Auxiliar General'!AD$4,'Lista Puestos Valorados'!$B$10:$BK$10,0),0))</f>
        <v>No relevante</v>
      </c>
      <c r="AK244" s="26">
        <f>+HLOOKUP(AJ244,Sistema_Puntos!$Q$5:$Y$43,'Auxiliar General'!AF$5,FALSE)</f>
        <v>0</v>
      </c>
      <c r="AL244" s="26" t="str">
        <f>+IF(VLOOKUP($B244,'Lista Puestos Valorados'!$B$11:$BK$510,MATCH('Auxiliar General'!AF$4,'Lista Puestos Valorados'!$B$10:$BK$10,0),0)="","No relevante",VLOOKUP($B244,'Lista Puestos Valorados'!$B$11:$BK$510,MATCH('Auxiliar General'!AF$4,'Lista Puestos Valorados'!$B$10:$BK$10,0),0))</f>
        <v>No relevante</v>
      </c>
      <c r="AM244" s="26">
        <f>+HLOOKUP(AL244,Sistema_Puntos!$Q$5:$Y$43,'Auxiliar General'!AH$5,FALSE)</f>
        <v>0</v>
      </c>
      <c r="AN244" s="26" t="str">
        <f>+IF(VLOOKUP($B244,'Lista Puestos Valorados'!$B$11:$BK$510,MATCH('Auxiliar General'!AH$4,'Lista Puestos Valorados'!$B$10:$BK$10,0),0)="","No relevante",VLOOKUP($B244,'Lista Puestos Valorados'!$B$11:$BK$510,MATCH('Auxiliar General'!AH$4,'Lista Puestos Valorados'!$B$10:$BK$10,0),0))</f>
        <v>No relevante</v>
      </c>
      <c r="AO244" s="26">
        <f>+HLOOKUP(AN244,Sistema_Puntos!$Q$5:$Y$43,'Auxiliar General'!AJ$5,FALSE)</f>
        <v>0</v>
      </c>
      <c r="AP244" s="26" t="str">
        <f>+IF(VLOOKUP($B244,'Lista Puestos Valorados'!$B$11:$BK$510,MATCH('Auxiliar General'!AJ$4,'Lista Puestos Valorados'!$B$10:$BK$10,0),0)="","No relevante",VLOOKUP($B244,'Lista Puestos Valorados'!$B$11:$BK$510,MATCH('Auxiliar General'!AJ$4,'Lista Puestos Valorados'!$B$10:$BK$10,0),0))</f>
        <v>No relevante</v>
      </c>
      <c r="AQ244" s="26">
        <f>+HLOOKUP(AP244,Sistema_Puntos!$Q$5:$Y$43,'Auxiliar General'!AL$5,FALSE)</f>
        <v>0</v>
      </c>
      <c r="AR244" s="26" t="str">
        <f>+IF(VLOOKUP($B244,'Lista Puestos Valorados'!$B$11:$BK$510,MATCH('Auxiliar General'!AL$4,'Lista Puestos Valorados'!$B$10:$BK$10,0),0)="","No relevante",VLOOKUP($B244,'Lista Puestos Valorados'!$B$11:$BK$510,MATCH('Auxiliar General'!AL$4,'Lista Puestos Valorados'!$B$10:$BK$10,0),0))</f>
        <v>No relevante</v>
      </c>
      <c r="AS244" s="26">
        <f>+HLOOKUP(AR244,Sistema_Puntos!$Q$5:$Y$43,'Auxiliar General'!AN$5,FALSE)</f>
        <v>0</v>
      </c>
      <c r="AT244" s="26" t="str">
        <f>+IF(VLOOKUP($B244,'Lista Puestos Valorados'!$B$11:$BK$510,MATCH('Auxiliar General'!AN$4,'Lista Puestos Valorados'!$B$10:$BK$10,0),0)="","No relevante",VLOOKUP($B244,'Lista Puestos Valorados'!$B$11:$BK$510,MATCH('Auxiliar General'!AN$4,'Lista Puestos Valorados'!$B$10:$BK$10,0),0))</f>
        <v>No relevante</v>
      </c>
      <c r="AU244" s="26">
        <f>+HLOOKUP(AT244,Sistema_Puntos!$Q$5:$Y$43,'Auxiliar General'!AP$5,FALSE)</f>
        <v>0</v>
      </c>
      <c r="AV244" s="26" t="str">
        <f>+IF(VLOOKUP($B244,'Lista Puestos Valorados'!$B$11:$BK$510,MATCH('Auxiliar General'!AP$4,'Lista Puestos Valorados'!$B$10:$BK$10,0),0)="","No relevante",VLOOKUP($B244,'Lista Puestos Valorados'!$B$11:$BK$510,MATCH('Auxiliar General'!AP$4,'Lista Puestos Valorados'!$B$10:$BK$10,0),0))</f>
        <v>No relevante</v>
      </c>
      <c r="AW244" s="26">
        <f>+HLOOKUP(AV244,Sistema_Puntos!$Q$5:$Y$43,'Auxiliar General'!AR$5,FALSE)</f>
        <v>0</v>
      </c>
      <c r="AX244" s="26" t="str">
        <f>+IF(VLOOKUP($B244,'Lista Puestos Valorados'!$B$11:$BK$510,MATCH('Auxiliar General'!AR$4,'Lista Puestos Valorados'!$B$10:$BK$10,0),0)="","No relevante",VLOOKUP($B244,'Lista Puestos Valorados'!$B$11:$BK$510,MATCH('Auxiliar General'!AR$4,'Lista Puestos Valorados'!$B$10:$BK$10,0),0))</f>
        <v>No relevante</v>
      </c>
      <c r="AY244" s="26">
        <f>+HLOOKUP(AX244,Sistema_Puntos!$Q$5:$Y$43,'Auxiliar General'!AT$5,FALSE)</f>
        <v>0</v>
      </c>
      <c r="AZ244" s="26" t="str">
        <f>+IF(VLOOKUP($B244,'Lista Puestos Valorados'!$B$11:$BK$510,MATCH('Auxiliar General'!AT$4,'Lista Puestos Valorados'!$B$10:$BK$10,0),0)="","No relevante",VLOOKUP($B244,'Lista Puestos Valorados'!$B$11:$BK$510,MATCH('Auxiliar General'!AT$4,'Lista Puestos Valorados'!$B$10:$BK$10,0),0))</f>
        <v>No relevante</v>
      </c>
      <c r="BA244" s="26">
        <f>+HLOOKUP(AZ244,Sistema_Puntos!$Q$5:$Y$43,'Auxiliar General'!AV$5,FALSE)</f>
        <v>0</v>
      </c>
      <c r="BB244" s="26" t="str">
        <f>+IF(VLOOKUP($B244,'Lista Puestos Valorados'!$B$11:$BK$510,MATCH('Auxiliar General'!AV$4,'Lista Puestos Valorados'!$B$10:$BK$10,0),0)="","No relevante",VLOOKUP($B244,'Lista Puestos Valorados'!$B$11:$BK$510,MATCH('Auxiliar General'!AV$4,'Lista Puestos Valorados'!$B$10:$BK$10,0),0))</f>
        <v>No relevante</v>
      </c>
      <c r="BC244" s="26">
        <f>+HLOOKUP(BB244,Sistema_Puntos!$Q$5:$Y$43,'Auxiliar General'!AX$5,FALSE)</f>
        <v>0</v>
      </c>
      <c r="BD244" s="26" t="str">
        <f>+IF(VLOOKUP($B244,'Lista Puestos Valorados'!$B$11:$BK$510,MATCH('Auxiliar General'!AX$4,'Lista Puestos Valorados'!$B$10:$BK$10,0),0)="","No relevante",VLOOKUP($B244,'Lista Puestos Valorados'!$B$11:$BK$510,MATCH('Auxiliar General'!AX$4,'Lista Puestos Valorados'!$B$10:$BK$10,0),0))</f>
        <v>No relevante</v>
      </c>
      <c r="BE244" s="26">
        <f>+HLOOKUP(BD244,Sistema_Puntos!$Q$5:$Y$43,'Auxiliar General'!AZ$5,FALSE)</f>
        <v>0</v>
      </c>
      <c r="BF244" s="26" t="str">
        <f>+IF(VLOOKUP($B244,'Lista Puestos Valorados'!$B$11:$BK$510,MATCH('Auxiliar General'!AZ$4,'Lista Puestos Valorados'!$B$10:$BK$10,0),0)="","No relevante",VLOOKUP($B244,'Lista Puestos Valorados'!$B$11:$BK$510,MATCH('Auxiliar General'!AZ$4,'Lista Puestos Valorados'!$B$10:$BK$10,0),0))</f>
        <v>No relevante</v>
      </c>
      <c r="BG244" s="26">
        <f>+HLOOKUP(BF244,Sistema_Puntos!$Q$5:$Y$43,'Auxiliar General'!BB$5,FALSE)</f>
        <v>0</v>
      </c>
      <c r="BH244" s="26" t="str">
        <f>+IF(VLOOKUP($B244,'Lista Puestos Valorados'!$B$11:$BK$510,MATCH('Auxiliar General'!BB$4,'Lista Puestos Valorados'!$B$10:$BK$10,0),0)="","No relevante",VLOOKUP($B244,'Lista Puestos Valorados'!$B$11:$BK$510,MATCH('Auxiliar General'!BB$4,'Lista Puestos Valorados'!$B$10:$BK$10,0),0))</f>
        <v>No relevante</v>
      </c>
      <c r="BI244" s="26">
        <f>+HLOOKUP(BH244,Sistema_Puntos!$Q$5:$Y$43,'Auxiliar General'!BD$5,FALSE)</f>
        <v>0</v>
      </c>
      <c r="BJ244" s="26" t="str">
        <f>+IF(VLOOKUP($B244,'Lista Puestos Valorados'!$B$11:$BK$510,MATCH('Auxiliar General'!BD$4,'Lista Puestos Valorados'!$B$10:$BK$10,0),0)="","No relevante",VLOOKUP($B244,'Lista Puestos Valorados'!$B$11:$BK$510,MATCH('Auxiliar General'!BD$4,'Lista Puestos Valorados'!$B$10:$BK$10,0),0))</f>
        <v>No relevante</v>
      </c>
      <c r="BK244" s="26">
        <f>+HLOOKUP(BJ244,Sistema_Puntos!$Q$5:$Y$43,'Auxiliar General'!BF$5,FALSE)</f>
        <v>0</v>
      </c>
      <c r="BL244" s="26" t="str">
        <f>+IF(VLOOKUP($B244,'Lista Puestos Valorados'!$B$11:$BK$510,MATCH('Auxiliar General'!BF$4,'Lista Puestos Valorados'!$B$10:$BK$10,0),0)="","No relevante",VLOOKUP($B244,'Lista Puestos Valorados'!$B$11:$BK$510,MATCH('Auxiliar General'!BF$4,'Lista Puestos Valorados'!$B$10:$BK$10,0),0))</f>
        <v>No relevante</v>
      </c>
      <c r="BM244" s="26">
        <f>+HLOOKUP(BL244,Sistema_Puntos!$Q$5:$Y$43,'Auxiliar General'!BH$5,FALSE)</f>
        <v>0</v>
      </c>
      <c r="BN244" s="26" t="str">
        <f>+IF(VLOOKUP($B244,'Lista Puestos Valorados'!$B$11:$BK$510,MATCH('Auxiliar General'!BH$4,'Lista Puestos Valorados'!$B$10:$BK$10,0),0)="","No relevante",VLOOKUP($B244,'Lista Puestos Valorados'!$B$11:$BK$510,MATCH('Auxiliar General'!BH$4,'Lista Puestos Valorados'!$B$10:$BK$10,0),0))</f>
        <v>No relevante</v>
      </c>
      <c r="BO244" s="26">
        <f>+HLOOKUP(BN244,Sistema_Puntos!$Q$5:$Y$43,'Auxiliar General'!BJ$5,FALSE)</f>
        <v>0</v>
      </c>
      <c r="BP244" s="26" t="str">
        <f>+IF(VLOOKUP($B244,'Lista Puestos Valorados'!$B$11:$BK$510,MATCH('Auxiliar General'!BJ$4,'Lista Puestos Valorados'!$B$10:$BK$10,0),0)="","No relevante",VLOOKUP($B244,'Lista Puestos Valorados'!$B$11:$BK$510,MATCH('Auxiliar General'!BJ$4,'Lista Puestos Valorados'!$B$10:$BK$10,0),0))</f>
        <v>No relevante</v>
      </c>
      <c r="BQ244" s="26">
        <f>+HLOOKUP(BP244,Sistema_Puntos!$Q$5:$Y$43,'Auxiliar General'!BL$5,FALSE)</f>
        <v>0</v>
      </c>
      <c r="BR244" s="26" t="str">
        <f>+IF(VLOOKUP($B244,'Lista Puestos Valorados'!$B$11:$BK$510,MATCH('Auxiliar General'!BL$4,'Lista Puestos Valorados'!$B$10:$BK$10,0),0)="","No relevante",VLOOKUP($B244,'Lista Puestos Valorados'!$B$11:$BK$510,MATCH('Auxiliar General'!BL$4,'Lista Puestos Valorados'!$B$10:$BK$10,0),0))</f>
        <v>No relevante</v>
      </c>
      <c r="BS244" s="26">
        <f>+HLOOKUP(BR244,Sistema_Puntos!$Q$5:$Y$43,'Auxiliar General'!BN$5,FALSE)</f>
        <v>0</v>
      </c>
      <c r="BT244" s="26" t="str">
        <f>+IF(VLOOKUP($B244,'Lista Puestos Valorados'!$B$11:$BK$510,MATCH('Auxiliar General'!BN$4,'Lista Puestos Valorados'!$B$10:$BK$10,0),0)="","No relevante",VLOOKUP($B244,'Lista Puestos Valorados'!$B$11:$BK$510,MATCH('Auxiliar General'!BN$4,'Lista Puestos Valorados'!$B$10:$BK$10,0),0))</f>
        <v>No relevante</v>
      </c>
      <c r="BU244" s="26">
        <f>+HLOOKUP(BT244,Sistema_Puntos!$Q$5:$Y$43,'Auxiliar General'!BP$5,FALSE)</f>
        <v>0</v>
      </c>
      <c r="BV244" s="26" t="str">
        <f>+IF(VLOOKUP($B244,'Lista Puestos Valorados'!$B$11:$BK$510,MATCH('Auxiliar General'!BP$4,'Lista Puestos Valorados'!$B$10:$BK$10,0),0)="","No relevante",VLOOKUP($B244,'Lista Puestos Valorados'!$B$11:$BK$510,MATCH('Auxiliar General'!BP$4,'Lista Puestos Valorados'!$B$10:$BK$10,0),0))</f>
        <v>No relevante</v>
      </c>
      <c r="BW244" s="26">
        <f>+HLOOKUP(BV244,Sistema_Puntos!$Q$5:$Y$43,'Auxiliar General'!BR$5,FALSE)</f>
        <v>0</v>
      </c>
      <c r="BX244" s="26" t="str">
        <f>+IF(VLOOKUP($B244,'Lista Puestos Valorados'!$B$11:$BK$510,MATCH('Auxiliar General'!BR$4,'Lista Puestos Valorados'!$B$10:$BK$10,0),0)="","No relevante",VLOOKUP($B244,'Lista Puestos Valorados'!$B$11:$BK$510,MATCH('Auxiliar General'!BR$4,'Lista Puestos Valorados'!$B$10:$BK$10,0),0))</f>
        <v>No relevante</v>
      </c>
      <c r="BY244" s="26">
        <f>+HLOOKUP(BX244,Sistema_Puntos!$Q$5:$Y$43,'Auxiliar General'!BT$5,FALSE)</f>
        <v>0</v>
      </c>
      <c r="BZ244" s="26" t="str">
        <f>+IF(VLOOKUP($B244,'Lista Puestos Valorados'!$B$11:$BK$510,MATCH('Auxiliar General'!BT$4,'Lista Puestos Valorados'!$B$10:$BK$10,0),0)="","No relevante",VLOOKUP($B244,'Lista Puestos Valorados'!$B$11:$BK$510,MATCH('Auxiliar General'!BT$4,'Lista Puestos Valorados'!$B$10:$BK$10,0),0))</f>
        <v>No relevante</v>
      </c>
      <c r="CA244" s="26">
        <f>+HLOOKUP(BZ244,Sistema_Puntos!$Q$5:$Y$43,'Auxiliar General'!BV$5,FALSE)</f>
        <v>0</v>
      </c>
      <c r="CB244" s="26" t="str">
        <f>+IF(VLOOKUP($B244,'Lista Puestos Valorados'!$B$11:$BK$510,MATCH('Auxiliar General'!BV$4,'Lista Puestos Valorados'!$B$10:$BK$10,0),0)="","No relevante",VLOOKUP($B244,'Lista Puestos Valorados'!$B$11:$BK$510,MATCH('Auxiliar General'!BV$4,'Lista Puestos Valorados'!$B$10:$BK$10,0),0))</f>
        <v>No relevante</v>
      </c>
      <c r="CC244" s="26">
        <f>+HLOOKUP(CB244,Sistema_Puntos!$Q$5:$Y$43,'Auxiliar General'!BX$5,FALSE)</f>
        <v>0</v>
      </c>
      <c r="CD244" s="26" t="str">
        <f>+IF(VLOOKUP($B244,'Lista Puestos Valorados'!$B$11:$BK$510,MATCH('Auxiliar General'!BX$4,'Lista Puestos Valorados'!$B$10:$BK$10,0),0)="","No relevante",VLOOKUP($B244,'Lista Puestos Valorados'!$B$11:$BK$510,MATCH('Auxiliar General'!BX$4,'Lista Puestos Valorados'!$B$10:$BK$10,0),0))</f>
        <v>No relevante</v>
      </c>
      <c r="CE244" s="26">
        <f>+HLOOKUP(CD244,Sistema_Puntos!$Q$5:$Y$43,'Auxiliar General'!BZ$5,FALSE)</f>
        <v>0</v>
      </c>
      <c r="CF244" s="26" t="str">
        <f>+IF(VLOOKUP($B244,'Lista Puestos Valorados'!$B$11:$BK$510,MATCH('Auxiliar General'!BZ$4,'Lista Puestos Valorados'!$B$10:$BK$10,0),0)="","No relevante",VLOOKUP($B244,'Lista Puestos Valorados'!$B$11:$BK$510,MATCH('Auxiliar General'!BZ$4,'Lista Puestos Valorados'!$B$10:$BK$10,0),0))</f>
        <v>No relevante</v>
      </c>
      <c r="CG244" s="26">
        <f>+HLOOKUP(CF244,Sistema_Puntos!$Q$5:$Y$43,'Auxiliar General'!CB$5,FALSE)</f>
        <v>0</v>
      </c>
      <c r="CH244" s="29"/>
      <c r="CI244" s="29"/>
    </row>
    <row r="245" spans="2:87" ht="17.55" customHeight="1">
      <c r="B245" s="26">
        <f>+'Listado de Puestos'!B245</f>
        <v>235</v>
      </c>
      <c r="C245" s="26" t="str">
        <f>+IF('Lista Puestos Valorados'!C245="","",'Lista Puestos Valorados'!C245)</f>
        <v/>
      </c>
      <c r="D245" s="26" t="str">
        <f>+IF('Lista Puestos Valorados'!D245="","",'Lista Puestos Valorados'!D245)</f>
        <v/>
      </c>
      <c r="E245" s="26" t="str">
        <f>+IF('Lista Puestos Valorados'!E245="","",'Lista Puestos Valorados'!E245)</f>
        <v/>
      </c>
      <c r="F245" s="26" t="str">
        <f>+IF('Lista Puestos Valorados'!F245="","",'Lista Puestos Valorados'!F245)</f>
        <v/>
      </c>
      <c r="G245" s="26" t="str">
        <f>+IF('Lista Puestos Valorados'!G245="","",'Lista Puestos Valorados'!G245)</f>
        <v/>
      </c>
      <c r="H245" s="26" t="str">
        <f>+IF('Lista Puestos Valorados'!H245="","",'Lista Puestos Valorados'!H245)</f>
        <v/>
      </c>
      <c r="I245" s="26" t="str">
        <f>+IF('Lista Puestos Valorados'!I245="","",'Lista Puestos Valorados'!I245)</f>
        <v/>
      </c>
      <c r="J245" s="118" t="e">
        <f t="array" ref="J245">+IF(L245="","",_xlfn.IFS(L245&lt;='Cortes de Agrupacion'!$F$15,'Cortes de Agrupacion'!$E$15,'Resultados General'!L245&lt;='Cortes de Agrupacion'!$F$14,'Cortes de Agrupacion'!$E$14,'Resultados General'!L245&lt;='Cortes de Agrupacion'!$F$13,'Cortes de Agrupacion'!$E$13,L245&lt;='Cortes de Agrupacion'!$F$12,'Cortes de Agrupacion'!$E$12,'Resultados General'!L245&lt;='Cortes de Agrupacion'!$F$11,'Cortes de Agrupacion'!$E$11,'Resultados General'!L245&lt;='Cortes de Agrupacion'!$F$10,'Cortes de Agrupacion'!$E$10,'Resultados General'!L245&lt;='Cortes de Agrupacion'!$F$9,'Cortes de Agrupacion'!$E$9,'Resultados General'!L245&lt;='Cortes de Agrupacion'!$F$8,'Cortes de Agrupacion'!$E$8,'Resultados General'!L245&lt;='Cortes de Agrupacion'!$F$7,'Cortes de Agrupacion'!$E$7,'Resultados General'!L245&lt;='Cortes de Agrupacion'!$F$6,'Cortes de Agrupacion'!$E$6))</f>
        <v>#VALUE!</v>
      </c>
      <c r="K245" s="118" t="str">
        <f t="shared" si="6"/>
        <v/>
      </c>
      <c r="L245" s="124" t="e">
        <f>#VALUE!</f>
        <v>#VALUE!</v>
      </c>
      <c r="M245" s="26" t="e">
        <f ca="1">+_xlfn.IFNA(VLOOKUP(C245,'Distribución de puestos'!$B$8:$I$507,8,0),"")</f>
        <v>#NAME?</v>
      </c>
      <c r="N245" s="26" t="str">
        <f>+IF(VLOOKUP($B245,'Lista Puestos Valorados'!$B$11:$BK$510,MATCH('Auxiliar General'!H$4,'Lista Puestos Valorados'!$B$10:$BK$10,0),0)="","No relevante",VLOOKUP($B245,'Lista Puestos Valorados'!$B$11:$BK$510,MATCH('Auxiliar General'!H$4,'Lista Puestos Valorados'!$B$10:$BK$10,0),0))</f>
        <v>No relevante</v>
      </c>
      <c r="O245" s="26">
        <f>+HLOOKUP(N245,Sistema_Puntos!$Q$5:$Y$43,'Auxiliar General'!J$5,FALSE)</f>
        <v>0</v>
      </c>
      <c r="P245" s="26" t="str">
        <f>+IF(VLOOKUP($B245,'Lista Puestos Valorados'!$B$11:$BK$510,MATCH('Auxiliar General'!J$4,'Lista Puestos Valorados'!$B$10:$BK$10,0),0)="","No relevante",VLOOKUP($B245,'Lista Puestos Valorados'!$B$11:$BK$510,MATCH('Auxiliar General'!J$4,'Lista Puestos Valorados'!$B$10:$BK$10,0),0))</f>
        <v>No relevante</v>
      </c>
      <c r="Q245" s="26">
        <f>+HLOOKUP(P245,Sistema_Puntos!$Q$5:$Y$43,'Auxiliar General'!L$5,FALSE)</f>
        <v>0</v>
      </c>
      <c r="R245" s="26" t="str">
        <f>+IF(VLOOKUP($B245,'Lista Puestos Valorados'!$B$11:$BK$510,MATCH('Auxiliar General'!L$4,'Lista Puestos Valorados'!$B$10:$BK$10,0),0)="","No relevante",VLOOKUP($B245,'Lista Puestos Valorados'!$B$11:$BK$510,MATCH('Auxiliar General'!L$4,'Lista Puestos Valorados'!$B$10:$BK$10,0),0))</f>
        <v>No relevante</v>
      </c>
      <c r="S245" s="26">
        <f>+HLOOKUP(R245,Sistema_Puntos!$Q$5:$Y$43,'Auxiliar General'!N$5,FALSE)</f>
        <v>0</v>
      </c>
      <c r="T245" s="26" t="str">
        <f>+IF(VLOOKUP($B245,'Lista Puestos Valorados'!$B$11:$BK$510,MATCH('Auxiliar General'!N$4,'Lista Puestos Valorados'!$B$10:$BK$10,0),0)="","No relevante",VLOOKUP($B245,'Lista Puestos Valorados'!$B$11:$BK$510,MATCH('Auxiliar General'!N$4,'Lista Puestos Valorados'!$B$10:$BK$10,0),0))</f>
        <v>No relevante</v>
      </c>
      <c r="U245" s="26">
        <f>+HLOOKUP(T245,Sistema_Puntos!$Q$5:$Y$43,'Auxiliar General'!P$5,FALSE)</f>
        <v>0</v>
      </c>
      <c r="V245" s="26" t="str">
        <f>+IF(VLOOKUP($B245,'Lista Puestos Valorados'!$B$11:$BK$510,MATCH('Auxiliar General'!P$4,'Lista Puestos Valorados'!$B$10:$BK$10,0),0)="","No relevante",VLOOKUP($B245,'Lista Puestos Valorados'!$B$11:$BK$510,MATCH('Auxiliar General'!P$4,'Lista Puestos Valorados'!$B$10:$BK$10,0),0))</f>
        <v>No relevante</v>
      </c>
      <c r="W245" s="26">
        <f>+HLOOKUP(V245,Sistema_Puntos!$Q$5:$Y$43,'Auxiliar General'!R$5,FALSE)</f>
        <v>0</v>
      </c>
      <c r="X245" s="26" t="str">
        <f>+IF(VLOOKUP($B245,'Lista Puestos Valorados'!$B$11:$BK$510,MATCH('Auxiliar General'!R$4,'Lista Puestos Valorados'!$B$10:$BK$10,0),0)="","No relevante",VLOOKUP($B245,'Lista Puestos Valorados'!$B$11:$BK$510,MATCH('Auxiliar General'!R$4,'Lista Puestos Valorados'!$B$10:$BK$10,0),0))</f>
        <v>No relevante</v>
      </c>
      <c r="Y245" s="26">
        <f>+HLOOKUP(X245,Sistema_Puntos!$Q$5:$Y$43,'Auxiliar General'!T$5,FALSE)</f>
        <v>0</v>
      </c>
      <c r="Z245" s="26" t="str">
        <f>+IF(VLOOKUP($B245,'Lista Puestos Valorados'!$B$11:$BK$510,MATCH('Auxiliar General'!T$4,'Lista Puestos Valorados'!$B$10:$BK$10,0),0)="","No relevante",VLOOKUP($B245,'Lista Puestos Valorados'!$B$11:$BK$510,MATCH('Auxiliar General'!T$4,'Lista Puestos Valorados'!$B$10:$BK$10,0),0))</f>
        <v>No relevante</v>
      </c>
      <c r="AA245" s="26">
        <f>+HLOOKUP(Z245,Sistema_Puntos!$Q$5:$Y$43,'Auxiliar General'!V$5,FALSE)</f>
        <v>0</v>
      </c>
      <c r="AB245" s="26" t="str">
        <f>+IF(VLOOKUP($B245,'Lista Puestos Valorados'!$B$11:$BK$510,MATCH('Auxiliar General'!V$4,'Lista Puestos Valorados'!$B$10:$BK$10,0),0)="","No relevante",VLOOKUP($B245,'Lista Puestos Valorados'!$B$11:$BK$510,MATCH('Auxiliar General'!V$4,'Lista Puestos Valorados'!$B$10:$BK$10,0),0))</f>
        <v>No relevante</v>
      </c>
      <c r="AC245" s="26">
        <f>+HLOOKUP(AB245,Sistema_Puntos!$Q$5:$Y$43,'Auxiliar General'!X$5,FALSE)</f>
        <v>0</v>
      </c>
      <c r="AD245" s="26" t="str">
        <f>+IF(VLOOKUP($B245,'Lista Puestos Valorados'!$B$11:$BK$510,MATCH('Auxiliar General'!X$4,'Lista Puestos Valorados'!$B$10:$BK$10,0),0)="","No relevante",VLOOKUP($B245,'Lista Puestos Valorados'!$B$11:$BK$510,MATCH('Auxiliar General'!X$4,'Lista Puestos Valorados'!$B$10:$BK$10,0),0))</f>
        <v>No relevante</v>
      </c>
      <c r="AE245" s="26">
        <f>+HLOOKUP(AD245,Sistema_Puntos!$Q$5:$Y$43,'Auxiliar General'!Z$5,FALSE)</f>
        <v>0</v>
      </c>
      <c r="AF245" s="26" t="str">
        <f>+IF(VLOOKUP($B245,'Lista Puestos Valorados'!$B$11:$BK$510,MATCH('Auxiliar General'!Z$4,'Lista Puestos Valorados'!$B$10:$BK$10,0),0)="","No relevante",VLOOKUP($B245,'Lista Puestos Valorados'!$B$11:$BK$510,MATCH('Auxiliar General'!Z$4,'Lista Puestos Valorados'!$B$10:$BK$10,0),0))</f>
        <v>No relevante</v>
      </c>
      <c r="AG245" s="26">
        <f>+HLOOKUP(AF245,Sistema_Puntos!$Q$5:$Y$43,'Auxiliar General'!AB$5,FALSE)</f>
        <v>0</v>
      </c>
      <c r="AH245" s="26" t="str">
        <f>+IF(VLOOKUP($B245,'Lista Puestos Valorados'!$B$11:$BK$510,MATCH('Auxiliar General'!AB$4,'Lista Puestos Valorados'!$B$10:$BK$10,0),0)="","No relevante",VLOOKUP($B245,'Lista Puestos Valorados'!$B$11:$BK$510,MATCH('Auxiliar General'!AB$4,'Lista Puestos Valorados'!$B$10:$BK$10,0),0))</f>
        <v>No relevante</v>
      </c>
      <c r="AI245" s="26">
        <f>+HLOOKUP(AH245,Sistema_Puntos!$Q$5:$Y$43,'Auxiliar General'!AD$5,FALSE)</f>
        <v>0</v>
      </c>
      <c r="AJ245" s="26" t="str">
        <f>+IF(VLOOKUP($B245,'Lista Puestos Valorados'!$B$11:$BK$510,MATCH('Auxiliar General'!AD$4,'Lista Puestos Valorados'!$B$10:$BK$10,0),0)="","No relevante",VLOOKUP($B245,'Lista Puestos Valorados'!$B$11:$BK$510,MATCH('Auxiliar General'!AD$4,'Lista Puestos Valorados'!$B$10:$BK$10,0),0))</f>
        <v>No relevante</v>
      </c>
      <c r="AK245" s="26">
        <f>+HLOOKUP(AJ245,Sistema_Puntos!$Q$5:$Y$43,'Auxiliar General'!AF$5,FALSE)</f>
        <v>0</v>
      </c>
      <c r="AL245" s="26" t="str">
        <f>+IF(VLOOKUP($B245,'Lista Puestos Valorados'!$B$11:$BK$510,MATCH('Auxiliar General'!AF$4,'Lista Puestos Valorados'!$B$10:$BK$10,0),0)="","No relevante",VLOOKUP($B245,'Lista Puestos Valorados'!$B$11:$BK$510,MATCH('Auxiliar General'!AF$4,'Lista Puestos Valorados'!$B$10:$BK$10,0),0))</f>
        <v>No relevante</v>
      </c>
      <c r="AM245" s="26">
        <f>+HLOOKUP(AL245,Sistema_Puntos!$Q$5:$Y$43,'Auxiliar General'!AH$5,FALSE)</f>
        <v>0</v>
      </c>
      <c r="AN245" s="26" t="str">
        <f>+IF(VLOOKUP($B245,'Lista Puestos Valorados'!$B$11:$BK$510,MATCH('Auxiliar General'!AH$4,'Lista Puestos Valorados'!$B$10:$BK$10,0),0)="","No relevante",VLOOKUP($B245,'Lista Puestos Valorados'!$B$11:$BK$510,MATCH('Auxiliar General'!AH$4,'Lista Puestos Valorados'!$B$10:$BK$10,0),0))</f>
        <v>No relevante</v>
      </c>
      <c r="AO245" s="26">
        <f>+HLOOKUP(AN245,Sistema_Puntos!$Q$5:$Y$43,'Auxiliar General'!AJ$5,FALSE)</f>
        <v>0</v>
      </c>
      <c r="AP245" s="26" t="str">
        <f>+IF(VLOOKUP($B245,'Lista Puestos Valorados'!$B$11:$BK$510,MATCH('Auxiliar General'!AJ$4,'Lista Puestos Valorados'!$B$10:$BK$10,0),0)="","No relevante",VLOOKUP($B245,'Lista Puestos Valorados'!$B$11:$BK$510,MATCH('Auxiliar General'!AJ$4,'Lista Puestos Valorados'!$B$10:$BK$10,0),0))</f>
        <v>No relevante</v>
      </c>
      <c r="AQ245" s="26">
        <f>+HLOOKUP(AP245,Sistema_Puntos!$Q$5:$Y$43,'Auxiliar General'!AL$5,FALSE)</f>
        <v>0</v>
      </c>
      <c r="AR245" s="26" t="str">
        <f>+IF(VLOOKUP($B245,'Lista Puestos Valorados'!$B$11:$BK$510,MATCH('Auxiliar General'!AL$4,'Lista Puestos Valorados'!$B$10:$BK$10,0),0)="","No relevante",VLOOKUP($B245,'Lista Puestos Valorados'!$B$11:$BK$510,MATCH('Auxiliar General'!AL$4,'Lista Puestos Valorados'!$B$10:$BK$10,0),0))</f>
        <v>No relevante</v>
      </c>
      <c r="AS245" s="26">
        <f>+HLOOKUP(AR245,Sistema_Puntos!$Q$5:$Y$43,'Auxiliar General'!AN$5,FALSE)</f>
        <v>0</v>
      </c>
      <c r="AT245" s="26" t="str">
        <f>+IF(VLOOKUP($B245,'Lista Puestos Valorados'!$B$11:$BK$510,MATCH('Auxiliar General'!AN$4,'Lista Puestos Valorados'!$B$10:$BK$10,0),0)="","No relevante",VLOOKUP($B245,'Lista Puestos Valorados'!$B$11:$BK$510,MATCH('Auxiliar General'!AN$4,'Lista Puestos Valorados'!$B$10:$BK$10,0),0))</f>
        <v>No relevante</v>
      </c>
      <c r="AU245" s="26">
        <f>+HLOOKUP(AT245,Sistema_Puntos!$Q$5:$Y$43,'Auxiliar General'!AP$5,FALSE)</f>
        <v>0</v>
      </c>
      <c r="AV245" s="26" t="str">
        <f>+IF(VLOOKUP($B245,'Lista Puestos Valorados'!$B$11:$BK$510,MATCH('Auxiliar General'!AP$4,'Lista Puestos Valorados'!$B$10:$BK$10,0),0)="","No relevante",VLOOKUP($B245,'Lista Puestos Valorados'!$B$11:$BK$510,MATCH('Auxiliar General'!AP$4,'Lista Puestos Valorados'!$B$10:$BK$10,0),0))</f>
        <v>No relevante</v>
      </c>
      <c r="AW245" s="26">
        <f>+HLOOKUP(AV245,Sistema_Puntos!$Q$5:$Y$43,'Auxiliar General'!AR$5,FALSE)</f>
        <v>0</v>
      </c>
      <c r="AX245" s="26" t="str">
        <f>+IF(VLOOKUP($B245,'Lista Puestos Valorados'!$B$11:$BK$510,MATCH('Auxiliar General'!AR$4,'Lista Puestos Valorados'!$B$10:$BK$10,0),0)="","No relevante",VLOOKUP($B245,'Lista Puestos Valorados'!$B$11:$BK$510,MATCH('Auxiliar General'!AR$4,'Lista Puestos Valorados'!$B$10:$BK$10,0),0))</f>
        <v>No relevante</v>
      </c>
      <c r="AY245" s="26">
        <f>+HLOOKUP(AX245,Sistema_Puntos!$Q$5:$Y$43,'Auxiliar General'!AT$5,FALSE)</f>
        <v>0</v>
      </c>
      <c r="AZ245" s="26" t="str">
        <f>+IF(VLOOKUP($B245,'Lista Puestos Valorados'!$B$11:$BK$510,MATCH('Auxiliar General'!AT$4,'Lista Puestos Valorados'!$B$10:$BK$10,0),0)="","No relevante",VLOOKUP($B245,'Lista Puestos Valorados'!$B$11:$BK$510,MATCH('Auxiliar General'!AT$4,'Lista Puestos Valorados'!$B$10:$BK$10,0),0))</f>
        <v>No relevante</v>
      </c>
      <c r="BA245" s="26">
        <f>+HLOOKUP(AZ245,Sistema_Puntos!$Q$5:$Y$43,'Auxiliar General'!AV$5,FALSE)</f>
        <v>0</v>
      </c>
      <c r="BB245" s="26" t="str">
        <f>+IF(VLOOKUP($B245,'Lista Puestos Valorados'!$B$11:$BK$510,MATCH('Auxiliar General'!AV$4,'Lista Puestos Valorados'!$B$10:$BK$10,0),0)="","No relevante",VLOOKUP($B245,'Lista Puestos Valorados'!$B$11:$BK$510,MATCH('Auxiliar General'!AV$4,'Lista Puestos Valorados'!$B$10:$BK$10,0),0))</f>
        <v>No relevante</v>
      </c>
      <c r="BC245" s="26">
        <f>+HLOOKUP(BB245,Sistema_Puntos!$Q$5:$Y$43,'Auxiliar General'!AX$5,FALSE)</f>
        <v>0</v>
      </c>
      <c r="BD245" s="26" t="str">
        <f>+IF(VLOOKUP($B245,'Lista Puestos Valorados'!$B$11:$BK$510,MATCH('Auxiliar General'!AX$4,'Lista Puestos Valorados'!$B$10:$BK$10,0),0)="","No relevante",VLOOKUP($B245,'Lista Puestos Valorados'!$B$11:$BK$510,MATCH('Auxiliar General'!AX$4,'Lista Puestos Valorados'!$B$10:$BK$10,0),0))</f>
        <v>No relevante</v>
      </c>
      <c r="BE245" s="26">
        <f>+HLOOKUP(BD245,Sistema_Puntos!$Q$5:$Y$43,'Auxiliar General'!AZ$5,FALSE)</f>
        <v>0</v>
      </c>
      <c r="BF245" s="26" t="str">
        <f>+IF(VLOOKUP($B245,'Lista Puestos Valorados'!$B$11:$BK$510,MATCH('Auxiliar General'!AZ$4,'Lista Puestos Valorados'!$B$10:$BK$10,0),0)="","No relevante",VLOOKUP($B245,'Lista Puestos Valorados'!$B$11:$BK$510,MATCH('Auxiliar General'!AZ$4,'Lista Puestos Valorados'!$B$10:$BK$10,0),0))</f>
        <v>No relevante</v>
      </c>
      <c r="BG245" s="26">
        <f>+HLOOKUP(BF245,Sistema_Puntos!$Q$5:$Y$43,'Auxiliar General'!BB$5,FALSE)</f>
        <v>0</v>
      </c>
      <c r="BH245" s="26" t="str">
        <f>+IF(VLOOKUP($B245,'Lista Puestos Valorados'!$B$11:$BK$510,MATCH('Auxiliar General'!BB$4,'Lista Puestos Valorados'!$B$10:$BK$10,0),0)="","No relevante",VLOOKUP($B245,'Lista Puestos Valorados'!$B$11:$BK$510,MATCH('Auxiliar General'!BB$4,'Lista Puestos Valorados'!$B$10:$BK$10,0),0))</f>
        <v>No relevante</v>
      </c>
      <c r="BI245" s="26">
        <f>+HLOOKUP(BH245,Sistema_Puntos!$Q$5:$Y$43,'Auxiliar General'!BD$5,FALSE)</f>
        <v>0</v>
      </c>
      <c r="BJ245" s="26" t="str">
        <f>+IF(VLOOKUP($B245,'Lista Puestos Valorados'!$B$11:$BK$510,MATCH('Auxiliar General'!BD$4,'Lista Puestos Valorados'!$B$10:$BK$10,0),0)="","No relevante",VLOOKUP($B245,'Lista Puestos Valorados'!$B$11:$BK$510,MATCH('Auxiliar General'!BD$4,'Lista Puestos Valorados'!$B$10:$BK$10,0),0))</f>
        <v>No relevante</v>
      </c>
      <c r="BK245" s="26">
        <f>+HLOOKUP(BJ245,Sistema_Puntos!$Q$5:$Y$43,'Auxiliar General'!BF$5,FALSE)</f>
        <v>0</v>
      </c>
      <c r="BL245" s="26" t="str">
        <f>+IF(VLOOKUP($B245,'Lista Puestos Valorados'!$B$11:$BK$510,MATCH('Auxiliar General'!BF$4,'Lista Puestos Valorados'!$B$10:$BK$10,0),0)="","No relevante",VLOOKUP($B245,'Lista Puestos Valorados'!$B$11:$BK$510,MATCH('Auxiliar General'!BF$4,'Lista Puestos Valorados'!$B$10:$BK$10,0),0))</f>
        <v>No relevante</v>
      </c>
      <c r="BM245" s="26">
        <f>+HLOOKUP(BL245,Sistema_Puntos!$Q$5:$Y$43,'Auxiliar General'!BH$5,FALSE)</f>
        <v>0</v>
      </c>
      <c r="BN245" s="26" t="str">
        <f>+IF(VLOOKUP($B245,'Lista Puestos Valorados'!$B$11:$BK$510,MATCH('Auxiliar General'!BH$4,'Lista Puestos Valorados'!$B$10:$BK$10,0),0)="","No relevante",VLOOKUP($B245,'Lista Puestos Valorados'!$B$11:$BK$510,MATCH('Auxiliar General'!BH$4,'Lista Puestos Valorados'!$B$10:$BK$10,0),0))</f>
        <v>No relevante</v>
      </c>
      <c r="BO245" s="26">
        <f>+HLOOKUP(BN245,Sistema_Puntos!$Q$5:$Y$43,'Auxiliar General'!BJ$5,FALSE)</f>
        <v>0</v>
      </c>
      <c r="BP245" s="26" t="str">
        <f>+IF(VLOOKUP($B245,'Lista Puestos Valorados'!$B$11:$BK$510,MATCH('Auxiliar General'!BJ$4,'Lista Puestos Valorados'!$B$10:$BK$10,0),0)="","No relevante",VLOOKUP($B245,'Lista Puestos Valorados'!$B$11:$BK$510,MATCH('Auxiliar General'!BJ$4,'Lista Puestos Valorados'!$B$10:$BK$10,0),0))</f>
        <v>No relevante</v>
      </c>
      <c r="BQ245" s="26">
        <f>+HLOOKUP(BP245,Sistema_Puntos!$Q$5:$Y$43,'Auxiliar General'!BL$5,FALSE)</f>
        <v>0</v>
      </c>
      <c r="BR245" s="26" t="str">
        <f>+IF(VLOOKUP($B245,'Lista Puestos Valorados'!$B$11:$BK$510,MATCH('Auxiliar General'!BL$4,'Lista Puestos Valorados'!$B$10:$BK$10,0),0)="","No relevante",VLOOKUP($B245,'Lista Puestos Valorados'!$B$11:$BK$510,MATCH('Auxiliar General'!BL$4,'Lista Puestos Valorados'!$B$10:$BK$10,0),0))</f>
        <v>No relevante</v>
      </c>
      <c r="BS245" s="26">
        <f>+HLOOKUP(BR245,Sistema_Puntos!$Q$5:$Y$43,'Auxiliar General'!BN$5,FALSE)</f>
        <v>0</v>
      </c>
      <c r="BT245" s="26" t="str">
        <f>+IF(VLOOKUP($B245,'Lista Puestos Valorados'!$B$11:$BK$510,MATCH('Auxiliar General'!BN$4,'Lista Puestos Valorados'!$B$10:$BK$10,0),0)="","No relevante",VLOOKUP($B245,'Lista Puestos Valorados'!$B$11:$BK$510,MATCH('Auxiliar General'!BN$4,'Lista Puestos Valorados'!$B$10:$BK$10,0),0))</f>
        <v>No relevante</v>
      </c>
      <c r="BU245" s="26">
        <f>+HLOOKUP(BT245,Sistema_Puntos!$Q$5:$Y$43,'Auxiliar General'!BP$5,FALSE)</f>
        <v>0</v>
      </c>
      <c r="BV245" s="26" t="str">
        <f>+IF(VLOOKUP($B245,'Lista Puestos Valorados'!$B$11:$BK$510,MATCH('Auxiliar General'!BP$4,'Lista Puestos Valorados'!$B$10:$BK$10,0),0)="","No relevante",VLOOKUP($B245,'Lista Puestos Valorados'!$B$11:$BK$510,MATCH('Auxiliar General'!BP$4,'Lista Puestos Valorados'!$B$10:$BK$10,0),0))</f>
        <v>No relevante</v>
      </c>
      <c r="BW245" s="26">
        <f>+HLOOKUP(BV245,Sistema_Puntos!$Q$5:$Y$43,'Auxiliar General'!BR$5,FALSE)</f>
        <v>0</v>
      </c>
      <c r="BX245" s="26" t="str">
        <f>+IF(VLOOKUP($B245,'Lista Puestos Valorados'!$B$11:$BK$510,MATCH('Auxiliar General'!BR$4,'Lista Puestos Valorados'!$B$10:$BK$10,0),0)="","No relevante",VLOOKUP($B245,'Lista Puestos Valorados'!$B$11:$BK$510,MATCH('Auxiliar General'!BR$4,'Lista Puestos Valorados'!$B$10:$BK$10,0),0))</f>
        <v>No relevante</v>
      </c>
      <c r="BY245" s="26">
        <f>+HLOOKUP(BX245,Sistema_Puntos!$Q$5:$Y$43,'Auxiliar General'!BT$5,FALSE)</f>
        <v>0</v>
      </c>
      <c r="BZ245" s="26" t="str">
        <f>+IF(VLOOKUP($B245,'Lista Puestos Valorados'!$B$11:$BK$510,MATCH('Auxiliar General'!BT$4,'Lista Puestos Valorados'!$B$10:$BK$10,0),0)="","No relevante",VLOOKUP($B245,'Lista Puestos Valorados'!$B$11:$BK$510,MATCH('Auxiliar General'!BT$4,'Lista Puestos Valorados'!$B$10:$BK$10,0),0))</f>
        <v>No relevante</v>
      </c>
      <c r="CA245" s="26">
        <f>+HLOOKUP(BZ245,Sistema_Puntos!$Q$5:$Y$43,'Auxiliar General'!BV$5,FALSE)</f>
        <v>0</v>
      </c>
      <c r="CB245" s="26" t="str">
        <f>+IF(VLOOKUP($B245,'Lista Puestos Valorados'!$B$11:$BK$510,MATCH('Auxiliar General'!BV$4,'Lista Puestos Valorados'!$B$10:$BK$10,0),0)="","No relevante",VLOOKUP($B245,'Lista Puestos Valorados'!$B$11:$BK$510,MATCH('Auxiliar General'!BV$4,'Lista Puestos Valorados'!$B$10:$BK$10,0),0))</f>
        <v>No relevante</v>
      </c>
      <c r="CC245" s="26">
        <f>+HLOOKUP(CB245,Sistema_Puntos!$Q$5:$Y$43,'Auxiliar General'!BX$5,FALSE)</f>
        <v>0</v>
      </c>
      <c r="CD245" s="26" t="str">
        <f>+IF(VLOOKUP($B245,'Lista Puestos Valorados'!$B$11:$BK$510,MATCH('Auxiliar General'!BX$4,'Lista Puestos Valorados'!$B$10:$BK$10,0),0)="","No relevante",VLOOKUP($B245,'Lista Puestos Valorados'!$B$11:$BK$510,MATCH('Auxiliar General'!BX$4,'Lista Puestos Valorados'!$B$10:$BK$10,0),0))</f>
        <v>No relevante</v>
      </c>
      <c r="CE245" s="26">
        <f>+HLOOKUP(CD245,Sistema_Puntos!$Q$5:$Y$43,'Auxiliar General'!BZ$5,FALSE)</f>
        <v>0</v>
      </c>
      <c r="CF245" s="26" t="str">
        <f>+IF(VLOOKUP($B245,'Lista Puestos Valorados'!$B$11:$BK$510,MATCH('Auxiliar General'!BZ$4,'Lista Puestos Valorados'!$B$10:$BK$10,0),0)="","No relevante",VLOOKUP($B245,'Lista Puestos Valorados'!$B$11:$BK$510,MATCH('Auxiliar General'!BZ$4,'Lista Puestos Valorados'!$B$10:$BK$10,0),0))</f>
        <v>No relevante</v>
      </c>
      <c r="CG245" s="26">
        <f>+HLOOKUP(CF245,Sistema_Puntos!$Q$5:$Y$43,'Auxiliar General'!CB$5,FALSE)</f>
        <v>0</v>
      </c>
      <c r="CH245" s="29"/>
      <c r="CI245" s="29"/>
    </row>
    <row r="246" spans="2:87" ht="17.55" customHeight="1">
      <c r="B246" s="26">
        <f>+'Listado de Puestos'!B246</f>
        <v>236</v>
      </c>
      <c r="C246" s="26" t="str">
        <f>+IF('Lista Puestos Valorados'!C246="","",'Lista Puestos Valorados'!C246)</f>
        <v/>
      </c>
      <c r="D246" s="26" t="str">
        <f>+IF('Lista Puestos Valorados'!D246="","",'Lista Puestos Valorados'!D246)</f>
        <v/>
      </c>
      <c r="E246" s="26" t="str">
        <f>+IF('Lista Puestos Valorados'!E246="","",'Lista Puestos Valorados'!E246)</f>
        <v/>
      </c>
      <c r="F246" s="26" t="str">
        <f>+IF('Lista Puestos Valorados'!F246="","",'Lista Puestos Valorados'!F246)</f>
        <v/>
      </c>
      <c r="G246" s="26" t="str">
        <f>+IF('Lista Puestos Valorados'!G246="","",'Lista Puestos Valorados'!G246)</f>
        <v/>
      </c>
      <c r="H246" s="26" t="str">
        <f>+IF('Lista Puestos Valorados'!H246="","",'Lista Puestos Valorados'!H246)</f>
        <v/>
      </c>
      <c r="I246" s="26" t="str">
        <f>+IF('Lista Puestos Valorados'!I246="","",'Lista Puestos Valorados'!I246)</f>
        <v/>
      </c>
      <c r="J246" s="118" t="e">
        <f t="array" ref="J246">+IF(L246="","",_xlfn.IFS(L246&lt;='Cortes de Agrupacion'!$F$15,'Cortes de Agrupacion'!$E$15,'Resultados General'!L246&lt;='Cortes de Agrupacion'!$F$14,'Cortes de Agrupacion'!$E$14,'Resultados General'!L246&lt;='Cortes de Agrupacion'!$F$13,'Cortes de Agrupacion'!$E$13,L246&lt;='Cortes de Agrupacion'!$F$12,'Cortes de Agrupacion'!$E$12,'Resultados General'!L246&lt;='Cortes de Agrupacion'!$F$11,'Cortes de Agrupacion'!$E$11,'Resultados General'!L246&lt;='Cortes de Agrupacion'!$F$10,'Cortes de Agrupacion'!$E$10,'Resultados General'!L246&lt;='Cortes de Agrupacion'!$F$9,'Cortes de Agrupacion'!$E$9,'Resultados General'!L246&lt;='Cortes de Agrupacion'!$F$8,'Cortes de Agrupacion'!$E$8,'Resultados General'!L246&lt;='Cortes de Agrupacion'!$F$7,'Cortes de Agrupacion'!$E$7,'Resultados General'!L246&lt;='Cortes de Agrupacion'!$F$6,'Cortes de Agrupacion'!$E$6))</f>
        <v>#VALUE!</v>
      </c>
      <c r="K246" s="118" t="str">
        <f t="shared" si="6"/>
        <v/>
      </c>
      <c r="L246" s="124" t="e">
        <f>#VALUE!</f>
        <v>#VALUE!</v>
      </c>
      <c r="M246" s="26" t="e">
        <f ca="1">+_xlfn.IFNA(VLOOKUP(C246,'Distribución de puestos'!$B$8:$I$507,8,0),"")</f>
        <v>#NAME?</v>
      </c>
      <c r="N246" s="26" t="str">
        <f>+IF(VLOOKUP($B246,'Lista Puestos Valorados'!$B$11:$BK$510,MATCH('Auxiliar General'!H$4,'Lista Puestos Valorados'!$B$10:$BK$10,0),0)="","No relevante",VLOOKUP($B246,'Lista Puestos Valorados'!$B$11:$BK$510,MATCH('Auxiliar General'!H$4,'Lista Puestos Valorados'!$B$10:$BK$10,0),0))</f>
        <v>No relevante</v>
      </c>
      <c r="O246" s="26">
        <f>+HLOOKUP(N246,Sistema_Puntos!$Q$5:$Y$43,'Auxiliar General'!J$5,FALSE)</f>
        <v>0</v>
      </c>
      <c r="P246" s="26" t="str">
        <f>+IF(VLOOKUP($B246,'Lista Puestos Valorados'!$B$11:$BK$510,MATCH('Auxiliar General'!J$4,'Lista Puestos Valorados'!$B$10:$BK$10,0),0)="","No relevante",VLOOKUP($B246,'Lista Puestos Valorados'!$B$11:$BK$510,MATCH('Auxiliar General'!J$4,'Lista Puestos Valorados'!$B$10:$BK$10,0),0))</f>
        <v>No relevante</v>
      </c>
      <c r="Q246" s="26">
        <f>+HLOOKUP(P246,Sistema_Puntos!$Q$5:$Y$43,'Auxiliar General'!L$5,FALSE)</f>
        <v>0</v>
      </c>
      <c r="R246" s="26" t="str">
        <f>+IF(VLOOKUP($B246,'Lista Puestos Valorados'!$B$11:$BK$510,MATCH('Auxiliar General'!L$4,'Lista Puestos Valorados'!$B$10:$BK$10,0),0)="","No relevante",VLOOKUP($B246,'Lista Puestos Valorados'!$B$11:$BK$510,MATCH('Auxiliar General'!L$4,'Lista Puestos Valorados'!$B$10:$BK$10,0),0))</f>
        <v>No relevante</v>
      </c>
      <c r="S246" s="26">
        <f>+HLOOKUP(R246,Sistema_Puntos!$Q$5:$Y$43,'Auxiliar General'!N$5,FALSE)</f>
        <v>0</v>
      </c>
      <c r="T246" s="26" t="str">
        <f>+IF(VLOOKUP($B246,'Lista Puestos Valorados'!$B$11:$BK$510,MATCH('Auxiliar General'!N$4,'Lista Puestos Valorados'!$B$10:$BK$10,0),0)="","No relevante",VLOOKUP($B246,'Lista Puestos Valorados'!$B$11:$BK$510,MATCH('Auxiliar General'!N$4,'Lista Puestos Valorados'!$B$10:$BK$10,0),0))</f>
        <v>No relevante</v>
      </c>
      <c r="U246" s="26">
        <f>+HLOOKUP(T246,Sistema_Puntos!$Q$5:$Y$43,'Auxiliar General'!P$5,FALSE)</f>
        <v>0</v>
      </c>
      <c r="V246" s="26" t="str">
        <f>+IF(VLOOKUP($B246,'Lista Puestos Valorados'!$B$11:$BK$510,MATCH('Auxiliar General'!P$4,'Lista Puestos Valorados'!$B$10:$BK$10,0),0)="","No relevante",VLOOKUP($B246,'Lista Puestos Valorados'!$B$11:$BK$510,MATCH('Auxiliar General'!P$4,'Lista Puestos Valorados'!$B$10:$BK$10,0),0))</f>
        <v>No relevante</v>
      </c>
      <c r="W246" s="26">
        <f>+HLOOKUP(V246,Sistema_Puntos!$Q$5:$Y$43,'Auxiliar General'!R$5,FALSE)</f>
        <v>0</v>
      </c>
      <c r="X246" s="26" t="str">
        <f>+IF(VLOOKUP($B246,'Lista Puestos Valorados'!$B$11:$BK$510,MATCH('Auxiliar General'!R$4,'Lista Puestos Valorados'!$B$10:$BK$10,0),0)="","No relevante",VLOOKUP($B246,'Lista Puestos Valorados'!$B$11:$BK$510,MATCH('Auxiliar General'!R$4,'Lista Puestos Valorados'!$B$10:$BK$10,0),0))</f>
        <v>No relevante</v>
      </c>
      <c r="Y246" s="26">
        <f>+HLOOKUP(X246,Sistema_Puntos!$Q$5:$Y$43,'Auxiliar General'!T$5,FALSE)</f>
        <v>0</v>
      </c>
      <c r="Z246" s="26" t="str">
        <f>+IF(VLOOKUP($B246,'Lista Puestos Valorados'!$B$11:$BK$510,MATCH('Auxiliar General'!T$4,'Lista Puestos Valorados'!$B$10:$BK$10,0),0)="","No relevante",VLOOKUP($B246,'Lista Puestos Valorados'!$B$11:$BK$510,MATCH('Auxiliar General'!T$4,'Lista Puestos Valorados'!$B$10:$BK$10,0),0))</f>
        <v>No relevante</v>
      </c>
      <c r="AA246" s="26">
        <f>+HLOOKUP(Z246,Sistema_Puntos!$Q$5:$Y$43,'Auxiliar General'!V$5,FALSE)</f>
        <v>0</v>
      </c>
      <c r="AB246" s="26" t="str">
        <f>+IF(VLOOKUP($B246,'Lista Puestos Valorados'!$B$11:$BK$510,MATCH('Auxiliar General'!V$4,'Lista Puestos Valorados'!$B$10:$BK$10,0),0)="","No relevante",VLOOKUP($B246,'Lista Puestos Valorados'!$B$11:$BK$510,MATCH('Auxiliar General'!V$4,'Lista Puestos Valorados'!$B$10:$BK$10,0),0))</f>
        <v>No relevante</v>
      </c>
      <c r="AC246" s="26">
        <f>+HLOOKUP(AB246,Sistema_Puntos!$Q$5:$Y$43,'Auxiliar General'!X$5,FALSE)</f>
        <v>0</v>
      </c>
      <c r="AD246" s="26" t="str">
        <f>+IF(VLOOKUP($B246,'Lista Puestos Valorados'!$B$11:$BK$510,MATCH('Auxiliar General'!X$4,'Lista Puestos Valorados'!$B$10:$BK$10,0),0)="","No relevante",VLOOKUP($B246,'Lista Puestos Valorados'!$B$11:$BK$510,MATCH('Auxiliar General'!X$4,'Lista Puestos Valorados'!$B$10:$BK$10,0),0))</f>
        <v>No relevante</v>
      </c>
      <c r="AE246" s="26">
        <f>+HLOOKUP(AD246,Sistema_Puntos!$Q$5:$Y$43,'Auxiliar General'!Z$5,FALSE)</f>
        <v>0</v>
      </c>
      <c r="AF246" s="26" t="str">
        <f>+IF(VLOOKUP($B246,'Lista Puestos Valorados'!$B$11:$BK$510,MATCH('Auxiliar General'!Z$4,'Lista Puestos Valorados'!$B$10:$BK$10,0),0)="","No relevante",VLOOKUP($B246,'Lista Puestos Valorados'!$B$11:$BK$510,MATCH('Auxiliar General'!Z$4,'Lista Puestos Valorados'!$B$10:$BK$10,0),0))</f>
        <v>No relevante</v>
      </c>
      <c r="AG246" s="26">
        <f>+HLOOKUP(AF246,Sistema_Puntos!$Q$5:$Y$43,'Auxiliar General'!AB$5,FALSE)</f>
        <v>0</v>
      </c>
      <c r="AH246" s="26" t="str">
        <f>+IF(VLOOKUP($B246,'Lista Puestos Valorados'!$B$11:$BK$510,MATCH('Auxiliar General'!AB$4,'Lista Puestos Valorados'!$B$10:$BK$10,0),0)="","No relevante",VLOOKUP($B246,'Lista Puestos Valorados'!$B$11:$BK$510,MATCH('Auxiliar General'!AB$4,'Lista Puestos Valorados'!$B$10:$BK$10,0),0))</f>
        <v>No relevante</v>
      </c>
      <c r="AI246" s="26">
        <f>+HLOOKUP(AH246,Sistema_Puntos!$Q$5:$Y$43,'Auxiliar General'!AD$5,FALSE)</f>
        <v>0</v>
      </c>
      <c r="AJ246" s="26" t="str">
        <f>+IF(VLOOKUP($B246,'Lista Puestos Valorados'!$B$11:$BK$510,MATCH('Auxiliar General'!AD$4,'Lista Puestos Valorados'!$B$10:$BK$10,0),0)="","No relevante",VLOOKUP($B246,'Lista Puestos Valorados'!$B$11:$BK$510,MATCH('Auxiliar General'!AD$4,'Lista Puestos Valorados'!$B$10:$BK$10,0),0))</f>
        <v>No relevante</v>
      </c>
      <c r="AK246" s="26">
        <f>+HLOOKUP(AJ246,Sistema_Puntos!$Q$5:$Y$43,'Auxiliar General'!AF$5,FALSE)</f>
        <v>0</v>
      </c>
      <c r="AL246" s="26" t="str">
        <f>+IF(VLOOKUP($B246,'Lista Puestos Valorados'!$B$11:$BK$510,MATCH('Auxiliar General'!AF$4,'Lista Puestos Valorados'!$B$10:$BK$10,0),0)="","No relevante",VLOOKUP($B246,'Lista Puestos Valorados'!$B$11:$BK$510,MATCH('Auxiliar General'!AF$4,'Lista Puestos Valorados'!$B$10:$BK$10,0),0))</f>
        <v>No relevante</v>
      </c>
      <c r="AM246" s="26">
        <f>+HLOOKUP(AL246,Sistema_Puntos!$Q$5:$Y$43,'Auxiliar General'!AH$5,FALSE)</f>
        <v>0</v>
      </c>
      <c r="AN246" s="26" t="str">
        <f>+IF(VLOOKUP($B246,'Lista Puestos Valorados'!$B$11:$BK$510,MATCH('Auxiliar General'!AH$4,'Lista Puestos Valorados'!$B$10:$BK$10,0),0)="","No relevante",VLOOKUP($B246,'Lista Puestos Valorados'!$B$11:$BK$510,MATCH('Auxiliar General'!AH$4,'Lista Puestos Valorados'!$B$10:$BK$10,0),0))</f>
        <v>No relevante</v>
      </c>
      <c r="AO246" s="26">
        <f>+HLOOKUP(AN246,Sistema_Puntos!$Q$5:$Y$43,'Auxiliar General'!AJ$5,FALSE)</f>
        <v>0</v>
      </c>
      <c r="AP246" s="26" t="str">
        <f>+IF(VLOOKUP($B246,'Lista Puestos Valorados'!$B$11:$BK$510,MATCH('Auxiliar General'!AJ$4,'Lista Puestos Valorados'!$B$10:$BK$10,0),0)="","No relevante",VLOOKUP($B246,'Lista Puestos Valorados'!$B$11:$BK$510,MATCH('Auxiliar General'!AJ$4,'Lista Puestos Valorados'!$B$10:$BK$10,0),0))</f>
        <v>No relevante</v>
      </c>
      <c r="AQ246" s="26">
        <f>+HLOOKUP(AP246,Sistema_Puntos!$Q$5:$Y$43,'Auxiliar General'!AL$5,FALSE)</f>
        <v>0</v>
      </c>
      <c r="AR246" s="26" t="str">
        <f>+IF(VLOOKUP($B246,'Lista Puestos Valorados'!$B$11:$BK$510,MATCH('Auxiliar General'!AL$4,'Lista Puestos Valorados'!$B$10:$BK$10,0),0)="","No relevante",VLOOKUP($B246,'Lista Puestos Valorados'!$B$11:$BK$510,MATCH('Auxiliar General'!AL$4,'Lista Puestos Valorados'!$B$10:$BK$10,0),0))</f>
        <v>No relevante</v>
      </c>
      <c r="AS246" s="26">
        <f>+HLOOKUP(AR246,Sistema_Puntos!$Q$5:$Y$43,'Auxiliar General'!AN$5,FALSE)</f>
        <v>0</v>
      </c>
      <c r="AT246" s="26" t="str">
        <f>+IF(VLOOKUP($B246,'Lista Puestos Valorados'!$B$11:$BK$510,MATCH('Auxiliar General'!AN$4,'Lista Puestos Valorados'!$B$10:$BK$10,0),0)="","No relevante",VLOOKUP($B246,'Lista Puestos Valorados'!$B$11:$BK$510,MATCH('Auxiliar General'!AN$4,'Lista Puestos Valorados'!$B$10:$BK$10,0),0))</f>
        <v>No relevante</v>
      </c>
      <c r="AU246" s="26">
        <f>+HLOOKUP(AT246,Sistema_Puntos!$Q$5:$Y$43,'Auxiliar General'!AP$5,FALSE)</f>
        <v>0</v>
      </c>
      <c r="AV246" s="26" t="str">
        <f>+IF(VLOOKUP($B246,'Lista Puestos Valorados'!$B$11:$BK$510,MATCH('Auxiliar General'!AP$4,'Lista Puestos Valorados'!$B$10:$BK$10,0),0)="","No relevante",VLOOKUP($B246,'Lista Puestos Valorados'!$B$11:$BK$510,MATCH('Auxiliar General'!AP$4,'Lista Puestos Valorados'!$B$10:$BK$10,0),0))</f>
        <v>No relevante</v>
      </c>
      <c r="AW246" s="26">
        <f>+HLOOKUP(AV246,Sistema_Puntos!$Q$5:$Y$43,'Auxiliar General'!AR$5,FALSE)</f>
        <v>0</v>
      </c>
      <c r="AX246" s="26" t="str">
        <f>+IF(VLOOKUP($B246,'Lista Puestos Valorados'!$B$11:$BK$510,MATCH('Auxiliar General'!AR$4,'Lista Puestos Valorados'!$B$10:$BK$10,0),0)="","No relevante",VLOOKUP($B246,'Lista Puestos Valorados'!$B$11:$BK$510,MATCH('Auxiliar General'!AR$4,'Lista Puestos Valorados'!$B$10:$BK$10,0),0))</f>
        <v>No relevante</v>
      </c>
      <c r="AY246" s="26">
        <f>+HLOOKUP(AX246,Sistema_Puntos!$Q$5:$Y$43,'Auxiliar General'!AT$5,FALSE)</f>
        <v>0</v>
      </c>
      <c r="AZ246" s="26" t="str">
        <f>+IF(VLOOKUP($B246,'Lista Puestos Valorados'!$B$11:$BK$510,MATCH('Auxiliar General'!AT$4,'Lista Puestos Valorados'!$B$10:$BK$10,0),0)="","No relevante",VLOOKUP($B246,'Lista Puestos Valorados'!$B$11:$BK$510,MATCH('Auxiliar General'!AT$4,'Lista Puestos Valorados'!$B$10:$BK$10,0),0))</f>
        <v>No relevante</v>
      </c>
      <c r="BA246" s="26">
        <f>+HLOOKUP(AZ246,Sistema_Puntos!$Q$5:$Y$43,'Auxiliar General'!AV$5,FALSE)</f>
        <v>0</v>
      </c>
      <c r="BB246" s="26" t="str">
        <f>+IF(VLOOKUP($B246,'Lista Puestos Valorados'!$B$11:$BK$510,MATCH('Auxiliar General'!AV$4,'Lista Puestos Valorados'!$B$10:$BK$10,0),0)="","No relevante",VLOOKUP($B246,'Lista Puestos Valorados'!$B$11:$BK$510,MATCH('Auxiliar General'!AV$4,'Lista Puestos Valorados'!$B$10:$BK$10,0),0))</f>
        <v>No relevante</v>
      </c>
      <c r="BC246" s="26">
        <f>+HLOOKUP(BB246,Sistema_Puntos!$Q$5:$Y$43,'Auxiliar General'!AX$5,FALSE)</f>
        <v>0</v>
      </c>
      <c r="BD246" s="26" t="str">
        <f>+IF(VLOOKUP($B246,'Lista Puestos Valorados'!$B$11:$BK$510,MATCH('Auxiliar General'!AX$4,'Lista Puestos Valorados'!$B$10:$BK$10,0),0)="","No relevante",VLOOKUP($B246,'Lista Puestos Valorados'!$B$11:$BK$510,MATCH('Auxiliar General'!AX$4,'Lista Puestos Valorados'!$B$10:$BK$10,0),0))</f>
        <v>No relevante</v>
      </c>
      <c r="BE246" s="26">
        <f>+HLOOKUP(BD246,Sistema_Puntos!$Q$5:$Y$43,'Auxiliar General'!AZ$5,FALSE)</f>
        <v>0</v>
      </c>
      <c r="BF246" s="26" t="str">
        <f>+IF(VLOOKUP($B246,'Lista Puestos Valorados'!$B$11:$BK$510,MATCH('Auxiliar General'!AZ$4,'Lista Puestos Valorados'!$B$10:$BK$10,0),0)="","No relevante",VLOOKUP($B246,'Lista Puestos Valorados'!$B$11:$BK$510,MATCH('Auxiliar General'!AZ$4,'Lista Puestos Valorados'!$B$10:$BK$10,0),0))</f>
        <v>No relevante</v>
      </c>
      <c r="BG246" s="26">
        <f>+HLOOKUP(BF246,Sistema_Puntos!$Q$5:$Y$43,'Auxiliar General'!BB$5,FALSE)</f>
        <v>0</v>
      </c>
      <c r="BH246" s="26" t="str">
        <f>+IF(VLOOKUP($B246,'Lista Puestos Valorados'!$B$11:$BK$510,MATCH('Auxiliar General'!BB$4,'Lista Puestos Valorados'!$B$10:$BK$10,0),0)="","No relevante",VLOOKUP($B246,'Lista Puestos Valorados'!$B$11:$BK$510,MATCH('Auxiliar General'!BB$4,'Lista Puestos Valorados'!$B$10:$BK$10,0),0))</f>
        <v>No relevante</v>
      </c>
      <c r="BI246" s="26">
        <f>+HLOOKUP(BH246,Sistema_Puntos!$Q$5:$Y$43,'Auxiliar General'!BD$5,FALSE)</f>
        <v>0</v>
      </c>
      <c r="BJ246" s="26" t="str">
        <f>+IF(VLOOKUP($B246,'Lista Puestos Valorados'!$B$11:$BK$510,MATCH('Auxiliar General'!BD$4,'Lista Puestos Valorados'!$B$10:$BK$10,0),0)="","No relevante",VLOOKUP($B246,'Lista Puestos Valorados'!$B$11:$BK$510,MATCH('Auxiliar General'!BD$4,'Lista Puestos Valorados'!$B$10:$BK$10,0),0))</f>
        <v>No relevante</v>
      </c>
      <c r="BK246" s="26">
        <f>+HLOOKUP(BJ246,Sistema_Puntos!$Q$5:$Y$43,'Auxiliar General'!BF$5,FALSE)</f>
        <v>0</v>
      </c>
      <c r="BL246" s="26" t="str">
        <f>+IF(VLOOKUP($B246,'Lista Puestos Valorados'!$B$11:$BK$510,MATCH('Auxiliar General'!BF$4,'Lista Puestos Valorados'!$B$10:$BK$10,0),0)="","No relevante",VLOOKUP($B246,'Lista Puestos Valorados'!$B$11:$BK$510,MATCH('Auxiliar General'!BF$4,'Lista Puestos Valorados'!$B$10:$BK$10,0),0))</f>
        <v>No relevante</v>
      </c>
      <c r="BM246" s="26">
        <f>+HLOOKUP(BL246,Sistema_Puntos!$Q$5:$Y$43,'Auxiliar General'!BH$5,FALSE)</f>
        <v>0</v>
      </c>
      <c r="BN246" s="26" t="str">
        <f>+IF(VLOOKUP($B246,'Lista Puestos Valorados'!$B$11:$BK$510,MATCH('Auxiliar General'!BH$4,'Lista Puestos Valorados'!$B$10:$BK$10,0),0)="","No relevante",VLOOKUP($B246,'Lista Puestos Valorados'!$B$11:$BK$510,MATCH('Auxiliar General'!BH$4,'Lista Puestos Valorados'!$B$10:$BK$10,0),0))</f>
        <v>No relevante</v>
      </c>
      <c r="BO246" s="26">
        <f>+HLOOKUP(BN246,Sistema_Puntos!$Q$5:$Y$43,'Auxiliar General'!BJ$5,FALSE)</f>
        <v>0</v>
      </c>
      <c r="BP246" s="26" t="str">
        <f>+IF(VLOOKUP($B246,'Lista Puestos Valorados'!$B$11:$BK$510,MATCH('Auxiliar General'!BJ$4,'Lista Puestos Valorados'!$B$10:$BK$10,0),0)="","No relevante",VLOOKUP($B246,'Lista Puestos Valorados'!$B$11:$BK$510,MATCH('Auxiliar General'!BJ$4,'Lista Puestos Valorados'!$B$10:$BK$10,0),0))</f>
        <v>No relevante</v>
      </c>
      <c r="BQ246" s="26">
        <f>+HLOOKUP(BP246,Sistema_Puntos!$Q$5:$Y$43,'Auxiliar General'!BL$5,FALSE)</f>
        <v>0</v>
      </c>
      <c r="BR246" s="26" t="str">
        <f>+IF(VLOOKUP($B246,'Lista Puestos Valorados'!$B$11:$BK$510,MATCH('Auxiliar General'!BL$4,'Lista Puestos Valorados'!$B$10:$BK$10,0),0)="","No relevante",VLOOKUP($B246,'Lista Puestos Valorados'!$B$11:$BK$510,MATCH('Auxiliar General'!BL$4,'Lista Puestos Valorados'!$B$10:$BK$10,0),0))</f>
        <v>No relevante</v>
      </c>
      <c r="BS246" s="26">
        <f>+HLOOKUP(BR246,Sistema_Puntos!$Q$5:$Y$43,'Auxiliar General'!BN$5,FALSE)</f>
        <v>0</v>
      </c>
      <c r="BT246" s="26" t="str">
        <f>+IF(VLOOKUP($B246,'Lista Puestos Valorados'!$B$11:$BK$510,MATCH('Auxiliar General'!BN$4,'Lista Puestos Valorados'!$B$10:$BK$10,0),0)="","No relevante",VLOOKUP($B246,'Lista Puestos Valorados'!$B$11:$BK$510,MATCH('Auxiliar General'!BN$4,'Lista Puestos Valorados'!$B$10:$BK$10,0),0))</f>
        <v>No relevante</v>
      </c>
      <c r="BU246" s="26">
        <f>+HLOOKUP(BT246,Sistema_Puntos!$Q$5:$Y$43,'Auxiliar General'!BP$5,FALSE)</f>
        <v>0</v>
      </c>
      <c r="BV246" s="26" t="str">
        <f>+IF(VLOOKUP($B246,'Lista Puestos Valorados'!$B$11:$BK$510,MATCH('Auxiliar General'!BP$4,'Lista Puestos Valorados'!$B$10:$BK$10,0),0)="","No relevante",VLOOKUP($B246,'Lista Puestos Valorados'!$B$11:$BK$510,MATCH('Auxiliar General'!BP$4,'Lista Puestos Valorados'!$B$10:$BK$10,0),0))</f>
        <v>No relevante</v>
      </c>
      <c r="BW246" s="26">
        <f>+HLOOKUP(BV246,Sistema_Puntos!$Q$5:$Y$43,'Auxiliar General'!BR$5,FALSE)</f>
        <v>0</v>
      </c>
      <c r="BX246" s="26" t="str">
        <f>+IF(VLOOKUP($B246,'Lista Puestos Valorados'!$B$11:$BK$510,MATCH('Auxiliar General'!BR$4,'Lista Puestos Valorados'!$B$10:$BK$10,0),0)="","No relevante",VLOOKUP($B246,'Lista Puestos Valorados'!$B$11:$BK$510,MATCH('Auxiliar General'!BR$4,'Lista Puestos Valorados'!$B$10:$BK$10,0),0))</f>
        <v>No relevante</v>
      </c>
      <c r="BY246" s="26">
        <f>+HLOOKUP(BX246,Sistema_Puntos!$Q$5:$Y$43,'Auxiliar General'!BT$5,FALSE)</f>
        <v>0</v>
      </c>
      <c r="BZ246" s="26" t="str">
        <f>+IF(VLOOKUP($B246,'Lista Puestos Valorados'!$B$11:$BK$510,MATCH('Auxiliar General'!BT$4,'Lista Puestos Valorados'!$B$10:$BK$10,0),0)="","No relevante",VLOOKUP($B246,'Lista Puestos Valorados'!$B$11:$BK$510,MATCH('Auxiliar General'!BT$4,'Lista Puestos Valorados'!$B$10:$BK$10,0),0))</f>
        <v>No relevante</v>
      </c>
      <c r="CA246" s="26">
        <f>+HLOOKUP(BZ246,Sistema_Puntos!$Q$5:$Y$43,'Auxiliar General'!BV$5,FALSE)</f>
        <v>0</v>
      </c>
      <c r="CB246" s="26" t="str">
        <f>+IF(VLOOKUP($B246,'Lista Puestos Valorados'!$B$11:$BK$510,MATCH('Auxiliar General'!BV$4,'Lista Puestos Valorados'!$B$10:$BK$10,0),0)="","No relevante",VLOOKUP($B246,'Lista Puestos Valorados'!$B$11:$BK$510,MATCH('Auxiliar General'!BV$4,'Lista Puestos Valorados'!$B$10:$BK$10,0),0))</f>
        <v>No relevante</v>
      </c>
      <c r="CC246" s="26">
        <f>+HLOOKUP(CB246,Sistema_Puntos!$Q$5:$Y$43,'Auxiliar General'!BX$5,FALSE)</f>
        <v>0</v>
      </c>
      <c r="CD246" s="26" t="str">
        <f>+IF(VLOOKUP($B246,'Lista Puestos Valorados'!$B$11:$BK$510,MATCH('Auxiliar General'!BX$4,'Lista Puestos Valorados'!$B$10:$BK$10,0),0)="","No relevante",VLOOKUP($B246,'Lista Puestos Valorados'!$B$11:$BK$510,MATCH('Auxiliar General'!BX$4,'Lista Puestos Valorados'!$B$10:$BK$10,0),0))</f>
        <v>No relevante</v>
      </c>
      <c r="CE246" s="26">
        <f>+HLOOKUP(CD246,Sistema_Puntos!$Q$5:$Y$43,'Auxiliar General'!BZ$5,FALSE)</f>
        <v>0</v>
      </c>
      <c r="CF246" s="26" t="str">
        <f>+IF(VLOOKUP($B246,'Lista Puestos Valorados'!$B$11:$BK$510,MATCH('Auxiliar General'!BZ$4,'Lista Puestos Valorados'!$B$10:$BK$10,0),0)="","No relevante",VLOOKUP($B246,'Lista Puestos Valorados'!$B$11:$BK$510,MATCH('Auxiliar General'!BZ$4,'Lista Puestos Valorados'!$B$10:$BK$10,0),0))</f>
        <v>No relevante</v>
      </c>
      <c r="CG246" s="26">
        <f>+HLOOKUP(CF246,Sistema_Puntos!$Q$5:$Y$43,'Auxiliar General'!CB$5,FALSE)</f>
        <v>0</v>
      </c>
      <c r="CH246" s="29"/>
      <c r="CI246" s="29"/>
    </row>
    <row r="247" spans="2:87" ht="17.55" customHeight="1">
      <c r="B247" s="26">
        <f>+'Listado de Puestos'!B247</f>
        <v>237</v>
      </c>
      <c r="C247" s="26" t="str">
        <f>+IF('Lista Puestos Valorados'!C247="","",'Lista Puestos Valorados'!C247)</f>
        <v/>
      </c>
      <c r="D247" s="26" t="str">
        <f>+IF('Lista Puestos Valorados'!D247="","",'Lista Puestos Valorados'!D247)</f>
        <v/>
      </c>
      <c r="E247" s="26" t="str">
        <f>+IF('Lista Puestos Valorados'!E247="","",'Lista Puestos Valorados'!E247)</f>
        <v/>
      </c>
      <c r="F247" s="26" t="str">
        <f>+IF('Lista Puestos Valorados'!F247="","",'Lista Puestos Valorados'!F247)</f>
        <v/>
      </c>
      <c r="G247" s="26" t="str">
        <f>+IF('Lista Puestos Valorados'!G247="","",'Lista Puestos Valorados'!G247)</f>
        <v/>
      </c>
      <c r="H247" s="26" t="str">
        <f>+IF('Lista Puestos Valorados'!H247="","",'Lista Puestos Valorados'!H247)</f>
        <v/>
      </c>
      <c r="I247" s="26" t="str">
        <f>+IF('Lista Puestos Valorados'!I247="","",'Lista Puestos Valorados'!I247)</f>
        <v/>
      </c>
      <c r="J247" s="118" t="e">
        <f t="array" ref="J247">+IF(L247="","",_xlfn.IFS(L247&lt;='Cortes de Agrupacion'!$F$15,'Cortes de Agrupacion'!$E$15,'Resultados General'!L247&lt;='Cortes de Agrupacion'!$F$14,'Cortes de Agrupacion'!$E$14,'Resultados General'!L247&lt;='Cortes de Agrupacion'!$F$13,'Cortes de Agrupacion'!$E$13,L247&lt;='Cortes de Agrupacion'!$F$12,'Cortes de Agrupacion'!$E$12,'Resultados General'!L247&lt;='Cortes de Agrupacion'!$F$11,'Cortes de Agrupacion'!$E$11,'Resultados General'!L247&lt;='Cortes de Agrupacion'!$F$10,'Cortes de Agrupacion'!$E$10,'Resultados General'!L247&lt;='Cortes de Agrupacion'!$F$9,'Cortes de Agrupacion'!$E$9,'Resultados General'!L247&lt;='Cortes de Agrupacion'!$F$8,'Cortes de Agrupacion'!$E$8,'Resultados General'!L247&lt;='Cortes de Agrupacion'!$F$7,'Cortes de Agrupacion'!$E$7,'Resultados General'!L247&lt;='Cortes de Agrupacion'!$F$6,'Cortes de Agrupacion'!$E$6))</f>
        <v>#VALUE!</v>
      </c>
      <c r="K247" s="118" t="str">
        <f t="shared" si="6"/>
        <v/>
      </c>
      <c r="L247" s="124" t="e">
        <f>#VALUE!</f>
        <v>#VALUE!</v>
      </c>
      <c r="M247" s="26" t="e">
        <f ca="1">+_xlfn.IFNA(VLOOKUP(C247,'Distribución de puestos'!$B$8:$I$507,8,0),"")</f>
        <v>#NAME?</v>
      </c>
      <c r="N247" s="26" t="str">
        <f>+IF(VLOOKUP($B247,'Lista Puestos Valorados'!$B$11:$BK$510,MATCH('Auxiliar General'!H$4,'Lista Puestos Valorados'!$B$10:$BK$10,0),0)="","No relevante",VLOOKUP($B247,'Lista Puestos Valorados'!$B$11:$BK$510,MATCH('Auxiliar General'!H$4,'Lista Puestos Valorados'!$B$10:$BK$10,0),0))</f>
        <v>No relevante</v>
      </c>
      <c r="O247" s="26">
        <f>+HLOOKUP(N247,Sistema_Puntos!$Q$5:$Y$43,'Auxiliar General'!J$5,FALSE)</f>
        <v>0</v>
      </c>
      <c r="P247" s="26" t="str">
        <f>+IF(VLOOKUP($B247,'Lista Puestos Valorados'!$B$11:$BK$510,MATCH('Auxiliar General'!J$4,'Lista Puestos Valorados'!$B$10:$BK$10,0),0)="","No relevante",VLOOKUP($B247,'Lista Puestos Valorados'!$B$11:$BK$510,MATCH('Auxiliar General'!J$4,'Lista Puestos Valorados'!$B$10:$BK$10,0),0))</f>
        <v>No relevante</v>
      </c>
      <c r="Q247" s="26">
        <f>+HLOOKUP(P247,Sistema_Puntos!$Q$5:$Y$43,'Auxiliar General'!L$5,FALSE)</f>
        <v>0</v>
      </c>
      <c r="R247" s="26" t="str">
        <f>+IF(VLOOKUP($B247,'Lista Puestos Valorados'!$B$11:$BK$510,MATCH('Auxiliar General'!L$4,'Lista Puestos Valorados'!$B$10:$BK$10,0),0)="","No relevante",VLOOKUP($B247,'Lista Puestos Valorados'!$B$11:$BK$510,MATCH('Auxiliar General'!L$4,'Lista Puestos Valorados'!$B$10:$BK$10,0),0))</f>
        <v>No relevante</v>
      </c>
      <c r="S247" s="26">
        <f>+HLOOKUP(R247,Sistema_Puntos!$Q$5:$Y$43,'Auxiliar General'!N$5,FALSE)</f>
        <v>0</v>
      </c>
      <c r="T247" s="26" t="str">
        <f>+IF(VLOOKUP($B247,'Lista Puestos Valorados'!$B$11:$BK$510,MATCH('Auxiliar General'!N$4,'Lista Puestos Valorados'!$B$10:$BK$10,0),0)="","No relevante",VLOOKUP($B247,'Lista Puestos Valorados'!$B$11:$BK$510,MATCH('Auxiliar General'!N$4,'Lista Puestos Valorados'!$B$10:$BK$10,0),0))</f>
        <v>No relevante</v>
      </c>
      <c r="U247" s="26">
        <f>+HLOOKUP(T247,Sistema_Puntos!$Q$5:$Y$43,'Auxiliar General'!P$5,FALSE)</f>
        <v>0</v>
      </c>
      <c r="V247" s="26" t="str">
        <f>+IF(VLOOKUP($B247,'Lista Puestos Valorados'!$B$11:$BK$510,MATCH('Auxiliar General'!P$4,'Lista Puestos Valorados'!$B$10:$BK$10,0),0)="","No relevante",VLOOKUP($B247,'Lista Puestos Valorados'!$B$11:$BK$510,MATCH('Auxiliar General'!P$4,'Lista Puestos Valorados'!$B$10:$BK$10,0),0))</f>
        <v>No relevante</v>
      </c>
      <c r="W247" s="26">
        <f>+HLOOKUP(V247,Sistema_Puntos!$Q$5:$Y$43,'Auxiliar General'!R$5,FALSE)</f>
        <v>0</v>
      </c>
      <c r="X247" s="26" t="str">
        <f>+IF(VLOOKUP($B247,'Lista Puestos Valorados'!$B$11:$BK$510,MATCH('Auxiliar General'!R$4,'Lista Puestos Valorados'!$B$10:$BK$10,0),0)="","No relevante",VLOOKUP($B247,'Lista Puestos Valorados'!$B$11:$BK$510,MATCH('Auxiliar General'!R$4,'Lista Puestos Valorados'!$B$10:$BK$10,0),0))</f>
        <v>No relevante</v>
      </c>
      <c r="Y247" s="26">
        <f>+HLOOKUP(X247,Sistema_Puntos!$Q$5:$Y$43,'Auxiliar General'!T$5,FALSE)</f>
        <v>0</v>
      </c>
      <c r="Z247" s="26" t="str">
        <f>+IF(VLOOKUP($B247,'Lista Puestos Valorados'!$B$11:$BK$510,MATCH('Auxiliar General'!T$4,'Lista Puestos Valorados'!$B$10:$BK$10,0),0)="","No relevante",VLOOKUP($B247,'Lista Puestos Valorados'!$B$11:$BK$510,MATCH('Auxiliar General'!T$4,'Lista Puestos Valorados'!$B$10:$BK$10,0),0))</f>
        <v>No relevante</v>
      </c>
      <c r="AA247" s="26">
        <f>+HLOOKUP(Z247,Sistema_Puntos!$Q$5:$Y$43,'Auxiliar General'!V$5,FALSE)</f>
        <v>0</v>
      </c>
      <c r="AB247" s="26" t="str">
        <f>+IF(VLOOKUP($B247,'Lista Puestos Valorados'!$B$11:$BK$510,MATCH('Auxiliar General'!V$4,'Lista Puestos Valorados'!$B$10:$BK$10,0),0)="","No relevante",VLOOKUP($B247,'Lista Puestos Valorados'!$B$11:$BK$510,MATCH('Auxiliar General'!V$4,'Lista Puestos Valorados'!$B$10:$BK$10,0),0))</f>
        <v>No relevante</v>
      </c>
      <c r="AC247" s="26">
        <f>+HLOOKUP(AB247,Sistema_Puntos!$Q$5:$Y$43,'Auxiliar General'!X$5,FALSE)</f>
        <v>0</v>
      </c>
      <c r="AD247" s="26" t="str">
        <f>+IF(VLOOKUP($B247,'Lista Puestos Valorados'!$B$11:$BK$510,MATCH('Auxiliar General'!X$4,'Lista Puestos Valorados'!$B$10:$BK$10,0),0)="","No relevante",VLOOKUP($B247,'Lista Puestos Valorados'!$B$11:$BK$510,MATCH('Auxiliar General'!X$4,'Lista Puestos Valorados'!$B$10:$BK$10,0),0))</f>
        <v>No relevante</v>
      </c>
      <c r="AE247" s="26">
        <f>+HLOOKUP(AD247,Sistema_Puntos!$Q$5:$Y$43,'Auxiliar General'!Z$5,FALSE)</f>
        <v>0</v>
      </c>
      <c r="AF247" s="26" t="str">
        <f>+IF(VLOOKUP($B247,'Lista Puestos Valorados'!$B$11:$BK$510,MATCH('Auxiliar General'!Z$4,'Lista Puestos Valorados'!$B$10:$BK$10,0),0)="","No relevante",VLOOKUP($B247,'Lista Puestos Valorados'!$B$11:$BK$510,MATCH('Auxiliar General'!Z$4,'Lista Puestos Valorados'!$B$10:$BK$10,0),0))</f>
        <v>No relevante</v>
      </c>
      <c r="AG247" s="26">
        <f>+HLOOKUP(AF247,Sistema_Puntos!$Q$5:$Y$43,'Auxiliar General'!AB$5,FALSE)</f>
        <v>0</v>
      </c>
      <c r="AH247" s="26" t="str">
        <f>+IF(VLOOKUP($B247,'Lista Puestos Valorados'!$B$11:$BK$510,MATCH('Auxiliar General'!AB$4,'Lista Puestos Valorados'!$B$10:$BK$10,0),0)="","No relevante",VLOOKUP($B247,'Lista Puestos Valorados'!$B$11:$BK$510,MATCH('Auxiliar General'!AB$4,'Lista Puestos Valorados'!$B$10:$BK$10,0),0))</f>
        <v>No relevante</v>
      </c>
      <c r="AI247" s="26">
        <f>+HLOOKUP(AH247,Sistema_Puntos!$Q$5:$Y$43,'Auxiliar General'!AD$5,FALSE)</f>
        <v>0</v>
      </c>
      <c r="AJ247" s="26" t="str">
        <f>+IF(VLOOKUP($B247,'Lista Puestos Valorados'!$B$11:$BK$510,MATCH('Auxiliar General'!AD$4,'Lista Puestos Valorados'!$B$10:$BK$10,0),0)="","No relevante",VLOOKUP($B247,'Lista Puestos Valorados'!$B$11:$BK$510,MATCH('Auxiliar General'!AD$4,'Lista Puestos Valorados'!$B$10:$BK$10,0),0))</f>
        <v>No relevante</v>
      </c>
      <c r="AK247" s="26">
        <f>+HLOOKUP(AJ247,Sistema_Puntos!$Q$5:$Y$43,'Auxiliar General'!AF$5,FALSE)</f>
        <v>0</v>
      </c>
      <c r="AL247" s="26" t="str">
        <f>+IF(VLOOKUP($B247,'Lista Puestos Valorados'!$B$11:$BK$510,MATCH('Auxiliar General'!AF$4,'Lista Puestos Valorados'!$B$10:$BK$10,0),0)="","No relevante",VLOOKUP($B247,'Lista Puestos Valorados'!$B$11:$BK$510,MATCH('Auxiliar General'!AF$4,'Lista Puestos Valorados'!$B$10:$BK$10,0),0))</f>
        <v>No relevante</v>
      </c>
      <c r="AM247" s="26">
        <f>+HLOOKUP(AL247,Sistema_Puntos!$Q$5:$Y$43,'Auxiliar General'!AH$5,FALSE)</f>
        <v>0</v>
      </c>
      <c r="AN247" s="26" t="str">
        <f>+IF(VLOOKUP($B247,'Lista Puestos Valorados'!$B$11:$BK$510,MATCH('Auxiliar General'!AH$4,'Lista Puestos Valorados'!$B$10:$BK$10,0),0)="","No relevante",VLOOKUP($B247,'Lista Puestos Valorados'!$B$11:$BK$510,MATCH('Auxiliar General'!AH$4,'Lista Puestos Valorados'!$B$10:$BK$10,0),0))</f>
        <v>No relevante</v>
      </c>
      <c r="AO247" s="26">
        <f>+HLOOKUP(AN247,Sistema_Puntos!$Q$5:$Y$43,'Auxiliar General'!AJ$5,FALSE)</f>
        <v>0</v>
      </c>
      <c r="AP247" s="26" t="str">
        <f>+IF(VLOOKUP($B247,'Lista Puestos Valorados'!$B$11:$BK$510,MATCH('Auxiliar General'!AJ$4,'Lista Puestos Valorados'!$B$10:$BK$10,0),0)="","No relevante",VLOOKUP($B247,'Lista Puestos Valorados'!$B$11:$BK$510,MATCH('Auxiliar General'!AJ$4,'Lista Puestos Valorados'!$B$10:$BK$10,0),0))</f>
        <v>No relevante</v>
      </c>
      <c r="AQ247" s="26">
        <f>+HLOOKUP(AP247,Sistema_Puntos!$Q$5:$Y$43,'Auxiliar General'!AL$5,FALSE)</f>
        <v>0</v>
      </c>
      <c r="AR247" s="26" t="str">
        <f>+IF(VLOOKUP($B247,'Lista Puestos Valorados'!$B$11:$BK$510,MATCH('Auxiliar General'!AL$4,'Lista Puestos Valorados'!$B$10:$BK$10,0),0)="","No relevante",VLOOKUP($B247,'Lista Puestos Valorados'!$B$11:$BK$510,MATCH('Auxiliar General'!AL$4,'Lista Puestos Valorados'!$B$10:$BK$10,0),0))</f>
        <v>No relevante</v>
      </c>
      <c r="AS247" s="26">
        <f>+HLOOKUP(AR247,Sistema_Puntos!$Q$5:$Y$43,'Auxiliar General'!AN$5,FALSE)</f>
        <v>0</v>
      </c>
      <c r="AT247" s="26" t="str">
        <f>+IF(VLOOKUP($B247,'Lista Puestos Valorados'!$B$11:$BK$510,MATCH('Auxiliar General'!AN$4,'Lista Puestos Valorados'!$B$10:$BK$10,0),0)="","No relevante",VLOOKUP($B247,'Lista Puestos Valorados'!$B$11:$BK$510,MATCH('Auxiliar General'!AN$4,'Lista Puestos Valorados'!$B$10:$BK$10,0),0))</f>
        <v>No relevante</v>
      </c>
      <c r="AU247" s="26">
        <f>+HLOOKUP(AT247,Sistema_Puntos!$Q$5:$Y$43,'Auxiliar General'!AP$5,FALSE)</f>
        <v>0</v>
      </c>
      <c r="AV247" s="26" t="str">
        <f>+IF(VLOOKUP($B247,'Lista Puestos Valorados'!$B$11:$BK$510,MATCH('Auxiliar General'!AP$4,'Lista Puestos Valorados'!$B$10:$BK$10,0),0)="","No relevante",VLOOKUP($B247,'Lista Puestos Valorados'!$B$11:$BK$510,MATCH('Auxiliar General'!AP$4,'Lista Puestos Valorados'!$B$10:$BK$10,0),0))</f>
        <v>No relevante</v>
      </c>
      <c r="AW247" s="26">
        <f>+HLOOKUP(AV247,Sistema_Puntos!$Q$5:$Y$43,'Auxiliar General'!AR$5,FALSE)</f>
        <v>0</v>
      </c>
      <c r="AX247" s="26" t="str">
        <f>+IF(VLOOKUP($B247,'Lista Puestos Valorados'!$B$11:$BK$510,MATCH('Auxiliar General'!AR$4,'Lista Puestos Valorados'!$B$10:$BK$10,0),0)="","No relevante",VLOOKUP($B247,'Lista Puestos Valorados'!$B$11:$BK$510,MATCH('Auxiliar General'!AR$4,'Lista Puestos Valorados'!$B$10:$BK$10,0),0))</f>
        <v>No relevante</v>
      </c>
      <c r="AY247" s="26">
        <f>+HLOOKUP(AX247,Sistema_Puntos!$Q$5:$Y$43,'Auxiliar General'!AT$5,FALSE)</f>
        <v>0</v>
      </c>
      <c r="AZ247" s="26" t="str">
        <f>+IF(VLOOKUP($B247,'Lista Puestos Valorados'!$B$11:$BK$510,MATCH('Auxiliar General'!AT$4,'Lista Puestos Valorados'!$B$10:$BK$10,0),0)="","No relevante",VLOOKUP($B247,'Lista Puestos Valorados'!$B$11:$BK$510,MATCH('Auxiliar General'!AT$4,'Lista Puestos Valorados'!$B$10:$BK$10,0),0))</f>
        <v>No relevante</v>
      </c>
      <c r="BA247" s="26">
        <f>+HLOOKUP(AZ247,Sistema_Puntos!$Q$5:$Y$43,'Auxiliar General'!AV$5,FALSE)</f>
        <v>0</v>
      </c>
      <c r="BB247" s="26" t="str">
        <f>+IF(VLOOKUP($B247,'Lista Puestos Valorados'!$B$11:$BK$510,MATCH('Auxiliar General'!AV$4,'Lista Puestos Valorados'!$B$10:$BK$10,0),0)="","No relevante",VLOOKUP($B247,'Lista Puestos Valorados'!$B$11:$BK$510,MATCH('Auxiliar General'!AV$4,'Lista Puestos Valorados'!$B$10:$BK$10,0),0))</f>
        <v>No relevante</v>
      </c>
      <c r="BC247" s="26">
        <f>+HLOOKUP(BB247,Sistema_Puntos!$Q$5:$Y$43,'Auxiliar General'!AX$5,FALSE)</f>
        <v>0</v>
      </c>
      <c r="BD247" s="26" t="str">
        <f>+IF(VLOOKUP($B247,'Lista Puestos Valorados'!$B$11:$BK$510,MATCH('Auxiliar General'!AX$4,'Lista Puestos Valorados'!$B$10:$BK$10,0),0)="","No relevante",VLOOKUP($B247,'Lista Puestos Valorados'!$B$11:$BK$510,MATCH('Auxiliar General'!AX$4,'Lista Puestos Valorados'!$B$10:$BK$10,0),0))</f>
        <v>No relevante</v>
      </c>
      <c r="BE247" s="26">
        <f>+HLOOKUP(BD247,Sistema_Puntos!$Q$5:$Y$43,'Auxiliar General'!AZ$5,FALSE)</f>
        <v>0</v>
      </c>
      <c r="BF247" s="26" t="str">
        <f>+IF(VLOOKUP($B247,'Lista Puestos Valorados'!$B$11:$BK$510,MATCH('Auxiliar General'!AZ$4,'Lista Puestos Valorados'!$B$10:$BK$10,0),0)="","No relevante",VLOOKUP($B247,'Lista Puestos Valorados'!$B$11:$BK$510,MATCH('Auxiliar General'!AZ$4,'Lista Puestos Valorados'!$B$10:$BK$10,0),0))</f>
        <v>No relevante</v>
      </c>
      <c r="BG247" s="26">
        <f>+HLOOKUP(BF247,Sistema_Puntos!$Q$5:$Y$43,'Auxiliar General'!BB$5,FALSE)</f>
        <v>0</v>
      </c>
      <c r="BH247" s="26" t="str">
        <f>+IF(VLOOKUP($B247,'Lista Puestos Valorados'!$B$11:$BK$510,MATCH('Auxiliar General'!BB$4,'Lista Puestos Valorados'!$B$10:$BK$10,0),0)="","No relevante",VLOOKUP($B247,'Lista Puestos Valorados'!$B$11:$BK$510,MATCH('Auxiliar General'!BB$4,'Lista Puestos Valorados'!$B$10:$BK$10,0),0))</f>
        <v>No relevante</v>
      </c>
      <c r="BI247" s="26">
        <f>+HLOOKUP(BH247,Sistema_Puntos!$Q$5:$Y$43,'Auxiliar General'!BD$5,FALSE)</f>
        <v>0</v>
      </c>
      <c r="BJ247" s="26" t="str">
        <f>+IF(VLOOKUP($B247,'Lista Puestos Valorados'!$B$11:$BK$510,MATCH('Auxiliar General'!BD$4,'Lista Puestos Valorados'!$B$10:$BK$10,0),0)="","No relevante",VLOOKUP($B247,'Lista Puestos Valorados'!$B$11:$BK$510,MATCH('Auxiliar General'!BD$4,'Lista Puestos Valorados'!$B$10:$BK$10,0),0))</f>
        <v>No relevante</v>
      </c>
      <c r="BK247" s="26">
        <f>+HLOOKUP(BJ247,Sistema_Puntos!$Q$5:$Y$43,'Auxiliar General'!BF$5,FALSE)</f>
        <v>0</v>
      </c>
      <c r="BL247" s="26" t="str">
        <f>+IF(VLOOKUP($B247,'Lista Puestos Valorados'!$B$11:$BK$510,MATCH('Auxiliar General'!BF$4,'Lista Puestos Valorados'!$B$10:$BK$10,0),0)="","No relevante",VLOOKUP($B247,'Lista Puestos Valorados'!$B$11:$BK$510,MATCH('Auxiliar General'!BF$4,'Lista Puestos Valorados'!$B$10:$BK$10,0),0))</f>
        <v>No relevante</v>
      </c>
      <c r="BM247" s="26">
        <f>+HLOOKUP(BL247,Sistema_Puntos!$Q$5:$Y$43,'Auxiliar General'!BH$5,FALSE)</f>
        <v>0</v>
      </c>
      <c r="BN247" s="26" t="str">
        <f>+IF(VLOOKUP($B247,'Lista Puestos Valorados'!$B$11:$BK$510,MATCH('Auxiliar General'!BH$4,'Lista Puestos Valorados'!$B$10:$BK$10,0),0)="","No relevante",VLOOKUP($B247,'Lista Puestos Valorados'!$B$11:$BK$510,MATCH('Auxiliar General'!BH$4,'Lista Puestos Valorados'!$B$10:$BK$10,0),0))</f>
        <v>No relevante</v>
      </c>
      <c r="BO247" s="26">
        <f>+HLOOKUP(BN247,Sistema_Puntos!$Q$5:$Y$43,'Auxiliar General'!BJ$5,FALSE)</f>
        <v>0</v>
      </c>
      <c r="BP247" s="26" t="str">
        <f>+IF(VLOOKUP($B247,'Lista Puestos Valorados'!$B$11:$BK$510,MATCH('Auxiliar General'!BJ$4,'Lista Puestos Valorados'!$B$10:$BK$10,0),0)="","No relevante",VLOOKUP($B247,'Lista Puestos Valorados'!$B$11:$BK$510,MATCH('Auxiliar General'!BJ$4,'Lista Puestos Valorados'!$B$10:$BK$10,0),0))</f>
        <v>No relevante</v>
      </c>
      <c r="BQ247" s="26">
        <f>+HLOOKUP(BP247,Sistema_Puntos!$Q$5:$Y$43,'Auxiliar General'!BL$5,FALSE)</f>
        <v>0</v>
      </c>
      <c r="BR247" s="26" t="str">
        <f>+IF(VLOOKUP($B247,'Lista Puestos Valorados'!$B$11:$BK$510,MATCH('Auxiliar General'!BL$4,'Lista Puestos Valorados'!$B$10:$BK$10,0),0)="","No relevante",VLOOKUP($B247,'Lista Puestos Valorados'!$B$11:$BK$510,MATCH('Auxiliar General'!BL$4,'Lista Puestos Valorados'!$B$10:$BK$10,0),0))</f>
        <v>No relevante</v>
      </c>
      <c r="BS247" s="26">
        <f>+HLOOKUP(BR247,Sistema_Puntos!$Q$5:$Y$43,'Auxiliar General'!BN$5,FALSE)</f>
        <v>0</v>
      </c>
      <c r="BT247" s="26" t="str">
        <f>+IF(VLOOKUP($B247,'Lista Puestos Valorados'!$B$11:$BK$510,MATCH('Auxiliar General'!BN$4,'Lista Puestos Valorados'!$B$10:$BK$10,0),0)="","No relevante",VLOOKUP($B247,'Lista Puestos Valorados'!$B$11:$BK$510,MATCH('Auxiliar General'!BN$4,'Lista Puestos Valorados'!$B$10:$BK$10,0),0))</f>
        <v>No relevante</v>
      </c>
      <c r="BU247" s="26">
        <f>+HLOOKUP(BT247,Sistema_Puntos!$Q$5:$Y$43,'Auxiliar General'!BP$5,FALSE)</f>
        <v>0</v>
      </c>
      <c r="BV247" s="26" t="str">
        <f>+IF(VLOOKUP($B247,'Lista Puestos Valorados'!$B$11:$BK$510,MATCH('Auxiliar General'!BP$4,'Lista Puestos Valorados'!$B$10:$BK$10,0),0)="","No relevante",VLOOKUP($B247,'Lista Puestos Valorados'!$B$11:$BK$510,MATCH('Auxiliar General'!BP$4,'Lista Puestos Valorados'!$B$10:$BK$10,0),0))</f>
        <v>No relevante</v>
      </c>
      <c r="BW247" s="26">
        <f>+HLOOKUP(BV247,Sistema_Puntos!$Q$5:$Y$43,'Auxiliar General'!BR$5,FALSE)</f>
        <v>0</v>
      </c>
      <c r="BX247" s="26" t="str">
        <f>+IF(VLOOKUP($B247,'Lista Puestos Valorados'!$B$11:$BK$510,MATCH('Auxiliar General'!BR$4,'Lista Puestos Valorados'!$B$10:$BK$10,0),0)="","No relevante",VLOOKUP($B247,'Lista Puestos Valorados'!$B$11:$BK$510,MATCH('Auxiliar General'!BR$4,'Lista Puestos Valorados'!$B$10:$BK$10,0),0))</f>
        <v>No relevante</v>
      </c>
      <c r="BY247" s="26">
        <f>+HLOOKUP(BX247,Sistema_Puntos!$Q$5:$Y$43,'Auxiliar General'!BT$5,FALSE)</f>
        <v>0</v>
      </c>
      <c r="BZ247" s="26" t="str">
        <f>+IF(VLOOKUP($B247,'Lista Puestos Valorados'!$B$11:$BK$510,MATCH('Auxiliar General'!BT$4,'Lista Puestos Valorados'!$B$10:$BK$10,0),0)="","No relevante",VLOOKUP($B247,'Lista Puestos Valorados'!$B$11:$BK$510,MATCH('Auxiliar General'!BT$4,'Lista Puestos Valorados'!$B$10:$BK$10,0),0))</f>
        <v>No relevante</v>
      </c>
      <c r="CA247" s="26">
        <f>+HLOOKUP(BZ247,Sistema_Puntos!$Q$5:$Y$43,'Auxiliar General'!BV$5,FALSE)</f>
        <v>0</v>
      </c>
      <c r="CB247" s="26" t="str">
        <f>+IF(VLOOKUP($B247,'Lista Puestos Valorados'!$B$11:$BK$510,MATCH('Auxiliar General'!BV$4,'Lista Puestos Valorados'!$B$10:$BK$10,0),0)="","No relevante",VLOOKUP($B247,'Lista Puestos Valorados'!$B$11:$BK$510,MATCH('Auxiliar General'!BV$4,'Lista Puestos Valorados'!$B$10:$BK$10,0),0))</f>
        <v>No relevante</v>
      </c>
      <c r="CC247" s="26">
        <f>+HLOOKUP(CB247,Sistema_Puntos!$Q$5:$Y$43,'Auxiliar General'!BX$5,FALSE)</f>
        <v>0</v>
      </c>
      <c r="CD247" s="26" t="str">
        <f>+IF(VLOOKUP($B247,'Lista Puestos Valorados'!$B$11:$BK$510,MATCH('Auxiliar General'!BX$4,'Lista Puestos Valorados'!$B$10:$BK$10,0),0)="","No relevante",VLOOKUP($B247,'Lista Puestos Valorados'!$B$11:$BK$510,MATCH('Auxiliar General'!BX$4,'Lista Puestos Valorados'!$B$10:$BK$10,0),0))</f>
        <v>No relevante</v>
      </c>
      <c r="CE247" s="26">
        <f>+HLOOKUP(CD247,Sistema_Puntos!$Q$5:$Y$43,'Auxiliar General'!BZ$5,FALSE)</f>
        <v>0</v>
      </c>
      <c r="CF247" s="26" t="str">
        <f>+IF(VLOOKUP($B247,'Lista Puestos Valorados'!$B$11:$BK$510,MATCH('Auxiliar General'!BZ$4,'Lista Puestos Valorados'!$B$10:$BK$10,0),0)="","No relevante",VLOOKUP($B247,'Lista Puestos Valorados'!$B$11:$BK$510,MATCH('Auxiliar General'!BZ$4,'Lista Puestos Valorados'!$B$10:$BK$10,0),0))</f>
        <v>No relevante</v>
      </c>
      <c r="CG247" s="26">
        <f>+HLOOKUP(CF247,Sistema_Puntos!$Q$5:$Y$43,'Auxiliar General'!CB$5,FALSE)</f>
        <v>0</v>
      </c>
      <c r="CH247" s="29"/>
      <c r="CI247" s="29"/>
    </row>
    <row r="248" spans="2:87" ht="17.55" customHeight="1">
      <c r="B248" s="26">
        <f>+'Listado de Puestos'!B248</f>
        <v>238</v>
      </c>
      <c r="C248" s="26" t="str">
        <f>+IF('Lista Puestos Valorados'!C248="","",'Lista Puestos Valorados'!C248)</f>
        <v/>
      </c>
      <c r="D248" s="26" t="str">
        <f>+IF('Lista Puestos Valorados'!D248="","",'Lista Puestos Valorados'!D248)</f>
        <v/>
      </c>
      <c r="E248" s="26" t="str">
        <f>+IF('Lista Puestos Valorados'!E248="","",'Lista Puestos Valorados'!E248)</f>
        <v/>
      </c>
      <c r="F248" s="26" t="str">
        <f>+IF('Lista Puestos Valorados'!F248="","",'Lista Puestos Valorados'!F248)</f>
        <v/>
      </c>
      <c r="G248" s="26" t="str">
        <f>+IF('Lista Puestos Valorados'!G248="","",'Lista Puestos Valorados'!G248)</f>
        <v/>
      </c>
      <c r="H248" s="26" t="str">
        <f>+IF('Lista Puestos Valorados'!H248="","",'Lista Puestos Valorados'!H248)</f>
        <v/>
      </c>
      <c r="I248" s="26" t="str">
        <f>+IF('Lista Puestos Valorados'!I248="","",'Lista Puestos Valorados'!I248)</f>
        <v/>
      </c>
      <c r="J248" s="118" t="e">
        <f t="array" ref="J248">+IF(L248="","",_xlfn.IFS(L248&lt;='Cortes de Agrupacion'!$F$15,'Cortes de Agrupacion'!$E$15,'Resultados General'!L248&lt;='Cortes de Agrupacion'!$F$14,'Cortes de Agrupacion'!$E$14,'Resultados General'!L248&lt;='Cortes de Agrupacion'!$F$13,'Cortes de Agrupacion'!$E$13,L248&lt;='Cortes de Agrupacion'!$F$12,'Cortes de Agrupacion'!$E$12,'Resultados General'!L248&lt;='Cortes de Agrupacion'!$F$11,'Cortes de Agrupacion'!$E$11,'Resultados General'!L248&lt;='Cortes de Agrupacion'!$F$10,'Cortes de Agrupacion'!$E$10,'Resultados General'!L248&lt;='Cortes de Agrupacion'!$F$9,'Cortes de Agrupacion'!$E$9,'Resultados General'!L248&lt;='Cortes de Agrupacion'!$F$8,'Cortes de Agrupacion'!$E$8,'Resultados General'!L248&lt;='Cortes de Agrupacion'!$F$7,'Cortes de Agrupacion'!$E$7,'Resultados General'!L248&lt;='Cortes de Agrupacion'!$F$6,'Cortes de Agrupacion'!$E$6))</f>
        <v>#VALUE!</v>
      </c>
      <c r="K248" s="118" t="str">
        <f t="shared" si="6"/>
        <v/>
      </c>
      <c r="L248" s="124" t="e">
        <f>#VALUE!</f>
        <v>#VALUE!</v>
      </c>
      <c r="M248" s="26" t="e">
        <f ca="1">+_xlfn.IFNA(VLOOKUP(C248,'Distribución de puestos'!$B$8:$I$507,8,0),"")</f>
        <v>#NAME?</v>
      </c>
      <c r="N248" s="26" t="str">
        <f>+IF(VLOOKUP($B248,'Lista Puestos Valorados'!$B$11:$BK$510,MATCH('Auxiliar General'!H$4,'Lista Puestos Valorados'!$B$10:$BK$10,0),0)="","No relevante",VLOOKUP($B248,'Lista Puestos Valorados'!$B$11:$BK$510,MATCH('Auxiliar General'!H$4,'Lista Puestos Valorados'!$B$10:$BK$10,0),0))</f>
        <v>No relevante</v>
      </c>
      <c r="O248" s="26">
        <f>+HLOOKUP(N248,Sistema_Puntos!$Q$5:$Y$43,'Auxiliar General'!J$5,FALSE)</f>
        <v>0</v>
      </c>
      <c r="P248" s="26" t="str">
        <f>+IF(VLOOKUP($B248,'Lista Puestos Valorados'!$B$11:$BK$510,MATCH('Auxiliar General'!J$4,'Lista Puestos Valorados'!$B$10:$BK$10,0),0)="","No relevante",VLOOKUP($B248,'Lista Puestos Valorados'!$B$11:$BK$510,MATCH('Auxiliar General'!J$4,'Lista Puestos Valorados'!$B$10:$BK$10,0),0))</f>
        <v>No relevante</v>
      </c>
      <c r="Q248" s="26">
        <f>+HLOOKUP(P248,Sistema_Puntos!$Q$5:$Y$43,'Auxiliar General'!L$5,FALSE)</f>
        <v>0</v>
      </c>
      <c r="R248" s="26" t="str">
        <f>+IF(VLOOKUP($B248,'Lista Puestos Valorados'!$B$11:$BK$510,MATCH('Auxiliar General'!L$4,'Lista Puestos Valorados'!$B$10:$BK$10,0),0)="","No relevante",VLOOKUP($B248,'Lista Puestos Valorados'!$B$11:$BK$510,MATCH('Auxiliar General'!L$4,'Lista Puestos Valorados'!$B$10:$BK$10,0),0))</f>
        <v>No relevante</v>
      </c>
      <c r="S248" s="26">
        <f>+HLOOKUP(R248,Sistema_Puntos!$Q$5:$Y$43,'Auxiliar General'!N$5,FALSE)</f>
        <v>0</v>
      </c>
      <c r="T248" s="26" t="str">
        <f>+IF(VLOOKUP($B248,'Lista Puestos Valorados'!$B$11:$BK$510,MATCH('Auxiliar General'!N$4,'Lista Puestos Valorados'!$B$10:$BK$10,0),0)="","No relevante",VLOOKUP($B248,'Lista Puestos Valorados'!$B$11:$BK$510,MATCH('Auxiliar General'!N$4,'Lista Puestos Valorados'!$B$10:$BK$10,0),0))</f>
        <v>No relevante</v>
      </c>
      <c r="U248" s="26">
        <f>+HLOOKUP(T248,Sistema_Puntos!$Q$5:$Y$43,'Auxiliar General'!P$5,FALSE)</f>
        <v>0</v>
      </c>
      <c r="V248" s="26" t="str">
        <f>+IF(VLOOKUP($B248,'Lista Puestos Valorados'!$B$11:$BK$510,MATCH('Auxiliar General'!P$4,'Lista Puestos Valorados'!$B$10:$BK$10,0),0)="","No relevante",VLOOKUP($B248,'Lista Puestos Valorados'!$B$11:$BK$510,MATCH('Auxiliar General'!P$4,'Lista Puestos Valorados'!$B$10:$BK$10,0),0))</f>
        <v>No relevante</v>
      </c>
      <c r="W248" s="26">
        <f>+HLOOKUP(V248,Sistema_Puntos!$Q$5:$Y$43,'Auxiliar General'!R$5,FALSE)</f>
        <v>0</v>
      </c>
      <c r="X248" s="26" t="str">
        <f>+IF(VLOOKUP($B248,'Lista Puestos Valorados'!$B$11:$BK$510,MATCH('Auxiliar General'!R$4,'Lista Puestos Valorados'!$B$10:$BK$10,0),0)="","No relevante",VLOOKUP($B248,'Lista Puestos Valorados'!$B$11:$BK$510,MATCH('Auxiliar General'!R$4,'Lista Puestos Valorados'!$B$10:$BK$10,0),0))</f>
        <v>No relevante</v>
      </c>
      <c r="Y248" s="26">
        <f>+HLOOKUP(X248,Sistema_Puntos!$Q$5:$Y$43,'Auxiliar General'!T$5,FALSE)</f>
        <v>0</v>
      </c>
      <c r="Z248" s="26" t="str">
        <f>+IF(VLOOKUP($B248,'Lista Puestos Valorados'!$B$11:$BK$510,MATCH('Auxiliar General'!T$4,'Lista Puestos Valorados'!$B$10:$BK$10,0),0)="","No relevante",VLOOKUP($B248,'Lista Puestos Valorados'!$B$11:$BK$510,MATCH('Auxiliar General'!T$4,'Lista Puestos Valorados'!$B$10:$BK$10,0),0))</f>
        <v>No relevante</v>
      </c>
      <c r="AA248" s="26">
        <f>+HLOOKUP(Z248,Sistema_Puntos!$Q$5:$Y$43,'Auxiliar General'!V$5,FALSE)</f>
        <v>0</v>
      </c>
      <c r="AB248" s="26" t="str">
        <f>+IF(VLOOKUP($B248,'Lista Puestos Valorados'!$B$11:$BK$510,MATCH('Auxiliar General'!V$4,'Lista Puestos Valorados'!$B$10:$BK$10,0),0)="","No relevante",VLOOKUP($B248,'Lista Puestos Valorados'!$B$11:$BK$510,MATCH('Auxiliar General'!V$4,'Lista Puestos Valorados'!$B$10:$BK$10,0),0))</f>
        <v>No relevante</v>
      </c>
      <c r="AC248" s="26">
        <f>+HLOOKUP(AB248,Sistema_Puntos!$Q$5:$Y$43,'Auxiliar General'!X$5,FALSE)</f>
        <v>0</v>
      </c>
      <c r="AD248" s="26" t="str">
        <f>+IF(VLOOKUP($B248,'Lista Puestos Valorados'!$B$11:$BK$510,MATCH('Auxiliar General'!X$4,'Lista Puestos Valorados'!$B$10:$BK$10,0),0)="","No relevante",VLOOKUP($B248,'Lista Puestos Valorados'!$B$11:$BK$510,MATCH('Auxiliar General'!X$4,'Lista Puestos Valorados'!$B$10:$BK$10,0),0))</f>
        <v>No relevante</v>
      </c>
      <c r="AE248" s="26">
        <f>+HLOOKUP(AD248,Sistema_Puntos!$Q$5:$Y$43,'Auxiliar General'!Z$5,FALSE)</f>
        <v>0</v>
      </c>
      <c r="AF248" s="26" t="str">
        <f>+IF(VLOOKUP($B248,'Lista Puestos Valorados'!$B$11:$BK$510,MATCH('Auxiliar General'!Z$4,'Lista Puestos Valorados'!$B$10:$BK$10,0),0)="","No relevante",VLOOKUP($B248,'Lista Puestos Valorados'!$B$11:$BK$510,MATCH('Auxiliar General'!Z$4,'Lista Puestos Valorados'!$B$10:$BK$10,0),0))</f>
        <v>No relevante</v>
      </c>
      <c r="AG248" s="26">
        <f>+HLOOKUP(AF248,Sistema_Puntos!$Q$5:$Y$43,'Auxiliar General'!AB$5,FALSE)</f>
        <v>0</v>
      </c>
      <c r="AH248" s="26" t="str">
        <f>+IF(VLOOKUP($B248,'Lista Puestos Valorados'!$B$11:$BK$510,MATCH('Auxiliar General'!AB$4,'Lista Puestos Valorados'!$B$10:$BK$10,0),0)="","No relevante",VLOOKUP($B248,'Lista Puestos Valorados'!$B$11:$BK$510,MATCH('Auxiliar General'!AB$4,'Lista Puestos Valorados'!$B$10:$BK$10,0),0))</f>
        <v>No relevante</v>
      </c>
      <c r="AI248" s="26">
        <f>+HLOOKUP(AH248,Sistema_Puntos!$Q$5:$Y$43,'Auxiliar General'!AD$5,FALSE)</f>
        <v>0</v>
      </c>
      <c r="AJ248" s="26" t="str">
        <f>+IF(VLOOKUP($B248,'Lista Puestos Valorados'!$B$11:$BK$510,MATCH('Auxiliar General'!AD$4,'Lista Puestos Valorados'!$B$10:$BK$10,0),0)="","No relevante",VLOOKUP($B248,'Lista Puestos Valorados'!$B$11:$BK$510,MATCH('Auxiliar General'!AD$4,'Lista Puestos Valorados'!$B$10:$BK$10,0),0))</f>
        <v>No relevante</v>
      </c>
      <c r="AK248" s="26">
        <f>+HLOOKUP(AJ248,Sistema_Puntos!$Q$5:$Y$43,'Auxiliar General'!AF$5,FALSE)</f>
        <v>0</v>
      </c>
      <c r="AL248" s="26" t="str">
        <f>+IF(VLOOKUP($B248,'Lista Puestos Valorados'!$B$11:$BK$510,MATCH('Auxiliar General'!AF$4,'Lista Puestos Valorados'!$B$10:$BK$10,0),0)="","No relevante",VLOOKUP($B248,'Lista Puestos Valorados'!$B$11:$BK$510,MATCH('Auxiliar General'!AF$4,'Lista Puestos Valorados'!$B$10:$BK$10,0),0))</f>
        <v>No relevante</v>
      </c>
      <c r="AM248" s="26">
        <f>+HLOOKUP(AL248,Sistema_Puntos!$Q$5:$Y$43,'Auxiliar General'!AH$5,FALSE)</f>
        <v>0</v>
      </c>
      <c r="AN248" s="26" t="str">
        <f>+IF(VLOOKUP($B248,'Lista Puestos Valorados'!$B$11:$BK$510,MATCH('Auxiliar General'!AH$4,'Lista Puestos Valorados'!$B$10:$BK$10,0),0)="","No relevante",VLOOKUP($B248,'Lista Puestos Valorados'!$B$11:$BK$510,MATCH('Auxiliar General'!AH$4,'Lista Puestos Valorados'!$B$10:$BK$10,0),0))</f>
        <v>No relevante</v>
      </c>
      <c r="AO248" s="26">
        <f>+HLOOKUP(AN248,Sistema_Puntos!$Q$5:$Y$43,'Auxiliar General'!AJ$5,FALSE)</f>
        <v>0</v>
      </c>
      <c r="AP248" s="26" t="str">
        <f>+IF(VLOOKUP($B248,'Lista Puestos Valorados'!$B$11:$BK$510,MATCH('Auxiliar General'!AJ$4,'Lista Puestos Valorados'!$B$10:$BK$10,0),0)="","No relevante",VLOOKUP($B248,'Lista Puestos Valorados'!$B$11:$BK$510,MATCH('Auxiliar General'!AJ$4,'Lista Puestos Valorados'!$B$10:$BK$10,0),0))</f>
        <v>No relevante</v>
      </c>
      <c r="AQ248" s="26">
        <f>+HLOOKUP(AP248,Sistema_Puntos!$Q$5:$Y$43,'Auxiliar General'!AL$5,FALSE)</f>
        <v>0</v>
      </c>
      <c r="AR248" s="26" t="str">
        <f>+IF(VLOOKUP($B248,'Lista Puestos Valorados'!$B$11:$BK$510,MATCH('Auxiliar General'!AL$4,'Lista Puestos Valorados'!$B$10:$BK$10,0),0)="","No relevante",VLOOKUP($B248,'Lista Puestos Valorados'!$B$11:$BK$510,MATCH('Auxiliar General'!AL$4,'Lista Puestos Valorados'!$B$10:$BK$10,0),0))</f>
        <v>No relevante</v>
      </c>
      <c r="AS248" s="26">
        <f>+HLOOKUP(AR248,Sistema_Puntos!$Q$5:$Y$43,'Auxiliar General'!AN$5,FALSE)</f>
        <v>0</v>
      </c>
      <c r="AT248" s="26" t="str">
        <f>+IF(VLOOKUP($B248,'Lista Puestos Valorados'!$B$11:$BK$510,MATCH('Auxiliar General'!AN$4,'Lista Puestos Valorados'!$B$10:$BK$10,0),0)="","No relevante",VLOOKUP($B248,'Lista Puestos Valorados'!$B$11:$BK$510,MATCH('Auxiliar General'!AN$4,'Lista Puestos Valorados'!$B$10:$BK$10,0),0))</f>
        <v>No relevante</v>
      </c>
      <c r="AU248" s="26">
        <f>+HLOOKUP(AT248,Sistema_Puntos!$Q$5:$Y$43,'Auxiliar General'!AP$5,FALSE)</f>
        <v>0</v>
      </c>
      <c r="AV248" s="26" t="str">
        <f>+IF(VLOOKUP($B248,'Lista Puestos Valorados'!$B$11:$BK$510,MATCH('Auxiliar General'!AP$4,'Lista Puestos Valorados'!$B$10:$BK$10,0),0)="","No relevante",VLOOKUP($B248,'Lista Puestos Valorados'!$B$11:$BK$510,MATCH('Auxiliar General'!AP$4,'Lista Puestos Valorados'!$B$10:$BK$10,0),0))</f>
        <v>No relevante</v>
      </c>
      <c r="AW248" s="26">
        <f>+HLOOKUP(AV248,Sistema_Puntos!$Q$5:$Y$43,'Auxiliar General'!AR$5,FALSE)</f>
        <v>0</v>
      </c>
      <c r="AX248" s="26" t="str">
        <f>+IF(VLOOKUP($B248,'Lista Puestos Valorados'!$B$11:$BK$510,MATCH('Auxiliar General'!AR$4,'Lista Puestos Valorados'!$B$10:$BK$10,0),0)="","No relevante",VLOOKUP($B248,'Lista Puestos Valorados'!$B$11:$BK$510,MATCH('Auxiliar General'!AR$4,'Lista Puestos Valorados'!$B$10:$BK$10,0),0))</f>
        <v>No relevante</v>
      </c>
      <c r="AY248" s="26">
        <f>+HLOOKUP(AX248,Sistema_Puntos!$Q$5:$Y$43,'Auxiliar General'!AT$5,FALSE)</f>
        <v>0</v>
      </c>
      <c r="AZ248" s="26" t="str">
        <f>+IF(VLOOKUP($B248,'Lista Puestos Valorados'!$B$11:$BK$510,MATCH('Auxiliar General'!AT$4,'Lista Puestos Valorados'!$B$10:$BK$10,0),0)="","No relevante",VLOOKUP($B248,'Lista Puestos Valorados'!$B$11:$BK$510,MATCH('Auxiliar General'!AT$4,'Lista Puestos Valorados'!$B$10:$BK$10,0),0))</f>
        <v>No relevante</v>
      </c>
      <c r="BA248" s="26">
        <f>+HLOOKUP(AZ248,Sistema_Puntos!$Q$5:$Y$43,'Auxiliar General'!AV$5,FALSE)</f>
        <v>0</v>
      </c>
      <c r="BB248" s="26" t="str">
        <f>+IF(VLOOKUP($B248,'Lista Puestos Valorados'!$B$11:$BK$510,MATCH('Auxiliar General'!AV$4,'Lista Puestos Valorados'!$B$10:$BK$10,0),0)="","No relevante",VLOOKUP($B248,'Lista Puestos Valorados'!$B$11:$BK$510,MATCH('Auxiliar General'!AV$4,'Lista Puestos Valorados'!$B$10:$BK$10,0),0))</f>
        <v>No relevante</v>
      </c>
      <c r="BC248" s="26">
        <f>+HLOOKUP(BB248,Sistema_Puntos!$Q$5:$Y$43,'Auxiliar General'!AX$5,FALSE)</f>
        <v>0</v>
      </c>
      <c r="BD248" s="26" t="str">
        <f>+IF(VLOOKUP($B248,'Lista Puestos Valorados'!$B$11:$BK$510,MATCH('Auxiliar General'!AX$4,'Lista Puestos Valorados'!$B$10:$BK$10,0),0)="","No relevante",VLOOKUP($B248,'Lista Puestos Valorados'!$B$11:$BK$510,MATCH('Auxiliar General'!AX$4,'Lista Puestos Valorados'!$B$10:$BK$10,0),0))</f>
        <v>No relevante</v>
      </c>
      <c r="BE248" s="26">
        <f>+HLOOKUP(BD248,Sistema_Puntos!$Q$5:$Y$43,'Auxiliar General'!AZ$5,FALSE)</f>
        <v>0</v>
      </c>
      <c r="BF248" s="26" t="str">
        <f>+IF(VLOOKUP($B248,'Lista Puestos Valorados'!$B$11:$BK$510,MATCH('Auxiliar General'!AZ$4,'Lista Puestos Valorados'!$B$10:$BK$10,0),0)="","No relevante",VLOOKUP($B248,'Lista Puestos Valorados'!$B$11:$BK$510,MATCH('Auxiliar General'!AZ$4,'Lista Puestos Valorados'!$B$10:$BK$10,0),0))</f>
        <v>No relevante</v>
      </c>
      <c r="BG248" s="26">
        <f>+HLOOKUP(BF248,Sistema_Puntos!$Q$5:$Y$43,'Auxiliar General'!BB$5,FALSE)</f>
        <v>0</v>
      </c>
      <c r="BH248" s="26" t="str">
        <f>+IF(VLOOKUP($B248,'Lista Puestos Valorados'!$B$11:$BK$510,MATCH('Auxiliar General'!BB$4,'Lista Puestos Valorados'!$B$10:$BK$10,0),0)="","No relevante",VLOOKUP($B248,'Lista Puestos Valorados'!$B$11:$BK$510,MATCH('Auxiliar General'!BB$4,'Lista Puestos Valorados'!$B$10:$BK$10,0),0))</f>
        <v>No relevante</v>
      </c>
      <c r="BI248" s="26">
        <f>+HLOOKUP(BH248,Sistema_Puntos!$Q$5:$Y$43,'Auxiliar General'!BD$5,FALSE)</f>
        <v>0</v>
      </c>
      <c r="BJ248" s="26" t="str">
        <f>+IF(VLOOKUP($B248,'Lista Puestos Valorados'!$B$11:$BK$510,MATCH('Auxiliar General'!BD$4,'Lista Puestos Valorados'!$B$10:$BK$10,0),0)="","No relevante",VLOOKUP($B248,'Lista Puestos Valorados'!$B$11:$BK$510,MATCH('Auxiliar General'!BD$4,'Lista Puestos Valorados'!$B$10:$BK$10,0),0))</f>
        <v>No relevante</v>
      </c>
      <c r="BK248" s="26">
        <f>+HLOOKUP(BJ248,Sistema_Puntos!$Q$5:$Y$43,'Auxiliar General'!BF$5,FALSE)</f>
        <v>0</v>
      </c>
      <c r="BL248" s="26" t="str">
        <f>+IF(VLOOKUP($B248,'Lista Puestos Valorados'!$B$11:$BK$510,MATCH('Auxiliar General'!BF$4,'Lista Puestos Valorados'!$B$10:$BK$10,0),0)="","No relevante",VLOOKUP($B248,'Lista Puestos Valorados'!$B$11:$BK$510,MATCH('Auxiliar General'!BF$4,'Lista Puestos Valorados'!$B$10:$BK$10,0),0))</f>
        <v>No relevante</v>
      </c>
      <c r="BM248" s="26">
        <f>+HLOOKUP(BL248,Sistema_Puntos!$Q$5:$Y$43,'Auxiliar General'!BH$5,FALSE)</f>
        <v>0</v>
      </c>
      <c r="BN248" s="26" t="str">
        <f>+IF(VLOOKUP($B248,'Lista Puestos Valorados'!$B$11:$BK$510,MATCH('Auxiliar General'!BH$4,'Lista Puestos Valorados'!$B$10:$BK$10,0),0)="","No relevante",VLOOKUP($B248,'Lista Puestos Valorados'!$B$11:$BK$510,MATCH('Auxiliar General'!BH$4,'Lista Puestos Valorados'!$B$10:$BK$10,0),0))</f>
        <v>No relevante</v>
      </c>
      <c r="BO248" s="26">
        <f>+HLOOKUP(BN248,Sistema_Puntos!$Q$5:$Y$43,'Auxiliar General'!BJ$5,FALSE)</f>
        <v>0</v>
      </c>
      <c r="BP248" s="26" t="str">
        <f>+IF(VLOOKUP($B248,'Lista Puestos Valorados'!$B$11:$BK$510,MATCH('Auxiliar General'!BJ$4,'Lista Puestos Valorados'!$B$10:$BK$10,0),0)="","No relevante",VLOOKUP($B248,'Lista Puestos Valorados'!$B$11:$BK$510,MATCH('Auxiliar General'!BJ$4,'Lista Puestos Valorados'!$B$10:$BK$10,0),0))</f>
        <v>No relevante</v>
      </c>
      <c r="BQ248" s="26">
        <f>+HLOOKUP(BP248,Sistema_Puntos!$Q$5:$Y$43,'Auxiliar General'!BL$5,FALSE)</f>
        <v>0</v>
      </c>
      <c r="BR248" s="26" t="str">
        <f>+IF(VLOOKUP($B248,'Lista Puestos Valorados'!$B$11:$BK$510,MATCH('Auxiliar General'!BL$4,'Lista Puestos Valorados'!$B$10:$BK$10,0),0)="","No relevante",VLOOKUP($B248,'Lista Puestos Valorados'!$B$11:$BK$510,MATCH('Auxiliar General'!BL$4,'Lista Puestos Valorados'!$B$10:$BK$10,0),0))</f>
        <v>No relevante</v>
      </c>
      <c r="BS248" s="26">
        <f>+HLOOKUP(BR248,Sistema_Puntos!$Q$5:$Y$43,'Auxiliar General'!BN$5,FALSE)</f>
        <v>0</v>
      </c>
      <c r="BT248" s="26" t="str">
        <f>+IF(VLOOKUP($B248,'Lista Puestos Valorados'!$B$11:$BK$510,MATCH('Auxiliar General'!BN$4,'Lista Puestos Valorados'!$B$10:$BK$10,0),0)="","No relevante",VLOOKUP($B248,'Lista Puestos Valorados'!$B$11:$BK$510,MATCH('Auxiliar General'!BN$4,'Lista Puestos Valorados'!$B$10:$BK$10,0),0))</f>
        <v>No relevante</v>
      </c>
      <c r="BU248" s="26">
        <f>+HLOOKUP(BT248,Sistema_Puntos!$Q$5:$Y$43,'Auxiliar General'!BP$5,FALSE)</f>
        <v>0</v>
      </c>
      <c r="BV248" s="26" t="str">
        <f>+IF(VLOOKUP($B248,'Lista Puestos Valorados'!$B$11:$BK$510,MATCH('Auxiliar General'!BP$4,'Lista Puestos Valorados'!$B$10:$BK$10,0),0)="","No relevante",VLOOKUP($B248,'Lista Puestos Valorados'!$B$11:$BK$510,MATCH('Auxiliar General'!BP$4,'Lista Puestos Valorados'!$B$10:$BK$10,0),0))</f>
        <v>No relevante</v>
      </c>
      <c r="BW248" s="26">
        <f>+HLOOKUP(BV248,Sistema_Puntos!$Q$5:$Y$43,'Auxiliar General'!BR$5,FALSE)</f>
        <v>0</v>
      </c>
      <c r="BX248" s="26" t="str">
        <f>+IF(VLOOKUP($B248,'Lista Puestos Valorados'!$B$11:$BK$510,MATCH('Auxiliar General'!BR$4,'Lista Puestos Valorados'!$B$10:$BK$10,0),0)="","No relevante",VLOOKUP($B248,'Lista Puestos Valorados'!$B$11:$BK$510,MATCH('Auxiliar General'!BR$4,'Lista Puestos Valorados'!$B$10:$BK$10,0),0))</f>
        <v>No relevante</v>
      </c>
      <c r="BY248" s="26">
        <f>+HLOOKUP(BX248,Sistema_Puntos!$Q$5:$Y$43,'Auxiliar General'!BT$5,FALSE)</f>
        <v>0</v>
      </c>
      <c r="BZ248" s="26" t="str">
        <f>+IF(VLOOKUP($B248,'Lista Puestos Valorados'!$B$11:$BK$510,MATCH('Auxiliar General'!BT$4,'Lista Puestos Valorados'!$B$10:$BK$10,0),0)="","No relevante",VLOOKUP($B248,'Lista Puestos Valorados'!$B$11:$BK$510,MATCH('Auxiliar General'!BT$4,'Lista Puestos Valorados'!$B$10:$BK$10,0),0))</f>
        <v>No relevante</v>
      </c>
      <c r="CA248" s="26">
        <f>+HLOOKUP(BZ248,Sistema_Puntos!$Q$5:$Y$43,'Auxiliar General'!BV$5,FALSE)</f>
        <v>0</v>
      </c>
      <c r="CB248" s="26" t="str">
        <f>+IF(VLOOKUP($B248,'Lista Puestos Valorados'!$B$11:$BK$510,MATCH('Auxiliar General'!BV$4,'Lista Puestos Valorados'!$B$10:$BK$10,0),0)="","No relevante",VLOOKUP($B248,'Lista Puestos Valorados'!$B$11:$BK$510,MATCH('Auxiliar General'!BV$4,'Lista Puestos Valorados'!$B$10:$BK$10,0),0))</f>
        <v>No relevante</v>
      </c>
      <c r="CC248" s="26">
        <f>+HLOOKUP(CB248,Sistema_Puntos!$Q$5:$Y$43,'Auxiliar General'!BX$5,FALSE)</f>
        <v>0</v>
      </c>
      <c r="CD248" s="26" t="str">
        <f>+IF(VLOOKUP($B248,'Lista Puestos Valorados'!$B$11:$BK$510,MATCH('Auxiliar General'!BX$4,'Lista Puestos Valorados'!$B$10:$BK$10,0),0)="","No relevante",VLOOKUP($B248,'Lista Puestos Valorados'!$B$11:$BK$510,MATCH('Auxiliar General'!BX$4,'Lista Puestos Valorados'!$B$10:$BK$10,0),0))</f>
        <v>No relevante</v>
      </c>
      <c r="CE248" s="26">
        <f>+HLOOKUP(CD248,Sistema_Puntos!$Q$5:$Y$43,'Auxiliar General'!BZ$5,FALSE)</f>
        <v>0</v>
      </c>
      <c r="CF248" s="26" t="str">
        <f>+IF(VLOOKUP($B248,'Lista Puestos Valorados'!$B$11:$BK$510,MATCH('Auxiliar General'!BZ$4,'Lista Puestos Valorados'!$B$10:$BK$10,0),0)="","No relevante",VLOOKUP($B248,'Lista Puestos Valorados'!$B$11:$BK$510,MATCH('Auxiliar General'!BZ$4,'Lista Puestos Valorados'!$B$10:$BK$10,0),0))</f>
        <v>No relevante</v>
      </c>
      <c r="CG248" s="26">
        <f>+HLOOKUP(CF248,Sistema_Puntos!$Q$5:$Y$43,'Auxiliar General'!CB$5,FALSE)</f>
        <v>0</v>
      </c>
      <c r="CH248" s="29"/>
      <c r="CI248" s="29"/>
    </row>
    <row r="249" spans="2:87" ht="17.55" customHeight="1">
      <c r="B249" s="26">
        <f>+'Listado de Puestos'!B249</f>
        <v>239</v>
      </c>
      <c r="C249" s="26" t="str">
        <f>+IF('Lista Puestos Valorados'!C249="","",'Lista Puestos Valorados'!C249)</f>
        <v/>
      </c>
      <c r="D249" s="26" t="str">
        <f>+IF('Lista Puestos Valorados'!D249="","",'Lista Puestos Valorados'!D249)</f>
        <v/>
      </c>
      <c r="E249" s="26" t="str">
        <f>+IF('Lista Puestos Valorados'!E249="","",'Lista Puestos Valorados'!E249)</f>
        <v/>
      </c>
      <c r="F249" s="26" t="str">
        <f>+IF('Lista Puestos Valorados'!F249="","",'Lista Puestos Valorados'!F249)</f>
        <v/>
      </c>
      <c r="G249" s="26" t="str">
        <f>+IF('Lista Puestos Valorados'!G249="","",'Lista Puestos Valorados'!G249)</f>
        <v/>
      </c>
      <c r="H249" s="26" t="str">
        <f>+IF('Lista Puestos Valorados'!H249="","",'Lista Puestos Valorados'!H249)</f>
        <v/>
      </c>
      <c r="I249" s="26" t="str">
        <f>+IF('Lista Puestos Valorados'!I249="","",'Lista Puestos Valorados'!I249)</f>
        <v/>
      </c>
      <c r="J249" s="118" t="e">
        <f t="array" ref="J249">+IF(L249="","",_xlfn.IFS(L249&lt;='Cortes de Agrupacion'!$F$15,'Cortes de Agrupacion'!$E$15,'Resultados General'!L249&lt;='Cortes de Agrupacion'!$F$14,'Cortes de Agrupacion'!$E$14,'Resultados General'!L249&lt;='Cortes de Agrupacion'!$F$13,'Cortes de Agrupacion'!$E$13,L249&lt;='Cortes de Agrupacion'!$F$12,'Cortes de Agrupacion'!$E$12,'Resultados General'!L249&lt;='Cortes de Agrupacion'!$F$11,'Cortes de Agrupacion'!$E$11,'Resultados General'!L249&lt;='Cortes de Agrupacion'!$F$10,'Cortes de Agrupacion'!$E$10,'Resultados General'!L249&lt;='Cortes de Agrupacion'!$F$9,'Cortes de Agrupacion'!$E$9,'Resultados General'!L249&lt;='Cortes de Agrupacion'!$F$8,'Cortes de Agrupacion'!$E$8,'Resultados General'!L249&lt;='Cortes de Agrupacion'!$F$7,'Cortes de Agrupacion'!$E$7,'Resultados General'!L249&lt;='Cortes de Agrupacion'!$F$6,'Cortes de Agrupacion'!$E$6))</f>
        <v>#VALUE!</v>
      </c>
      <c r="K249" s="118" t="str">
        <f t="shared" si="6"/>
        <v/>
      </c>
      <c r="L249" s="124" t="e">
        <f>#VALUE!</f>
        <v>#VALUE!</v>
      </c>
      <c r="M249" s="26" t="e">
        <f ca="1">+_xlfn.IFNA(VLOOKUP(C249,'Distribución de puestos'!$B$8:$I$507,8,0),"")</f>
        <v>#NAME?</v>
      </c>
      <c r="N249" s="26" t="str">
        <f>+IF(VLOOKUP($B249,'Lista Puestos Valorados'!$B$11:$BK$510,MATCH('Auxiliar General'!H$4,'Lista Puestos Valorados'!$B$10:$BK$10,0),0)="","No relevante",VLOOKUP($B249,'Lista Puestos Valorados'!$B$11:$BK$510,MATCH('Auxiliar General'!H$4,'Lista Puestos Valorados'!$B$10:$BK$10,0),0))</f>
        <v>No relevante</v>
      </c>
      <c r="O249" s="26">
        <f>+HLOOKUP(N249,Sistema_Puntos!$Q$5:$Y$43,'Auxiliar General'!J$5,FALSE)</f>
        <v>0</v>
      </c>
      <c r="P249" s="26" t="str">
        <f>+IF(VLOOKUP($B249,'Lista Puestos Valorados'!$B$11:$BK$510,MATCH('Auxiliar General'!J$4,'Lista Puestos Valorados'!$B$10:$BK$10,0),0)="","No relevante",VLOOKUP($B249,'Lista Puestos Valorados'!$B$11:$BK$510,MATCH('Auxiliar General'!J$4,'Lista Puestos Valorados'!$B$10:$BK$10,0),0))</f>
        <v>No relevante</v>
      </c>
      <c r="Q249" s="26">
        <f>+HLOOKUP(P249,Sistema_Puntos!$Q$5:$Y$43,'Auxiliar General'!L$5,FALSE)</f>
        <v>0</v>
      </c>
      <c r="R249" s="26" t="str">
        <f>+IF(VLOOKUP($B249,'Lista Puestos Valorados'!$B$11:$BK$510,MATCH('Auxiliar General'!L$4,'Lista Puestos Valorados'!$B$10:$BK$10,0),0)="","No relevante",VLOOKUP($B249,'Lista Puestos Valorados'!$B$11:$BK$510,MATCH('Auxiliar General'!L$4,'Lista Puestos Valorados'!$B$10:$BK$10,0),0))</f>
        <v>No relevante</v>
      </c>
      <c r="S249" s="26">
        <f>+HLOOKUP(R249,Sistema_Puntos!$Q$5:$Y$43,'Auxiliar General'!N$5,FALSE)</f>
        <v>0</v>
      </c>
      <c r="T249" s="26" t="str">
        <f>+IF(VLOOKUP($B249,'Lista Puestos Valorados'!$B$11:$BK$510,MATCH('Auxiliar General'!N$4,'Lista Puestos Valorados'!$B$10:$BK$10,0),0)="","No relevante",VLOOKUP($B249,'Lista Puestos Valorados'!$B$11:$BK$510,MATCH('Auxiliar General'!N$4,'Lista Puestos Valorados'!$B$10:$BK$10,0),0))</f>
        <v>No relevante</v>
      </c>
      <c r="U249" s="26">
        <f>+HLOOKUP(T249,Sistema_Puntos!$Q$5:$Y$43,'Auxiliar General'!P$5,FALSE)</f>
        <v>0</v>
      </c>
      <c r="V249" s="26" t="str">
        <f>+IF(VLOOKUP($B249,'Lista Puestos Valorados'!$B$11:$BK$510,MATCH('Auxiliar General'!P$4,'Lista Puestos Valorados'!$B$10:$BK$10,0),0)="","No relevante",VLOOKUP($B249,'Lista Puestos Valorados'!$B$11:$BK$510,MATCH('Auxiliar General'!P$4,'Lista Puestos Valorados'!$B$10:$BK$10,0),0))</f>
        <v>No relevante</v>
      </c>
      <c r="W249" s="26">
        <f>+HLOOKUP(V249,Sistema_Puntos!$Q$5:$Y$43,'Auxiliar General'!R$5,FALSE)</f>
        <v>0</v>
      </c>
      <c r="X249" s="26" t="str">
        <f>+IF(VLOOKUP($B249,'Lista Puestos Valorados'!$B$11:$BK$510,MATCH('Auxiliar General'!R$4,'Lista Puestos Valorados'!$B$10:$BK$10,0),0)="","No relevante",VLOOKUP($B249,'Lista Puestos Valorados'!$B$11:$BK$510,MATCH('Auxiliar General'!R$4,'Lista Puestos Valorados'!$B$10:$BK$10,0),0))</f>
        <v>No relevante</v>
      </c>
      <c r="Y249" s="26">
        <f>+HLOOKUP(X249,Sistema_Puntos!$Q$5:$Y$43,'Auxiliar General'!T$5,FALSE)</f>
        <v>0</v>
      </c>
      <c r="Z249" s="26" t="str">
        <f>+IF(VLOOKUP($B249,'Lista Puestos Valorados'!$B$11:$BK$510,MATCH('Auxiliar General'!T$4,'Lista Puestos Valorados'!$B$10:$BK$10,0),0)="","No relevante",VLOOKUP($B249,'Lista Puestos Valorados'!$B$11:$BK$510,MATCH('Auxiliar General'!T$4,'Lista Puestos Valorados'!$B$10:$BK$10,0),0))</f>
        <v>No relevante</v>
      </c>
      <c r="AA249" s="26">
        <f>+HLOOKUP(Z249,Sistema_Puntos!$Q$5:$Y$43,'Auxiliar General'!V$5,FALSE)</f>
        <v>0</v>
      </c>
      <c r="AB249" s="26" t="str">
        <f>+IF(VLOOKUP($B249,'Lista Puestos Valorados'!$B$11:$BK$510,MATCH('Auxiliar General'!V$4,'Lista Puestos Valorados'!$B$10:$BK$10,0),0)="","No relevante",VLOOKUP($B249,'Lista Puestos Valorados'!$B$11:$BK$510,MATCH('Auxiliar General'!V$4,'Lista Puestos Valorados'!$B$10:$BK$10,0),0))</f>
        <v>No relevante</v>
      </c>
      <c r="AC249" s="26">
        <f>+HLOOKUP(AB249,Sistema_Puntos!$Q$5:$Y$43,'Auxiliar General'!X$5,FALSE)</f>
        <v>0</v>
      </c>
      <c r="AD249" s="26" t="str">
        <f>+IF(VLOOKUP($B249,'Lista Puestos Valorados'!$B$11:$BK$510,MATCH('Auxiliar General'!X$4,'Lista Puestos Valorados'!$B$10:$BK$10,0),0)="","No relevante",VLOOKUP($B249,'Lista Puestos Valorados'!$B$11:$BK$510,MATCH('Auxiliar General'!X$4,'Lista Puestos Valorados'!$B$10:$BK$10,0),0))</f>
        <v>No relevante</v>
      </c>
      <c r="AE249" s="26">
        <f>+HLOOKUP(AD249,Sistema_Puntos!$Q$5:$Y$43,'Auxiliar General'!Z$5,FALSE)</f>
        <v>0</v>
      </c>
      <c r="AF249" s="26" t="str">
        <f>+IF(VLOOKUP($B249,'Lista Puestos Valorados'!$B$11:$BK$510,MATCH('Auxiliar General'!Z$4,'Lista Puestos Valorados'!$B$10:$BK$10,0),0)="","No relevante",VLOOKUP($B249,'Lista Puestos Valorados'!$B$11:$BK$510,MATCH('Auxiliar General'!Z$4,'Lista Puestos Valorados'!$B$10:$BK$10,0),0))</f>
        <v>No relevante</v>
      </c>
      <c r="AG249" s="26">
        <f>+HLOOKUP(AF249,Sistema_Puntos!$Q$5:$Y$43,'Auxiliar General'!AB$5,FALSE)</f>
        <v>0</v>
      </c>
      <c r="AH249" s="26" t="str">
        <f>+IF(VLOOKUP($B249,'Lista Puestos Valorados'!$B$11:$BK$510,MATCH('Auxiliar General'!AB$4,'Lista Puestos Valorados'!$B$10:$BK$10,0),0)="","No relevante",VLOOKUP($B249,'Lista Puestos Valorados'!$B$11:$BK$510,MATCH('Auxiliar General'!AB$4,'Lista Puestos Valorados'!$B$10:$BK$10,0),0))</f>
        <v>No relevante</v>
      </c>
      <c r="AI249" s="26">
        <f>+HLOOKUP(AH249,Sistema_Puntos!$Q$5:$Y$43,'Auxiliar General'!AD$5,FALSE)</f>
        <v>0</v>
      </c>
      <c r="AJ249" s="26" t="str">
        <f>+IF(VLOOKUP($B249,'Lista Puestos Valorados'!$B$11:$BK$510,MATCH('Auxiliar General'!AD$4,'Lista Puestos Valorados'!$B$10:$BK$10,0),0)="","No relevante",VLOOKUP($B249,'Lista Puestos Valorados'!$B$11:$BK$510,MATCH('Auxiliar General'!AD$4,'Lista Puestos Valorados'!$B$10:$BK$10,0),0))</f>
        <v>No relevante</v>
      </c>
      <c r="AK249" s="26">
        <f>+HLOOKUP(AJ249,Sistema_Puntos!$Q$5:$Y$43,'Auxiliar General'!AF$5,FALSE)</f>
        <v>0</v>
      </c>
      <c r="AL249" s="26" t="str">
        <f>+IF(VLOOKUP($B249,'Lista Puestos Valorados'!$B$11:$BK$510,MATCH('Auxiliar General'!AF$4,'Lista Puestos Valorados'!$B$10:$BK$10,0),0)="","No relevante",VLOOKUP($B249,'Lista Puestos Valorados'!$B$11:$BK$510,MATCH('Auxiliar General'!AF$4,'Lista Puestos Valorados'!$B$10:$BK$10,0),0))</f>
        <v>No relevante</v>
      </c>
      <c r="AM249" s="26">
        <f>+HLOOKUP(AL249,Sistema_Puntos!$Q$5:$Y$43,'Auxiliar General'!AH$5,FALSE)</f>
        <v>0</v>
      </c>
      <c r="AN249" s="26" t="str">
        <f>+IF(VLOOKUP($B249,'Lista Puestos Valorados'!$B$11:$BK$510,MATCH('Auxiliar General'!AH$4,'Lista Puestos Valorados'!$B$10:$BK$10,0),0)="","No relevante",VLOOKUP($B249,'Lista Puestos Valorados'!$B$11:$BK$510,MATCH('Auxiliar General'!AH$4,'Lista Puestos Valorados'!$B$10:$BK$10,0),0))</f>
        <v>No relevante</v>
      </c>
      <c r="AO249" s="26">
        <f>+HLOOKUP(AN249,Sistema_Puntos!$Q$5:$Y$43,'Auxiliar General'!AJ$5,FALSE)</f>
        <v>0</v>
      </c>
      <c r="AP249" s="26" t="str">
        <f>+IF(VLOOKUP($B249,'Lista Puestos Valorados'!$B$11:$BK$510,MATCH('Auxiliar General'!AJ$4,'Lista Puestos Valorados'!$B$10:$BK$10,0),0)="","No relevante",VLOOKUP($B249,'Lista Puestos Valorados'!$B$11:$BK$510,MATCH('Auxiliar General'!AJ$4,'Lista Puestos Valorados'!$B$10:$BK$10,0),0))</f>
        <v>No relevante</v>
      </c>
      <c r="AQ249" s="26">
        <f>+HLOOKUP(AP249,Sistema_Puntos!$Q$5:$Y$43,'Auxiliar General'!AL$5,FALSE)</f>
        <v>0</v>
      </c>
      <c r="AR249" s="26" t="str">
        <f>+IF(VLOOKUP($B249,'Lista Puestos Valorados'!$B$11:$BK$510,MATCH('Auxiliar General'!AL$4,'Lista Puestos Valorados'!$B$10:$BK$10,0),0)="","No relevante",VLOOKUP($B249,'Lista Puestos Valorados'!$B$11:$BK$510,MATCH('Auxiliar General'!AL$4,'Lista Puestos Valorados'!$B$10:$BK$10,0),0))</f>
        <v>No relevante</v>
      </c>
      <c r="AS249" s="26">
        <f>+HLOOKUP(AR249,Sistema_Puntos!$Q$5:$Y$43,'Auxiliar General'!AN$5,FALSE)</f>
        <v>0</v>
      </c>
      <c r="AT249" s="26" t="str">
        <f>+IF(VLOOKUP($B249,'Lista Puestos Valorados'!$B$11:$BK$510,MATCH('Auxiliar General'!AN$4,'Lista Puestos Valorados'!$B$10:$BK$10,0),0)="","No relevante",VLOOKUP($B249,'Lista Puestos Valorados'!$B$11:$BK$510,MATCH('Auxiliar General'!AN$4,'Lista Puestos Valorados'!$B$10:$BK$10,0),0))</f>
        <v>No relevante</v>
      </c>
      <c r="AU249" s="26">
        <f>+HLOOKUP(AT249,Sistema_Puntos!$Q$5:$Y$43,'Auxiliar General'!AP$5,FALSE)</f>
        <v>0</v>
      </c>
      <c r="AV249" s="26" t="str">
        <f>+IF(VLOOKUP($B249,'Lista Puestos Valorados'!$B$11:$BK$510,MATCH('Auxiliar General'!AP$4,'Lista Puestos Valorados'!$B$10:$BK$10,0),0)="","No relevante",VLOOKUP($B249,'Lista Puestos Valorados'!$B$11:$BK$510,MATCH('Auxiliar General'!AP$4,'Lista Puestos Valorados'!$B$10:$BK$10,0),0))</f>
        <v>No relevante</v>
      </c>
      <c r="AW249" s="26">
        <f>+HLOOKUP(AV249,Sistema_Puntos!$Q$5:$Y$43,'Auxiliar General'!AR$5,FALSE)</f>
        <v>0</v>
      </c>
      <c r="AX249" s="26" t="str">
        <f>+IF(VLOOKUP($B249,'Lista Puestos Valorados'!$B$11:$BK$510,MATCH('Auxiliar General'!AR$4,'Lista Puestos Valorados'!$B$10:$BK$10,0),0)="","No relevante",VLOOKUP($B249,'Lista Puestos Valorados'!$B$11:$BK$510,MATCH('Auxiliar General'!AR$4,'Lista Puestos Valorados'!$B$10:$BK$10,0),0))</f>
        <v>No relevante</v>
      </c>
      <c r="AY249" s="26">
        <f>+HLOOKUP(AX249,Sistema_Puntos!$Q$5:$Y$43,'Auxiliar General'!AT$5,FALSE)</f>
        <v>0</v>
      </c>
      <c r="AZ249" s="26" t="str">
        <f>+IF(VLOOKUP($B249,'Lista Puestos Valorados'!$B$11:$BK$510,MATCH('Auxiliar General'!AT$4,'Lista Puestos Valorados'!$B$10:$BK$10,0),0)="","No relevante",VLOOKUP($B249,'Lista Puestos Valorados'!$B$11:$BK$510,MATCH('Auxiliar General'!AT$4,'Lista Puestos Valorados'!$B$10:$BK$10,0),0))</f>
        <v>No relevante</v>
      </c>
      <c r="BA249" s="26">
        <f>+HLOOKUP(AZ249,Sistema_Puntos!$Q$5:$Y$43,'Auxiliar General'!AV$5,FALSE)</f>
        <v>0</v>
      </c>
      <c r="BB249" s="26" t="str">
        <f>+IF(VLOOKUP($B249,'Lista Puestos Valorados'!$B$11:$BK$510,MATCH('Auxiliar General'!AV$4,'Lista Puestos Valorados'!$B$10:$BK$10,0),0)="","No relevante",VLOOKUP($B249,'Lista Puestos Valorados'!$B$11:$BK$510,MATCH('Auxiliar General'!AV$4,'Lista Puestos Valorados'!$B$10:$BK$10,0),0))</f>
        <v>No relevante</v>
      </c>
      <c r="BC249" s="26">
        <f>+HLOOKUP(BB249,Sistema_Puntos!$Q$5:$Y$43,'Auxiliar General'!AX$5,FALSE)</f>
        <v>0</v>
      </c>
      <c r="BD249" s="26" t="str">
        <f>+IF(VLOOKUP($B249,'Lista Puestos Valorados'!$B$11:$BK$510,MATCH('Auxiliar General'!AX$4,'Lista Puestos Valorados'!$B$10:$BK$10,0),0)="","No relevante",VLOOKUP($B249,'Lista Puestos Valorados'!$B$11:$BK$510,MATCH('Auxiliar General'!AX$4,'Lista Puestos Valorados'!$B$10:$BK$10,0),0))</f>
        <v>No relevante</v>
      </c>
      <c r="BE249" s="26">
        <f>+HLOOKUP(BD249,Sistema_Puntos!$Q$5:$Y$43,'Auxiliar General'!AZ$5,FALSE)</f>
        <v>0</v>
      </c>
      <c r="BF249" s="26" t="str">
        <f>+IF(VLOOKUP($B249,'Lista Puestos Valorados'!$B$11:$BK$510,MATCH('Auxiliar General'!AZ$4,'Lista Puestos Valorados'!$B$10:$BK$10,0),0)="","No relevante",VLOOKUP($B249,'Lista Puestos Valorados'!$B$11:$BK$510,MATCH('Auxiliar General'!AZ$4,'Lista Puestos Valorados'!$B$10:$BK$10,0),0))</f>
        <v>No relevante</v>
      </c>
      <c r="BG249" s="26">
        <f>+HLOOKUP(BF249,Sistema_Puntos!$Q$5:$Y$43,'Auxiliar General'!BB$5,FALSE)</f>
        <v>0</v>
      </c>
      <c r="BH249" s="26" t="str">
        <f>+IF(VLOOKUP($B249,'Lista Puestos Valorados'!$B$11:$BK$510,MATCH('Auxiliar General'!BB$4,'Lista Puestos Valorados'!$B$10:$BK$10,0),0)="","No relevante",VLOOKUP($B249,'Lista Puestos Valorados'!$B$11:$BK$510,MATCH('Auxiliar General'!BB$4,'Lista Puestos Valorados'!$B$10:$BK$10,0),0))</f>
        <v>No relevante</v>
      </c>
      <c r="BI249" s="26">
        <f>+HLOOKUP(BH249,Sistema_Puntos!$Q$5:$Y$43,'Auxiliar General'!BD$5,FALSE)</f>
        <v>0</v>
      </c>
      <c r="BJ249" s="26" t="str">
        <f>+IF(VLOOKUP($B249,'Lista Puestos Valorados'!$B$11:$BK$510,MATCH('Auxiliar General'!BD$4,'Lista Puestos Valorados'!$B$10:$BK$10,0),0)="","No relevante",VLOOKUP($B249,'Lista Puestos Valorados'!$B$11:$BK$510,MATCH('Auxiliar General'!BD$4,'Lista Puestos Valorados'!$B$10:$BK$10,0),0))</f>
        <v>No relevante</v>
      </c>
      <c r="BK249" s="26">
        <f>+HLOOKUP(BJ249,Sistema_Puntos!$Q$5:$Y$43,'Auxiliar General'!BF$5,FALSE)</f>
        <v>0</v>
      </c>
      <c r="BL249" s="26" t="str">
        <f>+IF(VLOOKUP($B249,'Lista Puestos Valorados'!$B$11:$BK$510,MATCH('Auxiliar General'!BF$4,'Lista Puestos Valorados'!$B$10:$BK$10,0),0)="","No relevante",VLOOKUP($B249,'Lista Puestos Valorados'!$B$11:$BK$510,MATCH('Auxiliar General'!BF$4,'Lista Puestos Valorados'!$B$10:$BK$10,0),0))</f>
        <v>No relevante</v>
      </c>
      <c r="BM249" s="26">
        <f>+HLOOKUP(BL249,Sistema_Puntos!$Q$5:$Y$43,'Auxiliar General'!BH$5,FALSE)</f>
        <v>0</v>
      </c>
      <c r="BN249" s="26" t="str">
        <f>+IF(VLOOKUP($B249,'Lista Puestos Valorados'!$B$11:$BK$510,MATCH('Auxiliar General'!BH$4,'Lista Puestos Valorados'!$B$10:$BK$10,0),0)="","No relevante",VLOOKUP($B249,'Lista Puestos Valorados'!$B$11:$BK$510,MATCH('Auxiliar General'!BH$4,'Lista Puestos Valorados'!$B$10:$BK$10,0),0))</f>
        <v>No relevante</v>
      </c>
      <c r="BO249" s="26">
        <f>+HLOOKUP(BN249,Sistema_Puntos!$Q$5:$Y$43,'Auxiliar General'!BJ$5,FALSE)</f>
        <v>0</v>
      </c>
      <c r="BP249" s="26" t="str">
        <f>+IF(VLOOKUP($B249,'Lista Puestos Valorados'!$B$11:$BK$510,MATCH('Auxiliar General'!BJ$4,'Lista Puestos Valorados'!$B$10:$BK$10,0),0)="","No relevante",VLOOKUP($B249,'Lista Puestos Valorados'!$B$11:$BK$510,MATCH('Auxiliar General'!BJ$4,'Lista Puestos Valorados'!$B$10:$BK$10,0),0))</f>
        <v>No relevante</v>
      </c>
      <c r="BQ249" s="26">
        <f>+HLOOKUP(BP249,Sistema_Puntos!$Q$5:$Y$43,'Auxiliar General'!BL$5,FALSE)</f>
        <v>0</v>
      </c>
      <c r="BR249" s="26" t="str">
        <f>+IF(VLOOKUP($B249,'Lista Puestos Valorados'!$B$11:$BK$510,MATCH('Auxiliar General'!BL$4,'Lista Puestos Valorados'!$B$10:$BK$10,0),0)="","No relevante",VLOOKUP($B249,'Lista Puestos Valorados'!$B$11:$BK$510,MATCH('Auxiliar General'!BL$4,'Lista Puestos Valorados'!$B$10:$BK$10,0),0))</f>
        <v>No relevante</v>
      </c>
      <c r="BS249" s="26">
        <f>+HLOOKUP(BR249,Sistema_Puntos!$Q$5:$Y$43,'Auxiliar General'!BN$5,FALSE)</f>
        <v>0</v>
      </c>
      <c r="BT249" s="26" t="str">
        <f>+IF(VLOOKUP($B249,'Lista Puestos Valorados'!$B$11:$BK$510,MATCH('Auxiliar General'!BN$4,'Lista Puestos Valorados'!$B$10:$BK$10,0),0)="","No relevante",VLOOKUP($B249,'Lista Puestos Valorados'!$B$11:$BK$510,MATCH('Auxiliar General'!BN$4,'Lista Puestos Valorados'!$B$10:$BK$10,0),0))</f>
        <v>No relevante</v>
      </c>
      <c r="BU249" s="26">
        <f>+HLOOKUP(BT249,Sistema_Puntos!$Q$5:$Y$43,'Auxiliar General'!BP$5,FALSE)</f>
        <v>0</v>
      </c>
      <c r="BV249" s="26" t="str">
        <f>+IF(VLOOKUP($B249,'Lista Puestos Valorados'!$B$11:$BK$510,MATCH('Auxiliar General'!BP$4,'Lista Puestos Valorados'!$B$10:$BK$10,0),0)="","No relevante",VLOOKUP($B249,'Lista Puestos Valorados'!$B$11:$BK$510,MATCH('Auxiliar General'!BP$4,'Lista Puestos Valorados'!$B$10:$BK$10,0),0))</f>
        <v>No relevante</v>
      </c>
      <c r="BW249" s="26">
        <f>+HLOOKUP(BV249,Sistema_Puntos!$Q$5:$Y$43,'Auxiliar General'!BR$5,FALSE)</f>
        <v>0</v>
      </c>
      <c r="BX249" s="26" t="str">
        <f>+IF(VLOOKUP($B249,'Lista Puestos Valorados'!$B$11:$BK$510,MATCH('Auxiliar General'!BR$4,'Lista Puestos Valorados'!$B$10:$BK$10,0),0)="","No relevante",VLOOKUP($B249,'Lista Puestos Valorados'!$B$11:$BK$510,MATCH('Auxiliar General'!BR$4,'Lista Puestos Valorados'!$B$10:$BK$10,0),0))</f>
        <v>No relevante</v>
      </c>
      <c r="BY249" s="26">
        <f>+HLOOKUP(BX249,Sistema_Puntos!$Q$5:$Y$43,'Auxiliar General'!BT$5,FALSE)</f>
        <v>0</v>
      </c>
      <c r="BZ249" s="26" t="str">
        <f>+IF(VLOOKUP($B249,'Lista Puestos Valorados'!$B$11:$BK$510,MATCH('Auxiliar General'!BT$4,'Lista Puestos Valorados'!$B$10:$BK$10,0),0)="","No relevante",VLOOKUP($B249,'Lista Puestos Valorados'!$B$11:$BK$510,MATCH('Auxiliar General'!BT$4,'Lista Puestos Valorados'!$B$10:$BK$10,0),0))</f>
        <v>No relevante</v>
      </c>
      <c r="CA249" s="26">
        <f>+HLOOKUP(BZ249,Sistema_Puntos!$Q$5:$Y$43,'Auxiliar General'!BV$5,FALSE)</f>
        <v>0</v>
      </c>
      <c r="CB249" s="26" t="str">
        <f>+IF(VLOOKUP($B249,'Lista Puestos Valorados'!$B$11:$BK$510,MATCH('Auxiliar General'!BV$4,'Lista Puestos Valorados'!$B$10:$BK$10,0),0)="","No relevante",VLOOKUP($B249,'Lista Puestos Valorados'!$B$11:$BK$510,MATCH('Auxiliar General'!BV$4,'Lista Puestos Valorados'!$B$10:$BK$10,0),0))</f>
        <v>No relevante</v>
      </c>
      <c r="CC249" s="26">
        <f>+HLOOKUP(CB249,Sistema_Puntos!$Q$5:$Y$43,'Auxiliar General'!BX$5,FALSE)</f>
        <v>0</v>
      </c>
      <c r="CD249" s="26" t="str">
        <f>+IF(VLOOKUP($B249,'Lista Puestos Valorados'!$B$11:$BK$510,MATCH('Auxiliar General'!BX$4,'Lista Puestos Valorados'!$B$10:$BK$10,0),0)="","No relevante",VLOOKUP($B249,'Lista Puestos Valorados'!$B$11:$BK$510,MATCH('Auxiliar General'!BX$4,'Lista Puestos Valorados'!$B$10:$BK$10,0),0))</f>
        <v>No relevante</v>
      </c>
      <c r="CE249" s="26">
        <f>+HLOOKUP(CD249,Sistema_Puntos!$Q$5:$Y$43,'Auxiliar General'!BZ$5,FALSE)</f>
        <v>0</v>
      </c>
      <c r="CF249" s="26" t="str">
        <f>+IF(VLOOKUP($B249,'Lista Puestos Valorados'!$B$11:$BK$510,MATCH('Auxiliar General'!BZ$4,'Lista Puestos Valorados'!$B$10:$BK$10,0),0)="","No relevante",VLOOKUP($B249,'Lista Puestos Valorados'!$B$11:$BK$510,MATCH('Auxiliar General'!BZ$4,'Lista Puestos Valorados'!$B$10:$BK$10,0),0))</f>
        <v>No relevante</v>
      </c>
      <c r="CG249" s="26">
        <f>+HLOOKUP(CF249,Sistema_Puntos!$Q$5:$Y$43,'Auxiliar General'!CB$5,FALSE)</f>
        <v>0</v>
      </c>
      <c r="CH249" s="29"/>
      <c r="CI249" s="29"/>
    </row>
    <row r="250" spans="2:87" ht="17.55" customHeight="1">
      <c r="B250" s="26">
        <f>+'Listado de Puestos'!B250</f>
        <v>240</v>
      </c>
      <c r="C250" s="26" t="str">
        <f>+IF('Lista Puestos Valorados'!C250="","",'Lista Puestos Valorados'!C250)</f>
        <v/>
      </c>
      <c r="D250" s="26" t="str">
        <f>+IF('Lista Puestos Valorados'!D250="","",'Lista Puestos Valorados'!D250)</f>
        <v/>
      </c>
      <c r="E250" s="26" t="str">
        <f>+IF('Lista Puestos Valorados'!E250="","",'Lista Puestos Valorados'!E250)</f>
        <v/>
      </c>
      <c r="F250" s="26" t="str">
        <f>+IF('Lista Puestos Valorados'!F250="","",'Lista Puestos Valorados'!F250)</f>
        <v/>
      </c>
      <c r="G250" s="26" t="str">
        <f>+IF('Lista Puestos Valorados'!G250="","",'Lista Puestos Valorados'!G250)</f>
        <v/>
      </c>
      <c r="H250" s="26" t="str">
        <f>+IF('Lista Puestos Valorados'!H250="","",'Lista Puestos Valorados'!H250)</f>
        <v/>
      </c>
      <c r="I250" s="26" t="str">
        <f>+IF('Lista Puestos Valorados'!I250="","",'Lista Puestos Valorados'!I250)</f>
        <v/>
      </c>
      <c r="J250" s="118" t="e">
        <f t="array" ref="J250">+IF(L250="","",_xlfn.IFS(L250&lt;='Cortes de Agrupacion'!$F$15,'Cortes de Agrupacion'!$E$15,'Resultados General'!L250&lt;='Cortes de Agrupacion'!$F$14,'Cortes de Agrupacion'!$E$14,'Resultados General'!L250&lt;='Cortes de Agrupacion'!$F$13,'Cortes de Agrupacion'!$E$13,L250&lt;='Cortes de Agrupacion'!$F$12,'Cortes de Agrupacion'!$E$12,'Resultados General'!L250&lt;='Cortes de Agrupacion'!$F$11,'Cortes de Agrupacion'!$E$11,'Resultados General'!L250&lt;='Cortes de Agrupacion'!$F$10,'Cortes de Agrupacion'!$E$10,'Resultados General'!L250&lt;='Cortes de Agrupacion'!$F$9,'Cortes de Agrupacion'!$E$9,'Resultados General'!L250&lt;='Cortes de Agrupacion'!$F$8,'Cortes de Agrupacion'!$E$8,'Resultados General'!L250&lt;='Cortes de Agrupacion'!$F$7,'Cortes de Agrupacion'!$E$7,'Resultados General'!L250&lt;='Cortes de Agrupacion'!$F$6,'Cortes de Agrupacion'!$E$6))</f>
        <v>#VALUE!</v>
      </c>
      <c r="K250" s="118" t="str">
        <f t="shared" si="6"/>
        <v/>
      </c>
      <c r="L250" s="124" t="e">
        <f>#VALUE!</f>
        <v>#VALUE!</v>
      </c>
      <c r="M250" s="26" t="e">
        <f ca="1">+_xlfn.IFNA(VLOOKUP(C250,'Distribución de puestos'!$B$8:$I$507,8,0),"")</f>
        <v>#NAME?</v>
      </c>
      <c r="N250" s="26" t="str">
        <f>+IF(VLOOKUP($B250,'Lista Puestos Valorados'!$B$11:$BK$510,MATCH('Auxiliar General'!H$4,'Lista Puestos Valorados'!$B$10:$BK$10,0),0)="","No relevante",VLOOKUP($B250,'Lista Puestos Valorados'!$B$11:$BK$510,MATCH('Auxiliar General'!H$4,'Lista Puestos Valorados'!$B$10:$BK$10,0),0))</f>
        <v>No relevante</v>
      </c>
      <c r="O250" s="26">
        <f>+HLOOKUP(N250,Sistema_Puntos!$Q$5:$Y$43,'Auxiliar General'!J$5,FALSE)</f>
        <v>0</v>
      </c>
      <c r="P250" s="26" t="str">
        <f>+IF(VLOOKUP($B250,'Lista Puestos Valorados'!$B$11:$BK$510,MATCH('Auxiliar General'!J$4,'Lista Puestos Valorados'!$B$10:$BK$10,0),0)="","No relevante",VLOOKUP($B250,'Lista Puestos Valorados'!$B$11:$BK$510,MATCH('Auxiliar General'!J$4,'Lista Puestos Valorados'!$B$10:$BK$10,0),0))</f>
        <v>No relevante</v>
      </c>
      <c r="Q250" s="26">
        <f>+HLOOKUP(P250,Sistema_Puntos!$Q$5:$Y$43,'Auxiliar General'!L$5,FALSE)</f>
        <v>0</v>
      </c>
      <c r="R250" s="26" t="str">
        <f>+IF(VLOOKUP($B250,'Lista Puestos Valorados'!$B$11:$BK$510,MATCH('Auxiliar General'!L$4,'Lista Puestos Valorados'!$B$10:$BK$10,0),0)="","No relevante",VLOOKUP($B250,'Lista Puestos Valorados'!$B$11:$BK$510,MATCH('Auxiliar General'!L$4,'Lista Puestos Valorados'!$B$10:$BK$10,0),0))</f>
        <v>No relevante</v>
      </c>
      <c r="S250" s="26">
        <f>+HLOOKUP(R250,Sistema_Puntos!$Q$5:$Y$43,'Auxiliar General'!N$5,FALSE)</f>
        <v>0</v>
      </c>
      <c r="T250" s="26" t="str">
        <f>+IF(VLOOKUP($B250,'Lista Puestos Valorados'!$B$11:$BK$510,MATCH('Auxiliar General'!N$4,'Lista Puestos Valorados'!$B$10:$BK$10,0),0)="","No relevante",VLOOKUP($B250,'Lista Puestos Valorados'!$B$11:$BK$510,MATCH('Auxiliar General'!N$4,'Lista Puestos Valorados'!$B$10:$BK$10,0),0))</f>
        <v>No relevante</v>
      </c>
      <c r="U250" s="26">
        <f>+HLOOKUP(T250,Sistema_Puntos!$Q$5:$Y$43,'Auxiliar General'!P$5,FALSE)</f>
        <v>0</v>
      </c>
      <c r="V250" s="26" t="str">
        <f>+IF(VLOOKUP($B250,'Lista Puestos Valorados'!$B$11:$BK$510,MATCH('Auxiliar General'!P$4,'Lista Puestos Valorados'!$B$10:$BK$10,0),0)="","No relevante",VLOOKUP($B250,'Lista Puestos Valorados'!$B$11:$BK$510,MATCH('Auxiliar General'!P$4,'Lista Puestos Valorados'!$B$10:$BK$10,0),0))</f>
        <v>No relevante</v>
      </c>
      <c r="W250" s="26">
        <f>+HLOOKUP(V250,Sistema_Puntos!$Q$5:$Y$43,'Auxiliar General'!R$5,FALSE)</f>
        <v>0</v>
      </c>
      <c r="X250" s="26" t="str">
        <f>+IF(VLOOKUP($B250,'Lista Puestos Valorados'!$B$11:$BK$510,MATCH('Auxiliar General'!R$4,'Lista Puestos Valorados'!$B$10:$BK$10,0),0)="","No relevante",VLOOKUP($B250,'Lista Puestos Valorados'!$B$11:$BK$510,MATCH('Auxiliar General'!R$4,'Lista Puestos Valorados'!$B$10:$BK$10,0),0))</f>
        <v>No relevante</v>
      </c>
      <c r="Y250" s="26">
        <f>+HLOOKUP(X250,Sistema_Puntos!$Q$5:$Y$43,'Auxiliar General'!T$5,FALSE)</f>
        <v>0</v>
      </c>
      <c r="Z250" s="26" t="str">
        <f>+IF(VLOOKUP($B250,'Lista Puestos Valorados'!$B$11:$BK$510,MATCH('Auxiliar General'!T$4,'Lista Puestos Valorados'!$B$10:$BK$10,0),0)="","No relevante",VLOOKUP($B250,'Lista Puestos Valorados'!$B$11:$BK$510,MATCH('Auxiliar General'!T$4,'Lista Puestos Valorados'!$B$10:$BK$10,0),0))</f>
        <v>No relevante</v>
      </c>
      <c r="AA250" s="26">
        <f>+HLOOKUP(Z250,Sistema_Puntos!$Q$5:$Y$43,'Auxiliar General'!V$5,FALSE)</f>
        <v>0</v>
      </c>
      <c r="AB250" s="26" t="str">
        <f>+IF(VLOOKUP($B250,'Lista Puestos Valorados'!$B$11:$BK$510,MATCH('Auxiliar General'!V$4,'Lista Puestos Valorados'!$B$10:$BK$10,0),0)="","No relevante",VLOOKUP($B250,'Lista Puestos Valorados'!$B$11:$BK$510,MATCH('Auxiliar General'!V$4,'Lista Puestos Valorados'!$B$10:$BK$10,0),0))</f>
        <v>No relevante</v>
      </c>
      <c r="AC250" s="26">
        <f>+HLOOKUP(AB250,Sistema_Puntos!$Q$5:$Y$43,'Auxiliar General'!X$5,FALSE)</f>
        <v>0</v>
      </c>
      <c r="AD250" s="26" t="str">
        <f>+IF(VLOOKUP($B250,'Lista Puestos Valorados'!$B$11:$BK$510,MATCH('Auxiliar General'!X$4,'Lista Puestos Valorados'!$B$10:$BK$10,0),0)="","No relevante",VLOOKUP($B250,'Lista Puestos Valorados'!$B$11:$BK$510,MATCH('Auxiliar General'!X$4,'Lista Puestos Valorados'!$B$10:$BK$10,0),0))</f>
        <v>No relevante</v>
      </c>
      <c r="AE250" s="26">
        <f>+HLOOKUP(AD250,Sistema_Puntos!$Q$5:$Y$43,'Auxiliar General'!Z$5,FALSE)</f>
        <v>0</v>
      </c>
      <c r="AF250" s="26" t="str">
        <f>+IF(VLOOKUP($B250,'Lista Puestos Valorados'!$B$11:$BK$510,MATCH('Auxiliar General'!Z$4,'Lista Puestos Valorados'!$B$10:$BK$10,0),0)="","No relevante",VLOOKUP($B250,'Lista Puestos Valorados'!$B$11:$BK$510,MATCH('Auxiliar General'!Z$4,'Lista Puestos Valorados'!$B$10:$BK$10,0),0))</f>
        <v>No relevante</v>
      </c>
      <c r="AG250" s="26">
        <f>+HLOOKUP(AF250,Sistema_Puntos!$Q$5:$Y$43,'Auxiliar General'!AB$5,FALSE)</f>
        <v>0</v>
      </c>
      <c r="AH250" s="26" t="str">
        <f>+IF(VLOOKUP($B250,'Lista Puestos Valorados'!$B$11:$BK$510,MATCH('Auxiliar General'!AB$4,'Lista Puestos Valorados'!$B$10:$BK$10,0),0)="","No relevante",VLOOKUP($B250,'Lista Puestos Valorados'!$B$11:$BK$510,MATCH('Auxiliar General'!AB$4,'Lista Puestos Valorados'!$B$10:$BK$10,0),0))</f>
        <v>No relevante</v>
      </c>
      <c r="AI250" s="26">
        <f>+HLOOKUP(AH250,Sistema_Puntos!$Q$5:$Y$43,'Auxiliar General'!AD$5,FALSE)</f>
        <v>0</v>
      </c>
      <c r="AJ250" s="26" t="str">
        <f>+IF(VLOOKUP($B250,'Lista Puestos Valorados'!$B$11:$BK$510,MATCH('Auxiliar General'!AD$4,'Lista Puestos Valorados'!$B$10:$BK$10,0),0)="","No relevante",VLOOKUP($B250,'Lista Puestos Valorados'!$B$11:$BK$510,MATCH('Auxiliar General'!AD$4,'Lista Puestos Valorados'!$B$10:$BK$10,0),0))</f>
        <v>No relevante</v>
      </c>
      <c r="AK250" s="26">
        <f>+HLOOKUP(AJ250,Sistema_Puntos!$Q$5:$Y$43,'Auxiliar General'!AF$5,FALSE)</f>
        <v>0</v>
      </c>
      <c r="AL250" s="26" t="str">
        <f>+IF(VLOOKUP($B250,'Lista Puestos Valorados'!$B$11:$BK$510,MATCH('Auxiliar General'!AF$4,'Lista Puestos Valorados'!$B$10:$BK$10,0),0)="","No relevante",VLOOKUP($B250,'Lista Puestos Valorados'!$B$11:$BK$510,MATCH('Auxiliar General'!AF$4,'Lista Puestos Valorados'!$B$10:$BK$10,0),0))</f>
        <v>No relevante</v>
      </c>
      <c r="AM250" s="26">
        <f>+HLOOKUP(AL250,Sistema_Puntos!$Q$5:$Y$43,'Auxiliar General'!AH$5,FALSE)</f>
        <v>0</v>
      </c>
      <c r="AN250" s="26" t="str">
        <f>+IF(VLOOKUP($B250,'Lista Puestos Valorados'!$B$11:$BK$510,MATCH('Auxiliar General'!AH$4,'Lista Puestos Valorados'!$B$10:$BK$10,0),0)="","No relevante",VLOOKUP($B250,'Lista Puestos Valorados'!$B$11:$BK$510,MATCH('Auxiliar General'!AH$4,'Lista Puestos Valorados'!$B$10:$BK$10,0),0))</f>
        <v>No relevante</v>
      </c>
      <c r="AO250" s="26">
        <f>+HLOOKUP(AN250,Sistema_Puntos!$Q$5:$Y$43,'Auxiliar General'!AJ$5,FALSE)</f>
        <v>0</v>
      </c>
      <c r="AP250" s="26" t="str">
        <f>+IF(VLOOKUP($B250,'Lista Puestos Valorados'!$B$11:$BK$510,MATCH('Auxiliar General'!AJ$4,'Lista Puestos Valorados'!$B$10:$BK$10,0),0)="","No relevante",VLOOKUP($B250,'Lista Puestos Valorados'!$B$11:$BK$510,MATCH('Auxiliar General'!AJ$4,'Lista Puestos Valorados'!$B$10:$BK$10,0),0))</f>
        <v>No relevante</v>
      </c>
      <c r="AQ250" s="26">
        <f>+HLOOKUP(AP250,Sistema_Puntos!$Q$5:$Y$43,'Auxiliar General'!AL$5,FALSE)</f>
        <v>0</v>
      </c>
      <c r="AR250" s="26" t="str">
        <f>+IF(VLOOKUP($B250,'Lista Puestos Valorados'!$B$11:$BK$510,MATCH('Auxiliar General'!AL$4,'Lista Puestos Valorados'!$B$10:$BK$10,0),0)="","No relevante",VLOOKUP($B250,'Lista Puestos Valorados'!$B$11:$BK$510,MATCH('Auxiliar General'!AL$4,'Lista Puestos Valorados'!$B$10:$BK$10,0),0))</f>
        <v>No relevante</v>
      </c>
      <c r="AS250" s="26">
        <f>+HLOOKUP(AR250,Sistema_Puntos!$Q$5:$Y$43,'Auxiliar General'!AN$5,FALSE)</f>
        <v>0</v>
      </c>
      <c r="AT250" s="26" t="str">
        <f>+IF(VLOOKUP($B250,'Lista Puestos Valorados'!$B$11:$BK$510,MATCH('Auxiliar General'!AN$4,'Lista Puestos Valorados'!$B$10:$BK$10,0),0)="","No relevante",VLOOKUP($B250,'Lista Puestos Valorados'!$B$11:$BK$510,MATCH('Auxiliar General'!AN$4,'Lista Puestos Valorados'!$B$10:$BK$10,0),0))</f>
        <v>No relevante</v>
      </c>
      <c r="AU250" s="26">
        <f>+HLOOKUP(AT250,Sistema_Puntos!$Q$5:$Y$43,'Auxiliar General'!AP$5,FALSE)</f>
        <v>0</v>
      </c>
      <c r="AV250" s="26" t="str">
        <f>+IF(VLOOKUP($B250,'Lista Puestos Valorados'!$B$11:$BK$510,MATCH('Auxiliar General'!AP$4,'Lista Puestos Valorados'!$B$10:$BK$10,0),0)="","No relevante",VLOOKUP($B250,'Lista Puestos Valorados'!$B$11:$BK$510,MATCH('Auxiliar General'!AP$4,'Lista Puestos Valorados'!$B$10:$BK$10,0),0))</f>
        <v>No relevante</v>
      </c>
      <c r="AW250" s="26">
        <f>+HLOOKUP(AV250,Sistema_Puntos!$Q$5:$Y$43,'Auxiliar General'!AR$5,FALSE)</f>
        <v>0</v>
      </c>
      <c r="AX250" s="26" t="str">
        <f>+IF(VLOOKUP($B250,'Lista Puestos Valorados'!$B$11:$BK$510,MATCH('Auxiliar General'!AR$4,'Lista Puestos Valorados'!$B$10:$BK$10,0),0)="","No relevante",VLOOKUP($B250,'Lista Puestos Valorados'!$B$11:$BK$510,MATCH('Auxiliar General'!AR$4,'Lista Puestos Valorados'!$B$10:$BK$10,0),0))</f>
        <v>No relevante</v>
      </c>
      <c r="AY250" s="26">
        <f>+HLOOKUP(AX250,Sistema_Puntos!$Q$5:$Y$43,'Auxiliar General'!AT$5,FALSE)</f>
        <v>0</v>
      </c>
      <c r="AZ250" s="26" t="str">
        <f>+IF(VLOOKUP($B250,'Lista Puestos Valorados'!$B$11:$BK$510,MATCH('Auxiliar General'!AT$4,'Lista Puestos Valorados'!$B$10:$BK$10,0),0)="","No relevante",VLOOKUP($B250,'Lista Puestos Valorados'!$B$11:$BK$510,MATCH('Auxiliar General'!AT$4,'Lista Puestos Valorados'!$B$10:$BK$10,0),0))</f>
        <v>No relevante</v>
      </c>
      <c r="BA250" s="26">
        <f>+HLOOKUP(AZ250,Sistema_Puntos!$Q$5:$Y$43,'Auxiliar General'!AV$5,FALSE)</f>
        <v>0</v>
      </c>
      <c r="BB250" s="26" t="str">
        <f>+IF(VLOOKUP($B250,'Lista Puestos Valorados'!$B$11:$BK$510,MATCH('Auxiliar General'!AV$4,'Lista Puestos Valorados'!$B$10:$BK$10,0),0)="","No relevante",VLOOKUP($B250,'Lista Puestos Valorados'!$B$11:$BK$510,MATCH('Auxiliar General'!AV$4,'Lista Puestos Valorados'!$B$10:$BK$10,0),0))</f>
        <v>No relevante</v>
      </c>
      <c r="BC250" s="26">
        <f>+HLOOKUP(BB250,Sistema_Puntos!$Q$5:$Y$43,'Auxiliar General'!AX$5,FALSE)</f>
        <v>0</v>
      </c>
      <c r="BD250" s="26" t="str">
        <f>+IF(VLOOKUP($B250,'Lista Puestos Valorados'!$B$11:$BK$510,MATCH('Auxiliar General'!AX$4,'Lista Puestos Valorados'!$B$10:$BK$10,0),0)="","No relevante",VLOOKUP($B250,'Lista Puestos Valorados'!$B$11:$BK$510,MATCH('Auxiliar General'!AX$4,'Lista Puestos Valorados'!$B$10:$BK$10,0),0))</f>
        <v>No relevante</v>
      </c>
      <c r="BE250" s="26">
        <f>+HLOOKUP(BD250,Sistema_Puntos!$Q$5:$Y$43,'Auxiliar General'!AZ$5,FALSE)</f>
        <v>0</v>
      </c>
      <c r="BF250" s="26" t="str">
        <f>+IF(VLOOKUP($B250,'Lista Puestos Valorados'!$B$11:$BK$510,MATCH('Auxiliar General'!AZ$4,'Lista Puestos Valorados'!$B$10:$BK$10,0),0)="","No relevante",VLOOKUP($B250,'Lista Puestos Valorados'!$B$11:$BK$510,MATCH('Auxiliar General'!AZ$4,'Lista Puestos Valorados'!$B$10:$BK$10,0),0))</f>
        <v>No relevante</v>
      </c>
      <c r="BG250" s="26">
        <f>+HLOOKUP(BF250,Sistema_Puntos!$Q$5:$Y$43,'Auxiliar General'!BB$5,FALSE)</f>
        <v>0</v>
      </c>
      <c r="BH250" s="26" t="str">
        <f>+IF(VLOOKUP($B250,'Lista Puestos Valorados'!$B$11:$BK$510,MATCH('Auxiliar General'!BB$4,'Lista Puestos Valorados'!$B$10:$BK$10,0),0)="","No relevante",VLOOKUP($B250,'Lista Puestos Valorados'!$B$11:$BK$510,MATCH('Auxiliar General'!BB$4,'Lista Puestos Valorados'!$B$10:$BK$10,0),0))</f>
        <v>No relevante</v>
      </c>
      <c r="BI250" s="26">
        <f>+HLOOKUP(BH250,Sistema_Puntos!$Q$5:$Y$43,'Auxiliar General'!BD$5,FALSE)</f>
        <v>0</v>
      </c>
      <c r="BJ250" s="26" t="str">
        <f>+IF(VLOOKUP($B250,'Lista Puestos Valorados'!$B$11:$BK$510,MATCH('Auxiliar General'!BD$4,'Lista Puestos Valorados'!$B$10:$BK$10,0),0)="","No relevante",VLOOKUP($B250,'Lista Puestos Valorados'!$B$11:$BK$510,MATCH('Auxiliar General'!BD$4,'Lista Puestos Valorados'!$B$10:$BK$10,0),0))</f>
        <v>No relevante</v>
      </c>
      <c r="BK250" s="26">
        <f>+HLOOKUP(BJ250,Sistema_Puntos!$Q$5:$Y$43,'Auxiliar General'!BF$5,FALSE)</f>
        <v>0</v>
      </c>
      <c r="BL250" s="26" t="str">
        <f>+IF(VLOOKUP($B250,'Lista Puestos Valorados'!$B$11:$BK$510,MATCH('Auxiliar General'!BF$4,'Lista Puestos Valorados'!$B$10:$BK$10,0),0)="","No relevante",VLOOKUP($B250,'Lista Puestos Valorados'!$B$11:$BK$510,MATCH('Auxiliar General'!BF$4,'Lista Puestos Valorados'!$B$10:$BK$10,0),0))</f>
        <v>No relevante</v>
      </c>
      <c r="BM250" s="26">
        <f>+HLOOKUP(BL250,Sistema_Puntos!$Q$5:$Y$43,'Auxiliar General'!BH$5,FALSE)</f>
        <v>0</v>
      </c>
      <c r="BN250" s="26" t="str">
        <f>+IF(VLOOKUP($B250,'Lista Puestos Valorados'!$B$11:$BK$510,MATCH('Auxiliar General'!BH$4,'Lista Puestos Valorados'!$B$10:$BK$10,0),0)="","No relevante",VLOOKUP($B250,'Lista Puestos Valorados'!$B$11:$BK$510,MATCH('Auxiliar General'!BH$4,'Lista Puestos Valorados'!$B$10:$BK$10,0),0))</f>
        <v>No relevante</v>
      </c>
      <c r="BO250" s="26">
        <f>+HLOOKUP(BN250,Sistema_Puntos!$Q$5:$Y$43,'Auxiliar General'!BJ$5,FALSE)</f>
        <v>0</v>
      </c>
      <c r="BP250" s="26" t="str">
        <f>+IF(VLOOKUP($B250,'Lista Puestos Valorados'!$B$11:$BK$510,MATCH('Auxiliar General'!BJ$4,'Lista Puestos Valorados'!$B$10:$BK$10,0),0)="","No relevante",VLOOKUP($B250,'Lista Puestos Valorados'!$B$11:$BK$510,MATCH('Auxiliar General'!BJ$4,'Lista Puestos Valorados'!$B$10:$BK$10,0),0))</f>
        <v>No relevante</v>
      </c>
      <c r="BQ250" s="26">
        <f>+HLOOKUP(BP250,Sistema_Puntos!$Q$5:$Y$43,'Auxiliar General'!BL$5,FALSE)</f>
        <v>0</v>
      </c>
      <c r="BR250" s="26" t="str">
        <f>+IF(VLOOKUP($B250,'Lista Puestos Valorados'!$B$11:$BK$510,MATCH('Auxiliar General'!BL$4,'Lista Puestos Valorados'!$B$10:$BK$10,0),0)="","No relevante",VLOOKUP($B250,'Lista Puestos Valorados'!$B$11:$BK$510,MATCH('Auxiliar General'!BL$4,'Lista Puestos Valorados'!$B$10:$BK$10,0),0))</f>
        <v>No relevante</v>
      </c>
      <c r="BS250" s="26">
        <f>+HLOOKUP(BR250,Sistema_Puntos!$Q$5:$Y$43,'Auxiliar General'!BN$5,FALSE)</f>
        <v>0</v>
      </c>
      <c r="BT250" s="26" t="str">
        <f>+IF(VLOOKUP($B250,'Lista Puestos Valorados'!$B$11:$BK$510,MATCH('Auxiliar General'!BN$4,'Lista Puestos Valorados'!$B$10:$BK$10,0),0)="","No relevante",VLOOKUP($B250,'Lista Puestos Valorados'!$B$11:$BK$510,MATCH('Auxiliar General'!BN$4,'Lista Puestos Valorados'!$B$10:$BK$10,0),0))</f>
        <v>No relevante</v>
      </c>
      <c r="BU250" s="26">
        <f>+HLOOKUP(BT250,Sistema_Puntos!$Q$5:$Y$43,'Auxiliar General'!BP$5,FALSE)</f>
        <v>0</v>
      </c>
      <c r="BV250" s="26" t="str">
        <f>+IF(VLOOKUP($B250,'Lista Puestos Valorados'!$B$11:$BK$510,MATCH('Auxiliar General'!BP$4,'Lista Puestos Valorados'!$B$10:$BK$10,0),0)="","No relevante",VLOOKUP($B250,'Lista Puestos Valorados'!$B$11:$BK$510,MATCH('Auxiliar General'!BP$4,'Lista Puestos Valorados'!$B$10:$BK$10,0),0))</f>
        <v>No relevante</v>
      </c>
      <c r="BW250" s="26">
        <f>+HLOOKUP(BV250,Sistema_Puntos!$Q$5:$Y$43,'Auxiliar General'!BR$5,FALSE)</f>
        <v>0</v>
      </c>
      <c r="BX250" s="26" t="str">
        <f>+IF(VLOOKUP($B250,'Lista Puestos Valorados'!$B$11:$BK$510,MATCH('Auxiliar General'!BR$4,'Lista Puestos Valorados'!$B$10:$BK$10,0),0)="","No relevante",VLOOKUP($B250,'Lista Puestos Valorados'!$B$11:$BK$510,MATCH('Auxiliar General'!BR$4,'Lista Puestos Valorados'!$B$10:$BK$10,0),0))</f>
        <v>No relevante</v>
      </c>
      <c r="BY250" s="26">
        <f>+HLOOKUP(BX250,Sistema_Puntos!$Q$5:$Y$43,'Auxiliar General'!BT$5,FALSE)</f>
        <v>0</v>
      </c>
      <c r="BZ250" s="26" t="str">
        <f>+IF(VLOOKUP($B250,'Lista Puestos Valorados'!$B$11:$BK$510,MATCH('Auxiliar General'!BT$4,'Lista Puestos Valorados'!$B$10:$BK$10,0),0)="","No relevante",VLOOKUP($B250,'Lista Puestos Valorados'!$B$11:$BK$510,MATCH('Auxiliar General'!BT$4,'Lista Puestos Valorados'!$B$10:$BK$10,0),0))</f>
        <v>No relevante</v>
      </c>
      <c r="CA250" s="26">
        <f>+HLOOKUP(BZ250,Sistema_Puntos!$Q$5:$Y$43,'Auxiliar General'!BV$5,FALSE)</f>
        <v>0</v>
      </c>
      <c r="CB250" s="26" t="str">
        <f>+IF(VLOOKUP($B250,'Lista Puestos Valorados'!$B$11:$BK$510,MATCH('Auxiliar General'!BV$4,'Lista Puestos Valorados'!$B$10:$BK$10,0),0)="","No relevante",VLOOKUP($B250,'Lista Puestos Valorados'!$B$11:$BK$510,MATCH('Auxiliar General'!BV$4,'Lista Puestos Valorados'!$B$10:$BK$10,0),0))</f>
        <v>No relevante</v>
      </c>
      <c r="CC250" s="26">
        <f>+HLOOKUP(CB250,Sistema_Puntos!$Q$5:$Y$43,'Auxiliar General'!BX$5,FALSE)</f>
        <v>0</v>
      </c>
      <c r="CD250" s="26" t="str">
        <f>+IF(VLOOKUP($B250,'Lista Puestos Valorados'!$B$11:$BK$510,MATCH('Auxiliar General'!BX$4,'Lista Puestos Valorados'!$B$10:$BK$10,0),0)="","No relevante",VLOOKUP($B250,'Lista Puestos Valorados'!$B$11:$BK$510,MATCH('Auxiliar General'!BX$4,'Lista Puestos Valorados'!$B$10:$BK$10,0),0))</f>
        <v>No relevante</v>
      </c>
      <c r="CE250" s="26">
        <f>+HLOOKUP(CD250,Sistema_Puntos!$Q$5:$Y$43,'Auxiliar General'!BZ$5,FALSE)</f>
        <v>0</v>
      </c>
      <c r="CF250" s="26" t="str">
        <f>+IF(VLOOKUP($B250,'Lista Puestos Valorados'!$B$11:$BK$510,MATCH('Auxiliar General'!BZ$4,'Lista Puestos Valorados'!$B$10:$BK$10,0),0)="","No relevante",VLOOKUP($B250,'Lista Puestos Valorados'!$B$11:$BK$510,MATCH('Auxiliar General'!BZ$4,'Lista Puestos Valorados'!$B$10:$BK$10,0),0))</f>
        <v>No relevante</v>
      </c>
      <c r="CG250" s="26">
        <f>+HLOOKUP(CF250,Sistema_Puntos!$Q$5:$Y$43,'Auxiliar General'!CB$5,FALSE)</f>
        <v>0</v>
      </c>
      <c r="CH250" s="29"/>
      <c r="CI250" s="29"/>
    </row>
    <row r="251" spans="2:87" ht="17.55" customHeight="1">
      <c r="B251" s="26">
        <f>+'Listado de Puestos'!B251</f>
        <v>241</v>
      </c>
      <c r="C251" s="26" t="str">
        <f>+IF('Lista Puestos Valorados'!C251="","",'Lista Puestos Valorados'!C251)</f>
        <v/>
      </c>
      <c r="D251" s="26" t="str">
        <f>+IF('Lista Puestos Valorados'!D251="","",'Lista Puestos Valorados'!D251)</f>
        <v/>
      </c>
      <c r="E251" s="26" t="str">
        <f>+IF('Lista Puestos Valorados'!E251="","",'Lista Puestos Valorados'!E251)</f>
        <v/>
      </c>
      <c r="F251" s="26" t="str">
        <f>+IF('Lista Puestos Valorados'!F251="","",'Lista Puestos Valorados'!F251)</f>
        <v/>
      </c>
      <c r="G251" s="26" t="str">
        <f>+IF('Lista Puestos Valorados'!G251="","",'Lista Puestos Valorados'!G251)</f>
        <v/>
      </c>
      <c r="H251" s="26" t="str">
        <f>+IF('Lista Puestos Valorados'!H251="","",'Lista Puestos Valorados'!H251)</f>
        <v/>
      </c>
      <c r="I251" s="26" t="str">
        <f>+IF('Lista Puestos Valorados'!I251="","",'Lista Puestos Valorados'!I251)</f>
        <v/>
      </c>
      <c r="J251" s="118" t="e">
        <f t="array" ref="J251">+IF(L251="","",_xlfn.IFS(L251&lt;='Cortes de Agrupacion'!$F$15,'Cortes de Agrupacion'!$E$15,'Resultados General'!L251&lt;='Cortes de Agrupacion'!$F$14,'Cortes de Agrupacion'!$E$14,'Resultados General'!L251&lt;='Cortes de Agrupacion'!$F$13,'Cortes de Agrupacion'!$E$13,L251&lt;='Cortes de Agrupacion'!$F$12,'Cortes de Agrupacion'!$E$12,'Resultados General'!L251&lt;='Cortes de Agrupacion'!$F$11,'Cortes de Agrupacion'!$E$11,'Resultados General'!L251&lt;='Cortes de Agrupacion'!$F$10,'Cortes de Agrupacion'!$E$10,'Resultados General'!L251&lt;='Cortes de Agrupacion'!$F$9,'Cortes de Agrupacion'!$E$9,'Resultados General'!L251&lt;='Cortes de Agrupacion'!$F$8,'Cortes de Agrupacion'!$E$8,'Resultados General'!L251&lt;='Cortes de Agrupacion'!$F$7,'Cortes de Agrupacion'!$E$7,'Resultados General'!L251&lt;='Cortes de Agrupacion'!$F$6,'Cortes de Agrupacion'!$E$6))</f>
        <v>#VALUE!</v>
      </c>
      <c r="K251" s="118" t="str">
        <f t="shared" si="6"/>
        <v/>
      </c>
      <c r="L251" s="124" t="e">
        <f>#VALUE!</f>
        <v>#VALUE!</v>
      </c>
      <c r="M251" s="26" t="e">
        <f ca="1">+_xlfn.IFNA(VLOOKUP(C251,'Distribución de puestos'!$B$8:$I$507,8,0),"")</f>
        <v>#NAME?</v>
      </c>
      <c r="N251" s="26" t="str">
        <f>+IF(VLOOKUP($B251,'Lista Puestos Valorados'!$B$11:$BK$510,MATCH('Auxiliar General'!H$4,'Lista Puestos Valorados'!$B$10:$BK$10,0),0)="","No relevante",VLOOKUP($B251,'Lista Puestos Valorados'!$B$11:$BK$510,MATCH('Auxiliar General'!H$4,'Lista Puestos Valorados'!$B$10:$BK$10,0),0))</f>
        <v>No relevante</v>
      </c>
      <c r="O251" s="26">
        <f>+HLOOKUP(N251,Sistema_Puntos!$Q$5:$Y$43,'Auxiliar General'!J$5,FALSE)</f>
        <v>0</v>
      </c>
      <c r="P251" s="26" t="str">
        <f>+IF(VLOOKUP($B251,'Lista Puestos Valorados'!$B$11:$BK$510,MATCH('Auxiliar General'!J$4,'Lista Puestos Valorados'!$B$10:$BK$10,0),0)="","No relevante",VLOOKUP($B251,'Lista Puestos Valorados'!$B$11:$BK$510,MATCH('Auxiliar General'!J$4,'Lista Puestos Valorados'!$B$10:$BK$10,0),0))</f>
        <v>No relevante</v>
      </c>
      <c r="Q251" s="26">
        <f>+HLOOKUP(P251,Sistema_Puntos!$Q$5:$Y$43,'Auxiliar General'!L$5,FALSE)</f>
        <v>0</v>
      </c>
      <c r="R251" s="26" t="str">
        <f>+IF(VLOOKUP($B251,'Lista Puestos Valorados'!$B$11:$BK$510,MATCH('Auxiliar General'!L$4,'Lista Puestos Valorados'!$B$10:$BK$10,0),0)="","No relevante",VLOOKUP($B251,'Lista Puestos Valorados'!$B$11:$BK$510,MATCH('Auxiliar General'!L$4,'Lista Puestos Valorados'!$B$10:$BK$10,0),0))</f>
        <v>No relevante</v>
      </c>
      <c r="S251" s="26">
        <f>+HLOOKUP(R251,Sistema_Puntos!$Q$5:$Y$43,'Auxiliar General'!N$5,FALSE)</f>
        <v>0</v>
      </c>
      <c r="T251" s="26" t="str">
        <f>+IF(VLOOKUP($B251,'Lista Puestos Valorados'!$B$11:$BK$510,MATCH('Auxiliar General'!N$4,'Lista Puestos Valorados'!$B$10:$BK$10,0),0)="","No relevante",VLOOKUP($B251,'Lista Puestos Valorados'!$B$11:$BK$510,MATCH('Auxiliar General'!N$4,'Lista Puestos Valorados'!$B$10:$BK$10,0),0))</f>
        <v>No relevante</v>
      </c>
      <c r="U251" s="26">
        <f>+HLOOKUP(T251,Sistema_Puntos!$Q$5:$Y$43,'Auxiliar General'!P$5,FALSE)</f>
        <v>0</v>
      </c>
      <c r="V251" s="26" t="str">
        <f>+IF(VLOOKUP($B251,'Lista Puestos Valorados'!$B$11:$BK$510,MATCH('Auxiliar General'!P$4,'Lista Puestos Valorados'!$B$10:$BK$10,0),0)="","No relevante",VLOOKUP($B251,'Lista Puestos Valorados'!$B$11:$BK$510,MATCH('Auxiliar General'!P$4,'Lista Puestos Valorados'!$B$10:$BK$10,0),0))</f>
        <v>No relevante</v>
      </c>
      <c r="W251" s="26">
        <f>+HLOOKUP(V251,Sistema_Puntos!$Q$5:$Y$43,'Auxiliar General'!R$5,FALSE)</f>
        <v>0</v>
      </c>
      <c r="X251" s="26" t="str">
        <f>+IF(VLOOKUP($B251,'Lista Puestos Valorados'!$B$11:$BK$510,MATCH('Auxiliar General'!R$4,'Lista Puestos Valorados'!$B$10:$BK$10,0),0)="","No relevante",VLOOKUP($B251,'Lista Puestos Valorados'!$B$11:$BK$510,MATCH('Auxiliar General'!R$4,'Lista Puestos Valorados'!$B$10:$BK$10,0),0))</f>
        <v>No relevante</v>
      </c>
      <c r="Y251" s="26">
        <f>+HLOOKUP(X251,Sistema_Puntos!$Q$5:$Y$43,'Auxiliar General'!T$5,FALSE)</f>
        <v>0</v>
      </c>
      <c r="Z251" s="26" t="str">
        <f>+IF(VLOOKUP($B251,'Lista Puestos Valorados'!$B$11:$BK$510,MATCH('Auxiliar General'!T$4,'Lista Puestos Valorados'!$B$10:$BK$10,0),0)="","No relevante",VLOOKUP($B251,'Lista Puestos Valorados'!$B$11:$BK$510,MATCH('Auxiliar General'!T$4,'Lista Puestos Valorados'!$B$10:$BK$10,0),0))</f>
        <v>No relevante</v>
      </c>
      <c r="AA251" s="26">
        <f>+HLOOKUP(Z251,Sistema_Puntos!$Q$5:$Y$43,'Auxiliar General'!V$5,FALSE)</f>
        <v>0</v>
      </c>
      <c r="AB251" s="26" t="str">
        <f>+IF(VLOOKUP($B251,'Lista Puestos Valorados'!$B$11:$BK$510,MATCH('Auxiliar General'!V$4,'Lista Puestos Valorados'!$B$10:$BK$10,0),0)="","No relevante",VLOOKUP($B251,'Lista Puestos Valorados'!$B$11:$BK$510,MATCH('Auxiliar General'!V$4,'Lista Puestos Valorados'!$B$10:$BK$10,0),0))</f>
        <v>No relevante</v>
      </c>
      <c r="AC251" s="26">
        <f>+HLOOKUP(AB251,Sistema_Puntos!$Q$5:$Y$43,'Auxiliar General'!X$5,FALSE)</f>
        <v>0</v>
      </c>
      <c r="AD251" s="26" t="str">
        <f>+IF(VLOOKUP($B251,'Lista Puestos Valorados'!$B$11:$BK$510,MATCH('Auxiliar General'!X$4,'Lista Puestos Valorados'!$B$10:$BK$10,0),0)="","No relevante",VLOOKUP($B251,'Lista Puestos Valorados'!$B$11:$BK$510,MATCH('Auxiliar General'!X$4,'Lista Puestos Valorados'!$B$10:$BK$10,0),0))</f>
        <v>No relevante</v>
      </c>
      <c r="AE251" s="26">
        <f>+HLOOKUP(AD251,Sistema_Puntos!$Q$5:$Y$43,'Auxiliar General'!Z$5,FALSE)</f>
        <v>0</v>
      </c>
      <c r="AF251" s="26" t="str">
        <f>+IF(VLOOKUP($B251,'Lista Puestos Valorados'!$B$11:$BK$510,MATCH('Auxiliar General'!Z$4,'Lista Puestos Valorados'!$B$10:$BK$10,0),0)="","No relevante",VLOOKUP($B251,'Lista Puestos Valorados'!$B$11:$BK$510,MATCH('Auxiliar General'!Z$4,'Lista Puestos Valorados'!$B$10:$BK$10,0),0))</f>
        <v>No relevante</v>
      </c>
      <c r="AG251" s="26">
        <f>+HLOOKUP(AF251,Sistema_Puntos!$Q$5:$Y$43,'Auxiliar General'!AB$5,FALSE)</f>
        <v>0</v>
      </c>
      <c r="AH251" s="26" t="str">
        <f>+IF(VLOOKUP($B251,'Lista Puestos Valorados'!$B$11:$BK$510,MATCH('Auxiliar General'!AB$4,'Lista Puestos Valorados'!$B$10:$BK$10,0),0)="","No relevante",VLOOKUP($B251,'Lista Puestos Valorados'!$B$11:$BK$510,MATCH('Auxiliar General'!AB$4,'Lista Puestos Valorados'!$B$10:$BK$10,0),0))</f>
        <v>No relevante</v>
      </c>
      <c r="AI251" s="26">
        <f>+HLOOKUP(AH251,Sistema_Puntos!$Q$5:$Y$43,'Auxiliar General'!AD$5,FALSE)</f>
        <v>0</v>
      </c>
      <c r="AJ251" s="26" t="str">
        <f>+IF(VLOOKUP($B251,'Lista Puestos Valorados'!$B$11:$BK$510,MATCH('Auxiliar General'!AD$4,'Lista Puestos Valorados'!$B$10:$BK$10,0),0)="","No relevante",VLOOKUP($B251,'Lista Puestos Valorados'!$B$11:$BK$510,MATCH('Auxiliar General'!AD$4,'Lista Puestos Valorados'!$B$10:$BK$10,0),0))</f>
        <v>No relevante</v>
      </c>
      <c r="AK251" s="26">
        <f>+HLOOKUP(AJ251,Sistema_Puntos!$Q$5:$Y$43,'Auxiliar General'!AF$5,FALSE)</f>
        <v>0</v>
      </c>
      <c r="AL251" s="26" t="str">
        <f>+IF(VLOOKUP($B251,'Lista Puestos Valorados'!$B$11:$BK$510,MATCH('Auxiliar General'!AF$4,'Lista Puestos Valorados'!$B$10:$BK$10,0),0)="","No relevante",VLOOKUP($B251,'Lista Puestos Valorados'!$B$11:$BK$510,MATCH('Auxiliar General'!AF$4,'Lista Puestos Valorados'!$B$10:$BK$10,0),0))</f>
        <v>No relevante</v>
      </c>
      <c r="AM251" s="26">
        <f>+HLOOKUP(AL251,Sistema_Puntos!$Q$5:$Y$43,'Auxiliar General'!AH$5,FALSE)</f>
        <v>0</v>
      </c>
      <c r="AN251" s="26" t="str">
        <f>+IF(VLOOKUP($B251,'Lista Puestos Valorados'!$B$11:$BK$510,MATCH('Auxiliar General'!AH$4,'Lista Puestos Valorados'!$B$10:$BK$10,0),0)="","No relevante",VLOOKUP($B251,'Lista Puestos Valorados'!$B$11:$BK$510,MATCH('Auxiliar General'!AH$4,'Lista Puestos Valorados'!$B$10:$BK$10,0),0))</f>
        <v>No relevante</v>
      </c>
      <c r="AO251" s="26">
        <f>+HLOOKUP(AN251,Sistema_Puntos!$Q$5:$Y$43,'Auxiliar General'!AJ$5,FALSE)</f>
        <v>0</v>
      </c>
      <c r="AP251" s="26" t="str">
        <f>+IF(VLOOKUP($B251,'Lista Puestos Valorados'!$B$11:$BK$510,MATCH('Auxiliar General'!AJ$4,'Lista Puestos Valorados'!$B$10:$BK$10,0),0)="","No relevante",VLOOKUP($B251,'Lista Puestos Valorados'!$B$11:$BK$510,MATCH('Auxiliar General'!AJ$4,'Lista Puestos Valorados'!$B$10:$BK$10,0),0))</f>
        <v>No relevante</v>
      </c>
      <c r="AQ251" s="26">
        <f>+HLOOKUP(AP251,Sistema_Puntos!$Q$5:$Y$43,'Auxiliar General'!AL$5,FALSE)</f>
        <v>0</v>
      </c>
      <c r="AR251" s="26" t="str">
        <f>+IF(VLOOKUP($B251,'Lista Puestos Valorados'!$B$11:$BK$510,MATCH('Auxiliar General'!AL$4,'Lista Puestos Valorados'!$B$10:$BK$10,0),0)="","No relevante",VLOOKUP($B251,'Lista Puestos Valorados'!$B$11:$BK$510,MATCH('Auxiliar General'!AL$4,'Lista Puestos Valorados'!$B$10:$BK$10,0),0))</f>
        <v>No relevante</v>
      </c>
      <c r="AS251" s="26">
        <f>+HLOOKUP(AR251,Sistema_Puntos!$Q$5:$Y$43,'Auxiliar General'!AN$5,FALSE)</f>
        <v>0</v>
      </c>
      <c r="AT251" s="26" t="str">
        <f>+IF(VLOOKUP($B251,'Lista Puestos Valorados'!$B$11:$BK$510,MATCH('Auxiliar General'!AN$4,'Lista Puestos Valorados'!$B$10:$BK$10,0),0)="","No relevante",VLOOKUP($B251,'Lista Puestos Valorados'!$B$11:$BK$510,MATCH('Auxiliar General'!AN$4,'Lista Puestos Valorados'!$B$10:$BK$10,0),0))</f>
        <v>No relevante</v>
      </c>
      <c r="AU251" s="26">
        <f>+HLOOKUP(AT251,Sistema_Puntos!$Q$5:$Y$43,'Auxiliar General'!AP$5,FALSE)</f>
        <v>0</v>
      </c>
      <c r="AV251" s="26" t="str">
        <f>+IF(VLOOKUP($B251,'Lista Puestos Valorados'!$B$11:$BK$510,MATCH('Auxiliar General'!AP$4,'Lista Puestos Valorados'!$B$10:$BK$10,0),0)="","No relevante",VLOOKUP($B251,'Lista Puestos Valorados'!$B$11:$BK$510,MATCH('Auxiliar General'!AP$4,'Lista Puestos Valorados'!$B$10:$BK$10,0),0))</f>
        <v>No relevante</v>
      </c>
      <c r="AW251" s="26">
        <f>+HLOOKUP(AV251,Sistema_Puntos!$Q$5:$Y$43,'Auxiliar General'!AR$5,FALSE)</f>
        <v>0</v>
      </c>
      <c r="AX251" s="26" t="str">
        <f>+IF(VLOOKUP($B251,'Lista Puestos Valorados'!$B$11:$BK$510,MATCH('Auxiliar General'!AR$4,'Lista Puestos Valorados'!$B$10:$BK$10,0),0)="","No relevante",VLOOKUP($B251,'Lista Puestos Valorados'!$B$11:$BK$510,MATCH('Auxiliar General'!AR$4,'Lista Puestos Valorados'!$B$10:$BK$10,0),0))</f>
        <v>No relevante</v>
      </c>
      <c r="AY251" s="26">
        <f>+HLOOKUP(AX251,Sistema_Puntos!$Q$5:$Y$43,'Auxiliar General'!AT$5,FALSE)</f>
        <v>0</v>
      </c>
      <c r="AZ251" s="26" t="str">
        <f>+IF(VLOOKUP($B251,'Lista Puestos Valorados'!$B$11:$BK$510,MATCH('Auxiliar General'!AT$4,'Lista Puestos Valorados'!$B$10:$BK$10,0),0)="","No relevante",VLOOKUP($B251,'Lista Puestos Valorados'!$B$11:$BK$510,MATCH('Auxiliar General'!AT$4,'Lista Puestos Valorados'!$B$10:$BK$10,0),0))</f>
        <v>No relevante</v>
      </c>
      <c r="BA251" s="26">
        <f>+HLOOKUP(AZ251,Sistema_Puntos!$Q$5:$Y$43,'Auxiliar General'!AV$5,FALSE)</f>
        <v>0</v>
      </c>
      <c r="BB251" s="26" t="str">
        <f>+IF(VLOOKUP($B251,'Lista Puestos Valorados'!$B$11:$BK$510,MATCH('Auxiliar General'!AV$4,'Lista Puestos Valorados'!$B$10:$BK$10,0),0)="","No relevante",VLOOKUP($B251,'Lista Puestos Valorados'!$B$11:$BK$510,MATCH('Auxiliar General'!AV$4,'Lista Puestos Valorados'!$B$10:$BK$10,0),0))</f>
        <v>No relevante</v>
      </c>
      <c r="BC251" s="26">
        <f>+HLOOKUP(BB251,Sistema_Puntos!$Q$5:$Y$43,'Auxiliar General'!AX$5,FALSE)</f>
        <v>0</v>
      </c>
      <c r="BD251" s="26" t="str">
        <f>+IF(VLOOKUP($B251,'Lista Puestos Valorados'!$B$11:$BK$510,MATCH('Auxiliar General'!AX$4,'Lista Puestos Valorados'!$B$10:$BK$10,0),0)="","No relevante",VLOOKUP($B251,'Lista Puestos Valorados'!$B$11:$BK$510,MATCH('Auxiliar General'!AX$4,'Lista Puestos Valorados'!$B$10:$BK$10,0),0))</f>
        <v>No relevante</v>
      </c>
      <c r="BE251" s="26">
        <f>+HLOOKUP(BD251,Sistema_Puntos!$Q$5:$Y$43,'Auxiliar General'!AZ$5,FALSE)</f>
        <v>0</v>
      </c>
      <c r="BF251" s="26" t="str">
        <f>+IF(VLOOKUP($B251,'Lista Puestos Valorados'!$B$11:$BK$510,MATCH('Auxiliar General'!AZ$4,'Lista Puestos Valorados'!$B$10:$BK$10,0),0)="","No relevante",VLOOKUP($B251,'Lista Puestos Valorados'!$B$11:$BK$510,MATCH('Auxiliar General'!AZ$4,'Lista Puestos Valorados'!$B$10:$BK$10,0),0))</f>
        <v>No relevante</v>
      </c>
      <c r="BG251" s="26">
        <f>+HLOOKUP(BF251,Sistema_Puntos!$Q$5:$Y$43,'Auxiliar General'!BB$5,FALSE)</f>
        <v>0</v>
      </c>
      <c r="BH251" s="26" t="str">
        <f>+IF(VLOOKUP($B251,'Lista Puestos Valorados'!$B$11:$BK$510,MATCH('Auxiliar General'!BB$4,'Lista Puestos Valorados'!$B$10:$BK$10,0),0)="","No relevante",VLOOKUP($B251,'Lista Puestos Valorados'!$B$11:$BK$510,MATCH('Auxiliar General'!BB$4,'Lista Puestos Valorados'!$B$10:$BK$10,0),0))</f>
        <v>No relevante</v>
      </c>
      <c r="BI251" s="26">
        <f>+HLOOKUP(BH251,Sistema_Puntos!$Q$5:$Y$43,'Auxiliar General'!BD$5,FALSE)</f>
        <v>0</v>
      </c>
      <c r="BJ251" s="26" t="str">
        <f>+IF(VLOOKUP($B251,'Lista Puestos Valorados'!$B$11:$BK$510,MATCH('Auxiliar General'!BD$4,'Lista Puestos Valorados'!$B$10:$BK$10,0),0)="","No relevante",VLOOKUP($B251,'Lista Puestos Valorados'!$B$11:$BK$510,MATCH('Auxiliar General'!BD$4,'Lista Puestos Valorados'!$B$10:$BK$10,0),0))</f>
        <v>No relevante</v>
      </c>
      <c r="BK251" s="26">
        <f>+HLOOKUP(BJ251,Sistema_Puntos!$Q$5:$Y$43,'Auxiliar General'!BF$5,FALSE)</f>
        <v>0</v>
      </c>
      <c r="BL251" s="26" t="str">
        <f>+IF(VLOOKUP($B251,'Lista Puestos Valorados'!$B$11:$BK$510,MATCH('Auxiliar General'!BF$4,'Lista Puestos Valorados'!$B$10:$BK$10,0),0)="","No relevante",VLOOKUP($B251,'Lista Puestos Valorados'!$B$11:$BK$510,MATCH('Auxiliar General'!BF$4,'Lista Puestos Valorados'!$B$10:$BK$10,0),0))</f>
        <v>No relevante</v>
      </c>
      <c r="BM251" s="26">
        <f>+HLOOKUP(BL251,Sistema_Puntos!$Q$5:$Y$43,'Auxiliar General'!BH$5,FALSE)</f>
        <v>0</v>
      </c>
      <c r="BN251" s="26" t="str">
        <f>+IF(VLOOKUP($B251,'Lista Puestos Valorados'!$B$11:$BK$510,MATCH('Auxiliar General'!BH$4,'Lista Puestos Valorados'!$B$10:$BK$10,0),0)="","No relevante",VLOOKUP($B251,'Lista Puestos Valorados'!$B$11:$BK$510,MATCH('Auxiliar General'!BH$4,'Lista Puestos Valorados'!$B$10:$BK$10,0),0))</f>
        <v>No relevante</v>
      </c>
      <c r="BO251" s="26">
        <f>+HLOOKUP(BN251,Sistema_Puntos!$Q$5:$Y$43,'Auxiliar General'!BJ$5,FALSE)</f>
        <v>0</v>
      </c>
      <c r="BP251" s="26" t="str">
        <f>+IF(VLOOKUP($B251,'Lista Puestos Valorados'!$B$11:$BK$510,MATCH('Auxiliar General'!BJ$4,'Lista Puestos Valorados'!$B$10:$BK$10,0),0)="","No relevante",VLOOKUP($B251,'Lista Puestos Valorados'!$B$11:$BK$510,MATCH('Auxiliar General'!BJ$4,'Lista Puestos Valorados'!$B$10:$BK$10,0),0))</f>
        <v>No relevante</v>
      </c>
      <c r="BQ251" s="26">
        <f>+HLOOKUP(BP251,Sistema_Puntos!$Q$5:$Y$43,'Auxiliar General'!BL$5,FALSE)</f>
        <v>0</v>
      </c>
      <c r="BR251" s="26" t="str">
        <f>+IF(VLOOKUP($B251,'Lista Puestos Valorados'!$B$11:$BK$510,MATCH('Auxiliar General'!BL$4,'Lista Puestos Valorados'!$B$10:$BK$10,0),0)="","No relevante",VLOOKUP($B251,'Lista Puestos Valorados'!$B$11:$BK$510,MATCH('Auxiliar General'!BL$4,'Lista Puestos Valorados'!$B$10:$BK$10,0),0))</f>
        <v>No relevante</v>
      </c>
      <c r="BS251" s="26">
        <f>+HLOOKUP(BR251,Sistema_Puntos!$Q$5:$Y$43,'Auxiliar General'!BN$5,FALSE)</f>
        <v>0</v>
      </c>
      <c r="BT251" s="26" t="str">
        <f>+IF(VLOOKUP($B251,'Lista Puestos Valorados'!$B$11:$BK$510,MATCH('Auxiliar General'!BN$4,'Lista Puestos Valorados'!$B$10:$BK$10,0),0)="","No relevante",VLOOKUP($B251,'Lista Puestos Valorados'!$B$11:$BK$510,MATCH('Auxiliar General'!BN$4,'Lista Puestos Valorados'!$B$10:$BK$10,0),0))</f>
        <v>No relevante</v>
      </c>
      <c r="BU251" s="26">
        <f>+HLOOKUP(BT251,Sistema_Puntos!$Q$5:$Y$43,'Auxiliar General'!BP$5,FALSE)</f>
        <v>0</v>
      </c>
      <c r="BV251" s="26" t="str">
        <f>+IF(VLOOKUP($B251,'Lista Puestos Valorados'!$B$11:$BK$510,MATCH('Auxiliar General'!BP$4,'Lista Puestos Valorados'!$B$10:$BK$10,0),0)="","No relevante",VLOOKUP($B251,'Lista Puestos Valorados'!$B$11:$BK$510,MATCH('Auxiliar General'!BP$4,'Lista Puestos Valorados'!$B$10:$BK$10,0),0))</f>
        <v>No relevante</v>
      </c>
      <c r="BW251" s="26">
        <f>+HLOOKUP(BV251,Sistema_Puntos!$Q$5:$Y$43,'Auxiliar General'!BR$5,FALSE)</f>
        <v>0</v>
      </c>
      <c r="BX251" s="26" t="str">
        <f>+IF(VLOOKUP($B251,'Lista Puestos Valorados'!$B$11:$BK$510,MATCH('Auxiliar General'!BR$4,'Lista Puestos Valorados'!$B$10:$BK$10,0),0)="","No relevante",VLOOKUP($B251,'Lista Puestos Valorados'!$B$11:$BK$510,MATCH('Auxiliar General'!BR$4,'Lista Puestos Valorados'!$B$10:$BK$10,0),0))</f>
        <v>No relevante</v>
      </c>
      <c r="BY251" s="26">
        <f>+HLOOKUP(BX251,Sistema_Puntos!$Q$5:$Y$43,'Auxiliar General'!BT$5,FALSE)</f>
        <v>0</v>
      </c>
      <c r="BZ251" s="26" t="str">
        <f>+IF(VLOOKUP($B251,'Lista Puestos Valorados'!$B$11:$BK$510,MATCH('Auxiliar General'!BT$4,'Lista Puestos Valorados'!$B$10:$BK$10,0),0)="","No relevante",VLOOKUP($B251,'Lista Puestos Valorados'!$B$11:$BK$510,MATCH('Auxiliar General'!BT$4,'Lista Puestos Valorados'!$B$10:$BK$10,0),0))</f>
        <v>No relevante</v>
      </c>
      <c r="CA251" s="26">
        <f>+HLOOKUP(BZ251,Sistema_Puntos!$Q$5:$Y$43,'Auxiliar General'!BV$5,FALSE)</f>
        <v>0</v>
      </c>
      <c r="CB251" s="26" t="str">
        <f>+IF(VLOOKUP($B251,'Lista Puestos Valorados'!$B$11:$BK$510,MATCH('Auxiliar General'!BV$4,'Lista Puestos Valorados'!$B$10:$BK$10,0),0)="","No relevante",VLOOKUP($B251,'Lista Puestos Valorados'!$B$11:$BK$510,MATCH('Auxiliar General'!BV$4,'Lista Puestos Valorados'!$B$10:$BK$10,0),0))</f>
        <v>No relevante</v>
      </c>
      <c r="CC251" s="26">
        <f>+HLOOKUP(CB251,Sistema_Puntos!$Q$5:$Y$43,'Auxiliar General'!BX$5,FALSE)</f>
        <v>0</v>
      </c>
      <c r="CD251" s="26" t="str">
        <f>+IF(VLOOKUP($B251,'Lista Puestos Valorados'!$B$11:$BK$510,MATCH('Auxiliar General'!BX$4,'Lista Puestos Valorados'!$B$10:$BK$10,0),0)="","No relevante",VLOOKUP($B251,'Lista Puestos Valorados'!$B$11:$BK$510,MATCH('Auxiliar General'!BX$4,'Lista Puestos Valorados'!$B$10:$BK$10,0),0))</f>
        <v>No relevante</v>
      </c>
      <c r="CE251" s="26">
        <f>+HLOOKUP(CD251,Sistema_Puntos!$Q$5:$Y$43,'Auxiliar General'!BZ$5,FALSE)</f>
        <v>0</v>
      </c>
      <c r="CF251" s="26" t="str">
        <f>+IF(VLOOKUP($B251,'Lista Puestos Valorados'!$B$11:$BK$510,MATCH('Auxiliar General'!BZ$4,'Lista Puestos Valorados'!$B$10:$BK$10,0),0)="","No relevante",VLOOKUP($B251,'Lista Puestos Valorados'!$B$11:$BK$510,MATCH('Auxiliar General'!BZ$4,'Lista Puestos Valorados'!$B$10:$BK$10,0),0))</f>
        <v>No relevante</v>
      </c>
      <c r="CG251" s="26">
        <f>+HLOOKUP(CF251,Sistema_Puntos!$Q$5:$Y$43,'Auxiliar General'!CB$5,FALSE)</f>
        <v>0</v>
      </c>
      <c r="CH251" s="29"/>
      <c r="CI251" s="29"/>
    </row>
    <row r="252" spans="2:87" ht="17.55" customHeight="1">
      <c r="B252" s="26">
        <f>+'Listado de Puestos'!B252</f>
        <v>242</v>
      </c>
      <c r="C252" s="26" t="str">
        <f>+IF('Lista Puestos Valorados'!C252="","",'Lista Puestos Valorados'!C252)</f>
        <v/>
      </c>
      <c r="D252" s="26" t="str">
        <f>+IF('Lista Puestos Valorados'!D252="","",'Lista Puestos Valorados'!D252)</f>
        <v/>
      </c>
      <c r="E252" s="26" t="str">
        <f>+IF('Lista Puestos Valorados'!E252="","",'Lista Puestos Valorados'!E252)</f>
        <v/>
      </c>
      <c r="F252" s="26" t="str">
        <f>+IF('Lista Puestos Valorados'!F252="","",'Lista Puestos Valorados'!F252)</f>
        <v/>
      </c>
      <c r="G252" s="26" t="str">
        <f>+IF('Lista Puestos Valorados'!G252="","",'Lista Puestos Valorados'!G252)</f>
        <v/>
      </c>
      <c r="H252" s="26" t="str">
        <f>+IF('Lista Puestos Valorados'!H252="","",'Lista Puestos Valorados'!H252)</f>
        <v/>
      </c>
      <c r="I252" s="26" t="str">
        <f>+IF('Lista Puestos Valorados'!I252="","",'Lista Puestos Valorados'!I252)</f>
        <v/>
      </c>
      <c r="J252" s="118" t="e">
        <f t="array" ref="J252">+IF(L252="","",_xlfn.IFS(L252&lt;='Cortes de Agrupacion'!$F$15,'Cortes de Agrupacion'!$E$15,'Resultados General'!L252&lt;='Cortes de Agrupacion'!$F$14,'Cortes de Agrupacion'!$E$14,'Resultados General'!L252&lt;='Cortes de Agrupacion'!$F$13,'Cortes de Agrupacion'!$E$13,L252&lt;='Cortes de Agrupacion'!$F$12,'Cortes de Agrupacion'!$E$12,'Resultados General'!L252&lt;='Cortes de Agrupacion'!$F$11,'Cortes de Agrupacion'!$E$11,'Resultados General'!L252&lt;='Cortes de Agrupacion'!$F$10,'Cortes de Agrupacion'!$E$10,'Resultados General'!L252&lt;='Cortes de Agrupacion'!$F$9,'Cortes de Agrupacion'!$E$9,'Resultados General'!L252&lt;='Cortes de Agrupacion'!$F$8,'Cortes de Agrupacion'!$E$8,'Resultados General'!L252&lt;='Cortes de Agrupacion'!$F$7,'Cortes de Agrupacion'!$E$7,'Resultados General'!L252&lt;='Cortes de Agrupacion'!$F$6,'Cortes de Agrupacion'!$E$6))</f>
        <v>#VALUE!</v>
      </c>
      <c r="K252" s="118" t="str">
        <f t="shared" si="6"/>
        <v/>
      </c>
      <c r="L252" s="124" t="e">
        <f>#VALUE!</f>
        <v>#VALUE!</v>
      </c>
      <c r="M252" s="26" t="e">
        <f ca="1">+_xlfn.IFNA(VLOOKUP(C252,'Distribución de puestos'!$B$8:$I$507,8,0),"")</f>
        <v>#NAME?</v>
      </c>
      <c r="N252" s="26" t="str">
        <f>+IF(VLOOKUP($B252,'Lista Puestos Valorados'!$B$11:$BK$510,MATCH('Auxiliar General'!H$4,'Lista Puestos Valorados'!$B$10:$BK$10,0),0)="","No relevante",VLOOKUP($B252,'Lista Puestos Valorados'!$B$11:$BK$510,MATCH('Auxiliar General'!H$4,'Lista Puestos Valorados'!$B$10:$BK$10,0),0))</f>
        <v>No relevante</v>
      </c>
      <c r="O252" s="26">
        <f>+HLOOKUP(N252,Sistema_Puntos!$Q$5:$Y$43,'Auxiliar General'!J$5,FALSE)</f>
        <v>0</v>
      </c>
      <c r="P252" s="26" t="str">
        <f>+IF(VLOOKUP($B252,'Lista Puestos Valorados'!$B$11:$BK$510,MATCH('Auxiliar General'!J$4,'Lista Puestos Valorados'!$B$10:$BK$10,0),0)="","No relevante",VLOOKUP($B252,'Lista Puestos Valorados'!$B$11:$BK$510,MATCH('Auxiliar General'!J$4,'Lista Puestos Valorados'!$B$10:$BK$10,0),0))</f>
        <v>No relevante</v>
      </c>
      <c r="Q252" s="26">
        <f>+HLOOKUP(P252,Sistema_Puntos!$Q$5:$Y$43,'Auxiliar General'!L$5,FALSE)</f>
        <v>0</v>
      </c>
      <c r="R252" s="26" t="str">
        <f>+IF(VLOOKUP($B252,'Lista Puestos Valorados'!$B$11:$BK$510,MATCH('Auxiliar General'!L$4,'Lista Puestos Valorados'!$B$10:$BK$10,0),0)="","No relevante",VLOOKUP($B252,'Lista Puestos Valorados'!$B$11:$BK$510,MATCH('Auxiliar General'!L$4,'Lista Puestos Valorados'!$B$10:$BK$10,0),0))</f>
        <v>No relevante</v>
      </c>
      <c r="S252" s="26">
        <f>+HLOOKUP(R252,Sistema_Puntos!$Q$5:$Y$43,'Auxiliar General'!N$5,FALSE)</f>
        <v>0</v>
      </c>
      <c r="T252" s="26" t="str">
        <f>+IF(VLOOKUP($B252,'Lista Puestos Valorados'!$B$11:$BK$510,MATCH('Auxiliar General'!N$4,'Lista Puestos Valorados'!$B$10:$BK$10,0),0)="","No relevante",VLOOKUP($B252,'Lista Puestos Valorados'!$B$11:$BK$510,MATCH('Auxiliar General'!N$4,'Lista Puestos Valorados'!$B$10:$BK$10,0),0))</f>
        <v>No relevante</v>
      </c>
      <c r="U252" s="26">
        <f>+HLOOKUP(T252,Sistema_Puntos!$Q$5:$Y$43,'Auxiliar General'!P$5,FALSE)</f>
        <v>0</v>
      </c>
      <c r="V252" s="26" t="str">
        <f>+IF(VLOOKUP($B252,'Lista Puestos Valorados'!$B$11:$BK$510,MATCH('Auxiliar General'!P$4,'Lista Puestos Valorados'!$B$10:$BK$10,0),0)="","No relevante",VLOOKUP($B252,'Lista Puestos Valorados'!$B$11:$BK$510,MATCH('Auxiliar General'!P$4,'Lista Puestos Valorados'!$B$10:$BK$10,0),0))</f>
        <v>No relevante</v>
      </c>
      <c r="W252" s="26">
        <f>+HLOOKUP(V252,Sistema_Puntos!$Q$5:$Y$43,'Auxiliar General'!R$5,FALSE)</f>
        <v>0</v>
      </c>
      <c r="X252" s="26" t="str">
        <f>+IF(VLOOKUP($B252,'Lista Puestos Valorados'!$B$11:$BK$510,MATCH('Auxiliar General'!R$4,'Lista Puestos Valorados'!$B$10:$BK$10,0),0)="","No relevante",VLOOKUP($B252,'Lista Puestos Valorados'!$B$11:$BK$510,MATCH('Auxiliar General'!R$4,'Lista Puestos Valorados'!$B$10:$BK$10,0),0))</f>
        <v>No relevante</v>
      </c>
      <c r="Y252" s="26">
        <f>+HLOOKUP(X252,Sistema_Puntos!$Q$5:$Y$43,'Auxiliar General'!T$5,FALSE)</f>
        <v>0</v>
      </c>
      <c r="Z252" s="26" t="str">
        <f>+IF(VLOOKUP($B252,'Lista Puestos Valorados'!$B$11:$BK$510,MATCH('Auxiliar General'!T$4,'Lista Puestos Valorados'!$B$10:$BK$10,0),0)="","No relevante",VLOOKUP($B252,'Lista Puestos Valorados'!$B$11:$BK$510,MATCH('Auxiliar General'!T$4,'Lista Puestos Valorados'!$B$10:$BK$10,0),0))</f>
        <v>No relevante</v>
      </c>
      <c r="AA252" s="26">
        <f>+HLOOKUP(Z252,Sistema_Puntos!$Q$5:$Y$43,'Auxiliar General'!V$5,FALSE)</f>
        <v>0</v>
      </c>
      <c r="AB252" s="26" t="str">
        <f>+IF(VLOOKUP($B252,'Lista Puestos Valorados'!$B$11:$BK$510,MATCH('Auxiliar General'!V$4,'Lista Puestos Valorados'!$B$10:$BK$10,0),0)="","No relevante",VLOOKUP($B252,'Lista Puestos Valorados'!$B$11:$BK$510,MATCH('Auxiliar General'!V$4,'Lista Puestos Valorados'!$B$10:$BK$10,0),0))</f>
        <v>No relevante</v>
      </c>
      <c r="AC252" s="26">
        <f>+HLOOKUP(AB252,Sistema_Puntos!$Q$5:$Y$43,'Auxiliar General'!X$5,FALSE)</f>
        <v>0</v>
      </c>
      <c r="AD252" s="26" t="str">
        <f>+IF(VLOOKUP($B252,'Lista Puestos Valorados'!$B$11:$BK$510,MATCH('Auxiliar General'!X$4,'Lista Puestos Valorados'!$B$10:$BK$10,0),0)="","No relevante",VLOOKUP($B252,'Lista Puestos Valorados'!$B$11:$BK$510,MATCH('Auxiliar General'!X$4,'Lista Puestos Valorados'!$B$10:$BK$10,0),0))</f>
        <v>No relevante</v>
      </c>
      <c r="AE252" s="26">
        <f>+HLOOKUP(AD252,Sistema_Puntos!$Q$5:$Y$43,'Auxiliar General'!Z$5,FALSE)</f>
        <v>0</v>
      </c>
      <c r="AF252" s="26" t="str">
        <f>+IF(VLOOKUP($B252,'Lista Puestos Valorados'!$B$11:$BK$510,MATCH('Auxiliar General'!Z$4,'Lista Puestos Valorados'!$B$10:$BK$10,0),0)="","No relevante",VLOOKUP($B252,'Lista Puestos Valorados'!$B$11:$BK$510,MATCH('Auxiliar General'!Z$4,'Lista Puestos Valorados'!$B$10:$BK$10,0),0))</f>
        <v>No relevante</v>
      </c>
      <c r="AG252" s="26">
        <f>+HLOOKUP(AF252,Sistema_Puntos!$Q$5:$Y$43,'Auxiliar General'!AB$5,FALSE)</f>
        <v>0</v>
      </c>
      <c r="AH252" s="26" t="str">
        <f>+IF(VLOOKUP($B252,'Lista Puestos Valorados'!$B$11:$BK$510,MATCH('Auxiliar General'!AB$4,'Lista Puestos Valorados'!$B$10:$BK$10,0),0)="","No relevante",VLOOKUP($B252,'Lista Puestos Valorados'!$B$11:$BK$510,MATCH('Auxiliar General'!AB$4,'Lista Puestos Valorados'!$B$10:$BK$10,0),0))</f>
        <v>No relevante</v>
      </c>
      <c r="AI252" s="26">
        <f>+HLOOKUP(AH252,Sistema_Puntos!$Q$5:$Y$43,'Auxiliar General'!AD$5,FALSE)</f>
        <v>0</v>
      </c>
      <c r="AJ252" s="26" t="str">
        <f>+IF(VLOOKUP($B252,'Lista Puestos Valorados'!$B$11:$BK$510,MATCH('Auxiliar General'!AD$4,'Lista Puestos Valorados'!$B$10:$BK$10,0),0)="","No relevante",VLOOKUP($B252,'Lista Puestos Valorados'!$B$11:$BK$510,MATCH('Auxiliar General'!AD$4,'Lista Puestos Valorados'!$B$10:$BK$10,0),0))</f>
        <v>No relevante</v>
      </c>
      <c r="AK252" s="26">
        <f>+HLOOKUP(AJ252,Sistema_Puntos!$Q$5:$Y$43,'Auxiliar General'!AF$5,FALSE)</f>
        <v>0</v>
      </c>
      <c r="AL252" s="26" t="str">
        <f>+IF(VLOOKUP($B252,'Lista Puestos Valorados'!$B$11:$BK$510,MATCH('Auxiliar General'!AF$4,'Lista Puestos Valorados'!$B$10:$BK$10,0),0)="","No relevante",VLOOKUP($B252,'Lista Puestos Valorados'!$B$11:$BK$510,MATCH('Auxiliar General'!AF$4,'Lista Puestos Valorados'!$B$10:$BK$10,0),0))</f>
        <v>No relevante</v>
      </c>
      <c r="AM252" s="26">
        <f>+HLOOKUP(AL252,Sistema_Puntos!$Q$5:$Y$43,'Auxiliar General'!AH$5,FALSE)</f>
        <v>0</v>
      </c>
      <c r="AN252" s="26" t="str">
        <f>+IF(VLOOKUP($B252,'Lista Puestos Valorados'!$B$11:$BK$510,MATCH('Auxiliar General'!AH$4,'Lista Puestos Valorados'!$B$10:$BK$10,0),0)="","No relevante",VLOOKUP($B252,'Lista Puestos Valorados'!$B$11:$BK$510,MATCH('Auxiliar General'!AH$4,'Lista Puestos Valorados'!$B$10:$BK$10,0),0))</f>
        <v>No relevante</v>
      </c>
      <c r="AO252" s="26">
        <f>+HLOOKUP(AN252,Sistema_Puntos!$Q$5:$Y$43,'Auxiliar General'!AJ$5,FALSE)</f>
        <v>0</v>
      </c>
      <c r="AP252" s="26" t="str">
        <f>+IF(VLOOKUP($B252,'Lista Puestos Valorados'!$B$11:$BK$510,MATCH('Auxiliar General'!AJ$4,'Lista Puestos Valorados'!$B$10:$BK$10,0),0)="","No relevante",VLOOKUP($B252,'Lista Puestos Valorados'!$B$11:$BK$510,MATCH('Auxiliar General'!AJ$4,'Lista Puestos Valorados'!$B$10:$BK$10,0),0))</f>
        <v>No relevante</v>
      </c>
      <c r="AQ252" s="26">
        <f>+HLOOKUP(AP252,Sistema_Puntos!$Q$5:$Y$43,'Auxiliar General'!AL$5,FALSE)</f>
        <v>0</v>
      </c>
      <c r="AR252" s="26" t="str">
        <f>+IF(VLOOKUP($B252,'Lista Puestos Valorados'!$B$11:$BK$510,MATCH('Auxiliar General'!AL$4,'Lista Puestos Valorados'!$B$10:$BK$10,0),0)="","No relevante",VLOOKUP($B252,'Lista Puestos Valorados'!$B$11:$BK$510,MATCH('Auxiliar General'!AL$4,'Lista Puestos Valorados'!$B$10:$BK$10,0),0))</f>
        <v>No relevante</v>
      </c>
      <c r="AS252" s="26">
        <f>+HLOOKUP(AR252,Sistema_Puntos!$Q$5:$Y$43,'Auxiliar General'!AN$5,FALSE)</f>
        <v>0</v>
      </c>
      <c r="AT252" s="26" t="str">
        <f>+IF(VLOOKUP($B252,'Lista Puestos Valorados'!$B$11:$BK$510,MATCH('Auxiliar General'!AN$4,'Lista Puestos Valorados'!$B$10:$BK$10,0),0)="","No relevante",VLOOKUP($B252,'Lista Puestos Valorados'!$B$11:$BK$510,MATCH('Auxiliar General'!AN$4,'Lista Puestos Valorados'!$B$10:$BK$10,0),0))</f>
        <v>No relevante</v>
      </c>
      <c r="AU252" s="26">
        <f>+HLOOKUP(AT252,Sistema_Puntos!$Q$5:$Y$43,'Auxiliar General'!AP$5,FALSE)</f>
        <v>0</v>
      </c>
      <c r="AV252" s="26" t="str">
        <f>+IF(VLOOKUP($B252,'Lista Puestos Valorados'!$B$11:$BK$510,MATCH('Auxiliar General'!AP$4,'Lista Puestos Valorados'!$B$10:$BK$10,0),0)="","No relevante",VLOOKUP($B252,'Lista Puestos Valorados'!$B$11:$BK$510,MATCH('Auxiliar General'!AP$4,'Lista Puestos Valorados'!$B$10:$BK$10,0),0))</f>
        <v>No relevante</v>
      </c>
      <c r="AW252" s="26">
        <f>+HLOOKUP(AV252,Sistema_Puntos!$Q$5:$Y$43,'Auxiliar General'!AR$5,FALSE)</f>
        <v>0</v>
      </c>
      <c r="AX252" s="26" t="str">
        <f>+IF(VLOOKUP($B252,'Lista Puestos Valorados'!$B$11:$BK$510,MATCH('Auxiliar General'!AR$4,'Lista Puestos Valorados'!$B$10:$BK$10,0),0)="","No relevante",VLOOKUP($B252,'Lista Puestos Valorados'!$B$11:$BK$510,MATCH('Auxiliar General'!AR$4,'Lista Puestos Valorados'!$B$10:$BK$10,0),0))</f>
        <v>No relevante</v>
      </c>
      <c r="AY252" s="26">
        <f>+HLOOKUP(AX252,Sistema_Puntos!$Q$5:$Y$43,'Auxiliar General'!AT$5,FALSE)</f>
        <v>0</v>
      </c>
      <c r="AZ252" s="26" t="str">
        <f>+IF(VLOOKUP($B252,'Lista Puestos Valorados'!$B$11:$BK$510,MATCH('Auxiliar General'!AT$4,'Lista Puestos Valorados'!$B$10:$BK$10,0),0)="","No relevante",VLOOKUP($B252,'Lista Puestos Valorados'!$B$11:$BK$510,MATCH('Auxiliar General'!AT$4,'Lista Puestos Valorados'!$B$10:$BK$10,0),0))</f>
        <v>No relevante</v>
      </c>
      <c r="BA252" s="26">
        <f>+HLOOKUP(AZ252,Sistema_Puntos!$Q$5:$Y$43,'Auxiliar General'!AV$5,FALSE)</f>
        <v>0</v>
      </c>
      <c r="BB252" s="26" t="str">
        <f>+IF(VLOOKUP($B252,'Lista Puestos Valorados'!$B$11:$BK$510,MATCH('Auxiliar General'!AV$4,'Lista Puestos Valorados'!$B$10:$BK$10,0),0)="","No relevante",VLOOKUP($B252,'Lista Puestos Valorados'!$B$11:$BK$510,MATCH('Auxiliar General'!AV$4,'Lista Puestos Valorados'!$B$10:$BK$10,0),0))</f>
        <v>No relevante</v>
      </c>
      <c r="BC252" s="26">
        <f>+HLOOKUP(BB252,Sistema_Puntos!$Q$5:$Y$43,'Auxiliar General'!AX$5,FALSE)</f>
        <v>0</v>
      </c>
      <c r="BD252" s="26" t="str">
        <f>+IF(VLOOKUP($B252,'Lista Puestos Valorados'!$B$11:$BK$510,MATCH('Auxiliar General'!AX$4,'Lista Puestos Valorados'!$B$10:$BK$10,0),0)="","No relevante",VLOOKUP($B252,'Lista Puestos Valorados'!$B$11:$BK$510,MATCH('Auxiliar General'!AX$4,'Lista Puestos Valorados'!$B$10:$BK$10,0),0))</f>
        <v>No relevante</v>
      </c>
      <c r="BE252" s="26">
        <f>+HLOOKUP(BD252,Sistema_Puntos!$Q$5:$Y$43,'Auxiliar General'!AZ$5,FALSE)</f>
        <v>0</v>
      </c>
      <c r="BF252" s="26" t="str">
        <f>+IF(VLOOKUP($B252,'Lista Puestos Valorados'!$B$11:$BK$510,MATCH('Auxiliar General'!AZ$4,'Lista Puestos Valorados'!$B$10:$BK$10,0),0)="","No relevante",VLOOKUP($B252,'Lista Puestos Valorados'!$B$11:$BK$510,MATCH('Auxiliar General'!AZ$4,'Lista Puestos Valorados'!$B$10:$BK$10,0),0))</f>
        <v>No relevante</v>
      </c>
      <c r="BG252" s="26">
        <f>+HLOOKUP(BF252,Sistema_Puntos!$Q$5:$Y$43,'Auxiliar General'!BB$5,FALSE)</f>
        <v>0</v>
      </c>
      <c r="BH252" s="26" t="str">
        <f>+IF(VLOOKUP($B252,'Lista Puestos Valorados'!$B$11:$BK$510,MATCH('Auxiliar General'!BB$4,'Lista Puestos Valorados'!$B$10:$BK$10,0),0)="","No relevante",VLOOKUP($B252,'Lista Puestos Valorados'!$B$11:$BK$510,MATCH('Auxiliar General'!BB$4,'Lista Puestos Valorados'!$B$10:$BK$10,0),0))</f>
        <v>No relevante</v>
      </c>
      <c r="BI252" s="26">
        <f>+HLOOKUP(BH252,Sistema_Puntos!$Q$5:$Y$43,'Auxiliar General'!BD$5,FALSE)</f>
        <v>0</v>
      </c>
      <c r="BJ252" s="26" t="str">
        <f>+IF(VLOOKUP($B252,'Lista Puestos Valorados'!$B$11:$BK$510,MATCH('Auxiliar General'!BD$4,'Lista Puestos Valorados'!$B$10:$BK$10,0),0)="","No relevante",VLOOKUP($B252,'Lista Puestos Valorados'!$B$11:$BK$510,MATCH('Auxiliar General'!BD$4,'Lista Puestos Valorados'!$B$10:$BK$10,0),0))</f>
        <v>No relevante</v>
      </c>
      <c r="BK252" s="26">
        <f>+HLOOKUP(BJ252,Sistema_Puntos!$Q$5:$Y$43,'Auxiliar General'!BF$5,FALSE)</f>
        <v>0</v>
      </c>
      <c r="BL252" s="26" t="str">
        <f>+IF(VLOOKUP($B252,'Lista Puestos Valorados'!$B$11:$BK$510,MATCH('Auxiliar General'!BF$4,'Lista Puestos Valorados'!$B$10:$BK$10,0),0)="","No relevante",VLOOKUP($B252,'Lista Puestos Valorados'!$B$11:$BK$510,MATCH('Auxiliar General'!BF$4,'Lista Puestos Valorados'!$B$10:$BK$10,0),0))</f>
        <v>No relevante</v>
      </c>
      <c r="BM252" s="26">
        <f>+HLOOKUP(BL252,Sistema_Puntos!$Q$5:$Y$43,'Auxiliar General'!BH$5,FALSE)</f>
        <v>0</v>
      </c>
      <c r="BN252" s="26" t="str">
        <f>+IF(VLOOKUP($B252,'Lista Puestos Valorados'!$B$11:$BK$510,MATCH('Auxiliar General'!BH$4,'Lista Puestos Valorados'!$B$10:$BK$10,0),0)="","No relevante",VLOOKUP($B252,'Lista Puestos Valorados'!$B$11:$BK$510,MATCH('Auxiliar General'!BH$4,'Lista Puestos Valorados'!$B$10:$BK$10,0),0))</f>
        <v>No relevante</v>
      </c>
      <c r="BO252" s="26">
        <f>+HLOOKUP(BN252,Sistema_Puntos!$Q$5:$Y$43,'Auxiliar General'!BJ$5,FALSE)</f>
        <v>0</v>
      </c>
      <c r="BP252" s="26" t="str">
        <f>+IF(VLOOKUP($B252,'Lista Puestos Valorados'!$B$11:$BK$510,MATCH('Auxiliar General'!BJ$4,'Lista Puestos Valorados'!$B$10:$BK$10,0),0)="","No relevante",VLOOKUP($B252,'Lista Puestos Valorados'!$B$11:$BK$510,MATCH('Auxiliar General'!BJ$4,'Lista Puestos Valorados'!$B$10:$BK$10,0),0))</f>
        <v>No relevante</v>
      </c>
      <c r="BQ252" s="26">
        <f>+HLOOKUP(BP252,Sistema_Puntos!$Q$5:$Y$43,'Auxiliar General'!BL$5,FALSE)</f>
        <v>0</v>
      </c>
      <c r="BR252" s="26" t="str">
        <f>+IF(VLOOKUP($B252,'Lista Puestos Valorados'!$B$11:$BK$510,MATCH('Auxiliar General'!BL$4,'Lista Puestos Valorados'!$B$10:$BK$10,0),0)="","No relevante",VLOOKUP($B252,'Lista Puestos Valorados'!$B$11:$BK$510,MATCH('Auxiliar General'!BL$4,'Lista Puestos Valorados'!$B$10:$BK$10,0),0))</f>
        <v>No relevante</v>
      </c>
      <c r="BS252" s="26">
        <f>+HLOOKUP(BR252,Sistema_Puntos!$Q$5:$Y$43,'Auxiliar General'!BN$5,FALSE)</f>
        <v>0</v>
      </c>
      <c r="BT252" s="26" t="str">
        <f>+IF(VLOOKUP($B252,'Lista Puestos Valorados'!$B$11:$BK$510,MATCH('Auxiliar General'!BN$4,'Lista Puestos Valorados'!$B$10:$BK$10,0),0)="","No relevante",VLOOKUP($B252,'Lista Puestos Valorados'!$B$11:$BK$510,MATCH('Auxiliar General'!BN$4,'Lista Puestos Valorados'!$B$10:$BK$10,0),0))</f>
        <v>No relevante</v>
      </c>
      <c r="BU252" s="26">
        <f>+HLOOKUP(BT252,Sistema_Puntos!$Q$5:$Y$43,'Auxiliar General'!BP$5,FALSE)</f>
        <v>0</v>
      </c>
      <c r="BV252" s="26" t="str">
        <f>+IF(VLOOKUP($B252,'Lista Puestos Valorados'!$B$11:$BK$510,MATCH('Auxiliar General'!BP$4,'Lista Puestos Valorados'!$B$10:$BK$10,0),0)="","No relevante",VLOOKUP($B252,'Lista Puestos Valorados'!$B$11:$BK$510,MATCH('Auxiliar General'!BP$4,'Lista Puestos Valorados'!$B$10:$BK$10,0),0))</f>
        <v>No relevante</v>
      </c>
      <c r="BW252" s="26">
        <f>+HLOOKUP(BV252,Sistema_Puntos!$Q$5:$Y$43,'Auxiliar General'!BR$5,FALSE)</f>
        <v>0</v>
      </c>
      <c r="BX252" s="26" t="str">
        <f>+IF(VLOOKUP($B252,'Lista Puestos Valorados'!$B$11:$BK$510,MATCH('Auxiliar General'!BR$4,'Lista Puestos Valorados'!$B$10:$BK$10,0),0)="","No relevante",VLOOKUP($B252,'Lista Puestos Valorados'!$B$11:$BK$510,MATCH('Auxiliar General'!BR$4,'Lista Puestos Valorados'!$B$10:$BK$10,0),0))</f>
        <v>No relevante</v>
      </c>
      <c r="BY252" s="26">
        <f>+HLOOKUP(BX252,Sistema_Puntos!$Q$5:$Y$43,'Auxiliar General'!BT$5,FALSE)</f>
        <v>0</v>
      </c>
      <c r="BZ252" s="26" t="str">
        <f>+IF(VLOOKUP($B252,'Lista Puestos Valorados'!$B$11:$BK$510,MATCH('Auxiliar General'!BT$4,'Lista Puestos Valorados'!$B$10:$BK$10,0),0)="","No relevante",VLOOKUP($B252,'Lista Puestos Valorados'!$B$11:$BK$510,MATCH('Auxiliar General'!BT$4,'Lista Puestos Valorados'!$B$10:$BK$10,0),0))</f>
        <v>No relevante</v>
      </c>
      <c r="CA252" s="26">
        <f>+HLOOKUP(BZ252,Sistema_Puntos!$Q$5:$Y$43,'Auxiliar General'!BV$5,FALSE)</f>
        <v>0</v>
      </c>
      <c r="CB252" s="26" t="str">
        <f>+IF(VLOOKUP($B252,'Lista Puestos Valorados'!$B$11:$BK$510,MATCH('Auxiliar General'!BV$4,'Lista Puestos Valorados'!$B$10:$BK$10,0),0)="","No relevante",VLOOKUP($B252,'Lista Puestos Valorados'!$B$11:$BK$510,MATCH('Auxiliar General'!BV$4,'Lista Puestos Valorados'!$B$10:$BK$10,0),0))</f>
        <v>No relevante</v>
      </c>
      <c r="CC252" s="26">
        <f>+HLOOKUP(CB252,Sistema_Puntos!$Q$5:$Y$43,'Auxiliar General'!BX$5,FALSE)</f>
        <v>0</v>
      </c>
      <c r="CD252" s="26" t="str">
        <f>+IF(VLOOKUP($B252,'Lista Puestos Valorados'!$B$11:$BK$510,MATCH('Auxiliar General'!BX$4,'Lista Puestos Valorados'!$B$10:$BK$10,0),0)="","No relevante",VLOOKUP($B252,'Lista Puestos Valorados'!$B$11:$BK$510,MATCH('Auxiliar General'!BX$4,'Lista Puestos Valorados'!$B$10:$BK$10,0),0))</f>
        <v>No relevante</v>
      </c>
      <c r="CE252" s="26">
        <f>+HLOOKUP(CD252,Sistema_Puntos!$Q$5:$Y$43,'Auxiliar General'!BZ$5,FALSE)</f>
        <v>0</v>
      </c>
      <c r="CF252" s="26" t="str">
        <f>+IF(VLOOKUP($B252,'Lista Puestos Valorados'!$B$11:$BK$510,MATCH('Auxiliar General'!BZ$4,'Lista Puestos Valorados'!$B$10:$BK$10,0),0)="","No relevante",VLOOKUP($B252,'Lista Puestos Valorados'!$B$11:$BK$510,MATCH('Auxiliar General'!BZ$4,'Lista Puestos Valorados'!$B$10:$BK$10,0),0))</f>
        <v>No relevante</v>
      </c>
      <c r="CG252" s="26">
        <f>+HLOOKUP(CF252,Sistema_Puntos!$Q$5:$Y$43,'Auxiliar General'!CB$5,FALSE)</f>
        <v>0</v>
      </c>
      <c r="CH252" s="29"/>
      <c r="CI252" s="29"/>
    </row>
    <row r="253" spans="2:87" ht="17.55" customHeight="1">
      <c r="B253" s="26">
        <f>+'Listado de Puestos'!B253</f>
        <v>243</v>
      </c>
      <c r="C253" s="26" t="str">
        <f>+IF('Lista Puestos Valorados'!C253="","",'Lista Puestos Valorados'!C253)</f>
        <v/>
      </c>
      <c r="D253" s="26" t="str">
        <f>+IF('Lista Puestos Valorados'!D253="","",'Lista Puestos Valorados'!D253)</f>
        <v/>
      </c>
      <c r="E253" s="26" t="str">
        <f>+IF('Lista Puestos Valorados'!E253="","",'Lista Puestos Valorados'!E253)</f>
        <v/>
      </c>
      <c r="F253" s="26" t="str">
        <f>+IF('Lista Puestos Valorados'!F253="","",'Lista Puestos Valorados'!F253)</f>
        <v/>
      </c>
      <c r="G253" s="26" t="str">
        <f>+IF('Lista Puestos Valorados'!G253="","",'Lista Puestos Valorados'!G253)</f>
        <v/>
      </c>
      <c r="H253" s="26" t="str">
        <f>+IF('Lista Puestos Valorados'!H253="","",'Lista Puestos Valorados'!H253)</f>
        <v/>
      </c>
      <c r="I253" s="26" t="str">
        <f>+IF('Lista Puestos Valorados'!I253="","",'Lista Puestos Valorados'!I253)</f>
        <v/>
      </c>
      <c r="J253" s="118" t="e">
        <f t="array" ref="J253">+IF(L253="","",_xlfn.IFS(L253&lt;='Cortes de Agrupacion'!$F$15,'Cortes de Agrupacion'!$E$15,'Resultados General'!L253&lt;='Cortes de Agrupacion'!$F$14,'Cortes de Agrupacion'!$E$14,'Resultados General'!L253&lt;='Cortes de Agrupacion'!$F$13,'Cortes de Agrupacion'!$E$13,L253&lt;='Cortes de Agrupacion'!$F$12,'Cortes de Agrupacion'!$E$12,'Resultados General'!L253&lt;='Cortes de Agrupacion'!$F$11,'Cortes de Agrupacion'!$E$11,'Resultados General'!L253&lt;='Cortes de Agrupacion'!$F$10,'Cortes de Agrupacion'!$E$10,'Resultados General'!L253&lt;='Cortes de Agrupacion'!$F$9,'Cortes de Agrupacion'!$E$9,'Resultados General'!L253&lt;='Cortes de Agrupacion'!$F$8,'Cortes de Agrupacion'!$E$8,'Resultados General'!L253&lt;='Cortes de Agrupacion'!$F$7,'Cortes de Agrupacion'!$E$7,'Resultados General'!L253&lt;='Cortes de Agrupacion'!$F$6,'Cortes de Agrupacion'!$E$6))</f>
        <v>#VALUE!</v>
      </c>
      <c r="K253" s="118" t="str">
        <f t="shared" si="6"/>
        <v/>
      </c>
      <c r="L253" s="124" t="e">
        <f>#VALUE!</f>
        <v>#VALUE!</v>
      </c>
      <c r="M253" s="26" t="e">
        <f ca="1">+_xlfn.IFNA(VLOOKUP(C253,'Distribución de puestos'!$B$8:$I$507,8,0),"")</f>
        <v>#NAME?</v>
      </c>
      <c r="N253" s="26" t="str">
        <f>+IF(VLOOKUP($B253,'Lista Puestos Valorados'!$B$11:$BK$510,MATCH('Auxiliar General'!H$4,'Lista Puestos Valorados'!$B$10:$BK$10,0),0)="","No relevante",VLOOKUP($B253,'Lista Puestos Valorados'!$B$11:$BK$510,MATCH('Auxiliar General'!H$4,'Lista Puestos Valorados'!$B$10:$BK$10,0),0))</f>
        <v>No relevante</v>
      </c>
      <c r="O253" s="26">
        <f>+HLOOKUP(N253,Sistema_Puntos!$Q$5:$Y$43,'Auxiliar General'!J$5,FALSE)</f>
        <v>0</v>
      </c>
      <c r="P253" s="26" t="str">
        <f>+IF(VLOOKUP($B253,'Lista Puestos Valorados'!$B$11:$BK$510,MATCH('Auxiliar General'!J$4,'Lista Puestos Valorados'!$B$10:$BK$10,0),0)="","No relevante",VLOOKUP($B253,'Lista Puestos Valorados'!$B$11:$BK$510,MATCH('Auxiliar General'!J$4,'Lista Puestos Valorados'!$B$10:$BK$10,0),0))</f>
        <v>No relevante</v>
      </c>
      <c r="Q253" s="26">
        <f>+HLOOKUP(P253,Sistema_Puntos!$Q$5:$Y$43,'Auxiliar General'!L$5,FALSE)</f>
        <v>0</v>
      </c>
      <c r="R253" s="26" t="str">
        <f>+IF(VLOOKUP($B253,'Lista Puestos Valorados'!$B$11:$BK$510,MATCH('Auxiliar General'!L$4,'Lista Puestos Valorados'!$B$10:$BK$10,0),0)="","No relevante",VLOOKUP($B253,'Lista Puestos Valorados'!$B$11:$BK$510,MATCH('Auxiliar General'!L$4,'Lista Puestos Valorados'!$B$10:$BK$10,0),0))</f>
        <v>No relevante</v>
      </c>
      <c r="S253" s="26">
        <f>+HLOOKUP(R253,Sistema_Puntos!$Q$5:$Y$43,'Auxiliar General'!N$5,FALSE)</f>
        <v>0</v>
      </c>
      <c r="T253" s="26" t="str">
        <f>+IF(VLOOKUP($B253,'Lista Puestos Valorados'!$B$11:$BK$510,MATCH('Auxiliar General'!N$4,'Lista Puestos Valorados'!$B$10:$BK$10,0),0)="","No relevante",VLOOKUP($B253,'Lista Puestos Valorados'!$B$11:$BK$510,MATCH('Auxiliar General'!N$4,'Lista Puestos Valorados'!$B$10:$BK$10,0),0))</f>
        <v>No relevante</v>
      </c>
      <c r="U253" s="26">
        <f>+HLOOKUP(T253,Sistema_Puntos!$Q$5:$Y$43,'Auxiliar General'!P$5,FALSE)</f>
        <v>0</v>
      </c>
      <c r="V253" s="26" t="str">
        <f>+IF(VLOOKUP($B253,'Lista Puestos Valorados'!$B$11:$BK$510,MATCH('Auxiliar General'!P$4,'Lista Puestos Valorados'!$B$10:$BK$10,0),0)="","No relevante",VLOOKUP($B253,'Lista Puestos Valorados'!$B$11:$BK$510,MATCH('Auxiliar General'!P$4,'Lista Puestos Valorados'!$B$10:$BK$10,0),0))</f>
        <v>No relevante</v>
      </c>
      <c r="W253" s="26">
        <f>+HLOOKUP(V253,Sistema_Puntos!$Q$5:$Y$43,'Auxiliar General'!R$5,FALSE)</f>
        <v>0</v>
      </c>
      <c r="X253" s="26" t="str">
        <f>+IF(VLOOKUP($B253,'Lista Puestos Valorados'!$B$11:$BK$510,MATCH('Auxiliar General'!R$4,'Lista Puestos Valorados'!$B$10:$BK$10,0),0)="","No relevante",VLOOKUP($B253,'Lista Puestos Valorados'!$B$11:$BK$510,MATCH('Auxiliar General'!R$4,'Lista Puestos Valorados'!$B$10:$BK$10,0),0))</f>
        <v>No relevante</v>
      </c>
      <c r="Y253" s="26">
        <f>+HLOOKUP(X253,Sistema_Puntos!$Q$5:$Y$43,'Auxiliar General'!T$5,FALSE)</f>
        <v>0</v>
      </c>
      <c r="Z253" s="26" t="str">
        <f>+IF(VLOOKUP($B253,'Lista Puestos Valorados'!$B$11:$BK$510,MATCH('Auxiliar General'!T$4,'Lista Puestos Valorados'!$B$10:$BK$10,0),0)="","No relevante",VLOOKUP($B253,'Lista Puestos Valorados'!$B$11:$BK$510,MATCH('Auxiliar General'!T$4,'Lista Puestos Valorados'!$B$10:$BK$10,0),0))</f>
        <v>No relevante</v>
      </c>
      <c r="AA253" s="26">
        <f>+HLOOKUP(Z253,Sistema_Puntos!$Q$5:$Y$43,'Auxiliar General'!V$5,FALSE)</f>
        <v>0</v>
      </c>
      <c r="AB253" s="26" t="str">
        <f>+IF(VLOOKUP($B253,'Lista Puestos Valorados'!$B$11:$BK$510,MATCH('Auxiliar General'!V$4,'Lista Puestos Valorados'!$B$10:$BK$10,0),0)="","No relevante",VLOOKUP($B253,'Lista Puestos Valorados'!$B$11:$BK$510,MATCH('Auxiliar General'!V$4,'Lista Puestos Valorados'!$B$10:$BK$10,0),0))</f>
        <v>No relevante</v>
      </c>
      <c r="AC253" s="26">
        <f>+HLOOKUP(AB253,Sistema_Puntos!$Q$5:$Y$43,'Auxiliar General'!X$5,FALSE)</f>
        <v>0</v>
      </c>
      <c r="AD253" s="26" t="str">
        <f>+IF(VLOOKUP($B253,'Lista Puestos Valorados'!$B$11:$BK$510,MATCH('Auxiliar General'!X$4,'Lista Puestos Valorados'!$B$10:$BK$10,0),0)="","No relevante",VLOOKUP($B253,'Lista Puestos Valorados'!$B$11:$BK$510,MATCH('Auxiliar General'!X$4,'Lista Puestos Valorados'!$B$10:$BK$10,0),0))</f>
        <v>No relevante</v>
      </c>
      <c r="AE253" s="26">
        <f>+HLOOKUP(AD253,Sistema_Puntos!$Q$5:$Y$43,'Auxiliar General'!Z$5,FALSE)</f>
        <v>0</v>
      </c>
      <c r="AF253" s="26" t="str">
        <f>+IF(VLOOKUP($B253,'Lista Puestos Valorados'!$B$11:$BK$510,MATCH('Auxiliar General'!Z$4,'Lista Puestos Valorados'!$B$10:$BK$10,0),0)="","No relevante",VLOOKUP($B253,'Lista Puestos Valorados'!$B$11:$BK$510,MATCH('Auxiliar General'!Z$4,'Lista Puestos Valorados'!$B$10:$BK$10,0),0))</f>
        <v>No relevante</v>
      </c>
      <c r="AG253" s="26">
        <f>+HLOOKUP(AF253,Sistema_Puntos!$Q$5:$Y$43,'Auxiliar General'!AB$5,FALSE)</f>
        <v>0</v>
      </c>
      <c r="AH253" s="26" t="str">
        <f>+IF(VLOOKUP($B253,'Lista Puestos Valorados'!$B$11:$BK$510,MATCH('Auxiliar General'!AB$4,'Lista Puestos Valorados'!$B$10:$BK$10,0),0)="","No relevante",VLOOKUP($B253,'Lista Puestos Valorados'!$B$11:$BK$510,MATCH('Auxiliar General'!AB$4,'Lista Puestos Valorados'!$B$10:$BK$10,0),0))</f>
        <v>No relevante</v>
      </c>
      <c r="AI253" s="26">
        <f>+HLOOKUP(AH253,Sistema_Puntos!$Q$5:$Y$43,'Auxiliar General'!AD$5,FALSE)</f>
        <v>0</v>
      </c>
      <c r="AJ253" s="26" t="str">
        <f>+IF(VLOOKUP($B253,'Lista Puestos Valorados'!$B$11:$BK$510,MATCH('Auxiliar General'!AD$4,'Lista Puestos Valorados'!$B$10:$BK$10,0),0)="","No relevante",VLOOKUP($B253,'Lista Puestos Valorados'!$B$11:$BK$510,MATCH('Auxiliar General'!AD$4,'Lista Puestos Valorados'!$B$10:$BK$10,0),0))</f>
        <v>No relevante</v>
      </c>
      <c r="AK253" s="26">
        <f>+HLOOKUP(AJ253,Sistema_Puntos!$Q$5:$Y$43,'Auxiliar General'!AF$5,FALSE)</f>
        <v>0</v>
      </c>
      <c r="AL253" s="26" t="str">
        <f>+IF(VLOOKUP($B253,'Lista Puestos Valorados'!$B$11:$BK$510,MATCH('Auxiliar General'!AF$4,'Lista Puestos Valorados'!$B$10:$BK$10,0),0)="","No relevante",VLOOKUP($B253,'Lista Puestos Valorados'!$B$11:$BK$510,MATCH('Auxiliar General'!AF$4,'Lista Puestos Valorados'!$B$10:$BK$10,0),0))</f>
        <v>No relevante</v>
      </c>
      <c r="AM253" s="26">
        <f>+HLOOKUP(AL253,Sistema_Puntos!$Q$5:$Y$43,'Auxiliar General'!AH$5,FALSE)</f>
        <v>0</v>
      </c>
      <c r="AN253" s="26" t="str">
        <f>+IF(VLOOKUP($B253,'Lista Puestos Valorados'!$B$11:$BK$510,MATCH('Auxiliar General'!AH$4,'Lista Puestos Valorados'!$B$10:$BK$10,0),0)="","No relevante",VLOOKUP($B253,'Lista Puestos Valorados'!$B$11:$BK$510,MATCH('Auxiliar General'!AH$4,'Lista Puestos Valorados'!$B$10:$BK$10,0),0))</f>
        <v>No relevante</v>
      </c>
      <c r="AO253" s="26">
        <f>+HLOOKUP(AN253,Sistema_Puntos!$Q$5:$Y$43,'Auxiliar General'!AJ$5,FALSE)</f>
        <v>0</v>
      </c>
      <c r="AP253" s="26" t="str">
        <f>+IF(VLOOKUP($B253,'Lista Puestos Valorados'!$B$11:$BK$510,MATCH('Auxiliar General'!AJ$4,'Lista Puestos Valorados'!$B$10:$BK$10,0),0)="","No relevante",VLOOKUP($B253,'Lista Puestos Valorados'!$B$11:$BK$510,MATCH('Auxiliar General'!AJ$4,'Lista Puestos Valorados'!$B$10:$BK$10,0),0))</f>
        <v>No relevante</v>
      </c>
      <c r="AQ253" s="26">
        <f>+HLOOKUP(AP253,Sistema_Puntos!$Q$5:$Y$43,'Auxiliar General'!AL$5,FALSE)</f>
        <v>0</v>
      </c>
      <c r="AR253" s="26" t="str">
        <f>+IF(VLOOKUP($B253,'Lista Puestos Valorados'!$B$11:$BK$510,MATCH('Auxiliar General'!AL$4,'Lista Puestos Valorados'!$B$10:$BK$10,0),0)="","No relevante",VLOOKUP($B253,'Lista Puestos Valorados'!$B$11:$BK$510,MATCH('Auxiliar General'!AL$4,'Lista Puestos Valorados'!$B$10:$BK$10,0),0))</f>
        <v>No relevante</v>
      </c>
      <c r="AS253" s="26">
        <f>+HLOOKUP(AR253,Sistema_Puntos!$Q$5:$Y$43,'Auxiliar General'!AN$5,FALSE)</f>
        <v>0</v>
      </c>
      <c r="AT253" s="26" t="str">
        <f>+IF(VLOOKUP($B253,'Lista Puestos Valorados'!$B$11:$BK$510,MATCH('Auxiliar General'!AN$4,'Lista Puestos Valorados'!$B$10:$BK$10,0),0)="","No relevante",VLOOKUP($B253,'Lista Puestos Valorados'!$B$11:$BK$510,MATCH('Auxiliar General'!AN$4,'Lista Puestos Valorados'!$B$10:$BK$10,0),0))</f>
        <v>No relevante</v>
      </c>
      <c r="AU253" s="26">
        <f>+HLOOKUP(AT253,Sistema_Puntos!$Q$5:$Y$43,'Auxiliar General'!AP$5,FALSE)</f>
        <v>0</v>
      </c>
      <c r="AV253" s="26" t="str">
        <f>+IF(VLOOKUP($B253,'Lista Puestos Valorados'!$B$11:$BK$510,MATCH('Auxiliar General'!AP$4,'Lista Puestos Valorados'!$B$10:$BK$10,0),0)="","No relevante",VLOOKUP($B253,'Lista Puestos Valorados'!$B$11:$BK$510,MATCH('Auxiliar General'!AP$4,'Lista Puestos Valorados'!$B$10:$BK$10,0),0))</f>
        <v>No relevante</v>
      </c>
      <c r="AW253" s="26">
        <f>+HLOOKUP(AV253,Sistema_Puntos!$Q$5:$Y$43,'Auxiliar General'!AR$5,FALSE)</f>
        <v>0</v>
      </c>
      <c r="AX253" s="26" t="str">
        <f>+IF(VLOOKUP($B253,'Lista Puestos Valorados'!$B$11:$BK$510,MATCH('Auxiliar General'!AR$4,'Lista Puestos Valorados'!$B$10:$BK$10,0),0)="","No relevante",VLOOKUP($B253,'Lista Puestos Valorados'!$B$11:$BK$510,MATCH('Auxiliar General'!AR$4,'Lista Puestos Valorados'!$B$10:$BK$10,0),0))</f>
        <v>No relevante</v>
      </c>
      <c r="AY253" s="26">
        <f>+HLOOKUP(AX253,Sistema_Puntos!$Q$5:$Y$43,'Auxiliar General'!AT$5,FALSE)</f>
        <v>0</v>
      </c>
      <c r="AZ253" s="26" t="str">
        <f>+IF(VLOOKUP($B253,'Lista Puestos Valorados'!$B$11:$BK$510,MATCH('Auxiliar General'!AT$4,'Lista Puestos Valorados'!$B$10:$BK$10,0),0)="","No relevante",VLOOKUP($B253,'Lista Puestos Valorados'!$B$11:$BK$510,MATCH('Auxiliar General'!AT$4,'Lista Puestos Valorados'!$B$10:$BK$10,0),0))</f>
        <v>No relevante</v>
      </c>
      <c r="BA253" s="26">
        <f>+HLOOKUP(AZ253,Sistema_Puntos!$Q$5:$Y$43,'Auxiliar General'!AV$5,FALSE)</f>
        <v>0</v>
      </c>
      <c r="BB253" s="26" t="str">
        <f>+IF(VLOOKUP($B253,'Lista Puestos Valorados'!$B$11:$BK$510,MATCH('Auxiliar General'!AV$4,'Lista Puestos Valorados'!$B$10:$BK$10,0),0)="","No relevante",VLOOKUP($B253,'Lista Puestos Valorados'!$B$11:$BK$510,MATCH('Auxiliar General'!AV$4,'Lista Puestos Valorados'!$B$10:$BK$10,0),0))</f>
        <v>No relevante</v>
      </c>
      <c r="BC253" s="26">
        <f>+HLOOKUP(BB253,Sistema_Puntos!$Q$5:$Y$43,'Auxiliar General'!AX$5,FALSE)</f>
        <v>0</v>
      </c>
      <c r="BD253" s="26" t="str">
        <f>+IF(VLOOKUP($B253,'Lista Puestos Valorados'!$B$11:$BK$510,MATCH('Auxiliar General'!AX$4,'Lista Puestos Valorados'!$B$10:$BK$10,0),0)="","No relevante",VLOOKUP($B253,'Lista Puestos Valorados'!$B$11:$BK$510,MATCH('Auxiliar General'!AX$4,'Lista Puestos Valorados'!$B$10:$BK$10,0),0))</f>
        <v>No relevante</v>
      </c>
      <c r="BE253" s="26">
        <f>+HLOOKUP(BD253,Sistema_Puntos!$Q$5:$Y$43,'Auxiliar General'!AZ$5,FALSE)</f>
        <v>0</v>
      </c>
      <c r="BF253" s="26" t="str">
        <f>+IF(VLOOKUP($B253,'Lista Puestos Valorados'!$B$11:$BK$510,MATCH('Auxiliar General'!AZ$4,'Lista Puestos Valorados'!$B$10:$BK$10,0),0)="","No relevante",VLOOKUP($B253,'Lista Puestos Valorados'!$B$11:$BK$510,MATCH('Auxiliar General'!AZ$4,'Lista Puestos Valorados'!$B$10:$BK$10,0),0))</f>
        <v>No relevante</v>
      </c>
      <c r="BG253" s="26">
        <f>+HLOOKUP(BF253,Sistema_Puntos!$Q$5:$Y$43,'Auxiliar General'!BB$5,FALSE)</f>
        <v>0</v>
      </c>
      <c r="BH253" s="26" t="str">
        <f>+IF(VLOOKUP($B253,'Lista Puestos Valorados'!$B$11:$BK$510,MATCH('Auxiliar General'!BB$4,'Lista Puestos Valorados'!$B$10:$BK$10,0),0)="","No relevante",VLOOKUP($B253,'Lista Puestos Valorados'!$B$11:$BK$510,MATCH('Auxiliar General'!BB$4,'Lista Puestos Valorados'!$B$10:$BK$10,0),0))</f>
        <v>No relevante</v>
      </c>
      <c r="BI253" s="26">
        <f>+HLOOKUP(BH253,Sistema_Puntos!$Q$5:$Y$43,'Auxiliar General'!BD$5,FALSE)</f>
        <v>0</v>
      </c>
      <c r="BJ253" s="26" t="str">
        <f>+IF(VLOOKUP($B253,'Lista Puestos Valorados'!$B$11:$BK$510,MATCH('Auxiliar General'!BD$4,'Lista Puestos Valorados'!$B$10:$BK$10,0),0)="","No relevante",VLOOKUP($B253,'Lista Puestos Valorados'!$B$11:$BK$510,MATCH('Auxiliar General'!BD$4,'Lista Puestos Valorados'!$B$10:$BK$10,0),0))</f>
        <v>No relevante</v>
      </c>
      <c r="BK253" s="26">
        <f>+HLOOKUP(BJ253,Sistema_Puntos!$Q$5:$Y$43,'Auxiliar General'!BF$5,FALSE)</f>
        <v>0</v>
      </c>
      <c r="BL253" s="26" t="str">
        <f>+IF(VLOOKUP($B253,'Lista Puestos Valorados'!$B$11:$BK$510,MATCH('Auxiliar General'!BF$4,'Lista Puestos Valorados'!$B$10:$BK$10,0),0)="","No relevante",VLOOKUP($B253,'Lista Puestos Valorados'!$B$11:$BK$510,MATCH('Auxiliar General'!BF$4,'Lista Puestos Valorados'!$B$10:$BK$10,0),0))</f>
        <v>No relevante</v>
      </c>
      <c r="BM253" s="26">
        <f>+HLOOKUP(BL253,Sistema_Puntos!$Q$5:$Y$43,'Auxiliar General'!BH$5,FALSE)</f>
        <v>0</v>
      </c>
      <c r="BN253" s="26" t="str">
        <f>+IF(VLOOKUP($B253,'Lista Puestos Valorados'!$B$11:$BK$510,MATCH('Auxiliar General'!BH$4,'Lista Puestos Valorados'!$B$10:$BK$10,0),0)="","No relevante",VLOOKUP($B253,'Lista Puestos Valorados'!$B$11:$BK$510,MATCH('Auxiliar General'!BH$4,'Lista Puestos Valorados'!$B$10:$BK$10,0),0))</f>
        <v>No relevante</v>
      </c>
      <c r="BO253" s="26">
        <f>+HLOOKUP(BN253,Sistema_Puntos!$Q$5:$Y$43,'Auxiliar General'!BJ$5,FALSE)</f>
        <v>0</v>
      </c>
      <c r="BP253" s="26" t="str">
        <f>+IF(VLOOKUP($B253,'Lista Puestos Valorados'!$B$11:$BK$510,MATCH('Auxiliar General'!BJ$4,'Lista Puestos Valorados'!$B$10:$BK$10,0),0)="","No relevante",VLOOKUP($B253,'Lista Puestos Valorados'!$B$11:$BK$510,MATCH('Auxiliar General'!BJ$4,'Lista Puestos Valorados'!$B$10:$BK$10,0),0))</f>
        <v>No relevante</v>
      </c>
      <c r="BQ253" s="26">
        <f>+HLOOKUP(BP253,Sistema_Puntos!$Q$5:$Y$43,'Auxiliar General'!BL$5,FALSE)</f>
        <v>0</v>
      </c>
      <c r="BR253" s="26" t="str">
        <f>+IF(VLOOKUP($B253,'Lista Puestos Valorados'!$B$11:$BK$510,MATCH('Auxiliar General'!BL$4,'Lista Puestos Valorados'!$B$10:$BK$10,0),0)="","No relevante",VLOOKUP($B253,'Lista Puestos Valorados'!$B$11:$BK$510,MATCH('Auxiliar General'!BL$4,'Lista Puestos Valorados'!$B$10:$BK$10,0),0))</f>
        <v>No relevante</v>
      </c>
      <c r="BS253" s="26">
        <f>+HLOOKUP(BR253,Sistema_Puntos!$Q$5:$Y$43,'Auxiliar General'!BN$5,FALSE)</f>
        <v>0</v>
      </c>
      <c r="BT253" s="26" t="str">
        <f>+IF(VLOOKUP($B253,'Lista Puestos Valorados'!$B$11:$BK$510,MATCH('Auxiliar General'!BN$4,'Lista Puestos Valorados'!$B$10:$BK$10,0),0)="","No relevante",VLOOKUP($B253,'Lista Puestos Valorados'!$B$11:$BK$510,MATCH('Auxiliar General'!BN$4,'Lista Puestos Valorados'!$B$10:$BK$10,0),0))</f>
        <v>No relevante</v>
      </c>
      <c r="BU253" s="26">
        <f>+HLOOKUP(BT253,Sistema_Puntos!$Q$5:$Y$43,'Auxiliar General'!BP$5,FALSE)</f>
        <v>0</v>
      </c>
      <c r="BV253" s="26" t="str">
        <f>+IF(VLOOKUP($B253,'Lista Puestos Valorados'!$B$11:$BK$510,MATCH('Auxiliar General'!BP$4,'Lista Puestos Valorados'!$B$10:$BK$10,0),0)="","No relevante",VLOOKUP($B253,'Lista Puestos Valorados'!$B$11:$BK$510,MATCH('Auxiliar General'!BP$4,'Lista Puestos Valorados'!$B$10:$BK$10,0),0))</f>
        <v>No relevante</v>
      </c>
      <c r="BW253" s="26">
        <f>+HLOOKUP(BV253,Sistema_Puntos!$Q$5:$Y$43,'Auxiliar General'!BR$5,FALSE)</f>
        <v>0</v>
      </c>
      <c r="BX253" s="26" t="str">
        <f>+IF(VLOOKUP($B253,'Lista Puestos Valorados'!$B$11:$BK$510,MATCH('Auxiliar General'!BR$4,'Lista Puestos Valorados'!$B$10:$BK$10,0),0)="","No relevante",VLOOKUP($B253,'Lista Puestos Valorados'!$B$11:$BK$510,MATCH('Auxiliar General'!BR$4,'Lista Puestos Valorados'!$B$10:$BK$10,0),0))</f>
        <v>No relevante</v>
      </c>
      <c r="BY253" s="26">
        <f>+HLOOKUP(BX253,Sistema_Puntos!$Q$5:$Y$43,'Auxiliar General'!BT$5,FALSE)</f>
        <v>0</v>
      </c>
      <c r="BZ253" s="26" t="str">
        <f>+IF(VLOOKUP($B253,'Lista Puestos Valorados'!$B$11:$BK$510,MATCH('Auxiliar General'!BT$4,'Lista Puestos Valorados'!$B$10:$BK$10,0),0)="","No relevante",VLOOKUP($B253,'Lista Puestos Valorados'!$B$11:$BK$510,MATCH('Auxiliar General'!BT$4,'Lista Puestos Valorados'!$B$10:$BK$10,0),0))</f>
        <v>No relevante</v>
      </c>
      <c r="CA253" s="26">
        <f>+HLOOKUP(BZ253,Sistema_Puntos!$Q$5:$Y$43,'Auxiliar General'!BV$5,FALSE)</f>
        <v>0</v>
      </c>
      <c r="CB253" s="26" t="str">
        <f>+IF(VLOOKUP($B253,'Lista Puestos Valorados'!$B$11:$BK$510,MATCH('Auxiliar General'!BV$4,'Lista Puestos Valorados'!$B$10:$BK$10,0),0)="","No relevante",VLOOKUP($B253,'Lista Puestos Valorados'!$B$11:$BK$510,MATCH('Auxiliar General'!BV$4,'Lista Puestos Valorados'!$B$10:$BK$10,0),0))</f>
        <v>No relevante</v>
      </c>
      <c r="CC253" s="26">
        <f>+HLOOKUP(CB253,Sistema_Puntos!$Q$5:$Y$43,'Auxiliar General'!BX$5,FALSE)</f>
        <v>0</v>
      </c>
      <c r="CD253" s="26" t="str">
        <f>+IF(VLOOKUP($B253,'Lista Puestos Valorados'!$B$11:$BK$510,MATCH('Auxiliar General'!BX$4,'Lista Puestos Valorados'!$B$10:$BK$10,0),0)="","No relevante",VLOOKUP($B253,'Lista Puestos Valorados'!$B$11:$BK$510,MATCH('Auxiliar General'!BX$4,'Lista Puestos Valorados'!$B$10:$BK$10,0),0))</f>
        <v>No relevante</v>
      </c>
      <c r="CE253" s="26">
        <f>+HLOOKUP(CD253,Sistema_Puntos!$Q$5:$Y$43,'Auxiliar General'!BZ$5,FALSE)</f>
        <v>0</v>
      </c>
      <c r="CF253" s="26" t="str">
        <f>+IF(VLOOKUP($B253,'Lista Puestos Valorados'!$B$11:$BK$510,MATCH('Auxiliar General'!BZ$4,'Lista Puestos Valorados'!$B$10:$BK$10,0),0)="","No relevante",VLOOKUP($B253,'Lista Puestos Valorados'!$B$11:$BK$510,MATCH('Auxiliar General'!BZ$4,'Lista Puestos Valorados'!$B$10:$BK$10,0),0))</f>
        <v>No relevante</v>
      </c>
      <c r="CG253" s="26">
        <f>+HLOOKUP(CF253,Sistema_Puntos!$Q$5:$Y$43,'Auxiliar General'!CB$5,FALSE)</f>
        <v>0</v>
      </c>
      <c r="CH253" s="29"/>
      <c r="CI253" s="29"/>
    </row>
    <row r="254" spans="2:87" ht="17.55" customHeight="1">
      <c r="B254" s="26">
        <f>+'Listado de Puestos'!B254</f>
        <v>244</v>
      </c>
      <c r="C254" s="26" t="str">
        <f>+IF('Lista Puestos Valorados'!C254="","",'Lista Puestos Valorados'!C254)</f>
        <v/>
      </c>
      <c r="D254" s="26" t="str">
        <f>+IF('Lista Puestos Valorados'!D254="","",'Lista Puestos Valorados'!D254)</f>
        <v/>
      </c>
      <c r="E254" s="26" t="str">
        <f>+IF('Lista Puestos Valorados'!E254="","",'Lista Puestos Valorados'!E254)</f>
        <v/>
      </c>
      <c r="F254" s="26" t="str">
        <f>+IF('Lista Puestos Valorados'!F254="","",'Lista Puestos Valorados'!F254)</f>
        <v/>
      </c>
      <c r="G254" s="26" t="str">
        <f>+IF('Lista Puestos Valorados'!G254="","",'Lista Puestos Valorados'!G254)</f>
        <v/>
      </c>
      <c r="H254" s="26" t="str">
        <f>+IF('Lista Puestos Valorados'!H254="","",'Lista Puestos Valorados'!H254)</f>
        <v/>
      </c>
      <c r="I254" s="26" t="str">
        <f>+IF('Lista Puestos Valorados'!I254="","",'Lista Puestos Valorados'!I254)</f>
        <v/>
      </c>
      <c r="J254" s="118" t="e">
        <f t="array" ref="J254">+IF(L254="","",_xlfn.IFS(L254&lt;='Cortes de Agrupacion'!$F$15,'Cortes de Agrupacion'!$E$15,'Resultados General'!L254&lt;='Cortes de Agrupacion'!$F$14,'Cortes de Agrupacion'!$E$14,'Resultados General'!L254&lt;='Cortes de Agrupacion'!$F$13,'Cortes de Agrupacion'!$E$13,L254&lt;='Cortes de Agrupacion'!$F$12,'Cortes de Agrupacion'!$E$12,'Resultados General'!L254&lt;='Cortes de Agrupacion'!$F$11,'Cortes de Agrupacion'!$E$11,'Resultados General'!L254&lt;='Cortes de Agrupacion'!$F$10,'Cortes de Agrupacion'!$E$10,'Resultados General'!L254&lt;='Cortes de Agrupacion'!$F$9,'Cortes de Agrupacion'!$E$9,'Resultados General'!L254&lt;='Cortes de Agrupacion'!$F$8,'Cortes de Agrupacion'!$E$8,'Resultados General'!L254&lt;='Cortes de Agrupacion'!$F$7,'Cortes de Agrupacion'!$E$7,'Resultados General'!L254&lt;='Cortes de Agrupacion'!$F$6,'Cortes de Agrupacion'!$E$6))</f>
        <v>#VALUE!</v>
      </c>
      <c r="K254" s="118" t="str">
        <f t="shared" si="6"/>
        <v/>
      </c>
      <c r="L254" s="124" t="e">
        <f>#VALUE!</f>
        <v>#VALUE!</v>
      </c>
      <c r="M254" s="26" t="e">
        <f ca="1">+_xlfn.IFNA(VLOOKUP(C254,'Distribución de puestos'!$B$8:$I$507,8,0),"")</f>
        <v>#NAME?</v>
      </c>
      <c r="N254" s="26" t="str">
        <f>+IF(VLOOKUP($B254,'Lista Puestos Valorados'!$B$11:$BK$510,MATCH('Auxiliar General'!H$4,'Lista Puestos Valorados'!$B$10:$BK$10,0),0)="","No relevante",VLOOKUP($B254,'Lista Puestos Valorados'!$B$11:$BK$510,MATCH('Auxiliar General'!H$4,'Lista Puestos Valorados'!$B$10:$BK$10,0),0))</f>
        <v>No relevante</v>
      </c>
      <c r="O254" s="26">
        <f>+HLOOKUP(N254,Sistema_Puntos!$Q$5:$Y$43,'Auxiliar General'!J$5,FALSE)</f>
        <v>0</v>
      </c>
      <c r="P254" s="26" t="str">
        <f>+IF(VLOOKUP($B254,'Lista Puestos Valorados'!$B$11:$BK$510,MATCH('Auxiliar General'!J$4,'Lista Puestos Valorados'!$B$10:$BK$10,0),0)="","No relevante",VLOOKUP($B254,'Lista Puestos Valorados'!$B$11:$BK$510,MATCH('Auxiliar General'!J$4,'Lista Puestos Valorados'!$B$10:$BK$10,0),0))</f>
        <v>No relevante</v>
      </c>
      <c r="Q254" s="26">
        <f>+HLOOKUP(P254,Sistema_Puntos!$Q$5:$Y$43,'Auxiliar General'!L$5,FALSE)</f>
        <v>0</v>
      </c>
      <c r="R254" s="26" t="str">
        <f>+IF(VLOOKUP($B254,'Lista Puestos Valorados'!$B$11:$BK$510,MATCH('Auxiliar General'!L$4,'Lista Puestos Valorados'!$B$10:$BK$10,0),0)="","No relevante",VLOOKUP($B254,'Lista Puestos Valorados'!$B$11:$BK$510,MATCH('Auxiliar General'!L$4,'Lista Puestos Valorados'!$B$10:$BK$10,0),0))</f>
        <v>No relevante</v>
      </c>
      <c r="S254" s="26">
        <f>+HLOOKUP(R254,Sistema_Puntos!$Q$5:$Y$43,'Auxiliar General'!N$5,FALSE)</f>
        <v>0</v>
      </c>
      <c r="T254" s="26" t="str">
        <f>+IF(VLOOKUP($B254,'Lista Puestos Valorados'!$B$11:$BK$510,MATCH('Auxiliar General'!N$4,'Lista Puestos Valorados'!$B$10:$BK$10,0),0)="","No relevante",VLOOKUP($B254,'Lista Puestos Valorados'!$B$11:$BK$510,MATCH('Auxiliar General'!N$4,'Lista Puestos Valorados'!$B$10:$BK$10,0),0))</f>
        <v>No relevante</v>
      </c>
      <c r="U254" s="26">
        <f>+HLOOKUP(T254,Sistema_Puntos!$Q$5:$Y$43,'Auxiliar General'!P$5,FALSE)</f>
        <v>0</v>
      </c>
      <c r="V254" s="26" t="str">
        <f>+IF(VLOOKUP($B254,'Lista Puestos Valorados'!$B$11:$BK$510,MATCH('Auxiliar General'!P$4,'Lista Puestos Valorados'!$B$10:$BK$10,0),0)="","No relevante",VLOOKUP($B254,'Lista Puestos Valorados'!$B$11:$BK$510,MATCH('Auxiliar General'!P$4,'Lista Puestos Valorados'!$B$10:$BK$10,0),0))</f>
        <v>No relevante</v>
      </c>
      <c r="W254" s="26">
        <f>+HLOOKUP(V254,Sistema_Puntos!$Q$5:$Y$43,'Auxiliar General'!R$5,FALSE)</f>
        <v>0</v>
      </c>
      <c r="X254" s="26" t="str">
        <f>+IF(VLOOKUP($B254,'Lista Puestos Valorados'!$B$11:$BK$510,MATCH('Auxiliar General'!R$4,'Lista Puestos Valorados'!$B$10:$BK$10,0),0)="","No relevante",VLOOKUP($B254,'Lista Puestos Valorados'!$B$11:$BK$510,MATCH('Auxiliar General'!R$4,'Lista Puestos Valorados'!$B$10:$BK$10,0),0))</f>
        <v>No relevante</v>
      </c>
      <c r="Y254" s="26">
        <f>+HLOOKUP(X254,Sistema_Puntos!$Q$5:$Y$43,'Auxiliar General'!T$5,FALSE)</f>
        <v>0</v>
      </c>
      <c r="Z254" s="26" t="str">
        <f>+IF(VLOOKUP($B254,'Lista Puestos Valorados'!$B$11:$BK$510,MATCH('Auxiliar General'!T$4,'Lista Puestos Valorados'!$B$10:$BK$10,0),0)="","No relevante",VLOOKUP($B254,'Lista Puestos Valorados'!$B$11:$BK$510,MATCH('Auxiliar General'!T$4,'Lista Puestos Valorados'!$B$10:$BK$10,0),0))</f>
        <v>No relevante</v>
      </c>
      <c r="AA254" s="26">
        <f>+HLOOKUP(Z254,Sistema_Puntos!$Q$5:$Y$43,'Auxiliar General'!V$5,FALSE)</f>
        <v>0</v>
      </c>
      <c r="AB254" s="26" t="str">
        <f>+IF(VLOOKUP($B254,'Lista Puestos Valorados'!$B$11:$BK$510,MATCH('Auxiliar General'!V$4,'Lista Puestos Valorados'!$B$10:$BK$10,0),0)="","No relevante",VLOOKUP($B254,'Lista Puestos Valorados'!$B$11:$BK$510,MATCH('Auxiliar General'!V$4,'Lista Puestos Valorados'!$B$10:$BK$10,0),0))</f>
        <v>No relevante</v>
      </c>
      <c r="AC254" s="26">
        <f>+HLOOKUP(AB254,Sistema_Puntos!$Q$5:$Y$43,'Auxiliar General'!X$5,FALSE)</f>
        <v>0</v>
      </c>
      <c r="AD254" s="26" t="str">
        <f>+IF(VLOOKUP($B254,'Lista Puestos Valorados'!$B$11:$BK$510,MATCH('Auxiliar General'!X$4,'Lista Puestos Valorados'!$B$10:$BK$10,0),0)="","No relevante",VLOOKUP($B254,'Lista Puestos Valorados'!$B$11:$BK$510,MATCH('Auxiliar General'!X$4,'Lista Puestos Valorados'!$B$10:$BK$10,0),0))</f>
        <v>No relevante</v>
      </c>
      <c r="AE254" s="26">
        <f>+HLOOKUP(AD254,Sistema_Puntos!$Q$5:$Y$43,'Auxiliar General'!Z$5,FALSE)</f>
        <v>0</v>
      </c>
      <c r="AF254" s="26" t="str">
        <f>+IF(VLOOKUP($B254,'Lista Puestos Valorados'!$B$11:$BK$510,MATCH('Auxiliar General'!Z$4,'Lista Puestos Valorados'!$B$10:$BK$10,0),0)="","No relevante",VLOOKUP($B254,'Lista Puestos Valorados'!$B$11:$BK$510,MATCH('Auxiliar General'!Z$4,'Lista Puestos Valorados'!$B$10:$BK$10,0),0))</f>
        <v>No relevante</v>
      </c>
      <c r="AG254" s="26">
        <f>+HLOOKUP(AF254,Sistema_Puntos!$Q$5:$Y$43,'Auxiliar General'!AB$5,FALSE)</f>
        <v>0</v>
      </c>
      <c r="AH254" s="26" t="str">
        <f>+IF(VLOOKUP($B254,'Lista Puestos Valorados'!$B$11:$BK$510,MATCH('Auxiliar General'!AB$4,'Lista Puestos Valorados'!$B$10:$BK$10,0),0)="","No relevante",VLOOKUP($B254,'Lista Puestos Valorados'!$B$11:$BK$510,MATCH('Auxiliar General'!AB$4,'Lista Puestos Valorados'!$B$10:$BK$10,0),0))</f>
        <v>No relevante</v>
      </c>
      <c r="AI254" s="26">
        <f>+HLOOKUP(AH254,Sistema_Puntos!$Q$5:$Y$43,'Auxiliar General'!AD$5,FALSE)</f>
        <v>0</v>
      </c>
      <c r="AJ254" s="26" t="str">
        <f>+IF(VLOOKUP($B254,'Lista Puestos Valorados'!$B$11:$BK$510,MATCH('Auxiliar General'!AD$4,'Lista Puestos Valorados'!$B$10:$BK$10,0),0)="","No relevante",VLOOKUP($B254,'Lista Puestos Valorados'!$B$11:$BK$510,MATCH('Auxiliar General'!AD$4,'Lista Puestos Valorados'!$B$10:$BK$10,0),0))</f>
        <v>No relevante</v>
      </c>
      <c r="AK254" s="26">
        <f>+HLOOKUP(AJ254,Sistema_Puntos!$Q$5:$Y$43,'Auxiliar General'!AF$5,FALSE)</f>
        <v>0</v>
      </c>
      <c r="AL254" s="26" t="str">
        <f>+IF(VLOOKUP($B254,'Lista Puestos Valorados'!$B$11:$BK$510,MATCH('Auxiliar General'!AF$4,'Lista Puestos Valorados'!$B$10:$BK$10,0),0)="","No relevante",VLOOKUP($B254,'Lista Puestos Valorados'!$B$11:$BK$510,MATCH('Auxiliar General'!AF$4,'Lista Puestos Valorados'!$B$10:$BK$10,0),0))</f>
        <v>No relevante</v>
      </c>
      <c r="AM254" s="26">
        <f>+HLOOKUP(AL254,Sistema_Puntos!$Q$5:$Y$43,'Auxiliar General'!AH$5,FALSE)</f>
        <v>0</v>
      </c>
      <c r="AN254" s="26" t="str">
        <f>+IF(VLOOKUP($B254,'Lista Puestos Valorados'!$B$11:$BK$510,MATCH('Auxiliar General'!AH$4,'Lista Puestos Valorados'!$B$10:$BK$10,0),0)="","No relevante",VLOOKUP($B254,'Lista Puestos Valorados'!$B$11:$BK$510,MATCH('Auxiliar General'!AH$4,'Lista Puestos Valorados'!$B$10:$BK$10,0),0))</f>
        <v>No relevante</v>
      </c>
      <c r="AO254" s="26">
        <f>+HLOOKUP(AN254,Sistema_Puntos!$Q$5:$Y$43,'Auxiliar General'!AJ$5,FALSE)</f>
        <v>0</v>
      </c>
      <c r="AP254" s="26" t="str">
        <f>+IF(VLOOKUP($B254,'Lista Puestos Valorados'!$B$11:$BK$510,MATCH('Auxiliar General'!AJ$4,'Lista Puestos Valorados'!$B$10:$BK$10,0),0)="","No relevante",VLOOKUP($B254,'Lista Puestos Valorados'!$B$11:$BK$510,MATCH('Auxiliar General'!AJ$4,'Lista Puestos Valorados'!$B$10:$BK$10,0),0))</f>
        <v>No relevante</v>
      </c>
      <c r="AQ254" s="26">
        <f>+HLOOKUP(AP254,Sistema_Puntos!$Q$5:$Y$43,'Auxiliar General'!AL$5,FALSE)</f>
        <v>0</v>
      </c>
      <c r="AR254" s="26" t="str">
        <f>+IF(VLOOKUP($B254,'Lista Puestos Valorados'!$B$11:$BK$510,MATCH('Auxiliar General'!AL$4,'Lista Puestos Valorados'!$B$10:$BK$10,0),0)="","No relevante",VLOOKUP($B254,'Lista Puestos Valorados'!$B$11:$BK$510,MATCH('Auxiliar General'!AL$4,'Lista Puestos Valorados'!$B$10:$BK$10,0),0))</f>
        <v>No relevante</v>
      </c>
      <c r="AS254" s="26">
        <f>+HLOOKUP(AR254,Sistema_Puntos!$Q$5:$Y$43,'Auxiliar General'!AN$5,FALSE)</f>
        <v>0</v>
      </c>
      <c r="AT254" s="26" t="str">
        <f>+IF(VLOOKUP($B254,'Lista Puestos Valorados'!$B$11:$BK$510,MATCH('Auxiliar General'!AN$4,'Lista Puestos Valorados'!$B$10:$BK$10,0),0)="","No relevante",VLOOKUP($B254,'Lista Puestos Valorados'!$B$11:$BK$510,MATCH('Auxiliar General'!AN$4,'Lista Puestos Valorados'!$B$10:$BK$10,0),0))</f>
        <v>No relevante</v>
      </c>
      <c r="AU254" s="26">
        <f>+HLOOKUP(AT254,Sistema_Puntos!$Q$5:$Y$43,'Auxiliar General'!AP$5,FALSE)</f>
        <v>0</v>
      </c>
      <c r="AV254" s="26" t="str">
        <f>+IF(VLOOKUP($B254,'Lista Puestos Valorados'!$B$11:$BK$510,MATCH('Auxiliar General'!AP$4,'Lista Puestos Valorados'!$B$10:$BK$10,0),0)="","No relevante",VLOOKUP($B254,'Lista Puestos Valorados'!$B$11:$BK$510,MATCH('Auxiliar General'!AP$4,'Lista Puestos Valorados'!$B$10:$BK$10,0),0))</f>
        <v>No relevante</v>
      </c>
      <c r="AW254" s="26">
        <f>+HLOOKUP(AV254,Sistema_Puntos!$Q$5:$Y$43,'Auxiliar General'!AR$5,FALSE)</f>
        <v>0</v>
      </c>
      <c r="AX254" s="26" t="str">
        <f>+IF(VLOOKUP($B254,'Lista Puestos Valorados'!$B$11:$BK$510,MATCH('Auxiliar General'!AR$4,'Lista Puestos Valorados'!$B$10:$BK$10,0),0)="","No relevante",VLOOKUP($B254,'Lista Puestos Valorados'!$B$11:$BK$510,MATCH('Auxiliar General'!AR$4,'Lista Puestos Valorados'!$B$10:$BK$10,0),0))</f>
        <v>No relevante</v>
      </c>
      <c r="AY254" s="26">
        <f>+HLOOKUP(AX254,Sistema_Puntos!$Q$5:$Y$43,'Auxiliar General'!AT$5,FALSE)</f>
        <v>0</v>
      </c>
      <c r="AZ254" s="26" t="str">
        <f>+IF(VLOOKUP($B254,'Lista Puestos Valorados'!$B$11:$BK$510,MATCH('Auxiliar General'!AT$4,'Lista Puestos Valorados'!$B$10:$BK$10,0),0)="","No relevante",VLOOKUP($B254,'Lista Puestos Valorados'!$B$11:$BK$510,MATCH('Auxiliar General'!AT$4,'Lista Puestos Valorados'!$B$10:$BK$10,0),0))</f>
        <v>No relevante</v>
      </c>
      <c r="BA254" s="26">
        <f>+HLOOKUP(AZ254,Sistema_Puntos!$Q$5:$Y$43,'Auxiliar General'!AV$5,FALSE)</f>
        <v>0</v>
      </c>
      <c r="BB254" s="26" t="str">
        <f>+IF(VLOOKUP($B254,'Lista Puestos Valorados'!$B$11:$BK$510,MATCH('Auxiliar General'!AV$4,'Lista Puestos Valorados'!$B$10:$BK$10,0),0)="","No relevante",VLOOKUP($B254,'Lista Puestos Valorados'!$B$11:$BK$510,MATCH('Auxiliar General'!AV$4,'Lista Puestos Valorados'!$B$10:$BK$10,0),0))</f>
        <v>No relevante</v>
      </c>
      <c r="BC254" s="26">
        <f>+HLOOKUP(BB254,Sistema_Puntos!$Q$5:$Y$43,'Auxiliar General'!AX$5,FALSE)</f>
        <v>0</v>
      </c>
      <c r="BD254" s="26" t="str">
        <f>+IF(VLOOKUP($B254,'Lista Puestos Valorados'!$B$11:$BK$510,MATCH('Auxiliar General'!AX$4,'Lista Puestos Valorados'!$B$10:$BK$10,0),0)="","No relevante",VLOOKUP($B254,'Lista Puestos Valorados'!$B$11:$BK$510,MATCH('Auxiliar General'!AX$4,'Lista Puestos Valorados'!$B$10:$BK$10,0),0))</f>
        <v>No relevante</v>
      </c>
      <c r="BE254" s="26">
        <f>+HLOOKUP(BD254,Sistema_Puntos!$Q$5:$Y$43,'Auxiliar General'!AZ$5,FALSE)</f>
        <v>0</v>
      </c>
      <c r="BF254" s="26" t="str">
        <f>+IF(VLOOKUP($B254,'Lista Puestos Valorados'!$B$11:$BK$510,MATCH('Auxiliar General'!AZ$4,'Lista Puestos Valorados'!$B$10:$BK$10,0),0)="","No relevante",VLOOKUP($B254,'Lista Puestos Valorados'!$B$11:$BK$510,MATCH('Auxiliar General'!AZ$4,'Lista Puestos Valorados'!$B$10:$BK$10,0),0))</f>
        <v>No relevante</v>
      </c>
      <c r="BG254" s="26">
        <f>+HLOOKUP(BF254,Sistema_Puntos!$Q$5:$Y$43,'Auxiliar General'!BB$5,FALSE)</f>
        <v>0</v>
      </c>
      <c r="BH254" s="26" t="str">
        <f>+IF(VLOOKUP($B254,'Lista Puestos Valorados'!$B$11:$BK$510,MATCH('Auxiliar General'!BB$4,'Lista Puestos Valorados'!$B$10:$BK$10,0),0)="","No relevante",VLOOKUP($B254,'Lista Puestos Valorados'!$B$11:$BK$510,MATCH('Auxiliar General'!BB$4,'Lista Puestos Valorados'!$B$10:$BK$10,0),0))</f>
        <v>No relevante</v>
      </c>
      <c r="BI254" s="26">
        <f>+HLOOKUP(BH254,Sistema_Puntos!$Q$5:$Y$43,'Auxiliar General'!BD$5,FALSE)</f>
        <v>0</v>
      </c>
      <c r="BJ254" s="26" t="str">
        <f>+IF(VLOOKUP($B254,'Lista Puestos Valorados'!$B$11:$BK$510,MATCH('Auxiliar General'!BD$4,'Lista Puestos Valorados'!$B$10:$BK$10,0),0)="","No relevante",VLOOKUP($B254,'Lista Puestos Valorados'!$B$11:$BK$510,MATCH('Auxiliar General'!BD$4,'Lista Puestos Valorados'!$B$10:$BK$10,0),0))</f>
        <v>No relevante</v>
      </c>
      <c r="BK254" s="26">
        <f>+HLOOKUP(BJ254,Sistema_Puntos!$Q$5:$Y$43,'Auxiliar General'!BF$5,FALSE)</f>
        <v>0</v>
      </c>
      <c r="BL254" s="26" t="str">
        <f>+IF(VLOOKUP($B254,'Lista Puestos Valorados'!$B$11:$BK$510,MATCH('Auxiliar General'!BF$4,'Lista Puestos Valorados'!$B$10:$BK$10,0),0)="","No relevante",VLOOKUP($B254,'Lista Puestos Valorados'!$B$11:$BK$510,MATCH('Auxiliar General'!BF$4,'Lista Puestos Valorados'!$B$10:$BK$10,0),0))</f>
        <v>No relevante</v>
      </c>
      <c r="BM254" s="26">
        <f>+HLOOKUP(BL254,Sistema_Puntos!$Q$5:$Y$43,'Auxiliar General'!BH$5,FALSE)</f>
        <v>0</v>
      </c>
      <c r="BN254" s="26" t="str">
        <f>+IF(VLOOKUP($B254,'Lista Puestos Valorados'!$B$11:$BK$510,MATCH('Auxiliar General'!BH$4,'Lista Puestos Valorados'!$B$10:$BK$10,0),0)="","No relevante",VLOOKUP($B254,'Lista Puestos Valorados'!$B$11:$BK$510,MATCH('Auxiliar General'!BH$4,'Lista Puestos Valorados'!$B$10:$BK$10,0),0))</f>
        <v>No relevante</v>
      </c>
      <c r="BO254" s="26">
        <f>+HLOOKUP(BN254,Sistema_Puntos!$Q$5:$Y$43,'Auxiliar General'!BJ$5,FALSE)</f>
        <v>0</v>
      </c>
      <c r="BP254" s="26" t="str">
        <f>+IF(VLOOKUP($B254,'Lista Puestos Valorados'!$B$11:$BK$510,MATCH('Auxiliar General'!BJ$4,'Lista Puestos Valorados'!$B$10:$BK$10,0),0)="","No relevante",VLOOKUP($B254,'Lista Puestos Valorados'!$B$11:$BK$510,MATCH('Auxiliar General'!BJ$4,'Lista Puestos Valorados'!$B$10:$BK$10,0),0))</f>
        <v>No relevante</v>
      </c>
      <c r="BQ254" s="26">
        <f>+HLOOKUP(BP254,Sistema_Puntos!$Q$5:$Y$43,'Auxiliar General'!BL$5,FALSE)</f>
        <v>0</v>
      </c>
      <c r="BR254" s="26" t="str">
        <f>+IF(VLOOKUP($B254,'Lista Puestos Valorados'!$B$11:$BK$510,MATCH('Auxiliar General'!BL$4,'Lista Puestos Valorados'!$B$10:$BK$10,0),0)="","No relevante",VLOOKUP($B254,'Lista Puestos Valorados'!$B$11:$BK$510,MATCH('Auxiliar General'!BL$4,'Lista Puestos Valorados'!$B$10:$BK$10,0),0))</f>
        <v>No relevante</v>
      </c>
      <c r="BS254" s="26">
        <f>+HLOOKUP(BR254,Sistema_Puntos!$Q$5:$Y$43,'Auxiliar General'!BN$5,FALSE)</f>
        <v>0</v>
      </c>
      <c r="BT254" s="26" t="str">
        <f>+IF(VLOOKUP($B254,'Lista Puestos Valorados'!$B$11:$BK$510,MATCH('Auxiliar General'!BN$4,'Lista Puestos Valorados'!$B$10:$BK$10,0),0)="","No relevante",VLOOKUP($B254,'Lista Puestos Valorados'!$B$11:$BK$510,MATCH('Auxiliar General'!BN$4,'Lista Puestos Valorados'!$B$10:$BK$10,0),0))</f>
        <v>No relevante</v>
      </c>
      <c r="BU254" s="26">
        <f>+HLOOKUP(BT254,Sistema_Puntos!$Q$5:$Y$43,'Auxiliar General'!BP$5,FALSE)</f>
        <v>0</v>
      </c>
      <c r="BV254" s="26" t="str">
        <f>+IF(VLOOKUP($B254,'Lista Puestos Valorados'!$B$11:$BK$510,MATCH('Auxiliar General'!BP$4,'Lista Puestos Valorados'!$B$10:$BK$10,0),0)="","No relevante",VLOOKUP($B254,'Lista Puestos Valorados'!$B$11:$BK$510,MATCH('Auxiliar General'!BP$4,'Lista Puestos Valorados'!$B$10:$BK$10,0),0))</f>
        <v>No relevante</v>
      </c>
      <c r="BW254" s="26">
        <f>+HLOOKUP(BV254,Sistema_Puntos!$Q$5:$Y$43,'Auxiliar General'!BR$5,FALSE)</f>
        <v>0</v>
      </c>
      <c r="BX254" s="26" t="str">
        <f>+IF(VLOOKUP($B254,'Lista Puestos Valorados'!$B$11:$BK$510,MATCH('Auxiliar General'!BR$4,'Lista Puestos Valorados'!$B$10:$BK$10,0),0)="","No relevante",VLOOKUP($B254,'Lista Puestos Valorados'!$B$11:$BK$510,MATCH('Auxiliar General'!BR$4,'Lista Puestos Valorados'!$B$10:$BK$10,0),0))</f>
        <v>No relevante</v>
      </c>
      <c r="BY254" s="26">
        <f>+HLOOKUP(BX254,Sistema_Puntos!$Q$5:$Y$43,'Auxiliar General'!BT$5,FALSE)</f>
        <v>0</v>
      </c>
      <c r="BZ254" s="26" t="str">
        <f>+IF(VLOOKUP($B254,'Lista Puestos Valorados'!$B$11:$BK$510,MATCH('Auxiliar General'!BT$4,'Lista Puestos Valorados'!$B$10:$BK$10,0),0)="","No relevante",VLOOKUP($B254,'Lista Puestos Valorados'!$B$11:$BK$510,MATCH('Auxiliar General'!BT$4,'Lista Puestos Valorados'!$B$10:$BK$10,0),0))</f>
        <v>No relevante</v>
      </c>
      <c r="CA254" s="26">
        <f>+HLOOKUP(BZ254,Sistema_Puntos!$Q$5:$Y$43,'Auxiliar General'!BV$5,FALSE)</f>
        <v>0</v>
      </c>
      <c r="CB254" s="26" t="str">
        <f>+IF(VLOOKUP($B254,'Lista Puestos Valorados'!$B$11:$BK$510,MATCH('Auxiliar General'!BV$4,'Lista Puestos Valorados'!$B$10:$BK$10,0),0)="","No relevante",VLOOKUP($B254,'Lista Puestos Valorados'!$B$11:$BK$510,MATCH('Auxiliar General'!BV$4,'Lista Puestos Valorados'!$B$10:$BK$10,0),0))</f>
        <v>No relevante</v>
      </c>
      <c r="CC254" s="26">
        <f>+HLOOKUP(CB254,Sistema_Puntos!$Q$5:$Y$43,'Auxiliar General'!BX$5,FALSE)</f>
        <v>0</v>
      </c>
      <c r="CD254" s="26" t="str">
        <f>+IF(VLOOKUP($B254,'Lista Puestos Valorados'!$B$11:$BK$510,MATCH('Auxiliar General'!BX$4,'Lista Puestos Valorados'!$B$10:$BK$10,0),0)="","No relevante",VLOOKUP($B254,'Lista Puestos Valorados'!$B$11:$BK$510,MATCH('Auxiliar General'!BX$4,'Lista Puestos Valorados'!$B$10:$BK$10,0),0))</f>
        <v>No relevante</v>
      </c>
      <c r="CE254" s="26">
        <f>+HLOOKUP(CD254,Sistema_Puntos!$Q$5:$Y$43,'Auxiliar General'!BZ$5,FALSE)</f>
        <v>0</v>
      </c>
      <c r="CF254" s="26" t="str">
        <f>+IF(VLOOKUP($B254,'Lista Puestos Valorados'!$B$11:$BK$510,MATCH('Auxiliar General'!BZ$4,'Lista Puestos Valorados'!$B$10:$BK$10,0),0)="","No relevante",VLOOKUP($B254,'Lista Puestos Valorados'!$B$11:$BK$510,MATCH('Auxiliar General'!BZ$4,'Lista Puestos Valorados'!$B$10:$BK$10,0),0))</f>
        <v>No relevante</v>
      </c>
      <c r="CG254" s="26">
        <f>+HLOOKUP(CF254,Sistema_Puntos!$Q$5:$Y$43,'Auxiliar General'!CB$5,FALSE)</f>
        <v>0</v>
      </c>
      <c r="CH254" s="29"/>
      <c r="CI254" s="29"/>
    </row>
    <row r="255" spans="2:87" ht="17.55" customHeight="1">
      <c r="B255" s="26">
        <f>+'Listado de Puestos'!B255</f>
        <v>245</v>
      </c>
      <c r="C255" s="26" t="str">
        <f>+IF('Lista Puestos Valorados'!C255="","",'Lista Puestos Valorados'!C255)</f>
        <v/>
      </c>
      <c r="D255" s="26" t="str">
        <f>+IF('Lista Puestos Valorados'!D255="","",'Lista Puestos Valorados'!D255)</f>
        <v/>
      </c>
      <c r="E255" s="26" t="str">
        <f>+IF('Lista Puestos Valorados'!E255="","",'Lista Puestos Valorados'!E255)</f>
        <v/>
      </c>
      <c r="F255" s="26" t="str">
        <f>+IF('Lista Puestos Valorados'!F255="","",'Lista Puestos Valorados'!F255)</f>
        <v/>
      </c>
      <c r="G255" s="26" t="str">
        <f>+IF('Lista Puestos Valorados'!G255="","",'Lista Puestos Valorados'!G255)</f>
        <v/>
      </c>
      <c r="H255" s="26" t="str">
        <f>+IF('Lista Puestos Valorados'!H255="","",'Lista Puestos Valorados'!H255)</f>
        <v/>
      </c>
      <c r="I255" s="26" t="str">
        <f>+IF('Lista Puestos Valorados'!I255="","",'Lista Puestos Valorados'!I255)</f>
        <v/>
      </c>
      <c r="J255" s="118" t="e">
        <f t="array" ref="J255">+IF(L255="","",_xlfn.IFS(L255&lt;='Cortes de Agrupacion'!$F$15,'Cortes de Agrupacion'!$E$15,'Resultados General'!L255&lt;='Cortes de Agrupacion'!$F$14,'Cortes de Agrupacion'!$E$14,'Resultados General'!L255&lt;='Cortes de Agrupacion'!$F$13,'Cortes de Agrupacion'!$E$13,L255&lt;='Cortes de Agrupacion'!$F$12,'Cortes de Agrupacion'!$E$12,'Resultados General'!L255&lt;='Cortes de Agrupacion'!$F$11,'Cortes de Agrupacion'!$E$11,'Resultados General'!L255&lt;='Cortes de Agrupacion'!$F$10,'Cortes de Agrupacion'!$E$10,'Resultados General'!L255&lt;='Cortes de Agrupacion'!$F$9,'Cortes de Agrupacion'!$E$9,'Resultados General'!L255&lt;='Cortes de Agrupacion'!$F$8,'Cortes de Agrupacion'!$E$8,'Resultados General'!L255&lt;='Cortes de Agrupacion'!$F$7,'Cortes de Agrupacion'!$E$7,'Resultados General'!L255&lt;='Cortes de Agrupacion'!$F$6,'Cortes de Agrupacion'!$E$6))</f>
        <v>#VALUE!</v>
      </c>
      <c r="K255" s="118" t="str">
        <f t="shared" si="6"/>
        <v/>
      </c>
      <c r="L255" s="124" t="e">
        <f>#VALUE!</f>
        <v>#VALUE!</v>
      </c>
      <c r="M255" s="26" t="e">
        <f ca="1">+_xlfn.IFNA(VLOOKUP(C255,'Distribución de puestos'!$B$8:$I$507,8,0),"")</f>
        <v>#NAME?</v>
      </c>
      <c r="N255" s="26" t="str">
        <f>+IF(VLOOKUP($B255,'Lista Puestos Valorados'!$B$11:$BK$510,MATCH('Auxiliar General'!H$4,'Lista Puestos Valorados'!$B$10:$BK$10,0),0)="","No relevante",VLOOKUP($B255,'Lista Puestos Valorados'!$B$11:$BK$510,MATCH('Auxiliar General'!H$4,'Lista Puestos Valorados'!$B$10:$BK$10,0),0))</f>
        <v>No relevante</v>
      </c>
      <c r="O255" s="26">
        <f>+HLOOKUP(N255,Sistema_Puntos!$Q$5:$Y$43,'Auxiliar General'!J$5,FALSE)</f>
        <v>0</v>
      </c>
      <c r="P255" s="26" t="str">
        <f>+IF(VLOOKUP($B255,'Lista Puestos Valorados'!$B$11:$BK$510,MATCH('Auxiliar General'!J$4,'Lista Puestos Valorados'!$B$10:$BK$10,0),0)="","No relevante",VLOOKUP($B255,'Lista Puestos Valorados'!$B$11:$BK$510,MATCH('Auxiliar General'!J$4,'Lista Puestos Valorados'!$B$10:$BK$10,0),0))</f>
        <v>No relevante</v>
      </c>
      <c r="Q255" s="26">
        <f>+HLOOKUP(P255,Sistema_Puntos!$Q$5:$Y$43,'Auxiliar General'!L$5,FALSE)</f>
        <v>0</v>
      </c>
      <c r="R255" s="26" t="str">
        <f>+IF(VLOOKUP($B255,'Lista Puestos Valorados'!$B$11:$BK$510,MATCH('Auxiliar General'!L$4,'Lista Puestos Valorados'!$B$10:$BK$10,0),0)="","No relevante",VLOOKUP($B255,'Lista Puestos Valorados'!$B$11:$BK$510,MATCH('Auxiliar General'!L$4,'Lista Puestos Valorados'!$B$10:$BK$10,0),0))</f>
        <v>No relevante</v>
      </c>
      <c r="S255" s="26">
        <f>+HLOOKUP(R255,Sistema_Puntos!$Q$5:$Y$43,'Auxiliar General'!N$5,FALSE)</f>
        <v>0</v>
      </c>
      <c r="T255" s="26" t="str">
        <f>+IF(VLOOKUP($B255,'Lista Puestos Valorados'!$B$11:$BK$510,MATCH('Auxiliar General'!N$4,'Lista Puestos Valorados'!$B$10:$BK$10,0),0)="","No relevante",VLOOKUP($B255,'Lista Puestos Valorados'!$B$11:$BK$510,MATCH('Auxiliar General'!N$4,'Lista Puestos Valorados'!$B$10:$BK$10,0),0))</f>
        <v>No relevante</v>
      </c>
      <c r="U255" s="26">
        <f>+HLOOKUP(T255,Sistema_Puntos!$Q$5:$Y$43,'Auxiliar General'!P$5,FALSE)</f>
        <v>0</v>
      </c>
      <c r="V255" s="26" t="str">
        <f>+IF(VLOOKUP($B255,'Lista Puestos Valorados'!$B$11:$BK$510,MATCH('Auxiliar General'!P$4,'Lista Puestos Valorados'!$B$10:$BK$10,0),0)="","No relevante",VLOOKUP($B255,'Lista Puestos Valorados'!$B$11:$BK$510,MATCH('Auxiliar General'!P$4,'Lista Puestos Valorados'!$B$10:$BK$10,0),0))</f>
        <v>No relevante</v>
      </c>
      <c r="W255" s="26">
        <f>+HLOOKUP(V255,Sistema_Puntos!$Q$5:$Y$43,'Auxiliar General'!R$5,FALSE)</f>
        <v>0</v>
      </c>
      <c r="X255" s="26" t="str">
        <f>+IF(VLOOKUP($B255,'Lista Puestos Valorados'!$B$11:$BK$510,MATCH('Auxiliar General'!R$4,'Lista Puestos Valorados'!$B$10:$BK$10,0),0)="","No relevante",VLOOKUP($B255,'Lista Puestos Valorados'!$B$11:$BK$510,MATCH('Auxiliar General'!R$4,'Lista Puestos Valorados'!$B$10:$BK$10,0),0))</f>
        <v>No relevante</v>
      </c>
      <c r="Y255" s="26">
        <f>+HLOOKUP(X255,Sistema_Puntos!$Q$5:$Y$43,'Auxiliar General'!T$5,FALSE)</f>
        <v>0</v>
      </c>
      <c r="Z255" s="26" t="str">
        <f>+IF(VLOOKUP($B255,'Lista Puestos Valorados'!$B$11:$BK$510,MATCH('Auxiliar General'!T$4,'Lista Puestos Valorados'!$B$10:$BK$10,0),0)="","No relevante",VLOOKUP($B255,'Lista Puestos Valorados'!$B$11:$BK$510,MATCH('Auxiliar General'!T$4,'Lista Puestos Valorados'!$B$10:$BK$10,0),0))</f>
        <v>No relevante</v>
      </c>
      <c r="AA255" s="26">
        <f>+HLOOKUP(Z255,Sistema_Puntos!$Q$5:$Y$43,'Auxiliar General'!V$5,FALSE)</f>
        <v>0</v>
      </c>
      <c r="AB255" s="26" t="str">
        <f>+IF(VLOOKUP($B255,'Lista Puestos Valorados'!$B$11:$BK$510,MATCH('Auxiliar General'!V$4,'Lista Puestos Valorados'!$B$10:$BK$10,0),0)="","No relevante",VLOOKUP($B255,'Lista Puestos Valorados'!$B$11:$BK$510,MATCH('Auxiliar General'!V$4,'Lista Puestos Valorados'!$B$10:$BK$10,0),0))</f>
        <v>No relevante</v>
      </c>
      <c r="AC255" s="26">
        <f>+HLOOKUP(AB255,Sistema_Puntos!$Q$5:$Y$43,'Auxiliar General'!X$5,FALSE)</f>
        <v>0</v>
      </c>
      <c r="AD255" s="26" t="str">
        <f>+IF(VLOOKUP($B255,'Lista Puestos Valorados'!$B$11:$BK$510,MATCH('Auxiliar General'!X$4,'Lista Puestos Valorados'!$B$10:$BK$10,0),0)="","No relevante",VLOOKUP($B255,'Lista Puestos Valorados'!$B$11:$BK$510,MATCH('Auxiliar General'!X$4,'Lista Puestos Valorados'!$B$10:$BK$10,0),0))</f>
        <v>No relevante</v>
      </c>
      <c r="AE255" s="26">
        <f>+HLOOKUP(AD255,Sistema_Puntos!$Q$5:$Y$43,'Auxiliar General'!Z$5,FALSE)</f>
        <v>0</v>
      </c>
      <c r="AF255" s="26" t="str">
        <f>+IF(VLOOKUP($B255,'Lista Puestos Valorados'!$B$11:$BK$510,MATCH('Auxiliar General'!Z$4,'Lista Puestos Valorados'!$B$10:$BK$10,0),0)="","No relevante",VLOOKUP($B255,'Lista Puestos Valorados'!$B$11:$BK$510,MATCH('Auxiliar General'!Z$4,'Lista Puestos Valorados'!$B$10:$BK$10,0),0))</f>
        <v>No relevante</v>
      </c>
      <c r="AG255" s="26">
        <f>+HLOOKUP(AF255,Sistema_Puntos!$Q$5:$Y$43,'Auxiliar General'!AB$5,FALSE)</f>
        <v>0</v>
      </c>
      <c r="AH255" s="26" t="str">
        <f>+IF(VLOOKUP($B255,'Lista Puestos Valorados'!$B$11:$BK$510,MATCH('Auxiliar General'!AB$4,'Lista Puestos Valorados'!$B$10:$BK$10,0),0)="","No relevante",VLOOKUP($B255,'Lista Puestos Valorados'!$B$11:$BK$510,MATCH('Auxiliar General'!AB$4,'Lista Puestos Valorados'!$B$10:$BK$10,0),0))</f>
        <v>No relevante</v>
      </c>
      <c r="AI255" s="26">
        <f>+HLOOKUP(AH255,Sistema_Puntos!$Q$5:$Y$43,'Auxiliar General'!AD$5,FALSE)</f>
        <v>0</v>
      </c>
      <c r="AJ255" s="26" t="str">
        <f>+IF(VLOOKUP($B255,'Lista Puestos Valorados'!$B$11:$BK$510,MATCH('Auxiliar General'!AD$4,'Lista Puestos Valorados'!$B$10:$BK$10,0),0)="","No relevante",VLOOKUP($B255,'Lista Puestos Valorados'!$B$11:$BK$510,MATCH('Auxiliar General'!AD$4,'Lista Puestos Valorados'!$B$10:$BK$10,0),0))</f>
        <v>No relevante</v>
      </c>
      <c r="AK255" s="26">
        <f>+HLOOKUP(AJ255,Sistema_Puntos!$Q$5:$Y$43,'Auxiliar General'!AF$5,FALSE)</f>
        <v>0</v>
      </c>
      <c r="AL255" s="26" t="str">
        <f>+IF(VLOOKUP($B255,'Lista Puestos Valorados'!$B$11:$BK$510,MATCH('Auxiliar General'!AF$4,'Lista Puestos Valorados'!$B$10:$BK$10,0),0)="","No relevante",VLOOKUP($B255,'Lista Puestos Valorados'!$B$11:$BK$510,MATCH('Auxiliar General'!AF$4,'Lista Puestos Valorados'!$B$10:$BK$10,0),0))</f>
        <v>No relevante</v>
      </c>
      <c r="AM255" s="26">
        <f>+HLOOKUP(AL255,Sistema_Puntos!$Q$5:$Y$43,'Auxiliar General'!AH$5,FALSE)</f>
        <v>0</v>
      </c>
      <c r="AN255" s="26" t="str">
        <f>+IF(VLOOKUP($B255,'Lista Puestos Valorados'!$B$11:$BK$510,MATCH('Auxiliar General'!AH$4,'Lista Puestos Valorados'!$B$10:$BK$10,0),0)="","No relevante",VLOOKUP($B255,'Lista Puestos Valorados'!$B$11:$BK$510,MATCH('Auxiliar General'!AH$4,'Lista Puestos Valorados'!$B$10:$BK$10,0),0))</f>
        <v>No relevante</v>
      </c>
      <c r="AO255" s="26">
        <f>+HLOOKUP(AN255,Sistema_Puntos!$Q$5:$Y$43,'Auxiliar General'!AJ$5,FALSE)</f>
        <v>0</v>
      </c>
      <c r="AP255" s="26" t="str">
        <f>+IF(VLOOKUP($B255,'Lista Puestos Valorados'!$B$11:$BK$510,MATCH('Auxiliar General'!AJ$4,'Lista Puestos Valorados'!$B$10:$BK$10,0),0)="","No relevante",VLOOKUP($B255,'Lista Puestos Valorados'!$B$11:$BK$510,MATCH('Auxiliar General'!AJ$4,'Lista Puestos Valorados'!$B$10:$BK$10,0),0))</f>
        <v>No relevante</v>
      </c>
      <c r="AQ255" s="26">
        <f>+HLOOKUP(AP255,Sistema_Puntos!$Q$5:$Y$43,'Auxiliar General'!AL$5,FALSE)</f>
        <v>0</v>
      </c>
      <c r="AR255" s="26" t="str">
        <f>+IF(VLOOKUP($B255,'Lista Puestos Valorados'!$B$11:$BK$510,MATCH('Auxiliar General'!AL$4,'Lista Puestos Valorados'!$B$10:$BK$10,0),0)="","No relevante",VLOOKUP($B255,'Lista Puestos Valorados'!$B$11:$BK$510,MATCH('Auxiliar General'!AL$4,'Lista Puestos Valorados'!$B$10:$BK$10,0),0))</f>
        <v>No relevante</v>
      </c>
      <c r="AS255" s="26">
        <f>+HLOOKUP(AR255,Sistema_Puntos!$Q$5:$Y$43,'Auxiliar General'!AN$5,FALSE)</f>
        <v>0</v>
      </c>
      <c r="AT255" s="26" t="str">
        <f>+IF(VLOOKUP($B255,'Lista Puestos Valorados'!$B$11:$BK$510,MATCH('Auxiliar General'!AN$4,'Lista Puestos Valorados'!$B$10:$BK$10,0),0)="","No relevante",VLOOKUP($B255,'Lista Puestos Valorados'!$B$11:$BK$510,MATCH('Auxiliar General'!AN$4,'Lista Puestos Valorados'!$B$10:$BK$10,0),0))</f>
        <v>No relevante</v>
      </c>
      <c r="AU255" s="26">
        <f>+HLOOKUP(AT255,Sistema_Puntos!$Q$5:$Y$43,'Auxiliar General'!AP$5,FALSE)</f>
        <v>0</v>
      </c>
      <c r="AV255" s="26" t="str">
        <f>+IF(VLOOKUP($B255,'Lista Puestos Valorados'!$B$11:$BK$510,MATCH('Auxiliar General'!AP$4,'Lista Puestos Valorados'!$B$10:$BK$10,0),0)="","No relevante",VLOOKUP($B255,'Lista Puestos Valorados'!$B$11:$BK$510,MATCH('Auxiliar General'!AP$4,'Lista Puestos Valorados'!$B$10:$BK$10,0),0))</f>
        <v>No relevante</v>
      </c>
      <c r="AW255" s="26">
        <f>+HLOOKUP(AV255,Sistema_Puntos!$Q$5:$Y$43,'Auxiliar General'!AR$5,FALSE)</f>
        <v>0</v>
      </c>
      <c r="AX255" s="26" t="str">
        <f>+IF(VLOOKUP($B255,'Lista Puestos Valorados'!$B$11:$BK$510,MATCH('Auxiliar General'!AR$4,'Lista Puestos Valorados'!$B$10:$BK$10,0),0)="","No relevante",VLOOKUP($B255,'Lista Puestos Valorados'!$B$11:$BK$510,MATCH('Auxiliar General'!AR$4,'Lista Puestos Valorados'!$B$10:$BK$10,0),0))</f>
        <v>No relevante</v>
      </c>
      <c r="AY255" s="26">
        <f>+HLOOKUP(AX255,Sistema_Puntos!$Q$5:$Y$43,'Auxiliar General'!AT$5,FALSE)</f>
        <v>0</v>
      </c>
      <c r="AZ255" s="26" t="str">
        <f>+IF(VLOOKUP($B255,'Lista Puestos Valorados'!$B$11:$BK$510,MATCH('Auxiliar General'!AT$4,'Lista Puestos Valorados'!$B$10:$BK$10,0),0)="","No relevante",VLOOKUP($B255,'Lista Puestos Valorados'!$B$11:$BK$510,MATCH('Auxiliar General'!AT$4,'Lista Puestos Valorados'!$B$10:$BK$10,0),0))</f>
        <v>No relevante</v>
      </c>
      <c r="BA255" s="26">
        <f>+HLOOKUP(AZ255,Sistema_Puntos!$Q$5:$Y$43,'Auxiliar General'!AV$5,FALSE)</f>
        <v>0</v>
      </c>
      <c r="BB255" s="26" t="str">
        <f>+IF(VLOOKUP($B255,'Lista Puestos Valorados'!$B$11:$BK$510,MATCH('Auxiliar General'!AV$4,'Lista Puestos Valorados'!$B$10:$BK$10,0),0)="","No relevante",VLOOKUP($B255,'Lista Puestos Valorados'!$B$11:$BK$510,MATCH('Auxiliar General'!AV$4,'Lista Puestos Valorados'!$B$10:$BK$10,0),0))</f>
        <v>No relevante</v>
      </c>
      <c r="BC255" s="26">
        <f>+HLOOKUP(BB255,Sistema_Puntos!$Q$5:$Y$43,'Auxiliar General'!AX$5,FALSE)</f>
        <v>0</v>
      </c>
      <c r="BD255" s="26" t="str">
        <f>+IF(VLOOKUP($B255,'Lista Puestos Valorados'!$B$11:$BK$510,MATCH('Auxiliar General'!AX$4,'Lista Puestos Valorados'!$B$10:$BK$10,0),0)="","No relevante",VLOOKUP($B255,'Lista Puestos Valorados'!$B$11:$BK$510,MATCH('Auxiliar General'!AX$4,'Lista Puestos Valorados'!$B$10:$BK$10,0),0))</f>
        <v>No relevante</v>
      </c>
      <c r="BE255" s="26">
        <f>+HLOOKUP(BD255,Sistema_Puntos!$Q$5:$Y$43,'Auxiliar General'!AZ$5,FALSE)</f>
        <v>0</v>
      </c>
      <c r="BF255" s="26" t="str">
        <f>+IF(VLOOKUP($B255,'Lista Puestos Valorados'!$B$11:$BK$510,MATCH('Auxiliar General'!AZ$4,'Lista Puestos Valorados'!$B$10:$BK$10,0),0)="","No relevante",VLOOKUP($B255,'Lista Puestos Valorados'!$B$11:$BK$510,MATCH('Auxiliar General'!AZ$4,'Lista Puestos Valorados'!$B$10:$BK$10,0),0))</f>
        <v>No relevante</v>
      </c>
      <c r="BG255" s="26">
        <f>+HLOOKUP(BF255,Sistema_Puntos!$Q$5:$Y$43,'Auxiliar General'!BB$5,FALSE)</f>
        <v>0</v>
      </c>
      <c r="BH255" s="26" t="str">
        <f>+IF(VLOOKUP($B255,'Lista Puestos Valorados'!$B$11:$BK$510,MATCH('Auxiliar General'!BB$4,'Lista Puestos Valorados'!$B$10:$BK$10,0),0)="","No relevante",VLOOKUP($B255,'Lista Puestos Valorados'!$B$11:$BK$510,MATCH('Auxiliar General'!BB$4,'Lista Puestos Valorados'!$B$10:$BK$10,0),0))</f>
        <v>No relevante</v>
      </c>
      <c r="BI255" s="26">
        <f>+HLOOKUP(BH255,Sistema_Puntos!$Q$5:$Y$43,'Auxiliar General'!BD$5,FALSE)</f>
        <v>0</v>
      </c>
      <c r="BJ255" s="26" t="str">
        <f>+IF(VLOOKUP($B255,'Lista Puestos Valorados'!$B$11:$BK$510,MATCH('Auxiliar General'!BD$4,'Lista Puestos Valorados'!$B$10:$BK$10,0),0)="","No relevante",VLOOKUP($B255,'Lista Puestos Valorados'!$B$11:$BK$510,MATCH('Auxiliar General'!BD$4,'Lista Puestos Valorados'!$B$10:$BK$10,0),0))</f>
        <v>No relevante</v>
      </c>
      <c r="BK255" s="26">
        <f>+HLOOKUP(BJ255,Sistema_Puntos!$Q$5:$Y$43,'Auxiliar General'!BF$5,FALSE)</f>
        <v>0</v>
      </c>
      <c r="BL255" s="26" t="str">
        <f>+IF(VLOOKUP($B255,'Lista Puestos Valorados'!$B$11:$BK$510,MATCH('Auxiliar General'!BF$4,'Lista Puestos Valorados'!$B$10:$BK$10,0),0)="","No relevante",VLOOKUP($B255,'Lista Puestos Valorados'!$B$11:$BK$510,MATCH('Auxiliar General'!BF$4,'Lista Puestos Valorados'!$B$10:$BK$10,0),0))</f>
        <v>No relevante</v>
      </c>
      <c r="BM255" s="26">
        <f>+HLOOKUP(BL255,Sistema_Puntos!$Q$5:$Y$43,'Auxiliar General'!BH$5,FALSE)</f>
        <v>0</v>
      </c>
      <c r="BN255" s="26" t="str">
        <f>+IF(VLOOKUP($B255,'Lista Puestos Valorados'!$B$11:$BK$510,MATCH('Auxiliar General'!BH$4,'Lista Puestos Valorados'!$B$10:$BK$10,0),0)="","No relevante",VLOOKUP($B255,'Lista Puestos Valorados'!$B$11:$BK$510,MATCH('Auxiliar General'!BH$4,'Lista Puestos Valorados'!$B$10:$BK$10,0),0))</f>
        <v>No relevante</v>
      </c>
      <c r="BO255" s="26">
        <f>+HLOOKUP(BN255,Sistema_Puntos!$Q$5:$Y$43,'Auxiliar General'!BJ$5,FALSE)</f>
        <v>0</v>
      </c>
      <c r="BP255" s="26" t="str">
        <f>+IF(VLOOKUP($B255,'Lista Puestos Valorados'!$B$11:$BK$510,MATCH('Auxiliar General'!BJ$4,'Lista Puestos Valorados'!$B$10:$BK$10,0),0)="","No relevante",VLOOKUP($B255,'Lista Puestos Valorados'!$B$11:$BK$510,MATCH('Auxiliar General'!BJ$4,'Lista Puestos Valorados'!$B$10:$BK$10,0),0))</f>
        <v>No relevante</v>
      </c>
      <c r="BQ255" s="26">
        <f>+HLOOKUP(BP255,Sistema_Puntos!$Q$5:$Y$43,'Auxiliar General'!BL$5,FALSE)</f>
        <v>0</v>
      </c>
      <c r="BR255" s="26" t="str">
        <f>+IF(VLOOKUP($B255,'Lista Puestos Valorados'!$B$11:$BK$510,MATCH('Auxiliar General'!BL$4,'Lista Puestos Valorados'!$B$10:$BK$10,0),0)="","No relevante",VLOOKUP($B255,'Lista Puestos Valorados'!$B$11:$BK$510,MATCH('Auxiliar General'!BL$4,'Lista Puestos Valorados'!$B$10:$BK$10,0),0))</f>
        <v>No relevante</v>
      </c>
      <c r="BS255" s="26">
        <f>+HLOOKUP(BR255,Sistema_Puntos!$Q$5:$Y$43,'Auxiliar General'!BN$5,FALSE)</f>
        <v>0</v>
      </c>
      <c r="BT255" s="26" t="str">
        <f>+IF(VLOOKUP($B255,'Lista Puestos Valorados'!$B$11:$BK$510,MATCH('Auxiliar General'!BN$4,'Lista Puestos Valorados'!$B$10:$BK$10,0),0)="","No relevante",VLOOKUP($B255,'Lista Puestos Valorados'!$B$11:$BK$510,MATCH('Auxiliar General'!BN$4,'Lista Puestos Valorados'!$B$10:$BK$10,0),0))</f>
        <v>No relevante</v>
      </c>
      <c r="BU255" s="26">
        <f>+HLOOKUP(BT255,Sistema_Puntos!$Q$5:$Y$43,'Auxiliar General'!BP$5,FALSE)</f>
        <v>0</v>
      </c>
      <c r="BV255" s="26" t="str">
        <f>+IF(VLOOKUP($B255,'Lista Puestos Valorados'!$B$11:$BK$510,MATCH('Auxiliar General'!BP$4,'Lista Puestos Valorados'!$B$10:$BK$10,0),0)="","No relevante",VLOOKUP($B255,'Lista Puestos Valorados'!$B$11:$BK$510,MATCH('Auxiliar General'!BP$4,'Lista Puestos Valorados'!$B$10:$BK$10,0),0))</f>
        <v>No relevante</v>
      </c>
      <c r="BW255" s="26">
        <f>+HLOOKUP(BV255,Sistema_Puntos!$Q$5:$Y$43,'Auxiliar General'!BR$5,FALSE)</f>
        <v>0</v>
      </c>
      <c r="BX255" s="26" t="str">
        <f>+IF(VLOOKUP($B255,'Lista Puestos Valorados'!$B$11:$BK$510,MATCH('Auxiliar General'!BR$4,'Lista Puestos Valorados'!$B$10:$BK$10,0),0)="","No relevante",VLOOKUP($B255,'Lista Puestos Valorados'!$B$11:$BK$510,MATCH('Auxiliar General'!BR$4,'Lista Puestos Valorados'!$B$10:$BK$10,0),0))</f>
        <v>No relevante</v>
      </c>
      <c r="BY255" s="26">
        <f>+HLOOKUP(BX255,Sistema_Puntos!$Q$5:$Y$43,'Auxiliar General'!BT$5,FALSE)</f>
        <v>0</v>
      </c>
      <c r="BZ255" s="26" t="str">
        <f>+IF(VLOOKUP($B255,'Lista Puestos Valorados'!$B$11:$BK$510,MATCH('Auxiliar General'!BT$4,'Lista Puestos Valorados'!$B$10:$BK$10,0),0)="","No relevante",VLOOKUP($B255,'Lista Puestos Valorados'!$B$11:$BK$510,MATCH('Auxiliar General'!BT$4,'Lista Puestos Valorados'!$B$10:$BK$10,0),0))</f>
        <v>No relevante</v>
      </c>
      <c r="CA255" s="26">
        <f>+HLOOKUP(BZ255,Sistema_Puntos!$Q$5:$Y$43,'Auxiliar General'!BV$5,FALSE)</f>
        <v>0</v>
      </c>
      <c r="CB255" s="26" t="str">
        <f>+IF(VLOOKUP($B255,'Lista Puestos Valorados'!$B$11:$BK$510,MATCH('Auxiliar General'!BV$4,'Lista Puestos Valorados'!$B$10:$BK$10,0),0)="","No relevante",VLOOKUP($B255,'Lista Puestos Valorados'!$B$11:$BK$510,MATCH('Auxiliar General'!BV$4,'Lista Puestos Valorados'!$B$10:$BK$10,0),0))</f>
        <v>No relevante</v>
      </c>
      <c r="CC255" s="26">
        <f>+HLOOKUP(CB255,Sistema_Puntos!$Q$5:$Y$43,'Auxiliar General'!BX$5,FALSE)</f>
        <v>0</v>
      </c>
      <c r="CD255" s="26" t="str">
        <f>+IF(VLOOKUP($B255,'Lista Puestos Valorados'!$B$11:$BK$510,MATCH('Auxiliar General'!BX$4,'Lista Puestos Valorados'!$B$10:$BK$10,0),0)="","No relevante",VLOOKUP($B255,'Lista Puestos Valorados'!$B$11:$BK$510,MATCH('Auxiliar General'!BX$4,'Lista Puestos Valorados'!$B$10:$BK$10,0),0))</f>
        <v>No relevante</v>
      </c>
      <c r="CE255" s="26">
        <f>+HLOOKUP(CD255,Sistema_Puntos!$Q$5:$Y$43,'Auxiliar General'!BZ$5,FALSE)</f>
        <v>0</v>
      </c>
      <c r="CF255" s="26" t="str">
        <f>+IF(VLOOKUP($B255,'Lista Puestos Valorados'!$B$11:$BK$510,MATCH('Auxiliar General'!BZ$4,'Lista Puestos Valorados'!$B$10:$BK$10,0),0)="","No relevante",VLOOKUP($B255,'Lista Puestos Valorados'!$B$11:$BK$510,MATCH('Auxiliar General'!BZ$4,'Lista Puestos Valorados'!$B$10:$BK$10,0),0))</f>
        <v>No relevante</v>
      </c>
      <c r="CG255" s="26">
        <f>+HLOOKUP(CF255,Sistema_Puntos!$Q$5:$Y$43,'Auxiliar General'!CB$5,FALSE)</f>
        <v>0</v>
      </c>
      <c r="CH255" s="29"/>
      <c r="CI255" s="29"/>
    </row>
    <row r="256" spans="2:87" ht="17.55" customHeight="1">
      <c r="B256" s="26">
        <f>+'Listado de Puestos'!B256</f>
        <v>246</v>
      </c>
      <c r="C256" s="26" t="str">
        <f>+IF('Lista Puestos Valorados'!C256="","",'Lista Puestos Valorados'!C256)</f>
        <v/>
      </c>
      <c r="D256" s="26" t="str">
        <f>+IF('Lista Puestos Valorados'!D256="","",'Lista Puestos Valorados'!D256)</f>
        <v/>
      </c>
      <c r="E256" s="26" t="str">
        <f>+IF('Lista Puestos Valorados'!E256="","",'Lista Puestos Valorados'!E256)</f>
        <v/>
      </c>
      <c r="F256" s="26" t="str">
        <f>+IF('Lista Puestos Valorados'!F256="","",'Lista Puestos Valorados'!F256)</f>
        <v/>
      </c>
      <c r="G256" s="26" t="str">
        <f>+IF('Lista Puestos Valorados'!G256="","",'Lista Puestos Valorados'!G256)</f>
        <v/>
      </c>
      <c r="H256" s="26" t="str">
        <f>+IF('Lista Puestos Valorados'!H256="","",'Lista Puestos Valorados'!H256)</f>
        <v/>
      </c>
      <c r="I256" s="26" t="str">
        <f>+IF('Lista Puestos Valorados'!I256="","",'Lista Puestos Valorados'!I256)</f>
        <v/>
      </c>
      <c r="J256" s="118" t="e">
        <f t="array" ref="J256">+IF(L256="","",_xlfn.IFS(L256&lt;='Cortes de Agrupacion'!$F$15,'Cortes de Agrupacion'!$E$15,'Resultados General'!L256&lt;='Cortes de Agrupacion'!$F$14,'Cortes de Agrupacion'!$E$14,'Resultados General'!L256&lt;='Cortes de Agrupacion'!$F$13,'Cortes de Agrupacion'!$E$13,L256&lt;='Cortes de Agrupacion'!$F$12,'Cortes de Agrupacion'!$E$12,'Resultados General'!L256&lt;='Cortes de Agrupacion'!$F$11,'Cortes de Agrupacion'!$E$11,'Resultados General'!L256&lt;='Cortes de Agrupacion'!$F$10,'Cortes de Agrupacion'!$E$10,'Resultados General'!L256&lt;='Cortes de Agrupacion'!$F$9,'Cortes de Agrupacion'!$E$9,'Resultados General'!L256&lt;='Cortes de Agrupacion'!$F$8,'Cortes de Agrupacion'!$E$8,'Resultados General'!L256&lt;='Cortes de Agrupacion'!$F$7,'Cortes de Agrupacion'!$E$7,'Resultados General'!L256&lt;='Cortes de Agrupacion'!$F$6,'Cortes de Agrupacion'!$E$6))</f>
        <v>#VALUE!</v>
      </c>
      <c r="K256" s="118" t="str">
        <f t="shared" si="6"/>
        <v/>
      </c>
      <c r="L256" s="124" t="e">
        <f>#VALUE!</f>
        <v>#VALUE!</v>
      </c>
      <c r="M256" s="26" t="e">
        <f ca="1">+_xlfn.IFNA(VLOOKUP(C256,'Distribución de puestos'!$B$8:$I$507,8,0),"")</f>
        <v>#NAME?</v>
      </c>
      <c r="N256" s="26" t="str">
        <f>+IF(VLOOKUP($B256,'Lista Puestos Valorados'!$B$11:$BK$510,MATCH('Auxiliar General'!H$4,'Lista Puestos Valorados'!$B$10:$BK$10,0),0)="","No relevante",VLOOKUP($B256,'Lista Puestos Valorados'!$B$11:$BK$510,MATCH('Auxiliar General'!H$4,'Lista Puestos Valorados'!$B$10:$BK$10,0),0))</f>
        <v>No relevante</v>
      </c>
      <c r="O256" s="26">
        <f>+HLOOKUP(N256,Sistema_Puntos!$Q$5:$Y$43,'Auxiliar General'!J$5,FALSE)</f>
        <v>0</v>
      </c>
      <c r="P256" s="26" t="str">
        <f>+IF(VLOOKUP($B256,'Lista Puestos Valorados'!$B$11:$BK$510,MATCH('Auxiliar General'!J$4,'Lista Puestos Valorados'!$B$10:$BK$10,0),0)="","No relevante",VLOOKUP($B256,'Lista Puestos Valorados'!$B$11:$BK$510,MATCH('Auxiliar General'!J$4,'Lista Puestos Valorados'!$B$10:$BK$10,0),0))</f>
        <v>No relevante</v>
      </c>
      <c r="Q256" s="26">
        <f>+HLOOKUP(P256,Sistema_Puntos!$Q$5:$Y$43,'Auxiliar General'!L$5,FALSE)</f>
        <v>0</v>
      </c>
      <c r="R256" s="26" t="str">
        <f>+IF(VLOOKUP($B256,'Lista Puestos Valorados'!$B$11:$BK$510,MATCH('Auxiliar General'!L$4,'Lista Puestos Valorados'!$B$10:$BK$10,0),0)="","No relevante",VLOOKUP($B256,'Lista Puestos Valorados'!$B$11:$BK$510,MATCH('Auxiliar General'!L$4,'Lista Puestos Valorados'!$B$10:$BK$10,0),0))</f>
        <v>No relevante</v>
      </c>
      <c r="S256" s="26">
        <f>+HLOOKUP(R256,Sistema_Puntos!$Q$5:$Y$43,'Auxiliar General'!N$5,FALSE)</f>
        <v>0</v>
      </c>
      <c r="T256" s="26" t="str">
        <f>+IF(VLOOKUP($B256,'Lista Puestos Valorados'!$B$11:$BK$510,MATCH('Auxiliar General'!N$4,'Lista Puestos Valorados'!$B$10:$BK$10,0),0)="","No relevante",VLOOKUP($B256,'Lista Puestos Valorados'!$B$11:$BK$510,MATCH('Auxiliar General'!N$4,'Lista Puestos Valorados'!$B$10:$BK$10,0),0))</f>
        <v>No relevante</v>
      </c>
      <c r="U256" s="26">
        <f>+HLOOKUP(T256,Sistema_Puntos!$Q$5:$Y$43,'Auxiliar General'!P$5,FALSE)</f>
        <v>0</v>
      </c>
      <c r="V256" s="26" t="str">
        <f>+IF(VLOOKUP($B256,'Lista Puestos Valorados'!$B$11:$BK$510,MATCH('Auxiliar General'!P$4,'Lista Puestos Valorados'!$B$10:$BK$10,0),0)="","No relevante",VLOOKUP($B256,'Lista Puestos Valorados'!$B$11:$BK$510,MATCH('Auxiliar General'!P$4,'Lista Puestos Valorados'!$B$10:$BK$10,0),0))</f>
        <v>No relevante</v>
      </c>
      <c r="W256" s="26">
        <f>+HLOOKUP(V256,Sistema_Puntos!$Q$5:$Y$43,'Auxiliar General'!R$5,FALSE)</f>
        <v>0</v>
      </c>
      <c r="X256" s="26" t="str">
        <f>+IF(VLOOKUP($B256,'Lista Puestos Valorados'!$B$11:$BK$510,MATCH('Auxiliar General'!R$4,'Lista Puestos Valorados'!$B$10:$BK$10,0),0)="","No relevante",VLOOKUP($B256,'Lista Puestos Valorados'!$B$11:$BK$510,MATCH('Auxiliar General'!R$4,'Lista Puestos Valorados'!$B$10:$BK$10,0),0))</f>
        <v>No relevante</v>
      </c>
      <c r="Y256" s="26">
        <f>+HLOOKUP(X256,Sistema_Puntos!$Q$5:$Y$43,'Auxiliar General'!T$5,FALSE)</f>
        <v>0</v>
      </c>
      <c r="Z256" s="26" t="str">
        <f>+IF(VLOOKUP($B256,'Lista Puestos Valorados'!$B$11:$BK$510,MATCH('Auxiliar General'!T$4,'Lista Puestos Valorados'!$B$10:$BK$10,0),0)="","No relevante",VLOOKUP($B256,'Lista Puestos Valorados'!$B$11:$BK$510,MATCH('Auxiliar General'!T$4,'Lista Puestos Valorados'!$B$10:$BK$10,0),0))</f>
        <v>No relevante</v>
      </c>
      <c r="AA256" s="26">
        <f>+HLOOKUP(Z256,Sistema_Puntos!$Q$5:$Y$43,'Auxiliar General'!V$5,FALSE)</f>
        <v>0</v>
      </c>
      <c r="AB256" s="26" t="str">
        <f>+IF(VLOOKUP($B256,'Lista Puestos Valorados'!$B$11:$BK$510,MATCH('Auxiliar General'!V$4,'Lista Puestos Valorados'!$B$10:$BK$10,0),0)="","No relevante",VLOOKUP($B256,'Lista Puestos Valorados'!$B$11:$BK$510,MATCH('Auxiliar General'!V$4,'Lista Puestos Valorados'!$B$10:$BK$10,0),0))</f>
        <v>No relevante</v>
      </c>
      <c r="AC256" s="26">
        <f>+HLOOKUP(AB256,Sistema_Puntos!$Q$5:$Y$43,'Auxiliar General'!X$5,FALSE)</f>
        <v>0</v>
      </c>
      <c r="AD256" s="26" t="str">
        <f>+IF(VLOOKUP($B256,'Lista Puestos Valorados'!$B$11:$BK$510,MATCH('Auxiliar General'!X$4,'Lista Puestos Valorados'!$B$10:$BK$10,0),0)="","No relevante",VLOOKUP($B256,'Lista Puestos Valorados'!$B$11:$BK$510,MATCH('Auxiliar General'!X$4,'Lista Puestos Valorados'!$B$10:$BK$10,0),0))</f>
        <v>No relevante</v>
      </c>
      <c r="AE256" s="26">
        <f>+HLOOKUP(AD256,Sistema_Puntos!$Q$5:$Y$43,'Auxiliar General'!Z$5,FALSE)</f>
        <v>0</v>
      </c>
      <c r="AF256" s="26" t="str">
        <f>+IF(VLOOKUP($B256,'Lista Puestos Valorados'!$B$11:$BK$510,MATCH('Auxiliar General'!Z$4,'Lista Puestos Valorados'!$B$10:$BK$10,0),0)="","No relevante",VLOOKUP($B256,'Lista Puestos Valorados'!$B$11:$BK$510,MATCH('Auxiliar General'!Z$4,'Lista Puestos Valorados'!$B$10:$BK$10,0),0))</f>
        <v>No relevante</v>
      </c>
      <c r="AG256" s="26">
        <f>+HLOOKUP(AF256,Sistema_Puntos!$Q$5:$Y$43,'Auxiliar General'!AB$5,FALSE)</f>
        <v>0</v>
      </c>
      <c r="AH256" s="26" t="str">
        <f>+IF(VLOOKUP($B256,'Lista Puestos Valorados'!$B$11:$BK$510,MATCH('Auxiliar General'!AB$4,'Lista Puestos Valorados'!$B$10:$BK$10,0),0)="","No relevante",VLOOKUP($B256,'Lista Puestos Valorados'!$B$11:$BK$510,MATCH('Auxiliar General'!AB$4,'Lista Puestos Valorados'!$B$10:$BK$10,0),0))</f>
        <v>No relevante</v>
      </c>
      <c r="AI256" s="26">
        <f>+HLOOKUP(AH256,Sistema_Puntos!$Q$5:$Y$43,'Auxiliar General'!AD$5,FALSE)</f>
        <v>0</v>
      </c>
      <c r="AJ256" s="26" t="str">
        <f>+IF(VLOOKUP($B256,'Lista Puestos Valorados'!$B$11:$BK$510,MATCH('Auxiliar General'!AD$4,'Lista Puestos Valorados'!$B$10:$BK$10,0),0)="","No relevante",VLOOKUP($B256,'Lista Puestos Valorados'!$B$11:$BK$510,MATCH('Auxiliar General'!AD$4,'Lista Puestos Valorados'!$B$10:$BK$10,0),0))</f>
        <v>No relevante</v>
      </c>
      <c r="AK256" s="26">
        <f>+HLOOKUP(AJ256,Sistema_Puntos!$Q$5:$Y$43,'Auxiliar General'!AF$5,FALSE)</f>
        <v>0</v>
      </c>
      <c r="AL256" s="26" t="str">
        <f>+IF(VLOOKUP($B256,'Lista Puestos Valorados'!$B$11:$BK$510,MATCH('Auxiliar General'!AF$4,'Lista Puestos Valorados'!$B$10:$BK$10,0),0)="","No relevante",VLOOKUP($B256,'Lista Puestos Valorados'!$B$11:$BK$510,MATCH('Auxiliar General'!AF$4,'Lista Puestos Valorados'!$B$10:$BK$10,0),0))</f>
        <v>No relevante</v>
      </c>
      <c r="AM256" s="26">
        <f>+HLOOKUP(AL256,Sistema_Puntos!$Q$5:$Y$43,'Auxiliar General'!AH$5,FALSE)</f>
        <v>0</v>
      </c>
      <c r="AN256" s="26" t="str">
        <f>+IF(VLOOKUP($B256,'Lista Puestos Valorados'!$B$11:$BK$510,MATCH('Auxiliar General'!AH$4,'Lista Puestos Valorados'!$B$10:$BK$10,0),0)="","No relevante",VLOOKUP($B256,'Lista Puestos Valorados'!$B$11:$BK$510,MATCH('Auxiliar General'!AH$4,'Lista Puestos Valorados'!$B$10:$BK$10,0),0))</f>
        <v>No relevante</v>
      </c>
      <c r="AO256" s="26">
        <f>+HLOOKUP(AN256,Sistema_Puntos!$Q$5:$Y$43,'Auxiliar General'!AJ$5,FALSE)</f>
        <v>0</v>
      </c>
      <c r="AP256" s="26" t="str">
        <f>+IF(VLOOKUP($B256,'Lista Puestos Valorados'!$B$11:$BK$510,MATCH('Auxiliar General'!AJ$4,'Lista Puestos Valorados'!$B$10:$BK$10,0),0)="","No relevante",VLOOKUP($B256,'Lista Puestos Valorados'!$B$11:$BK$510,MATCH('Auxiliar General'!AJ$4,'Lista Puestos Valorados'!$B$10:$BK$10,0),0))</f>
        <v>No relevante</v>
      </c>
      <c r="AQ256" s="26">
        <f>+HLOOKUP(AP256,Sistema_Puntos!$Q$5:$Y$43,'Auxiliar General'!AL$5,FALSE)</f>
        <v>0</v>
      </c>
      <c r="AR256" s="26" t="str">
        <f>+IF(VLOOKUP($B256,'Lista Puestos Valorados'!$B$11:$BK$510,MATCH('Auxiliar General'!AL$4,'Lista Puestos Valorados'!$B$10:$BK$10,0),0)="","No relevante",VLOOKUP($B256,'Lista Puestos Valorados'!$B$11:$BK$510,MATCH('Auxiliar General'!AL$4,'Lista Puestos Valorados'!$B$10:$BK$10,0),0))</f>
        <v>No relevante</v>
      </c>
      <c r="AS256" s="26">
        <f>+HLOOKUP(AR256,Sistema_Puntos!$Q$5:$Y$43,'Auxiliar General'!AN$5,FALSE)</f>
        <v>0</v>
      </c>
      <c r="AT256" s="26" t="str">
        <f>+IF(VLOOKUP($B256,'Lista Puestos Valorados'!$B$11:$BK$510,MATCH('Auxiliar General'!AN$4,'Lista Puestos Valorados'!$B$10:$BK$10,0),0)="","No relevante",VLOOKUP($B256,'Lista Puestos Valorados'!$B$11:$BK$510,MATCH('Auxiliar General'!AN$4,'Lista Puestos Valorados'!$B$10:$BK$10,0),0))</f>
        <v>No relevante</v>
      </c>
      <c r="AU256" s="26">
        <f>+HLOOKUP(AT256,Sistema_Puntos!$Q$5:$Y$43,'Auxiliar General'!AP$5,FALSE)</f>
        <v>0</v>
      </c>
      <c r="AV256" s="26" t="str">
        <f>+IF(VLOOKUP($B256,'Lista Puestos Valorados'!$B$11:$BK$510,MATCH('Auxiliar General'!AP$4,'Lista Puestos Valorados'!$B$10:$BK$10,0),0)="","No relevante",VLOOKUP($B256,'Lista Puestos Valorados'!$B$11:$BK$510,MATCH('Auxiliar General'!AP$4,'Lista Puestos Valorados'!$B$10:$BK$10,0),0))</f>
        <v>No relevante</v>
      </c>
      <c r="AW256" s="26">
        <f>+HLOOKUP(AV256,Sistema_Puntos!$Q$5:$Y$43,'Auxiliar General'!AR$5,FALSE)</f>
        <v>0</v>
      </c>
      <c r="AX256" s="26" t="str">
        <f>+IF(VLOOKUP($B256,'Lista Puestos Valorados'!$B$11:$BK$510,MATCH('Auxiliar General'!AR$4,'Lista Puestos Valorados'!$B$10:$BK$10,0),0)="","No relevante",VLOOKUP($B256,'Lista Puestos Valorados'!$B$11:$BK$510,MATCH('Auxiliar General'!AR$4,'Lista Puestos Valorados'!$B$10:$BK$10,0),0))</f>
        <v>No relevante</v>
      </c>
      <c r="AY256" s="26">
        <f>+HLOOKUP(AX256,Sistema_Puntos!$Q$5:$Y$43,'Auxiliar General'!AT$5,FALSE)</f>
        <v>0</v>
      </c>
      <c r="AZ256" s="26" t="str">
        <f>+IF(VLOOKUP($B256,'Lista Puestos Valorados'!$B$11:$BK$510,MATCH('Auxiliar General'!AT$4,'Lista Puestos Valorados'!$B$10:$BK$10,0),0)="","No relevante",VLOOKUP($B256,'Lista Puestos Valorados'!$B$11:$BK$510,MATCH('Auxiliar General'!AT$4,'Lista Puestos Valorados'!$B$10:$BK$10,0),0))</f>
        <v>No relevante</v>
      </c>
      <c r="BA256" s="26">
        <f>+HLOOKUP(AZ256,Sistema_Puntos!$Q$5:$Y$43,'Auxiliar General'!AV$5,FALSE)</f>
        <v>0</v>
      </c>
      <c r="BB256" s="26" t="str">
        <f>+IF(VLOOKUP($B256,'Lista Puestos Valorados'!$B$11:$BK$510,MATCH('Auxiliar General'!AV$4,'Lista Puestos Valorados'!$B$10:$BK$10,0),0)="","No relevante",VLOOKUP($B256,'Lista Puestos Valorados'!$B$11:$BK$510,MATCH('Auxiliar General'!AV$4,'Lista Puestos Valorados'!$B$10:$BK$10,0),0))</f>
        <v>No relevante</v>
      </c>
      <c r="BC256" s="26">
        <f>+HLOOKUP(BB256,Sistema_Puntos!$Q$5:$Y$43,'Auxiliar General'!AX$5,FALSE)</f>
        <v>0</v>
      </c>
      <c r="BD256" s="26" t="str">
        <f>+IF(VLOOKUP($B256,'Lista Puestos Valorados'!$B$11:$BK$510,MATCH('Auxiliar General'!AX$4,'Lista Puestos Valorados'!$B$10:$BK$10,0),0)="","No relevante",VLOOKUP($B256,'Lista Puestos Valorados'!$B$11:$BK$510,MATCH('Auxiliar General'!AX$4,'Lista Puestos Valorados'!$B$10:$BK$10,0),0))</f>
        <v>No relevante</v>
      </c>
      <c r="BE256" s="26">
        <f>+HLOOKUP(BD256,Sistema_Puntos!$Q$5:$Y$43,'Auxiliar General'!AZ$5,FALSE)</f>
        <v>0</v>
      </c>
      <c r="BF256" s="26" t="str">
        <f>+IF(VLOOKUP($B256,'Lista Puestos Valorados'!$B$11:$BK$510,MATCH('Auxiliar General'!AZ$4,'Lista Puestos Valorados'!$B$10:$BK$10,0),0)="","No relevante",VLOOKUP($B256,'Lista Puestos Valorados'!$B$11:$BK$510,MATCH('Auxiliar General'!AZ$4,'Lista Puestos Valorados'!$B$10:$BK$10,0),0))</f>
        <v>No relevante</v>
      </c>
      <c r="BG256" s="26">
        <f>+HLOOKUP(BF256,Sistema_Puntos!$Q$5:$Y$43,'Auxiliar General'!BB$5,FALSE)</f>
        <v>0</v>
      </c>
      <c r="BH256" s="26" t="str">
        <f>+IF(VLOOKUP($B256,'Lista Puestos Valorados'!$B$11:$BK$510,MATCH('Auxiliar General'!BB$4,'Lista Puestos Valorados'!$B$10:$BK$10,0),0)="","No relevante",VLOOKUP($B256,'Lista Puestos Valorados'!$B$11:$BK$510,MATCH('Auxiliar General'!BB$4,'Lista Puestos Valorados'!$B$10:$BK$10,0),0))</f>
        <v>No relevante</v>
      </c>
      <c r="BI256" s="26">
        <f>+HLOOKUP(BH256,Sistema_Puntos!$Q$5:$Y$43,'Auxiliar General'!BD$5,FALSE)</f>
        <v>0</v>
      </c>
      <c r="BJ256" s="26" t="str">
        <f>+IF(VLOOKUP($B256,'Lista Puestos Valorados'!$B$11:$BK$510,MATCH('Auxiliar General'!BD$4,'Lista Puestos Valorados'!$B$10:$BK$10,0),0)="","No relevante",VLOOKUP($B256,'Lista Puestos Valorados'!$B$11:$BK$510,MATCH('Auxiliar General'!BD$4,'Lista Puestos Valorados'!$B$10:$BK$10,0),0))</f>
        <v>No relevante</v>
      </c>
      <c r="BK256" s="26">
        <f>+HLOOKUP(BJ256,Sistema_Puntos!$Q$5:$Y$43,'Auxiliar General'!BF$5,FALSE)</f>
        <v>0</v>
      </c>
      <c r="BL256" s="26" t="str">
        <f>+IF(VLOOKUP($B256,'Lista Puestos Valorados'!$B$11:$BK$510,MATCH('Auxiliar General'!BF$4,'Lista Puestos Valorados'!$B$10:$BK$10,0),0)="","No relevante",VLOOKUP($B256,'Lista Puestos Valorados'!$B$11:$BK$510,MATCH('Auxiliar General'!BF$4,'Lista Puestos Valorados'!$B$10:$BK$10,0),0))</f>
        <v>No relevante</v>
      </c>
      <c r="BM256" s="26">
        <f>+HLOOKUP(BL256,Sistema_Puntos!$Q$5:$Y$43,'Auxiliar General'!BH$5,FALSE)</f>
        <v>0</v>
      </c>
      <c r="BN256" s="26" t="str">
        <f>+IF(VLOOKUP($B256,'Lista Puestos Valorados'!$B$11:$BK$510,MATCH('Auxiliar General'!BH$4,'Lista Puestos Valorados'!$B$10:$BK$10,0),0)="","No relevante",VLOOKUP($B256,'Lista Puestos Valorados'!$B$11:$BK$510,MATCH('Auxiliar General'!BH$4,'Lista Puestos Valorados'!$B$10:$BK$10,0),0))</f>
        <v>No relevante</v>
      </c>
      <c r="BO256" s="26">
        <f>+HLOOKUP(BN256,Sistema_Puntos!$Q$5:$Y$43,'Auxiliar General'!BJ$5,FALSE)</f>
        <v>0</v>
      </c>
      <c r="BP256" s="26" t="str">
        <f>+IF(VLOOKUP($B256,'Lista Puestos Valorados'!$B$11:$BK$510,MATCH('Auxiliar General'!BJ$4,'Lista Puestos Valorados'!$B$10:$BK$10,0),0)="","No relevante",VLOOKUP($B256,'Lista Puestos Valorados'!$B$11:$BK$510,MATCH('Auxiliar General'!BJ$4,'Lista Puestos Valorados'!$B$10:$BK$10,0),0))</f>
        <v>No relevante</v>
      </c>
      <c r="BQ256" s="26">
        <f>+HLOOKUP(BP256,Sistema_Puntos!$Q$5:$Y$43,'Auxiliar General'!BL$5,FALSE)</f>
        <v>0</v>
      </c>
      <c r="BR256" s="26" t="str">
        <f>+IF(VLOOKUP($B256,'Lista Puestos Valorados'!$B$11:$BK$510,MATCH('Auxiliar General'!BL$4,'Lista Puestos Valorados'!$B$10:$BK$10,0),0)="","No relevante",VLOOKUP($B256,'Lista Puestos Valorados'!$B$11:$BK$510,MATCH('Auxiliar General'!BL$4,'Lista Puestos Valorados'!$B$10:$BK$10,0),0))</f>
        <v>No relevante</v>
      </c>
      <c r="BS256" s="26">
        <f>+HLOOKUP(BR256,Sistema_Puntos!$Q$5:$Y$43,'Auxiliar General'!BN$5,FALSE)</f>
        <v>0</v>
      </c>
      <c r="BT256" s="26" t="str">
        <f>+IF(VLOOKUP($B256,'Lista Puestos Valorados'!$B$11:$BK$510,MATCH('Auxiliar General'!BN$4,'Lista Puestos Valorados'!$B$10:$BK$10,0),0)="","No relevante",VLOOKUP($B256,'Lista Puestos Valorados'!$B$11:$BK$510,MATCH('Auxiliar General'!BN$4,'Lista Puestos Valorados'!$B$10:$BK$10,0),0))</f>
        <v>No relevante</v>
      </c>
      <c r="BU256" s="26">
        <f>+HLOOKUP(BT256,Sistema_Puntos!$Q$5:$Y$43,'Auxiliar General'!BP$5,FALSE)</f>
        <v>0</v>
      </c>
      <c r="BV256" s="26" t="str">
        <f>+IF(VLOOKUP($B256,'Lista Puestos Valorados'!$B$11:$BK$510,MATCH('Auxiliar General'!BP$4,'Lista Puestos Valorados'!$B$10:$BK$10,0),0)="","No relevante",VLOOKUP($B256,'Lista Puestos Valorados'!$B$11:$BK$510,MATCH('Auxiliar General'!BP$4,'Lista Puestos Valorados'!$B$10:$BK$10,0),0))</f>
        <v>No relevante</v>
      </c>
      <c r="BW256" s="26">
        <f>+HLOOKUP(BV256,Sistema_Puntos!$Q$5:$Y$43,'Auxiliar General'!BR$5,FALSE)</f>
        <v>0</v>
      </c>
      <c r="BX256" s="26" t="str">
        <f>+IF(VLOOKUP($B256,'Lista Puestos Valorados'!$B$11:$BK$510,MATCH('Auxiliar General'!BR$4,'Lista Puestos Valorados'!$B$10:$BK$10,0),0)="","No relevante",VLOOKUP($B256,'Lista Puestos Valorados'!$B$11:$BK$510,MATCH('Auxiliar General'!BR$4,'Lista Puestos Valorados'!$B$10:$BK$10,0),0))</f>
        <v>No relevante</v>
      </c>
      <c r="BY256" s="26">
        <f>+HLOOKUP(BX256,Sistema_Puntos!$Q$5:$Y$43,'Auxiliar General'!BT$5,FALSE)</f>
        <v>0</v>
      </c>
      <c r="BZ256" s="26" t="str">
        <f>+IF(VLOOKUP($B256,'Lista Puestos Valorados'!$B$11:$BK$510,MATCH('Auxiliar General'!BT$4,'Lista Puestos Valorados'!$B$10:$BK$10,0),0)="","No relevante",VLOOKUP($B256,'Lista Puestos Valorados'!$B$11:$BK$510,MATCH('Auxiliar General'!BT$4,'Lista Puestos Valorados'!$B$10:$BK$10,0),0))</f>
        <v>No relevante</v>
      </c>
      <c r="CA256" s="26">
        <f>+HLOOKUP(BZ256,Sistema_Puntos!$Q$5:$Y$43,'Auxiliar General'!BV$5,FALSE)</f>
        <v>0</v>
      </c>
      <c r="CB256" s="26" t="str">
        <f>+IF(VLOOKUP($B256,'Lista Puestos Valorados'!$B$11:$BK$510,MATCH('Auxiliar General'!BV$4,'Lista Puestos Valorados'!$B$10:$BK$10,0),0)="","No relevante",VLOOKUP($B256,'Lista Puestos Valorados'!$B$11:$BK$510,MATCH('Auxiliar General'!BV$4,'Lista Puestos Valorados'!$B$10:$BK$10,0),0))</f>
        <v>No relevante</v>
      </c>
      <c r="CC256" s="26">
        <f>+HLOOKUP(CB256,Sistema_Puntos!$Q$5:$Y$43,'Auxiliar General'!BX$5,FALSE)</f>
        <v>0</v>
      </c>
      <c r="CD256" s="26" t="str">
        <f>+IF(VLOOKUP($B256,'Lista Puestos Valorados'!$B$11:$BK$510,MATCH('Auxiliar General'!BX$4,'Lista Puestos Valorados'!$B$10:$BK$10,0),0)="","No relevante",VLOOKUP($B256,'Lista Puestos Valorados'!$B$11:$BK$510,MATCH('Auxiliar General'!BX$4,'Lista Puestos Valorados'!$B$10:$BK$10,0),0))</f>
        <v>No relevante</v>
      </c>
      <c r="CE256" s="26">
        <f>+HLOOKUP(CD256,Sistema_Puntos!$Q$5:$Y$43,'Auxiliar General'!BZ$5,FALSE)</f>
        <v>0</v>
      </c>
      <c r="CF256" s="26" t="str">
        <f>+IF(VLOOKUP($B256,'Lista Puestos Valorados'!$B$11:$BK$510,MATCH('Auxiliar General'!BZ$4,'Lista Puestos Valorados'!$B$10:$BK$10,0),0)="","No relevante",VLOOKUP($B256,'Lista Puestos Valorados'!$B$11:$BK$510,MATCH('Auxiliar General'!BZ$4,'Lista Puestos Valorados'!$B$10:$BK$10,0),0))</f>
        <v>No relevante</v>
      </c>
      <c r="CG256" s="26">
        <f>+HLOOKUP(CF256,Sistema_Puntos!$Q$5:$Y$43,'Auxiliar General'!CB$5,FALSE)</f>
        <v>0</v>
      </c>
      <c r="CH256" s="29"/>
      <c r="CI256" s="29"/>
    </row>
    <row r="257" spans="2:87" ht="17.55" customHeight="1">
      <c r="B257" s="26">
        <f>+'Listado de Puestos'!B257</f>
        <v>247</v>
      </c>
      <c r="C257" s="26" t="str">
        <f>+IF('Lista Puestos Valorados'!C257="","",'Lista Puestos Valorados'!C257)</f>
        <v/>
      </c>
      <c r="D257" s="26" t="str">
        <f>+IF('Lista Puestos Valorados'!D257="","",'Lista Puestos Valorados'!D257)</f>
        <v/>
      </c>
      <c r="E257" s="26" t="str">
        <f>+IF('Lista Puestos Valorados'!E257="","",'Lista Puestos Valorados'!E257)</f>
        <v/>
      </c>
      <c r="F257" s="26" t="str">
        <f>+IF('Lista Puestos Valorados'!F257="","",'Lista Puestos Valorados'!F257)</f>
        <v/>
      </c>
      <c r="G257" s="26" t="str">
        <f>+IF('Lista Puestos Valorados'!G257="","",'Lista Puestos Valorados'!G257)</f>
        <v/>
      </c>
      <c r="H257" s="26" t="str">
        <f>+IF('Lista Puestos Valorados'!H257="","",'Lista Puestos Valorados'!H257)</f>
        <v/>
      </c>
      <c r="I257" s="26" t="str">
        <f>+IF('Lista Puestos Valorados'!I257="","",'Lista Puestos Valorados'!I257)</f>
        <v/>
      </c>
      <c r="J257" s="118" t="e">
        <f t="array" ref="J257">+IF(L257="","",_xlfn.IFS(L257&lt;='Cortes de Agrupacion'!$F$15,'Cortes de Agrupacion'!$E$15,'Resultados General'!L257&lt;='Cortes de Agrupacion'!$F$14,'Cortes de Agrupacion'!$E$14,'Resultados General'!L257&lt;='Cortes de Agrupacion'!$F$13,'Cortes de Agrupacion'!$E$13,L257&lt;='Cortes de Agrupacion'!$F$12,'Cortes de Agrupacion'!$E$12,'Resultados General'!L257&lt;='Cortes de Agrupacion'!$F$11,'Cortes de Agrupacion'!$E$11,'Resultados General'!L257&lt;='Cortes de Agrupacion'!$F$10,'Cortes de Agrupacion'!$E$10,'Resultados General'!L257&lt;='Cortes de Agrupacion'!$F$9,'Cortes de Agrupacion'!$E$9,'Resultados General'!L257&lt;='Cortes de Agrupacion'!$F$8,'Cortes de Agrupacion'!$E$8,'Resultados General'!L257&lt;='Cortes de Agrupacion'!$F$7,'Cortes de Agrupacion'!$E$7,'Resultados General'!L257&lt;='Cortes de Agrupacion'!$F$6,'Cortes de Agrupacion'!$E$6))</f>
        <v>#VALUE!</v>
      </c>
      <c r="K257" s="118" t="str">
        <f t="shared" si="6"/>
        <v/>
      </c>
      <c r="L257" s="124" t="e">
        <f>#VALUE!</f>
        <v>#VALUE!</v>
      </c>
      <c r="M257" s="26" t="e">
        <f ca="1">+_xlfn.IFNA(VLOOKUP(C257,'Distribución de puestos'!$B$8:$I$507,8,0),"")</f>
        <v>#NAME?</v>
      </c>
      <c r="N257" s="26" t="str">
        <f>+IF(VLOOKUP($B257,'Lista Puestos Valorados'!$B$11:$BK$510,MATCH('Auxiliar General'!H$4,'Lista Puestos Valorados'!$B$10:$BK$10,0),0)="","No relevante",VLOOKUP($B257,'Lista Puestos Valorados'!$B$11:$BK$510,MATCH('Auxiliar General'!H$4,'Lista Puestos Valorados'!$B$10:$BK$10,0),0))</f>
        <v>No relevante</v>
      </c>
      <c r="O257" s="26">
        <f>+HLOOKUP(N257,Sistema_Puntos!$Q$5:$Y$43,'Auxiliar General'!J$5,FALSE)</f>
        <v>0</v>
      </c>
      <c r="P257" s="26" t="str">
        <f>+IF(VLOOKUP($B257,'Lista Puestos Valorados'!$B$11:$BK$510,MATCH('Auxiliar General'!J$4,'Lista Puestos Valorados'!$B$10:$BK$10,0),0)="","No relevante",VLOOKUP($B257,'Lista Puestos Valorados'!$B$11:$BK$510,MATCH('Auxiliar General'!J$4,'Lista Puestos Valorados'!$B$10:$BK$10,0),0))</f>
        <v>No relevante</v>
      </c>
      <c r="Q257" s="26">
        <f>+HLOOKUP(P257,Sistema_Puntos!$Q$5:$Y$43,'Auxiliar General'!L$5,FALSE)</f>
        <v>0</v>
      </c>
      <c r="R257" s="26" t="str">
        <f>+IF(VLOOKUP($B257,'Lista Puestos Valorados'!$B$11:$BK$510,MATCH('Auxiliar General'!L$4,'Lista Puestos Valorados'!$B$10:$BK$10,0),0)="","No relevante",VLOOKUP($B257,'Lista Puestos Valorados'!$B$11:$BK$510,MATCH('Auxiliar General'!L$4,'Lista Puestos Valorados'!$B$10:$BK$10,0),0))</f>
        <v>No relevante</v>
      </c>
      <c r="S257" s="26">
        <f>+HLOOKUP(R257,Sistema_Puntos!$Q$5:$Y$43,'Auxiliar General'!N$5,FALSE)</f>
        <v>0</v>
      </c>
      <c r="T257" s="26" t="str">
        <f>+IF(VLOOKUP($B257,'Lista Puestos Valorados'!$B$11:$BK$510,MATCH('Auxiliar General'!N$4,'Lista Puestos Valorados'!$B$10:$BK$10,0),0)="","No relevante",VLOOKUP($B257,'Lista Puestos Valorados'!$B$11:$BK$510,MATCH('Auxiliar General'!N$4,'Lista Puestos Valorados'!$B$10:$BK$10,0),0))</f>
        <v>No relevante</v>
      </c>
      <c r="U257" s="26">
        <f>+HLOOKUP(T257,Sistema_Puntos!$Q$5:$Y$43,'Auxiliar General'!P$5,FALSE)</f>
        <v>0</v>
      </c>
      <c r="V257" s="26" t="str">
        <f>+IF(VLOOKUP($B257,'Lista Puestos Valorados'!$B$11:$BK$510,MATCH('Auxiliar General'!P$4,'Lista Puestos Valorados'!$B$10:$BK$10,0),0)="","No relevante",VLOOKUP($B257,'Lista Puestos Valorados'!$B$11:$BK$510,MATCH('Auxiliar General'!P$4,'Lista Puestos Valorados'!$B$10:$BK$10,0),0))</f>
        <v>No relevante</v>
      </c>
      <c r="W257" s="26">
        <f>+HLOOKUP(V257,Sistema_Puntos!$Q$5:$Y$43,'Auxiliar General'!R$5,FALSE)</f>
        <v>0</v>
      </c>
      <c r="X257" s="26" t="str">
        <f>+IF(VLOOKUP($B257,'Lista Puestos Valorados'!$B$11:$BK$510,MATCH('Auxiliar General'!R$4,'Lista Puestos Valorados'!$B$10:$BK$10,0),0)="","No relevante",VLOOKUP($B257,'Lista Puestos Valorados'!$B$11:$BK$510,MATCH('Auxiliar General'!R$4,'Lista Puestos Valorados'!$B$10:$BK$10,0),0))</f>
        <v>No relevante</v>
      </c>
      <c r="Y257" s="26">
        <f>+HLOOKUP(X257,Sistema_Puntos!$Q$5:$Y$43,'Auxiliar General'!T$5,FALSE)</f>
        <v>0</v>
      </c>
      <c r="Z257" s="26" t="str">
        <f>+IF(VLOOKUP($B257,'Lista Puestos Valorados'!$B$11:$BK$510,MATCH('Auxiliar General'!T$4,'Lista Puestos Valorados'!$B$10:$BK$10,0),0)="","No relevante",VLOOKUP($B257,'Lista Puestos Valorados'!$B$11:$BK$510,MATCH('Auxiliar General'!T$4,'Lista Puestos Valorados'!$B$10:$BK$10,0),0))</f>
        <v>No relevante</v>
      </c>
      <c r="AA257" s="26">
        <f>+HLOOKUP(Z257,Sistema_Puntos!$Q$5:$Y$43,'Auxiliar General'!V$5,FALSE)</f>
        <v>0</v>
      </c>
      <c r="AB257" s="26" t="str">
        <f>+IF(VLOOKUP($B257,'Lista Puestos Valorados'!$B$11:$BK$510,MATCH('Auxiliar General'!V$4,'Lista Puestos Valorados'!$B$10:$BK$10,0),0)="","No relevante",VLOOKUP($B257,'Lista Puestos Valorados'!$B$11:$BK$510,MATCH('Auxiliar General'!V$4,'Lista Puestos Valorados'!$B$10:$BK$10,0),0))</f>
        <v>No relevante</v>
      </c>
      <c r="AC257" s="26">
        <f>+HLOOKUP(AB257,Sistema_Puntos!$Q$5:$Y$43,'Auxiliar General'!X$5,FALSE)</f>
        <v>0</v>
      </c>
      <c r="AD257" s="26" t="str">
        <f>+IF(VLOOKUP($B257,'Lista Puestos Valorados'!$B$11:$BK$510,MATCH('Auxiliar General'!X$4,'Lista Puestos Valorados'!$B$10:$BK$10,0),0)="","No relevante",VLOOKUP($B257,'Lista Puestos Valorados'!$B$11:$BK$510,MATCH('Auxiliar General'!X$4,'Lista Puestos Valorados'!$B$10:$BK$10,0),0))</f>
        <v>No relevante</v>
      </c>
      <c r="AE257" s="26">
        <f>+HLOOKUP(AD257,Sistema_Puntos!$Q$5:$Y$43,'Auxiliar General'!Z$5,FALSE)</f>
        <v>0</v>
      </c>
      <c r="AF257" s="26" t="str">
        <f>+IF(VLOOKUP($B257,'Lista Puestos Valorados'!$B$11:$BK$510,MATCH('Auxiliar General'!Z$4,'Lista Puestos Valorados'!$B$10:$BK$10,0),0)="","No relevante",VLOOKUP($B257,'Lista Puestos Valorados'!$B$11:$BK$510,MATCH('Auxiliar General'!Z$4,'Lista Puestos Valorados'!$B$10:$BK$10,0),0))</f>
        <v>No relevante</v>
      </c>
      <c r="AG257" s="26">
        <f>+HLOOKUP(AF257,Sistema_Puntos!$Q$5:$Y$43,'Auxiliar General'!AB$5,FALSE)</f>
        <v>0</v>
      </c>
      <c r="AH257" s="26" t="str">
        <f>+IF(VLOOKUP($B257,'Lista Puestos Valorados'!$B$11:$BK$510,MATCH('Auxiliar General'!AB$4,'Lista Puestos Valorados'!$B$10:$BK$10,0),0)="","No relevante",VLOOKUP($B257,'Lista Puestos Valorados'!$B$11:$BK$510,MATCH('Auxiliar General'!AB$4,'Lista Puestos Valorados'!$B$10:$BK$10,0),0))</f>
        <v>No relevante</v>
      </c>
      <c r="AI257" s="26">
        <f>+HLOOKUP(AH257,Sistema_Puntos!$Q$5:$Y$43,'Auxiliar General'!AD$5,FALSE)</f>
        <v>0</v>
      </c>
      <c r="AJ257" s="26" t="str">
        <f>+IF(VLOOKUP($B257,'Lista Puestos Valorados'!$B$11:$BK$510,MATCH('Auxiliar General'!AD$4,'Lista Puestos Valorados'!$B$10:$BK$10,0),0)="","No relevante",VLOOKUP($B257,'Lista Puestos Valorados'!$B$11:$BK$510,MATCH('Auxiliar General'!AD$4,'Lista Puestos Valorados'!$B$10:$BK$10,0),0))</f>
        <v>No relevante</v>
      </c>
      <c r="AK257" s="26">
        <f>+HLOOKUP(AJ257,Sistema_Puntos!$Q$5:$Y$43,'Auxiliar General'!AF$5,FALSE)</f>
        <v>0</v>
      </c>
      <c r="AL257" s="26" t="str">
        <f>+IF(VLOOKUP($B257,'Lista Puestos Valorados'!$B$11:$BK$510,MATCH('Auxiliar General'!AF$4,'Lista Puestos Valorados'!$B$10:$BK$10,0),0)="","No relevante",VLOOKUP($B257,'Lista Puestos Valorados'!$B$11:$BK$510,MATCH('Auxiliar General'!AF$4,'Lista Puestos Valorados'!$B$10:$BK$10,0),0))</f>
        <v>No relevante</v>
      </c>
      <c r="AM257" s="26">
        <f>+HLOOKUP(AL257,Sistema_Puntos!$Q$5:$Y$43,'Auxiliar General'!AH$5,FALSE)</f>
        <v>0</v>
      </c>
      <c r="AN257" s="26" t="str">
        <f>+IF(VLOOKUP($B257,'Lista Puestos Valorados'!$B$11:$BK$510,MATCH('Auxiliar General'!AH$4,'Lista Puestos Valorados'!$B$10:$BK$10,0),0)="","No relevante",VLOOKUP($B257,'Lista Puestos Valorados'!$B$11:$BK$510,MATCH('Auxiliar General'!AH$4,'Lista Puestos Valorados'!$B$10:$BK$10,0),0))</f>
        <v>No relevante</v>
      </c>
      <c r="AO257" s="26">
        <f>+HLOOKUP(AN257,Sistema_Puntos!$Q$5:$Y$43,'Auxiliar General'!AJ$5,FALSE)</f>
        <v>0</v>
      </c>
      <c r="AP257" s="26" t="str">
        <f>+IF(VLOOKUP($B257,'Lista Puestos Valorados'!$B$11:$BK$510,MATCH('Auxiliar General'!AJ$4,'Lista Puestos Valorados'!$B$10:$BK$10,0),0)="","No relevante",VLOOKUP($B257,'Lista Puestos Valorados'!$B$11:$BK$510,MATCH('Auxiliar General'!AJ$4,'Lista Puestos Valorados'!$B$10:$BK$10,0),0))</f>
        <v>No relevante</v>
      </c>
      <c r="AQ257" s="26">
        <f>+HLOOKUP(AP257,Sistema_Puntos!$Q$5:$Y$43,'Auxiliar General'!AL$5,FALSE)</f>
        <v>0</v>
      </c>
      <c r="AR257" s="26" t="str">
        <f>+IF(VLOOKUP($B257,'Lista Puestos Valorados'!$B$11:$BK$510,MATCH('Auxiliar General'!AL$4,'Lista Puestos Valorados'!$B$10:$BK$10,0),0)="","No relevante",VLOOKUP($B257,'Lista Puestos Valorados'!$B$11:$BK$510,MATCH('Auxiliar General'!AL$4,'Lista Puestos Valorados'!$B$10:$BK$10,0),0))</f>
        <v>No relevante</v>
      </c>
      <c r="AS257" s="26">
        <f>+HLOOKUP(AR257,Sistema_Puntos!$Q$5:$Y$43,'Auxiliar General'!AN$5,FALSE)</f>
        <v>0</v>
      </c>
      <c r="AT257" s="26" t="str">
        <f>+IF(VLOOKUP($B257,'Lista Puestos Valorados'!$B$11:$BK$510,MATCH('Auxiliar General'!AN$4,'Lista Puestos Valorados'!$B$10:$BK$10,0),0)="","No relevante",VLOOKUP($B257,'Lista Puestos Valorados'!$B$11:$BK$510,MATCH('Auxiliar General'!AN$4,'Lista Puestos Valorados'!$B$10:$BK$10,0),0))</f>
        <v>No relevante</v>
      </c>
      <c r="AU257" s="26">
        <f>+HLOOKUP(AT257,Sistema_Puntos!$Q$5:$Y$43,'Auxiliar General'!AP$5,FALSE)</f>
        <v>0</v>
      </c>
      <c r="AV257" s="26" t="str">
        <f>+IF(VLOOKUP($B257,'Lista Puestos Valorados'!$B$11:$BK$510,MATCH('Auxiliar General'!AP$4,'Lista Puestos Valorados'!$B$10:$BK$10,0),0)="","No relevante",VLOOKUP($B257,'Lista Puestos Valorados'!$B$11:$BK$510,MATCH('Auxiliar General'!AP$4,'Lista Puestos Valorados'!$B$10:$BK$10,0),0))</f>
        <v>No relevante</v>
      </c>
      <c r="AW257" s="26">
        <f>+HLOOKUP(AV257,Sistema_Puntos!$Q$5:$Y$43,'Auxiliar General'!AR$5,FALSE)</f>
        <v>0</v>
      </c>
      <c r="AX257" s="26" t="str">
        <f>+IF(VLOOKUP($B257,'Lista Puestos Valorados'!$B$11:$BK$510,MATCH('Auxiliar General'!AR$4,'Lista Puestos Valorados'!$B$10:$BK$10,0),0)="","No relevante",VLOOKUP($B257,'Lista Puestos Valorados'!$B$11:$BK$510,MATCH('Auxiliar General'!AR$4,'Lista Puestos Valorados'!$B$10:$BK$10,0),0))</f>
        <v>No relevante</v>
      </c>
      <c r="AY257" s="26">
        <f>+HLOOKUP(AX257,Sistema_Puntos!$Q$5:$Y$43,'Auxiliar General'!AT$5,FALSE)</f>
        <v>0</v>
      </c>
      <c r="AZ257" s="26" t="str">
        <f>+IF(VLOOKUP($B257,'Lista Puestos Valorados'!$B$11:$BK$510,MATCH('Auxiliar General'!AT$4,'Lista Puestos Valorados'!$B$10:$BK$10,0),0)="","No relevante",VLOOKUP($B257,'Lista Puestos Valorados'!$B$11:$BK$510,MATCH('Auxiliar General'!AT$4,'Lista Puestos Valorados'!$B$10:$BK$10,0),0))</f>
        <v>No relevante</v>
      </c>
      <c r="BA257" s="26">
        <f>+HLOOKUP(AZ257,Sistema_Puntos!$Q$5:$Y$43,'Auxiliar General'!AV$5,FALSE)</f>
        <v>0</v>
      </c>
      <c r="BB257" s="26" t="str">
        <f>+IF(VLOOKUP($B257,'Lista Puestos Valorados'!$B$11:$BK$510,MATCH('Auxiliar General'!AV$4,'Lista Puestos Valorados'!$B$10:$BK$10,0),0)="","No relevante",VLOOKUP($B257,'Lista Puestos Valorados'!$B$11:$BK$510,MATCH('Auxiliar General'!AV$4,'Lista Puestos Valorados'!$B$10:$BK$10,0),0))</f>
        <v>No relevante</v>
      </c>
      <c r="BC257" s="26">
        <f>+HLOOKUP(BB257,Sistema_Puntos!$Q$5:$Y$43,'Auxiliar General'!AX$5,FALSE)</f>
        <v>0</v>
      </c>
      <c r="BD257" s="26" t="str">
        <f>+IF(VLOOKUP($B257,'Lista Puestos Valorados'!$B$11:$BK$510,MATCH('Auxiliar General'!AX$4,'Lista Puestos Valorados'!$B$10:$BK$10,0),0)="","No relevante",VLOOKUP($B257,'Lista Puestos Valorados'!$B$11:$BK$510,MATCH('Auxiliar General'!AX$4,'Lista Puestos Valorados'!$B$10:$BK$10,0),0))</f>
        <v>No relevante</v>
      </c>
      <c r="BE257" s="26">
        <f>+HLOOKUP(BD257,Sistema_Puntos!$Q$5:$Y$43,'Auxiliar General'!AZ$5,FALSE)</f>
        <v>0</v>
      </c>
      <c r="BF257" s="26" t="str">
        <f>+IF(VLOOKUP($B257,'Lista Puestos Valorados'!$B$11:$BK$510,MATCH('Auxiliar General'!AZ$4,'Lista Puestos Valorados'!$B$10:$BK$10,0),0)="","No relevante",VLOOKUP($B257,'Lista Puestos Valorados'!$B$11:$BK$510,MATCH('Auxiliar General'!AZ$4,'Lista Puestos Valorados'!$B$10:$BK$10,0),0))</f>
        <v>No relevante</v>
      </c>
      <c r="BG257" s="26">
        <f>+HLOOKUP(BF257,Sistema_Puntos!$Q$5:$Y$43,'Auxiliar General'!BB$5,FALSE)</f>
        <v>0</v>
      </c>
      <c r="BH257" s="26" t="str">
        <f>+IF(VLOOKUP($B257,'Lista Puestos Valorados'!$B$11:$BK$510,MATCH('Auxiliar General'!BB$4,'Lista Puestos Valorados'!$B$10:$BK$10,0),0)="","No relevante",VLOOKUP($B257,'Lista Puestos Valorados'!$B$11:$BK$510,MATCH('Auxiliar General'!BB$4,'Lista Puestos Valorados'!$B$10:$BK$10,0),0))</f>
        <v>No relevante</v>
      </c>
      <c r="BI257" s="26">
        <f>+HLOOKUP(BH257,Sistema_Puntos!$Q$5:$Y$43,'Auxiliar General'!BD$5,FALSE)</f>
        <v>0</v>
      </c>
      <c r="BJ257" s="26" t="str">
        <f>+IF(VLOOKUP($B257,'Lista Puestos Valorados'!$B$11:$BK$510,MATCH('Auxiliar General'!BD$4,'Lista Puestos Valorados'!$B$10:$BK$10,0),0)="","No relevante",VLOOKUP($B257,'Lista Puestos Valorados'!$B$11:$BK$510,MATCH('Auxiliar General'!BD$4,'Lista Puestos Valorados'!$B$10:$BK$10,0),0))</f>
        <v>No relevante</v>
      </c>
      <c r="BK257" s="26">
        <f>+HLOOKUP(BJ257,Sistema_Puntos!$Q$5:$Y$43,'Auxiliar General'!BF$5,FALSE)</f>
        <v>0</v>
      </c>
      <c r="BL257" s="26" t="str">
        <f>+IF(VLOOKUP($B257,'Lista Puestos Valorados'!$B$11:$BK$510,MATCH('Auxiliar General'!BF$4,'Lista Puestos Valorados'!$B$10:$BK$10,0),0)="","No relevante",VLOOKUP($B257,'Lista Puestos Valorados'!$B$11:$BK$510,MATCH('Auxiliar General'!BF$4,'Lista Puestos Valorados'!$B$10:$BK$10,0),0))</f>
        <v>No relevante</v>
      </c>
      <c r="BM257" s="26">
        <f>+HLOOKUP(BL257,Sistema_Puntos!$Q$5:$Y$43,'Auxiliar General'!BH$5,FALSE)</f>
        <v>0</v>
      </c>
      <c r="BN257" s="26" t="str">
        <f>+IF(VLOOKUP($B257,'Lista Puestos Valorados'!$B$11:$BK$510,MATCH('Auxiliar General'!BH$4,'Lista Puestos Valorados'!$B$10:$BK$10,0),0)="","No relevante",VLOOKUP($B257,'Lista Puestos Valorados'!$B$11:$BK$510,MATCH('Auxiliar General'!BH$4,'Lista Puestos Valorados'!$B$10:$BK$10,0),0))</f>
        <v>No relevante</v>
      </c>
      <c r="BO257" s="26">
        <f>+HLOOKUP(BN257,Sistema_Puntos!$Q$5:$Y$43,'Auxiliar General'!BJ$5,FALSE)</f>
        <v>0</v>
      </c>
      <c r="BP257" s="26" t="str">
        <f>+IF(VLOOKUP($B257,'Lista Puestos Valorados'!$B$11:$BK$510,MATCH('Auxiliar General'!BJ$4,'Lista Puestos Valorados'!$B$10:$BK$10,0),0)="","No relevante",VLOOKUP($B257,'Lista Puestos Valorados'!$B$11:$BK$510,MATCH('Auxiliar General'!BJ$4,'Lista Puestos Valorados'!$B$10:$BK$10,0),0))</f>
        <v>No relevante</v>
      </c>
      <c r="BQ257" s="26">
        <f>+HLOOKUP(BP257,Sistema_Puntos!$Q$5:$Y$43,'Auxiliar General'!BL$5,FALSE)</f>
        <v>0</v>
      </c>
      <c r="BR257" s="26" t="str">
        <f>+IF(VLOOKUP($B257,'Lista Puestos Valorados'!$B$11:$BK$510,MATCH('Auxiliar General'!BL$4,'Lista Puestos Valorados'!$B$10:$BK$10,0),0)="","No relevante",VLOOKUP($B257,'Lista Puestos Valorados'!$B$11:$BK$510,MATCH('Auxiliar General'!BL$4,'Lista Puestos Valorados'!$B$10:$BK$10,0),0))</f>
        <v>No relevante</v>
      </c>
      <c r="BS257" s="26">
        <f>+HLOOKUP(BR257,Sistema_Puntos!$Q$5:$Y$43,'Auxiliar General'!BN$5,FALSE)</f>
        <v>0</v>
      </c>
      <c r="BT257" s="26" t="str">
        <f>+IF(VLOOKUP($B257,'Lista Puestos Valorados'!$B$11:$BK$510,MATCH('Auxiliar General'!BN$4,'Lista Puestos Valorados'!$B$10:$BK$10,0),0)="","No relevante",VLOOKUP($B257,'Lista Puestos Valorados'!$B$11:$BK$510,MATCH('Auxiliar General'!BN$4,'Lista Puestos Valorados'!$B$10:$BK$10,0),0))</f>
        <v>No relevante</v>
      </c>
      <c r="BU257" s="26">
        <f>+HLOOKUP(BT257,Sistema_Puntos!$Q$5:$Y$43,'Auxiliar General'!BP$5,FALSE)</f>
        <v>0</v>
      </c>
      <c r="BV257" s="26" t="str">
        <f>+IF(VLOOKUP($B257,'Lista Puestos Valorados'!$B$11:$BK$510,MATCH('Auxiliar General'!BP$4,'Lista Puestos Valorados'!$B$10:$BK$10,0),0)="","No relevante",VLOOKUP($B257,'Lista Puestos Valorados'!$B$11:$BK$510,MATCH('Auxiliar General'!BP$4,'Lista Puestos Valorados'!$B$10:$BK$10,0),0))</f>
        <v>No relevante</v>
      </c>
      <c r="BW257" s="26">
        <f>+HLOOKUP(BV257,Sistema_Puntos!$Q$5:$Y$43,'Auxiliar General'!BR$5,FALSE)</f>
        <v>0</v>
      </c>
      <c r="BX257" s="26" t="str">
        <f>+IF(VLOOKUP($B257,'Lista Puestos Valorados'!$B$11:$BK$510,MATCH('Auxiliar General'!BR$4,'Lista Puestos Valorados'!$B$10:$BK$10,0),0)="","No relevante",VLOOKUP($B257,'Lista Puestos Valorados'!$B$11:$BK$510,MATCH('Auxiliar General'!BR$4,'Lista Puestos Valorados'!$B$10:$BK$10,0),0))</f>
        <v>No relevante</v>
      </c>
      <c r="BY257" s="26">
        <f>+HLOOKUP(BX257,Sistema_Puntos!$Q$5:$Y$43,'Auxiliar General'!BT$5,FALSE)</f>
        <v>0</v>
      </c>
      <c r="BZ257" s="26" t="str">
        <f>+IF(VLOOKUP($B257,'Lista Puestos Valorados'!$B$11:$BK$510,MATCH('Auxiliar General'!BT$4,'Lista Puestos Valorados'!$B$10:$BK$10,0),0)="","No relevante",VLOOKUP($B257,'Lista Puestos Valorados'!$B$11:$BK$510,MATCH('Auxiliar General'!BT$4,'Lista Puestos Valorados'!$B$10:$BK$10,0),0))</f>
        <v>No relevante</v>
      </c>
      <c r="CA257" s="26">
        <f>+HLOOKUP(BZ257,Sistema_Puntos!$Q$5:$Y$43,'Auxiliar General'!BV$5,FALSE)</f>
        <v>0</v>
      </c>
      <c r="CB257" s="26" t="str">
        <f>+IF(VLOOKUP($B257,'Lista Puestos Valorados'!$B$11:$BK$510,MATCH('Auxiliar General'!BV$4,'Lista Puestos Valorados'!$B$10:$BK$10,0),0)="","No relevante",VLOOKUP($B257,'Lista Puestos Valorados'!$B$11:$BK$510,MATCH('Auxiliar General'!BV$4,'Lista Puestos Valorados'!$B$10:$BK$10,0),0))</f>
        <v>No relevante</v>
      </c>
      <c r="CC257" s="26">
        <f>+HLOOKUP(CB257,Sistema_Puntos!$Q$5:$Y$43,'Auxiliar General'!BX$5,FALSE)</f>
        <v>0</v>
      </c>
      <c r="CD257" s="26" t="str">
        <f>+IF(VLOOKUP($B257,'Lista Puestos Valorados'!$B$11:$BK$510,MATCH('Auxiliar General'!BX$4,'Lista Puestos Valorados'!$B$10:$BK$10,0),0)="","No relevante",VLOOKUP($B257,'Lista Puestos Valorados'!$B$11:$BK$510,MATCH('Auxiliar General'!BX$4,'Lista Puestos Valorados'!$B$10:$BK$10,0),0))</f>
        <v>No relevante</v>
      </c>
      <c r="CE257" s="26">
        <f>+HLOOKUP(CD257,Sistema_Puntos!$Q$5:$Y$43,'Auxiliar General'!BZ$5,FALSE)</f>
        <v>0</v>
      </c>
      <c r="CF257" s="26" t="str">
        <f>+IF(VLOOKUP($B257,'Lista Puestos Valorados'!$B$11:$BK$510,MATCH('Auxiliar General'!BZ$4,'Lista Puestos Valorados'!$B$10:$BK$10,0),0)="","No relevante",VLOOKUP($B257,'Lista Puestos Valorados'!$B$11:$BK$510,MATCH('Auxiliar General'!BZ$4,'Lista Puestos Valorados'!$B$10:$BK$10,0),0))</f>
        <v>No relevante</v>
      </c>
      <c r="CG257" s="26">
        <f>+HLOOKUP(CF257,Sistema_Puntos!$Q$5:$Y$43,'Auxiliar General'!CB$5,FALSE)</f>
        <v>0</v>
      </c>
      <c r="CH257" s="29"/>
      <c r="CI257" s="29"/>
    </row>
    <row r="258" spans="2:87" ht="17.55" customHeight="1">
      <c r="B258" s="26">
        <f>+'Listado de Puestos'!B258</f>
        <v>248</v>
      </c>
      <c r="C258" s="26" t="str">
        <f>+IF('Lista Puestos Valorados'!C258="","",'Lista Puestos Valorados'!C258)</f>
        <v/>
      </c>
      <c r="D258" s="26" t="str">
        <f>+IF('Lista Puestos Valorados'!D258="","",'Lista Puestos Valorados'!D258)</f>
        <v/>
      </c>
      <c r="E258" s="26" t="str">
        <f>+IF('Lista Puestos Valorados'!E258="","",'Lista Puestos Valorados'!E258)</f>
        <v/>
      </c>
      <c r="F258" s="26" t="str">
        <f>+IF('Lista Puestos Valorados'!F258="","",'Lista Puestos Valorados'!F258)</f>
        <v/>
      </c>
      <c r="G258" s="26" t="str">
        <f>+IF('Lista Puestos Valorados'!G258="","",'Lista Puestos Valorados'!G258)</f>
        <v/>
      </c>
      <c r="H258" s="26" t="str">
        <f>+IF('Lista Puestos Valorados'!H258="","",'Lista Puestos Valorados'!H258)</f>
        <v/>
      </c>
      <c r="I258" s="26" t="str">
        <f>+IF('Lista Puestos Valorados'!I258="","",'Lista Puestos Valorados'!I258)</f>
        <v/>
      </c>
      <c r="J258" s="118" t="e">
        <f t="array" ref="J258">+IF(L258="","",_xlfn.IFS(L258&lt;='Cortes de Agrupacion'!$F$15,'Cortes de Agrupacion'!$E$15,'Resultados General'!L258&lt;='Cortes de Agrupacion'!$F$14,'Cortes de Agrupacion'!$E$14,'Resultados General'!L258&lt;='Cortes de Agrupacion'!$F$13,'Cortes de Agrupacion'!$E$13,L258&lt;='Cortes de Agrupacion'!$F$12,'Cortes de Agrupacion'!$E$12,'Resultados General'!L258&lt;='Cortes de Agrupacion'!$F$11,'Cortes de Agrupacion'!$E$11,'Resultados General'!L258&lt;='Cortes de Agrupacion'!$F$10,'Cortes de Agrupacion'!$E$10,'Resultados General'!L258&lt;='Cortes de Agrupacion'!$F$9,'Cortes de Agrupacion'!$E$9,'Resultados General'!L258&lt;='Cortes de Agrupacion'!$F$8,'Cortes de Agrupacion'!$E$8,'Resultados General'!L258&lt;='Cortes de Agrupacion'!$F$7,'Cortes de Agrupacion'!$E$7,'Resultados General'!L258&lt;='Cortes de Agrupacion'!$F$6,'Cortes de Agrupacion'!$E$6))</f>
        <v>#VALUE!</v>
      </c>
      <c r="K258" s="118" t="str">
        <f t="shared" si="6"/>
        <v/>
      </c>
      <c r="L258" s="124" t="e">
        <f>#VALUE!</f>
        <v>#VALUE!</v>
      </c>
      <c r="M258" s="26" t="e">
        <f ca="1">+_xlfn.IFNA(VLOOKUP(C258,'Distribución de puestos'!$B$8:$I$507,8,0),"")</f>
        <v>#NAME?</v>
      </c>
      <c r="N258" s="26" t="str">
        <f>+IF(VLOOKUP($B258,'Lista Puestos Valorados'!$B$11:$BK$510,MATCH('Auxiliar General'!H$4,'Lista Puestos Valorados'!$B$10:$BK$10,0),0)="","No relevante",VLOOKUP($B258,'Lista Puestos Valorados'!$B$11:$BK$510,MATCH('Auxiliar General'!H$4,'Lista Puestos Valorados'!$B$10:$BK$10,0),0))</f>
        <v>No relevante</v>
      </c>
      <c r="O258" s="26">
        <f>+HLOOKUP(N258,Sistema_Puntos!$Q$5:$Y$43,'Auxiliar General'!J$5,FALSE)</f>
        <v>0</v>
      </c>
      <c r="P258" s="26" t="str">
        <f>+IF(VLOOKUP($B258,'Lista Puestos Valorados'!$B$11:$BK$510,MATCH('Auxiliar General'!J$4,'Lista Puestos Valorados'!$B$10:$BK$10,0),0)="","No relevante",VLOOKUP($B258,'Lista Puestos Valorados'!$B$11:$BK$510,MATCH('Auxiliar General'!J$4,'Lista Puestos Valorados'!$B$10:$BK$10,0),0))</f>
        <v>No relevante</v>
      </c>
      <c r="Q258" s="26">
        <f>+HLOOKUP(P258,Sistema_Puntos!$Q$5:$Y$43,'Auxiliar General'!L$5,FALSE)</f>
        <v>0</v>
      </c>
      <c r="R258" s="26" t="str">
        <f>+IF(VLOOKUP($B258,'Lista Puestos Valorados'!$B$11:$BK$510,MATCH('Auxiliar General'!L$4,'Lista Puestos Valorados'!$B$10:$BK$10,0),0)="","No relevante",VLOOKUP($B258,'Lista Puestos Valorados'!$B$11:$BK$510,MATCH('Auxiliar General'!L$4,'Lista Puestos Valorados'!$B$10:$BK$10,0),0))</f>
        <v>No relevante</v>
      </c>
      <c r="S258" s="26">
        <f>+HLOOKUP(R258,Sistema_Puntos!$Q$5:$Y$43,'Auxiliar General'!N$5,FALSE)</f>
        <v>0</v>
      </c>
      <c r="T258" s="26" t="str">
        <f>+IF(VLOOKUP($B258,'Lista Puestos Valorados'!$B$11:$BK$510,MATCH('Auxiliar General'!N$4,'Lista Puestos Valorados'!$B$10:$BK$10,0),0)="","No relevante",VLOOKUP($B258,'Lista Puestos Valorados'!$B$11:$BK$510,MATCH('Auxiliar General'!N$4,'Lista Puestos Valorados'!$B$10:$BK$10,0),0))</f>
        <v>No relevante</v>
      </c>
      <c r="U258" s="26">
        <f>+HLOOKUP(T258,Sistema_Puntos!$Q$5:$Y$43,'Auxiliar General'!P$5,FALSE)</f>
        <v>0</v>
      </c>
      <c r="V258" s="26" t="str">
        <f>+IF(VLOOKUP($B258,'Lista Puestos Valorados'!$B$11:$BK$510,MATCH('Auxiliar General'!P$4,'Lista Puestos Valorados'!$B$10:$BK$10,0),0)="","No relevante",VLOOKUP($B258,'Lista Puestos Valorados'!$B$11:$BK$510,MATCH('Auxiliar General'!P$4,'Lista Puestos Valorados'!$B$10:$BK$10,0),0))</f>
        <v>No relevante</v>
      </c>
      <c r="W258" s="26">
        <f>+HLOOKUP(V258,Sistema_Puntos!$Q$5:$Y$43,'Auxiliar General'!R$5,FALSE)</f>
        <v>0</v>
      </c>
      <c r="X258" s="26" t="str">
        <f>+IF(VLOOKUP($B258,'Lista Puestos Valorados'!$B$11:$BK$510,MATCH('Auxiliar General'!R$4,'Lista Puestos Valorados'!$B$10:$BK$10,0),0)="","No relevante",VLOOKUP($B258,'Lista Puestos Valorados'!$B$11:$BK$510,MATCH('Auxiliar General'!R$4,'Lista Puestos Valorados'!$B$10:$BK$10,0),0))</f>
        <v>No relevante</v>
      </c>
      <c r="Y258" s="26">
        <f>+HLOOKUP(X258,Sistema_Puntos!$Q$5:$Y$43,'Auxiliar General'!T$5,FALSE)</f>
        <v>0</v>
      </c>
      <c r="Z258" s="26" t="str">
        <f>+IF(VLOOKUP($B258,'Lista Puestos Valorados'!$B$11:$BK$510,MATCH('Auxiliar General'!T$4,'Lista Puestos Valorados'!$B$10:$BK$10,0),0)="","No relevante",VLOOKUP($B258,'Lista Puestos Valorados'!$B$11:$BK$510,MATCH('Auxiliar General'!T$4,'Lista Puestos Valorados'!$B$10:$BK$10,0),0))</f>
        <v>No relevante</v>
      </c>
      <c r="AA258" s="26">
        <f>+HLOOKUP(Z258,Sistema_Puntos!$Q$5:$Y$43,'Auxiliar General'!V$5,FALSE)</f>
        <v>0</v>
      </c>
      <c r="AB258" s="26" t="str">
        <f>+IF(VLOOKUP($B258,'Lista Puestos Valorados'!$B$11:$BK$510,MATCH('Auxiliar General'!V$4,'Lista Puestos Valorados'!$B$10:$BK$10,0),0)="","No relevante",VLOOKUP($B258,'Lista Puestos Valorados'!$B$11:$BK$510,MATCH('Auxiliar General'!V$4,'Lista Puestos Valorados'!$B$10:$BK$10,0),0))</f>
        <v>No relevante</v>
      </c>
      <c r="AC258" s="26">
        <f>+HLOOKUP(AB258,Sistema_Puntos!$Q$5:$Y$43,'Auxiliar General'!X$5,FALSE)</f>
        <v>0</v>
      </c>
      <c r="AD258" s="26" t="str">
        <f>+IF(VLOOKUP($B258,'Lista Puestos Valorados'!$B$11:$BK$510,MATCH('Auxiliar General'!X$4,'Lista Puestos Valorados'!$B$10:$BK$10,0),0)="","No relevante",VLOOKUP($B258,'Lista Puestos Valorados'!$B$11:$BK$510,MATCH('Auxiliar General'!X$4,'Lista Puestos Valorados'!$B$10:$BK$10,0),0))</f>
        <v>No relevante</v>
      </c>
      <c r="AE258" s="26">
        <f>+HLOOKUP(AD258,Sistema_Puntos!$Q$5:$Y$43,'Auxiliar General'!Z$5,FALSE)</f>
        <v>0</v>
      </c>
      <c r="AF258" s="26" t="str">
        <f>+IF(VLOOKUP($B258,'Lista Puestos Valorados'!$B$11:$BK$510,MATCH('Auxiliar General'!Z$4,'Lista Puestos Valorados'!$B$10:$BK$10,0),0)="","No relevante",VLOOKUP($B258,'Lista Puestos Valorados'!$B$11:$BK$510,MATCH('Auxiliar General'!Z$4,'Lista Puestos Valorados'!$B$10:$BK$10,0),0))</f>
        <v>No relevante</v>
      </c>
      <c r="AG258" s="26">
        <f>+HLOOKUP(AF258,Sistema_Puntos!$Q$5:$Y$43,'Auxiliar General'!AB$5,FALSE)</f>
        <v>0</v>
      </c>
      <c r="AH258" s="26" t="str">
        <f>+IF(VLOOKUP($B258,'Lista Puestos Valorados'!$B$11:$BK$510,MATCH('Auxiliar General'!AB$4,'Lista Puestos Valorados'!$B$10:$BK$10,0),0)="","No relevante",VLOOKUP($B258,'Lista Puestos Valorados'!$B$11:$BK$510,MATCH('Auxiliar General'!AB$4,'Lista Puestos Valorados'!$B$10:$BK$10,0),0))</f>
        <v>No relevante</v>
      </c>
      <c r="AI258" s="26">
        <f>+HLOOKUP(AH258,Sistema_Puntos!$Q$5:$Y$43,'Auxiliar General'!AD$5,FALSE)</f>
        <v>0</v>
      </c>
      <c r="AJ258" s="26" t="str">
        <f>+IF(VLOOKUP($B258,'Lista Puestos Valorados'!$B$11:$BK$510,MATCH('Auxiliar General'!AD$4,'Lista Puestos Valorados'!$B$10:$BK$10,0),0)="","No relevante",VLOOKUP($B258,'Lista Puestos Valorados'!$B$11:$BK$510,MATCH('Auxiliar General'!AD$4,'Lista Puestos Valorados'!$B$10:$BK$10,0),0))</f>
        <v>No relevante</v>
      </c>
      <c r="AK258" s="26">
        <f>+HLOOKUP(AJ258,Sistema_Puntos!$Q$5:$Y$43,'Auxiliar General'!AF$5,FALSE)</f>
        <v>0</v>
      </c>
      <c r="AL258" s="26" t="str">
        <f>+IF(VLOOKUP($B258,'Lista Puestos Valorados'!$B$11:$BK$510,MATCH('Auxiliar General'!AF$4,'Lista Puestos Valorados'!$B$10:$BK$10,0),0)="","No relevante",VLOOKUP($B258,'Lista Puestos Valorados'!$B$11:$BK$510,MATCH('Auxiliar General'!AF$4,'Lista Puestos Valorados'!$B$10:$BK$10,0),0))</f>
        <v>No relevante</v>
      </c>
      <c r="AM258" s="26">
        <f>+HLOOKUP(AL258,Sistema_Puntos!$Q$5:$Y$43,'Auxiliar General'!AH$5,FALSE)</f>
        <v>0</v>
      </c>
      <c r="AN258" s="26" t="str">
        <f>+IF(VLOOKUP($B258,'Lista Puestos Valorados'!$B$11:$BK$510,MATCH('Auxiliar General'!AH$4,'Lista Puestos Valorados'!$B$10:$BK$10,0),0)="","No relevante",VLOOKUP($B258,'Lista Puestos Valorados'!$B$11:$BK$510,MATCH('Auxiliar General'!AH$4,'Lista Puestos Valorados'!$B$10:$BK$10,0),0))</f>
        <v>No relevante</v>
      </c>
      <c r="AO258" s="26">
        <f>+HLOOKUP(AN258,Sistema_Puntos!$Q$5:$Y$43,'Auxiliar General'!AJ$5,FALSE)</f>
        <v>0</v>
      </c>
      <c r="AP258" s="26" t="str">
        <f>+IF(VLOOKUP($B258,'Lista Puestos Valorados'!$B$11:$BK$510,MATCH('Auxiliar General'!AJ$4,'Lista Puestos Valorados'!$B$10:$BK$10,0),0)="","No relevante",VLOOKUP($B258,'Lista Puestos Valorados'!$B$11:$BK$510,MATCH('Auxiliar General'!AJ$4,'Lista Puestos Valorados'!$B$10:$BK$10,0),0))</f>
        <v>No relevante</v>
      </c>
      <c r="AQ258" s="26">
        <f>+HLOOKUP(AP258,Sistema_Puntos!$Q$5:$Y$43,'Auxiliar General'!AL$5,FALSE)</f>
        <v>0</v>
      </c>
      <c r="AR258" s="26" t="str">
        <f>+IF(VLOOKUP($B258,'Lista Puestos Valorados'!$B$11:$BK$510,MATCH('Auxiliar General'!AL$4,'Lista Puestos Valorados'!$B$10:$BK$10,0),0)="","No relevante",VLOOKUP($B258,'Lista Puestos Valorados'!$B$11:$BK$510,MATCH('Auxiliar General'!AL$4,'Lista Puestos Valorados'!$B$10:$BK$10,0),0))</f>
        <v>No relevante</v>
      </c>
      <c r="AS258" s="26">
        <f>+HLOOKUP(AR258,Sistema_Puntos!$Q$5:$Y$43,'Auxiliar General'!AN$5,FALSE)</f>
        <v>0</v>
      </c>
      <c r="AT258" s="26" t="str">
        <f>+IF(VLOOKUP($B258,'Lista Puestos Valorados'!$B$11:$BK$510,MATCH('Auxiliar General'!AN$4,'Lista Puestos Valorados'!$B$10:$BK$10,0),0)="","No relevante",VLOOKUP($B258,'Lista Puestos Valorados'!$B$11:$BK$510,MATCH('Auxiliar General'!AN$4,'Lista Puestos Valorados'!$B$10:$BK$10,0),0))</f>
        <v>No relevante</v>
      </c>
      <c r="AU258" s="26">
        <f>+HLOOKUP(AT258,Sistema_Puntos!$Q$5:$Y$43,'Auxiliar General'!AP$5,FALSE)</f>
        <v>0</v>
      </c>
      <c r="AV258" s="26" t="str">
        <f>+IF(VLOOKUP($B258,'Lista Puestos Valorados'!$B$11:$BK$510,MATCH('Auxiliar General'!AP$4,'Lista Puestos Valorados'!$B$10:$BK$10,0),0)="","No relevante",VLOOKUP($B258,'Lista Puestos Valorados'!$B$11:$BK$510,MATCH('Auxiliar General'!AP$4,'Lista Puestos Valorados'!$B$10:$BK$10,0),0))</f>
        <v>No relevante</v>
      </c>
      <c r="AW258" s="26">
        <f>+HLOOKUP(AV258,Sistema_Puntos!$Q$5:$Y$43,'Auxiliar General'!AR$5,FALSE)</f>
        <v>0</v>
      </c>
      <c r="AX258" s="26" t="str">
        <f>+IF(VLOOKUP($B258,'Lista Puestos Valorados'!$B$11:$BK$510,MATCH('Auxiliar General'!AR$4,'Lista Puestos Valorados'!$B$10:$BK$10,0),0)="","No relevante",VLOOKUP($B258,'Lista Puestos Valorados'!$B$11:$BK$510,MATCH('Auxiliar General'!AR$4,'Lista Puestos Valorados'!$B$10:$BK$10,0),0))</f>
        <v>No relevante</v>
      </c>
      <c r="AY258" s="26">
        <f>+HLOOKUP(AX258,Sistema_Puntos!$Q$5:$Y$43,'Auxiliar General'!AT$5,FALSE)</f>
        <v>0</v>
      </c>
      <c r="AZ258" s="26" t="str">
        <f>+IF(VLOOKUP($B258,'Lista Puestos Valorados'!$B$11:$BK$510,MATCH('Auxiliar General'!AT$4,'Lista Puestos Valorados'!$B$10:$BK$10,0),0)="","No relevante",VLOOKUP($B258,'Lista Puestos Valorados'!$B$11:$BK$510,MATCH('Auxiliar General'!AT$4,'Lista Puestos Valorados'!$B$10:$BK$10,0),0))</f>
        <v>No relevante</v>
      </c>
      <c r="BA258" s="26">
        <f>+HLOOKUP(AZ258,Sistema_Puntos!$Q$5:$Y$43,'Auxiliar General'!AV$5,FALSE)</f>
        <v>0</v>
      </c>
      <c r="BB258" s="26" t="str">
        <f>+IF(VLOOKUP($B258,'Lista Puestos Valorados'!$B$11:$BK$510,MATCH('Auxiliar General'!AV$4,'Lista Puestos Valorados'!$B$10:$BK$10,0),0)="","No relevante",VLOOKUP($B258,'Lista Puestos Valorados'!$B$11:$BK$510,MATCH('Auxiliar General'!AV$4,'Lista Puestos Valorados'!$B$10:$BK$10,0),0))</f>
        <v>No relevante</v>
      </c>
      <c r="BC258" s="26">
        <f>+HLOOKUP(BB258,Sistema_Puntos!$Q$5:$Y$43,'Auxiliar General'!AX$5,FALSE)</f>
        <v>0</v>
      </c>
      <c r="BD258" s="26" t="str">
        <f>+IF(VLOOKUP($B258,'Lista Puestos Valorados'!$B$11:$BK$510,MATCH('Auxiliar General'!AX$4,'Lista Puestos Valorados'!$B$10:$BK$10,0),0)="","No relevante",VLOOKUP($B258,'Lista Puestos Valorados'!$B$11:$BK$510,MATCH('Auxiliar General'!AX$4,'Lista Puestos Valorados'!$B$10:$BK$10,0),0))</f>
        <v>No relevante</v>
      </c>
      <c r="BE258" s="26">
        <f>+HLOOKUP(BD258,Sistema_Puntos!$Q$5:$Y$43,'Auxiliar General'!AZ$5,FALSE)</f>
        <v>0</v>
      </c>
      <c r="BF258" s="26" t="str">
        <f>+IF(VLOOKUP($B258,'Lista Puestos Valorados'!$B$11:$BK$510,MATCH('Auxiliar General'!AZ$4,'Lista Puestos Valorados'!$B$10:$BK$10,0),0)="","No relevante",VLOOKUP($B258,'Lista Puestos Valorados'!$B$11:$BK$510,MATCH('Auxiliar General'!AZ$4,'Lista Puestos Valorados'!$B$10:$BK$10,0),0))</f>
        <v>No relevante</v>
      </c>
      <c r="BG258" s="26">
        <f>+HLOOKUP(BF258,Sistema_Puntos!$Q$5:$Y$43,'Auxiliar General'!BB$5,FALSE)</f>
        <v>0</v>
      </c>
      <c r="BH258" s="26" t="str">
        <f>+IF(VLOOKUP($B258,'Lista Puestos Valorados'!$B$11:$BK$510,MATCH('Auxiliar General'!BB$4,'Lista Puestos Valorados'!$B$10:$BK$10,0),0)="","No relevante",VLOOKUP($B258,'Lista Puestos Valorados'!$B$11:$BK$510,MATCH('Auxiliar General'!BB$4,'Lista Puestos Valorados'!$B$10:$BK$10,0),0))</f>
        <v>No relevante</v>
      </c>
      <c r="BI258" s="26">
        <f>+HLOOKUP(BH258,Sistema_Puntos!$Q$5:$Y$43,'Auxiliar General'!BD$5,FALSE)</f>
        <v>0</v>
      </c>
      <c r="BJ258" s="26" t="str">
        <f>+IF(VLOOKUP($B258,'Lista Puestos Valorados'!$B$11:$BK$510,MATCH('Auxiliar General'!BD$4,'Lista Puestos Valorados'!$B$10:$BK$10,0),0)="","No relevante",VLOOKUP($B258,'Lista Puestos Valorados'!$B$11:$BK$510,MATCH('Auxiliar General'!BD$4,'Lista Puestos Valorados'!$B$10:$BK$10,0),0))</f>
        <v>No relevante</v>
      </c>
      <c r="BK258" s="26">
        <f>+HLOOKUP(BJ258,Sistema_Puntos!$Q$5:$Y$43,'Auxiliar General'!BF$5,FALSE)</f>
        <v>0</v>
      </c>
      <c r="BL258" s="26" t="str">
        <f>+IF(VLOOKUP($B258,'Lista Puestos Valorados'!$B$11:$BK$510,MATCH('Auxiliar General'!BF$4,'Lista Puestos Valorados'!$B$10:$BK$10,0),0)="","No relevante",VLOOKUP($B258,'Lista Puestos Valorados'!$B$11:$BK$510,MATCH('Auxiliar General'!BF$4,'Lista Puestos Valorados'!$B$10:$BK$10,0),0))</f>
        <v>No relevante</v>
      </c>
      <c r="BM258" s="26">
        <f>+HLOOKUP(BL258,Sistema_Puntos!$Q$5:$Y$43,'Auxiliar General'!BH$5,FALSE)</f>
        <v>0</v>
      </c>
      <c r="BN258" s="26" t="str">
        <f>+IF(VLOOKUP($B258,'Lista Puestos Valorados'!$B$11:$BK$510,MATCH('Auxiliar General'!BH$4,'Lista Puestos Valorados'!$B$10:$BK$10,0),0)="","No relevante",VLOOKUP($B258,'Lista Puestos Valorados'!$B$11:$BK$510,MATCH('Auxiliar General'!BH$4,'Lista Puestos Valorados'!$B$10:$BK$10,0),0))</f>
        <v>No relevante</v>
      </c>
      <c r="BO258" s="26">
        <f>+HLOOKUP(BN258,Sistema_Puntos!$Q$5:$Y$43,'Auxiliar General'!BJ$5,FALSE)</f>
        <v>0</v>
      </c>
      <c r="BP258" s="26" t="str">
        <f>+IF(VLOOKUP($B258,'Lista Puestos Valorados'!$B$11:$BK$510,MATCH('Auxiliar General'!BJ$4,'Lista Puestos Valorados'!$B$10:$BK$10,0),0)="","No relevante",VLOOKUP($B258,'Lista Puestos Valorados'!$B$11:$BK$510,MATCH('Auxiliar General'!BJ$4,'Lista Puestos Valorados'!$B$10:$BK$10,0),0))</f>
        <v>No relevante</v>
      </c>
      <c r="BQ258" s="26">
        <f>+HLOOKUP(BP258,Sistema_Puntos!$Q$5:$Y$43,'Auxiliar General'!BL$5,FALSE)</f>
        <v>0</v>
      </c>
      <c r="BR258" s="26" t="str">
        <f>+IF(VLOOKUP($B258,'Lista Puestos Valorados'!$B$11:$BK$510,MATCH('Auxiliar General'!BL$4,'Lista Puestos Valorados'!$B$10:$BK$10,0),0)="","No relevante",VLOOKUP($B258,'Lista Puestos Valorados'!$B$11:$BK$510,MATCH('Auxiliar General'!BL$4,'Lista Puestos Valorados'!$B$10:$BK$10,0),0))</f>
        <v>No relevante</v>
      </c>
      <c r="BS258" s="26">
        <f>+HLOOKUP(BR258,Sistema_Puntos!$Q$5:$Y$43,'Auxiliar General'!BN$5,FALSE)</f>
        <v>0</v>
      </c>
      <c r="BT258" s="26" t="str">
        <f>+IF(VLOOKUP($B258,'Lista Puestos Valorados'!$B$11:$BK$510,MATCH('Auxiliar General'!BN$4,'Lista Puestos Valorados'!$B$10:$BK$10,0),0)="","No relevante",VLOOKUP($B258,'Lista Puestos Valorados'!$B$11:$BK$510,MATCH('Auxiliar General'!BN$4,'Lista Puestos Valorados'!$B$10:$BK$10,0),0))</f>
        <v>No relevante</v>
      </c>
      <c r="BU258" s="26">
        <f>+HLOOKUP(BT258,Sistema_Puntos!$Q$5:$Y$43,'Auxiliar General'!BP$5,FALSE)</f>
        <v>0</v>
      </c>
      <c r="BV258" s="26" t="str">
        <f>+IF(VLOOKUP($B258,'Lista Puestos Valorados'!$B$11:$BK$510,MATCH('Auxiliar General'!BP$4,'Lista Puestos Valorados'!$B$10:$BK$10,0),0)="","No relevante",VLOOKUP($B258,'Lista Puestos Valorados'!$B$11:$BK$510,MATCH('Auxiliar General'!BP$4,'Lista Puestos Valorados'!$B$10:$BK$10,0),0))</f>
        <v>No relevante</v>
      </c>
      <c r="BW258" s="26">
        <f>+HLOOKUP(BV258,Sistema_Puntos!$Q$5:$Y$43,'Auxiliar General'!BR$5,FALSE)</f>
        <v>0</v>
      </c>
      <c r="BX258" s="26" t="str">
        <f>+IF(VLOOKUP($B258,'Lista Puestos Valorados'!$B$11:$BK$510,MATCH('Auxiliar General'!BR$4,'Lista Puestos Valorados'!$B$10:$BK$10,0),0)="","No relevante",VLOOKUP($B258,'Lista Puestos Valorados'!$B$11:$BK$510,MATCH('Auxiliar General'!BR$4,'Lista Puestos Valorados'!$B$10:$BK$10,0),0))</f>
        <v>No relevante</v>
      </c>
      <c r="BY258" s="26">
        <f>+HLOOKUP(BX258,Sistema_Puntos!$Q$5:$Y$43,'Auxiliar General'!BT$5,FALSE)</f>
        <v>0</v>
      </c>
      <c r="BZ258" s="26" t="str">
        <f>+IF(VLOOKUP($B258,'Lista Puestos Valorados'!$B$11:$BK$510,MATCH('Auxiliar General'!BT$4,'Lista Puestos Valorados'!$B$10:$BK$10,0),0)="","No relevante",VLOOKUP($B258,'Lista Puestos Valorados'!$B$11:$BK$510,MATCH('Auxiliar General'!BT$4,'Lista Puestos Valorados'!$B$10:$BK$10,0),0))</f>
        <v>No relevante</v>
      </c>
      <c r="CA258" s="26">
        <f>+HLOOKUP(BZ258,Sistema_Puntos!$Q$5:$Y$43,'Auxiliar General'!BV$5,FALSE)</f>
        <v>0</v>
      </c>
      <c r="CB258" s="26" t="str">
        <f>+IF(VLOOKUP($B258,'Lista Puestos Valorados'!$B$11:$BK$510,MATCH('Auxiliar General'!BV$4,'Lista Puestos Valorados'!$B$10:$BK$10,0),0)="","No relevante",VLOOKUP($B258,'Lista Puestos Valorados'!$B$11:$BK$510,MATCH('Auxiliar General'!BV$4,'Lista Puestos Valorados'!$B$10:$BK$10,0),0))</f>
        <v>No relevante</v>
      </c>
      <c r="CC258" s="26">
        <f>+HLOOKUP(CB258,Sistema_Puntos!$Q$5:$Y$43,'Auxiliar General'!BX$5,FALSE)</f>
        <v>0</v>
      </c>
      <c r="CD258" s="26" t="str">
        <f>+IF(VLOOKUP($B258,'Lista Puestos Valorados'!$B$11:$BK$510,MATCH('Auxiliar General'!BX$4,'Lista Puestos Valorados'!$B$10:$BK$10,0),0)="","No relevante",VLOOKUP($B258,'Lista Puestos Valorados'!$B$11:$BK$510,MATCH('Auxiliar General'!BX$4,'Lista Puestos Valorados'!$B$10:$BK$10,0),0))</f>
        <v>No relevante</v>
      </c>
      <c r="CE258" s="26">
        <f>+HLOOKUP(CD258,Sistema_Puntos!$Q$5:$Y$43,'Auxiliar General'!BZ$5,FALSE)</f>
        <v>0</v>
      </c>
      <c r="CF258" s="26" t="str">
        <f>+IF(VLOOKUP($B258,'Lista Puestos Valorados'!$B$11:$BK$510,MATCH('Auxiliar General'!BZ$4,'Lista Puestos Valorados'!$B$10:$BK$10,0),0)="","No relevante",VLOOKUP($B258,'Lista Puestos Valorados'!$B$11:$BK$510,MATCH('Auxiliar General'!BZ$4,'Lista Puestos Valorados'!$B$10:$BK$10,0),0))</f>
        <v>No relevante</v>
      </c>
      <c r="CG258" s="26">
        <f>+HLOOKUP(CF258,Sistema_Puntos!$Q$5:$Y$43,'Auxiliar General'!CB$5,FALSE)</f>
        <v>0</v>
      </c>
      <c r="CH258" s="29"/>
      <c r="CI258" s="29"/>
    </row>
    <row r="259" spans="2:87" ht="17.55" customHeight="1">
      <c r="B259" s="26">
        <f>+'Listado de Puestos'!B259</f>
        <v>249</v>
      </c>
      <c r="C259" s="26" t="str">
        <f>+IF('Lista Puestos Valorados'!C259="","",'Lista Puestos Valorados'!C259)</f>
        <v/>
      </c>
      <c r="D259" s="26" t="str">
        <f>+IF('Lista Puestos Valorados'!D259="","",'Lista Puestos Valorados'!D259)</f>
        <v/>
      </c>
      <c r="E259" s="26" t="str">
        <f>+IF('Lista Puestos Valorados'!E259="","",'Lista Puestos Valorados'!E259)</f>
        <v/>
      </c>
      <c r="F259" s="26" t="str">
        <f>+IF('Lista Puestos Valorados'!F259="","",'Lista Puestos Valorados'!F259)</f>
        <v/>
      </c>
      <c r="G259" s="26" t="str">
        <f>+IF('Lista Puestos Valorados'!G259="","",'Lista Puestos Valorados'!G259)</f>
        <v/>
      </c>
      <c r="H259" s="26" t="str">
        <f>+IF('Lista Puestos Valorados'!H259="","",'Lista Puestos Valorados'!H259)</f>
        <v/>
      </c>
      <c r="I259" s="26" t="str">
        <f>+IF('Lista Puestos Valorados'!I259="","",'Lista Puestos Valorados'!I259)</f>
        <v/>
      </c>
      <c r="J259" s="118" t="e">
        <f t="array" ref="J259">+IF(L259="","",_xlfn.IFS(L259&lt;='Cortes de Agrupacion'!$F$15,'Cortes de Agrupacion'!$E$15,'Resultados General'!L259&lt;='Cortes de Agrupacion'!$F$14,'Cortes de Agrupacion'!$E$14,'Resultados General'!L259&lt;='Cortes de Agrupacion'!$F$13,'Cortes de Agrupacion'!$E$13,L259&lt;='Cortes de Agrupacion'!$F$12,'Cortes de Agrupacion'!$E$12,'Resultados General'!L259&lt;='Cortes de Agrupacion'!$F$11,'Cortes de Agrupacion'!$E$11,'Resultados General'!L259&lt;='Cortes de Agrupacion'!$F$10,'Cortes de Agrupacion'!$E$10,'Resultados General'!L259&lt;='Cortes de Agrupacion'!$F$9,'Cortes de Agrupacion'!$E$9,'Resultados General'!L259&lt;='Cortes de Agrupacion'!$F$8,'Cortes de Agrupacion'!$E$8,'Resultados General'!L259&lt;='Cortes de Agrupacion'!$F$7,'Cortes de Agrupacion'!$E$7,'Resultados General'!L259&lt;='Cortes de Agrupacion'!$F$6,'Cortes de Agrupacion'!$E$6))</f>
        <v>#VALUE!</v>
      </c>
      <c r="K259" s="118" t="str">
        <f t="shared" si="6"/>
        <v/>
      </c>
      <c r="L259" s="124" t="e">
        <f>#VALUE!</f>
        <v>#VALUE!</v>
      </c>
      <c r="M259" s="26" t="e">
        <f ca="1">+_xlfn.IFNA(VLOOKUP(C259,'Distribución de puestos'!$B$8:$I$507,8,0),"")</f>
        <v>#NAME?</v>
      </c>
      <c r="N259" s="26" t="str">
        <f>+IF(VLOOKUP($B259,'Lista Puestos Valorados'!$B$11:$BK$510,MATCH('Auxiliar General'!H$4,'Lista Puestos Valorados'!$B$10:$BK$10,0),0)="","No relevante",VLOOKUP($B259,'Lista Puestos Valorados'!$B$11:$BK$510,MATCH('Auxiliar General'!H$4,'Lista Puestos Valorados'!$B$10:$BK$10,0),0))</f>
        <v>No relevante</v>
      </c>
      <c r="O259" s="26">
        <f>+HLOOKUP(N259,Sistema_Puntos!$Q$5:$Y$43,'Auxiliar General'!J$5,FALSE)</f>
        <v>0</v>
      </c>
      <c r="P259" s="26" t="str">
        <f>+IF(VLOOKUP($B259,'Lista Puestos Valorados'!$B$11:$BK$510,MATCH('Auxiliar General'!J$4,'Lista Puestos Valorados'!$B$10:$BK$10,0),0)="","No relevante",VLOOKUP($B259,'Lista Puestos Valorados'!$B$11:$BK$510,MATCH('Auxiliar General'!J$4,'Lista Puestos Valorados'!$B$10:$BK$10,0),0))</f>
        <v>No relevante</v>
      </c>
      <c r="Q259" s="26">
        <f>+HLOOKUP(P259,Sistema_Puntos!$Q$5:$Y$43,'Auxiliar General'!L$5,FALSE)</f>
        <v>0</v>
      </c>
      <c r="R259" s="26" t="str">
        <f>+IF(VLOOKUP($B259,'Lista Puestos Valorados'!$B$11:$BK$510,MATCH('Auxiliar General'!L$4,'Lista Puestos Valorados'!$B$10:$BK$10,0),0)="","No relevante",VLOOKUP($B259,'Lista Puestos Valorados'!$B$11:$BK$510,MATCH('Auxiliar General'!L$4,'Lista Puestos Valorados'!$B$10:$BK$10,0),0))</f>
        <v>No relevante</v>
      </c>
      <c r="S259" s="26">
        <f>+HLOOKUP(R259,Sistema_Puntos!$Q$5:$Y$43,'Auxiliar General'!N$5,FALSE)</f>
        <v>0</v>
      </c>
      <c r="T259" s="26" t="str">
        <f>+IF(VLOOKUP($B259,'Lista Puestos Valorados'!$B$11:$BK$510,MATCH('Auxiliar General'!N$4,'Lista Puestos Valorados'!$B$10:$BK$10,0),0)="","No relevante",VLOOKUP($B259,'Lista Puestos Valorados'!$B$11:$BK$510,MATCH('Auxiliar General'!N$4,'Lista Puestos Valorados'!$B$10:$BK$10,0),0))</f>
        <v>No relevante</v>
      </c>
      <c r="U259" s="26">
        <f>+HLOOKUP(T259,Sistema_Puntos!$Q$5:$Y$43,'Auxiliar General'!P$5,FALSE)</f>
        <v>0</v>
      </c>
      <c r="V259" s="26" t="str">
        <f>+IF(VLOOKUP($B259,'Lista Puestos Valorados'!$B$11:$BK$510,MATCH('Auxiliar General'!P$4,'Lista Puestos Valorados'!$B$10:$BK$10,0),0)="","No relevante",VLOOKUP($B259,'Lista Puestos Valorados'!$B$11:$BK$510,MATCH('Auxiliar General'!P$4,'Lista Puestos Valorados'!$B$10:$BK$10,0),0))</f>
        <v>No relevante</v>
      </c>
      <c r="W259" s="26">
        <f>+HLOOKUP(V259,Sistema_Puntos!$Q$5:$Y$43,'Auxiliar General'!R$5,FALSE)</f>
        <v>0</v>
      </c>
      <c r="X259" s="26" t="str">
        <f>+IF(VLOOKUP($B259,'Lista Puestos Valorados'!$B$11:$BK$510,MATCH('Auxiliar General'!R$4,'Lista Puestos Valorados'!$B$10:$BK$10,0),0)="","No relevante",VLOOKUP($B259,'Lista Puestos Valorados'!$B$11:$BK$510,MATCH('Auxiliar General'!R$4,'Lista Puestos Valorados'!$B$10:$BK$10,0),0))</f>
        <v>No relevante</v>
      </c>
      <c r="Y259" s="26">
        <f>+HLOOKUP(X259,Sistema_Puntos!$Q$5:$Y$43,'Auxiliar General'!T$5,FALSE)</f>
        <v>0</v>
      </c>
      <c r="Z259" s="26" t="str">
        <f>+IF(VLOOKUP($B259,'Lista Puestos Valorados'!$B$11:$BK$510,MATCH('Auxiliar General'!T$4,'Lista Puestos Valorados'!$B$10:$BK$10,0),0)="","No relevante",VLOOKUP($B259,'Lista Puestos Valorados'!$B$11:$BK$510,MATCH('Auxiliar General'!T$4,'Lista Puestos Valorados'!$B$10:$BK$10,0),0))</f>
        <v>No relevante</v>
      </c>
      <c r="AA259" s="26">
        <f>+HLOOKUP(Z259,Sistema_Puntos!$Q$5:$Y$43,'Auxiliar General'!V$5,FALSE)</f>
        <v>0</v>
      </c>
      <c r="AB259" s="26" t="str">
        <f>+IF(VLOOKUP($B259,'Lista Puestos Valorados'!$B$11:$BK$510,MATCH('Auxiliar General'!V$4,'Lista Puestos Valorados'!$B$10:$BK$10,0),0)="","No relevante",VLOOKUP($B259,'Lista Puestos Valorados'!$B$11:$BK$510,MATCH('Auxiliar General'!V$4,'Lista Puestos Valorados'!$B$10:$BK$10,0),0))</f>
        <v>No relevante</v>
      </c>
      <c r="AC259" s="26">
        <f>+HLOOKUP(AB259,Sistema_Puntos!$Q$5:$Y$43,'Auxiliar General'!X$5,FALSE)</f>
        <v>0</v>
      </c>
      <c r="AD259" s="26" t="str">
        <f>+IF(VLOOKUP($B259,'Lista Puestos Valorados'!$B$11:$BK$510,MATCH('Auxiliar General'!X$4,'Lista Puestos Valorados'!$B$10:$BK$10,0),0)="","No relevante",VLOOKUP($B259,'Lista Puestos Valorados'!$B$11:$BK$510,MATCH('Auxiliar General'!X$4,'Lista Puestos Valorados'!$B$10:$BK$10,0),0))</f>
        <v>No relevante</v>
      </c>
      <c r="AE259" s="26">
        <f>+HLOOKUP(AD259,Sistema_Puntos!$Q$5:$Y$43,'Auxiliar General'!Z$5,FALSE)</f>
        <v>0</v>
      </c>
      <c r="AF259" s="26" t="str">
        <f>+IF(VLOOKUP($B259,'Lista Puestos Valorados'!$B$11:$BK$510,MATCH('Auxiliar General'!Z$4,'Lista Puestos Valorados'!$B$10:$BK$10,0),0)="","No relevante",VLOOKUP($B259,'Lista Puestos Valorados'!$B$11:$BK$510,MATCH('Auxiliar General'!Z$4,'Lista Puestos Valorados'!$B$10:$BK$10,0),0))</f>
        <v>No relevante</v>
      </c>
      <c r="AG259" s="26">
        <f>+HLOOKUP(AF259,Sistema_Puntos!$Q$5:$Y$43,'Auxiliar General'!AB$5,FALSE)</f>
        <v>0</v>
      </c>
      <c r="AH259" s="26" t="str">
        <f>+IF(VLOOKUP($B259,'Lista Puestos Valorados'!$B$11:$BK$510,MATCH('Auxiliar General'!AB$4,'Lista Puestos Valorados'!$B$10:$BK$10,0),0)="","No relevante",VLOOKUP($B259,'Lista Puestos Valorados'!$B$11:$BK$510,MATCH('Auxiliar General'!AB$4,'Lista Puestos Valorados'!$B$10:$BK$10,0),0))</f>
        <v>No relevante</v>
      </c>
      <c r="AI259" s="26">
        <f>+HLOOKUP(AH259,Sistema_Puntos!$Q$5:$Y$43,'Auxiliar General'!AD$5,FALSE)</f>
        <v>0</v>
      </c>
      <c r="AJ259" s="26" t="str">
        <f>+IF(VLOOKUP($B259,'Lista Puestos Valorados'!$B$11:$BK$510,MATCH('Auxiliar General'!AD$4,'Lista Puestos Valorados'!$B$10:$BK$10,0),0)="","No relevante",VLOOKUP($B259,'Lista Puestos Valorados'!$B$11:$BK$510,MATCH('Auxiliar General'!AD$4,'Lista Puestos Valorados'!$B$10:$BK$10,0),0))</f>
        <v>No relevante</v>
      </c>
      <c r="AK259" s="26">
        <f>+HLOOKUP(AJ259,Sistema_Puntos!$Q$5:$Y$43,'Auxiliar General'!AF$5,FALSE)</f>
        <v>0</v>
      </c>
      <c r="AL259" s="26" t="str">
        <f>+IF(VLOOKUP($B259,'Lista Puestos Valorados'!$B$11:$BK$510,MATCH('Auxiliar General'!AF$4,'Lista Puestos Valorados'!$B$10:$BK$10,0),0)="","No relevante",VLOOKUP($B259,'Lista Puestos Valorados'!$B$11:$BK$510,MATCH('Auxiliar General'!AF$4,'Lista Puestos Valorados'!$B$10:$BK$10,0),0))</f>
        <v>No relevante</v>
      </c>
      <c r="AM259" s="26">
        <f>+HLOOKUP(AL259,Sistema_Puntos!$Q$5:$Y$43,'Auxiliar General'!AH$5,FALSE)</f>
        <v>0</v>
      </c>
      <c r="AN259" s="26" t="str">
        <f>+IF(VLOOKUP($B259,'Lista Puestos Valorados'!$B$11:$BK$510,MATCH('Auxiliar General'!AH$4,'Lista Puestos Valorados'!$B$10:$BK$10,0),0)="","No relevante",VLOOKUP($B259,'Lista Puestos Valorados'!$B$11:$BK$510,MATCH('Auxiliar General'!AH$4,'Lista Puestos Valorados'!$B$10:$BK$10,0),0))</f>
        <v>No relevante</v>
      </c>
      <c r="AO259" s="26">
        <f>+HLOOKUP(AN259,Sistema_Puntos!$Q$5:$Y$43,'Auxiliar General'!AJ$5,FALSE)</f>
        <v>0</v>
      </c>
      <c r="AP259" s="26" t="str">
        <f>+IF(VLOOKUP($B259,'Lista Puestos Valorados'!$B$11:$BK$510,MATCH('Auxiliar General'!AJ$4,'Lista Puestos Valorados'!$B$10:$BK$10,0),0)="","No relevante",VLOOKUP($B259,'Lista Puestos Valorados'!$B$11:$BK$510,MATCH('Auxiliar General'!AJ$4,'Lista Puestos Valorados'!$B$10:$BK$10,0),0))</f>
        <v>No relevante</v>
      </c>
      <c r="AQ259" s="26">
        <f>+HLOOKUP(AP259,Sistema_Puntos!$Q$5:$Y$43,'Auxiliar General'!AL$5,FALSE)</f>
        <v>0</v>
      </c>
      <c r="AR259" s="26" t="str">
        <f>+IF(VLOOKUP($B259,'Lista Puestos Valorados'!$B$11:$BK$510,MATCH('Auxiliar General'!AL$4,'Lista Puestos Valorados'!$B$10:$BK$10,0),0)="","No relevante",VLOOKUP($B259,'Lista Puestos Valorados'!$B$11:$BK$510,MATCH('Auxiliar General'!AL$4,'Lista Puestos Valorados'!$B$10:$BK$10,0),0))</f>
        <v>No relevante</v>
      </c>
      <c r="AS259" s="26">
        <f>+HLOOKUP(AR259,Sistema_Puntos!$Q$5:$Y$43,'Auxiliar General'!AN$5,FALSE)</f>
        <v>0</v>
      </c>
      <c r="AT259" s="26" t="str">
        <f>+IF(VLOOKUP($B259,'Lista Puestos Valorados'!$B$11:$BK$510,MATCH('Auxiliar General'!AN$4,'Lista Puestos Valorados'!$B$10:$BK$10,0),0)="","No relevante",VLOOKUP($B259,'Lista Puestos Valorados'!$B$11:$BK$510,MATCH('Auxiliar General'!AN$4,'Lista Puestos Valorados'!$B$10:$BK$10,0),0))</f>
        <v>No relevante</v>
      </c>
      <c r="AU259" s="26">
        <f>+HLOOKUP(AT259,Sistema_Puntos!$Q$5:$Y$43,'Auxiliar General'!AP$5,FALSE)</f>
        <v>0</v>
      </c>
      <c r="AV259" s="26" t="str">
        <f>+IF(VLOOKUP($B259,'Lista Puestos Valorados'!$B$11:$BK$510,MATCH('Auxiliar General'!AP$4,'Lista Puestos Valorados'!$B$10:$BK$10,0),0)="","No relevante",VLOOKUP($B259,'Lista Puestos Valorados'!$B$11:$BK$510,MATCH('Auxiliar General'!AP$4,'Lista Puestos Valorados'!$B$10:$BK$10,0),0))</f>
        <v>No relevante</v>
      </c>
      <c r="AW259" s="26">
        <f>+HLOOKUP(AV259,Sistema_Puntos!$Q$5:$Y$43,'Auxiliar General'!AR$5,FALSE)</f>
        <v>0</v>
      </c>
      <c r="AX259" s="26" t="str">
        <f>+IF(VLOOKUP($B259,'Lista Puestos Valorados'!$B$11:$BK$510,MATCH('Auxiliar General'!AR$4,'Lista Puestos Valorados'!$B$10:$BK$10,0),0)="","No relevante",VLOOKUP($B259,'Lista Puestos Valorados'!$B$11:$BK$510,MATCH('Auxiliar General'!AR$4,'Lista Puestos Valorados'!$B$10:$BK$10,0),0))</f>
        <v>No relevante</v>
      </c>
      <c r="AY259" s="26">
        <f>+HLOOKUP(AX259,Sistema_Puntos!$Q$5:$Y$43,'Auxiliar General'!AT$5,FALSE)</f>
        <v>0</v>
      </c>
      <c r="AZ259" s="26" t="str">
        <f>+IF(VLOOKUP($B259,'Lista Puestos Valorados'!$B$11:$BK$510,MATCH('Auxiliar General'!AT$4,'Lista Puestos Valorados'!$B$10:$BK$10,0),0)="","No relevante",VLOOKUP($B259,'Lista Puestos Valorados'!$B$11:$BK$510,MATCH('Auxiliar General'!AT$4,'Lista Puestos Valorados'!$B$10:$BK$10,0),0))</f>
        <v>No relevante</v>
      </c>
      <c r="BA259" s="26">
        <f>+HLOOKUP(AZ259,Sistema_Puntos!$Q$5:$Y$43,'Auxiliar General'!AV$5,FALSE)</f>
        <v>0</v>
      </c>
      <c r="BB259" s="26" t="str">
        <f>+IF(VLOOKUP($B259,'Lista Puestos Valorados'!$B$11:$BK$510,MATCH('Auxiliar General'!AV$4,'Lista Puestos Valorados'!$B$10:$BK$10,0),0)="","No relevante",VLOOKUP($B259,'Lista Puestos Valorados'!$B$11:$BK$510,MATCH('Auxiliar General'!AV$4,'Lista Puestos Valorados'!$B$10:$BK$10,0),0))</f>
        <v>No relevante</v>
      </c>
      <c r="BC259" s="26">
        <f>+HLOOKUP(BB259,Sistema_Puntos!$Q$5:$Y$43,'Auxiliar General'!AX$5,FALSE)</f>
        <v>0</v>
      </c>
      <c r="BD259" s="26" t="str">
        <f>+IF(VLOOKUP($B259,'Lista Puestos Valorados'!$B$11:$BK$510,MATCH('Auxiliar General'!AX$4,'Lista Puestos Valorados'!$B$10:$BK$10,0),0)="","No relevante",VLOOKUP($B259,'Lista Puestos Valorados'!$B$11:$BK$510,MATCH('Auxiliar General'!AX$4,'Lista Puestos Valorados'!$B$10:$BK$10,0),0))</f>
        <v>No relevante</v>
      </c>
      <c r="BE259" s="26">
        <f>+HLOOKUP(BD259,Sistema_Puntos!$Q$5:$Y$43,'Auxiliar General'!AZ$5,FALSE)</f>
        <v>0</v>
      </c>
      <c r="BF259" s="26" t="str">
        <f>+IF(VLOOKUP($B259,'Lista Puestos Valorados'!$B$11:$BK$510,MATCH('Auxiliar General'!AZ$4,'Lista Puestos Valorados'!$B$10:$BK$10,0),0)="","No relevante",VLOOKUP($B259,'Lista Puestos Valorados'!$B$11:$BK$510,MATCH('Auxiliar General'!AZ$4,'Lista Puestos Valorados'!$B$10:$BK$10,0),0))</f>
        <v>No relevante</v>
      </c>
      <c r="BG259" s="26">
        <f>+HLOOKUP(BF259,Sistema_Puntos!$Q$5:$Y$43,'Auxiliar General'!BB$5,FALSE)</f>
        <v>0</v>
      </c>
      <c r="BH259" s="26" t="str">
        <f>+IF(VLOOKUP($B259,'Lista Puestos Valorados'!$B$11:$BK$510,MATCH('Auxiliar General'!BB$4,'Lista Puestos Valorados'!$B$10:$BK$10,0),0)="","No relevante",VLOOKUP($B259,'Lista Puestos Valorados'!$B$11:$BK$510,MATCH('Auxiliar General'!BB$4,'Lista Puestos Valorados'!$B$10:$BK$10,0),0))</f>
        <v>No relevante</v>
      </c>
      <c r="BI259" s="26">
        <f>+HLOOKUP(BH259,Sistema_Puntos!$Q$5:$Y$43,'Auxiliar General'!BD$5,FALSE)</f>
        <v>0</v>
      </c>
      <c r="BJ259" s="26" t="str">
        <f>+IF(VLOOKUP($B259,'Lista Puestos Valorados'!$B$11:$BK$510,MATCH('Auxiliar General'!BD$4,'Lista Puestos Valorados'!$B$10:$BK$10,0),0)="","No relevante",VLOOKUP($B259,'Lista Puestos Valorados'!$B$11:$BK$510,MATCH('Auxiliar General'!BD$4,'Lista Puestos Valorados'!$B$10:$BK$10,0),0))</f>
        <v>No relevante</v>
      </c>
      <c r="BK259" s="26">
        <f>+HLOOKUP(BJ259,Sistema_Puntos!$Q$5:$Y$43,'Auxiliar General'!BF$5,FALSE)</f>
        <v>0</v>
      </c>
      <c r="BL259" s="26" t="str">
        <f>+IF(VLOOKUP($B259,'Lista Puestos Valorados'!$B$11:$BK$510,MATCH('Auxiliar General'!BF$4,'Lista Puestos Valorados'!$B$10:$BK$10,0),0)="","No relevante",VLOOKUP($B259,'Lista Puestos Valorados'!$B$11:$BK$510,MATCH('Auxiliar General'!BF$4,'Lista Puestos Valorados'!$B$10:$BK$10,0),0))</f>
        <v>No relevante</v>
      </c>
      <c r="BM259" s="26">
        <f>+HLOOKUP(BL259,Sistema_Puntos!$Q$5:$Y$43,'Auxiliar General'!BH$5,FALSE)</f>
        <v>0</v>
      </c>
      <c r="BN259" s="26" t="str">
        <f>+IF(VLOOKUP($B259,'Lista Puestos Valorados'!$B$11:$BK$510,MATCH('Auxiliar General'!BH$4,'Lista Puestos Valorados'!$B$10:$BK$10,0),0)="","No relevante",VLOOKUP($B259,'Lista Puestos Valorados'!$B$11:$BK$510,MATCH('Auxiliar General'!BH$4,'Lista Puestos Valorados'!$B$10:$BK$10,0),0))</f>
        <v>No relevante</v>
      </c>
      <c r="BO259" s="26">
        <f>+HLOOKUP(BN259,Sistema_Puntos!$Q$5:$Y$43,'Auxiliar General'!BJ$5,FALSE)</f>
        <v>0</v>
      </c>
      <c r="BP259" s="26" t="str">
        <f>+IF(VLOOKUP($B259,'Lista Puestos Valorados'!$B$11:$BK$510,MATCH('Auxiliar General'!BJ$4,'Lista Puestos Valorados'!$B$10:$BK$10,0),0)="","No relevante",VLOOKUP($B259,'Lista Puestos Valorados'!$B$11:$BK$510,MATCH('Auxiliar General'!BJ$4,'Lista Puestos Valorados'!$B$10:$BK$10,0),0))</f>
        <v>No relevante</v>
      </c>
      <c r="BQ259" s="26">
        <f>+HLOOKUP(BP259,Sistema_Puntos!$Q$5:$Y$43,'Auxiliar General'!BL$5,FALSE)</f>
        <v>0</v>
      </c>
      <c r="BR259" s="26" t="str">
        <f>+IF(VLOOKUP($B259,'Lista Puestos Valorados'!$B$11:$BK$510,MATCH('Auxiliar General'!BL$4,'Lista Puestos Valorados'!$B$10:$BK$10,0),0)="","No relevante",VLOOKUP($B259,'Lista Puestos Valorados'!$B$11:$BK$510,MATCH('Auxiliar General'!BL$4,'Lista Puestos Valorados'!$B$10:$BK$10,0),0))</f>
        <v>No relevante</v>
      </c>
      <c r="BS259" s="26">
        <f>+HLOOKUP(BR259,Sistema_Puntos!$Q$5:$Y$43,'Auxiliar General'!BN$5,FALSE)</f>
        <v>0</v>
      </c>
      <c r="BT259" s="26" t="str">
        <f>+IF(VLOOKUP($B259,'Lista Puestos Valorados'!$B$11:$BK$510,MATCH('Auxiliar General'!BN$4,'Lista Puestos Valorados'!$B$10:$BK$10,0),0)="","No relevante",VLOOKUP($B259,'Lista Puestos Valorados'!$B$11:$BK$510,MATCH('Auxiliar General'!BN$4,'Lista Puestos Valorados'!$B$10:$BK$10,0),0))</f>
        <v>No relevante</v>
      </c>
      <c r="BU259" s="26">
        <f>+HLOOKUP(BT259,Sistema_Puntos!$Q$5:$Y$43,'Auxiliar General'!BP$5,FALSE)</f>
        <v>0</v>
      </c>
      <c r="BV259" s="26" t="str">
        <f>+IF(VLOOKUP($B259,'Lista Puestos Valorados'!$B$11:$BK$510,MATCH('Auxiliar General'!BP$4,'Lista Puestos Valorados'!$B$10:$BK$10,0),0)="","No relevante",VLOOKUP($B259,'Lista Puestos Valorados'!$B$11:$BK$510,MATCH('Auxiliar General'!BP$4,'Lista Puestos Valorados'!$B$10:$BK$10,0),0))</f>
        <v>No relevante</v>
      </c>
      <c r="BW259" s="26">
        <f>+HLOOKUP(BV259,Sistema_Puntos!$Q$5:$Y$43,'Auxiliar General'!BR$5,FALSE)</f>
        <v>0</v>
      </c>
      <c r="BX259" s="26" t="str">
        <f>+IF(VLOOKUP($B259,'Lista Puestos Valorados'!$B$11:$BK$510,MATCH('Auxiliar General'!BR$4,'Lista Puestos Valorados'!$B$10:$BK$10,0),0)="","No relevante",VLOOKUP($B259,'Lista Puestos Valorados'!$B$11:$BK$510,MATCH('Auxiliar General'!BR$4,'Lista Puestos Valorados'!$B$10:$BK$10,0),0))</f>
        <v>No relevante</v>
      </c>
      <c r="BY259" s="26">
        <f>+HLOOKUP(BX259,Sistema_Puntos!$Q$5:$Y$43,'Auxiliar General'!BT$5,FALSE)</f>
        <v>0</v>
      </c>
      <c r="BZ259" s="26" t="str">
        <f>+IF(VLOOKUP($B259,'Lista Puestos Valorados'!$B$11:$BK$510,MATCH('Auxiliar General'!BT$4,'Lista Puestos Valorados'!$B$10:$BK$10,0),0)="","No relevante",VLOOKUP($B259,'Lista Puestos Valorados'!$B$11:$BK$510,MATCH('Auxiliar General'!BT$4,'Lista Puestos Valorados'!$B$10:$BK$10,0),0))</f>
        <v>No relevante</v>
      </c>
      <c r="CA259" s="26">
        <f>+HLOOKUP(BZ259,Sistema_Puntos!$Q$5:$Y$43,'Auxiliar General'!BV$5,FALSE)</f>
        <v>0</v>
      </c>
      <c r="CB259" s="26" t="str">
        <f>+IF(VLOOKUP($B259,'Lista Puestos Valorados'!$B$11:$BK$510,MATCH('Auxiliar General'!BV$4,'Lista Puestos Valorados'!$B$10:$BK$10,0),0)="","No relevante",VLOOKUP($B259,'Lista Puestos Valorados'!$B$11:$BK$510,MATCH('Auxiliar General'!BV$4,'Lista Puestos Valorados'!$B$10:$BK$10,0),0))</f>
        <v>No relevante</v>
      </c>
      <c r="CC259" s="26">
        <f>+HLOOKUP(CB259,Sistema_Puntos!$Q$5:$Y$43,'Auxiliar General'!BX$5,FALSE)</f>
        <v>0</v>
      </c>
      <c r="CD259" s="26" t="str">
        <f>+IF(VLOOKUP($B259,'Lista Puestos Valorados'!$B$11:$BK$510,MATCH('Auxiliar General'!BX$4,'Lista Puestos Valorados'!$B$10:$BK$10,0),0)="","No relevante",VLOOKUP($B259,'Lista Puestos Valorados'!$B$11:$BK$510,MATCH('Auxiliar General'!BX$4,'Lista Puestos Valorados'!$B$10:$BK$10,0),0))</f>
        <v>No relevante</v>
      </c>
      <c r="CE259" s="26">
        <f>+HLOOKUP(CD259,Sistema_Puntos!$Q$5:$Y$43,'Auxiliar General'!BZ$5,FALSE)</f>
        <v>0</v>
      </c>
      <c r="CF259" s="26" t="str">
        <f>+IF(VLOOKUP($B259,'Lista Puestos Valorados'!$B$11:$BK$510,MATCH('Auxiliar General'!BZ$4,'Lista Puestos Valorados'!$B$10:$BK$10,0),0)="","No relevante",VLOOKUP($B259,'Lista Puestos Valorados'!$B$11:$BK$510,MATCH('Auxiliar General'!BZ$4,'Lista Puestos Valorados'!$B$10:$BK$10,0),0))</f>
        <v>No relevante</v>
      </c>
      <c r="CG259" s="26">
        <f>+HLOOKUP(CF259,Sistema_Puntos!$Q$5:$Y$43,'Auxiliar General'!CB$5,FALSE)</f>
        <v>0</v>
      </c>
      <c r="CH259" s="29"/>
      <c r="CI259" s="29"/>
    </row>
    <row r="260" spans="2:87" ht="17.55" customHeight="1">
      <c r="B260" s="26">
        <f>+'Listado de Puestos'!B260</f>
        <v>250</v>
      </c>
      <c r="C260" s="26" t="str">
        <f>+IF('Lista Puestos Valorados'!C260="","",'Lista Puestos Valorados'!C260)</f>
        <v/>
      </c>
      <c r="D260" s="26" t="str">
        <f>+IF('Lista Puestos Valorados'!D260="","",'Lista Puestos Valorados'!D260)</f>
        <v/>
      </c>
      <c r="E260" s="26" t="str">
        <f>+IF('Lista Puestos Valorados'!E260="","",'Lista Puestos Valorados'!E260)</f>
        <v/>
      </c>
      <c r="F260" s="26" t="str">
        <f>+IF('Lista Puestos Valorados'!F260="","",'Lista Puestos Valorados'!F260)</f>
        <v/>
      </c>
      <c r="G260" s="26" t="str">
        <f>+IF('Lista Puestos Valorados'!G260="","",'Lista Puestos Valorados'!G260)</f>
        <v/>
      </c>
      <c r="H260" s="26" t="str">
        <f>+IF('Lista Puestos Valorados'!H260="","",'Lista Puestos Valorados'!H260)</f>
        <v/>
      </c>
      <c r="I260" s="26" t="str">
        <f>+IF('Lista Puestos Valorados'!I260="","",'Lista Puestos Valorados'!I260)</f>
        <v/>
      </c>
      <c r="J260" s="118" t="e">
        <f t="array" ref="J260">+IF(L260="","",_xlfn.IFS(L260&lt;='Cortes de Agrupacion'!$F$15,'Cortes de Agrupacion'!$E$15,'Resultados General'!L260&lt;='Cortes de Agrupacion'!$F$14,'Cortes de Agrupacion'!$E$14,'Resultados General'!L260&lt;='Cortes de Agrupacion'!$F$13,'Cortes de Agrupacion'!$E$13,L260&lt;='Cortes de Agrupacion'!$F$12,'Cortes de Agrupacion'!$E$12,'Resultados General'!L260&lt;='Cortes de Agrupacion'!$F$11,'Cortes de Agrupacion'!$E$11,'Resultados General'!L260&lt;='Cortes de Agrupacion'!$F$10,'Cortes de Agrupacion'!$E$10,'Resultados General'!L260&lt;='Cortes de Agrupacion'!$F$9,'Cortes de Agrupacion'!$E$9,'Resultados General'!L260&lt;='Cortes de Agrupacion'!$F$8,'Cortes de Agrupacion'!$E$8,'Resultados General'!L260&lt;='Cortes de Agrupacion'!$F$7,'Cortes de Agrupacion'!$E$7,'Resultados General'!L260&lt;='Cortes de Agrupacion'!$F$6,'Cortes de Agrupacion'!$E$6))</f>
        <v>#VALUE!</v>
      </c>
      <c r="K260" s="118" t="str">
        <f t="shared" si="6"/>
        <v/>
      </c>
      <c r="L260" s="124" t="e">
        <f>#VALUE!</f>
        <v>#VALUE!</v>
      </c>
      <c r="M260" s="26" t="e">
        <f ca="1">+_xlfn.IFNA(VLOOKUP(C260,'Distribución de puestos'!$B$8:$I$507,8,0),"")</f>
        <v>#NAME?</v>
      </c>
      <c r="N260" s="26" t="str">
        <f>+IF(VLOOKUP($B260,'Lista Puestos Valorados'!$B$11:$BK$510,MATCH('Auxiliar General'!H$4,'Lista Puestos Valorados'!$B$10:$BK$10,0),0)="","No relevante",VLOOKUP($B260,'Lista Puestos Valorados'!$B$11:$BK$510,MATCH('Auxiliar General'!H$4,'Lista Puestos Valorados'!$B$10:$BK$10,0),0))</f>
        <v>No relevante</v>
      </c>
      <c r="O260" s="26">
        <f>+HLOOKUP(N260,Sistema_Puntos!$Q$5:$Y$43,'Auxiliar General'!J$5,FALSE)</f>
        <v>0</v>
      </c>
      <c r="P260" s="26" t="str">
        <f>+IF(VLOOKUP($B260,'Lista Puestos Valorados'!$B$11:$BK$510,MATCH('Auxiliar General'!J$4,'Lista Puestos Valorados'!$B$10:$BK$10,0),0)="","No relevante",VLOOKUP($B260,'Lista Puestos Valorados'!$B$11:$BK$510,MATCH('Auxiliar General'!J$4,'Lista Puestos Valorados'!$B$10:$BK$10,0),0))</f>
        <v>No relevante</v>
      </c>
      <c r="Q260" s="26">
        <f>+HLOOKUP(P260,Sistema_Puntos!$Q$5:$Y$43,'Auxiliar General'!L$5,FALSE)</f>
        <v>0</v>
      </c>
      <c r="R260" s="26" t="str">
        <f>+IF(VLOOKUP($B260,'Lista Puestos Valorados'!$B$11:$BK$510,MATCH('Auxiliar General'!L$4,'Lista Puestos Valorados'!$B$10:$BK$10,0),0)="","No relevante",VLOOKUP($B260,'Lista Puestos Valorados'!$B$11:$BK$510,MATCH('Auxiliar General'!L$4,'Lista Puestos Valorados'!$B$10:$BK$10,0),0))</f>
        <v>No relevante</v>
      </c>
      <c r="S260" s="26">
        <f>+HLOOKUP(R260,Sistema_Puntos!$Q$5:$Y$43,'Auxiliar General'!N$5,FALSE)</f>
        <v>0</v>
      </c>
      <c r="T260" s="26" t="str">
        <f>+IF(VLOOKUP($B260,'Lista Puestos Valorados'!$B$11:$BK$510,MATCH('Auxiliar General'!N$4,'Lista Puestos Valorados'!$B$10:$BK$10,0),0)="","No relevante",VLOOKUP($B260,'Lista Puestos Valorados'!$B$11:$BK$510,MATCH('Auxiliar General'!N$4,'Lista Puestos Valorados'!$B$10:$BK$10,0),0))</f>
        <v>No relevante</v>
      </c>
      <c r="U260" s="26">
        <f>+HLOOKUP(T260,Sistema_Puntos!$Q$5:$Y$43,'Auxiliar General'!P$5,FALSE)</f>
        <v>0</v>
      </c>
      <c r="V260" s="26" t="str">
        <f>+IF(VLOOKUP($B260,'Lista Puestos Valorados'!$B$11:$BK$510,MATCH('Auxiliar General'!P$4,'Lista Puestos Valorados'!$B$10:$BK$10,0),0)="","No relevante",VLOOKUP($B260,'Lista Puestos Valorados'!$B$11:$BK$510,MATCH('Auxiliar General'!P$4,'Lista Puestos Valorados'!$B$10:$BK$10,0),0))</f>
        <v>No relevante</v>
      </c>
      <c r="W260" s="26">
        <f>+HLOOKUP(V260,Sistema_Puntos!$Q$5:$Y$43,'Auxiliar General'!R$5,FALSE)</f>
        <v>0</v>
      </c>
      <c r="X260" s="26" t="str">
        <f>+IF(VLOOKUP($B260,'Lista Puestos Valorados'!$B$11:$BK$510,MATCH('Auxiliar General'!R$4,'Lista Puestos Valorados'!$B$10:$BK$10,0),0)="","No relevante",VLOOKUP($B260,'Lista Puestos Valorados'!$B$11:$BK$510,MATCH('Auxiliar General'!R$4,'Lista Puestos Valorados'!$B$10:$BK$10,0),0))</f>
        <v>No relevante</v>
      </c>
      <c r="Y260" s="26">
        <f>+HLOOKUP(X260,Sistema_Puntos!$Q$5:$Y$43,'Auxiliar General'!T$5,FALSE)</f>
        <v>0</v>
      </c>
      <c r="Z260" s="26" t="str">
        <f>+IF(VLOOKUP($B260,'Lista Puestos Valorados'!$B$11:$BK$510,MATCH('Auxiliar General'!T$4,'Lista Puestos Valorados'!$B$10:$BK$10,0),0)="","No relevante",VLOOKUP($B260,'Lista Puestos Valorados'!$B$11:$BK$510,MATCH('Auxiliar General'!T$4,'Lista Puestos Valorados'!$B$10:$BK$10,0),0))</f>
        <v>No relevante</v>
      </c>
      <c r="AA260" s="26">
        <f>+HLOOKUP(Z260,Sistema_Puntos!$Q$5:$Y$43,'Auxiliar General'!V$5,FALSE)</f>
        <v>0</v>
      </c>
      <c r="AB260" s="26" t="str">
        <f>+IF(VLOOKUP($B260,'Lista Puestos Valorados'!$B$11:$BK$510,MATCH('Auxiliar General'!V$4,'Lista Puestos Valorados'!$B$10:$BK$10,0),0)="","No relevante",VLOOKUP($B260,'Lista Puestos Valorados'!$B$11:$BK$510,MATCH('Auxiliar General'!V$4,'Lista Puestos Valorados'!$B$10:$BK$10,0),0))</f>
        <v>No relevante</v>
      </c>
      <c r="AC260" s="26">
        <f>+HLOOKUP(AB260,Sistema_Puntos!$Q$5:$Y$43,'Auxiliar General'!X$5,FALSE)</f>
        <v>0</v>
      </c>
      <c r="AD260" s="26" t="str">
        <f>+IF(VLOOKUP($B260,'Lista Puestos Valorados'!$B$11:$BK$510,MATCH('Auxiliar General'!X$4,'Lista Puestos Valorados'!$B$10:$BK$10,0),0)="","No relevante",VLOOKUP($B260,'Lista Puestos Valorados'!$B$11:$BK$510,MATCH('Auxiliar General'!X$4,'Lista Puestos Valorados'!$B$10:$BK$10,0),0))</f>
        <v>No relevante</v>
      </c>
      <c r="AE260" s="26">
        <f>+HLOOKUP(AD260,Sistema_Puntos!$Q$5:$Y$43,'Auxiliar General'!Z$5,FALSE)</f>
        <v>0</v>
      </c>
      <c r="AF260" s="26" t="str">
        <f>+IF(VLOOKUP($B260,'Lista Puestos Valorados'!$B$11:$BK$510,MATCH('Auxiliar General'!Z$4,'Lista Puestos Valorados'!$B$10:$BK$10,0),0)="","No relevante",VLOOKUP($B260,'Lista Puestos Valorados'!$B$11:$BK$510,MATCH('Auxiliar General'!Z$4,'Lista Puestos Valorados'!$B$10:$BK$10,0),0))</f>
        <v>No relevante</v>
      </c>
      <c r="AG260" s="26">
        <f>+HLOOKUP(AF260,Sistema_Puntos!$Q$5:$Y$43,'Auxiliar General'!AB$5,FALSE)</f>
        <v>0</v>
      </c>
      <c r="AH260" s="26" t="str">
        <f>+IF(VLOOKUP($B260,'Lista Puestos Valorados'!$B$11:$BK$510,MATCH('Auxiliar General'!AB$4,'Lista Puestos Valorados'!$B$10:$BK$10,0),0)="","No relevante",VLOOKUP($B260,'Lista Puestos Valorados'!$B$11:$BK$510,MATCH('Auxiliar General'!AB$4,'Lista Puestos Valorados'!$B$10:$BK$10,0),0))</f>
        <v>No relevante</v>
      </c>
      <c r="AI260" s="26">
        <f>+HLOOKUP(AH260,Sistema_Puntos!$Q$5:$Y$43,'Auxiliar General'!AD$5,FALSE)</f>
        <v>0</v>
      </c>
      <c r="AJ260" s="26" t="str">
        <f>+IF(VLOOKUP($B260,'Lista Puestos Valorados'!$B$11:$BK$510,MATCH('Auxiliar General'!AD$4,'Lista Puestos Valorados'!$B$10:$BK$10,0),0)="","No relevante",VLOOKUP($B260,'Lista Puestos Valorados'!$B$11:$BK$510,MATCH('Auxiliar General'!AD$4,'Lista Puestos Valorados'!$B$10:$BK$10,0),0))</f>
        <v>No relevante</v>
      </c>
      <c r="AK260" s="26">
        <f>+HLOOKUP(AJ260,Sistema_Puntos!$Q$5:$Y$43,'Auxiliar General'!AF$5,FALSE)</f>
        <v>0</v>
      </c>
      <c r="AL260" s="26" t="str">
        <f>+IF(VLOOKUP($B260,'Lista Puestos Valorados'!$B$11:$BK$510,MATCH('Auxiliar General'!AF$4,'Lista Puestos Valorados'!$B$10:$BK$10,0),0)="","No relevante",VLOOKUP($B260,'Lista Puestos Valorados'!$B$11:$BK$510,MATCH('Auxiliar General'!AF$4,'Lista Puestos Valorados'!$B$10:$BK$10,0),0))</f>
        <v>No relevante</v>
      </c>
      <c r="AM260" s="26">
        <f>+HLOOKUP(AL260,Sistema_Puntos!$Q$5:$Y$43,'Auxiliar General'!AH$5,FALSE)</f>
        <v>0</v>
      </c>
      <c r="AN260" s="26" t="str">
        <f>+IF(VLOOKUP($B260,'Lista Puestos Valorados'!$B$11:$BK$510,MATCH('Auxiliar General'!AH$4,'Lista Puestos Valorados'!$B$10:$BK$10,0),0)="","No relevante",VLOOKUP($B260,'Lista Puestos Valorados'!$B$11:$BK$510,MATCH('Auxiliar General'!AH$4,'Lista Puestos Valorados'!$B$10:$BK$10,0),0))</f>
        <v>No relevante</v>
      </c>
      <c r="AO260" s="26">
        <f>+HLOOKUP(AN260,Sistema_Puntos!$Q$5:$Y$43,'Auxiliar General'!AJ$5,FALSE)</f>
        <v>0</v>
      </c>
      <c r="AP260" s="26" t="str">
        <f>+IF(VLOOKUP($B260,'Lista Puestos Valorados'!$B$11:$BK$510,MATCH('Auxiliar General'!AJ$4,'Lista Puestos Valorados'!$B$10:$BK$10,0),0)="","No relevante",VLOOKUP($B260,'Lista Puestos Valorados'!$B$11:$BK$510,MATCH('Auxiliar General'!AJ$4,'Lista Puestos Valorados'!$B$10:$BK$10,0),0))</f>
        <v>No relevante</v>
      </c>
      <c r="AQ260" s="26">
        <f>+HLOOKUP(AP260,Sistema_Puntos!$Q$5:$Y$43,'Auxiliar General'!AL$5,FALSE)</f>
        <v>0</v>
      </c>
      <c r="AR260" s="26" t="str">
        <f>+IF(VLOOKUP($B260,'Lista Puestos Valorados'!$B$11:$BK$510,MATCH('Auxiliar General'!AL$4,'Lista Puestos Valorados'!$B$10:$BK$10,0),0)="","No relevante",VLOOKUP($B260,'Lista Puestos Valorados'!$B$11:$BK$510,MATCH('Auxiliar General'!AL$4,'Lista Puestos Valorados'!$B$10:$BK$10,0),0))</f>
        <v>No relevante</v>
      </c>
      <c r="AS260" s="26">
        <f>+HLOOKUP(AR260,Sistema_Puntos!$Q$5:$Y$43,'Auxiliar General'!AN$5,FALSE)</f>
        <v>0</v>
      </c>
      <c r="AT260" s="26" t="str">
        <f>+IF(VLOOKUP($B260,'Lista Puestos Valorados'!$B$11:$BK$510,MATCH('Auxiliar General'!AN$4,'Lista Puestos Valorados'!$B$10:$BK$10,0),0)="","No relevante",VLOOKUP($B260,'Lista Puestos Valorados'!$B$11:$BK$510,MATCH('Auxiliar General'!AN$4,'Lista Puestos Valorados'!$B$10:$BK$10,0),0))</f>
        <v>No relevante</v>
      </c>
      <c r="AU260" s="26">
        <f>+HLOOKUP(AT260,Sistema_Puntos!$Q$5:$Y$43,'Auxiliar General'!AP$5,FALSE)</f>
        <v>0</v>
      </c>
      <c r="AV260" s="26" t="str">
        <f>+IF(VLOOKUP($B260,'Lista Puestos Valorados'!$B$11:$BK$510,MATCH('Auxiliar General'!AP$4,'Lista Puestos Valorados'!$B$10:$BK$10,0),0)="","No relevante",VLOOKUP($B260,'Lista Puestos Valorados'!$B$11:$BK$510,MATCH('Auxiliar General'!AP$4,'Lista Puestos Valorados'!$B$10:$BK$10,0),0))</f>
        <v>No relevante</v>
      </c>
      <c r="AW260" s="26">
        <f>+HLOOKUP(AV260,Sistema_Puntos!$Q$5:$Y$43,'Auxiliar General'!AR$5,FALSE)</f>
        <v>0</v>
      </c>
      <c r="AX260" s="26" t="str">
        <f>+IF(VLOOKUP($B260,'Lista Puestos Valorados'!$B$11:$BK$510,MATCH('Auxiliar General'!AR$4,'Lista Puestos Valorados'!$B$10:$BK$10,0),0)="","No relevante",VLOOKUP($B260,'Lista Puestos Valorados'!$B$11:$BK$510,MATCH('Auxiliar General'!AR$4,'Lista Puestos Valorados'!$B$10:$BK$10,0),0))</f>
        <v>No relevante</v>
      </c>
      <c r="AY260" s="26">
        <f>+HLOOKUP(AX260,Sistema_Puntos!$Q$5:$Y$43,'Auxiliar General'!AT$5,FALSE)</f>
        <v>0</v>
      </c>
      <c r="AZ260" s="26" t="str">
        <f>+IF(VLOOKUP($B260,'Lista Puestos Valorados'!$B$11:$BK$510,MATCH('Auxiliar General'!AT$4,'Lista Puestos Valorados'!$B$10:$BK$10,0),0)="","No relevante",VLOOKUP($B260,'Lista Puestos Valorados'!$B$11:$BK$510,MATCH('Auxiliar General'!AT$4,'Lista Puestos Valorados'!$B$10:$BK$10,0),0))</f>
        <v>No relevante</v>
      </c>
      <c r="BA260" s="26">
        <f>+HLOOKUP(AZ260,Sistema_Puntos!$Q$5:$Y$43,'Auxiliar General'!AV$5,FALSE)</f>
        <v>0</v>
      </c>
      <c r="BB260" s="26" t="str">
        <f>+IF(VLOOKUP($B260,'Lista Puestos Valorados'!$B$11:$BK$510,MATCH('Auxiliar General'!AV$4,'Lista Puestos Valorados'!$B$10:$BK$10,0),0)="","No relevante",VLOOKUP($B260,'Lista Puestos Valorados'!$B$11:$BK$510,MATCH('Auxiliar General'!AV$4,'Lista Puestos Valorados'!$B$10:$BK$10,0),0))</f>
        <v>No relevante</v>
      </c>
      <c r="BC260" s="26">
        <f>+HLOOKUP(BB260,Sistema_Puntos!$Q$5:$Y$43,'Auxiliar General'!AX$5,FALSE)</f>
        <v>0</v>
      </c>
      <c r="BD260" s="26" t="str">
        <f>+IF(VLOOKUP($B260,'Lista Puestos Valorados'!$B$11:$BK$510,MATCH('Auxiliar General'!AX$4,'Lista Puestos Valorados'!$B$10:$BK$10,0),0)="","No relevante",VLOOKUP($B260,'Lista Puestos Valorados'!$B$11:$BK$510,MATCH('Auxiliar General'!AX$4,'Lista Puestos Valorados'!$B$10:$BK$10,0),0))</f>
        <v>No relevante</v>
      </c>
      <c r="BE260" s="26">
        <f>+HLOOKUP(BD260,Sistema_Puntos!$Q$5:$Y$43,'Auxiliar General'!AZ$5,FALSE)</f>
        <v>0</v>
      </c>
      <c r="BF260" s="26" t="str">
        <f>+IF(VLOOKUP($B260,'Lista Puestos Valorados'!$B$11:$BK$510,MATCH('Auxiliar General'!AZ$4,'Lista Puestos Valorados'!$B$10:$BK$10,0),0)="","No relevante",VLOOKUP($B260,'Lista Puestos Valorados'!$B$11:$BK$510,MATCH('Auxiliar General'!AZ$4,'Lista Puestos Valorados'!$B$10:$BK$10,0),0))</f>
        <v>No relevante</v>
      </c>
      <c r="BG260" s="26">
        <f>+HLOOKUP(BF260,Sistema_Puntos!$Q$5:$Y$43,'Auxiliar General'!BB$5,FALSE)</f>
        <v>0</v>
      </c>
      <c r="BH260" s="26" t="str">
        <f>+IF(VLOOKUP($B260,'Lista Puestos Valorados'!$B$11:$BK$510,MATCH('Auxiliar General'!BB$4,'Lista Puestos Valorados'!$B$10:$BK$10,0),0)="","No relevante",VLOOKUP($B260,'Lista Puestos Valorados'!$B$11:$BK$510,MATCH('Auxiliar General'!BB$4,'Lista Puestos Valorados'!$B$10:$BK$10,0),0))</f>
        <v>No relevante</v>
      </c>
      <c r="BI260" s="26">
        <f>+HLOOKUP(BH260,Sistema_Puntos!$Q$5:$Y$43,'Auxiliar General'!BD$5,FALSE)</f>
        <v>0</v>
      </c>
      <c r="BJ260" s="26" t="str">
        <f>+IF(VLOOKUP($B260,'Lista Puestos Valorados'!$B$11:$BK$510,MATCH('Auxiliar General'!BD$4,'Lista Puestos Valorados'!$B$10:$BK$10,0),0)="","No relevante",VLOOKUP($B260,'Lista Puestos Valorados'!$B$11:$BK$510,MATCH('Auxiliar General'!BD$4,'Lista Puestos Valorados'!$B$10:$BK$10,0),0))</f>
        <v>No relevante</v>
      </c>
      <c r="BK260" s="26">
        <f>+HLOOKUP(BJ260,Sistema_Puntos!$Q$5:$Y$43,'Auxiliar General'!BF$5,FALSE)</f>
        <v>0</v>
      </c>
      <c r="BL260" s="26" t="str">
        <f>+IF(VLOOKUP($B260,'Lista Puestos Valorados'!$B$11:$BK$510,MATCH('Auxiliar General'!BF$4,'Lista Puestos Valorados'!$B$10:$BK$10,0),0)="","No relevante",VLOOKUP($B260,'Lista Puestos Valorados'!$B$11:$BK$510,MATCH('Auxiliar General'!BF$4,'Lista Puestos Valorados'!$B$10:$BK$10,0),0))</f>
        <v>No relevante</v>
      </c>
      <c r="BM260" s="26">
        <f>+HLOOKUP(BL260,Sistema_Puntos!$Q$5:$Y$43,'Auxiliar General'!BH$5,FALSE)</f>
        <v>0</v>
      </c>
      <c r="BN260" s="26" t="str">
        <f>+IF(VLOOKUP($B260,'Lista Puestos Valorados'!$B$11:$BK$510,MATCH('Auxiliar General'!BH$4,'Lista Puestos Valorados'!$B$10:$BK$10,0),0)="","No relevante",VLOOKUP($B260,'Lista Puestos Valorados'!$B$11:$BK$510,MATCH('Auxiliar General'!BH$4,'Lista Puestos Valorados'!$B$10:$BK$10,0),0))</f>
        <v>No relevante</v>
      </c>
      <c r="BO260" s="26">
        <f>+HLOOKUP(BN260,Sistema_Puntos!$Q$5:$Y$43,'Auxiliar General'!BJ$5,FALSE)</f>
        <v>0</v>
      </c>
      <c r="BP260" s="26" t="str">
        <f>+IF(VLOOKUP($B260,'Lista Puestos Valorados'!$B$11:$BK$510,MATCH('Auxiliar General'!BJ$4,'Lista Puestos Valorados'!$B$10:$BK$10,0),0)="","No relevante",VLOOKUP($B260,'Lista Puestos Valorados'!$B$11:$BK$510,MATCH('Auxiliar General'!BJ$4,'Lista Puestos Valorados'!$B$10:$BK$10,0),0))</f>
        <v>No relevante</v>
      </c>
      <c r="BQ260" s="26">
        <f>+HLOOKUP(BP260,Sistema_Puntos!$Q$5:$Y$43,'Auxiliar General'!BL$5,FALSE)</f>
        <v>0</v>
      </c>
      <c r="BR260" s="26" t="str">
        <f>+IF(VLOOKUP($B260,'Lista Puestos Valorados'!$B$11:$BK$510,MATCH('Auxiliar General'!BL$4,'Lista Puestos Valorados'!$B$10:$BK$10,0),0)="","No relevante",VLOOKUP($B260,'Lista Puestos Valorados'!$B$11:$BK$510,MATCH('Auxiliar General'!BL$4,'Lista Puestos Valorados'!$B$10:$BK$10,0),0))</f>
        <v>No relevante</v>
      </c>
      <c r="BS260" s="26">
        <f>+HLOOKUP(BR260,Sistema_Puntos!$Q$5:$Y$43,'Auxiliar General'!BN$5,FALSE)</f>
        <v>0</v>
      </c>
      <c r="BT260" s="26" t="str">
        <f>+IF(VLOOKUP($B260,'Lista Puestos Valorados'!$B$11:$BK$510,MATCH('Auxiliar General'!BN$4,'Lista Puestos Valorados'!$B$10:$BK$10,0),0)="","No relevante",VLOOKUP($B260,'Lista Puestos Valorados'!$B$11:$BK$510,MATCH('Auxiliar General'!BN$4,'Lista Puestos Valorados'!$B$10:$BK$10,0),0))</f>
        <v>No relevante</v>
      </c>
      <c r="BU260" s="26">
        <f>+HLOOKUP(BT260,Sistema_Puntos!$Q$5:$Y$43,'Auxiliar General'!BP$5,FALSE)</f>
        <v>0</v>
      </c>
      <c r="BV260" s="26" t="str">
        <f>+IF(VLOOKUP($B260,'Lista Puestos Valorados'!$B$11:$BK$510,MATCH('Auxiliar General'!BP$4,'Lista Puestos Valorados'!$B$10:$BK$10,0),0)="","No relevante",VLOOKUP($B260,'Lista Puestos Valorados'!$B$11:$BK$510,MATCH('Auxiliar General'!BP$4,'Lista Puestos Valorados'!$B$10:$BK$10,0),0))</f>
        <v>No relevante</v>
      </c>
      <c r="BW260" s="26">
        <f>+HLOOKUP(BV260,Sistema_Puntos!$Q$5:$Y$43,'Auxiliar General'!BR$5,FALSE)</f>
        <v>0</v>
      </c>
      <c r="BX260" s="26" t="str">
        <f>+IF(VLOOKUP($B260,'Lista Puestos Valorados'!$B$11:$BK$510,MATCH('Auxiliar General'!BR$4,'Lista Puestos Valorados'!$B$10:$BK$10,0),0)="","No relevante",VLOOKUP($B260,'Lista Puestos Valorados'!$B$11:$BK$510,MATCH('Auxiliar General'!BR$4,'Lista Puestos Valorados'!$B$10:$BK$10,0),0))</f>
        <v>No relevante</v>
      </c>
      <c r="BY260" s="26">
        <f>+HLOOKUP(BX260,Sistema_Puntos!$Q$5:$Y$43,'Auxiliar General'!BT$5,FALSE)</f>
        <v>0</v>
      </c>
      <c r="BZ260" s="26" t="str">
        <f>+IF(VLOOKUP($B260,'Lista Puestos Valorados'!$B$11:$BK$510,MATCH('Auxiliar General'!BT$4,'Lista Puestos Valorados'!$B$10:$BK$10,0),0)="","No relevante",VLOOKUP($B260,'Lista Puestos Valorados'!$B$11:$BK$510,MATCH('Auxiliar General'!BT$4,'Lista Puestos Valorados'!$B$10:$BK$10,0),0))</f>
        <v>No relevante</v>
      </c>
      <c r="CA260" s="26">
        <f>+HLOOKUP(BZ260,Sistema_Puntos!$Q$5:$Y$43,'Auxiliar General'!BV$5,FALSE)</f>
        <v>0</v>
      </c>
      <c r="CB260" s="26" t="str">
        <f>+IF(VLOOKUP($B260,'Lista Puestos Valorados'!$B$11:$BK$510,MATCH('Auxiliar General'!BV$4,'Lista Puestos Valorados'!$B$10:$BK$10,0),0)="","No relevante",VLOOKUP($B260,'Lista Puestos Valorados'!$B$11:$BK$510,MATCH('Auxiliar General'!BV$4,'Lista Puestos Valorados'!$B$10:$BK$10,0),0))</f>
        <v>No relevante</v>
      </c>
      <c r="CC260" s="26">
        <f>+HLOOKUP(CB260,Sistema_Puntos!$Q$5:$Y$43,'Auxiliar General'!BX$5,FALSE)</f>
        <v>0</v>
      </c>
      <c r="CD260" s="26" t="str">
        <f>+IF(VLOOKUP($B260,'Lista Puestos Valorados'!$B$11:$BK$510,MATCH('Auxiliar General'!BX$4,'Lista Puestos Valorados'!$B$10:$BK$10,0),0)="","No relevante",VLOOKUP($B260,'Lista Puestos Valorados'!$B$11:$BK$510,MATCH('Auxiliar General'!BX$4,'Lista Puestos Valorados'!$B$10:$BK$10,0),0))</f>
        <v>No relevante</v>
      </c>
      <c r="CE260" s="26">
        <f>+HLOOKUP(CD260,Sistema_Puntos!$Q$5:$Y$43,'Auxiliar General'!BZ$5,FALSE)</f>
        <v>0</v>
      </c>
      <c r="CF260" s="26" t="str">
        <f>+IF(VLOOKUP($B260,'Lista Puestos Valorados'!$B$11:$BK$510,MATCH('Auxiliar General'!BZ$4,'Lista Puestos Valorados'!$B$10:$BK$10,0),0)="","No relevante",VLOOKUP($B260,'Lista Puestos Valorados'!$B$11:$BK$510,MATCH('Auxiliar General'!BZ$4,'Lista Puestos Valorados'!$B$10:$BK$10,0),0))</f>
        <v>No relevante</v>
      </c>
      <c r="CG260" s="26">
        <f>+HLOOKUP(CF260,Sistema_Puntos!$Q$5:$Y$43,'Auxiliar General'!CB$5,FALSE)</f>
        <v>0</v>
      </c>
      <c r="CH260" s="29"/>
      <c r="CI260" s="29"/>
    </row>
    <row r="261" spans="2:87" ht="17.55" customHeight="1">
      <c r="B261" s="26">
        <f>+'Listado de Puestos'!B261</f>
        <v>251</v>
      </c>
      <c r="C261" s="26" t="str">
        <f>+IF('Lista Puestos Valorados'!C261="","",'Lista Puestos Valorados'!C261)</f>
        <v/>
      </c>
      <c r="D261" s="26" t="str">
        <f>+IF('Lista Puestos Valorados'!D261="","",'Lista Puestos Valorados'!D261)</f>
        <v/>
      </c>
      <c r="E261" s="26" t="str">
        <f>+IF('Lista Puestos Valorados'!E261="","",'Lista Puestos Valorados'!E261)</f>
        <v/>
      </c>
      <c r="F261" s="26" t="str">
        <f>+IF('Lista Puestos Valorados'!F261="","",'Lista Puestos Valorados'!F261)</f>
        <v/>
      </c>
      <c r="G261" s="26" t="str">
        <f>+IF('Lista Puestos Valorados'!G261="","",'Lista Puestos Valorados'!G261)</f>
        <v/>
      </c>
      <c r="H261" s="26" t="str">
        <f>+IF('Lista Puestos Valorados'!H261="","",'Lista Puestos Valorados'!H261)</f>
        <v/>
      </c>
      <c r="I261" s="26" t="str">
        <f>+IF('Lista Puestos Valorados'!I261="","",'Lista Puestos Valorados'!I261)</f>
        <v/>
      </c>
      <c r="J261" s="118" t="e">
        <f t="array" ref="J261">+IF(L261="","",_xlfn.IFS(L261&lt;='Cortes de Agrupacion'!$F$15,'Cortes de Agrupacion'!$E$15,'Resultados General'!L261&lt;='Cortes de Agrupacion'!$F$14,'Cortes de Agrupacion'!$E$14,'Resultados General'!L261&lt;='Cortes de Agrupacion'!$F$13,'Cortes de Agrupacion'!$E$13,L261&lt;='Cortes de Agrupacion'!$F$12,'Cortes de Agrupacion'!$E$12,'Resultados General'!L261&lt;='Cortes de Agrupacion'!$F$11,'Cortes de Agrupacion'!$E$11,'Resultados General'!L261&lt;='Cortes de Agrupacion'!$F$10,'Cortes de Agrupacion'!$E$10,'Resultados General'!L261&lt;='Cortes de Agrupacion'!$F$9,'Cortes de Agrupacion'!$E$9,'Resultados General'!L261&lt;='Cortes de Agrupacion'!$F$8,'Cortes de Agrupacion'!$E$8,'Resultados General'!L261&lt;='Cortes de Agrupacion'!$F$7,'Cortes de Agrupacion'!$E$7,'Resultados General'!L261&lt;='Cortes de Agrupacion'!$F$6,'Cortes de Agrupacion'!$E$6))</f>
        <v>#VALUE!</v>
      </c>
      <c r="K261" s="118" t="str">
        <f t="shared" si="6"/>
        <v/>
      </c>
      <c r="L261" s="124" t="e">
        <f>#VALUE!</f>
        <v>#VALUE!</v>
      </c>
      <c r="M261" s="26" t="e">
        <f ca="1">+_xlfn.IFNA(VLOOKUP(C261,'Distribución de puestos'!$B$8:$I$507,8,0),"")</f>
        <v>#NAME?</v>
      </c>
      <c r="N261" s="26" t="str">
        <f>+IF(VLOOKUP($B261,'Lista Puestos Valorados'!$B$11:$BK$510,MATCH('Auxiliar General'!H$4,'Lista Puestos Valorados'!$B$10:$BK$10,0),0)="","No relevante",VLOOKUP($B261,'Lista Puestos Valorados'!$B$11:$BK$510,MATCH('Auxiliar General'!H$4,'Lista Puestos Valorados'!$B$10:$BK$10,0),0))</f>
        <v>No relevante</v>
      </c>
      <c r="O261" s="26">
        <f>+HLOOKUP(N261,Sistema_Puntos!$Q$5:$Y$43,'Auxiliar General'!J$5,FALSE)</f>
        <v>0</v>
      </c>
      <c r="P261" s="26" t="str">
        <f>+IF(VLOOKUP($B261,'Lista Puestos Valorados'!$B$11:$BK$510,MATCH('Auxiliar General'!J$4,'Lista Puestos Valorados'!$B$10:$BK$10,0),0)="","No relevante",VLOOKUP($B261,'Lista Puestos Valorados'!$B$11:$BK$510,MATCH('Auxiliar General'!J$4,'Lista Puestos Valorados'!$B$10:$BK$10,0),0))</f>
        <v>No relevante</v>
      </c>
      <c r="Q261" s="26">
        <f>+HLOOKUP(P261,Sistema_Puntos!$Q$5:$Y$43,'Auxiliar General'!L$5,FALSE)</f>
        <v>0</v>
      </c>
      <c r="R261" s="26" t="str">
        <f>+IF(VLOOKUP($B261,'Lista Puestos Valorados'!$B$11:$BK$510,MATCH('Auxiliar General'!L$4,'Lista Puestos Valorados'!$B$10:$BK$10,0),0)="","No relevante",VLOOKUP($B261,'Lista Puestos Valorados'!$B$11:$BK$510,MATCH('Auxiliar General'!L$4,'Lista Puestos Valorados'!$B$10:$BK$10,0),0))</f>
        <v>No relevante</v>
      </c>
      <c r="S261" s="26">
        <f>+HLOOKUP(R261,Sistema_Puntos!$Q$5:$Y$43,'Auxiliar General'!N$5,FALSE)</f>
        <v>0</v>
      </c>
      <c r="T261" s="26" t="str">
        <f>+IF(VLOOKUP($B261,'Lista Puestos Valorados'!$B$11:$BK$510,MATCH('Auxiliar General'!N$4,'Lista Puestos Valorados'!$B$10:$BK$10,0),0)="","No relevante",VLOOKUP($B261,'Lista Puestos Valorados'!$B$11:$BK$510,MATCH('Auxiliar General'!N$4,'Lista Puestos Valorados'!$B$10:$BK$10,0),0))</f>
        <v>No relevante</v>
      </c>
      <c r="U261" s="26">
        <f>+HLOOKUP(T261,Sistema_Puntos!$Q$5:$Y$43,'Auxiliar General'!P$5,FALSE)</f>
        <v>0</v>
      </c>
      <c r="V261" s="26" t="str">
        <f>+IF(VLOOKUP($B261,'Lista Puestos Valorados'!$B$11:$BK$510,MATCH('Auxiliar General'!P$4,'Lista Puestos Valorados'!$B$10:$BK$10,0),0)="","No relevante",VLOOKUP($B261,'Lista Puestos Valorados'!$B$11:$BK$510,MATCH('Auxiliar General'!P$4,'Lista Puestos Valorados'!$B$10:$BK$10,0),0))</f>
        <v>No relevante</v>
      </c>
      <c r="W261" s="26">
        <f>+HLOOKUP(V261,Sistema_Puntos!$Q$5:$Y$43,'Auxiliar General'!R$5,FALSE)</f>
        <v>0</v>
      </c>
      <c r="X261" s="26" t="str">
        <f>+IF(VLOOKUP($B261,'Lista Puestos Valorados'!$B$11:$BK$510,MATCH('Auxiliar General'!R$4,'Lista Puestos Valorados'!$B$10:$BK$10,0),0)="","No relevante",VLOOKUP($B261,'Lista Puestos Valorados'!$B$11:$BK$510,MATCH('Auxiliar General'!R$4,'Lista Puestos Valorados'!$B$10:$BK$10,0),0))</f>
        <v>No relevante</v>
      </c>
      <c r="Y261" s="26">
        <f>+HLOOKUP(X261,Sistema_Puntos!$Q$5:$Y$43,'Auxiliar General'!T$5,FALSE)</f>
        <v>0</v>
      </c>
      <c r="Z261" s="26" t="str">
        <f>+IF(VLOOKUP($B261,'Lista Puestos Valorados'!$B$11:$BK$510,MATCH('Auxiliar General'!T$4,'Lista Puestos Valorados'!$B$10:$BK$10,0),0)="","No relevante",VLOOKUP($B261,'Lista Puestos Valorados'!$B$11:$BK$510,MATCH('Auxiliar General'!T$4,'Lista Puestos Valorados'!$B$10:$BK$10,0),0))</f>
        <v>No relevante</v>
      </c>
      <c r="AA261" s="26">
        <f>+HLOOKUP(Z261,Sistema_Puntos!$Q$5:$Y$43,'Auxiliar General'!V$5,FALSE)</f>
        <v>0</v>
      </c>
      <c r="AB261" s="26" t="str">
        <f>+IF(VLOOKUP($B261,'Lista Puestos Valorados'!$B$11:$BK$510,MATCH('Auxiliar General'!V$4,'Lista Puestos Valorados'!$B$10:$BK$10,0),0)="","No relevante",VLOOKUP($B261,'Lista Puestos Valorados'!$B$11:$BK$510,MATCH('Auxiliar General'!V$4,'Lista Puestos Valorados'!$B$10:$BK$10,0),0))</f>
        <v>No relevante</v>
      </c>
      <c r="AC261" s="26">
        <f>+HLOOKUP(AB261,Sistema_Puntos!$Q$5:$Y$43,'Auxiliar General'!X$5,FALSE)</f>
        <v>0</v>
      </c>
      <c r="AD261" s="26" t="str">
        <f>+IF(VLOOKUP($B261,'Lista Puestos Valorados'!$B$11:$BK$510,MATCH('Auxiliar General'!X$4,'Lista Puestos Valorados'!$B$10:$BK$10,0),0)="","No relevante",VLOOKUP($B261,'Lista Puestos Valorados'!$B$11:$BK$510,MATCH('Auxiliar General'!X$4,'Lista Puestos Valorados'!$B$10:$BK$10,0),0))</f>
        <v>No relevante</v>
      </c>
      <c r="AE261" s="26">
        <f>+HLOOKUP(AD261,Sistema_Puntos!$Q$5:$Y$43,'Auxiliar General'!Z$5,FALSE)</f>
        <v>0</v>
      </c>
      <c r="AF261" s="26" t="str">
        <f>+IF(VLOOKUP($B261,'Lista Puestos Valorados'!$B$11:$BK$510,MATCH('Auxiliar General'!Z$4,'Lista Puestos Valorados'!$B$10:$BK$10,0),0)="","No relevante",VLOOKUP($B261,'Lista Puestos Valorados'!$B$11:$BK$510,MATCH('Auxiliar General'!Z$4,'Lista Puestos Valorados'!$B$10:$BK$10,0),0))</f>
        <v>No relevante</v>
      </c>
      <c r="AG261" s="26">
        <f>+HLOOKUP(AF261,Sistema_Puntos!$Q$5:$Y$43,'Auxiliar General'!AB$5,FALSE)</f>
        <v>0</v>
      </c>
      <c r="AH261" s="26" t="str">
        <f>+IF(VLOOKUP($B261,'Lista Puestos Valorados'!$B$11:$BK$510,MATCH('Auxiliar General'!AB$4,'Lista Puestos Valorados'!$B$10:$BK$10,0),0)="","No relevante",VLOOKUP($B261,'Lista Puestos Valorados'!$B$11:$BK$510,MATCH('Auxiliar General'!AB$4,'Lista Puestos Valorados'!$B$10:$BK$10,0),0))</f>
        <v>No relevante</v>
      </c>
      <c r="AI261" s="26">
        <f>+HLOOKUP(AH261,Sistema_Puntos!$Q$5:$Y$43,'Auxiliar General'!AD$5,FALSE)</f>
        <v>0</v>
      </c>
      <c r="AJ261" s="26" t="str">
        <f>+IF(VLOOKUP($B261,'Lista Puestos Valorados'!$B$11:$BK$510,MATCH('Auxiliar General'!AD$4,'Lista Puestos Valorados'!$B$10:$BK$10,0),0)="","No relevante",VLOOKUP($B261,'Lista Puestos Valorados'!$B$11:$BK$510,MATCH('Auxiliar General'!AD$4,'Lista Puestos Valorados'!$B$10:$BK$10,0),0))</f>
        <v>No relevante</v>
      </c>
      <c r="AK261" s="26">
        <f>+HLOOKUP(AJ261,Sistema_Puntos!$Q$5:$Y$43,'Auxiliar General'!AF$5,FALSE)</f>
        <v>0</v>
      </c>
      <c r="AL261" s="26" t="str">
        <f>+IF(VLOOKUP($B261,'Lista Puestos Valorados'!$B$11:$BK$510,MATCH('Auxiliar General'!AF$4,'Lista Puestos Valorados'!$B$10:$BK$10,0),0)="","No relevante",VLOOKUP($B261,'Lista Puestos Valorados'!$B$11:$BK$510,MATCH('Auxiliar General'!AF$4,'Lista Puestos Valorados'!$B$10:$BK$10,0),0))</f>
        <v>No relevante</v>
      </c>
      <c r="AM261" s="26">
        <f>+HLOOKUP(AL261,Sistema_Puntos!$Q$5:$Y$43,'Auxiliar General'!AH$5,FALSE)</f>
        <v>0</v>
      </c>
      <c r="AN261" s="26" t="str">
        <f>+IF(VLOOKUP($B261,'Lista Puestos Valorados'!$B$11:$BK$510,MATCH('Auxiliar General'!AH$4,'Lista Puestos Valorados'!$B$10:$BK$10,0),0)="","No relevante",VLOOKUP($B261,'Lista Puestos Valorados'!$B$11:$BK$510,MATCH('Auxiliar General'!AH$4,'Lista Puestos Valorados'!$B$10:$BK$10,0),0))</f>
        <v>No relevante</v>
      </c>
      <c r="AO261" s="26">
        <f>+HLOOKUP(AN261,Sistema_Puntos!$Q$5:$Y$43,'Auxiliar General'!AJ$5,FALSE)</f>
        <v>0</v>
      </c>
      <c r="AP261" s="26" t="str">
        <f>+IF(VLOOKUP($B261,'Lista Puestos Valorados'!$B$11:$BK$510,MATCH('Auxiliar General'!AJ$4,'Lista Puestos Valorados'!$B$10:$BK$10,0),0)="","No relevante",VLOOKUP($B261,'Lista Puestos Valorados'!$B$11:$BK$510,MATCH('Auxiliar General'!AJ$4,'Lista Puestos Valorados'!$B$10:$BK$10,0),0))</f>
        <v>No relevante</v>
      </c>
      <c r="AQ261" s="26">
        <f>+HLOOKUP(AP261,Sistema_Puntos!$Q$5:$Y$43,'Auxiliar General'!AL$5,FALSE)</f>
        <v>0</v>
      </c>
      <c r="AR261" s="26" t="str">
        <f>+IF(VLOOKUP($B261,'Lista Puestos Valorados'!$B$11:$BK$510,MATCH('Auxiliar General'!AL$4,'Lista Puestos Valorados'!$B$10:$BK$10,0),0)="","No relevante",VLOOKUP($B261,'Lista Puestos Valorados'!$B$11:$BK$510,MATCH('Auxiliar General'!AL$4,'Lista Puestos Valorados'!$B$10:$BK$10,0),0))</f>
        <v>No relevante</v>
      </c>
      <c r="AS261" s="26">
        <f>+HLOOKUP(AR261,Sistema_Puntos!$Q$5:$Y$43,'Auxiliar General'!AN$5,FALSE)</f>
        <v>0</v>
      </c>
      <c r="AT261" s="26" t="str">
        <f>+IF(VLOOKUP($B261,'Lista Puestos Valorados'!$B$11:$BK$510,MATCH('Auxiliar General'!AN$4,'Lista Puestos Valorados'!$B$10:$BK$10,0),0)="","No relevante",VLOOKUP($B261,'Lista Puestos Valorados'!$B$11:$BK$510,MATCH('Auxiliar General'!AN$4,'Lista Puestos Valorados'!$B$10:$BK$10,0),0))</f>
        <v>No relevante</v>
      </c>
      <c r="AU261" s="26">
        <f>+HLOOKUP(AT261,Sistema_Puntos!$Q$5:$Y$43,'Auxiliar General'!AP$5,FALSE)</f>
        <v>0</v>
      </c>
      <c r="AV261" s="26" t="str">
        <f>+IF(VLOOKUP($B261,'Lista Puestos Valorados'!$B$11:$BK$510,MATCH('Auxiliar General'!AP$4,'Lista Puestos Valorados'!$B$10:$BK$10,0),0)="","No relevante",VLOOKUP($B261,'Lista Puestos Valorados'!$B$11:$BK$510,MATCH('Auxiliar General'!AP$4,'Lista Puestos Valorados'!$B$10:$BK$10,0),0))</f>
        <v>No relevante</v>
      </c>
      <c r="AW261" s="26">
        <f>+HLOOKUP(AV261,Sistema_Puntos!$Q$5:$Y$43,'Auxiliar General'!AR$5,FALSE)</f>
        <v>0</v>
      </c>
      <c r="AX261" s="26" t="str">
        <f>+IF(VLOOKUP($B261,'Lista Puestos Valorados'!$B$11:$BK$510,MATCH('Auxiliar General'!AR$4,'Lista Puestos Valorados'!$B$10:$BK$10,0),0)="","No relevante",VLOOKUP($B261,'Lista Puestos Valorados'!$B$11:$BK$510,MATCH('Auxiliar General'!AR$4,'Lista Puestos Valorados'!$B$10:$BK$10,0),0))</f>
        <v>No relevante</v>
      </c>
      <c r="AY261" s="26">
        <f>+HLOOKUP(AX261,Sistema_Puntos!$Q$5:$Y$43,'Auxiliar General'!AT$5,FALSE)</f>
        <v>0</v>
      </c>
      <c r="AZ261" s="26" t="str">
        <f>+IF(VLOOKUP($B261,'Lista Puestos Valorados'!$B$11:$BK$510,MATCH('Auxiliar General'!AT$4,'Lista Puestos Valorados'!$B$10:$BK$10,0),0)="","No relevante",VLOOKUP($B261,'Lista Puestos Valorados'!$B$11:$BK$510,MATCH('Auxiliar General'!AT$4,'Lista Puestos Valorados'!$B$10:$BK$10,0),0))</f>
        <v>No relevante</v>
      </c>
      <c r="BA261" s="26">
        <f>+HLOOKUP(AZ261,Sistema_Puntos!$Q$5:$Y$43,'Auxiliar General'!AV$5,FALSE)</f>
        <v>0</v>
      </c>
      <c r="BB261" s="26" t="str">
        <f>+IF(VLOOKUP($B261,'Lista Puestos Valorados'!$B$11:$BK$510,MATCH('Auxiliar General'!AV$4,'Lista Puestos Valorados'!$B$10:$BK$10,0),0)="","No relevante",VLOOKUP($B261,'Lista Puestos Valorados'!$B$11:$BK$510,MATCH('Auxiliar General'!AV$4,'Lista Puestos Valorados'!$B$10:$BK$10,0),0))</f>
        <v>No relevante</v>
      </c>
      <c r="BC261" s="26">
        <f>+HLOOKUP(BB261,Sistema_Puntos!$Q$5:$Y$43,'Auxiliar General'!AX$5,FALSE)</f>
        <v>0</v>
      </c>
      <c r="BD261" s="26" t="str">
        <f>+IF(VLOOKUP($B261,'Lista Puestos Valorados'!$B$11:$BK$510,MATCH('Auxiliar General'!AX$4,'Lista Puestos Valorados'!$B$10:$BK$10,0),0)="","No relevante",VLOOKUP($B261,'Lista Puestos Valorados'!$B$11:$BK$510,MATCH('Auxiliar General'!AX$4,'Lista Puestos Valorados'!$B$10:$BK$10,0),0))</f>
        <v>No relevante</v>
      </c>
      <c r="BE261" s="26">
        <f>+HLOOKUP(BD261,Sistema_Puntos!$Q$5:$Y$43,'Auxiliar General'!AZ$5,FALSE)</f>
        <v>0</v>
      </c>
      <c r="BF261" s="26" t="str">
        <f>+IF(VLOOKUP($B261,'Lista Puestos Valorados'!$B$11:$BK$510,MATCH('Auxiliar General'!AZ$4,'Lista Puestos Valorados'!$B$10:$BK$10,0),0)="","No relevante",VLOOKUP($B261,'Lista Puestos Valorados'!$B$11:$BK$510,MATCH('Auxiliar General'!AZ$4,'Lista Puestos Valorados'!$B$10:$BK$10,0),0))</f>
        <v>No relevante</v>
      </c>
      <c r="BG261" s="26">
        <f>+HLOOKUP(BF261,Sistema_Puntos!$Q$5:$Y$43,'Auxiliar General'!BB$5,FALSE)</f>
        <v>0</v>
      </c>
      <c r="BH261" s="26" t="str">
        <f>+IF(VLOOKUP($B261,'Lista Puestos Valorados'!$B$11:$BK$510,MATCH('Auxiliar General'!BB$4,'Lista Puestos Valorados'!$B$10:$BK$10,0),0)="","No relevante",VLOOKUP($B261,'Lista Puestos Valorados'!$B$11:$BK$510,MATCH('Auxiliar General'!BB$4,'Lista Puestos Valorados'!$B$10:$BK$10,0),0))</f>
        <v>No relevante</v>
      </c>
      <c r="BI261" s="26">
        <f>+HLOOKUP(BH261,Sistema_Puntos!$Q$5:$Y$43,'Auxiliar General'!BD$5,FALSE)</f>
        <v>0</v>
      </c>
      <c r="BJ261" s="26" t="str">
        <f>+IF(VLOOKUP($B261,'Lista Puestos Valorados'!$B$11:$BK$510,MATCH('Auxiliar General'!BD$4,'Lista Puestos Valorados'!$B$10:$BK$10,0),0)="","No relevante",VLOOKUP($B261,'Lista Puestos Valorados'!$B$11:$BK$510,MATCH('Auxiliar General'!BD$4,'Lista Puestos Valorados'!$B$10:$BK$10,0),0))</f>
        <v>No relevante</v>
      </c>
      <c r="BK261" s="26">
        <f>+HLOOKUP(BJ261,Sistema_Puntos!$Q$5:$Y$43,'Auxiliar General'!BF$5,FALSE)</f>
        <v>0</v>
      </c>
      <c r="BL261" s="26" t="str">
        <f>+IF(VLOOKUP($B261,'Lista Puestos Valorados'!$B$11:$BK$510,MATCH('Auxiliar General'!BF$4,'Lista Puestos Valorados'!$B$10:$BK$10,0),0)="","No relevante",VLOOKUP($B261,'Lista Puestos Valorados'!$B$11:$BK$510,MATCH('Auxiliar General'!BF$4,'Lista Puestos Valorados'!$B$10:$BK$10,0),0))</f>
        <v>No relevante</v>
      </c>
      <c r="BM261" s="26">
        <f>+HLOOKUP(BL261,Sistema_Puntos!$Q$5:$Y$43,'Auxiliar General'!BH$5,FALSE)</f>
        <v>0</v>
      </c>
      <c r="BN261" s="26" t="str">
        <f>+IF(VLOOKUP($B261,'Lista Puestos Valorados'!$B$11:$BK$510,MATCH('Auxiliar General'!BH$4,'Lista Puestos Valorados'!$B$10:$BK$10,0),0)="","No relevante",VLOOKUP($B261,'Lista Puestos Valorados'!$B$11:$BK$510,MATCH('Auxiliar General'!BH$4,'Lista Puestos Valorados'!$B$10:$BK$10,0),0))</f>
        <v>No relevante</v>
      </c>
      <c r="BO261" s="26">
        <f>+HLOOKUP(BN261,Sistema_Puntos!$Q$5:$Y$43,'Auxiliar General'!BJ$5,FALSE)</f>
        <v>0</v>
      </c>
      <c r="BP261" s="26" t="str">
        <f>+IF(VLOOKUP($B261,'Lista Puestos Valorados'!$B$11:$BK$510,MATCH('Auxiliar General'!BJ$4,'Lista Puestos Valorados'!$B$10:$BK$10,0),0)="","No relevante",VLOOKUP($B261,'Lista Puestos Valorados'!$B$11:$BK$510,MATCH('Auxiliar General'!BJ$4,'Lista Puestos Valorados'!$B$10:$BK$10,0),0))</f>
        <v>No relevante</v>
      </c>
      <c r="BQ261" s="26">
        <f>+HLOOKUP(BP261,Sistema_Puntos!$Q$5:$Y$43,'Auxiliar General'!BL$5,FALSE)</f>
        <v>0</v>
      </c>
      <c r="BR261" s="26" t="str">
        <f>+IF(VLOOKUP($B261,'Lista Puestos Valorados'!$B$11:$BK$510,MATCH('Auxiliar General'!BL$4,'Lista Puestos Valorados'!$B$10:$BK$10,0),0)="","No relevante",VLOOKUP($B261,'Lista Puestos Valorados'!$B$11:$BK$510,MATCH('Auxiliar General'!BL$4,'Lista Puestos Valorados'!$B$10:$BK$10,0),0))</f>
        <v>No relevante</v>
      </c>
      <c r="BS261" s="26">
        <f>+HLOOKUP(BR261,Sistema_Puntos!$Q$5:$Y$43,'Auxiliar General'!BN$5,FALSE)</f>
        <v>0</v>
      </c>
      <c r="BT261" s="26" t="str">
        <f>+IF(VLOOKUP($B261,'Lista Puestos Valorados'!$B$11:$BK$510,MATCH('Auxiliar General'!BN$4,'Lista Puestos Valorados'!$B$10:$BK$10,0),0)="","No relevante",VLOOKUP($B261,'Lista Puestos Valorados'!$B$11:$BK$510,MATCH('Auxiliar General'!BN$4,'Lista Puestos Valorados'!$B$10:$BK$10,0),0))</f>
        <v>No relevante</v>
      </c>
      <c r="BU261" s="26">
        <f>+HLOOKUP(BT261,Sistema_Puntos!$Q$5:$Y$43,'Auxiliar General'!BP$5,FALSE)</f>
        <v>0</v>
      </c>
      <c r="BV261" s="26" t="str">
        <f>+IF(VLOOKUP($B261,'Lista Puestos Valorados'!$B$11:$BK$510,MATCH('Auxiliar General'!BP$4,'Lista Puestos Valorados'!$B$10:$BK$10,0),0)="","No relevante",VLOOKUP($B261,'Lista Puestos Valorados'!$B$11:$BK$510,MATCH('Auxiliar General'!BP$4,'Lista Puestos Valorados'!$B$10:$BK$10,0),0))</f>
        <v>No relevante</v>
      </c>
      <c r="BW261" s="26">
        <f>+HLOOKUP(BV261,Sistema_Puntos!$Q$5:$Y$43,'Auxiliar General'!BR$5,FALSE)</f>
        <v>0</v>
      </c>
      <c r="BX261" s="26" t="str">
        <f>+IF(VLOOKUP($B261,'Lista Puestos Valorados'!$B$11:$BK$510,MATCH('Auxiliar General'!BR$4,'Lista Puestos Valorados'!$B$10:$BK$10,0),0)="","No relevante",VLOOKUP($B261,'Lista Puestos Valorados'!$B$11:$BK$510,MATCH('Auxiliar General'!BR$4,'Lista Puestos Valorados'!$B$10:$BK$10,0),0))</f>
        <v>No relevante</v>
      </c>
      <c r="BY261" s="26">
        <f>+HLOOKUP(BX261,Sistema_Puntos!$Q$5:$Y$43,'Auxiliar General'!BT$5,FALSE)</f>
        <v>0</v>
      </c>
      <c r="BZ261" s="26" t="str">
        <f>+IF(VLOOKUP($B261,'Lista Puestos Valorados'!$B$11:$BK$510,MATCH('Auxiliar General'!BT$4,'Lista Puestos Valorados'!$B$10:$BK$10,0),0)="","No relevante",VLOOKUP($B261,'Lista Puestos Valorados'!$B$11:$BK$510,MATCH('Auxiliar General'!BT$4,'Lista Puestos Valorados'!$B$10:$BK$10,0),0))</f>
        <v>No relevante</v>
      </c>
      <c r="CA261" s="26">
        <f>+HLOOKUP(BZ261,Sistema_Puntos!$Q$5:$Y$43,'Auxiliar General'!BV$5,FALSE)</f>
        <v>0</v>
      </c>
      <c r="CB261" s="26" t="str">
        <f>+IF(VLOOKUP($B261,'Lista Puestos Valorados'!$B$11:$BK$510,MATCH('Auxiliar General'!BV$4,'Lista Puestos Valorados'!$B$10:$BK$10,0),0)="","No relevante",VLOOKUP($B261,'Lista Puestos Valorados'!$B$11:$BK$510,MATCH('Auxiliar General'!BV$4,'Lista Puestos Valorados'!$B$10:$BK$10,0),0))</f>
        <v>No relevante</v>
      </c>
      <c r="CC261" s="26">
        <f>+HLOOKUP(CB261,Sistema_Puntos!$Q$5:$Y$43,'Auxiliar General'!BX$5,FALSE)</f>
        <v>0</v>
      </c>
      <c r="CD261" s="26" t="str">
        <f>+IF(VLOOKUP($B261,'Lista Puestos Valorados'!$B$11:$BK$510,MATCH('Auxiliar General'!BX$4,'Lista Puestos Valorados'!$B$10:$BK$10,0),0)="","No relevante",VLOOKUP($B261,'Lista Puestos Valorados'!$B$11:$BK$510,MATCH('Auxiliar General'!BX$4,'Lista Puestos Valorados'!$B$10:$BK$10,0),0))</f>
        <v>No relevante</v>
      </c>
      <c r="CE261" s="26">
        <f>+HLOOKUP(CD261,Sistema_Puntos!$Q$5:$Y$43,'Auxiliar General'!BZ$5,FALSE)</f>
        <v>0</v>
      </c>
      <c r="CF261" s="26" t="str">
        <f>+IF(VLOOKUP($B261,'Lista Puestos Valorados'!$B$11:$BK$510,MATCH('Auxiliar General'!BZ$4,'Lista Puestos Valorados'!$B$10:$BK$10,0),0)="","No relevante",VLOOKUP($B261,'Lista Puestos Valorados'!$B$11:$BK$510,MATCH('Auxiliar General'!BZ$4,'Lista Puestos Valorados'!$B$10:$BK$10,0),0))</f>
        <v>No relevante</v>
      </c>
      <c r="CG261" s="26">
        <f>+HLOOKUP(CF261,Sistema_Puntos!$Q$5:$Y$43,'Auxiliar General'!CB$5,FALSE)</f>
        <v>0</v>
      </c>
      <c r="CH261" s="29"/>
      <c r="CI261" s="29"/>
    </row>
    <row r="262" spans="2:87" ht="17.55" customHeight="1">
      <c r="B262" s="26">
        <f>+'Listado de Puestos'!B262</f>
        <v>252</v>
      </c>
      <c r="C262" s="26" t="str">
        <f>+IF('Lista Puestos Valorados'!C262="","",'Lista Puestos Valorados'!C262)</f>
        <v/>
      </c>
      <c r="D262" s="26" t="str">
        <f>+IF('Lista Puestos Valorados'!D262="","",'Lista Puestos Valorados'!D262)</f>
        <v/>
      </c>
      <c r="E262" s="26" t="str">
        <f>+IF('Lista Puestos Valorados'!E262="","",'Lista Puestos Valorados'!E262)</f>
        <v/>
      </c>
      <c r="F262" s="26" t="str">
        <f>+IF('Lista Puestos Valorados'!F262="","",'Lista Puestos Valorados'!F262)</f>
        <v/>
      </c>
      <c r="G262" s="26" t="str">
        <f>+IF('Lista Puestos Valorados'!G262="","",'Lista Puestos Valorados'!G262)</f>
        <v/>
      </c>
      <c r="H262" s="26" t="str">
        <f>+IF('Lista Puestos Valorados'!H262="","",'Lista Puestos Valorados'!H262)</f>
        <v/>
      </c>
      <c r="I262" s="26" t="str">
        <f>+IF('Lista Puestos Valorados'!I262="","",'Lista Puestos Valorados'!I262)</f>
        <v/>
      </c>
      <c r="J262" s="118" t="e">
        <f t="array" ref="J262">+IF(L262="","",_xlfn.IFS(L262&lt;='Cortes de Agrupacion'!$F$15,'Cortes de Agrupacion'!$E$15,'Resultados General'!L262&lt;='Cortes de Agrupacion'!$F$14,'Cortes de Agrupacion'!$E$14,'Resultados General'!L262&lt;='Cortes de Agrupacion'!$F$13,'Cortes de Agrupacion'!$E$13,L262&lt;='Cortes de Agrupacion'!$F$12,'Cortes de Agrupacion'!$E$12,'Resultados General'!L262&lt;='Cortes de Agrupacion'!$F$11,'Cortes de Agrupacion'!$E$11,'Resultados General'!L262&lt;='Cortes de Agrupacion'!$F$10,'Cortes de Agrupacion'!$E$10,'Resultados General'!L262&lt;='Cortes de Agrupacion'!$F$9,'Cortes de Agrupacion'!$E$9,'Resultados General'!L262&lt;='Cortes de Agrupacion'!$F$8,'Cortes de Agrupacion'!$E$8,'Resultados General'!L262&lt;='Cortes de Agrupacion'!$F$7,'Cortes de Agrupacion'!$E$7,'Resultados General'!L262&lt;='Cortes de Agrupacion'!$F$6,'Cortes de Agrupacion'!$E$6))</f>
        <v>#VALUE!</v>
      </c>
      <c r="K262" s="118" t="str">
        <f t="shared" si="6"/>
        <v/>
      </c>
      <c r="L262" s="124" t="e">
        <f>#VALUE!</f>
        <v>#VALUE!</v>
      </c>
      <c r="M262" s="26" t="e">
        <f ca="1">+_xlfn.IFNA(VLOOKUP(C262,'Distribución de puestos'!$B$8:$I$507,8,0),"")</f>
        <v>#NAME?</v>
      </c>
      <c r="N262" s="26" t="str">
        <f>+IF(VLOOKUP($B262,'Lista Puestos Valorados'!$B$11:$BK$510,MATCH('Auxiliar General'!H$4,'Lista Puestos Valorados'!$B$10:$BK$10,0),0)="","No relevante",VLOOKUP($B262,'Lista Puestos Valorados'!$B$11:$BK$510,MATCH('Auxiliar General'!H$4,'Lista Puestos Valorados'!$B$10:$BK$10,0),0))</f>
        <v>No relevante</v>
      </c>
      <c r="O262" s="26">
        <f>+HLOOKUP(N262,Sistema_Puntos!$Q$5:$Y$43,'Auxiliar General'!J$5,FALSE)</f>
        <v>0</v>
      </c>
      <c r="P262" s="26" t="str">
        <f>+IF(VLOOKUP($B262,'Lista Puestos Valorados'!$B$11:$BK$510,MATCH('Auxiliar General'!J$4,'Lista Puestos Valorados'!$B$10:$BK$10,0),0)="","No relevante",VLOOKUP($B262,'Lista Puestos Valorados'!$B$11:$BK$510,MATCH('Auxiliar General'!J$4,'Lista Puestos Valorados'!$B$10:$BK$10,0),0))</f>
        <v>No relevante</v>
      </c>
      <c r="Q262" s="26">
        <f>+HLOOKUP(P262,Sistema_Puntos!$Q$5:$Y$43,'Auxiliar General'!L$5,FALSE)</f>
        <v>0</v>
      </c>
      <c r="R262" s="26" t="str">
        <f>+IF(VLOOKUP($B262,'Lista Puestos Valorados'!$B$11:$BK$510,MATCH('Auxiliar General'!L$4,'Lista Puestos Valorados'!$B$10:$BK$10,0),0)="","No relevante",VLOOKUP($B262,'Lista Puestos Valorados'!$B$11:$BK$510,MATCH('Auxiliar General'!L$4,'Lista Puestos Valorados'!$B$10:$BK$10,0),0))</f>
        <v>No relevante</v>
      </c>
      <c r="S262" s="26">
        <f>+HLOOKUP(R262,Sistema_Puntos!$Q$5:$Y$43,'Auxiliar General'!N$5,FALSE)</f>
        <v>0</v>
      </c>
      <c r="T262" s="26" t="str">
        <f>+IF(VLOOKUP($B262,'Lista Puestos Valorados'!$B$11:$BK$510,MATCH('Auxiliar General'!N$4,'Lista Puestos Valorados'!$B$10:$BK$10,0),0)="","No relevante",VLOOKUP($B262,'Lista Puestos Valorados'!$B$11:$BK$510,MATCH('Auxiliar General'!N$4,'Lista Puestos Valorados'!$B$10:$BK$10,0),0))</f>
        <v>No relevante</v>
      </c>
      <c r="U262" s="26">
        <f>+HLOOKUP(T262,Sistema_Puntos!$Q$5:$Y$43,'Auxiliar General'!P$5,FALSE)</f>
        <v>0</v>
      </c>
      <c r="V262" s="26" t="str">
        <f>+IF(VLOOKUP($B262,'Lista Puestos Valorados'!$B$11:$BK$510,MATCH('Auxiliar General'!P$4,'Lista Puestos Valorados'!$B$10:$BK$10,0),0)="","No relevante",VLOOKUP($B262,'Lista Puestos Valorados'!$B$11:$BK$510,MATCH('Auxiliar General'!P$4,'Lista Puestos Valorados'!$B$10:$BK$10,0),0))</f>
        <v>No relevante</v>
      </c>
      <c r="W262" s="26">
        <f>+HLOOKUP(V262,Sistema_Puntos!$Q$5:$Y$43,'Auxiliar General'!R$5,FALSE)</f>
        <v>0</v>
      </c>
      <c r="X262" s="26" t="str">
        <f>+IF(VLOOKUP($B262,'Lista Puestos Valorados'!$B$11:$BK$510,MATCH('Auxiliar General'!R$4,'Lista Puestos Valorados'!$B$10:$BK$10,0),0)="","No relevante",VLOOKUP($B262,'Lista Puestos Valorados'!$B$11:$BK$510,MATCH('Auxiliar General'!R$4,'Lista Puestos Valorados'!$B$10:$BK$10,0),0))</f>
        <v>No relevante</v>
      </c>
      <c r="Y262" s="26">
        <f>+HLOOKUP(X262,Sistema_Puntos!$Q$5:$Y$43,'Auxiliar General'!T$5,FALSE)</f>
        <v>0</v>
      </c>
      <c r="Z262" s="26" t="str">
        <f>+IF(VLOOKUP($B262,'Lista Puestos Valorados'!$B$11:$BK$510,MATCH('Auxiliar General'!T$4,'Lista Puestos Valorados'!$B$10:$BK$10,0),0)="","No relevante",VLOOKUP($B262,'Lista Puestos Valorados'!$B$11:$BK$510,MATCH('Auxiliar General'!T$4,'Lista Puestos Valorados'!$B$10:$BK$10,0),0))</f>
        <v>No relevante</v>
      </c>
      <c r="AA262" s="26">
        <f>+HLOOKUP(Z262,Sistema_Puntos!$Q$5:$Y$43,'Auxiliar General'!V$5,FALSE)</f>
        <v>0</v>
      </c>
      <c r="AB262" s="26" t="str">
        <f>+IF(VLOOKUP($B262,'Lista Puestos Valorados'!$B$11:$BK$510,MATCH('Auxiliar General'!V$4,'Lista Puestos Valorados'!$B$10:$BK$10,0),0)="","No relevante",VLOOKUP($B262,'Lista Puestos Valorados'!$B$11:$BK$510,MATCH('Auxiliar General'!V$4,'Lista Puestos Valorados'!$B$10:$BK$10,0),0))</f>
        <v>No relevante</v>
      </c>
      <c r="AC262" s="26">
        <f>+HLOOKUP(AB262,Sistema_Puntos!$Q$5:$Y$43,'Auxiliar General'!X$5,FALSE)</f>
        <v>0</v>
      </c>
      <c r="AD262" s="26" t="str">
        <f>+IF(VLOOKUP($B262,'Lista Puestos Valorados'!$B$11:$BK$510,MATCH('Auxiliar General'!X$4,'Lista Puestos Valorados'!$B$10:$BK$10,0),0)="","No relevante",VLOOKUP($B262,'Lista Puestos Valorados'!$B$11:$BK$510,MATCH('Auxiliar General'!X$4,'Lista Puestos Valorados'!$B$10:$BK$10,0),0))</f>
        <v>No relevante</v>
      </c>
      <c r="AE262" s="26">
        <f>+HLOOKUP(AD262,Sistema_Puntos!$Q$5:$Y$43,'Auxiliar General'!Z$5,FALSE)</f>
        <v>0</v>
      </c>
      <c r="AF262" s="26" t="str">
        <f>+IF(VLOOKUP($B262,'Lista Puestos Valorados'!$B$11:$BK$510,MATCH('Auxiliar General'!Z$4,'Lista Puestos Valorados'!$B$10:$BK$10,0),0)="","No relevante",VLOOKUP($B262,'Lista Puestos Valorados'!$B$11:$BK$510,MATCH('Auxiliar General'!Z$4,'Lista Puestos Valorados'!$B$10:$BK$10,0),0))</f>
        <v>No relevante</v>
      </c>
      <c r="AG262" s="26">
        <f>+HLOOKUP(AF262,Sistema_Puntos!$Q$5:$Y$43,'Auxiliar General'!AB$5,FALSE)</f>
        <v>0</v>
      </c>
      <c r="AH262" s="26" t="str">
        <f>+IF(VLOOKUP($B262,'Lista Puestos Valorados'!$B$11:$BK$510,MATCH('Auxiliar General'!AB$4,'Lista Puestos Valorados'!$B$10:$BK$10,0),0)="","No relevante",VLOOKUP($B262,'Lista Puestos Valorados'!$B$11:$BK$510,MATCH('Auxiliar General'!AB$4,'Lista Puestos Valorados'!$B$10:$BK$10,0),0))</f>
        <v>No relevante</v>
      </c>
      <c r="AI262" s="26">
        <f>+HLOOKUP(AH262,Sistema_Puntos!$Q$5:$Y$43,'Auxiliar General'!AD$5,FALSE)</f>
        <v>0</v>
      </c>
      <c r="AJ262" s="26" t="str">
        <f>+IF(VLOOKUP($B262,'Lista Puestos Valorados'!$B$11:$BK$510,MATCH('Auxiliar General'!AD$4,'Lista Puestos Valorados'!$B$10:$BK$10,0),0)="","No relevante",VLOOKUP($B262,'Lista Puestos Valorados'!$B$11:$BK$510,MATCH('Auxiliar General'!AD$4,'Lista Puestos Valorados'!$B$10:$BK$10,0),0))</f>
        <v>No relevante</v>
      </c>
      <c r="AK262" s="26">
        <f>+HLOOKUP(AJ262,Sistema_Puntos!$Q$5:$Y$43,'Auxiliar General'!AF$5,FALSE)</f>
        <v>0</v>
      </c>
      <c r="AL262" s="26" t="str">
        <f>+IF(VLOOKUP($B262,'Lista Puestos Valorados'!$B$11:$BK$510,MATCH('Auxiliar General'!AF$4,'Lista Puestos Valorados'!$B$10:$BK$10,0),0)="","No relevante",VLOOKUP($B262,'Lista Puestos Valorados'!$B$11:$BK$510,MATCH('Auxiliar General'!AF$4,'Lista Puestos Valorados'!$B$10:$BK$10,0),0))</f>
        <v>No relevante</v>
      </c>
      <c r="AM262" s="26">
        <f>+HLOOKUP(AL262,Sistema_Puntos!$Q$5:$Y$43,'Auxiliar General'!AH$5,FALSE)</f>
        <v>0</v>
      </c>
      <c r="AN262" s="26" t="str">
        <f>+IF(VLOOKUP($B262,'Lista Puestos Valorados'!$B$11:$BK$510,MATCH('Auxiliar General'!AH$4,'Lista Puestos Valorados'!$B$10:$BK$10,0),0)="","No relevante",VLOOKUP($B262,'Lista Puestos Valorados'!$B$11:$BK$510,MATCH('Auxiliar General'!AH$4,'Lista Puestos Valorados'!$B$10:$BK$10,0),0))</f>
        <v>No relevante</v>
      </c>
      <c r="AO262" s="26">
        <f>+HLOOKUP(AN262,Sistema_Puntos!$Q$5:$Y$43,'Auxiliar General'!AJ$5,FALSE)</f>
        <v>0</v>
      </c>
      <c r="AP262" s="26" t="str">
        <f>+IF(VLOOKUP($B262,'Lista Puestos Valorados'!$B$11:$BK$510,MATCH('Auxiliar General'!AJ$4,'Lista Puestos Valorados'!$B$10:$BK$10,0),0)="","No relevante",VLOOKUP($B262,'Lista Puestos Valorados'!$B$11:$BK$510,MATCH('Auxiliar General'!AJ$4,'Lista Puestos Valorados'!$B$10:$BK$10,0),0))</f>
        <v>No relevante</v>
      </c>
      <c r="AQ262" s="26">
        <f>+HLOOKUP(AP262,Sistema_Puntos!$Q$5:$Y$43,'Auxiliar General'!AL$5,FALSE)</f>
        <v>0</v>
      </c>
      <c r="AR262" s="26" t="str">
        <f>+IF(VLOOKUP($B262,'Lista Puestos Valorados'!$B$11:$BK$510,MATCH('Auxiliar General'!AL$4,'Lista Puestos Valorados'!$B$10:$BK$10,0),0)="","No relevante",VLOOKUP($B262,'Lista Puestos Valorados'!$B$11:$BK$510,MATCH('Auxiliar General'!AL$4,'Lista Puestos Valorados'!$B$10:$BK$10,0),0))</f>
        <v>No relevante</v>
      </c>
      <c r="AS262" s="26">
        <f>+HLOOKUP(AR262,Sistema_Puntos!$Q$5:$Y$43,'Auxiliar General'!AN$5,FALSE)</f>
        <v>0</v>
      </c>
      <c r="AT262" s="26" t="str">
        <f>+IF(VLOOKUP($B262,'Lista Puestos Valorados'!$B$11:$BK$510,MATCH('Auxiliar General'!AN$4,'Lista Puestos Valorados'!$B$10:$BK$10,0),0)="","No relevante",VLOOKUP($B262,'Lista Puestos Valorados'!$B$11:$BK$510,MATCH('Auxiliar General'!AN$4,'Lista Puestos Valorados'!$B$10:$BK$10,0),0))</f>
        <v>No relevante</v>
      </c>
      <c r="AU262" s="26">
        <f>+HLOOKUP(AT262,Sistema_Puntos!$Q$5:$Y$43,'Auxiliar General'!AP$5,FALSE)</f>
        <v>0</v>
      </c>
      <c r="AV262" s="26" t="str">
        <f>+IF(VLOOKUP($B262,'Lista Puestos Valorados'!$B$11:$BK$510,MATCH('Auxiliar General'!AP$4,'Lista Puestos Valorados'!$B$10:$BK$10,0),0)="","No relevante",VLOOKUP($B262,'Lista Puestos Valorados'!$B$11:$BK$510,MATCH('Auxiliar General'!AP$4,'Lista Puestos Valorados'!$B$10:$BK$10,0),0))</f>
        <v>No relevante</v>
      </c>
      <c r="AW262" s="26">
        <f>+HLOOKUP(AV262,Sistema_Puntos!$Q$5:$Y$43,'Auxiliar General'!AR$5,FALSE)</f>
        <v>0</v>
      </c>
      <c r="AX262" s="26" t="str">
        <f>+IF(VLOOKUP($B262,'Lista Puestos Valorados'!$B$11:$BK$510,MATCH('Auxiliar General'!AR$4,'Lista Puestos Valorados'!$B$10:$BK$10,0),0)="","No relevante",VLOOKUP($B262,'Lista Puestos Valorados'!$B$11:$BK$510,MATCH('Auxiliar General'!AR$4,'Lista Puestos Valorados'!$B$10:$BK$10,0),0))</f>
        <v>No relevante</v>
      </c>
      <c r="AY262" s="26">
        <f>+HLOOKUP(AX262,Sistema_Puntos!$Q$5:$Y$43,'Auxiliar General'!AT$5,FALSE)</f>
        <v>0</v>
      </c>
      <c r="AZ262" s="26" t="str">
        <f>+IF(VLOOKUP($B262,'Lista Puestos Valorados'!$B$11:$BK$510,MATCH('Auxiliar General'!AT$4,'Lista Puestos Valorados'!$B$10:$BK$10,0),0)="","No relevante",VLOOKUP($B262,'Lista Puestos Valorados'!$B$11:$BK$510,MATCH('Auxiliar General'!AT$4,'Lista Puestos Valorados'!$B$10:$BK$10,0),0))</f>
        <v>No relevante</v>
      </c>
      <c r="BA262" s="26">
        <f>+HLOOKUP(AZ262,Sistema_Puntos!$Q$5:$Y$43,'Auxiliar General'!AV$5,FALSE)</f>
        <v>0</v>
      </c>
      <c r="BB262" s="26" t="str">
        <f>+IF(VLOOKUP($B262,'Lista Puestos Valorados'!$B$11:$BK$510,MATCH('Auxiliar General'!AV$4,'Lista Puestos Valorados'!$B$10:$BK$10,0),0)="","No relevante",VLOOKUP($B262,'Lista Puestos Valorados'!$B$11:$BK$510,MATCH('Auxiliar General'!AV$4,'Lista Puestos Valorados'!$B$10:$BK$10,0),0))</f>
        <v>No relevante</v>
      </c>
      <c r="BC262" s="26">
        <f>+HLOOKUP(BB262,Sistema_Puntos!$Q$5:$Y$43,'Auxiliar General'!AX$5,FALSE)</f>
        <v>0</v>
      </c>
      <c r="BD262" s="26" t="str">
        <f>+IF(VLOOKUP($B262,'Lista Puestos Valorados'!$B$11:$BK$510,MATCH('Auxiliar General'!AX$4,'Lista Puestos Valorados'!$B$10:$BK$10,0),0)="","No relevante",VLOOKUP($B262,'Lista Puestos Valorados'!$B$11:$BK$510,MATCH('Auxiliar General'!AX$4,'Lista Puestos Valorados'!$B$10:$BK$10,0),0))</f>
        <v>No relevante</v>
      </c>
      <c r="BE262" s="26">
        <f>+HLOOKUP(BD262,Sistema_Puntos!$Q$5:$Y$43,'Auxiliar General'!AZ$5,FALSE)</f>
        <v>0</v>
      </c>
      <c r="BF262" s="26" t="str">
        <f>+IF(VLOOKUP($B262,'Lista Puestos Valorados'!$B$11:$BK$510,MATCH('Auxiliar General'!AZ$4,'Lista Puestos Valorados'!$B$10:$BK$10,0),0)="","No relevante",VLOOKUP($B262,'Lista Puestos Valorados'!$B$11:$BK$510,MATCH('Auxiliar General'!AZ$4,'Lista Puestos Valorados'!$B$10:$BK$10,0),0))</f>
        <v>No relevante</v>
      </c>
      <c r="BG262" s="26">
        <f>+HLOOKUP(BF262,Sistema_Puntos!$Q$5:$Y$43,'Auxiliar General'!BB$5,FALSE)</f>
        <v>0</v>
      </c>
      <c r="BH262" s="26" t="str">
        <f>+IF(VLOOKUP($B262,'Lista Puestos Valorados'!$B$11:$BK$510,MATCH('Auxiliar General'!BB$4,'Lista Puestos Valorados'!$B$10:$BK$10,0),0)="","No relevante",VLOOKUP($B262,'Lista Puestos Valorados'!$B$11:$BK$510,MATCH('Auxiliar General'!BB$4,'Lista Puestos Valorados'!$B$10:$BK$10,0),0))</f>
        <v>No relevante</v>
      </c>
      <c r="BI262" s="26">
        <f>+HLOOKUP(BH262,Sistema_Puntos!$Q$5:$Y$43,'Auxiliar General'!BD$5,FALSE)</f>
        <v>0</v>
      </c>
      <c r="BJ262" s="26" t="str">
        <f>+IF(VLOOKUP($B262,'Lista Puestos Valorados'!$B$11:$BK$510,MATCH('Auxiliar General'!BD$4,'Lista Puestos Valorados'!$B$10:$BK$10,0),0)="","No relevante",VLOOKUP($B262,'Lista Puestos Valorados'!$B$11:$BK$510,MATCH('Auxiliar General'!BD$4,'Lista Puestos Valorados'!$B$10:$BK$10,0),0))</f>
        <v>No relevante</v>
      </c>
      <c r="BK262" s="26">
        <f>+HLOOKUP(BJ262,Sistema_Puntos!$Q$5:$Y$43,'Auxiliar General'!BF$5,FALSE)</f>
        <v>0</v>
      </c>
      <c r="BL262" s="26" t="str">
        <f>+IF(VLOOKUP($B262,'Lista Puestos Valorados'!$B$11:$BK$510,MATCH('Auxiliar General'!BF$4,'Lista Puestos Valorados'!$B$10:$BK$10,0),0)="","No relevante",VLOOKUP($B262,'Lista Puestos Valorados'!$B$11:$BK$510,MATCH('Auxiliar General'!BF$4,'Lista Puestos Valorados'!$B$10:$BK$10,0),0))</f>
        <v>No relevante</v>
      </c>
      <c r="BM262" s="26">
        <f>+HLOOKUP(BL262,Sistema_Puntos!$Q$5:$Y$43,'Auxiliar General'!BH$5,FALSE)</f>
        <v>0</v>
      </c>
      <c r="BN262" s="26" t="str">
        <f>+IF(VLOOKUP($B262,'Lista Puestos Valorados'!$B$11:$BK$510,MATCH('Auxiliar General'!BH$4,'Lista Puestos Valorados'!$B$10:$BK$10,0),0)="","No relevante",VLOOKUP($B262,'Lista Puestos Valorados'!$B$11:$BK$510,MATCH('Auxiliar General'!BH$4,'Lista Puestos Valorados'!$B$10:$BK$10,0),0))</f>
        <v>No relevante</v>
      </c>
      <c r="BO262" s="26">
        <f>+HLOOKUP(BN262,Sistema_Puntos!$Q$5:$Y$43,'Auxiliar General'!BJ$5,FALSE)</f>
        <v>0</v>
      </c>
      <c r="BP262" s="26" t="str">
        <f>+IF(VLOOKUP($B262,'Lista Puestos Valorados'!$B$11:$BK$510,MATCH('Auxiliar General'!BJ$4,'Lista Puestos Valorados'!$B$10:$BK$10,0),0)="","No relevante",VLOOKUP($B262,'Lista Puestos Valorados'!$B$11:$BK$510,MATCH('Auxiliar General'!BJ$4,'Lista Puestos Valorados'!$B$10:$BK$10,0),0))</f>
        <v>No relevante</v>
      </c>
      <c r="BQ262" s="26">
        <f>+HLOOKUP(BP262,Sistema_Puntos!$Q$5:$Y$43,'Auxiliar General'!BL$5,FALSE)</f>
        <v>0</v>
      </c>
      <c r="BR262" s="26" t="str">
        <f>+IF(VLOOKUP($B262,'Lista Puestos Valorados'!$B$11:$BK$510,MATCH('Auxiliar General'!BL$4,'Lista Puestos Valorados'!$B$10:$BK$10,0),0)="","No relevante",VLOOKUP($B262,'Lista Puestos Valorados'!$B$11:$BK$510,MATCH('Auxiliar General'!BL$4,'Lista Puestos Valorados'!$B$10:$BK$10,0),0))</f>
        <v>No relevante</v>
      </c>
      <c r="BS262" s="26">
        <f>+HLOOKUP(BR262,Sistema_Puntos!$Q$5:$Y$43,'Auxiliar General'!BN$5,FALSE)</f>
        <v>0</v>
      </c>
      <c r="BT262" s="26" t="str">
        <f>+IF(VLOOKUP($B262,'Lista Puestos Valorados'!$B$11:$BK$510,MATCH('Auxiliar General'!BN$4,'Lista Puestos Valorados'!$B$10:$BK$10,0),0)="","No relevante",VLOOKUP($B262,'Lista Puestos Valorados'!$B$11:$BK$510,MATCH('Auxiliar General'!BN$4,'Lista Puestos Valorados'!$B$10:$BK$10,0),0))</f>
        <v>No relevante</v>
      </c>
      <c r="BU262" s="26">
        <f>+HLOOKUP(BT262,Sistema_Puntos!$Q$5:$Y$43,'Auxiliar General'!BP$5,FALSE)</f>
        <v>0</v>
      </c>
      <c r="BV262" s="26" t="str">
        <f>+IF(VLOOKUP($B262,'Lista Puestos Valorados'!$B$11:$BK$510,MATCH('Auxiliar General'!BP$4,'Lista Puestos Valorados'!$B$10:$BK$10,0),0)="","No relevante",VLOOKUP($B262,'Lista Puestos Valorados'!$B$11:$BK$510,MATCH('Auxiliar General'!BP$4,'Lista Puestos Valorados'!$B$10:$BK$10,0),0))</f>
        <v>No relevante</v>
      </c>
      <c r="BW262" s="26">
        <f>+HLOOKUP(BV262,Sistema_Puntos!$Q$5:$Y$43,'Auxiliar General'!BR$5,FALSE)</f>
        <v>0</v>
      </c>
      <c r="BX262" s="26" t="str">
        <f>+IF(VLOOKUP($B262,'Lista Puestos Valorados'!$B$11:$BK$510,MATCH('Auxiliar General'!BR$4,'Lista Puestos Valorados'!$B$10:$BK$10,0),0)="","No relevante",VLOOKUP($B262,'Lista Puestos Valorados'!$B$11:$BK$510,MATCH('Auxiliar General'!BR$4,'Lista Puestos Valorados'!$B$10:$BK$10,0),0))</f>
        <v>No relevante</v>
      </c>
      <c r="BY262" s="26">
        <f>+HLOOKUP(BX262,Sistema_Puntos!$Q$5:$Y$43,'Auxiliar General'!BT$5,FALSE)</f>
        <v>0</v>
      </c>
      <c r="BZ262" s="26" t="str">
        <f>+IF(VLOOKUP($B262,'Lista Puestos Valorados'!$B$11:$BK$510,MATCH('Auxiliar General'!BT$4,'Lista Puestos Valorados'!$B$10:$BK$10,0),0)="","No relevante",VLOOKUP($B262,'Lista Puestos Valorados'!$B$11:$BK$510,MATCH('Auxiliar General'!BT$4,'Lista Puestos Valorados'!$B$10:$BK$10,0),0))</f>
        <v>No relevante</v>
      </c>
      <c r="CA262" s="26">
        <f>+HLOOKUP(BZ262,Sistema_Puntos!$Q$5:$Y$43,'Auxiliar General'!BV$5,FALSE)</f>
        <v>0</v>
      </c>
      <c r="CB262" s="26" t="str">
        <f>+IF(VLOOKUP($B262,'Lista Puestos Valorados'!$B$11:$BK$510,MATCH('Auxiliar General'!BV$4,'Lista Puestos Valorados'!$B$10:$BK$10,0),0)="","No relevante",VLOOKUP($B262,'Lista Puestos Valorados'!$B$11:$BK$510,MATCH('Auxiliar General'!BV$4,'Lista Puestos Valorados'!$B$10:$BK$10,0),0))</f>
        <v>No relevante</v>
      </c>
      <c r="CC262" s="26">
        <f>+HLOOKUP(CB262,Sistema_Puntos!$Q$5:$Y$43,'Auxiliar General'!BX$5,FALSE)</f>
        <v>0</v>
      </c>
      <c r="CD262" s="26" t="str">
        <f>+IF(VLOOKUP($B262,'Lista Puestos Valorados'!$B$11:$BK$510,MATCH('Auxiliar General'!BX$4,'Lista Puestos Valorados'!$B$10:$BK$10,0),0)="","No relevante",VLOOKUP($B262,'Lista Puestos Valorados'!$B$11:$BK$510,MATCH('Auxiliar General'!BX$4,'Lista Puestos Valorados'!$B$10:$BK$10,0),0))</f>
        <v>No relevante</v>
      </c>
      <c r="CE262" s="26">
        <f>+HLOOKUP(CD262,Sistema_Puntos!$Q$5:$Y$43,'Auxiliar General'!BZ$5,FALSE)</f>
        <v>0</v>
      </c>
      <c r="CF262" s="26" t="str">
        <f>+IF(VLOOKUP($B262,'Lista Puestos Valorados'!$B$11:$BK$510,MATCH('Auxiliar General'!BZ$4,'Lista Puestos Valorados'!$B$10:$BK$10,0),0)="","No relevante",VLOOKUP($B262,'Lista Puestos Valorados'!$B$11:$BK$510,MATCH('Auxiliar General'!BZ$4,'Lista Puestos Valorados'!$B$10:$BK$10,0),0))</f>
        <v>No relevante</v>
      </c>
      <c r="CG262" s="26">
        <f>+HLOOKUP(CF262,Sistema_Puntos!$Q$5:$Y$43,'Auxiliar General'!CB$5,FALSE)</f>
        <v>0</v>
      </c>
      <c r="CH262" s="29"/>
      <c r="CI262" s="29"/>
    </row>
    <row r="263" spans="2:87" ht="17.55" customHeight="1">
      <c r="B263" s="26">
        <f>+'Listado de Puestos'!B263</f>
        <v>253</v>
      </c>
      <c r="C263" s="26" t="str">
        <f>+IF('Lista Puestos Valorados'!C263="","",'Lista Puestos Valorados'!C263)</f>
        <v/>
      </c>
      <c r="D263" s="26" t="str">
        <f>+IF('Lista Puestos Valorados'!D263="","",'Lista Puestos Valorados'!D263)</f>
        <v/>
      </c>
      <c r="E263" s="26" t="str">
        <f>+IF('Lista Puestos Valorados'!E263="","",'Lista Puestos Valorados'!E263)</f>
        <v/>
      </c>
      <c r="F263" s="26" t="str">
        <f>+IF('Lista Puestos Valorados'!F263="","",'Lista Puestos Valorados'!F263)</f>
        <v/>
      </c>
      <c r="G263" s="26" t="str">
        <f>+IF('Lista Puestos Valorados'!G263="","",'Lista Puestos Valorados'!G263)</f>
        <v/>
      </c>
      <c r="H263" s="26" t="str">
        <f>+IF('Lista Puestos Valorados'!H263="","",'Lista Puestos Valorados'!H263)</f>
        <v/>
      </c>
      <c r="I263" s="26" t="str">
        <f>+IF('Lista Puestos Valorados'!I263="","",'Lista Puestos Valorados'!I263)</f>
        <v/>
      </c>
      <c r="J263" s="118" t="e">
        <f t="array" ref="J263">+IF(L263="","",_xlfn.IFS(L263&lt;='Cortes de Agrupacion'!$F$15,'Cortes de Agrupacion'!$E$15,'Resultados General'!L263&lt;='Cortes de Agrupacion'!$F$14,'Cortes de Agrupacion'!$E$14,'Resultados General'!L263&lt;='Cortes de Agrupacion'!$F$13,'Cortes de Agrupacion'!$E$13,L263&lt;='Cortes de Agrupacion'!$F$12,'Cortes de Agrupacion'!$E$12,'Resultados General'!L263&lt;='Cortes de Agrupacion'!$F$11,'Cortes de Agrupacion'!$E$11,'Resultados General'!L263&lt;='Cortes de Agrupacion'!$F$10,'Cortes de Agrupacion'!$E$10,'Resultados General'!L263&lt;='Cortes de Agrupacion'!$F$9,'Cortes de Agrupacion'!$E$9,'Resultados General'!L263&lt;='Cortes de Agrupacion'!$F$8,'Cortes de Agrupacion'!$E$8,'Resultados General'!L263&lt;='Cortes de Agrupacion'!$F$7,'Cortes de Agrupacion'!$E$7,'Resultados General'!L263&lt;='Cortes de Agrupacion'!$F$6,'Cortes de Agrupacion'!$E$6))</f>
        <v>#VALUE!</v>
      </c>
      <c r="K263" s="118" t="str">
        <f t="shared" si="6"/>
        <v/>
      </c>
      <c r="L263" s="124" t="e">
        <f>#VALUE!</f>
        <v>#VALUE!</v>
      </c>
      <c r="M263" s="26" t="e">
        <f ca="1">+_xlfn.IFNA(VLOOKUP(C263,'Distribución de puestos'!$B$8:$I$507,8,0),"")</f>
        <v>#NAME?</v>
      </c>
      <c r="N263" s="26" t="str">
        <f>+IF(VLOOKUP($B263,'Lista Puestos Valorados'!$B$11:$BK$510,MATCH('Auxiliar General'!H$4,'Lista Puestos Valorados'!$B$10:$BK$10,0),0)="","No relevante",VLOOKUP($B263,'Lista Puestos Valorados'!$B$11:$BK$510,MATCH('Auxiliar General'!H$4,'Lista Puestos Valorados'!$B$10:$BK$10,0),0))</f>
        <v>No relevante</v>
      </c>
      <c r="O263" s="26">
        <f>+HLOOKUP(N263,Sistema_Puntos!$Q$5:$Y$43,'Auxiliar General'!J$5,FALSE)</f>
        <v>0</v>
      </c>
      <c r="P263" s="26" t="str">
        <f>+IF(VLOOKUP($B263,'Lista Puestos Valorados'!$B$11:$BK$510,MATCH('Auxiliar General'!J$4,'Lista Puestos Valorados'!$B$10:$BK$10,0),0)="","No relevante",VLOOKUP($B263,'Lista Puestos Valorados'!$B$11:$BK$510,MATCH('Auxiliar General'!J$4,'Lista Puestos Valorados'!$B$10:$BK$10,0),0))</f>
        <v>No relevante</v>
      </c>
      <c r="Q263" s="26">
        <f>+HLOOKUP(P263,Sistema_Puntos!$Q$5:$Y$43,'Auxiliar General'!L$5,FALSE)</f>
        <v>0</v>
      </c>
      <c r="R263" s="26" t="str">
        <f>+IF(VLOOKUP($B263,'Lista Puestos Valorados'!$B$11:$BK$510,MATCH('Auxiliar General'!L$4,'Lista Puestos Valorados'!$B$10:$BK$10,0),0)="","No relevante",VLOOKUP($B263,'Lista Puestos Valorados'!$B$11:$BK$510,MATCH('Auxiliar General'!L$4,'Lista Puestos Valorados'!$B$10:$BK$10,0),0))</f>
        <v>No relevante</v>
      </c>
      <c r="S263" s="26">
        <f>+HLOOKUP(R263,Sistema_Puntos!$Q$5:$Y$43,'Auxiliar General'!N$5,FALSE)</f>
        <v>0</v>
      </c>
      <c r="T263" s="26" t="str">
        <f>+IF(VLOOKUP($B263,'Lista Puestos Valorados'!$B$11:$BK$510,MATCH('Auxiliar General'!N$4,'Lista Puestos Valorados'!$B$10:$BK$10,0),0)="","No relevante",VLOOKUP($B263,'Lista Puestos Valorados'!$B$11:$BK$510,MATCH('Auxiliar General'!N$4,'Lista Puestos Valorados'!$B$10:$BK$10,0),0))</f>
        <v>No relevante</v>
      </c>
      <c r="U263" s="26">
        <f>+HLOOKUP(T263,Sistema_Puntos!$Q$5:$Y$43,'Auxiliar General'!P$5,FALSE)</f>
        <v>0</v>
      </c>
      <c r="V263" s="26" t="str">
        <f>+IF(VLOOKUP($B263,'Lista Puestos Valorados'!$B$11:$BK$510,MATCH('Auxiliar General'!P$4,'Lista Puestos Valorados'!$B$10:$BK$10,0),0)="","No relevante",VLOOKUP($B263,'Lista Puestos Valorados'!$B$11:$BK$510,MATCH('Auxiliar General'!P$4,'Lista Puestos Valorados'!$B$10:$BK$10,0),0))</f>
        <v>No relevante</v>
      </c>
      <c r="W263" s="26">
        <f>+HLOOKUP(V263,Sistema_Puntos!$Q$5:$Y$43,'Auxiliar General'!R$5,FALSE)</f>
        <v>0</v>
      </c>
      <c r="X263" s="26" t="str">
        <f>+IF(VLOOKUP($B263,'Lista Puestos Valorados'!$B$11:$BK$510,MATCH('Auxiliar General'!R$4,'Lista Puestos Valorados'!$B$10:$BK$10,0),0)="","No relevante",VLOOKUP($B263,'Lista Puestos Valorados'!$B$11:$BK$510,MATCH('Auxiliar General'!R$4,'Lista Puestos Valorados'!$B$10:$BK$10,0),0))</f>
        <v>No relevante</v>
      </c>
      <c r="Y263" s="26">
        <f>+HLOOKUP(X263,Sistema_Puntos!$Q$5:$Y$43,'Auxiliar General'!T$5,FALSE)</f>
        <v>0</v>
      </c>
      <c r="Z263" s="26" t="str">
        <f>+IF(VLOOKUP($B263,'Lista Puestos Valorados'!$B$11:$BK$510,MATCH('Auxiliar General'!T$4,'Lista Puestos Valorados'!$B$10:$BK$10,0),0)="","No relevante",VLOOKUP($B263,'Lista Puestos Valorados'!$B$11:$BK$510,MATCH('Auxiliar General'!T$4,'Lista Puestos Valorados'!$B$10:$BK$10,0),0))</f>
        <v>No relevante</v>
      </c>
      <c r="AA263" s="26">
        <f>+HLOOKUP(Z263,Sistema_Puntos!$Q$5:$Y$43,'Auxiliar General'!V$5,FALSE)</f>
        <v>0</v>
      </c>
      <c r="AB263" s="26" t="str">
        <f>+IF(VLOOKUP($B263,'Lista Puestos Valorados'!$B$11:$BK$510,MATCH('Auxiliar General'!V$4,'Lista Puestos Valorados'!$B$10:$BK$10,0),0)="","No relevante",VLOOKUP($B263,'Lista Puestos Valorados'!$B$11:$BK$510,MATCH('Auxiliar General'!V$4,'Lista Puestos Valorados'!$B$10:$BK$10,0),0))</f>
        <v>No relevante</v>
      </c>
      <c r="AC263" s="26">
        <f>+HLOOKUP(AB263,Sistema_Puntos!$Q$5:$Y$43,'Auxiliar General'!X$5,FALSE)</f>
        <v>0</v>
      </c>
      <c r="AD263" s="26" t="str">
        <f>+IF(VLOOKUP($B263,'Lista Puestos Valorados'!$B$11:$BK$510,MATCH('Auxiliar General'!X$4,'Lista Puestos Valorados'!$B$10:$BK$10,0),0)="","No relevante",VLOOKUP($B263,'Lista Puestos Valorados'!$B$11:$BK$510,MATCH('Auxiliar General'!X$4,'Lista Puestos Valorados'!$B$10:$BK$10,0),0))</f>
        <v>No relevante</v>
      </c>
      <c r="AE263" s="26">
        <f>+HLOOKUP(AD263,Sistema_Puntos!$Q$5:$Y$43,'Auxiliar General'!Z$5,FALSE)</f>
        <v>0</v>
      </c>
      <c r="AF263" s="26" t="str">
        <f>+IF(VLOOKUP($B263,'Lista Puestos Valorados'!$B$11:$BK$510,MATCH('Auxiliar General'!Z$4,'Lista Puestos Valorados'!$B$10:$BK$10,0),0)="","No relevante",VLOOKUP($B263,'Lista Puestos Valorados'!$B$11:$BK$510,MATCH('Auxiliar General'!Z$4,'Lista Puestos Valorados'!$B$10:$BK$10,0),0))</f>
        <v>No relevante</v>
      </c>
      <c r="AG263" s="26">
        <f>+HLOOKUP(AF263,Sistema_Puntos!$Q$5:$Y$43,'Auxiliar General'!AB$5,FALSE)</f>
        <v>0</v>
      </c>
      <c r="AH263" s="26" t="str">
        <f>+IF(VLOOKUP($B263,'Lista Puestos Valorados'!$B$11:$BK$510,MATCH('Auxiliar General'!AB$4,'Lista Puestos Valorados'!$B$10:$BK$10,0),0)="","No relevante",VLOOKUP($B263,'Lista Puestos Valorados'!$B$11:$BK$510,MATCH('Auxiliar General'!AB$4,'Lista Puestos Valorados'!$B$10:$BK$10,0),0))</f>
        <v>No relevante</v>
      </c>
      <c r="AI263" s="26">
        <f>+HLOOKUP(AH263,Sistema_Puntos!$Q$5:$Y$43,'Auxiliar General'!AD$5,FALSE)</f>
        <v>0</v>
      </c>
      <c r="AJ263" s="26" t="str">
        <f>+IF(VLOOKUP($B263,'Lista Puestos Valorados'!$B$11:$BK$510,MATCH('Auxiliar General'!AD$4,'Lista Puestos Valorados'!$B$10:$BK$10,0),0)="","No relevante",VLOOKUP($B263,'Lista Puestos Valorados'!$B$11:$BK$510,MATCH('Auxiliar General'!AD$4,'Lista Puestos Valorados'!$B$10:$BK$10,0),0))</f>
        <v>No relevante</v>
      </c>
      <c r="AK263" s="26">
        <f>+HLOOKUP(AJ263,Sistema_Puntos!$Q$5:$Y$43,'Auxiliar General'!AF$5,FALSE)</f>
        <v>0</v>
      </c>
      <c r="AL263" s="26" t="str">
        <f>+IF(VLOOKUP($B263,'Lista Puestos Valorados'!$B$11:$BK$510,MATCH('Auxiliar General'!AF$4,'Lista Puestos Valorados'!$B$10:$BK$10,0),0)="","No relevante",VLOOKUP($B263,'Lista Puestos Valorados'!$B$11:$BK$510,MATCH('Auxiliar General'!AF$4,'Lista Puestos Valorados'!$B$10:$BK$10,0),0))</f>
        <v>No relevante</v>
      </c>
      <c r="AM263" s="26">
        <f>+HLOOKUP(AL263,Sistema_Puntos!$Q$5:$Y$43,'Auxiliar General'!AH$5,FALSE)</f>
        <v>0</v>
      </c>
      <c r="AN263" s="26" t="str">
        <f>+IF(VLOOKUP($B263,'Lista Puestos Valorados'!$B$11:$BK$510,MATCH('Auxiliar General'!AH$4,'Lista Puestos Valorados'!$B$10:$BK$10,0),0)="","No relevante",VLOOKUP($B263,'Lista Puestos Valorados'!$B$11:$BK$510,MATCH('Auxiliar General'!AH$4,'Lista Puestos Valorados'!$B$10:$BK$10,0),0))</f>
        <v>No relevante</v>
      </c>
      <c r="AO263" s="26">
        <f>+HLOOKUP(AN263,Sistema_Puntos!$Q$5:$Y$43,'Auxiliar General'!AJ$5,FALSE)</f>
        <v>0</v>
      </c>
      <c r="AP263" s="26" t="str">
        <f>+IF(VLOOKUP($B263,'Lista Puestos Valorados'!$B$11:$BK$510,MATCH('Auxiliar General'!AJ$4,'Lista Puestos Valorados'!$B$10:$BK$10,0),0)="","No relevante",VLOOKUP($B263,'Lista Puestos Valorados'!$B$11:$BK$510,MATCH('Auxiliar General'!AJ$4,'Lista Puestos Valorados'!$B$10:$BK$10,0),0))</f>
        <v>No relevante</v>
      </c>
      <c r="AQ263" s="26">
        <f>+HLOOKUP(AP263,Sistema_Puntos!$Q$5:$Y$43,'Auxiliar General'!AL$5,FALSE)</f>
        <v>0</v>
      </c>
      <c r="AR263" s="26" t="str">
        <f>+IF(VLOOKUP($B263,'Lista Puestos Valorados'!$B$11:$BK$510,MATCH('Auxiliar General'!AL$4,'Lista Puestos Valorados'!$B$10:$BK$10,0),0)="","No relevante",VLOOKUP($B263,'Lista Puestos Valorados'!$B$11:$BK$510,MATCH('Auxiliar General'!AL$4,'Lista Puestos Valorados'!$B$10:$BK$10,0),0))</f>
        <v>No relevante</v>
      </c>
      <c r="AS263" s="26">
        <f>+HLOOKUP(AR263,Sistema_Puntos!$Q$5:$Y$43,'Auxiliar General'!AN$5,FALSE)</f>
        <v>0</v>
      </c>
      <c r="AT263" s="26" t="str">
        <f>+IF(VLOOKUP($B263,'Lista Puestos Valorados'!$B$11:$BK$510,MATCH('Auxiliar General'!AN$4,'Lista Puestos Valorados'!$B$10:$BK$10,0),0)="","No relevante",VLOOKUP($B263,'Lista Puestos Valorados'!$B$11:$BK$510,MATCH('Auxiliar General'!AN$4,'Lista Puestos Valorados'!$B$10:$BK$10,0),0))</f>
        <v>No relevante</v>
      </c>
      <c r="AU263" s="26">
        <f>+HLOOKUP(AT263,Sistema_Puntos!$Q$5:$Y$43,'Auxiliar General'!AP$5,FALSE)</f>
        <v>0</v>
      </c>
      <c r="AV263" s="26" t="str">
        <f>+IF(VLOOKUP($B263,'Lista Puestos Valorados'!$B$11:$BK$510,MATCH('Auxiliar General'!AP$4,'Lista Puestos Valorados'!$B$10:$BK$10,0),0)="","No relevante",VLOOKUP($B263,'Lista Puestos Valorados'!$B$11:$BK$510,MATCH('Auxiliar General'!AP$4,'Lista Puestos Valorados'!$B$10:$BK$10,0),0))</f>
        <v>No relevante</v>
      </c>
      <c r="AW263" s="26">
        <f>+HLOOKUP(AV263,Sistema_Puntos!$Q$5:$Y$43,'Auxiliar General'!AR$5,FALSE)</f>
        <v>0</v>
      </c>
      <c r="AX263" s="26" t="str">
        <f>+IF(VLOOKUP($B263,'Lista Puestos Valorados'!$B$11:$BK$510,MATCH('Auxiliar General'!AR$4,'Lista Puestos Valorados'!$B$10:$BK$10,0),0)="","No relevante",VLOOKUP($B263,'Lista Puestos Valorados'!$B$11:$BK$510,MATCH('Auxiliar General'!AR$4,'Lista Puestos Valorados'!$B$10:$BK$10,0),0))</f>
        <v>No relevante</v>
      </c>
      <c r="AY263" s="26">
        <f>+HLOOKUP(AX263,Sistema_Puntos!$Q$5:$Y$43,'Auxiliar General'!AT$5,FALSE)</f>
        <v>0</v>
      </c>
      <c r="AZ263" s="26" t="str">
        <f>+IF(VLOOKUP($B263,'Lista Puestos Valorados'!$B$11:$BK$510,MATCH('Auxiliar General'!AT$4,'Lista Puestos Valorados'!$B$10:$BK$10,0),0)="","No relevante",VLOOKUP($B263,'Lista Puestos Valorados'!$B$11:$BK$510,MATCH('Auxiliar General'!AT$4,'Lista Puestos Valorados'!$B$10:$BK$10,0),0))</f>
        <v>No relevante</v>
      </c>
      <c r="BA263" s="26">
        <f>+HLOOKUP(AZ263,Sistema_Puntos!$Q$5:$Y$43,'Auxiliar General'!AV$5,FALSE)</f>
        <v>0</v>
      </c>
      <c r="BB263" s="26" t="str">
        <f>+IF(VLOOKUP($B263,'Lista Puestos Valorados'!$B$11:$BK$510,MATCH('Auxiliar General'!AV$4,'Lista Puestos Valorados'!$B$10:$BK$10,0),0)="","No relevante",VLOOKUP($B263,'Lista Puestos Valorados'!$B$11:$BK$510,MATCH('Auxiliar General'!AV$4,'Lista Puestos Valorados'!$B$10:$BK$10,0),0))</f>
        <v>No relevante</v>
      </c>
      <c r="BC263" s="26">
        <f>+HLOOKUP(BB263,Sistema_Puntos!$Q$5:$Y$43,'Auxiliar General'!AX$5,FALSE)</f>
        <v>0</v>
      </c>
      <c r="BD263" s="26" t="str">
        <f>+IF(VLOOKUP($B263,'Lista Puestos Valorados'!$B$11:$BK$510,MATCH('Auxiliar General'!AX$4,'Lista Puestos Valorados'!$B$10:$BK$10,0),0)="","No relevante",VLOOKUP($B263,'Lista Puestos Valorados'!$B$11:$BK$510,MATCH('Auxiliar General'!AX$4,'Lista Puestos Valorados'!$B$10:$BK$10,0),0))</f>
        <v>No relevante</v>
      </c>
      <c r="BE263" s="26">
        <f>+HLOOKUP(BD263,Sistema_Puntos!$Q$5:$Y$43,'Auxiliar General'!AZ$5,FALSE)</f>
        <v>0</v>
      </c>
      <c r="BF263" s="26" t="str">
        <f>+IF(VLOOKUP($B263,'Lista Puestos Valorados'!$B$11:$BK$510,MATCH('Auxiliar General'!AZ$4,'Lista Puestos Valorados'!$B$10:$BK$10,0),0)="","No relevante",VLOOKUP($B263,'Lista Puestos Valorados'!$B$11:$BK$510,MATCH('Auxiliar General'!AZ$4,'Lista Puestos Valorados'!$B$10:$BK$10,0),0))</f>
        <v>No relevante</v>
      </c>
      <c r="BG263" s="26">
        <f>+HLOOKUP(BF263,Sistema_Puntos!$Q$5:$Y$43,'Auxiliar General'!BB$5,FALSE)</f>
        <v>0</v>
      </c>
      <c r="BH263" s="26" t="str">
        <f>+IF(VLOOKUP($B263,'Lista Puestos Valorados'!$B$11:$BK$510,MATCH('Auxiliar General'!BB$4,'Lista Puestos Valorados'!$B$10:$BK$10,0),0)="","No relevante",VLOOKUP($B263,'Lista Puestos Valorados'!$B$11:$BK$510,MATCH('Auxiliar General'!BB$4,'Lista Puestos Valorados'!$B$10:$BK$10,0),0))</f>
        <v>No relevante</v>
      </c>
      <c r="BI263" s="26">
        <f>+HLOOKUP(BH263,Sistema_Puntos!$Q$5:$Y$43,'Auxiliar General'!BD$5,FALSE)</f>
        <v>0</v>
      </c>
      <c r="BJ263" s="26" t="str">
        <f>+IF(VLOOKUP($B263,'Lista Puestos Valorados'!$B$11:$BK$510,MATCH('Auxiliar General'!BD$4,'Lista Puestos Valorados'!$B$10:$BK$10,0),0)="","No relevante",VLOOKUP($B263,'Lista Puestos Valorados'!$B$11:$BK$510,MATCH('Auxiliar General'!BD$4,'Lista Puestos Valorados'!$B$10:$BK$10,0),0))</f>
        <v>No relevante</v>
      </c>
      <c r="BK263" s="26">
        <f>+HLOOKUP(BJ263,Sistema_Puntos!$Q$5:$Y$43,'Auxiliar General'!BF$5,FALSE)</f>
        <v>0</v>
      </c>
      <c r="BL263" s="26" t="str">
        <f>+IF(VLOOKUP($B263,'Lista Puestos Valorados'!$B$11:$BK$510,MATCH('Auxiliar General'!BF$4,'Lista Puestos Valorados'!$B$10:$BK$10,0),0)="","No relevante",VLOOKUP($B263,'Lista Puestos Valorados'!$B$11:$BK$510,MATCH('Auxiliar General'!BF$4,'Lista Puestos Valorados'!$B$10:$BK$10,0),0))</f>
        <v>No relevante</v>
      </c>
      <c r="BM263" s="26">
        <f>+HLOOKUP(BL263,Sistema_Puntos!$Q$5:$Y$43,'Auxiliar General'!BH$5,FALSE)</f>
        <v>0</v>
      </c>
      <c r="BN263" s="26" t="str">
        <f>+IF(VLOOKUP($B263,'Lista Puestos Valorados'!$B$11:$BK$510,MATCH('Auxiliar General'!BH$4,'Lista Puestos Valorados'!$B$10:$BK$10,0),0)="","No relevante",VLOOKUP($B263,'Lista Puestos Valorados'!$B$11:$BK$510,MATCH('Auxiliar General'!BH$4,'Lista Puestos Valorados'!$B$10:$BK$10,0),0))</f>
        <v>No relevante</v>
      </c>
      <c r="BO263" s="26">
        <f>+HLOOKUP(BN263,Sistema_Puntos!$Q$5:$Y$43,'Auxiliar General'!BJ$5,FALSE)</f>
        <v>0</v>
      </c>
      <c r="BP263" s="26" t="str">
        <f>+IF(VLOOKUP($B263,'Lista Puestos Valorados'!$B$11:$BK$510,MATCH('Auxiliar General'!BJ$4,'Lista Puestos Valorados'!$B$10:$BK$10,0),0)="","No relevante",VLOOKUP($B263,'Lista Puestos Valorados'!$B$11:$BK$510,MATCH('Auxiliar General'!BJ$4,'Lista Puestos Valorados'!$B$10:$BK$10,0),0))</f>
        <v>No relevante</v>
      </c>
      <c r="BQ263" s="26">
        <f>+HLOOKUP(BP263,Sistema_Puntos!$Q$5:$Y$43,'Auxiliar General'!BL$5,FALSE)</f>
        <v>0</v>
      </c>
      <c r="BR263" s="26" t="str">
        <f>+IF(VLOOKUP($B263,'Lista Puestos Valorados'!$B$11:$BK$510,MATCH('Auxiliar General'!BL$4,'Lista Puestos Valorados'!$B$10:$BK$10,0),0)="","No relevante",VLOOKUP($B263,'Lista Puestos Valorados'!$B$11:$BK$510,MATCH('Auxiliar General'!BL$4,'Lista Puestos Valorados'!$B$10:$BK$10,0),0))</f>
        <v>No relevante</v>
      </c>
      <c r="BS263" s="26">
        <f>+HLOOKUP(BR263,Sistema_Puntos!$Q$5:$Y$43,'Auxiliar General'!BN$5,FALSE)</f>
        <v>0</v>
      </c>
      <c r="BT263" s="26" t="str">
        <f>+IF(VLOOKUP($B263,'Lista Puestos Valorados'!$B$11:$BK$510,MATCH('Auxiliar General'!BN$4,'Lista Puestos Valorados'!$B$10:$BK$10,0),0)="","No relevante",VLOOKUP($B263,'Lista Puestos Valorados'!$B$11:$BK$510,MATCH('Auxiliar General'!BN$4,'Lista Puestos Valorados'!$B$10:$BK$10,0),0))</f>
        <v>No relevante</v>
      </c>
      <c r="BU263" s="26">
        <f>+HLOOKUP(BT263,Sistema_Puntos!$Q$5:$Y$43,'Auxiliar General'!BP$5,FALSE)</f>
        <v>0</v>
      </c>
      <c r="BV263" s="26" t="str">
        <f>+IF(VLOOKUP($B263,'Lista Puestos Valorados'!$B$11:$BK$510,MATCH('Auxiliar General'!BP$4,'Lista Puestos Valorados'!$B$10:$BK$10,0),0)="","No relevante",VLOOKUP($B263,'Lista Puestos Valorados'!$B$11:$BK$510,MATCH('Auxiliar General'!BP$4,'Lista Puestos Valorados'!$B$10:$BK$10,0),0))</f>
        <v>No relevante</v>
      </c>
      <c r="BW263" s="26">
        <f>+HLOOKUP(BV263,Sistema_Puntos!$Q$5:$Y$43,'Auxiliar General'!BR$5,FALSE)</f>
        <v>0</v>
      </c>
      <c r="BX263" s="26" t="str">
        <f>+IF(VLOOKUP($B263,'Lista Puestos Valorados'!$B$11:$BK$510,MATCH('Auxiliar General'!BR$4,'Lista Puestos Valorados'!$B$10:$BK$10,0),0)="","No relevante",VLOOKUP($B263,'Lista Puestos Valorados'!$B$11:$BK$510,MATCH('Auxiliar General'!BR$4,'Lista Puestos Valorados'!$B$10:$BK$10,0),0))</f>
        <v>No relevante</v>
      </c>
      <c r="BY263" s="26">
        <f>+HLOOKUP(BX263,Sistema_Puntos!$Q$5:$Y$43,'Auxiliar General'!BT$5,FALSE)</f>
        <v>0</v>
      </c>
      <c r="BZ263" s="26" t="str">
        <f>+IF(VLOOKUP($B263,'Lista Puestos Valorados'!$B$11:$BK$510,MATCH('Auxiliar General'!BT$4,'Lista Puestos Valorados'!$B$10:$BK$10,0),0)="","No relevante",VLOOKUP($B263,'Lista Puestos Valorados'!$B$11:$BK$510,MATCH('Auxiliar General'!BT$4,'Lista Puestos Valorados'!$B$10:$BK$10,0),0))</f>
        <v>No relevante</v>
      </c>
      <c r="CA263" s="26">
        <f>+HLOOKUP(BZ263,Sistema_Puntos!$Q$5:$Y$43,'Auxiliar General'!BV$5,FALSE)</f>
        <v>0</v>
      </c>
      <c r="CB263" s="26" t="str">
        <f>+IF(VLOOKUP($B263,'Lista Puestos Valorados'!$B$11:$BK$510,MATCH('Auxiliar General'!BV$4,'Lista Puestos Valorados'!$B$10:$BK$10,0),0)="","No relevante",VLOOKUP($B263,'Lista Puestos Valorados'!$B$11:$BK$510,MATCH('Auxiliar General'!BV$4,'Lista Puestos Valorados'!$B$10:$BK$10,0),0))</f>
        <v>No relevante</v>
      </c>
      <c r="CC263" s="26">
        <f>+HLOOKUP(CB263,Sistema_Puntos!$Q$5:$Y$43,'Auxiliar General'!BX$5,FALSE)</f>
        <v>0</v>
      </c>
      <c r="CD263" s="26" t="str">
        <f>+IF(VLOOKUP($B263,'Lista Puestos Valorados'!$B$11:$BK$510,MATCH('Auxiliar General'!BX$4,'Lista Puestos Valorados'!$B$10:$BK$10,0),0)="","No relevante",VLOOKUP($B263,'Lista Puestos Valorados'!$B$11:$BK$510,MATCH('Auxiliar General'!BX$4,'Lista Puestos Valorados'!$B$10:$BK$10,0),0))</f>
        <v>No relevante</v>
      </c>
      <c r="CE263" s="26">
        <f>+HLOOKUP(CD263,Sistema_Puntos!$Q$5:$Y$43,'Auxiliar General'!BZ$5,FALSE)</f>
        <v>0</v>
      </c>
      <c r="CF263" s="26" t="str">
        <f>+IF(VLOOKUP($B263,'Lista Puestos Valorados'!$B$11:$BK$510,MATCH('Auxiliar General'!BZ$4,'Lista Puestos Valorados'!$B$10:$BK$10,0),0)="","No relevante",VLOOKUP($B263,'Lista Puestos Valorados'!$B$11:$BK$510,MATCH('Auxiliar General'!BZ$4,'Lista Puestos Valorados'!$B$10:$BK$10,0),0))</f>
        <v>No relevante</v>
      </c>
      <c r="CG263" s="26">
        <f>+HLOOKUP(CF263,Sistema_Puntos!$Q$5:$Y$43,'Auxiliar General'!CB$5,FALSE)</f>
        <v>0</v>
      </c>
      <c r="CH263" s="29"/>
      <c r="CI263" s="29"/>
    </row>
    <row r="264" spans="2:87" ht="17.55" customHeight="1">
      <c r="B264" s="26">
        <f>+'Listado de Puestos'!B264</f>
        <v>254</v>
      </c>
      <c r="C264" s="26" t="str">
        <f>+IF('Lista Puestos Valorados'!C264="","",'Lista Puestos Valorados'!C264)</f>
        <v/>
      </c>
      <c r="D264" s="26" t="str">
        <f>+IF('Lista Puestos Valorados'!D264="","",'Lista Puestos Valorados'!D264)</f>
        <v/>
      </c>
      <c r="E264" s="26" t="str">
        <f>+IF('Lista Puestos Valorados'!E264="","",'Lista Puestos Valorados'!E264)</f>
        <v/>
      </c>
      <c r="F264" s="26" t="str">
        <f>+IF('Lista Puestos Valorados'!F264="","",'Lista Puestos Valorados'!F264)</f>
        <v/>
      </c>
      <c r="G264" s="26" t="str">
        <f>+IF('Lista Puestos Valorados'!G264="","",'Lista Puestos Valorados'!G264)</f>
        <v/>
      </c>
      <c r="H264" s="26" t="str">
        <f>+IF('Lista Puestos Valorados'!H264="","",'Lista Puestos Valorados'!H264)</f>
        <v/>
      </c>
      <c r="I264" s="26" t="str">
        <f>+IF('Lista Puestos Valorados'!I264="","",'Lista Puestos Valorados'!I264)</f>
        <v/>
      </c>
      <c r="J264" s="118" t="e">
        <f t="array" ref="J264">+IF(L264="","",_xlfn.IFS(L264&lt;='Cortes de Agrupacion'!$F$15,'Cortes de Agrupacion'!$E$15,'Resultados General'!L264&lt;='Cortes de Agrupacion'!$F$14,'Cortes de Agrupacion'!$E$14,'Resultados General'!L264&lt;='Cortes de Agrupacion'!$F$13,'Cortes de Agrupacion'!$E$13,L264&lt;='Cortes de Agrupacion'!$F$12,'Cortes de Agrupacion'!$E$12,'Resultados General'!L264&lt;='Cortes de Agrupacion'!$F$11,'Cortes de Agrupacion'!$E$11,'Resultados General'!L264&lt;='Cortes de Agrupacion'!$F$10,'Cortes de Agrupacion'!$E$10,'Resultados General'!L264&lt;='Cortes de Agrupacion'!$F$9,'Cortes de Agrupacion'!$E$9,'Resultados General'!L264&lt;='Cortes de Agrupacion'!$F$8,'Cortes de Agrupacion'!$E$8,'Resultados General'!L264&lt;='Cortes de Agrupacion'!$F$7,'Cortes de Agrupacion'!$E$7,'Resultados General'!L264&lt;='Cortes de Agrupacion'!$F$6,'Cortes de Agrupacion'!$E$6))</f>
        <v>#VALUE!</v>
      </c>
      <c r="K264" s="118" t="str">
        <f t="shared" si="6"/>
        <v/>
      </c>
      <c r="L264" s="124" t="e">
        <f>#VALUE!</f>
        <v>#VALUE!</v>
      </c>
      <c r="M264" s="26" t="e">
        <f ca="1">+_xlfn.IFNA(VLOOKUP(C264,'Distribución de puestos'!$B$8:$I$507,8,0),"")</f>
        <v>#NAME?</v>
      </c>
      <c r="N264" s="26" t="str">
        <f>+IF(VLOOKUP($B264,'Lista Puestos Valorados'!$B$11:$BK$510,MATCH('Auxiliar General'!H$4,'Lista Puestos Valorados'!$B$10:$BK$10,0),0)="","No relevante",VLOOKUP($B264,'Lista Puestos Valorados'!$B$11:$BK$510,MATCH('Auxiliar General'!H$4,'Lista Puestos Valorados'!$B$10:$BK$10,0),0))</f>
        <v>No relevante</v>
      </c>
      <c r="O264" s="26">
        <f>+HLOOKUP(N264,Sistema_Puntos!$Q$5:$Y$43,'Auxiliar General'!J$5,FALSE)</f>
        <v>0</v>
      </c>
      <c r="P264" s="26" t="str">
        <f>+IF(VLOOKUP($B264,'Lista Puestos Valorados'!$B$11:$BK$510,MATCH('Auxiliar General'!J$4,'Lista Puestos Valorados'!$B$10:$BK$10,0),0)="","No relevante",VLOOKUP($B264,'Lista Puestos Valorados'!$B$11:$BK$510,MATCH('Auxiliar General'!J$4,'Lista Puestos Valorados'!$B$10:$BK$10,0),0))</f>
        <v>No relevante</v>
      </c>
      <c r="Q264" s="26">
        <f>+HLOOKUP(P264,Sistema_Puntos!$Q$5:$Y$43,'Auxiliar General'!L$5,FALSE)</f>
        <v>0</v>
      </c>
      <c r="R264" s="26" t="str">
        <f>+IF(VLOOKUP($B264,'Lista Puestos Valorados'!$B$11:$BK$510,MATCH('Auxiliar General'!L$4,'Lista Puestos Valorados'!$B$10:$BK$10,0),0)="","No relevante",VLOOKUP($B264,'Lista Puestos Valorados'!$B$11:$BK$510,MATCH('Auxiliar General'!L$4,'Lista Puestos Valorados'!$B$10:$BK$10,0),0))</f>
        <v>No relevante</v>
      </c>
      <c r="S264" s="26">
        <f>+HLOOKUP(R264,Sistema_Puntos!$Q$5:$Y$43,'Auxiliar General'!N$5,FALSE)</f>
        <v>0</v>
      </c>
      <c r="T264" s="26" t="str">
        <f>+IF(VLOOKUP($B264,'Lista Puestos Valorados'!$B$11:$BK$510,MATCH('Auxiliar General'!N$4,'Lista Puestos Valorados'!$B$10:$BK$10,0),0)="","No relevante",VLOOKUP($B264,'Lista Puestos Valorados'!$B$11:$BK$510,MATCH('Auxiliar General'!N$4,'Lista Puestos Valorados'!$B$10:$BK$10,0),0))</f>
        <v>No relevante</v>
      </c>
      <c r="U264" s="26">
        <f>+HLOOKUP(T264,Sistema_Puntos!$Q$5:$Y$43,'Auxiliar General'!P$5,FALSE)</f>
        <v>0</v>
      </c>
      <c r="V264" s="26" t="str">
        <f>+IF(VLOOKUP($B264,'Lista Puestos Valorados'!$B$11:$BK$510,MATCH('Auxiliar General'!P$4,'Lista Puestos Valorados'!$B$10:$BK$10,0),0)="","No relevante",VLOOKUP($B264,'Lista Puestos Valorados'!$B$11:$BK$510,MATCH('Auxiliar General'!P$4,'Lista Puestos Valorados'!$B$10:$BK$10,0),0))</f>
        <v>No relevante</v>
      </c>
      <c r="W264" s="26">
        <f>+HLOOKUP(V264,Sistema_Puntos!$Q$5:$Y$43,'Auxiliar General'!R$5,FALSE)</f>
        <v>0</v>
      </c>
      <c r="X264" s="26" t="str">
        <f>+IF(VLOOKUP($B264,'Lista Puestos Valorados'!$B$11:$BK$510,MATCH('Auxiliar General'!R$4,'Lista Puestos Valorados'!$B$10:$BK$10,0),0)="","No relevante",VLOOKUP($B264,'Lista Puestos Valorados'!$B$11:$BK$510,MATCH('Auxiliar General'!R$4,'Lista Puestos Valorados'!$B$10:$BK$10,0),0))</f>
        <v>No relevante</v>
      </c>
      <c r="Y264" s="26">
        <f>+HLOOKUP(X264,Sistema_Puntos!$Q$5:$Y$43,'Auxiliar General'!T$5,FALSE)</f>
        <v>0</v>
      </c>
      <c r="Z264" s="26" t="str">
        <f>+IF(VLOOKUP($B264,'Lista Puestos Valorados'!$B$11:$BK$510,MATCH('Auxiliar General'!T$4,'Lista Puestos Valorados'!$B$10:$BK$10,0),0)="","No relevante",VLOOKUP($B264,'Lista Puestos Valorados'!$B$11:$BK$510,MATCH('Auxiliar General'!T$4,'Lista Puestos Valorados'!$B$10:$BK$10,0),0))</f>
        <v>No relevante</v>
      </c>
      <c r="AA264" s="26">
        <f>+HLOOKUP(Z264,Sistema_Puntos!$Q$5:$Y$43,'Auxiliar General'!V$5,FALSE)</f>
        <v>0</v>
      </c>
      <c r="AB264" s="26" t="str">
        <f>+IF(VLOOKUP($B264,'Lista Puestos Valorados'!$B$11:$BK$510,MATCH('Auxiliar General'!V$4,'Lista Puestos Valorados'!$B$10:$BK$10,0),0)="","No relevante",VLOOKUP($B264,'Lista Puestos Valorados'!$B$11:$BK$510,MATCH('Auxiliar General'!V$4,'Lista Puestos Valorados'!$B$10:$BK$10,0),0))</f>
        <v>No relevante</v>
      </c>
      <c r="AC264" s="26">
        <f>+HLOOKUP(AB264,Sistema_Puntos!$Q$5:$Y$43,'Auxiliar General'!X$5,FALSE)</f>
        <v>0</v>
      </c>
      <c r="AD264" s="26" t="str">
        <f>+IF(VLOOKUP($B264,'Lista Puestos Valorados'!$B$11:$BK$510,MATCH('Auxiliar General'!X$4,'Lista Puestos Valorados'!$B$10:$BK$10,0),0)="","No relevante",VLOOKUP($B264,'Lista Puestos Valorados'!$B$11:$BK$510,MATCH('Auxiliar General'!X$4,'Lista Puestos Valorados'!$B$10:$BK$10,0),0))</f>
        <v>No relevante</v>
      </c>
      <c r="AE264" s="26">
        <f>+HLOOKUP(AD264,Sistema_Puntos!$Q$5:$Y$43,'Auxiliar General'!Z$5,FALSE)</f>
        <v>0</v>
      </c>
      <c r="AF264" s="26" t="str">
        <f>+IF(VLOOKUP($B264,'Lista Puestos Valorados'!$B$11:$BK$510,MATCH('Auxiliar General'!Z$4,'Lista Puestos Valorados'!$B$10:$BK$10,0),0)="","No relevante",VLOOKUP($B264,'Lista Puestos Valorados'!$B$11:$BK$510,MATCH('Auxiliar General'!Z$4,'Lista Puestos Valorados'!$B$10:$BK$10,0),0))</f>
        <v>No relevante</v>
      </c>
      <c r="AG264" s="26">
        <f>+HLOOKUP(AF264,Sistema_Puntos!$Q$5:$Y$43,'Auxiliar General'!AB$5,FALSE)</f>
        <v>0</v>
      </c>
      <c r="AH264" s="26" t="str">
        <f>+IF(VLOOKUP($B264,'Lista Puestos Valorados'!$B$11:$BK$510,MATCH('Auxiliar General'!AB$4,'Lista Puestos Valorados'!$B$10:$BK$10,0),0)="","No relevante",VLOOKUP($B264,'Lista Puestos Valorados'!$B$11:$BK$510,MATCH('Auxiliar General'!AB$4,'Lista Puestos Valorados'!$B$10:$BK$10,0),0))</f>
        <v>No relevante</v>
      </c>
      <c r="AI264" s="26">
        <f>+HLOOKUP(AH264,Sistema_Puntos!$Q$5:$Y$43,'Auxiliar General'!AD$5,FALSE)</f>
        <v>0</v>
      </c>
      <c r="AJ264" s="26" t="str">
        <f>+IF(VLOOKUP($B264,'Lista Puestos Valorados'!$B$11:$BK$510,MATCH('Auxiliar General'!AD$4,'Lista Puestos Valorados'!$B$10:$BK$10,0),0)="","No relevante",VLOOKUP($B264,'Lista Puestos Valorados'!$B$11:$BK$510,MATCH('Auxiliar General'!AD$4,'Lista Puestos Valorados'!$B$10:$BK$10,0),0))</f>
        <v>No relevante</v>
      </c>
      <c r="AK264" s="26">
        <f>+HLOOKUP(AJ264,Sistema_Puntos!$Q$5:$Y$43,'Auxiliar General'!AF$5,FALSE)</f>
        <v>0</v>
      </c>
      <c r="AL264" s="26" t="str">
        <f>+IF(VLOOKUP($B264,'Lista Puestos Valorados'!$B$11:$BK$510,MATCH('Auxiliar General'!AF$4,'Lista Puestos Valorados'!$B$10:$BK$10,0),0)="","No relevante",VLOOKUP($B264,'Lista Puestos Valorados'!$B$11:$BK$510,MATCH('Auxiliar General'!AF$4,'Lista Puestos Valorados'!$B$10:$BK$10,0),0))</f>
        <v>No relevante</v>
      </c>
      <c r="AM264" s="26">
        <f>+HLOOKUP(AL264,Sistema_Puntos!$Q$5:$Y$43,'Auxiliar General'!AH$5,FALSE)</f>
        <v>0</v>
      </c>
      <c r="AN264" s="26" t="str">
        <f>+IF(VLOOKUP($B264,'Lista Puestos Valorados'!$B$11:$BK$510,MATCH('Auxiliar General'!AH$4,'Lista Puestos Valorados'!$B$10:$BK$10,0),0)="","No relevante",VLOOKUP($B264,'Lista Puestos Valorados'!$B$11:$BK$510,MATCH('Auxiliar General'!AH$4,'Lista Puestos Valorados'!$B$10:$BK$10,0),0))</f>
        <v>No relevante</v>
      </c>
      <c r="AO264" s="26">
        <f>+HLOOKUP(AN264,Sistema_Puntos!$Q$5:$Y$43,'Auxiliar General'!AJ$5,FALSE)</f>
        <v>0</v>
      </c>
      <c r="AP264" s="26" t="str">
        <f>+IF(VLOOKUP($B264,'Lista Puestos Valorados'!$B$11:$BK$510,MATCH('Auxiliar General'!AJ$4,'Lista Puestos Valorados'!$B$10:$BK$10,0),0)="","No relevante",VLOOKUP($B264,'Lista Puestos Valorados'!$B$11:$BK$510,MATCH('Auxiliar General'!AJ$4,'Lista Puestos Valorados'!$B$10:$BK$10,0),0))</f>
        <v>No relevante</v>
      </c>
      <c r="AQ264" s="26">
        <f>+HLOOKUP(AP264,Sistema_Puntos!$Q$5:$Y$43,'Auxiliar General'!AL$5,FALSE)</f>
        <v>0</v>
      </c>
      <c r="AR264" s="26" t="str">
        <f>+IF(VLOOKUP($B264,'Lista Puestos Valorados'!$B$11:$BK$510,MATCH('Auxiliar General'!AL$4,'Lista Puestos Valorados'!$B$10:$BK$10,0),0)="","No relevante",VLOOKUP($B264,'Lista Puestos Valorados'!$B$11:$BK$510,MATCH('Auxiliar General'!AL$4,'Lista Puestos Valorados'!$B$10:$BK$10,0),0))</f>
        <v>No relevante</v>
      </c>
      <c r="AS264" s="26">
        <f>+HLOOKUP(AR264,Sistema_Puntos!$Q$5:$Y$43,'Auxiliar General'!AN$5,FALSE)</f>
        <v>0</v>
      </c>
      <c r="AT264" s="26" t="str">
        <f>+IF(VLOOKUP($B264,'Lista Puestos Valorados'!$B$11:$BK$510,MATCH('Auxiliar General'!AN$4,'Lista Puestos Valorados'!$B$10:$BK$10,0),0)="","No relevante",VLOOKUP($B264,'Lista Puestos Valorados'!$B$11:$BK$510,MATCH('Auxiliar General'!AN$4,'Lista Puestos Valorados'!$B$10:$BK$10,0),0))</f>
        <v>No relevante</v>
      </c>
      <c r="AU264" s="26">
        <f>+HLOOKUP(AT264,Sistema_Puntos!$Q$5:$Y$43,'Auxiliar General'!AP$5,FALSE)</f>
        <v>0</v>
      </c>
      <c r="AV264" s="26" t="str">
        <f>+IF(VLOOKUP($B264,'Lista Puestos Valorados'!$B$11:$BK$510,MATCH('Auxiliar General'!AP$4,'Lista Puestos Valorados'!$B$10:$BK$10,0),0)="","No relevante",VLOOKUP($B264,'Lista Puestos Valorados'!$B$11:$BK$510,MATCH('Auxiliar General'!AP$4,'Lista Puestos Valorados'!$B$10:$BK$10,0),0))</f>
        <v>No relevante</v>
      </c>
      <c r="AW264" s="26">
        <f>+HLOOKUP(AV264,Sistema_Puntos!$Q$5:$Y$43,'Auxiliar General'!AR$5,FALSE)</f>
        <v>0</v>
      </c>
      <c r="AX264" s="26" t="str">
        <f>+IF(VLOOKUP($B264,'Lista Puestos Valorados'!$B$11:$BK$510,MATCH('Auxiliar General'!AR$4,'Lista Puestos Valorados'!$B$10:$BK$10,0),0)="","No relevante",VLOOKUP($B264,'Lista Puestos Valorados'!$B$11:$BK$510,MATCH('Auxiliar General'!AR$4,'Lista Puestos Valorados'!$B$10:$BK$10,0),0))</f>
        <v>No relevante</v>
      </c>
      <c r="AY264" s="26">
        <f>+HLOOKUP(AX264,Sistema_Puntos!$Q$5:$Y$43,'Auxiliar General'!AT$5,FALSE)</f>
        <v>0</v>
      </c>
      <c r="AZ264" s="26" t="str">
        <f>+IF(VLOOKUP($B264,'Lista Puestos Valorados'!$B$11:$BK$510,MATCH('Auxiliar General'!AT$4,'Lista Puestos Valorados'!$B$10:$BK$10,0),0)="","No relevante",VLOOKUP($B264,'Lista Puestos Valorados'!$B$11:$BK$510,MATCH('Auxiliar General'!AT$4,'Lista Puestos Valorados'!$B$10:$BK$10,0),0))</f>
        <v>No relevante</v>
      </c>
      <c r="BA264" s="26">
        <f>+HLOOKUP(AZ264,Sistema_Puntos!$Q$5:$Y$43,'Auxiliar General'!AV$5,FALSE)</f>
        <v>0</v>
      </c>
      <c r="BB264" s="26" t="str">
        <f>+IF(VLOOKUP($B264,'Lista Puestos Valorados'!$B$11:$BK$510,MATCH('Auxiliar General'!AV$4,'Lista Puestos Valorados'!$B$10:$BK$10,0),0)="","No relevante",VLOOKUP($B264,'Lista Puestos Valorados'!$B$11:$BK$510,MATCH('Auxiliar General'!AV$4,'Lista Puestos Valorados'!$B$10:$BK$10,0),0))</f>
        <v>No relevante</v>
      </c>
      <c r="BC264" s="26">
        <f>+HLOOKUP(BB264,Sistema_Puntos!$Q$5:$Y$43,'Auxiliar General'!AX$5,FALSE)</f>
        <v>0</v>
      </c>
      <c r="BD264" s="26" t="str">
        <f>+IF(VLOOKUP($B264,'Lista Puestos Valorados'!$B$11:$BK$510,MATCH('Auxiliar General'!AX$4,'Lista Puestos Valorados'!$B$10:$BK$10,0),0)="","No relevante",VLOOKUP($B264,'Lista Puestos Valorados'!$B$11:$BK$510,MATCH('Auxiliar General'!AX$4,'Lista Puestos Valorados'!$B$10:$BK$10,0),0))</f>
        <v>No relevante</v>
      </c>
      <c r="BE264" s="26">
        <f>+HLOOKUP(BD264,Sistema_Puntos!$Q$5:$Y$43,'Auxiliar General'!AZ$5,FALSE)</f>
        <v>0</v>
      </c>
      <c r="BF264" s="26" t="str">
        <f>+IF(VLOOKUP($B264,'Lista Puestos Valorados'!$B$11:$BK$510,MATCH('Auxiliar General'!AZ$4,'Lista Puestos Valorados'!$B$10:$BK$10,0),0)="","No relevante",VLOOKUP($B264,'Lista Puestos Valorados'!$B$11:$BK$510,MATCH('Auxiliar General'!AZ$4,'Lista Puestos Valorados'!$B$10:$BK$10,0),0))</f>
        <v>No relevante</v>
      </c>
      <c r="BG264" s="26">
        <f>+HLOOKUP(BF264,Sistema_Puntos!$Q$5:$Y$43,'Auxiliar General'!BB$5,FALSE)</f>
        <v>0</v>
      </c>
      <c r="BH264" s="26" t="str">
        <f>+IF(VLOOKUP($B264,'Lista Puestos Valorados'!$B$11:$BK$510,MATCH('Auxiliar General'!BB$4,'Lista Puestos Valorados'!$B$10:$BK$10,0),0)="","No relevante",VLOOKUP($B264,'Lista Puestos Valorados'!$B$11:$BK$510,MATCH('Auxiliar General'!BB$4,'Lista Puestos Valorados'!$B$10:$BK$10,0),0))</f>
        <v>No relevante</v>
      </c>
      <c r="BI264" s="26">
        <f>+HLOOKUP(BH264,Sistema_Puntos!$Q$5:$Y$43,'Auxiliar General'!BD$5,FALSE)</f>
        <v>0</v>
      </c>
      <c r="BJ264" s="26" t="str">
        <f>+IF(VLOOKUP($B264,'Lista Puestos Valorados'!$B$11:$BK$510,MATCH('Auxiliar General'!BD$4,'Lista Puestos Valorados'!$B$10:$BK$10,0),0)="","No relevante",VLOOKUP($B264,'Lista Puestos Valorados'!$B$11:$BK$510,MATCH('Auxiliar General'!BD$4,'Lista Puestos Valorados'!$B$10:$BK$10,0),0))</f>
        <v>No relevante</v>
      </c>
      <c r="BK264" s="26">
        <f>+HLOOKUP(BJ264,Sistema_Puntos!$Q$5:$Y$43,'Auxiliar General'!BF$5,FALSE)</f>
        <v>0</v>
      </c>
      <c r="BL264" s="26" t="str">
        <f>+IF(VLOOKUP($B264,'Lista Puestos Valorados'!$B$11:$BK$510,MATCH('Auxiliar General'!BF$4,'Lista Puestos Valorados'!$B$10:$BK$10,0),0)="","No relevante",VLOOKUP($B264,'Lista Puestos Valorados'!$B$11:$BK$510,MATCH('Auxiliar General'!BF$4,'Lista Puestos Valorados'!$B$10:$BK$10,0),0))</f>
        <v>No relevante</v>
      </c>
      <c r="BM264" s="26">
        <f>+HLOOKUP(BL264,Sistema_Puntos!$Q$5:$Y$43,'Auxiliar General'!BH$5,FALSE)</f>
        <v>0</v>
      </c>
      <c r="BN264" s="26" t="str">
        <f>+IF(VLOOKUP($B264,'Lista Puestos Valorados'!$B$11:$BK$510,MATCH('Auxiliar General'!BH$4,'Lista Puestos Valorados'!$B$10:$BK$10,0),0)="","No relevante",VLOOKUP($B264,'Lista Puestos Valorados'!$B$11:$BK$510,MATCH('Auxiliar General'!BH$4,'Lista Puestos Valorados'!$B$10:$BK$10,0),0))</f>
        <v>No relevante</v>
      </c>
      <c r="BO264" s="26">
        <f>+HLOOKUP(BN264,Sistema_Puntos!$Q$5:$Y$43,'Auxiliar General'!BJ$5,FALSE)</f>
        <v>0</v>
      </c>
      <c r="BP264" s="26" t="str">
        <f>+IF(VLOOKUP($B264,'Lista Puestos Valorados'!$B$11:$BK$510,MATCH('Auxiliar General'!BJ$4,'Lista Puestos Valorados'!$B$10:$BK$10,0),0)="","No relevante",VLOOKUP($B264,'Lista Puestos Valorados'!$B$11:$BK$510,MATCH('Auxiliar General'!BJ$4,'Lista Puestos Valorados'!$B$10:$BK$10,0),0))</f>
        <v>No relevante</v>
      </c>
      <c r="BQ264" s="26">
        <f>+HLOOKUP(BP264,Sistema_Puntos!$Q$5:$Y$43,'Auxiliar General'!BL$5,FALSE)</f>
        <v>0</v>
      </c>
      <c r="BR264" s="26" t="str">
        <f>+IF(VLOOKUP($B264,'Lista Puestos Valorados'!$B$11:$BK$510,MATCH('Auxiliar General'!BL$4,'Lista Puestos Valorados'!$B$10:$BK$10,0),0)="","No relevante",VLOOKUP($B264,'Lista Puestos Valorados'!$B$11:$BK$510,MATCH('Auxiliar General'!BL$4,'Lista Puestos Valorados'!$B$10:$BK$10,0),0))</f>
        <v>No relevante</v>
      </c>
      <c r="BS264" s="26">
        <f>+HLOOKUP(BR264,Sistema_Puntos!$Q$5:$Y$43,'Auxiliar General'!BN$5,FALSE)</f>
        <v>0</v>
      </c>
      <c r="BT264" s="26" t="str">
        <f>+IF(VLOOKUP($B264,'Lista Puestos Valorados'!$B$11:$BK$510,MATCH('Auxiliar General'!BN$4,'Lista Puestos Valorados'!$B$10:$BK$10,0),0)="","No relevante",VLOOKUP($B264,'Lista Puestos Valorados'!$B$11:$BK$510,MATCH('Auxiliar General'!BN$4,'Lista Puestos Valorados'!$B$10:$BK$10,0),0))</f>
        <v>No relevante</v>
      </c>
      <c r="BU264" s="26">
        <f>+HLOOKUP(BT264,Sistema_Puntos!$Q$5:$Y$43,'Auxiliar General'!BP$5,FALSE)</f>
        <v>0</v>
      </c>
      <c r="BV264" s="26" t="str">
        <f>+IF(VLOOKUP($B264,'Lista Puestos Valorados'!$B$11:$BK$510,MATCH('Auxiliar General'!BP$4,'Lista Puestos Valorados'!$B$10:$BK$10,0),0)="","No relevante",VLOOKUP($B264,'Lista Puestos Valorados'!$B$11:$BK$510,MATCH('Auxiliar General'!BP$4,'Lista Puestos Valorados'!$B$10:$BK$10,0),0))</f>
        <v>No relevante</v>
      </c>
      <c r="BW264" s="26">
        <f>+HLOOKUP(BV264,Sistema_Puntos!$Q$5:$Y$43,'Auxiliar General'!BR$5,FALSE)</f>
        <v>0</v>
      </c>
      <c r="BX264" s="26" t="str">
        <f>+IF(VLOOKUP($B264,'Lista Puestos Valorados'!$B$11:$BK$510,MATCH('Auxiliar General'!BR$4,'Lista Puestos Valorados'!$B$10:$BK$10,0),0)="","No relevante",VLOOKUP($B264,'Lista Puestos Valorados'!$B$11:$BK$510,MATCH('Auxiliar General'!BR$4,'Lista Puestos Valorados'!$B$10:$BK$10,0),0))</f>
        <v>No relevante</v>
      </c>
      <c r="BY264" s="26">
        <f>+HLOOKUP(BX264,Sistema_Puntos!$Q$5:$Y$43,'Auxiliar General'!BT$5,FALSE)</f>
        <v>0</v>
      </c>
      <c r="BZ264" s="26" t="str">
        <f>+IF(VLOOKUP($B264,'Lista Puestos Valorados'!$B$11:$BK$510,MATCH('Auxiliar General'!BT$4,'Lista Puestos Valorados'!$B$10:$BK$10,0),0)="","No relevante",VLOOKUP($B264,'Lista Puestos Valorados'!$B$11:$BK$510,MATCH('Auxiliar General'!BT$4,'Lista Puestos Valorados'!$B$10:$BK$10,0),0))</f>
        <v>No relevante</v>
      </c>
      <c r="CA264" s="26">
        <f>+HLOOKUP(BZ264,Sistema_Puntos!$Q$5:$Y$43,'Auxiliar General'!BV$5,FALSE)</f>
        <v>0</v>
      </c>
      <c r="CB264" s="26" t="str">
        <f>+IF(VLOOKUP($B264,'Lista Puestos Valorados'!$B$11:$BK$510,MATCH('Auxiliar General'!BV$4,'Lista Puestos Valorados'!$B$10:$BK$10,0),0)="","No relevante",VLOOKUP($B264,'Lista Puestos Valorados'!$B$11:$BK$510,MATCH('Auxiliar General'!BV$4,'Lista Puestos Valorados'!$B$10:$BK$10,0),0))</f>
        <v>No relevante</v>
      </c>
      <c r="CC264" s="26">
        <f>+HLOOKUP(CB264,Sistema_Puntos!$Q$5:$Y$43,'Auxiliar General'!BX$5,FALSE)</f>
        <v>0</v>
      </c>
      <c r="CD264" s="26" t="str">
        <f>+IF(VLOOKUP($B264,'Lista Puestos Valorados'!$B$11:$BK$510,MATCH('Auxiliar General'!BX$4,'Lista Puestos Valorados'!$B$10:$BK$10,0),0)="","No relevante",VLOOKUP($B264,'Lista Puestos Valorados'!$B$11:$BK$510,MATCH('Auxiliar General'!BX$4,'Lista Puestos Valorados'!$B$10:$BK$10,0),0))</f>
        <v>No relevante</v>
      </c>
      <c r="CE264" s="26">
        <f>+HLOOKUP(CD264,Sistema_Puntos!$Q$5:$Y$43,'Auxiliar General'!BZ$5,FALSE)</f>
        <v>0</v>
      </c>
      <c r="CF264" s="26" t="str">
        <f>+IF(VLOOKUP($B264,'Lista Puestos Valorados'!$B$11:$BK$510,MATCH('Auxiliar General'!BZ$4,'Lista Puestos Valorados'!$B$10:$BK$10,0),0)="","No relevante",VLOOKUP($B264,'Lista Puestos Valorados'!$B$11:$BK$510,MATCH('Auxiliar General'!BZ$4,'Lista Puestos Valorados'!$B$10:$BK$10,0),0))</f>
        <v>No relevante</v>
      </c>
      <c r="CG264" s="26">
        <f>+HLOOKUP(CF264,Sistema_Puntos!$Q$5:$Y$43,'Auxiliar General'!CB$5,FALSE)</f>
        <v>0</v>
      </c>
      <c r="CH264" s="29"/>
      <c r="CI264" s="29"/>
    </row>
    <row r="265" spans="2:87" ht="17.55" customHeight="1">
      <c r="B265" s="26">
        <f>+'Listado de Puestos'!B265</f>
        <v>255</v>
      </c>
      <c r="C265" s="26" t="str">
        <f>+IF('Lista Puestos Valorados'!C265="","",'Lista Puestos Valorados'!C265)</f>
        <v/>
      </c>
      <c r="D265" s="26" t="str">
        <f>+IF('Lista Puestos Valorados'!D265="","",'Lista Puestos Valorados'!D265)</f>
        <v/>
      </c>
      <c r="E265" s="26" t="str">
        <f>+IF('Lista Puestos Valorados'!E265="","",'Lista Puestos Valorados'!E265)</f>
        <v/>
      </c>
      <c r="F265" s="26" t="str">
        <f>+IF('Lista Puestos Valorados'!F265="","",'Lista Puestos Valorados'!F265)</f>
        <v/>
      </c>
      <c r="G265" s="26" t="str">
        <f>+IF('Lista Puestos Valorados'!G265="","",'Lista Puestos Valorados'!G265)</f>
        <v/>
      </c>
      <c r="H265" s="26" t="str">
        <f>+IF('Lista Puestos Valorados'!H265="","",'Lista Puestos Valorados'!H265)</f>
        <v/>
      </c>
      <c r="I265" s="26" t="str">
        <f>+IF('Lista Puestos Valorados'!I265="","",'Lista Puestos Valorados'!I265)</f>
        <v/>
      </c>
      <c r="J265" s="118" t="e">
        <f t="array" ref="J265">+IF(L265="","",_xlfn.IFS(L265&lt;='Cortes de Agrupacion'!$F$15,'Cortes de Agrupacion'!$E$15,'Resultados General'!L265&lt;='Cortes de Agrupacion'!$F$14,'Cortes de Agrupacion'!$E$14,'Resultados General'!L265&lt;='Cortes de Agrupacion'!$F$13,'Cortes de Agrupacion'!$E$13,L265&lt;='Cortes de Agrupacion'!$F$12,'Cortes de Agrupacion'!$E$12,'Resultados General'!L265&lt;='Cortes de Agrupacion'!$F$11,'Cortes de Agrupacion'!$E$11,'Resultados General'!L265&lt;='Cortes de Agrupacion'!$F$10,'Cortes de Agrupacion'!$E$10,'Resultados General'!L265&lt;='Cortes de Agrupacion'!$F$9,'Cortes de Agrupacion'!$E$9,'Resultados General'!L265&lt;='Cortes de Agrupacion'!$F$8,'Cortes de Agrupacion'!$E$8,'Resultados General'!L265&lt;='Cortes de Agrupacion'!$F$7,'Cortes de Agrupacion'!$E$7,'Resultados General'!L265&lt;='Cortes de Agrupacion'!$F$6,'Cortes de Agrupacion'!$E$6))</f>
        <v>#VALUE!</v>
      </c>
      <c r="K265" s="118" t="str">
        <f t="shared" si="6"/>
        <v/>
      </c>
      <c r="L265" s="124" t="e">
        <f>#VALUE!</f>
        <v>#VALUE!</v>
      </c>
      <c r="M265" s="26" t="e">
        <f ca="1">+_xlfn.IFNA(VLOOKUP(C265,'Distribución de puestos'!$B$8:$I$507,8,0),"")</f>
        <v>#NAME?</v>
      </c>
      <c r="N265" s="26" t="str">
        <f>+IF(VLOOKUP($B265,'Lista Puestos Valorados'!$B$11:$BK$510,MATCH('Auxiliar General'!H$4,'Lista Puestos Valorados'!$B$10:$BK$10,0),0)="","No relevante",VLOOKUP($B265,'Lista Puestos Valorados'!$B$11:$BK$510,MATCH('Auxiliar General'!H$4,'Lista Puestos Valorados'!$B$10:$BK$10,0),0))</f>
        <v>No relevante</v>
      </c>
      <c r="O265" s="26">
        <f>+HLOOKUP(N265,Sistema_Puntos!$Q$5:$Y$43,'Auxiliar General'!J$5,FALSE)</f>
        <v>0</v>
      </c>
      <c r="P265" s="26" t="str">
        <f>+IF(VLOOKUP($B265,'Lista Puestos Valorados'!$B$11:$BK$510,MATCH('Auxiliar General'!J$4,'Lista Puestos Valorados'!$B$10:$BK$10,0),0)="","No relevante",VLOOKUP($B265,'Lista Puestos Valorados'!$B$11:$BK$510,MATCH('Auxiliar General'!J$4,'Lista Puestos Valorados'!$B$10:$BK$10,0),0))</f>
        <v>No relevante</v>
      </c>
      <c r="Q265" s="26">
        <f>+HLOOKUP(P265,Sistema_Puntos!$Q$5:$Y$43,'Auxiliar General'!L$5,FALSE)</f>
        <v>0</v>
      </c>
      <c r="R265" s="26" t="str">
        <f>+IF(VLOOKUP($B265,'Lista Puestos Valorados'!$B$11:$BK$510,MATCH('Auxiliar General'!L$4,'Lista Puestos Valorados'!$B$10:$BK$10,0),0)="","No relevante",VLOOKUP($B265,'Lista Puestos Valorados'!$B$11:$BK$510,MATCH('Auxiliar General'!L$4,'Lista Puestos Valorados'!$B$10:$BK$10,0),0))</f>
        <v>No relevante</v>
      </c>
      <c r="S265" s="26">
        <f>+HLOOKUP(R265,Sistema_Puntos!$Q$5:$Y$43,'Auxiliar General'!N$5,FALSE)</f>
        <v>0</v>
      </c>
      <c r="T265" s="26" t="str">
        <f>+IF(VLOOKUP($B265,'Lista Puestos Valorados'!$B$11:$BK$510,MATCH('Auxiliar General'!N$4,'Lista Puestos Valorados'!$B$10:$BK$10,0),0)="","No relevante",VLOOKUP($B265,'Lista Puestos Valorados'!$B$11:$BK$510,MATCH('Auxiliar General'!N$4,'Lista Puestos Valorados'!$B$10:$BK$10,0),0))</f>
        <v>No relevante</v>
      </c>
      <c r="U265" s="26">
        <f>+HLOOKUP(T265,Sistema_Puntos!$Q$5:$Y$43,'Auxiliar General'!P$5,FALSE)</f>
        <v>0</v>
      </c>
      <c r="V265" s="26" t="str">
        <f>+IF(VLOOKUP($B265,'Lista Puestos Valorados'!$B$11:$BK$510,MATCH('Auxiliar General'!P$4,'Lista Puestos Valorados'!$B$10:$BK$10,0),0)="","No relevante",VLOOKUP($B265,'Lista Puestos Valorados'!$B$11:$BK$510,MATCH('Auxiliar General'!P$4,'Lista Puestos Valorados'!$B$10:$BK$10,0),0))</f>
        <v>No relevante</v>
      </c>
      <c r="W265" s="26">
        <f>+HLOOKUP(V265,Sistema_Puntos!$Q$5:$Y$43,'Auxiliar General'!R$5,FALSE)</f>
        <v>0</v>
      </c>
      <c r="X265" s="26" t="str">
        <f>+IF(VLOOKUP($B265,'Lista Puestos Valorados'!$B$11:$BK$510,MATCH('Auxiliar General'!R$4,'Lista Puestos Valorados'!$B$10:$BK$10,0),0)="","No relevante",VLOOKUP($B265,'Lista Puestos Valorados'!$B$11:$BK$510,MATCH('Auxiliar General'!R$4,'Lista Puestos Valorados'!$B$10:$BK$10,0),0))</f>
        <v>No relevante</v>
      </c>
      <c r="Y265" s="26">
        <f>+HLOOKUP(X265,Sistema_Puntos!$Q$5:$Y$43,'Auxiliar General'!T$5,FALSE)</f>
        <v>0</v>
      </c>
      <c r="Z265" s="26" t="str">
        <f>+IF(VLOOKUP($B265,'Lista Puestos Valorados'!$B$11:$BK$510,MATCH('Auxiliar General'!T$4,'Lista Puestos Valorados'!$B$10:$BK$10,0),0)="","No relevante",VLOOKUP($B265,'Lista Puestos Valorados'!$B$11:$BK$510,MATCH('Auxiliar General'!T$4,'Lista Puestos Valorados'!$B$10:$BK$10,0),0))</f>
        <v>No relevante</v>
      </c>
      <c r="AA265" s="26">
        <f>+HLOOKUP(Z265,Sistema_Puntos!$Q$5:$Y$43,'Auxiliar General'!V$5,FALSE)</f>
        <v>0</v>
      </c>
      <c r="AB265" s="26" t="str">
        <f>+IF(VLOOKUP($B265,'Lista Puestos Valorados'!$B$11:$BK$510,MATCH('Auxiliar General'!V$4,'Lista Puestos Valorados'!$B$10:$BK$10,0),0)="","No relevante",VLOOKUP($B265,'Lista Puestos Valorados'!$B$11:$BK$510,MATCH('Auxiliar General'!V$4,'Lista Puestos Valorados'!$B$10:$BK$10,0),0))</f>
        <v>No relevante</v>
      </c>
      <c r="AC265" s="26">
        <f>+HLOOKUP(AB265,Sistema_Puntos!$Q$5:$Y$43,'Auxiliar General'!X$5,FALSE)</f>
        <v>0</v>
      </c>
      <c r="AD265" s="26" t="str">
        <f>+IF(VLOOKUP($B265,'Lista Puestos Valorados'!$B$11:$BK$510,MATCH('Auxiliar General'!X$4,'Lista Puestos Valorados'!$B$10:$BK$10,0),0)="","No relevante",VLOOKUP($B265,'Lista Puestos Valorados'!$B$11:$BK$510,MATCH('Auxiliar General'!X$4,'Lista Puestos Valorados'!$B$10:$BK$10,0),0))</f>
        <v>No relevante</v>
      </c>
      <c r="AE265" s="26">
        <f>+HLOOKUP(AD265,Sistema_Puntos!$Q$5:$Y$43,'Auxiliar General'!Z$5,FALSE)</f>
        <v>0</v>
      </c>
      <c r="AF265" s="26" t="str">
        <f>+IF(VLOOKUP($B265,'Lista Puestos Valorados'!$B$11:$BK$510,MATCH('Auxiliar General'!Z$4,'Lista Puestos Valorados'!$B$10:$BK$10,0),0)="","No relevante",VLOOKUP($B265,'Lista Puestos Valorados'!$B$11:$BK$510,MATCH('Auxiliar General'!Z$4,'Lista Puestos Valorados'!$B$10:$BK$10,0),0))</f>
        <v>No relevante</v>
      </c>
      <c r="AG265" s="26">
        <f>+HLOOKUP(AF265,Sistema_Puntos!$Q$5:$Y$43,'Auxiliar General'!AB$5,FALSE)</f>
        <v>0</v>
      </c>
      <c r="AH265" s="26" t="str">
        <f>+IF(VLOOKUP($B265,'Lista Puestos Valorados'!$B$11:$BK$510,MATCH('Auxiliar General'!AB$4,'Lista Puestos Valorados'!$B$10:$BK$10,0),0)="","No relevante",VLOOKUP($B265,'Lista Puestos Valorados'!$B$11:$BK$510,MATCH('Auxiliar General'!AB$4,'Lista Puestos Valorados'!$B$10:$BK$10,0),0))</f>
        <v>No relevante</v>
      </c>
      <c r="AI265" s="26">
        <f>+HLOOKUP(AH265,Sistema_Puntos!$Q$5:$Y$43,'Auxiliar General'!AD$5,FALSE)</f>
        <v>0</v>
      </c>
      <c r="AJ265" s="26" t="str">
        <f>+IF(VLOOKUP($B265,'Lista Puestos Valorados'!$B$11:$BK$510,MATCH('Auxiliar General'!AD$4,'Lista Puestos Valorados'!$B$10:$BK$10,0),0)="","No relevante",VLOOKUP($B265,'Lista Puestos Valorados'!$B$11:$BK$510,MATCH('Auxiliar General'!AD$4,'Lista Puestos Valorados'!$B$10:$BK$10,0),0))</f>
        <v>No relevante</v>
      </c>
      <c r="AK265" s="26">
        <f>+HLOOKUP(AJ265,Sistema_Puntos!$Q$5:$Y$43,'Auxiliar General'!AF$5,FALSE)</f>
        <v>0</v>
      </c>
      <c r="AL265" s="26" t="str">
        <f>+IF(VLOOKUP($B265,'Lista Puestos Valorados'!$B$11:$BK$510,MATCH('Auxiliar General'!AF$4,'Lista Puestos Valorados'!$B$10:$BK$10,0),0)="","No relevante",VLOOKUP($B265,'Lista Puestos Valorados'!$B$11:$BK$510,MATCH('Auxiliar General'!AF$4,'Lista Puestos Valorados'!$B$10:$BK$10,0),0))</f>
        <v>No relevante</v>
      </c>
      <c r="AM265" s="26">
        <f>+HLOOKUP(AL265,Sistema_Puntos!$Q$5:$Y$43,'Auxiliar General'!AH$5,FALSE)</f>
        <v>0</v>
      </c>
      <c r="AN265" s="26" t="str">
        <f>+IF(VLOOKUP($B265,'Lista Puestos Valorados'!$B$11:$BK$510,MATCH('Auxiliar General'!AH$4,'Lista Puestos Valorados'!$B$10:$BK$10,0),0)="","No relevante",VLOOKUP($B265,'Lista Puestos Valorados'!$B$11:$BK$510,MATCH('Auxiliar General'!AH$4,'Lista Puestos Valorados'!$B$10:$BK$10,0),0))</f>
        <v>No relevante</v>
      </c>
      <c r="AO265" s="26">
        <f>+HLOOKUP(AN265,Sistema_Puntos!$Q$5:$Y$43,'Auxiliar General'!AJ$5,FALSE)</f>
        <v>0</v>
      </c>
      <c r="AP265" s="26" t="str">
        <f>+IF(VLOOKUP($B265,'Lista Puestos Valorados'!$B$11:$BK$510,MATCH('Auxiliar General'!AJ$4,'Lista Puestos Valorados'!$B$10:$BK$10,0),0)="","No relevante",VLOOKUP($B265,'Lista Puestos Valorados'!$B$11:$BK$510,MATCH('Auxiliar General'!AJ$4,'Lista Puestos Valorados'!$B$10:$BK$10,0),0))</f>
        <v>No relevante</v>
      </c>
      <c r="AQ265" s="26">
        <f>+HLOOKUP(AP265,Sistema_Puntos!$Q$5:$Y$43,'Auxiliar General'!AL$5,FALSE)</f>
        <v>0</v>
      </c>
      <c r="AR265" s="26" t="str">
        <f>+IF(VLOOKUP($B265,'Lista Puestos Valorados'!$B$11:$BK$510,MATCH('Auxiliar General'!AL$4,'Lista Puestos Valorados'!$B$10:$BK$10,0),0)="","No relevante",VLOOKUP($B265,'Lista Puestos Valorados'!$B$11:$BK$510,MATCH('Auxiliar General'!AL$4,'Lista Puestos Valorados'!$B$10:$BK$10,0),0))</f>
        <v>No relevante</v>
      </c>
      <c r="AS265" s="26">
        <f>+HLOOKUP(AR265,Sistema_Puntos!$Q$5:$Y$43,'Auxiliar General'!AN$5,FALSE)</f>
        <v>0</v>
      </c>
      <c r="AT265" s="26" t="str">
        <f>+IF(VLOOKUP($B265,'Lista Puestos Valorados'!$B$11:$BK$510,MATCH('Auxiliar General'!AN$4,'Lista Puestos Valorados'!$B$10:$BK$10,0),0)="","No relevante",VLOOKUP($B265,'Lista Puestos Valorados'!$B$11:$BK$510,MATCH('Auxiliar General'!AN$4,'Lista Puestos Valorados'!$B$10:$BK$10,0),0))</f>
        <v>No relevante</v>
      </c>
      <c r="AU265" s="26">
        <f>+HLOOKUP(AT265,Sistema_Puntos!$Q$5:$Y$43,'Auxiliar General'!AP$5,FALSE)</f>
        <v>0</v>
      </c>
      <c r="AV265" s="26" t="str">
        <f>+IF(VLOOKUP($B265,'Lista Puestos Valorados'!$B$11:$BK$510,MATCH('Auxiliar General'!AP$4,'Lista Puestos Valorados'!$B$10:$BK$10,0),0)="","No relevante",VLOOKUP($B265,'Lista Puestos Valorados'!$B$11:$BK$510,MATCH('Auxiliar General'!AP$4,'Lista Puestos Valorados'!$B$10:$BK$10,0),0))</f>
        <v>No relevante</v>
      </c>
      <c r="AW265" s="26">
        <f>+HLOOKUP(AV265,Sistema_Puntos!$Q$5:$Y$43,'Auxiliar General'!AR$5,FALSE)</f>
        <v>0</v>
      </c>
      <c r="AX265" s="26" t="str">
        <f>+IF(VLOOKUP($B265,'Lista Puestos Valorados'!$B$11:$BK$510,MATCH('Auxiliar General'!AR$4,'Lista Puestos Valorados'!$B$10:$BK$10,0),0)="","No relevante",VLOOKUP($B265,'Lista Puestos Valorados'!$B$11:$BK$510,MATCH('Auxiliar General'!AR$4,'Lista Puestos Valorados'!$B$10:$BK$10,0),0))</f>
        <v>No relevante</v>
      </c>
      <c r="AY265" s="26">
        <f>+HLOOKUP(AX265,Sistema_Puntos!$Q$5:$Y$43,'Auxiliar General'!AT$5,FALSE)</f>
        <v>0</v>
      </c>
      <c r="AZ265" s="26" t="str">
        <f>+IF(VLOOKUP($B265,'Lista Puestos Valorados'!$B$11:$BK$510,MATCH('Auxiliar General'!AT$4,'Lista Puestos Valorados'!$B$10:$BK$10,0),0)="","No relevante",VLOOKUP($B265,'Lista Puestos Valorados'!$B$11:$BK$510,MATCH('Auxiliar General'!AT$4,'Lista Puestos Valorados'!$B$10:$BK$10,0),0))</f>
        <v>No relevante</v>
      </c>
      <c r="BA265" s="26">
        <f>+HLOOKUP(AZ265,Sistema_Puntos!$Q$5:$Y$43,'Auxiliar General'!AV$5,FALSE)</f>
        <v>0</v>
      </c>
      <c r="BB265" s="26" t="str">
        <f>+IF(VLOOKUP($B265,'Lista Puestos Valorados'!$B$11:$BK$510,MATCH('Auxiliar General'!AV$4,'Lista Puestos Valorados'!$B$10:$BK$10,0),0)="","No relevante",VLOOKUP($B265,'Lista Puestos Valorados'!$B$11:$BK$510,MATCH('Auxiliar General'!AV$4,'Lista Puestos Valorados'!$B$10:$BK$10,0),0))</f>
        <v>No relevante</v>
      </c>
      <c r="BC265" s="26">
        <f>+HLOOKUP(BB265,Sistema_Puntos!$Q$5:$Y$43,'Auxiliar General'!AX$5,FALSE)</f>
        <v>0</v>
      </c>
      <c r="BD265" s="26" t="str">
        <f>+IF(VLOOKUP($B265,'Lista Puestos Valorados'!$B$11:$BK$510,MATCH('Auxiliar General'!AX$4,'Lista Puestos Valorados'!$B$10:$BK$10,0),0)="","No relevante",VLOOKUP($B265,'Lista Puestos Valorados'!$B$11:$BK$510,MATCH('Auxiliar General'!AX$4,'Lista Puestos Valorados'!$B$10:$BK$10,0),0))</f>
        <v>No relevante</v>
      </c>
      <c r="BE265" s="26">
        <f>+HLOOKUP(BD265,Sistema_Puntos!$Q$5:$Y$43,'Auxiliar General'!AZ$5,FALSE)</f>
        <v>0</v>
      </c>
      <c r="BF265" s="26" t="str">
        <f>+IF(VLOOKUP($B265,'Lista Puestos Valorados'!$B$11:$BK$510,MATCH('Auxiliar General'!AZ$4,'Lista Puestos Valorados'!$B$10:$BK$10,0),0)="","No relevante",VLOOKUP($B265,'Lista Puestos Valorados'!$B$11:$BK$510,MATCH('Auxiliar General'!AZ$4,'Lista Puestos Valorados'!$B$10:$BK$10,0),0))</f>
        <v>No relevante</v>
      </c>
      <c r="BG265" s="26">
        <f>+HLOOKUP(BF265,Sistema_Puntos!$Q$5:$Y$43,'Auxiliar General'!BB$5,FALSE)</f>
        <v>0</v>
      </c>
      <c r="BH265" s="26" t="str">
        <f>+IF(VLOOKUP($B265,'Lista Puestos Valorados'!$B$11:$BK$510,MATCH('Auxiliar General'!BB$4,'Lista Puestos Valorados'!$B$10:$BK$10,0),0)="","No relevante",VLOOKUP($B265,'Lista Puestos Valorados'!$B$11:$BK$510,MATCH('Auxiliar General'!BB$4,'Lista Puestos Valorados'!$B$10:$BK$10,0),0))</f>
        <v>No relevante</v>
      </c>
      <c r="BI265" s="26">
        <f>+HLOOKUP(BH265,Sistema_Puntos!$Q$5:$Y$43,'Auxiliar General'!BD$5,FALSE)</f>
        <v>0</v>
      </c>
      <c r="BJ265" s="26" t="str">
        <f>+IF(VLOOKUP($B265,'Lista Puestos Valorados'!$B$11:$BK$510,MATCH('Auxiliar General'!BD$4,'Lista Puestos Valorados'!$B$10:$BK$10,0),0)="","No relevante",VLOOKUP($B265,'Lista Puestos Valorados'!$B$11:$BK$510,MATCH('Auxiliar General'!BD$4,'Lista Puestos Valorados'!$B$10:$BK$10,0),0))</f>
        <v>No relevante</v>
      </c>
      <c r="BK265" s="26">
        <f>+HLOOKUP(BJ265,Sistema_Puntos!$Q$5:$Y$43,'Auxiliar General'!BF$5,FALSE)</f>
        <v>0</v>
      </c>
      <c r="BL265" s="26" t="str">
        <f>+IF(VLOOKUP($B265,'Lista Puestos Valorados'!$B$11:$BK$510,MATCH('Auxiliar General'!BF$4,'Lista Puestos Valorados'!$B$10:$BK$10,0),0)="","No relevante",VLOOKUP($B265,'Lista Puestos Valorados'!$B$11:$BK$510,MATCH('Auxiliar General'!BF$4,'Lista Puestos Valorados'!$B$10:$BK$10,0),0))</f>
        <v>No relevante</v>
      </c>
      <c r="BM265" s="26">
        <f>+HLOOKUP(BL265,Sistema_Puntos!$Q$5:$Y$43,'Auxiliar General'!BH$5,FALSE)</f>
        <v>0</v>
      </c>
      <c r="BN265" s="26" t="str">
        <f>+IF(VLOOKUP($B265,'Lista Puestos Valorados'!$B$11:$BK$510,MATCH('Auxiliar General'!BH$4,'Lista Puestos Valorados'!$B$10:$BK$10,0),0)="","No relevante",VLOOKUP($B265,'Lista Puestos Valorados'!$B$11:$BK$510,MATCH('Auxiliar General'!BH$4,'Lista Puestos Valorados'!$B$10:$BK$10,0),0))</f>
        <v>No relevante</v>
      </c>
      <c r="BO265" s="26">
        <f>+HLOOKUP(BN265,Sistema_Puntos!$Q$5:$Y$43,'Auxiliar General'!BJ$5,FALSE)</f>
        <v>0</v>
      </c>
      <c r="BP265" s="26" t="str">
        <f>+IF(VLOOKUP($B265,'Lista Puestos Valorados'!$B$11:$BK$510,MATCH('Auxiliar General'!BJ$4,'Lista Puestos Valorados'!$B$10:$BK$10,0),0)="","No relevante",VLOOKUP($B265,'Lista Puestos Valorados'!$B$11:$BK$510,MATCH('Auxiliar General'!BJ$4,'Lista Puestos Valorados'!$B$10:$BK$10,0),0))</f>
        <v>No relevante</v>
      </c>
      <c r="BQ265" s="26">
        <f>+HLOOKUP(BP265,Sistema_Puntos!$Q$5:$Y$43,'Auxiliar General'!BL$5,FALSE)</f>
        <v>0</v>
      </c>
      <c r="BR265" s="26" t="str">
        <f>+IF(VLOOKUP($B265,'Lista Puestos Valorados'!$B$11:$BK$510,MATCH('Auxiliar General'!BL$4,'Lista Puestos Valorados'!$B$10:$BK$10,0),0)="","No relevante",VLOOKUP($B265,'Lista Puestos Valorados'!$B$11:$BK$510,MATCH('Auxiliar General'!BL$4,'Lista Puestos Valorados'!$B$10:$BK$10,0),0))</f>
        <v>No relevante</v>
      </c>
      <c r="BS265" s="26">
        <f>+HLOOKUP(BR265,Sistema_Puntos!$Q$5:$Y$43,'Auxiliar General'!BN$5,FALSE)</f>
        <v>0</v>
      </c>
      <c r="BT265" s="26" t="str">
        <f>+IF(VLOOKUP($B265,'Lista Puestos Valorados'!$B$11:$BK$510,MATCH('Auxiliar General'!BN$4,'Lista Puestos Valorados'!$B$10:$BK$10,0),0)="","No relevante",VLOOKUP($B265,'Lista Puestos Valorados'!$B$11:$BK$510,MATCH('Auxiliar General'!BN$4,'Lista Puestos Valorados'!$B$10:$BK$10,0),0))</f>
        <v>No relevante</v>
      </c>
      <c r="BU265" s="26">
        <f>+HLOOKUP(BT265,Sistema_Puntos!$Q$5:$Y$43,'Auxiliar General'!BP$5,FALSE)</f>
        <v>0</v>
      </c>
      <c r="BV265" s="26" t="str">
        <f>+IF(VLOOKUP($B265,'Lista Puestos Valorados'!$B$11:$BK$510,MATCH('Auxiliar General'!BP$4,'Lista Puestos Valorados'!$B$10:$BK$10,0),0)="","No relevante",VLOOKUP($B265,'Lista Puestos Valorados'!$B$11:$BK$510,MATCH('Auxiliar General'!BP$4,'Lista Puestos Valorados'!$B$10:$BK$10,0),0))</f>
        <v>No relevante</v>
      </c>
      <c r="BW265" s="26">
        <f>+HLOOKUP(BV265,Sistema_Puntos!$Q$5:$Y$43,'Auxiliar General'!BR$5,FALSE)</f>
        <v>0</v>
      </c>
      <c r="BX265" s="26" t="str">
        <f>+IF(VLOOKUP($B265,'Lista Puestos Valorados'!$B$11:$BK$510,MATCH('Auxiliar General'!BR$4,'Lista Puestos Valorados'!$B$10:$BK$10,0),0)="","No relevante",VLOOKUP($B265,'Lista Puestos Valorados'!$B$11:$BK$510,MATCH('Auxiliar General'!BR$4,'Lista Puestos Valorados'!$B$10:$BK$10,0),0))</f>
        <v>No relevante</v>
      </c>
      <c r="BY265" s="26">
        <f>+HLOOKUP(BX265,Sistema_Puntos!$Q$5:$Y$43,'Auxiliar General'!BT$5,FALSE)</f>
        <v>0</v>
      </c>
      <c r="BZ265" s="26" t="str">
        <f>+IF(VLOOKUP($B265,'Lista Puestos Valorados'!$B$11:$BK$510,MATCH('Auxiliar General'!BT$4,'Lista Puestos Valorados'!$B$10:$BK$10,0),0)="","No relevante",VLOOKUP($B265,'Lista Puestos Valorados'!$B$11:$BK$510,MATCH('Auxiliar General'!BT$4,'Lista Puestos Valorados'!$B$10:$BK$10,0),0))</f>
        <v>No relevante</v>
      </c>
      <c r="CA265" s="26">
        <f>+HLOOKUP(BZ265,Sistema_Puntos!$Q$5:$Y$43,'Auxiliar General'!BV$5,FALSE)</f>
        <v>0</v>
      </c>
      <c r="CB265" s="26" t="str">
        <f>+IF(VLOOKUP($B265,'Lista Puestos Valorados'!$B$11:$BK$510,MATCH('Auxiliar General'!BV$4,'Lista Puestos Valorados'!$B$10:$BK$10,0),0)="","No relevante",VLOOKUP($B265,'Lista Puestos Valorados'!$B$11:$BK$510,MATCH('Auxiliar General'!BV$4,'Lista Puestos Valorados'!$B$10:$BK$10,0),0))</f>
        <v>No relevante</v>
      </c>
      <c r="CC265" s="26">
        <f>+HLOOKUP(CB265,Sistema_Puntos!$Q$5:$Y$43,'Auxiliar General'!BX$5,FALSE)</f>
        <v>0</v>
      </c>
      <c r="CD265" s="26" t="str">
        <f>+IF(VLOOKUP($B265,'Lista Puestos Valorados'!$B$11:$BK$510,MATCH('Auxiliar General'!BX$4,'Lista Puestos Valorados'!$B$10:$BK$10,0),0)="","No relevante",VLOOKUP($B265,'Lista Puestos Valorados'!$B$11:$BK$510,MATCH('Auxiliar General'!BX$4,'Lista Puestos Valorados'!$B$10:$BK$10,0),0))</f>
        <v>No relevante</v>
      </c>
      <c r="CE265" s="26">
        <f>+HLOOKUP(CD265,Sistema_Puntos!$Q$5:$Y$43,'Auxiliar General'!BZ$5,FALSE)</f>
        <v>0</v>
      </c>
      <c r="CF265" s="26" t="str">
        <f>+IF(VLOOKUP($B265,'Lista Puestos Valorados'!$B$11:$BK$510,MATCH('Auxiliar General'!BZ$4,'Lista Puestos Valorados'!$B$10:$BK$10,0),0)="","No relevante",VLOOKUP($B265,'Lista Puestos Valorados'!$B$11:$BK$510,MATCH('Auxiliar General'!BZ$4,'Lista Puestos Valorados'!$B$10:$BK$10,0),0))</f>
        <v>No relevante</v>
      </c>
      <c r="CG265" s="26">
        <f>+HLOOKUP(CF265,Sistema_Puntos!$Q$5:$Y$43,'Auxiliar General'!CB$5,FALSE)</f>
        <v>0</v>
      </c>
      <c r="CH265" s="29"/>
      <c r="CI265" s="29"/>
    </row>
    <row r="266" spans="2:87" ht="17.55" customHeight="1">
      <c r="B266" s="26">
        <f>+'Listado de Puestos'!B266</f>
        <v>256</v>
      </c>
      <c r="C266" s="26" t="str">
        <f>+IF('Lista Puestos Valorados'!C266="","",'Lista Puestos Valorados'!C266)</f>
        <v/>
      </c>
      <c r="D266" s="26" t="str">
        <f>+IF('Lista Puestos Valorados'!D266="","",'Lista Puestos Valorados'!D266)</f>
        <v/>
      </c>
      <c r="E266" s="26" t="str">
        <f>+IF('Lista Puestos Valorados'!E266="","",'Lista Puestos Valorados'!E266)</f>
        <v/>
      </c>
      <c r="F266" s="26" t="str">
        <f>+IF('Lista Puestos Valorados'!F266="","",'Lista Puestos Valorados'!F266)</f>
        <v/>
      </c>
      <c r="G266" s="26" t="str">
        <f>+IF('Lista Puestos Valorados'!G266="","",'Lista Puestos Valorados'!G266)</f>
        <v/>
      </c>
      <c r="H266" s="26" t="str">
        <f>+IF('Lista Puestos Valorados'!H266="","",'Lista Puestos Valorados'!H266)</f>
        <v/>
      </c>
      <c r="I266" s="26" t="str">
        <f>+IF('Lista Puestos Valorados'!I266="","",'Lista Puestos Valorados'!I266)</f>
        <v/>
      </c>
      <c r="J266" s="118" t="e">
        <f t="array" ref="J266">+IF(L266="","",_xlfn.IFS(L266&lt;='Cortes de Agrupacion'!$F$15,'Cortes de Agrupacion'!$E$15,'Resultados General'!L266&lt;='Cortes de Agrupacion'!$F$14,'Cortes de Agrupacion'!$E$14,'Resultados General'!L266&lt;='Cortes de Agrupacion'!$F$13,'Cortes de Agrupacion'!$E$13,L266&lt;='Cortes de Agrupacion'!$F$12,'Cortes de Agrupacion'!$E$12,'Resultados General'!L266&lt;='Cortes de Agrupacion'!$F$11,'Cortes de Agrupacion'!$E$11,'Resultados General'!L266&lt;='Cortes de Agrupacion'!$F$10,'Cortes de Agrupacion'!$E$10,'Resultados General'!L266&lt;='Cortes de Agrupacion'!$F$9,'Cortes de Agrupacion'!$E$9,'Resultados General'!L266&lt;='Cortes de Agrupacion'!$F$8,'Cortes de Agrupacion'!$E$8,'Resultados General'!L266&lt;='Cortes de Agrupacion'!$F$7,'Cortes de Agrupacion'!$E$7,'Resultados General'!L266&lt;='Cortes de Agrupacion'!$F$6,'Cortes de Agrupacion'!$E$6))</f>
        <v>#VALUE!</v>
      </c>
      <c r="K266" s="118" t="str">
        <f t="shared" si="6"/>
        <v/>
      </c>
      <c r="L266" s="124" t="e">
        <f>#VALUE!</f>
        <v>#VALUE!</v>
      </c>
      <c r="M266" s="26" t="e">
        <f ca="1">+_xlfn.IFNA(VLOOKUP(C266,'Distribución de puestos'!$B$8:$I$507,8,0),"")</f>
        <v>#NAME?</v>
      </c>
      <c r="N266" s="26" t="str">
        <f>+IF(VLOOKUP($B266,'Lista Puestos Valorados'!$B$11:$BK$510,MATCH('Auxiliar General'!H$4,'Lista Puestos Valorados'!$B$10:$BK$10,0),0)="","No relevante",VLOOKUP($B266,'Lista Puestos Valorados'!$B$11:$BK$510,MATCH('Auxiliar General'!H$4,'Lista Puestos Valorados'!$B$10:$BK$10,0),0))</f>
        <v>No relevante</v>
      </c>
      <c r="O266" s="26">
        <f>+HLOOKUP(N266,Sistema_Puntos!$Q$5:$Y$43,'Auxiliar General'!J$5,FALSE)</f>
        <v>0</v>
      </c>
      <c r="P266" s="26" t="str">
        <f>+IF(VLOOKUP($B266,'Lista Puestos Valorados'!$B$11:$BK$510,MATCH('Auxiliar General'!J$4,'Lista Puestos Valorados'!$B$10:$BK$10,0),0)="","No relevante",VLOOKUP($B266,'Lista Puestos Valorados'!$B$11:$BK$510,MATCH('Auxiliar General'!J$4,'Lista Puestos Valorados'!$B$10:$BK$10,0),0))</f>
        <v>No relevante</v>
      </c>
      <c r="Q266" s="26">
        <f>+HLOOKUP(P266,Sistema_Puntos!$Q$5:$Y$43,'Auxiliar General'!L$5,FALSE)</f>
        <v>0</v>
      </c>
      <c r="R266" s="26" t="str">
        <f>+IF(VLOOKUP($B266,'Lista Puestos Valorados'!$B$11:$BK$510,MATCH('Auxiliar General'!L$4,'Lista Puestos Valorados'!$B$10:$BK$10,0),0)="","No relevante",VLOOKUP($B266,'Lista Puestos Valorados'!$B$11:$BK$510,MATCH('Auxiliar General'!L$4,'Lista Puestos Valorados'!$B$10:$BK$10,0),0))</f>
        <v>No relevante</v>
      </c>
      <c r="S266" s="26">
        <f>+HLOOKUP(R266,Sistema_Puntos!$Q$5:$Y$43,'Auxiliar General'!N$5,FALSE)</f>
        <v>0</v>
      </c>
      <c r="T266" s="26" t="str">
        <f>+IF(VLOOKUP($B266,'Lista Puestos Valorados'!$B$11:$BK$510,MATCH('Auxiliar General'!N$4,'Lista Puestos Valorados'!$B$10:$BK$10,0),0)="","No relevante",VLOOKUP($B266,'Lista Puestos Valorados'!$B$11:$BK$510,MATCH('Auxiliar General'!N$4,'Lista Puestos Valorados'!$B$10:$BK$10,0),0))</f>
        <v>No relevante</v>
      </c>
      <c r="U266" s="26">
        <f>+HLOOKUP(T266,Sistema_Puntos!$Q$5:$Y$43,'Auxiliar General'!P$5,FALSE)</f>
        <v>0</v>
      </c>
      <c r="V266" s="26" t="str">
        <f>+IF(VLOOKUP($B266,'Lista Puestos Valorados'!$B$11:$BK$510,MATCH('Auxiliar General'!P$4,'Lista Puestos Valorados'!$B$10:$BK$10,0),0)="","No relevante",VLOOKUP($B266,'Lista Puestos Valorados'!$B$11:$BK$510,MATCH('Auxiliar General'!P$4,'Lista Puestos Valorados'!$B$10:$BK$10,0),0))</f>
        <v>No relevante</v>
      </c>
      <c r="W266" s="26">
        <f>+HLOOKUP(V266,Sistema_Puntos!$Q$5:$Y$43,'Auxiliar General'!R$5,FALSE)</f>
        <v>0</v>
      </c>
      <c r="X266" s="26" t="str">
        <f>+IF(VLOOKUP($B266,'Lista Puestos Valorados'!$B$11:$BK$510,MATCH('Auxiliar General'!R$4,'Lista Puestos Valorados'!$B$10:$BK$10,0),0)="","No relevante",VLOOKUP($B266,'Lista Puestos Valorados'!$B$11:$BK$510,MATCH('Auxiliar General'!R$4,'Lista Puestos Valorados'!$B$10:$BK$10,0),0))</f>
        <v>No relevante</v>
      </c>
      <c r="Y266" s="26">
        <f>+HLOOKUP(X266,Sistema_Puntos!$Q$5:$Y$43,'Auxiliar General'!T$5,FALSE)</f>
        <v>0</v>
      </c>
      <c r="Z266" s="26" t="str">
        <f>+IF(VLOOKUP($B266,'Lista Puestos Valorados'!$B$11:$BK$510,MATCH('Auxiliar General'!T$4,'Lista Puestos Valorados'!$B$10:$BK$10,0),0)="","No relevante",VLOOKUP($B266,'Lista Puestos Valorados'!$B$11:$BK$510,MATCH('Auxiliar General'!T$4,'Lista Puestos Valorados'!$B$10:$BK$10,0),0))</f>
        <v>No relevante</v>
      </c>
      <c r="AA266" s="26">
        <f>+HLOOKUP(Z266,Sistema_Puntos!$Q$5:$Y$43,'Auxiliar General'!V$5,FALSE)</f>
        <v>0</v>
      </c>
      <c r="AB266" s="26" t="str">
        <f>+IF(VLOOKUP($B266,'Lista Puestos Valorados'!$B$11:$BK$510,MATCH('Auxiliar General'!V$4,'Lista Puestos Valorados'!$B$10:$BK$10,0),0)="","No relevante",VLOOKUP($B266,'Lista Puestos Valorados'!$B$11:$BK$510,MATCH('Auxiliar General'!V$4,'Lista Puestos Valorados'!$B$10:$BK$10,0),0))</f>
        <v>No relevante</v>
      </c>
      <c r="AC266" s="26">
        <f>+HLOOKUP(AB266,Sistema_Puntos!$Q$5:$Y$43,'Auxiliar General'!X$5,FALSE)</f>
        <v>0</v>
      </c>
      <c r="AD266" s="26" t="str">
        <f>+IF(VLOOKUP($B266,'Lista Puestos Valorados'!$B$11:$BK$510,MATCH('Auxiliar General'!X$4,'Lista Puestos Valorados'!$B$10:$BK$10,0),0)="","No relevante",VLOOKUP($B266,'Lista Puestos Valorados'!$B$11:$BK$510,MATCH('Auxiliar General'!X$4,'Lista Puestos Valorados'!$B$10:$BK$10,0),0))</f>
        <v>No relevante</v>
      </c>
      <c r="AE266" s="26">
        <f>+HLOOKUP(AD266,Sistema_Puntos!$Q$5:$Y$43,'Auxiliar General'!Z$5,FALSE)</f>
        <v>0</v>
      </c>
      <c r="AF266" s="26" t="str">
        <f>+IF(VLOOKUP($B266,'Lista Puestos Valorados'!$B$11:$BK$510,MATCH('Auxiliar General'!Z$4,'Lista Puestos Valorados'!$B$10:$BK$10,0),0)="","No relevante",VLOOKUP($B266,'Lista Puestos Valorados'!$B$11:$BK$510,MATCH('Auxiliar General'!Z$4,'Lista Puestos Valorados'!$B$10:$BK$10,0),0))</f>
        <v>No relevante</v>
      </c>
      <c r="AG266" s="26">
        <f>+HLOOKUP(AF266,Sistema_Puntos!$Q$5:$Y$43,'Auxiliar General'!AB$5,FALSE)</f>
        <v>0</v>
      </c>
      <c r="AH266" s="26" t="str">
        <f>+IF(VLOOKUP($B266,'Lista Puestos Valorados'!$B$11:$BK$510,MATCH('Auxiliar General'!AB$4,'Lista Puestos Valorados'!$B$10:$BK$10,0),0)="","No relevante",VLOOKUP($B266,'Lista Puestos Valorados'!$B$11:$BK$510,MATCH('Auxiliar General'!AB$4,'Lista Puestos Valorados'!$B$10:$BK$10,0),0))</f>
        <v>No relevante</v>
      </c>
      <c r="AI266" s="26">
        <f>+HLOOKUP(AH266,Sistema_Puntos!$Q$5:$Y$43,'Auxiliar General'!AD$5,FALSE)</f>
        <v>0</v>
      </c>
      <c r="AJ266" s="26" t="str">
        <f>+IF(VLOOKUP($B266,'Lista Puestos Valorados'!$B$11:$BK$510,MATCH('Auxiliar General'!AD$4,'Lista Puestos Valorados'!$B$10:$BK$10,0),0)="","No relevante",VLOOKUP($B266,'Lista Puestos Valorados'!$B$11:$BK$510,MATCH('Auxiliar General'!AD$4,'Lista Puestos Valorados'!$B$10:$BK$10,0),0))</f>
        <v>No relevante</v>
      </c>
      <c r="AK266" s="26">
        <f>+HLOOKUP(AJ266,Sistema_Puntos!$Q$5:$Y$43,'Auxiliar General'!AF$5,FALSE)</f>
        <v>0</v>
      </c>
      <c r="AL266" s="26" t="str">
        <f>+IF(VLOOKUP($B266,'Lista Puestos Valorados'!$B$11:$BK$510,MATCH('Auxiliar General'!AF$4,'Lista Puestos Valorados'!$B$10:$BK$10,0),0)="","No relevante",VLOOKUP($B266,'Lista Puestos Valorados'!$B$11:$BK$510,MATCH('Auxiliar General'!AF$4,'Lista Puestos Valorados'!$B$10:$BK$10,0),0))</f>
        <v>No relevante</v>
      </c>
      <c r="AM266" s="26">
        <f>+HLOOKUP(AL266,Sistema_Puntos!$Q$5:$Y$43,'Auxiliar General'!AH$5,FALSE)</f>
        <v>0</v>
      </c>
      <c r="AN266" s="26" t="str">
        <f>+IF(VLOOKUP($B266,'Lista Puestos Valorados'!$B$11:$BK$510,MATCH('Auxiliar General'!AH$4,'Lista Puestos Valorados'!$B$10:$BK$10,0),0)="","No relevante",VLOOKUP($B266,'Lista Puestos Valorados'!$B$11:$BK$510,MATCH('Auxiliar General'!AH$4,'Lista Puestos Valorados'!$B$10:$BK$10,0),0))</f>
        <v>No relevante</v>
      </c>
      <c r="AO266" s="26">
        <f>+HLOOKUP(AN266,Sistema_Puntos!$Q$5:$Y$43,'Auxiliar General'!AJ$5,FALSE)</f>
        <v>0</v>
      </c>
      <c r="AP266" s="26" t="str">
        <f>+IF(VLOOKUP($B266,'Lista Puestos Valorados'!$B$11:$BK$510,MATCH('Auxiliar General'!AJ$4,'Lista Puestos Valorados'!$B$10:$BK$10,0),0)="","No relevante",VLOOKUP($B266,'Lista Puestos Valorados'!$B$11:$BK$510,MATCH('Auxiliar General'!AJ$4,'Lista Puestos Valorados'!$B$10:$BK$10,0),0))</f>
        <v>No relevante</v>
      </c>
      <c r="AQ266" s="26">
        <f>+HLOOKUP(AP266,Sistema_Puntos!$Q$5:$Y$43,'Auxiliar General'!AL$5,FALSE)</f>
        <v>0</v>
      </c>
      <c r="AR266" s="26" t="str">
        <f>+IF(VLOOKUP($B266,'Lista Puestos Valorados'!$B$11:$BK$510,MATCH('Auxiliar General'!AL$4,'Lista Puestos Valorados'!$B$10:$BK$10,0),0)="","No relevante",VLOOKUP($B266,'Lista Puestos Valorados'!$B$11:$BK$510,MATCH('Auxiliar General'!AL$4,'Lista Puestos Valorados'!$B$10:$BK$10,0),0))</f>
        <v>No relevante</v>
      </c>
      <c r="AS266" s="26">
        <f>+HLOOKUP(AR266,Sistema_Puntos!$Q$5:$Y$43,'Auxiliar General'!AN$5,FALSE)</f>
        <v>0</v>
      </c>
      <c r="AT266" s="26" t="str">
        <f>+IF(VLOOKUP($B266,'Lista Puestos Valorados'!$B$11:$BK$510,MATCH('Auxiliar General'!AN$4,'Lista Puestos Valorados'!$B$10:$BK$10,0),0)="","No relevante",VLOOKUP($B266,'Lista Puestos Valorados'!$B$11:$BK$510,MATCH('Auxiliar General'!AN$4,'Lista Puestos Valorados'!$B$10:$BK$10,0),0))</f>
        <v>No relevante</v>
      </c>
      <c r="AU266" s="26">
        <f>+HLOOKUP(AT266,Sistema_Puntos!$Q$5:$Y$43,'Auxiliar General'!AP$5,FALSE)</f>
        <v>0</v>
      </c>
      <c r="AV266" s="26" t="str">
        <f>+IF(VLOOKUP($B266,'Lista Puestos Valorados'!$B$11:$BK$510,MATCH('Auxiliar General'!AP$4,'Lista Puestos Valorados'!$B$10:$BK$10,0),0)="","No relevante",VLOOKUP($B266,'Lista Puestos Valorados'!$B$11:$BK$510,MATCH('Auxiliar General'!AP$4,'Lista Puestos Valorados'!$B$10:$BK$10,0),0))</f>
        <v>No relevante</v>
      </c>
      <c r="AW266" s="26">
        <f>+HLOOKUP(AV266,Sistema_Puntos!$Q$5:$Y$43,'Auxiliar General'!AR$5,FALSE)</f>
        <v>0</v>
      </c>
      <c r="AX266" s="26" t="str">
        <f>+IF(VLOOKUP($B266,'Lista Puestos Valorados'!$B$11:$BK$510,MATCH('Auxiliar General'!AR$4,'Lista Puestos Valorados'!$B$10:$BK$10,0),0)="","No relevante",VLOOKUP($B266,'Lista Puestos Valorados'!$B$11:$BK$510,MATCH('Auxiliar General'!AR$4,'Lista Puestos Valorados'!$B$10:$BK$10,0),0))</f>
        <v>No relevante</v>
      </c>
      <c r="AY266" s="26">
        <f>+HLOOKUP(AX266,Sistema_Puntos!$Q$5:$Y$43,'Auxiliar General'!AT$5,FALSE)</f>
        <v>0</v>
      </c>
      <c r="AZ266" s="26" t="str">
        <f>+IF(VLOOKUP($B266,'Lista Puestos Valorados'!$B$11:$BK$510,MATCH('Auxiliar General'!AT$4,'Lista Puestos Valorados'!$B$10:$BK$10,0),0)="","No relevante",VLOOKUP($B266,'Lista Puestos Valorados'!$B$11:$BK$510,MATCH('Auxiliar General'!AT$4,'Lista Puestos Valorados'!$B$10:$BK$10,0),0))</f>
        <v>No relevante</v>
      </c>
      <c r="BA266" s="26">
        <f>+HLOOKUP(AZ266,Sistema_Puntos!$Q$5:$Y$43,'Auxiliar General'!AV$5,FALSE)</f>
        <v>0</v>
      </c>
      <c r="BB266" s="26" t="str">
        <f>+IF(VLOOKUP($B266,'Lista Puestos Valorados'!$B$11:$BK$510,MATCH('Auxiliar General'!AV$4,'Lista Puestos Valorados'!$B$10:$BK$10,0),0)="","No relevante",VLOOKUP($B266,'Lista Puestos Valorados'!$B$11:$BK$510,MATCH('Auxiliar General'!AV$4,'Lista Puestos Valorados'!$B$10:$BK$10,0),0))</f>
        <v>No relevante</v>
      </c>
      <c r="BC266" s="26">
        <f>+HLOOKUP(BB266,Sistema_Puntos!$Q$5:$Y$43,'Auxiliar General'!AX$5,FALSE)</f>
        <v>0</v>
      </c>
      <c r="BD266" s="26" t="str">
        <f>+IF(VLOOKUP($B266,'Lista Puestos Valorados'!$B$11:$BK$510,MATCH('Auxiliar General'!AX$4,'Lista Puestos Valorados'!$B$10:$BK$10,0),0)="","No relevante",VLOOKUP($B266,'Lista Puestos Valorados'!$B$11:$BK$510,MATCH('Auxiliar General'!AX$4,'Lista Puestos Valorados'!$B$10:$BK$10,0),0))</f>
        <v>No relevante</v>
      </c>
      <c r="BE266" s="26">
        <f>+HLOOKUP(BD266,Sistema_Puntos!$Q$5:$Y$43,'Auxiliar General'!AZ$5,FALSE)</f>
        <v>0</v>
      </c>
      <c r="BF266" s="26" t="str">
        <f>+IF(VLOOKUP($B266,'Lista Puestos Valorados'!$B$11:$BK$510,MATCH('Auxiliar General'!AZ$4,'Lista Puestos Valorados'!$B$10:$BK$10,0),0)="","No relevante",VLOOKUP($B266,'Lista Puestos Valorados'!$B$11:$BK$510,MATCH('Auxiliar General'!AZ$4,'Lista Puestos Valorados'!$B$10:$BK$10,0),0))</f>
        <v>No relevante</v>
      </c>
      <c r="BG266" s="26">
        <f>+HLOOKUP(BF266,Sistema_Puntos!$Q$5:$Y$43,'Auxiliar General'!BB$5,FALSE)</f>
        <v>0</v>
      </c>
      <c r="BH266" s="26" t="str">
        <f>+IF(VLOOKUP($B266,'Lista Puestos Valorados'!$B$11:$BK$510,MATCH('Auxiliar General'!BB$4,'Lista Puestos Valorados'!$B$10:$BK$10,0),0)="","No relevante",VLOOKUP($B266,'Lista Puestos Valorados'!$B$11:$BK$510,MATCH('Auxiliar General'!BB$4,'Lista Puestos Valorados'!$B$10:$BK$10,0),0))</f>
        <v>No relevante</v>
      </c>
      <c r="BI266" s="26">
        <f>+HLOOKUP(BH266,Sistema_Puntos!$Q$5:$Y$43,'Auxiliar General'!BD$5,FALSE)</f>
        <v>0</v>
      </c>
      <c r="BJ266" s="26" t="str">
        <f>+IF(VLOOKUP($B266,'Lista Puestos Valorados'!$B$11:$BK$510,MATCH('Auxiliar General'!BD$4,'Lista Puestos Valorados'!$B$10:$BK$10,0),0)="","No relevante",VLOOKUP($B266,'Lista Puestos Valorados'!$B$11:$BK$510,MATCH('Auxiliar General'!BD$4,'Lista Puestos Valorados'!$B$10:$BK$10,0),0))</f>
        <v>No relevante</v>
      </c>
      <c r="BK266" s="26">
        <f>+HLOOKUP(BJ266,Sistema_Puntos!$Q$5:$Y$43,'Auxiliar General'!BF$5,FALSE)</f>
        <v>0</v>
      </c>
      <c r="BL266" s="26" t="str">
        <f>+IF(VLOOKUP($B266,'Lista Puestos Valorados'!$B$11:$BK$510,MATCH('Auxiliar General'!BF$4,'Lista Puestos Valorados'!$B$10:$BK$10,0),0)="","No relevante",VLOOKUP($B266,'Lista Puestos Valorados'!$B$11:$BK$510,MATCH('Auxiliar General'!BF$4,'Lista Puestos Valorados'!$B$10:$BK$10,0),0))</f>
        <v>No relevante</v>
      </c>
      <c r="BM266" s="26">
        <f>+HLOOKUP(BL266,Sistema_Puntos!$Q$5:$Y$43,'Auxiliar General'!BH$5,FALSE)</f>
        <v>0</v>
      </c>
      <c r="BN266" s="26" t="str">
        <f>+IF(VLOOKUP($B266,'Lista Puestos Valorados'!$B$11:$BK$510,MATCH('Auxiliar General'!BH$4,'Lista Puestos Valorados'!$B$10:$BK$10,0),0)="","No relevante",VLOOKUP($B266,'Lista Puestos Valorados'!$B$11:$BK$510,MATCH('Auxiliar General'!BH$4,'Lista Puestos Valorados'!$B$10:$BK$10,0),0))</f>
        <v>No relevante</v>
      </c>
      <c r="BO266" s="26">
        <f>+HLOOKUP(BN266,Sistema_Puntos!$Q$5:$Y$43,'Auxiliar General'!BJ$5,FALSE)</f>
        <v>0</v>
      </c>
      <c r="BP266" s="26" t="str">
        <f>+IF(VLOOKUP($B266,'Lista Puestos Valorados'!$B$11:$BK$510,MATCH('Auxiliar General'!BJ$4,'Lista Puestos Valorados'!$B$10:$BK$10,0),0)="","No relevante",VLOOKUP($B266,'Lista Puestos Valorados'!$B$11:$BK$510,MATCH('Auxiliar General'!BJ$4,'Lista Puestos Valorados'!$B$10:$BK$10,0),0))</f>
        <v>No relevante</v>
      </c>
      <c r="BQ266" s="26">
        <f>+HLOOKUP(BP266,Sistema_Puntos!$Q$5:$Y$43,'Auxiliar General'!BL$5,FALSE)</f>
        <v>0</v>
      </c>
      <c r="BR266" s="26" t="str">
        <f>+IF(VLOOKUP($B266,'Lista Puestos Valorados'!$B$11:$BK$510,MATCH('Auxiliar General'!BL$4,'Lista Puestos Valorados'!$B$10:$BK$10,0),0)="","No relevante",VLOOKUP($B266,'Lista Puestos Valorados'!$B$11:$BK$510,MATCH('Auxiliar General'!BL$4,'Lista Puestos Valorados'!$B$10:$BK$10,0),0))</f>
        <v>No relevante</v>
      </c>
      <c r="BS266" s="26">
        <f>+HLOOKUP(BR266,Sistema_Puntos!$Q$5:$Y$43,'Auxiliar General'!BN$5,FALSE)</f>
        <v>0</v>
      </c>
      <c r="BT266" s="26" t="str">
        <f>+IF(VLOOKUP($B266,'Lista Puestos Valorados'!$B$11:$BK$510,MATCH('Auxiliar General'!BN$4,'Lista Puestos Valorados'!$B$10:$BK$10,0),0)="","No relevante",VLOOKUP($B266,'Lista Puestos Valorados'!$B$11:$BK$510,MATCH('Auxiliar General'!BN$4,'Lista Puestos Valorados'!$B$10:$BK$10,0),0))</f>
        <v>No relevante</v>
      </c>
      <c r="BU266" s="26">
        <f>+HLOOKUP(BT266,Sistema_Puntos!$Q$5:$Y$43,'Auxiliar General'!BP$5,FALSE)</f>
        <v>0</v>
      </c>
      <c r="BV266" s="26" t="str">
        <f>+IF(VLOOKUP($B266,'Lista Puestos Valorados'!$B$11:$BK$510,MATCH('Auxiliar General'!BP$4,'Lista Puestos Valorados'!$B$10:$BK$10,0),0)="","No relevante",VLOOKUP($B266,'Lista Puestos Valorados'!$B$11:$BK$510,MATCH('Auxiliar General'!BP$4,'Lista Puestos Valorados'!$B$10:$BK$10,0),0))</f>
        <v>No relevante</v>
      </c>
      <c r="BW266" s="26">
        <f>+HLOOKUP(BV266,Sistema_Puntos!$Q$5:$Y$43,'Auxiliar General'!BR$5,FALSE)</f>
        <v>0</v>
      </c>
      <c r="BX266" s="26" t="str">
        <f>+IF(VLOOKUP($B266,'Lista Puestos Valorados'!$B$11:$BK$510,MATCH('Auxiliar General'!BR$4,'Lista Puestos Valorados'!$B$10:$BK$10,0),0)="","No relevante",VLOOKUP($B266,'Lista Puestos Valorados'!$B$11:$BK$510,MATCH('Auxiliar General'!BR$4,'Lista Puestos Valorados'!$B$10:$BK$10,0),0))</f>
        <v>No relevante</v>
      </c>
      <c r="BY266" s="26">
        <f>+HLOOKUP(BX266,Sistema_Puntos!$Q$5:$Y$43,'Auxiliar General'!BT$5,FALSE)</f>
        <v>0</v>
      </c>
      <c r="BZ266" s="26" t="str">
        <f>+IF(VLOOKUP($B266,'Lista Puestos Valorados'!$B$11:$BK$510,MATCH('Auxiliar General'!BT$4,'Lista Puestos Valorados'!$B$10:$BK$10,0),0)="","No relevante",VLOOKUP($B266,'Lista Puestos Valorados'!$B$11:$BK$510,MATCH('Auxiliar General'!BT$4,'Lista Puestos Valorados'!$B$10:$BK$10,0),0))</f>
        <v>No relevante</v>
      </c>
      <c r="CA266" s="26">
        <f>+HLOOKUP(BZ266,Sistema_Puntos!$Q$5:$Y$43,'Auxiliar General'!BV$5,FALSE)</f>
        <v>0</v>
      </c>
      <c r="CB266" s="26" t="str">
        <f>+IF(VLOOKUP($B266,'Lista Puestos Valorados'!$B$11:$BK$510,MATCH('Auxiliar General'!BV$4,'Lista Puestos Valorados'!$B$10:$BK$10,0),0)="","No relevante",VLOOKUP($B266,'Lista Puestos Valorados'!$B$11:$BK$510,MATCH('Auxiliar General'!BV$4,'Lista Puestos Valorados'!$B$10:$BK$10,0),0))</f>
        <v>No relevante</v>
      </c>
      <c r="CC266" s="26">
        <f>+HLOOKUP(CB266,Sistema_Puntos!$Q$5:$Y$43,'Auxiliar General'!BX$5,FALSE)</f>
        <v>0</v>
      </c>
      <c r="CD266" s="26" t="str">
        <f>+IF(VLOOKUP($B266,'Lista Puestos Valorados'!$B$11:$BK$510,MATCH('Auxiliar General'!BX$4,'Lista Puestos Valorados'!$B$10:$BK$10,0),0)="","No relevante",VLOOKUP($B266,'Lista Puestos Valorados'!$B$11:$BK$510,MATCH('Auxiliar General'!BX$4,'Lista Puestos Valorados'!$B$10:$BK$10,0),0))</f>
        <v>No relevante</v>
      </c>
      <c r="CE266" s="26">
        <f>+HLOOKUP(CD266,Sistema_Puntos!$Q$5:$Y$43,'Auxiliar General'!BZ$5,FALSE)</f>
        <v>0</v>
      </c>
      <c r="CF266" s="26" t="str">
        <f>+IF(VLOOKUP($B266,'Lista Puestos Valorados'!$B$11:$BK$510,MATCH('Auxiliar General'!BZ$4,'Lista Puestos Valorados'!$B$10:$BK$10,0),0)="","No relevante",VLOOKUP($B266,'Lista Puestos Valorados'!$B$11:$BK$510,MATCH('Auxiliar General'!BZ$4,'Lista Puestos Valorados'!$B$10:$BK$10,0),0))</f>
        <v>No relevante</v>
      </c>
      <c r="CG266" s="26">
        <f>+HLOOKUP(CF266,Sistema_Puntos!$Q$5:$Y$43,'Auxiliar General'!CB$5,FALSE)</f>
        <v>0</v>
      </c>
      <c r="CH266" s="29"/>
      <c r="CI266" s="29"/>
    </row>
    <row r="267" spans="2:87" ht="17.55" customHeight="1">
      <c r="B267" s="26">
        <f>+'Listado de Puestos'!B267</f>
        <v>257</v>
      </c>
      <c r="C267" s="26" t="str">
        <f>+IF('Lista Puestos Valorados'!C267="","",'Lista Puestos Valorados'!C267)</f>
        <v/>
      </c>
      <c r="D267" s="26" t="str">
        <f>+IF('Lista Puestos Valorados'!D267="","",'Lista Puestos Valorados'!D267)</f>
        <v/>
      </c>
      <c r="E267" s="26" t="str">
        <f>+IF('Lista Puestos Valorados'!E267="","",'Lista Puestos Valorados'!E267)</f>
        <v/>
      </c>
      <c r="F267" s="26" t="str">
        <f>+IF('Lista Puestos Valorados'!F267="","",'Lista Puestos Valorados'!F267)</f>
        <v/>
      </c>
      <c r="G267" s="26" t="str">
        <f>+IF('Lista Puestos Valorados'!G267="","",'Lista Puestos Valorados'!G267)</f>
        <v/>
      </c>
      <c r="H267" s="26" t="str">
        <f>+IF('Lista Puestos Valorados'!H267="","",'Lista Puestos Valorados'!H267)</f>
        <v/>
      </c>
      <c r="I267" s="26" t="str">
        <f>+IF('Lista Puestos Valorados'!I267="","",'Lista Puestos Valorados'!I267)</f>
        <v/>
      </c>
      <c r="J267" s="118" t="e">
        <f t="array" ref="J267">+IF(L267="","",_xlfn.IFS(L267&lt;='Cortes de Agrupacion'!$F$15,'Cortes de Agrupacion'!$E$15,'Resultados General'!L267&lt;='Cortes de Agrupacion'!$F$14,'Cortes de Agrupacion'!$E$14,'Resultados General'!L267&lt;='Cortes de Agrupacion'!$F$13,'Cortes de Agrupacion'!$E$13,L267&lt;='Cortes de Agrupacion'!$F$12,'Cortes de Agrupacion'!$E$12,'Resultados General'!L267&lt;='Cortes de Agrupacion'!$F$11,'Cortes de Agrupacion'!$E$11,'Resultados General'!L267&lt;='Cortes de Agrupacion'!$F$10,'Cortes de Agrupacion'!$E$10,'Resultados General'!L267&lt;='Cortes de Agrupacion'!$F$9,'Cortes de Agrupacion'!$E$9,'Resultados General'!L267&lt;='Cortes de Agrupacion'!$F$8,'Cortes de Agrupacion'!$E$8,'Resultados General'!L267&lt;='Cortes de Agrupacion'!$F$7,'Cortes de Agrupacion'!$E$7,'Resultados General'!L267&lt;='Cortes de Agrupacion'!$F$6,'Cortes de Agrupacion'!$E$6))</f>
        <v>#VALUE!</v>
      </c>
      <c r="K267" s="118" t="str">
        <f t="shared" ref="K267:K330" si="8">IFERROR(+C267&amp;"("&amp;ROUND(L267,0)&amp;")","")</f>
        <v/>
      </c>
      <c r="L267" s="124" t="e">
        <f>#VALUE!</f>
        <v>#VALUE!</v>
      </c>
      <c r="M267" s="26" t="e">
        <f ca="1">+_xlfn.IFNA(VLOOKUP(C267,'Distribución de puestos'!$B$8:$I$507,8,0),"")</f>
        <v>#NAME?</v>
      </c>
      <c r="N267" s="26" t="str">
        <f>+IF(VLOOKUP($B267,'Lista Puestos Valorados'!$B$11:$BK$510,MATCH('Auxiliar General'!H$4,'Lista Puestos Valorados'!$B$10:$BK$10,0),0)="","No relevante",VLOOKUP($B267,'Lista Puestos Valorados'!$B$11:$BK$510,MATCH('Auxiliar General'!H$4,'Lista Puestos Valorados'!$B$10:$BK$10,0),0))</f>
        <v>No relevante</v>
      </c>
      <c r="O267" s="26">
        <f>+HLOOKUP(N267,Sistema_Puntos!$Q$5:$Y$43,'Auxiliar General'!J$5,FALSE)</f>
        <v>0</v>
      </c>
      <c r="P267" s="26" t="str">
        <f>+IF(VLOOKUP($B267,'Lista Puestos Valorados'!$B$11:$BK$510,MATCH('Auxiliar General'!J$4,'Lista Puestos Valorados'!$B$10:$BK$10,0),0)="","No relevante",VLOOKUP($B267,'Lista Puestos Valorados'!$B$11:$BK$510,MATCH('Auxiliar General'!J$4,'Lista Puestos Valorados'!$B$10:$BK$10,0),0))</f>
        <v>No relevante</v>
      </c>
      <c r="Q267" s="26">
        <f>+HLOOKUP(P267,Sistema_Puntos!$Q$5:$Y$43,'Auxiliar General'!L$5,FALSE)</f>
        <v>0</v>
      </c>
      <c r="R267" s="26" t="str">
        <f>+IF(VLOOKUP($B267,'Lista Puestos Valorados'!$B$11:$BK$510,MATCH('Auxiliar General'!L$4,'Lista Puestos Valorados'!$B$10:$BK$10,0),0)="","No relevante",VLOOKUP($B267,'Lista Puestos Valorados'!$B$11:$BK$510,MATCH('Auxiliar General'!L$4,'Lista Puestos Valorados'!$B$10:$BK$10,0),0))</f>
        <v>No relevante</v>
      </c>
      <c r="S267" s="26">
        <f>+HLOOKUP(R267,Sistema_Puntos!$Q$5:$Y$43,'Auxiliar General'!N$5,FALSE)</f>
        <v>0</v>
      </c>
      <c r="T267" s="26" t="str">
        <f>+IF(VLOOKUP($B267,'Lista Puestos Valorados'!$B$11:$BK$510,MATCH('Auxiliar General'!N$4,'Lista Puestos Valorados'!$B$10:$BK$10,0),0)="","No relevante",VLOOKUP($B267,'Lista Puestos Valorados'!$B$11:$BK$510,MATCH('Auxiliar General'!N$4,'Lista Puestos Valorados'!$B$10:$BK$10,0),0))</f>
        <v>No relevante</v>
      </c>
      <c r="U267" s="26">
        <f>+HLOOKUP(T267,Sistema_Puntos!$Q$5:$Y$43,'Auxiliar General'!P$5,FALSE)</f>
        <v>0</v>
      </c>
      <c r="V267" s="26" t="str">
        <f>+IF(VLOOKUP($B267,'Lista Puestos Valorados'!$B$11:$BK$510,MATCH('Auxiliar General'!P$4,'Lista Puestos Valorados'!$B$10:$BK$10,0),0)="","No relevante",VLOOKUP($B267,'Lista Puestos Valorados'!$B$11:$BK$510,MATCH('Auxiliar General'!P$4,'Lista Puestos Valorados'!$B$10:$BK$10,0),0))</f>
        <v>No relevante</v>
      </c>
      <c r="W267" s="26">
        <f>+HLOOKUP(V267,Sistema_Puntos!$Q$5:$Y$43,'Auxiliar General'!R$5,FALSE)</f>
        <v>0</v>
      </c>
      <c r="X267" s="26" t="str">
        <f>+IF(VLOOKUP($B267,'Lista Puestos Valorados'!$B$11:$BK$510,MATCH('Auxiliar General'!R$4,'Lista Puestos Valorados'!$B$10:$BK$10,0),0)="","No relevante",VLOOKUP($B267,'Lista Puestos Valorados'!$B$11:$BK$510,MATCH('Auxiliar General'!R$4,'Lista Puestos Valorados'!$B$10:$BK$10,0),0))</f>
        <v>No relevante</v>
      </c>
      <c r="Y267" s="26">
        <f>+HLOOKUP(X267,Sistema_Puntos!$Q$5:$Y$43,'Auxiliar General'!T$5,FALSE)</f>
        <v>0</v>
      </c>
      <c r="Z267" s="26" t="str">
        <f>+IF(VLOOKUP($B267,'Lista Puestos Valorados'!$B$11:$BK$510,MATCH('Auxiliar General'!T$4,'Lista Puestos Valorados'!$B$10:$BK$10,0),0)="","No relevante",VLOOKUP($B267,'Lista Puestos Valorados'!$B$11:$BK$510,MATCH('Auxiliar General'!T$4,'Lista Puestos Valorados'!$B$10:$BK$10,0),0))</f>
        <v>No relevante</v>
      </c>
      <c r="AA267" s="26">
        <f>+HLOOKUP(Z267,Sistema_Puntos!$Q$5:$Y$43,'Auxiliar General'!V$5,FALSE)</f>
        <v>0</v>
      </c>
      <c r="AB267" s="26" t="str">
        <f>+IF(VLOOKUP($B267,'Lista Puestos Valorados'!$B$11:$BK$510,MATCH('Auxiliar General'!V$4,'Lista Puestos Valorados'!$B$10:$BK$10,0),0)="","No relevante",VLOOKUP($B267,'Lista Puestos Valorados'!$B$11:$BK$510,MATCH('Auxiliar General'!V$4,'Lista Puestos Valorados'!$B$10:$BK$10,0),0))</f>
        <v>No relevante</v>
      </c>
      <c r="AC267" s="26">
        <f>+HLOOKUP(AB267,Sistema_Puntos!$Q$5:$Y$43,'Auxiliar General'!X$5,FALSE)</f>
        <v>0</v>
      </c>
      <c r="AD267" s="26" t="str">
        <f>+IF(VLOOKUP($B267,'Lista Puestos Valorados'!$B$11:$BK$510,MATCH('Auxiliar General'!X$4,'Lista Puestos Valorados'!$B$10:$BK$10,0),0)="","No relevante",VLOOKUP($B267,'Lista Puestos Valorados'!$B$11:$BK$510,MATCH('Auxiliar General'!X$4,'Lista Puestos Valorados'!$B$10:$BK$10,0),0))</f>
        <v>No relevante</v>
      </c>
      <c r="AE267" s="26">
        <f>+HLOOKUP(AD267,Sistema_Puntos!$Q$5:$Y$43,'Auxiliar General'!Z$5,FALSE)</f>
        <v>0</v>
      </c>
      <c r="AF267" s="26" t="str">
        <f>+IF(VLOOKUP($B267,'Lista Puestos Valorados'!$B$11:$BK$510,MATCH('Auxiliar General'!Z$4,'Lista Puestos Valorados'!$B$10:$BK$10,0),0)="","No relevante",VLOOKUP($B267,'Lista Puestos Valorados'!$B$11:$BK$510,MATCH('Auxiliar General'!Z$4,'Lista Puestos Valorados'!$B$10:$BK$10,0),0))</f>
        <v>No relevante</v>
      </c>
      <c r="AG267" s="26">
        <f>+HLOOKUP(AF267,Sistema_Puntos!$Q$5:$Y$43,'Auxiliar General'!AB$5,FALSE)</f>
        <v>0</v>
      </c>
      <c r="AH267" s="26" t="str">
        <f>+IF(VLOOKUP($B267,'Lista Puestos Valorados'!$B$11:$BK$510,MATCH('Auxiliar General'!AB$4,'Lista Puestos Valorados'!$B$10:$BK$10,0),0)="","No relevante",VLOOKUP($B267,'Lista Puestos Valorados'!$B$11:$BK$510,MATCH('Auxiliar General'!AB$4,'Lista Puestos Valorados'!$B$10:$BK$10,0),0))</f>
        <v>No relevante</v>
      </c>
      <c r="AI267" s="26">
        <f>+HLOOKUP(AH267,Sistema_Puntos!$Q$5:$Y$43,'Auxiliar General'!AD$5,FALSE)</f>
        <v>0</v>
      </c>
      <c r="AJ267" s="26" t="str">
        <f>+IF(VLOOKUP($B267,'Lista Puestos Valorados'!$B$11:$BK$510,MATCH('Auxiliar General'!AD$4,'Lista Puestos Valorados'!$B$10:$BK$10,0),0)="","No relevante",VLOOKUP($B267,'Lista Puestos Valorados'!$B$11:$BK$510,MATCH('Auxiliar General'!AD$4,'Lista Puestos Valorados'!$B$10:$BK$10,0),0))</f>
        <v>No relevante</v>
      </c>
      <c r="AK267" s="26">
        <f>+HLOOKUP(AJ267,Sistema_Puntos!$Q$5:$Y$43,'Auxiliar General'!AF$5,FALSE)</f>
        <v>0</v>
      </c>
      <c r="AL267" s="26" t="str">
        <f>+IF(VLOOKUP($B267,'Lista Puestos Valorados'!$B$11:$BK$510,MATCH('Auxiliar General'!AF$4,'Lista Puestos Valorados'!$B$10:$BK$10,0),0)="","No relevante",VLOOKUP($B267,'Lista Puestos Valorados'!$B$11:$BK$510,MATCH('Auxiliar General'!AF$4,'Lista Puestos Valorados'!$B$10:$BK$10,0),0))</f>
        <v>No relevante</v>
      </c>
      <c r="AM267" s="26">
        <f>+HLOOKUP(AL267,Sistema_Puntos!$Q$5:$Y$43,'Auxiliar General'!AH$5,FALSE)</f>
        <v>0</v>
      </c>
      <c r="AN267" s="26" t="str">
        <f>+IF(VLOOKUP($B267,'Lista Puestos Valorados'!$B$11:$BK$510,MATCH('Auxiliar General'!AH$4,'Lista Puestos Valorados'!$B$10:$BK$10,0),0)="","No relevante",VLOOKUP($B267,'Lista Puestos Valorados'!$B$11:$BK$510,MATCH('Auxiliar General'!AH$4,'Lista Puestos Valorados'!$B$10:$BK$10,0),0))</f>
        <v>No relevante</v>
      </c>
      <c r="AO267" s="26">
        <f>+HLOOKUP(AN267,Sistema_Puntos!$Q$5:$Y$43,'Auxiliar General'!AJ$5,FALSE)</f>
        <v>0</v>
      </c>
      <c r="AP267" s="26" t="str">
        <f>+IF(VLOOKUP($B267,'Lista Puestos Valorados'!$B$11:$BK$510,MATCH('Auxiliar General'!AJ$4,'Lista Puestos Valorados'!$B$10:$BK$10,0),0)="","No relevante",VLOOKUP($B267,'Lista Puestos Valorados'!$B$11:$BK$510,MATCH('Auxiliar General'!AJ$4,'Lista Puestos Valorados'!$B$10:$BK$10,0),0))</f>
        <v>No relevante</v>
      </c>
      <c r="AQ267" s="26">
        <f>+HLOOKUP(AP267,Sistema_Puntos!$Q$5:$Y$43,'Auxiliar General'!AL$5,FALSE)</f>
        <v>0</v>
      </c>
      <c r="AR267" s="26" t="str">
        <f>+IF(VLOOKUP($B267,'Lista Puestos Valorados'!$B$11:$BK$510,MATCH('Auxiliar General'!AL$4,'Lista Puestos Valorados'!$B$10:$BK$10,0),0)="","No relevante",VLOOKUP($B267,'Lista Puestos Valorados'!$B$11:$BK$510,MATCH('Auxiliar General'!AL$4,'Lista Puestos Valorados'!$B$10:$BK$10,0),0))</f>
        <v>No relevante</v>
      </c>
      <c r="AS267" s="26">
        <f>+HLOOKUP(AR267,Sistema_Puntos!$Q$5:$Y$43,'Auxiliar General'!AN$5,FALSE)</f>
        <v>0</v>
      </c>
      <c r="AT267" s="26" t="str">
        <f>+IF(VLOOKUP($B267,'Lista Puestos Valorados'!$B$11:$BK$510,MATCH('Auxiliar General'!AN$4,'Lista Puestos Valorados'!$B$10:$BK$10,0),0)="","No relevante",VLOOKUP($B267,'Lista Puestos Valorados'!$B$11:$BK$510,MATCH('Auxiliar General'!AN$4,'Lista Puestos Valorados'!$B$10:$BK$10,0),0))</f>
        <v>No relevante</v>
      </c>
      <c r="AU267" s="26">
        <f>+HLOOKUP(AT267,Sistema_Puntos!$Q$5:$Y$43,'Auxiliar General'!AP$5,FALSE)</f>
        <v>0</v>
      </c>
      <c r="AV267" s="26" t="str">
        <f>+IF(VLOOKUP($B267,'Lista Puestos Valorados'!$B$11:$BK$510,MATCH('Auxiliar General'!AP$4,'Lista Puestos Valorados'!$B$10:$BK$10,0),0)="","No relevante",VLOOKUP($B267,'Lista Puestos Valorados'!$B$11:$BK$510,MATCH('Auxiliar General'!AP$4,'Lista Puestos Valorados'!$B$10:$BK$10,0),0))</f>
        <v>No relevante</v>
      </c>
      <c r="AW267" s="26">
        <f>+HLOOKUP(AV267,Sistema_Puntos!$Q$5:$Y$43,'Auxiliar General'!AR$5,FALSE)</f>
        <v>0</v>
      </c>
      <c r="AX267" s="26" t="str">
        <f>+IF(VLOOKUP($B267,'Lista Puestos Valorados'!$B$11:$BK$510,MATCH('Auxiliar General'!AR$4,'Lista Puestos Valorados'!$B$10:$BK$10,0),0)="","No relevante",VLOOKUP($B267,'Lista Puestos Valorados'!$B$11:$BK$510,MATCH('Auxiliar General'!AR$4,'Lista Puestos Valorados'!$B$10:$BK$10,0),0))</f>
        <v>No relevante</v>
      </c>
      <c r="AY267" s="26">
        <f>+HLOOKUP(AX267,Sistema_Puntos!$Q$5:$Y$43,'Auxiliar General'!AT$5,FALSE)</f>
        <v>0</v>
      </c>
      <c r="AZ267" s="26" t="str">
        <f>+IF(VLOOKUP($B267,'Lista Puestos Valorados'!$B$11:$BK$510,MATCH('Auxiliar General'!AT$4,'Lista Puestos Valorados'!$B$10:$BK$10,0),0)="","No relevante",VLOOKUP($B267,'Lista Puestos Valorados'!$B$11:$BK$510,MATCH('Auxiliar General'!AT$4,'Lista Puestos Valorados'!$B$10:$BK$10,0),0))</f>
        <v>No relevante</v>
      </c>
      <c r="BA267" s="26">
        <f>+HLOOKUP(AZ267,Sistema_Puntos!$Q$5:$Y$43,'Auxiliar General'!AV$5,FALSE)</f>
        <v>0</v>
      </c>
      <c r="BB267" s="26" t="str">
        <f>+IF(VLOOKUP($B267,'Lista Puestos Valorados'!$B$11:$BK$510,MATCH('Auxiliar General'!AV$4,'Lista Puestos Valorados'!$B$10:$BK$10,0),0)="","No relevante",VLOOKUP($B267,'Lista Puestos Valorados'!$B$11:$BK$510,MATCH('Auxiliar General'!AV$4,'Lista Puestos Valorados'!$B$10:$BK$10,0),0))</f>
        <v>No relevante</v>
      </c>
      <c r="BC267" s="26">
        <f>+HLOOKUP(BB267,Sistema_Puntos!$Q$5:$Y$43,'Auxiliar General'!AX$5,FALSE)</f>
        <v>0</v>
      </c>
      <c r="BD267" s="26" t="str">
        <f>+IF(VLOOKUP($B267,'Lista Puestos Valorados'!$B$11:$BK$510,MATCH('Auxiliar General'!AX$4,'Lista Puestos Valorados'!$B$10:$BK$10,0),0)="","No relevante",VLOOKUP($B267,'Lista Puestos Valorados'!$B$11:$BK$510,MATCH('Auxiliar General'!AX$4,'Lista Puestos Valorados'!$B$10:$BK$10,0),0))</f>
        <v>No relevante</v>
      </c>
      <c r="BE267" s="26">
        <f>+HLOOKUP(BD267,Sistema_Puntos!$Q$5:$Y$43,'Auxiliar General'!AZ$5,FALSE)</f>
        <v>0</v>
      </c>
      <c r="BF267" s="26" t="str">
        <f>+IF(VLOOKUP($B267,'Lista Puestos Valorados'!$B$11:$BK$510,MATCH('Auxiliar General'!AZ$4,'Lista Puestos Valorados'!$B$10:$BK$10,0),0)="","No relevante",VLOOKUP($B267,'Lista Puestos Valorados'!$B$11:$BK$510,MATCH('Auxiliar General'!AZ$4,'Lista Puestos Valorados'!$B$10:$BK$10,0),0))</f>
        <v>No relevante</v>
      </c>
      <c r="BG267" s="26">
        <f>+HLOOKUP(BF267,Sistema_Puntos!$Q$5:$Y$43,'Auxiliar General'!BB$5,FALSE)</f>
        <v>0</v>
      </c>
      <c r="BH267" s="26" t="str">
        <f>+IF(VLOOKUP($B267,'Lista Puestos Valorados'!$B$11:$BK$510,MATCH('Auxiliar General'!BB$4,'Lista Puestos Valorados'!$B$10:$BK$10,0),0)="","No relevante",VLOOKUP($B267,'Lista Puestos Valorados'!$B$11:$BK$510,MATCH('Auxiliar General'!BB$4,'Lista Puestos Valorados'!$B$10:$BK$10,0),0))</f>
        <v>No relevante</v>
      </c>
      <c r="BI267" s="26">
        <f>+HLOOKUP(BH267,Sistema_Puntos!$Q$5:$Y$43,'Auxiliar General'!BD$5,FALSE)</f>
        <v>0</v>
      </c>
      <c r="BJ267" s="26" t="str">
        <f>+IF(VLOOKUP($B267,'Lista Puestos Valorados'!$B$11:$BK$510,MATCH('Auxiliar General'!BD$4,'Lista Puestos Valorados'!$B$10:$BK$10,0),0)="","No relevante",VLOOKUP($B267,'Lista Puestos Valorados'!$B$11:$BK$510,MATCH('Auxiliar General'!BD$4,'Lista Puestos Valorados'!$B$10:$BK$10,0),0))</f>
        <v>No relevante</v>
      </c>
      <c r="BK267" s="26">
        <f>+HLOOKUP(BJ267,Sistema_Puntos!$Q$5:$Y$43,'Auxiliar General'!BF$5,FALSE)</f>
        <v>0</v>
      </c>
      <c r="BL267" s="26" t="str">
        <f>+IF(VLOOKUP($B267,'Lista Puestos Valorados'!$B$11:$BK$510,MATCH('Auxiliar General'!BF$4,'Lista Puestos Valorados'!$B$10:$BK$10,0),0)="","No relevante",VLOOKUP($B267,'Lista Puestos Valorados'!$B$11:$BK$510,MATCH('Auxiliar General'!BF$4,'Lista Puestos Valorados'!$B$10:$BK$10,0),0))</f>
        <v>No relevante</v>
      </c>
      <c r="BM267" s="26">
        <f>+HLOOKUP(BL267,Sistema_Puntos!$Q$5:$Y$43,'Auxiliar General'!BH$5,FALSE)</f>
        <v>0</v>
      </c>
      <c r="BN267" s="26" t="str">
        <f>+IF(VLOOKUP($B267,'Lista Puestos Valorados'!$B$11:$BK$510,MATCH('Auxiliar General'!BH$4,'Lista Puestos Valorados'!$B$10:$BK$10,0),0)="","No relevante",VLOOKUP($B267,'Lista Puestos Valorados'!$B$11:$BK$510,MATCH('Auxiliar General'!BH$4,'Lista Puestos Valorados'!$B$10:$BK$10,0),0))</f>
        <v>No relevante</v>
      </c>
      <c r="BO267" s="26">
        <f>+HLOOKUP(BN267,Sistema_Puntos!$Q$5:$Y$43,'Auxiliar General'!BJ$5,FALSE)</f>
        <v>0</v>
      </c>
      <c r="BP267" s="26" t="str">
        <f>+IF(VLOOKUP($B267,'Lista Puestos Valorados'!$B$11:$BK$510,MATCH('Auxiliar General'!BJ$4,'Lista Puestos Valorados'!$B$10:$BK$10,0),0)="","No relevante",VLOOKUP($B267,'Lista Puestos Valorados'!$B$11:$BK$510,MATCH('Auxiliar General'!BJ$4,'Lista Puestos Valorados'!$B$10:$BK$10,0),0))</f>
        <v>No relevante</v>
      </c>
      <c r="BQ267" s="26">
        <f>+HLOOKUP(BP267,Sistema_Puntos!$Q$5:$Y$43,'Auxiliar General'!BL$5,FALSE)</f>
        <v>0</v>
      </c>
      <c r="BR267" s="26" t="str">
        <f>+IF(VLOOKUP($B267,'Lista Puestos Valorados'!$B$11:$BK$510,MATCH('Auxiliar General'!BL$4,'Lista Puestos Valorados'!$B$10:$BK$10,0),0)="","No relevante",VLOOKUP($B267,'Lista Puestos Valorados'!$B$11:$BK$510,MATCH('Auxiliar General'!BL$4,'Lista Puestos Valorados'!$B$10:$BK$10,0),0))</f>
        <v>No relevante</v>
      </c>
      <c r="BS267" s="26">
        <f>+HLOOKUP(BR267,Sistema_Puntos!$Q$5:$Y$43,'Auxiliar General'!BN$5,FALSE)</f>
        <v>0</v>
      </c>
      <c r="BT267" s="26" t="str">
        <f>+IF(VLOOKUP($B267,'Lista Puestos Valorados'!$B$11:$BK$510,MATCH('Auxiliar General'!BN$4,'Lista Puestos Valorados'!$B$10:$BK$10,0),0)="","No relevante",VLOOKUP($B267,'Lista Puestos Valorados'!$B$11:$BK$510,MATCH('Auxiliar General'!BN$4,'Lista Puestos Valorados'!$B$10:$BK$10,0),0))</f>
        <v>No relevante</v>
      </c>
      <c r="BU267" s="26">
        <f>+HLOOKUP(BT267,Sistema_Puntos!$Q$5:$Y$43,'Auxiliar General'!BP$5,FALSE)</f>
        <v>0</v>
      </c>
      <c r="BV267" s="26" t="str">
        <f>+IF(VLOOKUP($B267,'Lista Puestos Valorados'!$B$11:$BK$510,MATCH('Auxiliar General'!BP$4,'Lista Puestos Valorados'!$B$10:$BK$10,0),0)="","No relevante",VLOOKUP($B267,'Lista Puestos Valorados'!$B$11:$BK$510,MATCH('Auxiliar General'!BP$4,'Lista Puestos Valorados'!$B$10:$BK$10,0),0))</f>
        <v>No relevante</v>
      </c>
      <c r="BW267" s="26">
        <f>+HLOOKUP(BV267,Sistema_Puntos!$Q$5:$Y$43,'Auxiliar General'!BR$5,FALSE)</f>
        <v>0</v>
      </c>
      <c r="BX267" s="26" t="str">
        <f>+IF(VLOOKUP($B267,'Lista Puestos Valorados'!$B$11:$BK$510,MATCH('Auxiliar General'!BR$4,'Lista Puestos Valorados'!$B$10:$BK$10,0),0)="","No relevante",VLOOKUP($B267,'Lista Puestos Valorados'!$B$11:$BK$510,MATCH('Auxiliar General'!BR$4,'Lista Puestos Valorados'!$B$10:$BK$10,0),0))</f>
        <v>No relevante</v>
      </c>
      <c r="BY267" s="26">
        <f>+HLOOKUP(BX267,Sistema_Puntos!$Q$5:$Y$43,'Auxiliar General'!BT$5,FALSE)</f>
        <v>0</v>
      </c>
      <c r="BZ267" s="26" t="str">
        <f>+IF(VLOOKUP($B267,'Lista Puestos Valorados'!$B$11:$BK$510,MATCH('Auxiliar General'!BT$4,'Lista Puestos Valorados'!$B$10:$BK$10,0),0)="","No relevante",VLOOKUP($B267,'Lista Puestos Valorados'!$B$11:$BK$510,MATCH('Auxiliar General'!BT$4,'Lista Puestos Valorados'!$B$10:$BK$10,0),0))</f>
        <v>No relevante</v>
      </c>
      <c r="CA267" s="26">
        <f>+HLOOKUP(BZ267,Sistema_Puntos!$Q$5:$Y$43,'Auxiliar General'!BV$5,FALSE)</f>
        <v>0</v>
      </c>
      <c r="CB267" s="26" t="str">
        <f>+IF(VLOOKUP($B267,'Lista Puestos Valorados'!$B$11:$BK$510,MATCH('Auxiliar General'!BV$4,'Lista Puestos Valorados'!$B$10:$BK$10,0),0)="","No relevante",VLOOKUP($B267,'Lista Puestos Valorados'!$B$11:$BK$510,MATCH('Auxiliar General'!BV$4,'Lista Puestos Valorados'!$B$10:$BK$10,0),0))</f>
        <v>No relevante</v>
      </c>
      <c r="CC267" s="26">
        <f>+HLOOKUP(CB267,Sistema_Puntos!$Q$5:$Y$43,'Auxiliar General'!BX$5,FALSE)</f>
        <v>0</v>
      </c>
      <c r="CD267" s="26" t="str">
        <f>+IF(VLOOKUP($B267,'Lista Puestos Valorados'!$B$11:$BK$510,MATCH('Auxiliar General'!BX$4,'Lista Puestos Valorados'!$B$10:$BK$10,0),0)="","No relevante",VLOOKUP($B267,'Lista Puestos Valorados'!$B$11:$BK$510,MATCH('Auxiliar General'!BX$4,'Lista Puestos Valorados'!$B$10:$BK$10,0),0))</f>
        <v>No relevante</v>
      </c>
      <c r="CE267" s="26">
        <f>+HLOOKUP(CD267,Sistema_Puntos!$Q$5:$Y$43,'Auxiliar General'!BZ$5,FALSE)</f>
        <v>0</v>
      </c>
      <c r="CF267" s="26" t="str">
        <f>+IF(VLOOKUP($B267,'Lista Puestos Valorados'!$B$11:$BK$510,MATCH('Auxiliar General'!BZ$4,'Lista Puestos Valorados'!$B$10:$BK$10,0),0)="","No relevante",VLOOKUP($B267,'Lista Puestos Valorados'!$B$11:$BK$510,MATCH('Auxiliar General'!BZ$4,'Lista Puestos Valorados'!$B$10:$BK$10,0),0))</f>
        <v>No relevante</v>
      </c>
      <c r="CG267" s="26">
        <f>+HLOOKUP(CF267,Sistema_Puntos!$Q$5:$Y$43,'Auxiliar General'!CB$5,FALSE)</f>
        <v>0</v>
      </c>
      <c r="CH267" s="29"/>
      <c r="CI267" s="29"/>
    </row>
    <row r="268" spans="2:87" ht="17.55" customHeight="1">
      <c r="B268" s="26">
        <f>+'Listado de Puestos'!B268</f>
        <v>258</v>
      </c>
      <c r="C268" s="26" t="str">
        <f>+IF('Lista Puestos Valorados'!C268="","",'Lista Puestos Valorados'!C268)</f>
        <v/>
      </c>
      <c r="D268" s="26" t="str">
        <f>+IF('Lista Puestos Valorados'!D268="","",'Lista Puestos Valorados'!D268)</f>
        <v/>
      </c>
      <c r="E268" s="26" t="str">
        <f>+IF('Lista Puestos Valorados'!E268="","",'Lista Puestos Valorados'!E268)</f>
        <v/>
      </c>
      <c r="F268" s="26" t="str">
        <f>+IF('Lista Puestos Valorados'!F268="","",'Lista Puestos Valorados'!F268)</f>
        <v/>
      </c>
      <c r="G268" s="26" t="str">
        <f>+IF('Lista Puestos Valorados'!G268="","",'Lista Puestos Valorados'!G268)</f>
        <v/>
      </c>
      <c r="H268" s="26" t="str">
        <f>+IF('Lista Puestos Valorados'!H268="","",'Lista Puestos Valorados'!H268)</f>
        <v/>
      </c>
      <c r="I268" s="26" t="str">
        <f>+IF('Lista Puestos Valorados'!I268="","",'Lista Puestos Valorados'!I268)</f>
        <v/>
      </c>
      <c r="J268" s="118" t="e">
        <f t="array" ref="J268">+IF(L268="","",_xlfn.IFS(L268&lt;='Cortes de Agrupacion'!$F$15,'Cortes de Agrupacion'!$E$15,'Resultados General'!L268&lt;='Cortes de Agrupacion'!$F$14,'Cortes de Agrupacion'!$E$14,'Resultados General'!L268&lt;='Cortes de Agrupacion'!$F$13,'Cortes de Agrupacion'!$E$13,L268&lt;='Cortes de Agrupacion'!$F$12,'Cortes de Agrupacion'!$E$12,'Resultados General'!L268&lt;='Cortes de Agrupacion'!$F$11,'Cortes de Agrupacion'!$E$11,'Resultados General'!L268&lt;='Cortes de Agrupacion'!$F$10,'Cortes de Agrupacion'!$E$10,'Resultados General'!L268&lt;='Cortes de Agrupacion'!$F$9,'Cortes de Agrupacion'!$E$9,'Resultados General'!L268&lt;='Cortes de Agrupacion'!$F$8,'Cortes de Agrupacion'!$E$8,'Resultados General'!L268&lt;='Cortes de Agrupacion'!$F$7,'Cortes de Agrupacion'!$E$7,'Resultados General'!L268&lt;='Cortes de Agrupacion'!$F$6,'Cortes de Agrupacion'!$E$6))</f>
        <v>#VALUE!</v>
      </c>
      <c r="K268" s="118" t="str">
        <f t="shared" si="8"/>
        <v/>
      </c>
      <c r="L268" s="124" t="e">
        <f t="shared" ref="L268" si="9">#VALUE!</f>
        <v>#VALUE!</v>
      </c>
      <c r="M268" s="26" t="e">
        <f ca="1">+_xlfn.IFNA(VLOOKUP(C268,'Distribución de puestos'!$B$8:$I$507,8,0),"")</f>
        <v>#NAME?</v>
      </c>
      <c r="N268" s="26" t="str">
        <f>+IF(VLOOKUP($B268,'Lista Puestos Valorados'!$B$11:$BK$510,MATCH('Auxiliar General'!H$4,'Lista Puestos Valorados'!$B$10:$BK$10,0),0)="","No relevante",VLOOKUP($B268,'Lista Puestos Valorados'!$B$11:$BK$510,MATCH('Auxiliar General'!H$4,'Lista Puestos Valorados'!$B$10:$BK$10,0),0))</f>
        <v>No relevante</v>
      </c>
      <c r="O268" s="26">
        <f>+HLOOKUP(N268,Sistema_Puntos!$Q$5:$Y$43,'Auxiliar General'!J$5,FALSE)</f>
        <v>0</v>
      </c>
      <c r="P268" s="26" t="str">
        <f>+IF(VLOOKUP($B268,'Lista Puestos Valorados'!$B$11:$BK$510,MATCH('Auxiliar General'!J$4,'Lista Puestos Valorados'!$B$10:$BK$10,0),0)="","No relevante",VLOOKUP($B268,'Lista Puestos Valorados'!$B$11:$BK$510,MATCH('Auxiliar General'!J$4,'Lista Puestos Valorados'!$B$10:$BK$10,0),0))</f>
        <v>No relevante</v>
      </c>
      <c r="Q268" s="26">
        <f>+HLOOKUP(P268,Sistema_Puntos!$Q$5:$Y$43,'Auxiliar General'!L$5,FALSE)</f>
        <v>0</v>
      </c>
      <c r="R268" s="26" t="str">
        <f>+IF(VLOOKUP($B268,'Lista Puestos Valorados'!$B$11:$BK$510,MATCH('Auxiliar General'!L$4,'Lista Puestos Valorados'!$B$10:$BK$10,0),0)="","No relevante",VLOOKUP($B268,'Lista Puestos Valorados'!$B$11:$BK$510,MATCH('Auxiliar General'!L$4,'Lista Puestos Valorados'!$B$10:$BK$10,0),0))</f>
        <v>No relevante</v>
      </c>
      <c r="S268" s="26">
        <f>+HLOOKUP(R268,Sistema_Puntos!$Q$5:$Y$43,'Auxiliar General'!N$5,FALSE)</f>
        <v>0</v>
      </c>
      <c r="T268" s="26" t="str">
        <f>+IF(VLOOKUP($B268,'Lista Puestos Valorados'!$B$11:$BK$510,MATCH('Auxiliar General'!N$4,'Lista Puestos Valorados'!$B$10:$BK$10,0),0)="","No relevante",VLOOKUP($B268,'Lista Puestos Valorados'!$B$11:$BK$510,MATCH('Auxiliar General'!N$4,'Lista Puestos Valorados'!$B$10:$BK$10,0),0))</f>
        <v>No relevante</v>
      </c>
      <c r="U268" s="26">
        <f>+HLOOKUP(T268,Sistema_Puntos!$Q$5:$Y$43,'Auxiliar General'!P$5,FALSE)</f>
        <v>0</v>
      </c>
      <c r="V268" s="26" t="str">
        <f>+IF(VLOOKUP($B268,'Lista Puestos Valorados'!$B$11:$BK$510,MATCH('Auxiliar General'!P$4,'Lista Puestos Valorados'!$B$10:$BK$10,0),0)="","No relevante",VLOOKUP($B268,'Lista Puestos Valorados'!$B$11:$BK$510,MATCH('Auxiliar General'!P$4,'Lista Puestos Valorados'!$B$10:$BK$10,0),0))</f>
        <v>No relevante</v>
      </c>
      <c r="W268" s="26">
        <f>+HLOOKUP(V268,Sistema_Puntos!$Q$5:$Y$43,'Auxiliar General'!R$5,FALSE)</f>
        <v>0</v>
      </c>
      <c r="X268" s="26" t="str">
        <f>+IF(VLOOKUP($B268,'Lista Puestos Valorados'!$B$11:$BK$510,MATCH('Auxiliar General'!R$4,'Lista Puestos Valorados'!$B$10:$BK$10,0),0)="","No relevante",VLOOKUP($B268,'Lista Puestos Valorados'!$B$11:$BK$510,MATCH('Auxiliar General'!R$4,'Lista Puestos Valorados'!$B$10:$BK$10,0),0))</f>
        <v>No relevante</v>
      </c>
      <c r="Y268" s="26">
        <f>+HLOOKUP(X268,Sistema_Puntos!$Q$5:$Y$43,'Auxiliar General'!T$5,FALSE)</f>
        <v>0</v>
      </c>
      <c r="Z268" s="26" t="str">
        <f>+IF(VLOOKUP($B268,'Lista Puestos Valorados'!$B$11:$BK$510,MATCH('Auxiliar General'!T$4,'Lista Puestos Valorados'!$B$10:$BK$10,0),0)="","No relevante",VLOOKUP($B268,'Lista Puestos Valorados'!$B$11:$BK$510,MATCH('Auxiliar General'!T$4,'Lista Puestos Valorados'!$B$10:$BK$10,0),0))</f>
        <v>No relevante</v>
      </c>
      <c r="AA268" s="26">
        <f>+HLOOKUP(Z268,Sistema_Puntos!$Q$5:$Y$43,'Auxiliar General'!V$5,FALSE)</f>
        <v>0</v>
      </c>
      <c r="AB268" s="26" t="str">
        <f>+IF(VLOOKUP($B268,'Lista Puestos Valorados'!$B$11:$BK$510,MATCH('Auxiliar General'!V$4,'Lista Puestos Valorados'!$B$10:$BK$10,0),0)="","No relevante",VLOOKUP($B268,'Lista Puestos Valorados'!$B$11:$BK$510,MATCH('Auxiliar General'!V$4,'Lista Puestos Valorados'!$B$10:$BK$10,0),0))</f>
        <v>No relevante</v>
      </c>
      <c r="AC268" s="26">
        <f>+HLOOKUP(AB268,Sistema_Puntos!$Q$5:$Y$43,'Auxiliar General'!X$5,FALSE)</f>
        <v>0</v>
      </c>
      <c r="AD268" s="26" t="str">
        <f>+IF(VLOOKUP($B268,'Lista Puestos Valorados'!$B$11:$BK$510,MATCH('Auxiliar General'!X$4,'Lista Puestos Valorados'!$B$10:$BK$10,0),0)="","No relevante",VLOOKUP($B268,'Lista Puestos Valorados'!$B$11:$BK$510,MATCH('Auxiliar General'!X$4,'Lista Puestos Valorados'!$B$10:$BK$10,0),0))</f>
        <v>No relevante</v>
      </c>
      <c r="AE268" s="26">
        <f>+HLOOKUP(AD268,Sistema_Puntos!$Q$5:$Y$43,'Auxiliar General'!Z$5,FALSE)</f>
        <v>0</v>
      </c>
      <c r="AF268" s="26" t="str">
        <f>+IF(VLOOKUP($B268,'Lista Puestos Valorados'!$B$11:$BK$510,MATCH('Auxiliar General'!Z$4,'Lista Puestos Valorados'!$B$10:$BK$10,0),0)="","No relevante",VLOOKUP($B268,'Lista Puestos Valorados'!$B$11:$BK$510,MATCH('Auxiliar General'!Z$4,'Lista Puestos Valorados'!$B$10:$BK$10,0),0))</f>
        <v>No relevante</v>
      </c>
      <c r="AG268" s="26">
        <f>+HLOOKUP(AF268,Sistema_Puntos!$Q$5:$Y$43,'Auxiliar General'!AB$5,FALSE)</f>
        <v>0</v>
      </c>
      <c r="AH268" s="26" t="str">
        <f>+IF(VLOOKUP($B268,'Lista Puestos Valorados'!$B$11:$BK$510,MATCH('Auxiliar General'!AB$4,'Lista Puestos Valorados'!$B$10:$BK$10,0),0)="","No relevante",VLOOKUP($B268,'Lista Puestos Valorados'!$B$11:$BK$510,MATCH('Auxiliar General'!AB$4,'Lista Puestos Valorados'!$B$10:$BK$10,0),0))</f>
        <v>No relevante</v>
      </c>
      <c r="AI268" s="26">
        <f>+HLOOKUP(AH268,Sistema_Puntos!$Q$5:$Y$43,'Auxiliar General'!AD$5,FALSE)</f>
        <v>0</v>
      </c>
      <c r="AJ268" s="26" t="str">
        <f>+IF(VLOOKUP($B268,'Lista Puestos Valorados'!$B$11:$BK$510,MATCH('Auxiliar General'!AD$4,'Lista Puestos Valorados'!$B$10:$BK$10,0),0)="","No relevante",VLOOKUP($B268,'Lista Puestos Valorados'!$B$11:$BK$510,MATCH('Auxiliar General'!AD$4,'Lista Puestos Valorados'!$B$10:$BK$10,0),0))</f>
        <v>No relevante</v>
      </c>
      <c r="AK268" s="26">
        <f>+HLOOKUP(AJ268,Sistema_Puntos!$Q$5:$Y$43,'Auxiliar General'!AF$5,FALSE)</f>
        <v>0</v>
      </c>
      <c r="AL268" s="26" t="str">
        <f>+IF(VLOOKUP($B268,'Lista Puestos Valorados'!$B$11:$BK$510,MATCH('Auxiliar General'!AF$4,'Lista Puestos Valorados'!$B$10:$BK$10,0),0)="","No relevante",VLOOKUP($B268,'Lista Puestos Valorados'!$B$11:$BK$510,MATCH('Auxiliar General'!AF$4,'Lista Puestos Valorados'!$B$10:$BK$10,0),0))</f>
        <v>No relevante</v>
      </c>
      <c r="AM268" s="26">
        <f>+HLOOKUP(AL268,Sistema_Puntos!$Q$5:$Y$43,'Auxiliar General'!AH$5,FALSE)</f>
        <v>0</v>
      </c>
      <c r="AN268" s="26" t="str">
        <f>+IF(VLOOKUP($B268,'Lista Puestos Valorados'!$B$11:$BK$510,MATCH('Auxiliar General'!AH$4,'Lista Puestos Valorados'!$B$10:$BK$10,0),0)="","No relevante",VLOOKUP($B268,'Lista Puestos Valorados'!$B$11:$BK$510,MATCH('Auxiliar General'!AH$4,'Lista Puestos Valorados'!$B$10:$BK$10,0),0))</f>
        <v>No relevante</v>
      </c>
      <c r="AO268" s="26">
        <f>+HLOOKUP(AN268,Sistema_Puntos!$Q$5:$Y$43,'Auxiliar General'!AJ$5,FALSE)</f>
        <v>0</v>
      </c>
      <c r="AP268" s="26" t="str">
        <f>+IF(VLOOKUP($B268,'Lista Puestos Valorados'!$B$11:$BK$510,MATCH('Auxiliar General'!AJ$4,'Lista Puestos Valorados'!$B$10:$BK$10,0),0)="","No relevante",VLOOKUP($B268,'Lista Puestos Valorados'!$B$11:$BK$510,MATCH('Auxiliar General'!AJ$4,'Lista Puestos Valorados'!$B$10:$BK$10,0),0))</f>
        <v>No relevante</v>
      </c>
      <c r="AQ268" s="26">
        <f>+HLOOKUP(AP268,Sistema_Puntos!$Q$5:$Y$43,'Auxiliar General'!AL$5,FALSE)</f>
        <v>0</v>
      </c>
      <c r="AR268" s="26" t="str">
        <f>+IF(VLOOKUP($B268,'Lista Puestos Valorados'!$B$11:$BK$510,MATCH('Auxiliar General'!AL$4,'Lista Puestos Valorados'!$B$10:$BK$10,0),0)="","No relevante",VLOOKUP($B268,'Lista Puestos Valorados'!$B$11:$BK$510,MATCH('Auxiliar General'!AL$4,'Lista Puestos Valorados'!$B$10:$BK$10,0),0))</f>
        <v>No relevante</v>
      </c>
      <c r="AS268" s="26">
        <f>+HLOOKUP(AR268,Sistema_Puntos!$Q$5:$Y$43,'Auxiliar General'!AN$5,FALSE)</f>
        <v>0</v>
      </c>
      <c r="AT268" s="26" t="str">
        <f>+IF(VLOOKUP($B268,'Lista Puestos Valorados'!$B$11:$BK$510,MATCH('Auxiliar General'!AN$4,'Lista Puestos Valorados'!$B$10:$BK$10,0),0)="","No relevante",VLOOKUP($B268,'Lista Puestos Valorados'!$B$11:$BK$510,MATCH('Auxiliar General'!AN$4,'Lista Puestos Valorados'!$B$10:$BK$10,0),0))</f>
        <v>No relevante</v>
      </c>
      <c r="AU268" s="26">
        <f>+HLOOKUP(AT268,Sistema_Puntos!$Q$5:$Y$43,'Auxiliar General'!AP$5,FALSE)</f>
        <v>0</v>
      </c>
      <c r="AV268" s="26" t="str">
        <f>+IF(VLOOKUP($B268,'Lista Puestos Valorados'!$B$11:$BK$510,MATCH('Auxiliar General'!AP$4,'Lista Puestos Valorados'!$B$10:$BK$10,0),0)="","No relevante",VLOOKUP($B268,'Lista Puestos Valorados'!$B$11:$BK$510,MATCH('Auxiliar General'!AP$4,'Lista Puestos Valorados'!$B$10:$BK$10,0),0))</f>
        <v>No relevante</v>
      </c>
      <c r="AW268" s="26">
        <f>+HLOOKUP(AV268,Sistema_Puntos!$Q$5:$Y$43,'Auxiliar General'!AR$5,FALSE)</f>
        <v>0</v>
      </c>
      <c r="AX268" s="26" t="str">
        <f>+IF(VLOOKUP($B268,'Lista Puestos Valorados'!$B$11:$BK$510,MATCH('Auxiliar General'!AR$4,'Lista Puestos Valorados'!$B$10:$BK$10,0),0)="","No relevante",VLOOKUP($B268,'Lista Puestos Valorados'!$B$11:$BK$510,MATCH('Auxiliar General'!AR$4,'Lista Puestos Valorados'!$B$10:$BK$10,0),0))</f>
        <v>No relevante</v>
      </c>
      <c r="AY268" s="26">
        <f>+HLOOKUP(AX268,Sistema_Puntos!$Q$5:$Y$43,'Auxiliar General'!AT$5,FALSE)</f>
        <v>0</v>
      </c>
      <c r="AZ268" s="26" t="str">
        <f>+IF(VLOOKUP($B268,'Lista Puestos Valorados'!$B$11:$BK$510,MATCH('Auxiliar General'!AT$4,'Lista Puestos Valorados'!$B$10:$BK$10,0),0)="","No relevante",VLOOKUP($B268,'Lista Puestos Valorados'!$B$11:$BK$510,MATCH('Auxiliar General'!AT$4,'Lista Puestos Valorados'!$B$10:$BK$10,0),0))</f>
        <v>No relevante</v>
      </c>
      <c r="BA268" s="26">
        <f>+HLOOKUP(AZ268,Sistema_Puntos!$Q$5:$Y$43,'Auxiliar General'!AV$5,FALSE)</f>
        <v>0</v>
      </c>
      <c r="BB268" s="26" t="str">
        <f>+IF(VLOOKUP($B268,'Lista Puestos Valorados'!$B$11:$BK$510,MATCH('Auxiliar General'!AV$4,'Lista Puestos Valorados'!$B$10:$BK$10,0),0)="","No relevante",VLOOKUP($B268,'Lista Puestos Valorados'!$B$11:$BK$510,MATCH('Auxiliar General'!AV$4,'Lista Puestos Valorados'!$B$10:$BK$10,0),0))</f>
        <v>No relevante</v>
      </c>
      <c r="BC268" s="26">
        <f>+HLOOKUP(BB268,Sistema_Puntos!$Q$5:$Y$43,'Auxiliar General'!AX$5,FALSE)</f>
        <v>0</v>
      </c>
      <c r="BD268" s="26" t="str">
        <f>+IF(VLOOKUP($B268,'Lista Puestos Valorados'!$B$11:$BK$510,MATCH('Auxiliar General'!AX$4,'Lista Puestos Valorados'!$B$10:$BK$10,0),0)="","No relevante",VLOOKUP($B268,'Lista Puestos Valorados'!$B$11:$BK$510,MATCH('Auxiliar General'!AX$4,'Lista Puestos Valorados'!$B$10:$BK$10,0),0))</f>
        <v>No relevante</v>
      </c>
      <c r="BE268" s="26">
        <f>+HLOOKUP(BD268,Sistema_Puntos!$Q$5:$Y$43,'Auxiliar General'!AZ$5,FALSE)</f>
        <v>0</v>
      </c>
      <c r="BF268" s="26" t="str">
        <f>+IF(VLOOKUP($B268,'Lista Puestos Valorados'!$B$11:$BK$510,MATCH('Auxiliar General'!AZ$4,'Lista Puestos Valorados'!$B$10:$BK$10,0),0)="","No relevante",VLOOKUP($B268,'Lista Puestos Valorados'!$B$11:$BK$510,MATCH('Auxiliar General'!AZ$4,'Lista Puestos Valorados'!$B$10:$BK$10,0),0))</f>
        <v>No relevante</v>
      </c>
      <c r="BG268" s="26">
        <f>+HLOOKUP(BF268,Sistema_Puntos!$Q$5:$Y$43,'Auxiliar General'!BB$5,FALSE)</f>
        <v>0</v>
      </c>
      <c r="BH268" s="26" t="str">
        <f>+IF(VLOOKUP($B268,'Lista Puestos Valorados'!$B$11:$BK$510,MATCH('Auxiliar General'!BB$4,'Lista Puestos Valorados'!$B$10:$BK$10,0),0)="","No relevante",VLOOKUP($B268,'Lista Puestos Valorados'!$B$11:$BK$510,MATCH('Auxiliar General'!BB$4,'Lista Puestos Valorados'!$B$10:$BK$10,0),0))</f>
        <v>No relevante</v>
      </c>
      <c r="BI268" s="26">
        <f>+HLOOKUP(BH268,Sistema_Puntos!$Q$5:$Y$43,'Auxiliar General'!BD$5,FALSE)</f>
        <v>0</v>
      </c>
      <c r="BJ268" s="26" t="str">
        <f>+IF(VLOOKUP($B268,'Lista Puestos Valorados'!$B$11:$BK$510,MATCH('Auxiliar General'!BD$4,'Lista Puestos Valorados'!$B$10:$BK$10,0),0)="","No relevante",VLOOKUP($B268,'Lista Puestos Valorados'!$B$11:$BK$510,MATCH('Auxiliar General'!BD$4,'Lista Puestos Valorados'!$B$10:$BK$10,0),0))</f>
        <v>No relevante</v>
      </c>
      <c r="BK268" s="26">
        <f>+HLOOKUP(BJ268,Sistema_Puntos!$Q$5:$Y$43,'Auxiliar General'!BF$5,FALSE)</f>
        <v>0</v>
      </c>
      <c r="BL268" s="26" t="str">
        <f>+IF(VLOOKUP($B268,'Lista Puestos Valorados'!$B$11:$BK$510,MATCH('Auxiliar General'!BF$4,'Lista Puestos Valorados'!$B$10:$BK$10,0),0)="","No relevante",VLOOKUP($B268,'Lista Puestos Valorados'!$B$11:$BK$510,MATCH('Auxiliar General'!BF$4,'Lista Puestos Valorados'!$B$10:$BK$10,0),0))</f>
        <v>No relevante</v>
      </c>
      <c r="BM268" s="26">
        <f>+HLOOKUP(BL268,Sistema_Puntos!$Q$5:$Y$43,'Auxiliar General'!BH$5,FALSE)</f>
        <v>0</v>
      </c>
      <c r="BN268" s="26" t="str">
        <f>+IF(VLOOKUP($B268,'Lista Puestos Valorados'!$B$11:$BK$510,MATCH('Auxiliar General'!BH$4,'Lista Puestos Valorados'!$B$10:$BK$10,0),0)="","No relevante",VLOOKUP($B268,'Lista Puestos Valorados'!$B$11:$BK$510,MATCH('Auxiliar General'!BH$4,'Lista Puestos Valorados'!$B$10:$BK$10,0),0))</f>
        <v>No relevante</v>
      </c>
      <c r="BO268" s="26">
        <f>+HLOOKUP(BN268,Sistema_Puntos!$Q$5:$Y$43,'Auxiliar General'!BJ$5,FALSE)</f>
        <v>0</v>
      </c>
      <c r="BP268" s="26" t="str">
        <f>+IF(VLOOKUP($B268,'Lista Puestos Valorados'!$B$11:$BK$510,MATCH('Auxiliar General'!BJ$4,'Lista Puestos Valorados'!$B$10:$BK$10,0),0)="","No relevante",VLOOKUP($B268,'Lista Puestos Valorados'!$B$11:$BK$510,MATCH('Auxiliar General'!BJ$4,'Lista Puestos Valorados'!$B$10:$BK$10,0),0))</f>
        <v>No relevante</v>
      </c>
      <c r="BQ268" s="26">
        <f>+HLOOKUP(BP268,Sistema_Puntos!$Q$5:$Y$43,'Auxiliar General'!BL$5,FALSE)</f>
        <v>0</v>
      </c>
      <c r="BR268" s="26" t="str">
        <f>+IF(VLOOKUP($B268,'Lista Puestos Valorados'!$B$11:$BK$510,MATCH('Auxiliar General'!BL$4,'Lista Puestos Valorados'!$B$10:$BK$10,0),0)="","No relevante",VLOOKUP($B268,'Lista Puestos Valorados'!$B$11:$BK$510,MATCH('Auxiliar General'!BL$4,'Lista Puestos Valorados'!$B$10:$BK$10,0),0))</f>
        <v>No relevante</v>
      </c>
      <c r="BS268" s="26">
        <f>+HLOOKUP(BR268,Sistema_Puntos!$Q$5:$Y$43,'Auxiliar General'!BN$5,FALSE)</f>
        <v>0</v>
      </c>
      <c r="BT268" s="26" t="str">
        <f>+IF(VLOOKUP($B268,'Lista Puestos Valorados'!$B$11:$BK$510,MATCH('Auxiliar General'!BN$4,'Lista Puestos Valorados'!$B$10:$BK$10,0),0)="","No relevante",VLOOKUP($B268,'Lista Puestos Valorados'!$B$11:$BK$510,MATCH('Auxiliar General'!BN$4,'Lista Puestos Valorados'!$B$10:$BK$10,0),0))</f>
        <v>No relevante</v>
      </c>
      <c r="BU268" s="26">
        <f>+HLOOKUP(BT268,Sistema_Puntos!$Q$5:$Y$43,'Auxiliar General'!BP$5,FALSE)</f>
        <v>0</v>
      </c>
      <c r="BV268" s="26" t="str">
        <f>+IF(VLOOKUP($B268,'Lista Puestos Valorados'!$B$11:$BK$510,MATCH('Auxiliar General'!BP$4,'Lista Puestos Valorados'!$B$10:$BK$10,0),0)="","No relevante",VLOOKUP($B268,'Lista Puestos Valorados'!$B$11:$BK$510,MATCH('Auxiliar General'!BP$4,'Lista Puestos Valorados'!$B$10:$BK$10,0),0))</f>
        <v>No relevante</v>
      </c>
      <c r="BW268" s="26">
        <f>+HLOOKUP(BV268,Sistema_Puntos!$Q$5:$Y$43,'Auxiliar General'!BR$5,FALSE)</f>
        <v>0</v>
      </c>
      <c r="BX268" s="26" t="str">
        <f>+IF(VLOOKUP($B268,'Lista Puestos Valorados'!$B$11:$BK$510,MATCH('Auxiliar General'!BR$4,'Lista Puestos Valorados'!$B$10:$BK$10,0),0)="","No relevante",VLOOKUP($B268,'Lista Puestos Valorados'!$B$11:$BK$510,MATCH('Auxiliar General'!BR$4,'Lista Puestos Valorados'!$B$10:$BK$10,0),0))</f>
        <v>No relevante</v>
      </c>
      <c r="BY268" s="26">
        <f>+HLOOKUP(BX268,Sistema_Puntos!$Q$5:$Y$43,'Auxiliar General'!BT$5,FALSE)</f>
        <v>0</v>
      </c>
      <c r="BZ268" s="26" t="str">
        <f>+IF(VLOOKUP($B268,'Lista Puestos Valorados'!$B$11:$BK$510,MATCH('Auxiliar General'!BT$4,'Lista Puestos Valorados'!$B$10:$BK$10,0),0)="","No relevante",VLOOKUP($B268,'Lista Puestos Valorados'!$B$11:$BK$510,MATCH('Auxiliar General'!BT$4,'Lista Puestos Valorados'!$B$10:$BK$10,0),0))</f>
        <v>No relevante</v>
      </c>
      <c r="CA268" s="26">
        <f>+HLOOKUP(BZ268,Sistema_Puntos!$Q$5:$Y$43,'Auxiliar General'!BV$5,FALSE)</f>
        <v>0</v>
      </c>
      <c r="CB268" s="26" t="str">
        <f>+IF(VLOOKUP($B268,'Lista Puestos Valorados'!$B$11:$BK$510,MATCH('Auxiliar General'!BV$4,'Lista Puestos Valorados'!$B$10:$BK$10,0),0)="","No relevante",VLOOKUP($B268,'Lista Puestos Valorados'!$B$11:$BK$510,MATCH('Auxiliar General'!BV$4,'Lista Puestos Valorados'!$B$10:$BK$10,0),0))</f>
        <v>No relevante</v>
      </c>
      <c r="CC268" s="26">
        <f>+HLOOKUP(CB268,Sistema_Puntos!$Q$5:$Y$43,'Auxiliar General'!BX$5,FALSE)</f>
        <v>0</v>
      </c>
      <c r="CD268" s="26" t="str">
        <f>+IF(VLOOKUP($B268,'Lista Puestos Valorados'!$B$11:$BK$510,MATCH('Auxiliar General'!BX$4,'Lista Puestos Valorados'!$B$10:$BK$10,0),0)="","No relevante",VLOOKUP($B268,'Lista Puestos Valorados'!$B$11:$BK$510,MATCH('Auxiliar General'!BX$4,'Lista Puestos Valorados'!$B$10:$BK$10,0),0))</f>
        <v>No relevante</v>
      </c>
      <c r="CE268" s="26">
        <f>+HLOOKUP(CD268,Sistema_Puntos!$Q$5:$Y$43,'Auxiliar General'!BZ$5,FALSE)</f>
        <v>0</v>
      </c>
      <c r="CF268" s="26" t="str">
        <f>+IF(VLOOKUP($B268,'Lista Puestos Valorados'!$B$11:$BK$510,MATCH('Auxiliar General'!BZ$4,'Lista Puestos Valorados'!$B$10:$BK$10,0),0)="","No relevante",VLOOKUP($B268,'Lista Puestos Valorados'!$B$11:$BK$510,MATCH('Auxiliar General'!BZ$4,'Lista Puestos Valorados'!$B$10:$BK$10,0),0))</f>
        <v>No relevante</v>
      </c>
      <c r="CG268" s="26">
        <f>+HLOOKUP(CF268,Sistema_Puntos!$Q$5:$Y$43,'Auxiliar General'!CB$5,FALSE)</f>
        <v>0</v>
      </c>
      <c r="CH268" s="29"/>
      <c r="CI268" s="29"/>
    </row>
    <row r="269" spans="2:87" ht="17.55" customHeight="1">
      <c r="B269" s="26">
        <f>+'Listado de Puestos'!B269</f>
        <v>259</v>
      </c>
      <c r="C269" s="26" t="str">
        <f>+IF('Lista Puestos Valorados'!C269="","",'Lista Puestos Valorados'!C269)</f>
        <v/>
      </c>
      <c r="D269" s="26" t="str">
        <f>+IF('Lista Puestos Valorados'!D269="","",'Lista Puestos Valorados'!D269)</f>
        <v/>
      </c>
      <c r="E269" s="26" t="str">
        <f>+IF('Lista Puestos Valorados'!E269="","",'Lista Puestos Valorados'!E269)</f>
        <v/>
      </c>
      <c r="F269" s="26" t="str">
        <f>+IF('Lista Puestos Valorados'!F269="","",'Lista Puestos Valorados'!F269)</f>
        <v/>
      </c>
      <c r="G269" s="26" t="str">
        <f>+IF('Lista Puestos Valorados'!G269="","",'Lista Puestos Valorados'!G269)</f>
        <v/>
      </c>
      <c r="H269" s="26" t="str">
        <f>+IF('Lista Puestos Valorados'!H269="","",'Lista Puestos Valorados'!H269)</f>
        <v/>
      </c>
      <c r="I269" s="26" t="str">
        <f>+IF('Lista Puestos Valorados'!I269="","",'Lista Puestos Valorados'!I269)</f>
        <v/>
      </c>
      <c r="J269" s="118" t="e">
        <f t="array" ref="J269">+IF(L269="","",_xlfn.IFS(L269&lt;='Cortes de Agrupacion'!$F$15,'Cortes de Agrupacion'!$E$15,'Resultados General'!L269&lt;='Cortes de Agrupacion'!$F$14,'Cortes de Agrupacion'!$E$14,'Resultados General'!L269&lt;='Cortes de Agrupacion'!$F$13,'Cortes de Agrupacion'!$E$13,L269&lt;='Cortes de Agrupacion'!$F$12,'Cortes de Agrupacion'!$E$12,'Resultados General'!L269&lt;='Cortes de Agrupacion'!$F$11,'Cortes de Agrupacion'!$E$11,'Resultados General'!L269&lt;='Cortes de Agrupacion'!$F$10,'Cortes de Agrupacion'!$E$10,'Resultados General'!L269&lt;='Cortes de Agrupacion'!$F$9,'Cortes de Agrupacion'!$E$9,'Resultados General'!L269&lt;='Cortes de Agrupacion'!$F$8,'Cortes de Agrupacion'!$E$8,'Resultados General'!L269&lt;='Cortes de Agrupacion'!$F$7,'Cortes de Agrupacion'!$E$7,'Resultados General'!L269&lt;='Cortes de Agrupacion'!$F$6,'Cortes de Agrupacion'!$E$6))</f>
        <v>#VALUE!</v>
      </c>
      <c r="K269" s="118" t="str">
        <f t="shared" si="8"/>
        <v/>
      </c>
      <c r="L269" s="124" t="e">
        <f>#VALUE!</f>
        <v>#VALUE!</v>
      </c>
      <c r="M269" s="26" t="e">
        <f ca="1">+_xlfn.IFNA(VLOOKUP(C269,'Distribución de puestos'!$B$8:$I$507,8,0),"")</f>
        <v>#NAME?</v>
      </c>
      <c r="N269" s="26" t="str">
        <f>+IF(VLOOKUP($B269,'Lista Puestos Valorados'!$B$11:$BK$510,MATCH('Auxiliar General'!H$4,'Lista Puestos Valorados'!$B$10:$BK$10,0),0)="","No relevante",VLOOKUP($B269,'Lista Puestos Valorados'!$B$11:$BK$510,MATCH('Auxiliar General'!H$4,'Lista Puestos Valorados'!$B$10:$BK$10,0),0))</f>
        <v>No relevante</v>
      </c>
      <c r="O269" s="26">
        <f>+HLOOKUP(N269,Sistema_Puntos!$Q$5:$Y$43,'Auxiliar General'!J$5,FALSE)</f>
        <v>0</v>
      </c>
      <c r="P269" s="26" t="str">
        <f>+IF(VLOOKUP($B269,'Lista Puestos Valorados'!$B$11:$BK$510,MATCH('Auxiliar General'!J$4,'Lista Puestos Valorados'!$B$10:$BK$10,0),0)="","No relevante",VLOOKUP($B269,'Lista Puestos Valorados'!$B$11:$BK$510,MATCH('Auxiliar General'!J$4,'Lista Puestos Valorados'!$B$10:$BK$10,0),0))</f>
        <v>No relevante</v>
      </c>
      <c r="Q269" s="26">
        <f>+HLOOKUP(P269,Sistema_Puntos!$Q$5:$Y$43,'Auxiliar General'!L$5,FALSE)</f>
        <v>0</v>
      </c>
      <c r="R269" s="26" t="str">
        <f>+IF(VLOOKUP($B269,'Lista Puestos Valorados'!$B$11:$BK$510,MATCH('Auxiliar General'!L$4,'Lista Puestos Valorados'!$B$10:$BK$10,0),0)="","No relevante",VLOOKUP($B269,'Lista Puestos Valorados'!$B$11:$BK$510,MATCH('Auxiliar General'!L$4,'Lista Puestos Valorados'!$B$10:$BK$10,0),0))</f>
        <v>No relevante</v>
      </c>
      <c r="S269" s="26">
        <f>+HLOOKUP(R269,Sistema_Puntos!$Q$5:$Y$43,'Auxiliar General'!N$5,FALSE)</f>
        <v>0</v>
      </c>
      <c r="T269" s="26" t="str">
        <f>+IF(VLOOKUP($B269,'Lista Puestos Valorados'!$B$11:$BK$510,MATCH('Auxiliar General'!N$4,'Lista Puestos Valorados'!$B$10:$BK$10,0),0)="","No relevante",VLOOKUP($B269,'Lista Puestos Valorados'!$B$11:$BK$510,MATCH('Auxiliar General'!N$4,'Lista Puestos Valorados'!$B$10:$BK$10,0),0))</f>
        <v>No relevante</v>
      </c>
      <c r="U269" s="26">
        <f>+HLOOKUP(T269,Sistema_Puntos!$Q$5:$Y$43,'Auxiliar General'!P$5,FALSE)</f>
        <v>0</v>
      </c>
      <c r="V269" s="26" t="str">
        <f>+IF(VLOOKUP($B269,'Lista Puestos Valorados'!$B$11:$BK$510,MATCH('Auxiliar General'!P$4,'Lista Puestos Valorados'!$B$10:$BK$10,0),0)="","No relevante",VLOOKUP($B269,'Lista Puestos Valorados'!$B$11:$BK$510,MATCH('Auxiliar General'!P$4,'Lista Puestos Valorados'!$B$10:$BK$10,0),0))</f>
        <v>No relevante</v>
      </c>
      <c r="W269" s="26">
        <f>+HLOOKUP(V269,Sistema_Puntos!$Q$5:$Y$43,'Auxiliar General'!R$5,FALSE)</f>
        <v>0</v>
      </c>
      <c r="X269" s="26" t="str">
        <f>+IF(VLOOKUP($B269,'Lista Puestos Valorados'!$B$11:$BK$510,MATCH('Auxiliar General'!R$4,'Lista Puestos Valorados'!$B$10:$BK$10,0),0)="","No relevante",VLOOKUP($B269,'Lista Puestos Valorados'!$B$11:$BK$510,MATCH('Auxiliar General'!R$4,'Lista Puestos Valorados'!$B$10:$BK$10,0),0))</f>
        <v>No relevante</v>
      </c>
      <c r="Y269" s="26">
        <f>+HLOOKUP(X269,Sistema_Puntos!$Q$5:$Y$43,'Auxiliar General'!T$5,FALSE)</f>
        <v>0</v>
      </c>
      <c r="Z269" s="26" t="str">
        <f>+IF(VLOOKUP($B269,'Lista Puestos Valorados'!$B$11:$BK$510,MATCH('Auxiliar General'!T$4,'Lista Puestos Valorados'!$B$10:$BK$10,0),0)="","No relevante",VLOOKUP($B269,'Lista Puestos Valorados'!$B$11:$BK$510,MATCH('Auxiliar General'!T$4,'Lista Puestos Valorados'!$B$10:$BK$10,0),0))</f>
        <v>No relevante</v>
      </c>
      <c r="AA269" s="26">
        <f>+HLOOKUP(Z269,Sistema_Puntos!$Q$5:$Y$43,'Auxiliar General'!V$5,FALSE)</f>
        <v>0</v>
      </c>
      <c r="AB269" s="26" t="str">
        <f>+IF(VLOOKUP($B269,'Lista Puestos Valorados'!$B$11:$BK$510,MATCH('Auxiliar General'!V$4,'Lista Puestos Valorados'!$B$10:$BK$10,0),0)="","No relevante",VLOOKUP($B269,'Lista Puestos Valorados'!$B$11:$BK$510,MATCH('Auxiliar General'!V$4,'Lista Puestos Valorados'!$B$10:$BK$10,0),0))</f>
        <v>No relevante</v>
      </c>
      <c r="AC269" s="26">
        <f>+HLOOKUP(AB269,Sistema_Puntos!$Q$5:$Y$43,'Auxiliar General'!X$5,FALSE)</f>
        <v>0</v>
      </c>
      <c r="AD269" s="26" t="str">
        <f>+IF(VLOOKUP($B269,'Lista Puestos Valorados'!$B$11:$BK$510,MATCH('Auxiliar General'!X$4,'Lista Puestos Valorados'!$B$10:$BK$10,0),0)="","No relevante",VLOOKUP($B269,'Lista Puestos Valorados'!$B$11:$BK$510,MATCH('Auxiliar General'!X$4,'Lista Puestos Valorados'!$B$10:$BK$10,0),0))</f>
        <v>No relevante</v>
      </c>
      <c r="AE269" s="26">
        <f>+HLOOKUP(AD269,Sistema_Puntos!$Q$5:$Y$43,'Auxiliar General'!Z$5,FALSE)</f>
        <v>0</v>
      </c>
      <c r="AF269" s="26" t="str">
        <f>+IF(VLOOKUP($B269,'Lista Puestos Valorados'!$B$11:$BK$510,MATCH('Auxiliar General'!Z$4,'Lista Puestos Valorados'!$B$10:$BK$10,0),0)="","No relevante",VLOOKUP($B269,'Lista Puestos Valorados'!$B$11:$BK$510,MATCH('Auxiliar General'!Z$4,'Lista Puestos Valorados'!$B$10:$BK$10,0),0))</f>
        <v>No relevante</v>
      </c>
      <c r="AG269" s="26">
        <f>+HLOOKUP(AF269,Sistema_Puntos!$Q$5:$Y$43,'Auxiliar General'!AB$5,FALSE)</f>
        <v>0</v>
      </c>
      <c r="AH269" s="26" t="str">
        <f>+IF(VLOOKUP($B269,'Lista Puestos Valorados'!$B$11:$BK$510,MATCH('Auxiliar General'!AB$4,'Lista Puestos Valorados'!$B$10:$BK$10,0),0)="","No relevante",VLOOKUP($B269,'Lista Puestos Valorados'!$B$11:$BK$510,MATCH('Auxiliar General'!AB$4,'Lista Puestos Valorados'!$B$10:$BK$10,0),0))</f>
        <v>No relevante</v>
      </c>
      <c r="AI269" s="26">
        <f>+HLOOKUP(AH269,Sistema_Puntos!$Q$5:$Y$43,'Auxiliar General'!AD$5,FALSE)</f>
        <v>0</v>
      </c>
      <c r="AJ269" s="26" t="str">
        <f>+IF(VLOOKUP($B269,'Lista Puestos Valorados'!$B$11:$BK$510,MATCH('Auxiliar General'!AD$4,'Lista Puestos Valorados'!$B$10:$BK$10,0),0)="","No relevante",VLOOKUP($B269,'Lista Puestos Valorados'!$B$11:$BK$510,MATCH('Auxiliar General'!AD$4,'Lista Puestos Valorados'!$B$10:$BK$10,0),0))</f>
        <v>No relevante</v>
      </c>
      <c r="AK269" s="26">
        <f>+HLOOKUP(AJ269,Sistema_Puntos!$Q$5:$Y$43,'Auxiliar General'!AF$5,FALSE)</f>
        <v>0</v>
      </c>
      <c r="AL269" s="26" t="str">
        <f>+IF(VLOOKUP($B269,'Lista Puestos Valorados'!$B$11:$BK$510,MATCH('Auxiliar General'!AF$4,'Lista Puestos Valorados'!$B$10:$BK$10,0),0)="","No relevante",VLOOKUP($B269,'Lista Puestos Valorados'!$B$11:$BK$510,MATCH('Auxiliar General'!AF$4,'Lista Puestos Valorados'!$B$10:$BK$10,0),0))</f>
        <v>No relevante</v>
      </c>
      <c r="AM269" s="26">
        <f>+HLOOKUP(AL269,Sistema_Puntos!$Q$5:$Y$43,'Auxiliar General'!AH$5,FALSE)</f>
        <v>0</v>
      </c>
      <c r="AN269" s="26" t="str">
        <f>+IF(VLOOKUP($B269,'Lista Puestos Valorados'!$B$11:$BK$510,MATCH('Auxiliar General'!AH$4,'Lista Puestos Valorados'!$B$10:$BK$10,0),0)="","No relevante",VLOOKUP($B269,'Lista Puestos Valorados'!$B$11:$BK$510,MATCH('Auxiliar General'!AH$4,'Lista Puestos Valorados'!$B$10:$BK$10,0),0))</f>
        <v>No relevante</v>
      </c>
      <c r="AO269" s="26">
        <f>+HLOOKUP(AN269,Sistema_Puntos!$Q$5:$Y$43,'Auxiliar General'!AJ$5,FALSE)</f>
        <v>0</v>
      </c>
      <c r="AP269" s="26" t="str">
        <f>+IF(VLOOKUP($B269,'Lista Puestos Valorados'!$B$11:$BK$510,MATCH('Auxiliar General'!AJ$4,'Lista Puestos Valorados'!$B$10:$BK$10,0),0)="","No relevante",VLOOKUP($B269,'Lista Puestos Valorados'!$B$11:$BK$510,MATCH('Auxiliar General'!AJ$4,'Lista Puestos Valorados'!$B$10:$BK$10,0),0))</f>
        <v>No relevante</v>
      </c>
      <c r="AQ269" s="26">
        <f>+HLOOKUP(AP269,Sistema_Puntos!$Q$5:$Y$43,'Auxiliar General'!AL$5,FALSE)</f>
        <v>0</v>
      </c>
      <c r="AR269" s="26" t="str">
        <f>+IF(VLOOKUP($B269,'Lista Puestos Valorados'!$B$11:$BK$510,MATCH('Auxiliar General'!AL$4,'Lista Puestos Valorados'!$B$10:$BK$10,0),0)="","No relevante",VLOOKUP($B269,'Lista Puestos Valorados'!$B$11:$BK$510,MATCH('Auxiliar General'!AL$4,'Lista Puestos Valorados'!$B$10:$BK$10,0),0))</f>
        <v>No relevante</v>
      </c>
      <c r="AS269" s="26">
        <f>+HLOOKUP(AR269,Sistema_Puntos!$Q$5:$Y$43,'Auxiliar General'!AN$5,FALSE)</f>
        <v>0</v>
      </c>
      <c r="AT269" s="26" t="str">
        <f>+IF(VLOOKUP($B269,'Lista Puestos Valorados'!$B$11:$BK$510,MATCH('Auxiliar General'!AN$4,'Lista Puestos Valorados'!$B$10:$BK$10,0),0)="","No relevante",VLOOKUP($B269,'Lista Puestos Valorados'!$B$11:$BK$510,MATCH('Auxiliar General'!AN$4,'Lista Puestos Valorados'!$B$10:$BK$10,0),0))</f>
        <v>No relevante</v>
      </c>
      <c r="AU269" s="26">
        <f>+HLOOKUP(AT269,Sistema_Puntos!$Q$5:$Y$43,'Auxiliar General'!AP$5,FALSE)</f>
        <v>0</v>
      </c>
      <c r="AV269" s="26" t="str">
        <f>+IF(VLOOKUP($B269,'Lista Puestos Valorados'!$B$11:$BK$510,MATCH('Auxiliar General'!AP$4,'Lista Puestos Valorados'!$B$10:$BK$10,0),0)="","No relevante",VLOOKUP($B269,'Lista Puestos Valorados'!$B$11:$BK$510,MATCH('Auxiliar General'!AP$4,'Lista Puestos Valorados'!$B$10:$BK$10,0),0))</f>
        <v>No relevante</v>
      </c>
      <c r="AW269" s="26">
        <f>+HLOOKUP(AV269,Sistema_Puntos!$Q$5:$Y$43,'Auxiliar General'!AR$5,FALSE)</f>
        <v>0</v>
      </c>
      <c r="AX269" s="26" t="str">
        <f>+IF(VLOOKUP($B269,'Lista Puestos Valorados'!$B$11:$BK$510,MATCH('Auxiliar General'!AR$4,'Lista Puestos Valorados'!$B$10:$BK$10,0),0)="","No relevante",VLOOKUP($B269,'Lista Puestos Valorados'!$B$11:$BK$510,MATCH('Auxiliar General'!AR$4,'Lista Puestos Valorados'!$B$10:$BK$10,0),0))</f>
        <v>No relevante</v>
      </c>
      <c r="AY269" s="26">
        <f>+HLOOKUP(AX269,Sistema_Puntos!$Q$5:$Y$43,'Auxiliar General'!AT$5,FALSE)</f>
        <v>0</v>
      </c>
      <c r="AZ269" s="26" t="str">
        <f>+IF(VLOOKUP($B269,'Lista Puestos Valorados'!$B$11:$BK$510,MATCH('Auxiliar General'!AT$4,'Lista Puestos Valorados'!$B$10:$BK$10,0),0)="","No relevante",VLOOKUP($B269,'Lista Puestos Valorados'!$B$11:$BK$510,MATCH('Auxiliar General'!AT$4,'Lista Puestos Valorados'!$B$10:$BK$10,0),0))</f>
        <v>No relevante</v>
      </c>
      <c r="BA269" s="26">
        <f>+HLOOKUP(AZ269,Sistema_Puntos!$Q$5:$Y$43,'Auxiliar General'!AV$5,FALSE)</f>
        <v>0</v>
      </c>
      <c r="BB269" s="26" t="str">
        <f>+IF(VLOOKUP($B269,'Lista Puestos Valorados'!$B$11:$BK$510,MATCH('Auxiliar General'!AV$4,'Lista Puestos Valorados'!$B$10:$BK$10,0),0)="","No relevante",VLOOKUP($B269,'Lista Puestos Valorados'!$B$11:$BK$510,MATCH('Auxiliar General'!AV$4,'Lista Puestos Valorados'!$B$10:$BK$10,0),0))</f>
        <v>No relevante</v>
      </c>
      <c r="BC269" s="26">
        <f>+HLOOKUP(BB269,Sistema_Puntos!$Q$5:$Y$43,'Auxiliar General'!AX$5,FALSE)</f>
        <v>0</v>
      </c>
      <c r="BD269" s="26" t="str">
        <f>+IF(VLOOKUP($B269,'Lista Puestos Valorados'!$B$11:$BK$510,MATCH('Auxiliar General'!AX$4,'Lista Puestos Valorados'!$B$10:$BK$10,0),0)="","No relevante",VLOOKUP($B269,'Lista Puestos Valorados'!$B$11:$BK$510,MATCH('Auxiliar General'!AX$4,'Lista Puestos Valorados'!$B$10:$BK$10,0),0))</f>
        <v>No relevante</v>
      </c>
      <c r="BE269" s="26">
        <f>+HLOOKUP(BD269,Sistema_Puntos!$Q$5:$Y$43,'Auxiliar General'!AZ$5,FALSE)</f>
        <v>0</v>
      </c>
      <c r="BF269" s="26" t="str">
        <f>+IF(VLOOKUP($B269,'Lista Puestos Valorados'!$B$11:$BK$510,MATCH('Auxiliar General'!AZ$4,'Lista Puestos Valorados'!$B$10:$BK$10,0),0)="","No relevante",VLOOKUP($B269,'Lista Puestos Valorados'!$B$11:$BK$510,MATCH('Auxiliar General'!AZ$4,'Lista Puestos Valorados'!$B$10:$BK$10,0),0))</f>
        <v>No relevante</v>
      </c>
      <c r="BG269" s="26">
        <f>+HLOOKUP(BF269,Sistema_Puntos!$Q$5:$Y$43,'Auxiliar General'!BB$5,FALSE)</f>
        <v>0</v>
      </c>
      <c r="BH269" s="26" t="str">
        <f>+IF(VLOOKUP($B269,'Lista Puestos Valorados'!$B$11:$BK$510,MATCH('Auxiliar General'!BB$4,'Lista Puestos Valorados'!$B$10:$BK$10,0),0)="","No relevante",VLOOKUP($B269,'Lista Puestos Valorados'!$B$11:$BK$510,MATCH('Auxiliar General'!BB$4,'Lista Puestos Valorados'!$B$10:$BK$10,0),0))</f>
        <v>No relevante</v>
      </c>
      <c r="BI269" s="26">
        <f>+HLOOKUP(BH269,Sistema_Puntos!$Q$5:$Y$43,'Auxiliar General'!BD$5,FALSE)</f>
        <v>0</v>
      </c>
      <c r="BJ269" s="26" t="str">
        <f>+IF(VLOOKUP($B269,'Lista Puestos Valorados'!$B$11:$BK$510,MATCH('Auxiliar General'!BD$4,'Lista Puestos Valorados'!$B$10:$BK$10,0),0)="","No relevante",VLOOKUP($B269,'Lista Puestos Valorados'!$B$11:$BK$510,MATCH('Auxiliar General'!BD$4,'Lista Puestos Valorados'!$B$10:$BK$10,0),0))</f>
        <v>No relevante</v>
      </c>
      <c r="BK269" s="26">
        <f>+HLOOKUP(BJ269,Sistema_Puntos!$Q$5:$Y$43,'Auxiliar General'!BF$5,FALSE)</f>
        <v>0</v>
      </c>
      <c r="BL269" s="26" t="str">
        <f>+IF(VLOOKUP($B269,'Lista Puestos Valorados'!$B$11:$BK$510,MATCH('Auxiliar General'!BF$4,'Lista Puestos Valorados'!$B$10:$BK$10,0),0)="","No relevante",VLOOKUP($B269,'Lista Puestos Valorados'!$B$11:$BK$510,MATCH('Auxiliar General'!BF$4,'Lista Puestos Valorados'!$B$10:$BK$10,0),0))</f>
        <v>No relevante</v>
      </c>
      <c r="BM269" s="26">
        <f>+HLOOKUP(BL269,Sistema_Puntos!$Q$5:$Y$43,'Auxiliar General'!BH$5,FALSE)</f>
        <v>0</v>
      </c>
      <c r="BN269" s="26" t="str">
        <f>+IF(VLOOKUP($B269,'Lista Puestos Valorados'!$B$11:$BK$510,MATCH('Auxiliar General'!BH$4,'Lista Puestos Valorados'!$B$10:$BK$10,0),0)="","No relevante",VLOOKUP($B269,'Lista Puestos Valorados'!$B$11:$BK$510,MATCH('Auxiliar General'!BH$4,'Lista Puestos Valorados'!$B$10:$BK$10,0),0))</f>
        <v>No relevante</v>
      </c>
      <c r="BO269" s="26">
        <f>+HLOOKUP(BN269,Sistema_Puntos!$Q$5:$Y$43,'Auxiliar General'!BJ$5,FALSE)</f>
        <v>0</v>
      </c>
      <c r="BP269" s="26" t="str">
        <f>+IF(VLOOKUP($B269,'Lista Puestos Valorados'!$B$11:$BK$510,MATCH('Auxiliar General'!BJ$4,'Lista Puestos Valorados'!$B$10:$BK$10,0),0)="","No relevante",VLOOKUP($B269,'Lista Puestos Valorados'!$B$11:$BK$510,MATCH('Auxiliar General'!BJ$4,'Lista Puestos Valorados'!$B$10:$BK$10,0),0))</f>
        <v>No relevante</v>
      </c>
      <c r="BQ269" s="26">
        <f>+HLOOKUP(BP269,Sistema_Puntos!$Q$5:$Y$43,'Auxiliar General'!BL$5,FALSE)</f>
        <v>0</v>
      </c>
      <c r="BR269" s="26" t="str">
        <f>+IF(VLOOKUP($B269,'Lista Puestos Valorados'!$B$11:$BK$510,MATCH('Auxiliar General'!BL$4,'Lista Puestos Valorados'!$B$10:$BK$10,0),0)="","No relevante",VLOOKUP($B269,'Lista Puestos Valorados'!$B$11:$BK$510,MATCH('Auxiliar General'!BL$4,'Lista Puestos Valorados'!$B$10:$BK$10,0),0))</f>
        <v>No relevante</v>
      </c>
      <c r="BS269" s="26">
        <f>+HLOOKUP(BR269,Sistema_Puntos!$Q$5:$Y$43,'Auxiliar General'!BN$5,FALSE)</f>
        <v>0</v>
      </c>
      <c r="BT269" s="26" t="str">
        <f>+IF(VLOOKUP($B269,'Lista Puestos Valorados'!$B$11:$BK$510,MATCH('Auxiliar General'!BN$4,'Lista Puestos Valorados'!$B$10:$BK$10,0),0)="","No relevante",VLOOKUP($B269,'Lista Puestos Valorados'!$B$11:$BK$510,MATCH('Auxiliar General'!BN$4,'Lista Puestos Valorados'!$B$10:$BK$10,0),0))</f>
        <v>No relevante</v>
      </c>
      <c r="BU269" s="26">
        <f>+HLOOKUP(BT269,Sistema_Puntos!$Q$5:$Y$43,'Auxiliar General'!BP$5,FALSE)</f>
        <v>0</v>
      </c>
      <c r="BV269" s="26" t="str">
        <f>+IF(VLOOKUP($B269,'Lista Puestos Valorados'!$B$11:$BK$510,MATCH('Auxiliar General'!BP$4,'Lista Puestos Valorados'!$B$10:$BK$10,0),0)="","No relevante",VLOOKUP($B269,'Lista Puestos Valorados'!$B$11:$BK$510,MATCH('Auxiliar General'!BP$4,'Lista Puestos Valorados'!$B$10:$BK$10,0),0))</f>
        <v>No relevante</v>
      </c>
      <c r="BW269" s="26">
        <f>+HLOOKUP(BV269,Sistema_Puntos!$Q$5:$Y$43,'Auxiliar General'!BR$5,FALSE)</f>
        <v>0</v>
      </c>
      <c r="BX269" s="26" t="str">
        <f>+IF(VLOOKUP($B269,'Lista Puestos Valorados'!$B$11:$BK$510,MATCH('Auxiliar General'!BR$4,'Lista Puestos Valorados'!$B$10:$BK$10,0),0)="","No relevante",VLOOKUP($B269,'Lista Puestos Valorados'!$B$11:$BK$510,MATCH('Auxiliar General'!BR$4,'Lista Puestos Valorados'!$B$10:$BK$10,0),0))</f>
        <v>No relevante</v>
      </c>
      <c r="BY269" s="26">
        <f>+HLOOKUP(BX269,Sistema_Puntos!$Q$5:$Y$43,'Auxiliar General'!BT$5,FALSE)</f>
        <v>0</v>
      </c>
      <c r="BZ269" s="26" t="str">
        <f>+IF(VLOOKUP($B269,'Lista Puestos Valorados'!$B$11:$BK$510,MATCH('Auxiliar General'!BT$4,'Lista Puestos Valorados'!$B$10:$BK$10,0),0)="","No relevante",VLOOKUP($B269,'Lista Puestos Valorados'!$B$11:$BK$510,MATCH('Auxiliar General'!BT$4,'Lista Puestos Valorados'!$B$10:$BK$10,0),0))</f>
        <v>No relevante</v>
      </c>
      <c r="CA269" s="26">
        <f>+HLOOKUP(BZ269,Sistema_Puntos!$Q$5:$Y$43,'Auxiliar General'!BV$5,FALSE)</f>
        <v>0</v>
      </c>
      <c r="CB269" s="26" t="str">
        <f>+IF(VLOOKUP($B269,'Lista Puestos Valorados'!$B$11:$BK$510,MATCH('Auxiliar General'!BV$4,'Lista Puestos Valorados'!$B$10:$BK$10,0),0)="","No relevante",VLOOKUP($B269,'Lista Puestos Valorados'!$B$11:$BK$510,MATCH('Auxiliar General'!BV$4,'Lista Puestos Valorados'!$B$10:$BK$10,0),0))</f>
        <v>No relevante</v>
      </c>
      <c r="CC269" s="26">
        <f>+HLOOKUP(CB269,Sistema_Puntos!$Q$5:$Y$43,'Auxiliar General'!BX$5,FALSE)</f>
        <v>0</v>
      </c>
      <c r="CD269" s="26" t="str">
        <f>+IF(VLOOKUP($B269,'Lista Puestos Valorados'!$B$11:$BK$510,MATCH('Auxiliar General'!BX$4,'Lista Puestos Valorados'!$B$10:$BK$10,0),0)="","No relevante",VLOOKUP($B269,'Lista Puestos Valorados'!$B$11:$BK$510,MATCH('Auxiliar General'!BX$4,'Lista Puestos Valorados'!$B$10:$BK$10,0),0))</f>
        <v>No relevante</v>
      </c>
      <c r="CE269" s="26">
        <f>+HLOOKUP(CD269,Sistema_Puntos!$Q$5:$Y$43,'Auxiliar General'!BZ$5,FALSE)</f>
        <v>0</v>
      </c>
      <c r="CF269" s="26" t="str">
        <f>+IF(VLOOKUP($B269,'Lista Puestos Valorados'!$B$11:$BK$510,MATCH('Auxiliar General'!BZ$4,'Lista Puestos Valorados'!$B$10:$BK$10,0),0)="","No relevante",VLOOKUP($B269,'Lista Puestos Valorados'!$B$11:$BK$510,MATCH('Auxiliar General'!BZ$4,'Lista Puestos Valorados'!$B$10:$BK$10,0),0))</f>
        <v>No relevante</v>
      </c>
      <c r="CG269" s="26">
        <f>+HLOOKUP(CF269,Sistema_Puntos!$Q$5:$Y$43,'Auxiliar General'!CB$5,FALSE)</f>
        <v>0</v>
      </c>
      <c r="CH269" s="29"/>
      <c r="CI269" s="29"/>
    </row>
    <row r="270" spans="2:87" ht="17.55" customHeight="1">
      <c r="B270" s="26">
        <f>+'Listado de Puestos'!B270</f>
        <v>260</v>
      </c>
      <c r="C270" s="26" t="str">
        <f>+IF('Lista Puestos Valorados'!C270="","",'Lista Puestos Valorados'!C270)</f>
        <v/>
      </c>
      <c r="D270" s="26" t="str">
        <f>+IF('Lista Puestos Valorados'!D270="","",'Lista Puestos Valorados'!D270)</f>
        <v/>
      </c>
      <c r="E270" s="26" t="str">
        <f>+IF('Lista Puestos Valorados'!E270="","",'Lista Puestos Valorados'!E270)</f>
        <v/>
      </c>
      <c r="F270" s="26" t="str">
        <f>+IF('Lista Puestos Valorados'!F270="","",'Lista Puestos Valorados'!F270)</f>
        <v/>
      </c>
      <c r="G270" s="26" t="str">
        <f>+IF('Lista Puestos Valorados'!G270="","",'Lista Puestos Valorados'!G270)</f>
        <v/>
      </c>
      <c r="H270" s="26" t="str">
        <f>+IF('Lista Puestos Valorados'!H270="","",'Lista Puestos Valorados'!H270)</f>
        <v/>
      </c>
      <c r="I270" s="26" t="str">
        <f>+IF('Lista Puestos Valorados'!I270="","",'Lista Puestos Valorados'!I270)</f>
        <v/>
      </c>
      <c r="J270" s="118" t="e">
        <f t="array" ref="J270">+IF(L270="","",_xlfn.IFS(L270&lt;='Cortes de Agrupacion'!$F$15,'Cortes de Agrupacion'!$E$15,'Resultados General'!L270&lt;='Cortes de Agrupacion'!$F$14,'Cortes de Agrupacion'!$E$14,'Resultados General'!L270&lt;='Cortes de Agrupacion'!$F$13,'Cortes de Agrupacion'!$E$13,L270&lt;='Cortes de Agrupacion'!$F$12,'Cortes de Agrupacion'!$E$12,'Resultados General'!L270&lt;='Cortes de Agrupacion'!$F$11,'Cortes de Agrupacion'!$E$11,'Resultados General'!L270&lt;='Cortes de Agrupacion'!$F$10,'Cortes de Agrupacion'!$E$10,'Resultados General'!L270&lt;='Cortes de Agrupacion'!$F$9,'Cortes de Agrupacion'!$E$9,'Resultados General'!L270&lt;='Cortes de Agrupacion'!$F$8,'Cortes de Agrupacion'!$E$8,'Resultados General'!L270&lt;='Cortes de Agrupacion'!$F$7,'Cortes de Agrupacion'!$E$7,'Resultados General'!L270&lt;='Cortes de Agrupacion'!$F$6,'Cortes de Agrupacion'!$E$6))</f>
        <v>#VALUE!</v>
      </c>
      <c r="K270" s="118" t="str">
        <f t="shared" si="8"/>
        <v/>
      </c>
      <c r="L270" s="124" t="e">
        <f>#VALUE!</f>
        <v>#VALUE!</v>
      </c>
      <c r="M270" s="26" t="e">
        <f ca="1">+_xlfn.IFNA(VLOOKUP(C270,'Distribución de puestos'!$B$8:$I$507,8,0),"")</f>
        <v>#NAME?</v>
      </c>
      <c r="N270" s="26" t="str">
        <f>+IF(VLOOKUP($B270,'Lista Puestos Valorados'!$B$11:$BK$510,MATCH('Auxiliar General'!H$4,'Lista Puestos Valorados'!$B$10:$BK$10,0),0)="","No relevante",VLOOKUP($B270,'Lista Puestos Valorados'!$B$11:$BK$510,MATCH('Auxiliar General'!H$4,'Lista Puestos Valorados'!$B$10:$BK$10,0),0))</f>
        <v>No relevante</v>
      </c>
      <c r="O270" s="26">
        <f>+HLOOKUP(N270,Sistema_Puntos!$Q$5:$Y$43,'Auxiliar General'!J$5,FALSE)</f>
        <v>0</v>
      </c>
      <c r="P270" s="26" t="str">
        <f>+IF(VLOOKUP($B270,'Lista Puestos Valorados'!$B$11:$BK$510,MATCH('Auxiliar General'!J$4,'Lista Puestos Valorados'!$B$10:$BK$10,0),0)="","No relevante",VLOOKUP($B270,'Lista Puestos Valorados'!$B$11:$BK$510,MATCH('Auxiliar General'!J$4,'Lista Puestos Valorados'!$B$10:$BK$10,0),0))</f>
        <v>No relevante</v>
      </c>
      <c r="Q270" s="26">
        <f>+HLOOKUP(P270,Sistema_Puntos!$Q$5:$Y$43,'Auxiliar General'!L$5,FALSE)</f>
        <v>0</v>
      </c>
      <c r="R270" s="26" t="str">
        <f>+IF(VLOOKUP($B270,'Lista Puestos Valorados'!$B$11:$BK$510,MATCH('Auxiliar General'!L$4,'Lista Puestos Valorados'!$B$10:$BK$10,0),0)="","No relevante",VLOOKUP($B270,'Lista Puestos Valorados'!$B$11:$BK$510,MATCH('Auxiliar General'!L$4,'Lista Puestos Valorados'!$B$10:$BK$10,0),0))</f>
        <v>No relevante</v>
      </c>
      <c r="S270" s="26">
        <f>+HLOOKUP(R270,Sistema_Puntos!$Q$5:$Y$43,'Auxiliar General'!N$5,FALSE)</f>
        <v>0</v>
      </c>
      <c r="T270" s="26" t="str">
        <f>+IF(VLOOKUP($B270,'Lista Puestos Valorados'!$B$11:$BK$510,MATCH('Auxiliar General'!N$4,'Lista Puestos Valorados'!$B$10:$BK$10,0),0)="","No relevante",VLOOKUP($B270,'Lista Puestos Valorados'!$B$11:$BK$510,MATCH('Auxiliar General'!N$4,'Lista Puestos Valorados'!$B$10:$BK$10,0),0))</f>
        <v>No relevante</v>
      </c>
      <c r="U270" s="26">
        <f>+HLOOKUP(T270,Sistema_Puntos!$Q$5:$Y$43,'Auxiliar General'!P$5,FALSE)</f>
        <v>0</v>
      </c>
      <c r="V270" s="26" t="str">
        <f>+IF(VLOOKUP($B270,'Lista Puestos Valorados'!$B$11:$BK$510,MATCH('Auxiliar General'!P$4,'Lista Puestos Valorados'!$B$10:$BK$10,0),0)="","No relevante",VLOOKUP($B270,'Lista Puestos Valorados'!$B$11:$BK$510,MATCH('Auxiliar General'!P$4,'Lista Puestos Valorados'!$B$10:$BK$10,0),0))</f>
        <v>No relevante</v>
      </c>
      <c r="W270" s="26">
        <f>+HLOOKUP(V270,Sistema_Puntos!$Q$5:$Y$43,'Auxiliar General'!R$5,FALSE)</f>
        <v>0</v>
      </c>
      <c r="X270" s="26" t="str">
        <f>+IF(VLOOKUP($B270,'Lista Puestos Valorados'!$B$11:$BK$510,MATCH('Auxiliar General'!R$4,'Lista Puestos Valorados'!$B$10:$BK$10,0),0)="","No relevante",VLOOKUP($B270,'Lista Puestos Valorados'!$B$11:$BK$510,MATCH('Auxiliar General'!R$4,'Lista Puestos Valorados'!$B$10:$BK$10,0),0))</f>
        <v>No relevante</v>
      </c>
      <c r="Y270" s="26">
        <f>+HLOOKUP(X270,Sistema_Puntos!$Q$5:$Y$43,'Auxiliar General'!T$5,FALSE)</f>
        <v>0</v>
      </c>
      <c r="Z270" s="26" t="str">
        <f>+IF(VLOOKUP($B270,'Lista Puestos Valorados'!$B$11:$BK$510,MATCH('Auxiliar General'!T$4,'Lista Puestos Valorados'!$B$10:$BK$10,0),0)="","No relevante",VLOOKUP($B270,'Lista Puestos Valorados'!$B$11:$BK$510,MATCH('Auxiliar General'!T$4,'Lista Puestos Valorados'!$B$10:$BK$10,0),0))</f>
        <v>No relevante</v>
      </c>
      <c r="AA270" s="26">
        <f>+HLOOKUP(Z270,Sistema_Puntos!$Q$5:$Y$43,'Auxiliar General'!V$5,FALSE)</f>
        <v>0</v>
      </c>
      <c r="AB270" s="26" t="str">
        <f>+IF(VLOOKUP($B270,'Lista Puestos Valorados'!$B$11:$BK$510,MATCH('Auxiliar General'!V$4,'Lista Puestos Valorados'!$B$10:$BK$10,0),0)="","No relevante",VLOOKUP($B270,'Lista Puestos Valorados'!$B$11:$BK$510,MATCH('Auxiliar General'!V$4,'Lista Puestos Valorados'!$B$10:$BK$10,0),0))</f>
        <v>No relevante</v>
      </c>
      <c r="AC270" s="26">
        <f>+HLOOKUP(AB270,Sistema_Puntos!$Q$5:$Y$43,'Auxiliar General'!X$5,FALSE)</f>
        <v>0</v>
      </c>
      <c r="AD270" s="26" t="str">
        <f>+IF(VLOOKUP($B270,'Lista Puestos Valorados'!$B$11:$BK$510,MATCH('Auxiliar General'!X$4,'Lista Puestos Valorados'!$B$10:$BK$10,0),0)="","No relevante",VLOOKUP($B270,'Lista Puestos Valorados'!$B$11:$BK$510,MATCH('Auxiliar General'!X$4,'Lista Puestos Valorados'!$B$10:$BK$10,0),0))</f>
        <v>No relevante</v>
      </c>
      <c r="AE270" s="26">
        <f>+HLOOKUP(AD270,Sistema_Puntos!$Q$5:$Y$43,'Auxiliar General'!Z$5,FALSE)</f>
        <v>0</v>
      </c>
      <c r="AF270" s="26" t="str">
        <f>+IF(VLOOKUP($B270,'Lista Puestos Valorados'!$B$11:$BK$510,MATCH('Auxiliar General'!Z$4,'Lista Puestos Valorados'!$B$10:$BK$10,0),0)="","No relevante",VLOOKUP($B270,'Lista Puestos Valorados'!$B$11:$BK$510,MATCH('Auxiliar General'!Z$4,'Lista Puestos Valorados'!$B$10:$BK$10,0),0))</f>
        <v>No relevante</v>
      </c>
      <c r="AG270" s="26">
        <f>+HLOOKUP(AF270,Sistema_Puntos!$Q$5:$Y$43,'Auxiliar General'!AB$5,FALSE)</f>
        <v>0</v>
      </c>
      <c r="AH270" s="26" t="str">
        <f>+IF(VLOOKUP($B270,'Lista Puestos Valorados'!$B$11:$BK$510,MATCH('Auxiliar General'!AB$4,'Lista Puestos Valorados'!$B$10:$BK$10,0),0)="","No relevante",VLOOKUP($B270,'Lista Puestos Valorados'!$B$11:$BK$510,MATCH('Auxiliar General'!AB$4,'Lista Puestos Valorados'!$B$10:$BK$10,0),0))</f>
        <v>No relevante</v>
      </c>
      <c r="AI270" s="26">
        <f>+HLOOKUP(AH270,Sistema_Puntos!$Q$5:$Y$43,'Auxiliar General'!AD$5,FALSE)</f>
        <v>0</v>
      </c>
      <c r="AJ270" s="26" t="str">
        <f>+IF(VLOOKUP($B270,'Lista Puestos Valorados'!$B$11:$BK$510,MATCH('Auxiliar General'!AD$4,'Lista Puestos Valorados'!$B$10:$BK$10,0),0)="","No relevante",VLOOKUP($B270,'Lista Puestos Valorados'!$B$11:$BK$510,MATCH('Auxiliar General'!AD$4,'Lista Puestos Valorados'!$B$10:$BK$10,0),0))</f>
        <v>No relevante</v>
      </c>
      <c r="AK270" s="26">
        <f>+HLOOKUP(AJ270,Sistema_Puntos!$Q$5:$Y$43,'Auxiliar General'!AF$5,FALSE)</f>
        <v>0</v>
      </c>
      <c r="AL270" s="26" t="str">
        <f>+IF(VLOOKUP($B270,'Lista Puestos Valorados'!$B$11:$BK$510,MATCH('Auxiliar General'!AF$4,'Lista Puestos Valorados'!$B$10:$BK$10,0),0)="","No relevante",VLOOKUP($B270,'Lista Puestos Valorados'!$B$11:$BK$510,MATCH('Auxiliar General'!AF$4,'Lista Puestos Valorados'!$B$10:$BK$10,0),0))</f>
        <v>No relevante</v>
      </c>
      <c r="AM270" s="26">
        <f>+HLOOKUP(AL270,Sistema_Puntos!$Q$5:$Y$43,'Auxiliar General'!AH$5,FALSE)</f>
        <v>0</v>
      </c>
      <c r="AN270" s="26" t="str">
        <f>+IF(VLOOKUP($B270,'Lista Puestos Valorados'!$B$11:$BK$510,MATCH('Auxiliar General'!AH$4,'Lista Puestos Valorados'!$B$10:$BK$10,0),0)="","No relevante",VLOOKUP($B270,'Lista Puestos Valorados'!$B$11:$BK$510,MATCH('Auxiliar General'!AH$4,'Lista Puestos Valorados'!$B$10:$BK$10,0),0))</f>
        <v>No relevante</v>
      </c>
      <c r="AO270" s="26">
        <f>+HLOOKUP(AN270,Sistema_Puntos!$Q$5:$Y$43,'Auxiliar General'!AJ$5,FALSE)</f>
        <v>0</v>
      </c>
      <c r="AP270" s="26" t="str">
        <f>+IF(VLOOKUP($B270,'Lista Puestos Valorados'!$B$11:$BK$510,MATCH('Auxiliar General'!AJ$4,'Lista Puestos Valorados'!$B$10:$BK$10,0),0)="","No relevante",VLOOKUP($B270,'Lista Puestos Valorados'!$B$11:$BK$510,MATCH('Auxiliar General'!AJ$4,'Lista Puestos Valorados'!$B$10:$BK$10,0),0))</f>
        <v>No relevante</v>
      </c>
      <c r="AQ270" s="26">
        <f>+HLOOKUP(AP270,Sistema_Puntos!$Q$5:$Y$43,'Auxiliar General'!AL$5,FALSE)</f>
        <v>0</v>
      </c>
      <c r="AR270" s="26" t="str">
        <f>+IF(VLOOKUP($B270,'Lista Puestos Valorados'!$B$11:$BK$510,MATCH('Auxiliar General'!AL$4,'Lista Puestos Valorados'!$B$10:$BK$10,0),0)="","No relevante",VLOOKUP($B270,'Lista Puestos Valorados'!$B$11:$BK$510,MATCH('Auxiliar General'!AL$4,'Lista Puestos Valorados'!$B$10:$BK$10,0),0))</f>
        <v>No relevante</v>
      </c>
      <c r="AS270" s="26">
        <f>+HLOOKUP(AR270,Sistema_Puntos!$Q$5:$Y$43,'Auxiliar General'!AN$5,FALSE)</f>
        <v>0</v>
      </c>
      <c r="AT270" s="26" t="str">
        <f>+IF(VLOOKUP($B270,'Lista Puestos Valorados'!$B$11:$BK$510,MATCH('Auxiliar General'!AN$4,'Lista Puestos Valorados'!$B$10:$BK$10,0),0)="","No relevante",VLOOKUP($B270,'Lista Puestos Valorados'!$B$11:$BK$510,MATCH('Auxiliar General'!AN$4,'Lista Puestos Valorados'!$B$10:$BK$10,0),0))</f>
        <v>No relevante</v>
      </c>
      <c r="AU270" s="26">
        <f>+HLOOKUP(AT270,Sistema_Puntos!$Q$5:$Y$43,'Auxiliar General'!AP$5,FALSE)</f>
        <v>0</v>
      </c>
      <c r="AV270" s="26" t="str">
        <f>+IF(VLOOKUP($B270,'Lista Puestos Valorados'!$B$11:$BK$510,MATCH('Auxiliar General'!AP$4,'Lista Puestos Valorados'!$B$10:$BK$10,0),0)="","No relevante",VLOOKUP($B270,'Lista Puestos Valorados'!$B$11:$BK$510,MATCH('Auxiliar General'!AP$4,'Lista Puestos Valorados'!$B$10:$BK$10,0),0))</f>
        <v>No relevante</v>
      </c>
      <c r="AW270" s="26">
        <f>+HLOOKUP(AV270,Sistema_Puntos!$Q$5:$Y$43,'Auxiliar General'!AR$5,FALSE)</f>
        <v>0</v>
      </c>
      <c r="AX270" s="26" t="str">
        <f>+IF(VLOOKUP($B270,'Lista Puestos Valorados'!$B$11:$BK$510,MATCH('Auxiliar General'!AR$4,'Lista Puestos Valorados'!$B$10:$BK$10,0),0)="","No relevante",VLOOKUP($B270,'Lista Puestos Valorados'!$B$11:$BK$510,MATCH('Auxiliar General'!AR$4,'Lista Puestos Valorados'!$B$10:$BK$10,0),0))</f>
        <v>No relevante</v>
      </c>
      <c r="AY270" s="26">
        <f>+HLOOKUP(AX270,Sistema_Puntos!$Q$5:$Y$43,'Auxiliar General'!AT$5,FALSE)</f>
        <v>0</v>
      </c>
      <c r="AZ270" s="26" t="str">
        <f>+IF(VLOOKUP($B270,'Lista Puestos Valorados'!$B$11:$BK$510,MATCH('Auxiliar General'!AT$4,'Lista Puestos Valorados'!$B$10:$BK$10,0),0)="","No relevante",VLOOKUP($B270,'Lista Puestos Valorados'!$B$11:$BK$510,MATCH('Auxiliar General'!AT$4,'Lista Puestos Valorados'!$B$10:$BK$10,0),0))</f>
        <v>No relevante</v>
      </c>
      <c r="BA270" s="26">
        <f>+HLOOKUP(AZ270,Sistema_Puntos!$Q$5:$Y$43,'Auxiliar General'!AV$5,FALSE)</f>
        <v>0</v>
      </c>
      <c r="BB270" s="26" t="str">
        <f>+IF(VLOOKUP($B270,'Lista Puestos Valorados'!$B$11:$BK$510,MATCH('Auxiliar General'!AV$4,'Lista Puestos Valorados'!$B$10:$BK$10,0),0)="","No relevante",VLOOKUP($B270,'Lista Puestos Valorados'!$B$11:$BK$510,MATCH('Auxiliar General'!AV$4,'Lista Puestos Valorados'!$B$10:$BK$10,0),0))</f>
        <v>No relevante</v>
      </c>
      <c r="BC270" s="26">
        <f>+HLOOKUP(BB270,Sistema_Puntos!$Q$5:$Y$43,'Auxiliar General'!AX$5,FALSE)</f>
        <v>0</v>
      </c>
      <c r="BD270" s="26" t="str">
        <f>+IF(VLOOKUP($B270,'Lista Puestos Valorados'!$B$11:$BK$510,MATCH('Auxiliar General'!AX$4,'Lista Puestos Valorados'!$B$10:$BK$10,0),0)="","No relevante",VLOOKUP($B270,'Lista Puestos Valorados'!$B$11:$BK$510,MATCH('Auxiliar General'!AX$4,'Lista Puestos Valorados'!$B$10:$BK$10,0),0))</f>
        <v>No relevante</v>
      </c>
      <c r="BE270" s="26">
        <f>+HLOOKUP(BD270,Sistema_Puntos!$Q$5:$Y$43,'Auxiliar General'!AZ$5,FALSE)</f>
        <v>0</v>
      </c>
      <c r="BF270" s="26" t="str">
        <f>+IF(VLOOKUP($B270,'Lista Puestos Valorados'!$B$11:$BK$510,MATCH('Auxiliar General'!AZ$4,'Lista Puestos Valorados'!$B$10:$BK$10,0),0)="","No relevante",VLOOKUP($B270,'Lista Puestos Valorados'!$B$11:$BK$510,MATCH('Auxiliar General'!AZ$4,'Lista Puestos Valorados'!$B$10:$BK$10,0),0))</f>
        <v>No relevante</v>
      </c>
      <c r="BG270" s="26">
        <f>+HLOOKUP(BF270,Sistema_Puntos!$Q$5:$Y$43,'Auxiliar General'!BB$5,FALSE)</f>
        <v>0</v>
      </c>
      <c r="BH270" s="26" t="str">
        <f>+IF(VLOOKUP($B270,'Lista Puestos Valorados'!$B$11:$BK$510,MATCH('Auxiliar General'!BB$4,'Lista Puestos Valorados'!$B$10:$BK$10,0),0)="","No relevante",VLOOKUP($B270,'Lista Puestos Valorados'!$B$11:$BK$510,MATCH('Auxiliar General'!BB$4,'Lista Puestos Valorados'!$B$10:$BK$10,0),0))</f>
        <v>No relevante</v>
      </c>
      <c r="BI270" s="26">
        <f>+HLOOKUP(BH270,Sistema_Puntos!$Q$5:$Y$43,'Auxiliar General'!BD$5,FALSE)</f>
        <v>0</v>
      </c>
      <c r="BJ270" s="26" t="str">
        <f>+IF(VLOOKUP($B270,'Lista Puestos Valorados'!$B$11:$BK$510,MATCH('Auxiliar General'!BD$4,'Lista Puestos Valorados'!$B$10:$BK$10,0),0)="","No relevante",VLOOKUP($B270,'Lista Puestos Valorados'!$B$11:$BK$510,MATCH('Auxiliar General'!BD$4,'Lista Puestos Valorados'!$B$10:$BK$10,0),0))</f>
        <v>No relevante</v>
      </c>
      <c r="BK270" s="26">
        <f>+HLOOKUP(BJ270,Sistema_Puntos!$Q$5:$Y$43,'Auxiliar General'!BF$5,FALSE)</f>
        <v>0</v>
      </c>
      <c r="BL270" s="26" t="str">
        <f>+IF(VLOOKUP($B270,'Lista Puestos Valorados'!$B$11:$BK$510,MATCH('Auxiliar General'!BF$4,'Lista Puestos Valorados'!$B$10:$BK$10,0),0)="","No relevante",VLOOKUP($B270,'Lista Puestos Valorados'!$B$11:$BK$510,MATCH('Auxiliar General'!BF$4,'Lista Puestos Valorados'!$B$10:$BK$10,0),0))</f>
        <v>No relevante</v>
      </c>
      <c r="BM270" s="26">
        <f>+HLOOKUP(BL270,Sistema_Puntos!$Q$5:$Y$43,'Auxiliar General'!BH$5,FALSE)</f>
        <v>0</v>
      </c>
      <c r="BN270" s="26" t="str">
        <f>+IF(VLOOKUP($B270,'Lista Puestos Valorados'!$B$11:$BK$510,MATCH('Auxiliar General'!BH$4,'Lista Puestos Valorados'!$B$10:$BK$10,0),0)="","No relevante",VLOOKUP($B270,'Lista Puestos Valorados'!$B$11:$BK$510,MATCH('Auxiliar General'!BH$4,'Lista Puestos Valorados'!$B$10:$BK$10,0),0))</f>
        <v>No relevante</v>
      </c>
      <c r="BO270" s="26">
        <f>+HLOOKUP(BN270,Sistema_Puntos!$Q$5:$Y$43,'Auxiliar General'!BJ$5,FALSE)</f>
        <v>0</v>
      </c>
      <c r="BP270" s="26" t="str">
        <f>+IF(VLOOKUP($B270,'Lista Puestos Valorados'!$B$11:$BK$510,MATCH('Auxiliar General'!BJ$4,'Lista Puestos Valorados'!$B$10:$BK$10,0),0)="","No relevante",VLOOKUP($B270,'Lista Puestos Valorados'!$B$11:$BK$510,MATCH('Auxiliar General'!BJ$4,'Lista Puestos Valorados'!$B$10:$BK$10,0),0))</f>
        <v>No relevante</v>
      </c>
      <c r="BQ270" s="26">
        <f>+HLOOKUP(BP270,Sistema_Puntos!$Q$5:$Y$43,'Auxiliar General'!BL$5,FALSE)</f>
        <v>0</v>
      </c>
      <c r="BR270" s="26" t="str">
        <f>+IF(VLOOKUP($B270,'Lista Puestos Valorados'!$B$11:$BK$510,MATCH('Auxiliar General'!BL$4,'Lista Puestos Valorados'!$B$10:$BK$10,0),0)="","No relevante",VLOOKUP($B270,'Lista Puestos Valorados'!$B$11:$BK$510,MATCH('Auxiliar General'!BL$4,'Lista Puestos Valorados'!$B$10:$BK$10,0),0))</f>
        <v>No relevante</v>
      </c>
      <c r="BS270" s="26">
        <f>+HLOOKUP(BR270,Sistema_Puntos!$Q$5:$Y$43,'Auxiliar General'!BN$5,FALSE)</f>
        <v>0</v>
      </c>
      <c r="BT270" s="26" t="str">
        <f>+IF(VLOOKUP($B270,'Lista Puestos Valorados'!$B$11:$BK$510,MATCH('Auxiliar General'!BN$4,'Lista Puestos Valorados'!$B$10:$BK$10,0),0)="","No relevante",VLOOKUP($B270,'Lista Puestos Valorados'!$B$11:$BK$510,MATCH('Auxiliar General'!BN$4,'Lista Puestos Valorados'!$B$10:$BK$10,0),0))</f>
        <v>No relevante</v>
      </c>
      <c r="BU270" s="26">
        <f>+HLOOKUP(BT270,Sistema_Puntos!$Q$5:$Y$43,'Auxiliar General'!BP$5,FALSE)</f>
        <v>0</v>
      </c>
      <c r="BV270" s="26" t="str">
        <f>+IF(VLOOKUP($B270,'Lista Puestos Valorados'!$B$11:$BK$510,MATCH('Auxiliar General'!BP$4,'Lista Puestos Valorados'!$B$10:$BK$10,0),0)="","No relevante",VLOOKUP($B270,'Lista Puestos Valorados'!$B$11:$BK$510,MATCH('Auxiliar General'!BP$4,'Lista Puestos Valorados'!$B$10:$BK$10,0),0))</f>
        <v>No relevante</v>
      </c>
      <c r="BW270" s="26">
        <f>+HLOOKUP(BV270,Sistema_Puntos!$Q$5:$Y$43,'Auxiliar General'!BR$5,FALSE)</f>
        <v>0</v>
      </c>
      <c r="BX270" s="26" t="str">
        <f>+IF(VLOOKUP($B270,'Lista Puestos Valorados'!$B$11:$BK$510,MATCH('Auxiliar General'!BR$4,'Lista Puestos Valorados'!$B$10:$BK$10,0),0)="","No relevante",VLOOKUP($B270,'Lista Puestos Valorados'!$B$11:$BK$510,MATCH('Auxiliar General'!BR$4,'Lista Puestos Valorados'!$B$10:$BK$10,0),0))</f>
        <v>No relevante</v>
      </c>
      <c r="BY270" s="26">
        <f>+HLOOKUP(BX270,Sistema_Puntos!$Q$5:$Y$43,'Auxiliar General'!BT$5,FALSE)</f>
        <v>0</v>
      </c>
      <c r="BZ270" s="26" t="str">
        <f>+IF(VLOOKUP($B270,'Lista Puestos Valorados'!$B$11:$BK$510,MATCH('Auxiliar General'!BT$4,'Lista Puestos Valorados'!$B$10:$BK$10,0),0)="","No relevante",VLOOKUP($B270,'Lista Puestos Valorados'!$B$11:$BK$510,MATCH('Auxiliar General'!BT$4,'Lista Puestos Valorados'!$B$10:$BK$10,0),0))</f>
        <v>No relevante</v>
      </c>
      <c r="CA270" s="26">
        <f>+HLOOKUP(BZ270,Sistema_Puntos!$Q$5:$Y$43,'Auxiliar General'!BV$5,FALSE)</f>
        <v>0</v>
      </c>
      <c r="CB270" s="26" t="str">
        <f>+IF(VLOOKUP($B270,'Lista Puestos Valorados'!$B$11:$BK$510,MATCH('Auxiliar General'!BV$4,'Lista Puestos Valorados'!$B$10:$BK$10,0),0)="","No relevante",VLOOKUP($B270,'Lista Puestos Valorados'!$B$11:$BK$510,MATCH('Auxiliar General'!BV$4,'Lista Puestos Valorados'!$B$10:$BK$10,0),0))</f>
        <v>No relevante</v>
      </c>
      <c r="CC270" s="26">
        <f>+HLOOKUP(CB270,Sistema_Puntos!$Q$5:$Y$43,'Auxiliar General'!BX$5,FALSE)</f>
        <v>0</v>
      </c>
      <c r="CD270" s="26" t="str">
        <f>+IF(VLOOKUP($B270,'Lista Puestos Valorados'!$B$11:$BK$510,MATCH('Auxiliar General'!BX$4,'Lista Puestos Valorados'!$B$10:$BK$10,0),0)="","No relevante",VLOOKUP($B270,'Lista Puestos Valorados'!$B$11:$BK$510,MATCH('Auxiliar General'!BX$4,'Lista Puestos Valorados'!$B$10:$BK$10,0),0))</f>
        <v>No relevante</v>
      </c>
      <c r="CE270" s="26">
        <f>+HLOOKUP(CD270,Sistema_Puntos!$Q$5:$Y$43,'Auxiliar General'!BZ$5,FALSE)</f>
        <v>0</v>
      </c>
      <c r="CF270" s="26" t="str">
        <f>+IF(VLOOKUP($B270,'Lista Puestos Valorados'!$B$11:$BK$510,MATCH('Auxiliar General'!BZ$4,'Lista Puestos Valorados'!$B$10:$BK$10,0),0)="","No relevante",VLOOKUP($B270,'Lista Puestos Valorados'!$B$11:$BK$510,MATCH('Auxiliar General'!BZ$4,'Lista Puestos Valorados'!$B$10:$BK$10,0),0))</f>
        <v>No relevante</v>
      </c>
      <c r="CG270" s="26">
        <f>+HLOOKUP(CF270,Sistema_Puntos!$Q$5:$Y$43,'Auxiliar General'!CB$5,FALSE)</f>
        <v>0</v>
      </c>
      <c r="CH270" s="29"/>
      <c r="CI270" s="29"/>
    </row>
    <row r="271" spans="2:87" ht="17.55" customHeight="1">
      <c r="B271" s="26">
        <f>+'Listado de Puestos'!B271</f>
        <v>261</v>
      </c>
      <c r="C271" s="26" t="str">
        <f>+IF('Lista Puestos Valorados'!C271="","",'Lista Puestos Valorados'!C271)</f>
        <v/>
      </c>
      <c r="D271" s="26" t="str">
        <f>+IF('Lista Puestos Valorados'!D271="","",'Lista Puestos Valorados'!D271)</f>
        <v/>
      </c>
      <c r="E271" s="26" t="str">
        <f>+IF('Lista Puestos Valorados'!E271="","",'Lista Puestos Valorados'!E271)</f>
        <v/>
      </c>
      <c r="F271" s="26" t="str">
        <f>+IF('Lista Puestos Valorados'!F271="","",'Lista Puestos Valorados'!F271)</f>
        <v/>
      </c>
      <c r="G271" s="26" t="str">
        <f>+IF('Lista Puestos Valorados'!G271="","",'Lista Puestos Valorados'!G271)</f>
        <v/>
      </c>
      <c r="H271" s="26" t="str">
        <f>+IF('Lista Puestos Valorados'!H271="","",'Lista Puestos Valorados'!H271)</f>
        <v/>
      </c>
      <c r="I271" s="26" t="str">
        <f>+IF('Lista Puestos Valorados'!I271="","",'Lista Puestos Valorados'!I271)</f>
        <v/>
      </c>
      <c r="J271" s="118" t="e">
        <f t="array" ref="J271">+IF(L271="","",_xlfn.IFS(L271&lt;='Cortes de Agrupacion'!$F$15,'Cortes de Agrupacion'!$E$15,'Resultados General'!L271&lt;='Cortes de Agrupacion'!$F$14,'Cortes de Agrupacion'!$E$14,'Resultados General'!L271&lt;='Cortes de Agrupacion'!$F$13,'Cortes de Agrupacion'!$E$13,L271&lt;='Cortes de Agrupacion'!$F$12,'Cortes de Agrupacion'!$E$12,'Resultados General'!L271&lt;='Cortes de Agrupacion'!$F$11,'Cortes de Agrupacion'!$E$11,'Resultados General'!L271&lt;='Cortes de Agrupacion'!$F$10,'Cortes de Agrupacion'!$E$10,'Resultados General'!L271&lt;='Cortes de Agrupacion'!$F$9,'Cortes de Agrupacion'!$E$9,'Resultados General'!L271&lt;='Cortes de Agrupacion'!$F$8,'Cortes de Agrupacion'!$E$8,'Resultados General'!L271&lt;='Cortes de Agrupacion'!$F$7,'Cortes de Agrupacion'!$E$7,'Resultados General'!L271&lt;='Cortes de Agrupacion'!$F$6,'Cortes de Agrupacion'!$E$6))</f>
        <v>#VALUE!</v>
      </c>
      <c r="K271" s="118" t="str">
        <f t="shared" si="8"/>
        <v/>
      </c>
      <c r="L271" s="124" t="e">
        <f>#VALUE!</f>
        <v>#VALUE!</v>
      </c>
      <c r="M271" s="26" t="e">
        <f ca="1">+_xlfn.IFNA(VLOOKUP(C271,'Distribución de puestos'!$B$8:$I$507,8,0),"")</f>
        <v>#NAME?</v>
      </c>
      <c r="N271" s="26" t="str">
        <f>+IF(VLOOKUP($B271,'Lista Puestos Valorados'!$B$11:$BK$510,MATCH('Auxiliar General'!H$4,'Lista Puestos Valorados'!$B$10:$BK$10,0),0)="","No relevante",VLOOKUP($B271,'Lista Puestos Valorados'!$B$11:$BK$510,MATCH('Auxiliar General'!H$4,'Lista Puestos Valorados'!$B$10:$BK$10,0),0))</f>
        <v>No relevante</v>
      </c>
      <c r="O271" s="26">
        <f>+HLOOKUP(N271,Sistema_Puntos!$Q$5:$Y$43,'Auxiliar General'!J$5,FALSE)</f>
        <v>0</v>
      </c>
      <c r="P271" s="26" t="str">
        <f>+IF(VLOOKUP($B271,'Lista Puestos Valorados'!$B$11:$BK$510,MATCH('Auxiliar General'!J$4,'Lista Puestos Valorados'!$B$10:$BK$10,0),0)="","No relevante",VLOOKUP($B271,'Lista Puestos Valorados'!$B$11:$BK$510,MATCH('Auxiliar General'!J$4,'Lista Puestos Valorados'!$B$10:$BK$10,0),0))</f>
        <v>No relevante</v>
      </c>
      <c r="Q271" s="26">
        <f>+HLOOKUP(P271,Sistema_Puntos!$Q$5:$Y$43,'Auxiliar General'!L$5,FALSE)</f>
        <v>0</v>
      </c>
      <c r="R271" s="26" t="str">
        <f>+IF(VLOOKUP($B271,'Lista Puestos Valorados'!$B$11:$BK$510,MATCH('Auxiliar General'!L$4,'Lista Puestos Valorados'!$B$10:$BK$10,0),0)="","No relevante",VLOOKUP($B271,'Lista Puestos Valorados'!$B$11:$BK$510,MATCH('Auxiliar General'!L$4,'Lista Puestos Valorados'!$B$10:$BK$10,0),0))</f>
        <v>No relevante</v>
      </c>
      <c r="S271" s="26">
        <f>+HLOOKUP(R271,Sistema_Puntos!$Q$5:$Y$43,'Auxiliar General'!N$5,FALSE)</f>
        <v>0</v>
      </c>
      <c r="T271" s="26" t="str">
        <f>+IF(VLOOKUP($B271,'Lista Puestos Valorados'!$B$11:$BK$510,MATCH('Auxiliar General'!N$4,'Lista Puestos Valorados'!$B$10:$BK$10,0),0)="","No relevante",VLOOKUP($B271,'Lista Puestos Valorados'!$B$11:$BK$510,MATCH('Auxiliar General'!N$4,'Lista Puestos Valorados'!$B$10:$BK$10,0),0))</f>
        <v>No relevante</v>
      </c>
      <c r="U271" s="26">
        <f>+HLOOKUP(T271,Sistema_Puntos!$Q$5:$Y$43,'Auxiliar General'!P$5,FALSE)</f>
        <v>0</v>
      </c>
      <c r="V271" s="26" t="str">
        <f>+IF(VLOOKUP($B271,'Lista Puestos Valorados'!$B$11:$BK$510,MATCH('Auxiliar General'!P$4,'Lista Puestos Valorados'!$B$10:$BK$10,0),0)="","No relevante",VLOOKUP($B271,'Lista Puestos Valorados'!$B$11:$BK$510,MATCH('Auxiliar General'!P$4,'Lista Puestos Valorados'!$B$10:$BK$10,0),0))</f>
        <v>No relevante</v>
      </c>
      <c r="W271" s="26">
        <f>+HLOOKUP(V271,Sistema_Puntos!$Q$5:$Y$43,'Auxiliar General'!R$5,FALSE)</f>
        <v>0</v>
      </c>
      <c r="X271" s="26" t="str">
        <f>+IF(VLOOKUP($B271,'Lista Puestos Valorados'!$B$11:$BK$510,MATCH('Auxiliar General'!R$4,'Lista Puestos Valorados'!$B$10:$BK$10,0),0)="","No relevante",VLOOKUP($B271,'Lista Puestos Valorados'!$B$11:$BK$510,MATCH('Auxiliar General'!R$4,'Lista Puestos Valorados'!$B$10:$BK$10,0),0))</f>
        <v>No relevante</v>
      </c>
      <c r="Y271" s="26">
        <f>+HLOOKUP(X271,Sistema_Puntos!$Q$5:$Y$43,'Auxiliar General'!T$5,FALSE)</f>
        <v>0</v>
      </c>
      <c r="Z271" s="26" t="str">
        <f>+IF(VLOOKUP($B271,'Lista Puestos Valorados'!$B$11:$BK$510,MATCH('Auxiliar General'!T$4,'Lista Puestos Valorados'!$B$10:$BK$10,0),0)="","No relevante",VLOOKUP($B271,'Lista Puestos Valorados'!$B$11:$BK$510,MATCH('Auxiliar General'!T$4,'Lista Puestos Valorados'!$B$10:$BK$10,0),0))</f>
        <v>No relevante</v>
      </c>
      <c r="AA271" s="26">
        <f>+HLOOKUP(Z271,Sistema_Puntos!$Q$5:$Y$43,'Auxiliar General'!V$5,FALSE)</f>
        <v>0</v>
      </c>
      <c r="AB271" s="26" t="str">
        <f>+IF(VLOOKUP($B271,'Lista Puestos Valorados'!$B$11:$BK$510,MATCH('Auxiliar General'!V$4,'Lista Puestos Valorados'!$B$10:$BK$10,0),0)="","No relevante",VLOOKUP($B271,'Lista Puestos Valorados'!$B$11:$BK$510,MATCH('Auxiliar General'!V$4,'Lista Puestos Valorados'!$B$10:$BK$10,0),0))</f>
        <v>No relevante</v>
      </c>
      <c r="AC271" s="26">
        <f>+HLOOKUP(AB271,Sistema_Puntos!$Q$5:$Y$43,'Auxiliar General'!X$5,FALSE)</f>
        <v>0</v>
      </c>
      <c r="AD271" s="26" t="str">
        <f>+IF(VLOOKUP($B271,'Lista Puestos Valorados'!$B$11:$BK$510,MATCH('Auxiliar General'!X$4,'Lista Puestos Valorados'!$B$10:$BK$10,0),0)="","No relevante",VLOOKUP($B271,'Lista Puestos Valorados'!$B$11:$BK$510,MATCH('Auxiliar General'!X$4,'Lista Puestos Valorados'!$B$10:$BK$10,0),0))</f>
        <v>No relevante</v>
      </c>
      <c r="AE271" s="26">
        <f>+HLOOKUP(AD271,Sistema_Puntos!$Q$5:$Y$43,'Auxiliar General'!Z$5,FALSE)</f>
        <v>0</v>
      </c>
      <c r="AF271" s="26" t="str">
        <f>+IF(VLOOKUP($B271,'Lista Puestos Valorados'!$B$11:$BK$510,MATCH('Auxiliar General'!Z$4,'Lista Puestos Valorados'!$B$10:$BK$10,0),0)="","No relevante",VLOOKUP($B271,'Lista Puestos Valorados'!$B$11:$BK$510,MATCH('Auxiliar General'!Z$4,'Lista Puestos Valorados'!$B$10:$BK$10,0),0))</f>
        <v>No relevante</v>
      </c>
      <c r="AG271" s="26">
        <f>+HLOOKUP(AF271,Sistema_Puntos!$Q$5:$Y$43,'Auxiliar General'!AB$5,FALSE)</f>
        <v>0</v>
      </c>
      <c r="AH271" s="26" t="str">
        <f>+IF(VLOOKUP($B271,'Lista Puestos Valorados'!$B$11:$BK$510,MATCH('Auxiliar General'!AB$4,'Lista Puestos Valorados'!$B$10:$BK$10,0),0)="","No relevante",VLOOKUP($B271,'Lista Puestos Valorados'!$B$11:$BK$510,MATCH('Auxiliar General'!AB$4,'Lista Puestos Valorados'!$B$10:$BK$10,0),0))</f>
        <v>No relevante</v>
      </c>
      <c r="AI271" s="26">
        <f>+HLOOKUP(AH271,Sistema_Puntos!$Q$5:$Y$43,'Auxiliar General'!AD$5,FALSE)</f>
        <v>0</v>
      </c>
      <c r="AJ271" s="26" t="str">
        <f>+IF(VLOOKUP($B271,'Lista Puestos Valorados'!$B$11:$BK$510,MATCH('Auxiliar General'!AD$4,'Lista Puestos Valorados'!$B$10:$BK$10,0),0)="","No relevante",VLOOKUP($B271,'Lista Puestos Valorados'!$B$11:$BK$510,MATCH('Auxiliar General'!AD$4,'Lista Puestos Valorados'!$B$10:$BK$10,0),0))</f>
        <v>No relevante</v>
      </c>
      <c r="AK271" s="26">
        <f>+HLOOKUP(AJ271,Sistema_Puntos!$Q$5:$Y$43,'Auxiliar General'!AF$5,FALSE)</f>
        <v>0</v>
      </c>
      <c r="AL271" s="26" t="str">
        <f>+IF(VLOOKUP($B271,'Lista Puestos Valorados'!$B$11:$BK$510,MATCH('Auxiliar General'!AF$4,'Lista Puestos Valorados'!$B$10:$BK$10,0),0)="","No relevante",VLOOKUP($B271,'Lista Puestos Valorados'!$B$11:$BK$510,MATCH('Auxiliar General'!AF$4,'Lista Puestos Valorados'!$B$10:$BK$10,0),0))</f>
        <v>No relevante</v>
      </c>
      <c r="AM271" s="26">
        <f>+HLOOKUP(AL271,Sistema_Puntos!$Q$5:$Y$43,'Auxiliar General'!AH$5,FALSE)</f>
        <v>0</v>
      </c>
      <c r="AN271" s="26" t="str">
        <f>+IF(VLOOKUP($B271,'Lista Puestos Valorados'!$B$11:$BK$510,MATCH('Auxiliar General'!AH$4,'Lista Puestos Valorados'!$B$10:$BK$10,0),0)="","No relevante",VLOOKUP($B271,'Lista Puestos Valorados'!$B$11:$BK$510,MATCH('Auxiliar General'!AH$4,'Lista Puestos Valorados'!$B$10:$BK$10,0),0))</f>
        <v>No relevante</v>
      </c>
      <c r="AO271" s="26">
        <f>+HLOOKUP(AN271,Sistema_Puntos!$Q$5:$Y$43,'Auxiliar General'!AJ$5,FALSE)</f>
        <v>0</v>
      </c>
      <c r="AP271" s="26" t="str">
        <f>+IF(VLOOKUP($B271,'Lista Puestos Valorados'!$B$11:$BK$510,MATCH('Auxiliar General'!AJ$4,'Lista Puestos Valorados'!$B$10:$BK$10,0),0)="","No relevante",VLOOKUP($B271,'Lista Puestos Valorados'!$B$11:$BK$510,MATCH('Auxiliar General'!AJ$4,'Lista Puestos Valorados'!$B$10:$BK$10,0),0))</f>
        <v>No relevante</v>
      </c>
      <c r="AQ271" s="26">
        <f>+HLOOKUP(AP271,Sistema_Puntos!$Q$5:$Y$43,'Auxiliar General'!AL$5,FALSE)</f>
        <v>0</v>
      </c>
      <c r="AR271" s="26" t="str">
        <f>+IF(VLOOKUP($B271,'Lista Puestos Valorados'!$B$11:$BK$510,MATCH('Auxiliar General'!AL$4,'Lista Puestos Valorados'!$B$10:$BK$10,0),0)="","No relevante",VLOOKUP($B271,'Lista Puestos Valorados'!$B$11:$BK$510,MATCH('Auxiliar General'!AL$4,'Lista Puestos Valorados'!$B$10:$BK$10,0),0))</f>
        <v>No relevante</v>
      </c>
      <c r="AS271" s="26">
        <f>+HLOOKUP(AR271,Sistema_Puntos!$Q$5:$Y$43,'Auxiliar General'!AN$5,FALSE)</f>
        <v>0</v>
      </c>
      <c r="AT271" s="26" t="str">
        <f>+IF(VLOOKUP($B271,'Lista Puestos Valorados'!$B$11:$BK$510,MATCH('Auxiliar General'!AN$4,'Lista Puestos Valorados'!$B$10:$BK$10,0),0)="","No relevante",VLOOKUP($B271,'Lista Puestos Valorados'!$B$11:$BK$510,MATCH('Auxiliar General'!AN$4,'Lista Puestos Valorados'!$B$10:$BK$10,0),0))</f>
        <v>No relevante</v>
      </c>
      <c r="AU271" s="26">
        <f>+HLOOKUP(AT271,Sistema_Puntos!$Q$5:$Y$43,'Auxiliar General'!AP$5,FALSE)</f>
        <v>0</v>
      </c>
      <c r="AV271" s="26" t="str">
        <f>+IF(VLOOKUP($B271,'Lista Puestos Valorados'!$B$11:$BK$510,MATCH('Auxiliar General'!AP$4,'Lista Puestos Valorados'!$B$10:$BK$10,0),0)="","No relevante",VLOOKUP($B271,'Lista Puestos Valorados'!$B$11:$BK$510,MATCH('Auxiliar General'!AP$4,'Lista Puestos Valorados'!$B$10:$BK$10,0),0))</f>
        <v>No relevante</v>
      </c>
      <c r="AW271" s="26">
        <f>+HLOOKUP(AV271,Sistema_Puntos!$Q$5:$Y$43,'Auxiliar General'!AR$5,FALSE)</f>
        <v>0</v>
      </c>
      <c r="AX271" s="26" t="str">
        <f>+IF(VLOOKUP($B271,'Lista Puestos Valorados'!$B$11:$BK$510,MATCH('Auxiliar General'!AR$4,'Lista Puestos Valorados'!$B$10:$BK$10,0),0)="","No relevante",VLOOKUP($B271,'Lista Puestos Valorados'!$B$11:$BK$510,MATCH('Auxiliar General'!AR$4,'Lista Puestos Valorados'!$B$10:$BK$10,0),0))</f>
        <v>No relevante</v>
      </c>
      <c r="AY271" s="26">
        <f>+HLOOKUP(AX271,Sistema_Puntos!$Q$5:$Y$43,'Auxiliar General'!AT$5,FALSE)</f>
        <v>0</v>
      </c>
      <c r="AZ271" s="26" t="str">
        <f>+IF(VLOOKUP($B271,'Lista Puestos Valorados'!$B$11:$BK$510,MATCH('Auxiliar General'!AT$4,'Lista Puestos Valorados'!$B$10:$BK$10,0),0)="","No relevante",VLOOKUP($B271,'Lista Puestos Valorados'!$B$11:$BK$510,MATCH('Auxiliar General'!AT$4,'Lista Puestos Valorados'!$B$10:$BK$10,0),0))</f>
        <v>No relevante</v>
      </c>
      <c r="BA271" s="26">
        <f>+HLOOKUP(AZ271,Sistema_Puntos!$Q$5:$Y$43,'Auxiliar General'!AV$5,FALSE)</f>
        <v>0</v>
      </c>
      <c r="BB271" s="26" t="str">
        <f>+IF(VLOOKUP($B271,'Lista Puestos Valorados'!$B$11:$BK$510,MATCH('Auxiliar General'!AV$4,'Lista Puestos Valorados'!$B$10:$BK$10,0),0)="","No relevante",VLOOKUP($B271,'Lista Puestos Valorados'!$B$11:$BK$510,MATCH('Auxiliar General'!AV$4,'Lista Puestos Valorados'!$B$10:$BK$10,0),0))</f>
        <v>No relevante</v>
      </c>
      <c r="BC271" s="26">
        <f>+HLOOKUP(BB271,Sistema_Puntos!$Q$5:$Y$43,'Auxiliar General'!AX$5,FALSE)</f>
        <v>0</v>
      </c>
      <c r="BD271" s="26" t="str">
        <f>+IF(VLOOKUP($B271,'Lista Puestos Valorados'!$B$11:$BK$510,MATCH('Auxiliar General'!AX$4,'Lista Puestos Valorados'!$B$10:$BK$10,0),0)="","No relevante",VLOOKUP($B271,'Lista Puestos Valorados'!$B$11:$BK$510,MATCH('Auxiliar General'!AX$4,'Lista Puestos Valorados'!$B$10:$BK$10,0),0))</f>
        <v>No relevante</v>
      </c>
      <c r="BE271" s="26">
        <f>+HLOOKUP(BD271,Sistema_Puntos!$Q$5:$Y$43,'Auxiliar General'!AZ$5,FALSE)</f>
        <v>0</v>
      </c>
      <c r="BF271" s="26" t="str">
        <f>+IF(VLOOKUP($B271,'Lista Puestos Valorados'!$B$11:$BK$510,MATCH('Auxiliar General'!AZ$4,'Lista Puestos Valorados'!$B$10:$BK$10,0),0)="","No relevante",VLOOKUP($B271,'Lista Puestos Valorados'!$B$11:$BK$510,MATCH('Auxiliar General'!AZ$4,'Lista Puestos Valorados'!$B$10:$BK$10,0),0))</f>
        <v>No relevante</v>
      </c>
      <c r="BG271" s="26">
        <f>+HLOOKUP(BF271,Sistema_Puntos!$Q$5:$Y$43,'Auxiliar General'!BB$5,FALSE)</f>
        <v>0</v>
      </c>
      <c r="BH271" s="26" t="str">
        <f>+IF(VLOOKUP($B271,'Lista Puestos Valorados'!$B$11:$BK$510,MATCH('Auxiliar General'!BB$4,'Lista Puestos Valorados'!$B$10:$BK$10,0),0)="","No relevante",VLOOKUP($B271,'Lista Puestos Valorados'!$B$11:$BK$510,MATCH('Auxiliar General'!BB$4,'Lista Puestos Valorados'!$B$10:$BK$10,0),0))</f>
        <v>No relevante</v>
      </c>
      <c r="BI271" s="26">
        <f>+HLOOKUP(BH271,Sistema_Puntos!$Q$5:$Y$43,'Auxiliar General'!BD$5,FALSE)</f>
        <v>0</v>
      </c>
      <c r="BJ271" s="26" t="str">
        <f>+IF(VLOOKUP($B271,'Lista Puestos Valorados'!$B$11:$BK$510,MATCH('Auxiliar General'!BD$4,'Lista Puestos Valorados'!$B$10:$BK$10,0),0)="","No relevante",VLOOKUP($B271,'Lista Puestos Valorados'!$B$11:$BK$510,MATCH('Auxiliar General'!BD$4,'Lista Puestos Valorados'!$B$10:$BK$10,0),0))</f>
        <v>No relevante</v>
      </c>
      <c r="BK271" s="26">
        <f>+HLOOKUP(BJ271,Sistema_Puntos!$Q$5:$Y$43,'Auxiliar General'!BF$5,FALSE)</f>
        <v>0</v>
      </c>
      <c r="BL271" s="26" t="str">
        <f>+IF(VLOOKUP($B271,'Lista Puestos Valorados'!$B$11:$BK$510,MATCH('Auxiliar General'!BF$4,'Lista Puestos Valorados'!$B$10:$BK$10,0),0)="","No relevante",VLOOKUP($B271,'Lista Puestos Valorados'!$B$11:$BK$510,MATCH('Auxiliar General'!BF$4,'Lista Puestos Valorados'!$B$10:$BK$10,0),0))</f>
        <v>No relevante</v>
      </c>
      <c r="BM271" s="26">
        <f>+HLOOKUP(BL271,Sistema_Puntos!$Q$5:$Y$43,'Auxiliar General'!BH$5,FALSE)</f>
        <v>0</v>
      </c>
      <c r="BN271" s="26" t="str">
        <f>+IF(VLOOKUP($B271,'Lista Puestos Valorados'!$B$11:$BK$510,MATCH('Auxiliar General'!BH$4,'Lista Puestos Valorados'!$B$10:$BK$10,0),0)="","No relevante",VLOOKUP($B271,'Lista Puestos Valorados'!$B$11:$BK$510,MATCH('Auxiliar General'!BH$4,'Lista Puestos Valorados'!$B$10:$BK$10,0),0))</f>
        <v>No relevante</v>
      </c>
      <c r="BO271" s="26">
        <f>+HLOOKUP(BN271,Sistema_Puntos!$Q$5:$Y$43,'Auxiliar General'!BJ$5,FALSE)</f>
        <v>0</v>
      </c>
      <c r="BP271" s="26" t="str">
        <f>+IF(VLOOKUP($B271,'Lista Puestos Valorados'!$B$11:$BK$510,MATCH('Auxiliar General'!BJ$4,'Lista Puestos Valorados'!$B$10:$BK$10,0),0)="","No relevante",VLOOKUP($B271,'Lista Puestos Valorados'!$B$11:$BK$510,MATCH('Auxiliar General'!BJ$4,'Lista Puestos Valorados'!$B$10:$BK$10,0),0))</f>
        <v>No relevante</v>
      </c>
      <c r="BQ271" s="26">
        <f>+HLOOKUP(BP271,Sistema_Puntos!$Q$5:$Y$43,'Auxiliar General'!BL$5,FALSE)</f>
        <v>0</v>
      </c>
      <c r="BR271" s="26" t="str">
        <f>+IF(VLOOKUP($B271,'Lista Puestos Valorados'!$B$11:$BK$510,MATCH('Auxiliar General'!BL$4,'Lista Puestos Valorados'!$B$10:$BK$10,0),0)="","No relevante",VLOOKUP($B271,'Lista Puestos Valorados'!$B$11:$BK$510,MATCH('Auxiliar General'!BL$4,'Lista Puestos Valorados'!$B$10:$BK$10,0),0))</f>
        <v>No relevante</v>
      </c>
      <c r="BS271" s="26">
        <f>+HLOOKUP(BR271,Sistema_Puntos!$Q$5:$Y$43,'Auxiliar General'!BN$5,FALSE)</f>
        <v>0</v>
      </c>
      <c r="BT271" s="26" t="str">
        <f>+IF(VLOOKUP($B271,'Lista Puestos Valorados'!$B$11:$BK$510,MATCH('Auxiliar General'!BN$4,'Lista Puestos Valorados'!$B$10:$BK$10,0),0)="","No relevante",VLOOKUP($B271,'Lista Puestos Valorados'!$B$11:$BK$510,MATCH('Auxiliar General'!BN$4,'Lista Puestos Valorados'!$B$10:$BK$10,0),0))</f>
        <v>No relevante</v>
      </c>
      <c r="BU271" s="26">
        <f>+HLOOKUP(BT271,Sistema_Puntos!$Q$5:$Y$43,'Auxiliar General'!BP$5,FALSE)</f>
        <v>0</v>
      </c>
      <c r="BV271" s="26" t="str">
        <f>+IF(VLOOKUP($B271,'Lista Puestos Valorados'!$B$11:$BK$510,MATCH('Auxiliar General'!BP$4,'Lista Puestos Valorados'!$B$10:$BK$10,0),0)="","No relevante",VLOOKUP($B271,'Lista Puestos Valorados'!$B$11:$BK$510,MATCH('Auxiliar General'!BP$4,'Lista Puestos Valorados'!$B$10:$BK$10,0),0))</f>
        <v>No relevante</v>
      </c>
      <c r="BW271" s="26">
        <f>+HLOOKUP(BV271,Sistema_Puntos!$Q$5:$Y$43,'Auxiliar General'!BR$5,FALSE)</f>
        <v>0</v>
      </c>
      <c r="BX271" s="26" t="str">
        <f>+IF(VLOOKUP($B271,'Lista Puestos Valorados'!$B$11:$BK$510,MATCH('Auxiliar General'!BR$4,'Lista Puestos Valorados'!$B$10:$BK$10,0),0)="","No relevante",VLOOKUP($B271,'Lista Puestos Valorados'!$B$11:$BK$510,MATCH('Auxiliar General'!BR$4,'Lista Puestos Valorados'!$B$10:$BK$10,0),0))</f>
        <v>No relevante</v>
      </c>
      <c r="BY271" s="26">
        <f>+HLOOKUP(BX271,Sistema_Puntos!$Q$5:$Y$43,'Auxiliar General'!BT$5,FALSE)</f>
        <v>0</v>
      </c>
      <c r="BZ271" s="26" t="str">
        <f>+IF(VLOOKUP($B271,'Lista Puestos Valorados'!$B$11:$BK$510,MATCH('Auxiliar General'!BT$4,'Lista Puestos Valorados'!$B$10:$BK$10,0),0)="","No relevante",VLOOKUP($B271,'Lista Puestos Valorados'!$B$11:$BK$510,MATCH('Auxiliar General'!BT$4,'Lista Puestos Valorados'!$B$10:$BK$10,0),0))</f>
        <v>No relevante</v>
      </c>
      <c r="CA271" s="26">
        <f>+HLOOKUP(BZ271,Sistema_Puntos!$Q$5:$Y$43,'Auxiliar General'!BV$5,FALSE)</f>
        <v>0</v>
      </c>
      <c r="CB271" s="26" t="str">
        <f>+IF(VLOOKUP($B271,'Lista Puestos Valorados'!$B$11:$BK$510,MATCH('Auxiliar General'!BV$4,'Lista Puestos Valorados'!$B$10:$BK$10,0),0)="","No relevante",VLOOKUP($B271,'Lista Puestos Valorados'!$B$11:$BK$510,MATCH('Auxiliar General'!BV$4,'Lista Puestos Valorados'!$B$10:$BK$10,0),0))</f>
        <v>No relevante</v>
      </c>
      <c r="CC271" s="26">
        <f>+HLOOKUP(CB271,Sistema_Puntos!$Q$5:$Y$43,'Auxiliar General'!BX$5,FALSE)</f>
        <v>0</v>
      </c>
      <c r="CD271" s="26" t="str">
        <f>+IF(VLOOKUP($B271,'Lista Puestos Valorados'!$B$11:$BK$510,MATCH('Auxiliar General'!BX$4,'Lista Puestos Valorados'!$B$10:$BK$10,0),0)="","No relevante",VLOOKUP($B271,'Lista Puestos Valorados'!$B$11:$BK$510,MATCH('Auxiliar General'!BX$4,'Lista Puestos Valorados'!$B$10:$BK$10,0),0))</f>
        <v>No relevante</v>
      </c>
      <c r="CE271" s="26">
        <f>+HLOOKUP(CD271,Sistema_Puntos!$Q$5:$Y$43,'Auxiliar General'!BZ$5,FALSE)</f>
        <v>0</v>
      </c>
      <c r="CF271" s="26" t="str">
        <f>+IF(VLOOKUP($B271,'Lista Puestos Valorados'!$B$11:$BK$510,MATCH('Auxiliar General'!BZ$4,'Lista Puestos Valorados'!$B$10:$BK$10,0),0)="","No relevante",VLOOKUP($B271,'Lista Puestos Valorados'!$B$11:$BK$510,MATCH('Auxiliar General'!BZ$4,'Lista Puestos Valorados'!$B$10:$BK$10,0),0))</f>
        <v>No relevante</v>
      </c>
      <c r="CG271" s="26">
        <f>+HLOOKUP(CF271,Sistema_Puntos!$Q$5:$Y$43,'Auxiliar General'!CB$5,FALSE)</f>
        <v>0</v>
      </c>
      <c r="CH271" s="29"/>
      <c r="CI271" s="29"/>
    </row>
    <row r="272" spans="2:87" ht="17.55" customHeight="1">
      <c r="B272" s="26">
        <f>+'Listado de Puestos'!B272</f>
        <v>262</v>
      </c>
      <c r="C272" s="26" t="str">
        <f>+IF('Lista Puestos Valorados'!C272="","",'Lista Puestos Valorados'!C272)</f>
        <v/>
      </c>
      <c r="D272" s="26" t="str">
        <f>+IF('Lista Puestos Valorados'!D272="","",'Lista Puestos Valorados'!D272)</f>
        <v/>
      </c>
      <c r="E272" s="26" t="str">
        <f>+IF('Lista Puestos Valorados'!E272="","",'Lista Puestos Valorados'!E272)</f>
        <v/>
      </c>
      <c r="F272" s="26" t="str">
        <f>+IF('Lista Puestos Valorados'!F272="","",'Lista Puestos Valorados'!F272)</f>
        <v/>
      </c>
      <c r="G272" s="26" t="str">
        <f>+IF('Lista Puestos Valorados'!G272="","",'Lista Puestos Valorados'!G272)</f>
        <v/>
      </c>
      <c r="H272" s="26" t="str">
        <f>+IF('Lista Puestos Valorados'!H272="","",'Lista Puestos Valorados'!H272)</f>
        <v/>
      </c>
      <c r="I272" s="26" t="str">
        <f>+IF('Lista Puestos Valorados'!I272="","",'Lista Puestos Valorados'!I272)</f>
        <v/>
      </c>
      <c r="J272" s="118" t="e">
        <f t="array" ref="J272">+IF(L272="","",_xlfn.IFS(L272&lt;='Cortes de Agrupacion'!$F$15,'Cortes de Agrupacion'!$E$15,'Resultados General'!L272&lt;='Cortes de Agrupacion'!$F$14,'Cortes de Agrupacion'!$E$14,'Resultados General'!L272&lt;='Cortes de Agrupacion'!$F$13,'Cortes de Agrupacion'!$E$13,L272&lt;='Cortes de Agrupacion'!$F$12,'Cortes de Agrupacion'!$E$12,'Resultados General'!L272&lt;='Cortes de Agrupacion'!$F$11,'Cortes de Agrupacion'!$E$11,'Resultados General'!L272&lt;='Cortes de Agrupacion'!$F$10,'Cortes de Agrupacion'!$E$10,'Resultados General'!L272&lt;='Cortes de Agrupacion'!$F$9,'Cortes de Agrupacion'!$E$9,'Resultados General'!L272&lt;='Cortes de Agrupacion'!$F$8,'Cortes de Agrupacion'!$E$8,'Resultados General'!L272&lt;='Cortes de Agrupacion'!$F$7,'Cortes de Agrupacion'!$E$7,'Resultados General'!L272&lt;='Cortes de Agrupacion'!$F$6,'Cortes de Agrupacion'!$E$6))</f>
        <v>#VALUE!</v>
      </c>
      <c r="K272" s="118" t="str">
        <f t="shared" si="8"/>
        <v/>
      </c>
      <c r="L272" s="124" t="e">
        <f>#VALUE!</f>
        <v>#VALUE!</v>
      </c>
      <c r="M272" s="26" t="e">
        <f ca="1">+_xlfn.IFNA(VLOOKUP(C272,'Distribución de puestos'!$B$8:$I$507,8,0),"")</f>
        <v>#NAME?</v>
      </c>
      <c r="N272" s="26" t="str">
        <f>+IF(VLOOKUP($B272,'Lista Puestos Valorados'!$B$11:$BK$510,MATCH('Auxiliar General'!H$4,'Lista Puestos Valorados'!$B$10:$BK$10,0),0)="","No relevante",VLOOKUP($B272,'Lista Puestos Valorados'!$B$11:$BK$510,MATCH('Auxiliar General'!H$4,'Lista Puestos Valorados'!$B$10:$BK$10,0),0))</f>
        <v>No relevante</v>
      </c>
      <c r="O272" s="26">
        <f>+HLOOKUP(N272,Sistema_Puntos!$Q$5:$Y$43,'Auxiliar General'!J$5,FALSE)</f>
        <v>0</v>
      </c>
      <c r="P272" s="26" t="str">
        <f>+IF(VLOOKUP($B272,'Lista Puestos Valorados'!$B$11:$BK$510,MATCH('Auxiliar General'!J$4,'Lista Puestos Valorados'!$B$10:$BK$10,0),0)="","No relevante",VLOOKUP($B272,'Lista Puestos Valorados'!$B$11:$BK$510,MATCH('Auxiliar General'!J$4,'Lista Puestos Valorados'!$B$10:$BK$10,0),0))</f>
        <v>No relevante</v>
      </c>
      <c r="Q272" s="26">
        <f>+HLOOKUP(P272,Sistema_Puntos!$Q$5:$Y$43,'Auxiliar General'!L$5,FALSE)</f>
        <v>0</v>
      </c>
      <c r="R272" s="26" t="str">
        <f>+IF(VLOOKUP($B272,'Lista Puestos Valorados'!$B$11:$BK$510,MATCH('Auxiliar General'!L$4,'Lista Puestos Valorados'!$B$10:$BK$10,0),0)="","No relevante",VLOOKUP($B272,'Lista Puestos Valorados'!$B$11:$BK$510,MATCH('Auxiliar General'!L$4,'Lista Puestos Valorados'!$B$10:$BK$10,0),0))</f>
        <v>No relevante</v>
      </c>
      <c r="S272" s="26">
        <f>+HLOOKUP(R272,Sistema_Puntos!$Q$5:$Y$43,'Auxiliar General'!N$5,FALSE)</f>
        <v>0</v>
      </c>
      <c r="T272" s="26" t="str">
        <f>+IF(VLOOKUP($B272,'Lista Puestos Valorados'!$B$11:$BK$510,MATCH('Auxiliar General'!N$4,'Lista Puestos Valorados'!$B$10:$BK$10,0),0)="","No relevante",VLOOKUP($B272,'Lista Puestos Valorados'!$B$11:$BK$510,MATCH('Auxiliar General'!N$4,'Lista Puestos Valorados'!$B$10:$BK$10,0),0))</f>
        <v>No relevante</v>
      </c>
      <c r="U272" s="26">
        <f>+HLOOKUP(T272,Sistema_Puntos!$Q$5:$Y$43,'Auxiliar General'!P$5,FALSE)</f>
        <v>0</v>
      </c>
      <c r="V272" s="26" t="str">
        <f>+IF(VLOOKUP($B272,'Lista Puestos Valorados'!$B$11:$BK$510,MATCH('Auxiliar General'!P$4,'Lista Puestos Valorados'!$B$10:$BK$10,0),0)="","No relevante",VLOOKUP($B272,'Lista Puestos Valorados'!$B$11:$BK$510,MATCH('Auxiliar General'!P$4,'Lista Puestos Valorados'!$B$10:$BK$10,0),0))</f>
        <v>No relevante</v>
      </c>
      <c r="W272" s="26">
        <f>+HLOOKUP(V272,Sistema_Puntos!$Q$5:$Y$43,'Auxiliar General'!R$5,FALSE)</f>
        <v>0</v>
      </c>
      <c r="X272" s="26" t="str">
        <f>+IF(VLOOKUP($B272,'Lista Puestos Valorados'!$B$11:$BK$510,MATCH('Auxiliar General'!R$4,'Lista Puestos Valorados'!$B$10:$BK$10,0),0)="","No relevante",VLOOKUP($B272,'Lista Puestos Valorados'!$B$11:$BK$510,MATCH('Auxiliar General'!R$4,'Lista Puestos Valorados'!$B$10:$BK$10,0),0))</f>
        <v>No relevante</v>
      </c>
      <c r="Y272" s="26">
        <f>+HLOOKUP(X272,Sistema_Puntos!$Q$5:$Y$43,'Auxiliar General'!T$5,FALSE)</f>
        <v>0</v>
      </c>
      <c r="Z272" s="26" t="str">
        <f>+IF(VLOOKUP($B272,'Lista Puestos Valorados'!$B$11:$BK$510,MATCH('Auxiliar General'!T$4,'Lista Puestos Valorados'!$B$10:$BK$10,0),0)="","No relevante",VLOOKUP($B272,'Lista Puestos Valorados'!$B$11:$BK$510,MATCH('Auxiliar General'!T$4,'Lista Puestos Valorados'!$B$10:$BK$10,0),0))</f>
        <v>No relevante</v>
      </c>
      <c r="AA272" s="26">
        <f>+HLOOKUP(Z272,Sistema_Puntos!$Q$5:$Y$43,'Auxiliar General'!V$5,FALSE)</f>
        <v>0</v>
      </c>
      <c r="AB272" s="26" t="str">
        <f>+IF(VLOOKUP($B272,'Lista Puestos Valorados'!$B$11:$BK$510,MATCH('Auxiliar General'!V$4,'Lista Puestos Valorados'!$B$10:$BK$10,0),0)="","No relevante",VLOOKUP($B272,'Lista Puestos Valorados'!$B$11:$BK$510,MATCH('Auxiliar General'!V$4,'Lista Puestos Valorados'!$B$10:$BK$10,0),0))</f>
        <v>No relevante</v>
      </c>
      <c r="AC272" s="26">
        <f>+HLOOKUP(AB272,Sistema_Puntos!$Q$5:$Y$43,'Auxiliar General'!X$5,FALSE)</f>
        <v>0</v>
      </c>
      <c r="AD272" s="26" t="str">
        <f>+IF(VLOOKUP($B272,'Lista Puestos Valorados'!$B$11:$BK$510,MATCH('Auxiliar General'!X$4,'Lista Puestos Valorados'!$B$10:$BK$10,0),0)="","No relevante",VLOOKUP($B272,'Lista Puestos Valorados'!$B$11:$BK$510,MATCH('Auxiliar General'!X$4,'Lista Puestos Valorados'!$B$10:$BK$10,0),0))</f>
        <v>No relevante</v>
      </c>
      <c r="AE272" s="26">
        <f>+HLOOKUP(AD272,Sistema_Puntos!$Q$5:$Y$43,'Auxiliar General'!Z$5,FALSE)</f>
        <v>0</v>
      </c>
      <c r="AF272" s="26" t="str">
        <f>+IF(VLOOKUP($B272,'Lista Puestos Valorados'!$B$11:$BK$510,MATCH('Auxiliar General'!Z$4,'Lista Puestos Valorados'!$B$10:$BK$10,0),0)="","No relevante",VLOOKUP($B272,'Lista Puestos Valorados'!$B$11:$BK$510,MATCH('Auxiliar General'!Z$4,'Lista Puestos Valorados'!$B$10:$BK$10,0),0))</f>
        <v>No relevante</v>
      </c>
      <c r="AG272" s="26">
        <f>+HLOOKUP(AF272,Sistema_Puntos!$Q$5:$Y$43,'Auxiliar General'!AB$5,FALSE)</f>
        <v>0</v>
      </c>
      <c r="AH272" s="26" t="str">
        <f>+IF(VLOOKUP($B272,'Lista Puestos Valorados'!$B$11:$BK$510,MATCH('Auxiliar General'!AB$4,'Lista Puestos Valorados'!$B$10:$BK$10,0),0)="","No relevante",VLOOKUP($B272,'Lista Puestos Valorados'!$B$11:$BK$510,MATCH('Auxiliar General'!AB$4,'Lista Puestos Valorados'!$B$10:$BK$10,0),0))</f>
        <v>No relevante</v>
      </c>
      <c r="AI272" s="26">
        <f>+HLOOKUP(AH272,Sistema_Puntos!$Q$5:$Y$43,'Auxiliar General'!AD$5,FALSE)</f>
        <v>0</v>
      </c>
      <c r="AJ272" s="26" t="str">
        <f>+IF(VLOOKUP($B272,'Lista Puestos Valorados'!$B$11:$BK$510,MATCH('Auxiliar General'!AD$4,'Lista Puestos Valorados'!$B$10:$BK$10,0),0)="","No relevante",VLOOKUP($B272,'Lista Puestos Valorados'!$B$11:$BK$510,MATCH('Auxiliar General'!AD$4,'Lista Puestos Valorados'!$B$10:$BK$10,0),0))</f>
        <v>No relevante</v>
      </c>
      <c r="AK272" s="26">
        <f>+HLOOKUP(AJ272,Sistema_Puntos!$Q$5:$Y$43,'Auxiliar General'!AF$5,FALSE)</f>
        <v>0</v>
      </c>
      <c r="AL272" s="26" t="str">
        <f>+IF(VLOOKUP($B272,'Lista Puestos Valorados'!$B$11:$BK$510,MATCH('Auxiliar General'!AF$4,'Lista Puestos Valorados'!$B$10:$BK$10,0),0)="","No relevante",VLOOKUP($B272,'Lista Puestos Valorados'!$B$11:$BK$510,MATCH('Auxiliar General'!AF$4,'Lista Puestos Valorados'!$B$10:$BK$10,0),0))</f>
        <v>No relevante</v>
      </c>
      <c r="AM272" s="26">
        <f>+HLOOKUP(AL272,Sistema_Puntos!$Q$5:$Y$43,'Auxiliar General'!AH$5,FALSE)</f>
        <v>0</v>
      </c>
      <c r="AN272" s="26" t="str">
        <f>+IF(VLOOKUP($B272,'Lista Puestos Valorados'!$B$11:$BK$510,MATCH('Auxiliar General'!AH$4,'Lista Puestos Valorados'!$B$10:$BK$10,0),0)="","No relevante",VLOOKUP($B272,'Lista Puestos Valorados'!$B$11:$BK$510,MATCH('Auxiliar General'!AH$4,'Lista Puestos Valorados'!$B$10:$BK$10,0),0))</f>
        <v>No relevante</v>
      </c>
      <c r="AO272" s="26">
        <f>+HLOOKUP(AN272,Sistema_Puntos!$Q$5:$Y$43,'Auxiliar General'!AJ$5,FALSE)</f>
        <v>0</v>
      </c>
      <c r="AP272" s="26" t="str">
        <f>+IF(VLOOKUP($B272,'Lista Puestos Valorados'!$B$11:$BK$510,MATCH('Auxiliar General'!AJ$4,'Lista Puestos Valorados'!$B$10:$BK$10,0),0)="","No relevante",VLOOKUP($B272,'Lista Puestos Valorados'!$B$11:$BK$510,MATCH('Auxiliar General'!AJ$4,'Lista Puestos Valorados'!$B$10:$BK$10,0),0))</f>
        <v>No relevante</v>
      </c>
      <c r="AQ272" s="26">
        <f>+HLOOKUP(AP272,Sistema_Puntos!$Q$5:$Y$43,'Auxiliar General'!AL$5,FALSE)</f>
        <v>0</v>
      </c>
      <c r="AR272" s="26" t="str">
        <f>+IF(VLOOKUP($B272,'Lista Puestos Valorados'!$B$11:$BK$510,MATCH('Auxiliar General'!AL$4,'Lista Puestos Valorados'!$B$10:$BK$10,0),0)="","No relevante",VLOOKUP($B272,'Lista Puestos Valorados'!$B$11:$BK$510,MATCH('Auxiliar General'!AL$4,'Lista Puestos Valorados'!$B$10:$BK$10,0),0))</f>
        <v>No relevante</v>
      </c>
      <c r="AS272" s="26">
        <f>+HLOOKUP(AR272,Sistema_Puntos!$Q$5:$Y$43,'Auxiliar General'!AN$5,FALSE)</f>
        <v>0</v>
      </c>
      <c r="AT272" s="26" t="str">
        <f>+IF(VLOOKUP($B272,'Lista Puestos Valorados'!$B$11:$BK$510,MATCH('Auxiliar General'!AN$4,'Lista Puestos Valorados'!$B$10:$BK$10,0),0)="","No relevante",VLOOKUP($B272,'Lista Puestos Valorados'!$B$11:$BK$510,MATCH('Auxiliar General'!AN$4,'Lista Puestos Valorados'!$B$10:$BK$10,0),0))</f>
        <v>No relevante</v>
      </c>
      <c r="AU272" s="26">
        <f>+HLOOKUP(AT272,Sistema_Puntos!$Q$5:$Y$43,'Auxiliar General'!AP$5,FALSE)</f>
        <v>0</v>
      </c>
      <c r="AV272" s="26" t="str">
        <f>+IF(VLOOKUP($B272,'Lista Puestos Valorados'!$B$11:$BK$510,MATCH('Auxiliar General'!AP$4,'Lista Puestos Valorados'!$B$10:$BK$10,0),0)="","No relevante",VLOOKUP($B272,'Lista Puestos Valorados'!$B$11:$BK$510,MATCH('Auxiliar General'!AP$4,'Lista Puestos Valorados'!$B$10:$BK$10,0),0))</f>
        <v>No relevante</v>
      </c>
      <c r="AW272" s="26">
        <f>+HLOOKUP(AV272,Sistema_Puntos!$Q$5:$Y$43,'Auxiliar General'!AR$5,FALSE)</f>
        <v>0</v>
      </c>
      <c r="AX272" s="26" t="str">
        <f>+IF(VLOOKUP($B272,'Lista Puestos Valorados'!$B$11:$BK$510,MATCH('Auxiliar General'!AR$4,'Lista Puestos Valorados'!$B$10:$BK$10,0),0)="","No relevante",VLOOKUP($B272,'Lista Puestos Valorados'!$B$11:$BK$510,MATCH('Auxiliar General'!AR$4,'Lista Puestos Valorados'!$B$10:$BK$10,0),0))</f>
        <v>No relevante</v>
      </c>
      <c r="AY272" s="26">
        <f>+HLOOKUP(AX272,Sistema_Puntos!$Q$5:$Y$43,'Auxiliar General'!AT$5,FALSE)</f>
        <v>0</v>
      </c>
      <c r="AZ272" s="26" t="str">
        <f>+IF(VLOOKUP($B272,'Lista Puestos Valorados'!$B$11:$BK$510,MATCH('Auxiliar General'!AT$4,'Lista Puestos Valorados'!$B$10:$BK$10,0),0)="","No relevante",VLOOKUP($B272,'Lista Puestos Valorados'!$B$11:$BK$510,MATCH('Auxiliar General'!AT$4,'Lista Puestos Valorados'!$B$10:$BK$10,0),0))</f>
        <v>No relevante</v>
      </c>
      <c r="BA272" s="26">
        <f>+HLOOKUP(AZ272,Sistema_Puntos!$Q$5:$Y$43,'Auxiliar General'!AV$5,FALSE)</f>
        <v>0</v>
      </c>
      <c r="BB272" s="26" t="str">
        <f>+IF(VLOOKUP($B272,'Lista Puestos Valorados'!$B$11:$BK$510,MATCH('Auxiliar General'!AV$4,'Lista Puestos Valorados'!$B$10:$BK$10,0),0)="","No relevante",VLOOKUP($B272,'Lista Puestos Valorados'!$B$11:$BK$510,MATCH('Auxiliar General'!AV$4,'Lista Puestos Valorados'!$B$10:$BK$10,0),0))</f>
        <v>No relevante</v>
      </c>
      <c r="BC272" s="26">
        <f>+HLOOKUP(BB272,Sistema_Puntos!$Q$5:$Y$43,'Auxiliar General'!AX$5,FALSE)</f>
        <v>0</v>
      </c>
      <c r="BD272" s="26" t="str">
        <f>+IF(VLOOKUP($B272,'Lista Puestos Valorados'!$B$11:$BK$510,MATCH('Auxiliar General'!AX$4,'Lista Puestos Valorados'!$B$10:$BK$10,0),0)="","No relevante",VLOOKUP($B272,'Lista Puestos Valorados'!$B$11:$BK$510,MATCH('Auxiliar General'!AX$4,'Lista Puestos Valorados'!$B$10:$BK$10,0),0))</f>
        <v>No relevante</v>
      </c>
      <c r="BE272" s="26">
        <f>+HLOOKUP(BD272,Sistema_Puntos!$Q$5:$Y$43,'Auxiliar General'!AZ$5,FALSE)</f>
        <v>0</v>
      </c>
      <c r="BF272" s="26" t="str">
        <f>+IF(VLOOKUP($B272,'Lista Puestos Valorados'!$B$11:$BK$510,MATCH('Auxiliar General'!AZ$4,'Lista Puestos Valorados'!$B$10:$BK$10,0),0)="","No relevante",VLOOKUP($B272,'Lista Puestos Valorados'!$B$11:$BK$510,MATCH('Auxiliar General'!AZ$4,'Lista Puestos Valorados'!$B$10:$BK$10,0),0))</f>
        <v>No relevante</v>
      </c>
      <c r="BG272" s="26">
        <f>+HLOOKUP(BF272,Sistema_Puntos!$Q$5:$Y$43,'Auxiliar General'!BB$5,FALSE)</f>
        <v>0</v>
      </c>
      <c r="BH272" s="26" t="str">
        <f>+IF(VLOOKUP($B272,'Lista Puestos Valorados'!$B$11:$BK$510,MATCH('Auxiliar General'!BB$4,'Lista Puestos Valorados'!$B$10:$BK$10,0),0)="","No relevante",VLOOKUP($B272,'Lista Puestos Valorados'!$B$11:$BK$510,MATCH('Auxiliar General'!BB$4,'Lista Puestos Valorados'!$B$10:$BK$10,0),0))</f>
        <v>No relevante</v>
      </c>
      <c r="BI272" s="26">
        <f>+HLOOKUP(BH272,Sistema_Puntos!$Q$5:$Y$43,'Auxiliar General'!BD$5,FALSE)</f>
        <v>0</v>
      </c>
      <c r="BJ272" s="26" t="str">
        <f>+IF(VLOOKUP($B272,'Lista Puestos Valorados'!$B$11:$BK$510,MATCH('Auxiliar General'!BD$4,'Lista Puestos Valorados'!$B$10:$BK$10,0),0)="","No relevante",VLOOKUP($B272,'Lista Puestos Valorados'!$B$11:$BK$510,MATCH('Auxiliar General'!BD$4,'Lista Puestos Valorados'!$B$10:$BK$10,0),0))</f>
        <v>No relevante</v>
      </c>
      <c r="BK272" s="26">
        <f>+HLOOKUP(BJ272,Sistema_Puntos!$Q$5:$Y$43,'Auxiliar General'!BF$5,FALSE)</f>
        <v>0</v>
      </c>
      <c r="BL272" s="26" t="str">
        <f>+IF(VLOOKUP($B272,'Lista Puestos Valorados'!$B$11:$BK$510,MATCH('Auxiliar General'!BF$4,'Lista Puestos Valorados'!$B$10:$BK$10,0),0)="","No relevante",VLOOKUP($B272,'Lista Puestos Valorados'!$B$11:$BK$510,MATCH('Auxiliar General'!BF$4,'Lista Puestos Valorados'!$B$10:$BK$10,0),0))</f>
        <v>No relevante</v>
      </c>
      <c r="BM272" s="26">
        <f>+HLOOKUP(BL272,Sistema_Puntos!$Q$5:$Y$43,'Auxiliar General'!BH$5,FALSE)</f>
        <v>0</v>
      </c>
      <c r="BN272" s="26" t="str">
        <f>+IF(VLOOKUP($B272,'Lista Puestos Valorados'!$B$11:$BK$510,MATCH('Auxiliar General'!BH$4,'Lista Puestos Valorados'!$B$10:$BK$10,0),0)="","No relevante",VLOOKUP($B272,'Lista Puestos Valorados'!$B$11:$BK$510,MATCH('Auxiliar General'!BH$4,'Lista Puestos Valorados'!$B$10:$BK$10,0),0))</f>
        <v>No relevante</v>
      </c>
      <c r="BO272" s="26">
        <f>+HLOOKUP(BN272,Sistema_Puntos!$Q$5:$Y$43,'Auxiliar General'!BJ$5,FALSE)</f>
        <v>0</v>
      </c>
      <c r="BP272" s="26" t="str">
        <f>+IF(VLOOKUP($B272,'Lista Puestos Valorados'!$B$11:$BK$510,MATCH('Auxiliar General'!BJ$4,'Lista Puestos Valorados'!$B$10:$BK$10,0),0)="","No relevante",VLOOKUP($B272,'Lista Puestos Valorados'!$B$11:$BK$510,MATCH('Auxiliar General'!BJ$4,'Lista Puestos Valorados'!$B$10:$BK$10,0),0))</f>
        <v>No relevante</v>
      </c>
      <c r="BQ272" s="26">
        <f>+HLOOKUP(BP272,Sistema_Puntos!$Q$5:$Y$43,'Auxiliar General'!BL$5,FALSE)</f>
        <v>0</v>
      </c>
      <c r="BR272" s="26" t="str">
        <f>+IF(VLOOKUP($B272,'Lista Puestos Valorados'!$B$11:$BK$510,MATCH('Auxiliar General'!BL$4,'Lista Puestos Valorados'!$B$10:$BK$10,0),0)="","No relevante",VLOOKUP($B272,'Lista Puestos Valorados'!$B$11:$BK$510,MATCH('Auxiliar General'!BL$4,'Lista Puestos Valorados'!$B$10:$BK$10,0),0))</f>
        <v>No relevante</v>
      </c>
      <c r="BS272" s="26">
        <f>+HLOOKUP(BR272,Sistema_Puntos!$Q$5:$Y$43,'Auxiliar General'!BN$5,FALSE)</f>
        <v>0</v>
      </c>
      <c r="BT272" s="26" t="str">
        <f>+IF(VLOOKUP($B272,'Lista Puestos Valorados'!$B$11:$BK$510,MATCH('Auxiliar General'!BN$4,'Lista Puestos Valorados'!$B$10:$BK$10,0),0)="","No relevante",VLOOKUP($B272,'Lista Puestos Valorados'!$B$11:$BK$510,MATCH('Auxiliar General'!BN$4,'Lista Puestos Valorados'!$B$10:$BK$10,0),0))</f>
        <v>No relevante</v>
      </c>
      <c r="BU272" s="26">
        <f>+HLOOKUP(BT272,Sistema_Puntos!$Q$5:$Y$43,'Auxiliar General'!BP$5,FALSE)</f>
        <v>0</v>
      </c>
      <c r="BV272" s="26" t="str">
        <f>+IF(VLOOKUP($B272,'Lista Puestos Valorados'!$B$11:$BK$510,MATCH('Auxiliar General'!BP$4,'Lista Puestos Valorados'!$B$10:$BK$10,0),0)="","No relevante",VLOOKUP($B272,'Lista Puestos Valorados'!$B$11:$BK$510,MATCH('Auxiliar General'!BP$4,'Lista Puestos Valorados'!$B$10:$BK$10,0),0))</f>
        <v>No relevante</v>
      </c>
      <c r="BW272" s="26">
        <f>+HLOOKUP(BV272,Sistema_Puntos!$Q$5:$Y$43,'Auxiliar General'!BR$5,FALSE)</f>
        <v>0</v>
      </c>
      <c r="BX272" s="26" t="str">
        <f>+IF(VLOOKUP($B272,'Lista Puestos Valorados'!$B$11:$BK$510,MATCH('Auxiliar General'!BR$4,'Lista Puestos Valorados'!$B$10:$BK$10,0),0)="","No relevante",VLOOKUP($B272,'Lista Puestos Valorados'!$B$11:$BK$510,MATCH('Auxiliar General'!BR$4,'Lista Puestos Valorados'!$B$10:$BK$10,0),0))</f>
        <v>No relevante</v>
      </c>
      <c r="BY272" s="26">
        <f>+HLOOKUP(BX272,Sistema_Puntos!$Q$5:$Y$43,'Auxiliar General'!BT$5,FALSE)</f>
        <v>0</v>
      </c>
      <c r="BZ272" s="26" t="str">
        <f>+IF(VLOOKUP($B272,'Lista Puestos Valorados'!$B$11:$BK$510,MATCH('Auxiliar General'!BT$4,'Lista Puestos Valorados'!$B$10:$BK$10,0),0)="","No relevante",VLOOKUP($B272,'Lista Puestos Valorados'!$B$11:$BK$510,MATCH('Auxiliar General'!BT$4,'Lista Puestos Valorados'!$B$10:$BK$10,0),0))</f>
        <v>No relevante</v>
      </c>
      <c r="CA272" s="26">
        <f>+HLOOKUP(BZ272,Sistema_Puntos!$Q$5:$Y$43,'Auxiliar General'!BV$5,FALSE)</f>
        <v>0</v>
      </c>
      <c r="CB272" s="26" t="str">
        <f>+IF(VLOOKUP($B272,'Lista Puestos Valorados'!$B$11:$BK$510,MATCH('Auxiliar General'!BV$4,'Lista Puestos Valorados'!$B$10:$BK$10,0),0)="","No relevante",VLOOKUP($B272,'Lista Puestos Valorados'!$B$11:$BK$510,MATCH('Auxiliar General'!BV$4,'Lista Puestos Valorados'!$B$10:$BK$10,0),0))</f>
        <v>No relevante</v>
      </c>
      <c r="CC272" s="26">
        <f>+HLOOKUP(CB272,Sistema_Puntos!$Q$5:$Y$43,'Auxiliar General'!BX$5,FALSE)</f>
        <v>0</v>
      </c>
      <c r="CD272" s="26" t="str">
        <f>+IF(VLOOKUP($B272,'Lista Puestos Valorados'!$B$11:$BK$510,MATCH('Auxiliar General'!BX$4,'Lista Puestos Valorados'!$B$10:$BK$10,0),0)="","No relevante",VLOOKUP($B272,'Lista Puestos Valorados'!$B$11:$BK$510,MATCH('Auxiliar General'!BX$4,'Lista Puestos Valorados'!$B$10:$BK$10,0),0))</f>
        <v>No relevante</v>
      </c>
      <c r="CE272" s="26">
        <f>+HLOOKUP(CD272,Sistema_Puntos!$Q$5:$Y$43,'Auxiliar General'!BZ$5,FALSE)</f>
        <v>0</v>
      </c>
      <c r="CF272" s="26" t="str">
        <f>+IF(VLOOKUP($B272,'Lista Puestos Valorados'!$B$11:$BK$510,MATCH('Auxiliar General'!BZ$4,'Lista Puestos Valorados'!$B$10:$BK$10,0),0)="","No relevante",VLOOKUP($B272,'Lista Puestos Valorados'!$B$11:$BK$510,MATCH('Auxiliar General'!BZ$4,'Lista Puestos Valorados'!$B$10:$BK$10,0),0))</f>
        <v>No relevante</v>
      </c>
      <c r="CG272" s="26">
        <f>+HLOOKUP(CF272,Sistema_Puntos!$Q$5:$Y$43,'Auxiliar General'!CB$5,FALSE)</f>
        <v>0</v>
      </c>
      <c r="CH272" s="29"/>
      <c r="CI272" s="29"/>
    </row>
    <row r="273" spans="2:87" ht="17.55" customHeight="1">
      <c r="B273" s="26">
        <f>+'Listado de Puestos'!B273</f>
        <v>263</v>
      </c>
      <c r="C273" s="26" t="str">
        <f>+IF('Lista Puestos Valorados'!C273="","",'Lista Puestos Valorados'!C273)</f>
        <v/>
      </c>
      <c r="D273" s="26" t="str">
        <f>+IF('Lista Puestos Valorados'!D273="","",'Lista Puestos Valorados'!D273)</f>
        <v/>
      </c>
      <c r="E273" s="26" t="str">
        <f>+IF('Lista Puestos Valorados'!E273="","",'Lista Puestos Valorados'!E273)</f>
        <v/>
      </c>
      <c r="F273" s="26" t="str">
        <f>+IF('Lista Puestos Valorados'!F273="","",'Lista Puestos Valorados'!F273)</f>
        <v/>
      </c>
      <c r="G273" s="26" t="str">
        <f>+IF('Lista Puestos Valorados'!G273="","",'Lista Puestos Valorados'!G273)</f>
        <v/>
      </c>
      <c r="H273" s="26" t="str">
        <f>+IF('Lista Puestos Valorados'!H273="","",'Lista Puestos Valorados'!H273)</f>
        <v/>
      </c>
      <c r="I273" s="26" t="str">
        <f>+IF('Lista Puestos Valorados'!I273="","",'Lista Puestos Valorados'!I273)</f>
        <v/>
      </c>
      <c r="J273" s="118" t="e">
        <f t="array" ref="J273">+IF(L273="","",_xlfn.IFS(L273&lt;='Cortes de Agrupacion'!$F$15,'Cortes de Agrupacion'!$E$15,'Resultados General'!L273&lt;='Cortes de Agrupacion'!$F$14,'Cortes de Agrupacion'!$E$14,'Resultados General'!L273&lt;='Cortes de Agrupacion'!$F$13,'Cortes de Agrupacion'!$E$13,L273&lt;='Cortes de Agrupacion'!$F$12,'Cortes de Agrupacion'!$E$12,'Resultados General'!L273&lt;='Cortes de Agrupacion'!$F$11,'Cortes de Agrupacion'!$E$11,'Resultados General'!L273&lt;='Cortes de Agrupacion'!$F$10,'Cortes de Agrupacion'!$E$10,'Resultados General'!L273&lt;='Cortes de Agrupacion'!$F$9,'Cortes de Agrupacion'!$E$9,'Resultados General'!L273&lt;='Cortes de Agrupacion'!$F$8,'Cortes de Agrupacion'!$E$8,'Resultados General'!L273&lt;='Cortes de Agrupacion'!$F$7,'Cortes de Agrupacion'!$E$7,'Resultados General'!L273&lt;='Cortes de Agrupacion'!$F$6,'Cortes de Agrupacion'!$E$6))</f>
        <v>#VALUE!</v>
      </c>
      <c r="K273" s="118" t="str">
        <f t="shared" si="8"/>
        <v/>
      </c>
      <c r="L273" s="124" t="e">
        <f>#VALUE!</f>
        <v>#VALUE!</v>
      </c>
      <c r="M273" s="26" t="e">
        <f ca="1">+_xlfn.IFNA(VLOOKUP(C273,'Distribución de puestos'!$B$8:$I$507,8,0),"")</f>
        <v>#NAME?</v>
      </c>
      <c r="N273" s="26" t="str">
        <f>+IF(VLOOKUP($B273,'Lista Puestos Valorados'!$B$11:$BK$510,MATCH('Auxiliar General'!H$4,'Lista Puestos Valorados'!$B$10:$BK$10,0),0)="","No relevante",VLOOKUP($B273,'Lista Puestos Valorados'!$B$11:$BK$510,MATCH('Auxiliar General'!H$4,'Lista Puestos Valorados'!$B$10:$BK$10,0),0))</f>
        <v>No relevante</v>
      </c>
      <c r="O273" s="26">
        <f>+HLOOKUP(N273,Sistema_Puntos!$Q$5:$Y$43,'Auxiliar General'!J$5,FALSE)</f>
        <v>0</v>
      </c>
      <c r="P273" s="26" t="str">
        <f>+IF(VLOOKUP($B273,'Lista Puestos Valorados'!$B$11:$BK$510,MATCH('Auxiliar General'!J$4,'Lista Puestos Valorados'!$B$10:$BK$10,0),0)="","No relevante",VLOOKUP($B273,'Lista Puestos Valorados'!$B$11:$BK$510,MATCH('Auxiliar General'!J$4,'Lista Puestos Valorados'!$B$10:$BK$10,0),0))</f>
        <v>No relevante</v>
      </c>
      <c r="Q273" s="26">
        <f>+HLOOKUP(P273,Sistema_Puntos!$Q$5:$Y$43,'Auxiliar General'!L$5,FALSE)</f>
        <v>0</v>
      </c>
      <c r="R273" s="26" t="str">
        <f>+IF(VLOOKUP($B273,'Lista Puestos Valorados'!$B$11:$BK$510,MATCH('Auxiliar General'!L$4,'Lista Puestos Valorados'!$B$10:$BK$10,0),0)="","No relevante",VLOOKUP($B273,'Lista Puestos Valorados'!$B$11:$BK$510,MATCH('Auxiliar General'!L$4,'Lista Puestos Valorados'!$B$10:$BK$10,0),0))</f>
        <v>No relevante</v>
      </c>
      <c r="S273" s="26">
        <f>+HLOOKUP(R273,Sistema_Puntos!$Q$5:$Y$43,'Auxiliar General'!N$5,FALSE)</f>
        <v>0</v>
      </c>
      <c r="T273" s="26" t="str">
        <f>+IF(VLOOKUP($B273,'Lista Puestos Valorados'!$B$11:$BK$510,MATCH('Auxiliar General'!N$4,'Lista Puestos Valorados'!$B$10:$BK$10,0),0)="","No relevante",VLOOKUP($B273,'Lista Puestos Valorados'!$B$11:$BK$510,MATCH('Auxiliar General'!N$4,'Lista Puestos Valorados'!$B$10:$BK$10,0),0))</f>
        <v>No relevante</v>
      </c>
      <c r="U273" s="26">
        <f>+HLOOKUP(T273,Sistema_Puntos!$Q$5:$Y$43,'Auxiliar General'!P$5,FALSE)</f>
        <v>0</v>
      </c>
      <c r="V273" s="26" t="str">
        <f>+IF(VLOOKUP($B273,'Lista Puestos Valorados'!$B$11:$BK$510,MATCH('Auxiliar General'!P$4,'Lista Puestos Valorados'!$B$10:$BK$10,0),0)="","No relevante",VLOOKUP($B273,'Lista Puestos Valorados'!$B$11:$BK$510,MATCH('Auxiliar General'!P$4,'Lista Puestos Valorados'!$B$10:$BK$10,0),0))</f>
        <v>No relevante</v>
      </c>
      <c r="W273" s="26">
        <f>+HLOOKUP(V273,Sistema_Puntos!$Q$5:$Y$43,'Auxiliar General'!R$5,FALSE)</f>
        <v>0</v>
      </c>
      <c r="X273" s="26" t="str">
        <f>+IF(VLOOKUP($B273,'Lista Puestos Valorados'!$B$11:$BK$510,MATCH('Auxiliar General'!R$4,'Lista Puestos Valorados'!$B$10:$BK$10,0),0)="","No relevante",VLOOKUP($B273,'Lista Puestos Valorados'!$B$11:$BK$510,MATCH('Auxiliar General'!R$4,'Lista Puestos Valorados'!$B$10:$BK$10,0),0))</f>
        <v>No relevante</v>
      </c>
      <c r="Y273" s="26">
        <f>+HLOOKUP(X273,Sistema_Puntos!$Q$5:$Y$43,'Auxiliar General'!T$5,FALSE)</f>
        <v>0</v>
      </c>
      <c r="Z273" s="26" t="str">
        <f>+IF(VLOOKUP($B273,'Lista Puestos Valorados'!$B$11:$BK$510,MATCH('Auxiliar General'!T$4,'Lista Puestos Valorados'!$B$10:$BK$10,0),0)="","No relevante",VLOOKUP($B273,'Lista Puestos Valorados'!$B$11:$BK$510,MATCH('Auxiliar General'!T$4,'Lista Puestos Valorados'!$B$10:$BK$10,0),0))</f>
        <v>No relevante</v>
      </c>
      <c r="AA273" s="26">
        <f>+HLOOKUP(Z273,Sistema_Puntos!$Q$5:$Y$43,'Auxiliar General'!V$5,FALSE)</f>
        <v>0</v>
      </c>
      <c r="AB273" s="26" t="str">
        <f>+IF(VLOOKUP($B273,'Lista Puestos Valorados'!$B$11:$BK$510,MATCH('Auxiliar General'!V$4,'Lista Puestos Valorados'!$B$10:$BK$10,0),0)="","No relevante",VLOOKUP($B273,'Lista Puestos Valorados'!$B$11:$BK$510,MATCH('Auxiliar General'!V$4,'Lista Puestos Valorados'!$B$10:$BK$10,0),0))</f>
        <v>No relevante</v>
      </c>
      <c r="AC273" s="26">
        <f>+HLOOKUP(AB273,Sistema_Puntos!$Q$5:$Y$43,'Auxiliar General'!X$5,FALSE)</f>
        <v>0</v>
      </c>
      <c r="AD273" s="26" t="str">
        <f>+IF(VLOOKUP($B273,'Lista Puestos Valorados'!$B$11:$BK$510,MATCH('Auxiliar General'!X$4,'Lista Puestos Valorados'!$B$10:$BK$10,0),0)="","No relevante",VLOOKUP($B273,'Lista Puestos Valorados'!$B$11:$BK$510,MATCH('Auxiliar General'!X$4,'Lista Puestos Valorados'!$B$10:$BK$10,0),0))</f>
        <v>No relevante</v>
      </c>
      <c r="AE273" s="26">
        <f>+HLOOKUP(AD273,Sistema_Puntos!$Q$5:$Y$43,'Auxiliar General'!Z$5,FALSE)</f>
        <v>0</v>
      </c>
      <c r="AF273" s="26" t="str">
        <f>+IF(VLOOKUP($B273,'Lista Puestos Valorados'!$B$11:$BK$510,MATCH('Auxiliar General'!Z$4,'Lista Puestos Valorados'!$B$10:$BK$10,0),0)="","No relevante",VLOOKUP($B273,'Lista Puestos Valorados'!$B$11:$BK$510,MATCH('Auxiliar General'!Z$4,'Lista Puestos Valorados'!$B$10:$BK$10,0),0))</f>
        <v>No relevante</v>
      </c>
      <c r="AG273" s="26">
        <f>+HLOOKUP(AF273,Sistema_Puntos!$Q$5:$Y$43,'Auxiliar General'!AB$5,FALSE)</f>
        <v>0</v>
      </c>
      <c r="AH273" s="26" t="str">
        <f>+IF(VLOOKUP($B273,'Lista Puestos Valorados'!$B$11:$BK$510,MATCH('Auxiliar General'!AB$4,'Lista Puestos Valorados'!$B$10:$BK$10,0),0)="","No relevante",VLOOKUP($B273,'Lista Puestos Valorados'!$B$11:$BK$510,MATCH('Auxiliar General'!AB$4,'Lista Puestos Valorados'!$B$10:$BK$10,0),0))</f>
        <v>No relevante</v>
      </c>
      <c r="AI273" s="26">
        <f>+HLOOKUP(AH273,Sistema_Puntos!$Q$5:$Y$43,'Auxiliar General'!AD$5,FALSE)</f>
        <v>0</v>
      </c>
      <c r="AJ273" s="26" t="str">
        <f>+IF(VLOOKUP($B273,'Lista Puestos Valorados'!$B$11:$BK$510,MATCH('Auxiliar General'!AD$4,'Lista Puestos Valorados'!$B$10:$BK$10,0),0)="","No relevante",VLOOKUP($B273,'Lista Puestos Valorados'!$B$11:$BK$510,MATCH('Auxiliar General'!AD$4,'Lista Puestos Valorados'!$B$10:$BK$10,0),0))</f>
        <v>No relevante</v>
      </c>
      <c r="AK273" s="26">
        <f>+HLOOKUP(AJ273,Sistema_Puntos!$Q$5:$Y$43,'Auxiliar General'!AF$5,FALSE)</f>
        <v>0</v>
      </c>
      <c r="AL273" s="26" t="str">
        <f>+IF(VLOOKUP($B273,'Lista Puestos Valorados'!$B$11:$BK$510,MATCH('Auxiliar General'!AF$4,'Lista Puestos Valorados'!$B$10:$BK$10,0),0)="","No relevante",VLOOKUP($B273,'Lista Puestos Valorados'!$B$11:$BK$510,MATCH('Auxiliar General'!AF$4,'Lista Puestos Valorados'!$B$10:$BK$10,0),0))</f>
        <v>No relevante</v>
      </c>
      <c r="AM273" s="26">
        <f>+HLOOKUP(AL273,Sistema_Puntos!$Q$5:$Y$43,'Auxiliar General'!AH$5,FALSE)</f>
        <v>0</v>
      </c>
      <c r="AN273" s="26" t="str">
        <f>+IF(VLOOKUP($B273,'Lista Puestos Valorados'!$B$11:$BK$510,MATCH('Auxiliar General'!AH$4,'Lista Puestos Valorados'!$B$10:$BK$10,0),0)="","No relevante",VLOOKUP($B273,'Lista Puestos Valorados'!$B$11:$BK$510,MATCH('Auxiliar General'!AH$4,'Lista Puestos Valorados'!$B$10:$BK$10,0),0))</f>
        <v>No relevante</v>
      </c>
      <c r="AO273" s="26">
        <f>+HLOOKUP(AN273,Sistema_Puntos!$Q$5:$Y$43,'Auxiliar General'!AJ$5,FALSE)</f>
        <v>0</v>
      </c>
      <c r="AP273" s="26" t="str">
        <f>+IF(VLOOKUP($B273,'Lista Puestos Valorados'!$B$11:$BK$510,MATCH('Auxiliar General'!AJ$4,'Lista Puestos Valorados'!$B$10:$BK$10,0),0)="","No relevante",VLOOKUP($B273,'Lista Puestos Valorados'!$B$11:$BK$510,MATCH('Auxiliar General'!AJ$4,'Lista Puestos Valorados'!$B$10:$BK$10,0),0))</f>
        <v>No relevante</v>
      </c>
      <c r="AQ273" s="26">
        <f>+HLOOKUP(AP273,Sistema_Puntos!$Q$5:$Y$43,'Auxiliar General'!AL$5,FALSE)</f>
        <v>0</v>
      </c>
      <c r="AR273" s="26" t="str">
        <f>+IF(VLOOKUP($B273,'Lista Puestos Valorados'!$B$11:$BK$510,MATCH('Auxiliar General'!AL$4,'Lista Puestos Valorados'!$B$10:$BK$10,0),0)="","No relevante",VLOOKUP($B273,'Lista Puestos Valorados'!$B$11:$BK$510,MATCH('Auxiliar General'!AL$4,'Lista Puestos Valorados'!$B$10:$BK$10,0),0))</f>
        <v>No relevante</v>
      </c>
      <c r="AS273" s="26">
        <f>+HLOOKUP(AR273,Sistema_Puntos!$Q$5:$Y$43,'Auxiliar General'!AN$5,FALSE)</f>
        <v>0</v>
      </c>
      <c r="AT273" s="26" t="str">
        <f>+IF(VLOOKUP($B273,'Lista Puestos Valorados'!$B$11:$BK$510,MATCH('Auxiliar General'!AN$4,'Lista Puestos Valorados'!$B$10:$BK$10,0),0)="","No relevante",VLOOKUP($B273,'Lista Puestos Valorados'!$B$11:$BK$510,MATCH('Auxiliar General'!AN$4,'Lista Puestos Valorados'!$B$10:$BK$10,0),0))</f>
        <v>No relevante</v>
      </c>
      <c r="AU273" s="26">
        <f>+HLOOKUP(AT273,Sistema_Puntos!$Q$5:$Y$43,'Auxiliar General'!AP$5,FALSE)</f>
        <v>0</v>
      </c>
      <c r="AV273" s="26" t="str">
        <f>+IF(VLOOKUP($B273,'Lista Puestos Valorados'!$B$11:$BK$510,MATCH('Auxiliar General'!AP$4,'Lista Puestos Valorados'!$B$10:$BK$10,0),0)="","No relevante",VLOOKUP($B273,'Lista Puestos Valorados'!$B$11:$BK$510,MATCH('Auxiliar General'!AP$4,'Lista Puestos Valorados'!$B$10:$BK$10,0),0))</f>
        <v>No relevante</v>
      </c>
      <c r="AW273" s="26">
        <f>+HLOOKUP(AV273,Sistema_Puntos!$Q$5:$Y$43,'Auxiliar General'!AR$5,FALSE)</f>
        <v>0</v>
      </c>
      <c r="AX273" s="26" t="str">
        <f>+IF(VLOOKUP($B273,'Lista Puestos Valorados'!$B$11:$BK$510,MATCH('Auxiliar General'!AR$4,'Lista Puestos Valorados'!$B$10:$BK$10,0),0)="","No relevante",VLOOKUP($B273,'Lista Puestos Valorados'!$B$11:$BK$510,MATCH('Auxiliar General'!AR$4,'Lista Puestos Valorados'!$B$10:$BK$10,0),0))</f>
        <v>No relevante</v>
      </c>
      <c r="AY273" s="26">
        <f>+HLOOKUP(AX273,Sistema_Puntos!$Q$5:$Y$43,'Auxiliar General'!AT$5,FALSE)</f>
        <v>0</v>
      </c>
      <c r="AZ273" s="26" t="str">
        <f>+IF(VLOOKUP($B273,'Lista Puestos Valorados'!$B$11:$BK$510,MATCH('Auxiliar General'!AT$4,'Lista Puestos Valorados'!$B$10:$BK$10,0),0)="","No relevante",VLOOKUP($B273,'Lista Puestos Valorados'!$B$11:$BK$510,MATCH('Auxiliar General'!AT$4,'Lista Puestos Valorados'!$B$10:$BK$10,0),0))</f>
        <v>No relevante</v>
      </c>
      <c r="BA273" s="26">
        <f>+HLOOKUP(AZ273,Sistema_Puntos!$Q$5:$Y$43,'Auxiliar General'!AV$5,FALSE)</f>
        <v>0</v>
      </c>
      <c r="BB273" s="26" t="str">
        <f>+IF(VLOOKUP($B273,'Lista Puestos Valorados'!$B$11:$BK$510,MATCH('Auxiliar General'!AV$4,'Lista Puestos Valorados'!$B$10:$BK$10,0),0)="","No relevante",VLOOKUP($B273,'Lista Puestos Valorados'!$B$11:$BK$510,MATCH('Auxiliar General'!AV$4,'Lista Puestos Valorados'!$B$10:$BK$10,0),0))</f>
        <v>No relevante</v>
      </c>
      <c r="BC273" s="26">
        <f>+HLOOKUP(BB273,Sistema_Puntos!$Q$5:$Y$43,'Auxiliar General'!AX$5,FALSE)</f>
        <v>0</v>
      </c>
      <c r="BD273" s="26" t="str">
        <f>+IF(VLOOKUP($B273,'Lista Puestos Valorados'!$B$11:$BK$510,MATCH('Auxiliar General'!AX$4,'Lista Puestos Valorados'!$B$10:$BK$10,0),0)="","No relevante",VLOOKUP($B273,'Lista Puestos Valorados'!$B$11:$BK$510,MATCH('Auxiliar General'!AX$4,'Lista Puestos Valorados'!$B$10:$BK$10,0),0))</f>
        <v>No relevante</v>
      </c>
      <c r="BE273" s="26">
        <f>+HLOOKUP(BD273,Sistema_Puntos!$Q$5:$Y$43,'Auxiliar General'!AZ$5,FALSE)</f>
        <v>0</v>
      </c>
      <c r="BF273" s="26" t="str">
        <f>+IF(VLOOKUP($B273,'Lista Puestos Valorados'!$B$11:$BK$510,MATCH('Auxiliar General'!AZ$4,'Lista Puestos Valorados'!$B$10:$BK$10,0),0)="","No relevante",VLOOKUP($B273,'Lista Puestos Valorados'!$B$11:$BK$510,MATCH('Auxiliar General'!AZ$4,'Lista Puestos Valorados'!$B$10:$BK$10,0),0))</f>
        <v>No relevante</v>
      </c>
      <c r="BG273" s="26">
        <f>+HLOOKUP(BF273,Sistema_Puntos!$Q$5:$Y$43,'Auxiliar General'!BB$5,FALSE)</f>
        <v>0</v>
      </c>
      <c r="BH273" s="26" t="str">
        <f>+IF(VLOOKUP($B273,'Lista Puestos Valorados'!$B$11:$BK$510,MATCH('Auxiliar General'!BB$4,'Lista Puestos Valorados'!$B$10:$BK$10,0),0)="","No relevante",VLOOKUP($B273,'Lista Puestos Valorados'!$B$11:$BK$510,MATCH('Auxiliar General'!BB$4,'Lista Puestos Valorados'!$B$10:$BK$10,0),0))</f>
        <v>No relevante</v>
      </c>
      <c r="BI273" s="26">
        <f>+HLOOKUP(BH273,Sistema_Puntos!$Q$5:$Y$43,'Auxiliar General'!BD$5,FALSE)</f>
        <v>0</v>
      </c>
      <c r="BJ273" s="26" t="str">
        <f>+IF(VLOOKUP($B273,'Lista Puestos Valorados'!$B$11:$BK$510,MATCH('Auxiliar General'!BD$4,'Lista Puestos Valorados'!$B$10:$BK$10,0),0)="","No relevante",VLOOKUP($B273,'Lista Puestos Valorados'!$B$11:$BK$510,MATCH('Auxiliar General'!BD$4,'Lista Puestos Valorados'!$B$10:$BK$10,0),0))</f>
        <v>No relevante</v>
      </c>
      <c r="BK273" s="26">
        <f>+HLOOKUP(BJ273,Sistema_Puntos!$Q$5:$Y$43,'Auxiliar General'!BF$5,FALSE)</f>
        <v>0</v>
      </c>
      <c r="BL273" s="26" t="str">
        <f>+IF(VLOOKUP($B273,'Lista Puestos Valorados'!$B$11:$BK$510,MATCH('Auxiliar General'!BF$4,'Lista Puestos Valorados'!$B$10:$BK$10,0),0)="","No relevante",VLOOKUP($B273,'Lista Puestos Valorados'!$B$11:$BK$510,MATCH('Auxiliar General'!BF$4,'Lista Puestos Valorados'!$B$10:$BK$10,0),0))</f>
        <v>No relevante</v>
      </c>
      <c r="BM273" s="26">
        <f>+HLOOKUP(BL273,Sistema_Puntos!$Q$5:$Y$43,'Auxiliar General'!BH$5,FALSE)</f>
        <v>0</v>
      </c>
      <c r="BN273" s="26" t="str">
        <f>+IF(VLOOKUP($B273,'Lista Puestos Valorados'!$B$11:$BK$510,MATCH('Auxiliar General'!BH$4,'Lista Puestos Valorados'!$B$10:$BK$10,0),0)="","No relevante",VLOOKUP($B273,'Lista Puestos Valorados'!$B$11:$BK$510,MATCH('Auxiliar General'!BH$4,'Lista Puestos Valorados'!$B$10:$BK$10,0),0))</f>
        <v>No relevante</v>
      </c>
      <c r="BO273" s="26">
        <f>+HLOOKUP(BN273,Sistema_Puntos!$Q$5:$Y$43,'Auxiliar General'!BJ$5,FALSE)</f>
        <v>0</v>
      </c>
      <c r="BP273" s="26" t="str">
        <f>+IF(VLOOKUP($B273,'Lista Puestos Valorados'!$B$11:$BK$510,MATCH('Auxiliar General'!BJ$4,'Lista Puestos Valorados'!$B$10:$BK$10,0),0)="","No relevante",VLOOKUP($B273,'Lista Puestos Valorados'!$B$11:$BK$510,MATCH('Auxiliar General'!BJ$4,'Lista Puestos Valorados'!$B$10:$BK$10,0),0))</f>
        <v>No relevante</v>
      </c>
      <c r="BQ273" s="26">
        <f>+HLOOKUP(BP273,Sistema_Puntos!$Q$5:$Y$43,'Auxiliar General'!BL$5,FALSE)</f>
        <v>0</v>
      </c>
      <c r="BR273" s="26" t="str">
        <f>+IF(VLOOKUP($B273,'Lista Puestos Valorados'!$B$11:$BK$510,MATCH('Auxiliar General'!BL$4,'Lista Puestos Valorados'!$B$10:$BK$10,0),0)="","No relevante",VLOOKUP($B273,'Lista Puestos Valorados'!$B$11:$BK$510,MATCH('Auxiliar General'!BL$4,'Lista Puestos Valorados'!$B$10:$BK$10,0),0))</f>
        <v>No relevante</v>
      </c>
      <c r="BS273" s="26">
        <f>+HLOOKUP(BR273,Sistema_Puntos!$Q$5:$Y$43,'Auxiliar General'!BN$5,FALSE)</f>
        <v>0</v>
      </c>
      <c r="BT273" s="26" t="str">
        <f>+IF(VLOOKUP($B273,'Lista Puestos Valorados'!$B$11:$BK$510,MATCH('Auxiliar General'!BN$4,'Lista Puestos Valorados'!$B$10:$BK$10,0),0)="","No relevante",VLOOKUP($B273,'Lista Puestos Valorados'!$B$11:$BK$510,MATCH('Auxiliar General'!BN$4,'Lista Puestos Valorados'!$B$10:$BK$10,0),0))</f>
        <v>No relevante</v>
      </c>
      <c r="BU273" s="26">
        <f>+HLOOKUP(BT273,Sistema_Puntos!$Q$5:$Y$43,'Auxiliar General'!BP$5,FALSE)</f>
        <v>0</v>
      </c>
      <c r="BV273" s="26" t="str">
        <f>+IF(VLOOKUP($B273,'Lista Puestos Valorados'!$B$11:$BK$510,MATCH('Auxiliar General'!BP$4,'Lista Puestos Valorados'!$B$10:$BK$10,0),0)="","No relevante",VLOOKUP($B273,'Lista Puestos Valorados'!$B$11:$BK$510,MATCH('Auxiliar General'!BP$4,'Lista Puestos Valorados'!$B$10:$BK$10,0),0))</f>
        <v>No relevante</v>
      </c>
      <c r="BW273" s="26">
        <f>+HLOOKUP(BV273,Sistema_Puntos!$Q$5:$Y$43,'Auxiliar General'!BR$5,FALSE)</f>
        <v>0</v>
      </c>
      <c r="BX273" s="26" t="str">
        <f>+IF(VLOOKUP($B273,'Lista Puestos Valorados'!$B$11:$BK$510,MATCH('Auxiliar General'!BR$4,'Lista Puestos Valorados'!$B$10:$BK$10,0),0)="","No relevante",VLOOKUP($B273,'Lista Puestos Valorados'!$B$11:$BK$510,MATCH('Auxiliar General'!BR$4,'Lista Puestos Valorados'!$B$10:$BK$10,0),0))</f>
        <v>No relevante</v>
      </c>
      <c r="BY273" s="26">
        <f>+HLOOKUP(BX273,Sistema_Puntos!$Q$5:$Y$43,'Auxiliar General'!BT$5,FALSE)</f>
        <v>0</v>
      </c>
      <c r="BZ273" s="26" t="str">
        <f>+IF(VLOOKUP($B273,'Lista Puestos Valorados'!$B$11:$BK$510,MATCH('Auxiliar General'!BT$4,'Lista Puestos Valorados'!$B$10:$BK$10,0),0)="","No relevante",VLOOKUP($B273,'Lista Puestos Valorados'!$B$11:$BK$510,MATCH('Auxiliar General'!BT$4,'Lista Puestos Valorados'!$B$10:$BK$10,0),0))</f>
        <v>No relevante</v>
      </c>
      <c r="CA273" s="26">
        <f>+HLOOKUP(BZ273,Sistema_Puntos!$Q$5:$Y$43,'Auxiliar General'!BV$5,FALSE)</f>
        <v>0</v>
      </c>
      <c r="CB273" s="26" t="str">
        <f>+IF(VLOOKUP($B273,'Lista Puestos Valorados'!$B$11:$BK$510,MATCH('Auxiliar General'!BV$4,'Lista Puestos Valorados'!$B$10:$BK$10,0),0)="","No relevante",VLOOKUP($B273,'Lista Puestos Valorados'!$B$11:$BK$510,MATCH('Auxiliar General'!BV$4,'Lista Puestos Valorados'!$B$10:$BK$10,0),0))</f>
        <v>No relevante</v>
      </c>
      <c r="CC273" s="26">
        <f>+HLOOKUP(CB273,Sistema_Puntos!$Q$5:$Y$43,'Auxiliar General'!BX$5,FALSE)</f>
        <v>0</v>
      </c>
      <c r="CD273" s="26" t="str">
        <f>+IF(VLOOKUP($B273,'Lista Puestos Valorados'!$B$11:$BK$510,MATCH('Auxiliar General'!BX$4,'Lista Puestos Valorados'!$B$10:$BK$10,0),0)="","No relevante",VLOOKUP($B273,'Lista Puestos Valorados'!$B$11:$BK$510,MATCH('Auxiliar General'!BX$4,'Lista Puestos Valorados'!$B$10:$BK$10,0),0))</f>
        <v>No relevante</v>
      </c>
      <c r="CE273" s="26">
        <f>+HLOOKUP(CD273,Sistema_Puntos!$Q$5:$Y$43,'Auxiliar General'!BZ$5,FALSE)</f>
        <v>0</v>
      </c>
      <c r="CF273" s="26" t="str">
        <f>+IF(VLOOKUP($B273,'Lista Puestos Valorados'!$B$11:$BK$510,MATCH('Auxiliar General'!BZ$4,'Lista Puestos Valorados'!$B$10:$BK$10,0),0)="","No relevante",VLOOKUP($B273,'Lista Puestos Valorados'!$B$11:$BK$510,MATCH('Auxiliar General'!BZ$4,'Lista Puestos Valorados'!$B$10:$BK$10,0),0))</f>
        <v>No relevante</v>
      </c>
      <c r="CG273" s="26">
        <f>+HLOOKUP(CF273,Sistema_Puntos!$Q$5:$Y$43,'Auxiliar General'!CB$5,FALSE)</f>
        <v>0</v>
      </c>
      <c r="CH273" s="29"/>
      <c r="CI273" s="29"/>
    </row>
    <row r="274" spans="2:87" ht="17.55" customHeight="1">
      <c r="B274" s="26">
        <f>+'Listado de Puestos'!B274</f>
        <v>264</v>
      </c>
      <c r="C274" s="26" t="str">
        <f>+IF('Lista Puestos Valorados'!C274="","",'Lista Puestos Valorados'!C274)</f>
        <v/>
      </c>
      <c r="D274" s="26" t="str">
        <f>+IF('Lista Puestos Valorados'!D274="","",'Lista Puestos Valorados'!D274)</f>
        <v/>
      </c>
      <c r="E274" s="26" t="str">
        <f>+IF('Lista Puestos Valorados'!E274="","",'Lista Puestos Valorados'!E274)</f>
        <v/>
      </c>
      <c r="F274" s="26" t="str">
        <f>+IF('Lista Puestos Valorados'!F274="","",'Lista Puestos Valorados'!F274)</f>
        <v/>
      </c>
      <c r="G274" s="26" t="str">
        <f>+IF('Lista Puestos Valorados'!G274="","",'Lista Puestos Valorados'!G274)</f>
        <v/>
      </c>
      <c r="H274" s="26" t="str">
        <f>+IF('Lista Puestos Valorados'!H274="","",'Lista Puestos Valorados'!H274)</f>
        <v/>
      </c>
      <c r="I274" s="26" t="str">
        <f>+IF('Lista Puestos Valorados'!I274="","",'Lista Puestos Valorados'!I274)</f>
        <v/>
      </c>
      <c r="J274" s="118" t="e">
        <f t="array" ref="J274">+IF(L274="","",_xlfn.IFS(L274&lt;='Cortes de Agrupacion'!$F$15,'Cortes de Agrupacion'!$E$15,'Resultados General'!L274&lt;='Cortes de Agrupacion'!$F$14,'Cortes de Agrupacion'!$E$14,'Resultados General'!L274&lt;='Cortes de Agrupacion'!$F$13,'Cortes de Agrupacion'!$E$13,L274&lt;='Cortes de Agrupacion'!$F$12,'Cortes de Agrupacion'!$E$12,'Resultados General'!L274&lt;='Cortes de Agrupacion'!$F$11,'Cortes de Agrupacion'!$E$11,'Resultados General'!L274&lt;='Cortes de Agrupacion'!$F$10,'Cortes de Agrupacion'!$E$10,'Resultados General'!L274&lt;='Cortes de Agrupacion'!$F$9,'Cortes de Agrupacion'!$E$9,'Resultados General'!L274&lt;='Cortes de Agrupacion'!$F$8,'Cortes de Agrupacion'!$E$8,'Resultados General'!L274&lt;='Cortes de Agrupacion'!$F$7,'Cortes de Agrupacion'!$E$7,'Resultados General'!L274&lt;='Cortes de Agrupacion'!$F$6,'Cortes de Agrupacion'!$E$6))</f>
        <v>#VALUE!</v>
      </c>
      <c r="K274" s="118" t="str">
        <f t="shared" si="8"/>
        <v/>
      </c>
      <c r="L274" s="124" t="e">
        <f>#VALUE!</f>
        <v>#VALUE!</v>
      </c>
      <c r="M274" s="26" t="e">
        <f ca="1">+_xlfn.IFNA(VLOOKUP(C274,'Distribución de puestos'!$B$8:$I$507,8,0),"")</f>
        <v>#NAME?</v>
      </c>
      <c r="N274" s="26" t="str">
        <f>+IF(VLOOKUP($B274,'Lista Puestos Valorados'!$B$11:$BK$510,MATCH('Auxiliar General'!H$4,'Lista Puestos Valorados'!$B$10:$BK$10,0),0)="","No relevante",VLOOKUP($B274,'Lista Puestos Valorados'!$B$11:$BK$510,MATCH('Auxiliar General'!H$4,'Lista Puestos Valorados'!$B$10:$BK$10,0),0))</f>
        <v>No relevante</v>
      </c>
      <c r="O274" s="26">
        <f>+HLOOKUP(N274,Sistema_Puntos!$Q$5:$Y$43,'Auxiliar General'!J$5,FALSE)</f>
        <v>0</v>
      </c>
      <c r="P274" s="26" t="str">
        <f>+IF(VLOOKUP($B274,'Lista Puestos Valorados'!$B$11:$BK$510,MATCH('Auxiliar General'!J$4,'Lista Puestos Valorados'!$B$10:$BK$10,0),0)="","No relevante",VLOOKUP($B274,'Lista Puestos Valorados'!$B$11:$BK$510,MATCH('Auxiliar General'!J$4,'Lista Puestos Valorados'!$B$10:$BK$10,0),0))</f>
        <v>No relevante</v>
      </c>
      <c r="Q274" s="26">
        <f>+HLOOKUP(P274,Sistema_Puntos!$Q$5:$Y$43,'Auxiliar General'!L$5,FALSE)</f>
        <v>0</v>
      </c>
      <c r="R274" s="26" t="str">
        <f>+IF(VLOOKUP($B274,'Lista Puestos Valorados'!$B$11:$BK$510,MATCH('Auxiliar General'!L$4,'Lista Puestos Valorados'!$B$10:$BK$10,0),0)="","No relevante",VLOOKUP($B274,'Lista Puestos Valorados'!$B$11:$BK$510,MATCH('Auxiliar General'!L$4,'Lista Puestos Valorados'!$B$10:$BK$10,0),0))</f>
        <v>No relevante</v>
      </c>
      <c r="S274" s="26">
        <f>+HLOOKUP(R274,Sistema_Puntos!$Q$5:$Y$43,'Auxiliar General'!N$5,FALSE)</f>
        <v>0</v>
      </c>
      <c r="T274" s="26" t="str">
        <f>+IF(VLOOKUP($B274,'Lista Puestos Valorados'!$B$11:$BK$510,MATCH('Auxiliar General'!N$4,'Lista Puestos Valorados'!$B$10:$BK$10,0),0)="","No relevante",VLOOKUP($B274,'Lista Puestos Valorados'!$B$11:$BK$510,MATCH('Auxiliar General'!N$4,'Lista Puestos Valorados'!$B$10:$BK$10,0),0))</f>
        <v>No relevante</v>
      </c>
      <c r="U274" s="26">
        <f>+HLOOKUP(T274,Sistema_Puntos!$Q$5:$Y$43,'Auxiliar General'!P$5,FALSE)</f>
        <v>0</v>
      </c>
      <c r="V274" s="26" t="str">
        <f>+IF(VLOOKUP($B274,'Lista Puestos Valorados'!$B$11:$BK$510,MATCH('Auxiliar General'!P$4,'Lista Puestos Valorados'!$B$10:$BK$10,0),0)="","No relevante",VLOOKUP($B274,'Lista Puestos Valorados'!$B$11:$BK$510,MATCH('Auxiliar General'!P$4,'Lista Puestos Valorados'!$B$10:$BK$10,0),0))</f>
        <v>No relevante</v>
      </c>
      <c r="W274" s="26">
        <f>+HLOOKUP(V274,Sistema_Puntos!$Q$5:$Y$43,'Auxiliar General'!R$5,FALSE)</f>
        <v>0</v>
      </c>
      <c r="X274" s="26" t="str">
        <f>+IF(VLOOKUP($B274,'Lista Puestos Valorados'!$B$11:$BK$510,MATCH('Auxiliar General'!R$4,'Lista Puestos Valorados'!$B$10:$BK$10,0),0)="","No relevante",VLOOKUP($B274,'Lista Puestos Valorados'!$B$11:$BK$510,MATCH('Auxiliar General'!R$4,'Lista Puestos Valorados'!$B$10:$BK$10,0),0))</f>
        <v>No relevante</v>
      </c>
      <c r="Y274" s="26">
        <f>+HLOOKUP(X274,Sistema_Puntos!$Q$5:$Y$43,'Auxiliar General'!T$5,FALSE)</f>
        <v>0</v>
      </c>
      <c r="Z274" s="26" t="str">
        <f>+IF(VLOOKUP($B274,'Lista Puestos Valorados'!$B$11:$BK$510,MATCH('Auxiliar General'!T$4,'Lista Puestos Valorados'!$B$10:$BK$10,0),0)="","No relevante",VLOOKUP($B274,'Lista Puestos Valorados'!$B$11:$BK$510,MATCH('Auxiliar General'!T$4,'Lista Puestos Valorados'!$B$10:$BK$10,0),0))</f>
        <v>No relevante</v>
      </c>
      <c r="AA274" s="26">
        <f>+HLOOKUP(Z274,Sistema_Puntos!$Q$5:$Y$43,'Auxiliar General'!V$5,FALSE)</f>
        <v>0</v>
      </c>
      <c r="AB274" s="26" t="str">
        <f>+IF(VLOOKUP($B274,'Lista Puestos Valorados'!$B$11:$BK$510,MATCH('Auxiliar General'!V$4,'Lista Puestos Valorados'!$B$10:$BK$10,0),0)="","No relevante",VLOOKUP($B274,'Lista Puestos Valorados'!$B$11:$BK$510,MATCH('Auxiliar General'!V$4,'Lista Puestos Valorados'!$B$10:$BK$10,0),0))</f>
        <v>No relevante</v>
      </c>
      <c r="AC274" s="26">
        <f>+HLOOKUP(AB274,Sistema_Puntos!$Q$5:$Y$43,'Auxiliar General'!X$5,FALSE)</f>
        <v>0</v>
      </c>
      <c r="AD274" s="26" t="str">
        <f>+IF(VLOOKUP($B274,'Lista Puestos Valorados'!$B$11:$BK$510,MATCH('Auxiliar General'!X$4,'Lista Puestos Valorados'!$B$10:$BK$10,0),0)="","No relevante",VLOOKUP($B274,'Lista Puestos Valorados'!$B$11:$BK$510,MATCH('Auxiliar General'!X$4,'Lista Puestos Valorados'!$B$10:$BK$10,0),0))</f>
        <v>No relevante</v>
      </c>
      <c r="AE274" s="26">
        <f>+HLOOKUP(AD274,Sistema_Puntos!$Q$5:$Y$43,'Auxiliar General'!Z$5,FALSE)</f>
        <v>0</v>
      </c>
      <c r="AF274" s="26" t="str">
        <f>+IF(VLOOKUP($B274,'Lista Puestos Valorados'!$B$11:$BK$510,MATCH('Auxiliar General'!Z$4,'Lista Puestos Valorados'!$B$10:$BK$10,0),0)="","No relevante",VLOOKUP($B274,'Lista Puestos Valorados'!$B$11:$BK$510,MATCH('Auxiliar General'!Z$4,'Lista Puestos Valorados'!$B$10:$BK$10,0),0))</f>
        <v>No relevante</v>
      </c>
      <c r="AG274" s="26">
        <f>+HLOOKUP(AF274,Sistema_Puntos!$Q$5:$Y$43,'Auxiliar General'!AB$5,FALSE)</f>
        <v>0</v>
      </c>
      <c r="AH274" s="26" t="str">
        <f>+IF(VLOOKUP($B274,'Lista Puestos Valorados'!$B$11:$BK$510,MATCH('Auxiliar General'!AB$4,'Lista Puestos Valorados'!$B$10:$BK$10,0),0)="","No relevante",VLOOKUP($B274,'Lista Puestos Valorados'!$B$11:$BK$510,MATCH('Auxiliar General'!AB$4,'Lista Puestos Valorados'!$B$10:$BK$10,0),0))</f>
        <v>No relevante</v>
      </c>
      <c r="AI274" s="26">
        <f>+HLOOKUP(AH274,Sistema_Puntos!$Q$5:$Y$43,'Auxiliar General'!AD$5,FALSE)</f>
        <v>0</v>
      </c>
      <c r="AJ274" s="26" t="str">
        <f>+IF(VLOOKUP($B274,'Lista Puestos Valorados'!$B$11:$BK$510,MATCH('Auxiliar General'!AD$4,'Lista Puestos Valorados'!$B$10:$BK$10,0),0)="","No relevante",VLOOKUP($B274,'Lista Puestos Valorados'!$B$11:$BK$510,MATCH('Auxiliar General'!AD$4,'Lista Puestos Valorados'!$B$10:$BK$10,0),0))</f>
        <v>No relevante</v>
      </c>
      <c r="AK274" s="26">
        <f>+HLOOKUP(AJ274,Sistema_Puntos!$Q$5:$Y$43,'Auxiliar General'!AF$5,FALSE)</f>
        <v>0</v>
      </c>
      <c r="AL274" s="26" t="str">
        <f>+IF(VLOOKUP($B274,'Lista Puestos Valorados'!$B$11:$BK$510,MATCH('Auxiliar General'!AF$4,'Lista Puestos Valorados'!$B$10:$BK$10,0),0)="","No relevante",VLOOKUP($B274,'Lista Puestos Valorados'!$B$11:$BK$510,MATCH('Auxiliar General'!AF$4,'Lista Puestos Valorados'!$B$10:$BK$10,0),0))</f>
        <v>No relevante</v>
      </c>
      <c r="AM274" s="26">
        <f>+HLOOKUP(AL274,Sistema_Puntos!$Q$5:$Y$43,'Auxiliar General'!AH$5,FALSE)</f>
        <v>0</v>
      </c>
      <c r="AN274" s="26" t="str">
        <f>+IF(VLOOKUP($B274,'Lista Puestos Valorados'!$B$11:$BK$510,MATCH('Auxiliar General'!AH$4,'Lista Puestos Valorados'!$B$10:$BK$10,0),0)="","No relevante",VLOOKUP($B274,'Lista Puestos Valorados'!$B$11:$BK$510,MATCH('Auxiliar General'!AH$4,'Lista Puestos Valorados'!$B$10:$BK$10,0),0))</f>
        <v>No relevante</v>
      </c>
      <c r="AO274" s="26">
        <f>+HLOOKUP(AN274,Sistema_Puntos!$Q$5:$Y$43,'Auxiliar General'!AJ$5,FALSE)</f>
        <v>0</v>
      </c>
      <c r="AP274" s="26" t="str">
        <f>+IF(VLOOKUP($B274,'Lista Puestos Valorados'!$B$11:$BK$510,MATCH('Auxiliar General'!AJ$4,'Lista Puestos Valorados'!$B$10:$BK$10,0),0)="","No relevante",VLOOKUP($B274,'Lista Puestos Valorados'!$B$11:$BK$510,MATCH('Auxiliar General'!AJ$4,'Lista Puestos Valorados'!$B$10:$BK$10,0),0))</f>
        <v>No relevante</v>
      </c>
      <c r="AQ274" s="26">
        <f>+HLOOKUP(AP274,Sistema_Puntos!$Q$5:$Y$43,'Auxiliar General'!AL$5,FALSE)</f>
        <v>0</v>
      </c>
      <c r="AR274" s="26" t="str">
        <f>+IF(VLOOKUP($B274,'Lista Puestos Valorados'!$B$11:$BK$510,MATCH('Auxiliar General'!AL$4,'Lista Puestos Valorados'!$B$10:$BK$10,0),0)="","No relevante",VLOOKUP($B274,'Lista Puestos Valorados'!$B$11:$BK$510,MATCH('Auxiliar General'!AL$4,'Lista Puestos Valorados'!$B$10:$BK$10,0),0))</f>
        <v>No relevante</v>
      </c>
      <c r="AS274" s="26">
        <f>+HLOOKUP(AR274,Sistema_Puntos!$Q$5:$Y$43,'Auxiliar General'!AN$5,FALSE)</f>
        <v>0</v>
      </c>
      <c r="AT274" s="26" t="str">
        <f>+IF(VLOOKUP($B274,'Lista Puestos Valorados'!$B$11:$BK$510,MATCH('Auxiliar General'!AN$4,'Lista Puestos Valorados'!$B$10:$BK$10,0),0)="","No relevante",VLOOKUP($B274,'Lista Puestos Valorados'!$B$11:$BK$510,MATCH('Auxiliar General'!AN$4,'Lista Puestos Valorados'!$B$10:$BK$10,0),0))</f>
        <v>No relevante</v>
      </c>
      <c r="AU274" s="26">
        <f>+HLOOKUP(AT274,Sistema_Puntos!$Q$5:$Y$43,'Auxiliar General'!AP$5,FALSE)</f>
        <v>0</v>
      </c>
      <c r="AV274" s="26" t="str">
        <f>+IF(VLOOKUP($B274,'Lista Puestos Valorados'!$B$11:$BK$510,MATCH('Auxiliar General'!AP$4,'Lista Puestos Valorados'!$B$10:$BK$10,0),0)="","No relevante",VLOOKUP($B274,'Lista Puestos Valorados'!$B$11:$BK$510,MATCH('Auxiliar General'!AP$4,'Lista Puestos Valorados'!$B$10:$BK$10,0),0))</f>
        <v>No relevante</v>
      </c>
      <c r="AW274" s="26">
        <f>+HLOOKUP(AV274,Sistema_Puntos!$Q$5:$Y$43,'Auxiliar General'!AR$5,FALSE)</f>
        <v>0</v>
      </c>
      <c r="AX274" s="26" t="str">
        <f>+IF(VLOOKUP($B274,'Lista Puestos Valorados'!$B$11:$BK$510,MATCH('Auxiliar General'!AR$4,'Lista Puestos Valorados'!$B$10:$BK$10,0),0)="","No relevante",VLOOKUP($B274,'Lista Puestos Valorados'!$B$11:$BK$510,MATCH('Auxiliar General'!AR$4,'Lista Puestos Valorados'!$B$10:$BK$10,0),0))</f>
        <v>No relevante</v>
      </c>
      <c r="AY274" s="26">
        <f>+HLOOKUP(AX274,Sistema_Puntos!$Q$5:$Y$43,'Auxiliar General'!AT$5,FALSE)</f>
        <v>0</v>
      </c>
      <c r="AZ274" s="26" t="str">
        <f>+IF(VLOOKUP($B274,'Lista Puestos Valorados'!$B$11:$BK$510,MATCH('Auxiliar General'!AT$4,'Lista Puestos Valorados'!$B$10:$BK$10,0),0)="","No relevante",VLOOKUP($B274,'Lista Puestos Valorados'!$B$11:$BK$510,MATCH('Auxiliar General'!AT$4,'Lista Puestos Valorados'!$B$10:$BK$10,0),0))</f>
        <v>No relevante</v>
      </c>
      <c r="BA274" s="26">
        <f>+HLOOKUP(AZ274,Sistema_Puntos!$Q$5:$Y$43,'Auxiliar General'!AV$5,FALSE)</f>
        <v>0</v>
      </c>
      <c r="BB274" s="26" t="str">
        <f>+IF(VLOOKUP($B274,'Lista Puestos Valorados'!$B$11:$BK$510,MATCH('Auxiliar General'!AV$4,'Lista Puestos Valorados'!$B$10:$BK$10,0),0)="","No relevante",VLOOKUP($B274,'Lista Puestos Valorados'!$B$11:$BK$510,MATCH('Auxiliar General'!AV$4,'Lista Puestos Valorados'!$B$10:$BK$10,0),0))</f>
        <v>No relevante</v>
      </c>
      <c r="BC274" s="26">
        <f>+HLOOKUP(BB274,Sistema_Puntos!$Q$5:$Y$43,'Auxiliar General'!AX$5,FALSE)</f>
        <v>0</v>
      </c>
      <c r="BD274" s="26" t="str">
        <f>+IF(VLOOKUP($B274,'Lista Puestos Valorados'!$B$11:$BK$510,MATCH('Auxiliar General'!AX$4,'Lista Puestos Valorados'!$B$10:$BK$10,0),0)="","No relevante",VLOOKUP($B274,'Lista Puestos Valorados'!$B$11:$BK$510,MATCH('Auxiliar General'!AX$4,'Lista Puestos Valorados'!$B$10:$BK$10,0),0))</f>
        <v>No relevante</v>
      </c>
      <c r="BE274" s="26">
        <f>+HLOOKUP(BD274,Sistema_Puntos!$Q$5:$Y$43,'Auxiliar General'!AZ$5,FALSE)</f>
        <v>0</v>
      </c>
      <c r="BF274" s="26" t="str">
        <f>+IF(VLOOKUP($B274,'Lista Puestos Valorados'!$B$11:$BK$510,MATCH('Auxiliar General'!AZ$4,'Lista Puestos Valorados'!$B$10:$BK$10,0),0)="","No relevante",VLOOKUP($B274,'Lista Puestos Valorados'!$B$11:$BK$510,MATCH('Auxiliar General'!AZ$4,'Lista Puestos Valorados'!$B$10:$BK$10,0),0))</f>
        <v>No relevante</v>
      </c>
      <c r="BG274" s="26">
        <f>+HLOOKUP(BF274,Sistema_Puntos!$Q$5:$Y$43,'Auxiliar General'!BB$5,FALSE)</f>
        <v>0</v>
      </c>
      <c r="BH274" s="26" t="str">
        <f>+IF(VLOOKUP($B274,'Lista Puestos Valorados'!$B$11:$BK$510,MATCH('Auxiliar General'!BB$4,'Lista Puestos Valorados'!$B$10:$BK$10,0),0)="","No relevante",VLOOKUP($B274,'Lista Puestos Valorados'!$B$11:$BK$510,MATCH('Auxiliar General'!BB$4,'Lista Puestos Valorados'!$B$10:$BK$10,0),0))</f>
        <v>No relevante</v>
      </c>
      <c r="BI274" s="26">
        <f>+HLOOKUP(BH274,Sistema_Puntos!$Q$5:$Y$43,'Auxiliar General'!BD$5,FALSE)</f>
        <v>0</v>
      </c>
      <c r="BJ274" s="26" t="str">
        <f>+IF(VLOOKUP($B274,'Lista Puestos Valorados'!$B$11:$BK$510,MATCH('Auxiliar General'!BD$4,'Lista Puestos Valorados'!$B$10:$BK$10,0),0)="","No relevante",VLOOKUP($B274,'Lista Puestos Valorados'!$B$11:$BK$510,MATCH('Auxiliar General'!BD$4,'Lista Puestos Valorados'!$B$10:$BK$10,0),0))</f>
        <v>No relevante</v>
      </c>
      <c r="BK274" s="26">
        <f>+HLOOKUP(BJ274,Sistema_Puntos!$Q$5:$Y$43,'Auxiliar General'!BF$5,FALSE)</f>
        <v>0</v>
      </c>
      <c r="BL274" s="26" t="str">
        <f>+IF(VLOOKUP($B274,'Lista Puestos Valorados'!$B$11:$BK$510,MATCH('Auxiliar General'!BF$4,'Lista Puestos Valorados'!$B$10:$BK$10,0),0)="","No relevante",VLOOKUP($B274,'Lista Puestos Valorados'!$B$11:$BK$510,MATCH('Auxiliar General'!BF$4,'Lista Puestos Valorados'!$B$10:$BK$10,0),0))</f>
        <v>No relevante</v>
      </c>
      <c r="BM274" s="26">
        <f>+HLOOKUP(BL274,Sistema_Puntos!$Q$5:$Y$43,'Auxiliar General'!BH$5,FALSE)</f>
        <v>0</v>
      </c>
      <c r="BN274" s="26" t="str">
        <f>+IF(VLOOKUP($B274,'Lista Puestos Valorados'!$B$11:$BK$510,MATCH('Auxiliar General'!BH$4,'Lista Puestos Valorados'!$B$10:$BK$10,0),0)="","No relevante",VLOOKUP($B274,'Lista Puestos Valorados'!$B$11:$BK$510,MATCH('Auxiliar General'!BH$4,'Lista Puestos Valorados'!$B$10:$BK$10,0),0))</f>
        <v>No relevante</v>
      </c>
      <c r="BO274" s="26">
        <f>+HLOOKUP(BN274,Sistema_Puntos!$Q$5:$Y$43,'Auxiliar General'!BJ$5,FALSE)</f>
        <v>0</v>
      </c>
      <c r="BP274" s="26" t="str">
        <f>+IF(VLOOKUP($B274,'Lista Puestos Valorados'!$B$11:$BK$510,MATCH('Auxiliar General'!BJ$4,'Lista Puestos Valorados'!$B$10:$BK$10,0),0)="","No relevante",VLOOKUP($B274,'Lista Puestos Valorados'!$B$11:$BK$510,MATCH('Auxiliar General'!BJ$4,'Lista Puestos Valorados'!$B$10:$BK$10,0),0))</f>
        <v>No relevante</v>
      </c>
      <c r="BQ274" s="26">
        <f>+HLOOKUP(BP274,Sistema_Puntos!$Q$5:$Y$43,'Auxiliar General'!BL$5,FALSE)</f>
        <v>0</v>
      </c>
      <c r="BR274" s="26" t="str">
        <f>+IF(VLOOKUP($B274,'Lista Puestos Valorados'!$B$11:$BK$510,MATCH('Auxiliar General'!BL$4,'Lista Puestos Valorados'!$B$10:$BK$10,0),0)="","No relevante",VLOOKUP($B274,'Lista Puestos Valorados'!$B$11:$BK$510,MATCH('Auxiliar General'!BL$4,'Lista Puestos Valorados'!$B$10:$BK$10,0),0))</f>
        <v>No relevante</v>
      </c>
      <c r="BS274" s="26">
        <f>+HLOOKUP(BR274,Sistema_Puntos!$Q$5:$Y$43,'Auxiliar General'!BN$5,FALSE)</f>
        <v>0</v>
      </c>
      <c r="BT274" s="26" t="str">
        <f>+IF(VLOOKUP($B274,'Lista Puestos Valorados'!$B$11:$BK$510,MATCH('Auxiliar General'!BN$4,'Lista Puestos Valorados'!$B$10:$BK$10,0),0)="","No relevante",VLOOKUP($B274,'Lista Puestos Valorados'!$B$11:$BK$510,MATCH('Auxiliar General'!BN$4,'Lista Puestos Valorados'!$B$10:$BK$10,0),0))</f>
        <v>No relevante</v>
      </c>
      <c r="BU274" s="26">
        <f>+HLOOKUP(BT274,Sistema_Puntos!$Q$5:$Y$43,'Auxiliar General'!BP$5,FALSE)</f>
        <v>0</v>
      </c>
      <c r="BV274" s="26" t="str">
        <f>+IF(VLOOKUP($B274,'Lista Puestos Valorados'!$B$11:$BK$510,MATCH('Auxiliar General'!BP$4,'Lista Puestos Valorados'!$B$10:$BK$10,0),0)="","No relevante",VLOOKUP($B274,'Lista Puestos Valorados'!$B$11:$BK$510,MATCH('Auxiliar General'!BP$4,'Lista Puestos Valorados'!$B$10:$BK$10,0),0))</f>
        <v>No relevante</v>
      </c>
      <c r="BW274" s="26">
        <f>+HLOOKUP(BV274,Sistema_Puntos!$Q$5:$Y$43,'Auxiliar General'!BR$5,FALSE)</f>
        <v>0</v>
      </c>
      <c r="BX274" s="26" t="str">
        <f>+IF(VLOOKUP($B274,'Lista Puestos Valorados'!$B$11:$BK$510,MATCH('Auxiliar General'!BR$4,'Lista Puestos Valorados'!$B$10:$BK$10,0),0)="","No relevante",VLOOKUP($B274,'Lista Puestos Valorados'!$B$11:$BK$510,MATCH('Auxiliar General'!BR$4,'Lista Puestos Valorados'!$B$10:$BK$10,0),0))</f>
        <v>No relevante</v>
      </c>
      <c r="BY274" s="26">
        <f>+HLOOKUP(BX274,Sistema_Puntos!$Q$5:$Y$43,'Auxiliar General'!BT$5,FALSE)</f>
        <v>0</v>
      </c>
      <c r="BZ274" s="26" t="str">
        <f>+IF(VLOOKUP($B274,'Lista Puestos Valorados'!$B$11:$BK$510,MATCH('Auxiliar General'!BT$4,'Lista Puestos Valorados'!$B$10:$BK$10,0),0)="","No relevante",VLOOKUP($B274,'Lista Puestos Valorados'!$B$11:$BK$510,MATCH('Auxiliar General'!BT$4,'Lista Puestos Valorados'!$B$10:$BK$10,0),0))</f>
        <v>No relevante</v>
      </c>
      <c r="CA274" s="26">
        <f>+HLOOKUP(BZ274,Sistema_Puntos!$Q$5:$Y$43,'Auxiliar General'!BV$5,FALSE)</f>
        <v>0</v>
      </c>
      <c r="CB274" s="26" t="str">
        <f>+IF(VLOOKUP($B274,'Lista Puestos Valorados'!$B$11:$BK$510,MATCH('Auxiliar General'!BV$4,'Lista Puestos Valorados'!$B$10:$BK$10,0),0)="","No relevante",VLOOKUP($B274,'Lista Puestos Valorados'!$B$11:$BK$510,MATCH('Auxiliar General'!BV$4,'Lista Puestos Valorados'!$B$10:$BK$10,0),0))</f>
        <v>No relevante</v>
      </c>
      <c r="CC274" s="26">
        <f>+HLOOKUP(CB274,Sistema_Puntos!$Q$5:$Y$43,'Auxiliar General'!BX$5,FALSE)</f>
        <v>0</v>
      </c>
      <c r="CD274" s="26" t="str">
        <f>+IF(VLOOKUP($B274,'Lista Puestos Valorados'!$B$11:$BK$510,MATCH('Auxiliar General'!BX$4,'Lista Puestos Valorados'!$B$10:$BK$10,0),0)="","No relevante",VLOOKUP($B274,'Lista Puestos Valorados'!$B$11:$BK$510,MATCH('Auxiliar General'!BX$4,'Lista Puestos Valorados'!$B$10:$BK$10,0),0))</f>
        <v>No relevante</v>
      </c>
      <c r="CE274" s="26">
        <f>+HLOOKUP(CD274,Sistema_Puntos!$Q$5:$Y$43,'Auxiliar General'!BZ$5,FALSE)</f>
        <v>0</v>
      </c>
      <c r="CF274" s="26" t="str">
        <f>+IF(VLOOKUP($B274,'Lista Puestos Valorados'!$B$11:$BK$510,MATCH('Auxiliar General'!BZ$4,'Lista Puestos Valorados'!$B$10:$BK$10,0),0)="","No relevante",VLOOKUP($B274,'Lista Puestos Valorados'!$B$11:$BK$510,MATCH('Auxiliar General'!BZ$4,'Lista Puestos Valorados'!$B$10:$BK$10,0),0))</f>
        <v>No relevante</v>
      </c>
      <c r="CG274" s="26">
        <f>+HLOOKUP(CF274,Sistema_Puntos!$Q$5:$Y$43,'Auxiliar General'!CB$5,FALSE)</f>
        <v>0</v>
      </c>
      <c r="CH274" s="29"/>
      <c r="CI274" s="29"/>
    </row>
    <row r="275" spans="2:87" ht="17.55" customHeight="1">
      <c r="B275" s="26">
        <f>+'Listado de Puestos'!B275</f>
        <v>265</v>
      </c>
      <c r="C275" s="26" t="str">
        <f>+IF('Lista Puestos Valorados'!C275="","",'Lista Puestos Valorados'!C275)</f>
        <v/>
      </c>
      <c r="D275" s="26" t="str">
        <f>+IF('Lista Puestos Valorados'!D275="","",'Lista Puestos Valorados'!D275)</f>
        <v/>
      </c>
      <c r="E275" s="26" t="str">
        <f>+IF('Lista Puestos Valorados'!E275="","",'Lista Puestos Valorados'!E275)</f>
        <v/>
      </c>
      <c r="F275" s="26" t="str">
        <f>+IF('Lista Puestos Valorados'!F275="","",'Lista Puestos Valorados'!F275)</f>
        <v/>
      </c>
      <c r="G275" s="26" t="str">
        <f>+IF('Lista Puestos Valorados'!G275="","",'Lista Puestos Valorados'!G275)</f>
        <v/>
      </c>
      <c r="H275" s="26" t="str">
        <f>+IF('Lista Puestos Valorados'!H275="","",'Lista Puestos Valorados'!H275)</f>
        <v/>
      </c>
      <c r="I275" s="26" t="str">
        <f>+IF('Lista Puestos Valorados'!I275="","",'Lista Puestos Valorados'!I275)</f>
        <v/>
      </c>
      <c r="J275" s="118" t="e">
        <f t="array" ref="J275">+IF(L275="","",_xlfn.IFS(L275&lt;='Cortes de Agrupacion'!$F$15,'Cortes de Agrupacion'!$E$15,'Resultados General'!L275&lt;='Cortes de Agrupacion'!$F$14,'Cortes de Agrupacion'!$E$14,'Resultados General'!L275&lt;='Cortes de Agrupacion'!$F$13,'Cortes de Agrupacion'!$E$13,L275&lt;='Cortes de Agrupacion'!$F$12,'Cortes de Agrupacion'!$E$12,'Resultados General'!L275&lt;='Cortes de Agrupacion'!$F$11,'Cortes de Agrupacion'!$E$11,'Resultados General'!L275&lt;='Cortes de Agrupacion'!$F$10,'Cortes de Agrupacion'!$E$10,'Resultados General'!L275&lt;='Cortes de Agrupacion'!$F$9,'Cortes de Agrupacion'!$E$9,'Resultados General'!L275&lt;='Cortes de Agrupacion'!$F$8,'Cortes de Agrupacion'!$E$8,'Resultados General'!L275&lt;='Cortes de Agrupacion'!$F$7,'Cortes de Agrupacion'!$E$7,'Resultados General'!L275&lt;='Cortes de Agrupacion'!$F$6,'Cortes de Agrupacion'!$E$6))</f>
        <v>#VALUE!</v>
      </c>
      <c r="K275" s="118" t="str">
        <f t="shared" si="8"/>
        <v/>
      </c>
      <c r="L275" s="124" t="e">
        <f>#VALUE!</f>
        <v>#VALUE!</v>
      </c>
      <c r="M275" s="26" t="e">
        <f ca="1">+_xlfn.IFNA(VLOOKUP(C275,'Distribución de puestos'!$B$8:$I$507,8,0),"")</f>
        <v>#NAME?</v>
      </c>
      <c r="N275" s="26" t="str">
        <f>+IF(VLOOKUP($B275,'Lista Puestos Valorados'!$B$11:$BK$510,MATCH('Auxiliar General'!H$4,'Lista Puestos Valorados'!$B$10:$BK$10,0),0)="","No relevante",VLOOKUP($B275,'Lista Puestos Valorados'!$B$11:$BK$510,MATCH('Auxiliar General'!H$4,'Lista Puestos Valorados'!$B$10:$BK$10,0),0))</f>
        <v>No relevante</v>
      </c>
      <c r="O275" s="26">
        <f>+HLOOKUP(N275,Sistema_Puntos!$Q$5:$Y$43,'Auxiliar General'!J$5,FALSE)</f>
        <v>0</v>
      </c>
      <c r="P275" s="26" t="str">
        <f>+IF(VLOOKUP($B275,'Lista Puestos Valorados'!$B$11:$BK$510,MATCH('Auxiliar General'!J$4,'Lista Puestos Valorados'!$B$10:$BK$10,0),0)="","No relevante",VLOOKUP($B275,'Lista Puestos Valorados'!$B$11:$BK$510,MATCH('Auxiliar General'!J$4,'Lista Puestos Valorados'!$B$10:$BK$10,0),0))</f>
        <v>No relevante</v>
      </c>
      <c r="Q275" s="26">
        <f>+HLOOKUP(P275,Sistema_Puntos!$Q$5:$Y$43,'Auxiliar General'!L$5,FALSE)</f>
        <v>0</v>
      </c>
      <c r="R275" s="26" t="str">
        <f>+IF(VLOOKUP($B275,'Lista Puestos Valorados'!$B$11:$BK$510,MATCH('Auxiliar General'!L$4,'Lista Puestos Valorados'!$B$10:$BK$10,0),0)="","No relevante",VLOOKUP($B275,'Lista Puestos Valorados'!$B$11:$BK$510,MATCH('Auxiliar General'!L$4,'Lista Puestos Valorados'!$B$10:$BK$10,0),0))</f>
        <v>No relevante</v>
      </c>
      <c r="S275" s="26">
        <f>+HLOOKUP(R275,Sistema_Puntos!$Q$5:$Y$43,'Auxiliar General'!N$5,FALSE)</f>
        <v>0</v>
      </c>
      <c r="T275" s="26" t="str">
        <f>+IF(VLOOKUP($B275,'Lista Puestos Valorados'!$B$11:$BK$510,MATCH('Auxiliar General'!N$4,'Lista Puestos Valorados'!$B$10:$BK$10,0),0)="","No relevante",VLOOKUP($B275,'Lista Puestos Valorados'!$B$11:$BK$510,MATCH('Auxiliar General'!N$4,'Lista Puestos Valorados'!$B$10:$BK$10,0),0))</f>
        <v>No relevante</v>
      </c>
      <c r="U275" s="26">
        <f>+HLOOKUP(T275,Sistema_Puntos!$Q$5:$Y$43,'Auxiliar General'!P$5,FALSE)</f>
        <v>0</v>
      </c>
      <c r="V275" s="26" t="str">
        <f>+IF(VLOOKUP($B275,'Lista Puestos Valorados'!$B$11:$BK$510,MATCH('Auxiliar General'!P$4,'Lista Puestos Valorados'!$B$10:$BK$10,0),0)="","No relevante",VLOOKUP($B275,'Lista Puestos Valorados'!$B$11:$BK$510,MATCH('Auxiliar General'!P$4,'Lista Puestos Valorados'!$B$10:$BK$10,0),0))</f>
        <v>No relevante</v>
      </c>
      <c r="W275" s="26">
        <f>+HLOOKUP(V275,Sistema_Puntos!$Q$5:$Y$43,'Auxiliar General'!R$5,FALSE)</f>
        <v>0</v>
      </c>
      <c r="X275" s="26" t="str">
        <f>+IF(VLOOKUP($B275,'Lista Puestos Valorados'!$B$11:$BK$510,MATCH('Auxiliar General'!R$4,'Lista Puestos Valorados'!$B$10:$BK$10,0),0)="","No relevante",VLOOKUP($B275,'Lista Puestos Valorados'!$B$11:$BK$510,MATCH('Auxiliar General'!R$4,'Lista Puestos Valorados'!$B$10:$BK$10,0),0))</f>
        <v>No relevante</v>
      </c>
      <c r="Y275" s="26">
        <f>+HLOOKUP(X275,Sistema_Puntos!$Q$5:$Y$43,'Auxiliar General'!T$5,FALSE)</f>
        <v>0</v>
      </c>
      <c r="Z275" s="26" t="str">
        <f>+IF(VLOOKUP($B275,'Lista Puestos Valorados'!$B$11:$BK$510,MATCH('Auxiliar General'!T$4,'Lista Puestos Valorados'!$B$10:$BK$10,0),0)="","No relevante",VLOOKUP($B275,'Lista Puestos Valorados'!$B$11:$BK$510,MATCH('Auxiliar General'!T$4,'Lista Puestos Valorados'!$B$10:$BK$10,0),0))</f>
        <v>No relevante</v>
      </c>
      <c r="AA275" s="26">
        <f>+HLOOKUP(Z275,Sistema_Puntos!$Q$5:$Y$43,'Auxiliar General'!V$5,FALSE)</f>
        <v>0</v>
      </c>
      <c r="AB275" s="26" t="str">
        <f>+IF(VLOOKUP($B275,'Lista Puestos Valorados'!$B$11:$BK$510,MATCH('Auxiliar General'!V$4,'Lista Puestos Valorados'!$B$10:$BK$10,0),0)="","No relevante",VLOOKUP($B275,'Lista Puestos Valorados'!$B$11:$BK$510,MATCH('Auxiliar General'!V$4,'Lista Puestos Valorados'!$B$10:$BK$10,0),0))</f>
        <v>No relevante</v>
      </c>
      <c r="AC275" s="26">
        <f>+HLOOKUP(AB275,Sistema_Puntos!$Q$5:$Y$43,'Auxiliar General'!X$5,FALSE)</f>
        <v>0</v>
      </c>
      <c r="AD275" s="26" t="str">
        <f>+IF(VLOOKUP($B275,'Lista Puestos Valorados'!$B$11:$BK$510,MATCH('Auxiliar General'!X$4,'Lista Puestos Valorados'!$B$10:$BK$10,0),0)="","No relevante",VLOOKUP($B275,'Lista Puestos Valorados'!$B$11:$BK$510,MATCH('Auxiliar General'!X$4,'Lista Puestos Valorados'!$B$10:$BK$10,0),0))</f>
        <v>No relevante</v>
      </c>
      <c r="AE275" s="26">
        <f>+HLOOKUP(AD275,Sistema_Puntos!$Q$5:$Y$43,'Auxiliar General'!Z$5,FALSE)</f>
        <v>0</v>
      </c>
      <c r="AF275" s="26" t="str">
        <f>+IF(VLOOKUP($B275,'Lista Puestos Valorados'!$B$11:$BK$510,MATCH('Auxiliar General'!Z$4,'Lista Puestos Valorados'!$B$10:$BK$10,0),0)="","No relevante",VLOOKUP($B275,'Lista Puestos Valorados'!$B$11:$BK$510,MATCH('Auxiliar General'!Z$4,'Lista Puestos Valorados'!$B$10:$BK$10,0),0))</f>
        <v>No relevante</v>
      </c>
      <c r="AG275" s="26">
        <f>+HLOOKUP(AF275,Sistema_Puntos!$Q$5:$Y$43,'Auxiliar General'!AB$5,FALSE)</f>
        <v>0</v>
      </c>
      <c r="AH275" s="26" t="str">
        <f>+IF(VLOOKUP($B275,'Lista Puestos Valorados'!$B$11:$BK$510,MATCH('Auxiliar General'!AB$4,'Lista Puestos Valorados'!$B$10:$BK$10,0),0)="","No relevante",VLOOKUP($B275,'Lista Puestos Valorados'!$B$11:$BK$510,MATCH('Auxiliar General'!AB$4,'Lista Puestos Valorados'!$B$10:$BK$10,0),0))</f>
        <v>No relevante</v>
      </c>
      <c r="AI275" s="26">
        <f>+HLOOKUP(AH275,Sistema_Puntos!$Q$5:$Y$43,'Auxiliar General'!AD$5,FALSE)</f>
        <v>0</v>
      </c>
      <c r="AJ275" s="26" t="str">
        <f>+IF(VLOOKUP($B275,'Lista Puestos Valorados'!$B$11:$BK$510,MATCH('Auxiliar General'!AD$4,'Lista Puestos Valorados'!$B$10:$BK$10,0),0)="","No relevante",VLOOKUP($B275,'Lista Puestos Valorados'!$B$11:$BK$510,MATCH('Auxiliar General'!AD$4,'Lista Puestos Valorados'!$B$10:$BK$10,0),0))</f>
        <v>No relevante</v>
      </c>
      <c r="AK275" s="26">
        <f>+HLOOKUP(AJ275,Sistema_Puntos!$Q$5:$Y$43,'Auxiliar General'!AF$5,FALSE)</f>
        <v>0</v>
      </c>
      <c r="AL275" s="26" t="str">
        <f>+IF(VLOOKUP($B275,'Lista Puestos Valorados'!$B$11:$BK$510,MATCH('Auxiliar General'!AF$4,'Lista Puestos Valorados'!$B$10:$BK$10,0),0)="","No relevante",VLOOKUP($B275,'Lista Puestos Valorados'!$B$11:$BK$510,MATCH('Auxiliar General'!AF$4,'Lista Puestos Valorados'!$B$10:$BK$10,0),0))</f>
        <v>No relevante</v>
      </c>
      <c r="AM275" s="26">
        <f>+HLOOKUP(AL275,Sistema_Puntos!$Q$5:$Y$43,'Auxiliar General'!AH$5,FALSE)</f>
        <v>0</v>
      </c>
      <c r="AN275" s="26" t="str">
        <f>+IF(VLOOKUP($B275,'Lista Puestos Valorados'!$B$11:$BK$510,MATCH('Auxiliar General'!AH$4,'Lista Puestos Valorados'!$B$10:$BK$10,0),0)="","No relevante",VLOOKUP($B275,'Lista Puestos Valorados'!$B$11:$BK$510,MATCH('Auxiliar General'!AH$4,'Lista Puestos Valorados'!$B$10:$BK$10,0),0))</f>
        <v>No relevante</v>
      </c>
      <c r="AO275" s="26">
        <f>+HLOOKUP(AN275,Sistema_Puntos!$Q$5:$Y$43,'Auxiliar General'!AJ$5,FALSE)</f>
        <v>0</v>
      </c>
      <c r="AP275" s="26" t="str">
        <f>+IF(VLOOKUP($B275,'Lista Puestos Valorados'!$B$11:$BK$510,MATCH('Auxiliar General'!AJ$4,'Lista Puestos Valorados'!$B$10:$BK$10,0),0)="","No relevante",VLOOKUP($B275,'Lista Puestos Valorados'!$B$11:$BK$510,MATCH('Auxiliar General'!AJ$4,'Lista Puestos Valorados'!$B$10:$BK$10,0),0))</f>
        <v>No relevante</v>
      </c>
      <c r="AQ275" s="26">
        <f>+HLOOKUP(AP275,Sistema_Puntos!$Q$5:$Y$43,'Auxiliar General'!AL$5,FALSE)</f>
        <v>0</v>
      </c>
      <c r="AR275" s="26" t="str">
        <f>+IF(VLOOKUP($B275,'Lista Puestos Valorados'!$B$11:$BK$510,MATCH('Auxiliar General'!AL$4,'Lista Puestos Valorados'!$B$10:$BK$10,0),0)="","No relevante",VLOOKUP($B275,'Lista Puestos Valorados'!$B$11:$BK$510,MATCH('Auxiliar General'!AL$4,'Lista Puestos Valorados'!$B$10:$BK$10,0),0))</f>
        <v>No relevante</v>
      </c>
      <c r="AS275" s="26">
        <f>+HLOOKUP(AR275,Sistema_Puntos!$Q$5:$Y$43,'Auxiliar General'!AN$5,FALSE)</f>
        <v>0</v>
      </c>
      <c r="AT275" s="26" t="str">
        <f>+IF(VLOOKUP($B275,'Lista Puestos Valorados'!$B$11:$BK$510,MATCH('Auxiliar General'!AN$4,'Lista Puestos Valorados'!$B$10:$BK$10,0),0)="","No relevante",VLOOKUP($B275,'Lista Puestos Valorados'!$B$11:$BK$510,MATCH('Auxiliar General'!AN$4,'Lista Puestos Valorados'!$B$10:$BK$10,0),0))</f>
        <v>No relevante</v>
      </c>
      <c r="AU275" s="26">
        <f>+HLOOKUP(AT275,Sistema_Puntos!$Q$5:$Y$43,'Auxiliar General'!AP$5,FALSE)</f>
        <v>0</v>
      </c>
      <c r="AV275" s="26" t="str">
        <f>+IF(VLOOKUP($B275,'Lista Puestos Valorados'!$B$11:$BK$510,MATCH('Auxiliar General'!AP$4,'Lista Puestos Valorados'!$B$10:$BK$10,0),0)="","No relevante",VLOOKUP($B275,'Lista Puestos Valorados'!$B$11:$BK$510,MATCH('Auxiliar General'!AP$4,'Lista Puestos Valorados'!$B$10:$BK$10,0),0))</f>
        <v>No relevante</v>
      </c>
      <c r="AW275" s="26">
        <f>+HLOOKUP(AV275,Sistema_Puntos!$Q$5:$Y$43,'Auxiliar General'!AR$5,FALSE)</f>
        <v>0</v>
      </c>
      <c r="AX275" s="26" t="str">
        <f>+IF(VLOOKUP($B275,'Lista Puestos Valorados'!$B$11:$BK$510,MATCH('Auxiliar General'!AR$4,'Lista Puestos Valorados'!$B$10:$BK$10,0),0)="","No relevante",VLOOKUP($B275,'Lista Puestos Valorados'!$B$11:$BK$510,MATCH('Auxiliar General'!AR$4,'Lista Puestos Valorados'!$B$10:$BK$10,0),0))</f>
        <v>No relevante</v>
      </c>
      <c r="AY275" s="26">
        <f>+HLOOKUP(AX275,Sistema_Puntos!$Q$5:$Y$43,'Auxiliar General'!AT$5,FALSE)</f>
        <v>0</v>
      </c>
      <c r="AZ275" s="26" t="str">
        <f>+IF(VLOOKUP($B275,'Lista Puestos Valorados'!$B$11:$BK$510,MATCH('Auxiliar General'!AT$4,'Lista Puestos Valorados'!$B$10:$BK$10,0),0)="","No relevante",VLOOKUP($B275,'Lista Puestos Valorados'!$B$11:$BK$510,MATCH('Auxiliar General'!AT$4,'Lista Puestos Valorados'!$B$10:$BK$10,0),0))</f>
        <v>No relevante</v>
      </c>
      <c r="BA275" s="26">
        <f>+HLOOKUP(AZ275,Sistema_Puntos!$Q$5:$Y$43,'Auxiliar General'!AV$5,FALSE)</f>
        <v>0</v>
      </c>
      <c r="BB275" s="26" t="str">
        <f>+IF(VLOOKUP($B275,'Lista Puestos Valorados'!$B$11:$BK$510,MATCH('Auxiliar General'!AV$4,'Lista Puestos Valorados'!$B$10:$BK$10,0),0)="","No relevante",VLOOKUP($B275,'Lista Puestos Valorados'!$B$11:$BK$510,MATCH('Auxiliar General'!AV$4,'Lista Puestos Valorados'!$B$10:$BK$10,0),0))</f>
        <v>No relevante</v>
      </c>
      <c r="BC275" s="26">
        <f>+HLOOKUP(BB275,Sistema_Puntos!$Q$5:$Y$43,'Auxiliar General'!AX$5,FALSE)</f>
        <v>0</v>
      </c>
      <c r="BD275" s="26" t="str">
        <f>+IF(VLOOKUP($B275,'Lista Puestos Valorados'!$B$11:$BK$510,MATCH('Auxiliar General'!AX$4,'Lista Puestos Valorados'!$B$10:$BK$10,0),0)="","No relevante",VLOOKUP($B275,'Lista Puestos Valorados'!$B$11:$BK$510,MATCH('Auxiliar General'!AX$4,'Lista Puestos Valorados'!$B$10:$BK$10,0),0))</f>
        <v>No relevante</v>
      </c>
      <c r="BE275" s="26">
        <f>+HLOOKUP(BD275,Sistema_Puntos!$Q$5:$Y$43,'Auxiliar General'!AZ$5,FALSE)</f>
        <v>0</v>
      </c>
      <c r="BF275" s="26" t="str">
        <f>+IF(VLOOKUP($B275,'Lista Puestos Valorados'!$B$11:$BK$510,MATCH('Auxiliar General'!AZ$4,'Lista Puestos Valorados'!$B$10:$BK$10,0),0)="","No relevante",VLOOKUP($B275,'Lista Puestos Valorados'!$B$11:$BK$510,MATCH('Auxiliar General'!AZ$4,'Lista Puestos Valorados'!$B$10:$BK$10,0),0))</f>
        <v>No relevante</v>
      </c>
      <c r="BG275" s="26">
        <f>+HLOOKUP(BF275,Sistema_Puntos!$Q$5:$Y$43,'Auxiliar General'!BB$5,FALSE)</f>
        <v>0</v>
      </c>
      <c r="BH275" s="26" t="str">
        <f>+IF(VLOOKUP($B275,'Lista Puestos Valorados'!$B$11:$BK$510,MATCH('Auxiliar General'!BB$4,'Lista Puestos Valorados'!$B$10:$BK$10,0),0)="","No relevante",VLOOKUP($B275,'Lista Puestos Valorados'!$B$11:$BK$510,MATCH('Auxiliar General'!BB$4,'Lista Puestos Valorados'!$B$10:$BK$10,0),0))</f>
        <v>No relevante</v>
      </c>
      <c r="BI275" s="26">
        <f>+HLOOKUP(BH275,Sistema_Puntos!$Q$5:$Y$43,'Auxiliar General'!BD$5,FALSE)</f>
        <v>0</v>
      </c>
      <c r="BJ275" s="26" t="str">
        <f>+IF(VLOOKUP($B275,'Lista Puestos Valorados'!$B$11:$BK$510,MATCH('Auxiliar General'!BD$4,'Lista Puestos Valorados'!$B$10:$BK$10,0),0)="","No relevante",VLOOKUP($B275,'Lista Puestos Valorados'!$B$11:$BK$510,MATCH('Auxiliar General'!BD$4,'Lista Puestos Valorados'!$B$10:$BK$10,0),0))</f>
        <v>No relevante</v>
      </c>
      <c r="BK275" s="26">
        <f>+HLOOKUP(BJ275,Sistema_Puntos!$Q$5:$Y$43,'Auxiliar General'!BF$5,FALSE)</f>
        <v>0</v>
      </c>
      <c r="BL275" s="26" t="str">
        <f>+IF(VLOOKUP($B275,'Lista Puestos Valorados'!$B$11:$BK$510,MATCH('Auxiliar General'!BF$4,'Lista Puestos Valorados'!$B$10:$BK$10,0),0)="","No relevante",VLOOKUP($B275,'Lista Puestos Valorados'!$B$11:$BK$510,MATCH('Auxiliar General'!BF$4,'Lista Puestos Valorados'!$B$10:$BK$10,0),0))</f>
        <v>No relevante</v>
      </c>
      <c r="BM275" s="26">
        <f>+HLOOKUP(BL275,Sistema_Puntos!$Q$5:$Y$43,'Auxiliar General'!BH$5,FALSE)</f>
        <v>0</v>
      </c>
      <c r="BN275" s="26" t="str">
        <f>+IF(VLOOKUP($B275,'Lista Puestos Valorados'!$B$11:$BK$510,MATCH('Auxiliar General'!BH$4,'Lista Puestos Valorados'!$B$10:$BK$10,0),0)="","No relevante",VLOOKUP($B275,'Lista Puestos Valorados'!$B$11:$BK$510,MATCH('Auxiliar General'!BH$4,'Lista Puestos Valorados'!$B$10:$BK$10,0),0))</f>
        <v>No relevante</v>
      </c>
      <c r="BO275" s="26">
        <f>+HLOOKUP(BN275,Sistema_Puntos!$Q$5:$Y$43,'Auxiliar General'!BJ$5,FALSE)</f>
        <v>0</v>
      </c>
      <c r="BP275" s="26" t="str">
        <f>+IF(VLOOKUP($B275,'Lista Puestos Valorados'!$B$11:$BK$510,MATCH('Auxiliar General'!BJ$4,'Lista Puestos Valorados'!$B$10:$BK$10,0),0)="","No relevante",VLOOKUP($B275,'Lista Puestos Valorados'!$B$11:$BK$510,MATCH('Auxiliar General'!BJ$4,'Lista Puestos Valorados'!$B$10:$BK$10,0),0))</f>
        <v>No relevante</v>
      </c>
      <c r="BQ275" s="26">
        <f>+HLOOKUP(BP275,Sistema_Puntos!$Q$5:$Y$43,'Auxiliar General'!BL$5,FALSE)</f>
        <v>0</v>
      </c>
      <c r="BR275" s="26" t="str">
        <f>+IF(VLOOKUP($B275,'Lista Puestos Valorados'!$B$11:$BK$510,MATCH('Auxiliar General'!BL$4,'Lista Puestos Valorados'!$B$10:$BK$10,0),0)="","No relevante",VLOOKUP($B275,'Lista Puestos Valorados'!$B$11:$BK$510,MATCH('Auxiliar General'!BL$4,'Lista Puestos Valorados'!$B$10:$BK$10,0),0))</f>
        <v>No relevante</v>
      </c>
      <c r="BS275" s="26">
        <f>+HLOOKUP(BR275,Sistema_Puntos!$Q$5:$Y$43,'Auxiliar General'!BN$5,FALSE)</f>
        <v>0</v>
      </c>
      <c r="BT275" s="26" t="str">
        <f>+IF(VLOOKUP($B275,'Lista Puestos Valorados'!$B$11:$BK$510,MATCH('Auxiliar General'!BN$4,'Lista Puestos Valorados'!$B$10:$BK$10,0),0)="","No relevante",VLOOKUP($B275,'Lista Puestos Valorados'!$B$11:$BK$510,MATCH('Auxiliar General'!BN$4,'Lista Puestos Valorados'!$B$10:$BK$10,0),0))</f>
        <v>No relevante</v>
      </c>
      <c r="BU275" s="26">
        <f>+HLOOKUP(BT275,Sistema_Puntos!$Q$5:$Y$43,'Auxiliar General'!BP$5,FALSE)</f>
        <v>0</v>
      </c>
      <c r="BV275" s="26" t="str">
        <f>+IF(VLOOKUP($B275,'Lista Puestos Valorados'!$B$11:$BK$510,MATCH('Auxiliar General'!BP$4,'Lista Puestos Valorados'!$B$10:$BK$10,0),0)="","No relevante",VLOOKUP($B275,'Lista Puestos Valorados'!$B$11:$BK$510,MATCH('Auxiliar General'!BP$4,'Lista Puestos Valorados'!$B$10:$BK$10,0),0))</f>
        <v>No relevante</v>
      </c>
      <c r="BW275" s="26">
        <f>+HLOOKUP(BV275,Sistema_Puntos!$Q$5:$Y$43,'Auxiliar General'!BR$5,FALSE)</f>
        <v>0</v>
      </c>
      <c r="BX275" s="26" t="str">
        <f>+IF(VLOOKUP($B275,'Lista Puestos Valorados'!$B$11:$BK$510,MATCH('Auxiliar General'!BR$4,'Lista Puestos Valorados'!$B$10:$BK$10,0),0)="","No relevante",VLOOKUP($B275,'Lista Puestos Valorados'!$B$11:$BK$510,MATCH('Auxiliar General'!BR$4,'Lista Puestos Valorados'!$B$10:$BK$10,0),0))</f>
        <v>No relevante</v>
      </c>
      <c r="BY275" s="26">
        <f>+HLOOKUP(BX275,Sistema_Puntos!$Q$5:$Y$43,'Auxiliar General'!BT$5,FALSE)</f>
        <v>0</v>
      </c>
      <c r="BZ275" s="26" t="str">
        <f>+IF(VLOOKUP($B275,'Lista Puestos Valorados'!$B$11:$BK$510,MATCH('Auxiliar General'!BT$4,'Lista Puestos Valorados'!$B$10:$BK$10,0),0)="","No relevante",VLOOKUP($B275,'Lista Puestos Valorados'!$B$11:$BK$510,MATCH('Auxiliar General'!BT$4,'Lista Puestos Valorados'!$B$10:$BK$10,0),0))</f>
        <v>No relevante</v>
      </c>
      <c r="CA275" s="26">
        <f>+HLOOKUP(BZ275,Sistema_Puntos!$Q$5:$Y$43,'Auxiliar General'!BV$5,FALSE)</f>
        <v>0</v>
      </c>
      <c r="CB275" s="26" t="str">
        <f>+IF(VLOOKUP($B275,'Lista Puestos Valorados'!$B$11:$BK$510,MATCH('Auxiliar General'!BV$4,'Lista Puestos Valorados'!$B$10:$BK$10,0),0)="","No relevante",VLOOKUP($B275,'Lista Puestos Valorados'!$B$11:$BK$510,MATCH('Auxiliar General'!BV$4,'Lista Puestos Valorados'!$B$10:$BK$10,0),0))</f>
        <v>No relevante</v>
      </c>
      <c r="CC275" s="26">
        <f>+HLOOKUP(CB275,Sistema_Puntos!$Q$5:$Y$43,'Auxiliar General'!BX$5,FALSE)</f>
        <v>0</v>
      </c>
      <c r="CD275" s="26" t="str">
        <f>+IF(VLOOKUP($B275,'Lista Puestos Valorados'!$B$11:$BK$510,MATCH('Auxiliar General'!BX$4,'Lista Puestos Valorados'!$B$10:$BK$10,0),0)="","No relevante",VLOOKUP($B275,'Lista Puestos Valorados'!$B$11:$BK$510,MATCH('Auxiliar General'!BX$4,'Lista Puestos Valorados'!$B$10:$BK$10,0),0))</f>
        <v>No relevante</v>
      </c>
      <c r="CE275" s="26">
        <f>+HLOOKUP(CD275,Sistema_Puntos!$Q$5:$Y$43,'Auxiliar General'!BZ$5,FALSE)</f>
        <v>0</v>
      </c>
      <c r="CF275" s="26" t="str">
        <f>+IF(VLOOKUP($B275,'Lista Puestos Valorados'!$B$11:$BK$510,MATCH('Auxiliar General'!BZ$4,'Lista Puestos Valorados'!$B$10:$BK$10,0),0)="","No relevante",VLOOKUP($B275,'Lista Puestos Valorados'!$B$11:$BK$510,MATCH('Auxiliar General'!BZ$4,'Lista Puestos Valorados'!$B$10:$BK$10,0),0))</f>
        <v>No relevante</v>
      </c>
      <c r="CG275" s="26">
        <f>+HLOOKUP(CF275,Sistema_Puntos!$Q$5:$Y$43,'Auxiliar General'!CB$5,FALSE)</f>
        <v>0</v>
      </c>
      <c r="CH275" s="29"/>
      <c r="CI275" s="29"/>
    </row>
    <row r="276" spans="2:87" ht="17.55" customHeight="1">
      <c r="B276" s="26">
        <f>+'Listado de Puestos'!B276</f>
        <v>266</v>
      </c>
      <c r="C276" s="26" t="str">
        <f>+IF('Lista Puestos Valorados'!C276="","",'Lista Puestos Valorados'!C276)</f>
        <v/>
      </c>
      <c r="D276" s="26" t="str">
        <f>+IF('Lista Puestos Valorados'!D276="","",'Lista Puestos Valorados'!D276)</f>
        <v/>
      </c>
      <c r="E276" s="26" t="str">
        <f>+IF('Lista Puestos Valorados'!E276="","",'Lista Puestos Valorados'!E276)</f>
        <v/>
      </c>
      <c r="F276" s="26" t="str">
        <f>+IF('Lista Puestos Valorados'!F276="","",'Lista Puestos Valorados'!F276)</f>
        <v/>
      </c>
      <c r="G276" s="26" t="str">
        <f>+IF('Lista Puestos Valorados'!G276="","",'Lista Puestos Valorados'!G276)</f>
        <v/>
      </c>
      <c r="H276" s="26" t="str">
        <f>+IF('Lista Puestos Valorados'!H276="","",'Lista Puestos Valorados'!H276)</f>
        <v/>
      </c>
      <c r="I276" s="26" t="str">
        <f>+IF('Lista Puestos Valorados'!I276="","",'Lista Puestos Valorados'!I276)</f>
        <v/>
      </c>
      <c r="J276" s="118" t="e">
        <f t="array" ref="J276">+IF(L276="","",_xlfn.IFS(L276&lt;='Cortes de Agrupacion'!$F$15,'Cortes de Agrupacion'!$E$15,'Resultados General'!L276&lt;='Cortes de Agrupacion'!$F$14,'Cortes de Agrupacion'!$E$14,'Resultados General'!L276&lt;='Cortes de Agrupacion'!$F$13,'Cortes de Agrupacion'!$E$13,L276&lt;='Cortes de Agrupacion'!$F$12,'Cortes de Agrupacion'!$E$12,'Resultados General'!L276&lt;='Cortes de Agrupacion'!$F$11,'Cortes de Agrupacion'!$E$11,'Resultados General'!L276&lt;='Cortes de Agrupacion'!$F$10,'Cortes de Agrupacion'!$E$10,'Resultados General'!L276&lt;='Cortes de Agrupacion'!$F$9,'Cortes de Agrupacion'!$E$9,'Resultados General'!L276&lt;='Cortes de Agrupacion'!$F$8,'Cortes de Agrupacion'!$E$8,'Resultados General'!L276&lt;='Cortes de Agrupacion'!$F$7,'Cortes de Agrupacion'!$E$7,'Resultados General'!L276&lt;='Cortes de Agrupacion'!$F$6,'Cortes de Agrupacion'!$E$6))</f>
        <v>#VALUE!</v>
      </c>
      <c r="K276" s="118" t="str">
        <f t="shared" si="8"/>
        <v/>
      </c>
      <c r="L276" s="124" t="e">
        <f>#VALUE!</f>
        <v>#VALUE!</v>
      </c>
      <c r="M276" s="26" t="e">
        <f ca="1">+_xlfn.IFNA(VLOOKUP(C276,'Distribución de puestos'!$B$8:$I$507,8,0),"")</f>
        <v>#NAME?</v>
      </c>
      <c r="N276" s="26" t="str">
        <f>+IF(VLOOKUP($B276,'Lista Puestos Valorados'!$B$11:$BK$510,MATCH('Auxiliar General'!H$4,'Lista Puestos Valorados'!$B$10:$BK$10,0),0)="","No relevante",VLOOKUP($B276,'Lista Puestos Valorados'!$B$11:$BK$510,MATCH('Auxiliar General'!H$4,'Lista Puestos Valorados'!$B$10:$BK$10,0),0))</f>
        <v>No relevante</v>
      </c>
      <c r="O276" s="26">
        <f>+HLOOKUP(N276,Sistema_Puntos!$Q$5:$Y$43,'Auxiliar General'!J$5,FALSE)</f>
        <v>0</v>
      </c>
      <c r="P276" s="26" t="str">
        <f>+IF(VLOOKUP($B276,'Lista Puestos Valorados'!$B$11:$BK$510,MATCH('Auxiliar General'!J$4,'Lista Puestos Valorados'!$B$10:$BK$10,0),0)="","No relevante",VLOOKUP($B276,'Lista Puestos Valorados'!$B$11:$BK$510,MATCH('Auxiliar General'!J$4,'Lista Puestos Valorados'!$B$10:$BK$10,0),0))</f>
        <v>No relevante</v>
      </c>
      <c r="Q276" s="26">
        <f>+HLOOKUP(P276,Sistema_Puntos!$Q$5:$Y$43,'Auxiliar General'!L$5,FALSE)</f>
        <v>0</v>
      </c>
      <c r="R276" s="26" t="str">
        <f>+IF(VLOOKUP($B276,'Lista Puestos Valorados'!$B$11:$BK$510,MATCH('Auxiliar General'!L$4,'Lista Puestos Valorados'!$B$10:$BK$10,0),0)="","No relevante",VLOOKUP($B276,'Lista Puestos Valorados'!$B$11:$BK$510,MATCH('Auxiliar General'!L$4,'Lista Puestos Valorados'!$B$10:$BK$10,0),0))</f>
        <v>No relevante</v>
      </c>
      <c r="S276" s="26">
        <f>+HLOOKUP(R276,Sistema_Puntos!$Q$5:$Y$43,'Auxiliar General'!N$5,FALSE)</f>
        <v>0</v>
      </c>
      <c r="T276" s="26" t="str">
        <f>+IF(VLOOKUP($B276,'Lista Puestos Valorados'!$B$11:$BK$510,MATCH('Auxiliar General'!N$4,'Lista Puestos Valorados'!$B$10:$BK$10,0),0)="","No relevante",VLOOKUP($B276,'Lista Puestos Valorados'!$B$11:$BK$510,MATCH('Auxiliar General'!N$4,'Lista Puestos Valorados'!$B$10:$BK$10,0),0))</f>
        <v>No relevante</v>
      </c>
      <c r="U276" s="26">
        <f>+HLOOKUP(T276,Sistema_Puntos!$Q$5:$Y$43,'Auxiliar General'!P$5,FALSE)</f>
        <v>0</v>
      </c>
      <c r="V276" s="26" t="str">
        <f>+IF(VLOOKUP($B276,'Lista Puestos Valorados'!$B$11:$BK$510,MATCH('Auxiliar General'!P$4,'Lista Puestos Valorados'!$B$10:$BK$10,0),0)="","No relevante",VLOOKUP($B276,'Lista Puestos Valorados'!$B$11:$BK$510,MATCH('Auxiliar General'!P$4,'Lista Puestos Valorados'!$B$10:$BK$10,0),0))</f>
        <v>No relevante</v>
      </c>
      <c r="W276" s="26">
        <f>+HLOOKUP(V276,Sistema_Puntos!$Q$5:$Y$43,'Auxiliar General'!R$5,FALSE)</f>
        <v>0</v>
      </c>
      <c r="X276" s="26" t="str">
        <f>+IF(VLOOKUP($B276,'Lista Puestos Valorados'!$B$11:$BK$510,MATCH('Auxiliar General'!R$4,'Lista Puestos Valorados'!$B$10:$BK$10,0),0)="","No relevante",VLOOKUP($B276,'Lista Puestos Valorados'!$B$11:$BK$510,MATCH('Auxiliar General'!R$4,'Lista Puestos Valorados'!$B$10:$BK$10,0),0))</f>
        <v>No relevante</v>
      </c>
      <c r="Y276" s="26">
        <f>+HLOOKUP(X276,Sistema_Puntos!$Q$5:$Y$43,'Auxiliar General'!T$5,FALSE)</f>
        <v>0</v>
      </c>
      <c r="Z276" s="26" t="str">
        <f>+IF(VLOOKUP($B276,'Lista Puestos Valorados'!$B$11:$BK$510,MATCH('Auxiliar General'!T$4,'Lista Puestos Valorados'!$B$10:$BK$10,0),0)="","No relevante",VLOOKUP($B276,'Lista Puestos Valorados'!$B$11:$BK$510,MATCH('Auxiliar General'!T$4,'Lista Puestos Valorados'!$B$10:$BK$10,0),0))</f>
        <v>No relevante</v>
      </c>
      <c r="AA276" s="26">
        <f>+HLOOKUP(Z276,Sistema_Puntos!$Q$5:$Y$43,'Auxiliar General'!V$5,FALSE)</f>
        <v>0</v>
      </c>
      <c r="AB276" s="26" t="str">
        <f>+IF(VLOOKUP($B276,'Lista Puestos Valorados'!$B$11:$BK$510,MATCH('Auxiliar General'!V$4,'Lista Puestos Valorados'!$B$10:$BK$10,0),0)="","No relevante",VLOOKUP($B276,'Lista Puestos Valorados'!$B$11:$BK$510,MATCH('Auxiliar General'!V$4,'Lista Puestos Valorados'!$B$10:$BK$10,0),0))</f>
        <v>No relevante</v>
      </c>
      <c r="AC276" s="26">
        <f>+HLOOKUP(AB276,Sistema_Puntos!$Q$5:$Y$43,'Auxiliar General'!X$5,FALSE)</f>
        <v>0</v>
      </c>
      <c r="AD276" s="26" t="str">
        <f>+IF(VLOOKUP($B276,'Lista Puestos Valorados'!$B$11:$BK$510,MATCH('Auxiliar General'!X$4,'Lista Puestos Valorados'!$B$10:$BK$10,0),0)="","No relevante",VLOOKUP($B276,'Lista Puestos Valorados'!$B$11:$BK$510,MATCH('Auxiliar General'!X$4,'Lista Puestos Valorados'!$B$10:$BK$10,0),0))</f>
        <v>No relevante</v>
      </c>
      <c r="AE276" s="26">
        <f>+HLOOKUP(AD276,Sistema_Puntos!$Q$5:$Y$43,'Auxiliar General'!Z$5,FALSE)</f>
        <v>0</v>
      </c>
      <c r="AF276" s="26" t="str">
        <f>+IF(VLOOKUP($B276,'Lista Puestos Valorados'!$B$11:$BK$510,MATCH('Auxiliar General'!Z$4,'Lista Puestos Valorados'!$B$10:$BK$10,0),0)="","No relevante",VLOOKUP($B276,'Lista Puestos Valorados'!$B$11:$BK$510,MATCH('Auxiliar General'!Z$4,'Lista Puestos Valorados'!$B$10:$BK$10,0),0))</f>
        <v>No relevante</v>
      </c>
      <c r="AG276" s="26">
        <f>+HLOOKUP(AF276,Sistema_Puntos!$Q$5:$Y$43,'Auxiliar General'!AB$5,FALSE)</f>
        <v>0</v>
      </c>
      <c r="AH276" s="26" t="str">
        <f>+IF(VLOOKUP($B276,'Lista Puestos Valorados'!$B$11:$BK$510,MATCH('Auxiliar General'!AB$4,'Lista Puestos Valorados'!$B$10:$BK$10,0),0)="","No relevante",VLOOKUP($B276,'Lista Puestos Valorados'!$B$11:$BK$510,MATCH('Auxiliar General'!AB$4,'Lista Puestos Valorados'!$B$10:$BK$10,0),0))</f>
        <v>No relevante</v>
      </c>
      <c r="AI276" s="26">
        <f>+HLOOKUP(AH276,Sistema_Puntos!$Q$5:$Y$43,'Auxiliar General'!AD$5,FALSE)</f>
        <v>0</v>
      </c>
      <c r="AJ276" s="26" t="str">
        <f>+IF(VLOOKUP($B276,'Lista Puestos Valorados'!$B$11:$BK$510,MATCH('Auxiliar General'!AD$4,'Lista Puestos Valorados'!$B$10:$BK$10,0),0)="","No relevante",VLOOKUP($B276,'Lista Puestos Valorados'!$B$11:$BK$510,MATCH('Auxiliar General'!AD$4,'Lista Puestos Valorados'!$B$10:$BK$10,0),0))</f>
        <v>No relevante</v>
      </c>
      <c r="AK276" s="26">
        <f>+HLOOKUP(AJ276,Sistema_Puntos!$Q$5:$Y$43,'Auxiliar General'!AF$5,FALSE)</f>
        <v>0</v>
      </c>
      <c r="AL276" s="26" t="str">
        <f>+IF(VLOOKUP($B276,'Lista Puestos Valorados'!$B$11:$BK$510,MATCH('Auxiliar General'!AF$4,'Lista Puestos Valorados'!$B$10:$BK$10,0),0)="","No relevante",VLOOKUP($B276,'Lista Puestos Valorados'!$B$11:$BK$510,MATCH('Auxiliar General'!AF$4,'Lista Puestos Valorados'!$B$10:$BK$10,0),0))</f>
        <v>No relevante</v>
      </c>
      <c r="AM276" s="26">
        <f>+HLOOKUP(AL276,Sistema_Puntos!$Q$5:$Y$43,'Auxiliar General'!AH$5,FALSE)</f>
        <v>0</v>
      </c>
      <c r="AN276" s="26" t="str">
        <f>+IF(VLOOKUP($B276,'Lista Puestos Valorados'!$B$11:$BK$510,MATCH('Auxiliar General'!AH$4,'Lista Puestos Valorados'!$B$10:$BK$10,0),0)="","No relevante",VLOOKUP($B276,'Lista Puestos Valorados'!$B$11:$BK$510,MATCH('Auxiliar General'!AH$4,'Lista Puestos Valorados'!$B$10:$BK$10,0),0))</f>
        <v>No relevante</v>
      </c>
      <c r="AO276" s="26">
        <f>+HLOOKUP(AN276,Sistema_Puntos!$Q$5:$Y$43,'Auxiliar General'!AJ$5,FALSE)</f>
        <v>0</v>
      </c>
      <c r="AP276" s="26" t="str">
        <f>+IF(VLOOKUP($B276,'Lista Puestos Valorados'!$B$11:$BK$510,MATCH('Auxiliar General'!AJ$4,'Lista Puestos Valorados'!$B$10:$BK$10,0),0)="","No relevante",VLOOKUP($B276,'Lista Puestos Valorados'!$B$11:$BK$510,MATCH('Auxiliar General'!AJ$4,'Lista Puestos Valorados'!$B$10:$BK$10,0),0))</f>
        <v>No relevante</v>
      </c>
      <c r="AQ276" s="26">
        <f>+HLOOKUP(AP276,Sistema_Puntos!$Q$5:$Y$43,'Auxiliar General'!AL$5,FALSE)</f>
        <v>0</v>
      </c>
      <c r="AR276" s="26" t="str">
        <f>+IF(VLOOKUP($B276,'Lista Puestos Valorados'!$B$11:$BK$510,MATCH('Auxiliar General'!AL$4,'Lista Puestos Valorados'!$B$10:$BK$10,0),0)="","No relevante",VLOOKUP($B276,'Lista Puestos Valorados'!$B$11:$BK$510,MATCH('Auxiliar General'!AL$4,'Lista Puestos Valorados'!$B$10:$BK$10,0),0))</f>
        <v>No relevante</v>
      </c>
      <c r="AS276" s="26">
        <f>+HLOOKUP(AR276,Sistema_Puntos!$Q$5:$Y$43,'Auxiliar General'!AN$5,FALSE)</f>
        <v>0</v>
      </c>
      <c r="AT276" s="26" t="str">
        <f>+IF(VLOOKUP($B276,'Lista Puestos Valorados'!$B$11:$BK$510,MATCH('Auxiliar General'!AN$4,'Lista Puestos Valorados'!$B$10:$BK$10,0),0)="","No relevante",VLOOKUP($B276,'Lista Puestos Valorados'!$B$11:$BK$510,MATCH('Auxiliar General'!AN$4,'Lista Puestos Valorados'!$B$10:$BK$10,0),0))</f>
        <v>No relevante</v>
      </c>
      <c r="AU276" s="26">
        <f>+HLOOKUP(AT276,Sistema_Puntos!$Q$5:$Y$43,'Auxiliar General'!AP$5,FALSE)</f>
        <v>0</v>
      </c>
      <c r="AV276" s="26" t="str">
        <f>+IF(VLOOKUP($B276,'Lista Puestos Valorados'!$B$11:$BK$510,MATCH('Auxiliar General'!AP$4,'Lista Puestos Valorados'!$B$10:$BK$10,0),0)="","No relevante",VLOOKUP($B276,'Lista Puestos Valorados'!$B$11:$BK$510,MATCH('Auxiliar General'!AP$4,'Lista Puestos Valorados'!$B$10:$BK$10,0),0))</f>
        <v>No relevante</v>
      </c>
      <c r="AW276" s="26">
        <f>+HLOOKUP(AV276,Sistema_Puntos!$Q$5:$Y$43,'Auxiliar General'!AR$5,FALSE)</f>
        <v>0</v>
      </c>
      <c r="AX276" s="26" t="str">
        <f>+IF(VLOOKUP($B276,'Lista Puestos Valorados'!$B$11:$BK$510,MATCH('Auxiliar General'!AR$4,'Lista Puestos Valorados'!$B$10:$BK$10,0),0)="","No relevante",VLOOKUP($B276,'Lista Puestos Valorados'!$B$11:$BK$510,MATCH('Auxiliar General'!AR$4,'Lista Puestos Valorados'!$B$10:$BK$10,0),0))</f>
        <v>No relevante</v>
      </c>
      <c r="AY276" s="26">
        <f>+HLOOKUP(AX276,Sistema_Puntos!$Q$5:$Y$43,'Auxiliar General'!AT$5,FALSE)</f>
        <v>0</v>
      </c>
      <c r="AZ276" s="26" t="str">
        <f>+IF(VLOOKUP($B276,'Lista Puestos Valorados'!$B$11:$BK$510,MATCH('Auxiliar General'!AT$4,'Lista Puestos Valorados'!$B$10:$BK$10,0),0)="","No relevante",VLOOKUP($B276,'Lista Puestos Valorados'!$B$11:$BK$510,MATCH('Auxiliar General'!AT$4,'Lista Puestos Valorados'!$B$10:$BK$10,0),0))</f>
        <v>No relevante</v>
      </c>
      <c r="BA276" s="26">
        <f>+HLOOKUP(AZ276,Sistema_Puntos!$Q$5:$Y$43,'Auxiliar General'!AV$5,FALSE)</f>
        <v>0</v>
      </c>
      <c r="BB276" s="26" t="str">
        <f>+IF(VLOOKUP($B276,'Lista Puestos Valorados'!$B$11:$BK$510,MATCH('Auxiliar General'!AV$4,'Lista Puestos Valorados'!$B$10:$BK$10,0),0)="","No relevante",VLOOKUP($B276,'Lista Puestos Valorados'!$B$11:$BK$510,MATCH('Auxiliar General'!AV$4,'Lista Puestos Valorados'!$B$10:$BK$10,0),0))</f>
        <v>No relevante</v>
      </c>
      <c r="BC276" s="26">
        <f>+HLOOKUP(BB276,Sistema_Puntos!$Q$5:$Y$43,'Auxiliar General'!AX$5,FALSE)</f>
        <v>0</v>
      </c>
      <c r="BD276" s="26" t="str">
        <f>+IF(VLOOKUP($B276,'Lista Puestos Valorados'!$B$11:$BK$510,MATCH('Auxiliar General'!AX$4,'Lista Puestos Valorados'!$B$10:$BK$10,0),0)="","No relevante",VLOOKUP($B276,'Lista Puestos Valorados'!$B$11:$BK$510,MATCH('Auxiliar General'!AX$4,'Lista Puestos Valorados'!$B$10:$BK$10,0),0))</f>
        <v>No relevante</v>
      </c>
      <c r="BE276" s="26">
        <f>+HLOOKUP(BD276,Sistema_Puntos!$Q$5:$Y$43,'Auxiliar General'!AZ$5,FALSE)</f>
        <v>0</v>
      </c>
      <c r="BF276" s="26" t="str">
        <f>+IF(VLOOKUP($B276,'Lista Puestos Valorados'!$B$11:$BK$510,MATCH('Auxiliar General'!AZ$4,'Lista Puestos Valorados'!$B$10:$BK$10,0),0)="","No relevante",VLOOKUP($B276,'Lista Puestos Valorados'!$B$11:$BK$510,MATCH('Auxiliar General'!AZ$4,'Lista Puestos Valorados'!$B$10:$BK$10,0),0))</f>
        <v>No relevante</v>
      </c>
      <c r="BG276" s="26">
        <f>+HLOOKUP(BF276,Sistema_Puntos!$Q$5:$Y$43,'Auxiliar General'!BB$5,FALSE)</f>
        <v>0</v>
      </c>
      <c r="BH276" s="26" t="str">
        <f>+IF(VLOOKUP($B276,'Lista Puestos Valorados'!$B$11:$BK$510,MATCH('Auxiliar General'!BB$4,'Lista Puestos Valorados'!$B$10:$BK$10,0),0)="","No relevante",VLOOKUP($B276,'Lista Puestos Valorados'!$B$11:$BK$510,MATCH('Auxiliar General'!BB$4,'Lista Puestos Valorados'!$B$10:$BK$10,0),0))</f>
        <v>No relevante</v>
      </c>
      <c r="BI276" s="26">
        <f>+HLOOKUP(BH276,Sistema_Puntos!$Q$5:$Y$43,'Auxiliar General'!BD$5,FALSE)</f>
        <v>0</v>
      </c>
      <c r="BJ276" s="26" t="str">
        <f>+IF(VLOOKUP($B276,'Lista Puestos Valorados'!$B$11:$BK$510,MATCH('Auxiliar General'!BD$4,'Lista Puestos Valorados'!$B$10:$BK$10,0),0)="","No relevante",VLOOKUP($B276,'Lista Puestos Valorados'!$B$11:$BK$510,MATCH('Auxiliar General'!BD$4,'Lista Puestos Valorados'!$B$10:$BK$10,0),0))</f>
        <v>No relevante</v>
      </c>
      <c r="BK276" s="26">
        <f>+HLOOKUP(BJ276,Sistema_Puntos!$Q$5:$Y$43,'Auxiliar General'!BF$5,FALSE)</f>
        <v>0</v>
      </c>
      <c r="BL276" s="26" t="str">
        <f>+IF(VLOOKUP($B276,'Lista Puestos Valorados'!$B$11:$BK$510,MATCH('Auxiliar General'!BF$4,'Lista Puestos Valorados'!$B$10:$BK$10,0),0)="","No relevante",VLOOKUP($B276,'Lista Puestos Valorados'!$B$11:$BK$510,MATCH('Auxiliar General'!BF$4,'Lista Puestos Valorados'!$B$10:$BK$10,0),0))</f>
        <v>No relevante</v>
      </c>
      <c r="BM276" s="26">
        <f>+HLOOKUP(BL276,Sistema_Puntos!$Q$5:$Y$43,'Auxiliar General'!BH$5,FALSE)</f>
        <v>0</v>
      </c>
      <c r="BN276" s="26" t="str">
        <f>+IF(VLOOKUP($B276,'Lista Puestos Valorados'!$B$11:$BK$510,MATCH('Auxiliar General'!BH$4,'Lista Puestos Valorados'!$B$10:$BK$10,0),0)="","No relevante",VLOOKUP($B276,'Lista Puestos Valorados'!$B$11:$BK$510,MATCH('Auxiliar General'!BH$4,'Lista Puestos Valorados'!$B$10:$BK$10,0),0))</f>
        <v>No relevante</v>
      </c>
      <c r="BO276" s="26">
        <f>+HLOOKUP(BN276,Sistema_Puntos!$Q$5:$Y$43,'Auxiliar General'!BJ$5,FALSE)</f>
        <v>0</v>
      </c>
      <c r="BP276" s="26" t="str">
        <f>+IF(VLOOKUP($B276,'Lista Puestos Valorados'!$B$11:$BK$510,MATCH('Auxiliar General'!BJ$4,'Lista Puestos Valorados'!$B$10:$BK$10,0),0)="","No relevante",VLOOKUP($B276,'Lista Puestos Valorados'!$B$11:$BK$510,MATCH('Auxiliar General'!BJ$4,'Lista Puestos Valorados'!$B$10:$BK$10,0),0))</f>
        <v>No relevante</v>
      </c>
      <c r="BQ276" s="26">
        <f>+HLOOKUP(BP276,Sistema_Puntos!$Q$5:$Y$43,'Auxiliar General'!BL$5,FALSE)</f>
        <v>0</v>
      </c>
      <c r="BR276" s="26" t="str">
        <f>+IF(VLOOKUP($B276,'Lista Puestos Valorados'!$B$11:$BK$510,MATCH('Auxiliar General'!BL$4,'Lista Puestos Valorados'!$B$10:$BK$10,0),0)="","No relevante",VLOOKUP($B276,'Lista Puestos Valorados'!$B$11:$BK$510,MATCH('Auxiliar General'!BL$4,'Lista Puestos Valorados'!$B$10:$BK$10,0),0))</f>
        <v>No relevante</v>
      </c>
      <c r="BS276" s="26">
        <f>+HLOOKUP(BR276,Sistema_Puntos!$Q$5:$Y$43,'Auxiliar General'!BN$5,FALSE)</f>
        <v>0</v>
      </c>
      <c r="BT276" s="26" t="str">
        <f>+IF(VLOOKUP($B276,'Lista Puestos Valorados'!$B$11:$BK$510,MATCH('Auxiliar General'!BN$4,'Lista Puestos Valorados'!$B$10:$BK$10,0),0)="","No relevante",VLOOKUP($B276,'Lista Puestos Valorados'!$B$11:$BK$510,MATCH('Auxiliar General'!BN$4,'Lista Puestos Valorados'!$B$10:$BK$10,0),0))</f>
        <v>No relevante</v>
      </c>
      <c r="BU276" s="26">
        <f>+HLOOKUP(BT276,Sistema_Puntos!$Q$5:$Y$43,'Auxiliar General'!BP$5,FALSE)</f>
        <v>0</v>
      </c>
      <c r="BV276" s="26" t="str">
        <f>+IF(VLOOKUP($B276,'Lista Puestos Valorados'!$B$11:$BK$510,MATCH('Auxiliar General'!BP$4,'Lista Puestos Valorados'!$B$10:$BK$10,0),0)="","No relevante",VLOOKUP($B276,'Lista Puestos Valorados'!$B$11:$BK$510,MATCH('Auxiliar General'!BP$4,'Lista Puestos Valorados'!$B$10:$BK$10,0),0))</f>
        <v>No relevante</v>
      </c>
      <c r="BW276" s="26">
        <f>+HLOOKUP(BV276,Sistema_Puntos!$Q$5:$Y$43,'Auxiliar General'!BR$5,FALSE)</f>
        <v>0</v>
      </c>
      <c r="BX276" s="26" t="str">
        <f>+IF(VLOOKUP($B276,'Lista Puestos Valorados'!$B$11:$BK$510,MATCH('Auxiliar General'!BR$4,'Lista Puestos Valorados'!$B$10:$BK$10,0),0)="","No relevante",VLOOKUP($B276,'Lista Puestos Valorados'!$B$11:$BK$510,MATCH('Auxiliar General'!BR$4,'Lista Puestos Valorados'!$B$10:$BK$10,0),0))</f>
        <v>No relevante</v>
      </c>
      <c r="BY276" s="26">
        <f>+HLOOKUP(BX276,Sistema_Puntos!$Q$5:$Y$43,'Auxiliar General'!BT$5,FALSE)</f>
        <v>0</v>
      </c>
      <c r="BZ276" s="26" t="str">
        <f>+IF(VLOOKUP($B276,'Lista Puestos Valorados'!$B$11:$BK$510,MATCH('Auxiliar General'!BT$4,'Lista Puestos Valorados'!$B$10:$BK$10,0),0)="","No relevante",VLOOKUP($B276,'Lista Puestos Valorados'!$B$11:$BK$510,MATCH('Auxiliar General'!BT$4,'Lista Puestos Valorados'!$B$10:$BK$10,0),0))</f>
        <v>No relevante</v>
      </c>
      <c r="CA276" s="26">
        <f>+HLOOKUP(BZ276,Sistema_Puntos!$Q$5:$Y$43,'Auxiliar General'!BV$5,FALSE)</f>
        <v>0</v>
      </c>
      <c r="CB276" s="26" t="str">
        <f>+IF(VLOOKUP($B276,'Lista Puestos Valorados'!$B$11:$BK$510,MATCH('Auxiliar General'!BV$4,'Lista Puestos Valorados'!$B$10:$BK$10,0),0)="","No relevante",VLOOKUP($B276,'Lista Puestos Valorados'!$B$11:$BK$510,MATCH('Auxiliar General'!BV$4,'Lista Puestos Valorados'!$B$10:$BK$10,0),0))</f>
        <v>No relevante</v>
      </c>
      <c r="CC276" s="26">
        <f>+HLOOKUP(CB276,Sistema_Puntos!$Q$5:$Y$43,'Auxiliar General'!BX$5,FALSE)</f>
        <v>0</v>
      </c>
      <c r="CD276" s="26" t="str">
        <f>+IF(VLOOKUP($B276,'Lista Puestos Valorados'!$B$11:$BK$510,MATCH('Auxiliar General'!BX$4,'Lista Puestos Valorados'!$B$10:$BK$10,0),0)="","No relevante",VLOOKUP($B276,'Lista Puestos Valorados'!$B$11:$BK$510,MATCH('Auxiliar General'!BX$4,'Lista Puestos Valorados'!$B$10:$BK$10,0),0))</f>
        <v>No relevante</v>
      </c>
      <c r="CE276" s="26">
        <f>+HLOOKUP(CD276,Sistema_Puntos!$Q$5:$Y$43,'Auxiliar General'!BZ$5,FALSE)</f>
        <v>0</v>
      </c>
      <c r="CF276" s="26" t="str">
        <f>+IF(VLOOKUP($B276,'Lista Puestos Valorados'!$B$11:$BK$510,MATCH('Auxiliar General'!BZ$4,'Lista Puestos Valorados'!$B$10:$BK$10,0),0)="","No relevante",VLOOKUP($B276,'Lista Puestos Valorados'!$B$11:$BK$510,MATCH('Auxiliar General'!BZ$4,'Lista Puestos Valorados'!$B$10:$BK$10,0),0))</f>
        <v>No relevante</v>
      </c>
      <c r="CG276" s="26">
        <f>+HLOOKUP(CF276,Sistema_Puntos!$Q$5:$Y$43,'Auxiliar General'!CB$5,FALSE)</f>
        <v>0</v>
      </c>
      <c r="CH276" s="29"/>
      <c r="CI276" s="29"/>
    </row>
    <row r="277" spans="2:87" ht="17.55" customHeight="1">
      <c r="B277" s="26">
        <f>+'Listado de Puestos'!B277</f>
        <v>267</v>
      </c>
      <c r="C277" s="26" t="str">
        <f>+IF('Lista Puestos Valorados'!C277="","",'Lista Puestos Valorados'!C277)</f>
        <v/>
      </c>
      <c r="D277" s="26" t="str">
        <f>+IF('Lista Puestos Valorados'!D277="","",'Lista Puestos Valorados'!D277)</f>
        <v/>
      </c>
      <c r="E277" s="26" t="str">
        <f>+IF('Lista Puestos Valorados'!E277="","",'Lista Puestos Valorados'!E277)</f>
        <v/>
      </c>
      <c r="F277" s="26" t="str">
        <f>+IF('Lista Puestos Valorados'!F277="","",'Lista Puestos Valorados'!F277)</f>
        <v/>
      </c>
      <c r="G277" s="26" t="str">
        <f>+IF('Lista Puestos Valorados'!G277="","",'Lista Puestos Valorados'!G277)</f>
        <v/>
      </c>
      <c r="H277" s="26" t="str">
        <f>+IF('Lista Puestos Valorados'!H277="","",'Lista Puestos Valorados'!H277)</f>
        <v/>
      </c>
      <c r="I277" s="26" t="str">
        <f>+IF('Lista Puestos Valorados'!I277="","",'Lista Puestos Valorados'!I277)</f>
        <v/>
      </c>
      <c r="J277" s="118" t="e">
        <f t="array" ref="J277">+IF(L277="","",_xlfn.IFS(L277&lt;='Cortes de Agrupacion'!$F$15,'Cortes de Agrupacion'!$E$15,'Resultados General'!L277&lt;='Cortes de Agrupacion'!$F$14,'Cortes de Agrupacion'!$E$14,'Resultados General'!L277&lt;='Cortes de Agrupacion'!$F$13,'Cortes de Agrupacion'!$E$13,L277&lt;='Cortes de Agrupacion'!$F$12,'Cortes de Agrupacion'!$E$12,'Resultados General'!L277&lt;='Cortes de Agrupacion'!$F$11,'Cortes de Agrupacion'!$E$11,'Resultados General'!L277&lt;='Cortes de Agrupacion'!$F$10,'Cortes de Agrupacion'!$E$10,'Resultados General'!L277&lt;='Cortes de Agrupacion'!$F$9,'Cortes de Agrupacion'!$E$9,'Resultados General'!L277&lt;='Cortes de Agrupacion'!$F$8,'Cortes de Agrupacion'!$E$8,'Resultados General'!L277&lt;='Cortes de Agrupacion'!$F$7,'Cortes de Agrupacion'!$E$7,'Resultados General'!L277&lt;='Cortes de Agrupacion'!$F$6,'Cortes de Agrupacion'!$E$6))</f>
        <v>#VALUE!</v>
      </c>
      <c r="K277" s="118" t="str">
        <f t="shared" si="8"/>
        <v/>
      </c>
      <c r="L277" s="124" t="e">
        <f>#VALUE!</f>
        <v>#VALUE!</v>
      </c>
      <c r="M277" s="26" t="e">
        <f ca="1">+_xlfn.IFNA(VLOOKUP(C277,'Distribución de puestos'!$B$8:$I$507,8,0),"")</f>
        <v>#NAME?</v>
      </c>
      <c r="N277" s="26" t="str">
        <f>+IF(VLOOKUP($B277,'Lista Puestos Valorados'!$B$11:$BK$510,MATCH('Auxiliar General'!H$4,'Lista Puestos Valorados'!$B$10:$BK$10,0),0)="","No relevante",VLOOKUP($B277,'Lista Puestos Valorados'!$B$11:$BK$510,MATCH('Auxiliar General'!H$4,'Lista Puestos Valorados'!$B$10:$BK$10,0),0))</f>
        <v>No relevante</v>
      </c>
      <c r="O277" s="26">
        <f>+HLOOKUP(N277,Sistema_Puntos!$Q$5:$Y$43,'Auxiliar General'!J$5,FALSE)</f>
        <v>0</v>
      </c>
      <c r="P277" s="26" t="str">
        <f>+IF(VLOOKUP($B277,'Lista Puestos Valorados'!$B$11:$BK$510,MATCH('Auxiliar General'!J$4,'Lista Puestos Valorados'!$B$10:$BK$10,0),0)="","No relevante",VLOOKUP($B277,'Lista Puestos Valorados'!$B$11:$BK$510,MATCH('Auxiliar General'!J$4,'Lista Puestos Valorados'!$B$10:$BK$10,0),0))</f>
        <v>No relevante</v>
      </c>
      <c r="Q277" s="26">
        <f>+HLOOKUP(P277,Sistema_Puntos!$Q$5:$Y$43,'Auxiliar General'!L$5,FALSE)</f>
        <v>0</v>
      </c>
      <c r="R277" s="26" t="str">
        <f>+IF(VLOOKUP($B277,'Lista Puestos Valorados'!$B$11:$BK$510,MATCH('Auxiliar General'!L$4,'Lista Puestos Valorados'!$B$10:$BK$10,0),0)="","No relevante",VLOOKUP($B277,'Lista Puestos Valorados'!$B$11:$BK$510,MATCH('Auxiliar General'!L$4,'Lista Puestos Valorados'!$B$10:$BK$10,0),0))</f>
        <v>No relevante</v>
      </c>
      <c r="S277" s="26">
        <f>+HLOOKUP(R277,Sistema_Puntos!$Q$5:$Y$43,'Auxiliar General'!N$5,FALSE)</f>
        <v>0</v>
      </c>
      <c r="T277" s="26" t="str">
        <f>+IF(VLOOKUP($B277,'Lista Puestos Valorados'!$B$11:$BK$510,MATCH('Auxiliar General'!N$4,'Lista Puestos Valorados'!$B$10:$BK$10,0),0)="","No relevante",VLOOKUP($B277,'Lista Puestos Valorados'!$B$11:$BK$510,MATCH('Auxiliar General'!N$4,'Lista Puestos Valorados'!$B$10:$BK$10,0),0))</f>
        <v>No relevante</v>
      </c>
      <c r="U277" s="26">
        <f>+HLOOKUP(T277,Sistema_Puntos!$Q$5:$Y$43,'Auxiliar General'!P$5,FALSE)</f>
        <v>0</v>
      </c>
      <c r="V277" s="26" t="str">
        <f>+IF(VLOOKUP($B277,'Lista Puestos Valorados'!$B$11:$BK$510,MATCH('Auxiliar General'!P$4,'Lista Puestos Valorados'!$B$10:$BK$10,0),0)="","No relevante",VLOOKUP($B277,'Lista Puestos Valorados'!$B$11:$BK$510,MATCH('Auxiliar General'!P$4,'Lista Puestos Valorados'!$B$10:$BK$10,0),0))</f>
        <v>No relevante</v>
      </c>
      <c r="W277" s="26">
        <f>+HLOOKUP(V277,Sistema_Puntos!$Q$5:$Y$43,'Auxiliar General'!R$5,FALSE)</f>
        <v>0</v>
      </c>
      <c r="X277" s="26" t="str">
        <f>+IF(VLOOKUP($B277,'Lista Puestos Valorados'!$B$11:$BK$510,MATCH('Auxiliar General'!R$4,'Lista Puestos Valorados'!$B$10:$BK$10,0),0)="","No relevante",VLOOKUP($B277,'Lista Puestos Valorados'!$B$11:$BK$510,MATCH('Auxiliar General'!R$4,'Lista Puestos Valorados'!$B$10:$BK$10,0),0))</f>
        <v>No relevante</v>
      </c>
      <c r="Y277" s="26">
        <f>+HLOOKUP(X277,Sistema_Puntos!$Q$5:$Y$43,'Auxiliar General'!T$5,FALSE)</f>
        <v>0</v>
      </c>
      <c r="Z277" s="26" t="str">
        <f>+IF(VLOOKUP($B277,'Lista Puestos Valorados'!$B$11:$BK$510,MATCH('Auxiliar General'!T$4,'Lista Puestos Valorados'!$B$10:$BK$10,0),0)="","No relevante",VLOOKUP($B277,'Lista Puestos Valorados'!$B$11:$BK$510,MATCH('Auxiliar General'!T$4,'Lista Puestos Valorados'!$B$10:$BK$10,0),0))</f>
        <v>No relevante</v>
      </c>
      <c r="AA277" s="26">
        <f>+HLOOKUP(Z277,Sistema_Puntos!$Q$5:$Y$43,'Auxiliar General'!V$5,FALSE)</f>
        <v>0</v>
      </c>
      <c r="AB277" s="26" t="str">
        <f>+IF(VLOOKUP($B277,'Lista Puestos Valorados'!$B$11:$BK$510,MATCH('Auxiliar General'!V$4,'Lista Puestos Valorados'!$B$10:$BK$10,0),0)="","No relevante",VLOOKUP($B277,'Lista Puestos Valorados'!$B$11:$BK$510,MATCH('Auxiliar General'!V$4,'Lista Puestos Valorados'!$B$10:$BK$10,0),0))</f>
        <v>No relevante</v>
      </c>
      <c r="AC277" s="26">
        <f>+HLOOKUP(AB277,Sistema_Puntos!$Q$5:$Y$43,'Auxiliar General'!X$5,FALSE)</f>
        <v>0</v>
      </c>
      <c r="AD277" s="26" t="str">
        <f>+IF(VLOOKUP($B277,'Lista Puestos Valorados'!$B$11:$BK$510,MATCH('Auxiliar General'!X$4,'Lista Puestos Valorados'!$B$10:$BK$10,0),0)="","No relevante",VLOOKUP($B277,'Lista Puestos Valorados'!$B$11:$BK$510,MATCH('Auxiliar General'!X$4,'Lista Puestos Valorados'!$B$10:$BK$10,0),0))</f>
        <v>No relevante</v>
      </c>
      <c r="AE277" s="26">
        <f>+HLOOKUP(AD277,Sistema_Puntos!$Q$5:$Y$43,'Auxiliar General'!Z$5,FALSE)</f>
        <v>0</v>
      </c>
      <c r="AF277" s="26" t="str">
        <f>+IF(VLOOKUP($B277,'Lista Puestos Valorados'!$B$11:$BK$510,MATCH('Auxiliar General'!Z$4,'Lista Puestos Valorados'!$B$10:$BK$10,0),0)="","No relevante",VLOOKUP($B277,'Lista Puestos Valorados'!$B$11:$BK$510,MATCH('Auxiliar General'!Z$4,'Lista Puestos Valorados'!$B$10:$BK$10,0),0))</f>
        <v>No relevante</v>
      </c>
      <c r="AG277" s="26">
        <f>+HLOOKUP(AF277,Sistema_Puntos!$Q$5:$Y$43,'Auxiliar General'!AB$5,FALSE)</f>
        <v>0</v>
      </c>
      <c r="AH277" s="26" t="str">
        <f>+IF(VLOOKUP($B277,'Lista Puestos Valorados'!$B$11:$BK$510,MATCH('Auxiliar General'!AB$4,'Lista Puestos Valorados'!$B$10:$BK$10,0),0)="","No relevante",VLOOKUP($B277,'Lista Puestos Valorados'!$B$11:$BK$510,MATCH('Auxiliar General'!AB$4,'Lista Puestos Valorados'!$B$10:$BK$10,0),0))</f>
        <v>No relevante</v>
      </c>
      <c r="AI277" s="26">
        <f>+HLOOKUP(AH277,Sistema_Puntos!$Q$5:$Y$43,'Auxiliar General'!AD$5,FALSE)</f>
        <v>0</v>
      </c>
      <c r="AJ277" s="26" t="str">
        <f>+IF(VLOOKUP($B277,'Lista Puestos Valorados'!$B$11:$BK$510,MATCH('Auxiliar General'!AD$4,'Lista Puestos Valorados'!$B$10:$BK$10,0),0)="","No relevante",VLOOKUP($B277,'Lista Puestos Valorados'!$B$11:$BK$510,MATCH('Auxiliar General'!AD$4,'Lista Puestos Valorados'!$B$10:$BK$10,0),0))</f>
        <v>No relevante</v>
      </c>
      <c r="AK277" s="26">
        <f>+HLOOKUP(AJ277,Sistema_Puntos!$Q$5:$Y$43,'Auxiliar General'!AF$5,FALSE)</f>
        <v>0</v>
      </c>
      <c r="AL277" s="26" t="str">
        <f>+IF(VLOOKUP($B277,'Lista Puestos Valorados'!$B$11:$BK$510,MATCH('Auxiliar General'!AF$4,'Lista Puestos Valorados'!$B$10:$BK$10,0),0)="","No relevante",VLOOKUP($B277,'Lista Puestos Valorados'!$B$11:$BK$510,MATCH('Auxiliar General'!AF$4,'Lista Puestos Valorados'!$B$10:$BK$10,0),0))</f>
        <v>No relevante</v>
      </c>
      <c r="AM277" s="26">
        <f>+HLOOKUP(AL277,Sistema_Puntos!$Q$5:$Y$43,'Auxiliar General'!AH$5,FALSE)</f>
        <v>0</v>
      </c>
      <c r="AN277" s="26" t="str">
        <f>+IF(VLOOKUP($B277,'Lista Puestos Valorados'!$B$11:$BK$510,MATCH('Auxiliar General'!AH$4,'Lista Puestos Valorados'!$B$10:$BK$10,0),0)="","No relevante",VLOOKUP($B277,'Lista Puestos Valorados'!$B$11:$BK$510,MATCH('Auxiliar General'!AH$4,'Lista Puestos Valorados'!$B$10:$BK$10,0),0))</f>
        <v>No relevante</v>
      </c>
      <c r="AO277" s="26">
        <f>+HLOOKUP(AN277,Sistema_Puntos!$Q$5:$Y$43,'Auxiliar General'!AJ$5,FALSE)</f>
        <v>0</v>
      </c>
      <c r="AP277" s="26" t="str">
        <f>+IF(VLOOKUP($B277,'Lista Puestos Valorados'!$B$11:$BK$510,MATCH('Auxiliar General'!AJ$4,'Lista Puestos Valorados'!$B$10:$BK$10,0),0)="","No relevante",VLOOKUP($B277,'Lista Puestos Valorados'!$B$11:$BK$510,MATCH('Auxiliar General'!AJ$4,'Lista Puestos Valorados'!$B$10:$BK$10,0),0))</f>
        <v>No relevante</v>
      </c>
      <c r="AQ277" s="26">
        <f>+HLOOKUP(AP277,Sistema_Puntos!$Q$5:$Y$43,'Auxiliar General'!AL$5,FALSE)</f>
        <v>0</v>
      </c>
      <c r="AR277" s="26" t="str">
        <f>+IF(VLOOKUP($B277,'Lista Puestos Valorados'!$B$11:$BK$510,MATCH('Auxiliar General'!AL$4,'Lista Puestos Valorados'!$B$10:$BK$10,0),0)="","No relevante",VLOOKUP($B277,'Lista Puestos Valorados'!$B$11:$BK$510,MATCH('Auxiliar General'!AL$4,'Lista Puestos Valorados'!$B$10:$BK$10,0),0))</f>
        <v>No relevante</v>
      </c>
      <c r="AS277" s="26">
        <f>+HLOOKUP(AR277,Sistema_Puntos!$Q$5:$Y$43,'Auxiliar General'!AN$5,FALSE)</f>
        <v>0</v>
      </c>
      <c r="AT277" s="26" t="str">
        <f>+IF(VLOOKUP($B277,'Lista Puestos Valorados'!$B$11:$BK$510,MATCH('Auxiliar General'!AN$4,'Lista Puestos Valorados'!$B$10:$BK$10,0),0)="","No relevante",VLOOKUP($B277,'Lista Puestos Valorados'!$B$11:$BK$510,MATCH('Auxiliar General'!AN$4,'Lista Puestos Valorados'!$B$10:$BK$10,0),0))</f>
        <v>No relevante</v>
      </c>
      <c r="AU277" s="26">
        <f>+HLOOKUP(AT277,Sistema_Puntos!$Q$5:$Y$43,'Auxiliar General'!AP$5,FALSE)</f>
        <v>0</v>
      </c>
      <c r="AV277" s="26" t="str">
        <f>+IF(VLOOKUP($B277,'Lista Puestos Valorados'!$B$11:$BK$510,MATCH('Auxiliar General'!AP$4,'Lista Puestos Valorados'!$B$10:$BK$10,0),0)="","No relevante",VLOOKUP($B277,'Lista Puestos Valorados'!$B$11:$BK$510,MATCH('Auxiliar General'!AP$4,'Lista Puestos Valorados'!$B$10:$BK$10,0),0))</f>
        <v>No relevante</v>
      </c>
      <c r="AW277" s="26">
        <f>+HLOOKUP(AV277,Sistema_Puntos!$Q$5:$Y$43,'Auxiliar General'!AR$5,FALSE)</f>
        <v>0</v>
      </c>
      <c r="AX277" s="26" t="str">
        <f>+IF(VLOOKUP($B277,'Lista Puestos Valorados'!$B$11:$BK$510,MATCH('Auxiliar General'!AR$4,'Lista Puestos Valorados'!$B$10:$BK$10,0),0)="","No relevante",VLOOKUP($B277,'Lista Puestos Valorados'!$B$11:$BK$510,MATCH('Auxiliar General'!AR$4,'Lista Puestos Valorados'!$B$10:$BK$10,0),0))</f>
        <v>No relevante</v>
      </c>
      <c r="AY277" s="26">
        <f>+HLOOKUP(AX277,Sistema_Puntos!$Q$5:$Y$43,'Auxiliar General'!AT$5,FALSE)</f>
        <v>0</v>
      </c>
      <c r="AZ277" s="26" t="str">
        <f>+IF(VLOOKUP($B277,'Lista Puestos Valorados'!$B$11:$BK$510,MATCH('Auxiliar General'!AT$4,'Lista Puestos Valorados'!$B$10:$BK$10,0),0)="","No relevante",VLOOKUP($B277,'Lista Puestos Valorados'!$B$11:$BK$510,MATCH('Auxiliar General'!AT$4,'Lista Puestos Valorados'!$B$10:$BK$10,0),0))</f>
        <v>No relevante</v>
      </c>
      <c r="BA277" s="26">
        <f>+HLOOKUP(AZ277,Sistema_Puntos!$Q$5:$Y$43,'Auxiliar General'!AV$5,FALSE)</f>
        <v>0</v>
      </c>
      <c r="BB277" s="26" t="str">
        <f>+IF(VLOOKUP($B277,'Lista Puestos Valorados'!$B$11:$BK$510,MATCH('Auxiliar General'!AV$4,'Lista Puestos Valorados'!$B$10:$BK$10,0),0)="","No relevante",VLOOKUP($B277,'Lista Puestos Valorados'!$B$11:$BK$510,MATCH('Auxiliar General'!AV$4,'Lista Puestos Valorados'!$B$10:$BK$10,0),0))</f>
        <v>No relevante</v>
      </c>
      <c r="BC277" s="26">
        <f>+HLOOKUP(BB277,Sistema_Puntos!$Q$5:$Y$43,'Auxiliar General'!AX$5,FALSE)</f>
        <v>0</v>
      </c>
      <c r="BD277" s="26" t="str">
        <f>+IF(VLOOKUP($B277,'Lista Puestos Valorados'!$B$11:$BK$510,MATCH('Auxiliar General'!AX$4,'Lista Puestos Valorados'!$B$10:$BK$10,0),0)="","No relevante",VLOOKUP($B277,'Lista Puestos Valorados'!$B$11:$BK$510,MATCH('Auxiliar General'!AX$4,'Lista Puestos Valorados'!$B$10:$BK$10,0),0))</f>
        <v>No relevante</v>
      </c>
      <c r="BE277" s="26">
        <f>+HLOOKUP(BD277,Sistema_Puntos!$Q$5:$Y$43,'Auxiliar General'!AZ$5,FALSE)</f>
        <v>0</v>
      </c>
      <c r="BF277" s="26" t="str">
        <f>+IF(VLOOKUP($B277,'Lista Puestos Valorados'!$B$11:$BK$510,MATCH('Auxiliar General'!AZ$4,'Lista Puestos Valorados'!$B$10:$BK$10,0),0)="","No relevante",VLOOKUP($B277,'Lista Puestos Valorados'!$B$11:$BK$510,MATCH('Auxiliar General'!AZ$4,'Lista Puestos Valorados'!$B$10:$BK$10,0),0))</f>
        <v>No relevante</v>
      </c>
      <c r="BG277" s="26">
        <f>+HLOOKUP(BF277,Sistema_Puntos!$Q$5:$Y$43,'Auxiliar General'!BB$5,FALSE)</f>
        <v>0</v>
      </c>
      <c r="BH277" s="26" t="str">
        <f>+IF(VLOOKUP($B277,'Lista Puestos Valorados'!$B$11:$BK$510,MATCH('Auxiliar General'!BB$4,'Lista Puestos Valorados'!$B$10:$BK$10,0),0)="","No relevante",VLOOKUP($B277,'Lista Puestos Valorados'!$B$11:$BK$510,MATCH('Auxiliar General'!BB$4,'Lista Puestos Valorados'!$B$10:$BK$10,0),0))</f>
        <v>No relevante</v>
      </c>
      <c r="BI277" s="26">
        <f>+HLOOKUP(BH277,Sistema_Puntos!$Q$5:$Y$43,'Auxiliar General'!BD$5,FALSE)</f>
        <v>0</v>
      </c>
      <c r="BJ277" s="26" t="str">
        <f>+IF(VLOOKUP($B277,'Lista Puestos Valorados'!$B$11:$BK$510,MATCH('Auxiliar General'!BD$4,'Lista Puestos Valorados'!$B$10:$BK$10,0),0)="","No relevante",VLOOKUP($B277,'Lista Puestos Valorados'!$B$11:$BK$510,MATCH('Auxiliar General'!BD$4,'Lista Puestos Valorados'!$B$10:$BK$10,0),0))</f>
        <v>No relevante</v>
      </c>
      <c r="BK277" s="26">
        <f>+HLOOKUP(BJ277,Sistema_Puntos!$Q$5:$Y$43,'Auxiliar General'!BF$5,FALSE)</f>
        <v>0</v>
      </c>
      <c r="BL277" s="26" t="str">
        <f>+IF(VLOOKUP($B277,'Lista Puestos Valorados'!$B$11:$BK$510,MATCH('Auxiliar General'!BF$4,'Lista Puestos Valorados'!$B$10:$BK$10,0),0)="","No relevante",VLOOKUP($B277,'Lista Puestos Valorados'!$B$11:$BK$510,MATCH('Auxiliar General'!BF$4,'Lista Puestos Valorados'!$B$10:$BK$10,0),0))</f>
        <v>No relevante</v>
      </c>
      <c r="BM277" s="26">
        <f>+HLOOKUP(BL277,Sistema_Puntos!$Q$5:$Y$43,'Auxiliar General'!BH$5,FALSE)</f>
        <v>0</v>
      </c>
      <c r="BN277" s="26" t="str">
        <f>+IF(VLOOKUP($B277,'Lista Puestos Valorados'!$B$11:$BK$510,MATCH('Auxiliar General'!BH$4,'Lista Puestos Valorados'!$B$10:$BK$10,0),0)="","No relevante",VLOOKUP($B277,'Lista Puestos Valorados'!$B$11:$BK$510,MATCH('Auxiliar General'!BH$4,'Lista Puestos Valorados'!$B$10:$BK$10,0),0))</f>
        <v>No relevante</v>
      </c>
      <c r="BO277" s="26">
        <f>+HLOOKUP(BN277,Sistema_Puntos!$Q$5:$Y$43,'Auxiliar General'!BJ$5,FALSE)</f>
        <v>0</v>
      </c>
      <c r="BP277" s="26" t="str">
        <f>+IF(VLOOKUP($B277,'Lista Puestos Valorados'!$B$11:$BK$510,MATCH('Auxiliar General'!BJ$4,'Lista Puestos Valorados'!$B$10:$BK$10,0),0)="","No relevante",VLOOKUP($B277,'Lista Puestos Valorados'!$B$11:$BK$510,MATCH('Auxiliar General'!BJ$4,'Lista Puestos Valorados'!$B$10:$BK$10,0),0))</f>
        <v>No relevante</v>
      </c>
      <c r="BQ277" s="26">
        <f>+HLOOKUP(BP277,Sistema_Puntos!$Q$5:$Y$43,'Auxiliar General'!BL$5,FALSE)</f>
        <v>0</v>
      </c>
      <c r="BR277" s="26" t="str">
        <f>+IF(VLOOKUP($B277,'Lista Puestos Valorados'!$B$11:$BK$510,MATCH('Auxiliar General'!BL$4,'Lista Puestos Valorados'!$B$10:$BK$10,0),0)="","No relevante",VLOOKUP($B277,'Lista Puestos Valorados'!$B$11:$BK$510,MATCH('Auxiliar General'!BL$4,'Lista Puestos Valorados'!$B$10:$BK$10,0),0))</f>
        <v>No relevante</v>
      </c>
      <c r="BS277" s="26">
        <f>+HLOOKUP(BR277,Sistema_Puntos!$Q$5:$Y$43,'Auxiliar General'!BN$5,FALSE)</f>
        <v>0</v>
      </c>
      <c r="BT277" s="26" t="str">
        <f>+IF(VLOOKUP($B277,'Lista Puestos Valorados'!$B$11:$BK$510,MATCH('Auxiliar General'!BN$4,'Lista Puestos Valorados'!$B$10:$BK$10,0),0)="","No relevante",VLOOKUP($B277,'Lista Puestos Valorados'!$B$11:$BK$510,MATCH('Auxiliar General'!BN$4,'Lista Puestos Valorados'!$B$10:$BK$10,0),0))</f>
        <v>No relevante</v>
      </c>
      <c r="BU277" s="26">
        <f>+HLOOKUP(BT277,Sistema_Puntos!$Q$5:$Y$43,'Auxiliar General'!BP$5,FALSE)</f>
        <v>0</v>
      </c>
      <c r="BV277" s="26" t="str">
        <f>+IF(VLOOKUP($B277,'Lista Puestos Valorados'!$B$11:$BK$510,MATCH('Auxiliar General'!BP$4,'Lista Puestos Valorados'!$B$10:$BK$10,0),0)="","No relevante",VLOOKUP($B277,'Lista Puestos Valorados'!$B$11:$BK$510,MATCH('Auxiliar General'!BP$4,'Lista Puestos Valorados'!$B$10:$BK$10,0),0))</f>
        <v>No relevante</v>
      </c>
      <c r="BW277" s="26">
        <f>+HLOOKUP(BV277,Sistema_Puntos!$Q$5:$Y$43,'Auxiliar General'!BR$5,FALSE)</f>
        <v>0</v>
      </c>
      <c r="BX277" s="26" t="str">
        <f>+IF(VLOOKUP($B277,'Lista Puestos Valorados'!$B$11:$BK$510,MATCH('Auxiliar General'!BR$4,'Lista Puestos Valorados'!$B$10:$BK$10,0),0)="","No relevante",VLOOKUP($B277,'Lista Puestos Valorados'!$B$11:$BK$510,MATCH('Auxiliar General'!BR$4,'Lista Puestos Valorados'!$B$10:$BK$10,0),0))</f>
        <v>No relevante</v>
      </c>
      <c r="BY277" s="26">
        <f>+HLOOKUP(BX277,Sistema_Puntos!$Q$5:$Y$43,'Auxiliar General'!BT$5,FALSE)</f>
        <v>0</v>
      </c>
      <c r="BZ277" s="26" t="str">
        <f>+IF(VLOOKUP($B277,'Lista Puestos Valorados'!$B$11:$BK$510,MATCH('Auxiliar General'!BT$4,'Lista Puestos Valorados'!$B$10:$BK$10,0),0)="","No relevante",VLOOKUP($B277,'Lista Puestos Valorados'!$B$11:$BK$510,MATCH('Auxiliar General'!BT$4,'Lista Puestos Valorados'!$B$10:$BK$10,0),0))</f>
        <v>No relevante</v>
      </c>
      <c r="CA277" s="26">
        <f>+HLOOKUP(BZ277,Sistema_Puntos!$Q$5:$Y$43,'Auxiliar General'!BV$5,FALSE)</f>
        <v>0</v>
      </c>
      <c r="CB277" s="26" t="str">
        <f>+IF(VLOOKUP($B277,'Lista Puestos Valorados'!$B$11:$BK$510,MATCH('Auxiliar General'!BV$4,'Lista Puestos Valorados'!$B$10:$BK$10,0),0)="","No relevante",VLOOKUP($B277,'Lista Puestos Valorados'!$B$11:$BK$510,MATCH('Auxiliar General'!BV$4,'Lista Puestos Valorados'!$B$10:$BK$10,0),0))</f>
        <v>No relevante</v>
      </c>
      <c r="CC277" s="26">
        <f>+HLOOKUP(CB277,Sistema_Puntos!$Q$5:$Y$43,'Auxiliar General'!BX$5,FALSE)</f>
        <v>0</v>
      </c>
      <c r="CD277" s="26" t="str">
        <f>+IF(VLOOKUP($B277,'Lista Puestos Valorados'!$B$11:$BK$510,MATCH('Auxiliar General'!BX$4,'Lista Puestos Valorados'!$B$10:$BK$10,0),0)="","No relevante",VLOOKUP($B277,'Lista Puestos Valorados'!$B$11:$BK$510,MATCH('Auxiliar General'!BX$4,'Lista Puestos Valorados'!$B$10:$BK$10,0),0))</f>
        <v>No relevante</v>
      </c>
      <c r="CE277" s="26">
        <f>+HLOOKUP(CD277,Sistema_Puntos!$Q$5:$Y$43,'Auxiliar General'!BZ$5,FALSE)</f>
        <v>0</v>
      </c>
      <c r="CF277" s="26" t="str">
        <f>+IF(VLOOKUP($B277,'Lista Puestos Valorados'!$B$11:$BK$510,MATCH('Auxiliar General'!BZ$4,'Lista Puestos Valorados'!$B$10:$BK$10,0),0)="","No relevante",VLOOKUP($B277,'Lista Puestos Valorados'!$B$11:$BK$510,MATCH('Auxiliar General'!BZ$4,'Lista Puestos Valorados'!$B$10:$BK$10,0),0))</f>
        <v>No relevante</v>
      </c>
      <c r="CG277" s="26">
        <f>+HLOOKUP(CF277,Sistema_Puntos!$Q$5:$Y$43,'Auxiliar General'!CB$5,FALSE)</f>
        <v>0</v>
      </c>
      <c r="CH277" s="29"/>
      <c r="CI277" s="29"/>
    </row>
    <row r="278" spans="2:87" ht="17.55" customHeight="1">
      <c r="B278" s="26">
        <f>+'Listado de Puestos'!B278</f>
        <v>268</v>
      </c>
      <c r="C278" s="26" t="str">
        <f>+IF('Lista Puestos Valorados'!C278="","",'Lista Puestos Valorados'!C278)</f>
        <v/>
      </c>
      <c r="D278" s="26" t="str">
        <f>+IF('Lista Puestos Valorados'!D278="","",'Lista Puestos Valorados'!D278)</f>
        <v/>
      </c>
      <c r="E278" s="26" t="str">
        <f>+IF('Lista Puestos Valorados'!E278="","",'Lista Puestos Valorados'!E278)</f>
        <v/>
      </c>
      <c r="F278" s="26" t="str">
        <f>+IF('Lista Puestos Valorados'!F278="","",'Lista Puestos Valorados'!F278)</f>
        <v/>
      </c>
      <c r="G278" s="26" t="str">
        <f>+IF('Lista Puestos Valorados'!G278="","",'Lista Puestos Valorados'!G278)</f>
        <v/>
      </c>
      <c r="H278" s="26" t="str">
        <f>+IF('Lista Puestos Valorados'!H278="","",'Lista Puestos Valorados'!H278)</f>
        <v/>
      </c>
      <c r="I278" s="26" t="str">
        <f>+IF('Lista Puestos Valorados'!I278="","",'Lista Puestos Valorados'!I278)</f>
        <v/>
      </c>
      <c r="J278" s="118" t="e">
        <f t="array" ref="J278">+IF(L278="","",_xlfn.IFS(L278&lt;='Cortes de Agrupacion'!$F$15,'Cortes de Agrupacion'!$E$15,'Resultados General'!L278&lt;='Cortes de Agrupacion'!$F$14,'Cortes de Agrupacion'!$E$14,'Resultados General'!L278&lt;='Cortes de Agrupacion'!$F$13,'Cortes de Agrupacion'!$E$13,L278&lt;='Cortes de Agrupacion'!$F$12,'Cortes de Agrupacion'!$E$12,'Resultados General'!L278&lt;='Cortes de Agrupacion'!$F$11,'Cortes de Agrupacion'!$E$11,'Resultados General'!L278&lt;='Cortes de Agrupacion'!$F$10,'Cortes de Agrupacion'!$E$10,'Resultados General'!L278&lt;='Cortes de Agrupacion'!$F$9,'Cortes de Agrupacion'!$E$9,'Resultados General'!L278&lt;='Cortes de Agrupacion'!$F$8,'Cortes de Agrupacion'!$E$8,'Resultados General'!L278&lt;='Cortes de Agrupacion'!$F$7,'Cortes de Agrupacion'!$E$7,'Resultados General'!L278&lt;='Cortes de Agrupacion'!$F$6,'Cortes de Agrupacion'!$E$6))</f>
        <v>#VALUE!</v>
      </c>
      <c r="K278" s="118" t="str">
        <f t="shared" si="8"/>
        <v/>
      </c>
      <c r="L278" s="124" t="e">
        <f>#VALUE!</f>
        <v>#VALUE!</v>
      </c>
      <c r="M278" s="26" t="e">
        <f ca="1">+_xlfn.IFNA(VLOOKUP(C278,'Distribución de puestos'!$B$8:$I$507,8,0),"")</f>
        <v>#NAME?</v>
      </c>
      <c r="N278" s="26" t="str">
        <f>+IF(VLOOKUP($B278,'Lista Puestos Valorados'!$B$11:$BK$510,MATCH('Auxiliar General'!H$4,'Lista Puestos Valorados'!$B$10:$BK$10,0),0)="","No relevante",VLOOKUP($B278,'Lista Puestos Valorados'!$B$11:$BK$510,MATCH('Auxiliar General'!H$4,'Lista Puestos Valorados'!$B$10:$BK$10,0),0))</f>
        <v>No relevante</v>
      </c>
      <c r="O278" s="26">
        <f>+HLOOKUP(N278,Sistema_Puntos!$Q$5:$Y$43,'Auxiliar General'!J$5,FALSE)</f>
        <v>0</v>
      </c>
      <c r="P278" s="26" t="str">
        <f>+IF(VLOOKUP($B278,'Lista Puestos Valorados'!$B$11:$BK$510,MATCH('Auxiliar General'!J$4,'Lista Puestos Valorados'!$B$10:$BK$10,0),0)="","No relevante",VLOOKUP($B278,'Lista Puestos Valorados'!$B$11:$BK$510,MATCH('Auxiliar General'!J$4,'Lista Puestos Valorados'!$B$10:$BK$10,0),0))</f>
        <v>No relevante</v>
      </c>
      <c r="Q278" s="26">
        <f>+HLOOKUP(P278,Sistema_Puntos!$Q$5:$Y$43,'Auxiliar General'!L$5,FALSE)</f>
        <v>0</v>
      </c>
      <c r="R278" s="26" t="str">
        <f>+IF(VLOOKUP($B278,'Lista Puestos Valorados'!$B$11:$BK$510,MATCH('Auxiliar General'!L$4,'Lista Puestos Valorados'!$B$10:$BK$10,0),0)="","No relevante",VLOOKUP($B278,'Lista Puestos Valorados'!$B$11:$BK$510,MATCH('Auxiliar General'!L$4,'Lista Puestos Valorados'!$B$10:$BK$10,0),0))</f>
        <v>No relevante</v>
      </c>
      <c r="S278" s="26">
        <f>+HLOOKUP(R278,Sistema_Puntos!$Q$5:$Y$43,'Auxiliar General'!N$5,FALSE)</f>
        <v>0</v>
      </c>
      <c r="T278" s="26" t="str">
        <f>+IF(VLOOKUP($B278,'Lista Puestos Valorados'!$B$11:$BK$510,MATCH('Auxiliar General'!N$4,'Lista Puestos Valorados'!$B$10:$BK$10,0),0)="","No relevante",VLOOKUP($B278,'Lista Puestos Valorados'!$B$11:$BK$510,MATCH('Auxiliar General'!N$4,'Lista Puestos Valorados'!$B$10:$BK$10,0),0))</f>
        <v>No relevante</v>
      </c>
      <c r="U278" s="26">
        <f>+HLOOKUP(T278,Sistema_Puntos!$Q$5:$Y$43,'Auxiliar General'!P$5,FALSE)</f>
        <v>0</v>
      </c>
      <c r="V278" s="26" t="str">
        <f>+IF(VLOOKUP($B278,'Lista Puestos Valorados'!$B$11:$BK$510,MATCH('Auxiliar General'!P$4,'Lista Puestos Valorados'!$B$10:$BK$10,0),0)="","No relevante",VLOOKUP($B278,'Lista Puestos Valorados'!$B$11:$BK$510,MATCH('Auxiliar General'!P$4,'Lista Puestos Valorados'!$B$10:$BK$10,0),0))</f>
        <v>No relevante</v>
      </c>
      <c r="W278" s="26">
        <f>+HLOOKUP(V278,Sistema_Puntos!$Q$5:$Y$43,'Auxiliar General'!R$5,FALSE)</f>
        <v>0</v>
      </c>
      <c r="X278" s="26" t="str">
        <f>+IF(VLOOKUP($B278,'Lista Puestos Valorados'!$B$11:$BK$510,MATCH('Auxiliar General'!R$4,'Lista Puestos Valorados'!$B$10:$BK$10,0),0)="","No relevante",VLOOKUP($B278,'Lista Puestos Valorados'!$B$11:$BK$510,MATCH('Auxiliar General'!R$4,'Lista Puestos Valorados'!$B$10:$BK$10,0),0))</f>
        <v>No relevante</v>
      </c>
      <c r="Y278" s="26">
        <f>+HLOOKUP(X278,Sistema_Puntos!$Q$5:$Y$43,'Auxiliar General'!T$5,FALSE)</f>
        <v>0</v>
      </c>
      <c r="Z278" s="26" t="str">
        <f>+IF(VLOOKUP($B278,'Lista Puestos Valorados'!$B$11:$BK$510,MATCH('Auxiliar General'!T$4,'Lista Puestos Valorados'!$B$10:$BK$10,0),0)="","No relevante",VLOOKUP($B278,'Lista Puestos Valorados'!$B$11:$BK$510,MATCH('Auxiliar General'!T$4,'Lista Puestos Valorados'!$B$10:$BK$10,0),0))</f>
        <v>No relevante</v>
      </c>
      <c r="AA278" s="26">
        <f>+HLOOKUP(Z278,Sistema_Puntos!$Q$5:$Y$43,'Auxiliar General'!V$5,FALSE)</f>
        <v>0</v>
      </c>
      <c r="AB278" s="26" t="str">
        <f>+IF(VLOOKUP($B278,'Lista Puestos Valorados'!$B$11:$BK$510,MATCH('Auxiliar General'!V$4,'Lista Puestos Valorados'!$B$10:$BK$10,0),0)="","No relevante",VLOOKUP($B278,'Lista Puestos Valorados'!$B$11:$BK$510,MATCH('Auxiliar General'!V$4,'Lista Puestos Valorados'!$B$10:$BK$10,0),0))</f>
        <v>No relevante</v>
      </c>
      <c r="AC278" s="26">
        <f>+HLOOKUP(AB278,Sistema_Puntos!$Q$5:$Y$43,'Auxiliar General'!X$5,FALSE)</f>
        <v>0</v>
      </c>
      <c r="AD278" s="26" t="str">
        <f>+IF(VLOOKUP($B278,'Lista Puestos Valorados'!$B$11:$BK$510,MATCH('Auxiliar General'!X$4,'Lista Puestos Valorados'!$B$10:$BK$10,0),0)="","No relevante",VLOOKUP($B278,'Lista Puestos Valorados'!$B$11:$BK$510,MATCH('Auxiliar General'!X$4,'Lista Puestos Valorados'!$B$10:$BK$10,0),0))</f>
        <v>No relevante</v>
      </c>
      <c r="AE278" s="26">
        <f>+HLOOKUP(AD278,Sistema_Puntos!$Q$5:$Y$43,'Auxiliar General'!Z$5,FALSE)</f>
        <v>0</v>
      </c>
      <c r="AF278" s="26" t="str">
        <f>+IF(VLOOKUP($B278,'Lista Puestos Valorados'!$B$11:$BK$510,MATCH('Auxiliar General'!Z$4,'Lista Puestos Valorados'!$B$10:$BK$10,0),0)="","No relevante",VLOOKUP($B278,'Lista Puestos Valorados'!$B$11:$BK$510,MATCH('Auxiliar General'!Z$4,'Lista Puestos Valorados'!$B$10:$BK$10,0),0))</f>
        <v>No relevante</v>
      </c>
      <c r="AG278" s="26">
        <f>+HLOOKUP(AF278,Sistema_Puntos!$Q$5:$Y$43,'Auxiliar General'!AB$5,FALSE)</f>
        <v>0</v>
      </c>
      <c r="AH278" s="26" t="str">
        <f>+IF(VLOOKUP($B278,'Lista Puestos Valorados'!$B$11:$BK$510,MATCH('Auxiliar General'!AB$4,'Lista Puestos Valorados'!$B$10:$BK$10,0),0)="","No relevante",VLOOKUP($B278,'Lista Puestos Valorados'!$B$11:$BK$510,MATCH('Auxiliar General'!AB$4,'Lista Puestos Valorados'!$B$10:$BK$10,0),0))</f>
        <v>No relevante</v>
      </c>
      <c r="AI278" s="26">
        <f>+HLOOKUP(AH278,Sistema_Puntos!$Q$5:$Y$43,'Auxiliar General'!AD$5,FALSE)</f>
        <v>0</v>
      </c>
      <c r="AJ278" s="26" t="str">
        <f>+IF(VLOOKUP($B278,'Lista Puestos Valorados'!$B$11:$BK$510,MATCH('Auxiliar General'!AD$4,'Lista Puestos Valorados'!$B$10:$BK$10,0),0)="","No relevante",VLOOKUP($B278,'Lista Puestos Valorados'!$B$11:$BK$510,MATCH('Auxiliar General'!AD$4,'Lista Puestos Valorados'!$B$10:$BK$10,0),0))</f>
        <v>No relevante</v>
      </c>
      <c r="AK278" s="26">
        <f>+HLOOKUP(AJ278,Sistema_Puntos!$Q$5:$Y$43,'Auxiliar General'!AF$5,FALSE)</f>
        <v>0</v>
      </c>
      <c r="AL278" s="26" t="str">
        <f>+IF(VLOOKUP($B278,'Lista Puestos Valorados'!$B$11:$BK$510,MATCH('Auxiliar General'!AF$4,'Lista Puestos Valorados'!$B$10:$BK$10,0),0)="","No relevante",VLOOKUP($B278,'Lista Puestos Valorados'!$B$11:$BK$510,MATCH('Auxiliar General'!AF$4,'Lista Puestos Valorados'!$B$10:$BK$10,0),0))</f>
        <v>No relevante</v>
      </c>
      <c r="AM278" s="26">
        <f>+HLOOKUP(AL278,Sistema_Puntos!$Q$5:$Y$43,'Auxiliar General'!AH$5,FALSE)</f>
        <v>0</v>
      </c>
      <c r="AN278" s="26" t="str">
        <f>+IF(VLOOKUP($B278,'Lista Puestos Valorados'!$B$11:$BK$510,MATCH('Auxiliar General'!AH$4,'Lista Puestos Valorados'!$B$10:$BK$10,0),0)="","No relevante",VLOOKUP($B278,'Lista Puestos Valorados'!$B$11:$BK$510,MATCH('Auxiliar General'!AH$4,'Lista Puestos Valorados'!$B$10:$BK$10,0),0))</f>
        <v>No relevante</v>
      </c>
      <c r="AO278" s="26">
        <f>+HLOOKUP(AN278,Sistema_Puntos!$Q$5:$Y$43,'Auxiliar General'!AJ$5,FALSE)</f>
        <v>0</v>
      </c>
      <c r="AP278" s="26" t="str">
        <f>+IF(VLOOKUP($B278,'Lista Puestos Valorados'!$B$11:$BK$510,MATCH('Auxiliar General'!AJ$4,'Lista Puestos Valorados'!$B$10:$BK$10,0),0)="","No relevante",VLOOKUP($B278,'Lista Puestos Valorados'!$B$11:$BK$510,MATCH('Auxiliar General'!AJ$4,'Lista Puestos Valorados'!$B$10:$BK$10,0),0))</f>
        <v>No relevante</v>
      </c>
      <c r="AQ278" s="26">
        <f>+HLOOKUP(AP278,Sistema_Puntos!$Q$5:$Y$43,'Auxiliar General'!AL$5,FALSE)</f>
        <v>0</v>
      </c>
      <c r="AR278" s="26" t="str">
        <f>+IF(VLOOKUP($B278,'Lista Puestos Valorados'!$B$11:$BK$510,MATCH('Auxiliar General'!AL$4,'Lista Puestos Valorados'!$B$10:$BK$10,0),0)="","No relevante",VLOOKUP($B278,'Lista Puestos Valorados'!$B$11:$BK$510,MATCH('Auxiliar General'!AL$4,'Lista Puestos Valorados'!$B$10:$BK$10,0),0))</f>
        <v>No relevante</v>
      </c>
      <c r="AS278" s="26">
        <f>+HLOOKUP(AR278,Sistema_Puntos!$Q$5:$Y$43,'Auxiliar General'!AN$5,FALSE)</f>
        <v>0</v>
      </c>
      <c r="AT278" s="26" t="str">
        <f>+IF(VLOOKUP($B278,'Lista Puestos Valorados'!$B$11:$BK$510,MATCH('Auxiliar General'!AN$4,'Lista Puestos Valorados'!$B$10:$BK$10,0),0)="","No relevante",VLOOKUP($B278,'Lista Puestos Valorados'!$B$11:$BK$510,MATCH('Auxiliar General'!AN$4,'Lista Puestos Valorados'!$B$10:$BK$10,0),0))</f>
        <v>No relevante</v>
      </c>
      <c r="AU278" s="26">
        <f>+HLOOKUP(AT278,Sistema_Puntos!$Q$5:$Y$43,'Auxiliar General'!AP$5,FALSE)</f>
        <v>0</v>
      </c>
      <c r="AV278" s="26" t="str">
        <f>+IF(VLOOKUP($B278,'Lista Puestos Valorados'!$B$11:$BK$510,MATCH('Auxiliar General'!AP$4,'Lista Puestos Valorados'!$B$10:$BK$10,0),0)="","No relevante",VLOOKUP($B278,'Lista Puestos Valorados'!$B$11:$BK$510,MATCH('Auxiliar General'!AP$4,'Lista Puestos Valorados'!$B$10:$BK$10,0),0))</f>
        <v>No relevante</v>
      </c>
      <c r="AW278" s="26">
        <f>+HLOOKUP(AV278,Sistema_Puntos!$Q$5:$Y$43,'Auxiliar General'!AR$5,FALSE)</f>
        <v>0</v>
      </c>
      <c r="AX278" s="26" t="str">
        <f>+IF(VLOOKUP($B278,'Lista Puestos Valorados'!$B$11:$BK$510,MATCH('Auxiliar General'!AR$4,'Lista Puestos Valorados'!$B$10:$BK$10,0),0)="","No relevante",VLOOKUP($B278,'Lista Puestos Valorados'!$B$11:$BK$510,MATCH('Auxiliar General'!AR$4,'Lista Puestos Valorados'!$B$10:$BK$10,0),0))</f>
        <v>No relevante</v>
      </c>
      <c r="AY278" s="26">
        <f>+HLOOKUP(AX278,Sistema_Puntos!$Q$5:$Y$43,'Auxiliar General'!AT$5,FALSE)</f>
        <v>0</v>
      </c>
      <c r="AZ278" s="26" t="str">
        <f>+IF(VLOOKUP($B278,'Lista Puestos Valorados'!$B$11:$BK$510,MATCH('Auxiliar General'!AT$4,'Lista Puestos Valorados'!$B$10:$BK$10,0),0)="","No relevante",VLOOKUP($B278,'Lista Puestos Valorados'!$B$11:$BK$510,MATCH('Auxiliar General'!AT$4,'Lista Puestos Valorados'!$B$10:$BK$10,0),0))</f>
        <v>No relevante</v>
      </c>
      <c r="BA278" s="26">
        <f>+HLOOKUP(AZ278,Sistema_Puntos!$Q$5:$Y$43,'Auxiliar General'!AV$5,FALSE)</f>
        <v>0</v>
      </c>
      <c r="BB278" s="26" t="str">
        <f>+IF(VLOOKUP($B278,'Lista Puestos Valorados'!$B$11:$BK$510,MATCH('Auxiliar General'!AV$4,'Lista Puestos Valorados'!$B$10:$BK$10,0),0)="","No relevante",VLOOKUP($B278,'Lista Puestos Valorados'!$B$11:$BK$510,MATCH('Auxiliar General'!AV$4,'Lista Puestos Valorados'!$B$10:$BK$10,0),0))</f>
        <v>No relevante</v>
      </c>
      <c r="BC278" s="26">
        <f>+HLOOKUP(BB278,Sistema_Puntos!$Q$5:$Y$43,'Auxiliar General'!AX$5,FALSE)</f>
        <v>0</v>
      </c>
      <c r="BD278" s="26" t="str">
        <f>+IF(VLOOKUP($B278,'Lista Puestos Valorados'!$B$11:$BK$510,MATCH('Auxiliar General'!AX$4,'Lista Puestos Valorados'!$B$10:$BK$10,0),0)="","No relevante",VLOOKUP($B278,'Lista Puestos Valorados'!$B$11:$BK$510,MATCH('Auxiliar General'!AX$4,'Lista Puestos Valorados'!$B$10:$BK$10,0),0))</f>
        <v>No relevante</v>
      </c>
      <c r="BE278" s="26">
        <f>+HLOOKUP(BD278,Sistema_Puntos!$Q$5:$Y$43,'Auxiliar General'!AZ$5,FALSE)</f>
        <v>0</v>
      </c>
      <c r="BF278" s="26" t="str">
        <f>+IF(VLOOKUP($B278,'Lista Puestos Valorados'!$B$11:$BK$510,MATCH('Auxiliar General'!AZ$4,'Lista Puestos Valorados'!$B$10:$BK$10,0),0)="","No relevante",VLOOKUP($B278,'Lista Puestos Valorados'!$B$11:$BK$510,MATCH('Auxiliar General'!AZ$4,'Lista Puestos Valorados'!$B$10:$BK$10,0),0))</f>
        <v>No relevante</v>
      </c>
      <c r="BG278" s="26">
        <f>+HLOOKUP(BF278,Sistema_Puntos!$Q$5:$Y$43,'Auxiliar General'!BB$5,FALSE)</f>
        <v>0</v>
      </c>
      <c r="BH278" s="26" t="str">
        <f>+IF(VLOOKUP($B278,'Lista Puestos Valorados'!$B$11:$BK$510,MATCH('Auxiliar General'!BB$4,'Lista Puestos Valorados'!$B$10:$BK$10,0),0)="","No relevante",VLOOKUP($B278,'Lista Puestos Valorados'!$B$11:$BK$510,MATCH('Auxiliar General'!BB$4,'Lista Puestos Valorados'!$B$10:$BK$10,0),0))</f>
        <v>No relevante</v>
      </c>
      <c r="BI278" s="26">
        <f>+HLOOKUP(BH278,Sistema_Puntos!$Q$5:$Y$43,'Auxiliar General'!BD$5,FALSE)</f>
        <v>0</v>
      </c>
      <c r="BJ278" s="26" t="str">
        <f>+IF(VLOOKUP($B278,'Lista Puestos Valorados'!$B$11:$BK$510,MATCH('Auxiliar General'!BD$4,'Lista Puestos Valorados'!$B$10:$BK$10,0),0)="","No relevante",VLOOKUP($B278,'Lista Puestos Valorados'!$B$11:$BK$510,MATCH('Auxiliar General'!BD$4,'Lista Puestos Valorados'!$B$10:$BK$10,0),0))</f>
        <v>No relevante</v>
      </c>
      <c r="BK278" s="26">
        <f>+HLOOKUP(BJ278,Sistema_Puntos!$Q$5:$Y$43,'Auxiliar General'!BF$5,FALSE)</f>
        <v>0</v>
      </c>
      <c r="BL278" s="26" t="str">
        <f>+IF(VLOOKUP($B278,'Lista Puestos Valorados'!$B$11:$BK$510,MATCH('Auxiliar General'!BF$4,'Lista Puestos Valorados'!$B$10:$BK$10,0),0)="","No relevante",VLOOKUP($B278,'Lista Puestos Valorados'!$B$11:$BK$510,MATCH('Auxiliar General'!BF$4,'Lista Puestos Valorados'!$B$10:$BK$10,0),0))</f>
        <v>No relevante</v>
      </c>
      <c r="BM278" s="26">
        <f>+HLOOKUP(BL278,Sistema_Puntos!$Q$5:$Y$43,'Auxiliar General'!BH$5,FALSE)</f>
        <v>0</v>
      </c>
      <c r="BN278" s="26" t="str">
        <f>+IF(VLOOKUP($B278,'Lista Puestos Valorados'!$B$11:$BK$510,MATCH('Auxiliar General'!BH$4,'Lista Puestos Valorados'!$B$10:$BK$10,0),0)="","No relevante",VLOOKUP($B278,'Lista Puestos Valorados'!$B$11:$BK$510,MATCH('Auxiliar General'!BH$4,'Lista Puestos Valorados'!$B$10:$BK$10,0),0))</f>
        <v>No relevante</v>
      </c>
      <c r="BO278" s="26">
        <f>+HLOOKUP(BN278,Sistema_Puntos!$Q$5:$Y$43,'Auxiliar General'!BJ$5,FALSE)</f>
        <v>0</v>
      </c>
      <c r="BP278" s="26" t="str">
        <f>+IF(VLOOKUP($B278,'Lista Puestos Valorados'!$B$11:$BK$510,MATCH('Auxiliar General'!BJ$4,'Lista Puestos Valorados'!$B$10:$BK$10,0),0)="","No relevante",VLOOKUP($B278,'Lista Puestos Valorados'!$B$11:$BK$510,MATCH('Auxiliar General'!BJ$4,'Lista Puestos Valorados'!$B$10:$BK$10,0),0))</f>
        <v>No relevante</v>
      </c>
      <c r="BQ278" s="26">
        <f>+HLOOKUP(BP278,Sistema_Puntos!$Q$5:$Y$43,'Auxiliar General'!BL$5,FALSE)</f>
        <v>0</v>
      </c>
      <c r="BR278" s="26" t="str">
        <f>+IF(VLOOKUP($B278,'Lista Puestos Valorados'!$B$11:$BK$510,MATCH('Auxiliar General'!BL$4,'Lista Puestos Valorados'!$B$10:$BK$10,0),0)="","No relevante",VLOOKUP($B278,'Lista Puestos Valorados'!$B$11:$BK$510,MATCH('Auxiliar General'!BL$4,'Lista Puestos Valorados'!$B$10:$BK$10,0),0))</f>
        <v>No relevante</v>
      </c>
      <c r="BS278" s="26">
        <f>+HLOOKUP(BR278,Sistema_Puntos!$Q$5:$Y$43,'Auxiliar General'!BN$5,FALSE)</f>
        <v>0</v>
      </c>
      <c r="BT278" s="26" t="str">
        <f>+IF(VLOOKUP($B278,'Lista Puestos Valorados'!$B$11:$BK$510,MATCH('Auxiliar General'!BN$4,'Lista Puestos Valorados'!$B$10:$BK$10,0),0)="","No relevante",VLOOKUP($B278,'Lista Puestos Valorados'!$B$11:$BK$510,MATCH('Auxiliar General'!BN$4,'Lista Puestos Valorados'!$B$10:$BK$10,0),0))</f>
        <v>No relevante</v>
      </c>
      <c r="BU278" s="26">
        <f>+HLOOKUP(BT278,Sistema_Puntos!$Q$5:$Y$43,'Auxiliar General'!BP$5,FALSE)</f>
        <v>0</v>
      </c>
      <c r="BV278" s="26" t="str">
        <f>+IF(VLOOKUP($B278,'Lista Puestos Valorados'!$B$11:$BK$510,MATCH('Auxiliar General'!BP$4,'Lista Puestos Valorados'!$B$10:$BK$10,0),0)="","No relevante",VLOOKUP($B278,'Lista Puestos Valorados'!$B$11:$BK$510,MATCH('Auxiliar General'!BP$4,'Lista Puestos Valorados'!$B$10:$BK$10,0),0))</f>
        <v>No relevante</v>
      </c>
      <c r="BW278" s="26">
        <f>+HLOOKUP(BV278,Sistema_Puntos!$Q$5:$Y$43,'Auxiliar General'!BR$5,FALSE)</f>
        <v>0</v>
      </c>
      <c r="BX278" s="26" t="str">
        <f>+IF(VLOOKUP($B278,'Lista Puestos Valorados'!$B$11:$BK$510,MATCH('Auxiliar General'!BR$4,'Lista Puestos Valorados'!$B$10:$BK$10,0),0)="","No relevante",VLOOKUP($B278,'Lista Puestos Valorados'!$B$11:$BK$510,MATCH('Auxiliar General'!BR$4,'Lista Puestos Valorados'!$B$10:$BK$10,0),0))</f>
        <v>No relevante</v>
      </c>
      <c r="BY278" s="26">
        <f>+HLOOKUP(BX278,Sistema_Puntos!$Q$5:$Y$43,'Auxiliar General'!BT$5,FALSE)</f>
        <v>0</v>
      </c>
      <c r="BZ278" s="26" t="str">
        <f>+IF(VLOOKUP($B278,'Lista Puestos Valorados'!$B$11:$BK$510,MATCH('Auxiliar General'!BT$4,'Lista Puestos Valorados'!$B$10:$BK$10,0),0)="","No relevante",VLOOKUP($B278,'Lista Puestos Valorados'!$B$11:$BK$510,MATCH('Auxiliar General'!BT$4,'Lista Puestos Valorados'!$B$10:$BK$10,0),0))</f>
        <v>No relevante</v>
      </c>
      <c r="CA278" s="26">
        <f>+HLOOKUP(BZ278,Sistema_Puntos!$Q$5:$Y$43,'Auxiliar General'!BV$5,FALSE)</f>
        <v>0</v>
      </c>
      <c r="CB278" s="26" t="str">
        <f>+IF(VLOOKUP($B278,'Lista Puestos Valorados'!$B$11:$BK$510,MATCH('Auxiliar General'!BV$4,'Lista Puestos Valorados'!$B$10:$BK$10,0),0)="","No relevante",VLOOKUP($B278,'Lista Puestos Valorados'!$B$11:$BK$510,MATCH('Auxiliar General'!BV$4,'Lista Puestos Valorados'!$B$10:$BK$10,0),0))</f>
        <v>No relevante</v>
      </c>
      <c r="CC278" s="26">
        <f>+HLOOKUP(CB278,Sistema_Puntos!$Q$5:$Y$43,'Auxiliar General'!BX$5,FALSE)</f>
        <v>0</v>
      </c>
      <c r="CD278" s="26" t="str">
        <f>+IF(VLOOKUP($B278,'Lista Puestos Valorados'!$B$11:$BK$510,MATCH('Auxiliar General'!BX$4,'Lista Puestos Valorados'!$B$10:$BK$10,0),0)="","No relevante",VLOOKUP($B278,'Lista Puestos Valorados'!$B$11:$BK$510,MATCH('Auxiliar General'!BX$4,'Lista Puestos Valorados'!$B$10:$BK$10,0),0))</f>
        <v>No relevante</v>
      </c>
      <c r="CE278" s="26">
        <f>+HLOOKUP(CD278,Sistema_Puntos!$Q$5:$Y$43,'Auxiliar General'!BZ$5,FALSE)</f>
        <v>0</v>
      </c>
      <c r="CF278" s="26" t="str">
        <f>+IF(VLOOKUP($B278,'Lista Puestos Valorados'!$B$11:$BK$510,MATCH('Auxiliar General'!BZ$4,'Lista Puestos Valorados'!$B$10:$BK$10,0),0)="","No relevante",VLOOKUP($B278,'Lista Puestos Valorados'!$B$11:$BK$510,MATCH('Auxiliar General'!BZ$4,'Lista Puestos Valorados'!$B$10:$BK$10,0),0))</f>
        <v>No relevante</v>
      </c>
      <c r="CG278" s="26">
        <f>+HLOOKUP(CF278,Sistema_Puntos!$Q$5:$Y$43,'Auxiliar General'!CB$5,FALSE)</f>
        <v>0</v>
      </c>
      <c r="CH278" s="29"/>
      <c r="CI278" s="29"/>
    </row>
    <row r="279" spans="2:87" ht="17.55" customHeight="1">
      <c r="B279" s="26">
        <f>+'Listado de Puestos'!B279</f>
        <v>269</v>
      </c>
      <c r="C279" s="26" t="str">
        <f>+IF('Lista Puestos Valorados'!C279="","",'Lista Puestos Valorados'!C279)</f>
        <v/>
      </c>
      <c r="D279" s="26" t="str">
        <f>+IF('Lista Puestos Valorados'!D279="","",'Lista Puestos Valorados'!D279)</f>
        <v/>
      </c>
      <c r="E279" s="26" t="str">
        <f>+IF('Lista Puestos Valorados'!E279="","",'Lista Puestos Valorados'!E279)</f>
        <v/>
      </c>
      <c r="F279" s="26" t="str">
        <f>+IF('Lista Puestos Valorados'!F279="","",'Lista Puestos Valorados'!F279)</f>
        <v/>
      </c>
      <c r="G279" s="26" t="str">
        <f>+IF('Lista Puestos Valorados'!G279="","",'Lista Puestos Valorados'!G279)</f>
        <v/>
      </c>
      <c r="H279" s="26" t="str">
        <f>+IF('Lista Puestos Valorados'!H279="","",'Lista Puestos Valorados'!H279)</f>
        <v/>
      </c>
      <c r="I279" s="26" t="str">
        <f>+IF('Lista Puestos Valorados'!I279="","",'Lista Puestos Valorados'!I279)</f>
        <v/>
      </c>
      <c r="J279" s="118" t="e">
        <f t="array" ref="J279">+IF(L279="","",_xlfn.IFS(L279&lt;='Cortes de Agrupacion'!$F$15,'Cortes de Agrupacion'!$E$15,'Resultados General'!L279&lt;='Cortes de Agrupacion'!$F$14,'Cortes de Agrupacion'!$E$14,'Resultados General'!L279&lt;='Cortes de Agrupacion'!$F$13,'Cortes de Agrupacion'!$E$13,L279&lt;='Cortes de Agrupacion'!$F$12,'Cortes de Agrupacion'!$E$12,'Resultados General'!L279&lt;='Cortes de Agrupacion'!$F$11,'Cortes de Agrupacion'!$E$11,'Resultados General'!L279&lt;='Cortes de Agrupacion'!$F$10,'Cortes de Agrupacion'!$E$10,'Resultados General'!L279&lt;='Cortes de Agrupacion'!$F$9,'Cortes de Agrupacion'!$E$9,'Resultados General'!L279&lt;='Cortes de Agrupacion'!$F$8,'Cortes de Agrupacion'!$E$8,'Resultados General'!L279&lt;='Cortes de Agrupacion'!$F$7,'Cortes de Agrupacion'!$E$7,'Resultados General'!L279&lt;='Cortes de Agrupacion'!$F$6,'Cortes de Agrupacion'!$E$6))</f>
        <v>#VALUE!</v>
      </c>
      <c r="K279" s="118" t="str">
        <f t="shared" si="8"/>
        <v/>
      </c>
      <c r="L279" s="124" t="e">
        <f>#VALUE!</f>
        <v>#VALUE!</v>
      </c>
      <c r="M279" s="26" t="e">
        <f ca="1">+_xlfn.IFNA(VLOOKUP(C279,'Distribución de puestos'!$B$8:$I$507,8,0),"")</f>
        <v>#NAME?</v>
      </c>
      <c r="N279" s="26" t="str">
        <f>+IF(VLOOKUP($B279,'Lista Puestos Valorados'!$B$11:$BK$510,MATCH('Auxiliar General'!H$4,'Lista Puestos Valorados'!$B$10:$BK$10,0),0)="","No relevante",VLOOKUP($B279,'Lista Puestos Valorados'!$B$11:$BK$510,MATCH('Auxiliar General'!H$4,'Lista Puestos Valorados'!$B$10:$BK$10,0),0))</f>
        <v>No relevante</v>
      </c>
      <c r="O279" s="26">
        <f>+HLOOKUP(N279,Sistema_Puntos!$Q$5:$Y$43,'Auxiliar General'!J$5,FALSE)</f>
        <v>0</v>
      </c>
      <c r="P279" s="26" t="str">
        <f>+IF(VLOOKUP($B279,'Lista Puestos Valorados'!$B$11:$BK$510,MATCH('Auxiliar General'!J$4,'Lista Puestos Valorados'!$B$10:$BK$10,0),0)="","No relevante",VLOOKUP($B279,'Lista Puestos Valorados'!$B$11:$BK$510,MATCH('Auxiliar General'!J$4,'Lista Puestos Valorados'!$B$10:$BK$10,0),0))</f>
        <v>No relevante</v>
      </c>
      <c r="Q279" s="26">
        <f>+HLOOKUP(P279,Sistema_Puntos!$Q$5:$Y$43,'Auxiliar General'!L$5,FALSE)</f>
        <v>0</v>
      </c>
      <c r="R279" s="26" t="str">
        <f>+IF(VLOOKUP($B279,'Lista Puestos Valorados'!$B$11:$BK$510,MATCH('Auxiliar General'!L$4,'Lista Puestos Valorados'!$B$10:$BK$10,0),0)="","No relevante",VLOOKUP($B279,'Lista Puestos Valorados'!$B$11:$BK$510,MATCH('Auxiliar General'!L$4,'Lista Puestos Valorados'!$B$10:$BK$10,0),0))</f>
        <v>No relevante</v>
      </c>
      <c r="S279" s="26">
        <f>+HLOOKUP(R279,Sistema_Puntos!$Q$5:$Y$43,'Auxiliar General'!N$5,FALSE)</f>
        <v>0</v>
      </c>
      <c r="T279" s="26" t="str">
        <f>+IF(VLOOKUP($B279,'Lista Puestos Valorados'!$B$11:$BK$510,MATCH('Auxiliar General'!N$4,'Lista Puestos Valorados'!$B$10:$BK$10,0),0)="","No relevante",VLOOKUP($B279,'Lista Puestos Valorados'!$B$11:$BK$510,MATCH('Auxiliar General'!N$4,'Lista Puestos Valorados'!$B$10:$BK$10,0),0))</f>
        <v>No relevante</v>
      </c>
      <c r="U279" s="26">
        <f>+HLOOKUP(T279,Sistema_Puntos!$Q$5:$Y$43,'Auxiliar General'!P$5,FALSE)</f>
        <v>0</v>
      </c>
      <c r="V279" s="26" t="str">
        <f>+IF(VLOOKUP($B279,'Lista Puestos Valorados'!$B$11:$BK$510,MATCH('Auxiliar General'!P$4,'Lista Puestos Valorados'!$B$10:$BK$10,0),0)="","No relevante",VLOOKUP($B279,'Lista Puestos Valorados'!$B$11:$BK$510,MATCH('Auxiliar General'!P$4,'Lista Puestos Valorados'!$B$10:$BK$10,0),0))</f>
        <v>No relevante</v>
      </c>
      <c r="W279" s="26">
        <f>+HLOOKUP(V279,Sistema_Puntos!$Q$5:$Y$43,'Auxiliar General'!R$5,FALSE)</f>
        <v>0</v>
      </c>
      <c r="X279" s="26" t="str">
        <f>+IF(VLOOKUP($B279,'Lista Puestos Valorados'!$B$11:$BK$510,MATCH('Auxiliar General'!R$4,'Lista Puestos Valorados'!$B$10:$BK$10,0),0)="","No relevante",VLOOKUP($B279,'Lista Puestos Valorados'!$B$11:$BK$510,MATCH('Auxiliar General'!R$4,'Lista Puestos Valorados'!$B$10:$BK$10,0),0))</f>
        <v>No relevante</v>
      </c>
      <c r="Y279" s="26">
        <f>+HLOOKUP(X279,Sistema_Puntos!$Q$5:$Y$43,'Auxiliar General'!T$5,FALSE)</f>
        <v>0</v>
      </c>
      <c r="Z279" s="26" t="str">
        <f>+IF(VLOOKUP($B279,'Lista Puestos Valorados'!$B$11:$BK$510,MATCH('Auxiliar General'!T$4,'Lista Puestos Valorados'!$B$10:$BK$10,0),0)="","No relevante",VLOOKUP($B279,'Lista Puestos Valorados'!$B$11:$BK$510,MATCH('Auxiliar General'!T$4,'Lista Puestos Valorados'!$B$10:$BK$10,0),0))</f>
        <v>No relevante</v>
      </c>
      <c r="AA279" s="26">
        <f>+HLOOKUP(Z279,Sistema_Puntos!$Q$5:$Y$43,'Auxiliar General'!V$5,FALSE)</f>
        <v>0</v>
      </c>
      <c r="AB279" s="26" t="str">
        <f>+IF(VLOOKUP($B279,'Lista Puestos Valorados'!$B$11:$BK$510,MATCH('Auxiliar General'!V$4,'Lista Puestos Valorados'!$B$10:$BK$10,0),0)="","No relevante",VLOOKUP($B279,'Lista Puestos Valorados'!$B$11:$BK$510,MATCH('Auxiliar General'!V$4,'Lista Puestos Valorados'!$B$10:$BK$10,0),0))</f>
        <v>No relevante</v>
      </c>
      <c r="AC279" s="26">
        <f>+HLOOKUP(AB279,Sistema_Puntos!$Q$5:$Y$43,'Auxiliar General'!X$5,FALSE)</f>
        <v>0</v>
      </c>
      <c r="AD279" s="26" t="str">
        <f>+IF(VLOOKUP($B279,'Lista Puestos Valorados'!$B$11:$BK$510,MATCH('Auxiliar General'!X$4,'Lista Puestos Valorados'!$B$10:$BK$10,0),0)="","No relevante",VLOOKUP($B279,'Lista Puestos Valorados'!$B$11:$BK$510,MATCH('Auxiliar General'!X$4,'Lista Puestos Valorados'!$B$10:$BK$10,0),0))</f>
        <v>No relevante</v>
      </c>
      <c r="AE279" s="26">
        <f>+HLOOKUP(AD279,Sistema_Puntos!$Q$5:$Y$43,'Auxiliar General'!Z$5,FALSE)</f>
        <v>0</v>
      </c>
      <c r="AF279" s="26" t="str">
        <f>+IF(VLOOKUP($B279,'Lista Puestos Valorados'!$B$11:$BK$510,MATCH('Auxiliar General'!Z$4,'Lista Puestos Valorados'!$B$10:$BK$10,0),0)="","No relevante",VLOOKUP($B279,'Lista Puestos Valorados'!$B$11:$BK$510,MATCH('Auxiliar General'!Z$4,'Lista Puestos Valorados'!$B$10:$BK$10,0),0))</f>
        <v>No relevante</v>
      </c>
      <c r="AG279" s="26">
        <f>+HLOOKUP(AF279,Sistema_Puntos!$Q$5:$Y$43,'Auxiliar General'!AB$5,FALSE)</f>
        <v>0</v>
      </c>
      <c r="AH279" s="26" t="str">
        <f>+IF(VLOOKUP($B279,'Lista Puestos Valorados'!$B$11:$BK$510,MATCH('Auxiliar General'!AB$4,'Lista Puestos Valorados'!$B$10:$BK$10,0),0)="","No relevante",VLOOKUP($B279,'Lista Puestos Valorados'!$B$11:$BK$510,MATCH('Auxiliar General'!AB$4,'Lista Puestos Valorados'!$B$10:$BK$10,0),0))</f>
        <v>No relevante</v>
      </c>
      <c r="AI279" s="26">
        <f>+HLOOKUP(AH279,Sistema_Puntos!$Q$5:$Y$43,'Auxiliar General'!AD$5,FALSE)</f>
        <v>0</v>
      </c>
      <c r="AJ279" s="26" t="str">
        <f>+IF(VLOOKUP($B279,'Lista Puestos Valorados'!$B$11:$BK$510,MATCH('Auxiliar General'!AD$4,'Lista Puestos Valorados'!$B$10:$BK$10,0),0)="","No relevante",VLOOKUP($B279,'Lista Puestos Valorados'!$B$11:$BK$510,MATCH('Auxiliar General'!AD$4,'Lista Puestos Valorados'!$B$10:$BK$10,0),0))</f>
        <v>No relevante</v>
      </c>
      <c r="AK279" s="26">
        <f>+HLOOKUP(AJ279,Sistema_Puntos!$Q$5:$Y$43,'Auxiliar General'!AF$5,FALSE)</f>
        <v>0</v>
      </c>
      <c r="AL279" s="26" t="str">
        <f>+IF(VLOOKUP($B279,'Lista Puestos Valorados'!$B$11:$BK$510,MATCH('Auxiliar General'!AF$4,'Lista Puestos Valorados'!$B$10:$BK$10,0),0)="","No relevante",VLOOKUP($B279,'Lista Puestos Valorados'!$B$11:$BK$510,MATCH('Auxiliar General'!AF$4,'Lista Puestos Valorados'!$B$10:$BK$10,0),0))</f>
        <v>No relevante</v>
      </c>
      <c r="AM279" s="26">
        <f>+HLOOKUP(AL279,Sistema_Puntos!$Q$5:$Y$43,'Auxiliar General'!AH$5,FALSE)</f>
        <v>0</v>
      </c>
      <c r="AN279" s="26" t="str">
        <f>+IF(VLOOKUP($B279,'Lista Puestos Valorados'!$B$11:$BK$510,MATCH('Auxiliar General'!AH$4,'Lista Puestos Valorados'!$B$10:$BK$10,0),0)="","No relevante",VLOOKUP($B279,'Lista Puestos Valorados'!$B$11:$BK$510,MATCH('Auxiliar General'!AH$4,'Lista Puestos Valorados'!$B$10:$BK$10,0),0))</f>
        <v>No relevante</v>
      </c>
      <c r="AO279" s="26">
        <f>+HLOOKUP(AN279,Sistema_Puntos!$Q$5:$Y$43,'Auxiliar General'!AJ$5,FALSE)</f>
        <v>0</v>
      </c>
      <c r="AP279" s="26" t="str">
        <f>+IF(VLOOKUP($B279,'Lista Puestos Valorados'!$B$11:$BK$510,MATCH('Auxiliar General'!AJ$4,'Lista Puestos Valorados'!$B$10:$BK$10,0),0)="","No relevante",VLOOKUP($B279,'Lista Puestos Valorados'!$B$11:$BK$510,MATCH('Auxiliar General'!AJ$4,'Lista Puestos Valorados'!$B$10:$BK$10,0),0))</f>
        <v>No relevante</v>
      </c>
      <c r="AQ279" s="26">
        <f>+HLOOKUP(AP279,Sistema_Puntos!$Q$5:$Y$43,'Auxiliar General'!AL$5,FALSE)</f>
        <v>0</v>
      </c>
      <c r="AR279" s="26" t="str">
        <f>+IF(VLOOKUP($B279,'Lista Puestos Valorados'!$B$11:$BK$510,MATCH('Auxiliar General'!AL$4,'Lista Puestos Valorados'!$B$10:$BK$10,0),0)="","No relevante",VLOOKUP($B279,'Lista Puestos Valorados'!$B$11:$BK$510,MATCH('Auxiliar General'!AL$4,'Lista Puestos Valorados'!$B$10:$BK$10,0),0))</f>
        <v>No relevante</v>
      </c>
      <c r="AS279" s="26">
        <f>+HLOOKUP(AR279,Sistema_Puntos!$Q$5:$Y$43,'Auxiliar General'!AN$5,FALSE)</f>
        <v>0</v>
      </c>
      <c r="AT279" s="26" t="str">
        <f>+IF(VLOOKUP($B279,'Lista Puestos Valorados'!$B$11:$BK$510,MATCH('Auxiliar General'!AN$4,'Lista Puestos Valorados'!$B$10:$BK$10,0),0)="","No relevante",VLOOKUP($B279,'Lista Puestos Valorados'!$B$11:$BK$510,MATCH('Auxiliar General'!AN$4,'Lista Puestos Valorados'!$B$10:$BK$10,0),0))</f>
        <v>No relevante</v>
      </c>
      <c r="AU279" s="26">
        <f>+HLOOKUP(AT279,Sistema_Puntos!$Q$5:$Y$43,'Auxiliar General'!AP$5,FALSE)</f>
        <v>0</v>
      </c>
      <c r="AV279" s="26" t="str">
        <f>+IF(VLOOKUP($B279,'Lista Puestos Valorados'!$B$11:$BK$510,MATCH('Auxiliar General'!AP$4,'Lista Puestos Valorados'!$B$10:$BK$10,0),0)="","No relevante",VLOOKUP($B279,'Lista Puestos Valorados'!$B$11:$BK$510,MATCH('Auxiliar General'!AP$4,'Lista Puestos Valorados'!$B$10:$BK$10,0),0))</f>
        <v>No relevante</v>
      </c>
      <c r="AW279" s="26">
        <f>+HLOOKUP(AV279,Sistema_Puntos!$Q$5:$Y$43,'Auxiliar General'!AR$5,FALSE)</f>
        <v>0</v>
      </c>
      <c r="AX279" s="26" t="str">
        <f>+IF(VLOOKUP($B279,'Lista Puestos Valorados'!$B$11:$BK$510,MATCH('Auxiliar General'!AR$4,'Lista Puestos Valorados'!$B$10:$BK$10,0),0)="","No relevante",VLOOKUP($B279,'Lista Puestos Valorados'!$B$11:$BK$510,MATCH('Auxiliar General'!AR$4,'Lista Puestos Valorados'!$B$10:$BK$10,0),0))</f>
        <v>No relevante</v>
      </c>
      <c r="AY279" s="26">
        <f>+HLOOKUP(AX279,Sistema_Puntos!$Q$5:$Y$43,'Auxiliar General'!AT$5,FALSE)</f>
        <v>0</v>
      </c>
      <c r="AZ279" s="26" t="str">
        <f>+IF(VLOOKUP($B279,'Lista Puestos Valorados'!$B$11:$BK$510,MATCH('Auxiliar General'!AT$4,'Lista Puestos Valorados'!$B$10:$BK$10,0),0)="","No relevante",VLOOKUP($B279,'Lista Puestos Valorados'!$B$11:$BK$510,MATCH('Auxiliar General'!AT$4,'Lista Puestos Valorados'!$B$10:$BK$10,0),0))</f>
        <v>No relevante</v>
      </c>
      <c r="BA279" s="26">
        <f>+HLOOKUP(AZ279,Sistema_Puntos!$Q$5:$Y$43,'Auxiliar General'!AV$5,FALSE)</f>
        <v>0</v>
      </c>
      <c r="BB279" s="26" t="str">
        <f>+IF(VLOOKUP($B279,'Lista Puestos Valorados'!$B$11:$BK$510,MATCH('Auxiliar General'!AV$4,'Lista Puestos Valorados'!$B$10:$BK$10,0),0)="","No relevante",VLOOKUP($B279,'Lista Puestos Valorados'!$B$11:$BK$510,MATCH('Auxiliar General'!AV$4,'Lista Puestos Valorados'!$B$10:$BK$10,0),0))</f>
        <v>No relevante</v>
      </c>
      <c r="BC279" s="26">
        <f>+HLOOKUP(BB279,Sistema_Puntos!$Q$5:$Y$43,'Auxiliar General'!AX$5,FALSE)</f>
        <v>0</v>
      </c>
      <c r="BD279" s="26" t="str">
        <f>+IF(VLOOKUP($B279,'Lista Puestos Valorados'!$B$11:$BK$510,MATCH('Auxiliar General'!AX$4,'Lista Puestos Valorados'!$B$10:$BK$10,0),0)="","No relevante",VLOOKUP($B279,'Lista Puestos Valorados'!$B$11:$BK$510,MATCH('Auxiliar General'!AX$4,'Lista Puestos Valorados'!$B$10:$BK$10,0),0))</f>
        <v>No relevante</v>
      </c>
      <c r="BE279" s="26">
        <f>+HLOOKUP(BD279,Sistema_Puntos!$Q$5:$Y$43,'Auxiliar General'!AZ$5,FALSE)</f>
        <v>0</v>
      </c>
      <c r="BF279" s="26" t="str">
        <f>+IF(VLOOKUP($B279,'Lista Puestos Valorados'!$B$11:$BK$510,MATCH('Auxiliar General'!AZ$4,'Lista Puestos Valorados'!$B$10:$BK$10,0),0)="","No relevante",VLOOKUP($B279,'Lista Puestos Valorados'!$B$11:$BK$510,MATCH('Auxiliar General'!AZ$4,'Lista Puestos Valorados'!$B$10:$BK$10,0),0))</f>
        <v>No relevante</v>
      </c>
      <c r="BG279" s="26">
        <f>+HLOOKUP(BF279,Sistema_Puntos!$Q$5:$Y$43,'Auxiliar General'!BB$5,FALSE)</f>
        <v>0</v>
      </c>
      <c r="BH279" s="26" t="str">
        <f>+IF(VLOOKUP($B279,'Lista Puestos Valorados'!$B$11:$BK$510,MATCH('Auxiliar General'!BB$4,'Lista Puestos Valorados'!$B$10:$BK$10,0),0)="","No relevante",VLOOKUP($B279,'Lista Puestos Valorados'!$B$11:$BK$510,MATCH('Auxiliar General'!BB$4,'Lista Puestos Valorados'!$B$10:$BK$10,0),0))</f>
        <v>No relevante</v>
      </c>
      <c r="BI279" s="26">
        <f>+HLOOKUP(BH279,Sistema_Puntos!$Q$5:$Y$43,'Auxiliar General'!BD$5,FALSE)</f>
        <v>0</v>
      </c>
      <c r="BJ279" s="26" t="str">
        <f>+IF(VLOOKUP($B279,'Lista Puestos Valorados'!$B$11:$BK$510,MATCH('Auxiliar General'!BD$4,'Lista Puestos Valorados'!$B$10:$BK$10,0),0)="","No relevante",VLOOKUP($B279,'Lista Puestos Valorados'!$B$11:$BK$510,MATCH('Auxiliar General'!BD$4,'Lista Puestos Valorados'!$B$10:$BK$10,0),0))</f>
        <v>No relevante</v>
      </c>
      <c r="BK279" s="26">
        <f>+HLOOKUP(BJ279,Sistema_Puntos!$Q$5:$Y$43,'Auxiliar General'!BF$5,FALSE)</f>
        <v>0</v>
      </c>
      <c r="BL279" s="26" t="str">
        <f>+IF(VLOOKUP($B279,'Lista Puestos Valorados'!$B$11:$BK$510,MATCH('Auxiliar General'!BF$4,'Lista Puestos Valorados'!$B$10:$BK$10,0),0)="","No relevante",VLOOKUP($B279,'Lista Puestos Valorados'!$B$11:$BK$510,MATCH('Auxiliar General'!BF$4,'Lista Puestos Valorados'!$B$10:$BK$10,0),0))</f>
        <v>No relevante</v>
      </c>
      <c r="BM279" s="26">
        <f>+HLOOKUP(BL279,Sistema_Puntos!$Q$5:$Y$43,'Auxiliar General'!BH$5,FALSE)</f>
        <v>0</v>
      </c>
      <c r="BN279" s="26" t="str">
        <f>+IF(VLOOKUP($B279,'Lista Puestos Valorados'!$B$11:$BK$510,MATCH('Auxiliar General'!BH$4,'Lista Puestos Valorados'!$B$10:$BK$10,0),0)="","No relevante",VLOOKUP($B279,'Lista Puestos Valorados'!$B$11:$BK$510,MATCH('Auxiliar General'!BH$4,'Lista Puestos Valorados'!$B$10:$BK$10,0),0))</f>
        <v>No relevante</v>
      </c>
      <c r="BO279" s="26">
        <f>+HLOOKUP(BN279,Sistema_Puntos!$Q$5:$Y$43,'Auxiliar General'!BJ$5,FALSE)</f>
        <v>0</v>
      </c>
      <c r="BP279" s="26" t="str">
        <f>+IF(VLOOKUP($B279,'Lista Puestos Valorados'!$B$11:$BK$510,MATCH('Auxiliar General'!BJ$4,'Lista Puestos Valorados'!$B$10:$BK$10,0),0)="","No relevante",VLOOKUP($B279,'Lista Puestos Valorados'!$B$11:$BK$510,MATCH('Auxiliar General'!BJ$4,'Lista Puestos Valorados'!$B$10:$BK$10,0),0))</f>
        <v>No relevante</v>
      </c>
      <c r="BQ279" s="26">
        <f>+HLOOKUP(BP279,Sistema_Puntos!$Q$5:$Y$43,'Auxiliar General'!BL$5,FALSE)</f>
        <v>0</v>
      </c>
      <c r="BR279" s="26" t="str">
        <f>+IF(VLOOKUP($B279,'Lista Puestos Valorados'!$B$11:$BK$510,MATCH('Auxiliar General'!BL$4,'Lista Puestos Valorados'!$B$10:$BK$10,0),0)="","No relevante",VLOOKUP($B279,'Lista Puestos Valorados'!$B$11:$BK$510,MATCH('Auxiliar General'!BL$4,'Lista Puestos Valorados'!$B$10:$BK$10,0),0))</f>
        <v>No relevante</v>
      </c>
      <c r="BS279" s="26">
        <f>+HLOOKUP(BR279,Sistema_Puntos!$Q$5:$Y$43,'Auxiliar General'!BN$5,FALSE)</f>
        <v>0</v>
      </c>
      <c r="BT279" s="26" t="str">
        <f>+IF(VLOOKUP($B279,'Lista Puestos Valorados'!$B$11:$BK$510,MATCH('Auxiliar General'!BN$4,'Lista Puestos Valorados'!$B$10:$BK$10,0),0)="","No relevante",VLOOKUP($B279,'Lista Puestos Valorados'!$B$11:$BK$510,MATCH('Auxiliar General'!BN$4,'Lista Puestos Valorados'!$B$10:$BK$10,0),0))</f>
        <v>No relevante</v>
      </c>
      <c r="BU279" s="26">
        <f>+HLOOKUP(BT279,Sistema_Puntos!$Q$5:$Y$43,'Auxiliar General'!BP$5,FALSE)</f>
        <v>0</v>
      </c>
      <c r="BV279" s="26" t="str">
        <f>+IF(VLOOKUP($B279,'Lista Puestos Valorados'!$B$11:$BK$510,MATCH('Auxiliar General'!BP$4,'Lista Puestos Valorados'!$B$10:$BK$10,0),0)="","No relevante",VLOOKUP($B279,'Lista Puestos Valorados'!$B$11:$BK$510,MATCH('Auxiliar General'!BP$4,'Lista Puestos Valorados'!$B$10:$BK$10,0),0))</f>
        <v>No relevante</v>
      </c>
      <c r="BW279" s="26">
        <f>+HLOOKUP(BV279,Sistema_Puntos!$Q$5:$Y$43,'Auxiliar General'!BR$5,FALSE)</f>
        <v>0</v>
      </c>
      <c r="BX279" s="26" t="str">
        <f>+IF(VLOOKUP($B279,'Lista Puestos Valorados'!$B$11:$BK$510,MATCH('Auxiliar General'!BR$4,'Lista Puestos Valorados'!$B$10:$BK$10,0),0)="","No relevante",VLOOKUP($B279,'Lista Puestos Valorados'!$B$11:$BK$510,MATCH('Auxiliar General'!BR$4,'Lista Puestos Valorados'!$B$10:$BK$10,0),0))</f>
        <v>No relevante</v>
      </c>
      <c r="BY279" s="26">
        <f>+HLOOKUP(BX279,Sistema_Puntos!$Q$5:$Y$43,'Auxiliar General'!BT$5,FALSE)</f>
        <v>0</v>
      </c>
      <c r="BZ279" s="26" t="str">
        <f>+IF(VLOOKUP($B279,'Lista Puestos Valorados'!$B$11:$BK$510,MATCH('Auxiliar General'!BT$4,'Lista Puestos Valorados'!$B$10:$BK$10,0),0)="","No relevante",VLOOKUP($B279,'Lista Puestos Valorados'!$B$11:$BK$510,MATCH('Auxiliar General'!BT$4,'Lista Puestos Valorados'!$B$10:$BK$10,0),0))</f>
        <v>No relevante</v>
      </c>
      <c r="CA279" s="26">
        <f>+HLOOKUP(BZ279,Sistema_Puntos!$Q$5:$Y$43,'Auxiliar General'!BV$5,FALSE)</f>
        <v>0</v>
      </c>
      <c r="CB279" s="26" t="str">
        <f>+IF(VLOOKUP($B279,'Lista Puestos Valorados'!$B$11:$BK$510,MATCH('Auxiliar General'!BV$4,'Lista Puestos Valorados'!$B$10:$BK$10,0),0)="","No relevante",VLOOKUP($B279,'Lista Puestos Valorados'!$B$11:$BK$510,MATCH('Auxiliar General'!BV$4,'Lista Puestos Valorados'!$B$10:$BK$10,0),0))</f>
        <v>No relevante</v>
      </c>
      <c r="CC279" s="26">
        <f>+HLOOKUP(CB279,Sistema_Puntos!$Q$5:$Y$43,'Auxiliar General'!BX$5,FALSE)</f>
        <v>0</v>
      </c>
      <c r="CD279" s="26" t="str">
        <f>+IF(VLOOKUP($B279,'Lista Puestos Valorados'!$B$11:$BK$510,MATCH('Auxiliar General'!BX$4,'Lista Puestos Valorados'!$B$10:$BK$10,0),0)="","No relevante",VLOOKUP($B279,'Lista Puestos Valorados'!$B$11:$BK$510,MATCH('Auxiliar General'!BX$4,'Lista Puestos Valorados'!$B$10:$BK$10,0),0))</f>
        <v>No relevante</v>
      </c>
      <c r="CE279" s="26">
        <f>+HLOOKUP(CD279,Sistema_Puntos!$Q$5:$Y$43,'Auxiliar General'!BZ$5,FALSE)</f>
        <v>0</v>
      </c>
      <c r="CF279" s="26" t="str">
        <f>+IF(VLOOKUP($B279,'Lista Puestos Valorados'!$B$11:$BK$510,MATCH('Auxiliar General'!BZ$4,'Lista Puestos Valorados'!$B$10:$BK$10,0),0)="","No relevante",VLOOKUP($B279,'Lista Puestos Valorados'!$B$11:$BK$510,MATCH('Auxiliar General'!BZ$4,'Lista Puestos Valorados'!$B$10:$BK$10,0),0))</f>
        <v>No relevante</v>
      </c>
      <c r="CG279" s="26">
        <f>+HLOOKUP(CF279,Sistema_Puntos!$Q$5:$Y$43,'Auxiliar General'!CB$5,FALSE)</f>
        <v>0</v>
      </c>
      <c r="CH279" s="29"/>
      <c r="CI279" s="29"/>
    </row>
    <row r="280" spans="2:87" ht="17.55" customHeight="1">
      <c r="B280" s="26">
        <f>+'Listado de Puestos'!B280</f>
        <v>270</v>
      </c>
      <c r="C280" s="26" t="str">
        <f>+IF('Lista Puestos Valorados'!C280="","",'Lista Puestos Valorados'!C280)</f>
        <v/>
      </c>
      <c r="D280" s="26" t="str">
        <f>+IF('Lista Puestos Valorados'!D280="","",'Lista Puestos Valorados'!D280)</f>
        <v/>
      </c>
      <c r="E280" s="26" t="str">
        <f>+IF('Lista Puestos Valorados'!E280="","",'Lista Puestos Valorados'!E280)</f>
        <v/>
      </c>
      <c r="F280" s="26" t="str">
        <f>+IF('Lista Puestos Valorados'!F280="","",'Lista Puestos Valorados'!F280)</f>
        <v/>
      </c>
      <c r="G280" s="26" t="str">
        <f>+IF('Lista Puestos Valorados'!G280="","",'Lista Puestos Valorados'!G280)</f>
        <v/>
      </c>
      <c r="H280" s="26" t="str">
        <f>+IF('Lista Puestos Valorados'!H280="","",'Lista Puestos Valorados'!H280)</f>
        <v/>
      </c>
      <c r="I280" s="26" t="str">
        <f>+IF('Lista Puestos Valorados'!I280="","",'Lista Puestos Valorados'!I280)</f>
        <v/>
      </c>
      <c r="J280" s="118" t="e">
        <f t="array" ref="J280">+IF(L280="","",_xlfn.IFS(L280&lt;='Cortes de Agrupacion'!$F$15,'Cortes de Agrupacion'!$E$15,'Resultados General'!L280&lt;='Cortes de Agrupacion'!$F$14,'Cortes de Agrupacion'!$E$14,'Resultados General'!L280&lt;='Cortes de Agrupacion'!$F$13,'Cortes de Agrupacion'!$E$13,L280&lt;='Cortes de Agrupacion'!$F$12,'Cortes de Agrupacion'!$E$12,'Resultados General'!L280&lt;='Cortes de Agrupacion'!$F$11,'Cortes de Agrupacion'!$E$11,'Resultados General'!L280&lt;='Cortes de Agrupacion'!$F$10,'Cortes de Agrupacion'!$E$10,'Resultados General'!L280&lt;='Cortes de Agrupacion'!$F$9,'Cortes de Agrupacion'!$E$9,'Resultados General'!L280&lt;='Cortes de Agrupacion'!$F$8,'Cortes de Agrupacion'!$E$8,'Resultados General'!L280&lt;='Cortes de Agrupacion'!$F$7,'Cortes de Agrupacion'!$E$7,'Resultados General'!L280&lt;='Cortes de Agrupacion'!$F$6,'Cortes de Agrupacion'!$E$6))</f>
        <v>#VALUE!</v>
      </c>
      <c r="K280" s="118" t="str">
        <f t="shared" si="8"/>
        <v/>
      </c>
      <c r="L280" s="124" t="e">
        <f>#VALUE!</f>
        <v>#VALUE!</v>
      </c>
      <c r="M280" s="26" t="e">
        <f ca="1">+_xlfn.IFNA(VLOOKUP(C280,'Distribución de puestos'!$B$8:$I$507,8,0),"")</f>
        <v>#NAME?</v>
      </c>
      <c r="N280" s="26" t="str">
        <f>+IF(VLOOKUP($B280,'Lista Puestos Valorados'!$B$11:$BK$510,MATCH('Auxiliar General'!H$4,'Lista Puestos Valorados'!$B$10:$BK$10,0),0)="","No relevante",VLOOKUP($B280,'Lista Puestos Valorados'!$B$11:$BK$510,MATCH('Auxiliar General'!H$4,'Lista Puestos Valorados'!$B$10:$BK$10,0),0))</f>
        <v>No relevante</v>
      </c>
      <c r="O280" s="26">
        <f>+HLOOKUP(N280,Sistema_Puntos!$Q$5:$Y$43,'Auxiliar General'!J$5,FALSE)</f>
        <v>0</v>
      </c>
      <c r="P280" s="26" t="str">
        <f>+IF(VLOOKUP($B280,'Lista Puestos Valorados'!$B$11:$BK$510,MATCH('Auxiliar General'!J$4,'Lista Puestos Valorados'!$B$10:$BK$10,0),0)="","No relevante",VLOOKUP($B280,'Lista Puestos Valorados'!$B$11:$BK$510,MATCH('Auxiliar General'!J$4,'Lista Puestos Valorados'!$B$10:$BK$10,0),0))</f>
        <v>No relevante</v>
      </c>
      <c r="Q280" s="26">
        <f>+HLOOKUP(P280,Sistema_Puntos!$Q$5:$Y$43,'Auxiliar General'!L$5,FALSE)</f>
        <v>0</v>
      </c>
      <c r="R280" s="26" t="str">
        <f>+IF(VLOOKUP($B280,'Lista Puestos Valorados'!$B$11:$BK$510,MATCH('Auxiliar General'!L$4,'Lista Puestos Valorados'!$B$10:$BK$10,0),0)="","No relevante",VLOOKUP($B280,'Lista Puestos Valorados'!$B$11:$BK$510,MATCH('Auxiliar General'!L$4,'Lista Puestos Valorados'!$B$10:$BK$10,0),0))</f>
        <v>No relevante</v>
      </c>
      <c r="S280" s="26">
        <f>+HLOOKUP(R280,Sistema_Puntos!$Q$5:$Y$43,'Auxiliar General'!N$5,FALSE)</f>
        <v>0</v>
      </c>
      <c r="T280" s="26" t="str">
        <f>+IF(VLOOKUP($B280,'Lista Puestos Valorados'!$B$11:$BK$510,MATCH('Auxiliar General'!N$4,'Lista Puestos Valorados'!$B$10:$BK$10,0),0)="","No relevante",VLOOKUP($B280,'Lista Puestos Valorados'!$B$11:$BK$510,MATCH('Auxiliar General'!N$4,'Lista Puestos Valorados'!$B$10:$BK$10,0),0))</f>
        <v>No relevante</v>
      </c>
      <c r="U280" s="26">
        <f>+HLOOKUP(T280,Sistema_Puntos!$Q$5:$Y$43,'Auxiliar General'!P$5,FALSE)</f>
        <v>0</v>
      </c>
      <c r="V280" s="26" t="str">
        <f>+IF(VLOOKUP($B280,'Lista Puestos Valorados'!$B$11:$BK$510,MATCH('Auxiliar General'!P$4,'Lista Puestos Valorados'!$B$10:$BK$10,0),0)="","No relevante",VLOOKUP($B280,'Lista Puestos Valorados'!$B$11:$BK$510,MATCH('Auxiliar General'!P$4,'Lista Puestos Valorados'!$B$10:$BK$10,0),0))</f>
        <v>No relevante</v>
      </c>
      <c r="W280" s="26">
        <f>+HLOOKUP(V280,Sistema_Puntos!$Q$5:$Y$43,'Auxiliar General'!R$5,FALSE)</f>
        <v>0</v>
      </c>
      <c r="X280" s="26" t="str">
        <f>+IF(VLOOKUP($B280,'Lista Puestos Valorados'!$B$11:$BK$510,MATCH('Auxiliar General'!R$4,'Lista Puestos Valorados'!$B$10:$BK$10,0),0)="","No relevante",VLOOKUP($B280,'Lista Puestos Valorados'!$B$11:$BK$510,MATCH('Auxiliar General'!R$4,'Lista Puestos Valorados'!$B$10:$BK$10,0),0))</f>
        <v>No relevante</v>
      </c>
      <c r="Y280" s="26">
        <f>+HLOOKUP(X280,Sistema_Puntos!$Q$5:$Y$43,'Auxiliar General'!T$5,FALSE)</f>
        <v>0</v>
      </c>
      <c r="Z280" s="26" t="str">
        <f>+IF(VLOOKUP($B280,'Lista Puestos Valorados'!$B$11:$BK$510,MATCH('Auxiliar General'!T$4,'Lista Puestos Valorados'!$B$10:$BK$10,0),0)="","No relevante",VLOOKUP($B280,'Lista Puestos Valorados'!$B$11:$BK$510,MATCH('Auxiliar General'!T$4,'Lista Puestos Valorados'!$B$10:$BK$10,0),0))</f>
        <v>No relevante</v>
      </c>
      <c r="AA280" s="26">
        <f>+HLOOKUP(Z280,Sistema_Puntos!$Q$5:$Y$43,'Auxiliar General'!V$5,FALSE)</f>
        <v>0</v>
      </c>
      <c r="AB280" s="26" t="str">
        <f>+IF(VLOOKUP($B280,'Lista Puestos Valorados'!$B$11:$BK$510,MATCH('Auxiliar General'!V$4,'Lista Puestos Valorados'!$B$10:$BK$10,0),0)="","No relevante",VLOOKUP($B280,'Lista Puestos Valorados'!$B$11:$BK$510,MATCH('Auxiliar General'!V$4,'Lista Puestos Valorados'!$B$10:$BK$10,0),0))</f>
        <v>No relevante</v>
      </c>
      <c r="AC280" s="26">
        <f>+HLOOKUP(AB280,Sistema_Puntos!$Q$5:$Y$43,'Auxiliar General'!X$5,FALSE)</f>
        <v>0</v>
      </c>
      <c r="AD280" s="26" t="str">
        <f>+IF(VLOOKUP($B280,'Lista Puestos Valorados'!$B$11:$BK$510,MATCH('Auxiliar General'!X$4,'Lista Puestos Valorados'!$B$10:$BK$10,0),0)="","No relevante",VLOOKUP($B280,'Lista Puestos Valorados'!$B$11:$BK$510,MATCH('Auxiliar General'!X$4,'Lista Puestos Valorados'!$B$10:$BK$10,0),0))</f>
        <v>No relevante</v>
      </c>
      <c r="AE280" s="26">
        <f>+HLOOKUP(AD280,Sistema_Puntos!$Q$5:$Y$43,'Auxiliar General'!Z$5,FALSE)</f>
        <v>0</v>
      </c>
      <c r="AF280" s="26" t="str">
        <f>+IF(VLOOKUP($B280,'Lista Puestos Valorados'!$B$11:$BK$510,MATCH('Auxiliar General'!Z$4,'Lista Puestos Valorados'!$B$10:$BK$10,0),0)="","No relevante",VLOOKUP($B280,'Lista Puestos Valorados'!$B$11:$BK$510,MATCH('Auxiliar General'!Z$4,'Lista Puestos Valorados'!$B$10:$BK$10,0),0))</f>
        <v>No relevante</v>
      </c>
      <c r="AG280" s="26">
        <f>+HLOOKUP(AF280,Sistema_Puntos!$Q$5:$Y$43,'Auxiliar General'!AB$5,FALSE)</f>
        <v>0</v>
      </c>
      <c r="AH280" s="26" t="str">
        <f>+IF(VLOOKUP($B280,'Lista Puestos Valorados'!$B$11:$BK$510,MATCH('Auxiliar General'!AB$4,'Lista Puestos Valorados'!$B$10:$BK$10,0),0)="","No relevante",VLOOKUP($B280,'Lista Puestos Valorados'!$B$11:$BK$510,MATCH('Auxiliar General'!AB$4,'Lista Puestos Valorados'!$B$10:$BK$10,0),0))</f>
        <v>No relevante</v>
      </c>
      <c r="AI280" s="26">
        <f>+HLOOKUP(AH280,Sistema_Puntos!$Q$5:$Y$43,'Auxiliar General'!AD$5,FALSE)</f>
        <v>0</v>
      </c>
      <c r="AJ280" s="26" t="str">
        <f>+IF(VLOOKUP($B280,'Lista Puestos Valorados'!$B$11:$BK$510,MATCH('Auxiliar General'!AD$4,'Lista Puestos Valorados'!$B$10:$BK$10,0),0)="","No relevante",VLOOKUP($B280,'Lista Puestos Valorados'!$B$11:$BK$510,MATCH('Auxiliar General'!AD$4,'Lista Puestos Valorados'!$B$10:$BK$10,0),0))</f>
        <v>No relevante</v>
      </c>
      <c r="AK280" s="26">
        <f>+HLOOKUP(AJ280,Sistema_Puntos!$Q$5:$Y$43,'Auxiliar General'!AF$5,FALSE)</f>
        <v>0</v>
      </c>
      <c r="AL280" s="26" t="str">
        <f>+IF(VLOOKUP($B280,'Lista Puestos Valorados'!$B$11:$BK$510,MATCH('Auxiliar General'!AF$4,'Lista Puestos Valorados'!$B$10:$BK$10,0),0)="","No relevante",VLOOKUP($B280,'Lista Puestos Valorados'!$B$11:$BK$510,MATCH('Auxiliar General'!AF$4,'Lista Puestos Valorados'!$B$10:$BK$10,0),0))</f>
        <v>No relevante</v>
      </c>
      <c r="AM280" s="26">
        <f>+HLOOKUP(AL280,Sistema_Puntos!$Q$5:$Y$43,'Auxiliar General'!AH$5,FALSE)</f>
        <v>0</v>
      </c>
      <c r="AN280" s="26" t="str">
        <f>+IF(VLOOKUP($B280,'Lista Puestos Valorados'!$B$11:$BK$510,MATCH('Auxiliar General'!AH$4,'Lista Puestos Valorados'!$B$10:$BK$10,0),0)="","No relevante",VLOOKUP($B280,'Lista Puestos Valorados'!$B$11:$BK$510,MATCH('Auxiliar General'!AH$4,'Lista Puestos Valorados'!$B$10:$BK$10,0),0))</f>
        <v>No relevante</v>
      </c>
      <c r="AO280" s="26">
        <f>+HLOOKUP(AN280,Sistema_Puntos!$Q$5:$Y$43,'Auxiliar General'!AJ$5,FALSE)</f>
        <v>0</v>
      </c>
      <c r="AP280" s="26" t="str">
        <f>+IF(VLOOKUP($B280,'Lista Puestos Valorados'!$B$11:$BK$510,MATCH('Auxiliar General'!AJ$4,'Lista Puestos Valorados'!$B$10:$BK$10,0),0)="","No relevante",VLOOKUP($B280,'Lista Puestos Valorados'!$B$11:$BK$510,MATCH('Auxiliar General'!AJ$4,'Lista Puestos Valorados'!$B$10:$BK$10,0),0))</f>
        <v>No relevante</v>
      </c>
      <c r="AQ280" s="26">
        <f>+HLOOKUP(AP280,Sistema_Puntos!$Q$5:$Y$43,'Auxiliar General'!AL$5,FALSE)</f>
        <v>0</v>
      </c>
      <c r="AR280" s="26" t="str">
        <f>+IF(VLOOKUP($B280,'Lista Puestos Valorados'!$B$11:$BK$510,MATCH('Auxiliar General'!AL$4,'Lista Puestos Valorados'!$B$10:$BK$10,0),0)="","No relevante",VLOOKUP($B280,'Lista Puestos Valorados'!$B$11:$BK$510,MATCH('Auxiliar General'!AL$4,'Lista Puestos Valorados'!$B$10:$BK$10,0),0))</f>
        <v>No relevante</v>
      </c>
      <c r="AS280" s="26">
        <f>+HLOOKUP(AR280,Sistema_Puntos!$Q$5:$Y$43,'Auxiliar General'!AN$5,FALSE)</f>
        <v>0</v>
      </c>
      <c r="AT280" s="26" t="str">
        <f>+IF(VLOOKUP($B280,'Lista Puestos Valorados'!$B$11:$BK$510,MATCH('Auxiliar General'!AN$4,'Lista Puestos Valorados'!$B$10:$BK$10,0),0)="","No relevante",VLOOKUP($B280,'Lista Puestos Valorados'!$B$11:$BK$510,MATCH('Auxiliar General'!AN$4,'Lista Puestos Valorados'!$B$10:$BK$10,0),0))</f>
        <v>No relevante</v>
      </c>
      <c r="AU280" s="26">
        <f>+HLOOKUP(AT280,Sistema_Puntos!$Q$5:$Y$43,'Auxiliar General'!AP$5,FALSE)</f>
        <v>0</v>
      </c>
      <c r="AV280" s="26" t="str">
        <f>+IF(VLOOKUP($B280,'Lista Puestos Valorados'!$B$11:$BK$510,MATCH('Auxiliar General'!AP$4,'Lista Puestos Valorados'!$B$10:$BK$10,0),0)="","No relevante",VLOOKUP($B280,'Lista Puestos Valorados'!$B$11:$BK$510,MATCH('Auxiliar General'!AP$4,'Lista Puestos Valorados'!$B$10:$BK$10,0),0))</f>
        <v>No relevante</v>
      </c>
      <c r="AW280" s="26">
        <f>+HLOOKUP(AV280,Sistema_Puntos!$Q$5:$Y$43,'Auxiliar General'!AR$5,FALSE)</f>
        <v>0</v>
      </c>
      <c r="AX280" s="26" t="str">
        <f>+IF(VLOOKUP($B280,'Lista Puestos Valorados'!$B$11:$BK$510,MATCH('Auxiliar General'!AR$4,'Lista Puestos Valorados'!$B$10:$BK$10,0),0)="","No relevante",VLOOKUP($B280,'Lista Puestos Valorados'!$B$11:$BK$510,MATCH('Auxiliar General'!AR$4,'Lista Puestos Valorados'!$B$10:$BK$10,0),0))</f>
        <v>No relevante</v>
      </c>
      <c r="AY280" s="26">
        <f>+HLOOKUP(AX280,Sistema_Puntos!$Q$5:$Y$43,'Auxiliar General'!AT$5,FALSE)</f>
        <v>0</v>
      </c>
      <c r="AZ280" s="26" t="str">
        <f>+IF(VLOOKUP($B280,'Lista Puestos Valorados'!$B$11:$BK$510,MATCH('Auxiliar General'!AT$4,'Lista Puestos Valorados'!$B$10:$BK$10,0),0)="","No relevante",VLOOKUP($B280,'Lista Puestos Valorados'!$B$11:$BK$510,MATCH('Auxiliar General'!AT$4,'Lista Puestos Valorados'!$B$10:$BK$10,0),0))</f>
        <v>No relevante</v>
      </c>
      <c r="BA280" s="26">
        <f>+HLOOKUP(AZ280,Sistema_Puntos!$Q$5:$Y$43,'Auxiliar General'!AV$5,FALSE)</f>
        <v>0</v>
      </c>
      <c r="BB280" s="26" t="str">
        <f>+IF(VLOOKUP($B280,'Lista Puestos Valorados'!$B$11:$BK$510,MATCH('Auxiliar General'!AV$4,'Lista Puestos Valorados'!$B$10:$BK$10,0),0)="","No relevante",VLOOKUP($B280,'Lista Puestos Valorados'!$B$11:$BK$510,MATCH('Auxiliar General'!AV$4,'Lista Puestos Valorados'!$B$10:$BK$10,0),0))</f>
        <v>No relevante</v>
      </c>
      <c r="BC280" s="26">
        <f>+HLOOKUP(BB280,Sistema_Puntos!$Q$5:$Y$43,'Auxiliar General'!AX$5,FALSE)</f>
        <v>0</v>
      </c>
      <c r="BD280" s="26" t="str">
        <f>+IF(VLOOKUP($B280,'Lista Puestos Valorados'!$B$11:$BK$510,MATCH('Auxiliar General'!AX$4,'Lista Puestos Valorados'!$B$10:$BK$10,0),0)="","No relevante",VLOOKUP($B280,'Lista Puestos Valorados'!$B$11:$BK$510,MATCH('Auxiliar General'!AX$4,'Lista Puestos Valorados'!$B$10:$BK$10,0),0))</f>
        <v>No relevante</v>
      </c>
      <c r="BE280" s="26">
        <f>+HLOOKUP(BD280,Sistema_Puntos!$Q$5:$Y$43,'Auxiliar General'!AZ$5,FALSE)</f>
        <v>0</v>
      </c>
      <c r="BF280" s="26" t="str">
        <f>+IF(VLOOKUP($B280,'Lista Puestos Valorados'!$B$11:$BK$510,MATCH('Auxiliar General'!AZ$4,'Lista Puestos Valorados'!$B$10:$BK$10,0),0)="","No relevante",VLOOKUP($B280,'Lista Puestos Valorados'!$B$11:$BK$510,MATCH('Auxiliar General'!AZ$4,'Lista Puestos Valorados'!$B$10:$BK$10,0),0))</f>
        <v>No relevante</v>
      </c>
      <c r="BG280" s="26">
        <f>+HLOOKUP(BF280,Sistema_Puntos!$Q$5:$Y$43,'Auxiliar General'!BB$5,FALSE)</f>
        <v>0</v>
      </c>
      <c r="BH280" s="26" t="str">
        <f>+IF(VLOOKUP($B280,'Lista Puestos Valorados'!$B$11:$BK$510,MATCH('Auxiliar General'!BB$4,'Lista Puestos Valorados'!$B$10:$BK$10,0),0)="","No relevante",VLOOKUP($B280,'Lista Puestos Valorados'!$B$11:$BK$510,MATCH('Auxiliar General'!BB$4,'Lista Puestos Valorados'!$B$10:$BK$10,0),0))</f>
        <v>No relevante</v>
      </c>
      <c r="BI280" s="26">
        <f>+HLOOKUP(BH280,Sistema_Puntos!$Q$5:$Y$43,'Auxiliar General'!BD$5,FALSE)</f>
        <v>0</v>
      </c>
      <c r="BJ280" s="26" t="str">
        <f>+IF(VLOOKUP($B280,'Lista Puestos Valorados'!$B$11:$BK$510,MATCH('Auxiliar General'!BD$4,'Lista Puestos Valorados'!$B$10:$BK$10,0),0)="","No relevante",VLOOKUP($B280,'Lista Puestos Valorados'!$B$11:$BK$510,MATCH('Auxiliar General'!BD$4,'Lista Puestos Valorados'!$B$10:$BK$10,0),0))</f>
        <v>No relevante</v>
      </c>
      <c r="BK280" s="26">
        <f>+HLOOKUP(BJ280,Sistema_Puntos!$Q$5:$Y$43,'Auxiliar General'!BF$5,FALSE)</f>
        <v>0</v>
      </c>
      <c r="BL280" s="26" t="str">
        <f>+IF(VLOOKUP($B280,'Lista Puestos Valorados'!$B$11:$BK$510,MATCH('Auxiliar General'!BF$4,'Lista Puestos Valorados'!$B$10:$BK$10,0),0)="","No relevante",VLOOKUP($B280,'Lista Puestos Valorados'!$B$11:$BK$510,MATCH('Auxiliar General'!BF$4,'Lista Puestos Valorados'!$B$10:$BK$10,0),0))</f>
        <v>No relevante</v>
      </c>
      <c r="BM280" s="26">
        <f>+HLOOKUP(BL280,Sistema_Puntos!$Q$5:$Y$43,'Auxiliar General'!BH$5,FALSE)</f>
        <v>0</v>
      </c>
      <c r="BN280" s="26" t="str">
        <f>+IF(VLOOKUP($B280,'Lista Puestos Valorados'!$B$11:$BK$510,MATCH('Auxiliar General'!BH$4,'Lista Puestos Valorados'!$B$10:$BK$10,0),0)="","No relevante",VLOOKUP($B280,'Lista Puestos Valorados'!$B$11:$BK$510,MATCH('Auxiliar General'!BH$4,'Lista Puestos Valorados'!$B$10:$BK$10,0),0))</f>
        <v>No relevante</v>
      </c>
      <c r="BO280" s="26">
        <f>+HLOOKUP(BN280,Sistema_Puntos!$Q$5:$Y$43,'Auxiliar General'!BJ$5,FALSE)</f>
        <v>0</v>
      </c>
      <c r="BP280" s="26" t="str">
        <f>+IF(VLOOKUP($B280,'Lista Puestos Valorados'!$B$11:$BK$510,MATCH('Auxiliar General'!BJ$4,'Lista Puestos Valorados'!$B$10:$BK$10,0),0)="","No relevante",VLOOKUP($B280,'Lista Puestos Valorados'!$B$11:$BK$510,MATCH('Auxiliar General'!BJ$4,'Lista Puestos Valorados'!$B$10:$BK$10,0),0))</f>
        <v>No relevante</v>
      </c>
      <c r="BQ280" s="26">
        <f>+HLOOKUP(BP280,Sistema_Puntos!$Q$5:$Y$43,'Auxiliar General'!BL$5,FALSE)</f>
        <v>0</v>
      </c>
      <c r="BR280" s="26" t="str">
        <f>+IF(VLOOKUP($B280,'Lista Puestos Valorados'!$B$11:$BK$510,MATCH('Auxiliar General'!BL$4,'Lista Puestos Valorados'!$B$10:$BK$10,0),0)="","No relevante",VLOOKUP($B280,'Lista Puestos Valorados'!$B$11:$BK$510,MATCH('Auxiliar General'!BL$4,'Lista Puestos Valorados'!$B$10:$BK$10,0),0))</f>
        <v>No relevante</v>
      </c>
      <c r="BS280" s="26">
        <f>+HLOOKUP(BR280,Sistema_Puntos!$Q$5:$Y$43,'Auxiliar General'!BN$5,FALSE)</f>
        <v>0</v>
      </c>
      <c r="BT280" s="26" t="str">
        <f>+IF(VLOOKUP($B280,'Lista Puestos Valorados'!$B$11:$BK$510,MATCH('Auxiliar General'!BN$4,'Lista Puestos Valorados'!$B$10:$BK$10,0),0)="","No relevante",VLOOKUP($B280,'Lista Puestos Valorados'!$B$11:$BK$510,MATCH('Auxiliar General'!BN$4,'Lista Puestos Valorados'!$B$10:$BK$10,0),0))</f>
        <v>No relevante</v>
      </c>
      <c r="BU280" s="26">
        <f>+HLOOKUP(BT280,Sistema_Puntos!$Q$5:$Y$43,'Auxiliar General'!BP$5,FALSE)</f>
        <v>0</v>
      </c>
      <c r="BV280" s="26" t="str">
        <f>+IF(VLOOKUP($B280,'Lista Puestos Valorados'!$B$11:$BK$510,MATCH('Auxiliar General'!BP$4,'Lista Puestos Valorados'!$B$10:$BK$10,0),0)="","No relevante",VLOOKUP($B280,'Lista Puestos Valorados'!$B$11:$BK$510,MATCH('Auxiliar General'!BP$4,'Lista Puestos Valorados'!$B$10:$BK$10,0),0))</f>
        <v>No relevante</v>
      </c>
      <c r="BW280" s="26">
        <f>+HLOOKUP(BV280,Sistema_Puntos!$Q$5:$Y$43,'Auxiliar General'!BR$5,FALSE)</f>
        <v>0</v>
      </c>
      <c r="BX280" s="26" t="str">
        <f>+IF(VLOOKUP($B280,'Lista Puestos Valorados'!$B$11:$BK$510,MATCH('Auxiliar General'!BR$4,'Lista Puestos Valorados'!$B$10:$BK$10,0),0)="","No relevante",VLOOKUP($B280,'Lista Puestos Valorados'!$B$11:$BK$510,MATCH('Auxiliar General'!BR$4,'Lista Puestos Valorados'!$B$10:$BK$10,0),0))</f>
        <v>No relevante</v>
      </c>
      <c r="BY280" s="26">
        <f>+HLOOKUP(BX280,Sistema_Puntos!$Q$5:$Y$43,'Auxiliar General'!BT$5,FALSE)</f>
        <v>0</v>
      </c>
      <c r="BZ280" s="26" t="str">
        <f>+IF(VLOOKUP($B280,'Lista Puestos Valorados'!$B$11:$BK$510,MATCH('Auxiliar General'!BT$4,'Lista Puestos Valorados'!$B$10:$BK$10,0),0)="","No relevante",VLOOKUP($B280,'Lista Puestos Valorados'!$B$11:$BK$510,MATCH('Auxiliar General'!BT$4,'Lista Puestos Valorados'!$B$10:$BK$10,0),0))</f>
        <v>No relevante</v>
      </c>
      <c r="CA280" s="26">
        <f>+HLOOKUP(BZ280,Sistema_Puntos!$Q$5:$Y$43,'Auxiliar General'!BV$5,FALSE)</f>
        <v>0</v>
      </c>
      <c r="CB280" s="26" t="str">
        <f>+IF(VLOOKUP($B280,'Lista Puestos Valorados'!$B$11:$BK$510,MATCH('Auxiliar General'!BV$4,'Lista Puestos Valorados'!$B$10:$BK$10,0),0)="","No relevante",VLOOKUP($B280,'Lista Puestos Valorados'!$B$11:$BK$510,MATCH('Auxiliar General'!BV$4,'Lista Puestos Valorados'!$B$10:$BK$10,0),0))</f>
        <v>No relevante</v>
      </c>
      <c r="CC280" s="26">
        <f>+HLOOKUP(CB280,Sistema_Puntos!$Q$5:$Y$43,'Auxiliar General'!BX$5,FALSE)</f>
        <v>0</v>
      </c>
      <c r="CD280" s="26" t="str">
        <f>+IF(VLOOKUP($B280,'Lista Puestos Valorados'!$B$11:$BK$510,MATCH('Auxiliar General'!BX$4,'Lista Puestos Valorados'!$B$10:$BK$10,0),0)="","No relevante",VLOOKUP($B280,'Lista Puestos Valorados'!$B$11:$BK$510,MATCH('Auxiliar General'!BX$4,'Lista Puestos Valorados'!$B$10:$BK$10,0),0))</f>
        <v>No relevante</v>
      </c>
      <c r="CE280" s="26">
        <f>+HLOOKUP(CD280,Sistema_Puntos!$Q$5:$Y$43,'Auxiliar General'!BZ$5,FALSE)</f>
        <v>0</v>
      </c>
      <c r="CF280" s="26" t="str">
        <f>+IF(VLOOKUP($B280,'Lista Puestos Valorados'!$B$11:$BK$510,MATCH('Auxiliar General'!BZ$4,'Lista Puestos Valorados'!$B$10:$BK$10,0),0)="","No relevante",VLOOKUP($B280,'Lista Puestos Valorados'!$B$11:$BK$510,MATCH('Auxiliar General'!BZ$4,'Lista Puestos Valorados'!$B$10:$BK$10,0),0))</f>
        <v>No relevante</v>
      </c>
      <c r="CG280" s="26">
        <f>+HLOOKUP(CF280,Sistema_Puntos!$Q$5:$Y$43,'Auxiliar General'!CB$5,FALSE)</f>
        <v>0</v>
      </c>
      <c r="CH280" s="29"/>
      <c r="CI280" s="29"/>
    </row>
    <row r="281" spans="2:87" ht="17.55" customHeight="1">
      <c r="B281" s="26">
        <f>+'Listado de Puestos'!B281</f>
        <v>271</v>
      </c>
      <c r="C281" s="26" t="str">
        <f>+IF('Lista Puestos Valorados'!C281="","",'Lista Puestos Valorados'!C281)</f>
        <v/>
      </c>
      <c r="D281" s="26" t="str">
        <f>+IF('Lista Puestos Valorados'!D281="","",'Lista Puestos Valorados'!D281)</f>
        <v/>
      </c>
      <c r="E281" s="26" t="str">
        <f>+IF('Lista Puestos Valorados'!E281="","",'Lista Puestos Valorados'!E281)</f>
        <v/>
      </c>
      <c r="F281" s="26" t="str">
        <f>+IF('Lista Puestos Valorados'!F281="","",'Lista Puestos Valorados'!F281)</f>
        <v/>
      </c>
      <c r="G281" s="26" t="str">
        <f>+IF('Lista Puestos Valorados'!G281="","",'Lista Puestos Valorados'!G281)</f>
        <v/>
      </c>
      <c r="H281" s="26" t="str">
        <f>+IF('Lista Puestos Valorados'!H281="","",'Lista Puestos Valorados'!H281)</f>
        <v/>
      </c>
      <c r="I281" s="26" t="str">
        <f>+IF('Lista Puestos Valorados'!I281="","",'Lista Puestos Valorados'!I281)</f>
        <v/>
      </c>
      <c r="J281" s="118" t="e">
        <f t="array" ref="J281">+IF(L281="","",_xlfn.IFS(L281&lt;='Cortes de Agrupacion'!$F$15,'Cortes de Agrupacion'!$E$15,'Resultados General'!L281&lt;='Cortes de Agrupacion'!$F$14,'Cortes de Agrupacion'!$E$14,'Resultados General'!L281&lt;='Cortes de Agrupacion'!$F$13,'Cortes de Agrupacion'!$E$13,L281&lt;='Cortes de Agrupacion'!$F$12,'Cortes de Agrupacion'!$E$12,'Resultados General'!L281&lt;='Cortes de Agrupacion'!$F$11,'Cortes de Agrupacion'!$E$11,'Resultados General'!L281&lt;='Cortes de Agrupacion'!$F$10,'Cortes de Agrupacion'!$E$10,'Resultados General'!L281&lt;='Cortes de Agrupacion'!$F$9,'Cortes de Agrupacion'!$E$9,'Resultados General'!L281&lt;='Cortes de Agrupacion'!$F$8,'Cortes de Agrupacion'!$E$8,'Resultados General'!L281&lt;='Cortes de Agrupacion'!$F$7,'Cortes de Agrupacion'!$E$7,'Resultados General'!L281&lt;='Cortes de Agrupacion'!$F$6,'Cortes de Agrupacion'!$E$6))</f>
        <v>#VALUE!</v>
      </c>
      <c r="K281" s="118" t="str">
        <f t="shared" si="8"/>
        <v/>
      </c>
      <c r="L281" s="124" t="e">
        <f>#VALUE!</f>
        <v>#VALUE!</v>
      </c>
      <c r="M281" s="26" t="e">
        <f ca="1">+_xlfn.IFNA(VLOOKUP(C281,'Distribución de puestos'!$B$8:$I$507,8,0),"")</f>
        <v>#NAME?</v>
      </c>
      <c r="N281" s="26" t="str">
        <f>+IF(VLOOKUP($B281,'Lista Puestos Valorados'!$B$11:$BK$510,MATCH('Auxiliar General'!H$4,'Lista Puestos Valorados'!$B$10:$BK$10,0),0)="","No relevante",VLOOKUP($B281,'Lista Puestos Valorados'!$B$11:$BK$510,MATCH('Auxiliar General'!H$4,'Lista Puestos Valorados'!$B$10:$BK$10,0),0))</f>
        <v>No relevante</v>
      </c>
      <c r="O281" s="26">
        <f>+HLOOKUP(N281,Sistema_Puntos!$Q$5:$Y$43,'Auxiliar General'!J$5,FALSE)</f>
        <v>0</v>
      </c>
      <c r="P281" s="26" t="str">
        <f>+IF(VLOOKUP($B281,'Lista Puestos Valorados'!$B$11:$BK$510,MATCH('Auxiliar General'!J$4,'Lista Puestos Valorados'!$B$10:$BK$10,0),0)="","No relevante",VLOOKUP($B281,'Lista Puestos Valorados'!$B$11:$BK$510,MATCH('Auxiliar General'!J$4,'Lista Puestos Valorados'!$B$10:$BK$10,0),0))</f>
        <v>No relevante</v>
      </c>
      <c r="Q281" s="26">
        <f>+HLOOKUP(P281,Sistema_Puntos!$Q$5:$Y$43,'Auxiliar General'!L$5,FALSE)</f>
        <v>0</v>
      </c>
      <c r="R281" s="26" t="str">
        <f>+IF(VLOOKUP($B281,'Lista Puestos Valorados'!$B$11:$BK$510,MATCH('Auxiliar General'!L$4,'Lista Puestos Valorados'!$B$10:$BK$10,0),0)="","No relevante",VLOOKUP($B281,'Lista Puestos Valorados'!$B$11:$BK$510,MATCH('Auxiliar General'!L$4,'Lista Puestos Valorados'!$B$10:$BK$10,0),0))</f>
        <v>No relevante</v>
      </c>
      <c r="S281" s="26">
        <f>+HLOOKUP(R281,Sistema_Puntos!$Q$5:$Y$43,'Auxiliar General'!N$5,FALSE)</f>
        <v>0</v>
      </c>
      <c r="T281" s="26" t="str">
        <f>+IF(VLOOKUP($B281,'Lista Puestos Valorados'!$B$11:$BK$510,MATCH('Auxiliar General'!N$4,'Lista Puestos Valorados'!$B$10:$BK$10,0),0)="","No relevante",VLOOKUP($B281,'Lista Puestos Valorados'!$B$11:$BK$510,MATCH('Auxiliar General'!N$4,'Lista Puestos Valorados'!$B$10:$BK$10,0),0))</f>
        <v>No relevante</v>
      </c>
      <c r="U281" s="26">
        <f>+HLOOKUP(T281,Sistema_Puntos!$Q$5:$Y$43,'Auxiliar General'!P$5,FALSE)</f>
        <v>0</v>
      </c>
      <c r="V281" s="26" t="str">
        <f>+IF(VLOOKUP($B281,'Lista Puestos Valorados'!$B$11:$BK$510,MATCH('Auxiliar General'!P$4,'Lista Puestos Valorados'!$B$10:$BK$10,0),0)="","No relevante",VLOOKUP($B281,'Lista Puestos Valorados'!$B$11:$BK$510,MATCH('Auxiliar General'!P$4,'Lista Puestos Valorados'!$B$10:$BK$10,0),0))</f>
        <v>No relevante</v>
      </c>
      <c r="W281" s="26">
        <f>+HLOOKUP(V281,Sistema_Puntos!$Q$5:$Y$43,'Auxiliar General'!R$5,FALSE)</f>
        <v>0</v>
      </c>
      <c r="X281" s="26" t="str">
        <f>+IF(VLOOKUP($B281,'Lista Puestos Valorados'!$B$11:$BK$510,MATCH('Auxiliar General'!R$4,'Lista Puestos Valorados'!$B$10:$BK$10,0),0)="","No relevante",VLOOKUP($B281,'Lista Puestos Valorados'!$B$11:$BK$510,MATCH('Auxiliar General'!R$4,'Lista Puestos Valorados'!$B$10:$BK$10,0),0))</f>
        <v>No relevante</v>
      </c>
      <c r="Y281" s="26">
        <f>+HLOOKUP(X281,Sistema_Puntos!$Q$5:$Y$43,'Auxiliar General'!T$5,FALSE)</f>
        <v>0</v>
      </c>
      <c r="Z281" s="26" t="str">
        <f>+IF(VLOOKUP($B281,'Lista Puestos Valorados'!$B$11:$BK$510,MATCH('Auxiliar General'!T$4,'Lista Puestos Valorados'!$B$10:$BK$10,0),0)="","No relevante",VLOOKUP($B281,'Lista Puestos Valorados'!$B$11:$BK$510,MATCH('Auxiliar General'!T$4,'Lista Puestos Valorados'!$B$10:$BK$10,0),0))</f>
        <v>No relevante</v>
      </c>
      <c r="AA281" s="26">
        <f>+HLOOKUP(Z281,Sistema_Puntos!$Q$5:$Y$43,'Auxiliar General'!V$5,FALSE)</f>
        <v>0</v>
      </c>
      <c r="AB281" s="26" t="str">
        <f>+IF(VLOOKUP($B281,'Lista Puestos Valorados'!$B$11:$BK$510,MATCH('Auxiliar General'!V$4,'Lista Puestos Valorados'!$B$10:$BK$10,0),0)="","No relevante",VLOOKUP($B281,'Lista Puestos Valorados'!$B$11:$BK$510,MATCH('Auxiliar General'!V$4,'Lista Puestos Valorados'!$B$10:$BK$10,0),0))</f>
        <v>No relevante</v>
      </c>
      <c r="AC281" s="26">
        <f>+HLOOKUP(AB281,Sistema_Puntos!$Q$5:$Y$43,'Auxiliar General'!X$5,FALSE)</f>
        <v>0</v>
      </c>
      <c r="AD281" s="26" t="str">
        <f>+IF(VLOOKUP($B281,'Lista Puestos Valorados'!$B$11:$BK$510,MATCH('Auxiliar General'!X$4,'Lista Puestos Valorados'!$B$10:$BK$10,0),0)="","No relevante",VLOOKUP($B281,'Lista Puestos Valorados'!$B$11:$BK$510,MATCH('Auxiliar General'!X$4,'Lista Puestos Valorados'!$B$10:$BK$10,0),0))</f>
        <v>No relevante</v>
      </c>
      <c r="AE281" s="26">
        <f>+HLOOKUP(AD281,Sistema_Puntos!$Q$5:$Y$43,'Auxiliar General'!Z$5,FALSE)</f>
        <v>0</v>
      </c>
      <c r="AF281" s="26" t="str">
        <f>+IF(VLOOKUP($B281,'Lista Puestos Valorados'!$B$11:$BK$510,MATCH('Auxiliar General'!Z$4,'Lista Puestos Valorados'!$B$10:$BK$10,0),0)="","No relevante",VLOOKUP($B281,'Lista Puestos Valorados'!$B$11:$BK$510,MATCH('Auxiliar General'!Z$4,'Lista Puestos Valorados'!$B$10:$BK$10,0),0))</f>
        <v>No relevante</v>
      </c>
      <c r="AG281" s="26">
        <f>+HLOOKUP(AF281,Sistema_Puntos!$Q$5:$Y$43,'Auxiliar General'!AB$5,FALSE)</f>
        <v>0</v>
      </c>
      <c r="AH281" s="26" t="str">
        <f>+IF(VLOOKUP($B281,'Lista Puestos Valorados'!$B$11:$BK$510,MATCH('Auxiliar General'!AB$4,'Lista Puestos Valorados'!$B$10:$BK$10,0),0)="","No relevante",VLOOKUP($B281,'Lista Puestos Valorados'!$B$11:$BK$510,MATCH('Auxiliar General'!AB$4,'Lista Puestos Valorados'!$B$10:$BK$10,0),0))</f>
        <v>No relevante</v>
      </c>
      <c r="AI281" s="26">
        <f>+HLOOKUP(AH281,Sistema_Puntos!$Q$5:$Y$43,'Auxiliar General'!AD$5,FALSE)</f>
        <v>0</v>
      </c>
      <c r="AJ281" s="26" t="str">
        <f>+IF(VLOOKUP($B281,'Lista Puestos Valorados'!$B$11:$BK$510,MATCH('Auxiliar General'!AD$4,'Lista Puestos Valorados'!$B$10:$BK$10,0),0)="","No relevante",VLOOKUP($B281,'Lista Puestos Valorados'!$B$11:$BK$510,MATCH('Auxiliar General'!AD$4,'Lista Puestos Valorados'!$B$10:$BK$10,0),0))</f>
        <v>No relevante</v>
      </c>
      <c r="AK281" s="26">
        <f>+HLOOKUP(AJ281,Sistema_Puntos!$Q$5:$Y$43,'Auxiliar General'!AF$5,FALSE)</f>
        <v>0</v>
      </c>
      <c r="AL281" s="26" t="str">
        <f>+IF(VLOOKUP($B281,'Lista Puestos Valorados'!$B$11:$BK$510,MATCH('Auxiliar General'!AF$4,'Lista Puestos Valorados'!$B$10:$BK$10,0),0)="","No relevante",VLOOKUP($B281,'Lista Puestos Valorados'!$B$11:$BK$510,MATCH('Auxiliar General'!AF$4,'Lista Puestos Valorados'!$B$10:$BK$10,0),0))</f>
        <v>No relevante</v>
      </c>
      <c r="AM281" s="26">
        <f>+HLOOKUP(AL281,Sistema_Puntos!$Q$5:$Y$43,'Auxiliar General'!AH$5,FALSE)</f>
        <v>0</v>
      </c>
      <c r="AN281" s="26" t="str">
        <f>+IF(VLOOKUP($B281,'Lista Puestos Valorados'!$B$11:$BK$510,MATCH('Auxiliar General'!AH$4,'Lista Puestos Valorados'!$B$10:$BK$10,0),0)="","No relevante",VLOOKUP($B281,'Lista Puestos Valorados'!$B$11:$BK$510,MATCH('Auxiliar General'!AH$4,'Lista Puestos Valorados'!$B$10:$BK$10,0),0))</f>
        <v>No relevante</v>
      </c>
      <c r="AO281" s="26">
        <f>+HLOOKUP(AN281,Sistema_Puntos!$Q$5:$Y$43,'Auxiliar General'!AJ$5,FALSE)</f>
        <v>0</v>
      </c>
      <c r="AP281" s="26" t="str">
        <f>+IF(VLOOKUP($B281,'Lista Puestos Valorados'!$B$11:$BK$510,MATCH('Auxiliar General'!AJ$4,'Lista Puestos Valorados'!$B$10:$BK$10,0),0)="","No relevante",VLOOKUP($B281,'Lista Puestos Valorados'!$B$11:$BK$510,MATCH('Auxiliar General'!AJ$4,'Lista Puestos Valorados'!$B$10:$BK$10,0),0))</f>
        <v>No relevante</v>
      </c>
      <c r="AQ281" s="26">
        <f>+HLOOKUP(AP281,Sistema_Puntos!$Q$5:$Y$43,'Auxiliar General'!AL$5,FALSE)</f>
        <v>0</v>
      </c>
      <c r="AR281" s="26" t="str">
        <f>+IF(VLOOKUP($B281,'Lista Puestos Valorados'!$B$11:$BK$510,MATCH('Auxiliar General'!AL$4,'Lista Puestos Valorados'!$B$10:$BK$10,0),0)="","No relevante",VLOOKUP($B281,'Lista Puestos Valorados'!$B$11:$BK$510,MATCH('Auxiliar General'!AL$4,'Lista Puestos Valorados'!$B$10:$BK$10,0),0))</f>
        <v>No relevante</v>
      </c>
      <c r="AS281" s="26">
        <f>+HLOOKUP(AR281,Sistema_Puntos!$Q$5:$Y$43,'Auxiliar General'!AN$5,FALSE)</f>
        <v>0</v>
      </c>
      <c r="AT281" s="26" t="str">
        <f>+IF(VLOOKUP($B281,'Lista Puestos Valorados'!$B$11:$BK$510,MATCH('Auxiliar General'!AN$4,'Lista Puestos Valorados'!$B$10:$BK$10,0),0)="","No relevante",VLOOKUP($B281,'Lista Puestos Valorados'!$B$11:$BK$510,MATCH('Auxiliar General'!AN$4,'Lista Puestos Valorados'!$B$10:$BK$10,0),0))</f>
        <v>No relevante</v>
      </c>
      <c r="AU281" s="26">
        <f>+HLOOKUP(AT281,Sistema_Puntos!$Q$5:$Y$43,'Auxiliar General'!AP$5,FALSE)</f>
        <v>0</v>
      </c>
      <c r="AV281" s="26" t="str">
        <f>+IF(VLOOKUP($B281,'Lista Puestos Valorados'!$B$11:$BK$510,MATCH('Auxiliar General'!AP$4,'Lista Puestos Valorados'!$B$10:$BK$10,0),0)="","No relevante",VLOOKUP($B281,'Lista Puestos Valorados'!$B$11:$BK$510,MATCH('Auxiliar General'!AP$4,'Lista Puestos Valorados'!$B$10:$BK$10,0),0))</f>
        <v>No relevante</v>
      </c>
      <c r="AW281" s="26">
        <f>+HLOOKUP(AV281,Sistema_Puntos!$Q$5:$Y$43,'Auxiliar General'!AR$5,FALSE)</f>
        <v>0</v>
      </c>
      <c r="AX281" s="26" t="str">
        <f>+IF(VLOOKUP($B281,'Lista Puestos Valorados'!$B$11:$BK$510,MATCH('Auxiliar General'!AR$4,'Lista Puestos Valorados'!$B$10:$BK$10,0),0)="","No relevante",VLOOKUP($B281,'Lista Puestos Valorados'!$B$11:$BK$510,MATCH('Auxiliar General'!AR$4,'Lista Puestos Valorados'!$B$10:$BK$10,0),0))</f>
        <v>No relevante</v>
      </c>
      <c r="AY281" s="26">
        <f>+HLOOKUP(AX281,Sistema_Puntos!$Q$5:$Y$43,'Auxiliar General'!AT$5,FALSE)</f>
        <v>0</v>
      </c>
      <c r="AZ281" s="26" t="str">
        <f>+IF(VLOOKUP($B281,'Lista Puestos Valorados'!$B$11:$BK$510,MATCH('Auxiliar General'!AT$4,'Lista Puestos Valorados'!$B$10:$BK$10,0),0)="","No relevante",VLOOKUP($B281,'Lista Puestos Valorados'!$B$11:$BK$510,MATCH('Auxiliar General'!AT$4,'Lista Puestos Valorados'!$B$10:$BK$10,0),0))</f>
        <v>No relevante</v>
      </c>
      <c r="BA281" s="26">
        <f>+HLOOKUP(AZ281,Sistema_Puntos!$Q$5:$Y$43,'Auxiliar General'!AV$5,FALSE)</f>
        <v>0</v>
      </c>
      <c r="BB281" s="26" t="str">
        <f>+IF(VLOOKUP($B281,'Lista Puestos Valorados'!$B$11:$BK$510,MATCH('Auxiliar General'!AV$4,'Lista Puestos Valorados'!$B$10:$BK$10,0),0)="","No relevante",VLOOKUP($B281,'Lista Puestos Valorados'!$B$11:$BK$510,MATCH('Auxiliar General'!AV$4,'Lista Puestos Valorados'!$B$10:$BK$10,0),0))</f>
        <v>No relevante</v>
      </c>
      <c r="BC281" s="26">
        <f>+HLOOKUP(BB281,Sistema_Puntos!$Q$5:$Y$43,'Auxiliar General'!AX$5,FALSE)</f>
        <v>0</v>
      </c>
      <c r="BD281" s="26" t="str">
        <f>+IF(VLOOKUP($B281,'Lista Puestos Valorados'!$B$11:$BK$510,MATCH('Auxiliar General'!AX$4,'Lista Puestos Valorados'!$B$10:$BK$10,0),0)="","No relevante",VLOOKUP($B281,'Lista Puestos Valorados'!$B$11:$BK$510,MATCH('Auxiliar General'!AX$4,'Lista Puestos Valorados'!$B$10:$BK$10,0),0))</f>
        <v>No relevante</v>
      </c>
      <c r="BE281" s="26">
        <f>+HLOOKUP(BD281,Sistema_Puntos!$Q$5:$Y$43,'Auxiliar General'!AZ$5,FALSE)</f>
        <v>0</v>
      </c>
      <c r="BF281" s="26" t="str">
        <f>+IF(VLOOKUP($B281,'Lista Puestos Valorados'!$B$11:$BK$510,MATCH('Auxiliar General'!AZ$4,'Lista Puestos Valorados'!$B$10:$BK$10,0),0)="","No relevante",VLOOKUP($B281,'Lista Puestos Valorados'!$B$11:$BK$510,MATCH('Auxiliar General'!AZ$4,'Lista Puestos Valorados'!$B$10:$BK$10,0),0))</f>
        <v>No relevante</v>
      </c>
      <c r="BG281" s="26">
        <f>+HLOOKUP(BF281,Sistema_Puntos!$Q$5:$Y$43,'Auxiliar General'!BB$5,FALSE)</f>
        <v>0</v>
      </c>
      <c r="BH281" s="26" t="str">
        <f>+IF(VLOOKUP($B281,'Lista Puestos Valorados'!$B$11:$BK$510,MATCH('Auxiliar General'!BB$4,'Lista Puestos Valorados'!$B$10:$BK$10,0),0)="","No relevante",VLOOKUP($B281,'Lista Puestos Valorados'!$B$11:$BK$510,MATCH('Auxiliar General'!BB$4,'Lista Puestos Valorados'!$B$10:$BK$10,0),0))</f>
        <v>No relevante</v>
      </c>
      <c r="BI281" s="26">
        <f>+HLOOKUP(BH281,Sistema_Puntos!$Q$5:$Y$43,'Auxiliar General'!BD$5,FALSE)</f>
        <v>0</v>
      </c>
      <c r="BJ281" s="26" t="str">
        <f>+IF(VLOOKUP($B281,'Lista Puestos Valorados'!$B$11:$BK$510,MATCH('Auxiliar General'!BD$4,'Lista Puestos Valorados'!$B$10:$BK$10,0),0)="","No relevante",VLOOKUP($B281,'Lista Puestos Valorados'!$B$11:$BK$510,MATCH('Auxiliar General'!BD$4,'Lista Puestos Valorados'!$B$10:$BK$10,0),0))</f>
        <v>No relevante</v>
      </c>
      <c r="BK281" s="26">
        <f>+HLOOKUP(BJ281,Sistema_Puntos!$Q$5:$Y$43,'Auxiliar General'!BF$5,FALSE)</f>
        <v>0</v>
      </c>
      <c r="BL281" s="26" t="str">
        <f>+IF(VLOOKUP($B281,'Lista Puestos Valorados'!$B$11:$BK$510,MATCH('Auxiliar General'!BF$4,'Lista Puestos Valorados'!$B$10:$BK$10,0),0)="","No relevante",VLOOKUP($B281,'Lista Puestos Valorados'!$B$11:$BK$510,MATCH('Auxiliar General'!BF$4,'Lista Puestos Valorados'!$B$10:$BK$10,0),0))</f>
        <v>No relevante</v>
      </c>
      <c r="BM281" s="26">
        <f>+HLOOKUP(BL281,Sistema_Puntos!$Q$5:$Y$43,'Auxiliar General'!BH$5,FALSE)</f>
        <v>0</v>
      </c>
      <c r="BN281" s="26" t="str">
        <f>+IF(VLOOKUP($B281,'Lista Puestos Valorados'!$B$11:$BK$510,MATCH('Auxiliar General'!BH$4,'Lista Puestos Valorados'!$B$10:$BK$10,0),0)="","No relevante",VLOOKUP($B281,'Lista Puestos Valorados'!$B$11:$BK$510,MATCH('Auxiliar General'!BH$4,'Lista Puestos Valorados'!$B$10:$BK$10,0),0))</f>
        <v>No relevante</v>
      </c>
      <c r="BO281" s="26">
        <f>+HLOOKUP(BN281,Sistema_Puntos!$Q$5:$Y$43,'Auxiliar General'!BJ$5,FALSE)</f>
        <v>0</v>
      </c>
      <c r="BP281" s="26" t="str">
        <f>+IF(VLOOKUP($B281,'Lista Puestos Valorados'!$B$11:$BK$510,MATCH('Auxiliar General'!BJ$4,'Lista Puestos Valorados'!$B$10:$BK$10,0),0)="","No relevante",VLOOKUP($B281,'Lista Puestos Valorados'!$B$11:$BK$510,MATCH('Auxiliar General'!BJ$4,'Lista Puestos Valorados'!$B$10:$BK$10,0),0))</f>
        <v>No relevante</v>
      </c>
      <c r="BQ281" s="26">
        <f>+HLOOKUP(BP281,Sistema_Puntos!$Q$5:$Y$43,'Auxiliar General'!BL$5,FALSE)</f>
        <v>0</v>
      </c>
      <c r="BR281" s="26" t="str">
        <f>+IF(VLOOKUP($B281,'Lista Puestos Valorados'!$B$11:$BK$510,MATCH('Auxiliar General'!BL$4,'Lista Puestos Valorados'!$B$10:$BK$10,0),0)="","No relevante",VLOOKUP($B281,'Lista Puestos Valorados'!$B$11:$BK$510,MATCH('Auxiliar General'!BL$4,'Lista Puestos Valorados'!$B$10:$BK$10,0),0))</f>
        <v>No relevante</v>
      </c>
      <c r="BS281" s="26">
        <f>+HLOOKUP(BR281,Sistema_Puntos!$Q$5:$Y$43,'Auxiliar General'!BN$5,FALSE)</f>
        <v>0</v>
      </c>
      <c r="BT281" s="26" t="str">
        <f>+IF(VLOOKUP($B281,'Lista Puestos Valorados'!$B$11:$BK$510,MATCH('Auxiliar General'!BN$4,'Lista Puestos Valorados'!$B$10:$BK$10,0),0)="","No relevante",VLOOKUP($B281,'Lista Puestos Valorados'!$B$11:$BK$510,MATCH('Auxiliar General'!BN$4,'Lista Puestos Valorados'!$B$10:$BK$10,0),0))</f>
        <v>No relevante</v>
      </c>
      <c r="BU281" s="26">
        <f>+HLOOKUP(BT281,Sistema_Puntos!$Q$5:$Y$43,'Auxiliar General'!BP$5,FALSE)</f>
        <v>0</v>
      </c>
      <c r="BV281" s="26" t="str">
        <f>+IF(VLOOKUP($B281,'Lista Puestos Valorados'!$B$11:$BK$510,MATCH('Auxiliar General'!BP$4,'Lista Puestos Valorados'!$B$10:$BK$10,0),0)="","No relevante",VLOOKUP($B281,'Lista Puestos Valorados'!$B$11:$BK$510,MATCH('Auxiliar General'!BP$4,'Lista Puestos Valorados'!$B$10:$BK$10,0),0))</f>
        <v>No relevante</v>
      </c>
      <c r="BW281" s="26">
        <f>+HLOOKUP(BV281,Sistema_Puntos!$Q$5:$Y$43,'Auxiliar General'!BR$5,FALSE)</f>
        <v>0</v>
      </c>
      <c r="BX281" s="26" t="str">
        <f>+IF(VLOOKUP($B281,'Lista Puestos Valorados'!$B$11:$BK$510,MATCH('Auxiliar General'!BR$4,'Lista Puestos Valorados'!$B$10:$BK$10,0),0)="","No relevante",VLOOKUP($B281,'Lista Puestos Valorados'!$B$11:$BK$510,MATCH('Auxiliar General'!BR$4,'Lista Puestos Valorados'!$B$10:$BK$10,0),0))</f>
        <v>No relevante</v>
      </c>
      <c r="BY281" s="26">
        <f>+HLOOKUP(BX281,Sistema_Puntos!$Q$5:$Y$43,'Auxiliar General'!BT$5,FALSE)</f>
        <v>0</v>
      </c>
      <c r="BZ281" s="26" t="str">
        <f>+IF(VLOOKUP($B281,'Lista Puestos Valorados'!$B$11:$BK$510,MATCH('Auxiliar General'!BT$4,'Lista Puestos Valorados'!$B$10:$BK$10,0),0)="","No relevante",VLOOKUP($B281,'Lista Puestos Valorados'!$B$11:$BK$510,MATCH('Auxiliar General'!BT$4,'Lista Puestos Valorados'!$B$10:$BK$10,0),0))</f>
        <v>No relevante</v>
      </c>
      <c r="CA281" s="26">
        <f>+HLOOKUP(BZ281,Sistema_Puntos!$Q$5:$Y$43,'Auxiliar General'!BV$5,FALSE)</f>
        <v>0</v>
      </c>
      <c r="CB281" s="26" t="str">
        <f>+IF(VLOOKUP($B281,'Lista Puestos Valorados'!$B$11:$BK$510,MATCH('Auxiliar General'!BV$4,'Lista Puestos Valorados'!$B$10:$BK$10,0),0)="","No relevante",VLOOKUP($B281,'Lista Puestos Valorados'!$B$11:$BK$510,MATCH('Auxiliar General'!BV$4,'Lista Puestos Valorados'!$B$10:$BK$10,0),0))</f>
        <v>No relevante</v>
      </c>
      <c r="CC281" s="26">
        <f>+HLOOKUP(CB281,Sistema_Puntos!$Q$5:$Y$43,'Auxiliar General'!BX$5,FALSE)</f>
        <v>0</v>
      </c>
      <c r="CD281" s="26" t="str">
        <f>+IF(VLOOKUP($B281,'Lista Puestos Valorados'!$B$11:$BK$510,MATCH('Auxiliar General'!BX$4,'Lista Puestos Valorados'!$B$10:$BK$10,0),0)="","No relevante",VLOOKUP($B281,'Lista Puestos Valorados'!$B$11:$BK$510,MATCH('Auxiliar General'!BX$4,'Lista Puestos Valorados'!$B$10:$BK$10,0),0))</f>
        <v>No relevante</v>
      </c>
      <c r="CE281" s="26">
        <f>+HLOOKUP(CD281,Sistema_Puntos!$Q$5:$Y$43,'Auxiliar General'!BZ$5,FALSE)</f>
        <v>0</v>
      </c>
      <c r="CF281" s="26" t="str">
        <f>+IF(VLOOKUP($B281,'Lista Puestos Valorados'!$B$11:$BK$510,MATCH('Auxiliar General'!BZ$4,'Lista Puestos Valorados'!$B$10:$BK$10,0),0)="","No relevante",VLOOKUP($B281,'Lista Puestos Valorados'!$B$11:$BK$510,MATCH('Auxiliar General'!BZ$4,'Lista Puestos Valorados'!$B$10:$BK$10,0),0))</f>
        <v>No relevante</v>
      </c>
      <c r="CG281" s="26">
        <f>+HLOOKUP(CF281,Sistema_Puntos!$Q$5:$Y$43,'Auxiliar General'!CB$5,FALSE)</f>
        <v>0</v>
      </c>
      <c r="CH281" s="29"/>
      <c r="CI281" s="29"/>
    </row>
    <row r="282" spans="2:87" ht="17.55" customHeight="1">
      <c r="B282" s="26">
        <f>+'Listado de Puestos'!B282</f>
        <v>272</v>
      </c>
      <c r="C282" s="26" t="str">
        <f>+IF('Lista Puestos Valorados'!C282="","",'Lista Puestos Valorados'!C282)</f>
        <v/>
      </c>
      <c r="D282" s="26" t="str">
        <f>+IF('Lista Puestos Valorados'!D282="","",'Lista Puestos Valorados'!D282)</f>
        <v/>
      </c>
      <c r="E282" s="26" t="str">
        <f>+IF('Lista Puestos Valorados'!E282="","",'Lista Puestos Valorados'!E282)</f>
        <v/>
      </c>
      <c r="F282" s="26" t="str">
        <f>+IF('Lista Puestos Valorados'!F282="","",'Lista Puestos Valorados'!F282)</f>
        <v/>
      </c>
      <c r="G282" s="26" t="str">
        <f>+IF('Lista Puestos Valorados'!G282="","",'Lista Puestos Valorados'!G282)</f>
        <v/>
      </c>
      <c r="H282" s="26" t="str">
        <f>+IF('Lista Puestos Valorados'!H282="","",'Lista Puestos Valorados'!H282)</f>
        <v/>
      </c>
      <c r="I282" s="26" t="str">
        <f>+IF('Lista Puestos Valorados'!I282="","",'Lista Puestos Valorados'!I282)</f>
        <v/>
      </c>
      <c r="J282" s="118" t="e">
        <f t="array" ref="J282">+IF(L282="","",_xlfn.IFS(L282&lt;='Cortes de Agrupacion'!$F$15,'Cortes de Agrupacion'!$E$15,'Resultados General'!L282&lt;='Cortes de Agrupacion'!$F$14,'Cortes de Agrupacion'!$E$14,'Resultados General'!L282&lt;='Cortes de Agrupacion'!$F$13,'Cortes de Agrupacion'!$E$13,L282&lt;='Cortes de Agrupacion'!$F$12,'Cortes de Agrupacion'!$E$12,'Resultados General'!L282&lt;='Cortes de Agrupacion'!$F$11,'Cortes de Agrupacion'!$E$11,'Resultados General'!L282&lt;='Cortes de Agrupacion'!$F$10,'Cortes de Agrupacion'!$E$10,'Resultados General'!L282&lt;='Cortes de Agrupacion'!$F$9,'Cortes de Agrupacion'!$E$9,'Resultados General'!L282&lt;='Cortes de Agrupacion'!$F$8,'Cortes de Agrupacion'!$E$8,'Resultados General'!L282&lt;='Cortes de Agrupacion'!$F$7,'Cortes de Agrupacion'!$E$7,'Resultados General'!L282&lt;='Cortes de Agrupacion'!$F$6,'Cortes de Agrupacion'!$E$6))</f>
        <v>#VALUE!</v>
      </c>
      <c r="K282" s="118" t="str">
        <f t="shared" si="8"/>
        <v/>
      </c>
      <c r="L282" s="124" t="e">
        <f>#VALUE!</f>
        <v>#VALUE!</v>
      </c>
      <c r="M282" s="26" t="e">
        <f ca="1">+_xlfn.IFNA(VLOOKUP(C282,'Distribución de puestos'!$B$8:$I$507,8,0),"")</f>
        <v>#NAME?</v>
      </c>
      <c r="N282" s="26" t="str">
        <f>+IF(VLOOKUP($B282,'Lista Puestos Valorados'!$B$11:$BK$510,MATCH('Auxiliar General'!H$4,'Lista Puestos Valorados'!$B$10:$BK$10,0),0)="","No relevante",VLOOKUP($B282,'Lista Puestos Valorados'!$B$11:$BK$510,MATCH('Auxiliar General'!H$4,'Lista Puestos Valorados'!$B$10:$BK$10,0),0))</f>
        <v>No relevante</v>
      </c>
      <c r="O282" s="26">
        <f>+HLOOKUP(N282,Sistema_Puntos!$Q$5:$Y$43,'Auxiliar General'!J$5,FALSE)</f>
        <v>0</v>
      </c>
      <c r="P282" s="26" t="str">
        <f>+IF(VLOOKUP($B282,'Lista Puestos Valorados'!$B$11:$BK$510,MATCH('Auxiliar General'!J$4,'Lista Puestos Valorados'!$B$10:$BK$10,0),0)="","No relevante",VLOOKUP($B282,'Lista Puestos Valorados'!$B$11:$BK$510,MATCH('Auxiliar General'!J$4,'Lista Puestos Valorados'!$B$10:$BK$10,0),0))</f>
        <v>No relevante</v>
      </c>
      <c r="Q282" s="26">
        <f>+HLOOKUP(P282,Sistema_Puntos!$Q$5:$Y$43,'Auxiliar General'!L$5,FALSE)</f>
        <v>0</v>
      </c>
      <c r="R282" s="26" t="str">
        <f>+IF(VLOOKUP($B282,'Lista Puestos Valorados'!$B$11:$BK$510,MATCH('Auxiliar General'!L$4,'Lista Puestos Valorados'!$B$10:$BK$10,0),0)="","No relevante",VLOOKUP($B282,'Lista Puestos Valorados'!$B$11:$BK$510,MATCH('Auxiliar General'!L$4,'Lista Puestos Valorados'!$B$10:$BK$10,0),0))</f>
        <v>No relevante</v>
      </c>
      <c r="S282" s="26">
        <f>+HLOOKUP(R282,Sistema_Puntos!$Q$5:$Y$43,'Auxiliar General'!N$5,FALSE)</f>
        <v>0</v>
      </c>
      <c r="T282" s="26" t="str">
        <f>+IF(VLOOKUP($B282,'Lista Puestos Valorados'!$B$11:$BK$510,MATCH('Auxiliar General'!N$4,'Lista Puestos Valorados'!$B$10:$BK$10,0),0)="","No relevante",VLOOKUP($B282,'Lista Puestos Valorados'!$B$11:$BK$510,MATCH('Auxiliar General'!N$4,'Lista Puestos Valorados'!$B$10:$BK$10,0),0))</f>
        <v>No relevante</v>
      </c>
      <c r="U282" s="26">
        <f>+HLOOKUP(T282,Sistema_Puntos!$Q$5:$Y$43,'Auxiliar General'!P$5,FALSE)</f>
        <v>0</v>
      </c>
      <c r="V282" s="26" t="str">
        <f>+IF(VLOOKUP($B282,'Lista Puestos Valorados'!$B$11:$BK$510,MATCH('Auxiliar General'!P$4,'Lista Puestos Valorados'!$B$10:$BK$10,0),0)="","No relevante",VLOOKUP($B282,'Lista Puestos Valorados'!$B$11:$BK$510,MATCH('Auxiliar General'!P$4,'Lista Puestos Valorados'!$B$10:$BK$10,0),0))</f>
        <v>No relevante</v>
      </c>
      <c r="W282" s="26">
        <f>+HLOOKUP(V282,Sistema_Puntos!$Q$5:$Y$43,'Auxiliar General'!R$5,FALSE)</f>
        <v>0</v>
      </c>
      <c r="X282" s="26" t="str">
        <f>+IF(VLOOKUP($B282,'Lista Puestos Valorados'!$B$11:$BK$510,MATCH('Auxiliar General'!R$4,'Lista Puestos Valorados'!$B$10:$BK$10,0),0)="","No relevante",VLOOKUP($B282,'Lista Puestos Valorados'!$B$11:$BK$510,MATCH('Auxiliar General'!R$4,'Lista Puestos Valorados'!$B$10:$BK$10,0),0))</f>
        <v>No relevante</v>
      </c>
      <c r="Y282" s="26">
        <f>+HLOOKUP(X282,Sistema_Puntos!$Q$5:$Y$43,'Auxiliar General'!T$5,FALSE)</f>
        <v>0</v>
      </c>
      <c r="Z282" s="26" t="str">
        <f>+IF(VLOOKUP($B282,'Lista Puestos Valorados'!$B$11:$BK$510,MATCH('Auxiliar General'!T$4,'Lista Puestos Valorados'!$B$10:$BK$10,0),0)="","No relevante",VLOOKUP($B282,'Lista Puestos Valorados'!$B$11:$BK$510,MATCH('Auxiliar General'!T$4,'Lista Puestos Valorados'!$B$10:$BK$10,0),0))</f>
        <v>No relevante</v>
      </c>
      <c r="AA282" s="26">
        <f>+HLOOKUP(Z282,Sistema_Puntos!$Q$5:$Y$43,'Auxiliar General'!V$5,FALSE)</f>
        <v>0</v>
      </c>
      <c r="AB282" s="26" t="str">
        <f>+IF(VLOOKUP($B282,'Lista Puestos Valorados'!$B$11:$BK$510,MATCH('Auxiliar General'!V$4,'Lista Puestos Valorados'!$B$10:$BK$10,0),0)="","No relevante",VLOOKUP($B282,'Lista Puestos Valorados'!$B$11:$BK$510,MATCH('Auxiliar General'!V$4,'Lista Puestos Valorados'!$B$10:$BK$10,0),0))</f>
        <v>No relevante</v>
      </c>
      <c r="AC282" s="26">
        <f>+HLOOKUP(AB282,Sistema_Puntos!$Q$5:$Y$43,'Auxiliar General'!X$5,FALSE)</f>
        <v>0</v>
      </c>
      <c r="AD282" s="26" t="str">
        <f>+IF(VLOOKUP($B282,'Lista Puestos Valorados'!$B$11:$BK$510,MATCH('Auxiliar General'!X$4,'Lista Puestos Valorados'!$B$10:$BK$10,0),0)="","No relevante",VLOOKUP($B282,'Lista Puestos Valorados'!$B$11:$BK$510,MATCH('Auxiliar General'!X$4,'Lista Puestos Valorados'!$B$10:$BK$10,0),0))</f>
        <v>No relevante</v>
      </c>
      <c r="AE282" s="26">
        <f>+HLOOKUP(AD282,Sistema_Puntos!$Q$5:$Y$43,'Auxiliar General'!Z$5,FALSE)</f>
        <v>0</v>
      </c>
      <c r="AF282" s="26" t="str">
        <f>+IF(VLOOKUP($B282,'Lista Puestos Valorados'!$B$11:$BK$510,MATCH('Auxiliar General'!Z$4,'Lista Puestos Valorados'!$B$10:$BK$10,0),0)="","No relevante",VLOOKUP($B282,'Lista Puestos Valorados'!$B$11:$BK$510,MATCH('Auxiliar General'!Z$4,'Lista Puestos Valorados'!$B$10:$BK$10,0),0))</f>
        <v>No relevante</v>
      </c>
      <c r="AG282" s="26">
        <f>+HLOOKUP(AF282,Sistema_Puntos!$Q$5:$Y$43,'Auxiliar General'!AB$5,FALSE)</f>
        <v>0</v>
      </c>
      <c r="AH282" s="26" t="str">
        <f>+IF(VLOOKUP($B282,'Lista Puestos Valorados'!$B$11:$BK$510,MATCH('Auxiliar General'!AB$4,'Lista Puestos Valorados'!$B$10:$BK$10,0),0)="","No relevante",VLOOKUP($B282,'Lista Puestos Valorados'!$B$11:$BK$510,MATCH('Auxiliar General'!AB$4,'Lista Puestos Valorados'!$B$10:$BK$10,0),0))</f>
        <v>No relevante</v>
      </c>
      <c r="AI282" s="26">
        <f>+HLOOKUP(AH282,Sistema_Puntos!$Q$5:$Y$43,'Auxiliar General'!AD$5,FALSE)</f>
        <v>0</v>
      </c>
      <c r="AJ282" s="26" t="str">
        <f>+IF(VLOOKUP($B282,'Lista Puestos Valorados'!$B$11:$BK$510,MATCH('Auxiliar General'!AD$4,'Lista Puestos Valorados'!$B$10:$BK$10,0),0)="","No relevante",VLOOKUP($B282,'Lista Puestos Valorados'!$B$11:$BK$510,MATCH('Auxiliar General'!AD$4,'Lista Puestos Valorados'!$B$10:$BK$10,0),0))</f>
        <v>No relevante</v>
      </c>
      <c r="AK282" s="26">
        <f>+HLOOKUP(AJ282,Sistema_Puntos!$Q$5:$Y$43,'Auxiliar General'!AF$5,FALSE)</f>
        <v>0</v>
      </c>
      <c r="AL282" s="26" t="str">
        <f>+IF(VLOOKUP($B282,'Lista Puestos Valorados'!$B$11:$BK$510,MATCH('Auxiliar General'!AF$4,'Lista Puestos Valorados'!$B$10:$BK$10,0),0)="","No relevante",VLOOKUP($B282,'Lista Puestos Valorados'!$B$11:$BK$510,MATCH('Auxiliar General'!AF$4,'Lista Puestos Valorados'!$B$10:$BK$10,0),0))</f>
        <v>No relevante</v>
      </c>
      <c r="AM282" s="26">
        <f>+HLOOKUP(AL282,Sistema_Puntos!$Q$5:$Y$43,'Auxiliar General'!AH$5,FALSE)</f>
        <v>0</v>
      </c>
      <c r="AN282" s="26" t="str">
        <f>+IF(VLOOKUP($B282,'Lista Puestos Valorados'!$B$11:$BK$510,MATCH('Auxiliar General'!AH$4,'Lista Puestos Valorados'!$B$10:$BK$10,0),0)="","No relevante",VLOOKUP($B282,'Lista Puestos Valorados'!$B$11:$BK$510,MATCH('Auxiliar General'!AH$4,'Lista Puestos Valorados'!$B$10:$BK$10,0),0))</f>
        <v>No relevante</v>
      </c>
      <c r="AO282" s="26">
        <f>+HLOOKUP(AN282,Sistema_Puntos!$Q$5:$Y$43,'Auxiliar General'!AJ$5,FALSE)</f>
        <v>0</v>
      </c>
      <c r="AP282" s="26" t="str">
        <f>+IF(VLOOKUP($B282,'Lista Puestos Valorados'!$B$11:$BK$510,MATCH('Auxiliar General'!AJ$4,'Lista Puestos Valorados'!$B$10:$BK$10,0),0)="","No relevante",VLOOKUP($B282,'Lista Puestos Valorados'!$B$11:$BK$510,MATCH('Auxiliar General'!AJ$4,'Lista Puestos Valorados'!$B$10:$BK$10,0),0))</f>
        <v>No relevante</v>
      </c>
      <c r="AQ282" s="26">
        <f>+HLOOKUP(AP282,Sistema_Puntos!$Q$5:$Y$43,'Auxiliar General'!AL$5,FALSE)</f>
        <v>0</v>
      </c>
      <c r="AR282" s="26" t="str">
        <f>+IF(VLOOKUP($B282,'Lista Puestos Valorados'!$B$11:$BK$510,MATCH('Auxiliar General'!AL$4,'Lista Puestos Valorados'!$B$10:$BK$10,0),0)="","No relevante",VLOOKUP($B282,'Lista Puestos Valorados'!$B$11:$BK$510,MATCH('Auxiliar General'!AL$4,'Lista Puestos Valorados'!$B$10:$BK$10,0),0))</f>
        <v>No relevante</v>
      </c>
      <c r="AS282" s="26">
        <f>+HLOOKUP(AR282,Sistema_Puntos!$Q$5:$Y$43,'Auxiliar General'!AN$5,FALSE)</f>
        <v>0</v>
      </c>
      <c r="AT282" s="26" t="str">
        <f>+IF(VLOOKUP($B282,'Lista Puestos Valorados'!$B$11:$BK$510,MATCH('Auxiliar General'!AN$4,'Lista Puestos Valorados'!$B$10:$BK$10,0),0)="","No relevante",VLOOKUP($B282,'Lista Puestos Valorados'!$B$11:$BK$510,MATCH('Auxiliar General'!AN$4,'Lista Puestos Valorados'!$B$10:$BK$10,0),0))</f>
        <v>No relevante</v>
      </c>
      <c r="AU282" s="26">
        <f>+HLOOKUP(AT282,Sistema_Puntos!$Q$5:$Y$43,'Auxiliar General'!AP$5,FALSE)</f>
        <v>0</v>
      </c>
      <c r="AV282" s="26" t="str">
        <f>+IF(VLOOKUP($B282,'Lista Puestos Valorados'!$B$11:$BK$510,MATCH('Auxiliar General'!AP$4,'Lista Puestos Valorados'!$B$10:$BK$10,0),0)="","No relevante",VLOOKUP($B282,'Lista Puestos Valorados'!$B$11:$BK$510,MATCH('Auxiliar General'!AP$4,'Lista Puestos Valorados'!$B$10:$BK$10,0),0))</f>
        <v>No relevante</v>
      </c>
      <c r="AW282" s="26">
        <f>+HLOOKUP(AV282,Sistema_Puntos!$Q$5:$Y$43,'Auxiliar General'!AR$5,FALSE)</f>
        <v>0</v>
      </c>
      <c r="AX282" s="26" t="str">
        <f>+IF(VLOOKUP($B282,'Lista Puestos Valorados'!$B$11:$BK$510,MATCH('Auxiliar General'!AR$4,'Lista Puestos Valorados'!$B$10:$BK$10,0),0)="","No relevante",VLOOKUP($B282,'Lista Puestos Valorados'!$B$11:$BK$510,MATCH('Auxiliar General'!AR$4,'Lista Puestos Valorados'!$B$10:$BK$10,0),0))</f>
        <v>No relevante</v>
      </c>
      <c r="AY282" s="26">
        <f>+HLOOKUP(AX282,Sistema_Puntos!$Q$5:$Y$43,'Auxiliar General'!AT$5,FALSE)</f>
        <v>0</v>
      </c>
      <c r="AZ282" s="26" t="str">
        <f>+IF(VLOOKUP($B282,'Lista Puestos Valorados'!$B$11:$BK$510,MATCH('Auxiliar General'!AT$4,'Lista Puestos Valorados'!$B$10:$BK$10,0),0)="","No relevante",VLOOKUP($B282,'Lista Puestos Valorados'!$B$11:$BK$510,MATCH('Auxiliar General'!AT$4,'Lista Puestos Valorados'!$B$10:$BK$10,0),0))</f>
        <v>No relevante</v>
      </c>
      <c r="BA282" s="26">
        <f>+HLOOKUP(AZ282,Sistema_Puntos!$Q$5:$Y$43,'Auxiliar General'!AV$5,FALSE)</f>
        <v>0</v>
      </c>
      <c r="BB282" s="26" t="str">
        <f>+IF(VLOOKUP($B282,'Lista Puestos Valorados'!$B$11:$BK$510,MATCH('Auxiliar General'!AV$4,'Lista Puestos Valorados'!$B$10:$BK$10,0),0)="","No relevante",VLOOKUP($B282,'Lista Puestos Valorados'!$B$11:$BK$510,MATCH('Auxiliar General'!AV$4,'Lista Puestos Valorados'!$B$10:$BK$10,0),0))</f>
        <v>No relevante</v>
      </c>
      <c r="BC282" s="26">
        <f>+HLOOKUP(BB282,Sistema_Puntos!$Q$5:$Y$43,'Auxiliar General'!AX$5,FALSE)</f>
        <v>0</v>
      </c>
      <c r="BD282" s="26" t="str">
        <f>+IF(VLOOKUP($B282,'Lista Puestos Valorados'!$B$11:$BK$510,MATCH('Auxiliar General'!AX$4,'Lista Puestos Valorados'!$B$10:$BK$10,0),0)="","No relevante",VLOOKUP($B282,'Lista Puestos Valorados'!$B$11:$BK$510,MATCH('Auxiliar General'!AX$4,'Lista Puestos Valorados'!$B$10:$BK$10,0),0))</f>
        <v>No relevante</v>
      </c>
      <c r="BE282" s="26">
        <f>+HLOOKUP(BD282,Sistema_Puntos!$Q$5:$Y$43,'Auxiliar General'!AZ$5,FALSE)</f>
        <v>0</v>
      </c>
      <c r="BF282" s="26" t="str">
        <f>+IF(VLOOKUP($B282,'Lista Puestos Valorados'!$B$11:$BK$510,MATCH('Auxiliar General'!AZ$4,'Lista Puestos Valorados'!$B$10:$BK$10,0),0)="","No relevante",VLOOKUP($B282,'Lista Puestos Valorados'!$B$11:$BK$510,MATCH('Auxiliar General'!AZ$4,'Lista Puestos Valorados'!$B$10:$BK$10,0),0))</f>
        <v>No relevante</v>
      </c>
      <c r="BG282" s="26">
        <f>+HLOOKUP(BF282,Sistema_Puntos!$Q$5:$Y$43,'Auxiliar General'!BB$5,FALSE)</f>
        <v>0</v>
      </c>
      <c r="BH282" s="26" t="str">
        <f>+IF(VLOOKUP($B282,'Lista Puestos Valorados'!$B$11:$BK$510,MATCH('Auxiliar General'!BB$4,'Lista Puestos Valorados'!$B$10:$BK$10,0),0)="","No relevante",VLOOKUP($B282,'Lista Puestos Valorados'!$B$11:$BK$510,MATCH('Auxiliar General'!BB$4,'Lista Puestos Valorados'!$B$10:$BK$10,0),0))</f>
        <v>No relevante</v>
      </c>
      <c r="BI282" s="26">
        <f>+HLOOKUP(BH282,Sistema_Puntos!$Q$5:$Y$43,'Auxiliar General'!BD$5,FALSE)</f>
        <v>0</v>
      </c>
      <c r="BJ282" s="26" t="str">
        <f>+IF(VLOOKUP($B282,'Lista Puestos Valorados'!$B$11:$BK$510,MATCH('Auxiliar General'!BD$4,'Lista Puestos Valorados'!$B$10:$BK$10,0),0)="","No relevante",VLOOKUP($B282,'Lista Puestos Valorados'!$B$11:$BK$510,MATCH('Auxiliar General'!BD$4,'Lista Puestos Valorados'!$B$10:$BK$10,0),0))</f>
        <v>No relevante</v>
      </c>
      <c r="BK282" s="26">
        <f>+HLOOKUP(BJ282,Sistema_Puntos!$Q$5:$Y$43,'Auxiliar General'!BF$5,FALSE)</f>
        <v>0</v>
      </c>
      <c r="BL282" s="26" t="str">
        <f>+IF(VLOOKUP($B282,'Lista Puestos Valorados'!$B$11:$BK$510,MATCH('Auxiliar General'!BF$4,'Lista Puestos Valorados'!$B$10:$BK$10,0),0)="","No relevante",VLOOKUP($B282,'Lista Puestos Valorados'!$B$11:$BK$510,MATCH('Auxiliar General'!BF$4,'Lista Puestos Valorados'!$B$10:$BK$10,0),0))</f>
        <v>No relevante</v>
      </c>
      <c r="BM282" s="26">
        <f>+HLOOKUP(BL282,Sistema_Puntos!$Q$5:$Y$43,'Auxiliar General'!BH$5,FALSE)</f>
        <v>0</v>
      </c>
      <c r="BN282" s="26" t="str">
        <f>+IF(VLOOKUP($B282,'Lista Puestos Valorados'!$B$11:$BK$510,MATCH('Auxiliar General'!BH$4,'Lista Puestos Valorados'!$B$10:$BK$10,0),0)="","No relevante",VLOOKUP($B282,'Lista Puestos Valorados'!$B$11:$BK$510,MATCH('Auxiliar General'!BH$4,'Lista Puestos Valorados'!$B$10:$BK$10,0),0))</f>
        <v>No relevante</v>
      </c>
      <c r="BO282" s="26">
        <f>+HLOOKUP(BN282,Sistema_Puntos!$Q$5:$Y$43,'Auxiliar General'!BJ$5,FALSE)</f>
        <v>0</v>
      </c>
      <c r="BP282" s="26" t="str">
        <f>+IF(VLOOKUP($B282,'Lista Puestos Valorados'!$B$11:$BK$510,MATCH('Auxiliar General'!BJ$4,'Lista Puestos Valorados'!$B$10:$BK$10,0),0)="","No relevante",VLOOKUP($B282,'Lista Puestos Valorados'!$B$11:$BK$510,MATCH('Auxiliar General'!BJ$4,'Lista Puestos Valorados'!$B$10:$BK$10,0),0))</f>
        <v>No relevante</v>
      </c>
      <c r="BQ282" s="26">
        <f>+HLOOKUP(BP282,Sistema_Puntos!$Q$5:$Y$43,'Auxiliar General'!BL$5,FALSE)</f>
        <v>0</v>
      </c>
      <c r="BR282" s="26" t="str">
        <f>+IF(VLOOKUP($B282,'Lista Puestos Valorados'!$B$11:$BK$510,MATCH('Auxiliar General'!BL$4,'Lista Puestos Valorados'!$B$10:$BK$10,0),0)="","No relevante",VLOOKUP($B282,'Lista Puestos Valorados'!$B$11:$BK$510,MATCH('Auxiliar General'!BL$4,'Lista Puestos Valorados'!$B$10:$BK$10,0),0))</f>
        <v>No relevante</v>
      </c>
      <c r="BS282" s="26">
        <f>+HLOOKUP(BR282,Sistema_Puntos!$Q$5:$Y$43,'Auxiliar General'!BN$5,FALSE)</f>
        <v>0</v>
      </c>
      <c r="BT282" s="26" t="str">
        <f>+IF(VLOOKUP($B282,'Lista Puestos Valorados'!$B$11:$BK$510,MATCH('Auxiliar General'!BN$4,'Lista Puestos Valorados'!$B$10:$BK$10,0),0)="","No relevante",VLOOKUP($B282,'Lista Puestos Valorados'!$B$11:$BK$510,MATCH('Auxiliar General'!BN$4,'Lista Puestos Valorados'!$B$10:$BK$10,0),0))</f>
        <v>No relevante</v>
      </c>
      <c r="BU282" s="26">
        <f>+HLOOKUP(BT282,Sistema_Puntos!$Q$5:$Y$43,'Auxiliar General'!BP$5,FALSE)</f>
        <v>0</v>
      </c>
      <c r="BV282" s="26" t="str">
        <f>+IF(VLOOKUP($B282,'Lista Puestos Valorados'!$B$11:$BK$510,MATCH('Auxiliar General'!BP$4,'Lista Puestos Valorados'!$B$10:$BK$10,0),0)="","No relevante",VLOOKUP($B282,'Lista Puestos Valorados'!$B$11:$BK$510,MATCH('Auxiliar General'!BP$4,'Lista Puestos Valorados'!$B$10:$BK$10,0),0))</f>
        <v>No relevante</v>
      </c>
      <c r="BW282" s="26">
        <f>+HLOOKUP(BV282,Sistema_Puntos!$Q$5:$Y$43,'Auxiliar General'!BR$5,FALSE)</f>
        <v>0</v>
      </c>
      <c r="BX282" s="26" t="str">
        <f>+IF(VLOOKUP($B282,'Lista Puestos Valorados'!$B$11:$BK$510,MATCH('Auxiliar General'!BR$4,'Lista Puestos Valorados'!$B$10:$BK$10,0),0)="","No relevante",VLOOKUP($B282,'Lista Puestos Valorados'!$B$11:$BK$510,MATCH('Auxiliar General'!BR$4,'Lista Puestos Valorados'!$B$10:$BK$10,0),0))</f>
        <v>No relevante</v>
      </c>
      <c r="BY282" s="26">
        <f>+HLOOKUP(BX282,Sistema_Puntos!$Q$5:$Y$43,'Auxiliar General'!BT$5,FALSE)</f>
        <v>0</v>
      </c>
      <c r="BZ282" s="26" t="str">
        <f>+IF(VLOOKUP($B282,'Lista Puestos Valorados'!$B$11:$BK$510,MATCH('Auxiliar General'!BT$4,'Lista Puestos Valorados'!$B$10:$BK$10,0),0)="","No relevante",VLOOKUP($B282,'Lista Puestos Valorados'!$B$11:$BK$510,MATCH('Auxiliar General'!BT$4,'Lista Puestos Valorados'!$B$10:$BK$10,0),0))</f>
        <v>No relevante</v>
      </c>
      <c r="CA282" s="26">
        <f>+HLOOKUP(BZ282,Sistema_Puntos!$Q$5:$Y$43,'Auxiliar General'!BV$5,FALSE)</f>
        <v>0</v>
      </c>
      <c r="CB282" s="26" t="str">
        <f>+IF(VLOOKUP($B282,'Lista Puestos Valorados'!$B$11:$BK$510,MATCH('Auxiliar General'!BV$4,'Lista Puestos Valorados'!$B$10:$BK$10,0),0)="","No relevante",VLOOKUP($B282,'Lista Puestos Valorados'!$B$11:$BK$510,MATCH('Auxiliar General'!BV$4,'Lista Puestos Valorados'!$B$10:$BK$10,0),0))</f>
        <v>No relevante</v>
      </c>
      <c r="CC282" s="26">
        <f>+HLOOKUP(CB282,Sistema_Puntos!$Q$5:$Y$43,'Auxiliar General'!BX$5,FALSE)</f>
        <v>0</v>
      </c>
      <c r="CD282" s="26" t="str">
        <f>+IF(VLOOKUP($B282,'Lista Puestos Valorados'!$B$11:$BK$510,MATCH('Auxiliar General'!BX$4,'Lista Puestos Valorados'!$B$10:$BK$10,0),0)="","No relevante",VLOOKUP($B282,'Lista Puestos Valorados'!$B$11:$BK$510,MATCH('Auxiliar General'!BX$4,'Lista Puestos Valorados'!$B$10:$BK$10,0),0))</f>
        <v>No relevante</v>
      </c>
      <c r="CE282" s="26">
        <f>+HLOOKUP(CD282,Sistema_Puntos!$Q$5:$Y$43,'Auxiliar General'!BZ$5,FALSE)</f>
        <v>0</v>
      </c>
      <c r="CF282" s="26" t="str">
        <f>+IF(VLOOKUP($B282,'Lista Puestos Valorados'!$B$11:$BK$510,MATCH('Auxiliar General'!BZ$4,'Lista Puestos Valorados'!$B$10:$BK$10,0),0)="","No relevante",VLOOKUP($B282,'Lista Puestos Valorados'!$B$11:$BK$510,MATCH('Auxiliar General'!BZ$4,'Lista Puestos Valorados'!$B$10:$BK$10,0),0))</f>
        <v>No relevante</v>
      </c>
      <c r="CG282" s="26">
        <f>+HLOOKUP(CF282,Sistema_Puntos!$Q$5:$Y$43,'Auxiliar General'!CB$5,FALSE)</f>
        <v>0</v>
      </c>
      <c r="CH282" s="29"/>
      <c r="CI282" s="29"/>
    </row>
    <row r="283" spans="2:87" ht="17.55" customHeight="1">
      <c r="B283" s="26">
        <f>+'Listado de Puestos'!B283</f>
        <v>273</v>
      </c>
      <c r="C283" s="26" t="str">
        <f>+IF('Lista Puestos Valorados'!C283="","",'Lista Puestos Valorados'!C283)</f>
        <v/>
      </c>
      <c r="D283" s="26" t="str">
        <f>+IF('Lista Puestos Valorados'!D283="","",'Lista Puestos Valorados'!D283)</f>
        <v/>
      </c>
      <c r="E283" s="26" t="str">
        <f>+IF('Lista Puestos Valorados'!E283="","",'Lista Puestos Valorados'!E283)</f>
        <v/>
      </c>
      <c r="F283" s="26" t="str">
        <f>+IF('Lista Puestos Valorados'!F283="","",'Lista Puestos Valorados'!F283)</f>
        <v/>
      </c>
      <c r="G283" s="26" t="str">
        <f>+IF('Lista Puestos Valorados'!G283="","",'Lista Puestos Valorados'!G283)</f>
        <v/>
      </c>
      <c r="H283" s="26" t="str">
        <f>+IF('Lista Puestos Valorados'!H283="","",'Lista Puestos Valorados'!H283)</f>
        <v/>
      </c>
      <c r="I283" s="26" t="str">
        <f>+IF('Lista Puestos Valorados'!I283="","",'Lista Puestos Valorados'!I283)</f>
        <v/>
      </c>
      <c r="J283" s="118" t="e">
        <f t="array" ref="J283">+IF(L283="","",_xlfn.IFS(L283&lt;='Cortes de Agrupacion'!$F$15,'Cortes de Agrupacion'!$E$15,'Resultados General'!L283&lt;='Cortes de Agrupacion'!$F$14,'Cortes de Agrupacion'!$E$14,'Resultados General'!L283&lt;='Cortes de Agrupacion'!$F$13,'Cortes de Agrupacion'!$E$13,L283&lt;='Cortes de Agrupacion'!$F$12,'Cortes de Agrupacion'!$E$12,'Resultados General'!L283&lt;='Cortes de Agrupacion'!$F$11,'Cortes de Agrupacion'!$E$11,'Resultados General'!L283&lt;='Cortes de Agrupacion'!$F$10,'Cortes de Agrupacion'!$E$10,'Resultados General'!L283&lt;='Cortes de Agrupacion'!$F$9,'Cortes de Agrupacion'!$E$9,'Resultados General'!L283&lt;='Cortes de Agrupacion'!$F$8,'Cortes de Agrupacion'!$E$8,'Resultados General'!L283&lt;='Cortes de Agrupacion'!$F$7,'Cortes de Agrupacion'!$E$7,'Resultados General'!L283&lt;='Cortes de Agrupacion'!$F$6,'Cortes de Agrupacion'!$E$6))</f>
        <v>#VALUE!</v>
      </c>
      <c r="K283" s="118" t="str">
        <f t="shared" si="8"/>
        <v/>
      </c>
      <c r="L283" s="124" t="e">
        <f>#VALUE!</f>
        <v>#VALUE!</v>
      </c>
      <c r="M283" s="26" t="e">
        <f ca="1">+_xlfn.IFNA(VLOOKUP(C283,'Distribución de puestos'!$B$8:$I$507,8,0),"")</f>
        <v>#NAME?</v>
      </c>
      <c r="N283" s="26" t="str">
        <f>+IF(VLOOKUP($B283,'Lista Puestos Valorados'!$B$11:$BK$510,MATCH('Auxiliar General'!H$4,'Lista Puestos Valorados'!$B$10:$BK$10,0),0)="","No relevante",VLOOKUP($B283,'Lista Puestos Valorados'!$B$11:$BK$510,MATCH('Auxiliar General'!H$4,'Lista Puestos Valorados'!$B$10:$BK$10,0),0))</f>
        <v>No relevante</v>
      </c>
      <c r="O283" s="26">
        <f>+HLOOKUP(N283,Sistema_Puntos!$Q$5:$Y$43,'Auxiliar General'!J$5,FALSE)</f>
        <v>0</v>
      </c>
      <c r="P283" s="26" t="str">
        <f>+IF(VLOOKUP($B283,'Lista Puestos Valorados'!$B$11:$BK$510,MATCH('Auxiliar General'!J$4,'Lista Puestos Valorados'!$B$10:$BK$10,0),0)="","No relevante",VLOOKUP($B283,'Lista Puestos Valorados'!$B$11:$BK$510,MATCH('Auxiliar General'!J$4,'Lista Puestos Valorados'!$B$10:$BK$10,0),0))</f>
        <v>No relevante</v>
      </c>
      <c r="Q283" s="26">
        <f>+HLOOKUP(P283,Sistema_Puntos!$Q$5:$Y$43,'Auxiliar General'!L$5,FALSE)</f>
        <v>0</v>
      </c>
      <c r="R283" s="26" t="str">
        <f>+IF(VLOOKUP($B283,'Lista Puestos Valorados'!$B$11:$BK$510,MATCH('Auxiliar General'!L$4,'Lista Puestos Valorados'!$B$10:$BK$10,0),0)="","No relevante",VLOOKUP($B283,'Lista Puestos Valorados'!$B$11:$BK$510,MATCH('Auxiliar General'!L$4,'Lista Puestos Valorados'!$B$10:$BK$10,0),0))</f>
        <v>No relevante</v>
      </c>
      <c r="S283" s="26">
        <f>+HLOOKUP(R283,Sistema_Puntos!$Q$5:$Y$43,'Auxiliar General'!N$5,FALSE)</f>
        <v>0</v>
      </c>
      <c r="T283" s="26" t="str">
        <f>+IF(VLOOKUP($B283,'Lista Puestos Valorados'!$B$11:$BK$510,MATCH('Auxiliar General'!N$4,'Lista Puestos Valorados'!$B$10:$BK$10,0),0)="","No relevante",VLOOKUP($B283,'Lista Puestos Valorados'!$B$11:$BK$510,MATCH('Auxiliar General'!N$4,'Lista Puestos Valorados'!$B$10:$BK$10,0),0))</f>
        <v>No relevante</v>
      </c>
      <c r="U283" s="26">
        <f>+HLOOKUP(T283,Sistema_Puntos!$Q$5:$Y$43,'Auxiliar General'!P$5,FALSE)</f>
        <v>0</v>
      </c>
      <c r="V283" s="26" t="str">
        <f>+IF(VLOOKUP($B283,'Lista Puestos Valorados'!$B$11:$BK$510,MATCH('Auxiliar General'!P$4,'Lista Puestos Valorados'!$B$10:$BK$10,0),0)="","No relevante",VLOOKUP($B283,'Lista Puestos Valorados'!$B$11:$BK$510,MATCH('Auxiliar General'!P$4,'Lista Puestos Valorados'!$B$10:$BK$10,0),0))</f>
        <v>No relevante</v>
      </c>
      <c r="W283" s="26">
        <f>+HLOOKUP(V283,Sistema_Puntos!$Q$5:$Y$43,'Auxiliar General'!R$5,FALSE)</f>
        <v>0</v>
      </c>
      <c r="X283" s="26" t="str">
        <f>+IF(VLOOKUP($B283,'Lista Puestos Valorados'!$B$11:$BK$510,MATCH('Auxiliar General'!R$4,'Lista Puestos Valorados'!$B$10:$BK$10,0),0)="","No relevante",VLOOKUP($B283,'Lista Puestos Valorados'!$B$11:$BK$510,MATCH('Auxiliar General'!R$4,'Lista Puestos Valorados'!$B$10:$BK$10,0),0))</f>
        <v>No relevante</v>
      </c>
      <c r="Y283" s="26">
        <f>+HLOOKUP(X283,Sistema_Puntos!$Q$5:$Y$43,'Auxiliar General'!T$5,FALSE)</f>
        <v>0</v>
      </c>
      <c r="Z283" s="26" t="str">
        <f>+IF(VLOOKUP($B283,'Lista Puestos Valorados'!$B$11:$BK$510,MATCH('Auxiliar General'!T$4,'Lista Puestos Valorados'!$B$10:$BK$10,0),0)="","No relevante",VLOOKUP($B283,'Lista Puestos Valorados'!$B$11:$BK$510,MATCH('Auxiliar General'!T$4,'Lista Puestos Valorados'!$B$10:$BK$10,0),0))</f>
        <v>No relevante</v>
      </c>
      <c r="AA283" s="26">
        <f>+HLOOKUP(Z283,Sistema_Puntos!$Q$5:$Y$43,'Auxiliar General'!V$5,FALSE)</f>
        <v>0</v>
      </c>
      <c r="AB283" s="26" t="str">
        <f>+IF(VLOOKUP($B283,'Lista Puestos Valorados'!$B$11:$BK$510,MATCH('Auxiliar General'!V$4,'Lista Puestos Valorados'!$B$10:$BK$10,0),0)="","No relevante",VLOOKUP($B283,'Lista Puestos Valorados'!$B$11:$BK$510,MATCH('Auxiliar General'!V$4,'Lista Puestos Valorados'!$B$10:$BK$10,0),0))</f>
        <v>No relevante</v>
      </c>
      <c r="AC283" s="26">
        <f>+HLOOKUP(AB283,Sistema_Puntos!$Q$5:$Y$43,'Auxiliar General'!X$5,FALSE)</f>
        <v>0</v>
      </c>
      <c r="AD283" s="26" t="str">
        <f>+IF(VLOOKUP($B283,'Lista Puestos Valorados'!$B$11:$BK$510,MATCH('Auxiliar General'!X$4,'Lista Puestos Valorados'!$B$10:$BK$10,0),0)="","No relevante",VLOOKUP($B283,'Lista Puestos Valorados'!$B$11:$BK$510,MATCH('Auxiliar General'!X$4,'Lista Puestos Valorados'!$B$10:$BK$10,0),0))</f>
        <v>No relevante</v>
      </c>
      <c r="AE283" s="26">
        <f>+HLOOKUP(AD283,Sistema_Puntos!$Q$5:$Y$43,'Auxiliar General'!Z$5,FALSE)</f>
        <v>0</v>
      </c>
      <c r="AF283" s="26" t="str">
        <f>+IF(VLOOKUP($B283,'Lista Puestos Valorados'!$B$11:$BK$510,MATCH('Auxiliar General'!Z$4,'Lista Puestos Valorados'!$B$10:$BK$10,0),0)="","No relevante",VLOOKUP($B283,'Lista Puestos Valorados'!$B$11:$BK$510,MATCH('Auxiliar General'!Z$4,'Lista Puestos Valorados'!$B$10:$BK$10,0),0))</f>
        <v>No relevante</v>
      </c>
      <c r="AG283" s="26">
        <f>+HLOOKUP(AF283,Sistema_Puntos!$Q$5:$Y$43,'Auxiliar General'!AB$5,FALSE)</f>
        <v>0</v>
      </c>
      <c r="AH283" s="26" t="str">
        <f>+IF(VLOOKUP($B283,'Lista Puestos Valorados'!$B$11:$BK$510,MATCH('Auxiliar General'!AB$4,'Lista Puestos Valorados'!$B$10:$BK$10,0),0)="","No relevante",VLOOKUP($B283,'Lista Puestos Valorados'!$B$11:$BK$510,MATCH('Auxiliar General'!AB$4,'Lista Puestos Valorados'!$B$10:$BK$10,0),0))</f>
        <v>No relevante</v>
      </c>
      <c r="AI283" s="26">
        <f>+HLOOKUP(AH283,Sistema_Puntos!$Q$5:$Y$43,'Auxiliar General'!AD$5,FALSE)</f>
        <v>0</v>
      </c>
      <c r="AJ283" s="26" t="str">
        <f>+IF(VLOOKUP($B283,'Lista Puestos Valorados'!$B$11:$BK$510,MATCH('Auxiliar General'!AD$4,'Lista Puestos Valorados'!$B$10:$BK$10,0),0)="","No relevante",VLOOKUP($B283,'Lista Puestos Valorados'!$B$11:$BK$510,MATCH('Auxiliar General'!AD$4,'Lista Puestos Valorados'!$B$10:$BK$10,0),0))</f>
        <v>No relevante</v>
      </c>
      <c r="AK283" s="26">
        <f>+HLOOKUP(AJ283,Sistema_Puntos!$Q$5:$Y$43,'Auxiliar General'!AF$5,FALSE)</f>
        <v>0</v>
      </c>
      <c r="AL283" s="26" t="str">
        <f>+IF(VLOOKUP($B283,'Lista Puestos Valorados'!$B$11:$BK$510,MATCH('Auxiliar General'!AF$4,'Lista Puestos Valorados'!$B$10:$BK$10,0),0)="","No relevante",VLOOKUP($B283,'Lista Puestos Valorados'!$B$11:$BK$510,MATCH('Auxiliar General'!AF$4,'Lista Puestos Valorados'!$B$10:$BK$10,0),0))</f>
        <v>No relevante</v>
      </c>
      <c r="AM283" s="26">
        <f>+HLOOKUP(AL283,Sistema_Puntos!$Q$5:$Y$43,'Auxiliar General'!AH$5,FALSE)</f>
        <v>0</v>
      </c>
      <c r="AN283" s="26" t="str">
        <f>+IF(VLOOKUP($B283,'Lista Puestos Valorados'!$B$11:$BK$510,MATCH('Auxiliar General'!AH$4,'Lista Puestos Valorados'!$B$10:$BK$10,0),0)="","No relevante",VLOOKUP($B283,'Lista Puestos Valorados'!$B$11:$BK$510,MATCH('Auxiliar General'!AH$4,'Lista Puestos Valorados'!$B$10:$BK$10,0),0))</f>
        <v>No relevante</v>
      </c>
      <c r="AO283" s="26">
        <f>+HLOOKUP(AN283,Sistema_Puntos!$Q$5:$Y$43,'Auxiliar General'!AJ$5,FALSE)</f>
        <v>0</v>
      </c>
      <c r="AP283" s="26" t="str">
        <f>+IF(VLOOKUP($B283,'Lista Puestos Valorados'!$B$11:$BK$510,MATCH('Auxiliar General'!AJ$4,'Lista Puestos Valorados'!$B$10:$BK$10,0),0)="","No relevante",VLOOKUP($B283,'Lista Puestos Valorados'!$B$11:$BK$510,MATCH('Auxiliar General'!AJ$4,'Lista Puestos Valorados'!$B$10:$BK$10,0),0))</f>
        <v>No relevante</v>
      </c>
      <c r="AQ283" s="26">
        <f>+HLOOKUP(AP283,Sistema_Puntos!$Q$5:$Y$43,'Auxiliar General'!AL$5,FALSE)</f>
        <v>0</v>
      </c>
      <c r="AR283" s="26" t="str">
        <f>+IF(VLOOKUP($B283,'Lista Puestos Valorados'!$B$11:$BK$510,MATCH('Auxiliar General'!AL$4,'Lista Puestos Valorados'!$B$10:$BK$10,0),0)="","No relevante",VLOOKUP($B283,'Lista Puestos Valorados'!$B$11:$BK$510,MATCH('Auxiliar General'!AL$4,'Lista Puestos Valorados'!$B$10:$BK$10,0),0))</f>
        <v>No relevante</v>
      </c>
      <c r="AS283" s="26">
        <f>+HLOOKUP(AR283,Sistema_Puntos!$Q$5:$Y$43,'Auxiliar General'!AN$5,FALSE)</f>
        <v>0</v>
      </c>
      <c r="AT283" s="26" t="str">
        <f>+IF(VLOOKUP($B283,'Lista Puestos Valorados'!$B$11:$BK$510,MATCH('Auxiliar General'!AN$4,'Lista Puestos Valorados'!$B$10:$BK$10,0),0)="","No relevante",VLOOKUP($B283,'Lista Puestos Valorados'!$B$11:$BK$510,MATCH('Auxiliar General'!AN$4,'Lista Puestos Valorados'!$B$10:$BK$10,0),0))</f>
        <v>No relevante</v>
      </c>
      <c r="AU283" s="26">
        <f>+HLOOKUP(AT283,Sistema_Puntos!$Q$5:$Y$43,'Auxiliar General'!AP$5,FALSE)</f>
        <v>0</v>
      </c>
      <c r="AV283" s="26" t="str">
        <f>+IF(VLOOKUP($B283,'Lista Puestos Valorados'!$B$11:$BK$510,MATCH('Auxiliar General'!AP$4,'Lista Puestos Valorados'!$B$10:$BK$10,0),0)="","No relevante",VLOOKUP($B283,'Lista Puestos Valorados'!$B$11:$BK$510,MATCH('Auxiliar General'!AP$4,'Lista Puestos Valorados'!$B$10:$BK$10,0),0))</f>
        <v>No relevante</v>
      </c>
      <c r="AW283" s="26">
        <f>+HLOOKUP(AV283,Sistema_Puntos!$Q$5:$Y$43,'Auxiliar General'!AR$5,FALSE)</f>
        <v>0</v>
      </c>
      <c r="AX283" s="26" t="str">
        <f>+IF(VLOOKUP($B283,'Lista Puestos Valorados'!$B$11:$BK$510,MATCH('Auxiliar General'!AR$4,'Lista Puestos Valorados'!$B$10:$BK$10,0),0)="","No relevante",VLOOKUP($B283,'Lista Puestos Valorados'!$B$11:$BK$510,MATCH('Auxiliar General'!AR$4,'Lista Puestos Valorados'!$B$10:$BK$10,0),0))</f>
        <v>No relevante</v>
      </c>
      <c r="AY283" s="26">
        <f>+HLOOKUP(AX283,Sistema_Puntos!$Q$5:$Y$43,'Auxiliar General'!AT$5,FALSE)</f>
        <v>0</v>
      </c>
      <c r="AZ283" s="26" t="str">
        <f>+IF(VLOOKUP($B283,'Lista Puestos Valorados'!$B$11:$BK$510,MATCH('Auxiliar General'!AT$4,'Lista Puestos Valorados'!$B$10:$BK$10,0),0)="","No relevante",VLOOKUP($B283,'Lista Puestos Valorados'!$B$11:$BK$510,MATCH('Auxiliar General'!AT$4,'Lista Puestos Valorados'!$B$10:$BK$10,0),0))</f>
        <v>No relevante</v>
      </c>
      <c r="BA283" s="26">
        <f>+HLOOKUP(AZ283,Sistema_Puntos!$Q$5:$Y$43,'Auxiliar General'!AV$5,FALSE)</f>
        <v>0</v>
      </c>
      <c r="BB283" s="26" t="str">
        <f>+IF(VLOOKUP($B283,'Lista Puestos Valorados'!$B$11:$BK$510,MATCH('Auxiliar General'!AV$4,'Lista Puestos Valorados'!$B$10:$BK$10,0),0)="","No relevante",VLOOKUP($B283,'Lista Puestos Valorados'!$B$11:$BK$510,MATCH('Auxiliar General'!AV$4,'Lista Puestos Valorados'!$B$10:$BK$10,0),0))</f>
        <v>No relevante</v>
      </c>
      <c r="BC283" s="26">
        <f>+HLOOKUP(BB283,Sistema_Puntos!$Q$5:$Y$43,'Auxiliar General'!AX$5,FALSE)</f>
        <v>0</v>
      </c>
      <c r="BD283" s="26" t="str">
        <f>+IF(VLOOKUP($B283,'Lista Puestos Valorados'!$B$11:$BK$510,MATCH('Auxiliar General'!AX$4,'Lista Puestos Valorados'!$B$10:$BK$10,0),0)="","No relevante",VLOOKUP($B283,'Lista Puestos Valorados'!$B$11:$BK$510,MATCH('Auxiliar General'!AX$4,'Lista Puestos Valorados'!$B$10:$BK$10,0),0))</f>
        <v>No relevante</v>
      </c>
      <c r="BE283" s="26">
        <f>+HLOOKUP(BD283,Sistema_Puntos!$Q$5:$Y$43,'Auxiliar General'!AZ$5,FALSE)</f>
        <v>0</v>
      </c>
      <c r="BF283" s="26" t="str">
        <f>+IF(VLOOKUP($B283,'Lista Puestos Valorados'!$B$11:$BK$510,MATCH('Auxiliar General'!AZ$4,'Lista Puestos Valorados'!$B$10:$BK$10,0),0)="","No relevante",VLOOKUP($B283,'Lista Puestos Valorados'!$B$11:$BK$510,MATCH('Auxiliar General'!AZ$4,'Lista Puestos Valorados'!$B$10:$BK$10,0),0))</f>
        <v>No relevante</v>
      </c>
      <c r="BG283" s="26">
        <f>+HLOOKUP(BF283,Sistema_Puntos!$Q$5:$Y$43,'Auxiliar General'!BB$5,FALSE)</f>
        <v>0</v>
      </c>
      <c r="BH283" s="26" t="str">
        <f>+IF(VLOOKUP($B283,'Lista Puestos Valorados'!$B$11:$BK$510,MATCH('Auxiliar General'!BB$4,'Lista Puestos Valorados'!$B$10:$BK$10,0),0)="","No relevante",VLOOKUP($B283,'Lista Puestos Valorados'!$B$11:$BK$510,MATCH('Auxiliar General'!BB$4,'Lista Puestos Valorados'!$B$10:$BK$10,0),0))</f>
        <v>No relevante</v>
      </c>
      <c r="BI283" s="26">
        <f>+HLOOKUP(BH283,Sistema_Puntos!$Q$5:$Y$43,'Auxiliar General'!BD$5,FALSE)</f>
        <v>0</v>
      </c>
      <c r="BJ283" s="26" t="str">
        <f>+IF(VLOOKUP($B283,'Lista Puestos Valorados'!$B$11:$BK$510,MATCH('Auxiliar General'!BD$4,'Lista Puestos Valorados'!$B$10:$BK$10,0),0)="","No relevante",VLOOKUP($B283,'Lista Puestos Valorados'!$B$11:$BK$510,MATCH('Auxiliar General'!BD$4,'Lista Puestos Valorados'!$B$10:$BK$10,0),0))</f>
        <v>No relevante</v>
      </c>
      <c r="BK283" s="26">
        <f>+HLOOKUP(BJ283,Sistema_Puntos!$Q$5:$Y$43,'Auxiliar General'!BF$5,FALSE)</f>
        <v>0</v>
      </c>
      <c r="BL283" s="26" t="str">
        <f>+IF(VLOOKUP($B283,'Lista Puestos Valorados'!$B$11:$BK$510,MATCH('Auxiliar General'!BF$4,'Lista Puestos Valorados'!$B$10:$BK$10,0),0)="","No relevante",VLOOKUP($B283,'Lista Puestos Valorados'!$B$11:$BK$510,MATCH('Auxiliar General'!BF$4,'Lista Puestos Valorados'!$B$10:$BK$10,0),0))</f>
        <v>No relevante</v>
      </c>
      <c r="BM283" s="26">
        <f>+HLOOKUP(BL283,Sistema_Puntos!$Q$5:$Y$43,'Auxiliar General'!BH$5,FALSE)</f>
        <v>0</v>
      </c>
      <c r="BN283" s="26" t="str">
        <f>+IF(VLOOKUP($B283,'Lista Puestos Valorados'!$B$11:$BK$510,MATCH('Auxiliar General'!BH$4,'Lista Puestos Valorados'!$B$10:$BK$10,0),0)="","No relevante",VLOOKUP($B283,'Lista Puestos Valorados'!$B$11:$BK$510,MATCH('Auxiliar General'!BH$4,'Lista Puestos Valorados'!$B$10:$BK$10,0),0))</f>
        <v>No relevante</v>
      </c>
      <c r="BO283" s="26">
        <f>+HLOOKUP(BN283,Sistema_Puntos!$Q$5:$Y$43,'Auxiliar General'!BJ$5,FALSE)</f>
        <v>0</v>
      </c>
      <c r="BP283" s="26" t="str">
        <f>+IF(VLOOKUP($B283,'Lista Puestos Valorados'!$B$11:$BK$510,MATCH('Auxiliar General'!BJ$4,'Lista Puestos Valorados'!$B$10:$BK$10,0),0)="","No relevante",VLOOKUP($B283,'Lista Puestos Valorados'!$B$11:$BK$510,MATCH('Auxiliar General'!BJ$4,'Lista Puestos Valorados'!$B$10:$BK$10,0),0))</f>
        <v>No relevante</v>
      </c>
      <c r="BQ283" s="26">
        <f>+HLOOKUP(BP283,Sistema_Puntos!$Q$5:$Y$43,'Auxiliar General'!BL$5,FALSE)</f>
        <v>0</v>
      </c>
      <c r="BR283" s="26" t="str">
        <f>+IF(VLOOKUP($B283,'Lista Puestos Valorados'!$B$11:$BK$510,MATCH('Auxiliar General'!BL$4,'Lista Puestos Valorados'!$B$10:$BK$10,0),0)="","No relevante",VLOOKUP($B283,'Lista Puestos Valorados'!$B$11:$BK$510,MATCH('Auxiliar General'!BL$4,'Lista Puestos Valorados'!$B$10:$BK$10,0),0))</f>
        <v>No relevante</v>
      </c>
      <c r="BS283" s="26">
        <f>+HLOOKUP(BR283,Sistema_Puntos!$Q$5:$Y$43,'Auxiliar General'!BN$5,FALSE)</f>
        <v>0</v>
      </c>
      <c r="BT283" s="26" t="str">
        <f>+IF(VLOOKUP($B283,'Lista Puestos Valorados'!$B$11:$BK$510,MATCH('Auxiliar General'!BN$4,'Lista Puestos Valorados'!$B$10:$BK$10,0),0)="","No relevante",VLOOKUP($B283,'Lista Puestos Valorados'!$B$11:$BK$510,MATCH('Auxiliar General'!BN$4,'Lista Puestos Valorados'!$B$10:$BK$10,0),0))</f>
        <v>No relevante</v>
      </c>
      <c r="BU283" s="26">
        <f>+HLOOKUP(BT283,Sistema_Puntos!$Q$5:$Y$43,'Auxiliar General'!BP$5,FALSE)</f>
        <v>0</v>
      </c>
      <c r="BV283" s="26" t="str">
        <f>+IF(VLOOKUP($B283,'Lista Puestos Valorados'!$B$11:$BK$510,MATCH('Auxiliar General'!BP$4,'Lista Puestos Valorados'!$B$10:$BK$10,0),0)="","No relevante",VLOOKUP($B283,'Lista Puestos Valorados'!$B$11:$BK$510,MATCH('Auxiliar General'!BP$4,'Lista Puestos Valorados'!$B$10:$BK$10,0),0))</f>
        <v>No relevante</v>
      </c>
      <c r="BW283" s="26">
        <f>+HLOOKUP(BV283,Sistema_Puntos!$Q$5:$Y$43,'Auxiliar General'!BR$5,FALSE)</f>
        <v>0</v>
      </c>
      <c r="BX283" s="26" t="str">
        <f>+IF(VLOOKUP($B283,'Lista Puestos Valorados'!$B$11:$BK$510,MATCH('Auxiliar General'!BR$4,'Lista Puestos Valorados'!$B$10:$BK$10,0),0)="","No relevante",VLOOKUP($B283,'Lista Puestos Valorados'!$B$11:$BK$510,MATCH('Auxiliar General'!BR$4,'Lista Puestos Valorados'!$B$10:$BK$10,0),0))</f>
        <v>No relevante</v>
      </c>
      <c r="BY283" s="26">
        <f>+HLOOKUP(BX283,Sistema_Puntos!$Q$5:$Y$43,'Auxiliar General'!BT$5,FALSE)</f>
        <v>0</v>
      </c>
      <c r="BZ283" s="26" t="str">
        <f>+IF(VLOOKUP($B283,'Lista Puestos Valorados'!$B$11:$BK$510,MATCH('Auxiliar General'!BT$4,'Lista Puestos Valorados'!$B$10:$BK$10,0),0)="","No relevante",VLOOKUP($B283,'Lista Puestos Valorados'!$B$11:$BK$510,MATCH('Auxiliar General'!BT$4,'Lista Puestos Valorados'!$B$10:$BK$10,0),0))</f>
        <v>No relevante</v>
      </c>
      <c r="CA283" s="26">
        <f>+HLOOKUP(BZ283,Sistema_Puntos!$Q$5:$Y$43,'Auxiliar General'!BV$5,FALSE)</f>
        <v>0</v>
      </c>
      <c r="CB283" s="26" t="str">
        <f>+IF(VLOOKUP($B283,'Lista Puestos Valorados'!$B$11:$BK$510,MATCH('Auxiliar General'!BV$4,'Lista Puestos Valorados'!$B$10:$BK$10,0),0)="","No relevante",VLOOKUP($B283,'Lista Puestos Valorados'!$B$11:$BK$510,MATCH('Auxiliar General'!BV$4,'Lista Puestos Valorados'!$B$10:$BK$10,0),0))</f>
        <v>No relevante</v>
      </c>
      <c r="CC283" s="26">
        <f>+HLOOKUP(CB283,Sistema_Puntos!$Q$5:$Y$43,'Auxiliar General'!BX$5,FALSE)</f>
        <v>0</v>
      </c>
      <c r="CD283" s="26" t="str">
        <f>+IF(VLOOKUP($B283,'Lista Puestos Valorados'!$B$11:$BK$510,MATCH('Auxiliar General'!BX$4,'Lista Puestos Valorados'!$B$10:$BK$10,0),0)="","No relevante",VLOOKUP($B283,'Lista Puestos Valorados'!$B$11:$BK$510,MATCH('Auxiliar General'!BX$4,'Lista Puestos Valorados'!$B$10:$BK$10,0),0))</f>
        <v>No relevante</v>
      </c>
      <c r="CE283" s="26">
        <f>+HLOOKUP(CD283,Sistema_Puntos!$Q$5:$Y$43,'Auxiliar General'!BZ$5,FALSE)</f>
        <v>0</v>
      </c>
      <c r="CF283" s="26" t="str">
        <f>+IF(VLOOKUP($B283,'Lista Puestos Valorados'!$B$11:$BK$510,MATCH('Auxiliar General'!BZ$4,'Lista Puestos Valorados'!$B$10:$BK$10,0),0)="","No relevante",VLOOKUP($B283,'Lista Puestos Valorados'!$B$11:$BK$510,MATCH('Auxiliar General'!BZ$4,'Lista Puestos Valorados'!$B$10:$BK$10,0),0))</f>
        <v>No relevante</v>
      </c>
      <c r="CG283" s="26">
        <f>+HLOOKUP(CF283,Sistema_Puntos!$Q$5:$Y$43,'Auxiliar General'!CB$5,FALSE)</f>
        <v>0</v>
      </c>
      <c r="CH283" s="29"/>
      <c r="CI283" s="29"/>
    </row>
    <row r="284" spans="2:87" ht="17.55" customHeight="1">
      <c r="B284" s="26">
        <f>+'Listado de Puestos'!B284</f>
        <v>274</v>
      </c>
      <c r="C284" s="26" t="str">
        <f>+IF('Lista Puestos Valorados'!C284="","",'Lista Puestos Valorados'!C284)</f>
        <v/>
      </c>
      <c r="D284" s="26" t="str">
        <f>+IF('Lista Puestos Valorados'!D284="","",'Lista Puestos Valorados'!D284)</f>
        <v/>
      </c>
      <c r="E284" s="26" t="str">
        <f>+IF('Lista Puestos Valorados'!E284="","",'Lista Puestos Valorados'!E284)</f>
        <v/>
      </c>
      <c r="F284" s="26" t="str">
        <f>+IF('Lista Puestos Valorados'!F284="","",'Lista Puestos Valorados'!F284)</f>
        <v/>
      </c>
      <c r="G284" s="26" t="str">
        <f>+IF('Lista Puestos Valorados'!G284="","",'Lista Puestos Valorados'!G284)</f>
        <v/>
      </c>
      <c r="H284" s="26" t="str">
        <f>+IF('Lista Puestos Valorados'!H284="","",'Lista Puestos Valorados'!H284)</f>
        <v/>
      </c>
      <c r="I284" s="26" t="str">
        <f>+IF('Lista Puestos Valorados'!I284="","",'Lista Puestos Valorados'!I284)</f>
        <v/>
      </c>
      <c r="J284" s="118" t="e">
        <f t="array" ref="J284">+IF(L284="","",_xlfn.IFS(L284&lt;='Cortes de Agrupacion'!$F$15,'Cortes de Agrupacion'!$E$15,'Resultados General'!L284&lt;='Cortes de Agrupacion'!$F$14,'Cortes de Agrupacion'!$E$14,'Resultados General'!L284&lt;='Cortes de Agrupacion'!$F$13,'Cortes de Agrupacion'!$E$13,L284&lt;='Cortes de Agrupacion'!$F$12,'Cortes de Agrupacion'!$E$12,'Resultados General'!L284&lt;='Cortes de Agrupacion'!$F$11,'Cortes de Agrupacion'!$E$11,'Resultados General'!L284&lt;='Cortes de Agrupacion'!$F$10,'Cortes de Agrupacion'!$E$10,'Resultados General'!L284&lt;='Cortes de Agrupacion'!$F$9,'Cortes de Agrupacion'!$E$9,'Resultados General'!L284&lt;='Cortes de Agrupacion'!$F$8,'Cortes de Agrupacion'!$E$8,'Resultados General'!L284&lt;='Cortes de Agrupacion'!$F$7,'Cortes de Agrupacion'!$E$7,'Resultados General'!L284&lt;='Cortes de Agrupacion'!$F$6,'Cortes de Agrupacion'!$E$6))</f>
        <v>#VALUE!</v>
      </c>
      <c r="K284" s="118" t="str">
        <f t="shared" si="8"/>
        <v/>
      </c>
      <c r="L284" s="124" t="e">
        <f>#VALUE!</f>
        <v>#VALUE!</v>
      </c>
      <c r="M284" s="26" t="e">
        <f ca="1">+_xlfn.IFNA(VLOOKUP(C284,'Distribución de puestos'!$B$8:$I$507,8,0),"")</f>
        <v>#NAME?</v>
      </c>
      <c r="N284" s="26" t="str">
        <f>+IF(VLOOKUP($B284,'Lista Puestos Valorados'!$B$11:$BK$510,MATCH('Auxiliar General'!H$4,'Lista Puestos Valorados'!$B$10:$BK$10,0),0)="","No relevante",VLOOKUP($B284,'Lista Puestos Valorados'!$B$11:$BK$510,MATCH('Auxiliar General'!H$4,'Lista Puestos Valorados'!$B$10:$BK$10,0),0))</f>
        <v>No relevante</v>
      </c>
      <c r="O284" s="26">
        <f>+HLOOKUP(N284,Sistema_Puntos!$Q$5:$Y$43,'Auxiliar General'!J$5,FALSE)</f>
        <v>0</v>
      </c>
      <c r="P284" s="26" t="str">
        <f>+IF(VLOOKUP($B284,'Lista Puestos Valorados'!$B$11:$BK$510,MATCH('Auxiliar General'!J$4,'Lista Puestos Valorados'!$B$10:$BK$10,0),0)="","No relevante",VLOOKUP($B284,'Lista Puestos Valorados'!$B$11:$BK$510,MATCH('Auxiliar General'!J$4,'Lista Puestos Valorados'!$B$10:$BK$10,0),0))</f>
        <v>No relevante</v>
      </c>
      <c r="Q284" s="26">
        <f>+HLOOKUP(P284,Sistema_Puntos!$Q$5:$Y$43,'Auxiliar General'!L$5,FALSE)</f>
        <v>0</v>
      </c>
      <c r="R284" s="26" t="str">
        <f>+IF(VLOOKUP($B284,'Lista Puestos Valorados'!$B$11:$BK$510,MATCH('Auxiliar General'!L$4,'Lista Puestos Valorados'!$B$10:$BK$10,0),0)="","No relevante",VLOOKUP($B284,'Lista Puestos Valorados'!$B$11:$BK$510,MATCH('Auxiliar General'!L$4,'Lista Puestos Valorados'!$B$10:$BK$10,0),0))</f>
        <v>No relevante</v>
      </c>
      <c r="S284" s="26">
        <f>+HLOOKUP(R284,Sistema_Puntos!$Q$5:$Y$43,'Auxiliar General'!N$5,FALSE)</f>
        <v>0</v>
      </c>
      <c r="T284" s="26" t="str">
        <f>+IF(VLOOKUP($B284,'Lista Puestos Valorados'!$B$11:$BK$510,MATCH('Auxiliar General'!N$4,'Lista Puestos Valorados'!$B$10:$BK$10,0),0)="","No relevante",VLOOKUP($B284,'Lista Puestos Valorados'!$B$11:$BK$510,MATCH('Auxiliar General'!N$4,'Lista Puestos Valorados'!$B$10:$BK$10,0),0))</f>
        <v>No relevante</v>
      </c>
      <c r="U284" s="26">
        <f>+HLOOKUP(T284,Sistema_Puntos!$Q$5:$Y$43,'Auxiliar General'!P$5,FALSE)</f>
        <v>0</v>
      </c>
      <c r="V284" s="26" t="str">
        <f>+IF(VLOOKUP($B284,'Lista Puestos Valorados'!$B$11:$BK$510,MATCH('Auxiliar General'!P$4,'Lista Puestos Valorados'!$B$10:$BK$10,0),0)="","No relevante",VLOOKUP($B284,'Lista Puestos Valorados'!$B$11:$BK$510,MATCH('Auxiliar General'!P$4,'Lista Puestos Valorados'!$B$10:$BK$10,0),0))</f>
        <v>No relevante</v>
      </c>
      <c r="W284" s="26">
        <f>+HLOOKUP(V284,Sistema_Puntos!$Q$5:$Y$43,'Auxiliar General'!R$5,FALSE)</f>
        <v>0</v>
      </c>
      <c r="X284" s="26" t="str">
        <f>+IF(VLOOKUP($B284,'Lista Puestos Valorados'!$B$11:$BK$510,MATCH('Auxiliar General'!R$4,'Lista Puestos Valorados'!$B$10:$BK$10,0),0)="","No relevante",VLOOKUP($B284,'Lista Puestos Valorados'!$B$11:$BK$510,MATCH('Auxiliar General'!R$4,'Lista Puestos Valorados'!$B$10:$BK$10,0),0))</f>
        <v>No relevante</v>
      </c>
      <c r="Y284" s="26">
        <f>+HLOOKUP(X284,Sistema_Puntos!$Q$5:$Y$43,'Auxiliar General'!T$5,FALSE)</f>
        <v>0</v>
      </c>
      <c r="Z284" s="26" t="str">
        <f>+IF(VLOOKUP($B284,'Lista Puestos Valorados'!$B$11:$BK$510,MATCH('Auxiliar General'!T$4,'Lista Puestos Valorados'!$B$10:$BK$10,0),0)="","No relevante",VLOOKUP($B284,'Lista Puestos Valorados'!$B$11:$BK$510,MATCH('Auxiliar General'!T$4,'Lista Puestos Valorados'!$B$10:$BK$10,0),0))</f>
        <v>No relevante</v>
      </c>
      <c r="AA284" s="26">
        <f>+HLOOKUP(Z284,Sistema_Puntos!$Q$5:$Y$43,'Auxiliar General'!V$5,FALSE)</f>
        <v>0</v>
      </c>
      <c r="AB284" s="26" t="str">
        <f>+IF(VLOOKUP($B284,'Lista Puestos Valorados'!$B$11:$BK$510,MATCH('Auxiliar General'!V$4,'Lista Puestos Valorados'!$B$10:$BK$10,0),0)="","No relevante",VLOOKUP($B284,'Lista Puestos Valorados'!$B$11:$BK$510,MATCH('Auxiliar General'!V$4,'Lista Puestos Valorados'!$B$10:$BK$10,0),0))</f>
        <v>No relevante</v>
      </c>
      <c r="AC284" s="26">
        <f>+HLOOKUP(AB284,Sistema_Puntos!$Q$5:$Y$43,'Auxiliar General'!X$5,FALSE)</f>
        <v>0</v>
      </c>
      <c r="AD284" s="26" t="str">
        <f>+IF(VLOOKUP($B284,'Lista Puestos Valorados'!$B$11:$BK$510,MATCH('Auxiliar General'!X$4,'Lista Puestos Valorados'!$B$10:$BK$10,0),0)="","No relevante",VLOOKUP($B284,'Lista Puestos Valorados'!$B$11:$BK$510,MATCH('Auxiliar General'!X$4,'Lista Puestos Valorados'!$B$10:$BK$10,0),0))</f>
        <v>No relevante</v>
      </c>
      <c r="AE284" s="26">
        <f>+HLOOKUP(AD284,Sistema_Puntos!$Q$5:$Y$43,'Auxiliar General'!Z$5,FALSE)</f>
        <v>0</v>
      </c>
      <c r="AF284" s="26" t="str">
        <f>+IF(VLOOKUP($B284,'Lista Puestos Valorados'!$B$11:$BK$510,MATCH('Auxiliar General'!Z$4,'Lista Puestos Valorados'!$B$10:$BK$10,0),0)="","No relevante",VLOOKUP($B284,'Lista Puestos Valorados'!$B$11:$BK$510,MATCH('Auxiliar General'!Z$4,'Lista Puestos Valorados'!$B$10:$BK$10,0),0))</f>
        <v>No relevante</v>
      </c>
      <c r="AG284" s="26">
        <f>+HLOOKUP(AF284,Sistema_Puntos!$Q$5:$Y$43,'Auxiliar General'!AB$5,FALSE)</f>
        <v>0</v>
      </c>
      <c r="AH284" s="26" t="str">
        <f>+IF(VLOOKUP($B284,'Lista Puestos Valorados'!$B$11:$BK$510,MATCH('Auxiliar General'!AB$4,'Lista Puestos Valorados'!$B$10:$BK$10,0),0)="","No relevante",VLOOKUP($B284,'Lista Puestos Valorados'!$B$11:$BK$510,MATCH('Auxiliar General'!AB$4,'Lista Puestos Valorados'!$B$10:$BK$10,0),0))</f>
        <v>No relevante</v>
      </c>
      <c r="AI284" s="26">
        <f>+HLOOKUP(AH284,Sistema_Puntos!$Q$5:$Y$43,'Auxiliar General'!AD$5,FALSE)</f>
        <v>0</v>
      </c>
      <c r="AJ284" s="26" t="str">
        <f>+IF(VLOOKUP($B284,'Lista Puestos Valorados'!$B$11:$BK$510,MATCH('Auxiliar General'!AD$4,'Lista Puestos Valorados'!$B$10:$BK$10,0),0)="","No relevante",VLOOKUP($B284,'Lista Puestos Valorados'!$B$11:$BK$510,MATCH('Auxiliar General'!AD$4,'Lista Puestos Valorados'!$B$10:$BK$10,0),0))</f>
        <v>No relevante</v>
      </c>
      <c r="AK284" s="26">
        <f>+HLOOKUP(AJ284,Sistema_Puntos!$Q$5:$Y$43,'Auxiliar General'!AF$5,FALSE)</f>
        <v>0</v>
      </c>
      <c r="AL284" s="26" t="str">
        <f>+IF(VLOOKUP($B284,'Lista Puestos Valorados'!$B$11:$BK$510,MATCH('Auxiliar General'!AF$4,'Lista Puestos Valorados'!$B$10:$BK$10,0),0)="","No relevante",VLOOKUP($B284,'Lista Puestos Valorados'!$B$11:$BK$510,MATCH('Auxiliar General'!AF$4,'Lista Puestos Valorados'!$B$10:$BK$10,0),0))</f>
        <v>No relevante</v>
      </c>
      <c r="AM284" s="26">
        <f>+HLOOKUP(AL284,Sistema_Puntos!$Q$5:$Y$43,'Auxiliar General'!AH$5,FALSE)</f>
        <v>0</v>
      </c>
      <c r="AN284" s="26" t="str">
        <f>+IF(VLOOKUP($B284,'Lista Puestos Valorados'!$B$11:$BK$510,MATCH('Auxiliar General'!AH$4,'Lista Puestos Valorados'!$B$10:$BK$10,0),0)="","No relevante",VLOOKUP($B284,'Lista Puestos Valorados'!$B$11:$BK$510,MATCH('Auxiliar General'!AH$4,'Lista Puestos Valorados'!$B$10:$BK$10,0),0))</f>
        <v>No relevante</v>
      </c>
      <c r="AO284" s="26">
        <f>+HLOOKUP(AN284,Sistema_Puntos!$Q$5:$Y$43,'Auxiliar General'!AJ$5,FALSE)</f>
        <v>0</v>
      </c>
      <c r="AP284" s="26" t="str">
        <f>+IF(VLOOKUP($B284,'Lista Puestos Valorados'!$B$11:$BK$510,MATCH('Auxiliar General'!AJ$4,'Lista Puestos Valorados'!$B$10:$BK$10,0),0)="","No relevante",VLOOKUP($B284,'Lista Puestos Valorados'!$B$11:$BK$510,MATCH('Auxiliar General'!AJ$4,'Lista Puestos Valorados'!$B$10:$BK$10,0),0))</f>
        <v>No relevante</v>
      </c>
      <c r="AQ284" s="26">
        <f>+HLOOKUP(AP284,Sistema_Puntos!$Q$5:$Y$43,'Auxiliar General'!AL$5,FALSE)</f>
        <v>0</v>
      </c>
      <c r="AR284" s="26" t="str">
        <f>+IF(VLOOKUP($B284,'Lista Puestos Valorados'!$B$11:$BK$510,MATCH('Auxiliar General'!AL$4,'Lista Puestos Valorados'!$B$10:$BK$10,0),0)="","No relevante",VLOOKUP($B284,'Lista Puestos Valorados'!$B$11:$BK$510,MATCH('Auxiliar General'!AL$4,'Lista Puestos Valorados'!$B$10:$BK$10,0),0))</f>
        <v>No relevante</v>
      </c>
      <c r="AS284" s="26">
        <f>+HLOOKUP(AR284,Sistema_Puntos!$Q$5:$Y$43,'Auxiliar General'!AN$5,FALSE)</f>
        <v>0</v>
      </c>
      <c r="AT284" s="26" t="str">
        <f>+IF(VLOOKUP($B284,'Lista Puestos Valorados'!$B$11:$BK$510,MATCH('Auxiliar General'!AN$4,'Lista Puestos Valorados'!$B$10:$BK$10,0),0)="","No relevante",VLOOKUP($B284,'Lista Puestos Valorados'!$B$11:$BK$510,MATCH('Auxiliar General'!AN$4,'Lista Puestos Valorados'!$B$10:$BK$10,0),0))</f>
        <v>No relevante</v>
      </c>
      <c r="AU284" s="26">
        <f>+HLOOKUP(AT284,Sistema_Puntos!$Q$5:$Y$43,'Auxiliar General'!AP$5,FALSE)</f>
        <v>0</v>
      </c>
      <c r="AV284" s="26" t="str">
        <f>+IF(VLOOKUP($B284,'Lista Puestos Valorados'!$B$11:$BK$510,MATCH('Auxiliar General'!AP$4,'Lista Puestos Valorados'!$B$10:$BK$10,0),0)="","No relevante",VLOOKUP($B284,'Lista Puestos Valorados'!$B$11:$BK$510,MATCH('Auxiliar General'!AP$4,'Lista Puestos Valorados'!$B$10:$BK$10,0),0))</f>
        <v>No relevante</v>
      </c>
      <c r="AW284" s="26">
        <f>+HLOOKUP(AV284,Sistema_Puntos!$Q$5:$Y$43,'Auxiliar General'!AR$5,FALSE)</f>
        <v>0</v>
      </c>
      <c r="AX284" s="26" t="str">
        <f>+IF(VLOOKUP($B284,'Lista Puestos Valorados'!$B$11:$BK$510,MATCH('Auxiliar General'!AR$4,'Lista Puestos Valorados'!$B$10:$BK$10,0),0)="","No relevante",VLOOKUP($B284,'Lista Puestos Valorados'!$B$11:$BK$510,MATCH('Auxiliar General'!AR$4,'Lista Puestos Valorados'!$B$10:$BK$10,0),0))</f>
        <v>No relevante</v>
      </c>
      <c r="AY284" s="26">
        <f>+HLOOKUP(AX284,Sistema_Puntos!$Q$5:$Y$43,'Auxiliar General'!AT$5,FALSE)</f>
        <v>0</v>
      </c>
      <c r="AZ284" s="26" t="str">
        <f>+IF(VLOOKUP($B284,'Lista Puestos Valorados'!$B$11:$BK$510,MATCH('Auxiliar General'!AT$4,'Lista Puestos Valorados'!$B$10:$BK$10,0),0)="","No relevante",VLOOKUP($B284,'Lista Puestos Valorados'!$B$11:$BK$510,MATCH('Auxiliar General'!AT$4,'Lista Puestos Valorados'!$B$10:$BK$10,0),0))</f>
        <v>No relevante</v>
      </c>
      <c r="BA284" s="26">
        <f>+HLOOKUP(AZ284,Sistema_Puntos!$Q$5:$Y$43,'Auxiliar General'!AV$5,FALSE)</f>
        <v>0</v>
      </c>
      <c r="BB284" s="26" t="str">
        <f>+IF(VLOOKUP($B284,'Lista Puestos Valorados'!$B$11:$BK$510,MATCH('Auxiliar General'!AV$4,'Lista Puestos Valorados'!$B$10:$BK$10,0),0)="","No relevante",VLOOKUP($B284,'Lista Puestos Valorados'!$B$11:$BK$510,MATCH('Auxiliar General'!AV$4,'Lista Puestos Valorados'!$B$10:$BK$10,0),0))</f>
        <v>No relevante</v>
      </c>
      <c r="BC284" s="26">
        <f>+HLOOKUP(BB284,Sistema_Puntos!$Q$5:$Y$43,'Auxiliar General'!AX$5,FALSE)</f>
        <v>0</v>
      </c>
      <c r="BD284" s="26" t="str">
        <f>+IF(VLOOKUP($B284,'Lista Puestos Valorados'!$B$11:$BK$510,MATCH('Auxiliar General'!AX$4,'Lista Puestos Valorados'!$B$10:$BK$10,0),0)="","No relevante",VLOOKUP($B284,'Lista Puestos Valorados'!$B$11:$BK$510,MATCH('Auxiliar General'!AX$4,'Lista Puestos Valorados'!$B$10:$BK$10,0),0))</f>
        <v>No relevante</v>
      </c>
      <c r="BE284" s="26">
        <f>+HLOOKUP(BD284,Sistema_Puntos!$Q$5:$Y$43,'Auxiliar General'!AZ$5,FALSE)</f>
        <v>0</v>
      </c>
      <c r="BF284" s="26" t="str">
        <f>+IF(VLOOKUP($B284,'Lista Puestos Valorados'!$B$11:$BK$510,MATCH('Auxiliar General'!AZ$4,'Lista Puestos Valorados'!$B$10:$BK$10,0),0)="","No relevante",VLOOKUP($B284,'Lista Puestos Valorados'!$B$11:$BK$510,MATCH('Auxiliar General'!AZ$4,'Lista Puestos Valorados'!$B$10:$BK$10,0),0))</f>
        <v>No relevante</v>
      </c>
      <c r="BG284" s="26">
        <f>+HLOOKUP(BF284,Sistema_Puntos!$Q$5:$Y$43,'Auxiliar General'!BB$5,FALSE)</f>
        <v>0</v>
      </c>
      <c r="BH284" s="26" t="str">
        <f>+IF(VLOOKUP($B284,'Lista Puestos Valorados'!$B$11:$BK$510,MATCH('Auxiliar General'!BB$4,'Lista Puestos Valorados'!$B$10:$BK$10,0),0)="","No relevante",VLOOKUP($B284,'Lista Puestos Valorados'!$B$11:$BK$510,MATCH('Auxiliar General'!BB$4,'Lista Puestos Valorados'!$B$10:$BK$10,0),0))</f>
        <v>No relevante</v>
      </c>
      <c r="BI284" s="26">
        <f>+HLOOKUP(BH284,Sistema_Puntos!$Q$5:$Y$43,'Auxiliar General'!BD$5,FALSE)</f>
        <v>0</v>
      </c>
      <c r="BJ284" s="26" t="str">
        <f>+IF(VLOOKUP($B284,'Lista Puestos Valorados'!$B$11:$BK$510,MATCH('Auxiliar General'!BD$4,'Lista Puestos Valorados'!$B$10:$BK$10,0),0)="","No relevante",VLOOKUP($B284,'Lista Puestos Valorados'!$B$11:$BK$510,MATCH('Auxiliar General'!BD$4,'Lista Puestos Valorados'!$B$10:$BK$10,0),0))</f>
        <v>No relevante</v>
      </c>
      <c r="BK284" s="26">
        <f>+HLOOKUP(BJ284,Sistema_Puntos!$Q$5:$Y$43,'Auxiliar General'!BF$5,FALSE)</f>
        <v>0</v>
      </c>
      <c r="BL284" s="26" t="str">
        <f>+IF(VLOOKUP($B284,'Lista Puestos Valorados'!$B$11:$BK$510,MATCH('Auxiliar General'!BF$4,'Lista Puestos Valorados'!$B$10:$BK$10,0),0)="","No relevante",VLOOKUP($B284,'Lista Puestos Valorados'!$B$11:$BK$510,MATCH('Auxiliar General'!BF$4,'Lista Puestos Valorados'!$B$10:$BK$10,0),0))</f>
        <v>No relevante</v>
      </c>
      <c r="BM284" s="26">
        <f>+HLOOKUP(BL284,Sistema_Puntos!$Q$5:$Y$43,'Auxiliar General'!BH$5,FALSE)</f>
        <v>0</v>
      </c>
      <c r="BN284" s="26" t="str">
        <f>+IF(VLOOKUP($B284,'Lista Puestos Valorados'!$B$11:$BK$510,MATCH('Auxiliar General'!BH$4,'Lista Puestos Valorados'!$B$10:$BK$10,0),0)="","No relevante",VLOOKUP($B284,'Lista Puestos Valorados'!$B$11:$BK$510,MATCH('Auxiliar General'!BH$4,'Lista Puestos Valorados'!$B$10:$BK$10,0),0))</f>
        <v>No relevante</v>
      </c>
      <c r="BO284" s="26">
        <f>+HLOOKUP(BN284,Sistema_Puntos!$Q$5:$Y$43,'Auxiliar General'!BJ$5,FALSE)</f>
        <v>0</v>
      </c>
      <c r="BP284" s="26" t="str">
        <f>+IF(VLOOKUP($B284,'Lista Puestos Valorados'!$B$11:$BK$510,MATCH('Auxiliar General'!BJ$4,'Lista Puestos Valorados'!$B$10:$BK$10,0),0)="","No relevante",VLOOKUP($B284,'Lista Puestos Valorados'!$B$11:$BK$510,MATCH('Auxiliar General'!BJ$4,'Lista Puestos Valorados'!$B$10:$BK$10,0),0))</f>
        <v>No relevante</v>
      </c>
      <c r="BQ284" s="26">
        <f>+HLOOKUP(BP284,Sistema_Puntos!$Q$5:$Y$43,'Auxiliar General'!BL$5,FALSE)</f>
        <v>0</v>
      </c>
      <c r="BR284" s="26" t="str">
        <f>+IF(VLOOKUP($B284,'Lista Puestos Valorados'!$B$11:$BK$510,MATCH('Auxiliar General'!BL$4,'Lista Puestos Valorados'!$B$10:$BK$10,0),0)="","No relevante",VLOOKUP($B284,'Lista Puestos Valorados'!$B$11:$BK$510,MATCH('Auxiliar General'!BL$4,'Lista Puestos Valorados'!$B$10:$BK$10,0),0))</f>
        <v>No relevante</v>
      </c>
      <c r="BS284" s="26">
        <f>+HLOOKUP(BR284,Sistema_Puntos!$Q$5:$Y$43,'Auxiliar General'!BN$5,FALSE)</f>
        <v>0</v>
      </c>
      <c r="BT284" s="26" t="str">
        <f>+IF(VLOOKUP($B284,'Lista Puestos Valorados'!$B$11:$BK$510,MATCH('Auxiliar General'!BN$4,'Lista Puestos Valorados'!$B$10:$BK$10,0),0)="","No relevante",VLOOKUP($B284,'Lista Puestos Valorados'!$B$11:$BK$510,MATCH('Auxiliar General'!BN$4,'Lista Puestos Valorados'!$B$10:$BK$10,0),0))</f>
        <v>No relevante</v>
      </c>
      <c r="BU284" s="26">
        <f>+HLOOKUP(BT284,Sistema_Puntos!$Q$5:$Y$43,'Auxiliar General'!BP$5,FALSE)</f>
        <v>0</v>
      </c>
      <c r="BV284" s="26" t="str">
        <f>+IF(VLOOKUP($B284,'Lista Puestos Valorados'!$B$11:$BK$510,MATCH('Auxiliar General'!BP$4,'Lista Puestos Valorados'!$B$10:$BK$10,0),0)="","No relevante",VLOOKUP($B284,'Lista Puestos Valorados'!$B$11:$BK$510,MATCH('Auxiliar General'!BP$4,'Lista Puestos Valorados'!$B$10:$BK$10,0),0))</f>
        <v>No relevante</v>
      </c>
      <c r="BW284" s="26">
        <f>+HLOOKUP(BV284,Sistema_Puntos!$Q$5:$Y$43,'Auxiliar General'!BR$5,FALSE)</f>
        <v>0</v>
      </c>
      <c r="BX284" s="26" t="str">
        <f>+IF(VLOOKUP($B284,'Lista Puestos Valorados'!$B$11:$BK$510,MATCH('Auxiliar General'!BR$4,'Lista Puestos Valorados'!$B$10:$BK$10,0),0)="","No relevante",VLOOKUP($B284,'Lista Puestos Valorados'!$B$11:$BK$510,MATCH('Auxiliar General'!BR$4,'Lista Puestos Valorados'!$B$10:$BK$10,0),0))</f>
        <v>No relevante</v>
      </c>
      <c r="BY284" s="26">
        <f>+HLOOKUP(BX284,Sistema_Puntos!$Q$5:$Y$43,'Auxiliar General'!BT$5,FALSE)</f>
        <v>0</v>
      </c>
      <c r="BZ284" s="26" t="str">
        <f>+IF(VLOOKUP($B284,'Lista Puestos Valorados'!$B$11:$BK$510,MATCH('Auxiliar General'!BT$4,'Lista Puestos Valorados'!$B$10:$BK$10,0),0)="","No relevante",VLOOKUP($B284,'Lista Puestos Valorados'!$B$11:$BK$510,MATCH('Auxiliar General'!BT$4,'Lista Puestos Valorados'!$B$10:$BK$10,0),0))</f>
        <v>No relevante</v>
      </c>
      <c r="CA284" s="26">
        <f>+HLOOKUP(BZ284,Sistema_Puntos!$Q$5:$Y$43,'Auxiliar General'!BV$5,FALSE)</f>
        <v>0</v>
      </c>
      <c r="CB284" s="26" t="str">
        <f>+IF(VLOOKUP($B284,'Lista Puestos Valorados'!$B$11:$BK$510,MATCH('Auxiliar General'!BV$4,'Lista Puestos Valorados'!$B$10:$BK$10,0),0)="","No relevante",VLOOKUP($B284,'Lista Puestos Valorados'!$B$11:$BK$510,MATCH('Auxiliar General'!BV$4,'Lista Puestos Valorados'!$B$10:$BK$10,0),0))</f>
        <v>No relevante</v>
      </c>
      <c r="CC284" s="26">
        <f>+HLOOKUP(CB284,Sistema_Puntos!$Q$5:$Y$43,'Auxiliar General'!BX$5,FALSE)</f>
        <v>0</v>
      </c>
      <c r="CD284" s="26" t="str">
        <f>+IF(VLOOKUP($B284,'Lista Puestos Valorados'!$B$11:$BK$510,MATCH('Auxiliar General'!BX$4,'Lista Puestos Valorados'!$B$10:$BK$10,0),0)="","No relevante",VLOOKUP($B284,'Lista Puestos Valorados'!$B$11:$BK$510,MATCH('Auxiliar General'!BX$4,'Lista Puestos Valorados'!$B$10:$BK$10,0),0))</f>
        <v>No relevante</v>
      </c>
      <c r="CE284" s="26">
        <f>+HLOOKUP(CD284,Sistema_Puntos!$Q$5:$Y$43,'Auxiliar General'!BZ$5,FALSE)</f>
        <v>0</v>
      </c>
      <c r="CF284" s="26" t="str">
        <f>+IF(VLOOKUP($B284,'Lista Puestos Valorados'!$B$11:$BK$510,MATCH('Auxiliar General'!BZ$4,'Lista Puestos Valorados'!$B$10:$BK$10,0),0)="","No relevante",VLOOKUP($B284,'Lista Puestos Valorados'!$B$11:$BK$510,MATCH('Auxiliar General'!BZ$4,'Lista Puestos Valorados'!$B$10:$BK$10,0),0))</f>
        <v>No relevante</v>
      </c>
      <c r="CG284" s="26">
        <f>+HLOOKUP(CF284,Sistema_Puntos!$Q$5:$Y$43,'Auxiliar General'!CB$5,FALSE)</f>
        <v>0</v>
      </c>
      <c r="CH284" s="29"/>
      <c r="CI284" s="29"/>
    </row>
    <row r="285" spans="2:87" ht="17.55" customHeight="1">
      <c r="B285" s="26">
        <f>+'Listado de Puestos'!B285</f>
        <v>275</v>
      </c>
      <c r="C285" s="26" t="str">
        <f>+IF('Lista Puestos Valorados'!C285="","",'Lista Puestos Valorados'!C285)</f>
        <v/>
      </c>
      <c r="D285" s="26" t="str">
        <f>+IF('Lista Puestos Valorados'!D285="","",'Lista Puestos Valorados'!D285)</f>
        <v/>
      </c>
      <c r="E285" s="26" t="str">
        <f>+IF('Lista Puestos Valorados'!E285="","",'Lista Puestos Valorados'!E285)</f>
        <v/>
      </c>
      <c r="F285" s="26" t="str">
        <f>+IF('Lista Puestos Valorados'!F285="","",'Lista Puestos Valorados'!F285)</f>
        <v/>
      </c>
      <c r="G285" s="26" t="str">
        <f>+IF('Lista Puestos Valorados'!G285="","",'Lista Puestos Valorados'!G285)</f>
        <v/>
      </c>
      <c r="H285" s="26" t="str">
        <f>+IF('Lista Puestos Valorados'!H285="","",'Lista Puestos Valorados'!H285)</f>
        <v/>
      </c>
      <c r="I285" s="26" t="str">
        <f>+IF('Lista Puestos Valorados'!I285="","",'Lista Puestos Valorados'!I285)</f>
        <v/>
      </c>
      <c r="J285" s="118" t="e">
        <f t="array" ref="J285">+IF(L285="","",_xlfn.IFS(L285&lt;='Cortes de Agrupacion'!$F$15,'Cortes de Agrupacion'!$E$15,'Resultados General'!L285&lt;='Cortes de Agrupacion'!$F$14,'Cortes de Agrupacion'!$E$14,'Resultados General'!L285&lt;='Cortes de Agrupacion'!$F$13,'Cortes de Agrupacion'!$E$13,L285&lt;='Cortes de Agrupacion'!$F$12,'Cortes de Agrupacion'!$E$12,'Resultados General'!L285&lt;='Cortes de Agrupacion'!$F$11,'Cortes de Agrupacion'!$E$11,'Resultados General'!L285&lt;='Cortes de Agrupacion'!$F$10,'Cortes de Agrupacion'!$E$10,'Resultados General'!L285&lt;='Cortes de Agrupacion'!$F$9,'Cortes de Agrupacion'!$E$9,'Resultados General'!L285&lt;='Cortes de Agrupacion'!$F$8,'Cortes de Agrupacion'!$E$8,'Resultados General'!L285&lt;='Cortes de Agrupacion'!$F$7,'Cortes de Agrupacion'!$E$7,'Resultados General'!L285&lt;='Cortes de Agrupacion'!$F$6,'Cortes de Agrupacion'!$E$6))</f>
        <v>#VALUE!</v>
      </c>
      <c r="K285" s="118" t="str">
        <f t="shared" si="8"/>
        <v/>
      </c>
      <c r="L285" s="124" t="e">
        <f>#VALUE!</f>
        <v>#VALUE!</v>
      </c>
      <c r="M285" s="26" t="e">
        <f ca="1">+_xlfn.IFNA(VLOOKUP(C285,'Distribución de puestos'!$B$8:$I$507,8,0),"")</f>
        <v>#NAME?</v>
      </c>
      <c r="N285" s="26" t="str">
        <f>+IF(VLOOKUP($B285,'Lista Puestos Valorados'!$B$11:$BK$510,MATCH('Auxiliar General'!H$4,'Lista Puestos Valorados'!$B$10:$BK$10,0),0)="","No relevante",VLOOKUP($B285,'Lista Puestos Valorados'!$B$11:$BK$510,MATCH('Auxiliar General'!H$4,'Lista Puestos Valorados'!$B$10:$BK$10,0),0))</f>
        <v>No relevante</v>
      </c>
      <c r="O285" s="26">
        <f>+HLOOKUP(N285,Sistema_Puntos!$Q$5:$Y$43,'Auxiliar General'!J$5,FALSE)</f>
        <v>0</v>
      </c>
      <c r="P285" s="26" t="str">
        <f>+IF(VLOOKUP($B285,'Lista Puestos Valorados'!$B$11:$BK$510,MATCH('Auxiliar General'!J$4,'Lista Puestos Valorados'!$B$10:$BK$10,0),0)="","No relevante",VLOOKUP($B285,'Lista Puestos Valorados'!$B$11:$BK$510,MATCH('Auxiliar General'!J$4,'Lista Puestos Valorados'!$B$10:$BK$10,0),0))</f>
        <v>No relevante</v>
      </c>
      <c r="Q285" s="26">
        <f>+HLOOKUP(P285,Sistema_Puntos!$Q$5:$Y$43,'Auxiliar General'!L$5,FALSE)</f>
        <v>0</v>
      </c>
      <c r="R285" s="26" t="str">
        <f>+IF(VLOOKUP($B285,'Lista Puestos Valorados'!$B$11:$BK$510,MATCH('Auxiliar General'!L$4,'Lista Puestos Valorados'!$B$10:$BK$10,0),0)="","No relevante",VLOOKUP($B285,'Lista Puestos Valorados'!$B$11:$BK$510,MATCH('Auxiliar General'!L$4,'Lista Puestos Valorados'!$B$10:$BK$10,0),0))</f>
        <v>No relevante</v>
      </c>
      <c r="S285" s="26">
        <f>+HLOOKUP(R285,Sistema_Puntos!$Q$5:$Y$43,'Auxiliar General'!N$5,FALSE)</f>
        <v>0</v>
      </c>
      <c r="T285" s="26" t="str">
        <f>+IF(VLOOKUP($B285,'Lista Puestos Valorados'!$B$11:$BK$510,MATCH('Auxiliar General'!N$4,'Lista Puestos Valorados'!$B$10:$BK$10,0),0)="","No relevante",VLOOKUP($B285,'Lista Puestos Valorados'!$B$11:$BK$510,MATCH('Auxiliar General'!N$4,'Lista Puestos Valorados'!$B$10:$BK$10,0),0))</f>
        <v>No relevante</v>
      </c>
      <c r="U285" s="26">
        <f>+HLOOKUP(T285,Sistema_Puntos!$Q$5:$Y$43,'Auxiliar General'!P$5,FALSE)</f>
        <v>0</v>
      </c>
      <c r="V285" s="26" t="str">
        <f>+IF(VLOOKUP($B285,'Lista Puestos Valorados'!$B$11:$BK$510,MATCH('Auxiliar General'!P$4,'Lista Puestos Valorados'!$B$10:$BK$10,0),0)="","No relevante",VLOOKUP($B285,'Lista Puestos Valorados'!$B$11:$BK$510,MATCH('Auxiliar General'!P$4,'Lista Puestos Valorados'!$B$10:$BK$10,0),0))</f>
        <v>No relevante</v>
      </c>
      <c r="W285" s="26">
        <f>+HLOOKUP(V285,Sistema_Puntos!$Q$5:$Y$43,'Auxiliar General'!R$5,FALSE)</f>
        <v>0</v>
      </c>
      <c r="X285" s="26" t="str">
        <f>+IF(VLOOKUP($B285,'Lista Puestos Valorados'!$B$11:$BK$510,MATCH('Auxiliar General'!R$4,'Lista Puestos Valorados'!$B$10:$BK$10,0),0)="","No relevante",VLOOKUP($B285,'Lista Puestos Valorados'!$B$11:$BK$510,MATCH('Auxiliar General'!R$4,'Lista Puestos Valorados'!$B$10:$BK$10,0),0))</f>
        <v>No relevante</v>
      </c>
      <c r="Y285" s="26">
        <f>+HLOOKUP(X285,Sistema_Puntos!$Q$5:$Y$43,'Auxiliar General'!T$5,FALSE)</f>
        <v>0</v>
      </c>
      <c r="Z285" s="26" t="str">
        <f>+IF(VLOOKUP($B285,'Lista Puestos Valorados'!$B$11:$BK$510,MATCH('Auxiliar General'!T$4,'Lista Puestos Valorados'!$B$10:$BK$10,0),0)="","No relevante",VLOOKUP($B285,'Lista Puestos Valorados'!$B$11:$BK$510,MATCH('Auxiliar General'!T$4,'Lista Puestos Valorados'!$B$10:$BK$10,0),0))</f>
        <v>No relevante</v>
      </c>
      <c r="AA285" s="26">
        <f>+HLOOKUP(Z285,Sistema_Puntos!$Q$5:$Y$43,'Auxiliar General'!V$5,FALSE)</f>
        <v>0</v>
      </c>
      <c r="AB285" s="26" t="str">
        <f>+IF(VLOOKUP($B285,'Lista Puestos Valorados'!$B$11:$BK$510,MATCH('Auxiliar General'!V$4,'Lista Puestos Valorados'!$B$10:$BK$10,0),0)="","No relevante",VLOOKUP($B285,'Lista Puestos Valorados'!$B$11:$BK$510,MATCH('Auxiliar General'!V$4,'Lista Puestos Valorados'!$B$10:$BK$10,0),0))</f>
        <v>No relevante</v>
      </c>
      <c r="AC285" s="26">
        <f>+HLOOKUP(AB285,Sistema_Puntos!$Q$5:$Y$43,'Auxiliar General'!X$5,FALSE)</f>
        <v>0</v>
      </c>
      <c r="AD285" s="26" t="str">
        <f>+IF(VLOOKUP($B285,'Lista Puestos Valorados'!$B$11:$BK$510,MATCH('Auxiliar General'!X$4,'Lista Puestos Valorados'!$B$10:$BK$10,0),0)="","No relevante",VLOOKUP($B285,'Lista Puestos Valorados'!$B$11:$BK$510,MATCH('Auxiliar General'!X$4,'Lista Puestos Valorados'!$B$10:$BK$10,0),0))</f>
        <v>No relevante</v>
      </c>
      <c r="AE285" s="26">
        <f>+HLOOKUP(AD285,Sistema_Puntos!$Q$5:$Y$43,'Auxiliar General'!Z$5,FALSE)</f>
        <v>0</v>
      </c>
      <c r="AF285" s="26" t="str">
        <f>+IF(VLOOKUP($B285,'Lista Puestos Valorados'!$B$11:$BK$510,MATCH('Auxiliar General'!Z$4,'Lista Puestos Valorados'!$B$10:$BK$10,0),0)="","No relevante",VLOOKUP($B285,'Lista Puestos Valorados'!$B$11:$BK$510,MATCH('Auxiliar General'!Z$4,'Lista Puestos Valorados'!$B$10:$BK$10,0),0))</f>
        <v>No relevante</v>
      </c>
      <c r="AG285" s="26">
        <f>+HLOOKUP(AF285,Sistema_Puntos!$Q$5:$Y$43,'Auxiliar General'!AB$5,FALSE)</f>
        <v>0</v>
      </c>
      <c r="AH285" s="26" t="str">
        <f>+IF(VLOOKUP($B285,'Lista Puestos Valorados'!$B$11:$BK$510,MATCH('Auxiliar General'!AB$4,'Lista Puestos Valorados'!$B$10:$BK$10,0),0)="","No relevante",VLOOKUP($B285,'Lista Puestos Valorados'!$B$11:$BK$510,MATCH('Auxiliar General'!AB$4,'Lista Puestos Valorados'!$B$10:$BK$10,0),0))</f>
        <v>No relevante</v>
      </c>
      <c r="AI285" s="26">
        <f>+HLOOKUP(AH285,Sistema_Puntos!$Q$5:$Y$43,'Auxiliar General'!AD$5,FALSE)</f>
        <v>0</v>
      </c>
      <c r="AJ285" s="26" t="str">
        <f>+IF(VLOOKUP($B285,'Lista Puestos Valorados'!$B$11:$BK$510,MATCH('Auxiliar General'!AD$4,'Lista Puestos Valorados'!$B$10:$BK$10,0),0)="","No relevante",VLOOKUP($B285,'Lista Puestos Valorados'!$B$11:$BK$510,MATCH('Auxiliar General'!AD$4,'Lista Puestos Valorados'!$B$10:$BK$10,0),0))</f>
        <v>No relevante</v>
      </c>
      <c r="AK285" s="26">
        <f>+HLOOKUP(AJ285,Sistema_Puntos!$Q$5:$Y$43,'Auxiliar General'!AF$5,FALSE)</f>
        <v>0</v>
      </c>
      <c r="AL285" s="26" t="str">
        <f>+IF(VLOOKUP($B285,'Lista Puestos Valorados'!$B$11:$BK$510,MATCH('Auxiliar General'!AF$4,'Lista Puestos Valorados'!$B$10:$BK$10,0),0)="","No relevante",VLOOKUP($B285,'Lista Puestos Valorados'!$B$11:$BK$510,MATCH('Auxiliar General'!AF$4,'Lista Puestos Valorados'!$B$10:$BK$10,0),0))</f>
        <v>No relevante</v>
      </c>
      <c r="AM285" s="26">
        <f>+HLOOKUP(AL285,Sistema_Puntos!$Q$5:$Y$43,'Auxiliar General'!AH$5,FALSE)</f>
        <v>0</v>
      </c>
      <c r="AN285" s="26" t="str">
        <f>+IF(VLOOKUP($B285,'Lista Puestos Valorados'!$B$11:$BK$510,MATCH('Auxiliar General'!AH$4,'Lista Puestos Valorados'!$B$10:$BK$10,0),0)="","No relevante",VLOOKUP($B285,'Lista Puestos Valorados'!$B$11:$BK$510,MATCH('Auxiliar General'!AH$4,'Lista Puestos Valorados'!$B$10:$BK$10,0),0))</f>
        <v>No relevante</v>
      </c>
      <c r="AO285" s="26">
        <f>+HLOOKUP(AN285,Sistema_Puntos!$Q$5:$Y$43,'Auxiliar General'!AJ$5,FALSE)</f>
        <v>0</v>
      </c>
      <c r="AP285" s="26" t="str">
        <f>+IF(VLOOKUP($B285,'Lista Puestos Valorados'!$B$11:$BK$510,MATCH('Auxiliar General'!AJ$4,'Lista Puestos Valorados'!$B$10:$BK$10,0),0)="","No relevante",VLOOKUP($B285,'Lista Puestos Valorados'!$B$11:$BK$510,MATCH('Auxiliar General'!AJ$4,'Lista Puestos Valorados'!$B$10:$BK$10,0),0))</f>
        <v>No relevante</v>
      </c>
      <c r="AQ285" s="26">
        <f>+HLOOKUP(AP285,Sistema_Puntos!$Q$5:$Y$43,'Auxiliar General'!AL$5,FALSE)</f>
        <v>0</v>
      </c>
      <c r="AR285" s="26" t="str">
        <f>+IF(VLOOKUP($B285,'Lista Puestos Valorados'!$B$11:$BK$510,MATCH('Auxiliar General'!AL$4,'Lista Puestos Valorados'!$B$10:$BK$10,0),0)="","No relevante",VLOOKUP($B285,'Lista Puestos Valorados'!$B$11:$BK$510,MATCH('Auxiliar General'!AL$4,'Lista Puestos Valorados'!$B$10:$BK$10,0),0))</f>
        <v>No relevante</v>
      </c>
      <c r="AS285" s="26">
        <f>+HLOOKUP(AR285,Sistema_Puntos!$Q$5:$Y$43,'Auxiliar General'!AN$5,FALSE)</f>
        <v>0</v>
      </c>
      <c r="AT285" s="26" t="str">
        <f>+IF(VLOOKUP($B285,'Lista Puestos Valorados'!$B$11:$BK$510,MATCH('Auxiliar General'!AN$4,'Lista Puestos Valorados'!$B$10:$BK$10,0),0)="","No relevante",VLOOKUP($B285,'Lista Puestos Valorados'!$B$11:$BK$510,MATCH('Auxiliar General'!AN$4,'Lista Puestos Valorados'!$B$10:$BK$10,0),0))</f>
        <v>No relevante</v>
      </c>
      <c r="AU285" s="26">
        <f>+HLOOKUP(AT285,Sistema_Puntos!$Q$5:$Y$43,'Auxiliar General'!AP$5,FALSE)</f>
        <v>0</v>
      </c>
      <c r="AV285" s="26" t="str">
        <f>+IF(VLOOKUP($B285,'Lista Puestos Valorados'!$B$11:$BK$510,MATCH('Auxiliar General'!AP$4,'Lista Puestos Valorados'!$B$10:$BK$10,0),0)="","No relevante",VLOOKUP($B285,'Lista Puestos Valorados'!$B$11:$BK$510,MATCH('Auxiliar General'!AP$4,'Lista Puestos Valorados'!$B$10:$BK$10,0),0))</f>
        <v>No relevante</v>
      </c>
      <c r="AW285" s="26">
        <f>+HLOOKUP(AV285,Sistema_Puntos!$Q$5:$Y$43,'Auxiliar General'!AR$5,FALSE)</f>
        <v>0</v>
      </c>
      <c r="AX285" s="26" t="str">
        <f>+IF(VLOOKUP($B285,'Lista Puestos Valorados'!$B$11:$BK$510,MATCH('Auxiliar General'!AR$4,'Lista Puestos Valorados'!$B$10:$BK$10,0),0)="","No relevante",VLOOKUP($B285,'Lista Puestos Valorados'!$B$11:$BK$510,MATCH('Auxiliar General'!AR$4,'Lista Puestos Valorados'!$B$10:$BK$10,0),0))</f>
        <v>No relevante</v>
      </c>
      <c r="AY285" s="26">
        <f>+HLOOKUP(AX285,Sistema_Puntos!$Q$5:$Y$43,'Auxiliar General'!AT$5,FALSE)</f>
        <v>0</v>
      </c>
      <c r="AZ285" s="26" t="str">
        <f>+IF(VLOOKUP($B285,'Lista Puestos Valorados'!$B$11:$BK$510,MATCH('Auxiliar General'!AT$4,'Lista Puestos Valorados'!$B$10:$BK$10,0),0)="","No relevante",VLOOKUP($B285,'Lista Puestos Valorados'!$B$11:$BK$510,MATCH('Auxiliar General'!AT$4,'Lista Puestos Valorados'!$B$10:$BK$10,0),0))</f>
        <v>No relevante</v>
      </c>
      <c r="BA285" s="26">
        <f>+HLOOKUP(AZ285,Sistema_Puntos!$Q$5:$Y$43,'Auxiliar General'!AV$5,FALSE)</f>
        <v>0</v>
      </c>
      <c r="BB285" s="26" t="str">
        <f>+IF(VLOOKUP($B285,'Lista Puestos Valorados'!$B$11:$BK$510,MATCH('Auxiliar General'!AV$4,'Lista Puestos Valorados'!$B$10:$BK$10,0),0)="","No relevante",VLOOKUP($B285,'Lista Puestos Valorados'!$B$11:$BK$510,MATCH('Auxiliar General'!AV$4,'Lista Puestos Valorados'!$B$10:$BK$10,0),0))</f>
        <v>No relevante</v>
      </c>
      <c r="BC285" s="26">
        <f>+HLOOKUP(BB285,Sistema_Puntos!$Q$5:$Y$43,'Auxiliar General'!AX$5,FALSE)</f>
        <v>0</v>
      </c>
      <c r="BD285" s="26" t="str">
        <f>+IF(VLOOKUP($B285,'Lista Puestos Valorados'!$B$11:$BK$510,MATCH('Auxiliar General'!AX$4,'Lista Puestos Valorados'!$B$10:$BK$10,0),0)="","No relevante",VLOOKUP($B285,'Lista Puestos Valorados'!$B$11:$BK$510,MATCH('Auxiliar General'!AX$4,'Lista Puestos Valorados'!$B$10:$BK$10,0),0))</f>
        <v>No relevante</v>
      </c>
      <c r="BE285" s="26">
        <f>+HLOOKUP(BD285,Sistema_Puntos!$Q$5:$Y$43,'Auxiliar General'!AZ$5,FALSE)</f>
        <v>0</v>
      </c>
      <c r="BF285" s="26" t="str">
        <f>+IF(VLOOKUP($B285,'Lista Puestos Valorados'!$B$11:$BK$510,MATCH('Auxiliar General'!AZ$4,'Lista Puestos Valorados'!$B$10:$BK$10,0),0)="","No relevante",VLOOKUP($B285,'Lista Puestos Valorados'!$B$11:$BK$510,MATCH('Auxiliar General'!AZ$4,'Lista Puestos Valorados'!$B$10:$BK$10,0),0))</f>
        <v>No relevante</v>
      </c>
      <c r="BG285" s="26">
        <f>+HLOOKUP(BF285,Sistema_Puntos!$Q$5:$Y$43,'Auxiliar General'!BB$5,FALSE)</f>
        <v>0</v>
      </c>
      <c r="BH285" s="26" t="str">
        <f>+IF(VLOOKUP($B285,'Lista Puestos Valorados'!$B$11:$BK$510,MATCH('Auxiliar General'!BB$4,'Lista Puestos Valorados'!$B$10:$BK$10,0),0)="","No relevante",VLOOKUP($B285,'Lista Puestos Valorados'!$B$11:$BK$510,MATCH('Auxiliar General'!BB$4,'Lista Puestos Valorados'!$B$10:$BK$10,0),0))</f>
        <v>No relevante</v>
      </c>
      <c r="BI285" s="26">
        <f>+HLOOKUP(BH285,Sistema_Puntos!$Q$5:$Y$43,'Auxiliar General'!BD$5,FALSE)</f>
        <v>0</v>
      </c>
      <c r="BJ285" s="26" t="str">
        <f>+IF(VLOOKUP($B285,'Lista Puestos Valorados'!$B$11:$BK$510,MATCH('Auxiliar General'!BD$4,'Lista Puestos Valorados'!$B$10:$BK$10,0),0)="","No relevante",VLOOKUP($B285,'Lista Puestos Valorados'!$B$11:$BK$510,MATCH('Auxiliar General'!BD$4,'Lista Puestos Valorados'!$B$10:$BK$10,0),0))</f>
        <v>No relevante</v>
      </c>
      <c r="BK285" s="26">
        <f>+HLOOKUP(BJ285,Sistema_Puntos!$Q$5:$Y$43,'Auxiliar General'!BF$5,FALSE)</f>
        <v>0</v>
      </c>
      <c r="BL285" s="26" t="str">
        <f>+IF(VLOOKUP($B285,'Lista Puestos Valorados'!$B$11:$BK$510,MATCH('Auxiliar General'!BF$4,'Lista Puestos Valorados'!$B$10:$BK$10,0),0)="","No relevante",VLOOKUP($B285,'Lista Puestos Valorados'!$B$11:$BK$510,MATCH('Auxiliar General'!BF$4,'Lista Puestos Valorados'!$B$10:$BK$10,0),0))</f>
        <v>No relevante</v>
      </c>
      <c r="BM285" s="26">
        <f>+HLOOKUP(BL285,Sistema_Puntos!$Q$5:$Y$43,'Auxiliar General'!BH$5,FALSE)</f>
        <v>0</v>
      </c>
      <c r="BN285" s="26" t="str">
        <f>+IF(VLOOKUP($B285,'Lista Puestos Valorados'!$B$11:$BK$510,MATCH('Auxiliar General'!BH$4,'Lista Puestos Valorados'!$B$10:$BK$10,0),0)="","No relevante",VLOOKUP($B285,'Lista Puestos Valorados'!$B$11:$BK$510,MATCH('Auxiliar General'!BH$4,'Lista Puestos Valorados'!$B$10:$BK$10,0),0))</f>
        <v>No relevante</v>
      </c>
      <c r="BO285" s="26">
        <f>+HLOOKUP(BN285,Sistema_Puntos!$Q$5:$Y$43,'Auxiliar General'!BJ$5,FALSE)</f>
        <v>0</v>
      </c>
      <c r="BP285" s="26" t="str">
        <f>+IF(VLOOKUP($B285,'Lista Puestos Valorados'!$B$11:$BK$510,MATCH('Auxiliar General'!BJ$4,'Lista Puestos Valorados'!$B$10:$BK$10,0),0)="","No relevante",VLOOKUP($B285,'Lista Puestos Valorados'!$B$11:$BK$510,MATCH('Auxiliar General'!BJ$4,'Lista Puestos Valorados'!$B$10:$BK$10,0),0))</f>
        <v>No relevante</v>
      </c>
      <c r="BQ285" s="26">
        <f>+HLOOKUP(BP285,Sistema_Puntos!$Q$5:$Y$43,'Auxiliar General'!BL$5,FALSE)</f>
        <v>0</v>
      </c>
      <c r="BR285" s="26" t="str">
        <f>+IF(VLOOKUP($B285,'Lista Puestos Valorados'!$B$11:$BK$510,MATCH('Auxiliar General'!BL$4,'Lista Puestos Valorados'!$B$10:$BK$10,0),0)="","No relevante",VLOOKUP($B285,'Lista Puestos Valorados'!$B$11:$BK$510,MATCH('Auxiliar General'!BL$4,'Lista Puestos Valorados'!$B$10:$BK$10,0),0))</f>
        <v>No relevante</v>
      </c>
      <c r="BS285" s="26">
        <f>+HLOOKUP(BR285,Sistema_Puntos!$Q$5:$Y$43,'Auxiliar General'!BN$5,FALSE)</f>
        <v>0</v>
      </c>
      <c r="BT285" s="26" t="str">
        <f>+IF(VLOOKUP($B285,'Lista Puestos Valorados'!$B$11:$BK$510,MATCH('Auxiliar General'!BN$4,'Lista Puestos Valorados'!$B$10:$BK$10,0),0)="","No relevante",VLOOKUP($B285,'Lista Puestos Valorados'!$B$11:$BK$510,MATCH('Auxiliar General'!BN$4,'Lista Puestos Valorados'!$B$10:$BK$10,0),0))</f>
        <v>No relevante</v>
      </c>
      <c r="BU285" s="26">
        <f>+HLOOKUP(BT285,Sistema_Puntos!$Q$5:$Y$43,'Auxiliar General'!BP$5,FALSE)</f>
        <v>0</v>
      </c>
      <c r="BV285" s="26" t="str">
        <f>+IF(VLOOKUP($B285,'Lista Puestos Valorados'!$B$11:$BK$510,MATCH('Auxiliar General'!BP$4,'Lista Puestos Valorados'!$B$10:$BK$10,0),0)="","No relevante",VLOOKUP($B285,'Lista Puestos Valorados'!$B$11:$BK$510,MATCH('Auxiliar General'!BP$4,'Lista Puestos Valorados'!$B$10:$BK$10,0),0))</f>
        <v>No relevante</v>
      </c>
      <c r="BW285" s="26">
        <f>+HLOOKUP(BV285,Sistema_Puntos!$Q$5:$Y$43,'Auxiliar General'!BR$5,FALSE)</f>
        <v>0</v>
      </c>
      <c r="BX285" s="26" t="str">
        <f>+IF(VLOOKUP($B285,'Lista Puestos Valorados'!$B$11:$BK$510,MATCH('Auxiliar General'!BR$4,'Lista Puestos Valorados'!$B$10:$BK$10,0),0)="","No relevante",VLOOKUP($B285,'Lista Puestos Valorados'!$B$11:$BK$510,MATCH('Auxiliar General'!BR$4,'Lista Puestos Valorados'!$B$10:$BK$10,0),0))</f>
        <v>No relevante</v>
      </c>
      <c r="BY285" s="26">
        <f>+HLOOKUP(BX285,Sistema_Puntos!$Q$5:$Y$43,'Auxiliar General'!BT$5,FALSE)</f>
        <v>0</v>
      </c>
      <c r="BZ285" s="26" t="str">
        <f>+IF(VLOOKUP($B285,'Lista Puestos Valorados'!$B$11:$BK$510,MATCH('Auxiliar General'!BT$4,'Lista Puestos Valorados'!$B$10:$BK$10,0),0)="","No relevante",VLOOKUP($B285,'Lista Puestos Valorados'!$B$11:$BK$510,MATCH('Auxiliar General'!BT$4,'Lista Puestos Valorados'!$B$10:$BK$10,0),0))</f>
        <v>No relevante</v>
      </c>
      <c r="CA285" s="26">
        <f>+HLOOKUP(BZ285,Sistema_Puntos!$Q$5:$Y$43,'Auxiliar General'!BV$5,FALSE)</f>
        <v>0</v>
      </c>
      <c r="CB285" s="26" t="str">
        <f>+IF(VLOOKUP($B285,'Lista Puestos Valorados'!$B$11:$BK$510,MATCH('Auxiliar General'!BV$4,'Lista Puestos Valorados'!$B$10:$BK$10,0),0)="","No relevante",VLOOKUP($B285,'Lista Puestos Valorados'!$B$11:$BK$510,MATCH('Auxiliar General'!BV$4,'Lista Puestos Valorados'!$B$10:$BK$10,0),0))</f>
        <v>No relevante</v>
      </c>
      <c r="CC285" s="26">
        <f>+HLOOKUP(CB285,Sistema_Puntos!$Q$5:$Y$43,'Auxiliar General'!BX$5,FALSE)</f>
        <v>0</v>
      </c>
      <c r="CD285" s="26" t="str">
        <f>+IF(VLOOKUP($B285,'Lista Puestos Valorados'!$B$11:$BK$510,MATCH('Auxiliar General'!BX$4,'Lista Puestos Valorados'!$B$10:$BK$10,0),0)="","No relevante",VLOOKUP($B285,'Lista Puestos Valorados'!$B$11:$BK$510,MATCH('Auxiliar General'!BX$4,'Lista Puestos Valorados'!$B$10:$BK$10,0),0))</f>
        <v>No relevante</v>
      </c>
      <c r="CE285" s="26">
        <f>+HLOOKUP(CD285,Sistema_Puntos!$Q$5:$Y$43,'Auxiliar General'!BZ$5,FALSE)</f>
        <v>0</v>
      </c>
      <c r="CF285" s="26" t="str">
        <f>+IF(VLOOKUP($B285,'Lista Puestos Valorados'!$B$11:$BK$510,MATCH('Auxiliar General'!BZ$4,'Lista Puestos Valorados'!$B$10:$BK$10,0),0)="","No relevante",VLOOKUP($B285,'Lista Puestos Valorados'!$B$11:$BK$510,MATCH('Auxiliar General'!BZ$4,'Lista Puestos Valorados'!$B$10:$BK$10,0),0))</f>
        <v>No relevante</v>
      </c>
      <c r="CG285" s="26">
        <f>+HLOOKUP(CF285,Sistema_Puntos!$Q$5:$Y$43,'Auxiliar General'!CB$5,FALSE)</f>
        <v>0</v>
      </c>
      <c r="CH285" s="29"/>
      <c r="CI285" s="29"/>
    </row>
    <row r="286" spans="2:87" ht="17.55" customHeight="1">
      <c r="B286" s="26">
        <f>+'Listado de Puestos'!B286</f>
        <v>276</v>
      </c>
      <c r="C286" s="26" t="str">
        <f>+IF('Lista Puestos Valorados'!C286="","",'Lista Puestos Valorados'!C286)</f>
        <v/>
      </c>
      <c r="D286" s="26" t="str">
        <f>+IF('Lista Puestos Valorados'!D286="","",'Lista Puestos Valorados'!D286)</f>
        <v/>
      </c>
      <c r="E286" s="26" t="str">
        <f>+IF('Lista Puestos Valorados'!E286="","",'Lista Puestos Valorados'!E286)</f>
        <v/>
      </c>
      <c r="F286" s="26" t="str">
        <f>+IF('Lista Puestos Valorados'!F286="","",'Lista Puestos Valorados'!F286)</f>
        <v/>
      </c>
      <c r="G286" s="26" t="str">
        <f>+IF('Lista Puestos Valorados'!G286="","",'Lista Puestos Valorados'!G286)</f>
        <v/>
      </c>
      <c r="H286" s="26" t="str">
        <f>+IF('Lista Puestos Valorados'!H286="","",'Lista Puestos Valorados'!H286)</f>
        <v/>
      </c>
      <c r="I286" s="26" t="str">
        <f>+IF('Lista Puestos Valorados'!I286="","",'Lista Puestos Valorados'!I286)</f>
        <v/>
      </c>
      <c r="J286" s="118" t="e">
        <f t="array" ref="J286">+IF(L286="","",_xlfn.IFS(L286&lt;='Cortes de Agrupacion'!$F$15,'Cortes de Agrupacion'!$E$15,'Resultados General'!L286&lt;='Cortes de Agrupacion'!$F$14,'Cortes de Agrupacion'!$E$14,'Resultados General'!L286&lt;='Cortes de Agrupacion'!$F$13,'Cortes de Agrupacion'!$E$13,L286&lt;='Cortes de Agrupacion'!$F$12,'Cortes de Agrupacion'!$E$12,'Resultados General'!L286&lt;='Cortes de Agrupacion'!$F$11,'Cortes de Agrupacion'!$E$11,'Resultados General'!L286&lt;='Cortes de Agrupacion'!$F$10,'Cortes de Agrupacion'!$E$10,'Resultados General'!L286&lt;='Cortes de Agrupacion'!$F$9,'Cortes de Agrupacion'!$E$9,'Resultados General'!L286&lt;='Cortes de Agrupacion'!$F$8,'Cortes de Agrupacion'!$E$8,'Resultados General'!L286&lt;='Cortes de Agrupacion'!$F$7,'Cortes de Agrupacion'!$E$7,'Resultados General'!L286&lt;='Cortes de Agrupacion'!$F$6,'Cortes de Agrupacion'!$E$6))</f>
        <v>#VALUE!</v>
      </c>
      <c r="K286" s="118" t="str">
        <f t="shared" si="8"/>
        <v/>
      </c>
      <c r="L286" s="124" t="e">
        <f>#VALUE!</f>
        <v>#VALUE!</v>
      </c>
      <c r="M286" s="26" t="e">
        <f ca="1">+_xlfn.IFNA(VLOOKUP(C286,'Distribución de puestos'!$B$8:$I$507,8,0),"")</f>
        <v>#NAME?</v>
      </c>
      <c r="N286" s="26" t="str">
        <f>+IF(VLOOKUP($B286,'Lista Puestos Valorados'!$B$11:$BK$510,MATCH('Auxiliar General'!H$4,'Lista Puestos Valorados'!$B$10:$BK$10,0),0)="","No relevante",VLOOKUP($B286,'Lista Puestos Valorados'!$B$11:$BK$510,MATCH('Auxiliar General'!H$4,'Lista Puestos Valorados'!$B$10:$BK$10,0),0))</f>
        <v>No relevante</v>
      </c>
      <c r="O286" s="26">
        <f>+HLOOKUP(N286,Sistema_Puntos!$Q$5:$Y$43,'Auxiliar General'!J$5,FALSE)</f>
        <v>0</v>
      </c>
      <c r="P286" s="26" t="str">
        <f>+IF(VLOOKUP($B286,'Lista Puestos Valorados'!$B$11:$BK$510,MATCH('Auxiliar General'!J$4,'Lista Puestos Valorados'!$B$10:$BK$10,0),0)="","No relevante",VLOOKUP($B286,'Lista Puestos Valorados'!$B$11:$BK$510,MATCH('Auxiliar General'!J$4,'Lista Puestos Valorados'!$B$10:$BK$10,0),0))</f>
        <v>No relevante</v>
      </c>
      <c r="Q286" s="26">
        <f>+HLOOKUP(P286,Sistema_Puntos!$Q$5:$Y$43,'Auxiliar General'!L$5,FALSE)</f>
        <v>0</v>
      </c>
      <c r="R286" s="26" t="str">
        <f>+IF(VLOOKUP($B286,'Lista Puestos Valorados'!$B$11:$BK$510,MATCH('Auxiliar General'!L$4,'Lista Puestos Valorados'!$B$10:$BK$10,0),0)="","No relevante",VLOOKUP($B286,'Lista Puestos Valorados'!$B$11:$BK$510,MATCH('Auxiliar General'!L$4,'Lista Puestos Valorados'!$B$10:$BK$10,0),0))</f>
        <v>No relevante</v>
      </c>
      <c r="S286" s="26">
        <f>+HLOOKUP(R286,Sistema_Puntos!$Q$5:$Y$43,'Auxiliar General'!N$5,FALSE)</f>
        <v>0</v>
      </c>
      <c r="T286" s="26" t="str">
        <f>+IF(VLOOKUP($B286,'Lista Puestos Valorados'!$B$11:$BK$510,MATCH('Auxiliar General'!N$4,'Lista Puestos Valorados'!$B$10:$BK$10,0),0)="","No relevante",VLOOKUP($B286,'Lista Puestos Valorados'!$B$11:$BK$510,MATCH('Auxiliar General'!N$4,'Lista Puestos Valorados'!$B$10:$BK$10,0),0))</f>
        <v>No relevante</v>
      </c>
      <c r="U286" s="26">
        <f>+HLOOKUP(T286,Sistema_Puntos!$Q$5:$Y$43,'Auxiliar General'!P$5,FALSE)</f>
        <v>0</v>
      </c>
      <c r="V286" s="26" t="str">
        <f>+IF(VLOOKUP($B286,'Lista Puestos Valorados'!$B$11:$BK$510,MATCH('Auxiliar General'!P$4,'Lista Puestos Valorados'!$B$10:$BK$10,0),0)="","No relevante",VLOOKUP($B286,'Lista Puestos Valorados'!$B$11:$BK$510,MATCH('Auxiliar General'!P$4,'Lista Puestos Valorados'!$B$10:$BK$10,0),0))</f>
        <v>No relevante</v>
      </c>
      <c r="W286" s="26">
        <f>+HLOOKUP(V286,Sistema_Puntos!$Q$5:$Y$43,'Auxiliar General'!R$5,FALSE)</f>
        <v>0</v>
      </c>
      <c r="X286" s="26" t="str">
        <f>+IF(VLOOKUP($B286,'Lista Puestos Valorados'!$B$11:$BK$510,MATCH('Auxiliar General'!R$4,'Lista Puestos Valorados'!$B$10:$BK$10,0),0)="","No relevante",VLOOKUP($B286,'Lista Puestos Valorados'!$B$11:$BK$510,MATCH('Auxiliar General'!R$4,'Lista Puestos Valorados'!$B$10:$BK$10,0),0))</f>
        <v>No relevante</v>
      </c>
      <c r="Y286" s="26">
        <f>+HLOOKUP(X286,Sistema_Puntos!$Q$5:$Y$43,'Auxiliar General'!T$5,FALSE)</f>
        <v>0</v>
      </c>
      <c r="Z286" s="26" t="str">
        <f>+IF(VLOOKUP($B286,'Lista Puestos Valorados'!$B$11:$BK$510,MATCH('Auxiliar General'!T$4,'Lista Puestos Valorados'!$B$10:$BK$10,0),0)="","No relevante",VLOOKUP($B286,'Lista Puestos Valorados'!$B$11:$BK$510,MATCH('Auxiliar General'!T$4,'Lista Puestos Valorados'!$B$10:$BK$10,0),0))</f>
        <v>No relevante</v>
      </c>
      <c r="AA286" s="26">
        <f>+HLOOKUP(Z286,Sistema_Puntos!$Q$5:$Y$43,'Auxiliar General'!V$5,FALSE)</f>
        <v>0</v>
      </c>
      <c r="AB286" s="26" t="str">
        <f>+IF(VLOOKUP($B286,'Lista Puestos Valorados'!$B$11:$BK$510,MATCH('Auxiliar General'!V$4,'Lista Puestos Valorados'!$B$10:$BK$10,0),0)="","No relevante",VLOOKUP($B286,'Lista Puestos Valorados'!$B$11:$BK$510,MATCH('Auxiliar General'!V$4,'Lista Puestos Valorados'!$B$10:$BK$10,0),0))</f>
        <v>No relevante</v>
      </c>
      <c r="AC286" s="26">
        <f>+HLOOKUP(AB286,Sistema_Puntos!$Q$5:$Y$43,'Auxiliar General'!X$5,FALSE)</f>
        <v>0</v>
      </c>
      <c r="AD286" s="26" t="str">
        <f>+IF(VLOOKUP($B286,'Lista Puestos Valorados'!$B$11:$BK$510,MATCH('Auxiliar General'!X$4,'Lista Puestos Valorados'!$B$10:$BK$10,0),0)="","No relevante",VLOOKUP($B286,'Lista Puestos Valorados'!$B$11:$BK$510,MATCH('Auxiliar General'!X$4,'Lista Puestos Valorados'!$B$10:$BK$10,0),0))</f>
        <v>No relevante</v>
      </c>
      <c r="AE286" s="26">
        <f>+HLOOKUP(AD286,Sistema_Puntos!$Q$5:$Y$43,'Auxiliar General'!Z$5,FALSE)</f>
        <v>0</v>
      </c>
      <c r="AF286" s="26" t="str">
        <f>+IF(VLOOKUP($B286,'Lista Puestos Valorados'!$B$11:$BK$510,MATCH('Auxiliar General'!Z$4,'Lista Puestos Valorados'!$B$10:$BK$10,0),0)="","No relevante",VLOOKUP($B286,'Lista Puestos Valorados'!$B$11:$BK$510,MATCH('Auxiliar General'!Z$4,'Lista Puestos Valorados'!$B$10:$BK$10,0),0))</f>
        <v>No relevante</v>
      </c>
      <c r="AG286" s="26">
        <f>+HLOOKUP(AF286,Sistema_Puntos!$Q$5:$Y$43,'Auxiliar General'!AB$5,FALSE)</f>
        <v>0</v>
      </c>
      <c r="AH286" s="26" t="str">
        <f>+IF(VLOOKUP($B286,'Lista Puestos Valorados'!$B$11:$BK$510,MATCH('Auxiliar General'!AB$4,'Lista Puestos Valorados'!$B$10:$BK$10,0),0)="","No relevante",VLOOKUP($B286,'Lista Puestos Valorados'!$B$11:$BK$510,MATCH('Auxiliar General'!AB$4,'Lista Puestos Valorados'!$B$10:$BK$10,0),0))</f>
        <v>No relevante</v>
      </c>
      <c r="AI286" s="26">
        <f>+HLOOKUP(AH286,Sistema_Puntos!$Q$5:$Y$43,'Auxiliar General'!AD$5,FALSE)</f>
        <v>0</v>
      </c>
      <c r="AJ286" s="26" t="str">
        <f>+IF(VLOOKUP($B286,'Lista Puestos Valorados'!$B$11:$BK$510,MATCH('Auxiliar General'!AD$4,'Lista Puestos Valorados'!$B$10:$BK$10,0),0)="","No relevante",VLOOKUP($B286,'Lista Puestos Valorados'!$B$11:$BK$510,MATCH('Auxiliar General'!AD$4,'Lista Puestos Valorados'!$B$10:$BK$10,0),0))</f>
        <v>No relevante</v>
      </c>
      <c r="AK286" s="26">
        <f>+HLOOKUP(AJ286,Sistema_Puntos!$Q$5:$Y$43,'Auxiliar General'!AF$5,FALSE)</f>
        <v>0</v>
      </c>
      <c r="AL286" s="26" t="str">
        <f>+IF(VLOOKUP($B286,'Lista Puestos Valorados'!$B$11:$BK$510,MATCH('Auxiliar General'!AF$4,'Lista Puestos Valorados'!$B$10:$BK$10,0),0)="","No relevante",VLOOKUP($B286,'Lista Puestos Valorados'!$B$11:$BK$510,MATCH('Auxiliar General'!AF$4,'Lista Puestos Valorados'!$B$10:$BK$10,0),0))</f>
        <v>No relevante</v>
      </c>
      <c r="AM286" s="26">
        <f>+HLOOKUP(AL286,Sistema_Puntos!$Q$5:$Y$43,'Auxiliar General'!AH$5,FALSE)</f>
        <v>0</v>
      </c>
      <c r="AN286" s="26" t="str">
        <f>+IF(VLOOKUP($B286,'Lista Puestos Valorados'!$B$11:$BK$510,MATCH('Auxiliar General'!AH$4,'Lista Puestos Valorados'!$B$10:$BK$10,0),0)="","No relevante",VLOOKUP($B286,'Lista Puestos Valorados'!$B$11:$BK$510,MATCH('Auxiliar General'!AH$4,'Lista Puestos Valorados'!$B$10:$BK$10,0),0))</f>
        <v>No relevante</v>
      </c>
      <c r="AO286" s="26">
        <f>+HLOOKUP(AN286,Sistema_Puntos!$Q$5:$Y$43,'Auxiliar General'!AJ$5,FALSE)</f>
        <v>0</v>
      </c>
      <c r="AP286" s="26" t="str">
        <f>+IF(VLOOKUP($B286,'Lista Puestos Valorados'!$B$11:$BK$510,MATCH('Auxiliar General'!AJ$4,'Lista Puestos Valorados'!$B$10:$BK$10,0),0)="","No relevante",VLOOKUP($B286,'Lista Puestos Valorados'!$B$11:$BK$510,MATCH('Auxiliar General'!AJ$4,'Lista Puestos Valorados'!$B$10:$BK$10,0),0))</f>
        <v>No relevante</v>
      </c>
      <c r="AQ286" s="26">
        <f>+HLOOKUP(AP286,Sistema_Puntos!$Q$5:$Y$43,'Auxiliar General'!AL$5,FALSE)</f>
        <v>0</v>
      </c>
      <c r="AR286" s="26" t="str">
        <f>+IF(VLOOKUP($B286,'Lista Puestos Valorados'!$B$11:$BK$510,MATCH('Auxiliar General'!AL$4,'Lista Puestos Valorados'!$B$10:$BK$10,0),0)="","No relevante",VLOOKUP($B286,'Lista Puestos Valorados'!$B$11:$BK$510,MATCH('Auxiliar General'!AL$4,'Lista Puestos Valorados'!$B$10:$BK$10,0),0))</f>
        <v>No relevante</v>
      </c>
      <c r="AS286" s="26">
        <f>+HLOOKUP(AR286,Sistema_Puntos!$Q$5:$Y$43,'Auxiliar General'!AN$5,FALSE)</f>
        <v>0</v>
      </c>
      <c r="AT286" s="26" t="str">
        <f>+IF(VLOOKUP($B286,'Lista Puestos Valorados'!$B$11:$BK$510,MATCH('Auxiliar General'!AN$4,'Lista Puestos Valorados'!$B$10:$BK$10,0),0)="","No relevante",VLOOKUP($B286,'Lista Puestos Valorados'!$B$11:$BK$510,MATCH('Auxiliar General'!AN$4,'Lista Puestos Valorados'!$B$10:$BK$10,0),0))</f>
        <v>No relevante</v>
      </c>
      <c r="AU286" s="26">
        <f>+HLOOKUP(AT286,Sistema_Puntos!$Q$5:$Y$43,'Auxiliar General'!AP$5,FALSE)</f>
        <v>0</v>
      </c>
      <c r="AV286" s="26" t="str">
        <f>+IF(VLOOKUP($B286,'Lista Puestos Valorados'!$B$11:$BK$510,MATCH('Auxiliar General'!AP$4,'Lista Puestos Valorados'!$B$10:$BK$10,0),0)="","No relevante",VLOOKUP($B286,'Lista Puestos Valorados'!$B$11:$BK$510,MATCH('Auxiliar General'!AP$4,'Lista Puestos Valorados'!$B$10:$BK$10,0),0))</f>
        <v>No relevante</v>
      </c>
      <c r="AW286" s="26">
        <f>+HLOOKUP(AV286,Sistema_Puntos!$Q$5:$Y$43,'Auxiliar General'!AR$5,FALSE)</f>
        <v>0</v>
      </c>
      <c r="AX286" s="26" t="str">
        <f>+IF(VLOOKUP($B286,'Lista Puestos Valorados'!$B$11:$BK$510,MATCH('Auxiliar General'!AR$4,'Lista Puestos Valorados'!$B$10:$BK$10,0),0)="","No relevante",VLOOKUP($B286,'Lista Puestos Valorados'!$B$11:$BK$510,MATCH('Auxiliar General'!AR$4,'Lista Puestos Valorados'!$B$10:$BK$10,0),0))</f>
        <v>No relevante</v>
      </c>
      <c r="AY286" s="26">
        <f>+HLOOKUP(AX286,Sistema_Puntos!$Q$5:$Y$43,'Auxiliar General'!AT$5,FALSE)</f>
        <v>0</v>
      </c>
      <c r="AZ286" s="26" t="str">
        <f>+IF(VLOOKUP($B286,'Lista Puestos Valorados'!$B$11:$BK$510,MATCH('Auxiliar General'!AT$4,'Lista Puestos Valorados'!$B$10:$BK$10,0),0)="","No relevante",VLOOKUP($B286,'Lista Puestos Valorados'!$B$11:$BK$510,MATCH('Auxiliar General'!AT$4,'Lista Puestos Valorados'!$B$10:$BK$10,0),0))</f>
        <v>No relevante</v>
      </c>
      <c r="BA286" s="26">
        <f>+HLOOKUP(AZ286,Sistema_Puntos!$Q$5:$Y$43,'Auxiliar General'!AV$5,FALSE)</f>
        <v>0</v>
      </c>
      <c r="BB286" s="26" t="str">
        <f>+IF(VLOOKUP($B286,'Lista Puestos Valorados'!$B$11:$BK$510,MATCH('Auxiliar General'!AV$4,'Lista Puestos Valorados'!$B$10:$BK$10,0),0)="","No relevante",VLOOKUP($B286,'Lista Puestos Valorados'!$B$11:$BK$510,MATCH('Auxiliar General'!AV$4,'Lista Puestos Valorados'!$B$10:$BK$10,0),0))</f>
        <v>No relevante</v>
      </c>
      <c r="BC286" s="26">
        <f>+HLOOKUP(BB286,Sistema_Puntos!$Q$5:$Y$43,'Auxiliar General'!AX$5,FALSE)</f>
        <v>0</v>
      </c>
      <c r="BD286" s="26" t="str">
        <f>+IF(VLOOKUP($B286,'Lista Puestos Valorados'!$B$11:$BK$510,MATCH('Auxiliar General'!AX$4,'Lista Puestos Valorados'!$B$10:$BK$10,0),0)="","No relevante",VLOOKUP($B286,'Lista Puestos Valorados'!$B$11:$BK$510,MATCH('Auxiliar General'!AX$4,'Lista Puestos Valorados'!$B$10:$BK$10,0),0))</f>
        <v>No relevante</v>
      </c>
      <c r="BE286" s="26">
        <f>+HLOOKUP(BD286,Sistema_Puntos!$Q$5:$Y$43,'Auxiliar General'!AZ$5,FALSE)</f>
        <v>0</v>
      </c>
      <c r="BF286" s="26" t="str">
        <f>+IF(VLOOKUP($B286,'Lista Puestos Valorados'!$B$11:$BK$510,MATCH('Auxiliar General'!AZ$4,'Lista Puestos Valorados'!$B$10:$BK$10,0),0)="","No relevante",VLOOKUP($B286,'Lista Puestos Valorados'!$B$11:$BK$510,MATCH('Auxiliar General'!AZ$4,'Lista Puestos Valorados'!$B$10:$BK$10,0),0))</f>
        <v>No relevante</v>
      </c>
      <c r="BG286" s="26">
        <f>+HLOOKUP(BF286,Sistema_Puntos!$Q$5:$Y$43,'Auxiliar General'!BB$5,FALSE)</f>
        <v>0</v>
      </c>
      <c r="BH286" s="26" t="str">
        <f>+IF(VLOOKUP($B286,'Lista Puestos Valorados'!$B$11:$BK$510,MATCH('Auxiliar General'!BB$4,'Lista Puestos Valorados'!$B$10:$BK$10,0),0)="","No relevante",VLOOKUP($B286,'Lista Puestos Valorados'!$B$11:$BK$510,MATCH('Auxiliar General'!BB$4,'Lista Puestos Valorados'!$B$10:$BK$10,0),0))</f>
        <v>No relevante</v>
      </c>
      <c r="BI286" s="26">
        <f>+HLOOKUP(BH286,Sistema_Puntos!$Q$5:$Y$43,'Auxiliar General'!BD$5,FALSE)</f>
        <v>0</v>
      </c>
      <c r="BJ286" s="26" t="str">
        <f>+IF(VLOOKUP($B286,'Lista Puestos Valorados'!$B$11:$BK$510,MATCH('Auxiliar General'!BD$4,'Lista Puestos Valorados'!$B$10:$BK$10,0),0)="","No relevante",VLOOKUP($B286,'Lista Puestos Valorados'!$B$11:$BK$510,MATCH('Auxiliar General'!BD$4,'Lista Puestos Valorados'!$B$10:$BK$10,0),0))</f>
        <v>No relevante</v>
      </c>
      <c r="BK286" s="26">
        <f>+HLOOKUP(BJ286,Sistema_Puntos!$Q$5:$Y$43,'Auxiliar General'!BF$5,FALSE)</f>
        <v>0</v>
      </c>
      <c r="BL286" s="26" t="str">
        <f>+IF(VLOOKUP($B286,'Lista Puestos Valorados'!$B$11:$BK$510,MATCH('Auxiliar General'!BF$4,'Lista Puestos Valorados'!$B$10:$BK$10,0),0)="","No relevante",VLOOKUP($B286,'Lista Puestos Valorados'!$B$11:$BK$510,MATCH('Auxiliar General'!BF$4,'Lista Puestos Valorados'!$B$10:$BK$10,0),0))</f>
        <v>No relevante</v>
      </c>
      <c r="BM286" s="26">
        <f>+HLOOKUP(BL286,Sistema_Puntos!$Q$5:$Y$43,'Auxiliar General'!BH$5,FALSE)</f>
        <v>0</v>
      </c>
      <c r="BN286" s="26" t="str">
        <f>+IF(VLOOKUP($B286,'Lista Puestos Valorados'!$B$11:$BK$510,MATCH('Auxiliar General'!BH$4,'Lista Puestos Valorados'!$B$10:$BK$10,0),0)="","No relevante",VLOOKUP($B286,'Lista Puestos Valorados'!$B$11:$BK$510,MATCH('Auxiliar General'!BH$4,'Lista Puestos Valorados'!$B$10:$BK$10,0),0))</f>
        <v>No relevante</v>
      </c>
      <c r="BO286" s="26">
        <f>+HLOOKUP(BN286,Sistema_Puntos!$Q$5:$Y$43,'Auxiliar General'!BJ$5,FALSE)</f>
        <v>0</v>
      </c>
      <c r="BP286" s="26" t="str">
        <f>+IF(VLOOKUP($B286,'Lista Puestos Valorados'!$B$11:$BK$510,MATCH('Auxiliar General'!BJ$4,'Lista Puestos Valorados'!$B$10:$BK$10,0),0)="","No relevante",VLOOKUP($B286,'Lista Puestos Valorados'!$B$11:$BK$510,MATCH('Auxiliar General'!BJ$4,'Lista Puestos Valorados'!$B$10:$BK$10,0),0))</f>
        <v>No relevante</v>
      </c>
      <c r="BQ286" s="26">
        <f>+HLOOKUP(BP286,Sistema_Puntos!$Q$5:$Y$43,'Auxiliar General'!BL$5,FALSE)</f>
        <v>0</v>
      </c>
      <c r="BR286" s="26" t="str">
        <f>+IF(VLOOKUP($B286,'Lista Puestos Valorados'!$B$11:$BK$510,MATCH('Auxiliar General'!BL$4,'Lista Puestos Valorados'!$B$10:$BK$10,0),0)="","No relevante",VLOOKUP($B286,'Lista Puestos Valorados'!$B$11:$BK$510,MATCH('Auxiliar General'!BL$4,'Lista Puestos Valorados'!$B$10:$BK$10,0),0))</f>
        <v>No relevante</v>
      </c>
      <c r="BS286" s="26">
        <f>+HLOOKUP(BR286,Sistema_Puntos!$Q$5:$Y$43,'Auxiliar General'!BN$5,FALSE)</f>
        <v>0</v>
      </c>
      <c r="BT286" s="26" t="str">
        <f>+IF(VLOOKUP($B286,'Lista Puestos Valorados'!$B$11:$BK$510,MATCH('Auxiliar General'!BN$4,'Lista Puestos Valorados'!$B$10:$BK$10,0),0)="","No relevante",VLOOKUP($B286,'Lista Puestos Valorados'!$B$11:$BK$510,MATCH('Auxiliar General'!BN$4,'Lista Puestos Valorados'!$B$10:$BK$10,0),0))</f>
        <v>No relevante</v>
      </c>
      <c r="BU286" s="26">
        <f>+HLOOKUP(BT286,Sistema_Puntos!$Q$5:$Y$43,'Auxiliar General'!BP$5,FALSE)</f>
        <v>0</v>
      </c>
      <c r="BV286" s="26" t="str">
        <f>+IF(VLOOKUP($B286,'Lista Puestos Valorados'!$B$11:$BK$510,MATCH('Auxiliar General'!BP$4,'Lista Puestos Valorados'!$B$10:$BK$10,0),0)="","No relevante",VLOOKUP($B286,'Lista Puestos Valorados'!$B$11:$BK$510,MATCH('Auxiliar General'!BP$4,'Lista Puestos Valorados'!$B$10:$BK$10,0),0))</f>
        <v>No relevante</v>
      </c>
      <c r="BW286" s="26">
        <f>+HLOOKUP(BV286,Sistema_Puntos!$Q$5:$Y$43,'Auxiliar General'!BR$5,FALSE)</f>
        <v>0</v>
      </c>
      <c r="BX286" s="26" t="str">
        <f>+IF(VLOOKUP($B286,'Lista Puestos Valorados'!$B$11:$BK$510,MATCH('Auxiliar General'!BR$4,'Lista Puestos Valorados'!$B$10:$BK$10,0),0)="","No relevante",VLOOKUP($B286,'Lista Puestos Valorados'!$B$11:$BK$510,MATCH('Auxiliar General'!BR$4,'Lista Puestos Valorados'!$B$10:$BK$10,0),0))</f>
        <v>No relevante</v>
      </c>
      <c r="BY286" s="26">
        <f>+HLOOKUP(BX286,Sistema_Puntos!$Q$5:$Y$43,'Auxiliar General'!BT$5,FALSE)</f>
        <v>0</v>
      </c>
      <c r="BZ286" s="26" t="str">
        <f>+IF(VLOOKUP($B286,'Lista Puestos Valorados'!$B$11:$BK$510,MATCH('Auxiliar General'!BT$4,'Lista Puestos Valorados'!$B$10:$BK$10,0),0)="","No relevante",VLOOKUP($B286,'Lista Puestos Valorados'!$B$11:$BK$510,MATCH('Auxiliar General'!BT$4,'Lista Puestos Valorados'!$B$10:$BK$10,0),0))</f>
        <v>No relevante</v>
      </c>
      <c r="CA286" s="26">
        <f>+HLOOKUP(BZ286,Sistema_Puntos!$Q$5:$Y$43,'Auxiliar General'!BV$5,FALSE)</f>
        <v>0</v>
      </c>
      <c r="CB286" s="26" t="str">
        <f>+IF(VLOOKUP($B286,'Lista Puestos Valorados'!$B$11:$BK$510,MATCH('Auxiliar General'!BV$4,'Lista Puestos Valorados'!$B$10:$BK$10,0),0)="","No relevante",VLOOKUP($B286,'Lista Puestos Valorados'!$B$11:$BK$510,MATCH('Auxiliar General'!BV$4,'Lista Puestos Valorados'!$B$10:$BK$10,0),0))</f>
        <v>No relevante</v>
      </c>
      <c r="CC286" s="26">
        <f>+HLOOKUP(CB286,Sistema_Puntos!$Q$5:$Y$43,'Auxiliar General'!BX$5,FALSE)</f>
        <v>0</v>
      </c>
      <c r="CD286" s="26" t="str">
        <f>+IF(VLOOKUP($B286,'Lista Puestos Valorados'!$B$11:$BK$510,MATCH('Auxiliar General'!BX$4,'Lista Puestos Valorados'!$B$10:$BK$10,0),0)="","No relevante",VLOOKUP($B286,'Lista Puestos Valorados'!$B$11:$BK$510,MATCH('Auxiliar General'!BX$4,'Lista Puestos Valorados'!$B$10:$BK$10,0),0))</f>
        <v>No relevante</v>
      </c>
      <c r="CE286" s="26">
        <f>+HLOOKUP(CD286,Sistema_Puntos!$Q$5:$Y$43,'Auxiliar General'!BZ$5,FALSE)</f>
        <v>0</v>
      </c>
      <c r="CF286" s="26" t="str">
        <f>+IF(VLOOKUP($B286,'Lista Puestos Valorados'!$B$11:$BK$510,MATCH('Auxiliar General'!BZ$4,'Lista Puestos Valorados'!$B$10:$BK$10,0),0)="","No relevante",VLOOKUP($B286,'Lista Puestos Valorados'!$B$11:$BK$510,MATCH('Auxiliar General'!BZ$4,'Lista Puestos Valorados'!$B$10:$BK$10,0),0))</f>
        <v>No relevante</v>
      </c>
      <c r="CG286" s="26">
        <f>+HLOOKUP(CF286,Sistema_Puntos!$Q$5:$Y$43,'Auxiliar General'!CB$5,FALSE)</f>
        <v>0</v>
      </c>
      <c r="CH286" s="29"/>
      <c r="CI286" s="29"/>
    </row>
    <row r="287" spans="2:87" ht="17.55" customHeight="1">
      <c r="B287" s="26">
        <f>+'Listado de Puestos'!B287</f>
        <v>277</v>
      </c>
      <c r="C287" s="26" t="str">
        <f>+IF('Lista Puestos Valorados'!C287="","",'Lista Puestos Valorados'!C287)</f>
        <v/>
      </c>
      <c r="D287" s="26" t="str">
        <f>+IF('Lista Puestos Valorados'!D287="","",'Lista Puestos Valorados'!D287)</f>
        <v/>
      </c>
      <c r="E287" s="26" t="str">
        <f>+IF('Lista Puestos Valorados'!E287="","",'Lista Puestos Valorados'!E287)</f>
        <v/>
      </c>
      <c r="F287" s="26" t="str">
        <f>+IF('Lista Puestos Valorados'!F287="","",'Lista Puestos Valorados'!F287)</f>
        <v/>
      </c>
      <c r="G287" s="26" t="str">
        <f>+IF('Lista Puestos Valorados'!G287="","",'Lista Puestos Valorados'!G287)</f>
        <v/>
      </c>
      <c r="H287" s="26" t="str">
        <f>+IF('Lista Puestos Valorados'!H287="","",'Lista Puestos Valorados'!H287)</f>
        <v/>
      </c>
      <c r="I287" s="26" t="str">
        <f>+IF('Lista Puestos Valorados'!I287="","",'Lista Puestos Valorados'!I287)</f>
        <v/>
      </c>
      <c r="J287" s="118" t="e">
        <f t="array" ref="J287">+IF(L287="","",_xlfn.IFS(L287&lt;='Cortes de Agrupacion'!$F$15,'Cortes de Agrupacion'!$E$15,'Resultados General'!L287&lt;='Cortes de Agrupacion'!$F$14,'Cortes de Agrupacion'!$E$14,'Resultados General'!L287&lt;='Cortes de Agrupacion'!$F$13,'Cortes de Agrupacion'!$E$13,L287&lt;='Cortes de Agrupacion'!$F$12,'Cortes de Agrupacion'!$E$12,'Resultados General'!L287&lt;='Cortes de Agrupacion'!$F$11,'Cortes de Agrupacion'!$E$11,'Resultados General'!L287&lt;='Cortes de Agrupacion'!$F$10,'Cortes de Agrupacion'!$E$10,'Resultados General'!L287&lt;='Cortes de Agrupacion'!$F$9,'Cortes de Agrupacion'!$E$9,'Resultados General'!L287&lt;='Cortes de Agrupacion'!$F$8,'Cortes de Agrupacion'!$E$8,'Resultados General'!L287&lt;='Cortes de Agrupacion'!$F$7,'Cortes de Agrupacion'!$E$7,'Resultados General'!L287&lt;='Cortes de Agrupacion'!$F$6,'Cortes de Agrupacion'!$E$6))</f>
        <v>#VALUE!</v>
      </c>
      <c r="K287" s="118" t="str">
        <f t="shared" si="8"/>
        <v/>
      </c>
      <c r="L287" s="124" t="e">
        <f>#VALUE!</f>
        <v>#VALUE!</v>
      </c>
      <c r="M287" s="26" t="e">
        <f ca="1">+_xlfn.IFNA(VLOOKUP(C287,'Distribución de puestos'!$B$8:$I$507,8,0),"")</f>
        <v>#NAME?</v>
      </c>
      <c r="N287" s="26" t="str">
        <f>+IF(VLOOKUP($B287,'Lista Puestos Valorados'!$B$11:$BK$510,MATCH('Auxiliar General'!H$4,'Lista Puestos Valorados'!$B$10:$BK$10,0),0)="","No relevante",VLOOKUP($B287,'Lista Puestos Valorados'!$B$11:$BK$510,MATCH('Auxiliar General'!H$4,'Lista Puestos Valorados'!$B$10:$BK$10,0),0))</f>
        <v>No relevante</v>
      </c>
      <c r="O287" s="26">
        <f>+HLOOKUP(N287,Sistema_Puntos!$Q$5:$Y$43,'Auxiliar General'!J$5,FALSE)</f>
        <v>0</v>
      </c>
      <c r="P287" s="26" t="str">
        <f>+IF(VLOOKUP($B287,'Lista Puestos Valorados'!$B$11:$BK$510,MATCH('Auxiliar General'!J$4,'Lista Puestos Valorados'!$B$10:$BK$10,0),0)="","No relevante",VLOOKUP($B287,'Lista Puestos Valorados'!$B$11:$BK$510,MATCH('Auxiliar General'!J$4,'Lista Puestos Valorados'!$B$10:$BK$10,0),0))</f>
        <v>No relevante</v>
      </c>
      <c r="Q287" s="26">
        <f>+HLOOKUP(P287,Sistema_Puntos!$Q$5:$Y$43,'Auxiliar General'!L$5,FALSE)</f>
        <v>0</v>
      </c>
      <c r="R287" s="26" t="str">
        <f>+IF(VLOOKUP($B287,'Lista Puestos Valorados'!$B$11:$BK$510,MATCH('Auxiliar General'!L$4,'Lista Puestos Valorados'!$B$10:$BK$10,0),0)="","No relevante",VLOOKUP($B287,'Lista Puestos Valorados'!$B$11:$BK$510,MATCH('Auxiliar General'!L$4,'Lista Puestos Valorados'!$B$10:$BK$10,0),0))</f>
        <v>No relevante</v>
      </c>
      <c r="S287" s="26">
        <f>+HLOOKUP(R287,Sistema_Puntos!$Q$5:$Y$43,'Auxiliar General'!N$5,FALSE)</f>
        <v>0</v>
      </c>
      <c r="T287" s="26" t="str">
        <f>+IF(VLOOKUP($B287,'Lista Puestos Valorados'!$B$11:$BK$510,MATCH('Auxiliar General'!N$4,'Lista Puestos Valorados'!$B$10:$BK$10,0),0)="","No relevante",VLOOKUP($B287,'Lista Puestos Valorados'!$B$11:$BK$510,MATCH('Auxiliar General'!N$4,'Lista Puestos Valorados'!$B$10:$BK$10,0),0))</f>
        <v>No relevante</v>
      </c>
      <c r="U287" s="26">
        <f>+HLOOKUP(T287,Sistema_Puntos!$Q$5:$Y$43,'Auxiliar General'!P$5,FALSE)</f>
        <v>0</v>
      </c>
      <c r="V287" s="26" t="str">
        <f>+IF(VLOOKUP($B287,'Lista Puestos Valorados'!$B$11:$BK$510,MATCH('Auxiliar General'!P$4,'Lista Puestos Valorados'!$B$10:$BK$10,0),0)="","No relevante",VLOOKUP($B287,'Lista Puestos Valorados'!$B$11:$BK$510,MATCH('Auxiliar General'!P$4,'Lista Puestos Valorados'!$B$10:$BK$10,0),0))</f>
        <v>No relevante</v>
      </c>
      <c r="W287" s="26">
        <f>+HLOOKUP(V287,Sistema_Puntos!$Q$5:$Y$43,'Auxiliar General'!R$5,FALSE)</f>
        <v>0</v>
      </c>
      <c r="X287" s="26" t="str">
        <f>+IF(VLOOKUP($B287,'Lista Puestos Valorados'!$B$11:$BK$510,MATCH('Auxiliar General'!R$4,'Lista Puestos Valorados'!$B$10:$BK$10,0),0)="","No relevante",VLOOKUP($B287,'Lista Puestos Valorados'!$B$11:$BK$510,MATCH('Auxiliar General'!R$4,'Lista Puestos Valorados'!$B$10:$BK$10,0),0))</f>
        <v>No relevante</v>
      </c>
      <c r="Y287" s="26">
        <f>+HLOOKUP(X287,Sistema_Puntos!$Q$5:$Y$43,'Auxiliar General'!T$5,FALSE)</f>
        <v>0</v>
      </c>
      <c r="Z287" s="26" t="str">
        <f>+IF(VLOOKUP($B287,'Lista Puestos Valorados'!$B$11:$BK$510,MATCH('Auxiliar General'!T$4,'Lista Puestos Valorados'!$B$10:$BK$10,0),0)="","No relevante",VLOOKUP($B287,'Lista Puestos Valorados'!$B$11:$BK$510,MATCH('Auxiliar General'!T$4,'Lista Puestos Valorados'!$B$10:$BK$10,0),0))</f>
        <v>No relevante</v>
      </c>
      <c r="AA287" s="26">
        <f>+HLOOKUP(Z287,Sistema_Puntos!$Q$5:$Y$43,'Auxiliar General'!V$5,FALSE)</f>
        <v>0</v>
      </c>
      <c r="AB287" s="26" t="str">
        <f>+IF(VLOOKUP($B287,'Lista Puestos Valorados'!$B$11:$BK$510,MATCH('Auxiliar General'!V$4,'Lista Puestos Valorados'!$B$10:$BK$10,0),0)="","No relevante",VLOOKUP($B287,'Lista Puestos Valorados'!$B$11:$BK$510,MATCH('Auxiliar General'!V$4,'Lista Puestos Valorados'!$B$10:$BK$10,0),0))</f>
        <v>No relevante</v>
      </c>
      <c r="AC287" s="26">
        <f>+HLOOKUP(AB287,Sistema_Puntos!$Q$5:$Y$43,'Auxiliar General'!X$5,FALSE)</f>
        <v>0</v>
      </c>
      <c r="AD287" s="26" t="str">
        <f>+IF(VLOOKUP($B287,'Lista Puestos Valorados'!$B$11:$BK$510,MATCH('Auxiliar General'!X$4,'Lista Puestos Valorados'!$B$10:$BK$10,0),0)="","No relevante",VLOOKUP($B287,'Lista Puestos Valorados'!$B$11:$BK$510,MATCH('Auxiliar General'!X$4,'Lista Puestos Valorados'!$B$10:$BK$10,0),0))</f>
        <v>No relevante</v>
      </c>
      <c r="AE287" s="26">
        <f>+HLOOKUP(AD287,Sistema_Puntos!$Q$5:$Y$43,'Auxiliar General'!Z$5,FALSE)</f>
        <v>0</v>
      </c>
      <c r="AF287" s="26" t="str">
        <f>+IF(VLOOKUP($B287,'Lista Puestos Valorados'!$B$11:$BK$510,MATCH('Auxiliar General'!Z$4,'Lista Puestos Valorados'!$B$10:$BK$10,0),0)="","No relevante",VLOOKUP($B287,'Lista Puestos Valorados'!$B$11:$BK$510,MATCH('Auxiliar General'!Z$4,'Lista Puestos Valorados'!$B$10:$BK$10,0),0))</f>
        <v>No relevante</v>
      </c>
      <c r="AG287" s="26">
        <f>+HLOOKUP(AF287,Sistema_Puntos!$Q$5:$Y$43,'Auxiliar General'!AB$5,FALSE)</f>
        <v>0</v>
      </c>
      <c r="AH287" s="26" t="str">
        <f>+IF(VLOOKUP($B287,'Lista Puestos Valorados'!$B$11:$BK$510,MATCH('Auxiliar General'!AB$4,'Lista Puestos Valorados'!$B$10:$BK$10,0),0)="","No relevante",VLOOKUP($B287,'Lista Puestos Valorados'!$B$11:$BK$510,MATCH('Auxiliar General'!AB$4,'Lista Puestos Valorados'!$B$10:$BK$10,0),0))</f>
        <v>No relevante</v>
      </c>
      <c r="AI287" s="26">
        <f>+HLOOKUP(AH287,Sistema_Puntos!$Q$5:$Y$43,'Auxiliar General'!AD$5,FALSE)</f>
        <v>0</v>
      </c>
      <c r="AJ287" s="26" t="str">
        <f>+IF(VLOOKUP($B287,'Lista Puestos Valorados'!$B$11:$BK$510,MATCH('Auxiliar General'!AD$4,'Lista Puestos Valorados'!$B$10:$BK$10,0),0)="","No relevante",VLOOKUP($B287,'Lista Puestos Valorados'!$B$11:$BK$510,MATCH('Auxiliar General'!AD$4,'Lista Puestos Valorados'!$B$10:$BK$10,0),0))</f>
        <v>No relevante</v>
      </c>
      <c r="AK287" s="26">
        <f>+HLOOKUP(AJ287,Sistema_Puntos!$Q$5:$Y$43,'Auxiliar General'!AF$5,FALSE)</f>
        <v>0</v>
      </c>
      <c r="AL287" s="26" t="str">
        <f>+IF(VLOOKUP($B287,'Lista Puestos Valorados'!$B$11:$BK$510,MATCH('Auxiliar General'!AF$4,'Lista Puestos Valorados'!$B$10:$BK$10,0),0)="","No relevante",VLOOKUP($B287,'Lista Puestos Valorados'!$B$11:$BK$510,MATCH('Auxiliar General'!AF$4,'Lista Puestos Valorados'!$B$10:$BK$10,0),0))</f>
        <v>No relevante</v>
      </c>
      <c r="AM287" s="26">
        <f>+HLOOKUP(AL287,Sistema_Puntos!$Q$5:$Y$43,'Auxiliar General'!AH$5,FALSE)</f>
        <v>0</v>
      </c>
      <c r="AN287" s="26" t="str">
        <f>+IF(VLOOKUP($B287,'Lista Puestos Valorados'!$B$11:$BK$510,MATCH('Auxiliar General'!AH$4,'Lista Puestos Valorados'!$B$10:$BK$10,0),0)="","No relevante",VLOOKUP($B287,'Lista Puestos Valorados'!$B$11:$BK$510,MATCH('Auxiliar General'!AH$4,'Lista Puestos Valorados'!$B$10:$BK$10,0),0))</f>
        <v>No relevante</v>
      </c>
      <c r="AO287" s="26">
        <f>+HLOOKUP(AN287,Sistema_Puntos!$Q$5:$Y$43,'Auxiliar General'!AJ$5,FALSE)</f>
        <v>0</v>
      </c>
      <c r="AP287" s="26" t="str">
        <f>+IF(VLOOKUP($B287,'Lista Puestos Valorados'!$B$11:$BK$510,MATCH('Auxiliar General'!AJ$4,'Lista Puestos Valorados'!$B$10:$BK$10,0),0)="","No relevante",VLOOKUP($B287,'Lista Puestos Valorados'!$B$11:$BK$510,MATCH('Auxiliar General'!AJ$4,'Lista Puestos Valorados'!$B$10:$BK$10,0),0))</f>
        <v>No relevante</v>
      </c>
      <c r="AQ287" s="26">
        <f>+HLOOKUP(AP287,Sistema_Puntos!$Q$5:$Y$43,'Auxiliar General'!AL$5,FALSE)</f>
        <v>0</v>
      </c>
      <c r="AR287" s="26" t="str">
        <f>+IF(VLOOKUP($B287,'Lista Puestos Valorados'!$B$11:$BK$510,MATCH('Auxiliar General'!AL$4,'Lista Puestos Valorados'!$B$10:$BK$10,0),0)="","No relevante",VLOOKUP($B287,'Lista Puestos Valorados'!$B$11:$BK$510,MATCH('Auxiliar General'!AL$4,'Lista Puestos Valorados'!$B$10:$BK$10,0),0))</f>
        <v>No relevante</v>
      </c>
      <c r="AS287" s="26">
        <f>+HLOOKUP(AR287,Sistema_Puntos!$Q$5:$Y$43,'Auxiliar General'!AN$5,FALSE)</f>
        <v>0</v>
      </c>
      <c r="AT287" s="26" t="str">
        <f>+IF(VLOOKUP($B287,'Lista Puestos Valorados'!$B$11:$BK$510,MATCH('Auxiliar General'!AN$4,'Lista Puestos Valorados'!$B$10:$BK$10,0),0)="","No relevante",VLOOKUP($B287,'Lista Puestos Valorados'!$B$11:$BK$510,MATCH('Auxiliar General'!AN$4,'Lista Puestos Valorados'!$B$10:$BK$10,0),0))</f>
        <v>No relevante</v>
      </c>
      <c r="AU287" s="26">
        <f>+HLOOKUP(AT287,Sistema_Puntos!$Q$5:$Y$43,'Auxiliar General'!AP$5,FALSE)</f>
        <v>0</v>
      </c>
      <c r="AV287" s="26" t="str">
        <f>+IF(VLOOKUP($B287,'Lista Puestos Valorados'!$B$11:$BK$510,MATCH('Auxiliar General'!AP$4,'Lista Puestos Valorados'!$B$10:$BK$10,0),0)="","No relevante",VLOOKUP($B287,'Lista Puestos Valorados'!$B$11:$BK$510,MATCH('Auxiliar General'!AP$4,'Lista Puestos Valorados'!$B$10:$BK$10,0),0))</f>
        <v>No relevante</v>
      </c>
      <c r="AW287" s="26">
        <f>+HLOOKUP(AV287,Sistema_Puntos!$Q$5:$Y$43,'Auxiliar General'!AR$5,FALSE)</f>
        <v>0</v>
      </c>
      <c r="AX287" s="26" t="str">
        <f>+IF(VLOOKUP($B287,'Lista Puestos Valorados'!$B$11:$BK$510,MATCH('Auxiliar General'!AR$4,'Lista Puestos Valorados'!$B$10:$BK$10,0),0)="","No relevante",VLOOKUP($B287,'Lista Puestos Valorados'!$B$11:$BK$510,MATCH('Auxiliar General'!AR$4,'Lista Puestos Valorados'!$B$10:$BK$10,0),0))</f>
        <v>No relevante</v>
      </c>
      <c r="AY287" s="26">
        <f>+HLOOKUP(AX287,Sistema_Puntos!$Q$5:$Y$43,'Auxiliar General'!AT$5,FALSE)</f>
        <v>0</v>
      </c>
      <c r="AZ287" s="26" t="str">
        <f>+IF(VLOOKUP($B287,'Lista Puestos Valorados'!$B$11:$BK$510,MATCH('Auxiliar General'!AT$4,'Lista Puestos Valorados'!$B$10:$BK$10,0),0)="","No relevante",VLOOKUP($B287,'Lista Puestos Valorados'!$B$11:$BK$510,MATCH('Auxiliar General'!AT$4,'Lista Puestos Valorados'!$B$10:$BK$10,0),0))</f>
        <v>No relevante</v>
      </c>
      <c r="BA287" s="26">
        <f>+HLOOKUP(AZ287,Sistema_Puntos!$Q$5:$Y$43,'Auxiliar General'!AV$5,FALSE)</f>
        <v>0</v>
      </c>
      <c r="BB287" s="26" t="str">
        <f>+IF(VLOOKUP($B287,'Lista Puestos Valorados'!$B$11:$BK$510,MATCH('Auxiliar General'!AV$4,'Lista Puestos Valorados'!$B$10:$BK$10,0),0)="","No relevante",VLOOKUP($B287,'Lista Puestos Valorados'!$B$11:$BK$510,MATCH('Auxiliar General'!AV$4,'Lista Puestos Valorados'!$B$10:$BK$10,0),0))</f>
        <v>No relevante</v>
      </c>
      <c r="BC287" s="26">
        <f>+HLOOKUP(BB287,Sistema_Puntos!$Q$5:$Y$43,'Auxiliar General'!AX$5,FALSE)</f>
        <v>0</v>
      </c>
      <c r="BD287" s="26" t="str">
        <f>+IF(VLOOKUP($B287,'Lista Puestos Valorados'!$B$11:$BK$510,MATCH('Auxiliar General'!AX$4,'Lista Puestos Valorados'!$B$10:$BK$10,0),0)="","No relevante",VLOOKUP($B287,'Lista Puestos Valorados'!$B$11:$BK$510,MATCH('Auxiliar General'!AX$4,'Lista Puestos Valorados'!$B$10:$BK$10,0),0))</f>
        <v>No relevante</v>
      </c>
      <c r="BE287" s="26">
        <f>+HLOOKUP(BD287,Sistema_Puntos!$Q$5:$Y$43,'Auxiliar General'!AZ$5,FALSE)</f>
        <v>0</v>
      </c>
      <c r="BF287" s="26" t="str">
        <f>+IF(VLOOKUP($B287,'Lista Puestos Valorados'!$B$11:$BK$510,MATCH('Auxiliar General'!AZ$4,'Lista Puestos Valorados'!$B$10:$BK$10,0),0)="","No relevante",VLOOKUP($B287,'Lista Puestos Valorados'!$B$11:$BK$510,MATCH('Auxiliar General'!AZ$4,'Lista Puestos Valorados'!$B$10:$BK$10,0),0))</f>
        <v>No relevante</v>
      </c>
      <c r="BG287" s="26">
        <f>+HLOOKUP(BF287,Sistema_Puntos!$Q$5:$Y$43,'Auxiliar General'!BB$5,FALSE)</f>
        <v>0</v>
      </c>
      <c r="BH287" s="26" t="str">
        <f>+IF(VLOOKUP($B287,'Lista Puestos Valorados'!$B$11:$BK$510,MATCH('Auxiliar General'!BB$4,'Lista Puestos Valorados'!$B$10:$BK$10,0),0)="","No relevante",VLOOKUP($B287,'Lista Puestos Valorados'!$B$11:$BK$510,MATCH('Auxiliar General'!BB$4,'Lista Puestos Valorados'!$B$10:$BK$10,0),0))</f>
        <v>No relevante</v>
      </c>
      <c r="BI287" s="26">
        <f>+HLOOKUP(BH287,Sistema_Puntos!$Q$5:$Y$43,'Auxiliar General'!BD$5,FALSE)</f>
        <v>0</v>
      </c>
      <c r="BJ287" s="26" t="str">
        <f>+IF(VLOOKUP($B287,'Lista Puestos Valorados'!$B$11:$BK$510,MATCH('Auxiliar General'!BD$4,'Lista Puestos Valorados'!$B$10:$BK$10,0),0)="","No relevante",VLOOKUP($B287,'Lista Puestos Valorados'!$B$11:$BK$510,MATCH('Auxiliar General'!BD$4,'Lista Puestos Valorados'!$B$10:$BK$10,0),0))</f>
        <v>No relevante</v>
      </c>
      <c r="BK287" s="26">
        <f>+HLOOKUP(BJ287,Sistema_Puntos!$Q$5:$Y$43,'Auxiliar General'!BF$5,FALSE)</f>
        <v>0</v>
      </c>
      <c r="BL287" s="26" t="str">
        <f>+IF(VLOOKUP($B287,'Lista Puestos Valorados'!$B$11:$BK$510,MATCH('Auxiliar General'!BF$4,'Lista Puestos Valorados'!$B$10:$BK$10,0),0)="","No relevante",VLOOKUP($B287,'Lista Puestos Valorados'!$B$11:$BK$510,MATCH('Auxiliar General'!BF$4,'Lista Puestos Valorados'!$B$10:$BK$10,0),0))</f>
        <v>No relevante</v>
      </c>
      <c r="BM287" s="26">
        <f>+HLOOKUP(BL287,Sistema_Puntos!$Q$5:$Y$43,'Auxiliar General'!BH$5,FALSE)</f>
        <v>0</v>
      </c>
      <c r="BN287" s="26" t="str">
        <f>+IF(VLOOKUP($B287,'Lista Puestos Valorados'!$B$11:$BK$510,MATCH('Auxiliar General'!BH$4,'Lista Puestos Valorados'!$B$10:$BK$10,0),0)="","No relevante",VLOOKUP($B287,'Lista Puestos Valorados'!$B$11:$BK$510,MATCH('Auxiliar General'!BH$4,'Lista Puestos Valorados'!$B$10:$BK$10,0),0))</f>
        <v>No relevante</v>
      </c>
      <c r="BO287" s="26">
        <f>+HLOOKUP(BN287,Sistema_Puntos!$Q$5:$Y$43,'Auxiliar General'!BJ$5,FALSE)</f>
        <v>0</v>
      </c>
      <c r="BP287" s="26" t="str">
        <f>+IF(VLOOKUP($B287,'Lista Puestos Valorados'!$B$11:$BK$510,MATCH('Auxiliar General'!BJ$4,'Lista Puestos Valorados'!$B$10:$BK$10,0),0)="","No relevante",VLOOKUP($B287,'Lista Puestos Valorados'!$B$11:$BK$510,MATCH('Auxiliar General'!BJ$4,'Lista Puestos Valorados'!$B$10:$BK$10,0),0))</f>
        <v>No relevante</v>
      </c>
      <c r="BQ287" s="26">
        <f>+HLOOKUP(BP287,Sistema_Puntos!$Q$5:$Y$43,'Auxiliar General'!BL$5,FALSE)</f>
        <v>0</v>
      </c>
      <c r="BR287" s="26" t="str">
        <f>+IF(VLOOKUP($B287,'Lista Puestos Valorados'!$B$11:$BK$510,MATCH('Auxiliar General'!BL$4,'Lista Puestos Valorados'!$B$10:$BK$10,0),0)="","No relevante",VLOOKUP($B287,'Lista Puestos Valorados'!$B$11:$BK$510,MATCH('Auxiliar General'!BL$4,'Lista Puestos Valorados'!$B$10:$BK$10,0),0))</f>
        <v>No relevante</v>
      </c>
      <c r="BS287" s="26">
        <f>+HLOOKUP(BR287,Sistema_Puntos!$Q$5:$Y$43,'Auxiliar General'!BN$5,FALSE)</f>
        <v>0</v>
      </c>
      <c r="BT287" s="26" t="str">
        <f>+IF(VLOOKUP($B287,'Lista Puestos Valorados'!$B$11:$BK$510,MATCH('Auxiliar General'!BN$4,'Lista Puestos Valorados'!$B$10:$BK$10,0),0)="","No relevante",VLOOKUP($B287,'Lista Puestos Valorados'!$B$11:$BK$510,MATCH('Auxiliar General'!BN$4,'Lista Puestos Valorados'!$B$10:$BK$10,0),0))</f>
        <v>No relevante</v>
      </c>
      <c r="BU287" s="26">
        <f>+HLOOKUP(BT287,Sistema_Puntos!$Q$5:$Y$43,'Auxiliar General'!BP$5,FALSE)</f>
        <v>0</v>
      </c>
      <c r="BV287" s="26" t="str">
        <f>+IF(VLOOKUP($B287,'Lista Puestos Valorados'!$B$11:$BK$510,MATCH('Auxiliar General'!BP$4,'Lista Puestos Valorados'!$B$10:$BK$10,0),0)="","No relevante",VLOOKUP($B287,'Lista Puestos Valorados'!$B$11:$BK$510,MATCH('Auxiliar General'!BP$4,'Lista Puestos Valorados'!$B$10:$BK$10,0),0))</f>
        <v>No relevante</v>
      </c>
      <c r="BW287" s="26">
        <f>+HLOOKUP(BV287,Sistema_Puntos!$Q$5:$Y$43,'Auxiliar General'!BR$5,FALSE)</f>
        <v>0</v>
      </c>
      <c r="BX287" s="26" t="str">
        <f>+IF(VLOOKUP($B287,'Lista Puestos Valorados'!$B$11:$BK$510,MATCH('Auxiliar General'!BR$4,'Lista Puestos Valorados'!$B$10:$BK$10,0),0)="","No relevante",VLOOKUP($B287,'Lista Puestos Valorados'!$B$11:$BK$510,MATCH('Auxiliar General'!BR$4,'Lista Puestos Valorados'!$B$10:$BK$10,0),0))</f>
        <v>No relevante</v>
      </c>
      <c r="BY287" s="26">
        <f>+HLOOKUP(BX287,Sistema_Puntos!$Q$5:$Y$43,'Auxiliar General'!BT$5,FALSE)</f>
        <v>0</v>
      </c>
      <c r="BZ287" s="26" t="str">
        <f>+IF(VLOOKUP($B287,'Lista Puestos Valorados'!$B$11:$BK$510,MATCH('Auxiliar General'!BT$4,'Lista Puestos Valorados'!$B$10:$BK$10,0),0)="","No relevante",VLOOKUP($B287,'Lista Puestos Valorados'!$B$11:$BK$510,MATCH('Auxiliar General'!BT$4,'Lista Puestos Valorados'!$B$10:$BK$10,0),0))</f>
        <v>No relevante</v>
      </c>
      <c r="CA287" s="26">
        <f>+HLOOKUP(BZ287,Sistema_Puntos!$Q$5:$Y$43,'Auxiliar General'!BV$5,FALSE)</f>
        <v>0</v>
      </c>
      <c r="CB287" s="26" t="str">
        <f>+IF(VLOOKUP($B287,'Lista Puestos Valorados'!$B$11:$BK$510,MATCH('Auxiliar General'!BV$4,'Lista Puestos Valorados'!$B$10:$BK$10,0),0)="","No relevante",VLOOKUP($B287,'Lista Puestos Valorados'!$B$11:$BK$510,MATCH('Auxiliar General'!BV$4,'Lista Puestos Valorados'!$B$10:$BK$10,0),0))</f>
        <v>No relevante</v>
      </c>
      <c r="CC287" s="26">
        <f>+HLOOKUP(CB287,Sistema_Puntos!$Q$5:$Y$43,'Auxiliar General'!BX$5,FALSE)</f>
        <v>0</v>
      </c>
      <c r="CD287" s="26" t="str">
        <f>+IF(VLOOKUP($B287,'Lista Puestos Valorados'!$B$11:$BK$510,MATCH('Auxiliar General'!BX$4,'Lista Puestos Valorados'!$B$10:$BK$10,0),0)="","No relevante",VLOOKUP($B287,'Lista Puestos Valorados'!$B$11:$BK$510,MATCH('Auxiliar General'!BX$4,'Lista Puestos Valorados'!$B$10:$BK$10,0),0))</f>
        <v>No relevante</v>
      </c>
      <c r="CE287" s="26">
        <f>+HLOOKUP(CD287,Sistema_Puntos!$Q$5:$Y$43,'Auxiliar General'!BZ$5,FALSE)</f>
        <v>0</v>
      </c>
      <c r="CF287" s="26" t="str">
        <f>+IF(VLOOKUP($B287,'Lista Puestos Valorados'!$B$11:$BK$510,MATCH('Auxiliar General'!BZ$4,'Lista Puestos Valorados'!$B$10:$BK$10,0),0)="","No relevante",VLOOKUP($B287,'Lista Puestos Valorados'!$B$11:$BK$510,MATCH('Auxiliar General'!BZ$4,'Lista Puestos Valorados'!$B$10:$BK$10,0),0))</f>
        <v>No relevante</v>
      </c>
      <c r="CG287" s="26">
        <f>+HLOOKUP(CF287,Sistema_Puntos!$Q$5:$Y$43,'Auxiliar General'!CB$5,FALSE)</f>
        <v>0</v>
      </c>
      <c r="CH287" s="29"/>
      <c r="CI287" s="29"/>
    </row>
    <row r="288" spans="2:87" ht="17.55" customHeight="1">
      <c r="B288" s="26">
        <f>+'Listado de Puestos'!B288</f>
        <v>278</v>
      </c>
      <c r="C288" s="26" t="str">
        <f>+IF('Lista Puestos Valorados'!C288="","",'Lista Puestos Valorados'!C288)</f>
        <v/>
      </c>
      <c r="D288" s="26" t="str">
        <f>+IF('Lista Puestos Valorados'!D288="","",'Lista Puestos Valorados'!D288)</f>
        <v/>
      </c>
      <c r="E288" s="26" t="str">
        <f>+IF('Lista Puestos Valorados'!E288="","",'Lista Puestos Valorados'!E288)</f>
        <v/>
      </c>
      <c r="F288" s="26" t="str">
        <f>+IF('Lista Puestos Valorados'!F288="","",'Lista Puestos Valorados'!F288)</f>
        <v/>
      </c>
      <c r="G288" s="26" t="str">
        <f>+IF('Lista Puestos Valorados'!G288="","",'Lista Puestos Valorados'!G288)</f>
        <v/>
      </c>
      <c r="H288" s="26" t="str">
        <f>+IF('Lista Puestos Valorados'!H288="","",'Lista Puestos Valorados'!H288)</f>
        <v/>
      </c>
      <c r="I288" s="26" t="str">
        <f>+IF('Lista Puestos Valorados'!I288="","",'Lista Puestos Valorados'!I288)</f>
        <v/>
      </c>
      <c r="J288" s="118" t="e">
        <f t="array" ref="J288">+IF(L288="","",_xlfn.IFS(L288&lt;='Cortes de Agrupacion'!$F$15,'Cortes de Agrupacion'!$E$15,'Resultados General'!L288&lt;='Cortes de Agrupacion'!$F$14,'Cortes de Agrupacion'!$E$14,'Resultados General'!L288&lt;='Cortes de Agrupacion'!$F$13,'Cortes de Agrupacion'!$E$13,L288&lt;='Cortes de Agrupacion'!$F$12,'Cortes de Agrupacion'!$E$12,'Resultados General'!L288&lt;='Cortes de Agrupacion'!$F$11,'Cortes de Agrupacion'!$E$11,'Resultados General'!L288&lt;='Cortes de Agrupacion'!$F$10,'Cortes de Agrupacion'!$E$10,'Resultados General'!L288&lt;='Cortes de Agrupacion'!$F$9,'Cortes de Agrupacion'!$E$9,'Resultados General'!L288&lt;='Cortes de Agrupacion'!$F$8,'Cortes de Agrupacion'!$E$8,'Resultados General'!L288&lt;='Cortes de Agrupacion'!$F$7,'Cortes de Agrupacion'!$E$7,'Resultados General'!L288&lt;='Cortes de Agrupacion'!$F$6,'Cortes de Agrupacion'!$E$6))</f>
        <v>#VALUE!</v>
      </c>
      <c r="K288" s="118" t="str">
        <f t="shared" si="8"/>
        <v/>
      </c>
      <c r="L288" s="124" t="e">
        <f>#VALUE!</f>
        <v>#VALUE!</v>
      </c>
      <c r="M288" s="26" t="e">
        <f ca="1">+_xlfn.IFNA(VLOOKUP(C288,'Distribución de puestos'!$B$8:$I$507,8,0),"")</f>
        <v>#NAME?</v>
      </c>
      <c r="N288" s="26" t="str">
        <f>+IF(VLOOKUP($B288,'Lista Puestos Valorados'!$B$11:$BK$510,MATCH('Auxiliar General'!H$4,'Lista Puestos Valorados'!$B$10:$BK$10,0),0)="","No relevante",VLOOKUP($B288,'Lista Puestos Valorados'!$B$11:$BK$510,MATCH('Auxiliar General'!H$4,'Lista Puestos Valorados'!$B$10:$BK$10,0),0))</f>
        <v>No relevante</v>
      </c>
      <c r="O288" s="26">
        <f>+HLOOKUP(N288,Sistema_Puntos!$Q$5:$Y$43,'Auxiliar General'!J$5,FALSE)</f>
        <v>0</v>
      </c>
      <c r="P288" s="26" t="str">
        <f>+IF(VLOOKUP($B288,'Lista Puestos Valorados'!$B$11:$BK$510,MATCH('Auxiliar General'!J$4,'Lista Puestos Valorados'!$B$10:$BK$10,0),0)="","No relevante",VLOOKUP($B288,'Lista Puestos Valorados'!$B$11:$BK$510,MATCH('Auxiliar General'!J$4,'Lista Puestos Valorados'!$B$10:$BK$10,0),0))</f>
        <v>No relevante</v>
      </c>
      <c r="Q288" s="26">
        <f>+HLOOKUP(P288,Sistema_Puntos!$Q$5:$Y$43,'Auxiliar General'!L$5,FALSE)</f>
        <v>0</v>
      </c>
      <c r="R288" s="26" t="str">
        <f>+IF(VLOOKUP($B288,'Lista Puestos Valorados'!$B$11:$BK$510,MATCH('Auxiliar General'!L$4,'Lista Puestos Valorados'!$B$10:$BK$10,0),0)="","No relevante",VLOOKUP($B288,'Lista Puestos Valorados'!$B$11:$BK$510,MATCH('Auxiliar General'!L$4,'Lista Puestos Valorados'!$B$10:$BK$10,0),0))</f>
        <v>No relevante</v>
      </c>
      <c r="S288" s="26">
        <f>+HLOOKUP(R288,Sistema_Puntos!$Q$5:$Y$43,'Auxiliar General'!N$5,FALSE)</f>
        <v>0</v>
      </c>
      <c r="T288" s="26" t="str">
        <f>+IF(VLOOKUP($B288,'Lista Puestos Valorados'!$B$11:$BK$510,MATCH('Auxiliar General'!N$4,'Lista Puestos Valorados'!$B$10:$BK$10,0),0)="","No relevante",VLOOKUP($B288,'Lista Puestos Valorados'!$B$11:$BK$510,MATCH('Auxiliar General'!N$4,'Lista Puestos Valorados'!$B$10:$BK$10,0),0))</f>
        <v>No relevante</v>
      </c>
      <c r="U288" s="26">
        <f>+HLOOKUP(T288,Sistema_Puntos!$Q$5:$Y$43,'Auxiliar General'!P$5,FALSE)</f>
        <v>0</v>
      </c>
      <c r="V288" s="26" t="str">
        <f>+IF(VLOOKUP($B288,'Lista Puestos Valorados'!$B$11:$BK$510,MATCH('Auxiliar General'!P$4,'Lista Puestos Valorados'!$B$10:$BK$10,0),0)="","No relevante",VLOOKUP($B288,'Lista Puestos Valorados'!$B$11:$BK$510,MATCH('Auxiliar General'!P$4,'Lista Puestos Valorados'!$B$10:$BK$10,0),0))</f>
        <v>No relevante</v>
      </c>
      <c r="W288" s="26">
        <f>+HLOOKUP(V288,Sistema_Puntos!$Q$5:$Y$43,'Auxiliar General'!R$5,FALSE)</f>
        <v>0</v>
      </c>
      <c r="X288" s="26" t="str">
        <f>+IF(VLOOKUP($B288,'Lista Puestos Valorados'!$B$11:$BK$510,MATCH('Auxiliar General'!R$4,'Lista Puestos Valorados'!$B$10:$BK$10,0),0)="","No relevante",VLOOKUP($B288,'Lista Puestos Valorados'!$B$11:$BK$510,MATCH('Auxiliar General'!R$4,'Lista Puestos Valorados'!$B$10:$BK$10,0),0))</f>
        <v>No relevante</v>
      </c>
      <c r="Y288" s="26">
        <f>+HLOOKUP(X288,Sistema_Puntos!$Q$5:$Y$43,'Auxiliar General'!T$5,FALSE)</f>
        <v>0</v>
      </c>
      <c r="Z288" s="26" t="str">
        <f>+IF(VLOOKUP($B288,'Lista Puestos Valorados'!$B$11:$BK$510,MATCH('Auxiliar General'!T$4,'Lista Puestos Valorados'!$B$10:$BK$10,0),0)="","No relevante",VLOOKUP($B288,'Lista Puestos Valorados'!$B$11:$BK$510,MATCH('Auxiliar General'!T$4,'Lista Puestos Valorados'!$B$10:$BK$10,0),0))</f>
        <v>No relevante</v>
      </c>
      <c r="AA288" s="26">
        <f>+HLOOKUP(Z288,Sistema_Puntos!$Q$5:$Y$43,'Auxiliar General'!V$5,FALSE)</f>
        <v>0</v>
      </c>
      <c r="AB288" s="26" t="str">
        <f>+IF(VLOOKUP($B288,'Lista Puestos Valorados'!$B$11:$BK$510,MATCH('Auxiliar General'!V$4,'Lista Puestos Valorados'!$B$10:$BK$10,0),0)="","No relevante",VLOOKUP($B288,'Lista Puestos Valorados'!$B$11:$BK$510,MATCH('Auxiliar General'!V$4,'Lista Puestos Valorados'!$B$10:$BK$10,0),0))</f>
        <v>No relevante</v>
      </c>
      <c r="AC288" s="26">
        <f>+HLOOKUP(AB288,Sistema_Puntos!$Q$5:$Y$43,'Auxiliar General'!X$5,FALSE)</f>
        <v>0</v>
      </c>
      <c r="AD288" s="26" t="str">
        <f>+IF(VLOOKUP($B288,'Lista Puestos Valorados'!$B$11:$BK$510,MATCH('Auxiliar General'!X$4,'Lista Puestos Valorados'!$B$10:$BK$10,0),0)="","No relevante",VLOOKUP($B288,'Lista Puestos Valorados'!$B$11:$BK$510,MATCH('Auxiliar General'!X$4,'Lista Puestos Valorados'!$B$10:$BK$10,0),0))</f>
        <v>No relevante</v>
      </c>
      <c r="AE288" s="26">
        <f>+HLOOKUP(AD288,Sistema_Puntos!$Q$5:$Y$43,'Auxiliar General'!Z$5,FALSE)</f>
        <v>0</v>
      </c>
      <c r="AF288" s="26" t="str">
        <f>+IF(VLOOKUP($B288,'Lista Puestos Valorados'!$B$11:$BK$510,MATCH('Auxiliar General'!Z$4,'Lista Puestos Valorados'!$B$10:$BK$10,0),0)="","No relevante",VLOOKUP($B288,'Lista Puestos Valorados'!$B$11:$BK$510,MATCH('Auxiliar General'!Z$4,'Lista Puestos Valorados'!$B$10:$BK$10,0),0))</f>
        <v>No relevante</v>
      </c>
      <c r="AG288" s="26">
        <f>+HLOOKUP(AF288,Sistema_Puntos!$Q$5:$Y$43,'Auxiliar General'!AB$5,FALSE)</f>
        <v>0</v>
      </c>
      <c r="AH288" s="26" t="str">
        <f>+IF(VLOOKUP($B288,'Lista Puestos Valorados'!$B$11:$BK$510,MATCH('Auxiliar General'!AB$4,'Lista Puestos Valorados'!$B$10:$BK$10,0),0)="","No relevante",VLOOKUP($B288,'Lista Puestos Valorados'!$B$11:$BK$510,MATCH('Auxiliar General'!AB$4,'Lista Puestos Valorados'!$B$10:$BK$10,0),0))</f>
        <v>No relevante</v>
      </c>
      <c r="AI288" s="26">
        <f>+HLOOKUP(AH288,Sistema_Puntos!$Q$5:$Y$43,'Auxiliar General'!AD$5,FALSE)</f>
        <v>0</v>
      </c>
      <c r="AJ288" s="26" t="str">
        <f>+IF(VLOOKUP($B288,'Lista Puestos Valorados'!$B$11:$BK$510,MATCH('Auxiliar General'!AD$4,'Lista Puestos Valorados'!$B$10:$BK$10,0),0)="","No relevante",VLOOKUP($B288,'Lista Puestos Valorados'!$B$11:$BK$510,MATCH('Auxiliar General'!AD$4,'Lista Puestos Valorados'!$B$10:$BK$10,0),0))</f>
        <v>No relevante</v>
      </c>
      <c r="AK288" s="26">
        <f>+HLOOKUP(AJ288,Sistema_Puntos!$Q$5:$Y$43,'Auxiliar General'!AF$5,FALSE)</f>
        <v>0</v>
      </c>
      <c r="AL288" s="26" t="str">
        <f>+IF(VLOOKUP($B288,'Lista Puestos Valorados'!$B$11:$BK$510,MATCH('Auxiliar General'!AF$4,'Lista Puestos Valorados'!$B$10:$BK$10,0),0)="","No relevante",VLOOKUP($B288,'Lista Puestos Valorados'!$B$11:$BK$510,MATCH('Auxiliar General'!AF$4,'Lista Puestos Valorados'!$B$10:$BK$10,0),0))</f>
        <v>No relevante</v>
      </c>
      <c r="AM288" s="26">
        <f>+HLOOKUP(AL288,Sistema_Puntos!$Q$5:$Y$43,'Auxiliar General'!AH$5,FALSE)</f>
        <v>0</v>
      </c>
      <c r="AN288" s="26" t="str">
        <f>+IF(VLOOKUP($B288,'Lista Puestos Valorados'!$B$11:$BK$510,MATCH('Auxiliar General'!AH$4,'Lista Puestos Valorados'!$B$10:$BK$10,0),0)="","No relevante",VLOOKUP($B288,'Lista Puestos Valorados'!$B$11:$BK$510,MATCH('Auxiliar General'!AH$4,'Lista Puestos Valorados'!$B$10:$BK$10,0),0))</f>
        <v>No relevante</v>
      </c>
      <c r="AO288" s="26">
        <f>+HLOOKUP(AN288,Sistema_Puntos!$Q$5:$Y$43,'Auxiliar General'!AJ$5,FALSE)</f>
        <v>0</v>
      </c>
      <c r="AP288" s="26" t="str">
        <f>+IF(VLOOKUP($B288,'Lista Puestos Valorados'!$B$11:$BK$510,MATCH('Auxiliar General'!AJ$4,'Lista Puestos Valorados'!$B$10:$BK$10,0),0)="","No relevante",VLOOKUP($B288,'Lista Puestos Valorados'!$B$11:$BK$510,MATCH('Auxiliar General'!AJ$4,'Lista Puestos Valorados'!$B$10:$BK$10,0),0))</f>
        <v>No relevante</v>
      </c>
      <c r="AQ288" s="26">
        <f>+HLOOKUP(AP288,Sistema_Puntos!$Q$5:$Y$43,'Auxiliar General'!AL$5,FALSE)</f>
        <v>0</v>
      </c>
      <c r="AR288" s="26" t="str">
        <f>+IF(VLOOKUP($B288,'Lista Puestos Valorados'!$B$11:$BK$510,MATCH('Auxiliar General'!AL$4,'Lista Puestos Valorados'!$B$10:$BK$10,0),0)="","No relevante",VLOOKUP($B288,'Lista Puestos Valorados'!$B$11:$BK$510,MATCH('Auxiliar General'!AL$4,'Lista Puestos Valorados'!$B$10:$BK$10,0),0))</f>
        <v>No relevante</v>
      </c>
      <c r="AS288" s="26">
        <f>+HLOOKUP(AR288,Sistema_Puntos!$Q$5:$Y$43,'Auxiliar General'!AN$5,FALSE)</f>
        <v>0</v>
      </c>
      <c r="AT288" s="26" t="str">
        <f>+IF(VLOOKUP($B288,'Lista Puestos Valorados'!$B$11:$BK$510,MATCH('Auxiliar General'!AN$4,'Lista Puestos Valorados'!$B$10:$BK$10,0),0)="","No relevante",VLOOKUP($B288,'Lista Puestos Valorados'!$B$11:$BK$510,MATCH('Auxiliar General'!AN$4,'Lista Puestos Valorados'!$B$10:$BK$10,0),0))</f>
        <v>No relevante</v>
      </c>
      <c r="AU288" s="26">
        <f>+HLOOKUP(AT288,Sistema_Puntos!$Q$5:$Y$43,'Auxiliar General'!AP$5,FALSE)</f>
        <v>0</v>
      </c>
      <c r="AV288" s="26" t="str">
        <f>+IF(VLOOKUP($B288,'Lista Puestos Valorados'!$B$11:$BK$510,MATCH('Auxiliar General'!AP$4,'Lista Puestos Valorados'!$B$10:$BK$10,0),0)="","No relevante",VLOOKUP($B288,'Lista Puestos Valorados'!$B$11:$BK$510,MATCH('Auxiliar General'!AP$4,'Lista Puestos Valorados'!$B$10:$BK$10,0),0))</f>
        <v>No relevante</v>
      </c>
      <c r="AW288" s="26">
        <f>+HLOOKUP(AV288,Sistema_Puntos!$Q$5:$Y$43,'Auxiliar General'!AR$5,FALSE)</f>
        <v>0</v>
      </c>
      <c r="AX288" s="26" t="str">
        <f>+IF(VLOOKUP($B288,'Lista Puestos Valorados'!$B$11:$BK$510,MATCH('Auxiliar General'!AR$4,'Lista Puestos Valorados'!$B$10:$BK$10,0),0)="","No relevante",VLOOKUP($B288,'Lista Puestos Valorados'!$B$11:$BK$510,MATCH('Auxiliar General'!AR$4,'Lista Puestos Valorados'!$B$10:$BK$10,0),0))</f>
        <v>No relevante</v>
      </c>
      <c r="AY288" s="26">
        <f>+HLOOKUP(AX288,Sistema_Puntos!$Q$5:$Y$43,'Auxiliar General'!AT$5,FALSE)</f>
        <v>0</v>
      </c>
      <c r="AZ288" s="26" t="str">
        <f>+IF(VLOOKUP($B288,'Lista Puestos Valorados'!$B$11:$BK$510,MATCH('Auxiliar General'!AT$4,'Lista Puestos Valorados'!$B$10:$BK$10,0),0)="","No relevante",VLOOKUP($B288,'Lista Puestos Valorados'!$B$11:$BK$510,MATCH('Auxiliar General'!AT$4,'Lista Puestos Valorados'!$B$10:$BK$10,0),0))</f>
        <v>No relevante</v>
      </c>
      <c r="BA288" s="26">
        <f>+HLOOKUP(AZ288,Sistema_Puntos!$Q$5:$Y$43,'Auxiliar General'!AV$5,FALSE)</f>
        <v>0</v>
      </c>
      <c r="BB288" s="26" t="str">
        <f>+IF(VLOOKUP($B288,'Lista Puestos Valorados'!$B$11:$BK$510,MATCH('Auxiliar General'!AV$4,'Lista Puestos Valorados'!$B$10:$BK$10,0),0)="","No relevante",VLOOKUP($B288,'Lista Puestos Valorados'!$B$11:$BK$510,MATCH('Auxiliar General'!AV$4,'Lista Puestos Valorados'!$B$10:$BK$10,0),0))</f>
        <v>No relevante</v>
      </c>
      <c r="BC288" s="26">
        <f>+HLOOKUP(BB288,Sistema_Puntos!$Q$5:$Y$43,'Auxiliar General'!AX$5,FALSE)</f>
        <v>0</v>
      </c>
      <c r="BD288" s="26" t="str">
        <f>+IF(VLOOKUP($B288,'Lista Puestos Valorados'!$B$11:$BK$510,MATCH('Auxiliar General'!AX$4,'Lista Puestos Valorados'!$B$10:$BK$10,0),0)="","No relevante",VLOOKUP($B288,'Lista Puestos Valorados'!$B$11:$BK$510,MATCH('Auxiliar General'!AX$4,'Lista Puestos Valorados'!$B$10:$BK$10,0),0))</f>
        <v>No relevante</v>
      </c>
      <c r="BE288" s="26">
        <f>+HLOOKUP(BD288,Sistema_Puntos!$Q$5:$Y$43,'Auxiliar General'!AZ$5,FALSE)</f>
        <v>0</v>
      </c>
      <c r="BF288" s="26" t="str">
        <f>+IF(VLOOKUP($B288,'Lista Puestos Valorados'!$B$11:$BK$510,MATCH('Auxiliar General'!AZ$4,'Lista Puestos Valorados'!$B$10:$BK$10,0),0)="","No relevante",VLOOKUP($B288,'Lista Puestos Valorados'!$B$11:$BK$510,MATCH('Auxiliar General'!AZ$4,'Lista Puestos Valorados'!$B$10:$BK$10,0),0))</f>
        <v>No relevante</v>
      </c>
      <c r="BG288" s="26">
        <f>+HLOOKUP(BF288,Sistema_Puntos!$Q$5:$Y$43,'Auxiliar General'!BB$5,FALSE)</f>
        <v>0</v>
      </c>
      <c r="BH288" s="26" t="str">
        <f>+IF(VLOOKUP($B288,'Lista Puestos Valorados'!$B$11:$BK$510,MATCH('Auxiliar General'!BB$4,'Lista Puestos Valorados'!$B$10:$BK$10,0),0)="","No relevante",VLOOKUP($B288,'Lista Puestos Valorados'!$B$11:$BK$510,MATCH('Auxiliar General'!BB$4,'Lista Puestos Valorados'!$B$10:$BK$10,0),0))</f>
        <v>No relevante</v>
      </c>
      <c r="BI288" s="26">
        <f>+HLOOKUP(BH288,Sistema_Puntos!$Q$5:$Y$43,'Auxiliar General'!BD$5,FALSE)</f>
        <v>0</v>
      </c>
      <c r="BJ288" s="26" t="str">
        <f>+IF(VLOOKUP($B288,'Lista Puestos Valorados'!$B$11:$BK$510,MATCH('Auxiliar General'!BD$4,'Lista Puestos Valorados'!$B$10:$BK$10,0),0)="","No relevante",VLOOKUP($B288,'Lista Puestos Valorados'!$B$11:$BK$510,MATCH('Auxiliar General'!BD$4,'Lista Puestos Valorados'!$B$10:$BK$10,0),0))</f>
        <v>No relevante</v>
      </c>
      <c r="BK288" s="26">
        <f>+HLOOKUP(BJ288,Sistema_Puntos!$Q$5:$Y$43,'Auxiliar General'!BF$5,FALSE)</f>
        <v>0</v>
      </c>
      <c r="BL288" s="26" t="str">
        <f>+IF(VLOOKUP($B288,'Lista Puestos Valorados'!$B$11:$BK$510,MATCH('Auxiliar General'!BF$4,'Lista Puestos Valorados'!$B$10:$BK$10,0),0)="","No relevante",VLOOKUP($B288,'Lista Puestos Valorados'!$B$11:$BK$510,MATCH('Auxiliar General'!BF$4,'Lista Puestos Valorados'!$B$10:$BK$10,0),0))</f>
        <v>No relevante</v>
      </c>
      <c r="BM288" s="26">
        <f>+HLOOKUP(BL288,Sistema_Puntos!$Q$5:$Y$43,'Auxiliar General'!BH$5,FALSE)</f>
        <v>0</v>
      </c>
      <c r="BN288" s="26" t="str">
        <f>+IF(VLOOKUP($B288,'Lista Puestos Valorados'!$B$11:$BK$510,MATCH('Auxiliar General'!BH$4,'Lista Puestos Valorados'!$B$10:$BK$10,0),0)="","No relevante",VLOOKUP($B288,'Lista Puestos Valorados'!$B$11:$BK$510,MATCH('Auxiliar General'!BH$4,'Lista Puestos Valorados'!$B$10:$BK$10,0),0))</f>
        <v>No relevante</v>
      </c>
      <c r="BO288" s="26">
        <f>+HLOOKUP(BN288,Sistema_Puntos!$Q$5:$Y$43,'Auxiliar General'!BJ$5,FALSE)</f>
        <v>0</v>
      </c>
      <c r="BP288" s="26" t="str">
        <f>+IF(VLOOKUP($B288,'Lista Puestos Valorados'!$B$11:$BK$510,MATCH('Auxiliar General'!BJ$4,'Lista Puestos Valorados'!$B$10:$BK$10,0),0)="","No relevante",VLOOKUP($B288,'Lista Puestos Valorados'!$B$11:$BK$510,MATCH('Auxiliar General'!BJ$4,'Lista Puestos Valorados'!$B$10:$BK$10,0),0))</f>
        <v>No relevante</v>
      </c>
      <c r="BQ288" s="26">
        <f>+HLOOKUP(BP288,Sistema_Puntos!$Q$5:$Y$43,'Auxiliar General'!BL$5,FALSE)</f>
        <v>0</v>
      </c>
      <c r="BR288" s="26" t="str">
        <f>+IF(VLOOKUP($B288,'Lista Puestos Valorados'!$B$11:$BK$510,MATCH('Auxiliar General'!BL$4,'Lista Puestos Valorados'!$B$10:$BK$10,0),0)="","No relevante",VLOOKUP($B288,'Lista Puestos Valorados'!$B$11:$BK$510,MATCH('Auxiliar General'!BL$4,'Lista Puestos Valorados'!$B$10:$BK$10,0),0))</f>
        <v>No relevante</v>
      </c>
      <c r="BS288" s="26">
        <f>+HLOOKUP(BR288,Sistema_Puntos!$Q$5:$Y$43,'Auxiliar General'!BN$5,FALSE)</f>
        <v>0</v>
      </c>
      <c r="BT288" s="26" t="str">
        <f>+IF(VLOOKUP($B288,'Lista Puestos Valorados'!$B$11:$BK$510,MATCH('Auxiliar General'!BN$4,'Lista Puestos Valorados'!$B$10:$BK$10,0),0)="","No relevante",VLOOKUP($B288,'Lista Puestos Valorados'!$B$11:$BK$510,MATCH('Auxiliar General'!BN$4,'Lista Puestos Valorados'!$B$10:$BK$10,0),0))</f>
        <v>No relevante</v>
      </c>
      <c r="BU288" s="26">
        <f>+HLOOKUP(BT288,Sistema_Puntos!$Q$5:$Y$43,'Auxiliar General'!BP$5,FALSE)</f>
        <v>0</v>
      </c>
      <c r="BV288" s="26" t="str">
        <f>+IF(VLOOKUP($B288,'Lista Puestos Valorados'!$B$11:$BK$510,MATCH('Auxiliar General'!BP$4,'Lista Puestos Valorados'!$B$10:$BK$10,0),0)="","No relevante",VLOOKUP($B288,'Lista Puestos Valorados'!$B$11:$BK$510,MATCH('Auxiliar General'!BP$4,'Lista Puestos Valorados'!$B$10:$BK$10,0),0))</f>
        <v>No relevante</v>
      </c>
      <c r="BW288" s="26">
        <f>+HLOOKUP(BV288,Sistema_Puntos!$Q$5:$Y$43,'Auxiliar General'!BR$5,FALSE)</f>
        <v>0</v>
      </c>
      <c r="BX288" s="26" t="str">
        <f>+IF(VLOOKUP($B288,'Lista Puestos Valorados'!$B$11:$BK$510,MATCH('Auxiliar General'!BR$4,'Lista Puestos Valorados'!$B$10:$BK$10,0),0)="","No relevante",VLOOKUP($B288,'Lista Puestos Valorados'!$B$11:$BK$510,MATCH('Auxiliar General'!BR$4,'Lista Puestos Valorados'!$B$10:$BK$10,0),0))</f>
        <v>No relevante</v>
      </c>
      <c r="BY288" s="26">
        <f>+HLOOKUP(BX288,Sistema_Puntos!$Q$5:$Y$43,'Auxiliar General'!BT$5,FALSE)</f>
        <v>0</v>
      </c>
      <c r="BZ288" s="26" t="str">
        <f>+IF(VLOOKUP($B288,'Lista Puestos Valorados'!$B$11:$BK$510,MATCH('Auxiliar General'!BT$4,'Lista Puestos Valorados'!$B$10:$BK$10,0),0)="","No relevante",VLOOKUP($B288,'Lista Puestos Valorados'!$B$11:$BK$510,MATCH('Auxiliar General'!BT$4,'Lista Puestos Valorados'!$B$10:$BK$10,0),0))</f>
        <v>No relevante</v>
      </c>
      <c r="CA288" s="26">
        <f>+HLOOKUP(BZ288,Sistema_Puntos!$Q$5:$Y$43,'Auxiliar General'!BV$5,FALSE)</f>
        <v>0</v>
      </c>
      <c r="CB288" s="26" t="str">
        <f>+IF(VLOOKUP($B288,'Lista Puestos Valorados'!$B$11:$BK$510,MATCH('Auxiliar General'!BV$4,'Lista Puestos Valorados'!$B$10:$BK$10,0),0)="","No relevante",VLOOKUP($B288,'Lista Puestos Valorados'!$B$11:$BK$510,MATCH('Auxiliar General'!BV$4,'Lista Puestos Valorados'!$B$10:$BK$10,0),0))</f>
        <v>No relevante</v>
      </c>
      <c r="CC288" s="26">
        <f>+HLOOKUP(CB288,Sistema_Puntos!$Q$5:$Y$43,'Auxiliar General'!BX$5,FALSE)</f>
        <v>0</v>
      </c>
      <c r="CD288" s="26" t="str">
        <f>+IF(VLOOKUP($B288,'Lista Puestos Valorados'!$B$11:$BK$510,MATCH('Auxiliar General'!BX$4,'Lista Puestos Valorados'!$B$10:$BK$10,0),0)="","No relevante",VLOOKUP($B288,'Lista Puestos Valorados'!$B$11:$BK$510,MATCH('Auxiliar General'!BX$4,'Lista Puestos Valorados'!$B$10:$BK$10,0),0))</f>
        <v>No relevante</v>
      </c>
      <c r="CE288" s="26">
        <f>+HLOOKUP(CD288,Sistema_Puntos!$Q$5:$Y$43,'Auxiliar General'!BZ$5,FALSE)</f>
        <v>0</v>
      </c>
      <c r="CF288" s="26" t="str">
        <f>+IF(VLOOKUP($B288,'Lista Puestos Valorados'!$B$11:$BK$510,MATCH('Auxiliar General'!BZ$4,'Lista Puestos Valorados'!$B$10:$BK$10,0),0)="","No relevante",VLOOKUP($B288,'Lista Puestos Valorados'!$B$11:$BK$510,MATCH('Auxiliar General'!BZ$4,'Lista Puestos Valorados'!$B$10:$BK$10,0),0))</f>
        <v>No relevante</v>
      </c>
      <c r="CG288" s="26">
        <f>+HLOOKUP(CF288,Sistema_Puntos!$Q$5:$Y$43,'Auxiliar General'!CB$5,FALSE)</f>
        <v>0</v>
      </c>
      <c r="CH288" s="29"/>
      <c r="CI288" s="29"/>
    </row>
    <row r="289" spans="2:87" ht="17.55" customHeight="1">
      <c r="B289" s="26">
        <f>+'Listado de Puestos'!B289</f>
        <v>279</v>
      </c>
      <c r="C289" s="26" t="str">
        <f>+IF('Lista Puestos Valorados'!C289="","",'Lista Puestos Valorados'!C289)</f>
        <v/>
      </c>
      <c r="D289" s="26" t="str">
        <f>+IF('Lista Puestos Valorados'!D289="","",'Lista Puestos Valorados'!D289)</f>
        <v/>
      </c>
      <c r="E289" s="26" t="str">
        <f>+IF('Lista Puestos Valorados'!E289="","",'Lista Puestos Valorados'!E289)</f>
        <v/>
      </c>
      <c r="F289" s="26" t="str">
        <f>+IF('Lista Puestos Valorados'!F289="","",'Lista Puestos Valorados'!F289)</f>
        <v/>
      </c>
      <c r="G289" s="26" t="str">
        <f>+IF('Lista Puestos Valorados'!G289="","",'Lista Puestos Valorados'!G289)</f>
        <v/>
      </c>
      <c r="H289" s="26" t="str">
        <f>+IF('Lista Puestos Valorados'!H289="","",'Lista Puestos Valorados'!H289)</f>
        <v/>
      </c>
      <c r="I289" s="26" t="str">
        <f>+IF('Lista Puestos Valorados'!I289="","",'Lista Puestos Valorados'!I289)</f>
        <v/>
      </c>
      <c r="J289" s="118" t="e">
        <f t="array" ref="J289">+IF(L289="","",_xlfn.IFS(L289&lt;='Cortes de Agrupacion'!$F$15,'Cortes de Agrupacion'!$E$15,'Resultados General'!L289&lt;='Cortes de Agrupacion'!$F$14,'Cortes de Agrupacion'!$E$14,'Resultados General'!L289&lt;='Cortes de Agrupacion'!$F$13,'Cortes de Agrupacion'!$E$13,L289&lt;='Cortes de Agrupacion'!$F$12,'Cortes de Agrupacion'!$E$12,'Resultados General'!L289&lt;='Cortes de Agrupacion'!$F$11,'Cortes de Agrupacion'!$E$11,'Resultados General'!L289&lt;='Cortes de Agrupacion'!$F$10,'Cortes de Agrupacion'!$E$10,'Resultados General'!L289&lt;='Cortes de Agrupacion'!$F$9,'Cortes de Agrupacion'!$E$9,'Resultados General'!L289&lt;='Cortes de Agrupacion'!$F$8,'Cortes de Agrupacion'!$E$8,'Resultados General'!L289&lt;='Cortes de Agrupacion'!$F$7,'Cortes de Agrupacion'!$E$7,'Resultados General'!L289&lt;='Cortes de Agrupacion'!$F$6,'Cortes de Agrupacion'!$E$6))</f>
        <v>#VALUE!</v>
      </c>
      <c r="K289" s="118" t="str">
        <f t="shared" si="8"/>
        <v/>
      </c>
      <c r="L289" s="124" t="e">
        <f>#VALUE!</f>
        <v>#VALUE!</v>
      </c>
      <c r="M289" s="26" t="e">
        <f ca="1">+_xlfn.IFNA(VLOOKUP(C289,'Distribución de puestos'!$B$8:$I$507,8,0),"")</f>
        <v>#NAME?</v>
      </c>
      <c r="N289" s="26" t="str">
        <f>+IF(VLOOKUP($B289,'Lista Puestos Valorados'!$B$11:$BK$510,MATCH('Auxiliar General'!H$4,'Lista Puestos Valorados'!$B$10:$BK$10,0),0)="","No relevante",VLOOKUP($B289,'Lista Puestos Valorados'!$B$11:$BK$510,MATCH('Auxiliar General'!H$4,'Lista Puestos Valorados'!$B$10:$BK$10,0),0))</f>
        <v>No relevante</v>
      </c>
      <c r="O289" s="26">
        <f>+HLOOKUP(N289,Sistema_Puntos!$Q$5:$Y$43,'Auxiliar General'!J$5,FALSE)</f>
        <v>0</v>
      </c>
      <c r="P289" s="26" t="str">
        <f>+IF(VLOOKUP($B289,'Lista Puestos Valorados'!$B$11:$BK$510,MATCH('Auxiliar General'!J$4,'Lista Puestos Valorados'!$B$10:$BK$10,0),0)="","No relevante",VLOOKUP($B289,'Lista Puestos Valorados'!$B$11:$BK$510,MATCH('Auxiliar General'!J$4,'Lista Puestos Valorados'!$B$10:$BK$10,0),0))</f>
        <v>No relevante</v>
      </c>
      <c r="Q289" s="26">
        <f>+HLOOKUP(P289,Sistema_Puntos!$Q$5:$Y$43,'Auxiliar General'!L$5,FALSE)</f>
        <v>0</v>
      </c>
      <c r="R289" s="26" t="str">
        <f>+IF(VLOOKUP($B289,'Lista Puestos Valorados'!$B$11:$BK$510,MATCH('Auxiliar General'!L$4,'Lista Puestos Valorados'!$B$10:$BK$10,0),0)="","No relevante",VLOOKUP($B289,'Lista Puestos Valorados'!$B$11:$BK$510,MATCH('Auxiliar General'!L$4,'Lista Puestos Valorados'!$B$10:$BK$10,0),0))</f>
        <v>No relevante</v>
      </c>
      <c r="S289" s="26">
        <f>+HLOOKUP(R289,Sistema_Puntos!$Q$5:$Y$43,'Auxiliar General'!N$5,FALSE)</f>
        <v>0</v>
      </c>
      <c r="T289" s="26" t="str">
        <f>+IF(VLOOKUP($B289,'Lista Puestos Valorados'!$B$11:$BK$510,MATCH('Auxiliar General'!N$4,'Lista Puestos Valorados'!$B$10:$BK$10,0),0)="","No relevante",VLOOKUP($B289,'Lista Puestos Valorados'!$B$11:$BK$510,MATCH('Auxiliar General'!N$4,'Lista Puestos Valorados'!$B$10:$BK$10,0),0))</f>
        <v>No relevante</v>
      </c>
      <c r="U289" s="26">
        <f>+HLOOKUP(T289,Sistema_Puntos!$Q$5:$Y$43,'Auxiliar General'!P$5,FALSE)</f>
        <v>0</v>
      </c>
      <c r="V289" s="26" t="str">
        <f>+IF(VLOOKUP($B289,'Lista Puestos Valorados'!$B$11:$BK$510,MATCH('Auxiliar General'!P$4,'Lista Puestos Valorados'!$B$10:$BK$10,0),0)="","No relevante",VLOOKUP($B289,'Lista Puestos Valorados'!$B$11:$BK$510,MATCH('Auxiliar General'!P$4,'Lista Puestos Valorados'!$B$10:$BK$10,0),0))</f>
        <v>No relevante</v>
      </c>
      <c r="W289" s="26">
        <f>+HLOOKUP(V289,Sistema_Puntos!$Q$5:$Y$43,'Auxiliar General'!R$5,FALSE)</f>
        <v>0</v>
      </c>
      <c r="X289" s="26" t="str">
        <f>+IF(VLOOKUP($B289,'Lista Puestos Valorados'!$B$11:$BK$510,MATCH('Auxiliar General'!R$4,'Lista Puestos Valorados'!$B$10:$BK$10,0),0)="","No relevante",VLOOKUP($B289,'Lista Puestos Valorados'!$B$11:$BK$510,MATCH('Auxiliar General'!R$4,'Lista Puestos Valorados'!$B$10:$BK$10,0),0))</f>
        <v>No relevante</v>
      </c>
      <c r="Y289" s="26">
        <f>+HLOOKUP(X289,Sistema_Puntos!$Q$5:$Y$43,'Auxiliar General'!T$5,FALSE)</f>
        <v>0</v>
      </c>
      <c r="Z289" s="26" t="str">
        <f>+IF(VLOOKUP($B289,'Lista Puestos Valorados'!$B$11:$BK$510,MATCH('Auxiliar General'!T$4,'Lista Puestos Valorados'!$B$10:$BK$10,0),0)="","No relevante",VLOOKUP($B289,'Lista Puestos Valorados'!$B$11:$BK$510,MATCH('Auxiliar General'!T$4,'Lista Puestos Valorados'!$B$10:$BK$10,0),0))</f>
        <v>No relevante</v>
      </c>
      <c r="AA289" s="26">
        <f>+HLOOKUP(Z289,Sistema_Puntos!$Q$5:$Y$43,'Auxiliar General'!V$5,FALSE)</f>
        <v>0</v>
      </c>
      <c r="AB289" s="26" t="str">
        <f>+IF(VLOOKUP($B289,'Lista Puestos Valorados'!$B$11:$BK$510,MATCH('Auxiliar General'!V$4,'Lista Puestos Valorados'!$B$10:$BK$10,0),0)="","No relevante",VLOOKUP($B289,'Lista Puestos Valorados'!$B$11:$BK$510,MATCH('Auxiliar General'!V$4,'Lista Puestos Valorados'!$B$10:$BK$10,0),0))</f>
        <v>No relevante</v>
      </c>
      <c r="AC289" s="26">
        <f>+HLOOKUP(AB289,Sistema_Puntos!$Q$5:$Y$43,'Auxiliar General'!X$5,FALSE)</f>
        <v>0</v>
      </c>
      <c r="AD289" s="26" t="str">
        <f>+IF(VLOOKUP($B289,'Lista Puestos Valorados'!$B$11:$BK$510,MATCH('Auxiliar General'!X$4,'Lista Puestos Valorados'!$B$10:$BK$10,0),0)="","No relevante",VLOOKUP($B289,'Lista Puestos Valorados'!$B$11:$BK$510,MATCH('Auxiliar General'!X$4,'Lista Puestos Valorados'!$B$10:$BK$10,0),0))</f>
        <v>No relevante</v>
      </c>
      <c r="AE289" s="26">
        <f>+HLOOKUP(AD289,Sistema_Puntos!$Q$5:$Y$43,'Auxiliar General'!Z$5,FALSE)</f>
        <v>0</v>
      </c>
      <c r="AF289" s="26" t="str">
        <f>+IF(VLOOKUP($B289,'Lista Puestos Valorados'!$B$11:$BK$510,MATCH('Auxiliar General'!Z$4,'Lista Puestos Valorados'!$B$10:$BK$10,0),0)="","No relevante",VLOOKUP($B289,'Lista Puestos Valorados'!$B$11:$BK$510,MATCH('Auxiliar General'!Z$4,'Lista Puestos Valorados'!$B$10:$BK$10,0),0))</f>
        <v>No relevante</v>
      </c>
      <c r="AG289" s="26">
        <f>+HLOOKUP(AF289,Sistema_Puntos!$Q$5:$Y$43,'Auxiliar General'!AB$5,FALSE)</f>
        <v>0</v>
      </c>
      <c r="AH289" s="26" t="str">
        <f>+IF(VLOOKUP($B289,'Lista Puestos Valorados'!$B$11:$BK$510,MATCH('Auxiliar General'!AB$4,'Lista Puestos Valorados'!$B$10:$BK$10,0),0)="","No relevante",VLOOKUP($B289,'Lista Puestos Valorados'!$B$11:$BK$510,MATCH('Auxiliar General'!AB$4,'Lista Puestos Valorados'!$B$10:$BK$10,0),0))</f>
        <v>No relevante</v>
      </c>
      <c r="AI289" s="26">
        <f>+HLOOKUP(AH289,Sistema_Puntos!$Q$5:$Y$43,'Auxiliar General'!AD$5,FALSE)</f>
        <v>0</v>
      </c>
      <c r="AJ289" s="26" t="str">
        <f>+IF(VLOOKUP($B289,'Lista Puestos Valorados'!$B$11:$BK$510,MATCH('Auxiliar General'!AD$4,'Lista Puestos Valorados'!$B$10:$BK$10,0),0)="","No relevante",VLOOKUP($B289,'Lista Puestos Valorados'!$B$11:$BK$510,MATCH('Auxiliar General'!AD$4,'Lista Puestos Valorados'!$B$10:$BK$10,0),0))</f>
        <v>No relevante</v>
      </c>
      <c r="AK289" s="26">
        <f>+HLOOKUP(AJ289,Sistema_Puntos!$Q$5:$Y$43,'Auxiliar General'!AF$5,FALSE)</f>
        <v>0</v>
      </c>
      <c r="AL289" s="26" t="str">
        <f>+IF(VLOOKUP($B289,'Lista Puestos Valorados'!$B$11:$BK$510,MATCH('Auxiliar General'!AF$4,'Lista Puestos Valorados'!$B$10:$BK$10,0),0)="","No relevante",VLOOKUP($B289,'Lista Puestos Valorados'!$B$11:$BK$510,MATCH('Auxiliar General'!AF$4,'Lista Puestos Valorados'!$B$10:$BK$10,0),0))</f>
        <v>No relevante</v>
      </c>
      <c r="AM289" s="26">
        <f>+HLOOKUP(AL289,Sistema_Puntos!$Q$5:$Y$43,'Auxiliar General'!AH$5,FALSE)</f>
        <v>0</v>
      </c>
      <c r="AN289" s="26" t="str">
        <f>+IF(VLOOKUP($B289,'Lista Puestos Valorados'!$B$11:$BK$510,MATCH('Auxiliar General'!AH$4,'Lista Puestos Valorados'!$B$10:$BK$10,0),0)="","No relevante",VLOOKUP($B289,'Lista Puestos Valorados'!$B$11:$BK$510,MATCH('Auxiliar General'!AH$4,'Lista Puestos Valorados'!$B$10:$BK$10,0),0))</f>
        <v>No relevante</v>
      </c>
      <c r="AO289" s="26">
        <f>+HLOOKUP(AN289,Sistema_Puntos!$Q$5:$Y$43,'Auxiliar General'!AJ$5,FALSE)</f>
        <v>0</v>
      </c>
      <c r="AP289" s="26" t="str">
        <f>+IF(VLOOKUP($B289,'Lista Puestos Valorados'!$B$11:$BK$510,MATCH('Auxiliar General'!AJ$4,'Lista Puestos Valorados'!$B$10:$BK$10,0),0)="","No relevante",VLOOKUP($B289,'Lista Puestos Valorados'!$B$11:$BK$510,MATCH('Auxiliar General'!AJ$4,'Lista Puestos Valorados'!$B$10:$BK$10,0),0))</f>
        <v>No relevante</v>
      </c>
      <c r="AQ289" s="26">
        <f>+HLOOKUP(AP289,Sistema_Puntos!$Q$5:$Y$43,'Auxiliar General'!AL$5,FALSE)</f>
        <v>0</v>
      </c>
      <c r="AR289" s="26" t="str">
        <f>+IF(VLOOKUP($B289,'Lista Puestos Valorados'!$B$11:$BK$510,MATCH('Auxiliar General'!AL$4,'Lista Puestos Valorados'!$B$10:$BK$10,0),0)="","No relevante",VLOOKUP($B289,'Lista Puestos Valorados'!$B$11:$BK$510,MATCH('Auxiliar General'!AL$4,'Lista Puestos Valorados'!$B$10:$BK$10,0),0))</f>
        <v>No relevante</v>
      </c>
      <c r="AS289" s="26">
        <f>+HLOOKUP(AR289,Sistema_Puntos!$Q$5:$Y$43,'Auxiliar General'!AN$5,FALSE)</f>
        <v>0</v>
      </c>
      <c r="AT289" s="26" t="str">
        <f>+IF(VLOOKUP($B289,'Lista Puestos Valorados'!$B$11:$BK$510,MATCH('Auxiliar General'!AN$4,'Lista Puestos Valorados'!$B$10:$BK$10,0),0)="","No relevante",VLOOKUP($B289,'Lista Puestos Valorados'!$B$11:$BK$510,MATCH('Auxiliar General'!AN$4,'Lista Puestos Valorados'!$B$10:$BK$10,0),0))</f>
        <v>No relevante</v>
      </c>
      <c r="AU289" s="26">
        <f>+HLOOKUP(AT289,Sistema_Puntos!$Q$5:$Y$43,'Auxiliar General'!AP$5,FALSE)</f>
        <v>0</v>
      </c>
      <c r="AV289" s="26" t="str">
        <f>+IF(VLOOKUP($B289,'Lista Puestos Valorados'!$B$11:$BK$510,MATCH('Auxiliar General'!AP$4,'Lista Puestos Valorados'!$B$10:$BK$10,0),0)="","No relevante",VLOOKUP($B289,'Lista Puestos Valorados'!$B$11:$BK$510,MATCH('Auxiliar General'!AP$4,'Lista Puestos Valorados'!$B$10:$BK$10,0),0))</f>
        <v>No relevante</v>
      </c>
      <c r="AW289" s="26">
        <f>+HLOOKUP(AV289,Sistema_Puntos!$Q$5:$Y$43,'Auxiliar General'!AR$5,FALSE)</f>
        <v>0</v>
      </c>
      <c r="AX289" s="26" t="str">
        <f>+IF(VLOOKUP($B289,'Lista Puestos Valorados'!$B$11:$BK$510,MATCH('Auxiliar General'!AR$4,'Lista Puestos Valorados'!$B$10:$BK$10,0),0)="","No relevante",VLOOKUP($B289,'Lista Puestos Valorados'!$B$11:$BK$510,MATCH('Auxiliar General'!AR$4,'Lista Puestos Valorados'!$B$10:$BK$10,0),0))</f>
        <v>No relevante</v>
      </c>
      <c r="AY289" s="26">
        <f>+HLOOKUP(AX289,Sistema_Puntos!$Q$5:$Y$43,'Auxiliar General'!AT$5,FALSE)</f>
        <v>0</v>
      </c>
      <c r="AZ289" s="26" t="str">
        <f>+IF(VLOOKUP($B289,'Lista Puestos Valorados'!$B$11:$BK$510,MATCH('Auxiliar General'!AT$4,'Lista Puestos Valorados'!$B$10:$BK$10,0),0)="","No relevante",VLOOKUP($B289,'Lista Puestos Valorados'!$B$11:$BK$510,MATCH('Auxiliar General'!AT$4,'Lista Puestos Valorados'!$B$10:$BK$10,0),0))</f>
        <v>No relevante</v>
      </c>
      <c r="BA289" s="26">
        <f>+HLOOKUP(AZ289,Sistema_Puntos!$Q$5:$Y$43,'Auxiliar General'!AV$5,FALSE)</f>
        <v>0</v>
      </c>
      <c r="BB289" s="26" t="str">
        <f>+IF(VLOOKUP($B289,'Lista Puestos Valorados'!$B$11:$BK$510,MATCH('Auxiliar General'!AV$4,'Lista Puestos Valorados'!$B$10:$BK$10,0),0)="","No relevante",VLOOKUP($B289,'Lista Puestos Valorados'!$B$11:$BK$510,MATCH('Auxiliar General'!AV$4,'Lista Puestos Valorados'!$B$10:$BK$10,0),0))</f>
        <v>No relevante</v>
      </c>
      <c r="BC289" s="26">
        <f>+HLOOKUP(BB289,Sistema_Puntos!$Q$5:$Y$43,'Auxiliar General'!AX$5,FALSE)</f>
        <v>0</v>
      </c>
      <c r="BD289" s="26" t="str">
        <f>+IF(VLOOKUP($B289,'Lista Puestos Valorados'!$B$11:$BK$510,MATCH('Auxiliar General'!AX$4,'Lista Puestos Valorados'!$B$10:$BK$10,0),0)="","No relevante",VLOOKUP($B289,'Lista Puestos Valorados'!$B$11:$BK$510,MATCH('Auxiliar General'!AX$4,'Lista Puestos Valorados'!$B$10:$BK$10,0),0))</f>
        <v>No relevante</v>
      </c>
      <c r="BE289" s="26">
        <f>+HLOOKUP(BD289,Sistema_Puntos!$Q$5:$Y$43,'Auxiliar General'!AZ$5,FALSE)</f>
        <v>0</v>
      </c>
      <c r="BF289" s="26" t="str">
        <f>+IF(VLOOKUP($B289,'Lista Puestos Valorados'!$B$11:$BK$510,MATCH('Auxiliar General'!AZ$4,'Lista Puestos Valorados'!$B$10:$BK$10,0),0)="","No relevante",VLOOKUP($B289,'Lista Puestos Valorados'!$B$11:$BK$510,MATCH('Auxiliar General'!AZ$4,'Lista Puestos Valorados'!$B$10:$BK$10,0),0))</f>
        <v>No relevante</v>
      </c>
      <c r="BG289" s="26">
        <f>+HLOOKUP(BF289,Sistema_Puntos!$Q$5:$Y$43,'Auxiliar General'!BB$5,FALSE)</f>
        <v>0</v>
      </c>
      <c r="BH289" s="26" t="str">
        <f>+IF(VLOOKUP($B289,'Lista Puestos Valorados'!$B$11:$BK$510,MATCH('Auxiliar General'!BB$4,'Lista Puestos Valorados'!$B$10:$BK$10,0),0)="","No relevante",VLOOKUP($B289,'Lista Puestos Valorados'!$B$11:$BK$510,MATCH('Auxiliar General'!BB$4,'Lista Puestos Valorados'!$B$10:$BK$10,0),0))</f>
        <v>No relevante</v>
      </c>
      <c r="BI289" s="26">
        <f>+HLOOKUP(BH289,Sistema_Puntos!$Q$5:$Y$43,'Auxiliar General'!BD$5,FALSE)</f>
        <v>0</v>
      </c>
      <c r="BJ289" s="26" t="str">
        <f>+IF(VLOOKUP($B289,'Lista Puestos Valorados'!$B$11:$BK$510,MATCH('Auxiliar General'!BD$4,'Lista Puestos Valorados'!$B$10:$BK$10,0),0)="","No relevante",VLOOKUP($B289,'Lista Puestos Valorados'!$B$11:$BK$510,MATCH('Auxiliar General'!BD$4,'Lista Puestos Valorados'!$B$10:$BK$10,0),0))</f>
        <v>No relevante</v>
      </c>
      <c r="BK289" s="26">
        <f>+HLOOKUP(BJ289,Sistema_Puntos!$Q$5:$Y$43,'Auxiliar General'!BF$5,FALSE)</f>
        <v>0</v>
      </c>
      <c r="BL289" s="26" t="str">
        <f>+IF(VLOOKUP($B289,'Lista Puestos Valorados'!$B$11:$BK$510,MATCH('Auxiliar General'!BF$4,'Lista Puestos Valorados'!$B$10:$BK$10,0),0)="","No relevante",VLOOKUP($B289,'Lista Puestos Valorados'!$B$11:$BK$510,MATCH('Auxiliar General'!BF$4,'Lista Puestos Valorados'!$B$10:$BK$10,0),0))</f>
        <v>No relevante</v>
      </c>
      <c r="BM289" s="26">
        <f>+HLOOKUP(BL289,Sistema_Puntos!$Q$5:$Y$43,'Auxiliar General'!BH$5,FALSE)</f>
        <v>0</v>
      </c>
      <c r="BN289" s="26" t="str">
        <f>+IF(VLOOKUP($B289,'Lista Puestos Valorados'!$B$11:$BK$510,MATCH('Auxiliar General'!BH$4,'Lista Puestos Valorados'!$B$10:$BK$10,0),0)="","No relevante",VLOOKUP($B289,'Lista Puestos Valorados'!$B$11:$BK$510,MATCH('Auxiliar General'!BH$4,'Lista Puestos Valorados'!$B$10:$BK$10,0),0))</f>
        <v>No relevante</v>
      </c>
      <c r="BO289" s="26">
        <f>+HLOOKUP(BN289,Sistema_Puntos!$Q$5:$Y$43,'Auxiliar General'!BJ$5,FALSE)</f>
        <v>0</v>
      </c>
      <c r="BP289" s="26" t="str">
        <f>+IF(VLOOKUP($B289,'Lista Puestos Valorados'!$B$11:$BK$510,MATCH('Auxiliar General'!BJ$4,'Lista Puestos Valorados'!$B$10:$BK$10,0),0)="","No relevante",VLOOKUP($B289,'Lista Puestos Valorados'!$B$11:$BK$510,MATCH('Auxiliar General'!BJ$4,'Lista Puestos Valorados'!$B$10:$BK$10,0),0))</f>
        <v>No relevante</v>
      </c>
      <c r="BQ289" s="26">
        <f>+HLOOKUP(BP289,Sistema_Puntos!$Q$5:$Y$43,'Auxiliar General'!BL$5,FALSE)</f>
        <v>0</v>
      </c>
      <c r="BR289" s="26" t="str">
        <f>+IF(VLOOKUP($B289,'Lista Puestos Valorados'!$B$11:$BK$510,MATCH('Auxiliar General'!BL$4,'Lista Puestos Valorados'!$B$10:$BK$10,0),0)="","No relevante",VLOOKUP($B289,'Lista Puestos Valorados'!$B$11:$BK$510,MATCH('Auxiliar General'!BL$4,'Lista Puestos Valorados'!$B$10:$BK$10,0),0))</f>
        <v>No relevante</v>
      </c>
      <c r="BS289" s="26">
        <f>+HLOOKUP(BR289,Sistema_Puntos!$Q$5:$Y$43,'Auxiliar General'!BN$5,FALSE)</f>
        <v>0</v>
      </c>
      <c r="BT289" s="26" t="str">
        <f>+IF(VLOOKUP($B289,'Lista Puestos Valorados'!$B$11:$BK$510,MATCH('Auxiliar General'!BN$4,'Lista Puestos Valorados'!$B$10:$BK$10,0),0)="","No relevante",VLOOKUP($B289,'Lista Puestos Valorados'!$B$11:$BK$510,MATCH('Auxiliar General'!BN$4,'Lista Puestos Valorados'!$B$10:$BK$10,0),0))</f>
        <v>No relevante</v>
      </c>
      <c r="BU289" s="26">
        <f>+HLOOKUP(BT289,Sistema_Puntos!$Q$5:$Y$43,'Auxiliar General'!BP$5,FALSE)</f>
        <v>0</v>
      </c>
      <c r="BV289" s="26" t="str">
        <f>+IF(VLOOKUP($B289,'Lista Puestos Valorados'!$B$11:$BK$510,MATCH('Auxiliar General'!BP$4,'Lista Puestos Valorados'!$B$10:$BK$10,0),0)="","No relevante",VLOOKUP($B289,'Lista Puestos Valorados'!$B$11:$BK$510,MATCH('Auxiliar General'!BP$4,'Lista Puestos Valorados'!$B$10:$BK$10,0),0))</f>
        <v>No relevante</v>
      </c>
      <c r="BW289" s="26">
        <f>+HLOOKUP(BV289,Sistema_Puntos!$Q$5:$Y$43,'Auxiliar General'!BR$5,FALSE)</f>
        <v>0</v>
      </c>
      <c r="BX289" s="26" t="str">
        <f>+IF(VLOOKUP($B289,'Lista Puestos Valorados'!$B$11:$BK$510,MATCH('Auxiliar General'!BR$4,'Lista Puestos Valorados'!$B$10:$BK$10,0),0)="","No relevante",VLOOKUP($B289,'Lista Puestos Valorados'!$B$11:$BK$510,MATCH('Auxiliar General'!BR$4,'Lista Puestos Valorados'!$B$10:$BK$10,0),0))</f>
        <v>No relevante</v>
      </c>
      <c r="BY289" s="26">
        <f>+HLOOKUP(BX289,Sistema_Puntos!$Q$5:$Y$43,'Auxiliar General'!BT$5,FALSE)</f>
        <v>0</v>
      </c>
      <c r="BZ289" s="26" t="str">
        <f>+IF(VLOOKUP($B289,'Lista Puestos Valorados'!$B$11:$BK$510,MATCH('Auxiliar General'!BT$4,'Lista Puestos Valorados'!$B$10:$BK$10,0),0)="","No relevante",VLOOKUP($B289,'Lista Puestos Valorados'!$B$11:$BK$510,MATCH('Auxiliar General'!BT$4,'Lista Puestos Valorados'!$B$10:$BK$10,0),0))</f>
        <v>No relevante</v>
      </c>
      <c r="CA289" s="26">
        <f>+HLOOKUP(BZ289,Sistema_Puntos!$Q$5:$Y$43,'Auxiliar General'!BV$5,FALSE)</f>
        <v>0</v>
      </c>
      <c r="CB289" s="26" t="str">
        <f>+IF(VLOOKUP($B289,'Lista Puestos Valorados'!$B$11:$BK$510,MATCH('Auxiliar General'!BV$4,'Lista Puestos Valorados'!$B$10:$BK$10,0),0)="","No relevante",VLOOKUP($B289,'Lista Puestos Valorados'!$B$11:$BK$510,MATCH('Auxiliar General'!BV$4,'Lista Puestos Valorados'!$B$10:$BK$10,0),0))</f>
        <v>No relevante</v>
      </c>
      <c r="CC289" s="26">
        <f>+HLOOKUP(CB289,Sistema_Puntos!$Q$5:$Y$43,'Auxiliar General'!BX$5,FALSE)</f>
        <v>0</v>
      </c>
      <c r="CD289" s="26" t="str">
        <f>+IF(VLOOKUP($B289,'Lista Puestos Valorados'!$B$11:$BK$510,MATCH('Auxiliar General'!BX$4,'Lista Puestos Valorados'!$B$10:$BK$10,0),0)="","No relevante",VLOOKUP($B289,'Lista Puestos Valorados'!$B$11:$BK$510,MATCH('Auxiliar General'!BX$4,'Lista Puestos Valorados'!$B$10:$BK$10,0),0))</f>
        <v>No relevante</v>
      </c>
      <c r="CE289" s="26">
        <f>+HLOOKUP(CD289,Sistema_Puntos!$Q$5:$Y$43,'Auxiliar General'!BZ$5,FALSE)</f>
        <v>0</v>
      </c>
      <c r="CF289" s="26" t="str">
        <f>+IF(VLOOKUP($B289,'Lista Puestos Valorados'!$B$11:$BK$510,MATCH('Auxiliar General'!BZ$4,'Lista Puestos Valorados'!$B$10:$BK$10,0),0)="","No relevante",VLOOKUP($B289,'Lista Puestos Valorados'!$B$11:$BK$510,MATCH('Auxiliar General'!BZ$4,'Lista Puestos Valorados'!$B$10:$BK$10,0),0))</f>
        <v>No relevante</v>
      </c>
      <c r="CG289" s="26">
        <f>+HLOOKUP(CF289,Sistema_Puntos!$Q$5:$Y$43,'Auxiliar General'!CB$5,FALSE)</f>
        <v>0</v>
      </c>
      <c r="CH289" s="29"/>
      <c r="CI289" s="29"/>
    </row>
    <row r="290" spans="2:87" ht="17.55" customHeight="1">
      <c r="B290" s="26">
        <f>+'Listado de Puestos'!B290</f>
        <v>280</v>
      </c>
      <c r="C290" s="26" t="str">
        <f>+IF('Lista Puestos Valorados'!C290="","",'Lista Puestos Valorados'!C290)</f>
        <v/>
      </c>
      <c r="D290" s="26" t="str">
        <f>+IF('Lista Puestos Valorados'!D290="","",'Lista Puestos Valorados'!D290)</f>
        <v/>
      </c>
      <c r="E290" s="26" t="str">
        <f>+IF('Lista Puestos Valorados'!E290="","",'Lista Puestos Valorados'!E290)</f>
        <v/>
      </c>
      <c r="F290" s="26" t="str">
        <f>+IF('Lista Puestos Valorados'!F290="","",'Lista Puestos Valorados'!F290)</f>
        <v/>
      </c>
      <c r="G290" s="26" t="str">
        <f>+IF('Lista Puestos Valorados'!G290="","",'Lista Puestos Valorados'!G290)</f>
        <v/>
      </c>
      <c r="H290" s="26" t="str">
        <f>+IF('Lista Puestos Valorados'!H290="","",'Lista Puestos Valorados'!H290)</f>
        <v/>
      </c>
      <c r="I290" s="26" t="str">
        <f>+IF('Lista Puestos Valorados'!I290="","",'Lista Puestos Valorados'!I290)</f>
        <v/>
      </c>
      <c r="J290" s="118" t="e">
        <f t="array" ref="J290">+IF(L290="","",_xlfn.IFS(L290&lt;='Cortes de Agrupacion'!$F$15,'Cortes de Agrupacion'!$E$15,'Resultados General'!L290&lt;='Cortes de Agrupacion'!$F$14,'Cortes de Agrupacion'!$E$14,'Resultados General'!L290&lt;='Cortes de Agrupacion'!$F$13,'Cortes de Agrupacion'!$E$13,L290&lt;='Cortes de Agrupacion'!$F$12,'Cortes de Agrupacion'!$E$12,'Resultados General'!L290&lt;='Cortes de Agrupacion'!$F$11,'Cortes de Agrupacion'!$E$11,'Resultados General'!L290&lt;='Cortes de Agrupacion'!$F$10,'Cortes de Agrupacion'!$E$10,'Resultados General'!L290&lt;='Cortes de Agrupacion'!$F$9,'Cortes de Agrupacion'!$E$9,'Resultados General'!L290&lt;='Cortes de Agrupacion'!$F$8,'Cortes de Agrupacion'!$E$8,'Resultados General'!L290&lt;='Cortes de Agrupacion'!$F$7,'Cortes de Agrupacion'!$E$7,'Resultados General'!L290&lt;='Cortes de Agrupacion'!$F$6,'Cortes de Agrupacion'!$E$6))</f>
        <v>#VALUE!</v>
      </c>
      <c r="K290" s="118" t="str">
        <f t="shared" si="8"/>
        <v/>
      </c>
      <c r="L290" s="124" t="e">
        <f>#VALUE!</f>
        <v>#VALUE!</v>
      </c>
      <c r="M290" s="26" t="e">
        <f ca="1">+_xlfn.IFNA(VLOOKUP(C290,'Distribución de puestos'!$B$8:$I$507,8,0),"")</f>
        <v>#NAME?</v>
      </c>
      <c r="N290" s="26" t="str">
        <f>+IF(VLOOKUP($B290,'Lista Puestos Valorados'!$B$11:$BK$510,MATCH('Auxiliar General'!H$4,'Lista Puestos Valorados'!$B$10:$BK$10,0),0)="","No relevante",VLOOKUP($B290,'Lista Puestos Valorados'!$B$11:$BK$510,MATCH('Auxiliar General'!H$4,'Lista Puestos Valorados'!$B$10:$BK$10,0),0))</f>
        <v>No relevante</v>
      </c>
      <c r="O290" s="26">
        <f>+HLOOKUP(N290,Sistema_Puntos!$Q$5:$Y$43,'Auxiliar General'!J$5,FALSE)</f>
        <v>0</v>
      </c>
      <c r="P290" s="26" t="str">
        <f>+IF(VLOOKUP($B290,'Lista Puestos Valorados'!$B$11:$BK$510,MATCH('Auxiliar General'!J$4,'Lista Puestos Valorados'!$B$10:$BK$10,0),0)="","No relevante",VLOOKUP($B290,'Lista Puestos Valorados'!$B$11:$BK$510,MATCH('Auxiliar General'!J$4,'Lista Puestos Valorados'!$B$10:$BK$10,0),0))</f>
        <v>No relevante</v>
      </c>
      <c r="Q290" s="26">
        <f>+HLOOKUP(P290,Sistema_Puntos!$Q$5:$Y$43,'Auxiliar General'!L$5,FALSE)</f>
        <v>0</v>
      </c>
      <c r="R290" s="26" t="str">
        <f>+IF(VLOOKUP($B290,'Lista Puestos Valorados'!$B$11:$BK$510,MATCH('Auxiliar General'!L$4,'Lista Puestos Valorados'!$B$10:$BK$10,0),0)="","No relevante",VLOOKUP($B290,'Lista Puestos Valorados'!$B$11:$BK$510,MATCH('Auxiliar General'!L$4,'Lista Puestos Valorados'!$B$10:$BK$10,0),0))</f>
        <v>No relevante</v>
      </c>
      <c r="S290" s="26">
        <f>+HLOOKUP(R290,Sistema_Puntos!$Q$5:$Y$43,'Auxiliar General'!N$5,FALSE)</f>
        <v>0</v>
      </c>
      <c r="T290" s="26" t="str">
        <f>+IF(VLOOKUP($B290,'Lista Puestos Valorados'!$B$11:$BK$510,MATCH('Auxiliar General'!N$4,'Lista Puestos Valorados'!$B$10:$BK$10,0),0)="","No relevante",VLOOKUP($B290,'Lista Puestos Valorados'!$B$11:$BK$510,MATCH('Auxiliar General'!N$4,'Lista Puestos Valorados'!$B$10:$BK$10,0),0))</f>
        <v>No relevante</v>
      </c>
      <c r="U290" s="26">
        <f>+HLOOKUP(T290,Sistema_Puntos!$Q$5:$Y$43,'Auxiliar General'!P$5,FALSE)</f>
        <v>0</v>
      </c>
      <c r="V290" s="26" t="str">
        <f>+IF(VLOOKUP($B290,'Lista Puestos Valorados'!$B$11:$BK$510,MATCH('Auxiliar General'!P$4,'Lista Puestos Valorados'!$B$10:$BK$10,0),0)="","No relevante",VLOOKUP($B290,'Lista Puestos Valorados'!$B$11:$BK$510,MATCH('Auxiliar General'!P$4,'Lista Puestos Valorados'!$B$10:$BK$10,0),0))</f>
        <v>No relevante</v>
      </c>
      <c r="W290" s="26">
        <f>+HLOOKUP(V290,Sistema_Puntos!$Q$5:$Y$43,'Auxiliar General'!R$5,FALSE)</f>
        <v>0</v>
      </c>
      <c r="X290" s="26" t="str">
        <f>+IF(VLOOKUP($B290,'Lista Puestos Valorados'!$B$11:$BK$510,MATCH('Auxiliar General'!R$4,'Lista Puestos Valorados'!$B$10:$BK$10,0),0)="","No relevante",VLOOKUP($B290,'Lista Puestos Valorados'!$B$11:$BK$510,MATCH('Auxiliar General'!R$4,'Lista Puestos Valorados'!$B$10:$BK$10,0),0))</f>
        <v>No relevante</v>
      </c>
      <c r="Y290" s="26">
        <f>+HLOOKUP(X290,Sistema_Puntos!$Q$5:$Y$43,'Auxiliar General'!T$5,FALSE)</f>
        <v>0</v>
      </c>
      <c r="Z290" s="26" t="str">
        <f>+IF(VLOOKUP($B290,'Lista Puestos Valorados'!$B$11:$BK$510,MATCH('Auxiliar General'!T$4,'Lista Puestos Valorados'!$B$10:$BK$10,0),0)="","No relevante",VLOOKUP($B290,'Lista Puestos Valorados'!$B$11:$BK$510,MATCH('Auxiliar General'!T$4,'Lista Puestos Valorados'!$B$10:$BK$10,0),0))</f>
        <v>No relevante</v>
      </c>
      <c r="AA290" s="26">
        <f>+HLOOKUP(Z290,Sistema_Puntos!$Q$5:$Y$43,'Auxiliar General'!V$5,FALSE)</f>
        <v>0</v>
      </c>
      <c r="AB290" s="26" t="str">
        <f>+IF(VLOOKUP($B290,'Lista Puestos Valorados'!$B$11:$BK$510,MATCH('Auxiliar General'!V$4,'Lista Puestos Valorados'!$B$10:$BK$10,0),0)="","No relevante",VLOOKUP($B290,'Lista Puestos Valorados'!$B$11:$BK$510,MATCH('Auxiliar General'!V$4,'Lista Puestos Valorados'!$B$10:$BK$10,0),0))</f>
        <v>No relevante</v>
      </c>
      <c r="AC290" s="26">
        <f>+HLOOKUP(AB290,Sistema_Puntos!$Q$5:$Y$43,'Auxiliar General'!X$5,FALSE)</f>
        <v>0</v>
      </c>
      <c r="AD290" s="26" t="str">
        <f>+IF(VLOOKUP($B290,'Lista Puestos Valorados'!$B$11:$BK$510,MATCH('Auxiliar General'!X$4,'Lista Puestos Valorados'!$B$10:$BK$10,0),0)="","No relevante",VLOOKUP($B290,'Lista Puestos Valorados'!$B$11:$BK$510,MATCH('Auxiliar General'!X$4,'Lista Puestos Valorados'!$B$10:$BK$10,0),0))</f>
        <v>No relevante</v>
      </c>
      <c r="AE290" s="26">
        <f>+HLOOKUP(AD290,Sistema_Puntos!$Q$5:$Y$43,'Auxiliar General'!Z$5,FALSE)</f>
        <v>0</v>
      </c>
      <c r="AF290" s="26" t="str">
        <f>+IF(VLOOKUP($B290,'Lista Puestos Valorados'!$B$11:$BK$510,MATCH('Auxiliar General'!Z$4,'Lista Puestos Valorados'!$B$10:$BK$10,0),0)="","No relevante",VLOOKUP($B290,'Lista Puestos Valorados'!$B$11:$BK$510,MATCH('Auxiliar General'!Z$4,'Lista Puestos Valorados'!$B$10:$BK$10,0),0))</f>
        <v>No relevante</v>
      </c>
      <c r="AG290" s="26">
        <f>+HLOOKUP(AF290,Sistema_Puntos!$Q$5:$Y$43,'Auxiliar General'!AB$5,FALSE)</f>
        <v>0</v>
      </c>
      <c r="AH290" s="26" t="str">
        <f>+IF(VLOOKUP($B290,'Lista Puestos Valorados'!$B$11:$BK$510,MATCH('Auxiliar General'!AB$4,'Lista Puestos Valorados'!$B$10:$BK$10,0),0)="","No relevante",VLOOKUP($B290,'Lista Puestos Valorados'!$B$11:$BK$510,MATCH('Auxiliar General'!AB$4,'Lista Puestos Valorados'!$B$10:$BK$10,0),0))</f>
        <v>No relevante</v>
      </c>
      <c r="AI290" s="26">
        <f>+HLOOKUP(AH290,Sistema_Puntos!$Q$5:$Y$43,'Auxiliar General'!AD$5,FALSE)</f>
        <v>0</v>
      </c>
      <c r="AJ290" s="26" t="str">
        <f>+IF(VLOOKUP($B290,'Lista Puestos Valorados'!$B$11:$BK$510,MATCH('Auxiliar General'!AD$4,'Lista Puestos Valorados'!$B$10:$BK$10,0),0)="","No relevante",VLOOKUP($B290,'Lista Puestos Valorados'!$B$11:$BK$510,MATCH('Auxiliar General'!AD$4,'Lista Puestos Valorados'!$B$10:$BK$10,0),0))</f>
        <v>No relevante</v>
      </c>
      <c r="AK290" s="26">
        <f>+HLOOKUP(AJ290,Sistema_Puntos!$Q$5:$Y$43,'Auxiliar General'!AF$5,FALSE)</f>
        <v>0</v>
      </c>
      <c r="AL290" s="26" t="str">
        <f>+IF(VLOOKUP($B290,'Lista Puestos Valorados'!$B$11:$BK$510,MATCH('Auxiliar General'!AF$4,'Lista Puestos Valorados'!$B$10:$BK$10,0),0)="","No relevante",VLOOKUP($B290,'Lista Puestos Valorados'!$B$11:$BK$510,MATCH('Auxiliar General'!AF$4,'Lista Puestos Valorados'!$B$10:$BK$10,0),0))</f>
        <v>No relevante</v>
      </c>
      <c r="AM290" s="26">
        <f>+HLOOKUP(AL290,Sistema_Puntos!$Q$5:$Y$43,'Auxiliar General'!AH$5,FALSE)</f>
        <v>0</v>
      </c>
      <c r="AN290" s="26" t="str">
        <f>+IF(VLOOKUP($B290,'Lista Puestos Valorados'!$B$11:$BK$510,MATCH('Auxiliar General'!AH$4,'Lista Puestos Valorados'!$B$10:$BK$10,0),0)="","No relevante",VLOOKUP($B290,'Lista Puestos Valorados'!$B$11:$BK$510,MATCH('Auxiliar General'!AH$4,'Lista Puestos Valorados'!$B$10:$BK$10,0),0))</f>
        <v>No relevante</v>
      </c>
      <c r="AO290" s="26">
        <f>+HLOOKUP(AN290,Sistema_Puntos!$Q$5:$Y$43,'Auxiliar General'!AJ$5,FALSE)</f>
        <v>0</v>
      </c>
      <c r="AP290" s="26" t="str">
        <f>+IF(VLOOKUP($B290,'Lista Puestos Valorados'!$B$11:$BK$510,MATCH('Auxiliar General'!AJ$4,'Lista Puestos Valorados'!$B$10:$BK$10,0),0)="","No relevante",VLOOKUP($B290,'Lista Puestos Valorados'!$B$11:$BK$510,MATCH('Auxiliar General'!AJ$4,'Lista Puestos Valorados'!$B$10:$BK$10,0),0))</f>
        <v>No relevante</v>
      </c>
      <c r="AQ290" s="26">
        <f>+HLOOKUP(AP290,Sistema_Puntos!$Q$5:$Y$43,'Auxiliar General'!AL$5,FALSE)</f>
        <v>0</v>
      </c>
      <c r="AR290" s="26" t="str">
        <f>+IF(VLOOKUP($B290,'Lista Puestos Valorados'!$B$11:$BK$510,MATCH('Auxiliar General'!AL$4,'Lista Puestos Valorados'!$B$10:$BK$10,0),0)="","No relevante",VLOOKUP($B290,'Lista Puestos Valorados'!$B$11:$BK$510,MATCH('Auxiliar General'!AL$4,'Lista Puestos Valorados'!$B$10:$BK$10,0),0))</f>
        <v>No relevante</v>
      </c>
      <c r="AS290" s="26">
        <f>+HLOOKUP(AR290,Sistema_Puntos!$Q$5:$Y$43,'Auxiliar General'!AN$5,FALSE)</f>
        <v>0</v>
      </c>
      <c r="AT290" s="26" t="str">
        <f>+IF(VLOOKUP($B290,'Lista Puestos Valorados'!$B$11:$BK$510,MATCH('Auxiliar General'!AN$4,'Lista Puestos Valorados'!$B$10:$BK$10,0),0)="","No relevante",VLOOKUP($B290,'Lista Puestos Valorados'!$B$11:$BK$510,MATCH('Auxiliar General'!AN$4,'Lista Puestos Valorados'!$B$10:$BK$10,0),0))</f>
        <v>No relevante</v>
      </c>
      <c r="AU290" s="26">
        <f>+HLOOKUP(AT290,Sistema_Puntos!$Q$5:$Y$43,'Auxiliar General'!AP$5,FALSE)</f>
        <v>0</v>
      </c>
      <c r="AV290" s="26" t="str">
        <f>+IF(VLOOKUP($B290,'Lista Puestos Valorados'!$B$11:$BK$510,MATCH('Auxiliar General'!AP$4,'Lista Puestos Valorados'!$B$10:$BK$10,0),0)="","No relevante",VLOOKUP($B290,'Lista Puestos Valorados'!$B$11:$BK$510,MATCH('Auxiliar General'!AP$4,'Lista Puestos Valorados'!$B$10:$BK$10,0),0))</f>
        <v>No relevante</v>
      </c>
      <c r="AW290" s="26">
        <f>+HLOOKUP(AV290,Sistema_Puntos!$Q$5:$Y$43,'Auxiliar General'!AR$5,FALSE)</f>
        <v>0</v>
      </c>
      <c r="AX290" s="26" t="str">
        <f>+IF(VLOOKUP($B290,'Lista Puestos Valorados'!$B$11:$BK$510,MATCH('Auxiliar General'!AR$4,'Lista Puestos Valorados'!$B$10:$BK$10,0),0)="","No relevante",VLOOKUP($B290,'Lista Puestos Valorados'!$B$11:$BK$510,MATCH('Auxiliar General'!AR$4,'Lista Puestos Valorados'!$B$10:$BK$10,0),0))</f>
        <v>No relevante</v>
      </c>
      <c r="AY290" s="26">
        <f>+HLOOKUP(AX290,Sistema_Puntos!$Q$5:$Y$43,'Auxiliar General'!AT$5,FALSE)</f>
        <v>0</v>
      </c>
      <c r="AZ290" s="26" t="str">
        <f>+IF(VLOOKUP($B290,'Lista Puestos Valorados'!$B$11:$BK$510,MATCH('Auxiliar General'!AT$4,'Lista Puestos Valorados'!$B$10:$BK$10,0),0)="","No relevante",VLOOKUP($B290,'Lista Puestos Valorados'!$B$11:$BK$510,MATCH('Auxiliar General'!AT$4,'Lista Puestos Valorados'!$B$10:$BK$10,0),0))</f>
        <v>No relevante</v>
      </c>
      <c r="BA290" s="26">
        <f>+HLOOKUP(AZ290,Sistema_Puntos!$Q$5:$Y$43,'Auxiliar General'!AV$5,FALSE)</f>
        <v>0</v>
      </c>
      <c r="BB290" s="26" t="str">
        <f>+IF(VLOOKUP($B290,'Lista Puestos Valorados'!$B$11:$BK$510,MATCH('Auxiliar General'!AV$4,'Lista Puestos Valorados'!$B$10:$BK$10,0),0)="","No relevante",VLOOKUP($B290,'Lista Puestos Valorados'!$B$11:$BK$510,MATCH('Auxiliar General'!AV$4,'Lista Puestos Valorados'!$B$10:$BK$10,0),0))</f>
        <v>No relevante</v>
      </c>
      <c r="BC290" s="26">
        <f>+HLOOKUP(BB290,Sistema_Puntos!$Q$5:$Y$43,'Auxiliar General'!AX$5,FALSE)</f>
        <v>0</v>
      </c>
      <c r="BD290" s="26" t="str">
        <f>+IF(VLOOKUP($B290,'Lista Puestos Valorados'!$B$11:$BK$510,MATCH('Auxiliar General'!AX$4,'Lista Puestos Valorados'!$B$10:$BK$10,0),0)="","No relevante",VLOOKUP($B290,'Lista Puestos Valorados'!$B$11:$BK$510,MATCH('Auxiliar General'!AX$4,'Lista Puestos Valorados'!$B$10:$BK$10,0),0))</f>
        <v>No relevante</v>
      </c>
      <c r="BE290" s="26">
        <f>+HLOOKUP(BD290,Sistema_Puntos!$Q$5:$Y$43,'Auxiliar General'!AZ$5,FALSE)</f>
        <v>0</v>
      </c>
      <c r="BF290" s="26" t="str">
        <f>+IF(VLOOKUP($B290,'Lista Puestos Valorados'!$B$11:$BK$510,MATCH('Auxiliar General'!AZ$4,'Lista Puestos Valorados'!$B$10:$BK$10,0),0)="","No relevante",VLOOKUP($B290,'Lista Puestos Valorados'!$B$11:$BK$510,MATCH('Auxiliar General'!AZ$4,'Lista Puestos Valorados'!$B$10:$BK$10,0),0))</f>
        <v>No relevante</v>
      </c>
      <c r="BG290" s="26">
        <f>+HLOOKUP(BF290,Sistema_Puntos!$Q$5:$Y$43,'Auxiliar General'!BB$5,FALSE)</f>
        <v>0</v>
      </c>
      <c r="BH290" s="26" t="str">
        <f>+IF(VLOOKUP($B290,'Lista Puestos Valorados'!$B$11:$BK$510,MATCH('Auxiliar General'!BB$4,'Lista Puestos Valorados'!$B$10:$BK$10,0),0)="","No relevante",VLOOKUP($B290,'Lista Puestos Valorados'!$B$11:$BK$510,MATCH('Auxiliar General'!BB$4,'Lista Puestos Valorados'!$B$10:$BK$10,0),0))</f>
        <v>No relevante</v>
      </c>
      <c r="BI290" s="26">
        <f>+HLOOKUP(BH290,Sistema_Puntos!$Q$5:$Y$43,'Auxiliar General'!BD$5,FALSE)</f>
        <v>0</v>
      </c>
      <c r="BJ290" s="26" t="str">
        <f>+IF(VLOOKUP($B290,'Lista Puestos Valorados'!$B$11:$BK$510,MATCH('Auxiliar General'!BD$4,'Lista Puestos Valorados'!$B$10:$BK$10,0),0)="","No relevante",VLOOKUP($B290,'Lista Puestos Valorados'!$B$11:$BK$510,MATCH('Auxiliar General'!BD$4,'Lista Puestos Valorados'!$B$10:$BK$10,0),0))</f>
        <v>No relevante</v>
      </c>
      <c r="BK290" s="26">
        <f>+HLOOKUP(BJ290,Sistema_Puntos!$Q$5:$Y$43,'Auxiliar General'!BF$5,FALSE)</f>
        <v>0</v>
      </c>
      <c r="BL290" s="26" t="str">
        <f>+IF(VLOOKUP($B290,'Lista Puestos Valorados'!$B$11:$BK$510,MATCH('Auxiliar General'!BF$4,'Lista Puestos Valorados'!$B$10:$BK$10,0),0)="","No relevante",VLOOKUP($B290,'Lista Puestos Valorados'!$B$11:$BK$510,MATCH('Auxiliar General'!BF$4,'Lista Puestos Valorados'!$B$10:$BK$10,0),0))</f>
        <v>No relevante</v>
      </c>
      <c r="BM290" s="26">
        <f>+HLOOKUP(BL290,Sistema_Puntos!$Q$5:$Y$43,'Auxiliar General'!BH$5,FALSE)</f>
        <v>0</v>
      </c>
      <c r="BN290" s="26" t="str">
        <f>+IF(VLOOKUP($B290,'Lista Puestos Valorados'!$B$11:$BK$510,MATCH('Auxiliar General'!BH$4,'Lista Puestos Valorados'!$B$10:$BK$10,0),0)="","No relevante",VLOOKUP($B290,'Lista Puestos Valorados'!$B$11:$BK$510,MATCH('Auxiliar General'!BH$4,'Lista Puestos Valorados'!$B$10:$BK$10,0),0))</f>
        <v>No relevante</v>
      </c>
      <c r="BO290" s="26">
        <f>+HLOOKUP(BN290,Sistema_Puntos!$Q$5:$Y$43,'Auxiliar General'!BJ$5,FALSE)</f>
        <v>0</v>
      </c>
      <c r="BP290" s="26" t="str">
        <f>+IF(VLOOKUP($B290,'Lista Puestos Valorados'!$B$11:$BK$510,MATCH('Auxiliar General'!BJ$4,'Lista Puestos Valorados'!$B$10:$BK$10,0),0)="","No relevante",VLOOKUP($B290,'Lista Puestos Valorados'!$B$11:$BK$510,MATCH('Auxiliar General'!BJ$4,'Lista Puestos Valorados'!$B$10:$BK$10,0),0))</f>
        <v>No relevante</v>
      </c>
      <c r="BQ290" s="26">
        <f>+HLOOKUP(BP290,Sistema_Puntos!$Q$5:$Y$43,'Auxiliar General'!BL$5,FALSE)</f>
        <v>0</v>
      </c>
      <c r="BR290" s="26" t="str">
        <f>+IF(VLOOKUP($B290,'Lista Puestos Valorados'!$B$11:$BK$510,MATCH('Auxiliar General'!BL$4,'Lista Puestos Valorados'!$B$10:$BK$10,0),0)="","No relevante",VLOOKUP($B290,'Lista Puestos Valorados'!$B$11:$BK$510,MATCH('Auxiliar General'!BL$4,'Lista Puestos Valorados'!$B$10:$BK$10,0),0))</f>
        <v>No relevante</v>
      </c>
      <c r="BS290" s="26">
        <f>+HLOOKUP(BR290,Sistema_Puntos!$Q$5:$Y$43,'Auxiliar General'!BN$5,FALSE)</f>
        <v>0</v>
      </c>
      <c r="BT290" s="26" t="str">
        <f>+IF(VLOOKUP($B290,'Lista Puestos Valorados'!$B$11:$BK$510,MATCH('Auxiliar General'!BN$4,'Lista Puestos Valorados'!$B$10:$BK$10,0),0)="","No relevante",VLOOKUP($B290,'Lista Puestos Valorados'!$B$11:$BK$510,MATCH('Auxiliar General'!BN$4,'Lista Puestos Valorados'!$B$10:$BK$10,0),0))</f>
        <v>No relevante</v>
      </c>
      <c r="BU290" s="26">
        <f>+HLOOKUP(BT290,Sistema_Puntos!$Q$5:$Y$43,'Auxiliar General'!BP$5,FALSE)</f>
        <v>0</v>
      </c>
      <c r="BV290" s="26" t="str">
        <f>+IF(VLOOKUP($B290,'Lista Puestos Valorados'!$B$11:$BK$510,MATCH('Auxiliar General'!BP$4,'Lista Puestos Valorados'!$B$10:$BK$10,0),0)="","No relevante",VLOOKUP($B290,'Lista Puestos Valorados'!$B$11:$BK$510,MATCH('Auxiliar General'!BP$4,'Lista Puestos Valorados'!$B$10:$BK$10,0),0))</f>
        <v>No relevante</v>
      </c>
      <c r="BW290" s="26">
        <f>+HLOOKUP(BV290,Sistema_Puntos!$Q$5:$Y$43,'Auxiliar General'!BR$5,FALSE)</f>
        <v>0</v>
      </c>
      <c r="BX290" s="26" t="str">
        <f>+IF(VLOOKUP($B290,'Lista Puestos Valorados'!$B$11:$BK$510,MATCH('Auxiliar General'!BR$4,'Lista Puestos Valorados'!$B$10:$BK$10,0),0)="","No relevante",VLOOKUP($B290,'Lista Puestos Valorados'!$B$11:$BK$510,MATCH('Auxiliar General'!BR$4,'Lista Puestos Valorados'!$B$10:$BK$10,0),0))</f>
        <v>No relevante</v>
      </c>
      <c r="BY290" s="26">
        <f>+HLOOKUP(BX290,Sistema_Puntos!$Q$5:$Y$43,'Auxiliar General'!BT$5,FALSE)</f>
        <v>0</v>
      </c>
      <c r="BZ290" s="26" t="str">
        <f>+IF(VLOOKUP($B290,'Lista Puestos Valorados'!$B$11:$BK$510,MATCH('Auxiliar General'!BT$4,'Lista Puestos Valorados'!$B$10:$BK$10,0),0)="","No relevante",VLOOKUP($B290,'Lista Puestos Valorados'!$B$11:$BK$510,MATCH('Auxiliar General'!BT$4,'Lista Puestos Valorados'!$B$10:$BK$10,0),0))</f>
        <v>No relevante</v>
      </c>
      <c r="CA290" s="26">
        <f>+HLOOKUP(BZ290,Sistema_Puntos!$Q$5:$Y$43,'Auxiliar General'!BV$5,FALSE)</f>
        <v>0</v>
      </c>
      <c r="CB290" s="26" t="str">
        <f>+IF(VLOOKUP($B290,'Lista Puestos Valorados'!$B$11:$BK$510,MATCH('Auxiliar General'!BV$4,'Lista Puestos Valorados'!$B$10:$BK$10,0),0)="","No relevante",VLOOKUP($B290,'Lista Puestos Valorados'!$B$11:$BK$510,MATCH('Auxiliar General'!BV$4,'Lista Puestos Valorados'!$B$10:$BK$10,0),0))</f>
        <v>No relevante</v>
      </c>
      <c r="CC290" s="26">
        <f>+HLOOKUP(CB290,Sistema_Puntos!$Q$5:$Y$43,'Auxiliar General'!BX$5,FALSE)</f>
        <v>0</v>
      </c>
      <c r="CD290" s="26" t="str">
        <f>+IF(VLOOKUP($B290,'Lista Puestos Valorados'!$B$11:$BK$510,MATCH('Auxiliar General'!BX$4,'Lista Puestos Valorados'!$B$10:$BK$10,0),0)="","No relevante",VLOOKUP($B290,'Lista Puestos Valorados'!$B$11:$BK$510,MATCH('Auxiliar General'!BX$4,'Lista Puestos Valorados'!$B$10:$BK$10,0),0))</f>
        <v>No relevante</v>
      </c>
      <c r="CE290" s="26">
        <f>+HLOOKUP(CD290,Sistema_Puntos!$Q$5:$Y$43,'Auxiliar General'!BZ$5,FALSE)</f>
        <v>0</v>
      </c>
      <c r="CF290" s="26" t="str">
        <f>+IF(VLOOKUP($B290,'Lista Puestos Valorados'!$B$11:$BK$510,MATCH('Auxiliar General'!BZ$4,'Lista Puestos Valorados'!$B$10:$BK$10,0),0)="","No relevante",VLOOKUP($B290,'Lista Puestos Valorados'!$B$11:$BK$510,MATCH('Auxiliar General'!BZ$4,'Lista Puestos Valorados'!$B$10:$BK$10,0),0))</f>
        <v>No relevante</v>
      </c>
      <c r="CG290" s="26">
        <f>+HLOOKUP(CF290,Sistema_Puntos!$Q$5:$Y$43,'Auxiliar General'!CB$5,FALSE)</f>
        <v>0</v>
      </c>
      <c r="CH290" s="29"/>
      <c r="CI290" s="29"/>
    </row>
    <row r="291" spans="2:87" ht="17.55" customHeight="1">
      <c r="B291" s="26">
        <f>+'Listado de Puestos'!B291</f>
        <v>281</v>
      </c>
      <c r="C291" s="26" t="str">
        <f>+IF('Lista Puestos Valorados'!C291="","",'Lista Puestos Valorados'!C291)</f>
        <v/>
      </c>
      <c r="D291" s="26" t="str">
        <f>+IF('Lista Puestos Valorados'!D291="","",'Lista Puestos Valorados'!D291)</f>
        <v/>
      </c>
      <c r="E291" s="26" t="str">
        <f>+IF('Lista Puestos Valorados'!E291="","",'Lista Puestos Valorados'!E291)</f>
        <v/>
      </c>
      <c r="F291" s="26" t="str">
        <f>+IF('Lista Puestos Valorados'!F291="","",'Lista Puestos Valorados'!F291)</f>
        <v/>
      </c>
      <c r="G291" s="26" t="str">
        <f>+IF('Lista Puestos Valorados'!G291="","",'Lista Puestos Valorados'!G291)</f>
        <v/>
      </c>
      <c r="H291" s="26" t="str">
        <f>+IF('Lista Puestos Valorados'!H291="","",'Lista Puestos Valorados'!H291)</f>
        <v/>
      </c>
      <c r="I291" s="26" t="str">
        <f>+IF('Lista Puestos Valorados'!I291="","",'Lista Puestos Valorados'!I291)</f>
        <v/>
      </c>
      <c r="J291" s="118" t="e">
        <f t="array" ref="J291">+IF(L291="","",_xlfn.IFS(L291&lt;='Cortes de Agrupacion'!$F$15,'Cortes de Agrupacion'!$E$15,'Resultados General'!L291&lt;='Cortes de Agrupacion'!$F$14,'Cortes de Agrupacion'!$E$14,'Resultados General'!L291&lt;='Cortes de Agrupacion'!$F$13,'Cortes de Agrupacion'!$E$13,L291&lt;='Cortes de Agrupacion'!$F$12,'Cortes de Agrupacion'!$E$12,'Resultados General'!L291&lt;='Cortes de Agrupacion'!$F$11,'Cortes de Agrupacion'!$E$11,'Resultados General'!L291&lt;='Cortes de Agrupacion'!$F$10,'Cortes de Agrupacion'!$E$10,'Resultados General'!L291&lt;='Cortes de Agrupacion'!$F$9,'Cortes de Agrupacion'!$E$9,'Resultados General'!L291&lt;='Cortes de Agrupacion'!$F$8,'Cortes de Agrupacion'!$E$8,'Resultados General'!L291&lt;='Cortes de Agrupacion'!$F$7,'Cortes de Agrupacion'!$E$7,'Resultados General'!L291&lt;='Cortes de Agrupacion'!$F$6,'Cortes de Agrupacion'!$E$6))</f>
        <v>#VALUE!</v>
      </c>
      <c r="K291" s="118" t="str">
        <f t="shared" si="8"/>
        <v/>
      </c>
      <c r="L291" s="124" t="e">
        <f>#VALUE!</f>
        <v>#VALUE!</v>
      </c>
      <c r="M291" s="26" t="e">
        <f ca="1">+_xlfn.IFNA(VLOOKUP(C291,'Distribución de puestos'!$B$8:$I$507,8,0),"")</f>
        <v>#NAME?</v>
      </c>
      <c r="N291" s="26" t="str">
        <f>+IF(VLOOKUP($B291,'Lista Puestos Valorados'!$B$11:$BK$510,MATCH('Auxiliar General'!H$4,'Lista Puestos Valorados'!$B$10:$BK$10,0),0)="","No relevante",VLOOKUP($B291,'Lista Puestos Valorados'!$B$11:$BK$510,MATCH('Auxiliar General'!H$4,'Lista Puestos Valorados'!$B$10:$BK$10,0),0))</f>
        <v>No relevante</v>
      </c>
      <c r="O291" s="26">
        <f>+HLOOKUP(N291,Sistema_Puntos!$Q$5:$Y$43,'Auxiliar General'!J$5,FALSE)</f>
        <v>0</v>
      </c>
      <c r="P291" s="26" t="str">
        <f>+IF(VLOOKUP($B291,'Lista Puestos Valorados'!$B$11:$BK$510,MATCH('Auxiliar General'!J$4,'Lista Puestos Valorados'!$B$10:$BK$10,0),0)="","No relevante",VLOOKUP($B291,'Lista Puestos Valorados'!$B$11:$BK$510,MATCH('Auxiliar General'!J$4,'Lista Puestos Valorados'!$B$10:$BK$10,0),0))</f>
        <v>No relevante</v>
      </c>
      <c r="Q291" s="26">
        <f>+HLOOKUP(P291,Sistema_Puntos!$Q$5:$Y$43,'Auxiliar General'!L$5,FALSE)</f>
        <v>0</v>
      </c>
      <c r="R291" s="26" t="str">
        <f>+IF(VLOOKUP($B291,'Lista Puestos Valorados'!$B$11:$BK$510,MATCH('Auxiliar General'!L$4,'Lista Puestos Valorados'!$B$10:$BK$10,0),0)="","No relevante",VLOOKUP($B291,'Lista Puestos Valorados'!$B$11:$BK$510,MATCH('Auxiliar General'!L$4,'Lista Puestos Valorados'!$B$10:$BK$10,0),0))</f>
        <v>No relevante</v>
      </c>
      <c r="S291" s="26">
        <f>+HLOOKUP(R291,Sistema_Puntos!$Q$5:$Y$43,'Auxiliar General'!N$5,FALSE)</f>
        <v>0</v>
      </c>
      <c r="T291" s="26" t="str">
        <f>+IF(VLOOKUP($B291,'Lista Puestos Valorados'!$B$11:$BK$510,MATCH('Auxiliar General'!N$4,'Lista Puestos Valorados'!$B$10:$BK$10,0),0)="","No relevante",VLOOKUP($B291,'Lista Puestos Valorados'!$B$11:$BK$510,MATCH('Auxiliar General'!N$4,'Lista Puestos Valorados'!$B$10:$BK$10,0),0))</f>
        <v>No relevante</v>
      </c>
      <c r="U291" s="26">
        <f>+HLOOKUP(T291,Sistema_Puntos!$Q$5:$Y$43,'Auxiliar General'!P$5,FALSE)</f>
        <v>0</v>
      </c>
      <c r="V291" s="26" t="str">
        <f>+IF(VLOOKUP($B291,'Lista Puestos Valorados'!$B$11:$BK$510,MATCH('Auxiliar General'!P$4,'Lista Puestos Valorados'!$B$10:$BK$10,0),0)="","No relevante",VLOOKUP($B291,'Lista Puestos Valorados'!$B$11:$BK$510,MATCH('Auxiliar General'!P$4,'Lista Puestos Valorados'!$B$10:$BK$10,0),0))</f>
        <v>No relevante</v>
      </c>
      <c r="W291" s="26">
        <f>+HLOOKUP(V291,Sistema_Puntos!$Q$5:$Y$43,'Auxiliar General'!R$5,FALSE)</f>
        <v>0</v>
      </c>
      <c r="X291" s="26" t="str">
        <f>+IF(VLOOKUP($B291,'Lista Puestos Valorados'!$B$11:$BK$510,MATCH('Auxiliar General'!R$4,'Lista Puestos Valorados'!$B$10:$BK$10,0),0)="","No relevante",VLOOKUP($B291,'Lista Puestos Valorados'!$B$11:$BK$510,MATCH('Auxiliar General'!R$4,'Lista Puestos Valorados'!$B$10:$BK$10,0),0))</f>
        <v>No relevante</v>
      </c>
      <c r="Y291" s="26">
        <f>+HLOOKUP(X291,Sistema_Puntos!$Q$5:$Y$43,'Auxiliar General'!T$5,FALSE)</f>
        <v>0</v>
      </c>
      <c r="Z291" s="26" t="str">
        <f>+IF(VLOOKUP($B291,'Lista Puestos Valorados'!$B$11:$BK$510,MATCH('Auxiliar General'!T$4,'Lista Puestos Valorados'!$B$10:$BK$10,0),0)="","No relevante",VLOOKUP($B291,'Lista Puestos Valorados'!$B$11:$BK$510,MATCH('Auxiliar General'!T$4,'Lista Puestos Valorados'!$B$10:$BK$10,0),0))</f>
        <v>No relevante</v>
      </c>
      <c r="AA291" s="26">
        <f>+HLOOKUP(Z291,Sistema_Puntos!$Q$5:$Y$43,'Auxiliar General'!V$5,FALSE)</f>
        <v>0</v>
      </c>
      <c r="AB291" s="26" t="str">
        <f>+IF(VLOOKUP($B291,'Lista Puestos Valorados'!$B$11:$BK$510,MATCH('Auxiliar General'!V$4,'Lista Puestos Valorados'!$B$10:$BK$10,0),0)="","No relevante",VLOOKUP($B291,'Lista Puestos Valorados'!$B$11:$BK$510,MATCH('Auxiliar General'!V$4,'Lista Puestos Valorados'!$B$10:$BK$10,0),0))</f>
        <v>No relevante</v>
      </c>
      <c r="AC291" s="26">
        <f>+HLOOKUP(AB291,Sistema_Puntos!$Q$5:$Y$43,'Auxiliar General'!X$5,FALSE)</f>
        <v>0</v>
      </c>
      <c r="AD291" s="26" t="str">
        <f>+IF(VLOOKUP($B291,'Lista Puestos Valorados'!$B$11:$BK$510,MATCH('Auxiliar General'!X$4,'Lista Puestos Valorados'!$B$10:$BK$10,0),0)="","No relevante",VLOOKUP($B291,'Lista Puestos Valorados'!$B$11:$BK$510,MATCH('Auxiliar General'!X$4,'Lista Puestos Valorados'!$B$10:$BK$10,0),0))</f>
        <v>No relevante</v>
      </c>
      <c r="AE291" s="26">
        <f>+HLOOKUP(AD291,Sistema_Puntos!$Q$5:$Y$43,'Auxiliar General'!Z$5,FALSE)</f>
        <v>0</v>
      </c>
      <c r="AF291" s="26" t="str">
        <f>+IF(VLOOKUP($B291,'Lista Puestos Valorados'!$B$11:$BK$510,MATCH('Auxiliar General'!Z$4,'Lista Puestos Valorados'!$B$10:$BK$10,0),0)="","No relevante",VLOOKUP($B291,'Lista Puestos Valorados'!$B$11:$BK$510,MATCH('Auxiliar General'!Z$4,'Lista Puestos Valorados'!$B$10:$BK$10,0),0))</f>
        <v>No relevante</v>
      </c>
      <c r="AG291" s="26">
        <f>+HLOOKUP(AF291,Sistema_Puntos!$Q$5:$Y$43,'Auxiliar General'!AB$5,FALSE)</f>
        <v>0</v>
      </c>
      <c r="AH291" s="26" t="str">
        <f>+IF(VLOOKUP($B291,'Lista Puestos Valorados'!$B$11:$BK$510,MATCH('Auxiliar General'!AB$4,'Lista Puestos Valorados'!$B$10:$BK$10,0),0)="","No relevante",VLOOKUP($B291,'Lista Puestos Valorados'!$B$11:$BK$510,MATCH('Auxiliar General'!AB$4,'Lista Puestos Valorados'!$B$10:$BK$10,0),0))</f>
        <v>No relevante</v>
      </c>
      <c r="AI291" s="26">
        <f>+HLOOKUP(AH291,Sistema_Puntos!$Q$5:$Y$43,'Auxiliar General'!AD$5,FALSE)</f>
        <v>0</v>
      </c>
      <c r="AJ291" s="26" t="str">
        <f>+IF(VLOOKUP($B291,'Lista Puestos Valorados'!$B$11:$BK$510,MATCH('Auxiliar General'!AD$4,'Lista Puestos Valorados'!$B$10:$BK$10,0),0)="","No relevante",VLOOKUP($B291,'Lista Puestos Valorados'!$B$11:$BK$510,MATCH('Auxiliar General'!AD$4,'Lista Puestos Valorados'!$B$10:$BK$10,0),0))</f>
        <v>No relevante</v>
      </c>
      <c r="AK291" s="26">
        <f>+HLOOKUP(AJ291,Sistema_Puntos!$Q$5:$Y$43,'Auxiliar General'!AF$5,FALSE)</f>
        <v>0</v>
      </c>
      <c r="AL291" s="26" t="str">
        <f>+IF(VLOOKUP($B291,'Lista Puestos Valorados'!$B$11:$BK$510,MATCH('Auxiliar General'!AF$4,'Lista Puestos Valorados'!$B$10:$BK$10,0),0)="","No relevante",VLOOKUP($B291,'Lista Puestos Valorados'!$B$11:$BK$510,MATCH('Auxiliar General'!AF$4,'Lista Puestos Valorados'!$B$10:$BK$10,0),0))</f>
        <v>No relevante</v>
      </c>
      <c r="AM291" s="26">
        <f>+HLOOKUP(AL291,Sistema_Puntos!$Q$5:$Y$43,'Auxiliar General'!AH$5,FALSE)</f>
        <v>0</v>
      </c>
      <c r="AN291" s="26" t="str">
        <f>+IF(VLOOKUP($B291,'Lista Puestos Valorados'!$B$11:$BK$510,MATCH('Auxiliar General'!AH$4,'Lista Puestos Valorados'!$B$10:$BK$10,0),0)="","No relevante",VLOOKUP($B291,'Lista Puestos Valorados'!$B$11:$BK$510,MATCH('Auxiliar General'!AH$4,'Lista Puestos Valorados'!$B$10:$BK$10,0),0))</f>
        <v>No relevante</v>
      </c>
      <c r="AO291" s="26">
        <f>+HLOOKUP(AN291,Sistema_Puntos!$Q$5:$Y$43,'Auxiliar General'!AJ$5,FALSE)</f>
        <v>0</v>
      </c>
      <c r="AP291" s="26" t="str">
        <f>+IF(VLOOKUP($B291,'Lista Puestos Valorados'!$B$11:$BK$510,MATCH('Auxiliar General'!AJ$4,'Lista Puestos Valorados'!$B$10:$BK$10,0),0)="","No relevante",VLOOKUP($B291,'Lista Puestos Valorados'!$B$11:$BK$510,MATCH('Auxiliar General'!AJ$4,'Lista Puestos Valorados'!$B$10:$BK$10,0),0))</f>
        <v>No relevante</v>
      </c>
      <c r="AQ291" s="26">
        <f>+HLOOKUP(AP291,Sistema_Puntos!$Q$5:$Y$43,'Auxiliar General'!AL$5,FALSE)</f>
        <v>0</v>
      </c>
      <c r="AR291" s="26" t="str">
        <f>+IF(VLOOKUP($B291,'Lista Puestos Valorados'!$B$11:$BK$510,MATCH('Auxiliar General'!AL$4,'Lista Puestos Valorados'!$B$10:$BK$10,0),0)="","No relevante",VLOOKUP($B291,'Lista Puestos Valorados'!$B$11:$BK$510,MATCH('Auxiliar General'!AL$4,'Lista Puestos Valorados'!$B$10:$BK$10,0),0))</f>
        <v>No relevante</v>
      </c>
      <c r="AS291" s="26">
        <f>+HLOOKUP(AR291,Sistema_Puntos!$Q$5:$Y$43,'Auxiliar General'!AN$5,FALSE)</f>
        <v>0</v>
      </c>
      <c r="AT291" s="26" t="str">
        <f>+IF(VLOOKUP($B291,'Lista Puestos Valorados'!$B$11:$BK$510,MATCH('Auxiliar General'!AN$4,'Lista Puestos Valorados'!$B$10:$BK$10,0),0)="","No relevante",VLOOKUP($B291,'Lista Puestos Valorados'!$B$11:$BK$510,MATCH('Auxiliar General'!AN$4,'Lista Puestos Valorados'!$B$10:$BK$10,0),0))</f>
        <v>No relevante</v>
      </c>
      <c r="AU291" s="26">
        <f>+HLOOKUP(AT291,Sistema_Puntos!$Q$5:$Y$43,'Auxiliar General'!AP$5,FALSE)</f>
        <v>0</v>
      </c>
      <c r="AV291" s="26" t="str">
        <f>+IF(VLOOKUP($B291,'Lista Puestos Valorados'!$B$11:$BK$510,MATCH('Auxiliar General'!AP$4,'Lista Puestos Valorados'!$B$10:$BK$10,0),0)="","No relevante",VLOOKUP($B291,'Lista Puestos Valorados'!$B$11:$BK$510,MATCH('Auxiliar General'!AP$4,'Lista Puestos Valorados'!$B$10:$BK$10,0),0))</f>
        <v>No relevante</v>
      </c>
      <c r="AW291" s="26">
        <f>+HLOOKUP(AV291,Sistema_Puntos!$Q$5:$Y$43,'Auxiliar General'!AR$5,FALSE)</f>
        <v>0</v>
      </c>
      <c r="AX291" s="26" t="str">
        <f>+IF(VLOOKUP($B291,'Lista Puestos Valorados'!$B$11:$BK$510,MATCH('Auxiliar General'!AR$4,'Lista Puestos Valorados'!$B$10:$BK$10,0),0)="","No relevante",VLOOKUP($B291,'Lista Puestos Valorados'!$B$11:$BK$510,MATCH('Auxiliar General'!AR$4,'Lista Puestos Valorados'!$B$10:$BK$10,0),0))</f>
        <v>No relevante</v>
      </c>
      <c r="AY291" s="26">
        <f>+HLOOKUP(AX291,Sistema_Puntos!$Q$5:$Y$43,'Auxiliar General'!AT$5,FALSE)</f>
        <v>0</v>
      </c>
      <c r="AZ291" s="26" t="str">
        <f>+IF(VLOOKUP($B291,'Lista Puestos Valorados'!$B$11:$BK$510,MATCH('Auxiliar General'!AT$4,'Lista Puestos Valorados'!$B$10:$BK$10,0),0)="","No relevante",VLOOKUP($B291,'Lista Puestos Valorados'!$B$11:$BK$510,MATCH('Auxiliar General'!AT$4,'Lista Puestos Valorados'!$B$10:$BK$10,0),0))</f>
        <v>No relevante</v>
      </c>
      <c r="BA291" s="26">
        <f>+HLOOKUP(AZ291,Sistema_Puntos!$Q$5:$Y$43,'Auxiliar General'!AV$5,FALSE)</f>
        <v>0</v>
      </c>
      <c r="BB291" s="26" t="str">
        <f>+IF(VLOOKUP($B291,'Lista Puestos Valorados'!$B$11:$BK$510,MATCH('Auxiliar General'!AV$4,'Lista Puestos Valorados'!$B$10:$BK$10,0),0)="","No relevante",VLOOKUP($B291,'Lista Puestos Valorados'!$B$11:$BK$510,MATCH('Auxiliar General'!AV$4,'Lista Puestos Valorados'!$B$10:$BK$10,0),0))</f>
        <v>No relevante</v>
      </c>
      <c r="BC291" s="26">
        <f>+HLOOKUP(BB291,Sistema_Puntos!$Q$5:$Y$43,'Auxiliar General'!AX$5,FALSE)</f>
        <v>0</v>
      </c>
      <c r="BD291" s="26" t="str">
        <f>+IF(VLOOKUP($B291,'Lista Puestos Valorados'!$B$11:$BK$510,MATCH('Auxiliar General'!AX$4,'Lista Puestos Valorados'!$B$10:$BK$10,0),0)="","No relevante",VLOOKUP($B291,'Lista Puestos Valorados'!$B$11:$BK$510,MATCH('Auxiliar General'!AX$4,'Lista Puestos Valorados'!$B$10:$BK$10,0),0))</f>
        <v>No relevante</v>
      </c>
      <c r="BE291" s="26">
        <f>+HLOOKUP(BD291,Sistema_Puntos!$Q$5:$Y$43,'Auxiliar General'!AZ$5,FALSE)</f>
        <v>0</v>
      </c>
      <c r="BF291" s="26" t="str">
        <f>+IF(VLOOKUP($B291,'Lista Puestos Valorados'!$B$11:$BK$510,MATCH('Auxiliar General'!AZ$4,'Lista Puestos Valorados'!$B$10:$BK$10,0),0)="","No relevante",VLOOKUP($B291,'Lista Puestos Valorados'!$B$11:$BK$510,MATCH('Auxiliar General'!AZ$4,'Lista Puestos Valorados'!$B$10:$BK$10,0),0))</f>
        <v>No relevante</v>
      </c>
      <c r="BG291" s="26">
        <f>+HLOOKUP(BF291,Sistema_Puntos!$Q$5:$Y$43,'Auxiliar General'!BB$5,FALSE)</f>
        <v>0</v>
      </c>
      <c r="BH291" s="26" t="str">
        <f>+IF(VLOOKUP($B291,'Lista Puestos Valorados'!$B$11:$BK$510,MATCH('Auxiliar General'!BB$4,'Lista Puestos Valorados'!$B$10:$BK$10,0),0)="","No relevante",VLOOKUP($B291,'Lista Puestos Valorados'!$B$11:$BK$510,MATCH('Auxiliar General'!BB$4,'Lista Puestos Valorados'!$B$10:$BK$10,0),0))</f>
        <v>No relevante</v>
      </c>
      <c r="BI291" s="26">
        <f>+HLOOKUP(BH291,Sistema_Puntos!$Q$5:$Y$43,'Auxiliar General'!BD$5,FALSE)</f>
        <v>0</v>
      </c>
      <c r="BJ291" s="26" t="str">
        <f>+IF(VLOOKUP($B291,'Lista Puestos Valorados'!$B$11:$BK$510,MATCH('Auxiliar General'!BD$4,'Lista Puestos Valorados'!$B$10:$BK$10,0),0)="","No relevante",VLOOKUP($B291,'Lista Puestos Valorados'!$B$11:$BK$510,MATCH('Auxiliar General'!BD$4,'Lista Puestos Valorados'!$B$10:$BK$10,0),0))</f>
        <v>No relevante</v>
      </c>
      <c r="BK291" s="26">
        <f>+HLOOKUP(BJ291,Sistema_Puntos!$Q$5:$Y$43,'Auxiliar General'!BF$5,FALSE)</f>
        <v>0</v>
      </c>
      <c r="BL291" s="26" t="str">
        <f>+IF(VLOOKUP($B291,'Lista Puestos Valorados'!$B$11:$BK$510,MATCH('Auxiliar General'!BF$4,'Lista Puestos Valorados'!$B$10:$BK$10,0),0)="","No relevante",VLOOKUP($B291,'Lista Puestos Valorados'!$B$11:$BK$510,MATCH('Auxiliar General'!BF$4,'Lista Puestos Valorados'!$B$10:$BK$10,0),0))</f>
        <v>No relevante</v>
      </c>
      <c r="BM291" s="26">
        <f>+HLOOKUP(BL291,Sistema_Puntos!$Q$5:$Y$43,'Auxiliar General'!BH$5,FALSE)</f>
        <v>0</v>
      </c>
      <c r="BN291" s="26" t="str">
        <f>+IF(VLOOKUP($B291,'Lista Puestos Valorados'!$B$11:$BK$510,MATCH('Auxiliar General'!BH$4,'Lista Puestos Valorados'!$B$10:$BK$10,0),0)="","No relevante",VLOOKUP($B291,'Lista Puestos Valorados'!$B$11:$BK$510,MATCH('Auxiliar General'!BH$4,'Lista Puestos Valorados'!$B$10:$BK$10,0),0))</f>
        <v>No relevante</v>
      </c>
      <c r="BO291" s="26">
        <f>+HLOOKUP(BN291,Sistema_Puntos!$Q$5:$Y$43,'Auxiliar General'!BJ$5,FALSE)</f>
        <v>0</v>
      </c>
      <c r="BP291" s="26" t="str">
        <f>+IF(VLOOKUP($B291,'Lista Puestos Valorados'!$B$11:$BK$510,MATCH('Auxiliar General'!BJ$4,'Lista Puestos Valorados'!$B$10:$BK$10,0),0)="","No relevante",VLOOKUP($B291,'Lista Puestos Valorados'!$B$11:$BK$510,MATCH('Auxiliar General'!BJ$4,'Lista Puestos Valorados'!$B$10:$BK$10,0),0))</f>
        <v>No relevante</v>
      </c>
      <c r="BQ291" s="26">
        <f>+HLOOKUP(BP291,Sistema_Puntos!$Q$5:$Y$43,'Auxiliar General'!BL$5,FALSE)</f>
        <v>0</v>
      </c>
      <c r="BR291" s="26" t="str">
        <f>+IF(VLOOKUP($B291,'Lista Puestos Valorados'!$B$11:$BK$510,MATCH('Auxiliar General'!BL$4,'Lista Puestos Valorados'!$B$10:$BK$10,0),0)="","No relevante",VLOOKUP($B291,'Lista Puestos Valorados'!$B$11:$BK$510,MATCH('Auxiliar General'!BL$4,'Lista Puestos Valorados'!$B$10:$BK$10,0),0))</f>
        <v>No relevante</v>
      </c>
      <c r="BS291" s="26">
        <f>+HLOOKUP(BR291,Sistema_Puntos!$Q$5:$Y$43,'Auxiliar General'!BN$5,FALSE)</f>
        <v>0</v>
      </c>
      <c r="BT291" s="26" t="str">
        <f>+IF(VLOOKUP($B291,'Lista Puestos Valorados'!$B$11:$BK$510,MATCH('Auxiliar General'!BN$4,'Lista Puestos Valorados'!$B$10:$BK$10,0),0)="","No relevante",VLOOKUP($B291,'Lista Puestos Valorados'!$B$11:$BK$510,MATCH('Auxiliar General'!BN$4,'Lista Puestos Valorados'!$B$10:$BK$10,0),0))</f>
        <v>No relevante</v>
      </c>
      <c r="BU291" s="26">
        <f>+HLOOKUP(BT291,Sistema_Puntos!$Q$5:$Y$43,'Auxiliar General'!BP$5,FALSE)</f>
        <v>0</v>
      </c>
      <c r="BV291" s="26" t="str">
        <f>+IF(VLOOKUP($B291,'Lista Puestos Valorados'!$B$11:$BK$510,MATCH('Auxiliar General'!BP$4,'Lista Puestos Valorados'!$B$10:$BK$10,0),0)="","No relevante",VLOOKUP($B291,'Lista Puestos Valorados'!$B$11:$BK$510,MATCH('Auxiliar General'!BP$4,'Lista Puestos Valorados'!$B$10:$BK$10,0),0))</f>
        <v>No relevante</v>
      </c>
      <c r="BW291" s="26">
        <f>+HLOOKUP(BV291,Sistema_Puntos!$Q$5:$Y$43,'Auxiliar General'!BR$5,FALSE)</f>
        <v>0</v>
      </c>
      <c r="BX291" s="26" t="str">
        <f>+IF(VLOOKUP($B291,'Lista Puestos Valorados'!$B$11:$BK$510,MATCH('Auxiliar General'!BR$4,'Lista Puestos Valorados'!$B$10:$BK$10,0),0)="","No relevante",VLOOKUP($B291,'Lista Puestos Valorados'!$B$11:$BK$510,MATCH('Auxiliar General'!BR$4,'Lista Puestos Valorados'!$B$10:$BK$10,0),0))</f>
        <v>No relevante</v>
      </c>
      <c r="BY291" s="26">
        <f>+HLOOKUP(BX291,Sistema_Puntos!$Q$5:$Y$43,'Auxiliar General'!BT$5,FALSE)</f>
        <v>0</v>
      </c>
      <c r="BZ291" s="26" t="str">
        <f>+IF(VLOOKUP($B291,'Lista Puestos Valorados'!$B$11:$BK$510,MATCH('Auxiliar General'!BT$4,'Lista Puestos Valorados'!$B$10:$BK$10,0),0)="","No relevante",VLOOKUP($B291,'Lista Puestos Valorados'!$B$11:$BK$510,MATCH('Auxiliar General'!BT$4,'Lista Puestos Valorados'!$B$10:$BK$10,0),0))</f>
        <v>No relevante</v>
      </c>
      <c r="CA291" s="26">
        <f>+HLOOKUP(BZ291,Sistema_Puntos!$Q$5:$Y$43,'Auxiliar General'!BV$5,FALSE)</f>
        <v>0</v>
      </c>
      <c r="CB291" s="26" t="str">
        <f>+IF(VLOOKUP($B291,'Lista Puestos Valorados'!$B$11:$BK$510,MATCH('Auxiliar General'!BV$4,'Lista Puestos Valorados'!$B$10:$BK$10,0),0)="","No relevante",VLOOKUP($B291,'Lista Puestos Valorados'!$B$11:$BK$510,MATCH('Auxiliar General'!BV$4,'Lista Puestos Valorados'!$B$10:$BK$10,0),0))</f>
        <v>No relevante</v>
      </c>
      <c r="CC291" s="26">
        <f>+HLOOKUP(CB291,Sistema_Puntos!$Q$5:$Y$43,'Auxiliar General'!BX$5,FALSE)</f>
        <v>0</v>
      </c>
      <c r="CD291" s="26" t="str">
        <f>+IF(VLOOKUP($B291,'Lista Puestos Valorados'!$B$11:$BK$510,MATCH('Auxiliar General'!BX$4,'Lista Puestos Valorados'!$B$10:$BK$10,0),0)="","No relevante",VLOOKUP($B291,'Lista Puestos Valorados'!$B$11:$BK$510,MATCH('Auxiliar General'!BX$4,'Lista Puestos Valorados'!$B$10:$BK$10,0),0))</f>
        <v>No relevante</v>
      </c>
      <c r="CE291" s="26">
        <f>+HLOOKUP(CD291,Sistema_Puntos!$Q$5:$Y$43,'Auxiliar General'!BZ$5,FALSE)</f>
        <v>0</v>
      </c>
      <c r="CF291" s="26" t="str">
        <f>+IF(VLOOKUP($B291,'Lista Puestos Valorados'!$B$11:$BK$510,MATCH('Auxiliar General'!BZ$4,'Lista Puestos Valorados'!$B$10:$BK$10,0),0)="","No relevante",VLOOKUP($B291,'Lista Puestos Valorados'!$B$11:$BK$510,MATCH('Auxiliar General'!BZ$4,'Lista Puestos Valorados'!$B$10:$BK$10,0),0))</f>
        <v>No relevante</v>
      </c>
      <c r="CG291" s="26">
        <f>+HLOOKUP(CF291,Sistema_Puntos!$Q$5:$Y$43,'Auxiliar General'!CB$5,FALSE)</f>
        <v>0</v>
      </c>
      <c r="CH291" s="29"/>
      <c r="CI291" s="29"/>
    </row>
    <row r="292" spans="2:87" ht="17.55" customHeight="1">
      <c r="B292" s="26">
        <f>+'Listado de Puestos'!B292</f>
        <v>282</v>
      </c>
      <c r="C292" s="26" t="str">
        <f>+IF('Lista Puestos Valorados'!C292="","",'Lista Puestos Valorados'!C292)</f>
        <v/>
      </c>
      <c r="D292" s="26" t="str">
        <f>+IF('Lista Puestos Valorados'!D292="","",'Lista Puestos Valorados'!D292)</f>
        <v/>
      </c>
      <c r="E292" s="26" t="str">
        <f>+IF('Lista Puestos Valorados'!E292="","",'Lista Puestos Valorados'!E292)</f>
        <v/>
      </c>
      <c r="F292" s="26" t="str">
        <f>+IF('Lista Puestos Valorados'!F292="","",'Lista Puestos Valorados'!F292)</f>
        <v/>
      </c>
      <c r="G292" s="26" t="str">
        <f>+IF('Lista Puestos Valorados'!G292="","",'Lista Puestos Valorados'!G292)</f>
        <v/>
      </c>
      <c r="H292" s="26" t="str">
        <f>+IF('Lista Puestos Valorados'!H292="","",'Lista Puestos Valorados'!H292)</f>
        <v/>
      </c>
      <c r="I292" s="26" t="str">
        <f>+IF('Lista Puestos Valorados'!I292="","",'Lista Puestos Valorados'!I292)</f>
        <v/>
      </c>
      <c r="J292" s="118" t="e">
        <f t="array" ref="J292">+IF(L292="","",_xlfn.IFS(L292&lt;='Cortes de Agrupacion'!$F$15,'Cortes de Agrupacion'!$E$15,'Resultados General'!L292&lt;='Cortes de Agrupacion'!$F$14,'Cortes de Agrupacion'!$E$14,'Resultados General'!L292&lt;='Cortes de Agrupacion'!$F$13,'Cortes de Agrupacion'!$E$13,L292&lt;='Cortes de Agrupacion'!$F$12,'Cortes de Agrupacion'!$E$12,'Resultados General'!L292&lt;='Cortes de Agrupacion'!$F$11,'Cortes de Agrupacion'!$E$11,'Resultados General'!L292&lt;='Cortes de Agrupacion'!$F$10,'Cortes de Agrupacion'!$E$10,'Resultados General'!L292&lt;='Cortes de Agrupacion'!$F$9,'Cortes de Agrupacion'!$E$9,'Resultados General'!L292&lt;='Cortes de Agrupacion'!$F$8,'Cortes de Agrupacion'!$E$8,'Resultados General'!L292&lt;='Cortes de Agrupacion'!$F$7,'Cortes de Agrupacion'!$E$7,'Resultados General'!L292&lt;='Cortes de Agrupacion'!$F$6,'Cortes de Agrupacion'!$E$6))</f>
        <v>#VALUE!</v>
      </c>
      <c r="K292" s="118" t="str">
        <f t="shared" si="8"/>
        <v/>
      </c>
      <c r="L292" s="124" t="e">
        <f>#VALUE!</f>
        <v>#VALUE!</v>
      </c>
      <c r="M292" s="26" t="e">
        <f ca="1">+_xlfn.IFNA(VLOOKUP(C292,'Distribución de puestos'!$B$8:$I$507,8,0),"")</f>
        <v>#NAME?</v>
      </c>
      <c r="N292" s="26" t="str">
        <f>+IF(VLOOKUP($B292,'Lista Puestos Valorados'!$B$11:$BK$510,MATCH('Auxiliar General'!H$4,'Lista Puestos Valorados'!$B$10:$BK$10,0),0)="","No relevante",VLOOKUP($B292,'Lista Puestos Valorados'!$B$11:$BK$510,MATCH('Auxiliar General'!H$4,'Lista Puestos Valorados'!$B$10:$BK$10,0),0))</f>
        <v>No relevante</v>
      </c>
      <c r="O292" s="26">
        <f>+HLOOKUP(N292,Sistema_Puntos!$Q$5:$Y$43,'Auxiliar General'!J$5,FALSE)</f>
        <v>0</v>
      </c>
      <c r="P292" s="26" t="str">
        <f>+IF(VLOOKUP($B292,'Lista Puestos Valorados'!$B$11:$BK$510,MATCH('Auxiliar General'!J$4,'Lista Puestos Valorados'!$B$10:$BK$10,0),0)="","No relevante",VLOOKUP($B292,'Lista Puestos Valorados'!$B$11:$BK$510,MATCH('Auxiliar General'!J$4,'Lista Puestos Valorados'!$B$10:$BK$10,0),0))</f>
        <v>No relevante</v>
      </c>
      <c r="Q292" s="26">
        <f>+HLOOKUP(P292,Sistema_Puntos!$Q$5:$Y$43,'Auxiliar General'!L$5,FALSE)</f>
        <v>0</v>
      </c>
      <c r="R292" s="26" t="str">
        <f>+IF(VLOOKUP($B292,'Lista Puestos Valorados'!$B$11:$BK$510,MATCH('Auxiliar General'!L$4,'Lista Puestos Valorados'!$B$10:$BK$10,0),0)="","No relevante",VLOOKUP($B292,'Lista Puestos Valorados'!$B$11:$BK$510,MATCH('Auxiliar General'!L$4,'Lista Puestos Valorados'!$B$10:$BK$10,0),0))</f>
        <v>No relevante</v>
      </c>
      <c r="S292" s="26">
        <f>+HLOOKUP(R292,Sistema_Puntos!$Q$5:$Y$43,'Auxiliar General'!N$5,FALSE)</f>
        <v>0</v>
      </c>
      <c r="T292" s="26" t="str">
        <f>+IF(VLOOKUP($B292,'Lista Puestos Valorados'!$B$11:$BK$510,MATCH('Auxiliar General'!N$4,'Lista Puestos Valorados'!$B$10:$BK$10,0),0)="","No relevante",VLOOKUP($B292,'Lista Puestos Valorados'!$B$11:$BK$510,MATCH('Auxiliar General'!N$4,'Lista Puestos Valorados'!$B$10:$BK$10,0),0))</f>
        <v>No relevante</v>
      </c>
      <c r="U292" s="26">
        <f>+HLOOKUP(T292,Sistema_Puntos!$Q$5:$Y$43,'Auxiliar General'!P$5,FALSE)</f>
        <v>0</v>
      </c>
      <c r="V292" s="26" t="str">
        <f>+IF(VLOOKUP($B292,'Lista Puestos Valorados'!$B$11:$BK$510,MATCH('Auxiliar General'!P$4,'Lista Puestos Valorados'!$B$10:$BK$10,0),0)="","No relevante",VLOOKUP($B292,'Lista Puestos Valorados'!$B$11:$BK$510,MATCH('Auxiliar General'!P$4,'Lista Puestos Valorados'!$B$10:$BK$10,0),0))</f>
        <v>No relevante</v>
      </c>
      <c r="W292" s="26">
        <f>+HLOOKUP(V292,Sistema_Puntos!$Q$5:$Y$43,'Auxiliar General'!R$5,FALSE)</f>
        <v>0</v>
      </c>
      <c r="X292" s="26" t="str">
        <f>+IF(VLOOKUP($B292,'Lista Puestos Valorados'!$B$11:$BK$510,MATCH('Auxiliar General'!R$4,'Lista Puestos Valorados'!$B$10:$BK$10,0),0)="","No relevante",VLOOKUP($B292,'Lista Puestos Valorados'!$B$11:$BK$510,MATCH('Auxiliar General'!R$4,'Lista Puestos Valorados'!$B$10:$BK$10,0),0))</f>
        <v>No relevante</v>
      </c>
      <c r="Y292" s="26">
        <f>+HLOOKUP(X292,Sistema_Puntos!$Q$5:$Y$43,'Auxiliar General'!T$5,FALSE)</f>
        <v>0</v>
      </c>
      <c r="Z292" s="26" t="str">
        <f>+IF(VLOOKUP($B292,'Lista Puestos Valorados'!$B$11:$BK$510,MATCH('Auxiliar General'!T$4,'Lista Puestos Valorados'!$B$10:$BK$10,0),0)="","No relevante",VLOOKUP($B292,'Lista Puestos Valorados'!$B$11:$BK$510,MATCH('Auxiliar General'!T$4,'Lista Puestos Valorados'!$B$10:$BK$10,0),0))</f>
        <v>No relevante</v>
      </c>
      <c r="AA292" s="26">
        <f>+HLOOKUP(Z292,Sistema_Puntos!$Q$5:$Y$43,'Auxiliar General'!V$5,FALSE)</f>
        <v>0</v>
      </c>
      <c r="AB292" s="26" t="str">
        <f>+IF(VLOOKUP($B292,'Lista Puestos Valorados'!$B$11:$BK$510,MATCH('Auxiliar General'!V$4,'Lista Puestos Valorados'!$B$10:$BK$10,0),0)="","No relevante",VLOOKUP($B292,'Lista Puestos Valorados'!$B$11:$BK$510,MATCH('Auxiliar General'!V$4,'Lista Puestos Valorados'!$B$10:$BK$10,0),0))</f>
        <v>No relevante</v>
      </c>
      <c r="AC292" s="26">
        <f>+HLOOKUP(AB292,Sistema_Puntos!$Q$5:$Y$43,'Auxiliar General'!X$5,FALSE)</f>
        <v>0</v>
      </c>
      <c r="AD292" s="26" t="str">
        <f>+IF(VLOOKUP($B292,'Lista Puestos Valorados'!$B$11:$BK$510,MATCH('Auxiliar General'!X$4,'Lista Puestos Valorados'!$B$10:$BK$10,0),0)="","No relevante",VLOOKUP($B292,'Lista Puestos Valorados'!$B$11:$BK$510,MATCH('Auxiliar General'!X$4,'Lista Puestos Valorados'!$B$10:$BK$10,0),0))</f>
        <v>No relevante</v>
      </c>
      <c r="AE292" s="26">
        <f>+HLOOKUP(AD292,Sistema_Puntos!$Q$5:$Y$43,'Auxiliar General'!Z$5,FALSE)</f>
        <v>0</v>
      </c>
      <c r="AF292" s="26" t="str">
        <f>+IF(VLOOKUP($B292,'Lista Puestos Valorados'!$B$11:$BK$510,MATCH('Auxiliar General'!Z$4,'Lista Puestos Valorados'!$B$10:$BK$10,0),0)="","No relevante",VLOOKUP($B292,'Lista Puestos Valorados'!$B$11:$BK$510,MATCH('Auxiliar General'!Z$4,'Lista Puestos Valorados'!$B$10:$BK$10,0),0))</f>
        <v>No relevante</v>
      </c>
      <c r="AG292" s="26">
        <f>+HLOOKUP(AF292,Sistema_Puntos!$Q$5:$Y$43,'Auxiliar General'!AB$5,FALSE)</f>
        <v>0</v>
      </c>
      <c r="AH292" s="26" t="str">
        <f>+IF(VLOOKUP($B292,'Lista Puestos Valorados'!$B$11:$BK$510,MATCH('Auxiliar General'!AB$4,'Lista Puestos Valorados'!$B$10:$BK$10,0),0)="","No relevante",VLOOKUP($B292,'Lista Puestos Valorados'!$B$11:$BK$510,MATCH('Auxiliar General'!AB$4,'Lista Puestos Valorados'!$B$10:$BK$10,0),0))</f>
        <v>No relevante</v>
      </c>
      <c r="AI292" s="26">
        <f>+HLOOKUP(AH292,Sistema_Puntos!$Q$5:$Y$43,'Auxiliar General'!AD$5,FALSE)</f>
        <v>0</v>
      </c>
      <c r="AJ292" s="26" t="str">
        <f>+IF(VLOOKUP($B292,'Lista Puestos Valorados'!$B$11:$BK$510,MATCH('Auxiliar General'!AD$4,'Lista Puestos Valorados'!$B$10:$BK$10,0),0)="","No relevante",VLOOKUP($B292,'Lista Puestos Valorados'!$B$11:$BK$510,MATCH('Auxiliar General'!AD$4,'Lista Puestos Valorados'!$B$10:$BK$10,0),0))</f>
        <v>No relevante</v>
      </c>
      <c r="AK292" s="26">
        <f>+HLOOKUP(AJ292,Sistema_Puntos!$Q$5:$Y$43,'Auxiliar General'!AF$5,FALSE)</f>
        <v>0</v>
      </c>
      <c r="AL292" s="26" t="str">
        <f>+IF(VLOOKUP($B292,'Lista Puestos Valorados'!$B$11:$BK$510,MATCH('Auxiliar General'!AF$4,'Lista Puestos Valorados'!$B$10:$BK$10,0),0)="","No relevante",VLOOKUP($B292,'Lista Puestos Valorados'!$B$11:$BK$510,MATCH('Auxiliar General'!AF$4,'Lista Puestos Valorados'!$B$10:$BK$10,0),0))</f>
        <v>No relevante</v>
      </c>
      <c r="AM292" s="26">
        <f>+HLOOKUP(AL292,Sistema_Puntos!$Q$5:$Y$43,'Auxiliar General'!AH$5,FALSE)</f>
        <v>0</v>
      </c>
      <c r="AN292" s="26" t="str">
        <f>+IF(VLOOKUP($B292,'Lista Puestos Valorados'!$B$11:$BK$510,MATCH('Auxiliar General'!AH$4,'Lista Puestos Valorados'!$B$10:$BK$10,0),0)="","No relevante",VLOOKUP($B292,'Lista Puestos Valorados'!$B$11:$BK$510,MATCH('Auxiliar General'!AH$4,'Lista Puestos Valorados'!$B$10:$BK$10,0),0))</f>
        <v>No relevante</v>
      </c>
      <c r="AO292" s="26">
        <f>+HLOOKUP(AN292,Sistema_Puntos!$Q$5:$Y$43,'Auxiliar General'!AJ$5,FALSE)</f>
        <v>0</v>
      </c>
      <c r="AP292" s="26" t="str">
        <f>+IF(VLOOKUP($B292,'Lista Puestos Valorados'!$B$11:$BK$510,MATCH('Auxiliar General'!AJ$4,'Lista Puestos Valorados'!$B$10:$BK$10,0),0)="","No relevante",VLOOKUP($B292,'Lista Puestos Valorados'!$B$11:$BK$510,MATCH('Auxiliar General'!AJ$4,'Lista Puestos Valorados'!$B$10:$BK$10,0),0))</f>
        <v>No relevante</v>
      </c>
      <c r="AQ292" s="26">
        <f>+HLOOKUP(AP292,Sistema_Puntos!$Q$5:$Y$43,'Auxiliar General'!AL$5,FALSE)</f>
        <v>0</v>
      </c>
      <c r="AR292" s="26" t="str">
        <f>+IF(VLOOKUP($B292,'Lista Puestos Valorados'!$B$11:$BK$510,MATCH('Auxiliar General'!AL$4,'Lista Puestos Valorados'!$B$10:$BK$10,0),0)="","No relevante",VLOOKUP($B292,'Lista Puestos Valorados'!$B$11:$BK$510,MATCH('Auxiliar General'!AL$4,'Lista Puestos Valorados'!$B$10:$BK$10,0),0))</f>
        <v>No relevante</v>
      </c>
      <c r="AS292" s="26">
        <f>+HLOOKUP(AR292,Sistema_Puntos!$Q$5:$Y$43,'Auxiliar General'!AN$5,FALSE)</f>
        <v>0</v>
      </c>
      <c r="AT292" s="26" t="str">
        <f>+IF(VLOOKUP($B292,'Lista Puestos Valorados'!$B$11:$BK$510,MATCH('Auxiliar General'!AN$4,'Lista Puestos Valorados'!$B$10:$BK$10,0),0)="","No relevante",VLOOKUP($B292,'Lista Puestos Valorados'!$B$11:$BK$510,MATCH('Auxiliar General'!AN$4,'Lista Puestos Valorados'!$B$10:$BK$10,0),0))</f>
        <v>No relevante</v>
      </c>
      <c r="AU292" s="26">
        <f>+HLOOKUP(AT292,Sistema_Puntos!$Q$5:$Y$43,'Auxiliar General'!AP$5,FALSE)</f>
        <v>0</v>
      </c>
      <c r="AV292" s="26" t="str">
        <f>+IF(VLOOKUP($B292,'Lista Puestos Valorados'!$B$11:$BK$510,MATCH('Auxiliar General'!AP$4,'Lista Puestos Valorados'!$B$10:$BK$10,0),0)="","No relevante",VLOOKUP($B292,'Lista Puestos Valorados'!$B$11:$BK$510,MATCH('Auxiliar General'!AP$4,'Lista Puestos Valorados'!$B$10:$BK$10,0),0))</f>
        <v>No relevante</v>
      </c>
      <c r="AW292" s="26">
        <f>+HLOOKUP(AV292,Sistema_Puntos!$Q$5:$Y$43,'Auxiliar General'!AR$5,FALSE)</f>
        <v>0</v>
      </c>
      <c r="AX292" s="26" t="str">
        <f>+IF(VLOOKUP($B292,'Lista Puestos Valorados'!$B$11:$BK$510,MATCH('Auxiliar General'!AR$4,'Lista Puestos Valorados'!$B$10:$BK$10,0),0)="","No relevante",VLOOKUP($B292,'Lista Puestos Valorados'!$B$11:$BK$510,MATCH('Auxiliar General'!AR$4,'Lista Puestos Valorados'!$B$10:$BK$10,0),0))</f>
        <v>No relevante</v>
      </c>
      <c r="AY292" s="26">
        <f>+HLOOKUP(AX292,Sistema_Puntos!$Q$5:$Y$43,'Auxiliar General'!AT$5,FALSE)</f>
        <v>0</v>
      </c>
      <c r="AZ292" s="26" t="str">
        <f>+IF(VLOOKUP($B292,'Lista Puestos Valorados'!$B$11:$BK$510,MATCH('Auxiliar General'!AT$4,'Lista Puestos Valorados'!$B$10:$BK$10,0),0)="","No relevante",VLOOKUP($B292,'Lista Puestos Valorados'!$B$11:$BK$510,MATCH('Auxiliar General'!AT$4,'Lista Puestos Valorados'!$B$10:$BK$10,0),0))</f>
        <v>No relevante</v>
      </c>
      <c r="BA292" s="26">
        <f>+HLOOKUP(AZ292,Sistema_Puntos!$Q$5:$Y$43,'Auxiliar General'!AV$5,FALSE)</f>
        <v>0</v>
      </c>
      <c r="BB292" s="26" t="str">
        <f>+IF(VLOOKUP($B292,'Lista Puestos Valorados'!$B$11:$BK$510,MATCH('Auxiliar General'!AV$4,'Lista Puestos Valorados'!$B$10:$BK$10,0),0)="","No relevante",VLOOKUP($B292,'Lista Puestos Valorados'!$B$11:$BK$510,MATCH('Auxiliar General'!AV$4,'Lista Puestos Valorados'!$B$10:$BK$10,0),0))</f>
        <v>No relevante</v>
      </c>
      <c r="BC292" s="26">
        <f>+HLOOKUP(BB292,Sistema_Puntos!$Q$5:$Y$43,'Auxiliar General'!AX$5,FALSE)</f>
        <v>0</v>
      </c>
      <c r="BD292" s="26" t="str">
        <f>+IF(VLOOKUP($B292,'Lista Puestos Valorados'!$B$11:$BK$510,MATCH('Auxiliar General'!AX$4,'Lista Puestos Valorados'!$B$10:$BK$10,0),0)="","No relevante",VLOOKUP($B292,'Lista Puestos Valorados'!$B$11:$BK$510,MATCH('Auxiliar General'!AX$4,'Lista Puestos Valorados'!$B$10:$BK$10,0),0))</f>
        <v>No relevante</v>
      </c>
      <c r="BE292" s="26">
        <f>+HLOOKUP(BD292,Sistema_Puntos!$Q$5:$Y$43,'Auxiliar General'!AZ$5,FALSE)</f>
        <v>0</v>
      </c>
      <c r="BF292" s="26" t="str">
        <f>+IF(VLOOKUP($B292,'Lista Puestos Valorados'!$B$11:$BK$510,MATCH('Auxiliar General'!AZ$4,'Lista Puestos Valorados'!$B$10:$BK$10,0),0)="","No relevante",VLOOKUP($B292,'Lista Puestos Valorados'!$B$11:$BK$510,MATCH('Auxiliar General'!AZ$4,'Lista Puestos Valorados'!$B$10:$BK$10,0),0))</f>
        <v>No relevante</v>
      </c>
      <c r="BG292" s="26">
        <f>+HLOOKUP(BF292,Sistema_Puntos!$Q$5:$Y$43,'Auxiliar General'!BB$5,FALSE)</f>
        <v>0</v>
      </c>
      <c r="BH292" s="26" t="str">
        <f>+IF(VLOOKUP($B292,'Lista Puestos Valorados'!$B$11:$BK$510,MATCH('Auxiliar General'!BB$4,'Lista Puestos Valorados'!$B$10:$BK$10,0),0)="","No relevante",VLOOKUP($B292,'Lista Puestos Valorados'!$B$11:$BK$510,MATCH('Auxiliar General'!BB$4,'Lista Puestos Valorados'!$B$10:$BK$10,0),0))</f>
        <v>No relevante</v>
      </c>
      <c r="BI292" s="26">
        <f>+HLOOKUP(BH292,Sistema_Puntos!$Q$5:$Y$43,'Auxiliar General'!BD$5,FALSE)</f>
        <v>0</v>
      </c>
      <c r="BJ292" s="26" t="str">
        <f>+IF(VLOOKUP($B292,'Lista Puestos Valorados'!$B$11:$BK$510,MATCH('Auxiliar General'!BD$4,'Lista Puestos Valorados'!$B$10:$BK$10,0),0)="","No relevante",VLOOKUP($B292,'Lista Puestos Valorados'!$B$11:$BK$510,MATCH('Auxiliar General'!BD$4,'Lista Puestos Valorados'!$B$10:$BK$10,0),0))</f>
        <v>No relevante</v>
      </c>
      <c r="BK292" s="26">
        <f>+HLOOKUP(BJ292,Sistema_Puntos!$Q$5:$Y$43,'Auxiliar General'!BF$5,FALSE)</f>
        <v>0</v>
      </c>
      <c r="BL292" s="26" t="str">
        <f>+IF(VLOOKUP($B292,'Lista Puestos Valorados'!$B$11:$BK$510,MATCH('Auxiliar General'!BF$4,'Lista Puestos Valorados'!$B$10:$BK$10,0),0)="","No relevante",VLOOKUP($B292,'Lista Puestos Valorados'!$B$11:$BK$510,MATCH('Auxiliar General'!BF$4,'Lista Puestos Valorados'!$B$10:$BK$10,0),0))</f>
        <v>No relevante</v>
      </c>
      <c r="BM292" s="26">
        <f>+HLOOKUP(BL292,Sistema_Puntos!$Q$5:$Y$43,'Auxiliar General'!BH$5,FALSE)</f>
        <v>0</v>
      </c>
      <c r="BN292" s="26" t="str">
        <f>+IF(VLOOKUP($B292,'Lista Puestos Valorados'!$B$11:$BK$510,MATCH('Auxiliar General'!BH$4,'Lista Puestos Valorados'!$B$10:$BK$10,0),0)="","No relevante",VLOOKUP($B292,'Lista Puestos Valorados'!$B$11:$BK$510,MATCH('Auxiliar General'!BH$4,'Lista Puestos Valorados'!$B$10:$BK$10,0),0))</f>
        <v>No relevante</v>
      </c>
      <c r="BO292" s="26">
        <f>+HLOOKUP(BN292,Sistema_Puntos!$Q$5:$Y$43,'Auxiliar General'!BJ$5,FALSE)</f>
        <v>0</v>
      </c>
      <c r="BP292" s="26" t="str">
        <f>+IF(VLOOKUP($B292,'Lista Puestos Valorados'!$B$11:$BK$510,MATCH('Auxiliar General'!BJ$4,'Lista Puestos Valorados'!$B$10:$BK$10,0),0)="","No relevante",VLOOKUP($B292,'Lista Puestos Valorados'!$B$11:$BK$510,MATCH('Auxiliar General'!BJ$4,'Lista Puestos Valorados'!$B$10:$BK$10,0),0))</f>
        <v>No relevante</v>
      </c>
      <c r="BQ292" s="26">
        <f>+HLOOKUP(BP292,Sistema_Puntos!$Q$5:$Y$43,'Auxiliar General'!BL$5,FALSE)</f>
        <v>0</v>
      </c>
      <c r="BR292" s="26" t="str">
        <f>+IF(VLOOKUP($B292,'Lista Puestos Valorados'!$B$11:$BK$510,MATCH('Auxiliar General'!BL$4,'Lista Puestos Valorados'!$B$10:$BK$10,0),0)="","No relevante",VLOOKUP($B292,'Lista Puestos Valorados'!$B$11:$BK$510,MATCH('Auxiliar General'!BL$4,'Lista Puestos Valorados'!$B$10:$BK$10,0),0))</f>
        <v>No relevante</v>
      </c>
      <c r="BS292" s="26">
        <f>+HLOOKUP(BR292,Sistema_Puntos!$Q$5:$Y$43,'Auxiliar General'!BN$5,FALSE)</f>
        <v>0</v>
      </c>
      <c r="BT292" s="26" t="str">
        <f>+IF(VLOOKUP($B292,'Lista Puestos Valorados'!$B$11:$BK$510,MATCH('Auxiliar General'!BN$4,'Lista Puestos Valorados'!$B$10:$BK$10,0),0)="","No relevante",VLOOKUP($B292,'Lista Puestos Valorados'!$B$11:$BK$510,MATCH('Auxiliar General'!BN$4,'Lista Puestos Valorados'!$B$10:$BK$10,0),0))</f>
        <v>No relevante</v>
      </c>
      <c r="BU292" s="26">
        <f>+HLOOKUP(BT292,Sistema_Puntos!$Q$5:$Y$43,'Auxiliar General'!BP$5,FALSE)</f>
        <v>0</v>
      </c>
      <c r="BV292" s="26" t="str">
        <f>+IF(VLOOKUP($B292,'Lista Puestos Valorados'!$B$11:$BK$510,MATCH('Auxiliar General'!BP$4,'Lista Puestos Valorados'!$B$10:$BK$10,0),0)="","No relevante",VLOOKUP($B292,'Lista Puestos Valorados'!$B$11:$BK$510,MATCH('Auxiliar General'!BP$4,'Lista Puestos Valorados'!$B$10:$BK$10,0),0))</f>
        <v>No relevante</v>
      </c>
      <c r="BW292" s="26">
        <f>+HLOOKUP(BV292,Sistema_Puntos!$Q$5:$Y$43,'Auxiliar General'!BR$5,FALSE)</f>
        <v>0</v>
      </c>
      <c r="BX292" s="26" t="str">
        <f>+IF(VLOOKUP($B292,'Lista Puestos Valorados'!$B$11:$BK$510,MATCH('Auxiliar General'!BR$4,'Lista Puestos Valorados'!$B$10:$BK$10,0),0)="","No relevante",VLOOKUP($B292,'Lista Puestos Valorados'!$B$11:$BK$510,MATCH('Auxiliar General'!BR$4,'Lista Puestos Valorados'!$B$10:$BK$10,0),0))</f>
        <v>No relevante</v>
      </c>
      <c r="BY292" s="26">
        <f>+HLOOKUP(BX292,Sistema_Puntos!$Q$5:$Y$43,'Auxiliar General'!BT$5,FALSE)</f>
        <v>0</v>
      </c>
      <c r="BZ292" s="26" t="str">
        <f>+IF(VLOOKUP($B292,'Lista Puestos Valorados'!$B$11:$BK$510,MATCH('Auxiliar General'!BT$4,'Lista Puestos Valorados'!$B$10:$BK$10,0),0)="","No relevante",VLOOKUP($B292,'Lista Puestos Valorados'!$B$11:$BK$510,MATCH('Auxiliar General'!BT$4,'Lista Puestos Valorados'!$B$10:$BK$10,0),0))</f>
        <v>No relevante</v>
      </c>
      <c r="CA292" s="26">
        <f>+HLOOKUP(BZ292,Sistema_Puntos!$Q$5:$Y$43,'Auxiliar General'!BV$5,FALSE)</f>
        <v>0</v>
      </c>
      <c r="CB292" s="26" t="str">
        <f>+IF(VLOOKUP($B292,'Lista Puestos Valorados'!$B$11:$BK$510,MATCH('Auxiliar General'!BV$4,'Lista Puestos Valorados'!$B$10:$BK$10,0),0)="","No relevante",VLOOKUP($B292,'Lista Puestos Valorados'!$B$11:$BK$510,MATCH('Auxiliar General'!BV$4,'Lista Puestos Valorados'!$B$10:$BK$10,0),0))</f>
        <v>No relevante</v>
      </c>
      <c r="CC292" s="26">
        <f>+HLOOKUP(CB292,Sistema_Puntos!$Q$5:$Y$43,'Auxiliar General'!BX$5,FALSE)</f>
        <v>0</v>
      </c>
      <c r="CD292" s="26" t="str">
        <f>+IF(VLOOKUP($B292,'Lista Puestos Valorados'!$B$11:$BK$510,MATCH('Auxiliar General'!BX$4,'Lista Puestos Valorados'!$B$10:$BK$10,0),0)="","No relevante",VLOOKUP($B292,'Lista Puestos Valorados'!$B$11:$BK$510,MATCH('Auxiliar General'!BX$4,'Lista Puestos Valorados'!$B$10:$BK$10,0),0))</f>
        <v>No relevante</v>
      </c>
      <c r="CE292" s="26">
        <f>+HLOOKUP(CD292,Sistema_Puntos!$Q$5:$Y$43,'Auxiliar General'!BZ$5,FALSE)</f>
        <v>0</v>
      </c>
      <c r="CF292" s="26" t="str">
        <f>+IF(VLOOKUP($B292,'Lista Puestos Valorados'!$B$11:$BK$510,MATCH('Auxiliar General'!BZ$4,'Lista Puestos Valorados'!$B$10:$BK$10,0),0)="","No relevante",VLOOKUP($B292,'Lista Puestos Valorados'!$B$11:$BK$510,MATCH('Auxiliar General'!BZ$4,'Lista Puestos Valorados'!$B$10:$BK$10,0),0))</f>
        <v>No relevante</v>
      </c>
      <c r="CG292" s="26">
        <f>+HLOOKUP(CF292,Sistema_Puntos!$Q$5:$Y$43,'Auxiliar General'!CB$5,FALSE)</f>
        <v>0</v>
      </c>
      <c r="CH292" s="29"/>
      <c r="CI292" s="29"/>
    </row>
    <row r="293" spans="2:87" ht="17.55" customHeight="1">
      <c r="B293" s="26">
        <f>+'Listado de Puestos'!B293</f>
        <v>283</v>
      </c>
      <c r="C293" s="26" t="str">
        <f>+IF('Lista Puestos Valorados'!C293="","",'Lista Puestos Valorados'!C293)</f>
        <v/>
      </c>
      <c r="D293" s="26" t="str">
        <f>+IF('Lista Puestos Valorados'!D293="","",'Lista Puestos Valorados'!D293)</f>
        <v/>
      </c>
      <c r="E293" s="26" t="str">
        <f>+IF('Lista Puestos Valorados'!E293="","",'Lista Puestos Valorados'!E293)</f>
        <v/>
      </c>
      <c r="F293" s="26" t="str">
        <f>+IF('Lista Puestos Valorados'!F293="","",'Lista Puestos Valorados'!F293)</f>
        <v/>
      </c>
      <c r="G293" s="26" t="str">
        <f>+IF('Lista Puestos Valorados'!G293="","",'Lista Puestos Valorados'!G293)</f>
        <v/>
      </c>
      <c r="H293" s="26" t="str">
        <f>+IF('Lista Puestos Valorados'!H293="","",'Lista Puestos Valorados'!H293)</f>
        <v/>
      </c>
      <c r="I293" s="26" t="str">
        <f>+IF('Lista Puestos Valorados'!I293="","",'Lista Puestos Valorados'!I293)</f>
        <v/>
      </c>
      <c r="J293" s="118" t="e">
        <f t="array" ref="J293">+IF(L293="","",_xlfn.IFS(L293&lt;='Cortes de Agrupacion'!$F$15,'Cortes de Agrupacion'!$E$15,'Resultados General'!L293&lt;='Cortes de Agrupacion'!$F$14,'Cortes de Agrupacion'!$E$14,'Resultados General'!L293&lt;='Cortes de Agrupacion'!$F$13,'Cortes de Agrupacion'!$E$13,L293&lt;='Cortes de Agrupacion'!$F$12,'Cortes de Agrupacion'!$E$12,'Resultados General'!L293&lt;='Cortes de Agrupacion'!$F$11,'Cortes de Agrupacion'!$E$11,'Resultados General'!L293&lt;='Cortes de Agrupacion'!$F$10,'Cortes de Agrupacion'!$E$10,'Resultados General'!L293&lt;='Cortes de Agrupacion'!$F$9,'Cortes de Agrupacion'!$E$9,'Resultados General'!L293&lt;='Cortes de Agrupacion'!$F$8,'Cortes de Agrupacion'!$E$8,'Resultados General'!L293&lt;='Cortes de Agrupacion'!$F$7,'Cortes de Agrupacion'!$E$7,'Resultados General'!L293&lt;='Cortes de Agrupacion'!$F$6,'Cortes de Agrupacion'!$E$6))</f>
        <v>#VALUE!</v>
      </c>
      <c r="K293" s="118" t="str">
        <f t="shared" si="8"/>
        <v/>
      </c>
      <c r="L293" s="124" t="e">
        <f>#VALUE!</f>
        <v>#VALUE!</v>
      </c>
      <c r="M293" s="26" t="e">
        <f ca="1">+_xlfn.IFNA(VLOOKUP(C293,'Distribución de puestos'!$B$8:$I$507,8,0),"")</f>
        <v>#NAME?</v>
      </c>
      <c r="N293" s="26" t="str">
        <f>+IF(VLOOKUP($B293,'Lista Puestos Valorados'!$B$11:$BK$510,MATCH('Auxiliar General'!H$4,'Lista Puestos Valorados'!$B$10:$BK$10,0),0)="","No relevante",VLOOKUP($B293,'Lista Puestos Valorados'!$B$11:$BK$510,MATCH('Auxiliar General'!H$4,'Lista Puestos Valorados'!$B$10:$BK$10,0),0))</f>
        <v>No relevante</v>
      </c>
      <c r="O293" s="26">
        <f>+HLOOKUP(N293,Sistema_Puntos!$Q$5:$Y$43,'Auxiliar General'!J$5,FALSE)</f>
        <v>0</v>
      </c>
      <c r="P293" s="26" t="str">
        <f>+IF(VLOOKUP($B293,'Lista Puestos Valorados'!$B$11:$BK$510,MATCH('Auxiliar General'!J$4,'Lista Puestos Valorados'!$B$10:$BK$10,0),0)="","No relevante",VLOOKUP($B293,'Lista Puestos Valorados'!$B$11:$BK$510,MATCH('Auxiliar General'!J$4,'Lista Puestos Valorados'!$B$10:$BK$10,0),0))</f>
        <v>No relevante</v>
      </c>
      <c r="Q293" s="26">
        <f>+HLOOKUP(P293,Sistema_Puntos!$Q$5:$Y$43,'Auxiliar General'!L$5,FALSE)</f>
        <v>0</v>
      </c>
      <c r="R293" s="26" t="str">
        <f>+IF(VLOOKUP($B293,'Lista Puestos Valorados'!$B$11:$BK$510,MATCH('Auxiliar General'!L$4,'Lista Puestos Valorados'!$B$10:$BK$10,0),0)="","No relevante",VLOOKUP($B293,'Lista Puestos Valorados'!$B$11:$BK$510,MATCH('Auxiliar General'!L$4,'Lista Puestos Valorados'!$B$10:$BK$10,0),0))</f>
        <v>No relevante</v>
      </c>
      <c r="S293" s="26">
        <f>+HLOOKUP(R293,Sistema_Puntos!$Q$5:$Y$43,'Auxiliar General'!N$5,FALSE)</f>
        <v>0</v>
      </c>
      <c r="T293" s="26" t="str">
        <f>+IF(VLOOKUP($B293,'Lista Puestos Valorados'!$B$11:$BK$510,MATCH('Auxiliar General'!N$4,'Lista Puestos Valorados'!$B$10:$BK$10,0),0)="","No relevante",VLOOKUP($B293,'Lista Puestos Valorados'!$B$11:$BK$510,MATCH('Auxiliar General'!N$4,'Lista Puestos Valorados'!$B$10:$BK$10,0),0))</f>
        <v>No relevante</v>
      </c>
      <c r="U293" s="26">
        <f>+HLOOKUP(T293,Sistema_Puntos!$Q$5:$Y$43,'Auxiliar General'!P$5,FALSE)</f>
        <v>0</v>
      </c>
      <c r="V293" s="26" t="str">
        <f>+IF(VLOOKUP($B293,'Lista Puestos Valorados'!$B$11:$BK$510,MATCH('Auxiliar General'!P$4,'Lista Puestos Valorados'!$B$10:$BK$10,0),0)="","No relevante",VLOOKUP($B293,'Lista Puestos Valorados'!$B$11:$BK$510,MATCH('Auxiliar General'!P$4,'Lista Puestos Valorados'!$B$10:$BK$10,0),0))</f>
        <v>No relevante</v>
      </c>
      <c r="W293" s="26">
        <f>+HLOOKUP(V293,Sistema_Puntos!$Q$5:$Y$43,'Auxiliar General'!R$5,FALSE)</f>
        <v>0</v>
      </c>
      <c r="X293" s="26" t="str">
        <f>+IF(VLOOKUP($B293,'Lista Puestos Valorados'!$B$11:$BK$510,MATCH('Auxiliar General'!R$4,'Lista Puestos Valorados'!$B$10:$BK$10,0),0)="","No relevante",VLOOKUP($B293,'Lista Puestos Valorados'!$B$11:$BK$510,MATCH('Auxiliar General'!R$4,'Lista Puestos Valorados'!$B$10:$BK$10,0),0))</f>
        <v>No relevante</v>
      </c>
      <c r="Y293" s="26">
        <f>+HLOOKUP(X293,Sistema_Puntos!$Q$5:$Y$43,'Auxiliar General'!T$5,FALSE)</f>
        <v>0</v>
      </c>
      <c r="Z293" s="26" t="str">
        <f>+IF(VLOOKUP($B293,'Lista Puestos Valorados'!$B$11:$BK$510,MATCH('Auxiliar General'!T$4,'Lista Puestos Valorados'!$B$10:$BK$10,0),0)="","No relevante",VLOOKUP($B293,'Lista Puestos Valorados'!$B$11:$BK$510,MATCH('Auxiliar General'!T$4,'Lista Puestos Valorados'!$B$10:$BK$10,0),0))</f>
        <v>No relevante</v>
      </c>
      <c r="AA293" s="26">
        <f>+HLOOKUP(Z293,Sistema_Puntos!$Q$5:$Y$43,'Auxiliar General'!V$5,FALSE)</f>
        <v>0</v>
      </c>
      <c r="AB293" s="26" t="str">
        <f>+IF(VLOOKUP($B293,'Lista Puestos Valorados'!$B$11:$BK$510,MATCH('Auxiliar General'!V$4,'Lista Puestos Valorados'!$B$10:$BK$10,0),0)="","No relevante",VLOOKUP($B293,'Lista Puestos Valorados'!$B$11:$BK$510,MATCH('Auxiliar General'!V$4,'Lista Puestos Valorados'!$B$10:$BK$10,0),0))</f>
        <v>No relevante</v>
      </c>
      <c r="AC293" s="26">
        <f>+HLOOKUP(AB293,Sistema_Puntos!$Q$5:$Y$43,'Auxiliar General'!X$5,FALSE)</f>
        <v>0</v>
      </c>
      <c r="AD293" s="26" t="str">
        <f>+IF(VLOOKUP($B293,'Lista Puestos Valorados'!$B$11:$BK$510,MATCH('Auxiliar General'!X$4,'Lista Puestos Valorados'!$B$10:$BK$10,0),0)="","No relevante",VLOOKUP($B293,'Lista Puestos Valorados'!$B$11:$BK$510,MATCH('Auxiliar General'!X$4,'Lista Puestos Valorados'!$B$10:$BK$10,0),0))</f>
        <v>No relevante</v>
      </c>
      <c r="AE293" s="26">
        <f>+HLOOKUP(AD293,Sistema_Puntos!$Q$5:$Y$43,'Auxiliar General'!Z$5,FALSE)</f>
        <v>0</v>
      </c>
      <c r="AF293" s="26" t="str">
        <f>+IF(VLOOKUP($B293,'Lista Puestos Valorados'!$B$11:$BK$510,MATCH('Auxiliar General'!Z$4,'Lista Puestos Valorados'!$B$10:$BK$10,0),0)="","No relevante",VLOOKUP($B293,'Lista Puestos Valorados'!$B$11:$BK$510,MATCH('Auxiliar General'!Z$4,'Lista Puestos Valorados'!$B$10:$BK$10,0),0))</f>
        <v>No relevante</v>
      </c>
      <c r="AG293" s="26">
        <f>+HLOOKUP(AF293,Sistema_Puntos!$Q$5:$Y$43,'Auxiliar General'!AB$5,FALSE)</f>
        <v>0</v>
      </c>
      <c r="AH293" s="26" t="str">
        <f>+IF(VLOOKUP($B293,'Lista Puestos Valorados'!$B$11:$BK$510,MATCH('Auxiliar General'!AB$4,'Lista Puestos Valorados'!$B$10:$BK$10,0),0)="","No relevante",VLOOKUP($B293,'Lista Puestos Valorados'!$B$11:$BK$510,MATCH('Auxiliar General'!AB$4,'Lista Puestos Valorados'!$B$10:$BK$10,0),0))</f>
        <v>No relevante</v>
      </c>
      <c r="AI293" s="26">
        <f>+HLOOKUP(AH293,Sistema_Puntos!$Q$5:$Y$43,'Auxiliar General'!AD$5,FALSE)</f>
        <v>0</v>
      </c>
      <c r="AJ293" s="26" t="str">
        <f>+IF(VLOOKUP($B293,'Lista Puestos Valorados'!$B$11:$BK$510,MATCH('Auxiliar General'!AD$4,'Lista Puestos Valorados'!$B$10:$BK$10,0),0)="","No relevante",VLOOKUP($B293,'Lista Puestos Valorados'!$B$11:$BK$510,MATCH('Auxiliar General'!AD$4,'Lista Puestos Valorados'!$B$10:$BK$10,0),0))</f>
        <v>No relevante</v>
      </c>
      <c r="AK293" s="26">
        <f>+HLOOKUP(AJ293,Sistema_Puntos!$Q$5:$Y$43,'Auxiliar General'!AF$5,FALSE)</f>
        <v>0</v>
      </c>
      <c r="AL293" s="26" t="str">
        <f>+IF(VLOOKUP($B293,'Lista Puestos Valorados'!$B$11:$BK$510,MATCH('Auxiliar General'!AF$4,'Lista Puestos Valorados'!$B$10:$BK$10,0),0)="","No relevante",VLOOKUP($B293,'Lista Puestos Valorados'!$B$11:$BK$510,MATCH('Auxiliar General'!AF$4,'Lista Puestos Valorados'!$B$10:$BK$10,0),0))</f>
        <v>No relevante</v>
      </c>
      <c r="AM293" s="26">
        <f>+HLOOKUP(AL293,Sistema_Puntos!$Q$5:$Y$43,'Auxiliar General'!AH$5,FALSE)</f>
        <v>0</v>
      </c>
      <c r="AN293" s="26" t="str">
        <f>+IF(VLOOKUP($B293,'Lista Puestos Valorados'!$B$11:$BK$510,MATCH('Auxiliar General'!AH$4,'Lista Puestos Valorados'!$B$10:$BK$10,0),0)="","No relevante",VLOOKUP($B293,'Lista Puestos Valorados'!$B$11:$BK$510,MATCH('Auxiliar General'!AH$4,'Lista Puestos Valorados'!$B$10:$BK$10,0),0))</f>
        <v>No relevante</v>
      </c>
      <c r="AO293" s="26">
        <f>+HLOOKUP(AN293,Sistema_Puntos!$Q$5:$Y$43,'Auxiliar General'!AJ$5,FALSE)</f>
        <v>0</v>
      </c>
      <c r="AP293" s="26" t="str">
        <f>+IF(VLOOKUP($B293,'Lista Puestos Valorados'!$B$11:$BK$510,MATCH('Auxiliar General'!AJ$4,'Lista Puestos Valorados'!$B$10:$BK$10,0),0)="","No relevante",VLOOKUP($B293,'Lista Puestos Valorados'!$B$11:$BK$510,MATCH('Auxiliar General'!AJ$4,'Lista Puestos Valorados'!$B$10:$BK$10,0),0))</f>
        <v>No relevante</v>
      </c>
      <c r="AQ293" s="26">
        <f>+HLOOKUP(AP293,Sistema_Puntos!$Q$5:$Y$43,'Auxiliar General'!AL$5,FALSE)</f>
        <v>0</v>
      </c>
      <c r="AR293" s="26" t="str">
        <f>+IF(VLOOKUP($B293,'Lista Puestos Valorados'!$B$11:$BK$510,MATCH('Auxiliar General'!AL$4,'Lista Puestos Valorados'!$B$10:$BK$10,0),0)="","No relevante",VLOOKUP($B293,'Lista Puestos Valorados'!$B$11:$BK$510,MATCH('Auxiliar General'!AL$4,'Lista Puestos Valorados'!$B$10:$BK$10,0),0))</f>
        <v>No relevante</v>
      </c>
      <c r="AS293" s="26">
        <f>+HLOOKUP(AR293,Sistema_Puntos!$Q$5:$Y$43,'Auxiliar General'!AN$5,FALSE)</f>
        <v>0</v>
      </c>
      <c r="AT293" s="26" t="str">
        <f>+IF(VLOOKUP($B293,'Lista Puestos Valorados'!$B$11:$BK$510,MATCH('Auxiliar General'!AN$4,'Lista Puestos Valorados'!$B$10:$BK$10,0),0)="","No relevante",VLOOKUP($B293,'Lista Puestos Valorados'!$B$11:$BK$510,MATCH('Auxiliar General'!AN$4,'Lista Puestos Valorados'!$B$10:$BK$10,0),0))</f>
        <v>No relevante</v>
      </c>
      <c r="AU293" s="26">
        <f>+HLOOKUP(AT293,Sistema_Puntos!$Q$5:$Y$43,'Auxiliar General'!AP$5,FALSE)</f>
        <v>0</v>
      </c>
      <c r="AV293" s="26" t="str">
        <f>+IF(VLOOKUP($B293,'Lista Puestos Valorados'!$B$11:$BK$510,MATCH('Auxiliar General'!AP$4,'Lista Puestos Valorados'!$B$10:$BK$10,0),0)="","No relevante",VLOOKUP($B293,'Lista Puestos Valorados'!$B$11:$BK$510,MATCH('Auxiliar General'!AP$4,'Lista Puestos Valorados'!$B$10:$BK$10,0),0))</f>
        <v>No relevante</v>
      </c>
      <c r="AW293" s="26">
        <f>+HLOOKUP(AV293,Sistema_Puntos!$Q$5:$Y$43,'Auxiliar General'!AR$5,FALSE)</f>
        <v>0</v>
      </c>
      <c r="AX293" s="26" t="str">
        <f>+IF(VLOOKUP($B293,'Lista Puestos Valorados'!$B$11:$BK$510,MATCH('Auxiliar General'!AR$4,'Lista Puestos Valorados'!$B$10:$BK$10,0),0)="","No relevante",VLOOKUP($B293,'Lista Puestos Valorados'!$B$11:$BK$510,MATCH('Auxiliar General'!AR$4,'Lista Puestos Valorados'!$B$10:$BK$10,0),0))</f>
        <v>No relevante</v>
      </c>
      <c r="AY293" s="26">
        <f>+HLOOKUP(AX293,Sistema_Puntos!$Q$5:$Y$43,'Auxiliar General'!AT$5,FALSE)</f>
        <v>0</v>
      </c>
      <c r="AZ293" s="26" t="str">
        <f>+IF(VLOOKUP($B293,'Lista Puestos Valorados'!$B$11:$BK$510,MATCH('Auxiliar General'!AT$4,'Lista Puestos Valorados'!$B$10:$BK$10,0),0)="","No relevante",VLOOKUP($B293,'Lista Puestos Valorados'!$B$11:$BK$510,MATCH('Auxiliar General'!AT$4,'Lista Puestos Valorados'!$B$10:$BK$10,0),0))</f>
        <v>No relevante</v>
      </c>
      <c r="BA293" s="26">
        <f>+HLOOKUP(AZ293,Sistema_Puntos!$Q$5:$Y$43,'Auxiliar General'!AV$5,FALSE)</f>
        <v>0</v>
      </c>
      <c r="BB293" s="26" t="str">
        <f>+IF(VLOOKUP($B293,'Lista Puestos Valorados'!$B$11:$BK$510,MATCH('Auxiliar General'!AV$4,'Lista Puestos Valorados'!$B$10:$BK$10,0),0)="","No relevante",VLOOKUP($B293,'Lista Puestos Valorados'!$B$11:$BK$510,MATCH('Auxiliar General'!AV$4,'Lista Puestos Valorados'!$B$10:$BK$10,0),0))</f>
        <v>No relevante</v>
      </c>
      <c r="BC293" s="26">
        <f>+HLOOKUP(BB293,Sistema_Puntos!$Q$5:$Y$43,'Auxiliar General'!AX$5,FALSE)</f>
        <v>0</v>
      </c>
      <c r="BD293" s="26" t="str">
        <f>+IF(VLOOKUP($B293,'Lista Puestos Valorados'!$B$11:$BK$510,MATCH('Auxiliar General'!AX$4,'Lista Puestos Valorados'!$B$10:$BK$10,0),0)="","No relevante",VLOOKUP($B293,'Lista Puestos Valorados'!$B$11:$BK$510,MATCH('Auxiliar General'!AX$4,'Lista Puestos Valorados'!$B$10:$BK$10,0),0))</f>
        <v>No relevante</v>
      </c>
      <c r="BE293" s="26">
        <f>+HLOOKUP(BD293,Sistema_Puntos!$Q$5:$Y$43,'Auxiliar General'!AZ$5,FALSE)</f>
        <v>0</v>
      </c>
      <c r="BF293" s="26" t="str">
        <f>+IF(VLOOKUP($B293,'Lista Puestos Valorados'!$B$11:$BK$510,MATCH('Auxiliar General'!AZ$4,'Lista Puestos Valorados'!$B$10:$BK$10,0),0)="","No relevante",VLOOKUP($B293,'Lista Puestos Valorados'!$B$11:$BK$510,MATCH('Auxiliar General'!AZ$4,'Lista Puestos Valorados'!$B$10:$BK$10,0),0))</f>
        <v>No relevante</v>
      </c>
      <c r="BG293" s="26">
        <f>+HLOOKUP(BF293,Sistema_Puntos!$Q$5:$Y$43,'Auxiliar General'!BB$5,FALSE)</f>
        <v>0</v>
      </c>
      <c r="BH293" s="26" t="str">
        <f>+IF(VLOOKUP($B293,'Lista Puestos Valorados'!$B$11:$BK$510,MATCH('Auxiliar General'!BB$4,'Lista Puestos Valorados'!$B$10:$BK$10,0),0)="","No relevante",VLOOKUP($B293,'Lista Puestos Valorados'!$B$11:$BK$510,MATCH('Auxiliar General'!BB$4,'Lista Puestos Valorados'!$B$10:$BK$10,0),0))</f>
        <v>No relevante</v>
      </c>
      <c r="BI293" s="26">
        <f>+HLOOKUP(BH293,Sistema_Puntos!$Q$5:$Y$43,'Auxiliar General'!BD$5,FALSE)</f>
        <v>0</v>
      </c>
      <c r="BJ293" s="26" t="str">
        <f>+IF(VLOOKUP($B293,'Lista Puestos Valorados'!$B$11:$BK$510,MATCH('Auxiliar General'!BD$4,'Lista Puestos Valorados'!$B$10:$BK$10,0),0)="","No relevante",VLOOKUP($B293,'Lista Puestos Valorados'!$B$11:$BK$510,MATCH('Auxiliar General'!BD$4,'Lista Puestos Valorados'!$B$10:$BK$10,0),0))</f>
        <v>No relevante</v>
      </c>
      <c r="BK293" s="26">
        <f>+HLOOKUP(BJ293,Sistema_Puntos!$Q$5:$Y$43,'Auxiliar General'!BF$5,FALSE)</f>
        <v>0</v>
      </c>
      <c r="BL293" s="26" t="str">
        <f>+IF(VLOOKUP($B293,'Lista Puestos Valorados'!$B$11:$BK$510,MATCH('Auxiliar General'!BF$4,'Lista Puestos Valorados'!$B$10:$BK$10,0),0)="","No relevante",VLOOKUP($B293,'Lista Puestos Valorados'!$B$11:$BK$510,MATCH('Auxiliar General'!BF$4,'Lista Puestos Valorados'!$B$10:$BK$10,0),0))</f>
        <v>No relevante</v>
      </c>
      <c r="BM293" s="26">
        <f>+HLOOKUP(BL293,Sistema_Puntos!$Q$5:$Y$43,'Auxiliar General'!BH$5,FALSE)</f>
        <v>0</v>
      </c>
      <c r="BN293" s="26" t="str">
        <f>+IF(VLOOKUP($B293,'Lista Puestos Valorados'!$B$11:$BK$510,MATCH('Auxiliar General'!BH$4,'Lista Puestos Valorados'!$B$10:$BK$10,0),0)="","No relevante",VLOOKUP($B293,'Lista Puestos Valorados'!$B$11:$BK$510,MATCH('Auxiliar General'!BH$4,'Lista Puestos Valorados'!$B$10:$BK$10,0),0))</f>
        <v>No relevante</v>
      </c>
      <c r="BO293" s="26">
        <f>+HLOOKUP(BN293,Sistema_Puntos!$Q$5:$Y$43,'Auxiliar General'!BJ$5,FALSE)</f>
        <v>0</v>
      </c>
      <c r="BP293" s="26" t="str">
        <f>+IF(VLOOKUP($B293,'Lista Puestos Valorados'!$B$11:$BK$510,MATCH('Auxiliar General'!BJ$4,'Lista Puestos Valorados'!$B$10:$BK$10,0),0)="","No relevante",VLOOKUP($B293,'Lista Puestos Valorados'!$B$11:$BK$510,MATCH('Auxiliar General'!BJ$4,'Lista Puestos Valorados'!$B$10:$BK$10,0),0))</f>
        <v>No relevante</v>
      </c>
      <c r="BQ293" s="26">
        <f>+HLOOKUP(BP293,Sistema_Puntos!$Q$5:$Y$43,'Auxiliar General'!BL$5,FALSE)</f>
        <v>0</v>
      </c>
      <c r="BR293" s="26" t="str">
        <f>+IF(VLOOKUP($B293,'Lista Puestos Valorados'!$B$11:$BK$510,MATCH('Auxiliar General'!BL$4,'Lista Puestos Valorados'!$B$10:$BK$10,0),0)="","No relevante",VLOOKUP($B293,'Lista Puestos Valorados'!$B$11:$BK$510,MATCH('Auxiliar General'!BL$4,'Lista Puestos Valorados'!$B$10:$BK$10,0),0))</f>
        <v>No relevante</v>
      </c>
      <c r="BS293" s="26">
        <f>+HLOOKUP(BR293,Sistema_Puntos!$Q$5:$Y$43,'Auxiliar General'!BN$5,FALSE)</f>
        <v>0</v>
      </c>
      <c r="BT293" s="26" t="str">
        <f>+IF(VLOOKUP($B293,'Lista Puestos Valorados'!$B$11:$BK$510,MATCH('Auxiliar General'!BN$4,'Lista Puestos Valorados'!$B$10:$BK$10,0),0)="","No relevante",VLOOKUP($B293,'Lista Puestos Valorados'!$B$11:$BK$510,MATCH('Auxiliar General'!BN$4,'Lista Puestos Valorados'!$B$10:$BK$10,0),0))</f>
        <v>No relevante</v>
      </c>
      <c r="BU293" s="26">
        <f>+HLOOKUP(BT293,Sistema_Puntos!$Q$5:$Y$43,'Auxiliar General'!BP$5,FALSE)</f>
        <v>0</v>
      </c>
      <c r="BV293" s="26" t="str">
        <f>+IF(VLOOKUP($B293,'Lista Puestos Valorados'!$B$11:$BK$510,MATCH('Auxiliar General'!BP$4,'Lista Puestos Valorados'!$B$10:$BK$10,0),0)="","No relevante",VLOOKUP($B293,'Lista Puestos Valorados'!$B$11:$BK$510,MATCH('Auxiliar General'!BP$4,'Lista Puestos Valorados'!$B$10:$BK$10,0),0))</f>
        <v>No relevante</v>
      </c>
      <c r="BW293" s="26">
        <f>+HLOOKUP(BV293,Sistema_Puntos!$Q$5:$Y$43,'Auxiliar General'!BR$5,FALSE)</f>
        <v>0</v>
      </c>
      <c r="BX293" s="26" t="str">
        <f>+IF(VLOOKUP($B293,'Lista Puestos Valorados'!$B$11:$BK$510,MATCH('Auxiliar General'!BR$4,'Lista Puestos Valorados'!$B$10:$BK$10,0),0)="","No relevante",VLOOKUP($B293,'Lista Puestos Valorados'!$B$11:$BK$510,MATCH('Auxiliar General'!BR$4,'Lista Puestos Valorados'!$B$10:$BK$10,0),0))</f>
        <v>No relevante</v>
      </c>
      <c r="BY293" s="26">
        <f>+HLOOKUP(BX293,Sistema_Puntos!$Q$5:$Y$43,'Auxiliar General'!BT$5,FALSE)</f>
        <v>0</v>
      </c>
      <c r="BZ293" s="26" t="str">
        <f>+IF(VLOOKUP($B293,'Lista Puestos Valorados'!$B$11:$BK$510,MATCH('Auxiliar General'!BT$4,'Lista Puestos Valorados'!$B$10:$BK$10,0),0)="","No relevante",VLOOKUP($B293,'Lista Puestos Valorados'!$B$11:$BK$510,MATCH('Auxiliar General'!BT$4,'Lista Puestos Valorados'!$B$10:$BK$10,0),0))</f>
        <v>No relevante</v>
      </c>
      <c r="CA293" s="26">
        <f>+HLOOKUP(BZ293,Sistema_Puntos!$Q$5:$Y$43,'Auxiliar General'!BV$5,FALSE)</f>
        <v>0</v>
      </c>
      <c r="CB293" s="26" t="str">
        <f>+IF(VLOOKUP($B293,'Lista Puestos Valorados'!$B$11:$BK$510,MATCH('Auxiliar General'!BV$4,'Lista Puestos Valorados'!$B$10:$BK$10,0),0)="","No relevante",VLOOKUP($B293,'Lista Puestos Valorados'!$B$11:$BK$510,MATCH('Auxiliar General'!BV$4,'Lista Puestos Valorados'!$B$10:$BK$10,0),0))</f>
        <v>No relevante</v>
      </c>
      <c r="CC293" s="26">
        <f>+HLOOKUP(CB293,Sistema_Puntos!$Q$5:$Y$43,'Auxiliar General'!BX$5,FALSE)</f>
        <v>0</v>
      </c>
      <c r="CD293" s="26" t="str">
        <f>+IF(VLOOKUP($B293,'Lista Puestos Valorados'!$B$11:$BK$510,MATCH('Auxiliar General'!BX$4,'Lista Puestos Valorados'!$B$10:$BK$10,0),0)="","No relevante",VLOOKUP($B293,'Lista Puestos Valorados'!$B$11:$BK$510,MATCH('Auxiliar General'!BX$4,'Lista Puestos Valorados'!$B$10:$BK$10,0),0))</f>
        <v>No relevante</v>
      </c>
      <c r="CE293" s="26">
        <f>+HLOOKUP(CD293,Sistema_Puntos!$Q$5:$Y$43,'Auxiliar General'!BZ$5,FALSE)</f>
        <v>0</v>
      </c>
      <c r="CF293" s="26" t="str">
        <f>+IF(VLOOKUP($B293,'Lista Puestos Valorados'!$B$11:$BK$510,MATCH('Auxiliar General'!BZ$4,'Lista Puestos Valorados'!$B$10:$BK$10,0),0)="","No relevante",VLOOKUP($B293,'Lista Puestos Valorados'!$B$11:$BK$510,MATCH('Auxiliar General'!BZ$4,'Lista Puestos Valorados'!$B$10:$BK$10,0),0))</f>
        <v>No relevante</v>
      </c>
      <c r="CG293" s="26">
        <f>+HLOOKUP(CF293,Sistema_Puntos!$Q$5:$Y$43,'Auxiliar General'!CB$5,FALSE)</f>
        <v>0</v>
      </c>
      <c r="CH293" s="29"/>
      <c r="CI293" s="29"/>
    </row>
    <row r="294" spans="2:87" ht="17.55" customHeight="1">
      <c r="B294" s="26">
        <f>+'Listado de Puestos'!B294</f>
        <v>284</v>
      </c>
      <c r="C294" s="26" t="str">
        <f>+IF('Lista Puestos Valorados'!C294="","",'Lista Puestos Valorados'!C294)</f>
        <v/>
      </c>
      <c r="D294" s="26" t="str">
        <f>+IF('Lista Puestos Valorados'!D294="","",'Lista Puestos Valorados'!D294)</f>
        <v/>
      </c>
      <c r="E294" s="26" t="str">
        <f>+IF('Lista Puestos Valorados'!E294="","",'Lista Puestos Valorados'!E294)</f>
        <v/>
      </c>
      <c r="F294" s="26" t="str">
        <f>+IF('Lista Puestos Valorados'!F294="","",'Lista Puestos Valorados'!F294)</f>
        <v/>
      </c>
      <c r="G294" s="26" t="str">
        <f>+IF('Lista Puestos Valorados'!G294="","",'Lista Puestos Valorados'!G294)</f>
        <v/>
      </c>
      <c r="H294" s="26" t="str">
        <f>+IF('Lista Puestos Valorados'!H294="","",'Lista Puestos Valorados'!H294)</f>
        <v/>
      </c>
      <c r="I294" s="26" t="str">
        <f>+IF('Lista Puestos Valorados'!I294="","",'Lista Puestos Valorados'!I294)</f>
        <v/>
      </c>
      <c r="J294" s="118" t="e">
        <f t="array" ref="J294">+IF(L294="","",_xlfn.IFS(L294&lt;='Cortes de Agrupacion'!$F$15,'Cortes de Agrupacion'!$E$15,'Resultados General'!L294&lt;='Cortes de Agrupacion'!$F$14,'Cortes de Agrupacion'!$E$14,'Resultados General'!L294&lt;='Cortes de Agrupacion'!$F$13,'Cortes de Agrupacion'!$E$13,L294&lt;='Cortes de Agrupacion'!$F$12,'Cortes de Agrupacion'!$E$12,'Resultados General'!L294&lt;='Cortes de Agrupacion'!$F$11,'Cortes de Agrupacion'!$E$11,'Resultados General'!L294&lt;='Cortes de Agrupacion'!$F$10,'Cortes de Agrupacion'!$E$10,'Resultados General'!L294&lt;='Cortes de Agrupacion'!$F$9,'Cortes de Agrupacion'!$E$9,'Resultados General'!L294&lt;='Cortes de Agrupacion'!$F$8,'Cortes de Agrupacion'!$E$8,'Resultados General'!L294&lt;='Cortes de Agrupacion'!$F$7,'Cortes de Agrupacion'!$E$7,'Resultados General'!L294&lt;='Cortes de Agrupacion'!$F$6,'Cortes de Agrupacion'!$E$6))</f>
        <v>#VALUE!</v>
      </c>
      <c r="K294" s="118" t="str">
        <f t="shared" si="8"/>
        <v/>
      </c>
      <c r="L294" s="124" t="e">
        <f>#VALUE!</f>
        <v>#VALUE!</v>
      </c>
      <c r="M294" s="26" t="e">
        <f ca="1">+_xlfn.IFNA(VLOOKUP(C294,'Distribución de puestos'!$B$8:$I$507,8,0),"")</f>
        <v>#NAME?</v>
      </c>
      <c r="N294" s="26" t="str">
        <f>+IF(VLOOKUP($B294,'Lista Puestos Valorados'!$B$11:$BK$510,MATCH('Auxiliar General'!H$4,'Lista Puestos Valorados'!$B$10:$BK$10,0),0)="","No relevante",VLOOKUP($B294,'Lista Puestos Valorados'!$B$11:$BK$510,MATCH('Auxiliar General'!H$4,'Lista Puestos Valorados'!$B$10:$BK$10,0),0))</f>
        <v>No relevante</v>
      </c>
      <c r="O294" s="26">
        <f>+HLOOKUP(N294,Sistema_Puntos!$Q$5:$Y$43,'Auxiliar General'!J$5,FALSE)</f>
        <v>0</v>
      </c>
      <c r="P294" s="26" t="str">
        <f>+IF(VLOOKUP($B294,'Lista Puestos Valorados'!$B$11:$BK$510,MATCH('Auxiliar General'!J$4,'Lista Puestos Valorados'!$B$10:$BK$10,0),0)="","No relevante",VLOOKUP($B294,'Lista Puestos Valorados'!$B$11:$BK$510,MATCH('Auxiliar General'!J$4,'Lista Puestos Valorados'!$B$10:$BK$10,0),0))</f>
        <v>No relevante</v>
      </c>
      <c r="Q294" s="26">
        <f>+HLOOKUP(P294,Sistema_Puntos!$Q$5:$Y$43,'Auxiliar General'!L$5,FALSE)</f>
        <v>0</v>
      </c>
      <c r="R294" s="26" t="str">
        <f>+IF(VLOOKUP($B294,'Lista Puestos Valorados'!$B$11:$BK$510,MATCH('Auxiliar General'!L$4,'Lista Puestos Valorados'!$B$10:$BK$10,0),0)="","No relevante",VLOOKUP($B294,'Lista Puestos Valorados'!$B$11:$BK$510,MATCH('Auxiliar General'!L$4,'Lista Puestos Valorados'!$B$10:$BK$10,0),0))</f>
        <v>No relevante</v>
      </c>
      <c r="S294" s="26">
        <f>+HLOOKUP(R294,Sistema_Puntos!$Q$5:$Y$43,'Auxiliar General'!N$5,FALSE)</f>
        <v>0</v>
      </c>
      <c r="T294" s="26" t="str">
        <f>+IF(VLOOKUP($B294,'Lista Puestos Valorados'!$B$11:$BK$510,MATCH('Auxiliar General'!N$4,'Lista Puestos Valorados'!$B$10:$BK$10,0),0)="","No relevante",VLOOKUP($B294,'Lista Puestos Valorados'!$B$11:$BK$510,MATCH('Auxiliar General'!N$4,'Lista Puestos Valorados'!$B$10:$BK$10,0),0))</f>
        <v>No relevante</v>
      </c>
      <c r="U294" s="26">
        <f>+HLOOKUP(T294,Sistema_Puntos!$Q$5:$Y$43,'Auxiliar General'!P$5,FALSE)</f>
        <v>0</v>
      </c>
      <c r="V294" s="26" t="str">
        <f>+IF(VLOOKUP($B294,'Lista Puestos Valorados'!$B$11:$BK$510,MATCH('Auxiliar General'!P$4,'Lista Puestos Valorados'!$B$10:$BK$10,0),0)="","No relevante",VLOOKUP($B294,'Lista Puestos Valorados'!$B$11:$BK$510,MATCH('Auxiliar General'!P$4,'Lista Puestos Valorados'!$B$10:$BK$10,0),0))</f>
        <v>No relevante</v>
      </c>
      <c r="W294" s="26">
        <f>+HLOOKUP(V294,Sistema_Puntos!$Q$5:$Y$43,'Auxiliar General'!R$5,FALSE)</f>
        <v>0</v>
      </c>
      <c r="X294" s="26" t="str">
        <f>+IF(VLOOKUP($B294,'Lista Puestos Valorados'!$B$11:$BK$510,MATCH('Auxiliar General'!R$4,'Lista Puestos Valorados'!$B$10:$BK$10,0),0)="","No relevante",VLOOKUP($B294,'Lista Puestos Valorados'!$B$11:$BK$510,MATCH('Auxiliar General'!R$4,'Lista Puestos Valorados'!$B$10:$BK$10,0),0))</f>
        <v>No relevante</v>
      </c>
      <c r="Y294" s="26">
        <f>+HLOOKUP(X294,Sistema_Puntos!$Q$5:$Y$43,'Auxiliar General'!T$5,FALSE)</f>
        <v>0</v>
      </c>
      <c r="Z294" s="26" t="str">
        <f>+IF(VLOOKUP($B294,'Lista Puestos Valorados'!$B$11:$BK$510,MATCH('Auxiliar General'!T$4,'Lista Puestos Valorados'!$B$10:$BK$10,0),0)="","No relevante",VLOOKUP($B294,'Lista Puestos Valorados'!$B$11:$BK$510,MATCH('Auxiliar General'!T$4,'Lista Puestos Valorados'!$B$10:$BK$10,0),0))</f>
        <v>No relevante</v>
      </c>
      <c r="AA294" s="26">
        <f>+HLOOKUP(Z294,Sistema_Puntos!$Q$5:$Y$43,'Auxiliar General'!V$5,FALSE)</f>
        <v>0</v>
      </c>
      <c r="AB294" s="26" t="str">
        <f>+IF(VLOOKUP($B294,'Lista Puestos Valorados'!$B$11:$BK$510,MATCH('Auxiliar General'!V$4,'Lista Puestos Valorados'!$B$10:$BK$10,0),0)="","No relevante",VLOOKUP($B294,'Lista Puestos Valorados'!$B$11:$BK$510,MATCH('Auxiliar General'!V$4,'Lista Puestos Valorados'!$B$10:$BK$10,0),0))</f>
        <v>No relevante</v>
      </c>
      <c r="AC294" s="26">
        <f>+HLOOKUP(AB294,Sistema_Puntos!$Q$5:$Y$43,'Auxiliar General'!X$5,FALSE)</f>
        <v>0</v>
      </c>
      <c r="AD294" s="26" t="str">
        <f>+IF(VLOOKUP($B294,'Lista Puestos Valorados'!$B$11:$BK$510,MATCH('Auxiliar General'!X$4,'Lista Puestos Valorados'!$B$10:$BK$10,0),0)="","No relevante",VLOOKUP($B294,'Lista Puestos Valorados'!$B$11:$BK$510,MATCH('Auxiliar General'!X$4,'Lista Puestos Valorados'!$B$10:$BK$10,0),0))</f>
        <v>No relevante</v>
      </c>
      <c r="AE294" s="26">
        <f>+HLOOKUP(AD294,Sistema_Puntos!$Q$5:$Y$43,'Auxiliar General'!Z$5,FALSE)</f>
        <v>0</v>
      </c>
      <c r="AF294" s="26" t="str">
        <f>+IF(VLOOKUP($B294,'Lista Puestos Valorados'!$B$11:$BK$510,MATCH('Auxiliar General'!Z$4,'Lista Puestos Valorados'!$B$10:$BK$10,0),0)="","No relevante",VLOOKUP($B294,'Lista Puestos Valorados'!$B$11:$BK$510,MATCH('Auxiliar General'!Z$4,'Lista Puestos Valorados'!$B$10:$BK$10,0),0))</f>
        <v>No relevante</v>
      </c>
      <c r="AG294" s="26">
        <f>+HLOOKUP(AF294,Sistema_Puntos!$Q$5:$Y$43,'Auxiliar General'!AB$5,FALSE)</f>
        <v>0</v>
      </c>
      <c r="AH294" s="26" t="str">
        <f>+IF(VLOOKUP($B294,'Lista Puestos Valorados'!$B$11:$BK$510,MATCH('Auxiliar General'!AB$4,'Lista Puestos Valorados'!$B$10:$BK$10,0),0)="","No relevante",VLOOKUP($B294,'Lista Puestos Valorados'!$B$11:$BK$510,MATCH('Auxiliar General'!AB$4,'Lista Puestos Valorados'!$B$10:$BK$10,0),0))</f>
        <v>No relevante</v>
      </c>
      <c r="AI294" s="26">
        <f>+HLOOKUP(AH294,Sistema_Puntos!$Q$5:$Y$43,'Auxiliar General'!AD$5,FALSE)</f>
        <v>0</v>
      </c>
      <c r="AJ294" s="26" t="str">
        <f>+IF(VLOOKUP($B294,'Lista Puestos Valorados'!$B$11:$BK$510,MATCH('Auxiliar General'!AD$4,'Lista Puestos Valorados'!$B$10:$BK$10,0),0)="","No relevante",VLOOKUP($B294,'Lista Puestos Valorados'!$B$11:$BK$510,MATCH('Auxiliar General'!AD$4,'Lista Puestos Valorados'!$B$10:$BK$10,0),0))</f>
        <v>No relevante</v>
      </c>
      <c r="AK294" s="26">
        <f>+HLOOKUP(AJ294,Sistema_Puntos!$Q$5:$Y$43,'Auxiliar General'!AF$5,FALSE)</f>
        <v>0</v>
      </c>
      <c r="AL294" s="26" t="str">
        <f>+IF(VLOOKUP($B294,'Lista Puestos Valorados'!$B$11:$BK$510,MATCH('Auxiliar General'!AF$4,'Lista Puestos Valorados'!$B$10:$BK$10,0),0)="","No relevante",VLOOKUP($B294,'Lista Puestos Valorados'!$B$11:$BK$510,MATCH('Auxiliar General'!AF$4,'Lista Puestos Valorados'!$B$10:$BK$10,0),0))</f>
        <v>No relevante</v>
      </c>
      <c r="AM294" s="26">
        <f>+HLOOKUP(AL294,Sistema_Puntos!$Q$5:$Y$43,'Auxiliar General'!AH$5,FALSE)</f>
        <v>0</v>
      </c>
      <c r="AN294" s="26" t="str">
        <f>+IF(VLOOKUP($B294,'Lista Puestos Valorados'!$B$11:$BK$510,MATCH('Auxiliar General'!AH$4,'Lista Puestos Valorados'!$B$10:$BK$10,0),0)="","No relevante",VLOOKUP($B294,'Lista Puestos Valorados'!$B$11:$BK$510,MATCH('Auxiliar General'!AH$4,'Lista Puestos Valorados'!$B$10:$BK$10,0),0))</f>
        <v>No relevante</v>
      </c>
      <c r="AO294" s="26">
        <f>+HLOOKUP(AN294,Sistema_Puntos!$Q$5:$Y$43,'Auxiliar General'!AJ$5,FALSE)</f>
        <v>0</v>
      </c>
      <c r="AP294" s="26" t="str">
        <f>+IF(VLOOKUP($B294,'Lista Puestos Valorados'!$B$11:$BK$510,MATCH('Auxiliar General'!AJ$4,'Lista Puestos Valorados'!$B$10:$BK$10,0),0)="","No relevante",VLOOKUP($B294,'Lista Puestos Valorados'!$B$11:$BK$510,MATCH('Auxiliar General'!AJ$4,'Lista Puestos Valorados'!$B$10:$BK$10,0),0))</f>
        <v>No relevante</v>
      </c>
      <c r="AQ294" s="26">
        <f>+HLOOKUP(AP294,Sistema_Puntos!$Q$5:$Y$43,'Auxiliar General'!AL$5,FALSE)</f>
        <v>0</v>
      </c>
      <c r="AR294" s="26" t="str">
        <f>+IF(VLOOKUP($B294,'Lista Puestos Valorados'!$B$11:$BK$510,MATCH('Auxiliar General'!AL$4,'Lista Puestos Valorados'!$B$10:$BK$10,0),0)="","No relevante",VLOOKUP($B294,'Lista Puestos Valorados'!$B$11:$BK$510,MATCH('Auxiliar General'!AL$4,'Lista Puestos Valorados'!$B$10:$BK$10,0),0))</f>
        <v>No relevante</v>
      </c>
      <c r="AS294" s="26">
        <f>+HLOOKUP(AR294,Sistema_Puntos!$Q$5:$Y$43,'Auxiliar General'!AN$5,FALSE)</f>
        <v>0</v>
      </c>
      <c r="AT294" s="26" t="str">
        <f>+IF(VLOOKUP($B294,'Lista Puestos Valorados'!$B$11:$BK$510,MATCH('Auxiliar General'!AN$4,'Lista Puestos Valorados'!$B$10:$BK$10,0),0)="","No relevante",VLOOKUP($B294,'Lista Puestos Valorados'!$B$11:$BK$510,MATCH('Auxiliar General'!AN$4,'Lista Puestos Valorados'!$B$10:$BK$10,0),0))</f>
        <v>No relevante</v>
      </c>
      <c r="AU294" s="26">
        <f>+HLOOKUP(AT294,Sistema_Puntos!$Q$5:$Y$43,'Auxiliar General'!AP$5,FALSE)</f>
        <v>0</v>
      </c>
      <c r="AV294" s="26" t="str">
        <f>+IF(VLOOKUP($B294,'Lista Puestos Valorados'!$B$11:$BK$510,MATCH('Auxiliar General'!AP$4,'Lista Puestos Valorados'!$B$10:$BK$10,0),0)="","No relevante",VLOOKUP($B294,'Lista Puestos Valorados'!$B$11:$BK$510,MATCH('Auxiliar General'!AP$4,'Lista Puestos Valorados'!$B$10:$BK$10,0),0))</f>
        <v>No relevante</v>
      </c>
      <c r="AW294" s="26">
        <f>+HLOOKUP(AV294,Sistema_Puntos!$Q$5:$Y$43,'Auxiliar General'!AR$5,FALSE)</f>
        <v>0</v>
      </c>
      <c r="AX294" s="26" t="str">
        <f>+IF(VLOOKUP($B294,'Lista Puestos Valorados'!$B$11:$BK$510,MATCH('Auxiliar General'!AR$4,'Lista Puestos Valorados'!$B$10:$BK$10,0),0)="","No relevante",VLOOKUP($B294,'Lista Puestos Valorados'!$B$11:$BK$510,MATCH('Auxiliar General'!AR$4,'Lista Puestos Valorados'!$B$10:$BK$10,0),0))</f>
        <v>No relevante</v>
      </c>
      <c r="AY294" s="26">
        <f>+HLOOKUP(AX294,Sistema_Puntos!$Q$5:$Y$43,'Auxiliar General'!AT$5,FALSE)</f>
        <v>0</v>
      </c>
      <c r="AZ294" s="26" t="str">
        <f>+IF(VLOOKUP($B294,'Lista Puestos Valorados'!$B$11:$BK$510,MATCH('Auxiliar General'!AT$4,'Lista Puestos Valorados'!$B$10:$BK$10,0),0)="","No relevante",VLOOKUP($B294,'Lista Puestos Valorados'!$B$11:$BK$510,MATCH('Auxiliar General'!AT$4,'Lista Puestos Valorados'!$B$10:$BK$10,0),0))</f>
        <v>No relevante</v>
      </c>
      <c r="BA294" s="26">
        <f>+HLOOKUP(AZ294,Sistema_Puntos!$Q$5:$Y$43,'Auxiliar General'!AV$5,FALSE)</f>
        <v>0</v>
      </c>
      <c r="BB294" s="26" t="str">
        <f>+IF(VLOOKUP($B294,'Lista Puestos Valorados'!$B$11:$BK$510,MATCH('Auxiliar General'!AV$4,'Lista Puestos Valorados'!$B$10:$BK$10,0),0)="","No relevante",VLOOKUP($B294,'Lista Puestos Valorados'!$B$11:$BK$510,MATCH('Auxiliar General'!AV$4,'Lista Puestos Valorados'!$B$10:$BK$10,0),0))</f>
        <v>No relevante</v>
      </c>
      <c r="BC294" s="26">
        <f>+HLOOKUP(BB294,Sistema_Puntos!$Q$5:$Y$43,'Auxiliar General'!AX$5,FALSE)</f>
        <v>0</v>
      </c>
      <c r="BD294" s="26" t="str">
        <f>+IF(VLOOKUP($B294,'Lista Puestos Valorados'!$B$11:$BK$510,MATCH('Auxiliar General'!AX$4,'Lista Puestos Valorados'!$B$10:$BK$10,0),0)="","No relevante",VLOOKUP($B294,'Lista Puestos Valorados'!$B$11:$BK$510,MATCH('Auxiliar General'!AX$4,'Lista Puestos Valorados'!$B$10:$BK$10,0),0))</f>
        <v>No relevante</v>
      </c>
      <c r="BE294" s="26">
        <f>+HLOOKUP(BD294,Sistema_Puntos!$Q$5:$Y$43,'Auxiliar General'!AZ$5,FALSE)</f>
        <v>0</v>
      </c>
      <c r="BF294" s="26" t="str">
        <f>+IF(VLOOKUP($B294,'Lista Puestos Valorados'!$B$11:$BK$510,MATCH('Auxiliar General'!AZ$4,'Lista Puestos Valorados'!$B$10:$BK$10,0),0)="","No relevante",VLOOKUP($B294,'Lista Puestos Valorados'!$B$11:$BK$510,MATCH('Auxiliar General'!AZ$4,'Lista Puestos Valorados'!$B$10:$BK$10,0),0))</f>
        <v>No relevante</v>
      </c>
      <c r="BG294" s="26">
        <f>+HLOOKUP(BF294,Sistema_Puntos!$Q$5:$Y$43,'Auxiliar General'!BB$5,FALSE)</f>
        <v>0</v>
      </c>
      <c r="BH294" s="26" t="str">
        <f>+IF(VLOOKUP($B294,'Lista Puestos Valorados'!$B$11:$BK$510,MATCH('Auxiliar General'!BB$4,'Lista Puestos Valorados'!$B$10:$BK$10,0),0)="","No relevante",VLOOKUP($B294,'Lista Puestos Valorados'!$B$11:$BK$510,MATCH('Auxiliar General'!BB$4,'Lista Puestos Valorados'!$B$10:$BK$10,0),0))</f>
        <v>No relevante</v>
      </c>
      <c r="BI294" s="26">
        <f>+HLOOKUP(BH294,Sistema_Puntos!$Q$5:$Y$43,'Auxiliar General'!BD$5,FALSE)</f>
        <v>0</v>
      </c>
      <c r="BJ294" s="26" t="str">
        <f>+IF(VLOOKUP($B294,'Lista Puestos Valorados'!$B$11:$BK$510,MATCH('Auxiliar General'!BD$4,'Lista Puestos Valorados'!$B$10:$BK$10,0),0)="","No relevante",VLOOKUP($B294,'Lista Puestos Valorados'!$B$11:$BK$510,MATCH('Auxiliar General'!BD$4,'Lista Puestos Valorados'!$B$10:$BK$10,0),0))</f>
        <v>No relevante</v>
      </c>
      <c r="BK294" s="26">
        <f>+HLOOKUP(BJ294,Sistema_Puntos!$Q$5:$Y$43,'Auxiliar General'!BF$5,FALSE)</f>
        <v>0</v>
      </c>
      <c r="BL294" s="26" t="str">
        <f>+IF(VLOOKUP($B294,'Lista Puestos Valorados'!$B$11:$BK$510,MATCH('Auxiliar General'!BF$4,'Lista Puestos Valorados'!$B$10:$BK$10,0),0)="","No relevante",VLOOKUP($B294,'Lista Puestos Valorados'!$B$11:$BK$510,MATCH('Auxiliar General'!BF$4,'Lista Puestos Valorados'!$B$10:$BK$10,0),0))</f>
        <v>No relevante</v>
      </c>
      <c r="BM294" s="26">
        <f>+HLOOKUP(BL294,Sistema_Puntos!$Q$5:$Y$43,'Auxiliar General'!BH$5,FALSE)</f>
        <v>0</v>
      </c>
      <c r="BN294" s="26" t="str">
        <f>+IF(VLOOKUP($B294,'Lista Puestos Valorados'!$B$11:$BK$510,MATCH('Auxiliar General'!BH$4,'Lista Puestos Valorados'!$B$10:$BK$10,0),0)="","No relevante",VLOOKUP($B294,'Lista Puestos Valorados'!$B$11:$BK$510,MATCH('Auxiliar General'!BH$4,'Lista Puestos Valorados'!$B$10:$BK$10,0),0))</f>
        <v>No relevante</v>
      </c>
      <c r="BO294" s="26">
        <f>+HLOOKUP(BN294,Sistema_Puntos!$Q$5:$Y$43,'Auxiliar General'!BJ$5,FALSE)</f>
        <v>0</v>
      </c>
      <c r="BP294" s="26" t="str">
        <f>+IF(VLOOKUP($B294,'Lista Puestos Valorados'!$B$11:$BK$510,MATCH('Auxiliar General'!BJ$4,'Lista Puestos Valorados'!$B$10:$BK$10,0),0)="","No relevante",VLOOKUP($B294,'Lista Puestos Valorados'!$B$11:$BK$510,MATCH('Auxiliar General'!BJ$4,'Lista Puestos Valorados'!$B$10:$BK$10,0),0))</f>
        <v>No relevante</v>
      </c>
      <c r="BQ294" s="26">
        <f>+HLOOKUP(BP294,Sistema_Puntos!$Q$5:$Y$43,'Auxiliar General'!BL$5,FALSE)</f>
        <v>0</v>
      </c>
      <c r="BR294" s="26" t="str">
        <f>+IF(VLOOKUP($B294,'Lista Puestos Valorados'!$B$11:$BK$510,MATCH('Auxiliar General'!BL$4,'Lista Puestos Valorados'!$B$10:$BK$10,0),0)="","No relevante",VLOOKUP($B294,'Lista Puestos Valorados'!$B$11:$BK$510,MATCH('Auxiliar General'!BL$4,'Lista Puestos Valorados'!$B$10:$BK$10,0),0))</f>
        <v>No relevante</v>
      </c>
      <c r="BS294" s="26">
        <f>+HLOOKUP(BR294,Sistema_Puntos!$Q$5:$Y$43,'Auxiliar General'!BN$5,FALSE)</f>
        <v>0</v>
      </c>
      <c r="BT294" s="26" t="str">
        <f>+IF(VLOOKUP($B294,'Lista Puestos Valorados'!$B$11:$BK$510,MATCH('Auxiliar General'!BN$4,'Lista Puestos Valorados'!$B$10:$BK$10,0),0)="","No relevante",VLOOKUP($B294,'Lista Puestos Valorados'!$B$11:$BK$510,MATCH('Auxiliar General'!BN$4,'Lista Puestos Valorados'!$B$10:$BK$10,0),0))</f>
        <v>No relevante</v>
      </c>
      <c r="BU294" s="26">
        <f>+HLOOKUP(BT294,Sistema_Puntos!$Q$5:$Y$43,'Auxiliar General'!BP$5,FALSE)</f>
        <v>0</v>
      </c>
      <c r="BV294" s="26" t="str">
        <f>+IF(VLOOKUP($B294,'Lista Puestos Valorados'!$B$11:$BK$510,MATCH('Auxiliar General'!BP$4,'Lista Puestos Valorados'!$B$10:$BK$10,0),0)="","No relevante",VLOOKUP($B294,'Lista Puestos Valorados'!$B$11:$BK$510,MATCH('Auxiliar General'!BP$4,'Lista Puestos Valorados'!$B$10:$BK$10,0),0))</f>
        <v>No relevante</v>
      </c>
      <c r="BW294" s="26">
        <f>+HLOOKUP(BV294,Sistema_Puntos!$Q$5:$Y$43,'Auxiliar General'!BR$5,FALSE)</f>
        <v>0</v>
      </c>
      <c r="BX294" s="26" t="str">
        <f>+IF(VLOOKUP($B294,'Lista Puestos Valorados'!$B$11:$BK$510,MATCH('Auxiliar General'!BR$4,'Lista Puestos Valorados'!$B$10:$BK$10,0),0)="","No relevante",VLOOKUP($B294,'Lista Puestos Valorados'!$B$11:$BK$510,MATCH('Auxiliar General'!BR$4,'Lista Puestos Valorados'!$B$10:$BK$10,0),0))</f>
        <v>No relevante</v>
      </c>
      <c r="BY294" s="26">
        <f>+HLOOKUP(BX294,Sistema_Puntos!$Q$5:$Y$43,'Auxiliar General'!BT$5,FALSE)</f>
        <v>0</v>
      </c>
      <c r="BZ294" s="26" t="str">
        <f>+IF(VLOOKUP($B294,'Lista Puestos Valorados'!$B$11:$BK$510,MATCH('Auxiliar General'!BT$4,'Lista Puestos Valorados'!$B$10:$BK$10,0),0)="","No relevante",VLOOKUP($B294,'Lista Puestos Valorados'!$B$11:$BK$510,MATCH('Auxiliar General'!BT$4,'Lista Puestos Valorados'!$B$10:$BK$10,0),0))</f>
        <v>No relevante</v>
      </c>
      <c r="CA294" s="26">
        <f>+HLOOKUP(BZ294,Sistema_Puntos!$Q$5:$Y$43,'Auxiliar General'!BV$5,FALSE)</f>
        <v>0</v>
      </c>
      <c r="CB294" s="26" t="str">
        <f>+IF(VLOOKUP($B294,'Lista Puestos Valorados'!$B$11:$BK$510,MATCH('Auxiliar General'!BV$4,'Lista Puestos Valorados'!$B$10:$BK$10,0),0)="","No relevante",VLOOKUP($B294,'Lista Puestos Valorados'!$B$11:$BK$510,MATCH('Auxiliar General'!BV$4,'Lista Puestos Valorados'!$B$10:$BK$10,0),0))</f>
        <v>No relevante</v>
      </c>
      <c r="CC294" s="26">
        <f>+HLOOKUP(CB294,Sistema_Puntos!$Q$5:$Y$43,'Auxiliar General'!BX$5,FALSE)</f>
        <v>0</v>
      </c>
      <c r="CD294" s="26" t="str">
        <f>+IF(VLOOKUP($B294,'Lista Puestos Valorados'!$B$11:$BK$510,MATCH('Auxiliar General'!BX$4,'Lista Puestos Valorados'!$B$10:$BK$10,0),0)="","No relevante",VLOOKUP($B294,'Lista Puestos Valorados'!$B$11:$BK$510,MATCH('Auxiliar General'!BX$4,'Lista Puestos Valorados'!$B$10:$BK$10,0),0))</f>
        <v>No relevante</v>
      </c>
      <c r="CE294" s="26">
        <f>+HLOOKUP(CD294,Sistema_Puntos!$Q$5:$Y$43,'Auxiliar General'!BZ$5,FALSE)</f>
        <v>0</v>
      </c>
      <c r="CF294" s="26" t="str">
        <f>+IF(VLOOKUP($B294,'Lista Puestos Valorados'!$B$11:$BK$510,MATCH('Auxiliar General'!BZ$4,'Lista Puestos Valorados'!$B$10:$BK$10,0),0)="","No relevante",VLOOKUP($B294,'Lista Puestos Valorados'!$B$11:$BK$510,MATCH('Auxiliar General'!BZ$4,'Lista Puestos Valorados'!$B$10:$BK$10,0),0))</f>
        <v>No relevante</v>
      </c>
      <c r="CG294" s="26">
        <f>+HLOOKUP(CF294,Sistema_Puntos!$Q$5:$Y$43,'Auxiliar General'!CB$5,FALSE)</f>
        <v>0</v>
      </c>
      <c r="CH294" s="29"/>
      <c r="CI294" s="29"/>
    </row>
    <row r="295" spans="2:87" ht="17.55" customHeight="1">
      <c r="B295" s="26">
        <f>+'Listado de Puestos'!B295</f>
        <v>285</v>
      </c>
      <c r="C295" s="26" t="str">
        <f>+IF('Lista Puestos Valorados'!C295="","",'Lista Puestos Valorados'!C295)</f>
        <v/>
      </c>
      <c r="D295" s="26" t="str">
        <f>+IF('Lista Puestos Valorados'!D295="","",'Lista Puestos Valorados'!D295)</f>
        <v/>
      </c>
      <c r="E295" s="26" t="str">
        <f>+IF('Lista Puestos Valorados'!E295="","",'Lista Puestos Valorados'!E295)</f>
        <v/>
      </c>
      <c r="F295" s="26" t="str">
        <f>+IF('Lista Puestos Valorados'!F295="","",'Lista Puestos Valorados'!F295)</f>
        <v/>
      </c>
      <c r="G295" s="26" t="str">
        <f>+IF('Lista Puestos Valorados'!G295="","",'Lista Puestos Valorados'!G295)</f>
        <v/>
      </c>
      <c r="H295" s="26" t="str">
        <f>+IF('Lista Puestos Valorados'!H295="","",'Lista Puestos Valorados'!H295)</f>
        <v/>
      </c>
      <c r="I295" s="26" t="str">
        <f>+IF('Lista Puestos Valorados'!I295="","",'Lista Puestos Valorados'!I295)</f>
        <v/>
      </c>
      <c r="J295" s="118" t="e">
        <f t="array" ref="J295">+IF(L295="","",_xlfn.IFS(L295&lt;='Cortes de Agrupacion'!$F$15,'Cortes de Agrupacion'!$E$15,'Resultados General'!L295&lt;='Cortes de Agrupacion'!$F$14,'Cortes de Agrupacion'!$E$14,'Resultados General'!L295&lt;='Cortes de Agrupacion'!$F$13,'Cortes de Agrupacion'!$E$13,L295&lt;='Cortes de Agrupacion'!$F$12,'Cortes de Agrupacion'!$E$12,'Resultados General'!L295&lt;='Cortes de Agrupacion'!$F$11,'Cortes de Agrupacion'!$E$11,'Resultados General'!L295&lt;='Cortes de Agrupacion'!$F$10,'Cortes de Agrupacion'!$E$10,'Resultados General'!L295&lt;='Cortes de Agrupacion'!$F$9,'Cortes de Agrupacion'!$E$9,'Resultados General'!L295&lt;='Cortes de Agrupacion'!$F$8,'Cortes de Agrupacion'!$E$8,'Resultados General'!L295&lt;='Cortes de Agrupacion'!$F$7,'Cortes de Agrupacion'!$E$7,'Resultados General'!L295&lt;='Cortes de Agrupacion'!$F$6,'Cortes de Agrupacion'!$E$6))</f>
        <v>#VALUE!</v>
      </c>
      <c r="K295" s="118" t="str">
        <f t="shared" si="8"/>
        <v/>
      </c>
      <c r="L295" s="124" t="e">
        <f>#VALUE!</f>
        <v>#VALUE!</v>
      </c>
      <c r="M295" s="26" t="e">
        <f ca="1">+_xlfn.IFNA(VLOOKUP(C295,'Distribución de puestos'!$B$8:$I$507,8,0),"")</f>
        <v>#NAME?</v>
      </c>
      <c r="N295" s="26" t="str">
        <f>+IF(VLOOKUP($B295,'Lista Puestos Valorados'!$B$11:$BK$510,MATCH('Auxiliar General'!H$4,'Lista Puestos Valorados'!$B$10:$BK$10,0),0)="","No relevante",VLOOKUP($B295,'Lista Puestos Valorados'!$B$11:$BK$510,MATCH('Auxiliar General'!H$4,'Lista Puestos Valorados'!$B$10:$BK$10,0),0))</f>
        <v>No relevante</v>
      </c>
      <c r="O295" s="26">
        <f>+HLOOKUP(N295,Sistema_Puntos!$Q$5:$Y$43,'Auxiliar General'!J$5,FALSE)</f>
        <v>0</v>
      </c>
      <c r="P295" s="26" t="str">
        <f>+IF(VLOOKUP($B295,'Lista Puestos Valorados'!$B$11:$BK$510,MATCH('Auxiliar General'!J$4,'Lista Puestos Valorados'!$B$10:$BK$10,0),0)="","No relevante",VLOOKUP($B295,'Lista Puestos Valorados'!$B$11:$BK$510,MATCH('Auxiliar General'!J$4,'Lista Puestos Valorados'!$B$10:$BK$10,0),0))</f>
        <v>No relevante</v>
      </c>
      <c r="Q295" s="26">
        <f>+HLOOKUP(P295,Sistema_Puntos!$Q$5:$Y$43,'Auxiliar General'!L$5,FALSE)</f>
        <v>0</v>
      </c>
      <c r="R295" s="26" t="str">
        <f>+IF(VLOOKUP($B295,'Lista Puestos Valorados'!$B$11:$BK$510,MATCH('Auxiliar General'!L$4,'Lista Puestos Valorados'!$B$10:$BK$10,0),0)="","No relevante",VLOOKUP($B295,'Lista Puestos Valorados'!$B$11:$BK$510,MATCH('Auxiliar General'!L$4,'Lista Puestos Valorados'!$B$10:$BK$10,0),0))</f>
        <v>No relevante</v>
      </c>
      <c r="S295" s="26">
        <f>+HLOOKUP(R295,Sistema_Puntos!$Q$5:$Y$43,'Auxiliar General'!N$5,FALSE)</f>
        <v>0</v>
      </c>
      <c r="T295" s="26" t="str">
        <f>+IF(VLOOKUP($B295,'Lista Puestos Valorados'!$B$11:$BK$510,MATCH('Auxiliar General'!N$4,'Lista Puestos Valorados'!$B$10:$BK$10,0),0)="","No relevante",VLOOKUP($B295,'Lista Puestos Valorados'!$B$11:$BK$510,MATCH('Auxiliar General'!N$4,'Lista Puestos Valorados'!$B$10:$BK$10,0),0))</f>
        <v>No relevante</v>
      </c>
      <c r="U295" s="26">
        <f>+HLOOKUP(T295,Sistema_Puntos!$Q$5:$Y$43,'Auxiliar General'!P$5,FALSE)</f>
        <v>0</v>
      </c>
      <c r="V295" s="26" t="str">
        <f>+IF(VLOOKUP($B295,'Lista Puestos Valorados'!$B$11:$BK$510,MATCH('Auxiliar General'!P$4,'Lista Puestos Valorados'!$B$10:$BK$10,0),0)="","No relevante",VLOOKUP($B295,'Lista Puestos Valorados'!$B$11:$BK$510,MATCH('Auxiliar General'!P$4,'Lista Puestos Valorados'!$B$10:$BK$10,0),0))</f>
        <v>No relevante</v>
      </c>
      <c r="W295" s="26">
        <f>+HLOOKUP(V295,Sistema_Puntos!$Q$5:$Y$43,'Auxiliar General'!R$5,FALSE)</f>
        <v>0</v>
      </c>
      <c r="X295" s="26" t="str">
        <f>+IF(VLOOKUP($B295,'Lista Puestos Valorados'!$B$11:$BK$510,MATCH('Auxiliar General'!R$4,'Lista Puestos Valorados'!$B$10:$BK$10,0),0)="","No relevante",VLOOKUP($B295,'Lista Puestos Valorados'!$B$11:$BK$510,MATCH('Auxiliar General'!R$4,'Lista Puestos Valorados'!$B$10:$BK$10,0),0))</f>
        <v>No relevante</v>
      </c>
      <c r="Y295" s="26">
        <f>+HLOOKUP(X295,Sistema_Puntos!$Q$5:$Y$43,'Auxiliar General'!T$5,FALSE)</f>
        <v>0</v>
      </c>
      <c r="Z295" s="26" t="str">
        <f>+IF(VLOOKUP($B295,'Lista Puestos Valorados'!$B$11:$BK$510,MATCH('Auxiliar General'!T$4,'Lista Puestos Valorados'!$B$10:$BK$10,0),0)="","No relevante",VLOOKUP($B295,'Lista Puestos Valorados'!$B$11:$BK$510,MATCH('Auxiliar General'!T$4,'Lista Puestos Valorados'!$B$10:$BK$10,0),0))</f>
        <v>No relevante</v>
      </c>
      <c r="AA295" s="26">
        <f>+HLOOKUP(Z295,Sistema_Puntos!$Q$5:$Y$43,'Auxiliar General'!V$5,FALSE)</f>
        <v>0</v>
      </c>
      <c r="AB295" s="26" t="str">
        <f>+IF(VLOOKUP($B295,'Lista Puestos Valorados'!$B$11:$BK$510,MATCH('Auxiliar General'!V$4,'Lista Puestos Valorados'!$B$10:$BK$10,0),0)="","No relevante",VLOOKUP($B295,'Lista Puestos Valorados'!$B$11:$BK$510,MATCH('Auxiliar General'!V$4,'Lista Puestos Valorados'!$B$10:$BK$10,0),0))</f>
        <v>No relevante</v>
      </c>
      <c r="AC295" s="26">
        <f>+HLOOKUP(AB295,Sistema_Puntos!$Q$5:$Y$43,'Auxiliar General'!X$5,FALSE)</f>
        <v>0</v>
      </c>
      <c r="AD295" s="26" t="str">
        <f>+IF(VLOOKUP($B295,'Lista Puestos Valorados'!$B$11:$BK$510,MATCH('Auxiliar General'!X$4,'Lista Puestos Valorados'!$B$10:$BK$10,0),0)="","No relevante",VLOOKUP($B295,'Lista Puestos Valorados'!$B$11:$BK$510,MATCH('Auxiliar General'!X$4,'Lista Puestos Valorados'!$B$10:$BK$10,0),0))</f>
        <v>No relevante</v>
      </c>
      <c r="AE295" s="26">
        <f>+HLOOKUP(AD295,Sistema_Puntos!$Q$5:$Y$43,'Auxiliar General'!Z$5,FALSE)</f>
        <v>0</v>
      </c>
      <c r="AF295" s="26" t="str">
        <f>+IF(VLOOKUP($B295,'Lista Puestos Valorados'!$B$11:$BK$510,MATCH('Auxiliar General'!Z$4,'Lista Puestos Valorados'!$B$10:$BK$10,0),0)="","No relevante",VLOOKUP($B295,'Lista Puestos Valorados'!$B$11:$BK$510,MATCH('Auxiliar General'!Z$4,'Lista Puestos Valorados'!$B$10:$BK$10,0),0))</f>
        <v>No relevante</v>
      </c>
      <c r="AG295" s="26">
        <f>+HLOOKUP(AF295,Sistema_Puntos!$Q$5:$Y$43,'Auxiliar General'!AB$5,FALSE)</f>
        <v>0</v>
      </c>
      <c r="AH295" s="26" t="str">
        <f>+IF(VLOOKUP($B295,'Lista Puestos Valorados'!$B$11:$BK$510,MATCH('Auxiliar General'!AB$4,'Lista Puestos Valorados'!$B$10:$BK$10,0),0)="","No relevante",VLOOKUP($B295,'Lista Puestos Valorados'!$B$11:$BK$510,MATCH('Auxiliar General'!AB$4,'Lista Puestos Valorados'!$B$10:$BK$10,0),0))</f>
        <v>No relevante</v>
      </c>
      <c r="AI295" s="26">
        <f>+HLOOKUP(AH295,Sistema_Puntos!$Q$5:$Y$43,'Auxiliar General'!AD$5,FALSE)</f>
        <v>0</v>
      </c>
      <c r="AJ295" s="26" t="str">
        <f>+IF(VLOOKUP($B295,'Lista Puestos Valorados'!$B$11:$BK$510,MATCH('Auxiliar General'!AD$4,'Lista Puestos Valorados'!$B$10:$BK$10,0),0)="","No relevante",VLOOKUP($B295,'Lista Puestos Valorados'!$B$11:$BK$510,MATCH('Auxiliar General'!AD$4,'Lista Puestos Valorados'!$B$10:$BK$10,0),0))</f>
        <v>No relevante</v>
      </c>
      <c r="AK295" s="26">
        <f>+HLOOKUP(AJ295,Sistema_Puntos!$Q$5:$Y$43,'Auxiliar General'!AF$5,FALSE)</f>
        <v>0</v>
      </c>
      <c r="AL295" s="26" t="str">
        <f>+IF(VLOOKUP($B295,'Lista Puestos Valorados'!$B$11:$BK$510,MATCH('Auxiliar General'!AF$4,'Lista Puestos Valorados'!$B$10:$BK$10,0),0)="","No relevante",VLOOKUP($B295,'Lista Puestos Valorados'!$B$11:$BK$510,MATCH('Auxiliar General'!AF$4,'Lista Puestos Valorados'!$B$10:$BK$10,0),0))</f>
        <v>No relevante</v>
      </c>
      <c r="AM295" s="26">
        <f>+HLOOKUP(AL295,Sistema_Puntos!$Q$5:$Y$43,'Auxiliar General'!AH$5,FALSE)</f>
        <v>0</v>
      </c>
      <c r="AN295" s="26" t="str">
        <f>+IF(VLOOKUP($B295,'Lista Puestos Valorados'!$B$11:$BK$510,MATCH('Auxiliar General'!AH$4,'Lista Puestos Valorados'!$B$10:$BK$10,0),0)="","No relevante",VLOOKUP($B295,'Lista Puestos Valorados'!$B$11:$BK$510,MATCH('Auxiliar General'!AH$4,'Lista Puestos Valorados'!$B$10:$BK$10,0),0))</f>
        <v>No relevante</v>
      </c>
      <c r="AO295" s="26">
        <f>+HLOOKUP(AN295,Sistema_Puntos!$Q$5:$Y$43,'Auxiliar General'!AJ$5,FALSE)</f>
        <v>0</v>
      </c>
      <c r="AP295" s="26" t="str">
        <f>+IF(VLOOKUP($B295,'Lista Puestos Valorados'!$B$11:$BK$510,MATCH('Auxiliar General'!AJ$4,'Lista Puestos Valorados'!$B$10:$BK$10,0),0)="","No relevante",VLOOKUP($B295,'Lista Puestos Valorados'!$B$11:$BK$510,MATCH('Auxiliar General'!AJ$4,'Lista Puestos Valorados'!$B$10:$BK$10,0),0))</f>
        <v>No relevante</v>
      </c>
      <c r="AQ295" s="26">
        <f>+HLOOKUP(AP295,Sistema_Puntos!$Q$5:$Y$43,'Auxiliar General'!AL$5,FALSE)</f>
        <v>0</v>
      </c>
      <c r="AR295" s="26" t="str">
        <f>+IF(VLOOKUP($B295,'Lista Puestos Valorados'!$B$11:$BK$510,MATCH('Auxiliar General'!AL$4,'Lista Puestos Valorados'!$B$10:$BK$10,0),0)="","No relevante",VLOOKUP($B295,'Lista Puestos Valorados'!$B$11:$BK$510,MATCH('Auxiliar General'!AL$4,'Lista Puestos Valorados'!$B$10:$BK$10,0),0))</f>
        <v>No relevante</v>
      </c>
      <c r="AS295" s="26">
        <f>+HLOOKUP(AR295,Sistema_Puntos!$Q$5:$Y$43,'Auxiliar General'!AN$5,FALSE)</f>
        <v>0</v>
      </c>
      <c r="AT295" s="26" t="str">
        <f>+IF(VLOOKUP($B295,'Lista Puestos Valorados'!$B$11:$BK$510,MATCH('Auxiliar General'!AN$4,'Lista Puestos Valorados'!$B$10:$BK$10,0),0)="","No relevante",VLOOKUP($B295,'Lista Puestos Valorados'!$B$11:$BK$510,MATCH('Auxiliar General'!AN$4,'Lista Puestos Valorados'!$B$10:$BK$10,0),0))</f>
        <v>No relevante</v>
      </c>
      <c r="AU295" s="26">
        <f>+HLOOKUP(AT295,Sistema_Puntos!$Q$5:$Y$43,'Auxiliar General'!AP$5,FALSE)</f>
        <v>0</v>
      </c>
      <c r="AV295" s="26" t="str">
        <f>+IF(VLOOKUP($B295,'Lista Puestos Valorados'!$B$11:$BK$510,MATCH('Auxiliar General'!AP$4,'Lista Puestos Valorados'!$B$10:$BK$10,0),0)="","No relevante",VLOOKUP($B295,'Lista Puestos Valorados'!$B$11:$BK$510,MATCH('Auxiliar General'!AP$4,'Lista Puestos Valorados'!$B$10:$BK$10,0),0))</f>
        <v>No relevante</v>
      </c>
      <c r="AW295" s="26">
        <f>+HLOOKUP(AV295,Sistema_Puntos!$Q$5:$Y$43,'Auxiliar General'!AR$5,FALSE)</f>
        <v>0</v>
      </c>
      <c r="AX295" s="26" t="str">
        <f>+IF(VLOOKUP($B295,'Lista Puestos Valorados'!$B$11:$BK$510,MATCH('Auxiliar General'!AR$4,'Lista Puestos Valorados'!$B$10:$BK$10,0),0)="","No relevante",VLOOKUP($B295,'Lista Puestos Valorados'!$B$11:$BK$510,MATCH('Auxiliar General'!AR$4,'Lista Puestos Valorados'!$B$10:$BK$10,0),0))</f>
        <v>No relevante</v>
      </c>
      <c r="AY295" s="26">
        <f>+HLOOKUP(AX295,Sistema_Puntos!$Q$5:$Y$43,'Auxiliar General'!AT$5,FALSE)</f>
        <v>0</v>
      </c>
      <c r="AZ295" s="26" t="str">
        <f>+IF(VLOOKUP($B295,'Lista Puestos Valorados'!$B$11:$BK$510,MATCH('Auxiliar General'!AT$4,'Lista Puestos Valorados'!$B$10:$BK$10,0),0)="","No relevante",VLOOKUP($B295,'Lista Puestos Valorados'!$B$11:$BK$510,MATCH('Auxiliar General'!AT$4,'Lista Puestos Valorados'!$B$10:$BK$10,0),0))</f>
        <v>No relevante</v>
      </c>
      <c r="BA295" s="26">
        <f>+HLOOKUP(AZ295,Sistema_Puntos!$Q$5:$Y$43,'Auxiliar General'!AV$5,FALSE)</f>
        <v>0</v>
      </c>
      <c r="BB295" s="26" t="str">
        <f>+IF(VLOOKUP($B295,'Lista Puestos Valorados'!$B$11:$BK$510,MATCH('Auxiliar General'!AV$4,'Lista Puestos Valorados'!$B$10:$BK$10,0),0)="","No relevante",VLOOKUP($B295,'Lista Puestos Valorados'!$B$11:$BK$510,MATCH('Auxiliar General'!AV$4,'Lista Puestos Valorados'!$B$10:$BK$10,0),0))</f>
        <v>No relevante</v>
      </c>
      <c r="BC295" s="26">
        <f>+HLOOKUP(BB295,Sistema_Puntos!$Q$5:$Y$43,'Auxiliar General'!AX$5,FALSE)</f>
        <v>0</v>
      </c>
      <c r="BD295" s="26" t="str">
        <f>+IF(VLOOKUP($B295,'Lista Puestos Valorados'!$B$11:$BK$510,MATCH('Auxiliar General'!AX$4,'Lista Puestos Valorados'!$B$10:$BK$10,0),0)="","No relevante",VLOOKUP($B295,'Lista Puestos Valorados'!$B$11:$BK$510,MATCH('Auxiliar General'!AX$4,'Lista Puestos Valorados'!$B$10:$BK$10,0),0))</f>
        <v>No relevante</v>
      </c>
      <c r="BE295" s="26">
        <f>+HLOOKUP(BD295,Sistema_Puntos!$Q$5:$Y$43,'Auxiliar General'!AZ$5,FALSE)</f>
        <v>0</v>
      </c>
      <c r="BF295" s="26" t="str">
        <f>+IF(VLOOKUP($B295,'Lista Puestos Valorados'!$B$11:$BK$510,MATCH('Auxiliar General'!AZ$4,'Lista Puestos Valorados'!$B$10:$BK$10,0),0)="","No relevante",VLOOKUP($B295,'Lista Puestos Valorados'!$B$11:$BK$510,MATCH('Auxiliar General'!AZ$4,'Lista Puestos Valorados'!$B$10:$BK$10,0),0))</f>
        <v>No relevante</v>
      </c>
      <c r="BG295" s="26">
        <f>+HLOOKUP(BF295,Sistema_Puntos!$Q$5:$Y$43,'Auxiliar General'!BB$5,FALSE)</f>
        <v>0</v>
      </c>
      <c r="BH295" s="26" t="str">
        <f>+IF(VLOOKUP($B295,'Lista Puestos Valorados'!$B$11:$BK$510,MATCH('Auxiliar General'!BB$4,'Lista Puestos Valorados'!$B$10:$BK$10,0),0)="","No relevante",VLOOKUP($B295,'Lista Puestos Valorados'!$B$11:$BK$510,MATCH('Auxiliar General'!BB$4,'Lista Puestos Valorados'!$B$10:$BK$10,0),0))</f>
        <v>No relevante</v>
      </c>
      <c r="BI295" s="26">
        <f>+HLOOKUP(BH295,Sistema_Puntos!$Q$5:$Y$43,'Auxiliar General'!BD$5,FALSE)</f>
        <v>0</v>
      </c>
      <c r="BJ295" s="26" t="str">
        <f>+IF(VLOOKUP($B295,'Lista Puestos Valorados'!$B$11:$BK$510,MATCH('Auxiliar General'!BD$4,'Lista Puestos Valorados'!$B$10:$BK$10,0),0)="","No relevante",VLOOKUP($B295,'Lista Puestos Valorados'!$B$11:$BK$510,MATCH('Auxiliar General'!BD$4,'Lista Puestos Valorados'!$B$10:$BK$10,0),0))</f>
        <v>No relevante</v>
      </c>
      <c r="BK295" s="26">
        <f>+HLOOKUP(BJ295,Sistema_Puntos!$Q$5:$Y$43,'Auxiliar General'!BF$5,FALSE)</f>
        <v>0</v>
      </c>
      <c r="BL295" s="26" t="str">
        <f>+IF(VLOOKUP($B295,'Lista Puestos Valorados'!$B$11:$BK$510,MATCH('Auxiliar General'!BF$4,'Lista Puestos Valorados'!$B$10:$BK$10,0),0)="","No relevante",VLOOKUP($B295,'Lista Puestos Valorados'!$B$11:$BK$510,MATCH('Auxiliar General'!BF$4,'Lista Puestos Valorados'!$B$10:$BK$10,0),0))</f>
        <v>No relevante</v>
      </c>
      <c r="BM295" s="26">
        <f>+HLOOKUP(BL295,Sistema_Puntos!$Q$5:$Y$43,'Auxiliar General'!BH$5,FALSE)</f>
        <v>0</v>
      </c>
      <c r="BN295" s="26" t="str">
        <f>+IF(VLOOKUP($B295,'Lista Puestos Valorados'!$B$11:$BK$510,MATCH('Auxiliar General'!BH$4,'Lista Puestos Valorados'!$B$10:$BK$10,0),0)="","No relevante",VLOOKUP($B295,'Lista Puestos Valorados'!$B$11:$BK$510,MATCH('Auxiliar General'!BH$4,'Lista Puestos Valorados'!$B$10:$BK$10,0),0))</f>
        <v>No relevante</v>
      </c>
      <c r="BO295" s="26">
        <f>+HLOOKUP(BN295,Sistema_Puntos!$Q$5:$Y$43,'Auxiliar General'!BJ$5,FALSE)</f>
        <v>0</v>
      </c>
      <c r="BP295" s="26" t="str">
        <f>+IF(VLOOKUP($B295,'Lista Puestos Valorados'!$B$11:$BK$510,MATCH('Auxiliar General'!BJ$4,'Lista Puestos Valorados'!$B$10:$BK$10,0),0)="","No relevante",VLOOKUP($B295,'Lista Puestos Valorados'!$B$11:$BK$510,MATCH('Auxiliar General'!BJ$4,'Lista Puestos Valorados'!$B$10:$BK$10,0),0))</f>
        <v>No relevante</v>
      </c>
      <c r="BQ295" s="26">
        <f>+HLOOKUP(BP295,Sistema_Puntos!$Q$5:$Y$43,'Auxiliar General'!BL$5,FALSE)</f>
        <v>0</v>
      </c>
      <c r="BR295" s="26" t="str">
        <f>+IF(VLOOKUP($B295,'Lista Puestos Valorados'!$B$11:$BK$510,MATCH('Auxiliar General'!BL$4,'Lista Puestos Valorados'!$B$10:$BK$10,0),0)="","No relevante",VLOOKUP($B295,'Lista Puestos Valorados'!$B$11:$BK$510,MATCH('Auxiliar General'!BL$4,'Lista Puestos Valorados'!$B$10:$BK$10,0),0))</f>
        <v>No relevante</v>
      </c>
      <c r="BS295" s="26">
        <f>+HLOOKUP(BR295,Sistema_Puntos!$Q$5:$Y$43,'Auxiliar General'!BN$5,FALSE)</f>
        <v>0</v>
      </c>
      <c r="BT295" s="26" t="str">
        <f>+IF(VLOOKUP($B295,'Lista Puestos Valorados'!$B$11:$BK$510,MATCH('Auxiliar General'!BN$4,'Lista Puestos Valorados'!$B$10:$BK$10,0),0)="","No relevante",VLOOKUP($B295,'Lista Puestos Valorados'!$B$11:$BK$510,MATCH('Auxiliar General'!BN$4,'Lista Puestos Valorados'!$B$10:$BK$10,0),0))</f>
        <v>No relevante</v>
      </c>
      <c r="BU295" s="26">
        <f>+HLOOKUP(BT295,Sistema_Puntos!$Q$5:$Y$43,'Auxiliar General'!BP$5,FALSE)</f>
        <v>0</v>
      </c>
      <c r="BV295" s="26" t="str">
        <f>+IF(VLOOKUP($B295,'Lista Puestos Valorados'!$B$11:$BK$510,MATCH('Auxiliar General'!BP$4,'Lista Puestos Valorados'!$B$10:$BK$10,0),0)="","No relevante",VLOOKUP($B295,'Lista Puestos Valorados'!$B$11:$BK$510,MATCH('Auxiliar General'!BP$4,'Lista Puestos Valorados'!$B$10:$BK$10,0),0))</f>
        <v>No relevante</v>
      </c>
      <c r="BW295" s="26">
        <f>+HLOOKUP(BV295,Sistema_Puntos!$Q$5:$Y$43,'Auxiliar General'!BR$5,FALSE)</f>
        <v>0</v>
      </c>
      <c r="BX295" s="26" t="str">
        <f>+IF(VLOOKUP($B295,'Lista Puestos Valorados'!$B$11:$BK$510,MATCH('Auxiliar General'!BR$4,'Lista Puestos Valorados'!$B$10:$BK$10,0),0)="","No relevante",VLOOKUP($B295,'Lista Puestos Valorados'!$B$11:$BK$510,MATCH('Auxiliar General'!BR$4,'Lista Puestos Valorados'!$B$10:$BK$10,0),0))</f>
        <v>No relevante</v>
      </c>
      <c r="BY295" s="26">
        <f>+HLOOKUP(BX295,Sistema_Puntos!$Q$5:$Y$43,'Auxiliar General'!BT$5,FALSE)</f>
        <v>0</v>
      </c>
      <c r="BZ295" s="26" t="str">
        <f>+IF(VLOOKUP($B295,'Lista Puestos Valorados'!$B$11:$BK$510,MATCH('Auxiliar General'!BT$4,'Lista Puestos Valorados'!$B$10:$BK$10,0),0)="","No relevante",VLOOKUP($B295,'Lista Puestos Valorados'!$B$11:$BK$510,MATCH('Auxiliar General'!BT$4,'Lista Puestos Valorados'!$B$10:$BK$10,0),0))</f>
        <v>No relevante</v>
      </c>
      <c r="CA295" s="26">
        <f>+HLOOKUP(BZ295,Sistema_Puntos!$Q$5:$Y$43,'Auxiliar General'!BV$5,FALSE)</f>
        <v>0</v>
      </c>
      <c r="CB295" s="26" t="str">
        <f>+IF(VLOOKUP($B295,'Lista Puestos Valorados'!$B$11:$BK$510,MATCH('Auxiliar General'!BV$4,'Lista Puestos Valorados'!$B$10:$BK$10,0),0)="","No relevante",VLOOKUP($B295,'Lista Puestos Valorados'!$B$11:$BK$510,MATCH('Auxiliar General'!BV$4,'Lista Puestos Valorados'!$B$10:$BK$10,0),0))</f>
        <v>No relevante</v>
      </c>
      <c r="CC295" s="26">
        <f>+HLOOKUP(CB295,Sistema_Puntos!$Q$5:$Y$43,'Auxiliar General'!BX$5,FALSE)</f>
        <v>0</v>
      </c>
      <c r="CD295" s="26" t="str">
        <f>+IF(VLOOKUP($B295,'Lista Puestos Valorados'!$B$11:$BK$510,MATCH('Auxiliar General'!BX$4,'Lista Puestos Valorados'!$B$10:$BK$10,0),0)="","No relevante",VLOOKUP($B295,'Lista Puestos Valorados'!$B$11:$BK$510,MATCH('Auxiliar General'!BX$4,'Lista Puestos Valorados'!$B$10:$BK$10,0),0))</f>
        <v>No relevante</v>
      </c>
      <c r="CE295" s="26">
        <f>+HLOOKUP(CD295,Sistema_Puntos!$Q$5:$Y$43,'Auxiliar General'!BZ$5,FALSE)</f>
        <v>0</v>
      </c>
      <c r="CF295" s="26" t="str">
        <f>+IF(VLOOKUP($B295,'Lista Puestos Valorados'!$B$11:$BK$510,MATCH('Auxiliar General'!BZ$4,'Lista Puestos Valorados'!$B$10:$BK$10,0),0)="","No relevante",VLOOKUP($B295,'Lista Puestos Valorados'!$B$11:$BK$510,MATCH('Auxiliar General'!BZ$4,'Lista Puestos Valorados'!$B$10:$BK$10,0),0))</f>
        <v>No relevante</v>
      </c>
      <c r="CG295" s="26">
        <f>+HLOOKUP(CF295,Sistema_Puntos!$Q$5:$Y$43,'Auxiliar General'!CB$5,FALSE)</f>
        <v>0</v>
      </c>
      <c r="CH295" s="29"/>
      <c r="CI295" s="29"/>
    </row>
    <row r="296" spans="2:87" ht="17.55" customHeight="1">
      <c r="B296" s="26">
        <f>+'Listado de Puestos'!B296</f>
        <v>286</v>
      </c>
      <c r="C296" s="26" t="str">
        <f>+IF('Lista Puestos Valorados'!C296="","",'Lista Puestos Valorados'!C296)</f>
        <v/>
      </c>
      <c r="D296" s="26" t="str">
        <f>+IF('Lista Puestos Valorados'!D296="","",'Lista Puestos Valorados'!D296)</f>
        <v/>
      </c>
      <c r="E296" s="26" t="str">
        <f>+IF('Lista Puestos Valorados'!E296="","",'Lista Puestos Valorados'!E296)</f>
        <v/>
      </c>
      <c r="F296" s="26" t="str">
        <f>+IF('Lista Puestos Valorados'!F296="","",'Lista Puestos Valorados'!F296)</f>
        <v/>
      </c>
      <c r="G296" s="26" t="str">
        <f>+IF('Lista Puestos Valorados'!G296="","",'Lista Puestos Valorados'!G296)</f>
        <v/>
      </c>
      <c r="H296" s="26" t="str">
        <f>+IF('Lista Puestos Valorados'!H296="","",'Lista Puestos Valorados'!H296)</f>
        <v/>
      </c>
      <c r="I296" s="26" t="str">
        <f>+IF('Lista Puestos Valorados'!I296="","",'Lista Puestos Valorados'!I296)</f>
        <v/>
      </c>
      <c r="J296" s="118" t="e">
        <f t="array" ref="J296">+IF(L296="","",_xlfn.IFS(L296&lt;='Cortes de Agrupacion'!$F$15,'Cortes de Agrupacion'!$E$15,'Resultados General'!L296&lt;='Cortes de Agrupacion'!$F$14,'Cortes de Agrupacion'!$E$14,'Resultados General'!L296&lt;='Cortes de Agrupacion'!$F$13,'Cortes de Agrupacion'!$E$13,L296&lt;='Cortes de Agrupacion'!$F$12,'Cortes de Agrupacion'!$E$12,'Resultados General'!L296&lt;='Cortes de Agrupacion'!$F$11,'Cortes de Agrupacion'!$E$11,'Resultados General'!L296&lt;='Cortes de Agrupacion'!$F$10,'Cortes de Agrupacion'!$E$10,'Resultados General'!L296&lt;='Cortes de Agrupacion'!$F$9,'Cortes de Agrupacion'!$E$9,'Resultados General'!L296&lt;='Cortes de Agrupacion'!$F$8,'Cortes de Agrupacion'!$E$8,'Resultados General'!L296&lt;='Cortes de Agrupacion'!$F$7,'Cortes de Agrupacion'!$E$7,'Resultados General'!L296&lt;='Cortes de Agrupacion'!$F$6,'Cortes de Agrupacion'!$E$6))</f>
        <v>#VALUE!</v>
      </c>
      <c r="K296" s="118" t="str">
        <f t="shared" si="8"/>
        <v/>
      </c>
      <c r="L296" s="124" t="e">
        <f>#VALUE!</f>
        <v>#VALUE!</v>
      </c>
      <c r="M296" s="26" t="e">
        <f ca="1">+_xlfn.IFNA(VLOOKUP(C296,'Distribución de puestos'!$B$8:$I$507,8,0),"")</f>
        <v>#NAME?</v>
      </c>
      <c r="N296" s="26" t="str">
        <f>+IF(VLOOKUP($B296,'Lista Puestos Valorados'!$B$11:$BK$510,MATCH('Auxiliar General'!H$4,'Lista Puestos Valorados'!$B$10:$BK$10,0),0)="","No relevante",VLOOKUP($B296,'Lista Puestos Valorados'!$B$11:$BK$510,MATCH('Auxiliar General'!H$4,'Lista Puestos Valorados'!$B$10:$BK$10,0),0))</f>
        <v>No relevante</v>
      </c>
      <c r="O296" s="26">
        <f>+HLOOKUP(N296,Sistema_Puntos!$Q$5:$Y$43,'Auxiliar General'!J$5,FALSE)</f>
        <v>0</v>
      </c>
      <c r="P296" s="26" t="str">
        <f>+IF(VLOOKUP($B296,'Lista Puestos Valorados'!$B$11:$BK$510,MATCH('Auxiliar General'!J$4,'Lista Puestos Valorados'!$B$10:$BK$10,0),0)="","No relevante",VLOOKUP($B296,'Lista Puestos Valorados'!$B$11:$BK$510,MATCH('Auxiliar General'!J$4,'Lista Puestos Valorados'!$B$10:$BK$10,0),0))</f>
        <v>No relevante</v>
      </c>
      <c r="Q296" s="26">
        <f>+HLOOKUP(P296,Sistema_Puntos!$Q$5:$Y$43,'Auxiliar General'!L$5,FALSE)</f>
        <v>0</v>
      </c>
      <c r="R296" s="26" t="str">
        <f>+IF(VLOOKUP($B296,'Lista Puestos Valorados'!$B$11:$BK$510,MATCH('Auxiliar General'!L$4,'Lista Puestos Valorados'!$B$10:$BK$10,0),0)="","No relevante",VLOOKUP($B296,'Lista Puestos Valorados'!$B$11:$BK$510,MATCH('Auxiliar General'!L$4,'Lista Puestos Valorados'!$B$10:$BK$10,0),0))</f>
        <v>No relevante</v>
      </c>
      <c r="S296" s="26">
        <f>+HLOOKUP(R296,Sistema_Puntos!$Q$5:$Y$43,'Auxiliar General'!N$5,FALSE)</f>
        <v>0</v>
      </c>
      <c r="T296" s="26" t="str">
        <f>+IF(VLOOKUP($B296,'Lista Puestos Valorados'!$B$11:$BK$510,MATCH('Auxiliar General'!N$4,'Lista Puestos Valorados'!$B$10:$BK$10,0),0)="","No relevante",VLOOKUP($B296,'Lista Puestos Valorados'!$B$11:$BK$510,MATCH('Auxiliar General'!N$4,'Lista Puestos Valorados'!$B$10:$BK$10,0),0))</f>
        <v>No relevante</v>
      </c>
      <c r="U296" s="26">
        <f>+HLOOKUP(T296,Sistema_Puntos!$Q$5:$Y$43,'Auxiliar General'!P$5,FALSE)</f>
        <v>0</v>
      </c>
      <c r="V296" s="26" t="str">
        <f>+IF(VLOOKUP($B296,'Lista Puestos Valorados'!$B$11:$BK$510,MATCH('Auxiliar General'!P$4,'Lista Puestos Valorados'!$B$10:$BK$10,0),0)="","No relevante",VLOOKUP($B296,'Lista Puestos Valorados'!$B$11:$BK$510,MATCH('Auxiliar General'!P$4,'Lista Puestos Valorados'!$B$10:$BK$10,0),0))</f>
        <v>No relevante</v>
      </c>
      <c r="W296" s="26">
        <f>+HLOOKUP(V296,Sistema_Puntos!$Q$5:$Y$43,'Auxiliar General'!R$5,FALSE)</f>
        <v>0</v>
      </c>
      <c r="X296" s="26" t="str">
        <f>+IF(VLOOKUP($B296,'Lista Puestos Valorados'!$B$11:$BK$510,MATCH('Auxiliar General'!R$4,'Lista Puestos Valorados'!$B$10:$BK$10,0),0)="","No relevante",VLOOKUP($B296,'Lista Puestos Valorados'!$B$11:$BK$510,MATCH('Auxiliar General'!R$4,'Lista Puestos Valorados'!$B$10:$BK$10,0),0))</f>
        <v>No relevante</v>
      </c>
      <c r="Y296" s="26">
        <f>+HLOOKUP(X296,Sistema_Puntos!$Q$5:$Y$43,'Auxiliar General'!T$5,FALSE)</f>
        <v>0</v>
      </c>
      <c r="Z296" s="26" t="str">
        <f>+IF(VLOOKUP($B296,'Lista Puestos Valorados'!$B$11:$BK$510,MATCH('Auxiliar General'!T$4,'Lista Puestos Valorados'!$B$10:$BK$10,0),0)="","No relevante",VLOOKUP($B296,'Lista Puestos Valorados'!$B$11:$BK$510,MATCH('Auxiliar General'!T$4,'Lista Puestos Valorados'!$B$10:$BK$10,0),0))</f>
        <v>No relevante</v>
      </c>
      <c r="AA296" s="26">
        <f>+HLOOKUP(Z296,Sistema_Puntos!$Q$5:$Y$43,'Auxiliar General'!V$5,FALSE)</f>
        <v>0</v>
      </c>
      <c r="AB296" s="26" t="str">
        <f>+IF(VLOOKUP($B296,'Lista Puestos Valorados'!$B$11:$BK$510,MATCH('Auxiliar General'!V$4,'Lista Puestos Valorados'!$B$10:$BK$10,0),0)="","No relevante",VLOOKUP($B296,'Lista Puestos Valorados'!$B$11:$BK$510,MATCH('Auxiliar General'!V$4,'Lista Puestos Valorados'!$B$10:$BK$10,0),0))</f>
        <v>No relevante</v>
      </c>
      <c r="AC296" s="26">
        <f>+HLOOKUP(AB296,Sistema_Puntos!$Q$5:$Y$43,'Auxiliar General'!X$5,FALSE)</f>
        <v>0</v>
      </c>
      <c r="AD296" s="26" t="str">
        <f>+IF(VLOOKUP($B296,'Lista Puestos Valorados'!$B$11:$BK$510,MATCH('Auxiliar General'!X$4,'Lista Puestos Valorados'!$B$10:$BK$10,0),0)="","No relevante",VLOOKUP($B296,'Lista Puestos Valorados'!$B$11:$BK$510,MATCH('Auxiliar General'!X$4,'Lista Puestos Valorados'!$B$10:$BK$10,0),0))</f>
        <v>No relevante</v>
      </c>
      <c r="AE296" s="26">
        <f>+HLOOKUP(AD296,Sistema_Puntos!$Q$5:$Y$43,'Auxiliar General'!Z$5,FALSE)</f>
        <v>0</v>
      </c>
      <c r="AF296" s="26" t="str">
        <f>+IF(VLOOKUP($B296,'Lista Puestos Valorados'!$B$11:$BK$510,MATCH('Auxiliar General'!Z$4,'Lista Puestos Valorados'!$B$10:$BK$10,0),0)="","No relevante",VLOOKUP($B296,'Lista Puestos Valorados'!$B$11:$BK$510,MATCH('Auxiliar General'!Z$4,'Lista Puestos Valorados'!$B$10:$BK$10,0),0))</f>
        <v>No relevante</v>
      </c>
      <c r="AG296" s="26">
        <f>+HLOOKUP(AF296,Sistema_Puntos!$Q$5:$Y$43,'Auxiliar General'!AB$5,FALSE)</f>
        <v>0</v>
      </c>
      <c r="AH296" s="26" t="str">
        <f>+IF(VLOOKUP($B296,'Lista Puestos Valorados'!$B$11:$BK$510,MATCH('Auxiliar General'!AB$4,'Lista Puestos Valorados'!$B$10:$BK$10,0),0)="","No relevante",VLOOKUP($B296,'Lista Puestos Valorados'!$B$11:$BK$510,MATCH('Auxiliar General'!AB$4,'Lista Puestos Valorados'!$B$10:$BK$10,0),0))</f>
        <v>No relevante</v>
      </c>
      <c r="AI296" s="26">
        <f>+HLOOKUP(AH296,Sistema_Puntos!$Q$5:$Y$43,'Auxiliar General'!AD$5,FALSE)</f>
        <v>0</v>
      </c>
      <c r="AJ296" s="26" t="str">
        <f>+IF(VLOOKUP($B296,'Lista Puestos Valorados'!$B$11:$BK$510,MATCH('Auxiliar General'!AD$4,'Lista Puestos Valorados'!$B$10:$BK$10,0),0)="","No relevante",VLOOKUP($B296,'Lista Puestos Valorados'!$B$11:$BK$510,MATCH('Auxiliar General'!AD$4,'Lista Puestos Valorados'!$B$10:$BK$10,0),0))</f>
        <v>No relevante</v>
      </c>
      <c r="AK296" s="26">
        <f>+HLOOKUP(AJ296,Sistema_Puntos!$Q$5:$Y$43,'Auxiliar General'!AF$5,FALSE)</f>
        <v>0</v>
      </c>
      <c r="AL296" s="26" t="str">
        <f>+IF(VLOOKUP($B296,'Lista Puestos Valorados'!$B$11:$BK$510,MATCH('Auxiliar General'!AF$4,'Lista Puestos Valorados'!$B$10:$BK$10,0),0)="","No relevante",VLOOKUP($B296,'Lista Puestos Valorados'!$B$11:$BK$510,MATCH('Auxiliar General'!AF$4,'Lista Puestos Valorados'!$B$10:$BK$10,0),0))</f>
        <v>No relevante</v>
      </c>
      <c r="AM296" s="26">
        <f>+HLOOKUP(AL296,Sistema_Puntos!$Q$5:$Y$43,'Auxiliar General'!AH$5,FALSE)</f>
        <v>0</v>
      </c>
      <c r="AN296" s="26" t="str">
        <f>+IF(VLOOKUP($B296,'Lista Puestos Valorados'!$B$11:$BK$510,MATCH('Auxiliar General'!AH$4,'Lista Puestos Valorados'!$B$10:$BK$10,0),0)="","No relevante",VLOOKUP($B296,'Lista Puestos Valorados'!$B$11:$BK$510,MATCH('Auxiliar General'!AH$4,'Lista Puestos Valorados'!$B$10:$BK$10,0),0))</f>
        <v>No relevante</v>
      </c>
      <c r="AO296" s="26">
        <f>+HLOOKUP(AN296,Sistema_Puntos!$Q$5:$Y$43,'Auxiliar General'!AJ$5,FALSE)</f>
        <v>0</v>
      </c>
      <c r="AP296" s="26" t="str">
        <f>+IF(VLOOKUP($B296,'Lista Puestos Valorados'!$B$11:$BK$510,MATCH('Auxiliar General'!AJ$4,'Lista Puestos Valorados'!$B$10:$BK$10,0),0)="","No relevante",VLOOKUP($B296,'Lista Puestos Valorados'!$B$11:$BK$510,MATCH('Auxiliar General'!AJ$4,'Lista Puestos Valorados'!$B$10:$BK$10,0),0))</f>
        <v>No relevante</v>
      </c>
      <c r="AQ296" s="26">
        <f>+HLOOKUP(AP296,Sistema_Puntos!$Q$5:$Y$43,'Auxiliar General'!AL$5,FALSE)</f>
        <v>0</v>
      </c>
      <c r="AR296" s="26" t="str">
        <f>+IF(VLOOKUP($B296,'Lista Puestos Valorados'!$B$11:$BK$510,MATCH('Auxiliar General'!AL$4,'Lista Puestos Valorados'!$B$10:$BK$10,0),0)="","No relevante",VLOOKUP($B296,'Lista Puestos Valorados'!$B$11:$BK$510,MATCH('Auxiliar General'!AL$4,'Lista Puestos Valorados'!$B$10:$BK$10,0),0))</f>
        <v>No relevante</v>
      </c>
      <c r="AS296" s="26">
        <f>+HLOOKUP(AR296,Sistema_Puntos!$Q$5:$Y$43,'Auxiliar General'!AN$5,FALSE)</f>
        <v>0</v>
      </c>
      <c r="AT296" s="26" t="str">
        <f>+IF(VLOOKUP($B296,'Lista Puestos Valorados'!$B$11:$BK$510,MATCH('Auxiliar General'!AN$4,'Lista Puestos Valorados'!$B$10:$BK$10,0),0)="","No relevante",VLOOKUP($B296,'Lista Puestos Valorados'!$B$11:$BK$510,MATCH('Auxiliar General'!AN$4,'Lista Puestos Valorados'!$B$10:$BK$10,0),0))</f>
        <v>No relevante</v>
      </c>
      <c r="AU296" s="26">
        <f>+HLOOKUP(AT296,Sistema_Puntos!$Q$5:$Y$43,'Auxiliar General'!AP$5,FALSE)</f>
        <v>0</v>
      </c>
      <c r="AV296" s="26" t="str">
        <f>+IF(VLOOKUP($B296,'Lista Puestos Valorados'!$B$11:$BK$510,MATCH('Auxiliar General'!AP$4,'Lista Puestos Valorados'!$B$10:$BK$10,0),0)="","No relevante",VLOOKUP($B296,'Lista Puestos Valorados'!$B$11:$BK$510,MATCH('Auxiliar General'!AP$4,'Lista Puestos Valorados'!$B$10:$BK$10,0),0))</f>
        <v>No relevante</v>
      </c>
      <c r="AW296" s="26">
        <f>+HLOOKUP(AV296,Sistema_Puntos!$Q$5:$Y$43,'Auxiliar General'!AR$5,FALSE)</f>
        <v>0</v>
      </c>
      <c r="AX296" s="26" t="str">
        <f>+IF(VLOOKUP($B296,'Lista Puestos Valorados'!$B$11:$BK$510,MATCH('Auxiliar General'!AR$4,'Lista Puestos Valorados'!$B$10:$BK$10,0),0)="","No relevante",VLOOKUP($B296,'Lista Puestos Valorados'!$B$11:$BK$510,MATCH('Auxiliar General'!AR$4,'Lista Puestos Valorados'!$B$10:$BK$10,0),0))</f>
        <v>No relevante</v>
      </c>
      <c r="AY296" s="26">
        <f>+HLOOKUP(AX296,Sistema_Puntos!$Q$5:$Y$43,'Auxiliar General'!AT$5,FALSE)</f>
        <v>0</v>
      </c>
      <c r="AZ296" s="26" t="str">
        <f>+IF(VLOOKUP($B296,'Lista Puestos Valorados'!$B$11:$BK$510,MATCH('Auxiliar General'!AT$4,'Lista Puestos Valorados'!$B$10:$BK$10,0),0)="","No relevante",VLOOKUP($B296,'Lista Puestos Valorados'!$B$11:$BK$510,MATCH('Auxiliar General'!AT$4,'Lista Puestos Valorados'!$B$10:$BK$10,0),0))</f>
        <v>No relevante</v>
      </c>
      <c r="BA296" s="26">
        <f>+HLOOKUP(AZ296,Sistema_Puntos!$Q$5:$Y$43,'Auxiliar General'!AV$5,FALSE)</f>
        <v>0</v>
      </c>
      <c r="BB296" s="26" t="str">
        <f>+IF(VLOOKUP($B296,'Lista Puestos Valorados'!$B$11:$BK$510,MATCH('Auxiliar General'!AV$4,'Lista Puestos Valorados'!$B$10:$BK$10,0),0)="","No relevante",VLOOKUP($B296,'Lista Puestos Valorados'!$B$11:$BK$510,MATCH('Auxiliar General'!AV$4,'Lista Puestos Valorados'!$B$10:$BK$10,0),0))</f>
        <v>No relevante</v>
      </c>
      <c r="BC296" s="26">
        <f>+HLOOKUP(BB296,Sistema_Puntos!$Q$5:$Y$43,'Auxiliar General'!AX$5,FALSE)</f>
        <v>0</v>
      </c>
      <c r="BD296" s="26" t="str">
        <f>+IF(VLOOKUP($B296,'Lista Puestos Valorados'!$B$11:$BK$510,MATCH('Auxiliar General'!AX$4,'Lista Puestos Valorados'!$B$10:$BK$10,0),0)="","No relevante",VLOOKUP($B296,'Lista Puestos Valorados'!$B$11:$BK$510,MATCH('Auxiliar General'!AX$4,'Lista Puestos Valorados'!$B$10:$BK$10,0),0))</f>
        <v>No relevante</v>
      </c>
      <c r="BE296" s="26">
        <f>+HLOOKUP(BD296,Sistema_Puntos!$Q$5:$Y$43,'Auxiliar General'!AZ$5,FALSE)</f>
        <v>0</v>
      </c>
      <c r="BF296" s="26" t="str">
        <f>+IF(VLOOKUP($B296,'Lista Puestos Valorados'!$B$11:$BK$510,MATCH('Auxiliar General'!AZ$4,'Lista Puestos Valorados'!$B$10:$BK$10,0),0)="","No relevante",VLOOKUP($B296,'Lista Puestos Valorados'!$B$11:$BK$510,MATCH('Auxiliar General'!AZ$4,'Lista Puestos Valorados'!$B$10:$BK$10,0),0))</f>
        <v>No relevante</v>
      </c>
      <c r="BG296" s="26">
        <f>+HLOOKUP(BF296,Sistema_Puntos!$Q$5:$Y$43,'Auxiliar General'!BB$5,FALSE)</f>
        <v>0</v>
      </c>
      <c r="BH296" s="26" t="str">
        <f>+IF(VLOOKUP($B296,'Lista Puestos Valorados'!$B$11:$BK$510,MATCH('Auxiliar General'!BB$4,'Lista Puestos Valorados'!$B$10:$BK$10,0),0)="","No relevante",VLOOKUP($B296,'Lista Puestos Valorados'!$B$11:$BK$510,MATCH('Auxiliar General'!BB$4,'Lista Puestos Valorados'!$B$10:$BK$10,0),0))</f>
        <v>No relevante</v>
      </c>
      <c r="BI296" s="26">
        <f>+HLOOKUP(BH296,Sistema_Puntos!$Q$5:$Y$43,'Auxiliar General'!BD$5,FALSE)</f>
        <v>0</v>
      </c>
      <c r="BJ296" s="26" t="str">
        <f>+IF(VLOOKUP($B296,'Lista Puestos Valorados'!$B$11:$BK$510,MATCH('Auxiliar General'!BD$4,'Lista Puestos Valorados'!$B$10:$BK$10,0),0)="","No relevante",VLOOKUP($B296,'Lista Puestos Valorados'!$B$11:$BK$510,MATCH('Auxiliar General'!BD$4,'Lista Puestos Valorados'!$B$10:$BK$10,0),0))</f>
        <v>No relevante</v>
      </c>
      <c r="BK296" s="26">
        <f>+HLOOKUP(BJ296,Sistema_Puntos!$Q$5:$Y$43,'Auxiliar General'!BF$5,FALSE)</f>
        <v>0</v>
      </c>
      <c r="BL296" s="26" t="str">
        <f>+IF(VLOOKUP($B296,'Lista Puestos Valorados'!$B$11:$BK$510,MATCH('Auxiliar General'!BF$4,'Lista Puestos Valorados'!$B$10:$BK$10,0),0)="","No relevante",VLOOKUP($B296,'Lista Puestos Valorados'!$B$11:$BK$510,MATCH('Auxiliar General'!BF$4,'Lista Puestos Valorados'!$B$10:$BK$10,0),0))</f>
        <v>No relevante</v>
      </c>
      <c r="BM296" s="26">
        <f>+HLOOKUP(BL296,Sistema_Puntos!$Q$5:$Y$43,'Auxiliar General'!BH$5,FALSE)</f>
        <v>0</v>
      </c>
      <c r="BN296" s="26" t="str">
        <f>+IF(VLOOKUP($B296,'Lista Puestos Valorados'!$B$11:$BK$510,MATCH('Auxiliar General'!BH$4,'Lista Puestos Valorados'!$B$10:$BK$10,0),0)="","No relevante",VLOOKUP($B296,'Lista Puestos Valorados'!$B$11:$BK$510,MATCH('Auxiliar General'!BH$4,'Lista Puestos Valorados'!$B$10:$BK$10,0),0))</f>
        <v>No relevante</v>
      </c>
      <c r="BO296" s="26">
        <f>+HLOOKUP(BN296,Sistema_Puntos!$Q$5:$Y$43,'Auxiliar General'!BJ$5,FALSE)</f>
        <v>0</v>
      </c>
      <c r="BP296" s="26" t="str">
        <f>+IF(VLOOKUP($B296,'Lista Puestos Valorados'!$B$11:$BK$510,MATCH('Auxiliar General'!BJ$4,'Lista Puestos Valorados'!$B$10:$BK$10,0),0)="","No relevante",VLOOKUP($B296,'Lista Puestos Valorados'!$B$11:$BK$510,MATCH('Auxiliar General'!BJ$4,'Lista Puestos Valorados'!$B$10:$BK$10,0),0))</f>
        <v>No relevante</v>
      </c>
      <c r="BQ296" s="26">
        <f>+HLOOKUP(BP296,Sistema_Puntos!$Q$5:$Y$43,'Auxiliar General'!BL$5,FALSE)</f>
        <v>0</v>
      </c>
      <c r="BR296" s="26" t="str">
        <f>+IF(VLOOKUP($B296,'Lista Puestos Valorados'!$B$11:$BK$510,MATCH('Auxiliar General'!BL$4,'Lista Puestos Valorados'!$B$10:$BK$10,0),0)="","No relevante",VLOOKUP($B296,'Lista Puestos Valorados'!$B$11:$BK$510,MATCH('Auxiliar General'!BL$4,'Lista Puestos Valorados'!$B$10:$BK$10,0),0))</f>
        <v>No relevante</v>
      </c>
      <c r="BS296" s="26">
        <f>+HLOOKUP(BR296,Sistema_Puntos!$Q$5:$Y$43,'Auxiliar General'!BN$5,FALSE)</f>
        <v>0</v>
      </c>
      <c r="BT296" s="26" t="str">
        <f>+IF(VLOOKUP($B296,'Lista Puestos Valorados'!$B$11:$BK$510,MATCH('Auxiliar General'!BN$4,'Lista Puestos Valorados'!$B$10:$BK$10,0),0)="","No relevante",VLOOKUP($B296,'Lista Puestos Valorados'!$B$11:$BK$510,MATCH('Auxiliar General'!BN$4,'Lista Puestos Valorados'!$B$10:$BK$10,0),0))</f>
        <v>No relevante</v>
      </c>
      <c r="BU296" s="26">
        <f>+HLOOKUP(BT296,Sistema_Puntos!$Q$5:$Y$43,'Auxiliar General'!BP$5,FALSE)</f>
        <v>0</v>
      </c>
      <c r="BV296" s="26" t="str">
        <f>+IF(VLOOKUP($B296,'Lista Puestos Valorados'!$B$11:$BK$510,MATCH('Auxiliar General'!BP$4,'Lista Puestos Valorados'!$B$10:$BK$10,0),0)="","No relevante",VLOOKUP($B296,'Lista Puestos Valorados'!$B$11:$BK$510,MATCH('Auxiliar General'!BP$4,'Lista Puestos Valorados'!$B$10:$BK$10,0),0))</f>
        <v>No relevante</v>
      </c>
      <c r="BW296" s="26">
        <f>+HLOOKUP(BV296,Sistema_Puntos!$Q$5:$Y$43,'Auxiliar General'!BR$5,FALSE)</f>
        <v>0</v>
      </c>
      <c r="BX296" s="26" t="str">
        <f>+IF(VLOOKUP($B296,'Lista Puestos Valorados'!$B$11:$BK$510,MATCH('Auxiliar General'!BR$4,'Lista Puestos Valorados'!$B$10:$BK$10,0),0)="","No relevante",VLOOKUP($B296,'Lista Puestos Valorados'!$B$11:$BK$510,MATCH('Auxiliar General'!BR$4,'Lista Puestos Valorados'!$B$10:$BK$10,0),0))</f>
        <v>No relevante</v>
      </c>
      <c r="BY296" s="26">
        <f>+HLOOKUP(BX296,Sistema_Puntos!$Q$5:$Y$43,'Auxiliar General'!BT$5,FALSE)</f>
        <v>0</v>
      </c>
      <c r="BZ296" s="26" t="str">
        <f>+IF(VLOOKUP($B296,'Lista Puestos Valorados'!$B$11:$BK$510,MATCH('Auxiliar General'!BT$4,'Lista Puestos Valorados'!$B$10:$BK$10,0),0)="","No relevante",VLOOKUP($B296,'Lista Puestos Valorados'!$B$11:$BK$510,MATCH('Auxiliar General'!BT$4,'Lista Puestos Valorados'!$B$10:$BK$10,0),0))</f>
        <v>No relevante</v>
      </c>
      <c r="CA296" s="26">
        <f>+HLOOKUP(BZ296,Sistema_Puntos!$Q$5:$Y$43,'Auxiliar General'!BV$5,FALSE)</f>
        <v>0</v>
      </c>
      <c r="CB296" s="26" t="str">
        <f>+IF(VLOOKUP($B296,'Lista Puestos Valorados'!$B$11:$BK$510,MATCH('Auxiliar General'!BV$4,'Lista Puestos Valorados'!$B$10:$BK$10,0),0)="","No relevante",VLOOKUP($B296,'Lista Puestos Valorados'!$B$11:$BK$510,MATCH('Auxiliar General'!BV$4,'Lista Puestos Valorados'!$B$10:$BK$10,0),0))</f>
        <v>No relevante</v>
      </c>
      <c r="CC296" s="26">
        <f>+HLOOKUP(CB296,Sistema_Puntos!$Q$5:$Y$43,'Auxiliar General'!BX$5,FALSE)</f>
        <v>0</v>
      </c>
      <c r="CD296" s="26" t="str">
        <f>+IF(VLOOKUP($B296,'Lista Puestos Valorados'!$B$11:$BK$510,MATCH('Auxiliar General'!BX$4,'Lista Puestos Valorados'!$B$10:$BK$10,0),0)="","No relevante",VLOOKUP($B296,'Lista Puestos Valorados'!$B$11:$BK$510,MATCH('Auxiliar General'!BX$4,'Lista Puestos Valorados'!$B$10:$BK$10,0),0))</f>
        <v>No relevante</v>
      </c>
      <c r="CE296" s="26">
        <f>+HLOOKUP(CD296,Sistema_Puntos!$Q$5:$Y$43,'Auxiliar General'!BZ$5,FALSE)</f>
        <v>0</v>
      </c>
      <c r="CF296" s="26" t="str">
        <f>+IF(VLOOKUP($B296,'Lista Puestos Valorados'!$B$11:$BK$510,MATCH('Auxiliar General'!BZ$4,'Lista Puestos Valorados'!$B$10:$BK$10,0),0)="","No relevante",VLOOKUP($B296,'Lista Puestos Valorados'!$B$11:$BK$510,MATCH('Auxiliar General'!BZ$4,'Lista Puestos Valorados'!$B$10:$BK$10,0),0))</f>
        <v>No relevante</v>
      </c>
      <c r="CG296" s="26">
        <f>+HLOOKUP(CF296,Sistema_Puntos!$Q$5:$Y$43,'Auxiliar General'!CB$5,FALSE)</f>
        <v>0</v>
      </c>
      <c r="CH296" s="29"/>
      <c r="CI296" s="29"/>
    </row>
    <row r="297" spans="2:87" ht="17.55" customHeight="1">
      <c r="B297" s="26">
        <f>+'Listado de Puestos'!B297</f>
        <v>287</v>
      </c>
      <c r="C297" s="26" t="str">
        <f>+IF('Lista Puestos Valorados'!C297="","",'Lista Puestos Valorados'!C297)</f>
        <v/>
      </c>
      <c r="D297" s="26" t="str">
        <f>+IF('Lista Puestos Valorados'!D297="","",'Lista Puestos Valorados'!D297)</f>
        <v/>
      </c>
      <c r="E297" s="26" t="str">
        <f>+IF('Lista Puestos Valorados'!E297="","",'Lista Puestos Valorados'!E297)</f>
        <v/>
      </c>
      <c r="F297" s="26" t="str">
        <f>+IF('Lista Puestos Valorados'!F297="","",'Lista Puestos Valorados'!F297)</f>
        <v/>
      </c>
      <c r="G297" s="26" t="str">
        <f>+IF('Lista Puestos Valorados'!G297="","",'Lista Puestos Valorados'!G297)</f>
        <v/>
      </c>
      <c r="H297" s="26" t="str">
        <f>+IF('Lista Puestos Valorados'!H297="","",'Lista Puestos Valorados'!H297)</f>
        <v/>
      </c>
      <c r="I297" s="26" t="str">
        <f>+IF('Lista Puestos Valorados'!I297="","",'Lista Puestos Valorados'!I297)</f>
        <v/>
      </c>
      <c r="J297" s="118" t="e">
        <f t="array" ref="J297">+IF(L297="","",_xlfn.IFS(L297&lt;='Cortes de Agrupacion'!$F$15,'Cortes de Agrupacion'!$E$15,'Resultados General'!L297&lt;='Cortes de Agrupacion'!$F$14,'Cortes de Agrupacion'!$E$14,'Resultados General'!L297&lt;='Cortes de Agrupacion'!$F$13,'Cortes de Agrupacion'!$E$13,L297&lt;='Cortes de Agrupacion'!$F$12,'Cortes de Agrupacion'!$E$12,'Resultados General'!L297&lt;='Cortes de Agrupacion'!$F$11,'Cortes de Agrupacion'!$E$11,'Resultados General'!L297&lt;='Cortes de Agrupacion'!$F$10,'Cortes de Agrupacion'!$E$10,'Resultados General'!L297&lt;='Cortes de Agrupacion'!$F$9,'Cortes de Agrupacion'!$E$9,'Resultados General'!L297&lt;='Cortes de Agrupacion'!$F$8,'Cortes de Agrupacion'!$E$8,'Resultados General'!L297&lt;='Cortes de Agrupacion'!$F$7,'Cortes de Agrupacion'!$E$7,'Resultados General'!L297&lt;='Cortes de Agrupacion'!$F$6,'Cortes de Agrupacion'!$E$6))</f>
        <v>#VALUE!</v>
      </c>
      <c r="K297" s="118" t="str">
        <f t="shared" si="8"/>
        <v/>
      </c>
      <c r="L297" s="124" t="e">
        <f>#VALUE!</f>
        <v>#VALUE!</v>
      </c>
      <c r="M297" s="26" t="e">
        <f ca="1">+_xlfn.IFNA(VLOOKUP(C297,'Distribución de puestos'!$B$8:$I$507,8,0),"")</f>
        <v>#NAME?</v>
      </c>
      <c r="N297" s="26" t="str">
        <f>+IF(VLOOKUP($B297,'Lista Puestos Valorados'!$B$11:$BK$510,MATCH('Auxiliar General'!H$4,'Lista Puestos Valorados'!$B$10:$BK$10,0),0)="","No relevante",VLOOKUP($B297,'Lista Puestos Valorados'!$B$11:$BK$510,MATCH('Auxiliar General'!H$4,'Lista Puestos Valorados'!$B$10:$BK$10,0),0))</f>
        <v>No relevante</v>
      </c>
      <c r="O297" s="26">
        <f>+HLOOKUP(N297,Sistema_Puntos!$Q$5:$Y$43,'Auxiliar General'!J$5,FALSE)</f>
        <v>0</v>
      </c>
      <c r="P297" s="26" t="str">
        <f>+IF(VLOOKUP($B297,'Lista Puestos Valorados'!$B$11:$BK$510,MATCH('Auxiliar General'!J$4,'Lista Puestos Valorados'!$B$10:$BK$10,0),0)="","No relevante",VLOOKUP($B297,'Lista Puestos Valorados'!$B$11:$BK$510,MATCH('Auxiliar General'!J$4,'Lista Puestos Valorados'!$B$10:$BK$10,0),0))</f>
        <v>No relevante</v>
      </c>
      <c r="Q297" s="26">
        <f>+HLOOKUP(P297,Sistema_Puntos!$Q$5:$Y$43,'Auxiliar General'!L$5,FALSE)</f>
        <v>0</v>
      </c>
      <c r="R297" s="26" t="str">
        <f>+IF(VLOOKUP($B297,'Lista Puestos Valorados'!$B$11:$BK$510,MATCH('Auxiliar General'!L$4,'Lista Puestos Valorados'!$B$10:$BK$10,0),0)="","No relevante",VLOOKUP($B297,'Lista Puestos Valorados'!$B$11:$BK$510,MATCH('Auxiliar General'!L$4,'Lista Puestos Valorados'!$B$10:$BK$10,0),0))</f>
        <v>No relevante</v>
      </c>
      <c r="S297" s="26">
        <f>+HLOOKUP(R297,Sistema_Puntos!$Q$5:$Y$43,'Auxiliar General'!N$5,FALSE)</f>
        <v>0</v>
      </c>
      <c r="T297" s="26" t="str">
        <f>+IF(VLOOKUP($B297,'Lista Puestos Valorados'!$B$11:$BK$510,MATCH('Auxiliar General'!N$4,'Lista Puestos Valorados'!$B$10:$BK$10,0),0)="","No relevante",VLOOKUP($B297,'Lista Puestos Valorados'!$B$11:$BK$510,MATCH('Auxiliar General'!N$4,'Lista Puestos Valorados'!$B$10:$BK$10,0),0))</f>
        <v>No relevante</v>
      </c>
      <c r="U297" s="26">
        <f>+HLOOKUP(T297,Sistema_Puntos!$Q$5:$Y$43,'Auxiliar General'!P$5,FALSE)</f>
        <v>0</v>
      </c>
      <c r="V297" s="26" t="str">
        <f>+IF(VLOOKUP($B297,'Lista Puestos Valorados'!$B$11:$BK$510,MATCH('Auxiliar General'!P$4,'Lista Puestos Valorados'!$B$10:$BK$10,0),0)="","No relevante",VLOOKUP($B297,'Lista Puestos Valorados'!$B$11:$BK$510,MATCH('Auxiliar General'!P$4,'Lista Puestos Valorados'!$B$10:$BK$10,0),0))</f>
        <v>No relevante</v>
      </c>
      <c r="W297" s="26">
        <f>+HLOOKUP(V297,Sistema_Puntos!$Q$5:$Y$43,'Auxiliar General'!R$5,FALSE)</f>
        <v>0</v>
      </c>
      <c r="X297" s="26" t="str">
        <f>+IF(VLOOKUP($B297,'Lista Puestos Valorados'!$B$11:$BK$510,MATCH('Auxiliar General'!R$4,'Lista Puestos Valorados'!$B$10:$BK$10,0),0)="","No relevante",VLOOKUP($B297,'Lista Puestos Valorados'!$B$11:$BK$510,MATCH('Auxiliar General'!R$4,'Lista Puestos Valorados'!$B$10:$BK$10,0),0))</f>
        <v>No relevante</v>
      </c>
      <c r="Y297" s="26">
        <f>+HLOOKUP(X297,Sistema_Puntos!$Q$5:$Y$43,'Auxiliar General'!T$5,FALSE)</f>
        <v>0</v>
      </c>
      <c r="Z297" s="26" t="str">
        <f>+IF(VLOOKUP($B297,'Lista Puestos Valorados'!$B$11:$BK$510,MATCH('Auxiliar General'!T$4,'Lista Puestos Valorados'!$B$10:$BK$10,0),0)="","No relevante",VLOOKUP($B297,'Lista Puestos Valorados'!$B$11:$BK$510,MATCH('Auxiliar General'!T$4,'Lista Puestos Valorados'!$B$10:$BK$10,0),0))</f>
        <v>No relevante</v>
      </c>
      <c r="AA297" s="26">
        <f>+HLOOKUP(Z297,Sistema_Puntos!$Q$5:$Y$43,'Auxiliar General'!V$5,FALSE)</f>
        <v>0</v>
      </c>
      <c r="AB297" s="26" t="str">
        <f>+IF(VLOOKUP($B297,'Lista Puestos Valorados'!$B$11:$BK$510,MATCH('Auxiliar General'!V$4,'Lista Puestos Valorados'!$B$10:$BK$10,0),0)="","No relevante",VLOOKUP($B297,'Lista Puestos Valorados'!$B$11:$BK$510,MATCH('Auxiliar General'!V$4,'Lista Puestos Valorados'!$B$10:$BK$10,0),0))</f>
        <v>No relevante</v>
      </c>
      <c r="AC297" s="26">
        <f>+HLOOKUP(AB297,Sistema_Puntos!$Q$5:$Y$43,'Auxiliar General'!X$5,FALSE)</f>
        <v>0</v>
      </c>
      <c r="AD297" s="26" t="str">
        <f>+IF(VLOOKUP($B297,'Lista Puestos Valorados'!$B$11:$BK$510,MATCH('Auxiliar General'!X$4,'Lista Puestos Valorados'!$B$10:$BK$10,0),0)="","No relevante",VLOOKUP($B297,'Lista Puestos Valorados'!$B$11:$BK$510,MATCH('Auxiliar General'!X$4,'Lista Puestos Valorados'!$B$10:$BK$10,0),0))</f>
        <v>No relevante</v>
      </c>
      <c r="AE297" s="26">
        <f>+HLOOKUP(AD297,Sistema_Puntos!$Q$5:$Y$43,'Auxiliar General'!Z$5,FALSE)</f>
        <v>0</v>
      </c>
      <c r="AF297" s="26" t="str">
        <f>+IF(VLOOKUP($B297,'Lista Puestos Valorados'!$B$11:$BK$510,MATCH('Auxiliar General'!Z$4,'Lista Puestos Valorados'!$B$10:$BK$10,0),0)="","No relevante",VLOOKUP($B297,'Lista Puestos Valorados'!$B$11:$BK$510,MATCH('Auxiliar General'!Z$4,'Lista Puestos Valorados'!$B$10:$BK$10,0),0))</f>
        <v>No relevante</v>
      </c>
      <c r="AG297" s="26">
        <f>+HLOOKUP(AF297,Sistema_Puntos!$Q$5:$Y$43,'Auxiliar General'!AB$5,FALSE)</f>
        <v>0</v>
      </c>
      <c r="AH297" s="26" t="str">
        <f>+IF(VLOOKUP($B297,'Lista Puestos Valorados'!$B$11:$BK$510,MATCH('Auxiliar General'!AB$4,'Lista Puestos Valorados'!$B$10:$BK$10,0),0)="","No relevante",VLOOKUP($B297,'Lista Puestos Valorados'!$B$11:$BK$510,MATCH('Auxiliar General'!AB$4,'Lista Puestos Valorados'!$B$10:$BK$10,0),0))</f>
        <v>No relevante</v>
      </c>
      <c r="AI297" s="26">
        <f>+HLOOKUP(AH297,Sistema_Puntos!$Q$5:$Y$43,'Auxiliar General'!AD$5,FALSE)</f>
        <v>0</v>
      </c>
      <c r="AJ297" s="26" t="str">
        <f>+IF(VLOOKUP($B297,'Lista Puestos Valorados'!$B$11:$BK$510,MATCH('Auxiliar General'!AD$4,'Lista Puestos Valorados'!$B$10:$BK$10,0),0)="","No relevante",VLOOKUP($B297,'Lista Puestos Valorados'!$B$11:$BK$510,MATCH('Auxiliar General'!AD$4,'Lista Puestos Valorados'!$B$10:$BK$10,0),0))</f>
        <v>No relevante</v>
      </c>
      <c r="AK297" s="26">
        <f>+HLOOKUP(AJ297,Sistema_Puntos!$Q$5:$Y$43,'Auxiliar General'!AF$5,FALSE)</f>
        <v>0</v>
      </c>
      <c r="AL297" s="26" t="str">
        <f>+IF(VLOOKUP($B297,'Lista Puestos Valorados'!$B$11:$BK$510,MATCH('Auxiliar General'!AF$4,'Lista Puestos Valorados'!$B$10:$BK$10,0),0)="","No relevante",VLOOKUP($B297,'Lista Puestos Valorados'!$B$11:$BK$510,MATCH('Auxiliar General'!AF$4,'Lista Puestos Valorados'!$B$10:$BK$10,0),0))</f>
        <v>No relevante</v>
      </c>
      <c r="AM297" s="26">
        <f>+HLOOKUP(AL297,Sistema_Puntos!$Q$5:$Y$43,'Auxiliar General'!AH$5,FALSE)</f>
        <v>0</v>
      </c>
      <c r="AN297" s="26" t="str">
        <f>+IF(VLOOKUP($B297,'Lista Puestos Valorados'!$B$11:$BK$510,MATCH('Auxiliar General'!AH$4,'Lista Puestos Valorados'!$B$10:$BK$10,0),0)="","No relevante",VLOOKUP($B297,'Lista Puestos Valorados'!$B$11:$BK$510,MATCH('Auxiliar General'!AH$4,'Lista Puestos Valorados'!$B$10:$BK$10,0),0))</f>
        <v>No relevante</v>
      </c>
      <c r="AO297" s="26">
        <f>+HLOOKUP(AN297,Sistema_Puntos!$Q$5:$Y$43,'Auxiliar General'!AJ$5,FALSE)</f>
        <v>0</v>
      </c>
      <c r="AP297" s="26" t="str">
        <f>+IF(VLOOKUP($B297,'Lista Puestos Valorados'!$B$11:$BK$510,MATCH('Auxiliar General'!AJ$4,'Lista Puestos Valorados'!$B$10:$BK$10,0),0)="","No relevante",VLOOKUP($B297,'Lista Puestos Valorados'!$B$11:$BK$510,MATCH('Auxiliar General'!AJ$4,'Lista Puestos Valorados'!$B$10:$BK$10,0),0))</f>
        <v>No relevante</v>
      </c>
      <c r="AQ297" s="26">
        <f>+HLOOKUP(AP297,Sistema_Puntos!$Q$5:$Y$43,'Auxiliar General'!AL$5,FALSE)</f>
        <v>0</v>
      </c>
      <c r="AR297" s="26" t="str">
        <f>+IF(VLOOKUP($B297,'Lista Puestos Valorados'!$B$11:$BK$510,MATCH('Auxiliar General'!AL$4,'Lista Puestos Valorados'!$B$10:$BK$10,0),0)="","No relevante",VLOOKUP($B297,'Lista Puestos Valorados'!$B$11:$BK$510,MATCH('Auxiliar General'!AL$4,'Lista Puestos Valorados'!$B$10:$BK$10,0),0))</f>
        <v>No relevante</v>
      </c>
      <c r="AS297" s="26">
        <f>+HLOOKUP(AR297,Sistema_Puntos!$Q$5:$Y$43,'Auxiliar General'!AN$5,FALSE)</f>
        <v>0</v>
      </c>
      <c r="AT297" s="26" t="str">
        <f>+IF(VLOOKUP($B297,'Lista Puestos Valorados'!$B$11:$BK$510,MATCH('Auxiliar General'!AN$4,'Lista Puestos Valorados'!$B$10:$BK$10,0),0)="","No relevante",VLOOKUP($B297,'Lista Puestos Valorados'!$B$11:$BK$510,MATCH('Auxiliar General'!AN$4,'Lista Puestos Valorados'!$B$10:$BK$10,0),0))</f>
        <v>No relevante</v>
      </c>
      <c r="AU297" s="26">
        <f>+HLOOKUP(AT297,Sistema_Puntos!$Q$5:$Y$43,'Auxiliar General'!AP$5,FALSE)</f>
        <v>0</v>
      </c>
      <c r="AV297" s="26" t="str">
        <f>+IF(VLOOKUP($B297,'Lista Puestos Valorados'!$B$11:$BK$510,MATCH('Auxiliar General'!AP$4,'Lista Puestos Valorados'!$B$10:$BK$10,0),0)="","No relevante",VLOOKUP($B297,'Lista Puestos Valorados'!$B$11:$BK$510,MATCH('Auxiliar General'!AP$4,'Lista Puestos Valorados'!$B$10:$BK$10,0),0))</f>
        <v>No relevante</v>
      </c>
      <c r="AW297" s="26">
        <f>+HLOOKUP(AV297,Sistema_Puntos!$Q$5:$Y$43,'Auxiliar General'!AR$5,FALSE)</f>
        <v>0</v>
      </c>
      <c r="AX297" s="26" t="str">
        <f>+IF(VLOOKUP($B297,'Lista Puestos Valorados'!$B$11:$BK$510,MATCH('Auxiliar General'!AR$4,'Lista Puestos Valorados'!$B$10:$BK$10,0),0)="","No relevante",VLOOKUP($B297,'Lista Puestos Valorados'!$B$11:$BK$510,MATCH('Auxiliar General'!AR$4,'Lista Puestos Valorados'!$B$10:$BK$10,0),0))</f>
        <v>No relevante</v>
      </c>
      <c r="AY297" s="26">
        <f>+HLOOKUP(AX297,Sistema_Puntos!$Q$5:$Y$43,'Auxiliar General'!AT$5,FALSE)</f>
        <v>0</v>
      </c>
      <c r="AZ297" s="26" t="str">
        <f>+IF(VLOOKUP($B297,'Lista Puestos Valorados'!$B$11:$BK$510,MATCH('Auxiliar General'!AT$4,'Lista Puestos Valorados'!$B$10:$BK$10,0),0)="","No relevante",VLOOKUP($B297,'Lista Puestos Valorados'!$B$11:$BK$510,MATCH('Auxiliar General'!AT$4,'Lista Puestos Valorados'!$B$10:$BK$10,0),0))</f>
        <v>No relevante</v>
      </c>
      <c r="BA297" s="26">
        <f>+HLOOKUP(AZ297,Sistema_Puntos!$Q$5:$Y$43,'Auxiliar General'!AV$5,FALSE)</f>
        <v>0</v>
      </c>
      <c r="BB297" s="26" t="str">
        <f>+IF(VLOOKUP($B297,'Lista Puestos Valorados'!$B$11:$BK$510,MATCH('Auxiliar General'!AV$4,'Lista Puestos Valorados'!$B$10:$BK$10,0),0)="","No relevante",VLOOKUP($B297,'Lista Puestos Valorados'!$B$11:$BK$510,MATCH('Auxiliar General'!AV$4,'Lista Puestos Valorados'!$B$10:$BK$10,0),0))</f>
        <v>No relevante</v>
      </c>
      <c r="BC297" s="26">
        <f>+HLOOKUP(BB297,Sistema_Puntos!$Q$5:$Y$43,'Auxiliar General'!AX$5,FALSE)</f>
        <v>0</v>
      </c>
      <c r="BD297" s="26" t="str">
        <f>+IF(VLOOKUP($B297,'Lista Puestos Valorados'!$B$11:$BK$510,MATCH('Auxiliar General'!AX$4,'Lista Puestos Valorados'!$B$10:$BK$10,0),0)="","No relevante",VLOOKUP($B297,'Lista Puestos Valorados'!$B$11:$BK$510,MATCH('Auxiliar General'!AX$4,'Lista Puestos Valorados'!$B$10:$BK$10,0),0))</f>
        <v>No relevante</v>
      </c>
      <c r="BE297" s="26">
        <f>+HLOOKUP(BD297,Sistema_Puntos!$Q$5:$Y$43,'Auxiliar General'!AZ$5,FALSE)</f>
        <v>0</v>
      </c>
      <c r="BF297" s="26" t="str">
        <f>+IF(VLOOKUP($B297,'Lista Puestos Valorados'!$B$11:$BK$510,MATCH('Auxiliar General'!AZ$4,'Lista Puestos Valorados'!$B$10:$BK$10,0),0)="","No relevante",VLOOKUP($B297,'Lista Puestos Valorados'!$B$11:$BK$510,MATCH('Auxiliar General'!AZ$4,'Lista Puestos Valorados'!$B$10:$BK$10,0),0))</f>
        <v>No relevante</v>
      </c>
      <c r="BG297" s="26">
        <f>+HLOOKUP(BF297,Sistema_Puntos!$Q$5:$Y$43,'Auxiliar General'!BB$5,FALSE)</f>
        <v>0</v>
      </c>
      <c r="BH297" s="26" t="str">
        <f>+IF(VLOOKUP($B297,'Lista Puestos Valorados'!$B$11:$BK$510,MATCH('Auxiliar General'!BB$4,'Lista Puestos Valorados'!$B$10:$BK$10,0),0)="","No relevante",VLOOKUP($B297,'Lista Puestos Valorados'!$B$11:$BK$510,MATCH('Auxiliar General'!BB$4,'Lista Puestos Valorados'!$B$10:$BK$10,0),0))</f>
        <v>No relevante</v>
      </c>
      <c r="BI297" s="26">
        <f>+HLOOKUP(BH297,Sistema_Puntos!$Q$5:$Y$43,'Auxiliar General'!BD$5,FALSE)</f>
        <v>0</v>
      </c>
      <c r="BJ297" s="26" t="str">
        <f>+IF(VLOOKUP($B297,'Lista Puestos Valorados'!$B$11:$BK$510,MATCH('Auxiliar General'!BD$4,'Lista Puestos Valorados'!$B$10:$BK$10,0),0)="","No relevante",VLOOKUP($B297,'Lista Puestos Valorados'!$B$11:$BK$510,MATCH('Auxiliar General'!BD$4,'Lista Puestos Valorados'!$B$10:$BK$10,0),0))</f>
        <v>No relevante</v>
      </c>
      <c r="BK297" s="26">
        <f>+HLOOKUP(BJ297,Sistema_Puntos!$Q$5:$Y$43,'Auxiliar General'!BF$5,FALSE)</f>
        <v>0</v>
      </c>
      <c r="BL297" s="26" t="str">
        <f>+IF(VLOOKUP($B297,'Lista Puestos Valorados'!$B$11:$BK$510,MATCH('Auxiliar General'!BF$4,'Lista Puestos Valorados'!$B$10:$BK$10,0),0)="","No relevante",VLOOKUP($B297,'Lista Puestos Valorados'!$B$11:$BK$510,MATCH('Auxiliar General'!BF$4,'Lista Puestos Valorados'!$B$10:$BK$10,0),0))</f>
        <v>No relevante</v>
      </c>
      <c r="BM297" s="26">
        <f>+HLOOKUP(BL297,Sistema_Puntos!$Q$5:$Y$43,'Auxiliar General'!BH$5,FALSE)</f>
        <v>0</v>
      </c>
      <c r="BN297" s="26" t="str">
        <f>+IF(VLOOKUP($B297,'Lista Puestos Valorados'!$B$11:$BK$510,MATCH('Auxiliar General'!BH$4,'Lista Puestos Valorados'!$B$10:$BK$10,0),0)="","No relevante",VLOOKUP($B297,'Lista Puestos Valorados'!$B$11:$BK$510,MATCH('Auxiliar General'!BH$4,'Lista Puestos Valorados'!$B$10:$BK$10,0),0))</f>
        <v>No relevante</v>
      </c>
      <c r="BO297" s="26">
        <f>+HLOOKUP(BN297,Sistema_Puntos!$Q$5:$Y$43,'Auxiliar General'!BJ$5,FALSE)</f>
        <v>0</v>
      </c>
      <c r="BP297" s="26" t="str">
        <f>+IF(VLOOKUP($B297,'Lista Puestos Valorados'!$B$11:$BK$510,MATCH('Auxiliar General'!BJ$4,'Lista Puestos Valorados'!$B$10:$BK$10,0),0)="","No relevante",VLOOKUP($B297,'Lista Puestos Valorados'!$B$11:$BK$510,MATCH('Auxiliar General'!BJ$4,'Lista Puestos Valorados'!$B$10:$BK$10,0),0))</f>
        <v>No relevante</v>
      </c>
      <c r="BQ297" s="26">
        <f>+HLOOKUP(BP297,Sistema_Puntos!$Q$5:$Y$43,'Auxiliar General'!BL$5,FALSE)</f>
        <v>0</v>
      </c>
      <c r="BR297" s="26" t="str">
        <f>+IF(VLOOKUP($B297,'Lista Puestos Valorados'!$B$11:$BK$510,MATCH('Auxiliar General'!BL$4,'Lista Puestos Valorados'!$B$10:$BK$10,0),0)="","No relevante",VLOOKUP($B297,'Lista Puestos Valorados'!$B$11:$BK$510,MATCH('Auxiliar General'!BL$4,'Lista Puestos Valorados'!$B$10:$BK$10,0),0))</f>
        <v>No relevante</v>
      </c>
      <c r="BS297" s="26">
        <f>+HLOOKUP(BR297,Sistema_Puntos!$Q$5:$Y$43,'Auxiliar General'!BN$5,FALSE)</f>
        <v>0</v>
      </c>
      <c r="BT297" s="26" t="str">
        <f>+IF(VLOOKUP($B297,'Lista Puestos Valorados'!$B$11:$BK$510,MATCH('Auxiliar General'!BN$4,'Lista Puestos Valorados'!$B$10:$BK$10,0),0)="","No relevante",VLOOKUP($B297,'Lista Puestos Valorados'!$B$11:$BK$510,MATCH('Auxiliar General'!BN$4,'Lista Puestos Valorados'!$B$10:$BK$10,0),0))</f>
        <v>No relevante</v>
      </c>
      <c r="BU297" s="26">
        <f>+HLOOKUP(BT297,Sistema_Puntos!$Q$5:$Y$43,'Auxiliar General'!BP$5,FALSE)</f>
        <v>0</v>
      </c>
      <c r="BV297" s="26" t="str">
        <f>+IF(VLOOKUP($B297,'Lista Puestos Valorados'!$B$11:$BK$510,MATCH('Auxiliar General'!BP$4,'Lista Puestos Valorados'!$B$10:$BK$10,0),0)="","No relevante",VLOOKUP($B297,'Lista Puestos Valorados'!$B$11:$BK$510,MATCH('Auxiliar General'!BP$4,'Lista Puestos Valorados'!$B$10:$BK$10,0),0))</f>
        <v>No relevante</v>
      </c>
      <c r="BW297" s="26">
        <f>+HLOOKUP(BV297,Sistema_Puntos!$Q$5:$Y$43,'Auxiliar General'!BR$5,FALSE)</f>
        <v>0</v>
      </c>
      <c r="BX297" s="26" t="str">
        <f>+IF(VLOOKUP($B297,'Lista Puestos Valorados'!$B$11:$BK$510,MATCH('Auxiliar General'!BR$4,'Lista Puestos Valorados'!$B$10:$BK$10,0),0)="","No relevante",VLOOKUP($B297,'Lista Puestos Valorados'!$B$11:$BK$510,MATCH('Auxiliar General'!BR$4,'Lista Puestos Valorados'!$B$10:$BK$10,0),0))</f>
        <v>No relevante</v>
      </c>
      <c r="BY297" s="26">
        <f>+HLOOKUP(BX297,Sistema_Puntos!$Q$5:$Y$43,'Auxiliar General'!BT$5,FALSE)</f>
        <v>0</v>
      </c>
      <c r="BZ297" s="26" t="str">
        <f>+IF(VLOOKUP($B297,'Lista Puestos Valorados'!$B$11:$BK$510,MATCH('Auxiliar General'!BT$4,'Lista Puestos Valorados'!$B$10:$BK$10,0),0)="","No relevante",VLOOKUP($B297,'Lista Puestos Valorados'!$B$11:$BK$510,MATCH('Auxiliar General'!BT$4,'Lista Puestos Valorados'!$B$10:$BK$10,0),0))</f>
        <v>No relevante</v>
      </c>
      <c r="CA297" s="26">
        <f>+HLOOKUP(BZ297,Sistema_Puntos!$Q$5:$Y$43,'Auxiliar General'!BV$5,FALSE)</f>
        <v>0</v>
      </c>
      <c r="CB297" s="26" t="str">
        <f>+IF(VLOOKUP($B297,'Lista Puestos Valorados'!$B$11:$BK$510,MATCH('Auxiliar General'!BV$4,'Lista Puestos Valorados'!$B$10:$BK$10,0),0)="","No relevante",VLOOKUP($B297,'Lista Puestos Valorados'!$B$11:$BK$510,MATCH('Auxiliar General'!BV$4,'Lista Puestos Valorados'!$B$10:$BK$10,0),0))</f>
        <v>No relevante</v>
      </c>
      <c r="CC297" s="26">
        <f>+HLOOKUP(CB297,Sistema_Puntos!$Q$5:$Y$43,'Auxiliar General'!BX$5,FALSE)</f>
        <v>0</v>
      </c>
      <c r="CD297" s="26" t="str">
        <f>+IF(VLOOKUP($B297,'Lista Puestos Valorados'!$B$11:$BK$510,MATCH('Auxiliar General'!BX$4,'Lista Puestos Valorados'!$B$10:$BK$10,0),0)="","No relevante",VLOOKUP($B297,'Lista Puestos Valorados'!$B$11:$BK$510,MATCH('Auxiliar General'!BX$4,'Lista Puestos Valorados'!$B$10:$BK$10,0),0))</f>
        <v>No relevante</v>
      </c>
      <c r="CE297" s="26">
        <f>+HLOOKUP(CD297,Sistema_Puntos!$Q$5:$Y$43,'Auxiliar General'!BZ$5,FALSE)</f>
        <v>0</v>
      </c>
      <c r="CF297" s="26" t="str">
        <f>+IF(VLOOKUP($B297,'Lista Puestos Valorados'!$B$11:$BK$510,MATCH('Auxiliar General'!BZ$4,'Lista Puestos Valorados'!$B$10:$BK$10,0),0)="","No relevante",VLOOKUP($B297,'Lista Puestos Valorados'!$B$11:$BK$510,MATCH('Auxiliar General'!BZ$4,'Lista Puestos Valorados'!$B$10:$BK$10,0),0))</f>
        <v>No relevante</v>
      </c>
      <c r="CG297" s="26">
        <f>+HLOOKUP(CF297,Sistema_Puntos!$Q$5:$Y$43,'Auxiliar General'!CB$5,FALSE)</f>
        <v>0</v>
      </c>
      <c r="CH297" s="29"/>
      <c r="CI297" s="29"/>
    </row>
    <row r="298" spans="2:87" ht="17.55" customHeight="1">
      <c r="B298" s="26">
        <f>+'Listado de Puestos'!B298</f>
        <v>288</v>
      </c>
      <c r="C298" s="26" t="str">
        <f>+IF('Lista Puestos Valorados'!C298="","",'Lista Puestos Valorados'!C298)</f>
        <v/>
      </c>
      <c r="D298" s="26" t="str">
        <f>+IF('Lista Puestos Valorados'!D298="","",'Lista Puestos Valorados'!D298)</f>
        <v/>
      </c>
      <c r="E298" s="26" t="str">
        <f>+IF('Lista Puestos Valorados'!E298="","",'Lista Puestos Valorados'!E298)</f>
        <v/>
      </c>
      <c r="F298" s="26" t="str">
        <f>+IF('Lista Puestos Valorados'!F298="","",'Lista Puestos Valorados'!F298)</f>
        <v/>
      </c>
      <c r="G298" s="26" t="str">
        <f>+IF('Lista Puestos Valorados'!G298="","",'Lista Puestos Valorados'!G298)</f>
        <v/>
      </c>
      <c r="H298" s="26" t="str">
        <f>+IF('Lista Puestos Valorados'!H298="","",'Lista Puestos Valorados'!H298)</f>
        <v/>
      </c>
      <c r="I298" s="26" t="str">
        <f>+IF('Lista Puestos Valorados'!I298="","",'Lista Puestos Valorados'!I298)</f>
        <v/>
      </c>
      <c r="J298" s="118" t="e">
        <f t="array" ref="J298">+IF(L298="","",_xlfn.IFS(L298&lt;='Cortes de Agrupacion'!$F$15,'Cortes de Agrupacion'!$E$15,'Resultados General'!L298&lt;='Cortes de Agrupacion'!$F$14,'Cortes de Agrupacion'!$E$14,'Resultados General'!L298&lt;='Cortes de Agrupacion'!$F$13,'Cortes de Agrupacion'!$E$13,L298&lt;='Cortes de Agrupacion'!$F$12,'Cortes de Agrupacion'!$E$12,'Resultados General'!L298&lt;='Cortes de Agrupacion'!$F$11,'Cortes de Agrupacion'!$E$11,'Resultados General'!L298&lt;='Cortes de Agrupacion'!$F$10,'Cortes de Agrupacion'!$E$10,'Resultados General'!L298&lt;='Cortes de Agrupacion'!$F$9,'Cortes de Agrupacion'!$E$9,'Resultados General'!L298&lt;='Cortes de Agrupacion'!$F$8,'Cortes de Agrupacion'!$E$8,'Resultados General'!L298&lt;='Cortes de Agrupacion'!$F$7,'Cortes de Agrupacion'!$E$7,'Resultados General'!L298&lt;='Cortes de Agrupacion'!$F$6,'Cortes de Agrupacion'!$E$6))</f>
        <v>#VALUE!</v>
      </c>
      <c r="K298" s="118" t="str">
        <f t="shared" si="8"/>
        <v/>
      </c>
      <c r="L298" s="124" t="e">
        <f>#VALUE!</f>
        <v>#VALUE!</v>
      </c>
      <c r="M298" s="26" t="e">
        <f ca="1">+_xlfn.IFNA(VLOOKUP(C298,'Distribución de puestos'!$B$8:$I$507,8,0),"")</f>
        <v>#NAME?</v>
      </c>
      <c r="N298" s="26" t="str">
        <f>+IF(VLOOKUP($B298,'Lista Puestos Valorados'!$B$11:$BK$510,MATCH('Auxiliar General'!H$4,'Lista Puestos Valorados'!$B$10:$BK$10,0),0)="","No relevante",VLOOKUP($B298,'Lista Puestos Valorados'!$B$11:$BK$510,MATCH('Auxiliar General'!H$4,'Lista Puestos Valorados'!$B$10:$BK$10,0),0))</f>
        <v>No relevante</v>
      </c>
      <c r="O298" s="26">
        <f>+HLOOKUP(N298,Sistema_Puntos!$Q$5:$Y$43,'Auxiliar General'!J$5,FALSE)</f>
        <v>0</v>
      </c>
      <c r="P298" s="26" t="str">
        <f>+IF(VLOOKUP($B298,'Lista Puestos Valorados'!$B$11:$BK$510,MATCH('Auxiliar General'!J$4,'Lista Puestos Valorados'!$B$10:$BK$10,0),0)="","No relevante",VLOOKUP($B298,'Lista Puestos Valorados'!$B$11:$BK$510,MATCH('Auxiliar General'!J$4,'Lista Puestos Valorados'!$B$10:$BK$10,0),0))</f>
        <v>No relevante</v>
      </c>
      <c r="Q298" s="26">
        <f>+HLOOKUP(P298,Sistema_Puntos!$Q$5:$Y$43,'Auxiliar General'!L$5,FALSE)</f>
        <v>0</v>
      </c>
      <c r="R298" s="26" t="str">
        <f>+IF(VLOOKUP($B298,'Lista Puestos Valorados'!$B$11:$BK$510,MATCH('Auxiliar General'!L$4,'Lista Puestos Valorados'!$B$10:$BK$10,0),0)="","No relevante",VLOOKUP($B298,'Lista Puestos Valorados'!$B$11:$BK$510,MATCH('Auxiliar General'!L$4,'Lista Puestos Valorados'!$B$10:$BK$10,0),0))</f>
        <v>No relevante</v>
      </c>
      <c r="S298" s="26">
        <f>+HLOOKUP(R298,Sistema_Puntos!$Q$5:$Y$43,'Auxiliar General'!N$5,FALSE)</f>
        <v>0</v>
      </c>
      <c r="T298" s="26" t="str">
        <f>+IF(VLOOKUP($B298,'Lista Puestos Valorados'!$B$11:$BK$510,MATCH('Auxiliar General'!N$4,'Lista Puestos Valorados'!$B$10:$BK$10,0),0)="","No relevante",VLOOKUP($B298,'Lista Puestos Valorados'!$B$11:$BK$510,MATCH('Auxiliar General'!N$4,'Lista Puestos Valorados'!$B$10:$BK$10,0),0))</f>
        <v>No relevante</v>
      </c>
      <c r="U298" s="26">
        <f>+HLOOKUP(T298,Sistema_Puntos!$Q$5:$Y$43,'Auxiliar General'!P$5,FALSE)</f>
        <v>0</v>
      </c>
      <c r="V298" s="26" t="str">
        <f>+IF(VLOOKUP($B298,'Lista Puestos Valorados'!$B$11:$BK$510,MATCH('Auxiliar General'!P$4,'Lista Puestos Valorados'!$B$10:$BK$10,0),0)="","No relevante",VLOOKUP($B298,'Lista Puestos Valorados'!$B$11:$BK$510,MATCH('Auxiliar General'!P$4,'Lista Puestos Valorados'!$B$10:$BK$10,0),0))</f>
        <v>No relevante</v>
      </c>
      <c r="W298" s="26">
        <f>+HLOOKUP(V298,Sistema_Puntos!$Q$5:$Y$43,'Auxiliar General'!R$5,FALSE)</f>
        <v>0</v>
      </c>
      <c r="X298" s="26" t="str">
        <f>+IF(VLOOKUP($B298,'Lista Puestos Valorados'!$B$11:$BK$510,MATCH('Auxiliar General'!R$4,'Lista Puestos Valorados'!$B$10:$BK$10,0),0)="","No relevante",VLOOKUP($B298,'Lista Puestos Valorados'!$B$11:$BK$510,MATCH('Auxiliar General'!R$4,'Lista Puestos Valorados'!$B$10:$BK$10,0),0))</f>
        <v>No relevante</v>
      </c>
      <c r="Y298" s="26">
        <f>+HLOOKUP(X298,Sistema_Puntos!$Q$5:$Y$43,'Auxiliar General'!T$5,FALSE)</f>
        <v>0</v>
      </c>
      <c r="Z298" s="26" t="str">
        <f>+IF(VLOOKUP($B298,'Lista Puestos Valorados'!$B$11:$BK$510,MATCH('Auxiliar General'!T$4,'Lista Puestos Valorados'!$B$10:$BK$10,0),0)="","No relevante",VLOOKUP($B298,'Lista Puestos Valorados'!$B$11:$BK$510,MATCH('Auxiliar General'!T$4,'Lista Puestos Valorados'!$B$10:$BK$10,0),0))</f>
        <v>No relevante</v>
      </c>
      <c r="AA298" s="26">
        <f>+HLOOKUP(Z298,Sistema_Puntos!$Q$5:$Y$43,'Auxiliar General'!V$5,FALSE)</f>
        <v>0</v>
      </c>
      <c r="AB298" s="26" t="str">
        <f>+IF(VLOOKUP($B298,'Lista Puestos Valorados'!$B$11:$BK$510,MATCH('Auxiliar General'!V$4,'Lista Puestos Valorados'!$B$10:$BK$10,0),0)="","No relevante",VLOOKUP($B298,'Lista Puestos Valorados'!$B$11:$BK$510,MATCH('Auxiliar General'!V$4,'Lista Puestos Valorados'!$B$10:$BK$10,0),0))</f>
        <v>No relevante</v>
      </c>
      <c r="AC298" s="26">
        <f>+HLOOKUP(AB298,Sistema_Puntos!$Q$5:$Y$43,'Auxiliar General'!X$5,FALSE)</f>
        <v>0</v>
      </c>
      <c r="AD298" s="26" t="str">
        <f>+IF(VLOOKUP($B298,'Lista Puestos Valorados'!$B$11:$BK$510,MATCH('Auxiliar General'!X$4,'Lista Puestos Valorados'!$B$10:$BK$10,0),0)="","No relevante",VLOOKUP($B298,'Lista Puestos Valorados'!$B$11:$BK$510,MATCH('Auxiliar General'!X$4,'Lista Puestos Valorados'!$B$10:$BK$10,0),0))</f>
        <v>No relevante</v>
      </c>
      <c r="AE298" s="26">
        <f>+HLOOKUP(AD298,Sistema_Puntos!$Q$5:$Y$43,'Auxiliar General'!Z$5,FALSE)</f>
        <v>0</v>
      </c>
      <c r="AF298" s="26" t="str">
        <f>+IF(VLOOKUP($B298,'Lista Puestos Valorados'!$B$11:$BK$510,MATCH('Auxiliar General'!Z$4,'Lista Puestos Valorados'!$B$10:$BK$10,0),0)="","No relevante",VLOOKUP($B298,'Lista Puestos Valorados'!$B$11:$BK$510,MATCH('Auxiliar General'!Z$4,'Lista Puestos Valorados'!$B$10:$BK$10,0),0))</f>
        <v>No relevante</v>
      </c>
      <c r="AG298" s="26">
        <f>+HLOOKUP(AF298,Sistema_Puntos!$Q$5:$Y$43,'Auxiliar General'!AB$5,FALSE)</f>
        <v>0</v>
      </c>
      <c r="AH298" s="26" t="str">
        <f>+IF(VLOOKUP($B298,'Lista Puestos Valorados'!$B$11:$BK$510,MATCH('Auxiliar General'!AB$4,'Lista Puestos Valorados'!$B$10:$BK$10,0),0)="","No relevante",VLOOKUP($B298,'Lista Puestos Valorados'!$B$11:$BK$510,MATCH('Auxiliar General'!AB$4,'Lista Puestos Valorados'!$B$10:$BK$10,0),0))</f>
        <v>No relevante</v>
      </c>
      <c r="AI298" s="26">
        <f>+HLOOKUP(AH298,Sistema_Puntos!$Q$5:$Y$43,'Auxiliar General'!AD$5,FALSE)</f>
        <v>0</v>
      </c>
      <c r="AJ298" s="26" t="str">
        <f>+IF(VLOOKUP($B298,'Lista Puestos Valorados'!$B$11:$BK$510,MATCH('Auxiliar General'!AD$4,'Lista Puestos Valorados'!$B$10:$BK$10,0),0)="","No relevante",VLOOKUP($B298,'Lista Puestos Valorados'!$B$11:$BK$510,MATCH('Auxiliar General'!AD$4,'Lista Puestos Valorados'!$B$10:$BK$10,0),0))</f>
        <v>No relevante</v>
      </c>
      <c r="AK298" s="26">
        <f>+HLOOKUP(AJ298,Sistema_Puntos!$Q$5:$Y$43,'Auxiliar General'!AF$5,FALSE)</f>
        <v>0</v>
      </c>
      <c r="AL298" s="26" t="str">
        <f>+IF(VLOOKUP($B298,'Lista Puestos Valorados'!$B$11:$BK$510,MATCH('Auxiliar General'!AF$4,'Lista Puestos Valorados'!$B$10:$BK$10,0),0)="","No relevante",VLOOKUP($B298,'Lista Puestos Valorados'!$B$11:$BK$510,MATCH('Auxiliar General'!AF$4,'Lista Puestos Valorados'!$B$10:$BK$10,0),0))</f>
        <v>No relevante</v>
      </c>
      <c r="AM298" s="26">
        <f>+HLOOKUP(AL298,Sistema_Puntos!$Q$5:$Y$43,'Auxiliar General'!AH$5,FALSE)</f>
        <v>0</v>
      </c>
      <c r="AN298" s="26" t="str">
        <f>+IF(VLOOKUP($B298,'Lista Puestos Valorados'!$B$11:$BK$510,MATCH('Auxiliar General'!AH$4,'Lista Puestos Valorados'!$B$10:$BK$10,0),0)="","No relevante",VLOOKUP($B298,'Lista Puestos Valorados'!$B$11:$BK$510,MATCH('Auxiliar General'!AH$4,'Lista Puestos Valorados'!$B$10:$BK$10,0),0))</f>
        <v>No relevante</v>
      </c>
      <c r="AO298" s="26">
        <f>+HLOOKUP(AN298,Sistema_Puntos!$Q$5:$Y$43,'Auxiliar General'!AJ$5,FALSE)</f>
        <v>0</v>
      </c>
      <c r="AP298" s="26" t="str">
        <f>+IF(VLOOKUP($B298,'Lista Puestos Valorados'!$B$11:$BK$510,MATCH('Auxiliar General'!AJ$4,'Lista Puestos Valorados'!$B$10:$BK$10,0),0)="","No relevante",VLOOKUP($B298,'Lista Puestos Valorados'!$B$11:$BK$510,MATCH('Auxiliar General'!AJ$4,'Lista Puestos Valorados'!$B$10:$BK$10,0),0))</f>
        <v>No relevante</v>
      </c>
      <c r="AQ298" s="26">
        <f>+HLOOKUP(AP298,Sistema_Puntos!$Q$5:$Y$43,'Auxiliar General'!AL$5,FALSE)</f>
        <v>0</v>
      </c>
      <c r="AR298" s="26" t="str">
        <f>+IF(VLOOKUP($B298,'Lista Puestos Valorados'!$B$11:$BK$510,MATCH('Auxiliar General'!AL$4,'Lista Puestos Valorados'!$B$10:$BK$10,0),0)="","No relevante",VLOOKUP($B298,'Lista Puestos Valorados'!$B$11:$BK$510,MATCH('Auxiliar General'!AL$4,'Lista Puestos Valorados'!$B$10:$BK$10,0),0))</f>
        <v>No relevante</v>
      </c>
      <c r="AS298" s="26">
        <f>+HLOOKUP(AR298,Sistema_Puntos!$Q$5:$Y$43,'Auxiliar General'!AN$5,FALSE)</f>
        <v>0</v>
      </c>
      <c r="AT298" s="26" t="str">
        <f>+IF(VLOOKUP($B298,'Lista Puestos Valorados'!$B$11:$BK$510,MATCH('Auxiliar General'!AN$4,'Lista Puestos Valorados'!$B$10:$BK$10,0),0)="","No relevante",VLOOKUP($B298,'Lista Puestos Valorados'!$B$11:$BK$510,MATCH('Auxiliar General'!AN$4,'Lista Puestos Valorados'!$B$10:$BK$10,0),0))</f>
        <v>No relevante</v>
      </c>
      <c r="AU298" s="26">
        <f>+HLOOKUP(AT298,Sistema_Puntos!$Q$5:$Y$43,'Auxiliar General'!AP$5,FALSE)</f>
        <v>0</v>
      </c>
      <c r="AV298" s="26" t="str">
        <f>+IF(VLOOKUP($B298,'Lista Puestos Valorados'!$B$11:$BK$510,MATCH('Auxiliar General'!AP$4,'Lista Puestos Valorados'!$B$10:$BK$10,0),0)="","No relevante",VLOOKUP($B298,'Lista Puestos Valorados'!$B$11:$BK$510,MATCH('Auxiliar General'!AP$4,'Lista Puestos Valorados'!$B$10:$BK$10,0),0))</f>
        <v>No relevante</v>
      </c>
      <c r="AW298" s="26">
        <f>+HLOOKUP(AV298,Sistema_Puntos!$Q$5:$Y$43,'Auxiliar General'!AR$5,FALSE)</f>
        <v>0</v>
      </c>
      <c r="AX298" s="26" t="str">
        <f>+IF(VLOOKUP($B298,'Lista Puestos Valorados'!$B$11:$BK$510,MATCH('Auxiliar General'!AR$4,'Lista Puestos Valorados'!$B$10:$BK$10,0),0)="","No relevante",VLOOKUP($B298,'Lista Puestos Valorados'!$B$11:$BK$510,MATCH('Auxiliar General'!AR$4,'Lista Puestos Valorados'!$B$10:$BK$10,0),0))</f>
        <v>No relevante</v>
      </c>
      <c r="AY298" s="26">
        <f>+HLOOKUP(AX298,Sistema_Puntos!$Q$5:$Y$43,'Auxiliar General'!AT$5,FALSE)</f>
        <v>0</v>
      </c>
      <c r="AZ298" s="26" t="str">
        <f>+IF(VLOOKUP($B298,'Lista Puestos Valorados'!$B$11:$BK$510,MATCH('Auxiliar General'!AT$4,'Lista Puestos Valorados'!$B$10:$BK$10,0),0)="","No relevante",VLOOKUP($B298,'Lista Puestos Valorados'!$B$11:$BK$510,MATCH('Auxiliar General'!AT$4,'Lista Puestos Valorados'!$B$10:$BK$10,0),0))</f>
        <v>No relevante</v>
      </c>
      <c r="BA298" s="26">
        <f>+HLOOKUP(AZ298,Sistema_Puntos!$Q$5:$Y$43,'Auxiliar General'!AV$5,FALSE)</f>
        <v>0</v>
      </c>
      <c r="BB298" s="26" t="str">
        <f>+IF(VLOOKUP($B298,'Lista Puestos Valorados'!$B$11:$BK$510,MATCH('Auxiliar General'!AV$4,'Lista Puestos Valorados'!$B$10:$BK$10,0),0)="","No relevante",VLOOKUP($B298,'Lista Puestos Valorados'!$B$11:$BK$510,MATCH('Auxiliar General'!AV$4,'Lista Puestos Valorados'!$B$10:$BK$10,0),0))</f>
        <v>No relevante</v>
      </c>
      <c r="BC298" s="26">
        <f>+HLOOKUP(BB298,Sistema_Puntos!$Q$5:$Y$43,'Auxiliar General'!AX$5,FALSE)</f>
        <v>0</v>
      </c>
      <c r="BD298" s="26" t="str">
        <f>+IF(VLOOKUP($B298,'Lista Puestos Valorados'!$B$11:$BK$510,MATCH('Auxiliar General'!AX$4,'Lista Puestos Valorados'!$B$10:$BK$10,0),0)="","No relevante",VLOOKUP($B298,'Lista Puestos Valorados'!$B$11:$BK$510,MATCH('Auxiliar General'!AX$4,'Lista Puestos Valorados'!$B$10:$BK$10,0),0))</f>
        <v>No relevante</v>
      </c>
      <c r="BE298" s="26">
        <f>+HLOOKUP(BD298,Sistema_Puntos!$Q$5:$Y$43,'Auxiliar General'!AZ$5,FALSE)</f>
        <v>0</v>
      </c>
      <c r="BF298" s="26" t="str">
        <f>+IF(VLOOKUP($B298,'Lista Puestos Valorados'!$B$11:$BK$510,MATCH('Auxiliar General'!AZ$4,'Lista Puestos Valorados'!$B$10:$BK$10,0),0)="","No relevante",VLOOKUP($B298,'Lista Puestos Valorados'!$B$11:$BK$510,MATCH('Auxiliar General'!AZ$4,'Lista Puestos Valorados'!$B$10:$BK$10,0),0))</f>
        <v>No relevante</v>
      </c>
      <c r="BG298" s="26">
        <f>+HLOOKUP(BF298,Sistema_Puntos!$Q$5:$Y$43,'Auxiliar General'!BB$5,FALSE)</f>
        <v>0</v>
      </c>
      <c r="BH298" s="26" t="str">
        <f>+IF(VLOOKUP($B298,'Lista Puestos Valorados'!$B$11:$BK$510,MATCH('Auxiliar General'!BB$4,'Lista Puestos Valorados'!$B$10:$BK$10,0),0)="","No relevante",VLOOKUP($B298,'Lista Puestos Valorados'!$B$11:$BK$510,MATCH('Auxiliar General'!BB$4,'Lista Puestos Valorados'!$B$10:$BK$10,0),0))</f>
        <v>No relevante</v>
      </c>
      <c r="BI298" s="26">
        <f>+HLOOKUP(BH298,Sistema_Puntos!$Q$5:$Y$43,'Auxiliar General'!BD$5,FALSE)</f>
        <v>0</v>
      </c>
      <c r="BJ298" s="26" t="str">
        <f>+IF(VLOOKUP($B298,'Lista Puestos Valorados'!$B$11:$BK$510,MATCH('Auxiliar General'!BD$4,'Lista Puestos Valorados'!$B$10:$BK$10,0),0)="","No relevante",VLOOKUP($B298,'Lista Puestos Valorados'!$B$11:$BK$510,MATCH('Auxiliar General'!BD$4,'Lista Puestos Valorados'!$B$10:$BK$10,0),0))</f>
        <v>No relevante</v>
      </c>
      <c r="BK298" s="26">
        <f>+HLOOKUP(BJ298,Sistema_Puntos!$Q$5:$Y$43,'Auxiliar General'!BF$5,FALSE)</f>
        <v>0</v>
      </c>
      <c r="BL298" s="26" t="str">
        <f>+IF(VLOOKUP($B298,'Lista Puestos Valorados'!$B$11:$BK$510,MATCH('Auxiliar General'!BF$4,'Lista Puestos Valorados'!$B$10:$BK$10,0),0)="","No relevante",VLOOKUP($B298,'Lista Puestos Valorados'!$B$11:$BK$510,MATCH('Auxiliar General'!BF$4,'Lista Puestos Valorados'!$B$10:$BK$10,0),0))</f>
        <v>No relevante</v>
      </c>
      <c r="BM298" s="26">
        <f>+HLOOKUP(BL298,Sistema_Puntos!$Q$5:$Y$43,'Auxiliar General'!BH$5,FALSE)</f>
        <v>0</v>
      </c>
      <c r="BN298" s="26" t="str">
        <f>+IF(VLOOKUP($B298,'Lista Puestos Valorados'!$B$11:$BK$510,MATCH('Auxiliar General'!BH$4,'Lista Puestos Valorados'!$B$10:$BK$10,0),0)="","No relevante",VLOOKUP($B298,'Lista Puestos Valorados'!$B$11:$BK$510,MATCH('Auxiliar General'!BH$4,'Lista Puestos Valorados'!$B$10:$BK$10,0),0))</f>
        <v>No relevante</v>
      </c>
      <c r="BO298" s="26">
        <f>+HLOOKUP(BN298,Sistema_Puntos!$Q$5:$Y$43,'Auxiliar General'!BJ$5,FALSE)</f>
        <v>0</v>
      </c>
      <c r="BP298" s="26" t="str">
        <f>+IF(VLOOKUP($B298,'Lista Puestos Valorados'!$B$11:$BK$510,MATCH('Auxiliar General'!BJ$4,'Lista Puestos Valorados'!$B$10:$BK$10,0),0)="","No relevante",VLOOKUP($B298,'Lista Puestos Valorados'!$B$11:$BK$510,MATCH('Auxiliar General'!BJ$4,'Lista Puestos Valorados'!$B$10:$BK$10,0),0))</f>
        <v>No relevante</v>
      </c>
      <c r="BQ298" s="26">
        <f>+HLOOKUP(BP298,Sistema_Puntos!$Q$5:$Y$43,'Auxiliar General'!BL$5,FALSE)</f>
        <v>0</v>
      </c>
      <c r="BR298" s="26" t="str">
        <f>+IF(VLOOKUP($B298,'Lista Puestos Valorados'!$B$11:$BK$510,MATCH('Auxiliar General'!BL$4,'Lista Puestos Valorados'!$B$10:$BK$10,0),0)="","No relevante",VLOOKUP($B298,'Lista Puestos Valorados'!$B$11:$BK$510,MATCH('Auxiliar General'!BL$4,'Lista Puestos Valorados'!$B$10:$BK$10,0),0))</f>
        <v>No relevante</v>
      </c>
      <c r="BS298" s="26">
        <f>+HLOOKUP(BR298,Sistema_Puntos!$Q$5:$Y$43,'Auxiliar General'!BN$5,FALSE)</f>
        <v>0</v>
      </c>
      <c r="BT298" s="26" t="str">
        <f>+IF(VLOOKUP($B298,'Lista Puestos Valorados'!$B$11:$BK$510,MATCH('Auxiliar General'!BN$4,'Lista Puestos Valorados'!$B$10:$BK$10,0),0)="","No relevante",VLOOKUP($B298,'Lista Puestos Valorados'!$B$11:$BK$510,MATCH('Auxiliar General'!BN$4,'Lista Puestos Valorados'!$B$10:$BK$10,0),0))</f>
        <v>No relevante</v>
      </c>
      <c r="BU298" s="26">
        <f>+HLOOKUP(BT298,Sistema_Puntos!$Q$5:$Y$43,'Auxiliar General'!BP$5,FALSE)</f>
        <v>0</v>
      </c>
      <c r="BV298" s="26" t="str">
        <f>+IF(VLOOKUP($B298,'Lista Puestos Valorados'!$B$11:$BK$510,MATCH('Auxiliar General'!BP$4,'Lista Puestos Valorados'!$B$10:$BK$10,0),0)="","No relevante",VLOOKUP($B298,'Lista Puestos Valorados'!$B$11:$BK$510,MATCH('Auxiliar General'!BP$4,'Lista Puestos Valorados'!$B$10:$BK$10,0),0))</f>
        <v>No relevante</v>
      </c>
      <c r="BW298" s="26">
        <f>+HLOOKUP(BV298,Sistema_Puntos!$Q$5:$Y$43,'Auxiliar General'!BR$5,FALSE)</f>
        <v>0</v>
      </c>
      <c r="BX298" s="26" t="str">
        <f>+IF(VLOOKUP($B298,'Lista Puestos Valorados'!$B$11:$BK$510,MATCH('Auxiliar General'!BR$4,'Lista Puestos Valorados'!$B$10:$BK$10,0),0)="","No relevante",VLOOKUP($B298,'Lista Puestos Valorados'!$B$11:$BK$510,MATCH('Auxiliar General'!BR$4,'Lista Puestos Valorados'!$B$10:$BK$10,0),0))</f>
        <v>No relevante</v>
      </c>
      <c r="BY298" s="26">
        <f>+HLOOKUP(BX298,Sistema_Puntos!$Q$5:$Y$43,'Auxiliar General'!BT$5,FALSE)</f>
        <v>0</v>
      </c>
      <c r="BZ298" s="26" t="str">
        <f>+IF(VLOOKUP($B298,'Lista Puestos Valorados'!$B$11:$BK$510,MATCH('Auxiliar General'!BT$4,'Lista Puestos Valorados'!$B$10:$BK$10,0),0)="","No relevante",VLOOKUP($B298,'Lista Puestos Valorados'!$B$11:$BK$510,MATCH('Auxiliar General'!BT$4,'Lista Puestos Valorados'!$B$10:$BK$10,0),0))</f>
        <v>No relevante</v>
      </c>
      <c r="CA298" s="26">
        <f>+HLOOKUP(BZ298,Sistema_Puntos!$Q$5:$Y$43,'Auxiliar General'!BV$5,FALSE)</f>
        <v>0</v>
      </c>
      <c r="CB298" s="26" t="str">
        <f>+IF(VLOOKUP($B298,'Lista Puestos Valorados'!$B$11:$BK$510,MATCH('Auxiliar General'!BV$4,'Lista Puestos Valorados'!$B$10:$BK$10,0),0)="","No relevante",VLOOKUP($B298,'Lista Puestos Valorados'!$B$11:$BK$510,MATCH('Auxiliar General'!BV$4,'Lista Puestos Valorados'!$B$10:$BK$10,0),0))</f>
        <v>No relevante</v>
      </c>
      <c r="CC298" s="26">
        <f>+HLOOKUP(CB298,Sistema_Puntos!$Q$5:$Y$43,'Auxiliar General'!BX$5,FALSE)</f>
        <v>0</v>
      </c>
      <c r="CD298" s="26" t="str">
        <f>+IF(VLOOKUP($B298,'Lista Puestos Valorados'!$B$11:$BK$510,MATCH('Auxiliar General'!BX$4,'Lista Puestos Valorados'!$B$10:$BK$10,0),0)="","No relevante",VLOOKUP($B298,'Lista Puestos Valorados'!$B$11:$BK$510,MATCH('Auxiliar General'!BX$4,'Lista Puestos Valorados'!$B$10:$BK$10,0),0))</f>
        <v>No relevante</v>
      </c>
      <c r="CE298" s="26">
        <f>+HLOOKUP(CD298,Sistema_Puntos!$Q$5:$Y$43,'Auxiliar General'!BZ$5,FALSE)</f>
        <v>0</v>
      </c>
      <c r="CF298" s="26" t="str">
        <f>+IF(VLOOKUP($B298,'Lista Puestos Valorados'!$B$11:$BK$510,MATCH('Auxiliar General'!BZ$4,'Lista Puestos Valorados'!$B$10:$BK$10,0),0)="","No relevante",VLOOKUP($B298,'Lista Puestos Valorados'!$B$11:$BK$510,MATCH('Auxiliar General'!BZ$4,'Lista Puestos Valorados'!$B$10:$BK$10,0),0))</f>
        <v>No relevante</v>
      </c>
      <c r="CG298" s="26">
        <f>+HLOOKUP(CF298,Sistema_Puntos!$Q$5:$Y$43,'Auxiliar General'!CB$5,FALSE)</f>
        <v>0</v>
      </c>
      <c r="CH298" s="29"/>
      <c r="CI298" s="29"/>
    </row>
    <row r="299" spans="2:87" ht="17.55" customHeight="1">
      <c r="B299" s="26">
        <f>+'Listado de Puestos'!B299</f>
        <v>289</v>
      </c>
      <c r="C299" s="26" t="str">
        <f>+IF('Lista Puestos Valorados'!C299="","",'Lista Puestos Valorados'!C299)</f>
        <v/>
      </c>
      <c r="D299" s="26" t="str">
        <f>+IF('Lista Puestos Valorados'!D299="","",'Lista Puestos Valorados'!D299)</f>
        <v/>
      </c>
      <c r="E299" s="26" t="str">
        <f>+IF('Lista Puestos Valorados'!E299="","",'Lista Puestos Valorados'!E299)</f>
        <v/>
      </c>
      <c r="F299" s="26" t="str">
        <f>+IF('Lista Puestos Valorados'!F299="","",'Lista Puestos Valorados'!F299)</f>
        <v/>
      </c>
      <c r="G299" s="26" t="str">
        <f>+IF('Lista Puestos Valorados'!G299="","",'Lista Puestos Valorados'!G299)</f>
        <v/>
      </c>
      <c r="H299" s="26" t="str">
        <f>+IF('Lista Puestos Valorados'!H299="","",'Lista Puestos Valorados'!H299)</f>
        <v/>
      </c>
      <c r="I299" s="26" t="str">
        <f>+IF('Lista Puestos Valorados'!I299="","",'Lista Puestos Valorados'!I299)</f>
        <v/>
      </c>
      <c r="J299" s="118" t="e">
        <f t="array" ref="J299">+IF(L299="","",_xlfn.IFS(L299&lt;='Cortes de Agrupacion'!$F$15,'Cortes de Agrupacion'!$E$15,'Resultados General'!L299&lt;='Cortes de Agrupacion'!$F$14,'Cortes de Agrupacion'!$E$14,'Resultados General'!L299&lt;='Cortes de Agrupacion'!$F$13,'Cortes de Agrupacion'!$E$13,L299&lt;='Cortes de Agrupacion'!$F$12,'Cortes de Agrupacion'!$E$12,'Resultados General'!L299&lt;='Cortes de Agrupacion'!$F$11,'Cortes de Agrupacion'!$E$11,'Resultados General'!L299&lt;='Cortes de Agrupacion'!$F$10,'Cortes de Agrupacion'!$E$10,'Resultados General'!L299&lt;='Cortes de Agrupacion'!$F$9,'Cortes de Agrupacion'!$E$9,'Resultados General'!L299&lt;='Cortes de Agrupacion'!$F$8,'Cortes de Agrupacion'!$E$8,'Resultados General'!L299&lt;='Cortes de Agrupacion'!$F$7,'Cortes de Agrupacion'!$E$7,'Resultados General'!L299&lt;='Cortes de Agrupacion'!$F$6,'Cortes de Agrupacion'!$E$6))</f>
        <v>#VALUE!</v>
      </c>
      <c r="K299" s="118" t="str">
        <f t="shared" si="8"/>
        <v/>
      </c>
      <c r="L299" s="124" t="e">
        <f>#VALUE!</f>
        <v>#VALUE!</v>
      </c>
      <c r="M299" s="26" t="e">
        <f ca="1">+_xlfn.IFNA(VLOOKUP(C299,'Distribución de puestos'!$B$8:$I$507,8,0),"")</f>
        <v>#NAME?</v>
      </c>
      <c r="N299" s="26" t="str">
        <f>+IF(VLOOKUP($B299,'Lista Puestos Valorados'!$B$11:$BK$510,MATCH('Auxiliar General'!H$4,'Lista Puestos Valorados'!$B$10:$BK$10,0),0)="","No relevante",VLOOKUP($B299,'Lista Puestos Valorados'!$B$11:$BK$510,MATCH('Auxiliar General'!H$4,'Lista Puestos Valorados'!$B$10:$BK$10,0),0))</f>
        <v>No relevante</v>
      </c>
      <c r="O299" s="26">
        <f>+HLOOKUP(N299,Sistema_Puntos!$Q$5:$Y$43,'Auxiliar General'!J$5,FALSE)</f>
        <v>0</v>
      </c>
      <c r="P299" s="26" t="str">
        <f>+IF(VLOOKUP($B299,'Lista Puestos Valorados'!$B$11:$BK$510,MATCH('Auxiliar General'!J$4,'Lista Puestos Valorados'!$B$10:$BK$10,0),0)="","No relevante",VLOOKUP($B299,'Lista Puestos Valorados'!$B$11:$BK$510,MATCH('Auxiliar General'!J$4,'Lista Puestos Valorados'!$B$10:$BK$10,0),0))</f>
        <v>No relevante</v>
      </c>
      <c r="Q299" s="26">
        <f>+HLOOKUP(P299,Sistema_Puntos!$Q$5:$Y$43,'Auxiliar General'!L$5,FALSE)</f>
        <v>0</v>
      </c>
      <c r="R299" s="26" t="str">
        <f>+IF(VLOOKUP($B299,'Lista Puestos Valorados'!$B$11:$BK$510,MATCH('Auxiliar General'!L$4,'Lista Puestos Valorados'!$B$10:$BK$10,0),0)="","No relevante",VLOOKUP($B299,'Lista Puestos Valorados'!$B$11:$BK$510,MATCH('Auxiliar General'!L$4,'Lista Puestos Valorados'!$B$10:$BK$10,0),0))</f>
        <v>No relevante</v>
      </c>
      <c r="S299" s="26">
        <f>+HLOOKUP(R299,Sistema_Puntos!$Q$5:$Y$43,'Auxiliar General'!N$5,FALSE)</f>
        <v>0</v>
      </c>
      <c r="T299" s="26" t="str">
        <f>+IF(VLOOKUP($B299,'Lista Puestos Valorados'!$B$11:$BK$510,MATCH('Auxiliar General'!N$4,'Lista Puestos Valorados'!$B$10:$BK$10,0),0)="","No relevante",VLOOKUP($B299,'Lista Puestos Valorados'!$B$11:$BK$510,MATCH('Auxiliar General'!N$4,'Lista Puestos Valorados'!$B$10:$BK$10,0),0))</f>
        <v>No relevante</v>
      </c>
      <c r="U299" s="26">
        <f>+HLOOKUP(T299,Sistema_Puntos!$Q$5:$Y$43,'Auxiliar General'!P$5,FALSE)</f>
        <v>0</v>
      </c>
      <c r="V299" s="26" t="str">
        <f>+IF(VLOOKUP($B299,'Lista Puestos Valorados'!$B$11:$BK$510,MATCH('Auxiliar General'!P$4,'Lista Puestos Valorados'!$B$10:$BK$10,0),0)="","No relevante",VLOOKUP($B299,'Lista Puestos Valorados'!$B$11:$BK$510,MATCH('Auxiliar General'!P$4,'Lista Puestos Valorados'!$B$10:$BK$10,0),0))</f>
        <v>No relevante</v>
      </c>
      <c r="W299" s="26">
        <f>+HLOOKUP(V299,Sistema_Puntos!$Q$5:$Y$43,'Auxiliar General'!R$5,FALSE)</f>
        <v>0</v>
      </c>
      <c r="X299" s="26" t="str">
        <f>+IF(VLOOKUP($B299,'Lista Puestos Valorados'!$B$11:$BK$510,MATCH('Auxiliar General'!R$4,'Lista Puestos Valorados'!$B$10:$BK$10,0),0)="","No relevante",VLOOKUP($B299,'Lista Puestos Valorados'!$B$11:$BK$510,MATCH('Auxiliar General'!R$4,'Lista Puestos Valorados'!$B$10:$BK$10,0),0))</f>
        <v>No relevante</v>
      </c>
      <c r="Y299" s="26">
        <f>+HLOOKUP(X299,Sistema_Puntos!$Q$5:$Y$43,'Auxiliar General'!T$5,FALSE)</f>
        <v>0</v>
      </c>
      <c r="Z299" s="26" t="str">
        <f>+IF(VLOOKUP($B299,'Lista Puestos Valorados'!$B$11:$BK$510,MATCH('Auxiliar General'!T$4,'Lista Puestos Valorados'!$B$10:$BK$10,0),0)="","No relevante",VLOOKUP($B299,'Lista Puestos Valorados'!$B$11:$BK$510,MATCH('Auxiliar General'!T$4,'Lista Puestos Valorados'!$B$10:$BK$10,0),0))</f>
        <v>No relevante</v>
      </c>
      <c r="AA299" s="26">
        <f>+HLOOKUP(Z299,Sistema_Puntos!$Q$5:$Y$43,'Auxiliar General'!V$5,FALSE)</f>
        <v>0</v>
      </c>
      <c r="AB299" s="26" t="str">
        <f>+IF(VLOOKUP($B299,'Lista Puestos Valorados'!$B$11:$BK$510,MATCH('Auxiliar General'!V$4,'Lista Puestos Valorados'!$B$10:$BK$10,0),0)="","No relevante",VLOOKUP($B299,'Lista Puestos Valorados'!$B$11:$BK$510,MATCH('Auxiliar General'!V$4,'Lista Puestos Valorados'!$B$10:$BK$10,0),0))</f>
        <v>No relevante</v>
      </c>
      <c r="AC299" s="26">
        <f>+HLOOKUP(AB299,Sistema_Puntos!$Q$5:$Y$43,'Auxiliar General'!X$5,FALSE)</f>
        <v>0</v>
      </c>
      <c r="AD299" s="26" t="str">
        <f>+IF(VLOOKUP($B299,'Lista Puestos Valorados'!$B$11:$BK$510,MATCH('Auxiliar General'!X$4,'Lista Puestos Valorados'!$B$10:$BK$10,0),0)="","No relevante",VLOOKUP($B299,'Lista Puestos Valorados'!$B$11:$BK$510,MATCH('Auxiliar General'!X$4,'Lista Puestos Valorados'!$B$10:$BK$10,0),0))</f>
        <v>No relevante</v>
      </c>
      <c r="AE299" s="26">
        <f>+HLOOKUP(AD299,Sistema_Puntos!$Q$5:$Y$43,'Auxiliar General'!Z$5,FALSE)</f>
        <v>0</v>
      </c>
      <c r="AF299" s="26" t="str">
        <f>+IF(VLOOKUP($B299,'Lista Puestos Valorados'!$B$11:$BK$510,MATCH('Auxiliar General'!Z$4,'Lista Puestos Valorados'!$B$10:$BK$10,0),0)="","No relevante",VLOOKUP($B299,'Lista Puestos Valorados'!$B$11:$BK$510,MATCH('Auxiliar General'!Z$4,'Lista Puestos Valorados'!$B$10:$BK$10,0),0))</f>
        <v>No relevante</v>
      </c>
      <c r="AG299" s="26">
        <f>+HLOOKUP(AF299,Sistema_Puntos!$Q$5:$Y$43,'Auxiliar General'!AB$5,FALSE)</f>
        <v>0</v>
      </c>
      <c r="AH299" s="26" t="str">
        <f>+IF(VLOOKUP($B299,'Lista Puestos Valorados'!$B$11:$BK$510,MATCH('Auxiliar General'!AB$4,'Lista Puestos Valorados'!$B$10:$BK$10,0),0)="","No relevante",VLOOKUP($B299,'Lista Puestos Valorados'!$B$11:$BK$510,MATCH('Auxiliar General'!AB$4,'Lista Puestos Valorados'!$B$10:$BK$10,0),0))</f>
        <v>No relevante</v>
      </c>
      <c r="AI299" s="26">
        <f>+HLOOKUP(AH299,Sistema_Puntos!$Q$5:$Y$43,'Auxiliar General'!AD$5,FALSE)</f>
        <v>0</v>
      </c>
      <c r="AJ299" s="26" t="str">
        <f>+IF(VLOOKUP($B299,'Lista Puestos Valorados'!$B$11:$BK$510,MATCH('Auxiliar General'!AD$4,'Lista Puestos Valorados'!$B$10:$BK$10,0),0)="","No relevante",VLOOKUP($B299,'Lista Puestos Valorados'!$B$11:$BK$510,MATCH('Auxiliar General'!AD$4,'Lista Puestos Valorados'!$B$10:$BK$10,0),0))</f>
        <v>No relevante</v>
      </c>
      <c r="AK299" s="26">
        <f>+HLOOKUP(AJ299,Sistema_Puntos!$Q$5:$Y$43,'Auxiliar General'!AF$5,FALSE)</f>
        <v>0</v>
      </c>
      <c r="AL299" s="26" t="str">
        <f>+IF(VLOOKUP($B299,'Lista Puestos Valorados'!$B$11:$BK$510,MATCH('Auxiliar General'!AF$4,'Lista Puestos Valorados'!$B$10:$BK$10,0),0)="","No relevante",VLOOKUP($B299,'Lista Puestos Valorados'!$B$11:$BK$510,MATCH('Auxiliar General'!AF$4,'Lista Puestos Valorados'!$B$10:$BK$10,0),0))</f>
        <v>No relevante</v>
      </c>
      <c r="AM299" s="26">
        <f>+HLOOKUP(AL299,Sistema_Puntos!$Q$5:$Y$43,'Auxiliar General'!AH$5,FALSE)</f>
        <v>0</v>
      </c>
      <c r="AN299" s="26" t="str">
        <f>+IF(VLOOKUP($B299,'Lista Puestos Valorados'!$B$11:$BK$510,MATCH('Auxiliar General'!AH$4,'Lista Puestos Valorados'!$B$10:$BK$10,0),0)="","No relevante",VLOOKUP($B299,'Lista Puestos Valorados'!$B$11:$BK$510,MATCH('Auxiliar General'!AH$4,'Lista Puestos Valorados'!$B$10:$BK$10,0),0))</f>
        <v>No relevante</v>
      </c>
      <c r="AO299" s="26">
        <f>+HLOOKUP(AN299,Sistema_Puntos!$Q$5:$Y$43,'Auxiliar General'!AJ$5,FALSE)</f>
        <v>0</v>
      </c>
      <c r="AP299" s="26" t="str">
        <f>+IF(VLOOKUP($B299,'Lista Puestos Valorados'!$B$11:$BK$510,MATCH('Auxiliar General'!AJ$4,'Lista Puestos Valorados'!$B$10:$BK$10,0),0)="","No relevante",VLOOKUP($B299,'Lista Puestos Valorados'!$B$11:$BK$510,MATCH('Auxiliar General'!AJ$4,'Lista Puestos Valorados'!$B$10:$BK$10,0),0))</f>
        <v>No relevante</v>
      </c>
      <c r="AQ299" s="26">
        <f>+HLOOKUP(AP299,Sistema_Puntos!$Q$5:$Y$43,'Auxiliar General'!AL$5,FALSE)</f>
        <v>0</v>
      </c>
      <c r="AR299" s="26" t="str">
        <f>+IF(VLOOKUP($B299,'Lista Puestos Valorados'!$B$11:$BK$510,MATCH('Auxiliar General'!AL$4,'Lista Puestos Valorados'!$B$10:$BK$10,0),0)="","No relevante",VLOOKUP($B299,'Lista Puestos Valorados'!$B$11:$BK$510,MATCH('Auxiliar General'!AL$4,'Lista Puestos Valorados'!$B$10:$BK$10,0),0))</f>
        <v>No relevante</v>
      </c>
      <c r="AS299" s="26">
        <f>+HLOOKUP(AR299,Sistema_Puntos!$Q$5:$Y$43,'Auxiliar General'!AN$5,FALSE)</f>
        <v>0</v>
      </c>
      <c r="AT299" s="26" t="str">
        <f>+IF(VLOOKUP($B299,'Lista Puestos Valorados'!$B$11:$BK$510,MATCH('Auxiliar General'!AN$4,'Lista Puestos Valorados'!$B$10:$BK$10,0),0)="","No relevante",VLOOKUP($B299,'Lista Puestos Valorados'!$B$11:$BK$510,MATCH('Auxiliar General'!AN$4,'Lista Puestos Valorados'!$B$10:$BK$10,0),0))</f>
        <v>No relevante</v>
      </c>
      <c r="AU299" s="26">
        <f>+HLOOKUP(AT299,Sistema_Puntos!$Q$5:$Y$43,'Auxiliar General'!AP$5,FALSE)</f>
        <v>0</v>
      </c>
      <c r="AV299" s="26" t="str">
        <f>+IF(VLOOKUP($B299,'Lista Puestos Valorados'!$B$11:$BK$510,MATCH('Auxiliar General'!AP$4,'Lista Puestos Valorados'!$B$10:$BK$10,0),0)="","No relevante",VLOOKUP($B299,'Lista Puestos Valorados'!$B$11:$BK$510,MATCH('Auxiliar General'!AP$4,'Lista Puestos Valorados'!$B$10:$BK$10,0),0))</f>
        <v>No relevante</v>
      </c>
      <c r="AW299" s="26">
        <f>+HLOOKUP(AV299,Sistema_Puntos!$Q$5:$Y$43,'Auxiliar General'!AR$5,FALSE)</f>
        <v>0</v>
      </c>
      <c r="AX299" s="26" t="str">
        <f>+IF(VLOOKUP($B299,'Lista Puestos Valorados'!$B$11:$BK$510,MATCH('Auxiliar General'!AR$4,'Lista Puestos Valorados'!$B$10:$BK$10,0),0)="","No relevante",VLOOKUP($B299,'Lista Puestos Valorados'!$B$11:$BK$510,MATCH('Auxiliar General'!AR$4,'Lista Puestos Valorados'!$B$10:$BK$10,0),0))</f>
        <v>No relevante</v>
      </c>
      <c r="AY299" s="26">
        <f>+HLOOKUP(AX299,Sistema_Puntos!$Q$5:$Y$43,'Auxiliar General'!AT$5,FALSE)</f>
        <v>0</v>
      </c>
      <c r="AZ299" s="26" t="str">
        <f>+IF(VLOOKUP($B299,'Lista Puestos Valorados'!$B$11:$BK$510,MATCH('Auxiliar General'!AT$4,'Lista Puestos Valorados'!$B$10:$BK$10,0),0)="","No relevante",VLOOKUP($B299,'Lista Puestos Valorados'!$B$11:$BK$510,MATCH('Auxiliar General'!AT$4,'Lista Puestos Valorados'!$B$10:$BK$10,0),0))</f>
        <v>No relevante</v>
      </c>
      <c r="BA299" s="26">
        <f>+HLOOKUP(AZ299,Sistema_Puntos!$Q$5:$Y$43,'Auxiliar General'!AV$5,FALSE)</f>
        <v>0</v>
      </c>
      <c r="BB299" s="26" t="str">
        <f>+IF(VLOOKUP($B299,'Lista Puestos Valorados'!$B$11:$BK$510,MATCH('Auxiliar General'!AV$4,'Lista Puestos Valorados'!$B$10:$BK$10,0),0)="","No relevante",VLOOKUP($B299,'Lista Puestos Valorados'!$B$11:$BK$510,MATCH('Auxiliar General'!AV$4,'Lista Puestos Valorados'!$B$10:$BK$10,0),0))</f>
        <v>No relevante</v>
      </c>
      <c r="BC299" s="26">
        <f>+HLOOKUP(BB299,Sistema_Puntos!$Q$5:$Y$43,'Auxiliar General'!AX$5,FALSE)</f>
        <v>0</v>
      </c>
      <c r="BD299" s="26" t="str">
        <f>+IF(VLOOKUP($B299,'Lista Puestos Valorados'!$B$11:$BK$510,MATCH('Auxiliar General'!AX$4,'Lista Puestos Valorados'!$B$10:$BK$10,0),0)="","No relevante",VLOOKUP($B299,'Lista Puestos Valorados'!$B$11:$BK$510,MATCH('Auxiliar General'!AX$4,'Lista Puestos Valorados'!$B$10:$BK$10,0),0))</f>
        <v>No relevante</v>
      </c>
      <c r="BE299" s="26">
        <f>+HLOOKUP(BD299,Sistema_Puntos!$Q$5:$Y$43,'Auxiliar General'!AZ$5,FALSE)</f>
        <v>0</v>
      </c>
      <c r="BF299" s="26" t="str">
        <f>+IF(VLOOKUP($B299,'Lista Puestos Valorados'!$B$11:$BK$510,MATCH('Auxiliar General'!AZ$4,'Lista Puestos Valorados'!$B$10:$BK$10,0),0)="","No relevante",VLOOKUP($B299,'Lista Puestos Valorados'!$B$11:$BK$510,MATCH('Auxiliar General'!AZ$4,'Lista Puestos Valorados'!$B$10:$BK$10,0),0))</f>
        <v>No relevante</v>
      </c>
      <c r="BG299" s="26">
        <f>+HLOOKUP(BF299,Sistema_Puntos!$Q$5:$Y$43,'Auxiliar General'!BB$5,FALSE)</f>
        <v>0</v>
      </c>
      <c r="BH299" s="26" t="str">
        <f>+IF(VLOOKUP($B299,'Lista Puestos Valorados'!$B$11:$BK$510,MATCH('Auxiliar General'!BB$4,'Lista Puestos Valorados'!$B$10:$BK$10,0),0)="","No relevante",VLOOKUP($B299,'Lista Puestos Valorados'!$B$11:$BK$510,MATCH('Auxiliar General'!BB$4,'Lista Puestos Valorados'!$B$10:$BK$10,0),0))</f>
        <v>No relevante</v>
      </c>
      <c r="BI299" s="26">
        <f>+HLOOKUP(BH299,Sistema_Puntos!$Q$5:$Y$43,'Auxiliar General'!BD$5,FALSE)</f>
        <v>0</v>
      </c>
      <c r="BJ299" s="26" t="str">
        <f>+IF(VLOOKUP($B299,'Lista Puestos Valorados'!$B$11:$BK$510,MATCH('Auxiliar General'!BD$4,'Lista Puestos Valorados'!$B$10:$BK$10,0),0)="","No relevante",VLOOKUP($B299,'Lista Puestos Valorados'!$B$11:$BK$510,MATCH('Auxiliar General'!BD$4,'Lista Puestos Valorados'!$B$10:$BK$10,0),0))</f>
        <v>No relevante</v>
      </c>
      <c r="BK299" s="26">
        <f>+HLOOKUP(BJ299,Sistema_Puntos!$Q$5:$Y$43,'Auxiliar General'!BF$5,FALSE)</f>
        <v>0</v>
      </c>
      <c r="BL299" s="26" t="str">
        <f>+IF(VLOOKUP($B299,'Lista Puestos Valorados'!$B$11:$BK$510,MATCH('Auxiliar General'!BF$4,'Lista Puestos Valorados'!$B$10:$BK$10,0),0)="","No relevante",VLOOKUP($B299,'Lista Puestos Valorados'!$B$11:$BK$510,MATCH('Auxiliar General'!BF$4,'Lista Puestos Valorados'!$B$10:$BK$10,0),0))</f>
        <v>No relevante</v>
      </c>
      <c r="BM299" s="26">
        <f>+HLOOKUP(BL299,Sistema_Puntos!$Q$5:$Y$43,'Auxiliar General'!BH$5,FALSE)</f>
        <v>0</v>
      </c>
      <c r="BN299" s="26" t="str">
        <f>+IF(VLOOKUP($B299,'Lista Puestos Valorados'!$B$11:$BK$510,MATCH('Auxiliar General'!BH$4,'Lista Puestos Valorados'!$B$10:$BK$10,0),0)="","No relevante",VLOOKUP($B299,'Lista Puestos Valorados'!$B$11:$BK$510,MATCH('Auxiliar General'!BH$4,'Lista Puestos Valorados'!$B$10:$BK$10,0),0))</f>
        <v>No relevante</v>
      </c>
      <c r="BO299" s="26">
        <f>+HLOOKUP(BN299,Sistema_Puntos!$Q$5:$Y$43,'Auxiliar General'!BJ$5,FALSE)</f>
        <v>0</v>
      </c>
      <c r="BP299" s="26" t="str">
        <f>+IF(VLOOKUP($B299,'Lista Puestos Valorados'!$B$11:$BK$510,MATCH('Auxiliar General'!BJ$4,'Lista Puestos Valorados'!$B$10:$BK$10,0),0)="","No relevante",VLOOKUP($B299,'Lista Puestos Valorados'!$B$11:$BK$510,MATCH('Auxiliar General'!BJ$4,'Lista Puestos Valorados'!$B$10:$BK$10,0),0))</f>
        <v>No relevante</v>
      </c>
      <c r="BQ299" s="26">
        <f>+HLOOKUP(BP299,Sistema_Puntos!$Q$5:$Y$43,'Auxiliar General'!BL$5,FALSE)</f>
        <v>0</v>
      </c>
      <c r="BR299" s="26" t="str">
        <f>+IF(VLOOKUP($B299,'Lista Puestos Valorados'!$B$11:$BK$510,MATCH('Auxiliar General'!BL$4,'Lista Puestos Valorados'!$B$10:$BK$10,0),0)="","No relevante",VLOOKUP($B299,'Lista Puestos Valorados'!$B$11:$BK$510,MATCH('Auxiliar General'!BL$4,'Lista Puestos Valorados'!$B$10:$BK$10,0),0))</f>
        <v>No relevante</v>
      </c>
      <c r="BS299" s="26">
        <f>+HLOOKUP(BR299,Sistema_Puntos!$Q$5:$Y$43,'Auxiliar General'!BN$5,FALSE)</f>
        <v>0</v>
      </c>
      <c r="BT299" s="26" t="str">
        <f>+IF(VLOOKUP($B299,'Lista Puestos Valorados'!$B$11:$BK$510,MATCH('Auxiliar General'!BN$4,'Lista Puestos Valorados'!$B$10:$BK$10,0),0)="","No relevante",VLOOKUP($B299,'Lista Puestos Valorados'!$B$11:$BK$510,MATCH('Auxiliar General'!BN$4,'Lista Puestos Valorados'!$B$10:$BK$10,0),0))</f>
        <v>No relevante</v>
      </c>
      <c r="BU299" s="26">
        <f>+HLOOKUP(BT299,Sistema_Puntos!$Q$5:$Y$43,'Auxiliar General'!BP$5,FALSE)</f>
        <v>0</v>
      </c>
      <c r="BV299" s="26" t="str">
        <f>+IF(VLOOKUP($B299,'Lista Puestos Valorados'!$B$11:$BK$510,MATCH('Auxiliar General'!BP$4,'Lista Puestos Valorados'!$B$10:$BK$10,0),0)="","No relevante",VLOOKUP($B299,'Lista Puestos Valorados'!$B$11:$BK$510,MATCH('Auxiliar General'!BP$4,'Lista Puestos Valorados'!$B$10:$BK$10,0),0))</f>
        <v>No relevante</v>
      </c>
      <c r="BW299" s="26">
        <f>+HLOOKUP(BV299,Sistema_Puntos!$Q$5:$Y$43,'Auxiliar General'!BR$5,FALSE)</f>
        <v>0</v>
      </c>
      <c r="BX299" s="26" t="str">
        <f>+IF(VLOOKUP($B299,'Lista Puestos Valorados'!$B$11:$BK$510,MATCH('Auxiliar General'!BR$4,'Lista Puestos Valorados'!$B$10:$BK$10,0),0)="","No relevante",VLOOKUP($B299,'Lista Puestos Valorados'!$B$11:$BK$510,MATCH('Auxiliar General'!BR$4,'Lista Puestos Valorados'!$B$10:$BK$10,0),0))</f>
        <v>No relevante</v>
      </c>
      <c r="BY299" s="26">
        <f>+HLOOKUP(BX299,Sistema_Puntos!$Q$5:$Y$43,'Auxiliar General'!BT$5,FALSE)</f>
        <v>0</v>
      </c>
      <c r="BZ299" s="26" t="str">
        <f>+IF(VLOOKUP($B299,'Lista Puestos Valorados'!$B$11:$BK$510,MATCH('Auxiliar General'!BT$4,'Lista Puestos Valorados'!$B$10:$BK$10,0),0)="","No relevante",VLOOKUP($B299,'Lista Puestos Valorados'!$B$11:$BK$510,MATCH('Auxiliar General'!BT$4,'Lista Puestos Valorados'!$B$10:$BK$10,0),0))</f>
        <v>No relevante</v>
      </c>
      <c r="CA299" s="26">
        <f>+HLOOKUP(BZ299,Sistema_Puntos!$Q$5:$Y$43,'Auxiliar General'!BV$5,FALSE)</f>
        <v>0</v>
      </c>
      <c r="CB299" s="26" t="str">
        <f>+IF(VLOOKUP($B299,'Lista Puestos Valorados'!$B$11:$BK$510,MATCH('Auxiliar General'!BV$4,'Lista Puestos Valorados'!$B$10:$BK$10,0),0)="","No relevante",VLOOKUP($B299,'Lista Puestos Valorados'!$B$11:$BK$510,MATCH('Auxiliar General'!BV$4,'Lista Puestos Valorados'!$B$10:$BK$10,0),0))</f>
        <v>No relevante</v>
      </c>
      <c r="CC299" s="26">
        <f>+HLOOKUP(CB299,Sistema_Puntos!$Q$5:$Y$43,'Auxiliar General'!BX$5,FALSE)</f>
        <v>0</v>
      </c>
      <c r="CD299" s="26" t="str">
        <f>+IF(VLOOKUP($B299,'Lista Puestos Valorados'!$B$11:$BK$510,MATCH('Auxiliar General'!BX$4,'Lista Puestos Valorados'!$B$10:$BK$10,0),0)="","No relevante",VLOOKUP($B299,'Lista Puestos Valorados'!$B$11:$BK$510,MATCH('Auxiliar General'!BX$4,'Lista Puestos Valorados'!$B$10:$BK$10,0),0))</f>
        <v>No relevante</v>
      </c>
      <c r="CE299" s="26">
        <f>+HLOOKUP(CD299,Sistema_Puntos!$Q$5:$Y$43,'Auxiliar General'!BZ$5,FALSE)</f>
        <v>0</v>
      </c>
      <c r="CF299" s="26" t="str">
        <f>+IF(VLOOKUP($B299,'Lista Puestos Valorados'!$B$11:$BK$510,MATCH('Auxiliar General'!BZ$4,'Lista Puestos Valorados'!$B$10:$BK$10,0),0)="","No relevante",VLOOKUP($B299,'Lista Puestos Valorados'!$B$11:$BK$510,MATCH('Auxiliar General'!BZ$4,'Lista Puestos Valorados'!$B$10:$BK$10,0),0))</f>
        <v>No relevante</v>
      </c>
      <c r="CG299" s="26">
        <f>+HLOOKUP(CF299,Sistema_Puntos!$Q$5:$Y$43,'Auxiliar General'!CB$5,FALSE)</f>
        <v>0</v>
      </c>
      <c r="CH299" s="29"/>
      <c r="CI299" s="29"/>
    </row>
    <row r="300" spans="2:87" ht="17.55" customHeight="1">
      <c r="B300" s="26">
        <f>+'Listado de Puestos'!B300</f>
        <v>290</v>
      </c>
      <c r="C300" s="26" t="str">
        <f>+IF('Lista Puestos Valorados'!C300="","",'Lista Puestos Valorados'!C300)</f>
        <v/>
      </c>
      <c r="D300" s="26" t="str">
        <f>+IF('Lista Puestos Valorados'!D300="","",'Lista Puestos Valorados'!D300)</f>
        <v/>
      </c>
      <c r="E300" s="26" t="str">
        <f>+IF('Lista Puestos Valorados'!E300="","",'Lista Puestos Valorados'!E300)</f>
        <v/>
      </c>
      <c r="F300" s="26" t="str">
        <f>+IF('Lista Puestos Valorados'!F300="","",'Lista Puestos Valorados'!F300)</f>
        <v/>
      </c>
      <c r="G300" s="26" t="str">
        <f>+IF('Lista Puestos Valorados'!G300="","",'Lista Puestos Valorados'!G300)</f>
        <v/>
      </c>
      <c r="H300" s="26" t="str">
        <f>+IF('Lista Puestos Valorados'!H300="","",'Lista Puestos Valorados'!H300)</f>
        <v/>
      </c>
      <c r="I300" s="26" t="str">
        <f>+IF('Lista Puestos Valorados'!I300="","",'Lista Puestos Valorados'!I300)</f>
        <v/>
      </c>
      <c r="J300" s="118" t="e">
        <f t="array" ref="J300">+IF(L300="","",_xlfn.IFS(L300&lt;='Cortes de Agrupacion'!$F$15,'Cortes de Agrupacion'!$E$15,'Resultados General'!L300&lt;='Cortes de Agrupacion'!$F$14,'Cortes de Agrupacion'!$E$14,'Resultados General'!L300&lt;='Cortes de Agrupacion'!$F$13,'Cortes de Agrupacion'!$E$13,L300&lt;='Cortes de Agrupacion'!$F$12,'Cortes de Agrupacion'!$E$12,'Resultados General'!L300&lt;='Cortes de Agrupacion'!$F$11,'Cortes de Agrupacion'!$E$11,'Resultados General'!L300&lt;='Cortes de Agrupacion'!$F$10,'Cortes de Agrupacion'!$E$10,'Resultados General'!L300&lt;='Cortes de Agrupacion'!$F$9,'Cortes de Agrupacion'!$E$9,'Resultados General'!L300&lt;='Cortes de Agrupacion'!$F$8,'Cortes de Agrupacion'!$E$8,'Resultados General'!L300&lt;='Cortes de Agrupacion'!$F$7,'Cortes de Agrupacion'!$E$7,'Resultados General'!L300&lt;='Cortes de Agrupacion'!$F$6,'Cortes de Agrupacion'!$E$6))</f>
        <v>#VALUE!</v>
      </c>
      <c r="K300" s="118" t="str">
        <f t="shared" si="8"/>
        <v/>
      </c>
      <c r="L300" s="124" t="e">
        <f>#VALUE!</f>
        <v>#VALUE!</v>
      </c>
      <c r="M300" s="26" t="e">
        <f ca="1">+_xlfn.IFNA(VLOOKUP(C300,'Distribución de puestos'!$B$8:$I$507,8,0),"")</f>
        <v>#NAME?</v>
      </c>
      <c r="N300" s="26" t="str">
        <f>+IF(VLOOKUP($B300,'Lista Puestos Valorados'!$B$11:$BK$510,MATCH('Auxiliar General'!H$4,'Lista Puestos Valorados'!$B$10:$BK$10,0),0)="","No relevante",VLOOKUP($B300,'Lista Puestos Valorados'!$B$11:$BK$510,MATCH('Auxiliar General'!H$4,'Lista Puestos Valorados'!$B$10:$BK$10,0),0))</f>
        <v>No relevante</v>
      </c>
      <c r="O300" s="26">
        <f>+HLOOKUP(N300,Sistema_Puntos!$Q$5:$Y$43,'Auxiliar General'!J$5,FALSE)</f>
        <v>0</v>
      </c>
      <c r="P300" s="26" t="str">
        <f>+IF(VLOOKUP($B300,'Lista Puestos Valorados'!$B$11:$BK$510,MATCH('Auxiliar General'!J$4,'Lista Puestos Valorados'!$B$10:$BK$10,0),0)="","No relevante",VLOOKUP($B300,'Lista Puestos Valorados'!$B$11:$BK$510,MATCH('Auxiliar General'!J$4,'Lista Puestos Valorados'!$B$10:$BK$10,0),0))</f>
        <v>No relevante</v>
      </c>
      <c r="Q300" s="26">
        <f>+HLOOKUP(P300,Sistema_Puntos!$Q$5:$Y$43,'Auxiliar General'!L$5,FALSE)</f>
        <v>0</v>
      </c>
      <c r="R300" s="26" t="str">
        <f>+IF(VLOOKUP($B300,'Lista Puestos Valorados'!$B$11:$BK$510,MATCH('Auxiliar General'!L$4,'Lista Puestos Valorados'!$B$10:$BK$10,0),0)="","No relevante",VLOOKUP($B300,'Lista Puestos Valorados'!$B$11:$BK$510,MATCH('Auxiliar General'!L$4,'Lista Puestos Valorados'!$B$10:$BK$10,0),0))</f>
        <v>No relevante</v>
      </c>
      <c r="S300" s="26">
        <f>+HLOOKUP(R300,Sistema_Puntos!$Q$5:$Y$43,'Auxiliar General'!N$5,FALSE)</f>
        <v>0</v>
      </c>
      <c r="T300" s="26" t="str">
        <f>+IF(VLOOKUP($B300,'Lista Puestos Valorados'!$B$11:$BK$510,MATCH('Auxiliar General'!N$4,'Lista Puestos Valorados'!$B$10:$BK$10,0),0)="","No relevante",VLOOKUP($B300,'Lista Puestos Valorados'!$B$11:$BK$510,MATCH('Auxiliar General'!N$4,'Lista Puestos Valorados'!$B$10:$BK$10,0),0))</f>
        <v>No relevante</v>
      </c>
      <c r="U300" s="26">
        <f>+HLOOKUP(T300,Sistema_Puntos!$Q$5:$Y$43,'Auxiliar General'!P$5,FALSE)</f>
        <v>0</v>
      </c>
      <c r="V300" s="26" t="str">
        <f>+IF(VLOOKUP($B300,'Lista Puestos Valorados'!$B$11:$BK$510,MATCH('Auxiliar General'!P$4,'Lista Puestos Valorados'!$B$10:$BK$10,0),0)="","No relevante",VLOOKUP($B300,'Lista Puestos Valorados'!$B$11:$BK$510,MATCH('Auxiliar General'!P$4,'Lista Puestos Valorados'!$B$10:$BK$10,0),0))</f>
        <v>No relevante</v>
      </c>
      <c r="W300" s="26">
        <f>+HLOOKUP(V300,Sistema_Puntos!$Q$5:$Y$43,'Auxiliar General'!R$5,FALSE)</f>
        <v>0</v>
      </c>
      <c r="X300" s="26" t="str">
        <f>+IF(VLOOKUP($B300,'Lista Puestos Valorados'!$B$11:$BK$510,MATCH('Auxiliar General'!R$4,'Lista Puestos Valorados'!$B$10:$BK$10,0),0)="","No relevante",VLOOKUP($B300,'Lista Puestos Valorados'!$B$11:$BK$510,MATCH('Auxiliar General'!R$4,'Lista Puestos Valorados'!$B$10:$BK$10,0),0))</f>
        <v>No relevante</v>
      </c>
      <c r="Y300" s="26">
        <f>+HLOOKUP(X300,Sistema_Puntos!$Q$5:$Y$43,'Auxiliar General'!T$5,FALSE)</f>
        <v>0</v>
      </c>
      <c r="Z300" s="26" t="str">
        <f>+IF(VLOOKUP($B300,'Lista Puestos Valorados'!$B$11:$BK$510,MATCH('Auxiliar General'!T$4,'Lista Puestos Valorados'!$B$10:$BK$10,0),0)="","No relevante",VLOOKUP($B300,'Lista Puestos Valorados'!$B$11:$BK$510,MATCH('Auxiliar General'!T$4,'Lista Puestos Valorados'!$B$10:$BK$10,0),0))</f>
        <v>No relevante</v>
      </c>
      <c r="AA300" s="26">
        <f>+HLOOKUP(Z300,Sistema_Puntos!$Q$5:$Y$43,'Auxiliar General'!V$5,FALSE)</f>
        <v>0</v>
      </c>
      <c r="AB300" s="26" t="str">
        <f>+IF(VLOOKUP($B300,'Lista Puestos Valorados'!$B$11:$BK$510,MATCH('Auxiliar General'!V$4,'Lista Puestos Valorados'!$B$10:$BK$10,0),0)="","No relevante",VLOOKUP($B300,'Lista Puestos Valorados'!$B$11:$BK$510,MATCH('Auxiliar General'!V$4,'Lista Puestos Valorados'!$B$10:$BK$10,0),0))</f>
        <v>No relevante</v>
      </c>
      <c r="AC300" s="26">
        <f>+HLOOKUP(AB300,Sistema_Puntos!$Q$5:$Y$43,'Auxiliar General'!X$5,FALSE)</f>
        <v>0</v>
      </c>
      <c r="AD300" s="26" t="str">
        <f>+IF(VLOOKUP($B300,'Lista Puestos Valorados'!$B$11:$BK$510,MATCH('Auxiliar General'!X$4,'Lista Puestos Valorados'!$B$10:$BK$10,0),0)="","No relevante",VLOOKUP($B300,'Lista Puestos Valorados'!$B$11:$BK$510,MATCH('Auxiliar General'!X$4,'Lista Puestos Valorados'!$B$10:$BK$10,0),0))</f>
        <v>No relevante</v>
      </c>
      <c r="AE300" s="26">
        <f>+HLOOKUP(AD300,Sistema_Puntos!$Q$5:$Y$43,'Auxiliar General'!Z$5,FALSE)</f>
        <v>0</v>
      </c>
      <c r="AF300" s="26" t="str">
        <f>+IF(VLOOKUP($B300,'Lista Puestos Valorados'!$B$11:$BK$510,MATCH('Auxiliar General'!Z$4,'Lista Puestos Valorados'!$B$10:$BK$10,0),0)="","No relevante",VLOOKUP($B300,'Lista Puestos Valorados'!$B$11:$BK$510,MATCH('Auxiliar General'!Z$4,'Lista Puestos Valorados'!$B$10:$BK$10,0),0))</f>
        <v>No relevante</v>
      </c>
      <c r="AG300" s="26">
        <f>+HLOOKUP(AF300,Sistema_Puntos!$Q$5:$Y$43,'Auxiliar General'!AB$5,FALSE)</f>
        <v>0</v>
      </c>
      <c r="AH300" s="26" t="str">
        <f>+IF(VLOOKUP($B300,'Lista Puestos Valorados'!$B$11:$BK$510,MATCH('Auxiliar General'!AB$4,'Lista Puestos Valorados'!$B$10:$BK$10,0),0)="","No relevante",VLOOKUP($B300,'Lista Puestos Valorados'!$B$11:$BK$510,MATCH('Auxiliar General'!AB$4,'Lista Puestos Valorados'!$B$10:$BK$10,0),0))</f>
        <v>No relevante</v>
      </c>
      <c r="AI300" s="26">
        <f>+HLOOKUP(AH300,Sistema_Puntos!$Q$5:$Y$43,'Auxiliar General'!AD$5,FALSE)</f>
        <v>0</v>
      </c>
      <c r="AJ300" s="26" t="str">
        <f>+IF(VLOOKUP($B300,'Lista Puestos Valorados'!$B$11:$BK$510,MATCH('Auxiliar General'!AD$4,'Lista Puestos Valorados'!$B$10:$BK$10,0),0)="","No relevante",VLOOKUP($B300,'Lista Puestos Valorados'!$B$11:$BK$510,MATCH('Auxiliar General'!AD$4,'Lista Puestos Valorados'!$B$10:$BK$10,0),0))</f>
        <v>No relevante</v>
      </c>
      <c r="AK300" s="26">
        <f>+HLOOKUP(AJ300,Sistema_Puntos!$Q$5:$Y$43,'Auxiliar General'!AF$5,FALSE)</f>
        <v>0</v>
      </c>
      <c r="AL300" s="26" t="str">
        <f>+IF(VLOOKUP($B300,'Lista Puestos Valorados'!$B$11:$BK$510,MATCH('Auxiliar General'!AF$4,'Lista Puestos Valorados'!$B$10:$BK$10,0),0)="","No relevante",VLOOKUP($B300,'Lista Puestos Valorados'!$B$11:$BK$510,MATCH('Auxiliar General'!AF$4,'Lista Puestos Valorados'!$B$10:$BK$10,0),0))</f>
        <v>No relevante</v>
      </c>
      <c r="AM300" s="26">
        <f>+HLOOKUP(AL300,Sistema_Puntos!$Q$5:$Y$43,'Auxiliar General'!AH$5,FALSE)</f>
        <v>0</v>
      </c>
      <c r="AN300" s="26" t="str">
        <f>+IF(VLOOKUP($B300,'Lista Puestos Valorados'!$B$11:$BK$510,MATCH('Auxiliar General'!AH$4,'Lista Puestos Valorados'!$B$10:$BK$10,0),0)="","No relevante",VLOOKUP($B300,'Lista Puestos Valorados'!$B$11:$BK$510,MATCH('Auxiliar General'!AH$4,'Lista Puestos Valorados'!$B$10:$BK$10,0),0))</f>
        <v>No relevante</v>
      </c>
      <c r="AO300" s="26">
        <f>+HLOOKUP(AN300,Sistema_Puntos!$Q$5:$Y$43,'Auxiliar General'!AJ$5,FALSE)</f>
        <v>0</v>
      </c>
      <c r="AP300" s="26" t="str">
        <f>+IF(VLOOKUP($B300,'Lista Puestos Valorados'!$B$11:$BK$510,MATCH('Auxiliar General'!AJ$4,'Lista Puestos Valorados'!$B$10:$BK$10,0),0)="","No relevante",VLOOKUP($B300,'Lista Puestos Valorados'!$B$11:$BK$510,MATCH('Auxiliar General'!AJ$4,'Lista Puestos Valorados'!$B$10:$BK$10,0),0))</f>
        <v>No relevante</v>
      </c>
      <c r="AQ300" s="26">
        <f>+HLOOKUP(AP300,Sistema_Puntos!$Q$5:$Y$43,'Auxiliar General'!AL$5,FALSE)</f>
        <v>0</v>
      </c>
      <c r="AR300" s="26" t="str">
        <f>+IF(VLOOKUP($B300,'Lista Puestos Valorados'!$B$11:$BK$510,MATCH('Auxiliar General'!AL$4,'Lista Puestos Valorados'!$B$10:$BK$10,0),0)="","No relevante",VLOOKUP($B300,'Lista Puestos Valorados'!$B$11:$BK$510,MATCH('Auxiliar General'!AL$4,'Lista Puestos Valorados'!$B$10:$BK$10,0),0))</f>
        <v>No relevante</v>
      </c>
      <c r="AS300" s="26">
        <f>+HLOOKUP(AR300,Sistema_Puntos!$Q$5:$Y$43,'Auxiliar General'!AN$5,FALSE)</f>
        <v>0</v>
      </c>
      <c r="AT300" s="26" t="str">
        <f>+IF(VLOOKUP($B300,'Lista Puestos Valorados'!$B$11:$BK$510,MATCH('Auxiliar General'!AN$4,'Lista Puestos Valorados'!$B$10:$BK$10,0),0)="","No relevante",VLOOKUP($B300,'Lista Puestos Valorados'!$B$11:$BK$510,MATCH('Auxiliar General'!AN$4,'Lista Puestos Valorados'!$B$10:$BK$10,0),0))</f>
        <v>No relevante</v>
      </c>
      <c r="AU300" s="26">
        <f>+HLOOKUP(AT300,Sistema_Puntos!$Q$5:$Y$43,'Auxiliar General'!AP$5,FALSE)</f>
        <v>0</v>
      </c>
      <c r="AV300" s="26" t="str">
        <f>+IF(VLOOKUP($B300,'Lista Puestos Valorados'!$B$11:$BK$510,MATCH('Auxiliar General'!AP$4,'Lista Puestos Valorados'!$B$10:$BK$10,0),0)="","No relevante",VLOOKUP($B300,'Lista Puestos Valorados'!$B$11:$BK$510,MATCH('Auxiliar General'!AP$4,'Lista Puestos Valorados'!$B$10:$BK$10,0),0))</f>
        <v>No relevante</v>
      </c>
      <c r="AW300" s="26">
        <f>+HLOOKUP(AV300,Sistema_Puntos!$Q$5:$Y$43,'Auxiliar General'!AR$5,FALSE)</f>
        <v>0</v>
      </c>
      <c r="AX300" s="26" t="str">
        <f>+IF(VLOOKUP($B300,'Lista Puestos Valorados'!$B$11:$BK$510,MATCH('Auxiliar General'!AR$4,'Lista Puestos Valorados'!$B$10:$BK$10,0),0)="","No relevante",VLOOKUP($B300,'Lista Puestos Valorados'!$B$11:$BK$510,MATCH('Auxiliar General'!AR$4,'Lista Puestos Valorados'!$B$10:$BK$10,0),0))</f>
        <v>No relevante</v>
      </c>
      <c r="AY300" s="26">
        <f>+HLOOKUP(AX300,Sistema_Puntos!$Q$5:$Y$43,'Auxiliar General'!AT$5,FALSE)</f>
        <v>0</v>
      </c>
      <c r="AZ300" s="26" t="str">
        <f>+IF(VLOOKUP($B300,'Lista Puestos Valorados'!$B$11:$BK$510,MATCH('Auxiliar General'!AT$4,'Lista Puestos Valorados'!$B$10:$BK$10,0),0)="","No relevante",VLOOKUP($B300,'Lista Puestos Valorados'!$B$11:$BK$510,MATCH('Auxiliar General'!AT$4,'Lista Puestos Valorados'!$B$10:$BK$10,0),0))</f>
        <v>No relevante</v>
      </c>
      <c r="BA300" s="26">
        <f>+HLOOKUP(AZ300,Sistema_Puntos!$Q$5:$Y$43,'Auxiliar General'!AV$5,FALSE)</f>
        <v>0</v>
      </c>
      <c r="BB300" s="26" t="str">
        <f>+IF(VLOOKUP($B300,'Lista Puestos Valorados'!$B$11:$BK$510,MATCH('Auxiliar General'!AV$4,'Lista Puestos Valorados'!$B$10:$BK$10,0),0)="","No relevante",VLOOKUP($B300,'Lista Puestos Valorados'!$B$11:$BK$510,MATCH('Auxiliar General'!AV$4,'Lista Puestos Valorados'!$B$10:$BK$10,0),0))</f>
        <v>No relevante</v>
      </c>
      <c r="BC300" s="26">
        <f>+HLOOKUP(BB300,Sistema_Puntos!$Q$5:$Y$43,'Auxiliar General'!AX$5,FALSE)</f>
        <v>0</v>
      </c>
      <c r="BD300" s="26" t="str">
        <f>+IF(VLOOKUP($B300,'Lista Puestos Valorados'!$B$11:$BK$510,MATCH('Auxiliar General'!AX$4,'Lista Puestos Valorados'!$B$10:$BK$10,0),0)="","No relevante",VLOOKUP($B300,'Lista Puestos Valorados'!$B$11:$BK$510,MATCH('Auxiliar General'!AX$4,'Lista Puestos Valorados'!$B$10:$BK$10,0),0))</f>
        <v>No relevante</v>
      </c>
      <c r="BE300" s="26">
        <f>+HLOOKUP(BD300,Sistema_Puntos!$Q$5:$Y$43,'Auxiliar General'!AZ$5,FALSE)</f>
        <v>0</v>
      </c>
      <c r="BF300" s="26" t="str">
        <f>+IF(VLOOKUP($B300,'Lista Puestos Valorados'!$B$11:$BK$510,MATCH('Auxiliar General'!AZ$4,'Lista Puestos Valorados'!$B$10:$BK$10,0),0)="","No relevante",VLOOKUP($B300,'Lista Puestos Valorados'!$B$11:$BK$510,MATCH('Auxiliar General'!AZ$4,'Lista Puestos Valorados'!$B$10:$BK$10,0),0))</f>
        <v>No relevante</v>
      </c>
      <c r="BG300" s="26">
        <f>+HLOOKUP(BF300,Sistema_Puntos!$Q$5:$Y$43,'Auxiliar General'!BB$5,FALSE)</f>
        <v>0</v>
      </c>
      <c r="BH300" s="26" t="str">
        <f>+IF(VLOOKUP($B300,'Lista Puestos Valorados'!$B$11:$BK$510,MATCH('Auxiliar General'!BB$4,'Lista Puestos Valorados'!$B$10:$BK$10,0),0)="","No relevante",VLOOKUP($B300,'Lista Puestos Valorados'!$B$11:$BK$510,MATCH('Auxiliar General'!BB$4,'Lista Puestos Valorados'!$B$10:$BK$10,0),0))</f>
        <v>No relevante</v>
      </c>
      <c r="BI300" s="26">
        <f>+HLOOKUP(BH300,Sistema_Puntos!$Q$5:$Y$43,'Auxiliar General'!BD$5,FALSE)</f>
        <v>0</v>
      </c>
      <c r="BJ300" s="26" t="str">
        <f>+IF(VLOOKUP($B300,'Lista Puestos Valorados'!$B$11:$BK$510,MATCH('Auxiliar General'!BD$4,'Lista Puestos Valorados'!$B$10:$BK$10,0),0)="","No relevante",VLOOKUP($B300,'Lista Puestos Valorados'!$B$11:$BK$510,MATCH('Auxiliar General'!BD$4,'Lista Puestos Valorados'!$B$10:$BK$10,0),0))</f>
        <v>No relevante</v>
      </c>
      <c r="BK300" s="26">
        <f>+HLOOKUP(BJ300,Sistema_Puntos!$Q$5:$Y$43,'Auxiliar General'!BF$5,FALSE)</f>
        <v>0</v>
      </c>
      <c r="BL300" s="26" t="str">
        <f>+IF(VLOOKUP($B300,'Lista Puestos Valorados'!$B$11:$BK$510,MATCH('Auxiliar General'!BF$4,'Lista Puestos Valorados'!$B$10:$BK$10,0),0)="","No relevante",VLOOKUP($B300,'Lista Puestos Valorados'!$B$11:$BK$510,MATCH('Auxiliar General'!BF$4,'Lista Puestos Valorados'!$B$10:$BK$10,0),0))</f>
        <v>No relevante</v>
      </c>
      <c r="BM300" s="26">
        <f>+HLOOKUP(BL300,Sistema_Puntos!$Q$5:$Y$43,'Auxiliar General'!BH$5,FALSE)</f>
        <v>0</v>
      </c>
      <c r="BN300" s="26" t="str">
        <f>+IF(VLOOKUP($B300,'Lista Puestos Valorados'!$B$11:$BK$510,MATCH('Auxiliar General'!BH$4,'Lista Puestos Valorados'!$B$10:$BK$10,0),0)="","No relevante",VLOOKUP($B300,'Lista Puestos Valorados'!$B$11:$BK$510,MATCH('Auxiliar General'!BH$4,'Lista Puestos Valorados'!$B$10:$BK$10,0),0))</f>
        <v>No relevante</v>
      </c>
      <c r="BO300" s="26">
        <f>+HLOOKUP(BN300,Sistema_Puntos!$Q$5:$Y$43,'Auxiliar General'!BJ$5,FALSE)</f>
        <v>0</v>
      </c>
      <c r="BP300" s="26" t="str">
        <f>+IF(VLOOKUP($B300,'Lista Puestos Valorados'!$B$11:$BK$510,MATCH('Auxiliar General'!BJ$4,'Lista Puestos Valorados'!$B$10:$BK$10,0),0)="","No relevante",VLOOKUP($B300,'Lista Puestos Valorados'!$B$11:$BK$510,MATCH('Auxiliar General'!BJ$4,'Lista Puestos Valorados'!$B$10:$BK$10,0),0))</f>
        <v>No relevante</v>
      </c>
      <c r="BQ300" s="26">
        <f>+HLOOKUP(BP300,Sistema_Puntos!$Q$5:$Y$43,'Auxiliar General'!BL$5,FALSE)</f>
        <v>0</v>
      </c>
      <c r="BR300" s="26" t="str">
        <f>+IF(VLOOKUP($B300,'Lista Puestos Valorados'!$B$11:$BK$510,MATCH('Auxiliar General'!BL$4,'Lista Puestos Valorados'!$B$10:$BK$10,0),0)="","No relevante",VLOOKUP($B300,'Lista Puestos Valorados'!$B$11:$BK$510,MATCH('Auxiliar General'!BL$4,'Lista Puestos Valorados'!$B$10:$BK$10,0),0))</f>
        <v>No relevante</v>
      </c>
      <c r="BS300" s="26">
        <f>+HLOOKUP(BR300,Sistema_Puntos!$Q$5:$Y$43,'Auxiliar General'!BN$5,FALSE)</f>
        <v>0</v>
      </c>
      <c r="BT300" s="26" t="str">
        <f>+IF(VLOOKUP($B300,'Lista Puestos Valorados'!$B$11:$BK$510,MATCH('Auxiliar General'!BN$4,'Lista Puestos Valorados'!$B$10:$BK$10,0),0)="","No relevante",VLOOKUP($B300,'Lista Puestos Valorados'!$B$11:$BK$510,MATCH('Auxiliar General'!BN$4,'Lista Puestos Valorados'!$B$10:$BK$10,0),0))</f>
        <v>No relevante</v>
      </c>
      <c r="BU300" s="26">
        <f>+HLOOKUP(BT300,Sistema_Puntos!$Q$5:$Y$43,'Auxiliar General'!BP$5,FALSE)</f>
        <v>0</v>
      </c>
      <c r="BV300" s="26" t="str">
        <f>+IF(VLOOKUP($B300,'Lista Puestos Valorados'!$B$11:$BK$510,MATCH('Auxiliar General'!BP$4,'Lista Puestos Valorados'!$B$10:$BK$10,0),0)="","No relevante",VLOOKUP($B300,'Lista Puestos Valorados'!$B$11:$BK$510,MATCH('Auxiliar General'!BP$4,'Lista Puestos Valorados'!$B$10:$BK$10,0),0))</f>
        <v>No relevante</v>
      </c>
      <c r="BW300" s="26">
        <f>+HLOOKUP(BV300,Sistema_Puntos!$Q$5:$Y$43,'Auxiliar General'!BR$5,FALSE)</f>
        <v>0</v>
      </c>
      <c r="BX300" s="26" t="str">
        <f>+IF(VLOOKUP($B300,'Lista Puestos Valorados'!$B$11:$BK$510,MATCH('Auxiliar General'!BR$4,'Lista Puestos Valorados'!$B$10:$BK$10,0),0)="","No relevante",VLOOKUP($B300,'Lista Puestos Valorados'!$B$11:$BK$510,MATCH('Auxiliar General'!BR$4,'Lista Puestos Valorados'!$B$10:$BK$10,0),0))</f>
        <v>No relevante</v>
      </c>
      <c r="BY300" s="26">
        <f>+HLOOKUP(BX300,Sistema_Puntos!$Q$5:$Y$43,'Auxiliar General'!BT$5,FALSE)</f>
        <v>0</v>
      </c>
      <c r="BZ300" s="26" t="str">
        <f>+IF(VLOOKUP($B300,'Lista Puestos Valorados'!$B$11:$BK$510,MATCH('Auxiliar General'!BT$4,'Lista Puestos Valorados'!$B$10:$BK$10,0),0)="","No relevante",VLOOKUP($B300,'Lista Puestos Valorados'!$B$11:$BK$510,MATCH('Auxiliar General'!BT$4,'Lista Puestos Valorados'!$B$10:$BK$10,0),0))</f>
        <v>No relevante</v>
      </c>
      <c r="CA300" s="26">
        <f>+HLOOKUP(BZ300,Sistema_Puntos!$Q$5:$Y$43,'Auxiliar General'!BV$5,FALSE)</f>
        <v>0</v>
      </c>
      <c r="CB300" s="26" t="str">
        <f>+IF(VLOOKUP($B300,'Lista Puestos Valorados'!$B$11:$BK$510,MATCH('Auxiliar General'!BV$4,'Lista Puestos Valorados'!$B$10:$BK$10,0),0)="","No relevante",VLOOKUP($B300,'Lista Puestos Valorados'!$B$11:$BK$510,MATCH('Auxiliar General'!BV$4,'Lista Puestos Valorados'!$B$10:$BK$10,0),0))</f>
        <v>No relevante</v>
      </c>
      <c r="CC300" s="26">
        <f>+HLOOKUP(CB300,Sistema_Puntos!$Q$5:$Y$43,'Auxiliar General'!BX$5,FALSE)</f>
        <v>0</v>
      </c>
      <c r="CD300" s="26" t="str">
        <f>+IF(VLOOKUP($B300,'Lista Puestos Valorados'!$B$11:$BK$510,MATCH('Auxiliar General'!BX$4,'Lista Puestos Valorados'!$B$10:$BK$10,0),0)="","No relevante",VLOOKUP($B300,'Lista Puestos Valorados'!$B$11:$BK$510,MATCH('Auxiliar General'!BX$4,'Lista Puestos Valorados'!$B$10:$BK$10,0),0))</f>
        <v>No relevante</v>
      </c>
      <c r="CE300" s="26">
        <f>+HLOOKUP(CD300,Sistema_Puntos!$Q$5:$Y$43,'Auxiliar General'!BZ$5,FALSE)</f>
        <v>0</v>
      </c>
      <c r="CF300" s="26" t="str">
        <f>+IF(VLOOKUP($B300,'Lista Puestos Valorados'!$B$11:$BK$510,MATCH('Auxiliar General'!BZ$4,'Lista Puestos Valorados'!$B$10:$BK$10,0),0)="","No relevante",VLOOKUP($B300,'Lista Puestos Valorados'!$B$11:$BK$510,MATCH('Auxiliar General'!BZ$4,'Lista Puestos Valorados'!$B$10:$BK$10,0),0))</f>
        <v>No relevante</v>
      </c>
      <c r="CG300" s="26">
        <f>+HLOOKUP(CF300,Sistema_Puntos!$Q$5:$Y$43,'Auxiliar General'!CB$5,FALSE)</f>
        <v>0</v>
      </c>
      <c r="CH300" s="29"/>
      <c r="CI300" s="29"/>
    </row>
    <row r="301" spans="2:87" ht="17.55" customHeight="1">
      <c r="B301" s="26">
        <f>+'Listado de Puestos'!B301</f>
        <v>291</v>
      </c>
      <c r="C301" s="26" t="str">
        <f>+IF('Lista Puestos Valorados'!C301="","",'Lista Puestos Valorados'!C301)</f>
        <v/>
      </c>
      <c r="D301" s="26" t="str">
        <f>+IF('Lista Puestos Valorados'!D301="","",'Lista Puestos Valorados'!D301)</f>
        <v/>
      </c>
      <c r="E301" s="26" t="str">
        <f>+IF('Lista Puestos Valorados'!E301="","",'Lista Puestos Valorados'!E301)</f>
        <v/>
      </c>
      <c r="F301" s="26" t="str">
        <f>+IF('Lista Puestos Valorados'!F301="","",'Lista Puestos Valorados'!F301)</f>
        <v/>
      </c>
      <c r="G301" s="26" t="str">
        <f>+IF('Lista Puestos Valorados'!G301="","",'Lista Puestos Valorados'!G301)</f>
        <v/>
      </c>
      <c r="H301" s="26" t="str">
        <f>+IF('Lista Puestos Valorados'!H301="","",'Lista Puestos Valorados'!H301)</f>
        <v/>
      </c>
      <c r="I301" s="26" t="str">
        <f>+IF('Lista Puestos Valorados'!I301="","",'Lista Puestos Valorados'!I301)</f>
        <v/>
      </c>
      <c r="J301" s="118" t="e">
        <f t="array" ref="J301">+IF(L301="","",_xlfn.IFS(L301&lt;='Cortes de Agrupacion'!$F$15,'Cortes de Agrupacion'!$E$15,'Resultados General'!L301&lt;='Cortes de Agrupacion'!$F$14,'Cortes de Agrupacion'!$E$14,'Resultados General'!L301&lt;='Cortes de Agrupacion'!$F$13,'Cortes de Agrupacion'!$E$13,L301&lt;='Cortes de Agrupacion'!$F$12,'Cortes de Agrupacion'!$E$12,'Resultados General'!L301&lt;='Cortes de Agrupacion'!$F$11,'Cortes de Agrupacion'!$E$11,'Resultados General'!L301&lt;='Cortes de Agrupacion'!$F$10,'Cortes de Agrupacion'!$E$10,'Resultados General'!L301&lt;='Cortes de Agrupacion'!$F$9,'Cortes de Agrupacion'!$E$9,'Resultados General'!L301&lt;='Cortes de Agrupacion'!$F$8,'Cortes de Agrupacion'!$E$8,'Resultados General'!L301&lt;='Cortes de Agrupacion'!$F$7,'Cortes de Agrupacion'!$E$7,'Resultados General'!L301&lt;='Cortes de Agrupacion'!$F$6,'Cortes de Agrupacion'!$E$6))</f>
        <v>#VALUE!</v>
      </c>
      <c r="K301" s="118" t="str">
        <f t="shared" si="8"/>
        <v/>
      </c>
      <c r="L301" s="124" t="e">
        <f>#VALUE!</f>
        <v>#VALUE!</v>
      </c>
      <c r="M301" s="26" t="e">
        <f ca="1">+_xlfn.IFNA(VLOOKUP(C301,'Distribución de puestos'!$B$8:$I$507,8,0),"")</f>
        <v>#NAME?</v>
      </c>
      <c r="N301" s="26" t="str">
        <f>+IF(VLOOKUP($B301,'Lista Puestos Valorados'!$B$11:$BK$510,MATCH('Auxiliar General'!H$4,'Lista Puestos Valorados'!$B$10:$BK$10,0),0)="","No relevante",VLOOKUP($B301,'Lista Puestos Valorados'!$B$11:$BK$510,MATCH('Auxiliar General'!H$4,'Lista Puestos Valorados'!$B$10:$BK$10,0),0))</f>
        <v>No relevante</v>
      </c>
      <c r="O301" s="26">
        <f>+HLOOKUP(N301,Sistema_Puntos!$Q$5:$Y$43,'Auxiliar General'!J$5,FALSE)</f>
        <v>0</v>
      </c>
      <c r="P301" s="26" t="str">
        <f>+IF(VLOOKUP($B301,'Lista Puestos Valorados'!$B$11:$BK$510,MATCH('Auxiliar General'!J$4,'Lista Puestos Valorados'!$B$10:$BK$10,0),0)="","No relevante",VLOOKUP($B301,'Lista Puestos Valorados'!$B$11:$BK$510,MATCH('Auxiliar General'!J$4,'Lista Puestos Valorados'!$B$10:$BK$10,0),0))</f>
        <v>No relevante</v>
      </c>
      <c r="Q301" s="26">
        <f>+HLOOKUP(P301,Sistema_Puntos!$Q$5:$Y$43,'Auxiliar General'!L$5,FALSE)</f>
        <v>0</v>
      </c>
      <c r="R301" s="26" t="str">
        <f>+IF(VLOOKUP($B301,'Lista Puestos Valorados'!$B$11:$BK$510,MATCH('Auxiliar General'!L$4,'Lista Puestos Valorados'!$B$10:$BK$10,0),0)="","No relevante",VLOOKUP($B301,'Lista Puestos Valorados'!$B$11:$BK$510,MATCH('Auxiliar General'!L$4,'Lista Puestos Valorados'!$B$10:$BK$10,0),0))</f>
        <v>No relevante</v>
      </c>
      <c r="S301" s="26">
        <f>+HLOOKUP(R301,Sistema_Puntos!$Q$5:$Y$43,'Auxiliar General'!N$5,FALSE)</f>
        <v>0</v>
      </c>
      <c r="T301" s="26" t="str">
        <f>+IF(VLOOKUP($B301,'Lista Puestos Valorados'!$B$11:$BK$510,MATCH('Auxiliar General'!N$4,'Lista Puestos Valorados'!$B$10:$BK$10,0),0)="","No relevante",VLOOKUP($B301,'Lista Puestos Valorados'!$B$11:$BK$510,MATCH('Auxiliar General'!N$4,'Lista Puestos Valorados'!$B$10:$BK$10,0),0))</f>
        <v>No relevante</v>
      </c>
      <c r="U301" s="26">
        <f>+HLOOKUP(T301,Sistema_Puntos!$Q$5:$Y$43,'Auxiliar General'!P$5,FALSE)</f>
        <v>0</v>
      </c>
      <c r="V301" s="26" t="str">
        <f>+IF(VLOOKUP($B301,'Lista Puestos Valorados'!$B$11:$BK$510,MATCH('Auxiliar General'!P$4,'Lista Puestos Valorados'!$B$10:$BK$10,0),0)="","No relevante",VLOOKUP($B301,'Lista Puestos Valorados'!$B$11:$BK$510,MATCH('Auxiliar General'!P$4,'Lista Puestos Valorados'!$B$10:$BK$10,0),0))</f>
        <v>No relevante</v>
      </c>
      <c r="W301" s="26">
        <f>+HLOOKUP(V301,Sistema_Puntos!$Q$5:$Y$43,'Auxiliar General'!R$5,FALSE)</f>
        <v>0</v>
      </c>
      <c r="X301" s="26" t="str">
        <f>+IF(VLOOKUP($B301,'Lista Puestos Valorados'!$B$11:$BK$510,MATCH('Auxiliar General'!R$4,'Lista Puestos Valorados'!$B$10:$BK$10,0),0)="","No relevante",VLOOKUP($B301,'Lista Puestos Valorados'!$B$11:$BK$510,MATCH('Auxiliar General'!R$4,'Lista Puestos Valorados'!$B$10:$BK$10,0),0))</f>
        <v>No relevante</v>
      </c>
      <c r="Y301" s="26">
        <f>+HLOOKUP(X301,Sistema_Puntos!$Q$5:$Y$43,'Auxiliar General'!T$5,FALSE)</f>
        <v>0</v>
      </c>
      <c r="Z301" s="26" t="str">
        <f>+IF(VLOOKUP($B301,'Lista Puestos Valorados'!$B$11:$BK$510,MATCH('Auxiliar General'!T$4,'Lista Puestos Valorados'!$B$10:$BK$10,0),0)="","No relevante",VLOOKUP($B301,'Lista Puestos Valorados'!$B$11:$BK$510,MATCH('Auxiliar General'!T$4,'Lista Puestos Valorados'!$B$10:$BK$10,0),0))</f>
        <v>No relevante</v>
      </c>
      <c r="AA301" s="26">
        <f>+HLOOKUP(Z301,Sistema_Puntos!$Q$5:$Y$43,'Auxiliar General'!V$5,FALSE)</f>
        <v>0</v>
      </c>
      <c r="AB301" s="26" t="str">
        <f>+IF(VLOOKUP($B301,'Lista Puestos Valorados'!$B$11:$BK$510,MATCH('Auxiliar General'!V$4,'Lista Puestos Valorados'!$B$10:$BK$10,0),0)="","No relevante",VLOOKUP($B301,'Lista Puestos Valorados'!$B$11:$BK$510,MATCH('Auxiliar General'!V$4,'Lista Puestos Valorados'!$B$10:$BK$10,0),0))</f>
        <v>No relevante</v>
      </c>
      <c r="AC301" s="26">
        <f>+HLOOKUP(AB301,Sistema_Puntos!$Q$5:$Y$43,'Auxiliar General'!X$5,FALSE)</f>
        <v>0</v>
      </c>
      <c r="AD301" s="26" t="str">
        <f>+IF(VLOOKUP($B301,'Lista Puestos Valorados'!$B$11:$BK$510,MATCH('Auxiliar General'!X$4,'Lista Puestos Valorados'!$B$10:$BK$10,0),0)="","No relevante",VLOOKUP($B301,'Lista Puestos Valorados'!$B$11:$BK$510,MATCH('Auxiliar General'!X$4,'Lista Puestos Valorados'!$B$10:$BK$10,0),0))</f>
        <v>No relevante</v>
      </c>
      <c r="AE301" s="26">
        <f>+HLOOKUP(AD301,Sistema_Puntos!$Q$5:$Y$43,'Auxiliar General'!Z$5,FALSE)</f>
        <v>0</v>
      </c>
      <c r="AF301" s="26" t="str">
        <f>+IF(VLOOKUP($B301,'Lista Puestos Valorados'!$B$11:$BK$510,MATCH('Auxiliar General'!Z$4,'Lista Puestos Valorados'!$B$10:$BK$10,0),0)="","No relevante",VLOOKUP($B301,'Lista Puestos Valorados'!$B$11:$BK$510,MATCH('Auxiliar General'!Z$4,'Lista Puestos Valorados'!$B$10:$BK$10,0),0))</f>
        <v>No relevante</v>
      </c>
      <c r="AG301" s="26">
        <f>+HLOOKUP(AF301,Sistema_Puntos!$Q$5:$Y$43,'Auxiliar General'!AB$5,FALSE)</f>
        <v>0</v>
      </c>
      <c r="AH301" s="26" t="str">
        <f>+IF(VLOOKUP($B301,'Lista Puestos Valorados'!$B$11:$BK$510,MATCH('Auxiliar General'!AB$4,'Lista Puestos Valorados'!$B$10:$BK$10,0),0)="","No relevante",VLOOKUP($B301,'Lista Puestos Valorados'!$B$11:$BK$510,MATCH('Auxiliar General'!AB$4,'Lista Puestos Valorados'!$B$10:$BK$10,0),0))</f>
        <v>No relevante</v>
      </c>
      <c r="AI301" s="26">
        <f>+HLOOKUP(AH301,Sistema_Puntos!$Q$5:$Y$43,'Auxiliar General'!AD$5,FALSE)</f>
        <v>0</v>
      </c>
      <c r="AJ301" s="26" t="str">
        <f>+IF(VLOOKUP($B301,'Lista Puestos Valorados'!$B$11:$BK$510,MATCH('Auxiliar General'!AD$4,'Lista Puestos Valorados'!$B$10:$BK$10,0),0)="","No relevante",VLOOKUP($B301,'Lista Puestos Valorados'!$B$11:$BK$510,MATCH('Auxiliar General'!AD$4,'Lista Puestos Valorados'!$B$10:$BK$10,0),0))</f>
        <v>No relevante</v>
      </c>
      <c r="AK301" s="26">
        <f>+HLOOKUP(AJ301,Sistema_Puntos!$Q$5:$Y$43,'Auxiliar General'!AF$5,FALSE)</f>
        <v>0</v>
      </c>
      <c r="AL301" s="26" t="str">
        <f>+IF(VLOOKUP($B301,'Lista Puestos Valorados'!$B$11:$BK$510,MATCH('Auxiliar General'!AF$4,'Lista Puestos Valorados'!$B$10:$BK$10,0),0)="","No relevante",VLOOKUP($B301,'Lista Puestos Valorados'!$B$11:$BK$510,MATCH('Auxiliar General'!AF$4,'Lista Puestos Valorados'!$B$10:$BK$10,0),0))</f>
        <v>No relevante</v>
      </c>
      <c r="AM301" s="26">
        <f>+HLOOKUP(AL301,Sistema_Puntos!$Q$5:$Y$43,'Auxiliar General'!AH$5,FALSE)</f>
        <v>0</v>
      </c>
      <c r="AN301" s="26" t="str">
        <f>+IF(VLOOKUP($B301,'Lista Puestos Valorados'!$B$11:$BK$510,MATCH('Auxiliar General'!AH$4,'Lista Puestos Valorados'!$B$10:$BK$10,0),0)="","No relevante",VLOOKUP($B301,'Lista Puestos Valorados'!$B$11:$BK$510,MATCH('Auxiliar General'!AH$4,'Lista Puestos Valorados'!$B$10:$BK$10,0),0))</f>
        <v>No relevante</v>
      </c>
      <c r="AO301" s="26">
        <f>+HLOOKUP(AN301,Sistema_Puntos!$Q$5:$Y$43,'Auxiliar General'!AJ$5,FALSE)</f>
        <v>0</v>
      </c>
      <c r="AP301" s="26" t="str">
        <f>+IF(VLOOKUP($B301,'Lista Puestos Valorados'!$B$11:$BK$510,MATCH('Auxiliar General'!AJ$4,'Lista Puestos Valorados'!$B$10:$BK$10,0),0)="","No relevante",VLOOKUP($B301,'Lista Puestos Valorados'!$B$11:$BK$510,MATCH('Auxiliar General'!AJ$4,'Lista Puestos Valorados'!$B$10:$BK$10,0),0))</f>
        <v>No relevante</v>
      </c>
      <c r="AQ301" s="26">
        <f>+HLOOKUP(AP301,Sistema_Puntos!$Q$5:$Y$43,'Auxiliar General'!AL$5,FALSE)</f>
        <v>0</v>
      </c>
      <c r="AR301" s="26" t="str">
        <f>+IF(VLOOKUP($B301,'Lista Puestos Valorados'!$B$11:$BK$510,MATCH('Auxiliar General'!AL$4,'Lista Puestos Valorados'!$B$10:$BK$10,0),0)="","No relevante",VLOOKUP($B301,'Lista Puestos Valorados'!$B$11:$BK$510,MATCH('Auxiliar General'!AL$4,'Lista Puestos Valorados'!$B$10:$BK$10,0),0))</f>
        <v>No relevante</v>
      </c>
      <c r="AS301" s="26">
        <f>+HLOOKUP(AR301,Sistema_Puntos!$Q$5:$Y$43,'Auxiliar General'!AN$5,FALSE)</f>
        <v>0</v>
      </c>
      <c r="AT301" s="26" t="str">
        <f>+IF(VLOOKUP($B301,'Lista Puestos Valorados'!$B$11:$BK$510,MATCH('Auxiliar General'!AN$4,'Lista Puestos Valorados'!$B$10:$BK$10,0),0)="","No relevante",VLOOKUP($B301,'Lista Puestos Valorados'!$B$11:$BK$510,MATCH('Auxiliar General'!AN$4,'Lista Puestos Valorados'!$B$10:$BK$10,0),0))</f>
        <v>No relevante</v>
      </c>
      <c r="AU301" s="26">
        <f>+HLOOKUP(AT301,Sistema_Puntos!$Q$5:$Y$43,'Auxiliar General'!AP$5,FALSE)</f>
        <v>0</v>
      </c>
      <c r="AV301" s="26" t="str">
        <f>+IF(VLOOKUP($B301,'Lista Puestos Valorados'!$B$11:$BK$510,MATCH('Auxiliar General'!AP$4,'Lista Puestos Valorados'!$B$10:$BK$10,0),0)="","No relevante",VLOOKUP($B301,'Lista Puestos Valorados'!$B$11:$BK$510,MATCH('Auxiliar General'!AP$4,'Lista Puestos Valorados'!$B$10:$BK$10,0),0))</f>
        <v>No relevante</v>
      </c>
      <c r="AW301" s="26">
        <f>+HLOOKUP(AV301,Sistema_Puntos!$Q$5:$Y$43,'Auxiliar General'!AR$5,FALSE)</f>
        <v>0</v>
      </c>
      <c r="AX301" s="26" t="str">
        <f>+IF(VLOOKUP($B301,'Lista Puestos Valorados'!$B$11:$BK$510,MATCH('Auxiliar General'!AR$4,'Lista Puestos Valorados'!$B$10:$BK$10,0),0)="","No relevante",VLOOKUP($B301,'Lista Puestos Valorados'!$B$11:$BK$510,MATCH('Auxiliar General'!AR$4,'Lista Puestos Valorados'!$B$10:$BK$10,0),0))</f>
        <v>No relevante</v>
      </c>
      <c r="AY301" s="26">
        <f>+HLOOKUP(AX301,Sistema_Puntos!$Q$5:$Y$43,'Auxiliar General'!AT$5,FALSE)</f>
        <v>0</v>
      </c>
      <c r="AZ301" s="26" t="str">
        <f>+IF(VLOOKUP($B301,'Lista Puestos Valorados'!$B$11:$BK$510,MATCH('Auxiliar General'!AT$4,'Lista Puestos Valorados'!$B$10:$BK$10,0),0)="","No relevante",VLOOKUP($B301,'Lista Puestos Valorados'!$B$11:$BK$510,MATCH('Auxiliar General'!AT$4,'Lista Puestos Valorados'!$B$10:$BK$10,0),0))</f>
        <v>No relevante</v>
      </c>
      <c r="BA301" s="26">
        <f>+HLOOKUP(AZ301,Sistema_Puntos!$Q$5:$Y$43,'Auxiliar General'!AV$5,FALSE)</f>
        <v>0</v>
      </c>
      <c r="BB301" s="26" t="str">
        <f>+IF(VLOOKUP($B301,'Lista Puestos Valorados'!$B$11:$BK$510,MATCH('Auxiliar General'!AV$4,'Lista Puestos Valorados'!$B$10:$BK$10,0),0)="","No relevante",VLOOKUP($B301,'Lista Puestos Valorados'!$B$11:$BK$510,MATCH('Auxiliar General'!AV$4,'Lista Puestos Valorados'!$B$10:$BK$10,0),0))</f>
        <v>No relevante</v>
      </c>
      <c r="BC301" s="26">
        <f>+HLOOKUP(BB301,Sistema_Puntos!$Q$5:$Y$43,'Auxiliar General'!AX$5,FALSE)</f>
        <v>0</v>
      </c>
      <c r="BD301" s="26" t="str">
        <f>+IF(VLOOKUP($B301,'Lista Puestos Valorados'!$B$11:$BK$510,MATCH('Auxiliar General'!AX$4,'Lista Puestos Valorados'!$B$10:$BK$10,0),0)="","No relevante",VLOOKUP($B301,'Lista Puestos Valorados'!$B$11:$BK$510,MATCH('Auxiliar General'!AX$4,'Lista Puestos Valorados'!$B$10:$BK$10,0),0))</f>
        <v>No relevante</v>
      </c>
      <c r="BE301" s="26">
        <f>+HLOOKUP(BD301,Sistema_Puntos!$Q$5:$Y$43,'Auxiliar General'!AZ$5,FALSE)</f>
        <v>0</v>
      </c>
      <c r="BF301" s="26" t="str">
        <f>+IF(VLOOKUP($B301,'Lista Puestos Valorados'!$B$11:$BK$510,MATCH('Auxiliar General'!AZ$4,'Lista Puestos Valorados'!$B$10:$BK$10,0),0)="","No relevante",VLOOKUP($B301,'Lista Puestos Valorados'!$B$11:$BK$510,MATCH('Auxiliar General'!AZ$4,'Lista Puestos Valorados'!$B$10:$BK$10,0),0))</f>
        <v>No relevante</v>
      </c>
      <c r="BG301" s="26">
        <f>+HLOOKUP(BF301,Sistema_Puntos!$Q$5:$Y$43,'Auxiliar General'!BB$5,FALSE)</f>
        <v>0</v>
      </c>
      <c r="BH301" s="26" t="str">
        <f>+IF(VLOOKUP($B301,'Lista Puestos Valorados'!$B$11:$BK$510,MATCH('Auxiliar General'!BB$4,'Lista Puestos Valorados'!$B$10:$BK$10,0),0)="","No relevante",VLOOKUP($B301,'Lista Puestos Valorados'!$B$11:$BK$510,MATCH('Auxiliar General'!BB$4,'Lista Puestos Valorados'!$B$10:$BK$10,0),0))</f>
        <v>No relevante</v>
      </c>
      <c r="BI301" s="26">
        <f>+HLOOKUP(BH301,Sistema_Puntos!$Q$5:$Y$43,'Auxiliar General'!BD$5,FALSE)</f>
        <v>0</v>
      </c>
      <c r="BJ301" s="26" t="str">
        <f>+IF(VLOOKUP($B301,'Lista Puestos Valorados'!$B$11:$BK$510,MATCH('Auxiliar General'!BD$4,'Lista Puestos Valorados'!$B$10:$BK$10,0),0)="","No relevante",VLOOKUP($B301,'Lista Puestos Valorados'!$B$11:$BK$510,MATCH('Auxiliar General'!BD$4,'Lista Puestos Valorados'!$B$10:$BK$10,0),0))</f>
        <v>No relevante</v>
      </c>
      <c r="BK301" s="26">
        <f>+HLOOKUP(BJ301,Sistema_Puntos!$Q$5:$Y$43,'Auxiliar General'!BF$5,FALSE)</f>
        <v>0</v>
      </c>
      <c r="BL301" s="26" t="str">
        <f>+IF(VLOOKUP($B301,'Lista Puestos Valorados'!$B$11:$BK$510,MATCH('Auxiliar General'!BF$4,'Lista Puestos Valorados'!$B$10:$BK$10,0),0)="","No relevante",VLOOKUP($B301,'Lista Puestos Valorados'!$B$11:$BK$510,MATCH('Auxiliar General'!BF$4,'Lista Puestos Valorados'!$B$10:$BK$10,0),0))</f>
        <v>No relevante</v>
      </c>
      <c r="BM301" s="26">
        <f>+HLOOKUP(BL301,Sistema_Puntos!$Q$5:$Y$43,'Auxiliar General'!BH$5,FALSE)</f>
        <v>0</v>
      </c>
      <c r="BN301" s="26" t="str">
        <f>+IF(VLOOKUP($B301,'Lista Puestos Valorados'!$B$11:$BK$510,MATCH('Auxiliar General'!BH$4,'Lista Puestos Valorados'!$B$10:$BK$10,0),0)="","No relevante",VLOOKUP($B301,'Lista Puestos Valorados'!$B$11:$BK$510,MATCH('Auxiliar General'!BH$4,'Lista Puestos Valorados'!$B$10:$BK$10,0),0))</f>
        <v>No relevante</v>
      </c>
      <c r="BO301" s="26">
        <f>+HLOOKUP(BN301,Sistema_Puntos!$Q$5:$Y$43,'Auxiliar General'!BJ$5,FALSE)</f>
        <v>0</v>
      </c>
      <c r="BP301" s="26" t="str">
        <f>+IF(VLOOKUP($B301,'Lista Puestos Valorados'!$B$11:$BK$510,MATCH('Auxiliar General'!BJ$4,'Lista Puestos Valorados'!$B$10:$BK$10,0),0)="","No relevante",VLOOKUP($B301,'Lista Puestos Valorados'!$B$11:$BK$510,MATCH('Auxiliar General'!BJ$4,'Lista Puestos Valorados'!$B$10:$BK$10,0),0))</f>
        <v>No relevante</v>
      </c>
      <c r="BQ301" s="26">
        <f>+HLOOKUP(BP301,Sistema_Puntos!$Q$5:$Y$43,'Auxiliar General'!BL$5,FALSE)</f>
        <v>0</v>
      </c>
      <c r="BR301" s="26" t="str">
        <f>+IF(VLOOKUP($B301,'Lista Puestos Valorados'!$B$11:$BK$510,MATCH('Auxiliar General'!BL$4,'Lista Puestos Valorados'!$B$10:$BK$10,0),0)="","No relevante",VLOOKUP($B301,'Lista Puestos Valorados'!$B$11:$BK$510,MATCH('Auxiliar General'!BL$4,'Lista Puestos Valorados'!$B$10:$BK$10,0),0))</f>
        <v>No relevante</v>
      </c>
      <c r="BS301" s="26">
        <f>+HLOOKUP(BR301,Sistema_Puntos!$Q$5:$Y$43,'Auxiliar General'!BN$5,FALSE)</f>
        <v>0</v>
      </c>
      <c r="BT301" s="26" t="str">
        <f>+IF(VLOOKUP($B301,'Lista Puestos Valorados'!$B$11:$BK$510,MATCH('Auxiliar General'!BN$4,'Lista Puestos Valorados'!$B$10:$BK$10,0),0)="","No relevante",VLOOKUP($B301,'Lista Puestos Valorados'!$B$11:$BK$510,MATCH('Auxiliar General'!BN$4,'Lista Puestos Valorados'!$B$10:$BK$10,0),0))</f>
        <v>No relevante</v>
      </c>
      <c r="BU301" s="26">
        <f>+HLOOKUP(BT301,Sistema_Puntos!$Q$5:$Y$43,'Auxiliar General'!BP$5,FALSE)</f>
        <v>0</v>
      </c>
      <c r="BV301" s="26" t="str">
        <f>+IF(VLOOKUP($B301,'Lista Puestos Valorados'!$B$11:$BK$510,MATCH('Auxiliar General'!BP$4,'Lista Puestos Valorados'!$B$10:$BK$10,0),0)="","No relevante",VLOOKUP($B301,'Lista Puestos Valorados'!$B$11:$BK$510,MATCH('Auxiliar General'!BP$4,'Lista Puestos Valorados'!$B$10:$BK$10,0),0))</f>
        <v>No relevante</v>
      </c>
      <c r="BW301" s="26">
        <f>+HLOOKUP(BV301,Sistema_Puntos!$Q$5:$Y$43,'Auxiliar General'!BR$5,FALSE)</f>
        <v>0</v>
      </c>
      <c r="BX301" s="26" t="str">
        <f>+IF(VLOOKUP($B301,'Lista Puestos Valorados'!$B$11:$BK$510,MATCH('Auxiliar General'!BR$4,'Lista Puestos Valorados'!$B$10:$BK$10,0),0)="","No relevante",VLOOKUP($B301,'Lista Puestos Valorados'!$B$11:$BK$510,MATCH('Auxiliar General'!BR$4,'Lista Puestos Valorados'!$B$10:$BK$10,0),0))</f>
        <v>No relevante</v>
      </c>
      <c r="BY301" s="26">
        <f>+HLOOKUP(BX301,Sistema_Puntos!$Q$5:$Y$43,'Auxiliar General'!BT$5,FALSE)</f>
        <v>0</v>
      </c>
      <c r="BZ301" s="26" t="str">
        <f>+IF(VLOOKUP($B301,'Lista Puestos Valorados'!$B$11:$BK$510,MATCH('Auxiliar General'!BT$4,'Lista Puestos Valorados'!$B$10:$BK$10,0),0)="","No relevante",VLOOKUP($B301,'Lista Puestos Valorados'!$B$11:$BK$510,MATCH('Auxiliar General'!BT$4,'Lista Puestos Valorados'!$B$10:$BK$10,0),0))</f>
        <v>No relevante</v>
      </c>
      <c r="CA301" s="26">
        <f>+HLOOKUP(BZ301,Sistema_Puntos!$Q$5:$Y$43,'Auxiliar General'!BV$5,FALSE)</f>
        <v>0</v>
      </c>
      <c r="CB301" s="26" t="str">
        <f>+IF(VLOOKUP($B301,'Lista Puestos Valorados'!$B$11:$BK$510,MATCH('Auxiliar General'!BV$4,'Lista Puestos Valorados'!$B$10:$BK$10,0),0)="","No relevante",VLOOKUP($B301,'Lista Puestos Valorados'!$B$11:$BK$510,MATCH('Auxiliar General'!BV$4,'Lista Puestos Valorados'!$B$10:$BK$10,0),0))</f>
        <v>No relevante</v>
      </c>
      <c r="CC301" s="26">
        <f>+HLOOKUP(CB301,Sistema_Puntos!$Q$5:$Y$43,'Auxiliar General'!BX$5,FALSE)</f>
        <v>0</v>
      </c>
      <c r="CD301" s="26" t="str">
        <f>+IF(VLOOKUP($B301,'Lista Puestos Valorados'!$B$11:$BK$510,MATCH('Auxiliar General'!BX$4,'Lista Puestos Valorados'!$B$10:$BK$10,0),0)="","No relevante",VLOOKUP($B301,'Lista Puestos Valorados'!$B$11:$BK$510,MATCH('Auxiliar General'!BX$4,'Lista Puestos Valorados'!$B$10:$BK$10,0),0))</f>
        <v>No relevante</v>
      </c>
      <c r="CE301" s="26">
        <f>+HLOOKUP(CD301,Sistema_Puntos!$Q$5:$Y$43,'Auxiliar General'!BZ$5,FALSE)</f>
        <v>0</v>
      </c>
      <c r="CF301" s="26" t="str">
        <f>+IF(VLOOKUP($B301,'Lista Puestos Valorados'!$B$11:$BK$510,MATCH('Auxiliar General'!BZ$4,'Lista Puestos Valorados'!$B$10:$BK$10,0),0)="","No relevante",VLOOKUP($B301,'Lista Puestos Valorados'!$B$11:$BK$510,MATCH('Auxiliar General'!BZ$4,'Lista Puestos Valorados'!$B$10:$BK$10,0),0))</f>
        <v>No relevante</v>
      </c>
      <c r="CG301" s="26">
        <f>+HLOOKUP(CF301,Sistema_Puntos!$Q$5:$Y$43,'Auxiliar General'!CB$5,FALSE)</f>
        <v>0</v>
      </c>
      <c r="CH301" s="29"/>
      <c r="CI301" s="29"/>
    </row>
    <row r="302" spans="2:87" ht="17.55" customHeight="1">
      <c r="B302" s="26">
        <f>+'Listado de Puestos'!B302</f>
        <v>292</v>
      </c>
      <c r="C302" s="26" t="str">
        <f>+IF('Lista Puestos Valorados'!C302="","",'Lista Puestos Valorados'!C302)</f>
        <v/>
      </c>
      <c r="D302" s="26" t="str">
        <f>+IF('Lista Puestos Valorados'!D302="","",'Lista Puestos Valorados'!D302)</f>
        <v/>
      </c>
      <c r="E302" s="26" t="str">
        <f>+IF('Lista Puestos Valorados'!E302="","",'Lista Puestos Valorados'!E302)</f>
        <v/>
      </c>
      <c r="F302" s="26" t="str">
        <f>+IF('Lista Puestos Valorados'!F302="","",'Lista Puestos Valorados'!F302)</f>
        <v/>
      </c>
      <c r="G302" s="26" t="str">
        <f>+IF('Lista Puestos Valorados'!G302="","",'Lista Puestos Valorados'!G302)</f>
        <v/>
      </c>
      <c r="H302" s="26" t="str">
        <f>+IF('Lista Puestos Valorados'!H302="","",'Lista Puestos Valorados'!H302)</f>
        <v/>
      </c>
      <c r="I302" s="26" t="str">
        <f>+IF('Lista Puestos Valorados'!I302="","",'Lista Puestos Valorados'!I302)</f>
        <v/>
      </c>
      <c r="J302" s="118" t="e">
        <f t="array" ref="J302">+IF(L302="","",_xlfn.IFS(L302&lt;='Cortes de Agrupacion'!$F$15,'Cortes de Agrupacion'!$E$15,'Resultados General'!L302&lt;='Cortes de Agrupacion'!$F$14,'Cortes de Agrupacion'!$E$14,'Resultados General'!L302&lt;='Cortes de Agrupacion'!$F$13,'Cortes de Agrupacion'!$E$13,L302&lt;='Cortes de Agrupacion'!$F$12,'Cortes de Agrupacion'!$E$12,'Resultados General'!L302&lt;='Cortes de Agrupacion'!$F$11,'Cortes de Agrupacion'!$E$11,'Resultados General'!L302&lt;='Cortes de Agrupacion'!$F$10,'Cortes de Agrupacion'!$E$10,'Resultados General'!L302&lt;='Cortes de Agrupacion'!$F$9,'Cortes de Agrupacion'!$E$9,'Resultados General'!L302&lt;='Cortes de Agrupacion'!$F$8,'Cortes de Agrupacion'!$E$8,'Resultados General'!L302&lt;='Cortes de Agrupacion'!$F$7,'Cortes de Agrupacion'!$E$7,'Resultados General'!L302&lt;='Cortes de Agrupacion'!$F$6,'Cortes de Agrupacion'!$E$6))</f>
        <v>#VALUE!</v>
      </c>
      <c r="K302" s="118" t="str">
        <f t="shared" si="8"/>
        <v/>
      </c>
      <c r="L302" s="124" t="e">
        <f>#VALUE!</f>
        <v>#VALUE!</v>
      </c>
      <c r="M302" s="26" t="e">
        <f ca="1">+_xlfn.IFNA(VLOOKUP(C302,'Distribución de puestos'!$B$8:$I$507,8,0),"")</f>
        <v>#NAME?</v>
      </c>
      <c r="N302" s="26" t="str">
        <f>+IF(VLOOKUP($B302,'Lista Puestos Valorados'!$B$11:$BK$510,MATCH('Auxiliar General'!H$4,'Lista Puestos Valorados'!$B$10:$BK$10,0),0)="","No relevante",VLOOKUP($B302,'Lista Puestos Valorados'!$B$11:$BK$510,MATCH('Auxiliar General'!H$4,'Lista Puestos Valorados'!$B$10:$BK$10,0),0))</f>
        <v>No relevante</v>
      </c>
      <c r="O302" s="26">
        <f>+HLOOKUP(N302,Sistema_Puntos!$Q$5:$Y$43,'Auxiliar General'!J$5,FALSE)</f>
        <v>0</v>
      </c>
      <c r="P302" s="26" t="str">
        <f>+IF(VLOOKUP($B302,'Lista Puestos Valorados'!$B$11:$BK$510,MATCH('Auxiliar General'!J$4,'Lista Puestos Valorados'!$B$10:$BK$10,0),0)="","No relevante",VLOOKUP($B302,'Lista Puestos Valorados'!$B$11:$BK$510,MATCH('Auxiliar General'!J$4,'Lista Puestos Valorados'!$B$10:$BK$10,0),0))</f>
        <v>No relevante</v>
      </c>
      <c r="Q302" s="26">
        <f>+HLOOKUP(P302,Sistema_Puntos!$Q$5:$Y$43,'Auxiliar General'!L$5,FALSE)</f>
        <v>0</v>
      </c>
      <c r="R302" s="26" t="str">
        <f>+IF(VLOOKUP($B302,'Lista Puestos Valorados'!$B$11:$BK$510,MATCH('Auxiliar General'!L$4,'Lista Puestos Valorados'!$B$10:$BK$10,0),0)="","No relevante",VLOOKUP($B302,'Lista Puestos Valorados'!$B$11:$BK$510,MATCH('Auxiliar General'!L$4,'Lista Puestos Valorados'!$B$10:$BK$10,0),0))</f>
        <v>No relevante</v>
      </c>
      <c r="S302" s="26">
        <f>+HLOOKUP(R302,Sistema_Puntos!$Q$5:$Y$43,'Auxiliar General'!N$5,FALSE)</f>
        <v>0</v>
      </c>
      <c r="T302" s="26" t="str">
        <f>+IF(VLOOKUP($B302,'Lista Puestos Valorados'!$B$11:$BK$510,MATCH('Auxiliar General'!N$4,'Lista Puestos Valorados'!$B$10:$BK$10,0),0)="","No relevante",VLOOKUP($B302,'Lista Puestos Valorados'!$B$11:$BK$510,MATCH('Auxiliar General'!N$4,'Lista Puestos Valorados'!$B$10:$BK$10,0),0))</f>
        <v>No relevante</v>
      </c>
      <c r="U302" s="26">
        <f>+HLOOKUP(T302,Sistema_Puntos!$Q$5:$Y$43,'Auxiliar General'!P$5,FALSE)</f>
        <v>0</v>
      </c>
      <c r="V302" s="26" t="str">
        <f>+IF(VLOOKUP($B302,'Lista Puestos Valorados'!$B$11:$BK$510,MATCH('Auxiliar General'!P$4,'Lista Puestos Valorados'!$B$10:$BK$10,0),0)="","No relevante",VLOOKUP($B302,'Lista Puestos Valorados'!$B$11:$BK$510,MATCH('Auxiliar General'!P$4,'Lista Puestos Valorados'!$B$10:$BK$10,0),0))</f>
        <v>No relevante</v>
      </c>
      <c r="W302" s="26">
        <f>+HLOOKUP(V302,Sistema_Puntos!$Q$5:$Y$43,'Auxiliar General'!R$5,FALSE)</f>
        <v>0</v>
      </c>
      <c r="X302" s="26" t="str">
        <f>+IF(VLOOKUP($B302,'Lista Puestos Valorados'!$B$11:$BK$510,MATCH('Auxiliar General'!R$4,'Lista Puestos Valorados'!$B$10:$BK$10,0),0)="","No relevante",VLOOKUP($B302,'Lista Puestos Valorados'!$B$11:$BK$510,MATCH('Auxiliar General'!R$4,'Lista Puestos Valorados'!$B$10:$BK$10,0),0))</f>
        <v>No relevante</v>
      </c>
      <c r="Y302" s="26">
        <f>+HLOOKUP(X302,Sistema_Puntos!$Q$5:$Y$43,'Auxiliar General'!T$5,FALSE)</f>
        <v>0</v>
      </c>
      <c r="Z302" s="26" t="str">
        <f>+IF(VLOOKUP($B302,'Lista Puestos Valorados'!$B$11:$BK$510,MATCH('Auxiliar General'!T$4,'Lista Puestos Valorados'!$B$10:$BK$10,0),0)="","No relevante",VLOOKUP($B302,'Lista Puestos Valorados'!$B$11:$BK$510,MATCH('Auxiliar General'!T$4,'Lista Puestos Valorados'!$B$10:$BK$10,0),0))</f>
        <v>No relevante</v>
      </c>
      <c r="AA302" s="26">
        <f>+HLOOKUP(Z302,Sistema_Puntos!$Q$5:$Y$43,'Auxiliar General'!V$5,FALSE)</f>
        <v>0</v>
      </c>
      <c r="AB302" s="26" t="str">
        <f>+IF(VLOOKUP($B302,'Lista Puestos Valorados'!$B$11:$BK$510,MATCH('Auxiliar General'!V$4,'Lista Puestos Valorados'!$B$10:$BK$10,0),0)="","No relevante",VLOOKUP($B302,'Lista Puestos Valorados'!$B$11:$BK$510,MATCH('Auxiliar General'!V$4,'Lista Puestos Valorados'!$B$10:$BK$10,0),0))</f>
        <v>No relevante</v>
      </c>
      <c r="AC302" s="26">
        <f>+HLOOKUP(AB302,Sistema_Puntos!$Q$5:$Y$43,'Auxiliar General'!X$5,FALSE)</f>
        <v>0</v>
      </c>
      <c r="AD302" s="26" t="str">
        <f>+IF(VLOOKUP($B302,'Lista Puestos Valorados'!$B$11:$BK$510,MATCH('Auxiliar General'!X$4,'Lista Puestos Valorados'!$B$10:$BK$10,0),0)="","No relevante",VLOOKUP($B302,'Lista Puestos Valorados'!$B$11:$BK$510,MATCH('Auxiliar General'!X$4,'Lista Puestos Valorados'!$B$10:$BK$10,0),0))</f>
        <v>No relevante</v>
      </c>
      <c r="AE302" s="26">
        <f>+HLOOKUP(AD302,Sistema_Puntos!$Q$5:$Y$43,'Auxiliar General'!Z$5,FALSE)</f>
        <v>0</v>
      </c>
      <c r="AF302" s="26" t="str">
        <f>+IF(VLOOKUP($B302,'Lista Puestos Valorados'!$B$11:$BK$510,MATCH('Auxiliar General'!Z$4,'Lista Puestos Valorados'!$B$10:$BK$10,0),0)="","No relevante",VLOOKUP($B302,'Lista Puestos Valorados'!$B$11:$BK$510,MATCH('Auxiliar General'!Z$4,'Lista Puestos Valorados'!$B$10:$BK$10,0),0))</f>
        <v>No relevante</v>
      </c>
      <c r="AG302" s="26">
        <f>+HLOOKUP(AF302,Sistema_Puntos!$Q$5:$Y$43,'Auxiliar General'!AB$5,FALSE)</f>
        <v>0</v>
      </c>
      <c r="AH302" s="26" t="str">
        <f>+IF(VLOOKUP($B302,'Lista Puestos Valorados'!$B$11:$BK$510,MATCH('Auxiliar General'!AB$4,'Lista Puestos Valorados'!$B$10:$BK$10,0),0)="","No relevante",VLOOKUP($B302,'Lista Puestos Valorados'!$B$11:$BK$510,MATCH('Auxiliar General'!AB$4,'Lista Puestos Valorados'!$B$10:$BK$10,0),0))</f>
        <v>No relevante</v>
      </c>
      <c r="AI302" s="26">
        <f>+HLOOKUP(AH302,Sistema_Puntos!$Q$5:$Y$43,'Auxiliar General'!AD$5,FALSE)</f>
        <v>0</v>
      </c>
      <c r="AJ302" s="26" t="str">
        <f>+IF(VLOOKUP($B302,'Lista Puestos Valorados'!$B$11:$BK$510,MATCH('Auxiliar General'!AD$4,'Lista Puestos Valorados'!$B$10:$BK$10,0),0)="","No relevante",VLOOKUP($B302,'Lista Puestos Valorados'!$B$11:$BK$510,MATCH('Auxiliar General'!AD$4,'Lista Puestos Valorados'!$B$10:$BK$10,0),0))</f>
        <v>No relevante</v>
      </c>
      <c r="AK302" s="26">
        <f>+HLOOKUP(AJ302,Sistema_Puntos!$Q$5:$Y$43,'Auxiliar General'!AF$5,FALSE)</f>
        <v>0</v>
      </c>
      <c r="AL302" s="26" t="str">
        <f>+IF(VLOOKUP($B302,'Lista Puestos Valorados'!$B$11:$BK$510,MATCH('Auxiliar General'!AF$4,'Lista Puestos Valorados'!$B$10:$BK$10,0),0)="","No relevante",VLOOKUP($B302,'Lista Puestos Valorados'!$B$11:$BK$510,MATCH('Auxiliar General'!AF$4,'Lista Puestos Valorados'!$B$10:$BK$10,0),0))</f>
        <v>No relevante</v>
      </c>
      <c r="AM302" s="26">
        <f>+HLOOKUP(AL302,Sistema_Puntos!$Q$5:$Y$43,'Auxiliar General'!AH$5,FALSE)</f>
        <v>0</v>
      </c>
      <c r="AN302" s="26" t="str">
        <f>+IF(VLOOKUP($B302,'Lista Puestos Valorados'!$B$11:$BK$510,MATCH('Auxiliar General'!AH$4,'Lista Puestos Valorados'!$B$10:$BK$10,0),0)="","No relevante",VLOOKUP($B302,'Lista Puestos Valorados'!$B$11:$BK$510,MATCH('Auxiliar General'!AH$4,'Lista Puestos Valorados'!$B$10:$BK$10,0),0))</f>
        <v>No relevante</v>
      </c>
      <c r="AO302" s="26">
        <f>+HLOOKUP(AN302,Sistema_Puntos!$Q$5:$Y$43,'Auxiliar General'!AJ$5,FALSE)</f>
        <v>0</v>
      </c>
      <c r="AP302" s="26" t="str">
        <f>+IF(VLOOKUP($B302,'Lista Puestos Valorados'!$B$11:$BK$510,MATCH('Auxiliar General'!AJ$4,'Lista Puestos Valorados'!$B$10:$BK$10,0),0)="","No relevante",VLOOKUP($B302,'Lista Puestos Valorados'!$B$11:$BK$510,MATCH('Auxiliar General'!AJ$4,'Lista Puestos Valorados'!$B$10:$BK$10,0),0))</f>
        <v>No relevante</v>
      </c>
      <c r="AQ302" s="26">
        <f>+HLOOKUP(AP302,Sistema_Puntos!$Q$5:$Y$43,'Auxiliar General'!AL$5,FALSE)</f>
        <v>0</v>
      </c>
      <c r="AR302" s="26" t="str">
        <f>+IF(VLOOKUP($B302,'Lista Puestos Valorados'!$B$11:$BK$510,MATCH('Auxiliar General'!AL$4,'Lista Puestos Valorados'!$B$10:$BK$10,0),0)="","No relevante",VLOOKUP($B302,'Lista Puestos Valorados'!$B$11:$BK$510,MATCH('Auxiliar General'!AL$4,'Lista Puestos Valorados'!$B$10:$BK$10,0),0))</f>
        <v>No relevante</v>
      </c>
      <c r="AS302" s="26">
        <f>+HLOOKUP(AR302,Sistema_Puntos!$Q$5:$Y$43,'Auxiliar General'!AN$5,FALSE)</f>
        <v>0</v>
      </c>
      <c r="AT302" s="26" t="str">
        <f>+IF(VLOOKUP($B302,'Lista Puestos Valorados'!$B$11:$BK$510,MATCH('Auxiliar General'!AN$4,'Lista Puestos Valorados'!$B$10:$BK$10,0),0)="","No relevante",VLOOKUP($B302,'Lista Puestos Valorados'!$B$11:$BK$510,MATCH('Auxiliar General'!AN$4,'Lista Puestos Valorados'!$B$10:$BK$10,0),0))</f>
        <v>No relevante</v>
      </c>
      <c r="AU302" s="26">
        <f>+HLOOKUP(AT302,Sistema_Puntos!$Q$5:$Y$43,'Auxiliar General'!AP$5,FALSE)</f>
        <v>0</v>
      </c>
      <c r="AV302" s="26" t="str">
        <f>+IF(VLOOKUP($B302,'Lista Puestos Valorados'!$B$11:$BK$510,MATCH('Auxiliar General'!AP$4,'Lista Puestos Valorados'!$B$10:$BK$10,0),0)="","No relevante",VLOOKUP($B302,'Lista Puestos Valorados'!$B$11:$BK$510,MATCH('Auxiliar General'!AP$4,'Lista Puestos Valorados'!$B$10:$BK$10,0),0))</f>
        <v>No relevante</v>
      </c>
      <c r="AW302" s="26">
        <f>+HLOOKUP(AV302,Sistema_Puntos!$Q$5:$Y$43,'Auxiliar General'!AR$5,FALSE)</f>
        <v>0</v>
      </c>
      <c r="AX302" s="26" t="str">
        <f>+IF(VLOOKUP($B302,'Lista Puestos Valorados'!$B$11:$BK$510,MATCH('Auxiliar General'!AR$4,'Lista Puestos Valorados'!$B$10:$BK$10,0),0)="","No relevante",VLOOKUP($B302,'Lista Puestos Valorados'!$B$11:$BK$510,MATCH('Auxiliar General'!AR$4,'Lista Puestos Valorados'!$B$10:$BK$10,0),0))</f>
        <v>No relevante</v>
      </c>
      <c r="AY302" s="26">
        <f>+HLOOKUP(AX302,Sistema_Puntos!$Q$5:$Y$43,'Auxiliar General'!AT$5,FALSE)</f>
        <v>0</v>
      </c>
      <c r="AZ302" s="26" t="str">
        <f>+IF(VLOOKUP($B302,'Lista Puestos Valorados'!$B$11:$BK$510,MATCH('Auxiliar General'!AT$4,'Lista Puestos Valorados'!$B$10:$BK$10,0),0)="","No relevante",VLOOKUP($B302,'Lista Puestos Valorados'!$B$11:$BK$510,MATCH('Auxiliar General'!AT$4,'Lista Puestos Valorados'!$B$10:$BK$10,0),0))</f>
        <v>No relevante</v>
      </c>
      <c r="BA302" s="26">
        <f>+HLOOKUP(AZ302,Sistema_Puntos!$Q$5:$Y$43,'Auxiliar General'!AV$5,FALSE)</f>
        <v>0</v>
      </c>
      <c r="BB302" s="26" t="str">
        <f>+IF(VLOOKUP($B302,'Lista Puestos Valorados'!$B$11:$BK$510,MATCH('Auxiliar General'!AV$4,'Lista Puestos Valorados'!$B$10:$BK$10,0),0)="","No relevante",VLOOKUP($B302,'Lista Puestos Valorados'!$B$11:$BK$510,MATCH('Auxiliar General'!AV$4,'Lista Puestos Valorados'!$B$10:$BK$10,0),0))</f>
        <v>No relevante</v>
      </c>
      <c r="BC302" s="26">
        <f>+HLOOKUP(BB302,Sistema_Puntos!$Q$5:$Y$43,'Auxiliar General'!AX$5,FALSE)</f>
        <v>0</v>
      </c>
      <c r="BD302" s="26" t="str">
        <f>+IF(VLOOKUP($B302,'Lista Puestos Valorados'!$B$11:$BK$510,MATCH('Auxiliar General'!AX$4,'Lista Puestos Valorados'!$B$10:$BK$10,0),0)="","No relevante",VLOOKUP($B302,'Lista Puestos Valorados'!$B$11:$BK$510,MATCH('Auxiliar General'!AX$4,'Lista Puestos Valorados'!$B$10:$BK$10,0),0))</f>
        <v>No relevante</v>
      </c>
      <c r="BE302" s="26">
        <f>+HLOOKUP(BD302,Sistema_Puntos!$Q$5:$Y$43,'Auxiliar General'!AZ$5,FALSE)</f>
        <v>0</v>
      </c>
      <c r="BF302" s="26" t="str">
        <f>+IF(VLOOKUP($B302,'Lista Puestos Valorados'!$B$11:$BK$510,MATCH('Auxiliar General'!AZ$4,'Lista Puestos Valorados'!$B$10:$BK$10,0),0)="","No relevante",VLOOKUP($B302,'Lista Puestos Valorados'!$B$11:$BK$510,MATCH('Auxiliar General'!AZ$4,'Lista Puestos Valorados'!$B$10:$BK$10,0),0))</f>
        <v>No relevante</v>
      </c>
      <c r="BG302" s="26">
        <f>+HLOOKUP(BF302,Sistema_Puntos!$Q$5:$Y$43,'Auxiliar General'!BB$5,FALSE)</f>
        <v>0</v>
      </c>
      <c r="BH302" s="26" t="str">
        <f>+IF(VLOOKUP($B302,'Lista Puestos Valorados'!$B$11:$BK$510,MATCH('Auxiliar General'!BB$4,'Lista Puestos Valorados'!$B$10:$BK$10,0),0)="","No relevante",VLOOKUP($B302,'Lista Puestos Valorados'!$B$11:$BK$510,MATCH('Auxiliar General'!BB$4,'Lista Puestos Valorados'!$B$10:$BK$10,0),0))</f>
        <v>No relevante</v>
      </c>
      <c r="BI302" s="26">
        <f>+HLOOKUP(BH302,Sistema_Puntos!$Q$5:$Y$43,'Auxiliar General'!BD$5,FALSE)</f>
        <v>0</v>
      </c>
      <c r="BJ302" s="26" t="str">
        <f>+IF(VLOOKUP($B302,'Lista Puestos Valorados'!$B$11:$BK$510,MATCH('Auxiliar General'!BD$4,'Lista Puestos Valorados'!$B$10:$BK$10,0),0)="","No relevante",VLOOKUP($B302,'Lista Puestos Valorados'!$B$11:$BK$510,MATCH('Auxiliar General'!BD$4,'Lista Puestos Valorados'!$B$10:$BK$10,0),0))</f>
        <v>No relevante</v>
      </c>
      <c r="BK302" s="26">
        <f>+HLOOKUP(BJ302,Sistema_Puntos!$Q$5:$Y$43,'Auxiliar General'!BF$5,FALSE)</f>
        <v>0</v>
      </c>
      <c r="BL302" s="26" t="str">
        <f>+IF(VLOOKUP($B302,'Lista Puestos Valorados'!$B$11:$BK$510,MATCH('Auxiliar General'!BF$4,'Lista Puestos Valorados'!$B$10:$BK$10,0),0)="","No relevante",VLOOKUP($B302,'Lista Puestos Valorados'!$B$11:$BK$510,MATCH('Auxiliar General'!BF$4,'Lista Puestos Valorados'!$B$10:$BK$10,0),0))</f>
        <v>No relevante</v>
      </c>
      <c r="BM302" s="26">
        <f>+HLOOKUP(BL302,Sistema_Puntos!$Q$5:$Y$43,'Auxiliar General'!BH$5,FALSE)</f>
        <v>0</v>
      </c>
      <c r="BN302" s="26" t="str">
        <f>+IF(VLOOKUP($B302,'Lista Puestos Valorados'!$B$11:$BK$510,MATCH('Auxiliar General'!BH$4,'Lista Puestos Valorados'!$B$10:$BK$10,0),0)="","No relevante",VLOOKUP($B302,'Lista Puestos Valorados'!$B$11:$BK$510,MATCH('Auxiliar General'!BH$4,'Lista Puestos Valorados'!$B$10:$BK$10,0),0))</f>
        <v>No relevante</v>
      </c>
      <c r="BO302" s="26">
        <f>+HLOOKUP(BN302,Sistema_Puntos!$Q$5:$Y$43,'Auxiliar General'!BJ$5,FALSE)</f>
        <v>0</v>
      </c>
      <c r="BP302" s="26" t="str">
        <f>+IF(VLOOKUP($B302,'Lista Puestos Valorados'!$B$11:$BK$510,MATCH('Auxiliar General'!BJ$4,'Lista Puestos Valorados'!$B$10:$BK$10,0),0)="","No relevante",VLOOKUP($B302,'Lista Puestos Valorados'!$B$11:$BK$510,MATCH('Auxiliar General'!BJ$4,'Lista Puestos Valorados'!$B$10:$BK$10,0),0))</f>
        <v>No relevante</v>
      </c>
      <c r="BQ302" s="26">
        <f>+HLOOKUP(BP302,Sistema_Puntos!$Q$5:$Y$43,'Auxiliar General'!BL$5,FALSE)</f>
        <v>0</v>
      </c>
      <c r="BR302" s="26" t="str">
        <f>+IF(VLOOKUP($B302,'Lista Puestos Valorados'!$B$11:$BK$510,MATCH('Auxiliar General'!BL$4,'Lista Puestos Valorados'!$B$10:$BK$10,0),0)="","No relevante",VLOOKUP($B302,'Lista Puestos Valorados'!$B$11:$BK$510,MATCH('Auxiliar General'!BL$4,'Lista Puestos Valorados'!$B$10:$BK$10,0),0))</f>
        <v>No relevante</v>
      </c>
      <c r="BS302" s="26">
        <f>+HLOOKUP(BR302,Sistema_Puntos!$Q$5:$Y$43,'Auxiliar General'!BN$5,FALSE)</f>
        <v>0</v>
      </c>
      <c r="BT302" s="26" t="str">
        <f>+IF(VLOOKUP($B302,'Lista Puestos Valorados'!$B$11:$BK$510,MATCH('Auxiliar General'!BN$4,'Lista Puestos Valorados'!$B$10:$BK$10,0),0)="","No relevante",VLOOKUP($B302,'Lista Puestos Valorados'!$B$11:$BK$510,MATCH('Auxiliar General'!BN$4,'Lista Puestos Valorados'!$B$10:$BK$10,0),0))</f>
        <v>No relevante</v>
      </c>
      <c r="BU302" s="26">
        <f>+HLOOKUP(BT302,Sistema_Puntos!$Q$5:$Y$43,'Auxiliar General'!BP$5,FALSE)</f>
        <v>0</v>
      </c>
      <c r="BV302" s="26" t="str">
        <f>+IF(VLOOKUP($B302,'Lista Puestos Valorados'!$B$11:$BK$510,MATCH('Auxiliar General'!BP$4,'Lista Puestos Valorados'!$B$10:$BK$10,0),0)="","No relevante",VLOOKUP($B302,'Lista Puestos Valorados'!$B$11:$BK$510,MATCH('Auxiliar General'!BP$4,'Lista Puestos Valorados'!$B$10:$BK$10,0),0))</f>
        <v>No relevante</v>
      </c>
      <c r="BW302" s="26">
        <f>+HLOOKUP(BV302,Sistema_Puntos!$Q$5:$Y$43,'Auxiliar General'!BR$5,FALSE)</f>
        <v>0</v>
      </c>
      <c r="BX302" s="26" t="str">
        <f>+IF(VLOOKUP($B302,'Lista Puestos Valorados'!$B$11:$BK$510,MATCH('Auxiliar General'!BR$4,'Lista Puestos Valorados'!$B$10:$BK$10,0),0)="","No relevante",VLOOKUP($B302,'Lista Puestos Valorados'!$B$11:$BK$510,MATCH('Auxiliar General'!BR$4,'Lista Puestos Valorados'!$B$10:$BK$10,0),0))</f>
        <v>No relevante</v>
      </c>
      <c r="BY302" s="26">
        <f>+HLOOKUP(BX302,Sistema_Puntos!$Q$5:$Y$43,'Auxiliar General'!BT$5,FALSE)</f>
        <v>0</v>
      </c>
      <c r="BZ302" s="26" t="str">
        <f>+IF(VLOOKUP($B302,'Lista Puestos Valorados'!$B$11:$BK$510,MATCH('Auxiliar General'!BT$4,'Lista Puestos Valorados'!$B$10:$BK$10,0),0)="","No relevante",VLOOKUP($B302,'Lista Puestos Valorados'!$B$11:$BK$510,MATCH('Auxiliar General'!BT$4,'Lista Puestos Valorados'!$B$10:$BK$10,0),0))</f>
        <v>No relevante</v>
      </c>
      <c r="CA302" s="26">
        <f>+HLOOKUP(BZ302,Sistema_Puntos!$Q$5:$Y$43,'Auxiliar General'!BV$5,FALSE)</f>
        <v>0</v>
      </c>
      <c r="CB302" s="26" t="str">
        <f>+IF(VLOOKUP($B302,'Lista Puestos Valorados'!$B$11:$BK$510,MATCH('Auxiliar General'!BV$4,'Lista Puestos Valorados'!$B$10:$BK$10,0),0)="","No relevante",VLOOKUP($B302,'Lista Puestos Valorados'!$B$11:$BK$510,MATCH('Auxiliar General'!BV$4,'Lista Puestos Valorados'!$B$10:$BK$10,0),0))</f>
        <v>No relevante</v>
      </c>
      <c r="CC302" s="26">
        <f>+HLOOKUP(CB302,Sistema_Puntos!$Q$5:$Y$43,'Auxiliar General'!BX$5,FALSE)</f>
        <v>0</v>
      </c>
      <c r="CD302" s="26" t="str">
        <f>+IF(VLOOKUP($B302,'Lista Puestos Valorados'!$B$11:$BK$510,MATCH('Auxiliar General'!BX$4,'Lista Puestos Valorados'!$B$10:$BK$10,0),0)="","No relevante",VLOOKUP($B302,'Lista Puestos Valorados'!$B$11:$BK$510,MATCH('Auxiliar General'!BX$4,'Lista Puestos Valorados'!$B$10:$BK$10,0),0))</f>
        <v>No relevante</v>
      </c>
      <c r="CE302" s="26">
        <f>+HLOOKUP(CD302,Sistema_Puntos!$Q$5:$Y$43,'Auxiliar General'!BZ$5,FALSE)</f>
        <v>0</v>
      </c>
      <c r="CF302" s="26" t="str">
        <f>+IF(VLOOKUP($B302,'Lista Puestos Valorados'!$B$11:$BK$510,MATCH('Auxiliar General'!BZ$4,'Lista Puestos Valorados'!$B$10:$BK$10,0),0)="","No relevante",VLOOKUP($B302,'Lista Puestos Valorados'!$B$11:$BK$510,MATCH('Auxiliar General'!BZ$4,'Lista Puestos Valorados'!$B$10:$BK$10,0),0))</f>
        <v>No relevante</v>
      </c>
      <c r="CG302" s="26">
        <f>+HLOOKUP(CF302,Sistema_Puntos!$Q$5:$Y$43,'Auxiliar General'!CB$5,FALSE)</f>
        <v>0</v>
      </c>
      <c r="CH302" s="29"/>
      <c r="CI302" s="29"/>
    </row>
    <row r="303" spans="2:87" ht="17.55" customHeight="1">
      <c r="B303" s="26">
        <f>+'Listado de Puestos'!B303</f>
        <v>293</v>
      </c>
      <c r="C303" s="26" t="str">
        <f>+IF('Lista Puestos Valorados'!C303="","",'Lista Puestos Valorados'!C303)</f>
        <v/>
      </c>
      <c r="D303" s="26" t="str">
        <f>+IF('Lista Puestos Valorados'!D303="","",'Lista Puestos Valorados'!D303)</f>
        <v/>
      </c>
      <c r="E303" s="26" t="str">
        <f>+IF('Lista Puestos Valorados'!E303="","",'Lista Puestos Valorados'!E303)</f>
        <v/>
      </c>
      <c r="F303" s="26" t="str">
        <f>+IF('Lista Puestos Valorados'!F303="","",'Lista Puestos Valorados'!F303)</f>
        <v/>
      </c>
      <c r="G303" s="26" t="str">
        <f>+IF('Lista Puestos Valorados'!G303="","",'Lista Puestos Valorados'!G303)</f>
        <v/>
      </c>
      <c r="H303" s="26" t="str">
        <f>+IF('Lista Puestos Valorados'!H303="","",'Lista Puestos Valorados'!H303)</f>
        <v/>
      </c>
      <c r="I303" s="26" t="str">
        <f>+IF('Lista Puestos Valorados'!I303="","",'Lista Puestos Valorados'!I303)</f>
        <v/>
      </c>
      <c r="J303" s="118" t="e">
        <f t="array" ref="J303">+IF(L303="","",_xlfn.IFS(L303&lt;='Cortes de Agrupacion'!$F$15,'Cortes de Agrupacion'!$E$15,'Resultados General'!L303&lt;='Cortes de Agrupacion'!$F$14,'Cortes de Agrupacion'!$E$14,'Resultados General'!L303&lt;='Cortes de Agrupacion'!$F$13,'Cortes de Agrupacion'!$E$13,L303&lt;='Cortes de Agrupacion'!$F$12,'Cortes de Agrupacion'!$E$12,'Resultados General'!L303&lt;='Cortes de Agrupacion'!$F$11,'Cortes de Agrupacion'!$E$11,'Resultados General'!L303&lt;='Cortes de Agrupacion'!$F$10,'Cortes de Agrupacion'!$E$10,'Resultados General'!L303&lt;='Cortes de Agrupacion'!$F$9,'Cortes de Agrupacion'!$E$9,'Resultados General'!L303&lt;='Cortes de Agrupacion'!$F$8,'Cortes de Agrupacion'!$E$8,'Resultados General'!L303&lt;='Cortes de Agrupacion'!$F$7,'Cortes de Agrupacion'!$E$7,'Resultados General'!L303&lt;='Cortes de Agrupacion'!$F$6,'Cortes de Agrupacion'!$E$6))</f>
        <v>#VALUE!</v>
      </c>
      <c r="K303" s="118" t="str">
        <f t="shared" si="8"/>
        <v/>
      </c>
      <c r="L303" s="124" t="e">
        <f>#VALUE!</f>
        <v>#VALUE!</v>
      </c>
      <c r="M303" s="26" t="e">
        <f ca="1">+_xlfn.IFNA(VLOOKUP(C303,'Distribución de puestos'!$B$8:$I$507,8,0),"")</f>
        <v>#NAME?</v>
      </c>
      <c r="N303" s="26" t="str">
        <f>+IF(VLOOKUP($B303,'Lista Puestos Valorados'!$B$11:$BK$510,MATCH('Auxiliar General'!H$4,'Lista Puestos Valorados'!$B$10:$BK$10,0),0)="","No relevante",VLOOKUP($B303,'Lista Puestos Valorados'!$B$11:$BK$510,MATCH('Auxiliar General'!H$4,'Lista Puestos Valorados'!$B$10:$BK$10,0),0))</f>
        <v>No relevante</v>
      </c>
      <c r="O303" s="26">
        <f>+HLOOKUP(N303,Sistema_Puntos!$Q$5:$Y$43,'Auxiliar General'!J$5,FALSE)</f>
        <v>0</v>
      </c>
      <c r="P303" s="26" t="str">
        <f>+IF(VLOOKUP($B303,'Lista Puestos Valorados'!$B$11:$BK$510,MATCH('Auxiliar General'!J$4,'Lista Puestos Valorados'!$B$10:$BK$10,0),0)="","No relevante",VLOOKUP($B303,'Lista Puestos Valorados'!$B$11:$BK$510,MATCH('Auxiliar General'!J$4,'Lista Puestos Valorados'!$B$10:$BK$10,0),0))</f>
        <v>No relevante</v>
      </c>
      <c r="Q303" s="26">
        <f>+HLOOKUP(P303,Sistema_Puntos!$Q$5:$Y$43,'Auxiliar General'!L$5,FALSE)</f>
        <v>0</v>
      </c>
      <c r="R303" s="26" t="str">
        <f>+IF(VLOOKUP($B303,'Lista Puestos Valorados'!$B$11:$BK$510,MATCH('Auxiliar General'!L$4,'Lista Puestos Valorados'!$B$10:$BK$10,0),0)="","No relevante",VLOOKUP($B303,'Lista Puestos Valorados'!$B$11:$BK$510,MATCH('Auxiliar General'!L$4,'Lista Puestos Valorados'!$B$10:$BK$10,0),0))</f>
        <v>No relevante</v>
      </c>
      <c r="S303" s="26">
        <f>+HLOOKUP(R303,Sistema_Puntos!$Q$5:$Y$43,'Auxiliar General'!N$5,FALSE)</f>
        <v>0</v>
      </c>
      <c r="T303" s="26" t="str">
        <f>+IF(VLOOKUP($B303,'Lista Puestos Valorados'!$B$11:$BK$510,MATCH('Auxiliar General'!N$4,'Lista Puestos Valorados'!$B$10:$BK$10,0),0)="","No relevante",VLOOKUP($B303,'Lista Puestos Valorados'!$B$11:$BK$510,MATCH('Auxiliar General'!N$4,'Lista Puestos Valorados'!$B$10:$BK$10,0),0))</f>
        <v>No relevante</v>
      </c>
      <c r="U303" s="26">
        <f>+HLOOKUP(T303,Sistema_Puntos!$Q$5:$Y$43,'Auxiliar General'!P$5,FALSE)</f>
        <v>0</v>
      </c>
      <c r="V303" s="26" t="str">
        <f>+IF(VLOOKUP($B303,'Lista Puestos Valorados'!$B$11:$BK$510,MATCH('Auxiliar General'!P$4,'Lista Puestos Valorados'!$B$10:$BK$10,0),0)="","No relevante",VLOOKUP($B303,'Lista Puestos Valorados'!$B$11:$BK$510,MATCH('Auxiliar General'!P$4,'Lista Puestos Valorados'!$B$10:$BK$10,0),0))</f>
        <v>No relevante</v>
      </c>
      <c r="W303" s="26">
        <f>+HLOOKUP(V303,Sistema_Puntos!$Q$5:$Y$43,'Auxiliar General'!R$5,FALSE)</f>
        <v>0</v>
      </c>
      <c r="X303" s="26" t="str">
        <f>+IF(VLOOKUP($B303,'Lista Puestos Valorados'!$B$11:$BK$510,MATCH('Auxiliar General'!R$4,'Lista Puestos Valorados'!$B$10:$BK$10,0),0)="","No relevante",VLOOKUP($B303,'Lista Puestos Valorados'!$B$11:$BK$510,MATCH('Auxiliar General'!R$4,'Lista Puestos Valorados'!$B$10:$BK$10,0),0))</f>
        <v>No relevante</v>
      </c>
      <c r="Y303" s="26">
        <f>+HLOOKUP(X303,Sistema_Puntos!$Q$5:$Y$43,'Auxiliar General'!T$5,FALSE)</f>
        <v>0</v>
      </c>
      <c r="Z303" s="26" t="str">
        <f>+IF(VLOOKUP($B303,'Lista Puestos Valorados'!$B$11:$BK$510,MATCH('Auxiliar General'!T$4,'Lista Puestos Valorados'!$B$10:$BK$10,0),0)="","No relevante",VLOOKUP($B303,'Lista Puestos Valorados'!$B$11:$BK$510,MATCH('Auxiliar General'!T$4,'Lista Puestos Valorados'!$B$10:$BK$10,0),0))</f>
        <v>No relevante</v>
      </c>
      <c r="AA303" s="26">
        <f>+HLOOKUP(Z303,Sistema_Puntos!$Q$5:$Y$43,'Auxiliar General'!V$5,FALSE)</f>
        <v>0</v>
      </c>
      <c r="AB303" s="26" t="str">
        <f>+IF(VLOOKUP($B303,'Lista Puestos Valorados'!$B$11:$BK$510,MATCH('Auxiliar General'!V$4,'Lista Puestos Valorados'!$B$10:$BK$10,0),0)="","No relevante",VLOOKUP($B303,'Lista Puestos Valorados'!$B$11:$BK$510,MATCH('Auxiliar General'!V$4,'Lista Puestos Valorados'!$B$10:$BK$10,0),0))</f>
        <v>No relevante</v>
      </c>
      <c r="AC303" s="26">
        <f>+HLOOKUP(AB303,Sistema_Puntos!$Q$5:$Y$43,'Auxiliar General'!X$5,FALSE)</f>
        <v>0</v>
      </c>
      <c r="AD303" s="26" t="str">
        <f>+IF(VLOOKUP($B303,'Lista Puestos Valorados'!$B$11:$BK$510,MATCH('Auxiliar General'!X$4,'Lista Puestos Valorados'!$B$10:$BK$10,0),0)="","No relevante",VLOOKUP($B303,'Lista Puestos Valorados'!$B$11:$BK$510,MATCH('Auxiliar General'!X$4,'Lista Puestos Valorados'!$B$10:$BK$10,0),0))</f>
        <v>No relevante</v>
      </c>
      <c r="AE303" s="26">
        <f>+HLOOKUP(AD303,Sistema_Puntos!$Q$5:$Y$43,'Auxiliar General'!Z$5,FALSE)</f>
        <v>0</v>
      </c>
      <c r="AF303" s="26" t="str">
        <f>+IF(VLOOKUP($B303,'Lista Puestos Valorados'!$B$11:$BK$510,MATCH('Auxiliar General'!Z$4,'Lista Puestos Valorados'!$B$10:$BK$10,0),0)="","No relevante",VLOOKUP($B303,'Lista Puestos Valorados'!$B$11:$BK$510,MATCH('Auxiliar General'!Z$4,'Lista Puestos Valorados'!$B$10:$BK$10,0),0))</f>
        <v>No relevante</v>
      </c>
      <c r="AG303" s="26">
        <f>+HLOOKUP(AF303,Sistema_Puntos!$Q$5:$Y$43,'Auxiliar General'!AB$5,FALSE)</f>
        <v>0</v>
      </c>
      <c r="AH303" s="26" t="str">
        <f>+IF(VLOOKUP($B303,'Lista Puestos Valorados'!$B$11:$BK$510,MATCH('Auxiliar General'!AB$4,'Lista Puestos Valorados'!$B$10:$BK$10,0),0)="","No relevante",VLOOKUP($B303,'Lista Puestos Valorados'!$B$11:$BK$510,MATCH('Auxiliar General'!AB$4,'Lista Puestos Valorados'!$B$10:$BK$10,0),0))</f>
        <v>No relevante</v>
      </c>
      <c r="AI303" s="26">
        <f>+HLOOKUP(AH303,Sistema_Puntos!$Q$5:$Y$43,'Auxiliar General'!AD$5,FALSE)</f>
        <v>0</v>
      </c>
      <c r="AJ303" s="26" t="str">
        <f>+IF(VLOOKUP($B303,'Lista Puestos Valorados'!$B$11:$BK$510,MATCH('Auxiliar General'!AD$4,'Lista Puestos Valorados'!$B$10:$BK$10,0),0)="","No relevante",VLOOKUP($B303,'Lista Puestos Valorados'!$B$11:$BK$510,MATCH('Auxiliar General'!AD$4,'Lista Puestos Valorados'!$B$10:$BK$10,0),0))</f>
        <v>No relevante</v>
      </c>
      <c r="AK303" s="26">
        <f>+HLOOKUP(AJ303,Sistema_Puntos!$Q$5:$Y$43,'Auxiliar General'!AF$5,FALSE)</f>
        <v>0</v>
      </c>
      <c r="AL303" s="26" t="str">
        <f>+IF(VLOOKUP($B303,'Lista Puestos Valorados'!$B$11:$BK$510,MATCH('Auxiliar General'!AF$4,'Lista Puestos Valorados'!$B$10:$BK$10,0),0)="","No relevante",VLOOKUP($B303,'Lista Puestos Valorados'!$B$11:$BK$510,MATCH('Auxiliar General'!AF$4,'Lista Puestos Valorados'!$B$10:$BK$10,0),0))</f>
        <v>No relevante</v>
      </c>
      <c r="AM303" s="26">
        <f>+HLOOKUP(AL303,Sistema_Puntos!$Q$5:$Y$43,'Auxiliar General'!AH$5,FALSE)</f>
        <v>0</v>
      </c>
      <c r="AN303" s="26" t="str">
        <f>+IF(VLOOKUP($B303,'Lista Puestos Valorados'!$B$11:$BK$510,MATCH('Auxiliar General'!AH$4,'Lista Puestos Valorados'!$B$10:$BK$10,0),0)="","No relevante",VLOOKUP($B303,'Lista Puestos Valorados'!$B$11:$BK$510,MATCH('Auxiliar General'!AH$4,'Lista Puestos Valorados'!$B$10:$BK$10,0),0))</f>
        <v>No relevante</v>
      </c>
      <c r="AO303" s="26">
        <f>+HLOOKUP(AN303,Sistema_Puntos!$Q$5:$Y$43,'Auxiliar General'!AJ$5,FALSE)</f>
        <v>0</v>
      </c>
      <c r="AP303" s="26" t="str">
        <f>+IF(VLOOKUP($B303,'Lista Puestos Valorados'!$B$11:$BK$510,MATCH('Auxiliar General'!AJ$4,'Lista Puestos Valorados'!$B$10:$BK$10,0),0)="","No relevante",VLOOKUP($B303,'Lista Puestos Valorados'!$B$11:$BK$510,MATCH('Auxiliar General'!AJ$4,'Lista Puestos Valorados'!$B$10:$BK$10,0),0))</f>
        <v>No relevante</v>
      </c>
      <c r="AQ303" s="26">
        <f>+HLOOKUP(AP303,Sistema_Puntos!$Q$5:$Y$43,'Auxiliar General'!AL$5,FALSE)</f>
        <v>0</v>
      </c>
      <c r="AR303" s="26" t="str">
        <f>+IF(VLOOKUP($B303,'Lista Puestos Valorados'!$B$11:$BK$510,MATCH('Auxiliar General'!AL$4,'Lista Puestos Valorados'!$B$10:$BK$10,0),0)="","No relevante",VLOOKUP($B303,'Lista Puestos Valorados'!$B$11:$BK$510,MATCH('Auxiliar General'!AL$4,'Lista Puestos Valorados'!$B$10:$BK$10,0),0))</f>
        <v>No relevante</v>
      </c>
      <c r="AS303" s="26">
        <f>+HLOOKUP(AR303,Sistema_Puntos!$Q$5:$Y$43,'Auxiliar General'!AN$5,FALSE)</f>
        <v>0</v>
      </c>
      <c r="AT303" s="26" t="str">
        <f>+IF(VLOOKUP($B303,'Lista Puestos Valorados'!$B$11:$BK$510,MATCH('Auxiliar General'!AN$4,'Lista Puestos Valorados'!$B$10:$BK$10,0),0)="","No relevante",VLOOKUP($B303,'Lista Puestos Valorados'!$B$11:$BK$510,MATCH('Auxiliar General'!AN$4,'Lista Puestos Valorados'!$B$10:$BK$10,0),0))</f>
        <v>No relevante</v>
      </c>
      <c r="AU303" s="26">
        <f>+HLOOKUP(AT303,Sistema_Puntos!$Q$5:$Y$43,'Auxiliar General'!AP$5,FALSE)</f>
        <v>0</v>
      </c>
      <c r="AV303" s="26" t="str">
        <f>+IF(VLOOKUP($B303,'Lista Puestos Valorados'!$B$11:$BK$510,MATCH('Auxiliar General'!AP$4,'Lista Puestos Valorados'!$B$10:$BK$10,0),0)="","No relevante",VLOOKUP($B303,'Lista Puestos Valorados'!$B$11:$BK$510,MATCH('Auxiliar General'!AP$4,'Lista Puestos Valorados'!$B$10:$BK$10,0),0))</f>
        <v>No relevante</v>
      </c>
      <c r="AW303" s="26">
        <f>+HLOOKUP(AV303,Sistema_Puntos!$Q$5:$Y$43,'Auxiliar General'!AR$5,FALSE)</f>
        <v>0</v>
      </c>
      <c r="AX303" s="26" t="str">
        <f>+IF(VLOOKUP($B303,'Lista Puestos Valorados'!$B$11:$BK$510,MATCH('Auxiliar General'!AR$4,'Lista Puestos Valorados'!$B$10:$BK$10,0),0)="","No relevante",VLOOKUP($B303,'Lista Puestos Valorados'!$B$11:$BK$510,MATCH('Auxiliar General'!AR$4,'Lista Puestos Valorados'!$B$10:$BK$10,0),0))</f>
        <v>No relevante</v>
      </c>
      <c r="AY303" s="26">
        <f>+HLOOKUP(AX303,Sistema_Puntos!$Q$5:$Y$43,'Auxiliar General'!AT$5,FALSE)</f>
        <v>0</v>
      </c>
      <c r="AZ303" s="26" t="str">
        <f>+IF(VLOOKUP($B303,'Lista Puestos Valorados'!$B$11:$BK$510,MATCH('Auxiliar General'!AT$4,'Lista Puestos Valorados'!$B$10:$BK$10,0),0)="","No relevante",VLOOKUP($B303,'Lista Puestos Valorados'!$B$11:$BK$510,MATCH('Auxiliar General'!AT$4,'Lista Puestos Valorados'!$B$10:$BK$10,0),0))</f>
        <v>No relevante</v>
      </c>
      <c r="BA303" s="26">
        <f>+HLOOKUP(AZ303,Sistema_Puntos!$Q$5:$Y$43,'Auxiliar General'!AV$5,FALSE)</f>
        <v>0</v>
      </c>
      <c r="BB303" s="26" t="str">
        <f>+IF(VLOOKUP($B303,'Lista Puestos Valorados'!$B$11:$BK$510,MATCH('Auxiliar General'!AV$4,'Lista Puestos Valorados'!$B$10:$BK$10,0),0)="","No relevante",VLOOKUP($B303,'Lista Puestos Valorados'!$B$11:$BK$510,MATCH('Auxiliar General'!AV$4,'Lista Puestos Valorados'!$B$10:$BK$10,0),0))</f>
        <v>No relevante</v>
      </c>
      <c r="BC303" s="26">
        <f>+HLOOKUP(BB303,Sistema_Puntos!$Q$5:$Y$43,'Auxiliar General'!AX$5,FALSE)</f>
        <v>0</v>
      </c>
      <c r="BD303" s="26" t="str">
        <f>+IF(VLOOKUP($B303,'Lista Puestos Valorados'!$B$11:$BK$510,MATCH('Auxiliar General'!AX$4,'Lista Puestos Valorados'!$B$10:$BK$10,0),0)="","No relevante",VLOOKUP($B303,'Lista Puestos Valorados'!$B$11:$BK$510,MATCH('Auxiliar General'!AX$4,'Lista Puestos Valorados'!$B$10:$BK$10,0),0))</f>
        <v>No relevante</v>
      </c>
      <c r="BE303" s="26">
        <f>+HLOOKUP(BD303,Sistema_Puntos!$Q$5:$Y$43,'Auxiliar General'!AZ$5,FALSE)</f>
        <v>0</v>
      </c>
      <c r="BF303" s="26" t="str">
        <f>+IF(VLOOKUP($B303,'Lista Puestos Valorados'!$B$11:$BK$510,MATCH('Auxiliar General'!AZ$4,'Lista Puestos Valorados'!$B$10:$BK$10,0),0)="","No relevante",VLOOKUP($B303,'Lista Puestos Valorados'!$B$11:$BK$510,MATCH('Auxiliar General'!AZ$4,'Lista Puestos Valorados'!$B$10:$BK$10,0),0))</f>
        <v>No relevante</v>
      </c>
      <c r="BG303" s="26">
        <f>+HLOOKUP(BF303,Sistema_Puntos!$Q$5:$Y$43,'Auxiliar General'!BB$5,FALSE)</f>
        <v>0</v>
      </c>
      <c r="BH303" s="26" t="str">
        <f>+IF(VLOOKUP($B303,'Lista Puestos Valorados'!$B$11:$BK$510,MATCH('Auxiliar General'!BB$4,'Lista Puestos Valorados'!$B$10:$BK$10,0),0)="","No relevante",VLOOKUP($B303,'Lista Puestos Valorados'!$B$11:$BK$510,MATCH('Auxiliar General'!BB$4,'Lista Puestos Valorados'!$B$10:$BK$10,0),0))</f>
        <v>No relevante</v>
      </c>
      <c r="BI303" s="26">
        <f>+HLOOKUP(BH303,Sistema_Puntos!$Q$5:$Y$43,'Auxiliar General'!BD$5,FALSE)</f>
        <v>0</v>
      </c>
      <c r="BJ303" s="26" t="str">
        <f>+IF(VLOOKUP($B303,'Lista Puestos Valorados'!$B$11:$BK$510,MATCH('Auxiliar General'!BD$4,'Lista Puestos Valorados'!$B$10:$BK$10,0),0)="","No relevante",VLOOKUP($B303,'Lista Puestos Valorados'!$B$11:$BK$510,MATCH('Auxiliar General'!BD$4,'Lista Puestos Valorados'!$B$10:$BK$10,0),0))</f>
        <v>No relevante</v>
      </c>
      <c r="BK303" s="26">
        <f>+HLOOKUP(BJ303,Sistema_Puntos!$Q$5:$Y$43,'Auxiliar General'!BF$5,FALSE)</f>
        <v>0</v>
      </c>
      <c r="BL303" s="26" t="str">
        <f>+IF(VLOOKUP($B303,'Lista Puestos Valorados'!$B$11:$BK$510,MATCH('Auxiliar General'!BF$4,'Lista Puestos Valorados'!$B$10:$BK$10,0),0)="","No relevante",VLOOKUP($B303,'Lista Puestos Valorados'!$B$11:$BK$510,MATCH('Auxiliar General'!BF$4,'Lista Puestos Valorados'!$B$10:$BK$10,0),0))</f>
        <v>No relevante</v>
      </c>
      <c r="BM303" s="26">
        <f>+HLOOKUP(BL303,Sistema_Puntos!$Q$5:$Y$43,'Auxiliar General'!BH$5,FALSE)</f>
        <v>0</v>
      </c>
      <c r="BN303" s="26" t="str">
        <f>+IF(VLOOKUP($B303,'Lista Puestos Valorados'!$B$11:$BK$510,MATCH('Auxiliar General'!BH$4,'Lista Puestos Valorados'!$B$10:$BK$10,0),0)="","No relevante",VLOOKUP($B303,'Lista Puestos Valorados'!$B$11:$BK$510,MATCH('Auxiliar General'!BH$4,'Lista Puestos Valorados'!$B$10:$BK$10,0),0))</f>
        <v>No relevante</v>
      </c>
      <c r="BO303" s="26">
        <f>+HLOOKUP(BN303,Sistema_Puntos!$Q$5:$Y$43,'Auxiliar General'!BJ$5,FALSE)</f>
        <v>0</v>
      </c>
      <c r="BP303" s="26" t="str">
        <f>+IF(VLOOKUP($B303,'Lista Puestos Valorados'!$B$11:$BK$510,MATCH('Auxiliar General'!BJ$4,'Lista Puestos Valorados'!$B$10:$BK$10,0),0)="","No relevante",VLOOKUP($B303,'Lista Puestos Valorados'!$B$11:$BK$510,MATCH('Auxiliar General'!BJ$4,'Lista Puestos Valorados'!$B$10:$BK$10,0),0))</f>
        <v>No relevante</v>
      </c>
      <c r="BQ303" s="26">
        <f>+HLOOKUP(BP303,Sistema_Puntos!$Q$5:$Y$43,'Auxiliar General'!BL$5,FALSE)</f>
        <v>0</v>
      </c>
      <c r="BR303" s="26" t="str">
        <f>+IF(VLOOKUP($B303,'Lista Puestos Valorados'!$B$11:$BK$510,MATCH('Auxiliar General'!BL$4,'Lista Puestos Valorados'!$B$10:$BK$10,0),0)="","No relevante",VLOOKUP($B303,'Lista Puestos Valorados'!$B$11:$BK$510,MATCH('Auxiliar General'!BL$4,'Lista Puestos Valorados'!$B$10:$BK$10,0),0))</f>
        <v>No relevante</v>
      </c>
      <c r="BS303" s="26">
        <f>+HLOOKUP(BR303,Sistema_Puntos!$Q$5:$Y$43,'Auxiliar General'!BN$5,FALSE)</f>
        <v>0</v>
      </c>
      <c r="BT303" s="26" t="str">
        <f>+IF(VLOOKUP($B303,'Lista Puestos Valorados'!$B$11:$BK$510,MATCH('Auxiliar General'!BN$4,'Lista Puestos Valorados'!$B$10:$BK$10,0),0)="","No relevante",VLOOKUP($B303,'Lista Puestos Valorados'!$B$11:$BK$510,MATCH('Auxiliar General'!BN$4,'Lista Puestos Valorados'!$B$10:$BK$10,0),0))</f>
        <v>No relevante</v>
      </c>
      <c r="BU303" s="26">
        <f>+HLOOKUP(BT303,Sistema_Puntos!$Q$5:$Y$43,'Auxiliar General'!BP$5,FALSE)</f>
        <v>0</v>
      </c>
      <c r="BV303" s="26" t="str">
        <f>+IF(VLOOKUP($B303,'Lista Puestos Valorados'!$B$11:$BK$510,MATCH('Auxiliar General'!BP$4,'Lista Puestos Valorados'!$B$10:$BK$10,0),0)="","No relevante",VLOOKUP($B303,'Lista Puestos Valorados'!$B$11:$BK$510,MATCH('Auxiliar General'!BP$4,'Lista Puestos Valorados'!$B$10:$BK$10,0),0))</f>
        <v>No relevante</v>
      </c>
      <c r="BW303" s="26">
        <f>+HLOOKUP(BV303,Sistema_Puntos!$Q$5:$Y$43,'Auxiliar General'!BR$5,FALSE)</f>
        <v>0</v>
      </c>
      <c r="BX303" s="26" t="str">
        <f>+IF(VLOOKUP($B303,'Lista Puestos Valorados'!$B$11:$BK$510,MATCH('Auxiliar General'!BR$4,'Lista Puestos Valorados'!$B$10:$BK$10,0),0)="","No relevante",VLOOKUP($B303,'Lista Puestos Valorados'!$B$11:$BK$510,MATCH('Auxiliar General'!BR$4,'Lista Puestos Valorados'!$B$10:$BK$10,0),0))</f>
        <v>No relevante</v>
      </c>
      <c r="BY303" s="26">
        <f>+HLOOKUP(BX303,Sistema_Puntos!$Q$5:$Y$43,'Auxiliar General'!BT$5,FALSE)</f>
        <v>0</v>
      </c>
      <c r="BZ303" s="26" t="str">
        <f>+IF(VLOOKUP($B303,'Lista Puestos Valorados'!$B$11:$BK$510,MATCH('Auxiliar General'!BT$4,'Lista Puestos Valorados'!$B$10:$BK$10,0),0)="","No relevante",VLOOKUP($B303,'Lista Puestos Valorados'!$B$11:$BK$510,MATCH('Auxiliar General'!BT$4,'Lista Puestos Valorados'!$B$10:$BK$10,0),0))</f>
        <v>No relevante</v>
      </c>
      <c r="CA303" s="26">
        <f>+HLOOKUP(BZ303,Sistema_Puntos!$Q$5:$Y$43,'Auxiliar General'!BV$5,FALSE)</f>
        <v>0</v>
      </c>
      <c r="CB303" s="26" t="str">
        <f>+IF(VLOOKUP($B303,'Lista Puestos Valorados'!$B$11:$BK$510,MATCH('Auxiliar General'!BV$4,'Lista Puestos Valorados'!$B$10:$BK$10,0),0)="","No relevante",VLOOKUP($B303,'Lista Puestos Valorados'!$B$11:$BK$510,MATCH('Auxiliar General'!BV$4,'Lista Puestos Valorados'!$B$10:$BK$10,0),0))</f>
        <v>No relevante</v>
      </c>
      <c r="CC303" s="26">
        <f>+HLOOKUP(CB303,Sistema_Puntos!$Q$5:$Y$43,'Auxiliar General'!BX$5,FALSE)</f>
        <v>0</v>
      </c>
      <c r="CD303" s="26" t="str">
        <f>+IF(VLOOKUP($B303,'Lista Puestos Valorados'!$B$11:$BK$510,MATCH('Auxiliar General'!BX$4,'Lista Puestos Valorados'!$B$10:$BK$10,0),0)="","No relevante",VLOOKUP($B303,'Lista Puestos Valorados'!$B$11:$BK$510,MATCH('Auxiliar General'!BX$4,'Lista Puestos Valorados'!$B$10:$BK$10,0),0))</f>
        <v>No relevante</v>
      </c>
      <c r="CE303" s="26">
        <f>+HLOOKUP(CD303,Sistema_Puntos!$Q$5:$Y$43,'Auxiliar General'!BZ$5,FALSE)</f>
        <v>0</v>
      </c>
      <c r="CF303" s="26" t="str">
        <f>+IF(VLOOKUP($B303,'Lista Puestos Valorados'!$B$11:$BK$510,MATCH('Auxiliar General'!BZ$4,'Lista Puestos Valorados'!$B$10:$BK$10,0),0)="","No relevante",VLOOKUP($B303,'Lista Puestos Valorados'!$B$11:$BK$510,MATCH('Auxiliar General'!BZ$4,'Lista Puestos Valorados'!$B$10:$BK$10,0),0))</f>
        <v>No relevante</v>
      </c>
      <c r="CG303" s="26">
        <f>+HLOOKUP(CF303,Sistema_Puntos!$Q$5:$Y$43,'Auxiliar General'!CB$5,FALSE)</f>
        <v>0</v>
      </c>
      <c r="CH303" s="29"/>
      <c r="CI303" s="29"/>
    </row>
    <row r="304" spans="2:87" ht="17.55" customHeight="1">
      <c r="B304" s="26">
        <f>+'Listado de Puestos'!B304</f>
        <v>294</v>
      </c>
      <c r="C304" s="26" t="str">
        <f>+IF('Lista Puestos Valorados'!C304="","",'Lista Puestos Valorados'!C304)</f>
        <v/>
      </c>
      <c r="D304" s="26" t="str">
        <f>+IF('Lista Puestos Valorados'!D304="","",'Lista Puestos Valorados'!D304)</f>
        <v/>
      </c>
      <c r="E304" s="26" t="str">
        <f>+IF('Lista Puestos Valorados'!E304="","",'Lista Puestos Valorados'!E304)</f>
        <v/>
      </c>
      <c r="F304" s="26" t="str">
        <f>+IF('Lista Puestos Valorados'!F304="","",'Lista Puestos Valorados'!F304)</f>
        <v/>
      </c>
      <c r="G304" s="26" t="str">
        <f>+IF('Lista Puestos Valorados'!G304="","",'Lista Puestos Valorados'!G304)</f>
        <v/>
      </c>
      <c r="H304" s="26" t="str">
        <f>+IF('Lista Puestos Valorados'!H304="","",'Lista Puestos Valorados'!H304)</f>
        <v/>
      </c>
      <c r="I304" s="26" t="str">
        <f>+IF('Lista Puestos Valorados'!I304="","",'Lista Puestos Valorados'!I304)</f>
        <v/>
      </c>
      <c r="J304" s="118" t="e">
        <f t="array" ref="J304">+IF(L304="","",_xlfn.IFS(L304&lt;='Cortes de Agrupacion'!$F$15,'Cortes de Agrupacion'!$E$15,'Resultados General'!L304&lt;='Cortes de Agrupacion'!$F$14,'Cortes de Agrupacion'!$E$14,'Resultados General'!L304&lt;='Cortes de Agrupacion'!$F$13,'Cortes de Agrupacion'!$E$13,L304&lt;='Cortes de Agrupacion'!$F$12,'Cortes de Agrupacion'!$E$12,'Resultados General'!L304&lt;='Cortes de Agrupacion'!$F$11,'Cortes de Agrupacion'!$E$11,'Resultados General'!L304&lt;='Cortes de Agrupacion'!$F$10,'Cortes de Agrupacion'!$E$10,'Resultados General'!L304&lt;='Cortes de Agrupacion'!$F$9,'Cortes de Agrupacion'!$E$9,'Resultados General'!L304&lt;='Cortes de Agrupacion'!$F$8,'Cortes de Agrupacion'!$E$8,'Resultados General'!L304&lt;='Cortes de Agrupacion'!$F$7,'Cortes de Agrupacion'!$E$7,'Resultados General'!L304&lt;='Cortes de Agrupacion'!$F$6,'Cortes de Agrupacion'!$E$6))</f>
        <v>#VALUE!</v>
      </c>
      <c r="K304" s="118" t="str">
        <f t="shared" si="8"/>
        <v/>
      </c>
      <c r="L304" s="124" t="e">
        <f>#VALUE!</f>
        <v>#VALUE!</v>
      </c>
      <c r="M304" s="26" t="e">
        <f ca="1">+_xlfn.IFNA(VLOOKUP(C304,'Distribución de puestos'!$B$8:$I$507,8,0),"")</f>
        <v>#NAME?</v>
      </c>
      <c r="N304" s="26" t="str">
        <f>+IF(VLOOKUP($B304,'Lista Puestos Valorados'!$B$11:$BK$510,MATCH('Auxiliar General'!H$4,'Lista Puestos Valorados'!$B$10:$BK$10,0),0)="","No relevante",VLOOKUP($B304,'Lista Puestos Valorados'!$B$11:$BK$510,MATCH('Auxiliar General'!H$4,'Lista Puestos Valorados'!$B$10:$BK$10,0),0))</f>
        <v>No relevante</v>
      </c>
      <c r="O304" s="26">
        <f>+HLOOKUP(N304,Sistema_Puntos!$Q$5:$Y$43,'Auxiliar General'!J$5,FALSE)</f>
        <v>0</v>
      </c>
      <c r="P304" s="26" t="str">
        <f>+IF(VLOOKUP($B304,'Lista Puestos Valorados'!$B$11:$BK$510,MATCH('Auxiliar General'!J$4,'Lista Puestos Valorados'!$B$10:$BK$10,0),0)="","No relevante",VLOOKUP($B304,'Lista Puestos Valorados'!$B$11:$BK$510,MATCH('Auxiliar General'!J$4,'Lista Puestos Valorados'!$B$10:$BK$10,0),0))</f>
        <v>No relevante</v>
      </c>
      <c r="Q304" s="26">
        <f>+HLOOKUP(P304,Sistema_Puntos!$Q$5:$Y$43,'Auxiliar General'!L$5,FALSE)</f>
        <v>0</v>
      </c>
      <c r="R304" s="26" t="str">
        <f>+IF(VLOOKUP($B304,'Lista Puestos Valorados'!$B$11:$BK$510,MATCH('Auxiliar General'!L$4,'Lista Puestos Valorados'!$B$10:$BK$10,0),0)="","No relevante",VLOOKUP($B304,'Lista Puestos Valorados'!$B$11:$BK$510,MATCH('Auxiliar General'!L$4,'Lista Puestos Valorados'!$B$10:$BK$10,0),0))</f>
        <v>No relevante</v>
      </c>
      <c r="S304" s="26">
        <f>+HLOOKUP(R304,Sistema_Puntos!$Q$5:$Y$43,'Auxiliar General'!N$5,FALSE)</f>
        <v>0</v>
      </c>
      <c r="T304" s="26" t="str">
        <f>+IF(VLOOKUP($B304,'Lista Puestos Valorados'!$B$11:$BK$510,MATCH('Auxiliar General'!N$4,'Lista Puestos Valorados'!$B$10:$BK$10,0),0)="","No relevante",VLOOKUP($B304,'Lista Puestos Valorados'!$B$11:$BK$510,MATCH('Auxiliar General'!N$4,'Lista Puestos Valorados'!$B$10:$BK$10,0),0))</f>
        <v>No relevante</v>
      </c>
      <c r="U304" s="26">
        <f>+HLOOKUP(T304,Sistema_Puntos!$Q$5:$Y$43,'Auxiliar General'!P$5,FALSE)</f>
        <v>0</v>
      </c>
      <c r="V304" s="26" t="str">
        <f>+IF(VLOOKUP($B304,'Lista Puestos Valorados'!$B$11:$BK$510,MATCH('Auxiliar General'!P$4,'Lista Puestos Valorados'!$B$10:$BK$10,0),0)="","No relevante",VLOOKUP($B304,'Lista Puestos Valorados'!$B$11:$BK$510,MATCH('Auxiliar General'!P$4,'Lista Puestos Valorados'!$B$10:$BK$10,0),0))</f>
        <v>No relevante</v>
      </c>
      <c r="W304" s="26">
        <f>+HLOOKUP(V304,Sistema_Puntos!$Q$5:$Y$43,'Auxiliar General'!R$5,FALSE)</f>
        <v>0</v>
      </c>
      <c r="X304" s="26" t="str">
        <f>+IF(VLOOKUP($B304,'Lista Puestos Valorados'!$B$11:$BK$510,MATCH('Auxiliar General'!R$4,'Lista Puestos Valorados'!$B$10:$BK$10,0),0)="","No relevante",VLOOKUP($B304,'Lista Puestos Valorados'!$B$11:$BK$510,MATCH('Auxiliar General'!R$4,'Lista Puestos Valorados'!$B$10:$BK$10,0),0))</f>
        <v>No relevante</v>
      </c>
      <c r="Y304" s="26">
        <f>+HLOOKUP(X304,Sistema_Puntos!$Q$5:$Y$43,'Auxiliar General'!T$5,FALSE)</f>
        <v>0</v>
      </c>
      <c r="Z304" s="26" t="str">
        <f>+IF(VLOOKUP($B304,'Lista Puestos Valorados'!$B$11:$BK$510,MATCH('Auxiliar General'!T$4,'Lista Puestos Valorados'!$B$10:$BK$10,0),0)="","No relevante",VLOOKUP($B304,'Lista Puestos Valorados'!$B$11:$BK$510,MATCH('Auxiliar General'!T$4,'Lista Puestos Valorados'!$B$10:$BK$10,0),0))</f>
        <v>No relevante</v>
      </c>
      <c r="AA304" s="26">
        <f>+HLOOKUP(Z304,Sistema_Puntos!$Q$5:$Y$43,'Auxiliar General'!V$5,FALSE)</f>
        <v>0</v>
      </c>
      <c r="AB304" s="26" t="str">
        <f>+IF(VLOOKUP($B304,'Lista Puestos Valorados'!$B$11:$BK$510,MATCH('Auxiliar General'!V$4,'Lista Puestos Valorados'!$B$10:$BK$10,0),0)="","No relevante",VLOOKUP($B304,'Lista Puestos Valorados'!$B$11:$BK$510,MATCH('Auxiliar General'!V$4,'Lista Puestos Valorados'!$B$10:$BK$10,0),0))</f>
        <v>No relevante</v>
      </c>
      <c r="AC304" s="26">
        <f>+HLOOKUP(AB304,Sistema_Puntos!$Q$5:$Y$43,'Auxiliar General'!X$5,FALSE)</f>
        <v>0</v>
      </c>
      <c r="AD304" s="26" t="str">
        <f>+IF(VLOOKUP($B304,'Lista Puestos Valorados'!$B$11:$BK$510,MATCH('Auxiliar General'!X$4,'Lista Puestos Valorados'!$B$10:$BK$10,0),0)="","No relevante",VLOOKUP($B304,'Lista Puestos Valorados'!$B$11:$BK$510,MATCH('Auxiliar General'!X$4,'Lista Puestos Valorados'!$B$10:$BK$10,0),0))</f>
        <v>No relevante</v>
      </c>
      <c r="AE304" s="26">
        <f>+HLOOKUP(AD304,Sistema_Puntos!$Q$5:$Y$43,'Auxiliar General'!Z$5,FALSE)</f>
        <v>0</v>
      </c>
      <c r="AF304" s="26" t="str">
        <f>+IF(VLOOKUP($B304,'Lista Puestos Valorados'!$B$11:$BK$510,MATCH('Auxiliar General'!Z$4,'Lista Puestos Valorados'!$B$10:$BK$10,0),0)="","No relevante",VLOOKUP($B304,'Lista Puestos Valorados'!$B$11:$BK$510,MATCH('Auxiliar General'!Z$4,'Lista Puestos Valorados'!$B$10:$BK$10,0),0))</f>
        <v>No relevante</v>
      </c>
      <c r="AG304" s="26">
        <f>+HLOOKUP(AF304,Sistema_Puntos!$Q$5:$Y$43,'Auxiliar General'!AB$5,FALSE)</f>
        <v>0</v>
      </c>
      <c r="AH304" s="26" t="str">
        <f>+IF(VLOOKUP($B304,'Lista Puestos Valorados'!$B$11:$BK$510,MATCH('Auxiliar General'!AB$4,'Lista Puestos Valorados'!$B$10:$BK$10,0),0)="","No relevante",VLOOKUP($B304,'Lista Puestos Valorados'!$B$11:$BK$510,MATCH('Auxiliar General'!AB$4,'Lista Puestos Valorados'!$B$10:$BK$10,0),0))</f>
        <v>No relevante</v>
      </c>
      <c r="AI304" s="26">
        <f>+HLOOKUP(AH304,Sistema_Puntos!$Q$5:$Y$43,'Auxiliar General'!AD$5,FALSE)</f>
        <v>0</v>
      </c>
      <c r="AJ304" s="26" t="str">
        <f>+IF(VLOOKUP($B304,'Lista Puestos Valorados'!$B$11:$BK$510,MATCH('Auxiliar General'!AD$4,'Lista Puestos Valorados'!$B$10:$BK$10,0),0)="","No relevante",VLOOKUP($B304,'Lista Puestos Valorados'!$B$11:$BK$510,MATCH('Auxiliar General'!AD$4,'Lista Puestos Valorados'!$B$10:$BK$10,0),0))</f>
        <v>No relevante</v>
      </c>
      <c r="AK304" s="26">
        <f>+HLOOKUP(AJ304,Sistema_Puntos!$Q$5:$Y$43,'Auxiliar General'!AF$5,FALSE)</f>
        <v>0</v>
      </c>
      <c r="AL304" s="26" t="str">
        <f>+IF(VLOOKUP($B304,'Lista Puestos Valorados'!$B$11:$BK$510,MATCH('Auxiliar General'!AF$4,'Lista Puestos Valorados'!$B$10:$BK$10,0),0)="","No relevante",VLOOKUP($B304,'Lista Puestos Valorados'!$B$11:$BK$510,MATCH('Auxiliar General'!AF$4,'Lista Puestos Valorados'!$B$10:$BK$10,0),0))</f>
        <v>No relevante</v>
      </c>
      <c r="AM304" s="26">
        <f>+HLOOKUP(AL304,Sistema_Puntos!$Q$5:$Y$43,'Auxiliar General'!AH$5,FALSE)</f>
        <v>0</v>
      </c>
      <c r="AN304" s="26" t="str">
        <f>+IF(VLOOKUP($B304,'Lista Puestos Valorados'!$B$11:$BK$510,MATCH('Auxiliar General'!AH$4,'Lista Puestos Valorados'!$B$10:$BK$10,0),0)="","No relevante",VLOOKUP($B304,'Lista Puestos Valorados'!$B$11:$BK$510,MATCH('Auxiliar General'!AH$4,'Lista Puestos Valorados'!$B$10:$BK$10,0),0))</f>
        <v>No relevante</v>
      </c>
      <c r="AO304" s="26">
        <f>+HLOOKUP(AN304,Sistema_Puntos!$Q$5:$Y$43,'Auxiliar General'!AJ$5,FALSE)</f>
        <v>0</v>
      </c>
      <c r="AP304" s="26" t="str">
        <f>+IF(VLOOKUP($B304,'Lista Puestos Valorados'!$B$11:$BK$510,MATCH('Auxiliar General'!AJ$4,'Lista Puestos Valorados'!$B$10:$BK$10,0),0)="","No relevante",VLOOKUP($B304,'Lista Puestos Valorados'!$B$11:$BK$510,MATCH('Auxiliar General'!AJ$4,'Lista Puestos Valorados'!$B$10:$BK$10,0),0))</f>
        <v>No relevante</v>
      </c>
      <c r="AQ304" s="26">
        <f>+HLOOKUP(AP304,Sistema_Puntos!$Q$5:$Y$43,'Auxiliar General'!AL$5,FALSE)</f>
        <v>0</v>
      </c>
      <c r="AR304" s="26" t="str">
        <f>+IF(VLOOKUP($B304,'Lista Puestos Valorados'!$B$11:$BK$510,MATCH('Auxiliar General'!AL$4,'Lista Puestos Valorados'!$B$10:$BK$10,0),0)="","No relevante",VLOOKUP($B304,'Lista Puestos Valorados'!$B$11:$BK$510,MATCH('Auxiliar General'!AL$4,'Lista Puestos Valorados'!$B$10:$BK$10,0),0))</f>
        <v>No relevante</v>
      </c>
      <c r="AS304" s="26">
        <f>+HLOOKUP(AR304,Sistema_Puntos!$Q$5:$Y$43,'Auxiliar General'!AN$5,FALSE)</f>
        <v>0</v>
      </c>
      <c r="AT304" s="26" t="str">
        <f>+IF(VLOOKUP($B304,'Lista Puestos Valorados'!$B$11:$BK$510,MATCH('Auxiliar General'!AN$4,'Lista Puestos Valorados'!$B$10:$BK$10,0),0)="","No relevante",VLOOKUP($B304,'Lista Puestos Valorados'!$B$11:$BK$510,MATCH('Auxiliar General'!AN$4,'Lista Puestos Valorados'!$B$10:$BK$10,0),0))</f>
        <v>No relevante</v>
      </c>
      <c r="AU304" s="26">
        <f>+HLOOKUP(AT304,Sistema_Puntos!$Q$5:$Y$43,'Auxiliar General'!AP$5,FALSE)</f>
        <v>0</v>
      </c>
      <c r="AV304" s="26" t="str">
        <f>+IF(VLOOKUP($B304,'Lista Puestos Valorados'!$B$11:$BK$510,MATCH('Auxiliar General'!AP$4,'Lista Puestos Valorados'!$B$10:$BK$10,0),0)="","No relevante",VLOOKUP($B304,'Lista Puestos Valorados'!$B$11:$BK$510,MATCH('Auxiliar General'!AP$4,'Lista Puestos Valorados'!$B$10:$BK$10,0),0))</f>
        <v>No relevante</v>
      </c>
      <c r="AW304" s="26">
        <f>+HLOOKUP(AV304,Sistema_Puntos!$Q$5:$Y$43,'Auxiliar General'!AR$5,FALSE)</f>
        <v>0</v>
      </c>
      <c r="AX304" s="26" t="str">
        <f>+IF(VLOOKUP($B304,'Lista Puestos Valorados'!$B$11:$BK$510,MATCH('Auxiliar General'!AR$4,'Lista Puestos Valorados'!$B$10:$BK$10,0),0)="","No relevante",VLOOKUP($B304,'Lista Puestos Valorados'!$B$11:$BK$510,MATCH('Auxiliar General'!AR$4,'Lista Puestos Valorados'!$B$10:$BK$10,0),0))</f>
        <v>No relevante</v>
      </c>
      <c r="AY304" s="26">
        <f>+HLOOKUP(AX304,Sistema_Puntos!$Q$5:$Y$43,'Auxiliar General'!AT$5,FALSE)</f>
        <v>0</v>
      </c>
      <c r="AZ304" s="26" t="str">
        <f>+IF(VLOOKUP($B304,'Lista Puestos Valorados'!$B$11:$BK$510,MATCH('Auxiliar General'!AT$4,'Lista Puestos Valorados'!$B$10:$BK$10,0),0)="","No relevante",VLOOKUP($B304,'Lista Puestos Valorados'!$B$11:$BK$510,MATCH('Auxiliar General'!AT$4,'Lista Puestos Valorados'!$B$10:$BK$10,0),0))</f>
        <v>No relevante</v>
      </c>
      <c r="BA304" s="26">
        <f>+HLOOKUP(AZ304,Sistema_Puntos!$Q$5:$Y$43,'Auxiliar General'!AV$5,FALSE)</f>
        <v>0</v>
      </c>
      <c r="BB304" s="26" t="str">
        <f>+IF(VLOOKUP($B304,'Lista Puestos Valorados'!$B$11:$BK$510,MATCH('Auxiliar General'!AV$4,'Lista Puestos Valorados'!$B$10:$BK$10,0),0)="","No relevante",VLOOKUP($B304,'Lista Puestos Valorados'!$B$11:$BK$510,MATCH('Auxiliar General'!AV$4,'Lista Puestos Valorados'!$B$10:$BK$10,0),0))</f>
        <v>No relevante</v>
      </c>
      <c r="BC304" s="26">
        <f>+HLOOKUP(BB304,Sistema_Puntos!$Q$5:$Y$43,'Auxiliar General'!AX$5,FALSE)</f>
        <v>0</v>
      </c>
      <c r="BD304" s="26" t="str">
        <f>+IF(VLOOKUP($B304,'Lista Puestos Valorados'!$B$11:$BK$510,MATCH('Auxiliar General'!AX$4,'Lista Puestos Valorados'!$B$10:$BK$10,0),0)="","No relevante",VLOOKUP($B304,'Lista Puestos Valorados'!$B$11:$BK$510,MATCH('Auxiliar General'!AX$4,'Lista Puestos Valorados'!$B$10:$BK$10,0),0))</f>
        <v>No relevante</v>
      </c>
      <c r="BE304" s="26">
        <f>+HLOOKUP(BD304,Sistema_Puntos!$Q$5:$Y$43,'Auxiliar General'!AZ$5,FALSE)</f>
        <v>0</v>
      </c>
      <c r="BF304" s="26" t="str">
        <f>+IF(VLOOKUP($B304,'Lista Puestos Valorados'!$B$11:$BK$510,MATCH('Auxiliar General'!AZ$4,'Lista Puestos Valorados'!$B$10:$BK$10,0),0)="","No relevante",VLOOKUP($B304,'Lista Puestos Valorados'!$B$11:$BK$510,MATCH('Auxiliar General'!AZ$4,'Lista Puestos Valorados'!$B$10:$BK$10,0),0))</f>
        <v>No relevante</v>
      </c>
      <c r="BG304" s="26">
        <f>+HLOOKUP(BF304,Sistema_Puntos!$Q$5:$Y$43,'Auxiliar General'!BB$5,FALSE)</f>
        <v>0</v>
      </c>
      <c r="BH304" s="26" t="str">
        <f>+IF(VLOOKUP($B304,'Lista Puestos Valorados'!$B$11:$BK$510,MATCH('Auxiliar General'!BB$4,'Lista Puestos Valorados'!$B$10:$BK$10,0),0)="","No relevante",VLOOKUP($B304,'Lista Puestos Valorados'!$B$11:$BK$510,MATCH('Auxiliar General'!BB$4,'Lista Puestos Valorados'!$B$10:$BK$10,0),0))</f>
        <v>No relevante</v>
      </c>
      <c r="BI304" s="26">
        <f>+HLOOKUP(BH304,Sistema_Puntos!$Q$5:$Y$43,'Auxiliar General'!BD$5,FALSE)</f>
        <v>0</v>
      </c>
      <c r="BJ304" s="26" t="str">
        <f>+IF(VLOOKUP($B304,'Lista Puestos Valorados'!$B$11:$BK$510,MATCH('Auxiliar General'!BD$4,'Lista Puestos Valorados'!$B$10:$BK$10,0),0)="","No relevante",VLOOKUP($B304,'Lista Puestos Valorados'!$B$11:$BK$510,MATCH('Auxiliar General'!BD$4,'Lista Puestos Valorados'!$B$10:$BK$10,0),0))</f>
        <v>No relevante</v>
      </c>
      <c r="BK304" s="26">
        <f>+HLOOKUP(BJ304,Sistema_Puntos!$Q$5:$Y$43,'Auxiliar General'!BF$5,FALSE)</f>
        <v>0</v>
      </c>
      <c r="BL304" s="26" t="str">
        <f>+IF(VLOOKUP($B304,'Lista Puestos Valorados'!$B$11:$BK$510,MATCH('Auxiliar General'!BF$4,'Lista Puestos Valorados'!$B$10:$BK$10,0),0)="","No relevante",VLOOKUP($B304,'Lista Puestos Valorados'!$B$11:$BK$510,MATCH('Auxiliar General'!BF$4,'Lista Puestos Valorados'!$B$10:$BK$10,0),0))</f>
        <v>No relevante</v>
      </c>
      <c r="BM304" s="26">
        <f>+HLOOKUP(BL304,Sistema_Puntos!$Q$5:$Y$43,'Auxiliar General'!BH$5,FALSE)</f>
        <v>0</v>
      </c>
      <c r="BN304" s="26" t="str">
        <f>+IF(VLOOKUP($B304,'Lista Puestos Valorados'!$B$11:$BK$510,MATCH('Auxiliar General'!BH$4,'Lista Puestos Valorados'!$B$10:$BK$10,0),0)="","No relevante",VLOOKUP($B304,'Lista Puestos Valorados'!$B$11:$BK$510,MATCH('Auxiliar General'!BH$4,'Lista Puestos Valorados'!$B$10:$BK$10,0),0))</f>
        <v>No relevante</v>
      </c>
      <c r="BO304" s="26">
        <f>+HLOOKUP(BN304,Sistema_Puntos!$Q$5:$Y$43,'Auxiliar General'!BJ$5,FALSE)</f>
        <v>0</v>
      </c>
      <c r="BP304" s="26" t="str">
        <f>+IF(VLOOKUP($B304,'Lista Puestos Valorados'!$B$11:$BK$510,MATCH('Auxiliar General'!BJ$4,'Lista Puestos Valorados'!$B$10:$BK$10,0),0)="","No relevante",VLOOKUP($B304,'Lista Puestos Valorados'!$B$11:$BK$510,MATCH('Auxiliar General'!BJ$4,'Lista Puestos Valorados'!$B$10:$BK$10,0),0))</f>
        <v>No relevante</v>
      </c>
      <c r="BQ304" s="26">
        <f>+HLOOKUP(BP304,Sistema_Puntos!$Q$5:$Y$43,'Auxiliar General'!BL$5,FALSE)</f>
        <v>0</v>
      </c>
      <c r="BR304" s="26" t="str">
        <f>+IF(VLOOKUP($B304,'Lista Puestos Valorados'!$B$11:$BK$510,MATCH('Auxiliar General'!BL$4,'Lista Puestos Valorados'!$B$10:$BK$10,0),0)="","No relevante",VLOOKUP($B304,'Lista Puestos Valorados'!$B$11:$BK$510,MATCH('Auxiliar General'!BL$4,'Lista Puestos Valorados'!$B$10:$BK$10,0),0))</f>
        <v>No relevante</v>
      </c>
      <c r="BS304" s="26">
        <f>+HLOOKUP(BR304,Sistema_Puntos!$Q$5:$Y$43,'Auxiliar General'!BN$5,FALSE)</f>
        <v>0</v>
      </c>
      <c r="BT304" s="26" t="str">
        <f>+IF(VLOOKUP($B304,'Lista Puestos Valorados'!$B$11:$BK$510,MATCH('Auxiliar General'!BN$4,'Lista Puestos Valorados'!$B$10:$BK$10,0),0)="","No relevante",VLOOKUP($B304,'Lista Puestos Valorados'!$B$11:$BK$510,MATCH('Auxiliar General'!BN$4,'Lista Puestos Valorados'!$B$10:$BK$10,0),0))</f>
        <v>No relevante</v>
      </c>
      <c r="BU304" s="26">
        <f>+HLOOKUP(BT304,Sistema_Puntos!$Q$5:$Y$43,'Auxiliar General'!BP$5,FALSE)</f>
        <v>0</v>
      </c>
      <c r="BV304" s="26" t="str">
        <f>+IF(VLOOKUP($B304,'Lista Puestos Valorados'!$B$11:$BK$510,MATCH('Auxiliar General'!BP$4,'Lista Puestos Valorados'!$B$10:$BK$10,0),0)="","No relevante",VLOOKUP($B304,'Lista Puestos Valorados'!$B$11:$BK$510,MATCH('Auxiliar General'!BP$4,'Lista Puestos Valorados'!$B$10:$BK$10,0),0))</f>
        <v>No relevante</v>
      </c>
      <c r="BW304" s="26">
        <f>+HLOOKUP(BV304,Sistema_Puntos!$Q$5:$Y$43,'Auxiliar General'!BR$5,FALSE)</f>
        <v>0</v>
      </c>
      <c r="BX304" s="26" t="str">
        <f>+IF(VLOOKUP($B304,'Lista Puestos Valorados'!$B$11:$BK$510,MATCH('Auxiliar General'!BR$4,'Lista Puestos Valorados'!$B$10:$BK$10,0),0)="","No relevante",VLOOKUP($B304,'Lista Puestos Valorados'!$B$11:$BK$510,MATCH('Auxiliar General'!BR$4,'Lista Puestos Valorados'!$B$10:$BK$10,0),0))</f>
        <v>No relevante</v>
      </c>
      <c r="BY304" s="26">
        <f>+HLOOKUP(BX304,Sistema_Puntos!$Q$5:$Y$43,'Auxiliar General'!BT$5,FALSE)</f>
        <v>0</v>
      </c>
      <c r="BZ304" s="26" t="str">
        <f>+IF(VLOOKUP($B304,'Lista Puestos Valorados'!$B$11:$BK$510,MATCH('Auxiliar General'!BT$4,'Lista Puestos Valorados'!$B$10:$BK$10,0),0)="","No relevante",VLOOKUP($B304,'Lista Puestos Valorados'!$B$11:$BK$510,MATCH('Auxiliar General'!BT$4,'Lista Puestos Valorados'!$B$10:$BK$10,0),0))</f>
        <v>No relevante</v>
      </c>
      <c r="CA304" s="26">
        <f>+HLOOKUP(BZ304,Sistema_Puntos!$Q$5:$Y$43,'Auxiliar General'!BV$5,FALSE)</f>
        <v>0</v>
      </c>
      <c r="CB304" s="26" t="str">
        <f>+IF(VLOOKUP($B304,'Lista Puestos Valorados'!$B$11:$BK$510,MATCH('Auxiliar General'!BV$4,'Lista Puestos Valorados'!$B$10:$BK$10,0),0)="","No relevante",VLOOKUP($B304,'Lista Puestos Valorados'!$B$11:$BK$510,MATCH('Auxiliar General'!BV$4,'Lista Puestos Valorados'!$B$10:$BK$10,0),0))</f>
        <v>No relevante</v>
      </c>
      <c r="CC304" s="26">
        <f>+HLOOKUP(CB304,Sistema_Puntos!$Q$5:$Y$43,'Auxiliar General'!BX$5,FALSE)</f>
        <v>0</v>
      </c>
      <c r="CD304" s="26" t="str">
        <f>+IF(VLOOKUP($B304,'Lista Puestos Valorados'!$B$11:$BK$510,MATCH('Auxiliar General'!BX$4,'Lista Puestos Valorados'!$B$10:$BK$10,0),0)="","No relevante",VLOOKUP($B304,'Lista Puestos Valorados'!$B$11:$BK$510,MATCH('Auxiliar General'!BX$4,'Lista Puestos Valorados'!$B$10:$BK$10,0),0))</f>
        <v>No relevante</v>
      </c>
      <c r="CE304" s="26">
        <f>+HLOOKUP(CD304,Sistema_Puntos!$Q$5:$Y$43,'Auxiliar General'!BZ$5,FALSE)</f>
        <v>0</v>
      </c>
      <c r="CF304" s="26" t="str">
        <f>+IF(VLOOKUP($B304,'Lista Puestos Valorados'!$B$11:$BK$510,MATCH('Auxiliar General'!BZ$4,'Lista Puestos Valorados'!$B$10:$BK$10,0),0)="","No relevante",VLOOKUP($B304,'Lista Puestos Valorados'!$B$11:$BK$510,MATCH('Auxiliar General'!BZ$4,'Lista Puestos Valorados'!$B$10:$BK$10,0),0))</f>
        <v>No relevante</v>
      </c>
      <c r="CG304" s="26">
        <f>+HLOOKUP(CF304,Sistema_Puntos!$Q$5:$Y$43,'Auxiliar General'!CB$5,FALSE)</f>
        <v>0</v>
      </c>
      <c r="CH304" s="29"/>
      <c r="CI304" s="29"/>
    </row>
    <row r="305" spans="2:87" ht="17.55" customHeight="1">
      <c r="B305" s="26">
        <f>+'Listado de Puestos'!B305</f>
        <v>295</v>
      </c>
      <c r="C305" s="26" t="str">
        <f>+IF('Lista Puestos Valorados'!C305="","",'Lista Puestos Valorados'!C305)</f>
        <v/>
      </c>
      <c r="D305" s="26" t="str">
        <f>+IF('Lista Puestos Valorados'!D305="","",'Lista Puestos Valorados'!D305)</f>
        <v/>
      </c>
      <c r="E305" s="26" t="str">
        <f>+IF('Lista Puestos Valorados'!E305="","",'Lista Puestos Valorados'!E305)</f>
        <v/>
      </c>
      <c r="F305" s="26" t="str">
        <f>+IF('Lista Puestos Valorados'!F305="","",'Lista Puestos Valorados'!F305)</f>
        <v/>
      </c>
      <c r="G305" s="26" t="str">
        <f>+IF('Lista Puestos Valorados'!G305="","",'Lista Puestos Valorados'!G305)</f>
        <v/>
      </c>
      <c r="H305" s="26" t="str">
        <f>+IF('Lista Puestos Valorados'!H305="","",'Lista Puestos Valorados'!H305)</f>
        <v/>
      </c>
      <c r="I305" s="26" t="str">
        <f>+IF('Lista Puestos Valorados'!I305="","",'Lista Puestos Valorados'!I305)</f>
        <v/>
      </c>
      <c r="J305" s="118" t="e">
        <f t="array" ref="J305">+IF(L305="","",_xlfn.IFS(L305&lt;='Cortes de Agrupacion'!$F$15,'Cortes de Agrupacion'!$E$15,'Resultados General'!L305&lt;='Cortes de Agrupacion'!$F$14,'Cortes de Agrupacion'!$E$14,'Resultados General'!L305&lt;='Cortes de Agrupacion'!$F$13,'Cortes de Agrupacion'!$E$13,L305&lt;='Cortes de Agrupacion'!$F$12,'Cortes de Agrupacion'!$E$12,'Resultados General'!L305&lt;='Cortes de Agrupacion'!$F$11,'Cortes de Agrupacion'!$E$11,'Resultados General'!L305&lt;='Cortes de Agrupacion'!$F$10,'Cortes de Agrupacion'!$E$10,'Resultados General'!L305&lt;='Cortes de Agrupacion'!$F$9,'Cortes de Agrupacion'!$E$9,'Resultados General'!L305&lt;='Cortes de Agrupacion'!$F$8,'Cortes de Agrupacion'!$E$8,'Resultados General'!L305&lt;='Cortes de Agrupacion'!$F$7,'Cortes de Agrupacion'!$E$7,'Resultados General'!L305&lt;='Cortes de Agrupacion'!$F$6,'Cortes de Agrupacion'!$E$6))</f>
        <v>#VALUE!</v>
      </c>
      <c r="K305" s="118" t="str">
        <f t="shared" si="8"/>
        <v/>
      </c>
      <c r="L305" s="124" t="e">
        <f>#VALUE!</f>
        <v>#VALUE!</v>
      </c>
      <c r="M305" s="26" t="e">
        <f ca="1">+_xlfn.IFNA(VLOOKUP(C305,'Distribución de puestos'!$B$8:$I$507,8,0),"")</f>
        <v>#NAME?</v>
      </c>
      <c r="N305" s="26" t="str">
        <f>+IF(VLOOKUP($B305,'Lista Puestos Valorados'!$B$11:$BK$510,MATCH('Auxiliar General'!H$4,'Lista Puestos Valorados'!$B$10:$BK$10,0),0)="","No relevante",VLOOKUP($B305,'Lista Puestos Valorados'!$B$11:$BK$510,MATCH('Auxiliar General'!H$4,'Lista Puestos Valorados'!$B$10:$BK$10,0),0))</f>
        <v>No relevante</v>
      </c>
      <c r="O305" s="26">
        <f>+HLOOKUP(N305,Sistema_Puntos!$Q$5:$Y$43,'Auxiliar General'!J$5,FALSE)</f>
        <v>0</v>
      </c>
      <c r="P305" s="26" t="str">
        <f>+IF(VLOOKUP($B305,'Lista Puestos Valorados'!$B$11:$BK$510,MATCH('Auxiliar General'!J$4,'Lista Puestos Valorados'!$B$10:$BK$10,0),0)="","No relevante",VLOOKUP($B305,'Lista Puestos Valorados'!$B$11:$BK$510,MATCH('Auxiliar General'!J$4,'Lista Puestos Valorados'!$B$10:$BK$10,0),0))</f>
        <v>No relevante</v>
      </c>
      <c r="Q305" s="26">
        <f>+HLOOKUP(P305,Sistema_Puntos!$Q$5:$Y$43,'Auxiliar General'!L$5,FALSE)</f>
        <v>0</v>
      </c>
      <c r="R305" s="26" t="str">
        <f>+IF(VLOOKUP($B305,'Lista Puestos Valorados'!$B$11:$BK$510,MATCH('Auxiliar General'!L$4,'Lista Puestos Valorados'!$B$10:$BK$10,0),0)="","No relevante",VLOOKUP($B305,'Lista Puestos Valorados'!$B$11:$BK$510,MATCH('Auxiliar General'!L$4,'Lista Puestos Valorados'!$B$10:$BK$10,0),0))</f>
        <v>No relevante</v>
      </c>
      <c r="S305" s="26">
        <f>+HLOOKUP(R305,Sistema_Puntos!$Q$5:$Y$43,'Auxiliar General'!N$5,FALSE)</f>
        <v>0</v>
      </c>
      <c r="T305" s="26" t="str">
        <f>+IF(VLOOKUP($B305,'Lista Puestos Valorados'!$B$11:$BK$510,MATCH('Auxiliar General'!N$4,'Lista Puestos Valorados'!$B$10:$BK$10,0),0)="","No relevante",VLOOKUP($B305,'Lista Puestos Valorados'!$B$11:$BK$510,MATCH('Auxiliar General'!N$4,'Lista Puestos Valorados'!$B$10:$BK$10,0),0))</f>
        <v>No relevante</v>
      </c>
      <c r="U305" s="26">
        <f>+HLOOKUP(T305,Sistema_Puntos!$Q$5:$Y$43,'Auxiliar General'!P$5,FALSE)</f>
        <v>0</v>
      </c>
      <c r="V305" s="26" t="str">
        <f>+IF(VLOOKUP($B305,'Lista Puestos Valorados'!$B$11:$BK$510,MATCH('Auxiliar General'!P$4,'Lista Puestos Valorados'!$B$10:$BK$10,0),0)="","No relevante",VLOOKUP($B305,'Lista Puestos Valorados'!$B$11:$BK$510,MATCH('Auxiliar General'!P$4,'Lista Puestos Valorados'!$B$10:$BK$10,0),0))</f>
        <v>No relevante</v>
      </c>
      <c r="W305" s="26">
        <f>+HLOOKUP(V305,Sistema_Puntos!$Q$5:$Y$43,'Auxiliar General'!R$5,FALSE)</f>
        <v>0</v>
      </c>
      <c r="X305" s="26" t="str">
        <f>+IF(VLOOKUP($B305,'Lista Puestos Valorados'!$B$11:$BK$510,MATCH('Auxiliar General'!R$4,'Lista Puestos Valorados'!$B$10:$BK$10,0),0)="","No relevante",VLOOKUP($B305,'Lista Puestos Valorados'!$B$11:$BK$510,MATCH('Auxiliar General'!R$4,'Lista Puestos Valorados'!$B$10:$BK$10,0),0))</f>
        <v>No relevante</v>
      </c>
      <c r="Y305" s="26">
        <f>+HLOOKUP(X305,Sistema_Puntos!$Q$5:$Y$43,'Auxiliar General'!T$5,FALSE)</f>
        <v>0</v>
      </c>
      <c r="Z305" s="26" t="str">
        <f>+IF(VLOOKUP($B305,'Lista Puestos Valorados'!$B$11:$BK$510,MATCH('Auxiliar General'!T$4,'Lista Puestos Valorados'!$B$10:$BK$10,0),0)="","No relevante",VLOOKUP($B305,'Lista Puestos Valorados'!$B$11:$BK$510,MATCH('Auxiliar General'!T$4,'Lista Puestos Valorados'!$B$10:$BK$10,0),0))</f>
        <v>No relevante</v>
      </c>
      <c r="AA305" s="26">
        <f>+HLOOKUP(Z305,Sistema_Puntos!$Q$5:$Y$43,'Auxiliar General'!V$5,FALSE)</f>
        <v>0</v>
      </c>
      <c r="AB305" s="26" t="str">
        <f>+IF(VLOOKUP($B305,'Lista Puestos Valorados'!$B$11:$BK$510,MATCH('Auxiliar General'!V$4,'Lista Puestos Valorados'!$B$10:$BK$10,0),0)="","No relevante",VLOOKUP($B305,'Lista Puestos Valorados'!$B$11:$BK$510,MATCH('Auxiliar General'!V$4,'Lista Puestos Valorados'!$B$10:$BK$10,0),0))</f>
        <v>No relevante</v>
      </c>
      <c r="AC305" s="26">
        <f>+HLOOKUP(AB305,Sistema_Puntos!$Q$5:$Y$43,'Auxiliar General'!X$5,FALSE)</f>
        <v>0</v>
      </c>
      <c r="AD305" s="26" t="str">
        <f>+IF(VLOOKUP($B305,'Lista Puestos Valorados'!$B$11:$BK$510,MATCH('Auxiliar General'!X$4,'Lista Puestos Valorados'!$B$10:$BK$10,0),0)="","No relevante",VLOOKUP($B305,'Lista Puestos Valorados'!$B$11:$BK$510,MATCH('Auxiliar General'!X$4,'Lista Puestos Valorados'!$B$10:$BK$10,0),0))</f>
        <v>No relevante</v>
      </c>
      <c r="AE305" s="26">
        <f>+HLOOKUP(AD305,Sistema_Puntos!$Q$5:$Y$43,'Auxiliar General'!Z$5,FALSE)</f>
        <v>0</v>
      </c>
      <c r="AF305" s="26" t="str">
        <f>+IF(VLOOKUP($B305,'Lista Puestos Valorados'!$B$11:$BK$510,MATCH('Auxiliar General'!Z$4,'Lista Puestos Valorados'!$B$10:$BK$10,0),0)="","No relevante",VLOOKUP($B305,'Lista Puestos Valorados'!$B$11:$BK$510,MATCH('Auxiliar General'!Z$4,'Lista Puestos Valorados'!$B$10:$BK$10,0),0))</f>
        <v>No relevante</v>
      </c>
      <c r="AG305" s="26">
        <f>+HLOOKUP(AF305,Sistema_Puntos!$Q$5:$Y$43,'Auxiliar General'!AB$5,FALSE)</f>
        <v>0</v>
      </c>
      <c r="AH305" s="26" t="str">
        <f>+IF(VLOOKUP($B305,'Lista Puestos Valorados'!$B$11:$BK$510,MATCH('Auxiliar General'!AB$4,'Lista Puestos Valorados'!$B$10:$BK$10,0),0)="","No relevante",VLOOKUP($B305,'Lista Puestos Valorados'!$B$11:$BK$510,MATCH('Auxiliar General'!AB$4,'Lista Puestos Valorados'!$B$10:$BK$10,0),0))</f>
        <v>No relevante</v>
      </c>
      <c r="AI305" s="26">
        <f>+HLOOKUP(AH305,Sistema_Puntos!$Q$5:$Y$43,'Auxiliar General'!AD$5,FALSE)</f>
        <v>0</v>
      </c>
      <c r="AJ305" s="26" t="str">
        <f>+IF(VLOOKUP($B305,'Lista Puestos Valorados'!$B$11:$BK$510,MATCH('Auxiliar General'!AD$4,'Lista Puestos Valorados'!$B$10:$BK$10,0),0)="","No relevante",VLOOKUP($B305,'Lista Puestos Valorados'!$B$11:$BK$510,MATCH('Auxiliar General'!AD$4,'Lista Puestos Valorados'!$B$10:$BK$10,0),0))</f>
        <v>No relevante</v>
      </c>
      <c r="AK305" s="26">
        <f>+HLOOKUP(AJ305,Sistema_Puntos!$Q$5:$Y$43,'Auxiliar General'!AF$5,FALSE)</f>
        <v>0</v>
      </c>
      <c r="AL305" s="26" t="str">
        <f>+IF(VLOOKUP($B305,'Lista Puestos Valorados'!$B$11:$BK$510,MATCH('Auxiliar General'!AF$4,'Lista Puestos Valorados'!$B$10:$BK$10,0),0)="","No relevante",VLOOKUP($B305,'Lista Puestos Valorados'!$B$11:$BK$510,MATCH('Auxiliar General'!AF$4,'Lista Puestos Valorados'!$B$10:$BK$10,0),0))</f>
        <v>No relevante</v>
      </c>
      <c r="AM305" s="26">
        <f>+HLOOKUP(AL305,Sistema_Puntos!$Q$5:$Y$43,'Auxiliar General'!AH$5,FALSE)</f>
        <v>0</v>
      </c>
      <c r="AN305" s="26" t="str">
        <f>+IF(VLOOKUP($B305,'Lista Puestos Valorados'!$B$11:$BK$510,MATCH('Auxiliar General'!AH$4,'Lista Puestos Valorados'!$B$10:$BK$10,0),0)="","No relevante",VLOOKUP($B305,'Lista Puestos Valorados'!$B$11:$BK$510,MATCH('Auxiliar General'!AH$4,'Lista Puestos Valorados'!$B$10:$BK$10,0),0))</f>
        <v>No relevante</v>
      </c>
      <c r="AO305" s="26">
        <f>+HLOOKUP(AN305,Sistema_Puntos!$Q$5:$Y$43,'Auxiliar General'!AJ$5,FALSE)</f>
        <v>0</v>
      </c>
      <c r="AP305" s="26" t="str">
        <f>+IF(VLOOKUP($B305,'Lista Puestos Valorados'!$B$11:$BK$510,MATCH('Auxiliar General'!AJ$4,'Lista Puestos Valorados'!$B$10:$BK$10,0),0)="","No relevante",VLOOKUP($B305,'Lista Puestos Valorados'!$B$11:$BK$510,MATCH('Auxiliar General'!AJ$4,'Lista Puestos Valorados'!$B$10:$BK$10,0),0))</f>
        <v>No relevante</v>
      </c>
      <c r="AQ305" s="26">
        <f>+HLOOKUP(AP305,Sistema_Puntos!$Q$5:$Y$43,'Auxiliar General'!AL$5,FALSE)</f>
        <v>0</v>
      </c>
      <c r="AR305" s="26" t="str">
        <f>+IF(VLOOKUP($B305,'Lista Puestos Valorados'!$B$11:$BK$510,MATCH('Auxiliar General'!AL$4,'Lista Puestos Valorados'!$B$10:$BK$10,0),0)="","No relevante",VLOOKUP($B305,'Lista Puestos Valorados'!$B$11:$BK$510,MATCH('Auxiliar General'!AL$4,'Lista Puestos Valorados'!$B$10:$BK$10,0),0))</f>
        <v>No relevante</v>
      </c>
      <c r="AS305" s="26">
        <f>+HLOOKUP(AR305,Sistema_Puntos!$Q$5:$Y$43,'Auxiliar General'!AN$5,FALSE)</f>
        <v>0</v>
      </c>
      <c r="AT305" s="26" t="str">
        <f>+IF(VLOOKUP($B305,'Lista Puestos Valorados'!$B$11:$BK$510,MATCH('Auxiliar General'!AN$4,'Lista Puestos Valorados'!$B$10:$BK$10,0),0)="","No relevante",VLOOKUP($B305,'Lista Puestos Valorados'!$B$11:$BK$510,MATCH('Auxiliar General'!AN$4,'Lista Puestos Valorados'!$B$10:$BK$10,0),0))</f>
        <v>No relevante</v>
      </c>
      <c r="AU305" s="26">
        <f>+HLOOKUP(AT305,Sistema_Puntos!$Q$5:$Y$43,'Auxiliar General'!AP$5,FALSE)</f>
        <v>0</v>
      </c>
      <c r="AV305" s="26" t="str">
        <f>+IF(VLOOKUP($B305,'Lista Puestos Valorados'!$B$11:$BK$510,MATCH('Auxiliar General'!AP$4,'Lista Puestos Valorados'!$B$10:$BK$10,0),0)="","No relevante",VLOOKUP($B305,'Lista Puestos Valorados'!$B$11:$BK$510,MATCH('Auxiliar General'!AP$4,'Lista Puestos Valorados'!$B$10:$BK$10,0),0))</f>
        <v>No relevante</v>
      </c>
      <c r="AW305" s="26">
        <f>+HLOOKUP(AV305,Sistema_Puntos!$Q$5:$Y$43,'Auxiliar General'!AR$5,FALSE)</f>
        <v>0</v>
      </c>
      <c r="AX305" s="26" t="str">
        <f>+IF(VLOOKUP($B305,'Lista Puestos Valorados'!$B$11:$BK$510,MATCH('Auxiliar General'!AR$4,'Lista Puestos Valorados'!$B$10:$BK$10,0),0)="","No relevante",VLOOKUP($B305,'Lista Puestos Valorados'!$B$11:$BK$510,MATCH('Auxiliar General'!AR$4,'Lista Puestos Valorados'!$B$10:$BK$10,0),0))</f>
        <v>No relevante</v>
      </c>
      <c r="AY305" s="26">
        <f>+HLOOKUP(AX305,Sistema_Puntos!$Q$5:$Y$43,'Auxiliar General'!AT$5,FALSE)</f>
        <v>0</v>
      </c>
      <c r="AZ305" s="26" t="str">
        <f>+IF(VLOOKUP($B305,'Lista Puestos Valorados'!$B$11:$BK$510,MATCH('Auxiliar General'!AT$4,'Lista Puestos Valorados'!$B$10:$BK$10,0),0)="","No relevante",VLOOKUP($B305,'Lista Puestos Valorados'!$B$11:$BK$510,MATCH('Auxiliar General'!AT$4,'Lista Puestos Valorados'!$B$10:$BK$10,0),0))</f>
        <v>No relevante</v>
      </c>
      <c r="BA305" s="26">
        <f>+HLOOKUP(AZ305,Sistema_Puntos!$Q$5:$Y$43,'Auxiliar General'!AV$5,FALSE)</f>
        <v>0</v>
      </c>
      <c r="BB305" s="26" t="str">
        <f>+IF(VLOOKUP($B305,'Lista Puestos Valorados'!$B$11:$BK$510,MATCH('Auxiliar General'!AV$4,'Lista Puestos Valorados'!$B$10:$BK$10,0),0)="","No relevante",VLOOKUP($B305,'Lista Puestos Valorados'!$B$11:$BK$510,MATCH('Auxiliar General'!AV$4,'Lista Puestos Valorados'!$B$10:$BK$10,0),0))</f>
        <v>No relevante</v>
      </c>
      <c r="BC305" s="26">
        <f>+HLOOKUP(BB305,Sistema_Puntos!$Q$5:$Y$43,'Auxiliar General'!AX$5,FALSE)</f>
        <v>0</v>
      </c>
      <c r="BD305" s="26" t="str">
        <f>+IF(VLOOKUP($B305,'Lista Puestos Valorados'!$B$11:$BK$510,MATCH('Auxiliar General'!AX$4,'Lista Puestos Valorados'!$B$10:$BK$10,0),0)="","No relevante",VLOOKUP($B305,'Lista Puestos Valorados'!$B$11:$BK$510,MATCH('Auxiliar General'!AX$4,'Lista Puestos Valorados'!$B$10:$BK$10,0),0))</f>
        <v>No relevante</v>
      </c>
      <c r="BE305" s="26">
        <f>+HLOOKUP(BD305,Sistema_Puntos!$Q$5:$Y$43,'Auxiliar General'!AZ$5,FALSE)</f>
        <v>0</v>
      </c>
      <c r="BF305" s="26" t="str">
        <f>+IF(VLOOKUP($B305,'Lista Puestos Valorados'!$B$11:$BK$510,MATCH('Auxiliar General'!AZ$4,'Lista Puestos Valorados'!$B$10:$BK$10,0),0)="","No relevante",VLOOKUP($B305,'Lista Puestos Valorados'!$B$11:$BK$510,MATCH('Auxiliar General'!AZ$4,'Lista Puestos Valorados'!$B$10:$BK$10,0),0))</f>
        <v>No relevante</v>
      </c>
      <c r="BG305" s="26">
        <f>+HLOOKUP(BF305,Sistema_Puntos!$Q$5:$Y$43,'Auxiliar General'!BB$5,FALSE)</f>
        <v>0</v>
      </c>
      <c r="BH305" s="26" t="str">
        <f>+IF(VLOOKUP($B305,'Lista Puestos Valorados'!$B$11:$BK$510,MATCH('Auxiliar General'!BB$4,'Lista Puestos Valorados'!$B$10:$BK$10,0),0)="","No relevante",VLOOKUP($B305,'Lista Puestos Valorados'!$B$11:$BK$510,MATCH('Auxiliar General'!BB$4,'Lista Puestos Valorados'!$B$10:$BK$10,0),0))</f>
        <v>No relevante</v>
      </c>
      <c r="BI305" s="26">
        <f>+HLOOKUP(BH305,Sistema_Puntos!$Q$5:$Y$43,'Auxiliar General'!BD$5,FALSE)</f>
        <v>0</v>
      </c>
      <c r="BJ305" s="26" t="str">
        <f>+IF(VLOOKUP($B305,'Lista Puestos Valorados'!$B$11:$BK$510,MATCH('Auxiliar General'!BD$4,'Lista Puestos Valorados'!$B$10:$BK$10,0),0)="","No relevante",VLOOKUP($B305,'Lista Puestos Valorados'!$B$11:$BK$510,MATCH('Auxiliar General'!BD$4,'Lista Puestos Valorados'!$B$10:$BK$10,0),0))</f>
        <v>No relevante</v>
      </c>
      <c r="BK305" s="26">
        <f>+HLOOKUP(BJ305,Sistema_Puntos!$Q$5:$Y$43,'Auxiliar General'!BF$5,FALSE)</f>
        <v>0</v>
      </c>
      <c r="BL305" s="26" t="str">
        <f>+IF(VLOOKUP($B305,'Lista Puestos Valorados'!$B$11:$BK$510,MATCH('Auxiliar General'!BF$4,'Lista Puestos Valorados'!$B$10:$BK$10,0),0)="","No relevante",VLOOKUP($B305,'Lista Puestos Valorados'!$B$11:$BK$510,MATCH('Auxiliar General'!BF$4,'Lista Puestos Valorados'!$B$10:$BK$10,0),0))</f>
        <v>No relevante</v>
      </c>
      <c r="BM305" s="26">
        <f>+HLOOKUP(BL305,Sistema_Puntos!$Q$5:$Y$43,'Auxiliar General'!BH$5,FALSE)</f>
        <v>0</v>
      </c>
      <c r="BN305" s="26" t="str">
        <f>+IF(VLOOKUP($B305,'Lista Puestos Valorados'!$B$11:$BK$510,MATCH('Auxiliar General'!BH$4,'Lista Puestos Valorados'!$B$10:$BK$10,0),0)="","No relevante",VLOOKUP($B305,'Lista Puestos Valorados'!$B$11:$BK$510,MATCH('Auxiliar General'!BH$4,'Lista Puestos Valorados'!$B$10:$BK$10,0),0))</f>
        <v>No relevante</v>
      </c>
      <c r="BO305" s="26">
        <f>+HLOOKUP(BN305,Sistema_Puntos!$Q$5:$Y$43,'Auxiliar General'!BJ$5,FALSE)</f>
        <v>0</v>
      </c>
      <c r="BP305" s="26" t="str">
        <f>+IF(VLOOKUP($B305,'Lista Puestos Valorados'!$B$11:$BK$510,MATCH('Auxiliar General'!BJ$4,'Lista Puestos Valorados'!$B$10:$BK$10,0),0)="","No relevante",VLOOKUP($B305,'Lista Puestos Valorados'!$B$11:$BK$510,MATCH('Auxiliar General'!BJ$4,'Lista Puestos Valorados'!$B$10:$BK$10,0),0))</f>
        <v>No relevante</v>
      </c>
      <c r="BQ305" s="26">
        <f>+HLOOKUP(BP305,Sistema_Puntos!$Q$5:$Y$43,'Auxiliar General'!BL$5,FALSE)</f>
        <v>0</v>
      </c>
      <c r="BR305" s="26" t="str">
        <f>+IF(VLOOKUP($B305,'Lista Puestos Valorados'!$B$11:$BK$510,MATCH('Auxiliar General'!BL$4,'Lista Puestos Valorados'!$B$10:$BK$10,0),0)="","No relevante",VLOOKUP($B305,'Lista Puestos Valorados'!$B$11:$BK$510,MATCH('Auxiliar General'!BL$4,'Lista Puestos Valorados'!$B$10:$BK$10,0),0))</f>
        <v>No relevante</v>
      </c>
      <c r="BS305" s="26">
        <f>+HLOOKUP(BR305,Sistema_Puntos!$Q$5:$Y$43,'Auxiliar General'!BN$5,FALSE)</f>
        <v>0</v>
      </c>
      <c r="BT305" s="26" t="str">
        <f>+IF(VLOOKUP($B305,'Lista Puestos Valorados'!$B$11:$BK$510,MATCH('Auxiliar General'!BN$4,'Lista Puestos Valorados'!$B$10:$BK$10,0),0)="","No relevante",VLOOKUP($B305,'Lista Puestos Valorados'!$B$11:$BK$510,MATCH('Auxiliar General'!BN$4,'Lista Puestos Valorados'!$B$10:$BK$10,0),0))</f>
        <v>No relevante</v>
      </c>
      <c r="BU305" s="26">
        <f>+HLOOKUP(BT305,Sistema_Puntos!$Q$5:$Y$43,'Auxiliar General'!BP$5,FALSE)</f>
        <v>0</v>
      </c>
      <c r="BV305" s="26" t="str">
        <f>+IF(VLOOKUP($B305,'Lista Puestos Valorados'!$B$11:$BK$510,MATCH('Auxiliar General'!BP$4,'Lista Puestos Valorados'!$B$10:$BK$10,0),0)="","No relevante",VLOOKUP($B305,'Lista Puestos Valorados'!$B$11:$BK$510,MATCH('Auxiliar General'!BP$4,'Lista Puestos Valorados'!$B$10:$BK$10,0),0))</f>
        <v>No relevante</v>
      </c>
      <c r="BW305" s="26">
        <f>+HLOOKUP(BV305,Sistema_Puntos!$Q$5:$Y$43,'Auxiliar General'!BR$5,FALSE)</f>
        <v>0</v>
      </c>
      <c r="BX305" s="26" t="str">
        <f>+IF(VLOOKUP($B305,'Lista Puestos Valorados'!$B$11:$BK$510,MATCH('Auxiliar General'!BR$4,'Lista Puestos Valorados'!$B$10:$BK$10,0),0)="","No relevante",VLOOKUP($B305,'Lista Puestos Valorados'!$B$11:$BK$510,MATCH('Auxiliar General'!BR$4,'Lista Puestos Valorados'!$B$10:$BK$10,0),0))</f>
        <v>No relevante</v>
      </c>
      <c r="BY305" s="26">
        <f>+HLOOKUP(BX305,Sistema_Puntos!$Q$5:$Y$43,'Auxiliar General'!BT$5,FALSE)</f>
        <v>0</v>
      </c>
      <c r="BZ305" s="26" t="str">
        <f>+IF(VLOOKUP($B305,'Lista Puestos Valorados'!$B$11:$BK$510,MATCH('Auxiliar General'!BT$4,'Lista Puestos Valorados'!$B$10:$BK$10,0),0)="","No relevante",VLOOKUP($B305,'Lista Puestos Valorados'!$B$11:$BK$510,MATCH('Auxiliar General'!BT$4,'Lista Puestos Valorados'!$B$10:$BK$10,0),0))</f>
        <v>No relevante</v>
      </c>
      <c r="CA305" s="26">
        <f>+HLOOKUP(BZ305,Sistema_Puntos!$Q$5:$Y$43,'Auxiliar General'!BV$5,FALSE)</f>
        <v>0</v>
      </c>
      <c r="CB305" s="26" t="str">
        <f>+IF(VLOOKUP($B305,'Lista Puestos Valorados'!$B$11:$BK$510,MATCH('Auxiliar General'!BV$4,'Lista Puestos Valorados'!$B$10:$BK$10,0),0)="","No relevante",VLOOKUP($B305,'Lista Puestos Valorados'!$B$11:$BK$510,MATCH('Auxiliar General'!BV$4,'Lista Puestos Valorados'!$B$10:$BK$10,0),0))</f>
        <v>No relevante</v>
      </c>
      <c r="CC305" s="26">
        <f>+HLOOKUP(CB305,Sistema_Puntos!$Q$5:$Y$43,'Auxiliar General'!BX$5,FALSE)</f>
        <v>0</v>
      </c>
      <c r="CD305" s="26" t="str">
        <f>+IF(VLOOKUP($B305,'Lista Puestos Valorados'!$B$11:$BK$510,MATCH('Auxiliar General'!BX$4,'Lista Puestos Valorados'!$B$10:$BK$10,0),0)="","No relevante",VLOOKUP($B305,'Lista Puestos Valorados'!$B$11:$BK$510,MATCH('Auxiliar General'!BX$4,'Lista Puestos Valorados'!$B$10:$BK$10,0),0))</f>
        <v>No relevante</v>
      </c>
      <c r="CE305" s="26">
        <f>+HLOOKUP(CD305,Sistema_Puntos!$Q$5:$Y$43,'Auxiliar General'!BZ$5,FALSE)</f>
        <v>0</v>
      </c>
      <c r="CF305" s="26" t="str">
        <f>+IF(VLOOKUP($B305,'Lista Puestos Valorados'!$B$11:$BK$510,MATCH('Auxiliar General'!BZ$4,'Lista Puestos Valorados'!$B$10:$BK$10,0),0)="","No relevante",VLOOKUP($B305,'Lista Puestos Valorados'!$B$11:$BK$510,MATCH('Auxiliar General'!BZ$4,'Lista Puestos Valorados'!$B$10:$BK$10,0),0))</f>
        <v>No relevante</v>
      </c>
      <c r="CG305" s="26">
        <f>+HLOOKUP(CF305,Sistema_Puntos!$Q$5:$Y$43,'Auxiliar General'!CB$5,FALSE)</f>
        <v>0</v>
      </c>
      <c r="CH305" s="29"/>
      <c r="CI305" s="29"/>
    </row>
    <row r="306" spans="2:87" ht="17.55" customHeight="1">
      <c r="B306" s="26">
        <f>+'Listado de Puestos'!B306</f>
        <v>296</v>
      </c>
      <c r="C306" s="26" t="str">
        <f>+IF('Lista Puestos Valorados'!C306="","",'Lista Puestos Valorados'!C306)</f>
        <v/>
      </c>
      <c r="D306" s="26" t="str">
        <f>+IF('Lista Puestos Valorados'!D306="","",'Lista Puestos Valorados'!D306)</f>
        <v/>
      </c>
      <c r="E306" s="26" t="str">
        <f>+IF('Lista Puestos Valorados'!E306="","",'Lista Puestos Valorados'!E306)</f>
        <v/>
      </c>
      <c r="F306" s="26" t="str">
        <f>+IF('Lista Puestos Valorados'!F306="","",'Lista Puestos Valorados'!F306)</f>
        <v/>
      </c>
      <c r="G306" s="26" t="str">
        <f>+IF('Lista Puestos Valorados'!G306="","",'Lista Puestos Valorados'!G306)</f>
        <v/>
      </c>
      <c r="H306" s="26" t="str">
        <f>+IF('Lista Puestos Valorados'!H306="","",'Lista Puestos Valorados'!H306)</f>
        <v/>
      </c>
      <c r="I306" s="26" t="str">
        <f>+IF('Lista Puestos Valorados'!I306="","",'Lista Puestos Valorados'!I306)</f>
        <v/>
      </c>
      <c r="J306" s="118" t="e">
        <f t="array" ref="J306">+IF(L306="","",_xlfn.IFS(L306&lt;='Cortes de Agrupacion'!$F$15,'Cortes de Agrupacion'!$E$15,'Resultados General'!L306&lt;='Cortes de Agrupacion'!$F$14,'Cortes de Agrupacion'!$E$14,'Resultados General'!L306&lt;='Cortes de Agrupacion'!$F$13,'Cortes de Agrupacion'!$E$13,L306&lt;='Cortes de Agrupacion'!$F$12,'Cortes de Agrupacion'!$E$12,'Resultados General'!L306&lt;='Cortes de Agrupacion'!$F$11,'Cortes de Agrupacion'!$E$11,'Resultados General'!L306&lt;='Cortes de Agrupacion'!$F$10,'Cortes de Agrupacion'!$E$10,'Resultados General'!L306&lt;='Cortes de Agrupacion'!$F$9,'Cortes de Agrupacion'!$E$9,'Resultados General'!L306&lt;='Cortes de Agrupacion'!$F$8,'Cortes de Agrupacion'!$E$8,'Resultados General'!L306&lt;='Cortes de Agrupacion'!$F$7,'Cortes de Agrupacion'!$E$7,'Resultados General'!L306&lt;='Cortes de Agrupacion'!$F$6,'Cortes de Agrupacion'!$E$6))</f>
        <v>#VALUE!</v>
      </c>
      <c r="K306" s="118" t="str">
        <f t="shared" si="8"/>
        <v/>
      </c>
      <c r="L306" s="124" t="e">
        <f>#VALUE!</f>
        <v>#VALUE!</v>
      </c>
      <c r="M306" s="26" t="e">
        <f ca="1">+_xlfn.IFNA(VLOOKUP(C306,'Distribución de puestos'!$B$8:$I$507,8,0),"")</f>
        <v>#NAME?</v>
      </c>
      <c r="N306" s="26" t="str">
        <f>+IF(VLOOKUP($B306,'Lista Puestos Valorados'!$B$11:$BK$510,MATCH('Auxiliar General'!H$4,'Lista Puestos Valorados'!$B$10:$BK$10,0),0)="","No relevante",VLOOKUP($B306,'Lista Puestos Valorados'!$B$11:$BK$510,MATCH('Auxiliar General'!H$4,'Lista Puestos Valorados'!$B$10:$BK$10,0),0))</f>
        <v>No relevante</v>
      </c>
      <c r="O306" s="26">
        <f>+HLOOKUP(N306,Sistema_Puntos!$Q$5:$Y$43,'Auxiliar General'!J$5,FALSE)</f>
        <v>0</v>
      </c>
      <c r="P306" s="26" t="str">
        <f>+IF(VLOOKUP($B306,'Lista Puestos Valorados'!$B$11:$BK$510,MATCH('Auxiliar General'!J$4,'Lista Puestos Valorados'!$B$10:$BK$10,0),0)="","No relevante",VLOOKUP($B306,'Lista Puestos Valorados'!$B$11:$BK$510,MATCH('Auxiliar General'!J$4,'Lista Puestos Valorados'!$B$10:$BK$10,0),0))</f>
        <v>No relevante</v>
      </c>
      <c r="Q306" s="26">
        <f>+HLOOKUP(P306,Sistema_Puntos!$Q$5:$Y$43,'Auxiliar General'!L$5,FALSE)</f>
        <v>0</v>
      </c>
      <c r="R306" s="26" t="str">
        <f>+IF(VLOOKUP($B306,'Lista Puestos Valorados'!$B$11:$BK$510,MATCH('Auxiliar General'!L$4,'Lista Puestos Valorados'!$B$10:$BK$10,0),0)="","No relevante",VLOOKUP($B306,'Lista Puestos Valorados'!$B$11:$BK$510,MATCH('Auxiliar General'!L$4,'Lista Puestos Valorados'!$B$10:$BK$10,0),0))</f>
        <v>No relevante</v>
      </c>
      <c r="S306" s="26">
        <f>+HLOOKUP(R306,Sistema_Puntos!$Q$5:$Y$43,'Auxiliar General'!N$5,FALSE)</f>
        <v>0</v>
      </c>
      <c r="T306" s="26" t="str">
        <f>+IF(VLOOKUP($B306,'Lista Puestos Valorados'!$B$11:$BK$510,MATCH('Auxiliar General'!N$4,'Lista Puestos Valorados'!$B$10:$BK$10,0),0)="","No relevante",VLOOKUP($B306,'Lista Puestos Valorados'!$B$11:$BK$510,MATCH('Auxiliar General'!N$4,'Lista Puestos Valorados'!$B$10:$BK$10,0),0))</f>
        <v>No relevante</v>
      </c>
      <c r="U306" s="26">
        <f>+HLOOKUP(T306,Sistema_Puntos!$Q$5:$Y$43,'Auxiliar General'!P$5,FALSE)</f>
        <v>0</v>
      </c>
      <c r="V306" s="26" t="str">
        <f>+IF(VLOOKUP($B306,'Lista Puestos Valorados'!$B$11:$BK$510,MATCH('Auxiliar General'!P$4,'Lista Puestos Valorados'!$B$10:$BK$10,0),0)="","No relevante",VLOOKUP($B306,'Lista Puestos Valorados'!$B$11:$BK$510,MATCH('Auxiliar General'!P$4,'Lista Puestos Valorados'!$B$10:$BK$10,0),0))</f>
        <v>No relevante</v>
      </c>
      <c r="W306" s="26">
        <f>+HLOOKUP(V306,Sistema_Puntos!$Q$5:$Y$43,'Auxiliar General'!R$5,FALSE)</f>
        <v>0</v>
      </c>
      <c r="X306" s="26" t="str">
        <f>+IF(VLOOKUP($B306,'Lista Puestos Valorados'!$B$11:$BK$510,MATCH('Auxiliar General'!R$4,'Lista Puestos Valorados'!$B$10:$BK$10,0),0)="","No relevante",VLOOKUP($B306,'Lista Puestos Valorados'!$B$11:$BK$510,MATCH('Auxiliar General'!R$4,'Lista Puestos Valorados'!$B$10:$BK$10,0),0))</f>
        <v>No relevante</v>
      </c>
      <c r="Y306" s="26">
        <f>+HLOOKUP(X306,Sistema_Puntos!$Q$5:$Y$43,'Auxiliar General'!T$5,FALSE)</f>
        <v>0</v>
      </c>
      <c r="Z306" s="26" t="str">
        <f>+IF(VLOOKUP($B306,'Lista Puestos Valorados'!$B$11:$BK$510,MATCH('Auxiliar General'!T$4,'Lista Puestos Valorados'!$B$10:$BK$10,0),0)="","No relevante",VLOOKUP($B306,'Lista Puestos Valorados'!$B$11:$BK$510,MATCH('Auxiliar General'!T$4,'Lista Puestos Valorados'!$B$10:$BK$10,0),0))</f>
        <v>No relevante</v>
      </c>
      <c r="AA306" s="26">
        <f>+HLOOKUP(Z306,Sistema_Puntos!$Q$5:$Y$43,'Auxiliar General'!V$5,FALSE)</f>
        <v>0</v>
      </c>
      <c r="AB306" s="26" t="str">
        <f>+IF(VLOOKUP($B306,'Lista Puestos Valorados'!$B$11:$BK$510,MATCH('Auxiliar General'!V$4,'Lista Puestos Valorados'!$B$10:$BK$10,0),0)="","No relevante",VLOOKUP($B306,'Lista Puestos Valorados'!$B$11:$BK$510,MATCH('Auxiliar General'!V$4,'Lista Puestos Valorados'!$B$10:$BK$10,0),0))</f>
        <v>No relevante</v>
      </c>
      <c r="AC306" s="26">
        <f>+HLOOKUP(AB306,Sistema_Puntos!$Q$5:$Y$43,'Auxiliar General'!X$5,FALSE)</f>
        <v>0</v>
      </c>
      <c r="AD306" s="26" t="str">
        <f>+IF(VLOOKUP($B306,'Lista Puestos Valorados'!$B$11:$BK$510,MATCH('Auxiliar General'!X$4,'Lista Puestos Valorados'!$B$10:$BK$10,0),0)="","No relevante",VLOOKUP($B306,'Lista Puestos Valorados'!$B$11:$BK$510,MATCH('Auxiliar General'!X$4,'Lista Puestos Valorados'!$B$10:$BK$10,0),0))</f>
        <v>No relevante</v>
      </c>
      <c r="AE306" s="26">
        <f>+HLOOKUP(AD306,Sistema_Puntos!$Q$5:$Y$43,'Auxiliar General'!Z$5,FALSE)</f>
        <v>0</v>
      </c>
      <c r="AF306" s="26" t="str">
        <f>+IF(VLOOKUP($B306,'Lista Puestos Valorados'!$B$11:$BK$510,MATCH('Auxiliar General'!Z$4,'Lista Puestos Valorados'!$B$10:$BK$10,0),0)="","No relevante",VLOOKUP($B306,'Lista Puestos Valorados'!$B$11:$BK$510,MATCH('Auxiliar General'!Z$4,'Lista Puestos Valorados'!$B$10:$BK$10,0),0))</f>
        <v>No relevante</v>
      </c>
      <c r="AG306" s="26">
        <f>+HLOOKUP(AF306,Sistema_Puntos!$Q$5:$Y$43,'Auxiliar General'!AB$5,FALSE)</f>
        <v>0</v>
      </c>
      <c r="AH306" s="26" t="str">
        <f>+IF(VLOOKUP($B306,'Lista Puestos Valorados'!$B$11:$BK$510,MATCH('Auxiliar General'!AB$4,'Lista Puestos Valorados'!$B$10:$BK$10,0),0)="","No relevante",VLOOKUP($B306,'Lista Puestos Valorados'!$B$11:$BK$510,MATCH('Auxiliar General'!AB$4,'Lista Puestos Valorados'!$B$10:$BK$10,0),0))</f>
        <v>No relevante</v>
      </c>
      <c r="AI306" s="26">
        <f>+HLOOKUP(AH306,Sistema_Puntos!$Q$5:$Y$43,'Auxiliar General'!AD$5,FALSE)</f>
        <v>0</v>
      </c>
      <c r="AJ306" s="26" t="str">
        <f>+IF(VLOOKUP($B306,'Lista Puestos Valorados'!$B$11:$BK$510,MATCH('Auxiliar General'!AD$4,'Lista Puestos Valorados'!$B$10:$BK$10,0),0)="","No relevante",VLOOKUP($B306,'Lista Puestos Valorados'!$B$11:$BK$510,MATCH('Auxiliar General'!AD$4,'Lista Puestos Valorados'!$B$10:$BK$10,0),0))</f>
        <v>No relevante</v>
      </c>
      <c r="AK306" s="26">
        <f>+HLOOKUP(AJ306,Sistema_Puntos!$Q$5:$Y$43,'Auxiliar General'!AF$5,FALSE)</f>
        <v>0</v>
      </c>
      <c r="AL306" s="26" t="str">
        <f>+IF(VLOOKUP($B306,'Lista Puestos Valorados'!$B$11:$BK$510,MATCH('Auxiliar General'!AF$4,'Lista Puestos Valorados'!$B$10:$BK$10,0),0)="","No relevante",VLOOKUP($B306,'Lista Puestos Valorados'!$B$11:$BK$510,MATCH('Auxiliar General'!AF$4,'Lista Puestos Valorados'!$B$10:$BK$10,0),0))</f>
        <v>No relevante</v>
      </c>
      <c r="AM306" s="26">
        <f>+HLOOKUP(AL306,Sistema_Puntos!$Q$5:$Y$43,'Auxiliar General'!AH$5,FALSE)</f>
        <v>0</v>
      </c>
      <c r="AN306" s="26" t="str">
        <f>+IF(VLOOKUP($B306,'Lista Puestos Valorados'!$B$11:$BK$510,MATCH('Auxiliar General'!AH$4,'Lista Puestos Valorados'!$B$10:$BK$10,0),0)="","No relevante",VLOOKUP($B306,'Lista Puestos Valorados'!$B$11:$BK$510,MATCH('Auxiliar General'!AH$4,'Lista Puestos Valorados'!$B$10:$BK$10,0),0))</f>
        <v>No relevante</v>
      </c>
      <c r="AO306" s="26">
        <f>+HLOOKUP(AN306,Sistema_Puntos!$Q$5:$Y$43,'Auxiliar General'!AJ$5,FALSE)</f>
        <v>0</v>
      </c>
      <c r="AP306" s="26" t="str">
        <f>+IF(VLOOKUP($B306,'Lista Puestos Valorados'!$B$11:$BK$510,MATCH('Auxiliar General'!AJ$4,'Lista Puestos Valorados'!$B$10:$BK$10,0),0)="","No relevante",VLOOKUP($B306,'Lista Puestos Valorados'!$B$11:$BK$510,MATCH('Auxiliar General'!AJ$4,'Lista Puestos Valorados'!$B$10:$BK$10,0),0))</f>
        <v>No relevante</v>
      </c>
      <c r="AQ306" s="26">
        <f>+HLOOKUP(AP306,Sistema_Puntos!$Q$5:$Y$43,'Auxiliar General'!AL$5,FALSE)</f>
        <v>0</v>
      </c>
      <c r="AR306" s="26" t="str">
        <f>+IF(VLOOKUP($B306,'Lista Puestos Valorados'!$B$11:$BK$510,MATCH('Auxiliar General'!AL$4,'Lista Puestos Valorados'!$B$10:$BK$10,0),0)="","No relevante",VLOOKUP($B306,'Lista Puestos Valorados'!$B$11:$BK$510,MATCH('Auxiliar General'!AL$4,'Lista Puestos Valorados'!$B$10:$BK$10,0),0))</f>
        <v>No relevante</v>
      </c>
      <c r="AS306" s="26">
        <f>+HLOOKUP(AR306,Sistema_Puntos!$Q$5:$Y$43,'Auxiliar General'!AN$5,FALSE)</f>
        <v>0</v>
      </c>
      <c r="AT306" s="26" t="str">
        <f>+IF(VLOOKUP($B306,'Lista Puestos Valorados'!$B$11:$BK$510,MATCH('Auxiliar General'!AN$4,'Lista Puestos Valorados'!$B$10:$BK$10,0),0)="","No relevante",VLOOKUP($B306,'Lista Puestos Valorados'!$B$11:$BK$510,MATCH('Auxiliar General'!AN$4,'Lista Puestos Valorados'!$B$10:$BK$10,0),0))</f>
        <v>No relevante</v>
      </c>
      <c r="AU306" s="26">
        <f>+HLOOKUP(AT306,Sistema_Puntos!$Q$5:$Y$43,'Auxiliar General'!AP$5,FALSE)</f>
        <v>0</v>
      </c>
      <c r="AV306" s="26" t="str">
        <f>+IF(VLOOKUP($B306,'Lista Puestos Valorados'!$B$11:$BK$510,MATCH('Auxiliar General'!AP$4,'Lista Puestos Valorados'!$B$10:$BK$10,0),0)="","No relevante",VLOOKUP($B306,'Lista Puestos Valorados'!$B$11:$BK$510,MATCH('Auxiliar General'!AP$4,'Lista Puestos Valorados'!$B$10:$BK$10,0),0))</f>
        <v>No relevante</v>
      </c>
      <c r="AW306" s="26">
        <f>+HLOOKUP(AV306,Sistema_Puntos!$Q$5:$Y$43,'Auxiliar General'!AR$5,FALSE)</f>
        <v>0</v>
      </c>
      <c r="AX306" s="26" t="str">
        <f>+IF(VLOOKUP($B306,'Lista Puestos Valorados'!$B$11:$BK$510,MATCH('Auxiliar General'!AR$4,'Lista Puestos Valorados'!$B$10:$BK$10,0),0)="","No relevante",VLOOKUP($B306,'Lista Puestos Valorados'!$B$11:$BK$510,MATCH('Auxiliar General'!AR$4,'Lista Puestos Valorados'!$B$10:$BK$10,0),0))</f>
        <v>No relevante</v>
      </c>
      <c r="AY306" s="26">
        <f>+HLOOKUP(AX306,Sistema_Puntos!$Q$5:$Y$43,'Auxiliar General'!AT$5,FALSE)</f>
        <v>0</v>
      </c>
      <c r="AZ306" s="26" t="str">
        <f>+IF(VLOOKUP($B306,'Lista Puestos Valorados'!$B$11:$BK$510,MATCH('Auxiliar General'!AT$4,'Lista Puestos Valorados'!$B$10:$BK$10,0),0)="","No relevante",VLOOKUP($B306,'Lista Puestos Valorados'!$B$11:$BK$510,MATCH('Auxiliar General'!AT$4,'Lista Puestos Valorados'!$B$10:$BK$10,0),0))</f>
        <v>No relevante</v>
      </c>
      <c r="BA306" s="26">
        <f>+HLOOKUP(AZ306,Sistema_Puntos!$Q$5:$Y$43,'Auxiliar General'!AV$5,FALSE)</f>
        <v>0</v>
      </c>
      <c r="BB306" s="26" t="str">
        <f>+IF(VLOOKUP($B306,'Lista Puestos Valorados'!$B$11:$BK$510,MATCH('Auxiliar General'!AV$4,'Lista Puestos Valorados'!$B$10:$BK$10,0),0)="","No relevante",VLOOKUP($B306,'Lista Puestos Valorados'!$B$11:$BK$510,MATCH('Auxiliar General'!AV$4,'Lista Puestos Valorados'!$B$10:$BK$10,0),0))</f>
        <v>No relevante</v>
      </c>
      <c r="BC306" s="26">
        <f>+HLOOKUP(BB306,Sistema_Puntos!$Q$5:$Y$43,'Auxiliar General'!AX$5,FALSE)</f>
        <v>0</v>
      </c>
      <c r="BD306" s="26" t="str">
        <f>+IF(VLOOKUP($B306,'Lista Puestos Valorados'!$B$11:$BK$510,MATCH('Auxiliar General'!AX$4,'Lista Puestos Valorados'!$B$10:$BK$10,0),0)="","No relevante",VLOOKUP($B306,'Lista Puestos Valorados'!$B$11:$BK$510,MATCH('Auxiliar General'!AX$4,'Lista Puestos Valorados'!$B$10:$BK$10,0),0))</f>
        <v>No relevante</v>
      </c>
      <c r="BE306" s="26">
        <f>+HLOOKUP(BD306,Sistema_Puntos!$Q$5:$Y$43,'Auxiliar General'!AZ$5,FALSE)</f>
        <v>0</v>
      </c>
      <c r="BF306" s="26" t="str">
        <f>+IF(VLOOKUP($B306,'Lista Puestos Valorados'!$B$11:$BK$510,MATCH('Auxiliar General'!AZ$4,'Lista Puestos Valorados'!$B$10:$BK$10,0),0)="","No relevante",VLOOKUP($B306,'Lista Puestos Valorados'!$B$11:$BK$510,MATCH('Auxiliar General'!AZ$4,'Lista Puestos Valorados'!$B$10:$BK$10,0),0))</f>
        <v>No relevante</v>
      </c>
      <c r="BG306" s="26">
        <f>+HLOOKUP(BF306,Sistema_Puntos!$Q$5:$Y$43,'Auxiliar General'!BB$5,FALSE)</f>
        <v>0</v>
      </c>
      <c r="BH306" s="26" t="str">
        <f>+IF(VLOOKUP($B306,'Lista Puestos Valorados'!$B$11:$BK$510,MATCH('Auxiliar General'!BB$4,'Lista Puestos Valorados'!$B$10:$BK$10,0),0)="","No relevante",VLOOKUP($B306,'Lista Puestos Valorados'!$B$11:$BK$510,MATCH('Auxiliar General'!BB$4,'Lista Puestos Valorados'!$B$10:$BK$10,0),0))</f>
        <v>No relevante</v>
      </c>
      <c r="BI306" s="26">
        <f>+HLOOKUP(BH306,Sistema_Puntos!$Q$5:$Y$43,'Auxiliar General'!BD$5,FALSE)</f>
        <v>0</v>
      </c>
      <c r="BJ306" s="26" t="str">
        <f>+IF(VLOOKUP($B306,'Lista Puestos Valorados'!$B$11:$BK$510,MATCH('Auxiliar General'!BD$4,'Lista Puestos Valorados'!$B$10:$BK$10,0),0)="","No relevante",VLOOKUP($B306,'Lista Puestos Valorados'!$B$11:$BK$510,MATCH('Auxiliar General'!BD$4,'Lista Puestos Valorados'!$B$10:$BK$10,0),0))</f>
        <v>No relevante</v>
      </c>
      <c r="BK306" s="26">
        <f>+HLOOKUP(BJ306,Sistema_Puntos!$Q$5:$Y$43,'Auxiliar General'!BF$5,FALSE)</f>
        <v>0</v>
      </c>
      <c r="BL306" s="26" t="str">
        <f>+IF(VLOOKUP($B306,'Lista Puestos Valorados'!$B$11:$BK$510,MATCH('Auxiliar General'!BF$4,'Lista Puestos Valorados'!$B$10:$BK$10,0),0)="","No relevante",VLOOKUP($B306,'Lista Puestos Valorados'!$B$11:$BK$510,MATCH('Auxiliar General'!BF$4,'Lista Puestos Valorados'!$B$10:$BK$10,0),0))</f>
        <v>No relevante</v>
      </c>
      <c r="BM306" s="26">
        <f>+HLOOKUP(BL306,Sistema_Puntos!$Q$5:$Y$43,'Auxiliar General'!BH$5,FALSE)</f>
        <v>0</v>
      </c>
      <c r="BN306" s="26" t="str">
        <f>+IF(VLOOKUP($B306,'Lista Puestos Valorados'!$B$11:$BK$510,MATCH('Auxiliar General'!BH$4,'Lista Puestos Valorados'!$B$10:$BK$10,0),0)="","No relevante",VLOOKUP($B306,'Lista Puestos Valorados'!$B$11:$BK$510,MATCH('Auxiliar General'!BH$4,'Lista Puestos Valorados'!$B$10:$BK$10,0),0))</f>
        <v>No relevante</v>
      </c>
      <c r="BO306" s="26">
        <f>+HLOOKUP(BN306,Sistema_Puntos!$Q$5:$Y$43,'Auxiliar General'!BJ$5,FALSE)</f>
        <v>0</v>
      </c>
      <c r="BP306" s="26" t="str">
        <f>+IF(VLOOKUP($B306,'Lista Puestos Valorados'!$B$11:$BK$510,MATCH('Auxiliar General'!BJ$4,'Lista Puestos Valorados'!$B$10:$BK$10,0),0)="","No relevante",VLOOKUP($B306,'Lista Puestos Valorados'!$B$11:$BK$510,MATCH('Auxiliar General'!BJ$4,'Lista Puestos Valorados'!$B$10:$BK$10,0),0))</f>
        <v>No relevante</v>
      </c>
      <c r="BQ306" s="26">
        <f>+HLOOKUP(BP306,Sistema_Puntos!$Q$5:$Y$43,'Auxiliar General'!BL$5,FALSE)</f>
        <v>0</v>
      </c>
      <c r="BR306" s="26" t="str">
        <f>+IF(VLOOKUP($B306,'Lista Puestos Valorados'!$B$11:$BK$510,MATCH('Auxiliar General'!BL$4,'Lista Puestos Valorados'!$B$10:$BK$10,0),0)="","No relevante",VLOOKUP($B306,'Lista Puestos Valorados'!$B$11:$BK$510,MATCH('Auxiliar General'!BL$4,'Lista Puestos Valorados'!$B$10:$BK$10,0),0))</f>
        <v>No relevante</v>
      </c>
      <c r="BS306" s="26">
        <f>+HLOOKUP(BR306,Sistema_Puntos!$Q$5:$Y$43,'Auxiliar General'!BN$5,FALSE)</f>
        <v>0</v>
      </c>
      <c r="BT306" s="26" t="str">
        <f>+IF(VLOOKUP($B306,'Lista Puestos Valorados'!$B$11:$BK$510,MATCH('Auxiliar General'!BN$4,'Lista Puestos Valorados'!$B$10:$BK$10,0),0)="","No relevante",VLOOKUP($B306,'Lista Puestos Valorados'!$B$11:$BK$510,MATCH('Auxiliar General'!BN$4,'Lista Puestos Valorados'!$B$10:$BK$10,0),0))</f>
        <v>No relevante</v>
      </c>
      <c r="BU306" s="26">
        <f>+HLOOKUP(BT306,Sistema_Puntos!$Q$5:$Y$43,'Auxiliar General'!BP$5,FALSE)</f>
        <v>0</v>
      </c>
      <c r="BV306" s="26" t="str">
        <f>+IF(VLOOKUP($B306,'Lista Puestos Valorados'!$B$11:$BK$510,MATCH('Auxiliar General'!BP$4,'Lista Puestos Valorados'!$B$10:$BK$10,0),0)="","No relevante",VLOOKUP($B306,'Lista Puestos Valorados'!$B$11:$BK$510,MATCH('Auxiliar General'!BP$4,'Lista Puestos Valorados'!$B$10:$BK$10,0),0))</f>
        <v>No relevante</v>
      </c>
      <c r="BW306" s="26">
        <f>+HLOOKUP(BV306,Sistema_Puntos!$Q$5:$Y$43,'Auxiliar General'!BR$5,FALSE)</f>
        <v>0</v>
      </c>
      <c r="BX306" s="26" t="str">
        <f>+IF(VLOOKUP($B306,'Lista Puestos Valorados'!$B$11:$BK$510,MATCH('Auxiliar General'!BR$4,'Lista Puestos Valorados'!$B$10:$BK$10,0),0)="","No relevante",VLOOKUP($B306,'Lista Puestos Valorados'!$B$11:$BK$510,MATCH('Auxiliar General'!BR$4,'Lista Puestos Valorados'!$B$10:$BK$10,0),0))</f>
        <v>No relevante</v>
      </c>
      <c r="BY306" s="26">
        <f>+HLOOKUP(BX306,Sistema_Puntos!$Q$5:$Y$43,'Auxiliar General'!BT$5,FALSE)</f>
        <v>0</v>
      </c>
      <c r="BZ306" s="26" t="str">
        <f>+IF(VLOOKUP($B306,'Lista Puestos Valorados'!$B$11:$BK$510,MATCH('Auxiliar General'!BT$4,'Lista Puestos Valorados'!$B$10:$BK$10,0),0)="","No relevante",VLOOKUP($B306,'Lista Puestos Valorados'!$B$11:$BK$510,MATCH('Auxiliar General'!BT$4,'Lista Puestos Valorados'!$B$10:$BK$10,0),0))</f>
        <v>No relevante</v>
      </c>
      <c r="CA306" s="26">
        <f>+HLOOKUP(BZ306,Sistema_Puntos!$Q$5:$Y$43,'Auxiliar General'!BV$5,FALSE)</f>
        <v>0</v>
      </c>
      <c r="CB306" s="26" t="str">
        <f>+IF(VLOOKUP($B306,'Lista Puestos Valorados'!$B$11:$BK$510,MATCH('Auxiliar General'!BV$4,'Lista Puestos Valorados'!$B$10:$BK$10,0),0)="","No relevante",VLOOKUP($B306,'Lista Puestos Valorados'!$B$11:$BK$510,MATCH('Auxiliar General'!BV$4,'Lista Puestos Valorados'!$B$10:$BK$10,0),0))</f>
        <v>No relevante</v>
      </c>
      <c r="CC306" s="26">
        <f>+HLOOKUP(CB306,Sistema_Puntos!$Q$5:$Y$43,'Auxiliar General'!BX$5,FALSE)</f>
        <v>0</v>
      </c>
      <c r="CD306" s="26" t="str">
        <f>+IF(VLOOKUP($B306,'Lista Puestos Valorados'!$B$11:$BK$510,MATCH('Auxiliar General'!BX$4,'Lista Puestos Valorados'!$B$10:$BK$10,0),0)="","No relevante",VLOOKUP($B306,'Lista Puestos Valorados'!$B$11:$BK$510,MATCH('Auxiliar General'!BX$4,'Lista Puestos Valorados'!$B$10:$BK$10,0),0))</f>
        <v>No relevante</v>
      </c>
      <c r="CE306" s="26">
        <f>+HLOOKUP(CD306,Sistema_Puntos!$Q$5:$Y$43,'Auxiliar General'!BZ$5,FALSE)</f>
        <v>0</v>
      </c>
      <c r="CF306" s="26" t="str">
        <f>+IF(VLOOKUP($B306,'Lista Puestos Valorados'!$B$11:$BK$510,MATCH('Auxiliar General'!BZ$4,'Lista Puestos Valorados'!$B$10:$BK$10,0),0)="","No relevante",VLOOKUP($B306,'Lista Puestos Valorados'!$B$11:$BK$510,MATCH('Auxiliar General'!BZ$4,'Lista Puestos Valorados'!$B$10:$BK$10,0),0))</f>
        <v>No relevante</v>
      </c>
      <c r="CG306" s="26">
        <f>+HLOOKUP(CF306,Sistema_Puntos!$Q$5:$Y$43,'Auxiliar General'!CB$5,FALSE)</f>
        <v>0</v>
      </c>
      <c r="CH306" s="29"/>
      <c r="CI306" s="29"/>
    </row>
    <row r="307" spans="2:87" ht="17.55" customHeight="1">
      <c r="B307" s="26">
        <f>+'Listado de Puestos'!B307</f>
        <v>297</v>
      </c>
      <c r="C307" s="26" t="str">
        <f>+IF('Lista Puestos Valorados'!C307="","",'Lista Puestos Valorados'!C307)</f>
        <v/>
      </c>
      <c r="D307" s="26" t="str">
        <f>+IF('Lista Puestos Valorados'!D307="","",'Lista Puestos Valorados'!D307)</f>
        <v/>
      </c>
      <c r="E307" s="26" t="str">
        <f>+IF('Lista Puestos Valorados'!E307="","",'Lista Puestos Valorados'!E307)</f>
        <v/>
      </c>
      <c r="F307" s="26" t="str">
        <f>+IF('Lista Puestos Valorados'!F307="","",'Lista Puestos Valorados'!F307)</f>
        <v/>
      </c>
      <c r="G307" s="26" t="str">
        <f>+IF('Lista Puestos Valorados'!G307="","",'Lista Puestos Valorados'!G307)</f>
        <v/>
      </c>
      <c r="H307" s="26" t="str">
        <f>+IF('Lista Puestos Valorados'!H307="","",'Lista Puestos Valorados'!H307)</f>
        <v/>
      </c>
      <c r="I307" s="26" t="str">
        <f>+IF('Lista Puestos Valorados'!I307="","",'Lista Puestos Valorados'!I307)</f>
        <v/>
      </c>
      <c r="J307" s="118" t="e">
        <f t="array" ref="J307">+IF(L307="","",_xlfn.IFS(L307&lt;='Cortes de Agrupacion'!$F$15,'Cortes de Agrupacion'!$E$15,'Resultados General'!L307&lt;='Cortes de Agrupacion'!$F$14,'Cortes de Agrupacion'!$E$14,'Resultados General'!L307&lt;='Cortes de Agrupacion'!$F$13,'Cortes de Agrupacion'!$E$13,L307&lt;='Cortes de Agrupacion'!$F$12,'Cortes de Agrupacion'!$E$12,'Resultados General'!L307&lt;='Cortes de Agrupacion'!$F$11,'Cortes de Agrupacion'!$E$11,'Resultados General'!L307&lt;='Cortes de Agrupacion'!$F$10,'Cortes de Agrupacion'!$E$10,'Resultados General'!L307&lt;='Cortes de Agrupacion'!$F$9,'Cortes de Agrupacion'!$E$9,'Resultados General'!L307&lt;='Cortes de Agrupacion'!$F$8,'Cortes de Agrupacion'!$E$8,'Resultados General'!L307&lt;='Cortes de Agrupacion'!$F$7,'Cortes de Agrupacion'!$E$7,'Resultados General'!L307&lt;='Cortes de Agrupacion'!$F$6,'Cortes de Agrupacion'!$E$6))</f>
        <v>#VALUE!</v>
      </c>
      <c r="K307" s="118" t="str">
        <f t="shared" si="8"/>
        <v/>
      </c>
      <c r="L307" s="124" t="e">
        <f>#VALUE!</f>
        <v>#VALUE!</v>
      </c>
      <c r="M307" s="26" t="e">
        <f ca="1">+_xlfn.IFNA(VLOOKUP(C307,'Distribución de puestos'!$B$8:$I$507,8,0),"")</f>
        <v>#NAME?</v>
      </c>
      <c r="N307" s="26" t="str">
        <f>+IF(VLOOKUP($B307,'Lista Puestos Valorados'!$B$11:$BK$510,MATCH('Auxiliar General'!H$4,'Lista Puestos Valorados'!$B$10:$BK$10,0),0)="","No relevante",VLOOKUP($B307,'Lista Puestos Valorados'!$B$11:$BK$510,MATCH('Auxiliar General'!H$4,'Lista Puestos Valorados'!$B$10:$BK$10,0),0))</f>
        <v>No relevante</v>
      </c>
      <c r="O307" s="26">
        <f>+HLOOKUP(N307,Sistema_Puntos!$Q$5:$Y$43,'Auxiliar General'!J$5,FALSE)</f>
        <v>0</v>
      </c>
      <c r="P307" s="26" t="str">
        <f>+IF(VLOOKUP($B307,'Lista Puestos Valorados'!$B$11:$BK$510,MATCH('Auxiliar General'!J$4,'Lista Puestos Valorados'!$B$10:$BK$10,0),0)="","No relevante",VLOOKUP($B307,'Lista Puestos Valorados'!$B$11:$BK$510,MATCH('Auxiliar General'!J$4,'Lista Puestos Valorados'!$B$10:$BK$10,0),0))</f>
        <v>No relevante</v>
      </c>
      <c r="Q307" s="26">
        <f>+HLOOKUP(P307,Sistema_Puntos!$Q$5:$Y$43,'Auxiliar General'!L$5,FALSE)</f>
        <v>0</v>
      </c>
      <c r="R307" s="26" t="str">
        <f>+IF(VLOOKUP($B307,'Lista Puestos Valorados'!$B$11:$BK$510,MATCH('Auxiliar General'!L$4,'Lista Puestos Valorados'!$B$10:$BK$10,0),0)="","No relevante",VLOOKUP($B307,'Lista Puestos Valorados'!$B$11:$BK$510,MATCH('Auxiliar General'!L$4,'Lista Puestos Valorados'!$B$10:$BK$10,0),0))</f>
        <v>No relevante</v>
      </c>
      <c r="S307" s="26">
        <f>+HLOOKUP(R307,Sistema_Puntos!$Q$5:$Y$43,'Auxiliar General'!N$5,FALSE)</f>
        <v>0</v>
      </c>
      <c r="T307" s="26" t="str">
        <f>+IF(VLOOKUP($B307,'Lista Puestos Valorados'!$B$11:$BK$510,MATCH('Auxiliar General'!N$4,'Lista Puestos Valorados'!$B$10:$BK$10,0),0)="","No relevante",VLOOKUP($B307,'Lista Puestos Valorados'!$B$11:$BK$510,MATCH('Auxiliar General'!N$4,'Lista Puestos Valorados'!$B$10:$BK$10,0),0))</f>
        <v>No relevante</v>
      </c>
      <c r="U307" s="26">
        <f>+HLOOKUP(T307,Sistema_Puntos!$Q$5:$Y$43,'Auxiliar General'!P$5,FALSE)</f>
        <v>0</v>
      </c>
      <c r="V307" s="26" t="str">
        <f>+IF(VLOOKUP($B307,'Lista Puestos Valorados'!$B$11:$BK$510,MATCH('Auxiliar General'!P$4,'Lista Puestos Valorados'!$B$10:$BK$10,0),0)="","No relevante",VLOOKUP($B307,'Lista Puestos Valorados'!$B$11:$BK$510,MATCH('Auxiliar General'!P$4,'Lista Puestos Valorados'!$B$10:$BK$10,0),0))</f>
        <v>No relevante</v>
      </c>
      <c r="W307" s="26">
        <f>+HLOOKUP(V307,Sistema_Puntos!$Q$5:$Y$43,'Auxiliar General'!R$5,FALSE)</f>
        <v>0</v>
      </c>
      <c r="X307" s="26" t="str">
        <f>+IF(VLOOKUP($B307,'Lista Puestos Valorados'!$B$11:$BK$510,MATCH('Auxiliar General'!R$4,'Lista Puestos Valorados'!$B$10:$BK$10,0),0)="","No relevante",VLOOKUP($B307,'Lista Puestos Valorados'!$B$11:$BK$510,MATCH('Auxiliar General'!R$4,'Lista Puestos Valorados'!$B$10:$BK$10,0),0))</f>
        <v>No relevante</v>
      </c>
      <c r="Y307" s="26">
        <f>+HLOOKUP(X307,Sistema_Puntos!$Q$5:$Y$43,'Auxiliar General'!T$5,FALSE)</f>
        <v>0</v>
      </c>
      <c r="Z307" s="26" t="str">
        <f>+IF(VLOOKUP($B307,'Lista Puestos Valorados'!$B$11:$BK$510,MATCH('Auxiliar General'!T$4,'Lista Puestos Valorados'!$B$10:$BK$10,0),0)="","No relevante",VLOOKUP($B307,'Lista Puestos Valorados'!$B$11:$BK$510,MATCH('Auxiliar General'!T$4,'Lista Puestos Valorados'!$B$10:$BK$10,0),0))</f>
        <v>No relevante</v>
      </c>
      <c r="AA307" s="26">
        <f>+HLOOKUP(Z307,Sistema_Puntos!$Q$5:$Y$43,'Auxiliar General'!V$5,FALSE)</f>
        <v>0</v>
      </c>
      <c r="AB307" s="26" t="str">
        <f>+IF(VLOOKUP($B307,'Lista Puestos Valorados'!$B$11:$BK$510,MATCH('Auxiliar General'!V$4,'Lista Puestos Valorados'!$B$10:$BK$10,0),0)="","No relevante",VLOOKUP($B307,'Lista Puestos Valorados'!$B$11:$BK$510,MATCH('Auxiliar General'!V$4,'Lista Puestos Valorados'!$B$10:$BK$10,0),0))</f>
        <v>No relevante</v>
      </c>
      <c r="AC307" s="26">
        <f>+HLOOKUP(AB307,Sistema_Puntos!$Q$5:$Y$43,'Auxiliar General'!X$5,FALSE)</f>
        <v>0</v>
      </c>
      <c r="AD307" s="26" t="str">
        <f>+IF(VLOOKUP($B307,'Lista Puestos Valorados'!$B$11:$BK$510,MATCH('Auxiliar General'!X$4,'Lista Puestos Valorados'!$B$10:$BK$10,0),0)="","No relevante",VLOOKUP($B307,'Lista Puestos Valorados'!$B$11:$BK$510,MATCH('Auxiliar General'!X$4,'Lista Puestos Valorados'!$B$10:$BK$10,0),0))</f>
        <v>No relevante</v>
      </c>
      <c r="AE307" s="26">
        <f>+HLOOKUP(AD307,Sistema_Puntos!$Q$5:$Y$43,'Auxiliar General'!Z$5,FALSE)</f>
        <v>0</v>
      </c>
      <c r="AF307" s="26" t="str">
        <f>+IF(VLOOKUP($B307,'Lista Puestos Valorados'!$B$11:$BK$510,MATCH('Auxiliar General'!Z$4,'Lista Puestos Valorados'!$B$10:$BK$10,0),0)="","No relevante",VLOOKUP($B307,'Lista Puestos Valorados'!$B$11:$BK$510,MATCH('Auxiliar General'!Z$4,'Lista Puestos Valorados'!$B$10:$BK$10,0),0))</f>
        <v>No relevante</v>
      </c>
      <c r="AG307" s="26">
        <f>+HLOOKUP(AF307,Sistema_Puntos!$Q$5:$Y$43,'Auxiliar General'!AB$5,FALSE)</f>
        <v>0</v>
      </c>
      <c r="AH307" s="26" t="str">
        <f>+IF(VLOOKUP($B307,'Lista Puestos Valorados'!$B$11:$BK$510,MATCH('Auxiliar General'!AB$4,'Lista Puestos Valorados'!$B$10:$BK$10,0),0)="","No relevante",VLOOKUP($B307,'Lista Puestos Valorados'!$B$11:$BK$510,MATCH('Auxiliar General'!AB$4,'Lista Puestos Valorados'!$B$10:$BK$10,0),0))</f>
        <v>No relevante</v>
      </c>
      <c r="AI307" s="26">
        <f>+HLOOKUP(AH307,Sistema_Puntos!$Q$5:$Y$43,'Auxiliar General'!AD$5,FALSE)</f>
        <v>0</v>
      </c>
      <c r="AJ307" s="26" t="str">
        <f>+IF(VLOOKUP($B307,'Lista Puestos Valorados'!$B$11:$BK$510,MATCH('Auxiliar General'!AD$4,'Lista Puestos Valorados'!$B$10:$BK$10,0),0)="","No relevante",VLOOKUP($B307,'Lista Puestos Valorados'!$B$11:$BK$510,MATCH('Auxiliar General'!AD$4,'Lista Puestos Valorados'!$B$10:$BK$10,0),0))</f>
        <v>No relevante</v>
      </c>
      <c r="AK307" s="26">
        <f>+HLOOKUP(AJ307,Sistema_Puntos!$Q$5:$Y$43,'Auxiliar General'!AF$5,FALSE)</f>
        <v>0</v>
      </c>
      <c r="AL307" s="26" t="str">
        <f>+IF(VLOOKUP($B307,'Lista Puestos Valorados'!$B$11:$BK$510,MATCH('Auxiliar General'!AF$4,'Lista Puestos Valorados'!$B$10:$BK$10,0),0)="","No relevante",VLOOKUP($B307,'Lista Puestos Valorados'!$B$11:$BK$510,MATCH('Auxiliar General'!AF$4,'Lista Puestos Valorados'!$B$10:$BK$10,0),0))</f>
        <v>No relevante</v>
      </c>
      <c r="AM307" s="26">
        <f>+HLOOKUP(AL307,Sistema_Puntos!$Q$5:$Y$43,'Auxiliar General'!AH$5,FALSE)</f>
        <v>0</v>
      </c>
      <c r="AN307" s="26" t="str">
        <f>+IF(VLOOKUP($B307,'Lista Puestos Valorados'!$B$11:$BK$510,MATCH('Auxiliar General'!AH$4,'Lista Puestos Valorados'!$B$10:$BK$10,0),0)="","No relevante",VLOOKUP($B307,'Lista Puestos Valorados'!$B$11:$BK$510,MATCH('Auxiliar General'!AH$4,'Lista Puestos Valorados'!$B$10:$BK$10,0),0))</f>
        <v>No relevante</v>
      </c>
      <c r="AO307" s="26">
        <f>+HLOOKUP(AN307,Sistema_Puntos!$Q$5:$Y$43,'Auxiliar General'!AJ$5,FALSE)</f>
        <v>0</v>
      </c>
      <c r="AP307" s="26" t="str">
        <f>+IF(VLOOKUP($B307,'Lista Puestos Valorados'!$B$11:$BK$510,MATCH('Auxiliar General'!AJ$4,'Lista Puestos Valorados'!$B$10:$BK$10,0),0)="","No relevante",VLOOKUP($B307,'Lista Puestos Valorados'!$B$11:$BK$510,MATCH('Auxiliar General'!AJ$4,'Lista Puestos Valorados'!$B$10:$BK$10,0),0))</f>
        <v>No relevante</v>
      </c>
      <c r="AQ307" s="26">
        <f>+HLOOKUP(AP307,Sistema_Puntos!$Q$5:$Y$43,'Auxiliar General'!AL$5,FALSE)</f>
        <v>0</v>
      </c>
      <c r="AR307" s="26" t="str">
        <f>+IF(VLOOKUP($B307,'Lista Puestos Valorados'!$B$11:$BK$510,MATCH('Auxiliar General'!AL$4,'Lista Puestos Valorados'!$B$10:$BK$10,0),0)="","No relevante",VLOOKUP($B307,'Lista Puestos Valorados'!$B$11:$BK$510,MATCH('Auxiliar General'!AL$4,'Lista Puestos Valorados'!$B$10:$BK$10,0),0))</f>
        <v>No relevante</v>
      </c>
      <c r="AS307" s="26">
        <f>+HLOOKUP(AR307,Sistema_Puntos!$Q$5:$Y$43,'Auxiliar General'!AN$5,FALSE)</f>
        <v>0</v>
      </c>
      <c r="AT307" s="26" t="str">
        <f>+IF(VLOOKUP($B307,'Lista Puestos Valorados'!$B$11:$BK$510,MATCH('Auxiliar General'!AN$4,'Lista Puestos Valorados'!$B$10:$BK$10,0),0)="","No relevante",VLOOKUP($B307,'Lista Puestos Valorados'!$B$11:$BK$510,MATCH('Auxiliar General'!AN$4,'Lista Puestos Valorados'!$B$10:$BK$10,0),0))</f>
        <v>No relevante</v>
      </c>
      <c r="AU307" s="26">
        <f>+HLOOKUP(AT307,Sistema_Puntos!$Q$5:$Y$43,'Auxiliar General'!AP$5,FALSE)</f>
        <v>0</v>
      </c>
      <c r="AV307" s="26" t="str">
        <f>+IF(VLOOKUP($B307,'Lista Puestos Valorados'!$B$11:$BK$510,MATCH('Auxiliar General'!AP$4,'Lista Puestos Valorados'!$B$10:$BK$10,0),0)="","No relevante",VLOOKUP($B307,'Lista Puestos Valorados'!$B$11:$BK$510,MATCH('Auxiliar General'!AP$4,'Lista Puestos Valorados'!$B$10:$BK$10,0),0))</f>
        <v>No relevante</v>
      </c>
      <c r="AW307" s="26">
        <f>+HLOOKUP(AV307,Sistema_Puntos!$Q$5:$Y$43,'Auxiliar General'!AR$5,FALSE)</f>
        <v>0</v>
      </c>
      <c r="AX307" s="26" t="str">
        <f>+IF(VLOOKUP($B307,'Lista Puestos Valorados'!$B$11:$BK$510,MATCH('Auxiliar General'!AR$4,'Lista Puestos Valorados'!$B$10:$BK$10,0),0)="","No relevante",VLOOKUP($B307,'Lista Puestos Valorados'!$B$11:$BK$510,MATCH('Auxiliar General'!AR$4,'Lista Puestos Valorados'!$B$10:$BK$10,0),0))</f>
        <v>No relevante</v>
      </c>
      <c r="AY307" s="26">
        <f>+HLOOKUP(AX307,Sistema_Puntos!$Q$5:$Y$43,'Auxiliar General'!AT$5,FALSE)</f>
        <v>0</v>
      </c>
      <c r="AZ307" s="26" t="str">
        <f>+IF(VLOOKUP($B307,'Lista Puestos Valorados'!$B$11:$BK$510,MATCH('Auxiliar General'!AT$4,'Lista Puestos Valorados'!$B$10:$BK$10,0),0)="","No relevante",VLOOKUP($B307,'Lista Puestos Valorados'!$B$11:$BK$510,MATCH('Auxiliar General'!AT$4,'Lista Puestos Valorados'!$B$10:$BK$10,0),0))</f>
        <v>No relevante</v>
      </c>
      <c r="BA307" s="26">
        <f>+HLOOKUP(AZ307,Sistema_Puntos!$Q$5:$Y$43,'Auxiliar General'!AV$5,FALSE)</f>
        <v>0</v>
      </c>
      <c r="BB307" s="26" t="str">
        <f>+IF(VLOOKUP($B307,'Lista Puestos Valorados'!$B$11:$BK$510,MATCH('Auxiliar General'!AV$4,'Lista Puestos Valorados'!$B$10:$BK$10,0),0)="","No relevante",VLOOKUP($B307,'Lista Puestos Valorados'!$B$11:$BK$510,MATCH('Auxiliar General'!AV$4,'Lista Puestos Valorados'!$B$10:$BK$10,0),0))</f>
        <v>No relevante</v>
      </c>
      <c r="BC307" s="26">
        <f>+HLOOKUP(BB307,Sistema_Puntos!$Q$5:$Y$43,'Auxiliar General'!AX$5,FALSE)</f>
        <v>0</v>
      </c>
      <c r="BD307" s="26" t="str">
        <f>+IF(VLOOKUP($B307,'Lista Puestos Valorados'!$B$11:$BK$510,MATCH('Auxiliar General'!AX$4,'Lista Puestos Valorados'!$B$10:$BK$10,0),0)="","No relevante",VLOOKUP($B307,'Lista Puestos Valorados'!$B$11:$BK$510,MATCH('Auxiliar General'!AX$4,'Lista Puestos Valorados'!$B$10:$BK$10,0),0))</f>
        <v>No relevante</v>
      </c>
      <c r="BE307" s="26">
        <f>+HLOOKUP(BD307,Sistema_Puntos!$Q$5:$Y$43,'Auxiliar General'!AZ$5,FALSE)</f>
        <v>0</v>
      </c>
      <c r="BF307" s="26" t="str">
        <f>+IF(VLOOKUP($B307,'Lista Puestos Valorados'!$B$11:$BK$510,MATCH('Auxiliar General'!AZ$4,'Lista Puestos Valorados'!$B$10:$BK$10,0),0)="","No relevante",VLOOKUP($B307,'Lista Puestos Valorados'!$B$11:$BK$510,MATCH('Auxiliar General'!AZ$4,'Lista Puestos Valorados'!$B$10:$BK$10,0),0))</f>
        <v>No relevante</v>
      </c>
      <c r="BG307" s="26">
        <f>+HLOOKUP(BF307,Sistema_Puntos!$Q$5:$Y$43,'Auxiliar General'!BB$5,FALSE)</f>
        <v>0</v>
      </c>
      <c r="BH307" s="26" t="str">
        <f>+IF(VLOOKUP($B307,'Lista Puestos Valorados'!$B$11:$BK$510,MATCH('Auxiliar General'!BB$4,'Lista Puestos Valorados'!$B$10:$BK$10,0),0)="","No relevante",VLOOKUP($B307,'Lista Puestos Valorados'!$B$11:$BK$510,MATCH('Auxiliar General'!BB$4,'Lista Puestos Valorados'!$B$10:$BK$10,0),0))</f>
        <v>No relevante</v>
      </c>
      <c r="BI307" s="26">
        <f>+HLOOKUP(BH307,Sistema_Puntos!$Q$5:$Y$43,'Auxiliar General'!BD$5,FALSE)</f>
        <v>0</v>
      </c>
      <c r="BJ307" s="26" t="str">
        <f>+IF(VLOOKUP($B307,'Lista Puestos Valorados'!$B$11:$BK$510,MATCH('Auxiliar General'!BD$4,'Lista Puestos Valorados'!$B$10:$BK$10,0),0)="","No relevante",VLOOKUP($B307,'Lista Puestos Valorados'!$B$11:$BK$510,MATCH('Auxiliar General'!BD$4,'Lista Puestos Valorados'!$B$10:$BK$10,0),0))</f>
        <v>No relevante</v>
      </c>
      <c r="BK307" s="26">
        <f>+HLOOKUP(BJ307,Sistema_Puntos!$Q$5:$Y$43,'Auxiliar General'!BF$5,FALSE)</f>
        <v>0</v>
      </c>
      <c r="BL307" s="26" t="str">
        <f>+IF(VLOOKUP($B307,'Lista Puestos Valorados'!$B$11:$BK$510,MATCH('Auxiliar General'!BF$4,'Lista Puestos Valorados'!$B$10:$BK$10,0),0)="","No relevante",VLOOKUP($B307,'Lista Puestos Valorados'!$B$11:$BK$510,MATCH('Auxiliar General'!BF$4,'Lista Puestos Valorados'!$B$10:$BK$10,0),0))</f>
        <v>No relevante</v>
      </c>
      <c r="BM307" s="26">
        <f>+HLOOKUP(BL307,Sistema_Puntos!$Q$5:$Y$43,'Auxiliar General'!BH$5,FALSE)</f>
        <v>0</v>
      </c>
      <c r="BN307" s="26" t="str">
        <f>+IF(VLOOKUP($B307,'Lista Puestos Valorados'!$B$11:$BK$510,MATCH('Auxiliar General'!BH$4,'Lista Puestos Valorados'!$B$10:$BK$10,0),0)="","No relevante",VLOOKUP($B307,'Lista Puestos Valorados'!$B$11:$BK$510,MATCH('Auxiliar General'!BH$4,'Lista Puestos Valorados'!$B$10:$BK$10,0),0))</f>
        <v>No relevante</v>
      </c>
      <c r="BO307" s="26">
        <f>+HLOOKUP(BN307,Sistema_Puntos!$Q$5:$Y$43,'Auxiliar General'!BJ$5,FALSE)</f>
        <v>0</v>
      </c>
      <c r="BP307" s="26" t="str">
        <f>+IF(VLOOKUP($B307,'Lista Puestos Valorados'!$B$11:$BK$510,MATCH('Auxiliar General'!BJ$4,'Lista Puestos Valorados'!$B$10:$BK$10,0),0)="","No relevante",VLOOKUP($B307,'Lista Puestos Valorados'!$B$11:$BK$510,MATCH('Auxiliar General'!BJ$4,'Lista Puestos Valorados'!$B$10:$BK$10,0),0))</f>
        <v>No relevante</v>
      </c>
      <c r="BQ307" s="26">
        <f>+HLOOKUP(BP307,Sistema_Puntos!$Q$5:$Y$43,'Auxiliar General'!BL$5,FALSE)</f>
        <v>0</v>
      </c>
      <c r="BR307" s="26" t="str">
        <f>+IF(VLOOKUP($B307,'Lista Puestos Valorados'!$B$11:$BK$510,MATCH('Auxiliar General'!BL$4,'Lista Puestos Valorados'!$B$10:$BK$10,0),0)="","No relevante",VLOOKUP($B307,'Lista Puestos Valorados'!$B$11:$BK$510,MATCH('Auxiliar General'!BL$4,'Lista Puestos Valorados'!$B$10:$BK$10,0),0))</f>
        <v>No relevante</v>
      </c>
      <c r="BS307" s="26">
        <f>+HLOOKUP(BR307,Sistema_Puntos!$Q$5:$Y$43,'Auxiliar General'!BN$5,FALSE)</f>
        <v>0</v>
      </c>
      <c r="BT307" s="26" t="str">
        <f>+IF(VLOOKUP($B307,'Lista Puestos Valorados'!$B$11:$BK$510,MATCH('Auxiliar General'!BN$4,'Lista Puestos Valorados'!$B$10:$BK$10,0),0)="","No relevante",VLOOKUP($B307,'Lista Puestos Valorados'!$B$11:$BK$510,MATCH('Auxiliar General'!BN$4,'Lista Puestos Valorados'!$B$10:$BK$10,0),0))</f>
        <v>No relevante</v>
      </c>
      <c r="BU307" s="26">
        <f>+HLOOKUP(BT307,Sistema_Puntos!$Q$5:$Y$43,'Auxiliar General'!BP$5,FALSE)</f>
        <v>0</v>
      </c>
      <c r="BV307" s="26" t="str">
        <f>+IF(VLOOKUP($B307,'Lista Puestos Valorados'!$B$11:$BK$510,MATCH('Auxiliar General'!BP$4,'Lista Puestos Valorados'!$B$10:$BK$10,0),0)="","No relevante",VLOOKUP($B307,'Lista Puestos Valorados'!$B$11:$BK$510,MATCH('Auxiliar General'!BP$4,'Lista Puestos Valorados'!$B$10:$BK$10,0),0))</f>
        <v>No relevante</v>
      </c>
      <c r="BW307" s="26">
        <f>+HLOOKUP(BV307,Sistema_Puntos!$Q$5:$Y$43,'Auxiliar General'!BR$5,FALSE)</f>
        <v>0</v>
      </c>
      <c r="BX307" s="26" t="str">
        <f>+IF(VLOOKUP($B307,'Lista Puestos Valorados'!$B$11:$BK$510,MATCH('Auxiliar General'!BR$4,'Lista Puestos Valorados'!$B$10:$BK$10,0),0)="","No relevante",VLOOKUP($B307,'Lista Puestos Valorados'!$B$11:$BK$510,MATCH('Auxiliar General'!BR$4,'Lista Puestos Valorados'!$B$10:$BK$10,0),0))</f>
        <v>No relevante</v>
      </c>
      <c r="BY307" s="26">
        <f>+HLOOKUP(BX307,Sistema_Puntos!$Q$5:$Y$43,'Auxiliar General'!BT$5,FALSE)</f>
        <v>0</v>
      </c>
      <c r="BZ307" s="26" t="str">
        <f>+IF(VLOOKUP($B307,'Lista Puestos Valorados'!$B$11:$BK$510,MATCH('Auxiliar General'!BT$4,'Lista Puestos Valorados'!$B$10:$BK$10,0),0)="","No relevante",VLOOKUP($B307,'Lista Puestos Valorados'!$B$11:$BK$510,MATCH('Auxiliar General'!BT$4,'Lista Puestos Valorados'!$B$10:$BK$10,0),0))</f>
        <v>No relevante</v>
      </c>
      <c r="CA307" s="26">
        <f>+HLOOKUP(BZ307,Sistema_Puntos!$Q$5:$Y$43,'Auxiliar General'!BV$5,FALSE)</f>
        <v>0</v>
      </c>
      <c r="CB307" s="26" t="str">
        <f>+IF(VLOOKUP($B307,'Lista Puestos Valorados'!$B$11:$BK$510,MATCH('Auxiliar General'!BV$4,'Lista Puestos Valorados'!$B$10:$BK$10,0),0)="","No relevante",VLOOKUP($B307,'Lista Puestos Valorados'!$B$11:$BK$510,MATCH('Auxiliar General'!BV$4,'Lista Puestos Valorados'!$B$10:$BK$10,0),0))</f>
        <v>No relevante</v>
      </c>
      <c r="CC307" s="26">
        <f>+HLOOKUP(CB307,Sistema_Puntos!$Q$5:$Y$43,'Auxiliar General'!BX$5,FALSE)</f>
        <v>0</v>
      </c>
      <c r="CD307" s="26" t="str">
        <f>+IF(VLOOKUP($B307,'Lista Puestos Valorados'!$B$11:$BK$510,MATCH('Auxiliar General'!BX$4,'Lista Puestos Valorados'!$B$10:$BK$10,0),0)="","No relevante",VLOOKUP($B307,'Lista Puestos Valorados'!$B$11:$BK$510,MATCH('Auxiliar General'!BX$4,'Lista Puestos Valorados'!$B$10:$BK$10,0),0))</f>
        <v>No relevante</v>
      </c>
      <c r="CE307" s="26">
        <f>+HLOOKUP(CD307,Sistema_Puntos!$Q$5:$Y$43,'Auxiliar General'!BZ$5,FALSE)</f>
        <v>0</v>
      </c>
      <c r="CF307" s="26" t="str">
        <f>+IF(VLOOKUP($B307,'Lista Puestos Valorados'!$B$11:$BK$510,MATCH('Auxiliar General'!BZ$4,'Lista Puestos Valorados'!$B$10:$BK$10,0),0)="","No relevante",VLOOKUP($B307,'Lista Puestos Valorados'!$B$11:$BK$510,MATCH('Auxiliar General'!BZ$4,'Lista Puestos Valorados'!$B$10:$BK$10,0),0))</f>
        <v>No relevante</v>
      </c>
      <c r="CG307" s="26">
        <f>+HLOOKUP(CF307,Sistema_Puntos!$Q$5:$Y$43,'Auxiliar General'!CB$5,FALSE)</f>
        <v>0</v>
      </c>
      <c r="CH307" s="29"/>
      <c r="CI307" s="29"/>
    </row>
    <row r="308" spans="2:87" ht="17.55" customHeight="1">
      <c r="B308" s="26">
        <f>+'Listado de Puestos'!B308</f>
        <v>298</v>
      </c>
      <c r="C308" s="26" t="str">
        <f>+IF('Lista Puestos Valorados'!C308="","",'Lista Puestos Valorados'!C308)</f>
        <v/>
      </c>
      <c r="D308" s="26" t="str">
        <f>+IF('Lista Puestos Valorados'!D308="","",'Lista Puestos Valorados'!D308)</f>
        <v/>
      </c>
      <c r="E308" s="26" t="str">
        <f>+IF('Lista Puestos Valorados'!E308="","",'Lista Puestos Valorados'!E308)</f>
        <v/>
      </c>
      <c r="F308" s="26" t="str">
        <f>+IF('Lista Puestos Valorados'!F308="","",'Lista Puestos Valorados'!F308)</f>
        <v/>
      </c>
      <c r="G308" s="26" t="str">
        <f>+IF('Lista Puestos Valorados'!G308="","",'Lista Puestos Valorados'!G308)</f>
        <v/>
      </c>
      <c r="H308" s="26" t="str">
        <f>+IF('Lista Puestos Valorados'!H308="","",'Lista Puestos Valorados'!H308)</f>
        <v/>
      </c>
      <c r="I308" s="26" t="str">
        <f>+IF('Lista Puestos Valorados'!I308="","",'Lista Puestos Valorados'!I308)</f>
        <v/>
      </c>
      <c r="J308" s="118" t="e">
        <f t="array" ref="J308">+IF(L308="","",_xlfn.IFS(L308&lt;='Cortes de Agrupacion'!$F$15,'Cortes de Agrupacion'!$E$15,'Resultados General'!L308&lt;='Cortes de Agrupacion'!$F$14,'Cortes de Agrupacion'!$E$14,'Resultados General'!L308&lt;='Cortes de Agrupacion'!$F$13,'Cortes de Agrupacion'!$E$13,L308&lt;='Cortes de Agrupacion'!$F$12,'Cortes de Agrupacion'!$E$12,'Resultados General'!L308&lt;='Cortes de Agrupacion'!$F$11,'Cortes de Agrupacion'!$E$11,'Resultados General'!L308&lt;='Cortes de Agrupacion'!$F$10,'Cortes de Agrupacion'!$E$10,'Resultados General'!L308&lt;='Cortes de Agrupacion'!$F$9,'Cortes de Agrupacion'!$E$9,'Resultados General'!L308&lt;='Cortes de Agrupacion'!$F$8,'Cortes de Agrupacion'!$E$8,'Resultados General'!L308&lt;='Cortes de Agrupacion'!$F$7,'Cortes de Agrupacion'!$E$7,'Resultados General'!L308&lt;='Cortes de Agrupacion'!$F$6,'Cortes de Agrupacion'!$E$6))</f>
        <v>#VALUE!</v>
      </c>
      <c r="K308" s="118" t="str">
        <f t="shared" si="8"/>
        <v/>
      </c>
      <c r="L308" s="124" t="e">
        <f>#VALUE!</f>
        <v>#VALUE!</v>
      </c>
      <c r="M308" s="26" t="e">
        <f ca="1">+_xlfn.IFNA(VLOOKUP(C308,'Distribución de puestos'!$B$8:$I$507,8,0),"")</f>
        <v>#NAME?</v>
      </c>
      <c r="N308" s="26" t="str">
        <f>+IF(VLOOKUP($B308,'Lista Puestos Valorados'!$B$11:$BK$510,MATCH('Auxiliar General'!H$4,'Lista Puestos Valorados'!$B$10:$BK$10,0),0)="","No relevante",VLOOKUP($B308,'Lista Puestos Valorados'!$B$11:$BK$510,MATCH('Auxiliar General'!H$4,'Lista Puestos Valorados'!$B$10:$BK$10,0),0))</f>
        <v>No relevante</v>
      </c>
      <c r="O308" s="26">
        <f>+HLOOKUP(N308,Sistema_Puntos!$Q$5:$Y$43,'Auxiliar General'!J$5,FALSE)</f>
        <v>0</v>
      </c>
      <c r="P308" s="26" t="str">
        <f>+IF(VLOOKUP($B308,'Lista Puestos Valorados'!$B$11:$BK$510,MATCH('Auxiliar General'!J$4,'Lista Puestos Valorados'!$B$10:$BK$10,0),0)="","No relevante",VLOOKUP($B308,'Lista Puestos Valorados'!$B$11:$BK$510,MATCH('Auxiliar General'!J$4,'Lista Puestos Valorados'!$B$10:$BK$10,0),0))</f>
        <v>No relevante</v>
      </c>
      <c r="Q308" s="26">
        <f>+HLOOKUP(P308,Sistema_Puntos!$Q$5:$Y$43,'Auxiliar General'!L$5,FALSE)</f>
        <v>0</v>
      </c>
      <c r="R308" s="26" t="str">
        <f>+IF(VLOOKUP($B308,'Lista Puestos Valorados'!$B$11:$BK$510,MATCH('Auxiliar General'!L$4,'Lista Puestos Valorados'!$B$10:$BK$10,0),0)="","No relevante",VLOOKUP($B308,'Lista Puestos Valorados'!$B$11:$BK$510,MATCH('Auxiliar General'!L$4,'Lista Puestos Valorados'!$B$10:$BK$10,0),0))</f>
        <v>No relevante</v>
      </c>
      <c r="S308" s="26">
        <f>+HLOOKUP(R308,Sistema_Puntos!$Q$5:$Y$43,'Auxiliar General'!N$5,FALSE)</f>
        <v>0</v>
      </c>
      <c r="T308" s="26" t="str">
        <f>+IF(VLOOKUP($B308,'Lista Puestos Valorados'!$B$11:$BK$510,MATCH('Auxiliar General'!N$4,'Lista Puestos Valorados'!$B$10:$BK$10,0),0)="","No relevante",VLOOKUP($B308,'Lista Puestos Valorados'!$B$11:$BK$510,MATCH('Auxiliar General'!N$4,'Lista Puestos Valorados'!$B$10:$BK$10,0),0))</f>
        <v>No relevante</v>
      </c>
      <c r="U308" s="26">
        <f>+HLOOKUP(T308,Sistema_Puntos!$Q$5:$Y$43,'Auxiliar General'!P$5,FALSE)</f>
        <v>0</v>
      </c>
      <c r="V308" s="26" t="str">
        <f>+IF(VLOOKUP($B308,'Lista Puestos Valorados'!$B$11:$BK$510,MATCH('Auxiliar General'!P$4,'Lista Puestos Valorados'!$B$10:$BK$10,0),0)="","No relevante",VLOOKUP($B308,'Lista Puestos Valorados'!$B$11:$BK$510,MATCH('Auxiliar General'!P$4,'Lista Puestos Valorados'!$B$10:$BK$10,0),0))</f>
        <v>No relevante</v>
      </c>
      <c r="W308" s="26">
        <f>+HLOOKUP(V308,Sistema_Puntos!$Q$5:$Y$43,'Auxiliar General'!R$5,FALSE)</f>
        <v>0</v>
      </c>
      <c r="X308" s="26" t="str">
        <f>+IF(VLOOKUP($B308,'Lista Puestos Valorados'!$B$11:$BK$510,MATCH('Auxiliar General'!R$4,'Lista Puestos Valorados'!$B$10:$BK$10,0),0)="","No relevante",VLOOKUP($B308,'Lista Puestos Valorados'!$B$11:$BK$510,MATCH('Auxiliar General'!R$4,'Lista Puestos Valorados'!$B$10:$BK$10,0),0))</f>
        <v>No relevante</v>
      </c>
      <c r="Y308" s="26">
        <f>+HLOOKUP(X308,Sistema_Puntos!$Q$5:$Y$43,'Auxiliar General'!T$5,FALSE)</f>
        <v>0</v>
      </c>
      <c r="Z308" s="26" t="str">
        <f>+IF(VLOOKUP($B308,'Lista Puestos Valorados'!$B$11:$BK$510,MATCH('Auxiliar General'!T$4,'Lista Puestos Valorados'!$B$10:$BK$10,0),0)="","No relevante",VLOOKUP($B308,'Lista Puestos Valorados'!$B$11:$BK$510,MATCH('Auxiliar General'!T$4,'Lista Puestos Valorados'!$B$10:$BK$10,0),0))</f>
        <v>No relevante</v>
      </c>
      <c r="AA308" s="26">
        <f>+HLOOKUP(Z308,Sistema_Puntos!$Q$5:$Y$43,'Auxiliar General'!V$5,FALSE)</f>
        <v>0</v>
      </c>
      <c r="AB308" s="26" t="str">
        <f>+IF(VLOOKUP($B308,'Lista Puestos Valorados'!$B$11:$BK$510,MATCH('Auxiliar General'!V$4,'Lista Puestos Valorados'!$B$10:$BK$10,0),0)="","No relevante",VLOOKUP($B308,'Lista Puestos Valorados'!$B$11:$BK$510,MATCH('Auxiliar General'!V$4,'Lista Puestos Valorados'!$B$10:$BK$10,0),0))</f>
        <v>No relevante</v>
      </c>
      <c r="AC308" s="26">
        <f>+HLOOKUP(AB308,Sistema_Puntos!$Q$5:$Y$43,'Auxiliar General'!X$5,FALSE)</f>
        <v>0</v>
      </c>
      <c r="AD308" s="26" t="str">
        <f>+IF(VLOOKUP($B308,'Lista Puestos Valorados'!$B$11:$BK$510,MATCH('Auxiliar General'!X$4,'Lista Puestos Valorados'!$B$10:$BK$10,0),0)="","No relevante",VLOOKUP($B308,'Lista Puestos Valorados'!$B$11:$BK$510,MATCH('Auxiliar General'!X$4,'Lista Puestos Valorados'!$B$10:$BK$10,0),0))</f>
        <v>No relevante</v>
      </c>
      <c r="AE308" s="26">
        <f>+HLOOKUP(AD308,Sistema_Puntos!$Q$5:$Y$43,'Auxiliar General'!Z$5,FALSE)</f>
        <v>0</v>
      </c>
      <c r="AF308" s="26" t="str">
        <f>+IF(VLOOKUP($B308,'Lista Puestos Valorados'!$B$11:$BK$510,MATCH('Auxiliar General'!Z$4,'Lista Puestos Valorados'!$B$10:$BK$10,0),0)="","No relevante",VLOOKUP($B308,'Lista Puestos Valorados'!$B$11:$BK$510,MATCH('Auxiliar General'!Z$4,'Lista Puestos Valorados'!$B$10:$BK$10,0),0))</f>
        <v>No relevante</v>
      </c>
      <c r="AG308" s="26">
        <f>+HLOOKUP(AF308,Sistema_Puntos!$Q$5:$Y$43,'Auxiliar General'!AB$5,FALSE)</f>
        <v>0</v>
      </c>
      <c r="AH308" s="26" t="str">
        <f>+IF(VLOOKUP($B308,'Lista Puestos Valorados'!$B$11:$BK$510,MATCH('Auxiliar General'!AB$4,'Lista Puestos Valorados'!$B$10:$BK$10,0),0)="","No relevante",VLOOKUP($B308,'Lista Puestos Valorados'!$B$11:$BK$510,MATCH('Auxiliar General'!AB$4,'Lista Puestos Valorados'!$B$10:$BK$10,0),0))</f>
        <v>No relevante</v>
      </c>
      <c r="AI308" s="26">
        <f>+HLOOKUP(AH308,Sistema_Puntos!$Q$5:$Y$43,'Auxiliar General'!AD$5,FALSE)</f>
        <v>0</v>
      </c>
      <c r="AJ308" s="26" t="str">
        <f>+IF(VLOOKUP($B308,'Lista Puestos Valorados'!$B$11:$BK$510,MATCH('Auxiliar General'!AD$4,'Lista Puestos Valorados'!$B$10:$BK$10,0),0)="","No relevante",VLOOKUP($B308,'Lista Puestos Valorados'!$B$11:$BK$510,MATCH('Auxiliar General'!AD$4,'Lista Puestos Valorados'!$B$10:$BK$10,0),0))</f>
        <v>No relevante</v>
      </c>
      <c r="AK308" s="26">
        <f>+HLOOKUP(AJ308,Sistema_Puntos!$Q$5:$Y$43,'Auxiliar General'!AF$5,FALSE)</f>
        <v>0</v>
      </c>
      <c r="AL308" s="26" t="str">
        <f>+IF(VLOOKUP($B308,'Lista Puestos Valorados'!$B$11:$BK$510,MATCH('Auxiliar General'!AF$4,'Lista Puestos Valorados'!$B$10:$BK$10,0),0)="","No relevante",VLOOKUP($B308,'Lista Puestos Valorados'!$B$11:$BK$510,MATCH('Auxiliar General'!AF$4,'Lista Puestos Valorados'!$B$10:$BK$10,0),0))</f>
        <v>No relevante</v>
      </c>
      <c r="AM308" s="26">
        <f>+HLOOKUP(AL308,Sistema_Puntos!$Q$5:$Y$43,'Auxiliar General'!AH$5,FALSE)</f>
        <v>0</v>
      </c>
      <c r="AN308" s="26" t="str">
        <f>+IF(VLOOKUP($B308,'Lista Puestos Valorados'!$B$11:$BK$510,MATCH('Auxiliar General'!AH$4,'Lista Puestos Valorados'!$B$10:$BK$10,0),0)="","No relevante",VLOOKUP($B308,'Lista Puestos Valorados'!$B$11:$BK$510,MATCH('Auxiliar General'!AH$4,'Lista Puestos Valorados'!$B$10:$BK$10,0),0))</f>
        <v>No relevante</v>
      </c>
      <c r="AO308" s="26">
        <f>+HLOOKUP(AN308,Sistema_Puntos!$Q$5:$Y$43,'Auxiliar General'!AJ$5,FALSE)</f>
        <v>0</v>
      </c>
      <c r="AP308" s="26" t="str">
        <f>+IF(VLOOKUP($B308,'Lista Puestos Valorados'!$B$11:$BK$510,MATCH('Auxiliar General'!AJ$4,'Lista Puestos Valorados'!$B$10:$BK$10,0),0)="","No relevante",VLOOKUP($B308,'Lista Puestos Valorados'!$B$11:$BK$510,MATCH('Auxiliar General'!AJ$4,'Lista Puestos Valorados'!$B$10:$BK$10,0),0))</f>
        <v>No relevante</v>
      </c>
      <c r="AQ308" s="26">
        <f>+HLOOKUP(AP308,Sistema_Puntos!$Q$5:$Y$43,'Auxiliar General'!AL$5,FALSE)</f>
        <v>0</v>
      </c>
      <c r="AR308" s="26" t="str">
        <f>+IF(VLOOKUP($B308,'Lista Puestos Valorados'!$B$11:$BK$510,MATCH('Auxiliar General'!AL$4,'Lista Puestos Valorados'!$B$10:$BK$10,0),0)="","No relevante",VLOOKUP($B308,'Lista Puestos Valorados'!$B$11:$BK$510,MATCH('Auxiliar General'!AL$4,'Lista Puestos Valorados'!$B$10:$BK$10,0),0))</f>
        <v>No relevante</v>
      </c>
      <c r="AS308" s="26">
        <f>+HLOOKUP(AR308,Sistema_Puntos!$Q$5:$Y$43,'Auxiliar General'!AN$5,FALSE)</f>
        <v>0</v>
      </c>
      <c r="AT308" s="26" t="str">
        <f>+IF(VLOOKUP($B308,'Lista Puestos Valorados'!$B$11:$BK$510,MATCH('Auxiliar General'!AN$4,'Lista Puestos Valorados'!$B$10:$BK$10,0),0)="","No relevante",VLOOKUP($B308,'Lista Puestos Valorados'!$B$11:$BK$510,MATCH('Auxiliar General'!AN$4,'Lista Puestos Valorados'!$B$10:$BK$10,0),0))</f>
        <v>No relevante</v>
      </c>
      <c r="AU308" s="26">
        <f>+HLOOKUP(AT308,Sistema_Puntos!$Q$5:$Y$43,'Auxiliar General'!AP$5,FALSE)</f>
        <v>0</v>
      </c>
      <c r="AV308" s="26" t="str">
        <f>+IF(VLOOKUP($B308,'Lista Puestos Valorados'!$B$11:$BK$510,MATCH('Auxiliar General'!AP$4,'Lista Puestos Valorados'!$B$10:$BK$10,0),0)="","No relevante",VLOOKUP($B308,'Lista Puestos Valorados'!$B$11:$BK$510,MATCH('Auxiliar General'!AP$4,'Lista Puestos Valorados'!$B$10:$BK$10,0),0))</f>
        <v>No relevante</v>
      </c>
      <c r="AW308" s="26">
        <f>+HLOOKUP(AV308,Sistema_Puntos!$Q$5:$Y$43,'Auxiliar General'!AR$5,FALSE)</f>
        <v>0</v>
      </c>
      <c r="AX308" s="26" t="str">
        <f>+IF(VLOOKUP($B308,'Lista Puestos Valorados'!$B$11:$BK$510,MATCH('Auxiliar General'!AR$4,'Lista Puestos Valorados'!$B$10:$BK$10,0),0)="","No relevante",VLOOKUP($B308,'Lista Puestos Valorados'!$B$11:$BK$510,MATCH('Auxiliar General'!AR$4,'Lista Puestos Valorados'!$B$10:$BK$10,0),0))</f>
        <v>No relevante</v>
      </c>
      <c r="AY308" s="26">
        <f>+HLOOKUP(AX308,Sistema_Puntos!$Q$5:$Y$43,'Auxiliar General'!AT$5,FALSE)</f>
        <v>0</v>
      </c>
      <c r="AZ308" s="26" t="str">
        <f>+IF(VLOOKUP($B308,'Lista Puestos Valorados'!$B$11:$BK$510,MATCH('Auxiliar General'!AT$4,'Lista Puestos Valorados'!$B$10:$BK$10,0),0)="","No relevante",VLOOKUP($B308,'Lista Puestos Valorados'!$B$11:$BK$510,MATCH('Auxiliar General'!AT$4,'Lista Puestos Valorados'!$B$10:$BK$10,0),0))</f>
        <v>No relevante</v>
      </c>
      <c r="BA308" s="26">
        <f>+HLOOKUP(AZ308,Sistema_Puntos!$Q$5:$Y$43,'Auxiliar General'!AV$5,FALSE)</f>
        <v>0</v>
      </c>
      <c r="BB308" s="26" t="str">
        <f>+IF(VLOOKUP($B308,'Lista Puestos Valorados'!$B$11:$BK$510,MATCH('Auxiliar General'!AV$4,'Lista Puestos Valorados'!$B$10:$BK$10,0),0)="","No relevante",VLOOKUP($B308,'Lista Puestos Valorados'!$B$11:$BK$510,MATCH('Auxiliar General'!AV$4,'Lista Puestos Valorados'!$B$10:$BK$10,0),0))</f>
        <v>No relevante</v>
      </c>
      <c r="BC308" s="26">
        <f>+HLOOKUP(BB308,Sistema_Puntos!$Q$5:$Y$43,'Auxiliar General'!AX$5,FALSE)</f>
        <v>0</v>
      </c>
      <c r="BD308" s="26" t="str">
        <f>+IF(VLOOKUP($B308,'Lista Puestos Valorados'!$B$11:$BK$510,MATCH('Auxiliar General'!AX$4,'Lista Puestos Valorados'!$B$10:$BK$10,0),0)="","No relevante",VLOOKUP($B308,'Lista Puestos Valorados'!$B$11:$BK$510,MATCH('Auxiliar General'!AX$4,'Lista Puestos Valorados'!$B$10:$BK$10,0),0))</f>
        <v>No relevante</v>
      </c>
      <c r="BE308" s="26">
        <f>+HLOOKUP(BD308,Sistema_Puntos!$Q$5:$Y$43,'Auxiliar General'!AZ$5,FALSE)</f>
        <v>0</v>
      </c>
      <c r="BF308" s="26" t="str">
        <f>+IF(VLOOKUP($B308,'Lista Puestos Valorados'!$B$11:$BK$510,MATCH('Auxiliar General'!AZ$4,'Lista Puestos Valorados'!$B$10:$BK$10,0),0)="","No relevante",VLOOKUP($B308,'Lista Puestos Valorados'!$B$11:$BK$510,MATCH('Auxiliar General'!AZ$4,'Lista Puestos Valorados'!$B$10:$BK$10,0),0))</f>
        <v>No relevante</v>
      </c>
      <c r="BG308" s="26">
        <f>+HLOOKUP(BF308,Sistema_Puntos!$Q$5:$Y$43,'Auxiliar General'!BB$5,FALSE)</f>
        <v>0</v>
      </c>
      <c r="BH308" s="26" t="str">
        <f>+IF(VLOOKUP($B308,'Lista Puestos Valorados'!$B$11:$BK$510,MATCH('Auxiliar General'!BB$4,'Lista Puestos Valorados'!$B$10:$BK$10,0),0)="","No relevante",VLOOKUP($B308,'Lista Puestos Valorados'!$B$11:$BK$510,MATCH('Auxiliar General'!BB$4,'Lista Puestos Valorados'!$B$10:$BK$10,0),0))</f>
        <v>No relevante</v>
      </c>
      <c r="BI308" s="26">
        <f>+HLOOKUP(BH308,Sistema_Puntos!$Q$5:$Y$43,'Auxiliar General'!BD$5,FALSE)</f>
        <v>0</v>
      </c>
      <c r="BJ308" s="26" t="str">
        <f>+IF(VLOOKUP($B308,'Lista Puestos Valorados'!$B$11:$BK$510,MATCH('Auxiliar General'!BD$4,'Lista Puestos Valorados'!$B$10:$BK$10,0),0)="","No relevante",VLOOKUP($B308,'Lista Puestos Valorados'!$B$11:$BK$510,MATCH('Auxiliar General'!BD$4,'Lista Puestos Valorados'!$B$10:$BK$10,0),0))</f>
        <v>No relevante</v>
      </c>
      <c r="BK308" s="26">
        <f>+HLOOKUP(BJ308,Sistema_Puntos!$Q$5:$Y$43,'Auxiliar General'!BF$5,FALSE)</f>
        <v>0</v>
      </c>
      <c r="BL308" s="26" t="str">
        <f>+IF(VLOOKUP($B308,'Lista Puestos Valorados'!$B$11:$BK$510,MATCH('Auxiliar General'!BF$4,'Lista Puestos Valorados'!$B$10:$BK$10,0),0)="","No relevante",VLOOKUP($B308,'Lista Puestos Valorados'!$B$11:$BK$510,MATCH('Auxiliar General'!BF$4,'Lista Puestos Valorados'!$B$10:$BK$10,0),0))</f>
        <v>No relevante</v>
      </c>
      <c r="BM308" s="26">
        <f>+HLOOKUP(BL308,Sistema_Puntos!$Q$5:$Y$43,'Auxiliar General'!BH$5,FALSE)</f>
        <v>0</v>
      </c>
      <c r="BN308" s="26" t="str">
        <f>+IF(VLOOKUP($B308,'Lista Puestos Valorados'!$B$11:$BK$510,MATCH('Auxiliar General'!BH$4,'Lista Puestos Valorados'!$B$10:$BK$10,0),0)="","No relevante",VLOOKUP($B308,'Lista Puestos Valorados'!$B$11:$BK$510,MATCH('Auxiliar General'!BH$4,'Lista Puestos Valorados'!$B$10:$BK$10,0),0))</f>
        <v>No relevante</v>
      </c>
      <c r="BO308" s="26">
        <f>+HLOOKUP(BN308,Sistema_Puntos!$Q$5:$Y$43,'Auxiliar General'!BJ$5,FALSE)</f>
        <v>0</v>
      </c>
      <c r="BP308" s="26" t="str">
        <f>+IF(VLOOKUP($B308,'Lista Puestos Valorados'!$B$11:$BK$510,MATCH('Auxiliar General'!BJ$4,'Lista Puestos Valorados'!$B$10:$BK$10,0),0)="","No relevante",VLOOKUP($B308,'Lista Puestos Valorados'!$B$11:$BK$510,MATCH('Auxiliar General'!BJ$4,'Lista Puestos Valorados'!$B$10:$BK$10,0),0))</f>
        <v>No relevante</v>
      </c>
      <c r="BQ308" s="26">
        <f>+HLOOKUP(BP308,Sistema_Puntos!$Q$5:$Y$43,'Auxiliar General'!BL$5,FALSE)</f>
        <v>0</v>
      </c>
      <c r="BR308" s="26" t="str">
        <f>+IF(VLOOKUP($B308,'Lista Puestos Valorados'!$B$11:$BK$510,MATCH('Auxiliar General'!BL$4,'Lista Puestos Valorados'!$B$10:$BK$10,0),0)="","No relevante",VLOOKUP($B308,'Lista Puestos Valorados'!$B$11:$BK$510,MATCH('Auxiliar General'!BL$4,'Lista Puestos Valorados'!$B$10:$BK$10,0),0))</f>
        <v>No relevante</v>
      </c>
      <c r="BS308" s="26">
        <f>+HLOOKUP(BR308,Sistema_Puntos!$Q$5:$Y$43,'Auxiliar General'!BN$5,FALSE)</f>
        <v>0</v>
      </c>
      <c r="BT308" s="26" t="str">
        <f>+IF(VLOOKUP($B308,'Lista Puestos Valorados'!$B$11:$BK$510,MATCH('Auxiliar General'!BN$4,'Lista Puestos Valorados'!$B$10:$BK$10,0),0)="","No relevante",VLOOKUP($B308,'Lista Puestos Valorados'!$B$11:$BK$510,MATCH('Auxiliar General'!BN$4,'Lista Puestos Valorados'!$B$10:$BK$10,0),0))</f>
        <v>No relevante</v>
      </c>
      <c r="BU308" s="26">
        <f>+HLOOKUP(BT308,Sistema_Puntos!$Q$5:$Y$43,'Auxiliar General'!BP$5,FALSE)</f>
        <v>0</v>
      </c>
      <c r="BV308" s="26" t="str">
        <f>+IF(VLOOKUP($B308,'Lista Puestos Valorados'!$B$11:$BK$510,MATCH('Auxiliar General'!BP$4,'Lista Puestos Valorados'!$B$10:$BK$10,0),0)="","No relevante",VLOOKUP($B308,'Lista Puestos Valorados'!$B$11:$BK$510,MATCH('Auxiliar General'!BP$4,'Lista Puestos Valorados'!$B$10:$BK$10,0),0))</f>
        <v>No relevante</v>
      </c>
      <c r="BW308" s="26">
        <f>+HLOOKUP(BV308,Sistema_Puntos!$Q$5:$Y$43,'Auxiliar General'!BR$5,FALSE)</f>
        <v>0</v>
      </c>
      <c r="BX308" s="26" t="str">
        <f>+IF(VLOOKUP($B308,'Lista Puestos Valorados'!$B$11:$BK$510,MATCH('Auxiliar General'!BR$4,'Lista Puestos Valorados'!$B$10:$BK$10,0),0)="","No relevante",VLOOKUP($B308,'Lista Puestos Valorados'!$B$11:$BK$510,MATCH('Auxiliar General'!BR$4,'Lista Puestos Valorados'!$B$10:$BK$10,0),0))</f>
        <v>No relevante</v>
      </c>
      <c r="BY308" s="26">
        <f>+HLOOKUP(BX308,Sistema_Puntos!$Q$5:$Y$43,'Auxiliar General'!BT$5,FALSE)</f>
        <v>0</v>
      </c>
      <c r="BZ308" s="26" t="str">
        <f>+IF(VLOOKUP($B308,'Lista Puestos Valorados'!$B$11:$BK$510,MATCH('Auxiliar General'!BT$4,'Lista Puestos Valorados'!$B$10:$BK$10,0),0)="","No relevante",VLOOKUP($B308,'Lista Puestos Valorados'!$B$11:$BK$510,MATCH('Auxiliar General'!BT$4,'Lista Puestos Valorados'!$B$10:$BK$10,0),0))</f>
        <v>No relevante</v>
      </c>
      <c r="CA308" s="26">
        <f>+HLOOKUP(BZ308,Sistema_Puntos!$Q$5:$Y$43,'Auxiliar General'!BV$5,FALSE)</f>
        <v>0</v>
      </c>
      <c r="CB308" s="26" t="str">
        <f>+IF(VLOOKUP($B308,'Lista Puestos Valorados'!$B$11:$BK$510,MATCH('Auxiliar General'!BV$4,'Lista Puestos Valorados'!$B$10:$BK$10,0),0)="","No relevante",VLOOKUP($B308,'Lista Puestos Valorados'!$B$11:$BK$510,MATCH('Auxiliar General'!BV$4,'Lista Puestos Valorados'!$B$10:$BK$10,0),0))</f>
        <v>No relevante</v>
      </c>
      <c r="CC308" s="26">
        <f>+HLOOKUP(CB308,Sistema_Puntos!$Q$5:$Y$43,'Auxiliar General'!BX$5,FALSE)</f>
        <v>0</v>
      </c>
      <c r="CD308" s="26" t="str">
        <f>+IF(VLOOKUP($B308,'Lista Puestos Valorados'!$B$11:$BK$510,MATCH('Auxiliar General'!BX$4,'Lista Puestos Valorados'!$B$10:$BK$10,0),0)="","No relevante",VLOOKUP($B308,'Lista Puestos Valorados'!$B$11:$BK$510,MATCH('Auxiliar General'!BX$4,'Lista Puestos Valorados'!$B$10:$BK$10,0),0))</f>
        <v>No relevante</v>
      </c>
      <c r="CE308" s="26">
        <f>+HLOOKUP(CD308,Sistema_Puntos!$Q$5:$Y$43,'Auxiliar General'!BZ$5,FALSE)</f>
        <v>0</v>
      </c>
      <c r="CF308" s="26" t="str">
        <f>+IF(VLOOKUP($B308,'Lista Puestos Valorados'!$B$11:$BK$510,MATCH('Auxiliar General'!BZ$4,'Lista Puestos Valorados'!$B$10:$BK$10,0),0)="","No relevante",VLOOKUP($B308,'Lista Puestos Valorados'!$B$11:$BK$510,MATCH('Auxiliar General'!BZ$4,'Lista Puestos Valorados'!$B$10:$BK$10,0),0))</f>
        <v>No relevante</v>
      </c>
      <c r="CG308" s="26">
        <f>+HLOOKUP(CF308,Sistema_Puntos!$Q$5:$Y$43,'Auxiliar General'!CB$5,FALSE)</f>
        <v>0</v>
      </c>
      <c r="CH308" s="29"/>
      <c r="CI308" s="29"/>
    </row>
    <row r="309" spans="2:87" ht="17.55" customHeight="1">
      <c r="B309" s="26">
        <f>+'Listado de Puestos'!B309</f>
        <v>299</v>
      </c>
      <c r="C309" s="26" t="str">
        <f>+IF('Lista Puestos Valorados'!C309="","",'Lista Puestos Valorados'!C309)</f>
        <v/>
      </c>
      <c r="D309" s="26" t="str">
        <f>+IF('Lista Puestos Valorados'!D309="","",'Lista Puestos Valorados'!D309)</f>
        <v/>
      </c>
      <c r="E309" s="26" t="str">
        <f>+IF('Lista Puestos Valorados'!E309="","",'Lista Puestos Valorados'!E309)</f>
        <v/>
      </c>
      <c r="F309" s="26" t="str">
        <f>+IF('Lista Puestos Valorados'!F309="","",'Lista Puestos Valorados'!F309)</f>
        <v/>
      </c>
      <c r="G309" s="26" t="str">
        <f>+IF('Lista Puestos Valorados'!G309="","",'Lista Puestos Valorados'!G309)</f>
        <v/>
      </c>
      <c r="H309" s="26" t="str">
        <f>+IF('Lista Puestos Valorados'!H309="","",'Lista Puestos Valorados'!H309)</f>
        <v/>
      </c>
      <c r="I309" s="26" t="str">
        <f>+IF('Lista Puestos Valorados'!I309="","",'Lista Puestos Valorados'!I309)</f>
        <v/>
      </c>
      <c r="J309" s="118" t="e">
        <f t="array" ref="J309">+IF(L309="","",_xlfn.IFS(L309&lt;='Cortes de Agrupacion'!$F$15,'Cortes de Agrupacion'!$E$15,'Resultados General'!L309&lt;='Cortes de Agrupacion'!$F$14,'Cortes de Agrupacion'!$E$14,'Resultados General'!L309&lt;='Cortes de Agrupacion'!$F$13,'Cortes de Agrupacion'!$E$13,L309&lt;='Cortes de Agrupacion'!$F$12,'Cortes de Agrupacion'!$E$12,'Resultados General'!L309&lt;='Cortes de Agrupacion'!$F$11,'Cortes de Agrupacion'!$E$11,'Resultados General'!L309&lt;='Cortes de Agrupacion'!$F$10,'Cortes de Agrupacion'!$E$10,'Resultados General'!L309&lt;='Cortes de Agrupacion'!$F$9,'Cortes de Agrupacion'!$E$9,'Resultados General'!L309&lt;='Cortes de Agrupacion'!$F$8,'Cortes de Agrupacion'!$E$8,'Resultados General'!L309&lt;='Cortes de Agrupacion'!$F$7,'Cortes de Agrupacion'!$E$7,'Resultados General'!L309&lt;='Cortes de Agrupacion'!$F$6,'Cortes de Agrupacion'!$E$6))</f>
        <v>#VALUE!</v>
      </c>
      <c r="K309" s="118" t="str">
        <f t="shared" si="8"/>
        <v/>
      </c>
      <c r="L309" s="124" t="e">
        <f>#VALUE!</f>
        <v>#VALUE!</v>
      </c>
      <c r="M309" s="26" t="e">
        <f ca="1">+_xlfn.IFNA(VLOOKUP(C309,'Distribución de puestos'!$B$8:$I$507,8,0),"")</f>
        <v>#NAME?</v>
      </c>
      <c r="N309" s="26" t="str">
        <f>+IF(VLOOKUP($B309,'Lista Puestos Valorados'!$B$11:$BK$510,MATCH('Auxiliar General'!H$4,'Lista Puestos Valorados'!$B$10:$BK$10,0),0)="","No relevante",VLOOKUP($B309,'Lista Puestos Valorados'!$B$11:$BK$510,MATCH('Auxiliar General'!H$4,'Lista Puestos Valorados'!$B$10:$BK$10,0),0))</f>
        <v>No relevante</v>
      </c>
      <c r="O309" s="26">
        <f>+HLOOKUP(N309,Sistema_Puntos!$Q$5:$Y$43,'Auxiliar General'!J$5,FALSE)</f>
        <v>0</v>
      </c>
      <c r="P309" s="26" t="str">
        <f>+IF(VLOOKUP($B309,'Lista Puestos Valorados'!$B$11:$BK$510,MATCH('Auxiliar General'!J$4,'Lista Puestos Valorados'!$B$10:$BK$10,0),0)="","No relevante",VLOOKUP($B309,'Lista Puestos Valorados'!$B$11:$BK$510,MATCH('Auxiliar General'!J$4,'Lista Puestos Valorados'!$B$10:$BK$10,0),0))</f>
        <v>No relevante</v>
      </c>
      <c r="Q309" s="26">
        <f>+HLOOKUP(P309,Sistema_Puntos!$Q$5:$Y$43,'Auxiliar General'!L$5,FALSE)</f>
        <v>0</v>
      </c>
      <c r="R309" s="26" t="str">
        <f>+IF(VLOOKUP($B309,'Lista Puestos Valorados'!$B$11:$BK$510,MATCH('Auxiliar General'!L$4,'Lista Puestos Valorados'!$B$10:$BK$10,0),0)="","No relevante",VLOOKUP($B309,'Lista Puestos Valorados'!$B$11:$BK$510,MATCH('Auxiliar General'!L$4,'Lista Puestos Valorados'!$B$10:$BK$10,0),0))</f>
        <v>No relevante</v>
      </c>
      <c r="S309" s="26">
        <f>+HLOOKUP(R309,Sistema_Puntos!$Q$5:$Y$43,'Auxiliar General'!N$5,FALSE)</f>
        <v>0</v>
      </c>
      <c r="T309" s="26" t="str">
        <f>+IF(VLOOKUP($B309,'Lista Puestos Valorados'!$B$11:$BK$510,MATCH('Auxiliar General'!N$4,'Lista Puestos Valorados'!$B$10:$BK$10,0),0)="","No relevante",VLOOKUP($B309,'Lista Puestos Valorados'!$B$11:$BK$510,MATCH('Auxiliar General'!N$4,'Lista Puestos Valorados'!$B$10:$BK$10,0),0))</f>
        <v>No relevante</v>
      </c>
      <c r="U309" s="26">
        <f>+HLOOKUP(T309,Sistema_Puntos!$Q$5:$Y$43,'Auxiliar General'!P$5,FALSE)</f>
        <v>0</v>
      </c>
      <c r="V309" s="26" t="str">
        <f>+IF(VLOOKUP($B309,'Lista Puestos Valorados'!$B$11:$BK$510,MATCH('Auxiliar General'!P$4,'Lista Puestos Valorados'!$B$10:$BK$10,0),0)="","No relevante",VLOOKUP($B309,'Lista Puestos Valorados'!$B$11:$BK$510,MATCH('Auxiliar General'!P$4,'Lista Puestos Valorados'!$B$10:$BK$10,0),0))</f>
        <v>No relevante</v>
      </c>
      <c r="W309" s="26">
        <f>+HLOOKUP(V309,Sistema_Puntos!$Q$5:$Y$43,'Auxiliar General'!R$5,FALSE)</f>
        <v>0</v>
      </c>
      <c r="X309" s="26" t="str">
        <f>+IF(VLOOKUP($B309,'Lista Puestos Valorados'!$B$11:$BK$510,MATCH('Auxiliar General'!R$4,'Lista Puestos Valorados'!$B$10:$BK$10,0),0)="","No relevante",VLOOKUP($B309,'Lista Puestos Valorados'!$B$11:$BK$510,MATCH('Auxiliar General'!R$4,'Lista Puestos Valorados'!$B$10:$BK$10,0),0))</f>
        <v>No relevante</v>
      </c>
      <c r="Y309" s="26">
        <f>+HLOOKUP(X309,Sistema_Puntos!$Q$5:$Y$43,'Auxiliar General'!T$5,FALSE)</f>
        <v>0</v>
      </c>
      <c r="Z309" s="26" t="str">
        <f>+IF(VLOOKUP($B309,'Lista Puestos Valorados'!$B$11:$BK$510,MATCH('Auxiliar General'!T$4,'Lista Puestos Valorados'!$B$10:$BK$10,0),0)="","No relevante",VLOOKUP($B309,'Lista Puestos Valorados'!$B$11:$BK$510,MATCH('Auxiliar General'!T$4,'Lista Puestos Valorados'!$B$10:$BK$10,0),0))</f>
        <v>No relevante</v>
      </c>
      <c r="AA309" s="26">
        <f>+HLOOKUP(Z309,Sistema_Puntos!$Q$5:$Y$43,'Auxiliar General'!V$5,FALSE)</f>
        <v>0</v>
      </c>
      <c r="AB309" s="26" t="str">
        <f>+IF(VLOOKUP($B309,'Lista Puestos Valorados'!$B$11:$BK$510,MATCH('Auxiliar General'!V$4,'Lista Puestos Valorados'!$B$10:$BK$10,0),0)="","No relevante",VLOOKUP($B309,'Lista Puestos Valorados'!$B$11:$BK$510,MATCH('Auxiliar General'!V$4,'Lista Puestos Valorados'!$B$10:$BK$10,0),0))</f>
        <v>No relevante</v>
      </c>
      <c r="AC309" s="26">
        <f>+HLOOKUP(AB309,Sistema_Puntos!$Q$5:$Y$43,'Auxiliar General'!X$5,FALSE)</f>
        <v>0</v>
      </c>
      <c r="AD309" s="26" t="str">
        <f>+IF(VLOOKUP($B309,'Lista Puestos Valorados'!$B$11:$BK$510,MATCH('Auxiliar General'!X$4,'Lista Puestos Valorados'!$B$10:$BK$10,0),0)="","No relevante",VLOOKUP($B309,'Lista Puestos Valorados'!$B$11:$BK$510,MATCH('Auxiliar General'!X$4,'Lista Puestos Valorados'!$B$10:$BK$10,0),0))</f>
        <v>No relevante</v>
      </c>
      <c r="AE309" s="26">
        <f>+HLOOKUP(AD309,Sistema_Puntos!$Q$5:$Y$43,'Auxiliar General'!Z$5,FALSE)</f>
        <v>0</v>
      </c>
      <c r="AF309" s="26" t="str">
        <f>+IF(VLOOKUP($B309,'Lista Puestos Valorados'!$B$11:$BK$510,MATCH('Auxiliar General'!Z$4,'Lista Puestos Valorados'!$B$10:$BK$10,0),0)="","No relevante",VLOOKUP($B309,'Lista Puestos Valorados'!$B$11:$BK$510,MATCH('Auxiliar General'!Z$4,'Lista Puestos Valorados'!$B$10:$BK$10,0),0))</f>
        <v>No relevante</v>
      </c>
      <c r="AG309" s="26">
        <f>+HLOOKUP(AF309,Sistema_Puntos!$Q$5:$Y$43,'Auxiliar General'!AB$5,FALSE)</f>
        <v>0</v>
      </c>
      <c r="AH309" s="26" t="str">
        <f>+IF(VLOOKUP($B309,'Lista Puestos Valorados'!$B$11:$BK$510,MATCH('Auxiliar General'!AB$4,'Lista Puestos Valorados'!$B$10:$BK$10,0),0)="","No relevante",VLOOKUP($B309,'Lista Puestos Valorados'!$B$11:$BK$510,MATCH('Auxiliar General'!AB$4,'Lista Puestos Valorados'!$B$10:$BK$10,0),0))</f>
        <v>No relevante</v>
      </c>
      <c r="AI309" s="26">
        <f>+HLOOKUP(AH309,Sistema_Puntos!$Q$5:$Y$43,'Auxiliar General'!AD$5,FALSE)</f>
        <v>0</v>
      </c>
      <c r="AJ309" s="26" t="str">
        <f>+IF(VLOOKUP($B309,'Lista Puestos Valorados'!$B$11:$BK$510,MATCH('Auxiliar General'!AD$4,'Lista Puestos Valorados'!$B$10:$BK$10,0),0)="","No relevante",VLOOKUP($B309,'Lista Puestos Valorados'!$B$11:$BK$510,MATCH('Auxiliar General'!AD$4,'Lista Puestos Valorados'!$B$10:$BK$10,0),0))</f>
        <v>No relevante</v>
      </c>
      <c r="AK309" s="26">
        <f>+HLOOKUP(AJ309,Sistema_Puntos!$Q$5:$Y$43,'Auxiliar General'!AF$5,FALSE)</f>
        <v>0</v>
      </c>
      <c r="AL309" s="26" t="str">
        <f>+IF(VLOOKUP($B309,'Lista Puestos Valorados'!$B$11:$BK$510,MATCH('Auxiliar General'!AF$4,'Lista Puestos Valorados'!$B$10:$BK$10,0),0)="","No relevante",VLOOKUP($B309,'Lista Puestos Valorados'!$B$11:$BK$510,MATCH('Auxiliar General'!AF$4,'Lista Puestos Valorados'!$B$10:$BK$10,0),0))</f>
        <v>No relevante</v>
      </c>
      <c r="AM309" s="26">
        <f>+HLOOKUP(AL309,Sistema_Puntos!$Q$5:$Y$43,'Auxiliar General'!AH$5,FALSE)</f>
        <v>0</v>
      </c>
      <c r="AN309" s="26" t="str">
        <f>+IF(VLOOKUP($B309,'Lista Puestos Valorados'!$B$11:$BK$510,MATCH('Auxiliar General'!AH$4,'Lista Puestos Valorados'!$B$10:$BK$10,0),0)="","No relevante",VLOOKUP($B309,'Lista Puestos Valorados'!$B$11:$BK$510,MATCH('Auxiliar General'!AH$4,'Lista Puestos Valorados'!$B$10:$BK$10,0),0))</f>
        <v>No relevante</v>
      </c>
      <c r="AO309" s="26">
        <f>+HLOOKUP(AN309,Sistema_Puntos!$Q$5:$Y$43,'Auxiliar General'!AJ$5,FALSE)</f>
        <v>0</v>
      </c>
      <c r="AP309" s="26" t="str">
        <f>+IF(VLOOKUP($B309,'Lista Puestos Valorados'!$B$11:$BK$510,MATCH('Auxiliar General'!AJ$4,'Lista Puestos Valorados'!$B$10:$BK$10,0),0)="","No relevante",VLOOKUP($B309,'Lista Puestos Valorados'!$B$11:$BK$510,MATCH('Auxiliar General'!AJ$4,'Lista Puestos Valorados'!$B$10:$BK$10,0),0))</f>
        <v>No relevante</v>
      </c>
      <c r="AQ309" s="26">
        <f>+HLOOKUP(AP309,Sistema_Puntos!$Q$5:$Y$43,'Auxiliar General'!AL$5,FALSE)</f>
        <v>0</v>
      </c>
      <c r="AR309" s="26" t="str">
        <f>+IF(VLOOKUP($B309,'Lista Puestos Valorados'!$B$11:$BK$510,MATCH('Auxiliar General'!AL$4,'Lista Puestos Valorados'!$B$10:$BK$10,0),0)="","No relevante",VLOOKUP($B309,'Lista Puestos Valorados'!$B$11:$BK$510,MATCH('Auxiliar General'!AL$4,'Lista Puestos Valorados'!$B$10:$BK$10,0),0))</f>
        <v>No relevante</v>
      </c>
      <c r="AS309" s="26">
        <f>+HLOOKUP(AR309,Sistema_Puntos!$Q$5:$Y$43,'Auxiliar General'!AN$5,FALSE)</f>
        <v>0</v>
      </c>
      <c r="AT309" s="26" t="str">
        <f>+IF(VLOOKUP($B309,'Lista Puestos Valorados'!$B$11:$BK$510,MATCH('Auxiliar General'!AN$4,'Lista Puestos Valorados'!$B$10:$BK$10,0),0)="","No relevante",VLOOKUP($B309,'Lista Puestos Valorados'!$B$11:$BK$510,MATCH('Auxiliar General'!AN$4,'Lista Puestos Valorados'!$B$10:$BK$10,0),0))</f>
        <v>No relevante</v>
      </c>
      <c r="AU309" s="26">
        <f>+HLOOKUP(AT309,Sistema_Puntos!$Q$5:$Y$43,'Auxiliar General'!AP$5,FALSE)</f>
        <v>0</v>
      </c>
      <c r="AV309" s="26" t="str">
        <f>+IF(VLOOKUP($B309,'Lista Puestos Valorados'!$B$11:$BK$510,MATCH('Auxiliar General'!AP$4,'Lista Puestos Valorados'!$B$10:$BK$10,0),0)="","No relevante",VLOOKUP($B309,'Lista Puestos Valorados'!$B$11:$BK$510,MATCH('Auxiliar General'!AP$4,'Lista Puestos Valorados'!$B$10:$BK$10,0),0))</f>
        <v>No relevante</v>
      </c>
      <c r="AW309" s="26">
        <f>+HLOOKUP(AV309,Sistema_Puntos!$Q$5:$Y$43,'Auxiliar General'!AR$5,FALSE)</f>
        <v>0</v>
      </c>
      <c r="AX309" s="26" t="str">
        <f>+IF(VLOOKUP($B309,'Lista Puestos Valorados'!$B$11:$BK$510,MATCH('Auxiliar General'!AR$4,'Lista Puestos Valorados'!$B$10:$BK$10,0),0)="","No relevante",VLOOKUP($B309,'Lista Puestos Valorados'!$B$11:$BK$510,MATCH('Auxiliar General'!AR$4,'Lista Puestos Valorados'!$B$10:$BK$10,0),0))</f>
        <v>No relevante</v>
      </c>
      <c r="AY309" s="26">
        <f>+HLOOKUP(AX309,Sistema_Puntos!$Q$5:$Y$43,'Auxiliar General'!AT$5,FALSE)</f>
        <v>0</v>
      </c>
      <c r="AZ309" s="26" t="str">
        <f>+IF(VLOOKUP($B309,'Lista Puestos Valorados'!$B$11:$BK$510,MATCH('Auxiliar General'!AT$4,'Lista Puestos Valorados'!$B$10:$BK$10,0),0)="","No relevante",VLOOKUP($B309,'Lista Puestos Valorados'!$B$11:$BK$510,MATCH('Auxiliar General'!AT$4,'Lista Puestos Valorados'!$B$10:$BK$10,0),0))</f>
        <v>No relevante</v>
      </c>
      <c r="BA309" s="26">
        <f>+HLOOKUP(AZ309,Sistema_Puntos!$Q$5:$Y$43,'Auxiliar General'!AV$5,FALSE)</f>
        <v>0</v>
      </c>
      <c r="BB309" s="26" t="str">
        <f>+IF(VLOOKUP($B309,'Lista Puestos Valorados'!$B$11:$BK$510,MATCH('Auxiliar General'!AV$4,'Lista Puestos Valorados'!$B$10:$BK$10,0),0)="","No relevante",VLOOKUP($B309,'Lista Puestos Valorados'!$B$11:$BK$510,MATCH('Auxiliar General'!AV$4,'Lista Puestos Valorados'!$B$10:$BK$10,0),0))</f>
        <v>No relevante</v>
      </c>
      <c r="BC309" s="26">
        <f>+HLOOKUP(BB309,Sistema_Puntos!$Q$5:$Y$43,'Auxiliar General'!AX$5,FALSE)</f>
        <v>0</v>
      </c>
      <c r="BD309" s="26" t="str">
        <f>+IF(VLOOKUP($B309,'Lista Puestos Valorados'!$B$11:$BK$510,MATCH('Auxiliar General'!AX$4,'Lista Puestos Valorados'!$B$10:$BK$10,0),0)="","No relevante",VLOOKUP($B309,'Lista Puestos Valorados'!$B$11:$BK$510,MATCH('Auxiliar General'!AX$4,'Lista Puestos Valorados'!$B$10:$BK$10,0),0))</f>
        <v>No relevante</v>
      </c>
      <c r="BE309" s="26">
        <f>+HLOOKUP(BD309,Sistema_Puntos!$Q$5:$Y$43,'Auxiliar General'!AZ$5,FALSE)</f>
        <v>0</v>
      </c>
      <c r="BF309" s="26" t="str">
        <f>+IF(VLOOKUP($B309,'Lista Puestos Valorados'!$B$11:$BK$510,MATCH('Auxiliar General'!AZ$4,'Lista Puestos Valorados'!$B$10:$BK$10,0),0)="","No relevante",VLOOKUP($B309,'Lista Puestos Valorados'!$B$11:$BK$510,MATCH('Auxiliar General'!AZ$4,'Lista Puestos Valorados'!$B$10:$BK$10,0),0))</f>
        <v>No relevante</v>
      </c>
      <c r="BG309" s="26">
        <f>+HLOOKUP(BF309,Sistema_Puntos!$Q$5:$Y$43,'Auxiliar General'!BB$5,FALSE)</f>
        <v>0</v>
      </c>
      <c r="BH309" s="26" t="str">
        <f>+IF(VLOOKUP($B309,'Lista Puestos Valorados'!$B$11:$BK$510,MATCH('Auxiliar General'!BB$4,'Lista Puestos Valorados'!$B$10:$BK$10,0),0)="","No relevante",VLOOKUP($B309,'Lista Puestos Valorados'!$B$11:$BK$510,MATCH('Auxiliar General'!BB$4,'Lista Puestos Valorados'!$B$10:$BK$10,0),0))</f>
        <v>No relevante</v>
      </c>
      <c r="BI309" s="26">
        <f>+HLOOKUP(BH309,Sistema_Puntos!$Q$5:$Y$43,'Auxiliar General'!BD$5,FALSE)</f>
        <v>0</v>
      </c>
      <c r="BJ309" s="26" t="str">
        <f>+IF(VLOOKUP($B309,'Lista Puestos Valorados'!$B$11:$BK$510,MATCH('Auxiliar General'!BD$4,'Lista Puestos Valorados'!$B$10:$BK$10,0),0)="","No relevante",VLOOKUP($B309,'Lista Puestos Valorados'!$B$11:$BK$510,MATCH('Auxiliar General'!BD$4,'Lista Puestos Valorados'!$B$10:$BK$10,0),0))</f>
        <v>No relevante</v>
      </c>
      <c r="BK309" s="26">
        <f>+HLOOKUP(BJ309,Sistema_Puntos!$Q$5:$Y$43,'Auxiliar General'!BF$5,FALSE)</f>
        <v>0</v>
      </c>
      <c r="BL309" s="26" t="str">
        <f>+IF(VLOOKUP($B309,'Lista Puestos Valorados'!$B$11:$BK$510,MATCH('Auxiliar General'!BF$4,'Lista Puestos Valorados'!$B$10:$BK$10,0),0)="","No relevante",VLOOKUP($B309,'Lista Puestos Valorados'!$B$11:$BK$510,MATCH('Auxiliar General'!BF$4,'Lista Puestos Valorados'!$B$10:$BK$10,0),0))</f>
        <v>No relevante</v>
      </c>
      <c r="BM309" s="26">
        <f>+HLOOKUP(BL309,Sistema_Puntos!$Q$5:$Y$43,'Auxiliar General'!BH$5,FALSE)</f>
        <v>0</v>
      </c>
      <c r="BN309" s="26" t="str">
        <f>+IF(VLOOKUP($B309,'Lista Puestos Valorados'!$B$11:$BK$510,MATCH('Auxiliar General'!BH$4,'Lista Puestos Valorados'!$B$10:$BK$10,0),0)="","No relevante",VLOOKUP($B309,'Lista Puestos Valorados'!$B$11:$BK$510,MATCH('Auxiliar General'!BH$4,'Lista Puestos Valorados'!$B$10:$BK$10,0),0))</f>
        <v>No relevante</v>
      </c>
      <c r="BO309" s="26">
        <f>+HLOOKUP(BN309,Sistema_Puntos!$Q$5:$Y$43,'Auxiliar General'!BJ$5,FALSE)</f>
        <v>0</v>
      </c>
      <c r="BP309" s="26" t="str">
        <f>+IF(VLOOKUP($B309,'Lista Puestos Valorados'!$B$11:$BK$510,MATCH('Auxiliar General'!BJ$4,'Lista Puestos Valorados'!$B$10:$BK$10,0),0)="","No relevante",VLOOKUP($B309,'Lista Puestos Valorados'!$B$11:$BK$510,MATCH('Auxiliar General'!BJ$4,'Lista Puestos Valorados'!$B$10:$BK$10,0),0))</f>
        <v>No relevante</v>
      </c>
      <c r="BQ309" s="26">
        <f>+HLOOKUP(BP309,Sistema_Puntos!$Q$5:$Y$43,'Auxiliar General'!BL$5,FALSE)</f>
        <v>0</v>
      </c>
      <c r="BR309" s="26" t="str">
        <f>+IF(VLOOKUP($B309,'Lista Puestos Valorados'!$B$11:$BK$510,MATCH('Auxiliar General'!BL$4,'Lista Puestos Valorados'!$B$10:$BK$10,0),0)="","No relevante",VLOOKUP($B309,'Lista Puestos Valorados'!$B$11:$BK$510,MATCH('Auxiliar General'!BL$4,'Lista Puestos Valorados'!$B$10:$BK$10,0),0))</f>
        <v>No relevante</v>
      </c>
      <c r="BS309" s="26">
        <f>+HLOOKUP(BR309,Sistema_Puntos!$Q$5:$Y$43,'Auxiliar General'!BN$5,FALSE)</f>
        <v>0</v>
      </c>
      <c r="BT309" s="26" t="str">
        <f>+IF(VLOOKUP($B309,'Lista Puestos Valorados'!$B$11:$BK$510,MATCH('Auxiliar General'!BN$4,'Lista Puestos Valorados'!$B$10:$BK$10,0),0)="","No relevante",VLOOKUP($B309,'Lista Puestos Valorados'!$B$11:$BK$510,MATCH('Auxiliar General'!BN$4,'Lista Puestos Valorados'!$B$10:$BK$10,0),0))</f>
        <v>No relevante</v>
      </c>
      <c r="BU309" s="26">
        <f>+HLOOKUP(BT309,Sistema_Puntos!$Q$5:$Y$43,'Auxiliar General'!BP$5,FALSE)</f>
        <v>0</v>
      </c>
      <c r="BV309" s="26" t="str">
        <f>+IF(VLOOKUP($B309,'Lista Puestos Valorados'!$B$11:$BK$510,MATCH('Auxiliar General'!BP$4,'Lista Puestos Valorados'!$B$10:$BK$10,0),0)="","No relevante",VLOOKUP($B309,'Lista Puestos Valorados'!$B$11:$BK$510,MATCH('Auxiliar General'!BP$4,'Lista Puestos Valorados'!$B$10:$BK$10,0),0))</f>
        <v>No relevante</v>
      </c>
      <c r="BW309" s="26">
        <f>+HLOOKUP(BV309,Sistema_Puntos!$Q$5:$Y$43,'Auxiliar General'!BR$5,FALSE)</f>
        <v>0</v>
      </c>
      <c r="BX309" s="26" t="str">
        <f>+IF(VLOOKUP($B309,'Lista Puestos Valorados'!$B$11:$BK$510,MATCH('Auxiliar General'!BR$4,'Lista Puestos Valorados'!$B$10:$BK$10,0),0)="","No relevante",VLOOKUP($B309,'Lista Puestos Valorados'!$B$11:$BK$510,MATCH('Auxiliar General'!BR$4,'Lista Puestos Valorados'!$B$10:$BK$10,0),0))</f>
        <v>No relevante</v>
      </c>
      <c r="BY309" s="26">
        <f>+HLOOKUP(BX309,Sistema_Puntos!$Q$5:$Y$43,'Auxiliar General'!BT$5,FALSE)</f>
        <v>0</v>
      </c>
      <c r="BZ309" s="26" t="str">
        <f>+IF(VLOOKUP($B309,'Lista Puestos Valorados'!$B$11:$BK$510,MATCH('Auxiliar General'!BT$4,'Lista Puestos Valorados'!$B$10:$BK$10,0),0)="","No relevante",VLOOKUP($B309,'Lista Puestos Valorados'!$B$11:$BK$510,MATCH('Auxiliar General'!BT$4,'Lista Puestos Valorados'!$B$10:$BK$10,0),0))</f>
        <v>No relevante</v>
      </c>
      <c r="CA309" s="26">
        <f>+HLOOKUP(BZ309,Sistema_Puntos!$Q$5:$Y$43,'Auxiliar General'!BV$5,FALSE)</f>
        <v>0</v>
      </c>
      <c r="CB309" s="26" t="str">
        <f>+IF(VLOOKUP($B309,'Lista Puestos Valorados'!$B$11:$BK$510,MATCH('Auxiliar General'!BV$4,'Lista Puestos Valorados'!$B$10:$BK$10,0),0)="","No relevante",VLOOKUP($B309,'Lista Puestos Valorados'!$B$11:$BK$510,MATCH('Auxiliar General'!BV$4,'Lista Puestos Valorados'!$B$10:$BK$10,0),0))</f>
        <v>No relevante</v>
      </c>
      <c r="CC309" s="26">
        <f>+HLOOKUP(CB309,Sistema_Puntos!$Q$5:$Y$43,'Auxiliar General'!BX$5,FALSE)</f>
        <v>0</v>
      </c>
      <c r="CD309" s="26" t="str">
        <f>+IF(VLOOKUP($B309,'Lista Puestos Valorados'!$B$11:$BK$510,MATCH('Auxiliar General'!BX$4,'Lista Puestos Valorados'!$B$10:$BK$10,0),0)="","No relevante",VLOOKUP($B309,'Lista Puestos Valorados'!$B$11:$BK$510,MATCH('Auxiliar General'!BX$4,'Lista Puestos Valorados'!$B$10:$BK$10,0),0))</f>
        <v>No relevante</v>
      </c>
      <c r="CE309" s="26">
        <f>+HLOOKUP(CD309,Sistema_Puntos!$Q$5:$Y$43,'Auxiliar General'!BZ$5,FALSE)</f>
        <v>0</v>
      </c>
      <c r="CF309" s="26" t="str">
        <f>+IF(VLOOKUP($B309,'Lista Puestos Valorados'!$B$11:$BK$510,MATCH('Auxiliar General'!BZ$4,'Lista Puestos Valorados'!$B$10:$BK$10,0),0)="","No relevante",VLOOKUP($B309,'Lista Puestos Valorados'!$B$11:$BK$510,MATCH('Auxiliar General'!BZ$4,'Lista Puestos Valorados'!$B$10:$BK$10,0),0))</f>
        <v>No relevante</v>
      </c>
      <c r="CG309" s="26">
        <f>+HLOOKUP(CF309,Sistema_Puntos!$Q$5:$Y$43,'Auxiliar General'!CB$5,FALSE)</f>
        <v>0</v>
      </c>
      <c r="CH309" s="29"/>
      <c r="CI309" s="29"/>
    </row>
    <row r="310" spans="2:87" ht="17.55" customHeight="1">
      <c r="B310" s="26">
        <f>+'Listado de Puestos'!B310</f>
        <v>300</v>
      </c>
      <c r="C310" s="26" t="str">
        <f>+IF('Lista Puestos Valorados'!C310="","",'Lista Puestos Valorados'!C310)</f>
        <v/>
      </c>
      <c r="D310" s="26" t="str">
        <f>+IF('Lista Puestos Valorados'!D310="","",'Lista Puestos Valorados'!D310)</f>
        <v/>
      </c>
      <c r="E310" s="26" t="str">
        <f>+IF('Lista Puestos Valorados'!E310="","",'Lista Puestos Valorados'!E310)</f>
        <v/>
      </c>
      <c r="F310" s="26" t="str">
        <f>+IF('Lista Puestos Valorados'!F310="","",'Lista Puestos Valorados'!F310)</f>
        <v/>
      </c>
      <c r="G310" s="26" t="str">
        <f>+IF('Lista Puestos Valorados'!G310="","",'Lista Puestos Valorados'!G310)</f>
        <v/>
      </c>
      <c r="H310" s="26" t="str">
        <f>+IF('Lista Puestos Valorados'!H310="","",'Lista Puestos Valorados'!H310)</f>
        <v/>
      </c>
      <c r="I310" s="26" t="str">
        <f>+IF('Lista Puestos Valorados'!I310="","",'Lista Puestos Valorados'!I310)</f>
        <v/>
      </c>
      <c r="J310" s="118" t="e">
        <f t="array" ref="J310">+IF(L310="","",_xlfn.IFS(L310&lt;='Cortes de Agrupacion'!$F$15,'Cortes de Agrupacion'!$E$15,'Resultados General'!L310&lt;='Cortes de Agrupacion'!$F$14,'Cortes de Agrupacion'!$E$14,'Resultados General'!L310&lt;='Cortes de Agrupacion'!$F$13,'Cortes de Agrupacion'!$E$13,L310&lt;='Cortes de Agrupacion'!$F$12,'Cortes de Agrupacion'!$E$12,'Resultados General'!L310&lt;='Cortes de Agrupacion'!$F$11,'Cortes de Agrupacion'!$E$11,'Resultados General'!L310&lt;='Cortes de Agrupacion'!$F$10,'Cortes de Agrupacion'!$E$10,'Resultados General'!L310&lt;='Cortes de Agrupacion'!$F$9,'Cortes de Agrupacion'!$E$9,'Resultados General'!L310&lt;='Cortes de Agrupacion'!$F$8,'Cortes de Agrupacion'!$E$8,'Resultados General'!L310&lt;='Cortes de Agrupacion'!$F$7,'Cortes de Agrupacion'!$E$7,'Resultados General'!L310&lt;='Cortes de Agrupacion'!$F$6,'Cortes de Agrupacion'!$E$6))</f>
        <v>#VALUE!</v>
      </c>
      <c r="K310" s="118" t="str">
        <f t="shared" si="8"/>
        <v/>
      </c>
      <c r="L310" s="124" t="e">
        <f>#VALUE!</f>
        <v>#VALUE!</v>
      </c>
      <c r="M310" s="26" t="e">
        <f ca="1">+_xlfn.IFNA(VLOOKUP(C310,'Distribución de puestos'!$B$8:$I$507,8,0),"")</f>
        <v>#NAME?</v>
      </c>
      <c r="N310" s="26" t="str">
        <f>+IF(VLOOKUP($B310,'Lista Puestos Valorados'!$B$11:$BK$510,MATCH('Auxiliar General'!H$4,'Lista Puestos Valorados'!$B$10:$BK$10,0),0)="","No relevante",VLOOKUP($B310,'Lista Puestos Valorados'!$B$11:$BK$510,MATCH('Auxiliar General'!H$4,'Lista Puestos Valorados'!$B$10:$BK$10,0),0))</f>
        <v>No relevante</v>
      </c>
      <c r="O310" s="26">
        <f>+HLOOKUP(N310,Sistema_Puntos!$Q$5:$Y$43,'Auxiliar General'!J$5,FALSE)</f>
        <v>0</v>
      </c>
      <c r="P310" s="26" t="str">
        <f>+IF(VLOOKUP($B310,'Lista Puestos Valorados'!$B$11:$BK$510,MATCH('Auxiliar General'!J$4,'Lista Puestos Valorados'!$B$10:$BK$10,0),0)="","No relevante",VLOOKUP($B310,'Lista Puestos Valorados'!$B$11:$BK$510,MATCH('Auxiliar General'!J$4,'Lista Puestos Valorados'!$B$10:$BK$10,0),0))</f>
        <v>No relevante</v>
      </c>
      <c r="Q310" s="26">
        <f>+HLOOKUP(P310,Sistema_Puntos!$Q$5:$Y$43,'Auxiliar General'!L$5,FALSE)</f>
        <v>0</v>
      </c>
      <c r="R310" s="26" t="str">
        <f>+IF(VLOOKUP($B310,'Lista Puestos Valorados'!$B$11:$BK$510,MATCH('Auxiliar General'!L$4,'Lista Puestos Valorados'!$B$10:$BK$10,0),0)="","No relevante",VLOOKUP($B310,'Lista Puestos Valorados'!$B$11:$BK$510,MATCH('Auxiliar General'!L$4,'Lista Puestos Valorados'!$B$10:$BK$10,0),0))</f>
        <v>No relevante</v>
      </c>
      <c r="S310" s="26">
        <f>+HLOOKUP(R310,Sistema_Puntos!$Q$5:$Y$43,'Auxiliar General'!N$5,FALSE)</f>
        <v>0</v>
      </c>
      <c r="T310" s="26" t="str">
        <f>+IF(VLOOKUP($B310,'Lista Puestos Valorados'!$B$11:$BK$510,MATCH('Auxiliar General'!N$4,'Lista Puestos Valorados'!$B$10:$BK$10,0),0)="","No relevante",VLOOKUP($B310,'Lista Puestos Valorados'!$B$11:$BK$510,MATCH('Auxiliar General'!N$4,'Lista Puestos Valorados'!$B$10:$BK$10,0),0))</f>
        <v>No relevante</v>
      </c>
      <c r="U310" s="26">
        <f>+HLOOKUP(T310,Sistema_Puntos!$Q$5:$Y$43,'Auxiliar General'!P$5,FALSE)</f>
        <v>0</v>
      </c>
      <c r="V310" s="26" t="str">
        <f>+IF(VLOOKUP($B310,'Lista Puestos Valorados'!$B$11:$BK$510,MATCH('Auxiliar General'!P$4,'Lista Puestos Valorados'!$B$10:$BK$10,0),0)="","No relevante",VLOOKUP($B310,'Lista Puestos Valorados'!$B$11:$BK$510,MATCH('Auxiliar General'!P$4,'Lista Puestos Valorados'!$B$10:$BK$10,0),0))</f>
        <v>No relevante</v>
      </c>
      <c r="W310" s="26">
        <f>+HLOOKUP(V310,Sistema_Puntos!$Q$5:$Y$43,'Auxiliar General'!R$5,FALSE)</f>
        <v>0</v>
      </c>
      <c r="X310" s="26" t="str">
        <f>+IF(VLOOKUP($B310,'Lista Puestos Valorados'!$B$11:$BK$510,MATCH('Auxiliar General'!R$4,'Lista Puestos Valorados'!$B$10:$BK$10,0),0)="","No relevante",VLOOKUP($B310,'Lista Puestos Valorados'!$B$11:$BK$510,MATCH('Auxiliar General'!R$4,'Lista Puestos Valorados'!$B$10:$BK$10,0),0))</f>
        <v>No relevante</v>
      </c>
      <c r="Y310" s="26">
        <f>+HLOOKUP(X310,Sistema_Puntos!$Q$5:$Y$43,'Auxiliar General'!T$5,FALSE)</f>
        <v>0</v>
      </c>
      <c r="Z310" s="26" t="str">
        <f>+IF(VLOOKUP($B310,'Lista Puestos Valorados'!$B$11:$BK$510,MATCH('Auxiliar General'!T$4,'Lista Puestos Valorados'!$B$10:$BK$10,0),0)="","No relevante",VLOOKUP($B310,'Lista Puestos Valorados'!$B$11:$BK$510,MATCH('Auxiliar General'!T$4,'Lista Puestos Valorados'!$B$10:$BK$10,0),0))</f>
        <v>No relevante</v>
      </c>
      <c r="AA310" s="26">
        <f>+HLOOKUP(Z310,Sistema_Puntos!$Q$5:$Y$43,'Auxiliar General'!V$5,FALSE)</f>
        <v>0</v>
      </c>
      <c r="AB310" s="26" t="str">
        <f>+IF(VLOOKUP($B310,'Lista Puestos Valorados'!$B$11:$BK$510,MATCH('Auxiliar General'!V$4,'Lista Puestos Valorados'!$B$10:$BK$10,0),0)="","No relevante",VLOOKUP($B310,'Lista Puestos Valorados'!$B$11:$BK$510,MATCH('Auxiliar General'!V$4,'Lista Puestos Valorados'!$B$10:$BK$10,0),0))</f>
        <v>No relevante</v>
      </c>
      <c r="AC310" s="26">
        <f>+HLOOKUP(AB310,Sistema_Puntos!$Q$5:$Y$43,'Auxiliar General'!X$5,FALSE)</f>
        <v>0</v>
      </c>
      <c r="AD310" s="26" t="str">
        <f>+IF(VLOOKUP($B310,'Lista Puestos Valorados'!$B$11:$BK$510,MATCH('Auxiliar General'!X$4,'Lista Puestos Valorados'!$B$10:$BK$10,0),0)="","No relevante",VLOOKUP($B310,'Lista Puestos Valorados'!$B$11:$BK$510,MATCH('Auxiliar General'!X$4,'Lista Puestos Valorados'!$B$10:$BK$10,0),0))</f>
        <v>No relevante</v>
      </c>
      <c r="AE310" s="26">
        <f>+HLOOKUP(AD310,Sistema_Puntos!$Q$5:$Y$43,'Auxiliar General'!Z$5,FALSE)</f>
        <v>0</v>
      </c>
      <c r="AF310" s="26" t="str">
        <f>+IF(VLOOKUP($B310,'Lista Puestos Valorados'!$B$11:$BK$510,MATCH('Auxiliar General'!Z$4,'Lista Puestos Valorados'!$B$10:$BK$10,0),0)="","No relevante",VLOOKUP($B310,'Lista Puestos Valorados'!$B$11:$BK$510,MATCH('Auxiliar General'!Z$4,'Lista Puestos Valorados'!$B$10:$BK$10,0),0))</f>
        <v>No relevante</v>
      </c>
      <c r="AG310" s="26">
        <f>+HLOOKUP(AF310,Sistema_Puntos!$Q$5:$Y$43,'Auxiliar General'!AB$5,FALSE)</f>
        <v>0</v>
      </c>
      <c r="AH310" s="26" t="str">
        <f>+IF(VLOOKUP($B310,'Lista Puestos Valorados'!$B$11:$BK$510,MATCH('Auxiliar General'!AB$4,'Lista Puestos Valorados'!$B$10:$BK$10,0),0)="","No relevante",VLOOKUP($B310,'Lista Puestos Valorados'!$B$11:$BK$510,MATCH('Auxiliar General'!AB$4,'Lista Puestos Valorados'!$B$10:$BK$10,0),0))</f>
        <v>No relevante</v>
      </c>
      <c r="AI310" s="26">
        <f>+HLOOKUP(AH310,Sistema_Puntos!$Q$5:$Y$43,'Auxiliar General'!AD$5,FALSE)</f>
        <v>0</v>
      </c>
      <c r="AJ310" s="26" t="str">
        <f>+IF(VLOOKUP($B310,'Lista Puestos Valorados'!$B$11:$BK$510,MATCH('Auxiliar General'!AD$4,'Lista Puestos Valorados'!$B$10:$BK$10,0),0)="","No relevante",VLOOKUP($B310,'Lista Puestos Valorados'!$B$11:$BK$510,MATCH('Auxiliar General'!AD$4,'Lista Puestos Valorados'!$B$10:$BK$10,0),0))</f>
        <v>No relevante</v>
      </c>
      <c r="AK310" s="26">
        <f>+HLOOKUP(AJ310,Sistema_Puntos!$Q$5:$Y$43,'Auxiliar General'!AF$5,FALSE)</f>
        <v>0</v>
      </c>
      <c r="AL310" s="26" t="str">
        <f>+IF(VLOOKUP($B310,'Lista Puestos Valorados'!$B$11:$BK$510,MATCH('Auxiliar General'!AF$4,'Lista Puestos Valorados'!$B$10:$BK$10,0),0)="","No relevante",VLOOKUP($B310,'Lista Puestos Valorados'!$B$11:$BK$510,MATCH('Auxiliar General'!AF$4,'Lista Puestos Valorados'!$B$10:$BK$10,0),0))</f>
        <v>No relevante</v>
      </c>
      <c r="AM310" s="26">
        <f>+HLOOKUP(AL310,Sistema_Puntos!$Q$5:$Y$43,'Auxiliar General'!AH$5,FALSE)</f>
        <v>0</v>
      </c>
      <c r="AN310" s="26" t="str">
        <f>+IF(VLOOKUP($B310,'Lista Puestos Valorados'!$B$11:$BK$510,MATCH('Auxiliar General'!AH$4,'Lista Puestos Valorados'!$B$10:$BK$10,0),0)="","No relevante",VLOOKUP($B310,'Lista Puestos Valorados'!$B$11:$BK$510,MATCH('Auxiliar General'!AH$4,'Lista Puestos Valorados'!$B$10:$BK$10,0),0))</f>
        <v>No relevante</v>
      </c>
      <c r="AO310" s="26">
        <f>+HLOOKUP(AN310,Sistema_Puntos!$Q$5:$Y$43,'Auxiliar General'!AJ$5,FALSE)</f>
        <v>0</v>
      </c>
      <c r="AP310" s="26" t="str">
        <f>+IF(VLOOKUP($B310,'Lista Puestos Valorados'!$B$11:$BK$510,MATCH('Auxiliar General'!AJ$4,'Lista Puestos Valorados'!$B$10:$BK$10,0),0)="","No relevante",VLOOKUP($B310,'Lista Puestos Valorados'!$B$11:$BK$510,MATCH('Auxiliar General'!AJ$4,'Lista Puestos Valorados'!$B$10:$BK$10,0),0))</f>
        <v>No relevante</v>
      </c>
      <c r="AQ310" s="26">
        <f>+HLOOKUP(AP310,Sistema_Puntos!$Q$5:$Y$43,'Auxiliar General'!AL$5,FALSE)</f>
        <v>0</v>
      </c>
      <c r="AR310" s="26" t="str">
        <f>+IF(VLOOKUP($B310,'Lista Puestos Valorados'!$B$11:$BK$510,MATCH('Auxiliar General'!AL$4,'Lista Puestos Valorados'!$B$10:$BK$10,0),0)="","No relevante",VLOOKUP($B310,'Lista Puestos Valorados'!$B$11:$BK$510,MATCH('Auxiliar General'!AL$4,'Lista Puestos Valorados'!$B$10:$BK$10,0),0))</f>
        <v>No relevante</v>
      </c>
      <c r="AS310" s="26">
        <f>+HLOOKUP(AR310,Sistema_Puntos!$Q$5:$Y$43,'Auxiliar General'!AN$5,FALSE)</f>
        <v>0</v>
      </c>
      <c r="AT310" s="26" t="str">
        <f>+IF(VLOOKUP($B310,'Lista Puestos Valorados'!$B$11:$BK$510,MATCH('Auxiliar General'!AN$4,'Lista Puestos Valorados'!$B$10:$BK$10,0),0)="","No relevante",VLOOKUP($B310,'Lista Puestos Valorados'!$B$11:$BK$510,MATCH('Auxiliar General'!AN$4,'Lista Puestos Valorados'!$B$10:$BK$10,0),0))</f>
        <v>No relevante</v>
      </c>
      <c r="AU310" s="26">
        <f>+HLOOKUP(AT310,Sistema_Puntos!$Q$5:$Y$43,'Auxiliar General'!AP$5,FALSE)</f>
        <v>0</v>
      </c>
      <c r="AV310" s="26" t="str">
        <f>+IF(VLOOKUP($B310,'Lista Puestos Valorados'!$B$11:$BK$510,MATCH('Auxiliar General'!AP$4,'Lista Puestos Valorados'!$B$10:$BK$10,0),0)="","No relevante",VLOOKUP($B310,'Lista Puestos Valorados'!$B$11:$BK$510,MATCH('Auxiliar General'!AP$4,'Lista Puestos Valorados'!$B$10:$BK$10,0),0))</f>
        <v>No relevante</v>
      </c>
      <c r="AW310" s="26">
        <f>+HLOOKUP(AV310,Sistema_Puntos!$Q$5:$Y$43,'Auxiliar General'!AR$5,FALSE)</f>
        <v>0</v>
      </c>
      <c r="AX310" s="26" t="str">
        <f>+IF(VLOOKUP($B310,'Lista Puestos Valorados'!$B$11:$BK$510,MATCH('Auxiliar General'!AR$4,'Lista Puestos Valorados'!$B$10:$BK$10,0),0)="","No relevante",VLOOKUP($B310,'Lista Puestos Valorados'!$B$11:$BK$510,MATCH('Auxiliar General'!AR$4,'Lista Puestos Valorados'!$B$10:$BK$10,0),0))</f>
        <v>No relevante</v>
      </c>
      <c r="AY310" s="26">
        <f>+HLOOKUP(AX310,Sistema_Puntos!$Q$5:$Y$43,'Auxiliar General'!AT$5,FALSE)</f>
        <v>0</v>
      </c>
      <c r="AZ310" s="26" t="str">
        <f>+IF(VLOOKUP($B310,'Lista Puestos Valorados'!$B$11:$BK$510,MATCH('Auxiliar General'!AT$4,'Lista Puestos Valorados'!$B$10:$BK$10,0),0)="","No relevante",VLOOKUP($B310,'Lista Puestos Valorados'!$B$11:$BK$510,MATCH('Auxiliar General'!AT$4,'Lista Puestos Valorados'!$B$10:$BK$10,0),0))</f>
        <v>No relevante</v>
      </c>
      <c r="BA310" s="26">
        <f>+HLOOKUP(AZ310,Sistema_Puntos!$Q$5:$Y$43,'Auxiliar General'!AV$5,FALSE)</f>
        <v>0</v>
      </c>
      <c r="BB310" s="26" t="str">
        <f>+IF(VLOOKUP($B310,'Lista Puestos Valorados'!$B$11:$BK$510,MATCH('Auxiliar General'!AV$4,'Lista Puestos Valorados'!$B$10:$BK$10,0),0)="","No relevante",VLOOKUP($B310,'Lista Puestos Valorados'!$B$11:$BK$510,MATCH('Auxiliar General'!AV$4,'Lista Puestos Valorados'!$B$10:$BK$10,0),0))</f>
        <v>No relevante</v>
      </c>
      <c r="BC310" s="26">
        <f>+HLOOKUP(BB310,Sistema_Puntos!$Q$5:$Y$43,'Auxiliar General'!AX$5,FALSE)</f>
        <v>0</v>
      </c>
      <c r="BD310" s="26" t="str">
        <f>+IF(VLOOKUP($B310,'Lista Puestos Valorados'!$B$11:$BK$510,MATCH('Auxiliar General'!AX$4,'Lista Puestos Valorados'!$B$10:$BK$10,0),0)="","No relevante",VLOOKUP($B310,'Lista Puestos Valorados'!$B$11:$BK$510,MATCH('Auxiliar General'!AX$4,'Lista Puestos Valorados'!$B$10:$BK$10,0),0))</f>
        <v>No relevante</v>
      </c>
      <c r="BE310" s="26">
        <f>+HLOOKUP(BD310,Sistema_Puntos!$Q$5:$Y$43,'Auxiliar General'!AZ$5,FALSE)</f>
        <v>0</v>
      </c>
      <c r="BF310" s="26" t="str">
        <f>+IF(VLOOKUP($B310,'Lista Puestos Valorados'!$B$11:$BK$510,MATCH('Auxiliar General'!AZ$4,'Lista Puestos Valorados'!$B$10:$BK$10,0),0)="","No relevante",VLOOKUP($B310,'Lista Puestos Valorados'!$B$11:$BK$510,MATCH('Auxiliar General'!AZ$4,'Lista Puestos Valorados'!$B$10:$BK$10,0),0))</f>
        <v>No relevante</v>
      </c>
      <c r="BG310" s="26">
        <f>+HLOOKUP(BF310,Sistema_Puntos!$Q$5:$Y$43,'Auxiliar General'!BB$5,FALSE)</f>
        <v>0</v>
      </c>
      <c r="BH310" s="26" t="str">
        <f>+IF(VLOOKUP($B310,'Lista Puestos Valorados'!$B$11:$BK$510,MATCH('Auxiliar General'!BB$4,'Lista Puestos Valorados'!$B$10:$BK$10,0),0)="","No relevante",VLOOKUP($B310,'Lista Puestos Valorados'!$B$11:$BK$510,MATCH('Auxiliar General'!BB$4,'Lista Puestos Valorados'!$B$10:$BK$10,0),0))</f>
        <v>No relevante</v>
      </c>
      <c r="BI310" s="26">
        <f>+HLOOKUP(BH310,Sistema_Puntos!$Q$5:$Y$43,'Auxiliar General'!BD$5,FALSE)</f>
        <v>0</v>
      </c>
      <c r="BJ310" s="26" t="str">
        <f>+IF(VLOOKUP($B310,'Lista Puestos Valorados'!$B$11:$BK$510,MATCH('Auxiliar General'!BD$4,'Lista Puestos Valorados'!$B$10:$BK$10,0),0)="","No relevante",VLOOKUP($B310,'Lista Puestos Valorados'!$B$11:$BK$510,MATCH('Auxiliar General'!BD$4,'Lista Puestos Valorados'!$B$10:$BK$10,0),0))</f>
        <v>No relevante</v>
      </c>
      <c r="BK310" s="26">
        <f>+HLOOKUP(BJ310,Sistema_Puntos!$Q$5:$Y$43,'Auxiliar General'!BF$5,FALSE)</f>
        <v>0</v>
      </c>
      <c r="BL310" s="26" t="str">
        <f>+IF(VLOOKUP($B310,'Lista Puestos Valorados'!$B$11:$BK$510,MATCH('Auxiliar General'!BF$4,'Lista Puestos Valorados'!$B$10:$BK$10,0),0)="","No relevante",VLOOKUP($B310,'Lista Puestos Valorados'!$B$11:$BK$510,MATCH('Auxiliar General'!BF$4,'Lista Puestos Valorados'!$B$10:$BK$10,0),0))</f>
        <v>No relevante</v>
      </c>
      <c r="BM310" s="26">
        <f>+HLOOKUP(BL310,Sistema_Puntos!$Q$5:$Y$43,'Auxiliar General'!BH$5,FALSE)</f>
        <v>0</v>
      </c>
      <c r="BN310" s="26" t="str">
        <f>+IF(VLOOKUP($B310,'Lista Puestos Valorados'!$B$11:$BK$510,MATCH('Auxiliar General'!BH$4,'Lista Puestos Valorados'!$B$10:$BK$10,0),0)="","No relevante",VLOOKUP($B310,'Lista Puestos Valorados'!$B$11:$BK$510,MATCH('Auxiliar General'!BH$4,'Lista Puestos Valorados'!$B$10:$BK$10,0),0))</f>
        <v>No relevante</v>
      </c>
      <c r="BO310" s="26">
        <f>+HLOOKUP(BN310,Sistema_Puntos!$Q$5:$Y$43,'Auxiliar General'!BJ$5,FALSE)</f>
        <v>0</v>
      </c>
      <c r="BP310" s="26" t="str">
        <f>+IF(VLOOKUP($B310,'Lista Puestos Valorados'!$B$11:$BK$510,MATCH('Auxiliar General'!BJ$4,'Lista Puestos Valorados'!$B$10:$BK$10,0),0)="","No relevante",VLOOKUP($B310,'Lista Puestos Valorados'!$B$11:$BK$510,MATCH('Auxiliar General'!BJ$4,'Lista Puestos Valorados'!$B$10:$BK$10,0),0))</f>
        <v>No relevante</v>
      </c>
      <c r="BQ310" s="26">
        <f>+HLOOKUP(BP310,Sistema_Puntos!$Q$5:$Y$43,'Auxiliar General'!BL$5,FALSE)</f>
        <v>0</v>
      </c>
      <c r="BR310" s="26" t="str">
        <f>+IF(VLOOKUP($B310,'Lista Puestos Valorados'!$B$11:$BK$510,MATCH('Auxiliar General'!BL$4,'Lista Puestos Valorados'!$B$10:$BK$10,0),0)="","No relevante",VLOOKUP($B310,'Lista Puestos Valorados'!$B$11:$BK$510,MATCH('Auxiliar General'!BL$4,'Lista Puestos Valorados'!$B$10:$BK$10,0),0))</f>
        <v>No relevante</v>
      </c>
      <c r="BS310" s="26">
        <f>+HLOOKUP(BR310,Sistema_Puntos!$Q$5:$Y$43,'Auxiliar General'!BN$5,FALSE)</f>
        <v>0</v>
      </c>
      <c r="BT310" s="26" t="str">
        <f>+IF(VLOOKUP($B310,'Lista Puestos Valorados'!$B$11:$BK$510,MATCH('Auxiliar General'!BN$4,'Lista Puestos Valorados'!$B$10:$BK$10,0),0)="","No relevante",VLOOKUP($B310,'Lista Puestos Valorados'!$B$11:$BK$510,MATCH('Auxiliar General'!BN$4,'Lista Puestos Valorados'!$B$10:$BK$10,0),0))</f>
        <v>No relevante</v>
      </c>
      <c r="BU310" s="26">
        <f>+HLOOKUP(BT310,Sistema_Puntos!$Q$5:$Y$43,'Auxiliar General'!BP$5,FALSE)</f>
        <v>0</v>
      </c>
      <c r="BV310" s="26" t="str">
        <f>+IF(VLOOKUP($B310,'Lista Puestos Valorados'!$B$11:$BK$510,MATCH('Auxiliar General'!BP$4,'Lista Puestos Valorados'!$B$10:$BK$10,0),0)="","No relevante",VLOOKUP($B310,'Lista Puestos Valorados'!$B$11:$BK$510,MATCH('Auxiliar General'!BP$4,'Lista Puestos Valorados'!$B$10:$BK$10,0),0))</f>
        <v>No relevante</v>
      </c>
      <c r="BW310" s="26">
        <f>+HLOOKUP(BV310,Sistema_Puntos!$Q$5:$Y$43,'Auxiliar General'!BR$5,FALSE)</f>
        <v>0</v>
      </c>
      <c r="BX310" s="26" t="str">
        <f>+IF(VLOOKUP($B310,'Lista Puestos Valorados'!$B$11:$BK$510,MATCH('Auxiliar General'!BR$4,'Lista Puestos Valorados'!$B$10:$BK$10,0),0)="","No relevante",VLOOKUP($B310,'Lista Puestos Valorados'!$B$11:$BK$510,MATCH('Auxiliar General'!BR$4,'Lista Puestos Valorados'!$B$10:$BK$10,0),0))</f>
        <v>No relevante</v>
      </c>
      <c r="BY310" s="26">
        <f>+HLOOKUP(BX310,Sistema_Puntos!$Q$5:$Y$43,'Auxiliar General'!BT$5,FALSE)</f>
        <v>0</v>
      </c>
      <c r="BZ310" s="26" t="str">
        <f>+IF(VLOOKUP($B310,'Lista Puestos Valorados'!$B$11:$BK$510,MATCH('Auxiliar General'!BT$4,'Lista Puestos Valorados'!$B$10:$BK$10,0),0)="","No relevante",VLOOKUP($B310,'Lista Puestos Valorados'!$B$11:$BK$510,MATCH('Auxiliar General'!BT$4,'Lista Puestos Valorados'!$B$10:$BK$10,0),0))</f>
        <v>No relevante</v>
      </c>
      <c r="CA310" s="26">
        <f>+HLOOKUP(BZ310,Sistema_Puntos!$Q$5:$Y$43,'Auxiliar General'!BV$5,FALSE)</f>
        <v>0</v>
      </c>
      <c r="CB310" s="26" t="str">
        <f>+IF(VLOOKUP($B310,'Lista Puestos Valorados'!$B$11:$BK$510,MATCH('Auxiliar General'!BV$4,'Lista Puestos Valorados'!$B$10:$BK$10,0),0)="","No relevante",VLOOKUP($B310,'Lista Puestos Valorados'!$B$11:$BK$510,MATCH('Auxiliar General'!BV$4,'Lista Puestos Valorados'!$B$10:$BK$10,0),0))</f>
        <v>No relevante</v>
      </c>
      <c r="CC310" s="26">
        <f>+HLOOKUP(CB310,Sistema_Puntos!$Q$5:$Y$43,'Auxiliar General'!BX$5,FALSE)</f>
        <v>0</v>
      </c>
      <c r="CD310" s="26" t="str">
        <f>+IF(VLOOKUP($B310,'Lista Puestos Valorados'!$B$11:$BK$510,MATCH('Auxiliar General'!BX$4,'Lista Puestos Valorados'!$B$10:$BK$10,0),0)="","No relevante",VLOOKUP($B310,'Lista Puestos Valorados'!$B$11:$BK$510,MATCH('Auxiliar General'!BX$4,'Lista Puestos Valorados'!$B$10:$BK$10,0),0))</f>
        <v>No relevante</v>
      </c>
      <c r="CE310" s="26">
        <f>+HLOOKUP(CD310,Sistema_Puntos!$Q$5:$Y$43,'Auxiliar General'!BZ$5,FALSE)</f>
        <v>0</v>
      </c>
      <c r="CF310" s="26" t="str">
        <f>+IF(VLOOKUP($B310,'Lista Puestos Valorados'!$B$11:$BK$510,MATCH('Auxiliar General'!BZ$4,'Lista Puestos Valorados'!$B$10:$BK$10,0),0)="","No relevante",VLOOKUP($B310,'Lista Puestos Valorados'!$B$11:$BK$510,MATCH('Auxiliar General'!BZ$4,'Lista Puestos Valorados'!$B$10:$BK$10,0),0))</f>
        <v>No relevante</v>
      </c>
      <c r="CG310" s="26">
        <f>+HLOOKUP(CF310,Sistema_Puntos!$Q$5:$Y$43,'Auxiliar General'!CB$5,FALSE)</f>
        <v>0</v>
      </c>
      <c r="CH310" s="29"/>
      <c r="CI310" s="29"/>
    </row>
    <row r="311" spans="2:87" ht="17.55" customHeight="1">
      <c r="B311" s="26">
        <f>+'Listado de Puestos'!B311</f>
        <v>301</v>
      </c>
      <c r="C311" s="26" t="str">
        <f>+IF('Lista Puestos Valorados'!C311="","",'Lista Puestos Valorados'!C311)</f>
        <v/>
      </c>
      <c r="D311" s="26" t="str">
        <f>+IF('Lista Puestos Valorados'!D311="","",'Lista Puestos Valorados'!D311)</f>
        <v/>
      </c>
      <c r="E311" s="26" t="str">
        <f>+IF('Lista Puestos Valorados'!E311="","",'Lista Puestos Valorados'!E311)</f>
        <v/>
      </c>
      <c r="F311" s="26" t="str">
        <f>+IF('Lista Puestos Valorados'!F311="","",'Lista Puestos Valorados'!F311)</f>
        <v/>
      </c>
      <c r="G311" s="26" t="str">
        <f>+IF('Lista Puestos Valorados'!G311="","",'Lista Puestos Valorados'!G311)</f>
        <v/>
      </c>
      <c r="H311" s="26" t="str">
        <f>+IF('Lista Puestos Valorados'!H311="","",'Lista Puestos Valorados'!H311)</f>
        <v/>
      </c>
      <c r="I311" s="26" t="str">
        <f>+IF('Lista Puestos Valorados'!I311="","",'Lista Puestos Valorados'!I311)</f>
        <v/>
      </c>
      <c r="J311" s="118" t="e">
        <f t="array" ref="J311">+IF(L311="","",_xlfn.IFS(L311&lt;='Cortes de Agrupacion'!$F$15,'Cortes de Agrupacion'!$E$15,'Resultados General'!L311&lt;='Cortes de Agrupacion'!$F$14,'Cortes de Agrupacion'!$E$14,'Resultados General'!L311&lt;='Cortes de Agrupacion'!$F$13,'Cortes de Agrupacion'!$E$13,L311&lt;='Cortes de Agrupacion'!$F$12,'Cortes de Agrupacion'!$E$12,'Resultados General'!L311&lt;='Cortes de Agrupacion'!$F$11,'Cortes de Agrupacion'!$E$11,'Resultados General'!L311&lt;='Cortes de Agrupacion'!$F$10,'Cortes de Agrupacion'!$E$10,'Resultados General'!L311&lt;='Cortes de Agrupacion'!$F$9,'Cortes de Agrupacion'!$E$9,'Resultados General'!L311&lt;='Cortes de Agrupacion'!$F$8,'Cortes de Agrupacion'!$E$8,'Resultados General'!L311&lt;='Cortes de Agrupacion'!$F$7,'Cortes de Agrupacion'!$E$7,'Resultados General'!L311&lt;='Cortes de Agrupacion'!$F$6,'Cortes de Agrupacion'!$E$6))</f>
        <v>#VALUE!</v>
      </c>
      <c r="K311" s="118" t="str">
        <f t="shared" si="8"/>
        <v/>
      </c>
      <c r="L311" s="124" t="e">
        <f>#VALUE!</f>
        <v>#VALUE!</v>
      </c>
      <c r="M311" s="26" t="e">
        <f ca="1">+_xlfn.IFNA(VLOOKUP(C311,'Distribución de puestos'!$B$8:$I$507,8,0),"")</f>
        <v>#NAME?</v>
      </c>
      <c r="N311" s="26" t="str">
        <f>+IF(VLOOKUP($B311,'Lista Puestos Valorados'!$B$11:$BK$510,MATCH('Auxiliar General'!H$4,'Lista Puestos Valorados'!$B$10:$BK$10,0),0)="","No relevante",VLOOKUP($B311,'Lista Puestos Valorados'!$B$11:$BK$510,MATCH('Auxiliar General'!H$4,'Lista Puestos Valorados'!$B$10:$BK$10,0),0))</f>
        <v>No relevante</v>
      </c>
      <c r="O311" s="26">
        <f>+HLOOKUP(N311,Sistema_Puntos!$Q$5:$Y$43,'Auxiliar General'!J$5,FALSE)</f>
        <v>0</v>
      </c>
      <c r="P311" s="26" t="str">
        <f>+IF(VLOOKUP($B311,'Lista Puestos Valorados'!$B$11:$BK$510,MATCH('Auxiliar General'!J$4,'Lista Puestos Valorados'!$B$10:$BK$10,0),0)="","No relevante",VLOOKUP($B311,'Lista Puestos Valorados'!$B$11:$BK$510,MATCH('Auxiliar General'!J$4,'Lista Puestos Valorados'!$B$10:$BK$10,0),0))</f>
        <v>No relevante</v>
      </c>
      <c r="Q311" s="26">
        <f>+HLOOKUP(P311,Sistema_Puntos!$Q$5:$Y$43,'Auxiliar General'!L$5,FALSE)</f>
        <v>0</v>
      </c>
      <c r="R311" s="26" t="str">
        <f>+IF(VLOOKUP($B311,'Lista Puestos Valorados'!$B$11:$BK$510,MATCH('Auxiliar General'!L$4,'Lista Puestos Valorados'!$B$10:$BK$10,0),0)="","No relevante",VLOOKUP($B311,'Lista Puestos Valorados'!$B$11:$BK$510,MATCH('Auxiliar General'!L$4,'Lista Puestos Valorados'!$B$10:$BK$10,0),0))</f>
        <v>No relevante</v>
      </c>
      <c r="S311" s="26">
        <f>+HLOOKUP(R311,Sistema_Puntos!$Q$5:$Y$43,'Auxiliar General'!N$5,FALSE)</f>
        <v>0</v>
      </c>
      <c r="T311" s="26" t="str">
        <f>+IF(VLOOKUP($B311,'Lista Puestos Valorados'!$B$11:$BK$510,MATCH('Auxiliar General'!N$4,'Lista Puestos Valorados'!$B$10:$BK$10,0),0)="","No relevante",VLOOKUP($B311,'Lista Puestos Valorados'!$B$11:$BK$510,MATCH('Auxiliar General'!N$4,'Lista Puestos Valorados'!$B$10:$BK$10,0),0))</f>
        <v>No relevante</v>
      </c>
      <c r="U311" s="26">
        <f>+HLOOKUP(T311,Sistema_Puntos!$Q$5:$Y$43,'Auxiliar General'!P$5,FALSE)</f>
        <v>0</v>
      </c>
      <c r="V311" s="26" t="str">
        <f>+IF(VLOOKUP($B311,'Lista Puestos Valorados'!$B$11:$BK$510,MATCH('Auxiliar General'!P$4,'Lista Puestos Valorados'!$B$10:$BK$10,0),0)="","No relevante",VLOOKUP($B311,'Lista Puestos Valorados'!$B$11:$BK$510,MATCH('Auxiliar General'!P$4,'Lista Puestos Valorados'!$B$10:$BK$10,0),0))</f>
        <v>No relevante</v>
      </c>
      <c r="W311" s="26">
        <f>+HLOOKUP(V311,Sistema_Puntos!$Q$5:$Y$43,'Auxiliar General'!R$5,FALSE)</f>
        <v>0</v>
      </c>
      <c r="X311" s="26" t="str">
        <f>+IF(VLOOKUP($B311,'Lista Puestos Valorados'!$B$11:$BK$510,MATCH('Auxiliar General'!R$4,'Lista Puestos Valorados'!$B$10:$BK$10,0),0)="","No relevante",VLOOKUP($B311,'Lista Puestos Valorados'!$B$11:$BK$510,MATCH('Auxiliar General'!R$4,'Lista Puestos Valorados'!$B$10:$BK$10,0),0))</f>
        <v>No relevante</v>
      </c>
      <c r="Y311" s="26">
        <f>+HLOOKUP(X311,Sistema_Puntos!$Q$5:$Y$43,'Auxiliar General'!T$5,FALSE)</f>
        <v>0</v>
      </c>
      <c r="Z311" s="26" t="str">
        <f>+IF(VLOOKUP($B311,'Lista Puestos Valorados'!$B$11:$BK$510,MATCH('Auxiliar General'!T$4,'Lista Puestos Valorados'!$B$10:$BK$10,0),0)="","No relevante",VLOOKUP($B311,'Lista Puestos Valorados'!$B$11:$BK$510,MATCH('Auxiliar General'!T$4,'Lista Puestos Valorados'!$B$10:$BK$10,0),0))</f>
        <v>No relevante</v>
      </c>
      <c r="AA311" s="26">
        <f>+HLOOKUP(Z311,Sistema_Puntos!$Q$5:$Y$43,'Auxiliar General'!V$5,FALSE)</f>
        <v>0</v>
      </c>
      <c r="AB311" s="26" t="str">
        <f>+IF(VLOOKUP($B311,'Lista Puestos Valorados'!$B$11:$BK$510,MATCH('Auxiliar General'!V$4,'Lista Puestos Valorados'!$B$10:$BK$10,0),0)="","No relevante",VLOOKUP($B311,'Lista Puestos Valorados'!$B$11:$BK$510,MATCH('Auxiliar General'!V$4,'Lista Puestos Valorados'!$B$10:$BK$10,0),0))</f>
        <v>No relevante</v>
      </c>
      <c r="AC311" s="26">
        <f>+HLOOKUP(AB311,Sistema_Puntos!$Q$5:$Y$43,'Auxiliar General'!X$5,FALSE)</f>
        <v>0</v>
      </c>
      <c r="AD311" s="26" t="str">
        <f>+IF(VLOOKUP($B311,'Lista Puestos Valorados'!$B$11:$BK$510,MATCH('Auxiliar General'!X$4,'Lista Puestos Valorados'!$B$10:$BK$10,0),0)="","No relevante",VLOOKUP($B311,'Lista Puestos Valorados'!$B$11:$BK$510,MATCH('Auxiliar General'!X$4,'Lista Puestos Valorados'!$B$10:$BK$10,0),0))</f>
        <v>No relevante</v>
      </c>
      <c r="AE311" s="26">
        <f>+HLOOKUP(AD311,Sistema_Puntos!$Q$5:$Y$43,'Auxiliar General'!Z$5,FALSE)</f>
        <v>0</v>
      </c>
      <c r="AF311" s="26" t="str">
        <f>+IF(VLOOKUP($B311,'Lista Puestos Valorados'!$B$11:$BK$510,MATCH('Auxiliar General'!Z$4,'Lista Puestos Valorados'!$B$10:$BK$10,0),0)="","No relevante",VLOOKUP($B311,'Lista Puestos Valorados'!$B$11:$BK$510,MATCH('Auxiliar General'!Z$4,'Lista Puestos Valorados'!$B$10:$BK$10,0),0))</f>
        <v>No relevante</v>
      </c>
      <c r="AG311" s="26">
        <f>+HLOOKUP(AF311,Sistema_Puntos!$Q$5:$Y$43,'Auxiliar General'!AB$5,FALSE)</f>
        <v>0</v>
      </c>
      <c r="AH311" s="26" t="str">
        <f>+IF(VLOOKUP($B311,'Lista Puestos Valorados'!$B$11:$BK$510,MATCH('Auxiliar General'!AB$4,'Lista Puestos Valorados'!$B$10:$BK$10,0),0)="","No relevante",VLOOKUP($B311,'Lista Puestos Valorados'!$B$11:$BK$510,MATCH('Auxiliar General'!AB$4,'Lista Puestos Valorados'!$B$10:$BK$10,0),0))</f>
        <v>No relevante</v>
      </c>
      <c r="AI311" s="26">
        <f>+HLOOKUP(AH311,Sistema_Puntos!$Q$5:$Y$43,'Auxiliar General'!AD$5,FALSE)</f>
        <v>0</v>
      </c>
      <c r="AJ311" s="26" t="str">
        <f>+IF(VLOOKUP($B311,'Lista Puestos Valorados'!$B$11:$BK$510,MATCH('Auxiliar General'!AD$4,'Lista Puestos Valorados'!$B$10:$BK$10,0),0)="","No relevante",VLOOKUP($B311,'Lista Puestos Valorados'!$B$11:$BK$510,MATCH('Auxiliar General'!AD$4,'Lista Puestos Valorados'!$B$10:$BK$10,0),0))</f>
        <v>No relevante</v>
      </c>
      <c r="AK311" s="26">
        <f>+HLOOKUP(AJ311,Sistema_Puntos!$Q$5:$Y$43,'Auxiliar General'!AF$5,FALSE)</f>
        <v>0</v>
      </c>
      <c r="AL311" s="26" t="str">
        <f>+IF(VLOOKUP($B311,'Lista Puestos Valorados'!$B$11:$BK$510,MATCH('Auxiliar General'!AF$4,'Lista Puestos Valorados'!$B$10:$BK$10,0),0)="","No relevante",VLOOKUP($B311,'Lista Puestos Valorados'!$B$11:$BK$510,MATCH('Auxiliar General'!AF$4,'Lista Puestos Valorados'!$B$10:$BK$10,0),0))</f>
        <v>No relevante</v>
      </c>
      <c r="AM311" s="26">
        <f>+HLOOKUP(AL311,Sistema_Puntos!$Q$5:$Y$43,'Auxiliar General'!AH$5,FALSE)</f>
        <v>0</v>
      </c>
      <c r="AN311" s="26" t="str">
        <f>+IF(VLOOKUP($B311,'Lista Puestos Valorados'!$B$11:$BK$510,MATCH('Auxiliar General'!AH$4,'Lista Puestos Valorados'!$B$10:$BK$10,0),0)="","No relevante",VLOOKUP($B311,'Lista Puestos Valorados'!$B$11:$BK$510,MATCH('Auxiliar General'!AH$4,'Lista Puestos Valorados'!$B$10:$BK$10,0),0))</f>
        <v>No relevante</v>
      </c>
      <c r="AO311" s="26">
        <f>+HLOOKUP(AN311,Sistema_Puntos!$Q$5:$Y$43,'Auxiliar General'!AJ$5,FALSE)</f>
        <v>0</v>
      </c>
      <c r="AP311" s="26" t="str">
        <f>+IF(VLOOKUP($B311,'Lista Puestos Valorados'!$B$11:$BK$510,MATCH('Auxiliar General'!AJ$4,'Lista Puestos Valorados'!$B$10:$BK$10,0),0)="","No relevante",VLOOKUP($B311,'Lista Puestos Valorados'!$B$11:$BK$510,MATCH('Auxiliar General'!AJ$4,'Lista Puestos Valorados'!$B$10:$BK$10,0),0))</f>
        <v>No relevante</v>
      </c>
      <c r="AQ311" s="26">
        <f>+HLOOKUP(AP311,Sistema_Puntos!$Q$5:$Y$43,'Auxiliar General'!AL$5,FALSE)</f>
        <v>0</v>
      </c>
      <c r="AR311" s="26" t="str">
        <f>+IF(VLOOKUP($B311,'Lista Puestos Valorados'!$B$11:$BK$510,MATCH('Auxiliar General'!AL$4,'Lista Puestos Valorados'!$B$10:$BK$10,0),0)="","No relevante",VLOOKUP($B311,'Lista Puestos Valorados'!$B$11:$BK$510,MATCH('Auxiliar General'!AL$4,'Lista Puestos Valorados'!$B$10:$BK$10,0),0))</f>
        <v>No relevante</v>
      </c>
      <c r="AS311" s="26">
        <f>+HLOOKUP(AR311,Sistema_Puntos!$Q$5:$Y$43,'Auxiliar General'!AN$5,FALSE)</f>
        <v>0</v>
      </c>
      <c r="AT311" s="26" t="str">
        <f>+IF(VLOOKUP($B311,'Lista Puestos Valorados'!$B$11:$BK$510,MATCH('Auxiliar General'!AN$4,'Lista Puestos Valorados'!$B$10:$BK$10,0),0)="","No relevante",VLOOKUP($B311,'Lista Puestos Valorados'!$B$11:$BK$510,MATCH('Auxiliar General'!AN$4,'Lista Puestos Valorados'!$B$10:$BK$10,0),0))</f>
        <v>No relevante</v>
      </c>
      <c r="AU311" s="26">
        <f>+HLOOKUP(AT311,Sistema_Puntos!$Q$5:$Y$43,'Auxiliar General'!AP$5,FALSE)</f>
        <v>0</v>
      </c>
      <c r="AV311" s="26" t="str">
        <f>+IF(VLOOKUP($B311,'Lista Puestos Valorados'!$B$11:$BK$510,MATCH('Auxiliar General'!AP$4,'Lista Puestos Valorados'!$B$10:$BK$10,0),0)="","No relevante",VLOOKUP($B311,'Lista Puestos Valorados'!$B$11:$BK$510,MATCH('Auxiliar General'!AP$4,'Lista Puestos Valorados'!$B$10:$BK$10,0),0))</f>
        <v>No relevante</v>
      </c>
      <c r="AW311" s="26">
        <f>+HLOOKUP(AV311,Sistema_Puntos!$Q$5:$Y$43,'Auxiliar General'!AR$5,FALSE)</f>
        <v>0</v>
      </c>
      <c r="AX311" s="26" t="str">
        <f>+IF(VLOOKUP($B311,'Lista Puestos Valorados'!$B$11:$BK$510,MATCH('Auxiliar General'!AR$4,'Lista Puestos Valorados'!$B$10:$BK$10,0),0)="","No relevante",VLOOKUP($B311,'Lista Puestos Valorados'!$B$11:$BK$510,MATCH('Auxiliar General'!AR$4,'Lista Puestos Valorados'!$B$10:$BK$10,0),0))</f>
        <v>No relevante</v>
      </c>
      <c r="AY311" s="26">
        <f>+HLOOKUP(AX311,Sistema_Puntos!$Q$5:$Y$43,'Auxiliar General'!AT$5,FALSE)</f>
        <v>0</v>
      </c>
      <c r="AZ311" s="26" t="str">
        <f>+IF(VLOOKUP($B311,'Lista Puestos Valorados'!$B$11:$BK$510,MATCH('Auxiliar General'!AT$4,'Lista Puestos Valorados'!$B$10:$BK$10,0),0)="","No relevante",VLOOKUP($B311,'Lista Puestos Valorados'!$B$11:$BK$510,MATCH('Auxiliar General'!AT$4,'Lista Puestos Valorados'!$B$10:$BK$10,0),0))</f>
        <v>No relevante</v>
      </c>
      <c r="BA311" s="26">
        <f>+HLOOKUP(AZ311,Sistema_Puntos!$Q$5:$Y$43,'Auxiliar General'!AV$5,FALSE)</f>
        <v>0</v>
      </c>
      <c r="BB311" s="26" t="str">
        <f>+IF(VLOOKUP($B311,'Lista Puestos Valorados'!$B$11:$BK$510,MATCH('Auxiliar General'!AV$4,'Lista Puestos Valorados'!$B$10:$BK$10,0),0)="","No relevante",VLOOKUP($B311,'Lista Puestos Valorados'!$B$11:$BK$510,MATCH('Auxiliar General'!AV$4,'Lista Puestos Valorados'!$B$10:$BK$10,0),0))</f>
        <v>No relevante</v>
      </c>
      <c r="BC311" s="26">
        <f>+HLOOKUP(BB311,Sistema_Puntos!$Q$5:$Y$43,'Auxiliar General'!AX$5,FALSE)</f>
        <v>0</v>
      </c>
      <c r="BD311" s="26" t="str">
        <f>+IF(VLOOKUP($B311,'Lista Puestos Valorados'!$B$11:$BK$510,MATCH('Auxiliar General'!AX$4,'Lista Puestos Valorados'!$B$10:$BK$10,0),0)="","No relevante",VLOOKUP($B311,'Lista Puestos Valorados'!$B$11:$BK$510,MATCH('Auxiliar General'!AX$4,'Lista Puestos Valorados'!$B$10:$BK$10,0),0))</f>
        <v>No relevante</v>
      </c>
      <c r="BE311" s="26">
        <f>+HLOOKUP(BD311,Sistema_Puntos!$Q$5:$Y$43,'Auxiliar General'!AZ$5,FALSE)</f>
        <v>0</v>
      </c>
      <c r="BF311" s="26" t="str">
        <f>+IF(VLOOKUP($B311,'Lista Puestos Valorados'!$B$11:$BK$510,MATCH('Auxiliar General'!AZ$4,'Lista Puestos Valorados'!$B$10:$BK$10,0),0)="","No relevante",VLOOKUP($B311,'Lista Puestos Valorados'!$B$11:$BK$510,MATCH('Auxiliar General'!AZ$4,'Lista Puestos Valorados'!$B$10:$BK$10,0),0))</f>
        <v>No relevante</v>
      </c>
      <c r="BG311" s="26">
        <f>+HLOOKUP(BF311,Sistema_Puntos!$Q$5:$Y$43,'Auxiliar General'!BB$5,FALSE)</f>
        <v>0</v>
      </c>
      <c r="BH311" s="26" t="str">
        <f>+IF(VLOOKUP($B311,'Lista Puestos Valorados'!$B$11:$BK$510,MATCH('Auxiliar General'!BB$4,'Lista Puestos Valorados'!$B$10:$BK$10,0),0)="","No relevante",VLOOKUP($B311,'Lista Puestos Valorados'!$B$11:$BK$510,MATCH('Auxiliar General'!BB$4,'Lista Puestos Valorados'!$B$10:$BK$10,0),0))</f>
        <v>No relevante</v>
      </c>
      <c r="BI311" s="26">
        <f>+HLOOKUP(BH311,Sistema_Puntos!$Q$5:$Y$43,'Auxiliar General'!BD$5,FALSE)</f>
        <v>0</v>
      </c>
      <c r="BJ311" s="26" t="str">
        <f>+IF(VLOOKUP($B311,'Lista Puestos Valorados'!$B$11:$BK$510,MATCH('Auxiliar General'!BD$4,'Lista Puestos Valorados'!$B$10:$BK$10,0),0)="","No relevante",VLOOKUP($B311,'Lista Puestos Valorados'!$B$11:$BK$510,MATCH('Auxiliar General'!BD$4,'Lista Puestos Valorados'!$B$10:$BK$10,0),0))</f>
        <v>No relevante</v>
      </c>
      <c r="BK311" s="26">
        <f>+HLOOKUP(BJ311,Sistema_Puntos!$Q$5:$Y$43,'Auxiliar General'!BF$5,FALSE)</f>
        <v>0</v>
      </c>
      <c r="BL311" s="26" t="str">
        <f>+IF(VLOOKUP($B311,'Lista Puestos Valorados'!$B$11:$BK$510,MATCH('Auxiliar General'!BF$4,'Lista Puestos Valorados'!$B$10:$BK$10,0),0)="","No relevante",VLOOKUP($B311,'Lista Puestos Valorados'!$B$11:$BK$510,MATCH('Auxiliar General'!BF$4,'Lista Puestos Valorados'!$B$10:$BK$10,0),0))</f>
        <v>No relevante</v>
      </c>
      <c r="BM311" s="26">
        <f>+HLOOKUP(BL311,Sistema_Puntos!$Q$5:$Y$43,'Auxiliar General'!BH$5,FALSE)</f>
        <v>0</v>
      </c>
      <c r="BN311" s="26" t="str">
        <f>+IF(VLOOKUP($B311,'Lista Puestos Valorados'!$B$11:$BK$510,MATCH('Auxiliar General'!BH$4,'Lista Puestos Valorados'!$B$10:$BK$10,0),0)="","No relevante",VLOOKUP($B311,'Lista Puestos Valorados'!$B$11:$BK$510,MATCH('Auxiliar General'!BH$4,'Lista Puestos Valorados'!$B$10:$BK$10,0),0))</f>
        <v>No relevante</v>
      </c>
      <c r="BO311" s="26">
        <f>+HLOOKUP(BN311,Sistema_Puntos!$Q$5:$Y$43,'Auxiliar General'!BJ$5,FALSE)</f>
        <v>0</v>
      </c>
      <c r="BP311" s="26" t="str">
        <f>+IF(VLOOKUP($B311,'Lista Puestos Valorados'!$B$11:$BK$510,MATCH('Auxiliar General'!BJ$4,'Lista Puestos Valorados'!$B$10:$BK$10,0),0)="","No relevante",VLOOKUP($B311,'Lista Puestos Valorados'!$B$11:$BK$510,MATCH('Auxiliar General'!BJ$4,'Lista Puestos Valorados'!$B$10:$BK$10,0),0))</f>
        <v>No relevante</v>
      </c>
      <c r="BQ311" s="26">
        <f>+HLOOKUP(BP311,Sistema_Puntos!$Q$5:$Y$43,'Auxiliar General'!BL$5,FALSE)</f>
        <v>0</v>
      </c>
      <c r="BR311" s="26" t="str">
        <f>+IF(VLOOKUP($B311,'Lista Puestos Valorados'!$B$11:$BK$510,MATCH('Auxiliar General'!BL$4,'Lista Puestos Valorados'!$B$10:$BK$10,0),0)="","No relevante",VLOOKUP($B311,'Lista Puestos Valorados'!$B$11:$BK$510,MATCH('Auxiliar General'!BL$4,'Lista Puestos Valorados'!$B$10:$BK$10,0),0))</f>
        <v>No relevante</v>
      </c>
      <c r="BS311" s="26">
        <f>+HLOOKUP(BR311,Sistema_Puntos!$Q$5:$Y$43,'Auxiliar General'!BN$5,FALSE)</f>
        <v>0</v>
      </c>
      <c r="BT311" s="26" t="str">
        <f>+IF(VLOOKUP($B311,'Lista Puestos Valorados'!$B$11:$BK$510,MATCH('Auxiliar General'!BN$4,'Lista Puestos Valorados'!$B$10:$BK$10,0),0)="","No relevante",VLOOKUP($B311,'Lista Puestos Valorados'!$B$11:$BK$510,MATCH('Auxiliar General'!BN$4,'Lista Puestos Valorados'!$B$10:$BK$10,0),0))</f>
        <v>No relevante</v>
      </c>
      <c r="BU311" s="26">
        <f>+HLOOKUP(BT311,Sistema_Puntos!$Q$5:$Y$43,'Auxiliar General'!BP$5,FALSE)</f>
        <v>0</v>
      </c>
      <c r="BV311" s="26" t="str">
        <f>+IF(VLOOKUP($B311,'Lista Puestos Valorados'!$B$11:$BK$510,MATCH('Auxiliar General'!BP$4,'Lista Puestos Valorados'!$B$10:$BK$10,0),0)="","No relevante",VLOOKUP($B311,'Lista Puestos Valorados'!$B$11:$BK$510,MATCH('Auxiliar General'!BP$4,'Lista Puestos Valorados'!$B$10:$BK$10,0),0))</f>
        <v>No relevante</v>
      </c>
      <c r="BW311" s="26">
        <f>+HLOOKUP(BV311,Sistema_Puntos!$Q$5:$Y$43,'Auxiliar General'!BR$5,FALSE)</f>
        <v>0</v>
      </c>
      <c r="BX311" s="26" t="str">
        <f>+IF(VLOOKUP($B311,'Lista Puestos Valorados'!$B$11:$BK$510,MATCH('Auxiliar General'!BR$4,'Lista Puestos Valorados'!$B$10:$BK$10,0),0)="","No relevante",VLOOKUP($B311,'Lista Puestos Valorados'!$B$11:$BK$510,MATCH('Auxiliar General'!BR$4,'Lista Puestos Valorados'!$B$10:$BK$10,0),0))</f>
        <v>No relevante</v>
      </c>
      <c r="BY311" s="26">
        <f>+HLOOKUP(BX311,Sistema_Puntos!$Q$5:$Y$43,'Auxiliar General'!BT$5,FALSE)</f>
        <v>0</v>
      </c>
      <c r="BZ311" s="26" t="str">
        <f>+IF(VLOOKUP($B311,'Lista Puestos Valorados'!$B$11:$BK$510,MATCH('Auxiliar General'!BT$4,'Lista Puestos Valorados'!$B$10:$BK$10,0),0)="","No relevante",VLOOKUP($B311,'Lista Puestos Valorados'!$B$11:$BK$510,MATCH('Auxiliar General'!BT$4,'Lista Puestos Valorados'!$B$10:$BK$10,0),0))</f>
        <v>No relevante</v>
      </c>
      <c r="CA311" s="26">
        <f>+HLOOKUP(BZ311,Sistema_Puntos!$Q$5:$Y$43,'Auxiliar General'!BV$5,FALSE)</f>
        <v>0</v>
      </c>
      <c r="CB311" s="26" t="str">
        <f>+IF(VLOOKUP($B311,'Lista Puestos Valorados'!$B$11:$BK$510,MATCH('Auxiliar General'!BV$4,'Lista Puestos Valorados'!$B$10:$BK$10,0),0)="","No relevante",VLOOKUP($B311,'Lista Puestos Valorados'!$B$11:$BK$510,MATCH('Auxiliar General'!BV$4,'Lista Puestos Valorados'!$B$10:$BK$10,0),0))</f>
        <v>No relevante</v>
      </c>
      <c r="CC311" s="26">
        <f>+HLOOKUP(CB311,Sistema_Puntos!$Q$5:$Y$43,'Auxiliar General'!BX$5,FALSE)</f>
        <v>0</v>
      </c>
      <c r="CD311" s="26" t="str">
        <f>+IF(VLOOKUP($B311,'Lista Puestos Valorados'!$B$11:$BK$510,MATCH('Auxiliar General'!BX$4,'Lista Puestos Valorados'!$B$10:$BK$10,0),0)="","No relevante",VLOOKUP($B311,'Lista Puestos Valorados'!$B$11:$BK$510,MATCH('Auxiliar General'!BX$4,'Lista Puestos Valorados'!$B$10:$BK$10,0),0))</f>
        <v>No relevante</v>
      </c>
      <c r="CE311" s="26">
        <f>+HLOOKUP(CD311,Sistema_Puntos!$Q$5:$Y$43,'Auxiliar General'!BZ$5,FALSE)</f>
        <v>0</v>
      </c>
      <c r="CF311" s="26" t="str">
        <f>+IF(VLOOKUP($B311,'Lista Puestos Valorados'!$B$11:$BK$510,MATCH('Auxiliar General'!BZ$4,'Lista Puestos Valorados'!$B$10:$BK$10,0),0)="","No relevante",VLOOKUP($B311,'Lista Puestos Valorados'!$B$11:$BK$510,MATCH('Auxiliar General'!BZ$4,'Lista Puestos Valorados'!$B$10:$BK$10,0),0))</f>
        <v>No relevante</v>
      </c>
      <c r="CG311" s="26">
        <f>+HLOOKUP(CF311,Sistema_Puntos!$Q$5:$Y$43,'Auxiliar General'!CB$5,FALSE)</f>
        <v>0</v>
      </c>
      <c r="CH311" s="29"/>
      <c r="CI311" s="29"/>
    </row>
    <row r="312" spans="2:87" ht="17.55" customHeight="1">
      <c r="B312" s="26">
        <f>+'Listado de Puestos'!B312</f>
        <v>302</v>
      </c>
      <c r="C312" s="26" t="str">
        <f>+IF('Lista Puestos Valorados'!C312="","",'Lista Puestos Valorados'!C312)</f>
        <v/>
      </c>
      <c r="D312" s="26" t="str">
        <f>+IF('Lista Puestos Valorados'!D312="","",'Lista Puestos Valorados'!D312)</f>
        <v/>
      </c>
      <c r="E312" s="26" t="str">
        <f>+IF('Lista Puestos Valorados'!E312="","",'Lista Puestos Valorados'!E312)</f>
        <v/>
      </c>
      <c r="F312" s="26" t="str">
        <f>+IF('Lista Puestos Valorados'!F312="","",'Lista Puestos Valorados'!F312)</f>
        <v/>
      </c>
      <c r="G312" s="26" t="str">
        <f>+IF('Lista Puestos Valorados'!G312="","",'Lista Puestos Valorados'!G312)</f>
        <v/>
      </c>
      <c r="H312" s="26" t="str">
        <f>+IF('Lista Puestos Valorados'!H312="","",'Lista Puestos Valorados'!H312)</f>
        <v/>
      </c>
      <c r="I312" s="26" t="str">
        <f>+IF('Lista Puestos Valorados'!I312="","",'Lista Puestos Valorados'!I312)</f>
        <v/>
      </c>
      <c r="J312" s="118" t="e">
        <f t="array" ref="J312">+IF(L312="","",_xlfn.IFS(L312&lt;='Cortes de Agrupacion'!$F$15,'Cortes de Agrupacion'!$E$15,'Resultados General'!L312&lt;='Cortes de Agrupacion'!$F$14,'Cortes de Agrupacion'!$E$14,'Resultados General'!L312&lt;='Cortes de Agrupacion'!$F$13,'Cortes de Agrupacion'!$E$13,L312&lt;='Cortes de Agrupacion'!$F$12,'Cortes de Agrupacion'!$E$12,'Resultados General'!L312&lt;='Cortes de Agrupacion'!$F$11,'Cortes de Agrupacion'!$E$11,'Resultados General'!L312&lt;='Cortes de Agrupacion'!$F$10,'Cortes de Agrupacion'!$E$10,'Resultados General'!L312&lt;='Cortes de Agrupacion'!$F$9,'Cortes de Agrupacion'!$E$9,'Resultados General'!L312&lt;='Cortes de Agrupacion'!$F$8,'Cortes de Agrupacion'!$E$8,'Resultados General'!L312&lt;='Cortes de Agrupacion'!$F$7,'Cortes de Agrupacion'!$E$7,'Resultados General'!L312&lt;='Cortes de Agrupacion'!$F$6,'Cortes de Agrupacion'!$E$6))</f>
        <v>#VALUE!</v>
      </c>
      <c r="K312" s="118" t="str">
        <f t="shared" si="8"/>
        <v/>
      </c>
      <c r="L312" s="124" t="e">
        <f>#VALUE!</f>
        <v>#VALUE!</v>
      </c>
      <c r="M312" s="26" t="e">
        <f ca="1">+_xlfn.IFNA(VLOOKUP(C312,'Distribución de puestos'!$B$8:$I$507,8,0),"")</f>
        <v>#NAME?</v>
      </c>
      <c r="N312" s="26" t="str">
        <f>+IF(VLOOKUP($B312,'Lista Puestos Valorados'!$B$11:$BK$510,MATCH('Auxiliar General'!H$4,'Lista Puestos Valorados'!$B$10:$BK$10,0),0)="","No relevante",VLOOKUP($B312,'Lista Puestos Valorados'!$B$11:$BK$510,MATCH('Auxiliar General'!H$4,'Lista Puestos Valorados'!$B$10:$BK$10,0),0))</f>
        <v>No relevante</v>
      </c>
      <c r="O312" s="26">
        <f>+HLOOKUP(N312,Sistema_Puntos!$Q$5:$Y$43,'Auxiliar General'!J$5,FALSE)</f>
        <v>0</v>
      </c>
      <c r="P312" s="26" t="str">
        <f>+IF(VLOOKUP($B312,'Lista Puestos Valorados'!$B$11:$BK$510,MATCH('Auxiliar General'!J$4,'Lista Puestos Valorados'!$B$10:$BK$10,0),0)="","No relevante",VLOOKUP($B312,'Lista Puestos Valorados'!$B$11:$BK$510,MATCH('Auxiliar General'!J$4,'Lista Puestos Valorados'!$B$10:$BK$10,0),0))</f>
        <v>No relevante</v>
      </c>
      <c r="Q312" s="26">
        <f>+HLOOKUP(P312,Sistema_Puntos!$Q$5:$Y$43,'Auxiliar General'!L$5,FALSE)</f>
        <v>0</v>
      </c>
      <c r="R312" s="26" t="str">
        <f>+IF(VLOOKUP($B312,'Lista Puestos Valorados'!$B$11:$BK$510,MATCH('Auxiliar General'!L$4,'Lista Puestos Valorados'!$B$10:$BK$10,0),0)="","No relevante",VLOOKUP($B312,'Lista Puestos Valorados'!$B$11:$BK$510,MATCH('Auxiliar General'!L$4,'Lista Puestos Valorados'!$B$10:$BK$10,0),0))</f>
        <v>No relevante</v>
      </c>
      <c r="S312" s="26">
        <f>+HLOOKUP(R312,Sistema_Puntos!$Q$5:$Y$43,'Auxiliar General'!N$5,FALSE)</f>
        <v>0</v>
      </c>
      <c r="T312" s="26" t="str">
        <f>+IF(VLOOKUP($B312,'Lista Puestos Valorados'!$B$11:$BK$510,MATCH('Auxiliar General'!N$4,'Lista Puestos Valorados'!$B$10:$BK$10,0),0)="","No relevante",VLOOKUP($B312,'Lista Puestos Valorados'!$B$11:$BK$510,MATCH('Auxiliar General'!N$4,'Lista Puestos Valorados'!$B$10:$BK$10,0),0))</f>
        <v>No relevante</v>
      </c>
      <c r="U312" s="26">
        <f>+HLOOKUP(T312,Sistema_Puntos!$Q$5:$Y$43,'Auxiliar General'!P$5,FALSE)</f>
        <v>0</v>
      </c>
      <c r="V312" s="26" t="str">
        <f>+IF(VLOOKUP($B312,'Lista Puestos Valorados'!$B$11:$BK$510,MATCH('Auxiliar General'!P$4,'Lista Puestos Valorados'!$B$10:$BK$10,0),0)="","No relevante",VLOOKUP($B312,'Lista Puestos Valorados'!$B$11:$BK$510,MATCH('Auxiliar General'!P$4,'Lista Puestos Valorados'!$B$10:$BK$10,0),0))</f>
        <v>No relevante</v>
      </c>
      <c r="W312" s="26">
        <f>+HLOOKUP(V312,Sistema_Puntos!$Q$5:$Y$43,'Auxiliar General'!R$5,FALSE)</f>
        <v>0</v>
      </c>
      <c r="X312" s="26" t="str">
        <f>+IF(VLOOKUP($B312,'Lista Puestos Valorados'!$B$11:$BK$510,MATCH('Auxiliar General'!R$4,'Lista Puestos Valorados'!$B$10:$BK$10,0),0)="","No relevante",VLOOKUP($B312,'Lista Puestos Valorados'!$B$11:$BK$510,MATCH('Auxiliar General'!R$4,'Lista Puestos Valorados'!$B$10:$BK$10,0),0))</f>
        <v>No relevante</v>
      </c>
      <c r="Y312" s="26">
        <f>+HLOOKUP(X312,Sistema_Puntos!$Q$5:$Y$43,'Auxiliar General'!T$5,FALSE)</f>
        <v>0</v>
      </c>
      <c r="Z312" s="26" t="str">
        <f>+IF(VLOOKUP($B312,'Lista Puestos Valorados'!$B$11:$BK$510,MATCH('Auxiliar General'!T$4,'Lista Puestos Valorados'!$B$10:$BK$10,0),0)="","No relevante",VLOOKUP($B312,'Lista Puestos Valorados'!$B$11:$BK$510,MATCH('Auxiliar General'!T$4,'Lista Puestos Valorados'!$B$10:$BK$10,0),0))</f>
        <v>No relevante</v>
      </c>
      <c r="AA312" s="26">
        <f>+HLOOKUP(Z312,Sistema_Puntos!$Q$5:$Y$43,'Auxiliar General'!V$5,FALSE)</f>
        <v>0</v>
      </c>
      <c r="AB312" s="26" t="str">
        <f>+IF(VLOOKUP($B312,'Lista Puestos Valorados'!$B$11:$BK$510,MATCH('Auxiliar General'!V$4,'Lista Puestos Valorados'!$B$10:$BK$10,0),0)="","No relevante",VLOOKUP($B312,'Lista Puestos Valorados'!$B$11:$BK$510,MATCH('Auxiliar General'!V$4,'Lista Puestos Valorados'!$B$10:$BK$10,0),0))</f>
        <v>No relevante</v>
      </c>
      <c r="AC312" s="26">
        <f>+HLOOKUP(AB312,Sistema_Puntos!$Q$5:$Y$43,'Auxiliar General'!X$5,FALSE)</f>
        <v>0</v>
      </c>
      <c r="AD312" s="26" t="str">
        <f>+IF(VLOOKUP($B312,'Lista Puestos Valorados'!$B$11:$BK$510,MATCH('Auxiliar General'!X$4,'Lista Puestos Valorados'!$B$10:$BK$10,0),0)="","No relevante",VLOOKUP($B312,'Lista Puestos Valorados'!$B$11:$BK$510,MATCH('Auxiliar General'!X$4,'Lista Puestos Valorados'!$B$10:$BK$10,0),0))</f>
        <v>No relevante</v>
      </c>
      <c r="AE312" s="26">
        <f>+HLOOKUP(AD312,Sistema_Puntos!$Q$5:$Y$43,'Auxiliar General'!Z$5,FALSE)</f>
        <v>0</v>
      </c>
      <c r="AF312" s="26" t="str">
        <f>+IF(VLOOKUP($B312,'Lista Puestos Valorados'!$B$11:$BK$510,MATCH('Auxiliar General'!Z$4,'Lista Puestos Valorados'!$B$10:$BK$10,0),0)="","No relevante",VLOOKUP($B312,'Lista Puestos Valorados'!$B$11:$BK$510,MATCH('Auxiliar General'!Z$4,'Lista Puestos Valorados'!$B$10:$BK$10,0),0))</f>
        <v>No relevante</v>
      </c>
      <c r="AG312" s="26">
        <f>+HLOOKUP(AF312,Sistema_Puntos!$Q$5:$Y$43,'Auxiliar General'!AB$5,FALSE)</f>
        <v>0</v>
      </c>
      <c r="AH312" s="26" t="str">
        <f>+IF(VLOOKUP($B312,'Lista Puestos Valorados'!$B$11:$BK$510,MATCH('Auxiliar General'!AB$4,'Lista Puestos Valorados'!$B$10:$BK$10,0),0)="","No relevante",VLOOKUP($B312,'Lista Puestos Valorados'!$B$11:$BK$510,MATCH('Auxiliar General'!AB$4,'Lista Puestos Valorados'!$B$10:$BK$10,0),0))</f>
        <v>No relevante</v>
      </c>
      <c r="AI312" s="26">
        <f>+HLOOKUP(AH312,Sistema_Puntos!$Q$5:$Y$43,'Auxiliar General'!AD$5,FALSE)</f>
        <v>0</v>
      </c>
      <c r="AJ312" s="26" t="str">
        <f>+IF(VLOOKUP($B312,'Lista Puestos Valorados'!$B$11:$BK$510,MATCH('Auxiliar General'!AD$4,'Lista Puestos Valorados'!$B$10:$BK$10,0),0)="","No relevante",VLOOKUP($B312,'Lista Puestos Valorados'!$B$11:$BK$510,MATCH('Auxiliar General'!AD$4,'Lista Puestos Valorados'!$B$10:$BK$10,0),0))</f>
        <v>No relevante</v>
      </c>
      <c r="AK312" s="26">
        <f>+HLOOKUP(AJ312,Sistema_Puntos!$Q$5:$Y$43,'Auxiliar General'!AF$5,FALSE)</f>
        <v>0</v>
      </c>
      <c r="AL312" s="26" t="str">
        <f>+IF(VLOOKUP($B312,'Lista Puestos Valorados'!$B$11:$BK$510,MATCH('Auxiliar General'!AF$4,'Lista Puestos Valorados'!$B$10:$BK$10,0),0)="","No relevante",VLOOKUP($B312,'Lista Puestos Valorados'!$B$11:$BK$510,MATCH('Auxiliar General'!AF$4,'Lista Puestos Valorados'!$B$10:$BK$10,0),0))</f>
        <v>No relevante</v>
      </c>
      <c r="AM312" s="26">
        <f>+HLOOKUP(AL312,Sistema_Puntos!$Q$5:$Y$43,'Auxiliar General'!AH$5,FALSE)</f>
        <v>0</v>
      </c>
      <c r="AN312" s="26" t="str">
        <f>+IF(VLOOKUP($B312,'Lista Puestos Valorados'!$B$11:$BK$510,MATCH('Auxiliar General'!AH$4,'Lista Puestos Valorados'!$B$10:$BK$10,0),0)="","No relevante",VLOOKUP($B312,'Lista Puestos Valorados'!$B$11:$BK$510,MATCH('Auxiliar General'!AH$4,'Lista Puestos Valorados'!$B$10:$BK$10,0),0))</f>
        <v>No relevante</v>
      </c>
      <c r="AO312" s="26">
        <f>+HLOOKUP(AN312,Sistema_Puntos!$Q$5:$Y$43,'Auxiliar General'!AJ$5,FALSE)</f>
        <v>0</v>
      </c>
      <c r="AP312" s="26" t="str">
        <f>+IF(VLOOKUP($B312,'Lista Puestos Valorados'!$B$11:$BK$510,MATCH('Auxiliar General'!AJ$4,'Lista Puestos Valorados'!$B$10:$BK$10,0),0)="","No relevante",VLOOKUP($B312,'Lista Puestos Valorados'!$B$11:$BK$510,MATCH('Auxiliar General'!AJ$4,'Lista Puestos Valorados'!$B$10:$BK$10,0),0))</f>
        <v>No relevante</v>
      </c>
      <c r="AQ312" s="26">
        <f>+HLOOKUP(AP312,Sistema_Puntos!$Q$5:$Y$43,'Auxiliar General'!AL$5,FALSE)</f>
        <v>0</v>
      </c>
      <c r="AR312" s="26" t="str">
        <f>+IF(VLOOKUP($B312,'Lista Puestos Valorados'!$B$11:$BK$510,MATCH('Auxiliar General'!AL$4,'Lista Puestos Valorados'!$B$10:$BK$10,0),0)="","No relevante",VLOOKUP($B312,'Lista Puestos Valorados'!$B$11:$BK$510,MATCH('Auxiliar General'!AL$4,'Lista Puestos Valorados'!$B$10:$BK$10,0),0))</f>
        <v>No relevante</v>
      </c>
      <c r="AS312" s="26">
        <f>+HLOOKUP(AR312,Sistema_Puntos!$Q$5:$Y$43,'Auxiliar General'!AN$5,FALSE)</f>
        <v>0</v>
      </c>
      <c r="AT312" s="26" t="str">
        <f>+IF(VLOOKUP($B312,'Lista Puestos Valorados'!$B$11:$BK$510,MATCH('Auxiliar General'!AN$4,'Lista Puestos Valorados'!$B$10:$BK$10,0),0)="","No relevante",VLOOKUP($B312,'Lista Puestos Valorados'!$B$11:$BK$510,MATCH('Auxiliar General'!AN$4,'Lista Puestos Valorados'!$B$10:$BK$10,0),0))</f>
        <v>No relevante</v>
      </c>
      <c r="AU312" s="26">
        <f>+HLOOKUP(AT312,Sistema_Puntos!$Q$5:$Y$43,'Auxiliar General'!AP$5,FALSE)</f>
        <v>0</v>
      </c>
      <c r="AV312" s="26" t="str">
        <f>+IF(VLOOKUP($B312,'Lista Puestos Valorados'!$B$11:$BK$510,MATCH('Auxiliar General'!AP$4,'Lista Puestos Valorados'!$B$10:$BK$10,0),0)="","No relevante",VLOOKUP($B312,'Lista Puestos Valorados'!$B$11:$BK$510,MATCH('Auxiliar General'!AP$4,'Lista Puestos Valorados'!$B$10:$BK$10,0),0))</f>
        <v>No relevante</v>
      </c>
      <c r="AW312" s="26">
        <f>+HLOOKUP(AV312,Sistema_Puntos!$Q$5:$Y$43,'Auxiliar General'!AR$5,FALSE)</f>
        <v>0</v>
      </c>
      <c r="AX312" s="26" t="str">
        <f>+IF(VLOOKUP($B312,'Lista Puestos Valorados'!$B$11:$BK$510,MATCH('Auxiliar General'!AR$4,'Lista Puestos Valorados'!$B$10:$BK$10,0),0)="","No relevante",VLOOKUP($B312,'Lista Puestos Valorados'!$B$11:$BK$510,MATCH('Auxiliar General'!AR$4,'Lista Puestos Valorados'!$B$10:$BK$10,0),0))</f>
        <v>No relevante</v>
      </c>
      <c r="AY312" s="26">
        <f>+HLOOKUP(AX312,Sistema_Puntos!$Q$5:$Y$43,'Auxiliar General'!AT$5,FALSE)</f>
        <v>0</v>
      </c>
      <c r="AZ312" s="26" t="str">
        <f>+IF(VLOOKUP($B312,'Lista Puestos Valorados'!$B$11:$BK$510,MATCH('Auxiliar General'!AT$4,'Lista Puestos Valorados'!$B$10:$BK$10,0),0)="","No relevante",VLOOKUP($B312,'Lista Puestos Valorados'!$B$11:$BK$510,MATCH('Auxiliar General'!AT$4,'Lista Puestos Valorados'!$B$10:$BK$10,0),0))</f>
        <v>No relevante</v>
      </c>
      <c r="BA312" s="26">
        <f>+HLOOKUP(AZ312,Sistema_Puntos!$Q$5:$Y$43,'Auxiliar General'!AV$5,FALSE)</f>
        <v>0</v>
      </c>
      <c r="BB312" s="26" t="str">
        <f>+IF(VLOOKUP($B312,'Lista Puestos Valorados'!$B$11:$BK$510,MATCH('Auxiliar General'!AV$4,'Lista Puestos Valorados'!$B$10:$BK$10,0),0)="","No relevante",VLOOKUP($B312,'Lista Puestos Valorados'!$B$11:$BK$510,MATCH('Auxiliar General'!AV$4,'Lista Puestos Valorados'!$B$10:$BK$10,0),0))</f>
        <v>No relevante</v>
      </c>
      <c r="BC312" s="26">
        <f>+HLOOKUP(BB312,Sistema_Puntos!$Q$5:$Y$43,'Auxiliar General'!AX$5,FALSE)</f>
        <v>0</v>
      </c>
      <c r="BD312" s="26" t="str">
        <f>+IF(VLOOKUP($B312,'Lista Puestos Valorados'!$B$11:$BK$510,MATCH('Auxiliar General'!AX$4,'Lista Puestos Valorados'!$B$10:$BK$10,0),0)="","No relevante",VLOOKUP($B312,'Lista Puestos Valorados'!$B$11:$BK$510,MATCH('Auxiliar General'!AX$4,'Lista Puestos Valorados'!$B$10:$BK$10,0),0))</f>
        <v>No relevante</v>
      </c>
      <c r="BE312" s="26">
        <f>+HLOOKUP(BD312,Sistema_Puntos!$Q$5:$Y$43,'Auxiliar General'!AZ$5,FALSE)</f>
        <v>0</v>
      </c>
      <c r="BF312" s="26" t="str">
        <f>+IF(VLOOKUP($B312,'Lista Puestos Valorados'!$B$11:$BK$510,MATCH('Auxiliar General'!AZ$4,'Lista Puestos Valorados'!$B$10:$BK$10,0),0)="","No relevante",VLOOKUP($B312,'Lista Puestos Valorados'!$B$11:$BK$510,MATCH('Auxiliar General'!AZ$4,'Lista Puestos Valorados'!$B$10:$BK$10,0),0))</f>
        <v>No relevante</v>
      </c>
      <c r="BG312" s="26">
        <f>+HLOOKUP(BF312,Sistema_Puntos!$Q$5:$Y$43,'Auxiliar General'!BB$5,FALSE)</f>
        <v>0</v>
      </c>
      <c r="BH312" s="26" t="str">
        <f>+IF(VLOOKUP($B312,'Lista Puestos Valorados'!$B$11:$BK$510,MATCH('Auxiliar General'!BB$4,'Lista Puestos Valorados'!$B$10:$BK$10,0),0)="","No relevante",VLOOKUP($B312,'Lista Puestos Valorados'!$B$11:$BK$510,MATCH('Auxiliar General'!BB$4,'Lista Puestos Valorados'!$B$10:$BK$10,0),0))</f>
        <v>No relevante</v>
      </c>
      <c r="BI312" s="26">
        <f>+HLOOKUP(BH312,Sistema_Puntos!$Q$5:$Y$43,'Auxiliar General'!BD$5,FALSE)</f>
        <v>0</v>
      </c>
      <c r="BJ312" s="26" t="str">
        <f>+IF(VLOOKUP($B312,'Lista Puestos Valorados'!$B$11:$BK$510,MATCH('Auxiliar General'!BD$4,'Lista Puestos Valorados'!$B$10:$BK$10,0),0)="","No relevante",VLOOKUP($B312,'Lista Puestos Valorados'!$B$11:$BK$510,MATCH('Auxiliar General'!BD$4,'Lista Puestos Valorados'!$B$10:$BK$10,0),0))</f>
        <v>No relevante</v>
      </c>
      <c r="BK312" s="26">
        <f>+HLOOKUP(BJ312,Sistema_Puntos!$Q$5:$Y$43,'Auxiliar General'!BF$5,FALSE)</f>
        <v>0</v>
      </c>
      <c r="BL312" s="26" t="str">
        <f>+IF(VLOOKUP($B312,'Lista Puestos Valorados'!$B$11:$BK$510,MATCH('Auxiliar General'!BF$4,'Lista Puestos Valorados'!$B$10:$BK$10,0),0)="","No relevante",VLOOKUP($B312,'Lista Puestos Valorados'!$B$11:$BK$510,MATCH('Auxiliar General'!BF$4,'Lista Puestos Valorados'!$B$10:$BK$10,0),0))</f>
        <v>No relevante</v>
      </c>
      <c r="BM312" s="26">
        <f>+HLOOKUP(BL312,Sistema_Puntos!$Q$5:$Y$43,'Auxiliar General'!BH$5,FALSE)</f>
        <v>0</v>
      </c>
      <c r="BN312" s="26" t="str">
        <f>+IF(VLOOKUP($B312,'Lista Puestos Valorados'!$B$11:$BK$510,MATCH('Auxiliar General'!BH$4,'Lista Puestos Valorados'!$B$10:$BK$10,0),0)="","No relevante",VLOOKUP($B312,'Lista Puestos Valorados'!$B$11:$BK$510,MATCH('Auxiliar General'!BH$4,'Lista Puestos Valorados'!$B$10:$BK$10,0),0))</f>
        <v>No relevante</v>
      </c>
      <c r="BO312" s="26">
        <f>+HLOOKUP(BN312,Sistema_Puntos!$Q$5:$Y$43,'Auxiliar General'!BJ$5,FALSE)</f>
        <v>0</v>
      </c>
      <c r="BP312" s="26" t="str">
        <f>+IF(VLOOKUP($B312,'Lista Puestos Valorados'!$B$11:$BK$510,MATCH('Auxiliar General'!BJ$4,'Lista Puestos Valorados'!$B$10:$BK$10,0),0)="","No relevante",VLOOKUP($B312,'Lista Puestos Valorados'!$B$11:$BK$510,MATCH('Auxiliar General'!BJ$4,'Lista Puestos Valorados'!$B$10:$BK$10,0),0))</f>
        <v>No relevante</v>
      </c>
      <c r="BQ312" s="26">
        <f>+HLOOKUP(BP312,Sistema_Puntos!$Q$5:$Y$43,'Auxiliar General'!BL$5,FALSE)</f>
        <v>0</v>
      </c>
      <c r="BR312" s="26" t="str">
        <f>+IF(VLOOKUP($B312,'Lista Puestos Valorados'!$B$11:$BK$510,MATCH('Auxiliar General'!BL$4,'Lista Puestos Valorados'!$B$10:$BK$10,0),0)="","No relevante",VLOOKUP($B312,'Lista Puestos Valorados'!$B$11:$BK$510,MATCH('Auxiliar General'!BL$4,'Lista Puestos Valorados'!$B$10:$BK$10,0),0))</f>
        <v>No relevante</v>
      </c>
      <c r="BS312" s="26">
        <f>+HLOOKUP(BR312,Sistema_Puntos!$Q$5:$Y$43,'Auxiliar General'!BN$5,FALSE)</f>
        <v>0</v>
      </c>
      <c r="BT312" s="26" t="str">
        <f>+IF(VLOOKUP($B312,'Lista Puestos Valorados'!$B$11:$BK$510,MATCH('Auxiliar General'!BN$4,'Lista Puestos Valorados'!$B$10:$BK$10,0),0)="","No relevante",VLOOKUP($B312,'Lista Puestos Valorados'!$B$11:$BK$510,MATCH('Auxiliar General'!BN$4,'Lista Puestos Valorados'!$B$10:$BK$10,0),0))</f>
        <v>No relevante</v>
      </c>
      <c r="BU312" s="26">
        <f>+HLOOKUP(BT312,Sistema_Puntos!$Q$5:$Y$43,'Auxiliar General'!BP$5,FALSE)</f>
        <v>0</v>
      </c>
      <c r="BV312" s="26" t="str">
        <f>+IF(VLOOKUP($B312,'Lista Puestos Valorados'!$B$11:$BK$510,MATCH('Auxiliar General'!BP$4,'Lista Puestos Valorados'!$B$10:$BK$10,0),0)="","No relevante",VLOOKUP($B312,'Lista Puestos Valorados'!$B$11:$BK$510,MATCH('Auxiliar General'!BP$4,'Lista Puestos Valorados'!$B$10:$BK$10,0),0))</f>
        <v>No relevante</v>
      </c>
      <c r="BW312" s="26">
        <f>+HLOOKUP(BV312,Sistema_Puntos!$Q$5:$Y$43,'Auxiliar General'!BR$5,FALSE)</f>
        <v>0</v>
      </c>
      <c r="BX312" s="26" t="str">
        <f>+IF(VLOOKUP($B312,'Lista Puestos Valorados'!$B$11:$BK$510,MATCH('Auxiliar General'!BR$4,'Lista Puestos Valorados'!$B$10:$BK$10,0),0)="","No relevante",VLOOKUP($B312,'Lista Puestos Valorados'!$B$11:$BK$510,MATCH('Auxiliar General'!BR$4,'Lista Puestos Valorados'!$B$10:$BK$10,0),0))</f>
        <v>No relevante</v>
      </c>
      <c r="BY312" s="26">
        <f>+HLOOKUP(BX312,Sistema_Puntos!$Q$5:$Y$43,'Auxiliar General'!BT$5,FALSE)</f>
        <v>0</v>
      </c>
      <c r="BZ312" s="26" t="str">
        <f>+IF(VLOOKUP($B312,'Lista Puestos Valorados'!$B$11:$BK$510,MATCH('Auxiliar General'!BT$4,'Lista Puestos Valorados'!$B$10:$BK$10,0),0)="","No relevante",VLOOKUP($B312,'Lista Puestos Valorados'!$B$11:$BK$510,MATCH('Auxiliar General'!BT$4,'Lista Puestos Valorados'!$B$10:$BK$10,0),0))</f>
        <v>No relevante</v>
      </c>
      <c r="CA312" s="26">
        <f>+HLOOKUP(BZ312,Sistema_Puntos!$Q$5:$Y$43,'Auxiliar General'!BV$5,FALSE)</f>
        <v>0</v>
      </c>
      <c r="CB312" s="26" t="str">
        <f>+IF(VLOOKUP($B312,'Lista Puestos Valorados'!$B$11:$BK$510,MATCH('Auxiliar General'!BV$4,'Lista Puestos Valorados'!$B$10:$BK$10,0),0)="","No relevante",VLOOKUP($B312,'Lista Puestos Valorados'!$B$11:$BK$510,MATCH('Auxiliar General'!BV$4,'Lista Puestos Valorados'!$B$10:$BK$10,0),0))</f>
        <v>No relevante</v>
      </c>
      <c r="CC312" s="26">
        <f>+HLOOKUP(CB312,Sistema_Puntos!$Q$5:$Y$43,'Auxiliar General'!BX$5,FALSE)</f>
        <v>0</v>
      </c>
      <c r="CD312" s="26" t="str">
        <f>+IF(VLOOKUP($B312,'Lista Puestos Valorados'!$B$11:$BK$510,MATCH('Auxiliar General'!BX$4,'Lista Puestos Valorados'!$B$10:$BK$10,0),0)="","No relevante",VLOOKUP($B312,'Lista Puestos Valorados'!$B$11:$BK$510,MATCH('Auxiliar General'!BX$4,'Lista Puestos Valorados'!$B$10:$BK$10,0),0))</f>
        <v>No relevante</v>
      </c>
      <c r="CE312" s="26">
        <f>+HLOOKUP(CD312,Sistema_Puntos!$Q$5:$Y$43,'Auxiliar General'!BZ$5,FALSE)</f>
        <v>0</v>
      </c>
      <c r="CF312" s="26" t="str">
        <f>+IF(VLOOKUP($B312,'Lista Puestos Valorados'!$B$11:$BK$510,MATCH('Auxiliar General'!BZ$4,'Lista Puestos Valorados'!$B$10:$BK$10,0),0)="","No relevante",VLOOKUP($B312,'Lista Puestos Valorados'!$B$11:$BK$510,MATCH('Auxiliar General'!BZ$4,'Lista Puestos Valorados'!$B$10:$BK$10,0),0))</f>
        <v>No relevante</v>
      </c>
      <c r="CG312" s="26">
        <f>+HLOOKUP(CF312,Sistema_Puntos!$Q$5:$Y$43,'Auxiliar General'!CB$5,FALSE)</f>
        <v>0</v>
      </c>
      <c r="CH312" s="29"/>
      <c r="CI312" s="29"/>
    </row>
    <row r="313" spans="2:87" ht="17.55" customHeight="1">
      <c r="B313" s="26">
        <f>+'Listado de Puestos'!B313</f>
        <v>303</v>
      </c>
      <c r="C313" s="26" t="str">
        <f>+IF('Lista Puestos Valorados'!C313="","",'Lista Puestos Valorados'!C313)</f>
        <v/>
      </c>
      <c r="D313" s="26" t="str">
        <f>+IF('Lista Puestos Valorados'!D313="","",'Lista Puestos Valorados'!D313)</f>
        <v/>
      </c>
      <c r="E313" s="26" t="str">
        <f>+IF('Lista Puestos Valorados'!E313="","",'Lista Puestos Valorados'!E313)</f>
        <v/>
      </c>
      <c r="F313" s="26" t="str">
        <f>+IF('Lista Puestos Valorados'!F313="","",'Lista Puestos Valorados'!F313)</f>
        <v/>
      </c>
      <c r="G313" s="26" t="str">
        <f>+IF('Lista Puestos Valorados'!G313="","",'Lista Puestos Valorados'!G313)</f>
        <v/>
      </c>
      <c r="H313" s="26" t="str">
        <f>+IF('Lista Puestos Valorados'!H313="","",'Lista Puestos Valorados'!H313)</f>
        <v/>
      </c>
      <c r="I313" s="26" t="str">
        <f>+IF('Lista Puestos Valorados'!I313="","",'Lista Puestos Valorados'!I313)</f>
        <v/>
      </c>
      <c r="J313" s="118" t="e">
        <f t="array" ref="J313">+IF(L313="","",_xlfn.IFS(L313&lt;='Cortes de Agrupacion'!$F$15,'Cortes de Agrupacion'!$E$15,'Resultados General'!L313&lt;='Cortes de Agrupacion'!$F$14,'Cortes de Agrupacion'!$E$14,'Resultados General'!L313&lt;='Cortes de Agrupacion'!$F$13,'Cortes de Agrupacion'!$E$13,L313&lt;='Cortes de Agrupacion'!$F$12,'Cortes de Agrupacion'!$E$12,'Resultados General'!L313&lt;='Cortes de Agrupacion'!$F$11,'Cortes de Agrupacion'!$E$11,'Resultados General'!L313&lt;='Cortes de Agrupacion'!$F$10,'Cortes de Agrupacion'!$E$10,'Resultados General'!L313&lt;='Cortes de Agrupacion'!$F$9,'Cortes de Agrupacion'!$E$9,'Resultados General'!L313&lt;='Cortes de Agrupacion'!$F$8,'Cortes de Agrupacion'!$E$8,'Resultados General'!L313&lt;='Cortes de Agrupacion'!$F$7,'Cortes de Agrupacion'!$E$7,'Resultados General'!L313&lt;='Cortes de Agrupacion'!$F$6,'Cortes de Agrupacion'!$E$6))</f>
        <v>#VALUE!</v>
      </c>
      <c r="K313" s="118" t="str">
        <f t="shared" si="8"/>
        <v/>
      </c>
      <c r="L313" s="124" t="e">
        <f>#VALUE!</f>
        <v>#VALUE!</v>
      </c>
      <c r="M313" s="26" t="e">
        <f ca="1">+_xlfn.IFNA(VLOOKUP(C313,'Distribución de puestos'!$B$8:$I$507,8,0),"")</f>
        <v>#NAME?</v>
      </c>
      <c r="N313" s="26" t="str">
        <f>+IF(VLOOKUP($B313,'Lista Puestos Valorados'!$B$11:$BK$510,MATCH('Auxiliar General'!H$4,'Lista Puestos Valorados'!$B$10:$BK$10,0),0)="","No relevante",VLOOKUP($B313,'Lista Puestos Valorados'!$B$11:$BK$510,MATCH('Auxiliar General'!H$4,'Lista Puestos Valorados'!$B$10:$BK$10,0),0))</f>
        <v>No relevante</v>
      </c>
      <c r="O313" s="26">
        <f>+HLOOKUP(N313,Sistema_Puntos!$Q$5:$Y$43,'Auxiliar General'!J$5,FALSE)</f>
        <v>0</v>
      </c>
      <c r="P313" s="26" t="str">
        <f>+IF(VLOOKUP($B313,'Lista Puestos Valorados'!$B$11:$BK$510,MATCH('Auxiliar General'!J$4,'Lista Puestos Valorados'!$B$10:$BK$10,0),0)="","No relevante",VLOOKUP($B313,'Lista Puestos Valorados'!$B$11:$BK$510,MATCH('Auxiliar General'!J$4,'Lista Puestos Valorados'!$B$10:$BK$10,0),0))</f>
        <v>No relevante</v>
      </c>
      <c r="Q313" s="26">
        <f>+HLOOKUP(P313,Sistema_Puntos!$Q$5:$Y$43,'Auxiliar General'!L$5,FALSE)</f>
        <v>0</v>
      </c>
      <c r="R313" s="26" t="str">
        <f>+IF(VLOOKUP($B313,'Lista Puestos Valorados'!$B$11:$BK$510,MATCH('Auxiliar General'!L$4,'Lista Puestos Valorados'!$B$10:$BK$10,0),0)="","No relevante",VLOOKUP($B313,'Lista Puestos Valorados'!$B$11:$BK$510,MATCH('Auxiliar General'!L$4,'Lista Puestos Valorados'!$B$10:$BK$10,0),0))</f>
        <v>No relevante</v>
      </c>
      <c r="S313" s="26">
        <f>+HLOOKUP(R313,Sistema_Puntos!$Q$5:$Y$43,'Auxiliar General'!N$5,FALSE)</f>
        <v>0</v>
      </c>
      <c r="T313" s="26" t="str">
        <f>+IF(VLOOKUP($B313,'Lista Puestos Valorados'!$B$11:$BK$510,MATCH('Auxiliar General'!N$4,'Lista Puestos Valorados'!$B$10:$BK$10,0),0)="","No relevante",VLOOKUP($B313,'Lista Puestos Valorados'!$B$11:$BK$510,MATCH('Auxiliar General'!N$4,'Lista Puestos Valorados'!$B$10:$BK$10,0),0))</f>
        <v>No relevante</v>
      </c>
      <c r="U313" s="26">
        <f>+HLOOKUP(T313,Sistema_Puntos!$Q$5:$Y$43,'Auxiliar General'!P$5,FALSE)</f>
        <v>0</v>
      </c>
      <c r="V313" s="26" t="str">
        <f>+IF(VLOOKUP($B313,'Lista Puestos Valorados'!$B$11:$BK$510,MATCH('Auxiliar General'!P$4,'Lista Puestos Valorados'!$B$10:$BK$10,0),0)="","No relevante",VLOOKUP($B313,'Lista Puestos Valorados'!$B$11:$BK$510,MATCH('Auxiliar General'!P$4,'Lista Puestos Valorados'!$B$10:$BK$10,0),0))</f>
        <v>No relevante</v>
      </c>
      <c r="W313" s="26">
        <f>+HLOOKUP(V313,Sistema_Puntos!$Q$5:$Y$43,'Auxiliar General'!R$5,FALSE)</f>
        <v>0</v>
      </c>
      <c r="X313" s="26" t="str">
        <f>+IF(VLOOKUP($B313,'Lista Puestos Valorados'!$B$11:$BK$510,MATCH('Auxiliar General'!R$4,'Lista Puestos Valorados'!$B$10:$BK$10,0),0)="","No relevante",VLOOKUP($B313,'Lista Puestos Valorados'!$B$11:$BK$510,MATCH('Auxiliar General'!R$4,'Lista Puestos Valorados'!$B$10:$BK$10,0),0))</f>
        <v>No relevante</v>
      </c>
      <c r="Y313" s="26">
        <f>+HLOOKUP(X313,Sistema_Puntos!$Q$5:$Y$43,'Auxiliar General'!T$5,FALSE)</f>
        <v>0</v>
      </c>
      <c r="Z313" s="26" t="str">
        <f>+IF(VLOOKUP($B313,'Lista Puestos Valorados'!$B$11:$BK$510,MATCH('Auxiliar General'!T$4,'Lista Puestos Valorados'!$B$10:$BK$10,0),0)="","No relevante",VLOOKUP($B313,'Lista Puestos Valorados'!$B$11:$BK$510,MATCH('Auxiliar General'!T$4,'Lista Puestos Valorados'!$B$10:$BK$10,0),0))</f>
        <v>No relevante</v>
      </c>
      <c r="AA313" s="26">
        <f>+HLOOKUP(Z313,Sistema_Puntos!$Q$5:$Y$43,'Auxiliar General'!V$5,FALSE)</f>
        <v>0</v>
      </c>
      <c r="AB313" s="26" t="str">
        <f>+IF(VLOOKUP($B313,'Lista Puestos Valorados'!$B$11:$BK$510,MATCH('Auxiliar General'!V$4,'Lista Puestos Valorados'!$B$10:$BK$10,0),0)="","No relevante",VLOOKUP($B313,'Lista Puestos Valorados'!$B$11:$BK$510,MATCH('Auxiliar General'!V$4,'Lista Puestos Valorados'!$B$10:$BK$10,0),0))</f>
        <v>No relevante</v>
      </c>
      <c r="AC313" s="26">
        <f>+HLOOKUP(AB313,Sistema_Puntos!$Q$5:$Y$43,'Auxiliar General'!X$5,FALSE)</f>
        <v>0</v>
      </c>
      <c r="AD313" s="26" t="str">
        <f>+IF(VLOOKUP($B313,'Lista Puestos Valorados'!$B$11:$BK$510,MATCH('Auxiliar General'!X$4,'Lista Puestos Valorados'!$B$10:$BK$10,0),0)="","No relevante",VLOOKUP($B313,'Lista Puestos Valorados'!$B$11:$BK$510,MATCH('Auxiliar General'!X$4,'Lista Puestos Valorados'!$B$10:$BK$10,0),0))</f>
        <v>No relevante</v>
      </c>
      <c r="AE313" s="26">
        <f>+HLOOKUP(AD313,Sistema_Puntos!$Q$5:$Y$43,'Auxiliar General'!Z$5,FALSE)</f>
        <v>0</v>
      </c>
      <c r="AF313" s="26" t="str">
        <f>+IF(VLOOKUP($B313,'Lista Puestos Valorados'!$B$11:$BK$510,MATCH('Auxiliar General'!Z$4,'Lista Puestos Valorados'!$B$10:$BK$10,0),0)="","No relevante",VLOOKUP($B313,'Lista Puestos Valorados'!$B$11:$BK$510,MATCH('Auxiliar General'!Z$4,'Lista Puestos Valorados'!$B$10:$BK$10,0),0))</f>
        <v>No relevante</v>
      </c>
      <c r="AG313" s="26">
        <f>+HLOOKUP(AF313,Sistema_Puntos!$Q$5:$Y$43,'Auxiliar General'!AB$5,FALSE)</f>
        <v>0</v>
      </c>
      <c r="AH313" s="26" t="str">
        <f>+IF(VLOOKUP($B313,'Lista Puestos Valorados'!$B$11:$BK$510,MATCH('Auxiliar General'!AB$4,'Lista Puestos Valorados'!$B$10:$BK$10,0),0)="","No relevante",VLOOKUP($B313,'Lista Puestos Valorados'!$B$11:$BK$510,MATCH('Auxiliar General'!AB$4,'Lista Puestos Valorados'!$B$10:$BK$10,0),0))</f>
        <v>No relevante</v>
      </c>
      <c r="AI313" s="26">
        <f>+HLOOKUP(AH313,Sistema_Puntos!$Q$5:$Y$43,'Auxiliar General'!AD$5,FALSE)</f>
        <v>0</v>
      </c>
      <c r="AJ313" s="26" t="str">
        <f>+IF(VLOOKUP($B313,'Lista Puestos Valorados'!$B$11:$BK$510,MATCH('Auxiliar General'!AD$4,'Lista Puestos Valorados'!$B$10:$BK$10,0),0)="","No relevante",VLOOKUP($B313,'Lista Puestos Valorados'!$B$11:$BK$510,MATCH('Auxiliar General'!AD$4,'Lista Puestos Valorados'!$B$10:$BK$10,0),0))</f>
        <v>No relevante</v>
      </c>
      <c r="AK313" s="26">
        <f>+HLOOKUP(AJ313,Sistema_Puntos!$Q$5:$Y$43,'Auxiliar General'!AF$5,FALSE)</f>
        <v>0</v>
      </c>
      <c r="AL313" s="26" t="str">
        <f>+IF(VLOOKUP($B313,'Lista Puestos Valorados'!$B$11:$BK$510,MATCH('Auxiliar General'!AF$4,'Lista Puestos Valorados'!$B$10:$BK$10,0),0)="","No relevante",VLOOKUP($B313,'Lista Puestos Valorados'!$B$11:$BK$510,MATCH('Auxiliar General'!AF$4,'Lista Puestos Valorados'!$B$10:$BK$10,0),0))</f>
        <v>No relevante</v>
      </c>
      <c r="AM313" s="26">
        <f>+HLOOKUP(AL313,Sistema_Puntos!$Q$5:$Y$43,'Auxiliar General'!AH$5,FALSE)</f>
        <v>0</v>
      </c>
      <c r="AN313" s="26" t="str">
        <f>+IF(VLOOKUP($B313,'Lista Puestos Valorados'!$B$11:$BK$510,MATCH('Auxiliar General'!AH$4,'Lista Puestos Valorados'!$B$10:$BK$10,0),0)="","No relevante",VLOOKUP($B313,'Lista Puestos Valorados'!$B$11:$BK$510,MATCH('Auxiliar General'!AH$4,'Lista Puestos Valorados'!$B$10:$BK$10,0),0))</f>
        <v>No relevante</v>
      </c>
      <c r="AO313" s="26">
        <f>+HLOOKUP(AN313,Sistema_Puntos!$Q$5:$Y$43,'Auxiliar General'!AJ$5,FALSE)</f>
        <v>0</v>
      </c>
      <c r="AP313" s="26" t="str">
        <f>+IF(VLOOKUP($B313,'Lista Puestos Valorados'!$B$11:$BK$510,MATCH('Auxiliar General'!AJ$4,'Lista Puestos Valorados'!$B$10:$BK$10,0),0)="","No relevante",VLOOKUP($B313,'Lista Puestos Valorados'!$B$11:$BK$510,MATCH('Auxiliar General'!AJ$4,'Lista Puestos Valorados'!$B$10:$BK$10,0),0))</f>
        <v>No relevante</v>
      </c>
      <c r="AQ313" s="26">
        <f>+HLOOKUP(AP313,Sistema_Puntos!$Q$5:$Y$43,'Auxiliar General'!AL$5,FALSE)</f>
        <v>0</v>
      </c>
      <c r="AR313" s="26" t="str">
        <f>+IF(VLOOKUP($B313,'Lista Puestos Valorados'!$B$11:$BK$510,MATCH('Auxiliar General'!AL$4,'Lista Puestos Valorados'!$B$10:$BK$10,0),0)="","No relevante",VLOOKUP($B313,'Lista Puestos Valorados'!$B$11:$BK$510,MATCH('Auxiliar General'!AL$4,'Lista Puestos Valorados'!$B$10:$BK$10,0),0))</f>
        <v>No relevante</v>
      </c>
      <c r="AS313" s="26">
        <f>+HLOOKUP(AR313,Sistema_Puntos!$Q$5:$Y$43,'Auxiliar General'!AN$5,FALSE)</f>
        <v>0</v>
      </c>
      <c r="AT313" s="26" t="str">
        <f>+IF(VLOOKUP($B313,'Lista Puestos Valorados'!$B$11:$BK$510,MATCH('Auxiliar General'!AN$4,'Lista Puestos Valorados'!$B$10:$BK$10,0),0)="","No relevante",VLOOKUP($B313,'Lista Puestos Valorados'!$B$11:$BK$510,MATCH('Auxiliar General'!AN$4,'Lista Puestos Valorados'!$B$10:$BK$10,0),0))</f>
        <v>No relevante</v>
      </c>
      <c r="AU313" s="26">
        <f>+HLOOKUP(AT313,Sistema_Puntos!$Q$5:$Y$43,'Auxiliar General'!AP$5,FALSE)</f>
        <v>0</v>
      </c>
      <c r="AV313" s="26" t="str">
        <f>+IF(VLOOKUP($B313,'Lista Puestos Valorados'!$B$11:$BK$510,MATCH('Auxiliar General'!AP$4,'Lista Puestos Valorados'!$B$10:$BK$10,0),0)="","No relevante",VLOOKUP($B313,'Lista Puestos Valorados'!$B$11:$BK$510,MATCH('Auxiliar General'!AP$4,'Lista Puestos Valorados'!$B$10:$BK$10,0),0))</f>
        <v>No relevante</v>
      </c>
      <c r="AW313" s="26">
        <f>+HLOOKUP(AV313,Sistema_Puntos!$Q$5:$Y$43,'Auxiliar General'!AR$5,FALSE)</f>
        <v>0</v>
      </c>
      <c r="AX313" s="26" t="str">
        <f>+IF(VLOOKUP($B313,'Lista Puestos Valorados'!$B$11:$BK$510,MATCH('Auxiliar General'!AR$4,'Lista Puestos Valorados'!$B$10:$BK$10,0),0)="","No relevante",VLOOKUP($B313,'Lista Puestos Valorados'!$B$11:$BK$510,MATCH('Auxiliar General'!AR$4,'Lista Puestos Valorados'!$B$10:$BK$10,0),0))</f>
        <v>No relevante</v>
      </c>
      <c r="AY313" s="26">
        <f>+HLOOKUP(AX313,Sistema_Puntos!$Q$5:$Y$43,'Auxiliar General'!AT$5,FALSE)</f>
        <v>0</v>
      </c>
      <c r="AZ313" s="26" t="str">
        <f>+IF(VLOOKUP($B313,'Lista Puestos Valorados'!$B$11:$BK$510,MATCH('Auxiliar General'!AT$4,'Lista Puestos Valorados'!$B$10:$BK$10,0),0)="","No relevante",VLOOKUP($B313,'Lista Puestos Valorados'!$B$11:$BK$510,MATCH('Auxiliar General'!AT$4,'Lista Puestos Valorados'!$B$10:$BK$10,0),0))</f>
        <v>No relevante</v>
      </c>
      <c r="BA313" s="26">
        <f>+HLOOKUP(AZ313,Sistema_Puntos!$Q$5:$Y$43,'Auxiliar General'!AV$5,FALSE)</f>
        <v>0</v>
      </c>
      <c r="BB313" s="26" t="str">
        <f>+IF(VLOOKUP($B313,'Lista Puestos Valorados'!$B$11:$BK$510,MATCH('Auxiliar General'!AV$4,'Lista Puestos Valorados'!$B$10:$BK$10,0),0)="","No relevante",VLOOKUP($B313,'Lista Puestos Valorados'!$B$11:$BK$510,MATCH('Auxiliar General'!AV$4,'Lista Puestos Valorados'!$B$10:$BK$10,0),0))</f>
        <v>No relevante</v>
      </c>
      <c r="BC313" s="26">
        <f>+HLOOKUP(BB313,Sistema_Puntos!$Q$5:$Y$43,'Auxiliar General'!AX$5,FALSE)</f>
        <v>0</v>
      </c>
      <c r="BD313" s="26" t="str">
        <f>+IF(VLOOKUP($B313,'Lista Puestos Valorados'!$B$11:$BK$510,MATCH('Auxiliar General'!AX$4,'Lista Puestos Valorados'!$B$10:$BK$10,0),0)="","No relevante",VLOOKUP($B313,'Lista Puestos Valorados'!$B$11:$BK$510,MATCH('Auxiliar General'!AX$4,'Lista Puestos Valorados'!$B$10:$BK$10,0),0))</f>
        <v>No relevante</v>
      </c>
      <c r="BE313" s="26">
        <f>+HLOOKUP(BD313,Sistema_Puntos!$Q$5:$Y$43,'Auxiliar General'!AZ$5,FALSE)</f>
        <v>0</v>
      </c>
      <c r="BF313" s="26" t="str">
        <f>+IF(VLOOKUP($B313,'Lista Puestos Valorados'!$B$11:$BK$510,MATCH('Auxiliar General'!AZ$4,'Lista Puestos Valorados'!$B$10:$BK$10,0),0)="","No relevante",VLOOKUP($B313,'Lista Puestos Valorados'!$B$11:$BK$510,MATCH('Auxiliar General'!AZ$4,'Lista Puestos Valorados'!$B$10:$BK$10,0),0))</f>
        <v>No relevante</v>
      </c>
      <c r="BG313" s="26">
        <f>+HLOOKUP(BF313,Sistema_Puntos!$Q$5:$Y$43,'Auxiliar General'!BB$5,FALSE)</f>
        <v>0</v>
      </c>
      <c r="BH313" s="26" t="str">
        <f>+IF(VLOOKUP($B313,'Lista Puestos Valorados'!$B$11:$BK$510,MATCH('Auxiliar General'!BB$4,'Lista Puestos Valorados'!$B$10:$BK$10,0),0)="","No relevante",VLOOKUP($B313,'Lista Puestos Valorados'!$B$11:$BK$510,MATCH('Auxiliar General'!BB$4,'Lista Puestos Valorados'!$B$10:$BK$10,0),0))</f>
        <v>No relevante</v>
      </c>
      <c r="BI313" s="26">
        <f>+HLOOKUP(BH313,Sistema_Puntos!$Q$5:$Y$43,'Auxiliar General'!BD$5,FALSE)</f>
        <v>0</v>
      </c>
      <c r="BJ313" s="26" t="str">
        <f>+IF(VLOOKUP($B313,'Lista Puestos Valorados'!$B$11:$BK$510,MATCH('Auxiliar General'!BD$4,'Lista Puestos Valorados'!$B$10:$BK$10,0),0)="","No relevante",VLOOKUP($B313,'Lista Puestos Valorados'!$B$11:$BK$510,MATCH('Auxiliar General'!BD$4,'Lista Puestos Valorados'!$B$10:$BK$10,0),0))</f>
        <v>No relevante</v>
      </c>
      <c r="BK313" s="26">
        <f>+HLOOKUP(BJ313,Sistema_Puntos!$Q$5:$Y$43,'Auxiliar General'!BF$5,FALSE)</f>
        <v>0</v>
      </c>
      <c r="BL313" s="26" t="str">
        <f>+IF(VLOOKUP($B313,'Lista Puestos Valorados'!$B$11:$BK$510,MATCH('Auxiliar General'!BF$4,'Lista Puestos Valorados'!$B$10:$BK$10,0),0)="","No relevante",VLOOKUP($B313,'Lista Puestos Valorados'!$B$11:$BK$510,MATCH('Auxiliar General'!BF$4,'Lista Puestos Valorados'!$B$10:$BK$10,0),0))</f>
        <v>No relevante</v>
      </c>
      <c r="BM313" s="26">
        <f>+HLOOKUP(BL313,Sistema_Puntos!$Q$5:$Y$43,'Auxiliar General'!BH$5,FALSE)</f>
        <v>0</v>
      </c>
      <c r="BN313" s="26" t="str">
        <f>+IF(VLOOKUP($B313,'Lista Puestos Valorados'!$B$11:$BK$510,MATCH('Auxiliar General'!BH$4,'Lista Puestos Valorados'!$B$10:$BK$10,0),0)="","No relevante",VLOOKUP($B313,'Lista Puestos Valorados'!$B$11:$BK$510,MATCH('Auxiliar General'!BH$4,'Lista Puestos Valorados'!$B$10:$BK$10,0),0))</f>
        <v>No relevante</v>
      </c>
      <c r="BO313" s="26">
        <f>+HLOOKUP(BN313,Sistema_Puntos!$Q$5:$Y$43,'Auxiliar General'!BJ$5,FALSE)</f>
        <v>0</v>
      </c>
      <c r="BP313" s="26" t="str">
        <f>+IF(VLOOKUP($B313,'Lista Puestos Valorados'!$B$11:$BK$510,MATCH('Auxiliar General'!BJ$4,'Lista Puestos Valorados'!$B$10:$BK$10,0),0)="","No relevante",VLOOKUP($B313,'Lista Puestos Valorados'!$B$11:$BK$510,MATCH('Auxiliar General'!BJ$4,'Lista Puestos Valorados'!$B$10:$BK$10,0),0))</f>
        <v>No relevante</v>
      </c>
      <c r="BQ313" s="26">
        <f>+HLOOKUP(BP313,Sistema_Puntos!$Q$5:$Y$43,'Auxiliar General'!BL$5,FALSE)</f>
        <v>0</v>
      </c>
      <c r="BR313" s="26" t="str">
        <f>+IF(VLOOKUP($B313,'Lista Puestos Valorados'!$B$11:$BK$510,MATCH('Auxiliar General'!BL$4,'Lista Puestos Valorados'!$B$10:$BK$10,0),0)="","No relevante",VLOOKUP($B313,'Lista Puestos Valorados'!$B$11:$BK$510,MATCH('Auxiliar General'!BL$4,'Lista Puestos Valorados'!$B$10:$BK$10,0),0))</f>
        <v>No relevante</v>
      </c>
      <c r="BS313" s="26">
        <f>+HLOOKUP(BR313,Sistema_Puntos!$Q$5:$Y$43,'Auxiliar General'!BN$5,FALSE)</f>
        <v>0</v>
      </c>
      <c r="BT313" s="26" t="str">
        <f>+IF(VLOOKUP($B313,'Lista Puestos Valorados'!$B$11:$BK$510,MATCH('Auxiliar General'!BN$4,'Lista Puestos Valorados'!$B$10:$BK$10,0),0)="","No relevante",VLOOKUP($B313,'Lista Puestos Valorados'!$B$11:$BK$510,MATCH('Auxiliar General'!BN$4,'Lista Puestos Valorados'!$B$10:$BK$10,0),0))</f>
        <v>No relevante</v>
      </c>
      <c r="BU313" s="26">
        <f>+HLOOKUP(BT313,Sistema_Puntos!$Q$5:$Y$43,'Auxiliar General'!BP$5,FALSE)</f>
        <v>0</v>
      </c>
      <c r="BV313" s="26" t="str">
        <f>+IF(VLOOKUP($B313,'Lista Puestos Valorados'!$B$11:$BK$510,MATCH('Auxiliar General'!BP$4,'Lista Puestos Valorados'!$B$10:$BK$10,0),0)="","No relevante",VLOOKUP($B313,'Lista Puestos Valorados'!$B$11:$BK$510,MATCH('Auxiliar General'!BP$4,'Lista Puestos Valorados'!$B$10:$BK$10,0),0))</f>
        <v>No relevante</v>
      </c>
      <c r="BW313" s="26">
        <f>+HLOOKUP(BV313,Sistema_Puntos!$Q$5:$Y$43,'Auxiliar General'!BR$5,FALSE)</f>
        <v>0</v>
      </c>
      <c r="BX313" s="26" t="str">
        <f>+IF(VLOOKUP($B313,'Lista Puestos Valorados'!$B$11:$BK$510,MATCH('Auxiliar General'!BR$4,'Lista Puestos Valorados'!$B$10:$BK$10,0),0)="","No relevante",VLOOKUP($B313,'Lista Puestos Valorados'!$B$11:$BK$510,MATCH('Auxiliar General'!BR$4,'Lista Puestos Valorados'!$B$10:$BK$10,0),0))</f>
        <v>No relevante</v>
      </c>
      <c r="BY313" s="26">
        <f>+HLOOKUP(BX313,Sistema_Puntos!$Q$5:$Y$43,'Auxiliar General'!BT$5,FALSE)</f>
        <v>0</v>
      </c>
      <c r="BZ313" s="26" t="str">
        <f>+IF(VLOOKUP($B313,'Lista Puestos Valorados'!$B$11:$BK$510,MATCH('Auxiliar General'!BT$4,'Lista Puestos Valorados'!$B$10:$BK$10,0),0)="","No relevante",VLOOKUP($B313,'Lista Puestos Valorados'!$B$11:$BK$510,MATCH('Auxiliar General'!BT$4,'Lista Puestos Valorados'!$B$10:$BK$10,0),0))</f>
        <v>No relevante</v>
      </c>
      <c r="CA313" s="26">
        <f>+HLOOKUP(BZ313,Sistema_Puntos!$Q$5:$Y$43,'Auxiliar General'!BV$5,FALSE)</f>
        <v>0</v>
      </c>
      <c r="CB313" s="26" t="str">
        <f>+IF(VLOOKUP($B313,'Lista Puestos Valorados'!$B$11:$BK$510,MATCH('Auxiliar General'!BV$4,'Lista Puestos Valorados'!$B$10:$BK$10,0),0)="","No relevante",VLOOKUP($B313,'Lista Puestos Valorados'!$B$11:$BK$510,MATCH('Auxiliar General'!BV$4,'Lista Puestos Valorados'!$B$10:$BK$10,0),0))</f>
        <v>No relevante</v>
      </c>
      <c r="CC313" s="26">
        <f>+HLOOKUP(CB313,Sistema_Puntos!$Q$5:$Y$43,'Auxiliar General'!BX$5,FALSE)</f>
        <v>0</v>
      </c>
      <c r="CD313" s="26" t="str">
        <f>+IF(VLOOKUP($B313,'Lista Puestos Valorados'!$B$11:$BK$510,MATCH('Auxiliar General'!BX$4,'Lista Puestos Valorados'!$B$10:$BK$10,0),0)="","No relevante",VLOOKUP($B313,'Lista Puestos Valorados'!$B$11:$BK$510,MATCH('Auxiliar General'!BX$4,'Lista Puestos Valorados'!$B$10:$BK$10,0),0))</f>
        <v>No relevante</v>
      </c>
      <c r="CE313" s="26">
        <f>+HLOOKUP(CD313,Sistema_Puntos!$Q$5:$Y$43,'Auxiliar General'!BZ$5,FALSE)</f>
        <v>0</v>
      </c>
      <c r="CF313" s="26" t="str">
        <f>+IF(VLOOKUP($B313,'Lista Puestos Valorados'!$B$11:$BK$510,MATCH('Auxiliar General'!BZ$4,'Lista Puestos Valorados'!$B$10:$BK$10,0),0)="","No relevante",VLOOKUP($B313,'Lista Puestos Valorados'!$B$11:$BK$510,MATCH('Auxiliar General'!BZ$4,'Lista Puestos Valorados'!$B$10:$BK$10,0),0))</f>
        <v>No relevante</v>
      </c>
      <c r="CG313" s="26">
        <f>+HLOOKUP(CF313,Sistema_Puntos!$Q$5:$Y$43,'Auxiliar General'!CB$5,FALSE)</f>
        <v>0</v>
      </c>
      <c r="CH313" s="29"/>
      <c r="CI313" s="29"/>
    </row>
    <row r="314" spans="2:87" ht="17.55" customHeight="1">
      <c r="B314" s="26">
        <f>+'Listado de Puestos'!B314</f>
        <v>304</v>
      </c>
      <c r="C314" s="26" t="str">
        <f>+IF('Lista Puestos Valorados'!C314="","",'Lista Puestos Valorados'!C314)</f>
        <v/>
      </c>
      <c r="D314" s="26" t="str">
        <f>+IF('Lista Puestos Valorados'!D314="","",'Lista Puestos Valorados'!D314)</f>
        <v/>
      </c>
      <c r="E314" s="26" t="str">
        <f>+IF('Lista Puestos Valorados'!E314="","",'Lista Puestos Valorados'!E314)</f>
        <v/>
      </c>
      <c r="F314" s="26" t="str">
        <f>+IF('Lista Puestos Valorados'!F314="","",'Lista Puestos Valorados'!F314)</f>
        <v/>
      </c>
      <c r="G314" s="26" t="str">
        <f>+IF('Lista Puestos Valorados'!G314="","",'Lista Puestos Valorados'!G314)</f>
        <v/>
      </c>
      <c r="H314" s="26" t="str">
        <f>+IF('Lista Puestos Valorados'!H314="","",'Lista Puestos Valorados'!H314)</f>
        <v/>
      </c>
      <c r="I314" s="26" t="str">
        <f>+IF('Lista Puestos Valorados'!I314="","",'Lista Puestos Valorados'!I314)</f>
        <v/>
      </c>
      <c r="J314" s="118" t="e">
        <f t="array" ref="J314">+IF(L314="","",_xlfn.IFS(L314&lt;='Cortes de Agrupacion'!$F$15,'Cortes de Agrupacion'!$E$15,'Resultados General'!L314&lt;='Cortes de Agrupacion'!$F$14,'Cortes de Agrupacion'!$E$14,'Resultados General'!L314&lt;='Cortes de Agrupacion'!$F$13,'Cortes de Agrupacion'!$E$13,L314&lt;='Cortes de Agrupacion'!$F$12,'Cortes de Agrupacion'!$E$12,'Resultados General'!L314&lt;='Cortes de Agrupacion'!$F$11,'Cortes de Agrupacion'!$E$11,'Resultados General'!L314&lt;='Cortes de Agrupacion'!$F$10,'Cortes de Agrupacion'!$E$10,'Resultados General'!L314&lt;='Cortes de Agrupacion'!$F$9,'Cortes de Agrupacion'!$E$9,'Resultados General'!L314&lt;='Cortes de Agrupacion'!$F$8,'Cortes de Agrupacion'!$E$8,'Resultados General'!L314&lt;='Cortes de Agrupacion'!$F$7,'Cortes de Agrupacion'!$E$7,'Resultados General'!L314&lt;='Cortes de Agrupacion'!$F$6,'Cortes de Agrupacion'!$E$6))</f>
        <v>#VALUE!</v>
      </c>
      <c r="K314" s="118" t="str">
        <f t="shared" si="8"/>
        <v/>
      </c>
      <c r="L314" s="124" t="e">
        <f>#VALUE!</f>
        <v>#VALUE!</v>
      </c>
      <c r="M314" s="26" t="e">
        <f ca="1">+_xlfn.IFNA(VLOOKUP(C314,'Distribución de puestos'!$B$8:$I$507,8,0),"")</f>
        <v>#NAME?</v>
      </c>
      <c r="N314" s="26" t="str">
        <f>+IF(VLOOKUP($B314,'Lista Puestos Valorados'!$B$11:$BK$510,MATCH('Auxiliar General'!H$4,'Lista Puestos Valorados'!$B$10:$BK$10,0),0)="","No relevante",VLOOKUP($B314,'Lista Puestos Valorados'!$B$11:$BK$510,MATCH('Auxiliar General'!H$4,'Lista Puestos Valorados'!$B$10:$BK$10,0),0))</f>
        <v>No relevante</v>
      </c>
      <c r="O314" s="26">
        <f>+HLOOKUP(N314,Sistema_Puntos!$Q$5:$Y$43,'Auxiliar General'!J$5,FALSE)</f>
        <v>0</v>
      </c>
      <c r="P314" s="26" t="str">
        <f>+IF(VLOOKUP($B314,'Lista Puestos Valorados'!$B$11:$BK$510,MATCH('Auxiliar General'!J$4,'Lista Puestos Valorados'!$B$10:$BK$10,0),0)="","No relevante",VLOOKUP($B314,'Lista Puestos Valorados'!$B$11:$BK$510,MATCH('Auxiliar General'!J$4,'Lista Puestos Valorados'!$B$10:$BK$10,0),0))</f>
        <v>No relevante</v>
      </c>
      <c r="Q314" s="26">
        <f>+HLOOKUP(P314,Sistema_Puntos!$Q$5:$Y$43,'Auxiliar General'!L$5,FALSE)</f>
        <v>0</v>
      </c>
      <c r="R314" s="26" t="str">
        <f>+IF(VLOOKUP($B314,'Lista Puestos Valorados'!$B$11:$BK$510,MATCH('Auxiliar General'!L$4,'Lista Puestos Valorados'!$B$10:$BK$10,0),0)="","No relevante",VLOOKUP($B314,'Lista Puestos Valorados'!$B$11:$BK$510,MATCH('Auxiliar General'!L$4,'Lista Puestos Valorados'!$B$10:$BK$10,0),0))</f>
        <v>No relevante</v>
      </c>
      <c r="S314" s="26">
        <f>+HLOOKUP(R314,Sistema_Puntos!$Q$5:$Y$43,'Auxiliar General'!N$5,FALSE)</f>
        <v>0</v>
      </c>
      <c r="T314" s="26" t="str">
        <f>+IF(VLOOKUP($B314,'Lista Puestos Valorados'!$B$11:$BK$510,MATCH('Auxiliar General'!N$4,'Lista Puestos Valorados'!$B$10:$BK$10,0),0)="","No relevante",VLOOKUP($B314,'Lista Puestos Valorados'!$B$11:$BK$510,MATCH('Auxiliar General'!N$4,'Lista Puestos Valorados'!$B$10:$BK$10,0),0))</f>
        <v>No relevante</v>
      </c>
      <c r="U314" s="26">
        <f>+HLOOKUP(T314,Sistema_Puntos!$Q$5:$Y$43,'Auxiliar General'!P$5,FALSE)</f>
        <v>0</v>
      </c>
      <c r="V314" s="26" t="str">
        <f>+IF(VLOOKUP($B314,'Lista Puestos Valorados'!$B$11:$BK$510,MATCH('Auxiliar General'!P$4,'Lista Puestos Valorados'!$B$10:$BK$10,0),0)="","No relevante",VLOOKUP($B314,'Lista Puestos Valorados'!$B$11:$BK$510,MATCH('Auxiliar General'!P$4,'Lista Puestos Valorados'!$B$10:$BK$10,0),0))</f>
        <v>No relevante</v>
      </c>
      <c r="W314" s="26">
        <f>+HLOOKUP(V314,Sistema_Puntos!$Q$5:$Y$43,'Auxiliar General'!R$5,FALSE)</f>
        <v>0</v>
      </c>
      <c r="X314" s="26" t="str">
        <f>+IF(VLOOKUP($B314,'Lista Puestos Valorados'!$B$11:$BK$510,MATCH('Auxiliar General'!R$4,'Lista Puestos Valorados'!$B$10:$BK$10,0),0)="","No relevante",VLOOKUP($B314,'Lista Puestos Valorados'!$B$11:$BK$510,MATCH('Auxiliar General'!R$4,'Lista Puestos Valorados'!$B$10:$BK$10,0),0))</f>
        <v>No relevante</v>
      </c>
      <c r="Y314" s="26">
        <f>+HLOOKUP(X314,Sistema_Puntos!$Q$5:$Y$43,'Auxiliar General'!T$5,FALSE)</f>
        <v>0</v>
      </c>
      <c r="Z314" s="26" t="str">
        <f>+IF(VLOOKUP($B314,'Lista Puestos Valorados'!$B$11:$BK$510,MATCH('Auxiliar General'!T$4,'Lista Puestos Valorados'!$B$10:$BK$10,0),0)="","No relevante",VLOOKUP($B314,'Lista Puestos Valorados'!$B$11:$BK$510,MATCH('Auxiliar General'!T$4,'Lista Puestos Valorados'!$B$10:$BK$10,0),0))</f>
        <v>No relevante</v>
      </c>
      <c r="AA314" s="26">
        <f>+HLOOKUP(Z314,Sistema_Puntos!$Q$5:$Y$43,'Auxiliar General'!V$5,FALSE)</f>
        <v>0</v>
      </c>
      <c r="AB314" s="26" t="str">
        <f>+IF(VLOOKUP($B314,'Lista Puestos Valorados'!$B$11:$BK$510,MATCH('Auxiliar General'!V$4,'Lista Puestos Valorados'!$B$10:$BK$10,0),0)="","No relevante",VLOOKUP($B314,'Lista Puestos Valorados'!$B$11:$BK$510,MATCH('Auxiliar General'!V$4,'Lista Puestos Valorados'!$B$10:$BK$10,0),0))</f>
        <v>No relevante</v>
      </c>
      <c r="AC314" s="26">
        <f>+HLOOKUP(AB314,Sistema_Puntos!$Q$5:$Y$43,'Auxiliar General'!X$5,FALSE)</f>
        <v>0</v>
      </c>
      <c r="AD314" s="26" t="str">
        <f>+IF(VLOOKUP($B314,'Lista Puestos Valorados'!$B$11:$BK$510,MATCH('Auxiliar General'!X$4,'Lista Puestos Valorados'!$B$10:$BK$10,0),0)="","No relevante",VLOOKUP($B314,'Lista Puestos Valorados'!$B$11:$BK$510,MATCH('Auxiliar General'!X$4,'Lista Puestos Valorados'!$B$10:$BK$10,0),0))</f>
        <v>No relevante</v>
      </c>
      <c r="AE314" s="26">
        <f>+HLOOKUP(AD314,Sistema_Puntos!$Q$5:$Y$43,'Auxiliar General'!Z$5,FALSE)</f>
        <v>0</v>
      </c>
      <c r="AF314" s="26" t="str">
        <f>+IF(VLOOKUP($B314,'Lista Puestos Valorados'!$B$11:$BK$510,MATCH('Auxiliar General'!Z$4,'Lista Puestos Valorados'!$B$10:$BK$10,0),0)="","No relevante",VLOOKUP($B314,'Lista Puestos Valorados'!$B$11:$BK$510,MATCH('Auxiliar General'!Z$4,'Lista Puestos Valorados'!$B$10:$BK$10,0),0))</f>
        <v>No relevante</v>
      </c>
      <c r="AG314" s="26">
        <f>+HLOOKUP(AF314,Sistema_Puntos!$Q$5:$Y$43,'Auxiliar General'!AB$5,FALSE)</f>
        <v>0</v>
      </c>
      <c r="AH314" s="26" t="str">
        <f>+IF(VLOOKUP($B314,'Lista Puestos Valorados'!$B$11:$BK$510,MATCH('Auxiliar General'!AB$4,'Lista Puestos Valorados'!$B$10:$BK$10,0),0)="","No relevante",VLOOKUP($B314,'Lista Puestos Valorados'!$B$11:$BK$510,MATCH('Auxiliar General'!AB$4,'Lista Puestos Valorados'!$B$10:$BK$10,0),0))</f>
        <v>No relevante</v>
      </c>
      <c r="AI314" s="26">
        <f>+HLOOKUP(AH314,Sistema_Puntos!$Q$5:$Y$43,'Auxiliar General'!AD$5,FALSE)</f>
        <v>0</v>
      </c>
      <c r="AJ314" s="26" t="str">
        <f>+IF(VLOOKUP($B314,'Lista Puestos Valorados'!$B$11:$BK$510,MATCH('Auxiliar General'!AD$4,'Lista Puestos Valorados'!$B$10:$BK$10,0),0)="","No relevante",VLOOKUP($B314,'Lista Puestos Valorados'!$B$11:$BK$510,MATCH('Auxiliar General'!AD$4,'Lista Puestos Valorados'!$B$10:$BK$10,0),0))</f>
        <v>No relevante</v>
      </c>
      <c r="AK314" s="26">
        <f>+HLOOKUP(AJ314,Sistema_Puntos!$Q$5:$Y$43,'Auxiliar General'!AF$5,FALSE)</f>
        <v>0</v>
      </c>
      <c r="AL314" s="26" t="str">
        <f>+IF(VLOOKUP($B314,'Lista Puestos Valorados'!$B$11:$BK$510,MATCH('Auxiliar General'!AF$4,'Lista Puestos Valorados'!$B$10:$BK$10,0),0)="","No relevante",VLOOKUP($B314,'Lista Puestos Valorados'!$B$11:$BK$510,MATCH('Auxiliar General'!AF$4,'Lista Puestos Valorados'!$B$10:$BK$10,0),0))</f>
        <v>No relevante</v>
      </c>
      <c r="AM314" s="26">
        <f>+HLOOKUP(AL314,Sistema_Puntos!$Q$5:$Y$43,'Auxiliar General'!AH$5,FALSE)</f>
        <v>0</v>
      </c>
      <c r="AN314" s="26" t="str">
        <f>+IF(VLOOKUP($B314,'Lista Puestos Valorados'!$B$11:$BK$510,MATCH('Auxiliar General'!AH$4,'Lista Puestos Valorados'!$B$10:$BK$10,0),0)="","No relevante",VLOOKUP($B314,'Lista Puestos Valorados'!$B$11:$BK$510,MATCH('Auxiliar General'!AH$4,'Lista Puestos Valorados'!$B$10:$BK$10,0),0))</f>
        <v>No relevante</v>
      </c>
      <c r="AO314" s="26">
        <f>+HLOOKUP(AN314,Sistema_Puntos!$Q$5:$Y$43,'Auxiliar General'!AJ$5,FALSE)</f>
        <v>0</v>
      </c>
      <c r="AP314" s="26" t="str">
        <f>+IF(VLOOKUP($B314,'Lista Puestos Valorados'!$B$11:$BK$510,MATCH('Auxiliar General'!AJ$4,'Lista Puestos Valorados'!$B$10:$BK$10,0),0)="","No relevante",VLOOKUP($B314,'Lista Puestos Valorados'!$B$11:$BK$510,MATCH('Auxiliar General'!AJ$4,'Lista Puestos Valorados'!$B$10:$BK$10,0),0))</f>
        <v>No relevante</v>
      </c>
      <c r="AQ314" s="26">
        <f>+HLOOKUP(AP314,Sistema_Puntos!$Q$5:$Y$43,'Auxiliar General'!AL$5,FALSE)</f>
        <v>0</v>
      </c>
      <c r="AR314" s="26" t="str">
        <f>+IF(VLOOKUP($B314,'Lista Puestos Valorados'!$B$11:$BK$510,MATCH('Auxiliar General'!AL$4,'Lista Puestos Valorados'!$B$10:$BK$10,0),0)="","No relevante",VLOOKUP($B314,'Lista Puestos Valorados'!$B$11:$BK$510,MATCH('Auxiliar General'!AL$4,'Lista Puestos Valorados'!$B$10:$BK$10,0),0))</f>
        <v>No relevante</v>
      </c>
      <c r="AS314" s="26">
        <f>+HLOOKUP(AR314,Sistema_Puntos!$Q$5:$Y$43,'Auxiliar General'!AN$5,FALSE)</f>
        <v>0</v>
      </c>
      <c r="AT314" s="26" t="str">
        <f>+IF(VLOOKUP($B314,'Lista Puestos Valorados'!$B$11:$BK$510,MATCH('Auxiliar General'!AN$4,'Lista Puestos Valorados'!$B$10:$BK$10,0),0)="","No relevante",VLOOKUP($B314,'Lista Puestos Valorados'!$B$11:$BK$510,MATCH('Auxiliar General'!AN$4,'Lista Puestos Valorados'!$B$10:$BK$10,0),0))</f>
        <v>No relevante</v>
      </c>
      <c r="AU314" s="26">
        <f>+HLOOKUP(AT314,Sistema_Puntos!$Q$5:$Y$43,'Auxiliar General'!AP$5,FALSE)</f>
        <v>0</v>
      </c>
      <c r="AV314" s="26" t="str">
        <f>+IF(VLOOKUP($B314,'Lista Puestos Valorados'!$B$11:$BK$510,MATCH('Auxiliar General'!AP$4,'Lista Puestos Valorados'!$B$10:$BK$10,0),0)="","No relevante",VLOOKUP($B314,'Lista Puestos Valorados'!$B$11:$BK$510,MATCH('Auxiliar General'!AP$4,'Lista Puestos Valorados'!$B$10:$BK$10,0),0))</f>
        <v>No relevante</v>
      </c>
      <c r="AW314" s="26">
        <f>+HLOOKUP(AV314,Sistema_Puntos!$Q$5:$Y$43,'Auxiliar General'!AR$5,FALSE)</f>
        <v>0</v>
      </c>
      <c r="AX314" s="26" t="str">
        <f>+IF(VLOOKUP($B314,'Lista Puestos Valorados'!$B$11:$BK$510,MATCH('Auxiliar General'!AR$4,'Lista Puestos Valorados'!$B$10:$BK$10,0),0)="","No relevante",VLOOKUP($B314,'Lista Puestos Valorados'!$B$11:$BK$510,MATCH('Auxiliar General'!AR$4,'Lista Puestos Valorados'!$B$10:$BK$10,0),0))</f>
        <v>No relevante</v>
      </c>
      <c r="AY314" s="26">
        <f>+HLOOKUP(AX314,Sistema_Puntos!$Q$5:$Y$43,'Auxiliar General'!AT$5,FALSE)</f>
        <v>0</v>
      </c>
      <c r="AZ314" s="26" t="str">
        <f>+IF(VLOOKUP($B314,'Lista Puestos Valorados'!$B$11:$BK$510,MATCH('Auxiliar General'!AT$4,'Lista Puestos Valorados'!$B$10:$BK$10,0),0)="","No relevante",VLOOKUP($B314,'Lista Puestos Valorados'!$B$11:$BK$510,MATCH('Auxiliar General'!AT$4,'Lista Puestos Valorados'!$B$10:$BK$10,0),0))</f>
        <v>No relevante</v>
      </c>
      <c r="BA314" s="26">
        <f>+HLOOKUP(AZ314,Sistema_Puntos!$Q$5:$Y$43,'Auxiliar General'!AV$5,FALSE)</f>
        <v>0</v>
      </c>
      <c r="BB314" s="26" t="str">
        <f>+IF(VLOOKUP($B314,'Lista Puestos Valorados'!$B$11:$BK$510,MATCH('Auxiliar General'!AV$4,'Lista Puestos Valorados'!$B$10:$BK$10,0),0)="","No relevante",VLOOKUP($B314,'Lista Puestos Valorados'!$B$11:$BK$510,MATCH('Auxiliar General'!AV$4,'Lista Puestos Valorados'!$B$10:$BK$10,0),0))</f>
        <v>No relevante</v>
      </c>
      <c r="BC314" s="26">
        <f>+HLOOKUP(BB314,Sistema_Puntos!$Q$5:$Y$43,'Auxiliar General'!AX$5,FALSE)</f>
        <v>0</v>
      </c>
      <c r="BD314" s="26" t="str">
        <f>+IF(VLOOKUP($B314,'Lista Puestos Valorados'!$B$11:$BK$510,MATCH('Auxiliar General'!AX$4,'Lista Puestos Valorados'!$B$10:$BK$10,0),0)="","No relevante",VLOOKUP($B314,'Lista Puestos Valorados'!$B$11:$BK$510,MATCH('Auxiliar General'!AX$4,'Lista Puestos Valorados'!$B$10:$BK$10,0),0))</f>
        <v>No relevante</v>
      </c>
      <c r="BE314" s="26">
        <f>+HLOOKUP(BD314,Sistema_Puntos!$Q$5:$Y$43,'Auxiliar General'!AZ$5,FALSE)</f>
        <v>0</v>
      </c>
      <c r="BF314" s="26" t="str">
        <f>+IF(VLOOKUP($B314,'Lista Puestos Valorados'!$B$11:$BK$510,MATCH('Auxiliar General'!AZ$4,'Lista Puestos Valorados'!$B$10:$BK$10,0),0)="","No relevante",VLOOKUP($B314,'Lista Puestos Valorados'!$B$11:$BK$510,MATCH('Auxiliar General'!AZ$4,'Lista Puestos Valorados'!$B$10:$BK$10,0),0))</f>
        <v>No relevante</v>
      </c>
      <c r="BG314" s="26">
        <f>+HLOOKUP(BF314,Sistema_Puntos!$Q$5:$Y$43,'Auxiliar General'!BB$5,FALSE)</f>
        <v>0</v>
      </c>
      <c r="BH314" s="26" t="str">
        <f>+IF(VLOOKUP($B314,'Lista Puestos Valorados'!$B$11:$BK$510,MATCH('Auxiliar General'!BB$4,'Lista Puestos Valorados'!$B$10:$BK$10,0),0)="","No relevante",VLOOKUP($B314,'Lista Puestos Valorados'!$B$11:$BK$510,MATCH('Auxiliar General'!BB$4,'Lista Puestos Valorados'!$B$10:$BK$10,0),0))</f>
        <v>No relevante</v>
      </c>
      <c r="BI314" s="26">
        <f>+HLOOKUP(BH314,Sistema_Puntos!$Q$5:$Y$43,'Auxiliar General'!BD$5,FALSE)</f>
        <v>0</v>
      </c>
      <c r="BJ314" s="26" t="str">
        <f>+IF(VLOOKUP($B314,'Lista Puestos Valorados'!$B$11:$BK$510,MATCH('Auxiliar General'!BD$4,'Lista Puestos Valorados'!$B$10:$BK$10,0),0)="","No relevante",VLOOKUP($B314,'Lista Puestos Valorados'!$B$11:$BK$510,MATCH('Auxiliar General'!BD$4,'Lista Puestos Valorados'!$B$10:$BK$10,0),0))</f>
        <v>No relevante</v>
      </c>
      <c r="BK314" s="26">
        <f>+HLOOKUP(BJ314,Sistema_Puntos!$Q$5:$Y$43,'Auxiliar General'!BF$5,FALSE)</f>
        <v>0</v>
      </c>
      <c r="BL314" s="26" t="str">
        <f>+IF(VLOOKUP($B314,'Lista Puestos Valorados'!$B$11:$BK$510,MATCH('Auxiliar General'!BF$4,'Lista Puestos Valorados'!$B$10:$BK$10,0),0)="","No relevante",VLOOKUP($B314,'Lista Puestos Valorados'!$B$11:$BK$510,MATCH('Auxiliar General'!BF$4,'Lista Puestos Valorados'!$B$10:$BK$10,0),0))</f>
        <v>No relevante</v>
      </c>
      <c r="BM314" s="26">
        <f>+HLOOKUP(BL314,Sistema_Puntos!$Q$5:$Y$43,'Auxiliar General'!BH$5,FALSE)</f>
        <v>0</v>
      </c>
      <c r="BN314" s="26" t="str">
        <f>+IF(VLOOKUP($B314,'Lista Puestos Valorados'!$B$11:$BK$510,MATCH('Auxiliar General'!BH$4,'Lista Puestos Valorados'!$B$10:$BK$10,0),0)="","No relevante",VLOOKUP($B314,'Lista Puestos Valorados'!$B$11:$BK$510,MATCH('Auxiliar General'!BH$4,'Lista Puestos Valorados'!$B$10:$BK$10,0),0))</f>
        <v>No relevante</v>
      </c>
      <c r="BO314" s="26">
        <f>+HLOOKUP(BN314,Sistema_Puntos!$Q$5:$Y$43,'Auxiliar General'!BJ$5,FALSE)</f>
        <v>0</v>
      </c>
      <c r="BP314" s="26" t="str">
        <f>+IF(VLOOKUP($B314,'Lista Puestos Valorados'!$B$11:$BK$510,MATCH('Auxiliar General'!BJ$4,'Lista Puestos Valorados'!$B$10:$BK$10,0),0)="","No relevante",VLOOKUP($B314,'Lista Puestos Valorados'!$B$11:$BK$510,MATCH('Auxiliar General'!BJ$4,'Lista Puestos Valorados'!$B$10:$BK$10,0),0))</f>
        <v>No relevante</v>
      </c>
      <c r="BQ314" s="26">
        <f>+HLOOKUP(BP314,Sistema_Puntos!$Q$5:$Y$43,'Auxiliar General'!BL$5,FALSE)</f>
        <v>0</v>
      </c>
      <c r="BR314" s="26" t="str">
        <f>+IF(VLOOKUP($B314,'Lista Puestos Valorados'!$B$11:$BK$510,MATCH('Auxiliar General'!BL$4,'Lista Puestos Valorados'!$B$10:$BK$10,0),0)="","No relevante",VLOOKUP($B314,'Lista Puestos Valorados'!$B$11:$BK$510,MATCH('Auxiliar General'!BL$4,'Lista Puestos Valorados'!$B$10:$BK$10,0),0))</f>
        <v>No relevante</v>
      </c>
      <c r="BS314" s="26">
        <f>+HLOOKUP(BR314,Sistema_Puntos!$Q$5:$Y$43,'Auxiliar General'!BN$5,FALSE)</f>
        <v>0</v>
      </c>
      <c r="BT314" s="26" t="str">
        <f>+IF(VLOOKUP($B314,'Lista Puestos Valorados'!$B$11:$BK$510,MATCH('Auxiliar General'!BN$4,'Lista Puestos Valorados'!$B$10:$BK$10,0),0)="","No relevante",VLOOKUP($B314,'Lista Puestos Valorados'!$B$11:$BK$510,MATCH('Auxiliar General'!BN$4,'Lista Puestos Valorados'!$B$10:$BK$10,0),0))</f>
        <v>No relevante</v>
      </c>
      <c r="BU314" s="26">
        <f>+HLOOKUP(BT314,Sistema_Puntos!$Q$5:$Y$43,'Auxiliar General'!BP$5,FALSE)</f>
        <v>0</v>
      </c>
      <c r="BV314" s="26" t="str">
        <f>+IF(VLOOKUP($B314,'Lista Puestos Valorados'!$B$11:$BK$510,MATCH('Auxiliar General'!BP$4,'Lista Puestos Valorados'!$B$10:$BK$10,0),0)="","No relevante",VLOOKUP($B314,'Lista Puestos Valorados'!$B$11:$BK$510,MATCH('Auxiliar General'!BP$4,'Lista Puestos Valorados'!$B$10:$BK$10,0),0))</f>
        <v>No relevante</v>
      </c>
      <c r="BW314" s="26">
        <f>+HLOOKUP(BV314,Sistema_Puntos!$Q$5:$Y$43,'Auxiliar General'!BR$5,FALSE)</f>
        <v>0</v>
      </c>
      <c r="BX314" s="26" t="str">
        <f>+IF(VLOOKUP($B314,'Lista Puestos Valorados'!$B$11:$BK$510,MATCH('Auxiliar General'!BR$4,'Lista Puestos Valorados'!$B$10:$BK$10,0),0)="","No relevante",VLOOKUP($B314,'Lista Puestos Valorados'!$B$11:$BK$510,MATCH('Auxiliar General'!BR$4,'Lista Puestos Valorados'!$B$10:$BK$10,0),0))</f>
        <v>No relevante</v>
      </c>
      <c r="BY314" s="26">
        <f>+HLOOKUP(BX314,Sistema_Puntos!$Q$5:$Y$43,'Auxiliar General'!BT$5,FALSE)</f>
        <v>0</v>
      </c>
      <c r="BZ314" s="26" t="str">
        <f>+IF(VLOOKUP($B314,'Lista Puestos Valorados'!$B$11:$BK$510,MATCH('Auxiliar General'!BT$4,'Lista Puestos Valorados'!$B$10:$BK$10,0),0)="","No relevante",VLOOKUP($B314,'Lista Puestos Valorados'!$B$11:$BK$510,MATCH('Auxiliar General'!BT$4,'Lista Puestos Valorados'!$B$10:$BK$10,0),0))</f>
        <v>No relevante</v>
      </c>
      <c r="CA314" s="26">
        <f>+HLOOKUP(BZ314,Sistema_Puntos!$Q$5:$Y$43,'Auxiliar General'!BV$5,FALSE)</f>
        <v>0</v>
      </c>
      <c r="CB314" s="26" t="str">
        <f>+IF(VLOOKUP($B314,'Lista Puestos Valorados'!$B$11:$BK$510,MATCH('Auxiliar General'!BV$4,'Lista Puestos Valorados'!$B$10:$BK$10,0),0)="","No relevante",VLOOKUP($B314,'Lista Puestos Valorados'!$B$11:$BK$510,MATCH('Auxiliar General'!BV$4,'Lista Puestos Valorados'!$B$10:$BK$10,0),0))</f>
        <v>No relevante</v>
      </c>
      <c r="CC314" s="26">
        <f>+HLOOKUP(CB314,Sistema_Puntos!$Q$5:$Y$43,'Auxiliar General'!BX$5,FALSE)</f>
        <v>0</v>
      </c>
      <c r="CD314" s="26" t="str">
        <f>+IF(VLOOKUP($B314,'Lista Puestos Valorados'!$B$11:$BK$510,MATCH('Auxiliar General'!BX$4,'Lista Puestos Valorados'!$B$10:$BK$10,0),0)="","No relevante",VLOOKUP($B314,'Lista Puestos Valorados'!$B$11:$BK$510,MATCH('Auxiliar General'!BX$4,'Lista Puestos Valorados'!$B$10:$BK$10,0),0))</f>
        <v>No relevante</v>
      </c>
      <c r="CE314" s="26">
        <f>+HLOOKUP(CD314,Sistema_Puntos!$Q$5:$Y$43,'Auxiliar General'!BZ$5,FALSE)</f>
        <v>0</v>
      </c>
      <c r="CF314" s="26" t="str">
        <f>+IF(VLOOKUP($B314,'Lista Puestos Valorados'!$B$11:$BK$510,MATCH('Auxiliar General'!BZ$4,'Lista Puestos Valorados'!$B$10:$BK$10,0),0)="","No relevante",VLOOKUP($B314,'Lista Puestos Valorados'!$B$11:$BK$510,MATCH('Auxiliar General'!BZ$4,'Lista Puestos Valorados'!$B$10:$BK$10,0),0))</f>
        <v>No relevante</v>
      </c>
      <c r="CG314" s="26">
        <f>+HLOOKUP(CF314,Sistema_Puntos!$Q$5:$Y$43,'Auxiliar General'!CB$5,FALSE)</f>
        <v>0</v>
      </c>
      <c r="CH314" s="29"/>
      <c r="CI314" s="29"/>
    </row>
    <row r="315" spans="2:87" ht="17.55" customHeight="1">
      <c r="B315" s="26">
        <f>+'Listado de Puestos'!B315</f>
        <v>305</v>
      </c>
      <c r="C315" s="26" t="str">
        <f>+IF('Lista Puestos Valorados'!C315="","",'Lista Puestos Valorados'!C315)</f>
        <v/>
      </c>
      <c r="D315" s="26" t="str">
        <f>+IF('Lista Puestos Valorados'!D315="","",'Lista Puestos Valorados'!D315)</f>
        <v/>
      </c>
      <c r="E315" s="26" t="str">
        <f>+IF('Lista Puestos Valorados'!E315="","",'Lista Puestos Valorados'!E315)</f>
        <v/>
      </c>
      <c r="F315" s="26" t="str">
        <f>+IF('Lista Puestos Valorados'!F315="","",'Lista Puestos Valorados'!F315)</f>
        <v/>
      </c>
      <c r="G315" s="26" t="str">
        <f>+IF('Lista Puestos Valorados'!G315="","",'Lista Puestos Valorados'!G315)</f>
        <v/>
      </c>
      <c r="H315" s="26" t="str">
        <f>+IF('Lista Puestos Valorados'!H315="","",'Lista Puestos Valorados'!H315)</f>
        <v/>
      </c>
      <c r="I315" s="26" t="str">
        <f>+IF('Lista Puestos Valorados'!I315="","",'Lista Puestos Valorados'!I315)</f>
        <v/>
      </c>
      <c r="J315" s="118" t="e">
        <f t="array" ref="J315">+IF(L315="","",_xlfn.IFS(L315&lt;='Cortes de Agrupacion'!$F$15,'Cortes de Agrupacion'!$E$15,'Resultados General'!L315&lt;='Cortes de Agrupacion'!$F$14,'Cortes de Agrupacion'!$E$14,'Resultados General'!L315&lt;='Cortes de Agrupacion'!$F$13,'Cortes de Agrupacion'!$E$13,L315&lt;='Cortes de Agrupacion'!$F$12,'Cortes de Agrupacion'!$E$12,'Resultados General'!L315&lt;='Cortes de Agrupacion'!$F$11,'Cortes de Agrupacion'!$E$11,'Resultados General'!L315&lt;='Cortes de Agrupacion'!$F$10,'Cortes de Agrupacion'!$E$10,'Resultados General'!L315&lt;='Cortes de Agrupacion'!$F$9,'Cortes de Agrupacion'!$E$9,'Resultados General'!L315&lt;='Cortes de Agrupacion'!$F$8,'Cortes de Agrupacion'!$E$8,'Resultados General'!L315&lt;='Cortes de Agrupacion'!$F$7,'Cortes de Agrupacion'!$E$7,'Resultados General'!L315&lt;='Cortes de Agrupacion'!$F$6,'Cortes de Agrupacion'!$E$6))</f>
        <v>#VALUE!</v>
      </c>
      <c r="K315" s="118" t="str">
        <f t="shared" si="8"/>
        <v/>
      </c>
      <c r="L315" s="124" t="e">
        <f>#VALUE!</f>
        <v>#VALUE!</v>
      </c>
      <c r="M315" s="26" t="e">
        <f ca="1">+_xlfn.IFNA(VLOOKUP(C315,'Distribución de puestos'!$B$8:$I$507,8,0),"")</f>
        <v>#NAME?</v>
      </c>
      <c r="N315" s="26" t="str">
        <f>+IF(VLOOKUP($B315,'Lista Puestos Valorados'!$B$11:$BK$510,MATCH('Auxiliar General'!H$4,'Lista Puestos Valorados'!$B$10:$BK$10,0),0)="","No relevante",VLOOKUP($B315,'Lista Puestos Valorados'!$B$11:$BK$510,MATCH('Auxiliar General'!H$4,'Lista Puestos Valorados'!$B$10:$BK$10,0),0))</f>
        <v>No relevante</v>
      </c>
      <c r="O315" s="26">
        <f>+HLOOKUP(N315,Sistema_Puntos!$Q$5:$Y$43,'Auxiliar General'!J$5,FALSE)</f>
        <v>0</v>
      </c>
      <c r="P315" s="26" t="str">
        <f>+IF(VLOOKUP($B315,'Lista Puestos Valorados'!$B$11:$BK$510,MATCH('Auxiliar General'!J$4,'Lista Puestos Valorados'!$B$10:$BK$10,0),0)="","No relevante",VLOOKUP($B315,'Lista Puestos Valorados'!$B$11:$BK$510,MATCH('Auxiliar General'!J$4,'Lista Puestos Valorados'!$B$10:$BK$10,0),0))</f>
        <v>No relevante</v>
      </c>
      <c r="Q315" s="26">
        <f>+HLOOKUP(P315,Sistema_Puntos!$Q$5:$Y$43,'Auxiliar General'!L$5,FALSE)</f>
        <v>0</v>
      </c>
      <c r="R315" s="26" t="str">
        <f>+IF(VLOOKUP($B315,'Lista Puestos Valorados'!$B$11:$BK$510,MATCH('Auxiliar General'!L$4,'Lista Puestos Valorados'!$B$10:$BK$10,0),0)="","No relevante",VLOOKUP($B315,'Lista Puestos Valorados'!$B$11:$BK$510,MATCH('Auxiliar General'!L$4,'Lista Puestos Valorados'!$B$10:$BK$10,0),0))</f>
        <v>No relevante</v>
      </c>
      <c r="S315" s="26">
        <f>+HLOOKUP(R315,Sistema_Puntos!$Q$5:$Y$43,'Auxiliar General'!N$5,FALSE)</f>
        <v>0</v>
      </c>
      <c r="T315" s="26" t="str">
        <f>+IF(VLOOKUP($B315,'Lista Puestos Valorados'!$B$11:$BK$510,MATCH('Auxiliar General'!N$4,'Lista Puestos Valorados'!$B$10:$BK$10,0),0)="","No relevante",VLOOKUP($B315,'Lista Puestos Valorados'!$B$11:$BK$510,MATCH('Auxiliar General'!N$4,'Lista Puestos Valorados'!$B$10:$BK$10,0),0))</f>
        <v>No relevante</v>
      </c>
      <c r="U315" s="26">
        <f>+HLOOKUP(T315,Sistema_Puntos!$Q$5:$Y$43,'Auxiliar General'!P$5,FALSE)</f>
        <v>0</v>
      </c>
      <c r="V315" s="26" t="str">
        <f>+IF(VLOOKUP($B315,'Lista Puestos Valorados'!$B$11:$BK$510,MATCH('Auxiliar General'!P$4,'Lista Puestos Valorados'!$B$10:$BK$10,0),0)="","No relevante",VLOOKUP($B315,'Lista Puestos Valorados'!$B$11:$BK$510,MATCH('Auxiliar General'!P$4,'Lista Puestos Valorados'!$B$10:$BK$10,0),0))</f>
        <v>No relevante</v>
      </c>
      <c r="W315" s="26">
        <f>+HLOOKUP(V315,Sistema_Puntos!$Q$5:$Y$43,'Auxiliar General'!R$5,FALSE)</f>
        <v>0</v>
      </c>
      <c r="X315" s="26" t="str">
        <f>+IF(VLOOKUP($B315,'Lista Puestos Valorados'!$B$11:$BK$510,MATCH('Auxiliar General'!R$4,'Lista Puestos Valorados'!$B$10:$BK$10,0),0)="","No relevante",VLOOKUP($B315,'Lista Puestos Valorados'!$B$11:$BK$510,MATCH('Auxiliar General'!R$4,'Lista Puestos Valorados'!$B$10:$BK$10,0),0))</f>
        <v>No relevante</v>
      </c>
      <c r="Y315" s="26">
        <f>+HLOOKUP(X315,Sistema_Puntos!$Q$5:$Y$43,'Auxiliar General'!T$5,FALSE)</f>
        <v>0</v>
      </c>
      <c r="Z315" s="26" t="str">
        <f>+IF(VLOOKUP($B315,'Lista Puestos Valorados'!$B$11:$BK$510,MATCH('Auxiliar General'!T$4,'Lista Puestos Valorados'!$B$10:$BK$10,0),0)="","No relevante",VLOOKUP($B315,'Lista Puestos Valorados'!$B$11:$BK$510,MATCH('Auxiliar General'!T$4,'Lista Puestos Valorados'!$B$10:$BK$10,0),0))</f>
        <v>No relevante</v>
      </c>
      <c r="AA315" s="26">
        <f>+HLOOKUP(Z315,Sistema_Puntos!$Q$5:$Y$43,'Auxiliar General'!V$5,FALSE)</f>
        <v>0</v>
      </c>
      <c r="AB315" s="26" t="str">
        <f>+IF(VLOOKUP($B315,'Lista Puestos Valorados'!$B$11:$BK$510,MATCH('Auxiliar General'!V$4,'Lista Puestos Valorados'!$B$10:$BK$10,0),0)="","No relevante",VLOOKUP($B315,'Lista Puestos Valorados'!$B$11:$BK$510,MATCH('Auxiliar General'!V$4,'Lista Puestos Valorados'!$B$10:$BK$10,0),0))</f>
        <v>No relevante</v>
      </c>
      <c r="AC315" s="26">
        <f>+HLOOKUP(AB315,Sistema_Puntos!$Q$5:$Y$43,'Auxiliar General'!X$5,FALSE)</f>
        <v>0</v>
      </c>
      <c r="AD315" s="26" t="str">
        <f>+IF(VLOOKUP($B315,'Lista Puestos Valorados'!$B$11:$BK$510,MATCH('Auxiliar General'!X$4,'Lista Puestos Valorados'!$B$10:$BK$10,0),0)="","No relevante",VLOOKUP($B315,'Lista Puestos Valorados'!$B$11:$BK$510,MATCH('Auxiliar General'!X$4,'Lista Puestos Valorados'!$B$10:$BK$10,0),0))</f>
        <v>No relevante</v>
      </c>
      <c r="AE315" s="26">
        <f>+HLOOKUP(AD315,Sistema_Puntos!$Q$5:$Y$43,'Auxiliar General'!Z$5,FALSE)</f>
        <v>0</v>
      </c>
      <c r="AF315" s="26" t="str">
        <f>+IF(VLOOKUP($B315,'Lista Puestos Valorados'!$B$11:$BK$510,MATCH('Auxiliar General'!Z$4,'Lista Puestos Valorados'!$B$10:$BK$10,0),0)="","No relevante",VLOOKUP($B315,'Lista Puestos Valorados'!$B$11:$BK$510,MATCH('Auxiliar General'!Z$4,'Lista Puestos Valorados'!$B$10:$BK$10,0),0))</f>
        <v>No relevante</v>
      </c>
      <c r="AG315" s="26">
        <f>+HLOOKUP(AF315,Sistema_Puntos!$Q$5:$Y$43,'Auxiliar General'!AB$5,FALSE)</f>
        <v>0</v>
      </c>
      <c r="AH315" s="26" t="str">
        <f>+IF(VLOOKUP($B315,'Lista Puestos Valorados'!$B$11:$BK$510,MATCH('Auxiliar General'!AB$4,'Lista Puestos Valorados'!$B$10:$BK$10,0),0)="","No relevante",VLOOKUP($B315,'Lista Puestos Valorados'!$B$11:$BK$510,MATCH('Auxiliar General'!AB$4,'Lista Puestos Valorados'!$B$10:$BK$10,0),0))</f>
        <v>No relevante</v>
      </c>
      <c r="AI315" s="26">
        <f>+HLOOKUP(AH315,Sistema_Puntos!$Q$5:$Y$43,'Auxiliar General'!AD$5,FALSE)</f>
        <v>0</v>
      </c>
      <c r="AJ315" s="26" t="str">
        <f>+IF(VLOOKUP($B315,'Lista Puestos Valorados'!$B$11:$BK$510,MATCH('Auxiliar General'!AD$4,'Lista Puestos Valorados'!$B$10:$BK$10,0),0)="","No relevante",VLOOKUP($B315,'Lista Puestos Valorados'!$B$11:$BK$510,MATCH('Auxiliar General'!AD$4,'Lista Puestos Valorados'!$B$10:$BK$10,0),0))</f>
        <v>No relevante</v>
      </c>
      <c r="AK315" s="26">
        <f>+HLOOKUP(AJ315,Sistema_Puntos!$Q$5:$Y$43,'Auxiliar General'!AF$5,FALSE)</f>
        <v>0</v>
      </c>
      <c r="AL315" s="26" t="str">
        <f>+IF(VLOOKUP($B315,'Lista Puestos Valorados'!$B$11:$BK$510,MATCH('Auxiliar General'!AF$4,'Lista Puestos Valorados'!$B$10:$BK$10,0),0)="","No relevante",VLOOKUP($B315,'Lista Puestos Valorados'!$B$11:$BK$510,MATCH('Auxiliar General'!AF$4,'Lista Puestos Valorados'!$B$10:$BK$10,0),0))</f>
        <v>No relevante</v>
      </c>
      <c r="AM315" s="26">
        <f>+HLOOKUP(AL315,Sistema_Puntos!$Q$5:$Y$43,'Auxiliar General'!AH$5,FALSE)</f>
        <v>0</v>
      </c>
      <c r="AN315" s="26" t="str">
        <f>+IF(VLOOKUP($B315,'Lista Puestos Valorados'!$B$11:$BK$510,MATCH('Auxiliar General'!AH$4,'Lista Puestos Valorados'!$B$10:$BK$10,0),0)="","No relevante",VLOOKUP($B315,'Lista Puestos Valorados'!$B$11:$BK$510,MATCH('Auxiliar General'!AH$4,'Lista Puestos Valorados'!$B$10:$BK$10,0),0))</f>
        <v>No relevante</v>
      </c>
      <c r="AO315" s="26">
        <f>+HLOOKUP(AN315,Sistema_Puntos!$Q$5:$Y$43,'Auxiliar General'!AJ$5,FALSE)</f>
        <v>0</v>
      </c>
      <c r="AP315" s="26" t="str">
        <f>+IF(VLOOKUP($B315,'Lista Puestos Valorados'!$B$11:$BK$510,MATCH('Auxiliar General'!AJ$4,'Lista Puestos Valorados'!$B$10:$BK$10,0),0)="","No relevante",VLOOKUP($B315,'Lista Puestos Valorados'!$B$11:$BK$510,MATCH('Auxiliar General'!AJ$4,'Lista Puestos Valorados'!$B$10:$BK$10,0),0))</f>
        <v>No relevante</v>
      </c>
      <c r="AQ315" s="26">
        <f>+HLOOKUP(AP315,Sistema_Puntos!$Q$5:$Y$43,'Auxiliar General'!AL$5,FALSE)</f>
        <v>0</v>
      </c>
      <c r="AR315" s="26" t="str">
        <f>+IF(VLOOKUP($B315,'Lista Puestos Valorados'!$B$11:$BK$510,MATCH('Auxiliar General'!AL$4,'Lista Puestos Valorados'!$B$10:$BK$10,0),0)="","No relevante",VLOOKUP($B315,'Lista Puestos Valorados'!$B$11:$BK$510,MATCH('Auxiliar General'!AL$4,'Lista Puestos Valorados'!$B$10:$BK$10,0),0))</f>
        <v>No relevante</v>
      </c>
      <c r="AS315" s="26">
        <f>+HLOOKUP(AR315,Sistema_Puntos!$Q$5:$Y$43,'Auxiliar General'!AN$5,FALSE)</f>
        <v>0</v>
      </c>
      <c r="AT315" s="26" t="str">
        <f>+IF(VLOOKUP($B315,'Lista Puestos Valorados'!$B$11:$BK$510,MATCH('Auxiliar General'!AN$4,'Lista Puestos Valorados'!$B$10:$BK$10,0),0)="","No relevante",VLOOKUP($B315,'Lista Puestos Valorados'!$B$11:$BK$510,MATCH('Auxiliar General'!AN$4,'Lista Puestos Valorados'!$B$10:$BK$10,0),0))</f>
        <v>No relevante</v>
      </c>
      <c r="AU315" s="26">
        <f>+HLOOKUP(AT315,Sistema_Puntos!$Q$5:$Y$43,'Auxiliar General'!AP$5,FALSE)</f>
        <v>0</v>
      </c>
      <c r="AV315" s="26" t="str">
        <f>+IF(VLOOKUP($B315,'Lista Puestos Valorados'!$B$11:$BK$510,MATCH('Auxiliar General'!AP$4,'Lista Puestos Valorados'!$B$10:$BK$10,0),0)="","No relevante",VLOOKUP($B315,'Lista Puestos Valorados'!$B$11:$BK$510,MATCH('Auxiliar General'!AP$4,'Lista Puestos Valorados'!$B$10:$BK$10,0),0))</f>
        <v>No relevante</v>
      </c>
      <c r="AW315" s="26">
        <f>+HLOOKUP(AV315,Sistema_Puntos!$Q$5:$Y$43,'Auxiliar General'!AR$5,FALSE)</f>
        <v>0</v>
      </c>
      <c r="AX315" s="26" t="str">
        <f>+IF(VLOOKUP($B315,'Lista Puestos Valorados'!$B$11:$BK$510,MATCH('Auxiliar General'!AR$4,'Lista Puestos Valorados'!$B$10:$BK$10,0),0)="","No relevante",VLOOKUP($B315,'Lista Puestos Valorados'!$B$11:$BK$510,MATCH('Auxiliar General'!AR$4,'Lista Puestos Valorados'!$B$10:$BK$10,0),0))</f>
        <v>No relevante</v>
      </c>
      <c r="AY315" s="26">
        <f>+HLOOKUP(AX315,Sistema_Puntos!$Q$5:$Y$43,'Auxiliar General'!AT$5,FALSE)</f>
        <v>0</v>
      </c>
      <c r="AZ315" s="26" t="str">
        <f>+IF(VLOOKUP($B315,'Lista Puestos Valorados'!$B$11:$BK$510,MATCH('Auxiliar General'!AT$4,'Lista Puestos Valorados'!$B$10:$BK$10,0),0)="","No relevante",VLOOKUP($B315,'Lista Puestos Valorados'!$B$11:$BK$510,MATCH('Auxiliar General'!AT$4,'Lista Puestos Valorados'!$B$10:$BK$10,0),0))</f>
        <v>No relevante</v>
      </c>
      <c r="BA315" s="26">
        <f>+HLOOKUP(AZ315,Sistema_Puntos!$Q$5:$Y$43,'Auxiliar General'!AV$5,FALSE)</f>
        <v>0</v>
      </c>
      <c r="BB315" s="26" t="str">
        <f>+IF(VLOOKUP($B315,'Lista Puestos Valorados'!$B$11:$BK$510,MATCH('Auxiliar General'!AV$4,'Lista Puestos Valorados'!$B$10:$BK$10,0),0)="","No relevante",VLOOKUP($B315,'Lista Puestos Valorados'!$B$11:$BK$510,MATCH('Auxiliar General'!AV$4,'Lista Puestos Valorados'!$B$10:$BK$10,0),0))</f>
        <v>No relevante</v>
      </c>
      <c r="BC315" s="26">
        <f>+HLOOKUP(BB315,Sistema_Puntos!$Q$5:$Y$43,'Auxiliar General'!AX$5,FALSE)</f>
        <v>0</v>
      </c>
      <c r="BD315" s="26" t="str">
        <f>+IF(VLOOKUP($B315,'Lista Puestos Valorados'!$B$11:$BK$510,MATCH('Auxiliar General'!AX$4,'Lista Puestos Valorados'!$B$10:$BK$10,0),0)="","No relevante",VLOOKUP($B315,'Lista Puestos Valorados'!$B$11:$BK$510,MATCH('Auxiliar General'!AX$4,'Lista Puestos Valorados'!$B$10:$BK$10,0),0))</f>
        <v>No relevante</v>
      </c>
      <c r="BE315" s="26">
        <f>+HLOOKUP(BD315,Sistema_Puntos!$Q$5:$Y$43,'Auxiliar General'!AZ$5,FALSE)</f>
        <v>0</v>
      </c>
      <c r="BF315" s="26" t="str">
        <f>+IF(VLOOKUP($B315,'Lista Puestos Valorados'!$B$11:$BK$510,MATCH('Auxiliar General'!AZ$4,'Lista Puestos Valorados'!$B$10:$BK$10,0),0)="","No relevante",VLOOKUP($B315,'Lista Puestos Valorados'!$B$11:$BK$510,MATCH('Auxiliar General'!AZ$4,'Lista Puestos Valorados'!$B$10:$BK$10,0),0))</f>
        <v>No relevante</v>
      </c>
      <c r="BG315" s="26">
        <f>+HLOOKUP(BF315,Sistema_Puntos!$Q$5:$Y$43,'Auxiliar General'!BB$5,FALSE)</f>
        <v>0</v>
      </c>
      <c r="BH315" s="26" t="str">
        <f>+IF(VLOOKUP($B315,'Lista Puestos Valorados'!$B$11:$BK$510,MATCH('Auxiliar General'!BB$4,'Lista Puestos Valorados'!$B$10:$BK$10,0),0)="","No relevante",VLOOKUP($B315,'Lista Puestos Valorados'!$B$11:$BK$510,MATCH('Auxiliar General'!BB$4,'Lista Puestos Valorados'!$B$10:$BK$10,0),0))</f>
        <v>No relevante</v>
      </c>
      <c r="BI315" s="26">
        <f>+HLOOKUP(BH315,Sistema_Puntos!$Q$5:$Y$43,'Auxiliar General'!BD$5,FALSE)</f>
        <v>0</v>
      </c>
      <c r="BJ315" s="26" t="str">
        <f>+IF(VLOOKUP($B315,'Lista Puestos Valorados'!$B$11:$BK$510,MATCH('Auxiliar General'!BD$4,'Lista Puestos Valorados'!$B$10:$BK$10,0),0)="","No relevante",VLOOKUP($B315,'Lista Puestos Valorados'!$B$11:$BK$510,MATCH('Auxiliar General'!BD$4,'Lista Puestos Valorados'!$B$10:$BK$10,0),0))</f>
        <v>No relevante</v>
      </c>
      <c r="BK315" s="26">
        <f>+HLOOKUP(BJ315,Sistema_Puntos!$Q$5:$Y$43,'Auxiliar General'!BF$5,FALSE)</f>
        <v>0</v>
      </c>
      <c r="BL315" s="26" t="str">
        <f>+IF(VLOOKUP($B315,'Lista Puestos Valorados'!$B$11:$BK$510,MATCH('Auxiliar General'!BF$4,'Lista Puestos Valorados'!$B$10:$BK$10,0),0)="","No relevante",VLOOKUP($B315,'Lista Puestos Valorados'!$B$11:$BK$510,MATCH('Auxiliar General'!BF$4,'Lista Puestos Valorados'!$B$10:$BK$10,0),0))</f>
        <v>No relevante</v>
      </c>
      <c r="BM315" s="26">
        <f>+HLOOKUP(BL315,Sistema_Puntos!$Q$5:$Y$43,'Auxiliar General'!BH$5,FALSE)</f>
        <v>0</v>
      </c>
      <c r="BN315" s="26" t="str">
        <f>+IF(VLOOKUP($B315,'Lista Puestos Valorados'!$B$11:$BK$510,MATCH('Auxiliar General'!BH$4,'Lista Puestos Valorados'!$B$10:$BK$10,0),0)="","No relevante",VLOOKUP($B315,'Lista Puestos Valorados'!$B$11:$BK$510,MATCH('Auxiliar General'!BH$4,'Lista Puestos Valorados'!$B$10:$BK$10,0),0))</f>
        <v>No relevante</v>
      </c>
      <c r="BO315" s="26">
        <f>+HLOOKUP(BN315,Sistema_Puntos!$Q$5:$Y$43,'Auxiliar General'!BJ$5,FALSE)</f>
        <v>0</v>
      </c>
      <c r="BP315" s="26" t="str">
        <f>+IF(VLOOKUP($B315,'Lista Puestos Valorados'!$B$11:$BK$510,MATCH('Auxiliar General'!BJ$4,'Lista Puestos Valorados'!$B$10:$BK$10,0),0)="","No relevante",VLOOKUP($B315,'Lista Puestos Valorados'!$B$11:$BK$510,MATCH('Auxiliar General'!BJ$4,'Lista Puestos Valorados'!$B$10:$BK$10,0),0))</f>
        <v>No relevante</v>
      </c>
      <c r="BQ315" s="26">
        <f>+HLOOKUP(BP315,Sistema_Puntos!$Q$5:$Y$43,'Auxiliar General'!BL$5,FALSE)</f>
        <v>0</v>
      </c>
      <c r="BR315" s="26" t="str">
        <f>+IF(VLOOKUP($B315,'Lista Puestos Valorados'!$B$11:$BK$510,MATCH('Auxiliar General'!BL$4,'Lista Puestos Valorados'!$B$10:$BK$10,0),0)="","No relevante",VLOOKUP($B315,'Lista Puestos Valorados'!$B$11:$BK$510,MATCH('Auxiliar General'!BL$4,'Lista Puestos Valorados'!$B$10:$BK$10,0),0))</f>
        <v>No relevante</v>
      </c>
      <c r="BS315" s="26">
        <f>+HLOOKUP(BR315,Sistema_Puntos!$Q$5:$Y$43,'Auxiliar General'!BN$5,FALSE)</f>
        <v>0</v>
      </c>
      <c r="BT315" s="26" t="str">
        <f>+IF(VLOOKUP($B315,'Lista Puestos Valorados'!$B$11:$BK$510,MATCH('Auxiliar General'!BN$4,'Lista Puestos Valorados'!$B$10:$BK$10,0),0)="","No relevante",VLOOKUP($B315,'Lista Puestos Valorados'!$B$11:$BK$510,MATCH('Auxiliar General'!BN$4,'Lista Puestos Valorados'!$B$10:$BK$10,0),0))</f>
        <v>No relevante</v>
      </c>
      <c r="BU315" s="26">
        <f>+HLOOKUP(BT315,Sistema_Puntos!$Q$5:$Y$43,'Auxiliar General'!BP$5,FALSE)</f>
        <v>0</v>
      </c>
      <c r="BV315" s="26" t="str">
        <f>+IF(VLOOKUP($B315,'Lista Puestos Valorados'!$B$11:$BK$510,MATCH('Auxiliar General'!BP$4,'Lista Puestos Valorados'!$B$10:$BK$10,0),0)="","No relevante",VLOOKUP($B315,'Lista Puestos Valorados'!$B$11:$BK$510,MATCH('Auxiliar General'!BP$4,'Lista Puestos Valorados'!$B$10:$BK$10,0),0))</f>
        <v>No relevante</v>
      </c>
      <c r="BW315" s="26">
        <f>+HLOOKUP(BV315,Sistema_Puntos!$Q$5:$Y$43,'Auxiliar General'!BR$5,FALSE)</f>
        <v>0</v>
      </c>
      <c r="BX315" s="26" t="str">
        <f>+IF(VLOOKUP($B315,'Lista Puestos Valorados'!$B$11:$BK$510,MATCH('Auxiliar General'!BR$4,'Lista Puestos Valorados'!$B$10:$BK$10,0),0)="","No relevante",VLOOKUP($B315,'Lista Puestos Valorados'!$B$11:$BK$510,MATCH('Auxiliar General'!BR$4,'Lista Puestos Valorados'!$B$10:$BK$10,0),0))</f>
        <v>No relevante</v>
      </c>
      <c r="BY315" s="26">
        <f>+HLOOKUP(BX315,Sistema_Puntos!$Q$5:$Y$43,'Auxiliar General'!BT$5,FALSE)</f>
        <v>0</v>
      </c>
      <c r="BZ315" s="26" t="str">
        <f>+IF(VLOOKUP($B315,'Lista Puestos Valorados'!$B$11:$BK$510,MATCH('Auxiliar General'!BT$4,'Lista Puestos Valorados'!$B$10:$BK$10,0),0)="","No relevante",VLOOKUP($B315,'Lista Puestos Valorados'!$B$11:$BK$510,MATCH('Auxiliar General'!BT$4,'Lista Puestos Valorados'!$B$10:$BK$10,0),0))</f>
        <v>No relevante</v>
      </c>
      <c r="CA315" s="26">
        <f>+HLOOKUP(BZ315,Sistema_Puntos!$Q$5:$Y$43,'Auxiliar General'!BV$5,FALSE)</f>
        <v>0</v>
      </c>
      <c r="CB315" s="26" t="str">
        <f>+IF(VLOOKUP($B315,'Lista Puestos Valorados'!$B$11:$BK$510,MATCH('Auxiliar General'!BV$4,'Lista Puestos Valorados'!$B$10:$BK$10,0),0)="","No relevante",VLOOKUP($B315,'Lista Puestos Valorados'!$B$11:$BK$510,MATCH('Auxiliar General'!BV$4,'Lista Puestos Valorados'!$B$10:$BK$10,0),0))</f>
        <v>No relevante</v>
      </c>
      <c r="CC315" s="26">
        <f>+HLOOKUP(CB315,Sistema_Puntos!$Q$5:$Y$43,'Auxiliar General'!BX$5,FALSE)</f>
        <v>0</v>
      </c>
      <c r="CD315" s="26" t="str">
        <f>+IF(VLOOKUP($B315,'Lista Puestos Valorados'!$B$11:$BK$510,MATCH('Auxiliar General'!BX$4,'Lista Puestos Valorados'!$B$10:$BK$10,0),0)="","No relevante",VLOOKUP($B315,'Lista Puestos Valorados'!$B$11:$BK$510,MATCH('Auxiliar General'!BX$4,'Lista Puestos Valorados'!$B$10:$BK$10,0),0))</f>
        <v>No relevante</v>
      </c>
      <c r="CE315" s="26">
        <f>+HLOOKUP(CD315,Sistema_Puntos!$Q$5:$Y$43,'Auxiliar General'!BZ$5,FALSE)</f>
        <v>0</v>
      </c>
      <c r="CF315" s="26" t="str">
        <f>+IF(VLOOKUP($B315,'Lista Puestos Valorados'!$B$11:$BK$510,MATCH('Auxiliar General'!BZ$4,'Lista Puestos Valorados'!$B$10:$BK$10,0),0)="","No relevante",VLOOKUP($B315,'Lista Puestos Valorados'!$B$11:$BK$510,MATCH('Auxiliar General'!BZ$4,'Lista Puestos Valorados'!$B$10:$BK$10,0),0))</f>
        <v>No relevante</v>
      </c>
      <c r="CG315" s="26">
        <f>+HLOOKUP(CF315,Sistema_Puntos!$Q$5:$Y$43,'Auxiliar General'!CB$5,FALSE)</f>
        <v>0</v>
      </c>
      <c r="CH315" s="29"/>
      <c r="CI315" s="29"/>
    </row>
    <row r="316" spans="2:87" ht="17.55" customHeight="1">
      <c r="B316" s="26">
        <f>+'Listado de Puestos'!B316</f>
        <v>306</v>
      </c>
      <c r="C316" s="26" t="str">
        <f>+IF('Lista Puestos Valorados'!C316="","",'Lista Puestos Valorados'!C316)</f>
        <v/>
      </c>
      <c r="D316" s="26" t="str">
        <f>+IF('Lista Puestos Valorados'!D316="","",'Lista Puestos Valorados'!D316)</f>
        <v/>
      </c>
      <c r="E316" s="26" t="str">
        <f>+IF('Lista Puestos Valorados'!E316="","",'Lista Puestos Valorados'!E316)</f>
        <v/>
      </c>
      <c r="F316" s="26" t="str">
        <f>+IF('Lista Puestos Valorados'!F316="","",'Lista Puestos Valorados'!F316)</f>
        <v/>
      </c>
      <c r="G316" s="26" t="str">
        <f>+IF('Lista Puestos Valorados'!G316="","",'Lista Puestos Valorados'!G316)</f>
        <v/>
      </c>
      <c r="H316" s="26" t="str">
        <f>+IF('Lista Puestos Valorados'!H316="","",'Lista Puestos Valorados'!H316)</f>
        <v/>
      </c>
      <c r="I316" s="26" t="str">
        <f>+IF('Lista Puestos Valorados'!I316="","",'Lista Puestos Valorados'!I316)</f>
        <v/>
      </c>
      <c r="J316" s="118" t="e">
        <f t="array" ref="J316">+IF(L316="","",_xlfn.IFS(L316&lt;='Cortes de Agrupacion'!$F$15,'Cortes de Agrupacion'!$E$15,'Resultados General'!L316&lt;='Cortes de Agrupacion'!$F$14,'Cortes de Agrupacion'!$E$14,'Resultados General'!L316&lt;='Cortes de Agrupacion'!$F$13,'Cortes de Agrupacion'!$E$13,L316&lt;='Cortes de Agrupacion'!$F$12,'Cortes de Agrupacion'!$E$12,'Resultados General'!L316&lt;='Cortes de Agrupacion'!$F$11,'Cortes de Agrupacion'!$E$11,'Resultados General'!L316&lt;='Cortes de Agrupacion'!$F$10,'Cortes de Agrupacion'!$E$10,'Resultados General'!L316&lt;='Cortes de Agrupacion'!$F$9,'Cortes de Agrupacion'!$E$9,'Resultados General'!L316&lt;='Cortes de Agrupacion'!$F$8,'Cortes de Agrupacion'!$E$8,'Resultados General'!L316&lt;='Cortes de Agrupacion'!$F$7,'Cortes de Agrupacion'!$E$7,'Resultados General'!L316&lt;='Cortes de Agrupacion'!$F$6,'Cortes de Agrupacion'!$E$6))</f>
        <v>#VALUE!</v>
      </c>
      <c r="K316" s="118" t="str">
        <f t="shared" si="8"/>
        <v/>
      </c>
      <c r="L316" s="124" t="e">
        <f>#VALUE!</f>
        <v>#VALUE!</v>
      </c>
      <c r="M316" s="26" t="e">
        <f ca="1">+_xlfn.IFNA(VLOOKUP(C316,'Distribución de puestos'!$B$8:$I$507,8,0),"")</f>
        <v>#NAME?</v>
      </c>
      <c r="N316" s="26" t="str">
        <f>+IF(VLOOKUP($B316,'Lista Puestos Valorados'!$B$11:$BK$510,MATCH('Auxiliar General'!H$4,'Lista Puestos Valorados'!$B$10:$BK$10,0),0)="","No relevante",VLOOKUP($B316,'Lista Puestos Valorados'!$B$11:$BK$510,MATCH('Auxiliar General'!H$4,'Lista Puestos Valorados'!$B$10:$BK$10,0),0))</f>
        <v>No relevante</v>
      </c>
      <c r="O316" s="26">
        <f>+HLOOKUP(N316,Sistema_Puntos!$Q$5:$Y$43,'Auxiliar General'!J$5,FALSE)</f>
        <v>0</v>
      </c>
      <c r="P316" s="26" t="str">
        <f>+IF(VLOOKUP($B316,'Lista Puestos Valorados'!$B$11:$BK$510,MATCH('Auxiliar General'!J$4,'Lista Puestos Valorados'!$B$10:$BK$10,0),0)="","No relevante",VLOOKUP($B316,'Lista Puestos Valorados'!$B$11:$BK$510,MATCH('Auxiliar General'!J$4,'Lista Puestos Valorados'!$B$10:$BK$10,0),0))</f>
        <v>No relevante</v>
      </c>
      <c r="Q316" s="26">
        <f>+HLOOKUP(P316,Sistema_Puntos!$Q$5:$Y$43,'Auxiliar General'!L$5,FALSE)</f>
        <v>0</v>
      </c>
      <c r="R316" s="26" t="str">
        <f>+IF(VLOOKUP($B316,'Lista Puestos Valorados'!$B$11:$BK$510,MATCH('Auxiliar General'!L$4,'Lista Puestos Valorados'!$B$10:$BK$10,0),0)="","No relevante",VLOOKUP($B316,'Lista Puestos Valorados'!$B$11:$BK$510,MATCH('Auxiliar General'!L$4,'Lista Puestos Valorados'!$B$10:$BK$10,0),0))</f>
        <v>No relevante</v>
      </c>
      <c r="S316" s="26">
        <f>+HLOOKUP(R316,Sistema_Puntos!$Q$5:$Y$43,'Auxiliar General'!N$5,FALSE)</f>
        <v>0</v>
      </c>
      <c r="T316" s="26" t="str">
        <f>+IF(VLOOKUP($B316,'Lista Puestos Valorados'!$B$11:$BK$510,MATCH('Auxiliar General'!N$4,'Lista Puestos Valorados'!$B$10:$BK$10,0),0)="","No relevante",VLOOKUP($B316,'Lista Puestos Valorados'!$B$11:$BK$510,MATCH('Auxiliar General'!N$4,'Lista Puestos Valorados'!$B$10:$BK$10,0),0))</f>
        <v>No relevante</v>
      </c>
      <c r="U316" s="26">
        <f>+HLOOKUP(T316,Sistema_Puntos!$Q$5:$Y$43,'Auxiliar General'!P$5,FALSE)</f>
        <v>0</v>
      </c>
      <c r="V316" s="26" t="str">
        <f>+IF(VLOOKUP($B316,'Lista Puestos Valorados'!$B$11:$BK$510,MATCH('Auxiliar General'!P$4,'Lista Puestos Valorados'!$B$10:$BK$10,0),0)="","No relevante",VLOOKUP($B316,'Lista Puestos Valorados'!$B$11:$BK$510,MATCH('Auxiliar General'!P$4,'Lista Puestos Valorados'!$B$10:$BK$10,0),0))</f>
        <v>No relevante</v>
      </c>
      <c r="W316" s="26">
        <f>+HLOOKUP(V316,Sistema_Puntos!$Q$5:$Y$43,'Auxiliar General'!R$5,FALSE)</f>
        <v>0</v>
      </c>
      <c r="X316" s="26" t="str">
        <f>+IF(VLOOKUP($B316,'Lista Puestos Valorados'!$B$11:$BK$510,MATCH('Auxiliar General'!R$4,'Lista Puestos Valorados'!$B$10:$BK$10,0),0)="","No relevante",VLOOKUP($B316,'Lista Puestos Valorados'!$B$11:$BK$510,MATCH('Auxiliar General'!R$4,'Lista Puestos Valorados'!$B$10:$BK$10,0),0))</f>
        <v>No relevante</v>
      </c>
      <c r="Y316" s="26">
        <f>+HLOOKUP(X316,Sistema_Puntos!$Q$5:$Y$43,'Auxiliar General'!T$5,FALSE)</f>
        <v>0</v>
      </c>
      <c r="Z316" s="26" t="str">
        <f>+IF(VLOOKUP($B316,'Lista Puestos Valorados'!$B$11:$BK$510,MATCH('Auxiliar General'!T$4,'Lista Puestos Valorados'!$B$10:$BK$10,0),0)="","No relevante",VLOOKUP($B316,'Lista Puestos Valorados'!$B$11:$BK$510,MATCH('Auxiliar General'!T$4,'Lista Puestos Valorados'!$B$10:$BK$10,0),0))</f>
        <v>No relevante</v>
      </c>
      <c r="AA316" s="26">
        <f>+HLOOKUP(Z316,Sistema_Puntos!$Q$5:$Y$43,'Auxiliar General'!V$5,FALSE)</f>
        <v>0</v>
      </c>
      <c r="AB316" s="26" t="str">
        <f>+IF(VLOOKUP($B316,'Lista Puestos Valorados'!$B$11:$BK$510,MATCH('Auxiliar General'!V$4,'Lista Puestos Valorados'!$B$10:$BK$10,0),0)="","No relevante",VLOOKUP($B316,'Lista Puestos Valorados'!$B$11:$BK$510,MATCH('Auxiliar General'!V$4,'Lista Puestos Valorados'!$B$10:$BK$10,0),0))</f>
        <v>No relevante</v>
      </c>
      <c r="AC316" s="26">
        <f>+HLOOKUP(AB316,Sistema_Puntos!$Q$5:$Y$43,'Auxiliar General'!X$5,FALSE)</f>
        <v>0</v>
      </c>
      <c r="AD316" s="26" t="str">
        <f>+IF(VLOOKUP($B316,'Lista Puestos Valorados'!$B$11:$BK$510,MATCH('Auxiliar General'!X$4,'Lista Puestos Valorados'!$B$10:$BK$10,0),0)="","No relevante",VLOOKUP($B316,'Lista Puestos Valorados'!$B$11:$BK$510,MATCH('Auxiliar General'!X$4,'Lista Puestos Valorados'!$B$10:$BK$10,0),0))</f>
        <v>No relevante</v>
      </c>
      <c r="AE316" s="26">
        <f>+HLOOKUP(AD316,Sistema_Puntos!$Q$5:$Y$43,'Auxiliar General'!Z$5,FALSE)</f>
        <v>0</v>
      </c>
      <c r="AF316" s="26" t="str">
        <f>+IF(VLOOKUP($B316,'Lista Puestos Valorados'!$B$11:$BK$510,MATCH('Auxiliar General'!Z$4,'Lista Puestos Valorados'!$B$10:$BK$10,0),0)="","No relevante",VLOOKUP($B316,'Lista Puestos Valorados'!$B$11:$BK$510,MATCH('Auxiliar General'!Z$4,'Lista Puestos Valorados'!$B$10:$BK$10,0),0))</f>
        <v>No relevante</v>
      </c>
      <c r="AG316" s="26">
        <f>+HLOOKUP(AF316,Sistema_Puntos!$Q$5:$Y$43,'Auxiliar General'!AB$5,FALSE)</f>
        <v>0</v>
      </c>
      <c r="AH316" s="26" t="str">
        <f>+IF(VLOOKUP($B316,'Lista Puestos Valorados'!$B$11:$BK$510,MATCH('Auxiliar General'!AB$4,'Lista Puestos Valorados'!$B$10:$BK$10,0),0)="","No relevante",VLOOKUP($B316,'Lista Puestos Valorados'!$B$11:$BK$510,MATCH('Auxiliar General'!AB$4,'Lista Puestos Valorados'!$B$10:$BK$10,0),0))</f>
        <v>No relevante</v>
      </c>
      <c r="AI316" s="26">
        <f>+HLOOKUP(AH316,Sistema_Puntos!$Q$5:$Y$43,'Auxiliar General'!AD$5,FALSE)</f>
        <v>0</v>
      </c>
      <c r="AJ316" s="26" t="str">
        <f>+IF(VLOOKUP($B316,'Lista Puestos Valorados'!$B$11:$BK$510,MATCH('Auxiliar General'!AD$4,'Lista Puestos Valorados'!$B$10:$BK$10,0),0)="","No relevante",VLOOKUP($B316,'Lista Puestos Valorados'!$B$11:$BK$510,MATCH('Auxiliar General'!AD$4,'Lista Puestos Valorados'!$B$10:$BK$10,0),0))</f>
        <v>No relevante</v>
      </c>
      <c r="AK316" s="26">
        <f>+HLOOKUP(AJ316,Sistema_Puntos!$Q$5:$Y$43,'Auxiliar General'!AF$5,FALSE)</f>
        <v>0</v>
      </c>
      <c r="AL316" s="26" t="str">
        <f>+IF(VLOOKUP($B316,'Lista Puestos Valorados'!$B$11:$BK$510,MATCH('Auxiliar General'!AF$4,'Lista Puestos Valorados'!$B$10:$BK$10,0),0)="","No relevante",VLOOKUP($B316,'Lista Puestos Valorados'!$B$11:$BK$510,MATCH('Auxiliar General'!AF$4,'Lista Puestos Valorados'!$B$10:$BK$10,0),0))</f>
        <v>No relevante</v>
      </c>
      <c r="AM316" s="26">
        <f>+HLOOKUP(AL316,Sistema_Puntos!$Q$5:$Y$43,'Auxiliar General'!AH$5,FALSE)</f>
        <v>0</v>
      </c>
      <c r="AN316" s="26" t="str">
        <f>+IF(VLOOKUP($B316,'Lista Puestos Valorados'!$B$11:$BK$510,MATCH('Auxiliar General'!AH$4,'Lista Puestos Valorados'!$B$10:$BK$10,0),0)="","No relevante",VLOOKUP($B316,'Lista Puestos Valorados'!$B$11:$BK$510,MATCH('Auxiliar General'!AH$4,'Lista Puestos Valorados'!$B$10:$BK$10,0),0))</f>
        <v>No relevante</v>
      </c>
      <c r="AO316" s="26">
        <f>+HLOOKUP(AN316,Sistema_Puntos!$Q$5:$Y$43,'Auxiliar General'!AJ$5,FALSE)</f>
        <v>0</v>
      </c>
      <c r="AP316" s="26" t="str">
        <f>+IF(VLOOKUP($B316,'Lista Puestos Valorados'!$B$11:$BK$510,MATCH('Auxiliar General'!AJ$4,'Lista Puestos Valorados'!$B$10:$BK$10,0),0)="","No relevante",VLOOKUP($B316,'Lista Puestos Valorados'!$B$11:$BK$510,MATCH('Auxiliar General'!AJ$4,'Lista Puestos Valorados'!$B$10:$BK$10,0),0))</f>
        <v>No relevante</v>
      </c>
      <c r="AQ316" s="26">
        <f>+HLOOKUP(AP316,Sistema_Puntos!$Q$5:$Y$43,'Auxiliar General'!AL$5,FALSE)</f>
        <v>0</v>
      </c>
      <c r="AR316" s="26" t="str">
        <f>+IF(VLOOKUP($B316,'Lista Puestos Valorados'!$B$11:$BK$510,MATCH('Auxiliar General'!AL$4,'Lista Puestos Valorados'!$B$10:$BK$10,0),0)="","No relevante",VLOOKUP($B316,'Lista Puestos Valorados'!$B$11:$BK$510,MATCH('Auxiliar General'!AL$4,'Lista Puestos Valorados'!$B$10:$BK$10,0),0))</f>
        <v>No relevante</v>
      </c>
      <c r="AS316" s="26">
        <f>+HLOOKUP(AR316,Sistema_Puntos!$Q$5:$Y$43,'Auxiliar General'!AN$5,FALSE)</f>
        <v>0</v>
      </c>
      <c r="AT316" s="26" t="str">
        <f>+IF(VLOOKUP($B316,'Lista Puestos Valorados'!$B$11:$BK$510,MATCH('Auxiliar General'!AN$4,'Lista Puestos Valorados'!$B$10:$BK$10,0),0)="","No relevante",VLOOKUP($B316,'Lista Puestos Valorados'!$B$11:$BK$510,MATCH('Auxiliar General'!AN$4,'Lista Puestos Valorados'!$B$10:$BK$10,0),0))</f>
        <v>No relevante</v>
      </c>
      <c r="AU316" s="26">
        <f>+HLOOKUP(AT316,Sistema_Puntos!$Q$5:$Y$43,'Auxiliar General'!AP$5,FALSE)</f>
        <v>0</v>
      </c>
      <c r="AV316" s="26" t="str">
        <f>+IF(VLOOKUP($B316,'Lista Puestos Valorados'!$B$11:$BK$510,MATCH('Auxiliar General'!AP$4,'Lista Puestos Valorados'!$B$10:$BK$10,0),0)="","No relevante",VLOOKUP($B316,'Lista Puestos Valorados'!$B$11:$BK$510,MATCH('Auxiliar General'!AP$4,'Lista Puestos Valorados'!$B$10:$BK$10,0),0))</f>
        <v>No relevante</v>
      </c>
      <c r="AW316" s="26">
        <f>+HLOOKUP(AV316,Sistema_Puntos!$Q$5:$Y$43,'Auxiliar General'!AR$5,FALSE)</f>
        <v>0</v>
      </c>
      <c r="AX316" s="26" t="str">
        <f>+IF(VLOOKUP($B316,'Lista Puestos Valorados'!$B$11:$BK$510,MATCH('Auxiliar General'!AR$4,'Lista Puestos Valorados'!$B$10:$BK$10,0),0)="","No relevante",VLOOKUP($B316,'Lista Puestos Valorados'!$B$11:$BK$510,MATCH('Auxiliar General'!AR$4,'Lista Puestos Valorados'!$B$10:$BK$10,0),0))</f>
        <v>No relevante</v>
      </c>
      <c r="AY316" s="26">
        <f>+HLOOKUP(AX316,Sistema_Puntos!$Q$5:$Y$43,'Auxiliar General'!AT$5,FALSE)</f>
        <v>0</v>
      </c>
      <c r="AZ316" s="26" t="str">
        <f>+IF(VLOOKUP($B316,'Lista Puestos Valorados'!$B$11:$BK$510,MATCH('Auxiliar General'!AT$4,'Lista Puestos Valorados'!$B$10:$BK$10,0),0)="","No relevante",VLOOKUP($B316,'Lista Puestos Valorados'!$B$11:$BK$510,MATCH('Auxiliar General'!AT$4,'Lista Puestos Valorados'!$B$10:$BK$10,0),0))</f>
        <v>No relevante</v>
      </c>
      <c r="BA316" s="26">
        <f>+HLOOKUP(AZ316,Sistema_Puntos!$Q$5:$Y$43,'Auxiliar General'!AV$5,FALSE)</f>
        <v>0</v>
      </c>
      <c r="BB316" s="26" t="str">
        <f>+IF(VLOOKUP($B316,'Lista Puestos Valorados'!$B$11:$BK$510,MATCH('Auxiliar General'!AV$4,'Lista Puestos Valorados'!$B$10:$BK$10,0),0)="","No relevante",VLOOKUP($B316,'Lista Puestos Valorados'!$B$11:$BK$510,MATCH('Auxiliar General'!AV$4,'Lista Puestos Valorados'!$B$10:$BK$10,0),0))</f>
        <v>No relevante</v>
      </c>
      <c r="BC316" s="26">
        <f>+HLOOKUP(BB316,Sistema_Puntos!$Q$5:$Y$43,'Auxiliar General'!AX$5,FALSE)</f>
        <v>0</v>
      </c>
      <c r="BD316" s="26" t="str">
        <f>+IF(VLOOKUP($B316,'Lista Puestos Valorados'!$B$11:$BK$510,MATCH('Auxiliar General'!AX$4,'Lista Puestos Valorados'!$B$10:$BK$10,0),0)="","No relevante",VLOOKUP($B316,'Lista Puestos Valorados'!$B$11:$BK$510,MATCH('Auxiliar General'!AX$4,'Lista Puestos Valorados'!$B$10:$BK$10,0),0))</f>
        <v>No relevante</v>
      </c>
      <c r="BE316" s="26">
        <f>+HLOOKUP(BD316,Sistema_Puntos!$Q$5:$Y$43,'Auxiliar General'!AZ$5,FALSE)</f>
        <v>0</v>
      </c>
      <c r="BF316" s="26" t="str">
        <f>+IF(VLOOKUP($B316,'Lista Puestos Valorados'!$B$11:$BK$510,MATCH('Auxiliar General'!AZ$4,'Lista Puestos Valorados'!$B$10:$BK$10,0),0)="","No relevante",VLOOKUP($B316,'Lista Puestos Valorados'!$B$11:$BK$510,MATCH('Auxiliar General'!AZ$4,'Lista Puestos Valorados'!$B$10:$BK$10,0),0))</f>
        <v>No relevante</v>
      </c>
      <c r="BG316" s="26">
        <f>+HLOOKUP(BF316,Sistema_Puntos!$Q$5:$Y$43,'Auxiliar General'!BB$5,FALSE)</f>
        <v>0</v>
      </c>
      <c r="BH316" s="26" t="str">
        <f>+IF(VLOOKUP($B316,'Lista Puestos Valorados'!$B$11:$BK$510,MATCH('Auxiliar General'!BB$4,'Lista Puestos Valorados'!$B$10:$BK$10,0),0)="","No relevante",VLOOKUP($B316,'Lista Puestos Valorados'!$B$11:$BK$510,MATCH('Auxiliar General'!BB$4,'Lista Puestos Valorados'!$B$10:$BK$10,0),0))</f>
        <v>No relevante</v>
      </c>
      <c r="BI316" s="26">
        <f>+HLOOKUP(BH316,Sistema_Puntos!$Q$5:$Y$43,'Auxiliar General'!BD$5,FALSE)</f>
        <v>0</v>
      </c>
      <c r="BJ316" s="26" t="str">
        <f>+IF(VLOOKUP($B316,'Lista Puestos Valorados'!$B$11:$BK$510,MATCH('Auxiliar General'!BD$4,'Lista Puestos Valorados'!$B$10:$BK$10,0),0)="","No relevante",VLOOKUP($B316,'Lista Puestos Valorados'!$B$11:$BK$510,MATCH('Auxiliar General'!BD$4,'Lista Puestos Valorados'!$B$10:$BK$10,0),0))</f>
        <v>No relevante</v>
      </c>
      <c r="BK316" s="26">
        <f>+HLOOKUP(BJ316,Sistema_Puntos!$Q$5:$Y$43,'Auxiliar General'!BF$5,FALSE)</f>
        <v>0</v>
      </c>
      <c r="BL316" s="26" t="str">
        <f>+IF(VLOOKUP($B316,'Lista Puestos Valorados'!$B$11:$BK$510,MATCH('Auxiliar General'!BF$4,'Lista Puestos Valorados'!$B$10:$BK$10,0),0)="","No relevante",VLOOKUP($B316,'Lista Puestos Valorados'!$B$11:$BK$510,MATCH('Auxiliar General'!BF$4,'Lista Puestos Valorados'!$B$10:$BK$10,0),0))</f>
        <v>No relevante</v>
      </c>
      <c r="BM316" s="26">
        <f>+HLOOKUP(BL316,Sistema_Puntos!$Q$5:$Y$43,'Auxiliar General'!BH$5,FALSE)</f>
        <v>0</v>
      </c>
      <c r="BN316" s="26" t="str">
        <f>+IF(VLOOKUP($B316,'Lista Puestos Valorados'!$B$11:$BK$510,MATCH('Auxiliar General'!BH$4,'Lista Puestos Valorados'!$B$10:$BK$10,0),0)="","No relevante",VLOOKUP($B316,'Lista Puestos Valorados'!$B$11:$BK$510,MATCH('Auxiliar General'!BH$4,'Lista Puestos Valorados'!$B$10:$BK$10,0),0))</f>
        <v>No relevante</v>
      </c>
      <c r="BO316" s="26">
        <f>+HLOOKUP(BN316,Sistema_Puntos!$Q$5:$Y$43,'Auxiliar General'!BJ$5,FALSE)</f>
        <v>0</v>
      </c>
      <c r="BP316" s="26" t="str">
        <f>+IF(VLOOKUP($B316,'Lista Puestos Valorados'!$B$11:$BK$510,MATCH('Auxiliar General'!BJ$4,'Lista Puestos Valorados'!$B$10:$BK$10,0),0)="","No relevante",VLOOKUP($B316,'Lista Puestos Valorados'!$B$11:$BK$510,MATCH('Auxiliar General'!BJ$4,'Lista Puestos Valorados'!$B$10:$BK$10,0),0))</f>
        <v>No relevante</v>
      </c>
      <c r="BQ316" s="26">
        <f>+HLOOKUP(BP316,Sistema_Puntos!$Q$5:$Y$43,'Auxiliar General'!BL$5,FALSE)</f>
        <v>0</v>
      </c>
      <c r="BR316" s="26" t="str">
        <f>+IF(VLOOKUP($B316,'Lista Puestos Valorados'!$B$11:$BK$510,MATCH('Auxiliar General'!BL$4,'Lista Puestos Valorados'!$B$10:$BK$10,0),0)="","No relevante",VLOOKUP($B316,'Lista Puestos Valorados'!$B$11:$BK$510,MATCH('Auxiliar General'!BL$4,'Lista Puestos Valorados'!$B$10:$BK$10,0),0))</f>
        <v>No relevante</v>
      </c>
      <c r="BS316" s="26">
        <f>+HLOOKUP(BR316,Sistema_Puntos!$Q$5:$Y$43,'Auxiliar General'!BN$5,FALSE)</f>
        <v>0</v>
      </c>
      <c r="BT316" s="26" t="str">
        <f>+IF(VLOOKUP($B316,'Lista Puestos Valorados'!$B$11:$BK$510,MATCH('Auxiliar General'!BN$4,'Lista Puestos Valorados'!$B$10:$BK$10,0),0)="","No relevante",VLOOKUP($B316,'Lista Puestos Valorados'!$B$11:$BK$510,MATCH('Auxiliar General'!BN$4,'Lista Puestos Valorados'!$B$10:$BK$10,0),0))</f>
        <v>No relevante</v>
      </c>
      <c r="BU316" s="26">
        <f>+HLOOKUP(BT316,Sistema_Puntos!$Q$5:$Y$43,'Auxiliar General'!BP$5,FALSE)</f>
        <v>0</v>
      </c>
      <c r="BV316" s="26" t="str">
        <f>+IF(VLOOKUP($B316,'Lista Puestos Valorados'!$B$11:$BK$510,MATCH('Auxiliar General'!BP$4,'Lista Puestos Valorados'!$B$10:$BK$10,0),0)="","No relevante",VLOOKUP($B316,'Lista Puestos Valorados'!$B$11:$BK$510,MATCH('Auxiliar General'!BP$4,'Lista Puestos Valorados'!$B$10:$BK$10,0),0))</f>
        <v>No relevante</v>
      </c>
      <c r="BW316" s="26">
        <f>+HLOOKUP(BV316,Sistema_Puntos!$Q$5:$Y$43,'Auxiliar General'!BR$5,FALSE)</f>
        <v>0</v>
      </c>
      <c r="BX316" s="26" t="str">
        <f>+IF(VLOOKUP($B316,'Lista Puestos Valorados'!$B$11:$BK$510,MATCH('Auxiliar General'!BR$4,'Lista Puestos Valorados'!$B$10:$BK$10,0),0)="","No relevante",VLOOKUP($B316,'Lista Puestos Valorados'!$B$11:$BK$510,MATCH('Auxiliar General'!BR$4,'Lista Puestos Valorados'!$B$10:$BK$10,0),0))</f>
        <v>No relevante</v>
      </c>
      <c r="BY316" s="26">
        <f>+HLOOKUP(BX316,Sistema_Puntos!$Q$5:$Y$43,'Auxiliar General'!BT$5,FALSE)</f>
        <v>0</v>
      </c>
      <c r="BZ316" s="26" t="str">
        <f>+IF(VLOOKUP($B316,'Lista Puestos Valorados'!$B$11:$BK$510,MATCH('Auxiliar General'!BT$4,'Lista Puestos Valorados'!$B$10:$BK$10,0),0)="","No relevante",VLOOKUP($B316,'Lista Puestos Valorados'!$B$11:$BK$510,MATCH('Auxiliar General'!BT$4,'Lista Puestos Valorados'!$B$10:$BK$10,0),0))</f>
        <v>No relevante</v>
      </c>
      <c r="CA316" s="26">
        <f>+HLOOKUP(BZ316,Sistema_Puntos!$Q$5:$Y$43,'Auxiliar General'!BV$5,FALSE)</f>
        <v>0</v>
      </c>
      <c r="CB316" s="26" t="str">
        <f>+IF(VLOOKUP($B316,'Lista Puestos Valorados'!$B$11:$BK$510,MATCH('Auxiliar General'!BV$4,'Lista Puestos Valorados'!$B$10:$BK$10,0),0)="","No relevante",VLOOKUP($B316,'Lista Puestos Valorados'!$B$11:$BK$510,MATCH('Auxiliar General'!BV$4,'Lista Puestos Valorados'!$B$10:$BK$10,0),0))</f>
        <v>No relevante</v>
      </c>
      <c r="CC316" s="26">
        <f>+HLOOKUP(CB316,Sistema_Puntos!$Q$5:$Y$43,'Auxiliar General'!BX$5,FALSE)</f>
        <v>0</v>
      </c>
      <c r="CD316" s="26" t="str">
        <f>+IF(VLOOKUP($B316,'Lista Puestos Valorados'!$B$11:$BK$510,MATCH('Auxiliar General'!BX$4,'Lista Puestos Valorados'!$B$10:$BK$10,0),0)="","No relevante",VLOOKUP($B316,'Lista Puestos Valorados'!$B$11:$BK$510,MATCH('Auxiliar General'!BX$4,'Lista Puestos Valorados'!$B$10:$BK$10,0),0))</f>
        <v>No relevante</v>
      </c>
      <c r="CE316" s="26">
        <f>+HLOOKUP(CD316,Sistema_Puntos!$Q$5:$Y$43,'Auxiliar General'!BZ$5,FALSE)</f>
        <v>0</v>
      </c>
      <c r="CF316" s="26" t="str">
        <f>+IF(VLOOKUP($B316,'Lista Puestos Valorados'!$B$11:$BK$510,MATCH('Auxiliar General'!BZ$4,'Lista Puestos Valorados'!$B$10:$BK$10,0),0)="","No relevante",VLOOKUP($B316,'Lista Puestos Valorados'!$B$11:$BK$510,MATCH('Auxiliar General'!BZ$4,'Lista Puestos Valorados'!$B$10:$BK$10,0),0))</f>
        <v>No relevante</v>
      </c>
      <c r="CG316" s="26">
        <f>+HLOOKUP(CF316,Sistema_Puntos!$Q$5:$Y$43,'Auxiliar General'!CB$5,FALSE)</f>
        <v>0</v>
      </c>
      <c r="CH316" s="29"/>
      <c r="CI316" s="29"/>
    </row>
    <row r="317" spans="2:87" ht="17.55" customHeight="1">
      <c r="B317" s="26">
        <f>+'Listado de Puestos'!B317</f>
        <v>307</v>
      </c>
      <c r="C317" s="26" t="str">
        <f>+IF('Lista Puestos Valorados'!C317="","",'Lista Puestos Valorados'!C317)</f>
        <v/>
      </c>
      <c r="D317" s="26" t="str">
        <f>+IF('Lista Puestos Valorados'!D317="","",'Lista Puestos Valorados'!D317)</f>
        <v/>
      </c>
      <c r="E317" s="26" t="str">
        <f>+IF('Lista Puestos Valorados'!E317="","",'Lista Puestos Valorados'!E317)</f>
        <v/>
      </c>
      <c r="F317" s="26" t="str">
        <f>+IF('Lista Puestos Valorados'!F317="","",'Lista Puestos Valorados'!F317)</f>
        <v/>
      </c>
      <c r="G317" s="26" t="str">
        <f>+IF('Lista Puestos Valorados'!G317="","",'Lista Puestos Valorados'!G317)</f>
        <v/>
      </c>
      <c r="H317" s="26" t="str">
        <f>+IF('Lista Puestos Valorados'!H317="","",'Lista Puestos Valorados'!H317)</f>
        <v/>
      </c>
      <c r="I317" s="26" t="str">
        <f>+IF('Lista Puestos Valorados'!I317="","",'Lista Puestos Valorados'!I317)</f>
        <v/>
      </c>
      <c r="J317" s="118" t="e">
        <f t="array" ref="J317">+IF(L317="","",_xlfn.IFS(L317&lt;='Cortes de Agrupacion'!$F$15,'Cortes de Agrupacion'!$E$15,'Resultados General'!L317&lt;='Cortes de Agrupacion'!$F$14,'Cortes de Agrupacion'!$E$14,'Resultados General'!L317&lt;='Cortes de Agrupacion'!$F$13,'Cortes de Agrupacion'!$E$13,L317&lt;='Cortes de Agrupacion'!$F$12,'Cortes de Agrupacion'!$E$12,'Resultados General'!L317&lt;='Cortes de Agrupacion'!$F$11,'Cortes de Agrupacion'!$E$11,'Resultados General'!L317&lt;='Cortes de Agrupacion'!$F$10,'Cortes de Agrupacion'!$E$10,'Resultados General'!L317&lt;='Cortes de Agrupacion'!$F$9,'Cortes de Agrupacion'!$E$9,'Resultados General'!L317&lt;='Cortes de Agrupacion'!$F$8,'Cortes de Agrupacion'!$E$8,'Resultados General'!L317&lt;='Cortes de Agrupacion'!$F$7,'Cortes de Agrupacion'!$E$7,'Resultados General'!L317&lt;='Cortes de Agrupacion'!$F$6,'Cortes de Agrupacion'!$E$6))</f>
        <v>#VALUE!</v>
      </c>
      <c r="K317" s="118" t="str">
        <f t="shared" si="8"/>
        <v/>
      </c>
      <c r="L317" s="124" t="e">
        <f>#VALUE!</f>
        <v>#VALUE!</v>
      </c>
      <c r="M317" s="26" t="e">
        <f ca="1">+_xlfn.IFNA(VLOOKUP(C317,'Distribución de puestos'!$B$8:$I$507,8,0),"")</f>
        <v>#NAME?</v>
      </c>
      <c r="N317" s="26" t="str">
        <f>+IF(VLOOKUP($B317,'Lista Puestos Valorados'!$B$11:$BK$510,MATCH('Auxiliar General'!H$4,'Lista Puestos Valorados'!$B$10:$BK$10,0),0)="","No relevante",VLOOKUP($B317,'Lista Puestos Valorados'!$B$11:$BK$510,MATCH('Auxiliar General'!H$4,'Lista Puestos Valorados'!$B$10:$BK$10,0),0))</f>
        <v>No relevante</v>
      </c>
      <c r="O317" s="26">
        <f>+HLOOKUP(N317,Sistema_Puntos!$Q$5:$Y$43,'Auxiliar General'!J$5,FALSE)</f>
        <v>0</v>
      </c>
      <c r="P317" s="26" t="str">
        <f>+IF(VLOOKUP($B317,'Lista Puestos Valorados'!$B$11:$BK$510,MATCH('Auxiliar General'!J$4,'Lista Puestos Valorados'!$B$10:$BK$10,0),0)="","No relevante",VLOOKUP($B317,'Lista Puestos Valorados'!$B$11:$BK$510,MATCH('Auxiliar General'!J$4,'Lista Puestos Valorados'!$B$10:$BK$10,0),0))</f>
        <v>No relevante</v>
      </c>
      <c r="Q317" s="26">
        <f>+HLOOKUP(P317,Sistema_Puntos!$Q$5:$Y$43,'Auxiliar General'!L$5,FALSE)</f>
        <v>0</v>
      </c>
      <c r="R317" s="26" t="str">
        <f>+IF(VLOOKUP($B317,'Lista Puestos Valorados'!$B$11:$BK$510,MATCH('Auxiliar General'!L$4,'Lista Puestos Valorados'!$B$10:$BK$10,0),0)="","No relevante",VLOOKUP($B317,'Lista Puestos Valorados'!$B$11:$BK$510,MATCH('Auxiliar General'!L$4,'Lista Puestos Valorados'!$B$10:$BK$10,0),0))</f>
        <v>No relevante</v>
      </c>
      <c r="S317" s="26">
        <f>+HLOOKUP(R317,Sistema_Puntos!$Q$5:$Y$43,'Auxiliar General'!N$5,FALSE)</f>
        <v>0</v>
      </c>
      <c r="T317" s="26" t="str">
        <f>+IF(VLOOKUP($B317,'Lista Puestos Valorados'!$B$11:$BK$510,MATCH('Auxiliar General'!N$4,'Lista Puestos Valorados'!$B$10:$BK$10,0),0)="","No relevante",VLOOKUP($B317,'Lista Puestos Valorados'!$B$11:$BK$510,MATCH('Auxiliar General'!N$4,'Lista Puestos Valorados'!$B$10:$BK$10,0),0))</f>
        <v>No relevante</v>
      </c>
      <c r="U317" s="26">
        <f>+HLOOKUP(T317,Sistema_Puntos!$Q$5:$Y$43,'Auxiliar General'!P$5,FALSE)</f>
        <v>0</v>
      </c>
      <c r="V317" s="26" t="str">
        <f>+IF(VLOOKUP($B317,'Lista Puestos Valorados'!$B$11:$BK$510,MATCH('Auxiliar General'!P$4,'Lista Puestos Valorados'!$B$10:$BK$10,0),0)="","No relevante",VLOOKUP($B317,'Lista Puestos Valorados'!$B$11:$BK$510,MATCH('Auxiliar General'!P$4,'Lista Puestos Valorados'!$B$10:$BK$10,0),0))</f>
        <v>No relevante</v>
      </c>
      <c r="W317" s="26">
        <f>+HLOOKUP(V317,Sistema_Puntos!$Q$5:$Y$43,'Auxiliar General'!R$5,FALSE)</f>
        <v>0</v>
      </c>
      <c r="X317" s="26" t="str">
        <f>+IF(VLOOKUP($B317,'Lista Puestos Valorados'!$B$11:$BK$510,MATCH('Auxiliar General'!R$4,'Lista Puestos Valorados'!$B$10:$BK$10,0),0)="","No relevante",VLOOKUP($B317,'Lista Puestos Valorados'!$B$11:$BK$510,MATCH('Auxiliar General'!R$4,'Lista Puestos Valorados'!$B$10:$BK$10,0),0))</f>
        <v>No relevante</v>
      </c>
      <c r="Y317" s="26">
        <f>+HLOOKUP(X317,Sistema_Puntos!$Q$5:$Y$43,'Auxiliar General'!T$5,FALSE)</f>
        <v>0</v>
      </c>
      <c r="Z317" s="26" t="str">
        <f>+IF(VLOOKUP($B317,'Lista Puestos Valorados'!$B$11:$BK$510,MATCH('Auxiliar General'!T$4,'Lista Puestos Valorados'!$B$10:$BK$10,0),0)="","No relevante",VLOOKUP($B317,'Lista Puestos Valorados'!$B$11:$BK$510,MATCH('Auxiliar General'!T$4,'Lista Puestos Valorados'!$B$10:$BK$10,0),0))</f>
        <v>No relevante</v>
      </c>
      <c r="AA317" s="26">
        <f>+HLOOKUP(Z317,Sistema_Puntos!$Q$5:$Y$43,'Auxiliar General'!V$5,FALSE)</f>
        <v>0</v>
      </c>
      <c r="AB317" s="26" t="str">
        <f>+IF(VLOOKUP($B317,'Lista Puestos Valorados'!$B$11:$BK$510,MATCH('Auxiliar General'!V$4,'Lista Puestos Valorados'!$B$10:$BK$10,0),0)="","No relevante",VLOOKUP($B317,'Lista Puestos Valorados'!$B$11:$BK$510,MATCH('Auxiliar General'!V$4,'Lista Puestos Valorados'!$B$10:$BK$10,0),0))</f>
        <v>No relevante</v>
      </c>
      <c r="AC317" s="26">
        <f>+HLOOKUP(AB317,Sistema_Puntos!$Q$5:$Y$43,'Auxiliar General'!X$5,FALSE)</f>
        <v>0</v>
      </c>
      <c r="AD317" s="26" t="str">
        <f>+IF(VLOOKUP($B317,'Lista Puestos Valorados'!$B$11:$BK$510,MATCH('Auxiliar General'!X$4,'Lista Puestos Valorados'!$B$10:$BK$10,0),0)="","No relevante",VLOOKUP($B317,'Lista Puestos Valorados'!$B$11:$BK$510,MATCH('Auxiliar General'!X$4,'Lista Puestos Valorados'!$B$10:$BK$10,0),0))</f>
        <v>No relevante</v>
      </c>
      <c r="AE317" s="26">
        <f>+HLOOKUP(AD317,Sistema_Puntos!$Q$5:$Y$43,'Auxiliar General'!Z$5,FALSE)</f>
        <v>0</v>
      </c>
      <c r="AF317" s="26" t="str">
        <f>+IF(VLOOKUP($B317,'Lista Puestos Valorados'!$B$11:$BK$510,MATCH('Auxiliar General'!Z$4,'Lista Puestos Valorados'!$B$10:$BK$10,0),0)="","No relevante",VLOOKUP($B317,'Lista Puestos Valorados'!$B$11:$BK$510,MATCH('Auxiliar General'!Z$4,'Lista Puestos Valorados'!$B$10:$BK$10,0),0))</f>
        <v>No relevante</v>
      </c>
      <c r="AG317" s="26">
        <f>+HLOOKUP(AF317,Sistema_Puntos!$Q$5:$Y$43,'Auxiliar General'!AB$5,FALSE)</f>
        <v>0</v>
      </c>
      <c r="AH317" s="26" t="str">
        <f>+IF(VLOOKUP($B317,'Lista Puestos Valorados'!$B$11:$BK$510,MATCH('Auxiliar General'!AB$4,'Lista Puestos Valorados'!$B$10:$BK$10,0),0)="","No relevante",VLOOKUP($B317,'Lista Puestos Valorados'!$B$11:$BK$510,MATCH('Auxiliar General'!AB$4,'Lista Puestos Valorados'!$B$10:$BK$10,0),0))</f>
        <v>No relevante</v>
      </c>
      <c r="AI317" s="26">
        <f>+HLOOKUP(AH317,Sistema_Puntos!$Q$5:$Y$43,'Auxiliar General'!AD$5,FALSE)</f>
        <v>0</v>
      </c>
      <c r="AJ317" s="26" t="str">
        <f>+IF(VLOOKUP($B317,'Lista Puestos Valorados'!$B$11:$BK$510,MATCH('Auxiliar General'!AD$4,'Lista Puestos Valorados'!$B$10:$BK$10,0),0)="","No relevante",VLOOKUP($B317,'Lista Puestos Valorados'!$B$11:$BK$510,MATCH('Auxiliar General'!AD$4,'Lista Puestos Valorados'!$B$10:$BK$10,0),0))</f>
        <v>No relevante</v>
      </c>
      <c r="AK317" s="26">
        <f>+HLOOKUP(AJ317,Sistema_Puntos!$Q$5:$Y$43,'Auxiliar General'!AF$5,FALSE)</f>
        <v>0</v>
      </c>
      <c r="AL317" s="26" t="str">
        <f>+IF(VLOOKUP($B317,'Lista Puestos Valorados'!$B$11:$BK$510,MATCH('Auxiliar General'!AF$4,'Lista Puestos Valorados'!$B$10:$BK$10,0),0)="","No relevante",VLOOKUP($B317,'Lista Puestos Valorados'!$B$11:$BK$510,MATCH('Auxiliar General'!AF$4,'Lista Puestos Valorados'!$B$10:$BK$10,0),0))</f>
        <v>No relevante</v>
      </c>
      <c r="AM317" s="26">
        <f>+HLOOKUP(AL317,Sistema_Puntos!$Q$5:$Y$43,'Auxiliar General'!AH$5,FALSE)</f>
        <v>0</v>
      </c>
      <c r="AN317" s="26" t="str">
        <f>+IF(VLOOKUP($B317,'Lista Puestos Valorados'!$B$11:$BK$510,MATCH('Auxiliar General'!AH$4,'Lista Puestos Valorados'!$B$10:$BK$10,0),0)="","No relevante",VLOOKUP($B317,'Lista Puestos Valorados'!$B$11:$BK$510,MATCH('Auxiliar General'!AH$4,'Lista Puestos Valorados'!$B$10:$BK$10,0),0))</f>
        <v>No relevante</v>
      </c>
      <c r="AO317" s="26">
        <f>+HLOOKUP(AN317,Sistema_Puntos!$Q$5:$Y$43,'Auxiliar General'!AJ$5,FALSE)</f>
        <v>0</v>
      </c>
      <c r="AP317" s="26" t="str">
        <f>+IF(VLOOKUP($B317,'Lista Puestos Valorados'!$B$11:$BK$510,MATCH('Auxiliar General'!AJ$4,'Lista Puestos Valorados'!$B$10:$BK$10,0),0)="","No relevante",VLOOKUP($B317,'Lista Puestos Valorados'!$B$11:$BK$510,MATCH('Auxiliar General'!AJ$4,'Lista Puestos Valorados'!$B$10:$BK$10,0),0))</f>
        <v>No relevante</v>
      </c>
      <c r="AQ317" s="26">
        <f>+HLOOKUP(AP317,Sistema_Puntos!$Q$5:$Y$43,'Auxiliar General'!AL$5,FALSE)</f>
        <v>0</v>
      </c>
      <c r="AR317" s="26" t="str">
        <f>+IF(VLOOKUP($B317,'Lista Puestos Valorados'!$B$11:$BK$510,MATCH('Auxiliar General'!AL$4,'Lista Puestos Valorados'!$B$10:$BK$10,0),0)="","No relevante",VLOOKUP($B317,'Lista Puestos Valorados'!$B$11:$BK$510,MATCH('Auxiliar General'!AL$4,'Lista Puestos Valorados'!$B$10:$BK$10,0),0))</f>
        <v>No relevante</v>
      </c>
      <c r="AS317" s="26">
        <f>+HLOOKUP(AR317,Sistema_Puntos!$Q$5:$Y$43,'Auxiliar General'!AN$5,FALSE)</f>
        <v>0</v>
      </c>
      <c r="AT317" s="26" t="str">
        <f>+IF(VLOOKUP($B317,'Lista Puestos Valorados'!$B$11:$BK$510,MATCH('Auxiliar General'!AN$4,'Lista Puestos Valorados'!$B$10:$BK$10,0),0)="","No relevante",VLOOKUP($B317,'Lista Puestos Valorados'!$B$11:$BK$510,MATCH('Auxiliar General'!AN$4,'Lista Puestos Valorados'!$B$10:$BK$10,0),0))</f>
        <v>No relevante</v>
      </c>
      <c r="AU317" s="26">
        <f>+HLOOKUP(AT317,Sistema_Puntos!$Q$5:$Y$43,'Auxiliar General'!AP$5,FALSE)</f>
        <v>0</v>
      </c>
      <c r="AV317" s="26" t="str">
        <f>+IF(VLOOKUP($B317,'Lista Puestos Valorados'!$B$11:$BK$510,MATCH('Auxiliar General'!AP$4,'Lista Puestos Valorados'!$B$10:$BK$10,0),0)="","No relevante",VLOOKUP($B317,'Lista Puestos Valorados'!$B$11:$BK$510,MATCH('Auxiliar General'!AP$4,'Lista Puestos Valorados'!$B$10:$BK$10,0),0))</f>
        <v>No relevante</v>
      </c>
      <c r="AW317" s="26">
        <f>+HLOOKUP(AV317,Sistema_Puntos!$Q$5:$Y$43,'Auxiliar General'!AR$5,FALSE)</f>
        <v>0</v>
      </c>
      <c r="AX317" s="26" t="str">
        <f>+IF(VLOOKUP($B317,'Lista Puestos Valorados'!$B$11:$BK$510,MATCH('Auxiliar General'!AR$4,'Lista Puestos Valorados'!$B$10:$BK$10,0),0)="","No relevante",VLOOKUP($B317,'Lista Puestos Valorados'!$B$11:$BK$510,MATCH('Auxiliar General'!AR$4,'Lista Puestos Valorados'!$B$10:$BK$10,0),0))</f>
        <v>No relevante</v>
      </c>
      <c r="AY317" s="26">
        <f>+HLOOKUP(AX317,Sistema_Puntos!$Q$5:$Y$43,'Auxiliar General'!AT$5,FALSE)</f>
        <v>0</v>
      </c>
      <c r="AZ317" s="26" t="str">
        <f>+IF(VLOOKUP($B317,'Lista Puestos Valorados'!$B$11:$BK$510,MATCH('Auxiliar General'!AT$4,'Lista Puestos Valorados'!$B$10:$BK$10,0),0)="","No relevante",VLOOKUP($B317,'Lista Puestos Valorados'!$B$11:$BK$510,MATCH('Auxiliar General'!AT$4,'Lista Puestos Valorados'!$B$10:$BK$10,0),0))</f>
        <v>No relevante</v>
      </c>
      <c r="BA317" s="26">
        <f>+HLOOKUP(AZ317,Sistema_Puntos!$Q$5:$Y$43,'Auxiliar General'!AV$5,FALSE)</f>
        <v>0</v>
      </c>
      <c r="BB317" s="26" t="str">
        <f>+IF(VLOOKUP($B317,'Lista Puestos Valorados'!$B$11:$BK$510,MATCH('Auxiliar General'!AV$4,'Lista Puestos Valorados'!$B$10:$BK$10,0),0)="","No relevante",VLOOKUP($B317,'Lista Puestos Valorados'!$B$11:$BK$510,MATCH('Auxiliar General'!AV$4,'Lista Puestos Valorados'!$B$10:$BK$10,0),0))</f>
        <v>No relevante</v>
      </c>
      <c r="BC317" s="26">
        <f>+HLOOKUP(BB317,Sistema_Puntos!$Q$5:$Y$43,'Auxiliar General'!AX$5,FALSE)</f>
        <v>0</v>
      </c>
      <c r="BD317" s="26" t="str">
        <f>+IF(VLOOKUP($B317,'Lista Puestos Valorados'!$B$11:$BK$510,MATCH('Auxiliar General'!AX$4,'Lista Puestos Valorados'!$B$10:$BK$10,0),0)="","No relevante",VLOOKUP($B317,'Lista Puestos Valorados'!$B$11:$BK$510,MATCH('Auxiliar General'!AX$4,'Lista Puestos Valorados'!$B$10:$BK$10,0),0))</f>
        <v>No relevante</v>
      </c>
      <c r="BE317" s="26">
        <f>+HLOOKUP(BD317,Sistema_Puntos!$Q$5:$Y$43,'Auxiliar General'!AZ$5,FALSE)</f>
        <v>0</v>
      </c>
      <c r="BF317" s="26" t="str">
        <f>+IF(VLOOKUP($B317,'Lista Puestos Valorados'!$B$11:$BK$510,MATCH('Auxiliar General'!AZ$4,'Lista Puestos Valorados'!$B$10:$BK$10,0),0)="","No relevante",VLOOKUP($B317,'Lista Puestos Valorados'!$B$11:$BK$510,MATCH('Auxiliar General'!AZ$4,'Lista Puestos Valorados'!$B$10:$BK$10,0),0))</f>
        <v>No relevante</v>
      </c>
      <c r="BG317" s="26">
        <f>+HLOOKUP(BF317,Sistema_Puntos!$Q$5:$Y$43,'Auxiliar General'!BB$5,FALSE)</f>
        <v>0</v>
      </c>
      <c r="BH317" s="26" t="str">
        <f>+IF(VLOOKUP($B317,'Lista Puestos Valorados'!$B$11:$BK$510,MATCH('Auxiliar General'!BB$4,'Lista Puestos Valorados'!$B$10:$BK$10,0),0)="","No relevante",VLOOKUP($B317,'Lista Puestos Valorados'!$B$11:$BK$510,MATCH('Auxiliar General'!BB$4,'Lista Puestos Valorados'!$B$10:$BK$10,0),0))</f>
        <v>No relevante</v>
      </c>
      <c r="BI317" s="26">
        <f>+HLOOKUP(BH317,Sistema_Puntos!$Q$5:$Y$43,'Auxiliar General'!BD$5,FALSE)</f>
        <v>0</v>
      </c>
      <c r="BJ317" s="26" t="str">
        <f>+IF(VLOOKUP($B317,'Lista Puestos Valorados'!$B$11:$BK$510,MATCH('Auxiliar General'!BD$4,'Lista Puestos Valorados'!$B$10:$BK$10,0),0)="","No relevante",VLOOKUP($B317,'Lista Puestos Valorados'!$B$11:$BK$510,MATCH('Auxiliar General'!BD$4,'Lista Puestos Valorados'!$B$10:$BK$10,0),0))</f>
        <v>No relevante</v>
      </c>
      <c r="BK317" s="26">
        <f>+HLOOKUP(BJ317,Sistema_Puntos!$Q$5:$Y$43,'Auxiliar General'!BF$5,FALSE)</f>
        <v>0</v>
      </c>
      <c r="BL317" s="26" t="str">
        <f>+IF(VLOOKUP($B317,'Lista Puestos Valorados'!$B$11:$BK$510,MATCH('Auxiliar General'!BF$4,'Lista Puestos Valorados'!$B$10:$BK$10,0),0)="","No relevante",VLOOKUP($B317,'Lista Puestos Valorados'!$B$11:$BK$510,MATCH('Auxiliar General'!BF$4,'Lista Puestos Valorados'!$B$10:$BK$10,0),0))</f>
        <v>No relevante</v>
      </c>
      <c r="BM317" s="26">
        <f>+HLOOKUP(BL317,Sistema_Puntos!$Q$5:$Y$43,'Auxiliar General'!BH$5,FALSE)</f>
        <v>0</v>
      </c>
      <c r="BN317" s="26" t="str">
        <f>+IF(VLOOKUP($B317,'Lista Puestos Valorados'!$B$11:$BK$510,MATCH('Auxiliar General'!BH$4,'Lista Puestos Valorados'!$B$10:$BK$10,0),0)="","No relevante",VLOOKUP($B317,'Lista Puestos Valorados'!$B$11:$BK$510,MATCH('Auxiliar General'!BH$4,'Lista Puestos Valorados'!$B$10:$BK$10,0),0))</f>
        <v>No relevante</v>
      </c>
      <c r="BO317" s="26">
        <f>+HLOOKUP(BN317,Sistema_Puntos!$Q$5:$Y$43,'Auxiliar General'!BJ$5,FALSE)</f>
        <v>0</v>
      </c>
      <c r="BP317" s="26" t="str">
        <f>+IF(VLOOKUP($B317,'Lista Puestos Valorados'!$B$11:$BK$510,MATCH('Auxiliar General'!BJ$4,'Lista Puestos Valorados'!$B$10:$BK$10,0),0)="","No relevante",VLOOKUP($B317,'Lista Puestos Valorados'!$B$11:$BK$510,MATCH('Auxiliar General'!BJ$4,'Lista Puestos Valorados'!$B$10:$BK$10,0),0))</f>
        <v>No relevante</v>
      </c>
      <c r="BQ317" s="26">
        <f>+HLOOKUP(BP317,Sistema_Puntos!$Q$5:$Y$43,'Auxiliar General'!BL$5,FALSE)</f>
        <v>0</v>
      </c>
      <c r="BR317" s="26" t="str">
        <f>+IF(VLOOKUP($B317,'Lista Puestos Valorados'!$B$11:$BK$510,MATCH('Auxiliar General'!BL$4,'Lista Puestos Valorados'!$B$10:$BK$10,0),0)="","No relevante",VLOOKUP($B317,'Lista Puestos Valorados'!$B$11:$BK$510,MATCH('Auxiliar General'!BL$4,'Lista Puestos Valorados'!$B$10:$BK$10,0),0))</f>
        <v>No relevante</v>
      </c>
      <c r="BS317" s="26">
        <f>+HLOOKUP(BR317,Sistema_Puntos!$Q$5:$Y$43,'Auxiliar General'!BN$5,FALSE)</f>
        <v>0</v>
      </c>
      <c r="BT317" s="26" t="str">
        <f>+IF(VLOOKUP($B317,'Lista Puestos Valorados'!$B$11:$BK$510,MATCH('Auxiliar General'!BN$4,'Lista Puestos Valorados'!$B$10:$BK$10,0),0)="","No relevante",VLOOKUP($B317,'Lista Puestos Valorados'!$B$11:$BK$510,MATCH('Auxiliar General'!BN$4,'Lista Puestos Valorados'!$B$10:$BK$10,0),0))</f>
        <v>No relevante</v>
      </c>
      <c r="BU317" s="26">
        <f>+HLOOKUP(BT317,Sistema_Puntos!$Q$5:$Y$43,'Auxiliar General'!BP$5,FALSE)</f>
        <v>0</v>
      </c>
      <c r="BV317" s="26" t="str">
        <f>+IF(VLOOKUP($B317,'Lista Puestos Valorados'!$B$11:$BK$510,MATCH('Auxiliar General'!BP$4,'Lista Puestos Valorados'!$B$10:$BK$10,0),0)="","No relevante",VLOOKUP($B317,'Lista Puestos Valorados'!$B$11:$BK$510,MATCH('Auxiliar General'!BP$4,'Lista Puestos Valorados'!$B$10:$BK$10,0),0))</f>
        <v>No relevante</v>
      </c>
      <c r="BW317" s="26">
        <f>+HLOOKUP(BV317,Sistema_Puntos!$Q$5:$Y$43,'Auxiliar General'!BR$5,FALSE)</f>
        <v>0</v>
      </c>
      <c r="BX317" s="26" t="str">
        <f>+IF(VLOOKUP($B317,'Lista Puestos Valorados'!$B$11:$BK$510,MATCH('Auxiliar General'!BR$4,'Lista Puestos Valorados'!$B$10:$BK$10,0),0)="","No relevante",VLOOKUP($B317,'Lista Puestos Valorados'!$B$11:$BK$510,MATCH('Auxiliar General'!BR$4,'Lista Puestos Valorados'!$B$10:$BK$10,0),0))</f>
        <v>No relevante</v>
      </c>
      <c r="BY317" s="26">
        <f>+HLOOKUP(BX317,Sistema_Puntos!$Q$5:$Y$43,'Auxiliar General'!BT$5,FALSE)</f>
        <v>0</v>
      </c>
      <c r="BZ317" s="26" t="str">
        <f>+IF(VLOOKUP($B317,'Lista Puestos Valorados'!$B$11:$BK$510,MATCH('Auxiliar General'!BT$4,'Lista Puestos Valorados'!$B$10:$BK$10,0),0)="","No relevante",VLOOKUP($B317,'Lista Puestos Valorados'!$B$11:$BK$510,MATCH('Auxiliar General'!BT$4,'Lista Puestos Valorados'!$B$10:$BK$10,0),0))</f>
        <v>No relevante</v>
      </c>
      <c r="CA317" s="26">
        <f>+HLOOKUP(BZ317,Sistema_Puntos!$Q$5:$Y$43,'Auxiliar General'!BV$5,FALSE)</f>
        <v>0</v>
      </c>
      <c r="CB317" s="26" t="str">
        <f>+IF(VLOOKUP($B317,'Lista Puestos Valorados'!$B$11:$BK$510,MATCH('Auxiliar General'!BV$4,'Lista Puestos Valorados'!$B$10:$BK$10,0),0)="","No relevante",VLOOKUP($B317,'Lista Puestos Valorados'!$B$11:$BK$510,MATCH('Auxiliar General'!BV$4,'Lista Puestos Valorados'!$B$10:$BK$10,0),0))</f>
        <v>No relevante</v>
      </c>
      <c r="CC317" s="26">
        <f>+HLOOKUP(CB317,Sistema_Puntos!$Q$5:$Y$43,'Auxiliar General'!BX$5,FALSE)</f>
        <v>0</v>
      </c>
      <c r="CD317" s="26" t="str">
        <f>+IF(VLOOKUP($B317,'Lista Puestos Valorados'!$B$11:$BK$510,MATCH('Auxiliar General'!BX$4,'Lista Puestos Valorados'!$B$10:$BK$10,0),0)="","No relevante",VLOOKUP($B317,'Lista Puestos Valorados'!$B$11:$BK$510,MATCH('Auxiliar General'!BX$4,'Lista Puestos Valorados'!$B$10:$BK$10,0),0))</f>
        <v>No relevante</v>
      </c>
      <c r="CE317" s="26">
        <f>+HLOOKUP(CD317,Sistema_Puntos!$Q$5:$Y$43,'Auxiliar General'!BZ$5,FALSE)</f>
        <v>0</v>
      </c>
      <c r="CF317" s="26" t="str">
        <f>+IF(VLOOKUP($B317,'Lista Puestos Valorados'!$B$11:$BK$510,MATCH('Auxiliar General'!BZ$4,'Lista Puestos Valorados'!$B$10:$BK$10,0),0)="","No relevante",VLOOKUP($B317,'Lista Puestos Valorados'!$B$11:$BK$510,MATCH('Auxiliar General'!BZ$4,'Lista Puestos Valorados'!$B$10:$BK$10,0),0))</f>
        <v>No relevante</v>
      </c>
      <c r="CG317" s="26">
        <f>+HLOOKUP(CF317,Sistema_Puntos!$Q$5:$Y$43,'Auxiliar General'!CB$5,FALSE)</f>
        <v>0</v>
      </c>
      <c r="CH317" s="29"/>
      <c r="CI317" s="29"/>
    </row>
    <row r="318" spans="2:87" ht="17.55" customHeight="1">
      <c r="B318" s="26">
        <f>+'Listado de Puestos'!B318</f>
        <v>308</v>
      </c>
      <c r="C318" s="26" t="str">
        <f>+IF('Lista Puestos Valorados'!C318="","",'Lista Puestos Valorados'!C318)</f>
        <v/>
      </c>
      <c r="D318" s="26" t="str">
        <f>+IF('Lista Puestos Valorados'!D318="","",'Lista Puestos Valorados'!D318)</f>
        <v/>
      </c>
      <c r="E318" s="26" t="str">
        <f>+IF('Lista Puestos Valorados'!E318="","",'Lista Puestos Valorados'!E318)</f>
        <v/>
      </c>
      <c r="F318" s="26" t="str">
        <f>+IF('Lista Puestos Valorados'!F318="","",'Lista Puestos Valorados'!F318)</f>
        <v/>
      </c>
      <c r="G318" s="26" t="str">
        <f>+IF('Lista Puestos Valorados'!G318="","",'Lista Puestos Valorados'!G318)</f>
        <v/>
      </c>
      <c r="H318" s="26" t="str">
        <f>+IF('Lista Puestos Valorados'!H318="","",'Lista Puestos Valorados'!H318)</f>
        <v/>
      </c>
      <c r="I318" s="26" t="str">
        <f>+IF('Lista Puestos Valorados'!I318="","",'Lista Puestos Valorados'!I318)</f>
        <v/>
      </c>
      <c r="J318" s="118" t="e">
        <f t="array" ref="J318">+IF(L318="","",_xlfn.IFS(L318&lt;='Cortes de Agrupacion'!$F$15,'Cortes de Agrupacion'!$E$15,'Resultados General'!L318&lt;='Cortes de Agrupacion'!$F$14,'Cortes de Agrupacion'!$E$14,'Resultados General'!L318&lt;='Cortes de Agrupacion'!$F$13,'Cortes de Agrupacion'!$E$13,L318&lt;='Cortes de Agrupacion'!$F$12,'Cortes de Agrupacion'!$E$12,'Resultados General'!L318&lt;='Cortes de Agrupacion'!$F$11,'Cortes de Agrupacion'!$E$11,'Resultados General'!L318&lt;='Cortes de Agrupacion'!$F$10,'Cortes de Agrupacion'!$E$10,'Resultados General'!L318&lt;='Cortes de Agrupacion'!$F$9,'Cortes de Agrupacion'!$E$9,'Resultados General'!L318&lt;='Cortes de Agrupacion'!$F$8,'Cortes de Agrupacion'!$E$8,'Resultados General'!L318&lt;='Cortes de Agrupacion'!$F$7,'Cortes de Agrupacion'!$E$7,'Resultados General'!L318&lt;='Cortes de Agrupacion'!$F$6,'Cortes de Agrupacion'!$E$6))</f>
        <v>#VALUE!</v>
      </c>
      <c r="K318" s="118" t="str">
        <f t="shared" si="8"/>
        <v/>
      </c>
      <c r="L318" s="124" t="e">
        <f>#VALUE!</f>
        <v>#VALUE!</v>
      </c>
      <c r="M318" s="26" t="e">
        <f ca="1">+_xlfn.IFNA(VLOOKUP(C318,'Distribución de puestos'!$B$8:$I$507,8,0),"")</f>
        <v>#NAME?</v>
      </c>
      <c r="N318" s="26" t="str">
        <f>+IF(VLOOKUP($B318,'Lista Puestos Valorados'!$B$11:$BK$510,MATCH('Auxiliar General'!H$4,'Lista Puestos Valorados'!$B$10:$BK$10,0),0)="","No relevante",VLOOKUP($B318,'Lista Puestos Valorados'!$B$11:$BK$510,MATCH('Auxiliar General'!H$4,'Lista Puestos Valorados'!$B$10:$BK$10,0),0))</f>
        <v>No relevante</v>
      </c>
      <c r="O318" s="26">
        <f>+HLOOKUP(N318,Sistema_Puntos!$Q$5:$Y$43,'Auxiliar General'!J$5,FALSE)</f>
        <v>0</v>
      </c>
      <c r="P318" s="26" t="str">
        <f>+IF(VLOOKUP($B318,'Lista Puestos Valorados'!$B$11:$BK$510,MATCH('Auxiliar General'!J$4,'Lista Puestos Valorados'!$B$10:$BK$10,0),0)="","No relevante",VLOOKUP($B318,'Lista Puestos Valorados'!$B$11:$BK$510,MATCH('Auxiliar General'!J$4,'Lista Puestos Valorados'!$B$10:$BK$10,0),0))</f>
        <v>No relevante</v>
      </c>
      <c r="Q318" s="26">
        <f>+HLOOKUP(P318,Sistema_Puntos!$Q$5:$Y$43,'Auxiliar General'!L$5,FALSE)</f>
        <v>0</v>
      </c>
      <c r="R318" s="26" t="str">
        <f>+IF(VLOOKUP($B318,'Lista Puestos Valorados'!$B$11:$BK$510,MATCH('Auxiliar General'!L$4,'Lista Puestos Valorados'!$B$10:$BK$10,0),0)="","No relevante",VLOOKUP($B318,'Lista Puestos Valorados'!$B$11:$BK$510,MATCH('Auxiliar General'!L$4,'Lista Puestos Valorados'!$B$10:$BK$10,0),0))</f>
        <v>No relevante</v>
      </c>
      <c r="S318" s="26">
        <f>+HLOOKUP(R318,Sistema_Puntos!$Q$5:$Y$43,'Auxiliar General'!N$5,FALSE)</f>
        <v>0</v>
      </c>
      <c r="T318" s="26" t="str">
        <f>+IF(VLOOKUP($B318,'Lista Puestos Valorados'!$B$11:$BK$510,MATCH('Auxiliar General'!N$4,'Lista Puestos Valorados'!$B$10:$BK$10,0),0)="","No relevante",VLOOKUP($B318,'Lista Puestos Valorados'!$B$11:$BK$510,MATCH('Auxiliar General'!N$4,'Lista Puestos Valorados'!$B$10:$BK$10,0),0))</f>
        <v>No relevante</v>
      </c>
      <c r="U318" s="26">
        <f>+HLOOKUP(T318,Sistema_Puntos!$Q$5:$Y$43,'Auxiliar General'!P$5,FALSE)</f>
        <v>0</v>
      </c>
      <c r="V318" s="26" t="str">
        <f>+IF(VLOOKUP($B318,'Lista Puestos Valorados'!$B$11:$BK$510,MATCH('Auxiliar General'!P$4,'Lista Puestos Valorados'!$B$10:$BK$10,0),0)="","No relevante",VLOOKUP($B318,'Lista Puestos Valorados'!$B$11:$BK$510,MATCH('Auxiliar General'!P$4,'Lista Puestos Valorados'!$B$10:$BK$10,0),0))</f>
        <v>No relevante</v>
      </c>
      <c r="W318" s="26">
        <f>+HLOOKUP(V318,Sistema_Puntos!$Q$5:$Y$43,'Auxiliar General'!R$5,FALSE)</f>
        <v>0</v>
      </c>
      <c r="X318" s="26" t="str">
        <f>+IF(VLOOKUP($B318,'Lista Puestos Valorados'!$B$11:$BK$510,MATCH('Auxiliar General'!R$4,'Lista Puestos Valorados'!$B$10:$BK$10,0),0)="","No relevante",VLOOKUP($B318,'Lista Puestos Valorados'!$B$11:$BK$510,MATCH('Auxiliar General'!R$4,'Lista Puestos Valorados'!$B$10:$BK$10,0),0))</f>
        <v>No relevante</v>
      </c>
      <c r="Y318" s="26">
        <f>+HLOOKUP(X318,Sistema_Puntos!$Q$5:$Y$43,'Auxiliar General'!T$5,FALSE)</f>
        <v>0</v>
      </c>
      <c r="Z318" s="26" t="str">
        <f>+IF(VLOOKUP($B318,'Lista Puestos Valorados'!$B$11:$BK$510,MATCH('Auxiliar General'!T$4,'Lista Puestos Valorados'!$B$10:$BK$10,0),0)="","No relevante",VLOOKUP($B318,'Lista Puestos Valorados'!$B$11:$BK$510,MATCH('Auxiliar General'!T$4,'Lista Puestos Valorados'!$B$10:$BK$10,0),0))</f>
        <v>No relevante</v>
      </c>
      <c r="AA318" s="26">
        <f>+HLOOKUP(Z318,Sistema_Puntos!$Q$5:$Y$43,'Auxiliar General'!V$5,FALSE)</f>
        <v>0</v>
      </c>
      <c r="AB318" s="26" t="str">
        <f>+IF(VLOOKUP($B318,'Lista Puestos Valorados'!$B$11:$BK$510,MATCH('Auxiliar General'!V$4,'Lista Puestos Valorados'!$B$10:$BK$10,0),0)="","No relevante",VLOOKUP($B318,'Lista Puestos Valorados'!$B$11:$BK$510,MATCH('Auxiliar General'!V$4,'Lista Puestos Valorados'!$B$10:$BK$10,0),0))</f>
        <v>No relevante</v>
      </c>
      <c r="AC318" s="26">
        <f>+HLOOKUP(AB318,Sistema_Puntos!$Q$5:$Y$43,'Auxiliar General'!X$5,FALSE)</f>
        <v>0</v>
      </c>
      <c r="AD318" s="26" t="str">
        <f>+IF(VLOOKUP($B318,'Lista Puestos Valorados'!$B$11:$BK$510,MATCH('Auxiliar General'!X$4,'Lista Puestos Valorados'!$B$10:$BK$10,0),0)="","No relevante",VLOOKUP($B318,'Lista Puestos Valorados'!$B$11:$BK$510,MATCH('Auxiliar General'!X$4,'Lista Puestos Valorados'!$B$10:$BK$10,0),0))</f>
        <v>No relevante</v>
      </c>
      <c r="AE318" s="26">
        <f>+HLOOKUP(AD318,Sistema_Puntos!$Q$5:$Y$43,'Auxiliar General'!Z$5,FALSE)</f>
        <v>0</v>
      </c>
      <c r="AF318" s="26" t="str">
        <f>+IF(VLOOKUP($B318,'Lista Puestos Valorados'!$B$11:$BK$510,MATCH('Auxiliar General'!Z$4,'Lista Puestos Valorados'!$B$10:$BK$10,0),0)="","No relevante",VLOOKUP($B318,'Lista Puestos Valorados'!$B$11:$BK$510,MATCH('Auxiliar General'!Z$4,'Lista Puestos Valorados'!$B$10:$BK$10,0),0))</f>
        <v>No relevante</v>
      </c>
      <c r="AG318" s="26">
        <f>+HLOOKUP(AF318,Sistema_Puntos!$Q$5:$Y$43,'Auxiliar General'!AB$5,FALSE)</f>
        <v>0</v>
      </c>
      <c r="AH318" s="26" t="str">
        <f>+IF(VLOOKUP($B318,'Lista Puestos Valorados'!$B$11:$BK$510,MATCH('Auxiliar General'!AB$4,'Lista Puestos Valorados'!$B$10:$BK$10,0),0)="","No relevante",VLOOKUP($B318,'Lista Puestos Valorados'!$B$11:$BK$510,MATCH('Auxiliar General'!AB$4,'Lista Puestos Valorados'!$B$10:$BK$10,0),0))</f>
        <v>No relevante</v>
      </c>
      <c r="AI318" s="26">
        <f>+HLOOKUP(AH318,Sistema_Puntos!$Q$5:$Y$43,'Auxiliar General'!AD$5,FALSE)</f>
        <v>0</v>
      </c>
      <c r="AJ318" s="26" t="str">
        <f>+IF(VLOOKUP($B318,'Lista Puestos Valorados'!$B$11:$BK$510,MATCH('Auxiliar General'!AD$4,'Lista Puestos Valorados'!$B$10:$BK$10,0),0)="","No relevante",VLOOKUP($B318,'Lista Puestos Valorados'!$B$11:$BK$510,MATCH('Auxiliar General'!AD$4,'Lista Puestos Valorados'!$B$10:$BK$10,0),0))</f>
        <v>No relevante</v>
      </c>
      <c r="AK318" s="26">
        <f>+HLOOKUP(AJ318,Sistema_Puntos!$Q$5:$Y$43,'Auxiliar General'!AF$5,FALSE)</f>
        <v>0</v>
      </c>
      <c r="AL318" s="26" t="str">
        <f>+IF(VLOOKUP($B318,'Lista Puestos Valorados'!$B$11:$BK$510,MATCH('Auxiliar General'!AF$4,'Lista Puestos Valorados'!$B$10:$BK$10,0),0)="","No relevante",VLOOKUP($B318,'Lista Puestos Valorados'!$B$11:$BK$510,MATCH('Auxiliar General'!AF$4,'Lista Puestos Valorados'!$B$10:$BK$10,0),0))</f>
        <v>No relevante</v>
      </c>
      <c r="AM318" s="26">
        <f>+HLOOKUP(AL318,Sistema_Puntos!$Q$5:$Y$43,'Auxiliar General'!AH$5,FALSE)</f>
        <v>0</v>
      </c>
      <c r="AN318" s="26" t="str">
        <f>+IF(VLOOKUP($B318,'Lista Puestos Valorados'!$B$11:$BK$510,MATCH('Auxiliar General'!AH$4,'Lista Puestos Valorados'!$B$10:$BK$10,0),0)="","No relevante",VLOOKUP($B318,'Lista Puestos Valorados'!$B$11:$BK$510,MATCH('Auxiliar General'!AH$4,'Lista Puestos Valorados'!$B$10:$BK$10,0),0))</f>
        <v>No relevante</v>
      </c>
      <c r="AO318" s="26">
        <f>+HLOOKUP(AN318,Sistema_Puntos!$Q$5:$Y$43,'Auxiliar General'!AJ$5,FALSE)</f>
        <v>0</v>
      </c>
      <c r="AP318" s="26" t="str">
        <f>+IF(VLOOKUP($B318,'Lista Puestos Valorados'!$B$11:$BK$510,MATCH('Auxiliar General'!AJ$4,'Lista Puestos Valorados'!$B$10:$BK$10,0),0)="","No relevante",VLOOKUP($B318,'Lista Puestos Valorados'!$B$11:$BK$510,MATCH('Auxiliar General'!AJ$4,'Lista Puestos Valorados'!$B$10:$BK$10,0),0))</f>
        <v>No relevante</v>
      </c>
      <c r="AQ318" s="26">
        <f>+HLOOKUP(AP318,Sistema_Puntos!$Q$5:$Y$43,'Auxiliar General'!AL$5,FALSE)</f>
        <v>0</v>
      </c>
      <c r="AR318" s="26" t="str">
        <f>+IF(VLOOKUP($B318,'Lista Puestos Valorados'!$B$11:$BK$510,MATCH('Auxiliar General'!AL$4,'Lista Puestos Valorados'!$B$10:$BK$10,0),0)="","No relevante",VLOOKUP($B318,'Lista Puestos Valorados'!$B$11:$BK$510,MATCH('Auxiliar General'!AL$4,'Lista Puestos Valorados'!$B$10:$BK$10,0),0))</f>
        <v>No relevante</v>
      </c>
      <c r="AS318" s="26">
        <f>+HLOOKUP(AR318,Sistema_Puntos!$Q$5:$Y$43,'Auxiliar General'!AN$5,FALSE)</f>
        <v>0</v>
      </c>
      <c r="AT318" s="26" t="str">
        <f>+IF(VLOOKUP($B318,'Lista Puestos Valorados'!$B$11:$BK$510,MATCH('Auxiliar General'!AN$4,'Lista Puestos Valorados'!$B$10:$BK$10,0),0)="","No relevante",VLOOKUP($B318,'Lista Puestos Valorados'!$B$11:$BK$510,MATCH('Auxiliar General'!AN$4,'Lista Puestos Valorados'!$B$10:$BK$10,0),0))</f>
        <v>No relevante</v>
      </c>
      <c r="AU318" s="26">
        <f>+HLOOKUP(AT318,Sistema_Puntos!$Q$5:$Y$43,'Auxiliar General'!AP$5,FALSE)</f>
        <v>0</v>
      </c>
      <c r="AV318" s="26" t="str">
        <f>+IF(VLOOKUP($B318,'Lista Puestos Valorados'!$B$11:$BK$510,MATCH('Auxiliar General'!AP$4,'Lista Puestos Valorados'!$B$10:$BK$10,0),0)="","No relevante",VLOOKUP($B318,'Lista Puestos Valorados'!$B$11:$BK$510,MATCH('Auxiliar General'!AP$4,'Lista Puestos Valorados'!$B$10:$BK$10,0),0))</f>
        <v>No relevante</v>
      </c>
      <c r="AW318" s="26">
        <f>+HLOOKUP(AV318,Sistema_Puntos!$Q$5:$Y$43,'Auxiliar General'!AR$5,FALSE)</f>
        <v>0</v>
      </c>
      <c r="AX318" s="26" t="str">
        <f>+IF(VLOOKUP($B318,'Lista Puestos Valorados'!$B$11:$BK$510,MATCH('Auxiliar General'!AR$4,'Lista Puestos Valorados'!$B$10:$BK$10,0),0)="","No relevante",VLOOKUP($B318,'Lista Puestos Valorados'!$B$11:$BK$510,MATCH('Auxiliar General'!AR$4,'Lista Puestos Valorados'!$B$10:$BK$10,0),0))</f>
        <v>No relevante</v>
      </c>
      <c r="AY318" s="26">
        <f>+HLOOKUP(AX318,Sistema_Puntos!$Q$5:$Y$43,'Auxiliar General'!AT$5,FALSE)</f>
        <v>0</v>
      </c>
      <c r="AZ318" s="26" t="str">
        <f>+IF(VLOOKUP($B318,'Lista Puestos Valorados'!$B$11:$BK$510,MATCH('Auxiliar General'!AT$4,'Lista Puestos Valorados'!$B$10:$BK$10,0),0)="","No relevante",VLOOKUP($B318,'Lista Puestos Valorados'!$B$11:$BK$510,MATCH('Auxiliar General'!AT$4,'Lista Puestos Valorados'!$B$10:$BK$10,0),0))</f>
        <v>No relevante</v>
      </c>
      <c r="BA318" s="26">
        <f>+HLOOKUP(AZ318,Sistema_Puntos!$Q$5:$Y$43,'Auxiliar General'!AV$5,FALSE)</f>
        <v>0</v>
      </c>
      <c r="BB318" s="26" t="str">
        <f>+IF(VLOOKUP($B318,'Lista Puestos Valorados'!$B$11:$BK$510,MATCH('Auxiliar General'!AV$4,'Lista Puestos Valorados'!$B$10:$BK$10,0),0)="","No relevante",VLOOKUP($B318,'Lista Puestos Valorados'!$B$11:$BK$510,MATCH('Auxiliar General'!AV$4,'Lista Puestos Valorados'!$B$10:$BK$10,0),0))</f>
        <v>No relevante</v>
      </c>
      <c r="BC318" s="26">
        <f>+HLOOKUP(BB318,Sistema_Puntos!$Q$5:$Y$43,'Auxiliar General'!AX$5,FALSE)</f>
        <v>0</v>
      </c>
      <c r="BD318" s="26" t="str">
        <f>+IF(VLOOKUP($B318,'Lista Puestos Valorados'!$B$11:$BK$510,MATCH('Auxiliar General'!AX$4,'Lista Puestos Valorados'!$B$10:$BK$10,0),0)="","No relevante",VLOOKUP($B318,'Lista Puestos Valorados'!$B$11:$BK$510,MATCH('Auxiliar General'!AX$4,'Lista Puestos Valorados'!$B$10:$BK$10,0),0))</f>
        <v>No relevante</v>
      </c>
      <c r="BE318" s="26">
        <f>+HLOOKUP(BD318,Sistema_Puntos!$Q$5:$Y$43,'Auxiliar General'!AZ$5,FALSE)</f>
        <v>0</v>
      </c>
      <c r="BF318" s="26" t="str">
        <f>+IF(VLOOKUP($B318,'Lista Puestos Valorados'!$B$11:$BK$510,MATCH('Auxiliar General'!AZ$4,'Lista Puestos Valorados'!$B$10:$BK$10,0),0)="","No relevante",VLOOKUP($B318,'Lista Puestos Valorados'!$B$11:$BK$510,MATCH('Auxiliar General'!AZ$4,'Lista Puestos Valorados'!$B$10:$BK$10,0),0))</f>
        <v>No relevante</v>
      </c>
      <c r="BG318" s="26">
        <f>+HLOOKUP(BF318,Sistema_Puntos!$Q$5:$Y$43,'Auxiliar General'!BB$5,FALSE)</f>
        <v>0</v>
      </c>
      <c r="BH318" s="26" t="str">
        <f>+IF(VLOOKUP($B318,'Lista Puestos Valorados'!$B$11:$BK$510,MATCH('Auxiliar General'!BB$4,'Lista Puestos Valorados'!$B$10:$BK$10,0),0)="","No relevante",VLOOKUP($B318,'Lista Puestos Valorados'!$B$11:$BK$510,MATCH('Auxiliar General'!BB$4,'Lista Puestos Valorados'!$B$10:$BK$10,0),0))</f>
        <v>No relevante</v>
      </c>
      <c r="BI318" s="26">
        <f>+HLOOKUP(BH318,Sistema_Puntos!$Q$5:$Y$43,'Auxiliar General'!BD$5,FALSE)</f>
        <v>0</v>
      </c>
      <c r="BJ318" s="26" t="str">
        <f>+IF(VLOOKUP($B318,'Lista Puestos Valorados'!$B$11:$BK$510,MATCH('Auxiliar General'!BD$4,'Lista Puestos Valorados'!$B$10:$BK$10,0),0)="","No relevante",VLOOKUP($B318,'Lista Puestos Valorados'!$B$11:$BK$510,MATCH('Auxiliar General'!BD$4,'Lista Puestos Valorados'!$B$10:$BK$10,0),0))</f>
        <v>No relevante</v>
      </c>
      <c r="BK318" s="26">
        <f>+HLOOKUP(BJ318,Sistema_Puntos!$Q$5:$Y$43,'Auxiliar General'!BF$5,FALSE)</f>
        <v>0</v>
      </c>
      <c r="BL318" s="26" t="str">
        <f>+IF(VLOOKUP($B318,'Lista Puestos Valorados'!$B$11:$BK$510,MATCH('Auxiliar General'!BF$4,'Lista Puestos Valorados'!$B$10:$BK$10,0),0)="","No relevante",VLOOKUP($B318,'Lista Puestos Valorados'!$B$11:$BK$510,MATCH('Auxiliar General'!BF$4,'Lista Puestos Valorados'!$B$10:$BK$10,0),0))</f>
        <v>No relevante</v>
      </c>
      <c r="BM318" s="26">
        <f>+HLOOKUP(BL318,Sistema_Puntos!$Q$5:$Y$43,'Auxiliar General'!BH$5,FALSE)</f>
        <v>0</v>
      </c>
      <c r="BN318" s="26" t="str">
        <f>+IF(VLOOKUP($B318,'Lista Puestos Valorados'!$B$11:$BK$510,MATCH('Auxiliar General'!BH$4,'Lista Puestos Valorados'!$B$10:$BK$10,0),0)="","No relevante",VLOOKUP($B318,'Lista Puestos Valorados'!$B$11:$BK$510,MATCH('Auxiliar General'!BH$4,'Lista Puestos Valorados'!$B$10:$BK$10,0),0))</f>
        <v>No relevante</v>
      </c>
      <c r="BO318" s="26">
        <f>+HLOOKUP(BN318,Sistema_Puntos!$Q$5:$Y$43,'Auxiliar General'!BJ$5,FALSE)</f>
        <v>0</v>
      </c>
      <c r="BP318" s="26" t="str">
        <f>+IF(VLOOKUP($B318,'Lista Puestos Valorados'!$B$11:$BK$510,MATCH('Auxiliar General'!BJ$4,'Lista Puestos Valorados'!$B$10:$BK$10,0),0)="","No relevante",VLOOKUP($B318,'Lista Puestos Valorados'!$B$11:$BK$510,MATCH('Auxiliar General'!BJ$4,'Lista Puestos Valorados'!$B$10:$BK$10,0),0))</f>
        <v>No relevante</v>
      </c>
      <c r="BQ318" s="26">
        <f>+HLOOKUP(BP318,Sistema_Puntos!$Q$5:$Y$43,'Auxiliar General'!BL$5,FALSE)</f>
        <v>0</v>
      </c>
      <c r="BR318" s="26" t="str">
        <f>+IF(VLOOKUP($B318,'Lista Puestos Valorados'!$B$11:$BK$510,MATCH('Auxiliar General'!BL$4,'Lista Puestos Valorados'!$B$10:$BK$10,0),0)="","No relevante",VLOOKUP($B318,'Lista Puestos Valorados'!$B$11:$BK$510,MATCH('Auxiliar General'!BL$4,'Lista Puestos Valorados'!$B$10:$BK$10,0),0))</f>
        <v>No relevante</v>
      </c>
      <c r="BS318" s="26">
        <f>+HLOOKUP(BR318,Sistema_Puntos!$Q$5:$Y$43,'Auxiliar General'!BN$5,FALSE)</f>
        <v>0</v>
      </c>
      <c r="BT318" s="26" t="str">
        <f>+IF(VLOOKUP($B318,'Lista Puestos Valorados'!$B$11:$BK$510,MATCH('Auxiliar General'!BN$4,'Lista Puestos Valorados'!$B$10:$BK$10,0),0)="","No relevante",VLOOKUP($B318,'Lista Puestos Valorados'!$B$11:$BK$510,MATCH('Auxiliar General'!BN$4,'Lista Puestos Valorados'!$B$10:$BK$10,0),0))</f>
        <v>No relevante</v>
      </c>
      <c r="BU318" s="26">
        <f>+HLOOKUP(BT318,Sistema_Puntos!$Q$5:$Y$43,'Auxiliar General'!BP$5,FALSE)</f>
        <v>0</v>
      </c>
      <c r="BV318" s="26" t="str">
        <f>+IF(VLOOKUP($B318,'Lista Puestos Valorados'!$B$11:$BK$510,MATCH('Auxiliar General'!BP$4,'Lista Puestos Valorados'!$B$10:$BK$10,0),0)="","No relevante",VLOOKUP($B318,'Lista Puestos Valorados'!$B$11:$BK$510,MATCH('Auxiliar General'!BP$4,'Lista Puestos Valorados'!$B$10:$BK$10,0),0))</f>
        <v>No relevante</v>
      </c>
      <c r="BW318" s="26">
        <f>+HLOOKUP(BV318,Sistema_Puntos!$Q$5:$Y$43,'Auxiliar General'!BR$5,FALSE)</f>
        <v>0</v>
      </c>
      <c r="BX318" s="26" t="str">
        <f>+IF(VLOOKUP($B318,'Lista Puestos Valorados'!$B$11:$BK$510,MATCH('Auxiliar General'!BR$4,'Lista Puestos Valorados'!$B$10:$BK$10,0),0)="","No relevante",VLOOKUP($B318,'Lista Puestos Valorados'!$B$11:$BK$510,MATCH('Auxiliar General'!BR$4,'Lista Puestos Valorados'!$B$10:$BK$10,0),0))</f>
        <v>No relevante</v>
      </c>
      <c r="BY318" s="26">
        <f>+HLOOKUP(BX318,Sistema_Puntos!$Q$5:$Y$43,'Auxiliar General'!BT$5,FALSE)</f>
        <v>0</v>
      </c>
      <c r="BZ318" s="26" t="str">
        <f>+IF(VLOOKUP($B318,'Lista Puestos Valorados'!$B$11:$BK$510,MATCH('Auxiliar General'!BT$4,'Lista Puestos Valorados'!$B$10:$BK$10,0),0)="","No relevante",VLOOKUP($B318,'Lista Puestos Valorados'!$B$11:$BK$510,MATCH('Auxiliar General'!BT$4,'Lista Puestos Valorados'!$B$10:$BK$10,0),0))</f>
        <v>No relevante</v>
      </c>
      <c r="CA318" s="26">
        <f>+HLOOKUP(BZ318,Sistema_Puntos!$Q$5:$Y$43,'Auxiliar General'!BV$5,FALSE)</f>
        <v>0</v>
      </c>
      <c r="CB318" s="26" t="str">
        <f>+IF(VLOOKUP($B318,'Lista Puestos Valorados'!$B$11:$BK$510,MATCH('Auxiliar General'!BV$4,'Lista Puestos Valorados'!$B$10:$BK$10,0),0)="","No relevante",VLOOKUP($B318,'Lista Puestos Valorados'!$B$11:$BK$510,MATCH('Auxiliar General'!BV$4,'Lista Puestos Valorados'!$B$10:$BK$10,0),0))</f>
        <v>No relevante</v>
      </c>
      <c r="CC318" s="26">
        <f>+HLOOKUP(CB318,Sistema_Puntos!$Q$5:$Y$43,'Auxiliar General'!BX$5,FALSE)</f>
        <v>0</v>
      </c>
      <c r="CD318" s="26" t="str">
        <f>+IF(VLOOKUP($B318,'Lista Puestos Valorados'!$B$11:$BK$510,MATCH('Auxiliar General'!BX$4,'Lista Puestos Valorados'!$B$10:$BK$10,0),0)="","No relevante",VLOOKUP($B318,'Lista Puestos Valorados'!$B$11:$BK$510,MATCH('Auxiliar General'!BX$4,'Lista Puestos Valorados'!$B$10:$BK$10,0),0))</f>
        <v>No relevante</v>
      </c>
      <c r="CE318" s="26">
        <f>+HLOOKUP(CD318,Sistema_Puntos!$Q$5:$Y$43,'Auxiliar General'!BZ$5,FALSE)</f>
        <v>0</v>
      </c>
      <c r="CF318" s="26" t="str">
        <f>+IF(VLOOKUP($B318,'Lista Puestos Valorados'!$B$11:$BK$510,MATCH('Auxiliar General'!BZ$4,'Lista Puestos Valorados'!$B$10:$BK$10,0),0)="","No relevante",VLOOKUP($B318,'Lista Puestos Valorados'!$B$11:$BK$510,MATCH('Auxiliar General'!BZ$4,'Lista Puestos Valorados'!$B$10:$BK$10,0),0))</f>
        <v>No relevante</v>
      </c>
      <c r="CG318" s="26">
        <f>+HLOOKUP(CF318,Sistema_Puntos!$Q$5:$Y$43,'Auxiliar General'!CB$5,FALSE)</f>
        <v>0</v>
      </c>
      <c r="CH318" s="29"/>
      <c r="CI318" s="29"/>
    </row>
    <row r="319" spans="2:87" ht="17.55" customHeight="1">
      <c r="B319" s="26">
        <f>+'Listado de Puestos'!B319</f>
        <v>309</v>
      </c>
      <c r="C319" s="26" t="str">
        <f>+IF('Lista Puestos Valorados'!C319="","",'Lista Puestos Valorados'!C319)</f>
        <v/>
      </c>
      <c r="D319" s="26" t="str">
        <f>+IF('Lista Puestos Valorados'!D319="","",'Lista Puestos Valorados'!D319)</f>
        <v/>
      </c>
      <c r="E319" s="26" t="str">
        <f>+IF('Lista Puestos Valorados'!E319="","",'Lista Puestos Valorados'!E319)</f>
        <v/>
      </c>
      <c r="F319" s="26" t="str">
        <f>+IF('Lista Puestos Valorados'!F319="","",'Lista Puestos Valorados'!F319)</f>
        <v/>
      </c>
      <c r="G319" s="26" t="str">
        <f>+IF('Lista Puestos Valorados'!G319="","",'Lista Puestos Valorados'!G319)</f>
        <v/>
      </c>
      <c r="H319" s="26" t="str">
        <f>+IF('Lista Puestos Valorados'!H319="","",'Lista Puestos Valorados'!H319)</f>
        <v/>
      </c>
      <c r="I319" s="26" t="str">
        <f>+IF('Lista Puestos Valorados'!I319="","",'Lista Puestos Valorados'!I319)</f>
        <v/>
      </c>
      <c r="J319" s="118" t="e">
        <f t="array" ref="J319">+IF(L319="","",_xlfn.IFS(L319&lt;='Cortes de Agrupacion'!$F$15,'Cortes de Agrupacion'!$E$15,'Resultados General'!L319&lt;='Cortes de Agrupacion'!$F$14,'Cortes de Agrupacion'!$E$14,'Resultados General'!L319&lt;='Cortes de Agrupacion'!$F$13,'Cortes de Agrupacion'!$E$13,L319&lt;='Cortes de Agrupacion'!$F$12,'Cortes de Agrupacion'!$E$12,'Resultados General'!L319&lt;='Cortes de Agrupacion'!$F$11,'Cortes de Agrupacion'!$E$11,'Resultados General'!L319&lt;='Cortes de Agrupacion'!$F$10,'Cortes de Agrupacion'!$E$10,'Resultados General'!L319&lt;='Cortes de Agrupacion'!$F$9,'Cortes de Agrupacion'!$E$9,'Resultados General'!L319&lt;='Cortes de Agrupacion'!$F$8,'Cortes de Agrupacion'!$E$8,'Resultados General'!L319&lt;='Cortes de Agrupacion'!$F$7,'Cortes de Agrupacion'!$E$7,'Resultados General'!L319&lt;='Cortes de Agrupacion'!$F$6,'Cortes de Agrupacion'!$E$6))</f>
        <v>#VALUE!</v>
      </c>
      <c r="K319" s="118" t="str">
        <f t="shared" si="8"/>
        <v/>
      </c>
      <c r="L319" s="124" t="e">
        <f>#VALUE!</f>
        <v>#VALUE!</v>
      </c>
      <c r="M319" s="26" t="e">
        <f ca="1">+_xlfn.IFNA(VLOOKUP(C319,'Distribución de puestos'!$B$8:$I$507,8,0),"")</f>
        <v>#NAME?</v>
      </c>
      <c r="N319" s="26" t="str">
        <f>+IF(VLOOKUP($B319,'Lista Puestos Valorados'!$B$11:$BK$510,MATCH('Auxiliar General'!H$4,'Lista Puestos Valorados'!$B$10:$BK$10,0),0)="","No relevante",VLOOKUP($B319,'Lista Puestos Valorados'!$B$11:$BK$510,MATCH('Auxiliar General'!H$4,'Lista Puestos Valorados'!$B$10:$BK$10,0),0))</f>
        <v>No relevante</v>
      </c>
      <c r="O319" s="26">
        <f>+HLOOKUP(N319,Sistema_Puntos!$Q$5:$Y$43,'Auxiliar General'!J$5,FALSE)</f>
        <v>0</v>
      </c>
      <c r="P319" s="26" t="str">
        <f>+IF(VLOOKUP($B319,'Lista Puestos Valorados'!$B$11:$BK$510,MATCH('Auxiliar General'!J$4,'Lista Puestos Valorados'!$B$10:$BK$10,0),0)="","No relevante",VLOOKUP($B319,'Lista Puestos Valorados'!$B$11:$BK$510,MATCH('Auxiliar General'!J$4,'Lista Puestos Valorados'!$B$10:$BK$10,0),0))</f>
        <v>No relevante</v>
      </c>
      <c r="Q319" s="26">
        <f>+HLOOKUP(P319,Sistema_Puntos!$Q$5:$Y$43,'Auxiliar General'!L$5,FALSE)</f>
        <v>0</v>
      </c>
      <c r="R319" s="26" t="str">
        <f>+IF(VLOOKUP($B319,'Lista Puestos Valorados'!$B$11:$BK$510,MATCH('Auxiliar General'!L$4,'Lista Puestos Valorados'!$B$10:$BK$10,0),0)="","No relevante",VLOOKUP($B319,'Lista Puestos Valorados'!$B$11:$BK$510,MATCH('Auxiliar General'!L$4,'Lista Puestos Valorados'!$B$10:$BK$10,0),0))</f>
        <v>No relevante</v>
      </c>
      <c r="S319" s="26">
        <f>+HLOOKUP(R319,Sistema_Puntos!$Q$5:$Y$43,'Auxiliar General'!N$5,FALSE)</f>
        <v>0</v>
      </c>
      <c r="T319" s="26" t="str">
        <f>+IF(VLOOKUP($B319,'Lista Puestos Valorados'!$B$11:$BK$510,MATCH('Auxiliar General'!N$4,'Lista Puestos Valorados'!$B$10:$BK$10,0),0)="","No relevante",VLOOKUP($B319,'Lista Puestos Valorados'!$B$11:$BK$510,MATCH('Auxiliar General'!N$4,'Lista Puestos Valorados'!$B$10:$BK$10,0),0))</f>
        <v>No relevante</v>
      </c>
      <c r="U319" s="26">
        <f>+HLOOKUP(T319,Sistema_Puntos!$Q$5:$Y$43,'Auxiliar General'!P$5,FALSE)</f>
        <v>0</v>
      </c>
      <c r="V319" s="26" t="str">
        <f>+IF(VLOOKUP($B319,'Lista Puestos Valorados'!$B$11:$BK$510,MATCH('Auxiliar General'!P$4,'Lista Puestos Valorados'!$B$10:$BK$10,0),0)="","No relevante",VLOOKUP($B319,'Lista Puestos Valorados'!$B$11:$BK$510,MATCH('Auxiliar General'!P$4,'Lista Puestos Valorados'!$B$10:$BK$10,0),0))</f>
        <v>No relevante</v>
      </c>
      <c r="W319" s="26">
        <f>+HLOOKUP(V319,Sistema_Puntos!$Q$5:$Y$43,'Auxiliar General'!R$5,FALSE)</f>
        <v>0</v>
      </c>
      <c r="X319" s="26" t="str">
        <f>+IF(VLOOKUP($B319,'Lista Puestos Valorados'!$B$11:$BK$510,MATCH('Auxiliar General'!R$4,'Lista Puestos Valorados'!$B$10:$BK$10,0),0)="","No relevante",VLOOKUP($B319,'Lista Puestos Valorados'!$B$11:$BK$510,MATCH('Auxiliar General'!R$4,'Lista Puestos Valorados'!$B$10:$BK$10,0),0))</f>
        <v>No relevante</v>
      </c>
      <c r="Y319" s="26">
        <f>+HLOOKUP(X319,Sistema_Puntos!$Q$5:$Y$43,'Auxiliar General'!T$5,FALSE)</f>
        <v>0</v>
      </c>
      <c r="Z319" s="26" t="str">
        <f>+IF(VLOOKUP($B319,'Lista Puestos Valorados'!$B$11:$BK$510,MATCH('Auxiliar General'!T$4,'Lista Puestos Valorados'!$B$10:$BK$10,0),0)="","No relevante",VLOOKUP($B319,'Lista Puestos Valorados'!$B$11:$BK$510,MATCH('Auxiliar General'!T$4,'Lista Puestos Valorados'!$B$10:$BK$10,0),0))</f>
        <v>No relevante</v>
      </c>
      <c r="AA319" s="26">
        <f>+HLOOKUP(Z319,Sistema_Puntos!$Q$5:$Y$43,'Auxiliar General'!V$5,FALSE)</f>
        <v>0</v>
      </c>
      <c r="AB319" s="26" t="str">
        <f>+IF(VLOOKUP($B319,'Lista Puestos Valorados'!$B$11:$BK$510,MATCH('Auxiliar General'!V$4,'Lista Puestos Valorados'!$B$10:$BK$10,0),0)="","No relevante",VLOOKUP($B319,'Lista Puestos Valorados'!$B$11:$BK$510,MATCH('Auxiliar General'!V$4,'Lista Puestos Valorados'!$B$10:$BK$10,0),0))</f>
        <v>No relevante</v>
      </c>
      <c r="AC319" s="26">
        <f>+HLOOKUP(AB319,Sistema_Puntos!$Q$5:$Y$43,'Auxiliar General'!X$5,FALSE)</f>
        <v>0</v>
      </c>
      <c r="AD319" s="26" t="str">
        <f>+IF(VLOOKUP($B319,'Lista Puestos Valorados'!$B$11:$BK$510,MATCH('Auxiliar General'!X$4,'Lista Puestos Valorados'!$B$10:$BK$10,0),0)="","No relevante",VLOOKUP($B319,'Lista Puestos Valorados'!$B$11:$BK$510,MATCH('Auxiliar General'!X$4,'Lista Puestos Valorados'!$B$10:$BK$10,0),0))</f>
        <v>No relevante</v>
      </c>
      <c r="AE319" s="26">
        <f>+HLOOKUP(AD319,Sistema_Puntos!$Q$5:$Y$43,'Auxiliar General'!Z$5,FALSE)</f>
        <v>0</v>
      </c>
      <c r="AF319" s="26" t="str">
        <f>+IF(VLOOKUP($B319,'Lista Puestos Valorados'!$B$11:$BK$510,MATCH('Auxiliar General'!Z$4,'Lista Puestos Valorados'!$B$10:$BK$10,0),0)="","No relevante",VLOOKUP($B319,'Lista Puestos Valorados'!$B$11:$BK$510,MATCH('Auxiliar General'!Z$4,'Lista Puestos Valorados'!$B$10:$BK$10,0),0))</f>
        <v>No relevante</v>
      </c>
      <c r="AG319" s="26">
        <f>+HLOOKUP(AF319,Sistema_Puntos!$Q$5:$Y$43,'Auxiliar General'!AB$5,FALSE)</f>
        <v>0</v>
      </c>
      <c r="AH319" s="26" t="str">
        <f>+IF(VLOOKUP($B319,'Lista Puestos Valorados'!$B$11:$BK$510,MATCH('Auxiliar General'!AB$4,'Lista Puestos Valorados'!$B$10:$BK$10,0),0)="","No relevante",VLOOKUP($B319,'Lista Puestos Valorados'!$B$11:$BK$510,MATCH('Auxiliar General'!AB$4,'Lista Puestos Valorados'!$B$10:$BK$10,0),0))</f>
        <v>No relevante</v>
      </c>
      <c r="AI319" s="26">
        <f>+HLOOKUP(AH319,Sistema_Puntos!$Q$5:$Y$43,'Auxiliar General'!AD$5,FALSE)</f>
        <v>0</v>
      </c>
      <c r="AJ319" s="26" t="str">
        <f>+IF(VLOOKUP($B319,'Lista Puestos Valorados'!$B$11:$BK$510,MATCH('Auxiliar General'!AD$4,'Lista Puestos Valorados'!$B$10:$BK$10,0),0)="","No relevante",VLOOKUP($B319,'Lista Puestos Valorados'!$B$11:$BK$510,MATCH('Auxiliar General'!AD$4,'Lista Puestos Valorados'!$B$10:$BK$10,0),0))</f>
        <v>No relevante</v>
      </c>
      <c r="AK319" s="26">
        <f>+HLOOKUP(AJ319,Sistema_Puntos!$Q$5:$Y$43,'Auxiliar General'!AF$5,FALSE)</f>
        <v>0</v>
      </c>
      <c r="AL319" s="26" t="str">
        <f>+IF(VLOOKUP($B319,'Lista Puestos Valorados'!$B$11:$BK$510,MATCH('Auxiliar General'!AF$4,'Lista Puestos Valorados'!$B$10:$BK$10,0),0)="","No relevante",VLOOKUP($B319,'Lista Puestos Valorados'!$B$11:$BK$510,MATCH('Auxiliar General'!AF$4,'Lista Puestos Valorados'!$B$10:$BK$10,0),0))</f>
        <v>No relevante</v>
      </c>
      <c r="AM319" s="26">
        <f>+HLOOKUP(AL319,Sistema_Puntos!$Q$5:$Y$43,'Auxiliar General'!AH$5,FALSE)</f>
        <v>0</v>
      </c>
      <c r="AN319" s="26" t="str">
        <f>+IF(VLOOKUP($B319,'Lista Puestos Valorados'!$B$11:$BK$510,MATCH('Auxiliar General'!AH$4,'Lista Puestos Valorados'!$B$10:$BK$10,0),0)="","No relevante",VLOOKUP($B319,'Lista Puestos Valorados'!$B$11:$BK$510,MATCH('Auxiliar General'!AH$4,'Lista Puestos Valorados'!$B$10:$BK$10,0),0))</f>
        <v>No relevante</v>
      </c>
      <c r="AO319" s="26">
        <f>+HLOOKUP(AN319,Sistema_Puntos!$Q$5:$Y$43,'Auxiliar General'!AJ$5,FALSE)</f>
        <v>0</v>
      </c>
      <c r="AP319" s="26" t="str">
        <f>+IF(VLOOKUP($B319,'Lista Puestos Valorados'!$B$11:$BK$510,MATCH('Auxiliar General'!AJ$4,'Lista Puestos Valorados'!$B$10:$BK$10,0),0)="","No relevante",VLOOKUP($B319,'Lista Puestos Valorados'!$B$11:$BK$510,MATCH('Auxiliar General'!AJ$4,'Lista Puestos Valorados'!$B$10:$BK$10,0),0))</f>
        <v>No relevante</v>
      </c>
      <c r="AQ319" s="26">
        <f>+HLOOKUP(AP319,Sistema_Puntos!$Q$5:$Y$43,'Auxiliar General'!AL$5,FALSE)</f>
        <v>0</v>
      </c>
      <c r="AR319" s="26" t="str">
        <f>+IF(VLOOKUP($B319,'Lista Puestos Valorados'!$B$11:$BK$510,MATCH('Auxiliar General'!AL$4,'Lista Puestos Valorados'!$B$10:$BK$10,0),0)="","No relevante",VLOOKUP($B319,'Lista Puestos Valorados'!$B$11:$BK$510,MATCH('Auxiliar General'!AL$4,'Lista Puestos Valorados'!$B$10:$BK$10,0),0))</f>
        <v>No relevante</v>
      </c>
      <c r="AS319" s="26">
        <f>+HLOOKUP(AR319,Sistema_Puntos!$Q$5:$Y$43,'Auxiliar General'!AN$5,FALSE)</f>
        <v>0</v>
      </c>
      <c r="AT319" s="26" t="str">
        <f>+IF(VLOOKUP($B319,'Lista Puestos Valorados'!$B$11:$BK$510,MATCH('Auxiliar General'!AN$4,'Lista Puestos Valorados'!$B$10:$BK$10,0),0)="","No relevante",VLOOKUP($B319,'Lista Puestos Valorados'!$B$11:$BK$510,MATCH('Auxiliar General'!AN$4,'Lista Puestos Valorados'!$B$10:$BK$10,0),0))</f>
        <v>No relevante</v>
      </c>
      <c r="AU319" s="26">
        <f>+HLOOKUP(AT319,Sistema_Puntos!$Q$5:$Y$43,'Auxiliar General'!AP$5,FALSE)</f>
        <v>0</v>
      </c>
      <c r="AV319" s="26" t="str">
        <f>+IF(VLOOKUP($B319,'Lista Puestos Valorados'!$B$11:$BK$510,MATCH('Auxiliar General'!AP$4,'Lista Puestos Valorados'!$B$10:$BK$10,0),0)="","No relevante",VLOOKUP($B319,'Lista Puestos Valorados'!$B$11:$BK$510,MATCH('Auxiliar General'!AP$4,'Lista Puestos Valorados'!$B$10:$BK$10,0),0))</f>
        <v>No relevante</v>
      </c>
      <c r="AW319" s="26">
        <f>+HLOOKUP(AV319,Sistema_Puntos!$Q$5:$Y$43,'Auxiliar General'!AR$5,FALSE)</f>
        <v>0</v>
      </c>
      <c r="AX319" s="26" t="str">
        <f>+IF(VLOOKUP($B319,'Lista Puestos Valorados'!$B$11:$BK$510,MATCH('Auxiliar General'!AR$4,'Lista Puestos Valorados'!$B$10:$BK$10,0),0)="","No relevante",VLOOKUP($B319,'Lista Puestos Valorados'!$B$11:$BK$510,MATCH('Auxiliar General'!AR$4,'Lista Puestos Valorados'!$B$10:$BK$10,0),0))</f>
        <v>No relevante</v>
      </c>
      <c r="AY319" s="26">
        <f>+HLOOKUP(AX319,Sistema_Puntos!$Q$5:$Y$43,'Auxiliar General'!AT$5,FALSE)</f>
        <v>0</v>
      </c>
      <c r="AZ319" s="26" t="str">
        <f>+IF(VLOOKUP($B319,'Lista Puestos Valorados'!$B$11:$BK$510,MATCH('Auxiliar General'!AT$4,'Lista Puestos Valorados'!$B$10:$BK$10,0),0)="","No relevante",VLOOKUP($B319,'Lista Puestos Valorados'!$B$11:$BK$510,MATCH('Auxiliar General'!AT$4,'Lista Puestos Valorados'!$B$10:$BK$10,0),0))</f>
        <v>No relevante</v>
      </c>
      <c r="BA319" s="26">
        <f>+HLOOKUP(AZ319,Sistema_Puntos!$Q$5:$Y$43,'Auxiliar General'!AV$5,FALSE)</f>
        <v>0</v>
      </c>
      <c r="BB319" s="26" t="str">
        <f>+IF(VLOOKUP($B319,'Lista Puestos Valorados'!$B$11:$BK$510,MATCH('Auxiliar General'!AV$4,'Lista Puestos Valorados'!$B$10:$BK$10,0),0)="","No relevante",VLOOKUP($B319,'Lista Puestos Valorados'!$B$11:$BK$510,MATCH('Auxiliar General'!AV$4,'Lista Puestos Valorados'!$B$10:$BK$10,0),0))</f>
        <v>No relevante</v>
      </c>
      <c r="BC319" s="26">
        <f>+HLOOKUP(BB319,Sistema_Puntos!$Q$5:$Y$43,'Auxiliar General'!AX$5,FALSE)</f>
        <v>0</v>
      </c>
      <c r="BD319" s="26" t="str">
        <f>+IF(VLOOKUP($B319,'Lista Puestos Valorados'!$B$11:$BK$510,MATCH('Auxiliar General'!AX$4,'Lista Puestos Valorados'!$B$10:$BK$10,0),0)="","No relevante",VLOOKUP($B319,'Lista Puestos Valorados'!$B$11:$BK$510,MATCH('Auxiliar General'!AX$4,'Lista Puestos Valorados'!$B$10:$BK$10,0),0))</f>
        <v>No relevante</v>
      </c>
      <c r="BE319" s="26">
        <f>+HLOOKUP(BD319,Sistema_Puntos!$Q$5:$Y$43,'Auxiliar General'!AZ$5,FALSE)</f>
        <v>0</v>
      </c>
      <c r="BF319" s="26" t="str">
        <f>+IF(VLOOKUP($B319,'Lista Puestos Valorados'!$B$11:$BK$510,MATCH('Auxiliar General'!AZ$4,'Lista Puestos Valorados'!$B$10:$BK$10,0),0)="","No relevante",VLOOKUP($B319,'Lista Puestos Valorados'!$B$11:$BK$510,MATCH('Auxiliar General'!AZ$4,'Lista Puestos Valorados'!$B$10:$BK$10,0),0))</f>
        <v>No relevante</v>
      </c>
      <c r="BG319" s="26">
        <f>+HLOOKUP(BF319,Sistema_Puntos!$Q$5:$Y$43,'Auxiliar General'!BB$5,FALSE)</f>
        <v>0</v>
      </c>
      <c r="BH319" s="26" t="str">
        <f>+IF(VLOOKUP($B319,'Lista Puestos Valorados'!$B$11:$BK$510,MATCH('Auxiliar General'!BB$4,'Lista Puestos Valorados'!$B$10:$BK$10,0),0)="","No relevante",VLOOKUP($B319,'Lista Puestos Valorados'!$B$11:$BK$510,MATCH('Auxiliar General'!BB$4,'Lista Puestos Valorados'!$B$10:$BK$10,0),0))</f>
        <v>No relevante</v>
      </c>
      <c r="BI319" s="26">
        <f>+HLOOKUP(BH319,Sistema_Puntos!$Q$5:$Y$43,'Auxiliar General'!BD$5,FALSE)</f>
        <v>0</v>
      </c>
      <c r="BJ319" s="26" t="str">
        <f>+IF(VLOOKUP($B319,'Lista Puestos Valorados'!$B$11:$BK$510,MATCH('Auxiliar General'!BD$4,'Lista Puestos Valorados'!$B$10:$BK$10,0),0)="","No relevante",VLOOKUP($B319,'Lista Puestos Valorados'!$B$11:$BK$510,MATCH('Auxiliar General'!BD$4,'Lista Puestos Valorados'!$B$10:$BK$10,0),0))</f>
        <v>No relevante</v>
      </c>
      <c r="BK319" s="26">
        <f>+HLOOKUP(BJ319,Sistema_Puntos!$Q$5:$Y$43,'Auxiliar General'!BF$5,FALSE)</f>
        <v>0</v>
      </c>
      <c r="BL319" s="26" t="str">
        <f>+IF(VLOOKUP($B319,'Lista Puestos Valorados'!$B$11:$BK$510,MATCH('Auxiliar General'!BF$4,'Lista Puestos Valorados'!$B$10:$BK$10,0),0)="","No relevante",VLOOKUP($B319,'Lista Puestos Valorados'!$B$11:$BK$510,MATCH('Auxiliar General'!BF$4,'Lista Puestos Valorados'!$B$10:$BK$10,0),0))</f>
        <v>No relevante</v>
      </c>
      <c r="BM319" s="26">
        <f>+HLOOKUP(BL319,Sistema_Puntos!$Q$5:$Y$43,'Auxiliar General'!BH$5,FALSE)</f>
        <v>0</v>
      </c>
      <c r="BN319" s="26" t="str">
        <f>+IF(VLOOKUP($B319,'Lista Puestos Valorados'!$B$11:$BK$510,MATCH('Auxiliar General'!BH$4,'Lista Puestos Valorados'!$B$10:$BK$10,0),0)="","No relevante",VLOOKUP($B319,'Lista Puestos Valorados'!$B$11:$BK$510,MATCH('Auxiliar General'!BH$4,'Lista Puestos Valorados'!$B$10:$BK$10,0),0))</f>
        <v>No relevante</v>
      </c>
      <c r="BO319" s="26">
        <f>+HLOOKUP(BN319,Sistema_Puntos!$Q$5:$Y$43,'Auxiliar General'!BJ$5,FALSE)</f>
        <v>0</v>
      </c>
      <c r="BP319" s="26" t="str">
        <f>+IF(VLOOKUP($B319,'Lista Puestos Valorados'!$B$11:$BK$510,MATCH('Auxiliar General'!BJ$4,'Lista Puestos Valorados'!$B$10:$BK$10,0),0)="","No relevante",VLOOKUP($B319,'Lista Puestos Valorados'!$B$11:$BK$510,MATCH('Auxiliar General'!BJ$4,'Lista Puestos Valorados'!$B$10:$BK$10,0),0))</f>
        <v>No relevante</v>
      </c>
      <c r="BQ319" s="26">
        <f>+HLOOKUP(BP319,Sistema_Puntos!$Q$5:$Y$43,'Auxiliar General'!BL$5,FALSE)</f>
        <v>0</v>
      </c>
      <c r="BR319" s="26" t="str">
        <f>+IF(VLOOKUP($B319,'Lista Puestos Valorados'!$B$11:$BK$510,MATCH('Auxiliar General'!BL$4,'Lista Puestos Valorados'!$B$10:$BK$10,0),0)="","No relevante",VLOOKUP($B319,'Lista Puestos Valorados'!$B$11:$BK$510,MATCH('Auxiliar General'!BL$4,'Lista Puestos Valorados'!$B$10:$BK$10,0),0))</f>
        <v>No relevante</v>
      </c>
      <c r="BS319" s="26">
        <f>+HLOOKUP(BR319,Sistema_Puntos!$Q$5:$Y$43,'Auxiliar General'!BN$5,FALSE)</f>
        <v>0</v>
      </c>
      <c r="BT319" s="26" t="str">
        <f>+IF(VLOOKUP($B319,'Lista Puestos Valorados'!$B$11:$BK$510,MATCH('Auxiliar General'!BN$4,'Lista Puestos Valorados'!$B$10:$BK$10,0),0)="","No relevante",VLOOKUP($B319,'Lista Puestos Valorados'!$B$11:$BK$510,MATCH('Auxiliar General'!BN$4,'Lista Puestos Valorados'!$B$10:$BK$10,0),0))</f>
        <v>No relevante</v>
      </c>
      <c r="BU319" s="26">
        <f>+HLOOKUP(BT319,Sistema_Puntos!$Q$5:$Y$43,'Auxiliar General'!BP$5,FALSE)</f>
        <v>0</v>
      </c>
      <c r="BV319" s="26" t="str">
        <f>+IF(VLOOKUP($B319,'Lista Puestos Valorados'!$B$11:$BK$510,MATCH('Auxiliar General'!BP$4,'Lista Puestos Valorados'!$B$10:$BK$10,0),0)="","No relevante",VLOOKUP($B319,'Lista Puestos Valorados'!$B$11:$BK$510,MATCH('Auxiliar General'!BP$4,'Lista Puestos Valorados'!$B$10:$BK$10,0),0))</f>
        <v>No relevante</v>
      </c>
      <c r="BW319" s="26">
        <f>+HLOOKUP(BV319,Sistema_Puntos!$Q$5:$Y$43,'Auxiliar General'!BR$5,FALSE)</f>
        <v>0</v>
      </c>
      <c r="BX319" s="26" t="str">
        <f>+IF(VLOOKUP($B319,'Lista Puestos Valorados'!$B$11:$BK$510,MATCH('Auxiliar General'!BR$4,'Lista Puestos Valorados'!$B$10:$BK$10,0),0)="","No relevante",VLOOKUP($B319,'Lista Puestos Valorados'!$B$11:$BK$510,MATCH('Auxiliar General'!BR$4,'Lista Puestos Valorados'!$B$10:$BK$10,0),0))</f>
        <v>No relevante</v>
      </c>
      <c r="BY319" s="26">
        <f>+HLOOKUP(BX319,Sistema_Puntos!$Q$5:$Y$43,'Auxiliar General'!BT$5,FALSE)</f>
        <v>0</v>
      </c>
      <c r="BZ319" s="26" t="str">
        <f>+IF(VLOOKUP($B319,'Lista Puestos Valorados'!$B$11:$BK$510,MATCH('Auxiliar General'!BT$4,'Lista Puestos Valorados'!$B$10:$BK$10,0),0)="","No relevante",VLOOKUP($B319,'Lista Puestos Valorados'!$B$11:$BK$510,MATCH('Auxiliar General'!BT$4,'Lista Puestos Valorados'!$B$10:$BK$10,0),0))</f>
        <v>No relevante</v>
      </c>
      <c r="CA319" s="26">
        <f>+HLOOKUP(BZ319,Sistema_Puntos!$Q$5:$Y$43,'Auxiliar General'!BV$5,FALSE)</f>
        <v>0</v>
      </c>
      <c r="CB319" s="26" t="str">
        <f>+IF(VLOOKUP($B319,'Lista Puestos Valorados'!$B$11:$BK$510,MATCH('Auxiliar General'!BV$4,'Lista Puestos Valorados'!$B$10:$BK$10,0),0)="","No relevante",VLOOKUP($B319,'Lista Puestos Valorados'!$B$11:$BK$510,MATCH('Auxiliar General'!BV$4,'Lista Puestos Valorados'!$B$10:$BK$10,0),0))</f>
        <v>No relevante</v>
      </c>
      <c r="CC319" s="26">
        <f>+HLOOKUP(CB319,Sistema_Puntos!$Q$5:$Y$43,'Auxiliar General'!BX$5,FALSE)</f>
        <v>0</v>
      </c>
      <c r="CD319" s="26" t="str">
        <f>+IF(VLOOKUP($B319,'Lista Puestos Valorados'!$B$11:$BK$510,MATCH('Auxiliar General'!BX$4,'Lista Puestos Valorados'!$B$10:$BK$10,0),0)="","No relevante",VLOOKUP($B319,'Lista Puestos Valorados'!$B$11:$BK$510,MATCH('Auxiliar General'!BX$4,'Lista Puestos Valorados'!$B$10:$BK$10,0),0))</f>
        <v>No relevante</v>
      </c>
      <c r="CE319" s="26">
        <f>+HLOOKUP(CD319,Sistema_Puntos!$Q$5:$Y$43,'Auxiliar General'!BZ$5,FALSE)</f>
        <v>0</v>
      </c>
      <c r="CF319" s="26" t="str">
        <f>+IF(VLOOKUP($B319,'Lista Puestos Valorados'!$B$11:$BK$510,MATCH('Auxiliar General'!BZ$4,'Lista Puestos Valorados'!$B$10:$BK$10,0),0)="","No relevante",VLOOKUP($B319,'Lista Puestos Valorados'!$B$11:$BK$510,MATCH('Auxiliar General'!BZ$4,'Lista Puestos Valorados'!$B$10:$BK$10,0),0))</f>
        <v>No relevante</v>
      </c>
      <c r="CG319" s="26">
        <f>+HLOOKUP(CF319,Sistema_Puntos!$Q$5:$Y$43,'Auxiliar General'!CB$5,FALSE)</f>
        <v>0</v>
      </c>
      <c r="CH319" s="29"/>
      <c r="CI319" s="29"/>
    </row>
    <row r="320" spans="2:87" ht="17.55" customHeight="1">
      <c r="B320" s="26">
        <f>+'Listado de Puestos'!B320</f>
        <v>310</v>
      </c>
      <c r="C320" s="26" t="str">
        <f>+IF('Lista Puestos Valorados'!C320="","",'Lista Puestos Valorados'!C320)</f>
        <v/>
      </c>
      <c r="D320" s="26" t="str">
        <f>+IF('Lista Puestos Valorados'!D320="","",'Lista Puestos Valorados'!D320)</f>
        <v/>
      </c>
      <c r="E320" s="26" t="str">
        <f>+IF('Lista Puestos Valorados'!E320="","",'Lista Puestos Valorados'!E320)</f>
        <v/>
      </c>
      <c r="F320" s="26" t="str">
        <f>+IF('Lista Puestos Valorados'!F320="","",'Lista Puestos Valorados'!F320)</f>
        <v/>
      </c>
      <c r="G320" s="26" t="str">
        <f>+IF('Lista Puestos Valorados'!G320="","",'Lista Puestos Valorados'!G320)</f>
        <v/>
      </c>
      <c r="H320" s="26" t="str">
        <f>+IF('Lista Puestos Valorados'!H320="","",'Lista Puestos Valorados'!H320)</f>
        <v/>
      </c>
      <c r="I320" s="26" t="str">
        <f>+IF('Lista Puestos Valorados'!I320="","",'Lista Puestos Valorados'!I320)</f>
        <v/>
      </c>
      <c r="J320" s="118" t="e">
        <f t="array" ref="J320">+IF(L320="","",_xlfn.IFS(L320&lt;='Cortes de Agrupacion'!$F$15,'Cortes de Agrupacion'!$E$15,'Resultados General'!L320&lt;='Cortes de Agrupacion'!$F$14,'Cortes de Agrupacion'!$E$14,'Resultados General'!L320&lt;='Cortes de Agrupacion'!$F$13,'Cortes de Agrupacion'!$E$13,L320&lt;='Cortes de Agrupacion'!$F$12,'Cortes de Agrupacion'!$E$12,'Resultados General'!L320&lt;='Cortes de Agrupacion'!$F$11,'Cortes de Agrupacion'!$E$11,'Resultados General'!L320&lt;='Cortes de Agrupacion'!$F$10,'Cortes de Agrupacion'!$E$10,'Resultados General'!L320&lt;='Cortes de Agrupacion'!$F$9,'Cortes de Agrupacion'!$E$9,'Resultados General'!L320&lt;='Cortes de Agrupacion'!$F$8,'Cortes de Agrupacion'!$E$8,'Resultados General'!L320&lt;='Cortes de Agrupacion'!$F$7,'Cortes de Agrupacion'!$E$7,'Resultados General'!L320&lt;='Cortes de Agrupacion'!$F$6,'Cortes de Agrupacion'!$E$6))</f>
        <v>#VALUE!</v>
      </c>
      <c r="K320" s="118" t="str">
        <f t="shared" si="8"/>
        <v/>
      </c>
      <c r="L320" s="124" t="e">
        <f>#VALUE!</f>
        <v>#VALUE!</v>
      </c>
      <c r="M320" s="26" t="e">
        <f ca="1">+_xlfn.IFNA(VLOOKUP(C320,'Distribución de puestos'!$B$8:$I$507,8,0),"")</f>
        <v>#NAME?</v>
      </c>
      <c r="N320" s="26" t="str">
        <f>+IF(VLOOKUP($B320,'Lista Puestos Valorados'!$B$11:$BK$510,MATCH('Auxiliar General'!H$4,'Lista Puestos Valorados'!$B$10:$BK$10,0),0)="","No relevante",VLOOKUP($B320,'Lista Puestos Valorados'!$B$11:$BK$510,MATCH('Auxiliar General'!H$4,'Lista Puestos Valorados'!$B$10:$BK$10,0),0))</f>
        <v>No relevante</v>
      </c>
      <c r="O320" s="26">
        <f>+HLOOKUP(N320,Sistema_Puntos!$Q$5:$Y$43,'Auxiliar General'!J$5,FALSE)</f>
        <v>0</v>
      </c>
      <c r="P320" s="26" t="str">
        <f>+IF(VLOOKUP($B320,'Lista Puestos Valorados'!$B$11:$BK$510,MATCH('Auxiliar General'!J$4,'Lista Puestos Valorados'!$B$10:$BK$10,0),0)="","No relevante",VLOOKUP($B320,'Lista Puestos Valorados'!$B$11:$BK$510,MATCH('Auxiliar General'!J$4,'Lista Puestos Valorados'!$B$10:$BK$10,0),0))</f>
        <v>No relevante</v>
      </c>
      <c r="Q320" s="26">
        <f>+HLOOKUP(P320,Sistema_Puntos!$Q$5:$Y$43,'Auxiliar General'!L$5,FALSE)</f>
        <v>0</v>
      </c>
      <c r="R320" s="26" t="str">
        <f>+IF(VLOOKUP($B320,'Lista Puestos Valorados'!$B$11:$BK$510,MATCH('Auxiliar General'!L$4,'Lista Puestos Valorados'!$B$10:$BK$10,0),0)="","No relevante",VLOOKUP($B320,'Lista Puestos Valorados'!$B$11:$BK$510,MATCH('Auxiliar General'!L$4,'Lista Puestos Valorados'!$B$10:$BK$10,0),0))</f>
        <v>No relevante</v>
      </c>
      <c r="S320" s="26">
        <f>+HLOOKUP(R320,Sistema_Puntos!$Q$5:$Y$43,'Auxiliar General'!N$5,FALSE)</f>
        <v>0</v>
      </c>
      <c r="T320" s="26" t="str">
        <f>+IF(VLOOKUP($B320,'Lista Puestos Valorados'!$B$11:$BK$510,MATCH('Auxiliar General'!N$4,'Lista Puestos Valorados'!$B$10:$BK$10,0),0)="","No relevante",VLOOKUP($B320,'Lista Puestos Valorados'!$B$11:$BK$510,MATCH('Auxiliar General'!N$4,'Lista Puestos Valorados'!$B$10:$BK$10,0),0))</f>
        <v>No relevante</v>
      </c>
      <c r="U320" s="26">
        <f>+HLOOKUP(T320,Sistema_Puntos!$Q$5:$Y$43,'Auxiliar General'!P$5,FALSE)</f>
        <v>0</v>
      </c>
      <c r="V320" s="26" t="str">
        <f>+IF(VLOOKUP($B320,'Lista Puestos Valorados'!$B$11:$BK$510,MATCH('Auxiliar General'!P$4,'Lista Puestos Valorados'!$B$10:$BK$10,0),0)="","No relevante",VLOOKUP($B320,'Lista Puestos Valorados'!$B$11:$BK$510,MATCH('Auxiliar General'!P$4,'Lista Puestos Valorados'!$B$10:$BK$10,0),0))</f>
        <v>No relevante</v>
      </c>
      <c r="W320" s="26">
        <f>+HLOOKUP(V320,Sistema_Puntos!$Q$5:$Y$43,'Auxiliar General'!R$5,FALSE)</f>
        <v>0</v>
      </c>
      <c r="X320" s="26" t="str">
        <f>+IF(VLOOKUP($B320,'Lista Puestos Valorados'!$B$11:$BK$510,MATCH('Auxiliar General'!R$4,'Lista Puestos Valorados'!$B$10:$BK$10,0),0)="","No relevante",VLOOKUP($B320,'Lista Puestos Valorados'!$B$11:$BK$510,MATCH('Auxiliar General'!R$4,'Lista Puestos Valorados'!$B$10:$BK$10,0),0))</f>
        <v>No relevante</v>
      </c>
      <c r="Y320" s="26">
        <f>+HLOOKUP(X320,Sistema_Puntos!$Q$5:$Y$43,'Auxiliar General'!T$5,FALSE)</f>
        <v>0</v>
      </c>
      <c r="Z320" s="26" t="str">
        <f>+IF(VLOOKUP($B320,'Lista Puestos Valorados'!$B$11:$BK$510,MATCH('Auxiliar General'!T$4,'Lista Puestos Valorados'!$B$10:$BK$10,0),0)="","No relevante",VLOOKUP($B320,'Lista Puestos Valorados'!$B$11:$BK$510,MATCH('Auxiliar General'!T$4,'Lista Puestos Valorados'!$B$10:$BK$10,0),0))</f>
        <v>No relevante</v>
      </c>
      <c r="AA320" s="26">
        <f>+HLOOKUP(Z320,Sistema_Puntos!$Q$5:$Y$43,'Auxiliar General'!V$5,FALSE)</f>
        <v>0</v>
      </c>
      <c r="AB320" s="26" t="str">
        <f>+IF(VLOOKUP($B320,'Lista Puestos Valorados'!$B$11:$BK$510,MATCH('Auxiliar General'!V$4,'Lista Puestos Valorados'!$B$10:$BK$10,0),0)="","No relevante",VLOOKUP($B320,'Lista Puestos Valorados'!$B$11:$BK$510,MATCH('Auxiliar General'!V$4,'Lista Puestos Valorados'!$B$10:$BK$10,0),0))</f>
        <v>No relevante</v>
      </c>
      <c r="AC320" s="26">
        <f>+HLOOKUP(AB320,Sistema_Puntos!$Q$5:$Y$43,'Auxiliar General'!X$5,FALSE)</f>
        <v>0</v>
      </c>
      <c r="AD320" s="26" t="str">
        <f>+IF(VLOOKUP($B320,'Lista Puestos Valorados'!$B$11:$BK$510,MATCH('Auxiliar General'!X$4,'Lista Puestos Valorados'!$B$10:$BK$10,0),0)="","No relevante",VLOOKUP($B320,'Lista Puestos Valorados'!$B$11:$BK$510,MATCH('Auxiliar General'!X$4,'Lista Puestos Valorados'!$B$10:$BK$10,0),0))</f>
        <v>No relevante</v>
      </c>
      <c r="AE320" s="26">
        <f>+HLOOKUP(AD320,Sistema_Puntos!$Q$5:$Y$43,'Auxiliar General'!Z$5,FALSE)</f>
        <v>0</v>
      </c>
      <c r="AF320" s="26" t="str">
        <f>+IF(VLOOKUP($B320,'Lista Puestos Valorados'!$B$11:$BK$510,MATCH('Auxiliar General'!Z$4,'Lista Puestos Valorados'!$B$10:$BK$10,0),0)="","No relevante",VLOOKUP($B320,'Lista Puestos Valorados'!$B$11:$BK$510,MATCH('Auxiliar General'!Z$4,'Lista Puestos Valorados'!$B$10:$BK$10,0),0))</f>
        <v>No relevante</v>
      </c>
      <c r="AG320" s="26">
        <f>+HLOOKUP(AF320,Sistema_Puntos!$Q$5:$Y$43,'Auxiliar General'!AB$5,FALSE)</f>
        <v>0</v>
      </c>
      <c r="AH320" s="26" t="str">
        <f>+IF(VLOOKUP($B320,'Lista Puestos Valorados'!$B$11:$BK$510,MATCH('Auxiliar General'!AB$4,'Lista Puestos Valorados'!$B$10:$BK$10,0),0)="","No relevante",VLOOKUP($B320,'Lista Puestos Valorados'!$B$11:$BK$510,MATCH('Auxiliar General'!AB$4,'Lista Puestos Valorados'!$B$10:$BK$10,0),0))</f>
        <v>No relevante</v>
      </c>
      <c r="AI320" s="26">
        <f>+HLOOKUP(AH320,Sistema_Puntos!$Q$5:$Y$43,'Auxiliar General'!AD$5,FALSE)</f>
        <v>0</v>
      </c>
      <c r="AJ320" s="26" t="str">
        <f>+IF(VLOOKUP($B320,'Lista Puestos Valorados'!$B$11:$BK$510,MATCH('Auxiliar General'!AD$4,'Lista Puestos Valorados'!$B$10:$BK$10,0),0)="","No relevante",VLOOKUP($B320,'Lista Puestos Valorados'!$B$11:$BK$510,MATCH('Auxiliar General'!AD$4,'Lista Puestos Valorados'!$B$10:$BK$10,0),0))</f>
        <v>No relevante</v>
      </c>
      <c r="AK320" s="26">
        <f>+HLOOKUP(AJ320,Sistema_Puntos!$Q$5:$Y$43,'Auxiliar General'!AF$5,FALSE)</f>
        <v>0</v>
      </c>
      <c r="AL320" s="26" t="str">
        <f>+IF(VLOOKUP($B320,'Lista Puestos Valorados'!$B$11:$BK$510,MATCH('Auxiliar General'!AF$4,'Lista Puestos Valorados'!$B$10:$BK$10,0),0)="","No relevante",VLOOKUP($B320,'Lista Puestos Valorados'!$B$11:$BK$510,MATCH('Auxiliar General'!AF$4,'Lista Puestos Valorados'!$B$10:$BK$10,0),0))</f>
        <v>No relevante</v>
      </c>
      <c r="AM320" s="26">
        <f>+HLOOKUP(AL320,Sistema_Puntos!$Q$5:$Y$43,'Auxiliar General'!AH$5,FALSE)</f>
        <v>0</v>
      </c>
      <c r="AN320" s="26" t="str">
        <f>+IF(VLOOKUP($B320,'Lista Puestos Valorados'!$B$11:$BK$510,MATCH('Auxiliar General'!AH$4,'Lista Puestos Valorados'!$B$10:$BK$10,0),0)="","No relevante",VLOOKUP($B320,'Lista Puestos Valorados'!$B$11:$BK$510,MATCH('Auxiliar General'!AH$4,'Lista Puestos Valorados'!$B$10:$BK$10,0),0))</f>
        <v>No relevante</v>
      </c>
      <c r="AO320" s="26">
        <f>+HLOOKUP(AN320,Sistema_Puntos!$Q$5:$Y$43,'Auxiliar General'!AJ$5,FALSE)</f>
        <v>0</v>
      </c>
      <c r="AP320" s="26" t="str">
        <f>+IF(VLOOKUP($B320,'Lista Puestos Valorados'!$B$11:$BK$510,MATCH('Auxiliar General'!AJ$4,'Lista Puestos Valorados'!$B$10:$BK$10,0),0)="","No relevante",VLOOKUP($B320,'Lista Puestos Valorados'!$B$11:$BK$510,MATCH('Auxiliar General'!AJ$4,'Lista Puestos Valorados'!$B$10:$BK$10,0),0))</f>
        <v>No relevante</v>
      </c>
      <c r="AQ320" s="26">
        <f>+HLOOKUP(AP320,Sistema_Puntos!$Q$5:$Y$43,'Auxiliar General'!AL$5,FALSE)</f>
        <v>0</v>
      </c>
      <c r="AR320" s="26" t="str">
        <f>+IF(VLOOKUP($B320,'Lista Puestos Valorados'!$B$11:$BK$510,MATCH('Auxiliar General'!AL$4,'Lista Puestos Valorados'!$B$10:$BK$10,0),0)="","No relevante",VLOOKUP($B320,'Lista Puestos Valorados'!$B$11:$BK$510,MATCH('Auxiliar General'!AL$4,'Lista Puestos Valorados'!$B$10:$BK$10,0),0))</f>
        <v>No relevante</v>
      </c>
      <c r="AS320" s="26">
        <f>+HLOOKUP(AR320,Sistema_Puntos!$Q$5:$Y$43,'Auxiliar General'!AN$5,FALSE)</f>
        <v>0</v>
      </c>
      <c r="AT320" s="26" t="str">
        <f>+IF(VLOOKUP($B320,'Lista Puestos Valorados'!$B$11:$BK$510,MATCH('Auxiliar General'!AN$4,'Lista Puestos Valorados'!$B$10:$BK$10,0),0)="","No relevante",VLOOKUP($B320,'Lista Puestos Valorados'!$B$11:$BK$510,MATCH('Auxiliar General'!AN$4,'Lista Puestos Valorados'!$B$10:$BK$10,0),0))</f>
        <v>No relevante</v>
      </c>
      <c r="AU320" s="26">
        <f>+HLOOKUP(AT320,Sistema_Puntos!$Q$5:$Y$43,'Auxiliar General'!AP$5,FALSE)</f>
        <v>0</v>
      </c>
      <c r="AV320" s="26" t="str">
        <f>+IF(VLOOKUP($B320,'Lista Puestos Valorados'!$B$11:$BK$510,MATCH('Auxiliar General'!AP$4,'Lista Puestos Valorados'!$B$10:$BK$10,0),0)="","No relevante",VLOOKUP($B320,'Lista Puestos Valorados'!$B$11:$BK$510,MATCH('Auxiliar General'!AP$4,'Lista Puestos Valorados'!$B$10:$BK$10,0),0))</f>
        <v>No relevante</v>
      </c>
      <c r="AW320" s="26">
        <f>+HLOOKUP(AV320,Sistema_Puntos!$Q$5:$Y$43,'Auxiliar General'!AR$5,FALSE)</f>
        <v>0</v>
      </c>
      <c r="AX320" s="26" t="str">
        <f>+IF(VLOOKUP($B320,'Lista Puestos Valorados'!$B$11:$BK$510,MATCH('Auxiliar General'!AR$4,'Lista Puestos Valorados'!$B$10:$BK$10,0),0)="","No relevante",VLOOKUP($B320,'Lista Puestos Valorados'!$B$11:$BK$510,MATCH('Auxiliar General'!AR$4,'Lista Puestos Valorados'!$B$10:$BK$10,0),0))</f>
        <v>No relevante</v>
      </c>
      <c r="AY320" s="26">
        <f>+HLOOKUP(AX320,Sistema_Puntos!$Q$5:$Y$43,'Auxiliar General'!AT$5,FALSE)</f>
        <v>0</v>
      </c>
      <c r="AZ320" s="26" t="str">
        <f>+IF(VLOOKUP($B320,'Lista Puestos Valorados'!$B$11:$BK$510,MATCH('Auxiliar General'!AT$4,'Lista Puestos Valorados'!$B$10:$BK$10,0),0)="","No relevante",VLOOKUP($B320,'Lista Puestos Valorados'!$B$11:$BK$510,MATCH('Auxiliar General'!AT$4,'Lista Puestos Valorados'!$B$10:$BK$10,0),0))</f>
        <v>No relevante</v>
      </c>
      <c r="BA320" s="26">
        <f>+HLOOKUP(AZ320,Sistema_Puntos!$Q$5:$Y$43,'Auxiliar General'!AV$5,FALSE)</f>
        <v>0</v>
      </c>
      <c r="BB320" s="26" t="str">
        <f>+IF(VLOOKUP($B320,'Lista Puestos Valorados'!$B$11:$BK$510,MATCH('Auxiliar General'!AV$4,'Lista Puestos Valorados'!$B$10:$BK$10,0),0)="","No relevante",VLOOKUP($B320,'Lista Puestos Valorados'!$B$11:$BK$510,MATCH('Auxiliar General'!AV$4,'Lista Puestos Valorados'!$B$10:$BK$10,0),0))</f>
        <v>No relevante</v>
      </c>
      <c r="BC320" s="26">
        <f>+HLOOKUP(BB320,Sistema_Puntos!$Q$5:$Y$43,'Auxiliar General'!AX$5,FALSE)</f>
        <v>0</v>
      </c>
      <c r="BD320" s="26" t="str">
        <f>+IF(VLOOKUP($B320,'Lista Puestos Valorados'!$B$11:$BK$510,MATCH('Auxiliar General'!AX$4,'Lista Puestos Valorados'!$B$10:$BK$10,0),0)="","No relevante",VLOOKUP($B320,'Lista Puestos Valorados'!$B$11:$BK$510,MATCH('Auxiliar General'!AX$4,'Lista Puestos Valorados'!$B$10:$BK$10,0),0))</f>
        <v>No relevante</v>
      </c>
      <c r="BE320" s="26">
        <f>+HLOOKUP(BD320,Sistema_Puntos!$Q$5:$Y$43,'Auxiliar General'!AZ$5,FALSE)</f>
        <v>0</v>
      </c>
      <c r="BF320" s="26" t="str">
        <f>+IF(VLOOKUP($B320,'Lista Puestos Valorados'!$B$11:$BK$510,MATCH('Auxiliar General'!AZ$4,'Lista Puestos Valorados'!$B$10:$BK$10,0),0)="","No relevante",VLOOKUP($B320,'Lista Puestos Valorados'!$B$11:$BK$510,MATCH('Auxiliar General'!AZ$4,'Lista Puestos Valorados'!$B$10:$BK$10,0),0))</f>
        <v>No relevante</v>
      </c>
      <c r="BG320" s="26">
        <f>+HLOOKUP(BF320,Sistema_Puntos!$Q$5:$Y$43,'Auxiliar General'!BB$5,FALSE)</f>
        <v>0</v>
      </c>
      <c r="BH320" s="26" t="str">
        <f>+IF(VLOOKUP($B320,'Lista Puestos Valorados'!$B$11:$BK$510,MATCH('Auxiliar General'!BB$4,'Lista Puestos Valorados'!$B$10:$BK$10,0),0)="","No relevante",VLOOKUP($B320,'Lista Puestos Valorados'!$B$11:$BK$510,MATCH('Auxiliar General'!BB$4,'Lista Puestos Valorados'!$B$10:$BK$10,0),0))</f>
        <v>No relevante</v>
      </c>
      <c r="BI320" s="26">
        <f>+HLOOKUP(BH320,Sistema_Puntos!$Q$5:$Y$43,'Auxiliar General'!BD$5,FALSE)</f>
        <v>0</v>
      </c>
      <c r="BJ320" s="26" t="str">
        <f>+IF(VLOOKUP($B320,'Lista Puestos Valorados'!$B$11:$BK$510,MATCH('Auxiliar General'!BD$4,'Lista Puestos Valorados'!$B$10:$BK$10,0),0)="","No relevante",VLOOKUP($B320,'Lista Puestos Valorados'!$B$11:$BK$510,MATCH('Auxiliar General'!BD$4,'Lista Puestos Valorados'!$B$10:$BK$10,0),0))</f>
        <v>No relevante</v>
      </c>
      <c r="BK320" s="26">
        <f>+HLOOKUP(BJ320,Sistema_Puntos!$Q$5:$Y$43,'Auxiliar General'!BF$5,FALSE)</f>
        <v>0</v>
      </c>
      <c r="BL320" s="26" t="str">
        <f>+IF(VLOOKUP($B320,'Lista Puestos Valorados'!$B$11:$BK$510,MATCH('Auxiliar General'!BF$4,'Lista Puestos Valorados'!$B$10:$BK$10,0),0)="","No relevante",VLOOKUP($B320,'Lista Puestos Valorados'!$B$11:$BK$510,MATCH('Auxiliar General'!BF$4,'Lista Puestos Valorados'!$B$10:$BK$10,0),0))</f>
        <v>No relevante</v>
      </c>
      <c r="BM320" s="26">
        <f>+HLOOKUP(BL320,Sistema_Puntos!$Q$5:$Y$43,'Auxiliar General'!BH$5,FALSE)</f>
        <v>0</v>
      </c>
      <c r="BN320" s="26" t="str">
        <f>+IF(VLOOKUP($B320,'Lista Puestos Valorados'!$B$11:$BK$510,MATCH('Auxiliar General'!BH$4,'Lista Puestos Valorados'!$B$10:$BK$10,0),0)="","No relevante",VLOOKUP($B320,'Lista Puestos Valorados'!$B$11:$BK$510,MATCH('Auxiliar General'!BH$4,'Lista Puestos Valorados'!$B$10:$BK$10,0),0))</f>
        <v>No relevante</v>
      </c>
      <c r="BO320" s="26">
        <f>+HLOOKUP(BN320,Sistema_Puntos!$Q$5:$Y$43,'Auxiliar General'!BJ$5,FALSE)</f>
        <v>0</v>
      </c>
      <c r="BP320" s="26" t="str">
        <f>+IF(VLOOKUP($B320,'Lista Puestos Valorados'!$B$11:$BK$510,MATCH('Auxiliar General'!BJ$4,'Lista Puestos Valorados'!$B$10:$BK$10,0),0)="","No relevante",VLOOKUP($B320,'Lista Puestos Valorados'!$B$11:$BK$510,MATCH('Auxiliar General'!BJ$4,'Lista Puestos Valorados'!$B$10:$BK$10,0),0))</f>
        <v>No relevante</v>
      </c>
      <c r="BQ320" s="26">
        <f>+HLOOKUP(BP320,Sistema_Puntos!$Q$5:$Y$43,'Auxiliar General'!BL$5,FALSE)</f>
        <v>0</v>
      </c>
      <c r="BR320" s="26" t="str">
        <f>+IF(VLOOKUP($B320,'Lista Puestos Valorados'!$B$11:$BK$510,MATCH('Auxiliar General'!BL$4,'Lista Puestos Valorados'!$B$10:$BK$10,0),0)="","No relevante",VLOOKUP($B320,'Lista Puestos Valorados'!$B$11:$BK$510,MATCH('Auxiliar General'!BL$4,'Lista Puestos Valorados'!$B$10:$BK$10,0),0))</f>
        <v>No relevante</v>
      </c>
      <c r="BS320" s="26">
        <f>+HLOOKUP(BR320,Sistema_Puntos!$Q$5:$Y$43,'Auxiliar General'!BN$5,FALSE)</f>
        <v>0</v>
      </c>
      <c r="BT320" s="26" t="str">
        <f>+IF(VLOOKUP($B320,'Lista Puestos Valorados'!$B$11:$BK$510,MATCH('Auxiliar General'!BN$4,'Lista Puestos Valorados'!$B$10:$BK$10,0),0)="","No relevante",VLOOKUP($B320,'Lista Puestos Valorados'!$B$11:$BK$510,MATCH('Auxiliar General'!BN$4,'Lista Puestos Valorados'!$B$10:$BK$10,0),0))</f>
        <v>No relevante</v>
      </c>
      <c r="BU320" s="26">
        <f>+HLOOKUP(BT320,Sistema_Puntos!$Q$5:$Y$43,'Auxiliar General'!BP$5,FALSE)</f>
        <v>0</v>
      </c>
      <c r="BV320" s="26" t="str">
        <f>+IF(VLOOKUP($B320,'Lista Puestos Valorados'!$B$11:$BK$510,MATCH('Auxiliar General'!BP$4,'Lista Puestos Valorados'!$B$10:$BK$10,0),0)="","No relevante",VLOOKUP($B320,'Lista Puestos Valorados'!$B$11:$BK$510,MATCH('Auxiliar General'!BP$4,'Lista Puestos Valorados'!$B$10:$BK$10,0),0))</f>
        <v>No relevante</v>
      </c>
      <c r="BW320" s="26">
        <f>+HLOOKUP(BV320,Sistema_Puntos!$Q$5:$Y$43,'Auxiliar General'!BR$5,FALSE)</f>
        <v>0</v>
      </c>
      <c r="BX320" s="26" t="str">
        <f>+IF(VLOOKUP($B320,'Lista Puestos Valorados'!$B$11:$BK$510,MATCH('Auxiliar General'!BR$4,'Lista Puestos Valorados'!$B$10:$BK$10,0),0)="","No relevante",VLOOKUP($B320,'Lista Puestos Valorados'!$B$11:$BK$510,MATCH('Auxiliar General'!BR$4,'Lista Puestos Valorados'!$B$10:$BK$10,0),0))</f>
        <v>No relevante</v>
      </c>
      <c r="BY320" s="26">
        <f>+HLOOKUP(BX320,Sistema_Puntos!$Q$5:$Y$43,'Auxiliar General'!BT$5,FALSE)</f>
        <v>0</v>
      </c>
      <c r="BZ320" s="26" t="str">
        <f>+IF(VLOOKUP($B320,'Lista Puestos Valorados'!$B$11:$BK$510,MATCH('Auxiliar General'!BT$4,'Lista Puestos Valorados'!$B$10:$BK$10,0),0)="","No relevante",VLOOKUP($B320,'Lista Puestos Valorados'!$B$11:$BK$510,MATCH('Auxiliar General'!BT$4,'Lista Puestos Valorados'!$B$10:$BK$10,0),0))</f>
        <v>No relevante</v>
      </c>
      <c r="CA320" s="26">
        <f>+HLOOKUP(BZ320,Sistema_Puntos!$Q$5:$Y$43,'Auxiliar General'!BV$5,FALSE)</f>
        <v>0</v>
      </c>
      <c r="CB320" s="26" t="str">
        <f>+IF(VLOOKUP($B320,'Lista Puestos Valorados'!$B$11:$BK$510,MATCH('Auxiliar General'!BV$4,'Lista Puestos Valorados'!$B$10:$BK$10,0),0)="","No relevante",VLOOKUP($B320,'Lista Puestos Valorados'!$B$11:$BK$510,MATCH('Auxiliar General'!BV$4,'Lista Puestos Valorados'!$B$10:$BK$10,0),0))</f>
        <v>No relevante</v>
      </c>
      <c r="CC320" s="26">
        <f>+HLOOKUP(CB320,Sistema_Puntos!$Q$5:$Y$43,'Auxiliar General'!BX$5,FALSE)</f>
        <v>0</v>
      </c>
      <c r="CD320" s="26" t="str">
        <f>+IF(VLOOKUP($B320,'Lista Puestos Valorados'!$B$11:$BK$510,MATCH('Auxiliar General'!BX$4,'Lista Puestos Valorados'!$B$10:$BK$10,0),0)="","No relevante",VLOOKUP($B320,'Lista Puestos Valorados'!$B$11:$BK$510,MATCH('Auxiliar General'!BX$4,'Lista Puestos Valorados'!$B$10:$BK$10,0),0))</f>
        <v>No relevante</v>
      </c>
      <c r="CE320" s="26">
        <f>+HLOOKUP(CD320,Sistema_Puntos!$Q$5:$Y$43,'Auxiliar General'!BZ$5,FALSE)</f>
        <v>0</v>
      </c>
      <c r="CF320" s="26" t="str">
        <f>+IF(VLOOKUP($B320,'Lista Puestos Valorados'!$B$11:$BK$510,MATCH('Auxiliar General'!BZ$4,'Lista Puestos Valorados'!$B$10:$BK$10,0),0)="","No relevante",VLOOKUP($B320,'Lista Puestos Valorados'!$B$11:$BK$510,MATCH('Auxiliar General'!BZ$4,'Lista Puestos Valorados'!$B$10:$BK$10,0),0))</f>
        <v>No relevante</v>
      </c>
      <c r="CG320" s="26">
        <f>+HLOOKUP(CF320,Sistema_Puntos!$Q$5:$Y$43,'Auxiliar General'!CB$5,FALSE)</f>
        <v>0</v>
      </c>
      <c r="CH320" s="29"/>
      <c r="CI320" s="29"/>
    </row>
    <row r="321" spans="2:87" ht="17.55" customHeight="1">
      <c r="B321" s="26">
        <f>+'Listado de Puestos'!B321</f>
        <v>311</v>
      </c>
      <c r="C321" s="26" t="str">
        <f>+IF('Lista Puestos Valorados'!C321="","",'Lista Puestos Valorados'!C321)</f>
        <v/>
      </c>
      <c r="D321" s="26" t="str">
        <f>+IF('Lista Puestos Valorados'!D321="","",'Lista Puestos Valorados'!D321)</f>
        <v/>
      </c>
      <c r="E321" s="26" t="str">
        <f>+IF('Lista Puestos Valorados'!E321="","",'Lista Puestos Valorados'!E321)</f>
        <v/>
      </c>
      <c r="F321" s="26" t="str">
        <f>+IF('Lista Puestos Valorados'!F321="","",'Lista Puestos Valorados'!F321)</f>
        <v/>
      </c>
      <c r="G321" s="26" t="str">
        <f>+IF('Lista Puestos Valorados'!G321="","",'Lista Puestos Valorados'!G321)</f>
        <v/>
      </c>
      <c r="H321" s="26" t="str">
        <f>+IF('Lista Puestos Valorados'!H321="","",'Lista Puestos Valorados'!H321)</f>
        <v/>
      </c>
      <c r="I321" s="26" t="str">
        <f>+IF('Lista Puestos Valorados'!I321="","",'Lista Puestos Valorados'!I321)</f>
        <v/>
      </c>
      <c r="J321" s="118" t="e">
        <f t="array" ref="J321">+IF(L321="","",_xlfn.IFS(L321&lt;='Cortes de Agrupacion'!$F$15,'Cortes de Agrupacion'!$E$15,'Resultados General'!L321&lt;='Cortes de Agrupacion'!$F$14,'Cortes de Agrupacion'!$E$14,'Resultados General'!L321&lt;='Cortes de Agrupacion'!$F$13,'Cortes de Agrupacion'!$E$13,L321&lt;='Cortes de Agrupacion'!$F$12,'Cortes de Agrupacion'!$E$12,'Resultados General'!L321&lt;='Cortes de Agrupacion'!$F$11,'Cortes de Agrupacion'!$E$11,'Resultados General'!L321&lt;='Cortes de Agrupacion'!$F$10,'Cortes de Agrupacion'!$E$10,'Resultados General'!L321&lt;='Cortes de Agrupacion'!$F$9,'Cortes de Agrupacion'!$E$9,'Resultados General'!L321&lt;='Cortes de Agrupacion'!$F$8,'Cortes de Agrupacion'!$E$8,'Resultados General'!L321&lt;='Cortes de Agrupacion'!$F$7,'Cortes de Agrupacion'!$E$7,'Resultados General'!L321&lt;='Cortes de Agrupacion'!$F$6,'Cortes de Agrupacion'!$E$6))</f>
        <v>#VALUE!</v>
      </c>
      <c r="K321" s="118" t="str">
        <f t="shared" si="8"/>
        <v/>
      </c>
      <c r="L321" s="124" t="e">
        <f>#VALUE!</f>
        <v>#VALUE!</v>
      </c>
      <c r="M321" s="26" t="e">
        <f ca="1">+_xlfn.IFNA(VLOOKUP(C321,'Distribución de puestos'!$B$8:$I$507,8,0),"")</f>
        <v>#NAME?</v>
      </c>
      <c r="N321" s="26" t="str">
        <f>+IF(VLOOKUP($B321,'Lista Puestos Valorados'!$B$11:$BK$510,MATCH('Auxiliar General'!H$4,'Lista Puestos Valorados'!$B$10:$BK$10,0),0)="","No relevante",VLOOKUP($B321,'Lista Puestos Valorados'!$B$11:$BK$510,MATCH('Auxiliar General'!H$4,'Lista Puestos Valorados'!$B$10:$BK$10,0),0))</f>
        <v>No relevante</v>
      </c>
      <c r="O321" s="26">
        <f>+HLOOKUP(N321,Sistema_Puntos!$Q$5:$Y$43,'Auxiliar General'!J$5,FALSE)</f>
        <v>0</v>
      </c>
      <c r="P321" s="26" t="str">
        <f>+IF(VLOOKUP($B321,'Lista Puestos Valorados'!$B$11:$BK$510,MATCH('Auxiliar General'!J$4,'Lista Puestos Valorados'!$B$10:$BK$10,0),0)="","No relevante",VLOOKUP($B321,'Lista Puestos Valorados'!$B$11:$BK$510,MATCH('Auxiliar General'!J$4,'Lista Puestos Valorados'!$B$10:$BK$10,0),0))</f>
        <v>No relevante</v>
      </c>
      <c r="Q321" s="26">
        <f>+HLOOKUP(P321,Sistema_Puntos!$Q$5:$Y$43,'Auxiliar General'!L$5,FALSE)</f>
        <v>0</v>
      </c>
      <c r="R321" s="26" t="str">
        <f>+IF(VLOOKUP($B321,'Lista Puestos Valorados'!$B$11:$BK$510,MATCH('Auxiliar General'!L$4,'Lista Puestos Valorados'!$B$10:$BK$10,0),0)="","No relevante",VLOOKUP($B321,'Lista Puestos Valorados'!$B$11:$BK$510,MATCH('Auxiliar General'!L$4,'Lista Puestos Valorados'!$B$10:$BK$10,0),0))</f>
        <v>No relevante</v>
      </c>
      <c r="S321" s="26">
        <f>+HLOOKUP(R321,Sistema_Puntos!$Q$5:$Y$43,'Auxiliar General'!N$5,FALSE)</f>
        <v>0</v>
      </c>
      <c r="T321" s="26" t="str">
        <f>+IF(VLOOKUP($B321,'Lista Puestos Valorados'!$B$11:$BK$510,MATCH('Auxiliar General'!N$4,'Lista Puestos Valorados'!$B$10:$BK$10,0),0)="","No relevante",VLOOKUP($B321,'Lista Puestos Valorados'!$B$11:$BK$510,MATCH('Auxiliar General'!N$4,'Lista Puestos Valorados'!$B$10:$BK$10,0),0))</f>
        <v>No relevante</v>
      </c>
      <c r="U321" s="26">
        <f>+HLOOKUP(T321,Sistema_Puntos!$Q$5:$Y$43,'Auxiliar General'!P$5,FALSE)</f>
        <v>0</v>
      </c>
      <c r="V321" s="26" t="str">
        <f>+IF(VLOOKUP($B321,'Lista Puestos Valorados'!$B$11:$BK$510,MATCH('Auxiliar General'!P$4,'Lista Puestos Valorados'!$B$10:$BK$10,0),0)="","No relevante",VLOOKUP($B321,'Lista Puestos Valorados'!$B$11:$BK$510,MATCH('Auxiliar General'!P$4,'Lista Puestos Valorados'!$B$10:$BK$10,0),0))</f>
        <v>No relevante</v>
      </c>
      <c r="W321" s="26">
        <f>+HLOOKUP(V321,Sistema_Puntos!$Q$5:$Y$43,'Auxiliar General'!R$5,FALSE)</f>
        <v>0</v>
      </c>
      <c r="X321" s="26" t="str">
        <f>+IF(VLOOKUP($B321,'Lista Puestos Valorados'!$B$11:$BK$510,MATCH('Auxiliar General'!R$4,'Lista Puestos Valorados'!$B$10:$BK$10,0),0)="","No relevante",VLOOKUP($B321,'Lista Puestos Valorados'!$B$11:$BK$510,MATCH('Auxiliar General'!R$4,'Lista Puestos Valorados'!$B$10:$BK$10,0),0))</f>
        <v>No relevante</v>
      </c>
      <c r="Y321" s="26">
        <f>+HLOOKUP(X321,Sistema_Puntos!$Q$5:$Y$43,'Auxiliar General'!T$5,FALSE)</f>
        <v>0</v>
      </c>
      <c r="Z321" s="26" t="str">
        <f>+IF(VLOOKUP($B321,'Lista Puestos Valorados'!$B$11:$BK$510,MATCH('Auxiliar General'!T$4,'Lista Puestos Valorados'!$B$10:$BK$10,0),0)="","No relevante",VLOOKUP($B321,'Lista Puestos Valorados'!$B$11:$BK$510,MATCH('Auxiliar General'!T$4,'Lista Puestos Valorados'!$B$10:$BK$10,0),0))</f>
        <v>No relevante</v>
      </c>
      <c r="AA321" s="26">
        <f>+HLOOKUP(Z321,Sistema_Puntos!$Q$5:$Y$43,'Auxiliar General'!V$5,FALSE)</f>
        <v>0</v>
      </c>
      <c r="AB321" s="26" t="str">
        <f>+IF(VLOOKUP($B321,'Lista Puestos Valorados'!$B$11:$BK$510,MATCH('Auxiliar General'!V$4,'Lista Puestos Valorados'!$B$10:$BK$10,0),0)="","No relevante",VLOOKUP($B321,'Lista Puestos Valorados'!$B$11:$BK$510,MATCH('Auxiliar General'!V$4,'Lista Puestos Valorados'!$B$10:$BK$10,0),0))</f>
        <v>No relevante</v>
      </c>
      <c r="AC321" s="26">
        <f>+HLOOKUP(AB321,Sistema_Puntos!$Q$5:$Y$43,'Auxiliar General'!X$5,FALSE)</f>
        <v>0</v>
      </c>
      <c r="AD321" s="26" t="str">
        <f>+IF(VLOOKUP($B321,'Lista Puestos Valorados'!$B$11:$BK$510,MATCH('Auxiliar General'!X$4,'Lista Puestos Valorados'!$B$10:$BK$10,0),0)="","No relevante",VLOOKUP($B321,'Lista Puestos Valorados'!$B$11:$BK$510,MATCH('Auxiliar General'!X$4,'Lista Puestos Valorados'!$B$10:$BK$10,0),0))</f>
        <v>No relevante</v>
      </c>
      <c r="AE321" s="26">
        <f>+HLOOKUP(AD321,Sistema_Puntos!$Q$5:$Y$43,'Auxiliar General'!Z$5,FALSE)</f>
        <v>0</v>
      </c>
      <c r="AF321" s="26" t="str">
        <f>+IF(VLOOKUP($B321,'Lista Puestos Valorados'!$B$11:$BK$510,MATCH('Auxiliar General'!Z$4,'Lista Puestos Valorados'!$B$10:$BK$10,0),0)="","No relevante",VLOOKUP($B321,'Lista Puestos Valorados'!$B$11:$BK$510,MATCH('Auxiliar General'!Z$4,'Lista Puestos Valorados'!$B$10:$BK$10,0),0))</f>
        <v>No relevante</v>
      </c>
      <c r="AG321" s="26">
        <f>+HLOOKUP(AF321,Sistema_Puntos!$Q$5:$Y$43,'Auxiliar General'!AB$5,FALSE)</f>
        <v>0</v>
      </c>
      <c r="AH321" s="26" t="str">
        <f>+IF(VLOOKUP($B321,'Lista Puestos Valorados'!$B$11:$BK$510,MATCH('Auxiliar General'!AB$4,'Lista Puestos Valorados'!$B$10:$BK$10,0),0)="","No relevante",VLOOKUP($B321,'Lista Puestos Valorados'!$B$11:$BK$510,MATCH('Auxiliar General'!AB$4,'Lista Puestos Valorados'!$B$10:$BK$10,0),0))</f>
        <v>No relevante</v>
      </c>
      <c r="AI321" s="26">
        <f>+HLOOKUP(AH321,Sistema_Puntos!$Q$5:$Y$43,'Auxiliar General'!AD$5,FALSE)</f>
        <v>0</v>
      </c>
      <c r="AJ321" s="26" t="str">
        <f>+IF(VLOOKUP($B321,'Lista Puestos Valorados'!$B$11:$BK$510,MATCH('Auxiliar General'!AD$4,'Lista Puestos Valorados'!$B$10:$BK$10,0),0)="","No relevante",VLOOKUP($B321,'Lista Puestos Valorados'!$B$11:$BK$510,MATCH('Auxiliar General'!AD$4,'Lista Puestos Valorados'!$B$10:$BK$10,0),0))</f>
        <v>No relevante</v>
      </c>
      <c r="AK321" s="26">
        <f>+HLOOKUP(AJ321,Sistema_Puntos!$Q$5:$Y$43,'Auxiliar General'!AF$5,FALSE)</f>
        <v>0</v>
      </c>
      <c r="AL321" s="26" t="str">
        <f>+IF(VLOOKUP($B321,'Lista Puestos Valorados'!$B$11:$BK$510,MATCH('Auxiliar General'!AF$4,'Lista Puestos Valorados'!$B$10:$BK$10,0),0)="","No relevante",VLOOKUP($B321,'Lista Puestos Valorados'!$B$11:$BK$510,MATCH('Auxiliar General'!AF$4,'Lista Puestos Valorados'!$B$10:$BK$10,0),0))</f>
        <v>No relevante</v>
      </c>
      <c r="AM321" s="26">
        <f>+HLOOKUP(AL321,Sistema_Puntos!$Q$5:$Y$43,'Auxiliar General'!AH$5,FALSE)</f>
        <v>0</v>
      </c>
      <c r="AN321" s="26" t="str">
        <f>+IF(VLOOKUP($B321,'Lista Puestos Valorados'!$B$11:$BK$510,MATCH('Auxiliar General'!AH$4,'Lista Puestos Valorados'!$B$10:$BK$10,0),0)="","No relevante",VLOOKUP($B321,'Lista Puestos Valorados'!$B$11:$BK$510,MATCH('Auxiliar General'!AH$4,'Lista Puestos Valorados'!$B$10:$BK$10,0),0))</f>
        <v>No relevante</v>
      </c>
      <c r="AO321" s="26">
        <f>+HLOOKUP(AN321,Sistema_Puntos!$Q$5:$Y$43,'Auxiliar General'!AJ$5,FALSE)</f>
        <v>0</v>
      </c>
      <c r="AP321" s="26" t="str">
        <f>+IF(VLOOKUP($B321,'Lista Puestos Valorados'!$B$11:$BK$510,MATCH('Auxiliar General'!AJ$4,'Lista Puestos Valorados'!$B$10:$BK$10,0),0)="","No relevante",VLOOKUP($B321,'Lista Puestos Valorados'!$B$11:$BK$510,MATCH('Auxiliar General'!AJ$4,'Lista Puestos Valorados'!$B$10:$BK$10,0),0))</f>
        <v>No relevante</v>
      </c>
      <c r="AQ321" s="26">
        <f>+HLOOKUP(AP321,Sistema_Puntos!$Q$5:$Y$43,'Auxiliar General'!AL$5,FALSE)</f>
        <v>0</v>
      </c>
      <c r="AR321" s="26" t="str">
        <f>+IF(VLOOKUP($B321,'Lista Puestos Valorados'!$B$11:$BK$510,MATCH('Auxiliar General'!AL$4,'Lista Puestos Valorados'!$B$10:$BK$10,0),0)="","No relevante",VLOOKUP($B321,'Lista Puestos Valorados'!$B$11:$BK$510,MATCH('Auxiliar General'!AL$4,'Lista Puestos Valorados'!$B$10:$BK$10,0),0))</f>
        <v>No relevante</v>
      </c>
      <c r="AS321" s="26">
        <f>+HLOOKUP(AR321,Sistema_Puntos!$Q$5:$Y$43,'Auxiliar General'!AN$5,FALSE)</f>
        <v>0</v>
      </c>
      <c r="AT321" s="26" t="str">
        <f>+IF(VLOOKUP($B321,'Lista Puestos Valorados'!$B$11:$BK$510,MATCH('Auxiliar General'!AN$4,'Lista Puestos Valorados'!$B$10:$BK$10,0),0)="","No relevante",VLOOKUP($B321,'Lista Puestos Valorados'!$B$11:$BK$510,MATCH('Auxiliar General'!AN$4,'Lista Puestos Valorados'!$B$10:$BK$10,0),0))</f>
        <v>No relevante</v>
      </c>
      <c r="AU321" s="26">
        <f>+HLOOKUP(AT321,Sistema_Puntos!$Q$5:$Y$43,'Auxiliar General'!AP$5,FALSE)</f>
        <v>0</v>
      </c>
      <c r="AV321" s="26" t="str">
        <f>+IF(VLOOKUP($B321,'Lista Puestos Valorados'!$B$11:$BK$510,MATCH('Auxiliar General'!AP$4,'Lista Puestos Valorados'!$B$10:$BK$10,0),0)="","No relevante",VLOOKUP($B321,'Lista Puestos Valorados'!$B$11:$BK$510,MATCH('Auxiliar General'!AP$4,'Lista Puestos Valorados'!$B$10:$BK$10,0),0))</f>
        <v>No relevante</v>
      </c>
      <c r="AW321" s="26">
        <f>+HLOOKUP(AV321,Sistema_Puntos!$Q$5:$Y$43,'Auxiliar General'!AR$5,FALSE)</f>
        <v>0</v>
      </c>
      <c r="AX321" s="26" t="str">
        <f>+IF(VLOOKUP($B321,'Lista Puestos Valorados'!$B$11:$BK$510,MATCH('Auxiliar General'!AR$4,'Lista Puestos Valorados'!$B$10:$BK$10,0),0)="","No relevante",VLOOKUP($B321,'Lista Puestos Valorados'!$B$11:$BK$510,MATCH('Auxiliar General'!AR$4,'Lista Puestos Valorados'!$B$10:$BK$10,0),0))</f>
        <v>No relevante</v>
      </c>
      <c r="AY321" s="26">
        <f>+HLOOKUP(AX321,Sistema_Puntos!$Q$5:$Y$43,'Auxiliar General'!AT$5,FALSE)</f>
        <v>0</v>
      </c>
      <c r="AZ321" s="26" t="str">
        <f>+IF(VLOOKUP($B321,'Lista Puestos Valorados'!$B$11:$BK$510,MATCH('Auxiliar General'!AT$4,'Lista Puestos Valorados'!$B$10:$BK$10,0),0)="","No relevante",VLOOKUP($B321,'Lista Puestos Valorados'!$B$11:$BK$510,MATCH('Auxiliar General'!AT$4,'Lista Puestos Valorados'!$B$10:$BK$10,0),0))</f>
        <v>No relevante</v>
      </c>
      <c r="BA321" s="26">
        <f>+HLOOKUP(AZ321,Sistema_Puntos!$Q$5:$Y$43,'Auxiliar General'!AV$5,FALSE)</f>
        <v>0</v>
      </c>
      <c r="BB321" s="26" t="str">
        <f>+IF(VLOOKUP($B321,'Lista Puestos Valorados'!$B$11:$BK$510,MATCH('Auxiliar General'!AV$4,'Lista Puestos Valorados'!$B$10:$BK$10,0),0)="","No relevante",VLOOKUP($B321,'Lista Puestos Valorados'!$B$11:$BK$510,MATCH('Auxiliar General'!AV$4,'Lista Puestos Valorados'!$B$10:$BK$10,0),0))</f>
        <v>No relevante</v>
      </c>
      <c r="BC321" s="26">
        <f>+HLOOKUP(BB321,Sistema_Puntos!$Q$5:$Y$43,'Auxiliar General'!AX$5,FALSE)</f>
        <v>0</v>
      </c>
      <c r="BD321" s="26" t="str">
        <f>+IF(VLOOKUP($B321,'Lista Puestos Valorados'!$B$11:$BK$510,MATCH('Auxiliar General'!AX$4,'Lista Puestos Valorados'!$B$10:$BK$10,0),0)="","No relevante",VLOOKUP($B321,'Lista Puestos Valorados'!$B$11:$BK$510,MATCH('Auxiliar General'!AX$4,'Lista Puestos Valorados'!$B$10:$BK$10,0),0))</f>
        <v>No relevante</v>
      </c>
      <c r="BE321" s="26">
        <f>+HLOOKUP(BD321,Sistema_Puntos!$Q$5:$Y$43,'Auxiliar General'!AZ$5,FALSE)</f>
        <v>0</v>
      </c>
      <c r="BF321" s="26" t="str">
        <f>+IF(VLOOKUP($B321,'Lista Puestos Valorados'!$B$11:$BK$510,MATCH('Auxiliar General'!AZ$4,'Lista Puestos Valorados'!$B$10:$BK$10,0),0)="","No relevante",VLOOKUP($B321,'Lista Puestos Valorados'!$B$11:$BK$510,MATCH('Auxiliar General'!AZ$4,'Lista Puestos Valorados'!$B$10:$BK$10,0),0))</f>
        <v>No relevante</v>
      </c>
      <c r="BG321" s="26">
        <f>+HLOOKUP(BF321,Sistema_Puntos!$Q$5:$Y$43,'Auxiliar General'!BB$5,FALSE)</f>
        <v>0</v>
      </c>
      <c r="BH321" s="26" t="str">
        <f>+IF(VLOOKUP($B321,'Lista Puestos Valorados'!$B$11:$BK$510,MATCH('Auxiliar General'!BB$4,'Lista Puestos Valorados'!$B$10:$BK$10,0),0)="","No relevante",VLOOKUP($B321,'Lista Puestos Valorados'!$B$11:$BK$510,MATCH('Auxiliar General'!BB$4,'Lista Puestos Valorados'!$B$10:$BK$10,0),0))</f>
        <v>No relevante</v>
      </c>
      <c r="BI321" s="26">
        <f>+HLOOKUP(BH321,Sistema_Puntos!$Q$5:$Y$43,'Auxiliar General'!BD$5,FALSE)</f>
        <v>0</v>
      </c>
      <c r="BJ321" s="26" t="str">
        <f>+IF(VLOOKUP($B321,'Lista Puestos Valorados'!$B$11:$BK$510,MATCH('Auxiliar General'!BD$4,'Lista Puestos Valorados'!$B$10:$BK$10,0),0)="","No relevante",VLOOKUP($B321,'Lista Puestos Valorados'!$B$11:$BK$510,MATCH('Auxiliar General'!BD$4,'Lista Puestos Valorados'!$B$10:$BK$10,0),0))</f>
        <v>No relevante</v>
      </c>
      <c r="BK321" s="26">
        <f>+HLOOKUP(BJ321,Sistema_Puntos!$Q$5:$Y$43,'Auxiliar General'!BF$5,FALSE)</f>
        <v>0</v>
      </c>
      <c r="BL321" s="26" t="str">
        <f>+IF(VLOOKUP($B321,'Lista Puestos Valorados'!$B$11:$BK$510,MATCH('Auxiliar General'!BF$4,'Lista Puestos Valorados'!$B$10:$BK$10,0),0)="","No relevante",VLOOKUP($B321,'Lista Puestos Valorados'!$B$11:$BK$510,MATCH('Auxiliar General'!BF$4,'Lista Puestos Valorados'!$B$10:$BK$10,0),0))</f>
        <v>No relevante</v>
      </c>
      <c r="BM321" s="26">
        <f>+HLOOKUP(BL321,Sistema_Puntos!$Q$5:$Y$43,'Auxiliar General'!BH$5,FALSE)</f>
        <v>0</v>
      </c>
      <c r="BN321" s="26" t="str">
        <f>+IF(VLOOKUP($B321,'Lista Puestos Valorados'!$B$11:$BK$510,MATCH('Auxiliar General'!BH$4,'Lista Puestos Valorados'!$B$10:$BK$10,0),0)="","No relevante",VLOOKUP($B321,'Lista Puestos Valorados'!$B$11:$BK$510,MATCH('Auxiliar General'!BH$4,'Lista Puestos Valorados'!$B$10:$BK$10,0),0))</f>
        <v>No relevante</v>
      </c>
      <c r="BO321" s="26">
        <f>+HLOOKUP(BN321,Sistema_Puntos!$Q$5:$Y$43,'Auxiliar General'!BJ$5,FALSE)</f>
        <v>0</v>
      </c>
      <c r="BP321" s="26" t="str">
        <f>+IF(VLOOKUP($B321,'Lista Puestos Valorados'!$B$11:$BK$510,MATCH('Auxiliar General'!BJ$4,'Lista Puestos Valorados'!$B$10:$BK$10,0),0)="","No relevante",VLOOKUP($B321,'Lista Puestos Valorados'!$B$11:$BK$510,MATCH('Auxiliar General'!BJ$4,'Lista Puestos Valorados'!$B$10:$BK$10,0),0))</f>
        <v>No relevante</v>
      </c>
      <c r="BQ321" s="26">
        <f>+HLOOKUP(BP321,Sistema_Puntos!$Q$5:$Y$43,'Auxiliar General'!BL$5,FALSE)</f>
        <v>0</v>
      </c>
      <c r="BR321" s="26" t="str">
        <f>+IF(VLOOKUP($B321,'Lista Puestos Valorados'!$B$11:$BK$510,MATCH('Auxiliar General'!BL$4,'Lista Puestos Valorados'!$B$10:$BK$10,0),0)="","No relevante",VLOOKUP($B321,'Lista Puestos Valorados'!$B$11:$BK$510,MATCH('Auxiliar General'!BL$4,'Lista Puestos Valorados'!$B$10:$BK$10,0),0))</f>
        <v>No relevante</v>
      </c>
      <c r="BS321" s="26">
        <f>+HLOOKUP(BR321,Sistema_Puntos!$Q$5:$Y$43,'Auxiliar General'!BN$5,FALSE)</f>
        <v>0</v>
      </c>
      <c r="BT321" s="26" t="str">
        <f>+IF(VLOOKUP($B321,'Lista Puestos Valorados'!$B$11:$BK$510,MATCH('Auxiliar General'!BN$4,'Lista Puestos Valorados'!$B$10:$BK$10,0),0)="","No relevante",VLOOKUP($B321,'Lista Puestos Valorados'!$B$11:$BK$510,MATCH('Auxiliar General'!BN$4,'Lista Puestos Valorados'!$B$10:$BK$10,0),0))</f>
        <v>No relevante</v>
      </c>
      <c r="BU321" s="26">
        <f>+HLOOKUP(BT321,Sistema_Puntos!$Q$5:$Y$43,'Auxiliar General'!BP$5,FALSE)</f>
        <v>0</v>
      </c>
      <c r="BV321" s="26" t="str">
        <f>+IF(VLOOKUP($B321,'Lista Puestos Valorados'!$B$11:$BK$510,MATCH('Auxiliar General'!BP$4,'Lista Puestos Valorados'!$B$10:$BK$10,0),0)="","No relevante",VLOOKUP($B321,'Lista Puestos Valorados'!$B$11:$BK$510,MATCH('Auxiliar General'!BP$4,'Lista Puestos Valorados'!$B$10:$BK$10,0),0))</f>
        <v>No relevante</v>
      </c>
      <c r="BW321" s="26">
        <f>+HLOOKUP(BV321,Sistema_Puntos!$Q$5:$Y$43,'Auxiliar General'!BR$5,FALSE)</f>
        <v>0</v>
      </c>
      <c r="BX321" s="26" t="str">
        <f>+IF(VLOOKUP($B321,'Lista Puestos Valorados'!$B$11:$BK$510,MATCH('Auxiliar General'!BR$4,'Lista Puestos Valorados'!$B$10:$BK$10,0),0)="","No relevante",VLOOKUP($B321,'Lista Puestos Valorados'!$B$11:$BK$510,MATCH('Auxiliar General'!BR$4,'Lista Puestos Valorados'!$B$10:$BK$10,0),0))</f>
        <v>No relevante</v>
      </c>
      <c r="BY321" s="26">
        <f>+HLOOKUP(BX321,Sistema_Puntos!$Q$5:$Y$43,'Auxiliar General'!BT$5,FALSE)</f>
        <v>0</v>
      </c>
      <c r="BZ321" s="26" t="str">
        <f>+IF(VLOOKUP($B321,'Lista Puestos Valorados'!$B$11:$BK$510,MATCH('Auxiliar General'!BT$4,'Lista Puestos Valorados'!$B$10:$BK$10,0),0)="","No relevante",VLOOKUP($B321,'Lista Puestos Valorados'!$B$11:$BK$510,MATCH('Auxiliar General'!BT$4,'Lista Puestos Valorados'!$B$10:$BK$10,0),0))</f>
        <v>No relevante</v>
      </c>
      <c r="CA321" s="26">
        <f>+HLOOKUP(BZ321,Sistema_Puntos!$Q$5:$Y$43,'Auxiliar General'!BV$5,FALSE)</f>
        <v>0</v>
      </c>
      <c r="CB321" s="26" t="str">
        <f>+IF(VLOOKUP($B321,'Lista Puestos Valorados'!$B$11:$BK$510,MATCH('Auxiliar General'!BV$4,'Lista Puestos Valorados'!$B$10:$BK$10,0),0)="","No relevante",VLOOKUP($B321,'Lista Puestos Valorados'!$B$11:$BK$510,MATCH('Auxiliar General'!BV$4,'Lista Puestos Valorados'!$B$10:$BK$10,0),0))</f>
        <v>No relevante</v>
      </c>
      <c r="CC321" s="26">
        <f>+HLOOKUP(CB321,Sistema_Puntos!$Q$5:$Y$43,'Auxiliar General'!BX$5,FALSE)</f>
        <v>0</v>
      </c>
      <c r="CD321" s="26" t="str">
        <f>+IF(VLOOKUP($B321,'Lista Puestos Valorados'!$B$11:$BK$510,MATCH('Auxiliar General'!BX$4,'Lista Puestos Valorados'!$B$10:$BK$10,0),0)="","No relevante",VLOOKUP($B321,'Lista Puestos Valorados'!$B$11:$BK$510,MATCH('Auxiliar General'!BX$4,'Lista Puestos Valorados'!$B$10:$BK$10,0),0))</f>
        <v>No relevante</v>
      </c>
      <c r="CE321" s="26">
        <f>+HLOOKUP(CD321,Sistema_Puntos!$Q$5:$Y$43,'Auxiliar General'!BZ$5,FALSE)</f>
        <v>0</v>
      </c>
      <c r="CF321" s="26" t="str">
        <f>+IF(VLOOKUP($B321,'Lista Puestos Valorados'!$B$11:$BK$510,MATCH('Auxiliar General'!BZ$4,'Lista Puestos Valorados'!$B$10:$BK$10,0),0)="","No relevante",VLOOKUP($B321,'Lista Puestos Valorados'!$B$11:$BK$510,MATCH('Auxiliar General'!BZ$4,'Lista Puestos Valorados'!$B$10:$BK$10,0),0))</f>
        <v>No relevante</v>
      </c>
      <c r="CG321" s="26">
        <f>+HLOOKUP(CF321,Sistema_Puntos!$Q$5:$Y$43,'Auxiliar General'!CB$5,FALSE)</f>
        <v>0</v>
      </c>
      <c r="CH321" s="29"/>
      <c r="CI321" s="29"/>
    </row>
    <row r="322" spans="2:87" ht="17.55" customHeight="1">
      <c r="B322" s="26">
        <f>+'Listado de Puestos'!B322</f>
        <v>312</v>
      </c>
      <c r="C322" s="26" t="str">
        <f>+IF('Lista Puestos Valorados'!C322="","",'Lista Puestos Valorados'!C322)</f>
        <v/>
      </c>
      <c r="D322" s="26" t="str">
        <f>+IF('Lista Puestos Valorados'!D322="","",'Lista Puestos Valorados'!D322)</f>
        <v/>
      </c>
      <c r="E322" s="26" t="str">
        <f>+IF('Lista Puestos Valorados'!E322="","",'Lista Puestos Valorados'!E322)</f>
        <v/>
      </c>
      <c r="F322" s="26" t="str">
        <f>+IF('Lista Puestos Valorados'!F322="","",'Lista Puestos Valorados'!F322)</f>
        <v/>
      </c>
      <c r="G322" s="26" t="str">
        <f>+IF('Lista Puestos Valorados'!G322="","",'Lista Puestos Valorados'!G322)</f>
        <v/>
      </c>
      <c r="H322" s="26" t="str">
        <f>+IF('Lista Puestos Valorados'!H322="","",'Lista Puestos Valorados'!H322)</f>
        <v/>
      </c>
      <c r="I322" s="26" t="str">
        <f>+IF('Lista Puestos Valorados'!I322="","",'Lista Puestos Valorados'!I322)</f>
        <v/>
      </c>
      <c r="J322" s="118" t="e">
        <f t="array" ref="J322">+IF(L322="","",_xlfn.IFS(L322&lt;='Cortes de Agrupacion'!$F$15,'Cortes de Agrupacion'!$E$15,'Resultados General'!L322&lt;='Cortes de Agrupacion'!$F$14,'Cortes de Agrupacion'!$E$14,'Resultados General'!L322&lt;='Cortes de Agrupacion'!$F$13,'Cortes de Agrupacion'!$E$13,L322&lt;='Cortes de Agrupacion'!$F$12,'Cortes de Agrupacion'!$E$12,'Resultados General'!L322&lt;='Cortes de Agrupacion'!$F$11,'Cortes de Agrupacion'!$E$11,'Resultados General'!L322&lt;='Cortes de Agrupacion'!$F$10,'Cortes de Agrupacion'!$E$10,'Resultados General'!L322&lt;='Cortes de Agrupacion'!$F$9,'Cortes de Agrupacion'!$E$9,'Resultados General'!L322&lt;='Cortes de Agrupacion'!$F$8,'Cortes de Agrupacion'!$E$8,'Resultados General'!L322&lt;='Cortes de Agrupacion'!$F$7,'Cortes de Agrupacion'!$E$7,'Resultados General'!L322&lt;='Cortes de Agrupacion'!$F$6,'Cortes de Agrupacion'!$E$6))</f>
        <v>#VALUE!</v>
      </c>
      <c r="K322" s="118" t="str">
        <f t="shared" si="8"/>
        <v/>
      </c>
      <c r="L322" s="124" t="e">
        <f>#VALUE!</f>
        <v>#VALUE!</v>
      </c>
      <c r="M322" s="26" t="e">
        <f ca="1">+_xlfn.IFNA(VLOOKUP(C322,'Distribución de puestos'!$B$8:$I$507,8,0),"")</f>
        <v>#NAME?</v>
      </c>
      <c r="N322" s="26" t="str">
        <f>+IF(VLOOKUP($B322,'Lista Puestos Valorados'!$B$11:$BK$510,MATCH('Auxiliar General'!H$4,'Lista Puestos Valorados'!$B$10:$BK$10,0),0)="","No relevante",VLOOKUP($B322,'Lista Puestos Valorados'!$B$11:$BK$510,MATCH('Auxiliar General'!H$4,'Lista Puestos Valorados'!$B$10:$BK$10,0),0))</f>
        <v>No relevante</v>
      </c>
      <c r="O322" s="26">
        <f>+HLOOKUP(N322,Sistema_Puntos!$Q$5:$Y$43,'Auxiliar General'!J$5,FALSE)</f>
        <v>0</v>
      </c>
      <c r="P322" s="26" t="str">
        <f>+IF(VLOOKUP($B322,'Lista Puestos Valorados'!$B$11:$BK$510,MATCH('Auxiliar General'!J$4,'Lista Puestos Valorados'!$B$10:$BK$10,0),0)="","No relevante",VLOOKUP($B322,'Lista Puestos Valorados'!$B$11:$BK$510,MATCH('Auxiliar General'!J$4,'Lista Puestos Valorados'!$B$10:$BK$10,0),0))</f>
        <v>No relevante</v>
      </c>
      <c r="Q322" s="26">
        <f>+HLOOKUP(P322,Sistema_Puntos!$Q$5:$Y$43,'Auxiliar General'!L$5,FALSE)</f>
        <v>0</v>
      </c>
      <c r="R322" s="26" t="str">
        <f>+IF(VLOOKUP($B322,'Lista Puestos Valorados'!$B$11:$BK$510,MATCH('Auxiliar General'!L$4,'Lista Puestos Valorados'!$B$10:$BK$10,0),0)="","No relevante",VLOOKUP($B322,'Lista Puestos Valorados'!$B$11:$BK$510,MATCH('Auxiliar General'!L$4,'Lista Puestos Valorados'!$B$10:$BK$10,0),0))</f>
        <v>No relevante</v>
      </c>
      <c r="S322" s="26">
        <f>+HLOOKUP(R322,Sistema_Puntos!$Q$5:$Y$43,'Auxiliar General'!N$5,FALSE)</f>
        <v>0</v>
      </c>
      <c r="T322" s="26" t="str">
        <f>+IF(VLOOKUP($B322,'Lista Puestos Valorados'!$B$11:$BK$510,MATCH('Auxiliar General'!N$4,'Lista Puestos Valorados'!$B$10:$BK$10,0),0)="","No relevante",VLOOKUP($B322,'Lista Puestos Valorados'!$B$11:$BK$510,MATCH('Auxiliar General'!N$4,'Lista Puestos Valorados'!$B$10:$BK$10,0),0))</f>
        <v>No relevante</v>
      </c>
      <c r="U322" s="26">
        <f>+HLOOKUP(T322,Sistema_Puntos!$Q$5:$Y$43,'Auxiliar General'!P$5,FALSE)</f>
        <v>0</v>
      </c>
      <c r="V322" s="26" t="str">
        <f>+IF(VLOOKUP($B322,'Lista Puestos Valorados'!$B$11:$BK$510,MATCH('Auxiliar General'!P$4,'Lista Puestos Valorados'!$B$10:$BK$10,0),0)="","No relevante",VLOOKUP($B322,'Lista Puestos Valorados'!$B$11:$BK$510,MATCH('Auxiliar General'!P$4,'Lista Puestos Valorados'!$B$10:$BK$10,0),0))</f>
        <v>No relevante</v>
      </c>
      <c r="W322" s="26">
        <f>+HLOOKUP(V322,Sistema_Puntos!$Q$5:$Y$43,'Auxiliar General'!R$5,FALSE)</f>
        <v>0</v>
      </c>
      <c r="X322" s="26" t="str">
        <f>+IF(VLOOKUP($B322,'Lista Puestos Valorados'!$B$11:$BK$510,MATCH('Auxiliar General'!R$4,'Lista Puestos Valorados'!$B$10:$BK$10,0),0)="","No relevante",VLOOKUP($B322,'Lista Puestos Valorados'!$B$11:$BK$510,MATCH('Auxiliar General'!R$4,'Lista Puestos Valorados'!$B$10:$BK$10,0),0))</f>
        <v>No relevante</v>
      </c>
      <c r="Y322" s="26">
        <f>+HLOOKUP(X322,Sistema_Puntos!$Q$5:$Y$43,'Auxiliar General'!T$5,FALSE)</f>
        <v>0</v>
      </c>
      <c r="Z322" s="26" t="str">
        <f>+IF(VLOOKUP($B322,'Lista Puestos Valorados'!$B$11:$BK$510,MATCH('Auxiliar General'!T$4,'Lista Puestos Valorados'!$B$10:$BK$10,0),0)="","No relevante",VLOOKUP($B322,'Lista Puestos Valorados'!$B$11:$BK$510,MATCH('Auxiliar General'!T$4,'Lista Puestos Valorados'!$B$10:$BK$10,0),0))</f>
        <v>No relevante</v>
      </c>
      <c r="AA322" s="26">
        <f>+HLOOKUP(Z322,Sistema_Puntos!$Q$5:$Y$43,'Auxiliar General'!V$5,FALSE)</f>
        <v>0</v>
      </c>
      <c r="AB322" s="26" t="str">
        <f>+IF(VLOOKUP($B322,'Lista Puestos Valorados'!$B$11:$BK$510,MATCH('Auxiliar General'!V$4,'Lista Puestos Valorados'!$B$10:$BK$10,0),0)="","No relevante",VLOOKUP($B322,'Lista Puestos Valorados'!$B$11:$BK$510,MATCH('Auxiliar General'!V$4,'Lista Puestos Valorados'!$B$10:$BK$10,0),0))</f>
        <v>No relevante</v>
      </c>
      <c r="AC322" s="26">
        <f>+HLOOKUP(AB322,Sistema_Puntos!$Q$5:$Y$43,'Auxiliar General'!X$5,FALSE)</f>
        <v>0</v>
      </c>
      <c r="AD322" s="26" t="str">
        <f>+IF(VLOOKUP($B322,'Lista Puestos Valorados'!$B$11:$BK$510,MATCH('Auxiliar General'!X$4,'Lista Puestos Valorados'!$B$10:$BK$10,0),0)="","No relevante",VLOOKUP($B322,'Lista Puestos Valorados'!$B$11:$BK$510,MATCH('Auxiliar General'!X$4,'Lista Puestos Valorados'!$B$10:$BK$10,0),0))</f>
        <v>No relevante</v>
      </c>
      <c r="AE322" s="26">
        <f>+HLOOKUP(AD322,Sistema_Puntos!$Q$5:$Y$43,'Auxiliar General'!Z$5,FALSE)</f>
        <v>0</v>
      </c>
      <c r="AF322" s="26" t="str">
        <f>+IF(VLOOKUP($B322,'Lista Puestos Valorados'!$B$11:$BK$510,MATCH('Auxiliar General'!Z$4,'Lista Puestos Valorados'!$B$10:$BK$10,0),0)="","No relevante",VLOOKUP($B322,'Lista Puestos Valorados'!$B$11:$BK$510,MATCH('Auxiliar General'!Z$4,'Lista Puestos Valorados'!$B$10:$BK$10,0),0))</f>
        <v>No relevante</v>
      </c>
      <c r="AG322" s="26">
        <f>+HLOOKUP(AF322,Sistema_Puntos!$Q$5:$Y$43,'Auxiliar General'!AB$5,FALSE)</f>
        <v>0</v>
      </c>
      <c r="AH322" s="26" t="str">
        <f>+IF(VLOOKUP($B322,'Lista Puestos Valorados'!$B$11:$BK$510,MATCH('Auxiliar General'!AB$4,'Lista Puestos Valorados'!$B$10:$BK$10,0),0)="","No relevante",VLOOKUP($B322,'Lista Puestos Valorados'!$B$11:$BK$510,MATCH('Auxiliar General'!AB$4,'Lista Puestos Valorados'!$B$10:$BK$10,0),0))</f>
        <v>No relevante</v>
      </c>
      <c r="AI322" s="26">
        <f>+HLOOKUP(AH322,Sistema_Puntos!$Q$5:$Y$43,'Auxiliar General'!AD$5,FALSE)</f>
        <v>0</v>
      </c>
      <c r="AJ322" s="26" t="str">
        <f>+IF(VLOOKUP($B322,'Lista Puestos Valorados'!$B$11:$BK$510,MATCH('Auxiliar General'!AD$4,'Lista Puestos Valorados'!$B$10:$BK$10,0),0)="","No relevante",VLOOKUP($B322,'Lista Puestos Valorados'!$B$11:$BK$510,MATCH('Auxiliar General'!AD$4,'Lista Puestos Valorados'!$B$10:$BK$10,0),0))</f>
        <v>No relevante</v>
      </c>
      <c r="AK322" s="26">
        <f>+HLOOKUP(AJ322,Sistema_Puntos!$Q$5:$Y$43,'Auxiliar General'!AF$5,FALSE)</f>
        <v>0</v>
      </c>
      <c r="AL322" s="26" t="str">
        <f>+IF(VLOOKUP($B322,'Lista Puestos Valorados'!$B$11:$BK$510,MATCH('Auxiliar General'!AF$4,'Lista Puestos Valorados'!$B$10:$BK$10,0),0)="","No relevante",VLOOKUP($B322,'Lista Puestos Valorados'!$B$11:$BK$510,MATCH('Auxiliar General'!AF$4,'Lista Puestos Valorados'!$B$10:$BK$10,0),0))</f>
        <v>No relevante</v>
      </c>
      <c r="AM322" s="26">
        <f>+HLOOKUP(AL322,Sistema_Puntos!$Q$5:$Y$43,'Auxiliar General'!AH$5,FALSE)</f>
        <v>0</v>
      </c>
      <c r="AN322" s="26" t="str">
        <f>+IF(VLOOKUP($B322,'Lista Puestos Valorados'!$B$11:$BK$510,MATCH('Auxiliar General'!AH$4,'Lista Puestos Valorados'!$B$10:$BK$10,0),0)="","No relevante",VLOOKUP($B322,'Lista Puestos Valorados'!$B$11:$BK$510,MATCH('Auxiliar General'!AH$4,'Lista Puestos Valorados'!$B$10:$BK$10,0),0))</f>
        <v>No relevante</v>
      </c>
      <c r="AO322" s="26">
        <f>+HLOOKUP(AN322,Sistema_Puntos!$Q$5:$Y$43,'Auxiliar General'!AJ$5,FALSE)</f>
        <v>0</v>
      </c>
      <c r="AP322" s="26" t="str">
        <f>+IF(VLOOKUP($B322,'Lista Puestos Valorados'!$B$11:$BK$510,MATCH('Auxiliar General'!AJ$4,'Lista Puestos Valorados'!$B$10:$BK$10,0),0)="","No relevante",VLOOKUP($B322,'Lista Puestos Valorados'!$B$11:$BK$510,MATCH('Auxiliar General'!AJ$4,'Lista Puestos Valorados'!$B$10:$BK$10,0),0))</f>
        <v>No relevante</v>
      </c>
      <c r="AQ322" s="26">
        <f>+HLOOKUP(AP322,Sistema_Puntos!$Q$5:$Y$43,'Auxiliar General'!AL$5,FALSE)</f>
        <v>0</v>
      </c>
      <c r="AR322" s="26" t="str">
        <f>+IF(VLOOKUP($B322,'Lista Puestos Valorados'!$B$11:$BK$510,MATCH('Auxiliar General'!AL$4,'Lista Puestos Valorados'!$B$10:$BK$10,0),0)="","No relevante",VLOOKUP($B322,'Lista Puestos Valorados'!$B$11:$BK$510,MATCH('Auxiliar General'!AL$4,'Lista Puestos Valorados'!$B$10:$BK$10,0),0))</f>
        <v>No relevante</v>
      </c>
      <c r="AS322" s="26">
        <f>+HLOOKUP(AR322,Sistema_Puntos!$Q$5:$Y$43,'Auxiliar General'!AN$5,FALSE)</f>
        <v>0</v>
      </c>
      <c r="AT322" s="26" t="str">
        <f>+IF(VLOOKUP($B322,'Lista Puestos Valorados'!$B$11:$BK$510,MATCH('Auxiliar General'!AN$4,'Lista Puestos Valorados'!$B$10:$BK$10,0),0)="","No relevante",VLOOKUP($B322,'Lista Puestos Valorados'!$B$11:$BK$510,MATCH('Auxiliar General'!AN$4,'Lista Puestos Valorados'!$B$10:$BK$10,0),0))</f>
        <v>No relevante</v>
      </c>
      <c r="AU322" s="26">
        <f>+HLOOKUP(AT322,Sistema_Puntos!$Q$5:$Y$43,'Auxiliar General'!AP$5,FALSE)</f>
        <v>0</v>
      </c>
      <c r="AV322" s="26" t="str">
        <f>+IF(VLOOKUP($B322,'Lista Puestos Valorados'!$B$11:$BK$510,MATCH('Auxiliar General'!AP$4,'Lista Puestos Valorados'!$B$10:$BK$10,0),0)="","No relevante",VLOOKUP($B322,'Lista Puestos Valorados'!$B$11:$BK$510,MATCH('Auxiliar General'!AP$4,'Lista Puestos Valorados'!$B$10:$BK$10,0),0))</f>
        <v>No relevante</v>
      </c>
      <c r="AW322" s="26">
        <f>+HLOOKUP(AV322,Sistema_Puntos!$Q$5:$Y$43,'Auxiliar General'!AR$5,FALSE)</f>
        <v>0</v>
      </c>
      <c r="AX322" s="26" t="str">
        <f>+IF(VLOOKUP($B322,'Lista Puestos Valorados'!$B$11:$BK$510,MATCH('Auxiliar General'!AR$4,'Lista Puestos Valorados'!$B$10:$BK$10,0),0)="","No relevante",VLOOKUP($B322,'Lista Puestos Valorados'!$B$11:$BK$510,MATCH('Auxiliar General'!AR$4,'Lista Puestos Valorados'!$B$10:$BK$10,0),0))</f>
        <v>No relevante</v>
      </c>
      <c r="AY322" s="26">
        <f>+HLOOKUP(AX322,Sistema_Puntos!$Q$5:$Y$43,'Auxiliar General'!AT$5,FALSE)</f>
        <v>0</v>
      </c>
      <c r="AZ322" s="26" t="str">
        <f>+IF(VLOOKUP($B322,'Lista Puestos Valorados'!$B$11:$BK$510,MATCH('Auxiliar General'!AT$4,'Lista Puestos Valorados'!$B$10:$BK$10,0),0)="","No relevante",VLOOKUP($B322,'Lista Puestos Valorados'!$B$11:$BK$510,MATCH('Auxiliar General'!AT$4,'Lista Puestos Valorados'!$B$10:$BK$10,0),0))</f>
        <v>No relevante</v>
      </c>
      <c r="BA322" s="26">
        <f>+HLOOKUP(AZ322,Sistema_Puntos!$Q$5:$Y$43,'Auxiliar General'!AV$5,FALSE)</f>
        <v>0</v>
      </c>
      <c r="BB322" s="26" t="str">
        <f>+IF(VLOOKUP($B322,'Lista Puestos Valorados'!$B$11:$BK$510,MATCH('Auxiliar General'!AV$4,'Lista Puestos Valorados'!$B$10:$BK$10,0),0)="","No relevante",VLOOKUP($B322,'Lista Puestos Valorados'!$B$11:$BK$510,MATCH('Auxiliar General'!AV$4,'Lista Puestos Valorados'!$B$10:$BK$10,0),0))</f>
        <v>No relevante</v>
      </c>
      <c r="BC322" s="26">
        <f>+HLOOKUP(BB322,Sistema_Puntos!$Q$5:$Y$43,'Auxiliar General'!AX$5,FALSE)</f>
        <v>0</v>
      </c>
      <c r="BD322" s="26" t="str">
        <f>+IF(VLOOKUP($B322,'Lista Puestos Valorados'!$B$11:$BK$510,MATCH('Auxiliar General'!AX$4,'Lista Puestos Valorados'!$B$10:$BK$10,0),0)="","No relevante",VLOOKUP($B322,'Lista Puestos Valorados'!$B$11:$BK$510,MATCH('Auxiliar General'!AX$4,'Lista Puestos Valorados'!$B$10:$BK$10,0),0))</f>
        <v>No relevante</v>
      </c>
      <c r="BE322" s="26">
        <f>+HLOOKUP(BD322,Sistema_Puntos!$Q$5:$Y$43,'Auxiliar General'!AZ$5,FALSE)</f>
        <v>0</v>
      </c>
      <c r="BF322" s="26" t="str">
        <f>+IF(VLOOKUP($B322,'Lista Puestos Valorados'!$B$11:$BK$510,MATCH('Auxiliar General'!AZ$4,'Lista Puestos Valorados'!$B$10:$BK$10,0),0)="","No relevante",VLOOKUP($B322,'Lista Puestos Valorados'!$B$11:$BK$510,MATCH('Auxiliar General'!AZ$4,'Lista Puestos Valorados'!$B$10:$BK$10,0),0))</f>
        <v>No relevante</v>
      </c>
      <c r="BG322" s="26">
        <f>+HLOOKUP(BF322,Sistema_Puntos!$Q$5:$Y$43,'Auxiliar General'!BB$5,FALSE)</f>
        <v>0</v>
      </c>
      <c r="BH322" s="26" t="str">
        <f>+IF(VLOOKUP($B322,'Lista Puestos Valorados'!$B$11:$BK$510,MATCH('Auxiliar General'!BB$4,'Lista Puestos Valorados'!$B$10:$BK$10,0),0)="","No relevante",VLOOKUP($B322,'Lista Puestos Valorados'!$B$11:$BK$510,MATCH('Auxiliar General'!BB$4,'Lista Puestos Valorados'!$B$10:$BK$10,0),0))</f>
        <v>No relevante</v>
      </c>
      <c r="BI322" s="26">
        <f>+HLOOKUP(BH322,Sistema_Puntos!$Q$5:$Y$43,'Auxiliar General'!BD$5,FALSE)</f>
        <v>0</v>
      </c>
      <c r="BJ322" s="26" t="str">
        <f>+IF(VLOOKUP($B322,'Lista Puestos Valorados'!$B$11:$BK$510,MATCH('Auxiliar General'!BD$4,'Lista Puestos Valorados'!$B$10:$BK$10,0),0)="","No relevante",VLOOKUP($B322,'Lista Puestos Valorados'!$B$11:$BK$510,MATCH('Auxiliar General'!BD$4,'Lista Puestos Valorados'!$B$10:$BK$10,0),0))</f>
        <v>No relevante</v>
      </c>
      <c r="BK322" s="26">
        <f>+HLOOKUP(BJ322,Sistema_Puntos!$Q$5:$Y$43,'Auxiliar General'!BF$5,FALSE)</f>
        <v>0</v>
      </c>
      <c r="BL322" s="26" t="str">
        <f>+IF(VLOOKUP($B322,'Lista Puestos Valorados'!$B$11:$BK$510,MATCH('Auxiliar General'!BF$4,'Lista Puestos Valorados'!$B$10:$BK$10,0),0)="","No relevante",VLOOKUP($B322,'Lista Puestos Valorados'!$B$11:$BK$510,MATCH('Auxiliar General'!BF$4,'Lista Puestos Valorados'!$B$10:$BK$10,0),0))</f>
        <v>No relevante</v>
      </c>
      <c r="BM322" s="26">
        <f>+HLOOKUP(BL322,Sistema_Puntos!$Q$5:$Y$43,'Auxiliar General'!BH$5,FALSE)</f>
        <v>0</v>
      </c>
      <c r="BN322" s="26" t="str">
        <f>+IF(VLOOKUP($B322,'Lista Puestos Valorados'!$B$11:$BK$510,MATCH('Auxiliar General'!BH$4,'Lista Puestos Valorados'!$B$10:$BK$10,0),0)="","No relevante",VLOOKUP($B322,'Lista Puestos Valorados'!$B$11:$BK$510,MATCH('Auxiliar General'!BH$4,'Lista Puestos Valorados'!$B$10:$BK$10,0),0))</f>
        <v>No relevante</v>
      </c>
      <c r="BO322" s="26">
        <f>+HLOOKUP(BN322,Sistema_Puntos!$Q$5:$Y$43,'Auxiliar General'!BJ$5,FALSE)</f>
        <v>0</v>
      </c>
      <c r="BP322" s="26" t="str">
        <f>+IF(VLOOKUP($B322,'Lista Puestos Valorados'!$B$11:$BK$510,MATCH('Auxiliar General'!BJ$4,'Lista Puestos Valorados'!$B$10:$BK$10,0),0)="","No relevante",VLOOKUP($B322,'Lista Puestos Valorados'!$B$11:$BK$510,MATCH('Auxiliar General'!BJ$4,'Lista Puestos Valorados'!$B$10:$BK$10,0),0))</f>
        <v>No relevante</v>
      </c>
      <c r="BQ322" s="26">
        <f>+HLOOKUP(BP322,Sistema_Puntos!$Q$5:$Y$43,'Auxiliar General'!BL$5,FALSE)</f>
        <v>0</v>
      </c>
      <c r="BR322" s="26" t="str">
        <f>+IF(VLOOKUP($B322,'Lista Puestos Valorados'!$B$11:$BK$510,MATCH('Auxiliar General'!BL$4,'Lista Puestos Valorados'!$B$10:$BK$10,0),0)="","No relevante",VLOOKUP($B322,'Lista Puestos Valorados'!$B$11:$BK$510,MATCH('Auxiliar General'!BL$4,'Lista Puestos Valorados'!$B$10:$BK$10,0),0))</f>
        <v>No relevante</v>
      </c>
      <c r="BS322" s="26">
        <f>+HLOOKUP(BR322,Sistema_Puntos!$Q$5:$Y$43,'Auxiliar General'!BN$5,FALSE)</f>
        <v>0</v>
      </c>
      <c r="BT322" s="26" t="str">
        <f>+IF(VLOOKUP($B322,'Lista Puestos Valorados'!$B$11:$BK$510,MATCH('Auxiliar General'!BN$4,'Lista Puestos Valorados'!$B$10:$BK$10,0),0)="","No relevante",VLOOKUP($B322,'Lista Puestos Valorados'!$B$11:$BK$510,MATCH('Auxiliar General'!BN$4,'Lista Puestos Valorados'!$B$10:$BK$10,0),0))</f>
        <v>No relevante</v>
      </c>
      <c r="BU322" s="26">
        <f>+HLOOKUP(BT322,Sistema_Puntos!$Q$5:$Y$43,'Auxiliar General'!BP$5,FALSE)</f>
        <v>0</v>
      </c>
      <c r="BV322" s="26" t="str">
        <f>+IF(VLOOKUP($B322,'Lista Puestos Valorados'!$B$11:$BK$510,MATCH('Auxiliar General'!BP$4,'Lista Puestos Valorados'!$B$10:$BK$10,0),0)="","No relevante",VLOOKUP($B322,'Lista Puestos Valorados'!$B$11:$BK$510,MATCH('Auxiliar General'!BP$4,'Lista Puestos Valorados'!$B$10:$BK$10,0),0))</f>
        <v>No relevante</v>
      </c>
      <c r="BW322" s="26">
        <f>+HLOOKUP(BV322,Sistema_Puntos!$Q$5:$Y$43,'Auxiliar General'!BR$5,FALSE)</f>
        <v>0</v>
      </c>
      <c r="BX322" s="26" t="str">
        <f>+IF(VLOOKUP($B322,'Lista Puestos Valorados'!$B$11:$BK$510,MATCH('Auxiliar General'!BR$4,'Lista Puestos Valorados'!$B$10:$BK$10,0),0)="","No relevante",VLOOKUP($B322,'Lista Puestos Valorados'!$B$11:$BK$510,MATCH('Auxiliar General'!BR$4,'Lista Puestos Valorados'!$B$10:$BK$10,0),0))</f>
        <v>No relevante</v>
      </c>
      <c r="BY322" s="26">
        <f>+HLOOKUP(BX322,Sistema_Puntos!$Q$5:$Y$43,'Auxiliar General'!BT$5,FALSE)</f>
        <v>0</v>
      </c>
      <c r="BZ322" s="26" t="str">
        <f>+IF(VLOOKUP($B322,'Lista Puestos Valorados'!$B$11:$BK$510,MATCH('Auxiliar General'!BT$4,'Lista Puestos Valorados'!$B$10:$BK$10,0),0)="","No relevante",VLOOKUP($B322,'Lista Puestos Valorados'!$B$11:$BK$510,MATCH('Auxiliar General'!BT$4,'Lista Puestos Valorados'!$B$10:$BK$10,0),0))</f>
        <v>No relevante</v>
      </c>
      <c r="CA322" s="26">
        <f>+HLOOKUP(BZ322,Sistema_Puntos!$Q$5:$Y$43,'Auxiliar General'!BV$5,FALSE)</f>
        <v>0</v>
      </c>
      <c r="CB322" s="26" t="str">
        <f>+IF(VLOOKUP($B322,'Lista Puestos Valorados'!$B$11:$BK$510,MATCH('Auxiliar General'!BV$4,'Lista Puestos Valorados'!$B$10:$BK$10,0),0)="","No relevante",VLOOKUP($B322,'Lista Puestos Valorados'!$B$11:$BK$510,MATCH('Auxiliar General'!BV$4,'Lista Puestos Valorados'!$B$10:$BK$10,0),0))</f>
        <v>No relevante</v>
      </c>
      <c r="CC322" s="26">
        <f>+HLOOKUP(CB322,Sistema_Puntos!$Q$5:$Y$43,'Auxiliar General'!BX$5,FALSE)</f>
        <v>0</v>
      </c>
      <c r="CD322" s="26" t="str">
        <f>+IF(VLOOKUP($B322,'Lista Puestos Valorados'!$B$11:$BK$510,MATCH('Auxiliar General'!BX$4,'Lista Puestos Valorados'!$B$10:$BK$10,0),0)="","No relevante",VLOOKUP($B322,'Lista Puestos Valorados'!$B$11:$BK$510,MATCH('Auxiliar General'!BX$4,'Lista Puestos Valorados'!$B$10:$BK$10,0),0))</f>
        <v>No relevante</v>
      </c>
      <c r="CE322" s="26">
        <f>+HLOOKUP(CD322,Sistema_Puntos!$Q$5:$Y$43,'Auxiliar General'!BZ$5,FALSE)</f>
        <v>0</v>
      </c>
      <c r="CF322" s="26" t="str">
        <f>+IF(VLOOKUP($B322,'Lista Puestos Valorados'!$B$11:$BK$510,MATCH('Auxiliar General'!BZ$4,'Lista Puestos Valorados'!$B$10:$BK$10,0),0)="","No relevante",VLOOKUP($B322,'Lista Puestos Valorados'!$B$11:$BK$510,MATCH('Auxiliar General'!BZ$4,'Lista Puestos Valorados'!$B$10:$BK$10,0),0))</f>
        <v>No relevante</v>
      </c>
      <c r="CG322" s="26">
        <f>+HLOOKUP(CF322,Sistema_Puntos!$Q$5:$Y$43,'Auxiliar General'!CB$5,FALSE)</f>
        <v>0</v>
      </c>
      <c r="CH322" s="29"/>
      <c r="CI322" s="29"/>
    </row>
    <row r="323" spans="2:87" ht="17.55" customHeight="1">
      <c r="B323" s="26">
        <f>+'Listado de Puestos'!B323</f>
        <v>313</v>
      </c>
      <c r="C323" s="26" t="str">
        <f>+IF('Lista Puestos Valorados'!C323="","",'Lista Puestos Valorados'!C323)</f>
        <v/>
      </c>
      <c r="D323" s="26" t="str">
        <f>+IF('Lista Puestos Valorados'!D323="","",'Lista Puestos Valorados'!D323)</f>
        <v/>
      </c>
      <c r="E323" s="26" t="str">
        <f>+IF('Lista Puestos Valorados'!E323="","",'Lista Puestos Valorados'!E323)</f>
        <v/>
      </c>
      <c r="F323" s="26" t="str">
        <f>+IF('Lista Puestos Valorados'!F323="","",'Lista Puestos Valorados'!F323)</f>
        <v/>
      </c>
      <c r="G323" s="26" t="str">
        <f>+IF('Lista Puestos Valorados'!G323="","",'Lista Puestos Valorados'!G323)</f>
        <v/>
      </c>
      <c r="H323" s="26" t="str">
        <f>+IF('Lista Puestos Valorados'!H323="","",'Lista Puestos Valorados'!H323)</f>
        <v/>
      </c>
      <c r="I323" s="26" t="str">
        <f>+IF('Lista Puestos Valorados'!I323="","",'Lista Puestos Valorados'!I323)</f>
        <v/>
      </c>
      <c r="J323" s="118" t="e">
        <f t="array" ref="J323">+IF(L323="","",_xlfn.IFS(L323&lt;='Cortes de Agrupacion'!$F$15,'Cortes de Agrupacion'!$E$15,'Resultados General'!L323&lt;='Cortes de Agrupacion'!$F$14,'Cortes de Agrupacion'!$E$14,'Resultados General'!L323&lt;='Cortes de Agrupacion'!$F$13,'Cortes de Agrupacion'!$E$13,L323&lt;='Cortes de Agrupacion'!$F$12,'Cortes de Agrupacion'!$E$12,'Resultados General'!L323&lt;='Cortes de Agrupacion'!$F$11,'Cortes de Agrupacion'!$E$11,'Resultados General'!L323&lt;='Cortes de Agrupacion'!$F$10,'Cortes de Agrupacion'!$E$10,'Resultados General'!L323&lt;='Cortes de Agrupacion'!$F$9,'Cortes de Agrupacion'!$E$9,'Resultados General'!L323&lt;='Cortes de Agrupacion'!$F$8,'Cortes de Agrupacion'!$E$8,'Resultados General'!L323&lt;='Cortes de Agrupacion'!$F$7,'Cortes de Agrupacion'!$E$7,'Resultados General'!L323&lt;='Cortes de Agrupacion'!$F$6,'Cortes de Agrupacion'!$E$6))</f>
        <v>#VALUE!</v>
      </c>
      <c r="K323" s="118" t="str">
        <f t="shared" si="8"/>
        <v/>
      </c>
      <c r="L323" s="124" t="e">
        <f>#VALUE!</f>
        <v>#VALUE!</v>
      </c>
      <c r="M323" s="26" t="e">
        <f ca="1">+_xlfn.IFNA(VLOOKUP(C323,'Distribución de puestos'!$B$8:$I$507,8,0),"")</f>
        <v>#NAME?</v>
      </c>
      <c r="N323" s="26" t="str">
        <f>+IF(VLOOKUP($B323,'Lista Puestos Valorados'!$B$11:$BK$510,MATCH('Auxiliar General'!H$4,'Lista Puestos Valorados'!$B$10:$BK$10,0),0)="","No relevante",VLOOKUP($B323,'Lista Puestos Valorados'!$B$11:$BK$510,MATCH('Auxiliar General'!H$4,'Lista Puestos Valorados'!$B$10:$BK$10,0),0))</f>
        <v>No relevante</v>
      </c>
      <c r="O323" s="26">
        <f>+HLOOKUP(N323,Sistema_Puntos!$Q$5:$Y$43,'Auxiliar General'!J$5,FALSE)</f>
        <v>0</v>
      </c>
      <c r="P323" s="26" t="str">
        <f>+IF(VLOOKUP($B323,'Lista Puestos Valorados'!$B$11:$BK$510,MATCH('Auxiliar General'!J$4,'Lista Puestos Valorados'!$B$10:$BK$10,0),0)="","No relevante",VLOOKUP($B323,'Lista Puestos Valorados'!$B$11:$BK$510,MATCH('Auxiliar General'!J$4,'Lista Puestos Valorados'!$B$10:$BK$10,0),0))</f>
        <v>No relevante</v>
      </c>
      <c r="Q323" s="26">
        <f>+HLOOKUP(P323,Sistema_Puntos!$Q$5:$Y$43,'Auxiliar General'!L$5,FALSE)</f>
        <v>0</v>
      </c>
      <c r="R323" s="26" t="str">
        <f>+IF(VLOOKUP($B323,'Lista Puestos Valorados'!$B$11:$BK$510,MATCH('Auxiliar General'!L$4,'Lista Puestos Valorados'!$B$10:$BK$10,0),0)="","No relevante",VLOOKUP($B323,'Lista Puestos Valorados'!$B$11:$BK$510,MATCH('Auxiliar General'!L$4,'Lista Puestos Valorados'!$B$10:$BK$10,0),0))</f>
        <v>No relevante</v>
      </c>
      <c r="S323" s="26">
        <f>+HLOOKUP(R323,Sistema_Puntos!$Q$5:$Y$43,'Auxiliar General'!N$5,FALSE)</f>
        <v>0</v>
      </c>
      <c r="T323" s="26" t="str">
        <f>+IF(VLOOKUP($B323,'Lista Puestos Valorados'!$B$11:$BK$510,MATCH('Auxiliar General'!N$4,'Lista Puestos Valorados'!$B$10:$BK$10,0),0)="","No relevante",VLOOKUP($B323,'Lista Puestos Valorados'!$B$11:$BK$510,MATCH('Auxiliar General'!N$4,'Lista Puestos Valorados'!$B$10:$BK$10,0),0))</f>
        <v>No relevante</v>
      </c>
      <c r="U323" s="26">
        <f>+HLOOKUP(T323,Sistema_Puntos!$Q$5:$Y$43,'Auxiliar General'!P$5,FALSE)</f>
        <v>0</v>
      </c>
      <c r="V323" s="26" t="str">
        <f>+IF(VLOOKUP($B323,'Lista Puestos Valorados'!$B$11:$BK$510,MATCH('Auxiliar General'!P$4,'Lista Puestos Valorados'!$B$10:$BK$10,0),0)="","No relevante",VLOOKUP($B323,'Lista Puestos Valorados'!$B$11:$BK$510,MATCH('Auxiliar General'!P$4,'Lista Puestos Valorados'!$B$10:$BK$10,0),0))</f>
        <v>No relevante</v>
      </c>
      <c r="W323" s="26">
        <f>+HLOOKUP(V323,Sistema_Puntos!$Q$5:$Y$43,'Auxiliar General'!R$5,FALSE)</f>
        <v>0</v>
      </c>
      <c r="X323" s="26" t="str">
        <f>+IF(VLOOKUP($B323,'Lista Puestos Valorados'!$B$11:$BK$510,MATCH('Auxiliar General'!R$4,'Lista Puestos Valorados'!$B$10:$BK$10,0),0)="","No relevante",VLOOKUP($B323,'Lista Puestos Valorados'!$B$11:$BK$510,MATCH('Auxiliar General'!R$4,'Lista Puestos Valorados'!$B$10:$BK$10,0),0))</f>
        <v>No relevante</v>
      </c>
      <c r="Y323" s="26">
        <f>+HLOOKUP(X323,Sistema_Puntos!$Q$5:$Y$43,'Auxiliar General'!T$5,FALSE)</f>
        <v>0</v>
      </c>
      <c r="Z323" s="26" t="str">
        <f>+IF(VLOOKUP($B323,'Lista Puestos Valorados'!$B$11:$BK$510,MATCH('Auxiliar General'!T$4,'Lista Puestos Valorados'!$B$10:$BK$10,0),0)="","No relevante",VLOOKUP($B323,'Lista Puestos Valorados'!$B$11:$BK$510,MATCH('Auxiliar General'!T$4,'Lista Puestos Valorados'!$B$10:$BK$10,0),0))</f>
        <v>No relevante</v>
      </c>
      <c r="AA323" s="26">
        <f>+HLOOKUP(Z323,Sistema_Puntos!$Q$5:$Y$43,'Auxiliar General'!V$5,FALSE)</f>
        <v>0</v>
      </c>
      <c r="AB323" s="26" t="str">
        <f>+IF(VLOOKUP($B323,'Lista Puestos Valorados'!$B$11:$BK$510,MATCH('Auxiliar General'!V$4,'Lista Puestos Valorados'!$B$10:$BK$10,0),0)="","No relevante",VLOOKUP($B323,'Lista Puestos Valorados'!$B$11:$BK$510,MATCH('Auxiliar General'!V$4,'Lista Puestos Valorados'!$B$10:$BK$10,0),0))</f>
        <v>No relevante</v>
      </c>
      <c r="AC323" s="26">
        <f>+HLOOKUP(AB323,Sistema_Puntos!$Q$5:$Y$43,'Auxiliar General'!X$5,FALSE)</f>
        <v>0</v>
      </c>
      <c r="AD323" s="26" t="str">
        <f>+IF(VLOOKUP($B323,'Lista Puestos Valorados'!$B$11:$BK$510,MATCH('Auxiliar General'!X$4,'Lista Puestos Valorados'!$B$10:$BK$10,0),0)="","No relevante",VLOOKUP($B323,'Lista Puestos Valorados'!$B$11:$BK$510,MATCH('Auxiliar General'!X$4,'Lista Puestos Valorados'!$B$10:$BK$10,0),0))</f>
        <v>No relevante</v>
      </c>
      <c r="AE323" s="26">
        <f>+HLOOKUP(AD323,Sistema_Puntos!$Q$5:$Y$43,'Auxiliar General'!Z$5,FALSE)</f>
        <v>0</v>
      </c>
      <c r="AF323" s="26" t="str">
        <f>+IF(VLOOKUP($B323,'Lista Puestos Valorados'!$B$11:$BK$510,MATCH('Auxiliar General'!Z$4,'Lista Puestos Valorados'!$B$10:$BK$10,0),0)="","No relevante",VLOOKUP($B323,'Lista Puestos Valorados'!$B$11:$BK$510,MATCH('Auxiliar General'!Z$4,'Lista Puestos Valorados'!$B$10:$BK$10,0),0))</f>
        <v>No relevante</v>
      </c>
      <c r="AG323" s="26">
        <f>+HLOOKUP(AF323,Sistema_Puntos!$Q$5:$Y$43,'Auxiliar General'!AB$5,FALSE)</f>
        <v>0</v>
      </c>
      <c r="AH323" s="26" t="str">
        <f>+IF(VLOOKUP($B323,'Lista Puestos Valorados'!$B$11:$BK$510,MATCH('Auxiliar General'!AB$4,'Lista Puestos Valorados'!$B$10:$BK$10,0),0)="","No relevante",VLOOKUP($B323,'Lista Puestos Valorados'!$B$11:$BK$510,MATCH('Auxiliar General'!AB$4,'Lista Puestos Valorados'!$B$10:$BK$10,0),0))</f>
        <v>No relevante</v>
      </c>
      <c r="AI323" s="26">
        <f>+HLOOKUP(AH323,Sistema_Puntos!$Q$5:$Y$43,'Auxiliar General'!AD$5,FALSE)</f>
        <v>0</v>
      </c>
      <c r="AJ323" s="26" t="str">
        <f>+IF(VLOOKUP($B323,'Lista Puestos Valorados'!$B$11:$BK$510,MATCH('Auxiliar General'!AD$4,'Lista Puestos Valorados'!$B$10:$BK$10,0),0)="","No relevante",VLOOKUP($B323,'Lista Puestos Valorados'!$B$11:$BK$510,MATCH('Auxiliar General'!AD$4,'Lista Puestos Valorados'!$B$10:$BK$10,0),0))</f>
        <v>No relevante</v>
      </c>
      <c r="AK323" s="26">
        <f>+HLOOKUP(AJ323,Sistema_Puntos!$Q$5:$Y$43,'Auxiliar General'!AF$5,FALSE)</f>
        <v>0</v>
      </c>
      <c r="AL323" s="26" t="str">
        <f>+IF(VLOOKUP($B323,'Lista Puestos Valorados'!$B$11:$BK$510,MATCH('Auxiliar General'!AF$4,'Lista Puestos Valorados'!$B$10:$BK$10,0),0)="","No relevante",VLOOKUP($B323,'Lista Puestos Valorados'!$B$11:$BK$510,MATCH('Auxiliar General'!AF$4,'Lista Puestos Valorados'!$B$10:$BK$10,0),0))</f>
        <v>No relevante</v>
      </c>
      <c r="AM323" s="26">
        <f>+HLOOKUP(AL323,Sistema_Puntos!$Q$5:$Y$43,'Auxiliar General'!AH$5,FALSE)</f>
        <v>0</v>
      </c>
      <c r="AN323" s="26" t="str">
        <f>+IF(VLOOKUP($B323,'Lista Puestos Valorados'!$B$11:$BK$510,MATCH('Auxiliar General'!AH$4,'Lista Puestos Valorados'!$B$10:$BK$10,0),0)="","No relevante",VLOOKUP($B323,'Lista Puestos Valorados'!$B$11:$BK$510,MATCH('Auxiliar General'!AH$4,'Lista Puestos Valorados'!$B$10:$BK$10,0),0))</f>
        <v>No relevante</v>
      </c>
      <c r="AO323" s="26">
        <f>+HLOOKUP(AN323,Sistema_Puntos!$Q$5:$Y$43,'Auxiliar General'!AJ$5,FALSE)</f>
        <v>0</v>
      </c>
      <c r="AP323" s="26" t="str">
        <f>+IF(VLOOKUP($B323,'Lista Puestos Valorados'!$B$11:$BK$510,MATCH('Auxiliar General'!AJ$4,'Lista Puestos Valorados'!$B$10:$BK$10,0),0)="","No relevante",VLOOKUP($B323,'Lista Puestos Valorados'!$B$11:$BK$510,MATCH('Auxiliar General'!AJ$4,'Lista Puestos Valorados'!$B$10:$BK$10,0),0))</f>
        <v>No relevante</v>
      </c>
      <c r="AQ323" s="26">
        <f>+HLOOKUP(AP323,Sistema_Puntos!$Q$5:$Y$43,'Auxiliar General'!AL$5,FALSE)</f>
        <v>0</v>
      </c>
      <c r="AR323" s="26" t="str">
        <f>+IF(VLOOKUP($B323,'Lista Puestos Valorados'!$B$11:$BK$510,MATCH('Auxiliar General'!AL$4,'Lista Puestos Valorados'!$B$10:$BK$10,0),0)="","No relevante",VLOOKUP($B323,'Lista Puestos Valorados'!$B$11:$BK$510,MATCH('Auxiliar General'!AL$4,'Lista Puestos Valorados'!$B$10:$BK$10,0),0))</f>
        <v>No relevante</v>
      </c>
      <c r="AS323" s="26">
        <f>+HLOOKUP(AR323,Sistema_Puntos!$Q$5:$Y$43,'Auxiliar General'!AN$5,FALSE)</f>
        <v>0</v>
      </c>
      <c r="AT323" s="26" t="str">
        <f>+IF(VLOOKUP($B323,'Lista Puestos Valorados'!$B$11:$BK$510,MATCH('Auxiliar General'!AN$4,'Lista Puestos Valorados'!$B$10:$BK$10,0),0)="","No relevante",VLOOKUP($B323,'Lista Puestos Valorados'!$B$11:$BK$510,MATCH('Auxiliar General'!AN$4,'Lista Puestos Valorados'!$B$10:$BK$10,0),0))</f>
        <v>No relevante</v>
      </c>
      <c r="AU323" s="26">
        <f>+HLOOKUP(AT323,Sistema_Puntos!$Q$5:$Y$43,'Auxiliar General'!AP$5,FALSE)</f>
        <v>0</v>
      </c>
      <c r="AV323" s="26" t="str">
        <f>+IF(VLOOKUP($B323,'Lista Puestos Valorados'!$B$11:$BK$510,MATCH('Auxiliar General'!AP$4,'Lista Puestos Valorados'!$B$10:$BK$10,0),0)="","No relevante",VLOOKUP($B323,'Lista Puestos Valorados'!$B$11:$BK$510,MATCH('Auxiliar General'!AP$4,'Lista Puestos Valorados'!$B$10:$BK$10,0),0))</f>
        <v>No relevante</v>
      </c>
      <c r="AW323" s="26">
        <f>+HLOOKUP(AV323,Sistema_Puntos!$Q$5:$Y$43,'Auxiliar General'!AR$5,FALSE)</f>
        <v>0</v>
      </c>
      <c r="AX323" s="26" t="str">
        <f>+IF(VLOOKUP($B323,'Lista Puestos Valorados'!$B$11:$BK$510,MATCH('Auxiliar General'!AR$4,'Lista Puestos Valorados'!$B$10:$BK$10,0),0)="","No relevante",VLOOKUP($B323,'Lista Puestos Valorados'!$B$11:$BK$510,MATCH('Auxiliar General'!AR$4,'Lista Puestos Valorados'!$B$10:$BK$10,0),0))</f>
        <v>No relevante</v>
      </c>
      <c r="AY323" s="26">
        <f>+HLOOKUP(AX323,Sistema_Puntos!$Q$5:$Y$43,'Auxiliar General'!AT$5,FALSE)</f>
        <v>0</v>
      </c>
      <c r="AZ323" s="26" t="str">
        <f>+IF(VLOOKUP($B323,'Lista Puestos Valorados'!$B$11:$BK$510,MATCH('Auxiliar General'!AT$4,'Lista Puestos Valorados'!$B$10:$BK$10,0),0)="","No relevante",VLOOKUP($B323,'Lista Puestos Valorados'!$B$11:$BK$510,MATCH('Auxiliar General'!AT$4,'Lista Puestos Valorados'!$B$10:$BK$10,0),0))</f>
        <v>No relevante</v>
      </c>
      <c r="BA323" s="26">
        <f>+HLOOKUP(AZ323,Sistema_Puntos!$Q$5:$Y$43,'Auxiliar General'!AV$5,FALSE)</f>
        <v>0</v>
      </c>
      <c r="BB323" s="26" t="str">
        <f>+IF(VLOOKUP($B323,'Lista Puestos Valorados'!$B$11:$BK$510,MATCH('Auxiliar General'!AV$4,'Lista Puestos Valorados'!$B$10:$BK$10,0),0)="","No relevante",VLOOKUP($B323,'Lista Puestos Valorados'!$B$11:$BK$510,MATCH('Auxiliar General'!AV$4,'Lista Puestos Valorados'!$B$10:$BK$10,0),0))</f>
        <v>No relevante</v>
      </c>
      <c r="BC323" s="26">
        <f>+HLOOKUP(BB323,Sistema_Puntos!$Q$5:$Y$43,'Auxiliar General'!AX$5,FALSE)</f>
        <v>0</v>
      </c>
      <c r="BD323" s="26" t="str">
        <f>+IF(VLOOKUP($B323,'Lista Puestos Valorados'!$B$11:$BK$510,MATCH('Auxiliar General'!AX$4,'Lista Puestos Valorados'!$B$10:$BK$10,0),0)="","No relevante",VLOOKUP($B323,'Lista Puestos Valorados'!$B$11:$BK$510,MATCH('Auxiliar General'!AX$4,'Lista Puestos Valorados'!$B$10:$BK$10,0),0))</f>
        <v>No relevante</v>
      </c>
      <c r="BE323" s="26">
        <f>+HLOOKUP(BD323,Sistema_Puntos!$Q$5:$Y$43,'Auxiliar General'!AZ$5,FALSE)</f>
        <v>0</v>
      </c>
      <c r="BF323" s="26" t="str">
        <f>+IF(VLOOKUP($B323,'Lista Puestos Valorados'!$B$11:$BK$510,MATCH('Auxiliar General'!AZ$4,'Lista Puestos Valorados'!$B$10:$BK$10,0),0)="","No relevante",VLOOKUP($B323,'Lista Puestos Valorados'!$B$11:$BK$510,MATCH('Auxiliar General'!AZ$4,'Lista Puestos Valorados'!$B$10:$BK$10,0),0))</f>
        <v>No relevante</v>
      </c>
      <c r="BG323" s="26">
        <f>+HLOOKUP(BF323,Sistema_Puntos!$Q$5:$Y$43,'Auxiliar General'!BB$5,FALSE)</f>
        <v>0</v>
      </c>
      <c r="BH323" s="26" t="str">
        <f>+IF(VLOOKUP($B323,'Lista Puestos Valorados'!$B$11:$BK$510,MATCH('Auxiliar General'!BB$4,'Lista Puestos Valorados'!$B$10:$BK$10,0),0)="","No relevante",VLOOKUP($B323,'Lista Puestos Valorados'!$B$11:$BK$510,MATCH('Auxiliar General'!BB$4,'Lista Puestos Valorados'!$B$10:$BK$10,0),0))</f>
        <v>No relevante</v>
      </c>
      <c r="BI323" s="26">
        <f>+HLOOKUP(BH323,Sistema_Puntos!$Q$5:$Y$43,'Auxiliar General'!BD$5,FALSE)</f>
        <v>0</v>
      </c>
      <c r="BJ323" s="26" t="str">
        <f>+IF(VLOOKUP($B323,'Lista Puestos Valorados'!$B$11:$BK$510,MATCH('Auxiliar General'!BD$4,'Lista Puestos Valorados'!$B$10:$BK$10,0),0)="","No relevante",VLOOKUP($B323,'Lista Puestos Valorados'!$B$11:$BK$510,MATCH('Auxiliar General'!BD$4,'Lista Puestos Valorados'!$B$10:$BK$10,0),0))</f>
        <v>No relevante</v>
      </c>
      <c r="BK323" s="26">
        <f>+HLOOKUP(BJ323,Sistema_Puntos!$Q$5:$Y$43,'Auxiliar General'!BF$5,FALSE)</f>
        <v>0</v>
      </c>
      <c r="BL323" s="26" t="str">
        <f>+IF(VLOOKUP($B323,'Lista Puestos Valorados'!$B$11:$BK$510,MATCH('Auxiliar General'!BF$4,'Lista Puestos Valorados'!$B$10:$BK$10,0),0)="","No relevante",VLOOKUP($B323,'Lista Puestos Valorados'!$B$11:$BK$510,MATCH('Auxiliar General'!BF$4,'Lista Puestos Valorados'!$B$10:$BK$10,0),0))</f>
        <v>No relevante</v>
      </c>
      <c r="BM323" s="26">
        <f>+HLOOKUP(BL323,Sistema_Puntos!$Q$5:$Y$43,'Auxiliar General'!BH$5,FALSE)</f>
        <v>0</v>
      </c>
      <c r="BN323" s="26" t="str">
        <f>+IF(VLOOKUP($B323,'Lista Puestos Valorados'!$B$11:$BK$510,MATCH('Auxiliar General'!BH$4,'Lista Puestos Valorados'!$B$10:$BK$10,0),0)="","No relevante",VLOOKUP($B323,'Lista Puestos Valorados'!$B$11:$BK$510,MATCH('Auxiliar General'!BH$4,'Lista Puestos Valorados'!$B$10:$BK$10,0),0))</f>
        <v>No relevante</v>
      </c>
      <c r="BO323" s="26">
        <f>+HLOOKUP(BN323,Sistema_Puntos!$Q$5:$Y$43,'Auxiliar General'!BJ$5,FALSE)</f>
        <v>0</v>
      </c>
      <c r="BP323" s="26" t="str">
        <f>+IF(VLOOKUP($B323,'Lista Puestos Valorados'!$B$11:$BK$510,MATCH('Auxiliar General'!BJ$4,'Lista Puestos Valorados'!$B$10:$BK$10,0),0)="","No relevante",VLOOKUP($B323,'Lista Puestos Valorados'!$B$11:$BK$510,MATCH('Auxiliar General'!BJ$4,'Lista Puestos Valorados'!$B$10:$BK$10,0),0))</f>
        <v>No relevante</v>
      </c>
      <c r="BQ323" s="26">
        <f>+HLOOKUP(BP323,Sistema_Puntos!$Q$5:$Y$43,'Auxiliar General'!BL$5,FALSE)</f>
        <v>0</v>
      </c>
      <c r="BR323" s="26" t="str">
        <f>+IF(VLOOKUP($B323,'Lista Puestos Valorados'!$B$11:$BK$510,MATCH('Auxiliar General'!BL$4,'Lista Puestos Valorados'!$B$10:$BK$10,0),0)="","No relevante",VLOOKUP($B323,'Lista Puestos Valorados'!$B$11:$BK$510,MATCH('Auxiliar General'!BL$4,'Lista Puestos Valorados'!$B$10:$BK$10,0),0))</f>
        <v>No relevante</v>
      </c>
      <c r="BS323" s="26">
        <f>+HLOOKUP(BR323,Sistema_Puntos!$Q$5:$Y$43,'Auxiliar General'!BN$5,FALSE)</f>
        <v>0</v>
      </c>
      <c r="BT323" s="26" t="str">
        <f>+IF(VLOOKUP($B323,'Lista Puestos Valorados'!$B$11:$BK$510,MATCH('Auxiliar General'!BN$4,'Lista Puestos Valorados'!$B$10:$BK$10,0),0)="","No relevante",VLOOKUP($B323,'Lista Puestos Valorados'!$B$11:$BK$510,MATCH('Auxiliar General'!BN$4,'Lista Puestos Valorados'!$B$10:$BK$10,0),0))</f>
        <v>No relevante</v>
      </c>
      <c r="BU323" s="26">
        <f>+HLOOKUP(BT323,Sistema_Puntos!$Q$5:$Y$43,'Auxiliar General'!BP$5,FALSE)</f>
        <v>0</v>
      </c>
      <c r="BV323" s="26" t="str">
        <f>+IF(VLOOKUP($B323,'Lista Puestos Valorados'!$B$11:$BK$510,MATCH('Auxiliar General'!BP$4,'Lista Puestos Valorados'!$B$10:$BK$10,0),0)="","No relevante",VLOOKUP($B323,'Lista Puestos Valorados'!$B$11:$BK$510,MATCH('Auxiliar General'!BP$4,'Lista Puestos Valorados'!$B$10:$BK$10,0),0))</f>
        <v>No relevante</v>
      </c>
      <c r="BW323" s="26">
        <f>+HLOOKUP(BV323,Sistema_Puntos!$Q$5:$Y$43,'Auxiliar General'!BR$5,FALSE)</f>
        <v>0</v>
      </c>
      <c r="BX323" s="26" t="str">
        <f>+IF(VLOOKUP($B323,'Lista Puestos Valorados'!$B$11:$BK$510,MATCH('Auxiliar General'!BR$4,'Lista Puestos Valorados'!$B$10:$BK$10,0),0)="","No relevante",VLOOKUP($B323,'Lista Puestos Valorados'!$B$11:$BK$510,MATCH('Auxiliar General'!BR$4,'Lista Puestos Valorados'!$B$10:$BK$10,0),0))</f>
        <v>No relevante</v>
      </c>
      <c r="BY323" s="26">
        <f>+HLOOKUP(BX323,Sistema_Puntos!$Q$5:$Y$43,'Auxiliar General'!BT$5,FALSE)</f>
        <v>0</v>
      </c>
      <c r="BZ323" s="26" t="str">
        <f>+IF(VLOOKUP($B323,'Lista Puestos Valorados'!$B$11:$BK$510,MATCH('Auxiliar General'!BT$4,'Lista Puestos Valorados'!$B$10:$BK$10,0),0)="","No relevante",VLOOKUP($B323,'Lista Puestos Valorados'!$B$11:$BK$510,MATCH('Auxiliar General'!BT$4,'Lista Puestos Valorados'!$B$10:$BK$10,0),0))</f>
        <v>No relevante</v>
      </c>
      <c r="CA323" s="26">
        <f>+HLOOKUP(BZ323,Sistema_Puntos!$Q$5:$Y$43,'Auxiliar General'!BV$5,FALSE)</f>
        <v>0</v>
      </c>
      <c r="CB323" s="26" t="str">
        <f>+IF(VLOOKUP($B323,'Lista Puestos Valorados'!$B$11:$BK$510,MATCH('Auxiliar General'!BV$4,'Lista Puestos Valorados'!$B$10:$BK$10,0),0)="","No relevante",VLOOKUP($B323,'Lista Puestos Valorados'!$B$11:$BK$510,MATCH('Auxiliar General'!BV$4,'Lista Puestos Valorados'!$B$10:$BK$10,0),0))</f>
        <v>No relevante</v>
      </c>
      <c r="CC323" s="26">
        <f>+HLOOKUP(CB323,Sistema_Puntos!$Q$5:$Y$43,'Auxiliar General'!BX$5,FALSE)</f>
        <v>0</v>
      </c>
      <c r="CD323" s="26" t="str">
        <f>+IF(VLOOKUP($B323,'Lista Puestos Valorados'!$B$11:$BK$510,MATCH('Auxiliar General'!BX$4,'Lista Puestos Valorados'!$B$10:$BK$10,0),0)="","No relevante",VLOOKUP($B323,'Lista Puestos Valorados'!$B$11:$BK$510,MATCH('Auxiliar General'!BX$4,'Lista Puestos Valorados'!$B$10:$BK$10,0),0))</f>
        <v>No relevante</v>
      </c>
      <c r="CE323" s="26">
        <f>+HLOOKUP(CD323,Sistema_Puntos!$Q$5:$Y$43,'Auxiliar General'!BZ$5,FALSE)</f>
        <v>0</v>
      </c>
      <c r="CF323" s="26" t="str">
        <f>+IF(VLOOKUP($B323,'Lista Puestos Valorados'!$B$11:$BK$510,MATCH('Auxiliar General'!BZ$4,'Lista Puestos Valorados'!$B$10:$BK$10,0),0)="","No relevante",VLOOKUP($B323,'Lista Puestos Valorados'!$B$11:$BK$510,MATCH('Auxiliar General'!BZ$4,'Lista Puestos Valorados'!$B$10:$BK$10,0),0))</f>
        <v>No relevante</v>
      </c>
      <c r="CG323" s="26">
        <f>+HLOOKUP(CF323,Sistema_Puntos!$Q$5:$Y$43,'Auxiliar General'!CB$5,FALSE)</f>
        <v>0</v>
      </c>
      <c r="CH323" s="29"/>
      <c r="CI323" s="29"/>
    </row>
    <row r="324" spans="2:87" ht="17.55" customHeight="1">
      <c r="B324" s="26">
        <f>+'Listado de Puestos'!B324</f>
        <v>314</v>
      </c>
      <c r="C324" s="26" t="str">
        <f>+IF('Lista Puestos Valorados'!C324="","",'Lista Puestos Valorados'!C324)</f>
        <v/>
      </c>
      <c r="D324" s="26" t="str">
        <f>+IF('Lista Puestos Valorados'!D324="","",'Lista Puestos Valorados'!D324)</f>
        <v/>
      </c>
      <c r="E324" s="26" t="str">
        <f>+IF('Lista Puestos Valorados'!E324="","",'Lista Puestos Valorados'!E324)</f>
        <v/>
      </c>
      <c r="F324" s="26" t="str">
        <f>+IF('Lista Puestos Valorados'!F324="","",'Lista Puestos Valorados'!F324)</f>
        <v/>
      </c>
      <c r="G324" s="26" t="str">
        <f>+IF('Lista Puestos Valorados'!G324="","",'Lista Puestos Valorados'!G324)</f>
        <v/>
      </c>
      <c r="H324" s="26" t="str">
        <f>+IF('Lista Puestos Valorados'!H324="","",'Lista Puestos Valorados'!H324)</f>
        <v/>
      </c>
      <c r="I324" s="26" t="str">
        <f>+IF('Lista Puestos Valorados'!I324="","",'Lista Puestos Valorados'!I324)</f>
        <v/>
      </c>
      <c r="J324" s="118" t="e">
        <f t="array" ref="J324">+IF(L324="","",_xlfn.IFS(L324&lt;='Cortes de Agrupacion'!$F$15,'Cortes de Agrupacion'!$E$15,'Resultados General'!L324&lt;='Cortes de Agrupacion'!$F$14,'Cortes de Agrupacion'!$E$14,'Resultados General'!L324&lt;='Cortes de Agrupacion'!$F$13,'Cortes de Agrupacion'!$E$13,L324&lt;='Cortes de Agrupacion'!$F$12,'Cortes de Agrupacion'!$E$12,'Resultados General'!L324&lt;='Cortes de Agrupacion'!$F$11,'Cortes de Agrupacion'!$E$11,'Resultados General'!L324&lt;='Cortes de Agrupacion'!$F$10,'Cortes de Agrupacion'!$E$10,'Resultados General'!L324&lt;='Cortes de Agrupacion'!$F$9,'Cortes de Agrupacion'!$E$9,'Resultados General'!L324&lt;='Cortes de Agrupacion'!$F$8,'Cortes de Agrupacion'!$E$8,'Resultados General'!L324&lt;='Cortes de Agrupacion'!$F$7,'Cortes de Agrupacion'!$E$7,'Resultados General'!L324&lt;='Cortes de Agrupacion'!$F$6,'Cortes de Agrupacion'!$E$6))</f>
        <v>#VALUE!</v>
      </c>
      <c r="K324" s="118" t="str">
        <f t="shared" si="8"/>
        <v/>
      </c>
      <c r="L324" s="124" t="e">
        <f>#VALUE!</f>
        <v>#VALUE!</v>
      </c>
      <c r="M324" s="26" t="e">
        <f ca="1">+_xlfn.IFNA(VLOOKUP(C324,'Distribución de puestos'!$B$8:$I$507,8,0),"")</f>
        <v>#NAME?</v>
      </c>
      <c r="N324" s="26" t="str">
        <f>+IF(VLOOKUP($B324,'Lista Puestos Valorados'!$B$11:$BK$510,MATCH('Auxiliar General'!H$4,'Lista Puestos Valorados'!$B$10:$BK$10,0),0)="","No relevante",VLOOKUP($B324,'Lista Puestos Valorados'!$B$11:$BK$510,MATCH('Auxiliar General'!H$4,'Lista Puestos Valorados'!$B$10:$BK$10,0),0))</f>
        <v>No relevante</v>
      </c>
      <c r="O324" s="26">
        <f>+HLOOKUP(N324,Sistema_Puntos!$Q$5:$Y$43,'Auxiliar General'!J$5,FALSE)</f>
        <v>0</v>
      </c>
      <c r="P324" s="26" t="str">
        <f>+IF(VLOOKUP($B324,'Lista Puestos Valorados'!$B$11:$BK$510,MATCH('Auxiliar General'!J$4,'Lista Puestos Valorados'!$B$10:$BK$10,0),0)="","No relevante",VLOOKUP($B324,'Lista Puestos Valorados'!$B$11:$BK$510,MATCH('Auxiliar General'!J$4,'Lista Puestos Valorados'!$B$10:$BK$10,0),0))</f>
        <v>No relevante</v>
      </c>
      <c r="Q324" s="26">
        <f>+HLOOKUP(P324,Sistema_Puntos!$Q$5:$Y$43,'Auxiliar General'!L$5,FALSE)</f>
        <v>0</v>
      </c>
      <c r="R324" s="26" t="str">
        <f>+IF(VLOOKUP($B324,'Lista Puestos Valorados'!$B$11:$BK$510,MATCH('Auxiliar General'!L$4,'Lista Puestos Valorados'!$B$10:$BK$10,0),0)="","No relevante",VLOOKUP($B324,'Lista Puestos Valorados'!$B$11:$BK$510,MATCH('Auxiliar General'!L$4,'Lista Puestos Valorados'!$B$10:$BK$10,0),0))</f>
        <v>No relevante</v>
      </c>
      <c r="S324" s="26">
        <f>+HLOOKUP(R324,Sistema_Puntos!$Q$5:$Y$43,'Auxiliar General'!N$5,FALSE)</f>
        <v>0</v>
      </c>
      <c r="T324" s="26" t="str">
        <f>+IF(VLOOKUP($B324,'Lista Puestos Valorados'!$B$11:$BK$510,MATCH('Auxiliar General'!N$4,'Lista Puestos Valorados'!$B$10:$BK$10,0),0)="","No relevante",VLOOKUP($B324,'Lista Puestos Valorados'!$B$11:$BK$510,MATCH('Auxiliar General'!N$4,'Lista Puestos Valorados'!$B$10:$BK$10,0),0))</f>
        <v>No relevante</v>
      </c>
      <c r="U324" s="26">
        <f>+HLOOKUP(T324,Sistema_Puntos!$Q$5:$Y$43,'Auxiliar General'!P$5,FALSE)</f>
        <v>0</v>
      </c>
      <c r="V324" s="26" t="str">
        <f>+IF(VLOOKUP($B324,'Lista Puestos Valorados'!$B$11:$BK$510,MATCH('Auxiliar General'!P$4,'Lista Puestos Valorados'!$B$10:$BK$10,0),0)="","No relevante",VLOOKUP($B324,'Lista Puestos Valorados'!$B$11:$BK$510,MATCH('Auxiliar General'!P$4,'Lista Puestos Valorados'!$B$10:$BK$10,0),0))</f>
        <v>No relevante</v>
      </c>
      <c r="W324" s="26">
        <f>+HLOOKUP(V324,Sistema_Puntos!$Q$5:$Y$43,'Auxiliar General'!R$5,FALSE)</f>
        <v>0</v>
      </c>
      <c r="X324" s="26" t="str">
        <f>+IF(VLOOKUP($B324,'Lista Puestos Valorados'!$B$11:$BK$510,MATCH('Auxiliar General'!R$4,'Lista Puestos Valorados'!$B$10:$BK$10,0),0)="","No relevante",VLOOKUP($B324,'Lista Puestos Valorados'!$B$11:$BK$510,MATCH('Auxiliar General'!R$4,'Lista Puestos Valorados'!$B$10:$BK$10,0),0))</f>
        <v>No relevante</v>
      </c>
      <c r="Y324" s="26">
        <f>+HLOOKUP(X324,Sistema_Puntos!$Q$5:$Y$43,'Auxiliar General'!T$5,FALSE)</f>
        <v>0</v>
      </c>
      <c r="Z324" s="26" t="str">
        <f>+IF(VLOOKUP($B324,'Lista Puestos Valorados'!$B$11:$BK$510,MATCH('Auxiliar General'!T$4,'Lista Puestos Valorados'!$B$10:$BK$10,0),0)="","No relevante",VLOOKUP($B324,'Lista Puestos Valorados'!$B$11:$BK$510,MATCH('Auxiliar General'!T$4,'Lista Puestos Valorados'!$B$10:$BK$10,0),0))</f>
        <v>No relevante</v>
      </c>
      <c r="AA324" s="26">
        <f>+HLOOKUP(Z324,Sistema_Puntos!$Q$5:$Y$43,'Auxiliar General'!V$5,FALSE)</f>
        <v>0</v>
      </c>
      <c r="AB324" s="26" t="str">
        <f>+IF(VLOOKUP($B324,'Lista Puestos Valorados'!$B$11:$BK$510,MATCH('Auxiliar General'!V$4,'Lista Puestos Valorados'!$B$10:$BK$10,0),0)="","No relevante",VLOOKUP($B324,'Lista Puestos Valorados'!$B$11:$BK$510,MATCH('Auxiliar General'!V$4,'Lista Puestos Valorados'!$B$10:$BK$10,0),0))</f>
        <v>No relevante</v>
      </c>
      <c r="AC324" s="26">
        <f>+HLOOKUP(AB324,Sistema_Puntos!$Q$5:$Y$43,'Auxiliar General'!X$5,FALSE)</f>
        <v>0</v>
      </c>
      <c r="AD324" s="26" t="str">
        <f>+IF(VLOOKUP($B324,'Lista Puestos Valorados'!$B$11:$BK$510,MATCH('Auxiliar General'!X$4,'Lista Puestos Valorados'!$B$10:$BK$10,0),0)="","No relevante",VLOOKUP($B324,'Lista Puestos Valorados'!$B$11:$BK$510,MATCH('Auxiliar General'!X$4,'Lista Puestos Valorados'!$B$10:$BK$10,0),0))</f>
        <v>No relevante</v>
      </c>
      <c r="AE324" s="26">
        <f>+HLOOKUP(AD324,Sistema_Puntos!$Q$5:$Y$43,'Auxiliar General'!Z$5,FALSE)</f>
        <v>0</v>
      </c>
      <c r="AF324" s="26" t="str">
        <f>+IF(VLOOKUP($B324,'Lista Puestos Valorados'!$B$11:$BK$510,MATCH('Auxiliar General'!Z$4,'Lista Puestos Valorados'!$B$10:$BK$10,0),0)="","No relevante",VLOOKUP($B324,'Lista Puestos Valorados'!$B$11:$BK$510,MATCH('Auxiliar General'!Z$4,'Lista Puestos Valorados'!$B$10:$BK$10,0),0))</f>
        <v>No relevante</v>
      </c>
      <c r="AG324" s="26">
        <f>+HLOOKUP(AF324,Sistema_Puntos!$Q$5:$Y$43,'Auxiliar General'!AB$5,FALSE)</f>
        <v>0</v>
      </c>
      <c r="AH324" s="26" t="str">
        <f>+IF(VLOOKUP($B324,'Lista Puestos Valorados'!$B$11:$BK$510,MATCH('Auxiliar General'!AB$4,'Lista Puestos Valorados'!$B$10:$BK$10,0),0)="","No relevante",VLOOKUP($B324,'Lista Puestos Valorados'!$B$11:$BK$510,MATCH('Auxiliar General'!AB$4,'Lista Puestos Valorados'!$B$10:$BK$10,0),0))</f>
        <v>No relevante</v>
      </c>
      <c r="AI324" s="26">
        <f>+HLOOKUP(AH324,Sistema_Puntos!$Q$5:$Y$43,'Auxiliar General'!AD$5,FALSE)</f>
        <v>0</v>
      </c>
      <c r="AJ324" s="26" t="str">
        <f>+IF(VLOOKUP($B324,'Lista Puestos Valorados'!$B$11:$BK$510,MATCH('Auxiliar General'!AD$4,'Lista Puestos Valorados'!$B$10:$BK$10,0),0)="","No relevante",VLOOKUP($B324,'Lista Puestos Valorados'!$B$11:$BK$510,MATCH('Auxiliar General'!AD$4,'Lista Puestos Valorados'!$B$10:$BK$10,0),0))</f>
        <v>No relevante</v>
      </c>
      <c r="AK324" s="26">
        <f>+HLOOKUP(AJ324,Sistema_Puntos!$Q$5:$Y$43,'Auxiliar General'!AF$5,FALSE)</f>
        <v>0</v>
      </c>
      <c r="AL324" s="26" t="str">
        <f>+IF(VLOOKUP($B324,'Lista Puestos Valorados'!$B$11:$BK$510,MATCH('Auxiliar General'!AF$4,'Lista Puestos Valorados'!$B$10:$BK$10,0),0)="","No relevante",VLOOKUP($B324,'Lista Puestos Valorados'!$B$11:$BK$510,MATCH('Auxiliar General'!AF$4,'Lista Puestos Valorados'!$B$10:$BK$10,0),0))</f>
        <v>No relevante</v>
      </c>
      <c r="AM324" s="26">
        <f>+HLOOKUP(AL324,Sistema_Puntos!$Q$5:$Y$43,'Auxiliar General'!AH$5,FALSE)</f>
        <v>0</v>
      </c>
      <c r="AN324" s="26" t="str">
        <f>+IF(VLOOKUP($B324,'Lista Puestos Valorados'!$B$11:$BK$510,MATCH('Auxiliar General'!AH$4,'Lista Puestos Valorados'!$B$10:$BK$10,0),0)="","No relevante",VLOOKUP($B324,'Lista Puestos Valorados'!$B$11:$BK$510,MATCH('Auxiliar General'!AH$4,'Lista Puestos Valorados'!$B$10:$BK$10,0),0))</f>
        <v>No relevante</v>
      </c>
      <c r="AO324" s="26">
        <f>+HLOOKUP(AN324,Sistema_Puntos!$Q$5:$Y$43,'Auxiliar General'!AJ$5,FALSE)</f>
        <v>0</v>
      </c>
      <c r="AP324" s="26" t="str">
        <f>+IF(VLOOKUP($B324,'Lista Puestos Valorados'!$B$11:$BK$510,MATCH('Auxiliar General'!AJ$4,'Lista Puestos Valorados'!$B$10:$BK$10,0),0)="","No relevante",VLOOKUP($B324,'Lista Puestos Valorados'!$B$11:$BK$510,MATCH('Auxiliar General'!AJ$4,'Lista Puestos Valorados'!$B$10:$BK$10,0),0))</f>
        <v>No relevante</v>
      </c>
      <c r="AQ324" s="26">
        <f>+HLOOKUP(AP324,Sistema_Puntos!$Q$5:$Y$43,'Auxiliar General'!AL$5,FALSE)</f>
        <v>0</v>
      </c>
      <c r="AR324" s="26" t="str">
        <f>+IF(VLOOKUP($B324,'Lista Puestos Valorados'!$B$11:$BK$510,MATCH('Auxiliar General'!AL$4,'Lista Puestos Valorados'!$B$10:$BK$10,0),0)="","No relevante",VLOOKUP($B324,'Lista Puestos Valorados'!$B$11:$BK$510,MATCH('Auxiliar General'!AL$4,'Lista Puestos Valorados'!$B$10:$BK$10,0),0))</f>
        <v>No relevante</v>
      </c>
      <c r="AS324" s="26">
        <f>+HLOOKUP(AR324,Sistema_Puntos!$Q$5:$Y$43,'Auxiliar General'!AN$5,FALSE)</f>
        <v>0</v>
      </c>
      <c r="AT324" s="26" t="str">
        <f>+IF(VLOOKUP($B324,'Lista Puestos Valorados'!$B$11:$BK$510,MATCH('Auxiliar General'!AN$4,'Lista Puestos Valorados'!$B$10:$BK$10,0),0)="","No relevante",VLOOKUP($B324,'Lista Puestos Valorados'!$B$11:$BK$510,MATCH('Auxiliar General'!AN$4,'Lista Puestos Valorados'!$B$10:$BK$10,0),0))</f>
        <v>No relevante</v>
      </c>
      <c r="AU324" s="26">
        <f>+HLOOKUP(AT324,Sistema_Puntos!$Q$5:$Y$43,'Auxiliar General'!AP$5,FALSE)</f>
        <v>0</v>
      </c>
      <c r="AV324" s="26" t="str">
        <f>+IF(VLOOKUP($B324,'Lista Puestos Valorados'!$B$11:$BK$510,MATCH('Auxiliar General'!AP$4,'Lista Puestos Valorados'!$B$10:$BK$10,0),0)="","No relevante",VLOOKUP($B324,'Lista Puestos Valorados'!$B$11:$BK$510,MATCH('Auxiliar General'!AP$4,'Lista Puestos Valorados'!$B$10:$BK$10,0),0))</f>
        <v>No relevante</v>
      </c>
      <c r="AW324" s="26">
        <f>+HLOOKUP(AV324,Sistema_Puntos!$Q$5:$Y$43,'Auxiliar General'!AR$5,FALSE)</f>
        <v>0</v>
      </c>
      <c r="AX324" s="26" t="str">
        <f>+IF(VLOOKUP($B324,'Lista Puestos Valorados'!$B$11:$BK$510,MATCH('Auxiliar General'!AR$4,'Lista Puestos Valorados'!$B$10:$BK$10,0),0)="","No relevante",VLOOKUP($B324,'Lista Puestos Valorados'!$B$11:$BK$510,MATCH('Auxiliar General'!AR$4,'Lista Puestos Valorados'!$B$10:$BK$10,0),0))</f>
        <v>No relevante</v>
      </c>
      <c r="AY324" s="26">
        <f>+HLOOKUP(AX324,Sistema_Puntos!$Q$5:$Y$43,'Auxiliar General'!AT$5,FALSE)</f>
        <v>0</v>
      </c>
      <c r="AZ324" s="26" t="str">
        <f>+IF(VLOOKUP($B324,'Lista Puestos Valorados'!$B$11:$BK$510,MATCH('Auxiliar General'!AT$4,'Lista Puestos Valorados'!$B$10:$BK$10,0),0)="","No relevante",VLOOKUP($B324,'Lista Puestos Valorados'!$B$11:$BK$510,MATCH('Auxiliar General'!AT$4,'Lista Puestos Valorados'!$B$10:$BK$10,0),0))</f>
        <v>No relevante</v>
      </c>
      <c r="BA324" s="26">
        <f>+HLOOKUP(AZ324,Sistema_Puntos!$Q$5:$Y$43,'Auxiliar General'!AV$5,FALSE)</f>
        <v>0</v>
      </c>
      <c r="BB324" s="26" t="str">
        <f>+IF(VLOOKUP($B324,'Lista Puestos Valorados'!$B$11:$BK$510,MATCH('Auxiliar General'!AV$4,'Lista Puestos Valorados'!$B$10:$BK$10,0),0)="","No relevante",VLOOKUP($B324,'Lista Puestos Valorados'!$B$11:$BK$510,MATCH('Auxiliar General'!AV$4,'Lista Puestos Valorados'!$B$10:$BK$10,0),0))</f>
        <v>No relevante</v>
      </c>
      <c r="BC324" s="26">
        <f>+HLOOKUP(BB324,Sistema_Puntos!$Q$5:$Y$43,'Auxiliar General'!AX$5,FALSE)</f>
        <v>0</v>
      </c>
      <c r="BD324" s="26" t="str">
        <f>+IF(VLOOKUP($B324,'Lista Puestos Valorados'!$B$11:$BK$510,MATCH('Auxiliar General'!AX$4,'Lista Puestos Valorados'!$B$10:$BK$10,0),0)="","No relevante",VLOOKUP($B324,'Lista Puestos Valorados'!$B$11:$BK$510,MATCH('Auxiliar General'!AX$4,'Lista Puestos Valorados'!$B$10:$BK$10,0),0))</f>
        <v>No relevante</v>
      </c>
      <c r="BE324" s="26">
        <f>+HLOOKUP(BD324,Sistema_Puntos!$Q$5:$Y$43,'Auxiliar General'!AZ$5,FALSE)</f>
        <v>0</v>
      </c>
      <c r="BF324" s="26" t="str">
        <f>+IF(VLOOKUP($B324,'Lista Puestos Valorados'!$B$11:$BK$510,MATCH('Auxiliar General'!AZ$4,'Lista Puestos Valorados'!$B$10:$BK$10,0),0)="","No relevante",VLOOKUP($B324,'Lista Puestos Valorados'!$B$11:$BK$510,MATCH('Auxiliar General'!AZ$4,'Lista Puestos Valorados'!$B$10:$BK$10,0),0))</f>
        <v>No relevante</v>
      </c>
      <c r="BG324" s="26">
        <f>+HLOOKUP(BF324,Sistema_Puntos!$Q$5:$Y$43,'Auxiliar General'!BB$5,FALSE)</f>
        <v>0</v>
      </c>
      <c r="BH324" s="26" t="str">
        <f>+IF(VLOOKUP($B324,'Lista Puestos Valorados'!$B$11:$BK$510,MATCH('Auxiliar General'!BB$4,'Lista Puestos Valorados'!$B$10:$BK$10,0),0)="","No relevante",VLOOKUP($B324,'Lista Puestos Valorados'!$B$11:$BK$510,MATCH('Auxiliar General'!BB$4,'Lista Puestos Valorados'!$B$10:$BK$10,0),0))</f>
        <v>No relevante</v>
      </c>
      <c r="BI324" s="26">
        <f>+HLOOKUP(BH324,Sistema_Puntos!$Q$5:$Y$43,'Auxiliar General'!BD$5,FALSE)</f>
        <v>0</v>
      </c>
      <c r="BJ324" s="26" t="str">
        <f>+IF(VLOOKUP($B324,'Lista Puestos Valorados'!$B$11:$BK$510,MATCH('Auxiliar General'!BD$4,'Lista Puestos Valorados'!$B$10:$BK$10,0),0)="","No relevante",VLOOKUP($B324,'Lista Puestos Valorados'!$B$11:$BK$510,MATCH('Auxiliar General'!BD$4,'Lista Puestos Valorados'!$B$10:$BK$10,0),0))</f>
        <v>No relevante</v>
      </c>
      <c r="BK324" s="26">
        <f>+HLOOKUP(BJ324,Sistema_Puntos!$Q$5:$Y$43,'Auxiliar General'!BF$5,FALSE)</f>
        <v>0</v>
      </c>
      <c r="BL324" s="26" t="str">
        <f>+IF(VLOOKUP($B324,'Lista Puestos Valorados'!$B$11:$BK$510,MATCH('Auxiliar General'!BF$4,'Lista Puestos Valorados'!$B$10:$BK$10,0),0)="","No relevante",VLOOKUP($B324,'Lista Puestos Valorados'!$B$11:$BK$510,MATCH('Auxiliar General'!BF$4,'Lista Puestos Valorados'!$B$10:$BK$10,0),0))</f>
        <v>No relevante</v>
      </c>
      <c r="BM324" s="26">
        <f>+HLOOKUP(BL324,Sistema_Puntos!$Q$5:$Y$43,'Auxiliar General'!BH$5,FALSE)</f>
        <v>0</v>
      </c>
      <c r="BN324" s="26" t="str">
        <f>+IF(VLOOKUP($B324,'Lista Puestos Valorados'!$B$11:$BK$510,MATCH('Auxiliar General'!BH$4,'Lista Puestos Valorados'!$B$10:$BK$10,0),0)="","No relevante",VLOOKUP($B324,'Lista Puestos Valorados'!$B$11:$BK$510,MATCH('Auxiliar General'!BH$4,'Lista Puestos Valorados'!$B$10:$BK$10,0),0))</f>
        <v>No relevante</v>
      </c>
      <c r="BO324" s="26">
        <f>+HLOOKUP(BN324,Sistema_Puntos!$Q$5:$Y$43,'Auxiliar General'!BJ$5,FALSE)</f>
        <v>0</v>
      </c>
      <c r="BP324" s="26" t="str">
        <f>+IF(VLOOKUP($B324,'Lista Puestos Valorados'!$B$11:$BK$510,MATCH('Auxiliar General'!BJ$4,'Lista Puestos Valorados'!$B$10:$BK$10,0),0)="","No relevante",VLOOKUP($B324,'Lista Puestos Valorados'!$B$11:$BK$510,MATCH('Auxiliar General'!BJ$4,'Lista Puestos Valorados'!$B$10:$BK$10,0),0))</f>
        <v>No relevante</v>
      </c>
      <c r="BQ324" s="26">
        <f>+HLOOKUP(BP324,Sistema_Puntos!$Q$5:$Y$43,'Auxiliar General'!BL$5,FALSE)</f>
        <v>0</v>
      </c>
      <c r="BR324" s="26" t="str">
        <f>+IF(VLOOKUP($B324,'Lista Puestos Valorados'!$B$11:$BK$510,MATCH('Auxiliar General'!BL$4,'Lista Puestos Valorados'!$B$10:$BK$10,0),0)="","No relevante",VLOOKUP($B324,'Lista Puestos Valorados'!$B$11:$BK$510,MATCH('Auxiliar General'!BL$4,'Lista Puestos Valorados'!$B$10:$BK$10,0),0))</f>
        <v>No relevante</v>
      </c>
      <c r="BS324" s="26">
        <f>+HLOOKUP(BR324,Sistema_Puntos!$Q$5:$Y$43,'Auxiliar General'!BN$5,FALSE)</f>
        <v>0</v>
      </c>
      <c r="BT324" s="26" t="str">
        <f>+IF(VLOOKUP($B324,'Lista Puestos Valorados'!$B$11:$BK$510,MATCH('Auxiliar General'!BN$4,'Lista Puestos Valorados'!$B$10:$BK$10,0),0)="","No relevante",VLOOKUP($B324,'Lista Puestos Valorados'!$B$11:$BK$510,MATCH('Auxiliar General'!BN$4,'Lista Puestos Valorados'!$B$10:$BK$10,0),0))</f>
        <v>No relevante</v>
      </c>
      <c r="BU324" s="26">
        <f>+HLOOKUP(BT324,Sistema_Puntos!$Q$5:$Y$43,'Auxiliar General'!BP$5,FALSE)</f>
        <v>0</v>
      </c>
      <c r="BV324" s="26" t="str">
        <f>+IF(VLOOKUP($B324,'Lista Puestos Valorados'!$B$11:$BK$510,MATCH('Auxiliar General'!BP$4,'Lista Puestos Valorados'!$B$10:$BK$10,0),0)="","No relevante",VLOOKUP($B324,'Lista Puestos Valorados'!$B$11:$BK$510,MATCH('Auxiliar General'!BP$4,'Lista Puestos Valorados'!$B$10:$BK$10,0),0))</f>
        <v>No relevante</v>
      </c>
      <c r="BW324" s="26">
        <f>+HLOOKUP(BV324,Sistema_Puntos!$Q$5:$Y$43,'Auxiliar General'!BR$5,FALSE)</f>
        <v>0</v>
      </c>
      <c r="BX324" s="26" t="str">
        <f>+IF(VLOOKUP($B324,'Lista Puestos Valorados'!$B$11:$BK$510,MATCH('Auxiliar General'!BR$4,'Lista Puestos Valorados'!$B$10:$BK$10,0),0)="","No relevante",VLOOKUP($B324,'Lista Puestos Valorados'!$B$11:$BK$510,MATCH('Auxiliar General'!BR$4,'Lista Puestos Valorados'!$B$10:$BK$10,0),0))</f>
        <v>No relevante</v>
      </c>
      <c r="BY324" s="26">
        <f>+HLOOKUP(BX324,Sistema_Puntos!$Q$5:$Y$43,'Auxiliar General'!BT$5,FALSE)</f>
        <v>0</v>
      </c>
      <c r="BZ324" s="26" t="str">
        <f>+IF(VLOOKUP($B324,'Lista Puestos Valorados'!$B$11:$BK$510,MATCH('Auxiliar General'!BT$4,'Lista Puestos Valorados'!$B$10:$BK$10,0),0)="","No relevante",VLOOKUP($B324,'Lista Puestos Valorados'!$B$11:$BK$510,MATCH('Auxiliar General'!BT$4,'Lista Puestos Valorados'!$B$10:$BK$10,0),0))</f>
        <v>No relevante</v>
      </c>
      <c r="CA324" s="26">
        <f>+HLOOKUP(BZ324,Sistema_Puntos!$Q$5:$Y$43,'Auxiliar General'!BV$5,FALSE)</f>
        <v>0</v>
      </c>
      <c r="CB324" s="26" t="str">
        <f>+IF(VLOOKUP($B324,'Lista Puestos Valorados'!$B$11:$BK$510,MATCH('Auxiliar General'!BV$4,'Lista Puestos Valorados'!$B$10:$BK$10,0),0)="","No relevante",VLOOKUP($B324,'Lista Puestos Valorados'!$B$11:$BK$510,MATCH('Auxiliar General'!BV$4,'Lista Puestos Valorados'!$B$10:$BK$10,0),0))</f>
        <v>No relevante</v>
      </c>
      <c r="CC324" s="26">
        <f>+HLOOKUP(CB324,Sistema_Puntos!$Q$5:$Y$43,'Auxiliar General'!BX$5,FALSE)</f>
        <v>0</v>
      </c>
      <c r="CD324" s="26" t="str">
        <f>+IF(VLOOKUP($B324,'Lista Puestos Valorados'!$B$11:$BK$510,MATCH('Auxiliar General'!BX$4,'Lista Puestos Valorados'!$B$10:$BK$10,0),0)="","No relevante",VLOOKUP($B324,'Lista Puestos Valorados'!$B$11:$BK$510,MATCH('Auxiliar General'!BX$4,'Lista Puestos Valorados'!$B$10:$BK$10,0),0))</f>
        <v>No relevante</v>
      </c>
      <c r="CE324" s="26">
        <f>+HLOOKUP(CD324,Sistema_Puntos!$Q$5:$Y$43,'Auxiliar General'!BZ$5,FALSE)</f>
        <v>0</v>
      </c>
      <c r="CF324" s="26" t="str">
        <f>+IF(VLOOKUP($B324,'Lista Puestos Valorados'!$B$11:$BK$510,MATCH('Auxiliar General'!BZ$4,'Lista Puestos Valorados'!$B$10:$BK$10,0),0)="","No relevante",VLOOKUP($B324,'Lista Puestos Valorados'!$B$11:$BK$510,MATCH('Auxiliar General'!BZ$4,'Lista Puestos Valorados'!$B$10:$BK$10,0),0))</f>
        <v>No relevante</v>
      </c>
      <c r="CG324" s="26">
        <f>+HLOOKUP(CF324,Sistema_Puntos!$Q$5:$Y$43,'Auxiliar General'!CB$5,FALSE)</f>
        <v>0</v>
      </c>
      <c r="CH324" s="29"/>
      <c r="CI324" s="29"/>
    </row>
    <row r="325" spans="2:87" ht="17.55" customHeight="1">
      <c r="B325" s="26">
        <f>+'Listado de Puestos'!B325</f>
        <v>315</v>
      </c>
      <c r="C325" s="26" t="str">
        <f>+IF('Lista Puestos Valorados'!C325="","",'Lista Puestos Valorados'!C325)</f>
        <v/>
      </c>
      <c r="D325" s="26" t="str">
        <f>+IF('Lista Puestos Valorados'!D325="","",'Lista Puestos Valorados'!D325)</f>
        <v/>
      </c>
      <c r="E325" s="26" t="str">
        <f>+IF('Lista Puestos Valorados'!E325="","",'Lista Puestos Valorados'!E325)</f>
        <v/>
      </c>
      <c r="F325" s="26" t="str">
        <f>+IF('Lista Puestos Valorados'!F325="","",'Lista Puestos Valorados'!F325)</f>
        <v/>
      </c>
      <c r="G325" s="26" t="str">
        <f>+IF('Lista Puestos Valorados'!G325="","",'Lista Puestos Valorados'!G325)</f>
        <v/>
      </c>
      <c r="H325" s="26" t="str">
        <f>+IF('Lista Puestos Valorados'!H325="","",'Lista Puestos Valorados'!H325)</f>
        <v/>
      </c>
      <c r="I325" s="26" t="str">
        <f>+IF('Lista Puestos Valorados'!I325="","",'Lista Puestos Valorados'!I325)</f>
        <v/>
      </c>
      <c r="J325" s="118" t="e">
        <f t="array" ref="J325">+IF(L325="","",_xlfn.IFS(L325&lt;='Cortes de Agrupacion'!$F$15,'Cortes de Agrupacion'!$E$15,'Resultados General'!L325&lt;='Cortes de Agrupacion'!$F$14,'Cortes de Agrupacion'!$E$14,'Resultados General'!L325&lt;='Cortes de Agrupacion'!$F$13,'Cortes de Agrupacion'!$E$13,L325&lt;='Cortes de Agrupacion'!$F$12,'Cortes de Agrupacion'!$E$12,'Resultados General'!L325&lt;='Cortes de Agrupacion'!$F$11,'Cortes de Agrupacion'!$E$11,'Resultados General'!L325&lt;='Cortes de Agrupacion'!$F$10,'Cortes de Agrupacion'!$E$10,'Resultados General'!L325&lt;='Cortes de Agrupacion'!$F$9,'Cortes de Agrupacion'!$E$9,'Resultados General'!L325&lt;='Cortes de Agrupacion'!$F$8,'Cortes de Agrupacion'!$E$8,'Resultados General'!L325&lt;='Cortes de Agrupacion'!$F$7,'Cortes de Agrupacion'!$E$7,'Resultados General'!L325&lt;='Cortes de Agrupacion'!$F$6,'Cortes de Agrupacion'!$E$6))</f>
        <v>#VALUE!</v>
      </c>
      <c r="K325" s="118" t="str">
        <f t="shared" si="8"/>
        <v/>
      </c>
      <c r="L325" s="124" t="e">
        <f>#VALUE!</f>
        <v>#VALUE!</v>
      </c>
      <c r="M325" s="26" t="e">
        <f ca="1">+_xlfn.IFNA(VLOOKUP(C325,'Distribución de puestos'!$B$8:$I$507,8,0),"")</f>
        <v>#NAME?</v>
      </c>
      <c r="N325" s="26" t="str">
        <f>+IF(VLOOKUP($B325,'Lista Puestos Valorados'!$B$11:$BK$510,MATCH('Auxiliar General'!H$4,'Lista Puestos Valorados'!$B$10:$BK$10,0),0)="","No relevante",VLOOKUP($B325,'Lista Puestos Valorados'!$B$11:$BK$510,MATCH('Auxiliar General'!H$4,'Lista Puestos Valorados'!$B$10:$BK$10,0),0))</f>
        <v>No relevante</v>
      </c>
      <c r="O325" s="26">
        <f>+HLOOKUP(N325,Sistema_Puntos!$Q$5:$Y$43,'Auxiliar General'!J$5,FALSE)</f>
        <v>0</v>
      </c>
      <c r="P325" s="26" t="str">
        <f>+IF(VLOOKUP($B325,'Lista Puestos Valorados'!$B$11:$BK$510,MATCH('Auxiliar General'!J$4,'Lista Puestos Valorados'!$B$10:$BK$10,0),0)="","No relevante",VLOOKUP($B325,'Lista Puestos Valorados'!$B$11:$BK$510,MATCH('Auxiliar General'!J$4,'Lista Puestos Valorados'!$B$10:$BK$10,0),0))</f>
        <v>No relevante</v>
      </c>
      <c r="Q325" s="26">
        <f>+HLOOKUP(P325,Sistema_Puntos!$Q$5:$Y$43,'Auxiliar General'!L$5,FALSE)</f>
        <v>0</v>
      </c>
      <c r="R325" s="26" t="str">
        <f>+IF(VLOOKUP($B325,'Lista Puestos Valorados'!$B$11:$BK$510,MATCH('Auxiliar General'!L$4,'Lista Puestos Valorados'!$B$10:$BK$10,0),0)="","No relevante",VLOOKUP($B325,'Lista Puestos Valorados'!$B$11:$BK$510,MATCH('Auxiliar General'!L$4,'Lista Puestos Valorados'!$B$10:$BK$10,0),0))</f>
        <v>No relevante</v>
      </c>
      <c r="S325" s="26">
        <f>+HLOOKUP(R325,Sistema_Puntos!$Q$5:$Y$43,'Auxiliar General'!N$5,FALSE)</f>
        <v>0</v>
      </c>
      <c r="T325" s="26" t="str">
        <f>+IF(VLOOKUP($B325,'Lista Puestos Valorados'!$B$11:$BK$510,MATCH('Auxiliar General'!N$4,'Lista Puestos Valorados'!$B$10:$BK$10,0),0)="","No relevante",VLOOKUP($B325,'Lista Puestos Valorados'!$B$11:$BK$510,MATCH('Auxiliar General'!N$4,'Lista Puestos Valorados'!$B$10:$BK$10,0),0))</f>
        <v>No relevante</v>
      </c>
      <c r="U325" s="26">
        <f>+HLOOKUP(T325,Sistema_Puntos!$Q$5:$Y$43,'Auxiliar General'!P$5,FALSE)</f>
        <v>0</v>
      </c>
      <c r="V325" s="26" t="str">
        <f>+IF(VLOOKUP($B325,'Lista Puestos Valorados'!$B$11:$BK$510,MATCH('Auxiliar General'!P$4,'Lista Puestos Valorados'!$B$10:$BK$10,0),0)="","No relevante",VLOOKUP($B325,'Lista Puestos Valorados'!$B$11:$BK$510,MATCH('Auxiliar General'!P$4,'Lista Puestos Valorados'!$B$10:$BK$10,0),0))</f>
        <v>No relevante</v>
      </c>
      <c r="W325" s="26">
        <f>+HLOOKUP(V325,Sistema_Puntos!$Q$5:$Y$43,'Auxiliar General'!R$5,FALSE)</f>
        <v>0</v>
      </c>
      <c r="X325" s="26" t="str">
        <f>+IF(VLOOKUP($B325,'Lista Puestos Valorados'!$B$11:$BK$510,MATCH('Auxiliar General'!R$4,'Lista Puestos Valorados'!$B$10:$BK$10,0),0)="","No relevante",VLOOKUP($B325,'Lista Puestos Valorados'!$B$11:$BK$510,MATCH('Auxiliar General'!R$4,'Lista Puestos Valorados'!$B$10:$BK$10,0),0))</f>
        <v>No relevante</v>
      </c>
      <c r="Y325" s="26">
        <f>+HLOOKUP(X325,Sistema_Puntos!$Q$5:$Y$43,'Auxiliar General'!T$5,FALSE)</f>
        <v>0</v>
      </c>
      <c r="Z325" s="26" t="str">
        <f>+IF(VLOOKUP($B325,'Lista Puestos Valorados'!$B$11:$BK$510,MATCH('Auxiliar General'!T$4,'Lista Puestos Valorados'!$B$10:$BK$10,0),0)="","No relevante",VLOOKUP($B325,'Lista Puestos Valorados'!$B$11:$BK$510,MATCH('Auxiliar General'!T$4,'Lista Puestos Valorados'!$B$10:$BK$10,0),0))</f>
        <v>No relevante</v>
      </c>
      <c r="AA325" s="26">
        <f>+HLOOKUP(Z325,Sistema_Puntos!$Q$5:$Y$43,'Auxiliar General'!V$5,FALSE)</f>
        <v>0</v>
      </c>
      <c r="AB325" s="26" t="str">
        <f>+IF(VLOOKUP($B325,'Lista Puestos Valorados'!$B$11:$BK$510,MATCH('Auxiliar General'!V$4,'Lista Puestos Valorados'!$B$10:$BK$10,0),0)="","No relevante",VLOOKUP($B325,'Lista Puestos Valorados'!$B$11:$BK$510,MATCH('Auxiliar General'!V$4,'Lista Puestos Valorados'!$B$10:$BK$10,0),0))</f>
        <v>No relevante</v>
      </c>
      <c r="AC325" s="26">
        <f>+HLOOKUP(AB325,Sistema_Puntos!$Q$5:$Y$43,'Auxiliar General'!X$5,FALSE)</f>
        <v>0</v>
      </c>
      <c r="AD325" s="26" t="str">
        <f>+IF(VLOOKUP($B325,'Lista Puestos Valorados'!$B$11:$BK$510,MATCH('Auxiliar General'!X$4,'Lista Puestos Valorados'!$B$10:$BK$10,0),0)="","No relevante",VLOOKUP($B325,'Lista Puestos Valorados'!$B$11:$BK$510,MATCH('Auxiliar General'!X$4,'Lista Puestos Valorados'!$B$10:$BK$10,0),0))</f>
        <v>No relevante</v>
      </c>
      <c r="AE325" s="26">
        <f>+HLOOKUP(AD325,Sistema_Puntos!$Q$5:$Y$43,'Auxiliar General'!Z$5,FALSE)</f>
        <v>0</v>
      </c>
      <c r="AF325" s="26" t="str">
        <f>+IF(VLOOKUP($B325,'Lista Puestos Valorados'!$B$11:$BK$510,MATCH('Auxiliar General'!Z$4,'Lista Puestos Valorados'!$B$10:$BK$10,0),0)="","No relevante",VLOOKUP($B325,'Lista Puestos Valorados'!$B$11:$BK$510,MATCH('Auxiliar General'!Z$4,'Lista Puestos Valorados'!$B$10:$BK$10,0),0))</f>
        <v>No relevante</v>
      </c>
      <c r="AG325" s="26">
        <f>+HLOOKUP(AF325,Sistema_Puntos!$Q$5:$Y$43,'Auxiliar General'!AB$5,FALSE)</f>
        <v>0</v>
      </c>
      <c r="AH325" s="26" t="str">
        <f>+IF(VLOOKUP($B325,'Lista Puestos Valorados'!$B$11:$BK$510,MATCH('Auxiliar General'!AB$4,'Lista Puestos Valorados'!$B$10:$BK$10,0),0)="","No relevante",VLOOKUP($B325,'Lista Puestos Valorados'!$B$11:$BK$510,MATCH('Auxiliar General'!AB$4,'Lista Puestos Valorados'!$B$10:$BK$10,0),0))</f>
        <v>No relevante</v>
      </c>
      <c r="AI325" s="26">
        <f>+HLOOKUP(AH325,Sistema_Puntos!$Q$5:$Y$43,'Auxiliar General'!AD$5,FALSE)</f>
        <v>0</v>
      </c>
      <c r="AJ325" s="26" t="str">
        <f>+IF(VLOOKUP($B325,'Lista Puestos Valorados'!$B$11:$BK$510,MATCH('Auxiliar General'!AD$4,'Lista Puestos Valorados'!$B$10:$BK$10,0),0)="","No relevante",VLOOKUP($B325,'Lista Puestos Valorados'!$B$11:$BK$510,MATCH('Auxiliar General'!AD$4,'Lista Puestos Valorados'!$B$10:$BK$10,0),0))</f>
        <v>No relevante</v>
      </c>
      <c r="AK325" s="26">
        <f>+HLOOKUP(AJ325,Sistema_Puntos!$Q$5:$Y$43,'Auxiliar General'!AF$5,FALSE)</f>
        <v>0</v>
      </c>
      <c r="AL325" s="26" t="str">
        <f>+IF(VLOOKUP($B325,'Lista Puestos Valorados'!$B$11:$BK$510,MATCH('Auxiliar General'!AF$4,'Lista Puestos Valorados'!$B$10:$BK$10,0),0)="","No relevante",VLOOKUP($B325,'Lista Puestos Valorados'!$B$11:$BK$510,MATCH('Auxiliar General'!AF$4,'Lista Puestos Valorados'!$B$10:$BK$10,0),0))</f>
        <v>No relevante</v>
      </c>
      <c r="AM325" s="26">
        <f>+HLOOKUP(AL325,Sistema_Puntos!$Q$5:$Y$43,'Auxiliar General'!AH$5,FALSE)</f>
        <v>0</v>
      </c>
      <c r="AN325" s="26" t="str">
        <f>+IF(VLOOKUP($B325,'Lista Puestos Valorados'!$B$11:$BK$510,MATCH('Auxiliar General'!AH$4,'Lista Puestos Valorados'!$B$10:$BK$10,0),0)="","No relevante",VLOOKUP($B325,'Lista Puestos Valorados'!$B$11:$BK$510,MATCH('Auxiliar General'!AH$4,'Lista Puestos Valorados'!$B$10:$BK$10,0),0))</f>
        <v>No relevante</v>
      </c>
      <c r="AO325" s="26">
        <f>+HLOOKUP(AN325,Sistema_Puntos!$Q$5:$Y$43,'Auxiliar General'!AJ$5,FALSE)</f>
        <v>0</v>
      </c>
      <c r="AP325" s="26" t="str">
        <f>+IF(VLOOKUP($B325,'Lista Puestos Valorados'!$B$11:$BK$510,MATCH('Auxiliar General'!AJ$4,'Lista Puestos Valorados'!$B$10:$BK$10,0),0)="","No relevante",VLOOKUP($B325,'Lista Puestos Valorados'!$B$11:$BK$510,MATCH('Auxiliar General'!AJ$4,'Lista Puestos Valorados'!$B$10:$BK$10,0),0))</f>
        <v>No relevante</v>
      </c>
      <c r="AQ325" s="26">
        <f>+HLOOKUP(AP325,Sistema_Puntos!$Q$5:$Y$43,'Auxiliar General'!AL$5,FALSE)</f>
        <v>0</v>
      </c>
      <c r="AR325" s="26" t="str">
        <f>+IF(VLOOKUP($B325,'Lista Puestos Valorados'!$B$11:$BK$510,MATCH('Auxiliar General'!AL$4,'Lista Puestos Valorados'!$B$10:$BK$10,0),0)="","No relevante",VLOOKUP($B325,'Lista Puestos Valorados'!$B$11:$BK$510,MATCH('Auxiliar General'!AL$4,'Lista Puestos Valorados'!$B$10:$BK$10,0),0))</f>
        <v>No relevante</v>
      </c>
      <c r="AS325" s="26">
        <f>+HLOOKUP(AR325,Sistema_Puntos!$Q$5:$Y$43,'Auxiliar General'!AN$5,FALSE)</f>
        <v>0</v>
      </c>
      <c r="AT325" s="26" t="str">
        <f>+IF(VLOOKUP($B325,'Lista Puestos Valorados'!$B$11:$BK$510,MATCH('Auxiliar General'!AN$4,'Lista Puestos Valorados'!$B$10:$BK$10,0),0)="","No relevante",VLOOKUP($B325,'Lista Puestos Valorados'!$B$11:$BK$510,MATCH('Auxiliar General'!AN$4,'Lista Puestos Valorados'!$B$10:$BK$10,0),0))</f>
        <v>No relevante</v>
      </c>
      <c r="AU325" s="26">
        <f>+HLOOKUP(AT325,Sistema_Puntos!$Q$5:$Y$43,'Auxiliar General'!AP$5,FALSE)</f>
        <v>0</v>
      </c>
      <c r="AV325" s="26" t="str">
        <f>+IF(VLOOKUP($B325,'Lista Puestos Valorados'!$B$11:$BK$510,MATCH('Auxiliar General'!AP$4,'Lista Puestos Valorados'!$B$10:$BK$10,0),0)="","No relevante",VLOOKUP($B325,'Lista Puestos Valorados'!$B$11:$BK$510,MATCH('Auxiliar General'!AP$4,'Lista Puestos Valorados'!$B$10:$BK$10,0),0))</f>
        <v>No relevante</v>
      </c>
      <c r="AW325" s="26">
        <f>+HLOOKUP(AV325,Sistema_Puntos!$Q$5:$Y$43,'Auxiliar General'!AR$5,FALSE)</f>
        <v>0</v>
      </c>
      <c r="AX325" s="26" t="str">
        <f>+IF(VLOOKUP($B325,'Lista Puestos Valorados'!$B$11:$BK$510,MATCH('Auxiliar General'!AR$4,'Lista Puestos Valorados'!$B$10:$BK$10,0),0)="","No relevante",VLOOKUP($B325,'Lista Puestos Valorados'!$B$11:$BK$510,MATCH('Auxiliar General'!AR$4,'Lista Puestos Valorados'!$B$10:$BK$10,0),0))</f>
        <v>No relevante</v>
      </c>
      <c r="AY325" s="26">
        <f>+HLOOKUP(AX325,Sistema_Puntos!$Q$5:$Y$43,'Auxiliar General'!AT$5,FALSE)</f>
        <v>0</v>
      </c>
      <c r="AZ325" s="26" t="str">
        <f>+IF(VLOOKUP($B325,'Lista Puestos Valorados'!$B$11:$BK$510,MATCH('Auxiliar General'!AT$4,'Lista Puestos Valorados'!$B$10:$BK$10,0),0)="","No relevante",VLOOKUP($B325,'Lista Puestos Valorados'!$B$11:$BK$510,MATCH('Auxiliar General'!AT$4,'Lista Puestos Valorados'!$B$10:$BK$10,0),0))</f>
        <v>No relevante</v>
      </c>
      <c r="BA325" s="26">
        <f>+HLOOKUP(AZ325,Sistema_Puntos!$Q$5:$Y$43,'Auxiliar General'!AV$5,FALSE)</f>
        <v>0</v>
      </c>
      <c r="BB325" s="26" t="str">
        <f>+IF(VLOOKUP($B325,'Lista Puestos Valorados'!$B$11:$BK$510,MATCH('Auxiliar General'!AV$4,'Lista Puestos Valorados'!$B$10:$BK$10,0),0)="","No relevante",VLOOKUP($B325,'Lista Puestos Valorados'!$B$11:$BK$510,MATCH('Auxiliar General'!AV$4,'Lista Puestos Valorados'!$B$10:$BK$10,0),0))</f>
        <v>No relevante</v>
      </c>
      <c r="BC325" s="26">
        <f>+HLOOKUP(BB325,Sistema_Puntos!$Q$5:$Y$43,'Auxiliar General'!AX$5,FALSE)</f>
        <v>0</v>
      </c>
      <c r="BD325" s="26" t="str">
        <f>+IF(VLOOKUP($B325,'Lista Puestos Valorados'!$B$11:$BK$510,MATCH('Auxiliar General'!AX$4,'Lista Puestos Valorados'!$B$10:$BK$10,0),0)="","No relevante",VLOOKUP($B325,'Lista Puestos Valorados'!$B$11:$BK$510,MATCH('Auxiliar General'!AX$4,'Lista Puestos Valorados'!$B$10:$BK$10,0),0))</f>
        <v>No relevante</v>
      </c>
      <c r="BE325" s="26">
        <f>+HLOOKUP(BD325,Sistema_Puntos!$Q$5:$Y$43,'Auxiliar General'!AZ$5,FALSE)</f>
        <v>0</v>
      </c>
      <c r="BF325" s="26" t="str">
        <f>+IF(VLOOKUP($B325,'Lista Puestos Valorados'!$B$11:$BK$510,MATCH('Auxiliar General'!AZ$4,'Lista Puestos Valorados'!$B$10:$BK$10,0),0)="","No relevante",VLOOKUP($B325,'Lista Puestos Valorados'!$B$11:$BK$510,MATCH('Auxiliar General'!AZ$4,'Lista Puestos Valorados'!$B$10:$BK$10,0),0))</f>
        <v>No relevante</v>
      </c>
      <c r="BG325" s="26">
        <f>+HLOOKUP(BF325,Sistema_Puntos!$Q$5:$Y$43,'Auxiliar General'!BB$5,FALSE)</f>
        <v>0</v>
      </c>
      <c r="BH325" s="26" t="str">
        <f>+IF(VLOOKUP($B325,'Lista Puestos Valorados'!$B$11:$BK$510,MATCH('Auxiliar General'!BB$4,'Lista Puestos Valorados'!$B$10:$BK$10,0),0)="","No relevante",VLOOKUP($B325,'Lista Puestos Valorados'!$B$11:$BK$510,MATCH('Auxiliar General'!BB$4,'Lista Puestos Valorados'!$B$10:$BK$10,0),0))</f>
        <v>No relevante</v>
      </c>
      <c r="BI325" s="26">
        <f>+HLOOKUP(BH325,Sistema_Puntos!$Q$5:$Y$43,'Auxiliar General'!BD$5,FALSE)</f>
        <v>0</v>
      </c>
      <c r="BJ325" s="26" t="str">
        <f>+IF(VLOOKUP($B325,'Lista Puestos Valorados'!$B$11:$BK$510,MATCH('Auxiliar General'!BD$4,'Lista Puestos Valorados'!$B$10:$BK$10,0),0)="","No relevante",VLOOKUP($B325,'Lista Puestos Valorados'!$B$11:$BK$510,MATCH('Auxiliar General'!BD$4,'Lista Puestos Valorados'!$B$10:$BK$10,0),0))</f>
        <v>No relevante</v>
      </c>
      <c r="BK325" s="26">
        <f>+HLOOKUP(BJ325,Sistema_Puntos!$Q$5:$Y$43,'Auxiliar General'!BF$5,FALSE)</f>
        <v>0</v>
      </c>
      <c r="BL325" s="26" t="str">
        <f>+IF(VLOOKUP($B325,'Lista Puestos Valorados'!$B$11:$BK$510,MATCH('Auxiliar General'!BF$4,'Lista Puestos Valorados'!$B$10:$BK$10,0),0)="","No relevante",VLOOKUP($B325,'Lista Puestos Valorados'!$B$11:$BK$510,MATCH('Auxiliar General'!BF$4,'Lista Puestos Valorados'!$B$10:$BK$10,0),0))</f>
        <v>No relevante</v>
      </c>
      <c r="BM325" s="26">
        <f>+HLOOKUP(BL325,Sistema_Puntos!$Q$5:$Y$43,'Auxiliar General'!BH$5,FALSE)</f>
        <v>0</v>
      </c>
      <c r="BN325" s="26" t="str">
        <f>+IF(VLOOKUP($B325,'Lista Puestos Valorados'!$B$11:$BK$510,MATCH('Auxiliar General'!BH$4,'Lista Puestos Valorados'!$B$10:$BK$10,0),0)="","No relevante",VLOOKUP($B325,'Lista Puestos Valorados'!$B$11:$BK$510,MATCH('Auxiliar General'!BH$4,'Lista Puestos Valorados'!$B$10:$BK$10,0),0))</f>
        <v>No relevante</v>
      </c>
      <c r="BO325" s="26">
        <f>+HLOOKUP(BN325,Sistema_Puntos!$Q$5:$Y$43,'Auxiliar General'!BJ$5,FALSE)</f>
        <v>0</v>
      </c>
      <c r="BP325" s="26" t="str">
        <f>+IF(VLOOKUP($B325,'Lista Puestos Valorados'!$B$11:$BK$510,MATCH('Auxiliar General'!BJ$4,'Lista Puestos Valorados'!$B$10:$BK$10,0),0)="","No relevante",VLOOKUP($B325,'Lista Puestos Valorados'!$B$11:$BK$510,MATCH('Auxiliar General'!BJ$4,'Lista Puestos Valorados'!$B$10:$BK$10,0),0))</f>
        <v>No relevante</v>
      </c>
      <c r="BQ325" s="26">
        <f>+HLOOKUP(BP325,Sistema_Puntos!$Q$5:$Y$43,'Auxiliar General'!BL$5,FALSE)</f>
        <v>0</v>
      </c>
      <c r="BR325" s="26" t="str">
        <f>+IF(VLOOKUP($B325,'Lista Puestos Valorados'!$B$11:$BK$510,MATCH('Auxiliar General'!BL$4,'Lista Puestos Valorados'!$B$10:$BK$10,0),0)="","No relevante",VLOOKUP($B325,'Lista Puestos Valorados'!$B$11:$BK$510,MATCH('Auxiliar General'!BL$4,'Lista Puestos Valorados'!$B$10:$BK$10,0),0))</f>
        <v>No relevante</v>
      </c>
      <c r="BS325" s="26">
        <f>+HLOOKUP(BR325,Sistema_Puntos!$Q$5:$Y$43,'Auxiliar General'!BN$5,FALSE)</f>
        <v>0</v>
      </c>
      <c r="BT325" s="26" t="str">
        <f>+IF(VLOOKUP($B325,'Lista Puestos Valorados'!$B$11:$BK$510,MATCH('Auxiliar General'!BN$4,'Lista Puestos Valorados'!$B$10:$BK$10,0),0)="","No relevante",VLOOKUP($B325,'Lista Puestos Valorados'!$B$11:$BK$510,MATCH('Auxiliar General'!BN$4,'Lista Puestos Valorados'!$B$10:$BK$10,0),0))</f>
        <v>No relevante</v>
      </c>
      <c r="BU325" s="26">
        <f>+HLOOKUP(BT325,Sistema_Puntos!$Q$5:$Y$43,'Auxiliar General'!BP$5,FALSE)</f>
        <v>0</v>
      </c>
      <c r="BV325" s="26" t="str">
        <f>+IF(VLOOKUP($B325,'Lista Puestos Valorados'!$B$11:$BK$510,MATCH('Auxiliar General'!BP$4,'Lista Puestos Valorados'!$B$10:$BK$10,0),0)="","No relevante",VLOOKUP($B325,'Lista Puestos Valorados'!$B$11:$BK$510,MATCH('Auxiliar General'!BP$4,'Lista Puestos Valorados'!$B$10:$BK$10,0),0))</f>
        <v>No relevante</v>
      </c>
      <c r="BW325" s="26">
        <f>+HLOOKUP(BV325,Sistema_Puntos!$Q$5:$Y$43,'Auxiliar General'!BR$5,FALSE)</f>
        <v>0</v>
      </c>
      <c r="BX325" s="26" t="str">
        <f>+IF(VLOOKUP($B325,'Lista Puestos Valorados'!$B$11:$BK$510,MATCH('Auxiliar General'!BR$4,'Lista Puestos Valorados'!$B$10:$BK$10,0),0)="","No relevante",VLOOKUP($B325,'Lista Puestos Valorados'!$B$11:$BK$510,MATCH('Auxiliar General'!BR$4,'Lista Puestos Valorados'!$B$10:$BK$10,0),0))</f>
        <v>No relevante</v>
      </c>
      <c r="BY325" s="26">
        <f>+HLOOKUP(BX325,Sistema_Puntos!$Q$5:$Y$43,'Auxiliar General'!BT$5,FALSE)</f>
        <v>0</v>
      </c>
      <c r="BZ325" s="26" t="str">
        <f>+IF(VLOOKUP($B325,'Lista Puestos Valorados'!$B$11:$BK$510,MATCH('Auxiliar General'!BT$4,'Lista Puestos Valorados'!$B$10:$BK$10,0),0)="","No relevante",VLOOKUP($B325,'Lista Puestos Valorados'!$B$11:$BK$510,MATCH('Auxiliar General'!BT$4,'Lista Puestos Valorados'!$B$10:$BK$10,0),0))</f>
        <v>No relevante</v>
      </c>
      <c r="CA325" s="26">
        <f>+HLOOKUP(BZ325,Sistema_Puntos!$Q$5:$Y$43,'Auxiliar General'!BV$5,FALSE)</f>
        <v>0</v>
      </c>
      <c r="CB325" s="26" t="str">
        <f>+IF(VLOOKUP($B325,'Lista Puestos Valorados'!$B$11:$BK$510,MATCH('Auxiliar General'!BV$4,'Lista Puestos Valorados'!$B$10:$BK$10,0),0)="","No relevante",VLOOKUP($B325,'Lista Puestos Valorados'!$B$11:$BK$510,MATCH('Auxiliar General'!BV$4,'Lista Puestos Valorados'!$B$10:$BK$10,0),0))</f>
        <v>No relevante</v>
      </c>
      <c r="CC325" s="26">
        <f>+HLOOKUP(CB325,Sistema_Puntos!$Q$5:$Y$43,'Auxiliar General'!BX$5,FALSE)</f>
        <v>0</v>
      </c>
      <c r="CD325" s="26" t="str">
        <f>+IF(VLOOKUP($B325,'Lista Puestos Valorados'!$B$11:$BK$510,MATCH('Auxiliar General'!BX$4,'Lista Puestos Valorados'!$B$10:$BK$10,0),0)="","No relevante",VLOOKUP($B325,'Lista Puestos Valorados'!$B$11:$BK$510,MATCH('Auxiliar General'!BX$4,'Lista Puestos Valorados'!$B$10:$BK$10,0),0))</f>
        <v>No relevante</v>
      </c>
      <c r="CE325" s="26">
        <f>+HLOOKUP(CD325,Sistema_Puntos!$Q$5:$Y$43,'Auxiliar General'!BZ$5,FALSE)</f>
        <v>0</v>
      </c>
      <c r="CF325" s="26" t="str">
        <f>+IF(VLOOKUP($B325,'Lista Puestos Valorados'!$B$11:$BK$510,MATCH('Auxiliar General'!BZ$4,'Lista Puestos Valorados'!$B$10:$BK$10,0),0)="","No relevante",VLOOKUP($B325,'Lista Puestos Valorados'!$B$11:$BK$510,MATCH('Auxiliar General'!BZ$4,'Lista Puestos Valorados'!$B$10:$BK$10,0),0))</f>
        <v>No relevante</v>
      </c>
      <c r="CG325" s="26">
        <f>+HLOOKUP(CF325,Sistema_Puntos!$Q$5:$Y$43,'Auxiliar General'!CB$5,FALSE)</f>
        <v>0</v>
      </c>
      <c r="CH325" s="29"/>
      <c r="CI325" s="29"/>
    </row>
    <row r="326" spans="2:87" ht="17.55" customHeight="1">
      <c r="B326" s="26">
        <f>+'Listado de Puestos'!B326</f>
        <v>316</v>
      </c>
      <c r="C326" s="26" t="str">
        <f>+IF('Lista Puestos Valorados'!C326="","",'Lista Puestos Valorados'!C326)</f>
        <v/>
      </c>
      <c r="D326" s="26" t="str">
        <f>+IF('Lista Puestos Valorados'!D326="","",'Lista Puestos Valorados'!D326)</f>
        <v/>
      </c>
      <c r="E326" s="26" t="str">
        <f>+IF('Lista Puestos Valorados'!E326="","",'Lista Puestos Valorados'!E326)</f>
        <v/>
      </c>
      <c r="F326" s="26" t="str">
        <f>+IF('Lista Puestos Valorados'!F326="","",'Lista Puestos Valorados'!F326)</f>
        <v/>
      </c>
      <c r="G326" s="26" t="str">
        <f>+IF('Lista Puestos Valorados'!G326="","",'Lista Puestos Valorados'!G326)</f>
        <v/>
      </c>
      <c r="H326" s="26" t="str">
        <f>+IF('Lista Puestos Valorados'!H326="","",'Lista Puestos Valorados'!H326)</f>
        <v/>
      </c>
      <c r="I326" s="26" t="str">
        <f>+IF('Lista Puestos Valorados'!I326="","",'Lista Puestos Valorados'!I326)</f>
        <v/>
      </c>
      <c r="J326" s="118" t="e">
        <f t="array" ref="J326">+IF(L326="","",_xlfn.IFS(L326&lt;='Cortes de Agrupacion'!$F$15,'Cortes de Agrupacion'!$E$15,'Resultados General'!L326&lt;='Cortes de Agrupacion'!$F$14,'Cortes de Agrupacion'!$E$14,'Resultados General'!L326&lt;='Cortes de Agrupacion'!$F$13,'Cortes de Agrupacion'!$E$13,L326&lt;='Cortes de Agrupacion'!$F$12,'Cortes de Agrupacion'!$E$12,'Resultados General'!L326&lt;='Cortes de Agrupacion'!$F$11,'Cortes de Agrupacion'!$E$11,'Resultados General'!L326&lt;='Cortes de Agrupacion'!$F$10,'Cortes de Agrupacion'!$E$10,'Resultados General'!L326&lt;='Cortes de Agrupacion'!$F$9,'Cortes de Agrupacion'!$E$9,'Resultados General'!L326&lt;='Cortes de Agrupacion'!$F$8,'Cortes de Agrupacion'!$E$8,'Resultados General'!L326&lt;='Cortes de Agrupacion'!$F$7,'Cortes de Agrupacion'!$E$7,'Resultados General'!L326&lt;='Cortes de Agrupacion'!$F$6,'Cortes de Agrupacion'!$E$6))</f>
        <v>#VALUE!</v>
      </c>
      <c r="K326" s="118" t="str">
        <f t="shared" si="8"/>
        <v/>
      </c>
      <c r="L326" s="124" t="e">
        <f>#VALUE!</f>
        <v>#VALUE!</v>
      </c>
      <c r="M326" s="26" t="e">
        <f ca="1">+_xlfn.IFNA(VLOOKUP(C326,'Distribución de puestos'!$B$8:$I$507,8,0),"")</f>
        <v>#NAME?</v>
      </c>
      <c r="N326" s="26" t="str">
        <f>+IF(VLOOKUP($B326,'Lista Puestos Valorados'!$B$11:$BK$510,MATCH('Auxiliar General'!H$4,'Lista Puestos Valorados'!$B$10:$BK$10,0),0)="","No relevante",VLOOKUP($B326,'Lista Puestos Valorados'!$B$11:$BK$510,MATCH('Auxiliar General'!H$4,'Lista Puestos Valorados'!$B$10:$BK$10,0),0))</f>
        <v>No relevante</v>
      </c>
      <c r="O326" s="26">
        <f>+HLOOKUP(N326,Sistema_Puntos!$Q$5:$Y$43,'Auxiliar General'!J$5,FALSE)</f>
        <v>0</v>
      </c>
      <c r="P326" s="26" t="str">
        <f>+IF(VLOOKUP($B326,'Lista Puestos Valorados'!$B$11:$BK$510,MATCH('Auxiliar General'!J$4,'Lista Puestos Valorados'!$B$10:$BK$10,0),0)="","No relevante",VLOOKUP($B326,'Lista Puestos Valorados'!$B$11:$BK$510,MATCH('Auxiliar General'!J$4,'Lista Puestos Valorados'!$B$10:$BK$10,0),0))</f>
        <v>No relevante</v>
      </c>
      <c r="Q326" s="26">
        <f>+HLOOKUP(P326,Sistema_Puntos!$Q$5:$Y$43,'Auxiliar General'!L$5,FALSE)</f>
        <v>0</v>
      </c>
      <c r="R326" s="26" t="str">
        <f>+IF(VLOOKUP($B326,'Lista Puestos Valorados'!$B$11:$BK$510,MATCH('Auxiliar General'!L$4,'Lista Puestos Valorados'!$B$10:$BK$10,0),0)="","No relevante",VLOOKUP($B326,'Lista Puestos Valorados'!$B$11:$BK$510,MATCH('Auxiliar General'!L$4,'Lista Puestos Valorados'!$B$10:$BK$10,0),0))</f>
        <v>No relevante</v>
      </c>
      <c r="S326" s="26">
        <f>+HLOOKUP(R326,Sistema_Puntos!$Q$5:$Y$43,'Auxiliar General'!N$5,FALSE)</f>
        <v>0</v>
      </c>
      <c r="T326" s="26" t="str">
        <f>+IF(VLOOKUP($B326,'Lista Puestos Valorados'!$B$11:$BK$510,MATCH('Auxiliar General'!N$4,'Lista Puestos Valorados'!$B$10:$BK$10,0),0)="","No relevante",VLOOKUP($B326,'Lista Puestos Valorados'!$B$11:$BK$510,MATCH('Auxiliar General'!N$4,'Lista Puestos Valorados'!$B$10:$BK$10,0),0))</f>
        <v>No relevante</v>
      </c>
      <c r="U326" s="26">
        <f>+HLOOKUP(T326,Sistema_Puntos!$Q$5:$Y$43,'Auxiliar General'!P$5,FALSE)</f>
        <v>0</v>
      </c>
      <c r="V326" s="26" t="str">
        <f>+IF(VLOOKUP($B326,'Lista Puestos Valorados'!$B$11:$BK$510,MATCH('Auxiliar General'!P$4,'Lista Puestos Valorados'!$B$10:$BK$10,0),0)="","No relevante",VLOOKUP($B326,'Lista Puestos Valorados'!$B$11:$BK$510,MATCH('Auxiliar General'!P$4,'Lista Puestos Valorados'!$B$10:$BK$10,0),0))</f>
        <v>No relevante</v>
      </c>
      <c r="W326" s="26">
        <f>+HLOOKUP(V326,Sistema_Puntos!$Q$5:$Y$43,'Auxiliar General'!R$5,FALSE)</f>
        <v>0</v>
      </c>
      <c r="X326" s="26" t="str">
        <f>+IF(VLOOKUP($B326,'Lista Puestos Valorados'!$B$11:$BK$510,MATCH('Auxiliar General'!R$4,'Lista Puestos Valorados'!$B$10:$BK$10,0),0)="","No relevante",VLOOKUP($B326,'Lista Puestos Valorados'!$B$11:$BK$510,MATCH('Auxiliar General'!R$4,'Lista Puestos Valorados'!$B$10:$BK$10,0),0))</f>
        <v>No relevante</v>
      </c>
      <c r="Y326" s="26">
        <f>+HLOOKUP(X326,Sistema_Puntos!$Q$5:$Y$43,'Auxiliar General'!T$5,FALSE)</f>
        <v>0</v>
      </c>
      <c r="Z326" s="26" t="str">
        <f>+IF(VLOOKUP($B326,'Lista Puestos Valorados'!$B$11:$BK$510,MATCH('Auxiliar General'!T$4,'Lista Puestos Valorados'!$B$10:$BK$10,0),0)="","No relevante",VLOOKUP($B326,'Lista Puestos Valorados'!$B$11:$BK$510,MATCH('Auxiliar General'!T$4,'Lista Puestos Valorados'!$B$10:$BK$10,0),0))</f>
        <v>No relevante</v>
      </c>
      <c r="AA326" s="26">
        <f>+HLOOKUP(Z326,Sistema_Puntos!$Q$5:$Y$43,'Auxiliar General'!V$5,FALSE)</f>
        <v>0</v>
      </c>
      <c r="AB326" s="26" t="str">
        <f>+IF(VLOOKUP($B326,'Lista Puestos Valorados'!$B$11:$BK$510,MATCH('Auxiliar General'!V$4,'Lista Puestos Valorados'!$B$10:$BK$10,0),0)="","No relevante",VLOOKUP($B326,'Lista Puestos Valorados'!$B$11:$BK$510,MATCH('Auxiliar General'!V$4,'Lista Puestos Valorados'!$B$10:$BK$10,0),0))</f>
        <v>No relevante</v>
      </c>
      <c r="AC326" s="26">
        <f>+HLOOKUP(AB326,Sistema_Puntos!$Q$5:$Y$43,'Auxiliar General'!X$5,FALSE)</f>
        <v>0</v>
      </c>
      <c r="AD326" s="26" t="str">
        <f>+IF(VLOOKUP($B326,'Lista Puestos Valorados'!$B$11:$BK$510,MATCH('Auxiliar General'!X$4,'Lista Puestos Valorados'!$B$10:$BK$10,0),0)="","No relevante",VLOOKUP($B326,'Lista Puestos Valorados'!$B$11:$BK$510,MATCH('Auxiliar General'!X$4,'Lista Puestos Valorados'!$B$10:$BK$10,0),0))</f>
        <v>No relevante</v>
      </c>
      <c r="AE326" s="26">
        <f>+HLOOKUP(AD326,Sistema_Puntos!$Q$5:$Y$43,'Auxiliar General'!Z$5,FALSE)</f>
        <v>0</v>
      </c>
      <c r="AF326" s="26" t="str">
        <f>+IF(VLOOKUP($B326,'Lista Puestos Valorados'!$B$11:$BK$510,MATCH('Auxiliar General'!Z$4,'Lista Puestos Valorados'!$B$10:$BK$10,0),0)="","No relevante",VLOOKUP($B326,'Lista Puestos Valorados'!$B$11:$BK$510,MATCH('Auxiliar General'!Z$4,'Lista Puestos Valorados'!$B$10:$BK$10,0),0))</f>
        <v>No relevante</v>
      </c>
      <c r="AG326" s="26">
        <f>+HLOOKUP(AF326,Sistema_Puntos!$Q$5:$Y$43,'Auxiliar General'!AB$5,FALSE)</f>
        <v>0</v>
      </c>
      <c r="AH326" s="26" t="str">
        <f>+IF(VLOOKUP($B326,'Lista Puestos Valorados'!$B$11:$BK$510,MATCH('Auxiliar General'!AB$4,'Lista Puestos Valorados'!$B$10:$BK$10,0),0)="","No relevante",VLOOKUP($B326,'Lista Puestos Valorados'!$B$11:$BK$510,MATCH('Auxiliar General'!AB$4,'Lista Puestos Valorados'!$B$10:$BK$10,0),0))</f>
        <v>No relevante</v>
      </c>
      <c r="AI326" s="26">
        <f>+HLOOKUP(AH326,Sistema_Puntos!$Q$5:$Y$43,'Auxiliar General'!AD$5,FALSE)</f>
        <v>0</v>
      </c>
      <c r="AJ326" s="26" t="str">
        <f>+IF(VLOOKUP($B326,'Lista Puestos Valorados'!$B$11:$BK$510,MATCH('Auxiliar General'!AD$4,'Lista Puestos Valorados'!$B$10:$BK$10,0),0)="","No relevante",VLOOKUP($B326,'Lista Puestos Valorados'!$B$11:$BK$510,MATCH('Auxiliar General'!AD$4,'Lista Puestos Valorados'!$B$10:$BK$10,0),0))</f>
        <v>No relevante</v>
      </c>
      <c r="AK326" s="26">
        <f>+HLOOKUP(AJ326,Sistema_Puntos!$Q$5:$Y$43,'Auxiliar General'!AF$5,FALSE)</f>
        <v>0</v>
      </c>
      <c r="AL326" s="26" t="str">
        <f>+IF(VLOOKUP($B326,'Lista Puestos Valorados'!$B$11:$BK$510,MATCH('Auxiliar General'!AF$4,'Lista Puestos Valorados'!$B$10:$BK$10,0),0)="","No relevante",VLOOKUP($B326,'Lista Puestos Valorados'!$B$11:$BK$510,MATCH('Auxiliar General'!AF$4,'Lista Puestos Valorados'!$B$10:$BK$10,0),0))</f>
        <v>No relevante</v>
      </c>
      <c r="AM326" s="26">
        <f>+HLOOKUP(AL326,Sistema_Puntos!$Q$5:$Y$43,'Auxiliar General'!AH$5,FALSE)</f>
        <v>0</v>
      </c>
      <c r="AN326" s="26" t="str">
        <f>+IF(VLOOKUP($B326,'Lista Puestos Valorados'!$B$11:$BK$510,MATCH('Auxiliar General'!AH$4,'Lista Puestos Valorados'!$B$10:$BK$10,0),0)="","No relevante",VLOOKUP($B326,'Lista Puestos Valorados'!$B$11:$BK$510,MATCH('Auxiliar General'!AH$4,'Lista Puestos Valorados'!$B$10:$BK$10,0),0))</f>
        <v>No relevante</v>
      </c>
      <c r="AO326" s="26">
        <f>+HLOOKUP(AN326,Sistema_Puntos!$Q$5:$Y$43,'Auxiliar General'!AJ$5,FALSE)</f>
        <v>0</v>
      </c>
      <c r="AP326" s="26" t="str">
        <f>+IF(VLOOKUP($B326,'Lista Puestos Valorados'!$B$11:$BK$510,MATCH('Auxiliar General'!AJ$4,'Lista Puestos Valorados'!$B$10:$BK$10,0),0)="","No relevante",VLOOKUP($B326,'Lista Puestos Valorados'!$B$11:$BK$510,MATCH('Auxiliar General'!AJ$4,'Lista Puestos Valorados'!$B$10:$BK$10,0),0))</f>
        <v>No relevante</v>
      </c>
      <c r="AQ326" s="26">
        <f>+HLOOKUP(AP326,Sistema_Puntos!$Q$5:$Y$43,'Auxiliar General'!AL$5,FALSE)</f>
        <v>0</v>
      </c>
      <c r="AR326" s="26" t="str">
        <f>+IF(VLOOKUP($B326,'Lista Puestos Valorados'!$B$11:$BK$510,MATCH('Auxiliar General'!AL$4,'Lista Puestos Valorados'!$B$10:$BK$10,0),0)="","No relevante",VLOOKUP($B326,'Lista Puestos Valorados'!$B$11:$BK$510,MATCH('Auxiliar General'!AL$4,'Lista Puestos Valorados'!$B$10:$BK$10,0),0))</f>
        <v>No relevante</v>
      </c>
      <c r="AS326" s="26">
        <f>+HLOOKUP(AR326,Sistema_Puntos!$Q$5:$Y$43,'Auxiliar General'!AN$5,FALSE)</f>
        <v>0</v>
      </c>
      <c r="AT326" s="26" t="str">
        <f>+IF(VLOOKUP($B326,'Lista Puestos Valorados'!$B$11:$BK$510,MATCH('Auxiliar General'!AN$4,'Lista Puestos Valorados'!$B$10:$BK$10,0),0)="","No relevante",VLOOKUP($B326,'Lista Puestos Valorados'!$B$11:$BK$510,MATCH('Auxiliar General'!AN$4,'Lista Puestos Valorados'!$B$10:$BK$10,0),0))</f>
        <v>No relevante</v>
      </c>
      <c r="AU326" s="26">
        <f>+HLOOKUP(AT326,Sistema_Puntos!$Q$5:$Y$43,'Auxiliar General'!AP$5,FALSE)</f>
        <v>0</v>
      </c>
      <c r="AV326" s="26" t="str">
        <f>+IF(VLOOKUP($B326,'Lista Puestos Valorados'!$B$11:$BK$510,MATCH('Auxiliar General'!AP$4,'Lista Puestos Valorados'!$B$10:$BK$10,0),0)="","No relevante",VLOOKUP($B326,'Lista Puestos Valorados'!$B$11:$BK$510,MATCH('Auxiliar General'!AP$4,'Lista Puestos Valorados'!$B$10:$BK$10,0),0))</f>
        <v>No relevante</v>
      </c>
      <c r="AW326" s="26">
        <f>+HLOOKUP(AV326,Sistema_Puntos!$Q$5:$Y$43,'Auxiliar General'!AR$5,FALSE)</f>
        <v>0</v>
      </c>
      <c r="AX326" s="26" t="str">
        <f>+IF(VLOOKUP($B326,'Lista Puestos Valorados'!$B$11:$BK$510,MATCH('Auxiliar General'!AR$4,'Lista Puestos Valorados'!$B$10:$BK$10,0),0)="","No relevante",VLOOKUP($B326,'Lista Puestos Valorados'!$B$11:$BK$510,MATCH('Auxiliar General'!AR$4,'Lista Puestos Valorados'!$B$10:$BK$10,0),0))</f>
        <v>No relevante</v>
      </c>
      <c r="AY326" s="26">
        <f>+HLOOKUP(AX326,Sistema_Puntos!$Q$5:$Y$43,'Auxiliar General'!AT$5,FALSE)</f>
        <v>0</v>
      </c>
      <c r="AZ326" s="26" t="str">
        <f>+IF(VLOOKUP($B326,'Lista Puestos Valorados'!$B$11:$BK$510,MATCH('Auxiliar General'!AT$4,'Lista Puestos Valorados'!$B$10:$BK$10,0),0)="","No relevante",VLOOKUP($B326,'Lista Puestos Valorados'!$B$11:$BK$510,MATCH('Auxiliar General'!AT$4,'Lista Puestos Valorados'!$B$10:$BK$10,0),0))</f>
        <v>No relevante</v>
      </c>
      <c r="BA326" s="26">
        <f>+HLOOKUP(AZ326,Sistema_Puntos!$Q$5:$Y$43,'Auxiliar General'!AV$5,FALSE)</f>
        <v>0</v>
      </c>
      <c r="BB326" s="26" t="str">
        <f>+IF(VLOOKUP($B326,'Lista Puestos Valorados'!$B$11:$BK$510,MATCH('Auxiliar General'!AV$4,'Lista Puestos Valorados'!$B$10:$BK$10,0),0)="","No relevante",VLOOKUP($B326,'Lista Puestos Valorados'!$B$11:$BK$510,MATCH('Auxiliar General'!AV$4,'Lista Puestos Valorados'!$B$10:$BK$10,0),0))</f>
        <v>No relevante</v>
      </c>
      <c r="BC326" s="26">
        <f>+HLOOKUP(BB326,Sistema_Puntos!$Q$5:$Y$43,'Auxiliar General'!AX$5,FALSE)</f>
        <v>0</v>
      </c>
      <c r="BD326" s="26" t="str">
        <f>+IF(VLOOKUP($B326,'Lista Puestos Valorados'!$B$11:$BK$510,MATCH('Auxiliar General'!AX$4,'Lista Puestos Valorados'!$B$10:$BK$10,0),0)="","No relevante",VLOOKUP($B326,'Lista Puestos Valorados'!$B$11:$BK$510,MATCH('Auxiliar General'!AX$4,'Lista Puestos Valorados'!$B$10:$BK$10,0),0))</f>
        <v>No relevante</v>
      </c>
      <c r="BE326" s="26">
        <f>+HLOOKUP(BD326,Sistema_Puntos!$Q$5:$Y$43,'Auxiliar General'!AZ$5,FALSE)</f>
        <v>0</v>
      </c>
      <c r="BF326" s="26" t="str">
        <f>+IF(VLOOKUP($B326,'Lista Puestos Valorados'!$B$11:$BK$510,MATCH('Auxiliar General'!AZ$4,'Lista Puestos Valorados'!$B$10:$BK$10,0),0)="","No relevante",VLOOKUP($B326,'Lista Puestos Valorados'!$B$11:$BK$510,MATCH('Auxiliar General'!AZ$4,'Lista Puestos Valorados'!$B$10:$BK$10,0),0))</f>
        <v>No relevante</v>
      </c>
      <c r="BG326" s="26">
        <f>+HLOOKUP(BF326,Sistema_Puntos!$Q$5:$Y$43,'Auxiliar General'!BB$5,FALSE)</f>
        <v>0</v>
      </c>
      <c r="BH326" s="26" t="str">
        <f>+IF(VLOOKUP($B326,'Lista Puestos Valorados'!$B$11:$BK$510,MATCH('Auxiliar General'!BB$4,'Lista Puestos Valorados'!$B$10:$BK$10,0),0)="","No relevante",VLOOKUP($B326,'Lista Puestos Valorados'!$B$11:$BK$510,MATCH('Auxiliar General'!BB$4,'Lista Puestos Valorados'!$B$10:$BK$10,0),0))</f>
        <v>No relevante</v>
      </c>
      <c r="BI326" s="26">
        <f>+HLOOKUP(BH326,Sistema_Puntos!$Q$5:$Y$43,'Auxiliar General'!BD$5,FALSE)</f>
        <v>0</v>
      </c>
      <c r="BJ326" s="26" t="str">
        <f>+IF(VLOOKUP($B326,'Lista Puestos Valorados'!$B$11:$BK$510,MATCH('Auxiliar General'!BD$4,'Lista Puestos Valorados'!$B$10:$BK$10,0),0)="","No relevante",VLOOKUP($B326,'Lista Puestos Valorados'!$B$11:$BK$510,MATCH('Auxiliar General'!BD$4,'Lista Puestos Valorados'!$B$10:$BK$10,0),0))</f>
        <v>No relevante</v>
      </c>
      <c r="BK326" s="26">
        <f>+HLOOKUP(BJ326,Sistema_Puntos!$Q$5:$Y$43,'Auxiliar General'!BF$5,FALSE)</f>
        <v>0</v>
      </c>
      <c r="BL326" s="26" t="str">
        <f>+IF(VLOOKUP($B326,'Lista Puestos Valorados'!$B$11:$BK$510,MATCH('Auxiliar General'!BF$4,'Lista Puestos Valorados'!$B$10:$BK$10,0),0)="","No relevante",VLOOKUP($B326,'Lista Puestos Valorados'!$B$11:$BK$510,MATCH('Auxiliar General'!BF$4,'Lista Puestos Valorados'!$B$10:$BK$10,0),0))</f>
        <v>No relevante</v>
      </c>
      <c r="BM326" s="26">
        <f>+HLOOKUP(BL326,Sistema_Puntos!$Q$5:$Y$43,'Auxiliar General'!BH$5,FALSE)</f>
        <v>0</v>
      </c>
      <c r="BN326" s="26" t="str">
        <f>+IF(VLOOKUP($B326,'Lista Puestos Valorados'!$B$11:$BK$510,MATCH('Auxiliar General'!BH$4,'Lista Puestos Valorados'!$B$10:$BK$10,0),0)="","No relevante",VLOOKUP($B326,'Lista Puestos Valorados'!$B$11:$BK$510,MATCH('Auxiliar General'!BH$4,'Lista Puestos Valorados'!$B$10:$BK$10,0),0))</f>
        <v>No relevante</v>
      </c>
      <c r="BO326" s="26">
        <f>+HLOOKUP(BN326,Sistema_Puntos!$Q$5:$Y$43,'Auxiliar General'!BJ$5,FALSE)</f>
        <v>0</v>
      </c>
      <c r="BP326" s="26" t="str">
        <f>+IF(VLOOKUP($B326,'Lista Puestos Valorados'!$B$11:$BK$510,MATCH('Auxiliar General'!BJ$4,'Lista Puestos Valorados'!$B$10:$BK$10,0),0)="","No relevante",VLOOKUP($B326,'Lista Puestos Valorados'!$B$11:$BK$510,MATCH('Auxiliar General'!BJ$4,'Lista Puestos Valorados'!$B$10:$BK$10,0),0))</f>
        <v>No relevante</v>
      </c>
      <c r="BQ326" s="26">
        <f>+HLOOKUP(BP326,Sistema_Puntos!$Q$5:$Y$43,'Auxiliar General'!BL$5,FALSE)</f>
        <v>0</v>
      </c>
      <c r="BR326" s="26" t="str">
        <f>+IF(VLOOKUP($B326,'Lista Puestos Valorados'!$B$11:$BK$510,MATCH('Auxiliar General'!BL$4,'Lista Puestos Valorados'!$B$10:$BK$10,0),0)="","No relevante",VLOOKUP($B326,'Lista Puestos Valorados'!$B$11:$BK$510,MATCH('Auxiliar General'!BL$4,'Lista Puestos Valorados'!$B$10:$BK$10,0),0))</f>
        <v>No relevante</v>
      </c>
      <c r="BS326" s="26">
        <f>+HLOOKUP(BR326,Sistema_Puntos!$Q$5:$Y$43,'Auxiliar General'!BN$5,FALSE)</f>
        <v>0</v>
      </c>
      <c r="BT326" s="26" t="str">
        <f>+IF(VLOOKUP($B326,'Lista Puestos Valorados'!$B$11:$BK$510,MATCH('Auxiliar General'!BN$4,'Lista Puestos Valorados'!$B$10:$BK$10,0),0)="","No relevante",VLOOKUP($B326,'Lista Puestos Valorados'!$B$11:$BK$510,MATCH('Auxiliar General'!BN$4,'Lista Puestos Valorados'!$B$10:$BK$10,0),0))</f>
        <v>No relevante</v>
      </c>
      <c r="BU326" s="26">
        <f>+HLOOKUP(BT326,Sistema_Puntos!$Q$5:$Y$43,'Auxiliar General'!BP$5,FALSE)</f>
        <v>0</v>
      </c>
      <c r="BV326" s="26" t="str">
        <f>+IF(VLOOKUP($B326,'Lista Puestos Valorados'!$B$11:$BK$510,MATCH('Auxiliar General'!BP$4,'Lista Puestos Valorados'!$B$10:$BK$10,0),0)="","No relevante",VLOOKUP($B326,'Lista Puestos Valorados'!$B$11:$BK$510,MATCH('Auxiliar General'!BP$4,'Lista Puestos Valorados'!$B$10:$BK$10,0),0))</f>
        <v>No relevante</v>
      </c>
      <c r="BW326" s="26">
        <f>+HLOOKUP(BV326,Sistema_Puntos!$Q$5:$Y$43,'Auxiliar General'!BR$5,FALSE)</f>
        <v>0</v>
      </c>
      <c r="BX326" s="26" t="str">
        <f>+IF(VLOOKUP($B326,'Lista Puestos Valorados'!$B$11:$BK$510,MATCH('Auxiliar General'!BR$4,'Lista Puestos Valorados'!$B$10:$BK$10,0),0)="","No relevante",VLOOKUP($B326,'Lista Puestos Valorados'!$B$11:$BK$510,MATCH('Auxiliar General'!BR$4,'Lista Puestos Valorados'!$B$10:$BK$10,0),0))</f>
        <v>No relevante</v>
      </c>
      <c r="BY326" s="26">
        <f>+HLOOKUP(BX326,Sistema_Puntos!$Q$5:$Y$43,'Auxiliar General'!BT$5,FALSE)</f>
        <v>0</v>
      </c>
      <c r="BZ326" s="26" t="str">
        <f>+IF(VLOOKUP($B326,'Lista Puestos Valorados'!$B$11:$BK$510,MATCH('Auxiliar General'!BT$4,'Lista Puestos Valorados'!$B$10:$BK$10,0),0)="","No relevante",VLOOKUP($B326,'Lista Puestos Valorados'!$B$11:$BK$510,MATCH('Auxiliar General'!BT$4,'Lista Puestos Valorados'!$B$10:$BK$10,0),0))</f>
        <v>No relevante</v>
      </c>
      <c r="CA326" s="26">
        <f>+HLOOKUP(BZ326,Sistema_Puntos!$Q$5:$Y$43,'Auxiliar General'!BV$5,FALSE)</f>
        <v>0</v>
      </c>
      <c r="CB326" s="26" t="str">
        <f>+IF(VLOOKUP($B326,'Lista Puestos Valorados'!$B$11:$BK$510,MATCH('Auxiliar General'!BV$4,'Lista Puestos Valorados'!$B$10:$BK$10,0),0)="","No relevante",VLOOKUP($B326,'Lista Puestos Valorados'!$B$11:$BK$510,MATCH('Auxiliar General'!BV$4,'Lista Puestos Valorados'!$B$10:$BK$10,0),0))</f>
        <v>No relevante</v>
      </c>
      <c r="CC326" s="26">
        <f>+HLOOKUP(CB326,Sistema_Puntos!$Q$5:$Y$43,'Auxiliar General'!BX$5,FALSE)</f>
        <v>0</v>
      </c>
      <c r="CD326" s="26" t="str">
        <f>+IF(VLOOKUP($B326,'Lista Puestos Valorados'!$B$11:$BK$510,MATCH('Auxiliar General'!BX$4,'Lista Puestos Valorados'!$B$10:$BK$10,0),0)="","No relevante",VLOOKUP($B326,'Lista Puestos Valorados'!$B$11:$BK$510,MATCH('Auxiliar General'!BX$4,'Lista Puestos Valorados'!$B$10:$BK$10,0),0))</f>
        <v>No relevante</v>
      </c>
      <c r="CE326" s="26">
        <f>+HLOOKUP(CD326,Sistema_Puntos!$Q$5:$Y$43,'Auxiliar General'!BZ$5,FALSE)</f>
        <v>0</v>
      </c>
      <c r="CF326" s="26" t="str">
        <f>+IF(VLOOKUP($B326,'Lista Puestos Valorados'!$B$11:$BK$510,MATCH('Auxiliar General'!BZ$4,'Lista Puestos Valorados'!$B$10:$BK$10,0),0)="","No relevante",VLOOKUP($B326,'Lista Puestos Valorados'!$B$11:$BK$510,MATCH('Auxiliar General'!BZ$4,'Lista Puestos Valorados'!$B$10:$BK$10,0),0))</f>
        <v>No relevante</v>
      </c>
      <c r="CG326" s="26">
        <f>+HLOOKUP(CF326,Sistema_Puntos!$Q$5:$Y$43,'Auxiliar General'!CB$5,FALSE)</f>
        <v>0</v>
      </c>
      <c r="CH326" s="29"/>
      <c r="CI326" s="29"/>
    </row>
    <row r="327" spans="2:87" ht="17.55" customHeight="1">
      <c r="B327" s="26">
        <f>+'Listado de Puestos'!B327</f>
        <v>317</v>
      </c>
      <c r="C327" s="26" t="str">
        <f>+IF('Lista Puestos Valorados'!C327="","",'Lista Puestos Valorados'!C327)</f>
        <v/>
      </c>
      <c r="D327" s="26" t="str">
        <f>+IF('Lista Puestos Valorados'!D327="","",'Lista Puestos Valorados'!D327)</f>
        <v/>
      </c>
      <c r="E327" s="26" t="str">
        <f>+IF('Lista Puestos Valorados'!E327="","",'Lista Puestos Valorados'!E327)</f>
        <v/>
      </c>
      <c r="F327" s="26" t="str">
        <f>+IF('Lista Puestos Valorados'!F327="","",'Lista Puestos Valorados'!F327)</f>
        <v/>
      </c>
      <c r="G327" s="26" t="str">
        <f>+IF('Lista Puestos Valorados'!G327="","",'Lista Puestos Valorados'!G327)</f>
        <v/>
      </c>
      <c r="H327" s="26" t="str">
        <f>+IF('Lista Puestos Valorados'!H327="","",'Lista Puestos Valorados'!H327)</f>
        <v/>
      </c>
      <c r="I327" s="26" t="str">
        <f>+IF('Lista Puestos Valorados'!I327="","",'Lista Puestos Valorados'!I327)</f>
        <v/>
      </c>
      <c r="J327" s="118" t="e">
        <f t="array" ref="J327">+IF(L327="","",_xlfn.IFS(L327&lt;='Cortes de Agrupacion'!$F$15,'Cortes de Agrupacion'!$E$15,'Resultados General'!L327&lt;='Cortes de Agrupacion'!$F$14,'Cortes de Agrupacion'!$E$14,'Resultados General'!L327&lt;='Cortes de Agrupacion'!$F$13,'Cortes de Agrupacion'!$E$13,L327&lt;='Cortes de Agrupacion'!$F$12,'Cortes de Agrupacion'!$E$12,'Resultados General'!L327&lt;='Cortes de Agrupacion'!$F$11,'Cortes de Agrupacion'!$E$11,'Resultados General'!L327&lt;='Cortes de Agrupacion'!$F$10,'Cortes de Agrupacion'!$E$10,'Resultados General'!L327&lt;='Cortes de Agrupacion'!$F$9,'Cortes de Agrupacion'!$E$9,'Resultados General'!L327&lt;='Cortes de Agrupacion'!$F$8,'Cortes de Agrupacion'!$E$8,'Resultados General'!L327&lt;='Cortes de Agrupacion'!$F$7,'Cortes de Agrupacion'!$E$7,'Resultados General'!L327&lt;='Cortes de Agrupacion'!$F$6,'Cortes de Agrupacion'!$E$6))</f>
        <v>#VALUE!</v>
      </c>
      <c r="K327" s="118" t="str">
        <f t="shared" si="8"/>
        <v/>
      </c>
      <c r="L327" s="124" t="e">
        <f>#VALUE!</f>
        <v>#VALUE!</v>
      </c>
      <c r="M327" s="26" t="e">
        <f ca="1">+_xlfn.IFNA(VLOOKUP(C327,'Distribución de puestos'!$B$8:$I$507,8,0),"")</f>
        <v>#NAME?</v>
      </c>
      <c r="N327" s="26" t="str">
        <f>+IF(VLOOKUP($B327,'Lista Puestos Valorados'!$B$11:$BK$510,MATCH('Auxiliar General'!H$4,'Lista Puestos Valorados'!$B$10:$BK$10,0),0)="","No relevante",VLOOKUP($B327,'Lista Puestos Valorados'!$B$11:$BK$510,MATCH('Auxiliar General'!H$4,'Lista Puestos Valorados'!$B$10:$BK$10,0),0))</f>
        <v>No relevante</v>
      </c>
      <c r="O327" s="26">
        <f>+HLOOKUP(N327,Sistema_Puntos!$Q$5:$Y$43,'Auxiliar General'!J$5,FALSE)</f>
        <v>0</v>
      </c>
      <c r="P327" s="26" t="str">
        <f>+IF(VLOOKUP($B327,'Lista Puestos Valorados'!$B$11:$BK$510,MATCH('Auxiliar General'!J$4,'Lista Puestos Valorados'!$B$10:$BK$10,0),0)="","No relevante",VLOOKUP($B327,'Lista Puestos Valorados'!$B$11:$BK$510,MATCH('Auxiliar General'!J$4,'Lista Puestos Valorados'!$B$10:$BK$10,0),0))</f>
        <v>No relevante</v>
      </c>
      <c r="Q327" s="26">
        <f>+HLOOKUP(P327,Sistema_Puntos!$Q$5:$Y$43,'Auxiliar General'!L$5,FALSE)</f>
        <v>0</v>
      </c>
      <c r="R327" s="26" t="str">
        <f>+IF(VLOOKUP($B327,'Lista Puestos Valorados'!$B$11:$BK$510,MATCH('Auxiliar General'!L$4,'Lista Puestos Valorados'!$B$10:$BK$10,0),0)="","No relevante",VLOOKUP($B327,'Lista Puestos Valorados'!$B$11:$BK$510,MATCH('Auxiliar General'!L$4,'Lista Puestos Valorados'!$B$10:$BK$10,0),0))</f>
        <v>No relevante</v>
      </c>
      <c r="S327" s="26">
        <f>+HLOOKUP(R327,Sistema_Puntos!$Q$5:$Y$43,'Auxiliar General'!N$5,FALSE)</f>
        <v>0</v>
      </c>
      <c r="T327" s="26" t="str">
        <f>+IF(VLOOKUP($B327,'Lista Puestos Valorados'!$B$11:$BK$510,MATCH('Auxiliar General'!N$4,'Lista Puestos Valorados'!$B$10:$BK$10,0),0)="","No relevante",VLOOKUP($B327,'Lista Puestos Valorados'!$B$11:$BK$510,MATCH('Auxiliar General'!N$4,'Lista Puestos Valorados'!$B$10:$BK$10,0),0))</f>
        <v>No relevante</v>
      </c>
      <c r="U327" s="26">
        <f>+HLOOKUP(T327,Sistema_Puntos!$Q$5:$Y$43,'Auxiliar General'!P$5,FALSE)</f>
        <v>0</v>
      </c>
      <c r="V327" s="26" t="str">
        <f>+IF(VLOOKUP($B327,'Lista Puestos Valorados'!$B$11:$BK$510,MATCH('Auxiliar General'!P$4,'Lista Puestos Valorados'!$B$10:$BK$10,0),0)="","No relevante",VLOOKUP($B327,'Lista Puestos Valorados'!$B$11:$BK$510,MATCH('Auxiliar General'!P$4,'Lista Puestos Valorados'!$B$10:$BK$10,0),0))</f>
        <v>No relevante</v>
      </c>
      <c r="W327" s="26">
        <f>+HLOOKUP(V327,Sistema_Puntos!$Q$5:$Y$43,'Auxiliar General'!R$5,FALSE)</f>
        <v>0</v>
      </c>
      <c r="X327" s="26" t="str">
        <f>+IF(VLOOKUP($B327,'Lista Puestos Valorados'!$B$11:$BK$510,MATCH('Auxiliar General'!R$4,'Lista Puestos Valorados'!$B$10:$BK$10,0),0)="","No relevante",VLOOKUP($B327,'Lista Puestos Valorados'!$B$11:$BK$510,MATCH('Auxiliar General'!R$4,'Lista Puestos Valorados'!$B$10:$BK$10,0),0))</f>
        <v>No relevante</v>
      </c>
      <c r="Y327" s="26">
        <f>+HLOOKUP(X327,Sistema_Puntos!$Q$5:$Y$43,'Auxiliar General'!T$5,FALSE)</f>
        <v>0</v>
      </c>
      <c r="Z327" s="26" t="str">
        <f>+IF(VLOOKUP($B327,'Lista Puestos Valorados'!$B$11:$BK$510,MATCH('Auxiliar General'!T$4,'Lista Puestos Valorados'!$B$10:$BK$10,0),0)="","No relevante",VLOOKUP($B327,'Lista Puestos Valorados'!$B$11:$BK$510,MATCH('Auxiliar General'!T$4,'Lista Puestos Valorados'!$B$10:$BK$10,0),0))</f>
        <v>No relevante</v>
      </c>
      <c r="AA327" s="26">
        <f>+HLOOKUP(Z327,Sistema_Puntos!$Q$5:$Y$43,'Auxiliar General'!V$5,FALSE)</f>
        <v>0</v>
      </c>
      <c r="AB327" s="26" t="str">
        <f>+IF(VLOOKUP($B327,'Lista Puestos Valorados'!$B$11:$BK$510,MATCH('Auxiliar General'!V$4,'Lista Puestos Valorados'!$B$10:$BK$10,0),0)="","No relevante",VLOOKUP($B327,'Lista Puestos Valorados'!$B$11:$BK$510,MATCH('Auxiliar General'!V$4,'Lista Puestos Valorados'!$B$10:$BK$10,0),0))</f>
        <v>No relevante</v>
      </c>
      <c r="AC327" s="26">
        <f>+HLOOKUP(AB327,Sistema_Puntos!$Q$5:$Y$43,'Auxiliar General'!X$5,FALSE)</f>
        <v>0</v>
      </c>
      <c r="AD327" s="26" t="str">
        <f>+IF(VLOOKUP($B327,'Lista Puestos Valorados'!$B$11:$BK$510,MATCH('Auxiliar General'!X$4,'Lista Puestos Valorados'!$B$10:$BK$10,0),0)="","No relevante",VLOOKUP($B327,'Lista Puestos Valorados'!$B$11:$BK$510,MATCH('Auxiliar General'!X$4,'Lista Puestos Valorados'!$B$10:$BK$10,0),0))</f>
        <v>No relevante</v>
      </c>
      <c r="AE327" s="26">
        <f>+HLOOKUP(AD327,Sistema_Puntos!$Q$5:$Y$43,'Auxiliar General'!Z$5,FALSE)</f>
        <v>0</v>
      </c>
      <c r="AF327" s="26" t="str">
        <f>+IF(VLOOKUP($B327,'Lista Puestos Valorados'!$B$11:$BK$510,MATCH('Auxiliar General'!Z$4,'Lista Puestos Valorados'!$B$10:$BK$10,0),0)="","No relevante",VLOOKUP($B327,'Lista Puestos Valorados'!$B$11:$BK$510,MATCH('Auxiliar General'!Z$4,'Lista Puestos Valorados'!$B$10:$BK$10,0),0))</f>
        <v>No relevante</v>
      </c>
      <c r="AG327" s="26">
        <f>+HLOOKUP(AF327,Sistema_Puntos!$Q$5:$Y$43,'Auxiliar General'!AB$5,FALSE)</f>
        <v>0</v>
      </c>
      <c r="AH327" s="26" t="str">
        <f>+IF(VLOOKUP($B327,'Lista Puestos Valorados'!$B$11:$BK$510,MATCH('Auxiliar General'!AB$4,'Lista Puestos Valorados'!$B$10:$BK$10,0),0)="","No relevante",VLOOKUP($B327,'Lista Puestos Valorados'!$B$11:$BK$510,MATCH('Auxiliar General'!AB$4,'Lista Puestos Valorados'!$B$10:$BK$10,0),0))</f>
        <v>No relevante</v>
      </c>
      <c r="AI327" s="26">
        <f>+HLOOKUP(AH327,Sistema_Puntos!$Q$5:$Y$43,'Auxiliar General'!AD$5,FALSE)</f>
        <v>0</v>
      </c>
      <c r="AJ327" s="26" t="str">
        <f>+IF(VLOOKUP($B327,'Lista Puestos Valorados'!$B$11:$BK$510,MATCH('Auxiliar General'!AD$4,'Lista Puestos Valorados'!$B$10:$BK$10,0),0)="","No relevante",VLOOKUP($B327,'Lista Puestos Valorados'!$B$11:$BK$510,MATCH('Auxiliar General'!AD$4,'Lista Puestos Valorados'!$B$10:$BK$10,0),0))</f>
        <v>No relevante</v>
      </c>
      <c r="AK327" s="26">
        <f>+HLOOKUP(AJ327,Sistema_Puntos!$Q$5:$Y$43,'Auxiliar General'!AF$5,FALSE)</f>
        <v>0</v>
      </c>
      <c r="AL327" s="26" t="str">
        <f>+IF(VLOOKUP($B327,'Lista Puestos Valorados'!$B$11:$BK$510,MATCH('Auxiliar General'!AF$4,'Lista Puestos Valorados'!$B$10:$BK$10,0),0)="","No relevante",VLOOKUP($B327,'Lista Puestos Valorados'!$B$11:$BK$510,MATCH('Auxiliar General'!AF$4,'Lista Puestos Valorados'!$B$10:$BK$10,0),0))</f>
        <v>No relevante</v>
      </c>
      <c r="AM327" s="26">
        <f>+HLOOKUP(AL327,Sistema_Puntos!$Q$5:$Y$43,'Auxiliar General'!AH$5,FALSE)</f>
        <v>0</v>
      </c>
      <c r="AN327" s="26" t="str">
        <f>+IF(VLOOKUP($B327,'Lista Puestos Valorados'!$B$11:$BK$510,MATCH('Auxiliar General'!AH$4,'Lista Puestos Valorados'!$B$10:$BK$10,0),0)="","No relevante",VLOOKUP($B327,'Lista Puestos Valorados'!$B$11:$BK$510,MATCH('Auxiliar General'!AH$4,'Lista Puestos Valorados'!$B$10:$BK$10,0),0))</f>
        <v>No relevante</v>
      </c>
      <c r="AO327" s="26">
        <f>+HLOOKUP(AN327,Sistema_Puntos!$Q$5:$Y$43,'Auxiliar General'!AJ$5,FALSE)</f>
        <v>0</v>
      </c>
      <c r="AP327" s="26" t="str">
        <f>+IF(VLOOKUP($B327,'Lista Puestos Valorados'!$B$11:$BK$510,MATCH('Auxiliar General'!AJ$4,'Lista Puestos Valorados'!$B$10:$BK$10,0),0)="","No relevante",VLOOKUP($B327,'Lista Puestos Valorados'!$B$11:$BK$510,MATCH('Auxiliar General'!AJ$4,'Lista Puestos Valorados'!$B$10:$BK$10,0),0))</f>
        <v>No relevante</v>
      </c>
      <c r="AQ327" s="26">
        <f>+HLOOKUP(AP327,Sistema_Puntos!$Q$5:$Y$43,'Auxiliar General'!AL$5,FALSE)</f>
        <v>0</v>
      </c>
      <c r="AR327" s="26" t="str">
        <f>+IF(VLOOKUP($B327,'Lista Puestos Valorados'!$B$11:$BK$510,MATCH('Auxiliar General'!AL$4,'Lista Puestos Valorados'!$B$10:$BK$10,0),0)="","No relevante",VLOOKUP($B327,'Lista Puestos Valorados'!$B$11:$BK$510,MATCH('Auxiliar General'!AL$4,'Lista Puestos Valorados'!$B$10:$BK$10,0),0))</f>
        <v>No relevante</v>
      </c>
      <c r="AS327" s="26">
        <f>+HLOOKUP(AR327,Sistema_Puntos!$Q$5:$Y$43,'Auxiliar General'!AN$5,FALSE)</f>
        <v>0</v>
      </c>
      <c r="AT327" s="26" t="str">
        <f>+IF(VLOOKUP($B327,'Lista Puestos Valorados'!$B$11:$BK$510,MATCH('Auxiliar General'!AN$4,'Lista Puestos Valorados'!$B$10:$BK$10,0),0)="","No relevante",VLOOKUP($B327,'Lista Puestos Valorados'!$B$11:$BK$510,MATCH('Auxiliar General'!AN$4,'Lista Puestos Valorados'!$B$10:$BK$10,0),0))</f>
        <v>No relevante</v>
      </c>
      <c r="AU327" s="26">
        <f>+HLOOKUP(AT327,Sistema_Puntos!$Q$5:$Y$43,'Auxiliar General'!AP$5,FALSE)</f>
        <v>0</v>
      </c>
      <c r="AV327" s="26" t="str">
        <f>+IF(VLOOKUP($B327,'Lista Puestos Valorados'!$B$11:$BK$510,MATCH('Auxiliar General'!AP$4,'Lista Puestos Valorados'!$B$10:$BK$10,0),0)="","No relevante",VLOOKUP($B327,'Lista Puestos Valorados'!$B$11:$BK$510,MATCH('Auxiliar General'!AP$4,'Lista Puestos Valorados'!$B$10:$BK$10,0),0))</f>
        <v>No relevante</v>
      </c>
      <c r="AW327" s="26">
        <f>+HLOOKUP(AV327,Sistema_Puntos!$Q$5:$Y$43,'Auxiliar General'!AR$5,FALSE)</f>
        <v>0</v>
      </c>
      <c r="AX327" s="26" t="str">
        <f>+IF(VLOOKUP($B327,'Lista Puestos Valorados'!$B$11:$BK$510,MATCH('Auxiliar General'!AR$4,'Lista Puestos Valorados'!$B$10:$BK$10,0),0)="","No relevante",VLOOKUP($B327,'Lista Puestos Valorados'!$B$11:$BK$510,MATCH('Auxiliar General'!AR$4,'Lista Puestos Valorados'!$B$10:$BK$10,0),0))</f>
        <v>No relevante</v>
      </c>
      <c r="AY327" s="26">
        <f>+HLOOKUP(AX327,Sistema_Puntos!$Q$5:$Y$43,'Auxiliar General'!AT$5,FALSE)</f>
        <v>0</v>
      </c>
      <c r="AZ327" s="26" t="str">
        <f>+IF(VLOOKUP($B327,'Lista Puestos Valorados'!$B$11:$BK$510,MATCH('Auxiliar General'!AT$4,'Lista Puestos Valorados'!$B$10:$BK$10,0),0)="","No relevante",VLOOKUP($B327,'Lista Puestos Valorados'!$B$11:$BK$510,MATCH('Auxiliar General'!AT$4,'Lista Puestos Valorados'!$B$10:$BK$10,0),0))</f>
        <v>No relevante</v>
      </c>
      <c r="BA327" s="26">
        <f>+HLOOKUP(AZ327,Sistema_Puntos!$Q$5:$Y$43,'Auxiliar General'!AV$5,FALSE)</f>
        <v>0</v>
      </c>
      <c r="BB327" s="26" t="str">
        <f>+IF(VLOOKUP($B327,'Lista Puestos Valorados'!$B$11:$BK$510,MATCH('Auxiliar General'!AV$4,'Lista Puestos Valorados'!$B$10:$BK$10,0),0)="","No relevante",VLOOKUP($B327,'Lista Puestos Valorados'!$B$11:$BK$510,MATCH('Auxiliar General'!AV$4,'Lista Puestos Valorados'!$B$10:$BK$10,0),0))</f>
        <v>No relevante</v>
      </c>
      <c r="BC327" s="26">
        <f>+HLOOKUP(BB327,Sistema_Puntos!$Q$5:$Y$43,'Auxiliar General'!AX$5,FALSE)</f>
        <v>0</v>
      </c>
      <c r="BD327" s="26" t="str">
        <f>+IF(VLOOKUP($B327,'Lista Puestos Valorados'!$B$11:$BK$510,MATCH('Auxiliar General'!AX$4,'Lista Puestos Valorados'!$B$10:$BK$10,0),0)="","No relevante",VLOOKUP($B327,'Lista Puestos Valorados'!$B$11:$BK$510,MATCH('Auxiliar General'!AX$4,'Lista Puestos Valorados'!$B$10:$BK$10,0),0))</f>
        <v>No relevante</v>
      </c>
      <c r="BE327" s="26">
        <f>+HLOOKUP(BD327,Sistema_Puntos!$Q$5:$Y$43,'Auxiliar General'!AZ$5,FALSE)</f>
        <v>0</v>
      </c>
      <c r="BF327" s="26" t="str">
        <f>+IF(VLOOKUP($B327,'Lista Puestos Valorados'!$B$11:$BK$510,MATCH('Auxiliar General'!AZ$4,'Lista Puestos Valorados'!$B$10:$BK$10,0),0)="","No relevante",VLOOKUP($B327,'Lista Puestos Valorados'!$B$11:$BK$510,MATCH('Auxiliar General'!AZ$4,'Lista Puestos Valorados'!$B$10:$BK$10,0),0))</f>
        <v>No relevante</v>
      </c>
      <c r="BG327" s="26">
        <f>+HLOOKUP(BF327,Sistema_Puntos!$Q$5:$Y$43,'Auxiliar General'!BB$5,FALSE)</f>
        <v>0</v>
      </c>
      <c r="BH327" s="26" t="str">
        <f>+IF(VLOOKUP($B327,'Lista Puestos Valorados'!$B$11:$BK$510,MATCH('Auxiliar General'!BB$4,'Lista Puestos Valorados'!$B$10:$BK$10,0),0)="","No relevante",VLOOKUP($B327,'Lista Puestos Valorados'!$B$11:$BK$510,MATCH('Auxiliar General'!BB$4,'Lista Puestos Valorados'!$B$10:$BK$10,0),0))</f>
        <v>No relevante</v>
      </c>
      <c r="BI327" s="26">
        <f>+HLOOKUP(BH327,Sistema_Puntos!$Q$5:$Y$43,'Auxiliar General'!BD$5,FALSE)</f>
        <v>0</v>
      </c>
      <c r="BJ327" s="26" t="str">
        <f>+IF(VLOOKUP($B327,'Lista Puestos Valorados'!$B$11:$BK$510,MATCH('Auxiliar General'!BD$4,'Lista Puestos Valorados'!$B$10:$BK$10,0),0)="","No relevante",VLOOKUP($B327,'Lista Puestos Valorados'!$B$11:$BK$510,MATCH('Auxiliar General'!BD$4,'Lista Puestos Valorados'!$B$10:$BK$10,0),0))</f>
        <v>No relevante</v>
      </c>
      <c r="BK327" s="26">
        <f>+HLOOKUP(BJ327,Sistema_Puntos!$Q$5:$Y$43,'Auxiliar General'!BF$5,FALSE)</f>
        <v>0</v>
      </c>
      <c r="BL327" s="26" t="str">
        <f>+IF(VLOOKUP($B327,'Lista Puestos Valorados'!$B$11:$BK$510,MATCH('Auxiliar General'!BF$4,'Lista Puestos Valorados'!$B$10:$BK$10,0),0)="","No relevante",VLOOKUP($B327,'Lista Puestos Valorados'!$B$11:$BK$510,MATCH('Auxiliar General'!BF$4,'Lista Puestos Valorados'!$B$10:$BK$10,0),0))</f>
        <v>No relevante</v>
      </c>
      <c r="BM327" s="26">
        <f>+HLOOKUP(BL327,Sistema_Puntos!$Q$5:$Y$43,'Auxiliar General'!BH$5,FALSE)</f>
        <v>0</v>
      </c>
      <c r="BN327" s="26" t="str">
        <f>+IF(VLOOKUP($B327,'Lista Puestos Valorados'!$B$11:$BK$510,MATCH('Auxiliar General'!BH$4,'Lista Puestos Valorados'!$B$10:$BK$10,0),0)="","No relevante",VLOOKUP($B327,'Lista Puestos Valorados'!$B$11:$BK$510,MATCH('Auxiliar General'!BH$4,'Lista Puestos Valorados'!$B$10:$BK$10,0),0))</f>
        <v>No relevante</v>
      </c>
      <c r="BO327" s="26">
        <f>+HLOOKUP(BN327,Sistema_Puntos!$Q$5:$Y$43,'Auxiliar General'!BJ$5,FALSE)</f>
        <v>0</v>
      </c>
      <c r="BP327" s="26" t="str">
        <f>+IF(VLOOKUP($B327,'Lista Puestos Valorados'!$B$11:$BK$510,MATCH('Auxiliar General'!BJ$4,'Lista Puestos Valorados'!$B$10:$BK$10,0),0)="","No relevante",VLOOKUP($B327,'Lista Puestos Valorados'!$B$11:$BK$510,MATCH('Auxiliar General'!BJ$4,'Lista Puestos Valorados'!$B$10:$BK$10,0),0))</f>
        <v>No relevante</v>
      </c>
      <c r="BQ327" s="26">
        <f>+HLOOKUP(BP327,Sistema_Puntos!$Q$5:$Y$43,'Auxiliar General'!BL$5,FALSE)</f>
        <v>0</v>
      </c>
      <c r="BR327" s="26" t="str">
        <f>+IF(VLOOKUP($B327,'Lista Puestos Valorados'!$B$11:$BK$510,MATCH('Auxiliar General'!BL$4,'Lista Puestos Valorados'!$B$10:$BK$10,0),0)="","No relevante",VLOOKUP($B327,'Lista Puestos Valorados'!$B$11:$BK$510,MATCH('Auxiliar General'!BL$4,'Lista Puestos Valorados'!$B$10:$BK$10,0),0))</f>
        <v>No relevante</v>
      </c>
      <c r="BS327" s="26">
        <f>+HLOOKUP(BR327,Sistema_Puntos!$Q$5:$Y$43,'Auxiliar General'!BN$5,FALSE)</f>
        <v>0</v>
      </c>
      <c r="BT327" s="26" t="str">
        <f>+IF(VLOOKUP($B327,'Lista Puestos Valorados'!$B$11:$BK$510,MATCH('Auxiliar General'!BN$4,'Lista Puestos Valorados'!$B$10:$BK$10,0),0)="","No relevante",VLOOKUP($B327,'Lista Puestos Valorados'!$B$11:$BK$510,MATCH('Auxiliar General'!BN$4,'Lista Puestos Valorados'!$B$10:$BK$10,0),0))</f>
        <v>No relevante</v>
      </c>
      <c r="BU327" s="26">
        <f>+HLOOKUP(BT327,Sistema_Puntos!$Q$5:$Y$43,'Auxiliar General'!BP$5,FALSE)</f>
        <v>0</v>
      </c>
      <c r="BV327" s="26" t="str">
        <f>+IF(VLOOKUP($B327,'Lista Puestos Valorados'!$B$11:$BK$510,MATCH('Auxiliar General'!BP$4,'Lista Puestos Valorados'!$B$10:$BK$10,0),0)="","No relevante",VLOOKUP($B327,'Lista Puestos Valorados'!$B$11:$BK$510,MATCH('Auxiliar General'!BP$4,'Lista Puestos Valorados'!$B$10:$BK$10,0),0))</f>
        <v>No relevante</v>
      </c>
      <c r="BW327" s="26">
        <f>+HLOOKUP(BV327,Sistema_Puntos!$Q$5:$Y$43,'Auxiliar General'!BR$5,FALSE)</f>
        <v>0</v>
      </c>
      <c r="BX327" s="26" t="str">
        <f>+IF(VLOOKUP($B327,'Lista Puestos Valorados'!$B$11:$BK$510,MATCH('Auxiliar General'!BR$4,'Lista Puestos Valorados'!$B$10:$BK$10,0),0)="","No relevante",VLOOKUP($B327,'Lista Puestos Valorados'!$B$11:$BK$510,MATCH('Auxiliar General'!BR$4,'Lista Puestos Valorados'!$B$10:$BK$10,0),0))</f>
        <v>No relevante</v>
      </c>
      <c r="BY327" s="26">
        <f>+HLOOKUP(BX327,Sistema_Puntos!$Q$5:$Y$43,'Auxiliar General'!BT$5,FALSE)</f>
        <v>0</v>
      </c>
      <c r="BZ327" s="26" t="str">
        <f>+IF(VLOOKUP($B327,'Lista Puestos Valorados'!$B$11:$BK$510,MATCH('Auxiliar General'!BT$4,'Lista Puestos Valorados'!$B$10:$BK$10,0),0)="","No relevante",VLOOKUP($B327,'Lista Puestos Valorados'!$B$11:$BK$510,MATCH('Auxiliar General'!BT$4,'Lista Puestos Valorados'!$B$10:$BK$10,0),0))</f>
        <v>No relevante</v>
      </c>
      <c r="CA327" s="26">
        <f>+HLOOKUP(BZ327,Sistema_Puntos!$Q$5:$Y$43,'Auxiliar General'!BV$5,FALSE)</f>
        <v>0</v>
      </c>
      <c r="CB327" s="26" t="str">
        <f>+IF(VLOOKUP($B327,'Lista Puestos Valorados'!$B$11:$BK$510,MATCH('Auxiliar General'!BV$4,'Lista Puestos Valorados'!$B$10:$BK$10,0),0)="","No relevante",VLOOKUP($B327,'Lista Puestos Valorados'!$B$11:$BK$510,MATCH('Auxiliar General'!BV$4,'Lista Puestos Valorados'!$B$10:$BK$10,0),0))</f>
        <v>No relevante</v>
      </c>
      <c r="CC327" s="26">
        <f>+HLOOKUP(CB327,Sistema_Puntos!$Q$5:$Y$43,'Auxiliar General'!BX$5,FALSE)</f>
        <v>0</v>
      </c>
      <c r="CD327" s="26" t="str">
        <f>+IF(VLOOKUP($B327,'Lista Puestos Valorados'!$B$11:$BK$510,MATCH('Auxiliar General'!BX$4,'Lista Puestos Valorados'!$B$10:$BK$10,0),0)="","No relevante",VLOOKUP($B327,'Lista Puestos Valorados'!$B$11:$BK$510,MATCH('Auxiliar General'!BX$4,'Lista Puestos Valorados'!$B$10:$BK$10,0),0))</f>
        <v>No relevante</v>
      </c>
      <c r="CE327" s="26">
        <f>+HLOOKUP(CD327,Sistema_Puntos!$Q$5:$Y$43,'Auxiliar General'!BZ$5,FALSE)</f>
        <v>0</v>
      </c>
      <c r="CF327" s="26" t="str">
        <f>+IF(VLOOKUP($B327,'Lista Puestos Valorados'!$B$11:$BK$510,MATCH('Auxiliar General'!BZ$4,'Lista Puestos Valorados'!$B$10:$BK$10,0),0)="","No relevante",VLOOKUP($B327,'Lista Puestos Valorados'!$B$11:$BK$510,MATCH('Auxiliar General'!BZ$4,'Lista Puestos Valorados'!$B$10:$BK$10,0),0))</f>
        <v>No relevante</v>
      </c>
      <c r="CG327" s="26">
        <f>+HLOOKUP(CF327,Sistema_Puntos!$Q$5:$Y$43,'Auxiliar General'!CB$5,FALSE)</f>
        <v>0</v>
      </c>
      <c r="CH327" s="29"/>
      <c r="CI327" s="29"/>
    </row>
    <row r="328" spans="2:87" ht="17.55" customHeight="1">
      <c r="B328" s="26">
        <f>+'Listado de Puestos'!B328</f>
        <v>318</v>
      </c>
      <c r="C328" s="26" t="str">
        <f>+IF('Lista Puestos Valorados'!C328="","",'Lista Puestos Valorados'!C328)</f>
        <v/>
      </c>
      <c r="D328" s="26" t="str">
        <f>+IF('Lista Puestos Valorados'!D328="","",'Lista Puestos Valorados'!D328)</f>
        <v/>
      </c>
      <c r="E328" s="26" t="str">
        <f>+IF('Lista Puestos Valorados'!E328="","",'Lista Puestos Valorados'!E328)</f>
        <v/>
      </c>
      <c r="F328" s="26" t="str">
        <f>+IF('Lista Puestos Valorados'!F328="","",'Lista Puestos Valorados'!F328)</f>
        <v/>
      </c>
      <c r="G328" s="26" t="str">
        <f>+IF('Lista Puestos Valorados'!G328="","",'Lista Puestos Valorados'!G328)</f>
        <v/>
      </c>
      <c r="H328" s="26" t="str">
        <f>+IF('Lista Puestos Valorados'!H328="","",'Lista Puestos Valorados'!H328)</f>
        <v/>
      </c>
      <c r="I328" s="26" t="str">
        <f>+IF('Lista Puestos Valorados'!I328="","",'Lista Puestos Valorados'!I328)</f>
        <v/>
      </c>
      <c r="J328" s="118" t="e">
        <f t="array" ref="J328">+IF(L328="","",_xlfn.IFS(L328&lt;='Cortes de Agrupacion'!$F$15,'Cortes de Agrupacion'!$E$15,'Resultados General'!L328&lt;='Cortes de Agrupacion'!$F$14,'Cortes de Agrupacion'!$E$14,'Resultados General'!L328&lt;='Cortes de Agrupacion'!$F$13,'Cortes de Agrupacion'!$E$13,L328&lt;='Cortes de Agrupacion'!$F$12,'Cortes de Agrupacion'!$E$12,'Resultados General'!L328&lt;='Cortes de Agrupacion'!$F$11,'Cortes de Agrupacion'!$E$11,'Resultados General'!L328&lt;='Cortes de Agrupacion'!$F$10,'Cortes de Agrupacion'!$E$10,'Resultados General'!L328&lt;='Cortes de Agrupacion'!$F$9,'Cortes de Agrupacion'!$E$9,'Resultados General'!L328&lt;='Cortes de Agrupacion'!$F$8,'Cortes de Agrupacion'!$E$8,'Resultados General'!L328&lt;='Cortes de Agrupacion'!$F$7,'Cortes de Agrupacion'!$E$7,'Resultados General'!L328&lt;='Cortes de Agrupacion'!$F$6,'Cortes de Agrupacion'!$E$6))</f>
        <v>#VALUE!</v>
      </c>
      <c r="K328" s="118" t="str">
        <f t="shared" si="8"/>
        <v/>
      </c>
      <c r="L328" s="124" t="e">
        <f>#VALUE!</f>
        <v>#VALUE!</v>
      </c>
      <c r="M328" s="26" t="e">
        <f ca="1">+_xlfn.IFNA(VLOOKUP(C328,'Distribución de puestos'!$B$8:$I$507,8,0),"")</f>
        <v>#NAME?</v>
      </c>
      <c r="N328" s="26" t="str">
        <f>+IF(VLOOKUP($B328,'Lista Puestos Valorados'!$B$11:$BK$510,MATCH('Auxiliar General'!H$4,'Lista Puestos Valorados'!$B$10:$BK$10,0),0)="","No relevante",VLOOKUP($B328,'Lista Puestos Valorados'!$B$11:$BK$510,MATCH('Auxiliar General'!H$4,'Lista Puestos Valorados'!$B$10:$BK$10,0),0))</f>
        <v>No relevante</v>
      </c>
      <c r="O328" s="26">
        <f>+HLOOKUP(N328,Sistema_Puntos!$Q$5:$Y$43,'Auxiliar General'!J$5,FALSE)</f>
        <v>0</v>
      </c>
      <c r="P328" s="26" t="str">
        <f>+IF(VLOOKUP($B328,'Lista Puestos Valorados'!$B$11:$BK$510,MATCH('Auxiliar General'!J$4,'Lista Puestos Valorados'!$B$10:$BK$10,0),0)="","No relevante",VLOOKUP($B328,'Lista Puestos Valorados'!$B$11:$BK$510,MATCH('Auxiliar General'!J$4,'Lista Puestos Valorados'!$B$10:$BK$10,0),0))</f>
        <v>No relevante</v>
      </c>
      <c r="Q328" s="26">
        <f>+HLOOKUP(P328,Sistema_Puntos!$Q$5:$Y$43,'Auxiliar General'!L$5,FALSE)</f>
        <v>0</v>
      </c>
      <c r="R328" s="26" t="str">
        <f>+IF(VLOOKUP($B328,'Lista Puestos Valorados'!$B$11:$BK$510,MATCH('Auxiliar General'!L$4,'Lista Puestos Valorados'!$B$10:$BK$10,0),0)="","No relevante",VLOOKUP($B328,'Lista Puestos Valorados'!$B$11:$BK$510,MATCH('Auxiliar General'!L$4,'Lista Puestos Valorados'!$B$10:$BK$10,0),0))</f>
        <v>No relevante</v>
      </c>
      <c r="S328" s="26">
        <f>+HLOOKUP(R328,Sistema_Puntos!$Q$5:$Y$43,'Auxiliar General'!N$5,FALSE)</f>
        <v>0</v>
      </c>
      <c r="T328" s="26" t="str">
        <f>+IF(VLOOKUP($B328,'Lista Puestos Valorados'!$B$11:$BK$510,MATCH('Auxiliar General'!N$4,'Lista Puestos Valorados'!$B$10:$BK$10,0),0)="","No relevante",VLOOKUP($B328,'Lista Puestos Valorados'!$B$11:$BK$510,MATCH('Auxiliar General'!N$4,'Lista Puestos Valorados'!$B$10:$BK$10,0),0))</f>
        <v>No relevante</v>
      </c>
      <c r="U328" s="26">
        <f>+HLOOKUP(T328,Sistema_Puntos!$Q$5:$Y$43,'Auxiliar General'!P$5,FALSE)</f>
        <v>0</v>
      </c>
      <c r="V328" s="26" t="str">
        <f>+IF(VLOOKUP($B328,'Lista Puestos Valorados'!$B$11:$BK$510,MATCH('Auxiliar General'!P$4,'Lista Puestos Valorados'!$B$10:$BK$10,0),0)="","No relevante",VLOOKUP($B328,'Lista Puestos Valorados'!$B$11:$BK$510,MATCH('Auxiliar General'!P$4,'Lista Puestos Valorados'!$B$10:$BK$10,0),0))</f>
        <v>No relevante</v>
      </c>
      <c r="W328" s="26">
        <f>+HLOOKUP(V328,Sistema_Puntos!$Q$5:$Y$43,'Auxiliar General'!R$5,FALSE)</f>
        <v>0</v>
      </c>
      <c r="X328" s="26" t="str">
        <f>+IF(VLOOKUP($B328,'Lista Puestos Valorados'!$B$11:$BK$510,MATCH('Auxiliar General'!R$4,'Lista Puestos Valorados'!$B$10:$BK$10,0),0)="","No relevante",VLOOKUP($B328,'Lista Puestos Valorados'!$B$11:$BK$510,MATCH('Auxiliar General'!R$4,'Lista Puestos Valorados'!$B$10:$BK$10,0),0))</f>
        <v>No relevante</v>
      </c>
      <c r="Y328" s="26">
        <f>+HLOOKUP(X328,Sistema_Puntos!$Q$5:$Y$43,'Auxiliar General'!T$5,FALSE)</f>
        <v>0</v>
      </c>
      <c r="Z328" s="26" t="str">
        <f>+IF(VLOOKUP($B328,'Lista Puestos Valorados'!$B$11:$BK$510,MATCH('Auxiliar General'!T$4,'Lista Puestos Valorados'!$B$10:$BK$10,0),0)="","No relevante",VLOOKUP($B328,'Lista Puestos Valorados'!$B$11:$BK$510,MATCH('Auxiliar General'!T$4,'Lista Puestos Valorados'!$B$10:$BK$10,0),0))</f>
        <v>No relevante</v>
      </c>
      <c r="AA328" s="26">
        <f>+HLOOKUP(Z328,Sistema_Puntos!$Q$5:$Y$43,'Auxiliar General'!V$5,FALSE)</f>
        <v>0</v>
      </c>
      <c r="AB328" s="26" t="str">
        <f>+IF(VLOOKUP($B328,'Lista Puestos Valorados'!$B$11:$BK$510,MATCH('Auxiliar General'!V$4,'Lista Puestos Valorados'!$B$10:$BK$10,0),0)="","No relevante",VLOOKUP($B328,'Lista Puestos Valorados'!$B$11:$BK$510,MATCH('Auxiliar General'!V$4,'Lista Puestos Valorados'!$B$10:$BK$10,0),0))</f>
        <v>No relevante</v>
      </c>
      <c r="AC328" s="26">
        <f>+HLOOKUP(AB328,Sistema_Puntos!$Q$5:$Y$43,'Auxiliar General'!X$5,FALSE)</f>
        <v>0</v>
      </c>
      <c r="AD328" s="26" t="str">
        <f>+IF(VLOOKUP($B328,'Lista Puestos Valorados'!$B$11:$BK$510,MATCH('Auxiliar General'!X$4,'Lista Puestos Valorados'!$B$10:$BK$10,0),0)="","No relevante",VLOOKUP($B328,'Lista Puestos Valorados'!$B$11:$BK$510,MATCH('Auxiliar General'!X$4,'Lista Puestos Valorados'!$B$10:$BK$10,0),0))</f>
        <v>No relevante</v>
      </c>
      <c r="AE328" s="26">
        <f>+HLOOKUP(AD328,Sistema_Puntos!$Q$5:$Y$43,'Auxiliar General'!Z$5,FALSE)</f>
        <v>0</v>
      </c>
      <c r="AF328" s="26" t="str">
        <f>+IF(VLOOKUP($B328,'Lista Puestos Valorados'!$B$11:$BK$510,MATCH('Auxiliar General'!Z$4,'Lista Puestos Valorados'!$B$10:$BK$10,0),0)="","No relevante",VLOOKUP($B328,'Lista Puestos Valorados'!$B$11:$BK$510,MATCH('Auxiliar General'!Z$4,'Lista Puestos Valorados'!$B$10:$BK$10,0),0))</f>
        <v>No relevante</v>
      </c>
      <c r="AG328" s="26">
        <f>+HLOOKUP(AF328,Sistema_Puntos!$Q$5:$Y$43,'Auxiliar General'!AB$5,FALSE)</f>
        <v>0</v>
      </c>
      <c r="AH328" s="26" t="str">
        <f>+IF(VLOOKUP($B328,'Lista Puestos Valorados'!$B$11:$BK$510,MATCH('Auxiliar General'!AB$4,'Lista Puestos Valorados'!$B$10:$BK$10,0),0)="","No relevante",VLOOKUP($B328,'Lista Puestos Valorados'!$B$11:$BK$510,MATCH('Auxiliar General'!AB$4,'Lista Puestos Valorados'!$B$10:$BK$10,0),0))</f>
        <v>No relevante</v>
      </c>
      <c r="AI328" s="26">
        <f>+HLOOKUP(AH328,Sistema_Puntos!$Q$5:$Y$43,'Auxiliar General'!AD$5,FALSE)</f>
        <v>0</v>
      </c>
      <c r="AJ328" s="26" t="str">
        <f>+IF(VLOOKUP($B328,'Lista Puestos Valorados'!$B$11:$BK$510,MATCH('Auxiliar General'!AD$4,'Lista Puestos Valorados'!$B$10:$BK$10,0),0)="","No relevante",VLOOKUP($B328,'Lista Puestos Valorados'!$B$11:$BK$510,MATCH('Auxiliar General'!AD$4,'Lista Puestos Valorados'!$B$10:$BK$10,0),0))</f>
        <v>No relevante</v>
      </c>
      <c r="AK328" s="26">
        <f>+HLOOKUP(AJ328,Sistema_Puntos!$Q$5:$Y$43,'Auxiliar General'!AF$5,FALSE)</f>
        <v>0</v>
      </c>
      <c r="AL328" s="26" t="str">
        <f>+IF(VLOOKUP($B328,'Lista Puestos Valorados'!$B$11:$BK$510,MATCH('Auxiliar General'!AF$4,'Lista Puestos Valorados'!$B$10:$BK$10,0),0)="","No relevante",VLOOKUP($B328,'Lista Puestos Valorados'!$B$11:$BK$510,MATCH('Auxiliar General'!AF$4,'Lista Puestos Valorados'!$B$10:$BK$10,0),0))</f>
        <v>No relevante</v>
      </c>
      <c r="AM328" s="26">
        <f>+HLOOKUP(AL328,Sistema_Puntos!$Q$5:$Y$43,'Auxiliar General'!AH$5,FALSE)</f>
        <v>0</v>
      </c>
      <c r="AN328" s="26" t="str">
        <f>+IF(VLOOKUP($B328,'Lista Puestos Valorados'!$B$11:$BK$510,MATCH('Auxiliar General'!AH$4,'Lista Puestos Valorados'!$B$10:$BK$10,0),0)="","No relevante",VLOOKUP($B328,'Lista Puestos Valorados'!$B$11:$BK$510,MATCH('Auxiliar General'!AH$4,'Lista Puestos Valorados'!$B$10:$BK$10,0),0))</f>
        <v>No relevante</v>
      </c>
      <c r="AO328" s="26">
        <f>+HLOOKUP(AN328,Sistema_Puntos!$Q$5:$Y$43,'Auxiliar General'!AJ$5,FALSE)</f>
        <v>0</v>
      </c>
      <c r="AP328" s="26" t="str">
        <f>+IF(VLOOKUP($B328,'Lista Puestos Valorados'!$B$11:$BK$510,MATCH('Auxiliar General'!AJ$4,'Lista Puestos Valorados'!$B$10:$BK$10,0),0)="","No relevante",VLOOKUP($B328,'Lista Puestos Valorados'!$B$11:$BK$510,MATCH('Auxiliar General'!AJ$4,'Lista Puestos Valorados'!$B$10:$BK$10,0),0))</f>
        <v>No relevante</v>
      </c>
      <c r="AQ328" s="26">
        <f>+HLOOKUP(AP328,Sistema_Puntos!$Q$5:$Y$43,'Auxiliar General'!AL$5,FALSE)</f>
        <v>0</v>
      </c>
      <c r="AR328" s="26" t="str">
        <f>+IF(VLOOKUP($B328,'Lista Puestos Valorados'!$B$11:$BK$510,MATCH('Auxiliar General'!AL$4,'Lista Puestos Valorados'!$B$10:$BK$10,0),0)="","No relevante",VLOOKUP($B328,'Lista Puestos Valorados'!$B$11:$BK$510,MATCH('Auxiliar General'!AL$4,'Lista Puestos Valorados'!$B$10:$BK$10,0),0))</f>
        <v>No relevante</v>
      </c>
      <c r="AS328" s="26">
        <f>+HLOOKUP(AR328,Sistema_Puntos!$Q$5:$Y$43,'Auxiliar General'!AN$5,FALSE)</f>
        <v>0</v>
      </c>
      <c r="AT328" s="26" t="str">
        <f>+IF(VLOOKUP($B328,'Lista Puestos Valorados'!$B$11:$BK$510,MATCH('Auxiliar General'!AN$4,'Lista Puestos Valorados'!$B$10:$BK$10,0),0)="","No relevante",VLOOKUP($B328,'Lista Puestos Valorados'!$B$11:$BK$510,MATCH('Auxiliar General'!AN$4,'Lista Puestos Valorados'!$B$10:$BK$10,0),0))</f>
        <v>No relevante</v>
      </c>
      <c r="AU328" s="26">
        <f>+HLOOKUP(AT328,Sistema_Puntos!$Q$5:$Y$43,'Auxiliar General'!AP$5,FALSE)</f>
        <v>0</v>
      </c>
      <c r="AV328" s="26" t="str">
        <f>+IF(VLOOKUP($B328,'Lista Puestos Valorados'!$B$11:$BK$510,MATCH('Auxiliar General'!AP$4,'Lista Puestos Valorados'!$B$10:$BK$10,0),0)="","No relevante",VLOOKUP($B328,'Lista Puestos Valorados'!$B$11:$BK$510,MATCH('Auxiliar General'!AP$4,'Lista Puestos Valorados'!$B$10:$BK$10,0),0))</f>
        <v>No relevante</v>
      </c>
      <c r="AW328" s="26">
        <f>+HLOOKUP(AV328,Sistema_Puntos!$Q$5:$Y$43,'Auxiliar General'!AR$5,FALSE)</f>
        <v>0</v>
      </c>
      <c r="AX328" s="26" t="str">
        <f>+IF(VLOOKUP($B328,'Lista Puestos Valorados'!$B$11:$BK$510,MATCH('Auxiliar General'!AR$4,'Lista Puestos Valorados'!$B$10:$BK$10,0),0)="","No relevante",VLOOKUP($B328,'Lista Puestos Valorados'!$B$11:$BK$510,MATCH('Auxiliar General'!AR$4,'Lista Puestos Valorados'!$B$10:$BK$10,0),0))</f>
        <v>No relevante</v>
      </c>
      <c r="AY328" s="26">
        <f>+HLOOKUP(AX328,Sistema_Puntos!$Q$5:$Y$43,'Auxiliar General'!AT$5,FALSE)</f>
        <v>0</v>
      </c>
      <c r="AZ328" s="26" t="str">
        <f>+IF(VLOOKUP($B328,'Lista Puestos Valorados'!$B$11:$BK$510,MATCH('Auxiliar General'!AT$4,'Lista Puestos Valorados'!$B$10:$BK$10,0),0)="","No relevante",VLOOKUP($B328,'Lista Puestos Valorados'!$B$11:$BK$510,MATCH('Auxiliar General'!AT$4,'Lista Puestos Valorados'!$B$10:$BK$10,0),0))</f>
        <v>No relevante</v>
      </c>
      <c r="BA328" s="26">
        <f>+HLOOKUP(AZ328,Sistema_Puntos!$Q$5:$Y$43,'Auxiliar General'!AV$5,FALSE)</f>
        <v>0</v>
      </c>
      <c r="BB328" s="26" t="str">
        <f>+IF(VLOOKUP($B328,'Lista Puestos Valorados'!$B$11:$BK$510,MATCH('Auxiliar General'!AV$4,'Lista Puestos Valorados'!$B$10:$BK$10,0),0)="","No relevante",VLOOKUP($B328,'Lista Puestos Valorados'!$B$11:$BK$510,MATCH('Auxiliar General'!AV$4,'Lista Puestos Valorados'!$B$10:$BK$10,0),0))</f>
        <v>No relevante</v>
      </c>
      <c r="BC328" s="26">
        <f>+HLOOKUP(BB328,Sistema_Puntos!$Q$5:$Y$43,'Auxiliar General'!AX$5,FALSE)</f>
        <v>0</v>
      </c>
      <c r="BD328" s="26" t="str">
        <f>+IF(VLOOKUP($B328,'Lista Puestos Valorados'!$B$11:$BK$510,MATCH('Auxiliar General'!AX$4,'Lista Puestos Valorados'!$B$10:$BK$10,0),0)="","No relevante",VLOOKUP($B328,'Lista Puestos Valorados'!$B$11:$BK$510,MATCH('Auxiliar General'!AX$4,'Lista Puestos Valorados'!$B$10:$BK$10,0),0))</f>
        <v>No relevante</v>
      </c>
      <c r="BE328" s="26">
        <f>+HLOOKUP(BD328,Sistema_Puntos!$Q$5:$Y$43,'Auxiliar General'!AZ$5,FALSE)</f>
        <v>0</v>
      </c>
      <c r="BF328" s="26" t="str">
        <f>+IF(VLOOKUP($B328,'Lista Puestos Valorados'!$B$11:$BK$510,MATCH('Auxiliar General'!AZ$4,'Lista Puestos Valorados'!$B$10:$BK$10,0),0)="","No relevante",VLOOKUP($B328,'Lista Puestos Valorados'!$B$11:$BK$510,MATCH('Auxiliar General'!AZ$4,'Lista Puestos Valorados'!$B$10:$BK$10,0),0))</f>
        <v>No relevante</v>
      </c>
      <c r="BG328" s="26">
        <f>+HLOOKUP(BF328,Sistema_Puntos!$Q$5:$Y$43,'Auxiliar General'!BB$5,FALSE)</f>
        <v>0</v>
      </c>
      <c r="BH328" s="26" t="str">
        <f>+IF(VLOOKUP($B328,'Lista Puestos Valorados'!$B$11:$BK$510,MATCH('Auxiliar General'!BB$4,'Lista Puestos Valorados'!$B$10:$BK$10,0),0)="","No relevante",VLOOKUP($B328,'Lista Puestos Valorados'!$B$11:$BK$510,MATCH('Auxiliar General'!BB$4,'Lista Puestos Valorados'!$B$10:$BK$10,0),0))</f>
        <v>No relevante</v>
      </c>
      <c r="BI328" s="26">
        <f>+HLOOKUP(BH328,Sistema_Puntos!$Q$5:$Y$43,'Auxiliar General'!BD$5,FALSE)</f>
        <v>0</v>
      </c>
      <c r="BJ328" s="26" t="str">
        <f>+IF(VLOOKUP($B328,'Lista Puestos Valorados'!$B$11:$BK$510,MATCH('Auxiliar General'!BD$4,'Lista Puestos Valorados'!$B$10:$BK$10,0),0)="","No relevante",VLOOKUP($B328,'Lista Puestos Valorados'!$B$11:$BK$510,MATCH('Auxiliar General'!BD$4,'Lista Puestos Valorados'!$B$10:$BK$10,0),0))</f>
        <v>No relevante</v>
      </c>
      <c r="BK328" s="26">
        <f>+HLOOKUP(BJ328,Sistema_Puntos!$Q$5:$Y$43,'Auxiliar General'!BF$5,FALSE)</f>
        <v>0</v>
      </c>
      <c r="BL328" s="26" t="str">
        <f>+IF(VLOOKUP($B328,'Lista Puestos Valorados'!$B$11:$BK$510,MATCH('Auxiliar General'!BF$4,'Lista Puestos Valorados'!$B$10:$BK$10,0),0)="","No relevante",VLOOKUP($B328,'Lista Puestos Valorados'!$B$11:$BK$510,MATCH('Auxiliar General'!BF$4,'Lista Puestos Valorados'!$B$10:$BK$10,0),0))</f>
        <v>No relevante</v>
      </c>
      <c r="BM328" s="26">
        <f>+HLOOKUP(BL328,Sistema_Puntos!$Q$5:$Y$43,'Auxiliar General'!BH$5,FALSE)</f>
        <v>0</v>
      </c>
      <c r="BN328" s="26" t="str">
        <f>+IF(VLOOKUP($B328,'Lista Puestos Valorados'!$B$11:$BK$510,MATCH('Auxiliar General'!BH$4,'Lista Puestos Valorados'!$B$10:$BK$10,0),0)="","No relevante",VLOOKUP($B328,'Lista Puestos Valorados'!$B$11:$BK$510,MATCH('Auxiliar General'!BH$4,'Lista Puestos Valorados'!$B$10:$BK$10,0),0))</f>
        <v>No relevante</v>
      </c>
      <c r="BO328" s="26">
        <f>+HLOOKUP(BN328,Sistema_Puntos!$Q$5:$Y$43,'Auxiliar General'!BJ$5,FALSE)</f>
        <v>0</v>
      </c>
      <c r="BP328" s="26" t="str">
        <f>+IF(VLOOKUP($B328,'Lista Puestos Valorados'!$B$11:$BK$510,MATCH('Auxiliar General'!BJ$4,'Lista Puestos Valorados'!$B$10:$BK$10,0),0)="","No relevante",VLOOKUP($B328,'Lista Puestos Valorados'!$B$11:$BK$510,MATCH('Auxiliar General'!BJ$4,'Lista Puestos Valorados'!$B$10:$BK$10,0),0))</f>
        <v>No relevante</v>
      </c>
      <c r="BQ328" s="26">
        <f>+HLOOKUP(BP328,Sistema_Puntos!$Q$5:$Y$43,'Auxiliar General'!BL$5,FALSE)</f>
        <v>0</v>
      </c>
      <c r="BR328" s="26" t="str">
        <f>+IF(VLOOKUP($B328,'Lista Puestos Valorados'!$B$11:$BK$510,MATCH('Auxiliar General'!BL$4,'Lista Puestos Valorados'!$B$10:$BK$10,0),0)="","No relevante",VLOOKUP($B328,'Lista Puestos Valorados'!$B$11:$BK$510,MATCH('Auxiliar General'!BL$4,'Lista Puestos Valorados'!$B$10:$BK$10,0),0))</f>
        <v>No relevante</v>
      </c>
      <c r="BS328" s="26">
        <f>+HLOOKUP(BR328,Sistema_Puntos!$Q$5:$Y$43,'Auxiliar General'!BN$5,FALSE)</f>
        <v>0</v>
      </c>
      <c r="BT328" s="26" t="str">
        <f>+IF(VLOOKUP($B328,'Lista Puestos Valorados'!$B$11:$BK$510,MATCH('Auxiliar General'!BN$4,'Lista Puestos Valorados'!$B$10:$BK$10,0),0)="","No relevante",VLOOKUP($B328,'Lista Puestos Valorados'!$B$11:$BK$510,MATCH('Auxiliar General'!BN$4,'Lista Puestos Valorados'!$B$10:$BK$10,0),0))</f>
        <v>No relevante</v>
      </c>
      <c r="BU328" s="26">
        <f>+HLOOKUP(BT328,Sistema_Puntos!$Q$5:$Y$43,'Auxiliar General'!BP$5,FALSE)</f>
        <v>0</v>
      </c>
      <c r="BV328" s="26" t="str">
        <f>+IF(VLOOKUP($B328,'Lista Puestos Valorados'!$B$11:$BK$510,MATCH('Auxiliar General'!BP$4,'Lista Puestos Valorados'!$B$10:$BK$10,0),0)="","No relevante",VLOOKUP($B328,'Lista Puestos Valorados'!$B$11:$BK$510,MATCH('Auxiliar General'!BP$4,'Lista Puestos Valorados'!$B$10:$BK$10,0),0))</f>
        <v>No relevante</v>
      </c>
      <c r="BW328" s="26">
        <f>+HLOOKUP(BV328,Sistema_Puntos!$Q$5:$Y$43,'Auxiliar General'!BR$5,FALSE)</f>
        <v>0</v>
      </c>
      <c r="BX328" s="26" t="str">
        <f>+IF(VLOOKUP($B328,'Lista Puestos Valorados'!$B$11:$BK$510,MATCH('Auxiliar General'!BR$4,'Lista Puestos Valorados'!$B$10:$BK$10,0),0)="","No relevante",VLOOKUP($B328,'Lista Puestos Valorados'!$B$11:$BK$510,MATCH('Auxiliar General'!BR$4,'Lista Puestos Valorados'!$B$10:$BK$10,0),0))</f>
        <v>No relevante</v>
      </c>
      <c r="BY328" s="26">
        <f>+HLOOKUP(BX328,Sistema_Puntos!$Q$5:$Y$43,'Auxiliar General'!BT$5,FALSE)</f>
        <v>0</v>
      </c>
      <c r="BZ328" s="26" t="str">
        <f>+IF(VLOOKUP($B328,'Lista Puestos Valorados'!$B$11:$BK$510,MATCH('Auxiliar General'!BT$4,'Lista Puestos Valorados'!$B$10:$BK$10,0),0)="","No relevante",VLOOKUP($B328,'Lista Puestos Valorados'!$B$11:$BK$510,MATCH('Auxiliar General'!BT$4,'Lista Puestos Valorados'!$B$10:$BK$10,0),0))</f>
        <v>No relevante</v>
      </c>
      <c r="CA328" s="26">
        <f>+HLOOKUP(BZ328,Sistema_Puntos!$Q$5:$Y$43,'Auxiliar General'!BV$5,FALSE)</f>
        <v>0</v>
      </c>
      <c r="CB328" s="26" t="str">
        <f>+IF(VLOOKUP($B328,'Lista Puestos Valorados'!$B$11:$BK$510,MATCH('Auxiliar General'!BV$4,'Lista Puestos Valorados'!$B$10:$BK$10,0),0)="","No relevante",VLOOKUP($B328,'Lista Puestos Valorados'!$B$11:$BK$510,MATCH('Auxiliar General'!BV$4,'Lista Puestos Valorados'!$B$10:$BK$10,0),0))</f>
        <v>No relevante</v>
      </c>
      <c r="CC328" s="26">
        <f>+HLOOKUP(CB328,Sistema_Puntos!$Q$5:$Y$43,'Auxiliar General'!BX$5,FALSE)</f>
        <v>0</v>
      </c>
      <c r="CD328" s="26" t="str">
        <f>+IF(VLOOKUP($B328,'Lista Puestos Valorados'!$B$11:$BK$510,MATCH('Auxiliar General'!BX$4,'Lista Puestos Valorados'!$B$10:$BK$10,0),0)="","No relevante",VLOOKUP($B328,'Lista Puestos Valorados'!$B$11:$BK$510,MATCH('Auxiliar General'!BX$4,'Lista Puestos Valorados'!$B$10:$BK$10,0),0))</f>
        <v>No relevante</v>
      </c>
      <c r="CE328" s="26">
        <f>+HLOOKUP(CD328,Sistema_Puntos!$Q$5:$Y$43,'Auxiliar General'!BZ$5,FALSE)</f>
        <v>0</v>
      </c>
      <c r="CF328" s="26" t="str">
        <f>+IF(VLOOKUP($B328,'Lista Puestos Valorados'!$B$11:$BK$510,MATCH('Auxiliar General'!BZ$4,'Lista Puestos Valorados'!$B$10:$BK$10,0),0)="","No relevante",VLOOKUP($B328,'Lista Puestos Valorados'!$B$11:$BK$510,MATCH('Auxiliar General'!BZ$4,'Lista Puestos Valorados'!$B$10:$BK$10,0),0))</f>
        <v>No relevante</v>
      </c>
      <c r="CG328" s="26">
        <f>+HLOOKUP(CF328,Sistema_Puntos!$Q$5:$Y$43,'Auxiliar General'!CB$5,FALSE)</f>
        <v>0</v>
      </c>
      <c r="CH328" s="29"/>
      <c r="CI328" s="29"/>
    </row>
    <row r="329" spans="2:87" ht="17.55" customHeight="1">
      <c r="B329" s="26">
        <f>+'Listado de Puestos'!B329</f>
        <v>319</v>
      </c>
      <c r="C329" s="26" t="str">
        <f>+IF('Lista Puestos Valorados'!C329="","",'Lista Puestos Valorados'!C329)</f>
        <v/>
      </c>
      <c r="D329" s="26" t="str">
        <f>+IF('Lista Puestos Valorados'!D329="","",'Lista Puestos Valorados'!D329)</f>
        <v/>
      </c>
      <c r="E329" s="26" t="str">
        <f>+IF('Lista Puestos Valorados'!E329="","",'Lista Puestos Valorados'!E329)</f>
        <v/>
      </c>
      <c r="F329" s="26" t="str">
        <f>+IF('Lista Puestos Valorados'!F329="","",'Lista Puestos Valorados'!F329)</f>
        <v/>
      </c>
      <c r="G329" s="26" t="str">
        <f>+IF('Lista Puestos Valorados'!G329="","",'Lista Puestos Valorados'!G329)</f>
        <v/>
      </c>
      <c r="H329" s="26" t="str">
        <f>+IF('Lista Puestos Valorados'!H329="","",'Lista Puestos Valorados'!H329)</f>
        <v/>
      </c>
      <c r="I329" s="26" t="str">
        <f>+IF('Lista Puestos Valorados'!I329="","",'Lista Puestos Valorados'!I329)</f>
        <v/>
      </c>
      <c r="J329" s="118" t="e">
        <f t="array" ref="J329">+IF(L329="","",_xlfn.IFS(L329&lt;='Cortes de Agrupacion'!$F$15,'Cortes de Agrupacion'!$E$15,'Resultados General'!L329&lt;='Cortes de Agrupacion'!$F$14,'Cortes de Agrupacion'!$E$14,'Resultados General'!L329&lt;='Cortes de Agrupacion'!$F$13,'Cortes de Agrupacion'!$E$13,L329&lt;='Cortes de Agrupacion'!$F$12,'Cortes de Agrupacion'!$E$12,'Resultados General'!L329&lt;='Cortes de Agrupacion'!$F$11,'Cortes de Agrupacion'!$E$11,'Resultados General'!L329&lt;='Cortes de Agrupacion'!$F$10,'Cortes de Agrupacion'!$E$10,'Resultados General'!L329&lt;='Cortes de Agrupacion'!$F$9,'Cortes de Agrupacion'!$E$9,'Resultados General'!L329&lt;='Cortes de Agrupacion'!$F$8,'Cortes de Agrupacion'!$E$8,'Resultados General'!L329&lt;='Cortes de Agrupacion'!$F$7,'Cortes de Agrupacion'!$E$7,'Resultados General'!L329&lt;='Cortes de Agrupacion'!$F$6,'Cortes de Agrupacion'!$E$6))</f>
        <v>#VALUE!</v>
      </c>
      <c r="K329" s="118" t="str">
        <f t="shared" si="8"/>
        <v/>
      </c>
      <c r="L329" s="124" t="e">
        <f>#VALUE!</f>
        <v>#VALUE!</v>
      </c>
      <c r="M329" s="26" t="e">
        <f ca="1">+_xlfn.IFNA(VLOOKUP(C329,'Distribución de puestos'!$B$8:$I$507,8,0),"")</f>
        <v>#NAME?</v>
      </c>
      <c r="N329" s="26" t="str">
        <f>+IF(VLOOKUP($B329,'Lista Puestos Valorados'!$B$11:$BK$510,MATCH('Auxiliar General'!H$4,'Lista Puestos Valorados'!$B$10:$BK$10,0),0)="","No relevante",VLOOKUP($B329,'Lista Puestos Valorados'!$B$11:$BK$510,MATCH('Auxiliar General'!H$4,'Lista Puestos Valorados'!$B$10:$BK$10,0),0))</f>
        <v>No relevante</v>
      </c>
      <c r="O329" s="26">
        <f>+HLOOKUP(N329,Sistema_Puntos!$Q$5:$Y$43,'Auxiliar General'!J$5,FALSE)</f>
        <v>0</v>
      </c>
      <c r="P329" s="26" t="str">
        <f>+IF(VLOOKUP($B329,'Lista Puestos Valorados'!$B$11:$BK$510,MATCH('Auxiliar General'!J$4,'Lista Puestos Valorados'!$B$10:$BK$10,0),0)="","No relevante",VLOOKUP($B329,'Lista Puestos Valorados'!$B$11:$BK$510,MATCH('Auxiliar General'!J$4,'Lista Puestos Valorados'!$B$10:$BK$10,0),0))</f>
        <v>No relevante</v>
      </c>
      <c r="Q329" s="26">
        <f>+HLOOKUP(P329,Sistema_Puntos!$Q$5:$Y$43,'Auxiliar General'!L$5,FALSE)</f>
        <v>0</v>
      </c>
      <c r="R329" s="26" t="str">
        <f>+IF(VLOOKUP($B329,'Lista Puestos Valorados'!$B$11:$BK$510,MATCH('Auxiliar General'!L$4,'Lista Puestos Valorados'!$B$10:$BK$10,0),0)="","No relevante",VLOOKUP($B329,'Lista Puestos Valorados'!$B$11:$BK$510,MATCH('Auxiliar General'!L$4,'Lista Puestos Valorados'!$B$10:$BK$10,0),0))</f>
        <v>No relevante</v>
      </c>
      <c r="S329" s="26">
        <f>+HLOOKUP(R329,Sistema_Puntos!$Q$5:$Y$43,'Auxiliar General'!N$5,FALSE)</f>
        <v>0</v>
      </c>
      <c r="T329" s="26" t="str">
        <f>+IF(VLOOKUP($B329,'Lista Puestos Valorados'!$B$11:$BK$510,MATCH('Auxiliar General'!N$4,'Lista Puestos Valorados'!$B$10:$BK$10,0),0)="","No relevante",VLOOKUP($B329,'Lista Puestos Valorados'!$B$11:$BK$510,MATCH('Auxiliar General'!N$4,'Lista Puestos Valorados'!$B$10:$BK$10,0),0))</f>
        <v>No relevante</v>
      </c>
      <c r="U329" s="26">
        <f>+HLOOKUP(T329,Sistema_Puntos!$Q$5:$Y$43,'Auxiliar General'!P$5,FALSE)</f>
        <v>0</v>
      </c>
      <c r="V329" s="26" t="str">
        <f>+IF(VLOOKUP($B329,'Lista Puestos Valorados'!$B$11:$BK$510,MATCH('Auxiliar General'!P$4,'Lista Puestos Valorados'!$B$10:$BK$10,0),0)="","No relevante",VLOOKUP($B329,'Lista Puestos Valorados'!$B$11:$BK$510,MATCH('Auxiliar General'!P$4,'Lista Puestos Valorados'!$B$10:$BK$10,0),0))</f>
        <v>No relevante</v>
      </c>
      <c r="W329" s="26">
        <f>+HLOOKUP(V329,Sistema_Puntos!$Q$5:$Y$43,'Auxiliar General'!R$5,FALSE)</f>
        <v>0</v>
      </c>
      <c r="X329" s="26" t="str">
        <f>+IF(VLOOKUP($B329,'Lista Puestos Valorados'!$B$11:$BK$510,MATCH('Auxiliar General'!R$4,'Lista Puestos Valorados'!$B$10:$BK$10,0),0)="","No relevante",VLOOKUP($B329,'Lista Puestos Valorados'!$B$11:$BK$510,MATCH('Auxiliar General'!R$4,'Lista Puestos Valorados'!$B$10:$BK$10,0),0))</f>
        <v>No relevante</v>
      </c>
      <c r="Y329" s="26">
        <f>+HLOOKUP(X329,Sistema_Puntos!$Q$5:$Y$43,'Auxiliar General'!T$5,FALSE)</f>
        <v>0</v>
      </c>
      <c r="Z329" s="26" t="str">
        <f>+IF(VLOOKUP($B329,'Lista Puestos Valorados'!$B$11:$BK$510,MATCH('Auxiliar General'!T$4,'Lista Puestos Valorados'!$B$10:$BK$10,0),0)="","No relevante",VLOOKUP($B329,'Lista Puestos Valorados'!$B$11:$BK$510,MATCH('Auxiliar General'!T$4,'Lista Puestos Valorados'!$B$10:$BK$10,0),0))</f>
        <v>No relevante</v>
      </c>
      <c r="AA329" s="26">
        <f>+HLOOKUP(Z329,Sistema_Puntos!$Q$5:$Y$43,'Auxiliar General'!V$5,FALSE)</f>
        <v>0</v>
      </c>
      <c r="AB329" s="26" t="str">
        <f>+IF(VLOOKUP($B329,'Lista Puestos Valorados'!$B$11:$BK$510,MATCH('Auxiliar General'!V$4,'Lista Puestos Valorados'!$B$10:$BK$10,0),0)="","No relevante",VLOOKUP($B329,'Lista Puestos Valorados'!$B$11:$BK$510,MATCH('Auxiliar General'!V$4,'Lista Puestos Valorados'!$B$10:$BK$10,0),0))</f>
        <v>No relevante</v>
      </c>
      <c r="AC329" s="26">
        <f>+HLOOKUP(AB329,Sistema_Puntos!$Q$5:$Y$43,'Auxiliar General'!X$5,FALSE)</f>
        <v>0</v>
      </c>
      <c r="AD329" s="26" t="str">
        <f>+IF(VLOOKUP($B329,'Lista Puestos Valorados'!$B$11:$BK$510,MATCH('Auxiliar General'!X$4,'Lista Puestos Valorados'!$B$10:$BK$10,0),0)="","No relevante",VLOOKUP($B329,'Lista Puestos Valorados'!$B$11:$BK$510,MATCH('Auxiliar General'!X$4,'Lista Puestos Valorados'!$B$10:$BK$10,0),0))</f>
        <v>No relevante</v>
      </c>
      <c r="AE329" s="26">
        <f>+HLOOKUP(AD329,Sistema_Puntos!$Q$5:$Y$43,'Auxiliar General'!Z$5,FALSE)</f>
        <v>0</v>
      </c>
      <c r="AF329" s="26" t="str">
        <f>+IF(VLOOKUP($B329,'Lista Puestos Valorados'!$B$11:$BK$510,MATCH('Auxiliar General'!Z$4,'Lista Puestos Valorados'!$B$10:$BK$10,0),0)="","No relevante",VLOOKUP($B329,'Lista Puestos Valorados'!$B$11:$BK$510,MATCH('Auxiliar General'!Z$4,'Lista Puestos Valorados'!$B$10:$BK$10,0),0))</f>
        <v>No relevante</v>
      </c>
      <c r="AG329" s="26">
        <f>+HLOOKUP(AF329,Sistema_Puntos!$Q$5:$Y$43,'Auxiliar General'!AB$5,FALSE)</f>
        <v>0</v>
      </c>
      <c r="AH329" s="26" t="str">
        <f>+IF(VLOOKUP($B329,'Lista Puestos Valorados'!$B$11:$BK$510,MATCH('Auxiliar General'!AB$4,'Lista Puestos Valorados'!$B$10:$BK$10,0),0)="","No relevante",VLOOKUP($B329,'Lista Puestos Valorados'!$B$11:$BK$510,MATCH('Auxiliar General'!AB$4,'Lista Puestos Valorados'!$B$10:$BK$10,0),0))</f>
        <v>No relevante</v>
      </c>
      <c r="AI329" s="26">
        <f>+HLOOKUP(AH329,Sistema_Puntos!$Q$5:$Y$43,'Auxiliar General'!AD$5,FALSE)</f>
        <v>0</v>
      </c>
      <c r="AJ329" s="26" t="str">
        <f>+IF(VLOOKUP($B329,'Lista Puestos Valorados'!$B$11:$BK$510,MATCH('Auxiliar General'!AD$4,'Lista Puestos Valorados'!$B$10:$BK$10,0),0)="","No relevante",VLOOKUP($B329,'Lista Puestos Valorados'!$B$11:$BK$510,MATCH('Auxiliar General'!AD$4,'Lista Puestos Valorados'!$B$10:$BK$10,0),0))</f>
        <v>No relevante</v>
      </c>
      <c r="AK329" s="26">
        <f>+HLOOKUP(AJ329,Sistema_Puntos!$Q$5:$Y$43,'Auxiliar General'!AF$5,FALSE)</f>
        <v>0</v>
      </c>
      <c r="AL329" s="26" t="str">
        <f>+IF(VLOOKUP($B329,'Lista Puestos Valorados'!$B$11:$BK$510,MATCH('Auxiliar General'!AF$4,'Lista Puestos Valorados'!$B$10:$BK$10,0),0)="","No relevante",VLOOKUP($B329,'Lista Puestos Valorados'!$B$11:$BK$510,MATCH('Auxiliar General'!AF$4,'Lista Puestos Valorados'!$B$10:$BK$10,0),0))</f>
        <v>No relevante</v>
      </c>
      <c r="AM329" s="26">
        <f>+HLOOKUP(AL329,Sistema_Puntos!$Q$5:$Y$43,'Auxiliar General'!AH$5,FALSE)</f>
        <v>0</v>
      </c>
      <c r="AN329" s="26" t="str">
        <f>+IF(VLOOKUP($B329,'Lista Puestos Valorados'!$B$11:$BK$510,MATCH('Auxiliar General'!AH$4,'Lista Puestos Valorados'!$B$10:$BK$10,0),0)="","No relevante",VLOOKUP($B329,'Lista Puestos Valorados'!$B$11:$BK$510,MATCH('Auxiliar General'!AH$4,'Lista Puestos Valorados'!$B$10:$BK$10,0),0))</f>
        <v>No relevante</v>
      </c>
      <c r="AO329" s="26">
        <f>+HLOOKUP(AN329,Sistema_Puntos!$Q$5:$Y$43,'Auxiliar General'!AJ$5,FALSE)</f>
        <v>0</v>
      </c>
      <c r="AP329" s="26" t="str">
        <f>+IF(VLOOKUP($B329,'Lista Puestos Valorados'!$B$11:$BK$510,MATCH('Auxiliar General'!AJ$4,'Lista Puestos Valorados'!$B$10:$BK$10,0),0)="","No relevante",VLOOKUP($B329,'Lista Puestos Valorados'!$B$11:$BK$510,MATCH('Auxiliar General'!AJ$4,'Lista Puestos Valorados'!$B$10:$BK$10,0),0))</f>
        <v>No relevante</v>
      </c>
      <c r="AQ329" s="26">
        <f>+HLOOKUP(AP329,Sistema_Puntos!$Q$5:$Y$43,'Auxiliar General'!AL$5,FALSE)</f>
        <v>0</v>
      </c>
      <c r="AR329" s="26" t="str">
        <f>+IF(VLOOKUP($B329,'Lista Puestos Valorados'!$B$11:$BK$510,MATCH('Auxiliar General'!AL$4,'Lista Puestos Valorados'!$B$10:$BK$10,0),0)="","No relevante",VLOOKUP($B329,'Lista Puestos Valorados'!$B$11:$BK$510,MATCH('Auxiliar General'!AL$4,'Lista Puestos Valorados'!$B$10:$BK$10,0),0))</f>
        <v>No relevante</v>
      </c>
      <c r="AS329" s="26">
        <f>+HLOOKUP(AR329,Sistema_Puntos!$Q$5:$Y$43,'Auxiliar General'!AN$5,FALSE)</f>
        <v>0</v>
      </c>
      <c r="AT329" s="26" t="str">
        <f>+IF(VLOOKUP($B329,'Lista Puestos Valorados'!$B$11:$BK$510,MATCH('Auxiliar General'!AN$4,'Lista Puestos Valorados'!$B$10:$BK$10,0),0)="","No relevante",VLOOKUP($B329,'Lista Puestos Valorados'!$B$11:$BK$510,MATCH('Auxiliar General'!AN$4,'Lista Puestos Valorados'!$B$10:$BK$10,0),0))</f>
        <v>No relevante</v>
      </c>
      <c r="AU329" s="26">
        <f>+HLOOKUP(AT329,Sistema_Puntos!$Q$5:$Y$43,'Auxiliar General'!AP$5,FALSE)</f>
        <v>0</v>
      </c>
      <c r="AV329" s="26" t="str">
        <f>+IF(VLOOKUP($B329,'Lista Puestos Valorados'!$B$11:$BK$510,MATCH('Auxiliar General'!AP$4,'Lista Puestos Valorados'!$B$10:$BK$10,0),0)="","No relevante",VLOOKUP($B329,'Lista Puestos Valorados'!$B$11:$BK$510,MATCH('Auxiliar General'!AP$4,'Lista Puestos Valorados'!$B$10:$BK$10,0),0))</f>
        <v>No relevante</v>
      </c>
      <c r="AW329" s="26">
        <f>+HLOOKUP(AV329,Sistema_Puntos!$Q$5:$Y$43,'Auxiliar General'!AR$5,FALSE)</f>
        <v>0</v>
      </c>
      <c r="AX329" s="26" t="str">
        <f>+IF(VLOOKUP($B329,'Lista Puestos Valorados'!$B$11:$BK$510,MATCH('Auxiliar General'!AR$4,'Lista Puestos Valorados'!$B$10:$BK$10,0),0)="","No relevante",VLOOKUP($B329,'Lista Puestos Valorados'!$B$11:$BK$510,MATCH('Auxiliar General'!AR$4,'Lista Puestos Valorados'!$B$10:$BK$10,0),0))</f>
        <v>No relevante</v>
      </c>
      <c r="AY329" s="26">
        <f>+HLOOKUP(AX329,Sistema_Puntos!$Q$5:$Y$43,'Auxiliar General'!AT$5,FALSE)</f>
        <v>0</v>
      </c>
      <c r="AZ329" s="26" t="str">
        <f>+IF(VLOOKUP($B329,'Lista Puestos Valorados'!$B$11:$BK$510,MATCH('Auxiliar General'!AT$4,'Lista Puestos Valorados'!$B$10:$BK$10,0),0)="","No relevante",VLOOKUP($B329,'Lista Puestos Valorados'!$B$11:$BK$510,MATCH('Auxiliar General'!AT$4,'Lista Puestos Valorados'!$B$10:$BK$10,0),0))</f>
        <v>No relevante</v>
      </c>
      <c r="BA329" s="26">
        <f>+HLOOKUP(AZ329,Sistema_Puntos!$Q$5:$Y$43,'Auxiliar General'!AV$5,FALSE)</f>
        <v>0</v>
      </c>
      <c r="BB329" s="26" t="str">
        <f>+IF(VLOOKUP($B329,'Lista Puestos Valorados'!$B$11:$BK$510,MATCH('Auxiliar General'!AV$4,'Lista Puestos Valorados'!$B$10:$BK$10,0),0)="","No relevante",VLOOKUP($B329,'Lista Puestos Valorados'!$B$11:$BK$510,MATCH('Auxiliar General'!AV$4,'Lista Puestos Valorados'!$B$10:$BK$10,0),0))</f>
        <v>No relevante</v>
      </c>
      <c r="BC329" s="26">
        <f>+HLOOKUP(BB329,Sistema_Puntos!$Q$5:$Y$43,'Auxiliar General'!AX$5,FALSE)</f>
        <v>0</v>
      </c>
      <c r="BD329" s="26" t="str">
        <f>+IF(VLOOKUP($B329,'Lista Puestos Valorados'!$B$11:$BK$510,MATCH('Auxiliar General'!AX$4,'Lista Puestos Valorados'!$B$10:$BK$10,0),0)="","No relevante",VLOOKUP($B329,'Lista Puestos Valorados'!$B$11:$BK$510,MATCH('Auxiliar General'!AX$4,'Lista Puestos Valorados'!$B$10:$BK$10,0),0))</f>
        <v>No relevante</v>
      </c>
      <c r="BE329" s="26">
        <f>+HLOOKUP(BD329,Sistema_Puntos!$Q$5:$Y$43,'Auxiliar General'!AZ$5,FALSE)</f>
        <v>0</v>
      </c>
      <c r="BF329" s="26" t="str">
        <f>+IF(VLOOKUP($B329,'Lista Puestos Valorados'!$B$11:$BK$510,MATCH('Auxiliar General'!AZ$4,'Lista Puestos Valorados'!$B$10:$BK$10,0),0)="","No relevante",VLOOKUP($B329,'Lista Puestos Valorados'!$B$11:$BK$510,MATCH('Auxiliar General'!AZ$4,'Lista Puestos Valorados'!$B$10:$BK$10,0),0))</f>
        <v>No relevante</v>
      </c>
      <c r="BG329" s="26">
        <f>+HLOOKUP(BF329,Sistema_Puntos!$Q$5:$Y$43,'Auxiliar General'!BB$5,FALSE)</f>
        <v>0</v>
      </c>
      <c r="BH329" s="26" t="str">
        <f>+IF(VLOOKUP($B329,'Lista Puestos Valorados'!$B$11:$BK$510,MATCH('Auxiliar General'!BB$4,'Lista Puestos Valorados'!$B$10:$BK$10,0),0)="","No relevante",VLOOKUP($B329,'Lista Puestos Valorados'!$B$11:$BK$510,MATCH('Auxiliar General'!BB$4,'Lista Puestos Valorados'!$B$10:$BK$10,0),0))</f>
        <v>No relevante</v>
      </c>
      <c r="BI329" s="26">
        <f>+HLOOKUP(BH329,Sistema_Puntos!$Q$5:$Y$43,'Auxiliar General'!BD$5,FALSE)</f>
        <v>0</v>
      </c>
      <c r="BJ329" s="26" t="str">
        <f>+IF(VLOOKUP($B329,'Lista Puestos Valorados'!$B$11:$BK$510,MATCH('Auxiliar General'!BD$4,'Lista Puestos Valorados'!$B$10:$BK$10,0),0)="","No relevante",VLOOKUP($B329,'Lista Puestos Valorados'!$B$11:$BK$510,MATCH('Auxiliar General'!BD$4,'Lista Puestos Valorados'!$B$10:$BK$10,0),0))</f>
        <v>No relevante</v>
      </c>
      <c r="BK329" s="26">
        <f>+HLOOKUP(BJ329,Sistema_Puntos!$Q$5:$Y$43,'Auxiliar General'!BF$5,FALSE)</f>
        <v>0</v>
      </c>
      <c r="BL329" s="26" t="str">
        <f>+IF(VLOOKUP($B329,'Lista Puestos Valorados'!$B$11:$BK$510,MATCH('Auxiliar General'!BF$4,'Lista Puestos Valorados'!$B$10:$BK$10,0),0)="","No relevante",VLOOKUP($B329,'Lista Puestos Valorados'!$B$11:$BK$510,MATCH('Auxiliar General'!BF$4,'Lista Puestos Valorados'!$B$10:$BK$10,0),0))</f>
        <v>No relevante</v>
      </c>
      <c r="BM329" s="26">
        <f>+HLOOKUP(BL329,Sistema_Puntos!$Q$5:$Y$43,'Auxiliar General'!BH$5,FALSE)</f>
        <v>0</v>
      </c>
      <c r="BN329" s="26" t="str">
        <f>+IF(VLOOKUP($B329,'Lista Puestos Valorados'!$B$11:$BK$510,MATCH('Auxiliar General'!BH$4,'Lista Puestos Valorados'!$B$10:$BK$10,0),0)="","No relevante",VLOOKUP($B329,'Lista Puestos Valorados'!$B$11:$BK$510,MATCH('Auxiliar General'!BH$4,'Lista Puestos Valorados'!$B$10:$BK$10,0),0))</f>
        <v>No relevante</v>
      </c>
      <c r="BO329" s="26">
        <f>+HLOOKUP(BN329,Sistema_Puntos!$Q$5:$Y$43,'Auxiliar General'!BJ$5,FALSE)</f>
        <v>0</v>
      </c>
      <c r="BP329" s="26" t="str">
        <f>+IF(VLOOKUP($B329,'Lista Puestos Valorados'!$B$11:$BK$510,MATCH('Auxiliar General'!BJ$4,'Lista Puestos Valorados'!$B$10:$BK$10,0),0)="","No relevante",VLOOKUP($B329,'Lista Puestos Valorados'!$B$11:$BK$510,MATCH('Auxiliar General'!BJ$4,'Lista Puestos Valorados'!$B$10:$BK$10,0),0))</f>
        <v>No relevante</v>
      </c>
      <c r="BQ329" s="26">
        <f>+HLOOKUP(BP329,Sistema_Puntos!$Q$5:$Y$43,'Auxiliar General'!BL$5,FALSE)</f>
        <v>0</v>
      </c>
      <c r="BR329" s="26" t="str">
        <f>+IF(VLOOKUP($B329,'Lista Puestos Valorados'!$B$11:$BK$510,MATCH('Auxiliar General'!BL$4,'Lista Puestos Valorados'!$B$10:$BK$10,0),0)="","No relevante",VLOOKUP($B329,'Lista Puestos Valorados'!$B$11:$BK$510,MATCH('Auxiliar General'!BL$4,'Lista Puestos Valorados'!$B$10:$BK$10,0),0))</f>
        <v>No relevante</v>
      </c>
      <c r="BS329" s="26">
        <f>+HLOOKUP(BR329,Sistema_Puntos!$Q$5:$Y$43,'Auxiliar General'!BN$5,FALSE)</f>
        <v>0</v>
      </c>
      <c r="BT329" s="26" t="str">
        <f>+IF(VLOOKUP($B329,'Lista Puestos Valorados'!$B$11:$BK$510,MATCH('Auxiliar General'!BN$4,'Lista Puestos Valorados'!$B$10:$BK$10,0),0)="","No relevante",VLOOKUP($B329,'Lista Puestos Valorados'!$B$11:$BK$510,MATCH('Auxiliar General'!BN$4,'Lista Puestos Valorados'!$B$10:$BK$10,0),0))</f>
        <v>No relevante</v>
      </c>
      <c r="BU329" s="26">
        <f>+HLOOKUP(BT329,Sistema_Puntos!$Q$5:$Y$43,'Auxiliar General'!BP$5,FALSE)</f>
        <v>0</v>
      </c>
      <c r="BV329" s="26" t="str">
        <f>+IF(VLOOKUP($B329,'Lista Puestos Valorados'!$B$11:$BK$510,MATCH('Auxiliar General'!BP$4,'Lista Puestos Valorados'!$B$10:$BK$10,0),0)="","No relevante",VLOOKUP($B329,'Lista Puestos Valorados'!$B$11:$BK$510,MATCH('Auxiliar General'!BP$4,'Lista Puestos Valorados'!$B$10:$BK$10,0),0))</f>
        <v>No relevante</v>
      </c>
      <c r="BW329" s="26">
        <f>+HLOOKUP(BV329,Sistema_Puntos!$Q$5:$Y$43,'Auxiliar General'!BR$5,FALSE)</f>
        <v>0</v>
      </c>
      <c r="BX329" s="26" t="str">
        <f>+IF(VLOOKUP($B329,'Lista Puestos Valorados'!$B$11:$BK$510,MATCH('Auxiliar General'!BR$4,'Lista Puestos Valorados'!$B$10:$BK$10,0),0)="","No relevante",VLOOKUP($B329,'Lista Puestos Valorados'!$B$11:$BK$510,MATCH('Auxiliar General'!BR$4,'Lista Puestos Valorados'!$B$10:$BK$10,0),0))</f>
        <v>No relevante</v>
      </c>
      <c r="BY329" s="26">
        <f>+HLOOKUP(BX329,Sistema_Puntos!$Q$5:$Y$43,'Auxiliar General'!BT$5,FALSE)</f>
        <v>0</v>
      </c>
      <c r="BZ329" s="26" t="str">
        <f>+IF(VLOOKUP($B329,'Lista Puestos Valorados'!$B$11:$BK$510,MATCH('Auxiliar General'!BT$4,'Lista Puestos Valorados'!$B$10:$BK$10,0),0)="","No relevante",VLOOKUP($B329,'Lista Puestos Valorados'!$B$11:$BK$510,MATCH('Auxiliar General'!BT$4,'Lista Puestos Valorados'!$B$10:$BK$10,0),0))</f>
        <v>No relevante</v>
      </c>
      <c r="CA329" s="26">
        <f>+HLOOKUP(BZ329,Sistema_Puntos!$Q$5:$Y$43,'Auxiliar General'!BV$5,FALSE)</f>
        <v>0</v>
      </c>
      <c r="CB329" s="26" t="str">
        <f>+IF(VLOOKUP($B329,'Lista Puestos Valorados'!$B$11:$BK$510,MATCH('Auxiliar General'!BV$4,'Lista Puestos Valorados'!$B$10:$BK$10,0),0)="","No relevante",VLOOKUP($B329,'Lista Puestos Valorados'!$B$11:$BK$510,MATCH('Auxiliar General'!BV$4,'Lista Puestos Valorados'!$B$10:$BK$10,0),0))</f>
        <v>No relevante</v>
      </c>
      <c r="CC329" s="26">
        <f>+HLOOKUP(CB329,Sistema_Puntos!$Q$5:$Y$43,'Auxiliar General'!BX$5,FALSE)</f>
        <v>0</v>
      </c>
      <c r="CD329" s="26" t="str">
        <f>+IF(VLOOKUP($B329,'Lista Puestos Valorados'!$B$11:$BK$510,MATCH('Auxiliar General'!BX$4,'Lista Puestos Valorados'!$B$10:$BK$10,0),0)="","No relevante",VLOOKUP($B329,'Lista Puestos Valorados'!$B$11:$BK$510,MATCH('Auxiliar General'!BX$4,'Lista Puestos Valorados'!$B$10:$BK$10,0),0))</f>
        <v>No relevante</v>
      </c>
      <c r="CE329" s="26">
        <f>+HLOOKUP(CD329,Sistema_Puntos!$Q$5:$Y$43,'Auxiliar General'!BZ$5,FALSE)</f>
        <v>0</v>
      </c>
      <c r="CF329" s="26" t="str">
        <f>+IF(VLOOKUP($B329,'Lista Puestos Valorados'!$B$11:$BK$510,MATCH('Auxiliar General'!BZ$4,'Lista Puestos Valorados'!$B$10:$BK$10,0),0)="","No relevante",VLOOKUP($B329,'Lista Puestos Valorados'!$B$11:$BK$510,MATCH('Auxiliar General'!BZ$4,'Lista Puestos Valorados'!$B$10:$BK$10,0),0))</f>
        <v>No relevante</v>
      </c>
      <c r="CG329" s="26">
        <f>+HLOOKUP(CF329,Sistema_Puntos!$Q$5:$Y$43,'Auxiliar General'!CB$5,FALSE)</f>
        <v>0</v>
      </c>
      <c r="CH329" s="29"/>
      <c r="CI329" s="29"/>
    </row>
    <row r="330" spans="2:87" ht="17.55" customHeight="1">
      <c r="B330" s="26">
        <f>+'Listado de Puestos'!B330</f>
        <v>320</v>
      </c>
      <c r="C330" s="26" t="str">
        <f>+IF('Lista Puestos Valorados'!C330="","",'Lista Puestos Valorados'!C330)</f>
        <v/>
      </c>
      <c r="D330" s="26" t="str">
        <f>+IF('Lista Puestos Valorados'!D330="","",'Lista Puestos Valorados'!D330)</f>
        <v/>
      </c>
      <c r="E330" s="26" t="str">
        <f>+IF('Lista Puestos Valorados'!E330="","",'Lista Puestos Valorados'!E330)</f>
        <v/>
      </c>
      <c r="F330" s="26" t="str">
        <f>+IF('Lista Puestos Valorados'!F330="","",'Lista Puestos Valorados'!F330)</f>
        <v/>
      </c>
      <c r="G330" s="26" t="str">
        <f>+IF('Lista Puestos Valorados'!G330="","",'Lista Puestos Valorados'!G330)</f>
        <v/>
      </c>
      <c r="H330" s="26" t="str">
        <f>+IF('Lista Puestos Valorados'!H330="","",'Lista Puestos Valorados'!H330)</f>
        <v/>
      </c>
      <c r="I330" s="26" t="str">
        <f>+IF('Lista Puestos Valorados'!I330="","",'Lista Puestos Valorados'!I330)</f>
        <v/>
      </c>
      <c r="J330" s="118" t="e">
        <f t="array" ref="J330">+IF(L330="","",_xlfn.IFS(L330&lt;='Cortes de Agrupacion'!$F$15,'Cortes de Agrupacion'!$E$15,'Resultados General'!L330&lt;='Cortes de Agrupacion'!$F$14,'Cortes de Agrupacion'!$E$14,'Resultados General'!L330&lt;='Cortes de Agrupacion'!$F$13,'Cortes de Agrupacion'!$E$13,L330&lt;='Cortes de Agrupacion'!$F$12,'Cortes de Agrupacion'!$E$12,'Resultados General'!L330&lt;='Cortes de Agrupacion'!$F$11,'Cortes de Agrupacion'!$E$11,'Resultados General'!L330&lt;='Cortes de Agrupacion'!$F$10,'Cortes de Agrupacion'!$E$10,'Resultados General'!L330&lt;='Cortes de Agrupacion'!$F$9,'Cortes de Agrupacion'!$E$9,'Resultados General'!L330&lt;='Cortes de Agrupacion'!$F$8,'Cortes de Agrupacion'!$E$8,'Resultados General'!L330&lt;='Cortes de Agrupacion'!$F$7,'Cortes de Agrupacion'!$E$7,'Resultados General'!L330&lt;='Cortes de Agrupacion'!$F$6,'Cortes de Agrupacion'!$E$6))</f>
        <v>#VALUE!</v>
      </c>
      <c r="K330" s="118" t="str">
        <f t="shared" si="8"/>
        <v/>
      </c>
      <c r="L330" s="124" t="e">
        <f>#VALUE!</f>
        <v>#VALUE!</v>
      </c>
      <c r="M330" s="26" t="e">
        <f ca="1">+_xlfn.IFNA(VLOOKUP(C330,'Distribución de puestos'!$B$8:$I$507,8,0),"")</f>
        <v>#NAME?</v>
      </c>
      <c r="N330" s="26" t="str">
        <f>+IF(VLOOKUP($B330,'Lista Puestos Valorados'!$B$11:$BK$510,MATCH('Auxiliar General'!H$4,'Lista Puestos Valorados'!$B$10:$BK$10,0),0)="","No relevante",VLOOKUP($B330,'Lista Puestos Valorados'!$B$11:$BK$510,MATCH('Auxiliar General'!H$4,'Lista Puestos Valorados'!$B$10:$BK$10,0),0))</f>
        <v>No relevante</v>
      </c>
      <c r="O330" s="26">
        <f>+HLOOKUP(N330,Sistema_Puntos!$Q$5:$Y$43,'Auxiliar General'!J$5,FALSE)</f>
        <v>0</v>
      </c>
      <c r="P330" s="26" t="str">
        <f>+IF(VLOOKUP($B330,'Lista Puestos Valorados'!$B$11:$BK$510,MATCH('Auxiliar General'!J$4,'Lista Puestos Valorados'!$B$10:$BK$10,0),0)="","No relevante",VLOOKUP($B330,'Lista Puestos Valorados'!$B$11:$BK$510,MATCH('Auxiliar General'!J$4,'Lista Puestos Valorados'!$B$10:$BK$10,0),0))</f>
        <v>No relevante</v>
      </c>
      <c r="Q330" s="26">
        <f>+HLOOKUP(P330,Sistema_Puntos!$Q$5:$Y$43,'Auxiliar General'!L$5,FALSE)</f>
        <v>0</v>
      </c>
      <c r="R330" s="26" t="str">
        <f>+IF(VLOOKUP($B330,'Lista Puestos Valorados'!$B$11:$BK$510,MATCH('Auxiliar General'!L$4,'Lista Puestos Valorados'!$B$10:$BK$10,0),0)="","No relevante",VLOOKUP($B330,'Lista Puestos Valorados'!$B$11:$BK$510,MATCH('Auxiliar General'!L$4,'Lista Puestos Valorados'!$B$10:$BK$10,0),0))</f>
        <v>No relevante</v>
      </c>
      <c r="S330" s="26">
        <f>+HLOOKUP(R330,Sistema_Puntos!$Q$5:$Y$43,'Auxiliar General'!N$5,FALSE)</f>
        <v>0</v>
      </c>
      <c r="T330" s="26" t="str">
        <f>+IF(VLOOKUP($B330,'Lista Puestos Valorados'!$B$11:$BK$510,MATCH('Auxiliar General'!N$4,'Lista Puestos Valorados'!$B$10:$BK$10,0),0)="","No relevante",VLOOKUP($B330,'Lista Puestos Valorados'!$B$11:$BK$510,MATCH('Auxiliar General'!N$4,'Lista Puestos Valorados'!$B$10:$BK$10,0),0))</f>
        <v>No relevante</v>
      </c>
      <c r="U330" s="26">
        <f>+HLOOKUP(T330,Sistema_Puntos!$Q$5:$Y$43,'Auxiliar General'!P$5,FALSE)</f>
        <v>0</v>
      </c>
      <c r="V330" s="26" t="str">
        <f>+IF(VLOOKUP($B330,'Lista Puestos Valorados'!$B$11:$BK$510,MATCH('Auxiliar General'!P$4,'Lista Puestos Valorados'!$B$10:$BK$10,0),0)="","No relevante",VLOOKUP($B330,'Lista Puestos Valorados'!$B$11:$BK$510,MATCH('Auxiliar General'!P$4,'Lista Puestos Valorados'!$B$10:$BK$10,0),0))</f>
        <v>No relevante</v>
      </c>
      <c r="W330" s="26">
        <f>+HLOOKUP(V330,Sistema_Puntos!$Q$5:$Y$43,'Auxiliar General'!R$5,FALSE)</f>
        <v>0</v>
      </c>
      <c r="X330" s="26" t="str">
        <f>+IF(VLOOKUP($B330,'Lista Puestos Valorados'!$B$11:$BK$510,MATCH('Auxiliar General'!R$4,'Lista Puestos Valorados'!$B$10:$BK$10,0),0)="","No relevante",VLOOKUP($B330,'Lista Puestos Valorados'!$B$11:$BK$510,MATCH('Auxiliar General'!R$4,'Lista Puestos Valorados'!$B$10:$BK$10,0),0))</f>
        <v>No relevante</v>
      </c>
      <c r="Y330" s="26">
        <f>+HLOOKUP(X330,Sistema_Puntos!$Q$5:$Y$43,'Auxiliar General'!T$5,FALSE)</f>
        <v>0</v>
      </c>
      <c r="Z330" s="26" t="str">
        <f>+IF(VLOOKUP($B330,'Lista Puestos Valorados'!$B$11:$BK$510,MATCH('Auxiliar General'!T$4,'Lista Puestos Valorados'!$B$10:$BK$10,0),0)="","No relevante",VLOOKUP($B330,'Lista Puestos Valorados'!$B$11:$BK$510,MATCH('Auxiliar General'!T$4,'Lista Puestos Valorados'!$B$10:$BK$10,0),0))</f>
        <v>No relevante</v>
      </c>
      <c r="AA330" s="26">
        <f>+HLOOKUP(Z330,Sistema_Puntos!$Q$5:$Y$43,'Auxiliar General'!V$5,FALSE)</f>
        <v>0</v>
      </c>
      <c r="AB330" s="26" t="str">
        <f>+IF(VLOOKUP($B330,'Lista Puestos Valorados'!$B$11:$BK$510,MATCH('Auxiliar General'!V$4,'Lista Puestos Valorados'!$B$10:$BK$10,0),0)="","No relevante",VLOOKUP($B330,'Lista Puestos Valorados'!$B$11:$BK$510,MATCH('Auxiliar General'!V$4,'Lista Puestos Valorados'!$B$10:$BK$10,0),0))</f>
        <v>No relevante</v>
      </c>
      <c r="AC330" s="26">
        <f>+HLOOKUP(AB330,Sistema_Puntos!$Q$5:$Y$43,'Auxiliar General'!X$5,FALSE)</f>
        <v>0</v>
      </c>
      <c r="AD330" s="26" t="str">
        <f>+IF(VLOOKUP($B330,'Lista Puestos Valorados'!$B$11:$BK$510,MATCH('Auxiliar General'!X$4,'Lista Puestos Valorados'!$B$10:$BK$10,0),0)="","No relevante",VLOOKUP($B330,'Lista Puestos Valorados'!$B$11:$BK$510,MATCH('Auxiliar General'!X$4,'Lista Puestos Valorados'!$B$10:$BK$10,0),0))</f>
        <v>No relevante</v>
      </c>
      <c r="AE330" s="26">
        <f>+HLOOKUP(AD330,Sistema_Puntos!$Q$5:$Y$43,'Auxiliar General'!Z$5,FALSE)</f>
        <v>0</v>
      </c>
      <c r="AF330" s="26" t="str">
        <f>+IF(VLOOKUP($B330,'Lista Puestos Valorados'!$B$11:$BK$510,MATCH('Auxiliar General'!Z$4,'Lista Puestos Valorados'!$B$10:$BK$10,0),0)="","No relevante",VLOOKUP($B330,'Lista Puestos Valorados'!$B$11:$BK$510,MATCH('Auxiliar General'!Z$4,'Lista Puestos Valorados'!$B$10:$BK$10,0),0))</f>
        <v>No relevante</v>
      </c>
      <c r="AG330" s="26">
        <f>+HLOOKUP(AF330,Sistema_Puntos!$Q$5:$Y$43,'Auxiliar General'!AB$5,FALSE)</f>
        <v>0</v>
      </c>
      <c r="AH330" s="26" t="str">
        <f>+IF(VLOOKUP($B330,'Lista Puestos Valorados'!$B$11:$BK$510,MATCH('Auxiliar General'!AB$4,'Lista Puestos Valorados'!$B$10:$BK$10,0),0)="","No relevante",VLOOKUP($B330,'Lista Puestos Valorados'!$B$11:$BK$510,MATCH('Auxiliar General'!AB$4,'Lista Puestos Valorados'!$B$10:$BK$10,0),0))</f>
        <v>No relevante</v>
      </c>
      <c r="AI330" s="26">
        <f>+HLOOKUP(AH330,Sistema_Puntos!$Q$5:$Y$43,'Auxiliar General'!AD$5,FALSE)</f>
        <v>0</v>
      </c>
      <c r="AJ330" s="26" t="str">
        <f>+IF(VLOOKUP($B330,'Lista Puestos Valorados'!$B$11:$BK$510,MATCH('Auxiliar General'!AD$4,'Lista Puestos Valorados'!$B$10:$BK$10,0),0)="","No relevante",VLOOKUP($B330,'Lista Puestos Valorados'!$B$11:$BK$510,MATCH('Auxiliar General'!AD$4,'Lista Puestos Valorados'!$B$10:$BK$10,0),0))</f>
        <v>No relevante</v>
      </c>
      <c r="AK330" s="26">
        <f>+HLOOKUP(AJ330,Sistema_Puntos!$Q$5:$Y$43,'Auxiliar General'!AF$5,FALSE)</f>
        <v>0</v>
      </c>
      <c r="AL330" s="26" t="str">
        <f>+IF(VLOOKUP($B330,'Lista Puestos Valorados'!$B$11:$BK$510,MATCH('Auxiliar General'!AF$4,'Lista Puestos Valorados'!$B$10:$BK$10,0),0)="","No relevante",VLOOKUP($B330,'Lista Puestos Valorados'!$B$11:$BK$510,MATCH('Auxiliar General'!AF$4,'Lista Puestos Valorados'!$B$10:$BK$10,0),0))</f>
        <v>No relevante</v>
      </c>
      <c r="AM330" s="26">
        <f>+HLOOKUP(AL330,Sistema_Puntos!$Q$5:$Y$43,'Auxiliar General'!AH$5,FALSE)</f>
        <v>0</v>
      </c>
      <c r="AN330" s="26" t="str">
        <f>+IF(VLOOKUP($B330,'Lista Puestos Valorados'!$B$11:$BK$510,MATCH('Auxiliar General'!AH$4,'Lista Puestos Valorados'!$B$10:$BK$10,0),0)="","No relevante",VLOOKUP($B330,'Lista Puestos Valorados'!$B$11:$BK$510,MATCH('Auxiliar General'!AH$4,'Lista Puestos Valorados'!$B$10:$BK$10,0),0))</f>
        <v>No relevante</v>
      </c>
      <c r="AO330" s="26">
        <f>+HLOOKUP(AN330,Sistema_Puntos!$Q$5:$Y$43,'Auxiliar General'!AJ$5,FALSE)</f>
        <v>0</v>
      </c>
      <c r="AP330" s="26" t="str">
        <f>+IF(VLOOKUP($B330,'Lista Puestos Valorados'!$B$11:$BK$510,MATCH('Auxiliar General'!AJ$4,'Lista Puestos Valorados'!$B$10:$BK$10,0),0)="","No relevante",VLOOKUP($B330,'Lista Puestos Valorados'!$B$11:$BK$510,MATCH('Auxiliar General'!AJ$4,'Lista Puestos Valorados'!$B$10:$BK$10,0),0))</f>
        <v>No relevante</v>
      </c>
      <c r="AQ330" s="26">
        <f>+HLOOKUP(AP330,Sistema_Puntos!$Q$5:$Y$43,'Auxiliar General'!AL$5,FALSE)</f>
        <v>0</v>
      </c>
      <c r="AR330" s="26" t="str">
        <f>+IF(VLOOKUP($B330,'Lista Puestos Valorados'!$B$11:$BK$510,MATCH('Auxiliar General'!AL$4,'Lista Puestos Valorados'!$B$10:$BK$10,0),0)="","No relevante",VLOOKUP($B330,'Lista Puestos Valorados'!$B$11:$BK$510,MATCH('Auxiliar General'!AL$4,'Lista Puestos Valorados'!$B$10:$BK$10,0),0))</f>
        <v>No relevante</v>
      </c>
      <c r="AS330" s="26">
        <f>+HLOOKUP(AR330,Sistema_Puntos!$Q$5:$Y$43,'Auxiliar General'!AN$5,FALSE)</f>
        <v>0</v>
      </c>
      <c r="AT330" s="26" t="str">
        <f>+IF(VLOOKUP($B330,'Lista Puestos Valorados'!$B$11:$BK$510,MATCH('Auxiliar General'!AN$4,'Lista Puestos Valorados'!$B$10:$BK$10,0),0)="","No relevante",VLOOKUP($B330,'Lista Puestos Valorados'!$B$11:$BK$510,MATCH('Auxiliar General'!AN$4,'Lista Puestos Valorados'!$B$10:$BK$10,0),0))</f>
        <v>No relevante</v>
      </c>
      <c r="AU330" s="26">
        <f>+HLOOKUP(AT330,Sistema_Puntos!$Q$5:$Y$43,'Auxiliar General'!AP$5,FALSE)</f>
        <v>0</v>
      </c>
      <c r="AV330" s="26" t="str">
        <f>+IF(VLOOKUP($B330,'Lista Puestos Valorados'!$B$11:$BK$510,MATCH('Auxiliar General'!AP$4,'Lista Puestos Valorados'!$B$10:$BK$10,0),0)="","No relevante",VLOOKUP($B330,'Lista Puestos Valorados'!$B$11:$BK$510,MATCH('Auxiliar General'!AP$4,'Lista Puestos Valorados'!$B$10:$BK$10,0),0))</f>
        <v>No relevante</v>
      </c>
      <c r="AW330" s="26">
        <f>+HLOOKUP(AV330,Sistema_Puntos!$Q$5:$Y$43,'Auxiliar General'!AR$5,FALSE)</f>
        <v>0</v>
      </c>
      <c r="AX330" s="26" t="str">
        <f>+IF(VLOOKUP($B330,'Lista Puestos Valorados'!$B$11:$BK$510,MATCH('Auxiliar General'!AR$4,'Lista Puestos Valorados'!$B$10:$BK$10,0),0)="","No relevante",VLOOKUP($B330,'Lista Puestos Valorados'!$B$11:$BK$510,MATCH('Auxiliar General'!AR$4,'Lista Puestos Valorados'!$B$10:$BK$10,0),0))</f>
        <v>No relevante</v>
      </c>
      <c r="AY330" s="26">
        <f>+HLOOKUP(AX330,Sistema_Puntos!$Q$5:$Y$43,'Auxiliar General'!AT$5,FALSE)</f>
        <v>0</v>
      </c>
      <c r="AZ330" s="26" t="str">
        <f>+IF(VLOOKUP($B330,'Lista Puestos Valorados'!$B$11:$BK$510,MATCH('Auxiliar General'!AT$4,'Lista Puestos Valorados'!$B$10:$BK$10,0),0)="","No relevante",VLOOKUP($B330,'Lista Puestos Valorados'!$B$11:$BK$510,MATCH('Auxiliar General'!AT$4,'Lista Puestos Valorados'!$B$10:$BK$10,0),0))</f>
        <v>No relevante</v>
      </c>
      <c r="BA330" s="26">
        <f>+HLOOKUP(AZ330,Sistema_Puntos!$Q$5:$Y$43,'Auxiliar General'!AV$5,FALSE)</f>
        <v>0</v>
      </c>
      <c r="BB330" s="26" t="str">
        <f>+IF(VLOOKUP($B330,'Lista Puestos Valorados'!$B$11:$BK$510,MATCH('Auxiliar General'!AV$4,'Lista Puestos Valorados'!$B$10:$BK$10,0),0)="","No relevante",VLOOKUP($B330,'Lista Puestos Valorados'!$B$11:$BK$510,MATCH('Auxiliar General'!AV$4,'Lista Puestos Valorados'!$B$10:$BK$10,0),0))</f>
        <v>No relevante</v>
      </c>
      <c r="BC330" s="26">
        <f>+HLOOKUP(BB330,Sistema_Puntos!$Q$5:$Y$43,'Auxiliar General'!AX$5,FALSE)</f>
        <v>0</v>
      </c>
      <c r="BD330" s="26" t="str">
        <f>+IF(VLOOKUP($B330,'Lista Puestos Valorados'!$B$11:$BK$510,MATCH('Auxiliar General'!AX$4,'Lista Puestos Valorados'!$B$10:$BK$10,0),0)="","No relevante",VLOOKUP($B330,'Lista Puestos Valorados'!$B$11:$BK$510,MATCH('Auxiliar General'!AX$4,'Lista Puestos Valorados'!$B$10:$BK$10,0),0))</f>
        <v>No relevante</v>
      </c>
      <c r="BE330" s="26">
        <f>+HLOOKUP(BD330,Sistema_Puntos!$Q$5:$Y$43,'Auxiliar General'!AZ$5,FALSE)</f>
        <v>0</v>
      </c>
      <c r="BF330" s="26" t="str">
        <f>+IF(VLOOKUP($B330,'Lista Puestos Valorados'!$B$11:$BK$510,MATCH('Auxiliar General'!AZ$4,'Lista Puestos Valorados'!$B$10:$BK$10,0),0)="","No relevante",VLOOKUP($B330,'Lista Puestos Valorados'!$B$11:$BK$510,MATCH('Auxiliar General'!AZ$4,'Lista Puestos Valorados'!$B$10:$BK$10,0),0))</f>
        <v>No relevante</v>
      </c>
      <c r="BG330" s="26">
        <f>+HLOOKUP(BF330,Sistema_Puntos!$Q$5:$Y$43,'Auxiliar General'!BB$5,FALSE)</f>
        <v>0</v>
      </c>
      <c r="BH330" s="26" t="str">
        <f>+IF(VLOOKUP($B330,'Lista Puestos Valorados'!$B$11:$BK$510,MATCH('Auxiliar General'!BB$4,'Lista Puestos Valorados'!$B$10:$BK$10,0),0)="","No relevante",VLOOKUP($B330,'Lista Puestos Valorados'!$B$11:$BK$510,MATCH('Auxiliar General'!BB$4,'Lista Puestos Valorados'!$B$10:$BK$10,0),0))</f>
        <v>No relevante</v>
      </c>
      <c r="BI330" s="26">
        <f>+HLOOKUP(BH330,Sistema_Puntos!$Q$5:$Y$43,'Auxiliar General'!BD$5,FALSE)</f>
        <v>0</v>
      </c>
      <c r="BJ330" s="26" t="str">
        <f>+IF(VLOOKUP($B330,'Lista Puestos Valorados'!$B$11:$BK$510,MATCH('Auxiliar General'!BD$4,'Lista Puestos Valorados'!$B$10:$BK$10,0),0)="","No relevante",VLOOKUP($B330,'Lista Puestos Valorados'!$B$11:$BK$510,MATCH('Auxiliar General'!BD$4,'Lista Puestos Valorados'!$B$10:$BK$10,0),0))</f>
        <v>No relevante</v>
      </c>
      <c r="BK330" s="26">
        <f>+HLOOKUP(BJ330,Sistema_Puntos!$Q$5:$Y$43,'Auxiliar General'!BF$5,FALSE)</f>
        <v>0</v>
      </c>
      <c r="BL330" s="26" t="str">
        <f>+IF(VLOOKUP($B330,'Lista Puestos Valorados'!$B$11:$BK$510,MATCH('Auxiliar General'!BF$4,'Lista Puestos Valorados'!$B$10:$BK$10,0),0)="","No relevante",VLOOKUP($B330,'Lista Puestos Valorados'!$B$11:$BK$510,MATCH('Auxiliar General'!BF$4,'Lista Puestos Valorados'!$B$10:$BK$10,0),0))</f>
        <v>No relevante</v>
      </c>
      <c r="BM330" s="26">
        <f>+HLOOKUP(BL330,Sistema_Puntos!$Q$5:$Y$43,'Auxiliar General'!BH$5,FALSE)</f>
        <v>0</v>
      </c>
      <c r="BN330" s="26" t="str">
        <f>+IF(VLOOKUP($B330,'Lista Puestos Valorados'!$B$11:$BK$510,MATCH('Auxiliar General'!BH$4,'Lista Puestos Valorados'!$B$10:$BK$10,0),0)="","No relevante",VLOOKUP($B330,'Lista Puestos Valorados'!$B$11:$BK$510,MATCH('Auxiliar General'!BH$4,'Lista Puestos Valorados'!$B$10:$BK$10,0),0))</f>
        <v>No relevante</v>
      </c>
      <c r="BO330" s="26">
        <f>+HLOOKUP(BN330,Sistema_Puntos!$Q$5:$Y$43,'Auxiliar General'!BJ$5,FALSE)</f>
        <v>0</v>
      </c>
      <c r="BP330" s="26" t="str">
        <f>+IF(VLOOKUP($B330,'Lista Puestos Valorados'!$B$11:$BK$510,MATCH('Auxiliar General'!BJ$4,'Lista Puestos Valorados'!$B$10:$BK$10,0),0)="","No relevante",VLOOKUP($B330,'Lista Puestos Valorados'!$B$11:$BK$510,MATCH('Auxiliar General'!BJ$4,'Lista Puestos Valorados'!$B$10:$BK$10,0),0))</f>
        <v>No relevante</v>
      </c>
      <c r="BQ330" s="26">
        <f>+HLOOKUP(BP330,Sistema_Puntos!$Q$5:$Y$43,'Auxiliar General'!BL$5,FALSE)</f>
        <v>0</v>
      </c>
      <c r="BR330" s="26" t="str">
        <f>+IF(VLOOKUP($B330,'Lista Puestos Valorados'!$B$11:$BK$510,MATCH('Auxiliar General'!BL$4,'Lista Puestos Valorados'!$B$10:$BK$10,0),0)="","No relevante",VLOOKUP($B330,'Lista Puestos Valorados'!$B$11:$BK$510,MATCH('Auxiliar General'!BL$4,'Lista Puestos Valorados'!$B$10:$BK$10,0),0))</f>
        <v>No relevante</v>
      </c>
      <c r="BS330" s="26">
        <f>+HLOOKUP(BR330,Sistema_Puntos!$Q$5:$Y$43,'Auxiliar General'!BN$5,FALSE)</f>
        <v>0</v>
      </c>
      <c r="BT330" s="26" t="str">
        <f>+IF(VLOOKUP($B330,'Lista Puestos Valorados'!$B$11:$BK$510,MATCH('Auxiliar General'!BN$4,'Lista Puestos Valorados'!$B$10:$BK$10,0),0)="","No relevante",VLOOKUP($B330,'Lista Puestos Valorados'!$B$11:$BK$510,MATCH('Auxiliar General'!BN$4,'Lista Puestos Valorados'!$B$10:$BK$10,0),0))</f>
        <v>No relevante</v>
      </c>
      <c r="BU330" s="26">
        <f>+HLOOKUP(BT330,Sistema_Puntos!$Q$5:$Y$43,'Auxiliar General'!BP$5,FALSE)</f>
        <v>0</v>
      </c>
      <c r="BV330" s="26" t="str">
        <f>+IF(VLOOKUP($B330,'Lista Puestos Valorados'!$B$11:$BK$510,MATCH('Auxiliar General'!BP$4,'Lista Puestos Valorados'!$B$10:$BK$10,0),0)="","No relevante",VLOOKUP($B330,'Lista Puestos Valorados'!$B$11:$BK$510,MATCH('Auxiliar General'!BP$4,'Lista Puestos Valorados'!$B$10:$BK$10,0),0))</f>
        <v>No relevante</v>
      </c>
      <c r="BW330" s="26">
        <f>+HLOOKUP(BV330,Sistema_Puntos!$Q$5:$Y$43,'Auxiliar General'!BR$5,FALSE)</f>
        <v>0</v>
      </c>
      <c r="BX330" s="26" t="str">
        <f>+IF(VLOOKUP($B330,'Lista Puestos Valorados'!$B$11:$BK$510,MATCH('Auxiliar General'!BR$4,'Lista Puestos Valorados'!$B$10:$BK$10,0),0)="","No relevante",VLOOKUP($B330,'Lista Puestos Valorados'!$B$11:$BK$510,MATCH('Auxiliar General'!BR$4,'Lista Puestos Valorados'!$B$10:$BK$10,0),0))</f>
        <v>No relevante</v>
      </c>
      <c r="BY330" s="26">
        <f>+HLOOKUP(BX330,Sistema_Puntos!$Q$5:$Y$43,'Auxiliar General'!BT$5,FALSE)</f>
        <v>0</v>
      </c>
      <c r="BZ330" s="26" t="str">
        <f>+IF(VLOOKUP($B330,'Lista Puestos Valorados'!$B$11:$BK$510,MATCH('Auxiliar General'!BT$4,'Lista Puestos Valorados'!$B$10:$BK$10,0),0)="","No relevante",VLOOKUP($B330,'Lista Puestos Valorados'!$B$11:$BK$510,MATCH('Auxiliar General'!BT$4,'Lista Puestos Valorados'!$B$10:$BK$10,0),0))</f>
        <v>No relevante</v>
      </c>
      <c r="CA330" s="26">
        <f>+HLOOKUP(BZ330,Sistema_Puntos!$Q$5:$Y$43,'Auxiliar General'!BV$5,FALSE)</f>
        <v>0</v>
      </c>
      <c r="CB330" s="26" t="str">
        <f>+IF(VLOOKUP($B330,'Lista Puestos Valorados'!$B$11:$BK$510,MATCH('Auxiliar General'!BV$4,'Lista Puestos Valorados'!$B$10:$BK$10,0),0)="","No relevante",VLOOKUP($B330,'Lista Puestos Valorados'!$B$11:$BK$510,MATCH('Auxiliar General'!BV$4,'Lista Puestos Valorados'!$B$10:$BK$10,0),0))</f>
        <v>No relevante</v>
      </c>
      <c r="CC330" s="26">
        <f>+HLOOKUP(CB330,Sistema_Puntos!$Q$5:$Y$43,'Auxiliar General'!BX$5,FALSE)</f>
        <v>0</v>
      </c>
      <c r="CD330" s="26" t="str">
        <f>+IF(VLOOKUP($B330,'Lista Puestos Valorados'!$B$11:$BK$510,MATCH('Auxiliar General'!BX$4,'Lista Puestos Valorados'!$B$10:$BK$10,0),0)="","No relevante",VLOOKUP($B330,'Lista Puestos Valorados'!$B$11:$BK$510,MATCH('Auxiliar General'!BX$4,'Lista Puestos Valorados'!$B$10:$BK$10,0),0))</f>
        <v>No relevante</v>
      </c>
      <c r="CE330" s="26">
        <f>+HLOOKUP(CD330,Sistema_Puntos!$Q$5:$Y$43,'Auxiliar General'!BZ$5,FALSE)</f>
        <v>0</v>
      </c>
      <c r="CF330" s="26" t="str">
        <f>+IF(VLOOKUP($B330,'Lista Puestos Valorados'!$B$11:$BK$510,MATCH('Auxiliar General'!BZ$4,'Lista Puestos Valorados'!$B$10:$BK$10,0),0)="","No relevante",VLOOKUP($B330,'Lista Puestos Valorados'!$B$11:$BK$510,MATCH('Auxiliar General'!BZ$4,'Lista Puestos Valorados'!$B$10:$BK$10,0),0))</f>
        <v>No relevante</v>
      </c>
      <c r="CG330" s="26">
        <f>+HLOOKUP(CF330,Sistema_Puntos!$Q$5:$Y$43,'Auxiliar General'!CB$5,FALSE)</f>
        <v>0</v>
      </c>
      <c r="CH330" s="29"/>
      <c r="CI330" s="29"/>
    </row>
    <row r="331" spans="2:87" ht="17.55" customHeight="1">
      <c r="B331" s="26">
        <f>+'Listado de Puestos'!B331</f>
        <v>321</v>
      </c>
      <c r="C331" s="26" t="str">
        <f>+IF('Lista Puestos Valorados'!C331="","",'Lista Puestos Valorados'!C331)</f>
        <v/>
      </c>
      <c r="D331" s="26" t="str">
        <f>+IF('Lista Puestos Valorados'!D331="","",'Lista Puestos Valorados'!D331)</f>
        <v/>
      </c>
      <c r="E331" s="26" t="str">
        <f>+IF('Lista Puestos Valorados'!E331="","",'Lista Puestos Valorados'!E331)</f>
        <v/>
      </c>
      <c r="F331" s="26" t="str">
        <f>+IF('Lista Puestos Valorados'!F331="","",'Lista Puestos Valorados'!F331)</f>
        <v/>
      </c>
      <c r="G331" s="26" t="str">
        <f>+IF('Lista Puestos Valorados'!G331="","",'Lista Puestos Valorados'!G331)</f>
        <v/>
      </c>
      <c r="H331" s="26" t="str">
        <f>+IF('Lista Puestos Valorados'!H331="","",'Lista Puestos Valorados'!H331)</f>
        <v/>
      </c>
      <c r="I331" s="26" t="str">
        <f>+IF('Lista Puestos Valorados'!I331="","",'Lista Puestos Valorados'!I331)</f>
        <v/>
      </c>
      <c r="J331" s="118" t="e">
        <f t="array" ref="J331">+IF(L331="","",_xlfn.IFS(L331&lt;='Cortes de Agrupacion'!$F$15,'Cortes de Agrupacion'!$E$15,'Resultados General'!L331&lt;='Cortes de Agrupacion'!$F$14,'Cortes de Agrupacion'!$E$14,'Resultados General'!L331&lt;='Cortes de Agrupacion'!$F$13,'Cortes de Agrupacion'!$E$13,L331&lt;='Cortes de Agrupacion'!$F$12,'Cortes de Agrupacion'!$E$12,'Resultados General'!L331&lt;='Cortes de Agrupacion'!$F$11,'Cortes de Agrupacion'!$E$11,'Resultados General'!L331&lt;='Cortes de Agrupacion'!$F$10,'Cortes de Agrupacion'!$E$10,'Resultados General'!L331&lt;='Cortes de Agrupacion'!$F$9,'Cortes de Agrupacion'!$E$9,'Resultados General'!L331&lt;='Cortes de Agrupacion'!$F$8,'Cortes de Agrupacion'!$E$8,'Resultados General'!L331&lt;='Cortes de Agrupacion'!$F$7,'Cortes de Agrupacion'!$E$7,'Resultados General'!L331&lt;='Cortes de Agrupacion'!$F$6,'Cortes de Agrupacion'!$E$6))</f>
        <v>#VALUE!</v>
      </c>
      <c r="K331" s="118" t="str">
        <f t="shared" ref="K331:K394" si="10">IFERROR(+C331&amp;"("&amp;ROUND(L331,0)&amp;")","")</f>
        <v/>
      </c>
      <c r="L331" s="124" t="e">
        <f>#VALUE!</f>
        <v>#VALUE!</v>
      </c>
      <c r="M331" s="26" t="e">
        <f ca="1">+_xlfn.IFNA(VLOOKUP(C331,'Distribución de puestos'!$B$8:$I$507,8,0),"")</f>
        <v>#NAME?</v>
      </c>
      <c r="N331" s="26" t="str">
        <f>+IF(VLOOKUP($B331,'Lista Puestos Valorados'!$B$11:$BK$510,MATCH('Auxiliar General'!H$4,'Lista Puestos Valorados'!$B$10:$BK$10,0),0)="","No relevante",VLOOKUP($B331,'Lista Puestos Valorados'!$B$11:$BK$510,MATCH('Auxiliar General'!H$4,'Lista Puestos Valorados'!$B$10:$BK$10,0),0))</f>
        <v>No relevante</v>
      </c>
      <c r="O331" s="26">
        <f>+HLOOKUP(N331,Sistema_Puntos!$Q$5:$Y$43,'Auxiliar General'!J$5,FALSE)</f>
        <v>0</v>
      </c>
      <c r="P331" s="26" t="str">
        <f>+IF(VLOOKUP($B331,'Lista Puestos Valorados'!$B$11:$BK$510,MATCH('Auxiliar General'!J$4,'Lista Puestos Valorados'!$B$10:$BK$10,0),0)="","No relevante",VLOOKUP($B331,'Lista Puestos Valorados'!$B$11:$BK$510,MATCH('Auxiliar General'!J$4,'Lista Puestos Valorados'!$B$10:$BK$10,0),0))</f>
        <v>No relevante</v>
      </c>
      <c r="Q331" s="26">
        <f>+HLOOKUP(P331,Sistema_Puntos!$Q$5:$Y$43,'Auxiliar General'!L$5,FALSE)</f>
        <v>0</v>
      </c>
      <c r="R331" s="26" t="str">
        <f>+IF(VLOOKUP($B331,'Lista Puestos Valorados'!$B$11:$BK$510,MATCH('Auxiliar General'!L$4,'Lista Puestos Valorados'!$B$10:$BK$10,0),0)="","No relevante",VLOOKUP($B331,'Lista Puestos Valorados'!$B$11:$BK$510,MATCH('Auxiliar General'!L$4,'Lista Puestos Valorados'!$B$10:$BK$10,0),0))</f>
        <v>No relevante</v>
      </c>
      <c r="S331" s="26">
        <f>+HLOOKUP(R331,Sistema_Puntos!$Q$5:$Y$43,'Auxiliar General'!N$5,FALSE)</f>
        <v>0</v>
      </c>
      <c r="T331" s="26" t="str">
        <f>+IF(VLOOKUP($B331,'Lista Puestos Valorados'!$B$11:$BK$510,MATCH('Auxiliar General'!N$4,'Lista Puestos Valorados'!$B$10:$BK$10,0),0)="","No relevante",VLOOKUP($B331,'Lista Puestos Valorados'!$B$11:$BK$510,MATCH('Auxiliar General'!N$4,'Lista Puestos Valorados'!$B$10:$BK$10,0),0))</f>
        <v>No relevante</v>
      </c>
      <c r="U331" s="26">
        <f>+HLOOKUP(T331,Sistema_Puntos!$Q$5:$Y$43,'Auxiliar General'!P$5,FALSE)</f>
        <v>0</v>
      </c>
      <c r="V331" s="26" t="str">
        <f>+IF(VLOOKUP($B331,'Lista Puestos Valorados'!$B$11:$BK$510,MATCH('Auxiliar General'!P$4,'Lista Puestos Valorados'!$B$10:$BK$10,0),0)="","No relevante",VLOOKUP($B331,'Lista Puestos Valorados'!$B$11:$BK$510,MATCH('Auxiliar General'!P$4,'Lista Puestos Valorados'!$B$10:$BK$10,0),0))</f>
        <v>No relevante</v>
      </c>
      <c r="W331" s="26">
        <f>+HLOOKUP(V331,Sistema_Puntos!$Q$5:$Y$43,'Auxiliar General'!R$5,FALSE)</f>
        <v>0</v>
      </c>
      <c r="X331" s="26" t="str">
        <f>+IF(VLOOKUP($B331,'Lista Puestos Valorados'!$B$11:$BK$510,MATCH('Auxiliar General'!R$4,'Lista Puestos Valorados'!$B$10:$BK$10,0),0)="","No relevante",VLOOKUP($B331,'Lista Puestos Valorados'!$B$11:$BK$510,MATCH('Auxiliar General'!R$4,'Lista Puestos Valorados'!$B$10:$BK$10,0),0))</f>
        <v>No relevante</v>
      </c>
      <c r="Y331" s="26">
        <f>+HLOOKUP(X331,Sistema_Puntos!$Q$5:$Y$43,'Auxiliar General'!T$5,FALSE)</f>
        <v>0</v>
      </c>
      <c r="Z331" s="26" t="str">
        <f>+IF(VLOOKUP($B331,'Lista Puestos Valorados'!$B$11:$BK$510,MATCH('Auxiliar General'!T$4,'Lista Puestos Valorados'!$B$10:$BK$10,0),0)="","No relevante",VLOOKUP($B331,'Lista Puestos Valorados'!$B$11:$BK$510,MATCH('Auxiliar General'!T$4,'Lista Puestos Valorados'!$B$10:$BK$10,0),0))</f>
        <v>No relevante</v>
      </c>
      <c r="AA331" s="26">
        <f>+HLOOKUP(Z331,Sistema_Puntos!$Q$5:$Y$43,'Auxiliar General'!V$5,FALSE)</f>
        <v>0</v>
      </c>
      <c r="AB331" s="26" t="str">
        <f>+IF(VLOOKUP($B331,'Lista Puestos Valorados'!$B$11:$BK$510,MATCH('Auxiliar General'!V$4,'Lista Puestos Valorados'!$B$10:$BK$10,0),0)="","No relevante",VLOOKUP($B331,'Lista Puestos Valorados'!$B$11:$BK$510,MATCH('Auxiliar General'!V$4,'Lista Puestos Valorados'!$B$10:$BK$10,0),0))</f>
        <v>No relevante</v>
      </c>
      <c r="AC331" s="26">
        <f>+HLOOKUP(AB331,Sistema_Puntos!$Q$5:$Y$43,'Auxiliar General'!X$5,FALSE)</f>
        <v>0</v>
      </c>
      <c r="AD331" s="26" t="str">
        <f>+IF(VLOOKUP($B331,'Lista Puestos Valorados'!$B$11:$BK$510,MATCH('Auxiliar General'!X$4,'Lista Puestos Valorados'!$B$10:$BK$10,0),0)="","No relevante",VLOOKUP($B331,'Lista Puestos Valorados'!$B$11:$BK$510,MATCH('Auxiliar General'!X$4,'Lista Puestos Valorados'!$B$10:$BK$10,0),0))</f>
        <v>No relevante</v>
      </c>
      <c r="AE331" s="26">
        <f>+HLOOKUP(AD331,Sistema_Puntos!$Q$5:$Y$43,'Auxiliar General'!Z$5,FALSE)</f>
        <v>0</v>
      </c>
      <c r="AF331" s="26" t="str">
        <f>+IF(VLOOKUP($B331,'Lista Puestos Valorados'!$B$11:$BK$510,MATCH('Auxiliar General'!Z$4,'Lista Puestos Valorados'!$B$10:$BK$10,0),0)="","No relevante",VLOOKUP($B331,'Lista Puestos Valorados'!$B$11:$BK$510,MATCH('Auxiliar General'!Z$4,'Lista Puestos Valorados'!$B$10:$BK$10,0),0))</f>
        <v>No relevante</v>
      </c>
      <c r="AG331" s="26">
        <f>+HLOOKUP(AF331,Sistema_Puntos!$Q$5:$Y$43,'Auxiliar General'!AB$5,FALSE)</f>
        <v>0</v>
      </c>
      <c r="AH331" s="26" t="str">
        <f>+IF(VLOOKUP($B331,'Lista Puestos Valorados'!$B$11:$BK$510,MATCH('Auxiliar General'!AB$4,'Lista Puestos Valorados'!$B$10:$BK$10,0),0)="","No relevante",VLOOKUP($B331,'Lista Puestos Valorados'!$B$11:$BK$510,MATCH('Auxiliar General'!AB$4,'Lista Puestos Valorados'!$B$10:$BK$10,0),0))</f>
        <v>No relevante</v>
      </c>
      <c r="AI331" s="26">
        <f>+HLOOKUP(AH331,Sistema_Puntos!$Q$5:$Y$43,'Auxiliar General'!AD$5,FALSE)</f>
        <v>0</v>
      </c>
      <c r="AJ331" s="26" t="str">
        <f>+IF(VLOOKUP($B331,'Lista Puestos Valorados'!$B$11:$BK$510,MATCH('Auxiliar General'!AD$4,'Lista Puestos Valorados'!$B$10:$BK$10,0),0)="","No relevante",VLOOKUP($B331,'Lista Puestos Valorados'!$B$11:$BK$510,MATCH('Auxiliar General'!AD$4,'Lista Puestos Valorados'!$B$10:$BK$10,0),0))</f>
        <v>No relevante</v>
      </c>
      <c r="AK331" s="26">
        <f>+HLOOKUP(AJ331,Sistema_Puntos!$Q$5:$Y$43,'Auxiliar General'!AF$5,FALSE)</f>
        <v>0</v>
      </c>
      <c r="AL331" s="26" t="str">
        <f>+IF(VLOOKUP($B331,'Lista Puestos Valorados'!$B$11:$BK$510,MATCH('Auxiliar General'!AF$4,'Lista Puestos Valorados'!$B$10:$BK$10,0),0)="","No relevante",VLOOKUP($B331,'Lista Puestos Valorados'!$B$11:$BK$510,MATCH('Auxiliar General'!AF$4,'Lista Puestos Valorados'!$B$10:$BK$10,0),0))</f>
        <v>No relevante</v>
      </c>
      <c r="AM331" s="26">
        <f>+HLOOKUP(AL331,Sistema_Puntos!$Q$5:$Y$43,'Auxiliar General'!AH$5,FALSE)</f>
        <v>0</v>
      </c>
      <c r="AN331" s="26" t="str">
        <f>+IF(VLOOKUP($B331,'Lista Puestos Valorados'!$B$11:$BK$510,MATCH('Auxiliar General'!AH$4,'Lista Puestos Valorados'!$B$10:$BK$10,0),0)="","No relevante",VLOOKUP($B331,'Lista Puestos Valorados'!$B$11:$BK$510,MATCH('Auxiliar General'!AH$4,'Lista Puestos Valorados'!$B$10:$BK$10,0),0))</f>
        <v>No relevante</v>
      </c>
      <c r="AO331" s="26">
        <f>+HLOOKUP(AN331,Sistema_Puntos!$Q$5:$Y$43,'Auxiliar General'!AJ$5,FALSE)</f>
        <v>0</v>
      </c>
      <c r="AP331" s="26" t="str">
        <f>+IF(VLOOKUP($B331,'Lista Puestos Valorados'!$B$11:$BK$510,MATCH('Auxiliar General'!AJ$4,'Lista Puestos Valorados'!$B$10:$BK$10,0),0)="","No relevante",VLOOKUP($B331,'Lista Puestos Valorados'!$B$11:$BK$510,MATCH('Auxiliar General'!AJ$4,'Lista Puestos Valorados'!$B$10:$BK$10,0),0))</f>
        <v>No relevante</v>
      </c>
      <c r="AQ331" s="26">
        <f>+HLOOKUP(AP331,Sistema_Puntos!$Q$5:$Y$43,'Auxiliar General'!AL$5,FALSE)</f>
        <v>0</v>
      </c>
      <c r="AR331" s="26" t="str">
        <f>+IF(VLOOKUP($B331,'Lista Puestos Valorados'!$B$11:$BK$510,MATCH('Auxiliar General'!AL$4,'Lista Puestos Valorados'!$B$10:$BK$10,0),0)="","No relevante",VLOOKUP($B331,'Lista Puestos Valorados'!$B$11:$BK$510,MATCH('Auxiliar General'!AL$4,'Lista Puestos Valorados'!$B$10:$BK$10,0),0))</f>
        <v>No relevante</v>
      </c>
      <c r="AS331" s="26">
        <f>+HLOOKUP(AR331,Sistema_Puntos!$Q$5:$Y$43,'Auxiliar General'!AN$5,FALSE)</f>
        <v>0</v>
      </c>
      <c r="AT331" s="26" t="str">
        <f>+IF(VLOOKUP($B331,'Lista Puestos Valorados'!$B$11:$BK$510,MATCH('Auxiliar General'!AN$4,'Lista Puestos Valorados'!$B$10:$BK$10,0),0)="","No relevante",VLOOKUP($B331,'Lista Puestos Valorados'!$B$11:$BK$510,MATCH('Auxiliar General'!AN$4,'Lista Puestos Valorados'!$B$10:$BK$10,0),0))</f>
        <v>No relevante</v>
      </c>
      <c r="AU331" s="26">
        <f>+HLOOKUP(AT331,Sistema_Puntos!$Q$5:$Y$43,'Auxiliar General'!AP$5,FALSE)</f>
        <v>0</v>
      </c>
      <c r="AV331" s="26" t="str">
        <f>+IF(VLOOKUP($B331,'Lista Puestos Valorados'!$B$11:$BK$510,MATCH('Auxiliar General'!AP$4,'Lista Puestos Valorados'!$B$10:$BK$10,0),0)="","No relevante",VLOOKUP($B331,'Lista Puestos Valorados'!$B$11:$BK$510,MATCH('Auxiliar General'!AP$4,'Lista Puestos Valorados'!$B$10:$BK$10,0),0))</f>
        <v>No relevante</v>
      </c>
      <c r="AW331" s="26">
        <f>+HLOOKUP(AV331,Sistema_Puntos!$Q$5:$Y$43,'Auxiliar General'!AR$5,FALSE)</f>
        <v>0</v>
      </c>
      <c r="AX331" s="26" t="str">
        <f>+IF(VLOOKUP($B331,'Lista Puestos Valorados'!$B$11:$BK$510,MATCH('Auxiliar General'!AR$4,'Lista Puestos Valorados'!$B$10:$BK$10,0),0)="","No relevante",VLOOKUP($B331,'Lista Puestos Valorados'!$B$11:$BK$510,MATCH('Auxiliar General'!AR$4,'Lista Puestos Valorados'!$B$10:$BK$10,0),0))</f>
        <v>No relevante</v>
      </c>
      <c r="AY331" s="26">
        <f>+HLOOKUP(AX331,Sistema_Puntos!$Q$5:$Y$43,'Auxiliar General'!AT$5,FALSE)</f>
        <v>0</v>
      </c>
      <c r="AZ331" s="26" t="str">
        <f>+IF(VLOOKUP($B331,'Lista Puestos Valorados'!$B$11:$BK$510,MATCH('Auxiliar General'!AT$4,'Lista Puestos Valorados'!$B$10:$BK$10,0),0)="","No relevante",VLOOKUP($B331,'Lista Puestos Valorados'!$B$11:$BK$510,MATCH('Auxiliar General'!AT$4,'Lista Puestos Valorados'!$B$10:$BK$10,0),0))</f>
        <v>No relevante</v>
      </c>
      <c r="BA331" s="26">
        <f>+HLOOKUP(AZ331,Sistema_Puntos!$Q$5:$Y$43,'Auxiliar General'!AV$5,FALSE)</f>
        <v>0</v>
      </c>
      <c r="BB331" s="26" t="str">
        <f>+IF(VLOOKUP($B331,'Lista Puestos Valorados'!$B$11:$BK$510,MATCH('Auxiliar General'!AV$4,'Lista Puestos Valorados'!$B$10:$BK$10,0),0)="","No relevante",VLOOKUP($B331,'Lista Puestos Valorados'!$B$11:$BK$510,MATCH('Auxiliar General'!AV$4,'Lista Puestos Valorados'!$B$10:$BK$10,0),0))</f>
        <v>No relevante</v>
      </c>
      <c r="BC331" s="26">
        <f>+HLOOKUP(BB331,Sistema_Puntos!$Q$5:$Y$43,'Auxiliar General'!AX$5,FALSE)</f>
        <v>0</v>
      </c>
      <c r="BD331" s="26" t="str">
        <f>+IF(VLOOKUP($B331,'Lista Puestos Valorados'!$B$11:$BK$510,MATCH('Auxiliar General'!AX$4,'Lista Puestos Valorados'!$B$10:$BK$10,0),0)="","No relevante",VLOOKUP($B331,'Lista Puestos Valorados'!$B$11:$BK$510,MATCH('Auxiliar General'!AX$4,'Lista Puestos Valorados'!$B$10:$BK$10,0),0))</f>
        <v>No relevante</v>
      </c>
      <c r="BE331" s="26">
        <f>+HLOOKUP(BD331,Sistema_Puntos!$Q$5:$Y$43,'Auxiliar General'!AZ$5,FALSE)</f>
        <v>0</v>
      </c>
      <c r="BF331" s="26" t="str">
        <f>+IF(VLOOKUP($B331,'Lista Puestos Valorados'!$B$11:$BK$510,MATCH('Auxiliar General'!AZ$4,'Lista Puestos Valorados'!$B$10:$BK$10,0),0)="","No relevante",VLOOKUP($B331,'Lista Puestos Valorados'!$B$11:$BK$510,MATCH('Auxiliar General'!AZ$4,'Lista Puestos Valorados'!$B$10:$BK$10,0),0))</f>
        <v>No relevante</v>
      </c>
      <c r="BG331" s="26">
        <f>+HLOOKUP(BF331,Sistema_Puntos!$Q$5:$Y$43,'Auxiliar General'!BB$5,FALSE)</f>
        <v>0</v>
      </c>
      <c r="BH331" s="26" t="str">
        <f>+IF(VLOOKUP($B331,'Lista Puestos Valorados'!$B$11:$BK$510,MATCH('Auxiliar General'!BB$4,'Lista Puestos Valorados'!$B$10:$BK$10,0),0)="","No relevante",VLOOKUP($B331,'Lista Puestos Valorados'!$B$11:$BK$510,MATCH('Auxiliar General'!BB$4,'Lista Puestos Valorados'!$B$10:$BK$10,0),0))</f>
        <v>No relevante</v>
      </c>
      <c r="BI331" s="26">
        <f>+HLOOKUP(BH331,Sistema_Puntos!$Q$5:$Y$43,'Auxiliar General'!BD$5,FALSE)</f>
        <v>0</v>
      </c>
      <c r="BJ331" s="26" t="str">
        <f>+IF(VLOOKUP($B331,'Lista Puestos Valorados'!$B$11:$BK$510,MATCH('Auxiliar General'!BD$4,'Lista Puestos Valorados'!$B$10:$BK$10,0),0)="","No relevante",VLOOKUP($B331,'Lista Puestos Valorados'!$B$11:$BK$510,MATCH('Auxiliar General'!BD$4,'Lista Puestos Valorados'!$B$10:$BK$10,0),0))</f>
        <v>No relevante</v>
      </c>
      <c r="BK331" s="26">
        <f>+HLOOKUP(BJ331,Sistema_Puntos!$Q$5:$Y$43,'Auxiliar General'!BF$5,FALSE)</f>
        <v>0</v>
      </c>
      <c r="BL331" s="26" t="str">
        <f>+IF(VLOOKUP($B331,'Lista Puestos Valorados'!$B$11:$BK$510,MATCH('Auxiliar General'!BF$4,'Lista Puestos Valorados'!$B$10:$BK$10,0),0)="","No relevante",VLOOKUP($B331,'Lista Puestos Valorados'!$B$11:$BK$510,MATCH('Auxiliar General'!BF$4,'Lista Puestos Valorados'!$B$10:$BK$10,0),0))</f>
        <v>No relevante</v>
      </c>
      <c r="BM331" s="26">
        <f>+HLOOKUP(BL331,Sistema_Puntos!$Q$5:$Y$43,'Auxiliar General'!BH$5,FALSE)</f>
        <v>0</v>
      </c>
      <c r="BN331" s="26" t="str">
        <f>+IF(VLOOKUP($B331,'Lista Puestos Valorados'!$B$11:$BK$510,MATCH('Auxiliar General'!BH$4,'Lista Puestos Valorados'!$B$10:$BK$10,0),0)="","No relevante",VLOOKUP($B331,'Lista Puestos Valorados'!$B$11:$BK$510,MATCH('Auxiliar General'!BH$4,'Lista Puestos Valorados'!$B$10:$BK$10,0),0))</f>
        <v>No relevante</v>
      </c>
      <c r="BO331" s="26">
        <f>+HLOOKUP(BN331,Sistema_Puntos!$Q$5:$Y$43,'Auxiliar General'!BJ$5,FALSE)</f>
        <v>0</v>
      </c>
      <c r="BP331" s="26" t="str">
        <f>+IF(VLOOKUP($B331,'Lista Puestos Valorados'!$B$11:$BK$510,MATCH('Auxiliar General'!BJ$4,'Lista Puestos Valorados'!$B$10:$BK$10,0),0)="","No relevante",VLOOKUP($B331,'Lista Puestos Valorados'!$B$11:$BK$510,MATCH('Auxiliar General'!BJ$4,'Lista Puestos Valorados'!$B$10:$BK$10,0),0))</f>
        <v>No relevante</v>
      </c>
      <c r="BQ331" s="26">
        <f>+HLOOKUP(BP331,Sistema_Puntos!$Q$5:$Y$43,'Auxiliar General'!BL$5,FALSE)</f>
        <v>0</v>
      </c>
      <c r="BR331" s="26" t="str">
        <f>+IF(VLOOKUP($B331,'Lista Puestos Valorados'!$B$11:$BK$510,MATCH('Auxiliar General'!BL$4,'Lista Puestos Valorados'!$B$10:$BK$10,0),0)="","No relevante",VLOOKUP($B331,'Lista Puestos Valorados'!$B$11:$BK$510,MATCH('Auxiliar General'!BL$4,'Lista Puestos Valorados'!$B$10:$BK$10,0),0))</f>
        <v>No relevante</v>
      </c>
      <c r="BS331" s="26">
        <f>+HLOOKUP(BR331,Sistema_Puntos!$Q$5:$Y$43,'Auxiliar General'!BN$5,FALSE)</f>
        <v>0</v>
      </c>
      <c r="BT331" s="26" t="str">
        <f>+IF(VLOOKUP($B331,'Lista Puestos Valorados'!$B$11:$BK$510,MATCH('Auxiliar General'!BN$4,'Lista Puestos Valorados'!$B$10:$BK$10,0),0)="","No relevante",VLOOKUP($B331,'Lista Puestos Valorados'!$B$11:$BK$510,MATCH('Auxiliar General'!BN$4,'Lista Puestos Valorados'!$B$10:$BK$10,0),0))</f>
        <v>No relevante</v>
      </c>
      <c r="BU331" s="26">
        <f>+HLOOKUP(BT331,Sistema_Puntos!$Q$5:$Y$43,'Auxiliar General'!BP$5,FALSE)</f>
        <v>0</v>
      </c>
      <c r="BV331" s="26" t="str">
        <f>+IF(VLOOKUP($B331,'Lista Puestos Valorados'!$B$11:$BK$510,MATCH('Auxiliar General'!BP$4,'Lista Puestos Valorados'!$B$10:$BK$10,0),0)="","No relevante",VLOOKUP($B331,'Lista Puestos Valorados'!$B$11:$BK$510,MATCH('Auxiliar General'!BP$4,'Lista Puestos Valorados'!$B$10:$BK$10,0),0))</f>
        <v>No relevante</v>
      </c>
      <c r="BW331" s="26">
        <f>+HLOOKUP(BV331,Sistema_Puntos!$Q$5:$Y$43,'Auxiliar General'!BR$5,FALSE)</f>
        <v>0</v>
      </c>
      <c r="BX331" s="26" t="str">
        <f>+IF(VLOOKUP($B331,'Lista Puestos Valorados'!$B$11:$BK$510,MATCH('Auxiliar General'!BR$4,'Lista Puestos Valorados'!$B$10:$BK$10,0),0)="","No relevante",VLOOKUP($B331,'Lista Puestos Valorados'!$B$11:$BK$510,MATCH('Auxiliar General'!BR$4,'Lista Puestos Valorados'!$B$10:$BK$10,0),0))</f>
        <v>No relevante</v>
      </c>
      <c r="BY331" s="26">
        <f>+HLOOKUP(BX331,Sistema_Puntos!$Q$5:$Y$43,'Auxiliar General'!BT$5,FALSE)</f>
        <v>0</v>
      </c>
      <c r="BZ331" s="26" t="str">
        <f>+IF(VLOOKUP($B331,'Lista Puestos Valorados'!$B$11:$BK$510,MATCH('Auxiliar General'!BT$4,'Lista Puestos Valorados'!$B$10:$BK$10,0),0)="","No relevante",VLOOKUP($B331,'Lista Puestos Valorados'!$B$11:$BK$510,MATCH('Auxiliar General'!BT$4,'Lista Puestos Valorados'!$B$10:$BK$10,0),0))</f>
        <v>No relevante</v>
      </c>
      <c r="CA331" s="26">
        <f>+HLOOKUP(BZ331,Sistema_Puntos!$Q$5:$Y$43,'Auxiliar General'!BV$5,FALSE)</f>
        <v>0</v>
      </c>
      <c r="CB331" s="26" t="str">
        <f>+IF(VLOOKUP($B331,'Lista Puestos Valorados'!$B$11:$BK$510,MATCH('Auxiliar General'!BV$4,'Lista Puestos Valorados'!$B$10:$BK$10,0),0)="","No relevante",VLOOKUP($B331,'Lista Puestos Valorados'!$B$11:$BK$510,MATCH('Auxiliar General'!BV$4,'Lista Puestos Valorados'!$B$10:$BK$10,0),0))</f>
        <v>No relevante</v>
      </c>
      <c r="CC331" s="26">
        <f>+HLOOKUP(CB331,Sistema_Puntos!$Q$5:$Y$43,'Auxiliar General'!BX$5,FALSE)</f>
        <v>0</v>
      </c>
      <c r="CD331" s="26" t="str">
        <f>+IF(VLOOKUP($B331,'Lista Puestos Valorados'!$B$11:$BK$510,MATCH('Auxiliar General'!BX$4,'Lista Puestos Valorados'!$B$10:$BK$10,0),0)="","No relevante",VLOOKUP($B331,'Lista Puestos Valorados'!$B$11:$BK$510,MATCH('Auxiliar General'!BX$4,'Lista Puestos Valorados'!$B$10:$BK$10,0),0))</f>
        <v>No relevante</v>
      </c>
      <c r="CE331" s="26">
        <f>+HLOOKUP(CD331,Sistema_Puntos!$Q$5:$Y$43,'Auxiliar General'!BZ$5,FALSE)</f>
        <v>0</v>
      </c>
      <c r="CF331" s="26" t="str">
        <f>+IF(VLOOKUP($B331,'Lista Puestos Valorados'!$B$11:$BK$510,MATCH('Auxiliar General'!BZ$4,'Lista Puestos Valorados'!$B$10:$BK$10,0),0)="","No relevante",VLOOKUP($B331,'Lista Puestos Valorados'!$B$11:$BK$510,MATCH('Auxiliar General'!BZ$4,'Lista Puestos Valorados'!$B$10:$BK$10,0),0))</f>
        <v>No relevante</v>
      </c>
      <c r="CG331" s="26">
        <f>+HLOOKUP(CF331,Sistema_Puntos!$Q$5:$Y$43,'Auxiliar General'!CB$5,FALSE)</f>
        <v>0</v>
      </c>
      <c r="CH331" s="29"/>
      <c r="CI331" s="29"/>
    </row>
    <row r="332" spans="2:87" ht="17.55" customHeight="1">
      <c r="B332" s="26">
        <f>+'Listado de Puestos'!B332</f>
        <v>322</v>
      </c>
      <c r="C332" s="26" t="str">
        <f>+IF('Lista Puestos Valorados'!C332="","",'Lista Puestos Valorados'!C332)</f>
        <v/>
      </c>
      <c r="D332" s="26" t="str">
        <f>+IF('Lista Puestos Valorados'!D332="","",'Lista Puestos Valorados'!D332)</f>
        <v/>
      </c>
      <c r="E332" s="26" t="str">
        <f>+IF('Lista Puestos Valorados'!E332="","",'Lista Puestos Valorados'!E332)</f>
        <v/>
      </c>
      <c r="F332" s="26" t="str">
        <f>+IF('Lista Puestos Valorados'!F332="","",'Lista Puestos Valorados'!F332)</f>
        <v/>
      </c>
      <c r="G332" s="26" t="str">
        <f>+IF('Lista Puestos Valorados'!G332="","",'Lista Puestos Valorados'!G332)</f>
        <v/>
      </c>
      <c r="H332" s="26" t="str">
        <f>+IF('Lista Puestos Valorados'!H332="","",'Lista Puestos Valorados'!H332)</f>
        <v/>
      </c>
      <c r="I332" s="26" t="str">
        <f>+IF('Lista Puestos Valorados'!I332="","",'Lista Puestos Valorados'!I332)</f>
        <v/>
      </c>
      <c r="J332" s="118" t="e">
        <f t="array" ref="J332">+IF(L332="","",_xlfn.IFS(L332&lt;='Cortes de Agrupacion'!$F$15,'Cortes de Agrupacion'!$E$15,'Resultados General'!L332&lt;='Cortes de Agrupacion'!$F$14,'Cortes de Agrupacion'!$E$14,'Resultados General'!L332&lt;='Cortes de Agrupacion'!$F$13,'Cortes de Agrupacion'!$E$13,L332&lt;='Cortes de Agrupacion'!$F$12,'Cortes de Agrupacion'!$E$12,'Resultados General'!L332&lt;='Cortes de Agrupacion'!$F$11,'Cortes de Agrupacion'!$E$11,'Resultados General'!L332&lt;='Cortes de Agrupacion'!$F$10,'Cortes de Agrupacion'!$E$10,'Resultados General'!L332&lt;='Cortes de Agrupacion'!$F$9,'Cortes de Agrupacion'!$E$9,'Resultados General'!L332&lt;='Cortes de Agrupacion'!$F$8,'Cortes de Agrupacion'!$E$8,'Resultados General'!L332&lt;='Cortes de Agrupacion'!$F$7,'Cortes de Agrupacion'!$E$7,'Resultados General'!L332&lt;='Cortes de Agrupacion'!$F$6,'Cortes de Agrupacion'!$E$6))</f>
        <v>#VALUE!</v>
      </c>
      <c r="K332" s="118" t="str">
        <f t="shared" si="10"/>
        <v/>
      </c>
      <c r="L332" s="124" t="e">
        <f t="shared" ref="L332" si="11">#VALUE!</f>
        <v>#VALUE!</v>
      </c>
      <c r="M332" s="26" t="e">
        <f ca="1">+_xlfn.IFNA(VLOOKUP(C332,'Distribución de puestos'!$B$8:$I$507,8,0),"")</f>
        <v>#NAME?</v>
      </c>
      <c r="N332" s="26" t="str">
        <f>+IF(VLOOKUP($B332,'Lista Puestos Valorados'!$B$11:$BK$510,MATCH('Auxiliar General'!H$4,'Lista Puestos Valorados'!$B$10:$BK$10,0),0)="","No relevante",VLOOKUP($B332,'Lista Puestos Valorados'!$B$11:$BK$510,MATCH('Auxiliar General'!H$4,'Lista Puestos Valorados'!$B$10:$BK$10,0),0))</f>
        <v>No relevante</v>
      </c>
      <c r="O332" s="26">
        <f>+HLOOKUP(N332,Sistema_Puntos!$Q$5:$Y$43,'Auxiliar General'!J$5,FALSE)</f>
        <v>0</v>
      </c>
      <c r="P332" s="26" t="str">
        <f>+IF(VLOOKUP($B332,'Lista Puestos Valorados'!$B$11:$BK$510,MATCH('Auxiliar General'!J$4,'Lista Puestos Valorados'!$B$10:$BK$10,0),0)="","No relevante",VLOOKUP($B332,'Lista Puestos Valorados'!$B$11:$BK$510,MATCH('Auxiliar General'!J$4,'Lista Puestos Valorados'!$B$10:$BK$10,0),0))</f>
        <v>No relevante</v>
      </c>
      <c r="Q332" s="26">
        <f>+HLOOKUP(P332,Sistema_Puntos!$Q$5:$Y$43,'Auxiliar General'!L$5,FALSE)</f>
        <v>0</v>
      </c>
      <c r="R332" s="26" t="str">
        <f>+IF(VLOOKUP($B332,'Lista Puestos Valorados'!$B$11:$BK$510,MATCH('Auxiliar General'!L$4,'Lista Puestos Valorados'!$B$10:$BK$10,0),0)="","No relevante",VLOOKUP($B332,'Lista Puestos Valorados'!$B$11:$BK$510,MATCH('Auxiliar General'!L$4,'Lista Puestos Valorados'!$B$10:$BK$10,0),0))</f>
        <v>No relevante</v>
      </c>
      <c r="S332" s="26">
        <f>+HLOOKUP(R332,Sistema_Puntos!$Q$5:$Y$43,'Auxiliar General'!N$5,FALSE)</f>
        <v>0</v>
      </c>
      <c r="T332" s="26" t="str">
        <f>+IF(VLOOKUP($B332,'Lista Puestos Valorados'!$B$11:$BK$510,MATCH('Auxiliar General'!N$4,'Lista Puestos Valorados'!$B$10:$BK$10,0),0)="","No relevante",VLOOKUP($B332,'Lista Puestos Valorados'!$B$11:$BK$510,MATCH('Auxiliar General'!N$4,'Lista Puestos Valorados'!$B$10:$BK$10,0),0))</f>
        <v>No relevante</v>
      </c>
      <c r="U332" s="26">
        <f>+HLOOKUP(T332,Sistema_Puntos!$Q$5:$Y$43,'Auxiliar General'!P$5,FALSE)</f>
        <v>0</v>
      </c>
      <c r="V332" s="26" t="str">
        <f>+IF(VLOOKUP($B332,'Lista Puestos Valorados'!$B$11:$BK$510,MATCH('Auxiliar General'!P$4,'Lista Puestos Valorados'!$B$10:$BK$10,0),0)="","No relevante",VLOOKUP($B332,'Lista Puestos Valorados'!$B$11:$BK$510,MATCH('Auxiliar General'!P$4,'Lista Puestos Valorados'!$B$10:$BK$10,0),0))</f>
        <v>No relevante</v>
      </c>
      <c r="W332" s="26">
        <f>+HLOOKUP(V332,Sistema_Puntos!$Q$5:$Y$43,'Auxiliar General'!R$5,FALSE)</f>
        <v>0</v>
      </c>
      <c r="X332" s="26" t="str">
        <f>+IF(VLOOKUP($B332,'Lista Puestos Valorados'!$B$11:$BK$510,MATCH('Auxiliar General'!R$4,'Lista Puestos Valorados'!$B$10:$BK$10,0),0)="","No relevante",VLOOKUP($B332,'Lista Puestos Valorados'!$B$11:$BK$510,MATCH('Auxiliar General'!R$4,'Lista Puestos Valorados'!$B$10:$BK$10,0),0))</f>
        <v>No relevante</v>
      </c>
      <c r="Y332" s="26">
        <f>+HLOOKUP(X332,Sistema_Puntos!$Q$5:$Y$43,'Auxiliar General'!T$5,FALSE)</f>
        <v>0</v>
      </c>
      <c r="Z332" s="26" t="str">
        <f>+IF(VLOOKUP($B332,'Lista Puestos Valorados'!$B$11:$BK$510,MATCH('Auxiliar General'!T$4,'Lista Puestos Valorados'!$B$10:$BK$10,0),0)="","No relevante",VLOOKUP($B332,'Lista Puestos Valorados'!$B$11:$BK$510,MATCH('Auxiliar General'!T$4,'Lista Puestos Valorados'!$B$10:$BK$10,0),0))</f>
        <v>No relevante</v>
      </c>
      <c r="AA332" s="26">
        <f>+HLOOKUP(Z332,Sistema_Puntos!$Q$5:$Y$43,'Auxiliar General'!V$5,FALSE)</f>
        <v>0</v>
      </c>
      <c r="AB332" s="26" t="str">
        <f>+IF(VLOOKUP($B332,'Lista Puestos Valorados'!$B$11:$BK$510,MATCH('Auxiliar General'!V$4,'Lista Puestos Valorados'!$B$10:$BK$10,0),0)="","No relevante",VLOOKUP($B332,'Lista Puestos Valorados'!$B$11:$BK$510,MATCH('Auxiliar General'!V$4,'Lista Puestos Valorados'!$B$10:$BK$10,0),0))</f>
        <v>No relevante</v>
      </c>
      <c r="AC332" s="26">
        <f>+HLOOKUP(AB332,Sistema_Puntos!$Q$5:$Y$43,'Auxiliar General'!X$5,FALSE)</f>
        <v>0</v>
      </c>
      <c r="AD332" s="26" t="str">
        <f>+IF(VLOOKUP($B332,'Lista Puestos Valorados'!$B$11:$BK$510,MATCH('Auxiliar General'!X$4,'Lista Puestos Valorados'!$B$10:$BK$10,0),0)="","No relevante",VLOOKUP($B332,'Lista Puestos Valorados'!$B$11:$BK$510,MATCH('Auxiliar General'!X$4,'Lista Puestos Valorados'!$B$10:$BK$10,0),0))</f>
        <v>No relevante</v>
      </c>
      <c r="AE332" s="26">
        <f>+HLOOKUP(AD332,Sistema_Puntos!$Q$5:$Y$43,'Auxiliar General'!Z$5,FALSE)</f>
        <v>0</v>
      </c>
      <c r="AF332" s="26" t="str">
        <f>+IF(VLOOKUP($B332,'Lista Puestos Valorados'!$B$11:$BK$510,MATCH('Auxiliar General'!Z$4,'Lista Puestos Valorados'!$B$10:$BK$10,0),0)="","No relevante",VLOOKUP($B332,'Lista Puestos Valorados'!$B$11:$BK$510,MATCH('Auxiliar General'!Z$4,'Lista Puestos Valorados'!$B$10:$BK$10,0),0))</f>
        <v>No relevante</v>
      </c>
      <c r="AG332" s="26">
        <f>+HLOOKUP(AF332,Sistema_Puntos!$Q$5:$Y$43,'Auxiliar General'!AB$5,FALSE)</f>
        <v>0</v>
      </c>
      <c r="AH332" s="26" t="str">
        <f>+IF(VLOOKUP($B332,'Lista Puestos Valorados'!$B$11:$BK$510,MATCH('Auxiliar General'!AB$4,'Lista Puestos Valorados'!$B$10:$BK$10,0),0)="","No relevante",VLOOKUP($B332,'Lista Puestos Valorados'!$B$11:$BK$510,MATCH('Auxiliar General'!AB$4,'Lista Puestos Valorados'!$B$10:$BK$10,0),0))</f>
        <v>No relevante</v>
      </c>
      <c r="AI332" s="26">
        <f>+HLOOKUP(AH332,Sistema_Puntos!$Q$5:$Y$43,'Auxiliar General'!AD$5,FALSE)</f>
        <v>0</v>
      </c>
      <c r="AJ332" s="26" t="str">
        <f>+IF(VLOOKUP($B332,'Lista Puestos Valorados'!$B$11:$BK$510,MATCH('Auxiliar General'!AD$4,'Lista Puestos Valorados'!$B$10:$BK$10,0),0)="","No relevante",VLOOKUP($B332,'Lista Puestos Valorados'!$B$11:$BK$510,MATCH('Auxiliar General'!AD$4,'Lista Puestos Valorados'!$B$10:$BK$10,0),0))</f>
        <v>No relevante</v>
      </c>
      <c r="AK332" s="26">
        <f>+HLOOKUP(AJ332,Sistema_Puntos!$Q$5:$Y$43,'Auxiliar General'!AF$5,FALSE)</f>
        <v>0</v>
      </c>
      <c r="AL332" s="26" t="str">
        <f>+IF(VLOOKUP($B332,'Lista Puestos Valorados'!$B$11:$BK$510,MATCH('Auxiliar General'!AF$4,'Lista Puestos Valorados'!$B$10:$BK$10,0),0)="","No relevante",VLOOKUP($B332,'Lista Puestos Valorados'!$B$11:$BK$510,MATCH('Auxiliar General'!AF$4,'Lista Puestos Valorados'!$B$10:$BK$10,0),0))</f>
        <v>No relevante</v>
      </c>
      <c r="AM332" s="26">
        <f>+HLOOKUP(AL332,Sistema_Puntos!$Q$5:$Y$43,'Auxiliar General'!AH$5,FALSE)</f>
        <v>0</v>
      </c>
      <c r="AN332" s="26" t="str">
        <f>+IF(VLOOKUP($B332,'Lista Puestos Valorados'!$B$11:$BK$510,MATCH('Auxiliar General'!AH$4,'Lista Puestos Valorados'!$B$10:$BK$10,0),0)="","No relevante",VLOOKUP($B332,'Lista Puestos Valorados'!$B$11:$BK$510,MATCH('Auxiliar General'!AH$4,'Lista Puestos Valorados'!$B$10:$BK$10,0),0))</f>
        <v>No relevante</v>
      </c>
      <c r="AO332" s="26">
        <f>+HLOOKUP(AN332,Sistema_Puntos!$Q$5:$Y$43,'Auxiliar General'!AJ$5,FALSE)</f>
        <v>0</v>
      </c>
      <c r="AP332" s="26" t="str">
        <f>+IF(VLOOKUP($B332,'Lista Puestos Valorados'!$B$11:$BK$510,MATCH('Auxiliar General'!AJ$4,'Lista Puestos Valorados'!$B$10:$BK$10,0),0)="","No relevante",VLOOKUP($B332,'Lista Puestos Valorados'!$B$11:$BK$510,MATCH('Auxiliar General'!AJ$4,'Lista Puestos Valorados'!$B$10:$BK$10,0),0))</f>
        <v>No relevante</v>
      </c>
      <c r="AQ332" s="26">
        <f>+HLOOKUP(AP332,Sistema_Puntos!$Q$5:$Y$43,'Auxiliar General'!AL$5,FALSE)</f>
        <v>0</v>
      </c>
      <c r="AR332" s="26" t="str">
        <f>+IF(VLOOKUP($B332,'Lista Puestos Valorados'!$B$11:$BK$510,MATCH('Auxiliar General'!AL$4,'Lista Puestos Valorados'!$B$10:$BK$10,0),0)="","No relevante",VLOOKUP($B332,'Lista Puestos Valorados'!$B$11:$BK$510,MATCH('Auxiliar General'!AL$4,'Lista Puestos Valorados'!$B$10:$BK$10,0),0))</f>
        <v>No relevante</v>
      </c>
      <c r="AS332" s="26">
        <f>+HLOOKUP(AR332,Sistema_Puntos!$Q$5:$Y$43,'Auxiliar General'!AN$5,FALSE)</f>
        <v>0</v>
      </c>
      <c r="AT332" s="26" t="str">
        <f>+IF(VLOOKUP($B332,'Lista Puestos Valorados'!$B$11:$BK$510,MATCH('Auxiliar General'!AN$4,'Lista Puestos Valorados'!$B$10:$BK$10,0),0)="","No relevante",VLOOKUP($B332,'Lista Puestos Valorados'!$B$11:$BK$510,MATCH('Auxiliar General'!AN$4,'Lista Puestos Valorados'!$B$10:$BK$10,0),0))</f>
        <v>No relevante</v>
      </c>
      <c r="AU332" s="26">
        <f>+HLOOKUP(AT332,Sistema_Puntos!$Q$5:$Y$43,'Auxiliar General'!AP$5,FALSE)</f>
        <v>0</v>
      </c>
      <c r="AV332" s="26" t="str">
        <f>+IF(VLOOKUP($B332,'Lista Puestos Valorados'!$B$11:$BK$510,MATCH('Auxiliar General'!AP$4,'Lista Puestos Valorados'!$B$10:$BK$10,0),0)="","No relevante",VLOOKUP($B332,'Lista Puestos Valorados'!$B$11:$BK$510,MATCH('Auxiliar General'!AP$4,'Lista Puestos Valorados'!$B$10:$BK$10,0),0))</f>
        <v>No relevante</v>
      </c>
      <c r="AW332" s="26">
        <f>+HLOOKUP(AV332,Sistema_Puntos!$Q$5:$Y$43,'Auxiliar General'!AR$5,FALSE)</f>
        <v>0</v>
      </c>
      <c r="AX332" s="26" t="str">
        <f>+IF(VLOOKUP($B332,'Lista Puestos Valorados'!$B$11:$BK$510,MATCH('Auxiliar General'!AR$4,'Lista Puestos Valorados'!$B$10:$BK$10,0),0)="","No relevante",VLOOKUP($B332,'Lista Puestos Valorados'!$B$11:$BK$510,MATCH('Auxiliar General'!AR$4,'Lista Puestos Valorados'!$B$10:$BK$10,0),0))</f>
        <v>No relevante</v>
      </c>
      <c r="AY332" s="26">
        <f>+HLOOKUP(AX332,Sistema_Puntos!$Q$5:$Y$43,'Auxiliar General'!AT$5,FALSE)</f>
        <v>0</v>
      </c>
      <c r="AZ332" s="26" t="str">
        <f>+IF(VLOOKUP($B332,'Lista Puestos Valorados'!$B$11:$BK$510,MATCH('Auxiliar General'!AT$4,'Lista Puestos Valorados'!$B$10:$BK$10,0),0)="","No relevante",VLOOKUP($B332,'Lista Puestos Valorados'!$B$11:$BK$510,MATCH('Auxiliar General'!AT$4,'Lista Puestos Valorados'!$B$10:$BK$10,0),0))</f>
        <v>No relevante</v>
      </c>
      <c r="BA332" s="26">
        <f>+HLOOKUP(AZ332,Sistema_Puntos!$Q$5:$Y$43,'Auxiliar General'!AV$5,FALSE)</f>
        <v>0</v>
      </c>
      <c r="BB332" s="26" t="str">
        <f>+IF(VLOOKUP($B332,'Lista Puestos Valorados'!$B$11:$BK$510,MATCH('Auxiliar General'!AV$4,'Lista Puestos Valorados'!$B$10:$BK$10,0),0)="","No relevante",VLOOKUP($B332,'Lista Puestos Valorados'!$B$11:$BK$510,MATCH('Auxiliar General'!AV$4,'Lista Puestos Valorados'!$B$10:$BK$10,0),0))</f>
        <v>No relevante</v>
      </c>
      <c r="BC332" s="26">
        <f>+HLOOKUP(BB332,Sistema_Puntos!$Q$5:$Y$43,'Auxiliar General'!AX$5,FALSE)</f>
        <v>0</v>
      </c>
      <c r="BD332" s="26" t="str">
        <f>+IF(VLOOKUP($B332,'Lista Puestos Valorados'!$B$11:$BK$510,MATCH('Auxiliar General'!AX$4,'Lista Puestos Valorados'!$B$10:$BK$10,0),0)="","No relevante",VLOOKUP($B332,'Lista Puestos Valorados'!$B$11:$BK$510,MATCH('Auxiliar General'!AX$4,'Lista Puestos Valorados'!$B$10:$BK$10,0),0))</f>
        <v>No relevante</v>
      </c>
      <c r="BE332" s="26">
        <f>+HLOOKUP(BD332,Sistema_Puntos!$Q$5:$Y$43,'Auxiliar General'!AZ$5,FALSE)</f>
        <v>0</v>
      </c>
      <c r="BF332" s="26" t="str">
        <f>+IF(VLOOKUP($B332,'Lista Puestos Valorados'!$B$11:$BK$510,MATCH('Auxiliar General'!AZ$4,'Lista Puestos Valorados'!$B$10:$BK$10,0),0)="","No relevante",VLOOKUP($B332,'Lista Puestos Valorados'!$B$11:$BK$510,MATCH('Auxiliar General'!AZ$4,'Lista Puestos Valorados'!$B$10:$BK$10,0),0))</f>
        <v>No relevante</v>
      </c>
      <c r="BG332" s="26">
        <f>+HLOOKUP(BF332,Sistema_Puntos!$Q$5:$Y$43,'Auxiliar General'!BB$5,FALSE)</f>
        <v>0</v>
      </c>
      <c r="BH332" s="26" t="str">
        <f>+IF(VLOOKUP($B332,'Lista Puestos Valorados'!$B$11:$BK$510,MATCH('Auxiliar General'!BB$4,'Lista Puestos Valorados'!$B$10:$BK$10,0),0)="","No relevante",VLOOKUP($B332,'Lista Puestos Valorados'!$B$11:$BK$510,MATCH('Auxiliar General'!BB$4,'Lista Puestos Valorados'!$B$10:$BK$10,0),0))</f>
        <v>No relevante</v>
      </c>
      <c r="BI332" s="26">
        <f>+HLOOKUP(BH332,Sistema_Puntos!$Q$5:$Y$43,'Auxiliar General'!BD$5,FALSE)</f>
        <v>0</v>
      </c>
      <c r="BJ332" s="26" t="str">
        <f>+IF(VLOOKUP($B332,'Lista Puestos Valorados'!$B$11:$BK$510,MATCH('Auxiliar General'!BD$4,'Lista Puestos Valorados'!$B$10:$BK$10,0),0)="","No relevante",VLOOKUP($B332,'Lista Puestos Valorados'!$B$11:$BK$510,MATCH('Auxiliar General'!BD$4,'Lista Puestos Valorados'!$B$10:$BK$10,0),0))</f>
        <v>No relevante</v>
      </c>
      <c r="BK332" s="26">
        <f>+HLOOKUP(BJ332,Sistema_Puntos!$Q$5:$Y$43,'Auxiliar General'!BF$5,FALSE)</f>
        <v>0</v>
      </c>
      <c r="BL332" s="26" t="str">
        <f>+IF(VLOOKUP($B332,'Lista Puestos Valorados'!$B$11:$BK$510,MATCH('Auxiliar General'!BF$4,'Lista Puestos Valorados'!$B$10:$BK$10,0),0)="","No relevante",VLOOKUP($B332,'Lista Puestos Valorados'!$B$11:$BK$510,MATCH('Auxiliar General'!BF$4,'Lista Puestos Valorados'!$B$10:$BK$10,0),0))</f>
        <v>No relevante</v>
      </c>
      <c r="BM332" s="26">
        <f>+HLOOKUP(BL332,Sistema_Puntos!$Q$5:$Y$43,'Auxiliar General'!BH$5,FALSE)</f>
        <v>0</v>
      </c>
      <c r="BN332" s="26" t="str">
        <f>+IF(VLOOKUP($B332,'Lista Puestos Valorados'!$B$11:$BK$510,MATCH('Auxiliar General'!BH$4,'Lista Puestos Valorados'!$B$10:$BK$10,0),0)="","No relevante",VLOOKUP($B332,'Lista Puestos Valorados'!$B$11:$BK$510,MATCH('Auxiliar General'!BH$4,'Lista Puestos Valorados'!$B$10:$BK$10,0),0))</f>
        <v>No relevante</v>
      </c>
      <c r="BO332" s="26">
        <f>+HLOOKUP(BN332,Sistema_Puntos!$Q$5:$Y$43,'Auxiliar General'!BJ$5,FALSE)</f>
        <v>0</v>
      </c>
      <c r="BP332" s="26" t="str">
        <f>+IF(VLOOKUP($B332,'Lista Puestos Valorados'!$B$11:$BK$510,MATCH('Auxiliar General'!BJ$4,'Lista Puestos Valorados'!$B$10:$BK$10,0),0)="","No relevante",VLOOKUP($B332,'Lista Puestos Valorados'!$B$11:$BK$510,MATCH('Auxiliar General'!BJ$4,'Lista Puestos Valorados'!$B$10:$BK$10,0),0))</f>
        <v>No relevante</v>
      </c>
      <c r="BQ332" s="26">
        <f>+HLOOKUP(BP332,Sistema_Puntos!$Q$5:$Y$43,'Auxiliar General'!BL$5,FALSE)</f>
        <v>0</v>
      </c>
      <c r="BR332" s="26" t="str">
        <f>+IF(VLOOKUP($B332,'Lista Puestos Valorados'!$B$11:$BK$510,MATCH('Auxiliar General'!BL$4,'Lista Puestos Valorados'!$B$10:$BK$10,0),0)="","No relevante",VLOOKUP($B332,'Lista Puestos Valorados'!$B$11:$BK$510,MATCH('Auxiliar General'!BL$4,'Lista Puestos Valorados'!$B$10:$BK$10,0),0))</f>
        <v>No relevante</v>
      </c>
      <c r="BS332" s="26">
        <f>+HLOOKUP(BR332,Sistema_Puntos!$Q$5:$Y$43,'Auxiliar General'!BN$5,FALSE)</f>
        <v>0</v>
      </c>
      <c r="BT332" s="26" t="str">
        <f>+IF(VLOOKUP($B332,'Lista Puestos Valorados'!$B$11:$BK$510,MATCH('Auxiliar General'!BN$4,'Lista Puestos Valorados'!$B$10:$BK$10,0),0)="","No relevante",VLOOKUP($B332,'Lista Puestos Valorados'!$B$11:$BK$510,MATCH('Auxiliar General'!BN$4,'Lista Puestos Valorados'!$B$10:$BK$10,0),0))</f>
        <v>No relevante</v>
      </c>
      <c r="BU332" s="26">
        <f>+HLOOKUP(BT332,Sistema_Puntos!$Q$5:$Y$43,'Auxiliar General'!BP$5,FALSE)</f>
        <v>0</v>
      </c>
      <c r="BV332" s="26" t="str">
        <f>+IF(VLOOKUP($B332,'Lista Puestos Valorados'!$B$11:$BK$510,MATCH('Auxiliar General'!BP$4,'Lista Puestos Valorados'!$B$10:$BK$10,0),0)="","No relevante",VLOOKUP($B332,'Lista Puestos Valorados'!$B$11:$BK$510,MATCH('Auxiliar General'!BP$4,'Lista Puestos Valorados'!$B$10:$BK$10,0),0))</f>
        <v>No relevante</v>
      </c>
      <c r="BW332" s="26">
        <f>+HLOOKUP(BV332,Sistema_Puntos!$Q$5:$Y$43,'Auxiliar General'!BR$5,FALSE)</f>
        <v>0</v>
      </c>
      <c r="BX332" s="26" t="str">
        <f>+IF(VLOOKUP($B332,'Lista Puestos Valorados'!$B$11:$BK$510,MATCH('Auxiliar General'!BR$4,'Lista Puestos Valorados'!$B$10:$BK$10,0),0)="","No relevante",VLOOKUP($B332,'Lista Puestos Valorados'!$B$11:$BK$510,MATCH('Auxiliar General'!BR$4,'Lista Puestos Valorados'!$B$10:$BK$10,0),0))</f>
        <v>No relevante</v>
      </c>
      <c r="BY332" s="26">
        <f>+HLOOKUP(BX332,Sistema_Puntos!$Q$5:$Y$43,'Auxiliar General'!BT$5,FALSE)</f>
        <v>0</v>
      </c>
      <c r="BZ332" s="26" t="str">
        <f>+IF(VLOOKUP($B332,'Lista Puestos Valorados'!$B$11:$BK$510,MATCH('Auxiliar General'!BT$4,'Lista Puestos Valorados'!$B$10:$BK$10,0),0)="","No relevante",VLOOKUP($B332,'Lista Puestos Valorados'!$B$11:$BK$510,MATCH('Auxiliar General'!BT$4,'Lista Puestos Valorados'!$B$10:$BK$10,0),0))</f>
        <v>No relevante</v>
      </c>
      <c r="CA332" s="26">
        <f>+HLOOKUP(BZ332,Sistema_Puntos!$Q$5:$Y$43,'Auxiliar General'!BV$5,FALSE)</f>
        <v>0</v>
      </c>
      <c r="CB332" s="26" t="str">
        <f>+IF(VLOOKUP($B332,'Lista Puestos Valorados'!$B$11:$BK$510,MATCH('Auxiliar General'!BV$4,'Lista Puestos Valorados'!$B$10:$BK$10,0),0)="","No relevante",VLOOKUP($B332,'Lista Puestos Valorados'!$B$11:$BK$510,MATCH('Auxiliar General'!BV$4,'Lista Puestos Valorados'!$B$10:$BK$10,0),0))</f>
        <v>No relevante</v>
      </c>
      <c r="CC332" s="26">
        <f>+HLOOKUP(CB332,Sistema_Puntos!$Q$5:$Y$43,'Auxiliar General'!BX$5,FALSE)</f>
        <v>0</v>
      </c>
      <c r="CD332" s="26" t="str">
        <f>+IF(VLOOKUP($B332,'Lista Puestos Valorados'!$B$11:$BK$510,MATCH('Auxiliar General'!BX$4,'Lista Puestos Valorados'!$B$10:$BK$10,0),0)="","No relevante",VLOOKUP($B332,'Lista Puestos Valorados'!$B$11:$BK$510,MATCH('Auxiliar General'!BX$4,'Lista Puestos Valorados'!$B$10:$BK$10,0),0))</f>
        <v>No relevante</v>
      </c>
      <c r="CE332" s="26">
        <f>+HLOOKUP(CD332,Sistema_Puntos!$Q$5:$Y$43,'Auxiliar General'!BZ$5,FALSE)</f>
        <v>0</v>
      </c>
      <c r="CF332" s="26" t="str">
        <f>+IF(VLOOKUP($B332,'Lista Puestos Valorados'!$B$11:$BK$510,MATCH('Auxiliar General'!BZ$4,'Lista Puestos Valorados'!$B$10:$BK$10,0),0)="","No relevante",VLOOKUP($B332,'Lista Puestos Valorados'!$B$11:$BK$510,MATCH('Auxiliar General'!BZ$4,'Lista Puestos Valorados'!$B$10:$BK$10,0),0))</f>
        <v>No relevante</v>
      </c>
      <c r="CG332" s="26">
        <f>+HLOOKUP(CF332,Sistema_Puntos!$Q$5:$Y$43,'Auxiliar General'!CB$5,FALSE)</f>
        <v>0</v>
      </c>
      <c r="CH332" s="29"/>
      <c r="CI332" s="29"/>
    </row>
    <row r="333" spans="2:87" ht="17.55" customHeight="1">
      <c r="B333" s="26">
        <f>+'Listado de Puestos'!B333</f>
        <v>323</v>
      </c>
      <c r="C333" s="26" t="str">
        <f>+IF('Lista Puestos Valorados'!C333="","",'Lista Puestos Valorados'!C333)</f>
        <v/>
      </c>
      <c r="D333" s="26" t="str">
        <f>+IF('Lista Puestos Valorados'!D333="","",'Lista Puestos Valorados'!D333)</f>
        <v/>
      </c>
      <c r="E333" s="26" t="str">
        <f>+IF('Lista Puestos Valorados'!E333="","",'Lista Puestos Valorados'!E333)</f>
        <v/>
      </c>
      <c r="F333" s="26" t="str">
        <f>+IF('Lista Puestos Valorados'!F333="","",'Lista Puestos Valorados'!F333)</f>
        <v/>
      </c>
      <c r="G333" s="26" t="str">
        <f>+IF('Lista Puestos Valorados'!G333="","",'Lista Puestos Valorados'!G333)</f>
        <v/>
      </c>
      <c r="H333" s="26" t="str">
        <f>+IF('Lista Puestos Valorados'!H333="","",'Lista Puestos Valorados'!H333)</f>
        <v/>
      </c>
      <c r="I333" s="26" t="str">
        <f>+IF('Lista Puestos Valorados'!I333="","",'Lista Puestos Valorados'!I333)</f>
        <v/>
      </c>
      <c r="J333" s="118" t="e">
        <f t="array" ref="J333">+IF(L333="","",_xlfn.IFS(L333&lt;='Cortes de Agrupacion'!$F$15,'Cortes de Agrupacion'!$E$15,'Resultados General'!L333&lt;='Cortes de Agrupacion'!$F$14,'Cortes de Agrupacion'!$E$14,'Resultados General'!L333&lt;='Cortes de Agrupacion'!$F$13,'Cortes de Agrupacion'!$E$13,L333&lt;='Cortes de Agrupacion'!$F$12,'Cortes de Agrupacion'!$E$12,'Resultados General'!L333&lt;='Cortes de Agrupacion'!$F$11,'Cortes de Agrupacion'!$E$11,'Resultados General'!L333&lt;='Cortes de Agrupacion'!$F$10,'Cortes de Agrupacion'!$E$10,'Resultados General'!L333&lt;='Cortes de Agrupacion'!$F$9,'Cortes de Agrupacion'!$E$9,'Resultados General'!L333&lt;='Cortes de Agrupacion'!$F$8,'Cortes de Agrupacion'!$E$8,'Resultados General'!L333&lt;='Cortes de Agrupacion'!$F$7,'Cortes de Agrupacion'!$E$7,'Resultados General'!L333&lt;='Cortes de Agrupacion'!$F$6,'Cortes de Agrupacion'!$E$6))</f>
        <v>#VALUE!</v>
      </c>
      <c r="K333" s="118" t="str">
        <f t="shared" si="10"/>
        <v/>
      </c>
      <c r="L333" s="124" t="e">
        <f>#VALUE!</f>
        <v>#VALUE!</v>
      </c>
      <c r="M333" s="26" t="e">
        <f ca="1">+_xlfn.IFNA(VLOOKUP(C333,'Distribución de puestos'!$B$8:$I$507,8,0),"")</f>
        <v>#NAME?</v>
      </c>
      <c r="N333" s="26" t="str">
        <f>+IF(VLOOKUP($B333,'Lista Puestos Valorados'!$B$11:$BK$510,MATCH('Auxiliar General'!H$4,'Lista Puestos Valorados'!$B$10:$BK$10,0),0)="","No relevante",VLOOKUP($B333,'Lista Puestos Valorados'!$B$11:$BK$510,MATCH('Auxiliar General'!H$4,'Lista Puestos Valorados'!$B$10:$BK$10,0),0))</f>
        <v>No relevante</v>
      </c>
      <c r="O333" s="26">
        <f>+HLOOKUP(N333,Sistema_Puntos!$Q$5:$Y$43,'Auxiliar General'!J$5,FALSE)</f>
        <v>0</v>
      </c>
      <c r="P333" s="26" t="str">
        <f>+IF(VLOOKUP($B333,'Lista Puestos Valorados'!$B$11:$BK$510,MATCH('Auxiliar General'!J$4,'Lista Puestos Valorados'!$B$10:$BK$10,0),0)="","No relevante",VLOOKUP($B333,'Lista Puestos Valorados'!$B$11:$BK$510,MATCH('Auxiliar General'!J$4,'Lista Puestos Valorados'!$B$10:$BK$10,0),0))</f>
        <v>No relevante</v>
      </c>
      <c r="Q333" s="26">
        <f>+HLOOKUP(P333,Sistema_Puntos!$Q$5:$Y$43,'Auxiliar General'!L$5,FALSE)</f>
        <v>0</v>
      </c>
      <c r="R333" s="26" t="str">
        <f>+IF(VLOOKUP($B333,'Lista Puestos Valorados'!$B$11:$BK$510,MATCH('Auxiliar General'!L$4,'Lista Puestos Valorados'!$B$10:$BK$10,0),0)="","No relevante",VLOOKUP($B333,'Lista Puestos Valorados'!$B$11:$BK$510,MATCH('Auxiliar General'!L$4,'Lista Puestos Valorados'!$B$10:$BK$10,0),0))</f>
        <v>No relevante</v>
      </c>
      <c r="S333" s="26">
        <f>+HLOOKUP(R333,Sistema_Puntos!$Q$5:$Y$43,'Auxiliar General'!N$5,FALSE)</f>
        <v>0</v>
      </c>
      <c r="T333" s="26" t="str">
        <f>+IF(VLOOKUP($B333,'Lista Puestos Valorados'!$B$11:$BK$510,MATCH('Auxiliar General'!N$4,'Lista Puestos Valorados'!$B$10:$BK$10,0),0)="","No relevante",VLOOKUP($B333,'Lista Puestos Valorados'!$B$11:$BK$510,MATCH('Auxiliar General'!N$4,'Lista Puestos Valorados'!$B$10:$BK$10,0),0))</f>
        <v>No relevante</v>
      </c>
      <c r="U333" s="26">
        <f>+HLOOKUP(T333,Sistema_Puntos!$Q$5:$Y$43,'Auxiliar General'!P$5,FALSE)</f>
        <v>0</v>
      </c>
      <c r="V333" s="26" t="str">
        <f>+IF(VLOOKUP($B333,'Lista Puestos Valorados'!$B$11:$BK$510,MATCH('Auxiliar General'!P$4,'Lista Puestos Valorados'!$B$10:$BK$10,0),0)="","No relevante",VLOOKUP($B333,'Lista Puestos Valorados'!$B$11:$BK$510,MATCH('Auxiliar General'!P$4,'Lista Puestos Valorados'!$B$10:$BK$10,0),0))</f>
        <v>No relevante</v>
      </c>
      <c r="W333" s="26">
        <f>+HLOOKUP(V333,Sistema_Puntos!$Q$5:$Y$43,'Auxiliar General'!R$5,FALSE)</f>
        <v>0</v>
      </c>
      <c r="X333" s="26" t="str">
        <f>+IF(VLOOKUP($B333,'Lista Puestos Valorados'!$B$11:$BK$510,MATCH('Auxiliar General'!R$4,'Lista Puestos Valorados'!$B$10:$BK$10,0),0)="","No relevante",VLOOKUP($B333,'Lista Puestos Valorados'!$B$11:$BK$510,MATCH('Auxiliar General'!R$4,'Lista Puestos Valorados'!$B$10:$BK$10,0),0))</f>
        <v>No relevante</v>
      </c>
      <c r="Y333" s="26">
        <f>+HLOOKUP(X333,Sistema_Puntos!$Q$5:$Y$43,'Auxiliar General'!T$5,FALSE)</f>
        <v>0</v>
      </c>
      <c r="Z333" s="26" t="str">
        <f>+IF(VLOOKUP($B333,'Lista Puestos Valorados'!$B$11:$BK$510,MATCH('Auxiliar General'!T$4,'Lista Puestos Valorados'!$B$10:$BK$10,0),0)="","No relevante",VLOOKUP($B333,'Lista Puestos Valorados'!$B$11:$BK$510,MATCH('Auxiliar General'!T$4,'Lista Puestos Valorados'!$B$10:$BK$10,0),0))</f>
        <v>No relevante</v>
      </c>
      <c r="AA333" s="26">
        <f>+HLOOKUP(Z333,Sistema_Puntos!$Q$5:$Y$43,'Auxiliar General'!V$5,FALSE)</f>
        <v>0</v>
      </c>
      <c r="AB333" s="26" t="str">
        <f>+IF(VLOOKUP($B333,'Lista Puestos Valorados'!$B$11:$BK$510,MATCH('Auxiliar General'!V$4,'Lista Puestos Valorados'!$B$10:$BK$10,0),0)="","No relevante",VLOOKUP($B333,'Lista Puestos Valorados'!$B$11:$BK$510,MATCH('Auxiliar General'!V$4,'Lista Puestos Valorados'!$B$10:$BK$10,0),0))</f>
        <v>No relevante</v>
      </c>
      <c r="AC333" s="26">
        <f>+HLOOKUP(AB333,Sistema_Puntos!$Q$5:$Y$43,'Auxiliar General'!X$5,FALSE)</f>
        <v>0</v>
      </c>
      <c r="AD333" s="26" t="str">
        <f>+IF(VLOOKUP($B333,'Lista Puestos Valorados'!$B$11:$BK$510,MATCH('Auxiliar General'!X$4,'Lista Puestos Valorados'!$B$10:$BK$10,0),0)="","No relevante",VLOOKUP($B333,'Lista Puestos Valorados'!$B$11:$BK$510,MATCH('Auxiliar General'!X$4,'Lista Puestos Valorados'!$B$10:$BK$10,0),0))</f>
        <v>No relevante</v>
      </c>
      <c r="AE333" s="26">
        <f>+HLOOKUP(AD333,Sistema_Puntos!$Q$5:$Y$43,'Auxiliar General'!Z$5,FALSE)</f>
        <v>0</v>
      </c>
      <c r="AF333" s="26" t="str">
        <f>+IF(VLOOKUP($B333,'Lista Puestos Valorados'!$B$11:$BK$510,MATCH('Auxiliar General'!Z$4,'Lista Puestos Valorados'!$B$10:$BK$10,0),0)="","No relevante",VLOOKUP($B333,'Lista Puestos Valorados'!$B$11:$BK$510,MATCH('Auxiliar General'!Z$4,'Lista Puestos Valorados'!$B$10:$BK$10,0),0))</f>
        <v>No relevante</v>
      </c>
      <c r="AG333" s="26">
        <f>+HLOOKUP(AF333,Sistema_Puntos!$Q$5:$Y$43,'Auxiliar General'!AB$5,FALSE)</f>
        <v>0</v>
      </c>
      <c r="AH333" s="26" t="str">
        <f>+IF(VLOOKUP($B333,'Lista Puestos Valorados'!$B$11:$BK$510,MATCH('Auxiliar General'!AB$4,'Lista Puestos Valorados'!$B$10:$BK$10,0),0)="","No relevante",VLOOKUP($B333,'Lista Puestos Valorados'!$B$11:$BK$510,MATCH('Auxiliar General'!AB$4,'Lista Puestos Valorados'!$B$10:$BK$10,0),0))</f>
        <v>No relevante</v>
      </c>
      <c r="AI333" s="26">
        <f>+HLOOKUP(AH333,Sistema_Puntos!$Q$5:$Y$43,'Auxiliar General'!AD$5,FALSE)</f>
        <v>0</v>
      </c>
      <c r="AJ333" s="26" t="str">
        <f>+IF(VLOOKUP($B333,'Lista Puestos Valorados'!$B$11:$BK$510,MATCH('Auxiliar General'!AD$4,'Lista Puestos Valorados'!$B$10:$BK$10,0),0)="","No relevante",VLOOKUP($B333,'Lista Puestos Valorados'!$B$11:$BK$510,MATCH('Auxiliar General'!AD$4,'Lista Puestos Valorados'!$B$10:$BK$10,0),0))</f>
        <v>No relevante</v>
      </c>
      <c r="AK333" s="26">
        <f>+HLOOKUP(AJ333,Sistema_Puntos!$Q$5:$Y$43,'Auxiliar General'!AF$5,FALSE)</f>
        <v>0</v>
      </c>
      <c r="AL333" s="26" t="str">
        <f>+IF(VLOOKUP($B333,'Lista Puestos Valorados'!$B$11:$BK$510,MATCH('Auxiliar General'!AF$4,'Lista Puestos Valorados'!$B$10:$BK$10,0),0)="","No relevante",VLOOKUP($B333,'Lista Puestos Valorados'!$B$11:$BK$510,MATCH('Auxiliar General'!AF$4,'Lista Puestos Valorados'!$B$10:$BK$10,0),0))</f>
        <v>No relevante</v>
      </c>
      <c r="AM333" s="26">
        <f>+HLOOKUP(AL333,Sistema_Puntos!$Q$5:$Y$43,'Auxiliar General'!AH$5,FALSE)</f>
        <v>0</v>
      </c>
      <c r="AN333" s="26" t="str">
        <f>+IF(VLOOKUP($B333,'Lista Puestos Valorados'!$B$11:$BK$510,MATCH('Auxiliar General'!AH$4,'Lista Puestos Valorados'!$B$10:$BK$10,0),0)="","No relevante",VLOOKUP($B333,'Lista Puestos Valorados'!$B$11:$BK$510,MATCH('Auxiliar General'!AH$4,'Lista Puestos Valorados'!$B$10:$BK$10,0),0))</f>
        <v>No relevante</v>
      </c>
      <c r="AO333" s="26">
        <f>+HLOOKUP(AN333,Sistema_Puntos!$Q$5:$Y$43,'Auxiliar General'!AJ$5,FALSE)</f>
        <v>0</v>
      </c>
      <c r="AP333" s="26" t="str">
        <f>+IF(VLOOKUP($B333,'Lista Puestos Valorados'!$B$11:$BK$510,MATCH('Auxiliar General'!AJ$4,'Lista Puestos Valorados'!$B$10:$BK$10,0),0)="","No relevante",VLOOKUP($B333,'Lista Puestos Valorados'!$B$11:$BK$510,MATCH('Auxiliar General'!AJ$4,'Lista Puestos Valorados'!$B$10:$BK$10,0),0))</f>
        <v>No relevante</v>
      </c>
      <c r="AQ333" s="26">
        <f>+HLOOKUP(AP333,Sistema_Puntos!$Q$5:$Y$43,'Auxiliar General'!AL$5,FALSE)</f>
        <v>0</v>
      </c>
      <c r="AR333" s="26" t="str">
        <f>+IF(VLOOKUP($B333,'Lista Puestos Valorados'!$B$11:$BK$510,MATCH('Auxiliar General'!AL$4,'Lista Puestos Valorados'!$B$10:$BK$10,0),0)="","No relevante",VLOOKUP($B333,'Lista Puestos Valorados'!$B$11:$BK$510,MATCH('Auxiliar General'!AL$4,'Lista Puestos Valorados'!$B$10:$BK$10,0),0))</f>
        <v>No relevante</v>
      </c>
      <c r="AS333" s="26">
        <f>+HLOOKUP(AR333,Sistema_Puntos!$Q$5:$Y$43,'Auxiliar General'!AN$5,FALSE)</f>
        <v>0</v>
      </c>
      <c r="AT333" s="26" t="str">
        <f>+IF(VLOOKUP($B333,'Lista Puestos Valorados'!$B$11:$BK$510,MATCH('Auxiliar General'!AN$4,'Lista Puestos Valorados'!$B$10:$BK$10,0),0)="","No relevante",VLOOKUP($B333,'Lista Puestos Valorados'!$B$11:$BK$510,MATCH('Auxiliar General'!AN$4,'Lista Puestos Valorados'!$B$10:$BK$10,0),0))</f>
        <v>No relevante</v>
      </c>
      <c r="AU333" s="26">
        <f>+HLOOKUP(AT333,Sistema_Puntos!$Q$5:$Y$43,'Auxiliar General'!AP$5,FALSE)</f>
        <v>0</v>
      </c>
      <c r="AV333" s="26" t="str">
        <f>+IF(VLOOKUP($B333,'Lista Puestos Valorados'!$B$11:$BK$510,MATCH('Auxiliar General'!AP$4,'Lista Puestos Valorados'!$B$10:$BK$10,0),0)="","No relevante",VLOOKUP($B333,'Lista Puestos Valorados'!$B$11:$BK$510,MATCH('Auxiliar General'!AP$4,'Lista Puestos Valorados'!$B$10:$BK$10,0),0))</f>
        <v>No relevante</v>
      </c>
      <c r="AW333" s="26">
        <f>+HLOOKUP(AV333,Sistema_Puntos!$Q$5:$Y$43,'Auxiliar General'!AR$5,FALSE)</f>
        <v>0</v>
      </c>
      <c r="AX333" s="26" t="str">
        <f>+IF(VLOOKUP($B333,'Lista Puestos Valorados'!$B$11:$BK$510,MATCH('Auxiliar General'!AR$4,'Lista Puestos Valorados'!$B$10:$BK$10,0),0)="","No relevante",VLOOKUP($B333,'Lista Puestos Valorados'!$B$11:$BK$510,MATCH('Auxiliar General'!AR$4,'Lista Puestos Valorados'!$B$10:$BK$10,0),0))</f>
        <v>No relevante</v>
      </c>
      <c r="AY333" s="26">
        <f>+HLOOKUP(AX333,Sistema_Puntos!$Q$5:$Y$43,'Auxiliar General'!AT$5,FALSE)</f>
        <v>0</v>
      </c>
      <c r="AZ333" s="26" t="str">
        <f>+IF(VLOOKUP($B333,'Lista Puestos Valorados'!$B$11:$BK$510,MATCH('Auxiliar General'!AT$4,'Lista Puestos Valorados'!$B$10:$BK$10,0),0)="","No relevante",VLOOKUP($B333,'Lista Puestos Valorados'!$B$11:$BK$510,MATCH('Auxiliar General'!AT$4,'Lista Puestos Valorados'!$B$10:$BK$10,0),0))</f>
        <v>No relevante</v>
      </c>
      <c r="BA333" s="26">
        <f>+HLOOKUP(AZ333,Sistema_Puntos!$Q$5:$Y$43,'Auxiliar General'!AV$5,FALSE)</f>
        <v>0</v>
      </c>
      <c r="BB333" s="26" t="str">
        <f>+IF(VLOOKUP($B333,'Lista Puestos Valorados'!$B$11:$BK$510,MATCH('Auxiliar General'!AV$4,'Lista Puestos Valorados'!$B$10:$BK$10,0),0)="","No relevante",VLOOKUP($B333,'Lista Puestos Valorados'!$B$11:$BK$510,MATCH('Auxiliar General'!AV$4,'Lista Puestos Valorados'!$B$10:$BK$10,0),0))</f>
        <v>No relevante</v>
      </c>
      <c r="BC333" s="26">
        <f>+HLOOKUP(BB333,Sistema_Puntos!$Q$5:$Y$43,'Auxiliar General'!AX$5,FALSE)</f>
        <v>0</v>
      </c>
      <c r="BD333" s="26" t="str">
        <f>+IF(VLOOKUP($B333,'Lista Puestos Valorados'!$B$11:$BK$510,MATCH('Auxiliar General'!AX$4,'Lista Puestos Valorados'!$B$10:$BK$10,0),0)="","No relevante",VLOOKUP($B333,'Lista Puestos Valorados'!$B$11:$BK$510,MATCH('Auxiliar General'!AX$4,'Lista Puestos Valorados'!$B$10:$BK$10,0),0))</f>
        <v>No relevante</v>
      </c>
      <c r="BE333" s="26">
        <f>+HLOOKUP(BD333,Sistema_Puntos!$Q$5:$Y$43,'Auxiliar General'!AZ$5,FALSE)</f>
        <v>0</v>
      </c>
      <c r="BF333" s="26" t="str">
        <f>+IF(VLOOKUP($B333,'Lista Puestos Valorados'!$B$11:$BK$510,MATCH('Auxiliar General'!AZ$4,'Lista Puestos Valorados'!$B$10:$BK$10,0),0)="","No relevante",VLOOKUP($B333,'Lista Puestos Valorados'!$B$11:$BK$510,MATCH('Auxiliar General'!AZ$4,'Lista Puestos Valorados'!$B$10:$BK$10,0),0))</f>
        <v>No relevante</v>
      </c>
      <c r="BG333" s="26">
        <f>+HLOOKUP(BF333,Sistema_Puntos!$Q$5:$Y$43,'Auxiliar General'!BB$5,FALSE)</f>
        <v>0</v>
      </c>
      <c r="BH333" s="26" t="str">
        <f>+IF(VLOOKUP($B333,'Lista Puestos Valorados'!$B$11:$BK$510,MATCH('Auxiliar General'!BB$4,'Lista Puestos Valorados'!$B$10:$BK$10,0),0)="","No relevante",VLOOKUP($B333,'Lista Puestos Valorados'!$B$11:$BK$510,MATCH('Auxiliar General'!BB$4,'Lista Puestos Valorados'!$B$10:$BK$10,0),0))</f>
        <v>No relevante</v>
      </c>
      <c r="BI333" s="26">
        <f>+HLOOKUP(BH333,Sistema_Puntos!$Q$5:$Y$43,'Auxiliar General'!BD$5,FALSE)</f>
        <v>0</v>
      </c>
      <c r="BJ333" s="26" t="str">
        <f>+IF(VLOOKUP($B333,'Lista Puestos Valorados'!$B$11:$BK$510,MATCH('Auxiliar General'!BD$4,'Lista Puestos Valorados'!$B$10:$BK$10,0),0)="","No relevante",VLOOKUP($B333,'Lista Puestos Valorados'!$B$11:$BK$510,MATCH('Auxiliar General'!BD$4,'Lista Puestos Valorados'!$B$10:$BK$10,0),0))</f>
        <v>No relevante</v>
      </c>
      <c r="BK333" s="26">
        <f>+HLOOKUP(BJ333,Sistema_Puntos!$Q$5:$Y$43,'Auxiliar General'!BF$5,FALSE)</f>
        <v>0</v>
      </c>
      <c r="BL333" s="26" t="str">
        <f>+IF(VLOOKUP($B333,'Lista Puestos Valorados'!$B$11:$BK$510,MATCH('Auxiliar General'!BF$4,'Lista Puestos Valorados'!$B$10:$BK$10,0),0)="","No relevante",VLOOKUP($B333,'Lista Puestos Valorados'!$B$11:$BK$510,MATCH('Auxiliar General'!BF$4,'Lista Puestos Valorados'!$B$10:$BK$10,0),0))</f>
        <v>No relevante</v>
      </c>
      <c r="BM333" s="26">
        <f>+HLOOKUP(BL333,Sistema_Puntos!$Q$5:$Y$43,'Auxiliar General'!BH$5,FALSE)</f>
        <v>0</v>
      </c>
      <c r="BN333" s="26" t="str">
        <f>+IF(VLOOKUP($B333,'Lista Puestos Valorados'!$B$11:$BK$510,MATCH('Auxiliar General'!BH$4,'Lista Puestos Valorados'!$B$10:$BK$10,0),0)="","No relevante",VLOOKUP($B333,'Lista Puestos Valorados'!$B$11:$BK$510,MATCH('Auxiliar General'!BH$4,'Lista Puestos Valorados'!$B$10:$BK$10,0),0))</f>
        <v>No relevante</v>
      </c>
      <c r="BO333" s="26">
        <f>+HLOOKUP(BN333,Sistema_Puntos!$Q$5:$Y$43,'Auxiliar General'!BJ$5,FALSE)</f>
        <v>0</v>
      </c>
      <c r="BP333" s="26" t="str">
        <f>+IF(VLOOKUP($B333,'Lista Puestos Valorados'!$B$11:$BK$510,MATCH('Auxiliar General'!BJ$4,'Lista Puestos Valorados'!$B$10:$BK$10,0),0)="","No relevante",VLOOKUP($B333,'Lista Puestos Valorados'!$B$11:$BK$510,MATCH('Auxiliar General'!BJ$4,'Lista Puestos Valorados'!$B$10:$BK$10,0),0))</f>
        <v>No relevante</v>
      </c>
      <c r="BQ333" s="26">
        <f>+HLOOKUP(BP333,Sistema_Puntos!$Q$5:$Y$43,'Auxiliar General'!BL$5,FALSE)</f>
        <v>0</v>
      </c>
      <c r="BR333" s="26" t="str">
        <f>+IF(VLOOKUP($B333,'Lista Puestos Valorados'!$B$11:$BK$510,MATCH('Auxiliar General'!BL$4,'Lista Puestos Valorados'!$B$10:$BK$10,0),0)="","No relevante",VLOOKUP($B333,'Lista Puestos Valorados'!$B$11:$BK$510,MATCH('Auxiliar General'!BL$4,'Lista Puestos Valorados'!$B$10:$BK$10,0),0))</f>
        <v>No relevante</v>
      </c>
      <c r="BS333" s="26">
        <f>+HLOOKUP(BR333,Sistema_Puntos!$Q$5:$Y$43,'Auxiliar General'!BN$5,FALSE)</f>
        <v>0</v>
      </c>
      <c r="BT333" s="26" t="str">
        <f>+IF(VLOOKUP($B333,'Lista Puestos Valorados'!$B$11:$BK$510,MATCH('Auxiliar General'!BN$4,'Lista Puestos Valorados'!$B$10:$BK$10,0),0)="","No relevante",VLOOKUP($B333,'Lista Puestos Valorados'!$B$11:$BK$510,MATCH('Auxiliar General'!BN$4,'Lista Puestos Valorados'!$B$10:$BK$10,0),0))</f>
        <v>No relevante</v>
      </c>
      <c r="BU333" s="26">
        <f>+HLOOKUP(BT333,Sistema_Puntos!$Q$5:$Y$43,'Auxiliar General'!BP$5,FALSE)</f>
        <v>0</v>
      </c>
      <c r="BV333" s="26" t="str">
        <f>+IF(VLOOKUP($B333,'Lista Puestos Valorados'!$B$11:$BK$510,MATCH('Auxiliar General'!BP$4,'Lista Puestos Valorados'!$B$10:$BK$10,0),0)="","No relevante",VLOOKUP($B333,'Lista Puestos Valorados'!$B$11:$BK$510,MATCH('Auxiliar General'!BP$4,'Lista Puestos Valorados'!$B$10:$BK$10,0),0))</f>
        <v>No relevante</v>
      </c>
      <c r="BW333" s="26">
        <f>+HLOOKUP(BV333,Sistema_Puntos!$Q$5:$Y$43,'Auxiliar General'!BR$5,FALSE)</f>
        <v>0</v>
      </c>
      <c r="BX333" s="26" t="str">
        <f>+IF(VLOOKUP($B333,'Lista Puestos Valorados'!$B$11:$BK$510,MATCH('Auxiliar General'!BR$4,'Lista Puestos Valorados'!$B$10:$BK$10,0),0)="","No relevante",VLOOKUP($B333,'Lista Puestos Valorados'!$B$11:$BK$510,MATCH('Auxiliar General'!BR$4,'Lista Puestos Valorados'!$B$10:$BK$10,0),0))</f>
        <v>No relevante</v>
      </c>
      <c r="BY333" s="26">
        <f>+HLOOKUP(BX333,Sistema_Puntos!$Q$5:$Y$43,'Auxiliar General'!BT$5,FALSE)</f>
        <v>0</v>
      </c>
      <c r="BZ333" s="26" t="str">
        <f>+IF(VLOOKUP($B333,'Lista Puestos Valorados'!$B$11:$BK$510,MATCH('Auxiliar General'!BT$4,'Lista Puestos Valorados'!$B$10:$BK$10,0),0)="","No relevante",VLOOKUP($B333,'Lista Puestos Valorados'!$B$11:$BK$510,MATCH('Auxiliar General'!BT$4,'Lista Puestos Valorados'!$B$10:$BK$10,0),0))</f>
        <v>No relevante</v>
      </c>
      <c r="CA333" s="26">
        <f>+HLOOKUP(BZ333,Sistema_Puntos!$Q$5:$Y$43,'Auxiliar General'!BV$5,FALSE)</f>
        <v>0</v>
      </c>
      <c r="CB333" s="26" t="str">
        <f>+IF(VLOOKUP($B333,'Lista Puestos Valorados'!$B$11:$BK$510,MATCH('Auxiliar General'!BV$4,'Lista Puestos Valorados'!$B$10:$BK$10,0),0)="","No relevante",VLOOKUP($B333,'Lista Puestos Valorados'!$B$11:$BK$510,MATCH('Auxiliar General'!BV$4,'Lista Puestos Valorados'!$B$10:$BK$10,0),0))</f>
        <v>No relevante</v>
      </c>
      <c r="CC333" s="26">
        <f>+HLOOKUP(CB333,Sistema_Puntos!$Q$5:$Y$43,'Auxiliar General'!BX$5,FALSE)</f>
        <v>0</v>
      </c>
      <c r="CD333" s="26" t="str">
        <f>+IF(VLOOKUP($B333,'Lista Puestos Valorados'!$B$11:$BK$510,MATCH('Auxiliar General'!BX$4,'Lista Puestos Valorados'!$B$10:$BK$10,0),0)="","No relevante",VLOOKUP($B333,'Lista Puestos Valorados'!$B$11:$BK$510,MATCH('Auxiliar General'!BX$4,'Lista Puestos Valorados'!$B$10:$BK$10,0),0))</f>
        <v>No relevante</v>
      </c>
      <c r="CE333" s="26">
        <f>+HLOOKUP(CD333,Sistema_Puntos!$Q$5:$Y$43,'Auxiliar General'!BZ$5,FALSE)</f>
        <v>0</v>
      </c>
      <c r="CF333" s="26" t="str">
        <f>+IF(VLOOKUP($B333,'Lista Puestos Valorados'!$B$11:$BK$510,MATCH('Auxiliar General'!BZ$4,'Lista Puestos Valorados'!$B$10:$BK$10,0),0)="","No relevante",VLOOKUP($B333,'Lista Puestos Valorados'!$B$11:$BK$510,MATCH('Auxiliar General'!BZ$4,'Lista Puestos Valorados'!$B$10:$BK$10,0),0))</f>
        <v>No relevante</v>
      </c>
      <c r="CG333" s="26">
        <f>+HLOOKUP(CF333,Sistema_Puntos!$Q$5:$Y$43,'Auxiliar General'!CB$5,FALSE)</f>
        <v>0</v>
      </c>
      <c r="CH333" s="29"/>
      <c r="CI333" s="29"/>
    </row>
    <row r="334" spans="2:87" ht="17.55" customHeight="1">
      <c r="B334" s="26">
        <f>+'Listado de Puestos'!B334</f>
        <v>324</v>
      </c>
      <c r="C334" s="26" t="str">
        <f>+IF('Lista Puestos Valorados'!C334="","",'Lista Puestos Valorados'!C334)</f>
        <v/>
      </c>
      <c r="D334" s="26" t="str">
        <f>+IF('Lista Puestos Valorados'!D334="","",'Lista Puestos Valorados'!D334)</f>
        <v/>
      </c>
      <c r="E334" s="26" t="str">
        <f>+IF('Lista Puestos Valorados'!E334="","",'Lista Puestos Valorados'!E334)</f>
        <v/>
      </c>
      <c r="F334" s="26" t="str">
        <f>+IF('Lista Puestos Valorados'!F334="","",'Lista Puestos Valorados'!F334)</f>
        <v/>
      </c>
      <c r="G334" s="26" t="str">
        <f>+IF('Lista Puestos Valorados'!G334="","",'Lista Puestos Valorados'!G334)</f>
        <v/>
      </c>
      <c r="H334" s="26" t="str">
        <f>+IF('Lista Puestos Valorados'!H334="","",'Lista Puestos Valorados'!H334)</f>
        <v/>
      </c>
      <c r="I334" s="26" t="str">
        <f>+IF('Lista Puestos Valorados'!I334="","",'Lista Puestos Valorados'!I334)</f>
        <v/>
      </c>
      <c r="J334" s="118" t="e">
        <f t="array" ref="J334">+IF(L334="","",_xlfn.IFS(L334&lt;='Cortes de Agrupacion'!$F$15,'Cortes de Agrupacion'!$E$15,'Resultados General'!L334&lt;='Cortes de Agrupacion'!$F$14,'Cortes de Agrupacion'!$E$14,'Resultados General'!L334&lt;='Cortes de Agrupacion'!$F$13,'Cortes de Agrupacion'!$E$13,L334&lt;='Cortes de Agrupacion'!$F$12,'Cortes de Agrupacion'!$E$12,'Resultados General'!L334&lt;='Cortes de Agrupacion'!$F$11,'Cortes de Agrupacion'!$E$11,'Resultados General'!L334&lt;='Cortes de Agrupacion'!$F$10,'Cortes de Agrupacion'!$E$10,'Resultados General'!L334&lt;='Cortes de Agrupacion'!$F$9,'Cortes de Agrupacion'!$E$9,'Resultados General'!L334&lt;='Cortes de Agrupacion'!$F$8,'Cortes de Agrupacion'!$E$8,'Resultados General'!L334&lt;='Cortes de Agrupacion'!$F$7,'Cortes de Agrupacion'!$E$7,'Resultados General'!L334&lt;='Cortes de Agrupacion'!$F$6,'Cortes de Agrupacion'!$E$6))</f>
        <v>#VALUE!</v>
      </c>
      <c r="K334" s="118" t="str">
        <f t="shared" si="10"/>
        <v/>
      </c>
      <c r="L334" s="124" t="e">
        <f>#VALUE!</f>
        <v>#VALUE!</v>
      </c>
      <c r="M334" s="26" t="e">
        <f ca="1">+_xlfn.IFNA(VLOOKUP(C334,'Distribución de puestos'!$B$8:$I$507,8,0),"")</f>
        <v>#NAME?</v>
      </c>
      <c r="N334" s="26" t="str">
        <f>+IF(VLOOKUP($B334,'Lista Puestos Valorados'!$B$11:$BK$510,MATCH('Auxiliar General'!H$4,'Lista Puestos Valorados'!$B$10:$BK$10,0),0)="","No relevante",VLOOKUP($B334,'Lista Puestos Valorados'!$B$11:$BK$510,MATCH('Auxiliar General'!H$4,'Lista Puestos Valorados'!$B$10:$BK$10,0),0))</f>
        <v>No relevante</v>
      </c>
      <c r="O334" s="26">
        <f>+HLOOKUP(N334,Sistema_Puntos!$Q$5:$Y$43,'Auxiliar General'!J$5,FALSE)</f>
        <v>0</v>
      </c>
      <c r="P334" s="26" t="str">
        <f>+IF(VLOOKUP($B334,'Lista Puestos Valorados'!$B$11:$BK$510,MATCH('Auxiliar General'!J$4,'Lista Puestos Valorados'!$B$10:$BK$10,0),0)="","No relevante",VLOOKUP($B334,'Lista Puestos Valorados'!$B$11:$BK$510,MATCH('Auxiliar General'!J$4,'Lista Puestos Valorados'!$B$10:$BK$10,0),0))</f>
        <v>No relevante</v>
      </c>
      <c r="Q334" s="26">
        <f>+HLOOKUP(P334,Sistema_Puntos!$Q$5:$Y$43,'Auxiliar General'!L$5,FALSE)</f>
        <v>0</v>
      </c>
      <c r="R334" s="26" t="str">
        <f>+IF(VLOOKUP($B334,'Lista Puestos Valorados'!$B$11:$BK$510,MATCH('Auxiliar General'!L$4,'Lista Puestos Valorados'!$B$10:$BK$10,0),0)="","No relevante",VLOOKUP($B334,'Lista Puestos Valorados'!$B$11:$BK$510,MATCH('Auxiliar General'!L$4,'Lista Puestos Valorados'!$B$10:$BK$10,0),0))</f>
        <v>No relevante</v>
      </c>
      <c r="S334" s="26">
        <f>+HLOOKUP(R334,Sistema_Puntos!$Q$5:$Y$43,'Auxiliar General'!N$5,FALSE)</f>
        <v>0</v>
      </c>
      <c r="T334" s="26" t="str">
        <f>+IF(VLOOKUP($B334,'Lista Puestos Valorados'!$B$11:$BK$510,MATCH('Auxiliar General'!N$4,'Lista Puestos Valorados'!$B$10:$BK$10,0),0)="","No relevante",VLOOKUP($B334,'Lista Puestos Valorados'!$B$11:$BK$510,MATCH('Auxiliar General'!N$4,'Lista Puestos Valorados'!$B$10:$BK$10,0),0))</f>
        <v>No relevante</v>
      </c>
      <c r="U334" s="26">
        <f>+HLOOKUP(T334,Sistema_Puntos!$Q$5:$Y$43,'Auxiliar General'!P$5,FALSE)</f>
        <v>0</v>
      </c>
      <c r="V334" s="26" t="str">
        <f>+IF(VLOOKUP($B334,'Lista Puestos Valorados'!$B$11:$BK$510,MATCH('Auxiliar General'!P$4,'Lista Puestos Valorados'!$B$10:$BK$10,0),0)="","No relevante",VLOOKUP($B334,'Lista Puestos Valorados'!$B$11:$BK$510,MATCH('Auxiliar General'!P$4,'Lista Puestos Valorados'!$B$10:$BK$10,0),0))</f>
        <v>No relevante</v>
      </c>
      <c r="W334" s="26">
        <f>+HLOOKUP(V334,Sistema_Puntos!$Q$5:$Y$43,'Auxiliar General'!R$5,FALSE)</f>
        <v>0</v>
      </c>
      <c r="X334" s="26" t="str">
        <f>+IF(VLOOKUP($B334,'Lista Puestos Valorados'!$B$11:$BK$510,MATCH('Auxiliar General'!R$4,'Lista Puestos Valorados'!$B$10:$BK$10,0),0)="","No relevante",VLOOKUP($B334,'Lista Puestos Valorados'!$B$11:$BK$510,MATCH('Auxiliar General'!R$4,'Lista Puestos Valorados'!$B$10:$BK$10,0),0))</f>
        <v>No relevante</v>
      </c>
      <c r="Y334" s="26">
        <f>+HLOOKUP(X334,Sistema_Puntos!$Q$5:$Y$43,'Auxiliar General'!T$5,FALSE)</f>
        <v>0</v>
      </c>
      <c r="Z334" s="26" t="str">
        <f>+IF(VLOOKUP($B334,'Lista Puestos Valorados'!$B$11:$BK$510,MATCH('Auxiliar General'!T$4,'Lista Puestos Valorados'!$B$10:$BK$10,0),0)="","No relevante",VLOOKUP($B334,'Lista Puestos Valorados'!$B$11:$BK$510,MATCH('Auxiliar General'!T$4,'Lista Puestos Valorados'!$B$10:$BK$10,0),0))</f>
        <v>No relevante</v>
      </c>
      <c r="AA334" s="26">
        <f>+HLOOKUP(Z334,Sistema_Puntos!$Q$5:$Y$43,'Auxiliar General'!V$5,FALSE)</f>
        <v>0</v>
      </c>
      <c r="AB334" s="26" t="str">
        <f>+IF(VLOOKUP($B334,'Lista Puestos Valorados'!$B$11:$BK$510,MATCH('Auxiliar General'!V$4,'Lista Puestos Valorados'!$B$10:$BK$10,0),0)="","No relevante",VLOOKUP($B334,'Lista Puestos Valorados'!$B$11:$BK$510,MATCH('Auxiliar General'!V$4,'Lista Puestos Valorados'!$B$10:$BK$10,0),0))</f>
        <v>No relevante</v>
      </c>
      <c r="AC334" s="26">
        <f>+HLOOKUP(AB334,Sistema_Puntos!$Q$5:$Y$43,'Auxiliar General'!X$5,FALSE)</f>
        <v>0</v>
      </c>
      <c r="AD334" s="26" t="str">
        <f>+IF(VLOOKUP($B334,'Lista Puestos Valorados'!$B$11:$BK$510,MATCH('Auxiliar General'!X$4,'Lista Puestos Valorados'!$B$10:$BK$10,0),0)="","No relevante",VLOOKUP($B334,'Lista Puestos Valorados'!$B$11:$BK$510,MATCH('Auxiliar General'!X$4,'Lista Puestos Valorados'!$B$10:$BK$10,0),0))</f>
        <v>No relevante</v>
      </c>
      <c r="AE334" s="26">
        <f>+HLOOKUP(AD334,Sistema_Puntos!$Q$5:$Y$43,'Auxiliar General'!Z$5,FALSE)</f>
        <v>0</v>
      </c>
      <c r="AF334" s="26" t="str">
        <f>+IF(VLOOKUP($B334,'Lista Puestos Valorados'!$B$11:$BK$510,MATCH('Auxiliar General'!Z$4,'Lista Puestos Valorados'!$B$10:$BK$10,0),0)="","No relevante",VLOOKUP($B334,'Lista Puestos Valorados'!$B$11:$BK$510,MATCH('Auxiliar General'!Z$4,'Lista Puestos Valorados'!$B$10:$BK$10,0),0))</f>
        <v>No relevante</v>
      </c>
      <c r="AG334" s="26">
        <f>+HLOOKUP(AF334,Sistema_Puntos!$Q$5:$Y$43,'Auxiliar General'!AB$5,FALSE)</f>
        <v>0</v>
      </c>
      <c r="AH334" s="26" t="str">
        <f>+IF(VLOOKUP($B334,'Lista Puestos Valorados'!$B$11:$BK$510,MATCH('Auxiliar General'!AB$4,'Lista Puestos Valorados'!$B$10:$BK$10,0),0)="","No relevante",VLOOKUP($B334,'Lista Puestos Valorados'!$B$11:$BK$510,MATCH('Auxiliar General'!AB$4,'Lista Puestos Valorados'!$B$10:$BK$10,0),0))</f>
        <v>No relevante</v>
      </c>
      <c r="AI334" s="26">
        <f>+HLOOKUP(AH334,Sistema_Puntos!$Q$5:$Y$43,'Auxiliar General'!AD$5,FALSE)</f>
        <v>0</v>
      </c>
      <c r="AJ334" s="26" t="str">
        <f>+IF(VLOOKUP($B334,'Lista Puestos Valorados'!$B$11:$BK$510,MATCH('Auxiliar General'!AD$4,'Lista Puestos Valorados'!$B$10:$BK$10,0),0)="","No relevante",VLOOKUP($B334,'Lista Puestos Valorados'!$B$11:$BK$510,MATCH('Auxiliar General'!AD$4,'Lista Puestos Valorados'!$B$10:$BK$10,0),0))</f>
        <v>No relevante</v>
      </c>
      <c r="AK334" s="26">
        <f>+HLOOKUP(AJ334,Sistema_Puntos!$Q$5:$Y$43,'Auxiliar General'!AF$5,FALSE)</f>
        <v>0</v>
      </c>
      <c r="AL334" s="26" t="str">
        <f>+IF(VLOOKUP($B334,'Lista Puestos Valorados'!$B$11:$BK$510,MATCH('Auxiliar General'!AF$4,'Lista Puestos Valorados'!$B$10:$BK$10,0),0)="","No relevante",VLOOKUP($B334,'Lista Puestos Valorados'!$B$11:$BK$510,MATCH('Auxiliar General'!AF$4,'Lista Puestos Valorados'!$B$10:$BK$10,0),0))</f>
        <v>No relevante</v>
      </c>
      <c r="AM334" s="26">
        <f>+HLOOKUP(AL334,Sistema_Puntos!$Q$5:$Y$43,'Auxiliar General'!AH$5,FALSE)</f>
        <v>0</v>
      </c>
      <c r="AN334" s="26" t="str">
        <f>+IF(VLOOKUP($B334,'Lista Puestos Valorados'!$B$11:$BK$510,MATCH('Auxiliar General'!AH$4,'Lista Puestos Valorados'!$B$10:$BK$10,0),0)="","No relevante",VLOOKUP($B334,'Lista Puestos Valorados'!$B$11:$BK$510,MATCH('Auxiliar General'!AH$4,'Lista Puestos Valorados'!$B$10:$BK$10,0),0))</f>
        <v>No relevante</v>
      </c>
      <c r="AO334" s="26">
        <f>+HLOOKUP(AN334,Sistema_Puntos!$Q$5:$Y$43,'Auxiliar General'!AJ$5,FALSE)</f>
        <v>0</v>
      </c>
      <c r="AP334" s="26" t="str">
        <f>+IF(VLOOKUP($B334,'Lista Puestos Valorados'!$B$11:$BK$510,MATCH('Auxiliar General'!AJ$4,'Lista Puestos Valorados'!$B$10:$BK$10,0),0)="","No relevante",VLOOKUP($B334,'Lista Puestos Valorados'!$B$11:$BK$510,MATCH('Auxiliar General'!AJ$4,'Lista Puestos Valorados'!$B$10:$BK$10,0),0))</f>
        <v>No relevante</v>
      </c>
      <c r="AQ334" s="26">
        <f>+HLOOKUP(AP334,Sistema_Puntos!$Q$5:$Y$43,'Auxiliar General'!AL$5,FALSE)</f>
        <v>0</v>
      </c>
      <c r="AR334" s="26" t="str">
        <f>+IF(VLOOKUP($B334,'Lista Puestos Valorados'!$B$11:$BK$510,MATCH('Auxiliar General'!AL$4,'Lista Puestos Valorados'!$B$10:$BK$10,0),0)="","No relevante",VLOOKUP($B334,'Lista Puestos Valorados'!$B$11:$BK$510,MATCH('Auxiliar General'!AL$4,'Lista Puestos Valorados'!$B$10:$BK$10,0),0))</f>
        <v>No relevante</v>
      </c>
      <c r="AS334" s="26">
        <f>+HLOOKUP(AR334,Sistema_Puntos!$Q$5:$Y$43,'Auxiliar General'!AN$5,FALSE)</f>
        <v>0</v>
      </c>
      <c r="AT334" s="26" t="str">
        <f>+IF(VLOOKUP($B334,'Lista Puestos Valorados'!$B$11:$BK$510,MATCH('Auxiliar General'!AN$4,'Lista Puestos Valorados'!$B$10:$BK$10,0),0)="","No relevante",VLOOKUP($B334,'Lista Puestos Valorados'!$B$11:$BK$510,MATCH('Auxiliar General'!AN$4,'Lista Puestos Valorados'!$B$10:$BK$10,0),0))</f>
        <v>No relevante</v>
      </c>
      <c r="AU334" s="26">
        <f>+HLOOKUP(AT334,Sistema_Puntos!$Q$5:$Y$43,'Auxiliar General'!AP$5,FALSE)</f>
        <v>0</v>
      </c>
      <c r="AV334" s="26" t="str">
        <f>+IF(VLOOKUP($B334,'Lista Puestos Valorados'!$B$11:$BK$510,MATCH('Auxiliar General'!AP$4,'Lista Puestos Valorados'!$B$10:$BK$10,0),0)="","No relevante",VLOOKUP($B334,'Lista Puestos Valorados'!$B$11:$BK$510,MATCH('Auxiliar General'!AP$4,'Lista Puestos Valorados'!$B$10:$BK$10,0),0))</f>
        <v>No relevante</v>
      </c>
      <c r="AW334" s="26">
        <f>+HLOOKUP(AV334,Sistema_Puntos!$Q$5:$Y$43,'Auxiliar General'!AR$5,FALSE)</f>
        <v>0</v>
      </c>
      <c r="AX334" s="26" t="str">
        <f>+IF(VLOOKUP($B334,'Lista Puestos Valorados'!$B$11:$BK$510,MATCH('Auxiliar General'!AR$4,'Lista Puestos Valorados'!$B$10:$BK$10,0),0)="","No relevante",VLOOKUP($B334,'Lista Puestos Valorados'!$B$11:$BK$510,MATCH('Auxiliar General'!AR$4,'Lista Puestos Valorados'!$B$10:$BK$10,0),0))</f>
        <v>No relevante</v>
      </c>
      <c r="AY334" s="26">
        <f>+HLOOKUP(AX334,Sistema_Puntos!$Q$5:$Y$43,'Auxiliar General'!AT$5,FALSE)</f>
        <v>0</v>
      </c>
      <c r="AZ334" s="26" t="str">
        <f>+IF(VLOOKUP($B334,'Lista Puestos Valorados'!$B$11:$BK$510,MATCH('Auxiliar General'!AT$4,'Lista Puestos Valorados'!$B$10:$BK$10,0),0)="","No relevante",VLOOKUP($B334,'Lista Puestos Valorados'!$B$11:$BK$510,MATCH('Auxiliar General'!AT$4,'Lista Puestos Valorados'!$B$10:$BK$10,0),0))</f>
        <v>No relevante</v>
      </c>
      <c r="BA334" s="26">
        <f>+HLOOKUP(AZ334,Sistema_Puntos!$Q$5:$Y$43,'Auxiliar General'!AV$5,FALSE)</f>
        <v>0</v>
      </c>
      <c r="BB334" s="26" t="str">
        <f>+IF(VLOOKUP($B334,'Lista Puestos Valorados'!$B$11:$BK$510,MATCH('Auxiliar General'!AV$4,'Lista Puestos Valorados'!$B$10:$BK$10,0),0)="","No relevante",VLOOKUP($B334,'Lista Puestos Valorados'!$B$11:$BK$510,MATCH('Auxiliar General'!AV$4,'Lista Puestos Valorados'!$B$10:$BK$10,0),0))</f>
        <v>No relevante</v>
      </c>
      <c r="BC334" s="26">
        <f>+HLOOKUP(BB334,Sistema_Puntos!$Q$5:$Y$43,'Auxiliar General'!AX$5,FALSE)</f>
        <v>0</v>
      </c>
      <c r="BD334" s="26" t="str">
        <f>+IF(VLOOKUP($B334,'Lista Puestos Valorados'!$B$11:$BK$510,MATCH('Auxiliar General'!AX$4,'Lista Puestos Valorados'!$B$10:$BK$10,0),0)="","No relevante",VLOOKUP($B334,'Lista Puestos Valorados'!$B$11:$BK$510,MATCH('Auxiliar General'!AX$4,'Lista Puestos Valorados'!$B$10:$BK$10,0),0))</f>
        <v>No relevante</v>
      </c>
      <c r="BE334" s="26">
        <f>+HLOOKUP(BD334,Sistema_Puntos!$Q$5:$Y$43,'Auxiliar General'!AZ$5,FALSE)</f>
        <v>0</v>
      </c>
      <c r="BF334" s="26" t="str">
        <f>+IF(VLOOKUP($B334,'Lista Puestos Valorados'!$B$11:$BK$510,MATCH('Auxiliar General'!AZ$4,'Lista Puestos Valorados'!$B$10:$BK$10,0),0)="","No relevante",VLOOKUP($B334,'Lista Puestos Valorados'!$B$11:$BK$510,MATCH('Auxiliar General'!AZ$4,'Lista Puestos Valorados'!$B$10:$BK$10,0),0))</f>
        <v>No relevante</v>
      </c>
      <c r="BG334" s="26">
        <f>+HLOOKUP(BF334,Sistema_Puntos!$Q$5:$Y$43,'Auxiliar General'!BB$5,FALSE)</f>
        <v>0</v>
      </c>
      <c r="BH334" s="26" t="str">
        <f>+IF(VLOOKUP($B334,'Lista Puestos Valorados'!$B$11:$BK$510,MATCH('Auxiliar General'!BB$4,'Lista Puestos Valorados'!$B$10:$BK$10,0),0)="","No relevante",VLOOKUP($B334,'Lista Puestos Valorados'!$B$11:$BK$510,MATCH('Auxiliar General'!BB$4,'Lista Puestos Valorados'!$B$10:$BK$10,0),0))</f>
        <v>No relevante</v>
      </c>
      <c r="BI334" s="26">
        <f>+HLOOKUP(BH334,Sistema_Puntos!$Q$5:$Y$43,'Auxiliar General'!BD$5,FALSE)</f>
        <v>0</v>
      </c>
      <c r="BJ334" s="26" t="str">
        <f>+IF(VLOOKUP($B334,'Lista Puestos Valorados'!$B$11:$BK$510,MATCH('Auxiliar General'!BD$4,'Lista Puestos Valorados'!$B$10:$BK$10,0),0)="","No relevante",VLOOKUP($B334,'Lista Puestos Valorados'!$B$11:$BK$510,MATCH('Auxiliar General'!BD$4,'Lista Puestos Valorados'!$B$10:$BK$10,0),0))</f>
        <v>No relevante</v>
      </c>
      <c r="BK334" s="26">
        <f>+HLOOKUP(BJ334,Sistema_Puntos!$Q$5:$Y$43,'Auxiliar General'!BF$5,FALSE)</f>
        <v>0</v>
      </c>
      <c r="BL334" s="26" t="str">
        <f>+IF(VLOOKUP($B334,'Lista Puestos Valorados'!$B$11:$BK$510,MATCH('Auxiliar General'!BF$4,'Lista Puestos Valorados'!$B$10:$BK$10,0),0)="","No relevante",VLOOKUP($B334,'Lista Puestos Valorados'!$B$11:$BK$510,MATCH('Auxiliar General'!BF$4,'Lista Puestos Valorados'!$B$10:$BK$10,0),0))</f>
        <v>No relevante</v>
      </c>
      <c r="BM334" s="26">
        <f>+HLOOKUP(BL334,Sistema_Puntos!$Q$5:$Y$43,'Auxiliar General'!BH$5,FALSE)</f>
        <v>0</v>
      </c>
      <c r="BN334" s="26" t="str">
        <f>+IF(VLOOKUP($B334,'Lista Puestos Valorados'!$B$11:$BK$510,MATCH('Auxiliar General'!BH$4,'Lista Puestos Valorados'!$B$10:$BK$10,0),0)="","No relevante",VLOOKUP($B334,'Lista Puestos Valorados'!$B$11:$BK$510,MATCH('Auxiliar General'!BH$4,'Lista Puestos Valorados'!$B$10:$BK$10,0),0))</f>
        <v>No relevante</v>
      </c>
      <c r="BO334" s="26">
        <f>+HLOOKUP(BN334,Sistema_Puntos!$Q$5:$Y$43,'Auxiliar General'!BJ$5,FALSE)</f>
        <v>0</v>
      </c>
      <c r="BP334" s="26" t="str">
        <f>+IF(VLOOKUP($B334,'Lista Puestos Valorados'!$B$11:$BK$510,MATCH('Auxiliar General'!BJ$4,'Lista Puestos Valorados'!$B$10:$BK$10,0),0)="","No relevante",VLOOKUP($B334,'Lista Puestos Valorados'!$B$11:$BK$510,MATCH('Auxiliar General'!BJ$4,'Lista Puestos Valorados'!$B$10:$BK$10,0),0))</f>
        <v>No relevante</v>
      </c>
      <c r="BQ334" s="26">
        <f>+HLOOKUP(BP334,Sistema_Puntos!$Q$5:$Y$43,'Auxiliar General'!BL$5,FALSE)</f>
        <v>0</v>
      </c>
      <c r="BR334" s="26" t="str">
        <f>+IF(VLOOKUP($B334,'Lista Puestos Valorados'!$B$11:$BK$510,MATCH('Auxiliar General'!BL$4,'Lista Puestos Valorados'!$B$10:$BK$10,0),0)="","No relevante",VLOOKUP($B334,'Lista Puestos Valorados'!$B$11:$BK$510,MATCH('Auxiliar General'!BL$4,'Lista Puestos Valorados'!$B$10:$BK$10,0),0))</f>
        <v>No relevante</v>
      </c>
      <c r="BS334" s="26">
        <f>+HLOOKUP(BR334,Sistema_Puntos!$Q$5:$Y$43,'Auxiliar General'!BN$5,FALSE)</f>
        <v>0</v>
      </c>
      <c r="BT334" s="26" t="str">
        <f>+IF(VLOOKUP($B334,'Lista Puestos Valorados'!$B$11:$BK$510,MATCH('Auxiliar General'!BN$4,'Lista Puestos Valorados'!$B$10:$BK$10,0),0)="","No relevante",VLOOKUP($B334,'Lista Puestos Valorados'!$B$11:$BK$510,MATCH('Auxiliar General'!BN$4,'Lista Puestos Valorados'!$B$10:$BK$10,0),0))</f>
        <v>No relevante</v>
      </c>
      <c r="BU334" s="26">
        <f>+HLOOKUP(BT334,Sistema_Puntos!$Q$5:$Y$43,'Auxiliar General'!BP$5,FALSE)</f>
        <v>0</v>
      </c>
      <c r="BV334" s="26" t="str">
        <f>+IF(VLOOKUP($B334,'Lista Puestos Valorados'!$B$11:$BK$510,MATCH('Auxiliar General'!BP$4,'Lista Puestos Valorados'!$B$10:$BK$10,0),0)="","No relevante",VLOOKUP($B334,'Lista Puestos Valorados'!$B$11:$BK$510,MATCH('Auxiliar General'!BP$4,'Lista Puestos Valorados'!$B$10:$BK$10,0),0))</f>
        <v>No relevante</v>
      </c>
      <c r="BW334" s="26">
        <f>+HLOOKUP(BV334,Sistema_Puntos!$Q$5:$Y$43,'Auxiliar General'!BR$5,FALSE)</f>
        <v>0</v>
      </c>
      <c r="BX334" s="26" t="str">
        <f>+IF(VLOOKUP($B334,'Lista Puestos Valorados'!$B$11:$BK$510,MATCH('Auxiliar General'!BR$4,'Lista Puestos Valorados'!$B$10:$BK$10,0),0)="","No relevante",VLOOKUP($B334,'Lista Puestos Valorados'!$B$11:$BK$510,MATCH('Auxiliar General'!BR$4,'Lista Puestos Valorados'!$B$10:$BK$10,0),0))</f>
        <v>No relevante</v>
      </c>
      <c r="BY334" s="26">
        <f>+HLOOKUP(BX334,Sistema_Puntos!$Q$5:$Y$43,'Auxiliar General'!BT$5,FALSE)</f>
        <v>0</v>
      </c>
      <c r="BZ334" s="26" t="str">
        <f>+IF(VLOOKUP($B334,'Lista Puestos Valorados'!$B$11:$BK$510,MATCH('Auxiliar General'!BT$4,'Lista Puestos Valorados'!$B$10:$BK$10,0),0)="","No relevante",VLOOKUP($B334,'Lista Puestos Valorados'!$B$11:$BK$510,MATCH('Auxiliar General'!BT$4,'Lista Puestos Valorados'!$B$10:$BK$10,0),0))</f>
        <v>No relevante</v>
      </c>
      <c r="CA334" s="26">
        <f>+HLOOKUP(BZ334,Sistema_Puntos!$Q$5:$Y$43,'Auxiliar General'!BV$5,FALSE)</f>
        <v>0</v>
      </c>
      <c r="CB334" s="26" t="str">
        <f>+IF(VLOOKUP($B334,'Lista Puestos Valorados'!$B$11:$BK$510,MATCH('Auxiliar General'!BV$4,'Lista Puestos Valorados'!$B$10:$BK$10,0),0)="","No relevante",VLOOKUP($B334,'Lista Puestos Valorados'!$B$11:$BK$510,MATCH('Auxiliar General'!BV$4,'Lista Puestos Valorados'!$B$10:$BK$10,0),0))</f>
        <v>No relevante</v>
      </c>
      <c r="CC334" s="26">
        <f>+HLOOKUP(CB334,Sistema_Puntos!$Q$5:$Y$43,'Auxiliar General'!BX$5,FALSE)</f>
        <v>0</v>
      </c>
      <c r="CD334" s="26" t="str">
        <f>+IF(VLOOKUP($B334,'Lista Puestos Valorados'!$B$11:$BK$510,MATCH('Auxiliar General'!BX$4,'Lista Puestos Valorados'!$B$10:$BK$10,0),0)="","No relevante",VLOOKUP($B334,'Lista Puestos Valorados'!$B$11:$BK$510,MATCH('Auxiliar General'!BX$4,'Lista Puestos Valorados'!$B$10:$BK$10,0),0))</f>
        <v>No relevante</v>
      </c>
      <c r="CE334" s="26">
        <f>+HLOOKUP(CD334,Sistema_Puntos!$Q$5:$Y$43,'Auxiliar General'!BZ$5,FALSE)</f>
        <v>0</v>
      </c>
      <c r="CF334" s="26" t="str">
        <f>+IF(VLOOKUP($B334,'Lista Puestos Valorados'!$B$11:$BK$510,MATCH('Auxiliar General'!BZ$4,'Lista Puestos Valorados'!$B$10:$BK$10,0),0)="","No relevante",VLOOKUP($B334,'Lista Puestos Valorados'!$B$11:$BK$510,MATCH('Auxiliar General'!BZ$4,'Lista Puestos Valorados'!$B$10:$BK$10,0),0))</f>
        <v>No relevante</v>
      </c>
      <c r="CG334" s="26">
        <f>+HLOOKUP(CF334,Sistema_Puntos!$Q$5:$Y$43,'Auxiliar General'!CB$5,FALSE)</f>
        <v>0</v>
      </c>
      <c r="CH334" s="29"/>
      <c r="CI334" s="29"/>
    </row>
    <row r="335" spans="2:87" ht="17.55" customHeight="1">
      <c r="B335" s="26">
        <f>+'Listado de Puestos'!B335</f>
        <v>325</v>
      </c>
      <c r="C335" s="26" t="str">
        <f>+IF('Lista Puestos Valorados'!C335="","",'Lista Puestos Valorados'!C335)</f>
        <v/>
      </c>
      <c r="D335" s="26" t="str">
        <f>+IF('Lista Puestos Valorados'!D335="","",'Lista Puestos Valorados'!D335)</f>
        <v/>
      </c>
      <c r="E335" s="26" t="str">
        <f>+IF('Lista Puestos Valorados'!E335="","",'Lista Puestos Valorados'!E335)</f>
        <v/>
      </c>
      <c r="F335" s="26" t="str">
        <f>+IF('Lista Puestos Valorados'!F335="","",'Lista Puestos Valorados'!F335)</f>
        <v/>
      </c>
      <c r="G335" s="26" t="str">
        <f>+IF('Lista Puestos Valorados'!G335="","",'Lista Puestos Valorados'!G335)</f>
        <v/>
      </c>
      <c r="H335" s="26" t="str">
        <f>+IF('Lista Puestos Valorados'!H335="","",'Lista Puestos Valorados'!H335)</f>
        <v/>
      </c>
      <c r="I335" s="26" t="str">
        <f>+IF('Lista Puestos Valorados'!I335="","",'Lista Puestos Valorados'!I335)</f>
        <v/>
      </c>
      <c r="J335" s="118" t="e">
        <f t="array" ref="J335">+IF(L335="","",_xlfn.IFS(L335&lt;='Cortes de Agrupacion'!$F$15,'Cortes de Agrupacion'!$E$15,'Resultados General'!L335&lt;='Cortes de Agrupacion'!$F$14,'Cortes de Agrupacion'!$E$14,'Resultados General'!L335&lt;='Cortes de Agrupacion'!$F$13,'Cortes de Agrupacion'!$E$13,L335&lt;='Cortes de Agrupacion'!$F$12,'Cortes de Agrupacion'!$E$12,'Resultados General'!L335&lt;='Cortes de Agrupacion'!$F$11,'Cortes de Agrupacion'!$E$11,'Resultados General'!L335&lt;='Cortes de Agrupacion'!$F$10,'Cortes de Agrupacion'!$E$10,'Resultados General'!L335&lt;='Cortes de Agrupacion'!$F$9,'Cortes de Agrupacion'!$E$9,'Resultados General'!L335&lt;='Cortes de Agrupacion'!$F$8,'Cortes de Agrupacion'!$E$8,'Resultados General'!L335&lt;='Cortes de Agrupacion'!$F$7,'Cortes de Agrupacion'!$E$7,'Resultados General'!L335&lt;='Cortes de Agrupacion'!$F$6,'Cortes de Agrupacion'!$E$6))</f>
        <v>#VALUE!</v>
      </c>
      <c r="K335" s="118" t="str">
        <f t="shared" si="10"/>
        <v/>
      </c>
      <c r="L335" s="124" t="e">
        <f>#VALUE!</f>
        <v>#VALUE!</v>
      </c>
      <c r="M335" s="26" t="e">
        <f ca="1">+_xlfn.IFNA(VLOOKUP(C335,'Distribución de puestos'!$B$8:$I$507,8,0),"")</f>
        <v>#NAME?</v>
      </c>
      <c r="N335" s="26" t="str">
        <f>+IF(VLOOKUP($B335,'Lista Puestos Valorados'!$B$11:$BK$510,MATCH('Auxiliar General'!H$4,'Lista Puestos Valorados'!$B$10:$BK$10,0),0)="","No relevante",VLOOKUP($B335,'Lista Puestos Valorados'!$B$11:$BK$510,MATCH('Auxiliar General'!H$4,'Lista Puestos Valorados'!$B$10:$BK$10,0),0))</f>
        <v>No relevante</v>
      </c>
      <c r="O335" s="26">
        <f>+HLOOKUP(N335,Sistema_Puntos!$Q$5:$Y$43,'Auxiliar General'!J$5,FALSE)</f>
        <v>0</v>
      </c>
      <c r="P335" s="26" t="str">
        <f>+IF(VLOOKUP($B335,'Lista Puestos Valorados'!$B$11:$BK$510,MATCH('Auxiliar General'!J$4,'Lista Puestos Valorados'!$B$10:$BK$10,0),0)="","No relevante",VLOOKUP($B335,'Lista Puestos Valorados'!$B$11:$BK$510,MATCH('Auxiliar General'!J$4,'Lista Puestos Valorados'!$B$10:$BK$10,0),0))</f>
        <v>No relevante</v>
      </c>
      <c r="Q335" s="26">
        <f>+HLOOKUP(P335,Sistema_Puntos!$Q$5:$Y$43,'Auxiliar General'!L$5,FALSE)</f>
        <v>0</v>
      </c>
      <c r="R335" s="26" t="str">
        <f>+IF(VLOOKUP($B335,'Lista Puestos Valorados'!$B$11:$BK$510,MATCH('Auxiliar General'!L$4,'Lista Puestos Valorados'!$B$10:$BK$10,0),0)="","No relevante",VLOOKUP($B335,'Lista Puestos Valorados'!$B$11:$BK$510,MATCH('Auxiliar General'!L$4,'Lista Puestos Valorados'!$B$10:$BK$10,0),0))</f>
        <v>No relevante</v>
      </c>
      <c r="S335" s="26">
        <f>+HLOOKUP(R335,Sistema_Puntos!$Q$5:$Y$43,'Auxiliar General'!N$5,FALSE)</f>
        <v>0</v>
      </c>
      <c r="T335" s="26" t="str">
        <f>+IF(VLOOKUP($B335,'Lista Puestos Valorados'!$B$11:$BK$510,MATCH('Auxiliar General'!N$4,'Lista Puestos Valorados'!$B$10:$BK$10,0),0)="","No relevante",VLOOKUP($B335,'Lista Puestos Valorados'!$B$11:$BK$510,MATCH('Auxiliar General'!N$4,'Lista Puestos Valorados'!$B$10:$BK$10,0),0))</f>
        <v>No relevante</v>
      </c>
      <c r="U335" s="26">
        <f>+HLOOKUP(T335,Sistema_Puntos!$Q$5:$Y$43,'Auxiliar General'!P$5,FALSE)</f>
        <v>0</v>
      </c>
      <c r="V335" s="26" t="str">
        <f>+IF(VLOOKUP($B335,'Lista Puestos Valorados'!$B$11:$BK$510,MATCH('Auxiliar General'!P$4,'Lista Puestos Valorados'!$B$10:$BK$10,0),0)="","No relevante",VLOOKUP($B335,'Lista Puestos Valorados'!$B$11:$BK$510,MATCH('Auxiliar General'!P$4,'Lista Puestos Valorados'!$B$10:$BK$10,0),0))</f>
        <v>No relevante</v>
      </c>
      <c r="W335" s="26">
        <f>+HLOOKUP(V335,Sistema_Puntos!$Q$5:$Y$43,'Auxiliar General'!R$5,FALSE)</f>
        <v>0</v>
      </c>
      <c r="X335" s="26" t="str">
        <f>+IF(VLOOKUP($B335,'Lista Puestos Valorados'!$B$11:$BK$510,MATCH('Auxiliar General'!R$4,'Lista Puestos Valorados'!$B$10:$BK$10,0),0)="","No relevante",VLOOKUP($B335,'Lista Puestos Valorados'!$B$11:$BK$510,MATCH('Auxiliar General'!R$4,'Lista Puestos Valorados'!$B$10:$BK$10,0),0))</f>
        <v>No relevante</v>
      </c>
      <c r="Y335" s="26">
        <f>+HLOOKUP(X335,Sistema_Puntos!$Q$5:$Y$43,'Auxiliar General'!T$5,FALSE)</f>
        <v>0</v>
      </c>
      <c r="Z335" s="26" t="str">
        <f>+IF(VLOOKUP($B335,'Lista Puestos Valorados'!$B$11:$BK$510,MATCH('Auxiliar General'!T$4,'Lista Puestos Valorados'!$B$10:$BK$10,0),0)="","No relevante",VLOOKUP($B335,'Lista Puestos Valorados'!$B$11:$BK$510,MATCH('Auxiliar General'!T$4,'Lista Puestos Valorados'!$B$10:$BK$10,0),0))</f>
        <v>No relevante</v>
      </c>
      <c r="AA335" s="26">
        <f>+HLOOKUP(Z335,Sistema_Puntos!$Q$5:$Y$43,'Auxiliar General'!V$5,FALSE)</f>
        <v>0</v>
      </c>
      <c r="AB335" s="26" t="str">
        <f>+IF(VLOOKUP($B335,'Lista Puestos Valorados'!$B$11:$BK$510,MATCH('Auxiliar General'!V$4,'Lista Puestos Valorados'!$B$10:$BK$10,0),0)="","No relevante",VLOOKUP($B335,'Lista Puestos Valorados'!$B$11:$BK$510,MATCH('Auxiliar General'!V$4,'Lista Puestos Valorados'!$B$10:$BK$10,0),0))</f>
        <v>No relevante</v>
      </c>
      <c r="AC335" s="26">
        <f>+HLOOKUP(AB335,Sistema_Puntos!$Q$5:$Y$43,'Auxiliar General'!X$5,FALSE)</f>
        <v>0</v>
      </c>
      <c r="AD335" s="26" t="str">
        <f>+IF(VLOOKUP($B335,'Lista Puestos Valorados'!$B$11:$BK$510,MATCH('Auxiliar General'!X$4,'Lista Puestos Valorados'!$B$10:$BK$10,0),0)="","No relevante",VLOOKUP($B335,'Lista Puestos Valorados'!$B$11:$BK$510,MATCH('Auxiliar General'!X$4,'Lista Puestos Valorados'!$B$10:$BK$10,0),0))</f>
        <v>No relevante</v>
      </c>
      <c r="AE335" s="26">
        <f>+HLOOKUP(AD335,Sistema_Puntos!$Q$5:$Y$43,'Auxiliar General'!Z$5,FALSE)</f>
        <v>0</v>
      </c>
      <c r="AF335" s="26" t="str">
        <f>+IF(VLOOKUP($B335,'Lista Puestos Valorados'!$B$11:$BK$510,MATCH('Auxiliar General'!Z$4,'Lista Puestos Valorados'!$B$10:$BK$10,0),0)="","No relevante",VLOOKUP($B335,'Lista Puestos Valorados'!$B$11:$BK$510,MATCH('Auxiliar General'!Z$4,'Lista Puestos Valorados'!$B$10:$BK$10,0),0))</f>
        <v>No relevante</v>
      </c>
      <c r="AG335" s="26">
        <f>+HLOOKUP(AF335,Sistema_Puntos!$Q$5:$Y$43,'Auxiliar General'!AB$5,FALSE)</f>
        <v>0</v>
      </c>
      <c r="AH335" s="26" t="str">
        <f>+IF(VLOOKUP($B335,'Lista Puestos Valorados'!$B$11:$BK$510,MATCH('Auxiliar General'!AB$4,'Lista Puestos Valorados'!$B$10:$BK$10,0),0)="","No relevante",VLOOKUP($B335,'Lista Puestos Valorados'!$B$11:$BK$510,MATCH('Auxiliar General'!AB$4,'Lista Puestos Valorados'!$B$10:$BK$10,0),0))</f>
        <v>No relevante</v>
      </c>
      <c r="AI335" s="26">
        <f>+HLOOKUP(AH335,Sistema_Puntos!$Q$5:$Y$43,'Auxiliar General'!AD$5,FALSE)</f>
        <v>0</v>
      </c>
      <c r="AJ335" s="26" t="str">
        <f>+IF(VLOOKUP($B335,'Lista Puestos Valorados'!$B$11:$BK$510,MATCH('Auxiliar General'!AD$4,'Lista Puestos Valorados'!$B$10:$BK$10,0),0)="","No relevante",VLOOKUP($B335,'Lista Puestos Valorados'!$B$11:$BK$510,MATCH('Auxiliar General'!AD$4,'Lista Puestos Valorados'!$B$10:$BK$10,0),0))</f>
        <v>No relevante</v>
      </c>
      <c r="AK335" s="26">
        <f>+HLOOKUP(AJ335,Sistema_Puntos!$Q$5:$Y$43,'Auxiliar General'!AF$5,FALSE)</f>
        <v>0</v>
      </c>
      <c r="AL335" s="26" t="str">
        <f>+IF(VLOOKUP($B335,'Lista Puestos Valorados'!$B$11:$BK$510,MATCH('Auxiliar General'!AF$4,'Lista Puestos Valorados'!$B$10:$BK$10,0),0)="","No relevante",VLOOKUP($B335,'Lista Puestos Valorados'!$B$11:$BK$510,MATCH('Auxiliar General'!AF$4,'Lista Puestos Valorados'!$B$10:$BK$10,0),0))</f>
        <v>No relevante</v>
      </c>
      <c r="AM335" s="26">
        <f>+HLOOKUP(AL335,Sistema_Puntos!$Q$5:$Y$43,'Auxiliar General'!AH$5,FALSE)</f>
        <v>0</v>
      </c>
      <c r="AN335" s="26" t="str">
        <f>+IF(VLOOKUP($B335,'Lista Puestos Valorados'!$B$11:$BK$510,MATCH('Auxiliar General'!AH$4,'Lista Puestos Valorados'!$B$10:$BK$10,0),0)="","No relevante",VLOOKUP($B335,'Lista Puestos Valorados'!$B$11:$BK$510,MATCH('Auxiliar General'!AH$4,'Lista Puestos Valorados'!$B$10:$BK$10,0),0))</f>
        <v>No relevante</v>
      </c>
      <c r="AO335" s="26">
        <f>+HLOOKUP(AN335,Sistema_Puntos!$Q$5:$Y$43,'Auxiliar General'!AJ$5,FALSE)</f>
        <v>0</v>
      </c>
      <c r="AP335" s="26" t="str">
        <f>+IF(VLOOKUP($B335,'Lista Puestos Valorados'!$B$11:$BK$510,MATCH('Auxiliar General'!AJ$4,'Lista Puestos Valorados'!$B$10:$BK$10,0),0)="","No relevante",VLOOKUP($B335,'Lista Puestos Valorados'!$B$11:$BK$510,MATCH('Auxiliar General'!AJ$4,'Lista Puestos Valorados'!$B$10:$BK$10,0),0))</f>
        <v>No relevante</v>
      </c>
      <c r="AQ335" s="26">
        <f>+HLOOKUP(AP335,Sistema_Puntos!$Q$5:$Y$43,'Auxiliar General'!AL$5,FALSE)</f>
        <v>0</v>
      </c>
      <c r="AR335" s="26" t="str">
        <f>+IF(VLOOKUP($B335,'Lista Puestos Valorados'!$B$11:$BK$510,MATCH('Auxiliar General'!AL$4,'Lista Puestos Valorados'!$B$10:$BK$10,0),0)="","No relevante",VLOOKUP($B335,'Lista Puestos Valorados'!$B$11:$BK$510,MATCH('Auxiliar General'!AL$4,'Lista Puestos Valorados'!$B$10:$BK$10,0),0))</f>
        <v>No relevante</v>
      </c>
      <c r="AS335" s="26">
        <f>+HLOOKUP(AR335,Sistema_Puntos!$Q$5:$Y$43,'Auxiliar General'!AN$5,FALSE)</f>
        <v>0</v>
      </c>
      <c r="AT335" s="26" t="str">
        <f>+IF(VLOOKUP($B335,'Lista Puestos Valorados'!$B$11:$BK$510,MATCH('Auxiliar General'!AN$4,'Lista Puestos Valorados'!$B$10:$BK$10,0),0)="","No relevante",VLOOKUP($B335,'Lista Puestos Valorados'!$B$11:$BK$510,MATCH('Auxiliar General'!AN$4,'Lista Puestos Valorados'!$B$10:$BK$10,0),0))</f>
        <v>No relevante</v>
      </c>
      <c r="AU335" s="26">
        <f>+HLOOKUP(AT335,Sistema_Puntos!$Q$5:$Y$43,'Auxiliar General'!AP$5,FALSE)</f>
        <v>0</v>
      </c>
      <c r="AV335" s="26" t="str">
        <f>+IF(VLOOKUP($B335,'Lista Puestos Valorados'!$B$11:$BK$510,MATCH('Auxiliar General'!AP$4,'Lista Puestos Valorados'!$B$10:$BK$10,0),0)="","No relevante",VLOOKUP($B335,'Lista Puestos Valorados'!$B$11:$BK$510,MATCH('Auxiliar General'!AP$4,'Lista Puestos Valorados'!$B$10:$BK$10,0),0))</f>
        <v>No relevante</v>
      </c>
      <c r="AW335" s="26">
        <f>+HLOOKUP(AV335,Sistema_Puntos!$Q$5:$Y$43,'Auxiliar General'!AR$5,FALSE)</f>
        <v>0</v>
      </c>
      <c r="AX335" s="26" t="str">
        <f>+IF(VLOOKUP($B335,'Lista Puestos Valorados'!$B$11:$BK$510,MATCH('Auxiliar General'!AR$4,'Lista Puestos Valorados'!$B$10:$BK$10,0),0)="","No relevante",VLOOKUP($B335,'Lista Puestos Valorados'!$B$11:$BK$510,MATCH('Auxiliar General'!AR$4,'Lista Puestos Valorados'!$B$10:$BK$10,0),0))</f>
        <v>No relevante</v>
      </c>
      <c r="AY335" s="26">
        <f>+HLOOKUP(AX335,Sistema_Puntos!$Q$5:$Y$43,'Auxiliar General'!AT$5,FALSE)</f>
        <v>0</v>
      </c>
      <c r="AZ335" s="26" t="str">
        <f>+IF(VLOOKUP($B335,'Lista Puestos Valorados'!$B$11:$BK$510,MATCH('Auxiliar General'!AT$4,'Lista Puestos Valorados'!$B$10:$BK$10,0),0)="","No relevante",VLOOKUP($B335,'Lista Puestos Valorados'!$B$11:$BK$510,MATCH('Auxiliar General'!AT$4,'Lista Puestos Valorados'!$B$10:$BK$10,0),0))</f>
        <v>No relevante</v>
      </c>
      <c r="BA335" s="26">
        <f>+HLOOKUP(AZ335,Sistema_Puntos!$Q$5:$Y$43,'Auxiliar General'!AV$5,FALSE)</f>
        <v>0</v>
      </c>
      <c r="BB335" s="26" t="str">
        <f>+IF(VLOOKUP($B335,'Lista Puestos Valorados'!$B$11:$BK$510,MATCH('Auxiliar General'!AV$4,'Lista Puestos Valorados'!$B$10:$BK$10,0),0)="","No relevante",VLOOKUP($B335,'Lista Puestos Valorados'!$B$11:$BK$510,MATCH('Auxiliar General'!AV$4,'Lista Puestos Valorados'!$B$10:$BK$10,0),0))</f>
        <v>No relevante</v>
      </c>
      <c r="BC335" s="26">
        <f>+HLOOKUP(BB335,Sistema_Puntos!$Q$5:$Y$43,'Auxiliar General'!AX$5,FALSE)</f>
        <v>0</v>
      </c>
      <c r="BD335" s="26" t="str">
        <f>+IF(VLOOKUP($B335,'Lista Puestos Valorados'!$B$11:$BK$510,MATCH('Auxiliar General'!AX$4,'Lista Puestos Valorados'!$B$10:$BK$10,0),0)="","No relevante",VLOOKUP($B335,'Lista Puestos Valorados'!$B$11:$BK$510,MATCH('Auxiliar General'!AX$4,'Lista Puestos Valorados'!$B$10:$BK$10,0),0))</f>
        <v>No relevante</v>
      </c>
      <c r="BE335" s="26">
        <f>+HLOOKUP(BD335,Sistema_Puntos!$Q$5:$Y$43,'Auxiliar General'!AZ$5,FALSE)</f>
        <v>0</v>
      </c>
      <c r="BF335" s="26" t="str">
        <f>+IF(VLOOKUP($B335,'Lista Puestos Valorados'!$B$11:$BK$510,MATCH('Auxiliar General'!AZ$4,'Lista Puestos Valorados'!$B$10:$BK$10,0),0)="","No relevante",VLOOKUP($B335,'Lista Puestos Valorados'!$B$11:$BK$510,MATCH('Auxiliar General'!AZ$4,'Lista Puestos Valorados'!$B$10:$BK$10,0),0))</f>
        <v>No relevante</v>
      </c>
      <c r="BG335" s="26">
        <f>+HLOOKUP(BF335,Sistema_Puntos!$Q$5:$Y$43,'Auxiliar General'!BB$5,FALSE)</f>
        <v>0</v>
      </c>
      <c r="BH335" s="26" t="str">
        <f>+IF(VLOOKUP($B335,'Lista Puestos Valorados'!$B$11:$BK$510,MATCH('Auxiliar General'!BB$4,'Lista Puestos Valorados'!$B$10:$BK$10,0),0)="","No relevante",VLOOKUP($B335,'Lista Puestos Valorados'!$B$11:$BK$510,MATCH('Auxiliar General'!BB$4,'Lista Puestos Valorados'!$B$10:$BK$10,0),0))</f>
        <v>No relevante</v>
      </c>
      <c r="BI335" s="26">
        <f>+HLOOKUP(BH335,Sistema_Puntos!$Q$5:$Y$43,'Auxiliar General'!BD$5,FALSE)</f>
        <v>0</v>
      </c>
      <c r="BJ335" s="26" t="str">
        <f>+IF(VLOOKUP($B335,'Lista Puestos Valorados'!$B$11:$BK$510,MATCH('Auxiliar General'!BD$4,'Lista Puestos Valorados'!$B$10:$BK$10,0),0)="","No relevante",VLOOKUP($B335,'Lista Puestos Valorados'!$B$11:$BK$510,MATCH('Auxiliar General'!BD$4,'Lista Puestos Valorados'!$B$10:$BK$10,0),0))</f>
        <v>No relevante</v>
      </c>
      <c r="BK335" s="26">
        <f>+HLOOKUP(BJ335,Sistema_Puntos!$Q$5:$Y$43,'Auxiliar General'!BF$5,FALSE)</f>
        <v>0</v>
      </c>
      <c r="BL335" s="26" t="str">
        <f>+IF(VLOOKUP($B335,'Lista Puestos Valorados'!$B$11:$BK$510,MATCH('Auxiliar General'!BF$4,'Lista Puestos Valorados'!$B$10:$BK$10,0),0)="","No relevante",VLOOKUP($B335,'Lista Puestos Valorados'!$B$11:$BK$510,MATCH('Auxiliar General'!BF$4,'Lista Puestos Valorados'!$B$10:$BK$10,0),0))</f>
        <v>No relevante</v>
      </c>
      <c r="BM335" s="26">
        <f>+HLOOKUP(BL335,Sistema_Puntos!$Q$5:$Y$43,'Auxiliar General'!BH$5,FALSE)</f>
        <v>0</v>
      </c>
      <c r="BN335" s="26" t="str">
        <f>+IF(VLOOKUP($B335,'Lista Puestos Valorados'!$B$11:$BK$510,MATCH('Auxiliar General'!BH$4,'Lista Puestos Valorados'!$B$10:$BK$10,0),0)="","No relevante",VLOOKUP($B335,'Lista Puestos Valorados'!$B$11:$BK$510,MATCH('Auxiliar General'!BH$4,'Lista Puestos Valorados'!$B$10:$BK$10,0),0))</f>
        <v>No relevante</v>
      </c>
      <c r="BO335" s="26">
        <f>+HLOOKUP(BN335,Sistema_Puntos!$Q$5:$Y$43,'Auxiliar General'!BJ$5,FALSE)</f>
        <v>0</v>
      </c>
      <c r="BP335" s="26" t="str">
        <f>+IF(VLOOKUP($B335,'Lista Puestos Valorados'!$B$11:$BK$510,MATCH('Auxiliar General'!BJ$4,'Lista Puestos Valorados'!$B$10:$BK$10,0),0)="","No relevante",VLOOKUP($B335,'Lista Puestos Valorados'!$B$11:$BK$510,MATCH('Auxiliar General'!BJ$4,'Lista Puestos Valorados'!$B$10:$BK$10,0),0))</f>
        <v>No relevante</v>
      </c>
      <c r="BQ335" s="26">
        <f>+HLOOKUP(BP335,Sistema_Puntos!$Q$5:$Y$43,'Auxiliar General'!BL$5,FALSE)</f>
        <v>0</v>
      </c>
      <c r="BR335" s="26" t="str">
        <f>+IF(VLOOKUP($B335,'Lista Puestos Valorados'!$B$11:$BK$510,MATCH('Auxiliar General'!BL$4,'Lista Puestos Valorados'!$B$10:$BK$10,0),0)="","No relevante",VLOOKUP($B335,'Lista Puestos Valorados'!$B$11:$BK$510,MATCH('Auxiliar General'!BL$4,'Lista Puestos Valorados'!$B$10:$BK$10,0),0))</f>
        <v>No relevante</v>
      </c>
      <c r="BS335" s="26">
        <f>+HLOOKUP(BR335,Sistema_Puntos!$Q$5:$Y$43,'Auxiliar General'!BN$5,FALSE)</f>
        <v>0</v>
      </c>
      <c r="BT335" s="26" t="str">
        <f>+IF(VLOOKUP($B335,'Lista Puestos Valorados'!$B$11:$BK$510,MATCH('Auxiliar General'!BN$4,'Lista Puestos Valorados'!$B$10:$BK$10,0),0)="","No relevante",VLOOKUP($B335,'Lista Puestos Valorados'!$B$11:$BK$510,MATCH('Auxiliar General'!BN$4,'Lista Puestos Valorados'!$B$10:$BK$10,0),0))</f>
        <v>No relevante</v>
      </c>
      <c r="BU335" s="26">
        <f>+HLOOKUP(BT335,Sistema_Puntos!$Q$5:$Y$43,'Auxiliar General'!BP$5,FALSE)</f>
        <v>0</v>
      </c>
      <c r="BV335" s="26" t="str">
        <f>+IF(VLOOKUP($B335,'Lista Puestos Valorados'!$B$11:$BK$510,MATCH('Auxiliar General'!BP$4,'Lista Puestos Valorados'!$B$10:$BK$10,0),0)="","No relevante",VLOOKUP($B335,'Lista Puestos Valorados'!$B$11:$BK$510,MATCH('Auxiliar General'!BP$4,'Lista Puestos Valorados'!$B$10:$BK$10,0),0))</f>
        <v>No relevante</v>
      </c>
      <c r="BW335" s="26">
        <f>+HLOOKUP(BV335,Sistema_Puntos!$Q$5:$Y$43,'Auxiliar General'!BR$5,FALSE)</f>
        <v>0</v>
      </c>
      <c r="BX335" s="26" t="str">
        <f>+IF(VLOOKUP($B335,'Lista Puestos Valorados'!$B$11:$BK$510,MATCH('Auxiliar General'!BR$4,'Lista Puestos Valorados'!$B$10:$BK$10,0),0)="","No relevante",VLOOKUP($B335,'Lista Puestos Valorados'!$B$11:$BK$510,MATCH('Auxiliar General'!BR$4,'Lista Puestos Valorados'!$B$10:$BK$10,0),0))</f>
        <v>No relevante</v>
      </c>
      <c r="BY335" s="26">
        <f>+HLOOKUP(BX335,Sistema_Puntos!$Q$5:$Y$43,'Auxiliar General'!BT$5,FALSE)</f>
        <v>0</v>
      </c>
      <c r="BZ335" s="26" t="str">
        <f>+IF(VLOOKUP($B335,'Lista Puestos Valorados'!$B$11:$BK$510,MATCH('Auxiliar General'!BT$4,'Lista Puestos Valorados'!$B$10:$BK$10,0),0)="","No relevante",VLOOKUP($B335,'Lista Puestos Valorados'!$B$11:$BK$510,MATCH('Auxiliar General'!BT$4,'Lista Puestos Valorados'!$B$10:$BK$10,0),0))</f>
        <v>No relevante</v>
      </c>
      <c r="CA335" s="26">
        <f>+HLOOKUP(BZ335,Sistema_Puntos!$Q$5:$Y$43,'Auxiliar General'!BV$5,FALSE)</f>
        <v>0</v>
      </c>
      <c r="CB335" s="26" t="str">
        <f>+IF(VLOOKUP($B335,'Lista Puestos Valorados'!$B$11:$BK$510,MATCH('Auxiliar General'!BV$4,'Lista Puestos Valorados'!$B$10:$BK$10,0),0)="","No relevante",VLOOKUP($B335,'Lista Puestos Valorados'!$B$11:$BK$510,MATCH('Auxiliar General'!BV$4,'Lista Puestos Valorados'!$B$10:$BK$10,0),0))</f>
        <v>No relevante</v>
      </c>
      <c r="CC335" s="26">
        <f>+HLOOKUP(CB335,Sistema_Puntos!$Q$5:$Y$43,'Auxiliar General'!BX$5,FALSE)</f>
        <v>0</v>
      </c>
      <c r="CD335" s="26" t="str">
        <f>+IF(VLOOKUP($B335,'Lista Puestos Valorados'!$B$11:$BK$510,MATCH('Auxiliar General'!BX$4,'Lista Puestos Valorados'!$B$10:$BK$10,0),0)="","No relevante",VLOOKUP($B335,'Lista Puestos Valorados'!$B$11:$BK$510,MATCH('Auxiliar General'!BX$4,'Lista Puestos Valorados'!$B$10:$BK$10,0),0))</f>
        <v>No relevante</v>
      </c>
      <c r="CE335" s="26">
        <f>+HLOOKUP(CD335,Sistema_Puntos!$Q$5:$Y$43,'Auxiliar General'!BZ$5,FALSE)</f>
        <v>0</v>
      </c>
      <c r="CF335" s="26" t="str">
        <f>+IF(VLOOKUP($B335,'Lista Puestos Valorados'!$B$11:$BK$510,MATCH('Auxiliar General'!BZ$4,'Lista Puestos Valorados'!$B$10:$BK$10,0),0)="","No relevante",VLOOKUP($B335,'Lista Puestos Valorados'!$B$11:$BK$510,MATCH('Auxiliar General'!BZ$4,'Lista Puestos Valorados'!$B$10:$BK$10,0),0))</f>
        <v>No relevante</v>
      </c>
      <c r="CG335" s="26">
        <f>+HLOOKUP(CF335,Sistema_Puntos!$Q$5:$Y$43,'Auxiliar General'!CB$5,FALSE)</f>
        <v>0</v>
      </c>
      <c r="CH335" s="29"/>
      <c r="CI335" s="29"/>
    </row>
    <row r="336" spans="2:87" ht="17.55" customHeight="1">
      <c r="B336" s="26">
        <f>+'Listado de Puestos'!B336</f>
        <v>326</v>
      </c>
      <c r="C336" s="26" t="str">
        <f>+IF('Lista Puestos Valorados'!C336="","",'Lista Puestos Valorados'!C336)</f>
        <v/>
      </c>
      <c r="D336" s="26" t="str">
        <f>+IF('Lista Puestos Valorados'!D336="","",'Lista Puestos Valorados'!D336)</f>
        <v/>
      </c>
      <c r="E336" s="26" t="str">
        <f>+IF('Lista Puestos Valorados'!E336="","",'Lista Puestos Valorados'!E336)</f>
        <v/>
      </c>
      <c r="F336" s="26" t="str">
        <f>+IF('Lista Puestos Valorados'!F336="","",'Lista Puestos Valorados'!F336)</f>
        <v/>
      </c>
      <c r="G336" s="26" t="str">
        <f>+IF('Lista Puestos Valorados'!G336="","",'Lista Puestos Valorados'!G336)</f>
        <v/>
      </c>
      <c r="H336" s="26" t="str">
        <f>+IF('Lista Puestos Valorados'!H336="","",'Lista Puestos Valorados'!H336)</f>
        <v/>
      </c>
      <c r="I336" s="26" t="str">
        <f>+IF('Lista Puestos Valorados'!I336="","",'Lista Puestos Valorados'!I336)</f>
        <v/>
      </c>
      <c r="J336" s="118" t="e">
        <f t="array" ref="J336">+IF(L336="","",_xlfn.IFS(L336&lt;='Cortes de Agrupacion'!$F$15,'Cortes de Agrupacion'!$E$15,'Resultados General'!L336&lt;='Cortes de Agrupacion'!$F$14,'Cortes de Agrupacion'!$E$14,'Resultados General'!L336&lt;='Cortes de Agrupacion'!$F$13,'Cortes de Agrupacion'!$E$13,L336&lt;='Cortes de Agrupacion'!$F$12,'Cortes de Agrupacion'!$E$12,'Resultados General'!L336&lt;='Cortes de Agrupacion'!$F$11,'Cortes de Agrupacion'!$E$11,'Resultados General'!L336&lt;='Cortes de Agrupacion'!$F$10,'Cortes de Agrupacion'!$E$10,'Resultados General'!L336&lt;='Cortes de Agrupacion'!$F$9,'Cortes de Agrupacion'!$E$9,'Resultados General'!L336&lt;='Cortes de Agrupacion'!$F$8,'Cortes de Agrupacion'!$E$8,'Resultados General'!L336&lt;='Cortes de Agrupacion'!$F$7,'Cortes de Agrupacion'!$E$7,'Resultados General'!L336&lt;='Cortes de Agrupacion'!$F$6,'Cortes de Agrupacion'!$E$6))</f>
        <v>#VALUE!</v>
      </c>
      <c r="K336" s="118" t="str">
        <f t="shared" si="10"/>
        <v/>
      </c>
      <c r="L336" s="124" t="e">
        <f>#VALUE!</f>
        <v>#VALUE!</v>
      </c>
      <c r="M336" s="26" t="e">
        <f ca="1">+_xlfn.IFNA(VLOOKUP(C336,'Distribución de puestos'!$B$8:$I$507,8,0),"")</f>
        <v>#NAME?</v>
      </c>
      <c r="N336" s="26" t="str">
        <f>+IF(VLOOKUP($B336,'Lista Puestos Valorados'!$B$11:$BK$510,MATCH('Auxiliar General'!H$4,'Lista Puestos Valorados'!$B$10:$BK$10,0),0)="","No relevante",VLOOKUP($B336,'Lista Puestos Valorados'!$B$11:$BK$510,MATCH('Auxiliar General'!H$4,'Lista Puestos Valorados'!$B$10:$BK$10,0),0))</f>
        <v>No relevante</v>
      </c>
      <c r="O336" s="26">
        <f>+HLOOKUP(N336,Sistema_Puntos!$Q$5:$Y$43,'Auxiliar General'!J$5,FALSE)</f>
        <v>0</v>
      </c>
      <c r="P336" s="26" t="str">
        <f>+IF(VLOOKUP($B336,'Lista Puestos Valorados'!$B$11:$BK$510,MATCH('Auxiliar General'!J$4,'Lista Puestos Valorados'!$B$10:$BK$10,0),0)="","No relevante",VLOOKUP($B336,'Lista Puestos Valorados'!$B$11:$BK$510,MATCH('Auxiliar General'!J$4,'Lista Puestos Valorados'!$B$10:$BK$10,0),0))</f>
        <v>No relevante</v>
      </c>
      <c r="Q336" s="26">
        <f>+HLOOKUP(P336,Sistema_Puntos!$Q$5:$Y$43,'Auxiliar General'!L$5,FALSE)</f>
        <v>0</v>
      </c>
      <c r="R336" s="26" t="str">
        <f>+IF(VLOOKUP($B336,'Lista Puestos Valorados'!$B$11:$BK$510,MATCH('Auxiliar General'!L$4,'Lista Puestos Valorados'!$B$10:$BK$10,0),0)="","No relevante",VLOOKUP($B336,'Lista Puestos Valorados'!$B$11:$BK$510,MATCH('Auxiliar General'!L$4,'Lista Puestos Valorados'!$B$10:$BK$10,0),0))</f>
        <v>No relevante</v>
      </c>
      <c r="S336" s="26">
        <f>+HLOOKUP(R336,Sistema_Puntos!$Q$5:$Y$43,'Auxiliar General'!N$5,FALSE)</f>
        <v>0</v>
      </c>
      <c r="T336" s="26" t="str">
        <f>+IF(VLOOKUP($B336,'Lista Puestos Valorados'!$B$11:$BK$510,MATCH('Auxiliar General'!N$4,'Lista Puestos Valorados'!$B$10:$BK$10,0),0)="","No relevante",VLOOKUP($B336,'Lista Puestos Valorados'!$B$11:$BK$510,MATCH('Auxiliar General'!N$4,'Lista Puestos Valorados'!$B$10:$BK$10,0),0))</f>
        <v>No relevante</v>
      </c>
      <c r="U336" s="26">
        <f>+HLOOKUP(T336,Sistema_Puntos!$Q$5:$Y$43,'Auxiliar General'!P$5,FALSE)</f>
        <v>0</v>
      </c>
      <c r="V336" s="26" t="str">
        <f>+IF(VLOOKUP($B336,'Lista Puestos Valorados'!$B$11:$BK$510,MATCH('Auxiliar General'!P$4,'Lista Puestos Valorados'!$B$10:$BK$10,0),0)="","No relevante",VLOOKUP($B336,'Lista Puestos Valorados'!$B$11:$BK$510,MATCH('Auxiliar General'!P$4,'Lista Puestos Valorados'!$B$10:$BK$10,0),0))</f>
        <v>No relevante</v>
      </c>
      <c r="W336" s="26">
        <f>+HLOOKUP(V336,Sistema_Puntos!$Q$5:$Y$43,'Auxiliar General'!R$5,FALSE)</f>
        <v>0</v>
      </c>
      <c r="X336" s="26" t="str">
        <f>+IF(VLOOKUP($B336,'Lista Puestos Valorados'!$B$11:$BK$510,MATCH('Auxiliar General'!R$4,'Lista Puestos Valorados'!$B$10:$BK$10,0),0)="","No relevante",VLOOKUP($B336,'Lista Puestos Valorados'!$B$11:$BK$510,MATCH('Auxiliar General'!R$4,'Lista Puestos Valorados'!$B$10:$BK$10,0),0))</f>
        <v>No relevante</v>
      </c>
      <c r="Y336" s="26">
        <f>+HLOOKUP(X336,Sistema_Puntos!$Q$5:$Y$43,'Auxiliar General'!T$5,FALSE)</f>
        <v>0</v>
      </c>
      <c r="Z336" s="26" t="str">
        <f>+IF(VLOOKUP($B336,'Lista Puestos Valorados'!$B$11:$BK$510,MATCH('Auxiliar General'!T$4,'Lista Puestos Valorados'!$B$10:$BK$10,0),0)="","No relevante",VLOOKUP($B336,'Lista Puestos Valorados'!$B$11:$BK$510,MATCH('Auxiliar General'!T$4,'Lista Puestos Valorados'!$B$10:$BK$10,0),0))</f>
        <v>No relevante</v>
      </c>
      <c r="AA336" s="26">
        <f>+HLOOKUP(Z336,Sistema_Puntos!$Q$5:$Y$43,'Auxiliar General'!V$5,FALSE)</f>
        <v>0</v>
      </c>
      <c r="AB336" s="26" t="str">
        <f>+IF(VLOOKUP($B336,'Lista Puestos Valorados'!$B$11:$BK$510,MATCH('Auxiliar General'!V$4,'Lista Puestos Valorados'!$B$10:$BK$10,0),0)="","No relevante",VLOOKUP($B336,'Lista Puestos Valorados'!$B$11:$BK$510,MATCH('Auxiliar General'!V$4,'Lista Puestos Valorados'!$B$10:$BK$10,0),0))</f>
        <v>No relevante</v>
      </c>
      <c r="AC336" s="26">
        <f>+HLOOKUP(AB336,Sistema_Puntos!$Q$5:$Y$43,'Auxiliar General'!X$5,FALSE)</f>
        <v>0</v>
      </c>
      <c r="AD336" s="26" t="str">
        <f>+IF(VLOOKUP($B336,'Lista Puestos Valorados'!$B$11:$BK$510,MATCH('Auxiliar General'!X$4,'Lista Puestos Valorados'!$B$10:$BK$10,0),0)="","No relevante",VLOOKUP($B336,'Lista Puestos Valorados'!$B$11:$BK$510,MATCH('Auxiliar General'!X$4,'Lista Puestos Valorados'!$B$10:$BK$10,0),0))</f>
        <v>No relevante</v>
      </c>
      <c r="AE336" s="26">
        <f>+HLOOKUP(AD336,Sistema_Puntos!$Q$5:$Y$43,'Auxiliar General'!Z$5,FALSE)</f>
        <v>0</v>
      </c>
      <c r="AF336" s="26" t="str">
        <f>+IF(VLOOKUP($B336,'Lista Puestos Valorados'!$B$11:$BK$510,MATCH('Auxiliar General'!Z$4,'Lista Puestos Valorados'!$B$10:$BK$10,0),0)="","No relevante",VLOOKUP($B336,'Lista Puestos Valorados'!$B$11:$BK$510,MATCH('Auxiliar General'!Z$4,'Lista Puestos Valorados'!$B$10:$BK$10,0),0))</f>
        <v>No relevante</v>
      </c>
      <c r="AG336" s="26">
        <f>+HLOOKUP(AF336,Sistema_Puntos!$Q$5:$Y$43,'Auxiliar General'!AB$5,FALSE)</f>
        <v>0</v>
      </c>
      <c r="AH336" s="26" t="str">
        <f>+IF(VLOOKUP($B336,'Lista Puestos Valorados'!$B$11:$BK$510,MATCH('Auxiliar General'!AB$4,'Lista Puestos Valorados'!$B$10:$BK$10,0),0)="","No relevante",VLOOKUP($B336,'Lista Puestos Valorados'!$B$11:$BK$510,MATCH('Auxiliar General'!AB$4,'Lista Puestos Valorados'!$B$10:$BK$10,0),0))</f>
        <v>No relevante</v>
      </c>
      <c r="AI336" s="26">
        <f>+HLOOKUP(AH336,Sistema_Puntos!$Q$5:$Y$43,'Auxiliar General'!AD$5,FALSE)</f>
        <v>0</v>
      </c>
      <c r="AJ336" s="26" t="str">
        <f>+IF(VLOOKUP($B336,'Lista Puestos Valorados'!$B$11:$BK$510,MATCH('Auxiliar General'!AD$4,'Lista Puestos Valorados'!$B$10:$BK$10,0),0)="","No relevante",VLOOKUP($B336,'Lista Puestos Valorados'!$B$11:$BK$510,MATCH('Auxiliar General'!AD$4,'Lista Puestos Valorados'!$B$10:$BK$10,0),0))</f>
        <v>No relevante</v>
      </c>
      <c r="AK336" s="26">
        <f>+HLOOKUP(AJ336,Sistema_Puntos!$Q$5:$Y$43,'Auxiliar General'!AF$5,FALSE)</f>
        <v>0</v>
      </c>
      <c r="AL336" s="26" t="str">
        <f>+IF(VLOOKUP($B336,'Lista Puestos Valorados'!$B$11:$BK$510,MATCH('Auxiliar General'!AF$4,'Lista Puestos Valorados'!$B$10:$BK$10,0),0)="","No relevante",VLOOKUP($B336,'Lista Puestos Valorados'!$B$11:$BK$510,MATCH('Auxiliar General'!AF$4,'Lista Puestos Valorados'!$B$10:$BK$10,0),0))</f>
        <v>No relevante</v>
      </c>
      <c r="AM336" s="26">
        <f>+HLOOKUP(AL336,Sistema_Puntos!$Q$5:$Y$43,'Auxiliar General'!AH$5,FALSE)</f>
        <v>0</v>
      </c>
      <c r="AN336" s="26" t="str">
        <f>+IF(VLOOKUP($B336,'Lista Puestos Valorados'!$B$11:$BK$510,MATCH('Auxiliar General'!AH$4,'Lista Puestos Valorados'!$B$10:$BK$10,0),0)="","No relevante",VLOOKUP($B336,'Lista Puestos Valorados'!$B$11:$BK$510,MATCH('Auxiliar General'!AH$4,'Lista Puestos Valorados'!$B$10:$BK$10,0),0))</f>
        <v>No relevante</v>
      </c>
      <c r="AO336" s="26">
        <f>+HLOOKUP(AN336,Sistema_Puntos!$Q$5:$Y$43,'Auxiliar General'!AJ$5,FALSE)</f>
        <v>0</v>
      </c>
      <c r="AP336" s="26" t="str">
        <f>+IF(VLOOKUP($B336,'Lista Puestos Valorados'!$B$11:$BK$510,MATCH('Auxiliar General'!AJ$4,'Lista Puestos Valorados'!$B$10:$BK$10,0),0)="","No relevante",VLOOKUP($B336,'Lista Puestos Valorados'!$B$11:$BK$510,MATCH('Auxiliar General'!AJ$4,'Lista Puestos Valorados'!$B$10:$BK$10,0),0))</f>
        <v>No relevante</v>
      </c>
      <c r="AQ336" s="26">
        <f>+HLOOKUP(AP336,Sistema_Puntos!$Q$5:$Y$43,'Auxiliar General'!AL$5,FALSE)</f>
        <v>0</v>
      </c>
      <c r="AR336" s="26" t="str">
        <f>+IF(VLOOKUP($B336,'Lista Puestos Valorados'!$B$11:$BK$510,MATCH('Auxiliar General'!AL$4,'Lista Puestos Valorados'!$B$10:$BK$10,0),0)="","No relevante",VLOOKUP($B336,'Lista Puestos Valorados'!$B$11:$BK$510,MATCH('Auxiliar General'!AL$4,'Lista Puestos Valorados'!$B$10:$BK$10,0),0))</f>
        <v>No relevante</v>
      </c>
      <c r="AS336" s="26">
        <f>+HLOOKUP(AR336,Sistema_Puntos!$Q$5:$Y$43,'Auxiliar General'!AN$5,FALSE)</f>
        <v>0</v>
      </c>
      <c r="AT336" s="26" t="str">
        <f>+IF(VLOOKUP($B336,'Lista Puestos Valorados'!$B$11:$BK$510,MATCH('Auxiliar General'!AN$4,'Lista Puestos Valorados'!$B$10:$BK$10,0),0)="","No relevante",VLOOKUP($B336,'Lista Puestos Valorados'!$B$11:$BK$510,MATCH('Auxiliar General'!AN$4,'Lista Puestos Valorados'!$B$10:$BK$10,0),0))</f>
        <v>No relevante</v>
      </c>
      <c r="AU336" s="26">
        <f>+HLOOKUP(AT336,Sistema_Puntos!$Q$5:$Y$43,'Auxiliar General'!AP$5,FALSE)</f>
        <v>0</v>
      </c>
      <c r="AV336" s="26" t="str">
        <f>+IF(VLOOKUP($B336,'Lista Puestos Valorados'!$B$11:$BK$510,MATCH('Auxiliar General'!AP$4,'Lista Puestos Valorados'!$B$10:$BK$10,0),0)="","No relevante",VLOOKUP($B336,'Lista Puestos Valorados'!$B$11:$BK$510,MATCH('Auxiliar General'!AP$4,'Lista Puestos Valorados'!$B$10:$BK$10,0),0))</f>
        <v>No relevante</v>
      </c>
      <c r="AW336" s="26">
        <f>+HLOOKUP(AV336,Sistema_Puntos!$Q$5:$Y$43,'Auxiliar General'!AR$5,FALSE)</f>
        <v>0</v>
      </c>
      <c r="AX336" s="26" t="str">
        <f>+IF(VLOOKUP($B336,'Lista Puestos Valorados'!$B$11:$BK$510,MATCH('Auxiliar General'!AR$4,'Lista Puestos Valorados'!$B$10:$BK$10,0),0)="","No relevante",VLOOKUP($B336,'Lista Puestos Valorados'!$B$11:$BK$510,MATCH('Auxiliar General'!AR$4,'Lista Puestos Valorados'!$B$10:$BK$10,0),0))</f>
        <v>No relevante</v>
      </c>
      <c r="AY336" s="26">
        <f>+HLOOKUP(AX336,Sistema_Puntos!$Q$5:$Y$43,'Auxiliar General'!AT$5,FALSE)</f>
        <v>0</v>
      </c>
      <c r="AZ336" s="26" t="str">
        <f>+IF(VLOOKUP($B336,'Lista Puestos Valorados'!$B$11:$BK$510,MATCH('Auxiliar General'!AT$4,'Lista Puestos Valorados'!$B$10:$BK$10,0),0)="","No relevante",VLOOKUP($B336,'Lista Puestos Valorados'!$B$11:$BK$510,MATCH('Auxiliar General'!AT$4,'Lista Puestos Valorados'!$B$10:$BK$10,0),0))</f>
        <v>No relevante</v>
      </c>
      <c r="BA336" s="26">
        <f>+HLOOKUP(AZ336,Sistema_Puntos!$Q$5:$Y$43,'Auxiliar General'!AV$5,FALSE)</f>
        <v>0</v>
      </c>
      <c r="BB336" s="26" t="str">
        <f>+IF(VLOOKUP($B336,'Lista Puestos Valorados'!$B$11:$BK$510,MATCH('Auxiliar General'!AV$4,'Lista Puestos Valorados'!$B$10:$BK$10,0),0)="","No relevante",VLOOKUP($B336,'Lista Puestos Valorados'!$B$11:$BK$510,MATCH('Auxiliar General'!AV$4,'Lista Puestos Valorados'!$B$10:$BK$10,0),0))</f>
        <v>No relevante</v>
      </c>
      <c r="BC336" s="26">
        <f>+HLOOKUP(BB336,Sistema_Puntos!$Q$5:$Y$43,'Auxiliar General'!AX$5,FALSE)</f>
        <v>0</v>
      </c>
      <c r="BD336" s="26" t="str">
        <f>+IF(VLOOKUP($B336,'Lista Puestos Valorados'!$B$11:$BK$510,MATCH('Auxiliar General'!AX$4,'Lista Puestos Valorados'!$B$10:$BK$10,0),0)="","No relevante",VLOOKUP($B336,'Lista Puestos Valorados'!$B$11:$BK$510,MATCH('Auxiliar General'!AX$4,'Lista Puestos Valorados'!$B$10:$BK$10,0),0))</f>
        <v>No relevante</v>
      </c>
      <c r="BE336" s="26">
        <f>+HLOOKUP(BD336,Sistema_Puntos!$Q$5:$Y$43,'Auxiliar General'!AZ$5,FALSE)</f>
        <v>0</v>
      </c>
      <c r="BF336" s="26" t="str">
        <f>+IF(VLOOKUP($B336,'Lista Puestos Valorados'!$B$11:$BK$510,MATCH('Auxiliar General'!AZ$4,'Lista Puestos Valorados'!$B$10:$BK$10,0),0)="","No relevante",VLOOKUP($B336,'Lista Puestos Valorados'!$B$11:$BK$510,MATCH('Auxiliar General'!AZ$4,'Lista Puestos Valorados'!$B$10:$BK$10,0),0))</f>
        <v>No relevante</v>
      </c>
      <c r="BG336" s="26">
        <f>+HLOOKUP(BF336,Sistema_Puntos!$Q$5:$Y$43,'Auxiliar General'!BB$5,FALSE)</f>
        <v>0</v>
      </c>
      <c r="BH336" s="26" t="str">
        <f>+IF(VLOOKUP($B336,'Lista Puestos Valorados'!$B$11:$BK$510,MATCH('Auxiliar General'!BB$4,'Lista Puestos Valorados'!$B$10:$BK$10,0),0)="","No relevante",VLOOKUP($B336,'Lista Puestos Valorados'!$B$11:$BK$510,MATCH('Auxiliar General'!BB$4,'Lista Puestos Valorados'!$B$10:$BK$10,0),0))</f>
        <v>No relevante</v>
      </c>
      <c r="BI336" s="26">
        <f>+HLOOKUP(BH336,Sistema_Puntos!$Q$5:$Y$43,'Auxiliar General'!BD$5,FALSE)</f>
        <v>0</v>
      </c>
      <c r="BJ336" s="26" t="str">
        <f>+IF(VLOOKUP($B336,'Lista Puestos Valorados'!$B$11:$BK$510,MATCH('Auxiliar General'!BD$4,'Lista Puestos Valorados'!$B$10:$BK$10,0),0)="","No relevante",VLOOKUP($B336,'Lista Puestos Valorados'!$B$11:$BK$510,MATCH('Auxiliar General'!BD$4,'Lista Puestos Valorados'!$B$10:$BK$10,0),0))</f>
        <v>No relevante</v>
      </c>
      <c r="BK336" s="26">
        <f>+HLOOKUP(BJ336,Sistema_Puntos!$Q$5:$Y$43,'Auxiliar General'!BF$5,FALSE)</f>
        <v>0</v>
      </c>
      <c r="BL336" s="26" t="str">
        <f>+IF(VLOOKUP($B336,'Lista Puestos Valorados'!$B$11:$BK$510,MATCH('Auxiliar General'!BF$4,'Lista Puestos Valorados'!$B$10:$BK$10,0),0)="","No relevante",VLOOKUP($B336,'Lista Puestos Valorados'!$B$11:$BK$510,MATCH('Auxiliar General'!BF$4,'Lista Puestos Valorados'!$B$10:$BK$10,0),0))</f>
        <v>No relevante</v>
      </c>
      <c r="BM336" s="26">
        <f>+HLOOKUP(BL336,Sistema_Puntos!$Q$5:$Y$43,'Auxiliar General'!BH$5,FALSE)</f>
        <v>0</v>
      </c>
      <c r="BN336" s="26" t="str">
        <f>+IF(VLOOKUP($B336,'Lista Puestos Valorados'!$B$11:$BK$510,MATCH('Auxiliar General'!BH$4,'Lista Puestos Valorados'!$B$10:$BK$10,0),0)="","No relevante",VLOOKUP($B336,'Lista Puestos Valorados'!$B$11:$BK$510,MATCH('Auxiliar General'!BH$4,'Lista Puestos Valorados'!$B$10:$BK$10,0),0))</f>
        <v>No relevante</v>
      </c>
      <c r="BO336" s="26">
        <f>+HLOOKUP(BN336,Sistema_Puntos!$Q$5:$Y$43,'Auxiliar General'!BJ$5,FALSE)</f>
        <v>0</v>
      </c>
      <c r="BP336" s="26" t="str">
        <f>+IF(VLOOKUP($B336,'Lista Puestos Valorados'!$B$11:$BK$510,MATCH('Auxiliar General'!BJ$4,'Lista Puestos Valorados'!$B$10:$BK$10,0),0)="","No relevante",VLOOKUP($B336,'Lista Puestos Valorados'!$B$11:$BK$510,MATCH('Auxiliar General'!BJ$4,'Lista Puestos Valorados'!$B$10:$BK$10,0),0))</f>
        <v>No relevante</v>
      </c>
      <c r="BQ336" s="26">
        <f>+HLOOKUP(BP336,Sistema_Puntos!$Q$5:$Y$43,'Auxiliar General'!BL$5,FALSE)</f>
        <v>0</v>
      </c>
      <c r="BR336" s="26" t="str">
        <f>+IF(VLOOKUP($B336,'Lista Puestos Valorados'!$B$11:$BK$510,MATCH('Auxiliar General'!BL$4,'Lista Puestos Valorados'!$B$10:$BK$10,0),0)="","No relevante",VLOOKUP($B336,'Lista Puestos Valorados'!$B$11:$BK$510,MATCH('Auxiliar General'!BL$4,'Lista Puestos Valorados'!$B$10:$BK$10,0),0))</f>
        <v>No relevante</v>
      </c>
      <c r="BS336" s="26">
        <f>+HLOOKUP(BR336,Sistema_Puntos!$Q$5:$Y$43,'Auxiliar General'!BN$5,FALSE)</f>
        <v>0</v>
      </c>
      <c r="BT336" s="26" t="str">
        <f>+IF(VLOOKUP($B336,'Lista Puestos Valorados'!$B$11:$BK$510,MATCH('Auxiliar General'!BN$4,'Lista Puestos Valorados'!$B$10:$BK$10,0),0)="","No relevante",VLOOKUP($B336,'Lista Puestos Valorados'!$B$11:$BK$510,MATCH('Auxiliar General'!BN$4,'Lista Puestos Valorados'!$B$10:$BK$10,0),0))</f>
        <v>No relevante</v>
      </c>
      <c r="BU336" s="26">
        <f>+HLOOKUP(BT336,Sistema_Puntos!$Q$5:$Y$43,'Auxiliar General'!BP$5,FALSE)</f>
        <v>0</v>
      </c>
      <c r="BV336" s="26" t="str">
        <f>+IF(VLOOKUP($B336,'Lista Puestos Valorados'!$B$11:$BK$510,MATCH('Auxiliar General'!BP$4,'Lista Puestos Valorados'!$B$10:$BK$10,0),0)="","No relevante",VLOOKUP($B336,'Lista Puestos Valorados'!$B$11:$BK$510,MATCH('Auxiliar General'!BP$4,'Lista Puestos Valorados'!$B$10:$BK$10,0),0))</f>
        <v>No relevante</v>
      </c>
      <c r="BW336" s="26">
        <f>+HLOOKUP(BV336,Sistema_Puntos!$Q$5:$Y$43,'Auxiliar General'!BR$5,FALSE)</f>
        <v>0</v>
      </c>
      <c r="BX336" s="26" t="str">
        <f>+IF(VLOOKUP($B336,'Lista Puestos Valorados'!$B$11:$BK$510,MATCH('Auxiliar General'!BR$4,'Lista Puestos Valorados'!$B$10:$BK$10,0),0)="","No relevante",VLOOKUP($B336,'Lista Puestos Valorados'!$B$11:$BK$510,MATCH('Auxiliar General'!BR$4,'Lista Puestos Valorados'!$B$10:$BK$10,0),0))</f>
        <v>No relevante</v>
      </c>
      <c r="BY336" s="26">
        <f>+HLOOKUP(BX336,Sistema_Puntos!$Q$5:$Y$43,'Auxiliar General'!BT$5,FALSE)</f>
        <v>0</v>
      </c>
      <c r="BZ336" s="26" t="str">
        <f>+IF(VLOOKUP($B336,'Lista Puestos Valorados'!$B$11:$BK$510,MATCH('Auxiliar General'!BT$4,'Lista Puestos Valorados'!$B$10:$BK$10,0),0)="","No relevante",VLOOKUP($B336,'Lista Puestos Valorados'!$B$11:$BK$510,MATCH('Auxiliar General'!BT$4,'Lista Puestos Valorados'!$B$10:$BK$10,0),0))</f>
        <v>No relevante</v>
      </c>
      <c r="CA336" s="26">
        <f>+HLOOKUP(BZ336,Sistema_Puntos!$Q$5:$Y$43,'Auxiliar General'!BV$5,FALSE)</f>
        <v>0</v>
      </c>
      <c r="CB336" s="26" t="str">
        <f>+IF(VLOOKUP($B336,'Lista Puestos Valorados'!$B$11:$BK$510,MATCH('Auxiliar General'!BV$4,'Lista Puestos Valorados'!$B$10:$BK$10,0),0)="","No relevante",VLOOKUP($B336,'Lista Puestos Valorados'!$B$11:$BK$510,MATCH('Auxiliar General'!BV$4,'Lista Puestos Valorados'!$B$10:$BK$10,0),0))</f>
        <v>No relevante</v>
      </c>
      <c r="CC336" s="26">
        <f>+HLOOKUP(CB336,Sistema_Puntos!$Q$5:$Y$43,'Auxiliar General'!BX$5,FALSE)</f>
        <v>0</v>
      </c>
      <c r="CD336" s="26" t="str">
        <f>+IF(VLOOKUP($B336,'Lista Puestos Valorados'!$B$11:$BK$510,MATCH('Auxiliar General'!BX$4,'Lista Puestos Valorados'!$B$10:$BK$10,0),0)="","No relevante",VLOOKUP($B336,'Lista Puestos Valorados'!$B$11:$BK$510,MATCH('Auxiliar General'!BX$4,'Lista Puestos Valorados'!$B$10:$BK$10,0),0))</f>
        <v>No relevante</v>
      </c>
      <c r="CE336" s="26">
        <f>+HLOOKUP(CD336,Sistema_Puntos!$Q$5:$Y$43,'Auxiliar General'!BZ$5,FALSE)</f>
        <v>0</v>
      </c>
      <c r="CF336" s="26" t="str">
        <f>+IF(VLOOKUP($B336,'Lista Puestos Valorados'!$B$11:$BK$510,MATCH('Auxiliar General'!BZ$4,'Lista Puestos Valorados'!$B$10:$BK$10,0),0)="","No relevante",VLOOKUP($B336,'Lista Puestos Valorados'!$B$11:$BK$510,MATCH('Auxiliar General'!BZ$4,'Lista Puestos Valorados'!$B$10:$BK$10,0),0))</f>
        <v>No relevante</v>
      </c>
      <c r="CG336" s="26">
        <f>+HLOOKUP(CF336,Sistema_Puntos!$Q$5:$Y$43,'Auxiliar General'!CB$5,FALSE)</f>
        <v>0</v>
      </c>
      <c r="CH336" s="29"/>
      <c r="CI336" s="29"/>
    </row>
    <row r="337" spans="2:87" ht="17.55" customHeight="1">
      <c r="B337" s="26">
        <f>+'Listado de Puestos'!B337</f>
        <v>327</v>
      </c>
      <c r="C337" s="26" t="str">
        <f>+IF('Lista Puestos Valorados'!C337="","",'Lista Puestos Valorados'!C337)</f>
        <v/>
      </c>
      <c r="D337" s="26" t="str">
        <f>+IF('Lista Puestos Valorados'!D337="","",'Lista Puestos Valorados'!D337)</f>
        <v/>
      </c>
      <c r="E337" s="26" t="str">
        <f>+IF('Lista Puestos Valorados'!E337="","",'Lista Puestos Valorados'!E337)</f>
        <v/>
      </c>
      <c r="F337" s="26" t="str">
        <f>+IF('Lista Puestos Valorados'!F337="","",'Lista Puestos Valorados'!F337)</f>
        <v/>
      </c>
      <c r="G337" s="26" t="str">
        <f>+IF('Lista Puestos Valorados'!G337="","",'Lista Puestos Valorados'!G337)</f>
        <v/>
      </c>
      <c r="H337" s="26" t="str">
        <f>+IF('Lista Puestos Valorados'!H337="","",'Lista Puestos Valorados'!H337)</f>
        <v/>
      </c>
      <c r="I337" s="26" t="str">
        <f>+IF('Lista Puestos Valorados'!I337="","",'Lista Puestos Valorados'!I337)</f>
        <v/>
      </c>
      <c r="J337" s="118" t="e">
        <f t="array" ref="J337">+IF(L337="","",_xlfn.IFS(L337&lt;='Cortes de Agrupacion'!$F$15,'Cortes de Agrupacion'!$E$15,'Resultados General'!L337&lt;='Cortes de Agrupacion'!$F$14,'Cortes de Agrupacion'!$E$14,'Resultados General'!L337&lt;='Cortes de Agrupacion'!$F$13,'Cortes de Agrupacion'!$E$13,L337&lt;='Cortes de Agrupacion'!$F$12,'Cortes de Agrupacion'!$E$12,'Resultados General'!L337&lt;='Cortes de Agrupacion'!$F$11,'Cortes de Agrupacion'!$E$11,'Resultados General'!L337&lt;='Cortes de Agrupacion'!$F$10,'Cortes de Agrupacion'!$E$10,'Resultados General'!L337&lt;='Cortes de Agrupacion'!$F$9,'Cortes de Agrupacion'!$E$9,'Resultados General'!L337&lt;='Cortes de Agrupacion'!$F$8,'Cortes de Agrupacion'!$E$8,'Resultados General'!L337&lt;='Cortes de Agrupacion'!$F$7,'Cortes de Agrupacion'!$E$7,'Resultados General'!L337&lt;='Cortes de Agrupacion'!$F$6,'Cortes de Agrupacion'!$E$6))</f>
        <v>#VALUE!</v>
      </c>
      <c r="K337" s="118" t="str">
        <f t="shared" si="10"/>
        <v/>
      </c>
      <c r="L337" s="124" t="e">
        <f>#VALUE!</f>
        <v>#VALUE!</v>
      </c>
      <c r="M337" s="26" t="e">
        <f ca="1">+_xlfn.IFNA(VLOOKUP(C337,'Distribución de puestos'!$B$8:$I$507,8,0),"")</f>
        <v>#NAME?</v>
      </c>
      <c r="N337" s="26" t="str">
        <f>+IF(VLOOKUP($B337,'Lista Puestos Valorados'!$B$11:$BK$510,MATCH('Auxiliar General'!H$4,'Lista Puestos Valorados'!$B$10:$BK$10,0),0)="","No relevante",VLOOKUP($B337,'Lista Puestos Valorados'!$B$11:$BK$510,MATCH('Auxiliar General'!H$4,'Lista Puestos Valorados'!$B$10:$BK$10,0),0))</f>
        <v>No relevante</v>
      </c>
      <c r="O337" s="26">
        <f>+HLOOKUP(N337,Sistema_Puntos!$Q$5:$Y$43,'Auxiliar General'!J$5,FALSE)</f>
        <v>0</v>
      </c>
      <c r="P337" s="26" t="str">
        <f>+IF(VLOOKUP($B337,'Lista Puestos Valorados'!$B$11:$BK$510,MATCH('Auxiliar General'!J$4,'Lista Puestos Valorados'!$B$10:$BK$10,0),0)="","No relevante",VLOOKUP($B337,'Lista Puestos Valorados'!$B$11:$BK$510,MATCH('Auxiliar General'!J$4,'Lista Puestos Valorados'!$B$10:$BK$10,0),0))</f>
        <v>No relevante</v>
      </c>
      <c r="Q337" s="26">
        <f>+HLOOKUP(P337,Sistema_Puntos!$Q$5:$Y$43,'Auxiliar General'!L$5,FALSE)</f>
        <v>0</v>
      </c>
      <c r="R337" s="26" t="str">
        <f>+IF(VLOOKUP($B337,'Lista Puestos Valorados'!$B$11:$BK$510,MATCH('Auxiliar General'!L$4,'Lista Puestos Valorados'!$B$10:$BK$10,0),0)="","No relevante",VLOOKUP($B337,'Lista Puestos Valorados'!$B$11:$BK$510,MATCH('Auxiliar General'!L$4,'Lista Puestos Valorados'!$B$10:$BK$10,0),0))</f>
        <v>No relevante</v>
      </c>
      <c r="S337" s="26">
        <f>+HLOOKUP(R337,Sistema_Puntos!$Q$5:$Y$43,'Auxiliar General'!N$5,FALSE)</f>
        <v>0</v>
      </c>
      <c r="T337" s="26" t="str">
        <f>+IF(VLOOKUP($B337,'Lista Puestos Valorados'!$B$11:$BK$510,MATCH('Auxiliar General'!N$4,'Lista Puestos Valorados'!$B$10:$BK$10,0),0)="","No relevante",VLOOKUP($B337,'Lista Puestos Valorados'!$B$11:$BK$510,MATCH('Auxiliar General'!N$4,'Lista Puestos Valorados'!$B$10:$BK$10,0),0))</f>
        <v>No relevante</v>
      </c>
      <c r="U337" s="26">
        <f>+HLOOKUP(T337,Sistema_Puntos!$Q$5:$Y$43,'Auxiliar General'!P$5,FALSE)</f>
        <v>0</v>
      </c>
      <c r="V337" s="26" t="str">
        <f>+IF(VLOOKUP($B337,'Lista Puestos Valorados'!$B$11:$BK$510,MATCH('Auxiliar General'!P$4,'Lista Puestos Valorados'!$B$10:$BK$10,0),0)="","No relevante",VLOOKUP($B337,'Lista Puestos Valorados'!$B$11:$BK$510,MATCH('Auxiliar General'!P$4,'Lista Puestos Valorados'!$B$10:$BK$10,0),0))</f>
        <v>No relevante</v>
      </c>
      <c r="W337" s="26">
        <f>+HLOOKUP(V337,Sistema_Puntos!$Q$5:$Y$43,'Auxiliar General'!R$5,FALSE)</f>
        <v>0</v>
      </c>
      <c r="X337" s="26" t="str">
        <f>+IF(VLOOKUP($B337,'Lista Puestos Valorados'!$B$11:$BK$510,MATCH('Auxiliar General'!R$4,'Lista Puestos Valorados'!$B$10:$BK$10,0),0)="","No relevante",VLOOKUP($B337,'Lista Puestos Valorados'!$B$11:$BK$510,MATCH('Auxiliar General'!R$4,'Lista Puestos Valorados'!$B$10:$BK$10,0),0))</f>
        <v>No relevante</v>
      </c>
      <c r="Y337" s="26">
        <f>+HLOOKUP(X337,Sistema_Puntos!$Q$5:$Y$43,'Auxiliar General'!T$5,FALSE)</f>
        <v>0</v>
      </c>
      <c r="Z337" s="26" t="str">
        <f>+IF(VLOOKUP($B337,'Lista Puestos Valorados'!$B$11:$BK$510,MATCH('Auxiliar General'!T$4,'Lista Puestos Valorados'!$B$10:$BK$10,0),0)="","No relevante",VLOOKUP($B337,'Lista Puestos Valorados'!$B$11:$BK$510,MATCH('Auxiliar General'!T$4,'Lista Puestos Valorados'!$B$10:$BK$10,0),0))</f>
        <v>No relevante</v>
      </c>
      <c r="AA337" s="26">
        <f>+HLOOKUP(Z337,Sistema_Puntos!$Q$5:$Y$43,'Auxiliar General'!V$5,FALSE)</f>
        <v>0</v>
      </c>
      <c r="AB337" s="26" t="str">
        <f>+IF(VLOOKUP($B337,'Lista Puestos Valorados'!$B$11:$BK$510,MATCH('Auxiliar General'!V$4,'Lista Puestos Valorados'!$B$10:$BK$10,0),0)="","No relevante",VLOOKUP($B337,'Lista Puestos Valorados'!$B$11:$BK$510,MATCH('Auxiliar General'!V$4,'Lista Puestos Valorados'!$B$10:$BK$10,0),0))</f>
        <v>No relevante</v>
      </c>
      <c r="AC337" s="26">
        <f>+HLOOKUP(AB337,Sistema_Puntos!$Q$5:$Y$43,'Auxiliar General'!X$5,FALSE)</f>
        <v>0</v>
      </c>
      <c r="AD337" s="26" t="str">
        <f>+IF(VLOOKUP($B337,'Lista Puestos Valorados'!$B$11:$BK$510,MATCH('Auxiliar General'!X$4,'Lista Puestos Valorados'!$B$10:$BK$10,0),0)="","No relevante",VLOOKUP($B337,'Lista Puestos Valorados'!$B$11:$BK$510,MATCH('Auxiliar General'!X$4,'Lista Puestos Valorados'!$B$10:$BK$10,0),0))</f>
        <v>No relevante</v>
      </c>
      <c r="AE337" s="26">
        <f>+HLOOKUP(AD337,Sistema_Puntos!$Q$5:$Y$43,'Auxiliar General'!Z$5,FALSE)</f>
        <v>0</v>
      </c>
      <c r="AF337" s="26" t="str">
        <f>+IF(VLOOKUP($B337,'Lista Puestos Valorados'!$B$11:$BK$510,MATCH('Auxiliar General'!Z$4,'Lista Puestos Valorados'!$B$10:$BK$10,0),0)="","No relevante",VLOOKUP($B337,'Lista Puestos Valorados'!$B$11:$BK$510,MATCH('Auxiliar General'!Z$4,'Lista Puestos Valorados'!$B$10:$BK$10,0),0))</f>
        <v>No relevante</v>
      </c>
      <c r="AG337" s="26">
        <f>+HLOOKUP(AF337,Sistema_Puntos!$Q$5:$Y$43,'Auxiliar General'!AB$5,FALSE)</f>
        <v>0</v>
      </c>
      <c r="AH337" s="26" t="str">
        <f>+IF(VLOOKUP($B337,'Lista Puestos Valorados'!$B$11:$BK$510,MATCH('Auxiliar General'!AB$4,'Lista Puestos Valorados'!$B$10:$BK$10,0),0)="","No relevante",VLOOKUP($B337,'Lista Puestos Valorados'!$B$11:$BK$510,MATCH('Auxiliar General'!AB$4,'Lista Puestos Valorados'!$B$10:$BK$10,0),0))</f>
        <v>No relevante</v>
      </c>
      <c r="AI337" s="26">
        <f>+HLOOKUP(AH337,Sistema_Puntos!$Q$5:$Y$43,'Auxiliar General'!AD$5,FALSE)</f>
        <v>0</v>
      </c>
      <c r="AJ337" s="26" t="str">
        <f>+IF(VLOOKUP($B337,'Lista Puestos Valorados'!$B$11:$BK$510,MATCH('Auxiliar General'!AD$4,'Lista Puestos Valorados'!$B$10:$BK$10,0),0)="","No relevante",VLOOKUP($B337,'Lista Puestos Valorados'!$B$11:$BK$510,MATCH('Auxiliar General'!AD$4,'Lista Puestos Valorados'!$B$10:$BK$10,0),0))</f>
        <v>No relevante</v>
      </c>
      <c r="AK337" s="26">
        <f>+HLOOKUP(AJ337,Sistema_Puntos!$Q$5:$Y$43,'Auxiliar General'!AF$5,FALSE)</f>
        <v>0</v>
      </c>
      <c r="AL337" s="26" t="str">
        <f>+IF(VLOOKUP($B337,'Lista Puestos Valorados'!$B$11:$BK$510,MATCH('Auxiliar General'!AF$4,'Lista Puestos Valorados'!$B$10:$BK$10,0),0)="","No relevante",VLOOKUP($B337,'Lista Puestos Valorados'!$B$11:$BK$510,MATCH('Auxiliar General'!AF$4,'Lista Puestos Valorados'!$B$10:$BK$10,0),0))</f>
        <v>No relevante</v>
      </c>
      <c r="AM337" s="26">
        <f>+HLOOKUP(AL337,Sistema_Puntos!$Q$5:$Y$43,'Auxiliar General'!AH$5,FALSE)</f>
        <v>0</v>
      </c>
      <c r="AN337" s="26" t="str">
        <f>+IF(VLOOKUP($B337,'Lista Puestos Valorados'!$B$11:$BK$510,MATCH('Auxiliar General'!AH$4,'Lista Puestos Valorados'!$B$10:$BK$10,0),0)="","No relevante",VLOOKUP($B337,'Lista Puestos Valorados'!$B$11:$BK$510,MATCH('Auxiliar General'!AH$4,'Lista Puestos Valorados'!$B$10:$BK$10,0),0))</f>
        <v>No relevante</v>
      </c>
      <c r="AO337" s="26">
        <f>+HLOOKUP(AN337,Sistema_Puntos!$Q$5:$Y$43,'Auxiliar General'!AJ$5,FALSE)</f>
        <v>0</v>
      </c>
      <c r="AP337" s="26" t="str">
        <f>+IF(VLOOKUP($B337,'Lista Puestos Valorados'!$B$11:$BK$510,MATCH('Auxiliar General'!AJ$4,'Lista Puestos Valorados'!$B$10:$BK$10,0),0)="","No relevante",VLOOKUP($B337,'Lista Puestos Valorados'!$B$11:$BK$510,MATCH('Auxiliar General'!AJ$4,'Lista Puestos Valorados'!$B$10:$BK$10,0),0))</f>
        <v>No relevante</v>
      </c>
      <c r="AQ337" s="26">
        <f>+HLOOKUP(AP337,Sistema_Puntos!$Q$5:$Y$43,'Auxiliar General'!AL$5,FALSE)</f>
        <v>0</v>
      </c>
      <c r="AR337" s="26" t="str">
        <f>+IF(VLOOKUP($B337,'Lista Puestos Valorados'!$B$11:$BK$510,MATCH('Auxiliar General'!AL$4,'Lista Puestos Valorados'!$B$10:$BK$10,0),0)="","No relevante",VLOOKUP($B337,'Lista Puestos Valorados'!$B$11:$BK$510,MATCH('Auxiliar General'!AL$4,'Lista Puestos Valorados'!$B$10:$BK$10,0),0))</f>
        <v>No relevante</v>
      </c>
      <c r="AS337" s="26">
        <f>+HLOOKUP(AR337,Sistema_Puntos!$Q$5:$Y$43,'Auxiliar General'!AN$5,FALSE)</f>
        <v>0</v>
      </c>
      <c r="AT337" s="26" t="str">
        <f>+IF(VLOOKUP($B337,'Lista Puestos Valorados'!$B$11:$BK$510,MATCH('Auxiliar General'!AN$4,'Lista Puestos Valorados'!$B$10:$BK$10,0),0)="","No relevante",VLOOKUP($B337,'Lista Puestos Valorados'!$B$11:$BK$510,MATCH('Auxiliar General'!AN$4,'Lista Puestos Valorados'!$B$10:$BK$10,0),0))</f>
        <v>No relevante</v>
      </c>
      <c r="AU337" s="26">
        <f>+HLOOKUP(AT337,Sistema_Puntos!$Q$5:$Y$43,'Auxiliar General'!AP$5,FALSE)</f>
        <v>0</v>
      </c>
      <c r="AV337" s="26" t="str">
        <f>+IF(VLOOKUP($B337,'Lista Puestos Valorados'!$B$11:$BK$510,MATCH('Auxiliar General'!AP$4,'Lista Puestos Valorados'!$B$10:$BK$10,0),0)="","No relevante",VLOOKUP($B337,'Lista Puestos Valorados'!$B$11:$BK$510,MATCH('Auxiliar General'!AP$4,'Lista Puestos Valorados'!$B$10:$BK$10,0),0))</f>
        <v>No relevante</v>
      </c>
      <c r="AW337" s="26">
        <f>+HLOOKUP(AV337,Sistema_Puntos!$Q$5:$Y$43,'Auxiliar General'!AR$5,FALSE)</f>
        <v>0</v>
      </c>
      <c r="AX337" s="26" t="str">
        <f>+IF(VLOOKUP($B337,'Lista Puestos Valorados'!$B$11:$BK$510,MATCH('Auxiliar General'!AR$4,'Lista Puestos Valorados'!$B$10:$BK$10,0),0)="","No relevante",VLOOKUP($B337,'Lista Puestos Valorados'!$B$11:$BK$510,MATCH('Auxiliar General'!AR$4,'Lista Puestos Valorados'!$B$10:$BK$10,0),0))</f>
        <v>No relevante</v>
      </c>
      <c r="AY337" s="26">
        <f>+HLOOKUP(AX337,Sistema_Puntos!$Q$5:$Y$43,'Auxiliar General'!AT$5,FALSE)</f>
        <v>0</v>
      </c>
      <c r="AZ337" s="26" t="str">
        <f>+IF(VLOOKUP($B337,'Lista Puestos Valorados'!$B$11:$BK$510,MATCH('Auxiliar General'!AT$4,'Lista Puestos Valorados'!$B$10:$BK$10,0),0)="","No relevante",VLOOKUP($B337,'Lista Puestos Valorados'!$B$11:$BK$510,MATCH('Auxiliar General'!AT$4,'Lista Puestos Valorados'!$B$10:$BK$10,0),0))</f>
        <v>No relevante</v>
      </c>
      <c r="BA337" s="26">
        <f>+HLOOKUP(AZ337,Sistema_Puntos!$Q$5:$Y$43,'Auxiliar General'!AV$5,FALSE)</f>
        <v>0</v>
      </c>
      <c r="BB337" s="26" t="str">
        <f>+IF(VLOOKUP($B337,'Lista Puestos Valorados'!$B$11:$BK$510,MATCH('Auxiliar General'!AV$4,'Lista Puestos Valorados'!$B$10:$BK$10,0),0)="","No relevante",VLOOKUP($B337,'Lista Puestos Valorados'!$B$11:$BK$510,MATCH('Auxiliar General'!AV$4,'Lista Puestos Valorados'!$B$10:$BK$10,0),0))</f>
        <v>No relevante</v>
      </c>
      <c r="BC337" s="26">
        <f>+HLOOKUP(BB337,Sistema_Puntos!$Q$5:$Y$43,'Auxiliar General'!AX$5,FALSE)</f>
        <v>0</v>
      </c>
      <c r="BD337" s="26" t="str">
        <f>+IF(VLOOKUP($B337,'Lista Puestos Valorados'!$B$11:$BK$510,MATCH('Auxiliar General'!AX$4,'Lista Puestos Valorados'!$B$10:$BK$10,0),0)="","No relevante",VLOOKUP($B337,'Lista Puestos Valorados'!$B$11:$BK$510,MATCH('Auxiliar General'!AX$4,'Lista Puestos Valorados'!$B$10:$BK$10,0),0))</f>
        <v>No relevante</v>
      </c>
      <c r="BE337" s="26">
        <f>+HLOOKUP(BD337,Sistema_Puntos!$Q$5:$Y$43,'Auxiliar General'!AZ$5,FALSE)</f>
        <v>0</v>
      </c>
      <c r="BF337" s="26" t="str">
        <f>+IF(VLOOKUP($B337,'Lista Puestos Valorados'!$B$11:$BK$510,MATCH('Auxiliar General'!AZ$4,'Lista Puestos Valorados'!$B$10:$BK$10,0),0)="","No relevante",VLOOKUP($B337,'Lista Puestos Valorados'!$B$11:$BK$510,MATCH('Auxiliar General'!AZ$4,'Lista Puestos Valorados'!$B$10:$BK$10,0),0))</f>
        <v>No relevante</v>
      </c>
      <c r="BG337" s="26">
        <f>+HLOOKUP(BF337,Sistema_Puntos!$Q$5:$Y$43,'Auxiliar General'!BB$5,FALSE)</f>
        <v>0</v>
      </c>
      <c r="BH337" s="26" t="str">
        <f>+IF(VLOOKUP($B337,'Lista Puestos Valorados'!$B$11:$BK$510,MATCH('Auxiliar General'!BB$4,'Lista Puestos Valorados'!$B$10:$BK$10,0),0)="","No relevante",VLOOKUP($B337,'Lista Puestos Valorados'!$B$11:$BK$510,MATCH('Auxiliar General'!BB$4,'Lista Puestos Valorados'!$B$10:$BK$10,0),0))</f>
        <v>No relevante</v>
      </c>
      <c r="BI337" s="26">
        <f>+HLOOKUP(BH337,Sistema_Puntos!$Q$5:$Y$43,'Auxiliar General'!BD$5,FALSE)</f>
        <v>0</v>
      </c>
      <c r="BJ337" s="26" t="str">
        <f>+IF(VLOOKUP($B337,'Lista Puestos Valorados'!$B$11:$BK$510,MATCH('Auxiliar General'!BD$4,'Lista Puestos Valorados'!$B$10:$BK$10,0),0)="","No relevante",VLOOKUP($B337,'Lista Puestos Valorados'!$B$11:$BK$510,MATCH('Auxiliar General'!BD$4,'Lista Puestos Valorados'!$B$10:$BK$10,0),0))</f>
        <v>No relevante</v>
      </c>
      <c r="BK337" s="26">
        <f>+HLOOKUP(BJ337,Sistema_Puntos!$Q$5:$Y$43,'Auxiliar General'!BF$5,FALSE)</f>
        <v>0</v>
      </c>
      <c r="BL337" s="26" t="str">
        <f>+IF(VLOOKUP($B337,'Lista Puestos Valorados'!$B$11:$BK$510,MATCH('Auxiliar General'!BF$4,'Lista Puestos Valorados'!$B$10:$BK$10,0),0)="","No relevante",VLOOKUP($B337,'Lista Puestos Valorados'!$B$11:$BK$510,MATCH('Auxiliar General'!BF$4,'Lista Puestos Valorados'!$B$10:$BK$10,0),0))</f>
        <v>No relevante</v>
      </c>
      <c r="BM337" s="26">
        <f>+HLOOKUP(BL337,Sistema_Puntos!$Q$5:$Y$43,'Auxiliar General'!BH$5,FALSE)</f>
        <v>0</v>
      </c>
      <c r="BN337" s="26" t="str">
        <f>+IF(VLOOKUP($B337,'Lista Puestos Valorados'!$B$11:$BK$510,MATCH('Auxiliar General'!BH$4,'Lista Puestos Valorados'!$B$10:$BK$10,0),0)="","No relevante",VLOOKUP($B337,'Lista Puestos Valorados'!$B$11:$BK$510,MATCH('Auxiliar General'!BH$4,'Lista Puestos Valorados'!$B$10:$BK$10,0),0))</f>
        <v>No relevante</v>
      </c>
      <c r="BO337" s="26">
        <f>+HLOOKUP(BN337,Sistema_Puntos!$Q$5:$Y$43,'Auxiliar General'!BJ$5,FALSE)</f>
        <v>0</v>
      </c>
      <c r="BP337" s="26" t="str">
        <f>+IF(VLOOKUP($B337,'Lista Puestos Valorados'!$B$11:$BK$510,MATCH('Auxiliar General'!BJ$4,'Lista Puestos Valorados'!$B$10:$BK$10,0),0)="","No relevante",VLOOKUP($B337,'Lista Puestos Valorados'!$B$11:$BK$510,MATCH('Auxiliar General'!BJ$4,'Lista Puestos Valorados'!$B$10:$BK$10,0),0))</f>
        <v>No relevante</v>
      </c>
      <c r="BQ337" s="26">
        <f>+HLOOKUP(BP337,Sistema_Puntos!$Q$5:$Y$43,'Auxiliar General'!BL$5,FALSE)</f>
        <v>0</v>
      </c>
      <c r="BR337" s="26" t="str">
        <f>+IF(VLOOKUP($B337,'Lista Puestos Valorados'!$B$11:$BK$510,MATCH('Auxiliar General'!BL$4,'Lista Puestos Valorados'!$B$10:$BK$10,0),0)="","No relevante",VLOOKUP($B337,'Lista Puestos Valorados'!$B$11:$BK$510,MATCH('Auxiliar General'!BL$4,'Lista Puestos Valorados'!$B$10:$BK$10,0),0))</f>
        <v>No relevante</v>
      </c>
      <c r="BS337" s="26">
        <f>+HLOOKUP(BR337,Sistema_Puntos!$Q$5:$Y$43,'Auxiliar General'!BN$5,FALSE)</f>
        <v>0</v>
      </c>
      <c r="BT337" s="26" t="str">
        <f>+IF(VLOOKUP($B337,'Lista Puestos Valorados'!$B$11:$BK$510,MATCH('Auxiliar General'!BN$4,'Lista Puestos Valorados'!$B$10:$BK$10,0),0)="","No relevante",VLOOKUP($B337,'Lista Puestos Valorados'!$B$11:$BK$510,MATCH('Auxiliar General'!BN$4,'Lista Puestos Valorados'!$B$10:$BK$10,0),0))</f>
        <v>No relevante</v>
      </c>
      <c r="BU337" s="26">
        <f>+HLOOKUP(BT337,Sistema_Puntos!$Q$5:$Y$43,'Auxiliar General'!BP$5,FALSE)</f>
        <v>0</v>
      </c>
      <c r="BV337" s="26" t="str">
        <f>+IF(VLOOKUP($B337,'Lista Puestos Valorados'!$B$11:$BK$510,MATCH('Auxiliar General'!BP$4,'Lista Puestos Valorados'!$B$10:$BK$10,0),0)="","No relevante",VLOOKUP($B337,'Lista Puestos Valorados'!$B$11:$BK$510,MATCH('Auxiliar General'!BP$4,'Lista Puestos Valorados'!$B$10:$BK$10,0),0))</f>
        <v>No relevante</v>
      </c>
      <c r="BW337" s="26">
        <f>+HLOOKUP(BV337,Sistema_Puntos!$Q$5:$Y$43,'Auxiliar General'!BR$5,FALSE)</f>
        <v>0</v>
      </c>
      <c r="BX337" s="26" t="str">
        <f>+IF(VLOOKUP($B337,'Lista Puestos Valorados'!$B$11:$BK$510,MATCH('Auxiliar General'!BR$4,'Lista Puestos Valorados'!$B$10:$BK$10,0),0)="","No relevante",VLOOKUP($B337,'Lista Puestos Valorados'!$B$11:$BK$510,MATCH('Auxiliar General'!BR$4,'Lista Puestos Valorados'!$B$10:$BK$10,0),0))</f>
        <v>No relevante</v>
      </c>
      <c r="BY337" s="26">
        <f>+HLOOKUP(BX337,Sistema_Puntos!$Q$5:$Y$43,'Auxiliar General'!BT$5,FALSE)</f>
        <v>0</v>
      </c>
      <c r="BZ337" s="26" t="str">
        <f>+IF(VLOOKUP($B337,'Lista Puestos Valorados'!$B$11:$BK$510,MATCH('Auxiliar General'!BT$4,'Lista Puestos Valorados'!$B$10:$BK$10,0),0)="","No relevante",VLOOKUP($B337,'Lista Puestos Valorados'!$B$11:$BK$510,MATCH('Auxiliar General'!BT$4,'Lista Puestos Valorados'!$B$10:$BK$10,0),0))</f>
        <v>No relevante</v>
      </c>
      <c r="CA337" s="26">
        <f>+HLOOKUP(BZ337,Sistema_Puntos!$Q$5:$Y$43,'Auxiliar General'!BV$5,FALSE)</f>
        <v>0</v>
      </c>
      <c r="CB337" s="26" t="str">
        <f>+IF(VLOOKUP($B337,'Lista Puestos Valorados'!$B$11:$BK$510,MATCH('Auxiliar General'!BV$4,'Lista Puestos Valorados'!$B$10:$BK$10,0),0)="","No relevante",VLOOKUP($B337,'Lista Puestos Valorados'!$B$11:$BK$510,MATCH('Auxiliar General'!BV$4,'Lista Puestos Valorados'!$B$10:$BK$10,0),0))</f>
        <v>No relevante</v>
      </c>
      <c r="CC337" s="26">
        <f>+HLOOKUP(CB337,Sistema_Puntos!$Q$5:$Y$43,'Auxiliar General'!BX$5,FALSE)</f>
        <v>0</v>
      </c>
      <c r="CD337" s="26" t="str">
        <f>+IF(VLOOKUP($B337,'Lista Puestos Valorados'!$B$11:$BK$510,MATCH('Auxiliar General'!BX$4,'Lista Puestos Valorados'!$B$10:$BK$10,0),0)="","No relevante",VLOOKUP($B337,'Lista Puestos Valorados'!$B$11:$BK$510,MATCH('Auxiliar General'!BX$4,'Lista Puestos Valorados'!$B$10:$BK$10,0),0))</f>
        <v>No relevante</v>
      </c>
      <c r="CE337" s="26">
        <f>+HLOOKUP(CD337,Sistema_Puntos!$Q$5:$Y$43,'Auxiliar General'!BZ$5,FALSE)</f>
        <v>0</v>
      </c>
      <c r="CF337" s="26" t="str">
        <f>+IF(VLOOKUP($B337,'Lista Puestos Valorados'!$B$11:$BK$510,MATCH('Auxiliar General'!BZ$4,'Lista Puestos Valorados'!$B$10:$BK$10,0),0)="","No relevante",VLOOKUP($B337,'Lista Puestos Valorados'!$B$11:$BK$510,MATCH('Auxiliar General'!BZ$4,'Lista Puestos Valorados'!$B$10:$BK$10,0),0))</f>
        <v>No relevante</v>
      </c>
      <c r="CG337" s="26">
        <f>+HLOOKUP(CF337,Sistema_Puntos!$Q$5:$Y$43,'Auxiliar General'!CB$5,FALSE)</f>
        <v>0</v>
      </c>
      <c r="CH337" s="29"/>
      <c r="CI337" s="29"/>
    </row>
    <row r="338" spans="2:87" ht="17.55" customHeight="1">
      <c r="B338" s="26">
        <f>+'Listado de Puestos'!B338</f>
        <v>328</v>
      </c>
      <c r="C338" s="26" t="str">
        <f>+IF('Lista Puestos Valorados'!C338="","",'Lista Puestos Valorados'!C338)</f>
        <v/>
      </c>
      <c r="D338" s="26" t="str">
        <f>+IF('Lista Puestos Valorados'!D338="","",'Lista Puestos Valorados'!D338)</f>
        <v/>
      </c>
      <c r="E338" s="26" t="str">
        <f>+IF('Lista Puestos Valorados'!E338="","",'Lista Puestos Valorados'!E338)</f>
        <v/>
      </c>
      <c r="F338" s="26" t="str">
        <f>+IF('Lista Puestos Valorados'!F338="","",'Lista Puestos Valorados'!F338)</f>
        <v/>
      </c>
      <c r="G338" s="26" t="str">
        <f>+IF('Lista Puestos Valorados'!G338="","",'Lista Puestos Valorados'!G338)</f>
        <v/>
      </c>
      <c r="H338" s="26" t="str">
        <f>+IF('Lista Puestos Valorados'!H338="","",'Lista Puestos Valorados'!H338)</f>
        <v/>
      </c>
      <c r="I338" s="26" t="str">
        <f>+IF('Lista Puestos Valorados'!I338="","",'Lista Puestos Valorados'!I338)</f>
        <v/>
      </c>
      <c r="J338" s="118" t="e">
        <f t="array" ref="J338">+IF(L338="","",_xlfn.IFS(L338&lt;='Cortes de Agrupacion'!$F$15,'Cortes de Agrupacion'!$E$15,'Resultados General'!L338&lt;='Cortes de Agrupacion'!$F$14,'Cortes de Agrupacion'!$E$14,'Resultados General'!L338&lt;='Cortes de Agrupacion'!$F$13,'Cortes de Agrupacion'!$E$13,L338&lt;='Cortes de Agrupacion'!$F$12,'Cortes de Agrupacion'!$E$12,'Resultados General'!L338&lt;='Cortes de Agrupacion'!$F$11,'Cortes de Agrupacion'!$E$11,'Resultados General'!L338&lt;='Cortes de Agrupacion'!$F$10,'Cortes de Agrupacion'!$E$10,'Resultados General'!L338&lt;='Cortes de Agrupacion'!$F$9,'Cortes de Agrupacion'!$E$9,'Resultados General'!L338&lt;='Cortes de Agrupacion'!$F$8,'Cortes de Agrupacion'!$E$8,'Resultados General'!L338&lt;='Cortes de Agrupacion'!$F$7,'Cortes de Agrupacion'!$E$7,'Resultados General'!L338&lt;='Cortes de Agrupacion'!$F$6,'Cortes de Agrupacion'!$E$6))</f>
        <v>#VALUE!</v>
      </c>
      <c r="K338" s="118" t="str">
        <f t="shared" si="10"/>
        <v/>
      </c>
      <c r="L338" s="124" t="e">
        <f>#VALUE!</f>
        <v>#VALUE!</v>
      </c>
      <c r="M338" s="26" t="e">
        <f ca="1">+_xlfn.IFNA(VLOOKUP(C338,'Distribución de puestos'!$B$8:$I$507,8,0),"")</f>
        <v>#NAME?</v>
      </c>
      <c r="N338" s="26" t="str">
        <f>+IF(VLOOKUP($B338,'Lista Puestos Valorados'!$B$11:$BK$510,MATCH('Auxiliar General'!H$4,'Lista Puestos Valorados'!$B$10:$BK$10,0),0)="","No relevante",VLOOKUP($B338,'Lista Puestos Valorados'!$B$11:$BK$510,MATCH('Auxiliar General'!H$4,'Lista Puestos Valorados'!$B$10:$BK$10,0),0))</f>
        <v>No relevante</v>
      </c>
      <c r="O338" s="26">
        <f>+HLOOKUP(N338,Sistema_Puntos!$Q$5:$Y$43,'Auxiliar General'!J$5,FALSE)</f>
        <v>0</v>
      </c>
      <c r="P338" s="26" t="str">
        <f>+IF(VLOOKUP($B338,'Lista Puestos Valorados'!$B$11:$BK$510,MATCH('Auxiliar General'!J$4,'Lista Puestos Valorados'!$B$10:$BK$10,0),0)="","No relevante",VLOOKUP($B338,'Lista Puestos Valorados'!$B$11:$BK$510,MATCH('Auxiliar General'!J$4,'Lista Puestos Valorados'!$B$10:$BK$10,0),0))</f>
        <v>No relevante</v>
      </c>
      <c r="Q338" s="26">
        <f>+HLOOKUP(P338,Sistema_Puntos!$Q$5:$Y$43,'Auxiliar General'!L$5,FALSE)</f>
        <v>0</v>
      </c>
      <c r="R338" s="26" t="str">
        <f>+IF(VLOOKUP($B338,'Lista Puestos Valorados'!$B$11:$BK$510,MATCH('Auxiliar General'!L$4,'Lista Puestos Valorados'!$B$10:$BK$10,0),0)="","No relevante",VLOOKUP($B338,'Lista Puestos Valorados'!$B$11:$BK$510,MATCH('Auxiliar General'!L$4,'Lista Puestos Valorados'!$B$10:$BK$10,0),0))</f>
        <v>No relevante</v>
      </c>
      <c r="S338" s="26">
        <f>+HLOOKUP(R338,Sistema_Puntos!$Q$5:$Y$43,'Auxiliar General'!N$5,FALSE)</f>
        <v>0</v>
      </c>
      <c r="T338" s="26" t="str">
        <f>+IF(VLOOKUP($B338,'Lista Puestos Valorados'!$B$11:$BK$510,MATCH('Auxiliar General'!N$4,'Lista Puestos Valorados'!$B$10:$BK$10,0),0)="","No relevante",VLOOKUP($B338,'Lista Puestos Valorados'!$B$11:$BK$510,MATCH('Auxiliar General'!N$4,'Lista Puestos Valorados'!$B$10:$BK$10,0),0))</f>
        <v>No relevante</v>
      </c>
      <c r="U338" s="26">
        <f>+HLOOKUP(T338,Sistema_Puntos!$Q$5:$Y$43,'Auxiliar General'!P$5,FALSE)</f>
        <v>0</v>
      </c>
      <c r="V338" s="26" t="str">
        <f>+IF(VLOOKUP($B338,'Lista Puestos Valorados'!$B$11:$BK$510,MATCH('Auxiliar General'!P$4,'Lista Puestos Valorados'!$B$10:$BK$10,0),0)="","No relevante",VLOOKUP($B338,'Lista Puestos Valorados'!$B$11:$BK$510,MATCH('Auxiliar General'!P$4,'Lista Puestos Valorados'!$B$10:$BK$10,0),0))</f>
        <v>No relevante</v>
      </c>
      <c r="W338" s="26">
        <f>+HLOOKUP(V338,Sistema_Puntos!$Q$5:$Y$43,'Auxiliar General'!R$5,FALSE)</f>
        <v>0</v>
      </c>
      <c r="X338" s="26" t="str">
        <f>+IF(VLOOKUP($B338,'Lista Puestos Valorados'!$B$11:$BK$510,MATCH('Auxiliar General'!R$4,'Lista Puestos Valorados'!$B$10:$BK$10,0),0)="","No relevante",VLOOKUP($B338,'Lista Puestos Valorados'!$B$11:$BK$510,MATCH('Auxiliar General'!R$4,'Lista Puestos Valorados'!$B$10:$BK$10,0),0))</f>
        <v>No relevante</v>
      </c>
      <c r="Y338" s="26">
        <f>+HLOOKUP(X338,Sistema_Puntos!$Q$5:$Y$43,'Auxiliar General'!T$5,FALSE)</f>
        <v>0</v>
      </c>
      <c r="Z338" s="26" t="str">
        <f>+IF(VLOOKUP($B338,'Lista Puestos Valorados'!$B$11:$BK$510,MATCH('Auxiliar General'!T$4,'Lista Puestos Valorados'!$B$10:$BK$10,0),0)="","No relevante",VLOOKUP($B338,'Lista Puestos Valorados'!$B$11:$BK$510,MATCH('Auxiliar General'!T$4,'Lista Puestos Valorados'!$B$10:$BK$10,0),0))</f>
        <v>No relevante</v>
      </c>
      <c r="AA338" s="26">
        <f>+HLOOKUP(Z338,Sistema_Puntos!$Q$5:$Y$43,'Auxiliar General'!V$5,FALSE)</f>
        <v>0</v>
      </c>
      <c r="AB338" s="26" t="str">
        <f>+IF(VLOOKUP($B338,'Lista Puestos Valorados'!$B$11:$BK$510,MATCH('Auxiliar General'!V$4,'Lista Puestos Valorados'!$B$10:$BK$10,0),0)="","No relevante",VLOOKUP($B338,'Lista Puestos Valorados'!$B$11:$BK$510,MATCH('Auxiliar General'!V$4,'Lista Puestos Valorados'!$B$10:$BK$10,0),0))</f>
        <v>No relevante</v>
      </c>
      <c r="AC338" s="26">
        <f>+HLOOKUP(AB338,Sistema_Puntos!$Q$5:$Y$43,'Auxiliar General'!X$5,FALSE)</f>
        <v>0</v>
      </c>
      <c r="AD338" s="26" t="str">
        <f>+IF(VLOOKUP($B338,'Lista Puestos Valorados'!$B$11:$BK$510,MATCH('Auxiliar General'!X$4,'Lista Puestos Valorados'!$B$10:$BK$10,0),0)="","No relevante",VLOOKUP($B338,'Lista Puestos Valorados'!$B$11:$BK$510,MATCH('Auxiliar General'!X$4,'Lista Puestos Valorados'!$B$10:$BK$10,0),0))</f>
        <v>No relevante</v>
      </c>
      <c r="AE338" s="26">
        <f>+HLOOKUP(AD338,Sistema_Puntos!$Q$5:$Y$43,'Auxiliar General'!Z$5,FALSE)</f>
        <v>0</v>
      </c>
      <c r="AF338" s="26" t="str">
        <f>+IF(VLOOKUP($B338,'Lista Puestos Valorados'!$B$11:$BK$510,MATCH('Auxiliar General'!Z$4,'Lista Puestos Valorados'!$B$10:$BK$10,0),0)="","No relevante",VLOOKUP($B338,'Lista Puestos Valorados'!$B$11:$BK$510,MATCH('Auxiliar General'!Z$4,'Lista Puestos Valorados'!$B$10:$BK$10,0),0))</f>
        <v>No relevante</v>
      </c>
      <c r="AG338" s="26">
        <f>+HLOOKUP(AF338,Sistema_Puntos!$Q$5:$Y$43,'Auxiliar General'!AB$5,FALSE)</f>
        <v>0</v>
      </c>
      <c r="AH338" s="26" t="str">
        <f>+IF(VLOOKUP($B338,'Lista Puestos Valorados'!$B$11:$BK$510,MATCH('Auxiliar General'!AB$4,'Lista Puestos Valorados'!$B$10:$BK$10,0),0)="","No relevante",VLOOKUP($B338,'Lista Puestos Valorados'!$B$11:$BK$510,MATCH('Auxiliar General'!AB$4,'Lista Puestos Valorados'!$B$10:$BK$10,0),0))</f>
        <v>No relevante</v>
      </c>
      <c r="AI338" s="26">
        <f>+HLOOKUP(AH338,Sistema_Puntos!$Q$5:$Y$43,'Auxiliar General'!AD$5,FALSE)</f>
        <v>0</v>
      </c>
      <c r="AJ338" s="26" t="str">
        <f>+IF(VLOOKUP($B338,'Lista Puestos Valorados'!$B$11:$BK$510,MATCH('Auxiliar General'!AD$4,'Lista Puestos Valorados'!$B$10:$BK$10,0),0)="","No relevante",VLOOKUP($B338,'Lista Puestos Valorados'!$B$11:$BK$510,MATCH('Auxiliar General'!AD$4,'Lista Puestos Valorados'!$B$10:$BK$10,0),0))</f>
        <v>No relevante</v>
      </c>
      <c r="AK338" s="26">
        <f>+HLOOKUP(AJ338,Sistema_Puntos!$Q$5:$Y$43,'Auxiliar General'!AF$5,FALSE)</f>
        <v>0</v>
      </c>
      <c r="AL338" s="26" t="str">
        <f>+IF(VLOOKUP($B338,'Lista Puestos Valorados'!$B$11:$BK$510,MATCH('Auxiliar General'!AF$4,'Lista Puestos Valorados'!$B$10:$BK$10,0),0)="","No relevante",VLOOKUP($B338,'Lista Puestos Valorados'!$B$11:$BK$510,MATCH('Auxiliar General'!AF$4,'Lista Puestos Valorados'!$B$10:$BK$10,0),0))</f>
        <v>No relevante</v>
      </c>
      <c r="AM338" s="26">
        <f>+HLOOKUP(AL338,Sistema_Puntos!$Q$5:$Y$43,'Auxiliar General'!AH$5,FALSE)</f>
        <v>0</v>
      </c>
      <c r="AN338" s="26" t="str">
        <f>+IF(VLOOKUP($B338,'Lista Puestos Valorados'!$B$11:$BK$510,MATCH('Auxiliar General'!AH$4,'Lista Puestos Valorados'!$B$10:$BK$10,0),0)="","No relevante",VLOOKUP($B338,'Lista Puestos Valorados'!$B$11:$BK$510,MATCH('Auxiliar General'!AH$4,'Lista Puestos Valorados'!$B$10:$BK$10,0),0))</f>
        <v>No relevante</v>
      </c>
      <c r="AO338" s="26">
        <f>+HLOOKUP(AN338,Sistema_Puntos!$Q$5:$Y$43,'Auxiliar General'!AJ$5,FALSE)</f>
        <v>0</v>
      </c>
      <c r="AP338" s="26" t="str">
        <f>+IF(VLOOKUP($B338,'Lista Puestos Valorados'!$B$11:$BK$510,MATCH('Auxiliar General'!AJ$4,'Lista Puestos Valorados'!$B$10:$BK$10,0),0)="","No relevante",VLOOKUP($B338,'Lista Puestos Valorados'!$B$11:$BK$510,MATCH('Auxiliar General'!AJ$4,'Lista Puestos Valorados'!$B$10:$BK$10,0),0))</f>
        <v>No relevante</v>
      </c>
      <c r="AQ338" s="26">
        <f>+HLOOKUP(AP338,Sistema_Puntos!$Q$5:$Y$43,'Auxiliar General'!AL$5,FALSE)</f>
        <v>0</v>
      </c>
      <c r="AR338" s="26" t="str">
        <f>+IF(VLOOKUP($B338,'Lista Puestos Valorados'!$B$11:$BK$510,MATCH('Auxiliar General'!AL$4,'Lista Puestos Valorados'!$B$10:$BK$10,0),0)="","No relevante",VLOOKUP($B338,'Lista Puestos Valorados'!$B$11:$BK$510,MATCH('Auxiliar General'!AL$4,'Lista Puestos Valorados'!$B$10:$BK$10,0),0))</f>
        <v>No relevante</v>
      </c>
      <c r="AS338" s="26">
        <f>+HLOOKUP(AR338,Sistema_Puntos!$Q$5:$Y$43,'Auxiliar General'!AN$5,FALSE)</f>
        <v>0</v>
      </c>
      <c r="AT338" s="26" t="str">
        <f>+IF(VLOOKUP($B338,'Lista Puestos Valorados'!$B$11:$BK$510,MATCH('Auxiliar General'!AN$4,'Lista Puestos Valorados'!$B$10:$BK$10,0),0)="","No relevante",VLOOKUP($B338,'Lista Puestos Valorados'!$B$11:$BK$510,MATCH('Auxiliar General'!AN$4,'Lista Puestos Valorados'!$B$10:$BK$10,0),0))</f>
        <v>No relevante</v>
      </c>
      <c r="AU338" s="26">
        <f>+HLOOKUP(AT338,Sistema_Puntos!$Q$5:$Y$43,'Auxiliar General'!AP$5,FALSE)</f>
        <v>0</v>
      </c>
      <c r="AV338" s="26" t="str">
        <f>+IF(VLOOKUP($B338,'Lista Puestos Valorados'!$B$11:$BK$510,MATCH('Auxiliar General'!AP$4,'Lista Puestos Valorados'!$B$10:$BK$10,0),0)="","No relevante",VLOOKUP($B338,'Lista Puestos Valorados'!$B$11:$BK$510,MATCH('Auxiliar General'!AP$4,'Lista Puestos Valorados'!$B$10:$BK$10,0),0))</f>
        <v>No relevante</v>
      </c>
      <c r="AW338" s="26">
        <f>+HLOOKUP(AV338,Sistema_Puntos!$Q$5:$Y$43,'Auxiliar General'!AR$5,FALSE)</f>
        <v>0</v>
      </c>
      <c r="AX338" s="26" t="str">
        <f>+IF(VLOOKUP($B338,'Lista Puestos Valorados'!$B$11:$BK$510,MATCH('Auxiliar General'!AR$4,'Lista Puestos Valorados'!$B$10:$BK$10,0),0)="","No relevante",VLOOKUP($B338,'Lista Puestos Valorados'!$B$11:$BK$510,MATCH('Auxiliar General'!AR$4,'Lista Puestos Valorados'!$B$10:$BK$10,0),0))</f>
        <v>No relevante</v>
      </c>
      <c r="AY338" s="26">
        <f>+HLOOKUP(AX338,Sistema_Puntos!$Q$5:$Y$43,'Auxiliar General'!AT$5,FALSE)</f>
        <v>0</v>
      </c>
      <c r="AZ338" s="26" t="str">
        <f>+IF(VLOOKUP($B338,'Lista Puestos Valorados'!$B$11:$BK$510,MATCH('Auxiliar General'!AT$4,'Lista Puestos Valorados'!$B$10:$BK$10,0),0)="","No relevante",VLOOKUP($B338,'Lista Puestos Valorados'!$B$11:$BK$510,MATCH('Auxiliar General'!AT$4,'Lista Puestos Valorados'!$B$10:$BK$10,0),0))</f>
        <v>No relevante</v>
      </c>
      <c r="BA338" s="26">
        <f>+HLOOKUP(AZ338,Sistema_Puntos!$Q$5:$Y$43,'Auxiliar General'!AV$5,FALSE)</f>
        <v>0</v>
      </c>
      <c r="BB338" s="26" t="str">
        <f>+IF(VLOOKUP($B338,'Lista Puestos Valorados'!$B$11:$BK$510,MATCH('Auxiliar General'!AV$4,'Lista Puestos Valorados'!$B$10:$BK$10,0),0)="","No relevante",VLOOKUP($B338,'Lista Puestos Valorados'!$B$11:$BK$510,MATCH('Auxiliar General'!AV$4,'Lista Puestos Valorados'!$B$10:$BK$10,0),0))</f>
        <v>No relevante</v>
      </c>
      <c r="BC338" s="26">
        <f>+HLOOKUP(BB338,Sistema_Puntos!$Q$5:$Y$43,'Auxiliar General'!AX$5,FALSE)</f>
        <v>0</v>
      </c>
      <c r="BD338" s="26" t="str">
        <f>+IF(VLOOKUP($B338,'Lista Puestos Valorados'!$B$11:$BK$510,MATCH('Auxiliar General'!AX$4,'Lista Puestos Valorados'!$B$10:$BK$10,0),0)="","No relevante",VLOOKUP($B338,'Lista Puestos Valorados'!$B$11:$BK$510,MATCH('Auxiliar General'!AX$4,'Lista Puestos Valorados'!$B$10:$BK$10,0),0))</f>
        <v>No relevante</v>
      </c>
      <c r="BE338" s="26">
        <f>+HLOOKUP(BD338,Sistema_Puntos!$Q$5:$Y$43,'Auxiliar General'!AZ$5,FALSE)</f>
        <v>0</v>
      </c>
      <c r="BF338" s="26" t="str">
        <f>+IF(VLOOKUP($B338,'Lista Puestos Valorados'!$B$11:$BK$510,MATCH('Auxiliar General'!AZ$4,'Lista Puestos Valorados'!$B$10:$BK$10,0),0)="","No relevante",VLOOKUP($B338,'Lista Puestos Valorados'!$B$11:$BK$510,MATCH('Auxiliar General'!AZ$4,'Lista Puestos Valorados'!$B$10:$BK$10,0),0))</f>
        <v>No relevante</v>
      </c>
      <c r="BG338" s="26">
        <f>+HLOOKUP(BF338,Sistema_Puntos!$Q$5:$Y$43,'Auxiliar General'!BB$5,FALSE)</f>
        <v>0</v>
      </c>
      <c r="BH338" s="26" t="str">
        <f>+IF(VLOOKUP($B338,'Lista Puestos Valorados'!$B$11:$BK$510,MATCH('Auxiliar General'!BB$4,'Lista Puestos Valorados'!$B$10:$BK$10,0),0)="","No relevante",VLOOKUP($B338,'Lista Puestos Valorados'!$B$11:$BK$510,MATCH('Auxiliar General'!BB$4,'Lista Puestos Valorados'!$B$10:$BK$10,0),0))</f>
        <v>No relevante</v>
      </c>
      <c r="BI338" s="26">
        <f>+HLOOKUP(BH338,Sistema_Puntos!$Q$5:$Y$43,'Auxiliar General'!BD$5,FALSE)</f>
        <v>0</v>
      </c>
      <c r="BJ338" s="26" t="str">
        <f>+IF(VLOOKUP($B338,'Lista Puestos Valorados'!$B$11:$BK$510,MATCH('Auxiliar General'!BD$4,'Lista Puestos Valorados'!$B$10:$BK$10,0),0)="","No relevante",VLOOKUP($B338,'Lista Puestos Valorados'!$B$11:$BK$510,MATCH('Auxiliar General'!BD$4,'Lista Puestos Valorados'!$B$10:$BK$10,0),0))</f>
        <v>No relevante</v>
      </c>
      <c r="BK338" s="26">
        <f>+HLOOKUP(BJ338,Sistema_Puntos!$Q$5:$Y$43,'Auxiliar General'!BF$5,FALSE)</f>
        <v>0</v>
      </c>
      <c r="BL338" s="26" t="str">
        <f>+IF(VLOOKUP($B338,'Lista Puestos Valorados'!$B$11:$BK$510,MATCH('Auxiliar General'!BF$4,'Lista Puestos Valorados'!$B$10:$BK$10,0),0)="","No relevante",VLOOKUP($B338,'Lista Puestos Valorados'!$B$11:$BK$510,MATCH('Auxiliar General'!BF$4,'Lista Puestos Valorados'!$B$10:$BK$10,0),0))</f>
        <v>No relevante</v>
      </c>
      <c r="BM338" s="26">
        <f>+HLOOKUP(BL338,Sistema_Puntos!$Q$5:$Y$43,'Auxiliar General'!BH$5,FALSE)</f>
        <v>0</v>
      </c>
      <c r="BN338" s="26" t="str">
        <f>+IF(VLOOKUP($B338,'Lista Puestos Valorados'!$B$11:$BK$510,MATCH('Auxiliar General'!BH$4,'Lista Puestos Valorados'!$B$10:$BK$10,0),0)="","No relevante",VLOOKUP($B338,'Lista Puestos Valorados'!$B$11:$BK$510,MATCH('Auxiliar General'!BH$4,'Lista Puestos Valorados'!$B$10:$BK$10,0),0))</f>
        <v>No relevante</v>
      </c>
      <c r="BO338" s="26">
        <f>+HLOOKUP(BN338,Sistema_Puntos!$Q$5:$Y$43,'Auxiliar General'!BJ$5,FALSE)</f>
        <v>0</v>
      </c>
      <c r="BP338" s="26" t="str">
        <f>+IF(VLOOKUP($B338,'Lista Puestos Valorados'!$B$11:$BK$510,MATCH('Auxiliar General'!BJ$4,'Lista Puestos Valorados'!$B$10:$BK$10,0),0)="","No relevante",VLOOKUP($B338,'Lista Puestos Valorados'!$B$11:$BK$510,MATCH('Auxiliar General'!BJ$4,'Lista Puestos Valorados'!$B$10:$BK$10,0),0))</f>
        <v>No relevante</v>
      </c>
      <c r="BQ338" s="26">
        <f>+HLOOKUP(BP338,Sistema_Puntos!$Q$5:$Y$43,'Auxiliar General'!BL$5,FALSE)</f>
        <v>0</v>
      </c>
      <c r="BR338" s="26" t="str">
        <f>+IF(VLOOKUP($B338,'Lista Puestos Valorados'!$B$11:$BK$510,MATCH('Auxiliar General'!BL$4,'Lista Puestos Valorados'!$B$10:$BK$10,0),0)="","No relevante",VLOOKUP($B338,'Lista Puestos Valorados'!$B$11:$BK$510,MATCH('Auxiliar General'!BL$4,'Lista Puestos Valorados'!$B$10:$BK$10,0),0))</f>
        <v>No relevante</v>
      </c>
      <c r="BS338" s="26">
        <f>+HLOOKUP(BR338,Sistema_Puntos!$Q$5:$Y$43,'Auxiliar General'!BN$5,FALSE)</f>
        <v>0</v>
      </c>
      <c r="BT338" s="26" t="str">
        <f>+IF(VLOOKUP($B338,'Lista Puestos Valorados'!$B$11:$BK$510,MATCH('Auxiliar General'!BN$4,'Lista Puestos Valorados'!$B$10:$BK$10,0),0)="","No relevante",VLOOKUP($B338,'Lista Puestos Valorados'!$B$11:$BK$510,MATCH('Auxiliar General'!BN$4,'Lista Puestos Valorados'!$B$10:$BK$10,0),0))</f>
        <v>No relevante</v>
      </c>
      <c r="BU338" s="26">
        <f>+HLOOKUP(BT338,Sistema_Puntos!$Q$5:$Y$43,'Auxiliar General'!BP$5,FALSE)</f>
        <v>0</v>
      </c>
      <c r="BV338" s="26" t="str">
        <f>+IF(VLOOKUP($B338,'Lista Puestos Valorados'!$B$11:$BK$510,MATCH('Auxiliar General'!BP$4,'Lista Puestos Valorados'!$B$10:$BK$10,0),0)="","No relevante",VLOOKUP($B338,'Lista Puestos Valorados'!$B$11:$BK$510,MATCH('Auxiliar General'!BP$4,'Lista Puestos Valorados'!$B$10:$BK$10,0),0))</f>
        <v>No relevante</v>
      </c>
      <c r="BW338" s="26">
        <f>+HLOOKUP(BV338,Sistema_Puntos!$Q$5:$Y$43,'Auxiliar General'!BR$5,FALSE)</f>
        <v>0</v>
      </c>
      <c r="BX338" s="26" t="str">
        <f>+IF(VLOOKUP($B338,'Lista Puestos Valorados'!$B$11:$BK$510,MATCH('Auxiliar General'!BR$4,'Lista Puestos Valorados'!$B$10:$BK$10,0),0)="","No relevante",VLOOKUP($B338,'Lista Puestos Valorados'!$B$11:$BK$510,MATCH('Auxiliar General'!BR$4,'Lista Puestos Valorados'!$B$10:$BK$10,0),0))</f>
        <v>No relevante</v>
      </c>
      <c r="BY338" s="26">
        <f>+HLOOKUP(BX338,Sistema_Puntos!$Q$5:$Y$43,'Auxiliar General'!BT$5,FALSE)</f>
        <v>0</v>
      </c>
      <c r="BZ338" s="26" t="str">
        <f>+IF(VLOOKUP($B338,'Lista Puestos Valorados'!$B$11:$BK$510,MATCH('Auxiliar General'!BT$4,'Lista Puestos Valorados'!$B$10:$BK$10,0),0)="","No relevante",VLOOKUP($B338,'Lista Puestos Valorados'!$B$11:$BK$510,MATCH('Auxiliar General'!BT$4,'Lista Puestos Valorados'!$B$10:$BK$10,0),0))</f>
        <v>No relevante</v>
      </c>
      <c r="CA338" s="26">
        <f>+HLOOKUP(BZ338,Sistema_Puntos!$Q$5:$Y$43,'Auxiliar General'!BV$5,FALSE)</f>
        <v>0</v>
      </c>
      <c r="CB338" s="26" t="str">
        <f>+IF(VLOOKUP($B338,'Lista Puestos Valorados'!$B$11:$BK$510,MATCH('Auxiliar General'!BV$4,'Lista Puestos Valorados'!$B$10:$BK$10,0),0)="","No relevante",VLOOKUP($B338,'Lista Puestos Valorados'!$B$11:$BK$510,MATCH('Auxiliar General'!BV$4,'Lista Puestos Valorados'!$B$10:$BK$10,0),0))</f>
        <v>No relevante</v>
      </c>
      <c r="CC338" s="26">
        <f>+HLOOKUP(CB338,Sistema_Puntos!$Q$5:$Y$43,'Auxiliar General'!BX$5,FALSE)</f>
        <v>0</v>
      </c>
      <c r="CD338" s="26" t="str">
        <f>+IF(VLOOKUP($B338,'Lista Puestos Valorados'!$B$11:$BK$510,MATCH('Auxiliar General'!BX$4,'Lista Puestos Valorados'!$B$10:$BK$10,0),0)="","No relevante",VLOOKUP($B338,'Lista Puestos Valorados'!$B$11:$BK$510,MATCH('Auxiliar General'!BX$4,'Lista Puestos Valorados'!$B$10:$BK$10,0),0))</f>
        <v>No relevante</v>
      </c>
      <c r="CE338" s="26">
        <f>+HLOOKUP(CD338,Sistema_Puntos!$Q$5:$Y$43,'Auxiliar General'!BZ$5,FALSE)</f>
        <v>0</v>
      </c>
      <c r="CF338" s="26" t="str">
        <f>+IF(VLOOKUP($B338,'Lista Puestos Valorados'!$B$11:$BK$510,MATCH('Auxiliar General'!BZ$4,'Lista Puestos Valorados'!$B$10:$BK$10,0),0)="","No relevante",VLOOKUP($B338,'Lista Puestos Valorados'!$B$11:$BK$510,MATCH('Auxiliar General'!BZ$4,'Lista Puestos Valorados'!$B$10:$BK$10,0),0))</f>
        <v>No relevante</v>
      </c>
      <c r="CG338" s="26">
        <f>+HLOOKUP(CF338,Sistema_Puntos!$Q$5:$Y$43,'Auxiliar General'!CB$5,FALSE)</f>
        <v>0</v>
      </c>
      <c r="CH338" s="29"/>
      <c r="CI338" s="29"/>
    </row>
    <row r="339" spans="2:87" ht="17.55" customHeight="1">
      <c r="B339" s="26">
        <f>+'Listado de Puestos'!B339</f>
        <v>329</v>
      </c>
      <c r="C339" s="26" t="str">
        <f>+IF('Lista Puestos Valorados'!C339="","",'Lista Puestos Valorados'!C339)</f>
        <v/>
      </c>
      <c r="D339" s="26" t="str">
        <f>+IF('Lista Puestos Valorados'!D339="","",'Lista Puestos Valorados'!D339)</f>
        <v/>
      </c>
      <c r="E339" s="26" t="str">
        <f>+IF('Lista Puestos Valorados'!E339="","",'Lista Puestos Valorados'!E339)</f>
        <v/>
      </c>
      <c r="F339" s="26" t="str">
        <f>+IF('Lista Puestos Valorados'!F339="","",'Lista Puestos Valorados'!F339)</f>
        <v/>
      </c>
      <c r="G339" s="26" t="str">
        <f>+IF('Lista Puestos Valorados'!G339="","",'Lista Puestos Valorados'!G339)</f>
        <v/>
      </c>
      <c r="H339" s="26" t="str">
        <f>+IF('Lista Puestos Valorados'!H339="","",'Lista Puestos Valorados'!H339)</f>
        <v/>
      </c>
      <c r="I339" s="26" t="str">
        <f>+IF('Lista Puestos Valorados'!I339="","",'Lista Puestos Valorados'!I339)</f>
        <v/>
      </c>
      <c r="J339" s="118" t="e">
        <f t="array" ref="J339">+IF(L339="","",_xlfn.IFS(L339&lt;='Cortes de Agrupacion'!$F$15,'Cortes de Agrupacion'!$E$15,'Resultados General'!L339&lt;='Cortes de Agrupacion'!$F$14,'Cortes de Agrupacion'!$E$14,'Resultados General'!L339&lt;='Cortes de Agrupacion'!$F$13,'Cortes de Agrupacion'!$E$13,L339&lt;='Cortes de Agrupacion'!$F$12,'Cortes de Agrupacion'!$E$12,'Resultados General'!L339&lt;='Cortes de Agrupacion'!$F$11,'Cortes de Agrupacion'!$E$11,'Resultados General'!L339&lt;='Cortes de Agrupacion'!$F$10,'Cortes de Agrupacion'!$E$10,'Resultados General'!L339&lt;='Cortes de Agrupacion'!$F$9,'Cortes de Agrupacion'!$E$9,'Resultados General'!L339&lt;='Cortes de Agrupacion'!$F$8,'Cortes de Agrupacion'!$E$8,'Resultados General'!L339&lt;='Cortes de Agrupacion'!$F$7,'Cortes de Agrupacion'!$E$7,'Resultados General'!L339&lt;='Cortes de Agrupacion'!$F$6,'Cortes de Agrupacion'!$E$6))</f>
        <v>#VALUE!</v>
      </c>
      <c r="K339" s="118" t="str">
        <f t="shared" si="10"/>
        <v/>
      </c>
      <c r="L339" s="124" t="e">
        <f>#VALUE!</f>
        <v>#VALUE!</v>
      </c>
      <c r="M339" s="26" t="e">
        <f ca="1">+_xlfn.IFNA(VLOOKUP(C339,'Distribución de puestos'!$B$8:$I$507,8,0),"")</f>
        <v>#NAME?</v>
      </c>
      <c r="N339" s="26" t="str">
        <f>+IF(VLOOKUP($B339,'Lista Puestos Valorados'!$B$11:$BK$510,MATCH('Auxiliar General'!H$4,'Lista Puestos Valorados'!$B$10:$BK$10,0),0)="","No relevante",VLOOKUP($B339,'Lista Puestos Valorados'!$B$11:$BK$510,MATCH('Auxiliar General'!H$4,'Lista Puestos Valorados'!$B$10:$BK$10,0),0))</f>
        <v>No relevante</v>
      </c>
      <c r="O339" s="26">
        <f>+HLOOKUP(N339,Sistema_Puntos!$Q$5:$Y$43,'Auxiliar General'!J$5,FALSE)</f>
        <v>0</v>
      </c>
      <c r="P339" s="26" t="str">
        <f>+IF(VLOOKUP($B339,'Lista Puestos Valorados'!$B$11:$BK$510,MATCH('Auxiliar General'!J$4,'Lista Puestos Valorados'!$B$10:$BK$10,0),0)="","No relevante",VLOOKUP($B339,'Lista Puestos Valorados'!$B$11:$BK$510,MATCH('Auxiliar General'!J$4,'Lista Puestos Valorados'!$B$10:$BK$10,0),0))</f>
        <v>No relevante</v>
      </c>
      <c r="Q339" s="26">
        <f>+HLOOKUP(P339,Sistema_Puntos!$Q$5:$Y$43,'Auxiliar General'!L$5,FALSE)</f>
        <v>0</v>
      </c>
      <c r="R339" s="26" t="str">
        <f>+IF(VLOOKUP($B339,'Lista Puestos Valorados'!$B$11:$BK$510,MATCH('Auxiliar General'!L$4,'Lista Puestos Valorados'!$B$10:$BK$10,0),0)="","No relevante",VLOOKUP($B339,'Lista Puestos Valorados'!$B$11:$BK$510,MATCH('Auxiliar General'!L$4,'Lista Puestos Valorados'!$B$10:$BK$10,0),0))</f>
        <v>No relevante</v>
      </c>
      <c r="S339" s="26">
        <f>+HLOOKUP(R339,Sistema_Puntos!$Q$5:$Y$43,'Auxiliar General'!N$5,FALSE)</f>
        <v>0</v>
      </c>
      <c r="T339" s="26" t="str">
        <f>+IF(VLOOKUP($B339,'Lista Puestos Valorados'!$B$11:$BK$510,MATCH('Auxiliar General'!N$4,'Lista Puestos Valorados'!$B$10:$BK$10,0),0)="","No relevante",VLOOKUP($B339,'Lista Puestos Valorados'!$B$11:$BK$510,MATCH('Auxiliar General'!N$4,'Lista Puestos Valorados'!$B$10:$BK$10,0),0))</f>
        <v>No relevante</v>
      </c>
      <c r="U339" s="26">
        <f>+HLOOKUP(T339,Sistema_Puntos!$Q$5:$Y$43,'Auxiliar General'!P$5,FALSE)</f>
        <v>0</v>
      </c>
      <c r="V339" s="26" t="str">
        <f>+IF(VLOOKUP($B339,'Lista Puestos Valorados'!$B$11:$BK$510,MATCH('Auxiliar General'!P$4,'Lista Puestos Valorados'!$B$10:$BK$10,0),0)="","No relevante",VLOOKUP($B339,'Lista Puestos Valorados'!$B$11:$BK$510,MATCH('Auxiliar General'!P$4,'Lista Puestos Valorados'!$B$10:$BK$10,0),0))</f>
        <v>No relevante</v>
      </c>
      <c r="W339" s="26">
        <f>+HLOOKUP(V339,Sistema_Puntos!$Q$5:$Y$43,'Auxiliar General'!R$5,FALSE)</f>
        <v>0</v>
      </c>
      <c r="X339" s="26" t="str">
        <f>+IF(VLOOKUP($B339,'Lista Puestos Valorados'!$B$11:$BK$510,MATCH('Auxiliar General'!R$4,'Lista Puestos Valorados'!$B$10:$BK$10,0),0)="","No relevante",VLOOKUP($B339,'Lista Puestos Valorados'!$B$11:$BK$510,MATCH('Auxiliar General'!R$4,'Lista Puestos Valorados'!$B$10:$BK$10,0),0))</f>
        <v>No relevante</v>
      </c>
      <c r="Y339" s="26">
        <f>+HLOOKUP(X339,Sistema_Puntos!$Q$5:$Y$43,'Auxiliar General'!T$5,FALSE)</f>
        <v>0</v>
      </c>
      <c r="Z339" s="26" t="str">
        <f>+IF(VLOOKUP($B339,'Lista Puestos Valorados'!$B$11:$BK$510,MATCH('Auxiliar General'!T$4,'Lista Puestos Valorados'!$B$10:$BK$10,0),0)="","No relevante",VLOOKUP($B339,'Lista Puestos Valorados'!$B$11:$BK$510,MATCH('Auxiliar General'!T$4,'Lista Puestos Valorados'!$B$10:$BK$10,0),0))</f>
        <v>No relevante</v>
      </c>
      <c r="AA339" s="26">
        <f>+HLOOKUP(Z339,Sistema_Puntos!$Q$5:$Y$43,'Auxiliar General'!V$5,FALSE)</f>
        <v>0</v>
      </c>
      <c r="AB339" s="26" t="str">
        <f>+IF(VLOOKUP($B339,'Lista Puestos Valorados'!$B$11:$BK$510,MATCH('Auxiliar General'!V$4,'Lista Puestos Valorados'!$B$10:$BK$10,0),0)="","No relevante",VLOOKUP($B339,'Lista Puestos Valorados'!$B$11:$BK$510,MATCH('Auxiliar General'!V$4,'Lista Puestos Valorados'!$B$10:$BK$10,0),0))</f>
        <v>No relevante</v>
      </c>
      <c r="AC339" s="26">
        <f>+HLOOKUP(AB339,Sistema_Puntos!$Q$5:$Y$43,'Auxiliar General'!X$5,FALSE)</f>
        <v>0</v>
      </c>
      <c r="AD339" s="26" t="str">
        <f>+IF(VLOOKUP($B339,'Lista Puestos Valorados'!$B$11:$BK$510,MATCH('Auxiliar General'!X$4,'Lista Puestos Valorados'!$B$10:$BK$10,0),0)="","No relevante",VLOOKUP($B339,'Lista Puestos Valorados'!$B$11:$BK$510,MATCH('Auxiliar General'!X$4,'Lista Puestos Valorados'!$B$10:$BK$10,0),0))</f>
        <v>No relevante</v>
      </c>
      <c r="AE339" s="26">
        <f>+HLOOKUP(AD339,Sistema_Puntos!$Q$5:$Y$43,'Auxiliar General'!Z$5,FALSE)</f>
        <v>0</v>
      </c>
      <c r="AF339" s="26" t="str">
        <f>+IF(VLOOKUP($B339,'Lista Puestos Valorados'!$B$11:$BK$510,MATCH('Auxiliar General'!Z$4,'Lista Puestos Valorados'!$B$10:$BK$10,0),0)="","No relevante",VLOOKUP($B339,'Lista Puestos Valorados'!$B$11:$BK$510,MATCH('Auxiliar General'!Z$4,'Lista Puestos Valorados'!$B$10:$BK$10,0),0))</f>
        <v>No relevante</v>
      </c>
      <c r="AG339" s="26">
        <f>+HLOOKUP(AF339,Sistema_Puntos!$Q$5:$Y$43,'Auxiliar General'!AB$5,FALSE)</f>
        <v>0</v>
      </c>
      <c r="AH339" s="26" t="str">
        <f>+IF(VLOOKUP($B339,'Lista Puestos Valorados'!$B$11:$BK$510,MATCH('Auxiliar General'!AB$4,'Lista Puestos Valorados'!$B$10:$BK$10,0),0)="","No relevante",VLOOKUP($B339,'Lista Puestos Valorados'!$B$11:$BK$510,MATCH('Auxiliar General'!AB$4,'Lista Puestos Valorados'!$B$10:$BK$10,0),0))</f>
        <v>No relevante</v>
      </c>
      <c r="AI339" s="26">
        <f>+HLOOKUP(AH339,Sistema_Puntos!$Q$5:$Y$43,'Auxiliar General'!AD$5,FALSE)</f>
        <v>0</v>
      </c>
      <c r="AJ339" s="26" t="str">
        <f>+IF(VLOOKUP($B339,'Lista Puestos Valorados'!$B$11:$BK$510,MATCH('Auxiliar General'!AD$4,'Lista Puestos Valorados'!$B$10:$BK$10,0),0)="","No relevante",VLOOKUP($B339,'Lista Puestos Valorados'!$B$11:$BK$510,MATCH('Auxiliar General'!AD$4,'Lista Puestos Valorados'!$B$10:$BK$10,0),0))</f>
        <v>No relevante</v>
      </c>
      <c r="AK339" s="26">
        <f>+HLOOKUP(AJ339,Sistema_Puntos!$Q$5:$Y$43,'Auxiliar General'!AF$5,FALSE)</f>
        <v>0</v>
      </c>
      <c r="AL339" s="26" t="str">
        <f>+IF(VLOOKUP($B339,'Lista Puestos Valorados'!$B$11:$BK$510,MATCH('Auxiliar General'!AF$4,'Lista Puestos Valorados'!$B$10:$BK$10,0),0)="","No relevante",VLOOKUP($B339,'Lista Puestos Valorados'!$B$11:$BK$510,MATCH('Auxiliar General'!AF$4,'Lista Puestos Valorados'!$B$10:$BK$10,0),0))</f>
        <v>No relevante</v>
      </c>
      <c r="AM339" s="26">
        <f>+HLOOKUP(AL339,Sistema_Puntos!$Q$5:$Y$43,'Auxiliar General'!AH$5,FALSE)</f>
        <v>0</v>
      </c>
      <c r="AN339" s="26" t="str">
        <f>+IF(VLOOKUP($B339,'Lista Puestos Valorados'!$B$11:$BK$510,MATCH('Auxiliar General'!AH$4,'Lista Puestos Valorados'!$B$10:$BK$10,0),0)="","No relevante",VLOOKUP($B339,'Lista Puestos Valorados'!$B$11:$BK$510,MATCH('Auxiliar General'!AH$4,'Lista Puestos Valorados'!$B$10:$BK$10,0),0))</f>
        <v>No relevante</v>
      </c>
      <c r="AO339" s="26">
        <f>+HLOOKUP(AN339,Sistema_Puntos!$Q$5:$Y$43,'Auxiliar General'!AJ$5,FALSE)</f>
        <v>0</v>
      </c>
      <c r="AP339" s="26" t="str">
        <f>+IF(VLOOKUP($B339,'Lista Puestos Valorados'!$B$11:$BK$510,MATCH('Auxiliar General'!AJ$4,'Lista Puestos Valorados'!$B$10:$BK$10,0),0)="","No relevante",VLOOKUP($B339,'Lista Puestos Valorados'!$B$11:$BK$510,MATCH('Auxiliar General'!AJ$4,'Lista Puestos Valorados'!$B$10:$BK$10,0),0))</f>
        <v>No relevante</v>
      </c>
      <c r="AQ339" s="26">
        <f>+HLOOKUP(AP339,Sistema_Puntos!$Q$5:$Y$43,'Auxiliar General'!AL$5,FALSE)</f>
        <v>0</v>
      </c>
      <c r="AR339" s="26" t="str">
        <f>+IF(VLOOKUP($B339,'Lista Puestos Valorados'!$B$11:$BK$510,MATCH('Auxiliar General'!AL$4,'Lista Puestos Valorados'!$B$10:$BK$10,0),0)="","No relevante",VLOOKUP($B339,'Lista Puestos Valorados'!$B$11:$BK$510,MATCH('Auxiliar General'!AL$4,'Lista Puestos Valorados'!$B$10:$BK$10,0),0))</f>
        <v>No relevante</v>
      </c>
      <c r="AS339" s="26">
        <f>+HLOOKUP(AR339,Sistema_Puntos!$Q$5:$Y$43,'Auxiliar General'!AN$5,FALSE)</f>
        <v>0</v>
      </c>
      <c r="AT339" s="26" t="str">
        <f>+IF(VLOOKUP($B339,'Lista Puestos Valorados'!$B$11:$BK$510,MATCH('Auxiliar General'!AN$4,'Lista Puestos Valorados'!$B$10:$BK$10,0),0)="","No relevante",VLOOKUP($B339,'Lista Puestos Valorados'!$B$11:$BK$510,MATCH('Auxiliar General'!AN$4,'Lista Puestos Valorados'!$B$10:$BK$10,0),0))</f>
        <v>No relevante</v>
      </c>
      <c r="AU339" s="26">
        <f>+HLOOKUP(AT339,Sistema_Puntos!$Q$5:$Y$43,'Auxiliar General'!AP$5,FALSE)</f>
        <v>0</v>
      </c>
      <c r="AV339" s="26" t="str">
        <f>+IF(VLOOKUP($B339,'Lista Puestos Valorados'!$B$11:$BK$510,MATCH('Auxiliar General'!AP$4,'Lista Puestos Valorados'!$B$10:$BK$10,0),0)="","No relevante",VLOOKUP($B339,'Lista Puestos Valorados'!$B$11:$BK$510,MATCH('Auxiliar General'!AP$4,'Lista Puestos Valorados'!$B$10:$BK$10,0),0))</f>
        <v>No relevante</v>
      </c>
      <c r="AW339" s="26">
        <f>+HLOOKUP(AV339,Sistema_Puntos!$Q$5:$Y$43,'Auxiliar General'!AR$5,FALSE)</f>
        <v>0</v>
      </c>
      <c r="AX339" s="26" t="str">
        <f>+IF(VLOOKUP($B339,'Lista Puestos Valorados'!$B$11:$BK$510,MATCH('Auxiliar General'!AR$4,'Lista Puestos Valorados'!$B$10:$BK$10,0),0)="","No relevante",VLOOKUP($B339,'Lista Puestos Valorados'!$B$11:$BK$510,MATCH('Auxiliar General'!AR$4,'Lista Puestos Valorados'!$B$10:$BK$10,0),0))</f>
        <v>No relevante</v>
      </c>
      <c r="AY339" s="26">
        <f>+HLOOKUP(AX339,Sistema_Puntos!$Q$5:$Y$43,'Auxiliar General'!AT$5,FALSE)</f>
        <v>0</v>
      </c>
      <c r="AZ339" s="26" t="str">
        <f>+IF(VLOOKUP($B339,'Lista Puestos Valorados'!$B$11:$BK$510,MATCH('Auxiliar General'!AT$4,'Lista Puestos Valorados'!$B$10:$BK$10,0),0)="","No relevante",VLOOKUP($B339,'Lista Puestos Valorados'!$B$11:$BK$510,MATCH('Auxiliar General'!AT$4,'Lista Puestos Valorados'!$B$10:$BK$10,0),0))</f>
        <v>No relevante</v>
      </c>
      <c r="BA339" s="26">
        <f>+HLOOKUP(AZ339,Sistema_Puntos!$Q$5:$Y$43,'Auxiliar General'!AV$5,FALSE)</f>
        <v>0</v>
      </c>
      <c r="BB339" s="26" t="str">
        <f>+IF(VLOOKUP($B339,'Lista Puestos Valorados'!$B$11:$BK$510,MATCH('Auxiliar General'!AV$4,'Lista Puestos Valorados'!$B$10:$BK$10,0),0)="","No relevante",VLOOKUP($B339,'Lista Puestos Valorados'!$B$11:$BK$510,MATCH('Auxiliar General'!AV$4,'Lista Puestos Valorados'!$B$10:$BK$10,0),0))</f>
        <v>No relevante</v>
      </c>
      <c r="BC339" s="26">
        <f>+HLOOKUP(BB339,Sistema_Puntos!$Q$5:$Y$43,'Auxiliar General'!AX$5,FALSE)</f>
        <v>0</v>
      </c>
      <c r="BD339" s="26" t="str">
        <f>+IF(VLOOKUP($B339,'Lista Puestos Valorados'!$B$11:$BK$510,MATCH('Auxiliar General'!AX$4,'Lista Puestos Valorados'!$B$10:$BK$10,0),0)="","No relevante",VLOOKUP($B339,'Lista Puestos Valorados'!$B$11:$BK$510,MATCH('Auxiliar General'!AX$4,'Lista Puestos Valorados'!$B$10:$BK$10,0),0))</f>
        <v>No relevante</v>
      </c>
      <c r="BE339" s="26">
        <f>+HLOOKUP(BD339,Sistema_Puntos!$Q$5:$Y$43,'Auxiliar General'!AZ$5,FALSE)</f>
        <v>0</v>
      </c>
      <c r="BF339" s="26" t="str">
        <f>+IF(VLOOKUP($B339,'Lista Puestos Valorados'!$B$11:$BK$510,MATCH('Auxiliar General'!AZ$4,'Lista Puestos Valorados'!$B$10:$BK$10,0),0)="","No relevante",VLOOKUP($B339,'Lista Puestos Valorados'!$B$11:$BK$510,MATCH('Auxiliar General'!AZ$4,'Lista Puestos Valorados'!$B$10:$BK$10,0),0))</f>
        <v>No relevante</v>
      </c>
      <c r="BG339" s="26">
        <f>+HLOOKUP(BF339,Sistema_Puntos!$Q$5:$Y$43,'Auxiliar General'!BB$5,FALSE)</f>
        <v>0</v>
      </c>
      <c r="BH339" s="26" t="str">
        <f>+IF(VLOOKUP($B339,'Lista Puestos Valorados'!$B$11:$BK$510,MATCH('Auxiliar General'!BB$4,'Lista Puestos Valorados'!$B$10:$BK$10,0),0)="","No relevante",VLOOKUP($B339,'Lista Puestos Valorados'!$B$11:$BK$510,MATCH('Auxiliar General'!BB$4,'Lista Puestos Valorados'!$B$10:$BK$10,0),0))</f>
        <v>No relevante</v>
      </c>
      <c r="BI339" s="26">
        <f>+HLOOKUP(BH339,Sistema_Puntos!$Q$5:$Y$43,'Auxiliar General'!BD$5,FALSE)</f>
        <v>0</v>
      </c>
      <c r="BJ339" s="26" t="str">
        <f>+IF(VLOOKUP($B339,'Lista Puestos Valorados'!$B$11:$BK$510,MATCH('Auxiliar General'!BD$4,'Lista Puestos Valorados'!$B$10:$BK$10,0),0)="","No relevante",VLOOKUP($B339,'Lista Puestos Valorados'!$B$11:$BK$510,MATCH('Auxiliar General'!BD$4,'Lista Puestos Valorados'!$B$10:$BK$10,0),0))</f>
        <v>No relevante</v>
      </c>
      <c r="BK339" s="26">
        <f>+HLOOKUP(BJ339,Sistema_Puntos!$Q$5:$Y$43,'Auxiliar General'!BF$5,FALSE)</f>
        <v>0</v>
      </c>
      <c r="BL339" s="26" t="str">
        <f>+IF(VLOOKUP($B339,'Lista Puestos Valorados'!$B$11:$BK$510,MATCH('Auxiliar General'!BF$4,'Lista Puestos Valorados'!$B$10:$BK$10,0),0)="","No relevante",VLOOKUP($B339,'Lista Puestos Valorados'!$B$11:$BK$510,MATCH('Auxiliar General'!BF$4,'Lista Puestos Valorados'!$B$10:$BK$10,0),0))</f>
        <v>No relevante</v>
      </c>
      <c r="BM339" s="26">
        <f>+HLOOKUP(BL339,Sistema_Puntos!$Q$5:$Y$43,'Auxiliar General'!BH$5,FALSE)</f>
        <v>0</v>
      </c>
      <c r="BN339" s="26" t="str">
        <f>+IF(VLOOKUP($B339,'Lista Puestos Valorados'!$B$11:$BK$510,MATCH('Auxiliar General'!BH$4,'Lista Puestos Valorados'!$B$10:$BK$10,0),0)="","No relevante",VLOOKUP($B339,'Lista Puestos Valorados'!$B$11:$BK$510,MATCH('Auxiliar General'!BH$4,'Lista Puestos Valorados'!$B$10:$BK$10,0),0))</f>
        <v>No relevante</v>
      </c>
      <c r="BO339" s="26">
        <f>+HLOOKUP(BN339,Sistema_Puntos!$Q$5:$Y$43,'Auxiliar General'!BJ$5,FALSE)</f>
        <v>0</v>
      </c>
      <c r="BP339" s="26" t="str">
        <f>+IF(VLOOKUP($B339,'Lista Puestos Valorados'!$B$11:$BK$510,MATCH('Auxiliar General'!BJ$4,'Lista Puestos Valorados'!$B$10:$BK$10,0),0)="","No relevante",VLOOKUP($B339,'Lista Puestos Valorados'!$B$11:$BK$510,MATCH('Auxiliar General'!BJ$4,'Lista Puestos Valorados'!$B$10:$BK$10,0),0))</f>
        <v>No relevante</v>
      </c>
      <c r="BQ339" s="26">
        <f>+HLOOKUP(BP339,Sistema_Puntos!$Q$5:$Y$43,'Auxiliar General'!BL$5,FALSE)</f>
        <v>0</v>
      </c>
      <c r="BR339" s="26" t="str">
        <f>+IF(VLOOKUP($B339,'Lista Puestos Valorados'!$B$11:$BK$510,MATCH('Auxiliar General'!BL$4,'Lista Puestos Valorados'!$B$10:$BK$10,0),0)="","No relevante",VLOOKUP($B339,'Lista Puestos Valorados'!$B$11:$BK$510,MATCH('Auxiliar General'!BL$4,'Lista Puestos Valorados'!$B$10:$BK$10,0),0))</f>
        <v>No relevante</v>
      </c>
      <c r="BS339" s="26">
        <f>+HLOOKUP(BR339,Sistema_Puntos!$Q$5:$Y$43,'Auxiliar General'!BN$5,FALSE)</f>
        <v>0</v>
      </c>
      <c r="BT339" s="26" t="str">
        <f>+IF(VLOOKUP($B339,'Lista Puestos Valorados'!$B$11:$BK$510,MATCH('Auxiliar General'!BN$4,'Lista Puestos Valorados'!$B$10:$BK$10,0),0)="","No relevante",VLOOKUP($B339,'Lista Puestos Valorados'!$B$11:$BK$510,MATCH('Auxiliar General'!BN$4,'Lista Puestos Valorados'!$B$10:$BK$10,0),0))</f>
        <v>No relevante</v>
      </c>
      <c r="BU339" s="26">
        <f>+HLOOKUP(BT339,Sistema_Puntos!$Q$5:$Y$43,'Auxiliar General'!BP$5,FALSE)</f>
        <v>0</v>
      </c>
      <c r="BV339" s="26" t="str">
        <f>+IF(VLOOKUP($B339,'Lista Puestos Valorados'!$B$11:$BK$510,MATCH('Auxiliar General'!BP$4,'Lista Puestos Valorados'!$B$10:$BK$10,0),0)="","No relevante",VLOOKUP($B339,'Lista Puestos Valorados'!$B$11:$BK$510,MATCH('Auxiliar General'!BP$4,'Lista Puestos Valorados'!$B$10:$BK$10,0),0))</f>
        <v>No relevante</v>
      </c>
      <c r="BW339" s="26">
        <f>+HLOOKUP(BV339,Sistema_Puntos!$Q$5:$Y$43,'Auxiliar General'!BR$5,FALSE)</f>
        <v>0</v>
      </c>
      <c r="BX339" s="26" t="str">
        <f>+IF(VLOOKUP($B339,'Lista Puestos Valorados'!$B$11:$BK$510,MATCH('Auxiliar General'!BR$4,'Lista Puestos Valorados'!$B$10:$BK$10,0),0)="","No relevante",VLOOKUP($B339,'Lista Puestos Valorados'!$B$11:$BK$510,MATCH('Auxiliar General'!BR$4,'Lista Puestos Valorados'!$B$10:$BK$10,0),0))</f>
        <v>No relevante</v>
      </c>
      <c r="BY339" s="26">
        <f>+HLOOKUP(BX339,Sistema_Puntos!$Q$5:$Y$43,'Auxiliar General'!BT$5,FALSE)</f>
        <v>0</v>
      </c>
      <c r="BZ339" s="26" t="str">
        <f>+IF(VLOOKUP($B339,'Lista Puestos Valorados'!$B$11:$BK$510,MATCH('Auxiliar General'!BT$4,'Lista Puestos Valorados'!$B$10:$BK$10,0),0)="","No relevante",VLOOKUP($B339,'Lista Puestos Valorados'!$B$11:$BK$510,MATCH('Auxiliar General'!BT$4,'Lista Puestos Valorados'!$B$10:$BK$10,0),0))</f>
        <v>No relevante</v>
      </c>
      <c r="CA339" s="26">
        <f>+HLOOKUP(BZ339,Sistema_Puntos!$Q$5:$Y$43,'Auxiliar General'!BV$5,FALSE)</f>
        <v>0</v>
      </c>
      <c r="CB339" s="26" t="str">
        <f>+IF(VLOOKUP($B339,'Lista Puestos Valorados'!$B$11:$BK$510,MATCH('Auxiliar General'!BV$4,'Lista Puestos Valorados'!$B$10:$BK$10,0),0)="","No relevante",VLOOKUP($B339,'Lista Puestos Valorados'!$B$11:$BK$510,MATCH('Auxiliar General'!BV$4,'Lista Puestos Valorados'!$B$10:$BK$10,0),0))</f>
        <v>No relevante</v>
      </c>
      <c r="CC339" s="26">
        <f>+HLOOKUP(CB339,Sistema_Puntos!$Q$5:$Y$43,'Auxiliar General'!BX$5,FALSE)</f>
        <v>0</v>
      </c>
      <c r="CD339" s="26" t="str">
        <f>+IF(VLOOKUP($B339,'Lista Puestos Valorados'!$B$11:$BK$510,MATCH('Auxiliar General'!BX$4,'Lista Puestos Valorados'!$B$10:$BK$10,0),0)="","No relevante",VLOOKUP($B339,'Lista Puestos Valorados'!$B$11:$BK$510,MATCH('Auxiliar General'!BX$4,'Lista Puestos Valorados'!$B$10:$BK$10,0),0))</f>
        <v>No relevante</v>
      </c>
      <c r="CE339" s="26">
        <f>+HLOOKUP(CD339,Sistema_Puntos!$Q$5:$Y$43,'Auxiliar General'!BZ$5,FALSE)</f>
        <v>0</v>
      </c>
      <c r="CF339" s="26" t="str">
        <f>+IF(VLOOKUP($B339,'Lista Puestos Valorados'!$B$11:$BK$510,MATCH('Auxiliar General'!BZ$4,'Lista Puestos Valorados'!$B$10:$BK$10,0),0)="","No relevante",VLOOKUP($B339,'Lista Puestos Valorados'!$B$11:$BK$510,MATCH('Auxiliar General'!BZ$4,'Lista Puestos Valorados'!$B$10:$BK$10,0),0))</f>
        <v>No relevante</v>
      </c>
      <c r="CG339" s="26">
        <f>+HLOOKUP(CF339,Sistema_Puntos!$Q$5:$Y$43,'Auxiliar General'!CB$5,FALSE)</f>
        <v>0</v>
      </c>
      <c r="CH339" s="29"/>
      <c r="CI339" s="29"/>
    </row>
    <row r="340" spans="2:87" ht="17.55" customHeight="1">
      <c r="B340" s="26">
        <f>+'Listado de Puestos'!B340</f>
        <v>330</v>
      </c>
      <c r="C340" s="26" t="str">
        <f>+IF('Lista Puestos Valorados'!C340="","",'Lista Puestos Valorados'!C340)</f>
        <v/>
      </c>
      <c r="D340" s="26" t="str">
        <f>+IF('Lista Puestos Valorados'!D340="","",'Lista Puestos Valorados'!D340)</f>
        <v/>
      </c>
      <c r="E340" s="26" t="str">
        <f>+IF('Lista Puestos Valorados'!E340="","",'Lista Puestos Valorados'!E340)</f>
        <v/>
      </c>
      <c r="F340" s="26" t="str">
        <f>+IF('Lista Puestos Valorados'!F340="","",'Lista Puestos Valorados'!F340)</f>
        <v/>
      </c>
      <c r="G340" s="26" t="str">
        <f>+IF('Lista Puestos Valorados'!G340="","",'Lista Puestos Valorados'!G340)</f>
        <v/>
      </c>
      <c r="H340" s="26" t="str">
        <f>+IF('Lista Puestos Valorados'!H340="","",'Lista Puestos Valorados'!H340)</f>
        <v/>
      </c>
      <c r="I340" s="26" t="str">
        <f>+IF('Lista Puestos Valorados'!I340="","",'Lista Puestos Valorados'!I340)</f>
        <v/>
      </c>
      <c r="J340" s="118" t="e">
        <f t="array" ref="J340">+IF(L340="","",_xlfn.IFS(L340&lt;='Cortes de Agrupacion'!$F$15,'Cortes de Agrupacion'!$E$15,'Resultados General'!L340&lt;='Cortes de Agrupacion'!$F$14,'Cortes de Agrupacion'!$E$14,'Resultados General'!L340&lt;='Cortes de Agrupacion'!$F$13,'Cortes de Agrupacion'!$E$13,L340&lt;='Cortes de Agrupacion'!$F$12,'Cortes de Agrupacion'!$E$12,'Resultados General'!L340&lt;='Cortes de Agrupacion'!$F$11,'Cortes de Agrupacion'!$E$11,'Resultados General'!L340&lt;='Cortes de Agrupacion'!$F$10,'Cortes de Agrupacion'!$E$10,'Resultados General'!L340&lt;='Cortes de Agrupacion'!$F$9,'Cortes de Agrupacion'!$E$9,'Resultados General'!L340&lt;='Cortes de Agrupacion'!$F$8,'Cortes de Agrupacion'!$E$8,'Resultados General'!L340&lt;='Cortes de Agrupacion'!$F$7,'Cortes de Agrupacion'!$E$7,'Resultados General'!L340&lt;='Cortes de Agrupacion'!$F$6,'Cortes de Agrupacion'!$E$6))</f>
        <v>#VALUE!</v>
      </c>
      <c r="K340" s="118" t="str">
        <f t="shared" si="10"/>
        <v/>
      </c>
      <c r="L340" s="124" t="e">
        <f>#VALUE!</f>
        <v>#VALUE!</v>
      </c>
      <c r="M340" s="26" t="e">
        <f ca="1">+_xlfn.IFNA(VLOOKUP(C340,'Distribución de puestos'!$B$8:$I$507,8,0),"")</f>
        <v>#NAME?</v>
      </c>
      <c r="N340" s="26" t="str">
        <f>+IF(VLOOKUP($B340,'Lista Puestos Valorados'!$B$11:$BK$510,MATCH('Auxiliar General'!H$4,'Lista Puestos Valorados'!$B$10:$BK$10,0),0)="","No relevante",VLOOKUP($B340,'Lista Puestos Valorados'!$B$11:$BK$510,MATCH('Auxiliar General'!H$4,'Lista Puestos Valorados'!$B$10:$BK$10,0),0))</f>
        <v>No relevante</v>
      </c>
      <c r="O340" s="26">
        <f>+HLOOKUP(N340,Sistema_Puntos!$Q$5:$Y$43,'Auxiliar General'!J$5,FALSE)</f>
        <v>0</v>
      </c>
      <c r="P340" s="26" t="str">
        <f>+IF(VLOOKUP($B340,'Lista Puestos Valorados'!$B$11:$BK$510,MATCH('Auxiliar General'!J$4,'Lista Puestos Valorados'!$B$10:$BK$10,0),0)="","No relevante",VLOOKUP($B340,'Lista Puestos Valorados'!$B$11:$BK$510,MATCH('Auxiliar General'!J$4,'Lista Puestos Valorados'!$B$10:$BK$10,0),0))</f>
        <v>No relevante</v>
      </c>
      <c r="Q340" s="26">
        <f>+HLOOKUP(P340,Sistema_Puntos!$Q$5:$Y$43,'Auxiliar General'!L$5,FALSE)</f>
        <v>0</v>
      </c>
      <c r="R340" s="26" t="str">
        <f>+IF(VLOOKUP($B340,'Lista Puestos Valorados'!$B$11:$BK$510,MATCH('Auxiliar General'!L$4,'Lista Puestos Valorados'!$B$10:$BK$10,0),0)="","No relevante",VLOOKUP($B340,'Lista Puestos Valorados'!$B$11:$BK$510,MATCH('Auxiliar General'!L$4,'Lista Puestos Valorados'!$B$10:$BK$10,0),0))</f>
        <v>No relevante</v>
      </c>
      <c r="S340" s="26">
        <f>+HLOOKUP(R340,Sistema_Puntos!$Q$5:$Y$43,'Auxiliar General'!N$5,FALSE)</f>
        <v>0</v>
      </c>
      <c r="T340" s="26" t="str">
        <f>+IF(VLOOKUP($B340,'Lista Puestos Valorados'!$B$11:$BK$510,MATCH('Auxiliar General'!N$4,'Lista Puestos Valorados'!$B$10:$BK$10,0),0)="","No relevante",VLOOKUP($B340,'Lista Puestos Valorados'!$B$11:$BK$510,MATCH('Auxiliar General'!N$4,'Lista Puestos Valorados'!$B$10:$BK$10,0),0))</f>
        <v>No relevante</v>
      </c>
      <c r="U340" s="26">
        <f>+HLOOKUP(T340,Sistema_Puntos!$Q$5:$Y$43,'Auxiliar General'!P$5,FALSE)</f>
        <v>0</v>
      </c>
      <c r="V340" s="26" t="str">
        <f>+IF(VLOOKUP($B340,'Lista Puestos Valorados'!$B$11:$BK$510,MATCH('Auxiliar General'!P$4,'Lista Puestos Valorados'!$B$10:$BK$10,0),0)="","No relevante",VLOOKUP($B340,'Lista Puestos Valorados'!$B$11:$BK$510,MATCH('Auxiliar General'!P$4,'Lista Puestos Valorados'!$B$10:$BK$10,0),0))</f>
        <v>No relevante</v>
      </c>
      <c r="W340" s="26">
        <f>+HLOOKUP(V340,Sistema_Puntos!$Q$5:$Y$43,'Auxiliar General'!R$5,FALSE)</f>
        <v>0</v>
      </c>
      <c r="X340" s="26" t="str">
        <f>+IF(VLOOKUP($B340,'Lista Puestos Valorados'!$B$11:$BK$510,MATCH('Auxiliar General'!R$4,'Lista Puestos Valorados'!$B$10:$BK$10,0),0)="","No relevante",VLOOKUP($B340,'Lista Puestos Valorados'!$B$11:$BK$510,MATCH('Auxiliar General'!R$4,'Lista Puestos Valorados'!$B$10:$BK$10,0),0))</f>
        <v>No relevante</v>
      </c>
      <c r="Y340" s="26">
        <f>+HLOOKUP(X340,Sistema_Puntos!$Q$5:$Y$43,'Auxiliar General'!T$5,FALSE)</f>
        <v>0</v>
      </c>
      <c r="Z340" s="26" t="str">
        <f>+IF(VLOOKUP($B340,'Lista Puestos Valorados'!$B$11:$BK$510,MATCH('Auxiliar General'!T$4,'Lista Puestos Valorados'!$B$10:$BK$10,0),0)="","No relevante",VLOOKUP($B340,'Lista Puestos Valorados'!$B$11:$BK$510,MATCH('Auxiliar General'!T$4,'Lista Puestos Valorados'!$B$10:$BK$10,0),0))</f>
        <v>No relevante</v>
      </c>
      <c r="AA340" s="26">
        <f>+HLOOKUP(Z340,Sistema_Puntos!$Q$5:$Y$43,'Auxiliar General'!V$5,FALSE)</f>
        <v>0</v>
      </c>
      <c r="AB340" s="26" t="str">
        <f>+IF(VLOOKUP($B340,'Lista Puestos Valorados'!$B$11:$BK$510,MATCH('Auxiliar General'!V$4,'Lista Puestos Valorados'!$B$10:$BK$10,0),0)="","No relevante",VLOOKUP($B340,'Lista Puestos Valorados'!$B$11:$BK$510,MATCH('Auxiliar General'!V$4,'Lista Puestos Valorados'!$B$10:$BK$10,0),0))</f>
        <v>No relevante</v>
      </c>
      <c r="AC340" s="26">
        <f>+HLOOKUP(AB340,Sistema_Puntos!$Q$5:$Y$43,'Auxiliar General'!X$5,FALSE)</f>
        <v>0</v>
      </c>
      <c r="AD340" s="26" t="str">
        <f>+IF(VLOOKUP($B340,'Lista Puestos Valorados'!$B$11:$BK$510,MATCH('Auxiliar General'!X$4,'Lista Puestos Valorados'!$B$10:$BK$10,0),0)="","No relevante",VLOOKUP($B340,'Lista Puestos Valorados'!$B$11:$BK$510,MATCH('Auxiliar General'!X$4,'Lista Puestos Valorados'!$B$10:$BK$10,0),0))</f>
        <v>No relevante</v>
      </c>
      <c r="AE340" s="26">
        <f>+HLOOKUP(AD340,Sistema_Puntos!$Q$5:$Y$43,'Auxiliar General'!Z$5,FALSE)</f>
        <v>0</v>
      </c>
      <c r="AF340" s="26" t="str">
        <f>+IF(VLOOKUP($B340,'Lista Puestos Valorados'!$B$11:$BK$510,MATCH('Auxiliar General'!Z$4,'Lista Puestos Valorados'!$B$10:$BK$10,0),0)="","No relevante",VLOOKUP($B340,'Lista Puestos Valorados'!$B$11:$BK$510,MATCH('Auxiliar General'!Z$4,'Lista Puestos Valorados'!$B$10:$BK$10,0),0))</f>
        <v>No relevante</v>
      </c>
      <c r="AG340" s="26">
        <f>+HLOOKUP(AF340,Sistema_Puntos!$Q$5:$Y$43,'Auxiliar General'!AB$5,FALSE)</f>
        <v>0</v>
      </c>
      <c r="AH340" s="26" t="str">
        <f>+IF(VLOOKUP($B340,'Lista Puestos Valorados'!$B$11:$BK$510,MATCH('Auxiliar General'!AB$4,'Lista Puestos Valorados'!$B$10:$BK$10,0),0)="","No relevante",VLOOKUP($B340,'Lista Puestos Valorados'!$B$11:$BK$510,MATCH('Auxiliar General'!AB$4,'Lista Puestos Valorados'!$B$10:$BK$10,0),0))</f>
        <v>No relevante</v>
      </c>
      <c r="AI340" s="26">
        <f>+HLOOKUP(AH340,Sistema_Puntos!$Q$5:$Y$43,'Auxiliar General'!AD$5,FALSE)</f>
        <v>0</v>
      </c>
      <c r="AJ340" s="26" t="str">
        <f>+IF(VLOOKUP($B340,'Lista Puestos Valorados'!$B$11:$BK$510,MATCH('Auxiliar General'!AD$4,'Lista Puestos Valorados'!$B$10:$BK$10,0),0)="","No relevante",VLOOKUP($B340,'Lista Puestos Valorados'!$B$11:$BK$510,MATCH('Auxiliar General'!AD$4,'Lista Puestos Valorados'!$B$10:$BK$10,0),0))</f>
        <v>No relevante</v>
      </c>
      <c r="AK340" s="26">
        <f>+HLOOKUP(AJ340,Sistema_Puntos!$Q$5:$Y$43,'Auxiliar General'!AF$5,FALSE)</f>
        <v>0</v>
      </c>
      <c r="AL340" s="26" t="str">
        <f>+IF(VLOOKUP($B340,'Lista Puestos Valorados'!$B$11:$BK$510,MATCH('Auxiliar General'!AF$4,'Lista Puestos Valorados'!$B$10:$BK$10,0),0)="","No relevante",VLOOKUP($B340,'Lista Puestos Valorados'!$B$11:$BK$510,MATCH('Auxiliar General'!AF$4,'Lista Puestos Valorados'!$B$10:$BK$10,0),0))</f>
        <v>No relevante</v>
      </c>
      <c r="AM340" s="26">
        <f>+HLOOKUP(AL340,Sistema_Puntos!$Q$5:$Y$43,'Auxiliar General'!AH$5,FALSE)</f>
        <v>0</v>
      </c>
      <c r="AN340" s="26" t="str">
        <f>+IF(VLOOKUP($B340,'Lista Puestos Valorados'!$B$11:$BK$510,MATCH('Auxiliar General'!AH$4,'Lista Puestos Valorados'!$B$10:$BK$10,0),0)="","No relevante",VLOOKUP($B340,'Lista Puestos Valorados'!$B$11:$BK$510,MATCH('Auxiliar General'!AH$4,'Lista Puestos Valorados'!$B$10:$BK$10,0),0))</f>
        <v>No relevante</v>
      </c>
      <c r="AO340" s="26">
        <f>+HLOOKUP(AN340,Sistema_Puntos!$Q$5:$Y$43,'Auxiliar General'!AJ$5,FALSE)</f>
        <v>0</v>
      </c>
      <c r="AP340" s="26" t="str">
        <f>+IF(VLOOKUP($B340,'Lista Puestos Valorados'!$B$11:$BK$510,MATCH('Auxiliar General'!AJ$4,'Lista Puestos Valorados'!$B$10:$BK$10,0),0)="","No relevante",VLOOKUP($B340,'Lista Puestos Valorados'!$B$11:$BK$510,MATCH('Auxiliar General'!AJ$4,'Lista Puestos Valorados'!$B$10:$BK$10,0),0))</f>
        <v>No relevante</v>
      </c>
      <c r="AQ340" s="26">
        <f>+HLOOKUP(AP340,Sistema_Puntos!$Q$5:$Y$43,'Auxiliar General'!AL$5,FALSE)</f>
        <v>0</v>
      </c>
      <c r="AR340" s="26" t="str">
        <f>+IF(VLOOKUP($B340,'Lista Puestos Valorados'!$B$11:$BK$510,MATCH('Auxiliar General'!AL$4,'Lista Puestos Valorados'!$B$10:$BK$10,0),0)="","No relevante",VLOOKUP($B340,'Lista Puestos Valorados'!$B$11:$BK$510,MATCH('Auxiliar General'!AL$4,'Lista Puestos Valorados'!$B$10:$BK$10,0),0))</f>
        <v>No relevante</v>
      </c>
      <c r="AS340" s="26">
        <f>+HLOOKUP(AR340,Sistema_Puntos!$Q$5:$Y$43,'Auxiliar General'!AN$5,FALSE)</f>
        <v>0</v>
      </c>
      <c r="AT340" s="26" t="str">
        <f>+IF(VLOOKUP($B340,'Lista Puestos Valorados'!$B$11:$BK$510,MATCH('Auxiliar General'!AN$4,'Lista Puestos Valorados'!$B$10:$BK$10,0),0)="","No relevante",VLOOKUP($B340,'Lista Puestos Valorados'!$B$11:$BK$510,MATCH('Auxiliar General'!AN$4,'Lista Puestos Valorados'!$B$10:$BK$10,0),0))</f>
        <v>No relevante</v>
      </c>
      <c r="AU340" s="26">
        <f>+HLOOKUP(AT340,Sistema_Puntos!$Q$5:$Y$43,'Auxiliar General'!AP$5,FALSE)</f>
        <v>0</v>
      </c>
      <c r="AV340" s="26" t="str">
        <f>+IF(VLOOKUP($B340,'Lista Puestos Valorados'!$B$11:$BK$510,MATCH('Auxiliar General'!AP$4,'Lista Puestos Valorados'!$B$10:$BK$10,0),0)="","No relevante",VLOOKUP($B340,'Lista Puestos Valorados'!$B$11:$BK$510,MATCH('Auxiliar General'!AP$4,'Lista Puestos Valorados'!$B$10:$BK$10,0),0))</f>
        <v>No relevante</v>
      </c>
      <c r="AW340" s="26">
        <f>+HLOOKUP(AV340,Sistema_Puntos!$Q$5:$Y$43,'Auxiliar General'!AR$5,FALSE)</f>
        <v>0</v>
      </c>
      <c r="AX340" s="26" t="str">
        <f>+IF(VLOOKUP($B340,'Lista Puestos Valorados'!$B$11:$BK$510,MATCH('Auxiliar General'!AR$4,'Lista Puestos Valorados'!$B$10:$BK$10,0),0)="","No relevante",VLOOKUP($B340,'Lista Puestos Valorados'!$B$11:$BK$510,MATCH('Auxiliar General'!AR$4,'Lista Puestos Valorados'!$B$10:$BK$10,0),0))</f>
        <v>No relevante</v>
      </c>
      <c r="AY340" s="26">
        <f>+HLOOKUP(AX340,Sistema_Puntos!$Q$5:$Y$43,'Auxiliar General'!AT$5,FALSE)</f>
        <v>0</v>
      </c>
      <c r="AZ340" s="26" t="str">
        <f>+IF(VLOOKUP($B340,'Lista Puestos Valorados'!$B$11:$BK$510,MATCH('Auxiliar General'!AT$4,'Lista Puestos Valorados'!$B$10:$BK$10,0),0)="","No relevante",VLOOKUP($B340,'Lista Puestos Valorados'!$B$11:$BK$510,MATCH('Auxiliar General'!AT$4,'Lista Puestos Valorados'!$B$10:$BK$10,0),0))</f>
        <v>No relevante</v>
      </c>
      <c r="BA340" s="26">
        <f>+HLOOKUP(AZ340,Sistema_Puntos!$Q$5:$Y$43,'Auxiliar General'!AV$5,FALSE)</f>
        <v>0</v>
      </c>
      <c r="BB340" s="26" t="str">
        <f>+IF(VLOOKUP($B340,'Lista Puestos Valorados'!$B$11:$BK$510,MATCH('Auxiliar General'!AV$4,'Lista Puestos Valorados'!$B$10:$BK$10,0),0)="","No relevante",VLOOKUP($B340,'Lista Puestos Valorados'!$B$11:$BK$510,MATCH('Auxiliar General'!AV$4,'Lista Puestos Valorados'!$B$10:$BK$10,0),0))</f>
        <v>No relevante</v>
      </c>
      <c r="BC340" s="26">
        <f>+HLOOKUP(BB340,Sistema_Puntos!$Q$5:$Y$43,'Auxiliar General'!AX$5,FALSE)</f>
        <v>0</v>
      </c>
      <c r="BD340" s="26" t="str">
        <f>+IF(VLOOKUP($B340,'Lista Puestos Valorados'!$B$11:$BK$510,MATCH('Auxiliar General'!AX$4,'Lista Puestos Valorados'!$B$10:$BK$10,0),0)="","No relevante",VLOOKUP($B340,'Lista Puestos Valorados'!$B$11:$BK$510,MATCH('Auxiliar General'!AX$4,'Lista Puestos Valorados'!$B$10:$BK$10,0),0))</f>
        <v>No relevante</v>
      </c>
      <c r="BE340" s="26">
        <f>+HLOOKUP(BD340,Sistema_Puntos!$Q$5:$Y$43,'Auxiliar General'!AZ$5,FALSE)</f>
        <v>0</v>
      </c>
      <c r="BF340" s="26" t="str">
        <f>+IF(VLOOKUP($B340,'Lista Puestos Valorados'!$B$11:$BK$510,MATCH('Auxiliar General'!AZ$4,'Lista Puestos Valorados'!$B$10:$BK$10,0),0)="","No relevante",VLOOKUP($B340,'Lista Puestos Valorados'!$B$11:$BK$510,MATCH('Auxiliar General'!AZ$4,'Lista Puestos Valorados'!$B$10:$BK$10,0),0))</f>
        <v>No relevante</v>
      </c>
      <c r="BG340" s="26">
        <f>+HLOOKUP(BF340,Sistema_Puntos!$Q$5:$Y$43,'Auxiliar General'!BB$5,FALSE)</f>
        <v>0</v>
      </c>
      <c r="BH340" s="26" t="str">
        <f>+IF(VLOOKUP($B340,'Lista Puestos Valorados'!$B$11:$BK$510,MATCH('Auxiliar General'!BB$4,'Lista Puestos Valorados'!$B$10:$BK$10,0),0)="","No relevante",VLOOKUP($B340,'Lista Puestos Valorados'!$B$11:$BK$510,MATCH('Auxiliar General'!BB$4,'Lista Puestos Valorados'!$B$10:$BK$10,0),0))</f>
        <v>No relevante</v>
      </c>
      <c r="BI340" s="26">
        <f>+HLOOKUP(BH340,Sistema_Puntos!$Q$5:$Y$43,'Auxiliar General'!BD$5,FALSE)</f>
        <v>0</v>
      </c>
      <c r="BJ340" s="26" t="str">
        <f>+IF(VLOOKUP($B340,'Lista Puestos Valorados'!$B$11:$BK$510,MATCH('Auxiliar General'!BD$4,'Lista Puestos Valorados'!$B$10:$BK$10,0),0)="","No relevante",VLOOKUP($B340,'Lista Puestos Valorados'!$B$11:$BK$510,MATCH('Auxiliar General'!BD$4,'Lista Puestos Valorados'!$B$10:$BK$10,0),0))</f>
        <v>No relevante</v>
      </c>
      <c r="BK340" s="26">
        <f>+HLOOKUP(BJ340,Sistema_Puntos!$Q$5:$Y$43,'Auxiliar General'!BF$5,FALSE)</f>
        <v>0</v>
      </c>
      <c r="BL340" s="26" t="str">
        <f>+IF(VLOOKUP($B340,'Lista Puestos Valorados'!$B$11:$BK$510,MATCH('Auxiliar General'!BF$4,'Lista Puestos Valorados'!$B$10:$BK$10,0),0)="","No relevante",VLOOKUP($B340,'Lista Puestos Valorados'!$B$11:$BK$510,MATCH('Auxiliar General'!BF$4,'Lista Puestos Valorados'!$B$10:$BK$10,0),0))</f>
        <v>No relevante</v>
      </c>
      <c r="BM340" s="26">
        <f>+HLOOKUP(BL340,Sistema_Puntos!$Q$5:$Y$43,'Auxiliar General'!BH$5,FALSE)</f>
        <v>0</v>
      </c>
      <c r="BN340" s="26" t="str">
        <f>+IF(VLOOKUP($B340,'Lista Puestos Valorados'!$B$11:$BK$510,MATCH('Auxiliar General'!BH$4,'Lista Puestos Valorados'!$B$10:$BK$10,0),0)="","No relevante",VLOOKUP($B340,'Lista Puestos Valorados'!$B$11:$BK$510,MATCH('Auxiliar General'!BH$4,'Lista Puestos Valorados'!$B$10:$BK$10,0),0))</f>
        <v>No relevante</v>
      </c>
      <c r="BO340" s="26">
        <f>+HLOOKUP(BN340,Sistema_Puntos!$Q$5:$Y$43,'Auxiliar General'!BJ$5,FALSE)</f>
        <v>0</v>
      </c>
      <c r="BP340" s="26" t="str">
        <f>+IF(VLOOKUP($B340,'Lista Puestos Valorados'!$B$11:$BK$510,MATCH('Auxiliar General'!BJ$4,'Lista Puestos Valorados'!$B$10:$BK$10,0),0)="","No relevante",VLOOKUP($B340,'Lista Puestos Valorados'!$B$11:$BK$510,MATCH('Auxiliar General'!BJ$4,'Lista Puestos Valorados'!$B$10:$BK$10,0),0))</f>
        <v>No relevante</v>
      </c>
      <c r="BQ340" s="26">
        <f>+HLOOKUP(BP340,Sistema_Puntos!$Q$5:$Y$43,'Auxiliar General'!BL$5,FALSE)</f>
        <v>0</v>
      </c>
      <c r="BR340" s="26" t="str">
        <f>+IF(VLOOKUP($B340,'Lista Puestos Valorados'!$B$11:$BK$510,MATCH('Auxiliar General'!BL$4,'Lista Puestos Valorados'!$B$10:$BK$10,0),0)="","No relevante",VLOOKUP($B340,'Lista Puestos Valorados'!$B$11:$BK$510,MATCH('Auxiliar General'!BL$4,'Lista Puestos Valorados'!$B$10:$BK$10,0),0))</f>
        <v>No relevante</v>
      </c>
      <c r="BS340" s="26">
        <f>+HLOOKUP(BR340,Sistema_Puntos!$Q$5:$Y$43,'Auxiliar General'!BN$5,FALSE)</f>
        <v>0</v>
      </c>
      <c r="BT340" s="26" t="str">
        <f>+IF(VLOOKUP($B340,'Lista Puestos Valorados'!$B$11:$BK$510,MATCH('Auxiliar General'!BN$4,'Lista Puestos Valorados'!$B$10:$BK$10,0),0)="","No relevante",VLOOKUP($B340,'Lista Puestos Valorados'!$B$11:$BK$510,MATCH('Auxiliar General'!BN$4,'Lista Puestos Valorados'!$B$10:$BK$10,0),0))</f>
        <v>No relevante</v>
      </c>
      <c r="BU340" s="26">
        <f>+HLOOKUP(BT340,Sistema_Puntos!$Q$5:$Y$43,'Auxiliar General'!BP$5,FALSE)</f>
        <v>0</v>
      </c>
      <c r="BV340" s="26" t="str">
        <f>+IF(VLOOKUP($B340,'Lista Puestos Valorados'!$B$11:$BK$510,MATCH('Auxiliar General'!BP$4,'Lista Puestos Valorados'!$B$10:$BK$10,0),0)="","No relevante",VLOOKUP($B340,'Lista Puestos Valorados'!$B$11:$BK$510,MATCH('Auxiliar General'!BP$4,'Lista Puestos Valorados'!$B$10:$BK$10,0),0))</f>
        <v>No relevante</v>
      </c>
      <c r="BW340" s="26">
        <f>+HLOOKUP(BV340,Sistema_Puntos!$Q$5:$Y$43,'Auxiliar General'!BR$5,FALSE)</f>
        <v>0</v>
      </c>
      <c r="BX340" s="26" t="str">
        <f>+IF(VLOOKUP($B340,'Lista Puestos Valorados'!$B$11:$BK$510,MATCH('Auxiliar General'!BR$4,'Lista Puestos Valorados'!$B$10:$BK$10,0),0)="","No relevante",VLOOKUP($B340,'Lista Puestos Valorados'!$B$11:$BK$510,MATCH('Auxiliar General'!BR$4,'Lista Puestos Valorados'!$B$10:$BK$10,0),0))</f>
        <v>No relevante</v>
      </c>
      <c r="BY340" s="26">
        <f>+HLOOKUP(BX340,Sistema_Puntos!$Q$5:$Y$43,'Auxiliar General'!BT$5,FALSE)</f>
        <v>0</v>
      </c>
      <c r="BZ340" s="26" t="str">
        <f>+IF(VLOOKUP($B340,'Lista Puestos Valorados'!$B$11:$BK$510,MATCH('Auxiliar General'!BT$4,'Lista Puestos Valorados'!$B$10:$BK$10,0),0)="","No relevante",VLOOKUP($B340,'Lista Puestos Valorados'!$B$11:$BK$510,MATCH('Auxiliar General'!BT$4,'Lista Puestos Valorados'!$B$10:$BK$10,0),0))</f>
        <v>No relevante</v>
      </c>
      <c r="CA340" s="26">
        <f>+HLOOKUP(BZ340,Sistema_Puntos!$Q$5:$Y$43,'Auxiliar General'!BV$5,FALSE)</f>
        <v>0</v>
      </c>
      <c r="CB340" s="26" t="str">
        <f>+IF(VLOOKUP($B340,'Lista Puestos Valorados'!$B$11:$BK$510,MATCH('Auxiliar General'!BV$4,'Lista Puestos Valorados'!$B$10:$BK$10,0),0)="","No relevante",VLOOKUP($B340,'Lista Puestos Valorados'!$B$11:$BK$510,MATCH('Auxiliar General'!BV$4,'Lista Puestos Valorados'!$B$10:$BK$10,0),0))</f>
        <v>No relevante</v>
      </c>
      <c r="CC340" s="26">
        <f>+HLOOKUP(CB340,Sistema_Puntos!$Q$5:$Y$43,'Auxiliar General'!BX$5,FALSE)</f>
        <v>0</v>
      </c>
      <c r="CD340" s="26" t="str">
        <f>+IF(VLOOKUP($B340,'Lista Puestos Valorados'!$B$11:$BK$510,MATCH('Auxiliar General'!BX$4,'Lista Puestos Valorados'!$B$10:$BK$10,0),0)="","No relevante",VLOOKUP($B340,'Lista Puestos Valorados'!$B$11:$BK$510,MATCH('Auxiliar General'!BX$4,'Lista Puestos Valorados'!$B$10:$BK$10,0),0))</f>
        <v>No relevante</v>
      </c>
      <c r="CE340" s="26">
        <f>+HLOOKUP(CD340,Sistema_Puntos!$Q$5:$Y$43,'Auxiliar General'!BZ$5,FALSE)</f>
        <v>0</v>
      </c>
      <c r="CF340" s="26" t="str">
        <f>+IF(VLOOKUP($B340,'Lista Puestos Valorados'!$B$11:$BK$510,MATCH('Auxiliar General'!BZ$4,'Lista Puestos Valorados'!$B$10:$BK$10,0),0)="","No relevante",VLOOKUP($B340,'Lista Puestos Valorados'!$B$11:$BK$510,MATCH('Auxiliar General'!BZ$4,'Lista Puestos Valorados'!$B$10:$BK$10,0),0))</f>
        <v>No relevante</v>
      </c>
      <c r="CG340" s="26">
        <f>+HLOOKUP(CF340,Sistema_Puntos!$Q$5:$Y$43,'Auxiliar General'!CB$5,FALSE)</f>
        <v>0</v>
      </c>
      <c r="CH340" s="29"/>
      <c r="CI340" s="29"/>
    </row>
    <row r="341" spans="2:87" ht="17.55" customHeight="1">
      <c r="B341" s="26">
        <f>+'Listado de Puestos'!B341</f>
        <v>331</v>
      </c>
      <c r="C341" s="26" t="str">
        <f>+IF('Lista Puestos Valorados'!C341="","",'Lista Puestos Valorados'!C341)</f>
        <v/>
      </c>
      <c r="D341" s="26" t="str">
        <f>+IF('Lista Puestos Valorados'!D341="","",'Lista Puestos Valorados'!D341)</f>
        <v/>
      </c>
      <c r="E341" s="26" t="str">
        <f>+IF('Lista Puestos Valorados'!E341="","",'Lista Puestos Valorados'!E341)</f>
        <v/>
      </c>
      <c r="F341" s="26" t="str">
        <f>+IF('Lista Puestos Valorados'!F341="","",'Lista Puestos Valorados'!F341)</f>
        <v/>
      </c>
      <c r="G341" s="26" t="str">
        <f>+IF('Lista Puestos Valorados'!G341="","",'Lista Puestos Valorados'!G341)</f>
        <v/>
      </c>
      <c r="H341" s="26" t="str">
        <f>+IF('Lista Puestos Valorados'!H341="","",'Lista Puestos Valorados'!H341)</f>
        <v/>
      </c>
      <c r="I341" s="26" t="str">
        <f>+IF('Lista Puestos Valorados'!I341="","",'Lista Puestos Valorados'!I341)</f>
        <v/>
      </c>
      <c r="J341" s="118" t="e">
        <f t="array" ref="J341">+IF(L341="","",_xlfn.IFS(L341&lt;='Cortes de Agrupacion'!$F$15,'Cortes de Agrupacion'!$E$15,'Resultados General'!L341&lt;='Cortes de Agrupacion'!$F$14,'Cortes de Agrupacion'!$E$14,'Resultados General'!L341&lt;='Cortes de Agrupacion'!$F$13,'Cortes de Agrupacion'!$E$13,L341&lt;='Cortes de Agrupacion'!$F$12,'Cortes de Agrupacion'!$E$12,'Resultados General'!L341&lt;='Cortes de Agrupacion'!$F$11,'Cortes de Agrupacion'!$E$11,'Resultados General'!L341&lt;='Cortes de Agrupacion'!$F$10,'Cortes de Agrupacion'!$E$10,'Resultados General'!L341&lt;='Cortes de Agrupacion'!$F$9,'Cortes de Agrupacion'!$E$9,'Resultados General'!L341&lt;='Cortes de Agrupacion'!$F$8,'Cortes de Agrupacion'!$E$8,'Resultados General'!L341&lt;='Cortes de Agrupacion'!$F$7,'Cortes de Agrupacion'!$E$7,'Resultados General'!L341&lt;='Cortes de Agrupacion'!$F$6,'Cortes de Agrupacion'!$E$6))</f>
        <v>#VALUE!</v>
      </c>
      <c r="K341" s="118" t="str">
        <f t="shared" si="10"/>
        <v/>
      </c>
      <c r="L341" s="124" t="e">
        <f>#VALUE!</f>
        <v>#VALUE!</v>
      </c>
      <c r="M341" s="26" t="e">
        <f ca="1">+_xlfn.IFNA(VLOOKUP(C341,'Distribución de puestos'!$B$8:$I$507,8,0),"")</f>
        <v>#NAME?</v>
      </c>
      <c r="N341" s="26" t="str">
        <f>+IF(VLOOKUP($B341,'Lista Puestos Valorados'!$B$11:$BK$510,MATCH('Auxiliar General'!H$4,'Lista Puestos Valorados'!$B$10:$BK$10,0),0)="","No relevante",VLOOKUP($B341,'Lista Puestos Valorados'!$B$11:$BK$510,MATCH('Auxiliar General'!H$4,'Lista Puestos Valorados'!$B$10:$BK$10,0),0))</f>
        <v>No relevante</v>
      </c>
      <c r="O341" s="26">
        <f>+HLOOKUP(N341,Sistema_Puntos!$Q$5:$Y$43,'Auxiliar General'!J$5,FALSE)</f>
        <v>0</v>
      </c>
      <c r="P341" s="26" t="str">
        <f>+IF(VLOOKUP($B341,'Lista Puestos Valorados'!$B$11:$BK$510,MATCH('Auxiliar General'!J$4,'Lista Puestos Valorados'!$B$10:$BK$10,0),0)="","No relevante",VLOOKUP($B341,'Lista Puestos Valorados'!$B$11:$BK$510,MATCH('Auxiliar General'!J$4,'Lista Puestos Valorados'!$B$10:$BK$10,0),0))</f>
        <v>No relevante</v>
      </c>
      <c r="Q341" s="26">
        <f>+HLOOKUP(P341,Sistema_Puntos!$Q$5:$Y$43,'Auxiliar General'!L$5,FALSE)</f>
        <v>0</v>
      </c>
      <c r="R341" s="26" t="str">
        <f>+IF(VLOOKUP($B341,'Lista Puestos Valorados'!$B$11:$BK$510,MATCH('Auxiliar General'!L$4,'Lista Puestos Valorados'!$B$10:$BK$10,0),0)="","No relevante",VLOOKUP($B341,'Lista Puestos Valorados'!$B$11:$BK$510,MATCH('Auxiliar General'!L$4,'Lista Puestos Valorados'!$B$10:$BK$10,0),0))</f>
        <v>No relevante</v>
      </c>
      <c r="S341" s="26">
        <f>+HLOOKUP(R341,Sistema_Puntos!$Q$5:$Y$43,'Auxiliar General'!N$5,FALSE)</f>
        <v>0</v>
      </c>
      <c r="T341" s="26" t="str">
        <f>+IF(VLOOKUP($B341,'Lista Puestos Valorados'!$B$11:$BK$510,MATCH('Auxiliar General'!N$4,'Lista Puestos Valorados'!$B$10:$BK$10,0),0)="","No relevante",VLOOKUP($B341,'Lista Puestos Valorados'!$B$11:$BK$510,MATCH('Auxiliar General'!N$4,'Lista Puestos Valorados'!$B$10:$BK$10,0),0))</f>
        <v>No relevante</v>
      </c>
      <c r="U341" s="26">
        <f>+HLOOKUP(T341,Sistema_Puntos!$Q$5:$Y$43,'Auxiliar General'!P$5,FALSE)</f>
        <v>0</v>
      </c>
      <c r="V341" s="26" t="str">
        <f>+IF(VLOOKUP($B341,'Lista Puestos Valorados'!$B$11:$BK$510,MATCH('Auxiliar General'!P$4,'Lista Puestos Valorados'!$B$10:$BK$10,0),0)="","No relevante",VLOOKUP($B341,'Lista Puestos Valorados'!$B$11:$BK$510,MATCH('Auxiliar General'!P$4,'Lista Puestos Valorados'!$B$10:$BK$10,0),0))</f>
        <v>No relevante</v>
      </c>
      <c r="W341" s="26">
        <f>+HLOOKUP(V341,Sistema_Puntos!$Q$5:$Y$43,'Auxiliar General'!R$5,FALSE)</f>
        <v>0</v>
      </c>
      <c r="X341" s="26" t="str">
        <f>+IF(VLOOKUP($B341,'Lista Puestos Valorados'!$B$11:$BK$510,MATCH('Auxiliar General'!R$4,'Lista Puestos Valorados'!$B$10:$BK$10,0),0)="","No relevante",VLOOKUP($B341,'Lista Puestos Valorados'!$B$11:$BK$510,MATCH('Auxiliar General'!R$4,'Lista Puestos Valorados'!$B$10:$BK$10,0),0))</f>
        <v>No relevante</v>
      </c>
      <c r="Y341" s="26">
        <f>+HLOOKUP(X341,Sistema_Puntos!$Q$5:$Y$43,'Auxiliar General'!T$5,FALSE)</f>
        <v>0</v>
      </c>
      <c r="Z341" s="26" t="str">
        <f>+IF(VLOOKUP($B341,'Lista Puestos Valorados'!$B$11:$BK$510,MATCH('Auxiliar General'!T$4,'Lista Puestos Valorados'!$B$10:$BK$10,0),0)="","No relevante",VLOOKUP($B341,'Lista Puestos Valorados'!$B$11:$BK$510,MATCH('Auxiliar General'!T$4,'Lista Puestos Valorados'!$B$10:$BK$10,0),0))</f>
        <v>No relevante</v>
      </c>
      <c r="AA341" s="26">
        <f>+HLOOKUP(Z341,Sistema_Puntos!$Q$5:$Y$43,'Auxiliar General'!V$5,FALSE)</f>
        <v>0</v>
      </c>
      <c r="AB341" s="26" t="str">
        <f>+IF(VLOOKUP($B341,'Lista Puestos Valorados'!$B$11:$BK$510,MATCH('Auxiliar General'!V$4,'Lista Puestos Valorados'!$B$10:$BK$10,0),0)="","No relevante",VLOOKUP($B341,'Lista Puestos Valorados'!$B$11:$BK$510,MATCH('Auxiliar General'!V$4,'Lista Puestos Valorados'!$B$10:$BK$10,0),0))</f>
        <v>No relevante</v>
      </c>
      <c r="AC341" s="26">
        <f>+HLOOKUP(AB341,Sistema_Puntos!$Q$5:$Y$43,'Auxiliar General'!X$5,FALSE)</f>
        <v>0</v>
      </c>
      <c r="AD341" s="26" t="str">
        <f>+IF(VLOOKUP($B341,'Lista Puestos Valorados'!$B$11:$BK$510,MATCH('Auxiliar General'!X$4,'Lista Puestos Valorados'!$B$10:$BK$10,0),0)="","No relevante",VLOOKUP($B341,'Lista Puestos Valorados'!$B$11:$BK$510,MATCH('Auxiliar General'!X$4,'Lista Puestos Valorados'!$B$10:$BK$10,0),0))</f>
        <v>No relevante</v>
      </c>
      <c r="AE341" s="26">
        <f>+HLOOKUP(AD341,Sistema_Puntos!$Q$5:$Y$43,'Auxiliar General'!Z$5,FALSE)</f>
        <v>0</v>
      </c>
      <c r="AF341" s="26" t="str">
        <f>+IF(VLOOKUP($B341,'Lista Puestos Valorados'!$B$11:$BK$510,MATCH('Auxiliar General'!Z$4,'Lista Puestos Valorados'!$B$10:$BK$10,0),0)="","No relevante",VLOOKUP($B341,'Lista Puestos Valorados'!$B$11:$BK$510,MATCH('Auxiliar General'!Z$4,'Lista Puestos Valorados'!$B$10:$BK$10,0),0))</f>
        <v>No relevante</v>
      </c>
      <c r="AG341" s="26">
        <f>+HLOOKUP(AF341,Sistema_Puntos!$Q$5:$Y$43,'Auxiliar General'!AB$5,FALSE)</f>
        <v>0</v>
      </c>
      <c r="AH341" s="26" t="str">
        <f>+IF(VLOOKUP($B341,'Lista Puestos Valorados'!$B$11:$BK$510,MATCH('Auxiliar General'!AB$4,'Lista Puestos Valorados'!$B$10:$BK$10,0),0)="","No relevante",VLOOKUP($B341,'Lista Puestos Valorados'!$B$11:$BK$510,MATCH('Auxiliar General'!AB$4,'Lista Puestos Valorados'!$B$10:$BK$10,0),0))</f>
        <v>No relevante</v>
      </c>
      <c r="AI341" s="26">
        <f>+HLOOKUP(AH341,Sistema_Puntos!$Q$5:$Y$43,'Auxiliar General'!AD$5,FALSE)</f>
        <v>0</v>
      </c>
      <c r="AJ341" s="26" t="str">
        <f>+IF(VLOOKUP($B341,'Lista Puestos Valorados'!$B$11:$BK$510,MATCH('Auxiliar General'!AD$4,'Lista Puestos Valorados'!$B$10:$BK$10,0),0)="","No relevante",VLOOKUP($B341,'Lista Puestos Valorados'!$B$11:$BK$510,MATCH('Auxiliar General'!AD$4,'Lista Puestos Valorados'!$B$10:$BK$10,0),0))</f>
        <v>No relevante</v>
      </c>
      <c r="AK341" s="26">
        <f>+HLOOKUP(AJ341,Sistema_Puntos!$Q$5:$Y$43,'Auxiliar General'!AF$5,FALSE)</f>
        <v>0</v>
      </c>
      <c r="AL341" s="26" t="str">
        <f>+IF(VLOOKUP($B341,'Lista Puestos Valorados'!$B$11:$BK$510,MATCH('Auxiliar General'!AF$4,'Lista Puestos Valorados'!$B$10:$BK$10,0),0)="","No relevante",VLOOKUP($B341,'Lista Puestos Valorados'!$B$11:$BK$510,MATCH('Auxiliar General'!AF$4,'Lista Puestos Valorados'!$B$10:$BK$10,0),0))</f>
        <v>No relevante</v>
      </c>
      <c r="AM341" s="26">
        <f>+HLOOKUP(AL341,Sistema_Puntos!$Q$5:$Y$43,'Auxiliar General'!AH$5,FALSE)</f>
        <v>0</v>
      </c>
      <c r="AN341" s="26" t="str">
        <f>+IF(VLOOKUP($B341,'Lista Puestos Valorados'!$B$11:$BK$510,MATCH('Auxiliar General'!AH$4,'Lista Puestos Valorados'!$B$10:$BK$10,0),0)="","No relevante",VLOOKUP($B341,'Lista Puestos Valorados'!$B$11:$BK$510,MATCH('Auxiliar General'!AH$4,'Lista Puestos Valorados'!$B$10:$BK$10,0),0))</f>
        <v>No relevante</v>
      </c>
      <c r="AO341" s="26">
        <f>+HLOOKUP(AN341,Sistema_Puntos!$Q$5:$Y$43,'Auxiliar General'!AJ$5,FALSE)</f>
        <v>0</v>
      </c>
      <c r="AP341" s="26" t="str">
        <f>+IF(VLOOKUP($B341,'Lista Puestos Valorados'!$B$11:$BK$510,MATCH('Auxiliar General'!AJ$4,'Lista Puestos Valorados'!$B$10:$BK$10,0),0)="","No relevante",VLOOKUP($B341,'Lista Puestos Valorados'!$B$11:$BK$510,MATCH('Auxiliar General'!AJ$4,'Lista Puestos Valorados'!$B$10:$BK$10,0),0))</f>
        <v>No relevante</v>
      </c>
      <c r="AQ341" s="26">
        <f>+HLOOKUP(AP341,Sistema_Puntos!$Q$5:$Y$43,'Auxiliar General'!AL$5,FALSE)</f>
        <v>0</v>
      </c>
      <c r="AR341" s="26" t="str">
        <f>+IF(VLOOKUP($B341,'Lista Puestos Valorados'!$B$11:$BK$510,MATCH('Auxiliar General'!AL$4,'Lista Puestos Valorados'!$B$10:$BK$10,0),0)="","No relevante",VLOOKUP($B341,'Lista Puestos Valorados'!$B$11:$BK$510,MATCH('Auxiliar General'!AL$4,'Lista Puestos Valorados'!$B$10:$BK$10,0),0))</f>
        <v>No relevante</v>
      </c>
      <c r="AS341" s="26">
        <f>+HLOOKUP(AR341,Sistema_Puntos!$Q$5:$Y$43,'Auxiliar General'!AN$5,FALSE)</f>
        <v>0</v>
      </c>
      <c r="AT341" s="26" t="str">
        <f>+IF(VLOOKUP($B341,'Lista Puestos Valorados'!$B$11:$BK$510,MATCH('Auxiliar General'!AN$4,'Lista Puestos Valorados'!$B$10:$BK$10,0),0)="","No relevante",VLOOKUP($B341,'Lista Puestos Valorados'!$B$11:$BK$510,MATCH('Auxiliar General'!AN$4,'Lista Puestos Valorados'!$B$10:$BK$10,0),0))</f>
        <v>No relevante</v>
      </c>
      <c r="AU341" s="26">
        <f>+HLOOKUP(AT341,Sistema_Puntos!$Q$5:$Y$43,'Auxiliar General'!AP$5,FALSE)</f>
        <v>0</v>
      </c>
      <c r="AV341" s="26" t="str">
        <f>+IF(VLOOKUP($B341,'Lista Puestos Valorados'!$B$11:$BK$510,MATCH('Auxiliar General'!AP$4,'Lista Puestos Valorados'!$B$10:$BK$10,0),0)="","No relevante",VLOOKUP($B341,'Lista Puestos Valorados'!$B$11:$BK$510,MATCH('Auxiliar General'!AP$4,'Lista Puestos Valorados'!$B$10:$BK$10,0),0))</f>
        <v>No relevante</v>
      </c>
      <c r="AW341" s="26">
        <f>+HLOOKUP(AV341,Sistema_Puntos!$Q$5:$Y$43,'Auxiliar General'!AR$5,FALSE)</f>
        <v>0</v>
      </c>
      <c r="AX341" s="26" t="str">
        <f>+IF(VLOOKUP($B341,'Lista Puestos Valorados'!$B$11:$BK$510,MATCH('Auxiliar General'!AR$4,'Lista Puestos Valorados'!$B$10:$BK$10,0),0)="","No relevante",VLOOKUP($B341,'Lista Puestos Valorados'!$B$11:$BK$510,MATCH('Auxiliar General'!AR$4,'Lista Puestos Valorados'!$B$10:$BK$10,0),0))</f>
        <v>No relevante</v>
      </c>
      <c r="AY341" s="26">
        <f>+HLOOKUP(AX341,Sistema_Puntos!$Q$5:$Y$43,'Auxiliar General'!AT$5,FALSE)</f>
        <v>0</v>
      </c>
      <c r="AZ341" s="26" t="str">
        <f>+IF(VLOOKUP($B341,'Lista Puestos Valorados'!$B$11:$BK$510,MATCH('Auxiliar General'!AT$4,'Lista Puestos Valorados'!$B$10:$BK$10,0),0)="","No relevante",VLOOKUP($B341,'Lista Puestos Valorados'!$B$11:$BK$510,MATCH('Auxiliar General'!AT$4,'Lista Puestos Valorados'!$B$10:$BK$10,0),0))</f>
        <v>No relevante</v>
      </c>
      <c r="BA341" s="26">
        <f>+HLOOKUP(AZ341,Sistema_Puntos!$Q$5:$Y$43,'Auxiliar General'!AV$5,FALSE)</f>
        <v>0</v>
      </c>
      <c r="BB341" s="26" t="str">
        <f>+IF(VLOOKUP($B341,'Lista Puestos Valorados'!$B$11:$BK$510,MATCH('Auxiliar General'!AV$4,'Lista Puestos Valorados'!$B$10:$BK$10,0),0)="","No relevante",VLOOKUP($B341,'Lista Puestos Valorados'!$B$11:$BK$510,MATCH('Auxiliar General'!AV$4,'Lista Puestos Valorados'!$B$10:$BK$10,0),0))</f>
        <v>No relevante</v>
      </c>
      <c r="BC341" s="26">
        <f>+HLOOKUP(BB341,Sistema_Puntos!$Q$5:$Y$43,'Auxiliar General'!AX$5,FALSE)</f>
        <v>0</v>
      </c>
      <c r="BD341" s="26" t="str">
        <f>+IF(VLOOKUP($B341,'Lista Puestos Valorados'!$B$11:$BK$510,MATCH('Auxiliar General'!AX$4,'Lista Puestos Valorados'!$B$10:$BK$10,0),0)="","No relevante",VLOOKUP($B341,'Lista Puestos Valorados'!$B$11:$BK$510,MATCH('Auxiliar General'!AX$4,'Lista Puestos Valorados'!$B$10:$BK$10,0),0))</f>
        <v>No relevante</v>
      </c>
      <c r="BE341" s="26">
        <f>+HLOOKUP(BD341,Sistema_Puntos!$Q$5:$Y$43,'Auxiliar General'!AZ$5,FALSE)</f>
        <v>0</v>
      </c>
      <c r="BF341" s="26" t="str">
        <f>+IF(VLOOKUP($B341,'Lista Puestos Valorados'!$B$11:$BK$510,MATCH('Auxiliar General'!AZ$4,'Lista Puestos Valorados'!$B$10:$BK$10,0),0)="","No relevante",VLOOKUP($B341,'Lista Puestos Valorados'!$B$11:$BK$510,MATCH('Auxiliar General'!AZ$4,'Lista Puestos Valorados'!$B$10:$BK$10,0),0))</f>
        <v>No relevante</v>
      </c>
      <c r="BG341" s="26">
        <f>+HLOOKUP(BF341,Sistema_Puntos!$Q$5:$Y$43,'Auxiliar General'!BB$5,FALSE)</f>
        <v>0</v>
      </c>
      <c r="BH341" s="26" t="str">
        <f>+IF(VLOOKUP($B341,'Lista Puestos Valorados'!$B$11:$BK$510,MATCH('Auxiliar General'!BB$4,'Lista Puestos Valorados'!$B$10:$BK$10,0),0)="","No relevante",VLOOKUP($B341,'Lista Puestos Valorados'!$B$11:$BK$510,MATCH('Auxiliar General'!BB$4,'Lista Puestos Valorados'!$B$10:$BK$10,0),0))</f>
        <v>No relevante</v>
      </c>
      <c r="BI341" s="26">
        <f>+HLOOKUP(BH341,Sistema_Puntos!$Q$5:$Y$43,'Auxiliar General'!BD$5,FALSE)</f>
        <v>0</v>
      </c>
      <c r="BJ341" s="26" t="str">
        <f>+IF(VLOOKUP($B341,'Lista Puestos Valorados'!$B$11:$BK$510,MATCH('Auxiliar General'!BD$4,'Lista Puestos Valorados'!$B$10:$BK$10,0),0)="","No relevante",VLOOKUP($B341,'Lista Puestos Valorados'!$B$11:$BK$510,MATCH('Auxiliar General'!BD$4,'Lista Puestos Valorados'!$B$10:$BK$10,0),0))</f>
        <v>No relevante</v>
      </c>
      <c r="BK341" s="26">
        <f>+HLOOKUP(BJ341,Sistema_Puntos!$Q$5:$Y$43,'Auxiliar General'!BF$5,FALSE)</f>
        <v>0</v>
      </c>
      <c r="BL341" s="26" t="str">
        <f>+IF(VLOOKUP($B341,'Lista Puestos Valorados'!$B$11:$BK$510,MATCH('Auxiliar General'!BF$4,'Lista Puestos Valorados'!$B$10:$BK$10,0),0)="","No relevante",VLOOKUP($B341,'Lista Puestos Valorados'!$B$11:$BK$510,MATCH('Auxiliar General'!BF$4,'Lista Puestos Valorados'!$B$10:$BK$10,0),0))</f>
        <v>No relevante</v>
      </c>
      <c r="BM341" s="26">
        <f>+HLOOKUP(BL341,Sistema_Puntos!$Q$5:$Y$43,'Auxiliar General'!BH$5,FALSE)</f>
        <v>0</v>
      </c>
      <c r="BN341" s="26" t="str">
        <f>+IF(VLOOKUP($B341,'Lista Puestos Valorados'!$B$11:$BK$510,MATCH('Auxiliar General'!BH$4,'Lista Puestos Valorados'!$B$10:$BK$10,0),0)="","No relevante",VLOOKUP($B341,'Lista Puestos Valorados'!$B$11:$BK$510,MATCH('Auxiliar General'!BH$4,'Lista Puestos Valorados'!$B$10:$BK$10,0),0))</f>
        <v>No relevante</v>
      </c>
      <c r="BO341" s="26">
        <f>+HLOOKUP(BN341,Sistema_Puntos!$Q$5:$Y$43,'Auxiliar General'!BJ$5,FALSE)</f>
        <v>0</v>
      </c>
      <c r="BP341" s="26" t="str">
        <f>+IF(VLOOKUP($B341,'Lista Puestos Valorados'!$B$11:$BK$510,MATCH('Auxiliar General'!BJ$4,'Lista Puestos Valorados'!$B$10:$BK$10,0),0)="","No relevante",VLOOKUP($B341,'Lista Puestos Valorados'!$B$11:$BK$510,MATCH('Auxiliar General'!BJ$4,'Lista Puestos Valorados'!$B$10:$BK$10,0),0))</f>
        <v>No relevante</v>
      </c>
      <c r="BQ341" s="26">
        <f>+HLOOKUP(BP341,Sistema_Puntos!$Q$5:$Y$43,'Auxiliar General'!BL$5,FALSE)</f>
        <v>0</v>
      </c>
      <c r="BR341" s="26" t="str">
        <f>+IF(VLOOKUP($B341,'Lista Puestos Valorados'!$B$11:$BK$510,MATCH('Auxiliar General'!BL$4,'Lista Puestos Valorados'!$B$10:$BK$10,0),0)="","No relevante",VLOOKUP($B341,'Lista Puestos Valorados'!$B$11:$BK$510,MATCH('Auxiliar General'!BL$4,'Lista Puestos Valorados'!$B$10:$BK$10,0),0))</f>
        <v>No relevante</v>
      </c>
      <c r="BS341" s="26">
        <f>+HLOOKUP(BR341,Sistema_Puntos!$Q$5:$Y$43,'Auxiliar General'!BN$5,FALSE)</f>
        <v>0</v>
      </c>
      <c r="BT341" s="26" t="str">
        <f>+IF(VLOOKUP($B341,'Lista Puestos Valorados'!$B$11:$BK$510,MATCH('Auxiliar General'!BN$4,'Lista Puestos Valorados'!$B$10:$BK$10,0),0)="","No relevante",VLOOKUP($B341,'Lista Puestos Valorados'!$B$11:$BK$510,MATCH('Auxiliar General'!BN$4,'Lista Puestos Valorados'!$B$10:$BK$10,0),0))</f>
        <v>No relevante</v>
      </c>
      <c r="BU341" s="26">
        <f>+HLOOKUP(BT341,Sistema_Puntos!$Q$5:$Y$43,'Auxiliar General'!BP$5,FALSE)</f>
        <v>0</v>
      </c>
      <c r="BV341" s="26" t="str">
        <f>+IF(VLOOKUP($B341,'Lista Puestos Valorados'!$B$11:$BK$510,MATCH('Auxiliar General'!BP$4,'Lista Puestos Valorados'!$B$10:$BK$10,0),0)="","No relevante",VLOOKUP($B341,'Lista Puestos Valorados'!$B$11:$BK$510,MATCH('Auxiliar General'!BP$4,'Lista Puestos Valorados'!$B$10:$BK$10,0),0))</f>
        <v>No relevante</v>
      </c>
      <c r="BW341" s="26">
        <f>+HLOOKUP(BV341,Sistema_Puntos!$Q$5:$Y$43,'Auxiliar General'!BR$5,FALSE)</f>
        <v>0</v>
      </c>
      <c r="BX341" s="26" t="str">
        <f>+IF(VLOOKUP($B341,'Lista Puestos Valorados'!$B$11:$BK$510,MATCH('Auxiliar General'!BR$4,'Lista Puestos Valorados'!$B$10:$BK$10,0),0)="","No relevante",VLOOKUP($B341,'Lista Puestos Valorados'!$B$11:$BK$510,MATCH('Auxiliar General'!BR$4,'Lista Puestos Valorados'!$B$10:$BK$10,0),0))</f>
        <v>No relevante</v>
      </c>
      <c r="BY341" s="26">
        <f>+HLOOKUP(BX341,Sistema_Puntos!$Q$5:$Y$43,'Auxiliar General'!BT$5,FALSE)</f>
        <v>0</v>
      </c>
      <c r="BZ341" s="26" t="str">
        <f>+IF(VLOOKUP($B341,'Lista Puestos Valorados'!$B$11:$BK$510,MATCH('Auxiliar General'!BT$4,'Lista Puestos Valorados'!$B$10:$BK$10,0),0)="","No relevante",VLOOKUP($B341,'Lista Puestos Valorados'!$B$11:$BK$510,MATCH('Auxiliar General'!BT$4,'Lista Puestos Valorados'!$B$10:$BK$10,0),0))</f>
        <v>No relevante</v>
      </c>
      <c r="CA341" s="26">
        <f>+HLOOKUP(BZ341,Sistema_Puntos!$Q$5:$Y$43,'Auxiliar General'!BV$5,FALSE)</f>
        <v>0</v>
      </c>
      <c r="CB341" s="26" t="str">
        <f>+IF(VLOOKUP($B341,'Lista Puestos Valorados'!$B$11:$BK$510,MATCH('Auxiliar General'!BV$4,'Lista Puestos Valorados'!$B$10:$BK$10,0),0)="","No relevante",VLOOKUP($B341,'Lista Puestos Valorados'!$B$11:$BK$510,MATCH('Auxiliar General'!BV$4,'Lista Puestos Valorados'!$B$10:$BK$10,0),0))</f>
        <v>No relevante</v>
      </c>
      <c r="CC341" s="26">
        <f>+HLOOKUP(CB341,Sistema_Puntos!$Q$5:$Y$43,'Auxiliar General'!BX$5,FALSE)</f>
        <v>0</v>
      </c>
      <c r="CD341" s="26" t="str">
        <f>+IF(VLOOKUP($B341,'Lista Puestos Valorados'!$B$11:$BK$510,MATCH('Auxiliar General'!BX$4,'Lista Puestos Valorados'!$B$10:$BK$10,0),0)="","No relevante",VLOOKUP($B341,'Lista Puestos Valorados'!$B$11:$BK$510,MATCH('Auxiliar General'!BX$4,'Lista Puestos Valorados'!$B$10:$BK$10,0),0))</f>
        <v>No relevante</v>
      </c>
      <c r="CE341" s="26">
        <f>+HLOOKUP(CD341,Sistema_Puntos!$Q$5:$Y$43,'Auxiliar General'!BZ$5,FALSE)</f>
        <v>0</v>
      </c>
      <c r="CF341" s="26" t="str">
        <f>+IF(VLOOKUP($B341,'Lista Puestos Valorados'!$B$11:$BK$510,MATCH('Auxiliar General'!BZ$4,'Lista Puestos Valorados'!$B$10:$BK$10,0),0)="","No relevante",VLOOKUP($B341,'Lista Puestos Valorados'!$B$11:$BK$510,MATCH('Auxiliar General'!BZ$4,'Lista Puestos Valorados'!$B$10:$BK$10,0),0))</f>
        <v>No relevante</v>
      </c>
      <c r="CG341" s="26">
        <f>+HLOOKUP(CF341,Sistema_Puntos!$Q$5:$Y$43,'Auxiliar General'!CB$5,FALSE)</f>
        <v>0</v>
      </c>
      <c r="CH341" s="29"/>
      <c r="CI341" s="29"/>
    </row>
    <row r="342" spans="2:87" ht="17.55" customHeight="1">
      <c r="B342" s="26">
        <f>+'Listado de Puestos'!B342</f>
        <v>332</v>
      </c>
      <c r="C342" s="26" t="str">
        <f>+IF('Lista Puestos Valorados'!C342="","",'Lista Puestos Valorados'!C342)</f>
        <v/>
      </c>
      <c r="D342" s="26" t="str">
        <f>+IF('Lista Puestos Valorados'!D342="","",'Lista Puestos Valorados'!D342)</f>
        <v/>
      </c>
      <c r="E342" s="26" t="str">
        <f>+IF('Lista Puestos Valorados'!E342="","",'Lista Puestos Valorados'!E342)</f>
        <v/>
      </c>
      <c r="F342" s="26" t="str">
        <f>+IF('Lista Puestos Valorados'!F342="","",'Lista Puestos Valorados'!F342)</f>
        <v/>
      </c>
      <c r="G342" s="26" t="str">
        <f>+IF('Lista Puestos Valorados'!G342="","",'Lista Puestos Valorados'!G342)</f>
        <v/>
      </c>
      <c r="H342" s="26" t="str">
        <f>+IF('Lista Puestos Valorados'!H342="","",'Lista Puestos Valorados'!H342)</f>
        <v/>
      </c>
      <c r="I342" s="26" t="str">
        <f>+IF('Lista Puestos Valorados'!I342="","",'Lista Puestos Valorados'!I342)</f>
        <v/>
      </c>
      <c r="J342" s="118" t="e">
        <f t="array" ref="J342">+IF(L342="","",_xlfn.IFS(L342&lt;='Cortes de Agrupacion'!$F$15,'Cortes de Agrupacion'!$E$15,'Resultados General'!L342&lt;='Cortes de Agrupacion'!$F$14,'Cortes de Agrupacion'!$E$14,'Resultados General'!L342&lt;='Cortes de Agrupacion'!$F$13,'Cortes de Agrupacion'!$E$13,L342&lt;='Cortes de Agrupacion'!$F$12,'Cortes de Agrupacion'!$E$12,'Resultados General'!L342&lt;='Cortes de Agrupacion'!$F$11,'Cortes de Agrupacion'!$E$11,'Resultados General'!L342&lt;='Cortes de Agrupacion'!$F$10,'Cortes de Agrupacion'!$E$10,'Resultados General'!L342&lt;='Cortes de Agrupacion'!$F$9,'Cortes de Agrupacion'!$E$9,'Resultados General'!L342&lt;='Cortes de Agrupacion'!$F$8,'Cortes de Agrupacion'!$E$8,'Resultados General'!L342&lt;='Cortes de Agrupacion'!$F$7,'Cortes de Agrupacion'!$E$7,'Resultados General'!L342&lt;='Cortes de Agrupacion'!$F$6,'Cortes de Agrupacion'!$E$6))</f>
        <v>#VALUE!</v>
      </c>
      <c r="K342" s="118" t="str">
        <f t="shared" si="10"/>
        <v/>
      </c>
      <c r="L342" s="124" t="e">
        <f>#VALUE!</f>
        <v>#VALUE!</v>
      </c>
      <c r="M342" s="26" t="e">
        <f ca="1">+_xlfn.IFNA(VLOOKUP(C342,'Distribución de puestos'!$B$8:$I$507,8,0),"")</f>
        <v>#NAME?</v>
      </c>
      <c r="N342" s="26" t="str">
        <f>+IF(VLOOKUP($B342,'Lista Puestos Valorados'!$B$11:$BK$510,MATCH('Auxiliar General'!H$4,'Lista Puestos Valorados'!$B$10:$BK$10,0),0)="","No relevante",VLOOKUP($B342,'Lista Puestos Valorados'!$B$11:$BK$510,MATCH('Auxiliar General'!H$4,'Lista Puestos Valorados'!$B$10:$BK$10,0),0))</f>
        <v>No relevante</v>
      </c>
      <c r="O342" s="26">
        <f>+HLOOKUP(N342,Sistema_Puntos!$Q$5:$Y$43,'Auxiliar General'!J$5,FALSE)</f>
        <v>0</v>
      </c>
      <c r="P342" s="26" t="str">
        <f>+IF(VLOOKUP($B342,'Lista Puestos Valorados'!$B$11:$BK$510,MATCH('Auxiliar General'!J$4,'Lista Puestos Valorados'!$B$10:$BK$10,0),0)="","No relevante",VLOOKUP($B342,'Lista Puestos Valorados'!$B$11:$BK$510,MATCH('Auxiliar General'!J$4,'Lista Puestos Valorados'!$B$10:$BK$10,0),0))</f>
        <v>No relevante</v>
      </c>
      <c r="Q342" s="26">
        <f>+HLOOKUP(P342,Sistema_Puntos!$Q$5:$Y$43,'Auxiliar General'!L$5,FALSE)</f>
        <v>0</v>
      </c>
      <c r="R342" s="26" t="str">
        <f>+IF(VLOOKUP($B342,'Lista Puestos Valorados'!$B$11:$BK$510,MATCH('Auxiliar General'!L$4,'Lista Puestos Valorados'!$B$10:$BK$10,0),0)="","No relevante",VLOOKUP($B342,'Lista Puestos Valorados'!$B$11:$BK$510,MATCH('Auxiliar General'!L$4,'Lista Puestos Valorados'!$B$10:$BK$10,0),0))</f>
        <v>No relevante</v>
      </c>
      <c r="S342" s="26">
        <f>+HLOOKUP(R342,Sistema_Puntos!$Q$5:$Y$43,'Auxiliar General'!N$5,FALSE)</f>
        <v>0</v>
      </c>
      <c r="T342" s="26" t="str">
        <f>+IF(VLOOKUP($B342,'Lista Puestos Valorados'!$B$11:$BK$510,MATCH('Auxiliar General'!N$4,'Lista Puestos Valorados'!$B$10:$BK$10,0),0)="","No relevante",VLOOKUP($B342,'Lista Puestos Valorados'!$B$11:$BK$510,MATCH('Auxiliar General'!N$4,'Lista Puestos Valorados'!$B$10:$BK$10,0),0))</f>
        <v>No relevante</v>
      </c>
      <c r="U342" s="26">
        <f>+HLOOKUP(T342,Sistema_Puntos!$Q$5:$Y$43,'Auxiliar General'!P$5,FALSE)</f>
        <v>0</v>
      </c>
      <c r="V342" s="26" t="str">
        <f>+IF(VLOOKUP($B342,'Lista Puestos Valorados'!$B$11:$BK$510,MATCH('Auxiliar General'!P$4,'Lista Puestos Valorados'!$B$10:$BK$10,0),0)="","No relevante",VLOOKUP($B342,'Lista Puestos Valorados'!$B$11:$BK$510,MATCH('Auxiliar General'!P$4,'Lista Puestos Valorados'!$B$10:$BK$10,0),0))</f>
        <v>No relevante</v>
      </c>
      <c r="W342" s="26">
        <f>+HLOOKUP(V342,Sistema_Puntos!$Q$5:$Y$43,'Auxiliar General'!R$5,FALSE)</f>
        <v>0</v>
      </c>
      <c r="X342" s="26" t="str">
        <f>+IF(VLOOKUP($B342,'Lista Puestos Valorados'!$B$11:$BK$510,MATCH('Auxiliar General'!R$4,'Lista Puestos Valorados'!$B$10:$BK$10,0),0)="","No relevante",VLOOKUP($B342,'Lista Puestos Valorados'!$B$11:$BK$510,MATCH('Auxiliar General'!R$4,'Lista Puestos Valorados'!$B$10:$BK$10,0),0))</f>
        <v>No relevante</v>
      </c>
      <c r="Y342" s="26">
        <f>+HLOOKUP(X342,Sistema_Puntos!$Q$5:$Y$43,'Auxiliar General'!T$5,FALSE)</f>
        <v>0</v>
      </c>
      <c r="Z342" s="26" t="str">
        <f>+IF(VLOOKUP($B342,'Lista Puestos Valorados'!$B$11:$BK$510,MATCH('Auxiliar General'!T$4,'Lista Puestos Valorados'!$B$10:$BK$10,0),0)="","No relevante",VLOOKUP($B342,'Lista Puestos Valorados'!$B$11:$BK$510,MATCH('Auxiliar General'!T$4,'Lista Puestos Valorados'!$B$10:$BK$10,0),0))</f>
        <v>No relevante</v>
      </c>
      <c r="AA342" s="26">
        <f>+HLOOKUP(Z342,Sistema_Puntos!$Q$5:$Y$43,'Auxiliar General'!V$5,FALSE)</f>
        <v>0</v>
      </c>
      <c r="AB342" s="26" t="str">
        <f>+IF(VLOOKUP($B342,'Lista Puestos Valorados'!$B$11:$BK$510,MATCH('Auxiliar General'!V$4,'Lista Puestos Valorados'!$B$10:$BK$10,0),0)="","No relevante",VLOOKUP($B342,'Lista Puestos Valorados'!$B$11:$BK$510,MATCH('Auxiliar General'!V$4,'Lista Puestos Valorados'!$B$10:$BK$10,0),0))</f>
        <v>No relevante</v>
      </c>
      <c r="AC342" s="26">
        <f>+HLOOKUP(AB342,Sistema_Puntos!$Q$5:$Y$43,'Auxiliar General'!X$5,FALSE)</f>
        <v>0</v>
      </c>
      <c r="AD342" s="26" t="str">
        <f>+IF(VLOOKUP($B342,'Lista Puestos Valorados'!$B$11:$BK$510,MATCH('Auxiliar General'!X$4,'Lista Puestos Valorados'!$B$10:$BK$10,0),0)="","No relevante",VLOOKUP($B342,'Lista Puestos Valorados'!$B$11:$BK$510,MATCH('Auxiliar General'!X$4,'Lista Puestos Valorados'!$B$10:$BK$10,0),0))</f>
        <v>No relevante</v>
      </c>
      <c r="AE342" s="26">
        <f>+HLOOKUP(AD342,Sistema_Puntos!$Q$5:$Y$43,'Auxiliar General'!Z$5,FALSE)</f>
        <v>0</v>
      </c>
      <c r="AF342" s="26" t="str">
        <f>+IF(VLOOKUP($B342,'Lista Puestos Valorados'!$B$11:$BK$510,MATCH('Auxiliar General'!Z$4,'Lista Puestos Valorados'!$B$10:$BK$10,0),0)="","No relevante",VLOOKUP($B342,'Lista Puestos Valorados'!$B$11:$BK$510,MATCH('Auxiliar General'!Z$4,'Lista Puestos Valorados'!$B$10:$BK$10,0),0))</f>
        <v>No relevante</v>
      </c>
      <c r="AG342" s="26">
        <f>+HLOOKUP(AF342,Sistema_Puntos!$Q$5:$Y$43,'Auxiliar General'!AB$5,FALSE)</f>
        <v>0</v>
      </c>
      <c r="AH342" s="26" t="str">
        <f>+IF(VLOOKUP($B342,'Lista Puestos Valorados'!$B$11:$BK$510,MATCH('Auxiliar General'!AB$4,'Lista Puestos Valorados'!$B$10:$BK$10,0),0)="","No relevante",VLOOKUP($B342,'Lista Puestos Valorados'!$B$11:$BK$510,MATCH('Auxiliar General'!AB$4,'Lista Puestos Valorados'!$B$10:$BK$10,0),0))</f>
        <v>No relevante</v>
      </c>
      <c r="AI342" s="26">
        <f>+HLOOKUP(AH342,Sistema_Puntos!$Q$5:$Y$43,'Auxiliar General'!AD$5,FALSE)</f>
        <v>0</v>
      </c>
      <c r="AJ342" s="26" t="str">
        <f>+IF(VLOOKUP($B342,'Lista Puestos Valorados'!$B$11:$BK$510,MATCH('Auxiliar General'!AD$4,'Lista Puestos Valorados'!$B$10:$BK$10,0),0)="","No relevante",VLOOKUP($B342,'Lista Puestos Valorados'!$B$11:$BK$510,MATCH('Auxiliar General'!AD$4,'Lista Puestos Valorados'!$B$10:$BK$10,0),0))</f>
        <v>No relevante</v>
      </c>
      <c r="AK342" s="26">
        <f>+HLOOKUP(AJ342,Sistema_Puntos!$Q$5:$Y$43,'Auxiliar General'!AF$5,FALSE)</f>
        <v>0</v>
      </c>
      <c r="AL342" s="26" t="str">
        <f>+IF(VLOOKUP($B342,'Lista Puestos Valorados'!$B$11:$BK$510,MATCH('Auxiliar General'!AF$4,'Lista Puestos Valorados'!$B$10:$BK$10,0),0)="","No relevante",VLOOKUP($B342,'Lista Puestos Valorados'!$B$11:$BK$510,MATCH('Auxiliar General'!AF$4,'Lista Puestos Valorados'!$B$10:$BK$10,0),0))</f>
        <v>No relevante</v>
      </c>
      <c r="AM342" s="26">
        <f>+HLOOKUP(AL342,Sistema_Puntos!$Q$5:$Y$43,'Auxiliar General'!AH$5,FALSE)</f>
        <v>0</v>
      </c>
      <c r="AN342" s="26" t="str">
        <f>+IF(VLOOKUP($B342,'Lista Puestos Valorados'!$B$11:$BK$510,MATCH('Auxiliar General'!AH$4,'Lista Puestos Valorados'!$B$10:$BK$10,0),0)="","No relevante",VLOOKUP($B342,'Lista Puestos Valorados'!$B$11:$BK$510,MATCH('Auxiliar General'!AH$4,'Lista Puestos Valorados'!$B$10:$BK$10,0),0))</f>
        <v>No relevante</v>
      </c>
      <c r="AO342" s="26">
        <f>+HLOOKUP(AN342,Sistema_Puntos!$Q$5:$Y$43,'Auxiliar General'!AJ$5,FALSE)</f>
        <v>0</v>
      </c>
      <c r="AP342" s="26" t="str">
        <f>+IF(VLOOKUP($B342,'Lista Puestos Valorados'!$B$11:$BK$510,MATCH('Auxiliar General'!AJ$4,'Lista Puestos Valorados'!$B$10:$BK$10,0),0)="","No relevante",VLOOKUP($B342,'Lista Puestos Valorados'!$B$11:$BK$510,MATCH('Auxiliar General'!AJ$4,'Lista Puestos Valorados'!$B$10:$BK$10,0),0))</f>
        <v>No relevante</v>
      </c>
      <c r="AQ342" s="26">
        <f>+HLOOKUP(AP342,Sistema_Puntos!$Q$5:$Y$43,'Auxiliar General'!AL$5,FALSE)</f>
        <v>0</v>
      </c>
      <c r="AR342" s="26" t="str">
        <f>+IF(VLOOKUP($B342,'Lista Puestos Valorados'!$B$11:$BK$510,MATCH('Auxiliar General'!AL$4,'Lista Puestos Valorados'!$B$10:$BK$10,0),0)="","No relevante",VLOOKUP($B342,'Lista Puestos Valorados'!$B$11:$BK$510,MATCH('Auxiliar General'!AL$4,'Lista Puestos Valorados'!$B$10:$BK$10,0),0))</f>
        <v>No relevante</v>
      </c>
      <c r="AS342" s="26">
        <f>+HLOOKUP(AR342,Sistema_Puntos!$Q$5:$Y$43,'Auxiliar General'!AN$5,FALSE)</f>
        <v>0</v>
      </c>
      <c r="AT342" s="26" t="str">
        <f>+IF(VLOOKUP($B342,'Lista Puestos Valorados'!$B$11:$BK$510,MATCH('Auxiliar General'!AN$4,'Lista Puestos Valorados'!$B$10:$BK$10,0),0)="","No relevante",VLOOKUP($B342,'Lista Puestos Valorados'!$B$11:$BK$510,MATCH('Auxiliar General'!AN$4,'Lista Puestos Valorados'!$B$10:$BK$10,0),0))</f>
        <v>No relevante</v>
      </c>
      <c r="AU342" s="26">
        <f>+HLOOKUP(AT342,Sistema_Puntos!$Q$5:$Y$43,'Auxiliar General'!AP$5,FALSE)</f>
        <v>0</v>
      </c>
      <c r="AV342" s="26" t="str">
        <f>+IF(VLOOKUP($B342,'Lista Puestos Valorados'!$B$11:$BK$510,MATCH('Auxiliar General'!AP$4,'Lista Puestos Valorados'!$B$10:$BK$10,0),0)="","No relevante",VLOOKUP($B342,'Lista Puestos Valorados'!$B$11:$BK$510,MATCH('Auxiliar General'!AP$4,'Lista Puestos Valorados'!$B$10:$BK$10,0),0))</f>
        <v>No relevante</v>
      </c>
      <c r="AW342" s="26">
        <f>+HLOOKUP(AV342,Sistema_Puntos!$Q$5:$Y$43,'Auxiliar General'!AR$5,FALSE)</f>
        <v>0</v>
      </c>
      <c r="AX342" s="26" t="str">
        <f>+IF(VLOOKUP($B342,'Lista Puestos Valorados'!$B$11:$BK$510,MATCH('Auxiliar General'!AR$4,'Lista Puestos Valorados'!$B$10:$BK$10,0),0)="","No relevante",VLOOKUP($B342,'Lista Puestos Valorados'!$B$11:$BK$510,MATCH('Auxiliar General'!AR$4,'Lista Puestos Valorados'!$B$10:$BK$10,0),0))</f>
        <v>No relevante</v>
      </c>
      <c r="AY342" s="26">
        <f>+HLOOKUP(AX342,Sistema_Puntos!$Q$5:$Y$43,'Auxiliar General'!AT$5,FALSE)</f>
        <v>0</v>
      </c>
      <c r="AZ342" s="26" t="str">
        <f>+IF(VLOOKUP($B342,'Lista Puestos Valorados'!$B$11:$BK$510,MATCH('Auxiliar General'!AT$4,'Lista Puestos Valorados'!$B$10:$BK$10,0),0)="","No relevante",VLOOKUP($B342,'Lista Puestos Valorados'!$B$11:$BK$510,MATCH('Auxiliar General'!AT$4,'Lista Puestos Valorados'!$B$10:$BK$10,0),0))</f>
        <v>No relevante</v>
      </c>
      <c r="BA342" s="26">
        <f>+HLOOKUP(AZ342,Sistema_Puntos!$Q$5:$Y$43,'Auxiliar General'!AV$5,FALSE)</f>
        <v>0</v>
      </c>
      <c r="BB342" s="26" t="str">
        <f>+IF(VLOOKUP($B342,'Lista Puestos Valorados'!$B$11:$BK$510,MATCH('Auxiliar General'!AV$4,'Lista Puestos Valorados'!$B$10:$BK$10,0),0)="","No relevante",VLOOKUP($B342,'Lista Puestos Valorados'!$B$11:$BK$510,MATCH('Auxiliar General'!AV$4,'Lista Puestos Valorados'!$B$10:$BK$10,0),0))</f>
        <v>No relevante</v>
      </c>
      <c r="BC342" s="26">
        <f>+HLOOKUP(BB342,Sistema_Puntos!$Q$5:$Y$43,'Auxiliar General'!AX$5,FALSE)</f>
        <v>0</v>
      </c>
      <c r="BD342" s="26" t="str">
        <f>+IF(VLOOKUP($B342,'Lista Puestos Valorados'!$B$11:$BK$510,MATCH('Auxiliar General'!AX$4,'Lista Puestos Valorados'!$B$10:$BK$10,0),0)="","No relevante",VLOOKUP($B342,'Lista Puestos Valorados'!$B$11:$BK$510,MATCH('Auxiliar General'!AX$4,'Lista Puestos Valorados'!$B$10:$BK$10,0),0))</f>
        <v>No relevante</v>
      </c>
      <c r="BE342" s="26">
        <f>+HLOOKUP(BD342,Sistema_Puntos!$Q$5:$Y$43,'Auxiliar General'!AZ$5,FALSE)</f>
        <v>0</v>
      </c>
      <c r="BF342" s="26" t="str">
        <f>+IF(VLOOKUP($B342,'Lista Puestos Valorados'!$B$11:$BK$510,MATCH('Auxiliar General'!AZ$4,'Lista Puestos Valorados'!$B$10:$BK$10,0),0)="","No relevante",VLOOKUP($B342,'Lista Puestos Valorados'!$B$11:$BK$510,MATCH('Auxiliar General'!AZ$4,'Lista Puestos Valorados'!$B$10:$BK$10,0),0))</f>
        <v>No relevante</v>
      </c>
      <c r="BG342" s="26">
        <f>+HLOOKUP(BF342,Sistema_Puntos!$Q$5:$Y$43,'Auxiliar General'!BB$5,FALSE)</f>
        <v>0</v>
      </c>
      <c r="BH342" s="26" t="str">
        <f>+IF(VLOOKUP($B342,'Lista Puestos Valorados'!$B$11:$BK$510,MATCH('Auxiliar General'!BB$4,'Lista Puestos Valorados'!$B$10:$BK$10,0),0)="","No relevante",VLOOKUP($B342,'Lista Puestos Valorados'!$B$11:$BK$510,MATCH('Auxiliar General'!BB$4,'Lista Puestos Valorados'!$B$10:$BK$10,0),0))</f>
        <v>No relevante</v>
      </c>
      <c r="BI342" s="26">
        <f>+HLOOKUP(BH342,Sistema_Puntos!$Q$5:$Y$43,'Auxiliar General'!BD$5,FALSE)</f>
        <v>0</v>
      </c>
      <c r="BJ342" s="26" t="str">
        <f>+IF(VLOOKUP($B342,'Lista Puestos Valorados'!$B$11:$BK$510,MATCH('Auxiliar General'!BD$4,'Lista Puestos Valorados'!$B$10:$BK$10,0),0)="","No relevante",VLOOKUP($B342,'Lista Puestos Valorados'!$B$11:$BK$510,MATCH('Auxiliar General'!BD$4,'Lista Puestos Valorados'!$B$10:$BK$10,0),0))</f>
        <v>No relevante</v>
      </c>
      <c r="BK342" s="26">
        <f>+HLOOKUP(BJ342,Sistema_Puntos!$Q$5:$Y$43,'Auxiliar General'!BF$5,FALSE)</f>
        <v>0</v>
      </c>
      <c r="BL342" s="26" t="str">
        <f>+IF(VLOOKUP($B342,'Lista Puestos Valorados'!$B$11:$BK$510,MATCH('Auxiliar General'!BF$4,'Lista Puestos Valorados'!$B$10:$BK$10,0),0)="","No relevante",VLOOKUP($B342,'Lista Puestos Valorados'!$B$11:$BK$510,MATCH('Auxiliar General'!BF$4,'Lista Puestos Valorados'!$B$10:$BK$10,0),0))</f>
        <v>No relevante</v>
      </c>
      <c r="BM342" s="26">
        <f>+HLOOKUP(BL342,Sistema_Puntos!$Q$5:$Y$43,'Auxiliar General'!BH$5,FALSE)</f>
        <v>0</v>
      </c>
      <c r="BN342" s="26" t="str">
        <f>+IF(VLOOKUP($B342,'Lista Puestos Valorados'!$B$11:$BK$510,MATCH('Auxiliar General'!BH$4,'Lista Puestos Valorados'!$B$10:$BK$10,0),0)="","No relevante",VLOOKUP($B342,'Lista Puestos Valorados'!$B$11:$BK$510,MATCH('Auxiliar General'!BH$4,'Lista Puestos Valorados'!$B$10:$BK$10,0),0))</f>
        <v>No relevante</v>
      </c>
      <c r="BO342" s="26">
        <f>+HLOOKUP(BN342,Sistema_Puntos!$Q$5:$Y$43,'Auxiliar General'!BJ$5,FALSE)</f>
        <v>0</v>
      </c>
      <c r="BP342" s="26" t="str">
        <f>+IF(VLOOKUP($B342,'Lista Puestos Valorados'!$B$11:$BK$510,MATCH('Auxiliar General'!BJ$4,'Lista Puestos Valorados'!$B$10:$BK$10,0),0)="","No relevante",VLOOKUP($B342,'Lista Puestos Valorados'!$B$11:$BK$510,MATCH('Auxiliar General'!BJ$4,'Lista Puestos Valorados'!$B$10:$BK$10,0),0))</f>
        <v>No relevante</v>
      </c>
      <c r="BQ342" s="26">
        <f>+HLOOKUP(BP342,Sistema_Puntos!$Q$5:$Y$43,'Auxiliar General'!BL$5,FALSE)</f>
        <v>0</v>
      </c>
      <c r="BR342" s="26" t="str">
        <f>+IF(VLOOKUP($B342,'Lista Puestos Valorados'!$B$11:$BK$510,MATCH('Auxiliar General'!BL$4,'Lista Puestos Valorados'!$B$10:$BK$10,0),0)="","No relevante",VLOOKUP($B342,'Lista Puestos Valorados'!$B$11:$BK$510,MATCH('Auxiliar General'!BL$4,'Lista Puestos Valorados'!$B$10:$BK$10,0),0))</f>
        <v>No relevante</v>
      </c>
      <c r="BS342" s="26">
        <f>+HLOOKUP(BR342,Sistema_Puntos!$Q$5:$Y$43,'Auxiliar General'!BN$5,FALSE)</f>
        <v>0</v>
      </c>
      <c r="BT342" s="26" t="str">
        <f>+IF(VLOOKUP($B342,'Lista Puestos Valorados'!$B$11:$BK$510,MATCH('Auxiliar General'!BN$4,'Lista Puestos Valorados'!$B$10:$BK$10,0),0)="","No relevante",VLOOKUP($B342,'Lista Puestos Valorados'!$B$11:$BK$510,MATCH('Auxiliar General'!BN$4,'Lista Puestos Valorados'!$B$10:$BK$10,0),0))</f>
        <v>No relevante</v>
      </c>
      <c r="BU342" s="26">
        <f>+HLOOKUP(BT342,Sistema_Puntos!$Q$5:$Y$43,'Auxiliar General'!BP$5,FALSE)</f>
        <v>0</v>
      </c>
      <c r="BV342" s="26" t="str">
        <f>+IF(VLOOKUP($B342,'Lista Puestos Valorados'!$B$11:$BK$510,MATCH('Auxiliar General'!BP$4,'Lista Puestos Valorados'!$B$10:$BK$10,0),0)="","No relevante",VLOOKUP($B342,'Lista Puestos Valorados'!$B$11:$BK$510,MATCH('Auxiliar General'!BP$4,'Lista Puestos Valorados'!$B$10:$BK$10,0),0))</f>
        <v>No relevante</v>
      </c>
      <c r="BW342" s="26">
        <f>+HLOOKUP(BV342,Sistema_Puntos!$Q$5:$Y$43,'Auxiliar General'!BR$5,FALSE)</f>
        <v>0</v>
      </c>
      <c r="BX342" s="26" t="str">
        <f>+IF(VLOOKUP($B342,'Lista Puestos Valorados'!$B$11:$BK$510,MATCH('Auxiliar General'!BR$4,'Lista Puestos Valorados'!$B$10:$BK$10,0),0)="","No relevante",VLOOKUP($B342,'Lista Puestos Valorados'!$B$11:$BK$510,MATCH('Auxiliar General'!BR$4,'Lista Puestos Valorados'!$B$10:$BK$10,0),0))</f>
        <v>No relevante</v>
      </c>
      <c r="BY342" s="26">
        <f>+HLOOKUP(BX342,Sistema_Puntos!$Q$5:$Y$43,'Auxiliar General'!BT$5,FALSE)</f>
        <v>0</v>
      </c>
      <c r="BZ342" s="26" t="str">
        <f>+IF(VLOOKUP($B342,'Lista Puestos Valorados'!$B$11:$BK$510,MATCH('Auxiliar General'!BT$4,'Lista Puestos Valorados'!$B$10:$BK$10,0),0)="","No relevante",VLOOKUP($B342,'Lista Puestos Valorados'!$B$11:$BK$510,MATCH('Auxiliar General'!BT$4,'Lista Puestos Valorados'!$B$10:$BK$10,0),0))</f>
        <v>No relevante</v>
      </c>
      <c r="CA342" s="26">
        <f>+HLOOKUP(BZ342,Sistema_Puntos!$Q$5:$Y$43,'Auxiliar General'!BV$5,FALSE)</f>
        <v>0</v>
      </c>
      <c r="CB342" s="26" t="str">
        <f>+IF(VLOOKUP($B342,'Lista Puestos Valorados'!$B$11:$BK$510,MATCH('Auxiliar General'!BV$4,'Lista Puestos Valorados'!$B$10:$BK$10,0),0)="","No relevante",VLOOKUP($B342,'Lista Puestos Valorados'!$B$11:$BK$510,MATCH('Auxiliar General'!BV$4,'Lista Puestos Valorados'!$B$10:$BK$10,0),0))</f>
        <v>No relevante</v>
      </c>
      <c r="CC342" s="26">
        <f>+HLOOKUP(CB342,Sistema_Puntos!$Q$5:$Y$43,'Auxiliar General'!BX$5,FALSE)</f>
        <v>0</v>
      </c>
      <c r="CD342" s="26" t="str">
        <f>+IF(VLOOKUP($B342,'Lista Puestos Valorados'!$B$11:$BK$510,MATCH('Auxiliar General'!BX$4,'Lista Puestos Valorados'!$B$10:$BK$10,0),0)="","No relevante",VLOOKUP($B342,'Lista Puestos Valorados'!$B$11:$BK$510,MATCH('Auxiliar General'!BX$4,'Lista Puestos Valorados'!$B$10:$BK$10,0),0))</f>
        <v>No relevante</v>
      </c>
      <c r="CE342" s="26">
        <f>+HLOOKUP(CD342,Sistema_Puntos!$Q$5:$Y$43,'Auxiliar General'!BZ$5,FALSE)</f>
        <v>0</v>
      </c>
      <c r="CF342" s="26" t="str">
        <f>+IF(VLOOKUP($B342,'Lista Puestos Valorados'!$B$11:$BK$510,MATCH('Auxiliar General'!BZ$4,'Lista Puestos Valorados'!$B$10:$BK$10,0),0)="","No relevante",VLOOKUP($B342,'Lista Puestos Valorados'!$B$11:$BK$510,MATCH('Auxiliar General'!BZ$4,'Lista Puestos Valorados'!$B$10:$BK$10,0),0))</f>
        <v>No relevante</v>
      </c>
      <c r="CG342" s="26">
        <f>+HLOOKUP(CF342,Sistema_Puntos!$Q$5:$Y$43,'Auxiliar General'!CB$5,FALSE)</f>
        <v>0</v>
      </c>
      <c r="CH342" s="29"/>
      <c r="CI342" s="29"/>
    </row>
    <row r="343" spans="2:87" ht="17.55" customHeight="1">
      <c r="B343" s="26">
        <f>+'Listado de Puestos'!B343</f>
        <v>333</v>
      </c>
      <c r="C343" s="26" t="str">
        <f>+IF('Lista Puestos Valorados'!C343="","",'Lista Puestos Valorados'!C343)</f>
        <v/>
      </c>
      <c r="D343" s="26" t="str">
        <f>+IF('Lista Puestos Valorados'!D343="","",'Lista Puestos Valorados'!D343)</f>
        <v/>
      </c>
      <c r="E343" s="26" t="str">
        <f>+IF('Lista Puestos Valorados'!E343="","",'Lista Puestos Valorados'!E343)</f>
        <v/>
      </c>
      <c r="F343" s="26" t="str">
        <f>+IF('Lista Puestos Valorados'!F343="","",'Lista Puestos Valorados'!F343)</f>
        <v/>
      </c>
      <c r="G343" s="26" t="str">
        <f>+IF('Lista Puestos Valorados'!G343="","",'Lista Puestos Valorados'!G343)</f>
        <v/>
      </c>
      <c r="H343" s="26" t="str">
        <f>+IF('Lista Puestos Valorados'!H343="","",'Lista Puestos Valorados'!H343)</f>
        <v/>
      </c>
      <c r="I343" s="26" t="str">
        <f>+IF('Lista Puestos Valorados'!I343="","",'Lista Puestos Valorados'!I343)</f>
        <v/>
      </c>
      <c r="J343" s="118" t="e">
        <f t="array" ref="J343">+IF(L343="","",_xlfn.IFS(L343&lt;='Cortes de Agrupacion'!$F$15,'Cortes de Agrupacion'!$E$15,'Resultados General'!L343&lt;='Cortes de Agrupacion'!$F$14,'Cortes de Agrupacion'!$E$14,'Resultados General'!L343&lt;='Cortes de Agrupacion'!$F$13,'Cortes de Agrupacion'!$E$13,L343&lt;='Cortes de Agrupacion'!$F$12,'Cortes de Agrupacion'!$E$12,'Resultados General'!L343&lt;='Cortes de Agrupacion'!$F$11,'Cortes de Agrupacion'!$E$11,'Resultados General'!L343&lt;='Cortes de Agrupacion'!$F$10,'Cortes de Agrupacion'!$E$10,'Resultados General'!L343&lt;='Cortes de Agrupacion'!$F$9,'Cortes de Agrupacion'!$E$9,'Resultados General'!L343&lt;='Cortes de Agrupacion'!$F$8,'Cortes de Agrupacion'!$E$8,'Resultados General'!L343&lt;='Cortes de Agrupacion'!$F$7,'Cortes de Agrupacion'!$E$7,'Resultados General'!L343&lt;='Cortes de Agrupacion'!$F$6,'Cortes de Agrupacion'!$E$6))</f>
        <v>#VALUE!</v>
      </c>
      <c r="K343" s="118" t="str">
        <f t="shared" si="10"/>
        <v/>
      </c>
      <c r="L343" s="124" t="e">
        <f>#VALUE!</f>
        <v>#VALUE!</v>
      </c>
      <c r="M343" s="26" t="e">
        <f ca="1">+_xlfn.IFNA(VLOOKUP(C343,'Distribución de puestos'!$B$8:$I$507,8,0),"")</f>
        <v>#NAME?</v>
      </c>
      <c r="N343" s="26" t="str">
        <f>+IF(VLOOKUP($B343,'Lista Puestos Valorados'!$B$11:$BK$510,MATCH('Auxiliar General'!H$4,'Lista Puestos Valorados'!$B$10:$BK$10,0),0)="","No relevante",VLOOKUP($B343,'Lista Puestos Valorados'!$B$11:$BK$510,MATCH('Auxiliar General'!H$4,'Lista Puestos Valorados'!$B$10:$BK$10,0),0))</f>
        <v>No relevante</v>
      </c>
      <c r="O343" s="26">
        <f>+HLOOKUP(N343,Sistema_Puntos!$Q$5:$Y$43,'Auxiliar General'!J$5,FALSE)</f>
        <v>0</v>
      </c>
      <c r="P343" s="26" t="str">
        <f>+IF(VLOOKUP($B343,'Lista Puestos Valorados'!$B$11:$BK$510,MATCH('Auxiliar General'!J$4,'Lista Puestos Valorados'!$B$10:$BK$10,0),0)="","No relevante",VLOOKUP($B343,'Lista Puestos Valorados'!$B$11:$BK$510,MATCH('Auxiliar General'!J$4,'Lista Puestos Valorados'!$B$10:$BK$10,0),0))</f>
        <v>No relevante</v>
      </c>
      <c r="Q343" s="26">
        <f>+HLOOKUP(P343,Sistema_Puntos!$Q$5:$Y$43,'Auxiliar General'!L$5,FALSE)</f>
        <v>0</v>
      </c>
      <c r="R343" s="26" t="str">
        <f>+IF(VLOOKUP($B343,'Lista Puestos Valorados'!$B$11:$BK$510,MATCH('Auxiliar General'!L$4,'Lista Puestos Valorados'!$B$10:$BK$10,0),0)="","No relevante",VLOOKUP($B343,'Lista Puestos Valorados'!$B$11:$BK$510,MATCH('Auxiliar General'!L$4,'Lista Puestos Valorados'!$B$10:$BK$10,0),0))</f>
        <v>No relevante</v>
      </c>
      <c r="S343" s="26">
        <f>+HLOOKUP(R343,Sistema_Puntos!$Q$5:$Y$43,'Auxiliar General'!N$5,FALSE)</f>
        <v>0</v>
      </c>
      <c r="T343" s="26" t="str">
        <f>+IF(VLOOKUP($B343,'Lista Puestos Valorados'!$B$11:$BK$510,MATCH('Auxiliar General'!N$4,'Lista Puestos Valorados'!$B$10:$BK$10,0),0)="","No relevante",VLOOKUP($B343,'Lista Puestos Valorados'!$B$11:$BK$510,MATCH('Auxiliar General'!N$4,'Lista Puestos Valorados'!$B$10:$BK$10,0),0))</f>
        <v>No relevante</v>
      </c>
      <c r="U343" s="26">
        <f>+HLOOKUP(T343,Sistema_Puntos!$Q$5:$Y$43,'Auxiliar General'!P$5,FALSE)</f>
        <v>0</v>
      </c>
      <c r="V343" s="26" t="str">
        <f>+IF(VLOOKUP($B343,'Lista Puestos Valorados'!$B$11:$BK$510,MATCH('Auxiliar General'!P$4,'Lista Puestos Valorados'!$B$10:$BK$10,0),0)="","No relevante",VLOOKUP($B343,'Lista Puestos Valorados'!$B$11:$BK$510,MATCH('Auxiliar General'!P$4,'Lista Puestos Valorados'!$B$10:$BK$10,0),0))</f>
        <v>No relevante</v>
      </c>
      <c r="W343" s="26">
        <f>+HLOOKUP(V343,Sistema_Puntos!$Q$5:$Y$43,'Auxiliar General'!R$5,FALSE)</f>
        <v>0</v>
      </c>
      <c r="X343" s="26" t="str">
        <f>+IF(VLOOKUP($B343,'Lista Puestos Valorados'!$B$11:$BK$510,MATCH('Auxiliar General'!R$4,'Lista Puestos Valorados'!$B$10:$BK$10,0),0)="","No relevante",VLOOKUP($B343,'Lista Puestos Valorados'!$B$11:$BK$510,MATCH('Auxiliar General'!R$4,'Lista Puestos Valorados'!$B$10:$BK$10,0),0))</f>
        <v>No relevante</v>
      </c>
      <c r="Y343" s="26">
        <f>+HLOOKUP(X343,Sistema_Puntos!$Q$5:$Y$43,'Auxiliar General'!T$5,FALSE)</f>
        <v>0</v>
      </c>
      <c r="Z343" s="26" t="str">
        <f>+IF(VLOOKUP($B343,'Lista Puestos Valorados'!$B$11:$BK$510,MATCH('Auxiliar General'!T$4,'Lista Puestos Valorados'!$B$10:$BK$10,0),0)="","No relevante",VLOOKUP($B343,'Lista Puestos Valorados'!$B$11:$BK$510,MATCH('Auxiliar General'!T$4,'Lista Puestos Valorados'!$B$10:$BK$10,0),0))</f>
        <v>No relevante</v>
      </c>
      <c r="AA343" s="26">
        <f>+HLOOKUP(Z343,Sistema_Puntos!$Q$5:$Y$43,'Auxiliar General'!V$5,FALSE)</f>
        <v>0</v>
      </c>
      <c r="AB343" s="26" t="str">
        <f>+IF(VLOOKUP($B343,'Lista Puestos Valorados'!$B$11:$BK$510,MATCH('Auxiliar General'!V$4,'Lista Puestos Valorados'!$B$10:$BK$10,0),0)="","No relevante",VLOOKUP($B343,'Lista Puestos Valorados'!$B$11:$BK$510,MATCH('Auxiliar General'!V$4,'Lista Puestos Valorados'!$B$10:$BK$10,0),0))</f>
        <v>No relevante</v>
      </c>
      <c r="AC343" s="26">
        <f>+HLOOKUP(AB343,Sistema_Puntos!$Q$5:$Y$43,'Auxiliar General'!X$5,FALSE)</f>
        <v>0</v>
      </c>
      <c r="AD343" s="26" t="str">
        <f>+IF(VLOOKUP($B343,'Lista Puestos Valorados'!$B$11:$BK$510,MATCH('Auxiliar General'!X$4,'Lista Puestos Valorados'!$B$10:$BK$10,0),0)="","No relevante",VLOOKUP($B343,'Lista Puestos Valorados'!$B$11:$BK$510,MATCH('Auxiliar General'!X$4,'Lista Puestos Valorados'!$B$10:$BK$10,0),0))</f>
        <v>No relevante</v>
      </c>
      <c r="AE343" s="26">
        <f>+HLOOKUP(AD343,Sistema_Puntos!$Q$5:$Y$43,'Auxiliar General'!Z$5,FALSE)</f>
        <v>0</v>
      </c>
      <c r="AF343" s="26" t="str">
        <f>+IF(VLOOKUP($B343,'Lista Puestos Valorados'!$B$11:$BK$510,MATCH('Auxiliar General'!Z$4,'Lista Puestos Valorados'!$B$10:$BK$10,0),0)="","No relevante",VLOOKUP($B343,'Lista Puestos Valorados'!$B$11:$BK$510,MATCH('Auxiliar General'!Z$4,'Lista Puestos Valorados'!$B$10:$BK$10,0),0))</f>
        <v>No relevante</v>
      </c>
      <c r="AG343" s="26">
        <f>+HLOOKUP(AF343,Sistema_Puntos!$Q$5:$Y$43,'Auxiliar General'!AB$5,FALSE)</f>
        <v>0</v>
      </c>
      <c r="AH343" s="26" t="str">
        <f>+IF(VLOOKUP($B343,'Lista Puestos Valorados'!$B$11:$BK$510,MATCH('Auxiliar General'!AB$4,'Lista Puestos Valorados'!$B$10:$BK$10,0),0)="","No relevante",VLOOKUP($B343,'Lista Puestos Valorados'!$B$11:$BK$510,MATCH('Auxiliar General'!AB$4,'Lista Puestos Valorados'!$B$10:$BK$10,0),0))</f>
        <v>No relevante</v>
      </c>
      <c r="AI343" s="26">
        <f>+HLOOKUP(AH343,Sistema_Puntos!$Q$5:$Y$43,'Auxiliar General'!AD$5,FALSE)</f>
        <v>0</v>
      </c>
      <c r="AJ343" s="26" t="str">
        <f>+IF(VLOOKUP($B343,'Lista Puestos Valorados'!$B$11:$BK$510,MATCH('Auxiliar General'!AD$4,'Lista Puestos Valorados'!$B$10:$BK$10,0),0)="","No relevante",VLOOKUP($B343,'Lista Puestos Valorados'!$B$11:$BK$510,MATCH('Auxiliar General'!AD$4,'Lista Puestos Valorados'!$B$10:$BK$10,0),0))</f>
        <v>No relevante</v>
      </c>
      <c r="AK343" s="26">
        <f>+HLOOKUP(AJ343,Sistema_Puntos!$Q$5:$Y$43,'Auxiliar General'!AF$5,FALSE)</f>
        <v>0</v>
      </c>
      <c r="AL343" s="26" t="str">
        <f>+IF(VLOOKUP($B343,'Lista Puestos Valorados'!$B$11:$BK$510,MATCH('Auxiliar General'!AF$4,'Lista Puestos Valorados'!$B$10:$BK$10,0),0)="","No relevante",VLOOKUP($B343,'Lista Puestos Valorados'!$B$11:$BK$510,MATCH('Auxiliar General'!AF$4,'Lista Puestos Valorados'!$B$10:$BK$10,0),0))</f>
        <v>No relevante</v>
      </c>
      <c r="AM343" s="26">
        <f>+HLOOKUP(AL343,Sistema_Puntos!$Q$5:$Y$43,'Auxiliar General'!AH$5,FALSE)</f>
        <v>0</v>
      </c>
      <c r="AN343" s="26" t="str">
        <f>+IF(VLOOKUP($B343,'Lista Puestos Valorados'!$B$11:$BK$510,MATCH('Auxiliar General'!AH$4,'Lista Puestos Valorados'!$B$10:$BK$10,0),0)="","No relevante",VLOOKUP($B343,'Lista Puestos Valorados'!$B$11:$BK$510,MATCH('Auxiliar General'!AH$4,'Lista Puestos Valorados'!$B$10:$BK$10,0),0))</f>
        <v>No relevante</v>
      </c>
      <c r="AO343" s="26">
        <f>+HLOOKUP(AN343,Sistema_Puntos!$Q$5:$Y$43,'Auxiliar General'!AJ$5,FALSE)</f>
        <v>0</v>
      </c>
      <c r="AP343" s="26" t="str">
        <f>+IF(VLOOKUP($B343,'Lista Puestos Valorados'!$B$11:$BK$510,MATCH('Auxiliar General'!AJ$4,'Lista Puestos Valorados'!$B$10:$BK$10,0),0)="","No relevante",VLOOKUP($B343,'Lista Puestos Valorados'!$B$11:$BK$510,MATCH('Auxiliar General'!AJ$4,'Lista Puestos Valorados'!$B$10:$BK$10,0),0))</f>
        <v>No relevante</v>
      </c>
      <c r="AQ343" s="26">
        <f>+HLOOKUP(AP343,Sistema_Puntos!$Q$5:$Y$43,'Auxiliar General'!AL$5,FALSE)</f>
        <v>0</v>
      </c>
      <c r="AR343" s="26" t="str">
        <f>+IF(VLOOKUP($B343,'Lista Puestos Valorados'!$B$11:$BK$510,MATCH('Auxiliar General'!AL$4,'Lista Puestos Valorados'!$B$10:$BK$10,0),0)="","No relevante",VLOOKUP($B343,'Lista Puestos Valorados'!$B$11:$BK$510,MATCH('Auxiliar General'!AL$4,'Lista Puestos Valorados'!$B$10:$BK$10,0),0))</f>
        <v>No relevante</v>
      </c>
      <c r="AS343" s="26">
        <f>+HLOOKUP(AR343,Sistema_Puntos!$Q$5:$Y$43,'Auxiliar General'!AN$5,FALSE)</f>
        <v>0</v>
      </c>
      <c r="AT343" s="26" t="str">
        <f>+IF(VLOOKUP($B343,'Lista Puestos Valorados'!$B$11:$BK$510,MATCH('Auxiliar General'!AN$4,'Lista Puestos Valorados'!$B$10:$BK$10,0),0)="","No relevante",VLOOKUP($B343,'Lista Puestos Valorados'!$B$11:$BK$510,MATCH('Auxiliar General'!AN$4,'Lista Puestos Valorados'!$B$10:$BK$10,0),0))</f>
        <v>No relevante</v>
      </c>
      <c r="AU343" s="26">
        <f>+HLOOKUP(AT343,Sistema_Puntos!$Q$5:$Y$43,'Auxiliar General'!AP$5,FALSE)</f>
        <v>0</v>
      </c>
      <c r="AV343" s="26" t="str">
        <f>+IF(VLOOKUP($B343,'Lista Puestos Valorados'!$B$11:$BK$510,MATCH('Auxiliar General'!AP$4,'Lista Puestos Valorados'!$B$10:$BK$10,0),0)="","No relevante",VLOOKUP($B343,'Lista Puestos Valorados'!$B$11:$BK$510,MATCH('Auxiliar General'!AP$4,'Lista Puestos Valorados'!$B$10:$BK$10,0),0))</f>
        <v>No relevante</v>
      </c>
      <c r="AW343" s="26">
        <f>+HLOOKUP(AV343,Sistema_Puntos!$Q$5:$Y$43,'Auxiliar General'!AR$5,FALSE)</f>
        <v>0</v>
      </c>
      <c r="AX343" s="26" t="str">
        <f>+IF(VLOOKUP($B343,'Lista Puestos Valorados'!$B$11:$BK$510,MATCH('Auxiliar General'!AR$4,'Lista Puestos Valorados'!$B$10:$BK$10,0),0)="","No relevante",VLOOKUP($B343,'Lista Puestos Valorados'!$B$11:$BK$510,MATCH('Auxiliar General'!AR$4,'Lista Puestos Valorados'!$B$10:$BK$10,0),0))</f>
        <v>No relevante</v>
      </c>
      <c r="AY343" s="26">
        <f>+HLOOKUP(AX343,Sistema_Puntos!$Q$5:$Y$43,'Auxiliar General'!AT$5,FALSE)</f>
        <v>0</v>
      </c>
      <c r="AZ343" s="26" t="str">
        <f>+IF(VLOOKUP($B343,'Lista Puestos Valorados'!$B$11:$BK$510,MATCH('Auxiliar General'!AT$4,'Lista Puestos Valorados'!$B$10:$BK$10,0),0)="","No relevante",VLOOKUP($B343,'Lista Puestos Valorados'!$B$11:$BK$510,MATCH('Auxiliar General'!AT$4,'Lista Puestos Valorados'!$B$10:$BK$10,0),0))</f>
        <v>No relevante</v>
      </c>
      <c r="BA343" s="26">
        <f>+HLOOKUP(AZ343,Sistema_Puntos!$Q$5:$Y$43,'Auxiliar General'!AV$5,FALSE)</f>
        <v>0</v>
      </c>
      <c r="BB343" s="26" t="str">
        <f>+IF(VLOOKUP($B343,'Lista Puestos Valorados'!$B$11:$BK$510,MATCH('Auxiliar General'!AV$4,'Lista Puestos Valorados'!$B$10:$BK$10,0),0)="","No relevante",VLOOKUP($B343,'Lista Puestos Valorados'!$B$11:$BK$510,MATCH('Auxiliar General'!AV$4,'Lista Puestos Valorados'!$B$10:$BK$10,0),0))</f>
        <v>No relevante</v>
      </c>
      <c r="BC343" s="26">
        <f>+HLOOKUP(BB343,Sistema_Puntos!$Q$5:$Y$43,'Auxiliar General'!AX$5,FALSE)</f>
        <v>0</v>
      </c>
      <c r="BD343" s="26" t="str">
        <f>+IF(VLOOKUP($B343,'Lista Puestos Valorados'!$B$11:$BK$510,MATCH('Auxiliar General'!AX$4,'Lista Puestos Valorados'!$B$10:$BK$10,0),0)="","No relevante",VLOOKUP($B343,'Lista Puestos Valorados'!$B$11:$BK$510,MATCH('Auxiliar General'!AX$4,'Lista Puestos Valorados'!$B$10:$BK$10,0),0))</f>
        <v>No relevante</v>
      </c>
      <c r="BE343" s="26">
        <f>+HLOOKUP(BD343,Sistema_Puntos!$Q$5:$Y$43,'Auxiliar General'!AZ$5,FALSE)</f>
        <v>0</v>
      </c>
      <c r="BF343" s="26" t="str">
        <f>+IF(VLOOKUP($B343,'Lista Puestos Valorados'!$B$11:$BK$510,MATCH('Auxiliar General'!AZ$4,'Lista Puestos Valorados'!$B$10:$BK$10,0),0)="","No relevante",VLOOKUP($B343,'Lista Puestos Valorados'!$B$11:$BK$510,MATCH('Auxiliar General'!AZ$4,'Lista Puestos Valorados'!$B$10:$BK$10,0),0))</f>
        <v>No relevante</v>
      </c>
      <c r="BG343" s="26">
        <f>+HLOOKUP(BF343,Sistema_Puntos!$Q$5:$Y$43,'Auxiliar General'!BB$5,FALSE)</f>
        <v>0</v>
      </c>
      <c r="BH343" s="26" t="str">
        <f>+IF(VLOOKUP($B343,'Lista Puestos Valorados'!$B$11:$BK$510,MATCH('Auxiliar General'!BB$4,'Lista Puestos Valorados'!$B$10:$BK$10,0),0)="","No relevante",VLOOKUP($B343,'Lista Puestos Valorados'!$B$11:$BK$510,MATCH('Auxiliar General'!BB$4,'Lista Puestos Valorados'!$B$10:$BK$10,0),0))</f>
        <v>No relevante</v>
      </c>
      <c r="BI343" s="26">
        <f>+HLOOKUP(BH343,Sistema_Puntos!$Q$5:$Y$43,'Auxiliar General'!BD$5,FALSE)</f>
        <v>0</v>
      </c>
      <c r="BJ343" s="26" t="str">
        <f>+IF(VLOOKUP($B343,'Lista Puestos Valorados'!$B$11:$BK$510,MATCH('Auxiliar General'!BD$4,'Lista Puestos Valorados'!$B$10:$BK$10,0),0)="","No relevante",VLOOKUP($B343,'Lista Puestos Valorados'!$B$11:$BK$510,MATCH('Auxiliar General'!BD$4,'Lista Puestos Valorados'!$B$10:$BK$10,0),0))</f>
        <v>No relevante</v>
      </c>
      <c r="BK343" s="26">
        <f>+HLOOKUP(BJ343,Sistema_Puntos!$Q$5:$Y$43,'Auxiliar General'!BF$5,FALSE)</f>
        <v>0</v>
      </c>
      <c r="BL343" s="26" t="str">
        <f>+IF(VLOOKUP($B343,'Lista Puestos Valorados'!$B$11:$BK$510,MATCH('Auxiliar General'!BF$4,'Lista Puestos Valorados'!$B$10:$BK$10,0),0)="","No relevante",VLOOKUP($B343,'Lista Puestos Valorados'!$B$11:$BK$510,MATCH('Auxiliar General'!BF$4,'Lista Puestos Valorados'!$B$10:$BK$10,0),0))</f>
        <v>No relevante</v>
      </c>
      <c r="BM343" s="26">
        <f>+HLOOKUP(BL343,Sistema_Puntos!$Q$5:$Y$43,'Auxiliar General'!BH$5,FALSE)</f>
        <v>0</v>
      </c>
      <c r="BN343" s="26" t="str">
        <f>+IF(VLOOKUP($B343,'Lista Puestos Valorados'!$B$11:$BK$510,MATCH('Auxiliar General'!BH$4,'Lista Puestos Valorados'!$B$10:$BK$10,0),0)="","No relevante",VLOOKUP($B343,'Lista Puestos Valorados'!$B$11:$BK$510,MATCH('Auxiliar General'!BH$4,'Lista Puestos Valorados'!$B$10:$BK$10,0),0))</f>
        <v>No relevante</v>
      </c>
      <c r="BO343" s="26">
        <f>+HLOOKUP(BN343,Sistema_Puntos!$Q$5:$Y$43,'Auxiliar General'!BJ$5,FALSE)</f>
        <v>0</v>
      </c>
      <c r="BP343" s="26" t="str">
        <f>+IF(VLOOKUP($B343,'Lista Puestos Valorados'!$B$11:$BK$510,MATCH('Auxiliar General'!BJ$4,'Lista Puestos Valorados'!$B$10:$BK$10,0),0)="","No relevante",VLOOKUP($B343,'Lista Puestos Valorados'!$B$11:$BK$510,MATCH('Auxiliar General'!BJ$4,'Lista Puestos Valorados'!$B$10:$BK$10,0),0))</f>
        <v>No relevante</v>
      </c>
      <c r="BQ343" s="26">
        <f>+HLOOKUP(BP343,Sistema_Puntos!$Q$5:$Y$43,'Auxiliar General'!BL$5,FALSE)</f>
        <v>0</v>
      </c>
      <c r="BR343" s="26" t="str">
        <f>+IF(VLOOKUP($B343,'Lista Puestos Valorados'!$B$11:$BK$510,MATCH('Auxiliar General'!BL$4,'Lista Puestos Valorados'!$B$10:$BK$10,0),0)="","No relevante",VLOOKUP($B343,'Lista Puestos Valorados'!$B$11:$BK$510,MATCH('Auxiliar General'!BL$4,'Lista Puestos Valorados'!$B$10:$BK$10,0),0))</f>
        <v>No relevante</v>
      </c>
      <c r="BS343" s="26">
        <f>+HLOOKUP(BR343,Sistema_Puntos!$Q$5:$Y$43,'Auxiliar General'!BN$5,FALSE)</f>
        <v>0</v>
      </c>
      <c r="BT343" s="26" t="str">
        <f>+IF(VLOOKUP($B343,'Lista Puestos Valorados'!$B$11:$BK$510,MATCH('Auxiliar General'!BN$4,'Lista Puestos Valorados'!$B$10:$BK$10,0),0)="","No relevante",VLOOKUP($B343,'Lista Puestos Valorados'!$B$11:$BK$510,MATCH('Auxiliar General'!BN$4,'Lista Puestos Valorados'!$B$10:$BK$10,0),0))</f>
        <v>No relevante</v>
      </c>
      <c r="BU343" s="26">
        <f>+HLOOKUP(BT343,Sistema_Puntos!$Q$5:$Y$43,'Auxiliar General'!BP$5,FALSE)</f>
        <v>0</v>
      </c>
      <c r="BV343" s="26" t="str">
        <f>+IF(VLOOKUP($B343,'Lista Puestos Valorados'!$B$11:$BK$510,MATCH('Auxiliar General'!BP$4,'Lista Puestos Valorados'!$B$10:$BK$10,0),0)="","No relevante",VLOOKUP($B343,'Lista Puestos Valorados'!$B$11:$BK$510,MATCH('Auxiliar General'!BP$4,'Lista Puestos Valorados'!$B$10:$BK$10,0),0))</f>
        <v>No relevante</v>
      </c>
      <c r="BW343" s="26">
        <f>+HLOOKUP(BV343,Sistema_Puntos!$Q$5:$Y$43,'Auxiliar General'!BR$5,FALSE)</f>
        <v>0</v>
      </c>
      <c r="BX343" s="26" t="str">
        <f>+IF(VLOOKUP($B343,'Lista Puestos Valorados'!$B$11:$BK$510,MATCH('Auxiliar General'!BR$4,'Lista Puestos Valorados'!$B$10:$BK$10,0),0)="","No relevante",VLOOKUP($B343,'Lista Puestos Valorados'!$B$11:$BK$510,MATCH('Auxiliar General'!BR$4,'Lista Puestos Valorados'!$B$10:$BK$10,0),0))</f>
        <v>No relevante</v>
      </c>
      <c r="BY343" s="26">
        <f>+HLOOKUP(BX343,Sistema_Puntos!$Q$5:$Y$43,'Auxiliar General'!BT$5,FALSE)</f>
        <v>0</v>
      </c>
      <c r="BZ343" s="26" t="str">
        <f>+IF(VLOOKUP($B343,'Lista Puestos Valorados'!$B$11:$BK$510,MATCH('Auxiliar General'!BT$4,'Lista Puestos Valorados'!$B$10:$BK$10,0),0)="","No relevante",VLOOKUP($B343,'Lista Puestos Valorados'!$B$11:$BK$510,MATCH('Auxiliar General'!BT$4,'Lista Puestos Valorados'!$B$10:$BK$10,0),0))</f>
        <v>No relevante</v>
      </c>
      <c r="CA343" s="26">
        <f>+HLOOKUP(BZ343,Sistema_Puntos!$Q$5:$Y$43,'Auxiliar General'!BV$5,FALSE)</f>
        <v>0</v>
      </c>
      <c r="CB343" s="26" t="str">
        <f>+IF(VLOOKUP($B343,'Lista Puestos Valorados'!$B$11:$BK$510,MATCH('Auxiliar General'!BV$4,'Lista Puestos Valorados'!$B$10:$BK$10,0),0)="","No relevante",VLOOKUP($B343,'Lista Puestos Valorados'!$B$11:$BK$510,MATCH('Auxiliar General'!BV$4,'Lista Puestos Valorados'!$B$10:$BK$10,0),0))</f>
        <v>No relevante</v>
      </c>
      <c r="CC343" s="26">
        <f>+HLOOKUP(CB343,Sistema_Puntos!$Q$5:$Y$43,'Auxiliar General'!BX$5,FALSE)</f>
        <v>0</v>
      </c>
      <c r="CD343" s="26" t="str">
        <f>+IF(VLOOKUP($B343,'Lista Puestos Valorados'!$B$11:$BK$510,MATCH('Auxiliar General'!BX$4,'Lista Puestos Valorados'!$B$10:$BK$10,0),0)="","No relevante",VLOOKUP($B343,'Lista Puestos Valorados'!$B$11:$BK$510,MATCH('Auxiliar General'!BX$4,'Lista Puestos Valorados'!$B$10:$BK$10,0),0))</f>
        <v>No relevante</v>
      </c>
      <c r="CE343" s="26">
        <f>+HLOOKUP(CD343,Sistema_Puntos!$Q$5:$Y$43,'Auxiliar General'!BZ$5,FALSE)</f>
        <v>0</v>
      </c>
      <c r="CF343" s="26" t="str">
        <f>+IF(VLOOKUP($B343,'Lista Puestos Valorados'!$B$11:$BK$510,MATCH('Auxiliar General'!BZ$4,'Lista Puestos Valorados'!$B$10:$BK$10,0),0)="","No relevante",VLOOKUP($B343,'Lista Puestos Valorados'!$B$11:$BK$510,MATCH('Auxiliar General'!BZ$4,'Lista Puestos Valorados'!$B$10:$BK$10,0),0))</f>
        <v>No relevante</v>
      </c>
      <c r="CG343" s="26">
        <f>+HLOOKUP(CF343,Sistema_Puntos!$Q$5:$Y$43,'Auxiliar General'!CB$5,FALSE)</f>
        <v>0</v>
      </c>
      <c r="CH343" s="29"/>
      <c r="CI343" s="29"/>
    </row>
    <row r="344" spans="2:87" ht="17.55" customHeight="1">
      <c r="B344" s="26">
        <f>+'Listado de Puestos'!B344</f>
        <v>334</v>
      </c>
      <c r="C344" s="26" t="str">
        <f>+IF('Lista Puestos Valorados'!C344="","",'Lista Puestos Valorados'!C344)</f>
        <v/>
      </c>
      <c r="D344" s="26" t="str">
        <f>+IF('Lista Puestos Valorados'!D344="","",'Lista Puestos Valorados'!D344)</f>
        <v/>
      </c>
      <c r="E344" s="26" t="str">
        <f>+IF('Lista Puestos Valorados'!E344="","",'Lista Puestos Valorados'!E344)</f>
        <v/>
      </c>
      <c r="F344" s="26" t="str">
        <f>+IF('Lista Puestos Valorados'!F344="","",'Lista Puestos Valorados'!F344)</f>
        <v/>
      </c>
      <c r="G344" s="26" t="str">
        <f>+IF('Lista Puestos Valorados'!G344="","",'Lista Puestos Valorados'!G344)</f>
        <v/>
      </c>
      <c r="H344" s="26" t="str">
        <f>+IF('Lista Puestos Valorados'!H344="","",'Lista Puestos Valorados'!H344)</f>
        <v/>
      </c>
      <c r="I344" s="26" t="str">
        <f>+IF('Lista Puestos Valorados'!I344="","",'Lista Puestos Valorados'!I344)</f>
        <v/>
      </c>
      <c r="J344" s="118" t="e">
        <f t="array" ref="J344">+IF(L344="","",_xlfn.IFS(L344&lt;='Cortes de Agrupacion'!$F$15,'Cortes de Agrupacion'!$E$15,'Resultados General'!L344&lt;='Cortes de Agrupacion'!$F$14,'Cortes de Agrupacion'!$E$14,'Resultados General'!L344&lt;='Cortes de Agrupacion'!$F$13,'Cortes de Agrupacion'!$E$13,L344&lt;='Cortes de Agrupacion'!$F$12,'Cortes de Agrupacion'!$E$12,'Resultados General'!L344&lt;='Cortes de Agrupacion'!$F$11,'Cortes de Agrupacion'!$E$11,'Resultados General'!L344&lt;='Cortes de Agrupacion'!$F$10,'Cortes de Agrupacion'!$E$10,'Resultados General'!L344&lt;='Cortes de Agrupacion'!$F$9,'Cortes de Agrupacion'!$E$9,'Resultados General'!L344&lt;='Cortes de Agrupacion'!$F$8,'Cortes de Agrupacion'!$E$8,'Resultados General'!L344&lt;='Cortes de Agrupacion'!$F$7,'Cortes de Agrupacion'!$E$7,'Resultados General'!L344&lt;='Cortes de Agrupacion'!$F$6,'Cortes de Agrupacion'!$E$6))</f>
        <v>#VALUE!</v>
      </c>
      <c r="K344" s="118" t="str">
        <f t="shared" si="10"/>
        <v/>
      </c>
      <c r="L344" s="124" t="e">
        <f>#VALUE!</f>
        <v>#VALUE!</v>
      </c>
      <c r="M344" s="26" t="e">
        <f ca="1">+_xlfn.IFNA(VLOOKUP(C344,'Distribución de puestos'!$B$8:$I$507,8,0),"")</f>
        <v>#NAME?</v>
      </c>
      <c r="N344" s="26" t="str">
        <f>+IF(VLOOKUP($B344,'Lista Puestos Valorados'!$B$11:$BK$510,MATCH('Auxiliar General'!H$4,'Lista Puestos Valorados'!$B$10:$BK$10,0),0)="","No relevante",VLOOKUP($B344,'Lista Puestos Valorados'!$B$11:$BK$510,MATCH('Auxiliar General'!H$4,'Lista Puestos Valorados'!$B$10:$BK$10,0),0))</f>
        <v>No relevante</v>
      </c>
      <c r="O344" s="26">
        <f>+HLOOKUP(N344,Sistema_Puntos!$Q$5:$Y$43,'Auxiliar General'!J$5,FALSE)</f>
        <v>0</v>
      </c>
      <c r="P344" s="26" t="str">
        <f>+IF(VLOOKUP($B344,'Lista Puestos Valorados'!$B$11:$BK$510,MATCH('Auxiliar General'!J$4,'Lista Puestos Valorados'!$B$10:$BK$10,0),0)="","No relevante",VLOOKUP($B344,'Lista Puestos Valorados'!$B$11:$BK$510,MATCH('Auxiliar General'!J$4,'Lista Puestos Valorados'!$B$10:$BK$10,0),0))</f>
        <v>No relevante</v>
      </c>
      <c r="Q344" s="26">
        <f>+HLOOKUP(P344,Sistema_Puntos!$Q$5:$Y$43,'Auxiliar General'!L$5,FALSE)</f>
        <v>0</v>
      </c>
      <c r="R344" s="26" t="str">
        <f>+IF(VLOOKUP($B344,'Lista Puestos Valorados'!$B$11:$BK$510,MATCH('Auxiliar General'!L$4,'Lista Puestos Valorados'!$B$10:$BK$10,0),0)="","No relevante",VLOOKUP($B344,'Lista Puestos Valorados'!$B$11:$BK$510,MATCH('Auxiliar General'!L$4,'Lista Puestos Valorados'!$B$10:$BK$10,0),0))</f>
        <v>No relevante</v>
      </c>
      <c r="S344" s="26">
        <f>+HLOOKUP(R344,Sistema_Puntos!$Q$5:$Y$43,'Auxiliar General'!N$5,FALSE)</f>
        <v>0</v>
      </c>
      <c r="T344" s="26" t="str">
        <f>+IF(VLOOKUP($B344,'Lista Puestos Valorados'!$B$11:$BK$510,MATCH('Auxiliar General'!N$4,'Lista Puestos Valorados'!$B$10:$BK$10,0),0)="","No relevante",VLOOKUP($B344,'Lista Puestos Valorados'!$B$11:$BK$510,MATCH('Auxiliar General'!N$4,'Lista Puestos Valorados'!$B$10:$BK$10,0),0))</f>
        <v>No relevante</v>
      </c>
      <c r="U344" s="26">
        <f>+HLOOKUP(T344,Sistema_Puntos!$Q$5:$Y$43,'Auxiliar General'!P$5,FALSE)</f>
        <v>0</v>
      </c>
      <c r="V344" s="26" t="str">
        <f>+IF(VLOOKUP($B344,'Lista Puestos Valorados'!$B$11:$BK$510,MATCH('Auxiliar General'!P$4,'Lista Puestos Valorados'!$B$10:$BK$10,0),0)="","No relevante",VLOOKUP($B344,'Lista Puestos Valorados'!$B$11:$BK$510,MATCH('Auxiliar General'!P$4,'Lista Puestos Valorados'!$B$10:$BK$10,0),0))</f>
        <v>No relevante</v>
      </c>
      <c r="W344" s="26">
        <f>+HLOOKUP(V344,Sistema_Puntos!$Q$5:$Y$43,'Auxiliar General'!R$5,FALSE)</f>
        <v>0</v>
      </c>
      <c r="X344" s="26" t="str">
        <f>+IF(VLOOKUP($B344,'Lista Puestos Valorados'!$B$11:$BK$510,MATCH('Auxiliar General'!R$4,'Lista Puestos Valorados'!$B$10:$BK$10,0),0)="","No relevante",VLOOKUP($B344,'Lista Puestos Valorados'!$B$11:$BK$510,MATCH('Auxiliar General'!R$4,'Lista Puestos Valorados'!$B$10:$BK$10,0),0))</f>
        <v>No relevante</v>
      </c>
      <c r="Y344" s="26">
        <f>+HLOOKUP(X344,Sistema_Puntos!$Q$5:$Y$43,'Auxiliar General'!T$5,FALSE)</f>
        <v>0</v>
      </c>
      <c r="Z344" s="26" t="str">
        <f>+IF(VLOOKUP($B344,'Lista Puestos Valorados'!$B$11:$BK$510,MATCH('Auxiliar General'!T$4,'Lista Puestos Valorados'!$B$10:$BK$10,0),0)="","No relevante",VLOOKUP($B344,'Lista Puestos Valorados'!$B$11:$BK$510,MATCH('Auxiliar General'!T$4,'Lista Puestos Valorados'!$B$10:$BK$10,0),0))</f>
        <v>No relevante</v>
      </c>
      <c r="AA344" s="26">
        <f>+HLOOKUP(Z344,Sistema_Puntos!$Q$5:$Y$43,'Auxiliar General'!V$5,FALSE)</f>
        <v>0</v>
      </c>
      <c r="AB344" s="26" t="str">
        <f>+IF(VLOOKUP($B344,'Lista Puestos Valorados'!$B$11:$BK$510,MATCH('Auxiliar General'!V$4,'Lista Puestos Valorados'!$B$10:$BK$10,0),0)="","No relevante",VLOOKUP($B344,'Lista Puestos Valorados'!$B$11:$BK$510,MATCH('Auxiliar General'!V$4,'Lista Puestos Valorados'!$B$10:$BK$10,0),0))</f>
        <v>No relevante</v>
      </c>
      <c r="AC344" s="26">
        <f>+HLOOKUP(AB344,Sistema_Puntos!$Q$5:$Y$43,'Auxiliar General'!X$5,FALSE)</f>
        <v>0</v>
      </c>
      <c r="AD344" s="26" t="str">
        <f>+IF(VLOOKUP($B344,'Lista Puestos Valorados'!$B$11:$BK$510,MATCH('Auxiliar General'!X$4,'Lista Puestos Valorados'!$B$10:$BK$10,0),0)="","No relevante",VLOOKUP($B344,'Lista Puestos Valorados'!$B$11:$BK$510,MATCH('Auxiliar General'!X$4,'Lista Puestos Valorados'!$B$10:$BK$10,0),0))</f>
        <v>No relevante</v>
      </c>
      <c r="AE344" s="26">
        <f>+HLOOKUP(AD344,Sistema_Puntos!$Q$5:$Y$43,'Auxiliar General'!Z$5,FALSE)</f>
        <v>0</v>
      </c>
      <c r="AF344" s="26" t="str">
        <f>+IF(VLOOKUP($B344,'Lista Puestos Valorados'!$B$11:$BK$510,MATCH('Auxiliar General'!Z$4,'Lista Puestos Valorados'!$B$10:$BK$10,0),0)="","No relevante",VLOOKUP($B344,'Lista Puestos Valorados'!$B$11:$BK$510,MATCH('Auxiliar General'!Z$4,'Lista Puestos Valorados'!$B$10:$BK$10,0),0))</f>
        <v>No relevante</v>
      </c>
      <c r="AG344" s="26">
        <f>+HLOOKUP(AF344,Sistema_Puntos!$Q$5:$Y$43,'Auxiliar General'!AB$5,FALSE)</f>
        <v>0</v>
      </c>
      <c r="AH344" s="26" t="str">
        <f>+IF(VLOOKUP($B344,'Lista Puestos Valorados'!$B$11:$BK$510,MATCH('Auxiliar General'!AB$4,'Lista Puestos Valorados'!$B$10:$BK$10,0),0)="","No relevante",VLOOKUP($B344,'Lista Puestos Valorados'!$B$11:$BK$510,MATCH('Auxiliar General'!AB$4,'Lista Puestos Valorados'!$B$10:$BK$10,0),0))</f>
        <v>No relevante</v>
      </c>
      <c r="AI344" s="26">
        <f>+HLOOKUP(AH344,Sistema_Puntos!$Q$5:$Y$43,'Auxiliar General'!AD$5,FALSE)</f>
        <v>0</v>
      </c>
      <c r="AJ344" s="26" t="str">
        <f>+IF(VLOOKUP($B344,'Lista Puestos Valorados'!$B$11:$BK$510,MATCH('Auxiliar General'!AD$4,'Lista Puestos Valorados'!$B$10:$BK$10,0),0)="","No relevante",VLOOKUP($B344,'Lista Puestos Valorados'!$B$11:$BK$510,MATCH('Auxiliar General'!AD$4,'Lista Puestos Valorados'!$B$10:$BK$10,0),0))</f>
        <v>No relevante</v>
      </c>
      <c r="AK344" s="26">
        <f>+HLOOKUP(AJ344,Sistema_Puntos!$Q$5:$Y$43,'Auxiliar General'!AF$5,FALSE)</f>
        <v>0</v>
      </c>
      <c r="AL344" s="26" t="str">
        <f>+IF(VLOOKUP($B344,'Lista Puestos Valorados'!$B$11:$BK$510,MATCH('Auxiliar General'!AF$4,'Lista Puestos Valorados'!$B$10:$BK$10,0),0)="","No relevante",VLOOKUP($B344,'Lista Puestos Valorados'!$B$11:$BK$510,MATCH('Auxiliar General'!AF$4,'Lista Puestos Valorados'!$B$10:$BK$10,0),0))</f>
        <v>No relevante</v>
      </c>
      <c r="AM344" s="26">
        <f>+HLOOKUP(AL344,Sistema_Puntos!$Q$5:$Y$43,'Auxiliar General'!AH$5,FALSE)</f>
        <v>0</v>
      </c>
      <c r="AN344" s="26" t="str">
        <f>+IF(VLOOKUP($B344,'Lista Puestos Valorados'!$B$11:$BK$510,MATCH('Auxiliar General'!AH$4,'Lista Puestos Valorados'!$B$10:$BK$10,0),0)="","No relevante",VLOOKUP($B344,'Lista Puestos Valorados'!$B$11:$BK$510,MATCH('Auxiliar General'!AH$4,'Lista Puestos Valorados'!$B$10:$BK$10,0),0))</f>
        <v>No relevante</v>
      </c>
      <c r="AO344" s="26">
        <f>+HLOOKUP(AN344,Sistema_Puntos!$Q$5:$Y$43,'Auxiliar General'!AJ$5,FALSE)</f>
        <v>0</v>
      </c>
      <c r="AP344" s="26" t="str">
        <f>+IF(VLOOKUP($B344,'Lista Puestos Valorados'!$B$11:$BK$510,MATCH('Auxiliar General'!AJ$4,'Lista Puestos Valorados'!$B$10:$BK$10,0),0)="","No relevante",VLOOKUP($B344,'Lista Puestos Valorados'!$B$11:$BK$510,MATCH('Auxiliar General'!AJ$4,'Lista Puestos Valorados'!$B$10:$BK$10,0),0))</f>
        <v>No relevante</v>
      </c>
      <c r="AQ344" s="26">
        <f>+HLOOKUP(AP344,Sistema_Puntos!$Q$5:$Y$43,'Auxiliar General'!AL$5,FALSE)</f>
        <v>0</v>
      </c>
      <c r="AR344" s="26" t="str">
        <f>+IF(VLOOKUP($B344,'Lista Puestos Valorados'!$B$11:$BK$510,MATCH('Auxiliar General'!AL$4,'Lista Puestos Valorados'!$B$10:$BK$10,0),0)="","No relevante",VLOOKUP($B344,'Lista Puestos Valorados'!$B$11:$BK$510,MATCH('Auxiliar General'!AL$4,'Lista Puestos Valorados'!$B$10:$BK$10,0),0))</f>
        <v>No relevante</v>
      </c>
      <c r="AS344" s="26">
        <f>+HLOOKUP(AR344,Sistema_Puntos!$Q$5:$Y$43,'Auxiliar General'!AN$5,FALSE)</f>
        <v>0</v>
      </c>
      <c r="AT344" s="26" t="str">
        <f>+IF(VLOOKUP($B344,'Lista Puestos Valorados'!$B$11:$BK$510,MATCH('Auxiliar General'!AN$4,'Lista Puestos Valorados'!$B$10:$BK$10,0),0)="","No relevante",VLOOKUP($B344,'Lista Puestos Valorados'!$B$11:$BK$510,MATCH('Auxiliar General'!AN$4,'Lista Puestos Valorados'!$B$10:$BK$10,0),0))</f>
        <v>No relevante</v>
      </c>
      <c r="AU344" s="26">
        <f>+HLOOKUP(AT344,Sistema_Puntos!$Q$5:$Y$43,'Auxiliar General'!AP$5,FALSE)</f>
        <v>0</v>
      </c>
      <c r="AV344" s="26" t="str">
        <f>+IF(VLOOKUP($B344,'Lista Puestos Valorados'!$B$11:$BK$510,MATCH('Auxiliar General'!AP$4,'Lista Puestos Valorados'!$B$10:$BK$10,0),0)="","No relevante",VLOOKUP($B344,'Lista Puestos Valorados'!$B$11:$BK$510,MATCH('Auxiliar General'!AP$4,'Lista Puestos Valorados'!$B$10:$BK$10,0),0))</f>
        <v>No relevante</v>
      </c>
      <c r="AW344" s="26">
        <f>+HLOOKUP(AV344,Sistema_Puntos!$Q$5:$Y$43,'Auxiliar General'!AR$5,FALSE)</f>
        <v>0</v>
      </c>
      <c r="AX344" s="26" t="str">
        <f>+IF(VLOOKUP($B344,'Lista Puestos Valorados'!$B$11:$BK$510,MATCH('Auxiliar General'!AR$4,'Lista Puestos Valorados'!$B$10:$BK$10,0),0)="","No relevante",VLOOKUP($B344,'Lista Puestos Valorados'!$B$11:$BK$510,MATCH('Auxiliar General'!AR$4,'Lista Puestos Valorados'!$B$10:$BK$10,0),0))</f>
        <v>No relevante</v>
      </c>
      <c r="AY344" s="26">
        <f>+HLOOKUP(AX344,Sistema_Puntos!$Q$5:$Y$43,'Auxiliar General'!AT$5,FALSE)</f>
        <v>0</v>
      </c>
      <c r="AZ344" s="26" t="str">
        <f>+IF(VLOOKUP($B344,'Lista Puestos Valorados'!$B$11:$BK$510,MATCH('Auxiliar General'!AT$4,'Lista Puestos Valorados'!$B$10:$BK$10,0),0)="","No relevante",VLOOKUP($B344,'Lista Puestos Valorados'!$B$11:$BK$510,MATCH('Auxiliar General'!AT$4,'Lista Puestos Valorados'!$B$10:$BK$10,0),0))</f>
        <v>No relevante</v>
      </c>
      <c r="BA344" s="26">
        <f>+HLOOKUP(AZ344,Sistema_Puntos!$Q$5:$Y$43,'Auxiliar General'!AV$5,FALSE)</f>
        <v>0</v>
      </c>
      <c r="BB344" s="26" t="str">
        <f>+IF(VLOOKUP($B344,'Lista Puestos Valorados'!$B$11:$BK$510,MATCH('Auxiliar General'!AV$4,'Lista Puestos Valorados'!$B$10:$BK$10,0),0)="","No relevante",VLOOKUP($B344,'Lista Puestos Valorados'!$B$11:$BK$510,MATCH('Auxiliar General'!AV$4,'Lista Puestos Valorados'!$B$10:$BK$10,0),0))</f>
        <v>No relevante</v>
      </c>
      <c r="BC344" s="26">
        <f>+HLOOKUP(BB344,Sistema_Puntos!$Q$5:$Y$43,'Auxiliar General'!AX$5,FALSE)</f>
        <v>0</v>
      </c>
      <c r="BD344" s="26" t="str">
        <f>+IF(VLOOKUP($B344,'Lista Puestos Valorados'!$B$11:$BK$510,MATCH('Auxiliar General'!AX$4,'Lista Puestos Valorados'!$B$10:$BK$10,0),0)="","No relevante",VLOOKUP($B344,'Lista Puestos Valorados'!$B$11:$BK$510,MATCH('Auxiliar General'!AX$4,'Lista Puestos Valorados'!$B$10:$BK$10,0),0))</f>
        <v>No relevante</v>
      </c>
      <c r="BE344" s="26">
        <f>+HLOOKUP(BD344,Sistema_Puntos!$Q$5:$Y$43,'Auxiliar General'!AZ$5,FALSE)</f>
        <v>0</v>
      </c>
      <c r="BF344" s="26" t="str">
        <f>+IF(VLOOKUP($B344,'Lista Puestos Valorados'!$B$11:$BK$510,MATCH('Auxiliar General'!AZ$4,'Lista Puestos Valorados'!$B$10:$BK$10,0),0)="","No relevante",VLOOKUP($B344,'Lista Puestos Valorados'!$B$11:$BK$510,MATCH('Auxiliar General'!AZ$4,'Lista Puestos Valorados'!$B$10:$BK$10,0),0))</f>
        <v>No relevante</v>
      </c>
      <c r="BG344" s="26">
        <f>+HLOOKUP(BF344,Sistema_Puntos!$Q$5:$Y$43,'Auxiliar General'!BB$5,FALSE)</f>
        <v>0</v>
      </c>
      <c r="BH344" s="26" t="str">
        <f>+IF(VLOOKUP($B344,'Lista Puestos Valorados'!$B$11:$BK$510,MATCH('Auxiliar General'!BB$4,'Lista Puestos Valorados'!$B$10:$BK$10,0),0)="","No relevante",VLOOKUP($B344,'Lista Puestos Valorados'!$B$11:$BK$510,MATCH('Auxiliar General'!BB$4,'Lista Puestos Valorados'!$B$10:$BK$10,0),0))</f>
        <v>No relevante</v>
      </c>
      <c r="BI344" s="26">
        <f>+HLOOKUP(BH344,Sistema_Puntos!$Q$5:$Y$43,'Auxiliar General'!BD$5,FALSE)</f>
        <v>0</v>
      </c>
      <c r="BJ344" s="26" t="str">
        <f>+IF(VLOOKUP($B344,'Lista Puestos Valorados'!$B$11:$BK$510,MATCH('Auxiliar General'!BD$4,'Lista Puestos Valorados'!$B$10:$BK$10,0),0)="","No relevante",VLOOKUP($B344,'Lista Puestos Valorados'!$B$11:$BK$510,MATCH('Auxiliar General'!BD$4,'Lista Puestos Valorados'!$B$10:$BK$10,0),0))</f>
        <v>No relevante</v>
      </c>
      <c r="BK344" s="26">
        <f>+HLOOKUP(BJ344,Sistema_Puntos!$Q$5:$Y$43,'Auxiliar General'!BF$5,FALSE)</f>
        <v>0</v>
      </c>
      <c r="BL344" s="26" t="str">
        <f>+IF(VLOOKUP($B344,'Lista Puestos Valorados'!$B$11:$BK$510,MATCH('Auxiliar General'!BF$4,'Lista Puestos Valorados'!$B$10:$BK$10,0),0)="","No relevante",VLOOKUP($B344,'Lista Puestos Valorados'!$B$11:$BK$510,MATCH('Auxiliar General'!BF$4,'Lista Puestos Valorados'!$B$10:$BK$10,0),0))</f>
        <v>No relevante</v>
      </c>
      <c r="BM344" s="26">
        <f>+HLOOKUP(BL344,Sistema_Puntos!$Q$5:$Y$43,'Auxiliar General'!BH$5,FALSE)</f>
        <v>0</v>
      </c>
      <c r="BN344" s="26" t="str">
        <f>+IF(VLOOKUP($B344,'Lista Puestos Valorados'!$B$11:$BK$510,MATCH('Auxiliar General'!BH$4,'Lista Puestos Valorados'!$B$10:$BK$10,0),0)="","No relevante",VLOOKUP($B344,'Lista Puestos Valorados'!$B$11:$BK$510,MATCH('Auxiliar General'!BH$4,'Lista Puestos Valorados'!$B$10:$BK$10,0),0))</f>
        <v>No relevante</v>
      </c>
      <c r="BO344" s="26">
        <f>+HLOOKUP(BN344,Sistema_Puntos!$Q$5:$Y$43,'Auxiliar General'!BJ$5,FALSE)</f>
        <v>0</v>
      </c>
      <c r="BP344" s="26" t="str">
        <f>+IF(VLOOKUP($B344,'Lista Puestos Valorados'!$B$11:$BK$510,MATCH('Auxiliar General'!BJ$4,'Lista Puestos Valorados'!$B$10:$BK$10,0),0)="","No relevante",VLOOKUP($B344,'Lista Puestos Valorados'!$B$11:$BK$510,MATCH('Auxiliar General'!BJ$4,'Lista Puestos Valorados'!$B$10:$BK$10,0),0))</f>
        <v>No relevante</v>
      </c>
      <c r="BQ344" s="26">
        <f>+HLOOKUP(BP344,Sistema_Puntos!$Q$5:$Y$43,'Auxiliar General'!BL$5,FALSE)</f>
        <v>0</v>
      </c>
      <c r="BR344" s="26" t="str">
        <f>+IF(VLOOKUP($B344,'Lista Puestos Valorados'!$B$11:$BK$510,MATCH('Auxiliar General'!BL$4,'Lista Puestos Valorados'!$B$10:$BK$10,0),0)="","No relevante",VLOOKUP($B344,'Lista Puestos Valorados'!$B$11:$BK$510,MATCH('Auxiliar General'!BL$4,'Lista Puestos Valorados'!$B$10:$BK$10,0),0))</f>
        <v>No relevante</v>
      </c>
      <c r="BS344" s="26">
        <f>+HLOOKUP(BR344,Sistema_Puntos!$Q$5:$Y$43,'Auxiliar General'!BN$5,FALSE)</f>
        <v>0</v>
      </c>
      <c r="BT344" s="26" t="str">
        <f>+IF(VLOOKUP($B344,'Lista Puestos Valorados'!$B$11:$BK$510,MATCH('Auxiliar General'!BN$4,'Lista Puestos Valorados'!$B$10:$BK$10,0),0)="","No relevante",VLOOKUP($B344,'Lista Puestos Valorados'!$B$11:$BK$510,MATCH('Auxiliar General'!BN$4,'Lista Puestos Valorados'!$B$10:$BK$10,0),0))</f>
        <v>No relevante</v>
      </c>
      <c r="BU344" s="26">
        <f>+HLOOKUP(BT344,Sistema_Puntos!$Q$5:$Y$43,'Auxiliar General'!BP$5,FALSE)</f>
        <v>0</v>
      </c>
      <c r="BV344" s="26" t="str">
        <f>+IF(VLOOKUP($B344,'Lista Puestos Valorados'!$B$11:$BK$510,MATCH('Auxiliar General'!BP$4,'Lista Puestos Valorados'!$B$10:$BK$10,0),0)="","No relevante",VLOOKUP($B344,'Lista Puestos Valorados'!$B$11:$BK$510,MATCH('Auxiliar General'!BP$4,'Lista Puestos Valorados'!$B$10:$BK$10,0),0))</f>
        <v>No relevante</v>
      </c>
      <c r="BW344" s="26">
        <f>+HLOOKUP(BV344,Sistema_Puntos!$Q$5:$Y$43,'Auxiliar General'!BR$5,FALSE)</f>
        <v>0</v>
      </c>
      <c r="BX344" s="26" t="str">
        <f>+IF(VLOOKUP($B344,'Lista Puestos Valorados'!$B$11:$BK$510,MATCH('Auxiliar General'!BR$4,'Lista Puestos Valorados'!$B$10:$BK$10,0),0)="","No relevante",VLOOKUP($B344,'Lista Puestos Valorados'!$B$11:$BK$510,MATCH('Auxiliar General'!BR$4,'Lista Puestos Valorados'!$B$10:$BK$10,0),0))</f>
        <v>No relevante</v>
      </c>
      <c r="BY344" s="26">
        <f>+HLOOKUP(BX344,Sistema_Puntos!$Q$5:$Y$43,'Auxiliar General'!BT$5,FALSE)</f>
        <v>0</v>
      </c>
      <c r="BZ344" s="26" t="str">
        <f>+IF(VLOOKUP($B344,'Lista Puestos Valorados'!$B$11:$BK$510,MATCH('Auxiliar General'!BT$4,'Lista Puestos Valorados'!$B$10:$BK$10,0),0)="","No relevante",VLOOKUP($B344,'Lista Puestos Valorados'!$B$11:$BK$510,MATCH('Auxiliar General'!BT$4,'Lista Puestos Valorados'!$B$10:$BK$10,0),0))</f>
        <v>No relevante</v>
      </c>
      <c r="CA344" s="26">
        <f>+HLOOKUP(BZ344,Sistema_Puntos!$Q$5:$Y$43,'Auxiliar General'!BV$5,FALSE)</f>
        <v>0</v>
      </c>
      <c r="CB344" s="26" t="str">
        <f>+IF(VLOOKUP($B344,'Lista Puestos Valorados'!$B$11:$BK$510,MATCH('Auxiliar General'!BV$4,'Lista Puestos Valorados'!$B$10:$BK$10,0),0)="","No relevante",VLOOKUP($B344,'Lista Puestos Valorados'!$B$11:$BK$510,MATCH('Auxiliar General'!BV$4,'Lista Puestos Valorados'!$B$10:$BK$10,0),0))</f>
        <v>No relevante</v>
      </c>
      <c r="CC344" s="26">
        <f>+HLOOKUP(CB344,Sistema_Puntos!$Q$5:$Y$43,'Auxiliar General'!BX$5,FALSE)</f>
        <v>0</v>
      </c>
      <c r="CD344" s="26" t="str">
        <f>+IF(VLOOKUP($B344,'Lista Puestos Valorados'!$B$11:$BK$510,MATCH('Auxiliar General'!BX$4,'Lista Puestos Valorados'!$B$10:$BK$10,0),0)="","No relevante",VLOOKUP($B344,'Lista Puestos Valorados'!$B$11:$BK$510,MATCH('Auxiliar General'!BX$4,'Lista Puestos Valorados'!$B$10:$BK$10,0),0))</f>
        <v>No relevante</v>
      </c>
      <c r="CE344" s="26">
        <f>+HLOOKUP(CD344,Sistema_Puntos!$Q$5:$Y$43,'Auxiliar General'!BZ$5,FALSE)</f>
        <v>0</v>
      </c>
      <c r="CF344" s="26" t="str">
        <f>+IF(VLOOKUP($B344,'Lista Puestos Valorados'!$B$11:$BK$510,MATCH('Auxiliar General'!BZ$4,'Lista Puestos Valorados'!$B$10:$BK$10,0),0)="","No relevante",VLOOKUP($B344,'Lista Puestos Valorados'!$B$11:$BK$510,MATCH('Auxiliar General'!BZ$4,'Lista Puestos Valorados'!$B$10:$BK$10,0),0))</f>
        <v>No relevante</v>
      </c>
      <c r="CG344" s="26">
        <f>+HLOOKUP(CF344,Sistema_Puntos!$Q$5:$Y$43,'Auxiliar General'!CB$5,FALSE)</f>
        <v>0</v>
      </c>
      <c r="CH344" s="29"/>
      <c r="CI344" s="29"/>
    </row>
    <row r="345" spans="2:87" ht="17.55" customHeight="1">
      <c r="B345" s="26">
        <f>+'Listado de Puestos'!B345</f>
        <v>335</v>
      </c>
      <c r="C345" s="26" t="str">
        <f>+IF('Lista Puestos Valorados'!C345="","",'Lista Puestos Valorados'!C345)</f>
        <v/>
      </c>
      <c r="D345" s="26" t="str">
        <f>+IF('Lista Puestos Valorados'!D345="","",'Lista Puestos Valorados'!D345)</f>
        <v/>
      </c>
      <c r="E345" s="26" t="str">
        <f>+IF('Lista Puestos Valorados'!E345="","",'Lista Puestos Valorados'!E345)</f>
        <v/>
      </c>
      <c r="F345" s="26" t="str">
        <f>+IF('Lista Puestos Valorados'!F345="","",'Lista Puestos Valorados'!F345)</f>
        <v/>
      </c>
      <c r="G345" s="26" t="str">
        <f>+IF('Lista Puestos Valorados'!G345="","",'Lista Puestos Valorados'!G345)</f>
        <v/>
      </c>
      <c r="H345" s="26" t="str">
        <f>+IF('Lista Puestos Valorados'!H345="","",'Lista Puestos Valorados'!H345)</f>
        <v/>
      </c>
      <c r="I345" s="26" t="str">
        <f>+IF('Lista Puestos Valorados'!I345="","",'Lista Puestos Valorados'!I345)</f>
        <v/>
      </c>
      <c r="J345" s="118" t="e">
        <f t="array" ref="J345">+IF(L345="","",_xlfn.IFS(L345&lt;='Cortes de Agrupacion'!$F$15,'Cortes de Agrupacion'!$E$15,'Resultados General'!L345&lt;='Cortes de Agrupacion'!$F$14,'Cortes de Agrupacion'!$E$14,'Resultados General'!L345&lt;='Cortes de Agrupacion'!$F$13,'Cortes de Agrupacion'!$E$13,L345&lt;='Cortes de Agrupacion'!$F$12,'Cortes de Agrupacion'!$E$12,'Resultados General'!L345&lt;='Cortes de Agrupacion'!$F$11,'Cortes de Agrupacion'!$E$11,'Resultados General'!L345&lt;='Cortes de Agrupacion'!$F$10,'Cortes de Agrupacion'!$E$10,'Resultados General'!L345&lt;='Cortes de Agrupacion'!$F$9,'Cortes de Agrupacion'!$E$9,'Resultados General'!L345&lt;='Cortes de Agrupacion'!$F$8,'Cortes de Agrupacion'!$E$8,'Resultados General'!L345&lt;='Cortes de Agrupacion'!$F$7,'Cortes de Agrupacion'!$E$7,'Resultados General'!L345&lt;='Cortes de Agrupacion'!$F$6,'Cortes de Agrupacion'!$E$6))</f>
        <v>#VALUE!</v>
      </c>
      <c r="K345" s="118" t="str">
        <f t="shared" si="10"/>
        <v/>
      </c>
      <c r="L345" s="124" t="e">
        <f>#VALUE!</f>
        <v>#VALUE!</v>
      </c>
      <c r="M345" s="26" t="e">
        <f ca="1">+_xlfn.IFNA(VLOOKUP(C345,'Distribución de puestos'!$B$8:$I$507,8,0),"")</f>
        <v>#NAME?</v>
      </c>
      <c r="N345" s="26" t="str">
        <f>+IF(VLOOKUP($B345,'Lista Puestos Valorados'!$B$11:$BK$510,MATCH('Auxiliar General'!H$4,'Lista Puestos Valorados'!$B$10:$BK$10,0),0)="","No relevante",VLOOKUP($B345,'Lista Puestos Valorados'!$B$11:$BK$510,MATCH('Auxiliar General'!H$4,'Lista Puestos Valorados'!$B$10:$BK$10,0),0))</f>
        <v>No relevante</v>
      </c>
      <c r="O345" s="26">
        <f>+HLOOKUP(N345,Sistema_Puntos!$Q$5:$Y$43,'Auxiliar General'!J$5,FALSE)</f>
        <v>0</v>
      </c>
      <c r="P345" s="26" t="str">
        <f>+IF(VLOOKUP($B345,'Lista Puestos Valorados'!$B$11:$BK$510,MATCH('Auxiliar General'!J$4,'Lista Puestos Valorados'!$B$10:$BK$10,0),0)="","No relevante",VLOOKUP($B345,'Lista Puestos Valorados'!$B$11:$BK$510,MATCH('Auxiliar General'!J$4,'Lista Puestos Valorados'!$B$10:$BK$10,0),0))</f>
        <v>No relevante</v>
      </c>
      <c r="Q345" s="26">
        <f>+HLOOKUP(P345,Sistema_Puntos!$Q$5:$Y$43,'Auxiliar General'!L$5,FALSE)</f>
        <v>0</v>
      </c>
      <c r="R345" s="26" t="str">
        <f>+IF(VLOOKUP($B345,'Lista Puestos Valorados'!$B$11:$BK$510,MATCH('Auxiliar General'!L$4,'Lista Puestos Valorados'!$B$10:$BK$10,0),0)="","No relevante",VLOOKUP($B345,'Lista Puestos Valorados'!$B$11:$BK$510,MATCH('Auxiliar General'!L$4,'Lista Puestos Valorados'!$B$10:$BK$10,0),0))</f>
        <v>No relevante</v>
      </c>
      <c r="S345" s="26">
        <f>+HLOOKUP(R345,Sistema_Puntos!$Q$5:$Y$43,'Auxiliar General'!N$5,FALSE)</f>
        <v>0</v>
      </c>
      <c r="T345" s="26" t="str">
        <f>+IF(VLOOKUP($B345,'Lista Puestos Valorados'!$B$11:$BK$510,MATCH('Auxiliar General'!N$4,'Lista Puestos Valorados'!$B$10:$BK$10,0),0)="","No relevante",VLOOKUP($B345,'Lista Puestos Valorados'!$B$11:$BK$510,MATCH('Auxiliar General'!N$4,'Lista Puestos Valorados'!$B$10:$BK$10,0),0))</f>
        <v>No relevante</v>
      </c>
      <c r="U345" s="26">
        <f>+HLOOKUP(T345,Sistema_Puntos!$Q$5:$Y$43,'Auxiliar General'!P$5,FALSE)</f>
        <v>0</v>
      </c>
      <c r="V345" s="26" t="str">
        <f>+IF(VLOOKUP($B345,'Lista Puestos Valorados'!$B$11:$BK$510,MATCH('Auxiliar General'!P$4,'Lista Puestos Valorados'!$B$10:$BK$10,0),0)="","No relevante",VLOOKUP($B345,'Lista Puestos Valorados'!$B$11:$BK$510,MATCH('Auxiliar General'!P$4,'Lista Puestos Valorados'!$B$10:$BK$10,0),0))</f>
        <v>No relevante</v>
      </c>
      <c r="W345" s="26">
        <f>+HLOOKUP(V345,Sistema_Puntos!$Q$5:$Y$43,'Auxiliar General'!R$5,FALSE)</f>
        <v>0</v>
      </c>
      <c r="X345" s="26" t="str">
        <f>+IF(VLOOKUP($B345,'Lista Puestos Valorados'!$B$11:$BK$510,MATCH('Auxiliar General'!R$4,'Lista Puestos Valorados'!$B$10:$BK$10,0),0)="","No relevante",VLOOKUP($B345,'Lista Puestos Valorados'!$B$11:$BK$510,MATCH('Auxiliar General'!R$4,'Lista Puestos Valorados'!$B$10:$BK$10,0),0))</f>
        <v>No relevante</v>
      </c>
      <c r="Y345" s="26">
        <f>+HLOOKUP(X345,Sistema_Puntos!$Q$5:$Y$43,'Auxiliar General'!T$5,FALSE)</f>
        <v>0</v>
      </c>
      <c r="Z345" s="26" t="str">
        <f>+IF(VLOOKUP($B345,'Lista Puestos Valorados'!$B$11:$BK$510,MATCH('Auxiliar General'!T$4,'Lista Puestos Valorados'!$B$10:$BK$10,0),0)="","No relevante",VLOOKUP($B345,'Lista Puestos Valorados'!$B$11:$BK$510,MATCH('Auxiliar General'!T$4,'Lista Puestos Valorados'!$B$10:$BK$10,0),0))</f>
        <v>No relevante</v>
      </c>
      <c r="AA345" s="26">
        <f>+HLOOKUP(Z345,Sistema_Puntos!$Q$5:$Y$43,'Auxiliar General'!V$5,FALSE)</f>
        <v>0</v>
      </c>
      <c r="AB345" s="26" t="str">
        <f>+IF(VLOOKUP($B345,'Lista Puestos Valorados'!$B$11:$BK$510,MATCH('Auxiliar General'!V$4,'Lista Puestos Valorados'!$B$10:$BK$10,0),0)="","No relevante",VLOOKUP($B345,'Lista Puestos Valorados'!$B$11:$BK$510,MATCH('Auxiliar General'!V$4,'Lista Puestos Valorados'!$B$10:$BK$10,0),0))</f>
        <v>No relevante</v>
      </c>
      <c r="AC345" s="26">
        <f>+HLOOKUP(AB345,Sistema_Puntos!$Q$5:$Y$43,'Auxiliar General'!X$5,FALSE)</f>
        <v>0</v>
      </c>
      <c r="AD345" s="26" t="str">
        <f>+IF(VLOOKUP($B345,'Lista Puestos Valorados'!$B$11:$BK$510,MATCH('Auxiliar General'!X$4,'Lista Puestos Valorados'!$B$10:$BK$10,0),0)="","No relevante",VLOOKUP($B345,'Lista Puestos Valorados'!$B$11:$BK$510,MATCH('Auxiliar General'!X$4,'Lista Puestos Valorados'!$B$10:$BK$10,0),0))</f>
        <v>No relevante</v>
      </c>
      <c r="AE345" s="26">
        <f>+HLOOKUP(AD345,Sistema_Puntos!$Q$5:$Y$43,'Auxiliar General'!Z$5,FALSE)</f>
        <v>0</v>
      </c>
      <c r="AF345" s="26" t="str">
        <f>+IF(VLOOKUP($B345,'Lista Puestos Valorados'!$B$11:$BK$510,MATCH('Auxiliar General'!Z$4,'Lista Puestos Valorados'!$B$10:$BK$10,0),0)="","No relevante",VLOOKUP($B345,'Lista Puestos Valorados'!$B$11:$BK$510,MATCH('Auxiliar General'!Z$4,'Lista Puestos Valorados'!$B$10:$BK$10,0),0))</f>
        <v>No relevante</v>
      </c>
      <c r="AG345" s="26">
        <f>+HLOOKUP(AF345,Sistema_Puntos!$Q$5:$Y$43,'Auxiliar General'!AB$5,FALSE)</f>
        <v>0</v>
      </c>
      <c r="AH345" s="26" t="str">
        <f>+IF(VLOOKUP($B345,'Lista Puestos Valorados'!$B$11:$BK$510,MATCH('Auxiliar General'!AB$4,'Lista Puestos Valorados'!$B$10:$BK$10,0),0)="","No relevante",VLOOKUP($B345,'Lista Puestos Valorados'!$B$11:$BK$510,MATCH('Auxiliar General'!AB$4,'Lista Puestos Valorados'!$B$10:$BK$10,0),0))</f>
        <v>No relevante</v>
      </c>
      <c r="AI345" s="26">
        <f>+HLOOKUP(AH345,Sistema_Puntos!$Q$5:$Y$43,'Auxiliar General'!AD$5,FALSE)</f>
        <v>0</v>
      </c>
      <c r="AJ345" s="26" t="str">
        <f>+IF(VLOOKUP($B345,'Lista Puestos Valorados'!$B$11:$BK$510,MATCH('Auxiliar General'!AD$4,'Lista Puestos Valorados'!$B$10:$BK$10,0),0)="","No relevante",VLOOKUP($B345,'Lista Puestos Valorados'!$B$11:$BK$510,MATCH('Auxiliar General'!AD$4,'Lista Puestos Valorados'!$B$10:$BK$10,0),0))</f>
        <v>No relevante</v>
      </c>
      <c r="AK345" s="26">
        <f>+HLOOKUP(AJ345,Sistema_Puntos!$Q$5:$Y$43,'Auxiliar General'!AF$5,FALSE)</f>
        <v>0</v>
      </c>
      <c r="AL345" s="26" t="str">
        <f>+IF(VLOOKUP($B345,'Lista Puestos Valorados'!$B$11:$BK$510,MATCH('Auxiliar General'!AF$4,'Lista Puestos Valorados'!$B$10:$BK$10,0),0)="","No relevante",VLOOKUP($B345,'Lista Puestos Valorados'!$B$11:$BK$510,MATCH('Auxiliar General'!AF$4,'Lista Puestos Valorados'!$B$10:$BK$10,0),0))</f>
        <v>No relevante</v>
      </c>
      <c r="AM345" s="26">
        <f>+HLOOKUP(AL345,Sistema_Puntos!$Q$5:$Y$43,'Auxiliar General'!AH$5,FALSE)</f>
        <v>0</v>
      </c>
      <c r="AN345" s="26" t="str">
        <f>+IF(VLOOKUP($B345,'Lista Puestos Valorados'!$B$11:$BK$510,MATCH('Auxiliar General'!AH$4,'Lista Puestos Valorados'!$B$10:$BK$10,0),0)="","No relevante",VLOOKUP($B345,'Lista Puestos Valorados'!$B$11:$BK$510,MATCH('Auxiliar General'!AH$4,'Lista Puestos Valorados'!$B$10:$BK$10,0),0))</f>
        <v>No relevante</v>
      </c>
      <c r="AO345" s="26">
        <f>+HLOOKUP(AN345,Sistema_Puntos!$Q$5:$Y$43,'Auxiliar General'!AJ$5,FALSE)</f>
        <v>0</v>
      </c>
      <c r="AP345" s="26" t="str">
        <f>+IF(VLOOKUP($B345,'Lista Puestos Valorados'!$B$11:$BK$510,MATCH('Auxiliar General'!AJ$4,'Lista Puestos Valorados'!$B$10:$BK$10,0),0)="","No relevante",VLOOKUP($B345,'Lista Puestos Valorados'!$B$11:$BK$510,MATCH('Auxiliar General'!AJ$4,'Lista Puestos Valorados'!$B$10:$BK$10,0),0))</f>
        <v>No relevante</v>
      </c>
      <c r="AQ345" s="26">
        <f>+HLOOKUP(AP345,Sistema_Puntos!$Q$5:$Y$43,'Auxiliar General'!AL$5,FALSE)</f>
        <v>0</v>
      </c>
      <c r="AR345" s="26" t="str">
        <f>+IF(VLOOKUP($B345,'Lista Puestos Valorados'!$B$11:$BK$510,MATCH('Auxiliar General'!AL$4,'Lista Puestos Valorados'!$B$10:$BK$10,0),0)="","No relevante",VLOOKUP($B345,'Lista Puestos Valorados'!$B$11:$BK$510,MATCH('Auxiliar General'!AL$4,'Lista Puestos Valorados'!$B$10:$BK$10,0),0))</f>
        <v>No relevante</v>
      </c>
      <c r="AS345" s="26">
        <f>+HLOOKUP(AR345,Sistema_Puntos!$Q$5:$Y$43,'Auxiliar General'!AN$5,FALSE)</f>
        <v>0</v>
      </c>
      <c r="AT345" s="26" t="str">
        <f>+IF(VLOOKUP($B345,'Lista Puestos Valorados'!$B$11:$BK$510,MATCH('Auxiliar General'!AN$4,'Lista Puestos Valorados'!$B$10:$BK$10,0),0)="","No relevante",VLOOKUP($B345,'Lista Puestos Valorados'!$B$11:$BK$510,MATCH('Auxiliar General'!AN$4,'Lista Puestos Valorados'!$B$10:$BK$10,0),0))</f>
        <v>No relevante</v>
      </c>
      <c r="AU345" s="26">
        <f>+HLOOKUP(AT345,Sistema_Puntos!$Q$5:$Y$43,'Auxiliar General'!AP$5,FALSE)</f>
        <v>0</v>
      </c>
      <c r="AV345" s="26" t="str">
        <f>+IF(VLOOKUP($B345,'Lista Puestos Valorados'!$B$11:$BK$510,MATCH('Auxiliar General'!AP$4,'Lista Puestos Valorados'!$B$10:$BK$10,0),0)="","No relevante",VLOOKUP($B345,'Lista Puestos Valorados'!$B$11:$BK$510,MATCH('Auxiliar General'!AP$4,'Lista Puestos Valorados'!$B$10:$BK$10,0),0))</f>
        <v>No relevante</v>
      </c>
      <c r="AW345" s="26">
        <f>+HLOOKUP(AV345,Sistema_Puntos!$Q$5:$Y$43,'Auxiliar General'!AR$5,FALSE)</f>
        <v>0</v>
      </c>
      <c r="AX345" s="26" t="str">
        <f>+IF(VLOOKUP($B345,'Lista Puestos Valorados'!$B$11:$BK$510,MATCH('Auxiliar General'!AR$4,'Lista Puestos Valorados'!$B$10:$BK$10,0),0)="","No relevante",VLOOKUP($B345,'Lista Puestos Valorados'!$B$11:$BK$510,MATCH('Auxiliar General'!AR$4,'Lista Puestos Valorados'!$B$10:$BK$10,0),0))</f>
        <v>No relevante</v>
      </c>
      <c r="AY345" s="26">
        <f>+HLOOKUP(AX345,Sistema_Puntos!$Q$5:$Y$43,'Auxiliar General'!AT$5,FALSE)</f>
        <v>0</v>
      </c>
      <c r="AZ345" s="26" t="str">
        <f>+IF(VLOOKUP($B345,'Lista Puestos Valorados'!$B$11:$BK$510,MATCH('Auxiliar General'!AT$4,'Lista Puestos Valorados'!$B$10:$BK$10,0),0)="","No relevante",VLOOKUP($B345,'Lista Puestos Valorados'!$B$11:$BK$510,MATCH('Auxiliar General'!AT$4,'Lista Puestos Valorados'!$B$10:$BK$10,0),0))</f>
        <v>No relevante</v>
      </c>
      <c r="BA345" s="26">
        <f>+HLOOKUP(AZ345,Sistema_Puntos!$Q$5:$Y$43,'Auxiliar General'!AV$5,FALSE)</f>
        <v>0</v>
      </c>
      <c r="BB345" s="26" t="str">
        <f>+IF(VLOOKUP($B345,'Lista Puestos Valorados'!$B$11:$BK$510,MATCH('Auxiliar General'!AV$4,'Lista Puestos Valorados'!$B$10:$BK$10,0),0)="","No relevante",VLOOKUP($B345,'Lista Puestos Valorados'!$B$11:$BK$510,MATCH('Auxiliar General'!AV$4,'Lista Puestos Valorados'!$B$10:$BK$10,0),0))</f>
        <v>No relevante</v>
      </c>
      <c r="BC345" s="26">
        <f>+HLOOKUP(BB345,Sistema_Puntos!$Q$5:$Y$43,'Auxiliar General'!AX$5,FALSE)</f>
        <v>0</v>
      </c>
      <c r="BD345" s="26" t="str">
        <f>+IF(VLOOKUP($B345,'Lista Puestos Valorados'!$B$11:$BK$510,MATCH('Auxiliar General'!AX$4,'Lista Puestos Valorados'!$B$10:$BK$10,0),0)="","No relevante",VLOOKUP($B345,'Lista Puestos Valorados'!$B$11:$BK$510,MATCH('Auxiliar General'!AX$4,'Lista Puestos Valorados'!$B$10:$BK$10,0),0))</f>
        <v>No relevante</v>
      </c>
      <c r="BE345" s="26">
        <f>+HLOOKUP(BD345,Sistema_Puntos!$Q$5:$Y$43,'Auxiliar General'!AZ$5,FALSE)</f>
        <v>0</v>
      </c>
      <c r="BF345" s="26" t="str">
        <f>+IF(VLOOKUP($B345,'Lista Puestos Valorados'!$B$11:$BK$510,MATCH('Auxiliar General'!AZ$4,'Lista Puestos Valorados'!$B$10:$BK$10,0),0)="","No relevante",VLOOKUP($B345,'Lista Puestos Valorados'!$B$11:$BK$510,MATCH('Auxiliar General'!AZ$4,'Lista Puestos Valorados'!$B$10:$BK$10,0),0))</f>
        <v>No relevante</v>
      </c>
      <c r="BG345" s="26">
        <f>+HLOOKUP(BF345,Sistema_Puntos!$Q$5:$Y$43,'Auxiliar General'!BB$5,FALSE)</f>
        <v>0</v>
      </c>
      <c r="BH345" s="26" t="str">
        <f>+IF(VLOOKUP($B345,'Lista Puestos Valorados'!$B$11:$BK$510,MATCH('Auxiliar General'!BB$4,'Lista Puestos Valorados'!$B$10:$BK$10,0),0)="","No relevante",VLOOKUP($B345,'Lista Puestos Valorados'!$B$11:$BK$510,MATCH('Auxiliar General'!BB$4,'Lista Puestos Valorados'!$B$10:$BK$10,0),0))</f>
        <v>No relevante</v>
      </c>
      <c r="BI345" s="26">
        <f>+HLOOKUP(BH345,Sistema_Puntos!$Q$5:$Y$43,'Auxiliar General'!BD$5,FALSE)</f>
        <v>0</v>
      </c>
      <c r="BJ345" s="26" t="str">
        <f>+IF(VLOOKUP($B345,'Lista Puestos Valorados'!$B$11:$BK$510,MATCH('Auxiliar General'!BD$4,'Lista Puestos Valorados'!$B$10:$BK$10,0),0)="","No relevante",VLOOKUP($B345,'Lista Puestos Valorados'!$B$11:$BK$510,MATCH('Auxiliar General'!BD$4,'Lista Puestos Valorados'!$B$10:$BK$10,0),0))</f>
        <v>No relevante</v>
      </c>
      <c r="BK345" s="26">
        <f>+HLOOKUP(BJ345,Sistema_Puntos!$Q$5:$Y$43,'Auxiliar General'!BF$5,FALSE)</f>
        <v>0</v>
      </c>
      <c r="BL345" s="26" t="str">
        <f>+IF(VLOOKUP($B345,'Lista Puestos Valorados'!$B$11:$BK$510,MATCH('Auxiliar General'!BF$4,'Lista Puestos Valorados'!$B$10:$BK$10,0),0)="","No relevante",VLOOKUP($B345,'Lista Puestos Valorados'!$B$11:$BK$510,MATCH('Auxiliar General'!BF$4,'Lista Puestos Valorados'!$B$10:$BK$10,0),0))</f>
        <v>No relevante</v>
      </c>
      <c r="BM345" s="26">
        <f>+HLOOKUP(BL345,Sistema_Puntos!$Q$5:$Y$43,'Auxiliar General'!BH$5,FALSE)</f>
        <v>0</v>
      </c>
      <c r="BN345" s="26" t="str">
        <f>+IF(VLOOKUP($B345,'Lista Puestos Valorados'!$B$11:$BK$510,MATCH('Auxiliar General'!BH$4,'Lista Puestos Valorados'!$B$10:$BK$10,0),0)="","No relevante",VLOOKUP($B345,'Lista Puestos Valorados'!$B$11:$BK$510,MATCH('Auxiliar General'!BH$4,'Lista Puestos Valorados'!$B$10:$BK$10,0),0))</f>
        <v>No relevante</v>
      </c>
      <c r="BO345" s="26">
        <f>+HLOOKUP(BN345,Sistema_Puntos!$Q$5:$Y$43,'Auxiliar General'!BJ$5,FALSE)</f>
        <v>0</v>
      </c>
      <c r="BP345" s="26" t="str">
        <f>+IF(VLOOKUP($B345,'Lista Puestos Valorados'!$B$11:$BK$510,MATCH('Auxiliar General'!BJ$4,'Lista Puestos Valorados'!$B$10:$BK$10,0),0)="","No relevante",VLOOKUP($B345,'Lista Puestos Valorados'!$B$11:$BK$510,MATCH('Auxiliar General'!BJ$4,'Lista Puestos Valorados'!$B$10:$BK$10,0),0))</f>
        <v>No relevante</v>
      </c>
      <c r="BQ345" s="26">
        <f>+HLOOKUP(BP345,Sistema_Puntos!$Q$5:$Y$43,'Auxiliar General'!BL$5,FALSE)</f>
        <v>0</v>
      </c>
      <c r="BR345" s="26" t="str">
        <f>+IF(VLOOKUP($B345,'Lista Puestos Valorados'!$B$11:$BK$510,MATCH('Auxiliar General'!BL$4,'Lista Puestos Valorados'!$B$10:$BK$10,0),0)="","No relevante",VLOOKUP($B345,'Lista Puestos Valorados'!$B$11:$BK$510,MATCH('Auxiliar General'!BL$4,'Lista Puestos Valorados'!$B$10:$BK$10,0),0))</f>
        <v>No relevante</v>
      </c>
      <c r="BS345" s="26">
        <f>+HLOOKUP(BR345,Sistema_Puntos!$Q$5:$Y$43,'Auxiliar General'!BN$5,FALSE)</f>
        <v>0</v>
      </c>
      <c r="BT345" s="26" t="str">
        <f>+IF(VLOOKUP($B345,'Lista Puestos Valorados'!$B$11:$BK$510,MATCH('Auxiliar General'!BN$4,'Lista Puestos Valorados'!$B$10:$BK$10,0),0)="","No relevante",VLOOKUP($B345,'Lista Puestos Valorados'!$B$11:$BK$510,MATCH('Auxiliar General'!BN$4,'Lista Puestos Valorados'!$B$10:$BK$10,0),0))</f>
        <v>No relevante</v>
      </c>
      <c r="BU345" s="26">
        <f>+HLOOKUP(BT345,Sistema_Puntos!$Q$5:$Y$43,'Auxiliar General'!BP$5,FALSE)</f>
        <v>0</v>
      </c>
      <c r="BV345" s="26" t="str">
        <f>+IF(VLOOKUP($B345,'Lista Puestos Valorados'!$B$11:$BK$510,MATCH('Auxiliar General'!BP$4,'Lista Puestos Valorados'!$B$10:$BK$10,0),0)="","No relevante",VLOOKUP($B345,'Lista Puestos Valorados'!$B$11:$BK$510,MATCH('Auxiliar General'!BP$4,'Lista Puestos Valorados'!$B$10:$BK$10,0),0))</f>
        <v>No relevante</v>
      </c>
      <c r="BW345" s="26">
        <f>+HLOOKUP(BV345,Sistema_Puntos!$Q$5:$Y$43,'Auxiliar General'!BR$5,FALSE)</f>
        <v>0</v>
      </c>
      <c r="BX345" s="26" t="str">
        <f>+IF(VLOOKUP($B345,'Lista Puestos Valorados'!$B$11:$BK$510,MATCH('Auxiliar General'!BR$4,'Lista Puestos Valorados'!$B$10:$BK$10,0),0)="","No relevante",VLOOKUP($B345,'Lista Puestos Valorados'!$B$11:$BK$510,MATCH('Auxiliar General'!BR$4,'Lista Puestos Valorados'!$B$10:$BK$10,0),0))</f>
        <v>No relevante</v>
      </c>
      <c r="BY345" s="26">
        <f>+HLOOKUP(BX345,Sistema_Puntos!$Q$5:$Y$43,'Auxiliar General'!BT$5,FALSE)</f>
        <v>0</v>
      </c>
      <c r="BZ345" s="26" t="str">
        <f>+IF(VLOOKUP($B345,'Lista Puestos Valorados'!$B$11:$BK$510,MATCH('Auxiliar General'!BT$4,'Lista Puestos Valorados'!$B$10:$BK$10,0),0)="","No relevante",VLOOKUP($B345,'Lista Puestos Valorados'!$B$11:$BK$510,MATCH('Auxiliar General'!BT$4,'Lista Puestos Valorados'!$B$10:$BK$10,0),0))</f>
        <v>No relevante</v>
      </c>
      <c r="CA345" s="26">
        <f>+HLOOKUP(BZ345,Sistema_Puntos!$Q$5:$Y$43,'Auxiliar General'!BV$5,FALSE)</f>
        <v>0</v>
      </c>
      <c r="CB345" s="26" t="str">
        <f>+IF(VLOOKUP($B345,'Lista Puestos Valorados'!$B$11:$BK$510,MATCH('Auxiliar General'!BV$4,'Lista Puestos Valorados'!$B$10:$BK$10,0),0)="","No relevante",VLOOKUP($B345,'Lista Puestos Valorados'!$B$11:$BK$510,MATCH('Auxiliar General'!BV$4,'Lista Puestos Valorados'!$B$10:$BK$10,0),0))</f>
        <v>No relevante</v>
      </c>
      <c r="CC345" s="26">
        <f>+HLOOKUP(CB345,Sistema_Puntos!$Q$5:$Y$43,'Auxiliar General'!BX$5,FALSE)</f>
        <v>0</v>
      </c>
      <c r="CD345" s="26" t="str">
        <f>+IF(VLOOKUP($B345,'Lista Puestos Valorados'!$B$11:$BK$510,MATCH('Auxiliar General'!BX$4,'Lista Puestos Valorados'!$B$10:$BK$10,0),0)="","No relevante",VLOOKUP($B345,'Lista Puestos Valorados'!$B$11:$BK$510,MATCH('Auxiliar General'!BX$4,'Lista Puestos Valorados'!$B$10:$BK$10,0),0))</f>
        <v>No relevante</v>
      </c>
      <c r="CE345" s="26">
        <f>+HLOOKUP(CD345,Sistema_Puntos!$Q$5:$Y$43,'Auxiliar General'!BZ$5,FALSE)</f>
        <v>0</v>
      </c>
      <c r="CF345" s="26" t="str">
        <f>+IF(VLOOKUP($B345,'Lista Puestos Valorados'!$B$11:$BK$510,MATCH('Auxiliar General'!BZ$4,'Lista Puestos Valorados'!$B$10:$BK$10,0),0)="","No relevante",VLOOKUP($B345,'Lista Puestos Valorados'!$B$11:$BK$510,MATCH('Auxiliar General'!BZ$4,'Lista Puestos Valorados'!$B$10:$BK$10,0),0))</f>
        <v>No relevante</v>
      </c>
      <c r="CG345" s="26">
        <f>+HLOOKUP(CF345,Sistema_Puntos!$Q$5:$Y$43,'Auxiliar General'!CB$5,FALSE)</f>
        <v>0</v>
      </c>
      <c r="CH345" s="29"/>
      <c r="CI345" s="29"/>
    </row>
    <row r="346" spans="2:87" ht="17.55" customHeight="1">
      <c r="B346" s="26">
        <f>+'Listado de Puestos'!B346</f>
        <v>336</v>
      </c>
      <c r="C346" s="26" t="str">
        <f>+IF('Lista Puestos Valorados'!C346="","",'Lista Puestos Valorados'!C346)</f>
        <v/>
      </c>
      <c r="D346" s="26" t="str">
        <f>+IF('Lista Puestos Valorados'!D346="","",'Lista Puestos Valorados'!D346)</f>
        <v/>
      </c>
      <c r="E346" s="26" t="str">
        <f>+IF('Lista Puestos Valorados'!E346="","",'Lista Puestos Valorados'!E346)</f>
        <v/>
      </c>
      <c r="F346" s="26" t="str">
        <f>+IF('Lista Puestos Valorados'!F346="","",'Lista Puestos Valorados'!F346)</f>
        <v/>
      </c>
      <c r="G346" s="26" t="str">
        <f>+IF('Lista Puestos Valorados'!G346="","",'Lista Puestos Valorados'!G346)</f>
        <v/>
      </c>
      <c r="H346" s="26" t="str">
        <f>+IF('Lista Puestos Valorados'!H346="","",'Lista Puestos Valorados'!H346)</f>
        <v/>
      </c>
      <c r="I346" s="26" t="str">
        <f>+IF('Lista Puestos Valorados'!I346="","",'Lista Puestos Valorados'!I346)</f>
        <v/>
      </c>
      <c r="J346" s="118" t="e">
        <f t="array" ref="J346">+IF(L346="","",_xlfn.IFS(L346&lt;='Cortes de Agrupacion'!$F$15,'Cortes de Agrupacion'!$E$15,'Resultados General'!L346&lt;='Cortes de Agrupacion'!$F$14,'Cortes de Agrupacion'!$E$14,'Resultados General'!L346&lt;='Cortes de Agrupacion'!$F$13,'Cortes de Agrupacion'!$E$13,L346&lt;='Cortes de Agrupacion'!$F$12,'Cortes de Agrupacion'!$E$12,'Resultados General'!L346&lt;='Cortes de Agrupacion'!$F$11,'Cortes de Agrupacion'!$E$11,'Resultados General'!L346&lt;='Cortes de Agrupacion'!$F$10,'Cortes de Agrupacion'!$E$10,'Resultados General'!L346&lt;='Cortes de Agrupacion'!$F$9,'Cortes de Agrupacion'!$E$9,'Resultados General'!L346&lt;='Cortes de Agrupacion'!$F$8,'Cortes de Agrupacion'!$E$8,'Resultados General'!L346&lt;='Cortes de Agrupacion'!$F$7,'Cortes de Agrupacion'!$E$7,'Resultados General'!L346&lt;='Cortes de Agrupacion'!$F$6,'Cortes de Agrupacion'!$E$6))</f>
        <v>#VALUE!</v>
      </c>
      <c r="K346" s="118" t="str">
        <f t="shared" si="10"/>
        <v/>
      </c>
      <c r="L346" s="124" t="e">
        <f>#VALUE!</f>
        <v>#VALUE!</v>
      </c>
      <c r="M346" s="26" t="e">
        <f ca="1">+_xlfn.IFNA(VLOOKUP(C346,'Distribución de puestos'!$B$8:$I$507,8,0),"")</f>
        <v>#NAME?</v>
      </c>
      <c r="N346" s="26" t="str">
        <f>+IF(VLOOKUP($B346,'Lista Puestos Valorados'!$B$11:$BK$510,MATCH('Auxiliar General'!H$4,'Lista Puestos Valorados'!$B$10:$BK$10,0),0)="","No relevante",VLOOKUP($B346,'Lista Puestos Valorados'!$B$11:$BK$510,MATCH('Auxiliar General'!H$4,'Lista Puestos Valorados'!$B$10:$BK$10,0),0))</f>
        <v>No relevante</v>
      </c>
      <c r="O346" s="26">
        <f>+HLOOKUP(N346,Sistema_Puntos!$Q$5:$Y$43,'Auxiliar General'!J$5,FALSE)</f>
        <v>0</v>
      </c>
      <c r="P346" s="26" t="str">
        <f>+IF(VLOOKUP($B346,'Lista Puestos Valorados'!$B$11:$BK$510,MATCH('Auxiliar General'!J$4,'Lista Puestos Valorados'!$B$10:$BK$10,0),0)="","No relevante",VLOOKUP($B346,'Lista Puestos Valorados'!$B$11:$BK$510,MATCH('Auxiliar General'!J$4,'Lista Puestos Valorados'!$B$10:$BK$10,0),0))</f>
        <v>No relevante</v>
      </c>
      <c r="Q346" s="26">
        <f>+HLOOKUP(P346,Sistema_Puntos!$Q$5:$Y$43,'Auxiliar General'!L$5,FALSE)</f>
        <v>0</v>
      </c>
      <c r="R346" s="26" t="str">
        <f>+IF(VLOOKUP($B346,'Lista Puestos Valorados'!$B$11:$BK$510,MATCH('Auxiliar General'!L$4,'Lista Puestos Valorados'!$B$10:$BK$10,0),0)="","No relevante",VLOOKUP($B346,'Lista Puestos Valorados'!$B$11:$BK$510,MATCH('Auxiliar General'!L$4,'Lista Puestos Valorados'!$B$10:$BK$10,0),0))</f>
        <v>No relevante</v>
      </c>
      <c r="S346" s="26">
        <f>+HLOOKUP(R346,Sistema_Puntos!$Q$5:$Y$43,'Auxiliar General'!N$5,FALSE)</f>
        <v>0</v>
      </c>
      <c r="T346" s="26" t="str">
        <f>+IF(VLOOKUP($B346,'Lista Puestos Valorados'!$B$11:$BK$510,MATCH('Auxiliar General'!N$4,'Lista Puestos Valorados'!$B$10:$BK$10,0),0)="","No relevante",VLOOKUP($B346,'Lista Puestos Valorados'!$B$11:$BK$510,MATCH('Auxiliar General'!N$4,'Lista Puestos Valorados'!$B$10:$BK$10,0),0))</f>
        <v>No relevante</v>
      </c>
      <c r="U346" s="26">
        <f>+HLOOKUP(T346,Sistema_Puntos!$Q$5:$Y$43,'Auxiliar General'!P$5,FALSE)</f>
        <v>0</v>
      </c>
      <c r="V346" s="26" t="str">
        <f>+IF(VLOOKUP($B346,'Lista Puestos Valorados'!$B$11:$BK$510,MATCH('Auxiliar General'!P$4,'Lista Puestos Valorados'!$B$10:$BK$10,0),0)="","No relevante",VLOOKUP($B346,'Lista Puestos Valorados'!$B$11:$BK$510,MATCH('Auxiliar General'!P$4,'Lista Puestos Valorados'!$B$10:$BK$10,0),0))</f>
        <v>No relevante</v>
      </c>
      <c r="W346" s="26">
        <f>+HLOOKUP(V346,Sistema_Puntos!$Q$5:$Y$43,'Auxiliar General'!R$5,FALSE)</f>
        <v>0</v>
      </c>
      <c r="X346" s="26" t="str">
        <f>+IF(VLOOKUP($B346,'Lista Puestos Valorados'!$B$11:$BK$510,MATCH('Auxiliar General'!R$4,'Lista Puestos Valorados'!$B$10:$BK$10,0),0)="","No relevante",VLOOKUP($B346,'Lista Puestos Valorados'!$B$11:$BK$510,MATCH('Auxiliar General'!R$4,'Lista Puestos Valorados'!$B$10:$BK$10,0),0))</f>
        <v>No relevante</v>
      </c>
      <c r="Y346" s="26">
        <f>+HLOOKUP(X346,Sistema_Puntos!$Q$5:$Y$43,'Auxiliar General'!T$5,FALSE)</f>
        <v>0</v>
      </c>
      <c r="Z346" s="26" t="str">
        <f>+IF(VLOOKUP($B346,'Lista Puestos Valorados'!$B$11:$BK$510,MATCH('Auxiliar General'!T$4,'Lista Puestos Valorados'!$B$10:$BK$10,0),0)="","No relevante",VLOOKUP($B346,'Lista Puestos Valorados'!$B$11:$BK$510,MATCH('Auxiliar General'!T$4,'Lista Puestos Valorados'!$B$10:$BK$10,0),0))</f>
        <v>No relevante</v>
      </c>
      <c r="AA346" s="26">
        <f>+HLOOKUP(Z346,Sistema_Puntos!$Q$5:$Y$43,'Auxiliar General'!V$5,FALSE)</f>
        <v>0</v>
      </c>
      <c r="AB346" s="26" t="str">
        <f>+IF(VLOOKUP($B346,'Lista Puestos Valorados'!$B$11:$BK$510,MATCH('Auxiliar General'!V$4,'Lista Puestos Valorados'!$B$10:$BK$10,0),0)="","No relevante",VLOOKUP($B346,'Lista Puestos Valorados'!$B$11:$BK$510,MATCH('Auxiliar General'!V$4,'Lista Puestos Valorados'!$B$10:$BK$10,0),0))</f>
        <v>No relevante</v>
      </c>
      <c r="AC346" s="26">
        <f>+HLOOKUP(AB346,Sistema_Puntos!$Q$5:$Y$43,'Auxiliar General'!X$5,FALSE)</f>
        <v>0</v>
      </c>
      <c r="AD346" s="26" t="str">
        <f>+IF(VLOOKUP($B346,'Lista Puestos Valorados'!$B$11:$BK$510,MATCH('Auxiliar General'!X$4,'Lista Puestos Valorados'!$B$10:$BK$10,0),0)="","No relevante",VLOOKUP($B346,'Lista Puestos Valorados'!$B$11:$BK$510,MATCH('Auxiliar General'!X$4,'Lista Puestos Valorados'!$B$10:$BK$10,0),0))</f>
        <v>No relevante</v>
      </c>
      <c r="AE346" s="26">
        <f>+HLOOKUP(AD346,Sistema_Puntos!$Q$5:$Y$43,'Auxiliar General'!Z$5,FALSE)</f>
        <v>0</v>
      </c>
      <c r="AF346" s="26" t="str">
        <f>+IF(VLOOKUP($B346,'Lista Puestos Valorados'!$B$11:$BK$510,MATCH('Auxiliar General'!Z$4,'Lista Puestos Valorados'!$B$10:$BK$10,0),0)="","No relevante",VLOOKUP($B346,'Lista Puestos Valorados'!$B$11:$BK$510,MATCH('Auxiliar General'!Z$4,'Lista Puestos Valorados'!$B$10:$BK$10,0),0))</f>
        <v>No relevante</v>
      </c>
      <c r="AG346" s="26">
        <f>+HLOOKUP(AF346,Sistema_Puntos!$Q$5:$Y$43,'Auxiliar General'!AB$5,FALSE)</f>
        <v>0</v>
      </c>
      <c r="AH346" s="26" t="str">
        <f>+IF(VLOOKUP($B346,'Lista Puestos Valorados'!$B$11:$BK$510,MATCH('Auxiliar General'!AB$4,'Lista Puestos Valorados'!$B$10:$BK$10,0),0)="","No relevante",VLOOKUP($B346,'Lista Puestos Valorados'!$B$11:$BK$510,MATCH('Auxiliar General'!AB$4,'Lista Puestos Valorados'!$B$10:$BK$10,0),0))</f>
        <v>No relevante</v>
      </c>
      <c r="AI346" s="26">
        <f>+HLOOKUP(AH346,Sistema_Puntos!$Q$5:$Y$43,'Auxiliar General'!AD$5,FALSE)</f>
        <v>0</v>
      </c>
      <c r="AJ346" s="26" t="str">
        <f>+IF(VLOOKUP($B346,'Lista Puestos Valorados'!$B$11:$BK$510,MATCH('Auxiliar General'!AD$4,'Lista Puestos Valorados'!$B$10:$BK$10,0),0)="","No relevante",VLOOKUP($B346,'Lista Puestos Valorados'!$B$11:$BK$510,MATCH('Auxiliar General'!AD$4,'Lista Puestos Valorados'!$B$10:$BK$10,0),0))</f>
        <v>No relevante</v>
      </c>
      <c r="AK346" s="26">
        <f>+HLOOKUP(AJ346,Sistema_Puntos!$Q$5:$Y$43,'Auxiliar General'!AF$5,FALSE)</f>
        <v>0</v>
      </c>
      <c r="AL346" s="26" t="str">
        <f>+IF(VLOOKUP($B346,'Lista Puestos Valorados'!$B$11:$BK$510,MATCH('Auxiliar General'!AF$4,'Lista Puestos Valorados'!$B$10:$BK$10,0),0)="","No relevante",VLOOKUP($B346,'Lista Puestos Valorados'!$B$11:$BK$510,MATCH('Auxiliar General'!AF$4,'Lista Puestos Valorados'!$B$10:$BK$10,0),0))</f>
        <v>No relevante</v>
      </c>
      <c r="AM346" s="26">
        <f>+HLOOKUP(AL346,Sistema_Puntos!$Q$5:$Y$43,'Auxiliar General'!AH$5,FALSE)</f>
        <v>0</v>
      </c>
      <c r="AN346" s="26" t="str">
        <f>+IF(VLOOKUP($B346,'Lista Puestos Valorados'!$B$11:$BK$510,MATCH('Auxiliar General'!AH$4,'Lista Puestos Valorados'!$B$10:$BK$10,0),0)="","No relevante",VLOOKUP($B346,'Lista Puestos Valorados'!$B$11:$BK$510,MATCH('Auxiliar General'!AH$4,'Lista Puestos Valorados'!$B$10:$BK$10,0),0))</f>
        <v>No relevante</v>
      </c>
      <c r="AO346" s="26">
        <f>+HLOOKUP(AN346,Sistema_Puntos!$Q$5:$Y$43,'Auxiliar General'!AJ$5,FALSE)</f>
        <v>0</v>
      </c>
      <c r="AP346" s="26" t="str">
        <f>+IF(VLOOKUP($B346,'Lista Puestos Valorados'!$B$11:$BK$510,MATCH('Auxiliar General'!AJ$4,'Lista Puestos Valorados'!$B$10:$BK$10,0),0)="","No relevante",VLOOKUP($B346,'Lista Puestos Valorados'!$B$11:$BK$510,MATCH('Auxiliar General'!AJ$4,'Lista Puestos Valorados'!$B$10:$BK$10,0),0))</f>
        <v>No relevante</v>
      </c>
      <c r="AQ346" s="26">
        <f>+HLOOKUP(AP346,Sistema_Puntos!$Q$5:$Y$43,'Auxiliar General'!AL$5,FALSE)</f>
        <v>0</v>
      </c>
      <c r="AR346" s="26" t="str">
        <f>+IF(VLOOKUP($B346,'Lista Puestos Valorados'!$B$11:$BK$510,MATCH('Auxiliar General'!AL$4,'Lista Puestos Valorados'!$B$10:$BK$10,0),0)="","No relevante",VLOOKUP($B346,'Lista Puestos Valorados'!$B$11:$BK$510,MATCH('Auxiliar General'!AL$4,'Lista Puestos Valorados'!$B$10:$BK$10,0),0))</f>
        <v>No relevante</v>
      </c>
      <c r="AS346" s="26">
        <f>+HLOOKUP(AR346,Sistema_Puntos!$Q$5:$Y$43,'Auxiliar General'!AN$5,FALSE)</f>
        <v>0</v>
      </c>
      <c r="AT346" s="26" t="str">
        <f>+IF(VLOOKUP($B346,'Lista Puestos Valorados'!$B$11:$BK$510,MATCH('Auxiliar General'!AN$4,'Lista Puestos Valorados'!$B$10:$BK$10,0),0)="","No relevante",VLOOKUP($B346,'Lista Puestos Valorados'!$B$11:$BK$510,MATCH('Auxiliar General'!AN$4,'Lista Puestos Valorados'!$B$10:$BK$10,0),0))</f>
        <v>No relevante</v>
      </c>
      <c r="AU346" s="26">
        <f>+HLOOKUP(AT346,Sistema_Puntos!$Q$5:$Y$43,'Auxiliar General'!AP$5,FALSE)</f>
        <v>0</v>
      </c>
      <c r="AV346" s="26" t="str">
        <f>+IF(VLOOKUP($B346,'Lista Puestos Valorados'!$B$11:$BK$510,MATCH('Auxiliar General'!AP$4,'Lista Puestos Valorados'!$B$10:$BK$10,0),0)="","No relevante",VLOOKUP($B346,'Lista Puestos Valorados'!$B$11:$BK$510,MATCH('Auxiliar General'!AP$4,'Lista Puestos Valorados'!$B$10:$BK$10,0),0))</f>
        <v>No relevante</v>
      </c>
      <c r="AW346" s="26">
        <f>+HLOOKUP(AV346,Sistema_Puntos!$Q$5:$Y$43,'Auxiliar General'!AR$5,FALSE)</f>
        <v>0</v>
      </c>
      <c r="AX346" s="26" t="str">
        <f>+IF(VLOOKUP($B346,'Lista Puestos Valorados'!$B$11:$BK$510,MATCH('Auxiliar General'!AR$4,'Lista Puestos Valorados'!$B$10:$BK$10,0),0)="","No relevante",VLOOKUP($B346,'Lista Puestos Valorados'!$B$11:$BK$510,MATCH('Auxiliar General'!AR$4,'Lista Puestos Valorados'!$B$10:$BK$10,0),0))</f>
        <v>No relevante</v>
      </c>
      <c r="AY346" s="26">
        <f>+HLOOKUP(AX346,Sistema_Puntos!$Q$5:$Y$43,'Auxiliar General'!AT$5,FALSE)</f>
        <v>0</v>
      </c>
      <c r="AZ346" s="26" t="str">
        <f>+IF(VLOOKUP($B346,'Lista Puestos Valorados'!$B$11:$BK$510,MATCH('Auxiliar General'!AT$4,'Lista Puestos Valorados'!$B$10:$BK$10,0),0)="","No relevante",VLOOKUP($B346,'Lista Puestos Valorados'!$B$11:$BK$510,MATCH('Auxiliar General'!AT$4,'Lista Puestos Valorados'!$B$10:$BK$10,0),0))</f>
        <v>No relevante</v>
      </c>
      <c r="BA346" s="26">
        <f>+HLOOKUP(AZ346,Sistema_Puntos!$Q$5:$Y$43,'Auxiliar General'!AV$5,FALSE)</f>
        <v>0</v>
      </c>
      <c r="BB346" s="26" t="str">
        <f>+IF(VLOOKUP($B346,'Lista Puestos Valorados'!$B$11:$BK$510,MATCH('Auxiliar General'!AV$4,'Lista Puestos Valorados'!$B$10:$BK$10,0),0)="","No relevante",VLOOKUP($B346,'Lista Puestos Valorados'!$B$11:$BK$510,MATCH('Auxiliar General'!AV$4,'Lista Puestos Valorados'!$B$10:$BK$10,0),0))</f>
        <v>No relevante</v>
      </c>
      <c r="BC346" s="26">
        <f>+HLOOKUP(BB346,Sistema_Puntos!$Q$5:$Y$43,'Auxiliar General'!AX$5,FALSE)</f>
        <v>0</v>
      </c>
      <c r="BD346" s="26" t="str">
        <f>+IF(VLOOKUP($B346,'Lista Puestos Valorados'!$B$11:$BK$510,MATCH('Auxiliar General'!AX$4,'Lista Puestos Valorados'!$B$10:$BK$10,0),0)="","No relevante",VLOOKUP($B346,'Lista Puestos Valorados'!$B$11:$BK$510,MATCH('Auxiliar General'!AX$4,'Lista Puestos Valorados'!$B$10:$BK$10,0),0))</f>
        <v>No relevante</v>
      </c>
      <c r="BE346" s="26">
        <f>+HLOOKUP(BD346,Sistema_Puntos!$Q$5:$Y$43,'Auxiliar General'!AZ$5,FALSE)</f>
        <v>0</v>
      </c>
      <c r="BF346" s="26" t="str">
        <f>+IF(VLOOKUP($B346,'Lista Puestos Valorados'!$B$11:$BK$510,MATCH('Auxiliar General'!AZ$4,'Lista Puestos Valorados'!$B$10:$BK$10,0),0)="","No relevante",VLOOKUP($B346,'Lista Puestos Valorados'!$B$11:$BK$510,MATCH('Auxiliar General'!AZ$4,'Lista Puestos Valorados'!$B$10:$BK$10,0),0))</f>
        <v>No relevante</v>
      </c>
      <c r="BG346" s="26">
        <f>+HLOOKUP(BF346,Sistema_Puntos!$Q$5:$Y$43,'Auxiliar General'!BB$5,FALSE)</f>
        <v>0</v>
      </c>
      <c r="BH346" s="26" t="str">
        <f>+IF(VLOOKUP($B346,'Lista Puestos Valorados'!$B$11:$BK$510,MATCH('Auxiliar General'!BB$4,'Lista Puestos Valorados'!$B$10:$BK$10,0),0)="","No relevante",VLOOKUP($B346,'Lista Puestos Valorados'!$B$11:$BK$510,MATCH('Auxiliar General'!BB$4,'Lista Puestos Valorados'!$B$10:$BK$10,0),0))</f>
        <v>No relevante</v>
      </c>
      <c r="BI346" s="26">
        <f>+HLOOKUP(BH346,Sistema_Puntos!$Q$5:$Y$43,'Auxiliar General'!BD$5,FALSE)</f>
        <v>0</v>
      </c>
      <c r="BJ346" s="26" t="str">
        <f>+IF(VLOOKUP($B346,'Lista Puestos Valorados'!$B$11:$BK$510,MATCH('Auxiliar General'!BD$4,'Lista Puestos Valorados'!$B$10:$BK$10,0),0)="","No relevante",VLOOKUP($B346,'Lista Puestos Valorados'!$B$11:$BK$510,MATCH('Auxiliar General'!BD$4,'Lista Puestos Valorados'!$B$10:$BK$10,0),0))</f>
        <v>No relevante</v>
      </c>
      <c r="BK346" s="26">
        <f>+HLOOKUP(BJ346,Sistema_Puntos!$Q$5:$Y$43,'Auxiliar General'!BF$5,FALSE)</f>
        <v>0</v>
      </c>
      <c r="BL346" s="26" t="str">
        <f>+IF(VLOOKUP($B346,'Lista Puestos Valorados'!$B$11:$BK$510,MATCH('Auxiliar General'!BF$4,'Lista Puestos Valorados'!$B$10:$BK$10,0),0)="","No relevante",VLOOKUP($B346,'Lista Puestos Valorados'!$B$11:$BK$510,MATCH('Auxiliar General'!BF$4,'Lista Puestos Valorados'!$B$10:$BK$10,0),0))</f>
        <v>No relevante</v>
      </c>
      <c r="BM346" s="26">
        <f>+HLOOKUP(BL346,Sistema_Puntos!$Q$5:$Y$43,'Auxiliar General'!BH$5,FALSE)</f>
        <v>0</v>
      </c>
      <c r="BN346" s="26" t="str">
        <f>+IF(VLOOKUP($B346,'Lista Puestos Valorados'!$B$11:$BK$510,MATCH('Auxiliar General'!BH$4,'Lista Puestos Valorados'!$B$10:$BK$10,0),0)="","No relevante",VLOOKUP($B346,'Lista Puestos Valorados'!$B$11:$BK$510,MATCH('Auxiliar General'!BH$4,'Lista Puestos Valorados'!$B$10:$BK$10,0),0))</f>
        <v>No relevante</v>
      </c>
      <c r="BO346" s="26">
        <f>+HLOOKUP(BN346,Sistema_Puntos!$Q$5:$Y$43,'Auxiliar General'!BJ$5,FALSE)</f>
        <v>0</v>
      </c>
      <c r="BP346" s="26" t="str">
        <f>+IF(VLOOKUP($B346,'Lista Puestos Valorados'!$B$11:$BK$510,MATCH('Auxiliar General'!BJ$4,'Lista Puestos Valorados'!$B$10:$BK$10,0),0)="","No relevante",VLOOKUP($B346,'Lista Puestos Valorados'!$B$11:$BK$510,MATCH('Auxiliar General'!BJ$4,'Lista Puestos Valorados'!$B$10:$BK$10,0),0))</f>
        <v>No relevante</v>
      </c>
      <c r="BQ346" s="26">
        <f>+HLOOKUP(BP346,Sistema_Puntos!$Q$5:$Y$43,'Auxiliar General'!BL$5,FALSE)</f>
        <v>0</v>
      </c>
      <c r="BR346" s="26" t="str">
        <f>+IF(VLOOKUP($B346,'Lista Puestos Valorados'!$B$11:$BK$510,MATCH('Auxiliar General'!BL$4,'Lista Puestos Valorados'!$B$10:$BK$10,0),0)="","No relevante",VLOOKUP($B346,'Lista Puestos Valorados'!$B$11:$BK$510,MATCH('Auxiliar General'!BL$4,'Lista Puestos Valorados'!$B$10:$BK$10,0),0))</f>
        <v>No relevante</v>
      </c>
      <c r="BS346" s="26">
        <f>+HLOOKUP(BR346,Sistema_Puntos!$Q$5:$Y$43,'Auxiliar General'!BN$5,FALSE)</f>
        <v>0</v>
      </c>
      <c r="BT346" s="26" t="str">
        <f>+IF(VLOOKUP($B346,'Lista Puestos Valorados'!$B$11:$BK$510,MATCH('Auxiliar General'!BN$4,'Lista Puestos Valorados'!$B$10:$BK$10,0),0)="","No relevante",VLOOKUP($B346,'Lista Puestos Valorados'!$B$11:$BK$510,MATCH('Auxiliar General'!BN$4,'Lista Puestos Valorados'!$B$10:$BK$10,0),0))</f>
        <v>No relevante</v>
      </c>
      <c r="BU346" s="26">
        <f>+HLOOKUP(BT346,Sistema_Puntos!$Q$5:$Y$43,'Auxiliar General'!BP$5,FALSE)</f>
        <v>0</v>
      </c>
      <c r="BV346" s="26" t="str">
        <f>+IF(VLOOKUP($B346,'Lista Puestos Valorados'!$B$11:$BK$510,MATCH('Auxiliar General'!BP$4,'Lista Puestos Valorados'!$B$10:$BK$10,0),0)="","No relevante",VLOOKUP($B346,'Lista Puestos Valorados'!$B$11:$BK$510,MATCH('Auxiliar General'!BP$4,'Lista Puestos Valorados'!$B$10:$BK$10,0),0))</f>
        <v>No relevante</v>
      </c>
      <c r="BW346" s="26">
        <f>+HLOOKUP(BV346,Sistema_Puntos!$Q$5:$Y$43,'Auxiliar General'!BR$5,FALSE)</f>
        <v>0</v>
      </c>
      <c r="BX346" s="26" t="str">
        <f>+IF(VLOOKUP($B346,'Lista Puestos Valorados'!$B$11:$BK$510,MATCH('Auxiliar General'!BR$4,'Lista Puestos Valorados'!$B$10:$BK$10,0),0)="","No relevante",VLOOKUP($B346,'Lista Puestos Valorados'!$B$11:$BK$510,MATCH('Auxiliar General'!BR$4,'Lista Puestos Valorados'!$B$10:$BK$10,0),0))</f>
        <v>No relevante</v>
      </c>
      <c r="BY346" s="26">
        <f>+HLOOKUP(BX346,Sistema_Puntos!$Q$5:$Y$43,'Auxiliar General'!BT$5,FALSE)</f>
        <v>0</v>
      </c>
      <c r="BZ346" s="26" t="str">
        <f>+IF(VLOOKUP($B346,'Lista Puestos Valorados'!$B$11:$BK$510,MATCH('Auxiliar General'!BT$4,'Lista Puestos Valorados'!$B$10:$BK$10,0),0)="","No relevante",VLOOKUP($B346,'Lista Puestos Valorados'!$B$11:$BK$510,MATCH('Auxiliar General'!BT$4,'Lista Puestos Valorados'!$B$10:$BK$10,0),0))</f>
        <v>No relevante</v>
      </c>
      <c r="CA346" s="26">
        <f>+HLOOKUP(BZ346,Sistema_Puntos!$Q$5:$Y$43,'Auxiliar General'!BV$5,FALSE)</f>
        <v>0</v>
      </c>
      <c r="CB346" s="26" t="str">
        <f>+IF(VLOOKUP($B346,'Lista Puestos Valorados'!$B$11:$BK$510,MATCH('Auxiliar General'!BV$4,'Lista Puestos Valorados'!$B$10:$BK$10,0),0)="","No relevante",VLOOKUP($B346,'Lista Puestos Valorados'!$B$11:$BK$510,MATCH('Auxiliar General'!BV$4,'Lista Puestos Valorados'!$B$10:$BK$10,0),0))</f>
        <v>No relevante</v>
      </c>
      <c r="CC346" s="26">
        <f>+HLOOKUP(CB346,Sistema_Puntos!$Q$5:$Y$43,'Auxiliar General'!BX$5,FALSE)</f>
        <v>0</v>
      </c>
      <c r="CD346" s="26" t="str">
        <f>+IF(VLOOKUP($B346,'Lista Puestos Valorados'!$B$11:$BK$510,MATCH('Auxiliar General'!BX$4,'Lista Puestos Valorados'!$B$10:$BK$10,0),0)="","No relevante",VLOOKUP($B346,'Lista Puestos Valorados'!$B$11:$BK$510,MATCH('Auxiliar General'!BX$4,'Lista Puestos Valorados'!$B$10:$BK$10,0),0))</f>
        <v>No relevante</v>
      </c>
      <c r="CE346" s="26">
        <f>+HLOOKUP(CD346,Sistema_Puntos!$Q$5:$Y$43,'Auxiliar General'!BZ$5,FALSE)</f>
        <v>0</v>
      </c>
      <c r="CF346" s="26" t="str">
        <f>+IF(VLOOKUP($B346,'Lista Puestos Valorados'!$B$11:$BK$510,MATCH('Auxiliar General'!BZ$4,'Lista Puestos Valorados'!$B$10:$BK$10,0),0)="","No relevante",VLOOKUP($B346,'Lista Puestos Valorados'!$B$11:$BK$510,MATCH('Auxiliar General'!BZ$4,'Lista Puestos Valorados'!$B$10:$BK$10,0),0))</f>
        <v>No relevante</v>
      </c>
      <c r="CG346" s="26">
        <f>+HLOOKUP(CF346,Sistema_Puntos!$Q$5:$Y$43,'Auxiliar General'!CB$5,FALSE)</f>
        <v>0</v>
      </c>
      <c r="CH346" s="29"/>
      <c r="CI346" s="29"/>
    </row>
    <row r="347" spans="2:87" ht="17.55" customHeight="1">
      <c r="B347" s="26">
        <f>+'Listado de Puestos'!B347</f>
        <v>337</v>
      </c>
      <c r="C347" s="26" t="str">
        <f>+IF('Lista Puestos Valorados'!C347="","",'Lista Puestos Valorados'!C347)</f>
        <v/>
      </c>
      <c r="D347" s="26" t="str">
        <f>+IF('Lista Puestos Valorados'!D347="","",'Lista Puestos Valorados'!D347)</f>
        <v/>
      </c>
      <c r="E347" s="26" t="str">
        <f>+IF('Lista Puestos Valorados'!E347="","",'Lista Puestos Valorados'!E347)</f>
        <v/>
      </c>
      <c r="F347" s="26" t="str">
        <f>+IF('Lista Puestos Valorados'!F347="","",'Lista Puestos Valorados'!F347)</f>
        <v/>
      </c>
      <c r="G347" s="26" t="str">
        <f>+IF('Lista Puestos Valorados'!G347="","",'Lista Puestos Valorados'!G347)</f>
        <v/>
      </c>
      <c r="H347" s="26" t="str">
        <f>+IF('Lista Puestos Valorados'!H347="","",'Lista Puestos Valorados'!H347)</f>
        <v/>
      </c>
      <c r="I347" s="26" t="str">
        <f>+IF('Lista Puestos Valorados'!I347="","",'Lista Puestos Valorados'!I347)</f>
        <v/>
      </c>
      <c r="J347" s="118" t="e">
        <f t="array" ref="J347">+IF(L347="","",_xlfn.IFS(L347&lt;='Cortes de Agrupacion'!$F$15,'Cortes de Agrupacion'!$E$15,'Resultados General'!L347&lt;='Cortes de Agrupacion'!$F$14,'Cortes de Agrupacion'!$E$14,'Resultados General'!L347&lt;='Cortes de Agrupacion'!$F$13,'Cortes de Agrupacion'!$E$13,L347&lt;='Cortes de Agrupacion'!$F$12,'Cortes de Agrupacion'!$E$12,'Resultados General'!L347&lt;='Cortes de Agrupacion'!$F$11,'Cortes de Agrupacion'!$E$11,'Resultados General'!L347&lt;='Cortes de Agrupacion'!$F$10,'Cortes de Agrupacion'!$E$10,'Resultados General'!L347&lt;='Cortes de Agrupacion'!$F$9,'Cortes de Agrupacion'!$E$9,'Resultados General'!L347&lt;='Cortes de Agrupacion'!$F$8,'Cortes de Agrupacion'!$E$8,'Resultados General'!L347&lt;='Cortes de Agrupacion'!$F$7,'Cortes de Agrupacion'!$E$7,'Resultados General'!L347&lt;='Cortes de Agrupacion'!$F$6,'Cortes de Agrupacion'!$E$6))</f>
        <v>#VALUE!</v>
      </c>
      <c r="K347" s="118" t="str">
        <f t="shared" si="10"/>
        <v/>
      </c>
      <c r="L347" s="124" t="e">
        <f>#VALUE!</f>
        <v>#VALUE!</v>
      </c>
      <c r="M347" s="26" t="e">
        <f ca="1">+_xlfn.IFNA(VLOOKUP(C347,'Distribución de puestos'!$B$8:$I$507,8,0),"")</f>
        <v>#NAME?</v>
      </c>
      <c r="N347" s="26" t="str">
        <f>+IF(VLOOKUP($B347,'Lista Puestos Valorados'!$B$11:$BK$510,MATCH('Auxiliar General'!H$4,'Lista Puestos Valorados'!$B$10:$BK$10,0),0)="","No relevante",VLOOKUP($B347,'Lista Puestos Valorados'!$B$11:$BK$510,MATCH('Auxiliar General'!H$4,'Lista Puestos Valorados'!$B$10:$BK$10,0),0))</f>
        <v>No relevante</v>
      </c>
      <c r="O347" s="26">
        <f>+HLOOKUP(N347,Sistema_Puntos!$Q$5:$Y$43,'Auxiliar General'!J$5,FALSE)</f>
        <v>0</v>
      </c>
      <c r="P347" s="26" t="str">
        <f>+IF(VLOOKUP($B347,'Lista Puestos Valorados'!$B$11:$BK$510,MATCH('Auxiliar General'!J$4,'Lista Puestos Valorados'!$B$10:$BK$10,0),0)="","No relevante",VLOOKUP($B347,'Lista Puestos Valorados'!$B$11:$BK$510,MATCH('Auxiliar General'!J$4,'Lista Puestos Valorados'!$B$10:$BK$10,0),0))</f>
        <v>No relevante</v>
      </c>
      <c r="Q347" s="26">
        <f>+HLOOKUP(P347,Sistema_Puntos!$Q$5:$Y$43,'Auxiliar General'!L$5,FALSE)</f>
        <v>0</v>
      </c>
      <c r="R347" s="26" t="str">
        <f>+IF(VLOOKUP($B347,'Lista Puestos Valorados'!$B$11:$BK$510,MATCH('Auxiliar General'!L$4,'Lista Puestos Valorados'!$B$10:$BK$10,0),0)="","No relevante",VLOOKUP($B347,'Lista Puestos Valorados'!$B$11:$BK$510,MATCH('Auxiliar General'!L$4,'Lista Puestos Valorados'!$B$10:$BK$10,0),0))</f>
        <v>No relevante</v>
      </c>
      <c r="S347" s="26">
        <f>+HLOOKUP(R347,Sistema_Puntos!$Q$5:$Y$43,'Auxiliar General'!N$5,FALSE)</f>
        <v>0</v>
      </c>
      <c r="T347" s="26" t="str">
        <f>+IF(VLOOKUP($B347,'Lista Puestos Valorados'!$B$11:$BK$510,MATCH('Auxiliar General'!N$4,'Lista Puestos Valorados'!$B$10:$BK$10,0),0)="","No relevante",VLOOKUP($B347,'Lista Puestos Valorados'!$B$11:$BK$510,MATCH('Auxiliar General'!N$4,'Lista Puestos Valorados'!$B$10:$BK$10,0),0))</f>
        <v>No relevante</v>
      </c>
      <c r="U347" s="26">
        <f>+HLOOKUP(T347,Sistema_Puntos!$Q$5:$Y$43,'Auxiliar General'!P$5,FALSE)</f>
        <v>0</v>
      </c>
      <c r="V347" s="26" t="str">
        <f>+IF(VLOOKUP($B347,'Lista Puestos Valorados'!$B$11:$BK$510,MATCH('Auxiliar General'!P$4,'Lista Puestos Valorados'!$B$10:$BK$10,0),0)="","No relevante",VLOOKUP($B347,'Lista Puestos Valorados'!$B$11:$BK$510,MATCH('Auxiliar General'!P$4,'Lista Puestos Valorados'!$B$10:$BK$10,0),0))</f>
        <v>No relevante</v>
      </c>
      <c r="W347" s="26">
        <f>+HLOOKUP(V347,Sistema_Puntos!$Q$5:$Y$43,'Auxiliar General'!R$5,FALSE)</f>
        <v>0</v>
      </c>
      <c r="X347" s="26" t="str">
        <f>+IF(VLOOKUP($B347,'Lista Puestos Valorados'!$B$11:$BK$510,MATCH('Auxiliar General'!R$4,'Lista Puestos Valorados'!$B$10:$BK$10,0),0)="","No relevante",VLOOKUP($B347,'Lista Puestos Valorados'!$B$11:$BK$510,MATCH('Auxiliar General'!R$4,'Lista Puestos Valorados'!$B$10:$BK$10,0),0))</f>
        <v>No relevante</v>
      </c>
      <c r="Y347" s="26">
        <f>+HLOOKUP(X347,Sistema_Puntos!$Q$5:$Y$43,'Auxiliar General'!T$5,FALSE)</f>
        <v>0</v>
      </c>
      <c r="Z347" s="26" t="str">
        <f>+IF(VLOOKUP($B347,'Lista Puestos Valorados'!$B$11:$BK$510,MATCH('Auxiliar General'!T$4,'Lista Puestos Valorados'!$B$10:$BK$10,0),0)="","No relevante",VLOOKUP($B347,'Lista Puestos Valorados'!$B$11:$BK$510,MATCH('Auxiliar General'!T$4,'Lista Puestos Valorados'!$B$10:$BK$10,0),0))</f>
        <v>No relevante</v>
      </c>
      <c r="AA347" s="26">
        <f>+HLOOKUP(Z347,Sistema_Puntos!$Q$5:$Y$43,'Auxiliar General'!V$5,FALSE)</f>
        <v>0</v>
      </c>
      <c r="AB347" s="26" t="str">
        <f>+IF(VLOOKUP($B347,'Lista Puestos Valorados'!$B$11:$BK$510,MATCH('Auxiliar General'!V$4,'Lista Puestos Valorados'!$B$10:$BK$10,0),0)="","No relevante",VLOOKUP($B347,'Lista Puestos Valorados'!$B$11:$BK$510,MATCH('Auxiliar General'!V$4,'Lista Puestos Valorados'!$B$10:$BK$10,0),0))</f>
        <v>No relevante</v>
      </c>
      <c r="AC347" s="26">
        <f>+HLOOKUP(AB347,Sistema_Puntos!$Q$5:$Y$43,'Auxiliar General'!X$5,FALSE)</f>
        <v>0</v>
      </c>
      <c r="AD347" s="26" t="str">
        <f>+IF(VLOOKUP($B347,'Lista Puestos Valorados'!$B$11:$BK$510,MATCH('Auxiliar General'!X$4,'Lista Puestos Valorados'!$B$10:$BK$10,0),0)="","No relevante",VLOOKUP($B347,'Lista Puestos Valorados'!$B$11:$BK$510,MATCH('Auxiliar General'!X$4,'Lista Puestos Valorados'!$B$10:$BK$10,0),0))</f>
        <v>No relevante</v>
      </c>
      <c r="AE347" s="26">
        <f>+HLOOKUP(AD347,Sistema_Puntos!$Q$5:$Y$43,'Auxiliar General'!Z$5,FALSE)</f>
        <v>0</v>
      </c>
      <c r="AF347" s="26" t="str">
        <f>+IF(VLOOKUP($B347,'Lista Puestos Valorados'!$B$11:$BK$510,MATCH('Auxiliar General'!Z$4,'Lista Puestos Valorados'!$B$10:$BK$10,0),0)="","No relevante",VLOOKUP($B347,'Lista Puestos Valorados'!$B$11:$BK$510,MATCH('Auxiliar General'!Z$4,'Lista Puestos Valorados'!$B$10:$BK$10,0),0))</f>
        <v>No relevante</v>
      </c>
      <c r="AG347" s="26">
        <f>+HLOOKUP(AF347,Sistema_Puntos!$Q$5:$Y$43,'Auxiliar General'!AB$5,FALSE)</f>
        <v>0</v>
      </c>
      <c r="AH347" s="26" t="str">
        <f>+IF(VLOOKUP($B347,'Lista Puestos Valorados'!$B$11:$BK$510,MATCH('Auxiliar General'!AB$4,'Lista Puestos Valorados'!$B$10:$BK$10,0),0)="","No relevante",VLOOKUP($B347,'Lista Puestos Valorados'!$B$11:$BK$510,MATCH('Auxiliar General'!AB$4,'Lista Puestos Valorados'!$B$10:$BK$10,0),0))</f>
        <v>No relevante</v>
      </c>
      <c r="AI347" s="26">
        <f>+HLOOKUP(AH347,Sistema_Puntos!$Q$5:$Y$43,'Auxiliar General'!AD$5,FALSE)</f>
        <v>0</v>
      </c>
      <c r="AJ347" s="26" t="str">
        <f>+IF(VLOOKUP($B347,'Lista Puestos Valorados'!$B$11:$BK$510,MATCH('Auxiliar General'!AD$4,'Lista Puestos Valorados'!$B$10:$BK$10,0),0)="","No relevante",VLOOKUP($B347,'Lista Puestos Valorados'!$B$11:$BK$510,MATCH('Auxiliar General'!AD$4,'Lista Puestos Valorados'!$B$10:$BK$10,0),0))</f>
        <v>No relevante</v>
      </c>
      <c r="AK347" s="26">
        <f>+HLOOKUP(AJ347,Sistema_Puntos!$Q$5:$Y$43,'Auxiliar General'!AF$5,FALSE)</f>
        <v>0</v>
      </c>
      <c r="AL347" s="26" t="str">
        <f>+IF(VLOOKUP($B347,'Lista Puestos Valorados'!$B$11:$BK$510,MATCH('Auxiliar General'!AF$4,'Lista Puestos Valorados'!$B$10:$BK$10,0),0)="","No relevante",VLOOKUP($B347,'Lista Puestos Valorados'!$B$11:$BK$510,MATCH('Auxiliar General'!AF$4,'Lista Puestos Valorados'!$B$10:$BK$10,0),0))</f>
        <v>No relevante</v>
      </c>
      <c r="AM347" s="26">
        <f>+HLOOKUP(AL347,Sistema_Puntos!$Q$5:$Y$43,'Auxiliar General'!AH$5,FALSE)</f>
        <v>0</v>
      </c>
      <c r="AN347" s="26" t="str">
        <f>+IF(VLOOKUP($B347,'Lista Puestos Valorados'!$B$11:$BK$510,MATCH('Auxiliar General'!AH$4,'Lista Puestos Valorados'!$B$10:$BK$10,0),0)="","No relevante",VLOOKUP($B347,'Lista Puestos Valorados'!$B$11:$BK$510,MATCH('Auxiliar General'!AH$4,'Lista Puestos Valorados'!$B$10:$BK$10,0),0))</f>
        <v>No relevante</v>
      </c>
      <c r="AO347" s="26">
        <f>+HLOOKUP(AN347,Sistema_Puntos!$Q$5:$Y$43,'Auxiliar General'!AJ$5,FALSE)</f>
        <v>0</v>
      </c>
      <c r="AP347" s="26" t="str">
        <f>+IF(VLOOKUP($B347,'Lista Puestos Valorados'!$B$11:$BK$510,MATCH('Auxiliar General'!AJ$4,'Lista Puestos Valorados'!$B$10:$BK$10,0),0)="","No relevante",VLOOKUP($B347,'Lista Puestos Valorados'!$B$11:$BK$510,MATCH('Auxiliar General'!AJ$4,'Lista Puestos Valorados'!$B$10:$BK$10,0),0))</f>
        <v>No relevante</v>
      </c>
      <c r="AQ347" s="26">
        <f>+HLOOKUP(AP347,Sistema_Puntos!$Q$5:$Y$43,'Auxiliar General'!AL$5,FALSE)</f>
        <v>0</v>
      </c>
      <c r="AR347" s="26" t="str">
        <f>+IF(VLOOKUP($B347,'Lista Puestos Valorados'!$B$11:$BK$510,MATCH('Auxiliar General'!AL$4,'Lista Puestos Valorados'!$B$10:$BK$10,0),0)="","No relevante",VLOOKUP($B347,'Lista Puestos Valorados'!$B$11:$BK$510,MATCH('Auxiliar General'!AL$4,'Lista Puestos Valorados'!$B$10:$BK$10,0),0))</f>
        <v>No relevante</v>
      </c>
      <c r="AS347" s="26">
        <f>+HLOOKUP(AR347,Sistema_Puntos!$Q$5:$Y$43,'Auxiliar General'!AN$5,FALSE)</f>
        <v>0</v>
      </c>
      <c r="AT347" s="26" t="str">
        <f>+IF(VLOOKUP($B347,'Lista Puestos Valorados'!$B$11:$BK$510,MATCH('Auxiliar General'!AN$4,'Lista Puestos Valorados'!$B$10:$BK$10,0),0)="","No relevante",VLOOKUP($B347,'Lista Puestos Valorados'!$B$11:$BK$510,MATCH('Auxiliar General'!AN$4,'Lista Puestos Valorados'!$B$10:$BK$10,0),0))</f>
        <v>No relevante</v>
      </c>
      <c r="AU347" s="26">
        <f>+HLOOKUP(AT347,Sistema_Puntos!$Q$5:$Y$43,'Auxiliar General'!AP$5,FALSE)</f>
        <v>0</v>
      </c>
      <c r="AV347" s="26" t="str">
        <f>+IF(VLOOKUP($B347,'Lista Puestos Valorados'!$B$11:$BK$510,MATCH('Auxiliar General'!AP$4,'Lista Puestos Valorados'!$B$10:$BK$10,0),0)="","No relevante",VLOOKUP($B347,'Lista Puestos Valorados'!$B$11:$BK$510,MATCH('Auxiliar General'!AP$4,'Lista Puestos Valorados'!$B$10:$BK$10,0),0))</f>
        <v>No relevante</v>
      </c>
      <c r="AW347" s="26">
        <f>+HLOOKUP(AV347,Sistema_Puntos!$Q$5:$Y$43,'Auxiliar General'!AR$5,FALSE)</f>
        <v>0</v>
      </c>
      <c r="AX347" s="26" t="str">
        <f>+IF(VLOOKUP($B347,'Lista Puestos Valorados'!$B$11:$BK$510,MATCH('Auxiliar General'!AR$4,'Lista Puestos Valorados'!$B$10:$BK$10,0),0)="","No relevante",VLOOKUP($B347,'Lista Puestos Valorados'!$B$11:$BK$510,MATCH('Auxiliar General'!AR$4,'Lista Puestos Valorados'!$B$10:$BK$10,0),0))</f>
        <v>No relevante</v>
      </c>
      <c r="AY347" s="26">
        <f>+HLOOKUP(AX347,Sistema_Puntos!$Q$5:$Y$43,'Auxiliar General'!AT$5,FALSE)</f>
        <v>0</v>
      </c>
      <c r="AZ347" s="26" t="str">
        <f>+IF(VLOOKUP($B347,'Lista Puestos Valorados'!$B$11:$BK$510,MATCH('Auxiliar General'!AT$4,'Lista Puestos Valorados'!$B$10:$BK$10,0),0)="","No relevante",VLOOKUP($B347,'Lista Puestos Valorados'!$B$11:$BK$510,MATCH('Auxiliar General'!AT$4,'Lista Puestos Valorados'!$B$10:$BK$10,0),0))</f>
        <v>No relevante</v>
      </c>
      <c r="BA347" s="26">
        <f>+HLOOKUP(AZ347,Sistema_Puntos!$Q$5:$Y$43,'Auxiliar General'!AV$5,FALSE)</f>
        <v>0</v>
      </c>
      <c r="BB347" s="26" t="str">
        <f>+IF(VLOOKUP($B347,'Lista Puestos Valorados'!$B$11:$BK$510,MATCH('Auxiliar General'!AV$4,'Lista Puestos Valorados'!$B$10:$BK$10,0),0)="","No relevante",VLOOKUP($B347,'Lista Puestos Valorados'!$B$11:$BK$510,MATCH('Auxiliar General'!AV$4,'Lista Puestos Valorados'!$B$10:$BK$10,0),0))</f>
        <v>No relevante</v>
      </c>
      <c r="BC347" s="26">
        <f>+HLOOKUP(BB347,Sistema_Puntos!$Q$5:$Y$43,'Auxiliar General'!AX$5,FALSE)</f>
        <v>0</v>
      </c>
      <c r="BD347" s="26" t="str">
        <f>+IF(VLOOKUP($B347,'Lista Puestos Valorados'!$B$11:$BK$510,MATCH('Auxiliar General'!AX$4,'Lista Puestos Valorados'!$B$10:$BK$10,0),0)="","No relevante",VLOOKUP($B347,'Lista Puestos Valorados'!$B$11:$BK$510,MATCH('Auxiliar General'!AX$4,'Lista Puestos Valorados'!$B$10:$BK$10,0),0))</f>
        <v>No relevante</v>
      </c>
      <c r="BE347" s="26">
        <f>+HLOOKUP(BD347,Sistema_Puntos!$Q$5:$Y$43,'Auxiliar General'!AZ$5,FALSE)</f>
        <v>0</v>
      </c>
      <c r="BF347" s="26" t="str">
        <f>+IF(VLOOKUP($B347,'Lista Puestos Valorados'!$B$11:$BK$510,MATCH('Auxiliar General'!AZ$4,'Lista Puestos Valorados'!$B$10:$BK$10,0),0)="","No relevante",VLOOKUP($B347,'Lista Puestos Valorados'!$B$11:$BK$510,MATCH('Auxiliar General'!AZ$4,'Lista Puestos Valorados'!$B$10:$BK$10,0),0))</f>
        <v>No relevante</v>
      </c>
      <c r="BG347" s="26">
        <f>+HLOOKUP(BF347,Sistema_Puntos!$Q$5:$Y$43,'Auxiliar General'!BB$5,FALSE)</f>
        <v>0</v>
      </c>
      <c r="BH347" s="26" t="str">
        <f>+IF(VLOOKUP($B347,'Lista Puestos Valorados'!$B$11:$BK$510,MATCH('Auxiliar General'!BB$4,'Lista Puestos Valorados'!$B$10:$BK$10,0),0)="","No relevante",VLOOKUP($B347,'Lista Puestos Valorados'!$B$11:$BK$510,MATCH('Auxiliar General'!BB$4,'Lista Puestos Valorados'!$B$10:$BK$10,0),0))</f>
        <v>No relevante</v>
      </c>
      <c r="BI347" s="26">
        <f>+HLOOKUP(BH347,Sistema_Puntos!$Q$5:$Y$43,'Auxiliar General'!BD$5,FALSE)</f>
        <v>0</v>
      </c>
      <c r="BJ347" s="26" t="str">
        <f>+IF(VLOOKUP($B347,'Lista Puestos Valorados'!$B$11:$BK$510,MATCH('Auxiliar General'!BD$4,'Lista Puestos Valorados'!$B$10:$BK$10,0),0)="","No relevante",VLOOKUP($B347,'Lista Puestos Valorados'!$B$11:$BK$510,MATCH('Auxiliar General'!BD$4,'Lista Puestos Valorados'!$B$10:$BK$10,0),0))</f>
        <v>No relevante</v>
      </c>
      <c r="BK347" s="26">
        <f>+HLOOKUP(BJ347,Sistema_Puntos!$Q$5:$Y$43,'Auxiliar General'!BF$5,FALSE)</f>
        <v>0</v>
      </c>
      <c r="BL347" s="26" t="str">
        <f>+IF(VLOOKUP($B347,'Lista Puestos Valorados'!$B$11:$BK$510,MATCH('Auxiliar General'!BF$4,'Lista Puestos Valorados'!$B$10:$BK$10,0),0)="","No relevante",VLOOKUP($B347,'Lista Puestos Valorados'!$B$11:$BK$510,MATCH('Auxiliar General'!BF$4,'Lista Puestos Valorados'!$B$10:$BK$10,0),0))</f>
        <v>No relevante</v>
      </c>
      <c r="BM347" s="26">
        <f>+HLOOKUP(BL347,Sistema_Puntos!$Q$5:$Y$43,'Auxiliar General'!BH$5,FALSE)</f>
        <v>0</v>
      </c>
      <c r="BN347" s="26" t="str">
        <f>+IF(VLOOKUP($B347,'Lista Puestos Valorados'!$B$11:$BK$510,MATCH('Auxiliar General'!BH$4,'Lista Puestos Valorados'!$B$10:$BK$10,0),0)="","No relevante",VLOOKUP($B347,'Lista Puestos Valorados'!$B$11:$BK$510,MATCH('Auxiliar General'!BH$4,'Lista Puestos Valorados'!$B$10:$BK$10,0),0))</f>
        <v>No relevante</v>
      </c>
      <c r="BO347" s="26">
        <f>+HLOOKUP(BN347,Sistema_Puntos!$Q$5:$Y$43,'Auxiliar General'!BJ$5,FALSE)</f>
        <v>0</v>
      </c>
      <c r="BP347" s="26" t="str">
        <f>+IF(VLOOKUP($B347,'Lista Puestos Valorados'!$B$11:$BK$510,MATCH('Auxiliar General'!BJ$4,'Lista Puestos Valorados'!$B$10:$BK$10,0),0)="","No relevante",VLOOKUP($B347,'Lista Puestos Valorados'!$B$11:$BK$510,MATCH('Auxiliar General'!BJ$4,'Lista Puestos Valorados'!$B$10:$BK$10,0),0))</f>
        <v>No relevante</v>
      </c>
      <c r="BQ347" s="26">
        <f>+HLOOKUP(BP347,Sistema_Puntos!$Q$5:$Y$43,'Auxiliar General'!BL$5,FALSE)</f>
        <v>0</v>
      </c>
      <c r="BR347" s="26" t="str">
        <f>+IF(VLOOKUP($B347,'Lista Puestos Valorados'!$B$11:$BK$510,MATCH('Auxiliar General'!BL$4,'Lista Puestos Valorados'!$B$10:$BK$10,0),0)="","No relevante",VLOOKUP($B347,'Lista Puestos Valorados'!$B$11:$BK$510,MATCH('Auxiliar General'!BL$4,'Lista Puestos Valorados'!$B$10:$BK$10,0),0))</f>
        <v>No relevante</v>
      </c>
      <c r="BS347" s="26">
        <f>+HLOOKUP(BR347,Sistema_Puntos!$Q$5:$Y$43,'Auxiliar General'!BN$5,FALSE)</f>
        <v>0</v>
      </c>
      <c r="BT347" s="26" t="str">
        <f>+IF(VLOOKUP($B347,'Lista Puestos Valorados'!$B$11:$BK$510,MATCH('Auxiliar General'!BN$4,'Lista Puestos Valorados'!$B$10:$BK$10,0),0)="","No relevante",VLOOKUP($B347,'Lista Puestos Valorados'!$B$11:$BK$510,MATCH('Auxiliar General'!BN$4,'Lista Puestos Valorados'!$B$10:$BK$10,0),0))</f>
        <v>No relevante</v>
      </c>
      <c r="BU347" s="26">
        <f>+HLOOKUP(BT347,Sistema_Puntos!$Q$5:$Y$43,'Auxiliar General'!BP$5,FALSE)</f>
        <v>0</v>
      </c>
      <c r="BV347" s="26" t="str">
        <f>+IF(VLOOKUP($B347,'Lista Puestos Valorados'!$B$11:$BK$510,MATCH('Auxiliar General'!BP$4,'Lista Puestos Valorados'!$B$10:$BK$10,0),0)="","No relevante",VLOOKUP($B347,'Lista Puestos Valorados'!$B$11:$BK$510,MATCH('Auxiliar General'!BP$4,'Lista Puestos Valorados'!$B$10:$BK$10,0),0))</f>
        <v>No relevante</v>
      </c>
      <c r="BW347" s="26">
        <f>+HLOOKUP(BV347,Sistema_Puntos!$Q$5:$Y$43,'Auxiliar General'!BR$5,FALSE)</f>
        <v>0</v>
      </c>
      <c r="BX347" s="26" t="str">
        <f>+IF(VLOOKUP($B347,'Lista Puestos Valorados'!$B$11:$BK$510,MATCH('Auxiliar General'!BR$4,'Lista Puestos Valorados'!$B$10:$BK$10,0),0)="","No relevante",VLOOKUP($B347,'Lista Puestos Valorados'!$B$11:$BK$510,MATCH('Auxiliar General'!BR$4,'Lista Puestos Valorados'!$B$10:$BK$10,0),0))</f>
        <v>No relevante</v>
      </c>
      <c r="BY347" s="26">
        <f>+HLOOKUP(BX347,Sistema_Puntos!$Q$5:$Y$43,'Auxiliar General'!BT$5,FALSE)</f>
        <v>0</v>
      </c>
      <c r="BZ347" s="26" t="str">
        <f>+IF(VLOOKUP($B347,'Lista Puestos Valorados'!$B$11:$BK$510,MATCH('Auxiliar General'!BT$4,'Lista Puestos Valorados'!$B$10:$BK$10,0),0)="","No relevante",VLOOKUP($B347,'Lista Puestos Valorados'!$B$11:$BK$510,MATCH('Auxiliar General'!BT$4,'Lista Puestos Valorados'!$B$10:$BK$10,0),0))</f>
        <v>No relevante</v>
      </c>
      <c r="CA347" s="26">
        <f>+HLOOKUP(BZ347,Sistema_Puntos!$Q$5:$Y$43,'Auxiliar General'!BV$5,FALSE)</f>
        <v>0</v>
      </c>
      <c r="CB347" s="26" t="str">
        <f>+IF(VLOOKUP($B347,'Lista Puestos Valorados'!$B$11:$BK$510,MATCH('Auxiliar General'!BV$4,'Lista Puestos Valorados'!$B$10:$BK$10,0),0)="","No relevante",VLOOKUP($B347,'Lista Puestos Valorados'!$B$11:$BK$510,MATCH('Auxiliar General'!BV$4,'Lista Puestos Valorados'!$B$10:$BK$10,0),0))</f>
        <v>No relevante</v>
      </c>
      <c r="CC347" s="26">
        <f>+HLOOKUP(CB347,Sistema_Puntos!$Q$5:$Y$43,'Auxiliar General'!BX$5,FALSE)</f>
        <v>0</v>
      </c>
      <c r="CD347" s="26" t="str">
        <f>+IF(VLOOKUP($B347,'Lista Puestos Valorados'!$B$11:$BK$510,MATCH('Auxiliar General'!BX$4,'Lista Puestos Valorados'!$B$10:$BK$10,0),0)="","No relevante",VLOOKUP($B347,'Lista Puestos Valorados'!$B$11:$BK$510,MATCH('Auxiliar General'!BX$4,'Lista Puestos Valorados'!$B$10:$BK$10,0),0))</f>
        <v>No relevante</v>
      </c>
      <c r="CE347" s="26">
        <f>+HLOOKUP(CD347,Sistema_Puntos!$Q$5:$Y$43,'Auxiliar General'!BZ$5,FALSE)</f>
        <v>0</v>
      </c>
      <c r="CF347" s="26" t="str">
        <f>+IF(VLOOKUP($B347,'Lista Puestos Valorados'!$B$11:$BK$510,MATCH('Auxiliar General'!BZ$4,'Lista Puestos Valorados'!$B$10:$BK$10,0),0)="","No relevante",VLOOKUP($B347,'Lista Puestos Valorados'!$B$11:$BK$510,MATCH('Auxiliar General'!BZ$4,'Lista Puestos Valorados'!$B$10:$BK$10,0),0))</f>
        <v>No relevante</v>
      </c>
      <c r="CG347" s="26">
        <f>+HLOOKUP(CF347,Sistema_Puntos!$Q$5:$Y$43,'Auxiliar General'!CB$5,FALSE)</f>
        <v>0</v>
      </c>
      <c r="CH347" s="29"/>
      <c r="CI347" s="29"/>
    </row>
    <row r="348" spans="2:87" ht="17.55" customHeight="1">
      <c r="B348" s="26">
        <f>+'Listado de Puestos'!B348</f>
        <v>338</v>
      </c>
      <c r="C348" s="26" t="str">
        <f>+IF('Lista Puestos Valorados'!C348="","",'Lista Puestos Valorados'!C348)</f>
        <v/>
      </c>
      <c r="D348" s="26" t="str">
        <f>+IF('Lista Puestos Valorados'!D348="","",'Lista Puestos Valorados'!D348)</f>
        <v/>
      </c>
      <c r="E348" s="26" t="str">
        <f>+IF('Lista Puestos Valorados'!E348="","",'Lista Puestos Valorados'!E348)</f>
        <v/>
      </c>
      <c r="F348" s="26" t="str">
        <f>+IF('Lista Puestos Valorados'!F348="","",'Lista Puestos Valorados'!F348)</f>
        <v/>
      </c>
      <c r="G348" s="26" t="str">
        <f>+IF('Lista Puestos Valorados'!G348="","",'Lista Puestos Valorados'!G348)</f>
        <v/>
      </c>
      <c r="H348" s="26" t="str">
        <f>+IF('Lista Puestos Valorados'!H348="","",'Lista Puestos Valorados'!H348)</f>
        <v/>
      </c>
      <c r="I348" s="26" t="str">
        <f>+IF('Lista Puestos Valorados'!I348="","",'Lista Puestos Valorados'!I348)</f>
        <v/>
      </c>
      <c r="J348" s="118" t="e">
        <f t="array" ref="J348">+IF(L348="","",_xlfn.IFS(L348&lt;='Cortes de Agrupacion'!$F$15,'Cortes de Agrupacion'!$E$15,'Resultados General'!L348&lt;='Cortes de Agrupacion'!$F$14,'Cortes de Agrupacion'!$E$14,'Resultados General'!L348&lt;='Cortes de Agrupacion'!$F$13,'Cortes de Agrupacion'!$E$13,L348&lt;='Cortes de Agrupacion'!$F$12,'Cortes de Agrupacion'!$E$12,'Resultados General'!L348&lt;='Cortes de Agrupacion'!$F$11,'Cortes de Agrupacion'!$E$11,'Resultados General'!L348&lt;='Cortes de Agrupacion'!$F$10,'Cortes de Agrupacion'!$E$10,'Resultados General'!L348&lt;='Cortes de Agrupacion'!$F$9,'Cortes de Agrupacion'!$E$9,'Resultados General'!L348&lt;='Cortes de Agrupacion'!$F$8,'Cortes de Agrupacion'!$E$8,'Resultados General'!L348&lt;='Cortes de Agrupacion'!$F$7,'Cortes de Agrupacion'!$E$7,'Resultados General'!L348&lt;='Cortes de Agrupacion'!$F$6,'Cortes de Agrupacion'!$E$6))</f>
        <v>#VALUE!</v>
      </c>
      <c r="K348" s="118" t="str">
        <f t="shared" si="10"/>
        <v/>
      </c>
      <c r="L348" s="124" t="e">
        <f>#VALUE!</f>
        <v>#VALUE!</v>
      </c>
      <c r="M348" s="26" t="e">
        <f ca="1">+_xlfn.IFNA(VLOOKUP(C348,'Distribución de puestos'!$B$8:$I$507,8,0),"")</f>
        <v>#NAME?</v>
      </c>
      <c r="N348" s="26" t="str">
        <f>+IF(VLOOKUP($B348,'Lista Puestos Valorados'!$B$11:$BK$510,MATCH('Auxiliar General'!H$4,'Lista Puestos Valorados'!$B$10:$BK$10,0),0)="","No relevante",VLOOKUP($B348,'Lista Puestos Valorados'!$B$11:$BK$510,MATCH('Auxiliar General'!H$4,'Lista Puestos Valorados'!$B$10:$BK$10,0),0))</f>
        <v>No relevante</v>
      </c>
      <c r="O348" s="26">
        <f>+HLOOKUP(N348,Sistema_Puntos!$Q$5:$Y$43,'Auxiliar General'!J$5,FALSE)</f>
        <v>0</v>
      </c>
      <c r="P348" s="26" t="str">
        <f>+IF(VLOOKUP($B348,'Lista Puestos Valorados'!$B$11:$BK$510,MATCH('Auxiliar General'!J$4,'Lista Puestos Valorados'!$B$10:$BK$10,0),0)="","No relevante",VLOOKUP($B348,'Lista Puestos Valorados'!$B$11:$BK$510,MATCH('Auxiliar General'!J$4,'Lista Puestos Valorados'!$B$10:$BK$10,0),0))</f>
        <v>No relevante</v>
      </c>
      <c r="Q348" s="26">
        <f>+HLOOKUP(P348,Sistema_Puntos!$Q$5:$Y$43,'Auxiliar General'!L$5,FALSE)</f>
        <v>0</v>
      </c>
      <c r="R348" s="26" t="str">
        <f>+IF(VLOOKUP($B348,'Lista Puestos Valorados'!$B$11:$BK$510,MATCH('Auxiliar General'!L$4,'Lista Puestos Valorados'!$B$10:$BK$10,0),0)="","No relevante",VLOOKUP($B348,'Lista Puestos Valorados'!$B$11:$BK$510,MATCH('Auxiliar General'!L$4,'Lista Puestos Valorados'!$B$10:$BK$10,0),0))</f>
        <v>No relevante</v>
      </c>
      <c r="S348" s="26">
        <f>+HLOOKUP(R348,Sistema_Puntos!$Q$5:$Y$43,'Auxiliar General'!N$5,FALSE)</f>
        <v>0</v>
      </c>
      <c r="T348" s="26" t="str">
        <f>+IF(VLOOKUP($B348,'Lista Puestos Valorados'!$B$11:$BK$510,MATCH('Auxiliar General'!N$4,'Lista Puestos Valorados'!$B$10:$BK$10,0),0)="","No relevante",VLOOKUP($B348,'Lista Puestos Valorados'!$B$11:$BK$510,MATCH('Auxiliar General'!N$4,'Lista Puestos Valorados'!$B$10:$BK$10,0),0))</f>
        <v>No relevante</v>
      </c>
      <c r="U348" s="26">
        <f>+HLOOKUP(T348,Sistema_Puntos!$Q$5:$Y$43,'Auxiliar General'!P$5,FALSE)</f>
        <v>0</v>
      </c>
      <c r="V348" s="26" t="str">
        <f>+IF(VLOOKUP($B348,'Lista Puestos Valorados'!$B$11:$BK$510,MATCH('Auxiliar General'!P$4,'Lista Puestos Valorados'!$B$10:$BK$10,0),0)="","No relevante",VLOOKUP($B348,'Lista Puestos Valorados'!$B$11:$BK$510,MATCH('Auxiliar General'!P$4,'Lista Puestos Valorados'!$B$10:$BK$10,0),0))</f>
        <v>No relevante</v>
      </c>
      <c r="W348" s="26">
        <f>+HLOOKUP(V348,Sistema_Puntos!$Q$5:$Y$43,'Auxiliar General'!R$5,FALSE)</f>
        <v>0</v>
      </c>
      <c r="X348" s="26" t="str">
        <f>+IF(VLOOKUP($B348,'Lista Puestos Valorados'!$B$11:$BK$510,MATCH('Auxiliar General'!R$4,'Lista Puestos Valorados'!$B$10:$BK$10,0),0)="","No relevante",VLOOKUP($B348,'Lista Puestos Valorados'!$B$11:$BK$510,MATCH('Auxiliar General'!R$4,'Lista Puestos Valorados'!$B$10:$BK$10,0),0))</f>
        <v>No relevante</v>
      </c>
      <c r="Y348" s="26">
        <f>+HLOOKUP(X348,Sistema_Puntos!$Q$5:$Y$43,'Auxiliar General'!T$5,FALSE)</f>
        <v>0</v>
      </c>
      <c r="Z348" s="26" t="str">
        <f>+IF(VLOOKUP($B348,'Lista Puestos Valorados'!$B$11:$BK$510,MATCH('Auxiliar General'!T$4,'Lista Puestos Valorados'!$B$10:$BK$10,0),0)="","No relevante",VLOOKUP($B348,'Lista Puestos Valorados'!$B$11:$BK$510,MATCH('Auxiliar General'!T$4,'Lista Puestos Valorados'!$B$10:$BK$10,0),0))</f>
        <v>No relevante</v>
      </c>
      <c r="AA348" s="26">
        <f>+HLOOKUP(Z348,Sistema_Puntos!$Q$5:$Y$43,'Auxiliar General'!V$5,FALSE)</f>
        <v>0</v>
      </c>
      <c r="AB348" s="26" t="str">
        <f>+IF(VLOOKUP($B348,'Lista Puestos Valorados'!$B$11:$BK$510,MATCH('Auxiliar General'!V$4,'Lista Puestos Valorados'!$B$10:$BK$10,0),0)="","No relevante",VLOOKUP($B348,'Lista Puestos Valorados'!$B$11:$BK$510,MATCH('Auxiliar General'!V$4,'Lista Puestos Valorados'!$B$10:$BK$10,0),0))</f>
        <v>No relevante</v>
      </c>
      <c r="AC348" s="26">
        <f>+HLOOKUP(AB348,Sistema_Puntos!$Q$5:$Y$43,'Auxiliar General'!X$5,FALSE)</f>
        <v>0</v>
      </c>
      <c r="AD348" s="26" t="str">
        <f>+IF(VLOOKUP($B348,'Lista Puestos Valorados'!$B$11:$BK$510,MATCH('Auxiliar General'!X$4,'Lista Puestos Valorados'!$B$10:$BK$10,0),0)="","No relevante",VLOOKUP($B348,'Lista Puestos Valorados'!$B$11:$BK$510,MATCH('Auxiliar General'!X$4,'Lista Puestos Valorados'!$B$10:$BK$10,0),0))</f>
        <v>No relevante</v>
      </c>
      <c r="AE348" s="26">
        <f>+HLOOKUP(AD348,Sistema_Puntos!$Q$5:$Y$43,'Auxiliar General'!Z$5,FALSE)</f>
        <v>0</v>
      </c>
      <c r="AF348" s="26" t="str">
        <f>+IF(VLOOKUP($B348,'Lista Puestos Valorados'!$B$11:$BK$510,MATCH('Auxiliar General'!Z$4,'Lista Puestos Valorados'!$B$10:$BK$10,0),0)="","No relevante",VLOOKUP($B348,'Lista Puestos Valorados'!$B$11:$BK$510,MATCH('Auxiliar General'!Z$4,'Lista Puestos Valorados'!$B$10:$BK$10,0),0))</f>
        <v>No relevante</v>
      </c>
      <c r="AG348" s="26">
        <f>+HLOOKUP(AF348,Sistema_Puntos!$Q$5:$Y$43,'Auxiliar General'!AB$5,FALSE)</f>
        <v>0</v>
      </c>
      <c r="AH348" s="26" t="str">
        <f>+IF(VLOOKUP($B348,'Lista Puestos Valorados'!$B$11:$BK$510,MATCH('Auxiliar General'!AB$4,'Lista Puestos Valorados'!$B$10:$BK$10,0),0)="","No relevante",VLOOKUP($B348,'Lista Puestos Valorados'!$B$11:$BK$510,MATCH('Auxiliar General'!AB$4,'Lista Puestos Valorados'!$B$10:$BK$10,0),0))</f>
        <v>No relevante</v>
      </c>
      <c r="AI348" s="26">
        <f>+HLOOKUP(AH348,Sistema_Puntos!$Q$5:$Y$43,'Auxiliar General'!AD$5,FALSE)</f>
        <v>0</v>
      </c>
      <c r="AJ348" s="26" t="str">
        <f>+IF(VLOOKUP($B348,'Lista Puestos Valorados'!$B$11:$BK$510,MATCH('Auxiliar General'!AD$4,'Lista Puestos Valorados'!$B$10:$BK$10,0),0)="","No relevante",VLOOKUP($B348,'Lista Puestos Valorados'!$B$11:$BK$510,MATCH('Auxiliar General'!AD$4,'Lista Puestos Valorados'!$B$10:$BK$10,0),0))</f>
        <v>No relevante</v>
      </c>
      <c r="AK348" s="26">
        <f>+HLOOKUP(AJ348,Sistema_Puntos!$Q$5:$Y$43,'Auxiliar General'!AF$5,FALSE)</f>
        <v>0</v>
      </c>
      <c r="AL348" s="26" t="str">
        <f>+IF(VLOOKUP($B348,'Lista Puestos Valorados'!$B$11:$BK$510,MATCH('Auxiliar General'!AF$4,'Lista Puestos Valorados'!$B$10:$BK$10,0),0)="","No relevante",VLOOKUP($B348,'Lista Puestos Valorados'!$B$11:$BK$510,MATCH('Auxiliar General'!AF$4,'Lista Puestos Valorados'!$B$10:$BK$10,0),0))</f>
        <v>No relevante</v>
      </c>
      <c r="AM348" s="26">
        <f>+HLOOKUP(AL348,Sistema_Puntos!$Q$5:$Y$43,'Auxiliar General'!AH$5,FALSE)</f>
        <v>0</v>
      </c>
      <c r="AN348" s="26" t="str">
        <f>+IF(VLOOKUP($B348,'Lista Puestos Valorados'!$B$11:$BK$510,MATCH('Auxiliar General'!AH$4,'Lista Puestos Valorados'!$B$10:$BK$10,0),0)="","No relevante",VLOOKUP($B348,'Lista Puestos Valorados'!$B$11:$BK$510,MATCH('Auxiliar General'!AH$4,'Lista Puestos Valorados'!$B$10:$BK$10,0),0))</f>
        <v>No relevante</v>
      </c>
      <c r="AO348" s="26">
        <f>+HLOOKUP(AN348,Sistema_Puntos!$Q$5:$Y$43,'Auxiliar General'!AJ$5,FALSE)</f>
        <v>0</v>
      </c>
      <c r="AP348" s="26" t="str">
        <f>+IF(VLOOKUP($B348,'Lista Puestos Valorados'!$B$11:$BK$510,MATCH('Auxiliar General'!AJ$4,'Lista Puestos Valorados'!$B$10:$BK$10,0),0)="","No relevante",VLOOKUP($B348,'Lista Puestos Valorados'!$B$11:$BK$510,MATCH('Auxiliar General'!AJ$4,'Lista Puestos Valorados'!$B$10:$BK$10,0),0))</f>
        <v>No relevante</v>
      </c>
      <c r="AQ348" s="26">
        <f>+HLOOKUP(AP348,Sistema_Puntos!$Q$5:$Y$43,'Auxiliar General'!AL$5,FALSE)</f>
        <v>0</v>
      </c>
      <c r="AR348" s="26" t="str">
        <f>+IF(VLOOKUP($B348,'Lista Puestos Valorados'!$B$11:$BK$510,MATCH('Auxiliar General'!AL$4,'Lista Puestos Valorados'!$B$10:$BK$10,0),0)="","No relevante",VLOOKUP($B348,'Lista Puestos Valorados'!$B$11:$BK$510,MATCH('Auxiliar General'!AL$4,'Lista Puestos Valorados'!$B$10:$BK$10,0),0))</f>
        <v>No relevante</v>
      </c>
      <c r="AS348" s="26">
        <f>+HLOOKUP(AR348,Sistema_Puntos!$Q$5:$Y$43,'Auxiliar General'!AN$5,FALSE)</f>
        <v>0</v>
      </c>
      <c r="AT348" s="26" t="str">
        <f>+IF(VLOOKUP($B348,'Lista Puestos Valorados'!$B$11:$BK$510,MATCH('Auxiliar General'!AN$4,'Lista Puestos Valorados'!$B$10:$BK$10,0),0)="","No relevante",VLOOKUP($B348,'Lista Puestos Valorados'!$B$11:$BK$510,MATCH('Auxiliar General'!AN$4,'Lista Puestos Valorados'!$B$10:$BK$10,0),0))</f>
        <v>No relevante</v>
      </c>
      <c r="AU348" s="26">
        <f>+HLOOKUP(AT348,Sistema_Puntos!$Q$5:$Y$43,'Auxiliar General'!AP$5,FALSE)</f>
        <v>0</v>
      </c>
      <c r="AV348" s="26" t="str">
        <f>+IF(VLOOKUP($B348,'Lista Puestos Valorados'!$B$11:$BK$510,MATCH('Auxiliar General'!AP$4,'Lista Puestos Valorados'!$B$10:$BK$10,0),0)="","No relevante",VLOOKUP($B348,'Lista Puestos Valorados'!$B$11:$BK$510,MATCH('Auxiliar General'!AP$4,'Lista Puestos Valorados'!$B$10:$BK$10,0),0))</f>
        <v>No relevante</v>
      </c>
      <c r="AW348" s="26">
        <f>+HLOOKUP(AV348,Sistema_Puntos!$Q$5:$Y$43,'Auxiliar General'!AR$5,FALSE)</f>
        <v>0</v>
      </c>
      <c r="AX348" s="26" t="str">
        <f>+IF(VLOOKUP($B348,'Lista Puestos Valorados'!$B$11:$BK$510,MATCH('Auxiliar General'!AR$4,'Lista Puestos Valorados'!$B$10:$BK$10,0),0)="","No relevante",VLOOKUP($B348,'Lista Puestos Valorados'!$B$11:$BK$510,MATCH('Auxiliar General'!AR$4,'Lista Puestos Valorados'!$B$10:$BK$10,0),0))</f>
        <v>No relevante</v>
      </c>
      <c r="AY348" s="26">
        <f>+HLOOKUP(AX348,Sistema_Puntos!$Q$5:$Y$43,'Auxiliar General'!AT$5,FALSE)</f>
        <v>0</v>
      </c>
      <c r="AZ348" s="26" t="str">
        <f>+IF(VLOOKUP($B348,'Lista Puestos Valorados'!$B$11:$BK$510,MATCH('Auxiliar General'!AT$4,'Lista Puestos Valorados'!$B$10:$BK$10,0),0)="","No relevante",VLOOKUP($B348,'Lista Puestos Valorados'!$B$11:$BK$510,MATCH('Auxiliar General'!AT$4,'Lista Puestos Valorados'!$B$10:$BK$10,0),0))</f>
        <v>No relevante</v>
      </c>
      <c r="BA348" s="26">
        <f>+HLOOKUP(AZ348,Sistema_Puntos!$Q$5:$Y$43,'Auxiliar General'!AV$5,FALSE)</f>
        <v>0</v>
      </c>
      <c r="BB348" s="26" t="str">
        <f>+IF(VLOOKUP($B348,'Lista Puestos Valorados'!$B$11:$BK$510,MATCH('Auxiliar General'!AV$4,'Lista Puestos Valorados'!$B$10:$BK$10,0),0)="","No relevante",VLOOKUP($B348,'Lista Puestos Valorados'!$B$11:$BK$510,MATCH('Auxiliar General'!AV$4,'Lista Puestos Valorados'!$B$10:$BK$10,0),0))</f>
        <v>No relevante</v>
      </c>
      <c r="BC348" s="26">
        <f>+HLOOKUP(BB348,Sistema_Puntos!$Q$5:$Y$43,'Auxiliar General'!AX$5,FALSE)</f>
        <v>0</v>
      </c>
      <c r="BD348" s="26" t="str">
        <f>+IF(VLOOKUP($B348,'Lista Puestos Valorados'!$B$11:$BK$510,MATCH('Auxiliar General'!AX$4,'Lista Puestos Valorados'!$B$10:$BK$10,0),0)="","No relevante",VLOOKUP($B348,'Lista Puestos Valorados'!$B$11:$BK$510,MATCH('Auxiliar General'!AX$4,'Lista Puestos Valorados'!$B$10:$BK$10,0),0))</f>
        <v>No relevante</v>
      </c>
      <c r="BE348" s="26">
        <f>+HLOOKUP(BD348,Sistema_Puntos!$Q$5:$Y$43,'Auxiliar General'!AZ$5,FALSE)</f>
        <v>0</v>
      </c>
      <c r="BF348" s="26" t="str">
        <f>+IF(VLOOKUP($B348,'Lista Puestos Valorados'!$B$11:$BK$510,MATCH('Auxiliar General'!AZ$4,'Lista Puestos Valorados'!$B$10:$BK$10,0),0)="","No relevante",VLOOKUP($B348,'Lista Puestos Valorados'!$B$11:$BK$510,MATCH('Auxiliar General'!AZ$4,'Lista Puestos Valorados'!$B$10:$BK$10,0),0))</f>
        <v>No relevante</v>
      </c>
      <c r="BG348" s="26">
        <f>+HLOOKUP(BF348,Sistema_Puntos!$Q$5:$Y$43,'Auxiliar General'!BB$5,FALSE)</f>
        <v>0</v>
      </c>
      <c r="BH348" s="26" t="str">
        <f>+IF(VLOOKUP($B348,'Lista Puestos Valorados'!$B$11:$BK$510,MATCH('Auxiliar General'!BB$4,'Lista Puestos Valorados'!$B$10:$BK$10,0),0)="","No relevante",VLOOKUP($B348,'Lista Puestos Valorados'!$B$11:$BK$510,MATCH('Auxiliar General'!BB$4,'Lista Puestos Valorados'!$B$10:$BK$10,0),0))</f>
        <v>No relevante</v>
      </c>
      <c r="BI348" s="26">
        <f>+HLOOKUP(BH348,Sistema_Puntos!$Q$5:$Y$43,'Auxiliar General'!BD$5,FALSE)</f>
        <v>0</v>
      </c>
      <c r="BJ348" s="26" t="str">
        <f>+IF(VLOOKUP($B348,'Lista Puestos Valorados'!$B$11:$BK$510,MATCH('Auxiliar General'!BD$4,'Lista Puestos Valorados'!$B$10:$BK$10,0),0)="","No relevante",VLOOKUP($B348,'Lista Puestos Valorados'!$B$11:$BK$510,MATCH('Auxiliar General'!BD$4,'Lista Puestos Valorados'!$B$10:$BK$10,0),0))</f>
        <v>No relevante</v>
      </c>
      <c r="BK348" s="26">
        <f>+HLOOKUP(BJ348,Sistema_Puntos!$Q$5:$Y$43,'Auxiliar General'!BF$5,FALSE)</f>
        <v>0</v>
      </c>
      <c r="BL348" s="26" t="str">
        <f>+IF(VLOOKUP($B348,'Lista Puestos Valorados'!$B$11:$BK$510,MATCH('Auxiliar General'!BF$4,'Lista Puestos Valorados'!$B$10:$BK$10,0),0)="","No relevante",VLOOKUP($B348,'Lista Puestos Valorados'!$B$11:$BK$510,MATCH('Auxiliar General'!BF$4,'Lista Puestos Valorados'!$B$10:$BK$10,0),0))</f>
        <v>No relevante</v>
      </c>
      <c r="BM348" s="26">
        <f>+HLOOKUP(BL348,Sistema_Puntos!$Q$5:$Y$43,'Auxiliar General'!BH$5,FALSE)</f>
        <v>0</v>
      </c>
      <c r="BN348" s="26" t="str">
        <f>+IF(VLOOKUP($B348,'Lista Puestos Valorados'!$B$11:$BK$510,MATCH('Auxiliar General'!BH$4,'Lista Puestos Valorados'!$B$10:$BK$10,0),0)="","No relevante",VLOOKUP($B348,'Lista Puestos Valorados'!$B$11:$BK$510,MATCH('Auxiliar General'!BH$4,'Lista Puestos Valorados'!$B$10:$BK$10,0),0))</f>
        <v>No relevante</v>
      </c>
      <c r="BO348" s="26">
        <f>+HLOOKUP(BN348,Sistema_Puntos!$Q$5:$Y$43,'Auxiliar General'!BJ$5,FALSE)</f>
        <v>0</v>
      </c>
      <c r="BP348" s="26" t="str">
        <f>+IF(VLOOKUP($B348,'Lista Puestos Valorados'!$B$11:$BK$510,MATCH('Auxiliar General'!BJ$4,'Lista Puestos Valorados'!$B$10:$BK$10,0),0)="","No relevante",VLOOKUP($B348,'Lista Puestos Valorados'!$B$11:$BK$510,MATCH('Auxiliar General'!BJ$4,'Lista Puestos Valorados'!$B$10:$BK$10,0),0))</f>
        <v>No relevante</v>
      </c>
      <c r="BQ348" s="26">
        <f>+HLOOKUP(BP348,Sistema_Puntos!$Q$5:$Y$43,'Auxiliar General'!BL$5,FALSE)</f>
        <v>0</v>
      </c>
      <c r="BR348" s="26" t="str">
        <f>+IF(VLOOKUP($B348,'Lista Puestos Valorados'!$B$11:$BK$510,MATCH('Auxiliar General'!BL$4,'Lista Puestos Valorados'!$B$10:$BK$10,0),0)="","No relevante",VLOOKUP($B348,'Lista Puestos Valorados'!$B$11:$BK$510,MATCH('Auxiliar General'!BL$4,'Lista Puestos Valorados'!$B$10:$BK$10,0),0))</f>
        <v>No relevante</v>
      </c>
      <c r="BS348" s="26">
        <f>+HLOOKUP(BR348,Sistema_Puntos!$Q$5:$Y$43,'Auxiliar General'!BN$5,FALSE)</f>
        <v>0</v>
      </c>
      <c r="BT348" s="26" t="str">
        <f>+IF(VLOOKUP($B348,'Lista Puestos Valorados'!$B$11:$BK$510,MATCH('Auxiliar General'!BN$4,'Lista Puestos Valorados'!$B$10:$BK$10,0),0)="","No relevante",VLOOKUP($B348,'Lista Puestos Valorados'!$B$11:$BK$510,MATCH('Auxiliar General'!BN$4,'Lista Puestos Valorados'!$B$10:$BK$10,0),0))</f>
        <v>No relevante</v>
      </c>
      <c r="BU348" s="26">
        <f>+HLOOKUP(BT348,Sistema_Puntos!$Q$5:$Y$43,'Auxiliar General'!BP$5,FALSE)</f>
        <v>0</v>
      </c>
      <c r="BV348" s="26" t="str">
        <f>+IF(VLOOKUP($B348,'Lista Puestos Valorados'!$B$11:$BK$510,MATCH('Auxiliar General'!BP$4,'Lista Puestos Valorados'!$B$10:$BK$10,0),0)="","No relevante",VLOOKUP($B348,'Lista Puestos Valorados'!$B$11:$BK$510,MATCH('Auxiliar General'!BP$4,'Lista Puestos Valorados'!$B$10:$BK$10,0),0))</f>
        <v>No relevante</v>
      </c>
      <c r="BW348" s="26">
        <f>+HLOOKUP(BV348,Sistema_Puntos!$Q$5:$Y$43,'Auxiliar General'!BR$5,FALSE)</f>
        <v>0</v>
      </c>
      <c r="BX348" s="26" t="str">
        <f>+IF(VLOOKUP($B348,'Lista Puestos Valorados'!$B$11:$BK$510,MATCH('Auxiliar General'!BR$4,'Lista Puestos Valorados'!$B$10:$BK$10,0),0)="","No relevante",VLOOKUP($B348,'Lista Puestos Valorados'!$B$11:$BK$510,MATCH('Auxiliar General'!BR$4,'Lista Puestos Valorados'!$B$10:$BK$10,0),0))</f>
        <v>No relevante</v>
      </c>
      <c r="BY348" s="26">
        <f>+HLOOKUP(BX348,Sistema_Puntos!$Q$5:$Y$43,'Auxiliar General'!BT$5,FALSE)</f>
        <v>0</v>
      </c>
      <c r="BZ348" s="26" t="str">
        <f>+IF(VLOOKUP($B348,'Lista Puestos Valorados'!$B$11:$BK$510,MATCH('Auxiliar General'!BT$4,'Lista Puestos Valorados'!$B$10:$BK$10,0),0)="","No relevante",VLOOKUP($B348,'Lista Puestos Valorados'!$B$11:$BK$510,MATCH('Auxiliar General'!BT$4,'Lista Puestos Valorados'!$B$10:$BK$10,0),0))</f>
        <v>No relevante</v>
      </c>
      <c r="CA348" s="26">
        <f>+HLOOKUP(BZ348,Sistema_Puntos!$Q$5:$Y$43,'Auxiliar General'!BV$5,FALSE)</f>
        <v>0</v>
      </c>
      <c r="CB348" s="26" t="str">
        <f>+IF(VLOOKUP($B348,'Lista Puestos Valorados'!$B$11:$BK$510,MATCH('Auxiliar General'!BV$4,'Lista Puestos Valorados'!$B$10:$BK$10,0),0)="","No relevante",VLOOKUP($B348,'Lista Puestos Valorados'!$B$11:$BK$510,MATCH('Auxiliar General'!BV$4,'Lista Puestos Valorados'!$B$10:$BK$10,0),0))</f>
        <v>No relevante</v>
      </c>
      <c r="CC348" s="26">
        <f>+HLOOKUP(CB348,Sistema_Puntos!$Q$5:$Y$43,'Auxiliar General'!BX$5,FALSE)</f>
        <v>0</v>
      </c>
      <c r="CD348" s="26" t="str">
        <f>+IF(VLOOKUP($B348,'Lista Puestos Valorados'!$B$11:$BK$510,MATCH('Auxiliar General'!BX$4,'Lista Puestos Valorados'!$B$10:$BK$10,0),0)="","No relevante",VLOOKUP($B348,'Lista Puestos Valorados'!$B$11:$BK$510,MATCH('Auxiliar General'!BX$4,'Lista Puestos Valorados'!$B$10:$BK$10,0),0))</f>
        <v>No relevante</v>
      </c>
      <c r="CE348" s="26">
        <f>+HLOOKUP(CD348,Sistema_Puntos!$Q$5:$Y$43,'Auxiliar General'!BZ$5,FALSE)</f>
        <v>0</v>
      </c>
      <c r="CF348" s="26" t="str">
        <f>+IF(VLOOKUP($B348,'Lista Puestos Valorados'!$B$11:$BK$510,MATCH('Auxiliar General'!BZ$4,'Lista Puestos Valorados'!$B$10:$BK$10,0),0)="","No relevante",VLOOKUP($B348,'Lista Puestos Valorados'!$B$11:$BK$510,MATCH('Auxiliar General'!BZ$4,'Lista Puestos Valorados'!$B$10:$BK$10,0),0))</f>
        <v>No relevante</v>
      </c>
      <c r="CG348" s="26">
        <f>+HLOOKUP(CF348,Sistema_Puntos!$Q$5:$Y$43,'Auxiliar General'!CB$5,FALSE)</f>
        <v>0</v>
      </c>
      <c r="CH348" s="29"/>
      <c r="CI348" s="29"/>
    </row>
    <row r="349" spans="2:87" ht="17.55" customHeight="1">
      <c r="B349" s="26">
        <f>+'Listado de Puestos'!B349</f>
        <v>339</v>
      </c>
      <c r="C349" s="26" t="str">
        <f>+IF('Lista Puestos Valorados'!C349="","",'Lista Puestos Valorados'!C349)</f>
        <v/>
      </c>
      <c r="D349" s="26" t="str">
        <f>+IF('Lista Puestos Valorados'!D349="","",'Lista Puestos Valorados'!D349)</f>
        <v/>
      </c>
      <c r="E349" s="26" t="str">
        <f>+IF('Lista Puestos Valorados'!E349="","",'Lista Puestos Valorados'!E349)</f>
        <v/>
      </c>
      <c r="F349" s="26" t="str">
        <f>+IF('Lista Puestos Valorados'!F349="","",'Lista Puestos Valorados'!F349)</f>
        <v/>
      </c>
      <c r="G349" s="26" t="str">
        <f>+IF('Lista Puestos Valorados'!G349="","",'Lista Puestos Valorados'!G349)</f>
        <v/>
      </c>
      <c r="H349" s="26" t="str">
        <f>+IF('Lista Puestos Valorados'!H349="","",'Lista Puestos Valorados'!H349)</f>
        <v/>
      </c>
      <c r="I349" s="26" t="str">
        <f>+IF('Lista Puestos Valorados'!I349="","",'Lista Puestos Valorados'!I349)</f>
        <v/>
      </c>
      <c r="J349" s="118" t="e">
        <f t="array" ref="J349">+IF(L349="","",_xlfn.IFS(L349&lt;='Cortes de Agrupacion'!$F$15,'Cortes de Agrupacion'!$E$15,'Resultados General'!L349&lt;='Cortes de Agrupacion'!$F$14,'Cortes de Agrupacion'!$E$14,'Resultados General'!L349&lt;='Cortes de Agrupacion'!$F$13,'Cortes de Agrupacion'!$E$13,L349&lt;='Cortes de Agrupacion'!$F$12,'Cortes de Agrupacion'!$E$12,'Resultados General'!L349&lt;='Cortes de Agrupacion'!$F$11,'Cortes de Agrupacion'!$E$11,'Resultados General'!L349&lt;='Cortes de Agrupacion'!$F$10,'Cortes de Agrupacion'!$E$10,'Resultados General'!L349&lt;='Cortes de Agrupacion'!$F$9,'Cortes de Agrupacion'!$E$9,'Resultados General'!L349&lt;='Cortes de Agrupacion'!$F$8,'Cortes de Agrupacion'!$E$8,'Resultados General'!L349&lt;='Cortes de Agrupacion'!$F$7,'Cortes de Agrupacion'!$E$7,'Resultados General'!L349&lt;='Cortes de Agrupacion'!$F$6,'Cortes de Agrupacion'!$E$6))</f>
        <v>#VALUE!</v>
      </c>
      <c r="K349" s="118" t="str">
        <f t="shared" si="10"/>
        <v/>
      </c>
      <c r="L349" s="124" t="e">
        <f>#VALUE!</f>
        <v>#VALUE!</v>
      </c>
      <c r="M349" s="26" t="e">
        <f ca="1">+_xlfn.IFNA(VLOOKUP(C349,'Distribución de puestos'!$B$8:$I$507,8,0),"")</f>
        <v>#NAME?</v>
      </c>
      <c r="N349" s="26" t="str">
        <f>+IF(VLOOKUP($B349,'Lista Puestos Valorados'!$B$11:$BK$510,MATCH('Auxiliar General'!H$4,'Lista Puestos Valorados'!$B$10:$BK$10,0),0)="","No relevante",VLOOKUP($B349,'Lista Puestos Valorados'!$B$11:$BK$510,MATCH('Auxiliar General'!H$4,'Lista Puestos Valorados'!$B$10:$BK$10,0),0))</f>
        <v>No relevante</v>
      </c>
      <c r="O349" s="26">
        <f>+HLOOKUP(N349,Sistema_Puntos!$Q$5:$Y$43,'Auxiliar General'!J$5,FALSE)</f>
        <v>0</v>
      </c>
      <c r="P349" s="26" t="str">
        <f>+IF(VLOOKUP($B349,'Lista Puestos Valorados'!$B$11:$BK$510,MATCH('Auxiliar General'!J$4,'Lista Puestos Valorados'!$B$10:$BK$10,0),0)="","No relevante",VLOOKUP($B349,'Lista Puestos Valorados'!$B$11:$BK$510,MATCH('Auxiliar General'!J$4,'Lista Puestos Valorados'!$B$10:$BK$10,0),0))</f>
        <v>No relevante</v>
      </c>
      <c r="Q349" s="26">
        <f>+HLOOKUP(P349,Sistema_Puntos!$Q$5:$Y$43,'Auxiliar General'!L$5,FALSE)</f>
        <v>0</v>
      </c>
      <c r="R349" s="26" t="str">
        <f>+IF(VLOOKUP($B349,'Lista Puestos Valorados'!$B$11:$BK$510,MATCH('Auxiliar General'!L$4,'Lista Puestos Valorados'!$B$10:$BK$10,0),0)="","No relevante",VLOOKUP($B349,'Lista Puestos Valorados'!$B$11:$BK$510,MATCH('Auxiliar General'!L$4,'Lista Puestos Valorados'!$B$10:$BK$10,0),0))</f>
        <v>No relevante</v>
      </c>
      <c r="S349" s="26">
        <f>+HLOOKUP(R349,Sistema_Puntos!$Q$5:$Y$43,'Auxiliar General'!N$5,FALSE)</f>
        <v>0</v>
      </c>
      <c r="T349" s="26" t="str">
        <f>+IF(VLOOKUP($B349,'Lista Puestos Valorados'!$B$11:$BK$510,MATCH('Auxiliar General'!N$4,'Lista Puestos Valorados'!$B$10:$BK$10,0),0)="","No relevante",VLOOKUP($B349,'Lista Puestos Valorados'!$B$11:$BK$510,MATCH('Auxiliar General'!N$4,'Lista Puestos Valorados'!$B$10:$BK$10,0),0))</f>
        <v>No relevante</v>
      </c>
      <c r="U349" s="26">
        <f>+HLOOKUP(T349,Sistema_Puntos!$Q$5:$Y$43,'Auxiliar General'!P$5,FALSE)</f>
        <v>0</v>
      </c>
      <c r="V349" s="26" t="str">
        <f>+IF(VLOOKUP($B349,'Lista Puestos Valorados'!$B$11:$BK$510,MATCH('Auxiliar General'!P$4,'Lista Puestos Valorados'!$B$10:$BK$10,0),0)="","No relevante",VLOOKUP($B349,'Lista Puestos Valorados'!$B$11:$BK$510,MATCH('Auxiliar General'!P$4,'Lista Puestos Valorados'!$B$10:$BK$10,0),0))</f>
        <v>No relevante</v>
      </c>
      <c r="W349" s="26">
        <f>+HLOOKUP(V349,Sistema_Puntos!$Q$5:$Y$43,'Auxiliar General'!R$5,FALSE)</f>
        <v>0</v>
      </c>
      <c r="X349" s="26" t="str">
        <f>+IF(VLOOKUP($B349,'Lista Puestos Valorados'!$B$11:$BK$510,MATCH('Auxiliar General'!R$4,'Lista Puestos Valorados'!$B$10:$BK$10,0),0)="","No relevante",VLOOKUP($B349,'Lista Puestos Valorados'!$B$11:$BK$510,MATCH('Auxiliar General'!R$4,'Lista Puestos Valorados'!$B$10:$BK$10,0),0))</f>
        <v>No relevante</v>
      </c>
      <c r="Y349" s="26">
        <f>+HLOOKUP(X349,Sistema_Puntos!$Q$5:$Y$43,'Auxiliar General'!T$5,FALSE)</f>
        <v>0</v>
      </c>
      <c r="Z349" s="26" t="str">
        <f>+IF(VLOOKUP($B349,'Lista Puestos Valorados'!$B$11:$BK$510,MATCH('Auxiliar General'!T$4,'Lista Puestos Valorados'!$B$10:$BK$10,0),0)="","No relevante",VLOOKUP($B349,'Lista Puestos Valorados'!$B$11:$BK$510,MATCH('Auxiliar General'!T$4,'Lista Puestos Valorados'!$B$10:$BK$10,0),0))</f>
        <v>No relevante</v>
      </c>
      <c r="AA349" s="26">
        <f>+HLOOKUP(Z349,Sistema_Puntos!$Q$5:$Y$43,'Auxiliar General'!V$5,FALSE)</f>
        <v>0</v>
      </c>
      <c r="AB349" s="26" t="str">
        <f>+IF(VLOOKUP($B349,'Lista Puestos Valorados'!$B$11:$BK$510,MATCH('Auxiliar General'!V$4,'Lista Puestos Valorados'!$B$10:$BK$10,0),0)="","No relevante",VLOOKUP($B349,'Lista Puestos Valorados'!$B$11:$BK$510,MATCH('Auxiliar General'!V$4,'Lista Puestos Valorados'!$B$10:$BK$10,0),0))</f>
        <v>No relevante</v>
      </c>
      <c r="AC349" s="26">
        <f>+HLOOKUP(AB349,Sistema_Puntos!$Q$5:$Y$43,'Auxiliar General'!X$5,FALSE)</f>
        <v>0</v>
      </c>
      <c r="AD349" s="26" t="str">
        <f>+IF(VLOOKUP($B349,'Lista Puestos Valorados'!$B$11:$BK$510,MATCH('Auxiliar General'!X$4,'Lista Puestos Valorados'!$B$10:$BK$10,0),0)="","No relevante",VLOOKUP($B349,'Lista Puestos Valorados'!$B$11:$BK$510,MATCH('Auxiliar General'!X$4,'Lista Puestos Valorados'!$B$10:$BK$10,0),0))</f>
        <v>No relevante</v>
      </c>
      <c r="AE349" s="26">
        <f>+HLOOKUP(AD349,Sistema_Puntos!$Q$5:$Y$43,'Auxiliar General'!Z$5,FALSE)</f>
        <v>0</v>
      </c>
      <c r="AF349" s="26" t="str">
        <f>+IF(VLOOKUP($B349,'Lista Puestos Valorados'!$B$11:$BK$510,MATCH('Auxiliar General'!Z$4,'Lista Puestos Valorados'!$B$10:$BK$10,0),0)="","No relevante",VLOOKUP($B349,'Lista Puestos Valorados'!$B$11:$BK$510,MATCH('Auxiliar General'!Z$4,'Lista Puestos Valorados'!$B$10:$BK$10,0),0))</f>
        <v>No relevante</v>
      </c>
      <c r="AG349" s="26">
        <f>+HLOOKUP(AF349,Sistema_Puntos!$Q$5:$Y$43,'Auxiliar General'!AB$5,FALSE)</f>
        <v>0</v>
      </c>
      <c r="AH349" s="26" t="str">
        <f>+IF(VLOOKUP($B349,'Lista Puestos Valorados'!$B$11:$BK$510,MATCH('Auxiliar General'!AB$4,'Lista Puestos Valorados'!$B$10:$BK$10,0),0)="","No relevante",VLOOKUP($B349,'Lista Puestos Valorados'!$B$11:$BK$510,MATCH('Auxiliar General'!AB$4,'Lista Puestos Valorados'!$B$10:$BK$10,0),0))</f>
        <v>No relevante</v>
      </c>
      <c r="AI349" s="26">
        <f>+HLOOKUP(AH349,Sistema_Puntos!$Q$5:$Y$43,'Auxiliar General'!AD$5,FALSE)</f>
        <v>0</v>
      </c>
      <c r="AJ349" s="26" t="str">
        <f>+IF(VLOOKUP($B349,'Lista Puestos Valorados'!$B$11:$BK$510,MATCH('Auxiliar General'!AD$4,'Lista Puestos Valorados'!$B$10:$BK$10,0),0)="","No relevante",VLOOKUP($B349,'Lista Puestos Valorados'!$B$11:$BK$510,MATCH('Auxiliar General'!AD$4,'Lista Puestos Valorados'!$B$10:$BK$10,0),0))</f>
        <v>No relevante</v>
      </c>
      <c r="AK349" s="26">
        <f>+HLOOKUP(AJ349,Sistema_Puntos!$Q$5:$Y$43,'Auxiliar General'!AF$5,FALSE)</f>
        <v>0</v>
      </c>
      <c r="AL349" s="26" t="str">
        <f>+IF(VLOOKUP($B349,'Lista Puestos Valorados'!$B$11:$BK$510,MATCH('Auxiliar General'!AF$4,'Lista Puestos Valorados'!$B$10:$BK$10,0),0)="","No relevante",VLOOKUP($B349,'Lista Puestos Valorados'!$B$11:$BK$510,MATCH('Auxiliar General'!AF$4,'Lista Puestos Valorados'!$B$10:$BK$10,0),0))</f>
        <v>No relevante</v>
      </c>
      <c r="AM349" s="26">
        <f>+HLOOKUP(AL349,Sistema_Puntos!$Q$5:$Y$43,'Auxiliar General'!AH$5,FALSE)</f>
        <v>0</v>
      </c>
      <c r="AN349" s="26" t="str">
        <f>+IF(VLOOKUP($B349,'Lista Puestos Valorados'!$B$11:$BK$510,MATCH('Auxiliar General'!AH$4,'Lista Puestos Valorados'!$B$10:$BK$10,0),0)="","No relevante",VLOOKUP($B349,'Lista Puestos Valorados'!$B$11:$BK$510,MATCH('Auxiliar General'!AH$4,'Lista Puestos Valorados'!$B$10:$BK$10,0),0))</f>
        <v>No relevante</v>
      </c>
      <c r="AO349" s="26">
        <f>+HLOOKUP(AN349,Sistema_Puntos!$Q$5:$Y$43,'Auxiliar General'!AJ$5,FALSE)</f>
        <v>0</v>
      </c>
      <c r="AP349" s="26" t="str">
        <f>+IF(VLOOKUP($B349,'Lista Puestos Valorados'!$B$11:$BK$510,MATCH('Auxiliar General'!AJ$4,'Lista Puestos Valorados'!$B$10:$BK$10,0),0)="","No relevante",VLOOKUP($B349,'Lista Puestos Valorados'!$B$11:$BK$510,MATCH('Auxiliar General'!AJ$4,'Lista Puestos Valorados'!$B$10:$BK$10,0),0))</f>
        <v>No relevante</v>
      </c>
      <c r="AQ349" s="26">
        <f>+HLOOKUP(AP349,Sistema_Puntos!$Q$5:$Y$43,'Auxiliar General'!AL$5,FALSE)</f>
        <v>0</v>
      </c>
      <c r="AR349" s="26" t="str">
        <f>+IF(VLOOKUP($B349,'Lista Puestos Valorados'!$B$11:$BK$510,MATCH('Auxiliar General'!AL$4,'Lista Puestos Valorados'!$B$10:$BK$10,0),0)="","No relevante",VLOOKUP($B349,'Lista Puestos Valorados'!$B$11:$BK$510,MATCH('Auxiliar General'!AL$4,'Lista Puestos Valorados'!$B$10:$BK$10,0),0))</f>
        <v>No relevante</v>
      </c>
      <c r="AS349" s="26">
        <f>+HLOOKUP(AR349,Sistema_Puntos!$Q$5:$Y$43,'Auxiliar General'!AN$5,FALSE)</f>
        <v>0</v>
      </c>
      <c r="AT349" s="26" t="str">
        <f>+IF(VLOOKUP($B349,'Lista Puestos Valorados'!$B$11:$BK$510,MATCH('Auxiliar General'!AN$4,'Lista Puestos Valorados'!$B$10:$BK$10,0),0)="","No relevante",VLOOKUP($B349,'Lista Puestos Valorados'!$B$11:$BK$510,MATCH('Auxiliar General'!AN$4,'Lista Puestos Valorados'!$B$10:$BK$10,0),0))</f>
        <v>No relevante</v>
      </c>
      <c r="AU349" s="26">
        <f>+HLOOKUP(AT349,Sistema_Puntos!$Q$5:$Y$43,'Auxiliar General'!AP$5,FALSE)</f>
        <v>0</v>
      </c>
      <c r="AV349" s="26" t="str">
        <f>+IF(VLOOKUP($B349,'Lista Puestos Valorados'!$B$11:$BK$510,MATCH('Auxiliar General'!AP$4,'Lista Puestos Valorados'!$B$10:$BK$10,0),0)="","No relevante",VLOOKUP($B349,'Lista Puestos Valorados'!$B$11:$BK$510,MATCH('Auxiliar General'!AP$4,'Lista Puestos Valorados'!$B$10:$BK$10,0),0))</f>
        <v>No relevante</v>
      </c>
      <c r="AW349" s="26">
        <f>+HLOOKUP(AV349,Sistema_Puntos!$Q$5:$Y$43,'Auxiliar General'!AR$5,FALSE)</f>
        <v>0</v>
      </c>
      <c r="AX349" s="26" t="str">
        <f>+IF(VLOOKUP($B349,'Lista Puestos Valorados'!$B$11:$BK$510,MATCH('Auxiliar General'!AR$4,'Lista Puestos Valorados'!$B$10:$BK$10,0),0)="","No relevante",VLOOKUP($B349,'Lista Puestos Valorados'!$B$11:$BK$510,MATCH('Auxiliar General'!AR$4,'Lista Puestos Valorados'!$B$10:$BK$10,0),0))</f>
        <v>No relevante</v>
      </c>
      <c r="AY349" s="26">
        <f>+HLOOKUP(AX349,Sistema_Puntos!$Q$5:$Y$43,'Auxiliar General'!AT$5,FALSE)</f>
        <v>0</v>
      </c>
      <c r="AZ349" s="26" t="str">
        <f>+IF(VLOOKUP($B349,'Lista Puestos Valorados'!$B$11:$BK$510,MATCH('Auxiliar General'!AT$4,'Lista Puestos Valorados'!$B$10:$BK$10,0),0)="","No relevante",VLOOKUP($B349,'Lista Puestos Valorados'!$B$11:$BK$510,MATCH('Auxiliar General'!AT$4,'Lista Puestos Valorados'!$B$10:$BK$10,0),0))</f>
        <v>No relevante</v>
      </c>
      <c r="BA349" s="26">
        <f>+HLOOKUP(AZ349,Sistema_Puntos!$Q$5:$Y$43,'Auxiliar General'!AV$5,FALSE)</f>
        <v>0</v>
      </c>
      <c r="BB349" s="26" t="str">
        <f>+IF(VLOOKUP($B349,'Lista Puestos Valorados'!$B$11:$BK$510,MATCH('Auxiliar General'!AV$4,'Lista Puestos Valorados'!$B$10:$BK$10,0),0)="","No relevante",VLOOKUP($B349,'Lista Puestos Valorados'!$B$11:$BK$510,MATCH('Auxiliar General'!AV$4,'Lista Puestos Valorados'!$B$10:$BK$10,0),0))</f>
        <v>No relevante</v>
      </c>
      <c r="BC349" s="26">
        <f>+HLOOKUP(BB349,Sistema_Puntos!$Q$5:$Y$43,'Auxiliar General'!AX$5,FALSE)</f>
        <v>0</v>
      </c>
      <c r="BD349" s="26" t="str">
        <f>+IF(VLOOKUP($B349,'Lista Puestos Valorados'!$B$11:$BK$510,MATCH('Auxiliar General'!AX$4,'Lista Puestos Valorados'!$B$10:$BK$10,0),0)="","No relevante",VLOOKUP($B349,'Lista Puestos Valorados'!$B$11:$BK$510,MATCH('Auxiliar General'!AX$4,'Lista Puestos Valorados'!$B$10:$BK$10,0),0))</f>
        <v>No relevante</v>
      </c>
      <c r="BE349" s="26">
        <f>+HLOOKUP(BD349,Sistema_Puntos!$Q$5:$Y$43,'Auxiliar General'!AZ$5,FALSE)</f>
        <v>0</v>
      </c>
      <c r="BF349" s="26" t="str">
        <f>+IF(VLOOKUP($B349,'Lista Puestos Valorados'!$B$11:$BK$510,MATCH('Auxiliar General'!AZ$4,'Lista Puestos Valorados'!$B$10:$BK$10,0),0)="","No relevante",VLOOKUP($B349,'Lista Puestos Valorados'!$B$11:$BK$510,MATCH('Auxiliar General'!AZ$4,'Lista Puestos Valorados'!$B$10:$BK$10,0),0))</f>
        <v>No relevante</v>
      </c>
      <c r="BG349" s="26">
        <f>+HLOOKUP(BF349,Sistema_Puntos!$Q$5:$Y$43,'Auxiliar General'!BB$5,FALSE)</f>
        <v>0</v>
      </c>
      <c r="BH349" s="26" t="str">
        <f>+IF(VLOOKUP($B349,'Lista Puestos Valorados'!$B$11:$BK$510,MATCH('Auxiliar General'!BB$4,'Lista Puestos Valorados'!$B$10:$BK$10,0),0)="","No relevante",VLOOKUP($B349,'Lista Puestos Valorados'!$B$11:$BK$510,MATCH('Auxiliar General'!BB$4,'Lista Puestos Valorados'!$B$10:$BK$10,0),0))</f>
        <v>No relevante</v>
      </c>
      <c r="BI349" s="26">
        <f>+HLOOKUP(BH349,Sistema_Puntos!$Q$5:$Y$43,'Auxiliar General'!BD$5,FALSE)</f>
        <v>0</v>
      </c>
      <c r="BJ349" s="26" t="str">
        <f>+IF(VLOOKUP($B349,'Lista Puestos Valorados'!$B$11:$BK$510,MATCH('Auxiliar General'!BD$4,'Lista Puestos Valorados'!$B$10:$BK$10,0),0)="","No relevante",VLOOKUP($B349,'Lista Puestos Valorados'!$B$11:$BK$510,MATCH('Auxiliar General'!BD$4,'Lista Puestos Valorados'!$B$10:$BK$10,0),0))</f>
        <v>No relevante</v>
      </c>
      <c r="BK349" s="26">
        <f>+HLOOKUP(BJ349,Sistema_Puntos!$Q$5:$Y$43,'Auxiliar General'!BF$5,FALSE)</f>
        <v>0</v>
      </c>
      <c r="BL349" s="26" t="str">
        <f>+IF(VLOOKUP($B349,'Lista Puestos Valorados'!$B$11:$BK$510,MATCH('Auxiliar General'!BF$4,'Lista Puestos Valorados'!$B$10:$BK$10,0),0)="","No relevante",VLOOKUP($B349,'Lista Puestos Valorados'!$B$11:$BK$510,MATCH('Auxiliar General'!BF$4,'Lista Puestos Valorados'!$B$10:$BK$10,0),0))</f>
        <v>No relevante</v>
      </c>
      <c r="BM349" s="26">
        <f>+HLOOKUP(BL349,Sistema_Puntos!$Q$5:$Y$43,'Auxiliar General'!BH$5,FALSE)</f>
        <v>0</v>
      </c>
      <c r="BN349" s="26" t="str">
        <f>+IF(VLOOKUP($B349,'Lista Puestos Valorados'!$B$11:$BK$510,MATCH('Auxiliar General'!BH$4,'Lista Puestos Valorados'!$B$10:$BK$10,0),0)="","No relevante",VLOOKUP($B349,'Lista Puestos Valorados'!$B$11:$BK$510,MATCH('Auxiliar General'!BH$4,'Lista Puestos Valorados'!$B$10:$BK$10,0),0))</f>
        <v>No relevante</v>
      </c>
      <c r="BO349" s="26">
        <f>+HLOOKUP(BN349,Sistema_Puntos!$Q$5:$Y$43,'Auxiliar General'!BJ$5,FALSE)</f>
        <v>0</v>
      </c>
      <c r="BP349" s="26" t="str">
        <f>+IF(VLOOKUP($B349,'Lista Puestos Valorados'!$B$11:$BK$510,MATCH('Auxiliar General'!BJ$4,'Lista Puestos Valorados'!$B$10:$BK$10,0),0)="","No relevante",VLOOKUP($B349,'Lista Puestos Valorados'!$B$11:$BK$510,MATCH('Auxiliar General'!BJ$4,'Lista Puestos Valorados'!$B$10:$BK$10,0),0))</f>
        <v>No relevante</v>
      </c>
      <c r="BQ349" s="26">
        <f>+HLOOKUP(BP349,Sistema_Puntos!$Q$5:$Y$43,'Auxiliar General'!BL$5,FALSE)</f>
        <v>0</v>
      </c>
      <c r="BR349" s="26" t="str">
        <f>+IF(VLOOKUP($B349,'Lista Puestos Valorados'!$B$11:$BK$510,MATCH('Auxiliar General'!BL$4,'Lista Puestos Valorados'!$B$10:$BK$10,0),0)="","No relevante",VLOOKUP($B349,'Lista Puestos Valorados'!$B$11:$BK$510,MATCH('Auxiliar General'!BL$4,'Lista Puestos Valorados'!$B$10:$BK$10,0),0))</f>
        <v>No relevante</v>
      </c>
      <c r="BS349" s="26">
        <f>+HLOOKUP(BR349,Sistema_Puntos!$Q$5:$Y$43,'Auxiliar General'!BN$5,FALSE)</f>
        <v>0</v>
      </c>
      <c r="BT349" s="26" t="str">
        <f>+IF(VLOOKUP($B349,'Lista Puestos Valorados'!$B$11:$BK$510,MATCH('Auxiliar General'!BN$4,'Lista Puestos Valorados'!$B$10:$BK$10,0),0)="","No relevante",VLOOKUP($B349,'Lista Puestos Valorados'!$B$11:$BK$510,MATCH('Auxiliar General'!BN$4,'Lista Puestos Valorados'!$B$10:$BK$10,0),0))</f>
        <v>No relevante</v>
      </c>
      <c r="BU349" s="26">
        <f>+HLOOKUP(BT349,Sistema_Puntos!$Q$5:$Y$43,'Auxiliar General'!BP$5,FALSE)</f>
        <v>0</v>
      </c>
      <c r="BV349" s="26" t="str">
        <f>+IF(VLOOKUP($B349,'Lista Puestos Valorados'!$B$11:$BK$510,MATCH('Auxiliar General'!BP$4,'Lista Puestos Valorados'!$B$10:$BK$10,0),0)="","No relevante",VLOOKUP($B349,'Lista Puestos Valorados'!$B$11:$BK$510,MATCH('Auxiliar General'!BP$4,'Lista Puestos Valorados'!$B$10:$BK$10,0),0))</f>
        <v>No relevante</v>
      </c>
      <c r="BW349" s="26">
        <f>+HLOOKUP(BV349,Sistema_Puntos!$Q$5:$Y$43,'Auxiliar General'!BR$5,FALSE)</f>
        <v>0</v>
      </c>
      <c r="BX349" s="26" t="str">
        <f>+IF(VLOOKUP($B349,'Lista Puestos Valorados'!$B$11:$BK$510,MATCH('Auxiliar General'!BR$4,'Lista Puestos Valorados'!$B$10:$BK$10,0),0)="","No relevante",VLOOKUP($B349,'Lista Puestos Valorados'!$B$11:$BK$510,MATCH('Auxiliar General'!BR$4,'Lista Puestos Valorados'!$B$10:$BK$10,0),0))</f>
        <v>No relevante</v>
      </c>
      <c r="BY349" s="26">
        <f>+HLOOKUP(BX349,Sistema_Puntos!$Q$5:$Y$43,'Auxiliar General'!BT$5,FALSE)</f>
        <v>0</v>
      </c>
      <c r="BZ349" s="26" t="str">
        <f>+IF(VLOOKUP($B349,'Lista Puestos Valorados'!$B$11:$BK$510,MATCH('Auxiliar General'!BT$4,'Lista Puestos Valorados'!$B$10:$BK$10,0),0)="","No relevante",VLOOKUP($B349,'Lista Puestos Valorados'!$B$11:$BK$510,MATCH('Auxiliar General'!BT$4,'Lista Puestos Valorados'!$B$10:$BK$10,0),0))</f>
        <v>No relevante</v>
      </c>
      <c r="CA349" s="26">
        <f>+HLOOKUP(BZ349,Sistema_Puntos!$Q$5:$Y$43,'Auxiliar General'!BV$5,FALSE)</f>
        <v>0</v>
      </c>
      <c r="CB349" s="26" t="str">
        <f>+IF(VLOOKUP($B349,'Lista Puestos Valorados'!$B$11:$BK$510,MATCH('Auxiliar General'!BV$4,'Lista Puestos Valorados'!$B$10:$BK$10,0),0)="","No relevante",VLOOKUP($B349,'Lista Puestos Valorados'!$B$11:$BK$510,MATCH('Auxiliar General'!BV$4,'Lista Puestos Valorados'!$B$10:$BK$10,0),0))</f>
        <v>No relevante</v>
      </c>
      <c r="CC349" s="26">
        <f>+HLOOKUP(CB349,Sistema_Puntos!$Q$5:$Y$43,'Auxiliar General'!BX$5,FALSE)</f>
        <v>0</v>
      </c>
      <c r="CD349" s="26" t="str">
        <f>+IF(VLOOKUP($B349,'Lista Puestos Valorados'!$B$11:$BK$510,MATCH('Auxiliar General'!BX$4,'Lista Puestos Valorados'!$B$10:$BK$10,0),0)="","No relevante",VLOOKUP($B349,'Lista Puestos Valorados'!$B$11:$BK$510,MATCH('Auxiliar General'!BX$4,'Lista Puestos Valorados'!$B$10:$BK$10,0),0))</f>
        <v>No relevante</v>
      </c>
      <c r="CE349" s="26">
        <f>+HLOOKUP(CD349,Sistema_Puntos!$Q$5:$Y$43,'Auxiliar General'!BZ$5,FALSE)</f>
        <v>0</v>
      </c>
      <c r="CF349" s="26" t="str">
        <f>+IF(VLOOKUP($B349,'Lista Puestos Valorados'!$B$11:$BK$510,MATCH('Auxiliar General'!BZ$4,'Lista Puestos Valorados'!$B$10:$BK$10,0),0)="","No relevante",VLOOKUP($B349,'Lista Puestos Valorados'!$B$11:$BK$510,MATCH('Auxiliar General'!BZ$4,'Lista Puestos Valorados'!$B$10:$BK$10,0),0))</f>
        <v>No relevante</v>
      </c>
      <c r="CG349" s="26">
        <f>+HLOOKUP(CF349,Sistema_Puntos!$Q$5:$Y$43,'Auxiliar General'!CB$5,FALSE)</f>
        <v>0</v>
      </c>
      <c r="CH349" s="29"/>
      <c r="CI349" s="29"/>
    </row>
    <row r="350" spans="2:87" ht="17.55" customHeight="1">
      <c r="B350" s="26">
        <f>+'Listado de Puestos'!B350</f>
        <v>340</v>
      </c>
      <c r="C350" s="26" t="str">
        <f>+IF('Lista Puestos Valorados'!C350="","",'Lista Puestos Valorados'!C350)</f>
        <v/>
      </c>
      <c r="D350" s="26" t="str">
        <f>+IF('Lista Puestos Valorados'!D350="","",'Lista Puestos Valorados'!D350)</f>
        <v/>
      </c>
      <c r="E350" s="26" t="str">
        <f>+IF('Lista Puestos Valorados'!E350="","",'Lista Puestos Valorados'!E350)</f>
        <v/>
      </c>
      <c r="F350" s="26" t="str">
        <f>+IF('Lista Puestos Valorados'!F350="","",'Lista Puestos Valorados'!F350)</f>
        <v/>
      </c>
      <c r="G350" s="26" t="str">
        <f>+IF('Lista Puestos Valorados'!G350="","",'Lista Puestos Valorados'!G350)</f>
        <v/>
      </c>
      <c r="H350" s="26" t="str">
        <f>+IF('Lista Puestos Valorados'!H350="","",'Lista Puestos Valorados'!H350)</f>
        <v/>
      </c>
      <c r="I350" s="26" t="str">
        <f>+IF('Lista Puestos Valorados'!I350="","",'Lista Puestos Valorados'!I350)</f>
        <v/>
      </c>
      <c r="J350" s="118" t="e">
        <f t="array" ref="J350">+IF(L350="","",_xlfn.IFS(L350&lt;='Cortes de Agrupacion'!$F$15,'Cortes de Agrupacion'!$E$15,'Resultados General'!L350&lt;='Cortes de Agrupacion'!$F$14,'Cortes de Agrupacion'!$E$14,'Resultados General'!L350&lt;='Cortes de Agrupacion'!$F$13,'Cortes de Agrupacion'!$E$13,L350&lt;='Cortes de Agrupacion'!$F$12,'Cortes de Agrupacion'!$E$12,'Resultados General'!L350&lt;='Cortes de Agrupacion'!$F$11,'Cortes de Agrupacion'!$E$11,'Resultados General'!L350&lt;='Cortes de Agrupacion'!$F$10,'Cortes de Agrupacion'!$E$10,'Resultados General'!L350&lt;='Cortes de Agrupacion'!$F$9,'Cortes de Agrupacion'!$E$9,'Resultados General'!L350&lt;='Cortes de Agrupacion'!$F$8,'Cortes de Agrupacion'!$E$8,'Resultados General'!L350&lt;='Cortes de Agrupacion'!$F$7,'Cortes de Agrupacion'!$E$7,'Resultados General'!L350&lt;='Cortes de Agrupacion'!$F$6,'Cortes de Agrupacion'!$E$6))</f>
        <v>#VALUE!</v>
      </c>
      <c r="K350" s="118" t="str">
        <f t="shared" si="10"/>
        <v/>
      </c>
      <c r="L350" s="124" t="e">
        <f>#VALUE!</f>
        <v>#VALUE!</v>
      </c>
      <c r="M350" s="26" t="e">
        <f ca="1">+_xlfn.IFNA(VLOOKUP(C350,'Distribución de puestos'!$B$8:$I$507,8,0),"")</f>
        <v>#NAME?</v>
      </c>
      <c r="N350" s="26" t="str">
        <f>+IF(VLOOKUP($B350,'Lista Puestos Valorados'!$B$11:$BK$510,MATCH('Auxiliar General'!H$4,'Lista Puestos Valorados'!$B$10:$BK$10,0),0)="","No relevante",VLOOKUP($B350,'Lista Puestos Valorados'!$B$11:$BK$510,MATCH('Auxiliar General'!H$4,'Lista Puestos Valorados'!$B$10:$BK$10,0),0))</f>
        <v>No relevante</v>
      </c>
      <c r="O350" s="26">
        <f>+HLOOKUP(N350,Sistema_Puntos!$Q$5:$Y$43,'Auxiliar General'!J$5,FALSE)</f>
        <v>0</v>
      </c>
      <c r="P350" s="26" t="str">
        <f>+IF(VLOOKUP($B350,'Lista Puestos Valorados'!$B$11:$BK$510,MATCH('Auxiliar General'!J$4,'Lista Puestos Valorados'!$B$10:$BK$10,0),0)="","No relevante",VLOOKUP($B350,'Lista Puestos Valorados'!$B$11:$BK$510,MATCH('Auxiliar General'!J$4,'Lista Puestos Valorados'!$B$10:$BK$10,0),0))</f>
        <v>No relevante</v>
      </c>
      <c r="Q350" s="26">
        <f>+HLOOKUP(P350,Sistema_Puntos!$Q$5:$Y$43,'Auxiliar General'!L$5,FALSE)</f>
        <v>0</v>
      </c>
      <c r="R350" s="26" t="str">
        <f>+IF(VLOOKUP($B350,'Lista Puestos Valorados'!$B$11:$BK$510,MATCH('Auxiliar General'!L$4,'Lista Puestos Valorados'!$B$10:$BK$10,0),0)="","No relevante",VLOOKUP($B350,'Lista Puestos Valorados'!$B$11:$BK$510,MATCH('Auxiliar General'!L$4,'Lista Puestos Valorados'!$B$10:$BK$10,0),0))</f>
        <v>No relevante</v>
      </c>
      <c r="S350" s="26">
        <f>+HLOOKUP(R350,Sistema_Puntos!$Q$5:$Y$43,'Auxiliar General'!N$5,FALSE)</f>
        <v>0</v>
      </c>
      <c r="T350" s="26" t="str">
        <f>+IF(VLOOKUP($B350,'Lista Puestos Valorados'!$B$11:$BK$510,MATCH('Auxiliar General'!N$4,'Lista Puestos Valorados'!$B$10:$BK$10,0),0)="","No relevante",VLOOKUP($B350,'Lista Puestos Valorados'!$B$11:$BK$510,MATCH('Auxiliar General'!N$4,'Lista Puestos Valorados'!$B$10:$BK$10,0),0))</f>
        <v>No relevante</v>
      </c>
      <c r="U350" s="26">
        <f>+HLOOKUP(T350,Sistema_Puntos!$Q$5:$Y$43,'Auxiliar General'!P$5,FALSE)</f>
        <v>0</v>
      </c>
      <c r="V350" s="26" t="str">
        <f>+IF(VLOOKUP($B350,'Lista Puestos Valorados'!$B$11:$BK$510,MATCH('Auxiliar General'!P$4,'Lista Puestos Valorados'!$B$10:$BK$10,0),0)="","No relevante",VLOOKUP($B350,'Lista Puestos Valorados'!$B$11:$BK$510,MATCH('Auxiliar General'!P$4,'Lista Puestos Valorados'!$B$10:$BK$10,0),0))</f>
        <v>No relevante</v>
      </c>
      <c r="W350" s="26">
        <f>+HLOOKUP(V350,Sistema_Puntos!$Q$5:$Y$43,'Auxiliar General'!R$5,FALSE)</f>
        <v>0</v>
      </c>
      <c r="X350" s="26" t="str">
        <f>+IF(VLOOKUP($B350,'Lista Puestos Valorados'!$B$11:$BK$510,MATCH('Auxiliar General'!R$4,'Lista Puestos Valorados'!$B$10:$BK$10,0),0)="","No relevante",VLOOKUP($B350,'Lista Puestos Valorados'!$B$11:$BK$510,MATCH('Auxiliar General'!R$4,'Lista Puestos Valorados'!$B$10:$BK$10,0),0))</f>
        <v>No relevante</v>
      </c>
      <c r="Y350" s="26">
        <f>+HLOOKUP(X350,Sistema_Puntos!$Q$5:$Y$43,'Auxiliar General'!T$5,FALSE)</f>
        <v>0</v>
      </c>
      <c r="Z350" s="26" t="str">
        <f>+IF(VLOOKUP($B350,'Lista Puestos Valorados'!$B$11:$BK$510,MATCH('Auxiliar General'!T$4,'Lista Puestos Valorados'!$B$10:$BK$10,0),0)="","No relevante",VLOOKUP($B350,'Lista Puestos Valorados'!$B$11:$BK$510,MATCH('Auxiliar General'!T$4,'Lista Puestos Valorados'!$B$10:$BK$10,0),0))</f>
        <v>No relevante</v>
      </c>
      <c r="AA350" s="26">
        <f>+HLOOKUP(Z350,Sistema_Puntos!$Q$5:$Y$43,'Auxiliar General'!V$5,FALSE)</f>
        <v>0</v>
      </c>
      <c r="AB350" s="26" t="str">
        <f>+IF(VLOOKUP($B350,'Lista Puestos Valorados'!$B$11:$BK$510,MATCH('Auxiliar General'!V$4,'Lista Puestos Valorados'!$B$10:$BK$10,0),0)="","No relevante",VLOOKUP($B350,'Lista Puestos Valorados'!$B$11:$BK$510,MATCH('Auxiliar General'!V$4,'Lista Puestos Valorados'!$B$10:$BK$10,0),0))</f>
        <v>No relevante</v>
      </c>
      <c r="AC350" s="26">
        <f>+HLOOKUP(AB350,Sistema_Puntos!$Q$5:$Y$43,'Auxiliar General'!X$5,FALSE)</f>
        <v>0</v>
      </c>
      <c r="AD350" s="26" t="str">
        <f>+IF(VLOOKUP($B350,'Lista Puestos Valorados'!$B$11:$BK$510,MATCH('Auxiliar General'!X$4,'Lista Puestos Valorados'!$B$10:$BK$10,0),0)="","No relevante",VLOOKUP($B350,'Lista Puestos Valorados'!$B$11:$BK$510,MATCH('Auxiliar General'!X$4,'Lista Puestos Valorados'!$B$10:$BK$10,0),0))</f>
        <v>No relevante</v>
      </c>
      <c r="AE350" s="26">
        <f>+HLOOKUP(AD350,Sistema_Puntos!$Q$5:$Y$43,'Auxiliar General'!Z$5,FALSE)</f>
        <v>0</v>
      </c>
      <c r="AF350" s="26" t="str">
        <f>+IF(VLOOKUP($B350,'Lista Puestos Valorados'!$B$11:$BK$510,MATCH('Auxiliar General'!Z$4,'Lista Puestos Valorados'!$B$10:$BK$10,0),0)="","No relevante",VLOOKUP($B350,'Lista Puestos Valorados'!$B$11:$BK$510,MATCH('Auxiliar General'!Z$4,'Lista Puestos Valorados'!$B$10:$BK$10,0),0))</f>
        <v>No relevante</v>
      </c>
      <c r="AG350" s="26">
        <f>+HLOOKUP(AF350,Sistema_Puntos!$Q$5:$Y$43,'Auxiliar General'!AB$5,FALSE)</f>
        <v>0</v>
      </c>
      <c r="AH350" s="26" t="str">
        <f>+IF(VLOOKUP($B350,'Lista Puestos Valorados'!$B$11:$BK$510,MATCH('Auxiliar General'!AB$4,'Lista Puestos Valorados'!$B$10:$BK$10,0),0)="","No relevante",VLOOKUP($B350,'Lista Puestos Valorados'!$B$11:$BK$510,MATCH('Auxiliar General'!AB$4,'Lista Puestos Valorados'!$B$10:$BK$10,0),0))</f>
        <v>No relevante</v>
      </c>
      <c r="AI350" s="26">
        <f>+HLOOKUP(AH350,Sistema_Puntos!$Q$5:$Y$43,'Auxiliar General'!AD$5,FALSE)</f>
        <v>0</v>
      </c>
      <c r="AJ350" s="26" t="str">
        <f>+IF(VLOOKUP($B350,'Lista Puestos Valorados'!$B$11:$BK$510,MATCH('Auxiliar General'!AD$4,'Lista Puestos Valorados'!$B$10:$BK$10,0),0)="","No relevante",VLOOKUP($B350,'Lista Puestos Valorados'!$B$11:$BK$510,MATCH('Auxiliar General'!AD$4,'Lista Puestos Valorados'!$B$10:$BK$10,0),0))</f>
        <v>No relevante</v>
      </c>
      <c r="AK350" s="26">
        <f>+HLOOKUP(AJ350,Sistema_Puntos!$Q$5:$Y$43,'Auxiliar General'!AF$5,FALSE)</f>
        <v>0</v>
      </c>
      <c r="AL350" s="26" t="str">
        <f>+IF(VLOOKUP($B350,'Lista Puestos Valorados'!$B$11:$BK$510,MATCH('Auxiliar General'!AF$4,'Lista Puestos Valorados'!$B$10:$BK$10,0),0)="","No relevante",VLOOKUP($B350,'Lista Puestos Valorados'!$B$11:$BK$510,MATCH('Auxiliar General'!AF$4,'Lista Puestos Valorados'!$B$10:$BK$10,0),0))</f>
        <v>No relevante</v>
      </c>
      <c r="AM350" s="26">
        <f>+HLOOKUP(AL350,Sistema_Puntos!$Q$5:$Y$43,'Auxiliar General'!AH$5,FALSE)</f>
        <v>0</v>
      </c>
      <c r="AN350" s="26" t="str">
        <f>+IF(VLOOKUP($B350,'Lista Puestos Valorados'!$B$11:$BK$510,MATCH('Auxiliar General'!AH$4,'Lista Puestos Valorados'!$B$10:$BK$10,0),0)="","No relevante",VLOOKUP($B350,'Lista Puestos Valorados'!$B$11:$BK$510,MATCH('Auxiliar General'!AH$4,'Lista Puestos Valorados'!$B$10:$BK$10,0),0))</f>
        <v>No relevante</v>
      </c>
      <c r="AO350" s="26">
        <f>+HLOOKUP(AN350,Sistema_Puntos!$Q$5:$Y$43,'Auxiliar General'!AJ$5,FALSE)</f>
        <v>0</v>
      </c>
      <c r="AP350" s="26" t="str">
        <f>+IF(VLOOKUP($B350,'Lista Puestos Valorados'!$B$11:$BK$510,MATCH('Auxiliar General'!AJ$4,'Lista Puestos Valorados'!$B$10:$BK$10,0),0)="","No relevante",VLOOKUP($B350,'Lista Puestos Valorados'!$B$11:$BK$510,MATCH('Auxiliar General'!AJ$4,'Lista Puestos Valorados'!$B$10:$BK$10,0),0))</f>
        <v>No relevante</v>
      </c>
      <c r="AQ350" s="26">
        <f>+HLOOKUP(AP350,Sistema_Puntos!$Q$5:$Y$43,'Auxiliar General'!AL$5,FALSE)</f>
        <v>0</v>
      </c>
      <c r="AR350" s="26" t="str">
        <f>+IF(VLOOKUP($B350,'Lista Puestos Valorados'!$B$11:$BK$510,MATCH('Auxiliar General'!AL$4,'Lista Puestos Valorados'!$B$10:$BK$10,0),0)="","No relevante",VLOOKUP($B350,'Lista Puestos Valorados'!$B$11:$BK$510,MATCH('Auxiliar General'!AL$4,'Lista Puestos Valorados'!$B$10:$BK$10,0),0))</f>
        <v>No relevante</v>
      </c>
      <c r="AS350" s="26">
        <f>+HLOOKUP(AR350,Sistema_Puntos!$Q$5:$Y$43,'Auxiliar General'!AN$5,FALSE)</f>
        <v>0</v>
      </c>
      <c r="AT350" s="26" t="str">
        <f>+IF(VLOOKUP($B350,'Lista Puestos Valorados'!$B$11:$BK$510,MATCH('Auxiliar General'!AN$4,'Lista Puestos Valorados'!$B$10:$BK$10,0),0)="","No relevante",VLOOKUP($B350,'Lista Puestos Valorados'!$B$11:$BK$510,MATCH('Auxiliar General'!AN$4,'Lista Puestos Valorados'!$B$10:$BK$10,0),0))</f>
        <v>No relevante</v>
      </c>
      <c r="AU350" s="26">
        <f>+HLOOKUP(AT350,Sistema_Puntos!$Q$5:$Y$43,'Auxiliar General'!AP$5,FALSE)</f>
        <v>0</v>
      </c>
      <c r="AV350" s="26" t="str">
        <f>+IF(VLOOKUP($B350,'Lista Puestos Valorados'!$B$11:$BK$510,MATCH('Auxiliar General'!AP$4,'Lista Puestos Valorados'!$B$10:$BK$10,0),0)="","No relevante",VLOOKUP($B350,'Lista Puestos Valorados'!$B$11:$BK$510,MATCH('Auxiliar General'!AP$4,'Lista Puestos Valorados'!$B$10:$BK$10,0),0))</f>
        <v>No relevante</v>
      </c>
      <c r="AW350" s="26">
        <f>+HLOOKUP(AV350,Sistema_Puntos!$Q$5:$Y$43,'Auxiliar General'!AR$5,FALSE)</f>
        <v>0</v>
      </c>
      <c r="AX350" s="26" t="str">
        <f>+IF(VLOOKUP($B350,'Lista Puestos Valorados'!$B$11:$BK$510,MATCH('Auxiliar General'!AR$4,'Lista Puestos Valorados'!$B$10:$BK$10,0),0)="","No relevante",VLOOKUP($B350,'Lista Puestos Valorados'!$B$11:$BK$510,MATCH('Auxiliar General'!AR$4,'Lista Puestos Valorados'!$B$10:$BK$10,0),0))</f>
        <v>No relevante</v>
      </c>
      <c r="AY350" s="26">
        <f>+HLOOKUP(AX350,Sistema_Puntos!$Q$5:$Y$43,'Auxiliar General'!AT$5,FALSE)</f>
        <v>0</v>
      </c>
      <c r="AZ350" s="26" t="str">
        <f>+IF(VLOOKUP($B350,'Lista Puestos Valorados'!$B$11:$BK$510,MATCH('Auxiliar General'!AT$4,'Lista Puestos Valorados'!$B$10:$BK$10,0),0)="","No relevante",VLOOKUP($B350,'Lista Puestos Valorados'!$B$11:$BK$510,MATCH('Auxiliar General'!AT$4,'Lista Puestos Valorados'!$B$10:$BK$10,0),0))</f>
        <v>No relevante</v>
      </c>
      <c r="BA350" s="26">
        <f>+HLOOKUP(AZ350,Sistema_Puntos!$Q$5:$Y$43,'Auxiliar General'!AV$5,FALSE)</f>
        <v>0</v>
      </c>
      <c r="BB350" s="26" t="str">
        <f>+IF(VLOOKUP($B350,'Lista Puestos Valorados'!$B$11:$BK$510,MATCH('Auxiliar General'!AV$4,'Lista Puestos Valorados'!$B$10:$BK$10,0),0)="","No relevante",VLOOKUP($B350,'Lista Puestos Valorados'!$B$11:$BK$510,MATCH('Auxiliar General'!AV$4,'Lista Puestos Valorados'!$B$10:$BK$10,0),0))</f>
        <v>No relevante</v>
      </c>
      <c r="BC350" s="26">
        <f>+HLOOKUP(BB350,Sistema_Puntos!$Q$5:$Y$43,'Auxiliar General'!AX$5,FALSE)</f>
        <v>0</v>
      </c>
      <c r="BD350" s="26" t="str">
        <f>+IF(VLOOKUP($B350,'Lista Puestos Valorados'!$B$11:$BK$510,MATCH('Auxiliar General'!AX$4,'Lista Puestos Valorados'!$B$10:$BK$10,0),0)="","No relevante",VLOOKUP($B350,'Lista Puestos Valorados'!$B$11:$BK$510,MATCH('Auxiliar General'!AX$4,'Lista Puestos Valorados'!$B$10:$BK$10,0),0))</f>
        <v>No relevante</v>
      </c>
      <c r="BE350" s="26">
        <f>+HLOOKUP(BD350,Sistema_Puntos!$Q$5:$Y$43,'Auxiliar General'!AZ$5,FALSE)</f>
        <v>0</v>
      </c>
      <c r="BF350" s="26" t="str">
        <f>+IF(VLOOKUP($B350,'Lista Puestos Valorados'!$B$11:$BK$510,MATCH('Auxiliar General'!AZ$4,'Lista Puestos Valorados'!$B$10:$BK$10,0),0)="","No relevante",VLOOKUP($B350,'Lista Puestos Valorados'!$B$11:$BK$510,MATCH('Auxiliar General'!AZ$4,'Lista Puestos Valorados'!$B$10:$BK$10,0),0))</f>
        <v>No relevante</v>
      </c>
      <c r="BG350" s="26">
        <f>+HLOOKUP(BF350,Sistema_Puntos!$Q$5:$Y$43,'Auxiliar General'!BB$5,FALSE)</f>
        <v>0</v>
      </c>
      <c r="BH350" s="26" t="str">
        <f>+IF(VLOOKUP($B350,'Lista Puestos Valorados'!$B$11:$BK$510,MATCH('Auxiliar General'!BB$4,'Lista Puestos Valorados'!$B$10:$BK$10,0),0)="","No relevante",VLOOKUP($B350,'Lista Puestos Valorados'!$B$11:$BK$510,MATCH('Auxiliar General'!BB$4,'Lista Puestos Valorados'!$B$10:$BK$10,0),0))</f>
        <v>No relevante</v>
      </c>
      <c r="BI350" s="26">
        <f>+HLOOKUP(BH350,Sistema_Puntos!$Q$5:$Y$43,'Auxiliar General'!BD$5,FALSE)</f>
        <v>0</v>
      </c>
      <c r="BJ350" s="26" t="str">
        <f>+IF(VLOOKUP($B350,'Lista Puestos Valorados'!$B$11:$BK$510,MATCH('Auxiliar General'!BD$4,'Lista Puestos Valorados'!$B$10:$BK$10,0),0)="","No relevante",VLOOKUP($B350,'Lista Puestos Valorados'!$B$11:$BK$510,MATCH('Auxiliar General'!BD$4,'Lista Puestos Valorados'!$B$10:$BK$10,0),0))</f>
        <v>No relevante</v>
      </c>
      <c r="BK350" s="26">
        <f>+HLOOKUP(BJ350,Sistema_Puntos!$Q$5:$Y$43,'Auxiliar General'!BF$5,FALSE)</f>
        <v>0</v>
      </c>
      <c r="BL350" s="26" t="str">
        <f>+IF(VLOOKUP($B350,'Lista Puestos Valorados'!$B$11:$BK$510,MATCH('Auxiliar General'!BF$4,'Lista Puestos Valorados'!$B$10:$BK$10,0),0)="","No relevante",VLOOKUP($B350,'Lista Puestos Valorados'!$B$11:$BK$510,MATCH('Auxiliar General'!BF$4,'Lista Puestos Valorados'!$B$10:$BK$10,0),0))</f>
        <v>No relevante</v>
      </c>
      <c r="BM350" s="26">
        <f>+HLOOKUP(BL350,Sistema_Puntos!$Q$5:$Y$43,'Auxiliar General'!BH$5,FALSE)</f>
        <v>0</v>
      </c>
      <c r="BN350" s="26" t="str">
        <f>+IF(VLOOKUP($B350,'Lista Puestos Valorados'!$B$11:$BK$510,MATCH('Auxiliar General'!BH$4,'Lista Puestos Valorados'!$B$10:$BK$10,0),0)="","No relevante",VLOOKUP($B350,'Lista Puestos Valorados'!$B$11:$BK$510,MATCH('Auxiliar General'!BH$4,'Lista Puestos Valorados'!$B$10:$BK$10,0),0))</f>
        <v>No relevante</v>
      </c>
      <c r="BO350" s="26">
        <f>+HLOOKUP(BN350,Sistema_Puntos!$Q$5:$Y$43,'Auxiliar General'!BJ$5,FALSE)</f>
        <v>0</v>
      </c>
      <c r="BP350" s="26" t="str">
        <f>+IF(VLOOKUP($B350,'Lista Puestos Valorados'!$B$11:$BK$510,MATCH('Auxiliar General'!BJ$4,'Lista Puestos Valorados'!$B$10:$BK$10,0),0)="","No relevante",VLOOKUP($B350,'Lista Puestos Valorados'!$B$11:$BK$510,MATCH('Auxiliar General'!BJ$4,'Lista Puestos Valorados'!$B$10:$BK$10,0),0))</f>
        <v>No relevante</v>
      </c>
      <c r="BQ350" s="26">
        <f>+HLOOKUP(BP350,Sistema_Puntos!$Q$5:$Y$43,'Auxiliar General'!BL$5,FALSE)</f>
        <v>0</v>
      </c>
      <c r="BR350" s="26" t="str">
        <f>+IF(VLOOKUP($B350,'Lista Puestos Valorados'!$B$11:$BK$510,MATCH('Auxiliar General'!BL$4,'Lista Puestos Valorados'!$B$10:$BK$10,0),0)="","No relevante",VLOOKUP($B350,'Lista Puestos Valorados'!$B$11:$BK$510,MATCH('Auxiliar General'!BL$4,'Lista Puestos Valorados'!$B$10:$BK$10,0),0))</f>
        <v>No relevante</v>
      </c>
      <c r="BS350" s="26">
        <f>+HLOOKUP(BR350,Sistema_Puntos!$Q$5:$Y$43,'Auxiliar General'!BN$5,FALSE)</f>
        <v>0</v>
      </c>
      <c r="BT350" s="26" t="str">
        <f>+IF(VLOOKUP($B350,'Lista Puestos Valorados'!$B$11:$BK$510,MATCH('Auxiliar General'!BN$4,'Lista Puestos Valorados'!$B$10:$BK$10,0),0)="","No relevante",VLOOKUP($B350,'Lista Puestos Valorados'!$B$11:$BK$510,MATCH('Auxiliar General'!BN$4,'Lista Puestos Valorados'!$B$10:$BK$10,0),0))</f>
        <v>No relevante</v>
      </c>
      <c r="BU350" s="26">
        <f>+HLOOKUP(BT350,Sistema_Puntos!$Q$5:$Y$43,'Auxiliar General'!BP$5,FALSE)</f>
        <v>0</v>
      </c>
      <c r="BV350" s="26" t="str">
        <f>+IF(VLOOKUP($B350,'Lista Puestos Valorados'!$B$11:$BK$510,MATCH('Auxiliar General'!BP$4,'Lista Puestos Valorados'!$B$10:$BK$10,0),0)="","No relevante",VLOOKUP($B350,'Lista Puestos Valorados'!$B$11:$BK$510,MATCH('Auxiliar General'!BP$4,'Lista Puestos Valorados'!$B$10:$BK$10,0),0))</f>
        <v>No relevante</v>
      </c>
      <c r="BW350" s="26">
        <f>+HLOOKUP(BV350,Sistema_Puntos!$Q$5:$Y$43,'Auxiliar General'!BR$5,FALSE)</f>
        <v>0</v>
      </c>
      <c r="BX350" s="26" t="str">
        <f>+IF(VLOOKUP($B350,'Lista Puestos Valorados'!$B$11:$BK$510,MATCH('Auxiliar General'!BR$4,'Lista Puestos Valorados'!$B$10:$BK$10,0),0)="","No relevante",VLOOKUP($B350,'Lista Puestos Valorados'!$B$11:$BK$510,MATCH('Auxiliar General'!BR$4,'Lista Puestos Valorados'!$B$10:$BK$10,0),0))</f>
        <v>No relevante</v>
      </c>
      <c r="BY350" s="26">
        <f>+HLOOKUP(BX350,Sistema_Puntos!$Q$5:$Y$43,'Auxiliar General'!BT$5,FALSE)</f>
        <v>0</v>
      </c>
      <c r="BZ350" s="26" t="str">
        <f>+IF(VLOOKUP($B350,'Lista Puestos Valorados'!$B$11:$BK$510,MATCH('Auxiliar General'!BT$4,'Lista Puestos Valorados'!$B$10:$BK$10,0),0)="","No relevante",VLOOKUP($B350,'Lista Puestos Valorados'!$B$11:$BK$510,MATCH('Auxiliar General'!BT$4,'Lista Puestos Valorados'!$B$10:$BK$10,0),0))</f>
        <v>No relevante</v>
      </c>
      <c r="CA350" s="26">
        <f>+HLOOKUP(BZ350,Sistema_Puntos!$Q$5:$Y$43,'Auxiliar General'!BV$5,FALSE)</f>
        <v>0</v>
      </c>
      <c r="CB350" s="26" t="str">
        <f>+IF(VLOOKUP($B350,'Lista Puestos Valorados'!$B$11:$BK$510,MATCH('Auxiliar General'!BV$4,'Lista Puestos Valorados'!$B$10:$BK$10,0),0)="","No relevante",VLOOKUP($B350,'Lista Puestos Valorados'!$B$11:$BK$510,MATCH('Auxiliar General'!BV$4,'Lista Puestos Valorados'!$B$10:$BK$10,0),0))</f>
        <v>No relevante</v>
      </c>
      <c r="CC350" s="26">
        <f>+HLOOKUP(CB350,Sistema_Puntos!$Q$5:$Y$43,'Auxiliar General'!BX$5,FALSE)</f>
        <v>0</v>
      </c>
      <c r="CD350" s="26" t="str">
        <f>+IF(VLOOKUP($B350,'Lista Puestos Valorados'!$B$11:$BK$510,MATCH('Auxiliar General'!BX$4,'Lista Puestos Valorados'!$B$10:$BK$10,0),0)="","No relevante",VLOOKUP($B350,'Lista Puestos Valorados'!$B$11:$BK$510,MATCH('Auxiliar General'!BX$4,'Lista Puestos Valorados'!$B$10:$BK$10,0),0))</f>
        <v>No relevante</v>
      </c>
      <c r="CE350" s="26">
        <f>+HLOOKUP(CD350,Sistema_Puntos!$Q$5:$Y$43,'Auxiliar General'!BZ$5,FALSE)</f>
        <v>0</v>
      </c>
      <c r="CF350" s="26" t="str">
        <f>+IF(VLOOKUP($B350,'Lista Puestos Valorados'!$B$11:$BK$510,MATCH('Auxiliar General'!BZ$4,'Lista Puestos Valorados'!$B$10:$BK$10,0),0)="","No relevante",VLOOKUP($B350,'Lista Puestos Valorados'!$B$11:$BK$510,MATCH('Auxiliar General'!BZ$4,'Lista Puestos Valorados'!$B$10:$BK$10,0),0))</f>
        <v>No relevante</v>
      </c>
      <c r="CG350" s="26">
        <f>+HLOOKUP(CF350,Sistema_Puntos!$Q$5:$Y$43,'Auxiliar General'!CB$5,FALSE)</f>
        <v>0</v>
      </c>
      <c r="CH350" s="29"/>
      <c r="CI350" s="29"/>
    </row>
    <row r="351" spans="2:87" ht="17.55" customHeight="1">
      <c r="B351" s="26">
        <f>+'Listado de Puestos'!B351</f>
        <v>341</v>
      </c>
      <c r="C351" s="26" t="str">
        <f>+IF('Lista Puestos Valorados'!C351="","",'Lista Puestos Valorados'!C351)</f>
        <v/>
      </c>
      <c r="D351" s="26" t="str">
        <f>+IF('Lista Puestos Valorados'!D351="","",'Lista Puestos Valorados'!D351)</f>
        <v/>
      </c>
      <c r="E351" s="26" t="str">
        <f>+IF('Lista Puestos Valorados'!E351="","",'Lista Puestos Valorados'!E351)</f>
        <v/>
      </c>
      <c r="F351" s="26" t="str">
        <f>+IF('Lista Puestos Valorados'!F351="","",'Lista Puestos Valorados'!F351)</f>
        <v/>
      </c>
      <c r="G351" s="26" t="str">
        <f>+IF('Lista Puestos Valorados'!G351="","",'Lista Puestos Valorados'!G351)</f>
        <v/>
      </c>
      <c r="H351" s="26" t="str">
        <f>+IF('Lista Puestos Valorados'!H351="","",'Lista Puestos Valorados'!H351)</f>
        <v/>
      </c>
      <c r="I351" s="26" t="str">
        <f>+IF('Lista Puestos Valorados'!I351="","",'Lista Puestos Valorados'!I351)</f>
        <v/>
      </c>
      <c r="J351" s="118" t="e">
        <f t="array" ref="J351">+IF(L351="","",_xlfn.IFS(L351&lt;='Cortes de Agrupacion'!$F$15,'Cortes de Agrupacion'!$E$15,'Resultados General'!L351&lt;='Cortes de Agrupacion'!$F$14,'Cortes de Agrupacion'!$E$14,'Resultados General'!L351&lt;='Cortes de Agrupacion'!$F$13,'Cortes de Agrupacion'!$E$13,L351&lt;='Cortes de Agrupacion'!$F$12,'Cortes de Agrupacion'!$E$12,'Resultados General'!L351&lt;='Cortes de Agrupacion'!$F$11,'Cortes de Agrupacion'!$E$11,'Resultados General'!L351&lt;='Cortes de Agrupacion'!$F$10,'Cortes de Agrupacion'!$E$10,'Resultados General'!L351&lt;='Cortes de Agrupacion'!$F$9,'Cortes de Agrupacion'!$E$9,'Resultados General'!L351&lt;='Cortes de Agrupacion'!$F$8,'Cortes de Agrupacion'!$E$8,'Resultados General'!L351&lt;='Cortes de Agrupacion'!$F$7,'Cortes de Agrupacion'!$E$7,'Resultados General'!L351&lt;='Cortes de Agrupacion'!$F$6,'Cortes de Agrupacion'!$E$6))</f>
        <v>#VALUE!</v>
      </c>
      <c r="K351" s="118" t="str">
        <f t="shared" si="10"/>
        <v/>
      </c>
      <c r="L351" s="124" t="e">
        <f>#VALUE!</f>
        <v>#VALUE!</v>
      </c>
      <c r="M351" s="26" t="e">
        <f ca="1">+_xlfn.IFNA(VLOOKUP(C351,'Distribución de puestos'!$B$8:$I$507,8,0),"")</f>
        <v>#NAME?</v>
      </c>
      <c r="N351" s="26" t="str">
        <f>+IF(VLOOKUP($B351,'Lista Puestos Valorados'!$B$11:$BK$510,MATCH('Auxiliar General'!H$4,'Lista Puestos Valorados'!$B$10:$BK$10,0),0)="","No relevante",VLOOKUP($B351,'Lista Puestos Valorados'!$B$11:$BK$510,MATCH('Auxiliar General'!H$4,'Lista Puestos Valorados'!$B$10:$BK$10,0),0))</f>
        <v>No relevante</v>
      </c>
      <c r="O351" s="26">
        <f>+HLOOKUP(N351,Sistema_Puntos!$Q$5:$Y$43,'Auxiliar General'!J$5,FALSE)</f>
        <v>0</v>
      </c>
      <c r="P351" s="26" t="str">
        <f>+IF(VLOOKUP($B351,'Lista Puestos Valorados'!$B$11:$BK$510,MATCH('Auxiliar General'!J$4,'Lista Puestos Valorados'!$B$10:$BK$10,0),0)="","No relevante",VLOOKUP($B351,'Lista Puestos Valorados'!$B$11:$BK$510,MATCH('Auxiliar General'!J$4,'Lista Puestos Valorados'!$B$10:$BK$10,0),0))</f>
        <v>No relevante</v>
      </c>
      <c r="Q351" s="26">
        <f>+HLOOKUP(P351,Sistema_Puntos!$Q$5:$Y$43,'Auxiliar General'!L$5,FALSE)</f>
        <v>0</v>
      </c>
      <c r="R351" s="26" t="str">
        <f>+IF(VLOOKUP($B351,'Lista Puestos Valorados'!$B$11:$BK$510,MATCH('Auxiliar General'!L$4,'Lista Puestos Valorados'!$B$10:$BK$10,0),0)="","No relevante",VLOOKUP($B351,'Lista Puestos Valorados'!$B$11:$BK$510,MATCH('Auxiliar General'!L$4,'Lista Puestos Valorados'!$B$10:$BK$10,0),0))</f>
        <v>No relevante</v>
      </c>
      <c r="S351" s="26">
        <f>+HLOOKUP(R351,Sistema_Puntos!$Q$5:$Y$43,'Auxiliar General'!N$5,FALSE)</f>
        <v>0</v>
      </c>
      <c r="T351" s="26" t="str">
        <f>+IF(VLOOKUP($B351,'Lista Puestos Valorados'!$B$11:$BK$510,MATCH('Auxiliar General'!N$4,'Lista Puestos Valorados'!$B$10:$BK$10,0),0)="","No relevante",VLOOKUP($B351,'Lista Puestos Valorados'!$B$11:$BK$510,MATCH('Auxiliar General'!N$4,'Lista Puestos Valorados'!$B$10:$BK$10,0),0))</f>
        <v>No relevante</v>
      </c>
      <c r="U351" s="26">
        <f>+HLOOKUP(T351,Sistema_Puntos!$Q$5:$Y$43,'Auxiliar General'!P$5,FALSE)</f>
        <v>0</v>
      </c>
      <c r="V351" s="26" t="str">
        <f>+IF(VLOOKUP($B351,'Lista Puestos Valorados'!$B$11:$BK$510,MATCH('Auxiliar General'!P$4,'Lista Puestos Valorados'!$B$10:$BK$10,0),0)="","No relevante",VLOOKUP($B351,'Lista Puestos Valorados'!$B$11:$BK$510,MATCH('Auxiliar General'!P$4,'Lista Puestos Valorados'!$B$10:$BK$10,0),0))</f>
        <v>No relevante</v>
      </c>
      <c r="W351" s="26">
        <f>+HLOOKUP(V351,Sistema_Puntos!$Q$5:$Y$43,'Auxiliar General'!R$5,FALSE)</f>
        <v>0</v>
      </c>
      <c r="X351" s="26" t="str">
        <f>+IF(VLOOKUP($B351,'Lista Puestos Valorados'!$B$11:$BK$510,MATCH('Auxiliar General'!R$4,'Lista Puestos Valorados'!$B$10:$BK$10,0),0)="","No relevante",VLOOKUP($B351,'Lista Puestos Valorados'!$B$11:$BK$510,MATCH('Auxiliar General'!R$4,'Lista Puestos Valorados'!$B$10:$BK$10,0),0))</f>
        <v>No relevante</v>
      </c>
      <c r="Y351" s="26">
        <f>+HLOOKUP(X351,Sistema_Puntos!$Q$5:$Y$43,'Auxiliar General'!T$5,FALSE)</f>
        <v>0</v>
      </c>
      <c r="Z351" s="26" t="str">
        <f>+IF(VLOOKUP($B351,'Lista Puestos Valorados'!$B$11:$BK$510,MATCH('Auxiliar General'!T$4,'Lista Puestos Valorados'!$B$10:$BK$10,0),0)="","No relevante",VLOOKUP($B351,'Lista Puestos Valorados'!$B$11:$BK$510,MATCH('Auxiliar General'!T$4,'Lista Puestos Valorados'!$B$10:$BK$10,0),0))</f>
        <v>No relevante</v>
      </c>
      <c r="AA351" s="26">
        <f>+HLOOKUP(Z351,Sistema_Puntos!$Q$5:$Y$43,'Auxiliar General'!V$5,FALSE)</f>
        <v>0</v>
      </c>
      <c r="AB351" s="26" t="str">
        <f>+IF(VLOOKUP($B351,'Lista Puestos Valorados'!$B$11:$BK$510,MATCH('Auxiliar General'!V$4,'Lista Puestos Valorados'!$B$10:$BK$10,0),0)="","No relevante",VLOOKUP($B351,'Lista Puestos Valorados'!$B$11:$BK$510,MATCH('Auxiliar General'!V$4,'Lista Puestos Valorados'!$B$10:$BK$10,0),0))</f>
        <v>No relevante</v>
      </c>
      <c r="AC351" s="26">
        <f>+HLOOKUP(AB351,Sistema_Puntos!$Q$5:$Y$43,'Auxiliar General'!X$5,FALSE)</f>
        <v>0</v>
      </c>
      <c r="AD351" s="26" t="str">
        <f>+IF(VLOOKUP($B351,'Lista Puestos Valorados'!$B$11:$BK$510,MATCH('Auxiliar General'!X$4,'Lista Puestos Valorados'!$B$10:$BK$10,0),0)="","No relevante",VLOOKUP($B351,'Lista Puestos Valorados'!$B$11:$BK$510,MATCH('Auxiliar General'!X$4,'Lista Puestos Valorados'!$B$10:$BK$10,0),0))</f>
        <v>No relevante</v>
      </c>
      <c r="AE351" s="26">
        <f>+HLOOKUP(AD351,Sistema_Puntos!$Q$5:$Y$43,'Auxiliar General'!Z$5,FALSE)</f>
        <v>0</v>
      </c>
      <c r="AF351" s="26" t="str">
        <f>+IF(VLOOKUP($B351,'Lista Puestos Valorados'!$B$11:$BK$510,MATCH('Auxiliar General'!Z$4,'Lista Puestos Valorados'!$B$10:$BK$10,0),0)="","No relevante",VLOOKUP($B351,'Lista Puestos Valorados'!$B$11:$BK$510,MATCH('Auxiliar General'!Z$4,'Lista Puestos Valorados'!$B$10:$BK$10,0),0))</f>
        <v>No relevante</v>
      </c>
      <c r="AG351" s="26">
        <f>+HLOOKUP(AF351,Sistema_Puntos!$Q$5:$Y$43,'Auxiliar General'!AB$5,FALSE)</f>
        <v>0</v>
      </c>
      <c r="AH351" s="26" t="str">
        <f>+IF(VLOOKUP($B351,'Lista Puestos Valorados'!$B$11:$BK$510,MATCH('Auxiliar General'!AB$4,'Lista Puestos Valorados'!$B$10:$BK$10,0),0)="","No relevante",VLOOKUP($B351,'Lista Puestos Valorados'!$B$11:$BK$510,MATCH('Auxiliar General'!AB$4,'Lista Puestos Valorados'!$B$10:$BK$10,0),0))</f>
        <v>No relevante</v>
      </c>
      <c r="AI351" s="26">
        <f>+HLOOKUP(AH351,Sistema_Puntos!$Q$5:$Y$43,'Auxiliar General'!AD$5,FALSE)</f>
        <v>0</v>
      </c>
      <c r="AJ351" s="26" t="str">
        <f>+IF(VLOOKUP($B351,'Lista Puestos Valorados'!$B$11:$BK$510,MATCH('Auxiliar General'!AD$4,'Lista Puestos Valorados'!$B$10:$BK$10,0),0)="","No relevante",VLOOKUP($B351,'Lista Puestos Valorados'!$B$11:$BK$510,MATCH('Auxiliar General'!AD$4,'Lista Puestos Valorados'!$B$10:$BK$10,0),0))</f>
        <v>No relevante</v>
      </c>
      <c r="AK351" s="26">
        <f>+HLOOKUP(AJ351,Sistema_Puntos!$Q$5:$Y$43,'Auxiliar General'!AF$5,FALSE)</f>
        <v>0</v>
      </c>
      <c r="AL351" s="26" t="str">
        <f>+IF(VLOOKUP($B351,'Lista Puestos Valorados'!$B$11:$BK$510,MATCH('Auxiliar General'!AF$4,'Lista Puestos Valorados'!$B$10:$BK$10,0),0)="","No relevante",VLOOKUP($B351,'Lista Puestos Valorados'!$B$11:$BK$510,MATCH('Auxiliar General'!AF$4,'Lista Puestos Valorados'!$B$10:$BK$10,0),0))</f>
        <v>No relevante</v>
      </c>
      <c r="AM351" s="26">
        <f>+HLOOKUP(AL351,Sistema_Puntos!$Q$5:$Y$43,'Auxiliar General'!AH$5,FALSE)</f>
        <v>0</v>
      </c>
      <c r="AN351" s="26" t="str">
        <f>+IF(VLOOKUP($B351,'Lista Puestos Valorados'!$B$11:$BK$510,MATCH('Auxiliar General'!AH$4,'Lista Puestos Valorados'!$B$10:$BK$10,0),0)="","No relevante",VLOOKUP($B351,'Lista Puestos Valorados'!$B$11:$BK$510,MATCH('Auxiliar General'!AH$4,'Lista Puestos Valorados'!$B$10:$BK$10,0),0))</f>
        <v>No relevante</v>
      </c>
      <c r="AO351" s="26">
        <f>+HLOOKUP(AN351,Sistema_Puntos!$Q$5:$Y$43,'Auxiliar General'!AJ$5,FALSE)</f>
        <v>0</v>
      </c>
      <c r="AP351" s="26" t="str">
        <f>+IF(VLOOKUP($B351,'Lista Puestos Valorados'!$B$11:$BK$510,MATCH('Auxiliar General'!AJ$4,'Lista Puestos Valorados'!$B$10:$BK$10,0),0)="","No relevante",VLOOKUP($B351,'Lista Puestos Valorados'!$B$11:$BK$510,MATCH('Auxiliar General'!AJ$4,'Lista Puestos Valorados'!$B$10:$BK$10,0),0))</f>
        <v>No relevante</v>
      </c>
      <c r="AQ351" s="26">
        <f>+HLOOKUP(AP351,Sistema_Puntos!$Q$5:$Y$43,'Auxiliar General'!AL$5,FALSE)</f>
        <v>0</v>
      </c>
      <c r="AR351" s="26" t="str">
        <f>+IF(VLOOKUP($B351,'Lista Puestos Valorados'!$B$11:$BK$510,MATCH('Auxiliar General'!AL$4,'Lista Puestos Valorados'!$B$10:$BK$10,0),0)="","No relevante",VLOOKUP($B351,'Lista Puestos Valorados'!$B$11:$BK$510,MATCH('Auxiliar General'!AL$4,'Lista Puestos Valorados'!$B$10:$BK$10,0),0))</f>
        <v>No relevante</v>
      </c>
      <c r="AS351" s="26">
        <f>+HLOOKUP(AR351,Sistema_Puntos!$Q$5:$Y$43,'Auxiliar General'!AN$5,FALSE)</f>
        <v>0</v>
      </c>
      <c r="AT351" s="26" t="str">
        <f>+IF(VLOOKUP($B351,'Lista Puestos Valorados'!$B$11:$BK$510,MATCH('Auxiliar General'!AN$4,'Lista Puestos Valorados'!$B$10:$BK$10,0),0)="","No relevante",VLOOKUP($B351,'Lista Puestos Valorados'!$B$11:$BK$510,MATCH('Auxiliar General'!AN$4,'Lista Puestos Valorados'!$B$10:$BK$10,0),0))</f>
        <v>No relevante</v>
      </c>
      <c r="AU351" s="26">
        <f>+HLOOKUP(AT351,Sistema_Puntos!$Q$5:$Y$43,'Auxiliar General'!AP$5,FALSE)</f>
        <v>0</v>
      </c>
      <c r="AV351" s="26" t="str">
        <f>+IF(VLOOKUP($B351,'Lista Puestos Valorados'!$B$11:$BK$510,MATCH('Auxiliar General'!AP$4,'Lista Puestos Valorados'!$B$10:$BK$10,0),0)="","No relevante",VLOOKUP($B351,'Lista Puestos Valorados'!$B$11:$BK$510,MATCH('Auxiliar General'!AP$4,'Lista Puestos Valorados'!$B$10:$BK$10,0),0))</f>
        <v>No relevante</v>
      </c>
      <c r="AW351" s="26">
        <f>+HLOOKUP(AV351,Sistema_Puntos!$Q$5:$Y$43,'Auxiliar General'!AR$5,FALSE)</f>
        <v>0</v>
      </c>
      <c r="AX351" s="26" t="str">
        <f>+IF(VLOOKUP($B351,'Lista Puestos Valorados'!$B$11:$BK$510,MATCH('Auxiliar General'!AR$4,'Lista Puestos Valorados'!$B$10:$BK$10,0),0)="","No relevante",VLOOKUP($B351,'Lista Puestos Valorados'!$B$11:$BK$510,MATCH('Auxiliar General'!AR$4,'Lista Puestos Valorados'!$B$10:$BK$10,0),0))</f>
        <v>No relevante</v>
      </c>
      <c r="AY351" s="26">
        <f>+HLOOKUP(AX351,Sistema_Puntos!$Q$5:$Y$43,'Auxiliar General'!AT$5,FALSE)</f>
        <v>0</v>
      </c>
      <c r="AZ351" s="26" t="str">
        <f>+IF(VLOOKUP($B351,'Lista Puestos Valorados'!$B$11:$BK$510,MATCH('Auxiliar General'!AT$4,'Lista Puestos Valorados'!$B$10:$BK$10,0),0)="","No relevante",VLOOKUP($B351,'Lista Puestos Valorados'!$B$11:$BK$510,MATCH('Auxiliar General'!AT$4,'Lista Puestos Valorados'!$B$10:$BK$10,0),0))</f>
        <v>No relevante</v>
      </c>
      <c r="BA351" s="26">
        <f>+HLOOKUP(AZ351,Sistema_Puntos!$Q$5:$Y$43,'Auxiliar General'!AV$5,FALSE)</f>
        <v>0</v>
      </c>
      <c r="BB351" s="26" t="str">
        <f>+IF(VLOOKUP($B351,'Lista Puestos Valorados'!$B$11:$BK$510,MATCH('Auxiliar General'!AV$4,'Lista Puestos Valorados'!$B$10:$BK$10,0),0)="","No relevante",VLOOKUP($B351,'Lista Puestos Valorados'!$B$11:$BK$510,MATCH('Auxiliar General'!AV$4,'Lista Puestos Valorados'!$B$10:$BK$10,0),0))</f>
        <v>No relevante</v>
      </c>
      <c r="BC351" s="26">
        <f>+HLOOKUP(BB351,Sistema_Puntos!$Q$5:$Y$43,'Auxiliar General'!AX$5,FALSE)</f>
        <v>0</v>
      </c>
      <c r="BD351" s="26" t="str">
        <f>+IF(VLOOKUP($B351,'Lista Puestos Valorados'!$B$11:$BK$510,MATCH('Auxiliar General'!AX$4,'Lista Puestos Valorados'!$B$10:$BK$10,0),0)="","No relevante",VLOOKUP($B351,'Lista Puestos Valorados'!$B$11:$BK$510,MATCH('Auxiliar General'!AX$4,'Lista Puestos Valorados'!$B$10:$BK$10,0),0))</f>
        <v>No relevante</v>
      </c>
      <c r="BE351" s="26">
        <f>+HLOOKUP(BD351,Sistema_Puntos!$Q$5:$Y$43,'Auxiliar General'!AZ$5,FALSE)</f>
        <v>0</v>
      </c>
      <c r="BF351" s="26" t="str">
        <f>+IF(VLOOKUP($B351,'Lista Puestos Valorados'!$B$11:$BK$510,MATCH('Auxiliar General'!AZ$4,'Lista Puestos Valorados'!$B$10:$BK$10,0),0)="","No relevante",VLOOKUP($B351,'Lista Puestos Valorados'!$B$11:$BK$510,MATCH('Auxiliar General'!AZ$4,'Lista Puestos Valorados'!$B$10:$BK$10,0),0))</f>
        <v>No relevante</v>
      </c>
      <c r="BG351" s="26">
        <f>+HLOOKUP(BF351,Sistema_Puntos!$Q$5:$Y$43,'Auxiliar General'!BB$5,FALSE)</f>
        <v>0</v>
      </c>
      <c r="BH351" s="26" t="str">
        <f>+IF(VLOOKUP($B351,'Lista Puestos Valorados'!$B$11:$BK$510,MATCH('Auxiliar General'!BB$4,'Lista Puestos Valorados'!$B$10:$BK$10,0),0)="","No relevante",VLOOKUP($B351,'Lista Puestos Valorados'!$B$11:$BK$510,MATCH('Auxiliar General'!BB$4,'Lista Puestos Valorados'!$B$10:$BK$10,0),0))</f>
        <v>No relevante</v>
      </c>
      <c r="BI351" s="26">
        <f>+HLOOKUP(BH351,Sistema_Puntos!$Q$5:$Y$43,'Auxiliar General'!BD$5,FALSE)</f>
        <v>0</v>
      </c>
      <c r="BJ351" s="26" t="str">
        <f>+IF(VLOOKUP($B351,'Lista Puestos Valorados'!$B$11:$BK$510,MATCH('Auxiliar General'!BD$4,'Lista Puestos Valorados'!$B$10:$BK$10,0),0)="","No relevante",VLOOKUP($B351,'Lista Puestos Valorados'!$B$11:$BK$510,MATCH('Auxiliar General'!BD$4,'Lista Puestos Valorados'!$B$10:$BK$10,0),0))</f>
        <v>No relevante</v>
      </c>
      <c r="BK351" s="26">
        <f>+HLOOKUP(BJ351,Sistema_Puntos!$Q$5:$Y$43,'Auxiliar General'!BF$5,FALSE)</f>
        <v>0</v>
      </c>
      <c r="BL351" s="26" t="str">
        <f>+IF(VLOOKUP($B351,'Lista Puestos Valorados'!$B$11:$BK$510,MATCH('Auxiliar General'!BF$4,'Lista Puestos Valorados'!$B$10:$BK$10,0),0)="","No relevante",VLOOKUP($B351,'Lista Puestos Valorados'!$B$11:$BK$510,MATCH('Auxiliar General'!BF$4,'Lista Puestos Valorados'!$B$10:$BK$10,0),0))</f>
        <v>No relevante</v>
      </c>
      <c r="BM351" s="26">
        <f>+HLOOKUP(BL351,Sistema_Puntos!$Q$5:$Y$43,'Auxiliar General'!BH$5,FALSE)</f>
        <v>0</v>
      </c>
      <c r="BN351" s="26" t="str">
        <f>+IF(VLOOKUP($B351,'Lista Puestos Valorados'!$B$11:$BK$510,MATCH('Auxiliar General'!BH$4,'Lista Puestos Valorados'!$B$10:$BK$10,0),0)="","No relevante",VLOOKUP($B351,'Lista Puestos Valorados'!$B$11:$BK$510,MATCH('Auxiliar General'!BH$4,'Lista Puestos Valorados'!$B$10:$BK$10,0),0))</f>
        <v>No relevante</v>
      </c>
      <c r="BO351" s="26">
        <f>+HLOOKUP(BN351,Sistema_Puntos!$Q$5:$Y$43,'Auxiliar General'!BJ$5,FALSE)</f>
        <v>0</v>
      </c>
      <c r="BP351" s="26" t="str">
        <f>+IF(VLOOKUP($B351,'Lista Puestos Valorados'!$B$11:$BK$510,MATCH('Auxiliar General'!BJ$4,'Lista Puestos Valorados'!$B$10:$BK$10,0),0)="","No relevante",VLOOKUP($B351,'Lista Puestos Valorados'!$B$11:$BK$510,MATCH('Auxiliar General'!BJ$4,'Lista Puestos Valorados'!$B$10:$BK$10,0),0))</f>
        <v>No relevante</v>
      </c>
      <c r="BQ351" s="26">
        <f>+HLOOKUP(BP351,Sistema_Puntos!$Q$5:$Y$43,'Auxiliar General'!BL$5,FALSE)</f>
        <v>0</v>
      </c>
      <c r="BR351" s="26" t="str">
        <f>+IF(VLOOKUP($B351,'Lista Puestos Valorados'!$B$11:$BK$510,MATCH('Auxiliar General'!BL$4,'Lista Puestos Valorados'!$B$10:$BK$10,0),0)="","No relevante",VLOOKUP($B351,'Lista Puestos Valorados'!$B$11:$BK$510,MATCH('Auxiliar General'!BL$4,'Lista Puestos Valorados'!$B$10:$BK$10,0),0))</f>
        <v>No relevante</v>
      </c>
      <c r="BS351" s="26">
        <f>+HLOOKUP(BR351,Sistema_Puntos!$Q$5:$Y$43,'Auxiliar General'!BN$5,FALSE)</f>
        <v>0</v>
      </c>
      <c r="BT351" s="26" t="str">
        <f>+IF(VLOOKUP($B351,'Lista Puestos Valorados'!$B$11:$BK$510,MATCH('Auxiliar General'!BN$4,'Lista Puestos Valorados'!$B$10:$BK$10,0),0)="","No relevante",VLOOKUP($B351,'Lista Puestos Valorados'!$B$11:$BK$510,MATCH('Auxiliar General'!BN$4,'Lista Puestos Valorados'!$B$10:$BK$10,0),0))</f>
        <v>No relevante</v>
      </c>
      <c r="BU351" s="26">
        <f>+HLOOKUP(BT351,Sistema_Puntos!$Q$5:$Y$43,'Auxiliar General'!BP$5,FALSE)</f>
        <v>0</v>
      </c>
      <c r="BV351" s="26" t="str">
        <f>+IF(VLOOKUP($B351,'Lista Puestos Valorados'!$B$11:$BK$510,MATCH('Auxiliar General'!BP$4,'Lista Puestos Valorados'!$B$10:$BK$10,0),0)="","No relevante",VLOOKUP($B351,'Lista Puestos Valorados'!$B$11:$BK$510,MATCH('Auxiliar General'!BP$4,'Lista Puestos Valorados'!$B$10:$BK$10,0),0))</f>
        <v>No relevante</v>
      </c>
      <c r="BW351" s="26">
        <f>+HLOOKUP(BV351,Sistema_Puntos!$Q$5:$Y$43,'Auxiliar General'!BR$5,FALSE)</f>
        <v>0</v>
      </c>
      <c r="BX351" s="26" t="str">
        <f>+IF(VLOOKUP($B351,'Lista Puestos Valorados'!$B$11:$BK$510,MATCH('Auxiliar General'!BR$4,'Lista Puestos Valorados'!$B$10:$BK$10,0),0)="","No relevante",VLOOKUP($B351,'Lista Puestos Valorados'!$B$11:$BK$510,MATCH('Auxiliar General'!BR$4,'Lista Puestos Valorados'!$B$10:$BK$10,0),0))</f>
        <v>No relevante</v>
      </c>
      <c r="BY351" s="26">
        <f>+HLOOKUP(BX351,Sistema_Puntos!$Q$5:$Y$43,'Auxiliar General'!BT$5,FALSE)</f>
        <v>0</v>
      </c>
      <c r="BZ351" s="26" t="str">
        <f>+IF(VLOOKUP($B351,'Lista Puestos Valorados'!$B$11:$BK$510,MATCH('Auxiliar General'!BT$4,'Lista Puestos Valorados'!$B$10:$BK$10,0),0)="","No relevante",VLOOKUP($B351,'Lista Puestos Valorados'!$B$11:$BK$510,MATCH('Auxiliar General'!BT$4,'Lista Puestos Valorados'!$B$10:$BK$10,0),0))</f>
        <v>No relevante</v>
      </c>
      <c r="CA351" s="26">
        <f>+HLOOKUP(BZ351,Sistema_Puntos!$Q$5:$Y$43,'Auxiliar General'!BV$5,FALSE)</f>
        <v>0</v>
      </c>
      <c r="CB351" s="26" t="str">
        <f>+IF(VLOOKUP($B351,'Lista Puestos Valorados'!$B$11:$BK$510,MATCH('Auxiliar General'!BV$4,'Lista Puestos Valorados'!$B$10:$BK$10,0),0)="","No relevante",VLOOKUP($B351,'Lista Puestos Valorados'!$B$11:$BK$510,MATCH('Auxiliar General'!BV$4,'Lista Puestos Valorados'!$B$10:$BK$10,0),0))</f>
        <v>No relevante</v>
      </c>
      <c r="CC351" s="26">
        <f>+HLOOKUP(CB351,Sistema_Puntos!$Q$5:$Y$43,'Auxiliar General'!BX$5,FALSE)</f>
        <v>0</v>
      </c>
      <c r="CD351" s="26" t="str">
        <f>+IF(VLOOKUP($B351,'Lista Puestos Valorados'!$B$11:$BK$510,MATCH('Auxiliar General'!BX$4,'Lista Puestos Valorados'!$B$10:$BK$10,0),0)="","No relevante",VLOOKUP($B351,'Lista Puestos Valorados'!$B$11:$BK$510,MATCH('Auxiliar General'!BX$4,'Lista Puestos Valorados'!$B$10:$BK$10,0),0))</f>
        <v>No relevante</v>
      </c>
      <c r="CE351" s="26">
        <f>+HLOOKUP(CD351,Sistema_Puntos!$Q$5:$Y$43,'Auxiliar General'!BZ$5,FALSE)</f>
        <v>0</v>
      </c>
      <c r="CF351" s="26" t="str">
        <f>+IF(VLOOKUP($B351,'Lista Puestos Valorados'!$B$11:$BK$510,MATCH('Auxiliar General'!BZ$4,'Lista Puestos Valorados'!$B$10:$BK$10,0),0)="","No relevante",VLOOKUP($B351,'Lista Puestos Valorados'!$B$11:$BK$510,MATCH('Auxiliar General'!BZ$4,'Lista Puestos Valorados'!$B$10:$BK$10,0),0))</f>
        <v>No relevante</v>
      </c>
      <c r="CG351" s="26">
        <f>+HLOOKUP(CF351,Sistema_Puntos!$Q$5:$Y$43,'Auxiliar General'!CB$5,FALSE)</f>
        <v>0</v>
      </c>
      <c r="CH351" s="29"/>
      <c r="CI351" s="29"/>
    </row>
    <row r="352" spans="2:87" ht="17.55" customHeight="1">
      <c r="B352" s="26">
        <f>+'Listado de Puestos'!B352</f>
        <v>342</v>
      </c>
      <c r="C352" s="26" t="str">
        <f>+IF('Lista Puestos Valorados'!C352="","",'Lista Puestos Valorados'!C352)</f>
        <v/>
      </c>
      <c r="D352" s="26" t="str">
        <f>+IF('Lista Puestos Valorados'!D352="","",'Lista Puestos Valorados'!D352)</f>
        <v/>
      </c>
      <c r="E352" s="26" t="str">
        <f>+IF('Lista Puestos Valorados'!E352="","",'Lista Puestos Valorados'!E352)</f>
        <v/>
      </c>
      <c r="F352" s="26" t="str">
        <f>+IF('Lista Puestos Valorados'!F352="","",'Lista Puestos Valorados'!F352)</f>
        <v/>
      </c>
      <c r="G352" s="26" t="str">
        <f>+IF('Lista Puestos Valorados'!G352="","",'Lista Puestos Valorados'!G352)</f>
        <v/>
      </c>
      <c r="H352" s="26" t="str">
        <f>+IF('Lista Puestos Valorados'!H352="","",'Lista Puestos Valorados'!H352)</f>
        <v/>
      </c>
      <c r="I352" s="26" t="str">
        <f>+IF('Lista Puestos Valorados'!I352="","",'Lista Puestos Valorados'!I352)</f>
        <v/>
      </c>
      <c r="J352" s="118" t="e">
        <f t="array" ref="J352">+IF(L352="","",_xlfn.IFS(L352&lt;='Cortes de Agrupacion'!$F$15,'Cortes de Agrupacion'!$E$15,'Resultados General'!L352&lt;='Cortes de Agrupacion'!$F$14,'Cortes de Agrupacion'!$E$14,'Resultados General'!L352&lt;='Cortes de Agrupacion'!$F$13,'Cortes de Agrupacion'!$E$13,L352&lt;='Cortes de Agrupacion'!$F$12,'Cortes de Agrupacion'!$E$12,'Resultados General'!L352&lt;='Cortes de Agrupacion'!$F$11,'Cortes de Agrupacion'!$E$11,'Resultados General'!L352&lt;='Cortes de Agrupacion'!$F$10,'Cortes de Agrupacion'!$E$10,'Resultados General'!L352&lt;='Cortes de Agrupacion'!$F$9,'Cortes de Agrupacion'!$E$9,'Resultados General'!L352&lt;='Cortes de Agrupacion'!$F$8,'Cortes de Agrupacion'!$E$8,'Resultados General'!L352&lt;='Cortes de Agrupacion'!$F$7,'Cortes de Agrupacion'!$E$7,'Resultados General'!L352&lt;='Cortes de Agrupacion'!$F$6,'Cortes de Agrupacion'!$E$6))</f>
        <v>#VALUE!</v>
      </c>
      <c r="K352" s="118" t="str">
        <f t="shared" si="10"/>
        <v/>
      </c>
      <c r="L352" s="124" t="e">
        <f>#VALUE!</f>
        <v>#VALUE!</v>
      </c>
      <c r="M352" s="26" t="e">
        <f ca="1">+_xlfn.IFNA(VLOOKUP(C352,'Distribución de puestos'!$B$8:$I$507,8,0),"")</f>
        <v>#NAME?</v>
      </c>
      <c r="N352" s="26" t="str">
        <f>+IF(VLOOKUP($B352,'Lista Puestos Valorados'!$B$11:$BK$510,MATCH('Auxiliar General'!H$4,'Lista Puestos Valorados'!$B$10:$BK$10,0),0)="","No relevante",VLOOKUP($B352,'Lista Puestos Valorados'!$B$11:$BK$510,MATCH('Auxiliar General'!H$4,'Lista Puestos Valorados'!$B$10:$BK$10,0),0))</f>
        <v>No relevante</v>
      </c>
      <c r="O352" s="26">
        <f>+HLOOKUP(N352,Sistema_Puntos!$Q$5:$Y$43,'Auxiliar General'!J$5,FALSE)</f>
        <v>0</v>
      </c>
      <c r="P352" s="26" t="str">
        <f>+IF(VLOOKUP($B352,'Lista Puestos Valorados'!$B$11:$BK$510,MATCH('Auxiliar General'!J$4,'Lista Puestos Valorados'!$B$10:$BK$10,0),0)="","No relevante",VLOOKUP($B352,'Lista Puestos Valorados'!$B$11:$BK$510,MATCH('Auxiliar General'!J$4,'Lista Puestos Valorados'!$B$10:$BK$10,0),0))</f>
        <v>No relevante</v>
      </c>
      <c r="Q352" s="26">
        <f>+HLOOKUP(P352,Sistema_Puntos!$Q$5:$Y$43,'Auxiliar General'!L$5,FALSE)</f>
        <v>0</v>
      </c>
      <c r="R352" s="26" t="str">
        <f>+IF(VLOOKUP($B352,'Lista Puestos Valorados'!$B$11:$BK$510,MATCH('Auxiliar General'!L$4,'Lista Puestos Valorados'!$B$10:$BK$10,0),0)="","No relevante",VLOOKUP($B352,'Lista Puestos Valorados'!$B$11:$BK$510,MATCH('Auxiliar General'!L$4,'Lista Puestos Valorados'!$B$10:$BK$10,0),0))</f>
        <v>No relevante</v>
      </c>
      <c r="S352" s="26">
        <f>+HLOOKUP(R352,Sistema_Puntos!$Q$5:$Y$43,'Auxiliar General'!N$5,FALSE)</f>
        <v>0</v>
      </c>
      <c r="T352" s="26" t="str">
        <f>+IF(VLOOKUP($B352,'Lista Puestos Valorados'!$B$11:$BK$510,MATCH('Auxiliar General'!N$4,'Lista Puestos Valorados'!$B$10:$BK$10,0),0)="","No relevante",VLOOKUP($B352,'Lista Puestos Valorados'!$B$11:$BK$510,MATCH('Auxiliar General'!N$4,'Lista Puestos Valorados'!$B$10:$BK$10,0),0))</f>
        <v>No relevante</v>
      </c>
      <c r="U352" s="26">
        <f>+HLOOKUP(T352,Sistema_Puntos!$Q$5:$Y$43,'Auxiliar General'!P$5,FALSE)</f>
        <v>0</v>
      </c>
      <c r="V352" s="26" t="str">
        <f>+IF(VLOOKUP($B352,'Lista Puestos Valorados'!$B$11:$BK$510,MATCH('Auxiliar General'!P$4,'Lista Puestos Valorados'!$B$10:$BK$10,0),0)="","No relevante",VLOOKUP($B352,'Lista Puestos Valorados'!$B$11:$BK$510,MATCH('Auxiliar General'!P$4,'Lista Puestos Valorados'!$B$10:$BK$10,0),0))</f>
        <v>No relevante</v>
      </c>
      <c r="W352" s="26">
        <f>+HLOOKUP(V352,Sistema_Puntos!$Q$5:$Y$43,'Auxiliar General'!R$5,FALSE)</f>
        <v>0</v>
      </c>
      <c r="X352" s="26" t="str">
        <f>+IF(VLOOKUP($B352,'Lista Puestos Valorados'!$B$11:$BK$510,MATCH('Auxiliar General'!R$4,'Lista Puestos Valorados'!$B$10:$BK$10,0),0)="","No relevante",VLOOKUP($B352,'Lista Puestos Valorados'!$B$11:$BK$510,MATCH('Auxiliar General'!R$4,'Lista Puestos Valorados'!$B$10:$BK$10,0),0))</f>
        <v>No relevante</v>
      </c>
      <c r="Y352" s="26">
        <f>+HLOOKUP(X352,Sistema_Puntos!$Q$5:$Y$43,'Auxiliar General'!T$5,FALSE)</f>
        <v>0</v>
      </c>
      <c r="Z352" s="26" t="str">
        <f>+IF(VLOOKUP($B352,'Lista Puestos Valorados'!$B$11:$BK$510,MATCH('Auxiliar General'!T$4,'Lista Puestos Valorados'!$B$10:$BK$10,0),0)="","No relevante",VLOOKUP($B352,'Lista Puestos Valorados'!$B$11:$BK$510,MATCH('Auxiliar General'!T$4,'Lista Puestos Valorados'!$B$10:$BK$10,0),0))</f>
        <v>No relevante</v>
      </c>
      <c r="AA352" s="26">
        <f>+HLOOKUP(Z352,Sistema_Puntos!$Q$5:$Y$43,'Auxiliar General'!V$5,FALSE)</f>
        <v>0</v>
      </c>
      <c r="AB352" s="26" t="str">
        <f>+IF(VLOOKUP($B352,'Lista Puestos Valorados'!$B$11:$BK$510,MATCH('Auxiliar General'!V$4,'Lista Puestos Valorados'!$B$10:$BK$10,0),0)="","No relevante",VLOOKUP($B352,'Lista Puestos Valorados'!$B$11:$BK$510,MATCH('Auxiliar General'!V$4,'Lista Puestos Valorados'!$B$10:$BK$10,0),0))</f>
        <v>No relevante</v>
      </c>
      <c r="AC352" s="26">
        <f>+HLOOKUP(AB352,Sistema_Puntos!$Q$5:$Y$43,'Auxiliar General'!X$5,FALSE)</f>
        <v>0</v>
      </c>
      <c r="AD352" s="26" t="str">
        <f>+IF(VLOOKUP($B352,'Lista Puestos Valorados'!$B$11:$BK$510,MATCH('Auxiliar General'!X$4,'Lista Puestos Valorados'!$B$10:$BK$10,0),0)="","No relevante",VLOOKUP($B352,'Lista Puestos Valorados'!$B$11:$BK$510,MATCH('Auxiliar General'!X$4,'Lista Puestos Valorados'!$B$10:$BK$10,0),0))</f>
        <v>No relevante</v>
      </c>
      <c r="AE352" s="26">
        <f>+HLOOKUP(AD352,Sistema_Puntos!$Q$5:$Y$43,'Auxiliar General'!Z$5,FALSE)</f>
        <v>0</v>
      </c>
      <c r="AF352" s="26" t="str">
        <f>+IF(VLOOKUP($B352,'Lista Puestos Valorados'!$B$11:$BK$510,MATCH('Auxiliar General'!Z$4,'Lista Puestos Valorados'!$B$10:$BK$10,0),0)="","No relevante",VLOOKUP($B352,'Lista Puestos Valorados'!$B$11:$BK$510,MATCH('Auxiliar General'!Z$4,'Lista Puestos Valorados'!$B$10:$BK$10,0),0))</f>
        <v>No relevante</v>
      </c>
      <c r="AG352" s="26">
        <f>+HLOOKUP(AF352,Sistema_Puntos!$Q$5:$Y$43,'Auxiliar General'!AB$5,FALSE)</f>
        <v>0</v>
      </c>
      <c r="AH352" s="26" t="str">
        <f>+IF(VLOOKUP($B352,'Lista Puestos Valorados'!$B$11:$BK$510,MATCH('Auxiliar General'!AB$4,'Lista Puestos Valorados'!$B$10:$BK$10,0),0)="","No relevante",VLOOKUP($B352,'Lista Puestos Valorados'!$B$11:$BK$510,MATCH('Auxiliar General'!AB$4,'Lista Puestos Valorados'!$B$10:$BK$10,0),0))</f>
        <v>No relevante</v>
      </c>
      <c r="AI352" s="26">
        <f>+HLOOKUP(AH352,Sistema_Puntos!$Q$5:$Y$43,'Auxiliar General'!AD$5,FALSE)</f>
        <v>0</v>
      </c>
      <c r="AJ352" s="26" t="str">
        <f>+IF(VLOOKUP($B352,'Lista Puestos Valorados'!$B$11:$BK$510,MATCH('Auxiliar General'!AD$4,'Lista Puestos Valorados'!$B$10:$BK$10,0),0)="","No relevante",VLOOKUP($B352,'Lista Puestos Valorados'!$B$11:$BK$510,MATCH('Auxiliar General'!AD$4,'Lista Puestos Valorados'!$B$10:$BK$10,0),0))</f>
        <v>No relevante</v>
      </c>
      <c r="AK352" s="26">
        <f>+HLOOKUP(AJ352,Sistema_Puntos!$Q$5:$Y$43,'Auxiliar General'!AF$5,FALSE)</f>
        <v>0</v>
      </c>
      <c r="AL352" s="26" t="str">
        <f>+IF(VLOOKUP($B352,'Lista Puestos Valorados'!$B$11:$BK$510,MATCH('Auxiliar General'!AF$4,'Lista Puestos Valorados'!$B$10:$BK$10,0),0)="","No relevante",VLOOKUP($B352,'Lista Puestos Valorados'!$B$11:$BK$510,MATCH('Auxiliar General'!AF$4,'Lista Puestos Valorados'!$B$10:$BK$10,0),0))</f>
        <v>No relevante</v>
      </c>
      <c r="AM352" s="26">
        <f>+HLOOKUP(AL352,Sistema_Puntos!$Q$5:$Y$43,'Auxiliar General'!AH$5,FALSE)</f>
        <v>0</v>
      </c>
      <c r="AN352" s="26" t="str">
        <f>+IF(VLOOKUP($B352,'Lista Puestos Valorados'!$B$11:$BK$510,MATCH('Auxiliar General'!AH$4,'Lista Puestos Valorados'!$B$10:$BK$10,0),0)="","No relevante",VLOOKUP($B352,'Lista Puestos Valorados'!$B$11:$BK$510,MATCH('Auxiliar General'!AH$4,'Lista Puestos Valorados'!$B$10:$BK$10,0),0))</f>
        <v>No relevante</v>
      </c>
      <c r="AO352" s="26">
        <f>+HLOOKUP(AN352,Sistema_Puntos!$Q$5:$Y$43,'Auxiliar General'!AJ$5,FALSE)</f>
        <v>0</v>
      </c>
      <c r="AP352" s="26" t="str">
        <f>+IF(VLOOKUP($B352,'Lista Puestos Valorados'!$B$11:$BK$510,MATCH('Auxiliar General'!AJ$4,'Lista Puestos Valorados'!$B$10:$BK$10,0),0)="","No relevante",VLOOKUP($B352,'Lista Puestos Valorados'!$B$11:$BK$510,MATCH('Auxiliar General'!AJ$4,'Lista Puestos Valorados'!$B$10:$BK$10,0),0))</f>
        <v>No relevante</v>
      </c>
      <c r="AQ352" s="26">
        <f>+HLOOKUP(AP352,Sistema_Puntos!$Q$5:$Y$43,'Auxiliar General'!AL$5,FALSE)</f>
        <v>0</v>
      </c>
      <c r="AR352" s="26" t="str">
        <f>+IF(VLOOKUP($B352,'Lista Puestos Valorados'!$B$11:$BK$510,MATCH('Auxiliar General'!AL$4,'Lista Puestos Valorados'!$B$10:$BK$10,0),0)="","No relevante",VLOOKUP($B352,'Lista Puestos Valorados'!$B$11:$BK$510,MATCH('Auxiliar General'!AL$4,'Lista Puestos Valorados'!$B$10:$BK$10,0),0))</f>
        <v>No relevante</v>
      </c>
      <c r="AS352" s="26">
        <f>+HLOOKUP(AR352,Sistema_Puntos!$Q$5:$Y$43,'Auxiliar General'!AN$5,FALSE)</f>
        <v>0</v>
      </c>
      <c r="AT352" s="26" t="str">
        <f>+IF(VLOOKUP($B352,'Lista Puestos Valorados'!$B$11:$BK$510,MATCH('Auxiliar General'!AN$4,'Lista Puestos Valorados'!$B$10:$BK$10,0),0)="","No relevante",VLOOKUP($B352,'Lista Puestos Valorados'!$B$11:$BK$510,MATCH('Auxiliar General'!AN$4,'Lista Puestos Valorados'!$B$10:$BK$10,0),0))</f>
        <v>No relevante</v>
      </c>
      <c r="AU352" s="26">
        <f>+HLOOKUP(AT352,Sistema_Puntos!$Q$5:$Y$43,'Auxiliar General'!AP$5,FALSE)</f>
        <v>0</v>
      </c>
      <c r="AV352" s="26" t="str">
        <f>+IF(VLOOKUP($B352,'Lista Puestos Valorados'!$B$11:$BK$510,MATCH('Auxiliar General'!AP$4,'Lista Puestos Valorados'!$B$10:$BK$10,0),0)="","No relevante",VLOOKUP($B352,'Lista Puestos Valorados'!$B$11:$BK$510,MATCH('Auxiliar General'!AP$4,'Lista Puestos Valorados'!$B$10:$BK$10,0),0))</f>
        <v>No relevante</v>
      </c>
      <c r="AW352" s="26">
        <f>+HLOOKUP(AV352,Sistema_Puntos!$Q$5:$Y$43,'Auxiliar General'!AR$5,FALSE)</f>
        <v>0</v>
      </c>
      <c r="AX352" s="26" t="str">
        <f>+IF(VLOOKUP($B352,'Lista Puestos Valorados'!$B$11:$BK$510,MATCH('Auxiliar General'!AR$4,'Lista Puestos Valorados'!$B$10:$BK$10,0),0)="","No relevante",VLOOKUP($B352,'Lista Puestos Valorados'!$B$11:$BK$510,MATCH('Auxiliar General'!AR$4,'Lista Puestos Valorados'!$B$10:$BK$10,0),0))</f>
        <v>No relevante</v>
      </c>
      <c r="AY352" s="26">
        <f>+HLOOKUP(AX352,Sistema_Puntos!$Q$5:$Y$43,'Auxiliar General'!AT$5,FALSE)</f>
        <v>0</v>
      </c>
      <c r="AZ352" s="26" t="str">
        <f>+IF(VLOOKUP($B352,'Lista Puestos Valorados'!$B$11:$BK$510,MATCH('Auxiliar General'!AT$4,'Lista Puestos Valorados'!$B$10:$BK$10,0),0)="","No relevante",VLOOKUP($B352,'Lista Puestos Valorados'!$B$11:$BK$510,MATCH('Auxiliar General'!AT$4,'Lista Puestos Valorados'!$B$10:$BK$10,0),0))</f>
        <v>No relevante</v>
      </c>
      <c r="BA352" s="26">
        <f>+HLOOKUP(AZ352,Sistema_Puntos!$Q$5:$Y$43,'Auxiliar General'!AV$5,FALSE)</f>
        <v>0</v>
      </c>
      <c r="BB352" s="26" t="str">
        <f>+IF(VLOOKUP($B352,'Lista Puestos Valorados'!$B$11:$BK$510,MATCH('Auxiliar General'!AV$4,'Lista Puestos Valorados'!$B$10:$BK$10,0),0)="","No relevante",VLOOKUP($B352,'Lista Puestos Valorados'!$B$11:$BK$510,MATCH('Auxiliar General'!AV$4,'Lista Puestos Valorados'!$B$10:$BK$10,0),0))</f>
        <v>No relevante</v>
      </c>
      <c r="BC352" s="26">
        <f>+HLOOKUP(BB352,Sistema_Puntos!$Q$5:$Y$43,'Auxiliar General'!AX$5,FALSE)</f>
        <v>0</v>
      </c>
      <c r="BD352" s="26" t="str">
        <f>+IF(VLOOKUP($B352,'Lista Puestos Valorados'!$B$11:$BK$510,MATCH('Auxiliar General'!AX$4,'Lista Puestos Valorados'!$B$10:$BK$10,0),0)="","No relevante",VLOOKUP($B352,'Lista Puestos Valorados'!$B$11:$BK$510,MATCH('Auxiliar General'!AX$4,'Lista Puestos Valorados'!$B$10:$BK$10,0),0))</f>
        <v>No relevante</v>
      </c>
      <c r="BE352" s="26">
        <f>+HLOOKUP(BD352,Sistema_Puntos!$Q$5:$Y$43,'Auxiliar General'!AZ$5,FALSE)</f>
        <v>0</v>
      </c>
      <c r="BF352" s="26" t="str">
        <f>+IF(VLOOKUP($B352,'Lista Puestos Valorados'!$B$11:$BK$510,MATCH('Auxiliar General'!AZ$4,'Lista Puestos Valorados'!$B$10:$BK$10,0),0)="","No relevante",VLOOKUP($B352,'Lista Puestos Valorados'!$B$11:$BK$510,MATCH('Auxiliar General'!AZ$4,'Lista Puestos Valorados'!$B$10:$BK$10,0),0))</f>
        <v>No relevante</v>
      </c>
      <c r="BG352" s="26">
        <f>+HLOOKUP(BF352,Sistema_Puntos!$Q$5:$Y$43,'Auxiliar General'!BB$5,FALSE)</f>
        <v>0</v>
      </c>
      <c r="BH352" s="26" t="str">
        <f>+IF(VLOOKUP($B352,'Lista Puestos Valorados'!$B$11:$BK$510,MATCH('Auxiliar General'!BB$4,'Lista Puestos Valorados'!$B$10:$BK$10,0),0)="","No relevante",VLOOKUP($B352,'Lista Puestos Valorados'!$B$11:$BK$510,MATCH('Auxiliar General'!BB$4,'Lista Puestos Valorados'!$B$10:$BK$10,0),0))</f>
        <v>No relevante</v>
      </c>
      <c r="BI352" s="26">
        <f>+HLOOKUP(BH352,Sistema_Puntos!$Q$5:$Y$43,'Auxiliar General'!BD$5,FALSE)</f>
        <v>0</v>
      </c>
      <c r="BJ352" s="26" t="str">
        <f>+IF(VLOOKUP($B352,'Lista Puestos Valorados'!$B$11:$BK$510,MATCH('Auxiliar General'!BD$4,'Lista Puestos Valorados'!$B$10:$BK$10,0),0)="","No relevante",VLOOKUP($B352,'Lista Puestos Valorados'!$B$11:$BK$510,MATCH('Auxiliar General'!BD$4,'Lista Puestos Valorados'!$B$10:$BK$10,0),0))</f>
        <v>No relevante</v>
      </c>
      <c r="BK352" s="26">
        <f>+HLOOKUP(BJ352,Sistema_Puntos!$Q$5:$Y$43,'Auxiliar General'!BF$5,FALSE)</f>
        <v>0</v>
      </c>
      <c r="BL352" s="26" t="str">
        <f>+IF(VLOOKUP($B352,'Lista Puestos Valorados'!$B$11:$BK$510,MATCH('Auxiliar General'!BF$4,'Lista Puestos Valorados'!$B$10:$BK$10,0),0)="","No relevante",VLOOKUP($B352,'Lista Puestos Valorados'!$B$11:$BK$510,MATCH('Auxiliar General'!BF$4,'Lista Puestos Valorados'!$B$10:$BK$10,0),0))</f>
        <v>No relevante</v>
      </c>
      <c r="BM352" s="26">
        <f>+HLOOKUP(BL352,Sistema_Puntos!$Q$5:$Y$43,'Auxiliar General'!BH$5,FALSE)</f>
        <v>0</v>
      </c>
      <c r="BN352" s="26" t="str">
        <f>+IF(VLOOKUP($B352,'Lista Puestos Valorados'!$B$11:$BK$510,MATCH('Auxiliar General'!BH$4,'Lista Puestos Valorados'!$B$10:$BK$10,0),0)="","No relevante",VLOOKUP($B352,'Lista Puestos Valorados'!$B$11:$BK$510,MATCH('Auxiliar General'!BH$4,'Lista Puestos Valorados'!$B$10:$BK$10,0),0))</f>
        <v>No relevante</v>
      </c>
      <c r="BO352" s="26">
        <f>+HLOOKUP(BN352,Sistema_Puntos!$Q$5:$Y$43,'Auxiliar General'!BJ$5,FALSE)</f>
        <v>0</v>
      </c>
      <c r="BP352" s="26" t="str">
        <f>+IF(VLOOKUP($B352,'Lista Puestos Valorados'!$B$11:$BK$510,MATCH('Auxiliar General'!BJ$4,'Lista Puestos Valorados'!$B$10:$BK$10,0),0)="","No relevante",VLOOKUP($B352,'Lista Puestos Valorados'!$B$11:$BK$510,MATCH('Auxiliar General'!BJ$4,'Lista Puestos Valorados'!$B$10:$BK$10,0),0))</f>
        <v>No relevante</v>
      </c>
      <c r="BQ352" s="26">
        <f>+HLOOKUP(BP352,Sistema_Puntos!$Q$5:$Y$43,'Auxiliar General'!BL$5,FALSE)</f>
        <v>0</v>
      </c>
      <c r="BR352" s="26" t="str">
        <f>+IF(VLOOKUP($B352,'Lista Puestos Valorados'!$B$11:$BK$510,MATCH('Auxiliar General'!BL$4,'Lista Puestos Valorados'!$B$10:$BK$10,0),0)="","No relevante",VLOOKUP($B352,'Lista Puestos Valorados'!$B$11:$BK$510,MATCH('Auxiliar General'!BL$4,'Lista Puestos Valorados'!$B$10:$BK$10,0),0))</f>
        <v>No relevante</v>
      </c>
      <c r="BS352" s="26">
        <f>+HLOOKUP(BR352,Sistema_Puntos!$Q$5:$Y$43,'Auxiliar General'!BN$5,FALSE)</f>
        <v>0</v>
      </c>
      <c r="BT352" s="26" t="str">
        <f>+IF(VLOOKUP($B352,'Lista Puestos Valorados'!$B$11:$BK$510,MATCH('Auxiliar General'!BN$4,'Lista Puestos Valorados'!$B$10:$BK$10,0),0)="","No relevante",VLOOKUP($B352,'Lista Puestos Valorados'!$B$11:$BK$510,MATCH('Auxiliar General'!BN$4,'Lista Puestos Valorados'!$B$10:$BK$10,0),0))</f>
        <v>No relevante</v>
      </c>
      <c r="BU352" s="26">
        <f>+HLOOKUP(BT352,Sistema_Puntos!$Q$5:$Y$43,'Auxiliar General'!BP$5,FALSE)</f>
        <v>0</v>
      </c>
      <c r="BV352" s="26" t="str">
        <f>+IF(VLOOKUP($B352,'Lista Puestos Valorados'!$B$11:$BK$510,MATCH('Auxiliar General'!BP$4,'Lista Puestos Valorados'!$B$10:$BK$10,0),0)="","No relevante",VLOOKUP($B352,'Lista Puestos Valorados'!$B$11:$BK$510,MATCH('Auxiliar General'!BP$4,'Lista Puestos Valorados'!$B$10:$BK$10,0),0))</f>
        <v>No relevante</v>
      </c>
      <c r="BW352" s="26">
        <f>+HLOOKUP(BV352,Sistema_Puntos!$Q$5:$Y$43,'Auxiliar General'!BR$5,FALSE)</f>
        <v>0</v>
      </c>
      <c r="BX352" s="26" t="str">
        <f>+IF(VLOOKUP($B352,'Lista Puestos Valorados'!$B$11:$BK$510,MATCH('Auxiliar General'!BR$4,'Lista Puestos Valorados'!$B$10:$BK$10,0),0)="","No relevante",VLOOKUP($B352,'Lista Puestos Valorados'!$B$11:$BK$510,MATCH('Auxiliar General'!BR$4,'Lista Puestos Valorados'!$B$10:$BK$10,0),0))</f>
        <v>No relevante</v>
      </c>
      <c r="BY352" s="26">
        <f>+HLOOKUP(BX352,Sistema_Puntos!$Q$5:$Y$43,'Auxiliar General'!BT$5,FALSE)</f>
        <v>0</v>
      </c>
      <c r="BZ352" s="26" t="str">
        <f>+IF(VLOOKUP($B352,'Lista Puestos Valorados'!$B$11:$BK$510,MATCH('Auxiliar General'!BT$4,'Lista Puestos Valorados'!$B$10:$BK$10,0),0)="","No relevante",VLOOKUP($B352,'Lista Puestos Valorados'!$B$11:$BK$510,MATCH('Auxiliar General'!BT$4,'Lista Puestos Valorados'!$B$10:$BK$10,0),0))</f>
        <v>No relevante</v>
      </c>
      <c r="CA352" s="26">
        <f>+HLOOKUP(BZ352,Sistema_Puntos!$Q$5:$Y$43,'Auxiliar General'!BV$5,FALSE)</f>
        <v>0</v>
      </c>
      <c r="CB352" s="26" t="str">
        <f>+IF(VLOOKUP($B352,'Lista Puestos Valorados'!$B$11:$BK$510,MATCH('Auxiliar General'!BV$4,'Lista Puestos Valorados'!$B$10:$BK$10,0),0)="","No relevante",VLOOKUP($B352,'Lista Puestos Valorados'!$B$11:$BK$510,MATCH('Auxiliar General'!BV$4,'Lista Puestos Valorados'!$B$10:$BK$10,0),0))</f>
        <v>No relevante</v>
      </c>
      <c r="CC352" s="26">
        <f>+HLOOKUP(CB352,Sistema_Puntos!$Q$5:$Y$43,'Auxiliar General'!BX$5,FALSE)</f>
        <v>0</v>
      </c>
      <c r="CD352" s="26" t="str">
        <f>+IF(VLOOKUP($B352,'Lista Puestos Valorados'!$B$11:$BK$510,MATCH('Auxiliar General'!BX$4,'Lista Puestos Valorados'!$B$10:$BK$10,0),0)="","No relevante",VLOOKUP($B352,'Lista Puestos Valorados'!$B$11:$BK$510,MATCH('Auxiliar General'!BX$4,'Lista Puestos Valorados'!$B$10:$BK$10,0),0))</f>
        <v>No relevante</v>
      </c>
      <c r="CE352" s="26">
        <f>+HLOOKUP(CD352,Sistema_Puntos!$Q$5:$Y$43,'Auxiliar General'!BZ$5,FALSE)</f>
        <v>0</v>
      </c>
      <c r="CF352" s="26" t="str">
        <f>+IF(VLOOKUP($B352,'Lista Puestos Valorados'!$B$11:$BK$510,MATCH('Auxiliar General'!BZ$4,'Lista Puestos Valorados'!$B$10:$BK$10,0),0)="","No relevante",VLOOKUP($B352,'Lista Puestos Valorados'!$B$11:$BK$510,MATCH('Auxiliar General'!BZ$4,'Lista Puestos Valorados'!$B$10:$BK$10,0),0))</f>
        <v>No relevante</v>
      </c>
      <c r="CG352" s="26">
        <f>+HLOOKUP(CF352,Sistema_Puntos!$Q$5:$Y$43,'Auxiliar General'!CB$5,FALSE)</f>
        <v>0</v>
      </c>
      <c r="CH352" s="29"/>
      <c r="CI352" s="29"/>
    </row>
    <row r="353" spans="2:87" ht="17.55" customHeight="1">
      <c r="B353" s="26">
        <f>+'Listado de Puestos'!B353</f>
        <v>343</v>
      </c>
      <c r="C353" s="26" t="str">
        <f>+IF('Lista Puestos Valorados'!C353="","",'Lista Puestos Valorados'!C353)</f>
        <v/>
      </c>
      <c r="D353" s="26" t="str">
        <f>+IF('Lista Puestos Valorados'!D353="","",'Lista Puestos Valorados'!D353)</f>
        <v/>
      </c>
      <c r="E353" s="26" t="str">
        <f>+IF('Lista Puestos Valorados'!E353="","",'Lista Puestos Valorados'!E353)</f>
        <v/>
      </c>
      <c r="F353" s="26" t="str">
        <f>+IF('Lista Puestos Valorados'!F353="","",'Lista Puestos Valorados'!F353)</f>
        <v/>
      </c>
      <c r="G353" s="26" t="str">
        <f>+IF('Lista Puestos Valorados'!G353="","",'Lista Puestos Valorados'!G353)</f>
        <v/>
      </c>
      <c r="H353" s="26" t="str">
        <f>+IF('Lista Puestos Valorados'!H353="","",'Lista Puestos Valorados'!H353)</f>
        <v/>
      </c>
      <c r="I353" s="26" t="str">
        <f>+IF('Lista Puestos Valorados'!I353="","",'Lista Puestos Valorados'!I353)</f>
        <v/>
      </c>
      <c r="J353" s="118" t="e">
        <f t="array" ref="J353">+IF(L353="","",_xlfn.IFS(L353&lt;='Cortes de Agrupacion'!$F$15,'Cortes de Agrupacion'!$E$15,'Resultados General'!L353&lt;='Cortes de Agrupacion'!$F$14,'Cortes de Agrupacion'!$E$14,'Resultados General'!L353&lt;='Cortes de Agrupacion'!$F$13,'Cortes de Agrupacion'!$E$13,L353&lt;='Cortes de Agrupacion'!$F$12,'Cortes de Agrupacion'!$E$12,'Resultados General'!L353&lt;='Cortes de Agrupacion'!$F$11,'Cortes de Agrupacion'!$E$11,'Resultados General'!L353&lt;='Cortes de Agrupacion'!$F$10,'Cortes de Agrupacion'!$E$10,'Resultados General'!L353&lt;='Cortes de Agrupacion'!$F$9,'Cortes de Agrupacion'!$E$9,'Resultados General'!L353&lt;='Cortes de Agrupacion'!$F$8,'Cortes de Agrupacion'!$E$8,'Resultados General'!L353&lt;='Cortes de Agrupacion'!$F$7,'Cortes de Agrupacion'!$E$7,'Resultados General'!L353&lt;='Cortes de Agrupacion'!$F$6,'Cortes de Agrupacion'!$E$6))</f>
        <v>#VALUE!</v>
      </c>
      <c r="K353" s="118" t="str">
        <f t="shared" si="10"/>
        <v/>
      </c>
      <c r="L353" s="124" t="e">
        <f>#VALUE!</f>
        <v>#VALUE!</v>
      </c>
      <c r="M353" s="26" t="e">
        <f ca="1">+_xlfn.IFNA(VLOOKUP(C353,'Distribución de puestos'!$B$8:$I$507,8,0),"")</f>
        <v>#NAME?</v>
      </c>
      <c r="N353" s="26" t="str">
        <f>+IF(VLOOKUP($B353,'Lista Puestos Valorados'!$B$11:$BK$510,MATCH('Auxiliar General'!H$4,'Lista Puestos Valorados'!$B$10:$BK$10,0),0)="","No relevante",VLOOKUP($B353,'Lista Puestos Valorados'!$B$11:$BK$510,MATCH('Auxiliar General'!H$4,'Lista Puestos Valorados'!$B$10:$BK$10,0),0))</f>
        <v>No relevante</v>
      </c>
      <c r="O353" s="26">
        <f>+HLOOKUP(N353,Sistema_Puntos!$Q$5:$Y$43,'Auxiliar General'!J$5,FALSE)</f>
        <v>0</v>
      </c>
      <c r="P353" s="26" t="str">
        <f>+IF(VLOOKUP($B353,'Lista Puestos Valorados'!$B$11:$BK$510,MATCH('Auxiliar General'!J$4,'Lista Puestos Valorados'!$B$10:$BK$10,0),0)="","No relevante",VLOOKUP($B353,'Lista Puestos Valorados'!$B$11:$BK$510,MATCH('Auxiliar General'!J$4,'Lista Puestos Valorados'!$B$10:$BK$10,0),0))</f>
        <v>No relevante</v>
      </c>
      <c r="Q353" s="26">
        <f>+HLOOKUP(P353,Sistema_Puntos!$Q$5:$Y$43,'Auxiliar General'!L$5,FALSE)</f>
        <v>0</v>
      </c>
      <c r="R353" s="26" t="str">
        <f>+IF(VLOOKUP($B353,'Lista Puestos Valorados'!$B$11:$BK$510,MATCH('Auxiliar General'!L$4,'Lista Puestos Valorados'!$B$10:$BK$10,0),0)="","No relevante",VLOOKUP($B353,'Lista Puestos Valorados'!$B$11:$BK$510,MATCH('Auxiliar General'!L$4,'Lista Puestos Valorados'!$B$10:$BK$10,0),0))</f>
        <v>No relevante</v>
      </c>
      <c r="S353" s="26">
        <f>+HLOOKUP(R353,Sistema_Puntos!$Q$5:$Y$43,'Auxiliar General'!N$5,FALSE)</f>
        <v>0</v>
      </c>
      <c r="T353" s="26" t="str">
        <f>+IF(VLOOKUP($B353,'Lista Puestos Valorados'!$B$11:$BK$510,MATCH('Auxiliar General'!N$4,'Lista Puestos Valorados'!$B$10:$BK$10,0),0)="","No relevante",VLOOKUP($B353,'Lista Puestos Valorados'!$B$11:$BK$510,MATCH('Auxiliar General'!N$4,'Lista Puestos Valorados'!$B$10:$BK$10,0),0))</f>
        <v>No relevante</v>
      </c>
      <c r="U353" s="26">
        <f>+HLOOKUP(T353,Sistema_Puntos!$Q$5:$Y$43,'Auxiliar General'!P$5,FALSE)</f>
        <v>0</v>
      </c>
      <c r="V353" s="26" t="str">
        <f>+IF(VLOOKUP($B353,'Lista Puestos Valorados'!$B$11:$BK$510,MATCH('Auxiliar General'!P$4,'Lista Puestos Valorados'!$B$10:$BK$10,0),0)="","No relevante",VLOOKUP($B353,'Lista Puestos Valorados'!$B$11:$BK$510,MATCH('Auxiliar General'!P$4,'Lista Puestos Valorados'!$B$10:$BK$10,0),0))</f>
        <v>No relevante</v>
      </c>
      <c r="W353" s="26">
        <f>+HLOOKUP(V353,Sistema_Puntos!$Q$5:$Y$43,'Auxiliar General'!R$5,FALSE)</f>
        <v>0</v>
      </c>
      <c r="X353" s="26" t="str">
        <f>+IF(VLOOKUP($B353,'Lista Puestos Valorados'!$B$11:$BK$510,MATCH('Auxiliar General'!R$4,'Lista Puestos Valorados'!$B$10:$BK$10,0),0)="","No relevante",VLOOKUP($B353,'Lista Puestos Valorados'!$B$11:$BK$510,MATCH('Auxiliar General'!R$4,'Lista Puestos Valorados'!$B$10:$BK$10,0),0))</f>
        <v>No relevante</v>
      </c>
      <c r="Y353" s="26">
        <f>+HLOOKUP(X353,Sistema_Puntos!$Q$5:$Y$43,'Auxiliar General'!T$5,FALSE)</f>
        <v>0</v>
      </c>
      <c r="Z353" s="26" t="str">
        <f>+IF(VLOOKUP($B353,'Lista Puestos Valorados'!$B$11:$BK$510,MATCH('Auxiliar General'!T$4,'Lista Puestos Valorados'!$B$10:$BK$10,0),0)="","No relevante",VLOOKUP($B353,'Lista Puestos Valorados'!$B$11:$BK$510,MATCH('Auxiliar General'!T$4,'Lista Puestos Valorados'!$B$10:$BK$10,0),0))</f>
        <v>No relevante</v>
      </c>
      <c r="AA353" s="26">
        <f>+HLOOKUP(Z353,Sistema_Puntos!$Q$5:$Y$43,'Auxiliar General'!V$5,FALSE)</f>
        <v>0</v>
      </c>
      <c r="AB353" s="26" t="str">
        <f>+IF(VLOOKUP($B353,'Lista Puestos Valorados'!$B$11:$BK$510,MATCH('Auxiliar General'!V$4,'Lista Puestos Valorados'!$B$10:$BK$10,0),0)="","No relevante",VLOOKUP($B353,'Lista Puestos Valorados'!$B$11:$BK$510,MATCH('Auxiliar General'!V$4,'Lista Puestos Valorados'!$B$10:$BK$10,0),0))</f>
        <v>No relevante</v>
      </c>
      <c r="AC353" s="26">
        <f>+HLOOKUP(AB353,Sistema_Puntos!$Q$5:$Y$43,'Auxiliar General'!X$5,FALSE)</f>
        <v>0</v>
      </c>
      <c r="AD353" s="26" t="str">
        <f>+IF(VLOOKUP($B353,'Lista Puestos Valorados'!$B$11:$BK$510,MATCH('Auxiliar General'!X$4,'Lista Puestos Valorados'!$B$10:$BK$10,0),0)="","No relevante",VLOOKUP($B353,'Lista Puestos Valorados'!$B$11:$BK$510,MATCH('Auxiliar General'!X$4,'Lista Puestos Valorados'!$B$10:$BK$10,0),0))</f>
        <v>No relevante</v>
      </c>
      <c r="AE353" s="26">
        <f>+HLOOKUP(AD353,Sistema_Puntos!$Q$5:$Y$43,'Auxiliar General'!Z$5,FALSE)</f>
        <v>0</v>
      </c>
      <c r="AF353" s="26" t="str">
        <f>+IF(VLOOKUP($B353,'Lista Puestos Valorados'!$B$11:$BK$510,MATCH('Auxiliar General'!Z$4,'Lista Puestos Valorados'!$B$10:$BK$10,0),0)="","No relevante",VLOOKUP($B353,'Lista Puestos Valorados'!$B$11:$BK$510,MATCH('Auxiliar General'!Z$4,'Lista Puestos Valorados'!$B$10:$BK$10,0),0))</f>
        <v>No relevante</v>
      </c>
      <c r="AG353" s="26">
        <f>+HLOOKUP(AF353,Sistema_Puntos!$Q$5:$Y$43,'Auxiliar General'!AB$5,FALSE)</f>
        <v>0</v>
      </c>
      <c r="AH353" s="26" t="str">
        <f>+IF(VLOOKUP($B353,'Lista Puestos Valorados'!$B$11:$BK$510,MATCH('Auxiliar General'!AB$4,'Lista Puestos Valorados'!$B$10:$BK$10,0),0)="","No relevante",VLOOKUP($B353,'Lista Puestos Valorados'!$B$11:$BK$510,MATCH('Auxiliar General'!AB$4,'Lista Puestos Valorados'!$B$10:$BK$10,0),0))</f>
        <v>No relevante</v>
      </c>
      <c r="AI353" s="26">
        <f>+HLOOKUP(AH353,Sistema_Puntos!$Q$5:$Y$43,'Auxiliar General'!AD$5,FALSE)</f>
        <v>0</v>
      </c>
      <c r="AJ353" s="26" t="str">
        <f>+IF(VLOOKUP($B353,'Lista Puestos Valorados'!$B$11:$BK$510,MATCH('Auxiliar General'!AD$4,'Lista Puestos Valorados'!$B$10:$BK$10,0),0)="","No relevante",VLOOKUP($B353,'Lista Puestos Valorados'!$B$11:$BK$510,MATCH('Auxiliar General'!AD$4,'Lista Puestos Valorados'!$B$10:$BK$10,0),0))</f>
        <v>No relevante</v>
      </c>
      <c r="AK353" s="26">
        <f>+HLOOKUP(AJ353,Sistema_Puntos!$Q$5:$Y$43,'Auxiliar General'!AF$5,FALSE)</f>
        <v>0</v>
      </c>
      <c r="AL353" s="26" t="str">
        <f>+IF(VLOOKUP($B353,'Lista Puestos Valorados'!$B$11:$BK$510,MATCH('Auxiliar General'!AF$4,'Lista Puestos Valorados'!$B$10:$BK$10,0),0)="","No relevante",VLOOKUP($B353,'Lista Puestos Valorados'!$B$11:$BK$510,MATCH('Auxiliar General'!AF$4,'Lista Puestos Valorados'!$B$10:$BK$10,0),0))</f>
        <v>No relevante</v>
      </c>
      <c r="AM353" s="26">
        <f>+HLOOKUP(AL353,Sistema_Puntos!$Q$5:$Y$43,'Auxiliar General'!AH$5,FALSE)</f>
        <v>0</v>
      </c>
      <c r="AN353" s="26" t="str">
        <f>+IF(VLOOKUP($B353,'Lista Puestos Valorados'!$B$11:$BK$510,MATCH('Auxiliar General'!AH$4,'Lista Puestos Valorados'!$B$10:$BK$10,0),0)="","No relevante",VLOOKUP($B353,'Lista Puestos Valorados'!$B$11:$BK$510,MATCH('Auxiliar General'!AH$4,'Lista Puestos Valorados'!$B$10:$BK$10,0),0))</f>
        <v>No relevante</v>
      </c>
      <c r="AO353" s="26">
        <f>+HLOOKUP(AN353,Sistema_Puntos!$Q$5:$Y$43,'Auxiliar General'!AJ$5,FALSE)</f>
        <v>0</v>
      </c>
      <c r="AP353" s="26" t="str">
        <f>+IF(VLOOKUP($B353,'Lista Puestos Valorados'!$B$11:$BK$510,MATCH('Auxiliar General'!AJ$4,'Lista Puestos Valorados'!$B$10:$BK$10,0),0)="","No relevante",VLOOKUP($B353,'Lista Puestos Valorados'!$B$11:$BK$510,MATCH('Auxiliar General'!AJ$4,'Lista Puestos Valorados'!$B$10:$BK$10,0),0))</f>
        <v>No relevante</v>
      </c>
      <c r="AQ353" s="26">
        <f>+HLOOKUP(AP353,Sistema_Puntos!$Q$5:$Y$43,'Auxiliar General'!AL$5,FALSE)</f>
        <v>0</v>
      </c>
      <c r="AR353" s="26" t="str">
        <f>+IF(VLOOKUP($B353,'Lista Puestos Valorados'!$B$11:$BK$510,MATCH('Auxiliar General'!AL$4,'Lista Puestos Valorados'!$B$10:$BK$10,0),0)="","No relevante",VLOOKUP($B353,'Lista Puestos Valorados'!$B$11:$BK$510,MATCH('Auxiliar General'!AL$4,'Lista Puestos Valorados'!$B$10:$BK$10,0),0))</f>
        <v>No relevante</v>
      </c>
      <c r="AS353" s="26">
        <f>+HLOOKUP(AR353,Sistema_Puntos!$Q$5:$Y$43,'Auxiliar General'!AN$5,FALSE)</f>
        <v>0</v>
      </c>
      <c r="AT353" s="26" t="str">
        <f>+IF(VLOOKUP($B353,'Lista Puestos Valorados'!$B$11:$BK$510,MATCH('Auxiliar General'!AN$4,'Lista Puestos Valorados'!$B$10:$BK$10,0),0)="","No relevante",VLOOKUP($B353,'Lista Puestos Valorados'!$B$11:$BK$510,MATCH('Auxiliar General'!AN$4,'Lista Puestos Valorados'!$B$10:$BK$10,0),0))</f>
        <v>No relevante</v>
      </c>
      <c r="AU353" s="26">
        <f>+HLOOKUP(AT353,Sistema_Puntos!$Q$5:$Y$43,'Auxiliar General'!AP$5,FALSE)</f>
        <v>0</v>
      </c>
      <c r="AV353" s="26" t="str">
        <f>+IF(VLOOKUP($B353,'Lista Puestos Valorados'!$B$11:$BK$510,MATCH('Auxiliar General'!AP$4,'Lista Puestos Valorados'!$B$10:$BK$10,0),0)="","No relevante",VLOOKUP($B353,'Lista Puestos Valorados'!$B$11:$BK$510,MATCH('Auxiliar General'!AP$4,'Lista Puestos Valorados'!$B$10:$BK$10,0),0))</f>
        <v>No relevante</v>
      </c>
      <c r="AW353" s="26">
        <f>+HLOOKUP(AV353,Sistema_Puntos!$Q$5:$Y$43,'Auxiliar General'!AR$5,FALSE)</f>
        <v>0</v>
      </c>
      <c r="AX353" s="26" t="str">
        <f>+IF(VLOOKUP($B353,'Lista Puestos Valorados'!$B$11:$BK$510,MATCH('Auxiliar General'!AR$4,'Lista Puestos Valorados'!$B$10:$BK$10,0),0)="","No relevante",VLOOKUP($B353,'Lista Puestos Valorados'!$B$11:$BK$510,MATCH('Auxiliar General'!AR$4,'Lista Puestos Valorados'!$B$10:$BK$10,0),0))</f>
        <v>No relevante</v>
      </c>
      <c r="AY353" s="26">
        <f>+HLOOKUP(AX353,Sistema_Puntos!$Q$5:$Y$43,'Auxiliar General'!AT$5,FALSE)</f>
        <v>0</v>
      </c>
      <c r="AZ353" s="26" t="str">
        <f>+IF(VLOOKUP($B353,'Lista Puestos Valorados'!$B$11:$BK$510,MATCH('Auxiliar General'!AT$4,'Lista Puestos Valorados'!$B$10:$BK$10,0),0)="","No relevante",VLOOKUP($B353,'Lista Puestos Valorados'!$B$11:$BK$510,MATCH('Auxiliar General'!AT$4,'Lista Puestos Valorados'!$B$10:$BK$10,0),0))</f>
        <v>No relevante</v>
      </c>
      <c r="BA353" s="26">
        <f>+HLOOKUP(AZ353,Sistema_Puntos!$Q$5:$Y$43,'Auxiliar General'!AV$5,FALSE)</f>
        <v>0</v>
      </c>
      <c r="BB353" s="26" t="str">
        <f>+IF(VLOOKUP($B353,'Lista Puestos Valorados'!$B$11:$BK$510,MATCH('Auxiliar General'!AV$4,'Lista Puestos Valorados'!$B$10:$BK$10,0),0)="","No relevante",VLOOKUP($B353,'Lista Puestos Valorados'!$B$11:$BK$510,MATCH('Auxiliar General'!AV$4,'Lista Puestos Valorados'!$B$10:$BK$10,0),0))</f>
        <v>No relevante</v>
      </c>
      <c r="BC353" s="26">
        <f>+HLOOKUP(BB353,Sistema_Puntos!$Q$5:$Y$43,'Auxiliar General'!AX$5,FALSE)</f>
        <v>0</v>
      </c>
      <c r="BD353" s="26" t="str">
        <f>+IF(VLOOKUP($B353,'Lista Puestos Valorados'!$B$11:$BK$510,MATCH('Auxiliar General'!AX$4,'Lista Puestos Valorados'!$B$10:$BK$10,0),0)="","No relevante",VLOOKUP($B353,'Lista Puestos Valorados'!$B$11:$BK$510,MATCH('Auxiliar General'!AX$4,'Lista Puestos Valorados'!$B$10:$BK$10,0),0))</f>
        <v>No relevante</v>
      </c>
      <c r="BE353" s="26">
        <f>+HLOOKUP(BD353,Sistema_Puntos!$Q$5:$Y$43,'Auxiliar General'!AZ$5,FALSE)</f>
        <v>0</v>
      </c>
      <c r="BF353" s="26" t="str">
        <f>+IF(VLOOKUP($B353,'Lista Puestos Valorados'!$B$11:$BK$510,MATCH('Auxiliar General'!AZ$4,'Lista Puestos Valorados'!$B$10:$BK$10,0),0)="","No relevante",VLOOKUP($B353,'Lista Puestos Valorados'!$B$11:$BK$510,MATCH('Auxiliar General'!AZ$4,'Lista Puestos Valorados'!$B$10:$BK$10,0),0))</f>
        <v>No relevante</v>
      </c>
      <c r="BG353" s="26">
        <f>+HLOOKUP(BF353,Sistema_Puntos!$Q$5:$Y$43,'Auxiliar General'!BB$5,FALSE)</f>
        <v>0</v>
      </c>
      <c r="BH353" s="26" t="str">
        <f>+IF(VLOOKUP($B353,'Lista Puestos Valorados'!$B$11:$BK$510,MATCH('Auxiliar General'!BB$4,'Lista Puestos Valorados'!$B$10:$BK$10,0),0)="","No relevante",VLOOKUP($B353,'Lista Puestos Valorados'!$B$11:$BK$510,MATCH('Auxiliar General'!BB$4,'Lista Puestos Valorados'!$B$10:$BK$10,0),0))</f>
        <v>No relevante</v>
      </c>
      <c r="BI353" s="26">
        <f>+HLOOKUP(BH353,Sistema_Puntos!$Q$5:$Y$43,'Auxiliar General'!BD$5,FALSE)</f>
        <v>0</v>
      </c>
      <c r="BJ353" s="26" t="str">
        <f>+IF(VLOOKUP($B353,'Lista Puestos Valorados'!$B$11:$BK$510,MATCH('Auxiliar General'!BD$4,'Lista Puestos Valorados'!$B$10:$BK$10,0),0)="","No relevante",VLOOKUP($B353,'Lista Puestos Valorados'!$B$11:$BK$510,MATCH('Auxiliar General'!BD$4,'Lista Puestos Valorados'!$B$10:$BK$10,0),0))</f>
        <v>No relevante</v>
      </c>
      <c r="BK353" s="26">
        <f>+HLOOKUP(BJ353,Sistema_Puntos!$Q$5:$Y$43,'Auxiliar General'!BF$5,FALSE)</f>
        <v>0</v>
      </c>
      <c r="BL353" s="26" t="str">
        <f>+IF(VLOOKUP($B353,'Lista Puestos Valorados'!$B$11:$BK$510,MATCH('Auxiliar General'!BF$4,'Lista Puestos Valorados'!$B$10:$BK$10,0),0)="","No relevante",VLOOKUP($B353,'Lista Puestos Valorados'!$B$11:$BK$510,MATCH('Auxiliar General'!BF$4,'Lista Puestos Valorados'!$B$10:$BK$10,0),0))</f>
        <v>No relevante</v>
      </c>
      <c r="BM353" s="26">
        <f>+HLOOKUP(BL353,Sistema_Puntos!$Q$5:$Y$43,'Auxiliar General'!BH$5,FALSE)</f>
        <v>0</v>
      </c>
      <c r="BN353" s="26" t="str">
        <f>+IF(VLOOKUP($B353,'Lista Puestos Valorados'!$B$11:$BK$510,MATCH('Auxiliar General'!BH$4,'Lista Puestos Valorados'!$B$10:$BK$10,0),0)="","No relevante",VLOOKUP($B353,'Lista Puestos Valorados'!$B$11:$BK$510,MATCH('Auxiliar General'!BH$4,'Lista Puestos Valorados'!$B$10:$BK$10,0),0))</f>
        <v>No relevante</v>
      </c>
      <c r="BO353" s="26">
        <f>+HLOOKUP(BN353,Sistema_Puntos!$Q$5:$Y$43,'Auxiliar General'!BJ$5,FALSE)</f>
        <v>0</v>
      </c>
      <c r="BP353" s="26" t="str">
        <f>+IF(VLOOKUP($B353,'Lista Puestos Valorados'!$B$11:$BK$510,MATCH('Auxiliar General'!BJ$4,'Lista Puestos Valorados'!$B$10:$BK$10,0),0)="","No relevante",VLOOKUP($B353,'Lista Puestos Valorados'!$B$11:$BK$510,MATCH('Auxiliar General'!BJ$4,'Lista Puestos Valorados'!$B$10:$BK$10,0),0))</f>
        <v>No relevante</v>
      </c>
      <c r="BQ353" s="26">
        <f>+HLOOKUP(BP353,Sistema_Puntos!$Q$5:$Y$43,'Auxiliar General'!BL$5,FALSE)</f>
        <v>0</v>
      </c>
      <c r="BR353" s="26" t="str">
        <f>+IF(VLOOKUP($B353,'Lista Puestos Valorados'!$B$11:$BK$510,MATCH('Auxiliar General'!BL$4,'Lista Puestos Valorados'!$B$10:$BK$10,0),0)="","No relevante",VLOOKUP($B353,'Lista Puestos Valorados'!$B$11:$BK$510,MATCH('Auxiliar General'!BL$4,'Lista Puestos Valorados'!$B$10:$BK$10,0),0))</f>
        <v>No relevante</v>
      </c>
      <c r="BS353" s="26">
        <f>+HLOOKUP(BR353,Sistema_Puntos!$Q$5:$Y$43,'Auxiliar General'!BN$5,FALSE)</f>
        <v>0</v>
      </c>
      <c r="BT353" s="26" t="str">
        <f>+IF(VLOOKUP($B353,'Lista Puestos Valorados'!$B$11:$BK$510,MATCH('Auxiliar General'!BN$4,'Lista Puestos Valorados'!$B$10:$BK$10,0),0)="","No relevante",VLOOKUP($B353,'Lista Puestos Valorados'!$B$11:$BK$510,MATCH('Auxiliar General'!BN$4,'Lista Puestos Valorados'!$B$10:$BK$10,0),0))</f>
        <v>No relevante</v>
      </c>
      <c r="BU353" s="26">
        <f>+HLOOKUP(BT353,Sistema_Puntos!$Q$5:$Y$43,'Auxiliar General'!BP$5,FALSE)</f>
        <v>0</v>
      </c>
      <c r="BV353" s="26" t="str">
        <f>+IF(VLOOKUP($B353,'Lista Puestos Valorados'!$B$11:$BK$510,MATCH('Auxiliar General'!BP$4,'Lista Puestos Valorados'!$B$10:$BK$10,0),0)="","No relevante",VLOOKUP($B353,'Lista Puestos Valorados'!$B$11:$BK$510,MATCH('Auxiliar General'!BP$4,'Lista Puestos Valorados'!$B$10:$BK$10,0),0))</f>
        <v>No relevante</v>
      </c>
      <c r="BW353" s="26">
        <f>+HLOOKUP(BV353,Sistema_Puntos!$Q$5:$Y$43,'Auxiliar General'!BR$5,FALSE)</f>
        <v>0</v>
      </c>
      <c r="BX353" s="26" t="str">
        <f>+IF(VLOOKUP($B353,'Lista Puestos Valorados'!$B$11:$BK$510,MATCH('Auxiliar General'!BR$4,'Lista Puestos Valorados'!$B$10:$BK$10,0),0)="","No relevante",VLOOKUP($B353,'Lista Puestos Valorados'!$B$11:$BK$510,MATCH('Auxiliar General'!BR$4,'Lista Puestos Valorados'!$B$10:$BK$10,0),0))</f>
        <v>No relevante</v>
      </c>
      <c r="BY353" s="26">
        <f>+HLOOKUP(BX353,Sistema_Puntos!$Q$5:$Y$43,'Auxiliar General'!BT$5,FALSE)</f>
        <v>0</v>
      </c>
      <c r="BZ353" s="26" t="str">
        <f>+IF(VLOOKUP($B353,'Lista Puestos Valorados'!$B$11:$BK$510,MATCH('Auxiliar General'!BT$4,'Lista Puestos Valorados'!$B$10:$BK$10,0),0)="","No relevante",VLOOKUP($B353,'Lista Puestos Valorados'!$B$11:$BK$510,MATCH('Auxiliar General'!BT$4,'Lista Puestos Valorados'!$B$10:$BK$10,0),0))</f>
        <v>No relevante</v>
      </c>
      <c r="CA353" s="26">
        <f>+HLOOKUP(BZ353,Sistema_Puntos!$Q$5:$Y$43,'Auxiliar General'!BV$5,FALSE)</f>
        <v>0</v>
      </c>
      <c r="CB353" s="26" t="str">
        <f>+IF(VLOOKUP($B353,'Lista Puestos Valorados'!$B$11:$BK$510,MATCH('Auxiliar General'!BV$4,'Lista Puestos Valorados'!$B$10:$BK$10,0),0)="","No relevante",VLOOKUP($B353,'Lista Puestos Valorados'!$B$11:$BK$510,MATCH('Auxiliar General'!BV$4,'Lista Puestos Valorados'!$B$10:$BK$10,0),0))</f>
        <v>No relevante</v>
      </c>
      <c r="CC353" s="26">
        <f>+HLOOKUP(CB353,Sistema_Puntos!$Q$5:$Y$43,'Auxiliar General'!BX$5,FALSE)</f>
        <v>0</v>
      </c>
      <c r="CD353" s="26" t="str">
        <f>+IF(VLOOKUP($B353,'Lista Puestos Valorados'!$B$11:$BK$510,MATCH('Auxiliar General'!BX$4,'Lista Puestos Valorados'!$B$10:$BK$10,0),0)="","No relevante",VLOOKUP($B353,'Lista Puestos Valorados'!$B$11:$BK$510,MATCH('Auxiliar General'!BX$4,'Lista Puestos Valorados'!$B$10:$BK$10,0),0))</f>
        <v>No relevante</v>
      </c>
      <c r="CE353" s="26">
        <f>+HLOOKUP(CD353,Sistema_Puntos!$Q$5:$Y$43,'Auxiliar General'!BZ$5,FALSE)</f>
        <v>0</v>
      </c>
      <c r="CF353" s="26" t="str">
        <f>+IF(VLOOKUP($B353,'Lista Puestos Valorados'!$B$11:$BK$510,MATCH('Auxiliar General'!BZ$4,'Lista Puestos Valorados'!$B$10:$BK$10,0),0)="","No relevante",VLOOKUP($B353,'Lista Puestos Valorados'!$B$11:$BK$510,MATCH('Auxiliar General'!BZ$4,'Lista Puestos Valorados'!$B$10:$BK$10,0),0))</f>
        <v>No relevante</v>
      </c>
      <c r="CG353" s="26">
        <f>+HLOOKUP(CF353,Sistema_Puntos!$Q$5:$Y$43,'Auxiliar General'!CB$5,FALSE)</f>
        <v>0</v>
      </c>
      <c r="CH353" s="29"/>
      <c r="CI353" s="29"/>
    </row>
    <row r="354" spans="2:87" ht="17.55" customHeight="1">
      <c r="B354" s="26">
        <f>+'Listado de Puestos'!B354</f>
        <v>344</v>
      </c>
      <c r="C354" s="26" t="str">
        <f>+IF('Lista Puestos Valorados'!C354="","",'Lista Puestos Valorados'!C354)</f>
        <v/>
      </c>
      <c r="D354" s="26" t="str">
        <f>+IF('Lista Puestos Valorados'!D354="","",'Lista Puestos Valorados'!D354)</f>
        <v/>
      </c>
      <c r="E354" s="26" t="str">
        <f>+IF('Lista Puestos Valorados'!E354="","",'Lista Puestos Valorados'!E354)</f>
        <v/>
      </c>
      <c r="F354" s="26" t="str">
        <f>+IF('Lista Puestos Valorados'!F354="","",'Lista Puestos Valorados'!F354)</f>
        <v/>
      </c>
      <c r="G354" s="26" t="str">
        <f>+IF('Lista Puestos Valorados'!G354="","",'Lista Puestos Valorados'!G354)</f>
        <v/>
      </c>
      <c r="H354" s="26" t="str">
        <f>+IF('Lista Puestos Valorados'!H354="","",'Lista Puestos Valorados'!H354)</f>
        <v/>
      </c>
      <c r="I354" s="26" t="str">
        <f>+IF('Lista Puestos Valorados'!I354="","",'Lista Puestos Valorados'!I354)</f>
        <v/>
      </c>
      <c r="J354" s="118" t="e">
        <f t="array" ref="J354">+IF(L354="","",_xlfn.IFS(L354&lt;='Cortes de Agrupacion'!$F$15,'Cortes de Agrupacion'!$E$15,'Resultados General'!L354&lt;='Cortes de Agrupacion'!$F$14,'Cortes de Agrupacion'!$E$14,'Resultados General'!L354&lt;='Cortes de Agrupacion'!$F$13,'Cortes de Agrupacion'!$E$13,L354&lt;='Cortes de Agrupacion'!$F$12,'Cortes de Agrupacion'!$E$12,'Resultados General'!L354&lt;='Cortes de Agrupacion'!$F$11,'Cortes de Agrupacion'!$E$11,'Resultados General'!L354&lt;='Cortes de Agrupacion'!$F$10,'Cortes de Agrupacion'!$E$10,'Resultados General'!L354&lt;='Cortes de Agrupacion'!$F$9,'Cortes de Agrupacion'!$E$9,'Resultados General'!L354&lt;='Cortes de Agrupacion'!$F$8,'Cortes de Agrupacion'!$E$8,'Resultados General'!L354&lt;='Cortes de Agrupacion'!$F$7,'Cortes de Agrupacion'!$E$7,'Resultados General'!L354&lt;='Cortes de Agrupacion'!$F$6,'Cortes de Agrupacion'!$E$6))</f>
        <v>#VALUE!</v>
      </c>
      <c r="K354" s="118" t="str">
        <f t="shared" si="10"/>
        <v/>
      </c>
      <c r="L354" s="124" t="e">
        <f>#VALUE!</f>
        <v>#VALUE!</v>
      </c>
      <c r="M354" s="26" t="e">
        <f ca="1">+_xlfn.IFNA(VLOOKUP(C354,'Distribución de puestos'!$B$8:$I$507,8,0),"")</f>
        <v>#NAME?</v>
      </c>
      <c r="N354" s="26" t="str">
        <f>+IF(VLOOKUP($B354,'Lista Puestos Valorados'!$B$11:$BK$510,MATCH('Auxiliar General'!H$4,'Lista Puestos Valorados'!$B$10:$BK$10,0),0)="","No relevante",VLOOKUP($B354,'Lista Puestos Valorados'!$B$11:$BK$510,MATCH('Auxiliar General'!H$4,'Lista Puestos Valorados'!$B$10:$BK$10,0),0))</f>
        <v>No relevante</v>
      </c>
      <c r="O354" s="26">
        <f>+HLOOKUP(N354,Sistema_Puntos!$Q$5:$Y$43,'Auxiliar General'!J$5,FALSE)</f>
        <v>0</v>
      </c>
      <c r="P354" s="26" t="str">
        <f>+IF(VLOOKUP($B354,'Lista Puestos Valorados'!$B$11:$BK$510,MATCH('Auxiliar General'!J$4,'Lista Puestos Valorados'!$B$10:$BK$10,0),0)="","No relevante",VLOOKUP($B354,'Lista Puestos Valorados'!$B$11:$BK$510,MATCH('Auxiliar General'!J$4,'Lista Puestos Valorados'!$B$10:$BK$10,0),0))</f>
        <v>No relevante</v>
      </c>
      <c r="Q354" s="26">
        <f>+HLOOKUP(P354,Sistema_Puntos!$Q$5:$Y$43,'Auxiliar General'!L$5,FALSE)</f>
        <v>0</v>
      </c>
      <c r="R354" s="26" t="str">
        <f>+IF(VLOOKUP($B354,'Lista Puestos Valorados'!$B$11:$BK$510,MATCH('Auxiliar General'!L$4,'Lista Puestos Valorados'!$B$10:$BK$10,0),0)="","No relevante",VLOOKUP($B354,'Lista Puestos Valorados'!$B$11:$BK$510,MATCH('Auxiliar General'!L$4,'Lista Puestos Valorados'!$B$10:$BK$10,0),0))</f>
        <v>No relevante</v>
      </c>
      <c r="S354" s="26">
        <f>+HLOOKUP(R354,Sistema_Puntos!$Q$5:$Y$43,'Auxiliar General'!N$5,FALSE)</f>
        <v>0</v>
      </c>
      <c r="T354" s="26" t="str">
        <f>+IF(VLOOKUP($B354,'Lista Puestos Valorados'!$B$11:$BK$510,MATCH('Auxiliar General'!N$4,'Lista Puestos Valorados'!$B$10:$BK$10,0),0)="","No relevante",VLOOKUP($B354,'Lista Puestos Valorados'!$B$11:$BK$510,MATCH('Auxiliar General'!N$4,'Lista Puestos Valorados'!$B$10:$BK$10,0),0))</f>
        <v>No relevante</v>
      </c>
      <c r="U354" s="26">
        <f>+HLOOKUP(T354,Sistema_Puntos!$Q$5:$Y$43,'Auxiliar General'!P$5,FALSE)</f>
        <v>0</v>
      </c>
      <c r="V354" s="26" t="str">
        <f>+IF(VLOOKUP($B354,'Lista Puestos Valorados'!$B$11:$BK$510,MATCH('Auxiliar General'!P$4,'Lista Puestos Valorados'!$B$10:$BK$10,0),0)="","No relevante",VLOOKUP($B354,'Lista Puestos Valorados'!$B$11:$BK$510,MATCH('Auxiliar General'!P$4,'Lista Puestos Valorados'!$B$10:$BK$10,0),0))</f>
        <v>No relevante</v>
      </c>
      <c r="W354" s="26">
        <f>+HLOOKUP(V354,Sistema_Puntos!$Q$5:$Y$43,'Auxiliar General'!R$5,FALSE)</f>
        <v>0</v>
      </c>
      <c r="X354" s="26" t="str">
        <f>+IF(VLOOKUP($B354,'Lista Puestos Valorados'!$B$11:$BK$510,MATCH('Auxiliar General'!R$4,'Lista Puestos Valorados'!$B$10:$BK$10,0),0)="","No relevante",VLOOKUP($B354,'Lista Puestos Valorados'!$B$11:$BK$510,MATCH('Auxiliar General'!R$4,'Lista Puestos Valorados'!$B$10:$BK$10,0),0))</f>
        <v>No relevante</v>
      </c>
      <c r="Y354" s="26">
        <f>+HLOOKUP(X354,Sistema_Puntos!$Q$5:$Y$43,'Auxiliar General'!T$5,FALSE)</f>
        <v>0</v>
      </c>
      <c r="Z354" s="26" t="str">
        <f>+IF(VLOOKUP($B354,'Lista Puestos Valorados'!$B$11:$BK$510,MATCH('Auxiliar General'!T$4,'Lista Puestos Valorados'!$B$10:$BK$10,0),0)="","No relevante",VLOOKUP($B354,'Lista Puestos Valorados'!$B$11:$BK$510,MATCH('Auxiliar General'!T$4,'Lista Puestos Valorados'!$B$10:$BK$10,0),0))</f>
        <v>No relevante</v>
      </c>
      <c r="AA354" s="26">
        <f>+HLOOKUP(Z354,Sistema_Puntos!$Q$5:$Y$43,'Auxiliar General'!V$5,FALSE)</f>
        <v>0</v>
      </c>
      <c r="AB354" s="26" t="str">
        <f>+IF(VLOOKUP($B354,'Lista Puestos Valorados'!$B$11:$BK$510,MATCH('Auxiliar General'!V$4,'Lista Puestos Valorados'!$B$10:$BK$10,0),0)="","No relevante",VLOOKUP($B354,'Lista Puestos Valorados'!$B$11:$BK$510,MATCH('Auxiliar General'!V$4,'Lista Puestos Valorados'!$B$10:$BK$10,0),0))</f>
        <v>No relevante</v>
      </c>
      <c r="AC354" s="26">
        <f>+HLOOKUP(AB354,Sistema_Puntos!$Q$5:$Y$43,'Auxiliar General'!X$5,FALSE)</f>
        <v>0</v>
      </c>
      <c r="AD354" s="26" t="str">
        <f>+IF(VLOOKUP($B354,'Lista Puestos Valorados'!$B$11:$BK$510,MATCH('Auxiliar General'!X$4,'Lista Puestos Valorados'!$B$10:$BK$10,0),0)="","No relevante",VLOOKUP($B354,'Lista Puestos Valorados'!$B$11:$BK$510,MATCH('Auxiliar General'!X$4,'Lista Puestos Valorados'!$B$10:$BK$10,0),0))</f>
        <v>No relevante</v>
      </c>
      <c r="AE354" s="26">
        <f>+HLOOKUP(AD354,Sistema_Puntos!$Q$5:$Y$43,'Auxiliar General'!Z$5,FALSE)</f>
        <v>0</v>
      </c>
      <c r="AF354" s="26" t="str">
        <f>+IF(VLOOKUP($B354,'Lista Puestos Valorados'!$B$11:$BK$510,MATCH('Auxiliar General'!Z$4,'Lista Puestos Valorados'!$B$10:$BK$10,0),0)="","No relevante",VLOOKUP($B354,'Lista Puestos Valorados'!$B$11:$BK$510,MATCH('Auxiliar General'!Z$4,'Lista Puestos Valorados'!$B$10:$BK$10,0),0))</f>
        <v>No relevante</v>
      </c>
      <c r="AG354" s="26">
        <f>+HLOOKUP(AF354,Sistema_Puntos!$Q$5:$Y$43,'Auxiliar General'!AB$5,FALSE)</f>
        <v>0</v>
      </c>
      <c r="AH354" s="26" t="str">
        <f>+IF(VLOOKUP($B354,'Lista Puestos Valorados'!$B$11:$BK$510,MATCH('Auxiliar General'!AB$4,'Lista Puestos Valorados'!$B$10:$BK$10,0),0)="","No relevante",VLOOKUP($B354,'Lista Puestos Valorados'!$B$11:$BK$510,MATCH('Auxiliar General'!AB$4,'Lista Puestos Valorados'!$B$10:$BK$10,0),0))</f>
        <v>No relevante</v>
      </c>
      <c r="AI354" s="26">
        <f>+HLOOKUP(AH354,Sistema_Puntos!$Q$5:$Y$43,'Auxiliar General'!AD$5,FALSE)</f>
        <v>0</v>
      </c>
      <c r="AJ354" s="26" t="str">
        <f>+IF(VLOOKUP($B354,'Lista Puestos Valorados'!$B$11:$BK$510,MATCH('Auxiliar General'!AD$4,'Lista Puestos Valorados'!$B$10:$BK$10,0),0)="","No relevante",VLOOKUP($B354,'Lista Puestos Valorados'!$B$11:$BK$510,MATCH('Auxiliar General'!AD$4,'Lista Puestos Valorados'!$B$10:$BK$10,0),0))</f>
        <v>No relevante</v>
      </c>
      <c r="AK354" s="26">
        <f>+HLOOKUP(AJ354,Sistema_Puntos!$Q$5:$Y$43,'Auxiliar General'!AF$5,FALSE)</f>
        <v>0</v>
      </c>
      <c r="AL354" s="26" t="str">
        <f>+IF(VLOOKUP($B354,'Lista Puestos Valorados'!$B$11:$BK$510,MATCH('Auxiliar General'!AF$4,'Lista Puestos Valorados'!$B$10:$BK$10,0),0)="","No relevante",VLOOKUP($B354,'Lista Puestos Valorados'!$B$11:$BK$510,MATCH('Auxiliar General'!AF$4,'Lista Puestos Valorados'!$B$10:$BK$10,0),0))</f>
        <v>No relevante</v>
      </c>
      <c r="AM354" s="26">
        <f>+HLOOKUP(AL354,Sistema_Puntos!$Q$5:$Y$43,'Auxiliar General'!AH$5,FALSE)</f>
        <v>0</v>
      </c>
      <c r="AN354" s="26" t="str">
        <f>+IF(VLOOKUP($B354,'Lista Puestos Valorados'!$B$11:$BK$510,MATCH('Auxiliar General'!AH$4,'Lista Puestos Valorados'!$B$10:$BK$10,0),0)="","No relevante",VLOOKUP($B354,'Lista Puestos Valorados'!$B$11:$BK$510,MATCH('Auxiliar General'!AH$4,'Lista Puestos Valorados'!$B$10:$BK$10,0),0))</f>
        <v>No relevante</v>
      </c>
      <c r="AO354" s="26">
        <f>+HLOOKUP(AN354,Sistema_Puntos!$Q$5:$Y$43,'Auxiliar General'!AJ$5,FALSE)</f>
        <v>0</v>
      </c>
      <c r="AP354" s="26" t="str">
        <f>+IF(VLOOKUP($B354,'Lista Puestos Valorados'!$B$11:$BK$510,MATCH('Auxiliar General'!AJ$4,'Lista Puestos Valorados'!$B$10:$BK$10,0),0)="","No relevante",VLOOKUP($B354,'Lista Puestos Valorados'!$B$11:$BK$510,MATCH('Auxiliar General'!AJ$4,'Lista Puestos Valorados'!$B$10:$BK$10,0),0))</f>
        <v>No relevante</v>
      </c>
      <c r="AQ354" s="26">
        <f>+HLOOKUP(AP354,Sistema_Puntos!$Q$5:$Y$43,'Auxiliar General'!AL$5,FALSE)</f>
        <v>0</v>
      </c>
      <c r="AR354" s="26" t="str">
        <f>+IF(VLOOKUP($B354,'Lista Puestos Valorados'!$B$11:$BK$510,MATCH('Auxiliar General'!AL$4,'Lista Puestos Valorados'!$B$10:$BK$10,0),0)="","No relevante",VLOOKUP($B354,'Lista Puestos Valorados'!$B$11:$BK$510,MATCH('Auxiliar General'!AL$4,'Lista Puestos Valorados'!$B$10:$BK$10,0),0))</f>
        <v>No relevante</v>
      </c>
      <c r="AS354" s="26">
        <f>+HLOOKUP(AR354,Sistema_Puntos!$Q$5:$Y$43,'Auxiliar General'!AN$5,FALSE)</f>
        <v>0</v>
      </c>
      <c r="AT354" s="26" t="str">
        <f>+IF(VLOOKUP($B354,'Lista Puestos Valorados'!$B$11:$BK$510,MATCH('Auxiliar General'!AN$4,'Lista Puestos Valorados'!$B$10:$BK$10,0),0)="","No relevante",VLOOKUP($B354,'Lista Puestos Valorados'!$B$11:$BK$510,MATCH('Auxiliar General'!AN$4,'Lista Puestos Valorados'!$B$10:$BK$10,0),0))</f>
        <v>No relevante</v>
      </c>
      <c r="AU354" s="26">
        <f>+HLOOKUP(AT354,Sistema_Puntos!$Q$5:$Y$43,'Auxiliar General'!AP$5,FALSE)</f>
        <v>0</v>
      </c>
      <c r="AV354" s="26" t="str">
        <f>+IF(VLOOKUP($B354,'Lista Puestos Valorados'!$B$11:$BK$510,MATCH('Auxiliar General'!AP$4,'Lista Puestos Valorados'!$B$10:$BK$10,0),0)="","No relevante",VLOOKUP($B354,'Lista Puestos Valorados'!$B$11:$BK$510,MATCH('Auxiliar General'!AP$4,'Lista Puestos Valorados'!$B$10:$BK$10,0),0))</f>
        <v>No relevante</v>
      </c>
      <c r="AW354" s="26">
        <f>+HLOOKUP(AV354,Sistema_Puntos!$Q$5:$Y$43,'Auxiliar General'!AR$5,FALSE)</f>
        <v>0</v>
      </c>
      <c r="AX354" s="26" t="str">
        <f>+IF(VLOOKUP($B354,'Lista Puestos Valorados'!$B$11:$BK$510,MATCH('Auxiliar General'!AR$4,'Lista Puestos Valorados'!$B$10:$BK$10,0),0)="","No relevante",VLOOKUP($B354,'Lista Puestos Valorados'!$B$11:$BK$510,MATCH('Auxiliar General'!AR$4,'Lista Puestos Valorados'!$B$10:$BK$10,0),0))</f>
        <v>No relevante</v>
      </c>
      <c r="AY354" s="26">
        <f>+HLOOKUP(AX354,Sistema_Puntos!$Q$5:$Y$43,'Auxiliar General'!AT$5,FALSE)</f>
        <v>0</v>
      </c>
      <c r="AZ354" s="26" t="str">
        <f>+IF(VLOOKUP($B354,'Lista Puestos Valorados'!$B$11:$BK$510,MATCH('Auxiliar General'!AT$4,'Lista Puestos Valorados'!$B$10:$BK$10,0),0)="","No relevante",VLOOKUP($B354,'Lista Puestos Valorados'!$B$11:$BK$510,MATCH('Auxiliar General'!AT$4,'Lista Puestos Valorados'!$B$10:$BK$10,0),0))</f>
        <v>No relevante</v>
      </c>
      <c r="BA354" s="26">
        <f>+HLOOKUP(AZ354,Sistema_Puntos!$Q$5:$Y$43,'Auxiliar General'!AV$5,FALSE)</f>
        <v>0</v>
      </c>
      <c r="BB354" s="26" t="str">
        <f>+IF(VLOOKUP($B354,'Lista Puestos Valorados'!$B$11:$BK$510,MATCH('Auxiliar General'!AV$4,'Lista Puestos Valorados'!$B$10:$BK$10,0),0)="","No relevante",VLOOKUP($B354,'Lista Puestos Valorados'!$B$11:$BK$510,MATCH('Auxiliar General'!AV$4,'Lista Puestos Valorados'!$B$10:$BK$10,0),0))</f>
        <v>No relevante</v>
      </c>
      <c r="BC354" s="26">
        <f>+HLOOKUP(BB354,Sistema_Puntos!$Q$5:$Y$43,'Auxiliar General'!AX$5,FALSE)</f>
        <v>0</v>
      </c>
      <c r="BD354" s="26" t="str">
        <f>+IF(VLOOKUP($B354,'Lista Puestos Valorados'!$B$11:$BK$510,MATCH('Auxiliar General'!AX$4,'Lista Puestos Valorados'!$B$10:$BK$10,0),0)="","No relevante",VLOOKUP($B354,'Lista Puestos Valorados'!$B$11:$BK$510,MATCH('Auxiliar General'!AX$4,'Lista Puestos Valorados'!$B$10:$BK$10,0),0))</f>
        <v>No relevante</v>
      </c>
      <c r="BE354" s="26">
        <f>+HLOOKUP(BD354,Sistema_Puntos!$Q$5:$Y$43,'Auxiliar General'!AZ$5,FALSE)</f>
        <v>0</v>
      </c>
      <c r="BF354" s="26" t="str">
        <f>+IF(VLOOKUP($B354,'Lista Puestos Valorados'!$B$11:$BK$510,MATCH('Auxiliar General'!AZ$4,'Lista Puestos Valorados'!$B$10:$BK$10,0),0)="","No relevante",VLOOKUP($B354,'Lista Puestos Valorados'!$B$11:$BK$510,MATCH('Auxiliar General'!AZ$4,'Lista Puestos Valorados'!$B$10:$BK$10,0),0))</f>
        <v>No relevante</v>
      </c>
      <c r="BG354" s="26">
        <f>+HLOOKUP(BF354,Sistema_Puntos!$Q$5:$Y$43,'Auxiliar General'!BB$5,FALSE)</f>
        <v>0</v>
      </c>
      <c r="BH354" s="26" t="str">
        <f>+IF(VLOOKUP($B354,'Lista Puestos Valorados'!$B$11:$BK$510,MATCH('Auxiliar General'!BB$4,'Lista Puestos Valorados'!$B$10:$BK$10,0),0)="","No relevante",VLOOKUP($B354,'Lista Puestos Valorados'!$B$11:$BK$510,MATCH('Auxiliar General'!BB$4,'Lista Puestos Valorados'!$B$10:$BK$10,0),0))</f>
        <v>No relevante</v>
      </c>
      <c r="BI354" s="26">
        <f>+HLOOKUP(BH354,Sistema_Puntos!$Q$5:$Y$43,'Auxiliar General'!BD$5,FALSE)</f>
        <v>0</v>
      </c>
      <c r="BJ354" s="26" t="str">
        <f>+IF(VLOOKUP($B354,'Lista Puestos Valorados'!$B$11:$BK$510,MATCH('Auxiliar General'!BD$4,'Lista Puestos Valorados'!$B$10:$BK$10,0),0)="","No relevante",VLOOKUP($B354,'Lista Puestos Valorados'!$B$11:$BK$510,MATCH('Auxiliar General'!BD$4,'Lista Puestos Valorados'!$B$10:$BK$10,0),0))</f>
        <v>No relevante</v>
      </c>
      <c r="BK354" s="26">
        <f>+HLOOKUP(BJ354,Sistema_Puntos!$Q$5:$Y$43,'Auxiliar General'!BF$5,FALSE)</f>
        <v>0</v>
      </c>
      <c r="BL354" s="26" t="str">
        <f>+IF(VLOOKUP($B354,'Lista Puestos Valorados'!$B$11:$BK$510,MATCH('Auxiliar General'!BF$4,'Lista Puestos Valorados'!$B$10:$BK$10,0),0)="","No relevante",VLOOKUP($B354,'Lista Puestos Valorados'!$B$11:$BK$510,MATCH('Auxiliar General'!BF$4,'Lista Puestos Valorados'!$B$10:$BK$10,0),0))</f>
        <v>No relevante</v>
      </c>
      <c r="BM354" s="26">
        <f>+HLOOKUP(BL354,Sistema_Puntos!$Q$5:$Y$43,'Auxiliar General'!BH$5,FALSE)</f>
        <v>0</v>
      </c>
      <c r="BN354" s="26" t="str">
        <f>+IF(VLOOKUP($B354,'Lista Puestos Valorados'!$B$11:$BK$510,MATCH('Auxiliar General'!BH$4,'Lista Puestos Valorados'!$B$10:$BK$10,0),0)="","No relevante",VLOOKUP($B354,'Lista Puestos Valorados'!$B$11:$BK$510,MATCH('Auxiliar General'!BH$4,'Lista Puestos Valorados'!$B$10:$BK$10,0),0))</f>
        <v>No relevante</v>
      </c>
      <c r="BO354" s="26">
        <f>+HLOOKUP(BN354,Sistema_Puntos!$Q$5:$Y$43,'Auxiliar General'!BJ$5,FALSE)</f>
        <v>0</v>
      </c>
      <c r="BP354" s="26" t="str">
        <f>+IF(VLOOKUP($B354,'Lista Puestos Valorados'!$B$11:$BK$510,MATCH('Auxiliar General'!BJ$4,'Lista Puestos Valorados'!$B$10:$BK$10,0),0)="","No relevante",VLOOKUP($B354,'Lista Puestos Valorados'!$B$11:$BK$510,MATCH('Auxiliar General'!BJ$4,'Lista Puestos Valorados'!$B$10:$BK$10,0),0))</f>
        <v>No relevante</v>
      </c>
      <c r="BQ354" s="26">
        <f>+HLOOKUP(BP354,Sistema_Puntos!$Q$5:$Y$43,'Auxiliar General'!BL$5,FALSE)</f>
        <v>0</v>
      </c>
      <c r="BR354" s="26" t="str">
        <f>+IF(VLOOKUP($B354,'Lista Puestos Valorados'!$B$11:$BK$510,MATCH('Auxiliar General'!BL$4,'Lista Puestos Valorados'!$B$10:$BK$10,0),0)="","No relevante",VLOOKUP($B354,'Lista Puestos Valorados'!$B$11:$BK$510,MATCH('Auxiliar General'!BL$4,'Lista Puestos Valorados'!$B$10:$BK$10,0),0))</f>
        <v>No relevante</v>
      </c>
      <c r="BS354" s="26">
        <f>+HLOOKUP(BR354,Sistema_Puntos!$Q$5:$Y$43,'Auxiliar General'!BN$5,FALSE)</f>
        <v>0</v>
      </c>
      <c r="BT354" s="26" t="str">
        <f>+IF(VLOOKUP($B354,'Lista Puestos Valorados'!$B$11:$BK$510,MATCH('Auxiliar General'!BN$4,'Lista Puestos Valorados'!$B$10:$BK$10,0),0)="","No relevante",VLOOKUP($B354,'Lista Puestos Valorados'!$B$11:$BK$510,MATCH('Auxiliar General'!BN$4,'Lista Puestos Valorados'!$B$10:$BK$10,0),0))</f>
        <v>No relevante</v>
      </c>
      <c r="BU354" s="26">
        <f>+HLOOKUP(BT354,Sistema_Puntos!$Q$5:$Y$43,'Auxiliar General'!BP$5,FALSE)</f>
        <v>0</v>
      </c>
      <c r="BV354" s="26" t="str">
        <f>+IF(VLOOKUP($B354,'Lista Puestos Valorados'!$B$11:$BK$510,MATCH('Auxiliar General'!BP$4,'Lista Puestos Valorados'!$B$10:$BK$10,0),0)="","No relevante",VLOOKUP($B354,'Lista Puestos Valorados'!$B$11:$BK$510,MATCH('Auxiliar General'!BP$4,'Lista Puestos Valorados'!$B$10:$BK$10,0),0))</f>
        <v>No relevante</v>
      </c>
      <c r="BW354" s="26">
        <f>+HLOOKUP(BV354,Sistema_Puntos!$Q$5:$Y$43,'Auxiliar General'!BR$5,FALSE)</f>
        <v>0</v>
      </c>
      <c r="BX354" s="26" t="str">
        <f>+IF(VLOOKUP($B354,'Lista Puestos Valorados'!$B$11:$BK$510,MATCH('Auxiliar General'!BR$4,'Lista Puestos Valorados'!$B$10:$BK$10,0),0)="","No relevante",VLOOKUP($B354,'Lista Puestos Valorados'!$B$11:$BK$510,MATCH('Auxiliar General'!BR$4,'Lista Puestos Valorados'!$B$10:$BK$10,0),0))</f>
        <v>No relevante</v>
      </c>
      <c r="BY354" s="26">
        <f>+HLOOKUP(BX354,Sistema_Puntos!$Q$5:$Y$43,'Auxiliar General'!BT$5,FALSE)</f>
        <v>0</v>
      </c>
      <c r="BZ354" s="26" t="str">
        <f>+IF(VLOOKUP($B354,'Lista Puestos Valorados'!$B$11:$BK$510,MATCH('Auxiliar General'!BT$4,'Lista Puestos Valorados'!$B$10:$BK$10,0),0)="","No relevante",VLOOKUP($B354,'Lista Puestos Valorados'!$B$11:$BK$510,MATCH('Auxiliar General'!BT$4,'Lista Puestos Valorados'!$B$10:$BK$10,0),0))</f>
        <v>No relevante</v>
      </c>
      <c r="CA354" s="26">
        <f>+HLOOKUP(BZ354,Sistema_Puntos!$Q$5:$Y$43,'Auxiliar General'!BV$5,FALSE)</f>
        <v>0</v>
      </c>
      <c r="CB354" s="26" t="str">
        <f>+IF(VLOOKUP($B354,'Lista Puestos Valorados'!$B$11:$BK$510,MATCH('Auxiliar General'!BV$4,'Lista Puestos Valorados'!$B$10:$BK$10,0),0)="","No relevante",VLOOKUP($B354,'Lista Puestos Valorados'!$B$11:$BK$510,MATCH('Auxiliar General'!BV$4,'Lista Puestos Valorados'!$B$10:$BK$10,0),0))</f>
        <v>No relevante</v>
      </c>
      <c r="CC354" s="26">
        <f>+HLOOKUP(CB354,Sistema_Puntos!$Q$5:$Y$43,'Auxiliar General'!BX$5,FALSE)</f>
        <v>0</v>
      </c>
      <c r="CD354" s="26" t="str">
        <f>+IF(VLOOKUP($B354,'Lista Puestos Valorados'!$B$11:$BK$510,MATCH('Auxiliar General'!BX$4,'Lista Puestos Valorados'!$B$10:$BK$10,0),0)="","No relevante",VLOOKUP($B354,'Lista Puestos Valorados'!$B$11:$BK$510,MATCH('Auxiliar General'!BX$4,'Lista Puestos Valorados'!$B$10:$BK$10,0),0))</f>
        <v>No relevante</v>
      </c>
      <c r="CE354" s="26">
        <f>+HLOOKUP(CD354,Sistema_Puntos!$Q$5:$Y$43,'Auxiliar General'!BZ$5,FALSE)</f>
        <v>0</v>
      </c>
      <c r="CF354" s="26" t="str">
        <f>+IF(VLOOKUP($B354,'Lista Puestos Valorados'!$B$11:$BK$510,MATCH('Auxiliar General'!BZ$4,'Lista Puestos Valorados'!$B$10:$BK$10,0),0)="","No relevante",VLOOKUP($B354,'Lista Puestos Valorados'!$B$11:$BK$510,MATCH('Auxiliar General'!BZ$4,'Lista Puestos Valorados'!$B$10:$BK$10,0),0))</f>
        <v>No relevante</v>
      </c>
      <c r="CG354" s="26">
        <f>+HLOOKUP(CF354,Sistema_Puntos!$Q$5:$Y$43,'Auxiliar General'!CB$5,FALSE)</f>
        <v>0</v>
      </c>
      <c r="CH354" s="29"/>
      <c r="CI354" s="29"/>
    </row>
    <row r="355" spans="2:87" ht="17.55" customHeight="1">
      <c r="B355" s="26">
        <f>+'Listado de Puestos'!B355</f>
        <v>345</v>
      </c>
      <c r="C355" s="26" t="str">
        <f>+IF('Lista Puestos Valorados'!C355="","",'Lista Puestos Valorados'!C355)</f>
        <v/>
      </c>
      <c r="D355" s="26" t="str">
        <f>+IF('Lista Puestos Valorados'!D355="","",'Lista Puestos Valorados'!D355)</f>
        <v/>
      </c>
      <c r="E355" s="26" t="str">
        <f>+IF('Lista Puestos Valorados'!E355="","",'Lista Puestos Valorados'!E355)</f>
        <v/>
      </c>
      <c r="F355" s="26" t="str">
        <f>+IF('Lista Puestos Valorados'!F355="","",'Lista Puestos Valorados'!F355)</f>
        <v/>
      </c>
      <c r="G355" s="26" t="str">
        <f>+IF('Lista Puestos Valorados'!G355="","",'Lista Puestos Valorados'!G355)</f>
        <v/>
      </c>
      <c r="H355" s="26" t="str">
        <f>+IF('Lista Puestos Valorados'!H355="","",'Lista Puestos Valorados'!H355)</f>
        <v/>
      </c>
      <c r="I355" s="26" t="str">
        <f>+IF('Lista Puestos Valorados'!I355="","",'Lista Puestos Valorados'!I355)</f>
        <v/>
      </c>
      <c r="J355" s="118" t="e">
        <f t="array" ref="J355">+IF(L355="","",_xlfn.IFS(L355&lt;='Cortes de Agrupacion'!$F$15,'Cortes de Agrupacion'!$E$15,'Resultados General'!L355&lt;='Cortes de Agrupacion'!$F$14,'Cortes de Agrupacion'!$E$14,'Resultados General'!L355&lt;='Cortes de Agrupacion'!$F$13,'Cortes de Agrupacion'!$E$13,L355&lt;='Cortes de Agrupacion'!$F$12,'Cortes de Agrupacion'!$E$12,'Resultados General'!L355&lt;='Cortes de Agrupacion'!$F$11,'Cortes de Agrupacion'!$E$11,'Resultados General'!L355&lt;='Cortes de Agrupacion'!$F$10,'Cortes de Agrupacion'!$E$10,'Resultados General'!L355&lt;='Cortes de Agrupacion'!$F$9,'Cortes de Agrupacion'!$E$9,'Resultados General'!L355&lt;='Cortes de Agrupacion'!$F$8,'Cortes de Agrupacion'!$E$8,'Resultados General'!L355&lt;='Cortes de Agrupacion'!$F$7,'Cortes de Agrupacion'!$E$7,'Resultados General'!L355&lt;='Cortes de Agrupacion'!$F$6,'Cortes de Agrupacion'!$E$6))</f>
        <v>#VALUE!</v>
      </c>
      <c r="K355" s="118" t="str">
        <f t="shared" si="10"/>
        <v/>
      </c>
      <c r="L355" s="124" t="e">
        <f>#VALUE!</f>
        <v>#VALUE!</v>
      </c>
      <c r="M355" s="26" t="e">
        <f ca="1">+_xlfn.IFNA(VLOOKUP(C355,'Distribución de puestos'!$B$8:$I$507,8,0),"")</f>
        <v>#NAME?</v>
      </c>
      <c r="N355" s="26" t="str">
        <f>+IF(VLOOKUP($B355,'Lista Puestos Valorados'!$B$11:$BK$510,MATCH('Auxiliar General'!H$4,'Lista Puestos Valorados'!$B$10:$BK$10,0),0)="","No relevante",VLOOKUP($B355,'Lista Puestos Valorados'!$B$11:$BK$510,MATCH('Auxiliar General'!H$4,'Lista Puestos Valorados'!$B$10:$BK$10,0),0))</f>
        <v>No relevante</v>
      </c>
      <c r="O355" s="26">
        <f>+HLOOKUP(N355,Sistema_Puntos!$Q$5:$Y$43,'Auxiliar General'!J$5,FALSE)</f>
        <v>0</v>
      </c>
      <c r="P355" s="26" t="str">
        <f>+IF(VLOOKUP($B355,'Lista Puestos Valorados'!$B$11:$BK$510,MATCH('Auxiliar General'!J$4,'Lista Puestos Valorados'!$B$10:$BK$10,0),0)="","No relevante",VLOOKUP($B355,'Lista Puestos Valorados'!$B$11:$BK$510,MATCH('Auxiliar General'!J$4,'Lista Puestos Valorados'!$B$10:$BK$10,0),0))</f>
        <v>No relevante</v>
      </c>
      <c r="Q355" s="26">
        <f>+HLOOKUP(P355,Sistema_Puntos!$Q$5:$Y$43,'Auxiliar General'!L$5,FALSE)</f>
        <v>0</v>
      </c>
      <c r="R355" s="26" t="str">
        <f>+IF(VLOOKUP($B355,'Lista Puestos Valorados'!$B$11:$BK$510,MATCH('Auxiliar General'!L$4,'Lista Puestos Valorados'!$B$10:$BK$10,0),0)="","No relevante",VLOOKUP($B355,'Lista Puestos Valorados'!$B$11:$BK$510,MATCH('Auxiliar General'!L$4,'Lista Puestos Valorados'!$B$10:$BK$10,0),0))</f>
        <v>No relevante</v>
      </c>
      <c r="S355" s="26">
        <f>+HLOOKUP(R355,Sistema_Puntos!$Q$5:$Y$43,'Auxiliar General'!N$5,FALSE)</f>
        <v>0</v>
      </c>
      <c r="T355" s="26" t="str">
        <f>+IF(VLOOKUP($B355,'Lista Puestos Valorados'!$B$11:$BK$510,MATCH('Auxiliar General'!N$4,'Lista Puestos Valorados'!$B$10:$BK$10,0),0)="","No relevante",VLOOKUP($B355,'Lista Puestos Valorados'!$B$11:$BK$510,MATCH('Auxiliar General'!N$4,'Lista Puestos Valorados'!$B$10:$BK$10,0),0))</f>
        <v>No relevante</v>
      </c>
      <c r="U355" s="26">
        <f>+HLOOKUP(T355,Sistema_Puntos!$Q$5:$Y$43,'Auxiliar General'!P$5,FALSE)</f>
        <v>0</v>
      </c>
      <c r="V355" s="26" t="str">
        <f>+IF(VLOOKUP($B355,'Lista Puestos Valorados'!$B$11:$BK$510,MATCH('Auxiliar General'!P$4,'Lista Puestos Valorados'!$B$10:$BK$10,0),0)="","No relevante",VLOOKUP($B355,'Lista Puestos Valorados'!$B$11:$BK$510,MATCH('Auxiliar General'!P$4,'Lista Puestos Valorados'!$B$10:$BK$10,0),0))</f>
        <v>No relevante</v>
      </c>
      <c r="W355" s="26">
        <f>+HLOOKUP(V355,Sistema_Puntos!$Q$5:$Y$43,'Auxiliar General'!R$5,FALSE)</f>
        <v>0</v>
      </c>
      <c r="X355" s="26" t="str">
        <f>+IF(VLOOKUP($B355,'Lista Puestos Valorados'!$B$11:$BK$510,MATCH('Auxiliar General'!R$4,'Lista Puestos Valorados'!$B$10:$BK$10,0),0)="","No relevante",VLOOKUP($B355,'Lista Puestos Valorados'!$B$11:$BK$510,MATCH('Auxiliar General'!R$4,'Lista Puestos Valorados'!$B$10:$BK$10,0),0))</f>
        <v>No relevante</v>
      </c>
      <c r="Y355" s="26">
        <f>+HLOOKUP(X355,Sistema_Puntos!$Q$5:$Y$43,'Auxiliar General'!T$5,FALSE)</f>
        <v>0</v>
      </c>
      <c r="Z355" s="26" t="str">
        <f>+IF(VLOOKUP($B355,'Lista Puestos Valorados'!$B$11:$BK$510,MATCH('Auxiliar General'!T$4,'Lista Puestos Valorados'!$B$10:$BK$10,0),0)="","No relevante",VLOOKUP($B355,'Lista Puestos Valorados'!$B$11:$BK$510,MATCH('Auxiliar General'!T$4,'Lista Puestos Valorados'!$B$10:$BK$10,0),0))</f>
        <v>No relevante</v>
      </c>
      <c r="AA355" s="26">
        <f>+HLOOKUP(Z355,Sistema_Puntos!$Q$5:$Y$43,'Auxiliar General'!V$5,FALSE)</f>
        <v>0</v>
      </c>
      <c r="AB355" s="26" t="str">
        <f>+IF(VLOOKUP($B355,'Lista Puestos Valorados'!$B$11:$BK$510,MATCH('Auxiliar General'!V$4,'Lista Puestos Valorados'!$B$10:$BK$10,0),0)="","No relevante",VLOOKUP($B355,'Lista Puestos Valorados'!$B$11:$BK$510,MATCH('Auxiliar General'!V$4,'Lista Puestos Valorados'!$B$10:$BK$10,0),0))</f>
        <v>No relevante</v>
      </c>
      <c r="AC355" s="26">
        <f>+HLOOKUP(AB355,Sistema_Puntos!$Q$5:$Y$43,'Auxiliar General'!X$5,FALSE)</f>
        <v>0</v>
      </c>
      <c r="AD355" s="26" t="str">
        <f>+IF(VLOOKUP($B355,'Lista Puestos Valorados'!$B$11:$BK$510,MATCH('Auxiliar General'!X$4,'Lista Puestos Valorados'!$B$10:$BK$10,0),0)="","No relevante",VLOOKUP($B355,'Lista Puestos Valorados'!$B$11:$BK$510,MATCH('Auxiliar General'!X$4,'Lista Puestos Valorados'!$B$10:$BK$10,0),0))</f>
        <v>No relevante</v>
      </c>
      <c r="AE355" s="26">
        <f>+HLOOKUP(AD355,Sistema_Puntos!$Q$5:$Y$43,'Auxiliar General'!Z$5,FALSE)</f>
        <v>0</v>
      </c>
      <c r="AF355" s="26" t="str">
        <f>+IF(VLOOKUP($B355,'Lista Puestos Valorados'!$B$11:$BK$510,MATCH('Auxiliar General'!Z$4,'Lista Puestos Valorados'!$B$10:$BK$10,0),0)="","No relevante",VLOOKUP($B355,'Lista Puestos Valorados'!$B$11:$BK$510,MATCH('Auxiliar General'!Z$4,'Lista Puestos Valorados'!$B$10:$BK$10,0),0))</f>
        <v>No relevante</v>
      </c>
      <c r="AG355" s="26">
        <f>+HLOOKUP(AF355,Sistema_Puntos!$Q$5:$Y$43,'Auxiliar General'!AB$5,FALSE)</f>
        <v>0</v>
      </c>
      <c r="AH355" s="26" t="str">
        <f>+IF(VLOOKUP($B355,'Lista Puestos Valorados'!$B$11:$BK$510,MATCH('Auxiliar General'!AB$4,'Lista Puestos Valorados'!$B$10:$BK$10,0),0)="","No relevante",VLOOKUP($B355,'Lista Puestos Valorados'!$B$11:$BK$510,MATCH('Auxiliar General'!AB$4,'Lista Puestos Valorados'!$B$10:$BK$10,0),0))</f>
        <v>No relevante</v>
      </c>
      <c r="AI355" s="26">
        <f>+HLOOKUP(AH355,Sistema_Puntos!$Q$5:$Y$43,'Auxiliar General'!AD$5,FALSE)</f>
        <v>0</v>
      </c>
      <c r="AJ355" s="26" t="str">
        <f>+IF(VLOOKUP($B355,'Lista Puestos Valorados'!$B$11:$BK$510,MATCH('Auxiliar General'!AD$4,'Lista Puestos Valorados'!$B$10:$BK$10,0),0)="","No relevante",VLOOKUP($B355,'Lista Puestos Valorados'!$B$11:$BK$510,MATCH('Auxiliar General'!AD$4,'Lista Puestos Valorados'!$B$10:$BK$10,0),0))</f>
        <v>No relevante</v>
      </c>
      <c r="AK355" s="26">
        <f>+HLOOKUP(AJ355,Sistema_Puntos!$Q$5:$Y$43,'Auxiliar General'!AF$5,FALSE)</f>
        <v>0</v>
      </c>
      <c r="AL355" s="26" t="str">
        <f>+IF(VLOOKUP($B355,'Lista Puestos Valorados'!$B$11:$BK$510,MATCH('Auxiliar General'!AF$4,'Lista Puestos Valorados'!$B$10:$BK$10,0),0)="","No relevante",VLOOKUP($B355,'Lista Puestos Valorados'!$B$11:$BK$510,MATCH('Auxiliar General'!AF$4,'Lista Puestos Valorados'!$B$10:$BK$10,0),0))</f>
        <v>No relevante</v>
      </c>
      <c r="AM355" s="26">
        <f>+HLOOKUP(AL355,Sistema_Puntos!$Q$5:$Y$43,'Auxiliar General'!AH$5,FALSE)</f>
        <v>0</v>
      </c>
      <c r="AN355" s="26" t="str">
        <f>+IF(VLOOKUP($B355,'Lista Puestos Valorados'!$B$11:$BK$510,MATCH('Auxiliar General'!AH$4,'Lista Puestos Valorados'!$B$10:$BK$10,0),0)="","No relevante",VLOOKUP($B355,'Lista Puestos Valorados'!$B$11:$BK$510,MATCH('Auxiliar General'!AH$4,'Lista Puestos Valorados'!$B$10:$BK$10,0),0))</f>
        <v>No relevante</v>
      </c>
      <c r="AO355" s="26">
        <f>+HLOOKUP(AN355,Sistema_Puntos!$Q$5:$Y$43,'Auxiliar General'!AJ$5,FALSE)</f>
        <v>0</v>
      </c>
      <c r="AP355" s="26" t="str">
        <f>+IF(VLOOKUP($B355,'Lista Puestos Valorados'!$B$11:$BK$510,MATCH('Auxiliar General'!AJ$4,'Lista Puestos Valorados'!$B$10:$BK$10,0),0)="","No relevante",VLOOKUP($B355,'Lista Puestos Valorados'!$B$11:$BK$510,MATCH('Auxiliar General'!AJ$4,'Lista Puestos Valorados'!$B$10:$BK$10,0),0))</f>
        <v>No relevante</v>
      </c>
      <c r="AQ355" s="26">
        <f>+HLOOKUP(AP355,Sistema_Puntos!$Q$5:$Y$43,'Auxiliar General'!AL$5,FALSE)</f>
        <v>0</v>
      </c>
      <c r="AR355" s="26" t="str">
        <f>+IF(VLOOKUP($B355,'Lista Puestos Valorados'!$B$11:$BK$510,MATCH('Auxiliar General'!AL$4,'Lista Puestos Valorados'!$B$10:$BK$10,0),0)="","No relevante",VLOOKUP($B355,'Lista Puestos Valorados'!$B$11:$BK$510,MATCH('Auxiliar General'!AL$4,'Lista Puestos Valorados'!$B$10:$BK$10,0),0))</f>
        <v>No relevante</v>
      </c>
      <c r="AS355" s="26">
        <f>+HLOOKUP(AR355,Sistema_Puntos!$Q$5:$Y$43,'Auxiliar General'!AN$5,FALSE)</f>
        <v>0</v>
      </c>
      <c r="AT355" s="26" t="str">
        <f>+IF(VLOOKUP($B355,'Lista Puestos Valorados'!$B$11:$BK$510,MATCH('Auxiliar General'!AN$4,'Lista Puestos Valorados'!$B$10:$BK$10,0),0)="","No relevante",VLOOKUP($B355,'Lista Puestos Valorados'!$B$11:$BK$510,MATCH('Auxiliar General'!AN$4,'Lista Puestos Valorados'!$B$10:$BK$10,0),0))</f>
        <v>No relevante</v>
      </c>
      <c r="AU355" s="26">
        <f>+HLOOKUP(AT355,Sistema_Puntos!$Q$5:$Y$43,'Auxiliar General'!AP$5,FALSE)</f>
        <v>0</v>
      </c>
      <c r="AV355" s="26" t="str">
        <f>+IF(VLOOKUP($B355,'Lista Puestos Valorados'!$B$11:$BK$510,MATCH('Auxiliar General'!AP$4,'Lista Puestos Valorados'!$B$10:$BK$10,0),0)="","No relevante",VLOOKUP($B355,'Lista Puestos Valorados'!$B$11:$BK$510,MATCH('Auxiliar General'!AP$4,'Lista Puestos Valorados'!$B$10:$BK$10,0),0))</f>
        <v>No relevante</v>
      </c>
      <c r="AW355" s="26">
        <f>+HLOOKUP(AV355,Sistema_Puntos!$Q$5:$Y$43,'Auxiliar General'!AR$5,FALSE)</f>
        <v>0</v>
      </c>
      <c r="AX355" s="26" t="str">
        <f>+IF(VLOOKUP($B355,'Lista Puestos Valorados'!$B$11:$BK$510,MATCH('Auxiliar General'!AR$4,'Lista Puestos Valorados'!$B$10:$BK$10,0),0)="","No relevante",VLOOKUP($B355,'Lista Puestos Valorados'!$B$11:$BK$510,MATCH('Auxiliar General'!AR$4,'Lista Puestos Valorados'!$B$10:$BK$10,0),0))</f>
        <v>No relevante</v>
      </c>
      <c r="AY355" s="26">
        <f>+HLOOKUP(AX355,Sistema_Puntos!$Q$5:$Y$43,'Auxiliar General'!AT$5,FALSE)</f>
        <v>0</v>
      </c>
      <c r="AZ355" s="26" t="str">
        <f>+IF(VLOOKUP($B355,'Lista Puestos Valorados'!$B$11:$BK$510,MATCH('Auxiliar General'!AT$4,'Lista Puestos Valorados'!$B$10:$BK$10,0),0)="","No relevante",VLOOKUP($B355,'Lista Puestos Valorados'!$B$11:$BK$510,MATCH('Auxiliar General'!AT$4,'Lista Puestos Valorados'!$B$10:$BK$10,0),0))</f>
        <v>No relevante</v>
      </c>
      <c r="BA355" s="26">
        <f>+HLOOKUP(AZ355,Sistema_Puntos!$Q$5:$Y$43,'Auxiliar General'!AV$5,FALSE)</f>
        <v>0</v>
      </c>
      <c r="BB355" s="26" t="str">
        <f>+IF(VLOOKUP($B355,'Lista Puestos Valorados'!$B$11:$BK$510,MATCH('Auxiliar General'!AV$4,'Lista Puestos Valorados'!$B$10:$BK$10,0),0)="","No relevante",VLOOKUP($B355,'Lista Puestos Valorados'!$B$11:$BK$510,MATCH('Auxiliar General'!AV$4,'Lista Puestos Valorados'!$B$10:$BK$10,0),0))</f>
        <v>No relevante</v>
      </c>
      <c r="BC355" s="26">
        <f>+HLOOKUP(BB355,Sistema_Puntos!$Q$5:$Y$43,'Auxiliar General'!AX$5,FALSE)</f>
        <v>0</v>
      </c>
      <c r="BD355" s="26" t="str">
        <f>+IF(VLOOKUP($B355,'Lista Puestos Valorados'!$B$11:$BK$510,MATCH('Auxiliar General'!AX$4,'Lista Puestos Valorados'!$B$10:$BK$10,0),0)="","No relevante",VLOOKUP($B355,'Lista Puestos Valorados'!$B$11:$BK$510,MATCH('Auxiliar General'!AX$4,'Lista Puestos Valorados'!$B$10:$BK$10,0),0))</f>
        <v>No relevante</v>
      </c>
      <c r="BE355" s="26">
        <f>+HLOOKUP(BD355,Sistema_Puntos!$Q$5:$Y$43,'Auxiliar General'!AZ$5,FALSE)</f>
        <v>0</v>
      </c>
      <c r="BF355" s="26" t="str">
        <f>+IF(VLOOKUP($B355,'Lista Puestos Valorados'!$B$11:$BK$510,MATCH('Auxiliar General'!AZ$4,'Lista Puestos Valorados'!$B$10:$BK$10,0),0)="","No relevante",VLOOKUP($B355,'Lista Puestos Valorados'!$B$11:$BK$510,MATCH('Auxiliar General'!AZ$4,'Lista Puestos Valorados'!$B$10:$BK$10,0),0))</f>
        <v>No relevante</v>
      </c>
      <c r="BG355" s="26">
        <f>+HLOOKUP(BF355,Sistema_Puntos!$Q$5:$Y$43,'Auxiliar General'!BB$5,FALSE)</f>
        <v>0</v>
      </c>
      <c r="BH355" s="26" t="str">
        <f>+IF(VLOOKUP($B355,'Lista Puestos Valorados'!$B$11:$BK$510,MATCH('Auxiliar General'!BB$4,'Lista Puestos Valorados'!$B$10:$BK$10,0),0)="","No relevante",VLOOKUP($B355,'Lista Puestos Valorados'!$B$11:$BK$510,MATCH('Auxiliar General'!BB$4,'Lista Puestos Valorados'!$B$10:$BK$10,0),0))</f>
        <v>No relevante</v>
      </c>
      <c r="BI355" s="26">
        <f>+HLOOKUP(BH355,Sistema_Puntos!$Q$5:$Y$43,'Auxiliar General'!BD$5,FALSE)</f>
        <v>0</v>
      </c>
      <c r="BJ355" s="26" t="str">
        <f>+IF(VLOOKUP($B355,'Lista Puestos Valorados'!$B$11:$BK$510,MATCH('Auxiliar General'!BD$4,'Lista Puestos Valorados'!$B$10:$BK$10,0),0)="","No relevante",VLOOKUP($B355,'Lista Puestos Valorados'!$B$11:$BK$510,MATCH('Auxiliar General'!BD$4,'Lista Puestos Valorados'!$B$10:$BK$10,0),0))</f>
        <v>No relevante</v>
      </c>
      <c r="BK355" s="26">
        <f>+HLOOKUP(BJ355,Sistema_Puntos!$Q$5:$Y$43,'Auxiliar General'!BF$5,FALSE)</f>
        <v>0</v>
      </c>
      <c r="BL355" s="26" t="str">
        <f>+IF(VLOOKUP($B355,'Lista Puestos Valorados'!$B$11:$BK$510,MATCH('Auxiliar General'!BF$4,'Lista Puestos Valorados'!$B$10:$BK$10,0),0)="","No relevante",VLOOKUP($B355,'Lista Puestos Valorados'!$B$11:$BK$510,MATCH('Auxiliar General'!BF$4,'Lista Puestos Valorados'!$B$10:$BK$10,0),0))</f>
        <v>No relevante</v>
      </c>
      <c r="BM355" s="26">
        <f>+HLOOKUP(BL355,Sistema_Puntos!$Q$5:$Y$43,'Auxiliar General'!BH$5,FALSE)</f>
        <v>0</v>
      </c>
      <c r="BN355" s="26" t="str">
        <f>+IF(VLOOKUP($B355,'Lista Puestos Valorados'!$B$11:$BK$510,MATCH('Auxiliar General'!BH$4,'Lista Puestos Valorados'!$B$10:$BK$10,0),0)="","No relevante",VLOOKUP($B355,'Lista Puestos Valorados'!$B$11:$BK$510,MATCH('Auxiliar General'!BH$4,'Lista Puestos Valorados'!$B$10:$BK$10,0),0))</f>
        <v>No relevante</v>
      </c>
      <c r="BO355" s="26">
        <f>+HLOOKUP(BN355,Sistema_Puntos!$Q$5:$Y$43,'Auxiliar General'!BJ$5,FALSE)</f>
        <v>0</v>
      </c>
      <c r="BP355" s="26" t="str">
        <f>+IF(VLOOKUP($B355,'Lista Puestos Valorados'!$B$11:$BK$510,MATCH('Auxiliar General'!BJ$4,'Lista Puestos Valorados'!$B$10:$BK$10,0),0)="","No relevante",VLOOKUP($B355,'Lista Puestos Valorados'!$B$11:$BK$510,MATCH('Auxiliar General'!BJ$4,'Lista Puestos Valorados'!$B$10:$BK$10,0),0))</f>
        <v>No relevante</v>
      </c>
      <c r="BQ355" s="26">
        <f>+HLOOKUP(BP355,Sistema_Puntos!$Q$5:$Y$43,'Auxiliar General'!BL$5,FALSE)</f>
        <v>0</v>
      </c>
      <c r="BR355" s="26" t="str">
        <f>+IF(VLOOKUP($B355,'Lista Puestos Valorados'!$B$11:$BK$510,MATCH('Auxiliar General'!BL$4,'Lista Puestos Valorados'!$B$10:$BK$10,0),0)="","No relevante",VLOOKUP($B355,'Lista Puestos Valorados'!$B$11:$BK$510,MATCH('Auxiliar General'!BL$4,'Lista Puestos Valorados'!$B$10:$BK$10,0),0))</f>
        <v>No relevante</v>
      </c>
      <c r="BS355" s="26">
        <f>+HLOOKUP(BR355,Sistema_Puntos!$Q$5:$Y$43,'Auxiliar General'!BN$5,FALSE)</f>
        <v>0</v>
      </c>
      <c r="BT355" s="26" t="str">
        <f>+IF(VLOOKUP($B355,'Lista Puestos Valorados'!$B$11:$BK$510,MATCH('Auxiliar General'!BN$4,'Lista Puestos Valorados'!$B$10:$BK$10,0),0)="","No relevante",VLOOKUP($B355,'Lista Puestos Valorados'!$B$11:$BK$510,MATCH('Auxiliar General'!BN$4,'Lista Puestos Valorados'!$B$10:$BK$10,0),0))</f>
        <v>No relevante</v>
      </c>
      <c r="BU355" s="26">
        <f>+HLOOKUP(BT355,Sistema_Puntos!$Q$5:$Y$43,'Auxiliar General'!BP$5,FALSE)</f>
        <v>0</v>
      </c>
      <c r="BV355" s="26" t="str">
        <f>+IF(VLOOKUP($B355,'Lista Puestos Valorados'!$B$11:$BK$510,MATCH('Auxiliar General'!BP$4,'Lista Puestos Valorados'!$B$10:$BK$10,0),0)="","No relevante",VLOOKUP($B355,'Lista Puestos Valorados'!$B$11:$BK$510,MATCH('Auxiliar General'!BP$4,'Lista Puestos Valorados'!$B$10:$BK$10,0),0))</f>
        <v>No relevante</v>
      </c>
      <c r="BW355" s="26">
        <f>+HLOOKUP(BV355,Sistema_Puntos!$Q$5:$Y$43,'Auxiliar General'!BR$5,FALSE)</f>
        <v>0</v>
      </c>
      <c r="BX355" s="26" t="str">
        <f>+IF(VLOOKUP($B355,'Lista Puestos Valorados'!$B$11:$BK$510,MATCH('Auxiliar General'!BR$4,'Lista Puestos Valorados'!$B$10:$BK$10,0),0)="","No relevante",VLOOKUP($B355,'Lista Puestos Valorados'!$B$11:$BK$510,MATCH('Auxiliar General'!BR$4,'Lista Puestos Valorados'!$B$10:$BK$10,0),0))</f>
        <v>No relevante</v>
      </c>
      <c r="BY355" s="26">
        <f>+HLOOKUP(BX355,Sistema_Puntos!$Q$5:$Y$43,'Auxiliar General'!BT$5,FALSE)</f>
        <v>0</v>
      </c>
      <c r="BZ355" s="26" t="str">
        <f>+IF(VLOOKUP($B355,'Lista Puestos Valorados'!$B$11:$BK$510,MATCH('Auxiliar General'!BT$4,'Lista Puestos Valorados'!$B$10:$BK$10,0),0)="","No relevante",VLOOKUP($B355,'Lista Puestos Valorados'!$B$11:$BK$510,MATCH('Auxiliar General'!BT$4,'Lista Puestos Valorados'!$B$10:$BK$10,0),0))</f>
        <v>No relevante</v>
      </c>
      <c r="CA355" s="26">
        <f>+HLOOKUP(BZ355,Sistema_Puntos!$Q$5:$Y$43,'Auxiliar General'!BV$5,FALSE)</f>
        <v>0</v>
      </c>
      <c r="CB355" s="26" t="str">
        <f>+IF(VLOOKUP($B355,'Lista Puestos Valorados'!$B$11:$BK$510,MATCH('Auxiliar General'!BV$4,'Lista Puestos Valorados'!$B$10:$BK$10,0),0)="","No relevante",VLOOKUP($B355,'Lista Puestos Valorados'!$B$11:$BK$510,MATCH('Auxiliar General'!BV$4,'Lista Puestos Valorados'!$B$10:$BK$10,0),0))</f>
        <v>No relevante</v>
      </c>
      <c r="CC355" s="26">
        <f>+HLOOKUP(CB355,Sistema_Puntos!$Q$5:$Y$43,'Auxiliar General'!BX$5,FALSE)</f>
        <v>0</v>
      </c>
      <c r="CD355" s="26" t="str">
        <f>+IF(VLOOKUP($B355,'Lista Puestos Valorados'!$B$11:$BK$510,MATCH('Auxiliar General'!BX$4,'Lista Puestos Valorados'!$B$10:$BK$10,0),0)="","No relevante",VLOOKUP($B355,'Lista Puestos Valorados'!$B$11:$BK$510,MATCH('Auxiliar General'!BX$4,'Lista Puestos Valorados'!$B$10:$BK$10,0),0))</f>
        <v>No relevante</v>
      </c>
      <c r="CE355" s="26">
        <f>+HLOOKUP(CD355,Sistema_Puntos!$Q$5:$Y$43,'Auxiliar General'!BZ$5,FALSE)</f>
        <v>0</v>
      </c>
      <c r="CF355" s="26" t="str">
        <f>+IF(VLOOKUP($B355,'Lista Puestos Valorados'!$B$11:$BK$510,MATCH('Auxiliar General'!BZ$4,'Lista Puestos Valorados'!$B$10:$BK$10,0),0)="","No relevante",VLOOKUP($B355,'Lista Puestos Valorados'!$B$11:$BK$510,MATCH('Auxiliar General'!BZ$4,'Lista Puestos Valorados'!$B$10:$BK$10,0),0))</f>
        <v>No relevante</v>
      </c>
      <c r="CG355" s="26">
        <f>+HLOOKUP(CF355,Sistema_Puntos!$Q$5:$Y$43,'Auxiliar General'!CB$5,FALSE)</f>
        <v>0</v>
      </c>
      <c r="CH355" s="29"/>
      <c r="CI355" s="29"/>
    </row>
    <row r="356" spans="2:87" ht="17.55" customHeight="1">
      <c r="B356" s="26">
        <f>+'Listado de Puestos'!B356</f>
        <v>346</v>
      </c>
      <c r="C356" s="26" t="str">
        <f>+IF('Lista Puestos Valorados'!C356="","",'Lista Puestos Valorados'!C356)</f>
        <v/>
      </c>
      <c r="D356" s="26" t="str">
        <f>+IF('Lista Puestos Valorados'!D356="","",'Lista Puestos Valorados'!D356)</f>
        <v/>
      </c>
      <c r="E356" s="26" t="str">
        <f>+IF('Lista Puestos Valorados'!E356="","",'Lista Puestos Valorados'!E356)</f>
        <v/>
      </c>
      <c r="F356" s="26" t="str">
        <f>+IF('Lista Puestos Valorados'!F356="","",'Lista Puestos Valorados'!F356)</f>
        <v/>
      </c>
      <c r="G356" s="26" t="str">
        <f>+IF('Lista Puestos Valorados'!G356="","",'Lista Puestos Valorados'!G356)</f>
        <v/>
      </c>
      <c r="H356" s="26" t="str">
        <f>+IF('Lista Puestos Valorados'!H356="","",'Lista Puestos Valorados'!H356)</f>
        <v/>
      </c>
      <c r="I356" s="26" t="str">
        <f>+IF('Lista Puestos Valorados'!I356="","",'Lista Puestos Valorados'!I356)</f>
        <v/>
      </c>
      <c r="J356" s="118" t="e">
        <f t="array" ref="J356">+IF(L356="","",_xlfn.IFS(L356&lt;='Cortes de Agrupacion'!$F$15,'Cortes de Agrupacion'!$E$15,'Resultados General'!L356&lt;='Cortes de Agrupacion'!$F$14,'Cortes de Agrupacion'!$E$14,'Resultados General'!L356&lt;='Cortes de Agrupacion'!$F$13,'Cortes de Agrupacion'!$E$13,L356&lt;='Cortes de Agrupacion'!$F$12,'Cortes de Agrupacion'!$E$12,'Resultados General'!L356&lt;='Cortes de Agrupacion'!$F$11,'Cortes de Agrupacion'!$E$11,'Resultados General'!L356&lt;='Cortes de Agrupacion'!$F$10,'Cortes de Agrupacion'!$E$10,'Resultados General'!L356&lt;='Cortes de Agrupacion'!$F$9,'Cortes de Agrupacion'!$E$9,'Resultados General'!L356&lt;='Cortes de Agrupacion'!$F$8,'Cortes de Agrupacion'!$E$8,'Resultados General'!L356&lt;='Cortes de Agrupacion'!$F$7,'Cortes de Agrupacion'!$E$7,'Resultados General'!L356&lt;='Cortes de Agrupacion'!$F$6,'Cortes de Agrupacion'!$E$6))</f>
        <v>#VALUE!</v>
      </c>
      <c r="K356" s="118" t="str">
        <f t="shared" si="10"/>
        <v/>
      </c>
      <c r="L356" s="124" t="e">
        <f>#VALUE!</f>
        <v>#VALUE!</v>
      </c>
      <c r="M356" s="26" t="e">
        <f ca="1">+_xlfn.IFNA(VLOOKUP(C356,'Distribución de puestos'!$B$8:$I$507,8,0),"")</f>
        <v>#NAME?</v>
      </c>
      <c r="N356" s="26" t="str">
        <f>+IF(VLOOKUP($B356,'Lista Puestos Valorados'!$B$11:$BK$510,MATCH('Auxiliar General'!H$4,'Lista Puestos Valorados'!$B$10:$BK$10,0),0)="","No relevante",VLOOKUP($B356,'Lista Puestos Valorados'!$B$11:$BK$510,MATCH('Auxiliar General'!H$4,'Lista Puestos Valorados'!$B$10:$BK$10,0),0))</f>
        <v>No relevante</v>
      </c>
      <c r="O356" s="26">
        <f>+HLOOKUP(N356,Sistema_Puntos!$Q$5:$Y$43,'Auxiliar General'!J$5,FALSE)</f>
        <v>0</v>
      </c>
      <c r="P356" s="26" t="str">
        <f>+IF(VLOOKUP($B356,'Lista Puestos Valorados'!$B$11:$BK$510,MATCH('Auxiliar General'!J$4,'Lista Puestos Valorados'!$B$10:$BK$10,0),0)="","No relevante",VLOOKUP($B356,'Lista Puestos Valorados'!$B$11:$BK$510,MATCH('Auxiliar General'!J$4,'Lista Puestos Valorados'!$B$10:$BK$10,0),0))</f>
        <v>No relevante</v>
      </c>
      <c r="Q356" s="26">
        <f>+HLOOKUP(P356,Sistema_Puntos!$Q$5:$Y$43,'Auxiliar General'!L$5,FALSE)</f>
        <v>0</v>
      </c>
      <c r="R356" s="26" t="str">
        <f>+IF(VLOOKUP($B356,'Lista Puestos Valorados'!$B$11:$BK$510,MATCH('Auxiliar General'!L$4,'Lista Puestos Valorados'!$B$10:$BK$10,0),0)="","No relevante",VLOOKUP($B356,'Lista Puestos Valorados'!$B$11:$BK$510,MATCH('Auxiliar General'!L$4,'Lista Puestos Valorados'!$B$10:$BK$10,0),0))</f>
        <v>No relevante</v>
      </c>
      <c r="S356" s="26">
        <f>+HLOOKUP(R356,Sistema_Puntos!$Q$5:$Y$43,'Auxiliar General'!N$5,FALSE)</f>
        <v>0</v>
      </c>
      <c r="T356" s="26" t="str">
        <f>+IF(VLOOKUP($B356,'Lista Puestos Valorados'!$B$11:$BK$510,MATCH('Auxiliar General'!N$4,'Lista Puestos Valorados'!$B$10:$BK$10,0),0)="","No relevante",VLOOKUP($B356,'Lista Puestos Valorados'!$B$11:$BK$510,MATCH('Auxiliar General'!N$4,'Lista Puestos Valorados'!$B$10:$BK$10,0),0))</f>
        <v>No relevante</v>
      </c>
      <c r="U356" s="26">
        <f>+HLOOKUP(T356,Sistema_Puntos!$Q$5:$Y$43,'Auxiliar General'!P$5,FALSE)</f>
        <v>0</v>
      </c>
      <c r="V356" s="26" t="str">
        <f>+IF(VLOOKUP($B356,'Lista Puestos Valorados'!$B$11:$BK$510,MATCH('Auxiliar General'!P$4,'Lista Puestos Valorados'!$B$10:$BK$10,0),0)="","No relevante",VLOOKUP($B356,'Lista Puestos Valorados'!$B$11:$BK$510,MATCH('Auxiliar General'!P$4,'Lista Puestos Valorados'!$B$10:$BK$10,0),0))</f>
        <v>No relevante</v>
      </c>
      <c r="W356" s="26">
        <f>+HLOOKUP(V356,Sistema_Puntos!$Q$5:$Y$43,'Auxiliar General'!R$5,FALSE)</f>
        <v>0</v>
      </c>
      <c r="X356" s="26" t="str">
        <f>+IF(VLOOKUP($B356,'Lista Puestos Valorados'!$B$11:$BK$510,MATCH('Auxiliar General'!R$4,'Lista Puestos Valorados'!$B$10:$BK$10,0),0)="","No relevante",VLOOKUP($B356,'Lista Puestos Valorados'!$B$11:$BK$510,MATCH('Auxiliar General'!R$4,'Lista Puestos Valorados'!$B$10:$BK$10,0),0))</f>
        <v>No relevante</v>
      </c>
      <c r="Y356" s="26">
        <f>+HLOOKUP(X356,Sistema_Puntos!$Q$5:$Y$43,'Auxiliar General'!T$5,FALSE)</f>
        <v>0</v>
      </c>
      <c r="Z356" s="26" t="str">
        <f>+IF(VLOOKUP($B356,'Lista Puestos Valorados'!$B$11:$BK$510,MATCH('Auxiliar General'!T$4,'Lista Puestos Valorados'!$B$10:$BK$10,0),0)="","No relevante",VLOOKUP($B356,'Lista Puestos Valorados'!$B$11:$BK$510,MATCH('Auxiliar General'!T$4,'Lista Puestos Valorados'!$B$10:$BK$10,0),0))</f>
        <v>No relevante</v>
      </c>
      <c r="AA356" s="26">
        <f>+HLOOKUP(Z356,Sistema_Puntos!$Q$5:$Y$43,'Auxiliar General'!V$5,FALSE)</f>
        <v>0</v>
      </c>
      <c r="AB356" s="26" t="str">
        <f>+IF(VLOOKUP($B356,'Lista Puestos Valorados'!$B$11:$BK$510,MATCH('Auxiliar General'!V$4,'Lista Puestos Valorados'!$B$10:$BK$10,0),0)="","No relevante",VLOOKUP($B356,'Lista Puestos Valorados'!$B$11:$BK$510,MATCH('Auxiliar General'!V$4,'Lista Puestos Valorados'!$B$10:$BK$10,0),0))</f>
        <v>No relevante</v>
      </c>
      <c r="AC356" s="26">
        <f>+HLOOKUP(AB356,Sistema_Puntos!$Q$5:$Y$43,'Auxiliar General'!X$5,FALSE)</f>
        <v>0</v>
      </c>
      <c r="AD356" s="26" t="str">
        <f>+IF(VLOOKUP($B356,'Lista Puestos Valorados'!$B$11:$BK$510,MATCH('Auxiliar General'!X$4,'Lista Puestos Valorados'!$B$10:$BK$10,0),0)="","No relevante",VLOOKUP($B356,'Lista Puestos Valorados'!$B$11:$BK$510,MATCH('Auxiliar General'!X$4,'Lista Puestos Valorados'!$B$10:$BK$10,0),0))</f>
        <v>No relevante</v>
      </c>
      <c r="AE356" s="26">
        <f>+HLOOKUP(AD356,Sistema_Puntos!$Q$5:$Y$43,'Auxiliar General'!Z$5,FALSE)</f>
        <v>0</v>
      </c>
      <c r="AF356" s="26" t="str">
        <f>+IF(VLOOKUP($B356,'Lista Puestos Valorados'!$B$11:$BK$510,MATCH('Auxiliar General'!Z$4,'Lista Puestos Valorados'!$B$10:$BK$10,0),0)="","No relevante",VLOOKUP($B356,'Lista Puestos Valorados'!$B$11:$BK$510,MATCH('Auxiliar General'!Z$4,'Lista Puestos Valorados'!$B$10:$BK$10,0),0))</f>
        <v>No relevante</v>
      </c>
      <c r="AG356" s="26">
        <f>+HLOOKUP(AF356,Sistema_Puntos!$Q$5:$Y$43,'Auxiliar General'!AB$5,FALSE)</f>
        <v>0</v>
      </c>
      <c r="AH356" s="26" t="str">
        <f>+IF(VLOOKUP($B356,'Lista Puestos Valorados'!$B$11:$BK$510,MATCH('Auxiliar General'!AB$4,'Lista Puestos Valorados'!$B$10:$BK$10,0),0)="","No relevante",VLOOKUP($B356,'Lista Puestos Valorados'!$B$11:$BK$510,MATCH('Auxiliar General'!AB$4,'Lista Puestos Valorados'!$B$10:$BK$10,0),0))</f>
        <v>No relevante</v>
      </c>
      <c r="AI356" s="26">
        <f>+HLOOKUP(AH356,Sistema_Puntos!$Q$5:$Y$43,'Auxiliar General'!AD$5,FALSE)</f>
        <v>0</v>
      </c>
      <c r="AJ356" s="26" t="str">
        <f>+IF(VLOOKUP($B356,'Lista Puestos Valorados'!$B$11:$BK$510,MATCH('Auxiliar General'!AD$4,'Lista Puestos Valorados'!$B$10:$BK$10,0),0)="","No relevante",VLOOKUP($B356,'Lista Puestos Valorados'!$B$11:$BK$510,MATCH('Auxiliar General'!AD$4,'Lista Puestos Valorados'!$B$10:$BK$10,0),0))</f>
        <v>No relevante</v>
      </c>
      <c r="AK356" s="26">
        <f>+HLOOKUP(AJ356,Sistema_Puntos!$Q$5:$Y$43,'Auxiliar General'!AF$5,FALSE)</f>
        <v>0</v>
      </c>
      <c r="AL356" s="26" t="str">
        <f>+IF(VLOOKUP($B356,'Lista Puestos Valorados'!$B$11:$BK$510,MATCH('Auxiliar General'!AF$4,'Lista Puestos Valorados'!$B$10:$BK$10,0),0)="","No relevante",VLOOKUP($B356,'Lista Puestos Valorados'!$B$11:$BK$510,MATCH('Auxiliar General'!AF$4,'Lista Puestos Valorados'!$B$10:$BK$10,0),0))</f>
        <v>No relevante</v>
      </c>
      <c r="AM356" s="26">
        <f>+HLOOKUP(AL356,Sistema_Puntos!$Q$5:$Y$43,'Auxiliar General'!AH$5,FALSE)</f>
        <v>0</v>
      </c>
      <c r="AN356" s="26" t="str">
        <f>+IF(VLOOKUP($B356,'Lista Puestos Valorados'!$B$11:$BK$510,MATCH('Auxiliar General'!AH$4,'Lista Puestos Valorados'!$B$10:$BK$10,0),0)="","No relevante",VLOOKUP($B356,'Lista Puestos Valorados'!$B$11:$BK$510,MATCH('Auxiliar General'!AH$4,'Lista Puestos Valorados'!$B$10:$BK$10,0),0))</f>
        <v>No relevante</v>
      </c>
      <c r="AO356" s="26">
        <f>+HLOOKUP(AN356,Sistema_Puntos!$Q$5:$Y$43,'Auxiliar General'!AJ$5,FALSE)</f>
        <v>0</v>
      </c>
      <c r="AP356" s="26" t="str">
        <f>+IF(VLOOKUP($B356,'Lista Puestos Valorados'!$B$11:$BK$510,MATCH('Auxiliar General'!AJ$4,'Lista Puestos Valorados'!$B$10:$BK$10,0),0)="","No relevante",VLOOKUP($B356,'Lista Puestos Valorados'!$B$11:$BK$510,MATCH('Auxiliar General'!AJ$4,'Lista Puestos Valorados'!$B$10:$BK$10,0),0))</f>
        <v>No relevante</v>
      </c>
      <c r="AQ356" s="26">
        <f>+HLOOKUP(AP356,Sistema_Puntos!$Q$5:$Y$43,'Auxiliar General'!AL$5,FALSE)</f>
        <v>0</v>
      </c>
      <c r="AR356" s="26" t="str">
        <f>+IF(VLOOKUP($B356,'Lista Puestos Valorados'!$B$11:$BK$510,MATCH('Auxiliar General'!AL$4,'Lista Puestos Valorados'!$B$10:$BK$10,0),0)="","No relevante",VLOOKUP($B356,'Lista Puestos Valorados'!$B$11:$BK$510,MATCH('Auxiliar General'!AL$4,'Lista Puestos Valorados'!$B$10:$BK$10,0),0))</f>
        <v>No relevante</v>
      </c>
      <c r="AS356" s="26">
        <f>+HLOOKUP(AR356,Sistema_Puntos!$Q$5:$Y$43,'Auxiliar General'!AN$5,FALSE)</f>
        <v>0</v>
      </c>
      <c r="AT356" s="26" t="str">
        <f>+IF(VLOOKUP($B356,'Lista Puestos Valorados'!$B$11:$BK$510,MATCH('Auxiliar General'!AN$4,'Lista Puestos Valorados'!$B$10:$BK$10,0),0)="","No relevante",VLOOKUP($B356,'Lista Puestos Valorados'!$B$11:$BK$510,MATCH('Auxiliar General'!AN$4,'Lista Puestos Valorados'!$B$10:$BK$10,0),0))</f>
        <v>No relevante</v>
      </c>
      <c r="AU356" s="26">
        <f>+HLOOKUP(AT356,Sistema_Puntos!$Q$5:$Y$43,'Auxiliar General'!AP$5,FALSE)</f>
        <v>0</v>
      </c>
      <c r="AV356" s="26" t="str">
        <f>+IF(VLOOKUP($B356,'Lista Puestos Valorados'!$B$11:$BK$510,MATCH('Auxiliar General'!AP$4,'Lista Puestos Valorados'!$B$10:$BK$10,0),0)="","No relevante",VLOOKUP($B356,'Lista Puestos Valorados'!$B$11:$BK$510,MATCH('Auxiliar General'!AP$4,'Lista Puestos Valorados'!$B$10:$BK$10,0),0))</f>
        <v>No relevante</v>
      </c>
      <c r="AW356" s="26">
        <f>+HLOOKUP(AV356,Sistema_Puntos!$Q$5:$Y$43,'Auxiliar General'!AR$5,FALSE)</f>
        <v>0</v>
      </c>
      <c r="AX356" s="26" t="str">
        <f>+IF(VLOOKUP($B356,'Lista Puestos Valorados'!$B$11:$BK$510,MATCH('Auxiliar General'!AR$4,'Lista Puestos Valorados'!$B$10:$BK$10,0),0)="","No relevante",VLOOKUP($B356,'Lista Puestos Valorados'!$B$11:$BK$510,MATCH('Auxiliar General'!AR$4,'Lista Puestos Valorados'!$B$10:$BK$10,0),0))</f>
        <v>No relevante</v>
      </c>
      <c r="AY356" s="26">
        <f>+HLOOKUP(AX356,Sistema_Puntos!$Q$5:$Y$43,'Auxiliar General'!AT$5,FALSE)</f>
        <v>0</v>
      </c>
      <c r="AZ356" s="26" t="str">
        <f>+IF(VLOOKUP($B356,'Lista Puestos Valorados'!$B$11:$BK$510,MATCH('Auxiliar General'!AT$4,'Lista Puestos Valorados'!$B$10:$BK$10,0),0)="","No relevante",VLOOKUP($B356,'Lista Puestos Valorados'!$B$11:$BK$510,MATCH('Auxiliar General'!AT$4,'Lista Puestos Valorados'!$B$10:$BK$10,0),0))</f>
        <v>No relevante</v>
      </c>
      <c r="BA356" s="26">
        <f>+HLOOKUP(AZ356,Sistema_Puntos!$Q$5:$Y$43,'Auxiliar General'!AV$5,FALSE)</f>
        <v>0</v>
      </c>
      <c r="BB356" s="26" t="str">
        <f>+IF(VLOOKUP($B356,'Lista Puestos Valorados'!$B$11:$BK$510,MATCH('Auxiliar General'!AV$4,'Lista Puestos Valorados'!$B$10:$BK$10,0),0)="","No relevante",VLOOKUP($B356,'Lista Puestos Valorados'!$B$11:$BK$510,MATCH('Auxiliar General'!AV$4,'Lista Puestos Valorados'!$B$10:$BK$10,0),0))</f>
        <v>No relevante</v>
      </c>
      <c r="BC356" s="26">
        <f>+HLOOKUP(BB356,Sistema_Puntos!$Q$5:$Y$43,'Auxiliar General'!AX$5,FALSE)</f>
        <v>0</v>
      </c>
      <c r="BD356" s="26" t="str">
        <f>+IF(VLOOKUP($B356,'Lista Puestos Valorados'!$B$11:$BK$510,MATCH('Auxiliar General'!AX$4,'Lista Puestos Valorados'!$B$10:$BK$10,0),0)="","No relevante",VLOOKUP($B356,'Lista Puestos Valorados'!$B$11:$BK$510,MATCH('Auxiliar General'!AX$4,'Lista Puestos Valorados'!$B$10:$BK$10,0),0))</f>
        <v>No relevante</v>
      </c>
      <c r="BE356" s="26">
        <f>+HLOOKUP(BD356,Sistema_Puntos!$Q$5:$Y$43,'Auxiliar General'!AZ$5,FALSE)</f>
        <v>0</v>
      </c>
      <c r="BF356" s="26" t="str">
        <f>+IF(VLOOKUP($B356,'Lista Puestos Valorados'!$B$11:$BK$510,MATCH('Auxiliar General'!AZ$4,'Lista Puestos Valorados'!$B$10:$BK$10,0),0)="","No relevante",VLOOKUP($B356,'Lista Puestos Valorados'!$B$11:$BK$510,MATCH('Auxiliar General'!AZ$4,'Lista Puestos Valorados'!$B$10:$BK$10,0),0))</f>
        <v>No relevante</v>
      </c>
      <c r="BG356" s="26">
        <f>+HLOOKUP(BF356,Sistema_Puntos!$Q$5:$Y$43,'Auxiliar General'!BB$5,FALSE)</f>
        <v>0</v>
      </c>
      <c r="BH356" s="26" t="str">
        <f>+IF(VLOOKUP($B356,'Lista Puestos Valorados'!$B$11:$BK$510,MATCH('Auxiliar General'!BB$4,'Lista Puestos Valorados'!$B$10:$BK$10,0),0)="","No relevante",VLOOKUP($B356,'Lista Puestos Valorados'!$B$11:$BK$510,MATCH('Auxiliar General'!BB$4,'Lista Puestos Valorados'!$B$10:$BK$10,0),0))</f>
        <v>No relevante</v>
      </c>
      <c r="BI356" s="26">
        <f>+HLOOKUP(BH356,Sistema_Puntos!$Q$5:$Y$43,'Auxiliar General'!BD$5,FALSE)</f>
        <v>0</v>
      </c>
      <c r="BJ356" s="26" t="str">
        <f>+IF(VLOOKUP($B356,'Lista Puestos Valorados'!$B$11:$BK$510,MATCH('Auxiliar General'!BD$4,'Lista Puestos Valorados'!$B$10:$BK$10,0),0)="","No relevante",VLOOKUP($B356,'Lista Puestos Valorados'!$B$11:$BK$510,MATCH('Auxiliar General'!BD$4,'Lista Puestos Valorados'!$B$10:$BK$10,0),0))</f>
        <v>No relevante</v>
      </c>
      <c r="BK356" s="26">
        <f>+HLOOKUP(BJ356,Sistema_Puntos!$Q$5:$Y$43,'Auxiliar General'!BF$5,FALSE)</f>
        <v>0</v>
      </c>
      <c r="BL356" s="26" t="str">
        <f>+IF(VLOOKUP($B356,'Lista Puestos Valorados'!$B$11:$BK$510,MATCH('Auxiliar General'!BF$4,'Lista Puestos Valorados'!$B$10:$BK$10,0),0)="","No relevante",VLOOKUP($B356,'Lista Puestos Valorados'!$B$11:$BK$510,MATCH('Auxiliar General'!BF$4,'Lista Puestos Valorados'!$B$10:$BK$10,0),0))</f>
        <v>No relevante</v>
      </c>
      <c r="BM356" s="26">
        <f>+HLOOKUP(BL356,Sistema_Puntos!$Q$5:$Y$43,'Auxiliar General'!BH$5,FALSE)</f>
        <v>0</v>
      </c>
      <c r="BN356" s="26" t="str">
        <f>+IF(VLOOKUP($B356,'Lista Puestos Valorados'!$B$11:$BK$510,MATCH('Auxiliar General'!BH$4,'Lista Puestos Valorados'!$B$10:$BK$10,0),0)="","No relevante",VLOOKUP($B356,'Lista Puestos Valorados'!$B$11:$BK$510,MATCH('Auxiliar General'!BH$4,'Lista Puestos Valorados'!$B$10:$BK$10,0),0))</f>
        <v>No relevante</v>
      </c>
      <c r="BO356" s="26">
        <f>+HLOOKUP(BN356,Sistema_Puntos!$Q$5:$Y$43,'Auxiliar General'!BJ$5,FALSE)</f>
        <v>0</v>
      </c>
      <c r="BP356" s="26" t="str">
        <f>+IF(VLOOKUP($B356,'Lista Puestos Valorados'!$B$11:$BK$510,MATCH('Auxiliar General'!BJ$4,'Lista Puestos Valorados'!$B$10:$BK$10,0),0)="","No relevante",VLOOKUP($B356,'Lista Puestos Valorados'!$B$11:$BK$510,MATCH('Auxiliar General'!BJ$4,'Lista Puestos Valorados'!$B$10:$BK$10,0),0))</f>
        <v>No relevante</v>
      </c>
      <c r="BQ356" s="26">
        <f>+HLOOKUP(BP356,Sistema_Puntos!$Q$5:$Y$43,'Auxiliar General'!BL$5,FALSE)</f>
        <v>0</v>
      </c>
      <c r="BR356" s="26" t="str">
        <f>+IF(VLOOKUP($B356,'Lista Puestos Valorados'!$B$11:$BK$510,MATCH('Auxiliar General'!BL$4,'Lista Puestos Valorados'!$B$10:$BK$10,0),0)="","No relevante",VLOOKUP($B356,'Lista Puestos Valorados'!$B$11:$BK$510,MATCH('Auxiliar General'!BL$4,'Lista Puestos Valorados'!$B$10:$BK$10,0),0))</f>
        <v>No relevante</v>
      </c>
      <c r="BS356" s="26">
        <f>+HLOOKUP(BR356,Sistema_Puntos!$Q$5:$Y$43,'Auxiliar General'!BN$5,FALSE)</f>
        <v>0</v>
      </c>
      <c r="BT356" s="26" t="str">
        <f>+IF(VLOOKUP($B356,'Lista Puestos Valorados'!$B$11:$BK$510,MATCH('Auxiliar General'!BN$4,'Lista Puestos Valorados'!$B$10:$BK$10,0),0)="","No relevante",VLOOKUP($B356,'Lista Puestos Valorados'!$B$11:$BK$510,MATCH('Auxiliar General'!BN$4,'Lista Puestos Valorados'!$B$10:$BK$10,0),0))</f>
        <v>No relevante</v>
      </c>
      <c r="BU356" s="26">
        <f>+HLOOKUP(BT356,Sistema_Puntos!$Q$5:$Y$43,'Auxiliar General'!BP$5,FALSE)</f>
        <v>0</v>
      </c>
      <c r="BV356" s="26" t="str">
        <f>+IF(VLOOKUP($B356,'Lista Puestos Valorados'!$B$11:$BK$510,MATCH('Auxiliar General'!BP$4,'Lista Puestos Valorados'!$B$10:$BK$10,0),0)="","No relevante",VLOOKUP($B356,'Lista Puestos Valorados'!$B$11:$BK$510,MATCH('Auxiliar General'!BP$4,'Lista Puestos Valorados'!$B$10:$BK$10,0),0))</f>
        <v>No relevante</v>
      </c>
      <c r="BW356" s="26">
        <f>+HLOOKUP(BV356,Sistema_Puntos!$Q$5:$Y$43,'Auxiliar General'!BR$5,FALSE)</f>
        <v>0</v>
      </c>
      <c r="BX356" s="26" t="str">
        <f>+IF(VLOOKUP($B356,'Lista Puestos Valorados'!$B$11:$BK$510,MATCH('Auxiliar General'!BR$4,'Lista Puestos Valorados'!$B$10:$BK$10,0),0)="","No relevante",VLOOKUP($B356,'Lista Puestos Valorados'!$B$11:$BK$510,MATCH('Auxiliar General'!BR$4,'Lista Puestos Valorados'!$B$10:$BK$10,0),0))</f>
        <v>No relevante</v>
      </c>
      <c r="BY356" s="26">
        <f>+HLOOKUP(BX356,Sistema_Puntos!$Q$5:$Y$43,'Auxiliar General'!BT$5,FALSE)</f>
        <v>0</v>
      </c>
      <c r="BZ356" s="26" t="str">
        <f>+IF(VLOOKUP($B356,'Lista Puestos Valorados'!$B$11:$BK$510,MATCH('Auxiliar General'!BT$4,'Lista Puestos Valorados'!$B$10:$BK$10,0),0)="","No relevante",VLOOKUP($B356,'Lista Puestos Valorados'!$B$11:$BK$510,MATCH('Auxiliar General'!BT$4,'Lista Puestos Valorados'!$B$10:$BK$10,0),0))</f>
        <v>No relevante</v>
      </c>
      <c r="CA356" s="26">
        <f>+HLOOKUP(BZ356,Sistema_Puntos!$Q$5:$Y$43,'Auxiliar General'!BV$5,FALSE)</f>
        <v>0</v>
      </c>
      <c r="CB356" s="26" t="str">
        <f>+IF(VLOOKUP($B356,'Lista Puestos Valorados'!$B$11:$BK$510,MATCH('Auxiliar General'!BV$4,'Lista Puestos Valorados'!$B$10:$BK$10,0),0)="","No relevante",VLOOKUP($B356,'Lista Puestos Valorados'!$B$11:$BK$510,MATCH('Auxiliar General'!BV$4,'Lista Puestos Valorados'!$B$10:$BK$10,0),0))</f>
        <v>No relevante</v>
      </c>
      <c r="CC356" s="26">
        <f>+HLOOKUP(CB356,Sistema_Puntos!$Q$5:$Y$43,'Auxiliar General'!BX$5,FALSE)</f>
        <v>0</v>
      </c>
      <c r="CD356" s="26" t="str">
        <f>+IF(VLOOKUP($B356,'Lista Puestos Valorados'!$B$11:$BK$510,MATCH('Auxiliar General'!BX$4,'Lista Puestos Valorados'!$B$10:$BK$10,0),0)="","No relevante",VLOOKUP($B356,'Lista Puestos Valorados'!$B$11:$BK$510,MATCH('Auxiliar General'!BX$4,'Lista Puestos Valorados'!$B$10:$BK$10,0),0))</f>
        <v>No relevante</v>
      </c>
      <c r="CE356" s="26">
        <f>+HLOOKUP(CD356,Sistema_Puntos!$Q$5:$Y$43,'Auxiliar General'!BZ$5,FALSE)</f>
        <v>0</v>
      </c>
      <c r="CF356" s="26" t="str">
        <f>+IF(VLOOKUP($B356,'Lista Puestos Valorados'!$B$11:$BK$510,MATCH('Auxiliar General'!BZ$4,'Lista Puestos Valorados'!$B$10:$BK$10,0),0)="","No relevante",VLOOKUP($B356,'Lista Puestos Valorados'!$B$11:$BK$510,MATCH('Auxiliar General'!BZ$4,'Lista Puestos Valorados'!$B$10:$BK$10,0),0))</f>
        <v>No relevante</v>
      </c>
      <c r="CG356" s="26">
        <f>+HLOOKUP(CF356,Sistema_Puntos!$Q$5:$Y$43,'Auxiliar General'!CB$5,FALSE)</f>
        <v>0</v>
      </c>
      <c r="CH356" s="29"/>
      <c r="CI356" s="29"/>
    </row>
    <row r="357" spans="2:87" ht="17.55" customHeight="1">
      <c r="B357" s="26">
        <f>+'Listado de Puestos'!B357</f>
        <v>347</v>
      </c>
      <c r="C357" s="26" t="str">
        <f>+IF('Lista Puestos Valorados'!C357="","",'Lista Puestos Valorados'!C357)</f>
        <v/>
      </c>
      <c r="D357" s="26" t="str">
        <f>+IF('Lista Puestos Valorados'!D357="","",'Lista Puestos Valorados'!D357)</f>
        <v/>
      </c>
      <c r="E357" s="26" t="str">
        <f>+IF('Lista Puestos Valorados'!E357="","",'Lista Puestos Valorados'!E357)</f>
        <v/>
      </c>
      <c r="F357" s="26" t="str">
        <f>+IF('Lista Puestos Valorados'!F357="","",'Lista Puestos Valorados'!F357)</f>
        <v/>
      </c>
      <c r="G357" s="26" t="str">
        <f>+IF('Lista Puestos Valorados'!G357="","",'Lista Puestos Valorados'!G357)</f>
        <v/>
      </c>
      <c r="H357" s="26" t="str">
        <f>+IF('Lista Puestos Valorados'!H357="","",'Lista Puestos Valorados'!H357)</f>
        <v/>
      </c>
      <c r="I357" s="26" t="str">
        <f>+IF('Lista Puestos Valorados'!I357="","",'Lista Puestos Valorados'!I357)</f>
        <v/>
      </c>
      <c r="J357" s="118" t="e">
        <f t="array" ref="J357">+IF(L357="","",_xlfn.IFS(L357&lt;='Cortes de Agrupacion'!$F$15,'Cortes de Agrupacion'!$E$15,'Resultados General'!L357&lt;='Cortes de Agrupacion'!$F$14,'Cortes de Agrupacion'!$E$14,'Resultados General'!L357&lt;='Cortes de Agrupacion'!$F$13,'Cortes de Agrupacion'!$E$13,L357&lt;='Cortes de Agrupacion'!$F$12,'Cortes de Agrupacion'!$E$12,'Resultados General'!L357&lt;='Cortes de Agrupacion'!$F$11,'Cortes de Agrupacion'!$E$11,'Resultados General'!L357&lt;='Cortes de Agrupacion'!$F$10,'Cortes de Agrupacion'!$E$10,'Resultados General'!L357&lt;='Cortes de Agrupacion'!$F$9,'Cortes de Agrupacion'!$E$9,'Resultados General'!L357&lt;='Cortes de Agrupacion'!$F$8,'Cortes de Agrupacion'!$E$8,'Resultados General'!L357&lt;='Cortes de Agrupacion'!$F$7,'Cortes de Agrupacion'!$E$7,'Resultados General'!L357&lt;='Cortes de Agrupacion'!$F$6,'Cortes de Agrupacion'!$E$6))</f>
        <v>#VALUE!</v>
      </c>
      <c r="K357" s="118" t="str">
        <f t="shared" si="10"/>
        <v/>
      </c>
      <c r="L357" s="124" t="e">
        <f>#VALUE!</f>
        <v>#VALUE!</v>
      </c>
      <c r="M357" s="26" t="e">
        <f ca="1">+_xlfn.IFNA(VLOOKUP(C357,'Distribución de puestos'!$B$8:$I$507,8,0),"")</f>
        <v>#NAME?</v>
      </c>
      <c r="N357" s="26" t="str">
        <f>+IF(VLOOKUP($B357,'Lista Puestos Valorados'!$B$11:$BK$510,MATCH('Auxiliar General'!H$4,'Lista Puestos Valorados'!$B$10:$BK$10,0),0)="","No relevante",VLOOKUP($B357,'Lista Puestos Valorados'!$B$11:$BK$510,MATCH('Auxiliar General'!H$4,'Lista Puestos Valorados'!$B$10:$BK$10,0),0))</f>
        <v>No relevante</v>
      </c>
      <c r="O357" s="26">
        <f>+HLOOKUP(N357,Sistema_Puntos!$Q$5:$Y$43,'Auxiliar General'!J$5,FALSE)</f>
        <v>0</v>
      </c>
      <c r="P357" s="26" t="str">
        <f>+IF(VLOOKUP($B357,'Lista Puestos Valorados'!$B$11:$BK$510,MATCH('Auxiliar General'!J$4,'Lista Puestos Valorados'!$B$10:$BK$10,0),0)="","No relevante",VLOOKUP($B357,'Lista Puestos Valorados'!$B$11:$BK$510,MATCH('Auxiliar General'!J$4,'Lista Puestos Valorados'!$B$10:$BK$10,0),0))</f>
        <v>No relevante</v>
      </c>
      <c r="Q357" s="26">
        <f>+HLOOKUP(P357,Sistema_Puntos!$Q$5:$Y$43,'Auxiliar General'!L$5,FALSE)</f>
        <v>0</v>
      </c>
      <c r="R357" s="26" t="str">
        <f>+IF(VLOOKUP($B357,'Lista Puestos Valorados'!$B$11:$BK$510,MATCH('Auxiliar General'!L$4,'Lista Puestos Valorados'!$B$10:$BK$10,0),0)="","No relevante",VLOOKUP($B357,'Lista Puestos Valorados'!$B$11:$BK$510,MATCH('Auxiliar General'!L$4,'Lista Puestos Valorados'!$B$10:$BK$10,0),0))</f>
        <v>No relevante</v>
      </c>
      <c r="S357" s="26">
        <f>+HLOOKUP(R357,Sistema_Puntos!$Q$5:$Y$43,'Auxiliar General'!N$5,FALSE)</f>
        <v>0</v>
      </c>
      <c r="T357" s="26" t="str">
        <f>+IF(VLOOKUP($B357,'Lista Puestos Valorados'!$B$11:$BK$510,MATCH('Auxiliar General'!N$4,'Lista Puestos Valorados'!$B$10:$BK$10,0),0)="","No relevante",VLOOKUP($B357,'Lista Puestos Valorados'!$B$11:$BK$510,MATCH('Auxiliar General'!N$4,'Lista Puestos Valorados'!$B$10:$BK$10,0),0))</f>
        <v>No relevante</v>
      </c>
      <c r="U357" s="26">
        <f>+HLOOKUP(T357,Sistema_Puntos!$Q$5:$Y$43,'Auxiliar General'!P$5,FALSE)</f>
        <v>0</v>
      </c>
      <c r="V357" s="26" t="str">
        <f>+IF(VLOOKUP($B357,'Lista Puestos Valorados'!$B$11:$BK$510,MATCH('Auxiliar General'!P$4,'Lista Puestos Valorados'!$B$10:$BK$10,0),0)="","No relevante",VLOOKUP($B357,'Lista Puestos Valorados'!$B$11:$BK$510,MATCH('Auxiliar General'!P$4,'Lista Puestos Valorados'!$B$10:$BK$10,0),0))</f>
        <v>No relevante</v>
      </c>
      <c r="W357" s="26">
        <f>+HLOOKUP(V357,Sistema_Puntos!$Q$5:$Y$43,'Auxiliar General'!R$5,FALSE)</f>
        <v>0</v>
      </c>
      <c r="X357" s="26" t="str">
        <f>+IF(VLOOKUP($B357,'Lista Puestos Valorados'!$B$11:$BK$510,MATCH('Auxiliar General'!R$4,'Lista Puestos Valorados'!$B$10:$BK$10,0),0)="","No relevante",VLOOKUP($B357,'Lista Puestos Valorados'!$B$11:$BK$510,MATCH('Auxiliar General'!R$4,'Lista Puestos Valorados'!$B$10:$BK$10,0),0))</f>
        <v>No relevante</v>
      </c>
      <c r="Y357" s="26">
        <f>+HLOOKUP(X357,Sistema_Puntos!$Q$5:$Y$43,'Auxiliar General'!T$5,FALSE)</f>
        <v>0</v>
      </c>
      <c r="Z357" s="26" t="str">
        <f>+IF(VLOOKUP($B357,'Lista Puestos Valorados'!$B$11:$BK$510,MATCH('Auxiliar General'!T$4,'Lista Puestos Valorados'!$B$10:$BK$10,0),0)="","No relevante",VLOOKUP($B357,'Lista Puestos Valorados'!$B$11:$BK$510,MATCH('Auxiliar General'!T$4,'Lista Puestos Valorados'!$B$10:$BK$10,0),0))</f>
        <v>No relevante</v>
      </c>
      <c r="AA357" s="26">
        <f>+HLOOKUP(Z357,Sistema_Puntos!$Q$5:$Y$43,'Auxiliar General'!V$5,FALSE)</f>
        <v>0</v>
      </c>
      <c r="AB357" s="26" t="str">
        <f>+IF(VLOOKUP($B357,'Lista Puestos Valorados'!$B$11:$BK$510,MATCH('Auxiliar General'!V$4,'Lista Puestos Valorados'!$B$10:$BK$10,0),0)="","No relevante",VLOOKUP($B357,'Lista Puestos Valorados'!$B$11:$BK$510,MATCH('Auxiliar General'!V$4,'Lista Puestos Valorados'!$B$10:$BK$10,0),0))</f>
        <v>No relevante</v>
      </c>
      <c r="AC357" s="26">
        <f>+HLOOKUP(AB357,Sistema_Puntos!$Q$5:$Y$43,'Auxiliar General'!X$5,FALSE)</f>
        <v>0</v>
      </c>
      <c r="AD357" s="26" t="str">
        <f>+IF(VLOOKUP($B357,'Lista Puestos Valorados'!$B$11:$BK$510,MATCH('Auxiliar General'!X$4,'Lista Puestos Valorados'!$B$10:$BK$10,0),0)="","No relevante",VLOOKUP($B357,'Lista Puestos Valorados'!$B$11:$BK$510,MATCH('Auxiliar General'!X$4,'Lista Puestos Valorados'!$B$10:$BK$10,0),0))</f>
        <v>No relevante</v>
      </c>
      <c r="AE357" s="26">
        <f>+HLOOKUP(AD357,Sistema_Puntos!$Q$5:$Y$43,'Auxiliar General'!Z$5,FALSE)</f>
        <v>0</v>
      </c>
      <c r="AF357" s="26" t="str">
        <f>+IF(VLOOKUP($B357,'Lista Puestos Valorados'!$B$11:$BK$510,MATCH('Auxiliar General'!Z$4,'Lista Puestos Valorados'!$B$10:$BK$10,0),0)="","No relevante",VLOOKUP($B357,'Lista Puestos Valorados'!$B$11:$BK$510,MATCH('Auxiliar General'!Z$4,'Lista Puestos Valorados'!$B$10:$BK$10,0),0))</f>
        <v>No relevante</v>
      </c>
      <c r="AG357" s="26">
        <f>+HLOOKUP(AF357,Sistema_Puntos!$Q$5:$Y$43,'Auxiliar General'!AB$5,FALSE)</f>
        <v>0</v>
      </c>
      <c r="AH357" s="26" t="str">
        <f>+IF(VLOOKUP($B357,'Lista Puestos Valorados'!$B$11:$BK$510,MATCH('Auxiliar General'!AB$4,'Lista Puestos Valorados'!$B$10:$BK$10,0),0)="","No relevante",VLOOKUP($B357,'Lista Puestos Valorados'!$B$11:$BK$510,MATCH('Auxiliar General'!AB$4,'Lista Puestos Valorados'!$B$10:$BK$10,0),0))</f>
        <v>No relevante</v>
      </c>
      <c r="AI357" s="26">
        <f>+HLOOKUP(AH357,Sistema_Puntos!$Q$5:$Y$43,'Auxiliar General'!AD$5,FALSE)</f>
        <v>0</v>
      </c>
      <c r="AJ357" s="26" t="str">
        <f>+IF(VLOOKUP($B357,'Lista Puestos Valorados'!$B$11:$BK$510,MATCH('Auxiliar General'!AD$4,'Lista Puestos Valorados'!$B$10:$BK$10,0),0)="","No relevante",VLOOKUP($B357,'Lista Puestos Valorados'!$B$11:$BK$510,MATCH('Auxiliar General'!AD$4,'Lista Puestos Valorados'!$B$10:$BK$10,0),0))</f>
        <v>No relevante</v>
      </c>
      <c r="AK357" s="26">
        <f>+HLOOKUP(AJ357,Sistema_Puntos!$Q$5:$Y$43,'Auxiliar General'!AF$5,FALSE)</f>
        <v>0</v>
      </c>
      <c r="AL357" s="26" t="str">
        <f>+IF(VLOOKUP($B357,'Lista Puestos Valorados'!$B$11:$BK$510,MATCH('Auxiliar General'!AF$4,'Lista Puestos Valorados'!$B$10:$BK$10,0),0)="","No relevante",VLOOKUP($B357,'Lista Puestos Valorados'!$B$11:$BK$510,MATCH('Auxiliar General'!AF$4,'Lista Puestos Valorados'!$B$10:$BK$10,0),0))</f>
        <v>No relevante</v>
      </c>
      <c r="AM357" s="26">
        <f>+HLOOKUP(AL357,Sistema_Puntos!$Q$5:$Y$43,'Auxiliar General'!AH$5,FALSE)</f>
        <v>0</v>
      </c>
      <c r="AN357" s="26" t="str">
        <f>+IF(VLOOKUP($B357,'Lista Puestos Valorados'!$B$11:$BK$510,MATCH('Auxiliar General'!AH$4,'Lista Puestos Valorados'!$B$10:$BK$10,0),0)="","No relevante",VLOOKUP($B357,'Lista Puestos Valorados'!$B$11:$BK$510,MATCH('Auxiliar General'!AH$4,'Lista Puestos Valorados'!$B$10:$BK$10,0),0))</f>
        <v>No relevante</v>
      </c>
      <c r="AO357" s="26">
        <f>+HLOOKUP(AN357,Sistema_Puntos!$Q$5:$Y$43,'Auxiliar General'!AJ$5,FALSE)</f>
        <v>0</v>
      </c>
      <c r="AP357" s="26" t="str">
        <f>+IF(VLOOKUP($B357,'Lista Puestos Valorados'!$B$11:$BK$510,MATCH('Auxiliar General'!AJ$4,'Lista Puestos Valorados'!$B$10:$BK$10,0),0)="","No relevante",VLOOKUP($B357,'Lista Puestos Valorados'!$B$11:$BK$510,MATCH('Auxiliar General'!AJ$4,'Lista Puestos Valorados'!$B$10:$BK$10,0),0))</f>
        <v>No relevante</v>
      </c>
      <c r="AQ357" s="26">
        <f>+HLOOKUP(AP357,Sistema_Puntos!$Q$5:$Y$43,'Auxiliar General'!AL$5,FALSE)</f>
        <v>0</v>
      </c>
      <c r="AR357" s="26" t="str">
        <f>+IF(VLOOKUP($B357,'Lista Puestos Valorados'!$B$11:$BK$510,MATCH('Auxiliar General'!AL$4,'Lista Puestos Valorados'!$B$10:$BK$10,0),0)="","No relevante",VLOOKUP($B357,'Lista Puestos Valorados'!$B$11:$BK$510,MATCH('Auxiliar General'!AL$4,'Lista Puestos Valorados'!$B$10:$BK$10,0),0))</f>
        <v>No relevante</v>
      </c>
      <c r="AS357" s="26">
        <f>+HLOOKUP(AR357,Sistema_Puntos!$Q$5:$Y$43,'Auxiliar General'!AN$5,FALSE)</f>
        <v>0</v>
      </c>
      <c r="AT357" s="26" t="str">
        <f>+IF(VLOOKUP($B357,'Lista Puestos Valorados'!$B$11:$BK$510,MATCH('Auxiliar General'!AN$4,'Lista Puestos Valorados'!$B$10:$BK$10,0),0)="","No relevante",VLOOKUP($B357,'Lista Puestos Valorados'!$B$11:$BK$510,MATCH('Auxiliar General'!AN$4,'Lista Puestos Valorados'!$B$10:$BK$10,0),0))</f>
        <v>No relevante</v>
      </c>
      <c r="AU357" s="26">
        <f>+HLOOKUP(AT357,Sistema_Puntos!$Q$5:$Y$43,'Auxiliar General'!AP$5,FALSE)</f>
        <v>0</v>
      </c>
      <c r="AV357" s="26" t="str">
        <f>+IF(VLOOKUP($B357,'Lista Puestos Valorados'!$B$11:$BK$510,MATCH('Auxiliar General'!AP$4,'Lista Puestos Valorados'!$B$10:$BK$10,0),0)="","No relevante",VLOOKUP($B357,'Lista Puestos Valorados'!$B$11:$BK$510,MATCH('Auxiliar General'!AP$4,'Lista Puestos Valorados'!$B$10:$BK$10,0),0))</f>
        <v>No relevante</v>
      </c>
      <c r="AW357" s="26">
        <f>+HLOOKUP(AV357,Sistema_Puntos!$Q$5:$Y$43,'Auxiliar General'!AR$5,FALSE)</f>
        <v>0</v>
      </c>
      <c r="AX357" s="26" t="str">
        <f>+IF(VLOOKUP($B357,'Lista Puestos Valorados'!$B$11:$BK$510,MATCH('Auxiliar General'!AR$4,'Lista Puestos Valorados'!$B$10:$BK$10,0),0)="","No relevante",VLOOKUP($B357,'Lista Puestos Valorados'!$B$11:$BK$510,MATCH('Auxiliar General'!AR$4,'Lista Puestos Valorados'!$B$10:$BK$10,0),0))</f>
        <v>No relevante</v>
      </c>
      <c r="AY357" s="26">
        <f>+HLOOKUP(AX357,Sistema_Puntos!$Q$5:$Y$43,'Auxiliar General'!AT$5,FALSE)</f>
        <v>0</v>
      </c>
      <c r="AZ357" s="26" t="str">
        <f>+IF(VLOOKUP($B357,'Lista Puestos Valorados'!$B$11:$BK$510,MATCH('Auxiliar General'!AT$4,'Lista Puestos Valorados'!$B$10:$BK$10,0),0)="","No relevante",VLOOKUP($B357,'Lista Puestos Valorados'!$B$11:$BK$510,MATCH('Auxiliar General'!AT$4,'Lista Puestos Valorados'!$B$10:$BK$10,0),0))</f>
        <v>No relevante</v>
      </c>
      <c r="BA357" s="26">
        <f>+HLOOKUP(AZ357,Sistema_Puntos!$Q$5:$Y$43,'Auxiliar General'!AV$5,FALSE)</f>
        <v>0</v>
      </c>
      <c r="BB357" s="26" t="str">
        <f>+IF(VLOOKUP($B357,'Lista Puestos Valorados'!$B$11:$BK$510,MATCH('Auxiliar General'!AV$4,'Lista Puestos Valorados'!$B$10:$BK$10,0),0)="","No relevante",VLOOKUP($B357,'Lista Puestos Valorados'!$B$11:$BK$510,MATCH('Auxiliar General'!AV$4,'Lista Puestos Valorados'!$B$10:$BK$10,0),0))</f>
        <v>No relevante</v>
      </c>
      <c r="BC357" s="26">
        <f>+HLOOKUP(BB357,Sistema_Puntos!$Q$5:$Y$43,'Auxiliar General'!AX$5,FALSE)</f>
        <v>0</v>
      </c>
      <c r="BD357" s="26" t="str">
        <f>+IF(VLOOKUP($B357,'Lista Puestos Valorados'!$B$11:$BK$510,MATCH('Auxiliar General'!AX$4,'Lista Puestos Valorados'!$B$10:$BK$10,0),0)="","No relevante",VLOOKUP($B357,'Lista Puestos Valorados'!$B$11:$BK$510,MATCH('Auxiliar General'!AX$4,'Lista Puestos Valorados'!$B$10:$BK$10,0),0))</f>
        <v>No relevante</v>
      </c>
      <c r="BE357" s="26">
        <f>+HLOOKUP(BD357,Sistema_Puntos!$Q$5:$Y$43,'Auxiliar General'!AZ$5,FALSE)</f>
        <v>0</v>
      </c>
      <c r="BF357" s="26" t="str">
        <f>+IF(VLOOKUP($B357,'Lista Puestos Valorados'!$B$11:$BK$510,MATCH('Auxiliar General'!AZ$4,'Lista Puestos Valorados'!$B$10:$BK$10,0),0)="","No relevante",VLOOKUP($B357,'Lista Puestos Valorados'!$B$11:$BK$510,MATCH('Auxiliar General'!AZ$4,'Lista Puestos Valorados'!$B$10:$BK$10,0),0))</f>
        <v>No relevante</v>
      </c>
      <c r="BG357" s="26">
        <f>+HLOOKUP(BF357,Sistema_Puntos!$Q$5:$Y$43,'Auxiliar General'!BB$5,FALSE)</f>
        <v>0</v>
      </c>
      <c r="BH357" s="26" t="str">
        <f>+IF(VLOOKUP($B357,'Lista Puestos Valorados'!$B$11:$BK$510,MATCH('Auxiliar General'!BB$4,'Lista Puestos Valorados'!$B$10:$BK$10,0),0)="","No relevante",VLOOKUP($B357,'Lista Puestos Valorados'!$B$11:$BK$510,MATCH('Auxiliar General'!BB$4,'Lista Puestos Valorados'!$B$10:$BK$10,0),0))</f>
        <v>No relevante</v>
      </c>
      <c r="BI357" s="26">
        <f>+HLOOKUP(BH357,Sistema_Puntos!$Q$5:$Y$43,'Auxiliar General'!BD$5,FALSE)</f>
        <v>0</v>
      </c>
      <c r="BJ357" s="26" t="str">
        <f>+IF(VLOOKUP($B357,'Lista Puestos Valorados'!$B$11:$BK$510,MATCH('Auxiliar General'!BD$4,'Lista Puestos Valorados'!$B$10:$BK$10,0),0)="","No relevante",VLOOKUP($B357,'Lista Puestos Valorados'!$B$11:$BK$510,MATCH('Auxiliar General'!BD$4,'Lista Puestos Valorados'!$B$10:$BK$10,0),0))</f>
        <v>No relevante</v>
      </c>
      <c r="BK357" s="26">
        <f>+HLOOKUP(BJ357,Sistema_Puntos!$Q$5:$Y$43,'Auxiliar General'!BF$5,FALSE)</f>
        <v>0</v>
      </c>
      <c r="BL357" s="26" t="str">
        <f>+IF(VLOOKUP($B357,'Lista Puestos Valorados'!$B$11:$BK$510,MATCH('Auxiliar General'!BF$4,'Lista Puestos Valorados'!$B$10:$BK$10,0),0)="","No relevante",VLOOKUP($B357,'Lista Puestos Valorados'!$B$11:$BK$510,MATCH('Auxiliar General'!BF$4,'Lista Puestos Valorados'!$B$10:$BK$10,0),0))</f>
        <v>No relevante</v>
      </c>
      <c r="BM357" s="26">
        <f>+HLOOKUP(BL357,Sistema_Puntos!$Q$5:$Y$43,'Auxiliar General'!BH$5,FALSE)</f>
        <v>0</v>
      </c>
      <c r="BN357" s="26" t="str">
        <f>+IF(VLOOKUP($B357,'Lista Puestos Valorados'!$B$11:$BK$510,MATCH('Auxiliar General'!BH$4,'Lista Puestos Valorados'!$B$10:$BK$10,0),0)="","No relevante",VLOOKUP($B357,'Lista Puestos Valorados'!$B$11:$BK$510,MATCH('Auxiliar General'!BH$4,'Lista Puestos Valorados'!$B$10:$BK$10,0),0))</f>
        <v>No relevante</v>
      </c>
      <c r="BO357" s="26">
        <f>+HLOOKUP(BN357,Sistema_Puntos!$Q$5:$Y$43,'Auxiliar General'!BJ$5,FALSE)</f>
        <v>0</v>
      </c>
      <c r="BP357" s="26" t="str">
        <f>+IF(VLOOKUP($B357,'Lista Puestos Valorados'!$B$11:$BK$510,MATCH('Auxiliar General'!BJ$4,'Lista Puestos Valorados'!$B$10:$BK$10,0),0)="","No relevante",VLOOKUP($B357,'Lista Puestos Valorados'!$B$11:$BK$510,MATCH('Auxiliar General'!BJ$4,'Lista Puestos Valorados'!$B$10:$BK$10,0),0))</f>
        <v>No relevante</v>
      </c>
      <c r="BQ357" s="26">
        <f>+HLOOKUP(BP357,Sistema_Puntos!$Q$5:$Y$43,'Auxiliar General'!BL$5,FALSE)</f>
        <v>0</v>
      </c>
      <c r="BR357" s="26" t="str">
        <f>+IF(VLOOKUP($B357,'Lista Puestos Valorados'!$B$11:$BK$510,MATCH('Auxiliar General'!BL$4,'Lista Puestos Valorados'!$B$10:$BK$10,0),0)="","No relevante",VLOOKUP($B357,'Lista Puestos Valorados'!$B$11:$BK$510,MATCH('Auxiliar General'!BL$4,'Lista Puestos Valorados'!$B$10:$BK$10,0),0))</f>
        <v>No relevante</v>
      </c>
      <c r="BS357" s="26">
        <f>+HLOOKUP(BR357,Sistema_Puntos!$Q$5:$Y$43,'Auxiliar General'!BN$5,FALSE)</f>
        <v>0</v>
      </c>
      <c r="BT357" s="26" t="str">
        <f>+IF(VLOOKUP($B357,'Lista Puestos Valorados'!$B$11:$BK$510,MATCH('Auxiliar General'!BN$4,'Lista Puestos Valorados'!$B$10:$BK$10,0),0)="","No relevante",VLOOKUP($B357,'Lista Puestos Valorados'!$B$11:$BK$510,MATCH('Auxiliar General'!BN$4,'Lista Puestos Valorados'!$B$10:$BK$10,0),0))</f>
        <v>No relevante</v>
      </c>
      <c r="BU357" s="26">
        <f>+HLOOKUP(BT357,Sistema_Puntos!$Q$5:$Y$43,'Auxiliar General'!BP$5,FALSE)</f>
        <v>0</v>
      </c>
      <c r="BV357" s="26" t="str">
        <f>+IF(VLOOKUP($B357,'Lista Puestos Valorados'!$B$11:$BK$510,MATCH('Auxiliar General'!BP$4,'Lista Puestos Valorados'!$B$10:$BK$10,0),0)="","No relevante",VLOOKUP($B357,'Lista Puestos Valorados'!$B$11:$BK$510,MATCH('Auxiliar General'!BP$4,'Lista Puestos Valorados'!$B$10:$BK$10,0),0))</f>
        <v>No relevante</v>
      </c>
      <c r="BW357" s="26">
        <f>+HLOOKUP(BV357,Sistema_Puntos!$Q$5:$Y$43,'Auxiliar General'!BR$5,FALSE)</f>
        <v>0</v>
      </c>
      <c r="BX357" s="26" t="str">
        <f>+IF(VLOOKUP($B357,'Lista Puestos Valorados'!$B$11:$BK$510,MATCH('Auxiliar General'!BR$4,'Lista Puestos Valorados'!$B$10:$BK$10,0),0)="","No relevante",VLOOKUP($B357,'Lista Puestos Valorados'!$B$11:$BK$510,MATCH('Auxiliar General'!BR$4,'Lista Puestos Valorados'!$B$10:$BK$10,0),0))</f>
        <v>No relevante</v>
      </c>
      <c r="BY357" s="26">
        <f>+HLOOKUP(BX357,Sistema_Puntos!$Q$5:$Y$43,'Auxiliar General'!BT$5,FALSE)</f>
        <v>0</v>
      </c>
      <c r="BZ357" s="26" t="str">
        <f>+IF(VLOOKUP($B357,'Lista Puestos Valorados'!$B$11:$BK$510,MATCH('Auxiliar General'!BT$4,'Lista Puestos Valorados'!$B$10:$BK$10,0),0)="","No relevante",VLOOKUP($B357,'Lista Puestos Valorados'!$B$11:$BK$510,MATCH('Auxiliar General'!BT$4,'Lista Puestos Valorados'!$B$10:$BK$10,0),0))</f>
        <v>No relevante</v>
      </c>
      <c r="CA357" s="26">
        <f>+HLOOKUP(BZ357,Sistema_Puntos!$Q$5:$Y$43,'Auxiliar General'!BV$5,FALSE)</f>
        <v>0</v>
      </c>
      <c r="CB357" s="26" t="str">
        <f>+IF(VLOOKUP($B357,'Lista Puestos Valorados'!$B$11:$BK$510,MATCH('Auxiliar General'!BV$4,'Lista Puestos Valorados'!$B$10:$BK$10,0),0)="","No relevante",VLOOKUP($B357,'Lista Puestos Valorados'!$B$11:$BK$510,MATCH('Auxiliar General'!BV$4,'Lista Puestos Valorados'!$B$10:$BK$10,0),0))</f>
        <v>No relevante</v>
      </c>
      <c r="CC357" s="26">
        <f>+HLOOKUP(CB357,Sistema_Puntos!$Q$5:$Y$43,'Auxiliar General'!BX$5,FALSE)</f>
        <v>0</v>
      </c>
      <c r="CD357" s="26" t="str">
        <f>+IF(VLOOKUP($B357,'Lista Puestos Valorados'!$B$11:$BK$510,MATCH('Auxiliar General'!BX$4,'Lista Puestos Valorados'!$B$10:$BK$10,0),0)="","No relevante",VLOOKUP($B357,'Lista Puestos Valorados'!$B$11:$BK$510,MATCH('Auxiliar General'!BX$4,'Lista Puestos Valorados'!$B$10:$BK$10,0),0))</f>
        <v>No relevante</v>
      </c>
      <c r="CE357" s="26">
        <f>+HLOOKUP(CD357,Sistema_Puntos!$Q$5:$Y$43,'Auxiliar General'!BZ$5,FALSE)</f>
        <v>0</v>
      </c>
      <c r="CF357" s="26" t="str">
        <f>+IF(VLOOKUP($B357,'Lista Puestos Valorados'!$B$11:$BK$510,MATCH('Auxiliar General'!BZ$4,'Lista Puestos Valorados'!$B$10:$BK$10,0),0)="","No relevante",VLOOKUP($B357,'Lista Puestos Valorados'!$B$11:$BK$510,MATCH('Auxiliar General'!BZ$4,'Lista Puestos Valorados'!$B$10:$BK$10,0),0))</f>
        <v>No relevante</v>
      </c>
      <c r="CG357" s="26">
        <f>+HLOOKUP(CF357,Sistema_Puntos!$Q$5:$Y$43,'Auxiliar General'!CB$5,FALSE)</f>
        <v>0</v>
      </c>
      <c r="CH357" s="29"/>
      <c r="CI357" s="29"/>
    </row>
    <row r="358" spans="2:87" ht="17.55" customHeight="1">
      <c r="B358" s="26">
        <f>+'Listado de Puestos'!B358</f>
        <v>348</v>
      </c>
      <c r="C358" s="26" t="str">
        <f>+IF('Lista Puestos Valorados'!C358="","",'Lista Puestos Valorados'!C358)</f>
        <v/>
      </c>
      <c r="D358" s="26" t="str">
        <f>+IF('Lista Puestos Valorados'!D358="","",'Lista Puestos Valorados'!D358)</f>
        <v/>
      </c>
      <c r="E358" s="26" t="str">
        <f>+IF('Lista Puestos Valorados'!E358="","",'Lista Puestos Valorados'!E358)</f>
        <v/>
      </c>
      <c r="F358" s="26" t="str">
        <f>+IF('Lista Puestos Valorados'!F358="","",'Lista Puestos Valorados'!F358)</f>
        <v/>
      </c>
      <c r="G358" s="26" t="str">
        <f>+IF('Lista Puestos Valorados'!G358="","",'Lista Puestos Valorados'!G358)</f>
        <v/>
      </c>
      <c r="H358" s="26" t="str">
        <f>+IF('Lista Puestos Valorados'!H358="","",'Lista Puestos Valorados'!H358)</f>
        <v/>
      </c>
      <c r="I358" s="26" t="str">
        <f>+IF('Lista Puestos Valorados'!I358="","",'Lista Puestos Valorados'!I358)</f>
        <v/>
      </c>
      <c r="J358" s="118" t="e">
        <f t="array" ref="J358">+IF(L358="","",_xlfn.IFS(L358&lt;='Cortes de Agrupacion'!$F$15,'Cortes de Agrupacion'!$E$15,'Resultados General'!L358&lt;='Cortes de Agrupacion'!$F$14,'Cortes de Agrupacion'!$E$14,'Resultados General'!L358&lt;='Cortes de Agrupacion'!$F$13,'Cortes de Agrupacion'!$E$13,L358&lt;='Cortes de Agrupacion'!$F$12,'Cortes de Agrupacion'!$E$12,'Resultados General'!L358&lt;='Cortes de Agrupacion'!$F$11,'Cortes de Agrupacion'!$E$11,'Resultados General'!L358&lt;='Cortes de Agrupacion'!$F$10,'Cortes de Agrupacion'!$E$10,'Resultados General'!L358&lt;='Cortes de Agrupacion'!$F$9,'Cortes de Agrupacion'!$E$9,'Resultados General'!L358&lt;='Cortes de Agrupacion'!$F$8,'Cortes de Agrupacion'!$E$8,'Resultados General'!L358&lt;='Cortes de Agrupacion'!$F$7,'Cortes de Agrupacion'!$E$7,'Resultados General'!L358&lt;='Cortes de Agrupacion'!$F$6,'Cortes de Agrupacion'!$E$6))</f>
        <v>#VALUE!</v>
      </c>
      <c r="K358" s="118" t="str">
        <f t="shared" si="10"/>
        <v/>
      </c>
      <c r="L358" s="124" t="e">
        <f>#VALUE!</f>
        <v>#VALUE!</v>
      </c>
      <c r="M358" s="26" t="e">
        <f ca="1">+_xlfn.IFNA(VLOOKUP(C358,'Distribución de puestos'!$B$8:$I$507,8,0),"")</f>
        <v>#NAME?</v>
      </c>
      <c r="N358" s="26" t="str">
        <f>+IF(VLOOKUP($B358,'Lista Puestos Valorados'!$B$11:$BK$510,MATCH('Auxiliar General'!H$4,'Lista Puestos Valorados'!$B$10:$BK$10,0),0)="","No relevante",VLOOKUP($B358,'Lista Puestos Valorados'!$B$11:$BK$510,MATCH('Auxiliar General'!H$4,'Lista Puestos Valorados'!$B$10:$BK$10,0),0))</f>
        <v>No relevante</v>
      </c>
      <c r="O358" s="26">
        <f>+HLOOKUP(N358,Sistema_Puntos!$Q$5:$Y$43,'Auxiliar General'!J$5,FALSE)</f>
        <v>0</v>
      </c>
      <c r="P358" s="26" t="str">
        <f>+IF(VLOOKUP($B358,'Lista Puestos Valorados'!$B$11:$BK$510,MATCH('Auxiliar General'!J$4,'Lista Puestos Valorados'!$B$10:$BK$10,0),0)="","No relevante",VLOOKUP($B358,'Lista Puestos Valorados'!$B$11:$BK$510,MATCH('Auxiliar General'!J$4,'Lista Puestos Valorados'!$B$10:$BK$10,0),0))</f>
        <v>No relevante</v>
      </c>
      <c r="Q358" s="26">
        <f>+HLOOKUP(P358,Sistema_Puntos!$Q$5:$Y$43,'Auxiliar General'!L$5,FALSE)</f>
        <v>0</v>
      </c>
      <c r="R358" s="26" t="str">
        <f>+IF(VLOOKUP($B358,'Lista Puestos Valorados'!$B$11:$BK$510,MATCH('Auxiliar General'!L$4,'Lista Puestos Valorados'!$B$10:$BK$10,0),0)="","No relevante",VLOOKUP($B358,'Lista Puestos Valorados'!$B$11:$BK$510,MATCH('Auxiliar General'!L$4,'Lista Puestos Valorados'!$B$10:$BK$10,0),0))</f>
        <v>No relevante</v>
      </c>
      <c r="S358" s="26">
        <f>+HLOOKUP(R358,Sistema_Puntos!$Q$5:$Y$43,'Auxiliar General'!N$5,FALSE)</f>
        <v>0</v>
      </c>
      <c r="T358" s="26" t="str">
        <f>+IF(VLOOKUP($B358,'Lista Puestos Valorados'!$B$11:$BK$510,MATCH('Auxiliar General'!N$4,'Lista Puestos Valorados'!$B$10:$BK$10,0),0)="","No relevante",VLOOKUP($B358,'Lista Puestos Valorados'!$B$11:$BK$510,MATCH('Auxiliar General'!N$4,'Lista Puestos Valorados'!$B$10:$BK$10,0),0))</f>
        <v>No relevante</v>
      </c>
      <c r="U358" s="26">
        <f>+HLOOKUP(T358,Sistema_Puntos!$Q$5:$Y$43,'Auxiliar General'!P$5,FALSE)</f>
        <v>0</v>
      </c>
      <c r="V358" s="26" t="str">
        <f>+IF(VLOOKUP($B358,'Lista Puestos Valorados'!$B$11:$BK$510,MATCH('Auxiliar General'!P$4,'Lista Puestos Valorados'!$B$10:$BK$10,0),0)="","No relevante",VLOOKUP($B358,'Lista Puestos Valorados'!$B$11:$BK$510,MATCH('Auxiliar General'!P$4,'Lista Puestos Valorados'!$B$10:$BK$10,0),0))</f>
        <v>No relevante</v>
      </c>
      <c r="W358" s="26">
        <f>+HLOOKUP(V358,Sistema_Puntos!$Q$5:$Y$43,'Auxiliar General'!R$5,FALSE)</f>
        <v>0</v>
      </c>
      <c r="X358" s="26" t="str">
        <f>+IF(VLOOKUP($B358,'Lista Puestos Valorados'!$B$11:$BK$510,MATCH('Auxiliar General'!R$4,'Lista Puestos Valorados'!$B$10:$BK$10,0),0)="","No relevante",VLOOKUP($B358,'Lista Puestos Valorados'!$B$11:$BK$510,MATCH('Auxiliar General'!R$4,'Lista Puestos Valorados'!$B$10:$BK$10,0),0))</f>
        <v>No relevante</v>
      </c>
      <c r="Y358" s="26">
        <f>+HLOOKUP(X358,Sistema_Puntos!$Q$5:$Y$43,'Auxiliar General'!T$5,FALSE)</f>
        <v>0</v>
      </c>
      <c r="Z358" s="26" t="str">
        <f>+IF(VLOOKUP($B358,'Lista Puestos Valorados'!$B$11:$BK$510,MATCH('Auxiliar General'!T$4,'Lista Puestos Valorados'!$B$10:$BK$10,0),0)="","No relevante",VLOOKUP($B358,'Lista Puestos Valorados'!$B$11:$BK$510,MATCH('Auxiliar General'!T$4,'Lista Puestos Valorados'!$B$10:$BK$10,0),0))</f>
        <v>No relevante</v>
      </c>
      <c r="AA358" s="26">
        <f>+HLOOKUP(Z358,Sistema_Puntos!$Q$5:$Y$43,'Auxiliar General'!V$5,FALSE)</f>
        <v>0</v>
      </c>
      <c r="AB358" s="26" t="str">
        <f>+IF(VLOOKUP($B358,'Lista Puestos Valorados'!$B$11:$BK$510,MATCH('Auxiliar General'!V$4,'Lista Puestos Valorados'!$B$10:$BK$10,0),0)="","No relevante",VLOOKUP($B358,'Lista Puestos Valorados'!$B$11:$BK$510,MATCH('Auxiliar General'!V$4,'Lista Puestos Valorados'!$B$10:$BK$10,0),0))</f>
        <v>No relevante</v>
      </c>
      <c r="AC358" s="26">
        <f>+HLOOKUP(AB358,Sistema_Puntos!$Q$5:$Y$43,'Auxiliar General'!X$5,FALSE)</f>
        <v>0</v>
      </c>
      <c r="AD358" s="26" t="str">
        <f>+IF(VLOOKUP($B358,'Lista Puestos Valorados'!$B$11:$BK$510,MATCH('Auxiliar General'!X$4,'Lista Puestos Valorados'!$B$10:$BK$10,0),0)="","No relevante",VLOOKUP($B358,'Lista Puestos Valorados'!$B$11:$BK$510,MATCH('Auxiliar General'!X$4,'Lista Puestos Valorados'!$B$10:$BK$10,0),0))</f>
        <v>No relevante</v>
      </c>
      <c r="AE358" s="26">
        <f>+HLOOKUP(AD358,Sistema_Puntos!$Q$5:$Y$43,'Auxiliar General'!Z$5,FALSE)</f>
        <v>0</v>
      </c>
      <c r="AF358" s="26" t="str">
        <f>+IF(VLOOKUP($B358,'Lista Puestos Valorados'!$B$11:$BK$510,MATCH('Auxiliar General'!Z$4,'Lista Puestos Valorados'!$B$10:$BK$10,0),0)="","No relevante",VLOOKUP($B358,'Lista Puestos Valorados'!$B$11:$BK$510,MATCH('Auxiliar General'!Z$4,'Lista Puestos Valorados'!$B$10:$BK$10,0),0))</f>
        <v>No relevante</v>
      </c>
      <c r="AG358" s="26">
        <f>+HLOOKUP(AF358,Sistema_Puntos!$Q$5:$Y$43,'Auxiliar General'!AB$5,FALSE)</f>
        <v>0</v>
      </c>
      <c r="AH358" s="26" t="str">
        <f>+IF(VLOOKUP($B358,'Lista Puestos Valorados'!$B$11:$BK$510,MATCH('Auxiliar General'!AB$4,'Lista Puestos Valorados'!$B$10:$BK$10,0),0)="","No relevante",VLOOKUP($B358,'Lista Puestos Valorados'!$B$11:$BK$510,MATCH('Auxiliar General'!AB$4,'Lista Puestos Valorados'!$B$10:$BK$10,0),0))</f>
        <v>No relevante</v>
      </c>
      <c r="AI358" s="26">
        <f>+HLOOKUP(AH358,Sistema_Puntos!$Q$5:$Y$43,'Auxiliar General'!AD$5,FALSE)</f>
        <v>0</v>
      </c>
      <c r="AJ358" s="26" t="str">
        <f>+IF(VLOOKUP($B358,'Lista Puestos Valorados'!$B$11:$BK$510,MATCH('Auxiliar General'!AD$4,'Lista Puestos Valorados'!$B$10:$BK$10,0),0)="","No relevante",VLOOKUP($B358,'Lista Puestos Valorados'!$B$11:$BK$510,MATCH('Auxiliar General'!AD$4,'Lista Puestos Valorados'!$B$10:$BK$10,0),0))</f>
        <v>No relevante</v>
      </c>
      <c r="AK358" s="26">
        <f>+HLOOKUP(AJ358,Sistema_Puntos!$Q$5:$Y$43,'Auxiliar General'!AF$5,FALSE)</f>
        <v>0</v>
      </c>
      <c r="AL358" s="26" t="str">
        <f>+IF(VLOOKUP($B358,'Lista Puestos Valorados'!$B$11:$BK$510,MATCH('Auxiliar General'!AF$4,'Lista Puestos Valorados'!$B$10:$BK$10,0),0)="","No relevante",VLOOKUP($B358,'Lista Puestos Valorados'!$B$11:$BK$510,MATCH('Auxiliar General'!AF$4,'Lista Puestos Valorados'!$B$10:$BK$10,0),0))</f>
        <v>No relevante</v>
      </c>
      <c r="AM358" s="26">
        <f>+HLOOKUP(AL358,Sistema_Puntos!$Q$5:$Y$43,'Auxiliar General'!AH$5,FALSE)</f>
        <v>0</v>
      </c>
      <c r="AN358" s="26" t="str">
        <f>+IF(VLOOKUP($B358,'Lista Puestos Valorados'!$B$11:$BK$510,MATCH('Auxiliar General'!AH$4,'Lista Puestos Valorados'!$B$10:$BK$10,0),0)="","No relevante",VLOOKUP($B358,'Lista Puestos Valorados'!$B$11:$BK$510,MATCH('Auxiliar General'!AH$4,'Lista Puestos Valorados'!$B$10:$BK$10,0),0))</f>
        <v>No relevante</v>
      </c>
      <c r="AO358" s="26">
        <f>+HLOOKUP(AN358,Sistema_Puntos!$Q$5:$Y$43,'Auxiliar General'!AJ$5,FALSE)</f>
        <v>0</v>
      </c>
      <c r="AP358" s="26" t="str">
        <f>+IF(VLOOKUP($B358,'Lista Puestos Valorados'!$B$11:$BK$510,MATCH('Auxiliar General'!AJ$4,'Lista Puestos Valorados'!$B$10:$BK$10,0),0)="","No relevante",VLOOKUP($B358,'Lista Puestos Valorados'!$B$11:$BK$510,MATCH('Auxiliar General'!AJ$4,'Lista Puestos Valorados'!$B$10:$BK$10,0),0))</f>
        <v>No relevante</v>
      </c>
      <c r="AQ358" s="26">
        <f>+HLOOKUP(AP358,Sistema_Puntos!$Q$5:$Y$43,'Auxiliar General'!AL$5,FALSE)</f>
        <v>0</v>
      </c>
      <c r="AR358" s="26" t="str">
        <f>+IF(VLOOKUP($B358,'Lista Puestos Valorados'!$B$11:$BK$510,MATCH('Auxiliar General'!AL$4,'Lista Puestos Valorados'!$B$10:$BK$10,0),0)="","No relevante",VLOOKUP($B358,'Lista Puestos Valorados'!$B$11:$BK$510,MATCH('Auxiliar General'!AL$4,'Lista Puestos Valorados'!$B$10:$BK$10,0),0))</f>
        <v>No relevante</v>
      </c>
      <c r="AS358" s="26">
        <f>+HLOOKUP(AR358,Sistema_Puntos!$Q$5:$Y$43,'Auxiliar General'!AN$5,FALSE)</f>
        <v>0</v>
      </c>
      <c r="AT358" s="26" t="str">
        <f>+IF(VLOOKUP($B358,'Lista Puestos Valorados'!$B$11:$BK$510,MATCH('Auxiliar General'!AN$4,'Lista Puestos Valorados'!$B$10:$BK$10,0),0)="","No relevante",VLOOKUP($B358,'Lista Puestos Valorados'!$B$11:$BK$510,MATCH('Auxiliar General'!AN$4,'Lista Puestos Valorados'!$B$10:$BK$10,0),0))</f>
        <v>No relevante</v>
      </c>
      <c r="AU358" s="26">
        <f>+HLOOKUP(AT358,Sistema_Puntos!$Q$5:$Y$43,'Auxiliar General'!AP$5,FALSE)</f>
        <v>0</v>
      </c>
      <c r="AV358" s="26" t="str">
        <f>+IF(VLOOKUP($B358,'Lista Puestos Valorados'!$B$11:$BK$510,MATCH('Auxiliar General'!AP$4,'Lista Puestos Valorados'!$B$10:$BK$10,0),0)="","No relevante",VLOOKUP($B358,'Lista Puestos Valorados'!$B$11:$BK$510,MATCH('Auxiliar General'!AP$4,'Lista Puestos Valorados'!$B$10:$BK$10,0),0))</f>
        <v>No relevante</v>
      </c>
      <c r="AW358" s="26">
        <f>+HLOOKUP(AV358,Sistema_Puntos!$Q$5:$Y$43,'Auxiliar General'!AR$5,FALSE)</f>
        <v>0</v>
      </c>
      <c r="AX358" s="26" t="str">
        <f>+IF(VLOOKUP($B358,'Lista Puestos Valorados'!$B$11:$BK$510,MATCH('Auxiliar General'!AR$4,'Lista Puestos Valorados'!$B$10:$BK$10,0),0)="","No relevante",VLOOKUP($B358,'Lista Puestos Valorados'!$B$11:$BK$510,MATCH('Auxiliar General'!AR$4,'Lista Puestos Valorados'!$B$10:$BK$10,0),0))</f>
        <v>No relevante</v>
      </c>
      <c r="AY358" s="26">
        <f>+HLOOKUP(AX358,Sistema_Puntos!$Q$5:$Y$43,'Auxiliar General'!AT$5,FALSE)</f>
        <v>0</v>
      </c>
      <c r="AZ358" s="26" t="str">
        <f>+IF(VLOOKUP($B358,'Lista Puestos Valorados'!$B$11:$BK$510,MATCH('Auxiliar General'!AT$4,'Lista Puestos Valorados'!$B$10:$BK$10,0),0)="","No relevante",VLOOKUP($B358,'Lista Puestos Valorados'!$B$11:$BK$510,MATCH('Auxiliar General'!AT$4,'Lista Puestos Valorados'!$B$10:$BK$10,0),0))</f>
        <v>No relevante</v>
      </c>
      <c r="BA358" s="26">
        <f>+HLOOKUP(AZ358,Sistema_Puntos!$Q$5:$Y$43,'Auxiliar General'!AV$5,FALSE)</f>
        <v>0</v>
      </c>
      <c r="BB358" s="26" t="str">
        <f>+IF(VLOOKUP($B358,'Lista Puestos Valorados'!$B$11:$BK$510,MATCH('Auxiliar General'!AV$4,'Lista Puestos Valorados'!$B$10:$BK$10,0),0)="","No relevante",VLOOKUP($B358,'Lista Puestos Valorados'!$B$11:$BK$510,MATCH('Auxiliar General'!AV$4,'Lista Puestos Valorados'!$B$10:$BK$10,0),0))</f>
        <v>No relevante</v>
      </c>
      <c r="BC358" s="26">
        <f>+HLOOKUP(BB358,Sistema_Puntos!$Q$5:$Y$43,'Auxiliar General'!AX$5,FALSE)</f>
        <v>0</v>
      </c>
      <c r="BD358" s="26" t="str">
        <f>+IF(VLOOKUP($B358,'Lista Puestos Valorados'!$B$11:$BK$510,MATCH('Auxiliar General'!AX$4,'Lista Puestos Valorados'!$B$10:$BK$10,0),0)="","No relevante",VLOOKUP($B358,'Lista Puestos Valorados'!$B$11:$BK$510,MATCH('Auxiliar General'!AX$4,'Lista Puestos Valorados'!$B$10:$BK$10,0),0))</f>
        <v>No relevante</v>
      </c>
      <c r="BE358" s="26">
        <f>+HLOOKUP(BD358,Sistema_Puntos!$Q$5:$Y$43,'Auxiliar General'!AZ$5,FALSE)</f>
        <v>0</v>
      </c>
      <c r="BF358" s="26" t="str">
        <f>+IF(VLOOKUP($B358,'Lista Puestos Valorados'!$B$11:$BK$510,MATCH('Auxiliar General'!AZ$4,'Lista Puestos Valorados'!$B$10:$BK$10,0),0)="","No relevante",VLOOKUP($B358,'Lista Puestos Valorados'!$B$11:$BK$510,MATCH('Auxiliar General'!AZ$4,'Lista Puestos Valorados'!$B$10:$BK$10,0),0))</f>
        <v>No relevante</v>
      </c>
      <c r="BG358" s="26">
        <f>+HLOOKUP(BF358,Sistema_Puntos!$Q$5:$Y$43,'Auxiliar General'!BB$5,FALSE)</f>
        <v>0</v>
      </c>
      <c r="BH358" s="26" t="str">
        <f>+IF(VLOOKUP($B358,'Lista Puestos Valorados'!$B$11:$BK$510,MATCH('Auxiliar General'!BB$4,'Lista Puestos Valorados'!$B$10:$BK$10,0),0)="","No relevante",VLOOKUP($B358,'Lista Puestos Valorados'!$B$11:$BK$510,MATCH('Auxiliar General'!BB$4,'Lista Puestos Valorados'!$B$10:$BK$10,0),0))</f>
        <v>No relevante</v>
      </c>
      <c r="BI358" s="26">
        <f>+HLOOKUP(BH358,Sistema_Puntos!$Q$5:$Y$43,'Auxiliar General'!BD$5,FALSE)</f>
        <v>0</v>
      </c>
      <c r="BJ358" s="26" t="str">
        <f>+IF(VLOOKUP($B358,'Lista Puestos Valorados'!$B$11:$BK$510,MATCH('Auxiliar General'!BD$4,'Lista Puestos Valorados'!$B$10:$BK$10,0),0)="","No relevante",VLOOKUP($B358,'Lista Puestos Valorados'!$B$11:$BK$510,MATCH('Auxiliar General'!BD$4,'Lista Puestos Valorados'!$B$10:$BK$10,0),0))</f>
        <v>No relevante</v>
      </c>
      <c r="BK358" s="26">
        <f>+HLOOKUP(BJ358,Sistema_Puntos!$Q$5:$Y$43,'Auxiliar General'!BF$5,FALSE)</f>
        <v>0</v>
      </c>
      <c r="BL358" s="26" t="str">
        <f>+IF(VLOOKUP($B358,'Lista Puestos Valorados'!$B$11:$BK$510,MATCH('Auxiliar General'!BF$4,'Lista Puestos Valorados'!$B$10:$BK$10,0),0)="","No relevante",VLOOKUP($B358,'Lista Puestos Valorados'!$B$11:$BK$510,MATCH('Auxiliar General'!BF$4,'Lista Puestos Valorados'!$B$10:$BK$10,0),0))</f>
        <v>No relevante</v>
      </c>
      <c r="BM358" s="26">
        <f>+HLOOKUP(BL358,Sistema_Puntos!$Q$5:$Y$43,'Auxiliar General'!BH$5,FALSE)</f>
        <v>0</v>
      </c>
      <c r="BN358" s="26" t="str">
        <f>+IF(VLOOKUP($B358,'Lista Puestos Valorados'!$B$11:$BK$510,MATCH('Auxiliar General'!BH$4,'Lista Puestos Valorados'!$B$10:$BK$10,0),0)="","No relevante",VLOOKUP($B358,'Lista Puestos Valorados'!$B$11:$BK$510,MATCH('Auxiliar General'!BH$4,'Lista Puestos Valorados'!$B$10:$BK$10,0),0))</f>
        <v>No relevante</v>
      </c>
      <c r="BO358" s="26">
        <f>+HLOOKUP(BN358,Sistema_Puntos!$Q$5:$Y$43,'Auxiliar General'!BJ$5,FALSE)</f>
        <v>0</v>
      </c>
      <c r="BP358" s="26" t="str">
        <f>+IF(VLOOKUP($B358,'Lista Puestos Valorados'!$B$11:$BK$510,MATCH('Auxiliar General'!BJ$4,'Lista Puestos Valorados'!$B$10:$BK$10,0),0)="","No relevante",VLOOKUP($B358,'Lista Puestos Valorados'!$B$11:$BK$510,MATCH('Auxiliar General'!BJ$4,'Lista Puestos Valorados'!$B$10:$BK$10,0),0))</f>
        <v>No relevante</v>
      </c>
      <c r="BQ358" s="26">
        <f>+HLOOKUP(BP358,Sistema_Puntos!$Q$5:$Y$43,'Auxiliar General'!BL$5,FALSE)</f>
        <v>0</v>
      </c>
      <c r="BR358" s="26" t="str">
        <f>+IF(VLOOKUP($B358,'Lista Puestos Valorados'!$B$11:$BK$510,MATCH('Auxiliar General'!BL$4,'Lista Puestos Valorados'!$B$10:$BK$10,0),0)="","No relevante",VLOOKUP($B358,'Lista Puestos Valorados'!$B$11:$BK$510,MATCH('Auxiliar General'!BL$4,'Lista Puestos Valorados'!$B$10:$BK$10,0),0))</f>
        <v>No relevante</v>
      </c>
      <c r="BS358" s="26">
        <f>+HLOOKUP(BR358,Sistema_Puntos!$Q$5:$Y$43,'Auxiliar General'!BN$5,FALSE)</f>
        <v>0</v>
      </c>
      <c r="BT358" s="26" t="str">
        <f>+IF(VLOOKUP($B358,'Lista Puestos Valorados'!$B$11:$BK$510,MATCH('Auxiliar General'!BN$4,'Lista Puestos Valorados'!$B$10:$BK$10,0),0)="","No relevante",VLOOKUP($B358,'Lista Puestos Valorados'!$B$11:$BK$510,MATCH('Auxiliar General'!BN$4,'Lista Puestos Valorados'!$B$10:$BK$10,0),0))</f>
        <v>No relevante</v>
      </c>
      <c r="BU358" s="26">
        <f>+HLOOKUP(BT358,Sistema_Puntos!$Q$5:$Y$43,'Auxiliar General'!BP$5,FALSE)</f>
        <v>0</v>
      </c>
      <c r="BV358" s="26" t="str">
        <f>+IF(VLOOKUP($B358,'Lista Puestos Valorados'!$B$11:$BK$510,MATCH('Auxiliar General'!BP$4,'Lista Puestos Valorados'!$B$10:$BK$10,0),0)="","No relevante",VLOOKUP($B358,'Lista Puestos Valorados'!$B$11:$BK$510,MATCH('Auxiliar General'!BP$4,'Lista Puestos Valorados'!$B$10:$BK$10,0),0))</f>
        <v>No relevante</v>
      </c>
      <c r="BW358" s="26">
        <f>+HLOOKUP(BV358,Sistema_Puntos!$Q$5:$Y$43,'Auxiliar General'!BR$5,FALSE)</f>
        <v>0</v>
      </c>
      <c r="BX358" s="26" t="str">
        <f>+IF(VLOOKUP($B358,'Lista Puestos Valorados'!$B$11:$BK$510,MATCH('Auxiliar General'!BR$4,'Lista Puestos Valorados'!$B$10:$BK$10,0),0)="","No relevante",VLOOKUP($B358,'Lista Puestos Valorados'!$B$11:$BK$510,MATCH('Auxiliar General'!BR$4,'Lista Puestos Valorados'!$B$10:$BK$10,0),0))</f>
        <v>No relevante</v>
      </c>
      <c r="BY358" s="26">
        <f>+HLOOKUP(BX358,Sistema_Puntos!$Q$5:$Y$43,'Auxiliar General'!BT$5,FALSE)</f>
        <v>0</v>
      </c>
      <c r="BZ358" s="26" t="str">
        <f>+IF(VLOOKUP($B358,'Lista Puestos Valorados'!$B$11:$BK$510,MATCH('Auxiliar General'!BT$4,'Lista Puestos Valorados'!$B$10:$BK$10,0),0)="","No relevante",VLOOKUP($B358,'Lista Puestos Valorados'!$B$11:$BK$510,MATCH('Auxiliar General'!BT$4,'Lista Puestos Valorados'!$B$10:$BK$10,0),0))</f>
        <v>No relevante</v>
      </c>
      <c r="CA358" s="26">
        <f>+HLOOKUP(BZ358,Sistema_Puntos!$Q$5:$Y$43,'Auxiliar General'!BV$5,FALSE)</f>
        <v>0</v>
      </c>
      <c r="CB358" s="26" t="str">
        <f>+IF(VLOOKUP($B358,'Lista Puestos Valorados'!$B$11:$BK$510,MATCH('Auxiliar General'!BV$4,'Lista Puestos Valorados'!$B$10:$BK$10,0),0)="","No relevante",VLOOKUP($B358,'Lista Puestos Valorados'!$B$11:$BK$510,MATCH('Auxiliar General'!BV$4,'Lista Puestos Valorados'!$B$10:$BK$10,0),0))</f>
        <v>No relevante</v>
      </c>
      <c r="CC358" s="26">
        <f>+HLOOKUP(CB358,Sistema_Puntos!$Q$5:$Y$43,'Auxiliar General'!BX$5,FALSE)</f>
        <v>0</v>
      </c>
      <c r="CD358" s="26" t="str">
        <f>+IF(VLOOKUP($B358,'Lista Puestos Valorados'!$B$11:$BK$510,MATCH('Auxiliar General'!BX$4,'Lista Puestos Valorados'!$B$10:$BK$10,0),0)="","No relevante",VLOOKUP($B358,'Lista Puestos Valorados'!$B$11:$BK$510,MATCH('Auxiliar General'!BX$4,'Lista Puestos Valorados'!$B$10:$BK$10,0),0))</f>
        <v>No relevante</v>
      </c>
      <c r="CE358" s="26">
        <f>+HLOOKUP(CD358,Sistema_Puntos!$Q$5:$Y$43,'Auxiliar General'!BZ$5,FALSE)</f>
        <v>0</v>
      </c>
      <c r="CF358" s="26" t="str">
        <f>+IF(VLOOKUP($B358,'Lista Puestos Valorados'!$B$11:$BK$510,MATCH('Auxiliar General'!BZ$4,'Lista Puestos Valorados'!$B$10:$BK$10,0),0)="","No relevante",VLOOKUP($B358,'Lista Puestos Valorados'!$B$11:$BK$510,MATCH('Auxiliar General'!BZ$4,'Lista Puestos Valorados'!$B$10:$BK$10,0),0))</f>
        <v>No relevante</v>
      </c>
      <c r="CG358" s="26">
        <f>+HLOOKUP(CF358,Sistema_Puntos!$Q$5:$Y$43,'Auxiliar General'!CB$5,FALSE)</f>
        <v>0</v>
      </c>
      <c r="CH358" s="29"/>
      <c r="CI358" s="29"/>
    </row>
    <row r="359" spans="2:87" ht="17.55" customHeight="1">
      <c r="B359" s="26">
        <f>+'Listado de Puestos'!B359</f>
        <v>349</v>
      </c>
      <c r="C359" s="26" t="str">
        <f>+IF('Lista Puestos Valorados'!C359="","",'Lista Puestos Valorados'!C359)</f>
        <v/>
      </c>
      <c r="D359" s="26" t="str">
        <f>+IF('Lista Puestos Valorados'!D359="","",'Lista Puestos Valorados'!D359)</f>
        <v/>
      </c>
      <c r="E359" s="26" t="str">
        <f>+IF('Lista Puestos Valorados'!E359="","",'Lista Puestos Valorados'!E359)</f>
        <v/>
      </c>
      <c r="F359" s="26" t="str">
        <f>+IF('Lista Puestos Valorados'!F359="","",'Lista Puestos Valorados'!F359)</f>
        <v/>
      </c>
      <c r="G359" s="26" t="str">
        <f>+IF('Lista Puestos Valorados'!G359="","",'Lista Puestos Valorados'!G359)</f>
        <v/>
      </c>
      <c r="H359" s="26" t="str">
        <f>+IF('Lista Puestos Valorados'!H359="","",'Lista Puestos Valorados'!H359)</f>
        <v/>
      </c>
      <c r="I359" s="26" t="str">
        <f>+IF('Lista Puestos Valorados'!I359="","",'Lista Puestos Valorados'!I359)</f>
        <v/>
      </c>
      <c r="J359" s="118" t="e">
        <f t="array" ref="J359">+IF(L359="","",_xlfn.IFS(L359&lt;='Cortes de Agrupacion'!$F$15,'Cortes de Agrupacion'!$E$15,'Resultados General'!L359&lt;='Cortes de Agrupacion'!$F$14,'Cortes de Agrupacion'!$E$14,'Resultados General'!L359&lt;='Cortes de Agrupacion'!$F$13,'Cortes de Agrupacion'!$E$13,L359&lt;='Cortes de Agrupacion'!$F$12,'Cortes de Agrupacion'!$E$12,'Resultados General'!L359&lt;='Cortes de Agrupacion'!$F$11,'Cortes de Agrupacion'!$E$11,'Resultados General'!L359&lt;='Cortes de Agrupacion'!$F$10,'Cortes de Agrupacion'!$E$10,'Resultados General'!L359&lt;='Cortes de Agrupacion'!$F$9,'Cortes de Agrupacion'!$E$9,'Resultados General'!L359&lt;='Cortes de Agrupacion'!$F$8,'Cortes de Agrupacion'!$E$8,'Resultados General'!L359&lt;='Cortes de Agrupacion'!$F$7,'Cortes de Agrupacion'!$E$7,'Resultados General'!L359&lt;='Cortes de Agrupacion'!$F$6,'Cortes de Agrupacion'!$E$6))</f>
        <v>#VALUE!</v>
      </c>
      <c r="K359" s="118" t="str">
        <f t="shared" si="10"/>
        <v/>
      </c>
      <c r="L359" s="124" t="e">
        <f>#VALUE!</f>
        <v>#VALUE!</v>
      </c>
      <c r="M359" s="26" t="e">
        <f ca="1">+_xlfn.IFNA(VLOOKUP(C359,'Distribución de puestos'!$B$8:$I$507,8,0),"")</f>
        <v>#NAME?</v>
      </c>
      <c r="N359" s="26" t="str">
        <f>+IF(VLOOKUP($B359,'Lista Puestos Valorados'!$B$11:$BK$510,MATCH('Auxiliar General'!H$4,'Lista Puestos Valorados'!$B$10:$BK$10,0),0)="","No relevante",VLOOKUP($B359,'Lista Puestos Valorados'!$B$11:$BK$510,MATCH('Auxiliar General'!H$4,'Lista Puestos Valorados'!$B$10:$BK$10,0),0))</f>
        <v>No relevante</v>
      </c>
      <c r="O359" s="26">
        <f>+HLOOKUP(N359,Sistema_Puntos!$Q$5:$Y$43,'Auxiliar General'!J$5,FALSE)</f>
        <v>0</v>
      </c>
      <c r="P359" s="26" t="str">
        <f>+IF(VLOOKUP($B359,'Lista Puestos Valorados'!$B$11:$BK$510,MATCH('Auxiliar General'!J$4,'Lista Puestos Valorados'!$B$10:$BK$10,0),0)="","No relevante",VLOOKUP($B359,'Lista Puestos Valorados'!$B$11:$BK$510,MATCH('Auxiliar General'!J$4,'Lista Puestos Valorados'!$B$10:$BK$10,0),0))</f>
        <v>No relevante</v>
      </c>
      <c r="Q359" s="26">
        <f>+HLOOKUP(P359,Sistema_Puntos!$Q$5:$Y$43,'Auxiliar General'!L$5,FALSE)</f>
        <v>0</v>
      </c>
      <c r="R359" s="26" t="str">
        <f>+IF(VLOOKUP($B359,'Lista Puestos Valorados'!$B$11:$BK$510,MATCH('Auxiliar General'!L$4,'Lista Puestos Valorados'!$B$10:$BK$10,0),0)="","No relevante",VLOOKUP($B359,'Lista Puestos Valorados'!$B$11:$BK$510,MATCH('Auxiliar General'!L$4,'Lista Puestos Valorados'!$B$10:$BK$10,0),0))</f>
        <v>No relevante</v>
      </c>
      <c r="S359" s="26">
        <f>+HLOOKUP(R359,Sistema_Puntos!$Q$5:$Y$43,'Auxiliar General'!N$5,FALSE)</f>
        <v>0</v>
      </c>
      <c r="T359" s="26" t="str">
        <f>+IF(VLOOKUP($B359,'Lista Puestos Valorados'!$B$11:$BK$510,MATCH('Auxiliar General'!N$4,'Lista Puestos Valorados'!$B$10:$BK$10,0),0)="","No relevante",VLOOKUP($B359,'Lista Puestos Valorados'!$B$11:$BK$510,MATCH('Auxiliar General'!N$4,'Lista Puestos Valorados'!$B$10:$BK$10,0),0))</f>
        <v>No relevante</v>
      </c>
      <c r="U359" s="26">
        <f>+HLOOKUP(T359,Sistema_Puntos!$Q$5:$Y$43,'Auxiliar General'!P$5,FALSE)</f>
        <v>0</v>
      </c>
      <c r="V359" s="26" t="str">
        <f>+IF(VLOOKUP($B359,'Lista Puestos Valorados'!$B$11:$BK$510,MATCH('Auxiliar General'!P$4,'Lista Puestos Valorados'!$B$10:$BK$10,0),0)="","No relevante",VLOOKUP($B359,'Lista Puestos Valorados'!$B$11:$BK$510,MATCH('Auxiliar General'!P$4,'Lista Puestos Valorados'!$B$10:$BK$10,0),0))</f>
        <v>No relevante</v>
      </c>
      <c r="W359" s="26">
        <f>+HLOOKUP(V359,Sistema_Puntos!$Q$5:$Y$43,'Auxiliar General'!R$5,FALSE)</f>
        <v>0</v>
      </c>
      <c r="X359" s="26" t="str">
        <f>+IF(VLOOKUP($B359,'Lista Puestos Valorados'!$B$11:$BK$510,MATCH('Auxiliar General'!R$4,'Lista Puestos Valorados'!$B$10:$BK$10,0),0)="","No relevante",VLOOKUP($B359,'Lista Puestos Valorados'!$B$11:$BK$510,MATCH('Auxiliar General'!R$4,'Lista Puestos Valorados'!$B$10:$BK$10,0),0))</f>
        <v>No relevante</v>
      </c>
      <c r="Y359" s="26">
        <f>+HLOOKUP(X359,Sistema_Puntos!$Q$5:$Y$43,'Auxiliar General'!T$5,FALSE)</f>
        <v>0</v>
      </c>
      <c r="Z359" s="26" t="str">
        <f>+IF(VLOOKUP($B359,'Lista Puestos Valorados'!$B$11:$BK$510,MATCH('Auxiliar General'!T$4,'Lista Puestos Valorados'!$B$10:$BK$10,0),0)="","No relevante",VLOOKUP($B359,'Lista Puestos Valorados'!$B$11:$BK$510,MATCH('Auxiliar General'!T$4,'Lista Puestos Valorados'!$B$10:$BK$10,0),0))</f>
        <v>No relevante</v>
      </c>
      <c r="AA359" s="26">
        <f>+HLOOKUP(Z359,Sistema_Puntos!$Q$5:$Y$43,'Auxiliar General'!V$5,FALSE)</f>
        <v>0</v>
      </c>
      <c r="AB359" s="26" t="str">
        <f>+IF(VLOOKUP($B359,'Lista Puestos Valorados'!$B$11:$BK$510,MATCH('Auxiliar General'!V$4,'Lista Puestos Valorados'!$B$10:$BK$10,0),0)="","No relevante",VLOOKUP($B359,'Lista Puestos Valorados'!$B$11:$BK$510,MATCH('Auxiliar General'!V$4,'Lista Puestos Valorados'!$B$10:$BK$10,0),0))</f>
        <v>No relevante</v>
      </c>
      <c r="AC359" s="26">
        <f>+HLOOKUP(AB359,Sistema_Puntos!$Q$5:$Y$43,'Auxiliar General'!X$5,FALSE)</f>
        <v>0</v>
      </c>
      <c r="AD359" s="26" t="str">
        <f>+IF(VLOOKUP($B359,'Lista Puestos Valorados'!$B$11:$BK$510,MATCH('Auxiliar General'!X$4,'Lista Puestos Valorados'!$B$10:$BK$10,0),0)="","No relevante",VLOOKUP($B359,'Lista Puestos Valorados'!$B$11:$BK$510,MATCH('Auxiliar General'!X$4,'Lista Puestos Valorados'!$B$10:$BK$10,0),0))</f>
        <v>No relevante</v>
      </c>
      <c r="AE359" s="26">
        <f>+HLOOKUP(AD359,Sistema_Puntos!$Q$5:$Y$43,'Auxiliar General'!Z$5,FALSE)</f>
        <v>0</v>
      </c>
      <c r="AF359" s="26" t="str">
        <f>+IF(VLOOKUP($B359,'Lista Puestos Valorados'!$B$11:$BK$510,MATCH('Auxiliar General'!Z$4,'Lista Puestos Valorados'!$B$10:$BK$10,0),0)="","No relevante",VLOOKUP($B359,'Lista Puestos Valorados'!$B$11:$BK$510,MATCH('Auxiliar General'!Z$4,'Lista Puestos Valorados'!$B$10:$BK$10,0),0))</f>
        <v>No relevante</v>
      </c>
      <c r="AG359" s="26">
        <f>+HLOOKUP(AF359,Sistema_Puntos!$Q$5:$Y$43,'Auxiliar General'!AB$5,FALSE)</f>
        <v>0</v>
      </c>
      <c r="AH359" s="26" t="str">
        <f>+IF(VLOOKUP($B359,'Lista Puestos Valorados'!$B$11:$BK$510,MATCH('Auxiliar General'!AB$4,'Lista Puestos Valorados'!$B$10:$BK$10,0),0)="","No relevante",VLOOKUP($B359,'Lista Puestos Valorados'!$B$11:$BK$510,MATCH('Auxiliar General'!AB$4,'Lista Puestos Valorados'!$B$10:$BK$10,0),0))</f>
        <v>No relevante</v>
      </c>
      <c r="AI359" s="26">
        <f>+HLOOKUP(AH359,Sistema_Puntos!$Q$5:$Y$43,'Auxiliar General'!AD$5,FALSE)</f>
        <v>0</v>
      </c>
      <c r="AJ359" s="26" t="str">
        <f>+IF(VLOOKUP($B359,'Lista Puestos Valorados'!$B$11:$BK$510,MATCH('Auxiliar General'!AD$4,'Lista Puestos Valorados'!$B$10:$BK$10,0),0)="","No relevante",VLOOKUP($B359,'Lista Puestos Valorados'!$B$11:$BK$510,MATCH('Auxiliar General'!AD$4,'Lista Puestos Valorados'!$B$10:$BK$10,0),0))</f>
        <v>No relevante</v>
      </c>
      <c r="AK359" s="26">
        <f>+HLOOKUP(AJ359,Sistema_Puntos!$Q$5:$Y$43,'Auxiliar General'!AF$5,FALSE)</f>
        <v>0</v>
      </c>
      <c r="AL359" s="26" t="str">
        <f>+IF(VLOOKUP($B359,'Lista Puestos Valorados'!$B$11:$BK$510,MATCH('Auxiliar General'!AF$4,'Lista Puestos Valorados'!$B$10:$BK$10,0),0)="","No relevante",VLOOKUP($B359,'Lista Puestos Valorados'!$B$11:$BK$510,MATCH('Auxiliar General'!AF$4,'Lista Puestos Valorados'!$B$10:$BK$10,0),0))</f>
        <v>No relevante</v>
      </c>
      <c r="AM359" s="26">
        <f>+HLOOKUP(AL359,Sistema_Puntos!$Q$5:$Y$43,'Auxiliar General'!AH$5,FALSE)</f>
        <v>0</v>
      </c>
      <c r="AN359" s="26" t="str">
        <f>+IF(VLOOKUP($B359,'Lista Puestos Valorados'!$B$11:$BK$510,MATCH('Auxiliar General'!AH$4,'Lista Puestos Valorados'!$B$10:$BK$10,0),0)="","No relevante",VLOOKUP($B359,'Lista Puestos Valorados'!$B$11:$BK$510,MATCH('Auxiliar General'!AH$4,'Lista Puestos Valorados'!$B$10:$BK$10,0),0))</f>
        <v>No relevante</v>
      </c>
      <c r="AO359" s="26">
        <f>+HLOOKUP(AN359,Sistema_Puntos!$Q$5:$Y$43,'Auxiliar General'!AJ$5,FALSE)</f>
        <v>0</v>
      </c>
      <c r="AP359" s="26" t="str">
        <f>+IF(VLOOKUP($B359,'Lista Puestos Valorados'!$B$11:$BK$510,MATCH('Auxiliar General'!AJ$4,'Lista Puestos Valorados'!$B$10:$BK$10,0),0)="","No relevante",VLOOKUP($B359,'Lista Puestos Valorados'!$B$11:$BK$510,MATCH('Auxiliar General'!AJ$4,'Lista Puestos Valorados'!$B$10:$BK$10,0),0))</f>
        <v>No relevante</v>
      </c>
      <c r="AQ359" s="26">
        <f>+HLOOKUP(AP359,Sistema_Puntos!$Q$5:$Y$43,'Auxiliar General'!AL$5,FALSE)</f>
        <v>0</v>
      </c>
      <c r="AR359" s="26" t="str">
        <f>+IF(VLOOKUP($B359,'Lista Puestos Valorados'!$B$11:$BK$510,MATCH('Auxiliar General'!AL$4,'Lista Puestos Valorados'!$B$10:$BK$10,0),0)="","No relevante",VLOOKUP($B359,'Lista Puestos Valorados'!$B$11:$BK$510,MATCH('Auxiliar General'!AL$4,'Lista Puestos Valorados'!$B$10:$BK$10,0),0))</f>
        <v>No relevante</v>
      </c>
      <c r="AS359" s="26">
        <f>+HLOOKUP(AR359,Sistema_Puntos!$Q$5:$Y$43,'Auxiliar General'!AN$5,FALSE)</f>
        <v>0</v>
      </c>
      <c r="AT359" s="26" t="str">
        <f>+IF(VLOOKUP($B359,'Lista Puestos Valorados'!$B$11:$BK$510,MATCH('Auxiliar General'!AN$4,'Lista Puestos Valorados'!$B$10:$BK$10,0),0)="","No relevante",VLOOKUP($B359,'Lista Puestos Valorados'!$B$11:$BK$510,MATCH('Auxiliar General'!AN$4,'Lista Puestos Valorados'!$B$10:$BK$10,0),0))</f>
        <v>No relevante</v>
      </c>
      <c r="AU359" s="26">
        <f>+HLOOKUP(AT359,Sistema_Puntos!$Q$5:$Y$43,'Auxiliar General'!AP$5,FALSE)</f>
        <v>0</v>
      </c>
      <c r="AV359" s="26" t="str">
        <f>+IF(VLOOKUP($B359,'Lista Puestos Valorados'!$B$11:$BK$510,MATCH('Auxiliar General'!AP$4,'Lista Puestos Valorados'!$B$10:$BK$10,0),0)="","No relevante",VLOOKUP($B359,'Lista Puestos Valorados'!$B$11:$BK$510,MATCH('Auxiliar General'!AP$4,'Lista Puestos Valorados'!$B$10:$BK$10,0),0))</f>
        <v>No relevante</v>
      </c>
      <c r="AW359" s="26">
        <f>+HLOOKUP(AV359,Sistema_Puntos!$Q$5:$Y$43,'Auxiliar General'!AR$5,FALSE)</f>
        <v>0</v>
      </c>
      <c r="AX359" s="26" t="str">
        <f>+IF(VLOOKUP($B359,'Lista Puestos Valorados'!$B$11:$BK$510,MATCH('Auxiliar General'!AR$4,'Lista Puestos Valorados'!$B$10:$BK$10,0),0)="","No relevante",VLOOKUP($B359,'Lista Puestos Valorados'!$B$11:$BK$510,MATCH('Auxiliar General'!AR$4,'Lista Puestos Valorados'!$B$10:$BK$10,0),0))</f>
        <v>No relevante</v>
      </c>
      <c r="AY359" s="26">
        <f>+HLOOKUP(AX359,Sistema_Puntos!$Q$5:$Y$43,'Auxiliar General'!AT$5,FALSE)</f>
        <v>0</v>
      </c>
      <c r="AZ359" s="26" t="str">
        <f>+IF(VLOOKUP($B359,'Lista Puestos Valorados'!$B$11:$BK$510,MATCH('Auxiliar General'!AT$4,'Lista Puestos Valorados'!$B$10:$BK$10,0),0)="","No relevante",VLOOKUP($B359,'Lista Puestos Valorados'!$B$11:$BK$510,MATCH('Auxiliar General'!AT$4,'Lista Puestos Valorados'!$B$10:$BK$10,0),0))</f>
        <v>No relevante</v>
      </c>
      <c r="BA359" s="26">
        <f>+HLOOKUP(AZ359,Sistema_Puntos!$Q$5:$Y$43,'Auxiliar General'!AV$5,FALSE)</f>
        <v>0</v>
      </c>
      <c r="BB359" s="26" t="str">
        <f>+IF(VLOOKUP($B359,'Lista Puestos Valorados'!$B$11:$BK$510,MATCH('Auxiliar General'!AV$4,'Lista Puestos Valorados'!$B$10:$BK$10,0),0)="","No relevante",VLOOKUP($B359,'Lista Puestos Valorados'!$B$11:$BK$510,MATCH('Auxiliar General'!AV$4,'Lista Puestos Valorados'!$B$10:$BK$10,0),0))</f>
        <v>No relevante</v>
      </c>
      <c r="BC359" s="26">
        <f>+HLOOKUP(BB359,Sistema_Puntos!$Q$5:$Y$43,'Auxiliar General'!AX$5,FALSE)</f>
        <v>0</v>
      </c>
      <c r="BD359" s="26" t="str">
        <f>+IF(VLOOKUP($B359,'Lista Puestos Valorados'!$B$11:$BK$510,MATCH('Auxiliar General'!AX$4,'Lista Puestos Valorados'!$B$10:$BK$10,0),0)="","No relevante",VLOOKUP($B359,'Lista Puestos Valorados'!$B$11:$BK$510,MATCH('Auxiliar General'!AX$4,'Lista Puestos Valorados'!$B$10:$BK$10,0),0))</f>
        <v>No relevante</v>
      </c>
      <c r="BE359" s="26">
        <f>+HLOOKUP(BD359,Sistema_Puntos!$Q$5:$Y$43,'Auxiliar General'!AZ$5,FALSE)</f>
        <v>0</v>
      </c>
      <c r="BF359" s="26" t="str">
        <f>+IF(VLOOKUP($B359,'Lista Puestos Valorados'!$B$11:$BK$510,MATCH('Auxiliar General'!AZ$4,'Lista Puestos Valorados'!$B$10:$BK$10,0),0)="","No relevante",VLOOKUP($B359,'Lista Puestos Valorados'!$B$11:$BK$510,MATCH('Auxiliar General'!AZ$4,'Lista Puestos Valorados'!$B$10:$BK$10,0),0))</f>
        <v>No relevante</v>
      </c>
      <c r="BG359" s="26">
        <f>+HLOOKUP(BF359,Sistema_Puntos!$Q$5:$Y$43,'Auxiliar General'!BB$5,FALSE)</f>
        <v>0</v>
      </c>
      <c r="BH359" s="26" t="str">
        <f>+IF(VLOOKUP($B359,'Lista Puestos Valorados'!$B$11:$BK$510,MATCH('Auxiliar General'!BB$4,'Lista Puestos Valorados'!$B$10:$BK$10,0),0)="","No relevante",VLOOKUP($B359,'Lista Puestos Valorados'!$B$11:$BK$510,MATCH('Auxiliar General'!BB$4,'Lista Puestos Valorados'!$B$10:$BK$10,0),0))</f>
        <v>No relevante</v>
      </c>
      <c r="BI359" s="26">
        <f>+HLOOKUP(BH359,Sistema_Puntos!$Q$5:$Y$43,'Auxiliar General'!BD$5,FALSE)</f>
        <v>0</v>
      </c>
      <c r="BJ359" s="26" t="str">
        <f>+IF(VLOOKUP($B359,'Lista Puestos Valorados'!$B$11:$BK$510,MATCH('Auxiliar General'!BD$4,'Lista Puestos Valorados'!$B$10:$BK$10,0),0)="","No relevante",VLOOKUP($B359,'Lista Puestos Valorados'!$B$11:$BK$510,MATCH('Auxiliar General'!BD$4,'Lista Puestos Valorados'!$B$10:$BK$10,0),0))</f>
        <v>No relevante</v>
      </c>
      <c r="BK359" s="26">
        <f>+HLOOKUP(BJ359,Sistema_Puntos!$Q$5:$Y$43,'Auxiliar General'!BF$5,FALSE)</f>
        <v>0</v>
      </c>
      <c r="BL359" s="26" t="str">
        <f>+IF(VLOOKUP($B359,'Lista Puestos Valorados'!$B$11:$BK$510,MATCH('Auxiliar General'!BF$4,'Lista Puestos Valorados'!$B$10:$BK$10,0),0)="","No relevante",VLOOKUP($B359,'Lista Puestos Valorados'!$B$11:$BK$510,MATCH('Auxiliar General'!BF$4,'Lista Puestos Valorados'!$B$10:$BK$10,0),0))</f>
        <v>No relevante</v>
      </c>
      <c r="BM359" s="26">
        <f>+HLOOKUP(BL359,Sistema_Puntos!$Q$5:$Y$43,'Auxiliar General'!BH$5,FALSE)</f>
        <v>0</v>
      </c>
      <c r="BN359" s="26" t="str">
        <f>+IF(VLOOKUP($B359,'Lista Puestos Valorados'!$B$11:$BK$510,MATCH('Auxiliar General'!BH$4,'Lista Puestos Valorados'!$B$10:$BK$10,0),0)="","No relevante",VLOOKUP($B359,'Lista Puestos Valorados'!$B$11:$BK$510,MATCH('Auxiliar General'!BH$4,'Lista Puestos Valorados'!$B$10:$BK$10,0),0))</f>
        <v>No relevante</v>
      </c>
      <c r="BO359" s="26">
        <f>+HLOOKUP(BN359,Sistema_Puntos!$Q$5:$Y$43,'Auxiliar General'!BJ$5,FALSE)</f>
        <v>0</v>
      </c>
      <c r="BP359" s="26" t="str">
        <f>+IF(VLOOKUP($B359,'Lista Puestos Valorados'!$B$11:$BK$510,MATCH('Auxiliar General'!BJ$4,'Lista Puestos Valorados'!$B$10:$BK$10,0),0)="","No relevante",VLOOKUP($B359,'Lista Puestos Valorados'!$B$11:$BK$510,MATCH('Auxiliar General'!BJ$4,'Lista Puestos Valorados'!$B$10:$BK$10,0),0))</f>
        <v>No relevante</v>
      </c>
      <c r="BQ359" s="26">
        <f>+HLOOKUP(BP359,Sistema_Puntos!$Q$5:$Y$43,'Auxiliar General'!BL$5,FALSE)</f>
        <v>0</v>
      </c>
      <c r="BR359" s="26" t="str">
        <f>+IF(VLOOKUP($B359,'Lista Puestos Valorados'!$B$11:$BK$510,MATCH('Auxiliar General'!BL$4,'Lista Puestos Valorados'!$B$10:$BK$10,0),0)="","No relevante",VLOOKUP($B359,'Lista Puestos Valorados'!$B$11:$BK$510,MATCH('Auxiliar General'!BL$4,'Lista Puestos Valorados'!$B$10:$BK$10,0),0))</f>
        <v>No relevante</v>
      </c>
      <c r="BS359" s="26">
        <f>+HLOOKUP(BR359,Sistema_Puntos!$Q$5:$Y$43,'Auxiliar General'!BN$5,FALSE)</f>
        <v>0</v>
      </c>
      <c r="BT359" s="26" t="str">
        <f>+IF(VLOOKUP($B359,'Lista Puestos Valorados'!$B$11:$BK$510,MATCH('Auxiliar General'!BN$4,'Lista Puestos Valorados'!$B$10:$BK$10,0),0)="","No relevante",VLOOKUP($B359,'Lista Puestos Valorados'!$B$11:$BK$510,MATCH('Auxiliar General'!BN$4,'Lista Puestos Valorados'!$B$10:$BK$10,0),0))</f>
        <v>No relevante</v>
      </c>
      <c r="BU359" s="26">
        <f>+HLOOKUP(BT359,Sistema_Puntos!$Q$5:$Y$43,'Auxiliar General'!BP$5,FALSE)</f>
        <v>0</v>
      </c>
      <c r="BV359" s="26" t="str">
        <f>+IF(VLOOKUP($B359,'Lista Puestos Valorados'!$B$11:$BK$510,MATCH('Auxiliar General'!BP$4,'Lista Puestos Valorados'!$B$10:$BK$10,0),0)="","No relevante",VLOOKUP($B359,'Lista Puestos Valorados'!$B$11:$BK$510,MATCH('Auxiliar General'!BP$4,'Lista Puestos Valorados'!$B$10:$BK$10,0),0))</f>
        <v>No relevante</v>
      </c>
      <c r="BW359" s="26">
        <f>+HLOOKUP(BV359,Sistema_Puntos!$Q$5:$Y$43,'Auxiliar General'!BR$5,FALSE)</f>
        <v>0</v>
      </c>
      <c r="BX359" s="26" t="str">
        <f>+IF(VLOOKUP($B359,'Lista Puestos Valorados'!$B$11:$BK$510,MATCH('Auxiliar General'!BR$4,'Lista Puestos Valorados'!$B$10:$BK$10,0),0)="","No relevante",VLOOKUP($B359,'Lista Puestos Valorados'!$B$11:$BK$510,MATCH('Auxiliar General'!BR$4,'Lista Puestos Valorados'!$B$10:$BK$10,0),0))</f>
        <v>No relevante</v>
      </c>
      <c r="BY359" s="26">
        <f>+HLOOKUP(BX359,Sistema_Puntos!$Q$5:$Y$43,'Auxiliar General'!BT$5,FALSE)</f>
        <v>0</v>
      </c>
      <c r="BZ359" s="26" t="str">
        <f>+IF(VLOOKUP($B359,'Lista Puestos Valorados'!$B$11:$BK$510,MATCH('Auxiliar General'!BT$4,'Lista Puestos Valorados'!$B$10:$BK$10,0),0)="","No relevante",VLOOKUP($B359,'Lista Puestos Valorados'!$B$11:$BK$510,MATCH('Auxiliar General'!BT$4,'Lista Puestos Valorados'!$B$10:$BK$10,0),0))</f>
        <v>No relevante</v>
      </c>
      <c r="CA359" s="26">
        <f>+HLOOKUP(BZ359,Sistema_Puntos!$Q$5:$Y$43,'Auxiliar General'!BV$5,FALSE)</f>
        <v>0</v>
      </c>
      <c r="CB359" s="26" t="str">
        <f>+IF(VLOOKUP($B359,'Lista Puestos Valorados'!$B$11:$BK$510,MATCH('Auxiliar General'!BV$4,'Lista Puestos Valorados'!$B$10:$BK$10,0),0)="","No relevante",VLOOKUP($B359,'Lista Puestos Valorados'!$B$11:$BK$510,MATCH('Auxiliar General'!BV$4,'Lista Puestos Valorados'!$B$10:$BK$10,0),0))</f>
        <v>No relevante</v>
      </c>
      <c r="CC359" s="26">
        <f>+HLOOKUP(CB359,Sistema_Puntos!$Q$5:$Y$43,'Auxiliar General'!BX$5,FALSE)</f>
        <v>0</v>
      </c>
      <c r="CD359" s="26" t="str">
        <f>+IF(VLOOKUP($B359,'Lista Puestos Valorados'!$B$11:$BK$510,MATCH('Auxiliar General'!BX$4,'Lista Puestos Valorados'!$B$10:$BK$10,0),0)="","No relevante",VLOOKUP($B359,'Lista Puestos Valorados'!$B$11:$BK$510,MATCH('Auxiliar General'!BX$4,'Lista Puestos Valorados'!$B$10:$BK$10,0),0))</f>
        <v>No relevante</v>
      </c>
      <c r="CE359" s="26">
        <f>+HLOOKUP(CD359,Sistema_Puntos!$Q$5:$Y$43,'Auxiliar General'!BZ$5,FALSE)</f>
        <v>0</v>
      </c>
      <c r="CF359" s="26" t="str">
        <f>+IF(VLOOKUP($B359,'Lista Puestos Valorados'!$B$11:$BK$510,MATCH('Auxiliar General'!BZ$4,'Lista Puestos Valorados'!$B$10:$BK$10,0),0)="","No relevante",VLOOKUP($B359,'Lista Puestos Valorados'!$B$11:$BK$510,MATCH('Auxiliar General'!BZ$4,'Lista Puestos Valorados'!$B$10:$BK$10,0),0))</f>
        <v>No relevante</v>
      </c>
      <c r="CG359" s="26">
        <f>+HLOOKUP(CF359,Sistema_Puntos!$Q$5:$Y$43,'Auxiliar General'!CB$5,FALSE)</f>
        <v>0</v>
      </c>
      <c r="CH359" s="29"/>
      <c r="CI359" s="29"/>
    </row>
    <row r="360" spans="2:87" ht="17.55" customHeight="1">
      <c r="B360" s="26">
        <f>+'Listado de Puestos'!B360</f>
        <v>350</v>
      </c>
      <c r="C360" s="26" t="str">
        <f>+IF('Lista Puestos Valorados'!C360="","",'Lista Puestos Valorados'!C360)</f>
        <v/>
      </c>
      <c r="D360" s="26" t="str">
        <f>+IF('Lista Puestos Valorados'!D360="","",'Lista Puestos Valorados'!D360)</f>
        <v/>
      </c>
      <c r="E360" s="26" t="str">
        <f>+IF('Lista Puestos Valorados'!E360="","",'Lista Puestos Valorados'!E360)</f>
        <v/>
      </c>
      <c r="F360" s="26" t="str">
        <f>+IF('Lista Puestos Valorados'!F360="","",'Lista Puestos Valorados'!F360)</f>
        <v/>
      </c>
      <c r="G360" s="26" t="str">
        <f>+IF('Lista Puestos Valorados'!G360="","",'Lista Puestos Valorados'!G360)</f>
        <v/>
      </c>
      <c r="H360" s="26" t="str">
        <f>+IF('Lista Puestos Valorados'!H360="","",'Lista Puestos Valorados'!H360)</f>
        <v/>
      </c>
      <c r="I360" s="26" t="str">
        <f>+IF('Lista Puestos Valorados'!I360="","",'Lista Puestos Valorados'!I360)</f>
        <v/>
      </c>
      <c r="J360" s="118" t="e">
        <f t="array" ref="J360">+IF(L360="","",_xlfn.IFS(L360&lt;='Cortes de Agrupacion'!$F$15,'Cortes de Agrupacion'!$E$15,'Resultados General'!L360&lt;='Cortes de Agrupacion'!$F$14,'Cortes de Agrupacion'!$E$14,'Resultados General'!L360&lt;='Cortes de Agrupacion'!$F$13,'Cortes de Agrupacion'!$E$13,L360&lt;='Cortes de Agrupacion'!$F$12,'Cortes de Agrupacion'!$E$12,'Resultados General'!L360&lt;='Cortes de Agrupacion'!$F$11,'Cortes de Agrupacion'!$E$11,'Resultados General'!L360&lt;='Cortes de Agrupacion'!$F$10,'Cortes de Agrupacion'!$E$10,'Resultados General'!L360&lt;='Cortes de Agrupacion'!$F$9,'Cortes de Agrupacion'!$E$9,'Resultados General'!L360&lt;='Cortes de Agrupacion'!$F$8,'Cortes de Agrupacion'!$E$8,'Resultados General'!L360&lt;='Cortes de Agrupacion'!$F$7,'Cortes de Agrupacion'!$E$7,'Resultados General'!L360&lt;='Cortes de Agrupacion'!$F$6,'Cortes de Agrupacion'!$E$6))</f>
        <v>#VALUE!</v>
      </c>
      <c r="K360" s="118" t="str">
        <f t="shared" si="10"/>
        <v/>
      </c>
      <c r="L360" s="124" t="e">
        <f>#VALUE!</f>
        <v>#VALUE!</v>
      </c>
      <c r="M360" s="26" t="e">
        <f ca="1">+_xlfn.IFNA(VLOOKUP(C360,'Distribución de puestos'!$B$8:$I$507,8,0),"")</f>
        <v>#NAME?</v>
      </c>
      <c r="N360" s="26" t="str">
        <f>+IF(VLOOKUP($B360,'Lista Puestos Valorados'!$B$11:$BK$510,MATCH('Auxiliar General'!H$4,'Lista Puestos Valorados'!$B$10:$BK$10,0),0)="","No relevante",VLOOKUP($B360,'Lista Puestos Valorados'!$B$11:$BK$510,MATCH('Auxiliar General'!H$4,'Lista Puestos Valorados'!$B$10:$BK$10,0),0))</f>
        <v>No relevante</v>
      </c>
      <c r="O360" s="26">
        <f>+HLOOKUP(N360,Sistema_Puntos!$Q$5:$Y$43,'Auxiliar General'!J$5,FALSE)</f>
        <v>0</v>
      </c>
      <c r="P360" s="26" t="str">
        <f>+IF(VLOOKUP($B360,'Lista Puestos Valorados'!$B$11:$BK$510,MATCH('Auxiliar General'!J$4,'Lista Puestos Valorados'!$B$10:$BK$10,0),0)="","No relevante",VLOOKUP($B360,'Lista Puestos Valorados'!$B$11:$BK$510,MATCH('Auxiliar General'!J$4,'Lista Puestos Valorados'!$B$10:$BK$10,0),0))</f>
        <v>No relevante</v>
      </c>
      <c r="Q360" s="26">
        <f>+HLOOKUP(P360,Sistema_Puntos!$Q$5:$Y$43,'Auxiliar General'!L$5,FALSE)</f>
        <v>0</v>
      </c>
      <c r="R360" s="26" t="str">
        <f>+IF(VLOOKUP($B360,'Lista Puestos Valorados'!$B$11:$BK$510,MATCH('Auxiliar General'!L$4,'Lista Puestos Valorados'!$B$10:$BK$10,0),0)="","No relevante",VLOOKUP($B360,'Lista Puestos Valorados'!$B$11:$BK$510,MATCH('Auxiliar General'!L$4,'Lista Puestos Valorados'!$B$10:$BK$10,0),0))</f>
        <v>No relevante</v>
      </c>
      <c r="S360" s="26">
        <f>+HLOOKUP(R360,Sistema_Puntos!$Q$5:$Y$43,'Auxiliar General'!N$5,FALSE)</f>
        <v>0</v>
      </c>
      <c r="T360" s="26" t="str">
        <f>+IF(VLOOKUP($B360,'Lista Puestos Valorados'!$B$11:$BK$510,MATCH('Auxiliar General'!N$4,'Lista Puestos Valorados'!$B$10:$BK$10,0),0)="","No relevante",VLOOKUP($B360,'Lista Puestos Valorados'!$B$11:$BK$510,MATCH('Auxiliar General'!N$4,'Lista Puestos Valorados'!$B$10:$BK$10,0),0))</f>
        <v>No relevante</v>
      </c>
      <c r="U360" s="26">
        <f>+HLOOKUP(T360,Sistema_Puntos!$Q$5:$Y$43,'Auxiliar General'!P$5,FALSE)</f>
        <v>0</v>
      </c>
      <c r="V360" s="26" t="str">
        <f>+IF(VLOOKUP($B360,'Lista Puestos Valorados'!$B$11:$BK$510,MATCH('Auxiliar General'!P$4,'Lista Puestos Valorados'!$B$10:$BK$10,0),0)="","No relevante",VLOOKUP($B360,'Lista Puestos Valorados'!$B$11:$BK$510,MATCH('Auxiliar General'!P$4,'Lista Puestos Valorados'!$B$10:$BK$10,0),0))</f>
        <v>No relevante</v>
      </c>
      <c r="W360" s="26">
        <f>+HLOOKUP(V360,Sistema_Puntos!$Q$5:$Y$43,'Auxiliar General'!R$5,FALSE)</f>
        <v>0</v>
      </c>
      <c r="X360" s="26" t="str">
        <f>+IF(VLOOKUP($B360,'Lista Puestos Valorados'!$B$11:$BK$510,MATCH('Auxiliar General'!R$4,'Lista Puestos Valorados'!$B$10:$BK$10,0),0)="","No relevante",VLOOKUP($B360,'Lista Puestos Valorados'!$B$11:$BK$510,MATCH('Auxiliar General'!R$4,'Lista Puestos Valorados'!$B$10:$BK$10,0),0))</f>
        <v>No relevante</v>
      </c>
      <c r="Y360" s="26">
        <f>+HLOOKUP(X360,Sistema_Puntos!$Q$5:$Y$43,'Auxiliar General'!T$5,FALSE)</f>
        <v>0</v>
      </c>
      <c r="Z360" s="26" t="str">
        <f>+IF(VLOOKUP($B360,'Lista Puestos Valorados'!$B$11:$BK$510,MATCH('Auxiliar General'!T$4,'Lista Puestos Valorados'!$B$10:$BK$10,0),0)="","No relevante",VLOOKUP($B360,'Lista Puestos Valorados'!$B$11:$BK$510,MATCH('Auxiliar General'!T$4,'Lista Puestos Valorados'!$B$10:$BK$10,0),0))</f>
        <v>No relevante</v>
      </c>
      <c r="AA360" s="26">
        <f>+HLOOKUP(Z360,Sistema_Puntos!$Q$5:$Y$43,'Auxiliar General'!V$5,FALSE)</f>
        <v>0</v>
      </c>
      <c r="AB360" s="26" t="str">
        <f>+IF(VLOOKUP($B360,'Lista Puestos Valorados'!$B$11:$BK$510,MATCH('Auxiliar General'!V$4,'Lista Puestos Valorados'!$B$10:$BK$10,0),0)="","No relevante",VLOOKUP($B360,'Lista Puestos Valorados'!$B$11:$BK$510,MATCH('Auxiliar General'!V$4,'Lista Puestos Valorados'!$B$10:$BK$10,0),0))</f>
        <v>No relevante</v>
      </c>
      <c r="AC360" s="26">
        <f>+HLOOKUP(AB360,Sistema_Puntos!$Q$5:$Y$43,'Auxiliar General'!X$5,FALSE)</f>
        <v>0</v>
      </c>
      <c r="AD360" s="26" t="str">
        <f>+IF(VLOOKUP($B360,'Lista Puestos Valorados'!$B$11:$BK$510,MATCH('Auxiliar General'!X$4,'Lista Puestos Valorados'!$B$10:$BK$10,0),0)="","No relevante",VLOOKUP($B360,'Lista Puestos Valorados'!$B$11:$BK$510,MATCH('Auxiliar General'!X$4,'Lista Puestos Valorados'!$B$10:$BK$10,0),0))</f>
        <v>No relevante</v>
      </c>
      <c r="AE360" s="26">
        <f>+HLOOKUP(AD360,Sistema_Puntos!$Q$5:$Y$43,'Auxiliar General'!Z$5,FALSE)</f>
        <v>0</v>
      </c>
      <c r="AF360" s="26" t="str">
        <f>+IF(VLOOKUP($B360,'Lista Puestos Valorados'!$B$11:$BK$510,MATCH('Auxiliar General'!Z$4,'Lista Puestos Valorados'!$B$10:$BK$10,0),0)="","No relevante",VLOOKUP($B360,'Lista Puestos Valorados'!$B$11:$BK$510,MATCH('Auxiliar General'!Z$4,'Lista Puestos Valorados'!$B$10:$BK$10,0),0))</f>
        <v>No relevante</v>
      </c>
      <c r="AG360" s="26">
        <f>+HLOOKUP(AF360,Sistema_Puntos!$Q$5:$Y$43,'Auxiliar General'!AB$5,FALSE)</f>
        <v>0</v>
      </c>
      <c r="AH360" s="26" t="str">
        <f>+IF(VLOOKUP($B360,'Lista Puestos Valorados'!$B$11:$BK$510,MATCH('Auxiliar General'!AB$4,'Lista Puestos Valorados'!$B$10:$BK$10,0),0)="","No relevante",VLOOKUP($B360,'Lista Puestos Valorados'!$B$11:$BK$510,MATCH('Auxiliar General'!AB$4,'Lista Puestos Valorados'!$B$10:$BK$10,0),0))</f>
        <v>No relevante</v>
      </c>
      <c r="AI360" s="26">
        <f>+HLOOKUP(AH360,Sistema_Puntos!$Q$5:$Y$43,'Auxiliar General'!AD$5,FALSE)</f>
        <v>0</v>
      </c>
      <c r="AJ360" s="26" t="str">
        <f>+IF(VLOOKUP($B360,'Lista Puestos Valorados'!$B$11:$BK$510,MATCH('Auxiliar General'!AD$4,'Lista Puestos Valorados'!$B$10:$BK$10,0),0)="","No relevante",VLOOKUP($B360,'Lista Puestos Valorados'!$B$11:$BK$510,MATCH('Auxiliar General'!AD$4,'Lista Puestos Valorados'!$B$10:$BK$10,0),0))</f>
        <v>No relevante</v>
      </c>
      <c r="AK360" s="26">
        <f>+HLOOKUP(AJ360,Sistema_Puntos!$Q$5:$Y$43,'Auxiliar General'!AF$5,FALSE)</f>
        <v>0</v>
      </c>
      <c r="AL360" s="26" t="str">
        <f>+IF(VLOOKUP($B360,'Lista Puestos Valorados'!$B$11:$BK$510,MATCH('Auxiliar General'!AF$4,'Lista Puestos Valorados'!$B$10:$BK$10,0),0)="","No relevante",VLOOKUP($B360,'Lista Puestos Valorados'!$B$11:$BK$510,MATCH('Auxiliar General'!AF$4,'Lista Puestos Valorados'!$B$10:$BK$10,0),0))</f>
        <v>No relevante</v>
      </c>
      <c r="AM360" s="26">
        <f>+HLOOKUP(AL360,Sistema_Puntos!$Q$5:$Y$43,'Auxiliar General'!AH$5,FALSE)</f>
        <v>0</v>
      </c>
      <c r="AN360" s="26" t="str">
        <f>+IF(VLOOKUP($B360,'Lista Puestos Valorados'!$B$11:$BK$510,MATCH('Auxiliar General'!AH$4,'Lista Puestos Valorados'!$B$10:$BK$10,0),0)="","No relevante",VLOOKUP($B360,'Lista Puestos Valorados'!$B$11:$BK$510,MATCH('Auxiliar General'!AH$4,'Lista Puestos Valorados'!$B$10:$BK$10,0),0))</f>
        <v>No relevante</v>
      </c>
      <c r="AO360" s="26">
        <f>+HLOOKUP(AN360,Sistema_Puntos!$Q$5:$Y$43,'Auxiliar General'!AJ$5,FALSE)</f>
        <v>0</v>
      </c>
      <c r="AP360" s="26" t="str">
        <f>+IF(VLOOKUP($B360,'Lista Puestos Valorados'!$B$11:$BK$510,MATCH('Auxiliar General'!AJ$4,'Lista Puestos Valorados'!$B$10:$BK$10,0),0)="","No relevante",VLOOKUP($B360,'Lista Puestos Valorados'!$B$11:$BK$510,MATCH('Auxiliar General'!AJ$4,'Lista Puestos Valorados'!$B$10:$BK$10,0),0))</f>
        <v>No relevante</v>
      </c>
      <c r="AQ360" s="26">
        <f>+HLOOKUP(AP360,Sistema_Puntos!$Q$5:$Y$43,'Auxiliar General'!AL$5,FALSE)</f>
        <v>0</v>
      </c>
      <c r="AR360" s="26" t="str">
        <f>+IF(VLOOKUP($B360,'Lista Puestos Valorados'!$B$11:$BK$510,MATCH('Auxiliar General'!AL$4,'Lista Puestos Valorados'!$B$10:$BK$10,0),0)="","No relevante",VLOOKUP($B360,'Lista Puestos Valorados'!$B$11:$BK$510,MATCH('Auxiliar General'!AL$4,'Lista Puestos Valorados'!$B$10:$BK$10,0),0))</f>
        <v>No relevante</v>
      </c>
      <c r="AS360" s="26">
        <f>+HLOOKUP(AR360,Sistema_Puntos!$Q$5:$Y$43,'Auxiliar General'!AN$5,FALSE)</f>
        <v>0</v>
      </c>
      <c r="AT360" s="26" t="str">
        <f>+IF(VLOOKUP($B360,'Lista Puestos Valorados'!$B$11:$BK$510,MATCH('Auxiliar General'!AN$4,'Lista Puestos Valorados'!$B$10:$BK$10,0),0)="","No relevante",VLOOKUP($B360,'Lista Puestos Valorados'!$B$11:$BK$510,MATCH('Auxiliar General'!AN$4,'Lista Puestos Valorados'!$B$10:$BK$10,0),0))</f>
        <v>No relevante</v>
      </c>
      <c r="AU360" s="26">
        <f>+HLOOKUP(AT360,Sistema_Puntos!$Q$5:$Y$43,'Auxiliar General'!AP$5,FALSE)</f>
        <v>0</v>
      </c>
      <c r="AV360" s="26" t="str">
        <f>+IF(VLOOKUP($B360,'Lista Puestos Valorados'!$B$11:$BK$510,MATCH('Auxiliar General'!AP$4,'Lista Puestos Valorados'!$B$10:$BK$10,0),0)="","No relevante",VLOOKUP($B360,'Lista Puestos Valorados'!$B$11:$BK$510,MATCH('Auxiliar General'!AP$4,'Lista Puestos Valorados'!$B$10:$BK$10,0),0))</f>
        <v>No relevante</v>
      </c>
      <c r="AW360" s="26">
        <f>+HLOOKUP(AV360,Sistema_Puntos!$Q$5:$Y$43,'Auxiliar General'!AR$5,FALSE)</f>
        <v>0</v>
      </c>
      <c r="AX360" s="26" t="str">
        <f>+IF(VLOOKUP($B360,'Lista Puestos Valorados'!$B$11:$BK$510,MATCH('Auxiliar General'!AR$4,'Lista Puestos Valorados'!$B$10:$BK$10,0),0)="","No relevante",VLOOKUP($B360,'Lista Puestos Valorados'!$B$11:$BK$510,MATCH('Auxiliar General'!AR$4,'Lista Puestos Valorados'!$B$10:$BK$10,0),0))</f>
        <v>No relevante</v>
      </c>
      <c r="AY360" s="26">
        <f>+HLOOKUP(AX360,Sistema_Puntos!$Q$5:$Y$43,'Auxiliar General'!AT$5,FALSE)</f>
        <v>0</v>
      </c>
      <c r="AZ360" s="26" t="str">
        <f>+IF(VLOOKUP($B360,'Lista Puestos Valorados'!$B$11:$BK$510,MATCH('Auxiliar General'!AT$4,'Lista Puestos Valorados'!$B$10:$BK$10,0),0)="","No relevante",VLOOKUP($B360,'Lista Puestos Valorados'!$B$11:$BK$510,MATCH('Auxiliar General'!AT$4,'Lista Puestos Valorados'!$B$10:$BK$10,0),0))</f>
        <v>No relevante</v>
      </c>
      <c r="BA360" s="26">
        <f>+HLOOKUP(AZ360,Sistema_Puntos!$Q$5:$Y$43,'Auxiliar General'!AV$5,FALSE)</f>
        <v>0</v>
      </c>
      <c r="BB360" s="26" t="str">
        <f>+IF(VLOOKUP($B360,'Lista Puestos Valorados'!$B$11:$BK$510,MATCH('Auxiliar General'!AV$4,'Lista Puestos Valorados'!$B$10:$BK$10,0),0)="","No relevante",VLOOKUP($B360,'Lista Puestos Valorados'!$B$11:$BK$510,MATCH('Auxiliar General'!AV$4,'Lista Puestos Valorados'!$B$10:$BK$10,0),0))</f>
        <v>No relevante</v>
      </c>
      <c r="BC360" s="26">
        <f>+HLOOKUP(BB360,Sistema_Puntos!$Q$5:$Y$43,'Auxiliar General'!AX$5,FALSE)</f>
        <v>0</v>
      </c>
      <c r="BD360" s="26" t="str">
        <f>+IF(VLOOKUP($B360,'Lista Puestos Valorados'!$B$11:$BK$510,MATCH('Auxiliar General'!AX$4,'Lista Puestos Valorados'!$B$10:$BK$10,0),0)="","No relevante",VLOOKUP($B360,'Lista Puestos Valorados'!$B$11:$BK$510,MATCH('Auxiliar General'!AX$4,'Lista Puestos Valorados'!$B$10:$BK$10,0),0))</f>
        <v>No relevante</v>
      </c>
      <c r="BE360" s="26">
        <f>+HLOOKUP(BD360,Sistema_Puntos!$Q$5:$Y$43,'Auxiliar General'!AZ$5,FALSE)</f>
        <v>0</v>
      </c>
      <c r="BF360" s="26" t="str">
        <f>+IF(VLOOKUP($B360,'Lista Puestos Valorados'!$B$11:$BK$510,MATCH('Auxiliar General'!AZ$4,'Lista Puestos Valorados'!$B$10:$BK$10,0),0)="","No relevante",VLOOKUP($B360,'Lista Puestos Valorados'!$B$11:$BK$510,MATCH('Auxiliar General'!AZ$4,'Lista Puestos Valorados'!$B$10:$BK$10,0),0))</f>
        <v>No relevante</v>
      </c>
      <c r="BG360" s="26">
        <f>+HLOOKUP(BF360,Sistema_Puntos!$Q$5:$Y$43,'Auxiliar General'!BB$5,FALSE)</f>
        <v>0</v>
      </c>
      <c r="BH360" s="26" t="str">
        <f>+IF(VLOOKUP($B360,'Lista Puestos Valorados'!$B$11:$BK$510,MATCH('Auxiliar General'!BB$4,'Lista Puestos Valorados'!$B$10:$BK$10,0),0)="","No relevante",VLOOKUP($B360,'Lista Puestos Valorados'!$B$11:$BK$510,MATCH('Auxiliar General'!BB$4,'Lista Puestos Valorados'!$B$10:$BK$10,0),0))</f>
        <v>No relevante</v>
      </c>
      <c r="BI360" s="26">
        <f>+HLOOKUP(BH360,Sistema_Puntos!$Q$5:$Y$43,'Auxiliar General'!BD$5,FALSE)</f>
        <v>0</v>
      </c>
      <c r="BJ360" s="26" t="str">
        <f>+IF(VLOOKUP($B360,'Lista Puestos Valorados'!$B$11:$BK$510,MATCH('Auxiliar General'!BD$4,'Lista Puestos Valorados'!$B$10:$BK$10,0),0)="","No relevante",VLOOKUP($B360,'Lista Puestos Valorados'!$B$11:$BK$510,MATCH('Auxiliar General'!BD$4,'Lista Puestos Valorados'!$B$10:$BK$10,0),0))</f>
        <v>No relevante</v>
      </c>
      <c r="BK360" s="26">
        <f>+HLOOKUP(BJ360,Sistema_Puntos!$Q$5:$Y$43,'Auxiliar General'!BF$5,FALSE)</f>
        <v>0</v>
      </c>
      <c r="BL360" s="26" t="str">
        <f>+IF(VLOOKUP($B360,'Lista Puestos Valorados'!$B$11:$BK$510,MATCH('Auxiliar General'!BF$4,'Lista Puestos Valorados'!$B$10:$BK$10,0),0)="","No relevante",VLOOKUP($B360,'Lista Puestos Valorados'!$B$11:$BK$510,MATCH('Auxiliar General'!BF$4,'Lista Puestos Valorados'!$B$10:$BK$10,0),0))</f>
        <v>No relevante</v>
      </c>
      <c r="BM360" s="26">
        <f>+HLOOKUP(BL360,Sistema_Puntos!$Q$5:$Y$43,'Auxiliar General'!BH$5,FALSE)</f>
        <v>0</v>
      </c>
      <c r="BN360" s="26" t="str">
        <f>+IF(VLOOKUP($B360,'Lista Puestos Valorados'!$B$11:$BK$510,MATCH('Auxiliar General'!BH$4,'Lista Puestos Valorados'!$B$10:$BK$10,0),0)="","No relevante",VLOOKUP($B360,'Lista Puestos Valorados'!$B$11:$BK$510,MATCH('Auxiliar General'!BH$4,'Lista Puestos Valorados'!$B$10:$BK$10,0),0))</f>
        <v>No relevante</v>
      </c>
      <c r="BO360" s="26">
        <f>+HLOOKUP(BN360,Sistema_Puntos!$Q$5:$Y$43,'Auxiliar General'!BJ$5,FALSE)</f>
        <v>0</v>
      </c>
      <c r="BP360" s="26" t="str">
        <f>+IF(VLOOKUP($B360,'Lista Puestos Valorados'!$B$11:$BK$510,MATCH('Auxiliar General'!BJ$4,'Lista Puestos Valorados'!$B$10:$BK$10,0),0)="","No relevante",VLOOKUP($B360,'Lista Puestos Valorados'!$B$11:$BK$510,MATCH('Auxiliar General'!BJ$4,'Lista Puestos Valorados'!$B$10:$BK$10,0),0))</f>
        <v>No relevante</v>
      </c>
      <c r="BQ360" s="26">
        <f>+HLOOKUP(BP360,Sistema_Puntos!$Q$5:$Y$43,'Auxiliar General'!BL$5,FALSE)</f>
        <v>0</v>
      </c>
      <c r="BR360" s="26" t="str">
        <f>+IF(VLOOKUP($B360,'Lista Puestos Valorados'!$B$11:$BK$510,MATCH('Auxiliar General'!BL$4,'Lista Puestos Valorados'!$B$10:$BK$10,0),0)="","No relevante",VLOOKUP($B360,'Lista Puestos Valorados'!$B$11:$BK$510,MATCH('Auxiliar General'!BL$4,'Lista Puestos Valorados'!$B$10:$BK$10,0),0))</f>
        <v>No relevante</v>
      </c>
      <c r="BS360" s="26">
        <f>+HLOOKUP(BR360,Sistema_Puntos!$Q$5:$Y$43,'Auxiliar General'!BN$5,FALSE)</f>
        <v>0</v>
      </c>
      <c r="BT360" s="26" t="str">
        <f>+IF(VLOOKUP($B360,'Lista Puestos Valorados'!$B$11:$BK$510,MATCH('Auxiliar General'!BN$4,'Lista Puestos Valorados'!$B$10:$BK$10,0),0)="","No relevante",VLOOKUP($B360,'Lista Puestos Valorados'!$B$11:$BK$510,MATCH('Auxiliar General'!BN$4,'Lista Puestos Valorados'!$B$10:$BK$10,0),0))</f>
        <v>No relevante</v>
      </c>
      <c r="BU360" s="26">
        <f>+HLOOKUP(BT360,Sistema_Puntos!$Q$5:$Y$43,'Auxiliar General'!BP$5,FALSE)</f>
        <v>0</v>
      </c>
      <c r="BV360" s="26" t="str">
        <f>+IF(VLOOKUP($B360,'Lista Puestos Valorados'!$B$11:$BK$510,MATCH('Auxiliar General'!BP$4,'Lista Puestos Valorados'!$B$10:$BK$10,0),0)="","No relevante",VLOOKUP($B360,'Lista Puestos Valorados'!$B$11:$BK$510,MATCH('Auxiliar General'!BP$4,'Lista Puestos Valorados'!$B$10:$BK$10,0),0))</f>
        <v>No relevante</v>
      </c>
      <c r="BW360" s="26">
        <f>+HLOOKUP(BV360,Sistema_Puntos!$Q$5:$Y$43,'Auxiliar General'!BR$5,FALSE)</f>
        <v>0</v>
      </c>
      <c r="BX360" s="26" t="str">
        <f>+IF(VLOOKUP($B360,'Lista Puestos Valorados'!$B$11:$BK$510,MATCH('Auxiliar General'!BR$4,'Lista Puestos Valorados'!$B$10:$BK$10,0),0)="","No relevante",VLOOKUP($B360,'Lista Puestos Valorados'!$B$11:$BK$510,MATCH('Auxiliar General'!BR$4,'Lista Puestos Valorados'!$B$10:$BK$10,0),0))</f>
        <v>No relevante</v>
      </c>
      <c r="BY360" s="26">
        <f>+HLOOKUP(BX360,Sistema_Puntos!$Q$5:$Y$43,'Auxiliar General'!BT$5,FALSE)</f>
        <v>0</v>
      </c>
      <c r="BZ360" s="26" t="str">
        <f>+IF(VLOOKUP($B360,'Lista Puestos Valorados'!$B$11:$BK$510,MATCH('Auxiliar General'!BT$4,'Lista Puestos Valorados'!$B$10:$BK$10,0),0)="","No relevante",VLOOKUP($B360,'Lista Puestos Valorados'!$B$11:$BK$510,MATCH('Auxiliar General'!BT$4,'Lista Puestos Valorados'!$B$10:$BK$10,0),0))</f>
        <v>No relevante</v>
      </c>
      <c r="CA360" s="26">
        <f>+HLOOKUP(BZ360,Sistema_Puntos!$Q$5:$Y$43,'Auxiliar General'!BV$5,FALSE)</f>
        <v>0</v>
      </c>
      <c r="CB360" s="26" t="str">
        <f>+IF(VLOOKUP($B360,'Lista Puestos Valorados'!$B$11:$BK$510,MATCH('Auxiliar General'!BV$4,'Lista Puestos Valorados'!$B$10:$BK$10,0),0)="","No relevante",VLOOKUP($B360,'Lista Puestos Valorados'!$B$11:$BK$510,MATCH('Auxiliar General'!BV$4,'Lista Puestos Valorados'!$B$10:$BK$10,0),0))</f>
        <v>No relevante</v>
      </c>
      <c r="CC360" s="26">
        <f>+HLOOKUP(CB360,Sistema_Puntos!$Q$5:$Y$43,'Auxiliar General'!BX$5,FALSE)</f>
        <v>0</v>
      </c>
      <c r="CD360" s="26" t="str">
        <f>+IF(VLOOKUP($B360,'Lista Puestos Valorados'!$B$11:$BK$510,MATCH('Auxiliar General'!BX$4,'Lista Puestos Valorados'!$B$10:$BK$10,0),0)="","No relevante",VLOOKUP($B360,'Lista Puestos Valorados'!$B$11:$BK$510,MATCH('Auxiliar General'!BX$4,'Lista Puestos Valorados'!$B$10:$BK$10,0),0))</f>
        <v>No relevante</v>
      </c>
      <c r="CE360" s="26">
        <f>+HLOOKUP(CD360,Sistema_Puntos!$Q$5:$Y$43,'Auxiliar General'!BZ$5,FALSE)</f>
        <v>0</v>
      </c>
      <c r="CF360" s="26" t="str">
        <f>+IF(VLOOKUP($B360,'Lista Puestos Valorados'!$B$11:$BK$510,MATCH('Auxiliar General'!BZ$4,'Lista Puestos Valorados'!$B$10:$BK$10,0),0)="","No relevante",VLOOKUP($B360,'Lista Puestos Valorados'!$B$11:$BK$510,MATCH('Auxiliar General'!BZ$4,'Lista Puestos Valorados'!$B$10:$BK$10,0),0))</f>
        <v>No relevante</v>
      </c>
      <c r="CG360" s="26">
        <f>+HLOOKUP(CF360,Sistema_Puntos!$Q$5:$Y$43,'Auxiliar General'!CB$5,FALSE)</f>
        <v>0</v>
      </c>
      <c r="CH360" s="29"/>
      <c r="CI360" s="29"/>
    </row>
    <row r="361" spans="2:87" ht="17.55" customHeight="1">
      <c r="B361" s="26">
        <f>+'Listado de Puestos'!B361</f>
        <v>351</v>
      </c>
      <c r="C361" s="26" t="str">
        <f>+IF('Lista Puestos Valorados'!C361="","",'Lista Puestos Valorados'!C361)</f>
        <v/>
      </c>
      <c r="D361" s="26" t="str">
        <f>+IF('Lista Puestos Valorados'!D361="","",'Lista Puestos Valorados'!D361)</f>
        <v/>
      </c>
      <c r="E361" s="26" t="str">
        <f>+IF('Lista Puestos Valorados'!E361="","",'Lista Puestos Valorados'!E361)</f>
        <v/>
      </c>
      <c r="F361" s="26" t="str">
        <f>+IF('Lista Puestos Valorados'!F361="","",'Lista Puestos Valorados'!F361)</f>
        <v/>
      </c>
      <c r="G361" s="26" t="str">
        <f>+IF('Lista Puestos Valorados'!G361="","",'Lista Puestos Valorados'!G361)</f>
        <v/>
      </c>
      <c r="H361" s="26" t="str">
        <f>+IF('Lista Puestos Valorados'!H361="","",'Lista Puestos Valorados'!H361)</f>
        <v/>
      </c>
      <c r="I361" s="26" t="str">
        <f>+IF('Lista Puestos Valorados'!I361="","",'Lista Puestos Valorados'!I361)</f>
        <v/>
      </c>
      <c r="J361" s="118" t="e">
        <f t="array" ref="J361">+IF(L361="","",_xlfn.IFS(L361&lt;='Cortes de Agrupacion'!$F$15,'Cortes de Agrupacion'!$E$15,'Resultados General'!L361&lt;='Cortes de Agrupacion'!$F$14,'Cortes de Agrupacion'!$E$14,'Resultados General'!L361&lt;='Cortes de Agrupacion'!$F$13,'Cortes de Agrupacion'!$E$13,L361&lt;='Cortes de Agrupacion'!$F$12,'Cortes de Agrupacion'!$E$12,'Resultados General'!L361&lt;='Cortes de Agrupacion'!$F$11,'Cortes de Agrupacion'!$E$11,'Resultados General'!L361&lt;='Cortes de Agrupacion'!$F$10,'Cortes de Agrupacion'!$E$10,'Resultados General'!L361&lt;='Cortes de Agrupacion'!$F$9,'Cortes de Agrupacion'!$E$9,'Resultados General'!L361&lt;='Cortes de Agrupacion'!$F$8,'Cortes de Agrupacion'!$E$8,'Resultados General'!L361&lt;='Cortes de Agrupacion'!$F$7,'Cortes de Agrupacion'!$E$7,'Resultados General'!L361&lt;='Cortes de Agrupacion'!$F$6,'Cortes de Agrupacion'!$E$6))</f>
        <v>#VALUE!</v>
      </c>
      <c r="K361" s="118" t="str">
        <f t="shared" si="10"/>
        <v/>
      </c>
      <c r="L361" s="124" t="e">
        <f>#VALUE!</f>
        <v>#VALUE!</v>
      </c>
      <c r="M361" s="26" t="e">
        <f ca="1">+_xlfn.IFNA(VLOOKUP(C361,'Distribución de puestos'!$B$8:$I$507,8,0),"")</f>
        <v>#NAME?</v>
      </c>
      <c r="N361" s="26" t="str">
        <f>+IF(VLOOKUP($B361,'Lista Puestos Valorados'!$B$11:$BK$510,MATCH('Auxiliar General'!H$4,'Lista Puestos Valorados'!$B$10:$BK$10,0),0)="","No relevante",VLOOKUP($B361,'Lista Puestos Valorados'!$B$11:$BK$510,MATCH('Auxiliar General'!H$4,'Lista Puestos Valorados'!$B$10:$BK$10,0),0))</f>
        <v>No relevante</v>
      </c>
      <c r="O361" s="26">
        <f>+HLOOKUP(N361,Sistema_Puntos!$Q$5:$Y$43,'Auxiliar General'!J$5,FALSE)</f>
        <v>0</v>
      </c>
      <c r="P361" s="26" t="str">
        <f>+IF(VLOOKUP($B361,'Lista Puestos Valorados'!$B$11:$BK$510,MATCH('Auxiliar General'!J$4,'Lista Puestos Valorados'!$B$10:$BK$10,0),0)="","No relevante",VLOOKUP($B361,'Lista Puestos Valorados'!$B$11:$BK$510,MATCH('Auxiliar General'!J$4,'Lista Puestos Valorados'!$B$10:$BK$10,0),0))</f>
        <v>No relevante</v>
      </c>
      <c r="Q361" s="26">
        <f>+HLOOKUP(P361,Sistema_Puntos!$Q$5:$Y$43,'Auxiliar General'!L$5,FALSE)</f>
        <v>0</v>
      </c>
      <c r="R361" s="26" t="str">
        <f>+IF(VLOOKUP($B361,'Lista Puestos Valorados'!$B$11:$BK$510,MATCH('Auxiliar General'!L$4,'Lista Puestos Valorados'!$B$10:$BK$10,0),0)="","No relevante",VLOOKUP($B361,'Lista Puestos Valorados'!$B$11:$BK$510,MATCH('Auxiliar General'!L$4,'Lista Puestos Valorados'!$B$10:$BK$10,0),0))</f>
        <v>No relevante</v>
      </c>
      <c r="S361" s="26">
        <f>+HLOOKUP(R361,Sistema_Puntos!$Q$5:$Y$43,'Auxiliar General'!N$5,FALSE)</f>
        <v>0</v>
      </c>
      <c r="T361" s="26" t="str">
        <f>+IF(VLOOKUP($B361,'Lista Puestos Valorados'!$B$11:$BK$510,MATCH('Auxiliar General'!N$4,'Lista Puestos Valorados'!$B$10:$BK$10,0),0)="","No relevante",VLOOKUP($B361,'Lista Puestos Valorados'!$B$11:$BK$510,MATCH('Auxiliar General'!N$4,'Lista Puestos Valorados'!$B$10:$BK$10,0),0))</f>
        <v>No relevante</v>
      </c>
      <c r="U361" s="26">
        <f>+HLOOKUP(T361,Sistema_Puntos!$Q$5:$Y$43,'Auxiliar General'!P$5,FALSE)</f>
        <v>0</v>
      </c>
      <c r="V361" s="26" t="str">
        <f>+IF(VLOOKUP($B361,'Lista Puestos Valorados'!$B$11:$BK$510,MATCH('Auxiliar General'!P$4,'Lista Puestos Valorados'!$B$10:$BK$10,0),0)="","No relevante",VLOOKUP($B361,'Lista Puestos Valorados'!$B$11:$BK$510,MATCH('Auxiliar General'!P$4,'Lista Puestos Valorados'!$B$10:$BK$10,0),0))</f>
        <v>No relevante</v>
      </c>
      <c r="W361" s="26">
        <f>+HLOOKUP(V361,Sistema_Puntos!$Q$5:$Y$43,'Auxiliar General'!R$5,FALSE)</f>
        <v>0</v>
      </c>
      <c r="X361" s="26" t="str">
        <f>+IF(VLOOKUP($B361,'Lista Puestos Valorados'!$B$11:$BK$510,MATCH('Auxiliar General'!R$4,'Lista Puestos Valorados'!$B$10:$BK$10,0),0)="","No relevante",VLOOKUP($B361,'Lista Puestos Valorados'!$B$11:$BK$510,MATCH('Auxiliar General'!R$4,'Lista Puestos Valorados'!$B$10:$BK$10,0),0))</f>
        <v>No relevante</v>
      </c>
      <c r="Y361" s="26">
        <f>+HLOOKUP(X361,Sistema_Puntos!$Q$5:$Y$43,'Auxiliar General'!T$5,FALSE)</f>
        <v>0</v>
      </c>
      <c r="Z361" s="26" t="str">
        <f>+IF(VLOOKUP($B361,'Lista Puestos Valorados'!$B$11:$BK$510,MATCH('Auxiliar General'!T$4,'Lista Puestos Valorados'!$B$10:$BK$10,0),0)="","No relevante",VLOOKUP($B361,'Lista Puestos Valorados'!$B$11:$BK$510,MATCH('Auxiliar General'!T$4,'Lista Puestos Valorados'!$B$10:$BK$10,0),0))</f>
        <v>No relevante</v>
      </c>
      <c r="AA361" s="26">
        <f>+HLOOKUP(Z361,Sistema_Puntos!$Q$5:$Y$43,'Auxiliar General'!V$5,FALSE)</f>
        <v>0</v>
      </c>
      <c r="AB361" s="26" t="str">
        <f>+IF(VLOOKUP($B361,'Lista Puestos Valorados'!$B$11:$BK$510,MATCH('Auxiliar General'!V$4,'Lista Puestos Valorados'!$B$10:$BK$10,0),0)="","No relevante",VLOOKUP($B361,'Lista Puestos Valorados'!$B$11:$BK$510,MATCH('Auxiliar General'!V$4,'Lista Puestos Valorados'!$B$10:$BK$10,0),0))</f>
        <v>No relevante</v>
      </c>
      <c r="AC361" s="26">
        <f>+HLOOKUP(AB361,Sistema_Puntos!$Q$5:$Y$43,'Auxiliar General'!X$5,FALSE)</f>
        <v>0</v>
      </c>
      <c r="AD361" s="26" t="str">
        <f>+IF(VLOOKUP($B361,'Lista Puestos Valorados'!$B$11:$BK$510,MATCH('Auxiliar General'!X$4,'Lista Puestos Valorados'!$B$10:$BK$10,0),0)="","No relevante",VLOOKUP($B361,'Lista Puestos Valorados'!$B$11:$BK$510,MATCH('Auxiliar General'!X$4,'Lista Puestos Valorados'!$B$10:$BK$10,0),0))</f>
        <v>No relevante</v>
      </c>
      <c r="AE361" s="26">
        <f>+HLOOKUP(AD361,Sistema_Puntos!$Q$5:$Y$43,'Auxiliar General'!Z$5,FALSE)</f>
        <v>0</v>
      </c>
      <c r="AF361" s="26" t="str">
        <f>+IF(VLOOKUP($B361,'Lista Puestos Valorados'!$B$11:$BK$510,MATCH('Auxiliar General'!Z$4,'Lista Puestos Valorados'!$B$10:$BK$10,0),0)="","No relevante",VLOOKUP($B361,'Lista Puestos Valorados'!$B$11:$BK$510,MATCH('Auxiliar General'!Z$4,'Lista Puestos Valorados'!$B$10:$BK$10,0),0))</f>
        <v>No relevante</v>
      </c>
      <c r="AG361" s="26">
        <f>+HLOOKUP(AF361,Sistema_Puntos!$Q$5:$Y$43,'Auxiliar General'!AB$5,FALSE)</f>
        <v>0</v>
      </c>
      <c r="AH361" s="26" t="str">
        <f>+IF(VLOOKUP($B361,'Lista Puestos Valorados'!$B$11:$BK$510,MATCH('Auxiliar General'!AB$4,'Lista Puestos Valorados'!$B$10:$BK$10,0),0)="","No relevante",VLOOKUP($B361,'Lista Puestos Valorados'!$B$11:$BK$510,MATCH('Auxiliar General'!AB$4,'Lista Puestos Valorados'!$B$10:$BK$10,0),0))</f>
        <v>No relevante</v>
      </c>
      <c r="AI361" s="26">
        <f>+HLOOKUP(AH361,Sistema_Puntos!$Q$5:$Y$43,'Auxiliar General'!AD$5,FALSE)</f>
        <v>0</v>
      </c>
      <c r="AJ361" s="26" t="str">
        <f>+IF(VLOOKUP($B361,'Lista Puestos Valorados'!$B$11:$BK$510,MATCH('Auxiliar General'!AD$4,'Lista Puestos Valorados'!$B$10:$BK$10,0),0)="","No relevante",VLOOKUP($B361,'Lista Puestos Valorados'!$B$11:$BK$510,MATCH('Auxiliar General'!AD$4,'Lista Puestos Valorados'!$B$10:$BK$10,0),0))</f>
        <v>No relevante</v>
      </c>
      <c r="AK361" s="26">
        <f>+HLOOKUP(AJ361,Sistema_Puntos!$Q$5:$Y$43,'Auxiliar General'!AF$5,FALSE)</f>
        <v>0</v>
      </c>
      <c r="AL361" s="26" t="str">
        <f>+IF(VLOOKUP($B361,'Lista Puestos Valorados'!$B$11:$BK$510,MATCH('Auxiliar General'!AF$4,'Lista Puestos Valorados'!$B$10:$BK$10,0),0)="","No relevante",VLOOKUP($B361,'Lista Puestos Valorados'!$B$11:$BK$510,MATCH('Auxiliar General'!AF$4,'Lista Puestos Valorados'!$B$10:$BK$10,0),0))</f>
        <v>No relevante</v>
      </c>
      <c r="AM361" s="26">
        <f>+HLOOKUP(AL361,Sistema_Puntos!$Q$5:$Y$43,'Auxiliar General'!AH$5,FALSE)</f>
        <v>0</v>
      </c>
      <c r="AN361" s="26" t="str">
        <f>+IF(VLOOKUP($B361,'Lista Puestos Valorados'!$B$11:$BK$510,MATCH('Auxiliar General'!AH$4,'Lista Puestos Valorados'!$B$10:$BK$10,0),0)="","No relevante",VLOOKUP($B361,'Lista Puestos Valorados'!$B$11:$BK$510,MATCH('Auxiliar General'!AH$4,'Lista Puestos Valorados'!$B$10:$BK$10,0),0))</f>
        <v>No relevante</v>
      </c>
      <c r="AO361" s="26">
        <f>+HLOOKUP(AN361,Sistema_Puntos!$Q$5:$Y$43,'Auxiliar General'!AJ$5,FALSE)</f>
        <v>0</v>
      </c>
      <c r="AP361" s="26" t="str">
        <f>+IF(VLOOKUP($B361,'Lista Puestos Valorados'!$B$11:$BK$510,MATCH('Auxiliar General'!AJ$4,'Lista Puestos Valorados'!$B$10:$BK$10,0),0)="","No relevante",VLOOKUP($B361,'Lista Puestos Valorados'!$B$11:$BK$510,MATCH('Auxiliar General'!AJ$4,'Lista Puestos Valorados'!$B$10:$BK$10,0),0))</f>
        <v>No relevante</v>
      </c>
      <c r="AQ361" s="26">
        <f>+HLOOKUP(AP361,Sistema_Puntos!$Q$5:$Y$43,'Auxiliar General'!AL$5,FALSE)</f>
        <v>0</v>
      </c>
      <c r="AR361" s="26" t="str">
        <f>+IF(VLOOKUP($B361,'Lista Puestos Valorados'!$B$11:$BK$510,MATCH('Auxiliar General'!AL$4,'Lista Puestos Valorados'!$B$10:$BK$10,0),0)="","No relevante",VLOOKUP($B361,'Lista Puestos Valorados'!$B$11:$BK$510,MATCH('Auxiliar General'!AL$4,'Lista Puestos Valorados'!$B$10:$BK$10,0),0))</f>
        <v>No relevante</v>
      </c>
      <c r="AS361" s="26">
        <f>+HLOOKUP(AR361,Sistema_Puntos!$Q$5:$Y$43,'Auxiliar General'!AN$5,FALSE)</f>
        <v>0</v>
      </c>
      <c r="AT361" s="26" t="str">
        <f>+IF(VLOOKUP($B361,'Lista Puestos Valorados'!$B$11:$BK$510,MATCH('Auxiliar General'!AN$4,'Lista Puestos Valorados'!$B$10:$BK$10,0),0)="","No relevante",VLOOKUP($B361,'Lista Puestos Valorados'!$B$11:$BK$510,MATCH('Auxiliar General'!AN$4,'Lista Puestos Valorados'!$B$10:$BK$10,0),0))</f>
        <v>No relevante</v>
      </c>
      <c r="AU361" s="26">
        <f>+HLOOKUP(AT361,Sistema_Puntos!$Q$5:$Y$43,'Auxiliar General'!AP$5,FALSE)</f>
        <v>0</v>
      </c>
      <c r="AV361" s="26" t="str">
        <f>+IF(VLOOKUP($B361,'Lista Puestos Valorados'!$B$11:$BK$510,MATCH('Auxiliar General'!AP$4,'Lista Puestos Valorados'!$B$10:$BK$10,0),0)="","No relevante",VLOOKUP($B361,'Lista Puestos Valorados'!$B$11:$BK$510,MATCH('Auxiliar General'!AP$4,'Lista Puestos Valorados'!$B$10:$BK$10,0),0))</f>
        <v>No relevante</v>
      </c>
      <c r="AW361" s="26">
        <f>+HLOOKUP(AV361,Sistema_Puntos!$Q$5:$Y$43,'Auxiliar General'!AR$5,FALSE)</f>
        <v>0</v>
      </c>
      <c r="AX361" s="26" t="str">
        <f>+IF(VLOOKUP($B361,'Lista Puestos Valorados'!$B$11:$BK$510,MATCH('Auxiliar General'!AR$4,'Lista Puestos Valorados'!$B$10:$BK$10,0),0)="","No relevante",VLOOKUP($B361,'Lista Puestos Valorados'!$B$11:$BK$510,MATCH('Auxiliar General'!AR$4,'Lista Puestos Valorados'!$B$10:$BK$10,0),0))</f>
        <v>No relevante</v>
      </c>
      <c r="AY361" s="26">
        <f>+HLOOKUP(AX361,Sistema_Puntos!$Q$5:$Y$43,'Auxiliar General'!AT$5,FALSE)</f>
        <v>0</v>
      </c>
      <c r="AZ361" s="26" t="str">
        <f>+IF(VLOOKUP($B361,'Lista Puestos Valorados'!$B$11:$BK$510,MATCH('Auxiliar General'!AT$4,'Lista Puestos Valorados'!$B$10:$BK$10,0),0)="","No relevante",VLOOKUP($B361,'Lista Puestos Valorados'!$B$11:$BK$510,MATCH('Auxiliar General'!AT$4,'Lista Puestos Valorados'!$B$10:$BK$10,0),0))</f>
        <v>No relevante</v>
      </c>
      <c r="BA361" s="26">
        <f>+HLOOKUP(AZ361,Sistema_Puntos!$Q$5:$Y$43,'Auxiliar General'!AV$5,FALSE)</f>
        <v>0</v>
      </c>
      <c r="BB361" s="26" t="str">
        <f>+IF(VLOOKUP($B361,'Lista Puestos Valorados'!$B$11:$BK$510,MATCH('Auxiliar General'!AV$4,'Lista Puestos Valorados'!$B$10:$BK$10,0),0)="","No relevante",VLOOKUP($B361,'Lista Puestos Valorados'!$B$11:$BK$510,MATCH('Auxiliar General'!AV$4,'Lista Puestos Valorados'!$B$10:$BK$10,0),0))</f>
        <v>No relevante</v>
      </c>
      <c r="BC361" s="26">
        <f>+HLOOKUP(BB361,Sistema_Puntos!$Q$5:$Y$43,'Auxiliar General'!AX$5,FALSE)</f>
        <v>0</v>
      </c>
      <c r="BD361" s="26" t="str">
        <f>+IF(VLOOKUP($B361,'Lista Puestos Valorados'!$B$11:$BK$510,MATCH('Auxiliar General'!AX$4,'Lista Puestos Valorados'!$B$10:$BK$10,0),0)="","No relevante",VLOOKUP($B361,'Lista Puestos Valorados'!$B$11:$BK$510,MATCH('Auxiliar General'!AX$4,'Lista Puestos Valorados'!$B$10:$BK$10,0),0))</f>
        <v>No relevante</v>
      </c>
      <c r="BE361" s="26">
        <f>+HLOOKUP(BD361,Sistema_Puntos!$Q$5:$Y$43,'Auxiliar General'!AZ$5,FALSE)</f>
        <v>0</v>
      </c>
      <c r="BF361" s="26" t="str">
        <f>+IF(VLOOKUP($B361,'Lista Puestos Valorados'!$B$11:$BK$510,MATCH('Auxiliar General'!AZ$4,'Lista Puestos Valorados'!$B$10:$BK$10,0),0)="","No relevante",VLOOKUP($B361,'Lista Puestos Valorados'!$B$11:$BK$510,MATCH('Auxiliar General'!AZ$4,'Lista Puestos Valorados'!$B$10:$BK$10,0),0))</f>
        <v>No relevante</v>
      </c>
      <c r="BG361" s="26">
        <f>+HLOOKUP(BF361,Sistema_Puntos!$Q$5:$Y$43,'Auxiliar General'!BB$5,FALSE)</f>
        <v>0</v>
      </c>
      <c r="BH361" s="26" t="str">
        <f>+IF(VLOOKUP($B361,'Lista Puestos Valorados'!$B$11:$BK$510,MATCH('Auxiliar General'!BB$4,'Lista Puestos Valorados'!$B$10:$BK$10,0),0)="","No relevante",VLOOKUP($B361,'Lista Puestos Valorados'!$B$11:$BK$510,MATCH('Auxiliar General'!BB$4,'Lista Puestos Valorados'!$B$10:$BK$10,0),0))</f>
        <v>No relevante</v>
      </c>
      <c r="BI361" s="26">
        <f>+HLOOKUP(BH361,Sistema_Puntos!$Q$5:$Y$43,'Auxiliar General'!BD$5,FALSE)</f>
        <v>0</v>
      </c>
      <c r="BJ361" s="26" t="str">
        <f>+IF(VLOOKUP($B361,'Lista Puestos Valorados'!$B$11:$BK$510,MATCH('Auxiliar General'!BD$4,'Lista Puestos Valorados'!$B$10:$BK$10,0),0)="","No relevante",VLOOKUP($B361,'Lista Puestos Valorados'!$B$11:$BK$510,MATCH('Auxiliar General'!BD$4,'Lista Puestos Valorados'!$B$10:$BK$10,0),0))</f>
        <v>No relevante</v>
      </c>
      <c r="BK361" s="26">
        <f>+HLOOKUP(BJ361,Sistema_Puntos!$Q$5:$Y$43,'Auxiliar General'!BF$5,FALSE)</f>
        <v>0</v>
      </c>
      <c r="BL361" s="26" t="str">
        <f>+IF(VLOOKUP($B361,'Lista Puestos Valorados'!$B$11:$BK$510,MATCH('Auxiliar General'!BF$4,'Lista Puestos Valorados'!$B$10:$BK$10,0),0)="","No relevante",VLOOKUP($B361,'Lista Puestos Valorados'!$B$11:$BK$510,MATCH('Auxiliar General'!BF$4,'Lista Puestos Valorados'!$B$10:$BK$10,0),0))</f>
        <v>No relevante</v>
      </c>
      <c r="BM361" s="26">
        <f>+HLOOKUP(BL361,Sistema_Puntos!$Q$5:$Y$43,'Auxiliar General'!BH$5,FALSE)</f>
        <v>0</v>
      </c>
      <c r="BN361" s="26" t="str">
        <f>+IF(VLOOKUP($B361,'Lista Puestos Valorados'!$B$11:$BK$510,MATCH('Auxiliar General'!BH$4,'Lista Puestos Valorados'!$B$10:$BK$10,0),0)="","No relevante",VLOOKUP($B361,'Lista Puestos Valorados'!$B$11:$BK$510,MATCH('Auxiliar General'!BH$4,'Lista Puestos Valorados'!$B$10:$BK$10,0),0))</f>
        <v>No relevante</v>
      </c>
      <c r="BO361" s="26">
        <f>+HLOOKUP(BN361,Sistema_Puntos!$Q$5:$Y$43,'Auxiliar General'!BJ$5,FALSE)</f>
        <v>0</v>
      </c>
      <c r="BP361" s="26" t="str">
        <f>+IF(VLOOKUP($B361,'Lista Puestos Valorados'!$B$11:$BK$510,MATCH('Auxiliar General'!BJ$4,'Lista Puestos Valorados'!$B$10:$BK$10,0),0)="","No relevante",VLOOKUP($B361,'Lista Puestos Valorados'!$B$11:$BK$510,MATCH('Auxiliar General'!BJ$4,'Lista Puestos Valorados'!$B$10:$BK$10,0),0))</f>
        <v>No relevante</v>
      </c>
      <c r="BQ361" s="26">
        <f>+HLOOKUP(BP361,Sistema_Puntos!$Q$5:$Y$43,'Auxiliar General'!BL$5,FALSE)</f>
        <v>0</v>
      </c>
      <c r="BR361" s="26" t="str">
        <f>+IF(VLOOKUP($B361,'Lista Puestos Valorados'!$B$11:$BK$510,MATCH('Auxiliar General'!BL$4,'Lista Puestos Valorados'!$B$10:$BK$10,0),0)="","No relevante",VLOOKUP($B361,'Lista Puestos Valorados'!$B$11:$BK$510,MATCH('Auxiliar General'!BL$4,'Lista Puestos Valorados'!$B$10:$BK$10,0),0))</f>
        <v>No relevante</v>
      </c>
      <c r="BS361" s="26">
        <f>+HLOOKUP(BR361,Sistema_Puntos!$Q$5:$Y$43,'Auxiliar General'!BN$5,FALSE)</f>
        <v>0</v>
      </c>
      <c r="BT361" s="26" t="str">
        <f>+IF(VLOOKUP($B361,'Lista Puestos Valorados'!$B$11:$BK$510,MATCH('Auxiliar General'!BN$4,'Lista Puestos Valorados'!$B$10:$BK$10,0),0)="","No relevante",VLOOKUP($B361,'Lista Puestos Valorados'!$B$11:$BK$510,MATCH('Auxiliar General'!BN$4,'Lista Puestos Valorados'!$B$10:$BK$10,0),0))</f>
        <v>No relevante</v>
      </c>
      <c r="BU361" s="26">
        <f>+HLOOKUP(BT361,Sistema_Puntos!$Q$5:$Y$43,'Auxiliar General'!BP$5,FALSE)</f>
        <v>0</v>
      </c>
      <c r="BV361" s="26" t="str">
        <f>+IF(VLOOKUP($B361,'Lista Puestos Valorados'!$B$11:$BK$510,MATCH('Auxiliar General'!BP$4,'Lista Puestos Valorados'!$B$10:$BK$10,0),0)="","No relevante",VLOOKUP($B361,'Lista Puestos Valorados'!$B$11:$BK$510,MATCH('Auxiliar General'!BP$4,'Lista Puestos Valorados'!$B$10:$BK$10,0),0))</f>
        <v>No relevante</v>
      </c>
      <c r="BW361" s="26">
        <f>+HLOOKUP(BV361,Sistema_Puntos!$Q$5:$Y$43,'Auxiliar General'!BR$5,FALSE)</f>
        <v>0</v>
      </c>
      <c r="BX361" s="26" t="str">
        <f>+IF(VLOOKUP($B361,'Lista Puestos Valorados'!$B$11:$BK$510,MATCH('Auxiliar General'!BR$4,'Lista Puestos Valorados'!$B$10:$BK$10,0),0)="","No relevante",VLOOKUP($B361,'Lista Puestos Valorados'!$B$11:$BK$510,MATCH('Auxiliar General'!BR$4,'Lista Puestos Valorados'!$B$10:$BK$10,0),0))</f>
        <v>No relevante</v>
      </c>
      <c r="BY361" s="26">
        <f>+HLOOKUP(BX361,Sistema_Puntos!$Q$5:$Y$43,'Auxiliar General'!BT$5,FALSE)</f>
        <v>0</v>
      </c>
      <c r="BZ361" s="26" t="str">
        <f>+IF(VLOOKUP($B361,'Lista Puestos Valorados'!$B$11:$BK$510,MATCH('Auxiliar General'!BT$4,'Lista Puestos Valorados'!$B$10:$BK$10,0),0)="","No relevante",VLOOKUP($B361,'Lista Puestos Valorados'!$B$11:$BK$510,MATCH('Auxiliar General'!BT$4,'Lista Puestos Valorados'!$B$10:$BK$10,0),0))</f>
        <v>No relevante</v>
      </c>
      <c r="CA361" s="26">
        <f>+HLOOKUP(BZ361,Sistema_Puntos!$Q$5:$Y$43,'Auxiliar General'!BV$5,FALSE)</f>
        <v>0</v>
      </c>
      <c r="CB361" s="26" t="str">
        <f>+IF(VLOOKUP($B361,'Lista Puestos Valorados'!$B$11:$BK$510,MATCH('Auxiliar General'!BV$4,'Lista Puestos Valorados'!$B$10:$BK$10,0),0)="","No relevante",VLOOKUP($B361,'Lista Puestos Valorados'!$B$11:$BK$510,MATCH('Auxiliar General'!BV$4,'Lista Puestos Valorados'!$B$10:$BK$10,0),0))</f>
        <v>No relevante</v>
      </c>
      <c r="CC361" s="26">
        <f>+HLOOKUP(CB361,Sistema_Puntos!$Q$5:$Y$43,'Auxiliar General'!BX$5,FALSE)</f>
        <v>0</v>
      </c>
      <c r="CD361" s="26" t="str">
        <f>+IF(VLOOKUP($B361,'Lista Puestos Valorados'!$B$11:$BK$510,MATCH('Auxiliar General'!BX$4,'Lista Puestos Valorados'!$B$10:$BK$10,0),0)="","No relevante",VLOOKUP($B361,'Lista Puestos Valorados'!$B$11:$BK$510,MATCH('Auxiliar General'!BX$4,'Lista Puestos Valorados'!$B$10:$BK$10,0),0))</f>
        <v>No relevante</v>
      </c>
      <c r="CE361" s="26">
        <f>+HLOOKUP(CD361,Sistema_Puntos!$Q$5:$Y$43,'Auxiliar General'!BZ$5,FALSE)</f>
        <v>0</v>
      </c>
      <c r="CF361" s="26" t="str">
        <f>+IF(VLOOKUP($B361,'Lista Puestos Valorados'!$B$11:$BK$510,MATCH('Auxiliar General'!BZ$4,'Lista Puestos Valorados'!$B$10:$BK$10,0),0)="","No relevante",VLOOKUP($B361,'Lista Puestos Valorados'!$B$11:$BK$510,MATCH('Auxiliar General'!BZ$4,'Lista Puestos Valorados'!$B$10:$BK$10,0),0))</f>
        <v>No relevante</v>
      </c>
      <c r="CG361" s="26">
        <f>+HLOOKUP(CF361,Sistema_Puntos!$Q$5:$Y$43,'Auxiliar General'!CB$5,FALSE)</f>
        <v>0</v>
      </c>
      <c r="CH361" s="29"/>
      <c r="CI361" s="29"/>
    </row>
    <row r="362" spans="2:87" ht="17.55" customHeight="1">
      <c r="B362" s="26">
        <f>+'Listado de Puestos'!B362</f>
        <v>352</v>
      </c>
      <c r="C362" s="26" t="str">
        <f>+IF('Lista Puestos Valorados'!C362="","",'Lista Puestos Valorados'!C362)</f>
        <v/>
      </c>
      <c r="D362" s="26" t="str">
        <f>+IF('Lista Puestos Valorados'!D362="","",'Lista Puestos Valorados'!D362)</f>
        <v/>
      </c>
      <c r="E362" s="26" t="str">
        <f>+IF('Lista Puestos Valorados'!E362="","",'Lista Puestos Valorados'!E362)</f>
        <v/>
      </c>
      <c r="F362" s="26" t="str">
        <f>+IF('Lista Puestos Valorados'!F362="","",'Lista Puestos Valorados'!F362)</f>
        <v/>
      </c>
      <c r="G362" s="26" t="str">
        <f>+IF('Lista Puestos Valorados'!G362="","",'Lista Puestos Valorados'!G362)</f>
        <v/>
      </c>
      <c r="H362" s="26" t="str">
        <f>+IF('Lista Puestos Valorados'!H362="","",'Lista Puestos Valorados'!H362)</f>
        <v/>
      </c>
      <c r="I362" s="26" t="str">
        <f>+IF('Lista Puestos Valorados'!I362="","",'Lista Puestos Valorados'!I362)</f>
        <v/>
      </c>
      <c r="J362" s="118" t="e">
        <f t="array" ref="J362">+IF(L362="","",_xlfn.IFS(L362&lt;='Cortes de Agrupacion'!$F$15,'Cortes de Agrupacion'!$E$15,'Resultados General'!L362&lt;='Cortes de Agrupacion'!$F$14,'Cortes de Agrupacion'!$E$14,'Resultados General'!L362&lt;='Cortes de Agrupacion'!$F$13,'Cortes de Agrupacion'!$E$13,L362&lt;='Cortes de Agrupacion'!$F$12,'Cortes de Agrupacion'!$E$12,'Resultados General'!L362&lt;='Cortes de Agrupacion'!$F$11,'Cortes de Agrupacion'!$E$11,'Resultados General'!L362&lt;='Cortes de Agrupacion'!$F$10,'Cortes de Agrupacion'!$E$10,'Resultados General'!L362&lt;='Cortes de Agrupacion'!$F$9,'Cortes de Agrupacion'!$E$9,'Resultados General'!L362&lt;='Cortes de Agrupacion'!$F$8,'Cortes de Agrupacion'!$E$8,'Resultados General'!L362&lt;='Cortes de Agrupacion'!$F$7,'Cortes de Agrupacion'!$E$7,'Resultados General'!L362&lt;='Cortes de Agrupacion'!$F$6,'Cortes de Agrupacion'!$E$6))</f>
        <v>#VALUE!</v>
      </c>
      <c r="K362" s="118" t="str">
        <f t="shared" si="10"/>
        <v/>
      </c>
      <c r="L362" s="124" t="e">
        <f>#VALUE!</f>
        <v>#VALUE!</v>
      </c>
      <c r="M362" s="26" t="e">
        <f ca="1">+_xlfn.IFNA(VLOOKUP(C362,'Distribución de puestos'!$B$8:$I$507,8,0),"")</f>
        <v>#NAME?</v>
      </c>
      <c r="N362" s="26" t="str">
        <f>+IF(VLOOKUP($B362,'Lista Puestos Valorados'!$B$11:$BK$510,MATCH('Auxiliar General'!H$4,'Lista Puestos Valorados'!$B$10:$BK$10,0),0)="","No relevante",VLOOKUP($B362,'Lista Puestos Valorados'!$B$11:$BK$510,MATCH('Auxiliar General'!H$4,'Lista Puestos Valorados'!$B$10:$BK$10,0),0))</f>
        <v>No relevante</v>
      </c>
      <c r="O362" s="26">
        <f>+HLOOKUP(N362,Sistema_Puntos!$Q$5:$Y$43,'Auxiliar General'!J$5,FALSE)</f>
        <v>0</v>
      </c>
      <c r="P362" s="26" t="str">
        <f>+IF(VLOOKUP($B362,'Lista Puestos Valorados'!$B$11:$BK$510,MATCH('Auxiliar General'!J$4,'Lista Puestos Valorados'!$B$10:$BK$10,0),0)="","No relevante",VLOOKUP($B362,'Lista Puestos Valorados'!$B$11:$BK$510,MATCH('Auxiliar General'!J$4,'Lista Puestos Valorados'!$B$10:$BK$10,0),0))</f>
        <v>No relevante</v>
      </c>
      <c r="Q362" s="26">
        <f>+HLOOKUP(P362,Sistema_Puntos!$Q$5:$Y$43,'Auxiliar General'!L$5,FALSE)</f>
        <v>0</v>
      </c>
      <c r="R362" s="26" t="str">
        <f>+IF(VLOOKUP($B362,'Lista Puestos Valorados'!$B$11:$BK$510,MATCH('Auxiliar General'!L$4,'Lista Puestos Valorados'!$B$10:$BK$10,0),0)="","No relevante",VLOOKUP($B362,'Lista Puestos Valorados'!$B$11:$BK$510,MATCH('Auxiliar General'!L$4,'Lista Puestos Valorados'!$B$10:$BK$10,0),0))</f>
        <v>No relevante</v>
      </c>
      <c r="S362" s="26">
        <f>+HLOOKUP(R362,Sistema_Puntos!$Q$5:$Y$43,'Auxiliar General'!N$5,FALSE)</f>
        <v>0</v>
      </c>
      <c r="T362" s="26" t="str">
        <f>+IF(VLOOKUP($B362,'Lista Puestos Valorados'!$B$11:$BK$510,MATCH('Auxiliar General'!N$4,'Lista Puestos Valorados'!$B$10:$BK$10,0),0)="","No relevante",VLOOKUP($B362,'Lista Puestos Valorados'!$B$11:$BK$510,MATCH('Auxiliar General'!N$4,'Lista Puestos Valorados'!$B$10:$BK$10,0),0))</f>
        <v>No relevante</v>
      </c>
      <c r="U362" s="26">
        <f>+HLOOKUP(T362,Sistema_Puntos!$Q$5:$Y$43,'Auxiliar General'!P$5,FALSE)</f>
        <v>0</v>
      </c>
      <c r="V362" s="26" t="str">
        <f>+IF(VLOOKUP($B362,'Lista Puestos Valorados'!$B$11:$BK$510,MATCH('Auxiliar General'!P$4,'Lista Puestos Valorados'!$B$10:$BK$10,0),0)="","No relevante",VLOOKUP($B362,'Lista Puestos Valorados'!$B$11:$BK$510,MATCH('Auxiliar General'!P$4,'Lista Puestos Valorados'!$B$10:$BK$10,0),0))</f>
        <v>No relevante</v>
      </c>
      <c r="W362" s="26">
        <f>+HLOOKUP(V362,Sistema_Puntos!$Q$5:$Y$43,'Auxiliar General'!R$5,FALSE)</f>
        <v>0</v>
      </c>
      <c r="X362" s="26" t="str">
        <f>+IF(VLOOKUP($B362,'Lista Puestos Valorados'!$B$11:$BK$510,MATCH('Auxiliar General'!R$4,'Lista Puestos Valorados'!$B$10:$BK$10,0),0)="","No relevante",VLOOKUP($B362,'Lista Puestos Valorados'!$B$11:$BK$510,MATCH('Auxiliar General'!R$4,'Lista Puestos Valorados'!$B$10:$BK$10,0),0))</f>
        <v>No relevante</v>
      </c>
      <c r="Y362" s="26">
        <f>+HLOOKUP(X362,Sistema_Puntos!$Q$5:$Y$43,'Auxiliar General'!T$5,FALSE)</f>
        <v>0</v>
      </c>
      <c r="Z362" s="26" t="str">
        <f>+IF(VLOOKUP($B362,'Lista Puestos Valorados'!$B$11:$BK$510,MATCH('Auxiliar General'!T$4,'Lista Puestos Valorados'!$B$10:$BK$10,0),0)="","No relevante",VLOOKUP($B362,'Lista Puestos Valorados'!$B$11:$BK$510,MATCH('Auxiliar General'!T$4,'Lista Puestos Valorados'!$B$10:$BK$10,0),0))</f>
        <v>No relevante</v>
      </c>
      <c r="AA362" s="26">
        <f>+HLOOKUP(Z362,Sistema_Puntos!$Q$5:$Y$43,'Auxiliar General'!V$5,FALSE)</f>
        <v>0</v>
      </c>
      <c r="AB362" s="26" t="str">
        <f>+IF(VLOOKUP($B362,'Lista Puestos Valorados'!$B$11:$BK$510,MATCH('Auxiliar General'!V$4,'Lista Puestos Valorados'!$B$10:$BK$10,0),0)="","No relevante",VLOOKUP($B362,'Lista Puestos Valorados'!$B$11:$BK$510,MATCH('Auxiliar General'!V$4,'Lista Puestos Valorados'!$B$10:$BK$10,0),0))</f>
        <v>No relevante</v>
      </c>
      <c r="AC362" s="26">
        <f>+HLOOKUP(AB362,Sistema_Puntos!$Q$5:$Y$43,'Auxiliar General'!X$5,FALSE)</f>
        <v>0</v>
      </c>
      <c r="AD362" s="26" t="str">
        <f>+IF(VLOOKUP($B362,'Lista Puestos Valorados'!$B$11:$BK$510,MATCH('Auxiliar General'!X$4,'Lista Puestos Valorados'!$B$10:$BK$10,0),0)="","No relevante",VLOOKUP($B362,'Lista Puestos Valorados'!$B$11:$BK$510,MATCH('Auxiliar General'!X$4,'Lista Puestos Valorados'!$B$10:$BK$10,0),0))</f>
        <v>No relevante</v>
      </c>
      <c r="AE362" s="26">
        <f>+HLOOKUP(AD362,Sistema_Puntos!$Q$5:$Y$43,'Auxiliar General'!Z$5,FALSE)</f>
        <v>0</v>
      </c>
      <c r="AF362" s="26" t="str">
        <f>+IF(VLOOKUP($B362,'Lista Puestos Valorados'!$B$11:$BK$510,MATCH('Auxiliar General'!Z$4,'Lista Puestos Valorados'!$B$10:$BK$10,0),0)="","No relevante",VLOOKUP($B362,'Lista Puestos Valorados'!$B$11:$BK$510,MATCH('Auxiliar General'!Z$4,'Lista Puestos Valorados'!$B$10:$BK$10,0),0))</f>
        <v>No relevante</v>
      </c>
      <c r="AG362" s="26">
        <f>+HLOOKUP(AF362,Sistema_Puntos!$Q$5:$Y$43,'Auxiliar General'!AB$5,FALSE)</f>
        <v>0</v>
      </c>
      <c r="AH362" s="26" t="str">
        <f>+IF(VLOOKUP($B362,'Lista Puestos Valorados'!$B$11:$BK$510,MATCH('Auxiliar General'!AB$4,'Lista Puestos Valorados'!$B$10:$BK$10,0),0)="","No relevante",VLOOKUP($B362,'Lista Puestos Valorados'!$B$11:$BK$510,MATCH('Auxiliar General'!AB$4,'Lista Puestos Valorados'!$B$10:$BK$10,0),0))</f>
        <v>No relevante</v>
      </c>
      <c r="AI362" s="26">
        <f>+HLOOKUP(AH362,Sistema_Puntos!$Q$5:$Y$43,'Auxiliar General'!AD$5,FALSE)</f>
        <v>0</v>
      </c>
      <c r="AJ362" s="26" t="str">
        <f>+IF(VLOOKUP($B362,'Lista Puestos Valorados'!$B$11:$BK$510,MATCH('Auxiliar General'!AD$4,'Lista Puestos Valorados'!$B$10:$BK$10,0),0)="","No relevante",VLOOKUP($B362,'Lista Puestos Valorados'!$B$11:$BK$510,MATCH('Auxiliar General'!AD$4,'Lista Puestos Valorados'!$B$10:$BK$10,0),0))</f>
        <v>No relevante</v>
      </c>
      <c r="AK362" s="26">
        <f>+HLOOKUP(AJ362,Sistema_Puntos!$Q$5:$Y$43,'Auxiliar General'!AF$5,FALSE)</f>
        <v>0</v>
      </c>
      <c r="AL362" s="26" t="str">
        <f>+IF(VLOOKUP($B362,'Lista Puestos Valorados'!$B$11:$BK$510,MATCH('Auxiliar General'!AF$4,'Lista Puestos Valorados'!$B$10:$BK$10,0),0)="","No relevante",VLOOKUP($B362,'Lista Puestos Valorados'!$B$11:$BK$510,MATCH('Auxiliar General'!AF$4,'Lista Puestos Valorados'!$B$10:$BK$10,0),0))</f>
        <v>No relevante</v>
      </c>
      <c r="AM362" s="26">
        <f>+HLOOKUP(AL362,Sistema_Puntos!$Q$5:$Y$43,'Auxiliar General'!AH$5,FALSE)</f>
        <v>0</v>
      </c>
      <c r="AN362" s="26" t="str">
        <f>+IF(VLOOKUP($B362,'Lista Puestos Valorados'!$B$11:$BK$510,MATCH('Auxiliar General'!AH$4,'Lista Puestos Valorados'!$B$10:$BK$10,0),0)="","No relevante",VLOOKUP($B362,'Lista Puestos Valorados'!$B$11:$BK$510,MATCH('Auxiliar General'!AH$4,'Lista Puestos Valorados'!$B$10:$BK$10,0),0))</f>
        <v>No relevante</v>
      </c>
      <c r="AO362" s="26">
        <f>+HLOOKUP(AN362,Sistema_Puntos!$Q$5:$Y$43,'Auxiliar General'!AJ$5,FALSE)</f>
        <v>0</v>
      </c>
      <c r="AP362" s="26" t="str">
        <f>+IF(VLOOKUP($B362,'Lista Puestos Valorados'!$B$11:$BK$510,MATCH('Auxiliar General'!AJ$4,'Lista Puestos Valorados'!$B$10:$BK$10,0),0)="","No relevante",VLOOKUP($B362,'Lista Puestos Valorados'!$B$11:$BK$510,MATCH('Auxiliar General'!AJ$4,'Lista Puestos Valorados'!$B$10:$BK$10,0),0))</f>
        <v>No relevante</v>
      </c>
      <c r="AQ362" s="26">
        <f>+HLOOKUP(AP362,Sistema_Puntos!$Q$5:$Y$43,'Auxiliar General'!AL$5,FALSE)</f>
        <v>0</v>
      </c>
      <c r="AR362" s="26" t="str">
        <f>+IF(VLOOKUP($B362,'Lista Puestos Valorados'!$B$11:$BK$510,MATCH('Auxiliar General'!AL$4,'Lista Puestos Valorados'!$B$10:$BK$10,0),0)="","No relevante",VLOOKUP($B362,'Lista Puestos Valorados'!$B$11:$BK$510,MATCH('Auxiliar General'!AL$4,'Lista Puestos Valorados'!$B$10:$BK$10,0),0))</f>
        <v>No relevante</v>
      </c>
      <c r="AS362" s="26">
        <f>+HLOOKUP(AR362,Sistema_Puntos!$Q$5:$Y$43,'Auxiliar General'!AN$5,FALSE)</f>
        <v>0</v>
      </c>
      <c r="AT362" s="26" t="str">
        <f>+IF(VLOOKUP($B362,'Lista Puestos Valorados'!$B$11:$BK$510,MATCH('Auxiliar General'!AN$4,'Lista Puestos Valorados'!$B$10:$BK$10,0),0)="","No relevante",VLOOKUP($B362,'Lista Puestos Valorados'!$B$11:$BK$510,MATCH('Auxiliar General'!AN$4,'Lista Puestos Valorados'!$B$10:$BK$10,0),0))</f>
        <v>No relevante</v>
      </c>
      <c r="AU362" s="26">
        <f>+HLOOKUP(AT362,Sistema_Puntos!$Q$5:$Y$43,'Auxiliar General'!AP$5,FALSE)</f>
        <v>0</v>
      </c>
      <c r="AV362" s="26" t="str">
        <f>+IF(VLOOKUP($B362,'Lista Puestos Valorados'!$B$11:$BK$510,MATCH('Auxiliar General'!AP$4,'Lista Puestos Valorados'!$B$10:$BK$10,0),0)="","No relevante",VLOOKUP($B362,'Lista Puestos Valorados'!$B$11:$BK$510,MATCH('Auxiliar General'!AP$4,'Lista Puestos Valorados'!$B$10:$BK$10,0),0))</f>
        <v>No relevante</v>
      </c>
      <c r="AW362" s="26">
        <f>+HLOOKUP(AV362,Sistema_Puntos!$Q$5:$Y$43,'Auxiliar General'!AR$5,FALSE)</f>
        <v>0</v>
      </c>
      <c r="AX362" s="26" t="str">
        <f>+IF(VLOOKUP($B362,'Lista Puestos Valorados'!$B$11:$BK$510,MATCH('Auxiliar General'!AR$4,'Lista Puestos Valorados'!$B$10:$BK$10,0),0)="","No relevante",VLOOKUP($B362,'Lista Puestos Valorados'!$B$11:$BK$510,MATCH('Auxiliar General'!AR$4,'Lista Puestos Valorados'!$B$10:$BK$10,0),0))</f>
        <v>No relevante</v>
      </c>
      <c r="AY362" s="26">
        <f>+HLOOKUP(AX362,Sistema_Puntos!$Q$5:$Y$43,'Auxiliar General'!AT$5,FALSE)</f>
        <v>0</v>
      </c>
      <c r="AZ362" s="26" t="str">
        <f>+IF(VLOOKUP($B362,'Lista Puestos Valorados'!$B$11:$BK$510,MATCH('Auxiliar General'!AT$4,'Lista Puestos Valorados'!$B$10:$BK$10,0),0)="","No relevante",VLOOKUP($B362,'Lista Puestos Valorados'!$B$11:$BK$510,MATCH('Auxiliar General'!AT$4,'Lista Puestos Valorados'!$B$10:$BK$10,0),0))</f>
        <v>No relevante</v>
      </c>
      <c r="BA362" s="26">
        <f>+HLOOKUP(AZ362,Sistema_Puntos!$Q$5:$Y$43,'Auxiliar General'!AV$5,FALSE)</f>
        <v>0</v>
      </c>
      <c r="BB362" s="26" t="str">
        <f>+IF(VLOOKUP($B362,'Lista Puestos Valorados'!$B$11:$BK$510,MATCH('Auxiliar General'!AV$4,'Lista Puestos Valorados'!$B$10:$BK$10,0),0)="","No relevante",VLOOKUP($B362,'Lista Puestos Valorados'!$B$11:$BK$510,MATCH('Auxiliar General'!AV$4,'Lista Puestos Valorados'!$B$10:$BK$10,0),0))</f>
        <v>No relevante</v>
      </c>
      <c r="BC362" s="26">
        <f>+HLOOKUP(BB362,Sistema_Puntos!$Q$5:$Y$43,'Auxiliar General'!AX$5,FALSE)</f>
        <v>0</v>
      </c>
      <c r="BD362" s="26" t="str">
        <f>+IF(VLOOKUP($B362,'Lista Puestos Valorados'!$B$11:$BK$510,MATCH('Auxiliar General'!AX$4,'Lista Puestos Valorados'!$B$10:$BK$10,0),0)="","No relevante",VLOOKUP($B362,'Lista Puestos Valorados'!$B$11:$BK$510,MATCH('Auxiliar General'!AX$4,'Lista Puestos Valorados'!$B$10:$BK$10,0),0))</f>
        <v>No relevante</v>
      </c>
      <c r="BE362" s="26">
        <f>+HLOOKUP(BD362,Sistema_Puntos!$Q$5:$Y$43,'Auxiliar General'!AZ$5,FALSE)</f>
        <v>0</v>
      </c>
      <c r="BF362" s="26" t="str">
        <f>+IF(VLOOKUP($B362,'Lista Puestos Valorados'!$B$11:$BK$510,MATCH('Auxiliar General'!AZ$4,'Lista Puestos Valorados'!$B$10:$BK$10,0),0)="","No relevante",VLOOKUP($B362,'Lista Puestos Valorados'!$B$11:$BK$510,MATCH('Auxiliar General'!AZ$4,'Lista Puestos Valorados'!$B$10:$BK$10,0),0))</f>
        <v>No relevante</v>
      </c>
      <c r="BG362" s="26">
        <f>+HLOOKUP(BF362,Sistema_Puntos!$Q$5:$Y$43,'Auxiliar General'!BB$5,FALSE)</f>
        <v>0</v>
      </c>
      <c r="BH362" s="26" t="str">
        <f>+IF(VLOOKUP($B362,'Lista Puestos Valorados'!$B$11:$BK$510,MATCH('Auxiliar General'!BB$4,'Lista Puestos Valorados'!$B$10:$BK$10,0),0)="","No relevante",VLOOKUP($B362,'Lista Puestos Valorados'!$B$11:$BK$510,MATCH('Auxiliar General'!BB$4,'Lista Puestos Valorados'!$B$10:$BK$10,0),0))</f>
        <v>No relevante</v>
      </c>
      <c r="BI362" s="26">
        <f>+HLOOKUP(BH362,Sistema_Puntos!$Q$5:$Y$43,'Auxiliar General'!BD$5,FALSE)</f>
        <v>0</v>
      </c>
      <c r="BJ362" s="26" t="str">
        <f>+IF(VLOOKUP($B362,'Lista Puestos Valorados'!$B$11:$BK$510,MATCH('Auxiliar General'!BD$4,'Lista Puestos Valorados'!$B$10:$BK$10,0),0)="","No relevante",VLOOKUP($B362,'Lista Puestos Valorados'!$B$11:$BK$510,MATCH('Auxiliar General'!BD$4,'Lista Puestos Valorados'!$B$10:$BK$10,0),0))</f>
        <v>No relevante</v>
      </c>
      <c r="BK362" s="26">
        <f>+HLOOKUP(BJ362,Sistema_Puntos!$Q$5:$Y$43,'Auxiliar General'!BF$5,FALSE)</f>
        <v>0</v>
      </c>
      <c r="BL362" s="26" t="str">
        <f>+IF(VLOOKUP($B362,'Lista Puestos Valorados'!$B$11:$BK$510,MATCH('Auxiliar General'!BF$4,'Lista Puestos Valorados'!$B$10:$BK$10,0),0)="","No relevante",VLOOKUP($B362,'Lista Puestos Valorados'!$B$11:$BK$510,MATCH('Auxiliar General'!BF$4,'Lista Puestos Valorados'!$B$10:$BK$10,0),0))</f>
        <v>No relevante</v>
      </c>
      <c r="BM362" s="26">
        <f>+HLOOKUP(BL362,Sistema_Puntos!$Q$5:$Y$43,'Auxiliar General'!BH$5,FALSE)</f>
        <v>0</v>
      </c>
      <c r="BN362" s="26" t="str">
        <f>+IF(VLOOKUP($B362,'Lista Puestos Valorados'!$B$11:$BK$510,MATCH('Auxiliar General'!BH$4,'Lista Puestos Valorados'!$B$10:$BK$10,0),0)="","No relevante",VLOOKUP($B362,'Lista Puestos Valorados'!$B$11:$BK$510,MATCH('Auxiliar General'!BH$4,'Lista Puestos Valorados'!$B$10:$BK$10,0),0))</f>
        <v>No relevante</v>
      </c>
      <c r="BO362" s="26">
        <f>+HLOOKUP(BN362,Sistema_Puntos!$Q$5:$Y$43,'Auxiliar General'!BJ$5,FALSE)</f>
        <v>0</v>
      </c>
      <c r="BP362" s="26" t="str">
        <f>+IF(VLOOKUP($B362,'Lista Puestos Valorados'!$B$11:$BK$510,MATCH('Auxiliar General'!BJ$4,'Lista Puestos Valorados'!$B$10:$BK$10,0),0)="","No relevante",VLOOKUP($B362,'Lista Puestos Valorados'!$B$11:$BK$510,MATCH('Auxiliar General'!BJ$4,'Lista Puestos Valorados'!$B$10:$BK$10,0),0))</f>
        <v>No relevante</v>
      </c>
      <c r="BQ362" s="26">
        <f>+HLOOKUP(BP362,Sistema_Puntos!$Q$5:$Y$43,'Auxiliar General'!BL$5,FALSE)</f>
        <v>0</v>
      </c>
      <c r="BR362" s="26" t="str">
        <f>+IF(VLOOKUP($B362,'Lista Puestos Valorados'!$B$11:$BK$510,MATCH('Auxiliar General'!BL$4,'Lista Puestos Valorados'!$B$10:$BK$10,0),0)="","No relevante",VLOOKUP($B362,'Lista Puestos Valorados'!$B$11:$BK$510,MATCH('Auxiliar General'!BL$4,'Lista Puestos Valorados'!$B$10:$BK$10,0),0))</f>
        <v>No relevante</v>
      </c>
      <c r="BS362" s="26">
        <f>+HLOOKUP(BR362,Sistema_Puntos!$Q$5:$Y$43,'Auxiliar General'!BN$5,FALSE)</f>
        <v>0</v>
      </c>
      <c r="BT362" s="26" t="str">
        <f>+IF(VLOOKUP($B362,'Lista Puestos Valorados'!$B$11:$BK$510,MATCH('Auxiliar General'!BN$4,'Lista Puestos Valorados'!$B$10:$BK$10,0),0)="","No relevante",VLOOKUP($B362,'Lista Puestos Valorados'!$B$11:$BK$510,MATCH('Auxiliar General'!BN$4,'Lista Puestos Valorados'!$B$10:$BK$10,0),0))</f>
        <v>No relevante</v>
      </c>
      <c r="BU362" s="26">
        <f>+HLOOKUP(BT362,Sistema_Puntos!$Q$5:$Y$43,'Auxiliar General'!BP$5,FALSE)</f>
        <v>0</v>
      </c>
      <c r="BV362" s="26" t="str">
        <f>+IF(VLOOKUP($B362,'Lista Puestos Valorados'!$B$11:$BK$510,MATCH('Auxiliar General'!BP$4,'Lista Puestos Valorados'!$B$10:$BK$10,0),0)="","No relevante",VLOOKUP($B362,'Lista Puestos Valorados'!$B$11:$BK$510,MATCH('Auxiliar General'!BP$4,'Lista Puestos Valorados'!$B$10:$BK$10,0),0))</f>
        <v>No relevante</v>
      </c>
      <c r="BW362" s="26">
        <f>+HLOOKUP(BV362,Sistema_Puntos!$Q$5:$Y$43,'Auxiliar General'!BR$5,FALSE)</f>
        <v>0</v>
      </c>
      <c r="BX362" s="26" t="str">
        <f>+IF(VLOOKUP($B362,'Lista Puestos Valorados'!$B$11:$BK$510,MATCH('Auxiliar General'!BR$4,'Lista Puestos Valorados'!$B$10:$BK$10,0),0)="","No relevante",VLOOKUP($B362,'Lista Puestos Valorados'!$B$11:$BK$510,MATCH('Auxiliar General'!BR$4,'Lista Puestos Valorados'!$B$10:$BK$10,0),0))</f>
        <v>No relevante</v>
      </c>
      <c r="BY362" s="26">
        <f>+HLOOKUP(BX362,Sistema_Puntos!$Q$5:$Y$43,'Auxiliar General'!BT$5,FALSE)</f>
        <v>0</v>
      </c>
      <c r="BZ362" s="26" t="str">
        <f>+IF(VLOOKUP($B362,'Lista Puestos Valorados'!$B$11:$BK$510,MATCH('Auxiliar General'!BT$4,'Lista Puestos Valorados'!$B$10:$BK$10,0),0)="","No relevante",VLOOKUP($B362,'Lista Puestos Valorados'!$B$11:$BK$510,MATCH('Auxiliar General'!BT$4,'Lista Puestos Valorados'!$B$10:$BK$10,0),0))</f>
        <v>No relevante</v>
      </c>
      <c r="CA362" s="26">
        <f>+HLOOKUP(BZ362,Sistema_Puntos!$Q$5:$Y$43,'Auxiliar General'!BV$5,FALSE)</f>
        <v>0</v>
      </c>
      <c r="CB362" s="26" t="str">
        <f>+IF(VLOOKUP($B362,'Lista Puestos Valorados'!$B$11:$BK$510,MATCH('Auxiliar General'!BV$4,'Lista Puestos Valorados'!$B$10:$BK$10,0),0)="","No relevante",VLOOKUP($B362,'Lista Puestos Valorados'!$B$11:$BK$510,MATCH('Auxiliar General'!BV$4,'Lista Puestos Valorados'!$B$10:$BK$10,0),0))</f>
        <v>No relevante</v>
      </c>
      <c r="CC362" s="26">
        <f>+HLOOKUP(CB362,Sistema_Puntos!$Q$5:$Y$43,'Auxiliar General'!BX$5,FALSE)</f>
        <v>0</v>
      </c>
      <c r="CD362" s="26" t="str">
        <f>+IF(VLOOKUP($B362,'Lista Puestos Valorados'!$B$11:$BK$510,MATCH('Auxiliar General'!BX$4,'Lista Puestos Valorados'!$B$10:$BK$10,0),0)="","No relevante",VLOOKUP($B362,'Lista Puestos Valorados'!$B$11:$BK$510,MATCH('Auxiliar General'!BX$4,'Lista Puestos Valorados'!$B$10:$BK$10,0),0))</f>
        <v>No relevante</v>
      </c>
      <c r="CE362" s="26">
        <f>+HLOOKUP(CD362,Sistema_Puntos!$Q$5:$Y$43,'Auxiliar General'!BZ$5,FALSE)</f>
        <v>0</v>
      </c>
      <c r="CF362" s="26" t="str">
        <f>+IF(VLOOKUP($B362,'Lista Puestos Valorados'!$B$11:$BK$510,MATCH('Auxiliar General'!BZ$4,'Lista Puestos Valorados'!$B$10:$BK$10,0),0)="","No relevante",VLOOKUP($B362,'Lista Puestos Valorados'!$B$11:$BK$510,MATCH('Auxiliar General'!BZ$4,'Lista Puestos Valorados'!$B$10:$BK$10,0),0))</f>
        <v>No relevante</v>
      </c>
      <c r="CG362" s="26">
        <f>+HLOOKUP(CF362,Sistema_Puntos!$Q$5:$Y$43,'Auxiliar General'!CB$5,FALSE)</f>
        <v>0</v>
      </c>
      <c r="CH362" s="29"/>
      <c r="CI362" s="29"/>
    </row>
    <row r="363" spans="2:87" ht="17.55" customHeight="1">
      <c r="B363" s="26">
        <f>+'Listado de Puestos'!B363</f>
        <v>353</v>
      </c>
      <c r="C363" s="26" t="str">
        <f>+IF('Lista Puestos Valorados'!C363="","",'Lista Puestos Valorados'!C363)</f>
        <v/>
      </c>
      <c r="D363" s="26" t="str">
        <f>+IF('Lista Puestos Valorados'!D363="","",'Lista Puestos Valorados'!D363)</f>
        <v/>
      </c>
      <c r="E363" s="26" t="str">
        <f>+IF('Lista Puestos Valorados'!E363="","",'Lista Puestos Valorados'!E363)</f>
        <v/>
      </c>
      <c r="F363" s="26" t="str">
        <f>+IF('Lista Puestos Valorados'!F363="","",'Lista Puestos Valorados'!F363)</f>
        <v/>
      </c>
      <c r="G363" s="26" t="str">
        <f>+IF('Lista Puestos Valorados'!G363="","",'Lista Puestos Valorados'!G363)</f>
        <v/>
      </c>
      <c r="H363" s="26" t="str">
        <f>+IF('Lista Puestos Valorados'!H363="","",'Lista Puestos Valorados'!H363)</f>
        <v/>
      </c>
      <c r="I363" s="26" t="str">
        <f>+IF('Lista Puestos Valorados'!I363="","",'Lista Puestos Valorados'!I363)</f>
        <v/>
      </c>
      <c r="J363" s="118" t="e">
        <f t="array" ref="J363">+IF(L363="","",_xlfn.IFS(L363&lt;='Cortes de Agrupacion'!$F$15,'Cortes de Agrupacion'!$E$15,'Resultados General'!L363&lt;='Cortes de Agrupacion'!$F$14,'Cortes de Agrupacion'!$E$14,'Resultados General'!L363&lt;='Cortes de Agrupacion'!$F$13,'Cortes de Agrupacion'!$E$13,L363&lt;='Cortes de Agrupacion'!$F$12,'Cortes de Agrupacion'!$E$12,'Resultados General'!L363&lt;='Cortes de Agrupacion'!$F$11,'Cortes de Agrupacion'!$E$11,'Resultados General'!L363&lt;='Cortes de Agrupacion'!$F$10,'Cortes de Agrupacion'!$E$10,'Resultados General'!L363&lt;='Cortes de Agrupacion'!$F$9,'Cortes de Agrupacion'!$E$9,'Resultados General'!L363&lt;='Cortes de Agrupacion'!$F$8,'Cortes de Agrupacion'!$E$8,'Resultados General'!L363&lt;='Cortes de Agrupacion'!$F$7,'Cortes de Agrupacion'!$E$7,'Resultados General'!L363&lt;='Cortes de Agrupacion'!$F$6,'Cortes de Agrupacion'!$E$6))</f>
        <v>#VALUE!</v>
      </c>
      <c r="K363" s="118" t="str">
        <f t="shared" si="10"/>
        <v/>
      </c>
      <c r="L363" s="124" t="e">
        <f>#VALUE!</f>
        <v>#VALUE!</v>
      </c>
      <c r="M363" s="26" t="e">
        <f ca="1">+_xlfn.IFNA(VLOOKUP(C363,'Distribución de puestos'!$B$8:$I$507,8,0),"")</f>
        <v>#NAME?</v>
      </c>
      <c r="N363" s="26" t="str">
        <f>+IF(VLOOKUP($B363,'Lista Puestos Valorados'!$B$11:$BK$510,MATCH('Auxiliar General'!H$4,'Lista Puestos Valorados'!$B$10:$BK$10,0),0)="","No relevante",VLOOKUP($B363,'Lista Puestos Valorados'!$B$11:$BK$510,MATCH('Auxiliar General'!H$4,'Lista Puestos Valorados'!$B$10:$BK$10,0),0))</f>
        <v>No relevante</v>
      </c>
      <c r="O363" s="26">
        <f>+HLOOKUP(N363,Sistema_Puntos!$Q$5:$Y$43,'Auxiliar General'!J$5,FALSE)</f>
        <v>0</v>
      </c>
      <c r="P363" s="26" t="str">
        <f>+IF(VLOOKUP($B363,'Lista Puestos Valorados'!$B$11:$BK$510,MATCH('Auxiliar General'!J$4,'Lista Puestos Valorados'!$B$10:$BK$10,0),0)="","No relevante",VLOOKUP($B363,'Lista Puestos Valorados'!$B$11:$BK$510,MATCH('Auxiliar General'!J$4,'Lista Puestos Valorados'!$B$10:$BK$10,0),0))</f>
        <v>No relevante</v>
      </c>
      <c r="Q363" s="26">
        <f>+HLOOKUP(P363,Sistema_Puntos!$Q$5:$Y$43,'Auxiliar General'!L$5,FALSE)</f>
        <v>0</v>
      </c>
      <c r="R363" s="26" t="str">
        <f>+IF(VLOOKUP($B363,'Lista Puestos Valorados'!$B$11:$BK$510,MATCH('Auxiliar General'!L$4,'Lista Puestos Valorados'!$B$10:$BK$10,0),0)="","No relevante",VLOOKUP($B363,'Lista Puestos Valorados'!$B$11:$BK$510,MATCH('Auxiliar General'!L$4,'Lista Puestos Valorados'!$B$10:$BK$10,0),0))</f>
        <v>No relevante</v>
      </c>
      <c r="S363" s="26">
        <f>+HLOOKUP(R363,Sistema_Puntos!$Q$5:$Y$43,'Auxiliar General'!N$5,FALSE)</f>
        <v>0</v>
      </c>
      <c r="T363" s="26" t="str">
        <f>+IF(VLOOKUP($B363,'Lista Puestos Valorados'!$B$11:$BK$510,MATCH('Auxiliar General'!N$4,'Lista Puestos Valorados'!$B$10:$BK$10,0),0)="","No relevante",VLOOKUP($B363,'Lista Puestos Valorados'!$B$11:$BK$510,MATCH('Auxiliar General'!N$4,'Lista Puestos Valorados'!$B$10:$BK$10,0),0))</f>
        <v>No relevante</v>
      </c>
      <c r="U363" s="26">
        <f>+HLOOKUP(T363,Sistema_Puntos!$Q$5:$Y$43,'Auxiliar General'!P$5,FALSE)</f>
        <v>0</v>
      </c>
      <c r="V363" s="26" t="str">
        <f>+IF(VLOOKUP($B363,'Lista Puestos Valorados'!$B$11:$BK$510,MATCH('Auxiliar General'!P$4,'Lista Puestos Valorados'!$B$10:$BK$10,0),0)="","No relevante",VLOOKUP($B363,'Lista Puestos Valorados'!$B$11:$BK$510,MATCH('Auxiliar General'!P$4,'Lista Puestos Valorados'!$B$10:$BK$10,0),0))</f>
        <v>No relevante</v>
      </c>
      <c r="W363" s="26">
        <f>+HLOOKUP(V363,Sistema_Puntos!$Q$5:$Y$43,'Auxiliar General'!R$5,FALSE)</f>
        <v>0</v>
      </c>
      <c r="X363" s="26" t="str">
        <f>+IF(VLOOKUP($B363,'Lista Puestos Valorados'!$B$11:$BK$510,MATCH('Auxiliar General'!R$4,'Lista Puestos Valorados'!$B$10:$BK$10,0),0)="","No relevante",VLOOKUP($B363,'Lista Puestos Valorados'!$B$11:$BK$510,MATCH('Auxiliar General'!R$4,'Lista Puestos Valorados'!$B$10:$BK$10,0),0))</f>
        <v>No relevante</v>
      </c>
      <c r="Y363" s="26">
        <f>+HLOOKUP(X363,Sistema_Puntos!$Q$5:$Y$43,'Auxiliar General'!T$5,FALSE)</f>
        <v>0</v>
      </c>
      <c r="Z363" s="26" t="str">
        <f>+IF(VLOOKUP($B363,'Lista Puestos Valorados'!$B$11:$BK$510,MATCH('Auxiliar General'!T$4,'Lista Puestos Valorados'!$B$10:$BK$10,0),0)="","No relevante",VLOOKUP($B363,'Lista Puestos Valorados'!$B$11:$BK$510,MATCH('Auxiliar General'!T$4,'Lista Puestos Valorados'!$B$10:$BK$10,0),0))</f>
        <v>No relevante</v>
      </c>
      <c r="AA363" s="26">
        <f>+HLOOKUP(Z363,Sistema_Puntos!$Q$5:$Y$43,'Auxiliar General'!V$5,FALSE)</f>
        <v>0</v>
      </c>
      <c r="AB363" s="26" t="str">
        <f>+IF(VLOOKUP($B363,'Lista Puestos Valorados'!$B$11:$BK$510,MATCH('Auxiliar General'!V$4,'Lista Puestos Valorados'!$B$10:$BK$10,0),0)="","No relevante",VLOOKUP($B363,'Lista Puestos Valorados'!$B$11:$BK$510,MATCH('Auxiliar General'!V$4,'Lista Puestos Valorados'!$B$10:$BK$10,0),0))</f>
        <v>No relevante</v>
      </c>
      <c r="AC363" s="26">
        <f>+HLOOKUP(AB363,Sistema_Puntos!$Q$5:$Y$43,'Auxiliar General'!X$5,FALSE)</f>
        <v>0</v>
      </c>
      <c r="AD363" s="26" t="str">
        <f>+IF(VLOOKUP($B363,'Lista Puestos Valorados'!$B$11:$BK$510,MATCH('Auxiliar General'!X$4,'Lista Puestos Valorados'!$B$10:$BK$10,0),0)="","No relevante",VLOOKUP($B363,'Lista Puestos Valorados'!$B$11:$BK$510,MATCH('Auxiliar General'!X$4,'Lista Puestos Valorados'!$B$10:$BK$10,0),0))</f>
        <v>No relevante</v>
      </c>
      <c r="AE363" s="26">
        <f>+HLOOKUP(AD363,Sistema_Puntos!$Q$5:$Y$43,'Auxiliar General'!Z$5,FALSE)</f>
        <v>0</v>
      </c>
      <c r="AF363" s="26" t="str">
        <f>+IF(VLOOKUP($B363,'Lista Puestos Valorados'!$B$11:$BK$510,MATCH('Auxiliar General'!Z$4,'Lista Puestos Valorados'!$B$10:$BK$10,0),0)="","No relevante",VLOOKUP($B363,'Lista Puestos Valorados'!$B$11:$BK$510,MATCH('Auxiliar General'!Z$4,'Lista Puestos Valorados'!$B$10:$BK$10,0),0))</f>
        <v>No relevante</v>
      </c>
      <c r="AG363" s="26">
        <f>+HLOOKUP(AF363,Sistema_Puntos!$Q$5:$Y$43,'Auxiliar General'!AB$5,FALSE)</f>
        <v>0</v>
      </c>
      <c r="AH363" s="26" t="str">
        <f>+IF(VLOOKUP($B363,'Lista Puestos Valorados'!$B$11:$BK$510,MATCH('Auxiliar General'!AB$4,'Lista Puestos Valorados'!$B$10:$BK$10,0),0)="","No relevante",VLOOKUP($B363,'Lista Puestos Valorados'!$B$11:$BK$510,MATCH('Auxiliar General'!AB$4,'Lista Puestos Valorados'!$B$10:$BK$10,0),0))</f>
        <v>No relevante</v>
      </c>
      <c r="AI363" s="26">
        <f>+HLOOKUP(AH363,Sistema_Puntos!$Q$5:$Y$43,'Auxiliar General'!AD$5,FALSE)</f>
        <v>0</v>
      </c>
      <c r="AJ363" s="26" t="str">
        <f>+IF(VLOOKUP($B363,'Lista Puestos Valorados'!$B$11:$BK$510,MATCH('Auxiliar General'!AD$4,'Lista Puestos Valorados'!$B$10:$BK$10,0),0)="","No relevante",VLOOKUP($B363,'Lista Puestos Valorados'!$B$11:$BK$510,MATCH('Auxiliar General'!AD$4,'Lista Puestos Valorados'!$B$10:$BK$10,0),0))</f>
        <v>No relevante</v>
      </c>
      <c r="AK363" s="26">
        <f>+HLOOKUP(AJ363,Sistema_Puntos!$Q$5:$Y$43,'Auxiliar General'!AF$5,FALSE)</f>
        <v>0</v>
      </c>
      <c r="AL363" s="26" t="str">
        <f>+IF(VLOOKUP($B363,'Lista Puestos Valorados'!$B$11:$BK$510,MATCH('Auxiliar General'!AF$4,'Lista Puestos Valorados'!$B$10:$BK$10,0),0)="","No relevante",VLOOKUP($B363,'Lista Puestos Valorados'!$B$11:$BK$510,MATCH('Auxiliar General'!AF$4,'Lista Puestos Valorados'!$B$10:$BK$10,0),0))</f>
        <v>No relevante</v>
      </c>
      <c r="AM363" s="26">
        <f>+HLOOKUP(AL363,Sistema_Puntos!$Q$5:$Y$43,'Auxiliar General'!AH$5,FALSE)</f>
        <v>0</v>
      </c>
      <c r="AN363" s="26" t="str">
        <f>+IF(VLOOKUP($B363,'Lista Puestos Valorados'!$B$11:$BK$510,MATCH('Auxiliar General'!AH$4,'Lista Puestos Valorados'!$B$10:$BK$10,0),0)="","No relevante",VLOOKUP($B363,'Lista Puestos Valorados'!$B$11:$BK$510,MATCH('Auxiliar General'!AH$4,'Lista Puestos Valorados'!$B$10:$BK$10,0),0))</f>
        <v>No relevante</v>
      </c>
      <c r="AO363" s="26">
        <f>+HLOOKUP(AN363,Sistema_Puntos!$Q$5:$Y$43,'Auxiliar General'!AJ$5,FALSE)</f>
        <v>0</v>
      </c>
      <c r="AP363" s="26" t="str">
        <f>+IF(VLOOKUP($B363,'Lista Puestos Valorados'!$B$11:$BK$510,MATCH('Auxiliar General'!AJ$4,'Lista Puestos Valorados'!$B$10:$BK$10,0),0)="","No relevante",VLOOKUP($B363,'Lista Puestos Valorados'!$B$11:$BK$510,MATCH('Auxiliar General'!AJ$4,'Lista Puestos Valorados'!$B$10:$BK$10,0),0))</f>
        <v>No relevante</v>
      </c>
      <c r="AQ363" s="26">
        <f>+HLOOKUP(AP363,Sistema_Puntos!$Q$5:$Y$43,'Auxiliar General'!AL$5,FALSE)</f>
        <v>0</v>
      </c>
      <c r="AR363" s="26" t="str">
        <f>+IF(VLOOKUP($B363,'Lista Puestos Valorados'!$B$11:$BK$510,MATCH('Auxiliar General'!AL$4,'Lista Puestos Valorados'!$B$10:$BK$10,0),0)="","No relevante",VLOOKUP($B363,'Lista Puestos Valorados'!$B$11:$BK$510,MATCH('Auxiliar General'!AL$4,'Lista Puestos Valorados'!$B$10:$BK$10,0),0))</f>
        <v>No relevante</v>
      </c>
      <c r="AS363" s="26">
        <f>+HLOOKUP(AR363,Sistema_Puntos!$Q$5:$Y$43,'Auxiliar General'!AN$5,FALSE)</f>
        <v>0</v>
      </c>
      <c r="AT363" s="26" t="str">
        <f>+IF(VLOOKUP($B363,'Lista Puestos Valorados'!$B$11:$BK$510,MATCH('Auxiliar General'!AN$4,'Lista Puestos Valorados'!$B$10:$BK$10,0),0)="","No relevante",VLOOKUP($B363,'Lista Puestos Valorados'!$B$11:$BK$510,MATCH('Auxiliar General'!AN$4,'Lista Puestos Valorados'!$B$10:$BK$10,0),0))</f>
        <v>No relevante</v>
      </c>
      <c r="AU363" s="26">
        <f>+HLOOKUP(AT363,Sistema_Puntos!$Q$5:$Y$43,'Auxiliar General'!AP$5,FALSE)</f>
        <v>0</v>
      </c>
      <c r="AV363" s="26" t="str">
        <f>+IF(VLOOKUP($B363,'Lista Puestos Valorados'!$B$11:$BK$510,MATCH('Auxiliar General'!AP$4,'Lista Puestos Valorados'!$B$10:$BK$10,0),0)="","No relevante",VLOOKUP($B363,'Lista Puestos Valorados'!$B$11:$BK$510,MATCH('Auxiliar General'!AP$4,'Lista Puestos Valorados'!$B$10:$BK$10,0),0))</f>
        <v>No relevante</v>
      </c>
      <c r="AW363" s="26">
        <f>+HLOOKUP(AV363,Sistema_Puntos!$Q$5:$Y$43,'Auxiliar General'!AR$5,FALSE)</f>
        <v>0</v>
      </c>
      <c r="AX363" s="26" t="str">
        <f>+IF(VLOOKUP($B363,'Lista Puestos Valorados'!$B$11:$BK$510,MATCH('Auxiliar General'!AR$4,'Lista Puestos Valorados'!$B$10:$BK$10,0),0)="","No relevante",VLOOKUP($B363,'Lista Puestos Valorados'!$B$11:$BK$510,MATCH('Auxiliar General'!AR$4,'Lista Puestos Valorados'!$B$10:$BK$10,0),0))</f>
        <v>No relevante</v>
      </c>
      <c r="AY363" s="26">
        <f>+HLOOKUP(AX363,Sistema_Puntos!$Q$5:$Y$43,'Auxiliar General'!AT$5,FALSE)</f>
        <v>0</v>
      </c>
      <c r="AZ363" s="26" t="str">
        <f>+IF(VLOOKUP($B363,'Lista Puestos Valorados'!$B$11:$BK$510,MATCH('Auxiliar General'!AT$4,'Lista Puestos Valorados'!$B$10:$BK$10,0),0)="","No relevante",VLOOKUP($B363,'Lista Puestos Valorados'!$B$11:$BK$510,MATCH('Auxiliar General'!AT$4,'Lista Puestos Valorados'!$B$10:$BK$10,0),0))</f>
        <v>No relevante</v>
      </c>
      <c r="BA363" s="26">
        <f>+HLOOKUP(AZ363,Sistema_Puntos!$Q$5:$Y$43,'Auxiliar General'!AV$5,FALSE)</f>
        <v>0</v>
      </c>
      <c r="BB363" s="26" t="str">
        <f>+IF(VLOOKUP($B363,'Lista Puestos Valorados'!$B$11:$BK$510,MATCH('Auxiliar General'!AV$4,'Lista Puestos Valorados'!$B$10:$BK$10,0),0)="","No relevante",VLOOKUP($B363,'Lista Puestos Valorados'!$B$11:$BK$510,MATCH('Auxiliar General'!AV$4,'Lista Puestos Valorados'!$B$10:$BK$10,0),0))</f>
        <v>No relevante</v>
      </c>
      <c r="BC363" s="26">
        <f>+HLOOKUP(BB363,Sistema_Puntos!$Q$5:$Y$43,'Auxiliar General'!AX$5,FALSE)</f>
        <v>0</v>
      </c>
      <c r="BD363" s="26" t="str">
        <f>+IF(VLOOKUP($B363,'Lista Puestos Valorados'!$B$11:$BK$510,MATCH('Auxiliar General'!AX$4,'Lista Puestos Valorados'!$B$10:$BK$10,0),0)="","No relevante",VLOOKUP($B363,'Lista Puestos Valorados'!$B$11:$BK$510,MATCH('Auxiliar General'!AX$4,'Lista Puestos Valorados'!$B$10:$BK$10,0),0))</f>
        <v>No relevante</v>
      </c>
      <c r="BE363" s="26">
        <f>+HLOOKUP(BD363,Sistema_Puntos!$Q$5:$Y$43,'Auxiliar General'!AZ$5,FALSE)</f>
        <v>0</v>
      </c>
      <c r="BF363" s="26" t="str">
        <f>+IF(VLOOKUP($B363,'Lista Puestos Valorados'!$B$11:$BK$510,MATCH('Auxiliar General'!AZ$4,'Lista Puestos Valorados'!$B$10:$BK$10,0),0)="","No relevante",VLOOKUP($B363,'Lista Puestos Valorados'!$B$11:$BK$510,MATCH('Auxiliar General'!AZ$4,'Lista Puestos Valorados'!$B$10:$BK$10,0),0))</f>
        <v>No relevante</v>
      </c>
      <c r="BG363" s="26">
        <f>+HLOOKUP(BF363,Sistema_Puntos!$Q$5:$Y$43,'Auxiliar General'!BB$5,FALSE)</f>
        <v>0</v>
      </c>
      <c r="BH363" s="26" t="str">
        <f>+IF(VLOOKUP($B363,'Lista Puestos Valorados'!$B$11:$BK$510,MATCH('Auxiliar General'!BB$4,'Lista Puestos Valorados'!$B$10:$BK$10,0),0)="","No relevante",VLOOKUP($B363,'Lista Puestos Valorados'!$B$11:$BK$510,MATCH('Auxiliar General'!BB$4,'Lista Puestos Valorados'!$B$10:$BK$10,0),0))</f>
        <v>No relevante</v>
      </c>
      <c r="BI363" s="26">
        <f>+HLOOKUP(BH363,Sistema_Puntos!$Q$5:$Y$43,'Auxiliar General'!BD$5,FALSE)</f>
        <v>0</v>
      </c>
      <c r="BJ363" s="26" t="str">
        <f>+IF(VLOOKUP($B363,'Lista Puestos Valorados'!$B$11:$BK$510,MATCH('Auxiliar General'!BD$4,'Lista Puestos Valorados'!$B$10:$BK$10,0),0)="","No relevante",VLOOKUP($B363,'Lista Puestos Valorados'!$B$11:$BK$510,MATCH('Auxiliar General'!BD$4,'Lista Puestos Valorados'!$B$10:$BK$10,0),0))</f>
        <v>No relevante</v>
      </c>
      <c r="BK363" s="26">
        <f>+HLOOKUP(BJ363,Sistema_Puntos!$Q$5:$Y$43,'Auxiliar General'!BF$5,FALSE)</f>
        <v>0</v>
      </c>
      <c r="BL363" s="26" t="str">
        <f>+IF(VLOOKUP($B363,'Lista Puestos Valorados'!$B$11:$BK$510,MATCH('Auxiliar General'!BF$4,'Lista Puestos Valorados'!$B$10:$BK$10,0),0)="","No relevante",VLOOKUP($B363,'Lista Puestos Valorados'!$B$11:$BK$510,MATCH('Auxiliar General'!BF$4,'Lista Puestos Valorados'!$B$10:$BK$10,0),0))</f>
        <v>No relevante</v>
      </c>
      <c r="BM363" s="26">
        <f>+HLOOKUP(BL363,Sistema_Puntos!$Q$5:$Y$43,'Auxiliar General'!BH$5,FALSE)</f>
        <v>0</v>
      </c>
      <c r="BN363" s="26" t="str">
        <f>+IF(VLOOKUP($B363,'Lista Puestos Valorados'!$B$11:$BK$510,MATCH('Auxiliar General'!BH$4,'Lista Puestos Valorados'!$B$10:$BK$10,0),0)="","No relevante",VLOOKUP($B363,'Lista Puestos Valorados'!$B$11:$BK$510,MATCH('Auxiliar General'!BH$4,'Lista Puestos Valorados'!$B$10:$BK$10,0),0))</f>
        <v>No relevante</v>
      </c>
      <c r="BO363" s="26">
        <f>+HLOOKUP(BN363,Sistema_Puntos!$Q$5:$Y$43,'Auxiliar General'!BJ$5,FALSE)</f>
        <v>0</v>
      </c>
      <c r="BP363" s="26" t="str">
        <f>+IF(VLOOKUP($B363,'Lista Puestos Valorados'!$B$11:$BK$510,MATCH('Auxiliar General'!BJ$4,'Lista Puestos Valorados'!$B$10:$BK$10,0),0)="","No relevante",VLOOKUP($B363,'Lista Puestos Valorados'!$B$11:$BK$510,MATCH('Auxiliar General'!BJ$4,'Lista Puestos Valorados'!$B$10:$BK$10,0),0))</f>
        <v>No relevante</v>
      </c>
      <c r="BQ363" s="26">
        <f>+HLOOKUP(BP363,Sistema_Puntos!$Q$5:$Y$43,'Auxiliar General'!BL$5,FALSE)</f>
        <v>0</v>
      </c>
      <c r="BR363" s="26" t="str">
        <f>+IF(VLOOKUP($B363,'Lista Puestos Valorados'!$B$11:$BK$510,MATCH('Auxiliar General'!BL$4,'Lista Puestos Valorados'!$B$10:$BK$10,0),0)="","No relevante",VLOOKUP($B363,'Lista Puestos Valorados'!$B$11:$BK$510,MATCH('Auxiliar General'!BL$4,'Lista Puestos Valorados'!$B$10:$BK$10,0),0))</f>
        <v>No relevante</v>
      </c>
      <c r="BS363" s="26">
        <f>+HLOOKUP(BR363,Sistema_Puntos!$Q$5:$Y$43,'Auxiliar General'!BN$5,FALSE)</f>
        <v>0</v>
      </c>
      <c r="BT363" s="26" t="str">
        <f>+IF(VLOOKUP($B363,'Lista Puestos Valorados'!$B$11:$BK$510,MATCH('Auxiliar General'!BN$4,'Lista Puestos Valorados'!$B$10:$BK$10,0),0)="","No relevante",VLOOKUP($B363,'Lista Puestos Valorados'!$B$11:$BK$510,MATCH('Auxiliar General'!BN$4,'Lista Puestos Valorados'!$B$10:$BK$10,0),0))</f>
        <v>No relevante</v>
      </c>
      <c r="BU363" s="26">
        <f>+HLOOKUP(BT363,Sistema_Puntos!$Q$5:$Y$43,'Auxiliar General'!BP$5,FALSE)</f>
        <v>0</v>
      </c>
      <c r="BV363" s="26" t="str">
        <f>+IF(VLOOKUP($B363,'Lista Puestos Valorados'!$B$11:$BK$510,MATCH('Auxiliar General'!BP$4,'Lista Puestos Valorados'!$B$10:$BK$10,0),0)="","No relevante",VLOOKUP($B363,'Lista Puestos Valorados'!$B$11:$BK$510,MATCH('Auxiliar General'!BP$4,'Lista Puestos Valorados'!$B$10:$BK$10,0),0))</f>
        <v>No relevante</v>
      </c>
      <c r="BW363" s="26">
        <f>+HLOOKUP(BV363,Sistema_Puntos!$Q$5:$Y$43,'Auxiliar General'!BR$5,FALSE)</f>
        <v>0</v>
      </c>
      <c r="BX363" s="26" t="str">
        <f>+IF(VLOOKUP($B363,'Lista Puestos Valorados'!$B$11:$BK$510,MATCH('Auxiliar General'!BR$4,'Lista Puestos Valorados'!$B$10:$BK$10,0),0)="","No relevante",VLOOKUP($B363,'Lista Puestos Valorados'!$B$11:$BK$510,MATCH('Auxiliar General'!BR$4,'Lista Puestos Valorados'!$B$10:$BK$10,0),0))</f>
        <v>No relevante</v>
      </c>
      <c r="BY363" s="26">
        <f>+HLOOKUP(BX363,Sistema_Puntos!$Q$5:$Y$43,'Auxiliar General'!BT$5,FALSE)</f>
        <v>0</v>
      </c>
      <c r="BZ363" s="26" t="str">
        <f>+IF(VLOOKUP($B363,'Lista Puestos Valorados'!$B$11:$BK$510,MATCH('Auxiliar General'!BT$4,'Lista Puestos Valorados'!$B$10:$BK$10,0),0)="","No relevante",VLOOKUP($B363,'Lista Puestos Valorados'!$B$11:$BK$510,MATCH('Auxiliar General'!BT$4,'Lista Puestos Valorados'!$B$10:$BK$10,0),0))</f>
        <v>No relevante</v>
      </c>
      <c r="CA363" s="26">
        <f>+HLOOKUP(BZ363,Sistema_Puntos!$Q$5:$Y$43,'Auxiliar General'!BV$5,FALSE)</f>
        <v>0</v>
      </c>
      <c r="CB363" s="26" t="str">
        <f>+IF(VLOOKUP($B363,'Lista Puestos Valorados'!$B$11:$BK$510,MATCH('Auxiliar General'!BV$4,'Lista Puestos Valorados'!$B$10:$BK$10,0),0)="","No relevante",VLOOKUP($B363,'Lista Puestos Valorados'!$B$11:$BK$510,MATCH('Auxiliar General'!BV$4,'Lista Puestos Valorados'!$B$10:$BK$10,0),0))</f>
        <v>No relevante</v>
      </c>
      <c r="CC363" s="26">
        <f>+HLOOKUP(CB363,Sistema_Puntos!$Q$5:$Y$43,'Auxiliar General'!BX$5,FALSE)</f>
        <v>0</v>
      </c>
      <c r="CD363" s="26" t="str">
        <f>+IF(VLOOKUP($B363,'Lista Puestos Valorados'!$B$11:$BK$510,MATCH('Auxiliar General'!BX$4,'Lista Puestos Valorados'!$B$10:$BK$10,0),0)="","No relevante",VLOOKUP($B363,'Lista Puestos Valorados'!$B$11:$BK$510,MATCH('Auxiliar General'!BX$4,'Lista Puestos Valorados'!$B$10:$BK$10,0),0))</f>
        <v>No relevante</v>
      </c>
      <c r="CE363" s="26">
        <f>+HLOOKUP(CD363,Sistema_Puntos!$Q$5:$Y$43,'Auxiliar General'!BZ$5,FALSE)</f>
        <v>0</v>
      </c>
      <c r="CF363" s="26" t="str">
        <f>+IF(VLOOKUP($B363,'Lista Puestos Valorados'!$B$11:$BK$510,MATCH('Auxiliar General'!BZ$4,'Lista Puestos Valorados'!$B$10:$BK$10,0),0)="","No relevante",VLOOKUP($B363,'Lista Puestos Valorados'!$B$11:$BK$510,MATCH('Auxiliar General'!BZ$4,'Lista Puestos Valorados'!$B$10:$BK$10,0),0))</f>
        <v>No relevante</v>
      </c>
      <c r="CG363" s="26">
        <f>+HLOOKUP(CF363,Sistema_Puntos!$Q$5:$Y$43,'Auxiliar General'!CB$5,FALSE)</f>
        <v>0</v>
      </c>
      <c r="CH363" s="29"/>
      <c r="CI363" s="29"/>
    </row>
    <row r="364" spans="2:87" ht="17.55" customHeight="1">
      <c r="B364" s="26">
        <f>+'Listado de Puestos'!B364</f>
        <v>354</v>
      </c>
      <c r="C364" s="26" t="str">
        <f>+IF('Lista Puestos Valorados'!C364="","",'Lista Puestos Valorados'!C364)</f>
        <v/>
      </c>
      <c r="D364" s="26" t="str">
        <f>+IF('Lista Puestos Valorados'!D364="","",'Lista Puestos Valorados'!D364)</f>
        <v/>
      </c>
      <c r="E364" s="26" t="str">
        <f>+IF('Lista Puestos Valorados'!E364="","",'Lista Puestos Valorados'!E364)</f>
        <v/>
      </c>
      <c r="F364" s="26" t="str">
        <f>+IF('Lista Puestos Valorados'!F364="","",'Lista Puestos Valorados'!F364)</f>
        <v/>
      </c>
      <c r="G364" s="26" t="str">
        <f>+IF('Lista Puestos Valorados'!G364="","",'Lista Puestos Valorados'!G364)</f>
        <v/>
      </c>
      <c r="H364" s="26" t="str">
        <f>+IF('Lista Puestos Valorados'!H364="","",'Lista Puestos Valorados'!H364)</f>
        <v/>
      </c>
      <c r="I364" s="26" t="str">
        <f>+IF('Lista Puestos Valorados'!I364="","",'Lista Puestos Valorados'!I364)</f>
        <v/>
      </c>
      <c r="J364" s="118" t="e">
        <f t="array" ref="J364">+IF(L364="","",_xlfn.IFS(L364&lt;='Cortes de Agrupacion'!$F$15,'Cortes de Agrupacion'!$E$15,'Resultados General'!L364&lt;='Cortes de Agrupacion'!$F$14,'Cortes de Agrupacion'!$E$14,'Resultados General'!L364&lt;='Cortes de Agrupacion'!$F$13,'Cortes de Agrupacion'!$E$13,L364&lt;='Cortes de Agrupacion'!$F$12,'Cortes de Agrupacion'!$E$12,'Resultados General'!L364&lt;='Cortes de Agrupacion'!$F$11,'Cortes de Agrupacion'!$E$11,'Resultados General'!L364&lt;='Cortes de Agrupacion'!$F$10,'Cortes de Agrupacion'!$E$10,'Resultados General'!L364&lt;='Cortes de Agrupacion'!$F$9,'Cortes de Agrupacion'!$E$9,'Resultados General'!L364&lt;='Cortes de Agrupacion'!$F$8,'Cortes de Agrupacion'!$E$8,'Resultados General'!L364&lt;='Cortes de Agrupacion'!$F$7,'Cortes de Agrupacion'!$E$7,'Resultados General'!L364&lt;='Cortes de Agrupacion'!$F$6,'Cortes de Agrupacion'!$E$6))</f>
        <v>#VALUE!</v>
      </c>
      <c r="K364" s="118" t="str">
        <f t="shared" si="10"/>
        <v/>
      </c>
      <c r="L364" s="124" t="e">
        <f>#VALUE!</f>
        <v>#VALUE!</v>
      </c>
      <c r="M364" s="26" t="e">
        <f ca="1">+_xlfn.IFNA(VLOOKUP(C364,'Distribución de puestos'!$B$8:$I$507,8,0),"")</f>
        <v>#NAME?</v>
      </c>
      <c r="N364" s="26" t="str">
        <f>+IF(VLOOKUP($B364,'Lista Puestos Valorados'!$B$11:$BK$510,MATCH('Auxiliar General'!H$4,'Lista Puestos Valorados'!$B$10:$BK$10,0),0)="","No relevante",VLOOKUP($B364,'Lista Puestos Valorados'!$B$11:$BK$510,MATCH('Auxiliar General'!H$4,'Lista Puestos Valorados'!$B$10:$BK$10,0),0))</f>
        <v>No relevante</v>
      </c>
      <c r="O364" s="26">
        <f>+HLOOKUP(N364,Sistema_Puntos!$Q$5:$Y$43,'Auxiliar General'!J$5,FALSE)</f>
        <v>0</v>
      </c>
      <c r="P364" s="26" t="str">
        <f>+IF(VLOOKUP($B364,'Lista Puestos Valorados'!$B$11:$BK$510,MATCH('Auxiliar General'!J$4,'Lista Puestos Valorados'!$B$10:$BK$10,0),0)="","No relevante",VLOOKUP($B364,'Lista Puestos Valorados'!$B$11:$BK$510,MATCH('Auxiliar General'!J$4,'Lista Puestos Valorados'!$B$10:$BK$10,0),0))</f>
        <v>No relevante</v>
      </c>
      <c r="Q364" s="26">
        <f>+HLOOKUP(P364,Sistema_Puntos!$Q$5:$Y$43,'Auxiliar General'!L$5,FALSE)</f>
        <v>0</v>
      </c>
      <c r="R364" s="26" t="str">
        <f>+IF(VLOOKUP($B364,'Lista Puestos Valorados'!$B$11:$BK$510,MATCH('Auxiliar General'!L$4,'Lista Puestos Valorados'!$B$10:$BK$10,0),0)="","No relevante",VLOOKUP($B364,'Lista Puestos Valorados'!$B$11:$BK$510,MATCH('Auxiliar General'!L$4,'Lista Puestos Valorados'!$B$10:$BK$10,0),0))</f>
        <v>No relevante</v>
      </c>
      <c r="S364" s="26">
        <f>+HLOOKUP(R364,Sistema_Puntos!$Q$5:$Y$43,'Auxiliar General'!N$5,FALSE)</f>
        <v>0</v>
      </c>
      <c r="T364" s="26" t="str">
        <f>+IF(VLOOKUP($B364,'Lista Puestos Valorados'!$B$11:$BK$510,MATCH('Auxiliar General'!N$4,'Lista Puestos Valorados'!$B$10:$BK$10,0),0)="","No relevante",VLOOKUP($B364,'Lista Puestos Valorados'!$B$11:$BK$510,MATCH('Auxiliar General'!N$4,'Lista Puestos Valorados'!$B$10:$BK$10,0),0))</f>
        <v>No relevante</v>
      </c>
      <c r="U364" s="26">
        <f>+HLOOKUP(T364,Sistema_Puntos!$Q$5:$Y$43,'Auxiliar General'!P$5,FALSE)</f>
        <v>0</v>
      </c>
      <c r="V364" s="26" t="str">
        <f>+IF(VLOOKUP($B364,'Lista Puestos Valorados'!$B$11:$BK$510,MATCH('Auxiliar General'!P$4,'Lista Puestos Valorados'!$B$10:$BK$10,0),0)="","No relevante",VLOOKUP($B364,'Lista Puestos Valorados'!$B$11:$BK$510,MATCH('Auxiliar General'!P$4,'Lista Puestos Valorados'!$B$10:$BK$10,0),0))</f>
        <v>No relevante</v>
      </c>
      <c r="W364" s="26">
        <f>+HLOOKUP(V364,Sistema_Puntos!$Q$5:$Y$43,'Auxiliar General'!R$5,FALSE)</f>
        <v>0</v>
      </c>
      <c r="X364" s="26" t="str">
        <f>+IF(VLOOKUP($B364,'Lista Puestos Valorados'!$B$11:$BK$510,MATCH('Auxiliar General'!R$4,'Lista Puestos Valorados'!$B$10:$BK$10,0),0)="","No relevante",VLOOKUP($B364,'Lista Puestos Valorados'!$B$11:$BK$510,MATCH('Auxiliar General'!R$4,'Lista Puestos Valorados'!$B$10:$BK$10,0),0))</f>
        <v>No relevante</v>
      </c>
      <c r="Y364" s="26">
        <f>+HLOOKUP(X364,Sistema_Puntos!$Q$5:$Y$43,'Auxiliar General'!T$5,FALSE)</f>
        <v>0</v>
      </c>
      <c r="Z364" s="26" t="str">
        <f>+IF(VLOOKUP($B364,'Lista Puestos Valorados'!$B$11:$BK$510,MATCH('Auxiliar General'!T$4,'Lista Puestos Valorados'!$B$10:$BK$10,0),0)="","No relevante",VLOOKUP($B364,'Lista Puestos Valorados'!$B$11:$BK$510,MATCH('Auxiliar General'!T$4,'Lista Puestos Valorados'!$B$10:$BK$10,0),0))</f>
        <v>No relevante</v>
      </c>
      <c r="AA364" s="26">
        <f>+HLOOKUP(Z364,Sistema_Puntos!$Q$5:$Y$43,'Auxiliar General'!V$5,FALSE)</f>
        <v>0</v>
      </c>
      <c r="AB364" s="26" t="str">
        <f>+IF(VLOOKUP($B364,'Lista Puestos Valorados'!$B$11:$BK$510,MATCH('Auxiliar General'!V$4,'Lista Puestos Valorados'!$B$10:$BK$10,0),0)="","No relevante",VLOOKUP($B364,'Lista Puestos Valorados'!$B$11:$BK$510,MATCH('Auxiliar General'!V$4,'Lista Puestos Valorados'!$B$10:$BK$10,0),0))</f>
        <v>No relevante</v>
      </c>
      <c r="AC364" s="26">
        <f>+HLOOKUP(AB364,Sistema_Puntos!$Q$5:$Y$43,'Auxiliar General'!X$5,FALSE)</f>
        <v>0</v>
      </c>
      <c r="AD364" s="26" t="str">
        <f>+IF(VLOOKUP($B364,'Lista Puestos Valorados'!$B$11:$BK$510,MATCH('Auxiliar General'!X$4,'Lista Puestos Valorados'!$B$10:$BK$10,0),0)="","No relevante",VLOOKUP($B364,'Lista Puestos Valorados'!$B$11:$BK$510,MATCH('Auxiliar General'!X$4,'Lista Puestos Valorados'!$B$10:$BK$10,0),0))</f>
        <v>No relevante</v>
      </c>
      <c r="AE364" s="26">
        <f>+HLOOKUP(AD364,Sistema_Puntos!$Q$5:$Y$43,'Auxiliar General'!Z$5,FALSE)</f>
        <v>0</v>
      </c>
      <c r="AF364" s="26" t="str">
        <f>+IF(VLOOKUP($B364,'Lista Puestos Valorados'!$B$11:$BK$510,MATCH('Auxiliar General'!Z$4,'Lista Puestos Valorados'!$B$10:$BK$10,0),0)="","No relevante",VLOOKUP($B364,'Lista Puestos Valorados'!$B$11:$BK$510,MATCH('Auxiliar General'!Z$4,'Lista Puestos Valorados'!$B$10:$BK$10,0),0))</f>
        <v>No relevante</v>
      </c>
      <c r="AG364" s="26">
        <f>+HLOOKUP(AF364,Sistema_Puntos!$Q$5:$Y$43,'Auxiliar General'!AB$5,FALSE)</f>
        <v>0</v>
      </c>
      <c r="AH364" s="26" t="str">
        <f>+IF(VLOOKUP($B364,'Lista Puestos Valorados'!$B$11:$BK$510,MATCH('Auxiliar General'!AB$4,'Lista Puestos Valorados'!$B$10:$BK$10,0),0)="","No relevante",VLOOKUP($B364,'Lista Puestos Valorados'!$B$11:$BK$510,MATCH('Auxiliar General'!AB$4,'Lista Puestos Valorados'!$B$10:$BK$10,0),0))</f>
        <v>No relevante</v>
      </c>
      <c r="AI364" s="26">
        <f>+HLOOKUP(AH364,Sistema_Puntos!$Q$5:$Y$43,'Auxiliar General'!AD$5,FALSE)</f>
        <v>0</v>
      </c>
      <c r="AJ364" s="26" t="str">
        <f>+IF(VLOOKUP($B364,'Lista Puestos Valorados'!$B$11:$BK$510,MATCH('Auxiliar General'!AD$4,'Lista Puestos Valorados'!$B$10:$BK$10,0),0)="","No relevante",VLOOKUP($B364,'Lista Puestos Valorados'!$B$11:$BK$510,MATCH('Auxiliar General'!AD$4,'Lista Puestos Valorados'!$B$10:$BK$10,0),0))</f>
        <v>No relevante</v>
      </c>
      <c r="AK364" s="26">
        <f>+HLOOKUP(AJ364,Sistema_Puntos!$Q$5:$Y$43,'Auxiliar General'!AF$5,FALSE)</f>
        <v>0</v>
      </c>
      <c r="AL364" s="26" t="str">
        <f>+IF(VLOOKUP($B364,'Lista Puestos Valorados'!$B$11:$BK$510,MATCH('Auxiliar General'!AF$4,'Lista Puestos Valorados'!$B$10:$BK$10,0),0)="","No relevante",VLOOKUP($B364,'Lista Puestos Valorados'!$B$11:$BK$510,MATCH('Auxiliar General'!AF$4,'Lista Puestos Valorados'!$B$10:$BK$10,0),0))</f>
        <v>No relevante</v>
      </c>
      <c r="AM364" s="26">
        <f>+HLOOKUP(AL364,Sistema_Puntos!$Q$5:$Y$43,'Auxiliar General'!AH$5,FALSE)</f>
        <v>0</v>
      </c>
      <c r="AN364" s="26" t="str">
        <f>+IF(VLOOKUP($B364,'Lista Puestos Valorados'!$B$11:$BK$510,MATCH('Auxiliar General'!AH$4,'Lista Puestos Valorados'!$B$10:$BK$10,0),0)="","No relevante",VLOOKUP($B364,'Lista Puestos Valorados'!$B$11:$BK$510,MATCH('Auxiliar General'!AH$4,'Lista Puestos Valorados'!$B$10:$BK$10,0),0))</f>
        <v>No relevante</v>
      </c>
      <c r="AO364" s="26">
        <f>+HLOOKUP(AN364,Sistema_Puntos!$Q$5:$Y$43,'Auxiliar General'!AJ$5,FALSE)</f>
        <v>0</v>
      </c>
      <c r="AP364" s="26" t="str">
        <f>+IF(VLOOKUP($B364,'Lista Puestos Valorados'!$B$11:$BK$510,MATCH('Auxiliar General'!AJ$4,'Lista Puestos Valorados'!$B$10:$BK$10,0),0)="","No relevante",VLOOKUP($B364,'Lista Puestos Valorados'!$B$11:$BK$510,MATCH('Auxiliar General'!AJ$4,'Lista Puestos Valorados'!$B$10:$BK$10,0),0))</f>
        <v>No relevante</v>
      </c>
      <c r="AQ364" s="26">
        <f>+HLOOKUP(AP364,Sistema_Puntos!$Q$5:$Y$43,'Auxiliar General'!AL$5,FALSE)</f>
        <v>0</v>
      </c>
      <c r="AR364" s="26" t="str">
        <f>+IF(VLOOKUP($B364,'Lista Puestos Valorados'!$B$11:$BK$510,MATCH('Auxiliar General'!AL$4,'Lista Puestos Valorados'!$B$10:$BK$10,0),0)="","No relevante",VLOOKUP($B364,'Lista Puestos Valorados'!$B$11:$BK$510,MATCH('Auxiliar General'!AL$4,'Lista Puestos Valorados'!$B$10:$BK$10,0),0))</f>
        <v>No relevante</v>
      </c>
      <c r="AS364" s="26">
        <f>+HLOOKUP(AR364,Sistema_Puntos!$Q$5:$Y$43,'Auxiliar General'!AN$5,FALSE)</f>
        <v>0</v>
      </c>
      <c r="AT364" s="26" t="str">
        <f>+IF(VLOOKUP($B364,'Lista Puestos Valorados'!$B$11:$BK$510,MATCH('Auxiliar General'!AN$4,'Lista Puestos Valorados'!$B$10:$BK$10,0),0)="","No relevante",VLOOKUP($B364,'Lista Puestos Valorados'!$B$11:$BK$510,MATCH('Auxiliar General'!AN$4,'Lista Puestos Valorados'!$B$10:$BK$10,0),0))</f>
        <v>No relevante</v>
      </c>
      <c r="AU364" s="26">
        <f>+HLOOKUP(AT364,Sistema_Puntos!$Q$5:$Y$43,'Auxiliar General'!AP$5,FALSE)</f>
        <v>0</v>
      </c>
      <c r="AV364" s="26" t="str">
        <f>+IF(VLOOKUP($B364,'Lista Puestos Valorados'!$B$11:$BK$510,MATCH('Auxiliar General'!AP$4,'Lista Puestos Valorados'!$B$10:$BK$10,0),0)="","No relevante",VLOOKUP($B364,'Lista Puestos Valorados'!$B$11:$BK$510,MATCH('Auxiliar General'!AP$4,'Lista Puestos Valorados'!$B$10:$BK$10,0),0))</f>
        <v>No relevante</v>
      </c>
      <c r="AW364" s="26">
        <f>+HLOOKUP(AV364,Sistema_Puntos!$Q$5:$Y$43,'Auxiliar General'!AR$5,FALSE)</f>
        <v>0</v>
      </c>
      <c r="AX364" s="26" t="str">
        <f>+IF(VLOOKUP($B364,'Lista Puestos Valorados'!$B$11:$BK$510,MATCH('Auxiliar General'!AR$4,'Lista Puestos Valorados'!$B$10:$BK$10,0),0)="","No relevante",VLOOKUP($B364,'Lista Puestos Valorados'!$B$11:$BK$510,MATCH('Auxiliar General'!AR$4,'Lista Puestos Valorados'!$B$10:$BK$10,0),0))</f>
        <v>No relevante</v>
      </c>
      <c r="AY364" s="26">
        <f>+HLOOKUP(AX364,Sistema_Puntos!$Q$5:$Y$43,'Auxiliar General'!AT$5,FALSE)</f>
        <v>0</v>
      </c>
      <c r="AZ364" s="26" t="str">
        <f>+IF(VLOOKUP($B364,'Lista Puestos Valorados'!$B$11:$BK$510,MATCH('Auxiliar General'!AT$4,'Lista Puestos Valorados'!$B$10:$BK$10,0),0)="","No relevante",VLOOKUP($B364,'Lista Puestos Valorados'!$B$11:$BK$510,MATCH('Auxiliar General'!AT$4,'Lista Puestos Valorados'!$B$10:$BK$10,0),0))</f>
        <v>No relevante</v>
      </c>
      <c r="BA364" s="26">
        <f>+HLOOKUP(AZ364,Sistema_Puntos!$Q$5:$Y$43,'Auxiliar General'!AV$5,FALSE)</f>
        <v>0</v>
      </c>
      <c r="BB364" s="26" t="str">
        <f>+IF(VLOOKUP($B364,'Lista Puestos Valorados'!$B$11:$BK$510,MATCH('Auxiliar General'!AV$4,'Lista Puestos Valorados'!$B$10:$BK$10,0),0)="","No relevante",VLOOKUP($B364,'Lista Puestos Valorados'!$B$11:$BK$510,MATCH('Auxiliar General'!AV$4,'Lista Puestos Valorados'!$B$10:$BK$10,0),0))</f>
        <v>No relevante</v>
      </c>
      <c r="BC364" s="26">
        <f>+HLOOKUP(BB364,Sistema_Puntos!$Q$5:$Y$43,'Auxiliar General'!AX$5,FALSE)</f>
        <v>0</v>
      </c>
      <c r="BD364" s="26" t="str">
        <f>+IF(VLOOKUP($B364,'Lista Puestos Valorados'!$B$11:$BK$510,MATCH('Auxiliar General'!AX$4,'Lista Puestos Valorados'!$B$10:$BK$10,0),0)="","No relevante",VLOOKUP($B364,'Lista Puestos Valorados'!$B$11:$BK$510,MATCH('Auxiliar General'!AX$4,'Lista Puestos Valorados'!$B$10:$BK$10,0),0))</f>
        <v>No relevante</v>
      </c>
      <c r="BE364" s="26">
        <f>+HLOOKUP(BD364,Sistema_Puntos!$Q$5:$Y$43,'Auxiliar General'!AZ$5,FALSE)</f>
        <v>0</v>
      </c>
      <c r="BF364" s="26" t="str">
        <f>+IF(VLOOKUP($B364,'Lista Puestos Valorados'!$B$11:$BK$510,MATCH('Auxiliar General'!AZ$4,'Lista Puestos Valorados'!$B$10:$BK$10,0),0)="","No relevante",VLOOKUP($B364,'Lista Puestos Valorados'!$B$11:$BK$510,MATCH('Auxiliar General'!AZ$4,'Lista Puestos Valorados'!$B$10:$BK$10,0),0))</f>
        <v>No relevante</v>
      </c>
      <c r="BG364" s="26">
        <f>+HLOOKUP(BF364,Sistema_Puntos!$Q$5:$Y$43,'Auxiliar General'!BB$5,FALSE)</f>
        <v>0</v>
      </c>
      <c r="BH364" s="26" t="str">
        <f>+IF(VLOOKUP($B364,'Lista Puestos Valorados'!$B$11:$BK$510,MATCH('Auxiliar General'!BB$4,'Lista Puestos Valorados'!$B$10:$BK$10,0),0)="","No relevante",VLOOKUP($B364,'Lista Puestos Valorados'!$B$11:$BK$510,MATCH('Auxiliar General'!BB$4,'Lista Puestos Valorados'!$B$10:$BK$10,0),0))</f>
        <v>No relevante</v>
      </c>
      <c r="BI364" s="26">
        <f>+HLOOKUP(BH364,Sistema_Puntos!$Q$5:$Y$43,'Auxiliar General'!BD$5,FALSE)</f>
        <v>0</v>
      </c>
      <c r="BJ364" s="26" t="str">
        <f>+IF(VLOOKUP($B364,'Lista Puestos Valorados'!$B$11:$BK$510,MATCH('Auxiliar General'!BD$4,'Lista Puestos Valorados'!$B$10:$BK$10,0),0)="","No relevante",VLOOKUP($B364,'Lista Puestos Valorados'!$B$11:$BK$510,MATCH('Auxiliar General'!BD$4,'Lista Puestos Valorados'!$B$10:$BK$10,0),0))</f>
        <v>No relevante</v>
      </c>
      <c r="BK364" s="26">
        <f>+HLOOKUP(BJ364,Sistema_Puntos!$Q$5:$Y$43,'Auxiliar General'!BF$5,FALSE)</f>
        <v>0</v>
      </c>
      <c r="BL364" s="26" t="str">
        <f>+IF(VLOOKUP($B364,'Lista Puestos Valorados'!$B$11:$BK$510,MATCH('Auxiliar General'!BF$4,'Lista Puestos Valorados'!$B$10:$BK$10,0),0)="","No relevante",VLOOKUP($B364,'Lista Puestos Valorados'!$B$11:$BK$510,MATCH('Auxiliar General'!BF$4,'Lista Puestos Valorados'!$B$10:$BK$10,0),0))</f>
        <v>No relevante</v>
      </c>
      <c r="BM364" s="26">
        <f>+HLOOKUP(BL364,Sistema_Puntos!$Q$5:$Y$43,'Auxiliar General'!BH$5,FALSE)</f>
        <v>0</v>
      </c>
      <c r="BN364" s="26" t="str">
        <f>+IF(VLOOKUP($B364,'Lista Puestos Valorados'!$B$11:$BK$510,MATCH('Auxiliar General'!BH$4,'Lista Puestos Valorados'!$B$10:$BK$10,0),0)="","No relevante",VLOOKUP($B364,'Lista Puestos Valorados'!$B$11:$BK$510,MATCH('Auxiliar General'!BH$4,'Lista Puestos Valorados'!$B$10:$BK$10,0),0))</f>
        <v>No relevante</v>
      </c>
      <c r="BO364" s="26">
        <f>+HLOOKUP(BN364,Sistema_Puntos!$Q$5:$Y$43,'Auxiliar General'!BJ$5,FALSE)</f>
        <v>0</v>
      </c>
      <c r="BP364" s="26" t="str">
        <f>+IF(VLOOKUP($B364,'Lista Puestos Valorados'!$B$11:$BK$510,MATCH('Auxiliar General'!BJ$4,'Lista Puestos Valorados'!$B$10:$BK$10,0),0)="","No relevante",VLOOKUP($B364,'Lista Puestos Valorados'!$B$11:$BK$510,MATCH('Auxiliar General'!BJ$4,'Lista Puestos Valorados'!$B$10:$BK$10,0),0))</f>
        <v>No relevante</v>
      </c>
      <c r="BQ364" s="26">
        <f>+HLOOKUP(BP364,Sistema_Puntos!$Q$5:$Y$43,'Auxiliar General'!BL$5,FALSE)</f>
        <v>0</v>
      </c>
      <c r="BR364" s="26" t="str">
        <f>+IF(VLOOKUP($B364,'Lista Puestos Valorados'!$B$11:$BK$510,MATCH('Auxiliar General'!BL$4,'Lista Puestos Valorados'!$B$10:$BK$10,0),0)="","No relevante",VLOOKUP($B364,'Lista Puestos Valorados'!$B$11:$BK$510,MATCH('Auxiliar General'!BL$4,'Lista Puestos Valorados'!$B$10:$BK$10,0),0))</f>
        <v>No relevante</v>
      </c>
      <c r="BS364" s="26">
        <f>+HLOOKUP(BR364,Sistema_Puntos!$Q$5:$Y$43,'Auxiliar General'!BN$5,FALSE)</f>
        <v>0</v>
      </c>
      <c r="BT364" s="26" t="str">
        <f>+IF(VLOOKUP($B364,'Lista Puestos Valorados'!$B$11:$BK$510,MATCH('Auxiliar General'!BN$4,'Lista Puestos Valorados'!$B$10:$BK$10,0),0)="","No relevante",VLOOKUP($B364,'Lista Puestos Valorados'!$B$11:$BK$510,MATCH('Auxiliar General'!BN$4,'Lista Puestos Valorados'!$B$10:$BK$10,0),0))</f>
        <v>No relevante</v>
      </c>
      <c r="BU364" s="26">
        <f>+HLOOKUP(BT364,Sistema_Puntos!$Q$5:$Y$43,'Auxiliar General'!BP$5,FALSE)</f>
        <v>0</v>
      </c>
      <c r="BV364" s="26" t="str">
        <f>+IF(VLOOKUP($B364,'Lista Puestos Valorados'!$B$11:$BK$510,MATCH('Auxiliar General'!BP$4,'Lista Puestos Valorados'!$B$10:$BK$10,0),0)="","No relevante",VLOOKUP($B364,'Lista Puestos Valorados'!$B$11:$BK$510,MATCH('Auxiliar General'!BP$4,'Lista Puestos Valorados'!$B$10:$BK$10,0),0))</f>
        <v>No relevante</v>
      </c>
      <c r="BW364" s="26">
        <f>+HLOOKUP(BV364,Sistema_Puntos!$Q$5:$Y$43,'Auxiliar General'!BR$5,FALSE)</f>
        <v>0</v>
      </c>
      <c r="BX364" s="26" t="str">
        <f>+IF(VLOOKUP($B364,'Lista Puestos Valorados'!$B$11:$BK$510,MATCH('Auxiliar General'!BR$4,'Lista Puestos Valorados'!$B$10:$BK$10,0),0)="","No relevante",VLOOKUP($B364,'Lista Puestos Valorados'!$B$11:$BK$510,MATCH('Auxiliar General'!BR$4,'Lista Puestos Valorados'!$B$10:$BK$10,0),0))</f>
        <v>No relevante</v>
      </c>
      <c r="BY364" s="26">
        <f>+HLOOKUP(BX364,Sistema_Puntos!$Q$5:$Y$43,'Auxiliar General'!BT$5,FALSE)</f>
        <v>0</v>
      </c>
      <c r="BZ364" s="26" t="str">
        <f>+IF(VLOOKUP($B364,'Lista Puestos Valorados'!$B$11:$BK$510,MATCH('Auxiliar General'!BT$4,'Lista Puestos Valorados'!$B$10:$BK$10,0),0)="","No relevante",VLOOKUP($B364,'Lista Puestos Valorados'!$B$11:$BK$510,MATCH('Auxiliar General'!BT$4,'Lista Puestos Valorados'!$B$10:$BK$10,0),0))</f>
        <v>No relevante</v>
      </c>
      <c r="CA364" s="26">
        <f>+HLOOKUP(BZ364,Sistema_Puntos!$Q$5:$Y$43,'Auxiliar General'!BV$5,FALSE)</f>
        <v>0</v>
      </c>
      <c r="CB364" s="26" t="str">
        <f>+IF(VLOOKUP($B364,'Lista Puestos Valorados'!$B$11:$BK$510,MATCH('Auxiliar General'!BV$4,'Lista Puestos Valorados'!$B$10:$BK$10,0),0)="","No relevante",VLOOKUP($B364,'Lista Puestos Valorados'!$B$11:$BK$510,MATCH('Auxiliar General'!BV$4,'Lista Puestos Valorados'!$B$10:$BK$10,0),0))</f>
        <v>No relevante</v>
      </c>
      <c r="CC364" s="26">
        <f>+HLOOKUP(CB364,Sistema_Puntos!$Q$5:$Y$43,'Auxiliar General'!BX$5,FALSE)</f>
        <v>0</v>
      </c>
      <c r="CD364" s="26" t="str">
        <f>+IF(VLOOKUP($B364,'Lista Puestos Valorados'!$B$11:$BK$510,MATCH('Auxiliar General'!BX$4,'Lista Puestos Valorados'!$B$10:$BK$10,0),0)="","No relevante",VLOOKUP($B364,'Lista Puestos Valorados'!$B$11:$BK$510,MATCH('Auxiliar General'!BX$4,'Lista Puestos Valorados'!$B$10:$BK$10,0),0))</f>
        <v>No relevante</v>
      </c>
      <c r="CE364" s="26">
        <f>+HLOOKUP(CD364,Sistema_Puntos!$Q$5:$Y$43,'Auxiliar General'!BZ$5,FALSE)</f>
        <v>0</v>
      </c>
      <c r="CF364" s="26" t="str">
        <f>+IF(VLOOKUP($B364,'Lista Puestos Valorados'!$B$11:$BK$510,MATCH('Auxiliar General'!BZ$4,'Lista Puestos Valorados'!$B$10:$BK$10,0),0)="","No relevante",VLOOKUP($B364,'Lista Puestos Valorados'!$B$11:$BK$510,MATCH('Auxiliar General'!BZ$4,'Lista Puestos Valorados'!$B$10:$BK$10,0),0))</f>
        <v>No relevante</v>
      </c>
      <c r="CG364" s="26">
        <f>+HLOOKUP(CF364,Sistema_Puntos!$Q$5:$Y$43,'Auxiliar General'!CB$5,FALSE)</f>
        <v>0</v>
      </c>
      <c r="CH364" s="29"/>
      <c r="CI364" s="29"/>
    </row>
    <row r="365" spans="2:87" ht="17.55" customHeight="1">
      <c r="B365" s="26">
        <f>+'Listado de Puestos'!B365</f>
        <v>355</v>
      </c>
      <c r="C365" s="26" t="str">
        <f>+IF('Lista Puestos Valorados'!C365="","",'Lista Puestos Valorados'!C365)</f>
        <v/>
      </c>
      <c r="D365" s="26" t="str">
        <f>+IF('Lista Puestos Valorados'!D365="","",'Lista Puestos Valorados'!D365)</f>
        <v/>
      </c>
      <c r="E365" s="26" t="str">
        <f>+IF('Lista Puestos Valorados'!E365="","",'Lista Puestos Valorados'!E365)</f>
        <v/>
      </c>
      <c r="F365" s="26" t="str">
        <f>+IF('Lista Puestos Valorados'!F365="","",'Lista Puestos Valorados'!F365)</f>
        <v/>
      </c>
      <c r="G365" s="26" t="str">
        <f>+IF('Lista Puestos Valorados'!G365="","",'Lista Puestos Valorados'!G365)</f>
        <v/>
      </c>
      <c r="H365" s="26" t="str">
        <f>+IF('Lista Puestos Valorados'!H365="","",'Lista Puestos Valorados'!H365)</f>
        <v/>
      </c>
      <c r="I365" s="26" t="str">
        <f>+IF('Lista Puestos Valorados'!I365="","",'Lista Puestos Valorados'!I365)</f>
        <v/>
      </c>
      <c r="J365" s="118" t="e">
        <f t="array" ref="J365">+IF(L365="","",_xlfn.IFS(L365&lt;='Cortes de Agrupacion'!$F$15,'Cortes de Agrupacion'!$E$15,'Resultados General'!L365&lt;='Cortes de Agrupacion'!$F$14,'Cortes de Agrupacion'!$E$14,'Resultados General'!L365&lt;='Cortes de Agrupacion'!$F$13,'Cortes de Agrupacion'!$E$13,L365&lt;='Cortes de Agrupacion'!$F$12,'Cortes de Agrupacion'!$E$12,'Resultados General'!L365&lt;='Cortes de Agrupacion'!$F$11,'Cortes de Agrupacion'!$E$11,'Resultados General'!L365&lt;='Cortes de Agrupacion'!$F$10,'Cortes de Agrupacion'!$E$10,'Resultados General'!L365&lt;='Cortes de Agrupacion'!$F$9,'Cortes de Agrupacion'!$E$9,'Resultados General'!L365&lt;='Cortes de Agrupacion'!$F$8,'Cortes de Agrupacion'!$E$8,'Resultados General'!L365&lt;='Cortes de Agrupacion'!$F$7,'Cortes de Agrupacion'!$E$7,'Resultados General'!L365&lt;='Cortes de Agrupacion'!$F$6,'Cortes de Agrupacion'!$E$6))</f>
        <v>#VALUE!</v>
      </c>
      <c r="K365" s="118" t="str">
        <f t="shared" si="10"/>
        <v/>
      </c>
      <c r="L365" s="124" t="e">
        <f>#VALUE!</f>
        <v>#VALUE!</v>
      </c>
      <c r="M365" s="26" t="e">
        <f ca="1">+_xlfn.IFNA(VLOOKUP(C365,'Distribución de puestos'!$B$8:$I$507,8,0),"")</f>
        <v>#NAME?</v>
      </c>
      <c r="N365" s="26" t="str">
        <f>+IF(VLOOKUP($B365,'Lista Puestos Valorados'!$B$11:$BK$510,MATCH('Auxiliar General'!H$4,'Lista Puestos Valorados'!$B$10:$BK$10,0),0)="","No relevante",VLOOKUP($B365,'Lista Puestos Valorados'!$B$11:$BK$510,MATCH('Auxiliar General'!H$4,'Lista Puestos Valorados'!$B$10:$BK$10,0),0))</f>
        <v>No relevante</v>
      </c>
      <c r="O365" s="26">
        <f>+HLOOKUP(N365,Sistema_Puntos!$Q$5:$Y$43,'Auxiliar General'!J$5,FALSE)</f>
        <v>0</v>
      </c>
      <c r="P365" s="26" t="str">
        <f>+IF(VLOOKUP($B365,'Lista Puestos Valorados'!$B$11:$BK$510,MATCH('Auxiliar General'!J$4,'Lista Puestos Valorados'!$B$10:$BK$10,0),0)="","No relevante",VLOOKUP($B365,'Lista Puestos Valorados'!$B$11:$BK$510,MATCH('Auxiliar General'!J$4,'Lista Puestos Valorados'!$B$10:$BK$10,0),0))</f>
        <v>No relevante</v>
      </c>
      <c r="Q365" s="26">
        <f>+HLOOKUP(P365,Sistema_Puntos!$Q$5:$Y$43,'Auxiliar General'!L$5,FALSE)</f>
        <v>0</v>
      </c>
      <c r="R365" s="26" t="str">
        <f>+IF(VLOOKUP($B365,'Lista Puestos Valorados'!$B$11:$BK$510,MATCH('Auxiliar General'!L$4,'Lista Puestos Valorados'!$B$10:$BK$10,0),0)="","No relevante",VLOOKUP($B365,'Lista Puestos Valorados'!$B$11:$BK$510,MATCH('Auxiliar General'!L$4,'Lista Puestos Valorados'!$B$10:$BK$10,0),0))</f>
        <v>No relevante</v>
      </c>
      <c r="S365" s="26">
        <f>+HLOOKUP(R365,Sistema_Puntos!$Q$5:$Y$43,'Auxiliar General'!N$5,FALSE)</f>
        <v>0</v>
      </c>
      <c r="T365" s="26" t="str">
        <f>+IF(VLOOKUP($B365,'Lista Puestos Valorados'!$B$11:$BK$510,MATCH('Auxiliar General'!N$4,'Lista Puestos Valorados'!$B$10:$BK$10,0),0)="","No relevante",VLOOKUP($B365,'Lista Puestos Valorados'!$B$11:$BK$510,MATCH('Auxiliar General'!N$4,'Lista Puestos Valorados'!$B$10:$BK$10,0),0))</f>
        <v>No relevante</v>
      </c>
      <c r="U365" s="26">
        <f>+HLOOKUP(T365,Sistema_Puntos!$Q$5:$Y$43,'Auxiliar General'!P$5,FALSE)</f>
        <v>0</v>
      </c>
      <c r="V365" s="26" t="str">
        <f>+IF(VLOOKUP($B365,'Lista Puestos Valorados'!$B$11:$BK$510,MATCH('Auxiliar General'!P$4,'Lista Puestos Valorados'!$B$10:$BK$10,0),0)="","No relevante",VLOOKUP($B365,'Lista Puestos Valorados'!$B$11:$BK$510,MATCH('Auxiliar General'!P$4,'Lista Puestos Valorados'!$B$10:$BK$10,0),0))</f>
        <v>No relevante</v>
      </c>
      <c r="W365" s="26">
        <f>+HLOOKUP(V365,Sistema_Puntos!$Q$5:$Y$43,'Auxiliar General'!R$5,FALSE)</f>
        <v>0</v>
      </c>
      <c r="X365" s="26" t="str">
        <f>+IF(VLOOKUP($B365,'Lista Puestos Valorados'!$B$11:$BK$510,MATCH('Auxiliar General'!R$4,'Lista Puestos Valorados'!$B$10:$BK$10,0),0)="","No relevante",VLOOKUP($B365,'Lista Puestos Valorados'!$B$11:$BK$510,MATCH('Auxiliar General'!R$4,'Lista Puestos Valorados'!$B$10:$BK$10,0),0))</f>
        <v>No relevante</v>
      </c>
      <c r="Y365" s="26">
        <f>+HLOOKUP(X365,Sistema_Puntos!$Q$5:$Y$43,'Auxiliar General'!T$5,FALSE)</f>
        <v>0</v>
      </c>
      <c r="Z365" s="26" t="str">
        <f>+IF(VLOOKUP($B365,'Lista Puestos Valorados'!$B$11:$BK$510,MATCH('Auxiliar General'!T$4,'Lista Puestos Valorados'!$B$10:$BK$10,0),0)="","No relevante",VLOOKUP($B365,'Lista Puestos Valorados'!$B$11:$BK$510,MATCH('Auxiliar General'!T$4,'Lista Puestos Valorados'!$B$10:$BK$10,0),0))</f>
        <v>No relevante</v>
      </c>
      <c r="AA365" s="26">
        <f>+HLOOKUP(Z365,Sistema_Puntos!$Q$5:$Y$43,'Auxiliar General'!V$5,FALSE)</f>
        <v>0</v>
      </c>
      <c r="AB365" s="26" t="str">
        <f>+IF(VLOOKUP($B365,'Lista Puestos Valorados'!$B$11:$BK$510,MATCH('Auxiliar General'!V$4,'Lista Puestos Valorados'!$B$10:$BK$10,0),0)="","No relevante",VLOOKUP($B365,'Lista Puestos Valorados'!$B$11:$BK$510,MATCH('Auxiliar General'!V$4,'Lista Puestos Valorados'!$B$10:$BK$10,0),0))</f>
        <v>No relevante</v>
      </c>
      <c r="AC365" s="26">
        <f>+HLOOKUP(AB365,Sistema_Puntos!$Q$5:$Y$43,'Auxiliar General'!X$5,FALSE)</f>
        <v>0</v>
      </c>
      <c r="AD365" s="26" t="str">
        <f>+IF(VLOOKUP($B365,'Lista Puestos Valorados'!$B$11:$BK$510,MATCH('Auxiliar General'!X$4,'Lista Puestos Valorados'!$B$10:$BK$10,0),0)="","No relevante",VLOOKUP($B365,'Lista Puestos Valorados'!$B$11:$BK$510,MATCH('Auxiliar General'!X$4,'Lista Puestos Valorados'!$B$10:$BK$10,0),0))</f>
        <v>No relevante</v>
      </c>
      <c r="AE365" s="26">
        <f>+HLOOKUP(AD365,Sistema_Puntos!$Q$5:$Y$43,'Auxiliar General'!Z$5,FALSE)</f>
        <v>0</v>
      </c>
      <c r="AF365" s="26" t="str">
        <f>+IF(VLOOKUP($B365,'Lista Puestos Valorados'!$B$11:$BK$510,MATCH('Auxiliar General'!Z$4,'Lista Puestos Valorados'!$B$10:$BK$10,0),0)="","No relevante",VLOOKUP($B365,'Lista Puestos Valorados'!$B$11:$BK$510,MATCH('Auxiliar General'!Z$4,'Lista Puestos Valorados'!$B$10:$BK$10,0),0))</f>
        <v>No relevante</v>
      </c>
      <c r="AG365" s="26">
        <f>+HLOOKUP(AF365,Sistema_Puntos!$Q$5:$Y$43,'Auxiliar General'!AB$5,FALSE)</f>
        <v>0</v>
      </c>
      <c r="AH365" s="26" t="str">
        <f>+IF(VLOOKUP($B365,'Lista Puestos Valorados'!$B$11:$BK$510,MATCH('Auxiliar General'!AB$4,'Lista Puestos Valorados'!$B$10:$BK$10,0),0)="","No relevante",VLOOKUP($B365,'Lista Puestos Valorados'!$B$11:$BK$510,MATCH('Auxiliar General'!AB$4,'Lista Puestos Valorados'!$B$10:$BK$10,0),0))</f>
        <v>No relevante</v>
      </c>
      <c r="AI365" s="26">
        <f>+HLOOKUP(AH365,Sistema_Puntos!$Q$5:$Y$43,'Auxiliar General'!AD$5,FALSE)</f>
        <v>0</v>
      </c>
      <c r="AJ365" s="26" t="str">
        <f>+IF(VLOOKUP($B365,'Lista Puestos Valorados'!$B$11:$BK$510,MATCH('Auxiliar General'!AD$4,'Lista Puestos Valorados'!$B$10:$BK$10,0),0)="","No relevante",VLOOKUP($B365,'Lista Puestos Valorados'!$B$11:$BK$510,MATCH('Auxiliar General'!AD$4,'Lista Puestos Valorados'!$B$10:$BK$10,0),0))</f>
        <v>No relevante</v>
      </c>
      <c r="AK365" s="26">
        <f>+HLOOKUP(AJ365,Sistema_Puntos!$Q$5:$Y$43,'Auxiliar General'!AF$5,FALSE)</f>
        <v>0</v>
      </c>
      <c r="AL365" s="26" t="str">
        <f>+IF(VLOOKUP($B365,'Lista Puestos Valorados'!$B$11:$BK$510,MATCH('Auxiliar General'!AF$4,'Lista Puestos Valorados'!$B$10:$BK$10,0),0)="","No relevante",VLOOKUP($B365,'Lista Puestos Valorados'!$B$11:$BK$510,MATCH('Auxiliar General'!AF$4,'Lista Puestos Valorados'!$B$10:$BK$10,0),0))</f>
        <v>No relevante</v>
      </c>
      <c r="AM365" s="26">
        <f>+HLOOKUP(AL365,Sistema_Puntos!$Q$5:$Y$43,'Auxiliar General'!AH$5,FALSE)</f>
        <v>0</v>
      </c>
      <c r="AN365" s="26" t="str">
        <f>+IF(VLOOKUP($B365,'Lista Puestos Valorados'!$B$11:$BK$510,MATCH('Auxiliar General'!AH$4,'Lista Puestos Valorados'!$B$10:$BK$10,0),0)="","No relevante",VLOOKUP($B365,'Lista Puestos Valorados'!$B$11:$BK$510,MATCH('Auxiliar General'!AH$4,'Lista Puestos Valorados'!$B$10:$BK$10,0),0))</f>
        <v>No relevante</v>
      </c>
      <c r="AO365" s="26">
        <f>+HLOOKUP(AN365,Sistema_Puntos!$Q$5:$Y$43,'Auxiliar General'!AJ$5,FALSE)</f>
        <v>0</v>
      </c>
      <c r="AP365" s="26" t="str">
        <f>+IF(VLOOKUP($B365,'Lista Puestos Valorados'!$B$11:$BK$510,MATCH('Auxiliar General'!AJ$4,'Lista Puestos Valorados'!$B$10:$BK$10,0),0)="","No relevante",VLOOKUP($B365,'Lista Puestos Valorados'!$B$11:$BK$510,MATCH('Auxiliar General'!AJ$4,'Lista Puestos Valorados'!$B$10:$BK$10,0),0))</f>
        <v>No relevante</v>
      </c>
      <c r="AQ365" s="26">
        <f>+HLOOKUP(AP365,Sistema_Puntos!$Q$5:$Y$43,'Auxiliar General'!AL$5,FALSE)</f>
        <v>0</v>
      </c>
      <c r="AR365" s="26" t="str">
        <f>+IF(VLOOKUP($B365,'Lista Puestos Valorados'!$B$11:$BK$510,MATCH('Auxiliar General'!AL$4,'Lista Puestos Valorados'!$B$10:$BK$10,0),0)="","No relevante",VLOOKUP($B365,'Lista Puestos Valorados'!$B$11:$BK$510,MATCH('Auxiliar General'!AL$4,'Lista Puestos Valorados'!$B$10:$BK$10,0),0))</f>
        <v>No relevante</v>
      </c>
      <c r="AS365" s="26">
        <f>+HLOOKUP(AR365,Sistema_Puntos!$Q$5:$Y$43,'Auxiliar General'!AN$5,FALSE)</f>
        <v>0</v>
      </c>
      <c r="AT365" s="26" t="str">
        <f>+IF(VLOOKUP($B365,'Lista Puestos Valorados'!$B$11:$BK$510,MATCH('Auxiliar General'!AN$4,'Lista Puestos Valorados'!$B$10:$BK$10,0),0)="","No relevante",VLOOKUP($B365,'Lista Puestos Valorados'!$B$11:$BK$510,MATCH('Auxiliar General'!AN$4,'Lista Puestos Valorados'!$B$10:$BK$10,0),0))</f>
        <v>No relevante</v>
      </c>
      <c r="AU365" s="26">
        <f>+HLOOKUP(AT365,Sistema_Puntos!$Q$5:$Y$43,'Auxiliar General'!AP$5,FALSE)</f>
        <v>0</v>
      </c>
      <c r="AV365" s="26" t="str">
        <f>+IF(VLOOKUP($B365,'Lista Puestos Valorados'!$B$11:$BK$510,MATCH('Auxiliar General'!AP$4,'Lista Puestos Valorados'!$B$10:$BK$10,0),0)="","No relevante",VLOOKUP($B365,'Lista Puestos Valorados'!$B$11:$BK$510,MATCH('Auxiliar General'!AP$4,'Lista Puestos Valorados'!$B$10:$BK$10,0),0))</f>
        <v>No relevante</v>
      </c>
      <c r="AW365" s="26">
        <f>+HLOOKUP(AV365,Sistema_Puntos!$Q$5:$Y$43,'Auxiliar General'!AR$5,FALSE)</f>
        <v>0</v>
      </c>
      <c r="AX365" s="26" t="str">
        <f>+IF(VLOOKUP($B365,'Lista Puestos Valorados'!$B$11:$BK$510,MATCH('Auxiliar General'!AR$4,'Lista Puestos Valorados'!$B$10:$BK$10,0),0)="","No relevante",VLOOKUP($B365,'Lista Puestos Valorados'!$B$11:$BK$510,MATCH('Auxiliar General'!AR$4,'Lista Puestos Valorados'!$B$10:$BK$10,0),0))</f>
        <v>No relevante</v>
      </c>
      <c r="AY365" s="26">
        <f>+HLOOKUP(AX365,Sistema_Puntos!$Q$5:$Y$43,'Auxiliar General'!AT$5,FALSE)</f>
        <v>0</v>
      </c>
      <c r="AZ365" s="26" t="str">
        <f>+IF(VLOOKUP($B365,'Lista Puestos Valorados'!$B$11:$BK$510,MATCH('Auxiliar General'!AT$4,'Lista Puestos Valorados'!$B$10:$BK$10,0),0)="","No relevante",VLOOKUP($B365,'Lista Puestos Valorados'!$B$11:$BK$510,MATCH('Auxiliar General'!AT$4,'Lista Puestos Valorados'!$B$10:$BK$10,0),0))</f>
        <v>No relevante</v>
      </c>
      <c r="BA365" s="26">
        <f>+HLOOKUP(AZ365,Sistema_Puntos!$Q$5:$Y$43,'Auxiliar General'!AV$5,FALSE)</f>
        <v>0</v>
      </c>
      <c r="BB365" s="26" t="str">
        <f>+IF(VLOOKUP($B365,'Lista Puestos Valorados'!$B$11:$BK$510,MATCH('Auxiliar General'!AV$4,'Lista Puestos Valorados'!$B$10:$BK$10,0),0)="","No relevante",VLOOKUP($B365,'Lista Puestos Valorados'!$B$11:$BK$510,MATCH('Auxiliar General'!AV$4,'Lista Puestos Valorados'!$B$10:$BK$10,0),0))</f>
        <v>No relevante</v>
      </c>
      <c r="BC365" s="26">
        <f>+HLOOKUP(BB365,Sistema_Puntos!$Q$5:$Y$43,'Auxiliar General'!AX$5,FALSE)</f>
        <v>0</v>
      </c>
      <c r="BD365" s="26" t="str">
        <f>+IF(VLOOKUP($B365,'Lista Puestos Valorados'!$B$11:$BK$510,MATCH('Auxiliar General'!AX$4,'Lista Puestos Valorados'!$B$10:$BK$10,0),0)="","No relevante",VLOOKUP($B365,'Lista Puestos Valorados'!$B$11:$BK$510,MATCH('Auxiliar General'!AX$4,'Lista Puestos Valorados'!$B$10:$BK$10,0),0))</f>
        <v>No relevante</v>
      </c>
      <c r="BE365" s="26">
        <f>+HLOOKUP(BD365,Sistema_Puntos!$Q$5:$Y$43,'Auxiliar General'!AZ$5,FALSE)</f>
        <v>0</v>
      </c>
      <c r="BF365" s="26" t="str">
        <f>+IF(VLOOKUP($B365,'Lista Puestos Valorados'!$B$11:$BK$510,MATCH('Auxiliar General'!AZ$4,'Lista Puestos Valorados'!$B$10:$BK$10,0),0)="","No relevante",VLOOKUP($B365,'Lista Puestos Valorados'!$B$11:$BK$510,MATCH('Auxiliar General'!AZ$4,'Lista Puestos Valorados'!$B$10:$BK$10,0),0))</f>
        <v>No relevante</v>
      </c>
      <c r="BG365" s="26">
        <f>+HLOOKUP(BF365,Sistema_Puntos!$Q$5:$Y$43,'Auxiliar General'!BB$5,FALSE)</f>
        <v>0</v>
      </c>
      <c r="BH365" s="26" t="str">
        <f>+IF(VLOOKUP($B365,'Lista Puestos Valorados'!$B$11:$BK$510,MATCH('Auxiliar General'!BB$4,'Lista Puestos Valorados'!$B$10:$BK$10,0),0)="","No relevante",VLOOKUP($B365,'Lista Puestos Valorados'!$B$11:$BK$510,MATCH('Auxiliar General'!BB$4,'Lista Puestos Valorados'!$B$10:$BK$10,0),0))</f>
        <v>No relevante</v>
      </c>
      <c r="BI365" s="26">
        <f>+HLOOKUP(BH365,Sistema_Puntos!$Q$5:$Y$43,'Auxiliar General'!BD$5,FALSE)</f>
        <v>0</v>
      </c>
      <c r="BJ365" s="26" t="str">
        <f>+IF(VLOOKUP($B365,'Lista Puestos Valorados'!$B$11:$BK$510,MATCH('Auxiliar General'!BD$4,'Lista Puestos Valorados'!$B$10:$BK$10,0),0)="","No relevante",VLOOKUP($B365,'Lista Puestos Valorados'!$B$11:$BK$510,MATCH('Auxiliar General'!BD$4,'Lista Puestos Valorados'!$B$10:$BK$10,0),0))</f>
        <v>No relevante</v>
      </c>
      <c r="BK365" s="26">
        <f>+HLOOKUP(BJ365,Sistema_Puntos!$Q$5:$Y$43,'Auxiliar General'!BF$5,FALSE)</f>
        <v>0</v>
      </c>
      <c r="BL365" s="26" t="str">
        <f>+IF(VLOOKUP($B365,'Lista Puestos Valorados'!$B$11:$BK$510,MATCH('Auxiliar General'!BF$4,'Lista Puestos Valorados'!$B$10:$BK$10,0),0)="","No relevante",VLOOKUP($B365,'Lista Puestos Valorados'!$B$11:$BK$510,MATCH('Auxiliar General'!BF$4,'Lista Puestos Valorados'!$B$10:$BK$10,0),0))</f>
        <v>No relevante</v>
      </c>
      <c r="BM365" s="26">
        <f>+HLOOKUP(BL365,Sistema_Puntos!$Q$5:$Y$43,'Auxiliar General'!BH$5,FALSE)</f>
        <v>0</v>
      </c>
      <c r="BN365" s="26" t="str">
        <f>+IF(VLOOKUP($B365,'Lista Puestos Valorados'!$B$11:$BK$510,MATCH('Auxiliar General'!BH$4,'Lista Puestos Valorados'!$B$10:$BK$10,0),0)="","No relevante",VLOOKUP($B365,'Lista Puestos Valorados'!$B$11:$BK$510,MATCH('Auxiliar General'!BH$4,'Lista Puestos Valorados'!$B$10:$BK$10,0),0))</f>
        <v>No relevante</v>
      </c>
      <c r="BO365" s="26">
        <f>+HLOOKUP(BN365,Sistema_Puntos!$Q$5:$Y$43,'Auxiliar General'!BJ$5,FALSE)</f>
        <v>0</v>
      </c>
      <c r="BP365" s="26" t="str">
        <f>+IF(VLOOKUP($B365,'Lista Puestos Valorados'!$B$11:$BK$510,MATCH('Auxiliar General'!BJ$4,'Lista Puestos Valorados'!$B$10:$BK$10,0),0)="","No relevante",VLOOKUP($B365,'Lista Puestos Valorados'!$B$11:$BK$510,MATCH('Auxiliar General'!BJ$4,'Lista Puestos Valorados'!$B$10:$BK$10,0),0))</f>
        <v>No relevante</v>
      </c>
      <c r="BQ365" s="26">
        <f>+HLOOKUP(BP365,Sistema_Puntos!$Q$5:$Y$43,'Auxiliar General'!BL$5,FALSE)</f>
        <v>0</v>
      </c>
      <c r="BR365" s="26" t="str">
        <f>+IF(VLOOKUP($B365,'Lista Puestos Valorados'!$B$11:$BK$510,MATCH('Auxiliar General'!BL$4,'Lista Puestos Valorados'!$B$10:$BK$10,0),0)="","No relevante",VLOOKUP($B365,'Lista Puestos Valorados'!$B$11:$BK$510,MATCH('Auxiliar General'!BL$4,'Lista Puestos Valorados'!$B$10:$BK$10,0),0))</f>
        <v>No relevante</v>
      </c>
      <c r="BS365" s="26">
        <f>+HLOOKUP(BR365,Sistema_Puntos!$Q$5:$Y$43,'Auxiliar General'!BN$5,FALSE)</f>
        <v>0</v>
      </c>
      <c r="BT365" s="26" t="str">
        <f>+IF(VLOOKUP($B365,'Lista Puestos Valorados'!$B$11:$BK$510,MATCH('Auxiliar General'!BN$4,'Lista Puestos Valorados'!$B$10:$BK$10,0),0)="","No relevante",VLOOKUP($B365,'Lista Puestos Valorados'!$B$11:$BK$510,MATCH('Auxiliar General'!BN$4,'Lista Puestos Valorados'!$B$10:$BK$10,0),0))</f>
        <v>No relevante</v>
      </c>
      <c r="BU365" s="26">
        <f>+HLOOKUP(BT365,Sistema_Puntos!$Q$5:$Y$43,'Auxiliar General'!BP$5,FALSE)</f>
        <v>0</v>
      </c>
      <c r="BV365" s="26" t="str">
        <f>+IF(VLOOKUP($B365,'Lista Puestos Valorados'!$B$11:$BK$510,MATCH('Auxiliar General'!BP$4,'Lista Puestos Valorados'!$B$10:$BK$10,0),0)="","No relevante",VLOOKUP($B365,'Lista Puestos Valorados'!$B$11:$BK$510,MATCH('Auxiliar General'!BP$4,'Lista Puestos Valorados'!$B$10:$BK$10,0),0))</f>
        <v>No relevante</v>
      </c>
      <c r="BW365" s="26">
        <f>+HLOOKUP(BV365,Sistema_Puntos!$Q$5:$Y$43,'Auxiliar General'!BR$5,FALSE)</f>
        <v>0</v>
      </c>
      <c r="BX365" s="26" t="str">
        <f>+IF(VLOOKUP($B365,'Lista Puestos Valorados'!$B$11:$BK$510,MATCH('Auxiliar General'!BR$4,'Lista Puestos Valorados'!$B$10:$BK$10,0),0)="","No relevante",VLOOKUP($B365,'Lista Puestos Valorados'!$B$11:$BK$510,MATCH('Auxiliar General'!BR$4,'Lista Puestos Valorados'!$B$10:$BK$10,0),0))</f>
        <v>No relevante</v>
      </c>
      <c r="BY365" s="26">
        <f>+HLOOKUP(BX365,Sistema_Puntos!$Q$5:$Y$43,'Auxiliar General'!BT$5,FALSE)</f>
        <v>0</v>
      </c>
      <c r="BZ365" s="26" t="str">
        <f>+IF(VLOOKUP($B365,'Lista Puestos Valorados'!$B$11:$BK$510,MATCH('Auxiliar General'!BT$4,'Lista Puestos Valorados'!$B$10:$BK$10,0),0)="","No relevante",VLOOKUP($B365,'Lista Puestos Valorados'!$B$11:$BK$510,MATCH('Auxiliar General'!BT$4,'Lista Puestos Valorados'!$B$10:$BK$10,0),0))</f>
        <v>No relevante</v>
      </c>
      <c r="CA365" s="26">
        <f>+HLOOKUP(BZ365,Sistema_Puntos!$Q$5:$Y$43,'Auxiliar General'!BV$5,FALSE)</f>
        <v>0</v>
      </c>
      <c r="CB365" s="26" t="str">
        <f>+IF(VLOOKUP($B365,'Lista Puestos Valorados'!$B$11:$BK$510,MATCH('Auxiliar General'!BV$4,'Lista Puestos Valorados'!$B$10:$BK$10,0),0)="","No relevante",VLOOKUP($B365,'Lista Puestos Valorados'!$B$11:$BK$510,MATCH('Auxiliar General'!BV$4,'Lista Puestos Valorados'!$B$10:$BK$10,0),0))</f>
        <v>No relevante</v>
      </c>
      <c r="CC365" s="26">
        <f>+HLOOKUP(CB365,Sistema_Puntos!$Q$5:$Y$43,'Auxiliar General'!BX$5,FALSE)</f>
        <v>0</v>
      </c>
      <c r="CD365" s="26" t="str">
        <f>+IF(VLOOKUP($B365,'Lista Puestos Valorados'!$B$11:$BK$510,MATCH('Auxiliar General'!BX$4,'Lista Puestos Valorados'!$B$10:$BK$10,0),0)="","No relevante",VLOOKUP($B365,'Lista Puestos Valorados'!$B$11:$BK$510,MATCH('Auxiliar General'!BX$4,'Lista Puestos Valorados'!$B$10:$BK$10,0),0))</f>
        <v>No relevante</v>
      </c>
      <c r="CE365" s="26">
        <f>+HLOOKUP(CD365,Sistema_Puntos!$Q$5:$Y$43,'Auxiliar General'!BZ$5,FALSE)</f>
        <v>0</v>
      </c>
      <c r="CF365" s="26" t="str">
        <f>+IF(VLOOKUP($B365,'Lista Puestos Valorados'!$B$11:$BK$510,MATCH('Auxiliar General'!BZ$4,'Lista Puestos Valorados'!$B$10:$BK$10,0),0)="","No relevante",VLOOKUP($B365,'Lista Puestos Valorados'!$B$11:$BK$510,MATCH('Auxiliar General'!BZ$4,'Lista Puestos Valorados'!$B$10:$BK$10,0),0))</f>
        <v>No relevante</v>
      </c>
      <c r="CG365" s="26">
        <f>+HLOOKUP(CF365,Sistema_Puntos!$Q$5:$Y$43,'Auxiliar General'!CB$5,FALSE)</f>
        <v>0</v>
      </c>
      <c r="CH365" s="29"/>
      <c r="CI365" s="29"/>
    </row>
    <row r="366" spans="2:87" ht="17.55" customHeight="1">
      <c r="B366" s="26">
        <f>+'Listado de Puestos'!B366</f>
        <v>356</v>
      </c>
      <c r="C366" s="26" t="str">
        <f>+IF('Lista Puestos Valorados'!C366="","",'Lista Puestos Valorados'!C366)</f>
        <v/>
      </c>
      <c r="D366" s="26" t="str">
        <f>+IF('Lista Puestos Valorados'!D366="","",'Lista Puestos Valorados'!D366)</f>
        <v/>
      </c>
      <c r="E366" s="26" t="str">
        <f>+IF('Lista Puestos Valorados'!E366="","",'Lista Puestos Valorados'!E366)</f>
        <v/>
      </c>
      <c r="F366" s="26" t="str">
        <f>+IF('Lista Puestos Valorados'!F366="","",'Lista Puestos Valorados'!F366)</f>
        <v/>
      </c>
      <c r="G366" s="26" t="str">
        <f>+IF('Lista Puestos Valorados'!G366="","",'Lista Puestos Valorados'!G366)</f>
        <v/>
      </c>
      <c r="H366" s="26" t="str">
        <f>+IF('Lista Puestos Valorados'!H366="","",'Lista Puestos Valorados'!H366)</f>
        <v/>
      </c>
      <c r="I366" s="26" t="str">
        <f>+IF('Lista Puestos Valorados'!I366="","",'Lista Puestos Valorados'!I366)</f>
        <v/>
      </c>
      <c r="J366" s="118" t="e">
        <f t="array" ref="J366">+IF(L366="","",_xlfn.IFS(L366&lt;='Cortes de Agrupacion'!$F$15,'Cortes de Agrupacion'!$E$15,'Resultados General'!L366&lt;='Cortes de Agrupacion'!$F$14,'Cortes de Agrupacion'!$E$14,'Resultados General'!L366&lt;='Cortes de Agrupacion'!$F$13,'Cortes de Agrupacion'!$E$13,L366&lt;='Cortes de Agrupacion'!$F$12,'Cortes de Agrupacion'!$E$12,'Resultados General'!L366&lt;='Cortes de Agrupacion'!$F$11,'Cortes de Agrupacion'!$E$11,'Resultados General'!L366&lt;='Cortes de Agrupacion'!$F$10,'Cortes de Agrupacion'!$E$10,'Resultados General'!L366&lt;='Cortes de Agrupacion'!$F$9,'Cortes de Agrupacion'!$E$9,'Resultados General'!L366&lt;='Cortes de Agrupacion'!$F$8,'Cortes de Agrupacion'!$E$8,'Resultados General'!L366&lt;='Cortes de Agrupacion'!$F$7,'Cortes de Agrupacion'!$E$7,'Resultados General'!L366&lt;='Cortes de Agrupacion'!$F$6,'Cortes de Agrupacion'!$E$6))</f>
        <v>#VALUE!</v>
      </c>
      <c r="K366" s="118" t="str">
        <f t="shared" si="10"/>
        <v/>
      </c>
      <c r="L366" s="124" t="e">
        <f>#VALUE!</f>
        <v>#VALUE!</v>
      </c>
      <c r="M366" s="26" t="e">
        <f ca="1">+_xlfn.IFNA(VLOOKUP(C366,'Distribución de puestos'!$B$8:$I$507,8,0),"")</f>
        <v>#NAME?</v>
      </c>
      <c r="N366" s="26" t="str">
        <f>+IF(VLOOKUP($B366,'Lista Puestos Valorados'!$B$11:$BK$510,MATCH('Auxiliar General'!H$4,'Lista Puestos Valorados'!$B$10:$BK$10,0),0)="","No relevante",VLOOKUP($B366,'Lista Puestos Valorados'!$B$11:$BK$510,MATCH('Auxiliar General'!H$4,'Lista Puestos Valorados'!$B$10:$BK$10,0),0))</f>
        <v>No relevante</v>
      </c>
      <c r="O366" s="26">
        <f>+HLOOKUP(N366,Sistema_Puntos!$Q$5:$Y$43,'Auxiliar General'!J$5,FALSE)</f>
        <v>0</v>
      </c>
      <c r="P366" s="26" t="str">
        <f>+IF(VLOOKUP($B366,'Lista Puestos Valorados'!$B$11:$BK$510,MATCH('Auxiliar General'!J$4,'Lista Puestos Valorados'!$B$10:$BK$10,0),0)="","No relevante",VLOOKUP($B366,'Lista Puestos Valorados'!$B$11:$BK$510,MATCH('Auxiliar General'!J$4,'Lista Puestos Valorados'!$B$10:$BK$10,0),0))</f>
        <v>No relevante</v>
      </c>
      <c r="Q366" s="26">
        <f>+HLOOKUP(P366,Sistema_Puntos!$Q$5:$Y$43,'Auxiliar General'!L$5,FALSE)</f>
        <v>0</v>
      </c>
      <c r="R366" s="26" t="str">
        <f>+IF(VLOOKUP($B366,'Lista Puestos Valorados'!$B$11:$BK$510,MATCH('Auxiliar General'!L$4,'Lista Puestos Valorados'!$B$10:$BK$10,0),0)="","No relevante",VLOOKUP($B366,'Lista Puestos Valorados'!$B$11:$BK$510,MATCH('Auxiliar General'!L$4,'Lista Puestos Valorados'!$B$10:$BK$10,0),0))</f>
        <v>No relevante</v>
      </c>
      <c r="S366" s="26">
        <f>+HLOOKUP(R366,Sistema_Puntos!$Q$5:$Y$43,'Auxiliar General'!N$5,FALSE)</f>
        <v>0</v>
      </c>
      <c r="T366" s="26" t="str">
        <f>+IF(VLOOKUP($B366,'Lista Puestos Valorados'!$B$11:$BK$510,MATCH('Auxiliar General'!N$4,'Lista Puestos Valorados'!$B$10:$BK$10,0),0)="","No relevante",VLOOKUP($B366,'Lista Puestos Valorados'!$B$11:$BK$510,MATCH('Auxiliar General'!N$4,'Lista Puestos Valorados'!$B$10:$BK$10,0),0))</f>
        <v>No relevante</v>
      </c>
      <c r="U366" s="26">
        <f>+HLOOKUP(T366,Sistema_Puntos!$Q$5:$Y$43,'Auxiliar General'!P$5,FALSE)</f>
        <v>0</v>
      </c>
      <c r="V366" s="26" t="str">
        <f>+IF(VLOOKUP($B366,'Lista Puestos Valorados'!$B$11:$BK$510,MATCH('Auxiliar General'!P$4,'Lista Puestos Valorados'!$B$10:$BK$10,0),0)="","No relevante",VLOOKUP($B366,'Lista Puestos Valorados'!$B$11:$BK$510,MATCH('Auxiliar General'!P$4,'Lista Puestos Valorados'!$B$10:$BK$10,0),0))</f>
        <v>No relevante</v>
      </c>
      <c r="W366" s="26">
        <f>+HLOOKUP(V366,Sistema_Puntos!$Q$5:$Y$43,'Auxiliar General'!R$5,FALSE)</f>
        <v>0</v>
      </c>
      <c r="X366" s="26" t="str">
        <f>+IF(VLOOKUP($B366,'Lista Puestos Valorados'!$B$11:$BK$510,MATCH('Auxiliar General'!R$4,'Lista Puestos Valorados'!$B$10:$BK$10,0),0)="","No relevante",VLOOKUP($B366,'Lista Puestos Valorados'!$B$11:$BK$510,MATCH('Auxiliar General'!R$4,'Lista Puestos Valorados'!$B$10:$BK$10,0),0))</f>
        <v>No relevante</v>
      </c>
      <c r="Y366" s="26">
        <f>+HLOOKUP(X366,Sistema_Puntos!$Q$5:$Y$43,'Auxiliar General'!T$5,FALSE)</f>
        <v>0</v>
      </c>
      <c r="Z366" s="26" t="str">
        <f>+IF(VLOOKUP($B366,'Lista Puestos Valorados'!$B$11:$BK$510,MATCH('Auxiliar General'!T$4,'Lista Puestos Valorados'!$B$10:$BK$10,0),0)="","No relevante",VLOOKUP($B366,'Lista Puestos Valorados'!$B$11:$BK$510,MATCH('Auxiliar General'!T$4,'Lista Puestos Valorados'!$B$10:$BK$10,0),0))</f>
        <v>No relevante</v>
      </c>
      <c r="AA366" s="26">
        <f>+HLOOKUP(Z366,Sistema_Puntos!$Q$5:$Y$43,'Auxiliar General'!V$5,FALSE)</f>
        <v>0</v>
      </c>
      <c r="AB366" s="26" t="str">
        <f>+IF(VLOOKUP($B366,'Lista Puestos Valorados'!$B$11:$BK$510,MATCH('Auxiliar General'!V$4,'Lista Puestos Valorados'!$B$10:$BK$10,0),0)="","No relevante",VLOOKUP($B366,'Lista Puestos Valorados'!$B$11:$BK$510,MATCH('Auxiliar General'!V$4,'Lista Puestos Valorados'!$B$10:$BK$10,0),0))</f>
        <v>No relevante</v>
      </c>
      <c r="AC366" s="26">
        <f>+HLOOKUP(AB366,Sistema_Puntos!$Q$5:$Y$43,'Auxiliar General'!X$5,FALSE)</f>
        <v>0</v>
      </c>
      <c r="AD366" s="26" t="str">
        <f>+IF(VLOOKUP($B366,'Lista Puestos Valorados'!$B$11:$BK$510,MATCH('Auxiliar General'!X$4,'Lista Puestos Valorados'!$B$10:$BK$10,0),0)="","No relevante",VLOOKUP($B366,'Lista Puestos Valorados'!$B$11:$BK$510,MATCH('Auxiliar General'!X$4,'Lista Puestos Valorados'!$B$10:$BK$10,0),0))</f>
        <v>No relevante</v>
      </c>
      <c r="AE366" s="26">
        <f>+HLOOKUP(AD366,Sistema_Puntos!$Q$5:$Y$43,'Auxiliar General'!Z$5,FALSE)</f>
        <v>0</v>
      </c>
      <c r="AF366" s="26" t="str">
        <f>+IF(VLOOKUP($B366,'Lista Puestos Valorados'!$B$11:$BK$510,MATCH('Auxiliar General'!Z$4,'Lista Puestos Valorados'!$B$10:$BK$10,0),0)="","No relevante",VLOOKUP($B366,'Lista Puestos Valorados'!$B$11:$BK$510,MATCH('Auxiliar General'!Z$4,'Lista Puestos Valorados'!$B$10:$BK$10,0),0))</f>
        <v>No relevante</v>
      </c>
      <c r="AG366" s="26">
        <f>+HLOOKUP(AF366,Sistema_Puntos!$Q$5:$Y$43,'Auxiliar General'!AB$5,FALSE)</f>
        <v>0</v>
      </c>
      <c r="AH366" s="26" t="str">
        <f>+IF(VLOOKUP($B366,'Lista Puestos Valorados'!$B$11:$BK$510,MATCH('Auxiliar General'!AB$4,'Lista Puestos Valorados'!$B$10:$BK$10,0),0)="","No relevante",VLOOKUP($B366,'Lista Puestos Valorados'!$B$11:$BK$510,MATCH('Auxiliar General'!AB$4,'Lista Puestos Valorados'!$B$10:$BK$10,0),0))</f>
        <v>No relevante</v>
      </c>
      <c r="AI366" s="26">
        <f>+HLOOKUP(AH366,Sistema_Puntos!$Q$5:$Y$43,'Auxiliar General'!AD$5,FALSE)</f>
        <v>0</v>
      </c>
      <c r="AJ366" s="26" t="str">
        <f>+IF(VLOOKUP($B366,'Lista Puestos Valorados'!$B$11:$BK$510,MATCH('Auxiliar General'!AD$4,'Lista Puestos Valorados'!$B$10:$BK$10,0),0)="","No relevante",VLOOKUP($B366,'Lista Puestos Valorados'!$B$11:$BK$510,MATCH('Auxiliar General'!AD$4,'Lista Puestos Valorados'!$B$10:$BK$10,0),0))</f>
        <v>No relevante</v>
      </c>
      <c r="AK366" s="26">
        <f>+HLOOKUP(AJ366,Sistema_Puntos!$Q$5:$Y$43,'Auxiliar General'!AF$5,FALSE)</f>
        <v>0</v>
      </c>
      <c r="AL366" s="26" t="str">
        <f>+IF(VLOOKUP($B366,'Lista Puestos Valorados'!$B$11:$BK$510,MATCH('Auxiliar General'!AF$4,'Lista Puestos Valorados'!$B$10:$BK$10,0),0)="","No relevante",VLOOKUP($B366,'Lista Puestos Valorados'!$B$11:$BK$510,MATCH('Auxiliar General'!AF$4,'Lista Puestos Valorados'!$B$10:$BK$10,0),0))</f>
        <v>No relevante</v>
      </c>
      <c r="AM366" s="26">
        <f>+HLOOKUP(AL366,Sistema_Puntos!$Q$5:$Y$43,'Auxiliar General'!AH$5,FALSE)</f>
        <v>0</v>
      </c>
      <c r="AN366" s="26" t="str">
        <f>+IF(VLOOKUP($B366,'Lista Puestos Valorados'!$B$11:$BK$510,MATCH('Auxiliar General'!AH$4,'Lista Puestos Valorados'!$B$10:$BK$10,0),0)="","No relevante",VLOOKUP($B366,'Lista Puestos Valorados'!$B$11:$BK$510,MATCH('Auxiliar General'!AH$4,'Lista Puestos Valorados'!$B$10:$BK$10,0),0))</f>
        <v>No relevante</v>
      </c>
      <c r="AO366" s="26">
        <f>+HLOOKUP(AN366,Sistema_Puntos!$Q$5:$Y$43,'Auxiliar General'!AJ$5,FALSE)</f>
        <v>0</v>
      </c>
      <c r="AP366" s="26" t="str">
        <f>+IF(VLOOKUP($B366,'Lista Puestos Valorados'!$B$11:$BK$510,MATCH('Auxiliar General'!AJ$4,'Lista Puestos Valorados'!$B$10:$BK$10,0),0)="","No relevante",VLOOKUP($B366,'Lista Puestos Valorados'!$B$11:$BK$510,MATCH('Auxiliar General'!AJ$4,'Lista Puestos Valorados'!$B$10:$BK$10,0),0))</f>
        <v>No relevante</v>
      </c>
      <c r="AQ366" s="26">
        <f>+HLOOKUP(AP366,Sistema_Puntos!$Q$5:$Y$43,'Auxiliar General'!AL$5,FALSE)</f>
        <v>0</v>
      </c>
      <c r="AR366" s="26" t="str">
        <f>+IF(VLOOKUP($B366,'Lista Puestos Valorados'!$B$11:$BK$510,MATCH('Auxiliar General'!AL$4,'Lista Puestos Valorados'!$B$10:$BK$10,0),0)="","No relevante",VLOOKUP($B366,'Lista Puestos Valorados'!$B$11:$BK$510,MATCH('Auxiliar General'!AL$4,'Lista Puestos Valorados'!$B$10:$BK$10,0),0))</f>
        <v>No relevante</v>
      </c>
      <c r="AS366" s="26">
        <f>+HLOOKUP(AR366,Sistema_Puntos!$Q$5:$Y$43,'Auxiliar General'!AN$5,FALSE)</f>
        <v>0</v>
      </c>
      <c r="AT366" s="26" t="str">
        <f>+IF(VLOOKUP($B366,'Lista Puestos Valorados'!$B$11:$BK$510,MATCH('Auxiliar General'!AN$4,'Lista Puestos Valorados'!$B$10:$BK$10,0),0)="","No relevante",VLOOKUP($B366,'Lista Puestos Valorados'!$B$11:$BK$510,MATCH('Auxiliar General'!AN$4,'Lista Puestos Valorados'!$B$10:$BK$10,0),0))</f>
        <v>No relevante</v>
      </c>
      <c r="AU366" s="26">
        <f>+HLOOKUP(AT366,Sistema_Puntos!$Q$5:$Y$43,'Auxiliar General'!AP$5,FALSE)</f>
        <v>0</v>
      </c>
      <c r="AV366" s="26" t="str">
        <f>+IF(VLOOKUP($B366,'Lista Puestos Valorados'!$B$11:$BK$510,MATCH('Auxiliar General'!AP$4,'Lista Puestos Valorados'!$B$10:$BK$10,0),0)="","No relevante",VLOOKUP($B366,'Lista Puestos Valorados'!$B$11:$BK$510,MATCH('Auxiliar General'!AP$4,'Lista Puestos Valorados'!$B$10:$BK$10,0),0))</f>
        <v>No relevante</v>
      </c>
      <c r="AW366" s="26">
        <f>+HLOOKUP(AV366,Sistema_Puntos!$Q$5:$Y$43,'Auxiliar General'!AR$5,FALSE)</f>
        <v>0</v>
      </c>
      <c r="AX366" s="26" t="str">
        <f>+IF(VLOOKUP($B366,'Lista Puestos Valorados'!$B$11:$BK$510,MATCH('Auxiliar General'!AR$4,'Lista Puestos Valorados'!$B$10:$BK$10,0),0)="","No relevante",VLOOKUP($B366,'Lista Puestos Valorados'!$B$11:$BK$510,MATCH('Auxiliar General'!AR$4,'Lista Puestos Valorados'!$B$10:$BK$10,0),0))</f>
        <v>No relevante</v>
      </c>
      <c r="AY366" s="26">
        <f>+HLOOKUP(AX366,Sistema_Puntos!$Q$5:$Y$43,'Auxiliar General'!AT$5,FALSE)</f>
        <v>0</v>
      </c>
      <c r="AZ366" s="26" t="str">
        <f>+IF(VLOOKUP($B366,'Lista Puestos Valorados'!$B$11:$BK$510,MATCH('Auxiliar General'!AT$4,'Lista Puestos Valorados'!$B$10:$BK$10,0),0)="","No relevante",VLOOKUP($B366,'Lista Puestos Valorados'!$B$11:$BK$510,MATCH('Auxiliar General'!AT$4,'Lista Puestos Valorados'!$B$10:$BK$10,0),0))</f>
        <v>No relevante</v>
      </c>
      <c r="BA366" s="26">
        <f>+HLOOKUP(AZ366,Sistema_Puntos!$Q$5:$Y$43,'Auxiliar General'!AV$5,FALSE)</f>
        <v>0</v>
      </c>
      <c r="BB366" s="26" t="str">
        <f>+IF(VLOOKUP($B366,'Lista Puestos Valorados'!$B$11:$BK$510,MATCH('Auxiliar General'!AV$4,'Lista Puestos Valorados'!$B$10:$BK$10,0),0)="","No relevante",VLOOKUP($B366,'Lista Puestos Valorados'!$B$11:$BK$510,MATCH('Auxiliar General'!AV$4,'Lista Puestos Valorados'!$B$10:$BK$10,0),0))</f>
        <v>No relevante</v>
      </c>
      <c r="BC366" s="26">
        <f>+HLOOKUP(BB366,Sistema_Puntos!$Q$5:$Y$43,'Auxiliar General'!AX$5,FALSE)</f>
        <v>0</v>
      </c>
      <c r="BD366" s="26" t="str">
        <f>+IF(VLOOKUP($B366,'Lista Puestos Valorados'!$B$11:$BK$510,MATCH('Auxiliar General'!AX$4,'Lista Puestos Valorados'!$B$10:$BK$10,0),0)="","No relevante",VLOOKUP($B366,'Lista Puestos Valorados'!$B$11:$BK$510,MATCH('Auxiliar General'!AX$4,'Lista Puestos Valorados'!$B$10:$BK$10,0),0))</f>
        <v>No relevante</v>
      </c>
      <c r="BE366" s="26">
        <f>+HLOOKUP(BD366,Sistema_Puntos!$Q$5:$Y$43,'Auxiliar General'!AZ$5,FALSE)</f>
        <v>0</v>
      </c>
      <c r="BF366" s="26" t="str">
        <f>+IF(VLOOKUP($B366,'Lista Puestos Valorados'!$B$11:$BK$510,MATCH('Auxiliar General'!AZ$4,'Lista Puestos Valorados'!$B$10:$BK$10,0),0)="","No relevante",VLOOKUP($B366,'Lista Puestos Valorados'!$B$11:$BK$510,MATCH('Auxiliar General'!AZ$4,'Lista Puestos Valorados'!$B$10:$BK$10,0),0))</f>
        <v>No relevante</v>
      </c>
      <c r="BG366" s="26">
        <f>+HLOOKUP(BF366,Sistema_Puntos!$Q$5:$Y$43,'Auxiliar General'!BB$5,FALSE)</f>
        <v>0</v>
      </c>
      <c r="BH366" s="26" t="str">
        <f>+IF(VLOOKUP($B366,'Lista Puestos Valorados'!$B$11:$BK$510,MATCH('Auxiliar General'!BB$4,'Lista Puestos Valorados'!$B$10:$BK$10,0),0)="","No relevante",VLOOKUP($B366,'Lista Puestos Valorados'!$B$11:$BK$510,MATCH('Auxiliar General'!BB$4,'Lista Puestos Valorados'!$B$10:$BK$10,0),0))</f>
        <v>No relevante</v>
      </c>
      <c r="BI366" s="26">
        <f>+HLOOKUP(BH366,Sistema_Puntos!$Q$5:$Y$43,'Auxiliar General'!BD$5,FALSE)</f>
        <v>0</v>
      </c>
      <c r="BJ366" s="26" t="str">
        <f>+IF(VLOOKUP($B366,'Lista Puestos Valorados'!$B$11:$BK$510,MATCH('Auxiliar General'!BD$4,'Lista Puestos Valorados'!$B$10:$BK$10,0),0)="","No relevante",VLOOKUP($B366,'Lista Puestos Valorados'!$B$11:$BK$510,MATCH('Auxiliar General'!BD$4,'Lista Puestos Valorados'!$B$10:$BK$10,0),0))</f>
        <v>No relevante</v>
      </c>
      <c r="BK366" s="26">
        <f>+HLOOKUP(BJ366,Sistema_Puntos!$Q$5:$Y$43,'Auxiliar General'!BF$5,FALSE)</f>
        <v>0</v>
      </c>
      <c r="BL366" s="26" t="str">
        <f>+IF(VLOOKUP($B366,'Lista Puestos Valorados'!$B$11:$BK$510,MATCH('Auxiliar General'!BF$4,'Lista Puestos Valorados'!$B$10:$BK$10,0),0)="","No relevante",VLOOKUP($B366,'Lista Puestos Valorados'!$B$11:$BK$510,MATCH('Auxiliar General'!BF$4,'Lista Puestos Valorados'!$B$10:$BK$10,0),0))</f>
        <v>No relevante</v>
      </c>
      <c r="BM366" s="26">
        <f>+HLOOKUP(BL366,Sistema_Puntos!$Q$5:$Y$43,'Auxiliar General'!BH$5,FALSE)</f>
        <v>0</v>
      </c>
      <c r="BN366" s="26" t="str">
        <f>+IF(VLOOKUP($B366,'Lista Puestos Valorados'!$B$11:$BK$510,MATCH('Auxiliar General'!BH$4,'Lista Puestos Valorados'!$B$10:$BK$10,0),0)="","No relevante",VLOOKUP($B366,'Lista Puestos Valorados'!$B$11:$BK$510,MATCH('Auxiliar General'!BH$4,'Lista Puestos Valorados'!$B$10:$BK$10,0),0))</f>
        <v>No relevante</v>
      </c>
      <c r="BO366" s="26">
        <f>+HLOOKUP(BN366,Sistema_Puntos!$Q$5:$Y$43,'Auxiliar General'!BJ$5,FALSE)</f>
        <v>0</v>
      </c>
      <c r="BP366" s="26" t="str">
        <f>+IF(VLOOKUP($B366,'Lista Puestos Valorados'!$B$11:$BK$510,MATCH('Auxiliar General'!BJ$4,'Lista Puestos Valorados'!$B$10:$BK$10,0),0)="","No relevante",VLOOKUP($B366,'Lista Puestos Valorados'!$B$11:$BK$510,MATCH('Auxiliar General'!BJ$4,'Lista Puestos Valorados'!$B$10:$BK$10,0),0))</f>
        <v>No relevante</v>
      </c>
      <c r="BQ366" s="26">
        <f>+HLOOKUP(BP366,Sistema_Puntos!$Q$5:$Y$43,'Auxiliar General'!BL$5,FALSE)</f>
        <v>0</v>
      </c>
      <c r="BR366" s="26" t="str">
        <f>+IF(VLOOKUP($B366,'Lista Puestos Valorados'!$B$11:$BK$510,MATCH('Auxiliar General'!BL$4,'Lista Puestos Valorados'!$B$10:$BK$10,0),0)="","No relevante",VLOOKUP($B366,'Lista Puestos Valorados'!$B$11:$BK$510,MATCH('Auxiliar General'!BL$4,'Lista Puestos Valorados'!$B$10:$BK$10,0),0))</f>
        <v>No relevante</v>
      </c>
      <c r="BS366" s="26">
        <f>+HLOOKUP(BR366,Sistema_Puntos!$Q$5:$Y$43,'Auxiliar General'!BN$5,FALSE)</f>
        <v>0</v>
      </c>
      <c r="BT366" s="26" t="str">
        <f>+IF(VLOOKUP($B366,'Lista Puestos Valorados'!$B$11:$BK$510,MATCH('Auxiliar General'!BN$4,'Lista Puestos Valorados'!$B$10:$BK$10,0),0)="","No relevante",VLOOKUP($B366,'Lista Puestos Valorados'!$B$11:$BK$510,MATCH('Auxiliar General'!BN$4,'Lista Puestos Valorados'!$B$10:$BK$10,0),0))</f>
        <v>No relevante</v>
      </c>
      <c r="BU366" s="26">
        <f>+HLOOKUP(BT366,Sistema_Puntos!$Q$5:$Y$43,'Auxiliar General'!BP$5,FALSE)</f>
        <v>0</v>
      </c>
      <c r="BV366" s="26" t="str">
        <f>+IF(VLOOKUP($B366,'Lista Puestos Valorados'!$B$11:$BK$510,MATCH('Auxiliar General'!BP$4,'Lista Puestos Valorados'!$B$10:$BK$10,0),0)="","No relevante",VLOOKUP($B366,'Lista Puestos Valorados'!$B$11:$BK$510,MATCH('Auxiliar General'!BP$4,'Lista Puestos Valorados'!$B$10:$BK$10,0),0))</f>
        <v>No relevante</v>
      </c>
      <c r="BW366" s="26">
        <f>+HLOOKUP(BV366,Sistema_Puntos!$Q$5:$Y$43,'Auxiliar General'!BR$5,FALSE)</f>
        <v>0</v>
      </c>
      <c r="BX366" s="26" t="str">
        <f>+IF(VLOOKUP($B366,'Lista Puestos Valorados'!$B$11:$BK$510,MATCH('Auxiliar General'!BR$4,'Lista Puestos Valorados'!$B$10:$BK$10,0),0)="","No relevante",VLOOKUP($B366,'Lista Puestos Valorados'!$B$11:$BK$510,MATCH('Auxiliar General'!BR$4,'Lista Puestos Valorados'!$B$10:$BK$10,0),0))</f>
        <v>No relevante</v>
      </c>
      <c r="BY366" s="26">
        <f>+HLOOKUP(BX366,Sistema_Puntos!$Q$5:$Y$43,'Auxiliar General'!BT$5,FALSE)</f>
        <v>0</v>
      </c>
      <c r="BZ366" s="26" t="str">
        <f>+IF(VLOOKUP($B366,'Lista Puestos Valorados'!$B$11:$BK$510,MATCH('Auxiliar General'!BT$4,'Lista Puestos Valorados'!$B$10:$BK$10,0),0)="","No relevante",VLOOKUP($B366,'Lista Puestos Valorados'!$B$11:$BK$510,MATCH('Auxiliar General'!BT$4,'Lista Puestos Valorados'!$B$10:$BK$10,0),0))</f>
        <v>No relevante</v>
      </c>
      <c r="CA366" s="26">
        <f>+HLOOKUP(BZ366,Sistema_Puntos!$Q$5:$Y$43,'Auxiliar General'!BV$5,FALSE)</f>
        <v>0</v>
      </c>
      <c r="CB366" s="26" t="str">
        <f>+IF(VLOOKUP($B366,'Lista Puestos Valorados'!$B$11:$BK$510,MATCH('Auxiliar General'!BV$4,'Lista Puestos Valorados'!$B$10:$BK$10,0),0)="","No relevante",VLOOKUP($B366,'Lista Puestos Valorados'!$B$11:$BK$510,MATCH('Auxiliar General'!BV$4,'Lista Puestos Valorados'!$B$10:$BK$10,0),0))</f>
        <v>No relevante</v>
      </c>
      <c r="CC366" s="26">
        <f>+HLOOKUP(CB366,Sistema_Puntos!$Q$5:$Y$43,'Auxiliar General'!BX$5,FALSE)</f>
        <v>0</v>
      </c>
      <c r="CD366" s="26" t="str">
        <f>+IF(VLOOKUP($B366,'Lista Puestos Valorados'!$B$11:$BK$510,MATCH('Auxiliar General'!BX$4,'Lista Puestos Valorados'!$B$10:$BK$10,0),0)="","No relevante",VLOOKUP($B366,'Lista Puestos Valorados'!$B$11:$BK$510,MATCH('Auxiliar General'!BX$4,'Lista Puestos Valorados'!$B$10:$BK$10,0),0))</f>
        <v>No relevante</v>
      </c>
      <c r="CE366" s="26">
        <f>+HLOOKUP(CD366,Sistema_Puntos!$Q$5:$Y$43,'Auxiliar General'!BZ$5,FALSE)</f>
        <v>0</v>
      </c>
      <c r="CF366" s="26" t="str">
        <f>+IF(VLOOKUP($B366,'Lista Puestos Valorados'!$B$11:$BK$510,MATCH('Auxiliar General'!BZ$4,'Lista Puestos Valorados'!$B$10:$BK$10,0),0)="","No relevante",VLOOKUP($B366,'Lista Puestos Valorados'!$B$11:$BK$510,MATCH('Auxiliar General'!BZ$4,'Lista Puestos Valorados'!$B$10:$BK$10,0),0))</f>
        <v>No relevante</v>
      </c>
      <c r="CG366" s="26">
        <f>+HLOOKUP(CF366,Sistema_Puntos!$Q$5:$Y$43,'Auxiliar General'!CB$5,FALSE)</f>
        <v>0</v>
      </c>
      <c r="CH366" s="29"/>
      <c r="CI366" s="29"/>
    </row>
    <row r="367" spans="2:87" ht="17.55" customHeight="1">
      <c r="B367" s="26">
        <f>+'Listado de Puestos'!B367</f>
        <v>357</v>
      </c>
      <c r="C367" s="26" t="str">
        <f>+IF('Lista Puestos Valorados'!C367="","",'Lista Puestos Valorados'!C367)</f>
        <v/>
      </c>
      <c r="D367" s="26" t="str">
        <f>+IF('Lista Puestos Valorados'!D367="","",'Lista Puestos Valorados'!D367)</f>
        <v/>
      </c>
      <c r="E367" s="26" t="str">
        <f>+IF('Lista Puestos Valorados'!E367="","",'Lista Puestos Valorados'!E367)</f>
        <v/>
      </c>
      <c r="F367" s="26" t="str">
        <f>+IF('Lista Puestos Valorados'!F367="","",'Lista Puestos Valorados'!F367)</f>
        <v/>
      </c>
      <c r="G367" s="26" t="str">
        <f>+IF('Lista Puestos Valorados'!G367="","",'Lista Puestos Valorados'!G367)</f>
        <v/>
      </c>
      <c r="H367" s="26" t="str">
        <f>+IF('Lista Puestos Valorados'!H367="","",'Lista Puestos Valorados'!H367)</f>
        <v/>
      </c>
      <c r="I367" s="26" t="str">
        <f>+IF('Lista Puestos Valorados'!I367="","",'Lista Puestos Valorados'!I367)</f>
        <v/>
      </c>
      <c r="J367" s="118" t="e">
        <f t="array" ref="J367">+IF(L367="","",_xlfn.IFS(L367&lt;='Cortes de Agrupacion'!$F$15,'Cortes de Agrupacion'!$E$15,'Resultados General'!L367&lt;='Cortes de Agrupacion'!$F$14,'Cortes de Agrupacion'!$E$14,'Resultados General'!L367&lt;='Cortes de Agrupacion'!$F$13,'Cortes de Agrupacion'!$E$13,L367&lt;='Cortes de Agrupacion'!$F$12,'Cortes de Agrupacion'!$E$12,'Resultados General'!L367&lt;='Cortes de Agrupacion'!$F$11,'Cortes de Agrupacion'!$E$11,'Resultados General'!L367&lt;='Cortes de Agrupacion'!$F$10,'Cortes de Agrupacion'!$E$10,'Resultados General'!L367&lt;='Cortes de Agrupacion'!$F$9,'Cortes de Agrupacion'!$E$9,'Resultados General'!L367&lt;='Cortes de Agrupacion'!$F$8,'Cortes de Agrupacion'!$E$8,'Resultados General'!L367&lt;='Cortes de Agrupacion'!$F$7,'Cortes de Agrupacion'!$E$7,'Resultados General'!L367&lt;='Cortes de Agrupacion'!$F$6,'Cortes de Agrupacion'!$E$6))</f>
        <v>#VALUE!</v>
      </c>
      <c r="K367" s="118" t="str">
        <f t="shared" si="10"/>
        <v/>
      </c>
      <c r="L367" s="124" t="e">
        <f>#VALUE!</f>
        <v>#VALUE!</v>
      </c>
      <c r="M367" s="26" t="e">
        <f ca="1">+_xlfn.IFNA(VLOOKUP(C367,'Distribución de puestos'!$B$8:$I$507,8,0),"")</f>
        <v>#NAME?</v>
      </c>
      <c r="N367" s="26" t="str">
        <f>+IF(VLOOKUP($B367,'Lista Puestos Valorados'!$B$11:$BK$510,MATCH('Auxiliar General'!H$4,'Lista Puestos Valorados'!$B$10:$BK$10,0),0)="","No relevante",VLOOKUP($B367,'Lista Puestos Valorados'!$B$11:$BK$510,MATCH('Auxiliar General'!H$4,'Lista Puestos Valorados'!$B$10:$BK$10,0),0))</f>
        <v>No relevante</v>
      </c>
      <c r="O367" s="26">
        <f>+HLOOKUP(N367,Sistema_Puntos!$Q$5:$Y$43,'Auxiliar General'!J$5,FALSE)</f>
        <v>0</v>
      </c>
      <c r="P367" s="26" t="str">
        <f>+IF(VLOOKUP($B367,'Lista Puestos Valorados'!$B$11:$BK$510,MATCH('Auxiliar General'!J$4,'Lista Puestos Valorados'!$B$10:$BK$10,0),0)="","No relevante",VLOOKUP($B367,'Lista Puestos Valorados'!$B$11:$BK$510,MATCH('Auxiliar General'!J$4,'Lista Puestos Valorados'!$B$10:$BK$10,0),0))</f>
        <v>No relevante</v>
      </c>
      <c r="Q367" s="26">
        <f>+HLOOKUP(P367,Sistema_Puntos!$Q$5:$Y$43,'Auxiliar General'!L$5,FALSE)</f>
        <v>0</v>
      </c>
      <c r="R367" s="26" t="str">
        <f>+IF(VLOOKUP($B367,'Lista Puestos Valorados'!$B$11:$BK$510,MATCH('Auxiliar General'!L$4,'Lista Puestos Valorados'!$B$10:$BK$10,0),0)="","No relevante",VLOOKUP($B367,'Lista Puestos Valorados'!$B$11:$BK$510,MATCH('Auxiliar General'!L$4,'Lista Puestos Valorados'!$B$10:$BK$10,0),0))</f>
        <v>No relevante</v>
      </c>
      <c r="S367" s="26">
        <f>+HLOOKUP(R367,Sistema_Puntos!$Q$5:$Y$43,'Auxiliar General'!N$5,FALSE)</f>
        <v>0</v>
      </c>
      <c r="T367" s="26" t="str">
        <f>+IF(VLOOKUP($B367,'Lista Puestos Valorados'!$B$11:$BK$510,MATCH('Auxiliar General'!N$4,'Lista Puestos Valorados'!$B$10:$BK$10,0),0)="","No relevante",VLOOKUP($B367,'Lista Puestos Valorados'!$B$11:$BK$510,MATCH('Auxiliar General'!N$4,'Lista Puestos Valorados'!$B$10:$BK$10,0),0))</f>
        <v>No relevante</v>
      </c>
      <c r="U367" s="26">
        <f>+HLOOKUP(T367,Sistema_Puntos!$Q$5:$Y$43,'Auxiliar General'!P$5,FALSE)</f>
        <v>0</v>
      </c>
      <c r="V367" s="26" t="str">
        <f>+IF(VLOOKUP($B367,'Lista Puestos Valorados'!$B$11:$BK$510,MATCH('Auxiliar General'!P$4,'Lista Puestos Valorados'!$B$10:$BK$10,0),0)="","No relevante",VLOOKUP($B367,'Lista Puestos Valorados'!$B$11:$BK$510,MATCH('Auxiliar General'!P$4,'Lista Puestos Valorados'!$B$10:$BK$10,0),0))</f>
        <v>No relevante</v>
      </c>
      <c r="W367" s="26">
        <f>+HLOOKUP(V367,Sistema_Puntos!$Q$5:$Y$43,'Auxiliar General'!R$5,FALSE)</f>
        <v>0</v>
      </c>
      <c r="X367" s="26" t="str">
        <f>+IF(VLOOKUP($B367,'Lista Puestos Valorados'!$B$11:$BK$510,MATCH('Auxiliar General'!R$4,'Lista Puestos Valorados'!$B$10:$BK$10,0),0)="","No relevante",VLOOKUP($B367,'Lista Puestos Valorados'!$B$11:$BK$510,MATCH('Auxiliar General'!R$4,'Lista Puestos Valorados'!$B$10:$BK$10,0),0))</f>
        <v>No relevante</v>
      </c>
      <c r="Y367" s="26">
        <f>+HLOOKUP(X367,Sistema_Puntos!$Q$5:$Y$43,'Auxiliar General'!T$5,FALSE)</f>
        <v>0</v>
      </c>
      <c r="Z367" s="26" t="str">
        <f>+IF(VLOOKUP($B367,'Lista Puestos Valorados'!$B$11:$BK$510,MATCH('Auxiliar General'!T$4,'Lista Puestos Valorados'!$B$10:$BK$10,0),0)="","No relevante",VLOOKUP($B367,'Lista Puestos Valorados'!$B$11:$BK$510,MATCH('Auxiliar General'!T$4,'Lista Puestos Valorados'!$B$10:$BK$10,0),0))</f>
        <v>No relevante</v>
      </c>
      <c r="AA367" s="26">
        <f>+HLOOKUP(Z367,Sistema_Puntos!$Q$5:$Y$43,'Auxiliar General'!V$5,FALSE)</f>
        <v>0</v>
      </c>
      <c r="AB367" s="26" t="str">
        <f>+IF(VLOOKUP($B367,'Lista Puestos Valorados'!$B$11:$BK$510,MATCH('Auxiliar General'!V$4,'Lista Puestos Valorados'!$B$10:$BK$10,0),0)="","No relevante",VLOOKUP($B367,'Lista Puestos Valorados'!$B$11:$BK$510,MATCH('Auxiliar General'!V$4,'Lista Puestos Valorados'!$B$10:$BK$10,0),0))</f>
        <v>No relevante</v>
      </c>
      <c r="AC367" s="26">
        <f>+HLOOKUP(AB367,Sistema_Puntos!$Q$5:$Y$43,'Auxiliar General'!X$5,FALSE)</f>
        <v>0</v>
      </c>
      <c r="AD367" s="26" t="str">
        <f>+IF(VLOOKUP($B367,'Lista Puestos Valorados'!$B$11:$BK$510,MATCH('Auxiliar General'!X$4,'Lista Puestos Valorados'!$B$10:$BK$10,0),0)="","No relevante",VLOOKUP($B367,'Lista Puestos Valorados'!$B$11:$BK$510,MATCH('Auxiliar General'!X$4,'Lista Puestos Valorados'!$B$10:$BK$10,0),0))</f>
        <v>No relevante</v>
      </c>
      <c r="AE367" s="26">
        <f>+HLOOKUP(AD367,Sistema_Puntos!$Q$5:$Y$43,'Auxiliar General'!Z$5,FALSE)</f>
        <v>0</v>
      </c>
      <c r="AF367" s="26" t="str">
        <f>+IF(VLOOKUP($B367,'Lista Puestos Valorados'!$B$11:$BK$510,MATCH('Auxiliar General'!Z$4,'Lista Puestos Valorados'!$B$10:$BK$10,0),0)="","No relevante",VLOOKUP($B367,'Lista Puestos Valorados'!$B$11:$BK$510,MATCH('Auxiliar General'!Z$4,'Lista Puestos Valorados'!$B$10:$BK$10,0),0))</f>
        <v>No relevante</v>
      </c>
      <c r="AG367" s="26">
        <f>+HLOOKUP(AF367,Sistema_Puntos!$Q$5:$Y$43,'Auxiliar General'!AB$5,FALSE)</f>
        <v>0</v>
      </c>
      <c r="AH367" s="26" t="str">
        <f>+IF(VLOOKUP($B367,'Lista Puestos Valorados'!$B$11:$BK$510,MATCH('Auxiliar General'!AB$4,'Lista Puestos Valorados'!$B$10:$BK$10,0),0)="","No relevante",VLOOKUP($B367,'Lista Puestos Valorados'!$B$11:$BK$510,MATCH('Auxiliar General'!AB$4,'Lista Puestos Valorados'!$B$10:$BK$10,0),0))</f>
        <v>No relevante</v>
      </c>
      <c r="AI367" s="26">
        <f>+HLOOKUP(AH367,Sistema_Puntos!$Q$5:$Y$43,'Auxiliar General'!AD$5,FALSE)</f>
        <v>0</v>
      </c>
      <c r="AJ367" s="26" t="str">
        <f>+IF(VLOOKUP($B367,'Lista Puestos Valorados'!$B$11:$BK$510,MATCH('Auxiliar General'!AD$4,'Lista Puestos Valorados'!$B$10:$BK$10,0),0)="","No relevante",VLOOKUP($B367,'Lista Puestos Valorados'!$B$11:$BK$510,MATCH('Auxiliar General'!AD$4,'Lista Puestos Valorados'!$B$10:$BK$10,0),0))</f>
        <v>No relevante</v>
      </c>
      <c r="AK367" s="26">
        <f>+HLOOKUP(AJ367,Sistema_Puntos!$Q$5:$Y$43,'Auxiliar General'!AF$5,FALSE)</f>
        <v>0</v>
      </c>
      <c r="AL367" s="26" t="str">
        <f>+IF(VLOOKUP($B367,'Lista Puestos Valorados'!$B$11:$BK$510,MATCH('Auxiliar General'!AF$4,'Lista Puestos Valorados'!$B$10:$BK$10,0),0)="","No relevante",VLOOKUP($B367,'Lista Puestos Valorados'!$B$11:$BK$510,MATCH('Auxiliar General'!AF$4,'Lista Puestos Valorados'!$B$10:$BK$10,0),0))</f>
        <v>No relevante</v>
      </c>
      <c r="AM367" s="26">
        <f>+HLOOKUP(AL367,Sistema_Puntos!$Q$5:$Y$43,'Auxiliar General'!AH$5,FALSE)</f>
        <v>0</v>
      </c>
      <c r="AN367" s="26" t="str">
        <f>+IF(VLOOKUP($B367,'Lista Puestos Valorados'!$B$11:$BK$510,MATCH('Auxiliar General'!AH$4,'Lista Puestos Valorados'!$B$10:$BK$10,0),0)="","No relevante",VLOOKUP($B367,'Lista Puestos Valorados'!$B$11:$BK$510,MATCH('Auxiliar General'!AH$4,'Lista Puestos Valorados'!$B$10:$BK$10,0),0))</f>
        <v>No relevante</v>
      </c>
      <c r="AO367" s="26">
        <f>+HLOOKUP(AN367,Sistema_Puntos!$Q$5:$Y$43,'Auxiliar General'!AJ$5,FALSE)</f>
        <v>0</v>
      </c>
      <c r="AP367" s="26" t="str">
        <f>+IF(VLOOKUP($B367,'Lista Puestos Valorados'!$B$11:$BK$510,MATCH('Auxiliar General'!AJ$4,'Lista Puestos Valorados'!$B$10:$BK$10,0),0)="","No relevante",VLOOKUP($B367,'Lista Puestos Valorados'!$B$11:$BK$510,MATCH('Auxiliar General'!AJ$4,'Lista Puestos Valorados'!$B$10:$BK$10,0),0))</f>
        <v>No relevante</v>
      </c>
      <c r="AQ367" s="26">
        <f>+HLOOKUP(AP367,Sistema_Puntos!$Q$5:$Y$43,'Auxiliar General'!AL$5,FALSE)</f>
        <v>0</v>
      </c>
      <c r="AR367" s="26" t="str">
        <f>+IF(VLOOKUP($B367,'Lista Puestos Valorados'!$B$11:$BK$510,MATCH('Auxiliar General'!AL$4,'Lista Puestos Valorados'!$B$10:$BK$10,0),0)="","No relevante",VLOOKUP($B367,'Lista Puestos Valorados'!$B$11:$BK$510,MATCH('Auxiliar General'!AL$4,'Lista Puestos Valorados'!$B$10:$BK$10,0),0))</f>
        <v>No relevante</v>
      </c>
      <c r="AS367" s="26">
        <f>+HLOOKUP(AR367,Sistema_Puntos!$Q$5:$Y$43,'Auxiliar General'!AN$5,FALSE)</f>
        <v>0</v>
      </c>
      <c r="AT367" s="26" t="str">
        <f>+IF(VLOOKUP($B367,'Lista Puestos Valorados'!$B$11:$BK$510,MATCH('Auxiliar General'!AN$4,'Lista Puestos Valorados'!$B$10:$BK$10,0),0)="","No relevante",VLOOKUP($B367,'Lista Puestos Valorados'!$B$11:$BK$510,MATCH('Auxiliar General'!AN$4,'Lista Puestos Valorados'!$B$10:$BK$10,0),0))</f>
        <v>No relevante</v>
      </c>
      <c r="AU367" s="26">
        <f>+HLOOKUP(AT367,Sistema_Puntos!$Q$5:$Y$43,'Auxiliar General'!AP$5,FALSE)</f>
        <v>0</v>
      </c>
      <c r="AV367" s="26" t="str">
        <f>+IF(VLOOKUP($B367,'Lista Puestos Valorados'!$B$11:$BK$510,MATCH('Auxiliar General'!AP$4,'Lista Puestos Valorados'!$B$10:$BK$10,0),0)="","No relevante",VLOOKUP($B367,'Lista Puestos Valorados'!$B$11:$BK$510,MATCH('Auxiliar General'!AP$4,'Lista Puestos Valorados'!$B$10:$BK$10,0),0))</f>
        <v>No relevante</v>
      </c>
      <c r="AW367" s="26">
        <f>+HLOOKUP(AV367,Sistema_Puntos!$Q$5:$Y$43,'Auxiliar General'!AR$5,FALSE)</f>
        <v>0</v>
      </c>
      <c r="AX367" s="26" t="str">
        <f>+IF(VLOOKUP($B367,'Lista Puestos Valorados'!$B$11:$BK$510,MATCH('Auxiliar General'!AR$4,'Lista Puestos Valorados'!$B$10:$BK$10,0),0)="","No relevante",VLOOKUP($B367,'Lista Puestos Valorados'!$B$11:$BK$510,MATCH('Auxiliar General'!AR$4,'Lista Puestos Valorados'!$B$10:$BK$10,0),0))</f>
        <v>No relevante</v>
      </c>
      <c r="AY367" s="26">
        <f>+HLOOKUP(AX367,Sistema_Puntos!$Q$5:$Y$43,'Auxiliar General'!AT$5,FALSE)</f>
        <v>0</v>
      </c>
      <c r="AZ367" s="26" t="str">
        <f>+IF(VLOOKUP($B367,'Lista Puestos Valorados'!$B$11:$BK$510,MATCH('Auxiliar General'!AT$4,'Lista Puestos Valorados'!$B$10:$BK$10,0),0)="","No relevante",VLOOKUP($B367,'Lista Puestos Valorados'!$B$11:$BK$510,MATCH('Auxiliar General'!AT$4,'Lista Puestos Valorados'!$B$10:$BK$10,0),0))</f>
        <v>No relevante</v>
      </c>
      <c r="BA367" s="26">
        <f>+HLOOKUP(AZ367,Sistema_Puntos!$Q$5:$Y$43,'Auxiliar General'!AV$5,FALSE)</f>
        <v>0</v>
      </c>
      <c r="BB367" s="26" t="str">
        <f>+IF(VLOOKUP($B367,'Lista Puestos Valorados'!$B$11:$BK$510,MATCH('Auxiliar General'!AV$4,'Lista Puestos Valorados'!$B$10:$BK$10,0),0)="","No relevante",VLOOKUP($B367,'Lista Puestos Valorados'!$B$11:$BK$510,MATCH('Auxiliar General'!AV$4,'Lista Puestos Valorados'!$B$10:$BK$10,0),0))</f>
        <v>No relevante</v>
      </c>
      <c r="BC367" s="26">
        <f>+HLOOKUP(BB367,Sistema_Puntos!$Q$5:$Y$43,'Auxiliar General'!AX$5,FALSE)</f>
        <v>0</v>
      </c>
      <c r="BD367" s="26" t="str">
        <f>+IF(VLOOKUP($B367,'Lista Puestos Valorados'!$B$11:$BK$510,MATCH('Auxiliar General'!AX$4,'Lista Puestos Valorados'!$B$10:$BK$10,0),0)="","No relevante",VLOOKUP($B367,'Lista Puestos Valorados'!$B$11:$BK$510,MATCH('Auxiliar General'!AX$4,'Lista Puestos Valorados'!$B$10:$BK$10,0),0))</f>
        <v>No relevante</v>
      </c>
      <c r="BE367" s="26">
        <f>+HLOOKUP(BD367,Sistema_Puntos!$Q$5:$Y$43,'Auxiliar General'!AZ$5,FALSE)</f>
        <v>0</v>
      </c>
      <c r="BF367" s="26" t="str">
        <f>+IF(VLOOKUP($B367,'Lista Puestos Valorados'!$B$11:$BK$510,MATCH('Auxiliar General'!AZ$4,'Lista Puestos Valorados'!$B$10:$BK$10,0),0)="","No relevante",VLOOKUP($B367,'Lista Puestos Valorados'!$B$11:$BK$510,MATCH('Auxiliar General'!AZ$4,'Lista Puestos Valorados'!$B$10:$BK$10,0),0))</f>
        <v>No relevante</v>
      </c>
      <c r="BG367" s="26">
        <f>+HLOOKUP(BF367,Sistema_Puntos!$Q$5:$Y$43,'Auxiliar General'!BB$5,FALSE)</f>
        <v>0</v>
      </c>
      <c r="BH367" s="26" t="str">
        <f>+IF(VLOOKUP($B367,'Lista Puestos Valorados'!$B$11:$BK$510,MATCH('Auxiliar General'!BB$4,'Lista Puestos Valorados'!$B$10:$BK$10,0),0)="","No relevante",VLOOKUP($B367,'Lista Puestos Valorados'!$B$11:$BK$510,MATCH('Auxiliar General'!BB$4,'Lista Puestos Valorados'!$B$10:$BK$10,0),0))</f>
        <v>No relevante</v>
      </c>
      <c r="BI367" s="26">
        <f>+HLOOKUP(BH367,Sistema_Puntos!$Q$5:$Y$43,'Auxiliar General'!BD$5,FALSE)</f>
        <v>0</v>
      </c>
      <c r="BJ367" s="26" t="str">
        <f>+IF(VLOOKUP($B367,'Lista Puestos Valorados'!$B$11:$BK$510,MATCH('Auxiliar General'!BD$4,'Lista Puestos Valorados'!$B$10:$BK$10,0),0)="","No relevante",VLOOKUP($B367,'Lista Puestos Valorados'!$B$11:$BK$510,MATCH('Auxiliar General'!BD$4,'Lista Puestos Valorados'!$B$10:$BK$10,0),0))</f>
        <v>No relevante</v>
      </c>
      <c r="BK367" s="26">
        <f>+HLOOKUP(BJ367,Sistema_Puntos!$Q$5:$Y$43,'Auxiliar General'!BF$5,FALSE)</f>
        <v>0</v>
      </c>
      <c r="BL367" s="26" t="str">
        <f>+IF(VLOOKUP($B367,'Lista Puestos Valorados'!$B$11:$BK$510,MATCH('Auxiliar General'!BF$4,'Lista Puestos Valorados'!$B$10:$BK$10,0),0)="","No relevante",VLOOKUP($B367,'Lista Puestos Valorados'!$B$11:$BK$510,MATCH('Auxiliar General'!BF$4,'Lista Puestos Valorados'!$B$10:$BK$10,0),0))</f>
        <v>No relevante</v>
      </c>
      <c r="BM367" s="26">
        <f>+HLOOKUP(BL367,Sistema_Puntos!$Q$5:$Y$43,'Auxiliar General'!BH$5,FALSE)</f>
        <v>0</v>
      </c>
      <c r="BN367" s="26" t="str">
        <f>+IF(VLOOKUP($B367,'Lista Puestos Valorados'!$B$11:$BK$510,MATCH('Auxiliar General'!BH$4,'Lista Puestos Valorados'!$B$10:$BK$10,0),0)="","No relevante",VLOOKUP($B367,'Lista Puestos Valorados'!$B$11:$BK$510,MATCH('Auxiliar General'!BH$4,'Lista Puestos Valorados'!$B$10:$BK$10,0),0))</f>
        <v>No relevante</v>
      </c>
      <c r="BO367" s="26">
        <f>+HLOOKUP(BN367,Sistema_Puntos!$Q$5:$Y$43,'Auxiliar General'!BJ$5,FALSE)</f>
        <v>0</v>
      </c>
      <c r="BP367" s="26" t="str">
        <f>+IF(VLOOKUP($B367,'Lista Puestos Valorados'!$B$11:$BK$510,MATCH('Auxiliar General'!BJ$4,'Lista Puestos Valorados'!$B$10:$BK$10,0),0)="","No relevante",VLOOKUP($B367,'Lista Puestos Valorados'!$B$11:$BK$510,MATCH('Auxiliar General'!BJ$4,'Lista Puestos Valorados'!$B$10:$BK$10,0),0))</f>
        <v>No relevante</v>
      </c>
      <c r="BQ367" s="26">
        <f>+HLOOKUP(BP367,Sistema_Puntos!$Q$5:$Y$43,'Auxiliar General'!BL$5,FALSE)</f>
        <v>0</v>
      </c>
      <c r="BR367" s="26" t="str">
        <f>+IF(VLOOKUP($B367,'Lista Puestos Valorados'!$B$11:$BK$510,MATCH('Auxiliar General'!BL$4,'Lista Puestos Valorados'!$B$10:$BK$10,0),0)="","No relevante",VLOOKUP($B367,'Lista Puestos Valorados'!$B$11:$BK$510,MATCH('Auxiliar General'!BL$4,'Lista Puestos Valorados'!$B$10:$BK$10,0),0))</f>
        <v>No relevante</v>
      </c>
      <c r="BS367" s="26">
        <f>+HLOOKUP(BR367,Sistema_Puntos!$Q$5:$Y$43,'Auxiliar General'!BN$5,FALSE)</f>
        <v>0</v>
      </c>
      <c r="BT367" s="26" t="str">
        <f>+IF(VLOOKUP($B367,'Lista Puestos Valorados'!$B$11:$BK$510,MATCH('Auxiliar General'!BN$4,'Lista Puestos Valorados'!$B$10:$BK$10,0),0)="","No relevante",VLOOKUP($B367,'Lista Puestos Valorados'!$B$11:$BK$510,MATCH('Auxiliar General'!BN$4,'Lista Puestos Valorados'!$B$10:$BK$10,0),0))</f>
        <v>No relevante</v>
      </c>
      <c r="BU367" s="26">
        <f>+HLOOKUP(BT367,Sistema_Puntos!$Q$5:$Y$43,'Auxiliar General'!BP$5,FALSE)</f>
        <v>0</v>
      </c>
      <c r="BV367" s="26" t="str">
        <f>+IF(VLOOKUP($B367,'Lista Puestos Valorados'!$B$11:$BK$510,MATCH('Auxiliar General'!BP$4,'Lista Puestos Valorados'!$B$10:$BK$10,0),0)="","No relevante",VLOOKUP($B367,'Lista Puestos Valorados'!$B$11:$BK$510,MATCH('Auxiliar General'!BP$4,'Lista Puestos Valorados'!$B$10:$BK$10,0),0))</f>
        <v>No relevante</v>
      </c>
      <c r="BW367" s="26">
        <f>+HLOOKUP(BV367,Sistema_Puntos!$Q$5:$Y$43,'Auxiliar General'!BR$5,FALSE)</f>
        <v>0</v>
      </c>
      <c r="BX367" s="26" t="str">
        <f>+IF(VLOOKUP($B367,'Lista Puestos Valorados'!$B$11:$BK$510,MATCH('Auxiliar General'!BR$4,'Lista Puestos Valorados'!$B$10:$BK$10,0),0)="","No relevante",VLOOKUP($B367,'Lista Puestos Valorados'!$B$11:$BK$510,MATCH('Auxiliar General'!BR$4,'Lista Puestos Valorados'!$B$10:$BK$10,0),0))</f>
        <v>No relevante</v>
      </c>
      <c r="BY367" s="26">
        <f>+HLOOKUP(BX367,Sistema_Puntos!$Q$5:$Y$43,'Auxiliar General'!BT$5,FALSE)</f>
        <v>0</v>
      </c>
      <c r="BZ367" s="26" t="str">
        <f>+IF(VLOOKUP($B367,'Lista Puestos Valorados'!$B$11:$BK$510,MATCH('Auxiliar General'!BT$4,'Lista Puestos Valorados'!$B$10:$BK$10,0),0)="","No relevante",VLOOKUP($B367,'Lista Puestos Valorados'!$B$11:$BK$510,MATCH('Auxiliar General'!BT$4,'Lista Puestos Valorados'!$B$10:$BK$10,0),0))</f>
        <v>No relevante</v>
      </c>
      <c r="CA367" s="26">
        <f>+HLOOKUP(BZ367,Sistema_Puntos!$Q$5:$Y$43,'Auxiliar General'!BV$5,FALSE)</f>
        <v>0</v>
      </c>
      <c r="CB367" s="26" t="str">
        <f>+IF(VLOOKUP($B367,'Lista Puestos Valorados'!$B$11:$BK$510,MATCH('Auxiliar General'!BV$4,'Lista Puestos Valorados'!$B$10:$BK$10,0),0)="","No relevante",VLOOKUP($B367,'Lista Puestos Valorados'!$B$11:$BK$510,MATCH('Auxiliar General'!BV$4,'Lista Puestos Valorados'!$B$10:$BK$10,0),0))</f>
        <v>No relevante</v>
      </c>
      <c r="CC367" s="26">
        <f>+HLOOKUP(CB367,Sistema_Puntos!$Q$5:$Y$43,'Auxiliar General'!BX$5,FALSE)</f>
        <v>0</v>
      </c>
      <c r="CD367" s="26" t="str">
        <f>+IF(VLOOKUP($B367,'Lista Puestos Valorados'!$B$11:$BK$510,MATCH('Auxiliar General'!BX$4,'Lista Puestos Valorados'!$B$10:$BK$10,0),0)="","No relevante",VLOOKUP($B367,'Lista Puestos Valorados'!$B$11:$BK$510,MATCH('Auxiliar General'!BX$4,'Lista Puestos Valorados'!$B$10:$BK$10,0),0))</f>
        <v>No relevante</v>
      </c>
      <c r="CE367" s="26">
        <f>+HLOOKUP(CD367,Sistema_Puntos!$Q$5:$Y$43,'Auxiliar General'!BZ$5,FALSE)</f>
        <v>0</v>
      </c>
      <c r="CF367" s="26" t="str">
        <f>+IF(VLOOKUP($B367,'Lista Puestos Valorados'!$B$11:$BK$510,MATCH('Auxiliar General'!BZ$4,'Lista Puestos Valorados'!$B$10:$BK$10,0),0)="","No relevante",VLOOKUP($B367,'Lista Puestos Valorados'!$B$11:$BK$510,MATCH('Auxiliar General'!BZ$4,'Lista Puestos Valorados'!$B$10:$BK$10,0),0))</f>
        <v>No relevante</v>
      </c>
      <c r="CG367" s="26">
        <f>+HLOOKUP(CF367,Sistema_Puntos!$Q$5:$Y$43,'Auxiliar General'!CB$5,FALSE)</f>
        <v>0</v>
      </c>
      <c r="CH367" s="29"/>
      <c r="CI367" s="29"/>
    </row>
    <row r="368" spans="2:87" ht="17.55" customHeight="1">
      <c r="B368" s="26">
        <f>+'Listado de Puestos'!B368</f>
        <v>358</v>
      </c>
      <c r="C368" s="26" t="str">
        <f>+IF('Lista Puestos Valorados'!C368="","",'Lista Puestos Valorados'!C368)</f>
        <v/>
      </c>
      <c r="D368" s="26" t="str">
        <f>+IF('Lista Puestos Valorados'!D368="","",'Lista Puestos Valorados'!D368)</f>
        <v/>
      </c>
      <c r="E368" s="26" t="str">
        <f>+IF('Lista Puestos Valorados'!E368="","",'Lista Puestos Valorados'!E368)</f>
        <v/>
      </c>
      <c r="F368" s="26" t="str">
        <f>+IF('Lista Puestos Valorados'!F368="","",'Lista Puestos Valorados'!F368)</f>
        <v/>
      </c>
      <c r="G368" s="26" t="str">
        <f>+IF('Lista Puestos Valorados'!G368="","",'Lista Puestos Valorados'!G368)</f>
        <v/>
      </c>
      <c r="H368" s="26" t="str">
        <f>+IF('Lista Puestos Valorados'!H368="","",'Lista Puestos Valorados'!H368)</f>
        <v/>
      </c>
      <c r="I368" s="26" t="str">
        <f>+IF('Lista Puestos Valorados'!I368="","",'Lista Puestos Valorados'!I368)</f>
        <v/>
      </c>
      <c r="J368" s="118" t="e">
        <f t="array" ref="J368">+IF(L368="","",_xlfn.IFS(L368&lt;='Cortes de Agrupacion'!$F$15,'Cortes de Agrupacion'!$E$15,'Resultados General'!L368&lt;='Cortes de Agrupacion'!$F$14,'Cortes de Agrupacion'!$E$14,'Resultados General'!L368&lt;='Cortes de Agrupacion'!$F$13,'Cortes de Agrupacion'!$E$13,L368&lt;='Cortes de Agrupacion'!$F$12,'Cortes de Agrupacion'!$E$12,'Resultados General'!L368&lt;='Cortes de Agrupacion'!$F$11,'Cortes de Agrupacion'!$E$11,'Resultados General'!L368&lt;='Cortes de Agrupacion'!$F$10,'Cortes de Agrupacion'!$E$10,'Resultados General'!L368&lt;='Cortes de Agrupacion'!$F$9,'Cortes de Agrupacion'!$E$9,'Resultados General'!L368&lt;='Cortes de Agrupacion'!$F$8,'Cortes de Agrupacion'!$E$8,'Resultados General'!L368&lt;='Cortes de Agrupacion'!$F$7,'Cortes de Agrupacion'!$E$7,'Resultados General'!L368&lt;='Cortes de Agrupacion'!$F$6,'Cortes de Agrupacion'!$E$6))</f>
        <v>#VALUE!</v>
      </c>
      <c r="K368" s="118" t="str">
        <f t="shared" si="10"/>
        <v/>
      </c>
      <c r="L368" s="124" t="e">
        <f>#VALUE!</f>
        <v>#VALUE!</v>
      </c>
      <c r="M368" s="26" t="e">
        <f ca="1">+_xlfn.IFNA(VLOOKUP(C368,'Distribución de puestos'!$B$8:$I$507,8,0),"")</f>
        <v>#NAME?</v>
      </c>
      <c r="N368" s="26" t="str">
        <f>+IF(VLOOKUP($B368,'Lista Puestos Valorados'!$B$11:$BK$510,MATCH('Auxiliar General'!H$4,'Lista Puestos Valorados'!$B$10:$BK$10,0),0)="","No relevante",VLOOKUP($B368,'Lista Puestos Valorados'!$B$11:$BK$510,MATCH('Auxiliar General'!H$4,'Lista Puestos Valorados'!$B$10:$BK$10,0),0))</f>
        <v>No relevante</v>
      </c>
      <c r="O368" s="26">
        <f>+HLOOKUP(N368,Sistema_Puntos!$Q$5:$Y$43,'Auxiliar General'!J$5,FALSE)</f>
        <v>0</v>
      </c>
      <c r="P368" s="26" t="str">
        <f>+IF(VLOOKUP($B368,'Lista Puestos Valorados'!$B$11:$BK$510,MATCH('Auxiliar General'!J$4,'Lista Puestos Valorados'!$B$10:$BK$10,0),0)="","No relevante",VLOOKUP($B368,'Lista Puestos Valorados'!$B$11:$BK$510,MATCH('Auxiliar General'!J$4,'Lista Puestos Valorados'!$B$10:$BK$10,0),0))</f>
        <v>No relevante</v>
      </c>
      <c r="Q368" s="26">
        <f>+HLOOKUP(P368,Sistema_Puntos!$Q$5:$Y$43,'Auxiliar General'!L$5,FALSE)</f>
        <v>0</v>
      </c>
      <c r="R368" s="26" t="str">
        <f>+IF(VLOOKUP($B368,'Lista Puestos Valorados'!$B$11:$BK$510,MATCH('Auxiliar General'!L$4,'Lista Puestos Valorados'!$B$10:$BK$10,0),0)="","No relevante",VLOOKUP($B368,'Lista Puestos Valorados'!$B$11:$BK$510,MATCH('Auxiliar General'!L$4,'Lista Puestos Valorados'!$B$10:$BK$10,0),0))</f>
        <v>No relevante</v>
      </c>
      <c r="S368" s="26">
        <f>+HLOOKUP(R368,Sistema_Puntos!$Q$5:$Y$43,'Auxiliar General'!N$5,FALSE)</f>
        <v>0</v>
      </c>
      <c r="T368" s="26" t="str">
        <f>+IF(VLOOKUP($B368,'Lista Puestos Valorados'!$B$11:$BK$510,MATCH('Auxiliar General'!N$4,'Lista Puestos Valorados'!$B$10:$BK$10,0),0)="","No relevante",VLOOKUP($B368,'Lista Puestos Valorados'!$B$11:$BK$510,MATCH('Auxiliar General'!N$4,'Lista Puestos Valorados'!$B$10:$BK$10,0),0))</f>
        <v>No relevante</v>
      </c>
      <c r="U368" s="26">
        <f>+HLOOKUP(T368,Sistema_Puntos!$Q$5:$Y$43,'Auxiliar General'!P$5,FALSE)</f>
        <v>0</v>
      </c>
      <c r="V368" s="26" t="str">
        <f>+IF(VLOOKUP($B368,'Lista Puestos Valorados'!$B$11:$BK$510,MATCH('Auxiliar General'!P$4,'Lista Puestos Valorados'!$B$10:$BK$10,0),0)="","No relevante",VLOOKUP($B368,'Lista Puestos Valorados'!$B$11:$BK$510,MATCH('Auxiliar General'!P$4,'Lista Puestos Valorados'!$B$10:$BK$10,0),0))</f>
        <v>No relevante</v>
      </c>
      <c r="W368" s="26">
        <f>+HLOOKUP(V368,Sistema_Puntos!$Q$5:$Y$43,'Auxiliar General'!R$5,FALSE)</f>
        <v>0</v>
      </c>
      <c r="X368" s="26" t="str">
        <f>+IF(VLOOKUP($B368,'Lista Puestos Valorados'!$B$11:$BK$510,MATCH('Auxiliar General'!R$4,'Lista Puestos Valorados'!$B$10:$BK$10,0),0)="","No relevante",VLOOKUP($B368,'Lista Puestos Valorados'!$B$11:$BK$510,MATCH('Auxiliar General'!R$4,'Lista Puestos Valorados'!$B$10:$BK$10,0),0))</f>
        <v>No relevante</v>
      </c>
      <c r="Y368" s="26">
        <f>+HLOOKUP(X368,Sistema_Puntos!$Q$5:$Y$43,'Auxiliar General'!T$5,FALSE)</f>
        <v>0</v>
      </c>
      <c r="Z368" s="26" t="str">
        <f>+IF(VLOOKUP($B368,'Lista Puestos Valorados'!$B$11:$BK$510,MATCH('Auxiliar General'!T$4,'Lista Puestos Valorados'!$B$10:$BK$10,0),0)="","No relevante",VLOOKUP($B368,'Lista Puestos Valorados'!$B$11:$BK$510,MATCH('Auxiliar General'!T$4,'Lista Puestos Valorados'!$B$10:$BK$10,0),0))</f>
        <v>No relevante</v>
      </c>
      <c r="AA368" s="26">
        <f>+HLOOKUP(Z368,Sistema_Puntos!$Q$5:$Y$43,'Auxiliar General'!V$5,FALSE)</f>
        <v>0</v>
      </c>
      <c r="AB368" s="26" t="str">
        <f>+IF(VLOOKUP($B368,'Lista Puestos Valorados'!$B$11:$BK$510,MATCH('Auxiliar General'!V$4,'Lista Puestos Valorados'!$B$10:$BK$10,0),0)="","No relevante",VLOOKUP($B368,'Lista Puestos Valorados'!$B$11:$BK$510,MATCH('Auxiliar General'!V$4,'Lista Puestos Valorados'!$B$10:$BK$10,0),0))</f>
        <v>No relevante</v>
      </c>
      <c r="AC368" s="26">
        <f>+HLOOKUP(AB368,Sistema_Puntos!$Q$5:$Y$43,'Auxiliar General'!X$5,FALSE)</f>
        <v>0</v>
      </c>
      <c r="AD368" s="26" t="str">
        <f>+IF(VLOOKUP($B368,'Lista Puestos Valorados'!$B$11:$BK$510,MATCH('Auxiliar General'!X$4,'Lista Puestos Valorados'!$B$10:$BK$10,0),0)="","No relevante",VLOOKUP($B368,'Lista Puestos Valorados'!$B$11:$BK$510,MATCH('Auxiliar General'!X$4,'Lista Puestos Valorados'!$B$10:$BK$10,0),0))</f>
        <v>No relevante</v>
      </c>
      <c r="AE368" s="26">
        <f>+HLOOKUP(AD368,Sistema_Puntos!$Q$5:$Y$43,'Auxiliar General'!Z$5,FALSE)</f>
        <v>0</v>
      </c>
      <c r="AF368" s="26" t="str">
        <f>+IF(VLOOKUP($B368,'Lista Puestos Valorados'!$B$11:$BK$510,MATCH('Auxiliar General'!Z$4,'Lista Puestos Valorados'!$B$10:$BK$10,0),0)="","No relevante",VLOOKUP($B368,'Lista Puestos Valorados'!$B$11:$BK$510,MATCH('Auxiliar General'!Z$4,'Lista Puestos Valorados'!$B$10:$BK$10,0),0))</f>
        <v>No relevante</v>
      </c>
      <c r="AG368" s="26">
        <f>+HLOOKUP(AF368,Sistema_Puntos!$Q$5:$Y$43,'Auxiliar General'!AB$5,FALSE)</f>
        <v>0</v>
      </c>
      <c r="AH368" s="26" t="str">
        <f>+IF(VLOOKUP($B368,'Lista Puestos Valorados'!$B$11:$BK$510,MATCH('Auxiliar General'!AB$4,'Lista Puestos Valorados'!$B$10:$BK$10,0),0)="","No relevante",VLOOKUP($B368,'Lista Puestos Valorados'!$B$11:$BK$510,MATCH('Auxiliar General'!AB$4,'Lista Puestos Valorados'!$B$10:$BK$10,0),0))</f>
        <v>No relevante</v>
      </c>
      <c r="AI368" s="26">
        <f>+HLOOKUP(AH368,Sistema_Puntos!$Q$5:$Y$43,'Auxiliar General'!AD$5,FALSE)</f>
        <v>0</v>
      </c>
      <c r="AJ368" s="26" t="str">
        <f>+IF(VLOOKUP($B368,'Lista Puestos Valorados'!$B$11:$BK$510,MATCH('Auxiliar General'!AD$4,'Lista Puestos Valorados'!$B$10:$BK$10,0),0)="","No relevante",VLOOKUP($B368,'Lista Puestos Valorados'!$B$11:$BK$510,MATCH('Auxiliar General'!AD$4,'Lista Puestos Valorados'!$B$10:$BK$10,0),0))</f>
        <v>No relevante</v>
      </c>
      <c r="AK368" s="26">
        <f>+HLOOKUP(AJ368,Sistema_Puntos!$Q$5:$Y$43,'Auxiliar General'!AF$5,FALSE)</f>
        <v>0</v>
      </c>
      <c r="AL368" s="26" t="str">
        <f>+IF(VLOOKUP($B368,'Lista Puestos Valorados'!$B$11:$BK$510,MATCH('Auxiliar General'!AF$4,'Lista Puestos Valorados'!$B$10:$BK$10,0),0)="","No relevante",VLOOKUP($B368,'Lista Puestos Valorados'!$B$11:$BK$510,MATCH('Auxiliar General'!AF$4,'Lista Puestos Valorados'!$B$10:$BK$10,0),0))</f>
        <v>No relevante</v>
      </c>
      <c r="AM368" s="26">
        <f>+HLOOKUP(AL368,Sistema_Puntos!$Q$5:$Y$43,'Auxiliar General'!AH$5,FALSE)</f>
        <v>0</v>
      </c>
      <c r="AN368" s="26" t="str">
        <f>+IF(VLOOKUP($B368,'Lista Puestos Valorados'!$B$11:$BK$510,MATCH('Auxiliar General'!AH$4,'Lista Puestos Valorados'!$B$10:$BK$10,0),0)="","No relevante",VLOOKUP($B368,'Lista Puestos Valorados'!$B$11:$BK$510,MATCH('Auxiliar General'!AH$4,'Lista Puestos Valorados'!$B$10:$BK$10,0),0))</f>
        <v>No relevante</v>
      </c>
      <c r="AO368" s="26">
        <f>+HLOOKUP(AN368,Sistema_Puntos!$Q$5:$Y$43,'Auxiliar General'!AJ$5,FALSE)</f>
        <v>0</v>
      </c>
      <c r="AP368" s="26" t="str">
        <f>+IF(VLOOKUP($B368,'Lista Puestos Valorados'!$B$11:$BK$510,MATCH('Auxiliar General'!AJ$4,'Lista Puestos Valorados'!$B$10:$BK$10,0),0)="","No relevante",VLOOKUP($B368,'Lista Puestos Valorados'!$B$11:$BK$510,MATCH('Auxiliar General'!AJ$4,'Lista Puestos Valorados'!$B$10:$BK$10,0),0))</f>
        <v>No relevante</v>
      </c>
      <c r="AQ368" s="26">
        <f>+HLOOKUP(AP368,Sistema_Puntos!$Q$5:$Y$43,'Auxiliar General'!AL$5,FALSE)</f>
        <v>0</v>
      </c>
      <c r="AR368" s="26" t="str">
        <f>+IF(VLOOKUP($B368,'Lista Puestos Valorados'!$B$11:$BK$510,MATCH('Auxiliar General'!AL$4,'Lista Puestos Valorados'!$B$10:$BK$10,0),0)="","No relevante",VLOOKUP($B368,'Lista Puestos Valorados'!$B$11:$BK$510,MATCH('Auxiliar General'!AL$4,'Lista Puestos Valorados'!$B$10:$BK$10,0),0))</f>
        <v>No relevante</v>
      </c>
      <c r="AS368" s="26">
        <f>+HLOOKUP(AR368,Sistema_Puntos!$Q$5:$Y$43,'Auxiliar General'!AN$5,FALSE)</f>
        <v>0</v>
      </c>
      <c r="AT368" s="26" t="str">
        <f>+IF(VLOOKUP($B368,'Lista Puestos Valorados'!$B$11:$BK$510,MATCH('Auxiliar General'!AN$4,'Lista Puestos Valorados'!$B$10:$BK$10,0),0)="","No relevante",VLOOKUP($B368,'Lista Puestos Valorados'!$B$11:$BK$510,MATCH('Auxiliar General'!AN$4,'Lista Puestos Valorados'!$B$10:$BK$10,0),0))</f>
        <v>No relevante</v>
      </c>
      <c r="AU368" s="26">
        <f>+HLOOKUP(AT368,Sistema_Puntos!$Q$5:$Y$43,'Auxiliar General'!AP$5,FALSE)</f>
        <v>0</v>
      </c>
      <c r="AV368" s="26" t="str">
        <f>+IF(VLOOKUP($B368,'Lista Puestos Valorados'!$B$11:$BK$510,MATCH('Auxiliar General'!AP$4,'Lista Puestos Valorados'!$B$10:$BK$10,0),0)="","No relevante",VLOOKUP($B368,'Lista Puestos Valorados'!$B$11:$BK$510,MATCH('Auxiliar General'!AP$4,'Lista Puestos Valorados'!$B$10:$BK$10,0),0))</f>
        <v>No relevante</v>
      </c>
      <c r="AW368" s="26">
        <f>+HLOOKUP(AV368,Sistema_Puntos!$Q$5:$Y$43,'Auxiliar General'!AR$5,FALSE)</f>
        <v>0</v>
      </c>
      <c r="AX368" s="26" t="str">
        <f>+IF(VLOOKUP($B368,'Lista Puestos Valorados'!$B$11:$BK$510,MATCH('Auxiliar General'!AR$4,'Lista Puestos Valorados'!$B$10:$BK$10,0),0)="","No relevante",VLOOKUP($B368,'Lista Puestos Valorados'!$B$11:$BK$510,MATCH('Auxiliar General'!AR$4,'Lista Puestos Valorados'!$B$10:$BK$10,0),0))</f>
        <v>No relevante</v>
      </c>
      <c r="AY368" s="26">
        <f>+HLOOKUP(AX368,Sistema_Puntos!$Q$5:$Y$43,'Auxiliar General'!AT$5,FALSE)</f>
        <v>0</v>
      </c>
      <c r="AZ368" s="26" t="str">
        <f>+IF(VLOOKUP($B368,'Lista Puestos Valorados'!$B$11:$BK$510,MATCH('Auxiliar General'!AT$4,'Lista Puestos Valorados'!$B$10:$BK$10,0),0)="","No relevante",VLOOKUP($B368,'Lista Puestos Valorados'!$B$11:$BK$510,MATCH('Auxiliar General'!AT$4,'Lista Puestos Valorados'!$B$10:$BK$10,0),0))</f>
        <v>No relevante</v>
      </c>
      <c r="BA368" s="26">
        <f>+HLOOKUP(AZ368,Sistema_Puntos!$Q$5:$Y$43,'Auxiliar General'!AV$5,FALSE)</f>
        <v>0</v>
      </c>
      <c r="BB368" s="26" t="str">
        <f>+IF(VLOOKUP($B368,'Lista Puestos Valorados'!$B$11:$BK$510,MATCH('Auxiliar General'!AV$4,'Lista Puestos Valorados'!$B$10:$BK$10,0),0)="","No relevante",VLOOKUP($B368,'Lista Puestos Valorados'!$B$11:$BK$510,MATCH('Auxiliar General'!AV$4,'Lista Puestos Valorados'!$B$10:$BK$10,0),0))</f>
        <v>No relevante</v>
      </c>
      <c r="BC368" s="26">
        <f>+HLOOKUP(BB368,Sistema_Puntos!$Q$5:$Y$43,'Auxiliar General'!AX$5,FALSE)</f>
        <v>0</v>
      </c>
      <c r="BD368" s="26" t="str">
        <f>+IF(VLOOKUP($B368,'Lista Puestos Valorados'!$B$11:$BK$510,MATCH('Auxiliar General'!AX$4,'Lista Puestos Valorados'!$B$10:$BK$10,0),0)="","No relevante",VLOOKUP($B368,'Lista Puestos Valorados'!$B$11:$BK$510,MATCH('Auxiliar General'!AX$4,'Lista Puestos Valorados'!$B$10:$BK$10,0),0))</f>
        <v>No relevante</v>
      </c>
      <c r="BE368" s="26">
        <f>+HLOOKUP(BD368,Sistema_Puntos!$Q$5:$Y$43,'Auxiliar General'!AZ$5,FALSE)</f>
        <v>0</v>
      </c>
      <c r="BF368" s="26" t="str">
        <f>+IF(VLOOKUP($B368,'Lista Puestos Valorados'!$B$11:$BK$510,MATCH('Auxiliar General'!AZ$4,'Lista Puestos Valorados'!$B$10:$BK$10,0),0)="","No relevante",VLOOKUP($B368,'Lista Puestos Valorados'!$B$11:$BK$510,MATCH('Auxiliar General'!AZ$4,'Lista Puestos Valorados'!$B$10:$BK$10,0),0))</f>
        <v>No relevante</v>
      </c>
      <c r="BG368" s="26">
        <f>+HLOOKUP(BF368,Sistema_Puntos!$Q$5:$Y$43,'Auxiliar General'!BB$5,FALSE)</f>
        <v>0</v>
      </c>
      <c r="BH368" s="26" t="str">
        <f>+IF(VLOOKUP($B368,'Lista Puestos Valorados'!$B$11:$BK$510,MATCH('Auxiliar General'!BB$4,'Lista Puestos Valorados'!$B$10:$BK$10,0),0)="","No relevante",VLOOKUP($B368,'Lista Puestos Valorados'!$B$11:$BK$510,MATCH('Auxiliar General'!BB$4,'Lista Puestos Valorados'!$B$10:$BK$10,0),0))</f>
        <v>No relevante</v>
      </c>
      <c r="BI368" s="26">
        <f>+HLOOKUP(BH368,Sistema_Puntos!$Q$5:$Y$43,'Auxiliar General'!BD$5,FALSE)</f>
        <v>0</v>
      </c>
      <c r="BJ368" s="26" t="str">
        <f>+IF(VLOOKUP($B368,'Lista Puestos Valorados'!$B$11:$BK$510,MATCH('Auxiliar General'!BD$4,'Lista Puestos Valorados'!$B$10:$BK$10,0),0)="","No relevante",VLOOKUP($B368,'Lista Puestos Valorados'!$B$11:$BK$510,MATCH('Auxiliar General'!BD$4,'Lista Puestos Valorados'!$B$10:$BK$10,0),0))</f>
        <v>No relevante</v>
      </c>
      <c r="BK368" s="26">
        <f>+HLOOKUP(BJ368,Sistema_Puntos!$Q$5:$Y$43,'Auxiliar General'!BF$5,FALSE)</f>
        <v>0</v>
      </c>
      <c r="BL368" s="26" t="str">
        <f>+IF(VLOOKUP($B368,'Lista Puestos Valorados'!$B$11:$BK$510,MATCH('Auxiliar General'!BF$4,'Lista Puestos Valorados'!$B$10:$BK$10,0),0)="","No relevante",VLOOKUP($B368,'Lista Puestos Valorados'!$B$11:$BK$510,MATCH('Auxiliar General'!BF$4,'Lista Puestos Valorados'!$B$10:$BK$10,0),0))</f>
        <v>No relevante</v>
      </c>
      <c r="BM368" s="26">
        <f>+HLOOKUP(BL368,Sistema_Puntos!$Q$5:$Y$43,'Auxiliar General'!BH$5,FALSE)</f>
        <v>0</v>
      </c>
      <c r="BN368" s="26" t="str">
        <f>+IF(VLOOKUP($B368,'Lista Puestos Valorados'!$B$11:$BK$510,MATCH('Auxiliar General'!BH$4,'Lista Puestos Valorados'!$B$10:$BK$10,0),0)="","No relevante",VLOOKUP($B368,'Lista Puestos Valorados'!$B$11:$BK$510,MATCH('Auxiliar General'!BH$4,'Lista Puestos Valorados'!$B$10:$BK$10,0),0))</f>
        <v>No relevante</v>
      </c>
      <c r="BO368" s="26">
        <f>+HLOOKUP(BN368,Sistema_Puntos!$Q$5:$Y$43,'Auxiliar General'!BJ$5,FALSE)</f>
        <v>0</v>
      </c>
      <c r="BP368" s="26" t="str">
        <f>+IF(VLOOKUP($B368,'Lista Puestos Valorados'!$B$11:$BK$510,MATCH('Auxiliar General'!BJ$4,'Lista Puestos Valorados'!$B$10:$BK$10,0),0)="","No relevante",VLOOKUP($B368,'Lista Puestos Valorados'!$B$11:$BK$510,MATCH('Auxiliar General'!BJ$4,'Lista Puestos Valorados'!$B$10:$BK$10,0),0))</f>
        <v>No relevante</v>
      </c>
      <c r="BQ368" s="26">
        <f>+HLOOKUP(BP368,Sistema_Puntos!$Q$5:$Y$43,'Auxiliar General'!BL$5,FALSE)</f>
        <v>0</v>
      </c>
      <c r="BR368" s="26" t="str">
        <f>+IF(VLOOKUP($B368,'Lista Puestos Valorados'!$B$11:$BK$510,MATCH('Auxiliar General'!BL$4,'Lista Puestos Valorados'!$B$10:$BK$10,0),0)="","No relevante",VLOOKUP($B368,'Lista Puestos Valorados'!$B$11:$BK$510,MATCH('Auxiliar General'!BL$4,'Lista Puestos Valorados'!$B$10:$BK$10,0),0))</f>
        <v>No relevante</v>
      </c>
      <c r="BS368" s="26">
        <f>+HLOOKUP(BR368,Sistema_Puntos!$Q$5:$Y$43,'Auxiliar General'!BN$5,FALSE)</f>
        <v>0</v>
      </c>
      <c r="BT368" s="26" t="str">
        <f>+IF(VLOOKUP($B368,'Lista Puestos Valorados'!$B$11:$BK$510,MATCH('Auxiliar General'!BN$4,'Lista Puestos Valorados'!$B$10:$BK$10,0),0)="","No relevante",VLOOKUP($B368,'Lista Puestos Valorados'!$B$11:$BK$510,MATCH('Auxiliar General'!BN$4,'Lista Puestos Valorados'!$B$10:$BK$10,0),0))</f>
        <v>No relevante</v>
      </c>
      <c r="BU368" s="26">
        <f>+HLOOKUP(BT368,Sistema_Puntos!$Q$5:$Y$43,'Auxiliar General'!BP$5,FALSE)</f>
        <v>0</v>
      </c>
      <c r="BV368" s="26" t="str">
        <f>+IF(VLOOKUP($B368,'Lista Puestos Valorados'!$B$11:$BK$510,MATCH('Auxiliar General'!BP$4,'Lista Puestos Valorados'!$B$10:$BK$10,0),0)="","No relevante",VLOOKUP($B368,'Lista Puestos Valorados'!$B$11:$BK$510,MATCH('Auxiliar General'!BP$4,'Lista Puestos Valorados'!$B$10:$BK$10,0),0))</f>
        <v>No relevante</v>
      </c>
      <c r="BW368" s="26">
        <f>+HLOOKUP(BV368,Sistema_Puntos!$Q$5:$Y$43,'Auxiliar General'!BR$5,FALSE)</f>
        <v>0</v>
      </c>
      <c r="BX368" s="26" t="str">
        <f>+IF(VLOOKUP($B368,'Lista Puestos Valorados'!$B$11:$BK$510,MATCH('Auxiliar General'!BR$4,'Lista Puestos Valorados'!$B$10:$BK$10,0),0)="","No relevante",VLOOKUP($B368,'Lista Puestos Valorados'!$B$11:$BK$510,MATCH('Auxiliar General'!BR$4,'Lista Puestos Valorados'!$B$10:$BK$10,0),0))</f>
        <v>No relevante</v>
      </c>
      <c r="BY368" s="26">
        <f>+HLOOKUP(BX368,Sistema_Puntos!$Q$5:$Y$43,'Auxiliar General'!BT$5,FALSE)</f>
        <v>0</v>
      </c>
      <c r="BZ368" s="26" t="str">
        <f>+IF(VLOOKUP($B368,'Lista Puestos Valorados'!$B$11:$BK$510,MATCH('Auxiliar General'!BT$4,'Lista Puestos Valorados'!$B$10:$BK$10,0),0)="","No relevante",VLOOKUP($B368,'Lista Puestos Valorados'!$B$11:$BK$510,MATCH('Auxiliar General'!BT$4,'Lista Puestos Valorados'!$B$10:$BK$10,0),0))</f>
        <v>No relevante</v>
      </c>
      <c r="CA368" s="26">
        <f>+HLOOKUP(BZ368,Sistema_Puntos!$Q$5:$Y$43,'Auxiliar General'!BV$5,FALSE)</f>
        <v>0</v>
      </c>
      <c r="CB368" s="26" t="str">
        <f>+IF(VLOOKUP($B368,'Lista Puestos Valorados'!$B$11:$BK$510,MATCH('Auxiliar General'!BV$4,'Lista Puestos Valorados'!$B$10:$BK$10,0),0)="","No relevante",VLOOKUP($B368,'Lista Puestos Valorados'!$B$11:$BK$510,MATCH('Auxiliar General'!BV$4,'Lista Puestos Valorados'!$B$10:$BK$10,0),0))</f>
        <v>No relevante</v>
      </c>
      <c r="CC368" s="26">
        <f>+HLOOKUP(CB368,Sistema_Puntos!$Q$5:$Y$43,'Auxiliar General'!BX$5,FALSE)</f>
        <v>0</v>
      </c>
      <c r="CD368" s="26" t="str">
        <f>+IF(VLOOKUP($B368,'Lista Puestos Valorados'!$B$11:$BK$510,MATCH('Auxiliar General'!BX$4,'Lista Puestos Valorados'!$B$10:$BK$10,0),0)="","No relevante",VLOOKUP($B368,'Lista Puestos Valorados'!$B$11:$BK$510,MATCH('Auxiliar General'!BX$4,'Lista Puestos Valorados'!$B$10:$BK$10,0),0))</f>
        <v>No relevante</v>
      </c>
      <c r="CE368" s="26">
        <f>+HLOOKUP(CD368,Sistema_Puntos!$Q$5:$Y$43,'Auxiliar General'!BZ$5,FALSE)</f>
        <v>0</v>
      </c>
      <c r="CF368" s="26" t="str">
        <f>+IF(VLOOKUP($B368,'Lista Puestos Valorados'!$B$11:$BK$510,MATCH('Auxiliar General'!BZ$4,'Lista Puestos Valorados'!$B$10:$BK$10,0),0)="","No relevante",VLOOKUP($B368,'Lista Puestos Valorados'!$B$11:$BK$510,MATCH('Auxiliar General'!BZ$4,'Lista Puestos Valorados'!$B$10:$BK$10,0),0))</f>
        <v>No relevante</v>
      </c>
      <c r="CG368" s="26">
        <f>+HLOOKUP(CF368,Sistema_Puntos!$Q$5:$Y$43,'Auxiliar General'!CB$5,FALSE)</f>
        <v>0</v>
      </c>
      <c r="CH368" s="29"/>
      <c r="CI368" s="29"/>
    </row>
    <row r="369" spans="2:87" ht="17.55" customHeight="1">
      <c r="B369" s="26">
        <f>+'Listado de Puestos'!B369</f>
        <v>359</v>
      </c>
      <c r="C369" s="26" t="str">
        <f>+IF('Lista Puestos Valorados'!C369="","",'Lista Puestos Valorados'!C369)</f>
        <v/>
      </c>
      <c r="D369" s="26" t="str">
        <f>+IF('Lista Puestos Valorados'!D369="","",'Lista Puestos Valorados'!D369)</f>
        <v/>
      </c>
      <c r="E369" s="26" t="str">
        <f>+IF('Lista Puestos Valorados'!E369="","",'Lista Puestos Valorados'!E369)</f>
        <v/>
      </c>
      <c r="F369" s="26" t="str">
        <f>+IF('Lista Puestos Valorados'!F369="","",'Lista Puestos Valorados'!F369)</f>
        <v/>
      </c>
      <c r="G369" s="26" t="str">
        <f>+IF('Lista Puestos Valorados'!G369="","",'Lista Puestos Valorados'!G369)</f>
        <v/>
      </c>
      <c r="H369" s="26" t="str">
        <f>+IF('Lista Puestos Valorados'!H369="","",'Lista Puestos Valorados'!H369)</f>
        <v/>
      </c>
      <c r="I369" s="26" t="str">
        <f>+IF('Lista Puestos Valorados'!I369="","",'Lista Puestos Valorados'!I369)</f>
        <v/>
      </c>
      <c r="J369" s="118" t="e">
        <f t="array" ref="J369">+IF(L369="","",_xlfn.IFS(L369&lt;='Cortes de Agrupacion'!$F$15,'Cortes de Agrupacion'!$E$15,'Resultados General'!L369&lt;='Cortes de Agrupacion'!$F$14,'Cortes de Agrupacion'!$E$14,'Resultados General'!L369&lt;='Cortes de Agrupacion'!$F$13,'Cortes de Agrupacion'!$E$13,L369&lt;='Cortes de Agrupacion'!$F$12,'Cortes de Agrupacion'!$E$12,'Resultados General'!L369&lt;='Cortes de Agrupacion'!$F$11,'Cortes de Agrupacion'!$E$11,'Resultados General'!L369&lt;='Cortes de Agrupacion'!$F$10,'Cortes de Agrupacion'!$E$10,'Resultados General'!L369&lt;='Cortes de Agrupacion'!$F$9,'Cortes de Agrupacion'!$E$9,'Resultados General'!L369&lt;='Cortes de Agrupacion'!$F$8,'Cortes de Agrupacion'!$E$8,'Resultados General'!L369&lt;='Cortes de Agrupacion'!$F$7,'Cortes de Agrupacion'!$E$7,'Resultados General'!L369&lt;='Cortes de Agrupacion'!$F$6,'Cortes de Agrupacion'!$E$6))</f>
        <v>#VALUE!</v>
      </c>
      <c r="K369" s="118" t="str">
        <f t="shared" si="10"/>
        <v/>
      </c>
      <c r="L369" s="124" t="e">
        <f>#VALUE!</f>
        <v>#VALUE!</v>
      </c>
      <c r="M369" s="26" t="e">
        <f ca="1">+_xlfn.IFNA(VLOOKUP(C369,'Distribución de puestos'!$B$8:$I$507,8,0),"")</f>
        <v>#NAME?</v>
      </c>
      <c r="N369" s="26" t="str">
        <f>+IF(VLOOKUP($B369,'Lista Puestos Valorados'!$B$11:$BK$510,MATCH('Auxiliar General'!H$4,'Lista Puestos Valorados'!$B$10:$BK$10,0),0)="","No relevante",VLOOKUP($B369,'Lista Puestos Valorados'!$B$11:$BK$510,MATCH('Auxiliar General'!H$4,'Lista Puestos Valorados'!$B$10:$BK$10,0),0))</f>
        <v>No relevante</v>
      </c>
      <c r="O369" s="26">
        <f>+HLOOKUP(N369,Sistema_Puntos!$Q$5:$Y$43,'Auxiliar General'!J$5,FALSE)</f>
        <v>0</v>
      </c>
      <c r="P369" s="26" t="str">
        <f>+IF(VLOOKUP($B369,'Lista Puestos Valorados'!$B$11:$BK$510,MATCH('Auxiliar General'!J$4,'Lista Puestos Valorados'!$B$10:$BK$10,0),0)="","No relevante",VLOOKUP($B369,'Lista Puestos Valorados'!$B$11:$BK$510,MATCH('Auxiliar General'!J$4,'Lista Puestos Valorados'!$B$10:$BK$10,0),0))</f>
        <v>No relevante</v>
      </c>
      <c r="Q369" s="26">
        <f>+HLOOKUP(P369,Sistema_Puntos!$Q$5:$Y$43,'Auxiliar General'!L$5,FALSE)</f>
        <v>0</v>
      </c>
      <c r="R369" s="26" t="str">
        <f>+IF(VLOOKUP($B369,'Lista Puestos Valorados'!$B$11:$BK$510,MATCH('Auxiliar General'!L$4,'Lista Puestos Valorados'!$B$10:$BK$10,0),0)="","No relevante",VLOOKUP($B369,'Lista Puestos Valorados'!$B$11:$BK$510,MATCH('Auxiliar General'!L$4,'Lista Puestos Valorados'!$B$10:$BK$10,0),0))</f>
        <v>No relevante</v>
      </c>
      <c r="S369" s="26">
        <f>+HLOOKUP(R369,Sistema_Puntos!$Q$5:$Y$43,'Auxiliar General'!N$5,FALSE)</f>
        <v>0</v>
      </c>
      <c r="T369" s="26" t="str">
        <f>+IF(VLOOKUP($B369,'Lista Puestos Valorados'!$B$11:$BK$510,MATCH('Auxiliar General'!N$4,'Lista Puestos Valorados'!$B$10:$BK$10,0),0)="","No relevante",VLOOKUP($B369,'Lista Puestos Valorados'!$B$11:$BK$510,MATCH('Auxiliar General'!N$4,'Lista Puestos Valorados'!$B$10:$BK$10,0),0))</f>
        <v>No relevante</v>
      </c>
      <c r="U369" s="26">
        <f>+HLOOKUP(T369,Sistema_Puntos!$Q$5:$Y$43,'Auxiliar General'!P$5,FALSE)</f>
        <v>0</v>
      </c>
      <c r="V369" s="26" t="str">
        <f>+IF(VLOOKUP($B369,'Lista Puestos Valorados'!$B$11:$BK$510,MATCH('Auxiliar General'!P$4,'Lista Puestos Valorados'!$B$10:$BK$10,0),0)="","No relevante",VLOOKUP($B369,'Lista Puestos Valorados'!$B$11:$BK$510,MATCH('Auxiliar General'!P$4,'Lista Puestos Valorados'!$B$10:$BK$10,0),0))</f>
        <v>No relevante</v>
      </c>
      <c r="W369" s="26">
        <f>+HLOOKUP(V369,Sistema_Puntos!$Q$5:$Y$43,'Auxiliar General'!R$5,FALSE)</f>
        <v>0</v>
      </c>
      <c r="X369" s="26" t="str">
        <f>+IF(VLOOKUP($B369,'Lista Puestos Valorados'!$B$11:$BK$510,MATCH('Auxiliar General'!R$4,'Lista Puestos Valorados'!$B$10:$BK$10,0),0)="","No relevante",VLOOKUP($B369,'Lista Puestos Valorados'!$B$11:$BK$510,MATCH('Auxiliar General'!R$4,'Lista Puestos Valorados'!$B$10:$BK$10,0),0))</f>
        <v>No relevante</v>
      </c>
      <c r="Y369" s="26">
        <f>+HLOOKUP(X369,Sistema_Puntos!$Q$5:$Y$43,'Auxiliar General'!T$5,FALSE)</f>
        <v>0</v>
      </c>
      <c r="Z369" s="26" t="str">
        <f>+IF(VLOOKUP($B369,'Lista Puestos Valorados'!$B$11:$BK$510,MATCH('Auxiliar General'!T$4,'Lista Puestos Valorados'!$B$10:$BK$10,0),0)="","No relevante",VLOOKUP($B369,'Lista Puestos Valorados'!$B$11:$BK$510,MATCH('Auxiliar General'!T$4,'Lista Puestos Valorados'!$B$10:$BK$10,0),0))</f>
        <v>No relevante</v>
      </c>
      <c r="AA369" s="26">
        <f>+HLOOKUP(Z369,Sistema_Puntos!$Q$5:$Y$43,'Auxiliar General'!V$5,FALSE)</f>
        <v>0</v>
      </c>
      <c r="AB369" s="26" t="str">
        <f>+IF(VLOOKUP($B369,'Lista Puestos Valorados'!$B$11:$BK$510,MATCH('Auxiliar General'!V$4,'Lista Puestos Valorados'!$B$10:$BK$10,0),0)="","No relevante",VLOOKUP($B369,'Lista Puestos Valorados'!$B$11:$BK$510,MATCH('Auxiliar General'!V$4,'Lista Puestos Valorados'!$B$10:$BK$10,0),0))</f>
        <v>No relevante</v>
      </c>
      <c r="AC369" s="26">
        <f>+HLOOKUP(AB369,Sistema_Puntos!$Q$5:$Y$43,'Auxiliar General'!X$5,FALSE)</f>
        <v>0</v>
      </c>
      <c r="AD369" s="26" t="str">
        <f>+IF(VLOOKUP($B369,'Lista Puestos Valorados'!$B$11:$BK$510,MATCH('Auxiliar General'!X$4,'Lista Puestos Valorados'!$B$10:$BK$10,0),0)="","No relevante",VLOOKUP($B369,'Lista Puestos Valorados'!$B$11:$BK$510,MATCH('Auxiliar General'!X$4,'Lista Puestos Valorados'!$B$10:$BK$10,0),0))</f>
        <v>No relevante</v>
      </c>
      <c r="AE369" s="26">
        <f>+HLOOKUP(AD369,Sistema_Puntos!$Q$5:$Y$43,'Auxiliar General'!Z$5,FALSE)</f>
        <v>0</v>
      </c>
      <c r="AF369" s="26" t="str">
        <f>+IF(VLOOKUP($B369,'Lista Puestos Valorados'!$B$11:$BK$510,MATCH('Auxiliar General'!Z$4,'Lista Puestos Valorados'!$B$10:$BK$10,0),0)="","No relevante",VLOOKUP($B369,'Lista Puestos Valorados'!$B$11:$BK$510,MATCH('Auxiliar General'!Z$4,'Lista Puestos Valorados'!$B$10:$BK$10,0),0))</f>
        <v>No relevante</v>
      </c>
      <c r="AG369" s="26">
        <f>+HLOOKUP(AF369,Sistema_Puntos!$Q$5:$Y$43,'Auxiliar General'!AB$5,FALSE)</f>
        <v>0</v>
      </c>
      <c r="AH369" s="26" t="str">
        <f>+IF(VLOOKUP($B369,'Lista Puestos Valorados'!$B$11:$BK$510,MATCH('Auxiliar General'!AB$4,'Lista Puestos Valorados'!$B$10:$BK$10,0),0)="","No relevante",VLOOKUP($B369,'Lista Puestos Valorados'!$B$11:$BK$510,MATCH('Auxiliar General'!AB$4,'Lista Puestos Valorados'!$B$10:$BK$10,0),0))</f>
        <v>No relevante</v>
      </c>
      <c r="AI369" s="26">
        <f>+HLOOKUP(AH369,Sistema_Puntos!$Q$5:$Y$43,'Auxiliar General'!AD$5,FALSE)</f>
        <v>0</v>
      </c>
      <c r="AJ369" s="26" t="str">
        <f>+IF(VLOOKUP($B369,'Lista Puestos Valorados'!$B$11:$BK$510,MATCH('Auxiliar General'!AD$4,'Lista Puestos Valorados'!$B$10:$BK$10,0),0)="","No relevante",VLOOKUP($B369,'Lista Puestos Valorados'!$B$11:$BK$510,MATCH('Auxiliar General'!AD$4,'Lista Puestos Valorados'!$B$10:$BK$10,0),0))</f>
        <v>No relevante</v>
      </c>
      <c r="AK369" s="26">
        <f>+HLOOKUP(AJ369,Sistema_Puntos!$Q$5:$Y$43,'Auxiliar General'!AF$5,FALSE)</f>
        <v>0</v>
      </c>
      <c r="AL369" s="26" t="str">
        <f>+IF(VLOOKUP($B369,'Lista Puestos Valorados'!$B$11:$BK$510,MATCH('Auxiliar General'!AF$4,'Lista Puestos Valorados'!$B$10:$BK$10,0),0)="","No relevante",VLOOKUP($B369,'Lista Puestos Valorados'!$B$11:$BK$510,MATCH('Auxiliar General'!AF$4,'Lista Puestos Valorados'!$B$10:$BK$10,0),0))</f>
        <v>No relevante</v>
      </c>
      <c r="AM369" s="26">
        <f>+HLOOKUP(AL369,Sistema_Puntos!$Q$5:$Y$43,'Auxiliar General'!AH$5,FALSE)</f>
        <v>0</v>
      </c>
      <c r="AN369" s="26" t="str">
        <f>+IF(VLOOKUP($B369,'Lista Puestos Valorados'!$B$11:$BK$510,MATCH('Auxiliar General'!AH$4,'Lista Puestos Valorados'!$B$10:$BK$10,0),0)="","No relevante",VLOOKUP($B369,'Lista Puestos Valorados'!$B$11:$BK$510,MATCH('Auxiliar General'!AH$4,'Lista Puestos Valorados'!$B$10:$BK$10,0),0))</f>
        <v>No relevante</v>
      </c>
      <c r="AO369" s="26">
        <f>+HLOOKUP(AN369,Sistema_Puntos!$Q$5:$Y$43,'Auxiliar General'!AJ$5,FALSE)</f>
        <v>0</v>
      </c>
      <c r="AP369" s="26" t="str">
        <f>+IF(VLOOKUP($B369,'Lista Puestos Valorados'!$B$11:$BK$510,MATCH('Auxiliar General'!AJ$4,'Lista Puestos Valorados'!$B$10:$BK$10,0),0)="","No relevante",VLOOKUP($B369,'Lista Puestos Valorados'!$B$11:$BK$510,MATCH('Auxiliar General'!AJ$4,'Lista Puestos Valorados'!$B$10:$BK$10,0),0))</f>
        <v>No relevante</v>
      </c>
      <c r="AQ369" s="26">
        <f>+HLOOKUP(AP369,Sistema_Puntos!$Q$5:$Y$43,'Auxiliar General'!AL$5,FALSE)</f>
        <v>0</v>
      </c>
      <c r="AR369" s="26" t="str">
        <f>+IF(VLOOKUP($B369,'Lista Puestos Valorados'!$B$11:$BK$510,MATCH('Auxiliar General'!AL$4,'Lista Puestos Valorados'!$B$10:$BK$10,0),0)="","No relevante",VLOOKUP($B369,'Lista Puestos Valorados'!$B$11:$BK$510,MATCH('Auxiliar General'!AL$4,'Lista Puestos Valorados'!$B$10:$BK$10,0),0))</f>
        <v>No relevante</v>
      </c>
      <c r="AS369" s="26">
        <f>+HLOOKUP(AR369,Sistema_Puntos!$Q$5:$Y$43,'Auxiliar General'!AN$5,FALSE)</f>
        <v>0</v>
      </c>
      <c r="AT369" s="26" t="str">
        <f>+IF(VLOOKUP($B369,'Lista Puestos Valorados'!$B$11:$BK$510,MATCH('Auxiliar General'!AN$4,'Lista Puestos Valorados'!$B$10:$BK$10,0),0)="","No relevante",VLOOKUP($B369,'Lista Puestos Valorados'!$B$11:$BK$510,MATCH('Auxiliar General'!AN$4,'Lista Puestos Valorados'!$B$10:$BK$10,0),0))</f>
        <v>No relevante</v>
      </c>
      <c r="AU369" s="26">
        <f>+HLOOKUP(AT369,Sistema_Puntos!$Q$5:$Y$43,'Auxiliar General'!AP$5,FALSE)</f>
        <v>0</v>
      </c>
      <c r="AV369" s="26" t="str">
        <f>+IF(VLOOKUP($B369,'Lista Puestos Valorados'!$B$11:$BK$510,MATCH('Auxiliar General'!AP$4,'Lista Puestos Valorados'!$B$10:$BK$10,0),0)="","No relevante",VLOOKUP($B369,'Lista Puestos Valorados'!$B$11:$BK$510,MATCH('Auxiliar General'!AP$4,'Lista Puestos Valorados'!$B$10:$BK$10,0),0))</f>
        <v>No relevante</v>
      </c>
      <c r="AW369" s="26">
        <f>+HLOOKUP(AV369,Sistema_Puntos!$Q$5:$Y$43,'Auxiliar General'!AR$5,FALSE)</f>
        <v>0</v>
      </c>
      <c r="AX369" s="26" t="str">
        <f>+IF(VLOOKUP($B369,'Lista Puestos Valorados'!$B$11:$BK$510,MATCH('Auxiliar General'!AR$4,'Lista Puestos Valorados'!$B$10:$BK$10,0),0)="","No relevante",VLOOKUP($B369,'Lista Puestos Valorados'!$B$11:$BK$510,MATCH('Auxiliar General'!AR$4,'Lista Puestos Valorados'!$B$10:$BK$10,0),0))</f>
        <v>No relevante</v>
      </c>
      <c r="AY369" s="26">
        <f>+HLOOKUP(AX369,Sistema_Puntos!$Q$5:$Y$43,'Auxiliar General'!AT$5,FALSE)</f>
        <v>0</v>
      </c>
      <c r="AZ369" s="26" t="str">
        <f>+IF(VLOOKUP($B369,'Lista Puestos Valorados'!$B$11:$BK$510,MATCH('Auxiliar General'!AT$4,'Lista Puestos Valorados'!$B$10:$BK$10,0),0)="","No relevante",VLOOKUP($B369,'Lista Puestos Valorados'!$B$11:$BK$510,MATCH('Auxiliar General'!AT$4,'Lista Puestos Valorados'!$B$10:$BK$10,0),0))</f>
        <v>No relevante</v>
      </c>
      <c r="BA369" s="26">
        <f>+HLOOKUP(AZ369,Sistema_Puntos!$Q$5:$Y$43,'Auxiliar General'!AV$5,FALSE)</f>
        <v>0</v>
      </c>
      <c r="BB369" s="26" t="str">
        <f>+IF(VLOOKUP($B369,'Lista Puestos Valorados'!$B$11:$BK$510,MATCH('Auxiliar General'!AV$4,'Lista Puestos Valorados'!$B$10:$BK$10,0),0)="","No relevante",VLOOKUP($B369,'Lista Puestos Valorados'!$B$11:$BK$510,MATCH('Auxiliar General'!AV$4,'Lista Puestos Valorados'!$B$10:$BK$10,0),0))</f>
        <v>No relevante</v>
      </c>
      <c r="BC369" s="26">
        <f>+HLOOKUP(BB369,Sistema_Puntos!$Q$5:$Y$43,'Auxiliar General'!AX$5,FALSE)</f>
        <v>0</v>
      </c>
      <c r="BD369" s="26" t="str">
        <f>+IF(VLOOKUP($B369,'Lista Puestos Valorados'!$B$11:$BK$510,MATCH('Auxiliar General'!AX$4,'Lista Puestos Valorados'!$B$10:$BK$10,0),0)="","No relevante",VLOOKUP($B369,'Lista Puestos Valorados'!$B$11:$BK$510,MATCH('Auxiliar General'!AX$4,'Lista Puestos Valorados'!$B$10:$BK$10,0),0))</f>
        <v>No relevante</v>
      </c>
      <c r="BE369" s="26">
        <f>+HLOOKUP(BD369,Sistema_Puntos!$Q$5:$Y$43,'Auxiliar General'!AZ$5,FALSE)</f>
        <v>0</v>
      </c>
      <c r="BF369" s="26" t="str">
        <f>+IF(VLOOKUP($B369,'Lista Puestos Valorados'!$B$11:$BK$510,MATCH('Auxiliar General'!AZ$4,'Lista Puestos Valorados'!$B$10:$BK$10,0),0)="","No relevante",VLOOKUP($B369,'Lista Puestos Valorados'!$B$11:$BK$510,MATCH('Auxiliar General'!AZ$4,'Lista Puestos Valorados'!$B$10:$BK$10,0),0))</f>
        <v>No relevante</v>
      </c>
      <c r="BG369" s="26">
        <f>+HLOOKUP(BF369,Sistema_Puntos!$Q$5:$Y$43,'Auxiliar General'!BB$5,FALSE)</f>
        <v>0</v>
      </c>
      <c r="BH369" s="26" t="str">
        <f>+IF(VLOOKUP($B369,'Lista Puestos Valorados'!$B$11:$BK$510,MATCH('Auxiliar General'!BB$4,'Lista Puestos Valorados'!$B$10:$BK$10,0),0)="","No relevante",VLOOKUP($B369,'Lista Puestos Valorados'!$B$11:$BK$510,MATCH('Auxiliar General'!BB$4,'Lista Puestos Valorados'!$B$10:$BK$10,0),0))</f>
        <v>No relevante</v>
      </c>
      <c r="BI369" s="26">
        <f>+HLOOKUP(BH369,Sistema_Puntos!$Q$5:$Y$43,'Auxiliar General'!BD$5,FALSE)</f>
        <v>0</v>
      </c>
      <c r="BJ369" s="26" t="str">
        <f>+IF(VLOOKUP($B369,'Lista Puestos Valorados'!$B$11:$BK$510,MATCH('Auxiliar General'!BD$4,'Lista Puestos Valorados'!$B$10:$BK$10,0),0)="","No relevante",VLOOKUP($B369,'Lista Puestos Valorados'!$B$11:$BK$510,MATCH('Auxiliar General'!BD$4,'Lista Puestos Valorados'!$B$10:$BK$10,0),0))</f>
        <v>No relevante</v>
      </c>
      <c r="BK369" s="26">
        <f>+HLOOKUP(BJ369,Sistema_Puntos!$Q$5:$Y$43,'Auxiliar General'!BF$5,FALSE)</f>
        <v>0</v>
      </c>
      <c r="BL369" s="26" t="str">
        <f>+IF(VLOOKUP($B369,'Lista Puestos Valorados'!$B$11:$BK$510,MATCH('Auxiliar General'!BF$4,'Lista Puestos Valorados'!$B$10:$BK$10,0),0)="","No relevante",VLOOKUP($B369,'Lista Puestos Valorados'!$B$11:$BK$510,MATCH('Auxiliar General'!BF$4,'Lista Puestos Valorados'!$B$10:$BK$10,0),0))</f>
        <v>No relevante</v>
      </c>
      <c r="BM369" s="26">
        <f>+HLOOKUP(BL369,Sistema_Puntos!$Q$5:$Y$43,'Auxiliar General'!BH$5,FALSE)</f>
        <v>0</v>
      </c>
      <c r="BN369" s="26" t="str">
        <f>+IF(VLOOKUP($B369,'Lista Puestos Valorados'!$B$11:$BK$510,MATCH('Auxiliar General'!BH$4,'Lista Puestos Valorados'!$B$10:$BK$10,0),0)="","No relevante",VLOOKUP($B369,'Lista Puestos Valorados'!$B$11:$BK$510,MATCH('Auxiliar General'!BH$4,'Lista Puestos Valorados'!$B$10:$BK$10,0),0))</f>
        <v>No relevante</v>
      </c>
      <c r="BO369" s="26">
        <f>+HLOOKUP(BN369,Sistema_Puntos!$Q$5:$Y$43,'Auxiliar General'!BJ$5,FALSE)</f>
        <v>0</v>
      </c>
      <c r="BP369" s="26" t="str">
        <f>+IF(VLOOKUP($B369,'Lista Puestos Valorados'!$B$11:$BK$510,MATCH('Auxiliar General'!BJ$4,'Lista Puestos Valorados'!$B$10:$BK$10,0),0)="","No relevante",VLOOKUP($B369,'Lista Puestos Valorados'!$B$11:$BK$510,MATCH('Auxiliar General'!BJ$4,'Lista Puestos Valorados'!$B$10:$BK$10,0),0))</f>
        <v>No relevante</v>
      </c>
      <c r="BQ369" s="26">
        <f>+HLOOKUP(BP369,Sistema_Puntos!$Q$5:$Y$43,'Auxiliar General'!BL$5,FALSE)</f>
        <v>0</v>
      </c>
      <c r="BR369" s="26" t="str">
        <f>+IF(VLOOKUP($B369,'Lista Puestos Valorados'!$B$11:$BK$510,MATCH('Auxiliar General'!BL$4,'Lista Puestos Valorados'!$B$10:$BK$10,0),0)="","No relevante",VLOOKUP($B369,'Lista Puestos Valorados'!$B$11:$BK$510,MATCH('Auxiliar General'!BL$4,'Lista Puestos Valorados'!$B$10:$BK$10,0),0))</f>
        <v>No relevante</v>
      </c>
      <c r="BS369" s="26">
        <f>+HLOOKUP(BR369,Sistema_Puntos!$Q$5:$Y$43,'Auxiliar General'!BN$5,FALSE)</f>
        <v>0</v>
      </c>
      <c r="BT369" s="26" t="str">
        <f>+IF(VLOOKUP($B369,'Lista Puestos Valorados'!$B$11:$BK$510,MATCH('Auxiliar General'!BN$4,'Lista Puestos Valorados'!$B$10:$BK$10,0),0)="","No relevante",VLOOKUP($B369,'Lista Puestos Valorados'!$B$11:$BK$510,MATCH('Auxiliar General'!BN$4,'Lista Puestos Valorados'!$B$10:$BK$10,0),0))</f>
        <v>No relevante</v>
      </c>
      <c r="BU369" s="26">
        <f>+HLOOKUP(BT369,Sistema_Puntos!$Q$5:$Y$43,'Auxiliar General'!BP$5,FALSE)</f>
        <v>0</v>
      </c>
      <c r="BV369" s="26" t="str">
        <f>+IF(VLOOKUP($B369,'Lista Puestos Valorados'!$B$11:$BK$510,MATCH('Auxiliar General'!BP$4,'Lista Puestos Valorados'!$B$10:$BK$10,0),0)="","No relevante",VLOOKUP($B369,'Lista Puestos Valorados'!$B$11:$BK$510,MATCH('Auxiliar General'!BP$4,'Lista Puestos Valorados'!$B$10:$BK$10,0),0))</f>
        <v>No relevante</v>
      </c>
      <c r="BW369" s="26">
        <f>+HLOOKUP(BV369,Sistema_Puntos!$Q$5:$Y$43,'Auxiliar General'!BR$5,FALSE)</f>
        <v>0</v>
      </c>
      <c r="BX369" s="26" t="str">
        <f>+IF(VLOOKUP($B369,'Lista Puestos Valorados'!$B$11:$BK$510,MATCH('Auxiliar General'!BR$4,'Lista Puestos Valorados'!$B$10:$BK$10,0),0)="","No relevante",VLOOKUP($B369,'Lista Puestos Valorados'!$B$11:$BK$510,MATCH('Auxiliar General'!BR$4,'Lista Puestos Valorados'!$B$10:$BK$10,0),0))</f>
        <v>No relevante</v>
      </c>
      <c r="BY369" s="26">
        <f>+HLOOKUP(BX369,Sistema_Puntos!$Q$5:$Y$43,'Auxiliar General'!BT$5,FALSE)</f>
        <v>0</v>
      </c>
      <c r="BZ369" s="26" t="str">
        <f>+IF(VLOOKUP($B369,'Lista Puestos Valorados'!$B$11:$BK$510,MATCH('Auxiliar General'!BT$4,'Lista Puestos Valorados'!$B$10:$BK$10,0),0)="","No relevante",VLOOKUP($B369,'Lista Puestos Valorados'!$B$11:$BK$510,MATCH('Auxiliar General'!BT$4,'Lista Puestos Valorados'!$B$10:$BK$10,0),0))</f>
        <v>No relevante</v>
      </c>
      <c r="CA369" s="26">
        <f>+HLOOKUP(BZ369,Sistema_Puntos!$Q$5:$Y$43,'Auxiliar General'!BV$5,FALSE)</f>
        <v>0</v>
      </c>
      <c r="CB369" s="26" t="str">
        <f>+IF(VLOOKUP($B369,'Lista Puestos Valorados'!$B$11:$BK$510,MATCH('Auxiliar General'!BV$4,'Lista Puestos Valorados'!$B$10:$BK$10,0),0)="","No relevante",VLOOKUP($B369,'Lista Puestos Valorados'!$B$11:$BK$510,MATCH('Auxiliar General'!BV$4,'Lista Puestos Valorados'!$B$10:$BK$10,0),0))</f>
        <v>No relevante</v>
      </c>
      <c r="CC369" s="26">
        <f>+HLOOKUP(CB369,Sistema_Puntos!$Q$5:$Y$43,'Auxiliar General'!BX$5,FALSE)</f>
        <v>0</v>
      </c>
      <c r="CD369" s="26" t="str">
        <f>+IF(VLOOKUP($B369,'Lista Puestos Valorados'!$B$11:$BK$510,MATCH('Auxiliar General'!BX$4,'Lista Puestos Valorados'!$B$10:$BK$10,0),0)="","No relevante",VLOOKUP($B369,'Lista Puestos Valorados'!$B$11:$BK$510,MATCH('Auxiliar General'!BX$4,'Lista Puestos Valorados'!$B$10:$BK$10,0),0))</f>
        <v>No relevante</v>
      </c>
      <c r="CE369" s="26">
        <f>+HLOOKUP(CD369,Sistema_Puntos!$Q$5:$Y$43,'Auxiliar General'!BZ$5,FALSE)</f>
        <v>0</v>
      </c>
      <c r="CF369" s="26" t="str">
        <f>+IF(VLOOKUP($B369,'Lista Puestos Valorados'!$B$11:$BK$510,MATCH('Auxiliar General'!BZ$4,'Lista Puestos Valorados'!$B$10:$BK$10,0),0)="","No relevante",VLOOKUP($B369,'Lista Puestos Valorados'!$B$11:$BK$510,MATCH('Auxiliar General'!BZ$4,'Lista Puestos Valorados'!$B$10:$BK$10,0),0))</f>
        <v>No relevante</v>
      </c>
      <c r="CG369" s="26">
        <f>+HLOOKUP(CF369,Sistema_Puntos!$Q$5:$Y$43,'Auxiliar General'!CB$5,FALSE)</f>
        <v>0</v>
      </c>
      <c r="CH369" s="29"/>
      <c r="CI369" s="29"/>
    </row>
    <row r="370" spans="2:87" ht="17.55" customHeight="1">
      <c r="B370" s="26">
        <f>+'Listado de Puestos'!B370</f>
        <v>360</v>
      </c>
      <c r="C370" s="26" t="str">
        <f>+IF('Lista Puestos Valorados'!C370="","",'Lista Puestos Valorados'!C370)</f>
        <v/>
      </c>
      <c r="D370" s="26" t="str">
        <f>+IF('Lista Puestos Valorados'!D370="","",'Lista Puestos Valorados'!D370)</f>
        <v/>
      </c>
      <c r="E370" s="26" t="str">
        <f>+IF('Lista Puestos Valorados'!E370="","",'Lista Puestos Valorados'!E370)</f>
        <v/>
      </c>
      <c r="F370" s="26" t="str">
        <f>+IF('Lista Puestos Valorados'!F370="","",'Lista Puestos Valorados'!F370)</f>
        <v/>
      </c>
      <c r="G370" s="26" t="str">
        <f>+IF('Lista Puestos Valorados'!G370="","",'Lista Puestos Valorados'!G370)</f>
        <v/>
      </c>
      <c r="H370" s="26" t="str">
        <f>+IF('Lista Puestos Valorados'!H370="","",'Lista Puestos Valorados'!H370)</f>
        <v/>
      </c>
      <c r="I370" s="26" t="str">
        <f>+IF('Lista Puestos Valorados'!I370="","",'Lista Puestos Valorados'!I370)</f>
        <v/>
      </c>
      <c r="J370" s="118" t="e">
        <f t="array" ref="J370">+IF(L370="","",_xlfn.IFS(L370&lt;='Cortes de Agrupacion'!$F$15,'Cortes de Agrupacion'!$E$15,'Resultados General'!L370&lt;='Cortes de Agrupacion'!$F$14,'Cortes de Agrupacion'!$E$14,'Resultados General'!L370&lt;='Cortes de Agrupacion'!$F$13,'Cortes de Agrupacion'!$E$13,L370&lt;='Cortes de Agrupacion'!$F$12,'Cortes de Agrupacion'!$E$12,'Resultados General'!L370&lt;='Cortes de Agrupacion'!$F$11,'Cortes de Agrupacion'!$E$11,'Resultados General'!L370&lt;='Cortes de Agrupacion'!$F$10,'Cortes de Agrupacion'!$E$10,'Resultados General'!L370&lt;='Cortes de Agrupacion'!$F$9,'Cortes de Agrupacion'!$E$9,'Resultados General'!L370&lt;='Cortes de Agrupacion'!$F$8,'Cortes de Agrupacion'!$E$8,'Resultados General'!L370&lt;='Cortes de Agrupacion'!$F$7,'Cortes de Agrupacion'!$E$7,'Resultados General'!L370&lt;='Cortes de Agrupacion'!$F$6,'Cortes de Agrupacion'!$E$6))</f>
        <v>#VALUE!</v>
      </c>
      <c r="K370" s="118" t="str">
        <f t="shared" si="10"/>
        <v/>
      </c>
      <c r="L370" s="124" t="e">
        <f>#VALUE!</f>
        <v>#VALUE!</v>
      </c>
      <c r="M370" s="26" t="e">
        <f ca="1">+_xlfn.IFNA(VLOOKUP(C370,'Distribución de puestos'!$B$8:$I$507,8,0),"")</f>
        <v>#NAME?</v>
      </c>
      <c r="N370" s="26" t="str">
        <f>+IF(VLOOKUP($B370,'Lista Puestos Valorados'!$B$11:$BK$510,MATCH('Auxiliar General'!H$4,'Lista Puestos Valorados'!$B$10:$BK$10,0),0)="","No relevante",VLOOKUP($B370,'Lista Puestos Valorados'!$B$11:$BK$510,MATCH('Auxiliar General'!H$4,'Lista Puestos Valorados'!$B$10:$BK$10,0),0))</f>
        <v>No relevante</v>
      </c>
      <c r="O370" s="26">
        <f>+HLOOKUP(N370,Sistema_Puntos!$Q$5:$Y$43,'Auxiliar General'!J$5,FALSE)</f>
        <v>0</v>
      </c>
      <c r="P370" s="26" t="str">
        <f>+IF(VLOOKUP($B370,'Lista Puestos Valorados'!$B$11:$BK$510,MATCH('Auxiliar General'!J$4,'Lista Puestos Valorados'!$B$10:$BK$10,0),0)="","No relevante",VLOOKUP($B370,'Lista Puestos Valorados'!$B$11:$BK$510,MATCH('Auxiliar General'!J$4,'Lista Puestos Valorados'!$B$10:$BK$10,0),0))</f>
        <v>No relevante</v>
      </c>
      <c r="Q370" s="26">
        <f>+HLOOKUP(P370,Sistema_Puntos!$Q$5:$Y$43,'Auxiliar General'!L$5,FALSE)</f>
        <v>0</v>
      </c>
      <c r="R370" s="26" t="str">
        <f>+IF(VLOOKUP($B370,'Lista Puestos Valorados'!$B$11:$BK$510,MATCH('Auxiliar General'!L$4,'Lista Puestos Valorados'!$B$10:$BK$10,0),0)="","No relevante",VLOOKUP($B370,'Lista Puestos Valorados'!$B$11:$BK$510,MATCH('Auxiliar General'!L$4,'Lista Puestos Valorados'!$B$10:$BK$10,0),0))</f>
        <v>No relevante</v>
      </c>
      <c r="S370" s="26">
        <f>+HLOOKUP(R370,Sistema_Puntos!$Q$5:$Y$43,'Auxiliar General'!N$5,FALSE)</f>
        <v>0</v>
      </c>
      <c r="T370" s="26" t="str">
        <f>+IF(VLOOKUP($B370,'Lista Puestos Valorados'!$B$11:$BK$510,MATCH('Auxiliar General'!N$4,'Lista Puestos Valorados'!$B$10:$BK$10,0),0)="","No relevante",VLOOKUP($B370,'Lista Puestos Valorados'!$B$11:$BK$510,MATCH('Auxiliar General'!N$4,'Lista Puestos Valorados'!$B$10:$BK$10,0),0))</f>
        <v>No relevante</v>
      </c>
      <c r="U370" s="26">
        <f>+HLOOKUP(T370,Sistema_Puntos!$Q$5:$Y$43,'Auxiliar General'!P$5,FALSE)</f>
        <v>0</v>
      </c>
      <c r="V370" s="26" t="str">
        <f>+IF(VLOOKUP($B370,'Lista Puestos Valorados'!$B$11:$BK$510,MATCH('Auxiliar General'!P$4,'Lista Puestos Valorados'!$B$10:$BK$10,0),0)="","No relevante",VLOOKUP($B370,'Lista Puestos Valorados'!$B$11:$BK$510,MATCH('Auxiliar General'!P$4,'Lista Puestos Valorados'!$B$10:$BK$10,0),0))</f>
        <v>No relevante</v>
      </c>
      <c r="W370" s="26">
        <f>+HLOOKUP(V370,Sistema_Puntos!$Q$5:$Y$43,'Auxiliar General'!R$5,FALSE)</f>
        <v>0</v>
      </c>
      <c r="X370" s="26" t="str">
        <f>+IF(VLOOKUP($B370,'Lista Puestos Valorados'!$B$11:$BK$510,MATCH('Auxiliar General'!R$4,'Lista Puestos Valorados'!$B$10:$BK$10,0),0)="","No relevante",VLOOKUP($B370,'Lista Puestos Valorados'!$B$11:$BK$510,MATCH('Auxiliar General'!R$4,'Lista Puestos Valorados'!$B$10:$BK$10,0),0))</f>
        <v>No relevante</v>
      </c>
      <c r="Y370" s="26">
        <f>+HLOOKUP(X370,Sistema_Puntos!$Q$5:$Y$43,'Auxiliar General'!T$5,FALSE)</f>
        <v>0</v>
      </c>
      <c r="Z370" s="26" t="str">
        <f>+IF(VLOOKUP($B370,'Lista Puestos Valorados'!$B$11:$BK$510,MATCH('Auxiliar General'!T$4,'Lista Puestos Valorados'!$B$10:$BK$10,0),0)="","No relevante",VLOOKUP($B370,'Lista Puestos Valorados'!$B$11:$BK$510,MATCH('Auxiliar General'!T$4,'Lista Puestos Valorados'!$B$10:$BK$10,0),0))</f>
        <v>No relevante</v>
      </c>
      <c r="AA370" s="26">
        <f>+HLOOKUP(Z370,Sistema_Puntos!$Q$5:$Y$43,'Auxiliar General'!V$5,FALSE)</f>
        <v>0</v>
      </c>
      <c r="AB370" s="26" t="str">
        <f>+IF(VLOOKUP($B370,'Lista Puestos Valorados'!$B$11:$BK$510,MATCH('Auxiliar General'!V$4,'Lista Puestos Valorados'!$B$10:$BK$10,0),0)="","No relevante",VLOOKUP($B370,'Lista Puestos Valorados'!$B$11:$BK$510,MATCH('Auxiliar General'!V$4,'Lista Puestos Valorados'!$B$10:$BK$10,0),0))</f>
        <v>No relevante</v>
      </c>
      <c r="AC370" s="26">
        <f>+HLOOKUP(AB370,Sistema_Puntos!$Q$5:$Y$43,'Auxiliar General'!X$5,FALSE)</f>
        <v>0</v>
      </c>
      <c r="AD370" s="26" t="str">
        <f>+IF(VLOOKUP($B370,'Lista Puestos Valorados'!$B$11:$BK$510,MATCH('Auxiliar General'!X$4,'Lista Puestos Valorados'!$B$10:$BK$10,0),0)="","No relevante",VLOOKUP($B370,'Lista Puestos Valorados'!$B$11:$BK$510,MATCH('Auxiliar General'!X$4,'Lista Puestos Valorados'!$B$10:$BK$10,0),0))</f>
        <v>No relevante</v>
      </c>
      <c r="AE370" s="26">
        <f>+HLOOKUP(AD370,Sistema_Puntos!$Q$5:$Y$43,'Auxiliar General'!Z$5,FALSE)</f>
        <v>0</v>
      </c>
      <c r="AF370" s="26" t="str">
        <f>+IF(VLOOKUP($B370,'Lista Puestos Valorados'!$B$11:$BK$510,MATCH('Auxiliar General'!Z$4,'Lista Puestos Valorados'!$B$10:$BK$10,0),0)="","No relevante",VLOOKUP($B370,'Lista Puestos Valorados'!$B$11:$BK$510,MATCH('Auxiliar General'!Z$4,'Lista Puestos Valorados'!$B$10:$BK$10,0),0))</f>
        <v>No relevante</v>
      </c>
      <c r="AG370" s="26">
        <f>+HLOOKUP(AF370,Sistema_Puntos!$Q$5:$Y$43,'Auxiliar General'!AB$5,FALSE)</f>
        <v>0</v>
      </c>
      <c r="AH370" s="26" t="str">
        <f>+IF(VLOOKUP($B370,'Lista Puestos Valorados'!$B$11:$BK$510,MATCH('Auxiliar General'!AB$4,'Lista Puestos Valorados'!$B$10:$BK$10,0),0)="","No relevante",VLOOKUP($B370,'Lista Puestos Valorados'!$B$11:$BK$510,MATCH('Auxiliar General'!AB$4,'Lista Puestos Valorados'!$B$10:$BK$10,0),0))</f>
        <v>No relevante</v>
      </c>
      <c r="AI370" s="26">
        <f>+HLOOKUP(AH370,Sistema_Puntos!$Q$5:$Y$43,'Auxiliar General'!AD$5,FALSE)</f>
        <v>0</v>
      </c>
      <c r="AJ370" s="26" t="str">
        <f>+IF(VLOOKUP($B370,'Lista Puestos Valorados'!$B$11:$BK$510,MATCH('Auxiliar General'!AD$4,'Lista Puestos Valorados'!$B$10:$BK$10,0),0)="","No relevante",VLOOKUP($B370,'Lista Puestos Valorados'!$B$11:$BK$510,MATCH('Auxiliar General'!AD$4,'Lista Puestos Valorados'!$B$10:$BK$10,0),0))</f>
        <v>No relevante</v>
      </c>
      <c r="AK370" s="26">
        <f>+HLOOKUP(AJ370,Sistema_Puntos!$Q$5:$Y$43,'Auxiliar General'!AF$5,FALSE)</f>
        <v>0</v>
      </c>
      <c r="AL370" s="26" t="str">
        <f>+IF(VLOOKUP($B370,'Lista Puestos Valorados'!$B$11:$BK$510,MATCH('Auxiliar General'!AF$4,'Lista Puestos Valorados'!$B$10:$BK$10,0),0)="","No relevante",VLOOKUP($B370,'Lista Puestos Valorados'!$B$11:$BK$510,MATCH('Auxiliar General'!AF$4,'Lista Puestos Valorados'!$B$10:$BK$10,0),0))</f>
        <v>No relevante</v>
      </c>
      <c r="AM370" s="26">
        <f>+HLOOKUP(AL370,Sistema_Puntos!$Q$5:$Y$43,'Auxiliar General'!AH$5,FALSE)</f>
        <v>0</v>
      </c>
      <c r="AN370" s="26" t="str">
        <f>+IF(VLOOKUP($B370,'Lista Puestos Valorados'!$B$11:$BK$510,MATCH('Auxiliar General'!AH$4,'Lista Puestos Valorados'!$B$10:$BK$10,0),0)="","No relevante",VLOOKUP($B370,'Lista Puestos Valorados'!$B$11:$BK$510,MATCH('Auxiliar General'!AH$4,'Lista Puestos Valorados'!$B$10:$BK$10,0),0))</f>
        <v>No relevante</v>
      </c>
      <c r="AO370" s="26">
        <f>+HLOOKUP(AN370,Sistema_Puntos!$Q$5:$Y$43,'Auxiliar General'!AJ$5,FALSE)</f>
        <v>0</v>
      </c>
      <c r="AP370" s="26" t="str">
        <f>+IF(VLOOKUP($B370,'Lista Puestos Valorados'!$B$11:$BK$510,MATCH('Auxiliar General'!AJ$4,'Lista Puestos Valorados'!$B$10:$BK$10,0),0)="","No relevante",VLOOKUP($B370,'Lista Puestos Valorados'!$B$11:$BK$510,MATCH('Auxiliar General'!AJ$4,'Lista Puestos Valorados'!$B$10:$BK$10,0),0))</f>
        <v>No relevante</v>
      </c>
      <c r="AQ370" s="26">
        <f>+HLOOKUP(AP370,Sistema_Puntos!$Q$5:$Y$43,'Auxiliar General'!AL$5,FALSE)</f>
        <v>0</v>
      </c>
      <c r="AR370" s="26" t="str">
        <f>+IF(VLOOKUP($B370,'Lista Puestos Valorados'!$B$11:$BK$510,MATCH('Auxiliar General'!AL$4,'Lista Puestos Valorados'!$B$10:$BK$10,0),0)="","No relevante",VLOOKUP($B370,'Lista Puestos Valorados'!$B$11:$BK$510,MATCH('Auxiliar General'!AL$4,'Lista Puestos Valorados'!$B$10:$BK$10,0),0))</f>
        <v>No relevante</v>
      </c>
      <c r="AS370" s="26">
        <f>+HLOOKUP(AR370,Sistema_Puntos!$Q$5:$Y$43,'Auxiliar General'!AN$5,FALSE)</f>
        <v>0</v>
      </c>
      <c r="AT370" s="26" t="str">
        <f>+IF(VLOOKUP($B370,'Lista Puestos Valorados'!$B$11:$BK$510,MATCH('Auxiliar General'!AN$4,'Lista Puestos Valorados'!$B$10:$BK$10,0),0)="","No relevante",VLOOKUP($B370,'Lista Puestos Valorados'!$B$11:$BK$510,MATCH('Auxiliar General'!AN$4,'Lista Puestos Valorados'!$B$10:$BK$10,0),0))</f>
        <v>No relevante</v>
      </c>
      <c r="AU370" s="26">
        <f>+HLOOKUP(AT370,Sistema_Puntos!$Q$5:$Y$43,'Auxiliar General'!AP$5,FALSE)</f>
        <v>0</v>
      </c>
      <c r="AV370" s="26" t="str">
        <f>+IF(VLOOKUP($B370,'Lista Puestos Valorados'!$B$11:$BK$510,MATCH('Auxiliar General'!AP$4,'Lista Puestos Valorados'!$B$10:$BK$10,0),0)="","No relevante",VLOOKUP($B370,'Lista Puestos Valorados'!$B$11:$BK$510,MATCH('Auxiliar General'!AP$4,'Lista Puestos Valorados'!$B$10:$BK$10,0),0))</f>
        <v>No relevante</v>
      </c>
      <c r="AW370" s="26">
        <f>+HLOOKUP(AV370,Sistema_Puntos!$Q$5:$Y$43,'Auxiliar General'!AR$5,FALSE)</f>
        <v>0</v>
      </c>
      <c r="AX370" s="26" t="str">
        <f>+IF(VLOOKUP($B370,'Lista Puestos Valorados'!$B$11:$BK$510,MATCH('Auxiliar General'!AR$4,'Lista Puestos Valorados'!$B$10:$BK$10,0),0)="","No relevante",VLOOKUP($B370,'Lista Puestos Valorados'!$B$11:$BK$510,MATCH('Auxiliar General'!AR$4,'Lista Puestos Valorados'!$B$10:$BK$10,0),0))</f>
        <v>No relevante</v>
      </c>
      <c r="AY370" s="26">
        <f>+HLOOKUP(AX370,Sistema_Puntos!$Q$5:$Y$43,'Auxiliar General'!AT$5,FALSE)</f>
        <v>0</v>
      </c>
      <c r="AZ370" s="26" t="str">
        <f>+IF(VLOOKUP($B370,'Lista Puestos Valorados'!$B$11:$BK$510,MATCH('Auxiliar General'!AT$4,'Lista Puestos Valorados'!$B$10:$BK$10,0),0)="","No relevante",VLOOKUP($B370,'Lista Puestos Valorados'!$B$11:$BK$510,MATCH('Auxiliar General'!AT$4,'Lista Puestos Valorados'!$B$10:$BK$10,0),0))</f>
        <v>No relevante</v>
      </c>
      <c r="BA370" s="26">
        <f>+HLOOKUP(AZ370,Sistema_Puntos!$Q$5:$Y$43,'Auxiliar General'!AV$5,FALSE)</f>
        <v>0</v>
      </c>
      <c r="BB370" s="26" t="str">
        <f>+IF(VLOOKUP($B370,'Lista Puestos Valorados'!$B$11:$BK$510,MATCH('Auxiliar General'!AV$4,'Lista Puestos Valorados'!$B$10:$BK$10,0),0)="","No relevante",VLOOKUP($B370,'Lista Puestos Valorados'!$B$11:$BK$510,MATCH('Auxiliar General'!AV$4,'Lista Puestos Valorados'!$B$10:$BK$10,0),0))</f>
        <v>No relevante</v>
      </c>
      <c r="BC370" s="26">
        <f>+HLOOKUP(BB370,Sistema_Puntos!$Q$5:$Y$43,'Auxiliar General'!AX$5,FALSE)</f>
        <v>0</v>
      </c>
      <c r="BD370" s="26" t="str">
        <f>+IF(VLOOKUP($B370,'Lista Puestos Valorados'!$B$11:$BK$510,MATCH('Auxiliar General'!AX$4,'Lista Puestos Valorados'!$B$10:$BK$10,0),0)="","No relevante",VLOOKUP($B370,'Lista Puestos Valorados'!$B$11:$BK$510,MATCH('Auxiliar General'!AX$4,'Lista Puestos Valorados'!$B$10:$BK$10,0),0))</f>
        <v>No relevante</v>
      </c>
      <c r="BE370" s="26">
        <f>+HLOOKUP(BD370,Sistema_Puntos!$Q$5:$Y$43,'Auxiliar General'!AZ$5,FALSE)</f>
        <v>0</v>
      </c>
      <c r="BF370" s="26" t="str">
        <f>+IF(VLOOKUP($B370,'Lista Puestos Valorados'!$B$11:$BK$510,MATCH('Auxiliar General'!AZ$4,'Lista Puestos Valorados'!$B$10:$BK$10,0),0)="","No relevante",VLOOKUP($B370,'Lista Puestos Valorados'!$B$11:$BK$510,MATCH('Auxiliar General'!AZ$4,'Lista Puestos Valorados'!$B$10:$BK$10,0),0))</f>
        <v>No relevante</v>
      </c>
      <c r="BG370" s="26">
        <f>+HLOOKUP(BF370,Sistema_Puntos!$Q$5:$Y$43,'Auxiliar General'!BB$5,FALSE)</f>
        <v>0</v>
      </c>
      <c r="BH370" s="26" t="str">
        <f>+IF(VLOOKUP($B370,'Lista Puestos Valorados'!$B$11:$BK$510,MATCH('Auxiliar General'!BB$4,'Lista Puestos Valorados'!$B$10:$BK$10,0),0)="","No relevante",VLOOKUP($B370,'Lista Puestos Valorados'!$B$11:$BK$510,MATCH('Auxiliar General'!BB$4,'Lista Puestos Valorados'!$B$10:$BK$10,0),0))</f>
        <v>No relevante</v>
      </c>
      <c r="BI370" s="26">
        <f>+HLOOKUP(BH370,Sistema_Puntos!$Q$5:$Y$43,'Auxiliar General'!BD$5,FALSE)</f>
        <v>0</v>
      </c>
      <c r="BJ370" s="26" t="str">
        <f>+IF(VLOOKUP($B370,'Lista Puestos Valorados'!$B$11:$BK$510,MATCH('Auxiliar General'!BD$4,'Lista Puestos Valorados'!$B$10:$BK$10,0),0)="","No relevante",VLOOKUP($B370,'Lista Puestos Valorados'!$B$11:$BK$510,MATCH('Auxiliar General'!BD$4,'Lista Puestos Valorados'!$B$10:$BK$10,0),0))</f>
        <v>No relevante</v>
      </c>
      <c r="BK370" s="26">
        <f>+HLOOKUP(BJ370,Sistema_Puntos!$Q$5:$Y$43,'Auxiliar General'!BF$5,FALSE)</f>
        <v>0</v>
      </c>
      <c r="BL370" s="26" t="str">
        <f>+IF(VLOOKUP($B370,'Lista Puestos Valorados'!$B$11:$BK$510,MATCH('Auxiliar General'!BF$4,'Lista Puestos Valorados'!$B$10:$BK$10,0),0)="","No relevante",VLOOKUP($B370,'Lista Puestos Valorados'!$B$11:$BK$510,MATCH('Auxiliar General'!BF$4,'Lista Puestos Valorados'!$B$10:$BK$10,0),0))</f>
        <v>No relevante</v>
      </c>
      <c r="BM370" s="26">
        <f>+HLOOKUP(BL370,Sistema_Puntos!$Q$5:$Y$43,'Auxiliar General'!BH$5,FALSE)</f>
        <v>0</v>
      </c>
      <c r="BN370" s="26" t="str">
        <f>+IF(VLOOKUP($B370,'Lista Puestos Valorados'!$B$11:$BK$510,MATCH('Auxiliar General'!BH$4,'Lista Puestos Valorados'!$B$10:$BK$10,0),0)="","No relevante",VLOOKUP($B370,'Lista Puestos Valorados'!$B$11:$BK$510,MATCH('Auxiliar General'!BH$4,'Lista Puestos Valorados'!$B$10:$BK$10,0),0))</f>
        <v>No relevante</v>
      </c>
      <c r="BO370" s="26">
        <f>+HLOOKUP(BN370,Sistema_Puntos!$Q$5:$Y$43,'Auxiliar General'!BJ$5,FALSE)</f>
        <v>0</v>
      </c>
      <c r="BP370" s="26" t="str">
        <f>+IF(VLOOKUP($B370,'Lista Puestos Valorados'!$B$11:$BK$510,MATCH('Auxiliar General'!BJ$4,'Lista Puestos Valorados'!$B$10:$BK$10,0),0)="","No relevante",VLOOKUP($B370,'Lista Puestos Valorados'!$B$11:$BK$510,MATCH('Auxiliar General'!BJ$4,'Lista Puestos Valorados'!$B$10:$BK$10,0),0))</f>
        <v>No relevante</v>
      </c>
      <c r="BQ370" s="26">
        <f>+HLOOKUP(BP370,Sistema_Puntos!$Q$5:$Y$43,'Auxiliar General'!BL$5,FALSE)</f>
        <v>0</v>
      </c>
      <c r="BR370" s="26" t="str">
        <f>+IF(VLOOKUP($B370,'Lista Puestos Valorados'!$B$11:$BK$510,MATCH('Auxiliar General'!BL$4,'Lista Puestos Valorados'!$B$10:$BK$10,0),0)="","No relevante",VLOOKUP($B370,'Lista Puestos Valorados'!$B$11:$BK$510,MATCH('Auxiliar General'!BL$4,'Lista Puestos Valorados'!$B$10:$BK$10,0),0))</f>
        <v>No relevante</v>
      </c>
      <c r="BS370" s="26">
        <f>+HLOOKUP(BR370,Sistema_Puntos!$Q$5:$Y$43,'Auxiliar General'!BN$5,FALSE)</f>
        <v>0</v>
      </c>
      <c r="BT370" s="26" t="str">
        <f>+IF(VLOOKUP($B370,'Lista Puestos Valorados'!$B$11:$BK$510,MATCH('Auxiliar General'!BN$4,'Lista Puestos Valorados'!$B$10:$BK$10,0),0)="","No relevante",VLOOKUP($B370,'Lista Puestos Valorados'!$B$11:$BK$510,MATCH('Auxiliar General'!BN$4,'Lista Puestos Valorados'!$B$10:$BK$10,0),0))</f>
        <v>No relevante</v>
      </c>
      <c r="BU370" s="26">
        <f>+HLOOKUP(BT370,Sistema_Puntos!$Q$5:$Y$43,'Auxiliar General'!BP$5,FALSE)</f>
        <v>0</v>
      </c>
      <c r="BV370" s="26" t="str">
        <f>+IF(VLOOKUP($B370,'Lista Puestos Valorados'!$B$11:$BK$510,MATCH('Auxiliar General'!BP$4,'Lista Puestos Valorados'!$B$10:$BK$10,0),0)="","No relevante",VLOOKUP($B370,'Lista Puestos Valorados'!$B$11:$BK$510,MATCH('Auxiliar General'!BP$4,'Lista Puestos Valorados'!$B$10:$BK$10,0),0))</f>
        <v>No relevante</v>
      </c>
      <c r="BW370" s="26">
        <f>+HLOOKUP(BV370,Sistema_Puntos!$Q$5:$Y$43,'Auxiliar General'!BR$5,FALSE)</f>
        <v>0</v>
      </c>
      <c r="BX370" s="26" t="str">
        <f>+IF(VLOOKUP($B370,'Lista Puestos Valorados'!$B$11:$BK$510,MATCH('Auxiliar General'!BR$4,'Lista Puestos Valorados'!$B$10:$BK$10,0),0)="","No relevante",VLOOKUP($B370,'Lista Puestos Valorados'!$B$11:$BK$510,MATCH('Auxiliar General'!BR$4,'Lista Puestos Valorados'!$B$10:$BK$10,0),0))</f>
        <v>No relevante</v>
      </c>
      <c r="BY370" s="26">
        <f>+HLOOKUP(BX370,Sistema_Puntos!$Q$5:$Y$43,'Auxiliar General'!BT$5,FALSE)</f>
        <v>0</v>
      </c>
      <c r="BZ370" s="26" t="str">
        <f>+IF(VLOOKUP($B370,'Lista Puestos Valorados'!$B$11:$BK$510,MATCH('Auxiliar General'!BT$4,'Lista Puestos Valorados'!$B$10:$BK$10,0),0)="","No relevante",VLOOKUP($B370,'Lista Puestos Valorados'!$B$11:$BK$510,MATCH('Auxiliar General'!BT$4,'Lista Puestos Valorados'!$B$10:$BK$10,0),0))</f>
        <v>No relevante</v>
      </c>
      <c r="CA370" s="26">
        <f>+HLOOKUP(BZ370,Sistema_Puntos!$Q$5:$Y$43,'Auxiliar General'!BV$5,FALSE)</f>
        <v>0</v>
      </c>
      <c r="CB370" s="26" t="str">
        <f>+IF(VLOOKUP($B370,'Lista Puestos Valorados'!$B$11:$BK$510,MATCH('Auxiliar General'!BV$4,'Lista Puestos Valorados'!$B$10:$BK$10,0),0)="","No relevante",VLOOKUP($B370,'Lista Puestos Valorados'!$B$11:$BK$510,MATCH('Auxiliar General'!BV$4,'Lista Puestos Valorados'!$B$10:$BK$10,0),0))</f>
        <v>No relevante</v>
      </c>
      <c r="CC370" s="26">
        <f>+HLOOKUP(CB370,Sistema_Puntos!$Q$5:$Y$43,'Auxiliar General'!BX$5,FALSE)</f>
        <v>0</v>
      </c>
      <c r="CD370" s="26" t="str">
        <f>+IF(VLOOKUP($B370,'Lista Puestos Valorados'!$B$11:$BK$510,MATCH('Auxiliar General'!BX$4,'Lista Puestos Valorados'!$B$10:$BK$10,0),0)="","No relevante",VLOOKUP($B370,'Lista Puestos Valorados'!$B$11:$BK$510,MATCH('Auxiliar General'!BX$4,'Lista Puestos Valorados'!$B$10:$BK$10,0),0))</f>
        <v>No relevante</v>
      </c>
      <c r="CE370" s="26">
        <f>+HLOOKUP(CD370,Sistema_Puntos!$Q$5:$Y$43,'Auxiliar General'!BZ$5,FALSE)</f>
        <v>0</v>
      </c>
      <c r="CF370" s="26" t="str">
        <f>+IF(VLOOKUP($B370,'Lista Puestos Valorados'!$B$11:$BK$510,MATCH('Auxiliar General'!BZ$4,'Lista Puestos Valorados'!$B$10:$BK$10,0),0)="","No relevante",VLOOKUP($B370,'Lista Puestos Valorados'!$B$11:$BK$510,MATCH('Auxiliar General'!BZ$4,'Lista Puestos Valorados'!$B$10:$BK$10,0),0))</f>
        <v>No relevante</v>
      </c>
      <c r="CG370" s="26">
        <f>+HLOOKUP(CF370,Sistema_Puntos!$Q$5:$Y$43,'Auxiliar General'!CB$5,FALSE)</f>
        <v>0</v>
      </c>
      <c r="CH370" s="29"/>
      <c r="CI370" s="29"/>
    </row>
    <row r="371" spans="2:87" ht="17.55" customHeight="1">
      <c r="B371" s="26">
        <f>+'Listado de Puestos'!B371</f>
        <v>361</v>
      </c>
      <c r="C371" s="26" t="str">
        <f>+IF('Lista Puestos Valorados'!C371="","",'Lista Puestos Valorados'!C371)</f>
        <v/>
      </c>
      <c r="D371" s="26" t="str">
        <f>+IF('Lista Puestos Valorados'!D371="","",'Lista Puestos Valorados'!D371)</f>
        <v/>
      </c>
      <c r="E371" s="26" t="str">
        <f>+IF('Lista Puestos Valorados'!E371="","",'Lista Puestos Valorados'!E371)</f>
        <v/>
      </c>
      <c r="F371" s="26" t="str">
        <f>+IF('Lista Puestos Valorados'!F371="","",'Lista Puestos Valorados'!F371)</f>
        <v/>
      </c>
      <c r="G371" s="26" t="str">
        <f>+IF('Lista Puestos Valorados'!G371="","",'Lista Puestos Valorados'!G371)</f>
        <v/>
      </c>
      <c r="H371" s="26" t="str">
        <f>+IF('Lista Puestos Valorados'!H371="","",'Lista Puestos Valorados'!H371)</f>
        <v/>
      </c>
      <c r="I371" s="26" t="str">
        <f>+IF('Lista Puestos Valorados'!I371="","",'Lista Puestos Valorados'!I371)</f>
        <v/>
      </c>
      <c r="J371" s="118" t="e">
        <f t="array" ref="J371">+IF(L371="","",_xlfn.IFS(L371&lt;='Cortes de Agrupacion'!$F$15,'Cortes de Agrupacion'!$E$15,'Resultados General'!L371&lt;='Cortes de Agrupacion'!$F$14,'Cortes de Agrupacion'!$E$14,'Resultados General'!L371&lt;='Cortes de Agrupacion'!$F$13,'Cortes de Agrupacion'!$E$13,L371&lt;='Cortes de Agrupacion'!$F$12,'Cortes de Agrupacion'!$E$12,'Resultados General'!L371&lt;='Cortes de Agrupacion'!$F$11,'Cortes de Agrupacion'!$E$11,'Resultados General'!L371&lt;='Cortes de Agrupacion'!$F$10,'Cortes de Agrupacion'!$E$10,'Resultados General'!L371&lt;='Cortes de Agrupacion'!$F$9,'Cortes de Agrupacion'!$E$9,'Resultados General'!L371&lt;='Cortes de Agrupacion'!$F$8,'Cortes de Agrupacion'!$E$8,'Resultados General'!L371&lt;='Cortes de Agrupacion'!$F$7,'Cortes de Agrupacion'!$E$7,'Resultados General'!L371&lt;='Cortes de Agrupacion'!$F$6,'Cortes de Agrupacion'!$E$6))</f>
        <v>#VALUE!</v>
      </c>
      <c r="K371" s="118" t="str">
        <f t="shared" si="10"/>
        <v/>
      </c>
      <c r="L371" s="124" t="e">
        <f>#VALUE!</f>
        <v>#VALUE!</v>
      </c>
      <c r="M371" s="26" t="e">
        <f ca="1">+_xlfn.IFNA(VLOOKUP(C371,'Distribución de puestos'!$B$8:$I$507,8,0),"")</f>
        <v>#NAME?</v>
      </c>
      <c r="N371" s="26" t="str">
        <f>+IF(VLOOKUP($B371,'Lista Puestos Valorados'!$B$11:$BK$510,MATCH('Auxiliar General'!H$4,'Lista Puestos Valorados'!$B$10:$BK$10,0),0)="","No relevante",VLOOKUP($B371,'Lista Puestos Valorados'!$B$11:$BK$510,MATCH('Auxiliar General'!H$4,'Lista Puestos Valorados'!$B$10:$BK$10,0),0))</f>
        <v>No relevante</v>
      </c>
      <c r="O371" s="26">
        <f>+HLOOKUP(N371,Sistema_Puntos!$Q$5:$Y$43,'Auxiliar General'!J$5,FALSE)</f>
        <v>0</v>
      </c>
      <c r="P371" s="26" t="str">
        <f>+IF(VLOOKUP($B371,'Lista Puestos Valorados'!$B$11:$BK$510,MATCH('Auxiliar General'!J$4,'Lista Puestos Valorados'!$B$10:$BK$10,0),0)="","No relevante",VLOOKUP($B371,'Lista Puestos Valorados'!$B$11:$BK$510,MATCH('Auxiliar General'!J$4,'Lista Puestos Valorados'!$B$10:$BK$10,0),0))</f>
        <v>No relevante</v>
      </c>
      <c r="Q371" s="26">
        <f>+HLOOKUP(P371,Sistema_Puntos!$Q$5:$Y$43,'Auxiliar General'!L$5,FALSE)</f>
        <v>0</v>
      </c>
      <c r="R371" s="26" t="str">
        <f>+IF(VLOOKUP($B371,'Lista Puestos Valorados'!$B$11:$BK$510,MATCH('Auxiliar General'!L$4,'Lista Puestos Valorados'!$B$10:$BK$10,0),0)="","No relevante",VLOOKUP($B371,'Lista Puestos Valorados'!$B$11:$BK$510,MATCH('Auxiliar General'!L$4,'Lista Puestos Valorados'!$B$10:$BK$10,0),0))</f>
        <v>No relevante</v>
      </c>
      <c r="S371" s="26">
        <f>+HLOOKUP(R371,Sistema_Puntos!$Q$5:$Y$43,'Auxiliar General'!N$5,FALSE)</f>
        <v>0</v>
      </c>
      <c r="T371" s="26" t="str">
        <f>+IF(VLOOKUP($B371,'Lista Puestos Valorados'!$B$11:$BK$510,MATCH('Auxiliar General'!N$4,'Lista Puestos Valorados'!$B$10:$BK$10,0),0)="","No relevante",VLOOKUP($B371,'Lista Puestos Valorados'!$B$11:$BK$510,MATCH('Auxiliar General'!N$4,'Lista Puestos Valorados'!$B$10:$BK$10,0),0))</f>
        <v>No relevante</v>
      </c>
      <c r="U371" s="26">
        <f>+HLOOKUP(T371,Sistema_Puntos!$Q$5:$Y$43,'Auxiliar General'!P$5,FALSE)</f>
        <v>0</v>
      </c>
      <c r="V371" s="26" t="str">
        <f>+IF(VLOOKUP($B371,'Lista Puestos Valorados'!$B$11:$BK$510,MATCH('Auxiliar General'!P$4,'Lista Puestos Valorados'!$B$10:$BK$10,0),0)="","No relevante",VLOOKUP($B371,'Lista Puestos Valorados'!$B$11:$BK$510,MATCH('Auxiliar General'!P$4,'Lista Puestos Valorados'!$B$10:$BK$10,0),0))</f>
        <v>No relevante</v>
      </c>
      <c r="W371" s="26">
        <f>+HLOOKUP(V371,Sistema_Puntos!$Q$5:$Y$43,'Auxiliar General'!R$5,FALSE)</f>
        <v>0</v>
      </c>
      <c r="X371" s="26" t="str">
        <f>+IF(VLOOKUP($B371,'Lista Puestos Valorados'!$B$11:$BK$510,MATCH('Auxiliar General'!R$4,'Lista Puestos Valorados'!$B$10:$BK$10,0),0)="","No relevante",VLOOKUP($B371,'Lista Puestos Valorados'!$B$11:$BK$510,MATCH('Auxiliar General'!R$4,'Lista Puestos Valorados'!$B$10:$BK$10,0),0))</f>
        <v>No relevante</v>
      </c>
      <c r="Y371" s="26">
        <f>+HLOOKUP(X371,Sistema_Puntos!$Q$5:$Y$43,'Auxiliar General'!T$5,FALSE)</f>
        <v>0</v>
      </c>
      <c r="Z371" s="26" t="str">
        <f>+IF(VLOOKUP($B371,'Lista Puestos Valorados'!$B$11:$BK$510,MATCH('Auxiliar General'!T$4,'Lista Puestos Valorados'!$B$10:$BK$10,0),0)="","No relevante",VLOOKUP($B371,'Lista Puestos Valorados'!$B$11:$BK$510,MATCH('Auxiliar General'!T$4,'Lista Puestos Valorados'!$B$10:$BK$10,0),0))</f>
        <v>No relevante</v>
      </c>
      <c r="AA371" s="26">
        <f>+HLOOKUP(Z371,Sistema_Puntos!$Q$5:$Y$43,'Auxiliar General'!V$5,FALSE)</f>
        <v>0</v>
      </c>
      <c r="AB371" s="26" t="str">
        <f>+IF(VLOOKUP($B371,'Lista Puestos Valorados'!$B$11:$BK$510,MATCH('Auxiliar General'!V$4,'Lista Puestos Valorados'!$B$10:$BK$10,0),0)="","No relevante",VLOOKUP($B371,'Lista Puestos Valorados'!$B$11:$BK$510,MATCH('Auxiliar General'!V$4,'Lista Puestos Valorados'!$B$10:$BK$10,0),0))</f>
        <v>No relevante</v>
      </c>
      <c r="AC371" s="26">
        <f>+HLOOKUP(AB371,Sistema_Puntos!$Q$5:$Y$43,'Auxiliar General'!X$5,FALSE)</f>
        <v>0</v>
      </c>
      <c r="AD371" s="26" t="str">
        <f>+IF(VLOOKUP($B371,'Lista Puestos Valorados'!$B$11:$BK$510,MATCH('Auxiliar General'!X$4,'Lista Puestos Valorados'!$B$10:$BK$10,0),0)="","No relevante",VLOOKUP($B371,'Lista Puestos Valorados'!$B$11:$BK$510,MATCH('Auxiliar General'!X$4,'Lista Puestos Valorados'!$B$10:$BK$10,0),0))</f>
        <v>No relevante</v>
      </c>
      <c r="AE371" s="26">
        <f>+HLOOKUP(AD371,Sistema_Puntos!$Q$5:$Y$43,'Auxiliar General'!Z$5,FALSE)</f>
        <v>0</v>
      </c>
      <c r="AF371" s="26" t="str">
        <f>+IF(VLOOKUP($B371,'Lista Puestos Valorados'!$B$11:$BK$510,MATCH('Auxiliar General'!Z$4,'Lista Puestos Valorados'!$B$10:$BK$10,0),0)="","No relevante",VLOOKUP($B371,'Lista Puestos Valorados'!$B$11:$BK$510,MATCH('Auxiliar General'!Z$4,'Lista Puestos Valorados'!$B$10:$BK$10,0),0))</f>
        <v>No relevante</v>
      </c>
      <c r="AG371" s="26">
        <f>+HLOOKUP(AF371,Sistema_Puntos!$Q$5:$Y$43,'Auxiliar General'!AB$5,FALSE)</f>
        <v>0</v>
      </c>
      <c r="AH371" s="26" t="str">
        <f>+IF(VLOOKUP($B371,'Lista Puestos Valorados'!$B$11:$BK$510,MATCH('Auxiliar General'!AB$4,'Lista Puestos Valorados'!$B$10:$BK$10,0),0)="","No relevante",VLOOKUP($B371,'Lista Puestos Valorados'!$B$11:$BK$510,MATCH('Auxiliar General'!AB$4,'Lista Puestos Valorados'!$B$10:$BK$10,0),0))</f>
        <v>No relevante</v>
      </c>
      <c r="AI371" s="26">
        <f>+HLOOKUP(AH371,Sistema_Puntos!$Q$5:$Y$43,'Auxiliar General'!AD$5,FALSE)</f>
        <v>0</v>
      </c>
      <c r="AJ371" s="26" t="str">
        <f>+IF(VLOOKUP($B371,'Lista Puestos Valorados'!$B$11:$BK$510,MATCH('Auxiliar General'!AD$4,'Lista Puestos Valorados'!$B$10:$BK$10,0),0)="","No relevante",VLOOKUP($B371,'Lista Puestos Valorados'!$B$11:$BK$510,MATCH('Auxiliar General'!AD$4,'Lista Puestos Valorados'!$B$10:$BK$10,0),0))</f>
        <v>No relevante</v>
      </c>
      <c r="AK371" s="26">
        <f>+HLOOKUP(AJ371,Sistema_Puntos!$Q$5:$Y$43,'Auxiliar General'!AF$5,FALSE)</f>
        <v>0</v>
      </c>
      <c r="AL371" s="26" t="str">
        <f>+IF(VLOOKUP($B371,'Lista Puestos Valorados'!$B$11:$BK$510,MATCH('Auxiliar General'!AF$4,'Lista Puestos Valorados'!$B$10:$BK$10,0),0)="","No relevante",VLOOKUP($B371,'Lista Puestos Valorados'!$B$11:$BK$510,MATCH('Auxiliar General'!AF$4,'Lista Puestos Valorados'!$B$10:$BK$10,0),0))</f>
        <v>No relevante</v>
      </c>
      <c r="AM371" s="26">
        <f>+HLOOKUP(AL371,Sistema_Puntos!$Q$5:$Y$43,'Auxiliar General'!AH$5,FALSE)</f>
        <v>0</v>
      </c>
      <c r="AN371" s="26" t="str">
        <f>+IF(VLOOKUP($B371,'Lista Puestos Valorados'!$B$11:$BK$510,MATCH('Auxiliar General'!AH$4,'Lista Puestos Valorados'!$B$10:$BK$10,0),0)="","No relevante",VLOOKUP($B371,'Lista Puestos Valorados'!$B$11:$BK$510,MATCH('Auxiliar General'!AH$4,'Lista Puestos Valorados'!$B$10:$BK$10,0),0))</f>
        <v>No relevante</v>
      </c>
      <c r="AO371" s="26">
        <f>+HLOOKUP(AN371,Sistema_Puntos!$Q$5:$Y$43,'Auxiliar General'!AJ$5,FALSE)</f>
        <v>0</v>
      </c>
      <c r="AP371" s="26" t="str">
        <f>+IF(VLOOKUP($B371,'Lista Puestos Valorados'!$B$11:$BK$510,MATCH('Auxiliar General'!AJ$4,'Lista Puestos Valorados'!$B$10:$BK$10,0),0)="","No relevante",VLOOKUP($B371,'Lista Puestos Valorados'!$B$11:$BK$510,MATCH('Auxiliar General'!AJ$4,'Lista Puestos Valorados'!$B$10:$BK$10,0),0))</f>
        <v>No relevante</v>
      </c>
      <c r="AQ371" s="26">
        <f>+HLOOKUP(AP371,Sistema_Puntos!$Q$5:$Y$43,'Auxiliar General'!AL$5,FALSE)</f>
        <v>0</v>
      </c>
      <c r="AR371" s="26" t="str">
        <f>+IF(VLOOKUP($B371,'Lista Puestos Valorados'!$B$11:$BK$510,MATCH('Auxiliar General'!AL$4,'Lista Puestos Valorados'!$B$10:$BK$10,0),0)="","No relevante",VLOOKUP($B371,'Lista Puestos Valorados'!$B$11:$BK$510,MATCH('Auxiliar General'!AL$4,'Lista Puestos Valorados'!$B$10:$BK$10,0),0))</f>
        <v>No relevante</v>
      </c>
      <c r="AS371" s="26">
        <f>+HLOOKUP(AR371,Sistema_Puntos!$Q$5:$Y$43,'Auxiliar General'!AN$5,FALSE)</f>
        <v>0</v>
      </c>
      <c r="AT371" s="26" t="str">
        <f>+IF(VLOOKUP($B371,'Lista Puestos Valorados'!$B$11:$BK$510,MATCH('Auxiliar General'!AN$4,'Lista Puestos Valorados'!$B$10:$BK$10,0),0)="","No relevante",VLOOKUP($B371,'Lista Puestos Valorados'!$B$11:$BK$510,MATCH('Auxiliar General'!AN$4,'Lista Puestos Valorados'!$B$10:$BK$10,0),0))</f>
        <v>No relevante</v>
      </c>
      <c r="AU371" s="26">
        <f>+HLOOKUP(AT371,Sistema_Puntos!$Q$5:$Y$43,'Auxiliar General'!AP$5,FALSE)</f>
        <v>0</v>
      </c>
      <c r="AV371" s="26" t="str">
        <f>+IF(VLOOKUP($B371,'Lista Puestos Valorados'!$B$11:$BK$510,MATCH('Auxiliar General'!AP$4,'Lista Puestos Valorados'!$B$10:$BK$10,0),0)="","No relevante",VLOOKUP($B371,'Lista Puestos Valorados'!$B$11:$BK$510,MATCH('Auxiliar General'!AP$4,'Lista Puestos Valorados'!$B$10:$BK$10,0),0))</f>
        <v>No relevante</v>
      </c>
      <c r="AW371" s="26">
        <f>+HLOOKUP(AV371,Sistema_Puntos!$Q$5:$Y$43,'Auxiliar General'!AR$5,FALSE)</f>
        <v>0</v>
      </c>
      <c r="AX371" s="26" t="str">
        <f>+IF(VLOOKUP($B371,'Lista Puestos Valorados'!$B$11:$BK$510,MATCH('Auxiliar General'!AR$4,'Lista Puestos Valorados'!$B$10:$BK$10,0),0)="","No relevante",VLOOKUP($B371,'Lista Puestos Valorados'!$B$11:$BK$510,MATCH('Auxiliar General'!AR$4,'Lista Puestos Valorados'!$B$10:$BK$10,0),0))</f>
        <v>No relevante</v>
      </c>
      <c r="AY371" s="26">
        <f>+HLOOKUP(AX371,Sistema_Puntos!$Q$5:$Y$43,'Auxiliar General'!AT$5,FALSE)</f>
        <v>0</v>
      </c>
      <c r="AZ371" s="26" t="str">
        <f>+IF(VLOOKUP($B371,'Lista Puestos Valorados'!$B$11:$BK$510,MATCH('Auxiliar General'!AT$4,'Lista Puestos Valorados'!$B$10:$BK$10,0),0)="","No relevante",VLOOKUP($B371,'Lista Puestos Valorados'!$B$11:$BK$510,MATCH('Auxiliar General'!AT$4,'Lista Puestos Valorados'!$B$10:$BK$10,0),0))</f>
        <v>No relevante</v>
      </c>
      <c r="BA371" s="26">
        <f>+HLOOKUP(AZ371,Sistema_Puntos!$Q$5:$Y$43,'Auxiliar General'!AV$5,FALSE)</f>
        <v>0</v>
      </c>
      <c r="BB371" s="26" t="str">
        <f>+IF(VLOOKUP($B371,'Lista Puestos Valorados'!$B$11:$BK$510,MATCH('Auxiliar General'!AV$4,'Lista Puestos Valorados'!$B$10:$BK$10,0),0)="","No relevante",VLOOKUP($B371,'Lista Puestos Valorados'!$B$11:$BK$510,MATCH('Auxiliar General'!AV$4,'Lista Puestos Valorados'!$B$10:$BK$10,0),0))</f>
        <v>No relevante</v>
      </c>
      <c r="BC371" s="26">
        <f>+HLOOKUP(BB371,Sistema_Puntos!$Q$5:$Y$43,'Auxiliar General'!AX$5,FALSE)</f>
        <v>0</v>
      </c>
      <c r="BD371" s="26" t="str">
        <f>+IF(VLOOKUP($B371,'Lista Puestos Valorados'!$B$11:$BK$510,MATCH('Auxiliar General'!AX$4,'Lista Puestos Valorados'!$B$10:$BK$10,0),0)="","No relevante",VLOOKUP($B371,'Lista Puestos Valorados'!$B$11:$BK$510,MATCH('Auxiliar General'!AX$4,'Lista Puestos Valorados'!$B$10:$BK$10,0),0))</f>
        <v>No relevante</v>
      </c>
      <c r="BE371" s="26">
        <f>+HLOOKUP(BD371,Sistema_Puntos!$Q$5:$Y$43,'Auxiliar General'!AZ$5,FALSE)</f>
        <v>0</v>
      </c>
      <c r="BF371" s="26" t="str">
        <f>+IF(VLOOKUP($B371,'Lista Puestos Valorados'!$B$11:$BK$510,MATCH('Auxiliar General'!AZ$4,'Lista Puestos Valorados'!$B$10:$BK$10,0),0)="","No relevante",VLOOKUP($B371,'Lista Puestos Valorados'!$B$11:$BK$510,MATCH('Auxiliar General'!AZ$4,'Lista Puestos Valorados'!$B$10:$BK$10,0),0))</f>
        <v>No relevante</v>
      </c>
      <c r="BG371" s="26">
        <f>+HLOOKUP(BF371,Sistema_Puntos!$Q$5:$Y$43,'Auxiliar General'!BB$5,FALSE)</f>
        <v>0</v>
      </c>
      <c r="BH371" s="26" t="str">
        <f>+IF(VLOOKUP($B371,'Lista Puestos Valorados'!$B$11:$BK$510,MATCH('Auxiliar General'!BB$4,'Lista Puestos Valorados'!$B$10:$BK$10,0),0)="","No relevante",VLOOKUP($B371,'Lista Puestos Valorados'!$B$11:$BK$510,MATCH('Auxiliar General'!BB$4,'Lista Puestos Valorados'!$B$10:$BK$10,0),0))</f>
        <v>No relevante</v>
      </c>
      <c r="BI371" s="26">
        <f>+HLOOKUP(BH371,Sistema_Puntos!$Q$5:$Y$43,'Auxiliar General'!BD$5,FALSE)</f>
        <v>0</v>
      </c>
      <c r="BJ371" s="26" t="str">
        <f>+IF(VLOOKUP($B371,'Lista Puestos Valorados'!$B$11:$BK$510,MATCH('Auxiliar General'!BD$4,'Lista Puestos Valorados'!$B$10:$BK$10,0),0)="","No relevante",VLOOKUP($B371,'Lista Puestos Valorados'!$B$11:$BK$510,MATCH('Auxiliar General'!BD$4,'Lista Puestos Valorados'!$B$10:$BK$10,0),0))</f>
        <v>No relevante</v>
      </c>
      <c r="BK371" s="26">
        <f>+HLOOKUP(BJ371,Sistema_Puntos!$Q$5:$Y$43,'Auxiliar General'!BF$5,FALSE)</f>
        <v>0</v>
      </c>
      <c r="BL371" s="26" t="str">
        <f>+IF(VLOOKUP($B371,'Lista Puestos Valorados'!$B$11:$BK$510,MATCH('Auxiliar General'!BF$4,'Lista Puestos Valorados'!$B$10:$BK$10,0),0)="","No relevante",VLOOKUP($B371,'Lista Puestos Valorados'!$B$11:$BK$510,MATCH('Auxiliar General'!BF$4,'Lista Puestos Valorados'!$B$10:$BK$10,0),0))</f>
        <v>No relevante</v>
      </c>
      <c r="BM371" s="26">
        <f>+HLOOKUP(BL371,Sistema_Puntos!$Q$5:$Y$43,'Auxiliar General'!BH$5,FALSE)</f>
        <v>0</v>
      </c>
      <c r="BN371" s="26" t="str">
        <f>+IF(VLOOKUP($B371,'Lista Puestos Valorados'!$B$11:$BK$510,MATCH('Auxiliar General'!BH$4,'Lista Puestos Valorados'!$B$10:$BK$10,0),0)="","No relevante",VLOOKUP($B371,'Lista Puestos Valorados'!$B$11:$BK$510,MATCH('Auxiliar General'!BH$4,'Lista Puestos Valorados'!$B$10:$BK$10,0),0))</f>
        <v>No relevante</v>
      </c>
      <c r="BO371" s="26">
        <f>+HLOOKUP(BN371,Sistema_Puntos!$Q$5:$Y$43,'Auxiliar General'!BJ$5,FALSE)</f>
        <v>0</v>
      </c>
      <c r="BP371" s="26" t="str">
        <f>+IF(VLOOKUP($B371,'Lista Puestos Valorados'!$B$11:$BK$510,MATCH('Auxiliar General'!BJ$4,'Lista Puestos Valorados'!$B$10:$BK$10,0),0)="","No relevante",VLOOKUP($B371,'Lista Puestos Valorados'!$B$11:$BK$510,MATCH('Auxiliar General'!BJ$4,'Lista Puestos Valorados'!$B$10:$BK$10,0),0))</f>
        <v>No relevante</v>
      </c>
      <c r="BQ371" s="26">
        <f>+HLOOKUP(BP371,Sistema_Puntos!$Q$5:$Y$43,'Auxiliar General'!BL$5,FALSE)</f>
        <v>0</v>
      </c>
      <c r="BR371" s="26" t="str">
        <f>+IF(VLOOKUP($B371,'Lista Puestos Valorados'!$B$11:$BK$510,MATCH('Auxiliar General'!BL$4,'Lista Puestos Valorados'!$B$10:$BK$10,0),0)="","No relevante",VLOOKUP($B371,'Lista Puestos Valorados'!$B$11:$BK$510,MATCH('Auxiliar General'!BL$4,'Lista Puestos Valorados'!$B$10:$BK$10,0),0))</f>
        <v>No relevante</v>
      </c>
      <c r="BS371" s="26">
        <f>+HLOOKUP(BR371,Sistema_Puntos!$Q$5:$Y$43,'Auxiliar General'!BN$5,FALSE)</f>
        <v>0</v>
      </c>
      <c r="BT371" s="26" t="str">
        <f>+IF(VLOOKUP($B371,'Lista Puestos Valorados'!$B$11:$BK$510,MATCH('Auxiliar General'!BN$4,'Lista Puestos Valorados'!$B$10:$BK$10,0),0)="","No relevante",VLOOKUP($B371,'Lista Puestos Valorados'!$B$11:$BK$510,MATCH('Auxiliar General'!BN$4,'Lista Puestos Valorados'!$B$10:$BK$10,0),0))</f>
        <v>No relevante</v>
      </c>
      <c r="BU371" s="26">
        <f>+HLOOKUP(BT371,Sistema_Puntos!$Q$5:$Y$43,'Auxiliar General'!BP$5,FALSE)</f>
        <v>0</v>
      </c>
      <c r="BV371" s="26" t="str">
        <f>+IF(VLOOKUP($B371,'Lista Puestos Valorados'!$B$11:$BK$510,MATCH('Auxiliar General'!BP$4,'Lista Puestos Valorados'!$B$10:$BK$10,0),0)="","No relevante",VLOOKUP($B371,'Lista Puestos Valorados'!$B$11:$BK$510,MATCH('Auxiliar General'!BP$4,'Lista Puestos Valorados'!$B$10:$BK$10,0),0))</f>
        <v>No relevante</v>
      </c>
      <c r="BW371" s="26">
        <f>+HLOOKUP(BV371,Sistema_Puntos!$Q$5:$Y$43,'Auxiliar General'!BR$5,FALSE)</f>
        <v>0</v>
      </c>
      <c r="BX371" s="26" t="str">
        <f>+IF(VLOOKUP($B371,'Lista Puestos Valorados'!$B$11:$BK$510,MATCH('Auxiliar General'!BR$4,'Lista Puestos Valorados'!$B$10:$BK$10,0),0)="","No relevante",VLOOKUP($B371,'Lista Puestos Valorados'!$B$11:$BK$510,MATCH('Auxiliar General'!BR$4,'Lista Puestos Valorados'!$B$10:$BK$10,0),0))</f>
        <v>No relevante</v>
      </c>
      <c r="BY371" s="26">
        <f>+HLOOKUP(BX371,Sistema_Puntos!$Q$5:$Y$43,'Auxiliar General'!BT$5,FALSE)</f>
        <v>0</v>
      </c>
      <c r="BZ371" s="26" t="str">
        <f>+IF(VLOOKUP($B371,'Lista Puestos Valorados'!$B$11:$BK$510,MATCH('Auxiliar General'!BT$4,'Lista Puestos Valorados'!$B$10:$BK$10,0),0)="","No relevante",VLOOKUP($B371,'Lista Puestos Valorados'!$B$11:$BK$510,MATCH('Auxiliar General'!BT$4,'Lista Puestos Valorados'!$B$10:$BK$10,0),0))</f>
        <v>No relevante</v>
      </c>
      <c r="CA371" s="26">
        <f>+HLOOKUP(BZ371,Sistema_Puntos!$Q$5:$Y$43,'Auxiliar General'!BV$5,FALSE)</f>
        <v>0</v>
      </c>
      <c r="CB371" s="26" t="str">
        <f>+IF(VLOOKUP($B371,'Lista Puestos Valorados'!$B$11:$BK$510,MATCH('Auxiliar General'!BV$4,'Lista Puestos Valorados'!$B$10:$BK$10,0),0)="","No relevante",VLOOKUP($B371,'Lista Puestos Valorados'!$B$11:$BK$510,MATCH('Auxiliar General'!BV$4,'Lista Puestos Valorados'!$B$10:$BK$10,0),0))</f>
        <v>No relevante</v>
      </c>
      <c r="CC371" s="26">
        <f>+HLOOKUP(CB371,Sistema_Puntos!$Q$5:$Y$43,'Auxiliar General'!BX$5,FALSE)</f>
        <v>0</v>
      </c>
      <c r="CD371" s="26" t="str">
        <f>+IF(VLOOKUP($B371,'Lista Puestos Valorados'!$B$11:$BK$510,MATCH('Auxiliar General'!BX$4,'Lista Puestos Valorados'!$B$10:$BK$10,0),0)="","No relevante",VLOOKUP($B371,'Lista Puestos Valorados'!$B$11:$BK$510,MATCH('Auxiliar General'!BX$4,'Lista Puestos Valorados'!$B$10:$BK$10,0),0))</f>
        <v>No relevante</v>
      </c>
      <c r="CE371" s="26">
        <f>+HLOOKUP(CD371,Sistema_Puntos!$Q$5:$Y$43,'Auxiliar General'!BZ$5,FALSE)</f>
        <v>0</v>
      </c>
      <c r="CF371" s="26" t="str">
        <f>+IF(VLOOKUP($B371,'Lista Puestos Valorados'!$B$11:$BK$510,MATCH('Auxiliar General'!BZ$4,'Lista Puestos Valorados'!$B$10:$BK$10,0),0)="","No relevante",VLOOKUP($B371,'Lista Puestos Valorados'!$B$11:$BK$510,MATCH('Auxiliar General'!BZ$4,'Lista Puestos Valorados'!$B$10:$BK$10,0),0))</f>
        <v>No relevante</v>
      </c>
      <c r="CG371" s="26">
        <f>+HLOOKUP(CF371,Sistema_Puntos!$Q$5:$Y$43,'Auxiliar General'!CB$5,FALSE)</f>
        <v>0</v>
      </c>
      <c r="CH371" s="29"/>
      <c r="CI371" s="29"/>
    </row>
    <row r="372" spans="2:87" ht="17.55" customHeight="1">
      <c r="B372" s="26">
        <f>+'Listado de Puestos'!B372</f>
        <v>362</v>
      </c>
      <c r="C372" s="26" t="str">
        <f>+IF('Lista Puestos Valorados'!C372="","",'Lista Puestos Valorados'!C372)</f>
        <v/>
      </c>
      <c r="D372" s="26" t="str">
        <f>+IF('Lista Puestos Valorados'!D372="","",'Lista Puestos Valorados'!D372)</f>
        <v/>
      </c>
      <c r="E372" s="26" t="str">
        <f>+IF('Lista Puestos Valorados'!E372="","",'Lista Puestos Valorados'!E372)</f>
        <v/>
      </c>
      <c r="F372" s="26" t="str">
        <f>+IF('Lista Puestos Valorados'!F372="","",'Lista Puestos Valorados'!F372)</f>
        <v/>
      </c>
      <c r="G372" s="26" t="str">
        <f>+IF('Lista Puestos Valorados'!G372="","",'Lista Puestos Valorados'!G372)</f>
        <v/>
      </c>
      <c r="H372" s="26" t="str">
        <f>+IF('Lista Puestos Valorados'!H372="","",'Lista Puestos Valorados'!H372)</f>
        <v/>
      </c>
      <c r="I372" s="26" t="str">
        <f>+IF('Lista Puestos Valorados'!I372="","",'Lista Puestos Valorados'!I372)</f>
        <v/>
      </c>
      <c r="J372" s="118" t="e">
        <f t="array" ref="J372">+IF(L372="","",_xlfn.IFS(L372&lt;='Cortes de Agrupacion'!$F$15,'Cortes de Agrupacion'!$E$15,'Resultados General'!L372&lt;='Cortes de Agrupacion'!$F$14,'Cortes de Agrupacion'!$E$14,'Resultados General'!L372&lt;='Cortes de Agrupacion'!$F$13,'Cortes de Agrupacion'!$E$13,L372&lt;='Cortes de Agrupacion'!$F$12,'Cortes de Agrupacion'!$E$12,'Resultados General'!L372&lt;='Cortes de Agrupacion'!$F$11,'Cortes de Agrupacion'!$E$11,'Resultados General'!L372&lt;='Cortes de Agrupacion'!$F$10,'Cortes de Agrupacion'!$E$10,'Resultados General'!L372&lt;='Cortes de Agrupacion'!$F$9,'Cortes de Agrupacion'!$E$9,'Resultados General'!L372&lt;='Cortes de Agrupacion'!$F$8,'Cortes de Agrupacion'!$E$8,'Resultados General'!L372&lt;='Cortes de Agrupacion'!$F$7,'Cortes de Agrupacion'!$E$7,'Resultados General'!L372&lt;='Cortes de Agrupacion'!$F$6,'Cortes de Agrupacion'!$E$6))</f>
        <v>#VALUE!</v>
      </c>
      <c r="K372" s="118" t="str">
        <f t="shared" si="10"/>
        <v/>
      </c>
      <c r="L372" s="124" t="e">
        <f>#VALUE!</f>
        <v>#VALUE!</v>
      </c>
      <c r="M372" s="26" t="e">
        <f ca="1">+_xlfn.IFNA(VLOOKUP(C372,'Distribución de puestos'!$B$8:$I$507,8,0),"")</f>
        <v>#NAME?</v>
      </c>
      <c r="N372" s="26" t="str">
        <f>+IF(VLOOKUP($B372,'Lista Puestos Valorados'!$B$11:$BK$510,MATCH('Auxiliar General'!H$4,'Lista Puestos Valorados'!$B$10:$BK$10,0),0)="","No relevante",VLOOKUP($B372,'Lista Puestos Valorados'!$B$11:$BK$510,MATCH('Auxiliar General'!H$4,'Lista Puestos Valorados'!$B$10:$BK$10,0),0))</f>
        <v>No relevante</v>
      </c>
      <c r="O372" s="26">
        <f>+HLOOKUP(N372,Sistema_Puntos!$Q$5:$Y$43,'Auxiliar General'!J$5,FALSE)</f>
        <v>0</v>
      </c>
      <c r="P372" s="26" t="str">
        <f>+IF(VLOOKUP($B372,'Lista Puestos Valorados'!$B$11:$BK$510,MATCH('Auxiliar General'!J$4,'Lista Puestos Valorados'!$B$10:$BK$10,0),0)="","No relevante",VLOOKUP($B372,'Lista Puestos Valorados'!$B$11:$BK$510,MATCH('Auxiliar General'!J$4,'Lista Puestos Valorados'!$B$10:$BK$10,0),0))</f>
        <v>No relevante</v>
      </c>
      <c r="Q372" s="26">
        <f>+HLOOKUP(P372,Sistema_Puntos!$Q$5:$Y$43,'Auxiliar General'!L$5,FALSE)</f>
        <v>0</v>
      </c>
      <c r="R372" s="26" t="str">
        <f>+IF(VLOOKUP($B372,'Lista Puestos Valorados'!$B$11:$BK$510,MATCH('Auxiliar General'!L$4,'Lista Puestos Valorados'!$B$10:$BK$10,0),0)="","No relevante",VLOOKUP($B372,'Lista Puestos Valorados'!$B$11:$BK$510,MATCH('Auxiliar General'!L$4,'Lista Puestos Valorados'!$B$10:$BK$10,0),0))</f>
        <v>No relevante</v>
      </c>
      <c r="S372" s="26">
        <f>+HLOOKUP(R372,Sistema_Puntos!$Q$5:$Y$43,'Auxiliar General'!N$5,FALSE)</f>
        <v>0</v>
      </c>
      <c r="T372" s="26" t="str">
        <f>+IF(VLOOKUP($B372,'Lista Puestos Valorados'!$B$11:$BK$510,MATCH('Auxiliar General'!N$4,'Lista Puestos Valorados'!$B$10:$BK$10,0),0)="","No relevante",VLOOKUP($B372,'Lista Puestos Valorados'!$B$11:$BK$510,MATCH('Auxiliar General'!N$4,'Lista Puestos Valorados'!$B$10:$BK$10,0),0))</f>
        <v>No relevante</v>
      </c>
      <c r="U372" s="26">
        <f>+HLOOKUP(T372,Sistema_Puntos!$Q$5:$Y$43,'Auxiliar General'!P$5,FALSE)</f>
        <v>0</v>
      </c>
      <c r="V372" s="26" t="str">
        <f>+IF(VLOOKUP($B372,'Lista Puestos Valorados'!$B$11:$BK$510,MATCH('Auxiliar General'!P$4,'Lista Puestos Valorados'!$B$10:$BK$10,0),0)="","No relevante",VLOOKUP($B372,'Lista Puestos Valorados'!$B$11:$BK$510,MATCH('Auxiliar General'!P$4,'Lista Puestos Valorados'!$B$10:$BK$10,0),0))</f>
        <v>No relevante</v>
      </c>
      <c r="W372" s="26">
        <f>+HLOOKUP(V372,Sistema_Puntos!$Q$5:$Y$43,'Auxiliar General'!R$5,FALSE)</f>
        <v>0</v>
      </c>
      <c r="X372" s="26" t="str">
        <f>+IF(VLOOKUP($B372,'Lista Puestos Valorados'!$B$11:$BK$510,MATCH('Auxiliar General'!R$4,'Lista Puestos Valorados'!$B$10:$BK$10,0),0)="","No relevante",VLOOKUP($B372,'Lista Puestos Valorados'!$B$11:$BK$510,MATCH('Auxiliar General'!R$4,'Lista Puestos Valorados'!$B$10:$BK$10,0),0))</f>
        <v>No relevante</v>
      </c>
      <c r="Y372" s="26">
        <f>+HLOOKUP(X372,Sistema_Puntos!$Q$5:$Y$43,'Auxiliar General'!T$5,FALSE)</f>
        <v>0</v>
      </c>
      <c r="Z372" s="26" t="str">
        <f>+IF(VLOOKUP($B372,'Lista Puestos Valorados'!$B$11:$BK$510,MATCH('Auxiliar General'!T$4,'Lista Puestos Valorados'!$B$10:$BK$10,0),0)="","No relevante",VLOOKUP($B372,'Lista Puestos Valorados'!$B$11:$BK$510,MATCH('Auxiliar General'!T$4,'Lista Puestos Valorados'!$B$10:$BK$10,0),0))</f>
        <v>No relevante</v>
      </c>
      <c r="AA372" s="26">
        <f>+HLOOKUP(Z372,Sistema_Puntos!$Q$5:$Y$43,'Auxiliar General'!V$5,FALSE)</f>
        <v>0</v>
      </c>
      <c r="AB372" s="26" t="str">
        <f>+IF(VLOOKUP($B372,'Lista Puestos Valorados'!$B$11:$BK$510,MATCH('Auxiliar General'!V$4,'Lista Puestos Valorados'!$B$10:$BK$10,0),0)="","No relevante",VLOOKUP($B372,'Lista Puestos Valorados'!$B$11:$BK$510,MATCH('Auxiliar General'!V$4,'Lista Puestos Valorados'!$B$10:$BK$10,0),0))</f>
        <v>No relevante</v>
      </c>
      <c r="AC372" s="26">
        <f>+HLOOKUP(AB372,Sistema_Puntos!$Q$5:$Y$43,'Auxiliar General'!X$5,FALSE)</f>
        <v>0</v>
      </c>
      <c r="AD372" s="26" t="str">
        <f>+IF(VLOOKUP($B372,'Lista Puestos Valorados'!$B$11:$BK$510,MATCH('Auxiliar General'!X$4,'Lista Puestos Valorados'!$B$10:$BK$10,0),0)="","No relevante",VLOOKUP($B372,'Lista Puestos Valorados'!$B$11:$BK$510,MATCH('Auxiliar General'!X$4,'Lista Puestos Valorados'!$B$10:$BK$10,0),0))</f>
        <v>No relevante</v>
      </c>
      <c r="AE372" s="26">
        <f>+HLOOKUP(AD372,Sistema_Puntos!$Q$5:$Y$43,'Auxiliar General'!Z$5,FALSE)</f>
        <v>0</v>
      </c>
      <c r="AF372" s="26" t="str">
        <f>+IF(VLOOKUP($B372,'Lista Puestos Valorados'!$B$11:$BK$510,MATCH('Auxiliar General'!Z$4,'Lista Puestos Valorados'!$B$10:$BK$10,0),0)="","No relevante",VLOOKUP($B372,'Lista Puestos Valorados'!$B$11:$BK$510,MATCH('Auxiliar General'!Z$4,'Lista Puestos Valorados'!$B$10:$BK$10,0),0))</f>
        <v>No relevante</v>
      </c>
      <c r="AG372" s="26">
        <f>+HLOOKUP(AF372,Sistema_Puntos!$Q$5:$Y$43,'Auxiliar General'!AB$5,FALSE)</f>
        <v>0</v>
      </c>
      <c r="AH372" s="26" t="str">
        <f>+IF(VLOOKUP($B372,'Lista Puestos Valorados'!$B$11:$BK$510,MATCH('Auxiliar General'!AB$4,'Lista Puestos Valorados'!$B$10:$BK$10,0),0)="","No relevante",VLOOKUP($B372,'Lista Puestos Valorados'!$B$11:$BK$510,MATCH('Auxiliar General'!AB$4,'Lista Puestos Valorados'!$B$10:$BK$10,0),0))</f>
        <v>No relevante</v>
      </c>
      <c r="AI372" s="26">
        <f>+HLOOKUP(AH372,Sistema_Puntos!$Q$5:$Y$43,'Auxiliar General'!AD$5,FALSE)</f>
        <v>0</v>
      </c>
      <c r="AJ372" s="26" t="str">
        <f>+IF(VLOOKUP($B372,'Lista Puestos Valorados'!$B$11:$BK$510,MATCH('Auxiliar General'!AD$4,'Lista Puestos Valorados'!$B$10:$BK$10,0),0)="","No relevante",VLOOKUP($B372,'Lista Puestos Valorados'!$B$11:$BK$510,MATCH('Auxiliar General'!AD$4,'Lista Puestos Valorados'!$B$10:$BK$10,0),0))</f>
        <v>No relevante</v>
      </c>
      <c r="AK372" s="26">
        <f>+HLOOKUP(AJ372,Sistema_Puntos!$Q$5:$Y$43,'Auxiliar General'!AF$5,FALSE)</f>
        <v>0</v>
      </c>
      <c r="AL372" s="26" t="str">
        <f>+IF(VLOOKUP($B372,'Lista Puestos Valorados'!$B$11:$BK$510,MATCH('Auxiliar General'!AF$4,'Lista Puestos Valorados'!$B$10:$BK$10,0),0)="","No relevante",VLOOKUP($B372,'Lista Puestos Valorados'!$B$11:$BK$510,MATCH('Auxiliar General'!AF$4,'Lista Puestos Valorados'!$B$10:$BK$10,0),0))</f>
        <v>No relevante</v>
      </c>
      <c r="AM372" s="26">
        <f>+HLOOKUP(AL372,Sistema_Puntos!$Q$5:$Y$43,'Auxiliar General'!AH$5,FALSE)</f>
        <v>0</v>
      </c>
      <c r="AN372" s="26" t="str">
        <f>+IF(VLOOKUP($B372,'Lista Puestos Valorados'!$B$11:$BK$510,MATCH('Auxiliar General'!AH$4,'Lista Puestos Valorados'!$B$10:$BK$10,0),0)="","No relevante",VLOOKUP($B372,'Lista Puestos Valorados'!$B$11:$BK$510,MATCH('Auxiliar General'!AH$4,'Lista Puestos Valorados'!$B$10:$BK$10,0),0))</f>
        <v>No relevante</v>
      </c>
      <c r="AO372" s="26">
        <f>+HLOOKUP(AN372,Sistema_Puntos!$Q$5:$Y$43,'Auxiliar General'!AJ$5,FALSE)</f>
        <v>0</v>
      </c>
      <c r="AP372" s="26" t="str">
        <f>+IF(VLOOKUP($B372,'Lista Puestos Valorados'!$B$11:$BK$510,MATCH('Auxiliar General'!AJ$4,'Lista Puestos Valorados'!$B$10:$BK$10,0),0)="","No relevante",VLOOKUP($B372,'Lista Puestos Valorados'!$B$11:$BK$510,MATCH('Auxiliar General'!AJ$4,'Lista Puestos Valorados'!$B$10:$BK$10,0),0))</f>
        <v>No relevante</v>
      </c>
      <c r="AQ372" s="26">
        <f>+HLOOKUP(AP372,Sistema_Puntos!$Q$5:$Y$43,'Auxiliar General'!AL$5,FALSE)</f>
        <v>0</v>
      </c>
      <c r="AR372" s="26" t="str">
        <f>+IF(VLOOKUP($B372,'Lista Puestos Valorados'!$B$11:$BK$510,MATCH('Auxiliar General'!AL$4,'Lista Puestos Valorados'!$B$10:$BK$10,0),0)="","No relevante",VLOOKUP($B372,'Lista Puestos Valorados'!$B$11:$BK$510,MATCH('Auxiliar General'!AL$4,'Lista Puestos Valorados'!$B$10:$BK$10,0),0))</f>
        <v>No relevante</v>
      </c>
      <c r="AS372" s="26">
        <f>+HLOOKUP(AR372,Sistema_Puntos!$Q$5:$Y$43,'Auxiliar General'!AN$5,FALSE)</f>
        <v>0</v>
      </c>
      <c r="AT372" s="26" t="str">
        <f>+IF(VLOOKUP($B372,'Lista Puestos Valorados'!$B$11:$BK$510,MATCH('Auxiliar General'!AN$4,'Lista Puestos Valorados'!$B$10:$BK$10,0),0)="","No relevante",VLOOKUP($B372,'Lista Puestos Valorados'!$B$11:$BK$510,MATCH('Auxiliar General'!AN$4,'Lista Puestos Valorados'!$B$10:$BK$10,0),0))</f>
        <v>No relevante</v>
      </c>
      <c r="AU372" s="26">
        <f>+HLOOKUP(AT372,Sistema_Puntos!$Q$5:$Y$43,'Auxiliar General'!AP$5,FALSE)</f>
        <v>0</v>
      </c>
      <c r="AV372" s="26" t="str">
        <f>+IF(VLOOKUP($B372,'Lista Puestos Valorados'!$B$11:$BK$510,MATCH('Auxiliar General'!AP$4,'Lista Puestos Valorados'!$B$10:$BK$10,0),0)="","No relevante",VLOOKUP($B372,'Lista Puestos Valorados'!$B$11:$BK$510,MATCH('Auxiliar General'!AP$4,'Lista Puestos Valorados'!$B$10:$BK$10,0),0))</f>
        <v>No relevante</v>
      </c>
      <c r="AW372" s="26">
        <f>+HLOOKUP(AV372,Sistema_Puntos!$Q$5:$Y$43,'Auxiliar General'!AR$5,FALSE)</f>
        <v>0</v>
      </c>
      <c r="AX372" s="26" t="str">
        <f>+IF(VLOOKUP($B372,'Lista Puestos Valorados'!$B$11:$BK$510,MATCH('Auxiliar General'!AR$4,'Lista Puestos Valorados'!$B$10:$BK$10,0),0)="","No relevante",VLOOKUP($B372,'Lista Puestos Valorados'!$B$11:$BK$510,MATCH('Auxiliar General'!AR$4,'Lista Puestos Valorados'!$B$10:$BK$10,0),0))</f>
        <v>No relevante</v>
      </c>
      <c r="AY372" s="26">
        <f>+HLOOKUP(AX372,Sistema_Puntos!$Q$5:$Y$43,'Auxiliar General'!AT$5,FALSE)</f>
        <v>0</v>
      </c>
      <c r="AZ372" s="26" t="str">
        <f>+IF(VLOOKUP($B372,'Lista Puestos Valorados'!$B$11:$BK$510,MATCH('Auxiliar General'!AT$4,'Lista Puestos Valorados'!$B$10:$BK$10,0),0)="","No relevante",VLOOKUP($B372,'Lista Puestos Valorados'!$B$11:$BK$510,MATCH('Auxiliar General'!AT$4,'Lista Puestos Valorados'!$B$10:$BK$10,0),0))</f>
        <v>No relevante</v>
      </c>
      <c r="BA372" s="26">
        <f>+HLOOKUP(AZ372,Sistema_Puntos!$Q$5:$Y$43,'Auxiliar General'!AV$5,FALSE)</f>
        <v>0</v>
      </c>
      <c r="BB372" s="26" t="str">
        <f>+IF(VLOOKUP($B372,'Lista Puestos Valorados'!$B$11:$BK$510,MATCH('Auxiliar General'!AV$4,'Lista Puestos Valorados'!$B$10:$BK$10,0),0)="","No relevante",VLOOKUP($B372,'Lista Puestos Valorados'!$B$11:$BK$510,MATCH('Auxiliar General'!AV$4,'Lista Puestos Valorados'!$B$10:$BK$10,0),0))</f>
        <v>No relevante</v>
      </c>
      <c r="BC372" s="26">
        <f>+HLOOKUP(BB372,Sistema_Puntos!$Q$5:$Y$43,'Auxiliar General'!AX$5,FALSE)</f>
        <v>0</v>
      </c>
      <c r="BD372" s="26" t="str">
        <f>+IF(VLOOKUP($B372,'Lista Puestos Valorados'!$B$11:$BK$510,MATCH('Auxiliar General'!AX$4,'Lista Puestos Valorados'!$B$10:$BK$10,0),0)="","No relevante",VLOOKUP($B372,'Lista Puestos Valorados'!$B$11:$BK$510,MATCH('Auxiliar General'!AX$4,'Lista Puestos Valorados'!$B$10:$BK$10,0),0))</f>
        <v>No relevante</v>
      </c>
      <c r="BE372" s="26">
        <f>+HLOOKUP(BD372,Sistema_Puntos!$Q$5:$Y$43,'Auxiliar General'!AZ$5,FALSE)</f>
        <v>0</v>
      </c>
      <c r="BF372" s="26" t="str">
        <f>+IF(VLOOKUP($B372,'Lista Puestos Valorados'!$B$11:$BK$510,MATCH('Auxiliar General'!AZ$4,'Lista Puestos Valorados'!$B$10:$BK$10,0),0)="","No relevante",VLOOKUP($B372,'Lista Puestos Valorados'!$B$11:$BK$510,MATCH('Auxiliar General'!AZ$4,'Lista Puestos Valorados'!$B$10:$BK$10,0),0))</f>
        <v>No relevante</v>
      </c>
      <c r="BG372" s="26">
        <f>+HLOOKUP(BF372,Sistema_Puntos!$Q$5:$Y$43,'Auxiliar General'!BB$5,FALSE)</f>
        <v>0</v>
      </c>
      <c r="BH372" s="26" t="str">
        <f>+IF(VLOOKUP($B372,'Lista Puestos Valorados'!$B$11:$BK$510,MATCH('Auxiliar General'!BB$4,'Lista Puestos Valorados'!$B$10:$BK$10,0),0)="","No relevante",VLOOKUP($B372,'Lista Puestos Valorados'!$B$11:$BK$510,MATCH('Auxiliar General'!BB$4,'Lista Puestos Valorados'!$B$10:$BK$10,0),0))</f>
        <v>No relevante</v>
      </c>
      <c r="BI372" s="26">
        <f>+HLOOKUP(BH372,Sistema_Puntos!$Q$5:$Y$43,'Auxiliar General'!BD$5,FALSE)</f>
        <v>0</v>
      </c>
      <c r="BJ372" s="26" t="str">
        <f>+IF(VLOOKUP($B372,'Lista Puestos Valorados'!$B$11:$BK$510,MATCH('Auxiliar General'!BD$4,'Lista Puestos Valorados'!$B$10:$BK$10,0),0)="","No relevante",VLOOKUP($B372,'Lista Puestos Valorados'!$B$11:$BK$510,MATCH('Auxiliar General'!BD$4,'Lista Puestos Valorados'!$B$10:$BK$10,0),0))</f>
        <v>No relevante</v>
      </c>
      <c r="BK372" s="26">
        <f>+HLOOKUP(BJ372,Sistema_Puntos!$Q$5:$Y$43,'Auxiliar General'!BF$5,FALSE)</f>
        <v>0</v>
      </c>
      <c r="BL372" s="26" t="str">
        <f>+IF(VLOOKUP($B372,'Lista Puestos Valorados'!$B$11:$BK$510,MATCH('Auxiliar General'!BF$4,'Lista Puestos Valorados'!$B$10:$BK$10,0),0)="","No relevante",VLOOKUP($B372,'Lista Puestos Valorados'!$B$11:$BK$510,MATCH('Auxiliar General'!BF$4,'Lista Puestos Valorados'!$B$10:$BK$10,0),0))</f>
        <v>No relevante</v>
      </c>
      <c r="BM372" s="26">
        <f>+HLOOKUP(BL372,Sistema_Puntos!$Q$5:$Y$43,'Auxiliar General'!BH$5,FALSE)</f>
        <v>0</v>
      </c>
      <c r="BN372" s="26" t="str">
        <f>+IF(VLOOKUP($B372,'Lista Puestos Valorados'!$B$11:$BK$510,MATCH('Auxiliar General'!BH$4,'Lista Puestos Valorados'!$B$10:$BK$10,0),0)="","No relevante",VLOOKUP($B372,'Lista Puestos Valorados'!$B$11:$BK$510,MATCH('Auxiliar General'!BH$4,'Lista Puestos Valorados'!$B$10:$BK$10,0),0))</f>
        <v>No relevante</v>
      </c>
      <c r="BO372" s="26">
        <f>+HLOOKUP(BN372,Sistema_Puntos!$Q$5:$Y$43,'Auxiliar General'!BJ$5,FALSE)</f>
        <v>0</v>
      </c>
      <c r="BP372" s="26" t="str">
        <f>+IF(VLOOKUP($B372,'Lista Puestos Valorados'!$B$11:$BK$510,MATCH('Auxiliar General'!BJ$4,'Lista Puestos Valorados'!$B$10:$BK$10,0),0)="","No relevante",VLOOKUP($B372,'Lista Puestos Valorados'!$B$11:$BK$510,MATCH('Auxiliar General'!BJ$4,'Lista Puestos Valorados'!$B$10:$BK$10,0),0))</f>
        <v>No relevante</v>
      </c>
      <c r="BQ372" s="26">
        <f>+HLOOKUP(BP372,Sistema_Puntos!$Q$5:$Y$43,'Auxiliar General'!BL$5,FALSE)</f>
        <v>0</v>
      </c>
      <c r="BR372" s="26" t="str">
        <f>+IF(VLOOKUP($B372,'Lista Puestos Valorados'!$B$11:$BK$510,MATCH('Auxiliar General'!BL$4,'Lista Puestos Valorados'!$B$10:$BK$10,0),0)="","No relevante",VLOOKUP($B372,'Lista Puestos Valorados'!$B$11:$BK$510,MATCH('Auxiliar General'!BL$4,'Lista Puestos Valorados'!$B$10:$BK$10,0),0))</f>
        <v>No relevante</v>
      </c>
      <c r="BS372" s="26">
        <f>+HLOOKUP(BR372,Sistema_Puntos!$Q$5:$Y$43,'Auxiliar General'!BN$5,FALSE)</f>
        <v>0</v>
      </c>
      <c r="BT372" s="26" t="str">
        <f>+IF(VLOOKUP($B372,'Lista Puestos Valorados'!$B$11:$BK$510,MATCH('Auxiliar General'!BN$4,'Lista Puestos Valorados'!$B$10:$BK$10,0),0)="","No relevante",VLOOKUP($B372,'Lista Puestos Valorados'!$B$11:$BK$510,MATCH('Auxiliar General'!BN$4,'Lista Puestos Valorados'!$B$10:$BK$10,0),0))</f>
        <v>No relevante</v>
      </c>
      <c r="BU372" s="26">
        <f>+HLOOKUP(BT372,Sistema_Puntos!$Q$5:$Y$43,'Auxiliar General'!BP$5,FALSE)</f>
        <v>0</v>
      </c>
      <c r="BV372" s="26" t="str">
        <f>+IF(VLOOKUP($B372,'Lista Puestos Valorados'!$B$11:$BK$510,MATCH('Auxiliar General'!BP$4,'Lista Puestos Valorados'!$B$10:$BK$10,0),0)="","No relevante",VLOOKUP($B372,'Lista Puestos Valorados'!$B$11:$BK$510,MATCH('Auxiliar General'!BP$4,'Lista Puestos Valorados'!$B$10:$BK$10,0),0))</f>
        <v>No relevante</v>
      </c>
      <c r="BW372" s="26">
        <f>+HLOOKUP(BV372,Sistema_Puntos!$Q$5:$Y$43,'Auxiliar General'!BR$5,FALSE)</f>
        <v>0</v>
      </c>
      <c r="BX372" s="26" t="str">
        <f>+IF(VLOOKUP($B372,'Lista Puestos Valorados'!$B$11:$BK$510,MATCH('Auxiliar General'!BR$4,'Lista Puestos Valorados'!$B$10:$BK$10,0),0)="","No relevante",VLOOKUP($B372,'Lista Puestos Valorados'!$B$11:$BK$510,MATCH('Auxiliar General'!BR$4,'Lista Puestos Valorados'!$B$10:$BK$10,0),0))</f>
        <v>No relevante</v>
      </c>
      <c r="BY372" s="26">
        <f>+HLOOKUP(BX372,Sistema_Puntos!$Q$5:$Y$43,'Auxiliar General'!BT$5,FALSE)</f>
        <v>0</v>
      </c>
      <c r="BZ372" s="26" t="str">
        <f>+IF(VLOOKUP($B372,'Lista Puestos Valorados'!$B$11:$BK$510,MATCH('Auxiliar General'!BT$4,'Lista Puestos Valorados'!$B$10:$BK$10,0),0)="","No relevante",VLOOKUP($B372,'Lista Puestos Valorados'!$B$11:$BK$510,MATCH('Auxiliar General'!BT$4,'Lista Puestos Valorados'!$B$10:$BK$10,0),0))</f>
        <v>No relevante</v>
      </c>
      <c r="CA372" s="26">
        <f>+HLOOKUP(BZ372,Sistema_Puntos!$Q$5:$Y$43,'Auxiliar General'!BV$5,FALSE)</f>
        <v>0</v>
      </c>
      <c r="CB372" s="26" t="str">
        <f>+IF(VLOOKUP($B372,'Lista Puestos Valorados'!$B$11:$BK$510,MATCH('Auxiliar General'!BV$4,'Lista Puestos Valorados'!$B$10:$BK$10,0),0)="","No relevante",VLOOKUP($B372,'Lista Puestos Valorados'!$B$11:$BK$510,MATCH('Auxiliar General'!BV$4,'Lista Puestos Valorados'!$B$10:$BK$10,0),0))</f>
        <v>No relevante</v>
      </c>
      <c r="CC372" s="26">
        <f>+HLOOKUP(CB372,Sistema_Puntos!$Q$5:$Y$43,'Auxiliar General'!BX$5,FALSE)</f>
        <v>0</v>
      </c>
      <c r="CD372" s="26" t="str">
        <f>+IF(VLOOKUP($B372,'Lista Puestos Valorados'!$B$11:$BK$510,MATCH('Auxiliar General'!BX$4,'Lista Puestos Valorados'!$B$10:$BK$10,0),0)="","No relevante",VLOOKUP($B372,'Lista Puestos Valorados'!$B$11:$BK$510,MATCH('Auxiliar General'!BX$4,'Lista Puestos Valorados'!$B$10:$BK$10,0),0))</f>
        <v>No relevante</v>
      </c>
      <c r="CE372" s="26">
        <f>+HLOOKUP(CD372,Sistema_Puntos!$Q$5:$Y$43,'Auxiliar General'!BZ$5,FALSE)</f>
        <v>0</v>
      </c>
      <c r="CF372" s="26" t="str">
        <f>+IF(VLOOKUP($B372,'Lista Puestos Valorados'!$B$11:$BK$510,MATCH('Auxiliar General'!BZ$4,'Lista Puestos Valorados'!$B$10:$BK$10,0),0)="","No relevante",VLOOKUP($B372,'Lista Puestos Valorados'!$B$11:$BK$510,MATCH('Auxiliar General'!BZ$4,'Lista Puestos Valorados'!$B$10:$BK$10,0),0))</f>
        <v>No relevante</v>
      </c>
      <c r="CG372" s="26">
        <f>+HLOOKUP(CF372,Sistema_Puntos!$Q$5:$Y$43,'Auxiliar General'!CB$5,FALSE)</f>
        <v>0</v>
      </c>
      <c r="CH372" s="29"/>
      <c r="CI372" s="29"/>
    </row>
    <row r="373" spans="2:87" ht="17.55" customHeight="1">
      <c r="B373" s="26">
        <f>+'Listado de Puestos'!B373</f>
        <v>363</v>
      </c>
      <c r="C373" s="26" t="str">
        <f>+IF('Lista Puestos Valorados'!C373="","",'Lista Puestos Valorados'!C373)</f>
        <v/>
      </c>
      <c r="D373" s="26" t="str">
        <f>+IF('Lista Puestos Valorados'!D373="","",'Lista Puestos Valorados'!D373)</f>
        <v/>
      </c>
      <c r="E373" s="26" t="str">
        <f>+IF('Lista Puestos Valorados'!E373="","",'Lista Puestos Valorados'!E373)</f>
        <v/>
      </c>
      <c r="F373" s="26" t="str">
        <f>+IF('Lista Puestos Valorados'!F373="","",'Lista Puestos Valorados'!F373)</f>
        <v/>
      </c>
      <c r="G373" s="26" t="str">
        <f>+IF('Lista Puestos Valorados'!G373="","",'Lista Puestos Valorados'!G373)</f>
        <v/>
      </c>
      <c r="H373" s="26" t="str">
        <f>+IF('Lista Puestos Valorados'!H373="","",'Lista Puestos Valorados'!H373)</f>
        <v/>
      </c>
      <c r="I373" s="26" t="str">
        <f>+IF('Lista Puestos Valorados'!I373="","",'Lista Puestos Valorados'!I373)</f>
        <v/>
      </c>
      <c r="J373" s="118" t="e">
        <f t="array" ref="J373">+IF(L373="","",_xlfn.IFS(L373&lt;='Cortes de Agrupacion'!$F$15,'Cortes de Agrupacion'!$E$15,'Resultados General'!L373&lt;='Cortes de Agrupacion'!$F$14,'Cortes de Agrupacion'!$E$14,'Resultados General'!L373&lt;='Cortes de Agrupacion'!$F$13,'Cortes de Agrupacion'!$E$13,L373&lt;='Cortes de Agrupacion'!$F$12,'Cortes de Agrupacion'!$E$12,'Resultados General'!L373&lt;='Cortes de Agrupacion'!$F$11,'Cortes de Agrupacion'!$E$11,'Resultados General'!L373&lt;='Cortes de Agrupacion'!$F$10,'Cortes de Agrupacion'!$E$10,'Resultados General'!L373&lt;='Cortes de Agrupacion'!$F$9,'Cortes de Agrupacion'!$E$9,'Resultados General'!L373&lt;='Cortes de Agrupacion'!$F$8,'Cortes de Agrupacion'!$E$8,'Resultados General'!L373&lt;='Cortes de Agrupacion'!$F$7,'Cortes de Agrupacion'!$E$7,'Resultados General'!L373&lt;='Cortes de Agrupacion'!$F$6,'Cortes de Agrupacion'!$E$6))</f>
        <v>#VALUE!</v>
      </c>
      <c r="K373" s="118" t="str">
        <f t="shared" si="10"/>
        <v/>
      </c>
      <c r="L373" s="124" t="e">
        <f>#VALUE!</f>
        <v>#VALUE!</v>
      </c>
      <c r="M373" s="26" t="e">
        <f ca="1">+_xlfn.IFNA(VLOOKUP(C373,'Distribución de puestos'!$B$8:$I$507,8,0),"")</f>
        <v>#NAME?</v>
      </c>
      <c r="N373" s="26" t="str">
        <f>+IF(VLOOKUP($B373,'Lista Puestos Valorados'!$B$11:$BK$510,MATCH('Auxiliar General'!H$4,'Lista Puestos Valorados'!$B$10:$BK$10,0),0)="","No relevante",VLOOKUP($B373,'Lista Puestos Valorados'!$B$11:$BK$510,MATCH('Auxiliar General'!H$4,'Lista Puestos Valorados'!$B$10:$BK$10,0),0))</f>
        <v>No relevante</v>
      </c>
      <c r="O373" s="26">
        <f>+HLOOKUP(N373,Sistema_Puntos!$Q$5:$Y$43,'Auxiliar General'!J$5,FALSE)</f>
        <v>0</v>
      </c>
      <c r="P373" s="26" t="str">
        <f>+IF(VLOOKUP($B373,'Lista Puestos Valorados'!$B$11:$BK$510,MATCH('Auxiliar General'!J$4,'Lista Puestos Valorados'!$B$10:$BK$10,0),0)="","No relevante",VLOOKUP($B373,'Lista Puestos Valorados'!$B$11:$BK$510,MATCH('Auxiliar General'!J$4,'Lista Puestos Valorados'!$B$10:$BK$10,0),0))</f>
        <v>No relevante</v>
      </c>
      <c r="Q373" s="26">
        <f>+HLOOKUP(P373,Sistema_Puntos!$Q$5:$Y$43,'Auxiliar General'!L$5,FALSE)</f>
        <v>0</v>
      </c>
      <c r="R373" s="26" t="str">
        <f>+IF(VLOOKUP($B373,'Lista Puestos Valorados'!$B$11:$BK$510,MATCH('Auxiliar General'!L$4,'Lista Puestos Valorados'!$B$10:$BK$10,0),0)="","No relevante",VLOOKUP($B373,'Lista Puestos Valorados'!$B$11:$BK$510,MATCH('Auxiliar General'!L$4,'Lista Puestos Valorados'!$B$10:$BK$10,0),0))</f>
        <v>No relevante</v>
      </c>
      <c r="S373" s="26">
        <f>+HLOOKUP(R373,Sistema_Puntos!$Q$5:$Y$43,'Auxiliar General'!N$5,FALSE)</f>
        <v>0</v>
      </c>
      <c r="T373" s="26" t="str">
        <f>+IF(VLOOKUP($B373,'Lista Puestos Valorados'!$B$11:$BK$510,MATCH('Auxiliar General'!N$4,'Lista Puestos Valorados'!$B$10:$BK$10,0),0)="","No relevante",VLOOKUP($B373,'Lista Puestos Valorados'!$B$11:$BK$510,MATCH('Auxiliar General'!N$4,'Lista Puestos Valorados'!$B$10:$BK$10,0),0))</f>
        <v>No relevante</v>
      </c>
      <c r="U373" s="26">
        <f>+HLOOKUP(T373,Sistema_Puntos!$Q$5:$Y$43,'Auxiliar General'!P$5,FALSE)</f>
        <v>0</v>
      </c>
      <c r="V373" s="26" t="str">
        <f>+IF(VLOOKUP($B373,'Lista Puestos Valorados'!$B$11:$BK$510,MATCH('Auxiliar General'!P$4,'Lista Puestos Valorados'!$B$10:$BK$10,0),0)="","No relevante",VLOOKUP($B373,'Lista Puestos Valorados'!$B$11:$BK$510,MATCH('Auxiliar General'!P$4,'Lista Puestos Valorados'!$B$10:$BK$10,0),0))</f>
        <v>No relevante</v>
      </c>
      <c r="W373" s="26">
        <f>+HLOOKUP(V373,Sistema_Puntos!$Q$5:$Y$43,'Auxiliar General'!R$5,FALSE)</f>
        <v>0</v>
      </c>
      <c r="X373" s="26" t="str">
        <f>+IF(VLOOKUP($B373,'Lista Puestos Valorados'!$B$11:$BK$510,MATCH('Auxiliar General'!R$4,'Lista Puestos Valorados'!$B$10:$BK$10,0),0)="","No relevante",VLOOKUP($B373,'Lista Puestos Valorados'!$B$11:$BK$510,MATCH('Auxiliar General'!R$4,'Lista Puestos Valorados'!$B$10:$BK$10,0),0))</f>
        <v>No relevante</v>
      </c>
      <c r="Y373" s="26">
        <f>+HLOOKUP(X373,Sistema_Puntos!$Q$5:$Y$43,'Auxiliar General'!T$5,FALSE)</f>
        <v>0</v>
      </c>
      <c r="Z373" s="26" t="str">
        <f>+IF(VLOOKUP($B373,'Lista Puestos Valorados'!$B$11:$BK$510,MATCH('Auxiliar General'!T$4,'Lista Puestos Valorados'!$B$10:$BK$10,0),0)="","No relevante",VLOOKUP($B373,'Lista Puestos Valorados'!$B$11:$BK$510,MATCH('Auxiliar General'!T$4,'Lista Puestos Valorados'!$B$10:$BK$10,0),0))</f>
        <v>No relevante</v>
      </c>
      <c r="AA373" s="26">
        <f>+HLOOKUP(Z373,Sistema_Puntos!$Q$5:$Y$43,'Auxiliar General'!V$5,FALSE)</f>
        <v>0</v>
      </c>
      <c r="AB373" s="26" t="str">
        <f>+IF(VLOOKUP($B373,'Lista Puestos Valorados'!$B$11:$BK$510,MATCH('Auxiliar General'!V$4,'Lista Puestos Valorados'!$B$10:$BK$10,0),0)="","No relevante",VLOOKUP($B373,'Lista Puestos Valorados'!$B$11:$BK$510,MATCH('Auxiliar General'!V$4,'Lista Puestos Valorados'!$B$10:$BK$10,0),0))</f>
        <v>No relevante</v>
      </c>
      <c r="AC373" s="26">
        <f>+HLOOKUP(AB373,Sistema_Puntos!$Q$5:$Y$43,'Auxiliar General'!X$5,FALSE)</f>
        <v>0</v>
      </c>
      <c r="AD373" s="26" t="str">
        <f>+IF(VLOOKUP($B373,'Lista Puestos Valorados'!$B$11:$BK$510,MATCH('Auxiliar General'!X$4,'Lista Puestos Valorados'!$B$10:$BK$10,0),0)="","No relevante",VLOOKUP($B373,'Lista Puestos Valorados'!$B$11:$BK$510,MATCH('Auxiliar General'!X$4,'Lista Puestos Valorados'!$B$10:$BK$10,0),0))</f>
        <v>No relevante</v>
      </c>
      <c r="AE373" s="26">
        <f>+HLOOKUP(AD373,Sistema_Puntos!$Q$5:$Y$43,'Auxiliar General'!Z$5,FALSE)</f>
        <v>0</v>
      </c>
      <c r="AF373" s="26" t="str">
        <f>+IF(VLOOKUP($B373,'Lista Puestos Valorados'!$B$11:$BK$510,MATCH('Auxiliar General'!Z$4,'Lista Puestos Valorados'!$B$10:$BK$10,0),0)="","No relevante",VLOOKUP($B373,'Lista Puestos Valorados'!$B$11:$BK$510,MATCH('Auxiliar General'!Z$4,'Lista Puestos Valorados'!$B$10:$BK$10,0),0))</f>
        <v>No relevante</v>
      </c>
      <c r="AG373" s="26">
        <f>+HLOOKUP(AF373,Sistema_Puntos!$Q$5:$Y$43,'Auxiliar General'!AB$5,FALSE)</f>
        <v>0</v>
      </c>
      <c r="AH373" s="26" t="str">
        <f>+IF(VLOOKUP($B373,'Lista Puestos Valorados'!$B$11:$BK$510,MATCH('Auxiliar General'!AB$4,'Lista Puestos Valorados'!$B$10:$BK$10,0),0)="","No relevante",VLOOKUP($B373,'Lista Puestos Valorados'!$B$11:$BK$510,MATCH('Auxiliar General'!AB$4,'Lista Puestos Valorados'!$B$10:$BK$10,0),0))</f>
        <v>No relevante</v>
      </c>
      <c r="AI373" s="26">
        <f>+HLOOKUP(AH373,Sistema_Puntos!$Q$5:$Y$43,'Auxiliar General'!AD$5,FALSE)</f>
        <v>0</v>
      </c>
      <c r="AJ373" s="26" t="str">
        <f>+IF(VLOOKUP($B373,'Lista Puestos Valorados'!$B$11:$BK$510,MATCH('Auxiliar General'!AD$4,'Lista Puestos Valorados'!$B$10:$BK$10,0),0)="","No relevante",VLOOKUP($B373,'Lista Puestos Valorados'!$B$11:$BK$510,MATCH('Auxiliar General'!AD$4,'Lista Puestos Valorados'!$B$10:$BK$10,0),0))</f>
        <v>No relevante</v>
      </c>
      <c r="AK373" s="26">
        <f>+HLOOKUP(AJ373,Sistema_Puntos!$Q$5:$Y$43,'Auxiliar General'!AF$5,FALSE)</f>
        <v>0</v>
      </c>
      <c r="AL373" s="26" t="str">
        <f>+IF(VLOOKUP($B373,'Lista Puestos Valorados'!$B$11:$BK$510,MATCH('Auxiliar General'!AF$4,'Lista Puestos Valorados'!$B$10:$BK$10,0),0)="","No relevante",VLOOKUP($B373,'Lista Puestos Valorados'!$B$11:$BK$510,MATCH('Auxiliar General'!AF$4,'Lista Puestos Valorados'!$B$10:$BK$10,0),0))</f>
        <v>No relevante</v>
      </c>
      <c r="AM373" s="26">
        <f>+HLOOKUP(AL373,Sistema_Puntos!$Q$5:$Y$43,'Auxiliar General'!AH$5,FALSE)</f>
        <v>0</v>
      </c>
      <c r="AN373" s="26" t="str">
        <f>+IF(VLOOKUP($B373,'Lista Puestos Valorados'!$B$11:$BK$510,MATCH('Auxiliar General'!AH$4,'Lista Puestos Valorados'!$B$10:$BK$10,0),0)="","No relevante",VLOOKUP($B373,'Lista Puestos Valorados'!$B$11:$BK$510,MATCH('Auxiliar General'!AH$4,'Lista Puestos Valorados'!$B$10:$BK$10,0),0))</f>
        <v>No relevante</v>
      </c>
      <c r="AO373" s="26">
        <f>+HLOOKUP(AN373,Sistema_Puntos!$Q$5:$Y$43,'Auxiliar General'!AJ$5,FALSE)</f>
        <v>0</v>
      </c>
      <c r="AP373" s="26" t="str">
        <f>+IF(VLOOKUP($B373,'Lista Puestos Valorados'!$B$11:$BK$510,MATCH('Auxiliar General'!AJ$4,'Lista Puestos Valorados'!$B$10:$BK$10,0),0)="","No relevante",VLOOKUP($B373,'Lista Puestos Valorados'!$B$11:$BK$510,MATCH('Auxiliar General'!AJ$4,'Lista Puestos Valorados'!$B$10:$BK$10,0),0))</f>
        <v>No relevante</v>
      </c>
      <c r="AQ373" s="26">
        <f>+HLOOKUP(AP373,Sistema_Puntos!$Q$5:$Y$43,'Auxiliar General'!AL$5,FALSE)</f>
        <v>0</v>
      </c>
      <c r="AR373" s="26" t="str">
        <f>+IF(VLOOKUP($B373,'Lista Puestos Valorados'!$B$11:$BK$510,MATCH('Auxiliar General'!AL$4,'Lista Puestos Valorados'!$B$10:$BK$10,0),0)="","No relevante",VLOOKUP($B373,'Lista Puestos Valorados'!$B$11:$BK$510,MATCH('Auxiliar General'!AL$4,'Lista Puestos Valorados'!$B$10:$BK$10,0),0))</f>
        <v>No relevante</v>
      </c>
      <c r="AS373" s="26">
        <f>+HLOOKUP(AR373,Sistema_Puntos!$Q$5:$Y$43,'Auxiliar General'!AN$5,FALSE)</f>
        <v>0</v>
      </c>
      <c r="AT373" s="26" t="str">
        <f>+IF(VLOOKUP($B373,'Lista Puestos Valorados'!$B$11:$BK$510,MATCH('Auxiliar General'!AN$4,'Lista Puestos Valorados'!$B$10:$BK$10,0),0)="","No relevante",VLOOKUP($B373,'Lista Puestos Valorados'!$B$11:$BK$510,MATCH('Auxiliar General'!AN$4,'Lista Puestos Valorados'!$B$10:$BK$10,0),0))</f>
        <v>No relevante</v>
      </c>
      <c r="AU373" s="26">
        <f>+HLOOKUP(AT373,Sistema_Puntos!$Q$5:$Y$43,'Auxiliar General'!AP$5,FALSE)</f>
        <v>0</v>
      </c>
      <c r="AV373" s="26" t="str">
        <f>+IF(VLOOKUP($B373,'Lista Puestos Valorados'!$B$11:$BK$510,MATCH('Auxiliar General'!AP$4,'Lista Puestos Valorados'!$B$10:$BK$10,0),0)="","No relevante",VLOOKUP($B373,'Lista Puestos Valorados'!$B$11:$BK$510,MATCH('Auxiliar General'!AP$4,'Lista Puestos Valorados'!$B$10:$BK$10,0),0))</f>
        <v>No relevante</v>
      </c>
      <c r="AW373" s="26">
        <f>+HLOOKUP(AV373,Sistema_Puntos!$Q$5:$Y$43,'Auxiliar General'!AR$5,FALSE)</f>
        <v>0</v>
      </c>
      <c r="AX373" s="26" t="str">
        <f>+IF(VLOOKUP($B373,'Lista Puestos Valorados'!$B$11:$BK$510,MATCH('Auxiliar General'!AR$4,'Lista Puestos Valorados'!$B$10:$BK$10,0),0)="","No relevante",VLOOKUP($B373,'Lista Puestos Valorados'!$B$11:$BK$510,MATCH('Auxiliar General'!AR$4,'Lista Puestos Valorados'!$B$10:$BK$10,0),0))</f>
        <v>No relevante</v>
      </c>
      <c r="AY373" s="26">
        <f>+HLOOKUP(AX373,Sistema_Puntos!$Q$5:$Y$43,'Auxiliar General'!AT$5,FALSE)</f>
        <v>0</v>
      </c>
      <c r="AZ373" s="26" t="str">
        <f>+IF(VLOOKUP($B373,'Lista Puestos Valorados'!$B$11:$BK$510,MATCH('Auxiliar General'!AT$4,'Lista Puestos Valorados'!$B$10:$BK$10,0),0)="","No relevante",VLOOKUP($B373,'Lista Puestos Valorados'!$B$11:$BK$510,MATCH('Auxiliar General'!AT$4,'Lista Puestos Valorados'!$B$10:$BK$10,0),0))</f>
        <v>No relevante</v>
      </c>
      <c r="BA373" s="26">
        <f>+HLOOKUP(AZ373,Sistema_Puntos!$Q$5:$Y$43,'Auxiliar General'!AV$5,FALSE)</f>
        <v>0</v>
      </c>
      <c r="BB373" s="26" t="str">
        <f>+IF(VLOOKUP($B373,'Lista Puestos Valorados'!$B$11:$BK$510,MATCH('Auxiliar General'!AV$4,'Lista Puestos Valorados'!$B$10:$BK$10,0),0)="","No relevante",VLOOKUP($B373,'Lista Puestos Valorados'!$B$11:$BK$510,MATCH('Auxiliar General'!AV$4,'Lista Puestos Valorados'!$B$10:$BK$10,0),0))</f>
        <v>No relevante</v>
      </c>
      <c r="BC373" s="26">
        <f>+HLOOKUP(BB373,Sistema_Puntos!$Q$5:$Y$43,'Auxiliar General'!AX$5,FALSE)</f>
        <v>0</v>
      </c>
      <c r="BD373" s="26" t="str">
        <f>+IF(VLOOKUP($B373,'Lista Puestos Valorados'!$B$11:$BK$510,MATCH('Auxiliar General'!AX$4,'Lista Puestos Valorados'!$B$10:$BK$10,0),0)="","No relevante",VLOOKUP($B373,'Lista Puestos Valorados'!$B$11:$BK$510,MATCH('Auxiliar General'!AX$4,'Lista Puestos Valorados'!$B$10:$BK$10,0),0))</f>
        <v>No relevante</v>
      </c>
      <c r="BE373" s="26">
        <f>+HLOOKUP(BD373,Sistema_Puntos!$Q$5:$Y$43,'Auxiliar General'!AZ$5,FALSE)</f>
        <v>0</v>
      </c>
      <c r="BF373" s="26" t="str">
        <f>+IF(VLOOKUP($B373,'Lista Puestos Valorados'!$B$11:$BK$510,MATCH('Auxiliar General'!AZ$4,'Lista Puestos Valorados'!$B$10:$BK$10,0),0)="","No relevante",VLOOKUP($B373,'Lista Puestos Valorados'!$B$11:$BK$510,MATCH('Auxiliar General'!AZ$4,'Lista Puestos Valorados'!$B$10:$BK$10,0),0))</f>
        <v>No relevante</v>
      </c>
      <c r="BG373" s="26">
        <f>+HLOOKUP(BF373,Sistema_Puntos!$Q$5:$Y$43,'Auxiliar General'!BB$5,FALSE)</f>
        <v>0</v>
      </c>
      <c r="BH373" s="26" t="str">
        <f>+IF(VLOOKUP($B373,'Lista Puestos Valorados'!$B$11:$BK$510,MATCH('Auxiliar General'!BB$4,'Lista Puestos Valorados'!$B$10:$BK$10,0),0)="","No relevante",VLOOKUP($B373,'Lista Puestos Valorados'!$B$11:$BK$510,MATCH('Auxiliar General'!BB$4,'Lista Puestos Valorados'!$B$10:$BK$10,0),0))</f>
        <v>No relevante</v>
      </c>
      <c r="BI373" s="26">
        <f>+HLOOKUP(BH373,Sistema_Puntos!$Q$5:$Y$43,'Auxiliar General'!BD$5,FALSE)</f>
        <v>0</v>
      </c>
      <c r="BJ373" s="26" t="str">
        <f>+IF(VLOOKUP($B373,'Lista Puestos Valorados'!$B$11:$BK$510,MATCH('Auxiliar General'!BD$4,'Lista Puestos Valorados'!$B$10:$BK$10,0),0)="","No relevante",VLOOKUP($B373,'Lista Puestos Valorados'!$B$11:$BK$510,MATCH('Auxiliar General'!BD$4,'Lista Puestos Valorados'!$B$10:$BK$10,0),0))</f>
        <v>No relevante</v>
      </c>
      <c r="BK373" s="26">
        <f>+HLOOKUP(BJ373,Sistema_Puntos!$Q$5:$Y$43,'Auxiliar General'!BF$5,FALSE)</f>
        <v>0</v>
      </c>
      <c r="BL373" s="26" t="str">
        <f>+IF(VLOOKUP($B373,'Lista Puestos Valorados'!$B$11:$BK$510,MATCH('Auxiliar General'!BF$4,'Lista Puestos Valorados'!$B$10:$BK$10,0),0)="","No relevante",VLOOKUP($B373,'Lista Puestos Valorados'!$B$11:$BK$510,MATCH('Auxiliar General'!BF$4,'Lista Puestos Valorados'!$B$10:$BK$10,0),0))</f>
        <v>No relevante</v>
      </c>
      <c r="BM373" s="26">
        <f>+HLOOKUP(BL373,Sistema_Puntos!$Q$5:$Y$43,'Auxiliar General'!BH$5,FALSE)</f>
        <v>0</v>
      </c>
      <c r="BN373" s="26" t="str">
        <f>+IF(VLOOKUP($B373,'Lista Puestos Valorados'!$B$11:$BK$510,MATCH('Auxiliar General'!BH$4,'Lista Puestos Valorados'!$B$10:$BK$10,0),0)="","No relevante",VLOOKUP($B373,'Lista Puestos Valorados'!$B$11:$BK$510,MATCH('Auxiliar General'!BH$4,'Lista Puestos Valorados'!$B$10:$BK$10,0),0))</f>
        <v>No relevante</v>
      </c>
      <c r="BO373" s="26">
        <f>+HLOOKUP(BN373,Sistema_Puntos!$Q$5:$Y$43,'Auxiliar General'!BJ$5,FALSE)</f>
        <v>0</v>
      </c>
      <c r="BP373" s="26" t="str">
        <f>+IF(VLOOKUP($B373,'Lista Puestos Valorados'!$B$11:$BK$510,MATCH('Auxiliar General'!BJ$4,'Lista Puestos Valorados'!$B$10:$BK$10,0),0)="","No relevante",VLOOKUP($B373,'Lista Puestos Valorados'!$B$11:$BK$510,MATCH('Auxiliar General'!BJ$4,'Lista Puestos Valorados'!$B$10:$BK$10,0),0))</f>
        <v>No relevante</v>
      </c>
      <c r="BQ373" s="26">
        <f>+HLOOKUP(BP373,Sistema_Puntos!$Q$5:$Y$43,'Auxiliar General'!BL$5,FALSE)</f>
        <v>0</v>
      </c>
      <c r="BR373" s="26" t="str">
        <f>+IF(VLOOKUP($B373,'Lista Puestos Valorados'!$B$11:$BK$510,MATCH('Auxiliar General'!BL$4,'Lista Puestos Valorados'!$B$10:$BK$10,0),0)="","No relevante",VLOOKUP($B373,'Lista Puestos Valorados'!$B$11:$BK$510,MATCH('Auxiliar General'!BL$4,'Lista Puestos Valorados'!$B$10:$BK$10,0),0))</f>
        <v>No relevante</v>
      </c>
      <c r="BS373" s="26">
        <f>+HLOOKUP(BR373,Sistema_Puntos!$Q$5:$Y$43,'Auxiliar General'!BN$5,FALSE)</f>
        <v>0</v>
      </c>
      <c r="BT373" s="26" t="str">
        <f>+IF(VLOOKUP($B373,'Lista Puestos Valorados'!$B$11:$BK$510,MATCH('Auxiliar General'!BN$4,'Lista Puestos Valorados'!$B$10:$BK$10,0),0)="","No relevante",VLOOKUP($B373,'Lista Puestos Valorados'!$B$11:$BK$510,MATCH('Auxiliar General'!BN$4,'Lista Puestos Valorados'!$B$10:$BK$10,0),0))</f>
        <v>No relevante</v>
      </c>
      <c r="BU373" s="26">
        <f>+HLOOKUP(BT373,Sistema_Puntos!$Q$5:$Y$43,'Auxiliar General'!BP$5,FALSE)</f>
        <v>0</v>
      </c>
      <c r="BV373" s="26" t="str">
        <f>+IF(VLOOKUP($B373,'Lista Puestos Valorados'!$B$11:$BK$510,MATCH('Auxiliar General'!BP$4,'Lista Puestos Valorados'!$B$10:$BK$10,0),0)="","No relevante",VLOOKUP($B373,'Lista Puestos Valorados'!$B$11:$BK$510,MATCH('Auxiliar General'!BP$4,'Lista Puestos Valorados'!$B$10:$BK$10,0),0))</f>
        <v>No relevante</v>
      </c>
      <c r="BW373" s="26">
        <f>+HLOOKUP(BV373,Sistema_Puntos!$Q$5:$Y$43,'Auxiliar General'!BR$5,FALSE)</f>
        <v>0</v>
      </c>
      <c r="BX373" s="26" t="str">
        <f>+IF(VLOOKUP($B373,'Lista Puestos Valorados'!$B$11:$BK$510,MATCH('Auxiliar General'!BR$4,'Lista Puestos Valorados'!$B$10:$BK$10,0),0)="","No relevante",VLOOKUP($B373,'Lista Puestos Valorados'!$B$11:$BK$510,MATCH('Auxiliar General'!BR$4,'Lista Puestos Valorados'!$B$10:$BK$10,0),0))</f>
        <v>No relevante</v>
      </c>
      <c r="BY373" s="26">
        <f>+HLOOKUP(BX373,Sistema_Puntos!$Q$5:$Y$43,'Auxiliar General'!BT$5,FALSE)</f>
        <v>0</v>
      </c>
      <c r="BZ373" s="26" t="str">
        <f>+IF(VLOOKUP($B373,'Lista Puestos Valorados'!$B$11:$BK$510,MATCH('Auxiliar General'!BT$4,'Lista Puestos Valorados'!$B$10:$BK$10,0),0)="","No relevante",VLOOKUP($B373,'Lista Puestos Valorados'!$B$11:$BK$510,MATCH('Auxiliar General'!BT$4,'Lista Puestos Valorados'!$B$10:$BK$10,0),0))</f>
        <v>No relevante</v>
      </c>
      <c r="CA373" s="26">
        <f>+HLOOKUP(BZ373,Sistema_Puntos!$Q$5:$Y$43,'Auxiliar General'!BV$5,FALSE)</f>
        <v>0</v>
      </c>
      <c r="CB373" s="26" t="str">
        <f>+IF(VLOOKUP($B373,'Lista Puestos Valorados'!$B$11:$BK$510,MATCH('Auxiliar General'!BV$4,'Lista Puestos Valorados'!$B$10:$BK$10,0),0)="","No relevante",VLOOKUP($B373,'Lista Puestos Valorados'!$B$11:$BK$510,MATCH('Auxiliar General'!BV$4,'Lista Puestos Valorados'!$B$10:$BK$10,0),0))</f>
        <v>No relevante</v>
      </c>
      <c r="CC373" s="26">
        <f>+HLOOKUP(CB373,Sistema_Puntos!$Q$5:$Y$43,'Auxiliar General'!BX$5,FALSE)</f>
        <v>0</v>
      </c>
      <c r="CD373" s="26" t="str">
        <f>+IF(VLOOKUP($B373,'Lista Puestos Valorados'!$B$11:$BK$510,MATCH('Auxiliar General'!BX$4,'Lista Puestos Valorados'!$B$10:$BK$10,0),0)="","No relevante",VLOOKUP($B373,'Lista Puestos Valorados'!$B$11:$BK$510,MATCH('Auxiliar General'!BX$4,'Lista Puestos Valorados'!$B$10:$BK$10,0),0))</f>
        <v>No relevante</v>
      </c>
      <c r="CE373" s="26">
        <f>+HLOOKUP(CD373,Sistema_Puntos!$Q$5:$Y$43,'Auxiliar General'!BZ$5,FALSE)</f>
        <v>0</v>
      </c>
      <c r="CF373" s="26" t="str">
        <f>+IF(VLOOKUP($B373,'Lista Puestos Valorados'!$B$11:$BK$510,MATCH('Auxiliar General'!BZ$4,'Lista Puestos Valorados'!$B$10:$BK$10,0),0)="","No relevante",VLOOKUP($B373,'Lista Puestos Valorados'!$B$11:$BK$510,MATCH('Auxiliar General'!BZ$4,'Lista Puestos Valorados'!$B$10:$BK$10,0),0))</f>
        <v>No relevante</v>
      </c>
      <c r="CG373" s="26">
        <f>+HLOOKUP(CF373,Sistema_Puntos!$Q$5:$Y$43,'Auxiliar General'!CB$5,FALSE)</f>
        <v>0</v>
      </c>
      <c r="CH373" s="29"/>
      <c r="CI373" s="29"/>
    </row>
    <row r="374" spans="2:87" ht="17.55" customHeight="1">
      <c r="B374" s="26">
        <f>+'Listado de Puestos'!B374</f>
        <v>364</v>
      </c>
      <c r="C374" s="26" t="str">
        <f>+IF('Lista Puestos Valorados'!C374="","",'Lista Puestos Valorados'!C374)</f>
        <v/>
      </c>
      <c r="D374" s="26" t="str">
        <f>+IF('Lista Puestos Valorados'!D374="","",'Lista Puestos Valorados'!D374)</f>
        <v/>
      </c>
      <c r="E374" s="26" t="str">
        <f>+IF('Lista Puestos Valorados'!E374="","",'Lista Puestos Valorados'!E374)</f>
        <v/>
      </c>
      <c r="F374" s="26" t="str">
        <f>+IF('Lista Puestos Valorados'!F374="","",'Lista Puestos Valorados'!F374)</f>
        <v/>
      </c>
      <c r="G374" s="26" t="str">
        <f>+IF('Lista Puestos Valorados'!G374="","",'Lista Puestos Valorados'!G374)</f>
        <v/>
      </c>
      <c r="H374" s="26" t="str">
        <f>+IF('Lista Puestos Valorados'!H374="","",'Lista Puestos Valorados'!H374)</f>
        <v/>
      </c>
      <c r="I374" s="26" t="str">
        <f>+IF('Lista Puestos Valorados'!I374="","",'Lista Puestos Valorados'!I374)</f>
        <v/>
      </c>
      <c r="J374" s="118" t="e">
        <f t="array" ref="J374">+IF(L374="","",_xlfn.IFS(L374&lt;='Cortes de Agrupacion'!$F$15,'Cortes de Agrupacion'!$E$15,'Resultados General'!L374&lt;='Cortes de Agrupacion'!$F$14,'Cortes de Agrupacion'!$E$14,'Resultados General'!L374&lt;='Cortes de Agrupacion'!$F$13,'Cortes de Agrupacion'!$E$13,L374&lt;='Cortes de Agrupacion'!$F$12,'Cortes de Agrupacion'!$E$12,'Resultados General'!L374&lt;='Cortes de Agrupacion'!$F$11,'Cortes de Agrupacion'!$E$11,'Resultados General'!L374&lt;='Cortes de Agrupacion'!$F$10,'Cortes de Agrupacion'!$E$10,'Resultados General'!L374&lt;='Cortes de Agrupacion'!$F$9,'Cortes de Agrupacion'!$E$9,'Resultados General'!L374&lt;='Cortes de Agrupacion'!$F$8,'Cortes de Agrupacion'!$E$8,'Resultados General'!L374&lt;='Cortes de Agrupacion'!$F$7,'Cortes de Agrupacion'!$E$7,'Resultados General'!L374&lt;='Cortes de Agrupacion'!$F$6,'Cortes de Agrupacion'!$E$6))</f>
        <v>#VALUE!</v>
      </c>
      <c r="K374" s="118" t="str">
        <f t="shared" si="10"/>
        <v/>
      </c>
      <c r="L374" s="124" t="e">
        <f>#VALUE!</f>
        <v>#VALUE!</v>
      </c>
      <c r="M374" s="26" t="e">
        <f ca="1">+_xlfn.IFNA(VLOOKUP(C374,'Distribución de puestos'!$B$8:$I$507,8,0),"")</f>
        <v>#NAME?</v>
      </c>
      <c r="N374" s="26" t="str">
        <f>+IF(VLOOKUP($B374,'Lista Puestos Valorados'!$B$11:$BK$510,MATCH('Auxiliar General'!H$4,'Lista Puestos Valorados'!$B$10:$BK$10,0),0)="","No relevante",VLOOKUP($B374,'Lista Puestos Valorados'!$B$11:$BK$510,MATCH('Auxiliar General'!H$4,'Lista Puestos Valorados'!$B$10:$BK$10,0),0))</f>
        <v>No relevante</v>
      </c>
      <c r="O374" s="26">
        <f>+HLOOKUP(N374,Sistema_Puntos!$Q$5:$Y$43,'Auxiliar General'!J$5,FALSE)</f>
        <v>0</v>
      </c>
      <c r="P374" s="26" t="str">
        <f>+IF(VLOOKUP($B374,'Lista Puestos Valorados'!$B$11:$BK$510,MATCH('Auxiliar General'!J$4,'Lista Puestos Valorados'!$B$10:$BK$10,0),0)="","No relevante",VLOOKUP($B374,'Lista Puestos Valorados'!$B$11:$BK$510,MATCH('Auxiliar General'!J$4,'Lista Puestos Valorados'!$B$10:$BK$10,0),0))</f>
        <v>No relevante</v>
      </c>
      <c r="Q374" s="26">
        <f>+HLOOKUP(P374,Sistema_Puntos!$Q$5:$Y$43,'Auxiliar General'!L$5,FALSE)</f>
        <v>0</v>
      </c>
      <c r="R374" s="26" t="str">
        <f>+IF(VLOOKUP($B374,'Lista Puestos Valorados'!$B$11:$BK$510,MATCH('Auxiliar General'!L$4,'Lista Puestos Valorados'!$B$10:$BK$10,0),0)="","No relevante",VLOOKUP($B374,'Lista Puestos Valorados'!$B$11:$BK$510,MATCH('Auxiliar General'!L$4,'Lista Puestos Valorados'!$B$10:$BK$10,0),0))</f>
        <v>No relevante</v>
      </c>
      <c r="S374" s="26">
        <f>+HLOOKUP(R374,Sistema_Puntos!$Q$5:$Y$43,'Auxiliar General'!N$5,FALSE)</f>
        <v>0</v>
      </c>
      <c r="T374" s="26" t="str">
        <f>+IF(VLOOKUP($B374,'Lista Puestos Valorados'!$B$11:$BK$510,MATCH('Auxiliar General'!N$4,'Lista Puestos Valorados'!$B$10:$BK$10,0),0)="","No relevante",VLOOKUP($B374,'Lista Puestos Valorados'!$B$11:$BK$510,MATCH('Auxiliar General'!N$4,'Lista Puestos Valorados'!$B$10:$BK$10,0),0))</f>
        <v>No relevante</v>
      </c>
      <c r="U374" s="26">
        <f>+HLOOKUP(T374,Sistema_Puntos!$Q$5:$Y$43,'Auxiliar General'!P$5,FALSE)</f>
        <v>0</v>
      </c>
      <c r="V374" s="26" t="str">
        <f>+IF(VLOOKUP($B374,'Lista Puestos Valorados'!$B$11:$BK$510,MATCH('Auxiliar General'!P$4,'Lista Puestos Valorados'!$B$10:$BK$10,0),0)="","No relevante",VLOOKUP($B374,'Lista Puestos Valorados'!$B$11:$BK$510,MATCH('Auxiliar General'!P$4,'Lista Puestos Valorados'!$B$10:$BK$10,0),0))</f>
        <v>No relevante</v>
      </c>
      <c r="W374" s="26">
        <f>+HLOOKUP(V374,Sistema_Puntos!$Q$5:$Y$43,'Auxiliar General'!R$5,FALSE)</f>
        <v>0</v>
      </c>
      <c r="X374" s="26" t="str">
        <f>+IF(VLOOKUP($B374,'Lista Puestos Valorados'!$B$11:$BK$510,MATCH('Auxiliar General'!R$4,'Lista Puestos Valorados'!$B$10:$BK$10,0),0)="","No relevante",VLOOKUP($B374,'Lista Puestos Valorados'!$B$11:$BK$510,MATCH('Auxiliar General'!R$4,'Lista Puestos Valorados'!$B$10:$BK$10,0),0))</f>
        <v>No relevante</v>
      </c>
      <c r="Y374" s="26">
        <f>+HLOOKUP(X374,Sistema_Puntos!$Q$5:$Y$43,'Auxiliar General'!T$5,FALSE)</f>
        <v>0</v>
      </c>
      <c r="Z374" s="26" t="str">
        <f>+IF(VLOOKUP($B374,'Lista Puestos Valorados'!$B$11:$BK$510,MATCH('Auxiliar General'!T$4,'Lista Puestos Valorados'!$B$10:$BK$10,0),0)="","No relevante",VLOOKUP($B374,'Lista Puestos Valorados'!$B$11:$BK$510,MATCH('Auxiliar General'!T$4,'Lista Puestos Valorados'!$B$10:$BK$10,0),0))</f>
        <v>No relevante</v>
      </c>
      <c r="AA374" s="26">
        <f>+HLOOKUP(Z374,Sistema_Puntos!$Q$5:$Y$43,'Auxiliar General'!V$5,FALSE)</f>
        <v>0</v>
      </c>
      <c r="AB374" s="26" t="str">
        <f>+IF(VLOOKUP($B374,'Lista Puestos Valorados'!$B$11:$BK$510,MATCH('Auxiliar General'!V$4,'Lista Puestos Valorados'!$B$10:$BK$10,0),0)="","No relevante",VLOOKUP($B374,'Lista Puestos Valorados'!$B$11:$BK$510,MATCH('Auxiliar General'!V$4,'Lista Puestos Valorados'!$B$10:$BK$10,0),0))</f>
        <v>No relevante</v>
      </c>
      <c r="AC374" s="26">
        <f>+HLOOKUP(AB374,Sistema_Puntos!$Q$5:$Y$43,'Auxiliar General'!X$5,FALSE)</f>
        <v>0</v>
      </c>
      <c r="AD374" s="26" t="str">
        <f>+IF(VLOOKUP($B374,'Lista Puestos Valorados'!$B$11:$BK$510,MATCH('Auxiliar General'!X$4,'Lista Puestos Valorados'!$B$10:$BK$10,0),0)="","No relevante",VLOOKUP($B374,'Lista Puestos Valorados'!$B$11:$BK$510,MATCH('Auxiliar General'!X$4,'Lista Puestos Valorados'!$B$10:$BK$10,0),0))</f>
        <v>No relevante</v>
      </c>
      <c r="AE374" s="26">
        <f>+HLOOKUP(AD374,Sistema_Puntos!$Q$5:$Y$43,'Auxiliar General'!Z$5,FALSE)</f>
        <v>0</v>
      </c>
      <c r="AF374" s="26" t="str">
        <f>+IF(VLOOKUP($B374,'Lista Puestos Valorados'!$B$11:$BK$510,MATCH('Auxiliar General'!Z$4,'Lista Puestos Valorados'!$B$10:$BK$10,0),0)="","No relevante",VLOOKUP($B374,'Lista Puestos Valorados'!$B$11:$BK$510,MATCH('Auxiliar General'!Z$4,'Lista Puestos Valorados'!$B$10:$BK$10,0),0))</f>
        <v>No relevante</v>
      </c>
      <c r="AG374" s="26">
        <f>+HLOOKUP(AF374,Sistema_Puntos!$Q$5:$Y$43,'Auxiliar General'!AB$5,FALSE)</f>
        <v>0</v>
      </c>
      <c r="AH374" s="26" t="str">
        <f>+IF(VLOOKUP($B374,'Lista Puestos Valorados'!$B$11:$BK$510,MATCH('Auxiliar General'!AB$4,'Lista Puestos Valorados'!$B$10:$BK$10,0),0)="","No relevante",VLOOKUP($B374,'Lista Puestos Valorados'!$B$11:$BK$510,MATCH('Auxiliar General'!AB$4,'Lista Puestos Valorados'!$B$10:$BK$10,0),0))</f>
        <v>No relevante</v>
      </c>
      <c r="AI374" s="26">
        <f>+HLOOKUP(AH374,Sistema_Puntos!$Q$5:$Y$43,'Auxiliar General'!AD$5,FALSE)</f>
        <v>0</v>
      </c>
      <c r="AJ374" s="26" t="str">
        <f>+IF(VLOOKUP($B374,'Lista Puestos Valorados'!$B$11:$BK$510,MATCH('Auxiliar General'!AD$4,'Lista Puestos Valorados'!$B$10:$BK$10,0),0)="","No relevante",VLOOKUP($B374,'Lista Puestos Valorados'!$B$11:$BK$510,MATCH('Auxiliar General'!AD$4,'Lista Puestos Valorados'!$B$10:$BK$10,0),0))</f>
        <v>No relevante</v>
      </c>
      <c r="AK374" s="26">
        <f>+HLOOKUP(AJ374,Sistema_Puntos!$Q$5:$Y$43,'Auxiliar General'!AF$5,FALSE)</f>
        <v>0</v>
      </c>
      <c r="AL374" s="26" t="str">
        <f>+IF(VLOOKUP($B374,'Lista Puestos Valorados'!$B$11:$BK$510,MATCH('Auxiliar General'!AF$4,'Lista Puestos Valorados'!$B$10:$BK$10,0),0)="","No relevante",VLOOKUP($B374,'Lista Puestos Valorados'!$B$11:$BK$510,MATCH('Auxiliar General'!AF$4,'Lista Puestos Valorados'!$B$10:$BK$10,0),0))</f>
        <v>No relevante</v>
      </c>
      <c r="AM374" s="26">
        <f>+HLOOKUP(AL374,Sistema_Puntos!$Q$5:$Y$43,'Auxiliar General'!AH$5,FALSE)</f>
        <v>0</v>
      </c>
      <c r="AN374" s="26" t="str">
        <f>+IF(VLOOKUP($B374,'Lista Puestos Valorados'!$B$11:$BK$510,MATCH('Auxiliar General'!AH$4,'Lista Puestos Valorados'!$B$10:$BK$10,0),0)="","No relevante",VLOOKUP($B374,'Lista Puestos Valorados'!$B$11:$BK$510,MATCH('Auxiliar General'!AH$4,'Lista Puestos Valorados'!$B$10:$BK$10,0),0))</f>
        <v>No relevante</v>
      </c>
      <c r="AO374" s="26">
        <f>+HLOOKUP(AN374,Sistema_Puntos!$Q$5:$Y$43,'Auxiliar General'!AJ$5,FALSE)</f>
        <v>0</v>
      </c>
      <c r="AP374" s="26" t="str">
        <f>+IF(VLOOKUP($B374,'Lista Puestos Valorados'!$B$11:$BK$510,MATCH('Auxiliar General'!AJ$4,'Lista Puestos Valorados'!$B$10:$BK$10,0),0)="","No relevante",VLOOKUP($B374,'Lista Puestos Valorados'!$B$11:$BK$510,MATCH('Auxiliar General'!AJ$4,'Lista Puestos Valorados'!$B$10:$BK$10,0),0))</f>
        <v>No relevante</v>
      </c>
      <c r="AQ374" s="26">
        <f>+HLOOKUP(AP374,Sistema_Puntos!$Q$5:$Y$43,'Auxiliar General'!AL$5,FALSE)</f>
        <v>0</v>
      </c>
      <c r="AR374" s="26" t="str">
        <f>+IF(VLOOKUP($B374,'Lista Puestos Valorados'!$B$11:$BK$510,MATCH('Auxiliar General'!AL$4,'Lista Puestos Valorados'!$B$10:$BK$10,0),0)="","No relevante",VLOOKUP($B374,'Lista Puestos Valorados'!$B$11:$BK$510,MATCH('Auxiliar General'!AL$4,'Lista Puestos Valorados'!$B$10:$BK$10,0),0))</f>
        <v>No relevante</v>
      </c>
      <c r="AS374" s="26">
        <f>+HLOOKUP(AR374,Sistema_Puntos!$Q$5:$Y$43,'Auxiliar General'!AN$5,FALSE)</f>
        <v>0</v>
      </c>
      <c r="AT374" s="26" t="str">
        <f>+IF(VLOOKUP($B374,'Lista Puestos Valorados'!$B$11:$BK$510,MATCH('Auxiliar General'!AN$4,'Lista Puestos Valorados'!$B$10:$BK$10,0),0)="","No relevante",VLOOKUP($B374,'Lista Puestos Valorados'!$B$11:$BK$510,MATCH('Auxiliar General'!AN$4,'Lista Puestos Valorados'!$B$10:$BK$10,0),0))</f>
        <v>No relevante</v>
      </c>
      <c r="AU374" s="26">
        <f>+HLOOKUP(AT374,Sistema_Puntos!$Q$5:$Y$43,'Auxiliar General'!AP$5,FALSE)</f>
        <v>0</v>
      </c>
      <c r="AV374" s="26" t="str">
        <f>+IF(VLOOKUP($B374,'Lista Puestos Valorados'!$B$11:$BK$510,MATCH('Auxiliar General'!AP$4,'Lista Puestos Valorados'!$B$10:$BK$10,0),0)="","No relevante",VLOOKUP($B374,'Lista Puestos Valorados'!$B$11:$BK$510,MATCH('Auxiliar General'!AP$4,'Lista Puestos Valorados'!$B$10:$BK$10,0),0))</f>
        <v>No relevante</v>
      </c>
      <c r="AW374" s="26">
        <f>+HLOOKUP(AV374,Sistema_Puntos!$Q$5:$Y$43,'Auxiliar General'!AR$5,FALSE)</f>
        <v>0</v>
      </c>
      <c r="AX374" s="26" t="str">
        <f>+IF(VLOOKUP($B374,'Lista Puestos Valorados'!$B$11:$BK$510,MATCH('Auxiliar General'!AR$4,'Lista Puestos Valorados'!$B$10:$BK$10,0),0)="","No relevante",VLOOKUP($B374,'Lista Puestos Valorados'!$B$11:$BK$510,MATCH('Auxiliar General'!AR$4,'Lista Puestos Valorados'!$B$10:$BK$10,0),0))</f>
        <v>No relevante</v>
      </c>
      <c r="AY374" s="26">
        <f>+HLOOKUP(AX374,Sistema_Puntos!$Q$5:$Y$43,'Auxiliar General'!AT$5,FALSE)</f>
        <v>0</v>
      </c>
      <c r="AZ374" s="26" t="str">
        <f>+IF(VLOOKUP($B374,'Lista Puestos Valorados'!$B$11:$BK$510,MATCH('Auxiliar General'!AT$4,'Lista Puestos Valorados'!$B$10:$BK$10,0),0)="","No relevante",VLOOKUP($B374,'Lista Puestos Valorados'!$B$11:$BK$510,MATCH('Auxiliar General'!AT$4,'Lista Puestos Valorados'!$B$10:$BK$10,0),0))</f>
        <v>No relevante</v>
      </c>
      <c r="BA374" s="26">
        <f>+HLOOKUP(AZ374,Sistema_Puntos!$Q$5:$Y$43,'Auxiliar General'!AV$5,FALSE)</f>
        <v>0</v>
      </c>
      <c r="BB374" s="26" t="str">
        <f>+IF(VLOOKUP($B374,'Lista Puestos Valorados'!$B$11:$BK$510,MATCH('Auxiliar General'!AV$4,'Lista Puestos Valorados'!$B$10:$BK$10,0),0)="","No relevante",VLOOKUP($B374,'Lista Puestos Valorados'!$B$11:$BK$510,MATCH('Auxiliar General'!AV$4,'Lista Puestos Valorados'!$B$10:$BK$10,0),0))</f>
        <v>No relevante</v>
      </c>
      <c r="BC374" s="26">
        <f>+HLOOKUP(BB374,Sistema_Puntos!$Q$5:$Y$43,'Auxiliar General'!AX$5,FALSE)</f>
        <v>0</v>
      </c>
      <c r="BD374" s="26" t="str">
        <f>+IF(VLOOKUP($B374,'Lista Puestos Valorados'!$B$11:$BK$510,MATCH('Auxiliar General'!AX$4,'Lista Puestos Valorados'!$B$10:$BK$10,0),0)="","No relevante",VLOOKUP($B374,'Lista Puestos Valorados'!$B$11:$BK$510,MATCH('Auxiliar General'!AX$4,'Lista Puestos Valorados'!$B$10:$BK$10,0),0))</f>
        <v>No relevante</v>
      </c>
      <c r="BE374" s="26">
        <f>+HLOOKUP(BD374,Sistema_Puntos!$Q$5:$Y$43,'Auxiliar General'!AZ$5,FALSE)</f>
        <v>0</v>
      </c>
      <c r="BF374" s="26" t="str">
        <f>+IF(VLOOKUP($B374,'Lista Puestos Valorados'!$B$11:$BK$510,MATCH('Auxiliar General'!AZ$4,'Lista Puestos Valorados'!$B$10:$BK$10,0),0)="","No relevante",VLOOKUP($B374,'Lista Puestos Valorados'!$B$11:$BK$510,MATCH('Auxiliar General'!AZ$4,'Lista Puestos Valorados'!$B$10:$BK$10,0),0))</f>
        <v>No relevante</v>
      </c>
      <c r="BG374" s="26">
        <f>+HLOOKUP(BF374,Sistema_Puntos!$Q$5:$Y$43,'Auxiliar General'!BB$5,FALSE)</f>
        <v>0</v>
      </c>
      <c r="BH374" s="26" t="str">
        <f>+IF(VLOOKUP($B374,'Lista Puestos Valorados'!$B$11:$BK$510,MATCH('Auxiliar General'!BB$4,'Lista Puestos Valorados'!$B$10:$BK$10,0),0)="","No relevante",VLOOKUP($B374,'Lista Puestos Valorados'!$B$11:$BK$510,MATCH('Auxiliar General'!BB$4,'Lista Puestos Valorados'!$B$10:$BK$10,0),0))</f>
        <v>No relevante</v>
      </c>
      <c r="BI374" s="26">
        <f>+HLOOKUP(BH374,Sistema_Puntos!$Q$5:$Y$43,'Auxiliar General'!BD$5,FALSE)</f>
        <v>0</v>
      </c>
      <c r="BJ374" s="26" t="str">
        <f>+IF(VLOOKUP($B374,'Lista Puestos Valorados'!$B$11:$BK$510,MATCH('Auxiliar General'!BD$4,'Lista Puestos Valorados'!$B$10:$BK$10,0),0)="","No relevante",VLOOKUP($B374,'Lista Puestos Valorados'!$B$11:$BK$510,MATCH('Auxiliar General'!BD$4,'Lista Puestos Valorados'!$B$10:$BK$10,0),0))</f>
        <v>No relevante</v>
      </c>
      <c r="BK374" s="26">
        <f>+HLOOKUP(BJ374,Sistema_Puntos!$Q$5:$Y$43,'Auxiliar General'!BF$5,FALSE)</f>
        <v>0</v>
      </c>
      <c r="BL374" s="26" t="str">
        <f>+IF(VLOOKUP($B374,'Lista Puestos Valorados'!$B$11:$BK$510,MATCH('Auxiliar General'!BF$4,'Lista Puestos Valorados'!$B$10:$BK$10,0),0)="","No relevante",VLOOKUP($B374,'Lista Puestos Valorados'!$B$11:$BK$510,MATCH('Auxiliar General'!BF$4,'Lista Puestos Valorados'!$B$10:$BK$10,0),0))</f>
        <v>No relevante</v>
      </c>
      <c r="BM374" s="26">
        <f>+HLOOKUP(BL374,Sistema_Puntos!$Q$5:$Y$43,'Auxiliar General'!BH$5,FALSE)</f>
        <v>0</v>
      </c>
      <c r="BN374" s="26" t="str">
        <f>+IF(VLOOKUP($B374,'Lista Puestos Valorados'!$B$11:$BK$510,MATCH('Auxiliar General'!BH$4,'Lista Puestos Valorados'!$B$10:$BK$10,0),0)="","No relevante",VLOOKUP($B374,'Lista Puestos Valorados'!$B$11:$BK$510,MATCH('Auxiliar General'!BH$4,'Lista Puestos Valorados'!$B$10:$BK$10,0),0))</f>
        <v>No relevante</v>
      </c>
      <c r="BO374" s="26">
        <f>+HLOOKUP(BN374,Sistema_Puntos!$Q$5:$Y$43,'Auxiliar General'!BJ$5,FALSE)</f>
        <v>0</v>
      </c>
      <c r="BP374" s="26" t="str">
        <f>+IF(VLOOKUP($B374,'Lista Puestos Valorados'!$B$11:$BK$510,MATCH('Auxiliar General'!BJ$4,'Lista Puestos Valorados'!$B$10:$BK$10,0),0)="","No relevante",VLOOKUP($B374,'Lista Puestos Valorados'!$B$11:$BK$510,MATCH('Auxiliar General'!BJ$4,'Lista Puestos Valorados'!$B$10:$BK$10,0),0))</f>
        <v>No relevante</v>
      </c>
      <c r="BQ374" s="26">
        <f>+HLOOKUP(BP374,Sistema_Puntos!$Q$5:$Y$43,'Auxiliar General'!BL$5,FALSE)</f>
        <v>0</v>
      </c>
      <c r="BR374" s="26" t="str">
        <f>+IF(VLOOKUP($B374,'Lista Puestos Valorados'!$B$11:$BK$510,MATCH('Auxiliar General'!BL$4,'Lista Puestos Valorados'!$B$10:$BK$10,0),0)="","No relevante",VLOOKUP($B374,'Lista Puestos Valorados'!$B$11:$BK$510,MATCH('Auxiliar General'!BL$4,'Lista Puestos Valorados'!$B$10:$BK$10,0),0))</f>
        <v>No relevante</v>
      </c>
      <c r="BS374" s="26">
        <f>+HLOOKUP(BR374,Sistema_Puntos!$Q$5:$Y$43,'Auxiliar General'!BN$5,FALSE)</f>
        <v>0</v>
      </c>
      <c r="BT374" s="26" t="str">
        <f>+IF(VLOOKUP($B374,'Lista Puestos Valorados'!$B$11:$BK$510,MATCH('Auxiliar General'!BN$4,'Lista Puestos Valorados'!$B$10:$BK$10,0),0)="","No relevante",VLOOKUP($B374,'Lista Puestos Valorados'!$B$11:$BK$510,MATCH('Auxiliar General'!BN$4,'Lista Puestos Valorados'!$B$10:$BK$10,0),0))</f>
        <v>No relevante</v>
      </c>
      <c r="BU374" s="26">
        <f>+HLOOKUP(BT374,Sistema_Puntos!$Q$5:$Y$43,'Auxiliar General'!BP$5,FALSE)</f>
        <v>0</v>
      </c>
      <c r="BV374" s="26" t="str">
        <f>+IF(VLOOKUP($B374,'Lista Puestos Valorados'!$B$11:$BK$510,MATCH('Auxiliar General'!BP$4,'Lista Puestos Valorados'!$B$10:$BK$10,0),0)="","No relevante",VLOOKUP($B374,'Lista Puestos Valorados'!$B$11:$BK$510,MATCH('Auxiliar General'!BP$4,'Lista Puestos Valorados'!$B$10:$BK$10,0),0))</f>
        <v>No relevante</v>
      </c>
      <c r="BW374" s="26">
        <f>+HLOOKUP(BV374,Sistema_Puntos!$Q$5:$Y$43,'Auxiliar General'!BR$5,FALSE)</f>
        <v>0</v>
      </c>
      <c r="BX374" s="26" t="str">
        <f>+IF(VLOOKUP($B374,'Lista Puestos Valorados'!$B$11:$BK$510,MATCH('Auxiliar General'!BR$4,'Lista Puestos Valorados'!$B$10:$BK$10,0),0)="","No relevante",VLOOKUP($B374,'Lista Puestos Valorados'!$B$11:$BK$510,MATCH('Auxiliar General'!BR$4,'Lista Puestos Valorados'!$B$10:$BK$10,0),0))</f>
        <v>No relevante</v>
      </c>
      <c r="BY374" s="26">
        <f>+HLOOKUP(BX374,Sistema_Puntos!$Q$5:$Y$43,'Auxiliar General'!BT$5,FALSE)</f>
        <v>0</v>
      </c>
      <c r="BZ374" s="26" t="str">
        <f>+IF(VLOOKUP($B374,'Lista Puestos Valorados'!$B$11:$BK$510,MATCH('Auxiliar General'!BT$4,'Lista Puestos Valorados'!$B$10:$BK$10,0),0)="","No relevante",VLOOKUP($B374,'Lista Puestos Valorados'!$B$11:$BK$510,MATCH('Auxiliar General'!BT$4,'Lista Puestos Valorados'!$B$10:$BK$10,0),0))</f>
        <v>No relevante</v>
      </c>
      <c r="CA374" s="26">
        <f>+HLOOKUP(BZ374,Sistema_Puntos!$Q$5:$Y$43,'Auxiliar General'!BV$5,FALSE)</f>
        <v>0</v>
      </c>
      <c r="CB374" s="26" t="str">
        <f>+IF(VLOOKUP($B374,'Lista Puestos Valorados'!$B$11:$BK$510,MATCH('Auxiliar General'!BV$4,'Lista Puestos Valorados'!$B$10:$BK$10,0),0)="","No relevante",VLOOKUP($B374,'Lista Puestos Valorados'!$B$11:$BK$510,MATCH('Auxiliar General'!BV$4,'Lista Puestos Valorados'!$B$10:$BK$10,0),0))</f>
        <v>No relevante</v>
      </c>
      <c r="CC374" s="26">
        <f>+HLOOKUP(CB374,Sistema_Puntos!$Q$5:$Y$43,'Auxiliar General'!BX$5,FALSE)</f>
        <v>0</v>
      </c>
      <c r="CD374" s="26" t="str">
        <f>+IF(VLOOKUP($B374,'Lista Puestos Valorados'!$B$11:$BK$510,MATCH('Auxiliar General'!BX$4,'Lista Puestos Valorados'!$B$10:$BK$10,0),0)="","No relevante",VLOOKUP($B374,'Lista Puestos Valorados'!$B$11:$BK$510,MATCH('Auxiliar General'!BX$4,'Lista Puestos Valorados'!$B$10:$BK$10,0),0))</f>
        <v>No relevante</v>
      </c>
      <c r="CE374" s="26">
        <f>+HLOOKUP(CD374,Sistema_Puntos!$Q$5:$Y$43,'Auxiliar General'!BZ$5,FALSE)</f>
        <v>0</v>
      </c>
      <c r="CF374" s="26" t="str">
        <f>+IF(VLOOKUP($B374,'Lista Puestos Valorados'!$B$11:$BK$510,MATCH('Auxiliar General'!BZ$4,'Lista Puestos Valorados'!$B$10:$BK$10,0),0)="","No relevante",VLOOKUP($B374,'Lista Puestos Valorados'!$B$11:$BK$510,MATCH('Auxiliar General'!BZ$4,'Lista Puestos Valorados'!$B$10:$BK$10,0),0))</f>
        <v>No relevante</v>
      </c>
      <c r="CG374" s="26">
        <f>+HLOOKUP(CF374,Sistema_Puntos!$Q$5:$Y$43,'Auxiliar General'!CB$5,FALSE)</f>
        <v>0</v>
      </c>
      <c r="CH374" s="29"/>
      <c r="CI374" s="29"/>
    </row>
    <row r="375" spans="2:87" ht="17.55" customHeight="1">
      <c r="B375" s="26">
        <f>+'Listado de Puestos'!B375</f>
        <v>365</v>
      </c>
      <c r="C375" s="26" t="str">
        <f>+IF('Lista Puestos Valorados'!C375="","",'Lista Puestos Valorados'!C375)</f>
        <v/>
      </c>
      <c r="D375" s="26" t="str">
        <f>+IF('Lista Puestos Valorados'!D375="","",'Lista Puestos Valorados'!D375)</f>
        <v/>
      </c>
      <c r="E375" s="26" t="str">
        <f>+IF('Lista Puestos Valorados'!E375="","",'Lista Puestos Valorados'!E375)</f>
        <v/>
      </c>
      <c r="F375" s="26" t="str">
        <f>+IF('Lista Puestos Valorados'!F375="","",'Lista Puestos Valorados'!F375)</f>
        <v/>
      </c>
      <c r="G375" s="26" t="str">
        <f>+IF('Lista Puestos Valorados'!G375="","",'Lista Puestos Valorados'!G375)</f>
        <v/>
      </c>
      <c r="H375" s="26" t="str">
        <f>+IF('Lista Puestos Valorados'!H375="","",'Lista Puestos Valorados'!H375)</f>
        <v/>
      </c>
      <c r="I375" s="26" t="str">
        <f>+IF('Lista Puestos Valorados'!I375="","",'Lista Puestos Valorados'!I375)</f>
        <v/>
      </c>
      <c r="J375" s="118" t="e">
        <f t="array" ref="J375">+IF(L375="","",_xlfn.IFS(L375&lt;='Cortes de Agrupacion'!$F$15,'Cortes de Agrupacion'!$E$15,'Resultados General'!L375&lt;='Cortes de Agrupacion'!$F$14,'Cortes de Agrupacion'!$E$14,'Resultados General'!L375&lt;='Cortes de Agrupacion'!$F$13,'Cortes de Agrupacion'!$E$13,L375&lt;='Cortes de Agrupacion'!$F$12,'Cortes de Agrupacion'!$E$12,'Resultados General'!L375&lt;='Cortes de Agrupacion'!$F$11,'Cortes de Agrupacion'!$E$11,'Resultados General'!L375&lt;='Cortes de Agrupacion'!$F$10,'Cortes de Agrupacion'!$E$10,'Resultados General'!L375&lt;='Cortes de Agrupacion'!$F$9,'Cortes de Agrupacion'!$E$9,'Resultados General'!L375&lt;='Cortes de Agrupacion'!$F$8,'Cortes de Agrupacion'!$E$8,'Resultados General'!L375&lt;='Cortes de Agrupacion'!$F$7,'Cortes de Agrupacion'!$E$7,'Resultados General'!L375&lt;='Cortes de Agrupacion'!$F$6,'Cortes de Agrupacion'!$E$6))</f>
        <v>#VALUE!</v>
      </c>
      <c r="K375" s="118" t="str">
        <f t="shared" si="10"/>
        <v/>
      </c>
      <c r="L375" s="124" t="e">
        <f>#VALUE!</f>
        <v>#VALUE!</v>
      </c>
      <c r="M375" s="26" t="e">
        <f ca="1">+_xlfn.IFNA(VLOOKUP(C375,'Distribución de puestos'!$B$8:$I$507,8,0),"")</f>
        <v>#NAME?</v>
      </c>
      <c r="N375" s="26" t="str">
        <f>+IF(VLOOKUP($B375,'Lista Puestos Valorados'!$B$11:$BK$510,MATCH('Auxiliar General'!H$4,'Lista Puestos Valorados'!$B$10:$BK$10,0),0)="","No relevante",VLOOKUP($B375,'Lista Puestos Valorados'!$B$11:$BK$510,MATCH('Auxiliar General'!H$4,'Lista Puestos Valorados'!$B$10:$BK$10,0),0))</f>
        <v>No relevante</v>
      </c>
      <c r="O375" s="26">
        <f>+HLOOKUP(N375,Sistema_Puntos!$Q$5:$Y$43,'Auxiliar General'!J$5,FALSE)</f>
        <v>0</v>
      </c>
      <c r="P375" s="26" t="str">
        <f>+IF(VLOOKUP($B375,'Lista Puestos Valorados'!$B$11:$BK$510,MATCH('Auxiliar General'!J$4,'Lista Puestos Valorados'!$B$10:$BK$10,0),0)="","No relevante",VLOOKUP($B375,'Lista Puestos Valorados'!$B$11:$BK$510,MATCH('Auxiliar General'!J$4,'Lista Puestos Valorados'!$B$10:$BK$10,0),0))</f>
        <v>No relevante</v>
      </c>
      <c r="Q375" s="26">
        <f>+HLOOKUP(P375,Sistema_Puntos!$Q$5:$Y$43,'Auxiliar General'!L$5,FALSE)</f>
        <v>0</v>
      </c>
      <c r="R375" s="26" t="str">
        <f>+IF(VLOOKUP($B375,'Lista Puestos Valorados'!$B$11:$BK$510,MATCH('Auxiliar General'!L$4,'Lista Puestos Valorados'!$B$10:$BK$10,0),0)="","No relevante",VLOOKUP($B375,'Lista Puestos Valorados'!$B$11:$BK$510,MATCH('Auxiliar General'!L$4,'Lista Puestos Valorados'!$B$10:$BK$10,0),0))</f>
        <v>No relevante</v>
      </c>
      <c r="S375" s="26">
        <f>+HLOOKUP(R375,Sistema_Puntos!$Q$5:$Y$43,'Auxiliar General'!N$5,FALSE)</f>
        <v>0</v>
      </c>
      <c r="T375" s="26" t="str">
        <f>+IF(VLOOKUP($B375,'Lista Puestos Valorados'!$B$11:$BK$510,MATCH('Auxiliar General'!N$4,'Lista Puestos Valorados'!$B$10:$BK$10,0),0)="","No relevante",VLOOKUP($B375,'Lista Puestos Valorados'!$B$11:$BK$510,MATCH('Auxiliar General'!N$4,'Lista Puestos Valorados'!$B$10:$BK$10,0),0))</f>
        <v>No relevante</v>
      </c>
      <c r="U375" s="26">
        <f>+HLOOKUP(T375,Sistema_Puntos!$Q$5:$Y$43,'Auxiliar General'!P$5,FALSE)</f>
        <v>0</v>
      </c>
      <c r="V375" s="26" t="str">
        <f>+IF(VLOOKUP($B375,'Lista Puestos Valorados'!$B$11:$BK$510,MATCH('Auxiliar General'!P$4,'Lista Puestos Valorados'!$B$10:$BK$10,0),0)="","No relevante",VLOOKUP($B375,'Lista Puestos Valorados'!$B$11:$BK$510,MATCH('Auxiliar General'!P$4,'Lista Puestos Valorados'!$B$10:$BK$10,0),0))</f>
        <v>No relevante</v>
      </c>
      <c r="W375" s="26">
        <f>+HLOOKUP(V375,Sistema_Puntos!$Q$5:$Y$43,'Auxiliar General'!R$5,FALSE)</f>
        <v>0</v>
      </c>
      <c r="X375" s="26" t="str">
        <f>+IF(VLOOKUP($B375,'Lista Puestos Valorados'!$B$11:$BK$510,MATCH('Auxiliar General'!R$4,'Lista Puestos Valorados'!$B$10:$BK$10,0),0)="","No relevante",VLOOKUP($B375,'Lista Puestos Valorados'!$B$11:$BK$510,MATCH('Auxiliar General'!R$4,'Lista Puestos Valorados'!$B$10:$BK$10,0),0))</f>
        <v>No relevante</v>
      </c>
      <c r="Y375" s="26">
        <f>+HLOOKUP(X375,Sistema_Puntos!$Q$5:$Y$43,'Auxiliar General'!T$5,FALSE)</f>
        <v>0</v>
      </c>
      <c r="Z375" s="26" t="str">
        <f>+IF(VLOOKUP($B375,'Lista Puestos Valorados'!$B$11:$BK$510,MATCH('Auxiliar General'!T$4,'Lista Puestos Valorados'!$B$10:$BK$10,0),0)="","No relevante",VLOOKUP($B375,'Lista Puestos Valorados'!$B$11:$BK$510,MATCH('Auxiliar General'!T$4,'Lista Puestos Valorados'!$B$10:$BK$10,0),0))</f>
        <v>No relevante</v>
      </c>
      <c r="AA375" s="26">
        <f>+HLOOKUP(Z375,Sistema_Puntos!$Q$5:$Y$43,'Auxiliar General'!V$5,FALSE)</f>
        <v>0</v>
      </c>
      <c r="AB375" s="26" t="str">
        <f>+IF(VLOOKUP($B375,'Lista Puestos Valorados'!$B$11:$BK$510,MATCH('Auxiliar General'!V$4,'Lista Puestos Valorados'!$B$10:$BK$10,0),0)="","No relevante",VLOOKUP($B375,'Lista Puestos Valorados'!$B$11:$BK$510,MATCH('Auxiliar General'!V$4,'Lista Puestos Valorados'!$B$10:$BK$10,0),0))</f>
        <v>No relevante</v>
      </c>
      <c r="AC375" s="26">
        <f>+HLOOKUP(AB375,Sistema_Puntos!$Q$5:$Y$43,'Auxiliar General'!X$5,FALSE)</f>
        <v>0</v>
      </c>
      <c r="AD375" s="26" t="str">
        <f>+IF(VLOOKUP($B375,'Lista Puestos Valorados'!$B$11:$BK$510,MATCH('Auxiliar General'!X$4,'Lista Puestos Valorados'!$B$10:$BK$10,0),0)="","No relevante",VLOOKUP($B375,'Lista Puestos Valorados'!$B$11:$BK$510,MATCH('Auxiliar General'!X$4,'Lista Puestos Valorados'!$B$10:$BK$10,0),0))</f>
        <v>No relevante</v>
      </c>
      <c r="AE375" s="26">
        <f>+HLOOKUP(AD375,Sistema_Puntos!$Q$5:$Y$43,'Auxiliar General'!Z$5,FALSE)</f>
        <v>0</v>
      </c>
      <c r="AF375" s="26" t="str">
        <f>+IF(VLOOKUP($B375,'Lista Puestos Valorados'!$B$11:$BK$510,MATCH('Auxiliar General'!Z$4,'Lista Puestos Valorados'!$B$10:$BK$10,0),0)="","No relevante",VLOOKUP($B375,'Lista Puestos Valorados'!$B$11:$BK$510,MATCH('Auxiliar General'!Z$4,'Lista Puestos Valorados'!$B$10:$BK$10,0),0))</f>
        <v>No relevante</v>
      </c>
      <c r="AG375" s="26">
        <f>+HLOOKUP(AF375,Sistema_Puntos!$Q$5:$Y$43,'Auxiliar General'!AB$5,FALSE)</f>
        <v>0</v>
      </c>
      <c r="AH375" s="26" t="str">
        <f>+IF(VLOOKUP($B375,'Lista Puestos Valorados'!$B$11:$BK$510,MATCH('Auxiliar General'!AB$4,'Lista Puestos Valorados'!$B$10:$BK$10,0),0)="","No relevante",VLOOKUP($B375,'Lista Puestos Valorados'!$B$11:$BK$510,MATCH('Auxiliar General'!AB$4,'Lista Puestos Valorados'!$B$10:$BK$10,0),0))</f>
        <v>No relevante</v>
      </c>
      <c r="AI375" s="26">
        <f>+HLOOKUP(AH375,Sistema_Puntos!$Q$5:$Y$43,'Auxiliar General'!AD$5,FALSE)</f>
        <v>0</v>
      </c>
      <c r="AJ375" s="26" t="str">
        <f>+IF(VLOOKUP($B375,'Lista Puestos Valorados'!$B$11:$BK$510,MATCH('Auxiliar General'!AD$4,'Lista Puestos Valorados'!$B$10:$BK$10,0),0)="","No relevante",VLOOKUP($B375,'Lista Puestos Valorados'!$B$11:$BK$510,MATCH('Auxiliar General'!AD$4,'Lista Puestos Valorados'!$B$10:$BK$10,0),0))</f>
        <v>No relevante</v>
      </c>
      <c r="AK375" s="26">
        <f>+HLOOKUP(AJ375,Sistema_Puntos!$Q$5:$Y$43,'Auxiliar General'!AF$5,FALSE)</f>
        <v>0</v>
      </c>
      <c r="AL375" s="26" t="str">
        <f>+IF(VLOOKUP($B375,'Lista Puestos Valorados'!$B$11:$BK$510,MATCH('Auxiliar General'!AF$4,'Lista Puestos Valorados'!$B$10:$BK$10,0),0)="","No relevante",VLOOKUP($B375,'Lista Puestos Valorados'!$B$11:$BK$510,MATCH('Auxiliar General'!AF$4,'Lista Puestos Valorados'!$B$10:$BK$10,0),0))</f>
        <v>No relevante</v>
      </c>
      <c r="AM375" s="26">
        <f>+HLOOKUP(AL375,Sistema_Puntos!$Q$5:$Y$43,'Auxiliar General'!AH$5,FALSE)</f>
        <v>0</v>
      </c>
      <c r="AN375" s="26" t="str">
        <f>+IF(VLOOKUP($B375,'Lista Puestos Valorados'!$B$11:$BK$510,MATCH('Auxiliar General'!AH$4,'Lista Puestos Valorados'!$B$10:$BK$10,0),0)="","No relevante",VLOOKUP($B375,'Lista Puestos Valorados'!$B$11:$BK$510,MATCH('Auxiliar General'!AH$4,'Lista Puestos Valorados'!$B$10:$BK$10,0),0))</f>
        <v>No relevante</v>
      </c>
      <c r="AO375" s="26">
        <f>+HLOOKUP(AN375,Sistema_Puntos!$Q$5:$Y$43,'Auxiliar General'!AJ$5,FALSE)</f>
        <v>0</v>
      </c>
      <c r="AP375" s="26" t="str">
        <f>+IF(VLOOKUP($B375,'Lista Puestos Valorados'!$B$11:$BK$510,MATCH('Auxiliar General'!AJ$4,'Lista Puestos Valorados'!$B$10:$BK$10,0),0)="","No relevante",VLOOKUP($B375,'Lista Puestos Valorados'!$B$11:$BK$510,MATCH('Auxiliar General'!AJ$4,'Lista Puestos Valorados'!$B$10:$BK$10,0),0))</f>
        <v>No relevante</v>
      </c>
      <c r="AQ375" s="26">
        <f>+HLOOKUP(AP375,Sistema_Puntos!$Q$5:$Y$43,'Auxiliar General'!AL$5,FALSE)</f>
        <v>0</v>
      </c>
      <c r="AR375" s="26" t="str">
        <f>+IF(VLOOKUP($B375,'Lista Puestos Valorados'!$B$11:$BK$510,MATCH('Auxiliar General'!AL$4,'Lista Puestos Valorados'!$B$10:$BK$10,0),0)="","No relevante",VLOOKUP($B375,'Lista Puestos Valorados'!$B$11:$BK$510,MATCH('Auxiliar General'!AL$4,'Lista Puestos Valorados'!$B$10:$BK$10,0),0))</f>
        <v>No relevante</v>
      </c>
      <c r="AS375" s="26">
        <f>+HLOOKUP(AR375,Sistema_Puntos!$Q$5:$Y$43,'Auxiliar General'!AN$5,FALSE)</f>
        <v>0</v>
      </c>
      <c r="AT375" s="26" t="str">
        <f>+IF(VLOOKUP($B375,'Lista Puestos Valorados'!$B$11:$BK$510,MATCH('Auxiliar General'!AN$4,'Lista Puestos Valorados'!$B$10:$BK$10,0),0)="","No relevante",VLOOKUP($B375,'Lista Puestos Valorados'!$B$11:$BK$510,MATCH('Auxiliar General'!AN$4,'Lista Puestos Valorados'!$B$10:$BK$10,0),0))</f>
        <v>No relevante</v>
      </c>
      <c r="AU375" s="26">
        <f>+HLOOKUP(AT375,Sistema_Puntos!$Q$5:$Y$43,'Auxiliar General'!AP$5,FALSE)</f>
        <v>0</v>
      </c>
      <c r="AV375" s="26" t="str">
        <f>+IF(VLOOKUP($B375,'Lista Puestos Valorados'!$B$11:$BK$510,MATCH('Auxiliar General'!AP$4,'Lista Puestos Valorados'!$B$10:$BK$10,0),0)="","No relevante",VLOOKUP($B375,'Lista Puestos Valorados'!$B$11:$BK$510,MATCH('Auxiliar General'!AP$4,'Lista Puestos Valorados'!$B$10:$BK$10,0),0))</f>
        <v>No relevante</v>
      </c>
      <c r="AW375" s="26">
        <f>+HLOOKUP(AV375,Sistema_Puntos!$Q$5:$Y$43,'Auxiliar General'!AR$5,FALSE)</f>
        <v>0</v>
      </c>
      <c r="AX375" s="26" t="str">
        <f>+IF(VLOOKUP($B375,'Lista Puestos Valorados'!$B$11:$BK$510,MATCH('Auxiliar General'!AR$4,'Lista Puestos Valorados'!$B$10:$BK$10,0),0)="","No relevante",VLOOKUP($B375,'Lista Puestos Valorados'!$B$11:$BK$510,MATCH('Auxiliar General'!AR$4,'Lista Puestos Valorados'!$B$10:$BK$10,0),0))</f>
        <v>No relevante</v>
      </c>
      <c r="AY375" s="26">
        <f>+HLOOKUP(AX375,Sistema_Puntos!$Q$5:$Y$43,'Auxiliar General'!AT$5,FALSE)</f>
        <v>0</v>
      </c>
      <c r="AZ375" s="26" t="str">
        <f>+IF(VLOOKUP($B375,'Lista Puestos Valorados'!$B$11:$BK$510,MATCH('Auxiliar General'!AT$4,'Lista Puestos Valorados'!$B$10:$BK$10,0),0)="","No relevante",VLOOKUP($B375,'Lista Puestos Valorados'!$B$11:$BK$510,MATCH('Auxiliar General'!AT$4,'Lista Puestos Valorados'!$B$10:$BK$10,0),0))</f>
        <v>No relevante</v>
      </c>
      <c r="BA375" s="26">
        <f>+HLOOKUP(AZ375,Sistema_Puntos!$Q$5:$Y$43,'Auxiliar General'!AV$5,FALSE)</f>
        <v>0</v>
      </c>
      <c r="BB375" s="26" t="str">
        <f>+IF(VLOOKUP($B375,'Lista Puestos Valorados'!$B$11:$BK$510,MATCH('Auxiliar General'!AV$4,'Lista Puestos Valorados'!$B$10:$BK$10,0),0)="","No relevante",VLOOKUP($B375,'Lista Puestos Valorados'!$B$11:$BK$510,MATCH('Auxiliar General'!AV$4,'Lista Puestos Valorados'!$B$10:$BK$10,0),0))</f>
        <v>No relevante</v>
      </c>
      <c r="BC375" s="26">
        <f>+HLOOKUP(BB375,Sistema_Puntos!$Q$5:$Y$43,'Auxiliar General'!AX$5,FALSE)</f>
        <v>0</v>
      </c>
      <c r="BD375" s="26" t="str">
        <f>+IF(VLOOKUP($B375,'Lista Puestos Valorados'!$B$11:$BK$510,MATCH('Auxiliar General'!AX$4,'Lista Puestos Valorados'!$B$10:$BK$10,0),0)="","No relevante",VLOOKUP($B375,'Lista Puestos Valorados'!$B$11:$BK$510,MATCH('Auxiliar General'!AX$4,'Lista Puestos Valorados'!$B$10:$BK$10,0),0))</f>
        <v>No relevante</v>
      </c>
      <c r="BE375" s="26">
        <f>+HLOOKUP(BD375,Sistema_Puntos!$Q$5:$Y$43,'Auxiliar General'!AZ$5,FALSE)</f>
        <v>0</v>
      </c>
      <c r="BF375" s="26" t="str">
        <f>+IF(VLOOKUP($B375,'Lista Puestos Valorados'!$B$11:$BK$510,MATCH('Auxiliar General'!AZ$4,'Lista Puestos Valorados'!$B$10:$BK$10,0),0)="","No relevante",VLOOKUP($B375,'Lista Puestos Valorados'!$B$11:$BK$510,MATCH('Auxiliar General'!AZ$4,'Lista Puestos Valorados'!$B$10:$BK$10,0),0))</f>
        <v>No relevante</v>
      </c>
      <c r="BG375" s="26">
        <f>+HLOOKUP(BF375,Sistema_Puntos!$Q$5:$Y$43,'Auxiliar General'!BB$5,FALSE)</f>
        <v>0</v>
      </c>
      <c r="BH375" s="26" t="str">
        <f>+IF(VLOOKUP($B375,'Lista Puestos Valorados'!$B$11:$BK$510,MATCH('Auxiliar General'!BB$4,'Lista Puestos Valorados'!$B$10:$BK$10,0),0)="","No relevante",VLOOKUP($B375,'Lista Puestos Valorados'!$B$11:$BK$510,MATCH('Auxiliar General'!BB$4,'Lista Puestos Valorados'!$B$10:$BK$10,0),0))</f>
        <v>No relevante</v>
      </c>
      <c r="BI375" s="26">
        <f>+HLOOKUP(BH375,Sistema_Puntos!$Q$5:$Y$43,'Auxiliar General'!BD$5,FALSE)</f>
        <v>0</v>
      </c>
      <c r="BJ375" s="26" t="str">
        <f>+IF(VLOOKUP($B375,'Lista Puestos Valorados'!$B$11:$BK$510,MATCH('Auxiliar General'!BD$4,'Lista Puestos Valorados'!$B$10:$BK$10,0),0)="","No relevante",VLOOKUP($B375,'Lista Puestos Valorados'!$B$11:$BK$510,MATCH('Auxiliar General'!BD$4,'Lista Puestos Valorados'!$B$10:$BK$10,0),0))</f>
        <v>No relevante</v>
      </c>
      <c r="BK375" s="26">
        <f>+HLOOKUP(BJ375,Sistema_Puntos!$Q$5:$Y$43,'Auxiliar General'!BF$5,FALSE)</f>
        <v>0</v>
      </c>
      <c r="BL375" s="26" t="str">
        <f>+IF(VLOOKUP($B375,'Lista Puestos Valorados'!$B$11:$BK$510,MATCH('Auxiliar General'!BF$4,'Lista Puestos Valorados'!$B$10:$BK$10,0),0)="","No relevante",VLOOKUP($B375,'Lista Puestos Valorados'!$B$11:$BK$510,MATCH('Auxiliar General'!BF$4,'Lista Puestos Valorados'!$B$10:$BK$10,0),0))</f>
        <v>No relevante</v>
      </c>
      <c r="BM375" s="26">
        <f>+HLOOKUP(BL375,Sistema_Puntos!$Q$5:$Y$43,'Auxiliar General'!BH$5,FALSE)</f>
        <v>0</v>
      </c>
      <c r="BN375" s="26" t="str">
        <f>+IF(VLOOKUP($B375,'Lista Puestos Valorados'!$B$11:$BK$510,MATCH('Auxiliar General'!BH$4,'Lista Puestos Valorados'!$B$10:$BK$10,0),0)="","No relevante",VLOOKUP($B375,'Lista Puestos Valorados'!$B$11:$BK$510,MATCH('Auxiliar General'!BH$4,'Lista Puestos Valorados'!$B$10:$BK$10,0),0))</f>
        <v>No relevante</v>
      </c>
      <c r="BO375" s="26">
        <f>+HLOOKUP(BN375,Sistema_Puntos!$Q$5:$Y$43,'Auxiliar General'!BJ$5,FALSE)</f>
        <v>0</v>
      </c>
      <c r="BP375" s="26" t="str">
        <f>+IF(VLOOKUP($B375,'Lista Puestos Valorados'!$B$11:$BK$510,MATCH('Auxiliar General'!BJ$4,'Lista Puestos Valorados'!$B$10:$BK$10,0),0)="","No relevante",VLOOKUP($B375,'Lista Puestos Valorados'!$B$11:$BK$510,MATCH('Auxiliar General'!BJ$4,'Lista Puestos Valorados'!$B$10:$BK$10,0),0))</f>
        <v>No relevante</v>
      </c>
      <c r="BQ375" s="26">
        <f>+HLOOKUP(BP375,Sistema_Puntos!$Q$5:$Y$43,'Auxiliar General'!BL$5,FALSE)</f>
        <v>0</v>
      </c>
      <c r="BR375" s="26" t="str">
        <f>+IF(VLOOKUP($B375,'Lista Puestos Valorados'!$B$11:$BK$510,MATCH('Auxiliar General'!BL$4,'Lista Puestos Valorados'!$B$10:$BK$10,0),0)="","No relevante",VLOOKUP($B375,'Lista Puestos Valorados'!$B$11:$BK$510,MATCH('Auxiliar General'!BL$4,'Lista Puestos Valorados'!$B$10:$BK$10,0),0))</f>
        <v>No relevante</v>
      </c>
      <c r="BS375" s="26">
        <f>+HLOOKUP(BR375,Sistema_Puntos!$Q$5:$Y$43,'Auxiliar General'!BN$5,FALSE)</f>
        <v>0</v>
      </c>
      <c r="BT375" s="26" t="str">
        <f>+IF(VLOOKUP($B375,'Lista Puestos Valorados'!$B$11:$BK$510,MATCH('Auxiliar General'!BN$4,'Lista Puestos Valorados'!$B$10:$BK$10,0),0)="","No relevante",VLOOKUP($B375,'Lista Puestos Valorados'!$B$11:$BK$510,MATCH('Auxiliar General'!BN$4,'Lista Puestos Valorados'!$B$10:$BK$10,0),0))</f>
        <v>No relevante</v>
      </c>
      <c r="BU375" s="26">
        <f>+HLOOKUP(BT375,Sistema_Puntos!$Q$5:$Y$43,'Auxiliar General'!BP$5,FALSE)</f>
        <v>0</v>
      </c>
      <c r="BV375" s="26" t="str">
        <f>+IF(VLOOKUP($B375,'Lista Puestos Valorados'!$B$11:$BK$510,MATCH('Auxiliar General'!BP$4,'Lista Puestos Valorados'!$B$10:$BK$10,0),0)="","No relevante",VLOOKUP($B375,'Lista Puestos Valorados'!$B$11:$BK$510,MATCH('Auxiliar General'!BP$4,'Lista Puestos Valorados'!$B$10:$BK$10,0),0))</f>
        <v>No relevante</v>
      </c>
      <c r="BW375" s="26">
        <f>+HLOOKUP(BV375,Sistema_Puntos!$Q$5:$Y$43,'Auxiliar General'!BR$5,FALSE)</f>
        <v>0</v>
      </c>
      <c r="BX375" s="26" t="str">
        <f>+IF(VLOOKUP($B375,'Lista Puestos Valorados'!$B$11:$BK$510,MATCH('Auxiliar General'!BR$4,'Lista Puestos Valorados'!$B$10:$BK$10,0),0)="","No relevante",VLOOKUP($B375,'Lista Puestos Valorados'!$B$11:$BK$510,MATCH('Auxiliar General'!BR$4,'Lista Puestos Valorados'!$B$10:$BK$10,0),0))</f>
        <v>No relevante</v>
      </c>
      <c r="BY375" s="26">
        <f>+HLOOKUP(BX375,Sistema_Puntos!$Q$5:$Y$43,'Auxiliar General'!BT$5,FALSE)</f>
        <v>0</v>
      </c>
      <c r="BZ375" s="26" t="str">
        <f>+IF(VLOOKUP($B375,'Lista Puestos Valorados'!$B$11:$BK$510,MATCH('Auxiliar General'!BT$4,'Lista Puestos Valorados'!$B$10:$BK$10,0),0)="","No relevante",VLOOKUP($B375,'Lista Puestos Valorados'!$B$11:$BK$510,MATCH('Auxiliar General'!BT$4,'Lista Puestos Valorados'!$B$10:$BK$10,0),0))</f>
        <v>No relevante</v>
      </c>
      <c r="CA375" s="26">
        <f>+HLOOKUP(BZ375,Sistema_Puntos!$Q$5:$Y$43,'Auxiliar General'!BV$5,FALSE)</f>
        <v>0</v>
      </c>
      <c r="CB375" s="26" t="str">
        <f>+IF(VLOOKUP($B375,'Lista Puestos Valorados'!$B$11:$BK$510,MATCH('Auxiliar General'!BV$4,'Lista Puestos Valorados'!$B$10:$BK$10,0),0)="","No relevante",VLOOKUP($B375,'Lista Puestos Valorados'!$B$11:$BK$510,MATCH('Auxiliar General'!BV$4,'Lista Puestos Valorados'!$B$10:$BK$10,0),0))</f>
        <v>No relevante</v>
      </c>
      <c r="CC375" s="26">
        <f>+HLOOKUP(CB375,Sistema_Puntos!$Q$5:$Y$43,'Auxiliar General'!BX$5,FALSE)</f>
        <v>0</v>
      </c>
      <c r="CD375" s="26" t="str">
        <f>+IF(VLOOKUP($B375,'Lista Puestos Valorados'!$B$11:$BK$510,MATCH('Auxiliar General'!BX$4,'Lista Puestos Valorados'!$B$10:$BK$10,0),0)="","No relevante",VLOOKUP($B375,'Lista Puestos Valorados'!$B$11:$BK$510,MATCH('Auxiliar General'!BX$4,'Lista Puestos Valorados'!$B$10:$BK$10,0),0))</f>
        <v>No relevante</v>
      </c>
      <c r="CE375" s="26">
        <f>+HLOOKUP(CD375,Sistema_Puntos!$Q$5:$Y$43,'Auxiliar General'!BZ$5,FALSE)</f>
        <v>0</v>
      </c>
      <c r="CF375" s="26" t="str">
        <f>+IF(VLOOKUP($B375,'Lista Puestos Valorados'!$B$11:$BK$510,MATCH('Auxiliar General'!BZ$4,'Lista Puestos Valorados'!$B$10:$BK$10,0),0)="","No relevante",VLOOKUP($B375,'Lista Puestos Valorados'!$B$11:$BK$510,MATCH('Auxiliar General'!BZ$4,'Lista Puestos Valorados'!$B$10:$BK$10,0),0))</f>
        <v>No relevante</v>
      </c>
      <c r="CG375" s="26">
        <f>+HLOOKUP(CF375,Sistema_Puntos!$Q$5:$Y$43,'Auxiliar General'!CB$5,FALSE)</f>
        <v>0</v>
      </c>
      <c r="CH375" s="29"/>
      <c r="CI375" s="29"/>
    </row>
    <row r="376" spans="2:87" ht="17.55" customHeight="1">
      <c r="B376" s="26">
        <f>+'Listado de Puestos'!B376</f>
        <v>366</v>
      </c>
      <c r="C376" s="26" t="str">
        <f>+IF('Lista Puestos Valorados'!C376="","",'Lista Puestos Valorados'!C376)</f>
        <v/>
      </c>
      <c r="D376" s="26" t="str">
        <f>+IF('Lista Puestos Valorados'!D376="","",'Lista Puestos Valorados'!D376)</f>
        <v/>
      </c>
      <c r="E376" s="26" t="str">
        <f>+IF('Lista Puestos Valorados'!E376="","",'Lista Puestos Valorados'!E376)</f>
        <v/>
      </c>
      <c r="F376" s="26" t="str">
        <f>+IF('Lista Puestos Valorados'!F376="","",'Lista Puestos Valorados'!F376)</f>
        <v/>
      </c>
      <c r="G376" s="26" t="str">
        <f>+IF('Lista Puestos Valorados'!G376="","",'Lista Puestos Valorados'!G376)</f>
        <v/>
      </c>
      <c r="H376" s="26" t="str">
        <f>+IF('Lista Puestos Valorados'!H376="","",'Lista Puestos Valorados'!H376)</f>
        <v/>
      </c>
      <c r="I376" s="26" t="str">
        <f>+IF('Lista Puestos Valorados'!I376="","",'Lista Puestos Valorados'!I376)</f>
        <v/>
      </c>
      <c r="J376" s="118" t="e">
        <f t="array" ref="J376">+IF(L376="","",_xlfn.IFS(L376&lt;='Cortes de Agrupacion'!$F$15,'Cortes de Agrupacion'!$E$15,'Resultados General'!L376&lt;='Cortes de Agrupacion'!$F$14,'Cortes de Agrupacion'!$E$14,'Resultados General'!L376&lt;='Cortes de Agrupacion'!$F$13,'Cortes de Agrupacion'!$E$13,L376&lt;='Cortes de Agrupacion'!$F$12,'Cortes de Agrupacion'!$E$12,'Resultados General'!L376&lt;='Cortes de Agrupacion'!$F$11,'Cortes de Agrupacion'!$E$11,'Resultados General'!L376&lt;='Cortes de Agrupacion'!$F$10,'Cortes de Agrupacion'!$E$10,'Resultados General'!L376&lt;='Cortes de Agrupacion'!$F$9,'Cortes de Agrupacion'!$E$9,'Resultados General'!L376&lt;='Cortes de Agrupacion'!$F$8,'Cortes de Agrupacion'!$E$8,'Resultados General'!L376&lt;='Cortes de Agrupacion'!$F$7,'Cortes de Agrupacion'!$E$7,'Resultados General'!L376&lt;='Cortes de Agrupacion'!$F$6,'Cortes de Agrupacion'!$E$6))</f>
        <v>#VALUE!</v>
      </c>
      <c r="K376" s="118" t="str">
        <f t="shared" si="10"/>
        <v/>
      </c>
      <c r="L376" s="124" t="e">
        <f>#VALUE!</f>
        <v>#VALUE!</v>
      </c>
      <c r="M376" s="26" t="e">
        <f ca="1">+_xlfn.IFNA(VLOOKUP(C376,'Distribución de puestos'!$B$8:$I$507,8,0),"")</f>
        <v>#NAME?</v>
      </c>
      <c r="N376" s="26" t="str">
        <f>+IF(VLOOKUP($B376,'Lista Puestos Valorados'!$B$11:$BK$510,MATCH('Auxiliar General'!H$4,'Lista Puestos Valorados'!$B$10:$BK$10,0),0)="","No relevante",VLOOKUP($B376,'Lista Puestos Valorados'!$B$11:$BK$510,MATCH('Auxiliar General'!H$4,'Lista Puestos Valorados'!$B$10:$BK$10,0),0))</f>
        <v>No relevante</v>
      </c>
      <c r="O376" s="26">
        <f>+HLOOKUP(N376,Sistema_Puntos!$Q$5:$Y$43,'Auxiliar General'!J$5,FALSE)</f>
        <v>0</v>
      </c>
      <c r="P376" s="26" t="str">
        <f>+IF(VLOOKUP($B376,'Lista Puestos Valorados'!$B$11:$BK$510,MATCH('Auxiliar General'!J$4,'Lista Puestos Valorados'!$B$10:$BK$10,0),0)="","No relevante",VLOOKUP($B376,'Lista Puestos Valorados'!$B$11:$BK$510,MATCH('Auxiliar General'!J$4,'Lista Puestos Valorados'!$B$10:$BK$10,0),0))</f>
        <v>No relevante</v>
      </c>
      <c r="Q376" s="26">
        <f>+HLOOKUP(P376,Sistema_Puntos!$Q$5:$Y$43,'Auxiliar General'!L$5,FALSE)</f>
        <v>0</v>
      </c>
      <c r="R376" s="26" t="str">
        <f>+IF(VLOOKUP($B376,'Lista Puestos Valorados'!$B$11:$BK$510,MATCH('Auxiliar General'!L$4,'Lista Puestos Valorados'!$B$10:$BK$10,0),0)="","No relevante",VLOOKUP($B376,'Lista Puestos Valorados'!$B$11:$BK$510,MATCH('Auxiliar General'!L$4,'Lista Puestos Valorados'!$B$10:$BK$10,0),0))</f>
        <v>No relevante</v>
      </c>
      <c r="S376" s="26">
        <f>+HLOOKUP(R376,Sistema_Puntos!$Q$5:$Y$43,'Auxiliar General'!N$5,FALSE)</f>
        <v>0</v>
      </c>
      <c r="T376" s="26" t="str">
        <f>+IF(VLOOKUP($B376,'Lista Puestos Valorados'!$B$11:$BK$510,MATCH('Auxiliar General'!N$4,'Lista Puestos Valorados'!$B$10:$BK$10,0),0)="","No relevante",VLOOKUP($B376,'Lista Puestos Valorados'!$B$11:$BK$510,MATCH('Auxiliar General'!N$4,'Lista Puestos Valorados'!$B$10:$BK$10,0),0))</f>
        <v>No relevante</v>
      </c>
      <c r="U376" s="26">
        <f>+HLOOKUP(T376,Sistema_Puntos!$Q$5:$Y$43,'Auxiliar General'!P$5,FALSE)</f>
        <v>0</v>
      </c>
      <c r="V376" s="26" t="str">
        <f>+IF(VLOOKUP($B376,'Lista Puestos Valorados'!$B$11:$BK$510,MATCH('Auxiliar General'!P$4,'Lista Puestos Valorados'!$B$10:$BK$10,0),0)="","No relevante",VLOOKUP($B376,'Lista Puestos Valorados'!$B$11:$BK$510,MATCH('Auxiliar General'!P$4,'Lista Puestos Valorados'!$B$10:$BK$10,0),0))</f>
        <v>No relevante</v>
      </c>
      <c r="W376" s="26">
        <f>+HLOOKUP(V376,Sistema_Puntos!$Q$5:$Y$43,'Auxiliar General'!R$5,FALSE)</f>
        <v>0</v>
      </c>
      <c r="X376" s="26" t="str">
        <f>+IF(VLOOKUP($B376,'Lista Puestos Valorados'!$B$11:$BK$510,MATCH('Auxiliar General'!R$4,'Lista Puestos Valorados'!$B$10:$BK$10,0),0)="","No relevante",VLOOKUP($B376,'Lista Puestos Valorados'!$B$11:$BK$510,MATCH('Auxiliar General'!R$4,'Lista Puestos Valorados'!$B$10:$BK$10,0),0))</f>
        <v>No relevante</v>
      </c>
      <c r="Y376" s="26">
        <f>+HLOOKUP(X376,Sistema_Puntos!$Q$5:$Y$43,'Auxiliar General'!T$5,FALSE)</f>
        <v>0</v>
      </c>
      <c r="Z376" s="26" t="str">
        <f>+IF(VLOOKUP($B376,'Lista Puestos Valorados'!$B$11:$BK$510,MATCH('Auxiliar General'!T$4,'Lista Puestos Valorados'!$B$10:$BK$10,0),0)="","No relevante",VLOOKUP($B376,'Lista Puestos Valorados'!$B$11:$BK$510,MATCH('Auxiliar General'!T$4,'Lista Puestos Valorados'!$B$10:$BK$10,0),0))</f>
        <v>No relevante</v>
      </c>
      <c r="AA376" s="26">
        <f>+HLOOKUP(Z376,Sistema_Puntos!$Q$5:$Y$43,'Auxiliar General'!V$5,FALSE)</f>
        <v>0</v>
      </c>
      <c r="AB376" s="26" t="str">
        <f>+IF(VLOOKUP($B376,'Lista Puestos Valorados'!$B$11:$BK$510,MATCH('Auxiliar General'!V$4,'Lista Puestos Valorados'!$B$10:$BK$10,0),0)="","No relevante",VLOOKUP($B376,'Lista Puestos Valorados'!$B$11:$BK$510,MATCH('Auxiliar General'!V$4,'Lista Puestos Valorados'!$B$10:$BK$10,0),0))</f>
        <v>No relevante</v>
      </c>
      <c r="AC376" s="26">
        <f>+HLOOKUP(AB376,Sistema_Puntos!$Q$5:$Y$43,'Auxiliar General'!X$5,FALSE)</f>
        <v>0</v>
      </c>
      <c r="AD376" s="26" t="str">
        <f>+IF(VLOOKUP($B376,'Lista Puestos Valorados'!$B$11:$BK$510,MATCH('Auxiliar General'!X$4,'Lista Puestos Valorados'!$B$10:$BK$10,0),0)="","No relevante",VLOOKUP($B376,'Lista Puestos Valorados'!$B$11:$BK$510,MATCH('Auxiliar General'!X$4,'Lista Puestos Valorados'!$B$10:$BK$10,0),0))</f>
        <v>No relevante</v>
      </c>
      <c r="AE376" s="26">
        <f>+HLOOKUP(AD376,Sistema_Puntos!$Q$5:$Y$43,'Auxiliar General'!Z$5,FALSE)</f>
        <v>0</v>
      </c>
      <c r="AF376" s="26" t="str">
        <f>+IF(VLOOKUP($B376,'Lista Puestos Valorados'!$B$11:$BK$510,MATCH('Auxiliar General'!Z$4,'Lista Puestos Valorados'!$B$10:$BK$10,0),0)="","No relevante",VLOOKUP($B376,'Lista Puestos Valorados'!$B$11:$BK$510,MATCH('Auxiliar General'!Z$4,'Lista Puestos Valorados'!$B$10:$BK$10,0),0))</f>
        <v>No relevante</v>
      </c>
      <c r="AG376" s="26">
        <f>+HLOOKUP(AF376,Sistema_Puntos!$Q$5:$Y$43,'Auxiliar General'!AB$5,FALSE)</f>
        <v>0</v>
      </c>
      <c r="AH376" s="26" t="str">
        <f>+IF(VLOOKUP($B376,'Lista Puestos Valorados'!$B$11:$BK$510,MATCH('Auxiliar General'!AB$4,'Lista Puestos Valorados'!$B$10:$BK$10,0),0)="","No relevante",VLOOKUP($B376,'Lista Puestos Valorados'!$B$11:$BK$510,MATCH('Auxiliar General'!AB$4,'Lista Puestos Valorados'!$B$10:$BK$10,0),0))</f>
        <v>No relevante</v>
      </c>
      <c r="AI376" s="26">
        <f>+HLOOKUP(AH376,Sistema_Puntos!$Q$5:$Y$43,'Auxiliar General'!AD$5,FALSE)</f>
        <v>0</v>
      </c>
      <c r="AJ376" s="26" t="str">
        <f>+IF(VLOOKUP($B376,'Lista Puestos Valorados'!$B$11:$BK$510,MATCH('Auxiliar General'!AD$4,'Lista Puestos Valorados'!$B$10:$BK$10,0),0)="","No relevante",VLOOKUP($B376,'Lista Puestos Valorados'!$B$11:$BK$510,MATCH('Auxiliar General'!AD$4,'Lista Puestos Valorados'!$B$10:$BK$10,0),0))</f>
        <v>No relevante</v>
      </c>
      <c r="AK376" s="26">
        <f>+HLOOKUP(AJ376,Sistema_Puntos!$Q$5:$Y$43,'Auxiliar General'!AF$5,FALSE)</f>
        <v>0</v>
      </c>
      <c r="AL376" s="26" t="str">
        <f>+IF(VLOOKUP($B376,'Lista Puestos Valorados'!$B$11:$BK$510,MATCH('Auxiliar General'!AF$4,'Lista Puestos Valorados'!$B$10:$BK$10,0),0)="","No relevante",VLOOKUP($B376,'Lista Puestos Valorados'!$B$11:$BK$510,MATCH('Auxiliar General'!AF$4,'Lista Puestos Valorados'!$B$10:$BK$10,0),0))</f>
        <v>No relevante</v>
      </c>
      <c r="AM376" s="26">
        <f>+HLOOKUP(AL376,Sistema_Puntos!$Q$5:$Y$43,'Auxiliar General'!AH$5,FALSE)</f>
        <v>0</v>
      </c>
      <c r="AN376" s="26" t="str">
        <f>+IF(VLOOKUP($B376,'Lista Puestos Valorados'!$B$11:$BK$510,MATCH('Auxiliar General'!AH$4,'Lista Puestos Valorados'!$B$10:$BK$10,0),0)="","No relevante",VLOOKUP($B376,'Lista Puestos Valorados'!$B$11:$BK$510,MATCH('Auxiliar General'!AH$4,'Lista Puestos Valorados'!$B$10:$BK$10,0),0))</f>
        <v>No relevante</v>
      </c>
      <c r="AO376" s="26">
        <f>+HLOOKUP(AN376,Sistema_Puntos!$Q$5:$Y$43,'Auxiliar General'!AJ$5,FALSE)</f>
        <v>0</v>
      </c>
      <c r="AP376" s="26" t="str">
        <f>+IF(VLOOKUP($B376,'Lista Puestos Valorados'!$B$11:$BK$510,MATCH('Auxiliar General'!AJ$4,'Lista Puestos Valorados'!$B$10:$BK$10,0),0)="","No relevante",VLOOKUP($B376,'Lista Puestos Valorados'!$B$11:$BK$510,MATCH('Auxiliar General'!AJ$4,'Lista Puestos Valorados'!$B$10:$BK$10,0),0))</f>
        <v>No relevante</v>
      </c>
      <c r="AQ376" s="26">
        <f>+HLOOKUP(AP376,Sistema_Puntos!$Q$5:$Y$43,'Auxiliar General'!AL$5,FALSE)</f>
        <v>0</v>
      </c>
      <c r="AR376" s="26" t="str">
        <f>+IF(VLOOKUP($B376,'Lista Puestos Valorados'!$B$11:$BK$510,MATCH('Auxiliar General'!AL$4,'Lista Puestos Valorados'!$B$10:$BK$10,0),0)="","No relevante",VLOOKUP($B376,'Lista Puestos Valorados'!$B$11:$BK$510,MATCH('Auxiliar General'!AL$4,'Lista Puestos Valorados'!$B$10:$BK$10,0),0))</f>
        <v>No relevante</v>
      </c>
      <c r="AS376" s="26">
        <f>+HLOOKUP(AR376,Sistema_Puntos!$Q$5:$Y$43,'Auxiliar General'!AN$5,FALSE)</f>
        <v>0</v>
      </c>
      <c r="AT376" s="26" t="str">
        <f>+IF(VLOOKUP($B376,'Lista Puestos Valorados'!$B$11:$BK$510,MATCH('Auxiliar General'!AN$4,'Lista Puestos Valorados'!$B$10:$BK$10,0),0)="","No relevante",VLOOKUP($B376,'Lista Puestos Valorados'!$B$11:$BK$510,MATCH('Auxiliar General'!AN$4,'Lista Puestos Valorados'!$B$10:$BK$10,0),0))</f>
        <v>No relevante</v>
      </c>
      <c r="AU376" s="26">
        <f>+HLOOKUP(AT376,Sistema_Puntos!$Q$5:$Y$43,'Auxiliar General'!AP$5,FALSE)</f>
        <v>0</v>
      </c>
      <c r="AV376" s="26" t="str">
        <f>+IF(VLOOKUP($B376,'Lista Puestos Valorados'!$B$11:$BK$510,MATCH('Auxiliar General'!AP$4,'Lista Puestos Valorados'!$B$10:$BK$10,0),0)="","No relevante",VLOOKUP($B376,'Lista Puestos Valorados'!$B$11:$BK$510,MATCH('Auxiliar General'!AP$4,'Lista Puestos Valorados'!$B$10:$BK$10,0),0))</f>
        <v>No relevante</v>
      </c>
      <c r="AW376" s="26">
        <f>+HLOOKUP(AV376,Sistema_Puntos!$Q$5:$Y$43,'Auxiliar General'!AR$5,FALSE)</f>
        <v>0</v>
      </c>
      <c r="AX376" s="26" t="str">
        <f>+IF(VLOOKUP($B376,'Lista Puestos Valorados'!$B$11:$BK$510,MATCH('Auxiliar General'!AR$4,'Lista Puestos Valorados'!$B$10:$BK$10,0),0)="","No relevante",VLOOKUP($B376,'Lista Puestos Valorados'!$B$11:$BK$510,MATCH('Auxiliar General'!AR$4,'Lista Puestos Valorados'!$B$10:$BK$10,0),0))</f>
        <v>No relevante</v>
      </c>
      <c r="AY376" s="26">
        <f>+HLOOKUP(AX376,Sistema_Puntos!$Q$5:$Y$43,'Auxiliar General'!AT$5,FALSE)</f>
        <v>0</v>
      </c>
      <c r="AZ376" s="26" t="str">
        <f>+IF(VLOOKUP($B376,'Lista Puestos Valorados'!$B$11:$BK$510,MATCH('Auxiliar General'!AT$4,'Lista Puestos Valorados'!$B$10:$BK$10,0),0)="","No relevante",VLOOKUP($B376,'Lista Puestos Valorados'!$B$11:$BK$510,MATCH('Auxiliar General'!AT$4,'Lista Puestos Valorados'!$B$10:$BK$10,0),0))</f>
        <v>No relevante</v>
      </c>
      <c r="BA376" s="26">
        <f>+HLOOKUP(AZ376,Sistema_Puntos!$Q$5:$Y$43,'Auxiliar General'!AV$5,FALSE)</f>
        <v>0</v>
      </c>
      <c r="BB376" s="26" t="str">
        <f>+IF(VLOOKUP($B376,'Lista Puestos Valorados'!$B$11:$BK$510,MATCH('Auxiliar General'!AV$4,'Lista Puestos Valorados'!$B$10:$BK$10,0),0)="","No relevante",VLOOKUP($B376,'Lista Puestos Valorados'!$B$11:$BK$510,MATCH('Auxiliar General'!AV$4,'Lista Puestos Valorados'!$B$10:$BK$10,0),0))</f>
        <v>No relevante</v>
      </c>
      <c r="BC376" s="26">
        <f>+HLOOKUP(BB376,Sistema_Puntos!$Q$5:$Y$43,'Auxiliar General'!AX$5,FALSE)</f>
        <v>0</v>
      </c>
      <c r="BD376" s="26" t="str">
        <f>+IF(VLOOKUP($B376,'Lista Puestos Valorados'!$B$11:$BK$510,MATCH('Auxiliar General'!AX$4,'Lista Puestos Valorados'!$B$10:$BK$10,0),0)="","No relevante",VLOOKUP($B376,'Lista Puestos Valorados'!$B$11:$BK$510,MATCH('Auxiliar General'!AX$4,'Lista Puestos Valorados'!$B$10:$BK$10,0),0))</f>
        <v>No relevante</v>
      </c>
      <c r="BE376" s="26">
        <f>+HLOOKUP(BD376,Sistema_Puntos!$Q$5:$Y$43,'Auxiliar General'!AZ$5,FALSE)</f>
        <v>0</v>
      </c>
      <c r="BF376" s="26" t="str">
        <f>+IF(VLOOKUP($B376,'Lista Puestos Valorados'!$B$11:$BK$510,MATCH('Auxiliar General'!AZ$4,'Lista Puestos Valorados'!$B$10:$BK$10,0),0)="","No relevante",VLOOKUP($B376,'Lista Puestos Valorados'!$B$11:$BK$510,MATCH('Auxiliar General'!AZ$4,'Lista Puestos Valorados'!$B$10:$BK$10,0),0))</f>
        <v>No relevante</v>
      </c>
      <c r="BG376" s="26">
        <f>+HLOOKUP(BF376,Sistema_Puntos!$Q$5:$Y$43,'Auxiliar General'!BB$5,FALSE)</f>
        <v>0</v>
      </c>
      <c r="BH376" s="26" t="str">
        <f>+IF(VLOOKUP($B376,'Lista Puestos Valorados'!$B$11:$BK$510,MATCH('Auxiliar General'!BB$4,'Lista Puestos Valorados'!$B$10:$BK$10,0),0)="","No relevante",VLOOKUP($B376,'Lista Puestos Valorados'!$B$11:$BK$510,MATCH('Auxiliar General'!BB$4,'Lista Puestos Valorados'!$B$10:$BK$10,0),0))</f>
        <v>No relevante</v>
      </c>
      <c r="BI376" s="26">
        <f>+HLOOKUP(BH376,Sistema_Puntos!$Q$5:$Y$43,'Auxiliar General'!BD$5,FALSE)</f>
        <v>0</v>
      </c>
      <c r="BJ376" s="26" t="str">
        <f>+IF(VLOOKUP($B376,'Lista Puestos Valorados'!$B$11:$BK$510,MATCH('Auxiliar General'!BD$4,'Lista Puestos Valorados'!$B$10:$BK$10,0),0)="","No relevante",VLOOKUP($B376,'Lista Puestos Valorados'!$B$11:$BK$510,MATCH('Auxiliar General'!BD$4,'Lista Puestos Valorados'!$B$10:$BK$10,0),0))</f>
        <v>No relevante</v>
      </c>
      <c r="BK376" s="26">
        <f>+HLOOKUP(BJ376,Sistema_Puntos!$Q$5:$Y$43,'Auxiliar General'!BF$5,FALSE)</f>
        <v>0</v>
      </c>
      <c r="BL376" s="26" t="str">
        <f>+IF(VLOOKUP($B376,'Lista Puestos Valorados'!$B$11:$BK$510,MATCH('Auxiliar General'!BF$4,'Lista Puestos Valorados'!$B$10:$BK$10,0),0)="","No relevante",VLOOKUP($B376,'Lista Puestos Valorados'!$B$11:$BK$510,MATCH('Auxiliar General'!BF$4,'Lista Puestos Valorados'!$B$10:$BK$10,0),0))</f>
        <v>No relevante</v>
      </c>
      <c r="BM376" s="26">
        <f>+HLOOKUP(BL376,Sistema_Puntos!$Q$5:$Y$43,'Auxiliar General'!BH$5,FALSE)</f>
        <v>0</v>
      </c>
      <c r="BN376" s="26" t="str">
        <f>+IF(VLOOKUP($B376,'Lista Puestos Valorados'!$B$11:$BK$510,MATCH('Auxiliar General'!BH$4,'Lista Puestos Valorados'!$B$10:$BK$10,0),0)="","No relevante",VLOOKUP($B376,'Lista Puestos Valorados'!$B$11:$BK$510,MATCH('Auxiliar General'!BH$4,'Lista Puestos Valorados'!$B$10:$BK$10,0),0))</f>
        <v>No relevante</v>
      </c>
      <c r="BO376" s="26">
        <f>+HLOOKUP(BN376,Sistema_Puntos!$Q$5:$Y$43,'Auxiliar General'!BJ$5,FALSE)</f>
        <v>0</v>
      </c>
      <c r="BP376" s="26" t="str">
        <f>+IF(VLOOKUP($B376,'Lista Puestos Valorados'!$B$11:$BK$510,MATCH('Auxiliar General'!BJ$4,'Lista Puestos Valorados'!$B$10:$BK$10,0),0)="","No relevante",VLOOKUP($B376,'Lista Puestos Valorados'!$B$11:$BK$510,MATCH('Auxiliar General'!BJ$4,'Lista Puestos Valorados'!$B$10:$BK$10,0),0))</f>
        <v>No relevante</v>
      </c>
      <c r="BQ376" s="26">
        <f>+HLOOKUP(BP376,Sistema_Puntos!$Q$5:$Y$43,'Auxiliar General'!BL$5,FALSE)</f>
        <v>0</v>
      </c>
      <c r="BR376" s="26" t="str">
        <f>+IF(VLOOKUP($B376,'Lista Puestos Valorados'!$B$11:$BK$510,MATCH('Auxiliar General'!BL$4,'Lista Puestos Valorados'!$B$10:$BK$10,0),0)="","No relevante",VLOOKUP($B376,'Lista Puestos Valorados'!$B$11:$BK$510,MATCH('Auxiliar General'!BL$4,'Lista Puestos Valorados'!$B$10:$BK$10,0),0))</f>
        <v>No relevante</v>
      </c>
      <c r="BS376" s="26">
        <f>+HLOOKUP(BR376,Sistema_Puntos!$Q$5:$Y$43,'Auxiliar General'!BN$5,FALSE)</f>
        <v>0</v>
      </c>
      <c r="BT376" s="26" t="str">
        <f>+IF(VLOOKUP($B376,'Lista Puestos Valorados'!$B$11:$BK$510,MATCH('Auxiliar General'!BN$4,'Lista Puestos Valorados'!$B$10:$BK$10,0),0)="","No relevante",VLOOKUP($B376,'Lista Puestos Valorados'!$B$11:$BK$510,MATCH('Auxiliar General'!BN$4,'Lista Puestos Valorados'!$B$10:$BK$10,0),0))</f>
        <v>No relevante</v>
      </c>
      <c r="BU376" s="26">
        <f>+HLOOKUP(BT376,Sistema_Puntos!$Q$5:$Y$43,'Auxiliar General'!BP$5,FALSE)</f>
        <v>0</v>
      </c>
      <c r="BV376" s="26" t="str">
        <f>+IF(VLOOKUP($B376,'Lista Puestos Valorados'!$B$11:$BK$510,MATCH('Auxiliar General'!BP$4,'Lista Puestos Valorados'!$B$10:$BK$10,0),0)="","No relevante",VLOOKUP($B376,'Lista Puestos Valorados'!$B$11:$BK$510,MATCH('Auxiliar General'!BP$4,'Lista Puestos Valorados'!$B$10:$BK$10,0),0))</f>
        <v>No relevante</v>
      </c>
      <c r="BW376" s="26">
        <f>+HLOOKUP(BV376,Sistema_Puntos!$Q$5:$Y$43,'Auxiliar General'!BR$5,FALSE)</f>
        <v>0</v>
      </c>
      <c r="BX376" s="26" t="str">
        <f>+IF(VLOOKUP($B376,'Lista Puestos Valorados'!$B$11:$BK$510,MATCH('Auxiliar General'!BR$4,'Lista Puestos Valorados'!$B$10:$BK$10,0),0)="","No relevante",VLOOKUP($B376,'Lista Puestos Valorados'!$B$11:$BK$510,MATCH('Auxiliar General'!BR$4,'Lista Puestos Valorados'!$B$10:$BK$10,0),0))</f>
        <v>No relevante</v>
      </c>
      <c r="BY376" s="26">
        <f>+HLOOKUP(BX376,Sistema_Puntos!$Q$5:$Y$43,'Auxiliar General'!BT$5,FALSE)</f>
        <v>0</v>
      </c>
      <c r="BZ376" s="26" t="str">
        <f>+IF(VLOOKUP($B376,'Lista Puestos Valorados'!$B$11:$BK$510,MATCH('Auxiliar General'!BT$4,'Lista Puestos Valorados'!$B$10:$BK$10,0),0)="","No relevante",VLOOKUP($B376,'Lista Puestos Valorados'!$B$11:$BK$510,MATCH('Auxiliar General'!BT$4,'Lista Puestos Valorados'!$B$10:$BK$10,0),0))</f>
        <v>No relevante</v>
      </c>
      <c r="CA376" s="26">
        <f>+HLOOKUP(BZ376,Sistema_Puntos!$Q$5:$Y$43,'Auxiliar General'!BV$5,FALSE)</f>
        <v>0</v>
      </c>
      <c r="CB376" s="26" t="str">
        <f>+IF(VLOOKUP($B376,'Lista Puestos Valorados'!$B$11:$BK$510,MATCH('Auxiliar General'!BV$4,'Lista Puestos Valorados'!$B$10:$BK$10,0),0)="","No relevante",VLOOKUP($B376,'Lista Puestos Valorados'!$B$11:$BK$510,MATCH('Auxiliar General'!BV$4,'Lista Puestos Valorados'!$B$10:$BK$10,0),0))</f>
        <v>No relevante</v>
      </c>
      <c r="CC376" s="26">
        <f>+HLOOKUP(CB376,Sistema_Puntos!$Q$5:$Y$43,'Auxiliar General'!BX$5,FALSE)</f>
        <v>0</v>
      </c>
      <c r="CD376" s="26" t="str">
        <f>+IF(VLOOKUP($B376,'Lista Puestos Valorados'!$B$11:$BK$510,MATCH('Auxiliar General'!BX$4,'Lista Puestos Valorados'!$B$10:$BK$10,0),0)="","No relevante",VLOOKUP($B376,'Lista Puestos Valorados'!$B$11:$BK$510,MATCH('Auxiliar General'!BX$4,'Lista Puestos Valorados'!$B$10:$BK$10,0),0))</f>
        <v>No relevante</v>
      </c>
      <c r="CE376" s="26">
        <f>+HLOOKUP(CD376,Sistema_Puntos!$Q$5:$Y$43,'Auxiliar General'!BZ$5,FALSE)</f>
        <v>0</v>
      </c>
      <c r="CF376" s="26" t="str">
        <f>+IF(VLOOKUP($B376,'Lista Puestos Valorados'!$B$11:$BK$510,MATCH('Auxiliar General'!BZ$4,'Lista Puestos Valorados'!$B$10:$BK$10,0),0)="","No relevante",VLOOKUP($B376,'Lista Puestos Valorados'!$B$11:$BK$510,MATCH('Auxiliar General'!BZ$4,'Lista Puestos Valorados'!$B$10:$BK$10,0),0))</f>
        <v>No relevante</v>
      </c>
      <c r="CG376" s="26">
        <f>+HLOOKUP(CF376,Sistema_Puntos!$Q$5:$Y$43,'Auxiliar General'!CB$5,FALSE)</f>
        <v>0</v>
      </c>
      <c r="CH376" s="29"/>
      <c r="CI376" s="29"/>
    </row>
    <row r="377" spans="2:87" ht="17.55" customHeight="1">
      <c r="B377" s="26">
        <f>+'Listado de Puestos'!B377</f>
        <v>367</v>
      </c>
      <c r="C377" s="26" t="str">
        <f>+IF('Lista Puestos Valorados'!C377="","",'Lista Puestos Valorados'!C377)</f>
        <v/>
      </c>
      <c r="D377" s="26" t="str">
        <f>+IF('Lista Puestos Valorados'!D377="","",'Lista Puestos Valorados'!D377)</f>
        <v/>
      </c>
      <c r="E377" s="26" t="str">
        <f>+IF('Lista Puestos Valorados'!E377="","",'Lista Puestos Valorados'!E377)</f>
        <v/>
      </c>
      <c r="F377" s="26" t="str">
        <f>+IF('Lista Puestos Valorados'!F377="","",'Lista Puestos Valorados'!F377)</f>
        <v/>
      </c>
      <c r="G377" s="26" t="str">
        <f>+IF('Lista Puestos Valorados'!G377="","",'Lista Puestos Valorados'!G377)</f>
        <v/>
      </c>
      <c r="H377" s="26" t="str">
        <f>+IF('Lista Puestos Valorados'!H377="","",'Lista Puestos Valorados'!H377)</f>
        <v/>
      </c>
      <c r="I377" s="26" t="str">
        <f>+IF('Lista Puestos Valorados'!I377="","",'Lista Puestos Valorados'!I377)</f>
        <v/>
      </c>
      <c r="J377" s="118" t="e">
        <f t="array" ref="J377">+IF(L377="","",_xlfn.IFS(L377&lt;='Cortes de Agrupacion'!$F$15,'Cortes de Agrupacion'!$E$15,'Resultados General'!L377&lt;='Cortes de Agrupacion'!$F$14,'Cortes de Agrupacion'!$E$14,'Resultados General'!L377&lt;='Cortes de Agrupacion'!$F$13,'Cortes de Agrupacion'!$E$13,L377&lt;='Cortes de Agrupacion'!$F$12,'Cortes de Agrupacion'!$E$12,'Resultados General'!L377&lt;='Cortes de Agrupacion'!$F$11,'Cortes de Agrupacion'!$E$11,'Resultados General'!L377&lt;='Cortes de Agrupacion'!$F$10,'Cortes de Agrupacion'!$E$10,'Resultados General'!L377&lt;='Cortes de Agrupacion'!$F$9,'Cortes de Agrupacion'!$E$9,'Resultados General'!L377&lt;='Cortes de Agrupacion'!$F$8,'Cortes de Agrupacion'!$E$8,'Resultados General'!L377&lt;='Cortes de Agrupacion'!$F$7,'Cortes de Agrupacion'!$E$7,'Resultados General'!L377&lt;='Cortes de Agrupacion'!$F$6,'Cortes de Agrupacion'!$E$6))</f>
        <v>#VALUE!</v>
      </c>
      <c r="K377" s="118" t="str">
        <f t="shared" si="10"/>
        <v/>
      </c>
      <c r="L377" s="124" t="e">
        <f>#VALUE!</f>
        <v>#VALUE!</v>
      </c>
      <c r="M377" s="26" t="e">
        <f ca="1">+_xlfn.IFNA(VLOOKUP(C377,'Distribución de puestos'!$B$8:$I$507,8,0),"")</f>
        <v>#NAME?</v>
      </c>
      <c r="N377" s="26" t="str">
        <f>+IF(VLOOKUP($B377,'Lista Puestos Valorados'!$B$11:$BK$510,MATCH('Auxiliar General'!H$4,'Lista Puestos Valorados'!$B$10:$BK$10,0),0)="","No relevante",VLOOKUP($B377,'Lista Puestos Valorados'!$B$11:$BK$510,MATCH('Auxiliar General'!H$4,'Lista Puestos Valorados'!$B$10:$BK$10,0),0))</f>
        <v>No relevante</v>
      </c>
      <c r="O377" s="26">
        <f>+HLOOKUP(N377,Sistema_Puntos!$Q$5:$Y$43,'Auxiliar General'!J$5,FALSE)</f>
        <v>0</v>
      </c>
      <c r="P377" s="26" t="str">
        <f>+IF(VLOOKUP($B377,'Lista Puestos Valorados'!$B$11:$BK$510,MATCH('Auxiliar General'!J$4,'Lista Puestos Valorados'!$B$10:$BK$10,0),0)="","No relevante",VLOOKUP($B377,'Lista Puestos Valorados'!$B$11:$BK$510,MATCH('Auxiliar General'!J$4,'Lista Puestos Valorados'!$B$10:$BK$10,0),0))</f>
        <v>No relevante</v>
      </c>
      <c r="Q377" s="26">
        <f>+HLOOKUP(P377,Sistema_Puntos!$Q$5:$Y$43,'Auxiliar General'!L$5,FALSE)</f>
        <v>0</v>
      </c>
      <c r="R377" s="26" t="str">
        <f>+IF(VLOOKUP($B377,'Lista Puestos Valorados'!$B$11:$BK$510,MATCH('Auxiliar General'!L$4,'Lista Puestos Valorados'!$B$10:$BK$10,0),0)="","No relevante",VLOOKUP($B377,'Lista Puestos Valorados'!$B$11:$BK$510,MATCH('Auxiliar General'!L$4,'Lista Puestos Valorados'!$B$10:$BK$10,0),0))</f>
        <v>No relevante</v>
      </c>
      <c r="S377" s="26">
        <f>+HLOOKUP(R377,Sistema_Puntos!$Q$5:$Y$43,'Auxiliar General'!N$5,FALSE)</f>
        <v>0</v>
      </c>
      <c r="T377" s="26" t="str">
        <f>+IF(VLOOKUP($B377,'Lista Puestos Valorados'!$B$11:$BK$510,MATCH('Auxiliar General'!N$4,'Lista Puestos Valorados'!$B$10:$BK$10,0),0)="","No relevante",VLOOKUP($B377,'Lista Puestos Valorados'!$B$11:$BK$510,MATCH('Auxiliar General'!N$4,'Lista Puestos Valorados'!$B$10:$BK$10,0),0))</f>
        <v>No relevante</v>
      </c>
      <c r="U377" s="26">
        <f>+HLOOKUP(T377,Sistema_Puntos!$Q$5:$Y$43,'Auxiliar General'!P$5,FALSE)</f>
        <v>0</v>
      </c>
      <c r="V377" s="26" t="str">
        <f>+IF(VLOOKUP($B377,'Lista Puestos Valorados'!$B$11:$BK$510,MATCH('Auxiliar General'!P$4,'Lista Puestos Valorados'!$B$10:$BK$10,0),0)="","No relevante",VLOOKUP($B377,'Lista Puestos Valorados'!$B$11:$BK$510,MATCH('Auxiliar General'!P$4,'Lista Puestos Valorados'!$B$10:$BK$10,0),0))</f>
        <v>No relevante</v>
      </c>
      <c r="W377" s="26">
        <f>+HLOOKUP(V377,Sistema_Puntos!$Q$5:$Y$43,'Auxiliar General'!R$5,FALSE)</f>
        <v>0</v>
      </c>
      <c r="X377" s="26" t="str">
        <f>+IF(VLOOKUP($B377,'Lista Puestos Valorados'!$B$11:$BK$510,MATCH('Auxiliar General'!R$4,'Lista Puestos Valorados'!$B$10:$BK$10,0),0)="","No relevante",VLOOKUP($B377,'Lista Puestos Valorados'!$B$11:$BK$510,MATCH('Auxiliar General'!R$4,'Lista Puestos Valorados'!$B$10:$BK$10,0),0))</f>
        <v>No relevante</v>
      </c>
      <c r="Y377" s="26">
        <f>+HLOOKUP(X377,Sistema_Puntos!$Q$5:$Y$43,'Auxiliar General'!T$5,FALSE)</f>
        <v>0</v>
      </c>
      <c r="Z377" s="26" t="str">
        <f>+IF(VLOOKUP($B377,'Lista Puestos Valorados'!$B$11:$BK$510,MATCH('Auxiliar General'!T$4,'Lista Puestos Valorados'!$B$10:$BK$10,0),0)="","No relevante",VLOOKUP($B377,'Lista Puestos Valorados'!$B$11:$BK$510,MATCH('Auxiliar General'!T$4,'Lista Puestos Valorados'!$B$10:$BK$10,0),0))</f>
        <v>No relevante</v>
      </c>
      <c r="AA377" s="26">
        <f>+HLOOKUP(Z377,Sistema_Puntos!$Q$5:$Y$43,'Auxiliar General'!V$5,FALSE)</f>
        <v>0</v>
      </c>
      <c r="AB377" s="26" t="str">
        <f>+IF(VLOOKUP($B377,'Lista Puestos Valorados'!$B$11:$BK$510,MATCH('Auxiliar General'!V$4,'Lista Puestos Valorados'!$B$10:$BK$10,0),0)="","No relevante",VLOOKUP($B377,'Lista Puestos Valorados'!$B$11:$BK$510,MATCH('Auxiliar General'!V$4,'Lista Puestos Valorados'!$B$10:$BK$10,0),0))</f>
        <v>No relevante</v>
      </c>
      <c r="AC377" s="26">
        <f>+HLOOKUP(AB377,Sistema_Puntos!$Q$5:$Y$43,'Auxiliar General'!X$5,FALSE)</f>
        <v>0</v>
      </c>
      <c r="AD377" s="26" t="str">
        <f>+IF(VLOOKUP($B377,'Lista Puestos Valorados'!$B$11:$BK$510,MATCH('Auxiliar General'!X$4,'Lista Puestos Valorados'!$B$10:$BK$10,0),0)="","No relevante",VLOOKUP($B377,'Lista Puestos Valorados'!$B$11:$BK$510,MATCH('Auxiliar General'!X$4,'Lista Puestos Valorados'!$B$10:$BK$10,0),0))</f>
        <v>No relevante</v>
      </c>
      <c r="AE377" s="26">
        <f>+HLOOKUP(AD377,Sistema_Puntos!$Q$5:$Y$43,'Auxiliar General'!Z$5,FALSE)</f>
        <v>0</v>
      </c>
      <c r="AF377" s="26" t="str">
        <f>+IF(VLOOKUP($B377,'Lista Puestos Valorados'!$B$11:$BK$510,MATCH('Auxiliar General'!Z$4,'Lista Puestos Valorados'!$B$10:$BK$10,0),0)="","No relevante",VLOOKUP($B377,'Lista Puestos Valorados'!$B$11:$BK$510,MATCH('Auxiliar General'!Z$4,'Lista Puestos Valorados'!$B$10:$BK$10,0),0))</f>
        <v>No relevante</v>
      </c>
      <c r="AG377" s="26">
        <f>+HLOOKUP(AF377,Sistema_Puntos!$Q$5:$Y$43,'Auxiliar General'!AB$5,FALSE)</f>
        <v>0</v>
      </c>
      <c r="AH377" s="26" t="str">
        <f>+IF(VLOOKUP($B377,'Lista Puestos Valorados'!$B$11:$BK$510,MATCH('Auxiliar General'!AB$4,'Lista Puestos Valorados'!$B$10:$BK$10,0),0)="","No relevante",VLOOKUP($B377,'Lista Puestos Valorados'!$B$11:$BK$510,MATCH('Auxiliar General'!AB$4,'Lista Puestos Valorados'!$B$10:$BK$10,0),0))</f>
        <v>No relevante</v>
      </c>
      <c r="AI377" s="26">
        <f>+HLOOKUP(AH377,Sistema_Puntos!$Q$5:$Y$43,'Auxiliar General'!AD$5,FALSE)</f>
        <v>0</v>
      </c>
      <c r="AJ377" s="26" t="str">
        <f>+IF(VLOOKUP($B377,'Lista Puestos Valorados'!$B$11:$BK$510,MATCH('Auxiliar General'!AD$4,'Lista Puestos Valorados'!$B$10:$BK$10,0),0)="","No relevante",VLOOKUP($B377,'Lista Puestos Valorados'!$B$11:$BK$510,MATCH('Auxiliar General'!AD$4,'Lista Puestos Valorados'!$B$10:$BK$10,0),0))</f>
        <v>No relevante</v>
      </c>
      <c r="AK377" s="26">
        <f>+HLOOKUP(AJ377,Sistema_Puntos!$Q$5:$Y$43,'Auxiliar General'!AF$5,FALSE)</f>
        <v>0</v>
      </c>
      <c r="AL377" s="26" t="str">
        <f>+IF(VLOOKUP($B377,'Lista Puestos Valorados'!$B$11:$BK$510,MATCH('Auxiliar General'!AF$4,'Lista Puestos Valorados'!$B$10:$BK$10,0),0)="","No relevante",VLOOKUP($B377,'Lista Puestos Valorados'!$B$11:$BK$510,MATCH('Auxiliar General'!AF$4,'Lista Puestos Valorados'!$B$10:$BK$10,0),0))</f>
        <v>No relevante</v>
      </c>
      <c r="AM377" s="26">
        <f>+HLOOKUP(AL377,Sistema_Puntos!$Q$5:$Y$43,'Auxiliar General'!AH$5,FALSE)</f>
        <v>0</v>
      </c>
      <c r="AN377" s="26" t="str">
        <f>+IF(VLOOKUP($B377,'Lista Puestos Valorados'!$B$11:$BK$510,MATCH('Auxiliar General'!AH$4,'Lista Puestos Valorados'!$B$10:$BK$10,0),0)="","No relevante",VLOOKUP($B377,'Lista Puestos Valorados'!$B$11:$BK$510,MATCH('Auxiliar General'!AH$4,'Lista Puestos Valorados'!$B$10:$BK$10,0),0))</f>
        <v>No relevante</v>
      </c>
      <c r="AO377" s="26">
        <f>+HLOOKUP(AN377,Sistema_Puntos!$Q$5:$Y$43,'Auxiliar General'!AJ$5,FALSE)</f>
        <v>0</v>
      </c>
      <c r="AP377" s="26" t="str">
        <f>+IF(VLOOKUP($B377,'Lista Puestos Valorados'!$B$11:$BK$510,MATCH('Auxiliar General'!AJ$4,'Lista Puestos Valorados'!$B$10:$BK$10,0),0)="","No relevante",VLOOKUP($B377,'Lista Puestos Valorados'!$B$11:$BK$510,MATCH('Auxiliar General'!AJ$4,'Lista Puestos Valorados'!$B$10:$BK$10,0),0))</f>
        <v>No relevante</v>
      </c>
      <c r="AQ377" s="26">
        <f>+HLOOKUP(AP377,Sistema_Puntos!$Q$5:$Y$43,'Auxiliar General'!AL$5,FALSE)</f>
        <v>0</v>
      </c>
      <c r="AR377" s="26" t="str">
        <f>+IF(VLOOKUP($B377,'Lista Puestos Valorados'!$B$11:$BK$510,MATCH('Auxiliar General'!AL$4,'Lista Puestos Valorados'!$B$10:$BK$10,0),0)="","No relevante",VLOOKUP($B377,'Lista Puestos Valorados'!$B$11:$BK$510,MATCH('Auxiliar General'!AL$4,'Lista Puestos Valorados'!$B$10:$BK$10,0),0))</f>
        <v>No relevante</v>
      </c>
      <c r="AS377" s="26">
        <f>+HLOOKUP(AR377,Sistema_Puntos!$Q$5:$Y$43,'Auxiliar General'!AN$5,FALSE)</f>
        <v>0</v>
      </c>
      <c r="AT377" s="26" t="str">
        <f>+IF(VLOOKUP($B377,'Lista Puestos Valorados'!$B$11:$BK$510,MATCH('Auxiliar General'!AN$4,'Lista Puestos Valorados'!$B$10:$BK$10,0),0)="","No relevante",VLOOKUP($B377,'Lista Puestos Valorados'!$B$11:$BK$510,MATCH('Auxiliar General'!AN$4,'Lista Puestos Valorados'!$B$10:$BK$10,0),0))</f>
        <v>No relevante</v>
      </c>
      <c r="AU377" s="26">
        <f>+HLOOKUP(AT377,Sistema_Puntos!$Q$5:$Y$43,'Auxiliar General'!AP$5,FALSE)</f>
        <v>0</v>
      </c>
      <c r="AV377" s="26" t="str">
        <f>+IF(VLOOKUP($B377,'Lista Puestos Valorados'!$B$11:$BK$510,MATCH('Auxiliar General'!AP$4,'Lista Puestos Valorados'!$B$10:$BK$10,0),0)="","No relevante",VLOOKUP($B377,'Lista Puestos Valorados'!$B$11:$BK$510,MATCH('Auxiliar General'!AP$4,'Lista Puestos Valorados'!$B$10:$BK$10,0),0))</f>
        <v>No relevante</v>
      </c>
      <c r="AW377" s="26">
        <f>+HLOOKUP(AV377,Sistema_Puntos!$Q$5:$Y$43,'Auxiliar General'!AR$5,FALSE)</f>
        <v>0</v>
      </c>
      <c r="AX377" s="26" t="str">
        <f>+IF(VLOOKUP($B377,'Lista Puestos Valorados'!$B$11:$BK$510,MATCH('Auxiliar General'!AR$4,'Lista Puestos Valorados'!$B$10:$BK$10,0),0)="","No relevante",VLOOKUP($B377,'Lista Puestos Valorados'!$B$11:$BK$510,MATCH('Auxiliar General'!AR$4,'Lista Puestos Valorados'!$B$10:$BK$10,0),0))</f>
        <v>No relevante</v>
      </c>
      <c r="AY377" s="26">
        <f>+HLOOKUP(AX377,Sistema_Puntos!$Q$5:$Y$43,'Auxiliar General'!AT$5,FALSE)</f>
        <v>0</v>
      </c>
      <c r="AZ377" s="26" t="str">
        <f>+IF(VLOOKUP($B377,'Lista Puestos Valorados'!$B$11:$BK$510,MATCH('Auxiliar General'!AT$4,'Lista Puestos Valorados'!$B$10:$BK$10,0),0)="","No relevante",VLOOKUP($B377,'Lista Puestos Valorados'!$B$11:$BK$510,MATCH('Auxiliar General'!AT$4,'Lista Puestos Valorados'!$B$10:$BK$10,0),0))</f>
        <v>No relevante</v>
      </c>
      <c r="BA377" s="26">
        <f>+HLOOKUP(AZ377,Sistema_Puntos!$Q$5:$Y$43,'Auxiliar General'!AV$5,FALSE)</f>
        <v>0</v>
      </c>
      <c r="BB377" s="26" t="str">
        <f>+IF(VLOOKUP($B377,'Lista Puestos Valorados'!$B$11:$BK$510,MATCH('Auxiliar General'!AV$4,'Lista Puestos Valorados'!$B$10:$BK$10,0),0)="","No relevante",VLOOKUP($B377,'Lista Puestos Valorados'!$B$11:$BK$510,MATCH('Auxiliar General'!AV$4,'Lista Puestos Valorados'!$B$10:$BK$10,0),0))</f>
        <v>No relevante</v>
      </c>
      <c r="BC377" s="26">
        <f>+HLOOKUP(BB377,Sistema_Puntos!$Q$5:$Y$43,'Auxiliar General'!AX$5,FALSE)</f>
        <v>0</v>
      </c>
      <c r="BD377" s="26" t="str">
        <f>+IF(VLOOKUP($B377,'Lista Puestos Valorados'!$B$11:$BK$510,MATCH('Auxiliar General'!AX$4,'Lista Puestos Valorados'!$B$10:$BK$10,0),0)="","No relevante",VLOOKUP($B377,'Lista Puestos Valorados'!$B$11:$BK$510,MATCH('Auxiliar General'!AX$4,'Lista Puestos Valorados'!$B$10:$BK$10,0),0))</f>
        <v>No relevante</v>
      </c>
      <c r="BE377" s="26">
        <f>+HLOOKUP(BD377,Sistema_Puntos!$Q$5:$Y$43,'Auxiliar General'!AZ$5,FALSE)</f>
        <v>0</v>
      </c>
      <c r="BF377" s="26" t="str">
        <f>+IF(VLOOKUP($B377,'Lista Puestos Valorados'!$B$11:$BK$510,MATCH('Auxiliar General'!AZ$4,'Lista Puestos Valorados'!$B$10:$BK$10,0),0)="","No relevante",VLOOKUP($B377,'Lista Puestos Valorados'!$B$11:$BK$510,MATCH('Auxiliar General'!AZ$4,'Lista Puestos Valorados'!$B$10:$BK$10,0),0))</f>
        <v>No relevante</v>
      </c>
      <c r="BG377" s="26">
        <f>+HLOOKUP(BF377,Sistema_Puntos!$Q$5:$Y$43,'Auxiliar General'!BB$5,FALSE)</f>
        <v>0</v>
      </c>
      <c r="BH377" s="26" t="str">
        <f>+IF(VLOOKUP($B377,'Lista Puestos Valorados'!$B$11:$BK$510,MATCH('Auxiliar General'!BB$4,'Lista Puestos Valorados'!$B$10:$BK$10,0),0)="","No relevante",VLOOKUP($B377,'Lista Puestos Valorados'!$B$11:$BK$510,MATCH('Auxiliar General'!BB$4,'Lista Puestos Valorados'!$B$10:$BK$10,0),0))</f>
        <v>No relevante</v>
      </c>
      <c r="BI377" s="26">
        <f>+HLOOKUP(BH377,Sistema_Puntos!$Q$5:$Y$43,'Auxiliar General'!BD$5,FALSE)</f>
        <v>0</v>
      </c>
      <c r="BJ377" s="26" t="str">
        <f>+IF(VLOOKUP($B377,'Lista Puestos Valorados'!$B$11:$BK$510,MATCH('Auxiliar General'!BD$4,'Lista Puestos Valorados'!$B$10:$BK$10,0),0)="","No relevante",VLOOKUP($B377,'Lista Puestos Valorados'!$B$11:$BK$510,MATCH('Auxiliar General'!BD$4,'Lista Puestos Valorados'!$B$10:$BK$10,0),0))</f>
        <v>No relevante</v>
      </c>
      <c r="BK377" s="26">
        <f>+HLOOKUP(BJ377,Sistema_Puntos!$Q$5:$Y$43,'Auxiliar General'!BF$5,FALSE)</f>
        <v>0</v>
      </c>
      <c r="BL377" s="26" t="str">
        <f>+IF(VLOOKUP($B377,'Lista Puestos Valorados'!$B$11:$BK$510,MATCH('Auxiliar General'!BF$4,'Lista Puestos Valorados'!$B$10:$BK$10,0),0)="","No relevante",VLOOKUP($B377,'Lista Puestos Valorados'!$B$11:$BK$510,MATCH('Auxiliar General'!BF$4,'Lista Puestos Valorados'!$B$10:$BK$10,0),0))</f>
        <v>No relevante</v>
      </c>
      <c r="BM377" s="26">
        <f>+HLOOKUP(BL377,Sistema_Puntos!$Q$5:$Y$43,'Auxiliar General'!BH$5,FALSE)</f>
        <v>0</v>
      </c>
      <c r="BN377" s="26" t="str">
        <f>+IF(VLOOKUP($B377,'Lista Puestos Valorados'!$B$11:$BK$510,MATCH('Auxiliar General'!BH$4,'Lista Puestos Valorados'!$B$10:$BK$10,0),0)="","No relevante",VLOOKUP($B377,'Lista Puestos Valorados'!$B$11:$BK$510,MATCH('Auxiliar General'!BH$4,'Lista Puestos Valorados'!$B$10:$BK$10,0),0))</f>
        <v>No relevante</v>
      </c>
      <c r="BO377" s="26">
        <f>+HLOOKUP(BN377,Sistema_Puntos!$Q$5:$Y$43,'Auxiliar General'!BJ$5,FALSE)</f>
        <v>0</v>
      </c>
      <c r="BP377" s="26" t="str">
        <f>+IF(VLOOKUP($B377,'Lista Puestos Valorados'!$B$11:$BK$510,MATCH('Auxiliar General'!BJ$4,'Lista Puestos Valorados'!$B$10:$BK$10,0),0)="","No relevante",VLOOKUP($B377,'Lista Puestos Valorados'!$B$11:$BK$510,MATCH('Auxiliar General'!BJ$4,'Lista Puestos Valorados'!$B$10:$BK$10,0),0))</f>
        <v>No relevante</v>
      </c>
      <c r="BQ377" s="26">
        <f>+HLOOKUP(BP377,Sistema_Puntos!$Q$5:$Y$43,'Auxiliar General'!BL$5,FALSE)</f>
        <v>0</v>
      </c>
      <c r="BR377" s="26" t="str">
        <f>+IF(VLOOKUP($B377,'Lista Puestos Valorados'!$B$11:$BK$510,MATCH('Auxiliar General'!BL$4,'Lista Puestos Valorados'!$B$10:$BK$10,0),0)="","No relevante",VLOOKUP($B377,'Lista Puestos Valorados'!$B$11:$BK$510,MATCH('Auxiliar General'!BL$4,'Lista Puestos Valorados'!$B$10:$BK$10,0),0))</f>
        <v>No relevante</v>
      </c>
      <c r="BS377" s="26">
        <f>+HLOOKUP(BR377,Sistema_Puntos!$Q$5:$Y$43,'Auxiliar General'!BN$5,FALSE)</f>
        <v>0</v>
      </c>
      <c r="BT377" s="26" t="str">
        <f>+IF(VLOOKUP($B377,'Lista Puestos Valorados'!$B$11:$BK$510,MATCH('Auxiliar General'!BN$4,'Lista Puestos Valorados'!$B$10:$BK$10,0),0)="","No relevante",VLOOKUP($B377,'Lista Puestos Valorados'!$B$11:$BK$510,MATCH('Auxiliar General'!BN$4,'Lista Puestos Valorados'!$B$10:$BK$10,0),0))</f>
        <v>No relevante</v>
      </c>
      <c r="BU377" s="26">
        <f>+HLOOKUP(BT377,Sistema_Puntos!$Q$5:$Y$43,'Auxiliar General'!BP$5,FALSE)</f>
        <v>0</v>
      </c>
      <c r="BV377" s="26" t="str">
        <f>+IF(VLOOKUP($B377,'Lista Puestos Valorados'!$B$11:$BK$510,MATCH('Auxiliar General'!BP$4,'Lista Puestos Valorados'!$B$10:$BK$10,0),0)="","No relevante",VLOOKUP($B377,'Lista Puestos Valorados'!$B$11:$BK$510,MATCH('Auxiliar General'!BP$4,'Lista Puestos Valorados'!$B$10:$BK$10,0),0))</f>
        <v>No relevante</v>
      </c>
      <c r="BW377" s="26">
        <f>+HLOOKUP(BV377,Sistema_Puntos!$Q$5:$Y$43,'Auxiliar General'!BR$5,FALSE)</f>
        <v>0</v>
      </c>
      <c r="BX377" s="26" t="str">
        <f>+IF(VLOOKUP($B377,'Lista Puestos Valorados'!$B$11:$BK$510,MATCH('Auxiliar General'!BR$4,'Lista Puestos Valorados'!$B$10:$BK$10,0),0)="","No relevante",VLOOKUP($B377,'Lista Puestos Valorados'!$B$11:$BK$510,MATCH('Auxiliar General'!BR$4,'Lista Puestos Valorados'!$B$10:$BK$10,0),0))</f>
        <v>No relevante</v>
      </c>
      <c r="BY377" s="26">
        <f>+HLOOKUP(BX377,Sistema_Puntos!$Q$5:$Y$43,'Auxiliar General'!BT$5,FALSE)</f>
        <v>0</v>
      </c>
      <c r="BZ377" s="26" t="str">
        <f>+IF(VLOOKUP($B377,'Lista Puestos Valorados'!$B$11:$BK$510,MATCH('Auxiliar General'!BT$4,'Lista Puestos Valorados'!$B$10:$BK$10,0),0)="","No relevante",VLOOKUP($B377,'Lista Puestos Valorados'!$B$11:$BK$510,MATCH('Auxiliar General'!BT$4,'Lista Puestos Valorados'!$B$10:$BK$10,0),0))</f>
        <v>No relevante</v>
      </c>
      <c r="CA377" s="26">
        <f>+HLOOKUP(BZ377,Sistema_Puntos!$Q$5:$Y$43,'Auxiliar General'!BV$5,FALSE)</f>
        <v>0</v>
      </c>
      <c r="CB377" s="26" t="str">
        <f>+IF(VLOOKUP($B377,'Lista Puestos Valorados'!$B$11:$BK$510,MATCH('Auxiliar General'!BV$4,'Lista Puestos Valorados'!$B$10:$BK$10,0),0)="","No relevante",VLOOKUP($B377,'Lista Puestos Valorados'!$B$11:$BK$510,MATCH('Auxiliar General'!BV$4,'Lista Puestos Valorados'!$B$10:$BK$10,0),0))</f>
        <v>No relevante</v>
      </c>
      <c r="CC377" s="26">
        <f>+HLOOKUP(CB377,Sistema_Puntos!$Q$5:$Y$43,'Auxiliar General'!BX$5,FALSE)</f>
        <v>0</v>
      </c>
      <c r="CD377" s="26" t="str">
        <f>+IF(VLOOKUP($B377,'Lista Puestos Valorados'!$B$11:$BK$510,MATCH('Auxiliar General'!BX$4,'Lista Puestos Valorados'!$B$10:$BK$10,0),0)="","No relevante",VLOOKUP($B377,'Lista Puestos Valorados'!$B$11:$BK$510,MATCH('Auxiliar General'!BX$4,'Lista Puestos Valorados'!$B$10:$BK$10,0),0))</f>
        <v>No relevante</v>
      </c>
      <c r="CE377" s="26">
        <f>+HLOOKUP(CD377,Sistema_Puntos!$Q$5:$Y$43,'Auxiliar General'!BZ$5,FALSE)</f>
        <v>0</v>
      </c>
      <c r="CF377" s="26" t="str">
        <f>+IF(VLOOKUP($B377,'Lista Puestos Valorados'!$B$11:$BK$510,MATCH('Auxiliar General'!BZ$4,'Lista Puestos Valorados'!$B$10:$BK$10,0),0)="","No relevante",VLOOKUP($B377,'Lista Puestos Valorados'!$B$11:$BK$510,MATCH('Auxiliar General'!BZ$4,'Lista Puestos Valorados'!$B$10:$BK$10,0),0))</f>
        <v>No relevante</v>
      </c>
      <c r="CG377" s="26">
        <f>+HLOOKUP(CF377,Sistema_Puntos!$Q$5:$Y$43,'Auxiliar General'!CB$5,FALSE)</f>
        <v>0</v>
      </c>
      <c r="CH377" s="29"/>
      <c r="CI377" s="29"/>
    </row>
    <row r="378" spans="2:87" ht="17.55" customHeight="1">
      <c r="B378" s="26">
        <f>+'Listado de Puestos'!B378</f>
        <v>368</v>
      </c>
      <c r="C378" s="26" t="str">
        <f>+IF('Lista Puestos Valorados'!C378="","",'Lista Puestos Valorados'!C378)</f>
        <v/>
      </c>
      <c r="D378" s="26" t="str">
        <f>+IF('Lista Puestos Valorados'!D378="","",'Lista Puestos Valorados'!D378)</f>
        <v/>
      </c>
      <c r="E378" s="26" t="str">
        <f>+IF('Lista Puestos Valorados'!E378="","",'Lista Puestos Valorados'!E378)</f>
        <v/>
      </c>
      <c r="F378" s="26" t="str">
        <f>+IF('Lista Puestos Valorados'!F378="","",'Lista Puestos Valorados'!F378)</f>
        <v/>
      </c>
      <c r="G378" s="26" t="str">
        <f>+IF('Lista Puestos Valorados'!G378="","",'Lista Puestos Valorados'!G378)</f>
        <v/>
      </c>
      <c r="H378" s="26" t="str">
        <f>+IF('Lista Puestos Valorados'!H378="","",'Lista Puestos Valorados'!H378)</f>
        <v/>
      </c>
      <c r="I378" s="26" t="str">
        <f>+IF('Lista Puestos Valorados'!I378="","",'Lista Puestos Valorados'!I378)</f>
        <v/>
      </c>
      <c r="J378" s="118" t="e">
        <f t="array" ref="J378">+IF(L378="","",_xlfn.IFS(L378&lt;='Cortes de Agrupacion'!$F$15,'Cortes de Agrupacion'!$E$15,'Resultados General'!L378&lt;='Cortes de Agrupacion'!$F$14,'Cortes de Agrupacion'!$E$14,'Resultados General'!L378&lt;='Cortes de Agrupacion'!$F$13,'Cortes de Agrupacion'!$E$13,L378&lt;='Cortes de Agrupacion'!$F$12,'Cortes de Agrupacion'!$E$12,'Resultados General'!L378&lt;='Cortes de Agrupacion'!$F$11,'Cortes de Agrupacion'!$E$11,'Resultados General'!L378&lt;='Cortes de Agrupacion'!$F$10,'Cortes de Agrupacion'!$E$10,'Resultados General'!L378&lt;='Cortes de Agrupacion'!$F$9,'Cortes de Agrupacion'!$E$9,'Resultados General'!L378&lt;='Cortes de Agrupacion'!$F$8,'Cortes de Agrupacion'!$E$8,'Resultados General'!L378&lt;='Cortes de Agrupacion'!$F$7,'Cortes de Agrupacion'!$E$7,'Resultados General'!L378&lt;='Cortes de Agrupacion'!$F$6,'Cortes de Agrupacion'!$E$6))</f>
        <v>#VALUE!</v>
      </c>
      <c r="K378" s="118" t="str">
        <f t="shared" si="10"/>
        <v/>
      </c>
      <c r="L378" s="124" t="e">
        <f>#VALUE!</f>
        <v>#VALUE!</v>
      </c>
      <c r="M378" s="26" t="e">
        <f ca="1">+_xlfn.IFNA(VLOOKUP(C378,'Distribución de puestos'!$B$8:$I$507,8,0),"")</f>
        <v>#NAME?</v>
      </c>
      <c r="N378" s="26" t="str">
        <f>+IF(VLOOKUP($B378,'Lista Puestos Valorados'!$B$11:$BK$510,MATCH('Auxiliar General'!H$4,'Lista Puestos Valorados'!$B$10:$BK$10,0),0)="","No relevante",VLOOKUP($B378,'Lista Puestos Valorados'!$B$11:$BK$510,MATCH('Auxiliar General'!H$4,'Lista Puestos Valorados'!$B$10:$BK$10,0),0))</f>
        <v>No relevante</v>
      </c>
      <c r="O378" s="26">
        <f>+HLOOKUP(N378,Sistema_Puntos!$Q$5:$Y$43,'Auxiliar General'!J$5,FALSE)</f>
        <v>0</v>
      </c>
      <c r="P378" s="26" t="str">
        <f>+IF(VLOOKUP($B378,'Lista Puestos Valorados'!$B$11:$BK$510,MATCH('Auxiliar General'!J$4,'Lista Puestos Valorados'!$B$10:$BK$10,0),0)="","No relevante",VLOOKUP($B378,'Lista Puestos Valorados'!$B$11:$BK$510,MATCH('Auxiliar General'!J$4,'Lista Puestos Valorados'!$B$10:$BK$10,0),0))</f>
        <v>No relevante</v>
      </c>
      <c r="Q378" s="26">
        <f>+HLOOKUP(P378,Sistema_Puntos!$Q$5:$Y$43,'Auxiliar General'!L$5,FALSE)</f>
        <v>0</v>
      </c>
      <c r="R378" s="26" t="str">
        <f>+IF(VLOOKUP($B378,'Lista Puestos Valorados'!$B$11:$BK$510,MATCH('Auxiliar General'!L$4,'Lista Puestos Valorados'!$B$10:$BK$10,0),0)="","No relevante",VLOOKUP($B378,'Lista Puestos Valorados'!$B$11:$BK$510,MATCH('Auxiliar General'!L$4,'Lista Puestos Valorados'!$B$10:$BK$10,0),0))</f>
        <v>No relevante</v>
      </c>
      <c r="S378" s="26">
        <f>+HLOOKUP(R378,Sistema_Puntos!$Q$5:$Y$43,'Auxiliar General'!N$5,FALSE)</f>
        <v>0</v>
      </c>
      <c r="T378" s="26" t="str">
        <f>+IF(VLOOKUP($B378,'Lista Puestos Valorados'!$B$11:$BK$510,MATCH('Auxiliar General'!N$4,'Lista Puestos Valorados'!$B$10:$BK$10,0),0)="","No relevante",VLOOKUP($B378,'Lista Puestos Valorados'!$B$11:$BK$510,MATCH('Auxiliar General'!N$4,'Lista Puestos Valorados'!$B$10:$BK$10,0),0))</f>
        <v>No relevante</v>
      </c>
      <c r="U378" s="26">
        <f>+HLOOKUP(T378,Sistema_Puntos!$Q$5:$Y$43,'Auxiliar General'!P$5,FALSE)</f>
        <v>0</v>
      </c>
      <c r="V378" s="26" t="str">
        <f>+IF(VLOOKUP($B378,'Lista Puestos Valorados'!$B$11:$BK$510,MATCH('Auxiliar General'!P$4,'Lista Puestos Valorados'!$B$10:$BK$10,0),0)="","No relevante",VLOOKUP($B378,'Lista Puestos Valorados'!$B$11:$BK$510,MATCH('Auxiliar General'!P$4,'Lista Puestos Valorados'!$B$10:$BK$10,0),0))</f>
        <v>No relevante</v>
      </c>
      <c r="W378" s="26">
        <f>+HLOOKUP(V378,Sistema_Puntos!$Q$5:$Y$43,'Auxiliar General'!R$5,FALSE)</f>
        <v>0</v>
      </c>
      <c r="X378" s="26" t="str">
        <f>+IF(VLOOKUP($B378,'Lista Puestos Valorados'!$B$11:$BK$510,MATCH('Auxiliar General'!R$4,'Lista Puestos Valorados'!$B$10:$BK$10,0),0)="","No relevante",VLOOKUP($B378,'Lista Puestos Valorados'!$B$11:$BK$510,MATCH('Auxiliar General'!R$4,'Lista Puestos Valorados'!$B$10:$BK$10,0),0))</f>
        <v>No relevante</v>
      </c>
      <c r="Y378" s="26">
        <f>+HLOOKUP(X378,Sistema_Puntos!$Q$5:$Y$43,'Auxiliar General'!T$5,FALSE)</f>
        <v>0</v>
      </c>
      <c r="Z378" s="26" t="str">
        <f>+IF(VLOOKUP($B378,'Lista Puestos Valorados'!$B$11:$BK$510,MATCH('Auxiliar General'!T$4,'Lista Puestos Valorados'!$B$10:$BK$10,0),0)="","No relevante",VLOOKUP($B378,'Lista Puestos Valorados'!$B$11:$BK$510,MATCH('Auxiliar General'!T$4,'Lista Puestos Valorados'!$B$10:$BK$10,0),0))</f>
        <v>No relevante</v>
      </c>
      <c r="AA378" s="26">
        <f>+HLOOKUP(Z378,Sistema_Puntos!$Q$5:$Y$43,'Auxiliar General'!V$5,FALSE)</f>
        <v>0</v>
      </c>
      <c r="AB378" s="26" t="str">
        <f>+IF(VLOOKUP($B378,'Lista Puestos Valorados'!$B$11:$BK$510,MATCH('Auxiliar General'!V$4,'Lista Puestos Valorados'!$B$10:$BK$10,0),0)="","No relevante",VLOOKUP($B378,'Lista Puestos Valorados'!$B$11:$BK$510,MATCH('Auxiliar General'!V$4,'Lista Puestos Valorados'!$B$10:$BK$10,0),0))</f>
        <v>No relevante</v>
      </c>
      <c r="AC378" s="26">
        <f>+HLOOKUP(AB378,Sistema_Puntos!$Q$5:$Y$43,'Auxiliar General'!X$5,FALSE)</f>
        <v>0</v>
      </c>
      <c r="AD378" s="26" t="str">
        <f>+IF(VLOOKUP($B378,'Lista Puestos Valorados'!$B$11:$BK$510,MATCH('Auxiliar General'!X$4,'Lista Puestos Valorados'!$B$10:$BK$10,0),0)="","No relevante",VLOOKUP($B378,'Lista Puestos Valorados'!$B$11:$BK$510,MATCH('Auxiliar General'!X$4,'Lista Puestos Valorados'!$B$10:$BK$10,0),0))</f>
        <v>No relevante</v>
      </c>
      <c r="AE378" s="26">
        <f>+HLOOKUP(AD378,Sistema_Puntos!$Q$5:$Y$43,'Auxiliar General'!Z$5,FALSE)</f>
        <v>0</v>
      </c>
      <c r="AF378" s="26" t="str">
        <f>+IF(VLOOKUP($B378,'Lista Puestos Valorados'!$B$11:$BK$510,MATCH('Auxiliar General'!Z$4,'Lista Puestos Valorados'!$B$10:$BK$10,0),0)="","No relevante",VLOOKUP($B378,'Lista Puestos Valorados'!$B$11:$BK$510,MATCH('Auxiliar General'!Z$4,'Lista Puestos Valorados'!$B$10:$BK$10,0),0))</f>
        <v>No relevante</v>
      </c>
      <c r="AG378" s="26">
        <f>+HLOOKUP(AF378,Sistema_Puntos!$Q$5:$Y$43,'Auxiliar General'!AB$5,FALSE)</f>
        <v>0</v>
      </c>
      <c r="AH378" s="26" t="str">
        <f>+IF(VLOOKUP($B378,'Lista Puestos Valorados'!$B$11:$BK$510,MATCH('Auxiliar General'!AB$4,'Lista Puestos Valorados'!$B$10:$BK$10,0),0)="","No relevante",VLOOKUP($B378,'Lista Puestos Valorados'!$B$11:$BK$510,MATCH('Auxiliar General'!AB$4,'Lista Puestos Valorados'!$B$10:$BK$10,0),0))</f>
        <v>No relevante</v>
      </c>
      <c r="AI378" s="26">
        <f>+HLOOKUP(AH378,Sistema_Puntos!$Q$5:$Y$43,'Auxiliar General'!AD$5,FALSE)</f>
        <v>0</v>
      </c>
      <c r="AJ378" s="26" t="str">
        <f>+IF(VLOOKUP($B378,'Lista Puestos Valorados'!$B$11:$BK$510,MATCH('Auxiliar General'!AD$4,'Lista Puestos Valorados'!$B$10:$BK$10,0),0)="","No relevante",VLOOKUP($B378,'Lista Puestos Valorados'!$B$11:$BK$510,MATCH('Auxiliar General'!AD$4,'Lista Puestos Valorados'!$B$10:$BK$10,0),0))</f>
        <v>No relevante</v>
      </c>
      <c r="AK378" s="26">
        <f>+HLOOKUP(AJ378,Sistema_Puntos!$Q$5:$Y$43,'Auxiliar General'!AF$5,FALSE)</f>
        <v>0</v>
      </c>
      <c r="AL378" s="26" t="str">
        <f>+IF(VLOOKUP($B378,'Lista Puestos Valorados'!$B$11:$BK$510,MATCH('Auxiliar General'!AF$4,'Lista Puestos Valorados'!$B$10:$BK$10,0),0)="","No relevante",VLOOKUP($B378,'Lista Puestos Valorados'!$B$11:$BK$510,MATCH('Auxiliar General'!AF$4,'Lista Puestos Valorados'!$B$10:$BK$10,0),0))</f>
        <v>No relevante</v>
      </c>
      <c r="AM378" s="26">
        <f>+HLOOKUP(AL378,Sistema_Puntos!$Q$5:$Y$43,'Auxiliar General'!AH$5,FALSE)</f>
        <v>0</v>
      </c>
      <c r="AN378" s="26" t="str">
        <f>+IF(VLOOKUP($B378,'Lista Puestos Valorados'!$B$11:$BK$510,MATCH('Auxiliar General'!AH$4,'Lista Puestos Valorados'!$B$10:$BK$10,0),0)="","No relevante",VLOOKUP($B378,'Lista Puestos Valorados'!$B$11:$BK$510,MATCH('Auxiliar General'!AH$4,'Lista Puestos Valorados'!$B$10:$BK$10,0),0))</f>
        <v>No relevante</v>
      </c>
      <c r="AO378" s="26">
        <f>+HLOOKUP(AN378,Sistema_Puntos!$Q$5:$Y$43,'Auxiliar General'!AJ$5,FALSE)</f>
        <v>0</v>
      </c>
      <c r="AP378" s="26" t="str">
        <f>+IF(VLOOKUP($B378,'Lista Puestos Valorados'!$B$11:$BK$510,MATCH('Auxiliar General'!AJ$4,'Lista Puestos Valorados'!$B$10:$BK$10,0),0)="","No relevante",VLOOKUP($B378,'Lista Puestos Valorados'!$B$11:$BK$510,MATCH('Auxiliar General'!AJ$4,'Lista Puestos Valorados'!$B$10:$BK$10,0),0))</f>
        <v>No relevante</v>
      </c>
      <c r="AQ378" s="26">
        <f>+HLOOKUP(AP378,Sistema_Puntos!$Q$5:$Y$43,'Auxiliar General'!AL$5,FALSE)</f>
        <v>0</v>
      </c>
      <c r="AR378" s="26" t="str">
        <f>+IF(VLOOKUP($B378,'Lista Puestos Valorados'!$B$11:$BK$510,MATCH('Auxiliar General'!AL$4,'Lista Puestos Valorados'!$B$10:$BK$10,0),0)="","No relevante",VLOOKUP($B378,'Lista Puestos Valorados'!$B$11:$BK$510,MATCH('Auxiliar General'!AL$4,'Lista Puestos Valorados'!$B$10:$BK$10,0),0))</f>
        <v>No relevante</v>
      </c>
      <c r="AS378" s="26">
        <f>+HLOOKUP(AR378,Sistema_Puntos!$Q$5:$Y$43,'Auxiliar General'!AN$5,FALSE)</f>
        <v>0</v>
      </c>
      <c r="AT378" s="26" t="str">
        <f>+IF(VLOOKUP($B378,'Lista Puestos Valorados'!$B$11:$BK$510,MATCH('Auxiliar General'!AN$4,'Lista Puestos Valorados'!$B$10:$BK$10,0),0)="","No relevante",VLOOKUP($B378,'Lista Puestos Valorados'!$B$11:$BK$510,MATCH('Auxiliar General'!AN$4,'Lista Puestos Valorados'!$B$10:$BK$10,0),0))</f>
        <v>No relevante</v>
      </c>
      <c r="AU378" s="26">
        <f>+HLOOKUP(AT378,Sistema_Puntos!$Q$5:$Y$43,'Auxiliar General'!AP$5,FALSE)</f>
        <v>0</v>
      </c>
      <c r="AV378" s="26" t="str">
        <f>+IF(VLOOKUP($B378,'Lista Puestos Valorados'!$B$11:$BK$510,MATCH('Auxiliar General'!AP$4,'Lista Puestos Valorados'!$B$10:$BK$10,0),0)="","No relevante",VLOOKUP($B378,'Lista Puestos Valorados'!$B$11:$BK$510,MATCH('Auxiliar General'!AP$4,'Lista Puestos Valorados'!$B$10:$BK$10,0),0))</f>
        <v>No relevante</v>
      </c>
      <c r="AW378" s="26">
        <f>+HLOOKUP(AV378,Sistema_Puntos!$Q$5:$Y$43,'Auxiliar General'!AR$5,FALSE)</f>
        <v>0</v>
      </c>
      <c r="AX378" s="26" t="str">
        <f>+IF(VLOOKUP($B378,'Lista Puestos Valorados'!$B$11:$BK$510,MATCH('Auxiliar General'!AR$4,'Lista Puestos Valorados'!$B$10:$BK$10,0),0)="","No relevante",VLOOKUP($B378,'Lista Puestos Valorados'!$B$11:$BK$510,MATCH('Auxiliar General'!AR$4,'Lista Puestos Valorados'!$B$10:$BK$10,0),0))</f>
        <v>No relevante</v>
      </c>
      <c r="AY378" s="26">
        <f>+HLOOKUP(AX378,Sistema_Puntos!$Q$5:$Y$43,'Auxiliar General'!AT$5,FALSE)</f>
        <v>0</v>
      </c>
      <c r="AZ378" s="26" t="str">
        <f>+IF(VLOOKUP($B378,'Lista Puestos Valorados'!$B$11:$BK$510,MATCH('Auxiliar General'!AT$4,'Lista Puestos Valorados'!$B$10:$BK$10,0),0)="","No relevante",VLOOKUP($B378,'Lista Puestos Valorados'!$B$11:$BK$510,MATCH('Auxiliar General'!AT$4,'Lista Puestos Valorados'!$B$10:$BK$10,0),0))</f>
        <v>No relevante</v>
      </c>
      <c r="BA378" s="26">
        <f>+HLOOKUP(AZ378,Sistema_Puntos!$Q$5:$Y$43,'Auxiliar General'!AV$5,FALSE)</f>
        <v>0</v>
      </c>
      <c r="BB378" s="26" t="str">
        <f>+IF(VLOOKUP($B378,'Lista Puestos Valorados'!$B$11:$BK$510,MATCH('Auxiliar General'!AV$4,'Lista Puestos Valorados'!$B$10:$BK$10,0),0)="","No relevante",VLOOKUP($B378,'Lista Puestos Valorados'!$B$11:$BK$510,MATCH('Auxiliar General'!AV$4,'Lista Puestos Valorados'!$B$10:$BK$10,0),0))</f>
        <v>No relevante</v>
      </c>
      <c r="BC378" s="26">
        <f>+HLOOKUP(BB378,Sistema_Puntos!$Q$5:$Y$43,'Auxiliar General'!AX$5,FALSE)</f>
        <v>0</v>
      </c>
      <c r="BD378" s="26" t="str">
        <f>+IF(VLOOKUP($B378,'Lista Puestos Valorados'!$B$11:$BK$510,MATCH('Auxiliar General'!AX$4,'Lista Puestos Valorados'!$B$10:$BK$10,0),0)="","No relevante",VLOOKUP($B378,'Lista Puestos Valorados'!$B$11:$BK$510,MATCH('Auxiliar General'!AX$4,'Lista Puestos Valorados'!$B$10:$BK$10,0),0))</f>
        <v>No relevante</v>
      </c>
      <c r="BE378" s="26">
        <f>+HLOOKUP(BD378,Sistema_Puntos!$Q$5:$Y$43,'Auxiliar General'!AZ$5,FALSE)</f>
        <v>0</v>
      </c>
      <c r="BF378" s="26" t="str">
        <f>+IF(VLOOKUP($B378,'Lista Puestos Valorados'!$B$11:$BK$510,MATCH('Auxiliar General'!AZ$4,'Lista Puestos Valorados'!$B$10:$BK$10,0),0)="","No relevante",VLOOKUP($B378,'Lista Puestos Valorados'!$B$11:$BK$510,MATCH('Auxiliar General'!AZ$4,'Lista Puestos Valorados'!$B$10:$BK$10,0),0))</f>
        <v>No relevante</v>
      </c>
      <c r="BG378" s="26">
        <f>+HLOOKUP(BF378,Sistema_Puntos!$Q$5:$Y$43,'Auxiliar General'!BB$5,FALSE)</f>
        <v>0</v>
      </c>
      <c r="BH378" s="26" t="str">
        <f>+IF(VLOOKUP($B378,'Lista Puestos Valorados'!$B$11:$BK$510,MATCH('Auxiliar General'!BB$4,'Lista Puestos Valorados'!$B$10:$BK$10,0),0)="","No relevante",VLOOKUP($B378,'Lista Puestos Valorados'!$B$11:$BK$510,MATCH('Auxiliar General'!BB$4,'Lista Puestos Valorados'!$B$10:$BK$10,0),0))</f>
        <v>No relevante</v>
      </c>
      <c r="BI378" s="26">
        <f>+HLOOKUP(BH378,Sistema_Puntos!$Q$5:$Y$43,'Auxiliar General'!BD$5,FALSE)</f>
        <v>0</v>
      </c>
      <c r="BJ378" s="26" t="str">
        <f>+IF(VLOOKUP($B378,'Lista Puestos Valorados'!$B$11:$BK$510,MATCH('Auxiliar General'!BD$4,'Lista Puestos Valorados'!$B$10:$BK$10,0),0)="","No relevante",VLOOKUP($B378,'Lista Puestos Valorados'!$B$11:$BK$510,MATCH('Auxiliar General'!BD$4,'Lista Puestos Valorados'!$B$10:$BK$10,0),0))</f>
        <v>No relevante</v>
      </c>
      <c r="BK378" s="26">
        <f>+HLOOKUP(BJ378,Sistema_Puntos!$Q$5:$Y$43,'Auxiliar General'!BF$5,FALSE)</f>
        <v>0</v>
      </c>
      <c r="BL378" s="26" t="str">
        <f>+IF(VLOOKUP($B378,'Lista Puestos Valorados'!$B$11:$BK$510,MATCH('Auxiliar General'!BF$4,'Lista Puestos Valorados'!$B$10:$BK$10,0),0)="","No relevante",VLOOKUP($B378,'Lista Puestos Valorados'!$B$11:$BK$510,MATCH('Auxiliar General'!BF$4,'Lista Puestos Valorados'!$B$10:$BK$10,0),0))</f>
        <v>No relevante</v>
      </c>
      <c r="BM378" s="26">
        <f>+HLOOKUP(BL378,Sistema_Puntos!$Q$5:$Y$43,'Auxiliar General'!BH$5,FALSE)</f>
        <v>0</v>
      </c>
      <c r="BN378" s="26" t="str">
        <f>+IF(VLOOKUP($B378,'Lista Puestos Valorados'!$B$11:$BK$510,MATCH('Auxiliar General'!BH$4,'Lista Puestos Valorados'!$B$10:$BK$10,0),0)="","No relevante",VLOOKUP($B378,'Lista Puestos Valorados'!$B$11:$BK$510,MATCH('Auxiliar General'!BH$4,'Lista Puestos Valorados'!$B$10:$BK$10,0),0))</f>
        <v>No relevante</v>
      </c>
      <c r="BO378" s="26">
        <f>+HLOOKUP(BN378,Sistema_Puntos!$Q$5:$Y$43,'Auxiliar General'!BJ$5,FALSE)</f>
        <v>0</v>
      </c>
      <c r="BP378" s="26" t="str">
        <f>+IF(VLOOKUP($B378,'Lista Puestos Valorados'!$B$11:$BK$510,MATCH('Auxiliar General'!BJ$4,'Lista Puestos Valorados'!$B$10:$BK$10,0),0)="","No relevante",VLOOKUP($B378,'Lista Puestos Valorados'!$B$11:$BK$510,MATCH('Auxiliar General'!BJ$4,'Lista Puestos Valorados'!$B$10:$BK$10,0),0))</f>
        <v>No relevante</v>
      </c>
      <c r="BQ378" s="26">
        <f>+HLOOKUP(BP378,Sistema_Puntos!$Q$5:$Y$43,'Auxiliar General'!BL$5,FALSE)</f>
        <v>0</v>
      </c>
      <c r="BR378" s="26" t="str">
        <f>+IF(VLOOKUP($B378,'Lista Puestos Valorados'!$B$11:$BK$510,MATCH('Auxiliar General'!BL$4,'Lista Puestos Valorados'!$B$10:$BK$10,0),0)="","No relevante",VLOOKUP($B378,'Lista Puestos Valorados'!$B$11:$BK$510,MATCH('Auxiliar General'!BL$4,'Lista Puestos Valorados'!$B$10:$BK$10,0),0))</f>
        <v>No relevante</v>
      </c>
      <c r="BS378" s="26">
        <f>+HLOOKUP(BR378,Sistema_Puntos!$Q$5:$Y$43,'Auxiliar General'!BN$5,FALSE)</f>
        <v>0</v>
      </c>
      <c r="BT378" s="26" t="str">
        <f>+IF(VLOOKUP($B378,'Lista Puestos Valorados'!$B$11:$BK$510,MATCH('Auxiliar General'!BN$4,'Lista Puestos Valorados'!$B$10:$BK$10,0),0)="","No relevante",VLOOKUP($B378,'Lista Puestos Valorados'!$B$11:$BK$510,MATCH('Auxiliar General'!BN$4,'Lista Puestos Valorados'!$B$10:$BK$10,0),0))</f>
        <v>No relevante</v>
      </c>
      <c r="BU378" s="26">
        <f>+HLOOKUP(BT378,Sistema_Puntos!$Q$5:$Y$43,'Auxiliar General'!BP$5,FALSE)</f>
        <v>0</v>
      </c>
      <c r="BV378" s="26" t="str">
        <f>+IF(VLOOKUP($B378,'Lista Puestos Valorados'!$B$11:$BK$510,MATCH('Auxiliar General'!BP$4,'Lista Puestos Valorados'!$B$10:$BK$10,0),0)="","No relevante",VLOOKUP($B378,'Lista Puestos Valorados'!$B$11:$BK$510,MATCH('Auxiliar General'!BP$4,'Lista Puestos Valorados'!$B$10:$BK$10,0),0))</f>
        <v>No relevante</v>
      </c>
      <c r="BW378" s="26">
        <f>+HLOOKUP(BV378,Sistema_Puntos!$Q$5:$Y$43,'Auxiliar General'!BR$5,FALSE)</f>
        <v>0</v>
      </c>
      <c r="BX378" s="26" t="str">
        <f>+IF(VLOOKUP($B378,'Lista Puestos Valorados'!$B$11:$BK$510,MATCH('Auxiliar General'!BR$4,'Lista Puestos Valorados'!$B$10:$BK$10,0),0)="","No relevante",VLOOKUP($B378,'Lista Puestos Valorados'!$B$11:$BK$510,MATCH('Auxiliar General'!BR$4,'Lista Puestos Valorados'!$B$10:$BK$10,0),0))</f>
        <v>No relevante</v>
      </c>
      <c r="BY378" s="26">
        <f>+HLOOKUP(BX378,Sistema_Puntos!$Q$5:$Y$43,'Auxiliar General'!BT$5,FALSE)</f>
        <v>0</v>
      </c>
      <c r="BZ378" s="26" t="str">
        <f>+IF(VLOOKUP($B378,'Lista Puestos Valorados'!$B$11:$BK$510,MATCH('Auxiliar General'!BT$4,'Lista Puestos Valorados'!$B$10:$BK$10,0),0)="","No relevante",VLOOKUP($B378,'Lista Puestos Valorados'!$B$11:$BK$510,MATCH('Auxiliar General'!BT$4,'Lista Puestos Valorados'!$B$10:$BK$10,0),0))</f>
        <v>No relevante</v>
      </c>
      <c r="CA378" s="26">
        <f>+HLOOKUP(BZ378,Sistema_Puntos!$Q$5:$Y$43,'Auxiliar General'!BV$5,FALSE)</f>
        <v>0</v>
      </c>
      <c r="CB378" s="26" t="str">
        <f>+IF(VLOOKUP($B378,'Lista Puestos Valorados'!$B$11:$BK$510,MATCH('Auxiliar General'!BV$4,'Lista Puestos Valorados'!$B$10:$BK$10,0),0)="","No relevante",VLOOKUP($B378,'Lista Puestos Valorados'!$B$11:$BK$510,MATCH('Auxiliar General'!BV$4,'Lista Puestos Valorados'!$B$10:$BK$10,0),0))</f>
        <v>No relevante</v>
      </c>
      <c r="CC378" s="26">
        <f>+HLOOKUP(CB378,Sistema_Puntos!$Q$5:$Y$43,'Auxiliar General'!BX$5,FALSE)</f>
        <v>0</v>
      </c>
      <c r="CD378" s="26" t="str">
        <f>+IF(VLOOKUP($B378,'Lista Puestos Valorados'!$B$11:$BK$510,MATCH('Auxiliar General'!BX$4,'Lista Puestos Valorados'!$B$10:$BK$10,0),0)="","No relevante",VLOOKUP($B378,'Lista Puestos Valorados'!$B$11:$BK$510,MATCH('Auxiliar General'!BX$4,'Lista Puestos Valorados'!$B$10:$BK$10,0),0))</f>
        <v>No relevante</v>
      </c>
      <c r="CE378" s="26">
        <f>+HLOOKUP(CD378,Sistema_Puntos!$Q$5:$Y$43,'Auxiliar General'!BZ$5,FALSE)</f>
        <v>0</v>
      </c>
      <c r="CF378" s="26" t="str">
        <f>+IF(VLOOKUP($B378,'Lista Puestos Valorados'!$B$11:$BK$510,MATCH('Auxiliar General'!BZ$4,'Lista Puestos Valorados'!$B$10:$BK$10,0),0)="","No relevante",VLOOKUP($B378,'Lista Puestos Valorados'!$B$11:$BK$510,MATCH('Auxiliar General'!BZ$4,'Lista Puestos Valorados'!$B$10:$BK$10,0),0))</f>
        <v>No relevante</v>
      </c>
      <c r="CG378" s="26">
        <f>+HLOOKUP(CF378,Sistema_Puntos!$Q$5:$Y$43,'Auxiliar General'!CB$5,FALSE)</f>
        <v>0</v>
      </c>
      <c r="CH378" s="29"/>
      <c r="CI378" s="29"/>
    </row>
    <row r="379" spans="2:87" ht="17.55" customHeight="1">
      <c r="B379" s="26">
        <f>+'Listado de Puestos'!B379</f>
        <v>369</v>
      </c>
      <c r="C379" s="26" t="str">
        <f>+IF('Lista Puestos Valorados'!C379="","",'Lista Puestos Valorados'!C379)</f>
        <v/>
      </c>
      <c r="D379" s="26" t="str">
        <f>+IF('Lista Puestos Valorados'!D379="","",'Lista Puestos Valorados'!D379)</f>
        <v/>
      </c>
      <c r="E379" s="26" t="str">
        <f>+IF('Lista Puestos Valorados'!E379="","",'Lista Puestos Valorados'!E379)</f>
        <v/>
      </c>
      <c r="F379" s="26" t="str">
        <f>+IF('Lista Puestos Valorados'!F379="","",'Lista Puestos Valorados'!F379)</f>
        <v/>
      </c>
      <c r="G379" s="26" t="str">
        <f>+IF('Lista Puestos Valorados'!G379="","",'Lista Puestos Valorados'!G379)</f>
        <v/>
      </c>
      <c r="H379" s="26" t="str">
        <f>+IF('Lista Puestos Valorados'!H379="","",'Lista Puestos Valorados'!H379)</f>
        <v/>
      </c>
      <c r="I379" s="26" t="str">
        <f>+IF('Lista Puestos Valorados'!I379="","",'Lista Puestos Valorados'!I379)</f>
        <v/>
      </c>
      <c r="J379" s="118" t="e">
        <f t="array" ref="J379">+IF(L379="","",_xlfn.IFS(L379&lt;='Cortes de Agrupacion'!$F$15,'Cortes de Agrupacion'!$E$15,'Resultados General'!L379&lt;='Cortes de Agrupacion'!$F$14,'Cortes de Agrupacion'!$E$14,'Resultados General'!L379&lt;='Cortes de Agrupacion'!$F$13,'Cortes de Agrupacion'!$E$13,L379&lt;='Cortes de Agrupacion'!$F$12,'Cortes de Agrupacion'!$E$12,'Resultados General'!L379&lt;='Cortes de Agrupacion'!$F$11,'Cortes de Agrupacion'!$E$11,'Resultados General'!L379&lt;='Cortes de Agrupacion'!$F$10,'Cortes de Agrupacion'!$E$10,'Resultados General'!L379&lt;='Cortes de Agrupacion'!$F$9,'Cortes de Agrupacion'!$E$9,'Resultados General'!L379&lt;='Cortes de Agrupacion'!$F$8,'Cortes de Agrupacion'!$E$8,'Resultados General'!L379&lt;='Cortes de Agrupacion'!$F$7,'Cortes de Agrupacion'!$E$7,'Resultados General'!L379&lt;='Cortes de Agrupacion'!$F$6,'Cortes de Agrupacion'!$E$6))</f>
        <v>#VALUE!</v>
      </c>
      <c r="K379" s="118" t="str">
        <f t="shared" si="10"/>
        <v/>
      </c>
      <c r="L379" s="124" t="e">
        <f>#VALUE!</f>
        <v>#VALUE!</v>
      </c>
      <c r="M379" s="26" t="e">
        <f ca="1">+_xlfn.IFNA(VLOOKUP(C379,'Distribución de puestos'!$B$8:$I$507,8,0),"")</f>
        <v>#NAME?</v>
      </c>
      <c r="N379" s="26" t="str">
        <f>+IF(VLOOKUP($B379,'Lista Puestos Valorados'!$B$11:$BK$510,MATCH('Auxiliar General'!H$4,'Lista Puestos Valorados'!$B$10:$BK$10,0),0)="","No relevante",VLOOKUP($B379,'Lista Puestos Valorados'!$B$11:$BK$510,MATCH('Auxiliar General'!H$4,'Lista Puestos Valorados'!$B$10:$BK$10,0),0))</f>
        <v>No relevante</v>
      </c>
      <c r="O379" s="26">
        <f>+HLOOKUP(N379,Sistema_Puntos!$Q$5:$Y$43,'Auxiliar General'!J$5,FALSE)</f>
        <v>0</v>
      </c>
      <c r="P379" s="26" t="str">
        <f>+IF(VLOOKUP($B379,'Lista Puestos Valorados'!$B$11:$BK$510,MATCH('Auxiliar General'!J$4,'Lista Puestos Valorados'!$B$10:$BK$10,0),0)="","No relevante",VLOOKUP($B379,'Lista Puestos Valorados'!$B$11:$BK$510,MATCH('Auxiliar General'!J$4,'Lista Puestos Valorados'!$B$10:$BK$10,0),0))</f>
        <v>No relevante</v>
      </c>
      <c r="Q379" s="26">
        <f>+HLOOKUP(P379,Sistema_Puntos!$Q$5:$Y$43,'Auxiliar General'!L$5,FALSE)</f>
        <v>0</v>
      </c>
      <c r="R379" s="26" t="str">
        <f>+IF(VLOOKUP($B379,'Lista Puestos Valorados'!$B$11:$BK$510,MATCH('Auxiliar General'!L$4,'Lista Puestos Valorados'!$B$10:$BK$10,0),0)="","No relevante",VLOOKUP($B379,'Lista Puestos Valorados'!$B$11:$BK$510,MATCH('Auxiliar General'!L$4,'Lista Puestos Valorados'!$B$10:$BK$10,0),0))</f>
        <v>No relevante</v>
      </c>
      <c r="S379" s="26">
        <f>+HLOOKUP(R379,Sistema_Puntos!$Q$5:$Y$43,'Auxiliar General'!N$5,FALSE)</f>
        <v>0</v>
      </c>
      <c r="T379" s="26" t="str">
        <f>+IF(VLOOKUP($B379,'Lista Puestos Valorados'!$B$11:$BK$510,MATCH('Auxiliar General'!N$4,'Lista Puestos Valorados'!$B$10:$BK$10,0),0)="","No relevante",VLOOKUP($B379,'Lista Puestos Valorados'!$B$11:$BK$510,MATCH('Auxiliar General'!N$4,'Lista Puestos Valorados'!$B$10:$BK$10,0),0))</f>
        <v>No relevante</v>
      </c>
      <c r="U379" s="26">
        <f>+HLOOKUP(T379,Sistema_Puntos!$Q$5:$Y$43,'Auxiliar General'!P$5,FALSE)</f>
        <v>0</v>
      </c>
      <c r="V379" s="26" t="str">
        <f>+IF(VLOOKUP($B379,'Lista Puestos Valorados'!$B$11:$BK$510,MATCH('Auxiliar General'!P$4,'Lista Puestos Valorados'!$B$10:$BK$10,0),0)="","No relevante",VLOOKUP($B379,'Lista Puestos Valorados'!$B$11:$BK$510,MATCH('Auxiliar General'!P$4,'Lista Puestos Valorados'!$B$10:$BK$10,0),0))</f>
        <v>No relevante</v>
      </c>
      <c r="W379" s="26">
        <f>+HLOOKUP(V379,Sistema_Puntos!$Q$5:$Y$43,'Auxiliar General'!R$5,FALSE)</f>
        <v>0</v>
      </c>
      <c r="X379" s="26" t="str">
        <f>+IF(VLOOKUP($B379,'Lista Puestos Valorados'!$B$11:$BK$510,MATCH('Auxiliar General'!R$4,'Lista Puestos Valorados'!$B$10:$BK$10,0),0)="","No relevante",VLOOKUP($B379,'Lista Puestos Valorados'!$B$11:$BK$510,MATCH('Auxiliar General'!R$4,'Lista Puestos Valorados'!$B$10:$BK$10,0),0))</f>
        <v>No relevante</v>
      </c>
      <c r="Y379" s="26">
        <f>+HLOOKUP(X379,Sistema_Puntos!$Q$5:$Y$43,'Auxiliar General'!T$5,FALSE)</f>
        <v>0</v>
      </c>
      <c r="Z379" s="26" t="str">
        <f>+IF(VLOOKUP($B379,'Lista Puestos Valorados'!$B$11:$BK$510,MATCH('Auxiliar General'!T$4,'Lista Puestos Valorados'!$B$10:$BK$10,0),0)="","No relevante",VLOOKUP($B379,'Lista Puestos Valorados'!$B$11:$BK$510,MATCH('Auxiliar General'!T$4,'Lista Puestos Valorados'!$B$10:$BK$10,0),0))</f>
        <v>No relevante</v>
      </c>
      <c r="AA379" s="26">
        <f>+HLOOKUP(Z379,Sistema_Puntos!$Q$5:$Y$43,'Auxiliar General'!V$5,FALSE)</f>
        <v>0</v>
      </c>
      <c r="AB379" s="26" t="str">
        <f>+IF(VLOOKUP($B379,'Lista Puestos Valorados'!$B$11:$BK$510,MATCH('Auxiliar General'!V$4,'Lista Puestos Valorados'!$B$10:$BK$10,0),0)="","No relevante",VLOOKUP($B379,'Lista Puestos Valorados'!$B$11:$BK$510,MATCH('Auxiliar General'!V$4,'Lista Puestos Valorados'!$B$10:$BK$10,0),0))</f>
        <v>No relevante</v>
      </c>
      <c r="AC379" s="26">
        <f>+HLOOKUP(AB379,Sistema_Puntos!$Q$5:$Y$43,'Auxiliar General'!X$5,FALSE)</f>
        <v>0</v>
      </c>
      <c r="AD379" s="26" t="str">
        <f>+IF(VLOOKUP($B379,'Lista Puestos Valorados'!$B$11:$BK$510,MATCH('Auxiliar General'!X$4,'Lista Puestos Valorados'!$B$10:$BK$10,0),0)="","No relevante",VLOOKUP($B379,'Lista Puestos Valorados'!$B$11:$BK$510,MATCH('Auxiliar General'!X$4,'Lista Puestos Valorados'!$B$10:$BK$10,0),0))</f>
        <v>No relevante</v>
      </c>
      <c r="AE379" s="26">
        <f>+HLOOKUP(AD379,Sistema_Puntos!$Q$5:$Y$43,'Auxiliar General'!Z$5,FALSE)</f>
        <v>0</v>
      </c>
      <c r="AF379" s="26" t="str">
        <f>+IF(VLOOKUP($B379,'Lista Puestos Valorados'!$B$11:$BK$510,MATCH('Auxiliar General'!Z$4,'Lista Puestos Valorados'!$B$10:$BK$10,0),0)="","No relevante",VLOOKUP($B379,'Lista Puestos Valorados'!$B$11:$BK$510,MATCH('Auxiliar General'!Z$4,'Lista Puestos Valorados'!$B$10:$BK$10,0),0))</f>
        <v>No relevante</v>
      </c>
      <c r="AG379" s="26">
        <f>+HLOOKUP(AF379,Sistema_Puntos!$Q$5:$Y$43,'Auxiliar General'!AB$5,FALSE)</f>
        <v>0</v>
      </c>
      <c r="AH379" s="26" t="str">
        <f>+IF(VLOOKUP($B379,'Lista Puestos Valorados'!$B$11:$BK$510,MATCH('Auxiliar General'!AB$4,'Lista Puestos Valorados'!$B$10:$BK$10,0),0)="","No relevante",VLOOKUP($B379,'Lista Puestos Valorados'!$B$11:$BK$510,MATCH('Auxiliar General'!AB$4,'Lista Puestos Valorados'!$B$10:$BK$10,0),0))</f>
        <v>No relevante</v>
      </c>
      <c r="AI379" s="26">
        <f>+HLOOKUP(AH379,Sistema_Puntos!$Q$5:$Y$43,'Auxiliar General'!AD$5,FALSE)</f>
        <v>0</v>
      </c>
      <c r="AJ379" s="26" t="str">
        <f>+IF(VLOOKUP($B379,'Lista Puestos Valorados'!$B$11:$BK$510,MATCH('Auxiliar General'!AD$4,'Lista Puestos Valorados'!$B$10:$BK$10,0),0)="","No relevante",VLOOKUP($B379,'Lista Puestos Valorados'!$B$11:$BK$510,MATCH('Auxiliar General'!AD$4,'Lista Puestos Valorados'!$B$10:$BK$10,0),0))</f>
        <v>No relevante</v>
      </c>
      <c r="AK379" s="26">
        <f>+HLOOKUP(AJ379,Sistema_Puntos!$Q$5:$Y$43,'Auxiliar General'!AF$5,FALSE)</f>
        <v>0</v>
      </c>
      <c r="AL379" s="26" t="str">
        <f>+IF(VLOOKUP($B379,'Lista Puestos Valorados'!$B$11:$BK$510,MATCH('Auxiliar General'!AF$4,'Lista Puestos Valorados'!$B$10:$BK$10,0),0)="","No relevante",VLOOKUP($B379,'Lista Puestos Valorados'!$B$11:$BK$510,MATCH('Auxiliar General'!AF$4,'Lista Puestos Valorados'!$B$10:$BK$10,0),0))</f>
        <v>No relevante</v>
      </c>
      <c r="AM379" s="26">
        <f>+HLOOKUP(AL379,Sistema_Puntos!$Q$5:$Y$43,'Auxiliar General'!AH$5,FALSE)</f>
        <v>0</v>
      </c>
      <c r="AN379" s="26" t="str">
        <f>+IF(VLOOKUP($B379,'Lista Puestos Valorados'!$B$11:$BK$510,MATCH('Auxiliar General'!AH$4,'Lista Puestos Valorados'!$B$10:$BK$10,0),0)="","No relevante",VLOOKUP($B379,'Lista Puestos Valorados'!$B$11:$BK$510,MATCH('Auxiliar General'!AH$4,'Lista Puestos Valorados'!$B$10:$BK$10,0),0))</f>
        <v>No relevante</v>
      </c>
      <c r="AO379" s="26">
        <f>+HLOOKUP(AN379,Sistema_Puntos!$Q$5:$Y$43,'Auxiliar General'!AJ$5,FALSE)</f>
        <v>0</v>
      </c>
      <c r="AP379" s="26" t="str">
        <f>+IF(VLOOKUP($B379,'Lista Puestos Valorados'!$B$11:$BK$510,MATCH('Auxiliar General'!AJ$4,'Lista Puestos Valorados'!$B$10:$BK$10,0),0)="","No relevante",VLOOKUP($B379,'Lista Puestos Valorados'!$B$11:$BK$510,MATCH('Auxiliar General'!AJ$4,'Lista Puestos Valorados'!$B$10:$BK$10,0),0))</f>
        <v>No relevante</v>
      </c>
      <c r="AQ379" s="26">
        <f>+HLOOKUP(AP379,Sistema_Puntos!$Q$5:$Y$43,'Auxiliar General'!AL$5,FALSE)</f>
        <v>0</v>
      </c>
      <c r="AR379" s="26" t="str">
        <f>+IF(VLOOKUP($B379,'Lista Puestos Valorados'!$B$11:$BK$510,MATCH('Auxiliar General'!AL$4,'Lista Puestos Valorados'!$B$10:$BK$10,0),0)="","No relevante",VLOOKUP($B379,'Lista Puestos Valorados'!$B$11:$BK$510,MATCH('Auxiliar General'!AL$4,'Lista Puestos Valorados'!$B$10:$BK$10,0),0))</f>
        <v>No relevante</v>
      </c>
      <c r="AS379" s="26">
        <f>+HLOOKUP(AR379,Sistema_Puntos!$Q$5:$Y$43,'Auxiliar General'!AN$5,FALSE)</f>
        <v>0</v>
      </c>
      <c r="AT379" s="26" t="str">
        <f>+IF(VLOOKUP($B379,'Lista Puestos Valorados'!$B$11:$BK$510,MATCH('Auxiliar General'!AN$4,'Lista Puestos Valorados'!$B$10:$BK$10,0),0)="","No relevante",VLOOKUP($B379,'Lista Puestos Valorados'!$B$11:$BK$510,MATCH('Auxiliar General'!AN$4,'Lista Puestos Valorados'!$B$10:$BK$10,0),0))</f>
        <v>No relevante</v>
      </c>
      <c r="AU379" s="26">
        <f>+HLOOKUP(AT379,Sistema_Puntos!$Q$5:$Y$43,'Auxiliar General'!AP$5,FALSE)</f>
        <v>0</v>
      </c>
      <c r="AV379" s="26" t="str">
        <f>+IF(VLOOKUP($B379,'Lista Puestos Valorados'!$B$11:$BK$510,MATCH('Auxiliar General'!AP$4,'Lista Puestos Valorados'!$B$10:$BK$10,0),0)="","No relevante",VLOOKUP($B379,'Lista Puestos Valorados'!$B$11:$BK$510,MATCH('Auxiliar General'!AP$4,'Lista Puestos Valorados'!$B$10:$BK$10,0),0))</f>
        <v>No relevante</v>
      </c>
      <c r="AW379" s="26">
        <f>+HLOOKUP(AV379,Sistema_Puntos!$Q$5:$Y$43,'Auxiliar General'!AR$5,FALSE)</f>
        <v>0</v>
      </c>
      <c r="AX379" s="26" t="str">
        <f>+IF(VLOOKUP($B379,'Lista Puestos Valorados'!$B$11:$BK$510,MATCH('Auxiliar General'!AR$4,'Lista Puestos Valorados'!$B$10:$BK$10,0),0)="","No relevante",VLOOKUP($B379,'Lista Puestos Valorados'!$B$11:$BK$510,MATCH('Auxiliar General'!AR$4,'Lista Puestos Valorados'!$B$10:$BK$10,0),0))</f>
        <v>No relevante</v>
      </c>
      <c r="AY379" s="26">
        <f>+HLOOKUP(AX379,Sistema_Puntos!$Q$5:$Y$43,'Auxiliar General'!AT$5,FALSE)</f>
        <v>0</v>
      </c>
      <c r="AZ379" s="26" t="str">
        <f>+IF(VLOOKUP($B379,'Lista Puestos Valorados'!$B$11:$BK$510,MATCH('Auxiliar General'!AT$4,'Lista Puestos Valorados'!$B$10:$BK$10,0),0)="","No relevante",VLOOKUP($B379,'Lista Puestos Valorados'!$B$11:$BK$510,MATCH('Auxiliar General'!AT$4,'Lista Puestos Valorados'!$B$10:$BK$10,0),0))</f>
        <v>No relevante</v>
      </c>
      <c r="BA379" s="26">
        <f>+HLOOKUP(AZ379,Sistema_Puntos!$Q$5:$Y$43,'Auxiliar General'!AV$5,FALSE)</f>
        <v>0</v>
      </c>
      <c r="BB379" s="26" t="str">
        <f>+IF(VLOOKUP($B379,'Lista Puestos Valorados'!$B$11:$BK$510,MATCH('Auxiliar General'!AV$4,'Lista Puestos Valorados'!$B$10:$BK$10,0),0)="","No relevante",VLOOKUP($B379,'Lista Puestos Valorados'!$B$11:$BK$510,MATCH('Auxiliar General'!AV$4,'Lista Puestos Valorados'!$B$10:$BK$10,0),0))</f>
        <v>No relevante</v>
      </c>
      <c r="BC379" s="26">
        <f>+HLOOKUP(BB379,Sistema_Puntos!$Q$5:$Y$43,'Auxiliar General'!AX$5,FALSE)</f>
        <v>0</v>
      </c>
      <c r="BD379" s="26" t="str">
        <f>+IF(VLOOKUP($B379,'Lista Puestos Valorados'!$B$11:$BK$510,MATCH('Auxiliar General'!AX$4,'Lista Puestos Valorados'!$B$10:$BK$10,0),0)="","No relevante",VLOOKUP($B379,'Lista Puestos Valorados'!$B$11:$BK$510,MATCH('Auxiliar General'!AX$4,'Lista Puestos Valorados'!$B$10:$BK$10,0),0))</f>
        <v>No relevante</v>
      </c>
      <c r="BE379" s="26">
        <f>+HLOOKUP(BD379,Sistema_Puntos!$Q$5:$Y$43,'Auxiliar General'!AZ$5,FALSE)</f>
        <v>0</v>
      </c>
      <c r="BF379" s="26" t="str">
        <f>+IF(VLOOKUP($B379,'Lista Puestos Valorados'!$B$11:$BK$510,MATCH('Auxiliar General'!AZ$4,'Lista Puestos Valorados'!$B$10:$BK$10,0),0)="","No relevante",VLOOKUP($B379,'Lista Puestos Valorados'!$B$11:$BK$510,MATCH('Auxiliar General'!AZ$4,'Lista Puestos Valorados'!$B$10:$BK$10,0),0))</f>
        <v>No relevante</v>
      </c>
      <c r="BG379" s="26">
        <f>+HLOOKUP(BF379,Sistema_Puntos!$Q$5:$Y$43,'Auxiliar General'!BB$5,FALSE)</f>
        <v>0</v>
      </c>
      <c r="BH379" s="26" t="str">
        <f>+IF(VLOOKUP($B379,'Lista Puestos Valorados'!$B$11:$BK$510,MATCH('Auxiliar General'!BB$4,'Lista Puestos Valorados'!$B$10:$BK$10,0),0)="","No relevante",VLOOKUP($B379,'Lista Puestos Valorados'!$B$11:$BK$510,MATCH('Auxiliar General'!BB$4,'Lista Puestos Valorados'!$B$10:$BK$10,0),0))</f>
        <v>No relevante</v>
      </c>
      <c r="BI379" s="26">
        <f>+HLOOKUP(BH379,Sistema_Puntos!$Q$5:$Y$43,'Auxiliar General'!BD$5,FALSE)</f>
        <v>0</v>
      </c>
      <c r="BJ379" s="26" t="str">
        <f>+IF(VLOOKUP($B379,'Lista Puestos Valorados'!$B$11:$BK$510,MATCH('Auxiliar General'!BD$4,'Lista Puestos Valorados'!$B$10:$BK$10,0),0)="","No relevante",VLOOKUP($B379,'Lista Puestos Valorados'!$B$11:$BK$510,MATCH('Auxiliar General'!BD$4,'Lista Puestos Valorados'!$B$10:$BK$10,0),0))</f>
        <v>No relevante</v>
      </c>
      <c r="BK379" s="26">
        <f>+HLOOKUP(BJ379,Sistema_Puntos!$Q$5:$Y$43,'Auxiliar General'!BF$5,FALSE)</f>
        <v>0</v>
      </c>
      <c r="BL379" s="26" t="str">
        <f>+IF(VLOOKUP($B379,'Lista Puestos Valorados'!$B$11:$BK$510,MATCH('Auxiliar General'!BF$4,'Lista Puestos Valorados'!$B$10:$BK$10,0),0)="","No relevante",VLOOKUP($B379,'Lista Puestos Valorados'!$B$11:$BK$510,MATCH('Auxiliar General'!BF$4,'Lista Puestos Valorados'!$B$10:$BK$10,0),0))</f>
        <v>No relevante</v>
      </c>
      <c r="BM379" s="26">
        <f>+HLOOKUP(BL379,Sistema_Puntos!$Q$5:$Y$43,'Auxiliar General'!BH$5,FALSE)</f>
        <v>0</v>
      </c>
      <c r="BN379" s="26" t="str">
        <f>+IF(VLOOKUP($B379,'Lista Puestos Valorados'!$B$11:$BK$510,MATCH('Auxiliar General'!BH$4,'Lista Puestos Valorados'!$B$10:$BK$10,0),0)="","No relevante",VLOOKUP($B379,'Lista Puestos Valorados'!$B$11:$BK$510,MATCH('Auxiliar General'!BH$4,'Lista Puestos Valorados'!$B$10:$BK$10,0),0))</f>
        <v>No relevante</v>
      </c>
      <c r="BO379" s="26">
        <f>+HLOOKUP(BN379,Sistema_Puntos!$Q$5:$Y$43,'Auxiliar General'!BJ$5,FALSE)</f>
        <v>0</v>
      </c>
      <c r="BP379" s="26" t="str">
        <f>+IF(VLOOKUP($B379,'Lista Puestos Valorados'!$B$11:$BK$510,MATCH('Auxiliar General'!BJ$4,'Lista Puestos Valorados'!$B$10:$BK$10,0),0)="","No relevante",VLOOKUP($B379,'Lista Puestos Valorados'!$B$11:$BK$510,MATCH('Auxiliar General'!BJ$4,'Lista Puestos Valorados'!$B$10:$BK$10,0),0))</f>
        <v>No relevante</v>
      </c>
      <c r="BQ379" s="26">
        <f>+HLOOKUP(BP379,Sistema_Puntos!$Q$5:$Y$43,'Auxiliar General'!BL$5,FALSE)</f>
        <v>0</v>
      </c>
      <c r="BR379" s="26" t="str">
        <f>+IF(VLOOKUP($B379,'Lista Puestos Valorados'!$B$11:$BK$510,MATCH('Auxiliar General'!BL$4,'Lista Puestos Valorados'!$B$10:$BK$10,0),0)="","No relevante",VLOOKUP($B379,'Lista Puestos Valorados'!$B$11:$BK$510,MATCH('Auxiliar General'!BL$4,'Lista Puestos Valorados'!$B$10:$BK$10,0),0))</f>
        <v>No relevante</v>
      </c>
      <c r="BS379" s="26">
        <f>+HLOOKUP(BR379,Sistema_Puntos!$Q$5:$Y$43,'Auxiliar General'!BN$5,FALSE)</f>
        <v>0</v>
      </c>
      <c r="BT379" s="26" t="str">
        <f>+IF(VLOOKUP($B379,'Lista Puestos Valorados'!$B$11:$BK$510,MATCH('Auxiliar General'!BN$4,'Lista Puestos Valorados'!$B$10:$BK$10,0),0)="","No relevante",VLOOKUP($B379,'Lista Puestos Valorados'!$B$11:$BK$510,MATCH('Auxiliar General'!BN$4,'Lista Puestos Valorados'!$B$10:$BK$10,0),0))</f>
        <v>No relevante</v>
      </c>
      <c r="BU379" s="26">
        <f>+HLOOKUP(BT379,Sistema_Puntos!$Q$5:$Y$43,'Auxiliar General'!BP$5,FALSE)</f>
        <v>0</v>
      </c>
      <c r="BV379" s="26" t="str">
        <f>+IF(VLOOKUP($B379,'Lista Puestos Valorados'!$B$11:$BK$510,MATCH('Auxiliar General'!BP$4,'Lista Puestos Valorados'!$B$10:$BK$10,0),0)="","No relevante",VLOOKUP($B379,'Lista Puestos Valorados'!$B$11:$BK$510,MATCH('Auxiliar General'!BP$4,'Lista Puestos Valorados'!$B$10:$BK$10,0),0))</f>
        <v>No relevante</v>
      </c>
      <c r="BW379" s="26">
        <f>+HLOOKUP(BV379,Sistema_Puntos!$Q$5:$Y$43,'Auxiliar General'!BR$5,FALSE)</f>
        <v>0</v>
      </c>
      <c r="BX379" s="26" t="str">
        <f>+IF(VLOOKUP($B379,'Lista Puestos Valorados'!$B$11:$BK$510,MATCH('Auxiliar General'!BR$4,'Lista Puestos Valorados'!$B$10:$BK$10,0),0)="","No relevante",VLOOKUP($B379,'Lista Puestos Valorados'!$B$11:$BK$510,MATCH('Auxiliar General'!BR$4,'Lista Puestos Valorados'!$B$10:$BK$10,0),0))</f>
        <v>No relevante</v>
      </c>
      <c r="BY379" s="26">
        <f>+HLOOKUP(BX379,Sistema_Puntos!$Q$5:$Y$43,'Auxiliar General'!BT$5,FALSE)</f>
        <v>0</v>
      </c>
      <c r="BZ379" s="26" t="str">
        <f>+IF(VLOOKUP($B379,'Lista Puestos Valorados'!$B$11:$BK$510,MATCH('Auxiliar General'!BT$4,'Lista Puestos Valorados'!$B$10:$BK$10,0),0)="","No relevante",VLOOKUP($B379,'Lista Puestos Valorados'!$B$11:$BK$510,MATCH('Auxiliar General'!BT$4,'Lista Puestos Valorados'!$B$10:$BK$10,0),0))</f>
        <v>No relevante</v>
      </c>
      <c r="CA379" s="26">
        <f>+HLOOKUP(BZ379,Sistema_Puntos!$Q$5:$Y$43,'Auxiliar General'!BV$5,FALSE)</f>
        <v>0</v>
      </c>
      <c r="CB379" s="26" t="str">
        <f>+IF(VLOOKUP($B379,'Lista Puestos Valorados'!$B$11:$BK$510,MATCH('Auxiliar General'!BV$4,'Lista Puestos Valorados'!$B$10:$BK$10,0),0)="","No relevante",VLOOKUP($B379,'Lista Puestos Valorados'!$B$11:$BK$510,MATCH('Auxiliar General'!BV$4,'Lista Puestos Valorados'!$B$10:$BK$10,0),0))</f>
        <v>No relevante</v>
      </c>
      <c r="CC379" s="26">
        <f>+HLOOKUP(CB379,Sistema_Puntos!$Q$5:$Y$43,'Auxiliar General'!BX$5,FALSE)</f>
        <v>0</v>
      </c>
      <c r="CD379" s="26" t="str">
        <f>+IF(VLOOKUP($B379,'Lista Puestos Valorados'!$B$11:$BK$510,MATCH('Auxiliar General'!BX$4,'Lista Puestos Valorados'!$B$10:$BK$10,0),0)="","No relevante",VLOOKUP($B379,'Lista Puestos Valorados'!$B$11:$BK$510,MATCH('Auxiliar General'!BX$4,'Lista Puestos Valorados'!$B$10:$BK$10,0),0))</f>
        <v>No relevante</v>
      </c>
      <c r="CE379" s="26">
        <f>+HLOOKUP(CD379,Sistema_Puntos!$Q$5:$Y$43,'Auxiliar General'!BZ$5,FALSE)</f>
        <v>0</v>
      </c>
      <c r="CF379" s="26" t="str">
        <f>+IF(VLOOKUP($B379,'Lista Puestos Valorados'!$B$11:$BK$510,MATCH('Auxiliar General'!BZ$4,'Lista Puestos Valorados'!$B$10:$BK$10,0),0)="","No relevante",VLOOKUP($B379,'Lista Puestos Valorados'!$B$11:$BK$510,MATCH('Auxiliar General'!BZ$4,'Lista Puestos Valorados'!$B$10:$BK$10,0),0))</f>
        <v>No relevante</v>
      </c>
      <c r="CG379" s="26">
        <f>+HLOOKUP(CF379,Sistema_Puntos!$Q$5:$Y$43,'Auxiliar General'!CB$5,FALSE)</f>
        <v>0</v>
      </c>
      <c r="CH379" s="29"/>
      <c r="CI379" s="29"/>
    </row>
    <row r="380" spans="2:87" ht="17.55" customHeight="1">
      <c r="B380" s="26">
        <f>+'Listado de Puestos'!B380</f>
        <v>370</v>
      </c>
      <c r="C380" s="26" t="str">
        <f>+IF('Lista Puestos Valorados'!C380="","",'Lista Puestos Valorados'!C380)</f>
        <v/>
      </c>
      <c r="D380" s="26" t="str">
        <f>+IF('Lista Puestos Valorados'!D380="","",'Lista Puestos Valorados'!D380)</f>
        <v/>
      </c>
      <c r="E380" s="26" t="str">
        <f>+IF('Lista Puestos Valorados'!E380="","",'Lista Puestos Valorados'!E380)</f>
        <v/>
      </c>
      <c r="F380" s="26" t="str">
        <f>+IF('Lista Puestos Valorados'!F380="","",'Lista Puestos Valorados'!F380)</f>
        <v/>
      </c>
      <c r="G380" s="26" t="str">
        <f>+IF('Lista Puestos Valorados'!G380="","",'Lista Puestos Valorados'!G380)</f>
        <v/>
      </c>
      <c r="H380" s="26" t="str">
        <f>+IF('Lista Puestos Valorados'!H380="","",'Lista Puestos Valorados'!H380)</f>
        <v/>
      </c>
      <c r="I380" s="26" t="str">
        <f>+IF('Lista Puestos Valorados'!I380="","",'Lista Puestos Valorados'!I380)</f>
        <v/>
      </c>
      <c r="J380" s="118" t="e">
        <f t="array" ref="J380">+IF(L380="","",_xlfn.IFS(L380&lt;='Cortes de Agrupacion'!$F$15,'Cortes de Agrupacion'!$E$15,'Resultados General'!L380&lt;='Cortes de Agrupacion'!$F$14,'Cortes de Agrupacion'!$E$14,'Resultados General'!L380&lt;='Cortes de Agrupacion'!$F$13,'Cortes de Agrupacion'!$E$13,L380&lt;='Cortes de Agrupacion'!$F$12,'Cortes de Agrupacion'!$E$12,'Resultados General'!L380&lt;='Cortes de Agrupacion'!$F$11,'Cortes de Agrupacion'!$E$11,'Resultados General'!L380&lt;='Cortes de Agrupacion'!$F$10,'Cortes de Agrupacion'!$E$10,'Resultados General'!L380&lt;='Cortes de Agrupacion'!$F$9,'Cortes de Agrupacion'!$E$9,'Resultados General'!L380&lt;='Cortes de Agrupacion'!$F$8,'Cortes de Agrupacion'!$E$8,'Resultados General'!L380&lt;='Cortes de Agrupacion'!$F$7,'Cortes de Agrupacion'!$E$7,'Resultados General'!L380&lt;='Cortes de Agrupacion'!$F$6,'Cortes de Agrupacion'!$E$6))</f>
        <v>#VALUE!</v>
      </c>
      <c r="K380" s="118" t="str">
        <f t="shared" si="10"/>
        <v/>
      </c>
      <c r="L380" s="124" t="e">
        <f>#VALUE!</f>
        <v>#VALUE!</v>
      </c>
      <c r="M380" s="26" t="e">
        <f ca="1">+_xlfn.IFNA(VLOOKUP(C380,'Distribución de puestos'!$B$8:$I$507,8,0),"")</f>
        <v>#NAME?</v>
      </c>
      <c r="N380" s="26" t="str">
        <f>+IF(VLOOKUP($B380,'Lista Puestos Valorados'!$B$11:$BK$510,MATCH('Auxiliar General'!H$4,'Lista Puestos Valorados'!$B$10:$BK$10,0),0)="","No relevante",VLOOKUP($B380,'Lista Puestos Valorados'!$B$11:$BK$510,MATCH('Auxiliar General'!H$4,'Lista Puestos Valorados'!$B$10:$BK$10,0),0))</f>
        <v>No relevante</v>
      </c>
      <c r="O380" s="26">
        <f>+HLOOKUP(N380,Sistema_Puntos!$Q$5:$Y$43,'Auxiliar General'!J$5,FALSE)</f>
        <v>0</v>
      </c>
      <c r="P380" s="26" t="str">
        <f>+IF(VLOOKUP($B380,'Lista Puestos Valorados'!$B$11:$BK$510,MATCH('Auxiliar General'!J$4,'Lista Puestos Valorados'!$B$10:$BK$10,0),0)="","No relevante",VLOOKUP($B380,'Lista Puestos Valorados'!$B$11:$BK$510,MATCH('Auxiliar General'!J$4,'Lista Puestos Valorados'!$B$10:$BK$10,0),0))</f>
        <v>No relevante</v>
      </c>
      <c r="Q380" s="26">
        <f>+HLOOKUP(P380,Sistema_Puntos!$Q$5:$Y$43,'Auxiliar General'!L$5,FALSE)</f>
        <v>0</v>
      </c>
      <c r="R380" s="26" t="str">
        <f>+IF(VLOOKUP($B380,'Lista Puestos Valorados'!$B$11:$BK$510,MATCH('Auxiliar General'!L$4,'Lista Puestos Valorados'!$B$10:$BK$10,0),0)="","No relevante",VLOOKUP($B380,'Lista Puestos Valorados'!$B$11:$BK$510,MATCH('Auxiliar General'!L$4,'Lista Puestos Valorados'!$B$10:$BK$10,0),0))</f>
        <v>No relevante</v>
      </c>
      <c r="S380" s="26">
        <f>+HLOOKUP(R380,Sistema_Puntos!$Q$5:$Y$43,'Auxiliar General'!N$5,FALSE)</f>
        <v>0</v>
      </c>
      <c r="T380" s="26" t="str">
        <f>+IF(VLOOKUP($B380,'Lista Puestos Valorados'!$B$11:$BK$510,MATCH('Auxiliar General'!N$4,'Lista Puestos Valorados'!$B$10:$BK$10,0),0)="","No relevante",VLOOKUP($B380,'Lista Puestos Valorados'!$B$11:$BK$510,MATCH('Auxiliar General'!N$4,'Lista Puestos Valorados'!$B$10:$BK$10,0),0))</f>
        <v>No relevante</v>
      </c>
      <c r="U380" s="26">
        <f>+HLOOKUP(T380,Sistema_Puntos!$Q$5:$Y$43,'Auxiliar General'!P$5,FALSE)</f>
        <v>0</v>
      </c>
      <c r="V380" s="26" t="str">
        <f>+IF(VLOOKUP($B380,'Lista Puestos Valorados'!$B$11:$BK$510,MATCH('Auxiliar General'!P$4,'Lista Puestos Valorados'!$B$10:$BK$10,0),0)="","No relevante",VLOOKUP($B380,'Lista Puestos Valorados'!$B$11:$BK$510,MATCH('Auxiliar General'!P$4,'Lista Puestos Valorados'!$B$10:$BK$10,0),0))</f>
        <v>No relevante</v>
      </c>
      <c r="W380" s="26">
        <f>+HLOOKUP(V380,Sistema_Puntos!$Q$5:$Y$43,'Auxiliar General'!R$5,FALSE)</f>
        <v>0</v>
      </c>
      <c r="X380" s="26" t="str">
        <f>+IF(VLOOKUP($B380,'Lista Puestos Valorados'!$B$11:$BK$510,MATCH('Auxiliar General'!R$4,'Lista Puestos Valorados'!$B$10:$BK$10,0),0)="","No relevante",VLOOKUP($B380,'Lista Puestos Valorados'!$B$11:$BK$510,MATCH('Auxiliar General'!R$4,'Lista Puestos Valorados'!$B$10:$BK$10,0),0))</f>
        <v>No relevante</v>
      </c>
      <c r="Y380" s="26">
        <f>+HLOOKUP(X380,Sistema_Puntos!$Q$5:$Y$43,'Auxiliar General'!T$5,FALSE)</f>
        <v>0</v>
      </c>
      <c r="Z380" s="26" t="str">
        <f>+IF(VLOOKUP($B380,'Lista Puestos Valorados'!$B$11:$BK$510,MATCH('Auxiliar General'!T$4,'Lista Puestos Valorados'!$B$10:$BK$10,0),0)="","No relevante",VLOOKUP($B380,'Lista Puestos Valorados'!$B$11:$BK$510,MATCH('Auxiliar General'!T$4,'Lista Puestos Valorados'!$B$10:$BK$10,0),0))</f>
        <v>No relevante</v>
      </c>
      <c r="AA380" s="26">
        <f>+HLOOKUP(Z380,Sistema_Puntos!$Q$5:$Y$43,'Auxiliar General'!V$5,FALSE)</f>
        <v>0</v>
      </c>
      <c r="AB380" s="26" t="str">
        <f>+IF(VLOOKUP($B380,'Lista Puestos Valorados'!$B$11:$BK$510,MATCH('Auxiliar General'!V$4,'Lista Puestos Valorados'!$B$10:$BK$10,0),0)="","No relevante",VLOOKUP($B380,'Lista Puestos Valorados'!$B$11:$BK$510,MATCH('Auxiliar General'!V$4,'Lista Puestos Valorados'!$B$10:$BK$10,0),0))</f>
        <v>No relevante</v>
      </c>
      <c r="AC380" s="26">
        <f>+HLOOKUP(AB380,Sistema_Puntos!$Q$5:$Y$43,'Auxiliar General'!X$5,FALSE)</f>
        <v>0</v>
      </c>
      <c r="AD380" s="26" t="str">
        <f>+IF(VLOOKUP($B380,'Lista Puestos Valorados'!$B$11:$BK$510,MATCH('Auxiliar General'!X$4,'Lista Puestos Valorados'!$B$10:$BK$10,0),0)="","No relevante",VLOOKUP($B380,'Lista Puestos Valorados'!$B$11:$BK$510,MATCH('Auxiliar General'!X$4,'Lista Puestos Valorados'!$B$10:$BK$10,0),0))</f>
        <v>No relevante</v>
      </c>
      <c r="AE380" s="26">
        <f>+HLOOKUP(AD380,Sistema_Puntos!$Q$5:$Y$43,'Auxiliar General'!Z$5,FALSE)</f>
        <v>0</v>
      </c>
      <c r="AF380" s="26" t="str">
        <f>+IF(VLOOKUP($B380,'Lista Puestos Valorados'!$B$11:$BK$510,MATCH('Auxiliar General'!Z$4,'Lista Puestos Valorados'!$B$10:$BK$10,0),0)="","No relevante",VLOOKUP($B380,'Lista Puestos Valorados'!$B$11:$BK$510,MATCH('Auxiliar General'!Z$4,'Lista Puestos Valorados'!$B$10:$BK$10,0),0))</f>
        <v>No relevante</v>
      </c>
      <c r="AG380" s="26">
        <f>+HLOOKUP(AF380,Sistema_Puntos!$Q$5:$Y$43,'Auxiliar General'!AB$5,FALSE)</f>
        <v>0</v>
      </c>
      <c r="AH380" s="26" t="str">
        <f>+IF(VLOOKUP($B380,'Lista Puestos Valorados'!$B$11:$BK$510,MATCH('Auxiliar General'!AB$4,'Lista Puestos Valorados'!$B$10:$BK$10,0),0)="","No relevante",VLOOKUP($B380,'Lista Puestos Valorados'!$B$11:$BK$510,MATCH('Auxiliar General'!AB$4,'Lista Puestos Valorados'!$B$10:$BK$10,0),0))</f>
        <v>No relevante</v>
      </c>
      <c r="AI380" s="26">
        <f>+HLOOKUP(AH380,Sistema_Puntos!$Q$5:$Y$43,'Auxiliar General'!AD$5,FALSE)</f>
        <v>0</v>
      </c>
      <c r="AJ380" s="26" t="str">
        <f>+IF(VLOOKUP($B380,'Lista Puestos Valorados'!$B$11:$BK$510,MATCH('Auxiliar General'!AD$4,'Lista Puestos Valorados'!$B$10:$BK$10,0),0)="","No relevante",VLOOKUP($B380,'Lista Puestos Valorados'!$B$11:$BK$510,MATCH('Auxiliar General'!AD$4,'Lista Puestos Valorados'!$B$10:$BK$10,0),0))</f>
        <v>No relevante</v>
      </c>
      <c r="AK380" s="26">
        <f>+HLOOKUP(AJ380,Sistema_Puntos!$Q$5:$Y$43,'Auxiliar General'!AF$5,FALSE)</f>
        <v>0</v>
      </c>
      <c r="AL380" s="26" t="str">
        <f>+IF(VLOOKUP($B380,'Lista Puestos Valorados'!$B$11:$BK$510,MATCH('Auxiliar General'!AF$4,'Lista Puestos Valorados'!$B$10:$BK$10,0),0)="","No relevante",VLOOKUP($B380,'Lista Puestos Valorados'!$B$11:$BK$510,MATCH('Auxiliar General'!AF$4,'Lista Puestos Valorados'!$B$10:$BK$10,0),0))</f>
        <v>No relevante</v>
      </c>
      <c r="AM380" s="26">
        <f>+HLOOKUP(AL380,Sistema_Puntos!$Q$5:$Y$43,'Auxiliar General'!AH$5,FALSE)</f>
        <v>0</v>
      </c>
      <c r="AN380" s="26" t="str">
        <f>+IF(VLOOKUP($B380,'Lista Puestos Valorados'!$B$11:$BK$510,MATCH('Auxiliar General'!AH$4,'Lista Puestos Valorados'!$B$10:$BK$10,0),0)="","No relevante",VLOOKUP($B380,'Lista Puestos Valorados'!$B$11:$BK$510,MATCH('Auxiliar General'!AH$4,'Lista Puestos Valorados'!$B$10:$BK$10,0),0))</f>
        <v>No relevante</v>
      </c>
      <c r="AO380" s="26">
        <f>+HLOOKUP(AN380,Sistema_Puntos!$Q$5:$Y$43,'Auxiliar General'!AJ$5,FALSE)</f>
        <v>0</v>
      </c>
      <c r="AP380" s="26" t="str">
        <f>+IF(VLOOKUP($B380,'Lista Puestos Valorados'!$B$11:$BK$510,MATCH('Auxiliar General'!AJ$4,'Lista Puestos Valorados'!$B$10:$BK$10,0),0)="","No relevante",VLOOKUP($B380,'Lista Puestos Valorados'!$B$11:$BK$510,MATCH('Auxiliar General'!AJ$4,'Lista Puestos Valorados'!$B$10:$BK$10,0),0))</f>
        <v>No relevante</v>
      </c>
      <c r="AQ380" s="26">
        <f>+HLOOKUP(AP380,Sistema_Puntos!$Q$5:$Y$43,'Auxiliar General'!AL$5,FALSE)</f>
        <v>0</v>
      </c>
      <c r="AR380" s="26" t="str">
        <f>+IF(VLOOKUP($B380,'Lista Puestos Valorados'!$B$11:$BK$510,MATCH('Auxiliar General'!AL$4,'Lista Puestos Valorados'!$B$10:$BK$10,0),0)="","No relevante",VLOOKUP($B380,'Lista Puestos Valorados'!$B$11:$BK$510,MATCH('Auxiliar General'!AL$4,'Lista Puestos Valorados'!$B$10:$BK$10,0),0))</f>
        <v>No relevante</v>
      </c>
      <c r="AS380" s="26">
        <f>+HLOOKUP(AR380,Sistema_Puntos!$Q$5:$Y$43,'Auxiliar General'!AN$5,FALSE)</f>
        <v>0</v>
      </c>
      <c r="AT380" s="26" t="str">
        <f>+IF(VLOOKUP($B380,'Lista Puestos Valorados'!$B$11:$BK$510,MATCH('Auxiliar General'!AN$4,'Lista Puestos Valorados'!$B$10:$BK$10,0),0)="","No relevante",VLOOKUP($B380,'Lista Puestos Valorados'!$B$11:$BK$510,MATCH('Auxiliar General'!AN$4,'Lista Puestos Valorados'!$B$10:$BK$10,0),0))</f>
        <v>No relevante</v>
      </c>
      <c r="AU380" s="26">
        <f>+HLOOKUP(AT380,Sistema_Puntos!$Q$5:$Y$43,'Auxiliar General'!AP$5,FALSE)</f>
        <v>0</v>
      </c>
      <c r="AV380" s="26" t="str">
        <f>+IF(VLOOKUP($B380,'Lista Puestos Valorados'!$B$11:$BK$510,MATCH('Auxiliar General'!AP$4,'Lista Puestos Valorados'!$B$10:$BK$10,0),0)="","No relevante",VLOOKUP($B380,'Lista Puestos Valorados'!$B$11:$BK$510,MATCH('Auxiliar General'!AP$4,'Lista Puestos Valorados'!$B$10:$BK$10,0),0))</f>
        <v>No relevante</v>
      </c>
      <c r="AW380" s="26">
        <f>+HLOOKUP(AV380,Sistema_Puntos!$Q$5:$Y$43,'Auxiliar General'!AR$5,FALSE)</f>
        <v>0</v>
      </c>
      <c r="AX380" s="26" t="str">
        <f>+IF(VLOOKUP($B380,'Lista Puestos Valorados'!$B$11:$BK$510,MATCH('Auxiliar General'!AR$4,'Lista Puestos Valorados'!$B$10:$BK$10,0),0)="","No relevante",VLOOKUP($B380,'Lista Puestos Valorados'!$B$11:$BK$510,MATCH('Auxiliar General'!AR$4,'Lista Puestos Valorados'!$B$10:$BK$10,0),0))</f>
        <v>No relevante</v>
      </c>
      <c r="AY380" s="26">
        <f>+HLOOKUP(AX380,Sistema_Puntos!$Q$5:$Y$43,'Auxiliar General'!AT$5,FALSE)</f>
        <v>0</v>
      </c>
      <c r="AZ380" s="26" t="str">
        <f>+IF(VLOOKUP($B380,'Lista Puestos Valorados'!$B$11:$BK$510,MATCH('Auxiliar General'!AT$4,'Lista Puestos Valorados'!$B$10:$BK$10,0),0)="","No relevante",VLOOKUP($B380,'Lista Puestos Valorados'!$B$11:$BK$510,MATCH('Auxiliar General'!AT$4,'Lista Puestos Valorados'!$B$10:$BK$10,0),0))</f>
        <v>No relevante</v>
      </c>
      <c r="BA380" s="26">
        <f>+HLOOKUP(AZ380,Sistema_Puntos!$Q$5:$Y$43,'Auxiliar General'!AV$5,FALSE)</f>
        <v>0</v>
      </c>
      <c r="BB380" s="26" t="str">
        <f>+IF(VLOOKUP($B380,'Lista Puestos Valorados'!$B$11:$BK$510,MATCH('Auxiliar General'!AV$4,'Lista Puestos Valorados'!$B$10:$BK$10,0),0)="","No relevante",VLOOKUP($B380,'Lista Puestos Valorados'!$B$11:$BK$510,MATCH('Auxiliar General'!AV$4,'Lista Puestos Valorados'!$B$10:$BK$10,0),0))</f>
        <v>No relevante</v>
      </c>
      <c r="BC380" s="26">
        <f>+HLOOKUP(BB380,Sistema_Puntos!$Q$5:$Y$43,'Auxiliar General'!AX$5,FALSE)</f>
        <v>0</v>
      </c>
      <c r="BD380" s="26" t="str">
        <f>+IF(VLOOKUP($B380,'Lista Puestos Valorados'!$B$11:$BK$510,MATCH('Auxiliar General'!AX$4,'Lista Puestos Valorados'!$B$10:$BK$10,0),0)="","No relevante",VLOOKUP($B380,'Lista Puestos Valorados'!$B$11:$BK$510,MATCH('Auxiliar General'!AX$4,'Lista Puestos Valorados'!$B$10:$BK$10,0),0))</f>
        <v>No relevante</v>
      </c>
      <c r="BE380" s="26">
        <f>+HLOOKUP(BD380,Sistema_Puntos!$Q$5:$Y$43,'Auxiliar General'!AZ$5,FALSE)</f>
        <v>0</v>
      </c>
      <c r="BF380" s="26" t="str">
        <f>+IF(VLOOKUP($B380,'Lista Puestos Valorados'!$B$11:$BK$510,MATCH('Auxiliar General'!AZ$4,'Lista Puestos Valorados'!$B$10:$BK$10,0),0)="","No relevante",VLOOKUP($B380,'Lista Puestos Valorados'!$B$11:$BK$510,MATCH('Auxiliar General'!AZ$4,'Lista Puestos Valorados'!$B$10:$BK$10,0),0))</f>
        <v>No relevante</v>
      </c>
      <c r="BG380" s="26">
        <f>+HLOOKUP(BF380,Sistema_Puntos!$Q$5:$Y$43,'Auxiliar General'!BB$5,FALSE)</f>
        <v>0</v>
      </c>
      <c r="BH380" s="26" t="str">
        <f>+IF(VLOOKUP($B380,'Lista Puestos Valorados'!$B$11:$BK$510,MATCH('Auxiliar General'!BB$4,'Lista Puestos Valorados'!$B$10:$BK$10,0),0)="","No relevante",VLOOKUP($B380,'Lista Puestos Valorados'!$B$11:$BK$510,MATCH('Auxiliar General'!BB$4,'Lista Puestos Valorados'!$B$10:$BK$10,0),0))</f>
        <v>No relevante</v>
      </c>
      <c r="BI380" s="26">
        <f>+HLOOKUP(BH380,Sistema_Puntos!$Q$5:$Y$43,'Auxiliar General'!BD$5,FALSE)</f>
        <v>0</v>
      </c>
      <c r="BJ380" s="26" t="str">
        <f>+IF(VLOOKUP($B380,'Lista Puestos Valorados'!$B$11:$BK$510,MATCH('Auxiliar General'!BD$4,'Lista Puestos Valorados'!$B$10:$BK$10,0),0)="","No relevante",VLOOKUP($B380,'Lista Puestos Valorados'!$B$11:$BK$510,MATCH('Auxiliar General'!BD$4,'Lista Puestos Valorados'!$B$10:$BK$10,0),0))</f>
        <v>No relevante</v>
      </c>
      <c r="BK380" s="26">
        <f>+HLOOKUP(BJ380,Sistema_Puntos!$Q$5:$Y$43,'Auxiliar General'!BF$5,FALSE)</f>
        <v>0</v>
      </c>
      <c r="BL380" s="26" t="str">
        <f>+IF(VLOOKUP($B380,'Lista Puestos Valorados'!$B$11:$BK$510,MATCH('Auxiliar General'!BF$4,'Lista Puestos Valorados'!$B$10:$BK$10,0),0)="","No relevante",VLOOKUP($B380,'Lista Puestos Valorados'!$B$11:$BK$510,MATCH('Auxiliar General'!BF$4,'Lista Puestos Valorados'!$B$10:$BK$10,0),0))</f>
        <v>No relevante</v>
      </c>
      <c r="BM380" s="26">
        <f>+HLOOKUP(BL380,Sistema_Puntos!$Q$5:$Y$43,'Auxiliar General'!BH$5,FALSE)</f>
        <v>0</v>
      </c>
      <c r="BN380" s="26" t="str">
        <f>+IF(VLOOKUP($B380,'Lista Puestos Valorados'!$B$11:$BK$510,MATCH('Auxiliar General'!BH$4,'Lista Puestos Valorados'!$B$10:$BK$10,0),0)="","No relevante",VLOOKUP($B380,'Lista Puestos Valorados'!$B$11:$BK$510,MATCH('Auxiliar General'!BH$4,'Lista Puestos Valorados'!$B$10:$BK$10,0),0))</f>
        <v>No relevante</v>
      </c>
      <c r="BO380" s="26">
        <f>+HLOOKUP(BN380,Sistema_Puntos!$Q$5:$Y$43,'Auxiliar General'!BJ$5,FALSE)</f>
        <v>0</v>
      </c>
      <c r="BP380" s="26" t="str">
        <f>+IF(VLOOKUP($B380,'Lista Puestos Valorados'!$B$11:$BK$510,MATCH('Auxiliar General'!BJ$4,'Lista Puestos Valorados'!$B$10:$BK$10,0),0)="","No relevante",VLOOKUP($B380,'Lista Puestos Valorados'!$B$11:$BK$510,MATCH('Auxiliar General'!BJ$4,'Lista Puestos Valorados'!$B$10:$BK$10,0),0))</f>
        <v>No relevante</v>
      </c>
      <c r="BQ380" s="26">
        <f>+HLOOKUP(BP380,Sistema_Puntos!$Q$5:$Y$43,'Auxiliar General'!BL$5,FALSE)</f>
        <v>0</v>
      </c>
      <c r="BR380" s="26" t="str">
        <f>+IF(VLOOKUP($B380,'Lista Puestos Valorados'!$B$11:$BK$510,MATCH('Auxiliar General'!BL$4,'Lista Puestos Valorados'!$B$10:$BK$10,0),0)="","No relevante",VLOOKUP($B380,'Lista Puestos Valorados'!$B$11:$BK$510,MATCH('Auxiliar General'!BL$4,'Lista Puestos Valorados'!$B$10:$BK$10,0),0))</f>
        <v>No relevante</v>
      </c>
      <c r="BS380" s="26">
        <f>+HLOOKUP(BR380,Sistema_Puntos!$Q$5:$Y$43,'Auxiliar General'!BN$5,FALSE)</f>
        <v>0</v>
      </c>
      <c r="BT380" s="26" t="str">
        <f>+IF(VLOOKUP($B380,'Lista Puestos Valorados'!$B$11:$BK$510,MATCH('Auxiliar General'!BN$4,'Lista Puestos Valorados'!$B$10:$BK$10,0),0)="","No relevante",VLOOKUP($B380,'Lista Puestos Valorados'!$B$11:$BK$510,MATCH('Auxiliar General'!BN$4,'Lista Puestos Valorados'!$B$10:$BK$10,0),0))</f>
        <v>No relevante</v>
      </c>
      <c r="BU380" s="26">
        <f>+HLOOKUP(BT380,Sistema_Puntos!$Q$5:$Y$43,'Auxiliar General'!BP$5,FALSE)</f>
        <v>0</v>
      </c>
      <c r="BV380" s="26" t="str">
        <f>+IF(VLOOKUP($B380,'Lista Puestos Valorados'!$B$11:$BK$510,MATCH('Auxiliar General'!BP$4,'Lista Puestos Valorados'!$B$10:$BK$10,0),0)="","No relevante",VLOOKUP($B380,'Lista Puestos Valorados'!$B$11:$BK$510,MATCH('Auxiliar General'!BP$4,'Lista Puestos Valorados'!$B$10:$BK$10,0),0))</f>
        <v>No relevante</v>
      </c>
      <c r="BW380" s="26">
        <f>+HLOOKUP(BV380,Sistema_Puntos!$Q$5:$Y$43,'Auxiliar General'!BR$5,FALSE)</f>
        <v>0</v>
      </c>
      <c r="BX380" s="26" t="str">
        <f>+IF(VLOOKUP($B380,'Lista Puestos Valorados'!$B$11:$BK$510,MATCH('Auxiliar General'!BR$4,'Lista Puestos Valorados'!$B$10:$BK$10,0),0)="","No relevante",VLOOKUP($B380,'Lista Puestos Valorados'!$B$11:$BK$510,MATCH('Auxiliar General'!BR$4,'Lista Puestos Valorados'!$B$10:$BK$10,0),0))</f>
        <v>No relevante</v>
      </c>
      <c r="BY380" s="26">
        <f>+HLOOKUP(BX380,Sistema_Puntos!$Q$5:$Y$43,'Auxiliar General'!BT$5,FALSE)</f>
        <v>0</v>
      </c>
      <c r="BZ380" s="26" t="str">
        <f>+IF(VLOOKUP($B380,'Lista Puestos Valorados'!$B$11:$BK$510,MATCH('Auxiliar General'!BT$4,'Lista Puestos Valorados'!$B$10:$BK$10,0),0)="","No relevante",VLOOKUP($B380,'Lista Puestos Valorados'!$B$11:$BK$510,MATCH('Auxiliar General'!BT$4,'Lista Puestos Valorados'!$B$10:$BK$10,0),0))</f>
        <v>No relevante</v>
      </c>
      <c r="CA380" s="26">
        <f>+HLOOKUP(BZ380,Sistema_Puntos!$Q$5:$Y$43,'Auxiliar General'!BV$5,FALSE)</f>
        <v>0</v>
      </c>
      <c r="CB380" s="26" t="str">
        <f>+IF(VLOOKUP($B380,'Lista Puestos Valorados'!$B$11:$BK$510,MATCH('Auxiliar General'!BV$4,'Lista Puestos Valorados'!$B$10:$BK$10,0),0)="","No relevante",VLOOKUP($B380,'Lista Puestos Valorados'!$B$11:$BK$510,MATCH('Auxiliar General'!BV$4,'Lista Puestos Valorados'!$B$10:$BK$10,0),0))</f>
        <v>No relevante</v>
      </c>
      <c r="CC380" s="26">
        <f>+HLOOKUP(CB380,Sistema_Puntos!$Q$5:$Y$43,'Auxiliar General'!BX$5,FALSE)</f>
        <v>0</v>
      </c>
      <c r="CD380" s="26" t="str">
        <f>+IF(VLOOKUP($B380,'Lista Puestos Valorados'!$B$11:$BK$510,MATCH('Auxiliar General'!BX$4,'Lista Puestos Valorados'!$B$10:$BK$10,0),0)="","No relevante",VLOOKUP($B380,'Lista Puestos Valorados'!$B$11:$BK$510,MATCH('Auxiliar General'!BX$4,'Lista Puestos Valorados'!$B$10:$BK$10,0),0))</f>
        <v>No relevante</v>
      </c>
      <c r="CE380" s="26">
        <f>+HLOOKUP(CD380,Sistema_Puntos!$Q$5:$Y$43,'Auxiliar General'!BZ$5,FALSE)</f>
        <v>0</v>
      </c>
      <c r="CF380" s="26" t="str">
        <f>+IF(VLOOKUP($B380,'Lista Puestos Valorados'!$B$11:$BK$510,MATCH('Auxiliar General'!BZ$4,'Lista Puestos Valorados'!$B$10:$BK$10,0),0)="","No relevante",VLOOKUP($B380,'Lista Puestos Valorados'!$B$11:$BK$510,MATCH('Auxiliar General'!BZ$4,'Lista Puestos Valorados'!$B$10:$BK$10,0),0))</f>
        <v>No relevante</v>
      </c>
      <c r="CG380" s="26">
        <f>+HLOOKUP(CF380,Sistema_Puntos!$Q$5:$Y$43,'Auxiliar General'!CB$5,FALSE)</f>
        <v>0</v>
      </c>
      <c r="CH380" s="29"/>
      <c r="CI380" s="29"/>
    </row>
    <row r="381" spans="2:87" ht="17.55" customHeight="1">
      <c r="B381" s="26">
        <f>+'Listado de Puestos'!B381</f>
        <v>371</v>
      </c>
      <c r="C381" s="26" t="str">
        <f>+IF('Lista Puestos Valorados'!C381="","",'Lista Puestos Valorados'!C381)</f>
        <v/>
      </c>
      <c r="D381" s="26" t="str">
        <f>+IF('Lista Puestos Valorados'!D381="","",'Lista Puestos Valorados'!D381)</f>
        <v/>
      </c>
      <c r="E381" s="26" t="str">
        <f>+IF('Lista Puestos Valorados'!E381="","",'Lista Puestos Valorados'!E381)</f>
        <v/>
      </c>
      <c r="F381" s="26" t="str">
        <f>+IF('Lista Puestos Valorados'!F381="","",'Lista Puestos Valorados'!F381)</f>
        <v/>
      </c>
      <c r="G381" s="26" t="str">
        <f>+IF('Lista Puestos Valorados'!G381="","",'Lista Puestos Valorados'!G381)</f>
        <v/>
      </c>
      <c r="H381" s="26" t="str">
        <f>+IF('Lista Puestos Valorados'!H381="","",'Lista Puestos Valorados'!H381)</f>
        <v/>
      </c>
      <c r="I381" s="26" t="str">
        <f>+IF('Lista Puestos Valorados'!I381="","",'Lista Puestos Valorados'!I381)</f>
        <v/>
      </c>
      <c r="J381" s="118" t="e">
        <f t="array" ref="J381">+IF(L381="","",_xlfn.IFS(L381&lt;='Cortes de Agrupacion'!$F$15,'Cortes de Agrupacion'!$E$15,'Resultados General'!L381&lt;='Cortes de Agrupacion'!$F$14,'Cortes de Agrupacion'!$E$14,'Resultados General'!L381&lt;='Cortes de Agrupacion'!$F$13,'Cortes de Agrupacion'!$E$13,L381&lt;='Cortes de Agrupacion'!$F$12,'Cortes de Agrupacion'!$E$12,'Resultados General'!L381&lt;='Cortes de Agrupacion'!$F$11,'Cortes de Agrupacion'!$E$11,'Resultados General'!L381&lt;='Cortes de Agrupacion'!$F$10,'Cortes de Agrupacion'!$E$10,'Resultados General'!L381&lt;='Cortes de Agrupacion'!$F$9,'Cortes de Agrupacion'!$E$9,'Resultados General'!L381&lt;='Cortes de Agrupacion'!$F$8,'Cortes de Agrupacion'!$E$8,'Resultados General'!L381&lt;='Cortes de Agrupacion'!$F$7,'Cortes de Agrupacion'!$E$7,'Resultados General'!L381&lt;='Cortes de Agrupacion'!$F$6,'Cortes de Agrupacion'!$E$6))</f>
        <v>#VALUE!</v>
      </c>
      <c r="K381" s="118" t="str">
        <f t="shared" si="10"/>
        <v/>
      </c>
      <c r="L381" s="124" t="e">
        <f>#VALUE!</f>
        <v>#VALUE!</v>
      </c>
      <c r="M381" s="26" t="e">
        <f ca="1">+_xlfn.IFNA(VLOOKUP(C381,'Distribución de puestos'!$B$8:$I$507,8,0),"")</f>
        <v>#NAME?</v>
      </c>
      <c r="N381" s="26" t="str">
        <f>+IF(VLOOKUP($B381,'Lista Puestos Valorados'!$B$11:$BK$510,MATCH('Auxiliar General'!H$4,'Lista Puestos Valorados'!$B$10:$BK$10,0),0)="","No relevante",VLOOKUP($B381,'Lista Puestos Valorados'!$B$11:$BK$510,MATCH('Auxiliar General'!H$4,'Lista Puestos Valorados'!$B$10:$BK$10,0),0))</f>
        <v>No relevante</v>
      </c>
      <c r="O381" s="26">
        <f>+HLOOKUP(N381,Sistema_Puntos!$Q$5:$Y$43,'Auxiliar General'!J$5,FALSE)</f>
        <v>0</v>
      </c>
      <c r="P381" s="26" t="str">
        <f>+IF(VLOOKUP($B381,'Lista Puestos Valorados'!$B$11:$BK$510,MATCH('Auxiliar General'!J$4,'Lista Puestos Valorados'!$B$10:$BK$10,0),0)="","No relevante",VLOOKUP($B381,'Lista Puestos Valorados'!$B$11:$BK$510,MATCH('Auxiliar General'!J$4,'Lista Puestos Valorados'!$B$10:$BK$10,0),0))</f>
        <v>No relevante</v>
      </c>
      <c r="Q381" s="26">
        <f>+HLOOKUP(P381,Sistema_Puntos!$Q$5:$Y$43,'Auxiliar General'!L$5,FALSE)</f>
        <v>0</v>
      </c>
      <c r="R381" s="26" t="str">
        <f>+IF(VLOOKUP($B381,'Lista Puestos Valorados'!$B$11:$BK$510,MATCH('Auxiliar General'!L$4,'Lista Puestos Valorados'!$B$10:$BK$10,0),0)="","No relevante",VLOOKUP($B381,'Lista Puestos Valorados'!$B$11:$BK$510,MATCH('Auxiliar General'!L$4,'Lista Puestos Valorados'!$B$10:$BK$10,0),0))</f>
        <v>No relevante</v>
      </c>
      <c r="S381" s="26">
        <f>+HLOOKUP(R381,Sistema_Puntos!$Q$5:$Y$43,'Auxiliar General'!N$5,FALSE)</f>
        <v>0</v>
      </c>
      <c r="T381" s="26" t="str">
        <f>+IF(VLOOKUP($B381,'Lista Puestos Valorados'!$B$11:$BK$510,MATCH('Auxiliar General'!N$4,'Lista Puestos Valorados'!$B$10:$BK$10,0),0)="","No relevante",VLOOKUP($B381,'Lista Puestos Valorados'!$B$11:$BK$510,MATCH('Auxiliar General'!N$4,'Lista Puestos Valorados'!$B$10:$BK$10,0),0))</f>
        <v>No relevante</v>
      </c>
      <c r="U381" s="26">
        <f>+HLOOKUP(T381,Sistema_Puntos!$Q$5:$Y$43,'Auxiliar General'!P$5,FALSE)</f>
        <v>0</v>
      </c>
      <c r="V381" s="26" t="str">
        <f>+IF(VLOOKUP($B381,'Lista Puestos Valorados'!$B$11:$BK$510,MATCH('Auxiliar General'!P$4,'Lista Puestos Valorados'!$B$10:$BK$10,0),0)="","No relevante",VLOOKUP($B381,'Lista Puestos Valorados'!$B$11:$BK$510,MATCH('Auxiliar General'!P$4,'Lista Puestos Valorados'!$B$10:$BK$10,0),0))</f>
        <v>No relevante</v>
      </c>
      <c r="W381" s="26">
        <f>+HLOOKUP(V381,Sistema_Puntos!$Q$5:$Y$43,'Auxiliar General'!R$5,FALSE)</f>
        <v>0</v>
      </c>
      <c r="X381" s="26" t="str">
        <f>+IF(VLOOKUP($B381,'Lista Puestos Valorados'!$B$11:$BK$510,MATCH('Auxiliar General'!R$4,'Lista Puestos Valorados'!$B$10:$BK$10,0),0)="","No relevante",VLOOKUP($B381,'Lista Puestos Valorados'!$B$11:$BK$510,MATCH('Auxiliar General'!R$4,'Lista Puestos Valorados'!$B$10:$BK$10,0),0))</f>
        <v>No relevante</v>
      </c>
      <c r="Y381" s="26">
        <f>+HLOOKUP(X381,Sistema_Puntos!$Q$5:$Y$43,'Auxiliar General'!T$5,FALSE)</f>
        <v>0</v>
      </c>
      <c r="Z381" s="26" t="str">
        <f>+IF(VLOOKUP($B381,'Lista Puestos Valorados'!$B$11:$BK$510,MATCH('Auxiliar General'!T$4,'Lista Puestos Valorados'!$B$10:$BK$10,0),0)="","No relevante",VLOOKUP($B381,'Lista Puestos Valorados'!$B$11:$BK$510,MATCH('Auxiliar General'!T$4,'Lista Puestos Valorados'!$B$10:$BK$10,0),0))</f>
        <v>No relevante</v>
      </c>
      <c r="AA381" s="26">
        <f>+HLOOKUP(Z381,Sistema_Puntos!$Q$5:$Y$43,'Auxiliar General'!V$5,FALSE)</f>
        <v>0</v>
      </c>
      <c r="AB381" s="26" t="str">
        <f>+IF(VLOOKUP($B381,'Lista Puestos Valorados'!$B$11:$BK$510,MATCH('Auxiliar General'!V$4,'Lista Puestos Valorados'!$B$10:$BK$10,0),0)="","No relevante",VLOOKUP($B381,'Lista Puestos Valorados'!$B$11:$BK$510,MATCH('Auxiliar General'!V$4,'Lista Puestos Valorados'!$B$10:$BK$10,0),0))</f>
        <v>No relevante</v>
      </c>
      <c r="AC381" s="26">
        <f>+HLOOKUP(AB381,Sistema_Puntos!$Q$5:$Y$43,'Auxiliar General'!X$5,FALSE)</f>
        <v>0</v>
      </c>
      <c r="AD381" s="26" t="str">
        <f>+IF(VLOOKUP($B381,'Lista Puestos Valorados'!$B$11:$BK$510,MATCH('Auxiliar General'!X$4,'Lista Puestos Valorados'!$B$10:$BK$10,0),0)="","No relevante",VLOOKUP($B381,'Lista Puestos Valorados'!$B$11:$BK$510,MATCH('Auxiliar General'!X$4,'Lista Puestos Valorados'!$B$10:$BK$10,0),0))</f>
        <v>No relevante</v>
      </c>
      <c r="AE381" s="26">
        <f>+HLOOKUP(AD381,Sistema_Puntos!$Q$5:$Y$43,'Auxiliar General'!Z$5,FALSE)</f>
        <v>0</v>
      </c>
      <c r="AF381" s="26" t="str">
        <f>+IF(VLOOKUP($B381,'Lista Puestos Valorados'!$B$11:$BK$510,MATCH('Auxiliar General'!Z$4,'Lista Puestos Valorados'!$B$10:$BK$10,0),0)="","No relevante",VLOOKUP($B381,'Lista Puestos Valorados'!$B$11:$BK$510,MATCH('Auxiliar General'!Z$4,'Lista Puestos Valorados'!$B$10:$BK$10,0),0))</f>
        <v>No relevante</v>
      </c>
      <c r="AG381" s="26">
        <f>+HLOOKUP(AF381,Sistema_Puntos!$Q$5:$Y$43,'Auxiliar General'!AB$5,FALSE)</f>
        <v>0</v>
      </c>
      <c r="AH381" s="26" t="str">
        <f>+IF(VLOOKUP($B381,'Lista Puestos Valorados'!$B$11:$BK$510,MATCH('Auxiliar General'!AB$4,'Lista Puestos Valorados'!$B$10:$BK$10,0),0)="","No relevante",VLOOKUP($B381,'Lista Puestos Valorados'!$B$11:$BK$510,MATCH('Auxiliar General'!AB$4,'Lista Puestos Valorados'!$B$10:$BK$10,0),0))</f>
        <v>No relevante</v>
      </c>
      <c r="AI381" s="26">
        <f>+HLOOKUP(AH381,Sistema_Puntos!$Q$5:$Y$43,'Auxiliar General'!AD$5,FALSE)</f>
        <v>0</v>
      </c>
      <c r="AJ381" s="26" t="str">
        <f>+IF(VLOOKUP($B381,'Lista Puestos Valorados'!$B$11:$BK$510,MATCH('Auxiliar General'!AD$4,'Lista Puestos Valorados'!$B$10:$BK$10,0),0)="","No relevante",VLOOKUP($B381,'Lista Puestos Valorados'!$B$11:$BK$510,MATCH('Auxiliar General'!AD$4,'Lista Puestos Valorados'!$B$10:$BK$10,0),0))</f>
        <v>No relevante</v>
      </c>
      <c r="AK381" s="26">
        <f>+HLOOKUP(AJ381,Sistema_Puntos!$Q$5:$Y$43,'Auxiliar General'!AF$5,FALSE)</f>
        <v>0</v>
      </c>
      <c r="AL381" s="26" t="str">
        <f>+IF(VLOOKUP($B381,'Lista Puestos Valorados'!$B$11:$BK$510,MATCH('Auxiliar General'!AF$4,'Lista Puestos Valorados'!$B$10:$BK$10,0),0)="","No relevante",VLOOKUP($B381,'Lista Puestos Valorados'!$B$11:$BK$510,MATCH('Auxiliar General'!AF$4,'Lista Puestos Valorados'!$B$10:$BK$10,0),0))</f>
        <v>No relevante</v>
      </c>
      <c r="AM381" s="26">
        <f>+HLOOKUP(AL381,Sistema_Puntos!$Q$5:$Y$43,'Auxiliar General'!AH$5,FALSE)</f>
        <v>0</v>
      </c>
      <c r="AN381" s="26" t="str">
        <f>+IF(VLOOKUP($B381,'Lista Puestos Valorados'!$B$11:$BK$510,MATCH('Auxiliar General'!AH$4,'Lista Puestos Valorados'!$B$10:$BK$10,0),0)="","No relevante",VLOOKUP($B381,'Lista Puestos Valorados'!$B$11:$BK$510,MATCH('Auxiliar General'!AH$4,'Lista Puestos Valorados'!$B$10:$BK$10,0),0))</f>
        <v>No relevante</v>
      </c>
      <c r="AO381" s="26">
        <f>+HLOOKUP(AN381,Sistema_Puntos!$Q$5:$Y$43,'Auxiliar General'!AJ$5,FALSE)</f>
        <v>0</v>
      </c>
      <c r="AP381" s="26" t="str">
        <f>+IF(VLOOKUP($B381,'Lista Puestos Valorados'!$B$11:$BK$510,MATCH('Auxiliar General'!AJ$4,'Lista Puestos Valorados'!$B$10:$BK$10,0),0)="","No relevante",VLOOKUP($B381,'Lista Puestos Valorados'!$B$11:$BK$510,MATCH('Auxiliar General'!AJ$4,'Lista Puestos Valorados'!$B$10:$BK$10,0),0))</f>
        <v>No relevante</v>
      </c>
      <c r="AQ381" s="26">
        <f>+HLOOKUP(AP381,Sistema_Puntos!$Q$5:$Y$43,'Auxiliar General'!AL$5,FALSE)</f>
        <v>0</v>
      </c>
      <c r="AR381" s="26" t="str">
        <f>+IF(VLOOKUP($B381,'Lista Puestos Valorados'!$B$11:$BK$510,MATCH('Auxiliar General'!AL$4,'Lista Puestos Valorados'!$B$10:$BK$10,0),0)="","No relevante",VLOOKUP($B381,'Lista Puestos Valorados'!$B$11:$BK$510,MATCH('Auxiliar General'!AL$4,'Lista Puestos Valorados'!$B$10:$BK$10,0),0))</f>
        <v>No relevante</v>
      </c>
      <c r="AS381" s="26">
        <f>+HLOOKUP(AR381,Sistema_Puntos!$Q$5:$Y$43,'Auxiliar General'!AN$5,FALSE)</f>
        <v>0</v>
      </c>
      <c r="AT381" s="26" t="str">
        <f>+IF(VLOOKUP($B381,'Lista Puestos Valorados'!$B$11:$BK$510,MATCH('Auxiliar General'!AN$4,'Lista Puestos Valorados'!$B$10:$BK$10,0),0)="","No relevante",VLOOKUP($B381,'Lista Puestos Valorados'!$B$11:$BK$510,MATCH('Auxiliar General'!AN$4,'Lista Puestos Valorados'!$B$10:$BK$10,0),0))</f>
        <v>No relevante</v>
      </c>
      <c r="AU381" s="26">
        <f>+HLOOKUP(AT381,Sistema_Puntos!$Q$5:$Y$43,'Auxiliar General'!AP$5,FALSE)</f>
        <v>0</v>
      </c>
      <c r="AV381" s="26" t="str">
        <f>+IF(VLOOKUP($B381,'Lista Puestos Valorados'!$B$11:$BK$510,MATCH('Auxiliar General'!AP$4,'Lista Puestos Valorados'!$B$10:$BK$10,0),0)="","No relevante",VLOOKUP($B381,'Lista Puestos Valorados'!$B$11:$BK$510,MATCH('Auxiliar General'!AP$4,'Lista Puestos Valorados'!$B$10:$BK$10,0),0))</f>
        <v>No relevante</v>
      </c>
      <c r="AW381" s="26">
        <f>+HLOOKUP(AV381,Sistema_Puntos!$Q$5:$Y$43,'Auxiliar General'!AR$5,FALSE)</f>
        <v>0</v>
      </c>
      <c r="AX381" s="26" t="str">
        <f>+IF(VLOOKUP($B381,'Lista Puestos Valorados'!$B$11:$BK$510,MATCH('Auxiliar General'!AR$4,'Lista Puestos Valorados'!$B$10:$BK$10,0),0)="","No relevante",VLOOKUP($B381,'Lista Puestos Valorados'!$B$11:$BK$510,MATCH('Auxiliar General'!AR$4,'Lista Puestos Valorados'!$B$10:$BK$10,0),0))</f>
        <v>No relevante</v>
      </c>
      <c r="AY381" s="26">
        <f>+HLOOKUP(AX381,Sistema_Puntos!$Q$5:$Y$43,'Auxiliar General'!AT$5,FALSE)</f>
        <v>0</v>
      </c>
      <c r="AZ381" s="26" t="str">
        <f>+IF(VLOOKUP($B381,'Lista Puestos Valorados'!$B$11:$BK$510,MATCH('Auxiliar General'!AT$4,'Lista Puestos Valorados'!$B$10:$BK$10,0),0)="","No relevante",VLOOKUP($B381,'Lista Puestos Valorados'!$B$11:$BK$510,MATCH('Auxiliar General'!AT$4,'Lista Puestos Valorados'!$B$10:$BK$10,0),0))</f>
        <v>No relevante</v>
      </c>
      <c r="BA381" s="26">
        <f>+HLOOKUP(AZ381,Sistema_Puntos!$Q$5:$Y$43,'Auxiliar General'!AV$5,FALSE)</f>
        <v>0</v>
      </c>
      <c r="BB381" s="26" t="str">
        <f>+IF(VLOOKUP($B381,'Lista Puestos Valorados'!$B$11:$BK$510,MATCH('Auxiliar General'!AV$4,'Lista Puestos Valorados'!$B$10:$BK$10,0),0)="","No relevante",VLOOKUP($B381,'Lista Puestos Valorados'!$B$11:$BK$510,MATCH('Auxiliar General'!AV$4,'Lista Puestos Valorados'!$B$10:$BK$10,0),0))</f>
        <v>No relevante</v>
      </c>
      <c r="BC381" s="26">
        <f>+HLOOKUP(BB381,Sistema_Puntos!$Q$5:$Y$43,'Auxiliar General'!AX$5,FALSE)</f>
        <v>0</v>
      </c>
      <c r="BD381" s="26" t="str">
        <f>+IF(VLOOKUP($B381,'Lista Puestos Valorados'!$B$11:$BK$510,MATCH('Auxiliar General'!AX$4,'Lista Puestos Valorados'!$B$10:$BK$10,0),0)="","No relevante",VLOOKUP($B381,'Lista Puestos Valorados'!$B$11:$BK$510,MATCH('Auxiliar General'!AX$4,'Lista Puestos Valorados'!$B$10:$BK$10,0),0))</f>
        <v>No relevante</v>
      </c>
      <c r="BE381" s="26">
        <f>+HLOOKUP(BD381,Sistema_Puntos!$Q$5:$Y$43,'Auxiliar General'!AZ$5,FALSE)</f>
        <v>0</v>
      </c>
      <c r="BF381" s="26" t="str">
        <f>+IF(VLOOKUP($B381,'Lista Puestos Valorados'!$B$11:$BK$510,MATCH('Auxiliar General'!AZ$4,'Lista Puestos Valorados'!$B$10:$BK$10,0),0)="","No relevante",VLOOKUP($B381,'Lista Puestos Valorados'!$B$11:$BK$510,MATCH('Auxiliar General'!AZ$4,'Lista Puestos Valorados'!$B$10:$BK$10,0),0))</f>
        <v>No relevante</v>
      </c>
      <c r="BG381" s="26">
        <f>+HLOOKUP(BF381,Sistema_Puntos!$Q$5:$Y$43,'Auxiliar General'!BB$5,FALSE)</f>
        <v>0</v>
      </c>
      <c r="BH381" s="26" t="str">
        <f>+IF(VLOOKUP($B381,'Lista Puestos Valorados'!$B$11:$BK$510,MATCH('Auxiliar General'!BB$4,'Lista Puestos Valorados'!$B$10:$BK$10,0),0)="","No relevante",VLOOKUP($B381,'Lista Puestos Valorados'!$B$11:$BK$510,MATCH('Auxiliar General'!BB$4,'Lista Puestos Valorados'!$B$10:$BK$10,0),0))</f>
        <v>No relevante</v>
      </c>
      <c r="BI381" s="26">
        <f>+HLOOKUP(BH381,Sistema_Puntos!$Q$5:$Y$43,'Auxiliar General'!BD$5,FALSE)</f>
        <v>0</v>
      </c>
      <c r="BJ381" s="26" t="str">
        <f>+IF(VLOOKUP($B381,'Lista Puestos Valorados'!$B$11:$BK$510,MATCH('Auxiliar General'!BD$4,'Lista Puestos Valorados'!$B$10:$BK$10,0),0)="","No relevante",VLOOKUP($B381,'Lista Puestos Valorados'!$B$11:$BK$510,MATCH('Auxiliar General'!BD$4,'Lista Puestos Valorados'!$B$10:$BK$10,0),0))</f>
        <v>No relevante</v>
      </c>
      <c r="BK381" s="26">
        <f>+HLOOKUP(BJ381,Sistema_Puntos!$Q$5:$Y$43,'Auxiliar General'!BF$5,FALSE)</f>
        <v>0</v>
      </c>
      <c r="BL381" s="26" t="str">
        <f>+IF(VLOOKUP($B381,'Lista Puestos Valorados'!$B$11:$BK$510,MATCH('Auxiliar General'!BF$4,'Lista Puestos Valorados'!$B$10:$BK$10,0),0)="","No relevante",VLOOKUP($B381,'Lista Puestos Valorados'!$B$11:$BK$510,MATCH('Auxiliar General'!BF$4,'Lista Puestos Valorados'!$B$10:$BK$10,0),0))</f>
        <v>No relevante</v>
      </c>
      <c r="BM381" s="26">
        <f>+HLOOKUP(BL381,Sistema_Puntos!$Q$5:$Y$43,'Auxiliar General'!BH$5,FALSE)</f>
        <v>0</v>
      </c>
      <c r="BN381" s="26" t="str">
        <f>+IF(VLOOKUP($B381,'Lista Puestos Valorados'!$B$11:$BK$510,MATCH('Auxiliar General'!BH$4,'Lista Puestos Valorados'!$B$10:$BK$10,0),0)="","No relevante",VLOOKUP($B381,'Lista Puestos Valorados'!$B$11:$BK$510,MATCH('Auxiliar General'!BH$4,'Lista Puestos Valorados'!$B$10:$BK$10,0),0))</f>
        <v>No relevante</v>
      </c>
      <c r="BO381" s="26">
        <f>+HLOOKUP(BN381,Sistema_Puntos!$Q$5:$Y$43,'Auxiliar General'!BJ$5,FALSE)</f>
        <v>0</v>
      </c>
      <c r="BP381" s="26" t="str">
        <f>+IF(VLOOKUP($B381,'Lista Puestos Valorados'!$B$11:$BK$510,MATCH('Auxiliar General'!BJ$4,'Lista Puestos Valorados'!$B$10:$BK$10,0),0)="","No relevante",VLOOKUP($B381,'Lista Puestos Valorados'!$B$11:$BK$510,MATCH('Auxiliar General'!BJ$4,'Lista Puestos Valorados'!$B$10:$BK$10,0),0))</f>
        <v>No relevante</v>
      </c>
      <c r="BQ381" s="26">
        <f>+HLOOKUP(BP381,Sistema_Puntos!$Q$5:$Y$43,'Auxiliar General'!BL$5,FALSE)</f>
        <v>0</v>
      </c>
      <c r="BR381" s="26" t="str">
        <f>+IF(VLOOKUP($B381,'Lista Puestos Valorados'!$B$11:$BK$510,MATCH('Auxiliar General'!BL$4,'Lista Puestos Valorados'!$B$10:$BK$10,0),0)="","No relevante",VLOOKUP($B381,'Lista Puestos Valorados'!$B$11:$BK$510,MATCH('Auxiliar General'!BL$4,'Lista Puestos Valorados'!$B$10:$BK$10,0),0))</f>
        <v>No relevante</v>
      </c>
      <c r="BS381" s="26">
        <f>+HLOOKUP(BR381,Sistema_Puntos!$Q$5:$Y$43,'Auxiliar General'!BN$5,FALSE)</f>
        <v>0</v>
      </c>
      <c r="BT381" s="26" t="str">
        <f>+IF(VLOOKUP($B381,'Lista Puestos Valorados'!$B$11:$BK$510,MATCH('Auxiliar General'!BN$4,'Lista Puestos Valorados'!$B$10:$BK$10,0),0)="","No relevante",VLOOKUP($B381,'Lista Puestos Valorados'!$B$11:$BK$510,MATCH('Auxiliar General'!BN$4,'Lista Puestos Valorados'!$B$10:$BK$10,0),0))</f>
        <v>No relevante</v>
      </c>
      <c r="BU381" s="26">
        <f>+HLOOKUP(BT381,Sistema_Puntos!$Q$5:$Y$43,'Auxiliar General'!BP$5,FALSE)</f>
        <v>0</v>
      </c>
      <c r="BV381" s="26" t="str">
        <f>+IF(VLOOKUP($B381,'Lista Puestos Valorados'!$B$11:$BK$510,MATCH('Auxiliar General'!BP$4,'Lista Puestos Valorados'!$B$10:$BK$10,0),0)="","No relevante",VLOOKUP($B381,'Lista Puestos Valorados'!$B$11:$BK$510,MATCH('Auxiliar General'!BP$4,'Lista Puestos Valorados'!$B$10:$BK$10,0),0))</f>
        <v>No relevante</v>
      </c>
      <c r="BW381" s="26">
        <f>+HLOOKUP(BV381,Sistema_Puntos!$Q$5:$Y$43,'Auxiliar General'!BR$5,FALSE)</f>
        <v>0</v>
      </c>
      <c r="BX381" s="26" t="str">
        <f>+IF(VLOOKUP($B381,'Lista Puestos Valorados'!$B$11:$BK$510,MATCH('Auxiliar General'!BR$4,'Lista Puestos Valorados'!$B$10:$BK$10,0),0)="","No relevante",VLOOKUP($B381,'Lista Puestos Valorados'!$B$11:$BK$510,MATCH('Auxiliar General'!BR$4,'Lista Puestos Valorados'!$B$10:$BK$10,0),0))</f>
        <v>No relevante</v>
      </c>
      <c r="BY381" s="26">
        <f>+HLOOKUP(BX381,Sistema_Puntos!$Q$5:$Y$43,'Auxiliar General'!BT$5,FALSE)</f>
        <v>0</v>
      </c>
      <c r="BZ381" s="26" t="str">
        <f>+IF(VLOOKUP($B381,'Lista Puestos Valorados'!$B$11:$BK$510,MATCH('Auxiliar General'!BT$4,'Lista Puestos Valorados'!$B$10:$BK$10,0),0)="","No relevante",VLOOKUP($B381,'Lista Puestos Valorados'!$B$11:$BK$510,MATCH('Auxiliar General'!BT$4,'Lista Puestos Valorados'!$B$10:$BK$10,0),0))</f>
        <v>No relevante</v>
      </c>
      <c r="CA381" s="26">
        <f>+HLOOKUP(BZ381,Sistema_Puntos!$Q$5:$Y$43,'Auxiliar General'!BV$5,FALSE)</f>
        <v>0</v>
      </c>
      <c r="CB381" s="26" t="str">
        <f>+IF(VLOOKUP($B381,'Lista Puestos Valorados'!$B$11:$BK$510,MATCH('Auxiliar General'!BV$4,'Lista Puestos Valorados'!$B$10:$BK$10,0),0)="","No relevante",VLOOKUP($B381,'Lista Puestos Valorados'!$B$11:$BK$510,MATCH('Auxiliar General'!BV$4,'Lista Puestos Valorados'!$B$10:$BK$10,0),0))</f>
        <v>No relevante</v>
      </c>
      <c r="CC381" s="26">
        <f>+HLOOKUP(CB381,Sistema_Puntos!$Q$5:$Y$43,'Auxiliar General'!BX$5,FALSE)</f>
        <v>0</v>
      </c>
      <c r="CD381" s="26" t="str">
        <f>+IF(VLOOKUP($B381,'Lista Puestos Valorados'!$B$11:$BK$510,MATCH('Auxiliar General'!BX$4,'Lista Puestos Valorados'!$B$10:$BK$10,0),0)="","No relevante",VLOOKUP($B381,'Lista Puestos Valorados'!$B$11:$BK$510,MATCH('Auxiliar General'!BX$4,'Lista Puestos Valorados'!$B$10:$BK$10,0),0))</f>
        <v>No relevante</v>
      </c>
      <c r="CE381" s="26">
        <f>+HLOOKUP(CD381,Sistema_Puntos!$Q$5:$Y$43,'Auxiliar General'!BZ$5,FALSE)</f>
        <v>0</v>
      </c>
      <c r="CF381" s="26" t="str">
        <f>+IF(VLOOKUP($B381,'Lista Puestos Valorados'!$B$11:$BK$510,MATCH('Auxiliar General'!BZ$4,'Lista Puestos Valorados'!$B$10:$BK$10,0),0)="","No relevante",VLOOKUP($B381,'Lista Puestos Valorados'!$B$11:$BK$510,MATCH('Auxiliar General'!BZ$4,'Lista Puestos Valorados'!$B$10:$BK$10,0),0))</f>
        <v>No relevante</v>
      </c>
      <c r="CG381" s="26">
        <f>+HLOOKUP(CF381,Sistema_Puntos!$Q$5:$Y$43,'Auxiliar General'!CB$5,FALSE)</f>
        <v>0</v>
      </c>
      <c r="CH381" s="29"/>
      <c r="CI381" s="29"/>
    </row>
    <row r="382" spans="2:87" ht="17.55" customHeight="1">
      <c r="B382" s="26">
        <f>+'Listado de Puestos'!B382</f>
        <v>372</v>
      </c>
      <c r="C382" s="26" t="str">
        <f>+IF('Lista Puestos Valorados'!C382="","",'Lista Puestos Valorados'!C382)</f>
        <v/>
      </c>
      <c r="D382" s="26" t="str">
        <f>+IF('Lista Puestos Valorados'!D382="","",'Lista Puestos Valorados'!D382)</f>
        <v/>
      </c>
      <c r="E382" s="26" t="str">
        <f>+IF('Lista Puestos Valorados'!E382="","",'Lista Puestos Valorados'!E382)</f>
        <v/>
      </c>
      <c r="F382" s="26" t="str">
        <f>+IF('Lista Puestos Valorados'!F382="","",'Lista Puestos Valorados'!F382)</f>
        <v/>
      </c>
      <c r="G382" s="26" t="str">
        <f>+IF('Lista Puestos Valorados'!G382="","",'Lista Puestos Valorados'!G382)</f>
        <v/>
      </c>
      <c r="H382" s="26" t="str">
        <f>+IF('Lista Puestos Valorados'!H382="","",'Lista Puestos Valorados'!H382)</f>
        <v/>
      </c>
      <c r="I382" s="26" t="str">
        <f>+IF('Lista Puestos Valorados'!I382="","",'Lista Puestos Valorados'!I382)</f>
        <v/>
      </c>
      <c r="J382" s="118" t="e">
        <f t="array" ref="J382">+IF(L382="","",_xlfn.IFS(L382&lt;='Cortes de Agrupacion'!$F$15,'Cortes de Agrupacion'!$E$15,'Resultados General'!L382&lt;='Cortes de Agrupacion'!$F$14,'Cortes de Agrupacion'!$E$14,'Resultados General'!L382&lt;='Cortes de Agrupacion'!$F$13,'Cortes de Agrupacion'!$E$13,L382&lt;='Cortes de Agrupacion'!$F$12,'Cortes de Agrupacion'!$E$12,'Resultados General'!L382&lt;='Cortes de Agrupacion'!$F$11,'Cortes de Agrupacion'!$E$11,'Resultados General'!L382&lt;='Cortes de Agrupacion'!$F$10,'Cortes de Agrupacion'!$E$10,'Resultados General'!L382&lt;='Cortes de Agrupacion'!$F$9,'Cortes de Agrupacion'!$E$9,'Resultados General'!L382&lt;='Cortes de Agrupacion'!$F$8,'Cortes de Agrupacion'!$E$8,'Resultados General'!L382&lt;='Cortes de Agrupacion'!$F$7,'Cortes de Agrupacion'!$E$7,'Resultados General'!L382&lt;='Cortes de Agrupacion'!$F$6,'Cortes de Agrupacion'!$E$6))</f>
        <v>#VALUE!</v>
      </c>
      <c r="K382" s="118" t="str">
        <f t="shared" si="10"/>
        <v/>
      </c>
      <c r="L382" s="124" t="e">
        <f>#VALUE!</f>
        <v>#VALUE!</v>
      </c>
      <c r="M382" s="26" t="e">
        <f ca="1">+_xlfn.IFNA(VLOOKUP(C382,'Distribución de puestos'!$B$8:$I$507,8,0),"")</f>
        <v>#NAME?</v>
      </c>
      <c r="N382" s="26" t="str">
        <f>+IF(VLOOKUP($B382,'Lista Puestos Valorados'!$B$11:$BK$510,MATCH('Auxiliar General'!H$4,'Lista Puestos Valorados'!$B$10:$BK$10,0),0)="","No relevante",VLOOKUP($B382,'Lista Puestos Valorados'!$B$11:$BK$510,MATCH('Auxiliar General'!H$4,'Lista Puestos Valorados'!$B$10:$BK$10,0),0))</f>
        <v>No relevante</v>
      </c>
      <c r="O382" s="26">
        <f>+HLOOKUP(N382,Sistema_Puntos!$Q$5:$Y$43,'Auxiliar General'!J$5,FALSE)</f>
        <v>0</v>
      </c>
      <c r="P382" s="26" t="str">
        <f>+IF(VLOOKUP($B382,'Lista Puestos Valorados'!$B$11:$BK$510,MATCH('Auxiliar General'!J$4,'Lista Puestos Valorados'!$B$10:$BK$10,0),0)="","No relevante",VLOOKUP($B382,'Lista Puestos Valorados'!$B$11:$BK$510,MATCH('Auxiliar General'!J$4,'Lista Puestos Valorados'!$B$10:$BK$10,0),0))</f>
        <v>No relevante</v>
      </c>
      <c r="Q382" s="26">
        <f>+HLOOKUP(P382,Sistema_Puntos!$Q$5:$Y$43,'Auxiliar General'!L$5,FALSE)</f>
        <v>0</v>
      </c>
      <c r="R382" s="26" t="str">
        <f>+IF(VLOOKUP($B382,'Lista Puestos Valorados'!$B$11:$BK$510,MATCH('Auxiliar General'!L$4,'Lista Puestos Valorados'!$B$10:$BK$10,0),0)="","No relevante",VLOOKUP($B382,'Lista Puestos Valorados'!$B$11:$BK$510,MATCH('Auxiliar General'!L$4,'Lista Puestos Valorados'!$B$10:$BK$10,0),0))</f>
        <v>No relevante</v>
      </c>
      <c r="S382" s="26">
        <f>+HLOOKUP(R382,Sistema_Puntos!$Q$5:$Y$43,'Auxiliar General'!N$5,FALSE)</f>
        <v>0</v>
      </c>
      <c r="T382" s="26" t="str">
        <f>+IF(VLOOKUP($B382,'Lista Puestos Valorados'!$B$11:$BK$510,MATCH('Auxiliar General'!N$4,'Lista Puestos Valorados'!$B$10:$BK$10,0),0)="","No relevante",VLOOKUP($B382,'Lista Puestos Valorados'!$B$11:$BK$510,MATCH('Auxiliar General'!N$4,'Lista Puestos Valorados'!$B$10:$BK$10,0),0))</f>
        <v>No relevante</v>
      </c>
      <c r="U382" s="26">
        <f>+HLOOKUP(T382,Sistema_Puntos!$Q$5:$Y$43,'Auxiliar General'!P$5,FALSE)</f>
        <v>0</v>
      </c>
      <c r="V382" s="26" t="str">
        <f>+IF(VLOOKUP($B382,'Lista Puestos Valorados'!$B$11:$BK$510,MATCH('Auxiliar General'!P$4,'Lista Puestos Valorados'!$B$10:$BK$10,0),0)="","No relevante",VLOOKUP($B382,'Lista Puestos Valorados'!$B$11:$BK$510,MATCH('Auxiliar General'!P$4,'Lista Puestos Valorados'!$B$10:$BK$10,0),0))</f>
        <v>No relevante</v>
      </c>
      <c r="W382" s="26">
        <f>+HLOOKUP(V382,Sistema_Puntos!$Q$5:$Y$43,'Auxiliar General'!R$5,FALSE)</f>
        <v>0</v>
      </c>
      <c r="X382" s="26" t="str">
        <f>+IF(VLOOKUP($B382,'Lista Puestos Valorados'!$B$11:$BK$510,MATCH('Auxiliar General'!R$4,'Lista Puestos Valorados'!$B$10:$BK$10,0),0)="","No relevante",VLOOKUP($B382,'Lista Puestos Valorados'!$B$11:$BK$510,MATCH('Auxiliar General'!R$4,'Lista Puestos Valorados'!$B$10:$BK$10,0),0))</f>
        <v>No relevante</v>
      </c>
      <c r="Y382" s="26">
        <f>+HLOOKUP(X382,Sistema_Puntos!$Q$5:$Y$43,'Auxiliar General'!T$5,FALSE)</f>
        <v>0</v>
      </c>
      <c r="Z382" s="26" t="str">
        <f>+IF(VLOOKUP($B382,'Lista Puestos Valorados'!$B$11:$BK$510,MATCH('Auxiliar General'!T$4,'Lista Puestos Valorados'!$B$10:$BK$10,0),0)="","No relevante",VLOOKUP($B382,'Lista Puestos Valorados'!$B$11:$BK$510,MATCH('Auxiliar General'!T$4,'Lista Puestos Valorados'!$B$10:$BK$10,0),0))</f>
        <v>No relevante</v>
      </c>
      <c r="AA382" s="26">
        <f>+HLOOKUP(Z382,Sistema_Puntos!$Q$5:$Y$43,'Auxiliar General'!V$5,FALSE)</f>
        <v>0</v>
      </c>
      <c r="AB382" s="26" t="str">
        <f>+IF(VLOOKUP($B382,'Lista Puestos Valorados'!$B$11:$BK$510,MATCH('Auxiliar General'!V$4,'Lista Puestos Valorados'!$B$10:$BK$10,0),0)="","No relevante",VLOOKUP($B382,'Lista Puestos Valorados'!$B$11:$BK$510,MATCH('Auxiliar General'!V$4,'Lista Puestos Valorados'!$B$10:$BK$10,0),0))</f>
        <v>No relevante</v>
      </c>
      <c r="AC382" s="26">
        <f>+HLOOKUP(AB382,Sistema_Puntos!$Q$5:$Y$43,'Auxiliar General'!X$5,FALSE)</f>
        <v>0</v>
      </c>
      <c r="AD382" s="26" t="str">
        <f>+IF(VLOOKUP($B382,'Lista Puestos Valorados'!$B$11:$BK$510,MATCH('Auxiliar General'!X$4,'Lista Puestos Valorados'!$B$10:$BK$10,0),0)="","No relevante",VLOOKUP($B382,'Lista Puestos Valorados'!$B$11:$BK$510,MATCH('Auxiliar General'!X$4,'Lista Puestos Valorados'!$B$10:$BK$10,0),0))</f>
        <v>No relevante</v>
      </c>
      <c r="AE382" s="26">
        <f>+HLOOKUP(AD382,Sistema_Puntos!$Q$5:$Y$43,'Auxiliar General'!Z$5,FALSE)</f>
        <v>0</v>
      </c>
      <c r="AF382" s="26" t="str">
        <f>+IF(VLOOKUP($B382,'Lista Puestos Valorados'!$B$11:$BK$510,MATCH('Auxiliar General'!Z$4,'Lista Puestos Valorados'!$B$10:$BK$10,0),0)="","No relevante",VLOOKUP($B382,'Lista Puestos Valorados'!$B$11:$BK$510,MATCH('Auxiliar General'!Z$4,'Lista Puestos Valorados'!$B$10:$BK$10,0),0))</f>
        <v>No relevante</v>
      </c>
      <c r="AG382" s="26">
        <f>+HLOOKUP(AF382,Sistema_Puntos!$Q$5:$Y$43,'Auxiliar General'!AB$5,FALSE)</f>
        <v>0</v>
      </c>
      <c r="AH382" s="26" t="str">
        <f>+IF(VLOOKUP($B382,'Lista Puestos Valorados'!$B$11:$BK$510,MATCH('Auxiliar General'!AB$4,'Lista Puestos Valorados'!$B$10:$BK$10,0),0)="","No relevante",VLOOKUP($B382,'Lista Puestos Valorados'!$B$11:$BK$510,MATCH('Auxiliar General'!AB$4,'Lista Puestos Valorados'!$B$10:$BK$10,0),0))</f>
        <v>No relevante</v>
      </c>
      <c r="AI382" s="26">
        <f>+HLOOKUP(AH382,Sistema_Puntos!$Q$5:$Y$43,'Auxiliar General'!AD$5,FALSE)</f>
        <v>0</v>
      </c>
      <c r="AJ382" s="26" t="str">
        <f>+IF(VLOOKUP($B382,'Lista Puestos Valorados'!$B$11:$BK$510,MATCH('Auxiliar General'!AD$4,'Lista Puestos Valorados'!$B$10:$BK$10,0),0)="","No relevante",VLOOKUP($B382,'Lista Puestos Valorados'!$B$11:$BK$510,MATCH('Auxiliar General'!AD$4,'Lista Puestos Valorados'!$B$10:$BK$10,0),0))</f>
        <v>No relevante</v>
      </c>
      <c r="AK382" s="26">
        <f>+HLOOKUP(AJ382,Sistema_Puntos!$Q$5:$Y$43,'Auxiliar General'!AF$5,FALSE)</f>
        <v>0</v>
      </c>
      <c r="AL382" s="26" t="str">
        <f>+IF(VLOOKUP($B382,'Lista Puestos Valorados'!$B$11:$BK$510,MATCH('Auxiliar General'!AF$4,'Lista Puestos Valorados'!$B$10:$BK$10,0),0)="","No relevante",VLOOKUP($B382,'Lista Puestos Valorados'!$B$11:$BK$510,MATCH('Auxiliar General'!AF$4,'Lista Puestos Valorados'!$B$10:$BK$10,0),0))</f>
        <v>No relevante</v>
      </c>
      <c r="AM382" s="26">
        <f>+HLOOKUP(AL382,Sistema_Puntos!$Q$5:$Y$43,'Auxiliar General'!AH$5,FALSE)</f>
        <v>0</v>
      </c>
      <c r="AN382" s="26" t="str">
        <f>+IF(VLOOKUP($B382,'Lista Puestos Valorados'!$B$11:$BK$510,MATCH('Auxiliar General'!AH$4,'Lista Puestos Valorados'!$B$10:$BK$10,0),0)="","No relevante",VLOOKUP($B382,'Lista Puestos Valorados'!$B$11:$BK$510,MATCH('Auxiliar General'!AH$4,'Lista Puestos Valorados'!$B$10:$BK$10,0),0))</f>
        <v>No relevante</v>
      </c>
      <c r="AO382" s="26">
        <f>+HLOOKUP(AN382,Sistema_Puntos!$Q$5:$Y$43,'Auxiliar General'!AJ$5,FALSE)</f>
        <v>0</v>
      </c>
      <c r="AP382" s="26" t="str">
        <f>+IF(VLOOKUP($B382,'Lista Puestos Valorados'!$B$11:$BK$510,MATCH('Auxiliar General'!AJ$4,'Lista Puestos Valorados'!$B$10:$BK$10,0),0)="","No relevante",VLOOKUP($B382,'Lista Puestos Valorados'!$B$11:$BK$510,MATCH('Auxiliar General'!AJ$4,'Lista Puestos Valorados'!$B$10:$BK$10,0),0))</f>
        <v>No relevante</v>
      </c>
      <c r="AQ382" s="26">
        <f>+HLOOKUP(AP382,Sistema_Puntos!$Q$5:$Y$43,'Auxiliar General'!AL$5,FALSE)</f>
        <v>0</v>
      </c>
      <c r="AR382" s="26" t="str">
        <f>+IF(VLOOKUP($B382,'Lista Puestos Valorados'!$B$11:$BK$510,MATCH('Auxiliar General'!AL$4,'Lista Puestos Valorados'!$B$10:$BK$10,0),0)="","No relevante",VLOOKUP($B382,'Lista Puestos Valorados'!$B$11:$BK$510,MATCH('Auxiliar General'!AL$4,'Lista Puestos Valorados'!$B$10:$BK$10,0),0))</f>
        <v>No relevante</v>
      </c>
      <c r="AS382" s="26">
        <f>+HLOOKUP(AR382,Sistema_Puntos!$Q$5:$Y$43,'Auxiliar General'!AN$5,FALSE)</f>
        <v>0</v>
      </c>
      <c r="AT382" s="26" t="str">
        <f>+IF(VLOOKUP($B382,'Lista Puestos Valorados'!$B$11:$BK$510,MATCH('Auxiliar General'!AN$4,'Lista Puestos Valorados'!$B$10:$BK$10,0),0)="","No relevante",VLOOKUP($B382,'Lista Puestos Valorados'!$B$11:$BK$510,MATCH('Auxiliar General'!AN$4,'Lista Puestos Valorados'!$B$10:$BK$10,0),0))</f>
        <v>No relevante</v>
      </c>
      <c r="AU382" s="26">
        <f>+HLOOKUP(AT382,Sistema_Puntos!$Q$5:$Y$43,'Auxiliar General'!AP$5,FALSE)</f>
        <v>0</v>
      </c>
      <c r="AV382" s="26" t="str">
        <f>+IF(VLOOKUP($B382,'Lista Puestos Valorados'!$B$11:$BK$510,MATCH('Auxiliar General'!AP$4,'Lista Puestos Valorados'!$B$10:$BK$10,0),0)="","No relevante",VLOOKUP($B382,'Lista Puestos Valorados'!$B$11:$BK$510,MATCH('Auxiliar General'!AP$4,'Lista Puestos Valorados'!$B$10:$BK$10,0),0))</f>
        <v>No relevante</v>
      </c>
      <c r="AW382" s="26">
        <f>+HLOOKUP(AV382,Sistema_Puntos!$Q$5:$Y$43,'Auxiliar General'!AR$5,FALSE)</f>
        <v>0</v>
      </c>
      <c r="AX382" s="26" t="str">
        <f>+IF(VLOOKUP($B382,'Lista Puestos Valorados'!$B$11:$BK$510,MATCH('Auxiliar General'!AR$4,'Lista Puestos Valorados'!$B$10:$BK$10,0),0)="","No relevante",VLOOKUP($B382,'Lista Puestos Valorados'!$B$11:$BK$510,MATCH('Auxiliar General'!AR$4,'Lista Puestos Valorados'!$B$10:$BK$10,0),0))</f>
        <v>No relevante</v>
      </c>
      <c r="AY382" s="26">
        <f>+HLOOKUP(AX382,Sistema_Puntos!$Q$5:$Y$43,'Auxiliar General'!AT$5,FALSE)</f>
        <v>0</v>
      </c>
      <c r="AZ382" s="26" t="str">
        <f>+IF(VLOOKUP($B382,'Lista Puestos Valorados'!$B$11:$BK$510,MATCH('Auxiliar General'!AT$4,'Lista Puestos Valorados'!$B$10:$BK$10,0),0)="","No relevante",VLOOKUP($B382,'Lista Puestos Valorados'!$B$11:$BK$510,MATCH('Auxiliar General'!AT$4,'Lista Puestos Valorados'!$B$10:$BK$10,0),0))</f>
        <v>No relevante</v>
      </c>
      <c r="BA382" s="26">
        <f>+HLOOKUP(AZ382,Sistema_Puntos!$Q$5:$Y$43,'Auxiliar General'!AV$5,FALSE)</f>
        <v>0</v>
      </c>
      <c r="BB382" s="26" t="str">
        <f>+IF(VLOOKUP($B382,'Lista Puestos Valorados'!$B$11:$BK$510,MATCH('Auxiliar General'!AV$4,'Lista Puestos Valorados'!$B$10:$BK$10,0),0)="","No relevante",VLOOKUP($B382,'Lista Puestos Valorados'!$B$11:$BK$510,MATCH('Auxiliar General'!AV$4,'Lista Puestos Valorados'!$B$10:$BK$10,0),0))</f>
        <v>No relevante</v>
      </c>
      <c r="BC382" s="26">
        <f>+HLOOKUP(BB382,Sistema_Puntos!$Q$5:$Y$43,'Auxiliar General'!AX$5,FALSE)</f>
        <v>0</v>
      </c>
      <c r="BD382" s="26" t="str">
        <f>+IF(VLOOKUP($B382,'Lista Puestos Valorados'!$B$11:$BK$510,MATCH('Auxiliar General'!AX$4,'Lista Puestos Valorados'!$B$10:$BK$10,0),0)="","No relevante",VLOOKUP($B382,'Lista Puestos Valorados'!$B$11:$BK$510,MATCH('Auxiliar General'!AX$4,'Lista Puestos Valorados'!$B$10:$BK$10,0),0))</f>
        <v>No relevante</v>
      </c>
      <c r="BE382" s="26">
        <f>+HLOOKUP(BD382,Sistema_Puntos!$Q$5:$Y$43,'Auxiliar General'!AZ$5,FALSE)</f>
        <v>0</v>
      </c>
      <c r="BF382" s="26" t="str">
        <f>+IF(VLOOKUP($B382,'Lista Puestos Valorados'!$B$11:$BK$510,MATCH('Auxiliar General'!AZ$4,'Lista Puestos Valorados'!$B$10:$BK$10,0),0)="","No relevante",VLOOKUP($B382,'Lista Puestos Valorados'!$B$11:$BK$510,MATCH('Auxiliar General'!AZ$4,'Lista Puestos Valorados'!$B$10:$BK$10,0),0))</f>
        <v>No relevante</v>
      </c>
      <c r="BG382" s="26">
        <f>+HLOOKUP(BF382,Sistema_Puntos!$Q$5:$Y$43,'Auxiliar General'!BB$5,FALSE)</f>
        <v>0</v>
      </c>
      <c r="BH382" s="26" t="str">
        <f>+IF(VLOOKUP($B382,'Lista Puestos Valorados'!$B$11:$BK$510,MATCH('Auxiliar General'!BB$4,'Lista Puestos Valorados'!$B$10:$BK$10,0),0)="","No relevante",VLOOKUP($B382,'Lista Puestos Valorados'!$B$11:$BK$510,MATCH('Auxiliar General'!BB$4,'Lista Puestos Valorados'!$B$10:$BK$10,0),0))</f>
        <v>No relevante</v>
      </c>
      <c r="BI382" s="26">
        <f>+HLOOKUP(BH382,Sistema_Puntos!$Q$5:$Y$43,'Auxiliar General'!BD$5,FALSE)</f>
        <v>0</v>
      </c>
      <c r="BJ382" s="26" t="str">
        <f>+IF(VLOOKUP($B382,'Lista Puestos Valorados'!$B$11:$BK$510,MATCH('Auxiliar General'!BD$4,'Lista Puestos Valorados'!$B$10:$BK$10,0),0)="","No relevante",VLOOKUP($B382,'Lista Puestos Valorados'!$B$11:$BK$510,MATCH('Auxiliar General'!BD$4,'Lista Puestos Valorados'!$B$10:$BK$10,0),0))</f>
        <v>No relevante</v>
      </c>
      <c r="BK382" s="26">
        <f>+HLOOKUP(BJ382,Sistema_Puntos!$Q$5:$Y$43,'Auxiliar General'!BF$5,FALSE)</f>
        <v>0</v>
      </c>
      <c r="BL382" s="26" t="str">
        <f>+IF(VLOOKUP($B382,'Lista Puestos Valorados'!$B$11:$BK$510,MATCH('Auxiliar General'!BF$4,'Lista Puestos Valorados'!$B$10:$BK$10,0),0)="","No relevante",VLOOKUP($B382,'Lista Puestos Valorados'!$B$11:$BK$510,MATCH('Auxiliar General'!BF$4,'Lista Puestos Valorados'!$B$10:$BK$10,0),0))</f>
        <v>No relevante</v>
      </c>
      <c r="BM382" s="26">
        <f>+HLOOKUP(BL382,Sistema_Puntos!$Q$5:$Y$43,'Auxiliar General'!BH$5,FALSE)</f>
        <v>0</v>
      </c>
      <c r="BN382" s="26" t="str">
        <f>+IF(VLOOKUP($B382,'Lista Puestos Valorados'!$B$11:$BK$510,MATCH('Auxiliar General'!BH$4,'Lista Puestos Valorados'!$B$10:$BK$10,0),0)="","No relevante",VLOOKUP($B382,'Lista Puestos Valorados'!$B$11:$BK$510,MATCH('Auxiliar General'!BH$4,'Lista Puestos Valorados'!$B$10:$BK$10,0),0))</f>
        <v>No relevante</v>
      </c>
      <c r="BO382" s="26">
        <f>+HLOOKUP(BN382,Sistema_Puntos!$Q$5:$Y$43,'Auxiliar General'!BJ$5,FALSE)</f>
        <v>0</v>
      </c>
      <c r="BP382" s="26" t="str">
        <f>+IF(VLOOKUP($B382,'Lista Puestos Valorados'!$B$11:$BK$510,MATCH('Auxiliar General'!BJ$4,'Lista Puestos Valorados'!$B$10:$BK$10,0),0)="","No relevante",VLOOKUP($B382,'Lista Puestos Valorados'!$B$11:$BK$510,MATCH('Auxiliar General'!BJ$4,'Lista Puestos Valorados'!$B$10:$BK$10,0),0))</f>
        <v>No relevante</v>
      </c>
      <c r="BQ382" s="26">
        <f>+HLOOKUP(BP382,Sistema_Puntos!$Q$5:$Y$43,'Auxiliar General'!BL$5,FALSE)</f>
        <v>0</v>
      </c>
      <c r="BR382" s="26" t="str">
        <f>+IF(VLOOKUP($B382,'Lista Puestos Valorados'!$B$11:$BK$510,MATCH('Auxiliar General'!BL$4,'Lista Puestos Valorados'!$B$10:$BK$10,0),0)="","No relevante",VLOOKUP($B382,'Lista Puestos Valorados'!$B$11:$BK$510,MATCH('Auxiliar General'!BL$4,'Lista Puestos Valorados'!$B$10:$BK$10,0),0))</f>
        <v>No relevante</v>
      </c>
      <c r="BS382" s="26">
        <f>+HLOOKUP(BR382,Sistema_Puntos!$Q$5:$Y$43,'Auxiliar General'!BN$5,FALSE)</f>
        <v>0</v>
      </c>
      <c r="BT382" s="26" t="str">
        <f>+IF(VLOOKUP($B382,'Lista Puestos Valorados'!$B$11:$BK$510,MATCH('Auxiliar General'!BN$4,'Lista Puestos Valorados'!$B$10:$BK$10,0),0)="","No relevante",VLOOKUP($B382,'Lista Puestos Valorados'!$B$11:$BK$510,MATCH('Auxiliar General'!BN$4,'Lista Puestos Valorados'!$B$10:$BK$10,0),0))</f>
        <v>No relevante</v>
      </c>
      <c r="BU382" s="26">
        <f>+HLOOKUP(BT382,Sistema_Puntos!$Q$5:$Y$43,'Auxiliar General'!BP$5,FALSE)</f>
        <v>0</v>
      </c>
      <c r="BV382" s="26" t="str">
        <f>+IF(VLOOKUP($B382,'Lista Puestos Valorados'!$B$11:$BK$510,MATCH('Auxiliar General'!BP$4,'Lista Puestos Valorados'!$B$10:$BK$10,0),0)="","No relevante",VLOOKUP($B382,'Lista Puestos Valorados'!$B$11:$BK$510,MATCH('Auxiliar General'!BP$4,'Lista Puestos Valorados'!$B$10:$BK$10,0),0))</f>
        <v>No relevante</v>
      </c>
      <c r="BW382" s="26">
        <f>+HLOOKUP(BV382,Sistema_Puntos!$Q$5:$Y$43,'Auxiliar General'!BR$5,FALSE)</f>
        <v>0</v>
      </c>
      <c r="BX382" s="26" t="str">
        <f>+IF(VLOOKUP($B382,'Lista Puestos Valorados'!$B$11:$BK$510,MATCH('Auxiliar General'!BR$4,'Lista Puestos Valorados'!$B$10:$BK$10,0),0)="","No relevante",VLOOKUP($B382,'Lista Puestos Valorados'!$B$11:$BK$510,MATCH('Auxiliar General'!BR$4,'Lista Puestos Valorados'!$B$10:$BK$10,0),0))</f>
        <v>No relevante</v>
      </c>
      <c r="BY382" s="26">
        <f>+HLOOKUP(BX382,Sistema_Puntos!$Q$5:$Y$43,'Auxiliar General'!BT$5,FALSE)</f>
        <v>0</v>
      </c>
      <c r="BZ382" s="26" t="str">
        <f>+IF(VLOOKUP($B382,'Lista Puestos Valorados'!$B$11:$BK$510,MATCH('Auxiliar General'!BT$4,'Lista Puestos Valorados'!$B$10:$BK$10,0),0)="","No relevante",VLOOKUP($B382,'Lista Puestos Valorados'!$B$11:$BK$510,MATCH('Auxiliar General'!BT$4,'Lista Puestos Valorados'!$B$10:$BK$10,0),0))</f>
        <v>No relevante</v>
      </c>
      <c r="CA382" s="26">
        <f>+HLOOKUP(BZ382,Sistema_Puntos!$Q$5:$Y$43,'Auxiliar General'!BV$5,FALSE)</f>
        <v>0</v>
      </c>
      <c r="CB382" s="26" t="str">
        <f>+IF(VLOOKUP($B382,'Lista Puestos Valorados'!$B$11:$BK$510,MATCH('Auxiliar General'!BV$4,'Lista Puestos Valorados'!$B$10:$BK$10,0),0)="","No relevante",VLOOKUP($B382,'Lista Puestos Valorados'!$B$11:$BK$510,MATCH('Auxiliar General'!BV$4,'Lista Puestos Valorados'!$B$10:$BK$10,0),0))</f>
        <v>No relevante</v>
      </c>
      <c r="CC382" s="26">
        <f>+HLOOKUP(CB382,Sistema_Puntos!$Q$5:$Y$43,'Auxiliar General'!BX$5,FALSE)</f>
        <v>0</v>
      </c>
      <c r="CD382" s="26" t="str">
        <f>+IF(VLOOKUP($B382,'Lista Puestos Valorados'!$B$11:$BK$510,MATCH('Auxiliar General'!BX$4,'Lista Puestos Valorados'!$B$10:$BK$10,0),0)="","No relevante",VLOOKUP($B382,'Lista Puestos Valorados'!$B$11:$BK$510,MATCH('Auxiliar General'!BX$4,'Lista Puestos Valorados'!$B$10:$BK$10,0),0))</f>
        <v>No relevante</v>
      </c>
      <c r="CE382" s="26">
        <f>+HLOOKUP(CD382,Sistema_Puntos!$Q$5:$Y$43,'Auxiliar General'!BZ$5,FALSE)</f>
        <v>0</v>
      </c>
      <c r="CF382" s="26" t="str">
        <f>+IF(VLOOKUP($B382,'Lista Puestos Valorados'!$B$11:$BK$510,MATCH('Auxiliar General'!BZ$4,'Lista Puestos Valorados'!$B$10:$BK$10,0),0)="","No relevante",VLOOKUP($B382,'Lista Puestos Valorados'!$B$11:$BK$510,MATCH('Auxiliar General'!BZ$4,'Lista Puestos Valorados'!$B$10:$BK$10,0),0))</f>
        <v>No relevante</v>
      </c>
      <c r="CG382" s="26">
        <f>+HLOOKUP(CF382,Sistema_Puntos!$Q$5:$Y$43,'Auxiliar General'!CB$5,FALSE)</f>
        <v>0</v>
      </c>
      <c r="CH382" s="29"/>
      <c r="CI382" s="29"/>
    </row>
    <row r="383" spans="2:87" ht="17.55" customHeight="1">
      <c r="B383" s="26">
        <f>+'Listado de Puestos'!B383</f>
        <v>373</v>
      </c>
      <c r="C383" s="26" t="str">
        <f>+IF('Lista Puestos Valorados'!C383="","",'Lista Puestos Valorados'!C383)</f>
        <v/>
      </c>
      <c r="D383" s="26" t="str">
        <f>+IF('Lista Puestos Valorados'!D383="","",'Lista Puestos Valorados'!D383)</f>
        <v/>
      </c>
      <c r="E383" s="26" t="str">
        <f>+IF('Lista Puestos Valorados'!E383="","",'Lista Puestos Valorados'!E383)</f>
        <v/>
      </c>
      <c r="F383" s="26" t="str">
        <f>+IF('Lista Puestos Valorados'!F383="","",'Lista Puestos Valorados'!F383)</f>
        <v/>
      </c>
      <c r="G383" s="26" t="str">
        <f>+IF('Lista Puestos Valorados'!G383="","",'Lista Puestos Valorados'!G383)</f>
        <v/>
      </c>
      <c r="H383" s="26" t="str">
        <f>+IF('Lista Puestos Valorados'!H383="","",'Lista Puestos Valorados'!H383)</f>
        <v/>
      </c>
      <c r="I383" s="26" t="str">
        <f>+IF('Lista Puestos Valorados'!I383="","",'Lista Puestos Valorados'!I383)</f>
        <v/>
      </c>
      <c r="J383" s="118" t="e">
        <f t="array" ref="J383">+IF(L383="","",_xlfn.IFS(L383&lt;='Cortes de Agrupacion'!$F$15,'Cortes de Agrupacion'!$E$15,'Resultados General'!L383&lt;='Cortes de Agrupacion'!$F$14,'Cortes de Agrupacion'!$E$14,'Resultados General'!L383&lt;='Cortes de Agrupacion'!$F$13,'Cortes de Agrupacion'!$E$13,L383&lt;='Cortes de Agrupacion'!$F$12,'Cortes de Agrupacion'!$E$12,'Resultados General'!L383&lt;='Cortes de Agrupacion'!$F$11,'Cortes de Agrupacion'!$E$11,'Resultados General'!L383&lt;='Cortes de Agrupacion'!$F$10,'Cortes de Agrupacion'!$E$10,'Resultados General'!L383&lt;='Cortes de Agrupacion'!$F$9,'Cortes de Agrupacion'!$E$9,'Resultados General'!L383&lt;='Cortes de Agrupacion'!$F$8,'Cortes de Agrupacion'!$E$8,'Resultados General'!L383&lt;='Cortes de Agrupacion'!$F$7,'Cortes de Agrupacion'!$E$7,'Resultados General'!L383&lt;='Cortes de Agrupacion'!$F$6,'Cortes de Agrupacion'!$E$6))</f>
        <v>#VALUE!</v>
      </c>
      <c r="K383" s="118" t="str">
        <f t="shared" si="10"/>
        <v/>
      </c>
      <c r="L383" s="124" t="e">
        <f>#VALUE!</f>
        <v>#VALUE!</v>
      </c>
      <c r="M383" s="26" t="e">
        <f ca="1">+_xlfn.IFNA(VLOOKUP(C383,'Distribución de puestos'!$B$8:$I$507,8,0),"")</f>
        <v>#NAME?</v>
      </c>
      <c r="N383" s="26" t="str">
        <f>+IF(VLOOKUP($B383,'Lista Puestos Valorados'!$B$11:$BK$510,MATCH('Auxiliar General'!H$4,'Lista Puestos Valorados'!$B$10:$BK$10,0),0)="","No relevante",VLOOKUP($B383,'Lista Puestos Valorados'!$B$11:$BK$510,MATCH('Auxiliar General'!H$4,'Lista Puestos Valorados'!$B$10:$BK$10,0),0))</f>
        <v>No relevante</v>
      </c>
      <c r="O383" s="26">
        <f>+HLOOKUP(N383,Sistema_Puntos!$Q$5:$Y$43,'Auxiliar General'!J$5,FALSE)</f>
        <v>0</v>
      </c>
      <c r="P383" s="26" t="str">
        <f>+IF(VLOOKUP($B383,'Lista Puestos Valorados'!$B$11:$BK$510,MATCH('Auxiliar General'!J$4,'Lista Puestos Valorados'!$B$10:$BK$10,0),0)="","No relevante",VLOOKUP($B383,'Lista Puestos Valorados'!$B$11:$BK$510,MATCH('Auxiliar General'!J$4,'Lista Puestos Valorados'!$B$10:$BK$10,0),0))</f>
        <v>No relevante</v>
      </c>
      <c r="Q383" s="26">
        <f>+HLOOKUP(P383,Sistema_Puntos!$Q$5:$Y$43,'Auxiliar General'!L$5,FALSE)</f>
        <v>0</v>
      </c>
      <c r="R383" s="26" t="str">
        <f>+IF(VLOOKUP($B383,'Lista Puestos Valorados'!$B$11:$BK$510,MATCH('Auxiliar General'!L$4,'Lista Puestos Valorados'!$B$10:$BK$10,0),0)="","No relevante",VLOOKUP($B383,'Lista Puestos Valorados'!$B$11:$BK$510,MATCH('Auxiliar General'!L$4,'Lista Puestos Valorados'!$B$10:$BK$10,0),0))</f>
        <v>No relevante</v>
      </c>
      <c r="S383" s="26">
        <f>+HLOOKUP(R383,Sistema_Puntos!$Q$5:$Y$43,'Auxiliar General'!N$5,FALSE)</f>
        <v>0</v>
      </c>
      <c r="T383" s="26" t="str">
        <f>+IF(VLOOKUP($B383,'Lista Puestos Valorados'!$B$11:$BK$510,MATCH('Auxiliar General'!N$4,'Lista Puestos Valorados'!$B$10:$BK$10,0),0)="","No relevante",VLOOKUP($B383,'Lista Puestos Valorados'!$B$11:$BK$510,MATCH('Auxiliar General'!N$4,'Lista Puestos Valorados'!$B$10:$BK$10,0),0))</f>
        <v>No relevante</v>
      </c>
      <c r="U383" s="26">
        <f>+HLOOKUP(T383,Sistema_Puntos!$Q$5:$Y$43,'Auxiliar General'!P$5,FALSE)</f>
        <v>0</v>
      </c>
      <c r="V383" s="26" t="str">
        <f>+IF(VLOOKUP($B383,'Lista Puestos Valorados'!$B$11:$BK$510,MATCH('Auxiliar General'!P$4,'Lista Puestos Valorados'!$B$10:$BK$10,0),0)="","No relevante",VLOOKUP($B383,'Lista Puestos Valorados'!$B$11:$BK$510,MATCH('Auxiliar General'!P$4,'Lista Puestos Valorados'!$B$10:$BK$10,0),0))</f>
        <v>No relevante</v>
      </c>
      <c r="W383" s="26">
        <f>+HLOOKUP(V383,Sistema_Puntos!$Q$5:$Y$43,'Auxiliar General'!R$5,FALSE)</f>
        <v>0</v>
      </c>
      <c r="X383" s="26" t="str">
        <f>+IF(VLOOKUP($B383,'Lista Puestos Valorados'!$B$11:$BK$510,MATCH('Auxiliar General'!R$4,'Lista Puestos Valorados'!$B$10:$BK$10,0),0)="","No relevante",VLOOKUP($B383,'Lista Puestos Valorados'!$B$11:$BK$510,MATCH('Auxiliar General'!R$4,'Lista Puestos Valorados'!$B$10:$BK$10,0),0))</f>
        <v>No relevante</v>
      </c>
      <c r="Y383" s="26">
        <f>+HLOOKUP(X383,Sistema_Puntos!$Q$5:$Y$43,'Auxiliar General'!T$5,FALSE)</f>
        <v>0</v>
      </c>
      <c r="Z383" s="26" t="str">
        <f>+IF(VLOOKUP($B383,'Lista Puestos Valorados'!$B$11:$BK$510,MATCH('Auxiliar General'!T$4,'Lista Puestos Valorados'!$B$10:$BK$10,0),0)="","No relevante",VLOOKUP($B383,'Lista Puestos Valorados'!$B$11:$BK$510,MATCH('Auxiliar General'!T$4,'Lista Puestos Valorados'!$B$10:$BK$10,0),0))</f>
        <v>No relevante</v>
      </c>
      <c r="AA383" s="26">
        <f>+HLOOKUP(Z383,Sistema_Puntos!$Q$5:$Y$43,'Auxiliar General'!V$5,FALSE)</f>
        <v>0</v>
      </c>
      <c r="AB383" s="26" t="str">
        <f>+IF(VLOOKUP($B383,'Lista Puestos Valorados'!$B$11:$BK$510,MATCH('Auxiliar General'!V$4,'Lista Puestos Valorados'!$B$10:$BK$10,0),0)="","No relevante",VLOOKUP($B383,'Lista Puestos Valorados'!$B$11:$BK$510,MATCH('Auxiliar General'!V$4,'Lista Puestos Valorados'!$B$10:$BK$10,0),0))</f>
        <v>No relevante</v>
      </c>
      <c r="AC383" s="26">
        <f>+HLOOKUP(AB383,Sistema_Puntos!$Q$5:$Y$43,'Auxiliar General'!X$5,FALSE)</f>
        <v>0</v>
      </c>
      <c r="AD383" s="26" t="str">
        <f>+IF(VLOOKUP($B383,'Lista Puestos Valorados'!$B$11:$BK$510,MATCH('Auxiliar General'!X$4,'Lista Puestos Valorados'!$B$10:$BK$10,0),0)="","No relevante",VLOOKUP($B383,'Lista Puestos Valorados'!$B$11:$BK$510,MATCH('Auxiliar General'!X$4,'Lista Puestos Valorados'!$B$10:$BK$10,0),0))</f>
        <v>No relevante</v>
      </c>
      <c r="AE383" s="26">
        <f>+HLOOKUP(AD383,Sistema_Puntos!$Q$5:$Y$43,'Auxiliar General'!Z$5,FALSE)</f>
        <v>0</v>
      </c>
      <c r="AF383" s="26" t="str">
        <f>+IF(VLOOKUP($B383,'Lista Puestos Valorados'!$B$11:$BK$510,MATCH('Auxiliar General'!Z$4,'Lista Puestos Valorados'!$B$10:$BK$10,0),0)="","No relevante",VLOOKUP($B383,'Lista Puestos Valorados'!$B$11:$BK$510,MATCH('Auxiliar General'!Z$4,'Lista Puestos Valorados'!$B$10:$BK$10,0),0))</f>
        <v>No relevante</v>
      </c>
      <c r="AG383" s="26">
        <f>+HLOOKUP(AF383,Sistema_Puntos!$Q$5:$Y$43,'Auxiliar General'!AB$5,FALSE)</f>
        <v>0</v>
      </c>
      <c r="AH383" s="26" t="str">
        <f>+IF(VLOOKUP($B383,'Lista Puestos Valorados'!$B$11:$BK$510,MATCH('Auxiliar General'!AB$4,'Lista Puestos Valorados'!$B$10:$BK$10,0),0)="","No relevante",VLOOKUP($B383,'Lista Puestos Valorados'!$B$11:$BK$510,MATCH('Auxiliar General'!AB$4,'Lista Puestos Valorados'!$B$10:$BK$10,0),0))</f>
        <v>No relevante</v>
      </c>
      <c r="AI383" s="26">
        <f>+HLOOKUP(AH383,Sistema_Puntos!$Q$5:$Y$43,'Auxiliar General'!AD$5,FALSE)</f>
        <v>0</v>
      </c>
      <c r="AJ383" s="26" t="str">
        <f>+IF(VLOOKUP($B383,'Lista Puestos Valorados'!$B$11:$BK$510,MATCH('Auxiliar General'!AD$4,'Lista Puestos Valorados'!$B$10:$BK$10,0),0)="","No relevante",VLOOKUP($B383,'Lista Puestos Valorados'!$B$11:$BK$510,MATCH('Auxiliar General'!AD$4,'Lista Puestos Valorados'!$B$10:$BK$10,0),0))</f>
        <v>No relevante</v>
      </c>
      <c r="AK383" s="26">
        <f>+HLOOKUP(AJ383,Sistema_Puntos!$Q$5:$Y$43,'Auxiliar General'!AF$5,FALSE)</f>
        <v>0</v>
      </c>
      <c r="AL383" s="26" t="str">
        <f>+IF(VLOOKUP($B383,'Lista Puestos Valorados'!$B$11:$BK$510,MATCH('Auxiliar General'!AF$4,'Lista Puestos Valorados'!$B$10:$BK$10,0),0)="","No relevante",VLOOKUP($B383,'Lista Puestos Valorados'!$B$11:$BK$510,MATCH('Auxiliar General'!AF$4,'Lista Puestos Valorados'!$B$10:$BK$10,0),0))</f>
        <v>No relevante</v>
      </c>
      <c r="AM383" s="26">
        <f>+HLOOKUP(AL383,Sistema_Puntos!$Q$5:$Y$43,'Auxiliar General'!AH$5,FALSE)</f>
        <v>0</v>
      </c>
      <c r="AN383" s="26" t="str">
        <f>+IF(VLOOKUP($B383,'Lista Puestos Valorados'!$B$11:$BK$510,MATCH('Auxiliar General'!AH$4,'Lista Puestos Valorados'!$B$10:$BK$10,0),0)="","No relevante",VLOOKUP($B383,'Lista Puestos Valorados'!$B$11:$BK$510,MATCH('Auxiliar General'!AH$4,'Lista Puestos Valorados'!$B$10:$BK$10,0),0))</f>
        <v>No relevante</v>
      </c>
      <c r="AO383" s="26">
        <f>+HLOOKUP(AN383,Sistema_Puntos!$Q$5:$Y$43,'Auxiliar General'!AJ$5,FALSE)</f>
        <v>0</v>
      </c>
      <c r="AP383" s="26" t="str">
        <f>+IF(VLOOKUP($B383,'Lista Puestos Valorados'!$B$11:$BK$510,MATCH('Auxiliar General'!AJ$4,'Lista Puestos Valorados'!$B$10:$BK$10,0),0)="","No relevante",VLOOKUP($B383,'Lista Puestos Valorados'!$B$11:$BK$510,MATCH('Auxiliar General'!AJ$4,'Lista Puestos Valorados'!$B$10:$BK$10,0),0))</f>
        <v>No relevante</v>
      </c>
      <c r="AQ383" s="26">
        <f>+HLOOKUP(AP383,Sistema_Puntos!$Q$5:$Y$43,'Auxiliar General'!AL$5,FALSE)</f>
        <v>0</v>
      </c>
      <c r="AR383" s="26" t="str">
        <f>+IF(VLOOKUP($B383,'Lista Puestos Valorados'!$B$11:$BK$510,MATCH('Auxiliar General'!AL$4,'Lista Puestos Valorados'!$B$10:$BK$10,0),0)="","No relevante",VLOOKUP($B383,'Lista Puestos Valorados'!$B$11:$BK$510,MATCH('Auxiliar General'!AL$4,'Lista Puestos Valorados'!$B$10:$BK$10,0),0))</f>
        <v>No relevante</v>
      </c>
      <c r="AS383" s="26">
        <f>+HLOOKUP(AR383,Sistema_Puntos!$Q$5:$Y$43,'Auxiliar General'!AN$5,FALSE)</f>
        <v>0</v>
      </c>
      <c r="AT383" s="26" t="str">
        <f>+IF(VLOOKUP($B383,'Lista Puestos Valorados'!$B$11:$BK$510,MATCH('Auxiliar General'!AN$4,'Lista Puestos Valorados'!$B$10:$BK$10,0),0)="","No relevante",VLOOKUP($B383,'Lista Puestos Valorados'!$B$11:$BK$510,MATCH('Auxiliar General'!AN$4,'Lista Puestos Valorados'!$B$10:$BK$10,0),0))</f>
        <v>No relevante</v>
      </c>
      <c r="AU383" s="26">
        <f>+HLOOKUP(AT383,Sistema_Puntos!$Q$5:$Y$43,'Auxiliar General'!AP$5,FALSE)</f>
        <v>0</v>
      </c>
      <c r="AV383" s="26" t="str">
        <f>+IF(VLOOKUP($B383,'Lista Puestos Valorados'!$B$11:$BK$510,MATCH('Auxiliar General'!AP$4,'Lista Puestos Valorados'!$B$10:$BK$10,0),0)="","No relevante",VLOOKUP($B383,'Lista Puestos Valorados'!$B$11:$BK$510,MATCH('Auxiliar General'!AP$4,'Lista Puestos Valorados'!$B$10:$BK$10,0),0))</f>
        <v>No relevante</v>
      </c>
      <c r="AW383" s="26">
        <f>+HLOOKUP(AV383,Sistema_Puntos!$Q$5:$Y$43,'Auxiliar General'!AR$5,FALSE)</f>
        <v>0</v>
      </c>
      <c r="AX383" s="26" t="str">
        <f>+IF(VLOOKUP($B383,'Lista Puestos Valorados'!$B$11:$BK$510,MATCH('Auxiliar General'!AR$4,'Lista Puestos Valorados'!$B$10:$BK$10,0),0)="","No relevante",VLOOKUP($B383,'Lista Puestos Valorados'!$B$11:$BK$510,MATCH('Auxiliar General'!AR$4,'Lista Puestos Valorados'!$B$10:$BK$10,0),0))</f>
        <v>No relevante</v>
      </c>
      <c r="AY383" s="26">
        <f>+HLOOKUP(AX383,Sistema_Puntos!$Q$5:$Y$43,'Auxiliar General'!AT$5,FALSE)</f>
        <v>0</v>
      </c>
      <c r="AZ383" s="26" t="str">
        <f>+IF(VLOOKUP($B383,'Lista Puestos Valorados'!$B$11:$BK$510,MATCH('Auxiliar General'!AT$4,'Lista Puestos Valorados'!$B$10:$BK$10,0),0)="","No relevante",VLOOKUP($B383,'Lista Puestos Valorados'!$B$11:$BK$510,MATCH('Auxiliar General'!AT$4,'Lista Puestos Valorados'!$B$10:$BK$10,0),0))</f>
        <v>No relevante</v>
      </c>
      <c r="BA383" s="26">
        <f>+HLOOKUP(AZ383,Sistema_Puntos!$Q$5:$Y$43,'Auxiliar General'!AV$5,FALSE)</f>
        <v>0</v>
      </c>
      <c r="BB383" s="26" t="str">
        <f>+IF(VLOOKUP($B383,'Lista Puestos Valorados'!$B$11:$BK$510,MATCH('Auxiliar General'!AV$4,'Lista Puestos Valorados'!$B$10:$BK$10,0),0)="","No relevante",VLOOKUP($B383,'Lista Puestos Valorados'!$B$11:$BK$510,MATCH('Auxiliar General'!AV$4,'Lista Puestos Valorados'!$B$10:$BK$10,0),0))</f>
        <v>No relevante</v>
      </c>
      <c r="BC383" s="26">
        <f>+HLOOKUP(BB383,Sistema_Puntos!$Q$5:$Y$43,'Auxiliar General'!AX$5,FALSE)</f>
        <v>0</v>
      </c>
      <c r="BD383" s="26" t="str">
        <f>+IF(VLOOKUP($B383,'Lista Puestos Valorados'!$B$11:$BK$510,MATCH('Auxiliar General'!AX$4,'Lista Puestos Valorados'!$B$10:$BK$10,0),0)="","No relevante",VLOOKUP($B383,'Lista Puestos Valorados'!$B$11:$BK$510,MATCH('Auxiliar General'!AX$4,'Lista Puestos Valorados'!$B$10:$BK$10,0),0))</f>
        <v>No relevante</v>
      </c>
      <c r="BE383" s="26">
        <f>+HLOOKUP(BD383,Sistema_Puntos!$Q$5:$Y$43,'Auxiliar General'!AZ$5,FALSE)</f>
        <v>0</v>
      </c>
      <c r="BF383" s="26" t="str">
        <f>+IF(VLOOKUP($B383,'Lista Puestos Valorados'!$B$11:$BK$510,MATCH('Auxiliar General'!AZ$4,'Lista Puestos Valorados'!$B$10:$BK$10,0),0)="","No relevante",VLOOKUP($B383,'Lista Puestos Valorados'!$B$11:$BK$510,MATCH('Auxiliar General'!AZ$4,'Lista Puestos Valorados'!$B$10:$BK$10,0),0))</f>
        <v>No relevante</v>
      </c>
      <c r="BG383" s="26">
        <f>+HLOOKUP(BF383,Sistema_Puntos!$Q$5:$Y$43,'Auxiliar General'!BB$5,FALSE)</f>
        <v>0</v>
      </c>
      <c r="BH383" s="26" t="str">
        <f>+IF(VLOOKUP($B383,'Lista Puestos Valorados'!$B$11:$BK$510,MATCH('Auxiliar General'!BB$4,'Lista Puestos Valorados'!$B$10:$BK$10,0),0)="","No relevante",VLOOKUP($B383,'Lista Puestos Valorados'!$B$11:$BK$510,MATCH('Auxiliar General'!BB$4,'Lista Puestos Valorados'!$B$10:$BK$10,0),0))</f>
        <v>No relevante</v>
      </c>
      <c r="BI383" s="26">
        <f>+HLOOKUP(BH383,Sistema_Puntos!$Q$5:$Y$43,'Auxiliar General'!BD$5,FALSE)</f>
        <v>0</v>
      </c>
      <c r="BJ383" s="26" t="str">
        <f>+IF(VLOOKUP($B383,'Lista Puestos Valorados'!$B$11:$BK$510,MATCH('Auxiliar General'!BD$4,'Lista Puestos Valorados'!$B$10:$BK$10,0),0)="","No relevante",VLOOKUP($B383,'Lista Puestos Valorados'!$B$11:$BK$510,MATCH('Auxiliar General'!BD$4,'Lista Puestos Valorados'!$B$10:$BK$10,0),0))</f>
        <v>No relevante</v>
      </c>
      <c r="BK383" s="26">
        <f>+HLOOKUP(BJ383,Sistema_Puntos!$Q$5:$Y$43,'Auxiliar General'!BF$5,FALSE)</f>
        <v>0</v>
      </c>
      <c r="BL383" s="26" t="str">
        <f>+IF(VLOOKUP($B383,'Lista Puestos Valorados'!$B$11:$BK$510,MATCH('Auxiliar General'!BF$4,'Lista Puestos Valorados'!$B$10:$BK$10,0),0)="","No relevante",VLOOKUP($B383,'Lista Puestos Valorados'!$B$11:$BK$510,MATCH('Auxiliar General'!BF$4,'Lista Puestos Valorados'!$B$10:$BK$10,0),0))</f>
        <v>No relevante</v>
      </c>
      <c r="BM383" s="26">
        <f>+HLOOKUP(BL383,Sistema_Puntos!$Q$5:$Y$43,'Auxiliar General'!BH$5,FALSE)</f>
        <v>0</v>
      </c>
      <c r="BN383" s="26" t="str">
        <f>+IF(VLOOKUP($B383,'Lista Puestos Valorados'!$B$11:$BK$510,MATCH('Auxiliar General'!BH$4,'Lista Puestos Valorados'!$B$10:$BK$10,0),0)="","No relevante",VLOOKUP($B383,'Lista Puestos Valorados'!$B$11:$BK$510,MATCH('Auxiliar General'!BH$4,'Lista Puestos Valorados'!$B$10:$BK$10,0),0))</f>
        <v>No relevante</v>
      </c>
      <c r="BO383" s="26">
        <f>+HLOOKUP(BN383,Sistema_Puntos!$Q$5:$Y$43,'Auxiliar General'!BJ$5,FALSE)</f>
        <v>0</v>
      </c>
      <c r="BP383" s="26" t="str">
        <f>+IF(VLOOKUP($B383,'Lista Puestos Valorados'!$B$11:$BK$510,MATCH('Auxiliar General'!BJ$4,'Lista Puestos Valorados'!$B$10:$BK$10,0),0)="","No relevante",VLOOKUP($B383,'Lista Puestos Valorados'!$B$11:$BK$510,MATCH('Auxiliar General'!BJ$4,'Lista Puestos Valorados'!$B$10:$BK$10,0),0))</f>
        <v>No relevante</v>
      </c>
      <c r="BQ383" s="26">
        <f>+HLOOKUP(BP383,Sistema_Puntos!$Q$5:$Y$43,'Auxiliar General'!BL$5,FALSE)</f>
        <v>0</v>
      </c>
      <c r="BR383" s="26" t="str">
        <f>+IF(VLOOKUP($B383,'Lista Puestos Valorados'!$B$11:$BK$510,MATCH('Auxiliar General'!BL$4,'Lista Puestos Valorados'!$B$10:$BK$10,0),0)="","No relevante",VLOOKUP($B383,'Lista Puestos Valorados'!$B$11:$BK$510,MATCH('Auxiliar General'!BL$4,'Lista Puestos Valorados'!$B$10:$BK$10,0),0))</f>
        <v>No relevante</v>
      </c>
      <c r="BS383" s="26">
        <f>+HLOOKUP(BR383,Sistema_Puntos!$Q$5:$Y$43,'Auxiliar General'!BN$5,FALSE)</f>
        <v>0</v>
      </c>
      <c r="BT383" s="26" t="str">
        <f>+IF(VLOOKUP($B383,'Lista Puestos Valorados'!$B$11:$BK$510,MATCH('Auxiliar General'!BN$4,'Lista Puestos Valorados'!$B$10:$BK$10,0),0)="","No relevante",VLOOKUP($B383,'Lista Puestos Valorados'!$B$11:$BK$510,MATCH('Auxiliar General'!BN$4,'Lista Puestos Valorados'!$B$10:$BK$10,0),0))</f>
        <v>No relevante</v>
      </c>
      <c r="BU383" s="26">
        <f>+HLOOKUP(BT383,Sistema_Puntos!$Q$5:$Y$43,'Auxiliar General'!BP$5,FALSE)</f>
        <v>0</v>
      </c>
      <c r="BV383" s="26" t="str">
        <f>+IF(VLOOKUP($B383,'Lista Puestos Valorados'!$B$11:$BK$510,MATCH('Auxiliar General'!BP$4,'Lista Puestos Valorados'!$B$10:$BK$10,0),0)="","No relevante",VLOOKUP($B383,'Lista Puestos Valorados'!$B$11:$BK$510,MATCH('Auxiliar General'!BP$4,'Lista Puestos Valorados'!$B$10:$BK$10,0),0))</f>
        <v>No relevante</v>
      </c>
      <c r="BW383" s="26">
        <f>+HLOOKUP(BV383,Sistema_Puntos!$Q$5:$Y$43,'Auxiliar General'!BR$5,FALSE)</f>
        <v>0</v>
      </c>
      <c r="BX383" s="26" t="str">
        <f>+IF(VLOOKUP($B383,'Lista Puestos Valorados'!$B$11:$BK$510,MATCH('Auxiliar General'!BR$4,'Lista Puestos Valorados'!$B$10:$BK$10,0),0)="","No relevante",VLOOKUP($B383,'Lista Puestos Valorados'!$B$11:$BK$510,MATCH('Auxiliar General'!BR$4,'Lista Puestos Valorados'!$B$10:$BK$10,0),0))</f>
        <v>No relevante</v>
      </c>
      <c r="BY383" s="26">
        <f>+HLOOKUP(BX383,Sistema_Puntos!$Q$5:$Y$43,'Auxiliar General'!BT$5,FALSE)</f>
        <v>0</v>
      </c>
      <c r="BZ383" s="26" t="str">
        <f>+IF(VLOOKUP($B383,'Lista Puestos Valorados'!$B$11:$BK$510,MATCH('Auxiliar General'!BT$4,'Lista Puestos Valorados'!$B$10:$BK$10,0),0)="","No relevante",VLOOKUP($B383,'Lista Puestos Valorados'!$B$11:$BK$510,MATCH('Auxiliar General'!BT$4,'Lista Puestos Valorados'!$B$10:$BK$10,0),0))</f>
        <v>No relevante</v>
      </c>
      <c r="CA383" s="26">
        <f>+HLOOKUP(BZ383,Sistema_Puntos!$Q$5:$Y$43,'Auxiliar General'!BV$5,FALSE)</f>
        <v>0</v>
      </c>
      <c r="CB383" s="26" t="str">
        <f>+IF(VLOOKUP($B383,'Lista Puestos Valorados'!$B$11:$BK$510,MATCH('Auxiliar General'!BV$4,'Lista Puestos Valorados'!$B$10:$BK$10,0),0)="","No relevante",VLOOKUP($B383,'Lista Puestos Valorados'!$B$11:$BK$510,MATCH('Auxiliar General'!BV$4,'Lista Puestos Valorados'!$B$10:$BK$10,0),0))</f>
        <v>No relevante</v>
      </c>
      <c r="CC383" s="26">
        <f>+HLOOKUP(CB383,Sistema_Puntos!$Q$5:$Y$43,'Auxiliar General'!BX$5,FALSE)</f>
        <v>0</v>
      </c>
      <c r="CD383" s="26" t="str">
        <f>+IF(VLOOKUP($B383,'Lista Puestos Valorados'!$B$11:$BK$510,MATCH('Auxiliar General'!BX$4,'Lista Puestos Valorados'!$B$10:$BK$10,0),0)="","No relevante",VLOOKUP($B383,'Lista Puestos Valorados'!$B$11:$BK$510,MATCH('Auxiliar General'!BX$4,'Lista Puestos Valorados'!$B$10:$BK$10,0),0))</f>
        <v>No relevante</v>
      </c>
      <c r="CE383" s="26">
        <f>+HLOOKUP(CD383,Sistema_Puntos!$Q$5:$Y$43,'Auxiliar General'!BZ$5,FALSE)</f>
        <v>0</v>
      </c>
      <c r="CF383" s="26" t="str">
        <f>+IF(VLOOKUP($B383,'Lista Puestos Valorados'!$B$11:$BK$510,MATCH('Auxiliar General'!BZ$4,'Lista Puestos Valorados'!$B$10:$BK$10,0),0)="","No relevante",VLOOKUP($B383,'Lista Puestos Valorados'!$B$11:$BK$510,MATCH('Auxiliar General'!BZ$4,'Lista Puestos Valorados'!$B$10:$BK$10,0),0))</f>
        <v>No relevante</v>
      </c>
      <c r="CG383" s="26">
        <f>+HLOOKUP(CF383,Sistema_Puntos!$Q$5:$Y$43,'Auxiliar General'!CB$5,FALSE)</f>
        <v>0</v>
      </c>
      <c r="CH383" s="29"/>
      <c r="CI383" s="29"/>
    </row>
    <row r="384" spans="2:87" ht="17.55" customHeight="1">
      <c r="B384" s="26">
        <f>+'Listado de Puestos'!B384</f>
        <v>374</v>
      </c>
      <c r="C384" s="26" t="str">
        <f>+IF('Lista Puestos Valorados'!C384="","",'Lista Puestos Valorados'!C384)</f>
        <v/>
      </c>
      <c r="D384" s="26" t="str">
        <f>+IF('Lista Puestos Valorados'!D384="","",'Lista Puestos Valorados'!D384)</f>
        <v/>
      </c>
      <c r="E384" s="26" t="str">
        <f>+IF('Lista Puestos Valorados'!E384="","",'Lista Puestos Valorados'!E384)</f>
        <v/>
      </c>
      <c r="F384" s="26" t="str">
        <f>+IF('Lista Puestos Valorados'!F384="","",'Lista Puestos Valorados'!F384)</f>
        <v/>
      </c>
      <c r="G384" s="26" t="str">
        <f>+IF('Lista Puestos Valorados'!G384="","",'Lista Puestos Valorados'!G384)</f>
        <v/>
      </c>
      <c r="H384" s="26" t="str">
        <f>+IF('Lista Puestos Valorados'!H384="","",'Lista Puestos Valorados'!H384)</f>
        <v/>
      </c>
      <c r="I384" s="26" t="str">
        <f>+IF('Lista Puestos Valorados'!I384="","",'Lista Puestos Valorados'!I384)</f>
        <v/>
      </c>
      <c r="J384" s="118" t="e">
        <f t="array" ref="J384">+IF(L384="","",_xlfn.IFS(L384&lt;='Cortes de Agrupacion'!$F$15,'Cortes de Agrupacion'!$E$15,'Resultados General'!L384&lt;='Cortes de Agrupacion'!$F$14,'Cortes de Agrupacion'!$E$14,'Resultados General'!L384&lt;='Cortes de Agrupacion'!$F$13,'Cortes de Agrupacion'!$E$13,L384&lt;='Cortes de Agrupacion'!$F$12,'Cortes de Agrupacion'!$E$12,'Resultados General'!L384&lt;='Cortes de Agrupacion'!$F$11,'Cortes de Agrupacion'!$E$11,'Resultados General'!L384&lt;='Cortes de Agrupacion'!$F$10,'Cortes de Agrupacion'!$E$10,'Resultados General'!L384&lt;='Cortes de Agrupacion'!$F$9,'Cortes de Agrupacion'!$E$9,'Resultados General'!L384&lt;='Cortes de Agrupacion'!$F$8,'Cortes de Agrupacion'!$E$8,'Resultados General'!L384&lt;='Cortes de Agrupacion'!$F$7,'Cortes de Agrupacion'!$E$7,'Resultados General'!L384&lt;='Cortes de Agrupacion'!$F$6,'Cortes de Agrupacion'!$E$6))</f>
        <v>#VALUE!</v>
      </c>
      <c r="K384" s="118" t="str">
        <f t="shared" si="10"/>
        <v/>
      </c>
      <c r="L384" s="124" t="e">
        <f>#VALUE!</f>
        <v>#VALUE!</v>
      </c>
      <c r="M384" s="26" t="e">
        <f ca="1">+_xlfn.IFNA(VLOOKUP(C384,'Distribución de puestos'!$B$8:$I$507,8,0),"")</f>
        <v>#NAME?</v>
      </c>
      <c r="N384" s="26" t="str">
        <f>+IF(VLOOKUP($B384,'Lista Puestos Valorados'!$B$11:$BK$510,MATCH('Auxiliar General'!H$4,'Lista Puestos Valorados'!$B$10:$BK$10,0),0)="","No relevante",VLOOKUP($B384,'Lista Puestos Valorados'!$B$11:$BK$510,MATCH('Auxiliar General'!H$4,'Lista Puestos Valorados'!$B$10:$BK$10,0),0))</f>
        <v>No relevante</v>
      </c>
      <c r="O384" s="26">
        <f>+HLOOKUP(N384,Sistema_Puntos!$Q$5:$Y$43,'Auxiliar General'!J$5,FALSE)</f>
        <v>0</v>
      </c>
      <c r="P384" s="26" t="str">
        <f>+IF(VLOOKUP($B384,'Lista Puestos Valorados'!$B$11:$BK$510,MATCH('Auxiliar General'!J$4,'Lista Puestos Valorados'!$B$10:$BK$10,0),0)="","No relevante",VLOOKUP($B384,'Lista Puestos Valorados'!$B$11:$BK$510,MATCH('Auxiliar General'!J$4,'Lista Puestos Valorados'!$B$10:$BK$10,0),0))</f>
        <v>No relevante</v>
      </c>
      <c r="Q384" s="26">
        <f>+HLOOKUP(P384,Sistema_Puntos!$Q$5:$Y$43,'Auxiliar General'!L$5,FALSE)</f>
        <v>0</v>
      </c>
      <c r="R384" s="26" t="str">
        <f>+IF(VLOOKUP($B384,'Lista Puestos Valorados'!$B$11:$BK$510,MATCH('Auxiliar General'!L$4,'Lista Puestos Valorados'!$B$10:$BK$10,0),0)="","No relevante",VLOOKUP($B384,'Lista Puestos Valorados'!$B$11:$BK$510,MATCH('Auxiliar General'!L$4,'Lista Puestos Valorados'!$B$10:$BK$10,0),0))</f>
        <v>No relevante</v>
      </c>
      <c r="S384" s="26">
        <f>+HLOOKUP(R384,Sistema_Puntos!$Q$5:$Y$43,'Auxiliar General'!N$5,FALSE)</f>
        <v>0</v>
      </c>
      <c r="T384" s="26" t="str">
        <f>+IF(VLOOKUP($B384,'Lista Puestos Valorados'!$B$11:$BK$510,MATCH('Auxiliar General'!N$4,'Lista Puestos Valorados'!$B$10:$BK$10,0),0)="","No relevante",VLOOKUP($B384,'Lista Puestos Valorados'!$B$11:$BK$510,MATCH('Auxiliar General'!N$4,'Lista Puestos Valorados'!$B$10:$BK$10,0),0))</f>
        <v>No relevante</v>
      </c>
      <c r="U384" s="26">
        <f>+HLOOKUP(T384,Sistema_Puntos!$Q$5:$Y$43,'Auxiliar General'!P$5,FALSE)</f>
        <v>0</v>
      </c>
      <c r="V384" s="26" t="str">
        <f>+IF(VLOOKUP($B384,'Lista Puestos Valorados'!$B$11:$BK$510,MATCH('Auxiliar General'!P$4,'Lista Puestos Valorados'!$B$10:$BK$10,0),0)="","No relevante",VLOOKUP($B384,'Lista Puestos Valorados'!$B$11:$BK$510,MATCH('Auxiliar General'!P$4,'Lista Puestos Valorados'!$B$10:$BK$10,0),0))</f>
        <v>No relevante</v>
      </c>
      <c r="W384" s="26">
        <f>+HLOOKUP(V384,Sistema_Puntos!$Q$5:$Y$43,'Auxiliar General'!R$5,FALSE)</f>
        <v>0</v>
      </c>
      <c r="X384" s="26" t="str">
        <f>+IF(VLOOKUP($B384,'Lista Puestos Valorados'!$B$11:$BK$510,MATCH('Auxiliar General'!R$4,'Lista Puestos Valorados'!$B$10:$BK$10,0),0)="","No relevante",VLOOKUP($B384,'Lista Puestos Valorados'!$B$11:$BK$510,MATCH('Auxiliar General'!R$4,'Lista Puestos Valorados'!$B$10:$BK$10,0),0))</f>
        <v>No relevante</v>
      </c>
      <c r="Y384" s="26">
        <f>+HLOOKUP(X384,Sistema_Puntos!$Q$5:$Y$43,'Auxiliar General'!T$5,FALSE)</f>
        <v>0</v>
      </c>
      <c r="Z384" s="26" t="str">
        <f>+IF(VLOOKUP($B384,'Lista Puestos Valorados'!$B$11:$BK$510,MATCH('Auxiliar General'!T$4,'Lista Puestos Valorados'!$B$10:$BK$10,0),0)="","No relevante",VLOOKUP($B384,'Lista Puestos Valorados'!$B$11:$BK$510,MATCH('Auxiliar General'!T$4,'Lista Puestos Valorados'!$B$10:$BK$10,0),0))</f>
        <v>No relevante</v>
      </c>
      <c r="AA384" s="26">
        <f>+HLOOKUP(Z384,Sistema_Puntos!$Q$5:$Y$43,'Auxiliar General'!V$5,FALSE)</f>
        <v>0</v>
      </c>
      <c r="AB384" s="26" t="str">
        <f>+IF(VLOOKUP($B384,'Lista Puestos Valorados'!$B$11:$BK$510,MATCH('Auxiliar General'!V$4,'Lista Puestos Valorados'!$B$10:$BK$10,0),0)="","No relevante",VLOOKUP($B384,'Lista Puestos Valorados'!$B$11:$BK$510,MATCH('Auxiliar General'!V$4,'Lista Puestos Valorados'!$B$10:$BK$10,0),0))</f>
        <v>No relevante</v>
      </c>
      <c r="AC384" s="26">
        <f>+HLOOKUP(AB384,Sistema_Puntos!$Q$5:$Y$43,'Auxiliar General'!X$5,FALSE)</f>
        <v>0</v>
      </c>
      <c r="AD384" s="26" t="str">
        <f>+IF(VLOOKUP($B384,'Lista Puestos Valorados'!$B$11:$BK$510,MATCH('Auxiliar General'!X$4,'Lista Puestos Valorados'!$B$10:$BK$10,0),0)="","No relevante",VLOOKUP($B384,'Lista Puestos Valorados'!$B$11:$BK$510,MATCH('Auxiliar General'!X$4,'Lista Puestos Valorados'!$B$10:$BK$10,0),0))</f>
        <v>No relevante</v>
      </c>
      <c r="AE384" s="26">
        <f>+HLOOKUP(AD384,Sistema_Puntos!$Q$5:$Y$43,'Auxiliar General'!Z$5,FALSE)</f>
        <v>0</v>
      </c>
      <c r="AF384" s="26" t="str">
        <f>+IF(VLOOKUP($B384,'Lista Puestos Valorados'!$B$11:$BK$510,MATCH('Auxiliar General'!Z$4,'Lista Puestos Valorados'!$B$10:$BK$10,0),0)="","No relevante",VLOOKUP($B384,'Lista Puestos Valorados'!$B$11:$BK$510,MATCH('Auxiliar General'!Z$4,'Lista Puestos Valorados'!$B$10:$BK$10,0),0))</f>
        <v>No relevante</v>
      </c>
      <c r="AG384" s="26">
        <f>+HLOOKUP(AF384,Sistema_Puntos!$Q$5:$Y$43,'Auxiliar General'!AB$5,FALSE)</f>
        <v>0</v>
      </c>
      <c r="AH384" s="26" t="str">
        <f>+IF(VLOOKUP($B384,'Lista Puestos Valorados'!$B$11:$BK$510,MATCH('Auxiliar General'!AB$4,'Lista Puestos Valorados'!$B$10:$BK$10,0),0)="","No relevante",VLOOKUP($B384,'Lista Puestos Valorados'!$B$11:$BK$510,MATCH('Auxiliar General'!AB$4,'Lista Puestos Valorados'!$B$10:$BK$10,0),0))</f>
        <v>No relevante</v>
      </c>
      <c r="AI384" s="26">
        <f>+HLOOKUP(AH384,Sistema_Puntos!$Q$5:$Y$43,'Auxiliar General'!AD$5,FALSE)</f>
        <v>0</v>
      </c>
      <c r="AJ384" s="26" t="str">
        <f>+IF(VLOOKUP($B384,'Lista Puestos Valorados'!$B$11:$BK$510,MATCH('Auxiliar General'!AD$4,'Lista Puestos Valorados'!$B$10:$BK$10,0),0)="","No relevante",VLOOKUP($B384,'Lista Puestos Valorados'!$B$11:$BK$510,MATCH('Auxiliar General'!AD$4,'Lista Puestos Valorados'!$B$10:$BK$10,0),0))</f>
        <v>No relevante</v>
      </c>
      <c r="AK384" s="26">
        <f>+HLOOKUP(AJ384,Sistema_Puntos!$Q$5:$Y$43,'Auxiliar General'!AF$5,FALSE)</f>
        <v>0</v>
      </c>
      <c r="AL384" s="26" t="str">
        <f>+IF(VLOOKUP($B384,'Lista Puestos Valorados'!$B$11:$BK$510,MATCH('Auxiliar General'!AF$4,'Lista Puestos Valorados'!$B$10:$BK$10,0),0)="","No relevante",VLOOKUP($B384,'Lista Puestos Valorados'!$B$11:$BK$510,MATCH('Auxiliar General'!AF$4,'Lista Puestos Valorados'!$B$10:$BK$10,0),0))</f>
        <v>No relevante</v>
      </c>
      <c r="AM384" s="26">
        <f>+HLOOKUP(AL384,Sistema_Puntos!$Q$5:$Y$43,'Auxiliar General'!AH$5,FALSE)</f>
        <v>0</v>
      </c>
      <c r="AN384" s="26" t="str">
        <f>+IF(VLOOKUP($B384,'Lista Puestos Valorados'!$B$11:$BK$510,MATCH('Auxiliar General'!AH$4,'Lista Puestos Valorados'!$B$10:$BK$10,0),0)="","No relevante",VLOOKUP($B384,'Lista Puestos Valorados'!$B$11:$BK$510,MATCH('Auxiliar General'!AH$4,'Lista Puestos Valorados'!$B$10:$BK$10,0),0))</f>
        <v>No relevante</v>
      </c>
      <c r="AO384" s="26">
        <f>+HLOOKUP(AN384,Sistema_Puntos!$Q$5:$Y$43,'Auxiliar General'!AJ$5,FALSE)</f>
        <v>0</v>
      </c>
      <c r="AP384" s="26" t="str">
        <f>+IF(VLOOKUP($B384,'Lista Puestos Valorados'!$B$11:$BK$510,MATCH('Auxiliar General'!AJ$4,'Lista Puestos Valorados'!$B$10:$BK$10,0),0)="","No relevante",VLOOKUP($B384,'Lista Puestos Valorados'!$B$11:$BK$510,MATCH('Auxiliar General'!AJ$4,'Lista Puestos Valorados'!$B$10:$BK$10,0),0))</f>
        <v>No relevante</v>
      </c>
      <c r="AQ384" s="26">
        <f>+HLOOKUP(AP384,Sistema_Puntos!$Q$5:$Y$43,'Auxiliar General'!AL$5,FALSE)</f>
        <v>0</v>
      </c>
      <c r="AR384" s="26" t="str">
        <f>+IF(VLOOKUP($B384,'Lista Puestos Valorados'!$B$11:$BK$510,MATCH('Auxiliar General'!AL$4,'Lista Puestos Valorados'!$B$10:$BK$10,0),0)="","No relevante",VLOOKUP($B384,'Lista Puestos Valorados'!$B$11:$BK$510,MATCH('Auxiliar General'!AL$4,'Lista Puestos Valorados'!$B$10:$BK$10,0),0))</f>
        <v>No relevante</v>
      </c>
      <c r="AS384" s="26">
        <f>+HLOOKUP(AR384,Sistema_Puntos!$Q$5:$Y$43,'Auxiliar General'!AN$5,FALSE)</f>
        <v>0</v>
      </c>
      <c r="AT384" s="26" t="str">
        <f>+IF(VLOOKUP($B384,'Lista Puestos Valorados'!$B$11:$BK$510,MATCH('Auxiliar General'!AN$4,'Lista Puestos Valorados'!$B$10:$BK$10,0),0)="","No relevante",VLOOKUP($B384,'Lista Puestos Valorados'!$B$11:$BK$510,MATCH('Auxiliar General'!AN$4,'Lista Puestos Valorados'!$B$10:$BK$10,0),0))</f>
        <v>No relevante</v>
      </c>
      <c r="AU384" s="26">
        <f>+HLOOKUP(AT384,Sistema_Puntos!$Q$5:$Y$43,'Auxiliar General'!AP$5,FALSE)</f>
        <v>0</v>
      </c>
      <c r="AV384" s="26" t="str">
        <f>+IF(VLOOKUP($B384,'Lista Puestos Valorados'!$B$11:$BK$510,MATCH('Auxiliar General'!AP$4,'Lista Puestos Valorados'!$B$10:$BK$10,0),0)="","No relevante",VLOOKUP($B384,'Lista Puestos Valorados'!$B$11:$BK$510,MATCH('Auxiliar General'!AP$4,'Lista Puestos Valorados'!$B$10:$BK$10,0),0))</f>
        <v>No relevante</v>
      </c>
      <c r="AW384" s="26">
        <f>+HLOOKUP(AV384,Sistema_Puntos!$Q$5:$Y$43,'Auxiliar General'!AR$5,FALSE)</f>
        <v>0</v>
      </c>
      <c r="AX384" s="26" t="str">
        <f>+IF(VLOOKUP($B384,'Lista Puestos Valorados'!$B$11:$BK$510,MATCH('Auxiliar General'!AR$4,'Lista Puestos Valorados'!$B$10:$BK$10,0),0)="","No relevante",VLOOKUP($B384,'Lista Puestos Valorados'!$B$11:$BK$510,MATCH('Auxiliar General'!AR$4,'Lista Puestos Valorados'!$B$10:$BK$10,0),0))</f>
        <v>No relevante</v>
      </c>
      <c r="AY384" s="26">
        <f>+HLOOKUP(AX384,Sistema_Puntos!$Q$5:$Y$43,'Auxiliar General'!AT$5,FALSE)</f>
        <v>0</v>
      </c>
      <c r="AZ384" s="26" t="str">
        <f>+IF(VLOOKUP($B384,'Lista Puestos Valorados'!$B$11:$BK$510,MATCH('Auxiliar General'!AT$4,'Lista Puestos Valorados'!$B$10:$BK$10,0),0)="","No relevante",VLOOKUP($B384,'Lista Puestos Valorados'!$B$11:$BK$510,MATCH('Auxiliar General'!AT$4,'Lista Puestos Valorados'!$B$10:$BK$10,0),0))</f>
        <v>No relevante</v>
      </c>
      <c r="BA384" s="26">
        <f>+HLOOKUP(AZ384,Sistema_Puntos!$Q$5:$Y$43,'Auxiliar General'!AV$5,FALSE)</f>
        <v>0</v>
      </c>
      <c r="BB384" s="26" t="str">
        <f>+IF(VLOOKUP($B384,'Lista Puestos Valorados'!$B$11:$BK$510,MATCH('Auxiliar General'!AV$4,'Lista Puestos Valorados'!$B$10:$BK$10,0),0)="","No relevante",VLOOKUP($B384,'Lista Puestos Valorados'!$B$11:$BK$510,MATCH('Auxiliar General'!AV$4,'Lista Puestos Valorados'!$B$10:$BK$10,0),0))</f>
        <v>No relevante</v>
      </c>
      <c r="BC384" s="26">
        <f>+HLOOKUP(BB384,Sistema_Puntos!$Q$5:$Y$43,'Auxiliar General'!AX$5,FALSE)</f>
        <v>0</v>
      </c>
      <c r="BD384" s="26" t="str">
        <f>+IF(VLOOKUP($B384,'Lista Puestos Valorados'!$B$11:$BK$510,MATCH('Auxiliar General'!AX$4,'Lista Puestos Valorados'!$B$10:$BK$10,0),0)="","No relevante",VLOOKUP($B384,'Lista Puestos Valorados'!$B$11:$BK$510,MATCH('Auxiliar General'!AX$4,'Lista Puestos Valorados'!$B$10:$BK$10,0),0))</f>
        <v>No relevante</v>
      </c>
      <c r="BE384" s="26">
        <f>+HLOOKUP(BD384,Sistema_Puntos!$Q$5:$Y$43,'Auxiliar General'!AZ$5,FALSE)</f>
        <v>0</v>
      </c>
      <c r="BF384" s="26" t="str">
        <f>+IF(VLOOKUP($B384,'Lista Puestos Valorados'!$B$11:$BK$510,MATCH('Auxiliar General'!AZ$4,'Lista Puestos Valorados'!$B$10:$BK$10,0),0)="","No relevante",VLOOKUP($B384,'Lista Puestos Valorados'!$B$11:$BK$510,MATCH('Auxiliar General'!AZ$4,'Lista Puestos Valorados'!$B$10:$BK$10,0),0))</f>
        <v>No relevante</v>
      </c>
      <c r="BG384" s="26">
        <f>+HLOOKUP(BF384,Sistema_Puntos!$Q$5:$Y$43,'Auxiliar General'!BB$5,FALSE)</f>
        <v>0</v>
      </c>
      <c r="BH384" s="26" t="str">
        <f>+IF(VLOOKUP($B384,'Lista Puestos Valorados'!$B$11:$BK$510,MATCH('Auxiliar General'!BB$4,'Lista Puestos Valorados'!$B$10:$BK$10,0),0)="","No relevante",VLOOKUP($B384,'Lista Puestos Valorados'!$B$11:$BK$510,MATCH('Auxiliar General'!BB$4,'Lista Puestos Valorados'!$B$10:$BK$10,0),0))</f>
        <v>No relevante</v>
      </c>
      <c r="BI384" s="26">
        <f>+HLOOKUP(BH384,Sistema_Puntos!$Q$5:$Y$43,'Auxiliar General'!BD$5,FALSE)</f>
        <v>0</v>
      </c>
      <c r="BJ384" s="26" t="str">
        <f>+IF(VLOOKUP($B384,'Lista Puestos Valorados'!$B$11:$BK$510,MATCH('Auxiliar General'!BD$4,'Lista Puestos Valorados'!$B$10:$BK$10,0),0)="","No relevante",VLOOKUP($B384,'Lista Puestos Valorados'!$B$11:$BK$510,MATCH('Auxiliar General'!BD$4,'Lista Puestos Valorados'!$B$10:$BK$10,0),0))</f>
        <v>No relevante</v>
      </c>
      <c r="BK384" s="26">
        <f>+HLOOKUP(BJ384,Sistema_Puntos!$Q$5:$Y$43,'Auxiliar General'!BF$5,FALSE)</f>
        <v>0</v>
      </c>
      <c r="BL384" s="26" t="str">
        <f>+IF(VLOOKUP($B384,'Lista Puestos Valorados'!$B$11:$BK$510,MATCH('Auxiliar General'!BF$4,'Lista Puestos Valorados'!$B$10:$BK$10,0),0)="","No relevante",VLOOKUP($B384,'Lista Puestos Valorados'!$B$11:$BK$510,MATCH('Auxiliar General'!BF$4,'Lista Puestos Valorados'!$B$10:$BK$10,0),0))</f>
        <v>No relevante</v>
      </c>
      <c r="BM384" s="26">
        <f>+HLOOKUP(BL384,Sistema_Puntos!$Q$5:$Y$43,'Auxiliar General'!BH$5,FALSE)</f>
        <v>0</v>
      </c>
      <c r="BN384" s="26" t="str">
        <f>+IF(VLOOKUP($B384,'Lista Puestos Valorados'!$B$11:$BK$510,MATCH('Auxiliar General'!BH$4,'Lista Puestos Valorados'!$B$10:$BK$10,0),0)="","No relevante",VLOOKUP($B384,'Lista Puestos Valorados'!$B$11:$BK$510,MATCH('Auxiliar General'!BH$4,'Lista Puestos Valorados'!$B$10:$BK$10,0),0))</f>
        <v>No relevante</v>
      </c>
      <c r="BO384" s="26">
        <f>+HLOOKUP(BN384,Sistema_Puntos!$Q$5:$Y$43,'Auxiliar General'!BJ$5,FALSE)</f>
        <v>0</v>
      </c>
      <c r="BP384" s="26" t="str">
        <f>+IF(VLOOKUP($B384,'Lista Puestos Valorados'!$B$11:$BK$510,MATCH('Auxiliar General'!BJ$4,'Lista Puestos Valorados'!$B$10:$BK$10,0),0)="","No relevante",VLOOKUP($B384,'Lista Puestos Valorados'!$B$11:$BK$510,MATCH('Auxiliar General'!BJ$4,'Lista Puestos Valorados'!$B$10:$BK$10,0),0))</f>
        <v>No relevante</v>
      </c>
      <c r="BQ384" s="26">
        <f>+HLOOKUP(BP384,Sistema_Puntos!$Q$5:$Y$43,'Auxiliar General'!BL$5,FALSE)</f>
        <v>0</v>
      </c>
      <c r="BR384" s="26" t="str">
        <f>+IF(VLOOKUP($B384,'Lista Puestos Valorados'!$B$11:$BK$510,MATCH('Auxiliar General'!BL$4,'Lista Puestos Valorados'!$B$10:$BK$10,0),0)="","No relevante",VLOOKUP($B384,'Lista Puestos Valorados'!$B$11:$BK$510,MATCH('Auxiliar General'!BL$4,'Lista Puestos Valorados'!$B$10:$BK$10,0),0))</f>
        <v>No relevante</v>
      </c>
      <c r="BS384" s="26">
        <f>+HLOOKUP(BR384,Sistema_Puntos!$Q$5:$Y$43,'Auxiliar General'!BN$5,FALSE)</f>
        <v>0</v>
      </c>
      <c r="BT384" s="26" t="str">
        <f>+IF(VLOOKUP($B384,'Lista Puestos Valorados'!$B$11:$BK$510,MATCH('Auxiliar General'!BN$4,'Lista Puestos Valorados'!$B$10:$BK$10,0),0)="","No relevante",VLOOKUP($B384,'Lista Puestos Valorados'!$B$11:$BK$510,MATCH('Auxiliar General'!BN$4,'Lista Puestos Valorados'!$B$10:$BK$10,0),0))</f>
        <v>No relevante</v>
      </c>
      <c r="BU384" s="26">
        <f>+HLOOKUP(BT384,Sistema_Puntos!$Q$5:$Y$43,'Auxiliar General'!BP$5,FALSE)</f>
        <v>0</v>
      </c>
      <c r="BV384" s="26" t="str">
        <f>+IF(VLOOKUP($B384,'Lista Puestos Valorados'!$B$11:$BK$510,MATCH('Auxiliar General'!BP$4,'Lista Puestos Valorados'!$B$10:$BK$10,0),0)="","No relevante",VLOOKUP($B384,'Lista Puestos Valorados'!$B$11:$BK$510,MATCH('Auxiliar General'!BP$4,'Lista Puestos Valorados'!$B$10:$BK$10,0),0))</f>
        <v>No relevante</v>
      </c>
      <c r="BW384" s="26">
        <f>+HLOOKUP(BV384,Sistema_Puntos!$Q$5:$Y$43,'Auxiliar General'!BR$5,FALSE)</f>
        <v>0</v>
      </c>
      <c r="BX384" s="26" t="str">
        <f>+IF(VLOOKUP($B384,'Lista Puestos Valorados'!$B$11:$BK$510,MATCH('Auxiliar General'!BR$4,'Lista Puestos Valorados'!$B$10:$BK$10,0),0)="","No relevante",VLOOKUP($B384,'Lista Puestos Valorados'!$B$11:$BK$510,MATCH('Auxiliar General'!BR$4,'Lista Puestos Valorados'!$B$10:$BK$10,0),0))</f>
        <v>No relevante</v>
      </c>
      <c r="BY384" s="26">
        <f>+HLOOKUP(BX384,Sistema_Puntos!$Q$5:$Y$43,'Auxiliar General'!BT$5,FALSE)</f>
        <v>0</v>
      </c>
      <c r="BZ384" s="26" t="str">
        <f>+IF(VLOOKUP($B384,'Lista Puestos Valorados'!$B$11:$BK$510,MATCH('Auxiliar General'!BT$4,'Lista Puestos Valorados'!$B$10:$BK$10,0),0)="","No relevante",VLOOKUP($B384,'Lista Puestos Valorados'!$B$11:$BK$510,MATCH('Auxiliar General'!BT$4,'Lista Puestos Valorados'!$B$10:$BK$10,0),0))</f>
        <v>No relevante</v>
      </c>
      <c r="CA384" s="26">
        <f>+HLOOKUP(BZ384,Sistema_Puntos!$Q$5:$Y$43,'Auxiliar General'!BV$5,FALSE)</f>
        <v>0</v>
      </c>
      <c r="CB384" s="26" t="str">
        <f>+IF(VLOOKUP($B384,'Lista Puestos Valorados'!$B$11:$BK$510,MATCH('Auxiliar General'!BV$4,'Lista Puestos Valorados'!$B$10:$BK$10,0),0)="","No relevante",VLOOKUP($B384,'Lista Puestos Valorados'!$B$11:$BK$510,MATCH('Auxiliar General'!BV$4,'Lista Puestos Valorados'!$B$10:$BK$10,0),0))</f>
        <v>No relevante</v>
      </c>
      <c r="CC384" s="26">
        <f>+HLOOKUP(CB384,Sistema_Puntos!$Q$5:$Y$43,'Auxiliar General'!BX$5,FALSE)</f>
        <v>0</v>
      </c>
      <c r="CD384" s="26" t="str">
        <f>+IF(VLOOKUP($B384,'Lista Puestos Valorados'!$B$11:$BK$510,MATCH('Auxiliar General'!BX$4,'Lista Puestos Valorados'!$B$10:$BK$10,0),0)="","No relevante",VLOOKUP($B384,'Lista Puestos Valorados'!$B$11:$BK$510,MATCH('Auxiliar General'!BX$4,'Lista Puestos Valorados'!$B$10:$BK$10,0),0))</f>
        <v>No relevante</v>
      </c>
      <c r="CE384" s="26">
        <f>+HLOOKUP(CD384,Sistema_Puntos!$Q$5:$Y$43,'Auxiliar General'!BZ$5,FALSE)</f>
        <v>0</v>
      </c>
      <c r="CF384" s="26" t="str">
        <f>+IF(VLOOKUP($B384,'Lista Puestos Valorados'!$B$11:$BK$510,MATCH('Auxiliar General'!BZ$4,'Lista Puestos Valorados'!$B$10:$BK$10,0),0)="","No relevante",VLOOKUP($B384,'Lista Puestos Valorados'!$B$11:$BK$510,MATCH('Auxiliar General'!BZ$4,'Lista Puestos Valorados'!$B$10:$BK$10,0),0))</f>
        <v>No relevante</v>
      </c>
      <c r="CG384" s="26">
        <f>+HLOOKUP(CF384,Sistema_Puntos!$Q$5:$Y$43,'Auxiliar General'!CB$5,FALSE)</f>
        <v>0</v>
      </c>
      <c r="CH384" s="29"/>
      <c r="CI384" s="29"/>
    </row>
    <row r="385" spans="2:87" ht="17.55" customHeight="1">
      <c r="B385" s="26">
        <f>+'Listado de Puestos'!B385</f>
        <v>375</v>
      </c>
      <c r="C385" s="26" t="str">
        <f>+IF('Lista Puestos Valorados'!C385="","",'Lista Puestos Valorados'!C385)</f>
        <v/>
      </c>
      <c r="D385" s="26" t="str">
        <f>+IF('Lista Puestos Valorados'!D385="","",'Lista Puestos Valorados'!D385)</f>
        <v/>
      </c>
      <c r="E385" s="26" t="str">
        <f>+IF('Lista Puestos Valorados'!E385="","",'Lista Puestos Valorados'!E385)</f>
        <v/>
      </c>
      <c r="F385" s="26" t="str">
        <f>+IF('Lista Puestos Valorados'!F385="","",'Lista Puestos Valorados'!F385)</f>
        <v/>
      </c>
      <c r="G385" s="26" t="str">
        <f>+IF('Lista Puestos Valorados'!G385="","",'Lista Puestos Valorados'!G385)</f>
        <v/>
      </c>
      <c r="H385" s="26" t="str">
        <f>+IF('Lista Puestos Valorados'!H385="","",'Lista Puestos Valorados'!H385)</f>
        <v/>
      </c>
      <c r="I385" s="26" t="str">
        <f>+IF('Lista Puestos Valorados'!I385="","",'Lista Puestos Valorados'!I385)</f>
        <v/>
      </c>
      <c r="J385" s="118" t="e">
        <f t="array" ref="J385">+IF(L385="","",_xlfn.IFS(L385&lt;='Cortes de Agrupacion'!$F$15,'Cortes de Agrupacion'!$E$15,'Resultados General'!L385&lt;='Cortes de Agrupacion'!$F$14,'Cortes de Agrupacion'!$E$14,'Resultados General'!L385&lt;='Cortes de Agrupacion'!$F$13,'Cortes de Agrupacion'!$E$13,L385&lt;='Cortes de Agrupacion'!$F$12,'Cortes de Agrupacion'!$E$12,'Resultados General'!L385&lt;='Cortes de Agrupacion'!$F$11,'Cortes de Agrupacion'!$E$11,'Resultados General'!L385&lt;='Cortes de Agrupacion'!$F$10,'Cortes de Agrupacion'!$E$10,'Resultados General'!L385&lt;='Cortes de Agrupacion'!$F$9,'Cortes de Agrupacion'!$E$9,'Resultados General'!L385&lt;='Cortes de Agrupacion'!$F$8,'Cortes de Agrupacion'!$E$8,'Resultados General'!L385&lt;='Cortes de Agrupacion'!$F$7,'Cortes de Agrupacion'!$E$7,'Resultados General'!L385&lt;='Cortes de Agrupacion'!$F$6,'Cortes de Agrupacion'!$E$6))</f>
        <v>#VALUE!</v>
      </c>
      <c r="K385" s="118" t="str">
        <f t="shared" si="10"/>
        <v/>
      </c>
      <c r="L385" s="124" t="e">
        <f>#VALUE!</f>
        <v>#VALUE!</v>
      </c>
      <c r="M385" s="26" t="e">
        <f ca="1">+_xlfn.IFNA(VLOOKUP(C385,'Distribución de puestos'!$B$8:$I$507,8,0),"")</f>
        <v>#NAME?</v>
      </c>
      <c r="N385" s="26" t="str">
        <f>+IF(VLOOKUP($B385,'Lista Puestos Valorados'!$B$11:$BK$510,MATCH('Auxiliar General'!H$4,'Lista Puestos Valorados'!$B$10:$BK$10,0),0)="","No relevante",VLOOKUP($B385,'Lista Puestos Valorados'!$B$11:$BK$510,MATCH('Auxiliar General'!H$4,'Lista Puestos Valorados'!$B$10:$BK$10,0),0))</f>
        <v>No relevante</v>
      </c>
      <c r="O385" s="26">
        <f>+HLOOKUP(N385,Sistema_Puntos!$Q$5:$Y$43,'Auxiliar General'!J$5,FALSE)</f>
        <v>0</v>
      </c>
      <c r="P385" s="26" t="str">
        <f>+IF(VLOOKUP($B385,'Lista Puestos Valorados'!$B$11:$BK$510,MATCH('Auxiliar General'!J$4,'Lista Puestos Valorados'!$B$10:$BK$10,0),0)="","No relevante",VLOOKUP($B385,'Lista Puestos Valorados'!$B$11:$BK$510,MATCH('Auxiliar General'!J$4,'Lista Puestos Valorados'!$B$10:$BK$10,0),0))</f>
        <v>No relevante</v>
      </c>
      <c r="Q385" s="26">
        <f>+HLOOKUP(P385,Sistema_Puntos!$Q$5:$Y$43,'Auxiliar General'!L$5,FALSE)</f>
        <v>0</v>
      </c>
      <c r="R385" s="26" t="str">
        <f>+IF(VLOOKUP($B385,'Lista Puestos Valorados'!$B$11:$BK$510,MATCH('Auxiliar General'!L$4,'Lista Puestos Valorados'!$B$10:$BK$10,0),0)="","No relevante",VLOOKUP($B385,'Lista Puestos Valorados'!$B$11:$BK$510,MATCH('Auxiliar General'!L$4,'Lista Puestos Valorados'!$B$10:$BK$10,0),0))</f>
        <v>No relevante</v>
      </c>
      <c r="S385" s="26">
        <f>+HLOOKUP(R385,Sistema_Puntos!$Q$5:$Y$43,'Auxiliar General'!N$5,FALSE)</f>
        <v>0</v>
      </c>
      <c r="T385" s="26" t="str">
        <f>+IF(VLOOKUP($B385,'Lista Puestos Valorados'!$B$11:$BK$510,MATCH('Auxiliar General'!N$4,'Lista Puestos Valorados'!$B$10:$BK$10,0),0)="","No relevante",VLOOKUP($B385,'Lista Puestos Valorados'!$B$11:$BK$510,MATCH('Auxiliar General'!N$4,'Lista Puestos Valorados'!$B$10:$BK$10,0),0))</f>
        <v>No relevante</v>
      </c>
      <c r="U385" s="26">
        <f>+HLOOKUP(T385,Sistema_Puntos!$Q$5:$Y$43,'Auxiliar General'!P$5,FALSE)</f>
        <v>0</v>
      </c>
      <c r="V385" s="26" t="str">
        <f>+IF(VLOOKUP($B385,'Lista Puestos Valorados'!$B$11:$BK$510,MATCH('Auxiliar General'!P$4,'Lista Puestos Valorados'!$B$10:$BK$10,0),0)="","No relevante",VLOOKUP($B385,'Lista Puestos Valorados'!$B$11:$BK$510,MATCH('Auxiliar General'!P$4,'Lista Puestos Valorados'!$B$10:$BK$10,0),0))</f>
        <v>No relevante</v>
      </c>
      <c r="W385" s="26">
        <f>+HLOOKUP(V385,Sistema_Puntos!$Q$5:$Y$43,'Auxiliar General'!R$5,FALSE)</f>
        <v>0</v>
      </c>
      <c r="X385" s="26" t="str">
        <f>+IF(VLOOKUP($B385,'Lista Puestos Valorados'!$B$11:$BK$510,MATCH('Auxiliar General'!R$4,'Lista Puestos Valorados'!$B$10:$BK$10,0),0)="","No relevante",VLOOKUP($B385,'Lista Puestos Valorados'!$B$11:$BK$510,MATCH('Auxiliar General'!R$4,'Lista Puestos Valorados'!$B$10:$BK$10,0),0))</f>
        <v>No relevante</v>
      </c>
      <c r="Y385" s="26">
        <f>+HLOOKUP(X385,Sistema_Puntos!$Q$5:$Y$43,'Auxiliar General'!T$5,FALSE)</f>
        <v>0</v>
      </c>
      <c r="Z385" s="26" t="str">
        <f>+IF(VLOOKUP($B385,'Lista Puestos Valorados'!$B$11:$BK$510,MATCH('Auxiliar General'!T$4,'Lista Puestos Valorados'!$B$10:$BK$10,0),0)="","No relevante",VLOOKUP($B385,'Lista Puestos Valorados'!$B$11:$BK$510,MATCH('Auxiliar General'!T$4,'Lista Puestos Valorados'!$B$10:$BK$10,0),0))</f>
        <v>No relevante</v>
      </c>
      <c r="AA385" s="26">
        <f>+HLOOKUP(Z385,Sistema_Puntos!$Q$5:$Y$43,'Auxiliar General'!V$5,FALSE)</f>
        <v>0</v>
      </c>
      <c r="AB385" s="26" t="str">
        <f>+IF(VLOOKUP($B385,'Lista Puestos Valorados'!$B$11:$BK$510,MATCH('Auxiliar General'!V$4,'Lista Puestos Valorados'!$B$10:$BK$10,0),0)="","No relevante",VLOOKUP($B385,'Lista Puestos Valorados'!$B$11:$BK$510,MATCH('Auxiliar General'!V$4,'Lista Puestos Valorados'!$B$10:$BK$10,0),0))</f>
        <v>No relevante</v>
      </c>
      <c r="AC385" s="26">
        <f>+HLOOKUP(AB385,Sistema_Puntos!$Q$5:$Y$43,'Auxiliar General'!X$5,FALSE)</f>
        <v>0</v>
      </c>
      <c r="AD385" s="26" t="str">
        <f>+IF(VLOOKUP($B385,'Lista Puestos Valorados'!$B$11:$BK$510,MATCH('Auxiliar General'!X$4,'Lista Puestos Valorados'!$B$10:$BK$10,0),0)="","No relevante",VLOOKUP($B385,'Lista Puestos Valorados'!$B$11:$BK$510,MATCH('Auxiliar General'!X$4,'Lista Puestos Valorados'!$B$10:$BK$10,0),0))</f>
        <v>No relevante</v>
      </c>
      <c r="AE385" s="26">
        <f>+HLOOKUP(AD385,Sistema_Puntos!$Q$5:$Y$43,'Auxiliar General'!Z$5,FALSE)</f>
        <v>0</v>
      </c>
      <c r="AF385" s="26" t="str">
        <f>+IF(VLOOKUP($B385,'Lista Puestos Valorados'!$B$11:$BK$510,MATCH('Auxiliar General'!Z$4,'Lista Puestos Valorados'!$B$10:$BK$10,0),0)="","No relevante",VLOOKUP($B385,'Lista Puestos Valorados'!$B$11:$BK$510,MATCH('Auxiliar General'!Z$4,'Lista Puestos Valorados'!$B$10:$BK$10,0),0))</f>
        <v>No relevante</v>
      </c>
      <c r="AG385" s="26">
        <f>+HLOOKUP(AF385,Sistema_Puntos!$Q$5:$Y$43,'Auxiliar General'!AB$5,FALSE)</f>
        <v>0</v>
      </c>
      <c r="AH385" s="26" t="str">
        <f>+IF(VLOOKUP($B385,'Lista Puestos Valorados'!$B$11:$BK$510,MATCH('Auxiliar General'!AB$4,'Lista Puestos Valorados'!$B$10:$BK$10,0),0)="","No relevante",VLOOKUP($B385,'Lista Puestos Valorados'!$B$11:$BK$510,MATCH('Auxiliar General'!AB$4,'Lista Puestos Valorados'!$B$10:$BK$10,0),0))</f>
        <v>No relevante</v>
      </c>
      <c r="AI385" s="26">
        <f>+HLOOKUP(AH385,Sistema_Puntos!$Q$5:$Y$43,'Auxiliar General'!AD$5,FALSE)</f>
        <v>0</v>
      </c>
      <c r="AJ385" s="26" t="str">
        <f>+IF(VLOOKUP($B385,'Lista Puestos Valorados'!$B$11:$BK$510,MATCH('Auxiliar General'!AD$4,'Lista Puestos Valorados'!$B$10:$BK$10,0),0)="","No relevante",VLOOKUP($B385,'Lista Puestos Valorados'!$B$11:$BK$510,MATCH('Auxiliar General'!AD$4,'Lista Puestos Valorados'!$B$10:$BK$10,0),0))</f>
        <v>No relevante</v>
      </c>
      <c r="AK385" s="26">
        <f>+HLOOKUP(AJ385,Sistema_Puntos!$Q$5:$Y$43,'Auxiliar General'!AF$5,FALSE)</f>
        <v>0</v>
      </c>
      <c r="AL385" s="26" t="str">
        <f>+IF(VLOOKUP($B385,'Lista Puestos Valorados'!$B$11:$BK$510,MATCH('Auxiliar General'!AF$4,'Lista Puestos Valorados'!$B$10:$BK$10,0),0)="","No relevante",VLOOKUP($B385,'Lista Puestos Valorados'!$B$11:$BK$510,MATCH('Auxiliar General'!AF$4,'Lista Puestos Valorados'!$B$10:$BK$10,0),0))</f>
        <v>No relevante</v>
      </c>
      <c r="AM385" s="26">
        <f>+HLOOKUP(AL385,Sistema_Puntos!$Q$5:$Y$43,'Auxiliar General'!AH$5,FALSE)</f>
        <v>0</v>
      </c>
      <c r="AN385" s="26" t="str">
        <f>+IF(VLOOKUP($B385,'Lista Puestos Valorados'!$B$11:$BK$510,MATCH('Auxiliar General'!AH$4,'Lista Puestos Valorados'!$B$10:$BK$10,0),0)="","No relevante",VLOOKUP($B385,'Lista Puestos Valorados'!$B$11:$BK$510,MATCH('Auxiliar General'!AH$4,'Lista Puestos Valorados'!$B$10:$BK$10,0),0))</f>
        <v>No relevante</v>
      </c>
      <c r="AO385" s="26">
        <f>+HLOOKUP(AN385,Sistema_Puntos!$Q$5:$Y$43,'Auxiliar General'!AJ$5,FALSE)</f>
        <v>0</v>
      </c>
      <c r="AP385" s="26" t="str">
        <f>+IF(VLOOKUP($B385,'Lista Puestos Valorados'!$B$11:$BK$510,MATCH('Auxiliar General'!AJ$4,'Lista Puestos Valorados'!$B$10:$BK$10,0),0)="","No relevante",VLOOKUP($B385,'Lista Puestos Valorados'!$B$11:$BK$510,MATCH('Auxiliar General'!AJ$4,'Lista Puestos Valorados'!$B$10:$BK$10,0),0))</f>
        <v>No relevante</v>
      </c>
      <c r="AQ385" s="26">
        <f>+HLOOKUP(AP385,Sistema_Puntos!$Q$5:$Y$43,'Auxiliar General'!AL$5,FALSE)</f>
        <v>0</v>
      </c>
      <c r="AR385" s="26" t="str">
        <f>+IF(VLOOKUP($B385,'Lista Puestos Valorados'!$B$11:$BK$510,MATCH('Auxiliar General'!AL$4,'Lista Puestos Valorados'!$B$10:$BK$10,0),0)="","No relevante",VLOOKUP($B385,'Lista Puestos Valorados'!$B$11:$BK$510,MATCH('Auxiliar General'!AL$4,'Lista Puestos Valorados'!$B$10:$BK$10,0),0))</f>
        <v>No relevante</v>
      </c>
      <c r="AS385" s="26">
        <f>+HLOOKUP(AR385,Sistema_Puntos!$Q$5:$Y$43,'Auxiliar General'!AN$5,FALSE)</f>
        <v>0</v>
      </c>
      <c r="AT385" s="26" t="str">
        <f>+IF(VLOOKUP($B385,'Lista Puestos Valorados'!$B$11:$BK$510,MATCH('Auxiliar General'!AN$4,'Lista Puestos Valorados'!$B$10:$BK$10,0),0)="","No relevante",VLOOKUP($B385,'Lista Puestos Valorados'!$B$11:$BK$510,MATCH('Auxiliar General'!AN$4,'Lista Puestos Valorados'!$B$10:$BK$10,0),0))</f>
        <v>No relevante</v>
      </c>
      <c r="AU385" s="26">
        <f>+HLOOKUP(AT385,Sistema_Puntos!$Q$5:$Y$43,'Auxiliar General'!AP$5,FALSE)</f>
        <v>0</v>
      </c>
      <c r="AV385" s="26" t="str">
        <f>+IF(VLOOKUP($B385,'Lista Puestos Valorados'!$B$11:$BK$510,MATCH('Auxiliar General'!AP$4,'Lista Puestos Valorados'!$B$10:$BK$10,0),0)="","No relevante",VLOOKUP($B385,'Lista Puestos Valorados'!$B$11:$BK$510,MATCH('Auxiliar General'!AP$4,'Lista Puestos Valorados'!$B$10:$BK$10,0),0))</f>
        <v>No relevante</v>
      </c>
      <c r="AW385" s="26">
        <f>+HLOOKUP(AV385,Sistema_Puntos!$Q$5:$Y$43,'Auxiliar General'!AR$5,FALSE)</f>
        <v>0</v>
      </c>
      <c r="AX385" s="26" t="str">
        <f>+IF(VLOOKUP($B385,'Lista Puestos Valorados'!$B$11:$BK$510,MATCH('Auxiliar General'!AR$4,'Lista Puestos Valorados'!$B$10:$BK$10,0),0)="","No relevante",VLOOKUP($B385,'Lista Puestos Valorados'!$B$11:$BK$510,MATCH('Auxiliar General'!AR$4,'Lista Puestos Valorados'!$B$10:$BK$10,0),0))</f>
        <v>No relevante</v>
      </c>
      <c r="AY385" s="26">
        <f>+HLOOKUP(AX385,Sistema_Puntos!$Q$5:$Y$43,'Auxiliar General'!AT$5,FALSE)</f>
        <v>0</v>
      </c>
      <c r="AZ385" s="26" t="str">
        <f>+IF(VLOOKUP($B385,'Lista Puestos Valorados'!$B$11:$BK$510,MATCH('Auxiliar General'!AT$4,'Lista Puestos Valorados'!$B$10:$BK$10,0),0)="","No relevante",VLOOKUP($B385,'Lista Puestos Valorados'!$B$11:$BK$510,MATCH('Auxiliar General'!AT$4,'Lista Puestos Valorados'!$B$10:$BK$10,0),0))</f>
        <v>No relevante</v>
      </c>
      <c r="BA385" s="26">
        <f>+HLOOKUP(AZ385,Sistema_Puntos!$Q$5:$Y$43,'Auxiliar General'!AV$5,FALSE)</f>
        <v>0</v>
      </c>
      <c r="BB385" s="26" t="str">
        <f>+IF(VLOOKUP($B385,'Lista Puestos Valorados'!$B$11:$BK$510,MATCH('Auxiliar General'!AV$4,'Lista Puestos Valorados'!$B$10:$BK$10,0),0)="","No relevante",VLOOKUP($B385,'Lista Puestos Valorados'!$B$11:$BK$510,MATCH('Auxiliar General'!AV$4,'Lista Puestos Valorados'!$B$10:$BK$10,0),0))</f>
        <v>No relevante</v>
      </c>
      <c r="BC385" s="26">
        <f>+HLOOKUP(BB385,Sistema_Puntos!$Q$5:$Y$43,'Auxiliar General'!AX$5,FALSE)</f>
        <v>0</v>
      </c>
      <c r="BD385" s="26" t="str">
        <f>+IF(VLOOKUP($B385,'Lista Puestos Valorados'!$B$11:$BK$510,MATCH('Auxiliar General'!AX$4,'Lista Puestos Valorados'!$B$10:$BK$10,0),0)="","No relevante",VLOOKUP($B385,'Lista Puestos Valorados'!$B$11:$BK$510,MATCH('Auxiliar General'!AX$4,'Lista Puestos Valorados'!$B$10:$BK$10,0),0))</f>
        <v>No relevante</v>
      </c>
      <c r="BE385" s="26">
        <f>+HLOOKUP(BD385,Sistema_Puntos!$Q$5:$Y$43,'Auxiliar General'!AZ$5,FALSE)</f>
        <v>0</v>
      </c>
      <c r="BF385" s="26" t="str">
        <f>+IF(VLOOKUP($B385,'Lista Puestos Valorados'!$B$11:$BK$510,MATCH('Auxiliar General'!AZ$4,'Lista Puestos Valorados'!$B$10:$BK$10,0),0)="","No relevante",VLOOKUP($B385,'Lista Puestos Valorados'!$B$11:$BK$510,MATCH('Auxiliar General'!AZ$4,'Lista Puestos Valorados'!$B$10:$BK$10,0),0))</f>
        <v>No relevante</v>
      </c>
      <c r="BG385" s="26">
        <f>+HLOOKUP(BF385,Sistema_Puntos!$Q$5:$Y$43,'Auxiliar General'!BB$5,FALSE)</f>
        <v>0</v>
      </c>
      <c r="BH385" s="26" t="str">
        <f>+IF(VLOOKUP($B385,'Lista Puestos Valorados'!$B$11:$BK$510,MATCH('Auxiliar General'!BB$4,'Lista Puestos Valorados'!$B$10:$BK$10,0),0)="","No relevante",VLOOKUP($B385,'Lista Puestos Valorados'!$B$11:$BK$510,MATCH('Auxiliar General'!BB$4,'Lista Puestos Valorados'!$B$10:$BK$10,0),0))</f>
        <v>No relevante</v>
      </c>
      <c r="BI385" s="26">
        <f>+HLOOKUP(BH385,Sistema_Puntos!$Q$5:$Y$43,'Auxiliar General'!BD$5,FALSE)</f>
        <v>0</v>
      </c>
      <c r="BJ385" s="26" t="str">
        <f>+IF(VLOOKUP($B385,'Lista Puestos Valorados'!$B$11:$BK$510,MATCH('Auxiliar General'!BD$4,'Lista Puestos Valorados'!$B$10:$BK$10,0),0)="","No relevante",VLOOKUP($B385,'Lista Puestos Valorados'!$B$11:$BK$510,MATCH('Auxiliar General'!BD$4,'Lista Puestos Valorados'!$B$10:$BK$10,0),0))</f>
        <v>No relevante</v>
      </c>
      <c r="BK385" s="26">
        <f>+HLOOKUP(BJ385,Sistema_Puntos!$Q$5:$Y$43,'Auxiliar General'!BF$5,FALSE)</f>
        <v>0</v>
      </c>
      <c r="BL385" s="26" t="str">
        <f>+IF(VLOOKUP($B385,'Lista Puestos Valorados'!$B$11:$BK$510,MATCH('Auxiliar General'!BF$4,'Lista Puestos Valorados'!$B$10:$BK$10,0),0)="","No relevante",VLOOKUP($B385,'Lista Puestos Valorados'!$B$11:$BK$510,MATCH('Auxiliar General'!BF$4,'Lista Puestos Valorados'!$B$10:$BK$10,0),0))</f>
        <v>No relevante</v>
      </c>
      <c r="BM385" s="26">
        <f>+HLOOKUP(BL385,Sistema_Puntos!$Q$5:$Y$43,'Auxiliar General'!BH$5,FALSE)</f>
        <v>0</v>
      </c>
      <c r="BN385" s="26" t="str">
        <f>+IF(VLOOKUP($B385,'Lista Puestos Valorados'!$B$11:$BK$510,MATCH('Auxiliar General'!BH$4,'Lista Puestos Valorados'!$B$10:$BK$10,0),0)="","No relevante",VLOOKUP($B385,'Lista Puestos Valorados'!$B$11:$BK$510,MATCH('Auxiliar General'!BH$4,'Lista Puestos Valorados'!$B$10:$BK$10,0),0))</f>
        <v>No relevante</v>
      </c>
      <c r="BO385" s="26">
        <f>+HLOOKUP(BN385,Sistema_Puntos!$Q$5:$Y$43,'Auxiliar General'!BJ$5,FALSE)</f>
        <v>0</v>
      </c>
      <c r="BP385" s="26" t="str">
        <f>+IF(VLOOKUP($B385,'Lista Puestos Valorados'!$B$11:$BK$510,MATCH('Auxiliar General'!BJ$4,'Lista Puestos Valorados'!$B$10:$BK$10,0),0)="","No relevante",VLOOKUP($B385,'Lista Puestos Valorados'!$B$11:$BK$510,MATCH('Auxiliar General'!BJ$4,'Lista Puestos Valorados'!$B$10:$BK$10,0),0))</f>
        <v>No relevante</v>
      </c>
      <c r="BQ385" s="26">
        <f>+HLOOKUP(BP385,Sistema_Puntos!$Q$5:$Y$43,'Auxiliar General'!BL$5,FALSE)</f>
        <v>0</v>
      </c>
      <c r="BR385" s="26" t="str">
        <f>+IF(VLOOKUP($B385,'Lista Puestos Valorados'!$B$11:$BK$510,MATCH('Auxiliar General'!BL$4,'Lista Puestos Valorados'!$B$10:$BK$10,0),0)="","No relevante",VLOOKUP($B385,'Lista Puestos Valorados'!$B$11:$BK$510,MATCH('Auxiliar General'!BL$4,'Lista Puestos Valorados'!$B$10:$BK$10,0),0))</f>
        <v>No relevante</v>
      </c>
      <c r="BS385" s="26">
        <f>+HLOOKUP(BR385,Sistema_Puntos!$Q$5:$Y$43,'Auxiliar General'!BN$5,FALSE)</f>
        <v>0</v>
      </c>
      <c r="BT385" s="26" t="str">
        <f>+IF(VLOOKUP($B385,'Lista Puestos Valorados'!$B$11:$BK$510,MATCH('Auxiliar General'!BN$4,'Lista Puestos Valorados'!$B$10:$BK$10,0),0)="","No relevante",VLOOKUP($B385,'Lista Puestos Valorados'!$B$11:$BK$510,MATCH('Auxiliar General'!BN$4,'Lista Puestos Valorados'!$B$10:$BK$10,0),0))</f>
        <v>No relevante</v>
      </c>
      <c r="BU385" s="26">
        <f>+HLOOKUP(BT385,Sistema_Puntos!$Q$5:$Y$43,'Auxiliar General'!BP$5,FALSE)</f>
        <v>0</v>
      </c>
      <c r="BV385" s="26" t="str">
        <f>+IF(VLOOKUP($B385,'Lista Puestos Valorados'!$B$11:$BK$510,MATCH('Auxiliar General'!BP$4,'Lista Puestos Valorados'!$B$10:$BK$10,0),0)="","No relevante",VLOOKUP($B385,'Lista Puestos Valorados'!$B$11:$BK$510,MATCH('Auxiliar General'!BP$4,'Lista Puestos Valorados'!$B$10:$BK$10,0),0))</f>
        <v>No relevante</v>
      </c>
      <c r="BW385" s="26">
        <f>+HLOOKUP(BV385,Sistema_Puntos!$Q$5:$Y$43,'Auxiliar General'!BR$5,FALSE)</f>
        <v>0</v>
      </c>
      <c r="BX385" s="26" t="str">
        <f>+IF(VLOOKUP($B385,'Lista Puestos Valorados'!$B$11:$BK$510,MATCH('Auxiliar General'!BR$4,'Lista Puestos Valorados'!$B$10:$BK$10,0),0)="","No relevante",VLOOKUP($B385,'Lista Puestos Valorados'!$B$11:$BK$510,MATCH('Auxiliar General'!BR$4,'Lista Puestos Valorados'!$B$10:$BK$10,0),0))</f>
        <v>No relevante</v>
      </c>
      <c r="BY385" s="26">
        <f>+HLOOKUP(BX385,Sistema_Puntos!$Q$5:$Y$43,'Auxiliar General'!BT$5,FALSE)</f>
        <v>0</v>
      </c>
      <c r="BZ385" s="26" t="str">
        <f>+IF(VLOOKUP($B385,'Lista Puestos Valorados'!$B$11:$BK$510,MATCH('Auxiliar General'!BT$4,'Lista Puestos Valorados'!$B$10:$BK$10,0),0)="","No relevante",VLOOKUP($B385,'Lista Puestos Valorados'!$B$11:$BK$510,MATCH('Auxiliar General'!BT$4,'Lista Puestos Valorados'!$B$10:$BK$10,0),0))</f>
        <v>No relevante</v>
      </c>
      <c r="CA385" s="26">
        <f>+HLOOKUP(BZ385,Sistema_Puntos!$Q$5:$Y$43,'Auxiliar General'!BV$5,FALSE)</f>
        <v>0</v>
      </c>
      <c r="CB385" s="26" t="str">
        <f>+IF(VLOOKUP($B385,'Lista Puestos Valorados'!$B$11:$BK$510,MATCH('Auxiliar General'!BV$4,'Lista Puestos Valorados'!$B$10:$BK$10,0),0)="","No relevante",VLOOKUP($B385,'Lista Puestos Valorados'!$B$11:$BK$510,MATCH('Auxiliar General'!BV$4,'Lista Puestos Valorados'!$B$10:$BK$10,0),0))</f>
        <v>No relevante</v>
      </c>
      <c r="CC385" s="26">
        <f>+HLOOKUP(CB385,Sistema_Puntos!$Q$5:$Y$43,'Auxiliar General'!BX$5,FALSE)</f>
        <v>0</v>
      </c>
      <c r="CD385" s="26" t="str">
        <f>+IF(VLOOKUP($B385,'Lista Puestos Valorados'!$B$11:$BK$510,MATCH('Auxiliar General'!BX$4,'Lista Puestos Valorados'!$B$10:$BK$10,0),0)="","No relevante",VLOOKUP($B385,'Lista Puestos Valorados'!$B$11:$BK$510,MATCH('Auxiliar General'!BX$4,'Lista Puestos Valorados'!$B$10:$BK$10,0),0))</f>
        <v>No relevante</v>
      </c>
      <c r="CE385" s="26">
        <f>+HLOOKUP(CD385,Sistema_Puntos!$Q$5:$Y$43,'Auxiliar General'!BZ$5,FALSE)</f>
        <v>0</v>
      </c>
      <c r="CF385" s="26" t="str">
        <f>+IF(VLOOKUP($B385,'Lista Puestos Valorados'!$B$11:$BK$510,MATCH('Auxiliar General'!BZ$4,'Lista Puestos Valorados'!$B$10:$BK$10,0),0)="","No relevante",VLOOKUP($B385,'Lista Puestos Valorados'!$B$11:$BK$510,MATCH('Auxiliar General'!BZ$4,'Lista Puestos Valorados'!$B$10:$BK$10,0),0))</f>
        <v>No relevante</v>
      </c>
      <c r="CG385" s="26">
        <f>+HLOOKUP(CF385,Sistema_Puntos!$Q$5:$Y$43,'Auxiliar General'!CB$5,FALSE)</f>
        <v>0</v>
      </c>
      <c r="CH385" s="29"/>
      <c r="CI385" s="29"/>
    </row>
    <row r="386" spans="2:87" ht="17.55" customHeight="1">
      <c r="B386" s="26">
        <f>+'Listado de Puestos'!B386</f>
        <v>376</v>
      </c>
      <c r="C386" s="26" t="str">
        <f>+IF('Lista Puestos Valorados'!C386="","",'Lista Puestos Valorados'!C386)</f>
        <v/>
      </c>
      <c r="D386" s="26" t="str">
        <f>+IF('Lista Puestos Valorados'!D386="","",'Lista Puestos Valorados'!D386)</f>
        <v/>
      </c>
      <c r="E386" s="26" t="str">
        <f>+IF('Lista Puestos Valorados'!E386="","",'Lista Puestos Valorados'!E386)</f>
        <v/>
      </c>
      <c r="F386" s="26" t="str">
        <f>+IF('Lista Puestos Valorados'!F386="","",'Lista Puestos Valorados'!F386)</f>
        <v/>
      </c>
      <c r="G386" s="26" t="str">
        <f>+IF('Lista Puestos Valorados'!G386="","",'Lista Puestos Valorados'!G386)</f>
        <v/>
      </c>
      <c r="H386" s="26" t="str">
        <f>+IF('Lista Puestos Valorados'!H386="","",'Lista Puestos Valorados'!H386)</f>
        <v/>
      </c>
      <c r="I386" s="26" t="str">
        <f>+IF('Lista Puestos Valorados'!I386="","",'Lista Puestos Valorados'!I386)</f>
        <v/>
      </c>
      <c r="J386" s="118" t="e">
        <f t="array" ref="J386">+IF(L386="","",_xlfn.IFS(L386&lt;='Cortes de Agrupacion'!$F$15,'Cortes de Agrupacion'!$E$15,'Resultados General'!L386&lt;='Cortes de Agrupacion'!$F$14,'Cortes de Agrupacion'!$E$14,'Resultados General'!L386&lt;='Cortes de Agrupacion'!$F$13,'Cortes de Agrupacion'!$E$13,L386&lt;='Cortes de Agrupacion'!$F$12,'Cortes de Agrupacion'!$E$12,'Resultados General'!L386&lt;='Cortes de Agrupacion'!$F$11,'Cortes de Agrupacion'!$E$11,'Resultados General'!L386&lt;='Cortes de Agrupacion'!$F$10,'Cortes de Agrupacion'!$E$10,'Resultados General'!L386&lt;='Cortes de Agrupacion'!$F$9,'Cortes de Agrupacion'!$E$9,'Resultados General'!L386&lt;='Cortes de Agrupacion'!$F$8,'Cortes de Agrupacion'!$E$8,'Resultados General'!L386&lt;='Cortes de Agrupacion'!$F$7,'Cortes de Agrupacion'!$E$7,'Resultados General'!L386&lt;='Cortes de Agrupacion'!$F$6,'Cortes de Agrupacion'!$E$6))</f>
        <v>#VALUE!</v>
      </c>
      <c r="K386" s="118" t="str">
        <f t="shared" si="10"/>
        <v/>
      </c>
      <c r="L386" s="124" t="e">
        <f>#VALUE!</f>
        <v>#VALUE!</v>
      </c>
      <c r="M386" s="26" t="e">
        <f ca="1">+_xlfn.IFNA(VLOOKUP(C386,'Distribución de puestos'!$B$8:$I$507,8,0),"")</f>
        <v>#NAME?</v>
      </c>
      <c r="N386" s="26" t="str">
        <f>+IF(VLOOKUP($B386,'Lista Puestos Valorados'!$B$11:$BK$510,MATCH('Auxiliar General'!H$4,'Lista Puestos Valorados'!$B$10:$BK$10,0),0)="","No relevante",VLOOKUP($B386,'Lista Puestos Valorados'!$B$11:$BK$510,MATCH('Auxiliar General'!H$4,'Lista Puestos Valorados'!$B$10:$BK$10,0),0))</f>
        <v>No relevante</v>
      </c>
      <c r="O386" s="26">
        <f>+HLOOKUP(N386,Sistema_Puntos!$Q$5:$Y$43,'Auxiliar General'!J$5,FALSE)</f>
        <v>0</v>
      </c>
      <c r="P386" s="26" t="str">
        <f>+IF(VLOOKUP($B386,'Lista Puestos Valorados'!$B$11:$BK$510,MATCH('Auxiliar General'!J$4,'Lista Puestos Valorados'!$B$10:$BK$10,0),0)="","No relevante",VLOOKUP($B386,'Lista Puestos Valorados'!$B$11:$BK$510,MATCH('Auxiliar General'!J$4,'Lista Puestos Valorados'!$B$10:$BK$10,0),0))</f>
        <v>No relevante</v>
      </c>
      <c r="Q386" s="26">
        <f>+HLOOKUP(P386,Sistema_Puntos!$Q$5:$Y$43,'Auxiliar General'!L$5,FALSE)</f>
        <v>0</v>
      </c>
      <c r="R386" s="26" t="str">
        <f>+IF(VLOOKUP($B386,'Lista Puestos Valorados'!$B$11:$BK$510,MATCH('Auxiliar General'!L$4,'Lista Puestos Valorados'!$B$10:$BK$10,0),0)="","No relevante",VLOOKUP($B386,'Lista Puestos Valorados'!$B$11:$BK$510,MATCH('Auxiliar General'!L$4,'Lista Puestos Valorados'!$B$10:$BK$10,0),0))</f>
        <v>No relevante</v>
      </c>
      <c r="S386" s="26">
        <f>+HLOOKUP(R386,Sistema_Puntos!$Q$5:$Y$43,'Auxiliar General'!N$5,FALSE)</f>
        <v>0</v>
      </c>
      <c r="T386" s="26" t="str">
        <f>+IF(VLOOKUP($B386,'Lista Puestos Valorados'!$B$11:$BK$510,MATCH('Auxiliar General'!N$4,'Lista Puestos Valorados'!$B$10:$BK$10,0),0)="","No relevante",VLOOKUP($B386,'Lista Puestos Valorados'!$B$11:$BK$510,MATCH('Auxiliar General'!N$4,'Lista Puestos Valorados'!$B$10:$BK$10,0),0))</f>
        <v>No relevante</v>
      </c>
      <c r="U386" s="26">
        <f>+HLOOKUP(T386,Sistema_Puntos!$Q$5:$Y$43,'Auxiliar General'!P$5,FALSE)</f>
        <v>0</v>
      </c>
      <c r="V386" s="26" t="str">
        <f>+IF(VLOOKUP($B386,'Lista Puestos Valorados'!$B$11:$BK$510,MATCH('Auxiliar General'!P$4,'Lista Puestos Valorados'!$B$10:$BK$10,0),0)="","No relevante",VLOOKUP($B386,'Lista Puestos Valorados'!$B$11:$BK$510,MATCH('Auxiliar General'!P$4,'Lista Puestos Valorados'!$B$10:$BK$10,0),0))</f>
        <v>No relevante</v>
      </c>
      <c r="W386" s="26">
        <f>+HLOOKUP(V386,Sistema_Puntos!$Q$5:$Y$43,'Auxiliar General'!R$5,FALSE)</f>
        <v>0</v>
      </c>
      <c r="X386" s="26" t="str">
        <f>+IF(VLOOKUP($B386,'Lista Puestos Valorados'!$B$11:$BK$510,MATCH('Auxiliar General'!R$4,'Lista Puestos Valorados'!$B$10:$BK$10,0),0)="","No relevante",VLOOKUP($B386,'Lista Puestos Valorados'!$B$11:$BK$510,MATCH('Auxiliar General'!R$4,'Lista Puestos Valorados'!$B$10:$BK$10,0),0))</f>
        <v>No relevante</v>
      </c>
      <c r="Y386" s="26">
        <f>+HLOOKUP(X386,Sistema_Puntos!$Q$5:$Y$43,'Auxiliar General'!T$5,FALSE)</f>
        <v>0</v>
      </c>
      <c r="Z386" s="26" t="str">
        <f>+IF(VLOOKUP($B386,'Lista Puestos Valorados'!$B$11:$BK$510,MATCH('Auxiliar General'!T$4,'Lista Puestos Valorados'!$B$10:$BK$10,0),0)="","No relevante",VLOOKUP($B386,'Lista Puestos Valorados'!$B$11:$BK$510,MATCH('Auxiliar General'!T$4,'Lista Puestos Valorados'!$B$10:$BK$10,0),0))</f>
        <v>No relevante</v>
      </c>
      <c r="AA386" s="26">
        <f>+HLOOKUP(Z386,Sistema_Puntos!$Q$5:$Y$43,'Auxiliar General'!V$5,FALSE)</f>
        <v>0</v>
      </c>
      <c r="AB386" s="26" t="str">
        <f>+IF(VLOOKUP($B386,'Lista Puestos Valorados'!$B$11:$BK$510,MATCH('Auxiliar General'!V$4,'Lista Puestos Valorados'!$B$10:$BK$10,0),0)="","No relevante",VLOOKUP($B386,'Lista Puestos Valorados'!$B$11:$BK$510,MATCH('Auxiliar General'!V$4,'Lista Puestos Valorados'!$B$10:$BK$10,0),0))</f>
        <v>No relevante</v>
      </c>
      <c r="AC386" s="26">
        <f>+HLOOKUP(AB386,Sistema_Puntos!$Q$5:$Y$43,'Auxiliar General'!X$5,FALSE)</f>
        <v>0</v>
      </c>
      <c r="AD386" s="26" t="str">
        <f>+IF(VLOOKUP($B386,'Lista Puestos Valorados'!$B$11:$BK$510,MATCH('Auxiliar General'!X$4,'Lista Puestos Valorados'!$B$10:$BK$10,0),0)="","No relevante",VLOOKUP($B386,'Lista Puestos Valorados'!$B$11:$BK$510,MATCH('Auxiliar General'!X$4,'Lista Puestos Valorados'!$B$10:$BK$10,0),0))</f>
        <v>No relevante</v>
      </c>
      <c r="AE386" s="26">
        <f>+HLOOKUP(AD386,Sistema_Puntos!$Q$5:$Y$43,'Auxiliar General'!Z$5,FALSE)</f>
        <v>0</v>
      </c>
      <c r="AF386" s="26" t="str">
        <f>+IF(VLOOKUP($B386,'Lista Puestos Valorados'!$B$11:$BK$510,MATCH('Auxiliar General'!Z$4,'Lista Puestos Valorados'!$B$10:$BK$10,0),0)="","No relevante",VLOOKUP($B386,'Lista Puestos Valorados'!$B$11:$BK$510,MATCH('Auxiliar General'!Z$4,'Lista Puestos Valorados'!$B$10:$BK$10,0),0))</f>
        <v>No relevante</v>
      </c>
      <c r="AG386" s="26">
        <f>+HLOOKUP(AF386,Sistema_Puntos!$Q$5:$Y$43,'Auxiliar General'!AB$5,FALSE)</f>
        <v>0</v>
      </c>
      <c r="AH386" s="26" t="str">
        <f>+IF(VLOOKUP($B386,'Lista Puestos Valorados'!$B$11:$BK$510,MATCH('Auxiliar General'!AB$4,'Lista Puestos Valorados'!$B$10:$BK$10,0),0)="","No relevante",VLOOKUP($B386,'Lista Puestos Valorados'!$B$11:$BK$510,MATCH('Auxiliar General'!AB$4,'Lista Puestos Valorados'!$B$10:$BK$10,0),0))</f>
        <v>No relevante</v>
      </c>
      <c r="AI386" s="26">
        <f>+HLOOKUP(AH386,Sistema_Puntos!$Q$5:$Y$43,'Auxiliar General'!AD$5,FALSE)</f>
        <v>0</v>
      </c>
      <c r="AJ386" s="26" t="str">
        <f>+IF(VLOOKUP($B386,'Lista Puestos Valorados'!$B$11:$BK$510,MATCH('Auxiliar General'!AD$4,'Lista Puestos Valorados'!$B$10:$BK$10,0),0)="","No relevante",VLOOKUP($B386,'Lista Puestos Valorados'!$B$11:$BK$510,MATCH('Auxiliar General'!AD$4,'Lista Puestos Valorados'!$B$10:$BK$10,0),0))</f>
        <v>No relevante</v>
      </c>
      <c r="AK386" s="26">
        <f>+HLOOKUP(AJ386,Sistema_Puntos!$Q$5:$Y$43,'Auxiliar General'!AF$5,FALSE)</f>
        <v>0</v>
      </c>
      <c r="AL386" s="26" t="str">
        <f>+IF(VLOOKUP($B386,'Lista Puestos Valorados'!$B$11:$BK$510,MATCH('Auxiliar General'!AF$4,'Lista Puestos Valorados'!$B$10:$BK$10,0),0)="","No relevante",VLOOKUP($B386,'Lista Puestos Valorados'!$B$11:$BK$510,MATCH('Auxiliar General'!AF$4,'Lista Puestos Valorados'!$B$10:$BK$10,0),0))</f>
        <v>No relevante</v>
      </c>
      <c r="AM386" s="26">
        <f>+HLOOKUP(AL386,Sistema_Puntos!$Q$5:$Y$43,'Auxiliar General'!AH$5,FALSE)</f>
        <v>0</v>
      </c>
      <c r="AN386" s="26" t="str">
        <f>+IF(VLOOKUP($B386,'Lista Puestos Valorados'!$B$11:$BK$510,MATCH('Auxiliar General'!AH$4,'Lista Puestos Valorados'!$B$10:$BK$10,0),0)="","No relevante",VLOOKUP($B386,'Lista Puestos Valorados'!$B$11:$BK$510,MATCH('Auxiliar General'!AH$4,'Lista Puestos Valorados'!$B$10:$BK$10,0),0))</f>
        <v>No relevante</v>
      </c>
      <c r="AO386" s="26">
        <f>+HLOOKUP(AN386,Sistema_Puntos!$Q$5:$Y$43,'Auxiliar General'!AJ$5,FALSE)</f>
        <v>0</v>
      </c>
      <c r="AP386" s="26" t="str">
        <f>+IF(VLOOKUP($B386,'Lista Puestos Valorados'!$B$11:$BK$510,MATCH('Auxiliar General'!AJ$4,'Lista Puestos Valorados'!$B$10:$BK$10,0),0)="","No relevante",VLOOKUP($B386,'Lista Puestos Valorados'!$B$11:$BK$510,MATCH('Auxiliar General'!AJ$4,'Lista Puestos Valorados'!$B$10:$BK$10,0),0))</f>
        <v>No relevante</v>
      </c>
      <c r="AQ386" s="26">
        <f>+HLOOKUP(AP386,Sistema_Puntos!$Q$5:$Y$43,'Auxiliar General'!AL$5,FALSE)</f>
        <v>0</v>
      </c>
      <c r="AR386" s="26" t="str">
        <f>+IF(VLOOKUP($B386,'Lista Puestos Valorados'!$B$11:$BK$510,MATCH('Auxiliar General'!AL$4,'Lista Puestos Valorados'!$B$10:$BK$10,0),0)="","No relevante",VLOOKUP($B386,'Lista Puestos Valorados'!$B$11:$BK$510,MATCH('Auxiliar General'!AL$4,'Lista Puestos Valorados'!$B$10:$BK$10,0),0))</f>
        <v>No relevante</v>
      </c>
      <c r="AS386" s="26">
        <f>+HLOOKUP(AR386,Sistema_Puntos!$Q$5:$Y$43,'Auxiliar General'!AN$5,FALSE)</f>
        <v>0</v>
      </c>
      <c r="AT386" s="26" t="str">
        <f>+IF(VLOOKUP($B386,'Lista Puestos Valorados'!$B$11:$BK$510,MATCH('Auxiliar General'!AN$4,'Lista Puestos Valorados'!$B$10:$BK$10,0),0)="","No relevante",VLOOKUP($B386,'Lista Puestos Valorados'!$B$11:$BK$510,MATCH('Auxiliar General'!AN$4,'Lista Puestos Valorados'!$B$10:$BK$10,0),0))</f>
        <v>No relevante</v>
      </c>
      <c r="AU386" s="26">
        <f>+HLOOKUP(AT386,Sistema_Puntos!$Q$5:$Y$43,'Auxiliar General'!AP$5,FALSE)</f>
        <v>0</v>
      </c>
      <c r="AV386" s="26" t="str">
        <f>+IF(VLOOKUP($B386,'Lista Puestos Valorados'!$B$11:$BK$510,MATCH('Auxiliar General'!AP$4,'Lista Puestos Valorados'!$B$10:$BK$10,0),0)="","No relevante",VLOOKUP($B386,'Lista Puestos Valorados'!$B$11:$BK$510,MATCH('Auxiliar General'!AP$4,'Lista Puestos Valorados'!$B$10:$BK$10,0),0))</f>
        <v>No relevante</v>
      </c>
      <c r="AW386" s="26">
        <f>+HLOOKUP(AV386,Sistema_Puntos!$Q$5:$Y$43,'Auxiliar General'!AR$5,FALSE)</f>
        <v>0</v>
      </c>
      <c r="AX386" s="26" t="str">
        <f>+IF(VLOOKUP($B386,'Lista Puestos Valorados'!$B$11:$BK$510,MATCH('Auxiliar General'!AR$4,'Lista Puestos Valorados'!$B$10:$BK$10,0),0)="","No relevante",VLOOKUP($B386,'Lista Puestos Valorados'!$B$11:$BK$510,MATCH('Auxiliar General'!AR$4,'Lista Puestos Valorados'!$B$10:$BK$10,0),0))</f>
        <v>No relevante</v>
      </c>
      <c r="AY386" s="26">
        <f>+HLOOKUP(AX386,Sistema_Puntos!$Q$5:$Y$43,'Auxiliar General'!AT$5,FALSE)</f>
        <v>0</v>
      </c>
      <c r="AZ386" s="26" t="str">
        <f>+IF(VLOOKUP($B386,'Lista Puestos Valorados'!$B$11:$BK$510,MATCH('Auxiliar General'!AT$4,'Lista Puestos Valorados'!$B$10:$BK$10,0),0)="","No relevante",VLOOKUP($B386,'Lista Puestos Valorados'!$B$11:$BK$510,MATCH('Auxiliar General'!AT$4,'Lista Puestos Valorados'!$B$10:$BK$10,0),0))</f>
        <v>No relevante</v>
      </c>
      <c r="BA386" s="26">
        <f>+HLOOKUP(AZ386,Sistema_Puntos!$Q$5:$Y$43,'Auxiliar General'!AV$5,FALSE)</f>
        <v>0</v>
      </c>
      <c r="BB386" s="26" t="str">
        <f>+IF(VLOOKUP($B386,'Lista Puestos Valorados'!$B$11:$BK$510,MATCH('Auxiliar General'!AV$4,'Lista Puestos Valorados'!$B$10:$BK$10,0),0)="","No relevante",VLOOKUP($B386,'Lista Puestos Valorados'!$B$11:$BK$510,MATCH('Auxiliar General'!AV$4,'Lista Puestos Valorados'!$B$10:$BK$10,0),0))</f>
        <v>No relevante</v>
      </c>
      <c r="BC386" s="26">
        <f>+HLOOKUP(BB386,Sistema_Puntos!$Q$5:$Y$43,'Auxiliar General'!AX$5,FALSE)</f>
        <v>0</v>
      </c>
      <c r="BD386" s="26" t="str">
        <f>+IF(VLOOKUP($B386,'Lista Puestos Valorados'!$B$11:$BK$510,MATCH('Auxiliar General'!AX$4,'Lista Puestos Valorados'!$B$10:$BK$10,0),0)="","No relevante",VLOOKUP($B386,'Lista Puestos Valorados'!$B$11:$BK$510,MATCH('Auxiliar General'!AX$4,'Lista Puestos Valorados'!$B$10:$BK$10,0),0))</f>
        <v>No relevante</v>
      </c>
      <c r="BE386" s="26">
        <f>+HLOOKUP(BD386,Sistema_Puntos!$Q$5:$Y$43,'Auxiliar General'!AZ$5,FALSE)</f>
        <v>0</v>
      </c>
      <c r="BF386" s="26" t="str">
        <f>+IF(VLOOKUP($B386,'Lista Puestos Valorados'!$B$11:$BK$510,MATCH('Auxiliar General'!AZ$4,'Lista Puestos Valorados'!$B$10:$BK$10,0),0)="","No relevante",VLOOKUP($B386,'Lista Puestos Valorados'!$B$11:$BK$510,MATCH('Auxiliar General'!AZ$4,'Lista Puestos Valorados'!$B$10:$BK$10,0),0))</f>
        <v>No relevante</v>
      </c>
      <c r="BG386" s="26">
        <f>+HLOOKUP(BF386,Sistema_Puntos!$Q$5:$Y$43,'Auxiliar General'!BB$5,FALSE)</f>
        <v>0</v>
      </c>
      <c r="BH386" s="26" t="str">
        <f>+IF(VLOOKUP($B386,'Lista Puestos Valorados'!$B$11:$BK$510,MATCH('Auxiliar General'!BB$4,'Lista Puestos Valorados'!$B$10:$BK$10,0),0)="","No relevante",VLOOKUP($B386,'Lista Puestos Valorados'!$B$11:$BK$510,MATCH('Auxiliar General'!BB$4,'Lista Puestos Valorados'!$B$10:$BK$10,0),0))</f>
        <v>No relevante</v>
      </c>
      <c r="BI386" s="26">
        <f>+HLOOKUP(BH386,Sistema_Puntos!$Q$5:$Y$43,'Auxiliar General'!BD$5,FALSE)</f>
        <v>0</v>
      </c>
      <c r="BJ386" s="26" t="str">
        <f>+IF(VLOOKUP($B386,'Lista Puestos Valorados'!$B$11:$BK$510,MATCH('Auxiliar General'!BD$4,'Lista Puestos Valorados'!$B$10:$BK$10,0),0)="","No relevante",VLOOKUP($B386,'Lista Puestos Valorados'!$B$11:$BK$510,MATCH('Auxiliar General'!BD$4,'Lista Puestos Valorados'!$B$10:$BK$10,0),0))</f>
        <v>No relevante</v>
      </c>
      <c r="BK386" s="26">
        <f>+HLOOKUP(BJ386,Sistema_Puntos!$Q$5:$Y$43,'Auxiliar General'!BF$5,FALSE)</f>
        <v>0</v>
      </c>
      <c r="BL386" s="26" t="str">
        <f>+IF(VLOOKUP($B386,'Lista Puestos Valorados'!$B$11:$BK$510,MATCH('Auxiliar General'!BF$4,'Lista Puestos Valorados'!$B$10:$BK$10,0),0)="","No relevante",VLOOKUP($B386,'Lista Puestos Valorados'!$B$11:$BK$510,MATCH('Auxiliar General'!BF$4,'Lista Puestos Valorados'!$B$10:$BK$10,0),0))</f>
        <v>No relevante</v>
      </c>
      <c r="BM386" s="26">
        <f>+HLOOKUP(BL386,Sistema_Puntos!$Q$5:$Y$43,'Auxiliar General'!BH$5,FALSE)</f>
        <v>0</v>
      </c>
      <c r="BN386" s="26" t="str">
        <f>+IF(VLOOKUP($B386,'Lista Puestos Valorados'!$B$11:$BK$510,MATCH('Auxiliar General'!BH$4,'Lista Puestos Valorados'!$B$10:$BK$10,0),0)="","No relevante",VLOOKUP($B386,'Lista Puestos Valorados'!$B$11:$BK$510,MATCH('Auxiliar General'!BH$4,'Lista Puestos Valorados'!$B$10:$BK$10,0),0))</f>
        <v>No relevante</v>
      </c>
      <c r="BO386" s="26">
        <f>+HLOOKUP(BN386,Sistema_Puntos!$Q$5:$Y$43,'Auxiliar General'!BJ$5,FALSE)</f>
        <v>0</v>
      </c>
      <c r="BP386" s="26" t="str">
        <f>+IF(VLOOKUP($B386,'Lista Puestos Valorados'!$B$11:$BK$510,MATCH('Auxiliar General'!BJ$4,'Lista Puestos Valorados'!$B$10:$BK$10,0),0)="","No relevante",VLOOKUP($B386,'Lista Puestos Valorados'!$B$11:$BK$510,MATCH('Auxiliar General'!BJ$4,'Lista Puestos Valorados'!$B$10:$BK$10,0),0))</f>
        <v>No relevante</v>
      </c>
      <c r="BQ386" s="26">
        <f>+HLOOKUP(BP386,Sistema_Puntos!$Q$5:$Y$43,'Auxiliar General'!BL$5,FALSE)</f>
        <v>0</v>
      </c>
      <c r="BR386" s="26" t="str">
        <f>+IF(VLOOKUP($B386,'Lista Puestos Valorados'!$B$11:$BK$510,MATCH('Auxiliar General'!BL$4,'Lista Puestos Valorados'!$B$10:$BK$10,0),0)="","No relevante",VLOOKUP($B386,'Lista Puestos Valorados'!$B$11:$BK$510,MATCH('Auxiliar General'!BL$4,'Lista Puestos Valorados'!$B$10:$BK$10,0),0))</f>
        <v>No relevante</v>
      </c>
      <c r="BS386" s="26">
        <f>+HLOOKUP(BR386,Sistema_Puntos!$Q$5:$Y$43,'Auxiliar General'!BN$5,FALSE)</f>
        <v>0</v>
      </c>
      <c r="BT386" s="26" t="str">
        <f>+IF(VLOOKUP($B386,'Lista Puestos Valorados'!$B$11:$BK$510,MATCH('Auxiliar General'!BN$4,'Lista Puestos Valorados'!$B$10:$BK$10,0),0)="","No relevante",VLOOKUP($B386,'Lista Puestos Valorados'!$B$11:$BK$510,MATCH('Auxiliar General'!BN$4,'Lista Puestos Valorados'!$B$10:$BK$10,0),0))</f>
        <v>No relevante</v>
      </c>
      <c r="BU386" s="26">
        <f>+HLOOKUP(BT386,Sistema_Puntos!$Q$5:$Y$43,'Auxiliar General'!BP$5,FALSE)</f>
        <v>0</v>
      </c>
      <c r="BV386" s="26" t="str">
        <f>+IF(VLOOKUP($B386,'Lista Puestos Valorados'!$B$11:$BK$510,MATCH('Auxiliar General'!BP$4,'Lista Puestos Valorados'!$B$10:$BK$10,0),0)="","No relevante",VLOOKUP($B386,'Lista Puestos Valorados'!$B$11:$BK$510,MATCH('Auxiliar General'!BP$4,'Lista Puestos Valorados'!$B$10:$BK$10,0),0))</f>
        <v>No relevante</v>
      </c>
      <c r="BW386" s="26">
        <f>+HLOOKUP(BV386,Sistema_Puntos!$Q$5:$Y$43,'Auxiliar General'!BR$5,FALSE)</f>
        <v>0</v>
      </c>
      <c r="BX386" s="26" t="str">
        <f>+IF(VLOOKUP($B386,'Lista Puestos Valorados'!$B$11:$BK$510,MATCH('Auxiliar General'!BR$4,'Lista Puestos Valorados'!$B$10:$BK$10,0),0)="","No relevante",VLOOKUP($B386,'Lista Puestos Valorados'!$B$11:$BK$510,MATCH('Auxiliar General'!BR$4,'Lista Puestos Valorados'!$B$10:$BK$10,0),0))</f>
        <v>No relevante</v>
      </c>
      <c r="BY386" s="26">
        <f>+HLOOKUP(BX386,Sistema_Puntos!$Q$5:$Y$43,'Auxiliar General'!BT$5,FALSE)</f>
        <v>0</v>
      </c>
      <c r="BZ386" s="26" t="str">
        <f>+IF(VLOOKUP($B386,'Lista Puestos Valorados'!$B$11:$BK$510,MATCH('Auxiliar General'!BT$4,'Lista Puestos Valorados'!$B$10:$BK$10,0),0)="","No relevante",VLOOKUP($B386,'Lista Puestos Valorados'!$B$11:$BK$510,MATCH('Auxiliar General'!BT$4,'Lista Puestos Valorados'!$B$10:$BK$10,0),0))</f>
        <v>No relevante</v>
      </c>
      <c r="CA386" s="26">
        <f>+HLOOKUP(BZ386,Sistema_Puntos!$Q$5:$Y$43,'Auxiliar General'!BV$5,FALSE)</f>
        <v>0</v>
      </c>
      <c r="CB386" s="26" t="str">
        <f>+IF(VLOOKUP($B386,'Lista Puestos Valorados'!$B$11:$BK$510,MATCH('Auxiliar General'!BV$4,'Lista Puestos Valorados'!$B$10:$BK$10,0),0)="","No relevante",VLOOKUP($B386,'Lista Puestos Valorados'!$B$11:$BK$510,MATCH('Auxiliar General'!BV$4,'Lista Puestos Valorados'!$B$10:$BK$10,0),0))</f>
        <v>No relevante</v>
      </c>
      <c r="CC386" s="26">
        <f>+HLOOKUP(CB386,Sistema_Puntos!$Q$5:$Y$43,'Auxiliar General'!BX$5,FALSE)</f>
        <v>0</v>
      </c>
      <c r="CD386" s="26" t="str">
        <f>+IF(VLOOKUP($B386,'Lista Puestos Valorados'!$B$11:$BK$510,MATCH('Auxiliar General'!BX$4,'Lista Puestos Valorados'!$B$10:$BK$10,0),0)="","No relevante",VLOOKUP($B386,'Lista Puestos Valorados'!$B$11:$BK$510,MATCH('Auxiliar General'!BX$4,'Lista Puestos Valorados'!$B$10:$BK$10,0),0))</f>
        <v>No relevante</v>
      </c>
      <c r="CE386" s="26">
        <f>+HLOOKUP(CD386,Sistema_Puntos!$Q$5:$Y$43,'Auxiliar General'!BZ$5,FALSE)</f>
        <v>0</v>
      </c>
      <c r="CF386" s="26" t="str">
        <f>+IF(VLOOKUP($B386,'Lista Puestos Valorados'!$B$11:$BK$510,MATCH('Auxiliar General'!BZ$4,'Lista Puestos Valorados'!$B$10:$BK$10,0),0)="","No relevante",VLOOKUP($B386,'Lista Puestos Valorados'!$B$11:$BK$510,MATCH('Auxiliar General'!BZ$4,'Lista Puestos Valorados'!$B$10:$BK$10,0),0))</f>
        <v>No relevante</v>
      </c>
      <c r="CG386" s="26">
        <f>+HLOOKUP(CF386,Sistema_Puntos!$Q$5:$Y$43,'Auxiliar General'!CB$5,FALSE)</f>
        <v>0</v>
      </c>
      <c r="CH386" s="29"/>
      <c r="CI386" s="29"/>
    </row>
    <row r="387" spans="2:87" ht="17.55" customHeight="1">
      <c r="B387" s="26">
        <f>+'Listado de Puestos'!B387</f>
        <v>377</v>
      </c>
      <c r="C387" s="26" t="str">
        <f>+IF('Lista Puestos Valorados'!C387="","",'Lista Puestos Valorados'!C387)</f>
        <v/>
      </c>
      <c r="D387" s="26" t="str">
        <f>+IF('Lista Puestos Valorados'!D387="","",'Lista Puestos Valorados'!D387)</f>
        <v/>
      </c>
      <c r="E387" s="26" t="str">
        <f>+IF('Lista Puestos Valorados'!E387="","",'Lista Puestos Valorados'!E387)</f>
        <v/>
      </c>
      <c r="F387" s="26" t="str">
        <f>+IF('Lista Puestos Valorados'!F387="","",'Lista Puestos Valorados'!F387)</f>
        <v/>
      </c>
      <c r="G387" s="26" t="str">
        <f>+IF('Lista Puestos Valorados'!G387="","",'Lista Puestos Valorados'!G387)</f>
        <v/>
      </c>
      <c r="H387" s="26" t="str">
        <f>+IF('Lista Puestos Valorados'!H387="","",'Lista Puestos Valorados'!H387)</f>
        <v/>
      </c>
      <c r="I387" s="26" t="str">
        <f>+IF('Lista Puestos Valorados'!I387="","",'Lista Puestos Valorados'!I387)</f>
        <v/>
      </c>
      <c r="J387" s="118" t="e">
        <f t="array" ref="J387">+IF(L387="","",_xlfn.IFS(L387&lt;='Cortes de Agrupacion'!$F$15,'Cortes de Agrupacion'!$E$15,'Resultados General'!L387&lt;='Cortes de Agrupacion'!$F$14,'Cortes de Agrupacion'!$E$14,'Resultados General'!L387&lt;='Cortes de Agrupacion'!$F$13,'Cortes de Agrupacion'!$E$13,L387&lt;='Cortes de Agrupacion'!$F$12,'Cortes de Agrupacion'!$E$12,'Resultados General'!L387&lt;='Cortes de Agrupacion'!$F$11,'Cortes de Agrupacion'!$E$11,'Resultados General'!L387&lt;='Cortes de Agrupacion'!$F$10,'Cortes de Agrupacion'!$E$10,'Resultados General'!L387&lt;='Cortes de Agrupacion'!$F$9,'Cortes de Agrupacion'!$E$9,'Resultados General'!L387&lt;='Cortes de Agrupacion'!$F$8,'Cortes de Agrupacion'!$E$8,'Resultados General'!L387&lt;='Cortes de Agrupacion'!$F$7,'Cortes de Agrupacion'!$E$7,'Resultados General'!L387&lt;='Cortes de Agrupacion'!$F$6,'Cortes de Agrupacion'!$E$6))</f>
        <v>#VALUE!</v>
      </c>
      <c r="K387" s="118" t="str">
        <f t="shared" si="10"/>
        <v/>
      </c>
      <c r="L387" s="124" t="e">
        <f>#VALUE!</f>
        <v>#VALUE!</v>
      </c>
      <c r="M387" s="26" t="e">
        <f ca="1">+_xlfn.IFNA(VLOOKUP(C387,'Distribución de puestos'!$B$8:$I$507,8,0),"")</f>
        <v>#NAME?</v>
      </c>
      <c r="N387" s="26" t="str">
        <f>+IF(VLOOKUP($B387,'Lista Puestos Valorados'!$B$11:$BK$510,MATCH('Auxiliar General'!H$4,'Lista Puestos Valorados'!$B$10:$BK$10,0),0)="","No relevante",VLOOKUP($B387,'Lista Puestos Valorados'!$B$11:$BK$510,MATCH('Auxiliar General'!H$4,'Lista Puestos Valorados'!$B$10:$BK$10,0),0))</f>
        <v>No relevante</v>
      </c>
      <c r="O387" s="26">
        <f>+HLOOKUP(N387,Sistema_Puntos!$Q$5:$Y$43,'Auxiliar General'!J$5,FALSE)</f>
        <v>0</v>
      </c>
      <c r="P387" s="26" t="str">
        <f>+IF(VLOOKUP($B387,'Lista Puestos Valorados'!$B$11:$BK$510,MATCH('Auxiliar General'!J$4,'Lista Puestos Valorados'!$B$10:$BK$10,0),0)="","No relevante",VLOOKUP($B387,'Lista Puestos Valorados'!$B$11:$BK$510,MATCH('Auxiliar General'!J$4,'Lista Puestos Valorados'!$B$10:$BK$10,0),0))</f>
        <v>No relevante</v>
      </c>
      <c r="Q387" s="26">
        <f>+HLOOKUP(P387,Sistema_Puntos!$Q$5:$Y$43,'Auxiliar General'!L$5,FALSE)</f>
        <v>0</v>
      </c>
      <c r="R387" s="26" t="str">
        <f>+IF(VLOOKUP($B387,'Lista Puestos Valorados'!$B$11:$BK$510,MATCH('Auxiliar General'!L$4,'Lista Puestos Valorados'!$B$10:$BK$10,0),0)="","No relevante",VLOOKUP($B387,'Lista Puestos Valorados'!$B$11:$BK$510,MATCH('Auxiliar General'!L$4,'Lista Puestos Valorados'!$B$10:$BK$10,0),0))</f>
        <v>No relevante</v>
      </c>
      <c r="S387" s="26">
        <f>+HLOOKUP(R387,Sistema_Puntos!$Q$5:$Y$43,'Auxiliar General'!N$5,FALSE)</f>
        <v>0</v>
      </c>
      <c r="T387" s="26" t="str">
        <f>+IF(VLOOKUP($B387,'Lista Puestos Valorados'!$B$11:$BK$510,MATCH('Auxiliar General'!N$4,'Lista Puestos Valorados'!$B$10:$BK$10,0),0)="","No relevante",VLOOKUP($B387,'Lista Puestos Valorados'!$B$11:$BK$510,MATCH('Auxiliar General'!N$4,'Lista Puestos Valorados'!$B$10:$BK$10,0),0))</f>
        <v>No relevante</v>
      </c>
      <c r="U387" s="26">
        <f>+HLOOKUP(T387,Sistema_Puntos!$Q$5:$Y$43,'Auxiliar General'!P$5,FALSE)</f>
        <v>0</v>
      </c>
      <c r="V387" s="26" t="str">
        <f>+IF(VLOOKUP($B387,'Lista Puestos Valorados'!$B$11:$BK$510,MATCH('Auxiliar General'!P$4,'Lista Puestos Valorados'!$B$10:$BK$10,0),0)="","No relevante",VLOOKUP($B387,'Lista Puestos Valorados'!$B$11:$BK$510,MATCH('Auxiliar General'!P$4,'Lista Puestos Valorados'!$B$10:$BK$10,0),0))</f>
        <v>No relevante</v>
      </c>
      <c r="W387" s="26">
        <f>+HLOOKUP(V387,Sistema_Puntos!$Q$5:$Y$43,'Auxiliar General'!R$5,FALSE)</f>
        <v>0</v>
      </c>
      <c r="X387" s="26" t="str">
        <f>+IF(VLOOKUP($B387,'Lista Puestos Valorados'!$B$11:$BK$510,MATCH('Auxiliar General'!R$4,'Lista Puestos Valorados'!$B$10:$BK$10,0),0)="","No relevante",VLOOKUP($B387,'Lista Puestos Valorados'!$B$11:$BK$510,MATCH('Auxiliar General'!R$4,'Lista Puestos Valorados'!$B$10:$BK$10,0),0))</f>
        <v>No relevante</v>
      </c>
      <c r="Y387" s="26">
        <f>+HLOOKUP(X387,Sistema_Puntos!$Q$5:$Y$43,'Auxiliar General'!T$5,FALSE)</f>
        <v>0</v>
      </c>
      <c r="Z387" s="26" t="str">
        <f>+IF(VLOOKUP($B387,'Lista Puestos Valorados'!$B$11:$BK$510,MATCH('Auxiliar General'!T$4,'Lista Puestos Valorados'!$B$10:$BK$10,0),0)="","No relevante",VLOOKUP($B387,'Lista Puestos Valorados'!$B$11:$BK$510,MATCH('Auxiliar General'!T$4,'Lista Puestos Valorados'!$B$10:$BK$10,0),0))</f>
        <v>No relevante</v>
      </c>
      <c r="AA387" s="26">
        <f>+HLOOKUP(Z387,Sistema_Puntos!$Q$5:$Y$43,'Auxiliar General'!V$5,FALSE)</f>
        <v>0</v>
      </c>
      <c r="AB387" s="26" t="str">
        <f>+IF(VLOOKUP($B387,'Lista Puestos Valorados'!$B$11:$BK$510,MATCH('Auxiliar General'!V$4,'Lista Puestos Valorados'!$B$10:$BK$10,0),0)="","No relevante",VLOOKUP($B387,'Lista Puestos Valorados'!$B$11:$BK$510,MATCH('Auxiliar General'!V$4,'Lista Puestos Valorados'!$B$10:$BK$10,0),0))</f>
        <v>No relevante</v>
      </c>
      <c r="AC387" s="26">
        <f>+HLOOKUP(AB387,Sistema_Puntos!$Q$5:$Y$43,'Auxiliar General'!X$5,FALSE)</f>
        <v>0</v>
      </c>
      <c r="AD387" s="26" t="str">
        <f>+IF(VLOOKUP($B387,'Lista Puestos Valorados'!$B$11:$BK$510,MATCH('Auxiliar General'!X$4,'Lista Puestos Valorados'!$B$10:$BK$10,0),0)="","No relevante",VLOOKUP($B387,'Lista Puestos Valorados'!$B$11:$BK$510,MATCH('Auxiliar General'!X$4,'Lista Puestos Valorados'!$B$10:$BK$10,0),0))</f>
        <v>No relevante</v>
      </c>
      <c r="AE387" s="26">
        <f>+HLOOKUP(AD387,Sistema_Puntos!$Q$5:$Y$43,'Auxiliar General'!Z$5,FALSE)</f>
        <v>0</v>
      </c>
      <c r="AF387" s="26" t="str">
        <f>+IF(VLOOKUP($B387,'Lista Puestos Valorados'!$B$11:$BK$510,MATCH('Auxiliar General'!Z$4,'Lista Puestos Valorados'!$B$10:$BK$10,0),0)="","No relevante",VLOOKUP($B387,'Lista Puestos Valorados'!$B$11:$BK$510,MATCH('Auxiliar General'!Z$4,'Lista Puestos Valorados'!$B$10:$BK$10,0),0))</f>
        <v>No relevante</v>
      </c>
      <c r="AG387" s="26">
        <f>+HLOOKUP(AF387,Sistema_Puntos!$Q$5:$Y$43,'Auxiliar General'!AB$5,FALSE)</f>
        <v>0</v>
      </c>
      <c r="AH387" s="26" t="str">
        <f>+IF(VLOOKUP($B387,'Lista Puestos Valorados'!$B$11:$BK$510,MATCH('Auxiliar General'!AB$4,'Lista Puestos Valorados'!$B$10:$BK$10,0),0)="","No relevante",VLOOKUP($B387,'Lista Puestos Valorados'!$B$11:$BK$510,MATCH('Auxiliar General'!AB$4,'Lista Puestos Valorados'!$B$10:$BK$10,0),0))</f>
        <v>No relevante</v>
      </c>
      <c r="AI387" s="26">
        <f>+HLOOKUP(AH387,Sistema_Puntos!$Q$5:$Y$43,'Auxiliar General'!AD$5,FALSE)</f>
        <v>0</v>
      </c>
      <c r="AJ387" s="26" t="str">
        <f>+IF(VLOOKUP($B387,'Lista Puestos Valorados'!$B$11:$BK$510,MATCH('Auxiliar General'!AD$4,'Lista Puestos Valorados'!$B$10:$BK$10,0),0)="","No relevante",VLOOKUP($B387,'Lista Puestos Valorados'!$B$11:$BK$510,MATCH('Auxiliar General'!AD$4,'Lista Puestos Valorados'!$B$10:$BK$10,0),0))</f>
        <v>No relevante</v>
      </c>
      <c r="AK387" s="26">
        <f>+HLOOKUP(AJ387,Sistema_Puntos!$Q$5:$Y$43,'Auxiliar General'!AF$5,FALSE)</f>
        <v>0</v>
      </c>
      <c r="AL387" s="26" t="str">
        <f>+IF(VLOOKUP($B387,'Lista Puestos Valorados'!$B$11:$BK$510,MATCH('Auxiliar General'!AF$4,'Lista Puestos Valorados'!$B$10:$BK$10,0),0)="","No relevante",VLOOKUP($B387,'Lista Puestos Valorados'!$B$11:$BK$510,MATCH('Auxiliar General'!AF$4,'Lista Puestos Valorados'!$B$10:$BK$10,0),0))</f>
        <v>No relevante</v>
      </c>
      <c r="AM387" s="26">
        <f>+HLOOKUP(AL387,Sistema_Puntos!$Q$5:$Y$43,'Auxiliar General'!AH$5,FALSE)</f>
        <v>0</v>
      </c>
      <c r="AN387" s="26" t="str">
        <f>+IF(VLOOKUP($B387,'Lista Puestos Valorados'!$B$11:$BK$510,MATCH('Auxiliar General'!AH$4,'Lista Puestos Valorados'!$B$10:$BK$10,0),0)="","No relevante",VLOOKUP($B387,'Lista Puestos Valorados'!$B$11:$BK$510,MATCH('Auxiliar General'!AH$4,'Lista Puestos Valorados'!$B$10:$BK$10,0),0))</f>
        <v>No relevante</v>
      </c>
      <c r="AO387" s="26">
        <f>+HLOOKUP(AN387,Sistema_Puntos!$Q$5:$Y$43,'Auxiliar General'!AJ$5,FALSE)</f>
        <v>0</v>
      </c>
      <c r="AP387" s="26" t="str">
        <f>+IF(VLOOKUP($B387,'Lista Puestos Valorados'!$B$11:$BK$510,MATCH('Auxiliar General'!AJ$4,'Lista Puestos Valorados'!$B$10:$BK$10,0),0)="","No relevante",VLOOKUP($B387,'Lista Puestos Valorados'!$B$11:$BK$510,MATCH('Auxiliar General'!AJ$4,'Lista Puestos Valorados'!$B$10:$BK$10,0),0))</f>
        <v>No relevante</v>
      </c>
      <c r="AQ387" s="26">
        <f>+HLOOKUP(AP387,Sistema_Puntos!$Q$5:$Y$43,'Auxiliar General'!AL$5,FALSE)</f>
        <v>0</v>
      </c>
      <c r="AR387" s="26" t="str">
        <f>+IF(VLOOKUP($B387,'Lista Puestos Valorados'!$B$11:$BK$510,MATCH('Auxiliar General'!AL$4,'Lista Puestos Valorados'!$B$10:$BK$10,0),0)="","No relevante",VLOOKUP($B387,'Lista Puestos Valorados'!$B$11:$BK$510,MATCH('Auxiliar General'!AL$4,'Lista Puestos Valorados'!$B$10:$BK$10,0),0))</f>
        <v>No relevante</v>
      </c>
      <c r="AS387" s="26">
        <f>+HLOOKUP(AR387,Sistema_Puntos!$Q$5:$Y$43,'Auxiliar General'!AN$5,FALSE)</f>
        <v>0</v>
      </c>
      <c r="AT387" s="26" t="str">
        <f>+IF(VLOOKUP($B387,'Lista Puestos Valorados'!$B$11:$BK$510,MATCH('Auxiliar General'!AN$4,'Lista Puestos Valorados'!$B$10:$BK$10,0),0)="","No relevante",VLOOKUP($B387,'Lista Puestos Valorados'!$B$11:$BK$510,MATCH('Auxiliar General'!AN$4,'Lista Puestos Valorados'!$B$10:$BK$10,0),0))</f>
        <v>No relevante</v>
      </c>
      <c r="AU387" s="26">
        <f>+HLOOKUP(AT387,Sistema_Puntos!$Q$5:$Y$43,'Auxiliar General'!AP$5,FALSE)</f>
        <v>0</v>
      </c>
      <c r="AV387" s="26" t="str">
        <f>+IF(VLOOKUP($B387,'Lista Puestos Valorados'!$B$11:$BK$510,MATCH('Auxiliar General'!AP$4,'Lista Puestos Valorados'!$B$10:$BK$10,0),0)="","No relevante",VLOOKUP($B387,'Lista Puestos Valorados'!$B$11:$BK$510,MATCH('Auxiliar General'!AP$4,'Lista Puestos Valorados'!$B$10:$BK$10,0),0))</f>
        <v>No relevante</v>
      </c>
      <c r="AW387" s="26">
        <f>+HLOOKUP(AV387,Sistema_Puntos!$Q$5:$Y$43,'Auxiliar General'!AR$5,FALSE)</f>
        <v>0</v>
      </c>
      <c r="AX387" s="26" t="str">
        <f>+IF(VLOOKUP($B387,'Lista Puestos Valorados'!$B$11:$BK$510,MATCH('Auxiliar General'!AR$4,'Lista Puestos Valorados'!$B$10:$BK$10,0),0)="","No relevante",VLOOKUP($B387,'Lista Puestos Valorados'!$B$11:$BK$510,MATCH('Auxiliar General'!AR$4,'Lista Puestos Valorados'!$B$10:$BK$10,0),0))</f>
        <v>No relevante</v>
      </c>
      <c r="AY387" s="26">
        <f>+HLOOKUP(AX387,Sistema_Puntos!$Q$5:$Y$43,'Auxiliar General'!AT$5,FALSE)</f>
        <v>0</v>
      </c>
      <c r="AZ387" s="26" t="str">
        <f>+IF(VLOOKUP($B387,'Lista Puestos Valorados'!$B$11:$BK$510,MATCH('Auxiliar General'!AT$4,'Lista Puestos Valorados'!$B$10:$BK$10,0),0)="","No relevante",VLOOKUP($B387,'Lista Puestos Valorados'!$B$11:$BK$510,MATCH('Auxiliar General'!AT$4,'Lista Puestos Valorados'!$B$10:$BK$10,0),0))</f>
        <v>No relevante</v>
      </c>
      <c r="BA387" s="26">
        <f>+HLOOKUP(AZ387,Sistema_Puntos!$Q$5:$Y$43,'Auxiliar General'!AV$5,FALSE)</f>
        <v>0</v>
      </c>
      <c r="BB387" s="26" t="str">
        <f>+IF(VLOOKUP($B387,'Lista Puestos Valorados'!$B$11:$BK$510,MATCH('Auxiliar General'!AV$4,'Lista Puestos Valorados'!$B$10:$BK$10,0),0)="","No relevante",VLOOKUP($B387,'Lista Puestos Valorados'!$B$11:$BK$510,MATCH('Auxiliar General'!AV$4,'Lista Puestos Valorados'!$B$10:$BK$10,0),0))</f>
        <v>No relevante</v>
      </c>
      <c r="BC387" s="26">
        <f>+HLOOKUP(BB387,Sistema_Puntos!$Q$5:$Y$43,'Auxiliar General'!AX$5,FALSE)</f>
        <v>0</v>
      </c>
      <c r="BD387" s="26" t="str">
        <f>+IF(VLOOKUP($B387,'Lista Puestos Valorados'!$B$11:$BK$510,MATCH('Auxiliar General'!AX$4,'Lista Puestos Valorados'!$B$10:$BK$10,0),0)="","No relevante",VLOOKUP($B387,'Lista Puestos Valorados'!$B$11:$BK$510,MATCH('Auxiliar General'!AX$4,'Lista Puestos Valorados'!$B$10:$BK$10,0),0))</f>
        <v>No relevante</v>
      </c>
      <c r="BE387" s="26">
        <f>+HLOOKUP(BD387,Sistema_Puntos!$Q$5:$Y$43,'Auxiliar General'!AZ$5,FALSE)</f>
        <v>0</v>
      </c>
      <c r="BF387" s="26" t="str">
        <f>+IF(VLOOKUP($B387,'Lista Puestos Valorados'!$B$11:$BK$510,MATCH('Auxiliar General'!AZ$4,'Lista Puestos Valorados'!$B$10:$BK$10,0),0)="","No relevante",VLOOKUP($B387,'Lista Puestos Valorados'!$B$11:$BK$510,MATCH('Auxiliar General'!AZ$4,'Lista Puestos Valorados'!$B$10:$BK$10,0),0))</f>
        <v>No relevante</v>
      </c>
      <c r="BG387" s="26">
        <f>+HLOOKUP(BF387,Sistema_Puntos!$Q$5:$Y$43,'Auxiliar General'!BB$5,FALSE)</f>
        <v>0</v>
      </c>
      <c r="BH387" s="26" t="str">
        <f>+IF(VLOOKUP($B387,'Lista Puestos Valorados'!$B$11:$BK$510,MATCH('Auxiliar General'!BB$4,'Lista Puestos Valorados'!$B$10:$BK$10,0),0)="","No relevante",VLOOKUP($B387,'Lista Puestos Valorados'!$B$11:$BK$510,MATCH('Auxiliar General'!BB$4,'Lista Puestos Valorados'!$B$10:$BK$10,0),0))</f>
        <v>No relevante</v>
      </c>
      <c r="BI387" s="26">
        <f>+HLOOKUP(BH387,Sistema_Puntos!$Q$5:$Y$43,'Auxiliar General'!BD$5,FALSE)</f>
        <v>0</v>
      </c>
      <c r="BJ387" s="26" t="str">
        <f>+IF(VLOOKUP($B387,'Lista Puestos Valorados'!$B$11:$BK$510,MATCH('Auxiliar General'!BD$4,'Lista Puestos Valorados'!$B$10:$BK$10,0),0)="","No relevante",VLOOKUP($B387,'Lista Puestos Valorados'!$B$11:$BK$510,MATCH('Auxiliar General'!BD$4,'Lista Puestos Valorados'!$B$10:$BK$10,0),0))</f>
        <v>No relevante</v>
      </c>
      <c r="BK387" s="26">
        <f>+HLOOKUP(BJ387,Sistema_Puntos!$Q$5:$Y$43,'Auxiliar General'!BF$5,FALSE)</f>
        <v>0</v>
      </c>
      <c r="BL387" s="26" t="str">
        <f>+IF(VLOOKUP($B387,'Lista Puestos Valorados'!$B$11:$BK$510,MATCH('Auxiliar General'!BF$4,'Lista Puestos Valorados'!$B$10:$BK$10,0),0)="","No relevante",VLOOKUP($B387,'Lista Puestos Valorados'!$B$11:$BK$510,MATCH('Auxiliar General'!BF$4,'Lista Puestos Valorados'!$B$10:$BK$10,0),0))</f>
        <v>No relevante</v>
      </c>
      <c r="BM387" s="26">
        <f>+HLOOKUP(BL387,Sistema_Puntos!$Q$5:$Y$43,'Auxiliar General'!BH$5,FALSE)</f>
        <v>0</v>
      </c>
      <c r="BN387" s="26" t="str">
        <f>+IF(VLOOKUP($B387,'Lista Puestos Valorados'!$B$11:$BK$510,MATCH('Auxiliar General'!BH$4,'Lista Puestos Valorados'!$B$10:$BK$10,0),0)="","No relevante",VLOOKUP($B387,'Lista Puestos Valorados'!$B$11:$BK$510,MATCH('Auxiliar General'!BH$4,'Lista Puestos Valorados'!$B$10:$BK$10,0),0))</f>
        <v>No relevante</v>
      </c>
      <c r="BO387" s="26">
        <f>+HLOOKUP(BN387,Sistema_Puntos!$Q$5:$Y$43,'Auxiliar General'!BJ$5,FALSE)</f>
        <v>0</v>
      </c>
      <c r="BP387" s="26" t="str">
        <f>+IF(VLOOKUP($B387,'Lista Puestos Valorados'!$B$11:$BK$510,MATCH('Auxiliar General'!BJ$4,'Lista Puestos Valorados'!$B$10:$BK$10,0),0)="","No relevante",VLOOKUP($B387,'Lista Puestos Valorados'!$B$11:$BK$510,MATCH('Auxiliar General'!BJ$4,'Lista Puestos Valorados'!$B$10:$BK$10,0),0))</f>
        <v>No relevante</v>
      </c>
      <c r="BQ387" s="26">
        <f>+HLOOKUP(BP387,Sistema_Puntos!$Q$5:$Y$43,'Auxiliar General'!BL$5,FALSE)</f>
        <v>0</v>
      </c>
      <c r="BR387" s="26" t="str">
        <f>+IF(VLOOKUP($B387,'Lista Puestos Valorados'!$B$11:$BK$510,MATCH('Auxiliar General'!BL$4,'Lista Puestos Valorados'!$B$10:$BK$10,0),0)="","No relevante",VLOOKUP($B387,'Lista Puestos Valorados'!$B$11:$BK$510,MATCH('Auxiliar General'!BL$4,'Lista Puestos Valorados'!$B$10:$BK$10,0),0))</f>
        <v>No relevante</v>
      </c>
      <c r="BS387" s="26">
        <f>+HLOOKUP(BR387,Sistema_Puntos!$Q$5:$Y$43,'Auxiliar General'!BN$5,FALSE)</f>
        <v>0</v>
      </c>
      <c r="BT387" s="26" t="str">
        <f>+IF(VLOOKUP($B387,'Lista Puestos Valorados'!$B$11:$BK$510,MATCH('Auxiliar General'!BN$4,'Lista Puestos Valorados'!$B$10:$BK$10,0),0)="","No relevante",VLOOKUP($B387,'Lista Puestos Valorados'!$B$11:$BK$510,MATCH('Auxiliar General'!BN$4,'Lista Puestos Valorados'!$B$10:$BK$10,0),0))</f>
        <v>No relevante</v>
      </c>
      <c r="BU387" s="26">
        <f>+HLOOKUP(BT387,Sistema_Puntos!$Q$5:$Y$43,'Auxiliar General'!BP$5,FALSE)</f>
        <v>0</v>
      </c>
      <c r="BV387" s="26" t="str">
        <f>+IF(VLOOKUP($B387,'Lista Puestos Valorados'!$B$11:$BK$510,MATCH('Auxiliar General'!BP$4,'Lista Puestos Valorados'!$B$10:$BK$10,0),0)="","No relevante",VLOOKUP($B387,'Lista Puestos Valorados'!$B$11:$BK$510,MATCH('Auxiliar General'!BP$4,'Lista Puestos Valorados'!$B$10:$BK$10,0),0))</f>
        <v>No relevante</v>
      </c>
      <c r="BW387" s="26">
        <f>+HLOOKUP(BV387,Sistema_Puntos!$Q$5:$Y$43,'Auxiliar General'!BR$5,FALSE)</f>
        <v>0</v>
      </c>
      <c r="BX387" s="26" t="str">
        <f>+IF(VLOOKUP($B387,'Lista Puestos Valorados'!$B$11:$BK$510,MATCH('Auxiliar General'!BR$4,'Lista Puestos Valorados'!$B$10:$BK$10,0),0)="","No relevante",VLOOKUP($B387,'Lista Puestos Valorados'!$B$11:$BK$510,MATCH('Auxiliar General'!BR$4,'Lista Puestos Valorados'!$B$10:$BK$10,0),0))</f>
        <v>No relevante</v>
      </c>
      <c r="BY387" s="26">
        <f>+HLOOKUP(BX387,Sistema_Puntos!$Q$5:$Y$43,'Auxiliar General'!BT$5,FALSE)</f>
        <v>0</v>
      </c>
      <c r="BZ387" s="26" t="str">
        <f>+IF(VLOOKUP($B387,'Lista Puestos Valorados'!$B$11:$BK$510,MATCH('Auxiliar General'!BT$4,'Lista Puestos Valorados'!$B$10:$BK$10,0),0)="","No relevante",VLOOKUP($B387,'Lista Puestos Valorados'!$B$11:$BK$510,MATCH('Auxiliar General'!BT$4,'Lista Puestos Valorados'!$B$10:$BK$10,0),0))</f>
        <v>No relevante</v>
      </c>
      <c r="CA387" s="26">
        <f>+HLOOKUP(BZ387,Sistema_Puntos!$Q$5:$Y$43,'Auxiliar General'!BV$5,FALSE)</f>
        <v>0</v>
      </c>
      <c r="CB387" s="26" t="str">
        <f>+IF(VLOOKUP($B387,'Lista Puestos Valorados'!$B$11:$BK$510,MATCH('Auxiliar General'!BV$4,'Lista Puestos Valorados'!$B$10:$BK$10,0),0)="","No relevante",VLOOKUP($B387,'Lista Puestos Valorados'!$B$11:$BK$510,MATCH('Auxiliar General'!BV$4,'Lista Puestos Valorados'!$B$10:$BK$10,0),0))</f>
        <v>No relevante</v>
      </c>
      <c r="CC387" s="26">
        <f>+HLOOKUP(CB387,Sistema_Puntos!$Q$5:$Y$43,'Auxiliar General'!BX$5,FALSE)</f>
        <v>0</v>
      </c>
      <c r="CD387" s="26" t="str">
        <f>+IF(VLOOKUP($B387,'Lista Puestos Valorados'!$B$11:$BK$510,MATCH('Auxiliar General'!BX$4,'Lista Puestos Valorados'!$B$10:$BK$10,0),0)="","No relevante",VLOOKUP($B387,'Lista Puestos Valorados'!$B$11:$BK$510,MATCH('Auxiliar General'!BX$4,'Lista Puestos Valorados'!$B$10:$BK$10,0),0))</f>
        <v>No relevante</v>
      </c>
      <c r="CE387" s="26">
        <f>+HLOOKUP(CD387,Sistema_Puntos!$Q$5:$Y$43,'Auxiliar General'!BZ$5,FALSE)</f>
        <v>0</v>
      </c>
      <c r="CF387" s="26" t="str">
        <f>+IF(VLOOKUP($B387,'Lista Puestos Valorados'!$B$11:$BK$510,MATCH('Auxiliar General'!BZ$4,'Lista Puestos Valorados'!$B$10:$BK$10,0),0)="","No relevante",VLOOKUP($B387,'Lista Puestos Valorados'!$B$11:$BK$510,MATCH('Auxiliar General'!BZ$4,'Lista Puestos Valorados'!$B$10:$BK$10,0),0))</f>
        <v>No relevante</v>
      </c>
      <c r="CG387" s="26">
        <f>+HLOOKUP(CF387,Sistema_Puntos!$Q$5:$Y$43,'Auxiliar General'!CB$5,FALSE)</f>
        <v>0</v>
      </c>
      <c r="CH387" s="29"/>
      <c r="CI387" s="29"/>
    </row>
    <row r="388" spans="2:87" ht="17.55" customHeight="1">
      <c r="B388" s="26">
        <f>+'Listado de Puestos'!B388</f>
        <v>378</v>
      </c>
      <c r="C388" s="26" t="str">
        <f>+IF('Lista Puestos Valorados'!C388="","",'Lista Puestos Valorados'!C388)</f>
        <v/>
      </c>
      <c r="D388" s="26" t="str">
        <f>+IF('Lista Puestos Valorados'!D388="","",'Lista Puestos Valorados'!D388)</f>
        <v/>
      </c>
      <c r="E388" s="26" t="str">
        <f>+IF('Lista Puestos Valorados'!E388="","",'Lista Puestos Valorados'!E388)</f>
        <v/>
      </c>
      <c r="F388" s="26" t="str">
        <f>+IF('Lista Puestos Valorados'!F388="","",'Lista Puestos Valorados'!F388)</f>
        <v/>
      </c>
      <c r="G388" s="26" t="str">
        <f>+IF('Lista Puestos Valorados'!G388="","",'Lista Puestos Valorados'!G388)</f>
        <v/>
      </c>
      <c r="H388" s="26" t="str">
        <f>+IF('Lista Puestos Valorados'!H388="","",'Lista Puestos Valorados'!H388)</f>
        <v/>
      </c>
      <c r="I388" s="26" t="str">
        <f>+IF('Lista Puestos Valorados'!I388="","",'Lista Puestos Valorados'!I388)</f>
        <v/>
      </c>
      <c r="J388" s="118" t="e">
        <f t="array" ref="J388">+IF(L388="","",_xlfn.IFS(L388&lt;='Cortes de Agrupacion'!$F$15,'Cortes de Agrupacion'!$E$15,'Resultados General'!L388&lt;='Cortes de Agrupacion'!$F$14,'Cortes de Agrupacion'!$E$14,'Resultados General'!L388&lt;='Cortes de Agrupacion'!$F$13,'Cortes de Agrupacion'!$E$13,L388&lt;='Cortes de Agrupacion'!$F$12,'Cortes de Agrupacion'!$E$12,'Resultados General'!L388&lt;='Cortes de Agrupacion'!$F$11,'Cortes de Agrupacion'!$E$11,'Resultados General'!L388&lt;='Cortes de Agrupacion'!$F$10,'Cortes de Agrupacion'!$E$10,'Resultados General'!L388&lt;='Cortes de Agrupacion'!$F$9,'Cortes de Agrupacion'!$E$9,'Resultados General'!L388&lt;='Cortes de Agrupacion'!$F$8,'Cortes de Agrupacion'!$E$8,'Resultados General'!L388&lt;='Cortes de Agrupacion'!$F$7,'Cortes de Agrupacion'!$E$7,'Resultados General'!L388&lt;='Cortes de Agrupacion'!$F$6,'Cortes de Agrupacion'!$E$6))</f>
        <v>#VALUE!</v>
      </c>
      <c r="K388" s="118" t="str">
        <f t="shared" si="10"/>
        <v/>
      </c>
      <c r="L388" s="124" t="e">
        <f>#VALUE!</f>
        <v>#VALUE!</v>
      </c>
      <c r="M388" s="26" t="e">
        <f ca="1">+_xlfn.IFNA(VLOOKUP(C388,'Distribución de puestos'!$B$8:$I$507,8,0),"")</f>
        <v>#NAME?</v>
      </c>
      <c r="N388" s="26" t="str">
        <f>+IF(VLOOKUP($B388,'Lista Puestos Valorados'!$B$11:$BK$510,MATCH('Auxiliar General'!H$4,'Lista Puestos Valorados'!$B$10:$BK$10,0),0)="","No relevante",VLOOKUP($B388,'Lista Puestos Valorados'!$B$11:$BK$510,MATCH('Auxiliar General'!H$4,'Lista Puestos Valorados'!$B$10:$BK$10,0),0))</f>
        <v>No relevante</v>
      </c>
      <c r="O388" s="26">
        <f>+HLOOKUP(N388,Sistema_Puntos!$Q$5:$Y$43,'Auxiliar General'!J$5,FALSE)</f>
        <v>0</v>
      </c>
      <c r="P388" s="26" t="str">
        <f>+IF(VLOOKUP($B388,'Lista Puestos Valorados'!$B$11:$BK$510,MATCH('Auxiliar General'!J$4,'Lista Puestos Valorados'!$B$10:$BK$10,0),0)="","No relevante",VLOOKUP($B388,'Lista Puestos Valorados'!$B$11:$BK$510,MATCH('Auxiliar General'!J$4,'Lista Puestos Valorados'!$B$10:$BK$10,0),0))</f>
        <v>No relevante</v>
      </c>
      <c r="Q388" s="26">
        <f>+HLOOKUP(P388,Sistema_Puntos!$Q$5:$Y$43,'Auxiliar General'!L$5,FALSE)</f>
        <v>0</v>
      </c>
      <c r="R388" s="26" t="str">
        <f>+IF(VLOOKUP($B388,'Lista Puestos Valorados'!$B$11:$BK$510,MATCH('Auxiliar General'!L$4,'Lista Puestos Valorados'!$B$10:$BK$10,0),0)="","No relevante",VLOOKUP($B388,'Lista Puestos Valorados'!$B$11:$BK$510,MATCH('Auxiliar General'!L$4,'Lista Puestos Valorados'!$B$10:$BK$10,0),0))</f>
        <v>No relevante</v>
      </c>
      <c r="S388" s="26">
        <f>+HLOOKUP(R388,Sistema_Puntos!$Q$5:$Y$43,'Auxiliar General'!N$5,FALSE)</f>
        <v>0</v>
      </c>
      <c r="T388" s="26" t="str">
        <f>+IF(VLOOKUP($B388,'Lista Puestos Valorados'!$B$11:$BK$510,MATCH('Auxiliar General'!N$4,'Lista Puestos Valorados'!$B$10:$BK$10,0),0)="","No relevante",VLOOKUP($B388,'Lista Puestos Valorados'!$B$11:$BK$510,MATCH('Auxiliar General'!N$4,'Lista Puestos Valorados'!$B$10:$BK$10,0),0))</f>
        <v>No relevante</v>
      </c>
      <c r="U388" s="26">
        <f>+HLOOKUP(T388,Sistema_Puntos!$Q$5:$Y$43,'Auxiliar General'!P$5,FALSE)</f>
        <v>0</v>
      </c>
      <c r="V388" s="26" t="str">
        <f>+IF(VLOOKUP($B388,'Lista Puestos Valorados'!$B$11:$BK$510,MATCH('Auxiliar General'!P$4,'Lista Puestos Valorados'!$B$10:$BK$10,0),0)="","No relevante",VLOOKUP($B388,'Lista Puestos Valorados'!$B$11:$BK$510,MATCH('Auxiliar General'!P$4,'Lista Puestos Valorados'!$B$10:$BK$10,0),0))</f>
        <v>No relevante</v>
      </c>
      <c r="W388" s="26">
        <f>+HLOOKUP(V388,Sistema_Puntos!$Q$5:$Y$43,'Auxiliar General'!R$5,FALSE)</f>
        <v>0</v>
      </c>
      <c r="X388" s="26" t="str">
        <f>+IF(VLOOKUP($B388,'Lista Puestos Valorados'!$B$11:$BK$510,MATCH('Auxiliar General'!R$4,'Lista Puestos Valorados'!$B$10:$BK$10,0),0)="","No relevante",VLOOKUP($B388,'Lista Puestos Valorados'!$B$11:$BK$510,MATCH('Auxiliar General'!R$4,'Lista Puestos Valorados'!$B$10:$BK$10,0),0))</f>
        <v>No relevante</v>
      </c>
      <c r="Y388" s="26">
        <f>+HLOOKUP(X388,Sistema_Puntos!$Q$5:$Y$43,'Auxiliar General'!T$5,FALSE)</f>
        <v>0</v>
      </c>
      <c r="Z388" s="26" t="str">
        <f>+IF(VLOOKUP($B388,'Lista Puestos Valorados'!$B$11:$BK$510,MATCH('Auxiliar General'!T$4,'Lista Puestos Valorados'!$B$10:$BK$10,0),0)="","No relevante",VLOOKUP($B388,'Lista Puestos Valorados'!$B$11:$BK$510,MATCH('Auxiliar General'!T$4,'Lista Puestos Valorados'!$B$10:$BK$10,0),0))</f>
        <v>No relevante</v>
      </c>
      <c r="AA388" s="26">
        <f>+HLOOKUP(Z388,Sistema_Puntos!$Q$5:$Y$43,'Auxiliar General'!V$5,FALSE)</f>
        <v>0</v>
      </c>
      <c r="AB388" s="26" t="str">
        <f>+IF(VLOOKUP($B388,'Lista Puestos Valorados'!$B$11:$BK$510,MATCH('Auxiliar General'!V$4,'Lista Puestos Valorados'!$B$10:$BK$10,0),0)="","No relevante",VLOOKUP($B388,'Lista Puestos Valorados'!$B$11:$BK$510,MATCH('Auxiliar General'!V$4,'Lista Puestos Valorados'!$B$10:$BK$10,0),0))</f>
        <v>No relevante</v>
      </c>
      <c r="AC388" s="26">
        <f>+HLOOKUP(AB388,Sistema_Puntos!$Q$5:$Y$43,'Auxiliar General'!X$5,FALSE)</f>
        <v>0</v>
      </c>
      <c r="AD388" s="26" t="str">
        <f>+IF(VLOOKUP($B388,'Lista Puestos Valorados'!$B$11:$BK$510,MATCH('Auxiliar General'!X$4,'Lista Puestos Valorados'!$B$10:$BK$10,0),0)="","No relevante",VLOOKUP($B388,'Lista Puestos Valorados'!$B$11:$BK$510,MATCH('Auxiliar General'!X$4,'Lista Puestos Valorados'!$B$10:$BK$10,0),0))</f>
        <v>No relevante</v>
      </c>
      <c r="AE388" s="26">
        <f>+HLOOKUP(AD388,Sistema_Puntos!$Q$5:$Y$43,'Auxiliar General'!Z$5,FALSE)</f>
        <v>0</v>
      </c>
      <c r="AF388" s="26" t="str">
        <f>+IF(VLOOKUP($B388,'Lista Puestos Valorados'!$B$11:$BK$510,MATCH('Auxiliar General'!Z$4,'Lista Puestos Valorados'!$B$10:$BK$10,0),0)="","No relevante",VLOOKUP($B388,'Lista Puestos Valorados'!$B$11:$BK$510,MATCH('Auxiliar General'!Z$4,'Lista Puestos Valorados'!$B$10:$BK$10,0),0))</f>
        <v>No relevante</v>
      </c>
      <c r="AG388" s="26">
        <f>+HLOOKUP(AF388,Sistema_Puntos!$Q$5:$Y$43,'Auxiliar General'!AB$5,FALSE)</f>
        <v>0</v>
      </c>
      <c r="AH388" s="26" t="str">
        <f>+IF(VLOOKUP($B388,'Lista Puestos Valorados'!$B$11:$BK$510,MATCH('Auxiliar General'!AB$4,'Lista Puestos Valorados'!$B$10:$BK$10,0),0)="","No relevante",VLOOKUP($B388,'Lista Puestos Valorados'!$B$11:$BK$510,MATCH('Auxiliar General'!AB$4,'Lista Puestos Valorados'!$B$10:$BK$10,0),0))</f>
        <v>No relevante</v>
      </c>
      <c r="AI388" s="26">
        <f>+HLOOKUP(AH388,Sistema_Puntos!$Q$5:$Y$43,'Auxiliar General'!AD$5,FALSE)</f>
        <v>0</v>
      </c>
      <c r="AJ388" s="26" t="str">
        <f>+IF(VLOOKUP($B388,'Lista Puestos Valorados'!$B$11:$BK$510,MATCH('Auxiliar General'!AD$4,'Lista Puestos Valorados'!$B$10:$BK$10,0),0)="","No relevante",VLOOKUP($B388,'Lista Puestos Valorados'!$B$11:$BK$510,MATCH('Auxiliar General'!AD$4,'Lista Puestos Valorados'!$B$10:$BK$10,0),0))</f>
        <v>No relevante</v>
      </c>
      <c r="AK388" s="26">
        <f>+HLOOKUP(AJ388,Sistema_Puntos!$Q$5:$Y$43,'Auxiliar General'!AF$5,FALSE)</f>
        <v>0</v>
      </c>
      <c r="AL388" s="26" t="str">
        <f>+IF(VLOOKUP($B388,'Lista Puestos Valorados'!$B$11:$BK$510,MATCH('Auxiliar General'!AF$4,'Lista Puestos Valorados'!$B$10:$BK$10,0),0)="","No relevante",VLOOKUP($B388,'Lista Puestos Valorados'!$B$11:$BK$510,MATCH('Auxiliar General'!AF$4,'Lista Puestos Valorados'!$B$10:$BK$10,0),0))</f>
        <v>No relevante</v>
      </c>
      <c r="AM388" s="26">
        <f>+HLOOKUP(AL388,Sistema_Puntos!$Q$5:$Y$43,'Auxiliar General'!AH$5,FALSE)</f>
        <v>0</v>
      </c>
      <c r="AN388" s="26" t="str">
        <f>+IF(VLOOKUP($B388,'Lista Puestos Valorados'!$B$11:$BK$510,MATCH('Auxiliar General'!AH$4,'Lista Puestos Valorados'!$B$10:$BK$10,0),0)="","No relevante",VLOOKUP($B388,'Lista Puestos Valorados'!$B$11:$BK$510,MATCH('Auxiliar General'!AH$4,'Lista Puestos Valorados'!$B$10:$BK$10,0),0))</f>
        <v>No relevante</v>
      </c>
      <c r="AO388" s="26">
        <f>+HLOOKUP(AN388,Sistema_Puntos!$Q$5:$Y$43,'Auxiliar General'!AJ$5,FALSE)</f>
        <v>0</v>
      </c>
      <c r="AP388" s="26" t="str">
        <f>+IF(VLOOKUP($B388,'Lista Puestos Valorados'!$B$11:$BK$510,MATCH('Auxiliar General'!AJ$4,'Lista Puestos Valorados'!$B$10:$BK$10,0),0)="","No relevante",VLOOKUP($B388,'Lista Puestos Valorados'!$B$11:$BK$510,MATCH('Auxiliar General'!AJ$4,'Lista Puestos Valorados'!$B$10:$BK$10,0),0))</f>
        <v>No relevante</v>
      </c>
      <c r="AQ388" s="26">
        <f>+HLOOKUP(AP388,Sistema_Puntos!$Q$5:$Y$43,'Auxiliar General'!AL$5,FALSE)</f>
        <v>0</v>
      </c>
      <c r="AR388" s="26" t="str">
        <f>+IF(VLOOKUP($B388,'Lista Puestos Valorados'!$B$11:$BK$510,MATCH('Auxiliar General'!AL$4,'Lista Puestos Valorados'!$B$10:$BK$10,0),0)="","No relevante",VLOOKUP($B388,'Lista Puestos Valorados'!$B$11:$BK$510,MATCH('Auxiliar General'!AL$4,'Lista Puestos Valorados'!$B$10:$BK$10,0),0))</f>
        <v>No relevante</v>
      </c>
      <c r="AS388" s="26">
        <f>+HLOOKUP(AR388,Sistema_Puntos!$Q$5:$Y$43,'Auxiliar General'!AN$5,FALSE)</f>
        <v>0</v>
      </c>
      <c r="AT388" s="26" t="str">
        <f>+IF(VLOOKUP($B388,'Lista Puestos Valorados'!$B$11:$BK$510,MATCH('Auxiliar General'!AN$4,'Lista Puestos Valorados'!$B$10:$BK$10,0),0)="","No relevante",VLOOKUP($B388,'Lista Puestos Valorados'!$B$11:$BK$510,MATCH('Auxiliar General'!AN$4,'Lista Puestos Valorados'!$B$10:$BK$10,0),0))</f>
        <v>No relevante</v>
      </c>
      <c r="AU388" s="26">
        <f>+HLOOKUP(AT388,Sistema_Puntos!$Q$5:$Y$43,'Auxiliar General'!AP$5,FALSE)</f>
        <v>0</v>
      </c>
      <c r="AV388" s="26" t="str">
        <f>+IF(VLOOKUP($B388,'Lista Puestos Valorados'!$B$11:$BK$510,MATCH('Auxiliar General'!AP$4,'Lista Puestos Valorados'!$B$10:$BK$10,0),0)="","No relevante",VLOOKUP($B388,'Lista Puestos Valorados'!$B$11:$BK$510,MATCH('Auxiliar General'!AP$4,'Lista Puestos Valorados'!$B$10:$BK$10,0),0))</f>
        <v>No relevante</v>
      </c>
      <c r="AW388" s="26">
        <f>+HLOOKUP(AV388,Sistema_Puntos!$Q$5:$Y$43,'Auxiliar General'!AR$5,FALSE)</f>
        <v>0</v>
      </c>
      <c r="AX388" s="26" t="str">
        <f>+IF(VLOOKUP($B388,'Lista Puestos Valorados'!$B$11:$BK$510,MATCH('Auxiliar General'!AR$4,'Lista Puestos Valorados'!$B$10:$BK$10,0),0)="","No relevante",VLOOKUP($B388,'Lista Puestos Valorados'!$B$11:$BK$510,MATCH('Auxiliar General'!AR$4,'Lista Puestos Valorados'!$B$10:$BK$10,0),0))</f>
        <v>No relevante</v>
      </c>
      <c r="AY388" s="26">
        <f>+HLOOKUP(AX388,Sistema_Puntos!$Q$5:$Y$43,'Auxiliar General'!AT$5,FALSE)</f>
        <v>0</v>
      </c>
      <c r="AZ388" s="26" t="str">
        <f>+IF(VLOOKUP($B388,'Lista Puestos Valorados'!$B$11:$BK$510,MATCH('Auxiliar General'!AT$4,'Lista Puestos Valorados'!$B$10:$BK$10,0),0)="","No relevante",VLOOKUP($B388,'Lista Puestos Valorados'!$B$11:$BK$510,MATCH('Auxiliar General'!AT$4,'Lista Puestos Valorados'!$B$10:$BK$10,0),0))</f>
        <v>No relevante</v>
      </c>
      <c r="BA388" s="26">
        <f>+HLOOKUP(AZ388,Sistema_Puntos!$Q$5:$Y$43,'Auxiliar General'!AV$5,FALSE)</f>
        <v>0</v>
      </c>
      <c r="BB388" s="26" t="str">
        <f>+IF(VLOOKUP($B388,'Lista Puestos Valorados'!$B$11:$BK$510,MATCH('Auxiliar General'!AV$4,'Lista Puestos Valorados'!$B$10:$BK$10,0),0)="","No relevante",VLOOKUP($B388,'Lista Puestos Valorados'!$B$11:$BK$510,MATCH('Auxiliar General'!AV$4,'Lista Puestos Valorados'!$B$10:$BK$10,0),0))</f>
        <v>No relevante</v>
      </c>
      <c r="BC388" s="26">
        <f>+HLOOKUP(BB388,Sistema_Puntos!$Q$5:$Y$43,'Auxiliar General'!AX$5,FALSE)</f>
        <v>0</v>
      </c>
      <c r="BD388" s="26" t="str">
        <f>+IF(VLOOKUP($B388,'Lista Puestos Valorados'!$B$11:$BK$510,MATCH('Auxiliar General'!AX$4,'Lista Puestos Valorados'!$B$10:$BK$10,0),0)="","No relevante",VLOOKUP($B388,'Lista Puestos Valorados'!$B$11:$BK$510,MATCH('Auxiliar General'!AX$4,'Lista Puestos Valorados'!$B$10:$BK$10,0),0))</f>
        <v>No relevante</v>
      </c>
      <c r="BE388" s="26">
        <f>+HLOOKUP(BD388,Sistema_Puntos!$Q$5:$Y$43,'Auxiliar General'!AZ$5,FALSE)</f>
        <v>0</v>
      </c>
      <c r="BF388" s="26" t="str">
        <f>+IF(VLOOKUP($B388,'Lista Puestos Valorados'!$B$11:$BK$510,MATCH('Auxiliar General'!AZ$4,'Lista Puestos Valorados'!$B$10:$BK$10,0),0)="","No relevante",VLOOKUP($B388,'Lista Puestos Valorados'!$B$11:$BK$510,MATCH('Auxiliar General'!AZ$4,'Lista Puestos Valorados'!$B$10:$BK$10,0),0))</f>
        <v>No relevante</v>
      </c>
      <c r="BG388" s="26">
        <f>+HLOOKUP(BF388,Sistema_Puntos!$Q$5:$Y$43,'Auxiliar General'!BB$5,FALSE)</f>
        <v>0</v>
      </c>
      <c r="BH388" s="26" t="str">
        <f>+IF(VLOOKUP($B388,'Lista Puestos Valorados'!$B$11:$BK$510,MATCH('Auxiliar General'!BB$4,'Lista Puestos Valorados'!$B$10:$BK$10,0),0)="","No relevante",VLOOKUP($B388,'Lista Puestos Valorados'!$B$11:$BK$510,MATCH('Auxiliar General'!BB$4,'Lista Puestos Valorados'!$B$10:$BK$10,0),0))</f>
        <v>No relevante</v>
      </c>
      <c r="BI388" s="26">
        <f>+HLOOKUP(BH388,Sistema_Puntos!$Q$5:$Y$43,'Auxiliar General'!BD$5,FALSE)</f>
        <v>0</v>
      </c>
      <c r="BJ388" s="26" t="str">
        <f>+IF(VLOOKUP($B388,'Lista Puestos Valorados'!$B$11:$BK$510,MATCH('Auxiliar General'!BD$4,'Lista Puestos Valorados'!$B$10:$BK$10,0),0)="","No relevante",VLOOKUP($B388,'Lista Puestos Valorados'!$B$11:$BK$510,MATCH('Auxiliar General'!BD$4,'Lista Puestos Valorados'!$B$10:$BK$10,0),0))</f>
        <v>No relevante</v>
      </c>
      <c r="BK388" s="26">
        <f>+HLOOKUP(BJ388,Sistema_Puntos!$Q$5:$Y$43,'Auxiliar General'!BF$5,FALSE)</f>
        <v>0</v>
      </c>
      <c r="BL388" s="26" t="str">
        <f>+IF(VLOOKUP($B388,'Lista Puestos Valorados'!$B$11:$BK$510,MATCH('Auxiliar General'!BF$4,'Lista Puestos Valorados'!$B$10:$BK$10,0),0)="","No relevante",VLOOKUP($B388,'Lista Puestos Valorados'!$B$11:$BK$510,MATCH('Auxiliar General'!BF$4,'Lista Puestos Valorados'!$B$10:$BK$10,0),0))</f>
        <v>No relevante</v>
      </c>
      <c r="BM388" s="26">
        <f>+HLOOKUP(BL388,Sistema_Puntos!$Q$5:$Y$43,'Auxiliar General'!BH$5,FALSE)</f>
        <v>0</v>
      </c>
      <c r="BN388" s="26" t="str">
        <f>+IF(VLOOKUP($B388,'Lista Puestos Valorados'!$B$11:$BK$510,MATCH('Auxiliar General'!BH$4,'Lista Puestos Valorados'!$B$10:$BK$10,0),0)="","No relevante",VLOOKUP($B388,'Lista Puestos Valorados'!$B$11:$BK$510,MATCH('Auxiliar General'!BH$4,'Lista Puestos Valorados'!$B$10:$BK$10,0),0))</f>
        <v>No relevante</v>
      </c>
      <c r="BO388" s="26">
        <f>+HLOOKUP(BN388,Sistema_Puntos!$Q$5:$Y$43,'Auxiliar General'!BJ$5,FALSE)</f>
        <v>0</v>
      </c>
      <c r="BP388" s="26" t="str">
        <f>+IF(VLOOKUP($B388,'Lista Puestos Valorados'!$B$11:$BK$510,MATCH('Auxiliar General'!BJ$4,'Lista Puestos Valorados'!$B$10:$BK$10,0),0)="","No relevante",VLOOKUP($B388,'Lista Puestos Valorados'!$B$11:$BK$510,MATCH('Auxiliar General'!BJ$4,'Lista Puestos Valorados'!$B$10:$BK$10,0),0))</f>
        <v>No relevante</v>
      </c>
      <c r="BQ388" s="26">
        <f>+HLOOKUP(BP388,Sistema_Puntos!$Q$5:$Y$43,'Auxiliar General'!BL$5,FALSE)</f>
        <v>0</v>
      </c>
      <c r="BR388" s="26" t="str">
        <f>+IF(VLOOKUP($B388,'Lista Puestos Valorados'!$B$11:$BK$510,MATCH('Auxiliar General'!BL$4,'Lista Puestos Valorados'!$B$10:$BK$10,0),0)="","No relevante",VLOOKUP($B388,'Lista Puestos Valorados'!$B$11:$BK$510,MATCH('Auxiliar General'!BL$4,'Lista Puestos Valorados'!$B$10:$BK$10,0),0))</f>
        <v>No relevante</v>
      </c>
      <c r="BS388" s="26">
        <f>+HLOOKUP(BR388,Sistema_Puntos!$Q$5:$Y$43,'Auxiliar General'!BN$5,FALSE)</f>
        <v>0</v>
      </c>
      <c r="BT388" s="26" t="str">
        <f>+IF(VLOOKUP($B388,'Lista Puestos Valorados'!$B$11:$BK$510,MATCH('Auxiliar General'!BN$4,'Lista Puestos Valorados'!$B$10:$BK$10,0),0)="","No relevante",VLOOKUP($B388,'Lista Puestos Valorados'!$B$11:$BK$510,MATCH('Auxiliar General'!BN$4,'Lista Puestos Valorados'!$B$10:$BK$10,0),0))</f>
        <v>No relevante</v>
      </c>
      <c r="BU388" s="26">
        <f>+HLOOKUP(BT388,Sistema_Puntos!$Q$5:$Y$43,'Auxiliar General'!BP$5,FALSE)</f>
        <v>0</v>
      </c>
      <c r="BV388" s="26" t="str">
        <f>+IF(VLOOKUP($B388,'Lista Puestos Valorados'!$B$11:$BK$510,MATCH('Auxiliar General'!BP$4,'Lista Puestos Valorados'!$B$10:$BK$10,0),0)="","No relevante",VLOOKUP($B388,'Lista Puestos Valorados'!$B$11:$BK$510,MATCH('Auxiliar General'!BP$4,'Lista Puestos Valorados'!$B$10:$BK$10,0),0))</f>
        <v>No relevante</v>
      </c>
      <c r="BW388" s="26">
        <f>+HLOOKUP(BV388,Sistema_Puntos!$Q$5:$Y$43,'Auxiliar General'!BR$5,FALSE)</f>
        <v>0</v>
      </c>
      <c r="BX388" s="26" t="str">
        <f>+IF(VLOOKUP($B388,'Lista Puestos Valorados'!$B$11:$BK$510,MATCH('Auxiliar General'!BR$4,'Lista Puestos Valorados'!$B$10:$BK$10,0),0)="","No relevante",VLOOKUP($B388,'Lista Puestos Valorados'!$B$11:$BK$510,MATCH('Auxiliar General'!BR$4,'Lista Puestos Valorados'!$B$10:$BK$10,0),0))</f>
        <v>No relevante</v>
      </c>
      <c r="BY388" s="26">
        <f>+HLOOKUP(BX388,Sistema_Puntos!$Q$5:$Y$43,'Auxiliar General'!BT$5,FALSE)</f>
        <v>0</v>
      </c>
      <c r="BZ388" s="26" t="str">
        <f>+IF(VLOOKUP($B388,'Lista Puestos Valorados'!$B$11:$BK$510,MATCH('Auxiliar General'!BT$4,'Lista Puestos Valorados'!$B$10:$BK$10,0),0)="","No relevante",VLOOKUP($B388,'Lista Puestos Valorados'!$B$11:$BK$510,MATCH('Auxiliar General'!BT$4,'Lista Puestos Valorados'!$B$10:$BK$10,0),0))</f>
        <v>No relevante</v>
      </c>
      <c r="CA388" s="26">
        <f>+HLOOKUP(BZ388,Sistema_Puntos!$Q$5:$Y$43,'Auxiliar General'!BV$5,FALSE)</f>
        <v>0</v>
      </c>
      <c r="CB388" s="26" t="str">
        <f>+IF(VLOOKUP($B388,'Lista Puestos Valorados'!$B$11:$BK$510,MATCH('Auxiliar General'!BV$4,'Lista Puestos Valorados'!$B$10:$BK$10,0),0)="","No relevante",VLOOKUP($B388,'Lista Puestos Valorados'!$B$11:$BK$510,MATCH('Auxiliar General'!BV$4,'Lista Puestos Valorados'!$B$10:$BK$10,0),0))</f>
        <v>No relevante</v>
      </c>
      <c r="CC388" s="26">
        <f>+HLOOKUP(CB388,Sistema_Puntos!$Q$5:$Y$43,'Auxiliar General'!BX$5,FALSE)</f>
        <v>0</v>
      </c>
      <c r="CD388" s="26" t="str">
        <f>+IF(VLOOKUP($B388,'Lista Puestos Valorados'!$B$11:$BK$510,MATCH('Auxiliar General'!BX$4,'Lista Puestos Valorados'!$B$10:$BK$10,0),0)="","No relevante",VLOOKUP($B388,'Lista Puestos Valorados'!$B$11:$BK$510,MATCH('Auxiliar General'!BX$4,'Lista Puestos Valorados'!$B$10:$BK$10,0),0))</f>
        <v>No relevante</v>
      </c>
      <c r="CE388" s="26">
        <f>+HLOOKUP(CD388,Sistema_Puntos!$Q$5:$Y$43,'Auxiliar General'!BZ$5,FALSE)</f>
        <v>0</v>
      </c>
      <c r="CF388" s="26" t="str">
        <f>+IF(VLOOKUP($B388,'Lista Puestos Valorados'!$B$11:$BK$510,MATCH('Auxiliar General'!BZ$4,'Lista Puestos Valorados'!$B$10:$BK$10,0),0)="","No relevante",VLOOKUP($B388,'Lista Puestos Valorados'!$B$11:$BK$510,MATCH('Auxiliar General'!BZ$4,'Lista Puestos Valorados'!$B$10:$BK$10,0),0))</f>
        <v>No relevante</v>
      </c>
      <c r="CG388" s="26">
        <f>+HLOOKUP(CF388,Sistema_Puntos!$Q$5:$Y$43,'Auxiliar General'!CB$5,FALSE)</f>
        <v>0</v>
      </c>
      <c r="CH388" s="29"/>
      <c r="CI388" s="29"/>
    </row>
    <row r="389" spans="2:87" ht="17.55" customHeight="1">
      <c r="B389" s="26">
        <f>+'Listado de Puestos'!B389</f>
        <v>379</v>
      </c>
      <c r="C389" s="26" t="str">
        <f>+IF('Lista Puestos Valorados'!C389="","",'Lista Puestos Valorados'!C389)</f>
        <v/>
      </c>
      <c r="D389" s="26" t="str">
        <f>+IF('Lista Puestos Valorados'!D389="","",'Lista Puestos Valorados'!D389)</f>
        <v/>
      </c>
      <c r="E389" s="26" t="str">
        <f>+IF('Lista Puestos Valorados'!E389="","",'Lista Puestos Valorados'!E389)</f>
        <v/>
      </c>
      <c r="F389" s="26" t="str">
        <f>+IF('Lista Puestos Valorados'!F389="","",'Lista Puestos Valorados'!F389)</f>
        <v/>
      </c>
      <c r="G389" s="26" t="str">
        <f>+IF('Lista Puestos Valorados'!G389="","",'Lista Puestos Valorados'!G389)</f>
        <v/>
      </c>
      <c r="H389" s="26" t="str">
        <f>+IF('Lista Puestos Valorados'!H389="","",'Lista Puestos Valorados'!H389)</f>
        <v/>
      </c>
      <c r="I389" s="26" t="str">
        <f>+IF('Lista Puestos Valorados'!I389="","",'Lista Puestos Valorados'!I389)</f>
        <v/>
      </c>
      <c r="J389" s="118" t="e">
        <f t="array" ref="J389">+IF(L389="","",_xlfn.IFS(L389&lt;='Cortes de Agrupacion'!$F$15,'Cortes de Agrupacion'!$E$15,'Resultados General'!L389&lt;='Cortes de Agrupacion'!$F$14,'Cortes de Agrupacion'!$E$14,'Resultados General'!L389&lt;='Cortes de Agrupacion'!$F$13,'Cortes de Agrupacion'!$E$13,L389&lt;='Cortes de Agrupacion'!$F$12,'Cortes de Agrupacion'!$E$12,'Resultados General'!L389&lt;='Cortes de Agrupacion'!$F$11,'Cortes de Agrupacion'!$E$11,'Resultados General'!L389&lt;='Cortes de Agrupacion'!$F$10,'Cortes de Agrupacion'!$E$10,'Resultados General'!L389&lt;='Cortes de Agrupacion'!$F$9,'Cortes de Agrupacion'!$E$9,'Resultados General'!L389&lt;='Cortes de Agrupacion'!$F$8,'Cortes de Agrupacion'!$E$8,'Resultados General'!L389&lt;='Cortes de Agrupacion'!$F$7,'Cortes de Agrupacion'!$E$7,'Resultados General'!L389&lt;='Cortes de Agrupacion'!$F$6,'Cortes de Agrupacion'!$E$6))</f>
        <v>#VALUE!</v>
      </c>
      <c r="K389" s="118" t="str">
        <f t="shared" si="10"/>
        <v/>
      </c>
      <c r="L389" s="124" t="e">
        <f>#VALUE!</f>
        <v>#VALUE!</v>
      </c>
      <c r="M389" s="26" t="e">
        <f ca="1">+_xlfn.IFNA(VLOOKUP(C389,'Distribución de puestos'!$B$8:$I$507,8,0),"")</f>
        <v>#NAME?</v>
      </c>
      <c r="N389" s="26" t="str">
        <f>+IF(VLOOKUP($B389,'Lista Puestos Valorados'!$B$11:$BK$510,MATCH('Auxiliar General'!H$4,'Lista Puestos Valorados'!$B$10:$BK$10,0),0)="","No relevante",VLOOKUP($B389,'Lista Puestos Valorados'!$B$11:$BK$510,MATCH('Auxiliar General'!H$4,'Lista Puestos Valorados'!$B$10:$BK$10,0),0))</f>
        <v>No relevante</v>
      </c>
      <c r="O389" s="26">
        <f>+HLOOKUP(N389,Sistema_Puntos!$Q$5:$Y$43,'Auxiliar General'!J$5,FALSE)</f>
        <v>0</v>
      </c>
      <c r="P389" s="26" t="str">
        <f>+IF(VLOOKUP($B389,'Lista Puestos Valorados'!$B$11:$BK$510,MATCH('Auxiliar General'!J$4,'Lista Puestos Valorados'!$B$10:$BK$10,0),0)="","No relevante",VLOOKUP($B389,'Lista Puestos Valorados'!$B$11:$BK$510,MATCH('Auxiliar General'!J$4,'Lista Puestos Valorados'!$B$10:$BK$10,0),0))</f>
        <v>No relevante</v>
      </c>
      <c r="Q389" s="26">
        <f>+HLOOKUP(P389,Sistema_Puntos!$Q$5:$Y$43,'Auxiliar General'!L$5,FALSE)</f>
        <v>0</v>
      </c>
      <c r="R389" s="26" t="str">
        <f>+IF(VLOOKUP($B389,'Lista Puestos Valorados'!$B$11:$BK$510,MATCH('Auxiliar General'!L$4,'Lista Puestos Valorados'!$B$10:$BK$10,0),0)="","No relevante",VLOOKUP($B389,'Lista Puestos Valorados'!$B$11:$BK$510,MATCH('Auxiliar General'!L$4,'Lista Puestos Valorados'!$B$10:$BK$10,0),0))</f>
        <v>No relevante</v>
      </c>
      <c r="S389" s="26">
        <f>+HLOOKUP(R389,Sistema_Puntos!$Q$5:$Y$43,'Auxiliar General'!N$5,FALSE)</f>
        <v>0</v>
      </c>
      <c r="T389" s="26" t="str">
        <f>+IF(VLOOKUP($B389,'Lista Puestos Valorados'!$B$11:$BK$510,MATCH('Auxiliar General'!N$4,'Lista Puestos Valorados'!$B$10:$BK$10,0),0)="","No relevante",VLOOKUP($B389,'Lista Puestos Valorados'!$B$11:$BK$510,MATCH('Auxiliar General'!N$4,'Lista Puestos Valorados'!$B$10:$BK$10,0),0))</f>
        <v>No relevante</v>
      </c>
      <c r="U389" s="26">
        <f>+HLOOKUP(T389,Sistema_Puntos!$Q$5:$Y$43,'Auxiliar General'!P$5,FALSE)</f>
        <v>0</v>
      </c>
      <c r="V389" s="26" t="str">
        <f>+IF(VLOOKUP($B389,'Lista Puestos Valorados'!$B$11:$BK$510,MATCH('Auxiliar General'!P$4,'Lista Puestos Valorados'!$B$10:$BK$10,0),0)="","No relevante",VLOOKUP($B389,'Lista Puestos Valorados'!$B$11:$BK$510,MATCH('Auxiliar General'!P$4,'Lista Puestos Valorados'!$B$10:$BK$10,0),0))</f>
        <v>No relevante</v>
      </c>
      <c r="W389" s="26">
        <f>+HLOOKUP(V389,Sistema_Puntos!$Q$5:$Y$43,'Auxiliar General'!R$5,FALSE)</f>
        <v>0</v>
      </c>
      <c r="X389" s="26" t="str">
        <f>+IF(VLOOKUP($B389,'Lista Puestos Valorados'!$B$11:$BK$510,MATCH('Auxiliar General'!R$4,'Lista Puestos Valorados'!$B$10:$BK$10,0),0)="","No relevante",VLOOKUP($B389,'Lista Puestos Valorados'!$B$11:$BK$510,MATCH('Auxiliar General'!R$4,'Lista Puestos Valorados'!$B$10:$BK$10,0),0))</f>
        <v>No relevante</v>
      </c>
      <c r="Y389" s="26">
        <f>+HLOOKUP(X389,Sistema_Puntos!$Q$5:$Y$43,'Auxiliar General'!T$5,FALSE)</f>
        <v>0</v>
      </c>
      <c r="Z389" s="26" t="str">
        <f>+IF(VLOOKUP($B389,'Lista Puestos Valorados'!$B$11:$BK$510,MATCH('Auxiliar General'!T$4,'Lista Puestos Valorados'!$B$10:$BK$10,0),0)="","No relevante",VLOOKUP($B389,'Lista Puestos Valorados'!$B$11:$BK$510,MATCH('Auxiliar General'!T$4,'Lista Puestos Valorados'!$B$10:$BK$10,0),0))</f>
        <v>No relevante</v>
      </c>
      <c r="AA389" s="26">
        <f>+HLOOKUP(Z389,Sistema_Puntos!$Q$5:$Y$43,'Auxiliar General'!V$5,FALSE)</f>
        <v>0</v>
      </c>
      <c r="AB389" s="26" t="str">
        <f>+IF(VLOOKUP($B389,'Lista Puestos Valorados'!$B$11:$BK$510,MATCH('Auxiliar General'!V$4,'Lista Puestos Valorados'!$B$10:$BK$10,0),0)="","No relevante",VLOOKUP($B389,'Lista Puestos Valorados'!$B$11:$BK$510,MATCH('Auxiliar General'!V$4,'Lista Puestos Valorados'!$B$10:$BK$10,0),0))</f>
        <v>No relevante</v>
      </c>
      <c r="AC389" s="26">
        <f>+HLOOKUP(AB389,Sistema_Puntos!$Q$5:$Y$43,'Auxiliar General'!X$5,FALSE)</f>
        <v>0</v>
      </c>
      <c r="AD389" s="26" t="str">
        <f>+IF(VLOOKUP($B389,'Lista Puestos Valorados'!$B$11:$BK$510,MATCH('Auxiliar General'!X$4,'Lista Puestos Valorados'!$B$10:$BK$10,0),0)="","No relevante",VLOOKUP($B389,'Lista Puestos Valorados'!$B$11:$BK$510,MATCH('Auxiliar General'!X$4,'Lista Puestos Valorados'!$B$10:$BK$10,0),0))</f>
        <v>No relevante</v>
      </c>
      <c r="AE389" s="26">
        <f>+HLOOKUP(AD389,Sistema_Puntos!$Q$5:$Y$43,'Auxiliar General'!Z$5,FALSE)</f>
        <v>0</v>
      </c>
      <c r="AF389" s="26" t="str">
        <f>+IF(VLOOKUP($B389,'Lista Puestos Valorados'!$B$11:$BK$510,MATCH('Auxiliar General'!Z$4,'Lista Puestos Valorados'!$B$10:$BK$10,0),0)="","No relevante",VLOOKUP($B389,'Lista Puestos Valorados'!$B$11:$BK$510,MATCH('Auxiliar General'!Z$4,'Lista Puestos Valorados'!$B$10:$BK$10,0),0))</f>
        <v>No relevante</v>
      </c>
      <c r="AG389" s="26">
        <f>+HLOOKUP(AF389,Sistema_Puntos!$Q$5:$Y$43,'Auxiliar General'!AB$5,FALSE)</f>
        <v>0</v>
      </c>
      <c r="AH389" s="26" t="str">
        <f>+IF(VLOOKUP($B389,'Lista Puestos Valorados'!$B$11:$BK$510,MATCH('Auxiliar General'!AB$4,'Lista Puestos Valorados'!$B$10:$BK$10,0),0)="","No relevante",VLOOKUP($B389,'Lista Puestos Valorados'!$B$11:$BK$510,MATCH('Auxiliar General'!AB$4,'Lista Puestos Valorados'!$B$10:$BK$10,0),0))</f>
        <v>No relevante</v>
      </c>
      <c r="AI389" s="26">
        <f>+HLOOKUP(AH389,Sistema_Puntos!$Q$5:$Y$43,'Auxiliar General'!AD$5,FALSE)</f>
        <v>0</v>
      </c>
      <c r="AJ389" s="26" t="str">
        <f>+IF(VLOOKUP($B389,'Lista Puestos Valorados'!$B$11:$BK$510,MATCH('Auxiliar General'!AD$4,'Lista Puestos Valorados'!$B$10:$BK$10,0),0)="","No relevante",VLOOKUP($B389,'Lista Puestos Valorados'!$B$11:$BK$510,MATCH('Auxiliar General'!AD$4,'Lista Puestos Valorados'!$B$10:$BK$10,0),0))</f>
        <v>No relevante</v>
      </c>
      <c r="AK389" s="26">
        <f>+HLOOKUP(AJ389,Sistema_Puntos!$Q$5:$Y$43,'Auxiliar General'!AF$5,FALSE)</f>
        <v>0</v>
      </c>
      <c r="AL389" s="26" t="str">
        <f>+IF(VLOOKUP($B389,'Lista Puestos Valorados'!$B$11:$BK$510,MATCH('Auxiliar General'!AF$4,'Lista Puestos Valorados'!$B$10:$BK$10,0),0)="","No relevante",VLOOKUP($B389,'Lista Puestos Valorados'!$B$11:$BK$510,MATCH('Auxiliar General'!AF$4,'Lista Puestos Valorados'!$B$10:$BK$10,0),0))</f>
        <v>No relevante</v>
      </c>
      <c r="AM389" s="26">
        <f>+HLOOKUP(AL389,Sistema_Puntos!$Q$5:$Y$43,'Auxiliar General'!AH$5,FALSE)</f>
        <v>0</v>
      </c>
      <c r="AN389" s="26" t="str">
        <f>+IF(VLOOKUP($B389,'Lista Puestos Valorados'!$B$11:$BK$510,MATCH('Auxiliar General'!AH$4,'Lista Puestos Valorados'!$B$10:$BK$10,0),0)="","No relevante",VLOOKUP($B389,'Lista Puestos Valorados'!$B$11:$BK$510,MATCH('Auxiliar General'!AH$4,'Lista Puestos Valorados'!$B$10:$BK$10,0),0))</f>
        <v>No relevante</v>
      </c>
      <c r="AO389" s="26">
        <f>+HLOOKUP(AN389,Sistema_Puntos!$Q$5:$Y$43,'Auxiliar General'!AJ$5,FALSE)</f>
        <v>0</v>
      </c>
      <c r="AP389" s="26" t="str">
        <f>+IF(VLOOKUP($B389,'Lista Puestos Valorados'!$B$11:$BK$510,MATCH('Auxiliar General'!AJ$4,'Lista Puestos Valorados'!$B$10:$BK$10,0),0)="","No relevante",VLOOKUP($B389,'Lista Puestos Valorados'!$B$11:$BK$510,MATCH('Auxiliar General'!AJ$4,'Lista Puestos Valorados'!$B$10:$BK$10,0),0))</f>
        <v>No relevante</v>
      </c>
      <c r="AQ389" s="26">
        <f>+HLOOKUP(AP389,Sistema_Puntos!$Q$5:$Y$43,'Auxiliar General'!AL$5,FALSE)</f>
        <v>0</v>
      </c>
      <c r="AR389" s="26" t="str">
        <f>+IF(VLOOKUP($B389,'Lista Puestos Valorados'!$B$11:$BK$510,MATCH('Auxiliar General'!AL$4,'Lista Puestos Valorados'!$B$10:$BK$10,0),0)="","No relevante",VLOOKUP($B389,'Lista Puestos Valorados'!$B$11:$BK$510,MATCH('Auxiliar General'!AL$4,'Lista Puestos Valorados'!$B$10:$BK$10,0),0))</f>
        <v>No relevante</v>
      </c>
      <c r="AS389" s="26">
        <f>+HLOOKUP(AR389,Sistema_Puntos!$Q$5:$Y$43,'Auxiliar General'!AN$5,FALSE)</f>
        <v>0</v>
      </c>
      <c r="AT389" s="26" t="str">
        <f>+IF(VLOOKUP($B389,'Lista Puestos Valorados'!$B$11:$BK$510,MATCH('Auxiliar General'!AN$4,'Lista Puestos Valorados'!$B$10:$BK$10,0),0)="","No relevante",VLOOKUP($B389,'Lista Puestos Valorados'!$B$11:$BK$510,MATCH('Auxiliar General'!AN$4,'Lista Puestos Valorados'!$B$10:$BK$10,0),0))</f>
        <v>No relevante</v>
      </c>
      <c r="AU389" s="26">
        <f>+HLOOKUP(AT389,Sistema_Puntos!$Q$5:$Y$43,'Auxiliar General'!AP$5,FALSE)</f>
        <v>0</v>
      </c>
      <c r="AV389" s="26" t="str">
        <f>+IF(VLOOKUP($B389,'Lista Puestos Valorados'!$B$11:$BK$510,MATCH('Auxiliar General'!AP$4,'Lista Puestos Valorados'!$B$10:$BK$10,0),0)="","No relevante",VLOOKUP($B389,'Lista Puestos Valorados'!$B$11:$BK$510,MATCH('Auxiliar General'!AP$4,'Lista Puestos Valorados'!$B$10:$BK$10,0),0))</f>
        <v>No relevante</v>
      </c>
      <c r="AW389" s="26">
        <f>+HLOOKUP(AV389,Sistema_Puntos!$Q$5:$Y$43,'Auxiliar General'!AR$5,FALSE)</f>
        <v>0</v>
      </c>
      <c r="AX389" s="26" t="str">
        <f>+IF(VLOOKUP($B389,'Lista Puestos Valorados'!$B$11:$BK$510,MATCH('Auxiliar General'!AR$4,'Lista Puestos Valorados'!$B$10:$BK$10,0),0)="","No relevante",VLOOKUP($B389,'Lista Puestos Valorados'!$B$11:$BK$510,MATCH('Auxiliar General'!AR$4,'Lista Puestos Valorados'!$B$10:$BK$10,0),0))</f>
        <v>No relevante</v>
      </c>
      <c r="AY389" s="26">
        <f>+HLOOKUP(AX389,Sistema_Puntos!$Q$5:$Y$43,'Auxiliar General'!AT$5,FALSE)</f>
        <v>0</v>
      </c>
      <c r="AZ389" s="26" t="str">
        <f>+IF(VLOOKUP($B389,'Lista Puestos Valorados'!$B$11:$BK$510,MATCH('Auxiliar General'!AT$4,'Lista Puestos Valorados'!$B$10:$BK$10,0),0)="","No relevante",VLOOKUP($B389,'Lista Puestos Valorados'!$B$11:$BK$510,MATCH('Auxiliar General'!AT$4,'Lista Puestos Valorados'!$B$10:$BK$10,0),0))</f>
        <v>No relevante</v>
      </c>
      <c r="BA389" s="26">
        <f>+HLOOKUP(AZ389,Sistema_Puntos!$Q$5:$Y$43,'Auxiliar General'!AV$5,FALSE)</f>
        <v>0</v>
      </c>
      <c r="BB389" s="26" t="str">
        <f>+IF(VLOOKUP($B389,'Lista Puestos Valorados'!$B$11:$BK$510,MATCH('Auxiliar General'!AV$4,'Lista Puestos Valorados'!$B$10:$BK$10,0),0)="","No relevante",VLOOKUP($B389,'Lista Puestos Valorados'!$B$11:$BK$510,MATCH('Auxiliar General'!AV$4,'Lista Puestos Valorados'!$B$10:$BK$10,0),0))</f>
        <v>No relevante</v>
      </c>
      <c r="BC389" s="26">
        <f>+HLOOKUP(BB389,Sistema_Puntos!$Q$5:$Y$43,'Auxiliar General'!AX$5,FALSE)</f>
        <v>0</v>
      </c>
      <c r="BD389" s="26" t="str">
        <f>+IF(VLOOKUP($B389,'Lista Puestos Valorados'!$B$11:$BK$510,MATCH('Auxiliar General'!AX$4,'Lista Puestos Valorados'!$B$10:$BK$10,0),0)="","No relevante",VLOOKUP($B389,'Lista Puestos Valorados'!$B$11:$BK$510,MATCH('Auxiliar General'!AX$4,'Lista Puestos Valorados'!$B$10:$BK$10,0),0))</f>
        <v>No relevante</v>
      </c>
      <c r="BE389" s="26">
        <f>+HLOOKUP(BD389,Sistema_Puntos!$Q$5:$Y$43,'Auxiliar General'!AZ$5,FALSE)</f>
        <v>0</v>
      </c>
      <c r="BF389" s="26" t="str">
        <f>+IF(VLOOKUP($B389,'Lista Puestos Valorados'!$B$11:$BK$510,MATCH('Auxiliar General'!AZ$4,'Lista Puestos Valorados'!$B$10:$BK$10,0),0)="","No relevante",VLOOKUP($B389,'Lista Puestos Valorados'!$B$11:$BK$510,MATCH('Auxiliar General'!AZ$4,'Lista Puestos Valorados'!$B$10:$BK$10,0),0))</f>
        <v>No relevante</v>
      </c>
      <c r="BG389" s="26">
        <f>+HLOOKUP(BF389,Sistema_Puntos!$Q$5:$Y$43,'Auxiliar General'!BB$5,FALSE)</f>
        <v>0</v>
      </c>
      <c r="BH389" s="26" t="str">
        <f>+IF(VLOOKUP($B389,'Lista Puestos Valorados'!$B$11:$BK$510,MATCH('Auxiliar General'!BB$4,'Lista Puestos Valorados'!$B$10:$BK$10,0),0)="","No relevante",VLOOKUP($B389,'Lista Puestos Valorados'!$B$11:$BK$510,MATCH('Auxiliar General'!BB$4,'Lista Puestos Valorados'!$B$10:$BK$10,0),0))</f>
        <v>No relevante</v>
      </c>
      <c r="BI389" s="26">
        <f>+HLOOKUP(BH389,Sistema_Puntos!$Q$5:$Y$43,'Auxiliar General'!BD$5,FALSE)</f>
        <v>0</v>
      </c>
      <c r="BJ389" s="26" t="str">
        <f>+IF(VLOOKUP($B389,'Lista Puestos Valorados'!$B$11:$BK$510,MATCH('Auxiliar General'!BD$4,'Lista Puestos Valorados'!$B$10:$BK$10,0),0)="","No relevante",VLOOKUP($B389,'Lista Puestos Valorados'!$B$11:$BK$510,MATCH('Auxiliar General'!BD$4,'Lista Puestos Valorados'!$B$10:$BK$10,0),0))</f>
        <v>No relevante</v>
      </c>
      <c r="BK389" s="26">
        <f>+HLOOKUP(BJ389,Sistema_Puntos!$Q$5:$Y$43,'Auxiliar General'!BF$5,FALSE)</f>
        <v>0</v>
      </c>
      <c r="BL389" s="26" t="str">
        <f>+IF(VLOOKUP($B389,'Lista Puestos Valorados'!$B$11:$BK$510,MATCH('Auxiliar General'!BF$4,'Lista Puestos Valorados'!$B$10:$BK$10,0),0)="","No relevante",VLOOKUP($B389,'Lista Puestos Valorados'!$B$11:$BK$510,MATCH('Auxiliar General'!BF$4,'Lista Puestos Valorados'!$B$10:$BK$10,0),0))</f>
        <v>No relevante</v>
      </c>
      <c r="BM389" s="26">
        <f>+HLOOKUP(BL389,Sistema_Puntos!$Q$5:$Y$43,'Auxiliar General'!BH$5,FALSE)</f>
        <v>0</v>
      </c>
      <c r="BN389" s="26" t="str">
        <f>+IF(VLOOKUP($B389,'Lista Puestos Valorados'!$B$11:$BK$510,MATCH('Auxiliar General'!BH$4,'Lista Puestos Valorados'!$B$10:$BK$10,0),0)="","No relevante",VLOOKUP($B389,'Lista Puestos Valorados'!$B$11:$BK$510,MATCH('Auxiliar General'!BH$4,'Lista Puestos Valorados'!$B$10:$BK$10,0),0))</f>
        <v>No relevante</v>
      </c>
      <c r="BO389" s="26">
        <f>+HLOOKUP(BN389,Sistema_Puntos!$Q$5:$Y$43,'Auxiliar General'!BJ$5,FALSE)</f>
        <v>0</v>
      </c>
      <c r="BP389" s="26" t="str">
        <f>+IF(VLOOKUP($B389,'Lista Puestos Valorados'!$B$11:$BK$510,MATCH('Auxiliar General'!BJ$4,'Lista Puestos Valorados'!$B$10:$BK$10,0),0)="","No relevante",VLOOKUP($B389,'Lista Puestos Valorados'!$B$11:$BK$510,MATCH('Auxiliar General'!BJ$4,'Lista Puestos Valorados'!$B$10:$BK$10,0),0))</f>
        <v>No relevante</v>
      </c>
      <c r="BQ389" s="26">
        <f>+HLOOKUP(BP389,Sistema_Puntos!$Q$5:$Y$43,'Auxiliar General'!BL$5,FALSE)</f>
        <v>0</v>
      </c>
      <c r="BR389" s="26" t="str">
        <f>+IF(VLOOKUP($B389,'Lista Puestos Valorados'!$B$11:$BK$510,MATCH('Auxiliar General'!BL$4,'Lista Puestos Valorados'!$B$10:$BK$10,0),0)="","No relevante",VLOOKUP($B389,'Lista Puestos Valorados'!$B$11:$BK$510,MATCH('Auxiliar General'!BL$4,'Lista Puestos Valorados'!$B$10:$BK$10,0),0))</f>
        <v>No relevante</v>
      </c>
      <c r="BS389" s="26">
        <f>+HLOOKUP(BR389,Sistema_Puntos!$Q$5:$Y$43,'Auxiliar General'!BN$5,FALSE)</f>
        <v>0</v>
      </c>
      <c r="BT389" s="26" t="str">
        <f>+IF(VLOOKUP($B389,'Lista Puestos Valorados'!$B$11:$BK$510,MATCH('Auxiliar General'!BN$4,'Lista Puestos Valorados'!$B$10:$BK$10,0),0)="","No relevante",VLOOKUP($B389,'Lista Puestos Valorados'!$B$11:$BK$510,MATCH('Auxiliar General'!BN$4,'Lista Puestos Valorados'!$B$10:$BK$10,0),0))</f>
        <v>No relevante</v>
      </c>
      <c r="BU389" s="26">
        <f>+HLOOKUP(BT389,Sistema_Puntos!$Q$5:$Y$43,'Auxiliar General'!BP$5,FALSE)</f>
        <v>0</v>
      </c>
      <c r="BV389" s="26" t="str">
        <f>+IF(VLOOKUP($B389,'Lista Puestos Valorados'!$B$11:$BK$510,MATCH('Auxiliar General'!BP$4,'Lista Puestos Valorados'!$B$10:$BK$10,0),0)="","No relevante",VLOOKUP($B389,'Lista Puestos Valorados'!$B$11:$BK$510,MATCH('Auxiliar General'!BP$4,'Lista Puestos Valorados'!$B$10:$BK$10,0),0))</f>
        <v>No relevante</v>
      </c>
      <c r="BW389" s="26">
        <f>+HLOOKUP(BV389,Sistema_Puntos!$Q$5:$Y$43,'Auxiliar General'!BR$5,FALSE)</f>
        <v>0</v>
      </c>
      <c r="BX389" s="26" t="str">
        <f>+IF(VLOOKUP($B389,'Lista Puestos Valorados'!$B$11:$BK$510,MATCH('Auxiliar General'!BR$4,'Lista Puestos Valorados'!$B$10:$BK$10,0),0)="","No relevante",VLOOKUP($B389,'Lista Puestos Valorados'!$B$11:$BK$510,MATCH('Auxiliar General'!BR$4,'Lista Puestos Valorados'!$B$10:$BK$10,0),0))</f>
        <v>No relevante</v>
      </c>
      <c r="BY389" s="26">
        <f>+HLOOKUP(BX389,Sistema_Puntos!$Q$5:$Y$43,'Auxiliar General'!BT$5,FALSE)</f>
        <v>0</v>
      </c>
      <c r="BZ389" s="26" t="str">
        <f>+IF(VLOOKUP($B389,'Lista Puestos Valorados'!$B$11:$BK$510,MATCH('Auxiliar General'!BT$4,'Lista Puestos Valorados'!$B$10:$BK$10,0),0)="","No relevante",VLOOKUP($B389,'Lista Puestos Valorados'!$B$11:$BK$510,MATCH('Auxiliar General'!BT$4,'Lista Puestos Valorados'!$B$10:$BK$10,0),0))</f>
        <v>No relevante</v>
      </c>
      <c r="CA389" s="26">
        <f>+HLOOKUP(BZ389,Sistema_Puntos!$Q$5:$Y$43,'Auxiliar General'!BV$5,FALSE)</f>
        <v>0</v>
      </c>
      <c r="CB389" s="26" t="str">
        <f>+IF(VLOOKUP($B389,'Lista Puestos Valorados'!$B$11:$BK$510,MATCH('Auxiliar General'!BV$4,'Lista Puestos Valorados'!$B$10:$BK$10,0),0)="","No relevante",VLOOKUP($B389,'Lista Puestos Valorados'!$B$11:$BK$510,MATCH('Auxiliar General'!BV$4,'Lista Puestos Valorados'!$B$10:$BK$10,0),0))</f>
        <v>No relevante</v>
      </c>
      <c r="CC389" s="26">
        <f>+HLOOKUP(CB389,Sistema_Puntos!$Q$5:$Y$43,'Auxiliar General'!BX$5,FALSE)</f>
        <v>0</v>
      </c>
      <c r="CD389" s="26" t="str">
        <f>+IF(VLOOKUP($B389,'Lista Puestos Valorados'!$B$11:$BK$510,MATCH('Auxiliar General'!BX$4,'Lista Puestos Valorados'!$B$10:$BK$10,0),0)="","No relevante",VLOOKUP($B389,'Lista Puestos Valorados'!$B$11:$BK$510,MATCH('Auxiliar General'!BX$4,'Lista Puestos Valorados'!$B$10:$BK$10,0),0))</f>
        <v>No relevante</v>
      </c>
      <c r="CE389" s="26">
        <f>+HLOOKUP(CD389,Sistema_Puntos!$Q$5:$Y$43,'Auxiliar General'!BZ$5,FALSE)</f>
        <v>0</v>
      </c>
      <c r="CF389" s="26" t="str">
        <f>+IF(VLOOKUP($B389,'Lista Puestos Valorados'!$B$11:$BK$510,MATCH('Auxiliar General'!BZ$4,'Lista Puestos Valorados'!$B$10:$BK$10,0),0)="","No relevante",VLOOKUP($B389,'Lista Puestos Valorados'!$B$11:$BK$510,MATCH('Auxiliar General'!BZ$4,'Lista Puestos Valorados'!$B$10:$BK$10,0),0))</f>
        <v>No relevante</v>
      </c>
      <c r="CG389" s="26">
        <f>+HLOOKUP(CF389,Sistema_Puntos!$Q$5:$Y$43,'Auxiliar General'!CB$5,FALSE)</f>
        <v>0</v>
      </c>
      <c r="CH389" s="29"/>
      <c r="CI389" s="29"/>
    </row>
    <row r="390" spans="2:87" ht="17.55" customHeight="1">
      <c r="B390" s="26">
        <f>+'Listado de Puestos'!B390</f>
        <v>380</v>
      </c>
      <c r="C390" s="26" t="str">
        <f>+IF('Lista Puestos Valorados'!C390="","",'Lista Puestos Valorados'!C390)</f>
        <v/>
      </c>
      <c r="D390" s="26" t="str">
        <f>+IF('Lista Puestos Valorados'!D390="","",'Lista Puestos Valorados'!D390)</f>
        <v/>
      </c>
      <c r="E390" s="26" t="str">
        <f>+IF('Lista Puestos Valorados'!E390="","",'Lista Puestos Valorados'!E390)</f>
        <v/>
      </c>
      <c r="F390" s="26" t="str">
        <f>+IF('Lista Puestos Valorados'!F390="","",'Lista Puestos Valorados'!F390)</f>
        <v/>
      </c>
      <c r="G390" s="26" t="str">
        <f>+IF('Lista Puestos Valorados'!G390="","",'Lista Puestos Valorados'!G390)</f>
        <v/>
      </c>
      <c r="H390" s="26" t="str">
        <f>+IF('Lista Puestos Valorados'!H390="","",'Lista Puestos Valorados'!H390)</f>
        <v/>
      </c>
      <c r="I390" s="26" t="str">
        <f>+IF('Lista Puestos Valorados'!I390="","",'Lista Puestos Valorados'!I390)</f>
        <v/>
      </c>
      <c r="J390" s="118" t="e">
        <f t="array" ref="J390">+IF(L390="","",_xlfn.IFS(L390&lt;='Cortes de Agrupacion'!$F$15,'Cortes de Agrupacion'!$E$15,'Resultados General'!L390&lt;='Cortes de Agrupacion'!$F$14,'Cortes de Agrupacion'!$E$14,'Resultados General'!L390&lt;='Cortes de Agrupacion'!$F$13,'Cortes de Agrupacion'!$E$13,L390&lt;='Cortes de Agrupacion'!$F$12,'Cortes de Agrupacion'!$E$12,'Resultados General'!L390&lt;='Cortes de Agrupacion'!$F$11,'Cortes de Agrupacion'!$E$11,'Resultados General'!L390&lt;='Cortes de Agrupacion'!$F$10,'Cortes de Agrupacion'!$E$10,'Resultados General'!L390&lt;='Cortes de Agrupacion'!$F$9,'Cortes de Agrupacion'!$E$9,'Resultados General'!L390&lt;='Cortes de Agrupacion'!$F$8,'Cortes de Agrupacion'!$E$8,'Resultados General'!L390&lt;='Cortes de Agrupacion'!$F$7,'Cortes de Agrupacion'!$E$7,'Resultados General'!L390&lt;='Cortes de Agrupacion'!$F$6,'Cortes de Agrupacion'!$E$6))</f>
        <v>#VALUE!</v>
      </c>
      <c r="K390" s="118" t="str">
        <f t="shared" si="10"/>
        <v/>
      </c>
      <c r="L390" s="124" t="e">
        <f>#VALUE!</f>
        <v>#VALUE!</v>
      </c>
      <c r="M390" s="26" t="e">
        <f ca="1">+_xlfn.IFNA(VLOOKUP(C390,'Distribución de puestos'!$B$8:$I$507,8,0),"")</f>
        <v>#NAME?</v>
      </c>
      <c r="N390" s="26" t="str">
        <f>+IF(VLOOKUP($B390,'Lista Puestos Valorados'!$B$11:$BK$510,MATCH('Auxiliar General'!H$4,'Lista Puestos Valorados'!$B$10:$BK$10,0),0)="","No relevante",VLOOKUP($B390,'Lista Puestos Valorados'!$B$11:$BK$510,MATCH('Auxiliar General'!H$4,'Lista Puestos Valorados'!$B$10:$BK$10,0),0))</f>
        <v>No relevante</v>
      </c>
      <c r="O390" s="26">
        <f>+HLOOKUP(N390,Sistema_Puntos!$Q$5:$Y$43,'Auxiliar General'!J$5,FALSE)</f>
        <v>0</v>
      </c>
      <c r="P390" s="26" t="str">
        <f>+IF(VLOOKUP($B390,'Lista Puestos Valorados'!$B$11:$BK$510,MATCH('Auxiliar General'!J$4,'Lista Puestos Valorados'!$B$10:$BK$10,0),0)="","No relevante",VLOOKUP($B390,'Lista Puestos Valorados'!$B$11:$BK$510,MATCH('Auxiliar General'!J$4,'Lista Puestos Valorados'!$B$10:$BK$10,0),0))</f>
        <v>No relevante</v>
      </c>
      <c r="Q390" s="26">
        <f>+HLOOKUP(P390,Sistema_Puntos!$Q$5:$Y$43,'Auxiliar General'!L$5,FALSE)</f>
        <v>0</v>
      </c>
      <c r="R390" s="26" t="str">
        <f>+IF(VLOOKUP($B390,'Lista Puestos Valorados'!$B$11:$BK$510,MATCH('Auxiliar General'!L$4,'Lista Puestos Valorados'!$B$10:$BK$10,0),0)="","No relevante",VLOOKUP($B390,'Lista Puestos Valorados'!$B$11:$BK$510,MATCH('Auxiliar General'!L$4,'Lista Puestos Valorados'!$B$10:$BK$10,0),0))</f>
        <v>No relevante</v>
      </c>
      <c r="S390" s="26">
        <f>+HLOOKUP(R390,Sistema_Puntos!$Q$5:$Y$43,'Auxiliar General'!N$5,FALSE)</f>
        <v>0</v>
      </c>
      <c r="T390" s="26" t="str">
        <f>+IF(VLOOKUP($B390,'Lista Puestos Valorados'!$B$11:$BK$510,MATCH('Auxiliar General'!N$4,'Lista Puestos Valorados'!$B$10:$BK$10,0),0)="","No relevante",VLOOKUP($B390,'Lista Puestos Valorados'!$B$11:$BK$510,MATCH('Auxiliar General'!N$4,'Lista Puestos Valorados'!$B$10:$BK$10,0),0))</f>
        <v>No relevante</v>
      </c>
      <c r="U390" s="26">
        <f>+HLOOKUP(T390,Sistema_Puntos!$Q$5:$Y$43,'Auxiliar General'!P$5,FALSE)</f>
        <v>0</v>
      </c>
      <c r="V390" s="26" t="str">
        <f>+IF(VLOOKUP($B390,'Lista Puestos Valorados'!$B$11:$BK$510,MATCH('Auxiliar General'!P$4,'Lista Puestos Valorados'!$B$10:$BK$10,0),0)="","No relevante",VLOOKUP($B390,'Lista Puestos Valorados'!$B$11:$BK$510,MATCH('Auxiliar General'!P$4,'Lista Puestos Valorados'!$B$10:$BK$10,0),0))</f>
        <v>No relevante</v>
      </c>
      <c r="W390" s="26">
        <f>+HLOOKUP(V390,Sistema_Puntos!$Q$5:$Y$43,'Auxiliar General'!R$5,FALSE)</f>
        <v>0</v>
      </c>
      <c r="X390" s="26" t="str">
        <f>+IF(VLOOKUP($B390,'Lista Puestos Valorados'!$B$11:$BK$510,MATCH('Auxiliar General'!R$4,'Lista Puestos Valorados'!$B$10:$BK$10,0),0)="","No relevante",VLOOKUP($B390,'Lista Puestos Valorados'!$B$11:$BK$510,MATCH('Auxiliar General'!R$4,'Lista Puestos Valorados'!$B$10:$BK$10,0),0))</f>
        <v>No relevante</v>
      </c>
      <c r="Y390" s="26">
        <f>+HLOOKUP(X390,Sistema_Puntos!$Q$5:$Y$43,'Auxiliar General'!T$5,FALSE)</f>
        <v>0</v>
      </c>
      <c r="Z390" s="26" t="str">
        <f>+IF(VLOOKUP($B390,'Lista Puestos Valorados'!$B$11:$BK$510,MATCH('Auxiliar General'!T$4,'Lista Puestos Valorados'!$B$10:$BK$10,0),0)="","No relevante",VLOOKUP($B390,'Lista Puestos Valorados'!$B$11:$BK$510,MATCH('Auxiliar General'!T$4,'Lista Puestos Valorados'!$B$10:$BK$10,0),0))</f>
        <v>No relevante</v>
      </c>
      <c r="AA390" s="26">
        <f>+HLOOKUP(Z390,Sistema_Puntos!$Q$5:$Y$43,'Auxiliar General'!V$5,FALSE)</f>
        <v>0</v>
      </c>
      <c r="AB390" s="26" t="str">
        <f>+IF(VLOOKUP($B390,'Lista Puestos Valorados'!$B$11:$BK$510,MATCH('Auxiliar General'!V$4,'Lista Puestos Valorados'!$B$10:$BK$10,0),0)="","No relevante",VLOOKUP($B390,'Lista Puestos Valorados'!$B$11:$BK$510,MATCH('Auxiliar General'!V$4,'Lista Puestos Valorados'!$B$10:$BK$10,0),0))</f>
        <v>No relevante</v>
      </c>
      <c r="AC390" s="26">
        <f>+HLOOKUP(AB390,Sistema_Puntos!$Q$5:$Y$43,'Auxiliar General'!X$5,FALSE)</f>
        <v>0</v>
      </c>
      <c r="AD390" s="26" t="str">
        <f>+IF(VLOOKUP($B390,'Lista Puestos Valorados'!$B$11:$BK$510,MATCH('Auxiliar General'!X$4,'Lista Puestos Valorados'!$B$10:$BK$10,0),0)="","No relevante",VLOOKUP($B390,'Lista Puestos Valorados'!$B$11:$BK$510,MATCH('Auxiliar General'!X$4,'Lista Puestos Valorados'!$B$10:$BK$10,0),0))</f>
        <v>No relevante</v>
      </c>
      <c r="AE390" s="26">
        <f>+HLOOKUP(AD390,Sistema_Puntos!$Q$5:$Y$43,'Auxiliar General'!Z$5,FALSE)</f>
        <v>0</v>
      </c>
      <c r="AF390" s="26" t="str">
        <f>+IF(VLOOKUP($B390,'Lista Puestos Valorados'!$B$11:$BK$510,MATCH('Auxiliar General'!Z$4,'Lista Puestos Valorados'!$B$10:$BK$10,0),0)="","No relevante",VLOOKUP($B390,'Lista Puestos Valorados'!$B$11:$BK$510,MATCH('Auxiliar General'!Z$4,'Lista Puestos Valorados'!$B$10:$BK$10,0),0))</f>
        <v>No relevante</v>
      </c>
      <c r="AG390" s="26">
        <f>+HLOOKUP(AF390,Sistema_Puntos!$Q$5:$Y$43,'Auxiliar General'!AB$5,FALSE)</f>
        <v>0</v>
      </c>
      <c r="AH390" s="26" t="str">
        <f>+IF(VLOOKUP($B390,'Lista Puestos Valorados'!$B$11:$BK$510,MATCH('Auxiliar General'!AB$4,'Lista Puestos Valorados'!$B$10:$BK$10,0),0)="","No relevante",VLOOKUP($B390,'Lista Puestos Valorados'!$B$11:$BK$510,MATCH('Auxiliar General'!AB$4,'Lista Puestos Valorados'!$B$10:$BK$10,0),0))</f>
        <v>No relevante</v>
      </c>
      <c r="AI390" s="26">
        <f>+HLOOKUP(AH390,Sistema_Puntos!$Q$5:$Y$43,'Auxiliar General'!AD$5,FALSE)</f>
        <v>0</v>
      </c>
      <c r="AJ390" s="26" t="str">
        <f>+IF(VLOOKUP($B390,'Lista Puestos Valorados'!$B$11:$BK$510,MATCH('Auxiliar General'!AD$4,'Lista Puestos Valorados'!$B$10:$BK$10,0),0)="","No relevante",VLOOKUP($B390,'Lista Puestos Valorados'!$B$11:$BK$510,MATCH('Auxiliar General'!AD$4,'Lista Puestos Valorados'!$B$10:$BK$10,0),0))</f>
        <v>No relevante</v>
      </c>
      <c r="AK390" s="26">
        <f>+HLOOKUP(AJ390,Sistema_Puntos!$Q$5:$Y$43,'Auxiliar General'!AF$5,FALSE)</f>
        <v>0</v>
      </c>
      <c r="AL390" s="26" t="str">
        <f>+IF(VLOOKUP($B390,'Lista Puestos Valorados'!$B$11:$BK$510,MATCH('Auxiliar General'!AF$4,'Lista Puestos Valorados'!$B$10:$BK$10,0),0)="","No relevante",VLOOKUP($B390,'Lista Puestos Valorados'!$B$11:$BK$510,MATCH('Auxiliar General'!AF$4,'Lista Puestos Valorados'!$B$10:$BK$10,0),0))</f>
        <v>No relevante</v>
      </c>
      <c r="AM390" s="26">
        <f>+HLOOKUP(AL390,Sistema_Puntos!$Q$5:$Y$43,'Auxiliar General'!AH$5,FALSE)</f>
        <v>0</v>
      </c>
      <c r="AN390" s="26" t="str">
        <f>+IF(VLOOKUP($B390,'Lista Puestos Valorados'!$B$11:$BK$510,MATCH('Auxiliar General'!AH$4,'Lista Puestos Valorados'!$B$10:$BK$10,0),0)="","No relevante",VLOOKUP($B390,'Lista Puestos Valorados'!$B$11:$BK$510,MATCH('Auxiliar General'!AH$4,'Lista Puestos Valorados'!$B$10:$BK$10,0),0))</f>
        <v>No relevante</v>
      </c>
      <c r="AO390" s="26">
        <f>+HLOOKUP(AN390,Sistema_Puntos!$Q$5:$Y$43,'Auxiliar General'!AJ$5,FALSE)</f>
        <v>0</v>
      </c>
      <c r="AP390" s="26" t="str">
        <f>+IF(VLOOKUP($B390,'Lista Puestos Valorados'!$B$11:$BK$510,MATCH('Auxiliar General'!AJ$4,'Lista Puestos Valorados'!$B$10:$BK$10,0),0)="","No relevante",VLOOKUP($B390,'Lista Puestos Valorados'!$B$11:$BK$510,MATCH('Auxiliar General'!AJ$4,'Lista Puestos Valorados'!$B$10:$BK$10,0),0))</f>
        <v>No relevante</v>
      </c>
      <c r="AQ390" s="26">
        <f>+HLOOKUP(AP390,Sistema_Puntos!$Q$5:$Y$43,'Auxiliar General'!AL$5,FALSE)</f>
        <v>0</v>
      </c>
      <c r="AR390" s="26" t="str">
        <f>+IF(VLOOKUP($B390,'Lista Puestos Valorados'!$B$11:$BK$510,MATCH('Auxiliar General'!AL$4,'Lista Puestos Valorados'!$B$10:$BK$10,0),0)="","No relevante",VLOOKUP($B390,'Lista Puestos Valorados'!$B$11:$BK$510,MATCH('Auxiliar General'!AL$4,'Lista Puestos Valorados'!$B$10:$BK$10,0),0))</f>
        <v>No relevante</v>
      </c>
      <c r="AS390" s="26">
        <f>+HLOOKUP(AR390,Sistema_Puntos!$Q$5:$Y$43,'Auxiliar General'!AN$5,FALSE)</f>
        <v>0</v>
      </c>
      <c r="AT390" s="26" t="str">
        <f>+IF(VLOOKUP($B390,'Lista Puestos Valorados'!$B$11:$BK$510,MATCH('Auxiliar General'!AN$4,'Lista Puestos Valorados'!$B$10:$BK$10,0),0)="","No relevante",VLOOKUP($B390,'Lista Puestos Valorados'!$B$11:$BK$510,MATCH('Auxiliar General'!AN$4,'Lista Puestos Valorados'!$B$10:$BK$10,0),0))</f>
        <v>No relevante</v>
      </c>
      <c r="AU390" s="26">
        <f>+HLOOKUP(AT390,Sistema_Puntos!$Q$5:$Y$43,'Auxiliar General'!AP$5,FALSE)</f>
        <v>0</v>
      </c>
      <c r="AV390" s="26" t="str">
        <f>+IF(VLOOKUP($B390,'Lista Puestos Valorados'!$B$11:$BK$510,MATCH('Auxiliar General'!AP$4,'Lista Puestos Valorados'!$B$10:$BK$10,0),0)="","No relevante",VLOOKUP($B390,'Lista Puestos Valorados'!$B$11:$BK$510,MATCH('Auxiliar General'!AP$4,'Lista Puestos Valorados'!$B$10:$BK$10,0),0))</f>
        <v>No relevante</v>
      </c>
      <c r="AW390" s="26">
        <f>+HLOOKUP(AV390,Sistema_Puntos!$Q$5:$Y$43,'Auxiliar General'!AR$5,FALSE)</f>
        <v>0</v>
      </c>
      <c r="AX390" s="26" t="str">
        <f>+IF(VLOOKUP($B390,'Lista Puestos Valorados'!$B$11:$BK$510,MATCH('Auxiliar General'!AR$4,'Lista Puestos Valorados'!$B$10:$BK$10,0),0)="","No relevante",VLOOKUP($B390,'Lista Puestos Valorados'!$B$11:$BK$510,MATCH('Auxiliar General'!AR$4,'Lista Puestos Valorados'!$B$10:$BK$10,0),0))</f>
        <v>No relevante</v>
      </c>
      <c r="AY390" s="26">
        <f>+HLOOKUP(AX390,Sistema_Puntos!$Q$5:$Y$43,'Auxiliar General'!AT$5,FALSE)</f>
        <v>0</v>
      </c>
      <c r="AZ390" s="26" t="str">
        <f>+IF(VLOOKUP($B390,'Lista Puestos Valorados'!$B$11:$BK$510,MATCH('Auxiliar General'!AT$4,'Lista Puestos Valorados'!$B$10:$BK$10,0),0)="","No relevante",VLOOKUP($B390,'Lista Puestos Valorados'!$B$11:$BK$510,MATCH('Auxiliar General'!AT$4,'Lista Puestos Valorados'!$B$10:$BK$10,0),0))</f>
        <v>No relevante</v>
      </c>
      <c r="BA390" s="26">
        <f>+HLOOKUP(AZ390,Sistema_Puntos!$Q$5:$Y$43,'Auxiliar General'!AV$5,FALSE)</f>
        <v>0</v>
      </c>
      <c r="BB390" s="26" t="str">
        <f>+IF(VLOOKUP($B390,'Lista Puestos Valorados'!$B$11:$BK$510,MATCH('Auxiliar General'!AV$4,'Lista Puestos Valorados'!$B$10:$BK$10,0),0)="","No relevante",VLOOKUP($B390,'Lista Puestos Valorados'!$B$11:$BK$510,MATCH('Auxiliar General'!AV$4,'Lista Puestos Valorados'!$B$10:$BK$10,0),0))</f>
        <v>No relevante</v>
      </c>
      <c r="BC390" s="26">
        <f>+HLOOKUP(BB390,Sistema_Puntos!$Q$5:$Y$43,'Auxiliar General'!AX$5,FALSE)</f>
        <v>0</v>
      </c>
      <c r="BD390" s="26" t="str">
        <f>+IF(VLOOKUP($B390,'Lista Puestos Valorados'!$B$11:$BK$510,MATCH('Auxiliar General'!AX$4,'Lista Puestos Valorados'!$B$10:$BK$10,0),0)="","No relevante",VLOOKUP($B390,'Lista Puestos Valorados'!$B$11:$BK$510,MATCH('Auxiliar General'!AX$4,'Lista Puestos Valorados'!$B$10:$BK$10,0),0))</f>
        <v>No relevante</v>
      </c>
      <c r="BE390" s="26">
        <f>+HLOOKUP(BD390,Sistema_Puntos!$Q$5:$Y$43,'Auxiliar General'!AZ$5,FALSE)</f>
        <v>0</v>
      </c>
      <c r="BF390" s="26" t="str">
        <f>+IF(VLOOKUP($B390,'Lista Puestos Valorados'!$B$11:$BK$510,MATCH('Auxiliar General'!AZ$4,'Lista Puestos Valorados'!$B$10:$BK$10,0),0)="","No relevante",VLOOKUP($B390,'Lista Puestos Valorados'!$B$11:$BK$510,MATCH('Auxiliar General'!AZ$4,'Lista Puestos Valorados'!$B$10:$BK$10,0),0))</f>
        <v>No relevante</v>
      </c>
      <c r="BG390" s="26">
        <f>+HLOOKUP(BF390,Sistema_Puntos!$Q$5:$Y$43,'Auxiliar General'!BB$5,FALSE)</f>
        <v>0</v>
      </c>
      <c r="BH390" s="26" t="str">
        <f>+IF(VLOOKUP($B390,'Lista Puestos Valorados'!$B$11:$BK$510,MATCH('Auxiliar General'!BB$4,'Lista Puestos Valorados'!$B$10:$BK$10,0),0)="","No relevante",VLOOKUP($B390,'Lista Puestos Valorados'!$B$11:$BK$510,MATCH('Auxiliar General'!BB$4,'Lista Puestos Valorados'!$B$10:$BK$10,0),0))</f>
        <v>No relevante</v>
      </c>
      <c r="BI390" s="26">
        <f>+HLOOKUP(BH390,Sistema_Puntos!$Q$5:$Y$43,'Auxiliar General'!BD$5,FALSE)</f>
        <v>0</v>
      </c>
      <c r="BJ390" s="26" t="str">
        <f>+IF(VLOOKUP($B390,'Lista Puestos Valorados'!$B$11:$BK$510,MATCH('Auxiliar General'!BD$4,'Lista Puestos Valorados'!$B$10:$BK$10,0),0)="","No relevante",VLOOKUP($B390,'Lista Puestos Valorados'!$B$11:$BK$510,MATCH('Auxiliar General'!BD$4,'Lista Puestos Valorados'!$B$10:$BK$10,0),0))</f>
        <v>No relevante</v>
      </c>
      <c r="BK390" s="26">
        <f>+HLOOKUP(BJ390,Sistema_Puntos!$Q$5:$Y$43,'Auxiliar General'!BF$5,FALSE)</f>
        <v>0</v>
      </c>
      <c r="BL390" s="26" t="str">
        <f>+IF(VLOOKUP($B390,'Lista Puestos Valorados'!$B$11:$BK$510,MATCH('Auxiliar General'!BF$4,'Lista Puestos Valorados'!$B$10:$BK$10,0),0)="","No relevante",VLOOKUP($B390,'Lista Puestos Valorados'!$B$11:$BK$510,MATCH('Auxiliar General'!BF$4,'Lista Puestos Valorados'!$B$10:$BK$10,0),0))</f>
        <v>No relevante</v>
      </c>
      <c r="BM390" s="26">
        <f>+HLOOKUP(BL390,Sistema_Puntos!$Q$5:$Y$43,'Auxiliar General'!BH$5,FALSE)</f>
        <v>0</v>
      </c>
      <c r="BN390" s="26" t="str">
        <f>+IF(VLOOKUP($B390,'Lista Puestos Valorados'!$B$11:$BK$510,MATCH('Auxiliar General'!BH$4,'Lista Puestos Valorados'!$B$10:$BK$10,0),0)="","No relevante",VLOOKUP($B390,'Lista Puestos Valorados'!$B$11:$BK$510,MATCH('Auxiliar General'!BH$4,'Lista Puestos Valorados'!$B$10:$BK$10,0),0))</f>
        <v>No relevante</v>
      </c>
      <c r="BO390" s="26">
        <f>+HLOOKUP(BN390,Sistema_Puntos!$Q$5:$Y$43,'Auxiliar General'!BJ$5,FALSE)</f>
        <v>0</v>
      </c>
      <c r="BP390" s="26" t="str">
        <f>+IF(VLOOKUP($B390,'Lista Puestos Valorados'!$B$11:$BK$510,MATCH('Auxiliar General'!BJ$4,'Lista Puestos Valorados'!$B$10:$BK$10,0),0)="","No relevante",VLOOKUP($B390,'Lista Puestos Valorados'!$B$11:$BK$510,MATCH('Auxiliar General'!BJ$4,'Lista Puestos Valorados'!$B$10:$BK$10,0),0))</f>
        <v>No relevante</v>
      </c>
      <c r="BQ390" s="26">
        <f>+HLOOKUP(BP390,Sistema_Puntos!$Q$5:$Y$43,'Auxiliar General'!BL$5,FALSE)</f>
        <v>0</v>
      </c>
      <c r="BR390" s="26" t="str">
        <f>+IF(VLOOKUP($B390,'Lista Puestos Valorados'!$B$11:$BK$510,MATCH('Auxiliar General'!BL$4,'Lista Puestos Valorados'!$B$10:$BK$10,0),0)="","No relevante",VLOOKUP($B390,'Lista Puestos Valorados'!$B$11:$BK$510,MATCH('Auxiliar General'!BL$4,'Lista Puestos Valorados'!$B$10:$BK$10,0),0))</f>
        <v>No relevante</v>
      </c>
      <c r="BS390" s="26">
        <f>+HLOOKUP(BR390,Sistema_Puntos!$Q$5:$Y$43,'Auxiliar General'!BN$5,FALSE)</f>
        <v>0</v>
      </c>
      <c r="BT390" s="26" t="str">
        <f>+IF(VLOOKUP($B390,'Lista Puestos Valorados'!$B$11:$BK$510,MATCH('Auxiliar General'!BN$4,'Lista Puestos Valorados'!$B$10:$BK$10,0),0)="","No relevante",VLOOKUP($B390,'Lista Puestos Valorados'!$B$11:$BK$510,MATCH('Auxiliar General'!BN$4,'Lista Puestos Valorados'!$B$10:$BK$10,0),0))</f>
        <v>No relevante</v>
      </c>
      <c r="BU390" s="26">
        <f>+HLOOKUP(BT390,Sistema_Puntos!$Q$5:$Y$43,'Auxiliar General'!BP$5,FALSE)</f>
        <v>0</v>
      </c>
      <c r="BV390" s="26" t="str">
        <f>+IF(VLOOKUP($B390,'Lista Puestos Valorados'!$B$11:$BK$510,MATCH('Auxiliar General'!BP$4,'Lista Puestos Valorados'!$B$10:$BK$10,0),0)="","No relevante",VLOOKUP($B390,'Lista Puestos Valorados'!$B$11:$BK$510,MATCH('Auxiliar General'!BP$4,'Lista Puestos Valorados'!$B$10:$BK$10,0),0))</f>
        <v>No relevante</v>
      </c>
      <c r="BW390" s="26">
        <f>+HLOOKUP(BV390,Sistema_Puntos!$Q$5:$Y$43,'Auxiliar General'!BR$5,FALSE)</f>
        <v>0</v>
      </c>
      <c r="BX390" s="26" t="str">
        <f>+IF(VLOOKUP($B390,'Lista Puestos Valorados'!$B$11:$BK$510,MATCH('Auxiliar General'!BR$4,'Lista Puestos Valorados'!$B$10:$BK$10,0),0)="","No relevante",VLOOKUP($B390,'Lista Puestos Valorados'!$B$11:$BK$510,MATCH('Auxiliar General'!BR$4,'Lista Puestos Valorados'!$B$10:$BK$10,0),0))</f>
        <v>No relevante</v>
      </c>
      <c r="BY390" s="26">
        <f>+HLOOKUP(BX390,Sistema_Puntos!$Q$5:$Y$43,'Auxiliar General'!BT$5,FALSE)</f>
        <v>0</v>
      </c>
      <c r="BZ390" s="26" t="str">
        <f>+IF(VLOOKUP($B390,'Lista Puestos Valorados'!$B$11:$BK$510,MATCH('Auxiliar General'!BT$4,'Lista Puestos Valorados'!$B$10:$BK$10,0),0)="","No relevante",VLOOKUP($B390,'Lista Puestos Valorados'!$B$11:$BK$510,MATCH('Auxiliar General'!BT$4,'Lista Puestos Valorados'!$B$10:$BK$10,0),0))</f>
        <v>No relevante</v>
      </c>
      <c r="CA390" s="26">
        <f>+HLOOKUP(BZ390,Sistema_Puntos!$Q$5:$Y$43,'Auxiliar General'!BV$5,FALSE)</f>
        <v>0</v>
      </c>
      <c r="CB390" s="26" t="str">
        <f>+IF(VLOOKUP($B390,'Lista Puestos Valorados'!$B$11:$BK$510,MATCH('Auxiliar General'!BV$4,'Lista Puestos Valorados'!$B$10:$BK$10,0),0)="","No relevante",VLOOKUP($B390,'Lista Puestos Valorados'!$B$11:$BK$510,MATCH('Auxiliar General'!BV$4,'Lista Puestos Valorados'!$B$10:$BK$10,0),0))</f>
        <v>No relevante</v>
      </c>
      <c r="CC390" s="26">
        <f>+HLOOKUP(CB390,Sistema_Puntos!$Q$5:$Y$43,'Auxiliar General'!BX$5,FALSE)</f>
        <v>0</v>
      </c>
      <c r="CD390" s="26" t="str">
        <f>+IF(VLOOKUP($B390,'Lista Puestos Valorados'!$B$11:$BK$510,MATCH('Auxiliar General'!BX$4,'Lista Puestos Valorados'!$B$10:$BK$10,0),0)="","No relevante",VLOOKUP($B390,'Lista Puestos Valorados'!$B$11:$BK$510,MATCH('Auxiliar General'!BX$4,'Lista Puestos Valorados'!$B$10:$BK$10,0),0))</f>
        <v>No relevante</v>
      </c>
      <c r="CE390" s="26">
        <f>+HLOOKUP(CD390,Sistema_Puntos!$Q$5:$Y$43,'Auxiliar General'!BZ$5,FALSE)</f>
        <v>0</v>
      </c>
      <c r="CF390" s="26" t="str">
        <f>+IF(VLOOKUP($B390,'Lista Puestos Valorados'!$B$11:$BK$510,MATCH('Auxiliar General'!BZ$4,'Lista Puestos Valorados'!$B$10:$BK$10,0),0)="","No relevante",VLOOKUP($B390,'Lista Puestos Valorados'!$B$11:$BK$510,MATCH('Auxiliar General'!BZ$4,'Lista Puestos Valorados'!$B$10:$BK$10,0),0))</f>
        <v>No relevante</v>
      </c>
      <c r="CG390" s="26">
        <f>+HLOOKUP(CF390,Sistema_Puntos!$Q$5:$Y$43,'Auxiliar General'!CB$5,FALSE)</f>
        <v>0</v>
      </c>
      <c r="CH390" s="29"/>
      <c r="CI390" s="29"/>
    </row>
    <row r="391" spans="2:87" ht="17.55" customHeight="1">
      <c r="B391" s="26">
        <f>+'Listado de Puestos'!B391</f>
        <v>381</v>
      </c>
      <c r="C391" s="26" t="str">
        <f>+IF('Lista Puestos Valorados'!C391="","",'Lista Puestos Valorados'!C391)</f>
        <v/>
      </c>
      <c r="D391" s="26" t="str">
        <f>+IF('Lista Puestos Valorados'!D391="","",'Lista Puestos Valorados'!D391)</f>
        <v/>
      </c>
      <c r="E391" s="26" t="str">
        <f>+IF('Lista Puestos Valorados'!E391="","",'Lista Puestos Valorados'!E391)</f>
        <v/>
      </c>
      <c r="F391" s="26" t="str">
        <f>+IF('Lista Puestos Valorados'!F391="","",'Lista Puestos Valorados'!F391)</f>
        <v/>
      </c>
      <c r="G391" s="26" t="str">
        <f>+IF('Lista Puestos Valorados'!G391="","",'Lista Puestos Valorados'!G391)</f>
        <v/>
      </c>
      <c r="H391" s="26" t="str">
        <f>+IF('Lista Puestos Valorados'!H391="","",'Lista Puestos Valorados'!H391)</f>
        <v/>
      </c>
      <c r="I391" s="26" t="str">
        <f>+IF('Lista Puestos Valorados'!I391="","",'Lista Puestos Valorados'!I391)</f>
        <v/>
      </c>
      <c r="J391" s="118" t="e">
        <f t="array" ref="J391">+IF(L391="","",_xlfn.IFS(L391&lt;='Cortes de Agrupacion'!$F$15,'Cortes de Agrupacion'!$E$15,'Resultados General'!L391&lt;='Cortes de Agrupacion'!$F$14,'Cortes de Agrupacion'!$E$14,'Resultados General'!L391&lt;='Cortes de Agrupacion'!$F$13,'Cortes de Agrupacion'!$E$13,L391&lt;='Cortes de Agrupacion'!$F$12,'Cortes de Agrupacion'!$E$12,'Resultados General'!L391&lt;='Cortes de Agrupacion'!$F$11,'Cortes de Agrupacion'!$E$11,'Resultados General'!L391&lt;='Cortes de Agrupacion'!$F$10,'Cortes de Agrupacion'!$E$10,'Resultados General'!L391&lt;='Cortes de Agrupacion'!$F$9,'Cortes de Agrupacion'!$E$9,'Resultados General'!L391&lt;='Cortes de Agrupacion'!$F$8,'Cortes de Agrupacion'!$E$8,'Resultados General'!L391&lt;='Cortes de Agrupacion'!$F$7,'Cortes de Agrupacion'!$E$7,'Resultados General'!L391&lt;='Cortes de Agrupacion'!$F$6,'Cortes de Agrupacion'!$E$6))</f>
        <v>#VALUE!</v>
      </c>
      <c r="K391" s="118" t="str">
        <f t="shared" si="10"/>
        <v/>
      </c>
      <c r="L391" s="124" t="e">
        <f>#VALUE!</f>
        <v>#VALUE!</v>
      </c>
      <c r="M391" s="26" t="e">
        <f ca="1">+_xlfn.IFNA(VLOOKUP(C391,'Distribución de puestos'!$B$8:$I$507,8,0),"")</f>
        <v>#NAME?</v>
      </c>
      <c r="N391" s="26" t="str">
        <f>+IF(VLOOKUP($B391,'Lista Puestos Valorados'!$B$11:$BK$510,MATCH('Auxiliar General'!H$4,'Lista Puestos Valorados'!$B$10:$BK$10,0),0)="","No relevante",VLOOKUP($B391,'Lista Puestos Valorados'!$B$11:$BK$510,MATCH('Auxiliar General'!H$4,'Lista Puestos Valorados'!$B$10:$BK$10,0),0))</f>
        <v>No relevante</v>
      </c>
      <c r="O391" s="26">
        <f>+HLOOKUP(N391,Sistema_Puntos!$Q$5:$Y$43,'Auxiliar General'!J$5,FALSE)</f>
        <v>0</v>
      </c>
      <c r="P391" s="26" t="str">
        <f>+IF(VLOOKUP($B391,'Lista Puestos Valorados'!$B$11:$BK$510,MATCH('Auxiliar General'!J$4,'Lista Puestos Valorados'!$B$10:$BK$10,0),0)="","No relevante",VLOOKUP($B391,'Lista Puestos Valorados'!$B$11:$BK$510,MATCH('Auxiliar General'!J$4,'Lista Puestos Valorados'!$B$10:$BK$10,0),0))</f>
        <v>No relevante</v>
      </c>
      <c r="Q391" s="26">
        <f>+HLOOKUP(P391,Sistema_Puntos!$Q$5:$Y$43,'Auxiliar General'!L$5,FALSE)</f>
        <v>0</v>
      </c>
      <c r="R391" s="26" t="str">
        <f>+IF(VLOOKUP($B391,'Lista Puestos Valorados'!$B$11:$BK$510,MATCH('Auxiliar General'!L$4,'Lista Puestos Valorados'!$B$10:$BK$10,0),0)="","No relevante",VLOOKUP($B391,'Lista Puestos Valorados'!$B$11:$BK$510,MATCH('Auxiliar General'!L$4,'Lista Puestos Valorados'!$B$10:$BK$10,0),0))</f>
        <v>No relevante</v>
      </c>
      <c r="S391" s="26">
        <f>+HLOOKUP(R391,Sistema_Puntos!$Q$5:$Y$43,'Auxiliar General'!N$5,FALSE)</f>
        <v>0</v>
      </c>
      <c r="T391" s="26" t="str">
        <f>+IF(VLOOKUP($B391,'Lista Puestos Valorados'!$B$11:$BK$510,MATCH('Auxiliar General'!N$4,'Lista Puestos Valorados'!$B$10:$BK$10,0),0)="","No relevante",VLOOKUP($B391,'Lista Puestos Valorados'!$B$11:$BK$510,MATCH('Auxiliar General'!N$4,'Lista Puestos Valorados'!$B$10:$BK$10,0),0))</f>
        <v>No relevante</v>
      </c>
      <c r="U391" s="26">
        <f>+HLOOKUP(T391,Sistema_Puntos!$Q$5:$Y$43,'Auxiliar General'!P$5,FALSE)</f>
        <v>0</v>
      </c>
      <c r="V391" s="26" t="str">
        <f>+IF(VLOOKUP($B391,'Lista Puestos Valorados'!$B$11:$BK$510,MATCH('Auxiliar General'!P$4,'Lista Puestos Valorados'!$B$10:$BK$10,0),0)="","No relevante",VLOOKUP($B391,'Lista Puestos Valorados'!$B$11:$BK$510,MATCH('Auxiliar General'!P$4,'Lista Puestos Valorados'!$B$10:$BK$10,0),0))</f>
        <v>No relevante</v>
      </c>
      <c r="W391" s="26">
        <f>+HLOOKUP(V391,Sistema_Puntos!$Q$5:$Y$43,'Auxiliar General'!R$5,FALSE)</f>
        <v>0</v>
      </c>
      <c r="X391" s="26" t="str">
        <f>+IF(VLOOKUP($B391,'Lista Puestos Valorados'!$B$11:$BK$510,MATCH('Auxiliar General'!R$4,'Lista Puestos Valorados'!$B$10:$BK$10,0),0)="","No relevante",VLOOKUP($B391,'Lista Puestos Valorados'!$B$11:$BK$510,MATCH('Auxiliar General'!R$4,'Lista Puestos Valorados'!$B$10:$BK$10,0),0))</f>
        <v>No relevante</v>
      </c>
      <c r="Y391" s="26">
        <f>+HLOOKUP(X391,Sistema_Puntos!$Q$5:$Y$43,'Auxiliar General'!T$5,FALSE)</f>
        <v>0</v>
      </c>
      <c r="Z391" s="26" t="str">
        <f>+IF(VLOOKUP($B391,'Lista Puestos Valorados'!$B$11:$BK$510,MATCH('Auxiliar General'!T$4,'Lista Puestos Valorados'!$B$10:$BK$10,0),0)="","No relevante",VLOOKUP($B391,'Lista Puestos Valorados'!$B$11:$BK$510,MATCH('Auxiliar General'!T$4,'Lista Puestos Valorados'!$B$10:$BK$10,0),0))</f>
        <v>No relevante</v>
      </c>
      <c r="AA391" s="26">
        <f>+HLOOKUP(Z391,Sistema_Puntos!$Q$5:$Y$43,'Auxiliar General'!V$5,FALSE)</f>
        <v>0</v>
      </c>
      <c r="AB391" s="26" t="str">
        <f>+IF(VLOOKUP($B391,'Lista Puestos Valorados'!$B$11:$BK$510,MATCH('Auxiliar General'!V$4,'Lista Puestos Valorados'!$B$10:$BK$10,0),0)="","No relevante",VLOOKUP($B391,'Lista Puestos Valorados'!$B$11:$BK$510,MATCH('Auxiliar General'!V$4,'Lista Puestos Valorados'!$B$10:$BK$10,0),0))</f>
        <v>No relevante</v>
      </c>
      <c r="AC391" s="26">
        <f>+HLOOKUP(AB391,Sistema_Puntos!$Q$5:$Y$43,'Auxiliar General'!X$5,FALSE)</f>
        <v>0</v>
      </c>
      <c r="AD391" s="26" t="str">
        <f>+IF(VLOOKUP($B391,'Lista Puestos Valorados'!$B$11:$BK$510,MATCH('Auxiliar General'!X$4,'Lista Puestos Valorados'!$B$10:$BK$10,0),0)="","No relevante",VLOOKUP($B391,'Lista Puestos Valorados'!$B$11:$BK$510,MATCH('Auxiliar General'!X$4,'Lista Puestos Valorados'!$B$10:$BK$10,0),0))</f>
        <v>No relevante</v>
      </c>
      <c r="AE391" s="26">
        <f>+HLOOKUP(AD391,Sistema_Puntos!$Q$5:$Y$43,'Auxiliar General'!Z$5,FALSE)</f>
        <v>0</v>
      </c>
      <c r="AF391" s="26" t="str">
        <f>+IF(VLOOKUP($B391,'Lista Puestos Valorados'!$B$11:$BK$510,MATCH('Auxiliar General'!Z$4,'Lista Puestos Valorados'!$B$10:$BK$10,0),0)="","No relevante",VLOOKUP($B391,'Lista Puestos Valorados'!$B$11:$BK$510,MATCH('Auxiliar General'!Z$4,'Lista Puestos Valorados'!$B$10:$BK$10,0),0))</f>
        <v>No relevante</v>
      </c>
      <c r="AG391" s="26">
        <f>+HLOOKUP(AF391,Sistema_Puntos!$Q$5:$Y$43,'Auxiliar General'!AB$5,FALSE)</f>
        <v>0</v>
      </c>
      <c r="AH391" s="26" t="str">
        <f>+IF(VLOOKUP($B391,'Lista Puestos Valorados'!$B$11:$BK$510,MATCH('Auxiliar General'!AB$4,'Lista Puestos Valorados'!$B$10:$BK$10,0),0)="","No relevante",VLOOKUP($B391,'Lista Puestos Valorados'!$B$11:$BK$510,MATCH('Auxiliar General'!AB$4,'Lista Puestos Valorados'!$B$10:$BK$10,0),0))</f>
        <v>No relevante</v>
      </c>
      <c r="AI391" s="26">
        <f>+HLOOKUP(AH391,Sistema_Puntos!$Q$5:$Y$43,'Auxiliar General'!AD$5,FALSE)</f>
        <v>0</v>
      </c>
      <c r="AJ391" s="26" t="str">
        <f>+IF(VLOOKUP($B391,'Lista Puestos Valorados'!$B$11:$BK$510,MATCH('Auxiliar General'!AD$4,'Lista Puestos Valorados'!$B$10:$BK$10,0),0)="","No relevante",VLOOKUP($B391,'Lista Puestos Valorados'!$B$11:$BK$510,MATCH('Auxiliar General'!AD$4,'Lista Puestos Valorados'!$B$10:$BK$10,0),0))</f>
        <v>No relevante</v>
      </c>
      <c r="AK391" s="26">
        <f>+HLOOKUP(AJ391,Sistema_Puntos!$Q$5:$Y$43,'Auxiliar General'!AF$5,FALSE)</f>
        <v>0</v>
      </c>
      <c r="AL391" s="26" t="str">
        <f>+IF(VLOOKUP($B391,'Lista Puestos Valorados'!$B$11:$BK$510,MATCH('Auxiliar General'!AF$4,'Lista Puestos Valorados'!$B$10:$BK$10,0),0)="","No relevante",VLOOKUP($B391,'Lista Puestos Valorados'!$B$11:$BK$510,MATCH('Auxiliar General'!AF$4,'Lista Puestos Valorados'!$B$10:$BK$10,0),0))</f>
        <v>No relevante</v>
      </c>
      <c r="AM391" s="26">
        <f>+HLOOKUP(AL391,Sistema_Puntos!$Q$5:$Y$43,'Auxiliar General'!AH$5,FALSE)</f>
        <v>0</v>
      </c>
      <c r="AN391" s="26" t="str">
        <f>+IF(VLOOKUP($B391,'Lista Puestos Valorados'!$B$11:$BK$510,MATCH('Auxiliar General'!AH$4,'Lista Puestos Valorados'!$B$10:$BK$10,0),0)="","No relevante",VLOOKUP($B391,'Lista Puestos Valorados'!$B$11:$BK$510,MATCH('Auxiliar General'!AH$4,'Lista Puestos Valorados'!$B$10:$BK$10,0),0))</f>
        <v>No relevante</v>
      </c>
      <c r="AO391" s="26">
        <f>+HLOOKUP(AN391,Sistema_Puntos!$Q$5:$Y$43,'Auxiliar General'!AJ$5,FALSE)</f>
        <v>0</v>
      </c>
      <c r="AP391" s="26" t="str">
        <f>+IF(VLOOKUP($B391,'Lista Puestos Valorados'!$B$11:$BK$510,MATCH('Auxiliar General'!AJ$4,'Lista Puestos Valorados'!$B$10:$BK$10,0),0)="","No relevante",VLOOKUP($B391,'Lista Puestos Valorados'!$B$11:$BK$510,MATCH('Auxiliar General'!AJ$4,'Lista Puestos Valorados'!$B$10:$BK$10,0),0))</f>
        <v>No relevante</v>
      </c>
      <c r="AQ391" s="26">
        <f>+HLOOKUP(AP391,Sistema_Puntos!$Q$5:$Y$43,'Auxiliar General'!AL$5,FALSE)</f>
        <v>0</v>
      </c>
      <c r="AR391" s="26" t="str">
        <f>+IF(VLOOKUP($B391,'Lista Puestos Valorados'!$B$11:$BK$510,MATCH('Auxiliar General'!AL$4,'Lista Puestos Valorados'!$B$10:$BK$10,0),0)="","No relevante",VLOOKUP($B391,'Lista Puestos Valorados'!$B$11:$BK$510,MATCH('Auxiliar General'!AL$4,'Lista Puestos Valorados'!$B$10:$BK$10,0),0))</f>
        <v>No relevante</v>
      </c>
      <c r="AS391" s="26">
        <f>+HLOOKUP(AR391,Sistema_Puntos!$Q$5:$Y$43,'Auxiliar General'!AN$5,FALSE)</f>
        <v>0</v>
      </c>
      <c r="AT391" s="26" t="str">
        <f>+IF(VLOOKUP($B391,'Lista Puestos Valorados'!$B$11:$BK$510,MATCH('Auxiliar General'!AN$4,'Lista Puestos Valorados'!$B$10:$BK$10,0),0)="","No relevante",VLOOKUP($B391,'Lista Puestos Valorados'!$B$11:$BK$510,MATCH('Auxiliar General'!AN$4,'Lista Puestos Valorados'!$B$10:$BK$10,0),0))</f>
        <v>No relevante</v>
      </c>
      <c r="AU391" s="26">
        <f>+HLOOKUP(AT391,Sistema_Puntos!$Q$5:$Y$43,'Auxiliar General'!AP$5,FALSE)</f>
        <v>0</v>
      </c>
      <c r="AV391" s="26" t="str">
        <f>+IF(VLOOKUP($B391,'Lista Puestos Valorados'!$B$11:$BK$510,MATCH('Auxiliar General'!AP$4,'Lista Puestos Valorados'!$B$10:$BK$10,0),0)="","No relevante",VLOOKUP($B391,'Lista Puestos Valorados'!$B$11:$BK$510,MATCH('Auxiliar General'!AP$4,'Lista Puestos Valorados'!$B$10:$BK$10,0),0))</f>
        <v>No relevante</v>
      </c>
      <c r="AW391" s="26">
        <f>+HLOOKUP(AV391,Sistema_Puntos!$Q$5:$Y$43,'Auxiliar General'!AR$5,FALSE)</f>
        <v>0</v>
      </c>
      <c r="AX391" s="26" t="str">
        <f>+IF(VLOOKUP($B391,'Lista Puestos Valorados'!$B$11:$BK$510,MATCH('Auxiliar General'!AR$4,'Lista Puestos Valorados'!$B$10:$BK$10,0),0)="","No relevante",VLOOKUP($B391,'Lista Puestos Valorados'!$B$11:$BK$510,MATCH('Auxiliar General'!AR$4,'Lista Puestos Valorados'!$B$10:$BK$10,0),0))</f>
        <v>No relevante</v>
      </c>
      <c r="AY391" s="26">
        <f>+HLOOKUP(AX391,Sistema_Puntos!$Q$5:$Y$43,'Auxiliar General'!AT$5,FALSE)</f>
        <v>0</v>
      </c>
      <c r="AZ391" s="26" t="str">
        <f>+IF(VLOOKUP($B391,'Lista Puestos Valorados'!$B$11:$BK$510,MATCH('Auxiliar General'!AT$4,'Lista Puestos Valorados'!$B$10:$BK$10,0),0)="","No relevante",VLOOKUP($B391,'Lista Puestos Valorados'!$B$11:$BK$510,MATCH('Auxiliar General'!AT$4,'Lista Puestos Valorados'!$B$10:$BK$10,0),0))</f>
        <v>No relevante</v>
      </c>
      <c r="BA391" s="26">
        <f>+HLOOKUP(AZ391,Sistema_Puntos!$Q$5:$Y$43,'Auxiliar General'!AV$5,FALSE)</f>
        <v>0</v>
      </c>
      <c r="BB391" s="26" t="str">
        <f>+IF(VLOOKUP($B391,'Lista Puestos Valorados'!$B$11:$BK$510,MATCH('Auxiliar General'!AV$4,'Lista Puestos Valorados'!$B$10:$BK$10,0),0)="","No relevante",VLOOKUP($B391,'Lista Puestos Valorados'!$B$11:$BK$510,MATCH('Auxiliar General'!AV$4,'Lista Puestos Valorados'!$B$10:$BK$10,0),0))</f>
        <v>No relevante</v>
      </c>
      <c r="BC391" s="26">
        <f>+HLOOKUP(BB391,Sistema_Puntos!$Q$5:$Y$43,'Auxiliar General'!AX$5,FALSE)</f>
        <v>0</v>
      </c>
      <c r="BD391" s="26" t="str">
        <f>+IF(VLOOKUP($B391,'Lista Puestos Valorados'!$B$11:$BK$510,MATCH('Auxiliar General'!AX$4,'Lista Puestos Valorados'!$B$10:$BK$10,0),0)="","No relevante",VLOOKUP($B391,'Lista Puestos Valorados'!$B$11:$BK$510,MATCH('Auxiliar General'!AX$4,'Lista Puestos Valorados'!$B$10:$BK$10,0),0))</f>
        <v>No relevante</v>
      </c>
      <c r="BE391" s="26">
        <f>+HLOOKUP(BD391,Sistema_Puntos!$Q$5:$Y$43,'Auxiliar General'!AZ$5,FALSE)</f>
        <v>0</v>
      </c>
      <c r="BF391" s="26" t="str">
        <f>+IF(VLOOKUP($B391,'Lista Puestos Valorados'!$B$11:$BK$510,MATCH('Auxiliar General'!AZ$4,'Lista Puestos Valorados'!$B$10:$BK$10,0),0)="","No relevante",VLOOKUP($B391,'Lista Puestos Valorados'!$B$11:$BK$510,MATCH('Auxiliar General'!AZ$4,'Lista Puestos Valorados'!$B$10:$BK$10,0),0))</f>
        <v>No relevante</v>
      </c>
      <c r="BG391" s="26">
        <f>+HLOOKUP(BF391,Sistema_Puntos!$Q$5:$Y$43,'Auxiliar General'!BB$5,FALSE)</f>
        <v>0</v>
      </c>
      <c r="BH391" s="26" t="str">
        <f>+IF(VLOOKUP($B391,'Lista Puestos Valorados'!$B$11:$BK$510,MATCH('Auxiliar General'!BB$4,'Lista Puestos Valorados'!$B$10:$BK$10,0),0)="","No relevante",VLOOKUP($B391,'Lista Puestos Valorados'!$B$11:$BK$510,MATCH('Auxiliar General'!BB$4,'Lista Puestos Valorados'!$B$10:$BK$10,0),0))</f>
        <v>No relevante</v>
      </c>
      <c r="BI391" s="26">
        <f>+HLOOKUP(BH391,Sistema_Puntos!$Q$5:$Y$43,'Auxiliar General'!BD$5,FALSE)</f>
        <v>0</v>
      </c>
      <c r="BJ391" s="26" t="str">
        <f>+IF(VLOOKUP($B391,'Lista Puestos Valorados'!$B$11:$BK$510,MATCH('Auxiliar General'!BD$4,'Lista Puestos Valorados'!$B$10:$BK$10,0),0)="","No relevante",VLOOKUP($B391,'Lista Puestos Valorados'!$B$11:$BK$510,MATCH('Auxiliar General'!BD$4,'Lista Puestos Valorados'!$B$10:$BK$10,0),0))</f>
        <v>No relevante</v>
      </c>
      <c r="BK391" s="26">
        <f>+HLOOKUP(BJ391,Sistema_Puntos!$Q$5:$Y$43,'Auxiliar General'!BF$5,FALSE)</f>
        <v>0</v>
      </c>
      <c r="BL391" s="26" t="str">
        <f>+IF(VLOOKUP($B391,'Lista Puestos Valorados'!$B$11:$BK$510,MATCH('Auxiliar General'!BF$4,'Lista Puestos Valorados'!$B$10:$BK$10,0),0)="","No relevante",VLOOKUP($B391,'Lista Puestos Valorados'!$B$11:$BK$510,MATCH('Auxiliar General'!BF$4,'Lista Puestos Valorados'!$B$10:$BK$10,0),0))</f>
        <v>No relevante</v>
      </c>
      <c r="BM391" s="26">
        <f>+HLOOKUP(BL391,Sistema_Puntos!$Q$5:$Y$43,'Auxiliar General'!BH$5,FALSE)</f>
        <v>0</v>
      </c>
      <c r="BN391" s="26" t="str">
        <f>+IF(VLOOKUP($B391,'Lista Puestos Valorados'!$B$11:$BK$510,MATCH('Auxiliar General'!BH$4,'Lista Puestos Valorados'!$B$10:$BK$10,0),0)="","No relevante",VLOOKUP($B391,'Lista Puestos Valorados'!$B$11:$BK$510,MATCH('Auxiliar General'!BH$4,'Lista Puestos Valorados'!$B$10:$BK$10,0),0))</f>
        <v>No relevante</v>
      </c>
      <c r="BO391" s="26">
        <f>+HLOOKUP(BN391,Sistema_Puntos!$Q$5:$Y$43,'Auxiliar General'!BJ$5,FALSE)</f>
        <v>0</v>
      </c>
      <c r="BP391" s="26" t="str">
        <f>+IF(VLOOKUP($B391,'Lista Puestos Valorados'!$B$11:$BK$510,MATCH('Auxiliar General'!BJ$4,'Lista Puestos Valorados'!$B$10:$BK$10,0),0)="","No relevante",VLOOKUP($B391,'Lista Puestos Valorados'!$B$11:$BK$510,MATCH('Auxiliar General'!BJ$4,'Lista Puestos Valorados'!$B$10:$BK$10,0),0))</f>
        <v>No relevante</v>
      </c>
      <c r="BQ391" s="26">
        <f>+HLOOKUP(BP391,Sistema_Puntos!$Q$5:$Y$43,'Auxiliar General'!BL$5,FALSE)</f>
        <v>0</v>
      </c>
      <c r="BR391" s="26" t="str">
        <f>+IF(VLOOKUP($B391,'Lista Puestos Valorados'!$B$11:$BK$510,MATCH('Auxiliar General'!BL$4,'Lista Puestos Valorados'!$B$10:$BK$10,0),0)="","No relevante",VLOOKUP($B391,'Lista Puestos Valorados'!$B$11:$BK$510,MATCH('Auxiliar General'!BL$4,'Lista Puestos Valorados'!$B$10:$BK$10,0),0))</f>
        <v>No relevante</v>
      </c>
      <c r="BS391" s="26">
        <f>+HLOOKUP(BR391,Sistema_Puntos!$Q$5:$Y$43,'Auxiliar General'!BN$5,FALSE)</f>
        <v>0</v>
      </c>
      <c r="BT391" s="26" t="str">
        <f>+IF(VLOOKUP($B391,'Lista Puestos Valorados'!$B$11:$BK$510,MATCH('Auxiliar General'!BN$4,'Lista Puestos Valorados'!$B$10:$BK$10,0),0)="","No relevante",VLOOKUP($B391,'Lista Puestos Valorados'!$B$11:$BK$510,MATCH('Auxiliar General'!BN$4,'Lista Puestos Valorados'!$B$10:$BK$10,0),0))</f>
        <v>No relevante</v>
      </c>
      <c r="BU391" s="26">
        <f>+HLOOKUP(BT391,Sistema_Puntos!$Q$5:$Y$43,'Auxiliar General'!BP$5,FALSE)</f>
        <v>0</v>
      </c>
      <c r="BV391" s="26" t="str">
        <f>+IF(VLOOKUP($B391,'Lista Puestos Valorados'!$B$11:$BK$510,MATCH('Auxiliar General'!BP$4,'Lista Puestos Valorados'!$B$10:$BK$10,0),0)="","No relevante",VLOOKUP($B391,'Lista Puestos Valorados'!$B$11:$BK$510,MATCH('Auxiliar General'!BP$4,'Lista Puestos Valorados'!$B$10:$BK$10,0),0))</f>
        <v>No relevante</v>
      </c>
      <c r="BW391" s="26">
        <f>+HLOOKUP(BV391,Sistema_Puntos!$Q$5:$Y$43,'Auxiliar General'!BR$5,FALSE)</f>
        <v>0</v>
      </c>
      <c r="BX391" s="26" t="str">
        <f>+IF(VLOOKUP($B391,'Lista Puestos Valorados'!$B$11:$BK$510,MATCH('Auxiliar General'!BR$4,'Lista Puestos Valorados'!$B$10:$BK$10,0),0)="","No relevante",VLOOKUP($B391,'Lista Puestos Valorados'!$B$11:$BK$510,MATCH('Auxiliar General'!BR$4,'Lista Puestos Valorados'!$B$10:$BK$10,0),0))</f>
        <v>No relevante</v>
      </c>
      <c r="BY391" s="26">
        <f>+HLOOKUP(BX391,Sistema_Puntos!$Q$5:$Y$43,'Auxiliar General'!BT$5,FALSE)</f>
        <v>0</v>
      </c>
      <c r="BZ391" s="26" t="str">
        <f>+IF(VLOOKUP($B391,'Lista Puestos Valorados'!$B$11:$BK$510,MATCH('Auxiliar General'!BT$4,'Lista Puestos Valorados'!$B$10:$BK$10,0),0)="","No relevante",VLOOKUP($B391,'Lista Puestos Valorados'!$B$11:$BK$510,MATCH('Auxiliar General'!BT$4,'Lista Puestos Valorados'!$B$10:$BK$10,0),0))</f>
        <v>No relevante</v>
      </c>
      <c r="CA391" s="26">
        <f>+HLOOKUP(BZ391,Sistema_Puntos!$Q$5:$Y$43,'Auxiliar General'!BV$5,FALSE)</f>
        <v>0</v>
      </c>
      <c r="CB391" s="26" t="str">
        <f>+IF(VLOOKUP($B391,'Lista Puestos Valorados'!$B$11:$BK$510,MATCH('Auxiliar General'!BV$4,'Lista Puestos Valorados'!$B$10:$BK$10,0),0)="","No relevante",VLOOKUP($B391,'Lista Puestos Valorados'!$B$11:$BK$510,MATCH('Auxiliar General'!BV$4,'Lista Puestos Valorados'!$B$10:$BK$10,0),0))</f>
        <v>No relevante</v>
      </c>
      <c r="CC391" s="26">
        <f>+HLOOKUP(CB391,Sistema_Puntos!$Q$5:$Y$43,'Auxiliar General'!BX$5,FALSE)</f>
        <v>0</v>
      </c>
      <c r="CD391" s="26" t="str">
        <f>+IF(VLOOKUP($B391,'Lista Puestos Valorados'!$B$11:$BK$510,MATCH('Auxiliar General'!BX$4,'Lista Puestos Valorados'!$B$10:$BK$10,0),0)="","No relevante",VLOOKUP($B391,'Lista Puestos Valorados'!$B$11:$BK$510,MATCH('Auxiliar General'!BX$4,'Lista Puestos Valorados'!$B$10:$BK$10,0),0))</f>
        <v>No relevante</v>
      </c>
      <c r="CE391" s="26">
        <f>+HLOOKUP(CD391,Sistema_Puntos!$Q$5:$Y$43,'Auxiliar General'!BZ$5,FALSE)</f>
        <v>0</v>
      </c>
      <c r="CF391" s="26" t="str">
        <f>+IF(VLOOKUP($B391,'Lista Puestos Valorados'!$B$11:$BK$510,MATCH('Auxiliar General'!BZ$4,'Lista Puestos Valorados'!$B$10:$BK$10,0),0)="","No relevante",VLOOKUP($B391,'Lista Puestos Valorados'!$B$11:$BK$510,MATCH('Auxiliar General'!BZ$4,'Lista Puestos Valorados'!$B$10:$BK$10,0),0))</f>
        <v>No relevante</v>
      </c>
      <c r="CG391" s="26">
        <f>+HLOOKUP(CF391,Sistema_Puntos!$Q$5:$Y$43,'Auxiliar General'!CB$5,FALSE)</f>
        <v>0</v>
      </c>
      <c r="CH391" s="29"/>
      <c r="CI391" s="29"/>
    </row>
    <row r="392" spans="2:87" ht="17.55" customHeight="1">
      <c r="B392" s="26">
        <f>+'Listado de Puestos'!B392</f>
        <v>382</v>
      </c>
      <c r="C392" s="26" t="str">
        <f>+IF('Lista Puestos Valorados'!C392="","",'Lista Puestos Valorados'!C392)</f>
        <v/>
      </c>
      <c r="D392" s="26" t="str">
        <f>+IF('Lista Puestos Valorados'!D392="","",'Lista Puestos Valorados'!D392)</f>
        <v/>
      </c>
      <c r="E392" s="26" t="str">
        <f>+IF('Lista Puestos Valorados'!E392="","",'Lista Puestos Valorados'!E392)</f>
        <v/>
      </c>
      <c r="F392" s="26" t="str">
        <f>+IF('Lista Puestos Valorados'!F392="","",'Lista Puestos Valorados'!F392)</f>
        <v/>
      </c>
      <c r="G392" s="26" t="str">
        <f>+IF('Lista Puestos Valorados'!G392="","",'Lista Puestos Valorados'!G392)</f>
        <v/>
      </c>
      <c r="H392" s="26" t="str">
        <f>+IF('Lista Puestos Valorados'!H392="","",'Lista Puestos Valorados'!H392)</f>
        <v/>
      </c>
      <c r="I392" s="26" t="str">
        <f>+IF('Lista Puestos Valorados'!I392="","",'Lista Puestos Valorados'!I392)</f>
        <v/>
      </c>
      <c r="J392" s="118" t="e">
        <f t="array" ref="J392">+IF(L392="","",_xlfn.IFS(L392&lt;='Cortes de Agrupacion'!$F$15,'Cortes de Agrupacion'!$E$15,'Resultados General'!L392&lt;='Cortes de Agrupacion'!$F$14,'Cortes de Agrupacion'!$E$14,'Resultados General'!L392&lt;='Cortes de Agrupacion'!$F$13,'Cortes de Agrupacion'!$E$13,L392&lt;='Cortes de Agrupacion'!$F$12,'Cortes de Agrupacion'!$E$12,'Resultados General'!L392&lt;='Cortes de Agrupacion'!$F$11,'Cortes de Agrupacion'!$E$11,'Resultados General'!L392&lt;='Cortes de Agrupacion'!$F$10,'Cortes de Agrupacion'!$E$10,'Resultados General'!L392&lt;='Cortes de Agrupacion'!$F$9,'Cortes de Agrupacion'!$E$9,'Resultados General'!L392&lt;='Cortes de Agrupacion'!$F$8,'Cortes de Agrupacion'!$E$8,'Resultados General'!L392&lt;='Cortes de Agrupacion'!$F$7,'Cortes de Agrupacion'!$E$7,'Resultados General'!L392&lt;='Cortes de Agrupacion'!$F$6,'Cortes de Agrupacion'!$E$6))</f>
        <v>#VALUE!</v>
      </c>
      <c r="K392" s="118" t="str">
        <f t="shared" si="10"/>
        <v/>
      </c>
      <c r="L392" s="124" t="e">
        <f>#VALUE!</f>
        <v>#VALUE!</v>
      </c>
      <c r="M392" s="26" t="e">
        <f ca="1">+_xlfn.IFNA(VLOOKUP(C392,'Distribución de puestos'!$B$8:$I$507,8,0),"")</f>
        <v>#NAME?</v>
      </c>
      <c r="N392" s="26" t="str">
        <f>+IF(VLOOKUP($B392,'Lista Puestos Valorados'!$B$11:$BK$510,MATCH('Auxiliar General'!H$4,'Lista Puestos Valorados'!$B$10:$BK$10,0),0)="","No relevante",VLOOKUP($B392,'Lista Puestos Valorados'!$B$11:$BK$510,MATCH('Auxiliar General'!H$4,'Lista Puestos Valorados'!$B$10:$BK$10,0),0))</f>
        <v>No relevante</v>
      </c>
      <c r="O392" s="26">
        <f>+HLOOKUP(N392,Sistema_Puntos!$Q$5:$Y$43,'Auxiliar General'!J$5,FALSE)</f>
        <v>0</v>
      </c>
      <c r="P392" s="26" t="str">
        <f>+IF(VLOOKUP($B392,'Lista Puestos Valorados'!$B$11:$BK$510,MATCH('Auxiliar General'!J$4,'Lista Puestos Valorados'!$B$10:$BK$10,0),0)="","No relevante",VLOOKUP($B392,'Lista Puestos Valorados'!$B$11:$BK$510,MATCH('Auxiliar General'!J$4,'Lista Puestos Valorados'!$B$10:$BK$10,0),0))</f>
        <v>No relevante</v>
      </c>
      <c r="Q392" s="26">
        <f>+HLOOKUP(P392,Sistema_Puntos!$Q$5:$Y$43,'Auxiliar General'!L$5,FALSE)</f>
        <v>0</v>
      </c>
      <c r="R392" s="26" t="str">
        <f>+IF(VLOOKUP($B392,'Lista Puestos Valorados'!$B$11:$BK$510,MATCH('Auxiliar General'!L$4,'Lista Puestos Valorados'!$B$10:$BK$10,0),0)="","No relevante",VLOOKUP($B392,'Lista Puestos Valorados'!$B$11:$BK$510,MATCH('Auxiliar General'!L$4,'Lista Puestos Valorados'!$B$10:$BK$10,0),0))</f>
        <v>No relevante</v>
      </c>
      <c r="S392" s="26">
        <f>+HLOOKUP(R392,Sistema_Puntos!$Q$5:$Y$43,'Auxiliar General'!N$5,FALSE)</f>
        <v>0</v>
      </c>
      <c r="T392" s="26" t="str">
        <f>+IF(VLOOKUP($B392,'Lista Puestos Valorados'!$B$11:$BK$510,MATCH('Auxiliar General'!N$4,'Lista Puestos Valorados'!$B$10:$BK$10,0),0)="","No relevante",VLOOKUP($B392,'Lista Puestos Valorados'!$B$11:$BK$510,MATCH('Auxiliar General'!N$4,'Lista Puestos Valorados'!$B$10:$BK$10,0),0))</f>
        <v>No relevante</v>
      </c>
      <c r="U392" s="26">
        <f>+HLOOKUP(T392,Sistema_Puntos!$Q$5:$Y$43,'Auxiliar General'!P$5,FALSE)</f>
        <v>0</v>
      </c>
      <c r="V392" s="26" t="str">
        <f>+IF(VLOOKUP($B392,'Lista Puestos Valorados'!$B$11:$BK$510,MATCH('Auxiliar General'!P$4,'Lista Puestos Valorados'!$B$10:$BK$10,0),0)="","No relevante",VLOOKUP($B392,'Lista Puestos Valorados'!$B$11:$BK$510,MATCH('Auxiliar General'!P$4,'Lista Puestos Valorados'!$B$10:$BK$10,0),0))</f>
        <v>No relevante</v>
      </c>
      <c r="W392" s="26">
        <f>+HLOOKUP(V392,Sistema_Puntos!$Q$5:$Y$43,'Auxiliar General'!R$5,FALSE)</f>
        <v>0</v>
      </c>
      <c r="X392" s="26" t="str">
        <f>+IF(VLOOKUP($B392,'Lista Puestos Valorados'!$B$11:$BK$510,MATCH('Auxiliar General'!R$4,'Lista Puestos Valorados'!$B$10:$BK$10,0),0)="","No relevante",VLOOKUP($B392,'Lista Puestos Valorados'!$B$11:$BK$510,MATCH('Auxiliar General'!R$4,'Lista Puestos Valorados'!$B$10:$BK$10,0),0))</f>
        <v>No relevante</v>
      </c>
      <c r="Y392" s="26">
        <f>+HLOOKUP(X392,Sistema_Puntos!$Q$5:$Y$43,'Auxiliar General'!T$5,FALSE)</f>
        <v>0</v>
      </c>
      <c r="Z392" s="26" t="str">
        <f>+IF(VLOOKUP($B392,'Lista Puestos Valorados'!$B$11:$BK$510,MATCH('Auxiliar General'!T$4,'Lista Puestos Valorados'!$B$10:$BK$10,0),0)="","No relevante",VLOOKUP($B392,'Lista Puestos Valorados'!$B$11:$BK$510,MATCH('Auxiliar General'!T$4,'Lista Puestos Valorados'!$B$10:$BK$10,0),0))</f>
        <v>No relevante</v>
      </c>
      <c r="AA392" s="26">
        <f>+HLOOKUP(Z392,Sistema_Puntos!$Q$5:$Y$43,'Auxiliar General'!V$5,FALSE)</f>
        <v>0</v>
      </c>
      <c r="AB392" s="26" t="str">
        <f>+IF(VLOOKUP($B392,'Lista Puestos Valorados'!$B$11:$BK$510,MATCH('Auxiliar General'!V$4,'Lista Puestos Valorados'!$B$10:$BK$10,0),0)="","No relevante",VLOOKUP($B392,'Lista Puestos Valorados'!$B$11:$BK$510,MATCH('Auxiliar General'!V$4,'Lista Puestos Valorados'!$B$10:$BK$10,0),0))</f>
        <v>No relevante</v>
      </c>
      <c r="AC392" s="26">
        <f>+HLOOKUP(AB392,Sistema_Puntos!$Q$5:$Y$43,'Auxiliar General'!X$5,FALSE)</f>
        <v>0</v>
      </c>
      <c r="AD392" s="26" t="str">
        <f>+IF(VLOOKUP($B392,'Lista Puestos Valorados'!$B$11:$BK$510,MATCH('Auxiliar General'!X$4,'Lista Puestos Valorados'!$B$10:$BK$10,0),0)="","No relevante",VLOOKUP($B392,'Lista Puestos Valorados'!$B$11:$BK$510,MATCH('Auxiliar General'!X$4,'Lista Puestos Valorados'!$B$10:$BK$10,0),0))</f>
        <v>No relevante</v>
      </c>
      <c r="AE392" s="26">
        <f>+HLOOKUP(AD392,Sistema_Puntos!$Q$5:$Y$43,'Auxiliar General'!Z$5,FALSE)</f>
        <v>0</v>
      </c>
      <c r="AF392" s="26" t="str">
        <f>+IF(VLOOKUP($B392,'Lista Puestos Valorados'!$B$11:$BK$510,MATCH('Auxiliar General'!Z$4,'Lista Puestos Valorados'!$B$10:$BK$10,0),0)="","No relevante",VLOOKUP($B392,'Lista Puestos Valorados'!$B$11:$BK$510,MATCH('Auxiliar General'!Z$4,'Lista Puestos Valorados'!$B$10:$BK$10,0),0))</f>
        <v>No relevante</v>
      </c>
      <c r="AG392" s="26">
        <f>+HLOOKUP(AF392,Sistema_Puntos!$Q$5:$Y$43,'Auxiliar General'!AB$5,FALSE)</f>
        <v>0</v>
      </c>
      <c r="AH392" s="26" t="str">
        <f>+IF(VLOOKUP($B392,'Lista Puestos Valorados'!$B$11:$BK$510,MATCH('Auxiliar General'!AB$4,'Lista Puestos Valorados'!$B$10:$BK$10,0),0)="","No relevante",VLOOKUP($B392,'Lista Puestos Valorados'!$B$11:$BK$510,MATCH('Auxiliar General'!AB$4,'Lista Puestos Valorados'!$B$10:$BK$10,0),0))</f>
        <v>No relevante</v>
      </c>
      <c r="AI392" s="26">
        <f>+HLOOKUP(AH392,Sistema_Puntos!$Q$5:$Y$43,'Auxiliar General'!AD$5,FALSE)</f>
        <v>0</v>
      </c>
      <c r="AJ392" s="26" t="str">
        <f>+IF(VLOOKUP($B392,'Lista Puestos Valorados'!$B$11:$BK$510,MATCH('Auxiliar General'!AD$4,'Lista Puestos Valorados'!$B$10:$BK$10,0),0)="","No relevante",VLOOKUP($B392,'Lista Puestos Valorados'!$B$11:$BK$510,MATCH('Auxiliar General'!AD$4,'Lista Puestos Valorados'!$B$10:$BK$10,0),0))</f>
        <v>No relevante</v>
      </c>
      <c r="AK392" s="26">
        <f>+HLOOKUP(AJ392,Sistema_Puntos!$Q$5:$Y$43,'Auxiliar General'!AF$5,FALSE)</f>
        <v>0</v>
      </c>
      <c r="AL392" s="26" t="str">
        <f>+IF(VLOOKUP($B392,'Lista Puestos Valorados'!$B$11:$BK$510,MATCH('Auxiliar General'!AF$4,'Lista Puestos Valorados'!$B$10:$BK$10,0),0)="","No relevante",VLOOKUP($B392,'Lista Puestos Valorados'!$B$11:$BK$510,MATCH('Auxiliar General'!AF$4,'Lista Puestos Valorados'!$B$10:$BK$10,0),0))</f>
        <v>No relevante</v>
      </c>
      <c r="AM392" s="26">
        <f>+HLOOKUP(AL392,Sistema_Puntos!$Q$5:$Y$43,'Auxiliar General'!AH$5,FALSE)</f>
        <v>0</v>
      </c>
      <c r="AN392" s="26" t="str">
        <f>+IF(VLOOKUP($B392,'Lista Puestos Valorados'!$B$11:$BK$510,MATCH('Auxiliar General'!AH$4,'Lista Puestos Valorados'!$B$10:$BK$10,0),0)="","No relevante",VLOOKUP($B392,'Lista Puestos Valorados'!$B$11:$BK$510,MATCH('Auxiliar General'!AH$4,'Lista Puestos Valorados'!$B$10:$BK$10,0),0))</f>
        <v>No relevante</v>
      </c>
      <c r="AO392" s="26">
        <f>+HLOOKUP(AN392,Sistema_Puntos!$Q$5:$Y$43,'Auxiliar General'!AJ$5,FALSE)</f>
        <v>0</v>
      </c>
      <c r="AP392" s="26" t="str">
        <f>+IF(VLOOKUP($B392,'Lista Puestos Valorados'!$B$11:$BK$510,MATCH('Auxiliar General'!AJ$4,'Lista Puestos Valorados'!$B$10:$BK$10,0),0)="","No relevante",VLOOKUP($B392,'Lista Puestos Valorados'!$B$11:$BK$510,MATCH('Auxiliar General'!AJ$4,'Lista Puestos Valorados'!$B$10:$BK$10,0),0))</f>
        <v>No relevante</v>
      </c>
      <c r="AQ392" s="26">
        <f>+HLOOKUP(AP392,Sistema_Puntos!$Q$5:$Y$43,'Auxiliar General'!AL$5,FALSE)</f>
        <v>0</v>
      </c>
      <c r="AR392" s="26" t="str">
        <f>+IF(VLOOKUP($B392,'Lista Puestos Valorados'!$B$11:$BK$510,MATCH('Auxiliar General'!AL$4,'Lista Puestos Valorados'!$B$10:$BK$10,0),0)="","No relevante",VLOOKUP($B392,'Lista Puestos Valorados'!$B$11:$BK$510,MATCH('Auxiliar General'!AL$4,'Lista Puestos Valorados'!$B$10:$BK$10,0),0))</f>
        <v>No relevante</v>
      </c>
      <c r="AS392" s="26">
        <f>+HLOOKUP(AR392,Sistema_Puntos!$Q$5:$Y$43,'Auxiliar General'!AN$5,FALSE)</f>
        <v>0</v>
      </c>
      <c r="AT392" s="26" t="str">
        <f>+IF(VLOOKUP($B392,'Lista Puestos Valorados'!$B$11:$BK$510,MATCH('Auxiliar General'!AN$4,'Lista Puestos Valorados'!$B$10:$BK$10,0),0)="","No relevante",VLOOKUP($B392,'Lista Puestos Valorados'!$B$11:$BK$510,MATCH('Auxiliar General'!AN$4,'Lista Puestos Valorados'!$B$10:$BK$10,0),0))</f>
        <v>No relevante</v>
      </c>
      <c r="AU392" s="26">
        <f>+HLOOKUP(AT392,Sistema_Puntos!$Q$5:$Y$43,'Auxiliar General'!AP$5,FALSE)</f>
        <v>0</v>
      </c>
      <c r="AV392" s="26" t="str">
        <f>+IF(VLOOKUP($B392,'Lista Puestos Valorados'!$B$11:$BK$510,MATCH('Auxiliar General'!AP$4,'Lista Puestos Valorados'!$B$10:$BK$10,0),0)="","No relevante",VLOOKUP($B392,'Lista Puestos Valorados'!$B$11:$BK$510,MATCH('Auxiliar General'!AP$4,'Lista Puestos Valorados'!$B$10:$BK$10,0),0))</f>
        <v>No relevante</v>
      </c>
      <c r="AW392" s="26">
        <f>+HLOOKUP(AV392,Sistema_Puntos!$Q$5:$Y$43,'Auxiliar General'!AR$5,FALSE)</f>
        <v>0</v>
      </c>
      <c r="AX392" s="26" t="str">
        <f>+IF(VLOOKUP($B392,'Lista Puestos Valorados'!$B$11:$BK$510,MATCH('Auxiliar General'!AR$4,'Lista Puestos Valorados'!$B$10:$BK$10,0),0)="","No relevante",VLOOKUP($B392,'Lista Puestos Valorados'!$B$11:$BK$510,MATCH('Auxiliar General'!AR$4,'Lista Puestos Valorados'!$B$10:$BK$10,0),0))</f>
        <v>No relevante</v>
      </c>
      <c r="AY392" s="26">
        <f>+HLOOKUP(AX392,Sistema_Puntos!$Q$5:$Y$43,'Auxiliar General'!AT$5,FALSE)</f>
        <v>0</v>
      </c>
      <c r="AZ392" s="26" t="str">
        <f>+IF(VLOOKUP($B392,'Lista Puestos Valorados'!$B$11:$BK$510,MATCH('Auxiliar General'!AT$4,'Lista Puestos Valorados'!$B$10:$BK$10,0),0)="","No relevante",VLOOKUP($B392,'Lista Puestos Valorados'!$B$11:$BK$510,MATCH('Auxiliar General'!AT$4,'Lista Puestos Valorados'!$B$10:$BK$10,0),0))</f>
        <v>No relevante</v>
      </c>
      <c r="BA392" s="26">
        <f>+HLOOKUP(AZ392,Sistema_Puntos!$Q$5:$Y$43,'Auxiliar General'!AV$5,FALSE)</f>
        <v>0</v>
      </c>
      <c r="BB392" s="26" t="str">
        <f>+IF(VLOOKUP($B392,'Lista Puestos Valorados'!$B$11:$BK$510,MATCH('Auxiliar General'!AV$4,'Lista Puestos Valorados'!$B$10:$BK$10,0),0)="","No relevante",VLOOKUP($B392,'Lista Puestos Valorados'!$B$11:$BK$510,MATCH('Auxiliar General'!AV$4,'Lista Puestos Valorados'!$B$10:$BK$10,0),0))</f>
        <v>No relevante</v>
      </c>
      <c r="BC392" s="26">
        <f>+HLOOKUP(BB392,Sistema_Puntos!$Q$5:$Y$43,'Auxiliar General'!AX$5,FALSE)</f>
        <v>0</v>
      </c>
      <c r="BD392" s="26" t="str">
        <f>+IF(VLOOKUP($B392,'Lista Puestos Valorados'!$B$11:$BK$510,MATCH('Auxiliar General'!AX$4,'Lista Puestos Valorados'!$B$10:$BK$10,0),0)="","No relevante",VLOOKUP($B392,'Lista Puestos Valorados'!$B$11:$BK$510,MATCH('Auxiliar General'!AX$4,'Lista Puestos Valorados'!$B$10:$BK$10,0),0))</f>
        <v>No relevante</v>
      </c>
      <c r="BE392" s="26">
        <f>+HLOOKUP(BD392,Sistema_Puntos!$Q$5:$Y$43,'Auxiliar General'!AZ$5,FALSE)</f>
        <v>0</v>
      </c>
      <c r="BF392" s="26" t="str">
        <f>+IF(VLOOKUP($B392,'Lista Puestos Valorados'!$B$11:$BK$510,MATCH('Auxiliar General'!AZ$4,'Lista Puestos Valorados'!$B$10:$BK$10,0),0)="","No relevante",VLOOKUP($B392,'Lista Puestos Valorados'!$B$11:$BK$510,MATCH('Auxiliar General'!AZ$4,'Lista Puestos Valorados'!$B$10:$BK$10,0),0))</f>
        <v>No relevante</v>
      </c>
      <c r="BG392" s="26">
        <f>+HLOOKUP(BF392,Sistema_Puntos!$Q$5:$Y$43,'Auxiliar General'!BB$5,FALSE)</f>
        <v>0</v>
      </c>
      <c r="BH392" s="26" t="str">
        <f>+IF(VLOOKUP($B392,'Lista Puestos Valorados'!$B$11:$BK$510,MATCH('Auxiliar General'!BB$4,'Lista Puestos Valorados'!$B$10:$BK$10,0),0)="","No relevante",VLOOKUP($B392,'Lista Puestos Valorados'!$B$11:$BK$510,MATCH('Auxiliar General'!BB$4,'Lista Puestos Valorados'!$B$10:$BK$10,0),0))</f>
        <v>No relevante</v>
      </c>
      <c r="BI392" s="26">
        <f>+HLOOKUP(BH392,Sistema_Puntos!$Q$5:$Y$43,'Auxiliar General'!BD$5,FALSE)</f>
        <v>0</v>
      </c>
      <c r="BJ392" s="26" t="str">
        <f>+IF(VLOOKUP($B392,'Lista Puestos Valorados'!$B$11:$BK$510,MATCH('Auxiliar General'!BD$4,'Lista Puestos Valorados'!$B$10:$BK$10,0),0)="","No relevante",VLOOKUP($B392,'Lista Puestos Valorados'!$B$11:$BK$510,MATCH('Auxiliar General'!BD$4,'Lista Puestos Valorados'!$B$10:$BK$10,0),0))</f>
        <v>No relevante</v>
      </c>
      <c r="BK392" s="26">
        <f>+HLOOKUP(BJ392,Sistema_Puntos!$Q$5:$Y$43,'Auxiliar General'!BF$5,FALSE)</f>
        <v>0</v>
      </c>
      <c r="BL392" s="26" t="str">
        <f>+IF(VLOOKUP($B392,'Lista Puestos Valorados'!$B$11:$BK$510,MATCH('Auxiliar General'!BF$4,'Lista Puestos Valorados'!$B$10:$BK$10,0),0)="","No relevante",VLOOKUP($B392,'Lista Puestos Valorados'!$B$11:$BK$510,MATCH('Auxiliar General'!BF$4,'Lista Puestos Valorados'!$B$10:$BK$10,0),0))</f>
        <v>No relevante</v>
      </c>
      <c r="BM392" s="26">
        <f>+HLOOKUP(BL392,Sistema_Puntos!$Q$5:$Y$43,'Auxiliar General'!BH$5,FALSE)</f>
        <v>0</v>
      </c>
      <c r="BN392" s="26" t="str">
        <f>+IF(VLOOKUP($B392,'Lista Puestos Valorados'!$B$11:$BK$510,MATCH('Auxiliar General'!BH$4,'Lista Puestos Valorados'!$B$10:$BK$10,0),0)="","No relevante",VLOOKUP($B392,'Lista Puestos Valorados'!$B$11:$BK$510,MATCH('Auxiliar General'!BH$4,'Lista Puestos Valorados'!$B$10:$BK$10,0),0))</f>
        <v>No relevante</v>
      </c>
      <c r="BO392" s="26">
        <f>+HLOOKUP(BN392,Sistema_Puntos!$Q$5:$Y$43,'Auxiliar General'!BJ$5,FALSE)</f>
        <v>0</v>
      </c>
      <c r="BP392" s="26" t="str">
        <f>+IF(VLOOKUP($B392,'Lista Puestos Valorados'!$B$11:$BK$510,MATCH('Auxiliar General'!BJ$4,'Lista Puestos Valorados'!$B$10:$BK$10,0),0)="","No relevante",VLOOKUP($B392,'Lista Puestos Valorados'!$B$11:$BK$510,MATCH('Auxiliar General'!BJ$4,'Lista Puestos Valorados'!$B$10:$BK$10,0),0))</f>
        <v>No relevante</v>
      </c>
      <c r="BQ392" s="26">
        <f>+HLOOKUP(BP392,Sistema_Puntos!$Q$5:$Y$43,'Auxiliar General'!BL$5,FALSE)</f>
        <v>0</v>
      </c>
      <c r="BR392" s="26" t="str">
        <f>+IF(VLOOKUP($B392,'Lista Puestos Valorados'!$B$11:$BK$510,MATCH('Auxiliar General'!BL$4,'Lista Puestos Valorados'!$B$10:$BK$10,0),0)="","No relevante",VLOOKUP($B392,'Lista Puestos Valorados'!$B$11:$BK$510,MATCH('Auxiliar General'!BL$4,'Lista Puestos Valorados'!$B$10:$BK$10,0),0))</f>
        <v>No relevante</v>
      </c>
      <c r="BS392" s="26">
        <f>+HLOOKUP(BR392,Sistema_Puntos!$Q$5:$Y$43,'Auxiliar General'!BN$5,FALSE)</f>
        <v>0</v>
      </c>
      <c r="BT392" s="26" t="str">
        <f>+IF(VLOOKUP($B392,'Lista Puestos Valorados'!$B$11:$BK$510,MATCH('Auxiliar General'!BN$4,'Lista Puestos Valorados'!$B$10:$BK$10,0),0)="","No relevante",VLOOKUP($B392,'Lista Puestos Valorados'!$B$11:$BK$510,MATCH('Auxiliar General'!BN$4,'Lista Puestos Valorados'!$B$10:$BK$10,0),0))</f>
        <v>No relevante</v>
      </c>
      <c r="BU392" s="26">
        <f>+HLOOKUP(BT392,Sistema_Puntos!$Q$5:$Y$43,'Auxiliar General'!BP$5,FALSE)</f>
        <v>0</v>
      </c>
      <c r="BV392" s="26" t="str">
        <f>+IF(VLOOKUP($B392,'Lista Puestos Valorados'!$B$11:$BK$510,MATCH('Auxiliar General'!BP$4,'Lista Puestos Valorados'!$B$10:$BK$10,0),0)="","No relevante",VLOOKUP($B392,'Lista Puestos Valorados'!$B$11:$BK$510,MATCH('Auxiliar General'!BP$4,'Lista Puestos Valorados'!$B$10:$BK$10,0),0))</f>
        <v>No relevante</v>
      </c>
      <c r="BW392" s="26">
        <f>+HLOOKUP(BV392,Sistema_Puntos!$Q$5:$Y$43,'Auxiliar General'!BR$5,FALSE)</f>
        <v>0</v>
      </c>
      <c r="BX392" s="26" t="str">
        <f>+IF(VLOOKUP($B392,'Lista Puestos Valorados'!$B$11:$BK$510,MATCH('Auxiliar General'!BR$4,'Lista Puestos Valorados'!$B$10:$BK$10,0),0)="","No relevante",VLOOKUP($B392,'Lista Puestos Valorados'!$B$11:$BK$510,MATCH('Auxiliar General'!BR$4,'Lista Puestos Valorados'!$B$10:$BK$10,0),0))</f>
        <v>No relevante</v>
      </c>
      <c r="BY392" s="26">
        <f>+HLOOKUP(BX392,Sistema_Puntos!$Q$5:$Y$43,'Auxiliar General'!BT$5,FALSE)</f>
        <v>0</v>
      </c>
      <c r="BZ392" s="26" t="str">
        <f>+IF(VLOOKUP($B392,'Lista Puestos Valorados'!$B$11:$BK$510,MATCH('Auxiliar General'!BT$4,'Lista Puestos Valorados'!$B$10:$BK$10,0),0)="","No relevante",VLOOKUP($B392,'Lista Puestos Valorados'!$B$11:$BK$510,MATCH('Auxiliar General'!BT$4,'Lista Puestos Valorados'!$B$10:$BK$10,0),0))</f>
        <v>No relevante</v>
      </c>
      <c r="CA392" s="26">
        <f>+HLOOKUP(BZ392,Sistema_Puntos!$Q$5:$Y$43,'Auxiliar General'!BV$5,FALSE)</f>
        <v>0</v>
      </c>
      <c r="CB392" s="26" t="str">
        <f>+IF(VLOOKUP($B392,'Lista Puestos Valorados'!$B$11:$BK$510,MATCH('Auxiliar General'!BV$4,'Lista Puestos Valorados'!$B$10:$BK$10,0),0)="","No relevante",VLOOKUP($B392,'Lista Puestos Valorados'!$B$11:$BK$510,MATCH('Auxiliar General'!BV$4,'Lista Puestos Valorados'!$B$10:$BK$10,0),0))</f>
        <v>No relevante</v>
      </c>
      <c r="CC392" s="26">
        <f>+HLOOKUP(CB392,Sistema_Puntos!$Q$5:$Y$43,'Auxiliar General'!BX$5,FALSE)</f>
        <v>0</v>
      </c>
      <c r="CD392" s="26" t="str">
        <f>+IF(VLOOKUP($B392,'Lista Puestos Valorados'!$B$11:$BK$510,MATCH('Auxiliar General'!BX$4,'Lista Puestos Valorados'!$B$10:$BK$10,0),0)="","No relevante",VLOOKUP($B392,'Lista Puestos Valorados'!$B$11:$BK$510,MATCH('Auxiliar General'!BX$4,'Lista Puestos Valorados'!$B$10:$BK$10,0),0))</f>
        <v>No relevante</v>
      </c>
      <c r="CE392" s="26">
        <f>+HLOOKUP(CD392,Sistema_Puntos!$Q$5:$Y$43,'Auxiliar General'!BZ$5,FALSE)</f>
        <v>0</v>
      </c>
      <c r="CF392" s="26" t="str">
        <f>+IF(VLOOKUP($B392,'Lista Puestos Valorados'!$B$11:$BK$510,MATCH('Auxiliar General'!BZ$4,'Lista Puestos Valorados'!$B$10:$BK$10,0),0)="","No relevante",VLOOKUP($B392,'Lista Puestos Valorados'!$B$11:$BK$510,MATCH('Auxiliar General'!BZ$4,'Lista Puestos Valorados'!$B$10:$BK$10,0),0))</f>
        <v>No relevante</v>
      </c>
      <c r="CG392" s="26">
        <f>+HLOOKUP(CF392,Sistema_Puntos!$Q$5:$Y$43,'Auxiliar General'!CB$5,FALSE)</f>
        <v>0</v>
      </c>
      <c r="CH392" s="29"/>
      <c r="CI392" s="29"/>
    </row>
    <row r="393" spans="2:87" ht="17.55" customHeight="1">
      <c r="B393" s="26">
        <f>+'Listado de Puestos'!B393</f>
        <v>383</v>
      </c>
      <c r="C393" s="26" t="str">
        <f>+IF('Lista Puestos Valorados'!C393="","",'Lista Puestos Valorados'!C393)</f>
        <v/>
      </c>
      <c r="D393" s="26" t="str">
        <f>+IF('Lista Puestos Valorados'!D393="","",'Lista Puestos Valorados'!D393)</f>
        <v/>
      </c>
      <c r="E393" s="26" t="str">
        <f>+IF('Lista Puestos Valorados'!E393="","",'Lista Puestos Valorados'!E393)</f>
        <v/>
      </c>
      <c r="F393" s="26" t="str">
        <f>+IF('Lista Puestos Valorados'!F393="","",'Lista Puestos Valorados'!F393)</f>
        <v/>
      </c>
      <c r="G393" s="26" t="str">
        <f>+IF('Lista Puestos Valorados'!G393="","",'Lista Puestos Valorados'!G393)</f>
        <v/>
      </c>
      <c r="H393" s="26" t="str">
        <f>+IF('Lista Puestos Valorados'!H393="","",'Lista Puestos Valorados'!H393)</f>
        <v/>
      </c>
      <c r="I393" s="26" t="str">
        <f>+IF('Lista Puestos Valorados'!I393="","",'Lista Puestos Valorados'!I393)</f>
        <v/>
      </c>
      <c r="J393" s="118" t="e">
        <f t="array" ref="J393">+IF(L393="","",_xlfn.IFS(L393&lt;='Cortes de Agrupacion'!$F$15,'Cortes de Agrupacion'!$E$15,'Resultados General'!L393&lt;='Cortes de Agrupacion'!$F$14,'Cortes de Agrupacion'!$E$14,'Resultados General'!L393&lt;='Cortes de Agrupacion'!$F$13,'Cortes de Agrupacion'!$E$13,L393&lt;='Cortes de Agrupacion'!$F$12,'Cortes de Agrupacion'!$E$12,'Resultados General'!L393&lt;='Cortes de Agrupacion'!$F$11,'Cortes de Agrupacion'!$E$11,'Resultados General'!L393&lt;='Cortes de Agrupacion'!$F$10,'Cortes de Agrupacion'!$E$10,'Resultados General'!L393&lt;='Cortes de Agrupacion'!$F$9,'Cortes de Agrupacion'!$E$9,'Resultados General'!L393&lt;='Cortes de Agrupacion'!$F$8,'Cortes de Agrupacion'!$E$8,'Resultados General'!L393&lt;='Cortes de Agrupacion'!$F$7,'Cortes de Agrupacion'!$E$7,'Resultados General'!L393&lt;='Cortes de Agrupacion'!$F$6,'Cortes de Agrupacion'!$E$6))</f>
        <v>#VALUE!</v>
      </c>
      <c r="K393" s="118" t="str">
        <f t="shared" si="10"/>
        <v/>
      </c>
      <c r="L393" s="124" t="e">
        <f>#VALUE!</f>
        <v>#VALUE!</v>
      </c>
      <c r="M393" s="26" t="e">
        <f ca="1">+_xlfn.IFNA(VLOOKUP(C393,'Distribución de puestos'!$B$8:$I$507,8,0),"")</f>
        <v>#NAME?</v>
      </c>
      <c r="N393" s="26" t="str">
        <f>+IF(VLOOKUP($B393,'Lista Puestos Valorados'!$B$11:$BK$510,MATCH('Auxiliar General'!H$4,'Lista Puestos Valorados'!$B$10:$BK$10,0),0)="","No relevante",VLOOKUP($B393,'Lista Puestos Valorados'!$B$11:$BK$510,MATCH('Auxiliar General'!H$4,'Lista Puestos Valorados'!$B$10:$BK$10,0),0))</f>
        <v>No relevante</v>
      </c>
      <c r="O393" s="26">
        <f>+HLOOKUP(N393,Sistema_Puntos!$Q$5:$Y$43,'Auxiliar General'!J$5,FALSE)</f>
        <v>0</v>
      </c>
      <c r="P393" s="26" t="str">
        <f>+IF(VLOOKUP($B393,'Lista Puestos Valorados'!$B$11:$BK$510,MATCH('Auxiliar General'!J$4,'Lista Puestos Valorados'!$B$10:$BK$10,0),0)="","No relevante",VLOOKUP($B393,'Lista Puestos Valorados'!$B$11:$BK$510,MATCH('Auxiliar General'!J$4,'Lista Puestos Valorados'!$B$10:$BK$10,0),0))</f>
        <v>No relevante</v>
      </c>
      <c r="Q393" s="26">
        <f>+HLOOKUP(P393,Sistema_Puntos!$Q$5:$Y$43,'Auxiliar General'!L$5,FALSE)</f>
        <v>0</v>
      </c>
      <c r="R393" s="26" t="str">
        <f>+IF(VLOOKUP($B393,'Lista Puestos Valorados'!$B$11:$BK$510,MATCH('Auxiliar General'!L$4,'Lista Puestos Valorados'!$B$10:$BK$10,0),0)="","No relevante",VLOOKUP($B393,'Lista Puestos Valorados'!$B$11:$BK$510,MATCH('Auxiliar General'!L$4,'Lista Puestos Valorados'!$B$10:$BK$10,0),0))</f>
        <v>No relevante</v>
      </c>
      <c r="S393" s="26">
        <f>+HLOOKUP(R393,Sistema_Puntos!$Q$5:$Y$43,'Auxiliar General'!N$5,FALSE)</f>
        <v>0</v>
      </c>
      <c r="T393" s="26" t="str">
        <f>+IF(VLOOKUP($B393,'Lista Puestos Valorados'!$B$11:$BK$510,MATCH('Auxiliar General'!N$4,'Lista Puestos Valorados'!$B$10:$BK$10,0),0)="","No relevante",VLOOKUP($B393,'Lista Puestos Valorados'!$B$11:$BK$510,MATCH('Auxiliar General'!N$4,'Lista Puestos Valorados'!$B$10:$BK$10,0),0))</f>
        <v>No relevante</v>
      </c>
      <c r="U393" s="26">
        <f>+HLOOKUP(T393,Sistema_Puntos!$Q$5:$Y$43,'Auxiliar General'!P$5,FALSE)</f>
        <v>0</v>
      </c>
      <c r="V393" s="26" t="str">
        <f>+IF(VLOOKUP($B393,'Lista Puestos Valorados'!$B$11:$BK$510,MATCH('Auxiliar General'!P$4,'Lista Puestos Valorados'!$B$10:$BK$10,0),0)="","No relevante",VLOOKUP($B393,'Lista Puestos Valorados'!$B$11:$BK$510,MATCH('Auxiliar General'!P$4,'Lista Puestos Valorados'!$B$10:$BK$10,0),0))</f>
        <v>No relevante</v>
      </c>
      <c r="W393" s="26">
        <f>+HLOOKUP(V393,Sistema_Puntos!$Q$5:$Y$43,'Auxiliar General'!R$5,FALSE)</f>
        <v>0</v>
      </c>
      <c r="X393" s="26" t="str">
        <f>+IF(VLOOKUP($B393,'Lista Puestos Valorados'!$B$11:$BK$510,MATCH('Auxiliar General'!R$4,'Lista Puestos Valorados'!$B$10:$BK$10,0),0)="","No relevante",VLOOKUP($B393,'Lista Puestos Valorados'!$B$11:$BK$510,MATCH('Auxiliar General'!R$4,'Lista Puestos Valorados'!$B$10:$BK$10,0),0))</f>
        <v>No relevante</v>
      </c>
      <c r="Y393" s="26">
        <f>+HLOOKUP(X393,Sistema_Puntos!$Q$5:$Y$43,'Auxiliar General'!T$5,FALSE)</f>
        <v>0</v>
      </c>
      <c r="Z393" s="26" t="str">
        <f>+IF(VLOOKUP($B393,'Lista Puestos Valorados'!$B$11:$BK$510,MATCH('Auxiliar General'!T$4,'Lista Puestos Valorados'!$B$10:$BK$10,0),0)="","No relevante",VLOOKUP($B393,'Lista Puestos Valorados'!$B$11:$BK$510,MATCH('Auxiliar General'!T$4,'Lista Puestos Valorados'!$B$10:$BK$10,0),0))</f>
        <v>No relevante</v>
      </c>
      <c r="AA393" s="26">
        <f>+HLOOKUP(Z393,Sistema_Puntos!$Q$5:$Y$43,'Auxiliar General'!V$5,FALSE)</f>
        <v>0</v>
      </c>
      <c r="AB393" s="26" t="str">
        <f>+IF(VLOOKUP($B393,'Lista Puestos Valorados'!$B$11:$BK$510,MATCH('Auxiliar General'!V$4,'Lista Puestos Valorados'!$B$10:$BK$10,0),0)="","No relevante",VLOOKUP($B393,'Lista Puestos Valorados'!$B$11:$BK$510,MATCH('Auxiliar General'!V$4,'Lista Puestos Valorados'!$B$10:$BK$10,0),0))</f>
        <v>No relevante</v>
      </c>
      <c r="AC393" s="26">
        <f>+HLOOKUP(AB393,Sistema_Puntos!$Q$5:$Y$43,'Auxiliar General'!X$5,FALSE)</f>
        <v>0</v>
      </c>
      <c r="AD393" s="26" t="str">
        <f>+IF(VLOOKUP($B393,'Lista Puestos Valorados'!$B$11:$BK$510,MATCH('Auxiliar General'!X$4,'Lista Puestos Valorados'!$B$10:$BK$10,0),0)="","No relevante",VLOOKUP($B393,'Lista Puestos Valorados'!$B$11:$BK$510,MATCH('Auxiliar General'!X$4,'Lista Puestos Valorados'!$B$10:$BK$10,0),0))</f>
        <v>No relevante</v>
      </c>
      <c r="AE393" s="26">
        <f>+HLOOKUP(AD393,Sistema_Puntos!$Q$5:$Y$43,'Auxiliar General'!Z$5,FALSE)</f>
        <v>0</v>
      </c>
      <c r="AF393" s="26" t="str">
        <f>+IF(VLOOKUP($B393,'Lista Puestos Valorados'!$B$11:$BK$510,MATCH('Auxiliar General'!Z$4,'Lista Puestos Valorados'!$B$10:$BK$10,0),0)="","No relevante",VLOOKUP($B393,'Lista Puestos Valorados'!$B$11:$BK$510,MATCH('Auxiliar General'!Z$4,'Lista Puestos Valorados'!$B$10:$BK$10,0),0))</f>
        <v>No relevante</v>
      </c>
      <c r="AG393" s="26">
        <f>+HLOOKUP(AF393,Sistema_Puntos!$Q$5:$Y$43,'Auxiliar General'!AB$5,FALSE)</f>
        <v>0</v>
      </c>
      <c r="AH393" s="26" t="str">
        <f>+IF(VLOOKUP($B393,'Lista Puestos Valorados'!$B$11:$BK$510,MATCH('Auxiliar General'!AB$4,'Lista Puestos Valorados'!$B$10:$BK$10,0),0)="","No relevante",VLOOKUP($B393,'Lista Puestos Valorados'!$B$11:$BK$510,MATCH('Auxiliar General'!AB$4,'Lista Puestos Valorados'!$B$10:$BK$10,0),0))</f>
        <v>No relevante</v>
      </c>
      <c r="AI393" s="26">
        <f>+HLOOKUP(AH393,Sistema_Puntos!$Q$5:$Y$43,'Auxiliar General'!AD$5,FALSE)</f>
        <v>0</v>
      </c>
      <c r="AJ393" s="26" t="str">
        <f>+IF(VLOOKUP($B393,'Lista Puestos Valorados'!$B$11:$BK$510,MATCH('Auxiliar General'!AD$4,'Lista Puestos Valorados'!$B$10:$BK$10,0),0)="","No relevante",VLOOKUP($B393,'Lista Puestos Valorados'!$B$11:$BK$510,MATCH('Auxiliar General'!AD$4,'Lista Puestos Valorados'!$B$10:$BK$10,0),0))</f>
        <v>No relevante</v>
      </c>
      <c r="AK393" s="26">
        <f>+HLOOKUP(AJ393,Sistema_Puntos!$Q$5:$Y$43,'Auxiliar General'!AF$5,FALSE)</f>
        <v>0</v>
      </c>
      <c r="AL393" s="26" t="str">
        <f>+IF(VLOOKUP($B393,'Lista Puestos Valorados'!$B$11:$BK$510,MATCH('Auxiliar General'!AF$4,'Lista Puestos Valorados'!$B$10:$BK$10,0),0)="","No relevante",VLOOKUP($B393,'Lista Puestos Valorados'!$B$11:$BK$510,MATCH('Auxiliar General'!AF$4,'Lista Puestos Valorados'!$B$10:$BK$10,0),0))</f>
        <v>No relevante</v>
      </c>
      <c r="AM393" s="26">
        <f>+HLOOKUP(AL393,Sistema_Puntos!$Q$5:$Y$43,'Auxiliar General'!AH$5,FALSE)</f>
        <v>0</v>
      </c>
      <c r="AN393" s="26" t="str">
        <f>+IF(VLOOKUP($B393,'Lista Puestos Valorados'!$B$11:$BK$510,MATCH('Auxiliar General'!AH$4,'Lista Puestos Valorados'!$B$10:$BK$10,0),0)="","No relevante",VLOOKUP($B393,'Lista Puestos Valorados'!$B$11:$BK$510,MATCH('Auxiliar General'!AH$4,'Lista Puestos Valorados'!$B$10:$BK$10,0),0))</f>
        <v>No relevante</v>
      </c>
      <c r="AO393" s="26">
        <f>+HLOOKUP(AN393,Sistema_Puntos!$Q$5:$Y$43,'Auxiliar General'!AJ$5,FALSE)</f>
        <v>0</v>
      </c>
      <c r="AP393" s="26" t="str">
        <f>+IF(VLOOKUP($B393,'Lista Puestos Valorados'!$B$11:$BK$510,MATCH('Auxiliar General'!AJ$4,'Lista Puestos Valorados'!$B$10:$BK$10,0),0)="","No relevante",VLOOKUP($B393,'Lista Puestos Valorados'!$B$11:$BK$510,MATCH('Auxiliar General'!AJ$4,'Lista Puestos Valorados'!$B$10:$BK$10,0),0))</f>
        <v>No relevante</v>
      </c>
      <c r="AQ393" s="26">
        <f>+HLOOKUP(AP393,Sistema_Puntos!$Q$5:$Y$43,'Auxiliar General'!AL$5,FALSE)</f>
        <v>0</v>
      </c>
      <c r="AR393" s="26" t="str">
        <f>+IF(VLOOKUP($B393,'Lista Puestos Valorados'!$B$11:$BK$510,MATCH('Auxiliar General'!AL$4,'Lista Puestos Valorados'!$B$10:$BK$10,0),0)="","No relevante",VLOOKUP($B393,'Lista Puestos Valorados'!$B$11:$BK$510,MATCH('Auxiliar General'!AL$4,'Lista Puestos Valorados'!$B$10:$BK$10,0),0))</f>
        <v>No relevante</v>
      </c>
      <c r="AS393" s="26">
        <f>+HLOOKUP(AR393,Sistema_Puntos!$Q$5:$Y$43,'Auxiliar General'!AN$5,FALSE)</f>
        <v>0</v>
      </c>
      <c r="AT393" s="26" t="str">
        <f>+IF(VLOOKUP($B393,'Lista Puestos Valorados'!$B$11:$BK$510,MATCH('Auxiliar General'!AN$4,'Lista Puestos Valorados'!$B$10:$BK$10,0),0)="","No relevante",VLOOKUP($B393,'Lista Puestos Valorados'!$B$11:$BK$510,MATCH('Auxiliar General'!AN$4,'Lista Puestos Valorados'!$B$10:$BK$10,0),0))</f>
        <v>No relevante</v>
      </c>
      <c r="AU393" s="26">
        <f>+HLOOKUP(AT393,Sistema_Puntos!$Q$5:$Y$43,'Auxiliar General'!AP$5,FALSE)</f>
        <v>0</v>
      </c>
      <c r="AV393" s="26" t="str">
        <f>+IF(VLOOKUP($B393,'Lista Puestos Valorados'!$B$11:$BK$510,MATCH('Auxiliar General'!AP$4,'Lista Puestos Valorados'!$B$10:$BK$10,0),0)="","No relevante",VLOOKUP($B393,'Lista Puestos Valorados'!$B$11:$BK$510,MATCH('Auxiliar General'!AP$4,'Lista Puestos Valorados'!$B$10:$BK$10,0),0))</f>
        <v>No relevante</v>
      </c>
      <c r="AW393" s="26">
        <f>+HLOOKUP(AV393,Sistema_Puntos!$Q$5:$Y$43,'Auxiliar General'!AR$5,FALSE)</f>
        <v>0</v>
      </c>
      <c r="AX393" s="26" t="str">
        <f>+IF(VLOOKUP($B393,'Lista Puestos Valorados'!$B$11:$BK$510,MATCH('Auxiliar General'!AR$4,'Lista Puestos Valorados'!$B$10:$BK$10,0),0)="","No relevante",VLOOKUP($B393,'Lista Puestos Valorados'!$B$11:$BK$510,MATCH('Auxiliar General'!AR$4,'Lista Puestos Valorados'!$B$10:$BK$10,0),0))</f>
        <v>No relevante</v>
      </c>
      <c r="AY393" s="26">
        <f>+HLOOKUP(AX393,Sistema_Puntos!$Q$5:$Y$43,'Auxiliar General'!AT$5,FALSE)</f>
        <v>0</v>
      </c>
      <c r="AZ393" s="26" t="str">
        <f>+IF(VLOOKUP($B393,'Lista Puestos Valorados'!$B$11:$BK$510,MATCH('Auxiliar General'!AT$4,'Lista Puestos Valorados'!$B$10:$BK$10,0),0)="","No relevante",VLOOKUP($B393,'Lista Puestos Valorados'!$B$11:$BK$510,MATCH('Auxiliar General'!AT$4,'Lista Puestos Valorados'!$B$10:$BK$10,0),0))</f>
        <v>No relevante</v>
      </c>
      <c r="BA393" s="26">
        <f>+HLOOKUP(AZ393,Sistema_Puntos!$Q$5:$Y$43,'Auxiliar General'!AV$5,FALSE)</f>
        <v>0</v>
      </c>
      <c r="BB393" s="26" t="str">
        <f>+IF(VLOOKUP($B393,'Lista Puestos Valorados'!$B$11:$BK$510,MATCH('Auxiliar General'!AV$4,'Lista Puestos Valorados'!$B$10:$BK$10,0),0)="","No relevante",VLOOKUP($B393,'Lista Puestos Valorados'!$B$11:$BK$510,MATCH('Auxiliar General'!AV$4,'Lista Puestos Valorados'!$B$10:$BK$10,0),0))</f>
        <v>No relevante</v>
      </c>
      <c r="BC393" s="26">
        <f>+HLOOKUP(BB393,Sistema_Puntos!$Q$5:$Y$43,'Auxiliar General'!AX$5,FALSE)</f>
        <v>0</v>
      </c>
      <c r="BD393" s="26" t="str">
        <f>+IF(VLOOKUP($B393,'Lista Puestos Valorados'!$B$11:$BK$510,MATCH('Auxiliar General'!AX$4,'Lista Puestos Valorados'!$B$10:$BK$10,0),0)="","No relevante",VLOOKUP($B393,'Lista Puestos Valorados'!$B$11:$BK$510,MATCH('Auxiliar General'!AX$4,'Lista Puestos Valorados'!$B$10:$BK$10,0),0))</f>
        <v>No relevante</v>
      </c>
      <c r="BE393" s="26">
        <f>+HLOOKUP(BD393,Sistema_Puntos!$Q$5:$Y$43,'Auxiliar General'!AZ$5,FALSE)</f>
        <v>0</v>
      </c>
      <c r="BF393" s="26" t="str">
        <f>+IF(VLOOKUP($B393,'Lista Puestos Valorados'!$B$11:$BK$510,MATCH('Auxiliar General'!AZ$4,'Lista Puestos Valorados'!$B$10:$BK$10,0),0)="","No relevante",VLOOKUP($B393,'Lista Puestos Valorados'!$B$11:$BK$510,MATCH('Auxiliar General'!AZ$4,'Lista Puestos Valorados'!$B$10:$BK$10,0),0))</f>
        <v>No relevante</v>
      </c>
      <c r="BG393" s="26">
        <f>+HLOOKUP(BF393,Sistema_Puntos!$Q$5:$Y$43,'Auxiliar General'!BB$5,FALSE)</f>
        <v>0</v>
      </c>
      <c r="BH393" s="26" t="str">
        <f>+IF(VLOOKUP($B393,'Lista Puestos Valorados'!$B$11:$BK$510,MATCH('Auxiliar General'!BB$4,'Lista Puestos Valorados'!$B$10:$BK$10,0),0)="","No relevante",VLOOKUP($B393,'Lista Puestos Valorados'!$B$11:$BK$510,MATCH('Auxiliar General'!BB$4,'Lista Puestos Valorados'!$B$10:$BK$10,0),0))</f>
        <v>No relevante</v>
      </c>
      <c r="BI393" s="26">
        <f>+HLOOKUP(BH393,Sistema_Puntos!$Q$5:$Y$43,'Auxiliar General'!BD$5,FALSE)</f>
        <v>0</v>
      </c>
      <c r="BJ393" s="26" t="str">
        <f>+IF(VLOOKUP($B393,'Lista Puestos Valorados'!$B$11:$BK$510,MATCH('Auxiliar General'!BD$4,'Lista Puestos Valorados'!$B$10:$BK$10,0),0)="","No relevante",VLOOKUP($B393,'Lista Puestos Valorados'!$B$11:$BK$510,MATCH('Auxiliar General'!BD$4,'Lista Puestos Valorados'!$B$10:$BK$10,0),0))</f>
        <v>No relevante</v>
      </c>
      <c r="BK393" s="26">
        <f>+HLOOKUP(BJ393,Sistema_Puntos!$Q$5:$Y$43,'Auxiliar General'!BF$5,FALSE)</f>
        <v>0</v>
      </c>
      <c r="BL393" s="26" t="str">
        <f>+IF(VLOOKUP($B393,'Lista Puestos Valorados'!$B$11:$BK$510,MATCH('Auxiliar General'!BF$4,'Lista Puestos Valorados'!$B$10:$BK$10,0),0)="","No relevante",VLOOKUP($B393,'Lista Puestos Valorados'!$B$11:$BK$510,MATCH('Auxiliar General'!BF$4,'Lista Puestos Valorados'!$B$10:$BK$10,0),0))</f>
        <v>No relevante</v>
      </c>
      <c r="BM393" s="26">
        <f>+HLOOKUP(BL393,Sistema_Puntos!$Q$5:$Y$43,'Auxiliar General'!BH$5,FALSE)</f>
        <v>0</v>
      </c>
      <c r="BN393" s="26" t="str">
        <f>+IF(VLOOKUP($B393,'Lista Puestos Valorados'!$B$11:$BK$510,MATCH('Auxiliar General'!BH$4,'Lista Puestos Valorados'!$B$10:$BK$10,0),0)="","No relevante",VLOOKUP($B393,'Lista Puestos Valorados'!$B$11:$BK$510,MATCH('Auxiliar General'!BH$4,'Lista Puestos Valorados'!$B$10:$BK$10,0),0))</f>
        <v>No relevante</v>
      </c>
      <c r="BO393" s="26">
        <f>+HLOOKUP(BN393,Sistema_Puntos!$Q$5:$Y$43,'Auxiliar General'!BJ$5,FALSE)</f>
        <v>0</v>
      </c>
      <c r="BP393" s="26" t="str">
        <f>+IF(VLOOKUP($B393,'Lista Puestos Valorados'!$B$11:$BK$510,MATCH('Auxiliar General'!BJ$4,'Lista Puestos Valorados'!$B$10:$BK$10,0),0)="","No relevante",VLOOKUP($B393,'Lista Puestos Valorados'!$B$11:$BK$510,MATCH('Auxiliar General'!BJ$4,'Lista Puestos Valorados'!$B$10:$BK$10,0),0))</f>
        <v>No relevante</v>
      </c>
      <c r="BQ393" s="26">
        <f>+HLOOKUP(BP393,Sistema_Puntos!$Q$5:$Y$43,'Auxiliar General'!BL$5,FALSE)</f>
        <v>0</v>
      </c>
      <c r="BR393" s="26" t="str">
        <f>+IF(VLOOKUP($B393,'Lista Puestos Valorados'!$B$11:$BK$510,MATCH('Auxiliar General'!BL$4,'Lista Puestos Valorados'!$B$10:$BK$10,0),0)="","No relevante",VLOOKUP($B393,'Lista Puestos Valorados'!$B$11:$BK$510,MATCH('Auxiliar General'!BL$4,'Lista Puestos Valorados'!$B$10:$BK$10,0),0))</f>
        <v>No relevante</v>
      </c>
      <c r="BS393" s="26">
        <f>+HLOOKUP(BR393,Sistema_Puntos!$Q$5:$Y$43,'Auxiliar General'!BN$5,FALSE)</f>
        <v>0</v>
      </c>
      <c r="BT393" s="26" t="str">
        <f>+IF(VLOOKUP($B393,'Lista Puestos Valorados'!$B$11:$BK$510,MATCH('Auxiliar General'!BN$4,'Lista Puestos Valorados'!$B$10:$BK$10,0),0)="","No relevante",VLOOKUP($B393,'Lista Puestos Valorados'!$B$11:$BK$510,MATCH('Auxiliar General'!BN$4,'Lista Puestos Valorados'!$B$10:$BK$10,0),0))</f>
        <v>No relevante</v>
      </c>
      <c r="BU393" s="26">
        <f>+HLOOKUP(BT393,Sistema_Puntos!$Q$5:$Y$43,'Auxiliar General'!BP$5,FALSE)</f>
        <v>0</v>
      </c>
      <c r="BV393" s="26" t="str">
        <f>+IF(VLOOKUP($B393,'Lista Puestos Valorados'!$B$11:$BK$510,MATCH('Auxiliar General'!BP$4,'Lista Puestos Valorados'!$B$10:$BK$10,0),0)="","No relevante",VLOOKUP($B393,'Lista Puestos Valorados'!$B$11:$BK$510,MATCH('Auxiliar General'!BP$4,'Lista Puestos Valorados'!$B$10:$BK$10,0),0))</f>
        <v>No relevante</v>
      </c>
      <c r="BW393" s="26">
        <f>+HLOOKUP(BV393,Sistema_Puntos!$Q$5:$Y$43,'Auxiliar General'!BR$5,FALSE)</f>
        <v>0</v>
      </c>
      <c r="BX393" s="26" t="str">
        <f>+IF(VLOOKUP($B393,'Lista Puestos Valorados'!$B$11:$BK$510,MATCH('Auxiliar General'!BR$4,'Lista Puestos Valorados'!$B$10:$BK$10,0),0)="","No relevante",VLOOKUP($B393,'Lista Puestos Valorados'!$B$11:$BK$510,MATCH('Auxiliar General'!BR$4,'Lista Puestos Valorados'!$B$10:$BK$10,0),0))</f>
        <v>No relevante</v>
      </c>
      <c r="BY393" s="26">
        <f>+HLOOKUP(BX393,Sistema_Puntos!$Q$5:$Y$43,'Auxiliar General'!BT$5,FALSE)</f>
        <v>0</v>
      </c>
      <c r="BZ393" s="26" t="str">
        <f>+IF(VLOOKUP($B393,'Lista Puestos Valorados'!$B$11:$BK$510,MATCH('Auxiliar General'!BT$4,'Lista Puestos Valorados'!$B$10:$BK$10,0),0)="","No relevante",VLOOKUP($B393,'Lista Puestos Valorados'!$B$11:$BK$510,MATCH('Auxiliar General'!BT$4,'Lista Puestos Valorados'!$B$10:$BK$10,0),0))</f>
        <v>No relevante</v>
      </c>
      <c r="CA393" s="26">
        <f>+HLOOKUP(BZ393,Sistema_Puntos!$Q$5:$Y$43,'Auxiliar General'!BV$5,FALSE)</f>
        <v>0</v>
      </c>
      <c r="CB393" s="26" t="str">
        <f>+IF(VLOOKUP($B393,'Lista Puestos Valorados'!$B$11:$BK$510,MATCH('Auxiliar General'!BV$4,'Lista Puestos Valorados'!$B$10:$BK$10,0),0)="","No relevante",VLOOKUP($B393,'Lista Puestos Valorados'!$B$11:$BK$510,MATCH('Auxiliar General'!BV$4,'Lista Puestos Valorados'!$B$10:$BK$10,0),0))</f>
        <v>No relevante</v>
      </c>
      <c r="CC393" s="26">
        <f>+HLOOKUP(CB393,Sistema_Puntos!$Q$5:$Y$43,'Auxiliar General'!BX$5,FALSE)</f>
        <v>0</v>
      </c>
      <c r="CD393" s="26" t="str">
        <f>+IF(VLOOKUP($B393,'Lista Puestos Valorados'!$B$11:$BK$510,MATCH('Auxiliar General'!BX$4,'Lista Puestos Valorados'!$B$10:$BK$10,0),0)="","No relevante",VLOOKUP($B393,'Lista Puestos Valorados'!$B$11:$BK$510,MATCH('Auxiliar General'!BX$4,'Lista Puestos Valorados'!$B$10:$BK$10,0),0))</f>
        <v>No relevante</v>
      </c>
      <c r="CE393" s="26">
        <f>+HLOOKUP(CD393,Sistema_Puntos!$Q$5:$Y$43,'Auxiliar General'!BZ$5,FALSE)</f>
        <v>0</v>
      </c>
      <c r="CF393" s="26" t="str">
        <f>+IF(VLOOKUP($B393,'Lista Puestos Valorados'!$B$11:$BK$510,MATCH('Auxiliar General'!BZ$4,'Lista Puestos Valorados'!$B$10:$BK$10,0),0)="","No relevante",VLOOKUP($B393,'Lista Puestos Valorados'!$B$11:$BK$510,MATCH('Auxiliar General'!BZ$4,'Lista Puestos Valorados'!$B$10:$BK$10,0),0))</f>
        <v>No relevante</v>
      </c>
      <c r="CG393" s="26">
        <f>+HLOOKUP(CF393,Sistema_Puntos!$Q$5:$Y$43,'Auxiliar General'!CB$5,FALSE)</f>
        <v>0</v>
      </c>
      <c r="CH393" s="29"/>
      <c r="CI393" s="29"/>
    </row>
    <row r="394" spans="2:87" ht="17.55" customHeight="1">
      <c r="B394" s="26">
        <f>+'Listado de Puestos'!B394</f>
        <v>384</v>
      </c>
      <c r="C394" s="26" t="str">
        <f>+IF('Lista Puestos Valorados'!C394="","",'Lista Puestos Valorados'!C394)</f>
        <v/>
      </c>
      <c r="D394" s="26" t="str">
        <f>+IF('Lista Puestos Valorados'!D394="","",'Lista Puestos Valorados'!D394)</f>
        <v/>
      </c>
      <c r="E394" s="26" t="str">
        <f>+IF('Lista Puestos Valorados'!E394="","",'Lista Puestos Valorados'!E394)</f>
        <v/>
      </c>
      <c r="F394" s="26" t="str">
        <f>+IF('Lista Puestos Valorados'!F394="","",'Lista Puestos Valorados'!F394)</f>
        <v/>
      </c>
      <c r="G394" s="26" t="str">
        <f>+IF('Lista Puestos Valorados'!G394="","",'Lista Puestos Valorados'!G394)</f>
        <v/>
      </c>
      <c r="H394" s="26" t="str">
        <f>+IF('Lista Puestos Valorados'!H394="","",'Lista Puestos Valorados'!H394)</f>
        <v/>
      </c>
      <c r="I394" s="26" t="str">
        <f>+IF('Lista Puestos Valorados'!I394="","",'Lista Puestos Valorados'!I394)</f>
        <v/>
      </c>
      <c r="J394" s="118" t="e">
        <f t="array" ref="J394">+IF(L394="","",_xlfn.IFS(L394&lt;='Cortes de Agrupacion'!$F$15,'Cortes de Agrupacion'!$E$15,'Resultados General'!L394&lt;='Cortes de Agrupacion'!$F$14,'Cortes de Agrupacion'!$E$14,'Resultados General'!L394&lt;='Cortes de Agrupacion'!$F$13,'Cortes de Agrupacion'!$E$13,L394&lt;='Cortes de Agrupacion'!$F$12,'Cortes de Agrupacion'!$E$12,'Resultados General'!L394&lt;='Cortes de Agrupacion'!$F$11,'Cortes de Agrupacion'!$E$11,'Resultados General'!L394&lt;='Cortes de Agrupacion'!$F$10,'Cortes de Agrupacion'!$E$10,'Resultados General'!L394&lt;='Cortes de Agrupacion'!$F$9,'Cortes de Agrupacion'!$E$9,'Resultados General'!L394&lt;='Cortes de Agrupacion'!$F$8,'Cortes de Agrupacion'!$E$8,'Resultados General'!L394&lt;='Cortes de Agrupacion'!$F$7,'Cortes de Agrupacion'!$E$7,'Resultados General'!L394&lt;='Cortes de Agrupacion'!$F$6,'Cortes de Agrupacion'!$E$6))</f>
        <v>#VALUE!</v>
      </c>
      <c r="K394" s="118" t="str">
        <f t="shared" si="10"/>
        <v/>
      </c>
      <c r="L394" s="124" t="e">
        <f>#VALUE!</f>
        <v>#VALUE!</v>
      </c>
      <c r="M394" s="26" t="e">
        <f ca="1">+_xlfn.IFNA(VLOOKUP(C394,'Distribución de puestos'!$B$8:$I$507,8,0),"")</f>
        <v>#NAME?</v>
      </c>
      <c r="N394" s="26" t="str">
        <f>+IF(VLOOKUP($B394,'Lista Puestos Valorados'!$B$11:$BK$510,MATCH('Auxiliar General'!H$4,'Lista Puestos Valorados'!$B$10:$BK$10,0),0)="","No relevante",VLOOKUP($B394,'Lista Puestos Valorados'!$B$11:$BK$510,MATCH('Auxiliar General'!H$4,'Lista Puestos Valorados'!$B$10:$BK$10,0),0))</f>
        <v>No relevante</v>
      </c>
      <c r="O394" s="26">
        <f>+HLOOKUP(N394,Sistema_Puntos!$Q$5:$Y$43,'Auxiliar General'!J$5,FALSE)</f>
        <v>0</v>
      </c>
      <c r="P394" s="26" t="str">
        <f>+IF(VLOOKUP($B394,'Lista Puestos Valorados'!$B$11:$BK$510,MATCH('Auxiliar General'!J$4,'Lista Puestos Valorados'!$B$10:$BK$10,0),0)="","No relevante",VLOOKUP($B394,'Lista Puestos Valorados'!$B$11:$BK$510,MATCH('Auxiliar General'!J$4,'Lista Puestos Valorados'!$B$10:$BK$10,0),0))</f>
        <v>No relevante</v>
      </c>
      <c r="Q394" s="26">
        <f>+HLOOKUP(P394,Sistema_Puntos!$Q$5:$Y$43,'Auxiliar General'!L$5,FALSE)</f>
        <v>0</v>
      </c>
      <c r="R394" s="26" t="str">
        <f>+IF(VLOOKUP($B394,'Lista Puestos Valorados'!$B$11:$BK$510,MATCH('Auxiliar General'!L$4,'Lista Puestos Valorados'!$B$10:$BK$10,0),0)="","No relevante",VLOOKUP($B394,'Lista Puestos Valorados'!$B$11:$BK$510,MATCH('Auxiliar General'!L$4,'Lista Puestos Valorados'!$B$10:$BK$10,0),0))</f>
        <v>No relevante</v>
      </c>
      <c r="S394" s="26">
        <f>+HLOOKUP(R394,Sistema_Puntos!$Q$5:$Y$43,'Auxiliar General'!N$5,FALSE)</f>
        <v>0</v>
      </c>
      <c r="T394" s="26" t="str">
        <f>+IF(VLOOKUP($B394,'Lista Puestos Valorados'!$B$11:$BK$510,MATCH('Auxiliar General'!N$4,'Lista Puestos Valorados'!$B$10:$BK$10,0),0)="","No relevante",VLOOKUP($B394,'Lista Puestos Valorados'!$B$11:$BK$510,MATCH('Auxiliar General'!N$4,'Lista Puestos Valorados'!$B$10:$BK$10,0),0))</f>
        <v>No relevante</v>
      </c>
      <c r="U394" s="26">
        <f>+HLOOKUP(T394,Sistema_Puntos!$Q$5:$Y$43,'Auxiliar General'!P$5,FALSE)</f>
        <v>0</v>
      </c>
      <c r="V394" s="26" t="str">
        <f>+IF(VLOOKUP($B394,'Lista Puestos Valorados'!$B$11:$BK$510,MATCH('Auxiliar General'!P$4,'Lista Puestos Valorados'!$B$10:$BK$10,0),0)="","No relevante",VLOOKUP($B394,'Lista Puestos Valorados'!$B$11:$BK$510,MATCH('Auxiliar General'!P$4,'Lista Puestos Valorados'!$B$10:$BK$10,0),0))</f>
        <v>No relevante</v>
      </c>
      <c r="W394" s="26">
        <f>+HLOOKUP(V394,Sistema_Puntos!$Q$5:$Y$43,'Auxiliar General'!R$5,FALSE)</f>
        <v>0</v>
      </c>
      <c r="X394" s="26" t="str">
        <f>+IF(VLOOKUP($B394,'Lista Puestos Valorados'!$B$11:$BK$510,MATCH('Auxiliar General'!R$4,'Lista Puestos Valorados'!$B$10:$BK$10,0),0)="","No relevante",VLOOKUP($B394,'Lista Puestos Valorados'!$B$11:$BK$510,MATCH('Auxiliar General'!R$4,'Lista Puestos Valorados'!$B$10:$BK$10,0),0))</f>
        <v>No relevante</v>
      </c>
      <c r="Y394" s="26">
        <f>+HLOOKUP(X394,Sistema_Puntos!$Q$5:$Y$43,'Auxiliar General'!T$5,FALSE)</f>
        <v>0</v>
      </c>
      <c r="Z394" s="26" t="str">
        <f>+IF(VLOOKUP($B394,'Lista Puestos Valorados'!$B$11:$BK$510,MATCH('Auxiliar General'!T$4,'Lista Puestos Valorados'!$B$10:$BK$10,0),0)="","No relevante",VLOOKUP($B394,'Lista Puestos Valorados'!$B$11:$BK$510,MATCH('Auxiliar General'!T$4,'Lista Puestos Valorados'!$B$10:$BK$10,0),0))</f>
        <v>No relevante</v>
      </c>
      <c r="AA394" s="26">
        <f>+HLOOKUP(Z394,Sistema_Puntos!$Q$5:$Y$43,'Auxiliar General'!V$5,FALSE)</f>
        <v>0</v>
      </c>
      <c r="AB394" s="26" t="str">
        <f>+IF(VLOOKUP($B394,'Lista Puestos Valorados'!$B$11:$BK$510,MATCH('Auxiliar General'!V$4,'Lista Puestos Valorados'!$B$10:$BK$10,0),0)="","No relevante",VLOOKUP($B394,'Lista Puestos Valorados'!$B$11:$BK$510,MATCH('Auxiliar General'!V$4,'Lista Puestos Valorados'!$B$10:$BK$10,0),0))</f>
        <v>No relevante</v>
      </c>
      <c r="AC394" s="26">
        <f>+HLOOKUP(AB394,Sistema_Puntos!$Q$5:$Y$43,'Auxiliar General'!X$5,FALSE)</f>
        <v>0</v>
      </c>
      <c r="AD394" s="26" t="str">
        <f>+IF(VLOOKUP($B394,'Lista Puestos Valorados'!$B$11:$BK$510,MATCH('Auxiliar General'!X$4,'Lista Puestos Valorados'!$B$10:$BK$10,0),0)="","No relevante",VLOOKUP($B394,'Lista Puestos Valorados'!$B$11:$BK$510,MATCH('Auxiliar General'!X$4,'Lista Puestos Valorados'!$B$10:$BK$10,0),0))</f>
        <v>No relevante</v>
      </c>
      <c r="AE394" s="26">
        <f>+HLOOKUP(AD394,Sistema_Puntos!$Q$5:$Y$43,'Auxiliar General'!Z$5,FALSE)</f>
        <v>0</v>
      </c>
      <c r="AF394" s="26" t="str">
        <f>+IF(VLOOKUP($B394,'Lista Puestos Valorados'!$B$11:$BK$510,MATCH('Auxiliar General'!Z$4,'Lista Puestos Valorados'!$B$10:$BK$10,0),0)="","No relevante",VLOOKUP($B394,'Lista Puestos Valorados'!$B$11:$BK$510,MATCH('Auxiliar General'!Z$4,'Lista Puestos Valorados'!$B$10:$BK$10,0),0))</f>
        <v>No relevante</v>
      </c>
      <c r="AG394" s="26">
        <f>+HLOOKUP(AF394,Sistema_Puntos!$Q$5:$Y$43,'Auxiliar General'!AB$5,FALSE)</f>
        <v>0</v>
      </c>
      <c r="AH394" s="26" t="str">
        <f>+IF(VLOOKUP($B394,'Lista Puestos Valorados'!$B$11:$BK$510,MATCH('Auxiliar General'!AB$4,'Lista Puestos Valorados'!$B$10:$BK$10,0),0)="","No relevante",VLOOKUP($B394,'Lista Puestos Valorados'!$B$11:$BK$510,MATCH('Auxiliar General'!AB$4,'Lista Puestos Valorados'!$B$10:$BK$10,0),0))</f>
        <v>No relevante</v>
      </c>
      <c r="AI394" s="26">
        <f>+HLOOKUP(AH394,Sistema_Puntos!$Q$5:$Y$43,'Auxiliar General'!AD$5,FALSE)</f>
        <v>0</v>
      </c>
      <c r="AJ394" s="26" t="str">
        <f>+IF(VLOOKUP($B394,'Lista Puestos Valorados'!$B$11:$BK$510,MATCH('Auxiliar General'!AD$4,'Lista Puestos Valorados'!$B$10:$BK$10,0),0)="","No relevante",VLOOKUP($B394,'Lista Puestos Valorados'!$B$11:$BK$510,MATCH('Auxiliar General'!AD$4,'Lista Puestos Valorados'!$B$10:$BK$10,0),0))</f>
        <v>No relevante</v>
      </c>
      <c r="AK394" s="26">
        <f>+HLOOKUP(AJ394,Sistema_Puntos!$Q$5:$Y$43,'Auxiliar General'!AF$5,FALSE)</f>
        <v>0</v>
      </c>
      <c r="AL394" s="26" t="str">
        <f>+IF(VLOOKUP($B394,'Lista Puestos Valorados'!$B$11:$BK$510,MATCH('Auxiliar General'!AF$4,'Lista Puestos Valorados'!$B$10:$BK$10,0),0)="","No relevante",VLOOKUP($B394,'Lista Puestos Valorados'!$B$11:$BK$510,MATCH('Auxiliar General'!AF$4,'Lista Puestos Valorados'!$B$10:$BK$10,0),0))</f>
        <v>No relevante</v>
      </c>
      <c r="AM394" s="26">
        <f>+HLOOKUP(AL394,Sistema_Puntos!$Q$5:$Y$43,'Auxiliar General'!AH$5,FALSE)</f>
        <v>0</v>
      </c>
      <c r="AN394" s="26" t="str">
        <f>+IF(VLOOKUP($B394,'Lista Puestos Valorados'!$B$11:$BK$510,MATCH('Auxiliar General'!AH$4,'Lista Puestos Valorados'!$B$10:$BK$10,0),0)="","No relevante",VLOOKUP($B394,'Lista Puestos Valorados'!$B$11:$BK$510,MATCH('Auxiliar General'!AH$4,'Lista Puestos Valorados'!$B$10:$BK$10,0),0))</f>
        <v>No relevante</v>
      </c>
      <c r="AO394" s="26">
        <f>+HLOOKUP(AN394,Sistema_Puntos!$Q$5:$Y$43,'Auxiliar General'!AJ$5,FALSE)</f>
        <v>0</v>
      </c>
      <c r="AP394" s="26" t="str">
        <f>+IF(VLOOKUP($B394,'Lista Puestos Valorados'!$B$11:$BK$510,MATCH('Auxiliar General'!AJ$4,'Lista Puestos Valorados'!$B$10:$BK$10,0),0)="","No relevante",VLOOKUP($B394,'Lista Puestos Valorados'!$B$11:$BK$510,MATCH('Auxiliar General'!AJ$4,'Lista Puestos Valorados'!$B$10:$BK$10,0),0))</f>
        <v>No relevante</v>
      </c>
      <c r="AQ394" s="26">
        <f>+HLOOKUP(AP394,Sistema_Puntos!$Q$5:$Y$43,'Auxiliar General'!AL$5,FALSE)</f>
        <v>0</v>
      </c>
      <c r="AR394" s="26" t="str">
        <f>+IF(VLOOKUP($B394,'Lista Puestos Valorados'!$B$11:$BK$510,MATCH('Auxiliar General'!AL$4,'Lista Puestos Valorados'!$B$10:$BK$10,0),0)="","No relevante",VLOOKUP($B394,'Lista Puestos Valorados'!$B$11:$BK$510,MATCH('Auxiliar General'!AL$4,'Lista Puestos Valorados'!$B$10:$BK$10,0),0))</f>
        <v>No relevante</v>
      </c>
      <c r="AS394" s="26">
        <f>+HLOOKUP(AR394,Sistema_Puntos!$Q$5:$Y$43,'Auxiliar General'!AN$5,FALSE)</f>
        <v>0</v>
      </c>
      <c r="AT394" s="26" t="str">
        <f>+IF(VLOOKUP($B394,'Lista Puestos Valorados'!$B$11:$BK$510,MATCH('Auxiliar General'!AN$4,'Lista Puestos Valorados'!$B$10:$BK$10,0),0)="","No relevante",VLOOKUP($B394,'Lista Puestos Valorados'!$B$11:$BK$510,MATCH('Auxiliar General'!AN$4,'Lista Puestos Valorados'!$B$10:$BK$10,0),0))</f>
        <v>No relevante</v>
      </c>
      <c r="AU394" s="26">
        <f>+HLOOKUP(AT394,Sistema_Puntos!$Q$5:$Y$43,'Auxiliar General'!AP$5,FALSE)</f>
        <v>0</v>
      </c>
      <c r="AV394" s="26" t="str">
        <f>+IF(VLOOKUP($B394,'Lista Puestos Valorados'!$B$11:$BK$510,MATCH('Auxiliar General'!AP$4,'Lista Puestos Valorados'!$B$10:$BK$10,0),0)="","No relevante",VLOOKUP($B394,'Lista Puestos Valorados'!$B$11:$BK$510,MATCH('Auxiliar General'!AP$4,'Lista Puestos Valorados'!$B$10:$BK$10,0),0))</f>
        <v>No relevante</v>
      </c>
      <c r="AW394" s="26">
        <f>+HLOOKUP(AV394,Sistema_Puntos!$Q$5:$Y$43,'Auxiliar General'!AR$5,FALSE)</f>
        <v>0</v>
      </c>
      <c r="AX394" s="26" t="str">
        <f>+IF(VLOOKUP($B394,'Lista Puestos Valorados'!$B$11:$BK$510,MATCH('Auxiliar General'!AR$4,'Lista Puestos Valorados'!$B$10:$BK$10,0),0)="","No relevante",VLOOKUP($B394,'Lista Puestos Valorados'!$B$11:$BK$510,MATCH('Auxiliar General'!AR$4,'Lista Puestos Valorados'!$B$10:$BK$10,0),0))</f>
        <v>No relevante</v>
      </c>
      <c r="AY394" s="26">
        <f>+HLOOKUP(AX394,Sistema_Puntos!$Q$5:$Y$43,'Auxiliar General'!AT$5,FALSE)</f>
        <v>0</v>
      </c>
      <c r="AZ394" s="26" t="str">
        <f>+IF(VLOOKUP($B394,'Lista Puestos Valorados'!$B$11:$BK$510,MATCH('Auxiliar General'!AT$4,'Lista Puestos Valorados'!$B$10:$BK$10,0),0)="","No relevante",VLOOKUP($B394,'Lista Puestos Valorados'!$B$11:$BK$510,MATCH('Auxiliar General'!AT$4,'Lista Puestos Valorados'!$B$10:$BK$10,0),0))</f>
        <v>No relevante</v>
      </c>
      <c r="BA394" s="26">
        <f>+HLOOKUP(AZ394,Sistema_Puntos!$Q$5:$Y$43,'Auxiliar General'!AV$5,FALSE)</f>
        <v>0</v>
      </c>
      <c r="BB394" s="26" t="str">
        <f>+IF(VLOOKUP($B394,'Lista Puestos Valorados'!$B$11:$BK$510,MATCH('Auxiliar General'!AV$4,'Lista Puestos Valorados'!$B$10:$BK$10,0),0)="","No relevante",VLOOKUP($B394,'Lista Puestos Valorados'!$B$11:$BK$510,MATCH('Auxiliar General'!AV$4,'Lista Puestos Valorados'!$B$10:$BK$10,0),0))</f>
        <v>No relevante</v>
      </c>
      <c r="BC394" s="26">
        <f>+HLOOKUP(BB394,Sistema_Puntos!$Q$5:$Y$43,'Auxiliar General'!AX$5,FALSE)</f>
        <v>0</v>
      </c>
      <c r="BD394" s="26" t="str">
        <f>+IF(VLOOKUP($B394,'Lista Puestos Valorados'!$B$11:$BK$510,MATCH('Auxiliar General'!AX$4,'Lista Puestos Valorados'!$B$10:$BK$10,0),0)="","No relevante",VLOOKUP($B394,'Lista Puestos Valorados'!$B$11:$BK$510,MATCH('Auxiliar General'!AX$4,'Lista Puestos Valorados'!$B$10:$BK$10,0),0))</f>
        <v>No relevante</v>
      </c>
      <c r="BE394" s="26">
        <f>+HLOOKUP(BD394,Sistema_Puntos!$Q$5:$Y$43,'Auxiliar General'!AZ$5,FALSE)</f>
        <v>0</v>
      </c>
      <c r="BF394" s="26" t="str">
        <f>+IF(VLOOKUP($B394,'Lista Puestos Valorados'!$B$11:$BK$510,MATCH('Auxiliar General'!AZ$4,'Lista Puestos Valorados'!$B$10:$BK$10,0),0)="","No relevante",VLOOKUP($B394,'Lista Puestos Valorados'!$B$11:$BK$510,MATCH('Auxiliar General'!AZ$4,'Lista Puestos Valorados'!$B$10:$BK$10,0),0))</f>
        <v>No relevante</v>
      </c>
      <c r="BG394" s="26">
        <f>+HLOOKUP(BF394,Sistema_Puntos!$Q$5:$Y$43,'Auxiliar General'!BB$5,FALSE)</f>
        <v>0</v>
      </c>
      <c r="BH394" s="26" t="str">
        <f>+IF(VLOOKUP($B394,'Lista Puestos Valorados'!$B$11:$BK$510,MATCH('Auxiliar General'!BB$4,'Lista Puestos Valorados'!$B$10:$BK$10,0),0)="","No relevante",VLOOKUP($B394,'Lista Puestos Valorados'!$B$11:$BK$510,MATCH('Auxiliar General'!BB$4,'Lista Puestos Valorados'!$B$10:$BK$10,0),0))</f>
        <v>No relevante</v>
      </c>
      <c r="BI394" s="26">
        <f>+HLOOKUP(BH394,Sistema_Puntos!$Q$5:$Y$43,'Auxiliar General'!BD$5,FALSE)</f>
        <v>0</v>
      </c>
      <c r="BJ394" s="26" t="str">
        <f>+IF(VLOOKUP($B394,'Lista Puestos Valorados'!$B$11:$BK$510,MATCH('Auxiliar General'!BD$4,'Lista Puestos Valorados'!$B$10:$BK$10,0),0)="","No relevante",VLOOKUP($B394,'Lista Puestos Valorados'!$B$11:$BK$510,MATCH('Auxiliar General'!BD$4,'Lista Puestos Valorados'!$B$10:$BK$10,0),0))</f>
        <v>No relevante</v>
      </c>
      <c r="BK394" s="26">
        <f>+HLOOKUP(BJ394,Sistema_Puntos!$Q$5:$Y$43,'Auxiliar General'!BF$5,FALSE)</f>
        <v>0</v>
      </c>
      <c r="BL394" s="26" t="str">
        <f>+IF(VLOOKUP($B394,'Lista Puestos Valorados'!$B$11:$BK$510,MATCH('Auxiliar General'!BF$4,'Lista Puestos Valorados'!$B$10:$BK$10,0),0)="","No relevante",VLOOKUP($B394,'Lista Puestos Valorados'!$B$11:$BK$510,MATCH('Auxiliar General'!BF$4,'Lista Puestos Valorados'!$B$10:$BK$10,0),0))</f>
        <v>No relevante</v>
      </c>
      <c r="BM394" s="26">
        <f>+HLOOKUP(BL394,Sistema_Puntos!$Q$5:$Y$43,'Auxiliar General'!BH$5,FALSE)</f>
        <v>0</v>
      </c>
      <c r="BN394" s="26" t="str">
        <f>+IF(VLOOKUP($B394,'Lista Puestos Valorados'!$B$11:$BK$510,MATCH('Auxiliar General'!BH$4,'Lista Puestos Valorados'!$B$10:$BK$10,0),0)="","No relevante",VLOOKUP($B394,'Lista Puestos Valorados'!$B$11:$BK$510,MATCH('Auxiliar General'!BH$4,'Lista Puestos Valorados'!$B$10:$BK$10,0),0))</f>
        <v>No relevante</v>
      </c>
      <c r="BO394" s="26">
        <f>+HLOOKUP(BN394,Sistema_Puntos!$Q$5:$Y$43,'Auxiliar General'!BJ$5,FALSE)</f>
        <v>0</v>
      </c>
      <c r="BP394" s="26" t="str">
        <f>+IF(VLOOKUP($B394,'Lista Puestos Valorados'!$B$11:$BK$510,MATCH('Auxiliar General'!BJ$4,'Lista Puestos Valorados'!$B$10:$BK$10,0),0)="","No relevante",VLOOKUP($B394,'Lista Puestos Valorados'!$B$11:$BK$510,MATCH('Auxiliar General'!BJ$4,'Lista Puestos Valorados'!$B$10:$BK$10,0),0))</f>
        <v>No relevante</v>
      </c>
      <c r="BQ394" s="26">
        <f>+HLOOKUP(BP394,Sistema_Puntos!$Q$5:$Y$43,'Auxiliar General'!BL$5,FALSE)</f>
        <v>0</v>
      </c>
      <c r="BR394" s="26" t="str">
        <f>+IF(VLOOKUP($B394,'Lista Puestos Valorados'!$B$11:$BK$510,MATCH('Auxiliar General'!BL$4,'Lista Puestos Valorados'!$B$10:$BK$10,0),0)="","No relevante",VLOOKUP($B394,'Lista Puestos Valorados'!$B$11:$BK$510,MATCH('Auxiliar General'!BL$4,'Lista Puestos Valorados'!$B$10:$BK$10,0),0))</f>
        <v>No relevante</v>
      </c>
      <c r="BS394" s="26">
        <f>+HLOOKUP(BR394,Sistema_Puntos!$Q$5:$Y$43,'Auxiliar General'!BN$5,FALSE)</f>
        <v>0</v>
      </c>
      <c r="BT394" s="26" t="str">
        <f>+IF(VLOOKUP($B394,'Lista Puestos Valorados'!$B$11:$BK$510,MATCH('Auxiliar General'!BN$4,'Lista Puestos Valorados'!$B$10:$BK$10,0),0)="","No relevante",VLOOKUP($B394,'Lista Puestos Valorados'!$B$11:$BK$510,MATCH('Auxiliar General'!BN$4,'Lista Puestos Valorados'!$B$10:$BK$10,0),0))</f>
        <v>No relevante</v>
      </c>
      <c r="BU394" s="26">
        <f>+HLOOKUP(BT394,Sistema_Puntos!$Q$5:$Y$43,'Auxiliar General'!BP$5,FALSE)</f>
        <v>0</v>
      </c>
      <c r="BV394" s="26" t="str">
        <f>+IF(VLOOKUP($B394,'Lista Puestos Valorados'!$B$11:$BK$510,MATCH('Auxiliar General'!BP$4,'Lista Puestos Valorados'!$B$10:$BK$10,0),0)="","No relevante",VLOOKUP($B394,'Lista Puestos Valorados'!$B$11:$BK$510,MATCH('Auxiliar General'!BP$4,'Lista Puestos Valorados'!$B$10:$BK$10,0),0))</f>
        <v>No relevante</v>
      </c>
      <c r="BW394" s="26">
        <f>+HLOOKUP(BV394,Sistema_Puntos!$Q$5:$Y$43,'Auxiliar General'!BR$5,FALSE)</f>
        <v>0</v>
      </c>
      <c r="BX394" s="26" t="str">
        <f>+IF(VLOOKUP($B394,'Lista Puestos Valorados'!$B$11:$BK$510,MATCH('Auxiliar General'!BR$4,'Lista Puestos Valorados'!$B$10:$BK$10,0),0)="","No relevante",VLOOKUP($B394,'Lista Puestos Valorados'!$B$11:$BK$510,MATCH('Auxiliar General'!BR$4,'Lista Puestos Valorados'!$B$10:$BK$10,0),0))</f>
        <v>No relevante</v>
      </c>
      <c r="BY394" s="26">
        <f>+HLOOKUP(BX394,Sistema_Puntos!$Q$5:$Y$43,'Auxiliar General'!BT$5,FALSE)</f>
        <v>0</v>
      </c>
      <c r="BZ394" s="26" t="str">
        <f>+IF(VLOOKUP($B394,'Lista Puestos Valorados'!$B$11:$BK$510,MATCH('Auxiliar General'!BT$4,'Lista Puestos Valorados'!$B$10:$BK$10,0),0)="","No relevante",VLOOKUP($B394,'Lista Puestos Valorados'!$B$11:$BK$510,MATCH('Auxiliar General'!BT$4,'Lista Puestos Valorados'!$B$10:$BK$10,0),0))</f>
        <v>No relevante</v>
      </c>
      <c r="CA394" s="26">
        <f>+HLOOKUP(BZ394,Sistema_Puntos!$Q$5:$Y$43,'Auxiliar General'!BV$5,FALSE)</f>
        <v>0</v>
      </c>
      <c r="CB394" s="26" t="str">
        <f>+IF(VLOOKUP($B394,'Lista Puestos Valorados'!$B$11:$BK$510,MATCH('Auxiliar General'!BV$4,'Lista Puestos Valorados'!$B$10:$BK$10,0),0)="","No relevante",VLOOKUP($B394,'Lista Puestos Valorados'!$B$11:$BK$510,MATCH('Auxiliar General'!BV$4,'Lista Puestos Valorados'!$B$10:$BK$10,0),0))</f>
        <v>No relevante</v>
      </c>
      <c r="CC394" s="26">
        <f>+HLOOKUP(CB394,Sistema_Puntos!$Q$5:$Y$43,'Auxiliar General'!BX$5,FALSE)</f>
        <v>0</v>
      </c>
      <c r="CD394" s="26" t="str">
        <f>+IF(VLOOKUP($B394,'Lista Puestos Valorados'!$B$11:$BK$510,MATCH('Auxiliar General'!BX$4,'Lista Puestos Valorados'!$B$10:$BK$10,0),0)="","No relevante",VLOOKUP($B394,'Lista Puestos Valorados'!$B$11:$BK$510,MATCH('Auxiliar General'!BX$4,'Lista Puestos Valorados'!$B$10:$BK$10,0),0))</f>
        <v>No relevante</v>
      </c>
      <c r="CE394" s="26">
        <f>+HLOOKUP(CD394,Sistema_Puntos!$Q$5:$Y$43,'Auxiliar General'!BZ$5,FALSE)</f>
        <v>0</v>
      </c>
      <c r="CF394" s="26" t="str">
        <f>+IF(VLOOKUP($B394,'Lista Puestos Valorados'!$B$11:$BK$510,MATCH('Auxiliar General'!BZ$4,'Lista Puestos Valorados'!$B$10:$BK$10,0),0)="","No relevante",VLOOKUP($B394,'Lista Puestos Valorados'!$B$11:$BK$510,MATCH('Auxiliar General'!BZ$4,'Lista Puestos Valorados'!$B$10:$BK$10,0),0))</f>
        <v>No relevante</v>
      </c>
      <c r="CG394" s="26">
        <f>+HLOOKUP(CF394,Sistema_Puntos!$Q$5:$Y$43,'Auxiliar General'!CB$5,FALSE)</f>
        <v>0</v>
      </c>
      <c r="CH394" s="29"/>
      <c r="CI394" s="29"/>
    </row>
    <row r="395" spans="2:87" ht="17.55" customHeight="1">
      <c r="B395" s="26">
        <f>+'Listado de Puestos'!B395</f>
        <v>385</v>
      </c>
      <c r="C395" s="26" t="str">
        <f>+IF('Lista Puestos Valorados'!C395="","",'Lista Puestos Valorados'!C395)</f>
        <v/>
      </c>
      <c r="D395" s="26" t="str">
        <f>+IF('Lista Puestos Valorados'!D395="","",'Lista Puestos Valorados'!D395)</f>
        <v/>
      </c>
      <c r="E395" s="26" t="str">
        <f>+IF('Lista Puestos Valorados'!E395="","",'Lista Puestos Valorados'!E395)</f>
        <v/>
      </c>
      <c r="F395" s="26" t="str">
        <f>+IF('Lista Puestos Valorados'!F395="","",'Lista Puestos Valorados'!F395)</f>
        <v/>
      </c>
      <c r="G395" s="26" t="str">
        <f>+IF('Lista Puestos Valorados'!G395="","",'Lista Puestos Valorados'!G395)</f>
        <v/>
      </c>
      <c r="H395" s="26" t="str">
        <f>+IF('Lista Puestos Valorados'!H395="","",'Lista Puestos Valorados'!H395)</f>
        <v/>
      </c>
      <c r="I395" s="26" t="str">
        <f>+IF('Lista Puestos Valorados'!I395="","",'Lista Puestos Valorados'!I395)</f>
        <v/>
      </c>
      <c r="J395" s="118" t="e">
        <f t="array" ref="J395">+IF(L395="","",_xlfn.IFS(L395&lt;='Cortes de Agrupacion'!$F$15,'Cortes de Agrupacion'!$E$15,'Resultados General'!L395&lt;='Cortes de Agrupacion'!$F$14,'Cortes de Agrupacion'!$E$14,'Resultados General'!L395&lt;='Cortes de Agrupacion'!$F$13,'Cortes de Agrupacion'!$E$13,L395&lt;='Cortes de Agrupacion'!$F$12,'Cortes de Agrupacion'!$E$12,'Resultados General'!L395&lt;='Cortes de Agrupacion'!$F$11,'Cortes de Agrupacion'!$E$11,'Resultados General'!L395&lt;='Cortes de Agrupacion'!$F$10,'Cortes de Agrupacion'!$E$10,'Resultados General'!L395&lt;='Cortes de Agrupacion'!$F$9,'Cortes de Agrupacion'!$E$9,'Resultados General'!L395&lt;='Cortes de Agrupacion'!$F$8,'Cortes de Agrupacion'!$E$8,'Resultados General'!L395&lt;='Cortes de Agrupacion'!$F$7,'Cortes de Agrupacion'!$E$7,'Resultados General'!L395&lt;='Cortes de Agrupacion'!$F$6,'Cortes de Agrupacion'!$E$6))</f>
        <v>#VALUE!</v>
      </c>
      <c r="K395" s="118" t="str">
        <f t="shared" ref="K395:K458" si="12">IFERROR(+C395&amp;"("&amp;ROUND(L395,0)&amp;")","")</f>
        <v/>
      </c>
      <c r="L395" s="124" t="e">
        <f>#VALUE!</f>
        <v>#VALUE!</v>
      </c>
      <c r="M395" s="26" t="e">
        <f ca="1">+_xlfn.IFNA(VLOOKUP(C395,'Distribución de puestos'!$B$8:$I$507,8,0),"")</f>
        <v>#NAME?</v>
      </c>
      <c r="N395" s="26" t="str">
        <f>+IF(VLOOKUP($B395,'Lista Puestos Valorados'!$B$11:$BK$510,MATCH('Auxiliar General'!H$4,'Lista Puestos Valorados'!$B$10:$BK$10,0),0)="","No relevante",VLOOKUP($B395,'Lista Puestos Valorados'!$B$11:$BK$510,MATCH('Auxiliar General'!H$4,'Lista Puestos Valorados'!$B$10:$BK$10,0),0))</f>
        <v>No relevante</v>
      </c>
      <c r="O395" s="26">
        <f>+HLOOKUP(N395,Sistema_Puntos!$Q$5:$Y$43,'Auxiliar General'!J$5,FALSE)</f>
        <v>0</v>
      </c>
      <c r="P395" s="26" t="str">
        <f>+IF(VLOOKUP($B395,'Lista Puestos Valorados'!$B$11:$BK$510,MATCH('Auxiliar General'!J$4,'Lista Puestos Valorados'!$B$10:$BK$10,0),0)="","No relevante",VLOOKUP($B395,'Lista Puestos Valorados'!$B$11:$BK$510,MATCH('Auxiliar General'!J$4,'Lista Puestos Valorados'!$B$10:$BK$10,0),0))</f>
        <v>No relevante</v>
      </c>
      <c r="Q395" s="26">
        <f>+HLOOKUP(P395,Sistema_Puntos!$Q$5:$Y$43,'Auxiliar General'!L$5,FALSE)</f>
        <v>0</v>
      </c>
      <c r="R395" s="26" t="str">
        <f>+IF(VLOOKUP($B395,'Lista Puestos Valorados'!$B$11:$BK$510,MATCH('Auxiliar General'!L$4,'Lista Puestos Valorados'!$B$10:$BK$10,0),0)="","No relevante",VLOOKUP($B395,'Lista Puestos Valorados'!$B$11:$BK$510,MATCH('Auxiliar General'!L$4,'Lista Puestos Valorados'!$B$10:$BK$10,0),0))</f>
        <v>No relevante</v>
      </c>
      <c r="S395" s="26">
        <f>+HLOOKUP(R395,Sistema_Puntos!$Q$5:$Y$43,'Auxiliar General'!N$5,FALSE)</f>
        <v>0</v>
      </c>
      <c r="T395" s="26" t="str">
        <f>+IF(VLOOKUP($B395,'Lista Puestos Valorados'!$B$11:$BK$510,MATCH('Auxiliar General'!N$4,'Lista Puestos Valorados'!$B$10:$BK$10,0),0)="","No relevante",VLOOKUP($B395,'Lista Puestos Valorados'!$B$11:$BK$510,MATCH('Auxiliar General'!N$4,'Lista Puestos Valorados'!$B$10:$BK$10,0),0))</f>
        <v>No relevante</v>
      </c>
      <c r="U395" s="26">
        <f>+HLOOKUP(T395,Sistema_Puntos!$Q$5:$Y$43,'Auxiliar General'!P$5,FALSE)</f>
        <v>0</v>
      </c>
      <c r="V395" s="26" t="str">
        <f>+IF(VLOOKUP($B395,'Lista Puestos Valorados'!$B$11:$BK$510,MATCH('Auxiliar General'!P$4,'Lista Puestos Valorados'!$B$10:$BK$10,0),0)="","No relevante",VLOOKUP($B395,'Lista Puestos Valorados'!$B$11:$BK$510,MATCH('Auxiliar General'!P$4,'Lista Puestos Valorados'!$B$10:$BK$10,0),0))</f>
        <v>No relevante</v>
      </c>
      <c r="W395" s="26">
        <f>+HLOOKUP(V395,Sistema_Puntos!$Q$5:$Y$43,'Auxiliar General'!R$5,FALSE)</f>
        <v>0</v>
      </c>
      <c r="X395" s="26" t="str">
        <f>+IF(VLOOKUP($B395,'Lista Puestos Valorados'!$B$11:$BK$510,MATCH('Auxiliar General'!R$4,'Lista Puestos Valorados'!$B$10:$BK$10,0),0)="","No relevante",VLOOKUP($B395,'Lista Puestos Valorados'!$B$11:$BK$510,MATCH('Auxiliar General'!R$4,'Lista Puestos Valorados'!$B$10:$BK$10,0),0))</f>
        <v>No relevante</v>
      </c>
      <c r="Y395" s="26">
        <f>+HLOOKUP(X395,Sistema_Puntos!$Q$5:$Y$43,'Auxiliar General'!T$5,FALSE)</f>
        <v>0</v>
      </c>
      <c r="Z395" s="26" t="str">
        <f>+IF(VLOOKUP($B395,'Lista Puestos Valorados'!$B$11:$BK$510,MATCH('Auxiliar General'!T$4,'Lista Puestos Valorados'!$B$10:$BK$10,0),0)="","No relevante",VLOOKUP($B395,'Lista Puestos Valorados'!$B$11:$BK$510,MATCH('Auxiliar General'!T$4,'Lista Puestos Valorados'!$B$10:$BK$10,0),0))</f>
        <v>No relevante</v>
      </c>
      <c r="AA395" s="26">
        <f>+HLOOKUP(Z395,Sistema_Puntos!$Q$5:$Y$43,'Auxiliar General'!V$5,FALSE)</f>
        <v>0</v>
      </c>
      <c r="AB395" s="26" t="str">
        <f>+IF(VLOOKUP($B395,'Lista Puestos Valorados'!$B$11:$BK$510,MATCH('Auxiliar General'!V$4,'Lista Puestos Valorados'!$B$10:$BK$10,0),0)="","No relevante",VLOOKUP($B395,'Lista Puestos Valorados'!$B$11:$BK$510,MATCH('Auxiliar General'!V$4,'Lista Puestos Valorados'!$B$10:$BK$10,0),0))</f>
        <v>No relevante</v>
      </c>
      <c r="AC395" s="26">
        <f>+HLOOKUP(AB395,Sistema_Puntos!$Q$5:$Y$43,'Auxiliar General'!X$5,FALSE)</f>
        <v>0</v>
      </c>
      <c r="AD395" s="26" t="str">
        <f>+IF(VLOOKUP($B395,'Lista Puestos Valorados'!$B$11:$BK$510,MATCH('Auxiliar General'!X$4,'Lista Puestos Valorados'!$B$10:$BK$10,0),0)="","No relevante",VLOOKUP($B395,'Lista Puestos Valorados'!$B$11:$BK$510,MATCH('Auxiliar General'!X$4,'Lista Puestos Valorados'!$B$10:$BK$10,0),0))</f>
        <v>No relevante</v>
      </c>
      <c r="AE395" s="26">
        <f>+HLOOKUP(AD395,Sistema_Puntos!$Q$5:$Y$43,'Auxiliar General'!Z$5,FALSE)</f>
        <v>0</v>
      </c>
      <c r="AF395" s="26" t="str">
        <f>+IF(VLOOKUP($B395,'Lista Puestos Valorados'!$B$11:$BK$510,MATCH('Auxiliar General'!Z$4,'Lista Puestos Valorados'!$B$10:$BK$10,0),0)="","No relevante",VLOOKUP($B395,'Lista Puestos Valorados'!$B$11:$BK$510,MATCH('Auxiliar General'!Z$4,'Lista Puestos Valorados'!$B$10:$BK$10,0),0))</f>
        <v>No relevante</v>
      </c>
      <c r="AG395" s="26">
        <f>+HLOOKUP(AF395,Sistema_Puntos!$Q$5:$Y$43,'Auxiliar General'!AB$5,FALSE)</f>
        <v>0</v>
      </c>
      <c r="AH395" s="26" t="str">
        <f>+IF(VLOOKUP($B395,'Lista Puestos Valorados'!$B$11:$BK$510,MATCH('Auxiliar General'!AB$4,'Lista Puestos Valorados'!$B$10:$BK$10,0),0)="","No relevante",VLOOKUP($B395,'Lista Puestos Valorados'!$B$11:$BK$510,MATCH('Auxiliar General'!AB$4,'Lista Puestos Valorados'!$B$10:$BK$10,0),0))</f>
        <v>No relevante</v>
      </c>
      <c r="AI395" s="26">
        <f>+HLOOKUP(AH395,Sistema_Puntos!$Q$5:$Y$43,'Auxiliar General'!AD$5,FALSE)</f>
        <v>0</v>
      </c>
      <c r="AJ395" s="26" t="str">
        <f>+IF(VLOOKUP($B395,'Lista Puestos Valorados'!$B$11:$BK$510,MATCH('Auxiliar General'!AD$4,'Lista Puestos Valorados'!$B$10:$BK$10,0),0)="","No relevante",VLOOKUP($B395,'Lista Puestos Valorados'!$B$11:$BK$510,MATCH('Auxiliar General'!AD$4,'Lista Puestos Valorados'!$B$10:$BK$10,0),0))</f>
        <v>No relevante</v>
      </c>
      <c r="AK395" s="26">
        <f>+HLOOKUP(AJ395,Sistema_Puntos!$Q$5:$Y$43,'Auxiliar General'!AF$5,FALSE)</f>
        <v>0</v>
      </c>
      <c r="AL395" s="26" t="str">
        <f>+IF(VLOOKUP($B395,'Lista Puestos Valorados'!$B$11:$BK$510,MATCH('Auxiliar General'!AF$4,'Lista Puestos Valorados'!$B$10:$BK$10,0),0)="","No relevante",VLOOKUP($B395,'Lista Puestos Valorados'!$B$11:$BK$510,MATCH('Auxiliar General'!AF$4,'Lista Puestos Valorados'!$B$10:$BK$10,0),0))</f>
        <v>No relevante</v>
      </c>
      <c r="AM395" s="26">
        <f>+HLOOKUP(AL395,Sistema_Puntos!$Q$5:$Y$43,'Auxiliar General'!AH$5,FALSE)</f>
        <v>0</v>
      </c>
      <c r="AN395" s="26" t="str">
        <f>+IF(VLOOKUP($B395,'Lista Puestos Valorados'!$B$11:$BK$510,MATCH('Auxiliar General'!AH$4,'Lista Puestos Valorados'!$B$10:$BK$10,0),0)="","No relevante",VLOOKUP($B395,'Lista Puestos Valorados'!$B$11:$BK$510,MATCH('Auxiliar General'!AH$4,'Lista Puestos Valorados'!$B$10:$BK$10,0),0))</f>
        <v>No relevante</v>
      </c>
      <c r="AO395" s="26">
        <f>+HLOOKUP(AN395,Sistema_Puntos!$Q$5:$Y$43,'Auxiliar General'!AJ$5,FALSE)</f>
        <v>0</v>
      </c>
      <c r="AP395" s="26" t="str">
        <f>+IF(VLOOKUP($B395,'Lista Puestos Valorados'!$B$11:$BK$510,MATCH('Auxiliar General'!AJ$4,'Lista Puestos Valorados'!$B$10:$BK$10,0),0)="","No relevante",VLOOKUP($B395,'Lista Puestos Valorados'!$B$11:$BK$510,MATCH('Auxiliar General'!AJ$4,'Lista Puestos Valorados'!$B$10:$BK$10,0),0))</f>
        <v>No relevante</v>
      </c>
      <c r="AQ395" s="26">
        <f>+HLOOKUP(AP395,Sistema_Puntos!$Q$5:$Y$43,'Auxiliar General'!AL$5,FALSE)</f>
        <v>0</v>
      </c>
      <c r="AR395" s="26" t="str">
        <f>+IF(VLOOKUP($B395,'Lista Puestos Valorados'!$B$11:$BK$510,MATCH('Auxiliar General'!AL$4,'Lista Puestos Valorados'!$B$10:$BK$10,0),0)="","No relevante",VLOOKUP($B395,'Lista Puestos Valorados'!$B$11:$BK$510,MATCH('Auxiliar General'!AL$4,'Lista Puestos Valorados'!$B$10:$BK$10,0),0))</f>
        <v>No relevante</v>
      </c>
      <c r="AS395" s="26">
        <f>+HLOOKUP(AR395,Sistema_Puntos!$Q$5:$Y$43,'Auxiliar General'!AN$5,FALSE)</f>
        <v>0</v>
      </c>
      <c r="AT395" s="26" t="str">
        <f>+IF(VLOOKUP($B395,'Lista Puestos Valorados'!$B$11:$BK$510,MATCH('Auxiliar General'!AN$4,'Lista Puestos Valorados'!$B$10:$BK$10,0),0)="","No relevante",VLOOKUP($B395,'Lista Puestos Valorados'!$B$11:$BK$510,MATCH('Auxiliar General'!AN$4,'Lista Puestos Valorados'!$B$10:$BK$10,0),0))</f>
        <v>No relevante</v>
      </c>
      <c r="AU395" s="26">
        <f>+HLOOKUP(AT395,Sistema_Puntos!$Q$5:$Y$43,'Auxiliar General'!AP$5,FALSE)</f>
        <v>0</v>
      </c>
      <c r="AV395" s="26" t="str">
        <f>+IF(VLOOKUP($B395,'Lista Puestos Valorados'!$B$11:$BK$510,MATCH('Auxiliar General'!AP$4,'Lista Puestos Valorados'!$B$10:$BK$10,0),0)="","No relevante",VLOOKUP($B395,'Lista Puestos Valorados'!$B$11:$BK$510,MATCH('Auxiliar General'!AP$4,'Lista Puestos Valorados'!$B$10:$BK$10,0),0))</f>
        <v>No relevante</v>
      </c>
      <c r="AW395" s="26">
        <f>+HLOOKUP(AV395,Sistema_Puntos!$Q$5:$Y$43,'Auxiliar General'!AR$5,FALSE)</f>
        <v>0</v>
      </c>
      <c r="AX395" s="26" t="str">
        <f>+IF(VLOOKUP($B395,'Lista Puestos Valorados'!$B$11:$BK$510,MATCH('Auxiliar General'!AR$4,'Lista Puestos Valorados'!$B$10:$BK$10,0),0)="","No relevante",VLOOKUP($B395,'Lista Puestos Valorados'!$B$11:$BK$510,MATCH('Auxiliar General'!AR$4,'Lista Puestos Valorados'!$B$10:$BK$10,0),0))</f>
        <v>No relevante</v>
      </c>
      <c r="AY395" s="26">
        <f>+HLOOKUP(AX395,Sistema_Puntos!$Q$5:$Y$43,'Auxiliar General'!AT$5,FALSE)</f>
        <v>0</v>
      </c>
      <c r="AZ395" s="26" t="str">
        <f>+IF(VLOOKUP($B395,'Lista Puestos Valorados'!$B$11:$BK$510,MATCH('Auxiliar General'!AT$4,'Lista Puestos Valorados'!$B$10:$BK$10,0),0)="","No relevante",VLOOKUP($B395,'Lista Puestos Valorados'!$B$11:$BK$510,MATCH('Auxiliar General'!AT$4,'Lista Puestos Valorados'!$B$10:$BK$10,0),0))</f>
        <v>No relevante</v>
      </c>
      <c r="BA395" s="26">
        <f>+HLOOKUP(AZ395,Sistema_Puntos!$Q$5:$Y$43,'Auxiliar General'!AV$5,FALSE)</f>
        <v>0</v>
      </c>
      <c r="BB395" s="26" t="str">
        <f>+IF(VLOOKUP($B395,'Lista Puestos Valorados'!$B$11:$BK$510,MATCH('Auxiliar General'!AV$4,'Lista Puestos Valorados'!$B$10:$BK$10,0),0)="","No relevante",VLOOKUP($B395,'Lista Puestos Valorados'!$B$11:$BK$510,MATCH('Auxiliar General'!AV$4,'Lista Puestos Valorados'!$B$10:$BK$10,0),0))</f>
        <v>No relevante</v>
      </c>
      <c r="BC395" s="26">
        <f>+HLOOKUP(BB395,Sistema_Puntos!$Q$5:$Y$43,'Auxiliar General'!AX$5,FALSE)</f>
        <v>0</v>
      </c>
      <c r="BD395" s="26" t="str">
        <f>+IF(VLOOKUP($B395,'Lista Puestos Valorados'!$B$11:$BK$510,MATCH('Auxiliar General'!AX$4,'Lista Puestos Valorados'!$B$10:$BK$10,0),0)="","No relevante",VLOOKUP($B395,'Lista Puestos Valorados'!$B$11:$BK$510,MATCH('Auxiliar General'!AX$4,'Lista Puestos Valorados'!$B$10:$BK$10,0),0))</f>
        <v>No relevante</v>
      </c>
      <c r="BE395" s="26">
        <f>+HLOOKUP(BD395,Sistema_Puntos!$Q$5:$Y$43,'Auxiliar General'!AZ$5,FALSE)</f>
        <v>0</v>
      </c>
      <c r="BF395" s="26" t="str">
        <f>+IF(VLOOKUP($B395,'Lista Puestos Valorados'!$B$11:$BK$510,MATCH('Auxiliar General'!AZ$4,'Lista Puestos Valorados'!$B$10:$BK$10,0),0)="","No relevante",VLOOKUP($B395,'Lista Puestos Valorados'!$B$11:$BK$510,MATCH('Auxiliar General'!AZ$4,'Lista Puestos Valorados'!$B$10:$BK$10,0),0))</f>
        <v>No relevante</v>
      </c>
      <c r="BG395" s="26">
        <f>+HLOOKUP(BF395,Sistema_Puntos!$Q$5:$Y$43,'Auxiliar General'!BB$5,FALSE)</f>
        <v>0</v>
      </c>
      <c r="BH395" s="26" t="str">
        <f>+IF(VLOOKUP($B395,'Lista Puestos Valorados'!$B$11:$BK$510,MATCH('Auxiliar General'!BB$4,'Lista Puestos Valorados'!$B$10:$BK$10,0),0)="","No relevante",VLOOKUP($B395,'Lista Puestos Valorados'!$B$11:$BK$510,MATCH('Auxiliar General'!BB$4,'Lista Puestos Valorados'!$B$10:$BK$10,0),0))</f>
        <v>No relevante</v>
      </c>
      <c r="BI395" s="26">
        <f>+HLOOKUP(BH395,Sistema_Puntos!$Q$5:$Y$43,'Auxiliar General'!BD$5,FALSE)</f>
        <v>0</v>
      </c>
      <c r="BJ395" s="26" t="str">
        <f>+IF(VLOOKUP($B395,'Lista Puestos Valorados'!$B$11:$BK$510,MATCH('Auxiliar General'!BD$4,'Lista Puestos Valorados'!$B$10:$BK$10,0),0)="","No relevante",VLOOKUP($B395,'Lista Puestos Valorados'!$B$11:$BK$510,MATCH('Auxiliar General'!BD$4,'Lista Puestos Valorados'!$B$10:$BK$10,0),0))</f>
        <v>No relevante</v>
      </c>
      <c r="BK395" s="26">
        <f>+HLOOKUP(BJ395,Sistema_Puntos!$Q$5:$Y$43,'Auxiliar General'!BF$5,FALSE)</f>
        <v>0</v>
      </c>
      <c r="BL395" s="26" t="str">
        <f>+IF(VLOOKUP($B395,'Lista Puestos Valorados'!$B$11:$BK$510,MATCH('Auxiliar General'!BF$4,'Lista Puestos Valorados'!$B$10:$BK$10,0),0)="","No relevante",VLOOKUP($B395,'Lista Puestos Valorados'!$B$11:$BK$510,MATCH('Auxiliar General'!BF$4,'Lista Puestos Valorados'!$B$10:$BK$10,0),0))</f>
        <v>No relevante</v>
      </c>
      <c r="BM395" s="26">
        <f>+HLOOKUP(BL395,Sistema_Puntos!$Q$5:$Y$43,'Auxiliar General'!BH$5,FALSE)</f>
        <v>0</v>
      </c>
      <c r="BN395" s="26" t="str">
        <f>+IF(VLOOKUP($B395,'Lista Puestos Valorados'!$B$11:$BK$510,MATCH('Auxiliar General'!BH$4,'Lista Puestos Valorados'!$B$10:$BK$10,0),0)="","No relevante",VLOOKUP($B395,'Lista Puestos Valorados'!$B$11:$BK$510,MATCH('Auxiliar General'!BH$4,'Lista Puestos Valorados'!$B$10:$BK$10,0),0))</f>
        <v>No relevante</v>
      </c>
      <c r="BO395" s="26">
        <f>+HLOOKUP(BN395,Sistema_Puntos!$Q$5:$Y$43,'Auxiliar General'!BJ$5,FALSE)</f>
        <v>0</v>
      </c>
      <c r="BP395" s="26" t="str">
        <f>+IF(VLOOKUP($B395,'Lista Puestos Valorados'!$B$11:$BK$510,MATCH('Auxiliar General'!BJ$4,'Lista Puestos Valorados'!$B$10:$BK$10,0),0)="","No relevante",VLOOKUP($B395,'Lista Puestos Valorados'!$B$11:$BK$510,MATCH('Auxiliar General'!BJ$4,'Lista Puestos Valorados'!$B$10:$BK$10,0),0))</f>
        <v>No relevante</v>
      </c>
      <c r="BQ395" s="26">
        <f>+HLOOKUP(BP395,Sistema_Puntos!$Q$5:$Y$43,'Auxiliar General'!BL$5,FALSE)</f>
        <v>0</v>
      </c>
      <c r="BR395" s="26" t="str">
        <f>+IF(VLOOKUP($B395,'Lista Puestos Valorados'!$B$11:$BK$510,MATCH('Auxiliar General'!BL$4,'Lista Puestos Valorados'!$B$10:$BK$10,0),0)="","No relevante",VLOOKUP($B395,'Lista Puestos Valorados'!$B$11:$BK$510,MATCH('Auxiliar General'!BL$4,'Lista Puestos Valorados'!$B$10:$BK$10,0),0))</f>
        <v>No relevante</v>
      </c>
      <c r="BS395" s="26">
        <f>+HLOOKUP(BR395,Sistema_Puntos!$Q$5:$Y$43,'Auxiliar General'!BN$5,FALSE)</f>
        <v>0</v>
      </c>
      <c r="BT395" s="26" t="str">
        <f>+IF(VLOOKUP($B395,'Lista Puestos Valorados'!$B$11:$BK$510,MATCH('Auxiliar General'!BN$4,'Lista Puestos Valorados'!$B$10:$BK$10,0),0)="","No relevante",VLOOKUP($B395,'Lista Puestos Valorados'!$B$11:$BK$510,MATCH('Auxiliar General'!BN$4,'Lista Puestos Valorados'!$B$10:$BK$10,0),0))</f>
        <v>No relevante</v>
      </c>
      <c r="BU395" s="26">
        <f>+HLOOKUP(BT395,Sistema_Puntos!$Q$5:$Y$43,'Auxiliar General'!BP$5,FALSE)</f>
        <v>0</v>
      </c>
      <c r="BV395" s="26" t="str">
        <f>+IF(VLOOKUP($B395,'Lista Puestos Valorados'!$B$11:$BK$510,MATCH('Auxiliar General'!BP$4,'Lista Puestos Valorados'!$B$10:$BK$10,0),0)="","No relevante",VLOOKUP($B395,'Lista Puestos Valorados'!$B$11:$BK$510,MATCH('Auxiliar General'!BP$4,'Lista Puestos Valorados'!$B$10:$BK$10,0),0))</f>
        <v>No relevante</v>
      </c>
      <c r="BW395" s="26">
        <f>+HLOOKUP(BV395,Sistema_Puntos!$Q$5:$Y$43,'Auxiliar General'!BR$5,FALSE)</f>
        <v>0</v>
      </c>
      <c r="BX395" s="26" t="str">
        <f>+IF(VLOOKUP($B395,'Lista Puestos Valorados'!$B$11:$BK$510,MATCH('Auxiliar General'!BR$4,'Lista Puestos Valorados'!$B$10:$BK$10,0),0)="","No relevante",VLOOKUP($B395,'Lista Puestos Valorados'!$B$11:$BK$510,MATCH('Auxiliar General'!BR$4,'Lista Puestos Valorados'!$B$10:$BK$10,0),0))</f>
        <v>No relevante</v>
      </c>
      <c r="BY395" s="26">
        <f>+HLOOKUP(BX395,Sistema_Puntos!$Q$5:$Y$43,'Auxiliar General'!BT$5,FALSE)</f>
        <v>0</v>
      </c>
      <c r="BZ395" s="26" t="str">
        <f>+IF(VLOOKUP($B395,'Lista Puestos Valorados'!$B$11:$BK$510,MATCH('Auxiliar General'!BT$4,'Lista Puestos Valorados'!$B$10:$BK$10,0),0)="","No relevante",VLOOKUP($B395,'Lista Puestos Valorados'!$B$11:$BK$510,MATCH('Auxiliar General'!BT$4,'Lista Puestos Valorados'!$B$10:$BK$10,0),0))</f>
        <v>No relevante</v>
      </c>
      <c r="CA395" s="26">
        <f>+HLOOKUP(BZ395,Sistema_Puntos!$Q$5:$Y$43,'Auxiliar General'!BV$5,FALSE)</f>
        <v>0</v>
      </c>
      <c r="CB395" s="26" t="str">
        <f>+IF(VLOOKUP($B395,'Lista Puestos Valorados'!$B$11:$BK$510,MATCH('Auxiliar General'!BV$4,'Lista Puestos Valorados'!$B$10:$BK$10,0),0)="","No relevante",VLOOKUP($B395,'Lista Puestos Valorados'!$B$11:$BK$510,MATCH('Auxiliar General'!BV$4,'Lista Puestos Valorados'!$B$10:$BK$10,0),0))</f>
        <v>No relevante</v>
      </c>
      <c r="CC395" s="26">
        <f>+HLOOKUP(CB395,Sistema_Puntos!$Q$5:$Y$43,'Auxiliar General'!BX$5,FALSE)</f>
        <v>0</v>
      </c>
      <c r="CD395" s="26" t="str">
        <f>+IF(VLOOKUP($B395,'Lista Puestos Valorados'!$B$11:$BK$510,MATCH('Auxiliar General'!BX$4,'Lista Puestos Valorados'!$B$10:$BK$10,0),0)="","No relevante",VLOOKUP($B395,'Lista Puestos Valorados'!$B$11:$BK$510,MATCH('Auxiliar General'!BX$4,'Lista Puestos Valorados'!$B$10:$BK$10,0),0))</f>
        <v>No relevante</v>
      </c>
      <c r="CE395" s="26">
        <f>+HLOOKUP(CD395,Sistema_Puntos!$Q$5:$Y$43,'Auxiliar General'!BZ$5,FALSE)</f>
        <v>0</v>
      </c>
      <c r="CF395" s="26" t="str">
        <f>+IF(VLOOKUP($B395,'Lista Puestos Valorados'!$B$11:$BK$510,MATCH('Auxiliar General'!BZ$4,'Lista Puestos Valorados'!$B$10:$BK$10,0),0)="","No relevante",VLOOKUP($B395,'Lista Puestos Valorados'!$B$11:$BK$510,MATCH('Auxiliar General'!BZ$4,'Lista Puestos Valorados'!$B$10:$BK$10,0),0))</f>
        <v>No relevante</v>
      </c>
      <c r="CG395" s="26">
        <f>+HLOOKUP(CF395,Sistema_Puntos!$Q$5:$Y$43,'Auxiliar General'!CB$5,FALSE)</f>
        <v>0</v>
      </c>
      <c r="CH395" s="29"/>
      <c r="CI395" s="29"/>
    </row>
    <row r="396" spans="2:87" ht="17.55" customHeight="1">
      <c r="B396" s="26">
        <f>+'Listado de Puestos'!B396</f>
        <v>386</v>
      </c>
      <c r="C396" s="26" t="str">
        <f>+IF('Lista Puestos Valorados'!C396="","",'Lista Puestos Valorados'!C396)</f>
        <v/>
      </c>
      <c r="D396" s="26" t="str">
        <f>+IF('Lista Puestos Valorados'!D396="","",'Lista Puestos Valorados'!D396)</f>
        <v/>
      </c>
      <c r="E396" s="26" t="str">
        <f>+IF('Lista Puestos Valorados'!E396="","",'Lista Puestos Valorados'!E396)</f>
        <v/>
      </c>
      <c r="F396" s="26" t="str">
        <f>+IF('Lista Puestos Valorados'!F396="","",'Lista Puestos Valorados'!F396)</f>
        <v/>
      </c>
      <c r="G396" s="26" t="str">
        <f>+IF('Lista Puestos Valorados'!G396="","",'Lista Puestos Valorados'!G396)</f>
        <v/>
      </c>
      <c r="H396" s="26" t="str">
        <f>+IF('Lista Puestos Valorados'!H396="","",'Lista Puestos Valorados'!H396)</f>
        <v/>
      </c>
      <c r="I396" s="26" t="str">
        <f>+IF('Lista Puestos Valorados'!I396="","",'Lista Puestos Valorados'!I396)</f>
        <v/>
      </c>
      <c r="J396" s="118" t="e">
        <f t="array" ref="J396">+IF(L396="","",_xlfn.IFS(L396&lt;='Cortes de Agrupacion'!$F$15,'Cortes de Agrupacion'!$E$15,'Resultados General'!L396&lt;='Cortes de Agrupacion'!$F$14,'Cortes de Agrupacion'!$E$14,'Resultados General'!L396&lt;='Cortes de Agrupacion'!$F$13,'Cortes de Agrupacion'!$E$13,L396&lt;='Cortes de Agrupacion'!$F$12,'Cortes de Agrupacion'!$E$12,'Resultados General'!L396&lt;='Cortes de Agrupacion'!$F$11,'Cortes de Agrupacion'!$E$11,'Resultados General'!L396&lt;='Cortes de Agrupacion'!$F$10,'Cortes de Agrupacion'!$E$10,'Resultados General'!L396&lt;='Cortes de Agrupacion'!$F$9,'Cortes de Agrupacion'!$E$9,'Resultados General'!L396&lt;='Cortes de Agrupacion'!$F$8,'Cortes de Agrupacion'!$E$8,'Resultados General'!L396&lt;='Cortes de Agrupacion'!$F$7,'Cortes de Agrupacion'!$E$7,'Resultados General'!L396&lt;='Cortes de Agrupacion'!$F$6,'Cortes de Agrupacion'!$E$6))</f>
        <v>#VALUE!</v>
      </c>
      <c r="K396" s="118" t="str">
        <f t="shared" si="12"/>
        <v/>
      </c>
      <c r="L396" s="124" t="e">
        <f t="shared" ref="L396" si="13">#VALUE!</f>
        <v>#VALUE!</v>
      </c>
      <c r="M396" s="26" t="e">
        <f ca="1">+_xlfn.IFNA(VLOOKUP(C396,'Distribución de puestos'!$B$8:$I$507,8,0),"")</f>
        <v>#NAME?</v>
      </c>
      <c r="N396" s="26" t="str">
        <f>+IF(VLOOKUP($B396,'Lista Puestos Valorados'!$B$11:$BK$510,MATCH('Auxiliar General'!H$4,'Lista Puestos Valorados'!$B$10:$BK$10,0),0)="","No relevante",VLOOKUP($B396,'Lista Puestos Valorados'!$B$11:$BK$510,MATCH('Auxiliar General'!H$4,'Lista Puestos Valorados'!$B$10:$BK$10,0),0))</f>
        <v>No relevante</v>
      </c>
      <c r="O396" s="26">
        <f>+HLOOKUP(N396,Sistema_Puntos!$Q$5:$Y$43,'Auxiliar General'!J$5,FALSE)</f>
        <v>0</v>
      </c>
      <c r="P396" s="26" t="str">
        <f>+IF(VLOOKUP($B396,'Lista Puestos Valorados'!$B$11:$BK$510,MATCH('Auxiliar General'!J$4,'Lista Puestos Valorados'!$B$10:$BK$10,0),0)="","No relevante",VLOOKUP($B396,'Lista Puestos Valorados'!$B$11:$BK$510,MATCH('Auxiliar General'!J$4,'Lista Puestos Valorados'!$B$10:$BK$10,0),0))</f>
        <v>No relevante</v>
      </c>
      <c r="Q396" s="26">
        <f>+HLOOKUP(P396,Sistema_Puntos!$Q$5:$Y$43,'Auxiliar General'!L$5,FALSE)</f>
        <v>0</v>
      </c>
      <c r="R396" s="26" t="str">
        <f>+IF(VLOOKUP($B396,'Lista Puestos Valorados'!$B$11:$BK$510,MATCH('Auxiliar General'!L$4,'Lista Puestos Valorados'!$B$10:$BK$10,0),0)="","No relevante",VLOOKUP($B396,'Lista Puestos Valorados'!$B$11:$BK$510,MATCH('Auxiliar General'!L$4,'Lista Puestos Valorados'!$B$10:$BK$10,0),0))</f>
        <v>No relevante</v>
      </c>
      <c r="S396" s="26">
        <f>+HLOOKUP(R396,Sistema_Puntos!$Q$5:$Y$43,'Auxiliar General'!N$5,FALSE)</f>
        <v>0</v>
      </c>
      <c r="T396" s="26" t="str">
        <f>+IF(VLOOKUP($B396,'Lista Puestos Valorados'!$B$11:$BK$510,MATCH('Auxiliar General'!N$4,'Lista Puestos Valorados'!$B$10:$BK$10,0),0)="","No relevante",VLOOKUP($B396,'Lista Puestos Valorados'!$B$11:$BK$510,MATCH('Auxiliar General'!N$4,'Lista Puestos Valorados'!$B$10:$BK$10,0),0))</f>
        <v>No relevante</v>
      </c>
      <c r="U396" s="26">
        <f>+HLOOKUP(T396,Sistema_Puntos!$Q$5:$Y$43,'Auxiliar General'!P$5,FALSE)</f>
        <v>0</v>
      </c>
      <c r="V396" s="26" t="str">
        <f>+IF(VLOOKUP($B396,'Lista Puestos Valorados'!$B$11:$BK$510,MATCH('Auxiliar General'!P$4,'Lista Puestos Valorados'!$B$10:$BK$10,0),0)="","No relevante",VLOOKUP($B396,'Lista Puestos Valorados'!$B$11:$BK$510,MATCH('Auxiliar General'!P$4,'Lista Puestos Valorados'!$B$10:$BK$10,0),0))</f>
        <v>No relevante</v>
      </c>
      <c r="W396" s="26">
        <f>+HLOOKUP(V396,Sistema_Puntos!$Q$5:$Y$43,'Auxiliar General'!R$5,FALSE)</f>
        <v>0</v>
      </c>
      <c r="X396" s="26" t="str">
        <f>+IF(VLOOKUP($B396,'Lista Puestos Valorados'!$B$11:$BK$510,MATCH('Auxiliar General'!R$4,'Lista Puestos Valorados'!$B$10:$BK$10,0),0)="","No relevante",VLOOKUP($B396,'Lista Puestos Valorados'!$B$11:$BK$510,MATCH('Auxiliar General'!R$4,'Lista Puestos Valorados'!$B$10:$BK$10,0),0))</f>
        <v>No relevante</v>
      </c>
      <c r="Y396" s="26">
        <f>+HLOOKUP(X396,Sistema_Puntos!$Q$5:$Y$43,'Auxiliar General'!T$5,FALSE)</f>
        <v>0</v>
      </c>
      <c r="Z396" s="26" t="str">
        <f>+IF(VLOOKUP($B396,'Lista Puestos Valorados'!$B$11:$BK$510,MATCH('Auxiliar General'!T$4,'Lista Puestos Valorados'!$B$10:$BK$10,0),0)="","No relevante",VLOOKUP($B396,'Lista Puestos Valorados'!$B$11:$BK$510,MATCH('Auxiliar General'!T$4,'Lista Puestos Valorados'!$B$10:$BK$10,0),0))</f>
        <v>No relevante</v>
      </c>
      <c r="AA396" s="26">
        <f>+HLOOKUP(Z396,Sistema_Puntos!$Q$5:$Y$43,'Auxiliar General'!V$5,FALSE)</f>
        <v>0</v>
      </c>
      <c r="AB396" s="26" t="str">
        <f>+IF(VLOOKUP($B396,'Lista Puestos Valorados'!$B$11:$BK$510,MATCH('Auxiliar General'!V$4,'Lista Puestos Valorados'!$B$10:$BK$10,0),0)="","No relevante",VLOOKUP($B396,'Lista Puestos Valorados'!$B$11:$BK$510,MATCH('Auxiliar General'!V$4,'Lista Puestos Valorados'!$B$10:$BK$10,0),0))</f>
        <v>No relevante</v>
      </c>
      <c r="AC396" s="26">
        <f>+HLOOKUP(AB396,Sistema_Puntos!$Q$5:$Y$43,'Auxiliar General'!X$5,FALSE)</f>
        <v>0</v>
      </c>
      <c r="AD396" s="26" t="str">
        <f>+IF(VLOOKUP($B396,'Lista Puestos Valorados'!$B$11:$BK$510,MATCH('Auxiliar General'!X$4,'Lista Puestos Valorados'!$B$10:$BK$10,0),0)="","No relevante",VLOOKUP($B396,'Lista Puestos Valorados'!$B$11:$BK$510,MATCH('Auxiliar General'!X$4,'Lista Puestos Valorados'!$B$10:$BK$10,0),0))</f>
        <v>No relevante</v>
      </c>
      <c r="AE396" s="26">
        <f>+HLOOKUP(AD396,Sistema_Puntos!$Q$5:$Y$43,'Auxiliar General'!Z$5,FALSE)</f>
        <v>0</v>
      </c>
      <c r="AF396" s="26" t="str">
        <f>+IF(VLOOKUP($B396,'Lista Puestos Valorados'!$B$11:$BK$510,MATCH('Auxiliar General'!Z$4,'Lista Puestos Valorados'!$B$10:$BK$10,0),0)="","No relevante",VLOOKUP($B396,'Lista Puestos Valorados'!$B$11:$BK$510,MATCH('Auxiliar General'!Z$4,'Lista Puestos Valorados'!$B$10:$BK$10,0),0))</f>
        <v>No relevante</v>
      </c>
      <c r="AG396" s="26">
        <f>+HLOOKUP(AF396,Sistema_Puntos!$Q$5:$Y$43,'Auxiliar General'!AB$5,FALSE)</f>
        <v>0</v>
      </c>
      <c r="AH396" s="26" t="str">
        <f>+IF(VLOOKUP($B396,'Lista Puestos Valorados'!$B$11:$BK$510,MATCH('Auxiliar General'!AB$4,'Lista Puestos Valorados'!$B$10:$BK$10,0),0)="","No relevante",VLOOKUP($B396,'Lista Puestos Valorados'!$B$11:$BK$510,MATCH('Auxiliar General'!AB$4,'Lista Puestos Valorados'!$B$10:$BK$10,0),0))</f>
        <v>No relevante</v>
      </c>
      <c r="AI396" s="26">
        <f>+HLOOKUP(AH396,Sistema_Puntos!$Q$5:$Y$43,'Auxiliar General'!AD$5,FALSE)</f>
        <v>0</v>
      </c>
      <c r="AJ396" s="26" t="str">
        <f>+IF(VLOOKUP($B396,'Lista Puestos Valorados'!$B$11:$BK$510,MATCH('Auxiliar General'!AD$4,'Lista Puestos Valorados'!$B$10:$BK$10,0),0)="","No relevante",VLOOKUP($B396,'Lista Puestos Valorados'!$B$11:$BK$510,MATCH('Auxiliar General'!AD$4,'Lista Puestos Valorados'!$B$10:$BK$10,0),0))</f>
        <v>No relevante</v>
      </c>
      <c r="AK396" s="26">
        <f>+HLOOKUP(AJ396,Sistema_Puntos!$Q$5:$Y$43,'Auxiliar General'!AF$5,FALSE)</f>
        <v>0</v>
      </c>
      <c r="AL396" s="26" t="str">
        <f>+IF(VLOOKUP($B396,'Lista Puestos Valorados'!$B$11:$BK$510,MATCH('Auxiliar General'!AF$4,'Lista Puestos Valorados'!$B$10:$BK$10,0),0)="","No relevante",VLOOKUP($B396,'Lista Puestos Valorados'!$B$11:$BK$510,MATCH('Auxiliar General'!AF$4,'Lista Puestos Valorados'!$B$10:$BK$10,0),0))</f>
        <v>No relevante</v>
      </c>
      <c r="AM396" s="26">
        <f>+HLOOKUP(AL396,Sistema_Puntos!$Q$5:$Y$43,'Auxiliar General'!AH$5,FALSE)</f>
        <v>0</v>
      </c>
      <c r="AN396" s="26" t="str">
        <f>+IF(VLOOKUP($B396,'Lista Puestos Valorados'!$B$11:$BK$510,MATCH('Auxiliar General'!AH$4,'Lista Puestos Valorados'!$B$10:$BK$10,0),0)="","No relevante",VLOOKUP($B396,'Lista Puestos Valorados'!$B$11:$BK$510,MATCH('Auxiliar General'!AH$4,'Lista Puestos Valorados'!$B$10:$BK$10,0),0))</f>
        <v>No relevante</v>
      </c>
      <c r="AO396" s="26">
        <f>+HLOOKUP(AN396,Sistema_Puntos!$Q$5:$Y$43,'Auxiliar General'!AJ$5,FALSE)</f>
        <v>0</v>
      </c>
      <c r="AP396" s="26" t="str">
        <f>+IF(VLOOKUP($B396,'Lista Puestos Valorados'!$B$11:$BK$510,MATCH('Auxiliar General'!AJ$4,'Lista Puestos Valorados'!$B$10:$BK$10,0),0)="","No relevante",VLOOKUP($B396,'Lista Puestos Valorados'!$B$11:$BK$510,MATCH('Auxiliar General'!AJ$4,'Lista Puestos Valorados'!$B$10:$BK$10,0),0))</f>
        <v>No relevante</v>
      </c>
      <c r="AQ396" s="26">
        <f>+HLOOKUP(AP396,Sistema_Puntos!$Q$5:$Y$43,'Auxiliar General'!AL$5,FALSE)</f>
        <v>0</v>
      </c>
      <c r="AR396" s="26" t="str">
        <f>+IF(VLOOKUP($B396,'Lista Puestos Valorados'!$B$11:$BK$510,MATCH('Auxiliar General'!AL$4,'Lista Puestos Valorados'!$B$10:$BK$10,0),0)="","No relevante",VLOOKUP($B396,'Lista Puestos Valorados'!$B$11:$BK$510,MATCH('Auxiliar General'!AL$4,'Lista Puestos Valorados'!$B$10:$BK$10,0),0))</f>
        <v>No relevante</v>
      </c>
      <c r="AS396" s="26">
        <f>+HLOOKUP(AR396,Sistema_Puntos!$Q$5:$Y$43,'Auxiliar General'!AN$5,FALSE)</f>
        <v>0</v>
      </c>
      <c r="AT396" s="26" t="str">
        <f>+IF(VLOOKUP($B396,'Lista Puestos Valorados'!$B$11:$BK$510,MATCH('Auxiliar General'!AN$4,'Lista Puestos Valorados'!$B$10:$BK$10,0),0)="","No relevante",VLOOKUP($B396,'Lista Puestos Valorados'!$B$11:$BK$510,MATCH('Auxiliar General'!AN$4,'Lista Puestos Valorados'!$B$10:$BK$10,0),0))</f>
        <v>No relevante</v>
      </c>
      <c r="AU396" s="26">
        <f>+HLOOKUP(AT396,Sistema_Puntos!$Q$5:$Y$43,'Auxiliar General'!AP$5,FALSE)</f>
        <v>0</v>
      </c>
      <c r="AV396" s="26" t="str">
        <f>+IF(VLOOKUP($B396,'Lista Puestos Valorados'!$B$11:$BK$510,MATCH('Auxiliar General'!AP$4,'Lista Puestos Valorados'!$B$10:$BK$10,0),0)="","No relevante",VLOOKUP($B396,'Lista Puestos Valorados'!$B$11:$BK$510,MATCH('Auxiliar General'!AP$4,'Lista Puestos Valorados'!$B$10:$BK$10,0),0))</f>
        <v>No relevante</v>
      </c>
      <c r="AW396" s="26">
        <f>+HLOOKUP(AV396,Sistema_Puntos!$Q$5:$Y$43,'Auxiliar General'!AR$5,FALSE)</f>
        <v>0</v>
      </c>
      <c r="AX396" s="26" t="str">
        <f>+IF(VLOOKUP($B396,'Lista Puestos Valorados'!$B$11:$BK$510,MATCH('Auxiliar General'!AR$4,'Lista Puestos Valorados'!$B$10:$BK$10,0),0)="","No relevante",VLOOKUP($B396,'Lista Puestos Valorados'!$B$11:$BK$510,MATCH('Auxiliar General'!AR$4,'Lista Puestos Valorados'!$B$10:$BK$10,0),0))</f>
        <v>No relevante</v>
      </c>
      <c r="AY396" s="26">
        <f>+HLOOKUP(AX396,Sistema_Puntos!$Q$5:$Y$43,'Auxiliar General'!AT$5,FALSE)</f>
        <v>0</v>
      </c>
      <c r="AZ396" s="26" t="str">
        <f>+IF(VLOOKUP($B396,'Lista Puestos Valorados'!$B$11:$BK$510,MATCH('Auxiliar General'!AT$4,'Lista Puestos Valorados'!$B$10:$BK$10,0),0)="","No relevante",VLOOKUP($B396,'Lista Puestos Valorados'!$B$11:$BK$510,MATCH('Auxiliar General'!AT$4,'Lista Puestos Valorados'!$B$10:$BK$10,0),0))</f>
        <v>No relevante</v>
      </c>
      <c r="BA396" s="26">
        <f>+HLOOKUP(AZ396,Sistema_Puntos!$Q$5:$Y$43,'Auxiliar General'!AV$5,FALSE)</f>
        <v>0</v>
      </c>
      <c r="BB396" s="26" t="str">
        <f>+IF(VLOOKUP($B396,'Lista Puestos Valorados'!$B$11:$BK$510,MATCH('Auxiliar General'!AV$4,'Lista Puestos Valorados'!$B$10:$BK$10,0),0)="","No relevante",VLOOKUP($B396,'Lista Puestos Valorados'!$B$11:$BK$510,MATCH('Auxiliar General'!AV$4,'Lista Puestos Valorados'!$B$10:$BK$10,0),0))</f>
        <v>No relevante</v>
      </c>
      <c r="BC396" s="26">
        <f>+HLOOKUP(BB396,Sistema_Puntos!$Q$5:$Y$43,'Auxiliar General'!AX$5,FALSE)</f>
        <v>0</v>
      </c>
      <c r="BD396" s="26" t="str">
        <f>+IF(VLOOKUP($B396,'Lista Puestos Valorados'!$B$11:$BK$510,MATCH('Auxiliar General'!AX$4,'Lista Puestos Valorados'!$B$10:$BK$10,0),0)="","No relevante",VLOOKUP($B396,'Lista Puestos Valorados'!$B$11:$BK$510,MATCH('Auxiliar General'!AX$4,'Lista Puestos Valorados'!$B$10:$BK$10,0),0))</f>
        <v>No relevante</v>
      </c>
      <c r="BE396" s="26">
        <f>+HLOOKUP(BD396,Sistema_Puntos!$Q$5:$Y$43,'Auxiliar General'!AZ$5,FALSE)</f>
        <v>0</v>
      </c>
      <c r="BF396" s="26" t="str">
        <f>+IF(VLOOKUP($B396,'Lista Puestos Valorados'!$B$11:$BK$510,MATCH('Auxiliar General'!AZ$4,'Lista Puestos Valorados'!$B$10:$BK$10,0),0)="","No relevante",VLOOKUP($B396,'Lista Puestos Valorados'!$B$11:$BK$510,MATCH('Auxiliar General'!AZ$4,'Lista Puestos Valorados'!$B$10:$BK$10,0),0))</f>
        <v>No relevante</v>
      </c>
      <c r="BG396" s="26">
        <f>+HLOOKUP(BF396,Sistema_Puntos!$Q$5:$Y$43,'Auxiliar General'!BB$5,FALSE)</f>
        <v>0</v>
      </c>
      <c r="BH396" s="26" t="str">
        <f>+IF(VLOOKUP($B396,'Lista Puestos Valorados'!$B$11:$BK$510,MATCH('Auxiliar General'!BB$4,'Lista Puestos Valorados'!$B$10:$BK$10,0),0)="","No relevante",VLOOKUP($B396,'Lista Puestos Valorados'!$B$11:$BK$510,MATCH('Auxiliar General'!BB$4,'Lista Puestos Valorados'!$B$10:$BK$10,0),0))</f>
        <v>No relevante</v>
      </c>
      <c r="BI396" s="26">
        <f>+HLOOKUP(BH396,Sistema_Puntos!$Q$5:$Y$43,'Auxiliar General'!BD$5,FALSE)</f>
        <v>0</v>
      </c>
      <c r="BJ396" s="26" t="str">
        <f>+IF(VLOOKUP($B396,'Lista Puestos Valorados'!$B$11:$BK$510,MATCH('Auxiliar General'!BD$4,'Lista Puestos Valorados'!$B$10:$BK$10,0),0)="","No relevante",VLOOKUP($B396,'Lista Puestos Valorados'!$B$11:$BK$510,MATCH('Auxiliar General'!BD$4,'Lista Puestos Valorados'!$B$10:$BK$10,0),0))</f>
        <v>No relevante</v>
      </c>
      <c r="BK396" s="26">
        <f>+HLOOKUP(BJ396,Sistema_Puntos!$Q$5:$Y$43,'Auxiliar General'!BF$5,FALSE)</f>
        <v>0</v>
      </c>
      <c r="BL396" s="26" t="str">
        <f>+IF(VLOOKUP($B396,'Lista Puestos Valorados'!$B$11:$BK$510,MATCH('Auxiliar General'!BF$4,'Lista Puestos Valorados'!$B$10:$BK$10,0),0)="","No relevante",VLOOKUP($B396,'Lista Puestos Valorados'!$B$11:$BK$510,MATCH('Auxiliar General'!BF$4,'Lista Puestos Valorados'!$B$10:$BK$10,0),0))</f>
        <v>No relevante</v>
      </c>
      <c r="BM396" s="26">
        <f>+HLOOKUP(BL396,Sistema_Puntos!$Q$5:$Y$43,'Auxiliar General'!BH$5,FALSE)</f>
        <v>0</v>
      </c>
      <c r="BN396" s="26" t="str">
        <f>+IF(VLOOKUP($B396,'Lista Puestos Valorados'!$B$11:$BK$510,MATCH('Auxiliar General'!BH$4,'Lista Puestos Valorados'!$B$10:$BK$10,0),0)="","No relevante",VLOOKUP($B396,'Lista Puestos Valorados'!$B$11:$BK$510,MATCH('Auxiliar General'!BH$4,'Lista Puestos Valorados'!$B$10:$BK$10,0),0))</f>
        <v>No relevante</v>
      </c>
      <c r="BO396" s="26">
        <f>+HLOOKUP(BN396,Sistema_Puntos!$Q$5:$Y$43,'Auxiliar General'!BJ$5,FALSE)</f>
        <v>0</v>
      </c>
      <c r="BP396" s="26" t="str">
        <f>+IF(VLOOKUP($B396,'Lista Puestos Valorados'!$B$11:$BK$510,MATCH('Auxiliar General'!BJ$4,'Lista Puestos Valorados'!$B$10:$BK$10,0),0)="","No relevante",VLOOKUP($B396,'Lista Puestos Valorados'!$B$11:$BK$510,MATCH('Auxiliar General'!BJ$4,'Lista Puestos Valorados'!$B$10:$BK$10,0),0))</f>
        <v>No relevante</v>
      </c>
      <c r="BQ396" s="26">
        <f>+HLOOKUP(BP396,Sistema_Puntos!$Q$5:$Y$43,'Auxiliar General'!BL$5,FALSE)</f>
        <v>0</v>
      </c>
      <c r="BR396" s="26" t="str">
        <f>+IF(VLOOKUP($B396,'Lista Puestos Valorados'!$B$11:$BK$510,MATCH('Auxiliar General'!BL$4,'Lista Puestos Valorados'!$B$10:$BK$10,0),0)="","No relevante",VLOOKUP($B396,'Lista Puestos Valorados'!$B$11:$BK$510,MATCH('Auxiliar General'!BL$4,'Lista Puestos Valorados'!$B$10:$BK$10,0),0))</f>
        <v>No relevante</v>
      </c>
      <c r="BS396" s="26">
        <f>+HLOOKUP(BR396,Sistema_Puntos!$Q$5:$Y$43,'Auxiliar General'!BN$5,FALSE)</f>
        <v>0</v>
      </c>
      <c r="BT396" s="26" t="str">
        <f>+IF(VLOOKUP($B396,'Lista Puestos Valorados'!$B$11:$BK$510,MATCH('Auxiliar General'!BN$4,'Lista Puestos Valorados'!$B$10:$BK$10,0),0)="","No relevante",VLOOKUP($B396,'Lista Puestos Valorados'!$B$11:$BK$510,MATCH('Auxiliar General'!BN$4,'Lista Puestos Valorados'!$B$10:$BK$10,0),0))</f>
        <v>No relevante</v>
      </c>
      <c r="BU396" s="26">
        <f>+HLOOKUP(BT396,Sistema_Puntos!$Q$5:$Y$43,'Auxiliar General'!BP$5,FALSE)</f>
        <v>0</v>
      </c>
      <c r="BV396" s="26" t="str">
        <f>+IF(VLOOKUP($B396,'Lista Puestos Valorados'!$B$11:$BK$510,MATCH('Auxiliar General'!BP$4,'Lista Puestos Valorados'!$B$10:$BK$10,0),0)="","No relevante",VLOOKUP($B396,'Lista Puestos Valorados'!$B$11:$BK$510,MATCH('Auxiliar General'!BP$4,'Lista Puestos Valorados'!$B$10:$BK$10,0),0))</f>
        <v>No relevante</v>
      </c>
      <c r="BW396" s="26">
        <f>+HLOOKUP(BV396,Sistema_Puntos!$Q$5:$Y$43,'Auxiliar General'!BR$5,FALSE)</f>
        <v>0</v>
      </c>
      <c r="BX396" s="26" t="str">
        <f>+IF(VLOOKUP($B396,'Lista Puestos Valorados'!$B$11:$BK$510,MATCH('Auxiliar General'!BR$4,'Lista Puestos Valorados'!$B$10:$BK$10,0),0)="","No relevante",VLOOKUP($B396,'Lista Puestos Valorados'!$B$11:$BK$510,MATCH('Auxiliar General'!BR$4,'Lista Puestos Valorados'!$B$10:$BK$10,0),0))</f>
        <v>No relevante</v>
      </c>
      <c r="BY396" s="26">
        <f>+HLOOKUP(BX396,Sistema_Puntos!$Q$5:$Y$43,'Auxiliar General'!BT$5,FALSE)</f>
        <v>0</v>
      </c>
      <c r="BZ396" s="26" t="str">
        <f>+IF(VLOOKUP($B396,'Lista Puestos Valorados'!$B$11:$BK$510,MATCH('Auxiliar General'!BT$4,'Lista Puestos Valorados'!$B$10:$BK$10,0),0)="","No relevante",VLOOKUP($B396,'Lista Puestos Valorados'!$B$11:$BK$510,MATCH('Auxiliar General'!BT$4,'Lista Puestos Valorados'!$B$10:$BK$10,0),0))</f>
        <v>No relevante</v>
      </c>
      <c r="CA396" s="26">
        <f>+HLOOKUP(BZ396,Sistema_Puntos!$Q$5:$Y$43,'Auxiliar General'!BV$5,FALSE)</f>
        <v>0</v>
      </c>
      <c r="CB396" s="26" t="str">
        <f>+IF(VLOOKUP($B396,'Lista Puestos Valorados'!$B$11:$BK$510,MATCH('Auxiliar General'!BV$4,'Lista Puestos Valorados'!$B$10:$BK$10,0),0)="","No relevante",VLOOKUP($B396,'Lista Puestos Valorados'!$B$11:$BK$510,MATCH('Auxiliar General'!BV$4,'Lista Puestos Valorados'!$B$10:$BK$10,0),0))</f>
        <v>No relevante</v>
      </c>
      <c r="CC396" s="26">
        <f>+HLOOKUP(CB396,Sistema_Puntos!$Q$5:$Y$43,'Auxiliar General'!BX$5,FALSE)</f>
        <v>0</v>
      </c>
      <c r="CD396" s="26" t="str">
        <f>+IF(VLOOKUP($B396,'Lista Puestos Valorados'!$B$11:$BK$510,MATCH('Auxiliar General'!BX$4,'Lista Puestos Valorados'!$B$10:$BK$10,0),0)="","No relevante",VLOOKUP($B396,'Lista Puestos Valorados'!$B$11:$BK$510,MATCH('Auxiliar General'!BX$4,'Lista Puestos Valorados'!$B$10:$BK$10,0),0))</f>
        <v>No relevante</v>
      </c>
      <c r="CE396" s="26">
        <f>+HLOOKUP(CD396,Sistema_Puntos!$Q$5:$Y$43,'Auxiliar General'!BZ$5,FALSE)</f>
        <v>0</v>
      </c>
      <c r="CF396" s="26" t="str">
        <f>+IF(VLOOKUP($B396,'Lista Puestos Valorados'!$B$11:$BK$510,MATCH('Auxiliar General'!BZ$4,'Lista Puestos Valorados'!$B$10:$BK$10,0),0)="","No relevante",VLOOKUP($B396,'Lista Puestos Valorados'!$B$11:$BK$510,MATCH('Auxiliar General'!BZ$4,'Lista Puestos Valorados'!$B$10:$BK$10,0),0))</f>
        <v>No relevante</v>
      </c>
      <c r="CG396" s="26">
        <f>+HLOOKUP(CF396,Sistema_Puntos!$Q$5:$Y$43,'Auxiliar General'!CB$5,FALSE)</f>
        <v>0</v>
      </c>
      <c r="CH396" s="29"/>
      <c r="CI396" s="29"/>
    </row>
    <row r="397" spans="2:87" ht="17.55" customHeight="1">
      <c r="B397" s="26">
        <f>+'Listado de Puestos'!B397</f>
        <v>387</v>
      </c>
      <c r="C397" s="26" t="str">
        <f>+IF('Lista Puestos Valorados'!C397="","",'Lista Puestos Valorados'!C397)</f>
        <v/>
      </c>
      <c r="D397" s="26" t="str">
        <f>+IF('Lista Puestos Valorados'!D397="","",'Lista Puestos Valorados'!D397)</f>
        <v/>
      </c>
      <c r="E397" s="26" t="str">
        <f>+IF('Lista Puestos Valorados'!E397="","",'Lista Puestos Valorados'!E397)</f>
        <v/>
      </c>
      <c r="F397" s="26" t="str">
        <f>+IF('Lista Puestos Valorados'!F397="","",'Lista Puestos Valorados'!F397)</f>
        <v/>
      </c>
      <c r="G397" s="26" t="str">
        <f>+IF('Lista Puestos Valorados'!G397="","",'Lista Puestos Valorados'!G397)</f>
        <v/>
      </c>
      <c r="H397" s="26" t="str">
        <f>+IF('Lista Puestos Valorados'!H397="","",'Lista Puestos Valorados'!H397)</f>
        <v/>
      </c>
      <c r="I397" s="26" t="str">
        <f>+IF('Lista Puestos Valorados'!I397="","",'Lista Puestos Valorados'!I397)</f>
        <v/>
      </c>
      <c r="J397" s="118" t="e">
        <f t="array" ref="J397">+IF(L397="","",_xlfn.IFS(L397&lt;='Cortes de Agrupacion'!$F$15,'Cortes de Agrupacion'!$E$15,'Resultados General'!L397&lt;='Cortes de Agrupacion'!$F$14,'Cortes de Agrupacion'!$E$14,'Resultados General'!L397&lt;='Cortes de Agrupacion'!$F$13,'Cortes de Agrupacion'!$E$13,L397&lt;='Cortes de Agrupacion'!$F$12,'Cortes de Agrupacion'!$E$12,'Resultados General'!L397&lt;='Cortes de Agrupacion'!$F$11,'Cortes de Agrupacion'!$E$11,'Resultados General'!L397&lt;='Cortes de Agrupacion'!$F$10,'Cortes de Agrupacion'!$E$10,'Resultados General'!L397&lt;='Cortes de Agrupacion'!$F$9,'Cortes de Agrupacion'!$E$9,'Resultados General'!L397&lt;='Cortes de Agrupacion'!$F$8,'Cortes de Agrupacion'!$E$8,'Resultados General'!L397&lt;='Cortes de Agrupacion'!$F$7,'Cortes de Agrupacion'!$E$7,'Resultados General'!L397&lt;='Cortes de Agrupacion'!$F$6,'Cortes de Agrupacion'!$E$6))</f>
        <v>#VALUE!</v>
      </c>
      <c r="K397" s="118" t="str">
        <f t="shared" si="12"/>
        <v/>
      </c>
      <c r="L397" s="124" t="e">
        <f>#VALUE!</f>
        <v>#VALUE!</v>
      </c>
      <c r="M397" s="26" t="e">
        <f ca="1">+_xlfn.IFNA(VLOOKUP(C397,'Distribución de puestos'!$B$8:$I$507,8,0),"")</f>
        <v>#NAME?</v>
      </c>
      <c r="N397" s="26" t="str">
        <f>+IF(VLOOKUP($B397,'Lista Puestos Valorados'!$B$11:$BK$510,MATCH('Auxiliar General'!H$4,'Lista Puestos Valorados'!$B$10:$BK$10,0),0)="","No relevante",VLOOKUP($B397,'Lista Puestos Valorados'!$B$11:$BK$510,MATCH('Auxiliar General'!H$4,'Lista Puestos Valorados'!$B$10:$BK$10,0),0))</f>
        <v>No relevante</v>
      </c>
      <c r="O397" s="26">
        <f>+HLOOKUP(N397,Sistema_Puntos!$Q$5:$Y$43,'Auxiliar General'!J$5,FALSE)</f>
        <v>0</v>
      </c>
      <c r="P397" s="26" t="str">
        <f>+IF(VLOOKUP($B397,'Lista Puestos Valorados'!$B$11:$BK$510,MATCH('Auxiliar General'!J$4,'Lista Puestos Valorados'!$B$10:$BK$10,0),0)="","No relevante",VLOOKUP($B397,'Lista Puestos Valorados'!$B$11:$BK$510,MATCH('Auxiliar General'!J$4,'Lista Puestos Valorados'!$B$10:$BK$10,0),0))</f>
        <v>No relevante</v>
      </c>
      <c r="Q397" s="26">
        <f>+HLOOKUP(P397,Sistema_Puntos!$Q$5:$Y$43,'Auxiliar General'!L$5,FALSE)</f>
        <v>0</v>
      </c>
      <c r="R397" s="26" t="str">
        <f>+IF(VLOOKUP($B397,'Lista Puestos Valorados'!$B$11:$BK$510,MATCH('Auxiliar General'!L$4,'Lista Puestos Valorados'!$B$10:$BK$10,0),0)="","No relevante",VLOOKUP($B397,'Lista Puestos Valorados'!$B$11:$BK$510,MATCH('Auxiliar General'!L$4,'Lista Puestos Valorados'!$B$10:$BK$10,0),0))</f>
        <v>No relevante</v>
      </c>
      <c r="S397" s="26">
        <f>+HLOOKUP(R397,Sistema_Puntos!$Q$5:$Y$43,'Auxiliar General'!N$5,FALSE)</f>
        <v>0</v>
      </c>
      <c r="T397" s="26" t="str">
        <f>+IF(VLOOKUP($B397,'Lista Puestos Valorados'!$B$11:$BK$510,MATCH('Auxiliar General'!N$4,'Lista Puestos Valorados'!$B$10:$BK$10,0),0)="","No relevante",VLOOKUP($B397,'Lista Puestos Valorados'!$B$11:$BK$510,MATCH('Auxiliar General'!N$4,'Lista Puestos Valorados'!$B$10:$BK$10,0),0))</f>
        <v>No relevante</v>
      </c>
      <c r="U397" s="26">
        <f>+HLOOKUP(T397,Sistema_Puntos!$Q$5:$Y$43,'Auxiliar General'!P$5,FALSE)</f>
        <v>0</v>
      </c>
      <c r="V397" s="26" t="str">
        <f>+IF(VLOOKUP($B397,'Lista Puestos Valorados'!$B$11:$BK$510,MATCH('Auxiliar General'!P$4,'Lista Puestos Valorados'!$B$10:$BK$10,0),0)="","No relevante",VLOOKUP($B397,'Lista Puestos Valorados'!$B$11:$BK$510,MATCH('Auxiliar General'!P$4,'Lista Puestos Valorados'!$B$10:$BK$10,0),0))</f>
        <v>No relevante</v>
      </c>
      <c r="W397" s="26">
        <f>+HLOOKUP(V397,Sistema_Puntos!$Q$5:$Y$43,'Auxiliar General'!R$5,FALSE)</f>
        <v>0</v>
      </c>
      <c r="X397" s="26" t="str">
        <f>+IF(VLOOKUP($B397,'Lista Puestos Valorados'!$B$11:$BK$510,MATCH('Auxiliar General'!R$4,'Lista Puestos Valorados'!$B$10:$BK$10,0),0)="","No relevante",VLOOKUP($B397,'Lista Puestos Valorados'!$B$11:$BK$510,MATCH('Auxiliar General'!R$4,'Lista Puestos Valorados'!$B$10:$BK$10,0),0))</f>
        <v>No relevante</v>
      </c>
      <c r="Y397" s="26">
        <f>+HLOOKUP(X397,Sistema_Puntos!$Q$5:$Y$43,'Auxiliar General'!T$5,FALSE)</f>
        <v>0</v>
      </c>
      <c r="Z397" s="26" t="str">
        <f>+IF(VLOOKUP($B397,'Lista Puestos Valorados'!$B$11:$BK$510,MATCH('Auxiliar General'!T$4,'Lista Puestos Valorados'!$B$10:$BK$10,0),0)="","No relevante",VLOOKUP($B397,'Lista Puestos Valorados'!$B$11:$BK$510,MATCH('Auxiliar General'!T$4,'Lista Puestos Valorados'!$B$10:$BK$10,0),0))</f>
        <v>No relevante</v>
      </c>
      <c r="AA397" s="26">
        <f>+HLOOKUP(Z397,Sistema_Puntos!$Q$5:$Y$43,'Auxiliar General'!V$5,FALSE)</f>
        <v>0</v>
      </c>
      <c r="AB397" s="26" t="str">
        <f>+IF(VLOOKUP($B397,'Lista Puestos Valorados'!$B$11:$BK$510,MATCH('Auxiliar General'!V$4,'Lista Puestos Valorados'!$B$10:$BK$10,0),0)="","No relevante",VLOOKUP($B397,'Lista Puestos Valorados'!$B$11:$BK$510,MATCH('Auxiliar General'!V$4,'Lista Puestos Valorados'!$B$10:$BK$10,0),0))</f>
        <v>No relevante</v>
      </c>
      <c r="AC397" s="26">
        <f>+HLOOKUP(AB397,Sistema_Puntos!$Q$5:$Y$43,'Auxiliar General'!X$5,FALSE)</f>
        <v>0</v>
      </c>
      <c r="AD397" s="26" t="str">
        <f>+IF(VLOOKUP($B397,'Lista Puestos Valorados'!$B$11:$BK$510,MATCH('Auxiliar General'!X$4,'Lista Puestos Valorados'!$B$10:$BK$10,0),0)="","No relevante",VLOOKUP($B397,'Lista Puestos Valorados'!$B$11:$BK$510,MATCH('Auxiliar General'!X$4,'Lista Puestos Valorados'!$B$10:$BK$10,0),0))</f>
        <v>No relevante</v>
      </c>
      <c r="AE397" s="26">
        <f>+HLOOKUP(AD397,Sistema_Puntos!$Q$5:$Y$43,'Auxiliar General'!Z$5,FALSE)</f>
        <v>0</v>
      </c>
      <c r="AF397" s="26" t="str">
        <f>+IF(VLOOKUP($B397,'Lista Puestos Valorados'!$B$11:$BK$510,MATCH('Auxiliar General'!Z$4,'Lista Puestos Valorados'!$B$10:$BK$10,0),0)="","No relevante",VLOOKUP($B397,'Lista Puestos Valorados'!$B$11:$BK$510,MATCH('Auxiliar General'!Z$4,'Lista Puestos Valorados'!$B$10:$BK$10,0),0))</f>
        <v>No relevante</v>
      </c>
      <c r="AG397" s="26">
        <f>+HLOOKUP(AF397,Sistema_Puntos!$Q$5:$Y$43,'Auxiliar General'!AB$5,FALSE)</f>
        <v>0</v>
      </c>
      <c r="AH397" s="26" t="str">
        <f>+IF(VLOOKUP($B397,'Lista Puestos Valorados'!$B$11:$BK$510,MATCH('Auxiliar General'!AB$4,'Lista Puestos Valorados'!$B$10:$BK$10,0),0)="","No relevante",VLOOKUP($B397,'Lista Puestos Valorados'!$B$11:$BK$510,MATCH('Auxiliar General'!AB$4,'Lista Puestos Valorados'!$B$10:$BK$10,0),0))</f>
        <v>No relevante</v>
      </c>
      <c r="AI397" s="26">
        <f>+HLOOKUP(AH397,Sistema_Puntos!$Q$5:$Y$43,'Auxiliar General'!AD$5,FALSE)</f>
        <v>0</v>
      </c>
      <c r="AJ397" s="26" t="str">
        <f>+IF(VLOOKUP($B397,'Lista Puestos Valorados'!$B$11:$BK$510,MATCH('Auxiliar General'!AD$4,'Lista Puestos Valorados'!$B$10:$BK$10,0),0)="","No relevante",VLOOKUP($B397,'Lista Puestos Valorados'!$B$11:$BK$510,MATCH('Auxiliar General'!AD$4,'Lista Puestos Valorados'!$B$10:$BK$10,0),0))</f>
        <v>No relevante</v>
      </c>
      <c r="AK397" s="26">
        <f>+HLOOKUP(AJ397,Sistema_Puntos!$Q$5:$Y$43,'Auxiliar General'!AF$5,FALSE)</f>
        <v>0</v>
      </c>
      <c r="AL397" s="26" t="str">
        <f>+IF(VLOOKUP($B397,'Lista Puestos Valorados'!$B$11:$BK$510,MATCH('Auxiliar General'!AF$4,'Lista Puestos Valorados'!$B$10:$BK$10,0),0)="","No relevante",VLOOKUP($B397,'Lista Puestos Valorados'!$B$11:$BK$510,MATCH('Auxiliar General'!AF$4,'Lista Puestos Valorados'!$B$10:$BK$10,0),0))</f>
        <v>No relevante</v>
      </c>
      <c r="AM397" s="26">
        <f>+HLOOKUP(AL397,Sistema_Puntos!$Q$5:$Y$43,'Auxiliar General'!AH$5,FALSE)</f>
        <v>0</v>
      </c>
      <c r="AN397" s="26" t="str">
        <f>+IF(VLOOKUP($B397,'Lista Puestos Valorados'!$B$11:$BK$510,MATCH('Auxiliar General'!AH$4,'Lista Puestos Valorados'!$B$10:$BK$10,0),0)="","No relevante",VLOOKUP($B397,'Lista Puestos Valorados'!$B$11:$BK$510,MATCH('Auxiliar General'!AH$4,'Lista Puestos Valorados'!$B$10:$BK$10,0),0))</f>
        <v>No relevante</v>
      </c>
      <c r="AO397" s="26">
        <f>+HLOOKUP(AN397,Sistema_Puntos!$Q$5:$Y$43,'Auxiliar General'!AJ$5,FALSE)</f>
        <v>0</v>
      </c>
      <c r="AP397" s="26" t="str">
        <f>+IF(VLOOKUP($B397,'Lista Puestos Valorados'!$B$11:$BK$510,MATCH('Auxiliar General'!AJ$4,'Lista Puestos Valorados'!$B$10:$BK$10,0),0)="","No relevante",VLOOKUP($B397,'Lista Puestos Valorados'!$B$11:$BK$510,MATCH('Auxiliar General'!AJ$4,'Lista Puestos Valorados'!$B$10:$BK$10,0),0))</f>
        <v>No relevante</v>
      </c>
      <c r="AQ397" s="26">
        <f>+HLOOKUP(AP397,Sistema_Puntos!$Q$5:$Y$43,'Auxiliar General'!AL$5,FALSE)</f>
        <v>0</v>
      </c>
      <c r="AR397" s="26" t="str">
        <f>+IF(VLOOKUP($B397,'Lista Puestos Valorados'!$B$11:$BK$510,MATCH('Auxiliar General'!AL$4,'Lista Puestos Valorados'!$B$10:$BK$10,0),0)="","No relevante",VLOOKUP($B397,'Lista Puestos Valorados'!$B$11:$BK$510,MATCH('Auxiliar General'!AL$4,'Lista Puestos Valorados'!$B$10:$BK$10,0),0))</f>
        <v>No relevante</v>
      </c>
      <c r="AS397" s="26">
        <f>+HLOOKUP(AR397,Sistema_Puntos!$Q$5:$Y$43,'Auxiliar General'!AN$5,FALSE)</f>
        <v>0</v>
      </c>
      <c r="AT397" s="26" t="str">
        <f>+IF(VLOOKUP($B397,'Lista Puestos Valorados'!$B$11:$BK$510,MATCH('Auxiliar General'!AN$4,'Lista Puestos Valorados'!$B$10:$BK$10,0),0)="","No relevante",VLOOKUP($B397,'Lista Puestos Valorados'!$B$11:$BK$510,MATCH('Auxiliar General'!AN$4,'Lista Puestos Valorados'!$B$10:$BK$10,0),0))</f>
        <v>No relevante</v>
      </c>
      <c r="AU397" s="26">
        <f>+HLOOKUP(AT397,Sistema_Puntos!$Q$5:$Y$43,'Auxiliar General'!AP$5,FALSE)</f>
        <v>0</v>
      </c>
      <c r="AV397" s="26" t="str">
        <f>+IF(VLOOKUP($B397,'Lista Puestos Valorados'!$B$11:$BK$510,MATCH('Auxiliar General'!AP$4,'Lista Puestos Valorados'!$B$10:$BK$10,0),0)="","No relevante",VLOOKUP($B397,'Lista Puestos Valorados'!$B$11:$BK$510,MATCH('Auxiliar General'!AP$4,'Lista Puestos Valorados'!$B$10:$BK$10,0),0))</f>
        <v>No relevante</v>
      </c>
      <c r="AW397" s="26">
        <f>+HLOOKUP(AV397,Sistema_Puntos!$Q$5:$Y$43,'Auxiliar General'!AR$5,FALSE)</f>
        <v>0</v>
      </c>
      <c r="AX397" s="26" t="str">
        <f>+IF(VLOOKUP($B397,'Lista Puestos Valorados'!$B$11:$BK$510,MATCH('Auxiliar General'!AR$4,'Lista Puestos Valorados'!$B$10:$BK$10,0),0)="","No relevante",VLOOKUP($B397,'Lista Puestos Valorados'!$B$11:$BK$510,MATCH('Auxiliar General'!AR$4,'Lista Puestos Valorados'!$B$10:$BK$10,0),0))</f>
        <v>No relevante</v>
      </c>
      <c r="AY397" s="26">
        <f>+HLOOKUP(AX397,Sistema_Puntos!$Q$5:$Y$43,'Auxiliar General'!AT$5,FALSE)</f>
        <v>0</v>
      </c>
      <c r="AZ397" s="26" t="str">
        <f>+IF(VLOOKUP($B397,'Lista Puestos Valorados'!$B$11:$BK$510,MATCH('Auxiliar General'!AT$4,'Lista Puestos Valorados'!$B$10:$BK$10,0),0)="","No relevante",VLOOKUP($B397,'Lista Puestos Valorados'!$B$11:$BK$510,MATCH('Auxiliar General'!AT$4,'Lista Puestos Valorados'!$B$10:$BK$10,0),0))</f>
        <v>No relevante</v>
      </c>
      <c r="BA397" s="26">
        <f>+HLOOKUP(AZ397,Sistema_Puntos!$Q$5:$Y$43,'Auxiliar General'!AV$5,FALSE)</f>
        <v>0</v>
      </c>
      <c r="BB397" s="26" t="str">
        <f>+IF(VLOOKUP($B397,'Lista Puestos Valorados'!$B$11:$BK$510,MATCH('Auxiliar General'!AV$4,'Lista Puestos Valorados'!$B$10:$BK$10,0),0)="","No relevante",VLOOKUP($B397,'Lista Puestos Valorados'!$B$11:$BK$510,MATCH('Auxiliar General'!AV$4,'Lista Puestos Valorados'!$B$10:$BK$10,0),0))</f>
        <v>No relevante</v>
      </c>
      <c r="BC397" s="26">
        <f>+HLOOKUP(BB397,Sistema_Puntos!$Q$5:$Y$43,'Auxiliar General'!AX$5,FALSE)</f>
        <v>0</v>
      </c>
      <c r="BD397" s="26" t="str">
        <f>+IF(VLOOKUP($B397,'Lista Puestos Valorados'!$B$11:$BK$510,MATCH('Auxiliar General'!AX$4,'Lista Puestos Valorados'!$B$10:$BK$10,0),0)="","No relevante",VLOOKUP($B397,'Lista Puestos Valorados'!$B$11:$BK$510,MATCH('Auxiliar General'!AX$4,'Lista Puestos Valorados'!$B$10:$BK$10,0),0))</f>
        <v>No relevante</v>
      </c>
      <c r="BE397" s="26">
        <f>+HLOOKUP(BD397,Sistema_Puntos!$Q$5:$Y$43,'Auxiliar General'!AZ$5,FALSE)</f>
        <v>0</v>
      </c>
      <c r="BF397" s="26" t="str">
        <f>+IF(VLOOKUP($B397,'Lista Puestos Valorados'!$B$11:$BK$510,MATCH('Auxiliar General'!AZ$4,'Lista Puestos Valorados'!$B$10:$BK$10,0),0)="","No relevante",VLOOKUP($B397,'Lista Puestos Valorados'!$B$11:$BK$510,MATCH('Auxiliar General'!AZ$4,'Lista Puestos Valorados'!$B$10:$BK$10,0),0))</f>
        <v>No relevante</v>
      </c>
      <c r="BG397" s="26">
        <f>+HLOOKUP(BF397,Sistema_Puntos!$Q$5:$Y$43,'Auxiliar General'!BB$5,FALSE)</f>
        <v>0</v>
      </c>
      <c r="BH397" s="26" t="str">
        <f>+IF(VLOOKUP($B397,'Lista Puestos Valorados'!$B$11:$BK$510,MATCH('Auxiliar General'!BB$4,'Lista Puestos Valorados'!$B$10:$BK$10,0),0)="","No relevante",VLOOKUP($B397,'Lista Puestos Valorados'!$B$11:$BK$510,MATCH('Auxiliar General'!BB$4,'Lista Puestos Valorados'!$B$10:$BK$10,0),0))</f>
        <v>No relevante</v>
      </c>
      <c r="BI397" s="26">
        <f>+HLOOKUP(BH397,Sistema_Puntos!$Q$5:$Y$43,'Auxiliar General'!BD$5,FALSE)</f>
        <v>0</v>
      </c>
      <c r="BJ397" s="26" t="str">
        <f>+IF(VLOOKUP($B397,'Lista Puestos Valorados'!$B$11:$BK$510,MATCH('Auxiliar General'!BD$4,'Lista Puestos Valorados'!$B$10:$BK$10,0),0)="","No relevante",VLOOKUP($B397,'Lista Puestos Valorados'!$B$11:$BK$510,MATCH('Auxiliar General'!BD$4,'Lista Puestos Valorados'!$B$10:$BK$10,0),0))</f>
        <v>No relevante</v>
      </c>
      <c r="BK397" s="26">
        <f>+HLOOKUP(BJ397,Sistema_Puntos!$Q$5:$Y$43,'Auxiliar General'!BF$5,FALSE)</f>
        <v>0</v>
      </c>
      <c r="BL397" s="26" t="str">
        <f>+IF(VLOOKUP($B397,'Lista Puestos Valorados'!$B$11:$BK$510,MATCH('Auxiliar General'!BF$4,'Lista Puestos Valorados'!$B$10:$BK$10,0),0)="","No relevante",VLOOKUP($B397,'Lista Puestos Valorados'!$B$11:$BK$510,MATCH('Auxiliar General'!BF$4,'Lista Puestos Valorados'!$B$10:$BK$10,0),0))</f>
        <v>No relevante</v>
      </c>
      <c r="BM397" s="26">
        <f>+HLOOKUP(BL397,Sistema_Puntos!$Q$5:$Y$43,'Auxiliar General'!BH$5,FALSE)</f>
        <v>0</v>
      </c>
      <c r="BN397" s="26" t="str">
        <f>+IF(VLOOKUP($B397,'Lista Puestos Valorados'!$B$11:$BK$510,MATCH('Auxiliar General'!BH$4,'Lista Puestos Valorados'!$B$10:$BK$10,0),0)="","No relevante",VLOOKUP($B397,'Lista Puestos Valorados'!$B$11:$BK$510,MATCH('Auxiliar General'!BH$4,'Lista Puestos Valorados'!$B$10:$BK$10,0),0))</f>
        <v>No relevante</v>
      </c>
      <c r="BO397" s="26">
        <f>+HLOOKUP(BN397,Sistema_Puntos!$Q$5:$Y$43,'Auxiliar General'!BJ$5,FALSE)</f>
        <v>0</v>
      </c>
      <c r="BP397" s="26" t="str">
        <f>+IF(VLOOKUP($B397,'Lista Puestos Valorados'!$B$11:$BK$510,MATCH('Auxiliar General'!BJ$4,'Lista Puestos Valorados'!$B$10:$BK$10,0),0)="","No relevante",VLOOKUP($B397,'Lista Puestos Valorados'!$B$11:$BK$510,MATCH('Auxiliar General'!BJ$4,'Lista Puestos Valorados'!$B$10:$BK$10,0),0))</f>
        <v>No relevante</v>
      </c>
      <c r="BQ397" s="26">
        <f>+HLOOKUP(BP397,Sistema_Puntos!$Q$5:$Y$43,'Auxiliar General'!BL$5,FALSE)</f>
        <v>0</v>
      </c>
      <c r="BR397" s="26" t="str">
        <f>+IF(VLOOKUP($B397,'Lista Puestos Valorados'!$B$11:$BK$510,MATCH('Auxiliar General'!BL$4,'Lista Puestos Valorados'!$B$10:$BK$10,0),0)="","No relevante",VLOOKUP($B397,'Lista Puestos Valorados'!$B$11:$BK$510,MATCH('Auxiliar General'!BL$4,'Lista Puestos Valorados'!$B$10:$BK$10,0),0))</f>
        <v>No relevante</v>
      </c>
      <c r="BS397" s="26">
        <f>+HLOOKUP(BR397,Sistema_Puntos!$Q$5:$Y$43,'Auxiliar General'!BN$5,FALSE)</f>
        <v>0</v>
      </c>
      <c r="BT397" s="26" t="str">
        <f>+IF(VLOOKUP($B397,'Lista Puestos Valorados'!$B$11:$BK$510,MATCH('Auxiliar General'!BN$4,'Lista Puestos Valorados'!$B$10:$BK$10,0),0)="","No relevante",VLOOKUP($B397,'Lista Puestos Valorados'!$B$11:$BK$510,MATCH('Auxiliar General'!BN$4,'Lista Puestos Valorados'!$B$10:$BK$10,0),0))</f>
        <v>No relevante</v>
      </c>
      <c r="BU397" s="26">
        <f>+HLOOKUP(BT397,Sistema_Puntos!$Q$5:$Y$43,'Auxiliar General'!BP$5,FALSE)</f>
        <v>0</v>
      </c>
      <c r="BV397" s="26" t="str">
        <f>+IF(VLOOKUP($B397,'Lista Puestos Valorados'!$B$11:$BK$510,MATCH('Auxiliar General'!BP$4,'Lista Puestos Valorados'!$B$10:$BK$10,0),0)="","No relevante",VLOOKUP($B397,'Lista Puestos Valorados'!$B$11:$BK$510,MATCH('Auxiliar General'!BP$4,'Lista Puestos Valorados'!$B$10:$BK$10,0),0))</f>
        <v>No relevante</v>
      </c>
      <c r="BW397" s="26">
        <f>+HLOOKUP(BV397,Sistema_Puntos!$Q$5:$Y$43,'Auxiliar General'!BR$5,FALSE)</f>
        <v>0</v>
      </c>
      <c r="BX397" s="26" t="str">
        <f>+IF(VLOOKUP($B397,'Lista Puestos Valorados'!$B$11:$BK$510,MATCH('Auxiliar General'!BR$4,'Lista Puestos Valorados'!$B$10:$BK$10,0),0)="","No relevante",VLOOKUP($B397,'Lista Puestos Valorados'!$B$11:$BK$510,MATCH('Auxiliar General'!BR$4,'Lista Puestos Valorados'!$B$10:$BK$10,0),0))</f>
        <v>No relevante</v>
      </c>
      <c r="BY397" s="26">
        <f>+HLOOKUP(BX397,Sistema_Puntos!$Q$5:$Y$43,'Auxiliar General'!BT$5,FALSE)</f>
        <v>0</v>
      </c>
      <c r="BZ397" s="26" t="str">
        <f>+IF(VLOOKUP($B397,'Lista Puestos Valorados'!$B$11:$BK$510,MATCH('Auxiliar General'!BT$4,'Lista Puestos Valorados'!$B$10:$BK$10,0),0)="","No relevante",VLOOKUP($B397,'Lista Puestos Valorados'!$B$11:$BK$510,MATCH('Auxiliar General'!BT$4,'Lista Puestos Valorados'!$B$10:$BK$10,0),0))</f>
        <v>No relevante</v>
      </c>
      <c r="CA397" s="26">
        <f>+HLOOKUP(BZ397,Sistema_Puntos!$Q$5:$Y$43,'Auxiliar General'!BV$5,FALSE)</f>
        <v>0</v>
      </c>
      <c r="CB397" s="26" t="str">
        <f>+IF(VLOOKUP($B397,'Lista Puestos Valorados'!$B$11:$BK$510,MATCH('Auxiliar General'!BV$4,'Lista Puestos Valorados'!$B$10:$BK$10,0),0)="","No relevante",VLOOKUP($B397,'Lista Puestos Valorados'!$B$11:$BK$510,MATCH('Auxiliar General'!BV$4,'Lista Puestos Valorados'!$B$10:$BK$10,0),0))</f>
        <v>No relevante</v>
      </c>
      <c r="CC397" s="26">
        <f>+HLOOKUP(CB397,Sistema_Puntos!$Q$5:$Y$43,'Auxiliar General'!BX$5,FALSE)</f>
        <v>0</v>
      </c>
      <c r="CD397" s="26" t="str">
        <f>+IF(VLOOKUP($B397,'Lista Puestos Valorados'!$B$11:$BK$510,MATCH('Auxiliar General'!BX$4,'Lista Puestos Valorados'!$B$10:$BK$10,0),0)="","No relevante",VLOOKUP($B397,'Lista Puestos Valorados'!$B$11:$BK$510,MATCH('Auxiliar General'!BX$4,'Lista Puestos Valorados'!$B$10:$BK$10,0),0))</f>
        <v>No relevante</v>
      </c>
      <c r="CE397" s="26">
        <f>+HLOOKUP(CD397,Sistema_Puntos!$Q$5:$Y$43,'Auxiliar General'!BZ$5,FALSE)</f>
        <v>0</v>
      </c>
      <c r="CF397" s="26" t="str">
        <f>+IF(VLOOKUP($B397,'Lista Puestos Valorados'!$B$11:$BK$510,MATCH('Auxiliar General'!BZ$4,'Lista Puestos Valorados'!$B$10:$BK$10,0),0)="","No relevante",VLOOKUP($B397,'Lista Puestos Valorados'!$B$11:$BK$510,MATCH('Auxiliar General'!BZ$4,'Lista Puestos Valorados'!$B$10:$BK$10,0),0))</f>
        <v>No relevante</v>
      </c>
      <c r="CG397" s="26">
        <f>+HLOOKUP(CF397,Sistema_Puntos!$Q$5:$Y$43,'Auxiliar General'!CB$5,FALSE)</f>
        <v>0</v>
      </c>
      <c r="CH397" s="29"/>
      <c r="CI397" s="29"/>
    </row>
    <row r="398" spans="2:87" ht="17.55" customHeight="1">
      <c r="B398" s="26">
        <f>+'Listado de Puestos'!B398</f>
        <v>388</v>
      </c>
      <c r="C398" s="26" t="str">
        <f>+IF('Lista Puestos Valorados'!C398="","",'Lista Puestos Valorados'!C398)</f>
        <v/>
      </c>
      <c r="D398" s="26" t="str">
        <f>+IF('Lista Puestos Valorados'!D398="","",'Lista Puestos Valorados'!D398)</f>
        <v/>
      </c>
      <c r="E398" s="26" t="str">
        <f>+IF('Lista Puestos Valorados'!E398="","",'Lista Puestos Valorados'!E398)</f>
        <v/>
      </c>
      <c r="F398" s="26" t="str">
        <f>+IF('Lista Puestos Valorados'!F398="","",'Lista Puestos Valorados'!F398)</f>
        <v/>
      </c>
      <c r="G398" s="26" t="str">
        <f>+IF('Lista Puestos Valorados'!G398="","",'Lista Puestos Valorados'!G398)</f>
        <v/>
      </c>
      <c r="H398" s="26" t="str">
        <f>+IF('Lista Puestos Valorados'!H398="","",'Lista Puestos Valorados'!H398)</f>
        <v/>
      </c>
      <c r="I398" s="26" t="str">
        <f>+IF('Lista Puestos Valorados'!I398="","",'Lista Puestos Valorados'!I398)</f>
        <v/>
      </c>
      <c r="J398" s="118" t="e">
        <f t="array" ref="J398">+IF(L398="","",_xlfn.IFS(L398&lt;='Cortes de Agrupacion'!$F$15,'Cortes de Agrupacion'!$E$15,'Resultados General'!L398&lt;='Cortes de Agrupacion'!$F$14,'Cortes de Agrupacion'!$E$14,'Resultados General'!L398&lt;='Cortes de Agrupacion'!$F$13,'Cortes de Agrupacion'!$E$13,L398&lt;='Cortes de Agrupacion'!$F$12,'Cortes de Agrupacion'!$E$12,'Resultados General'!L398&lt;='Cortes de Agrupacion'!$F$11,'Cortes de Agrupacion'!$E$11,'Resultados General'!L398&lt;='Cortes de Agrupacion'!$F$10,'Cortes de Agrupacion'!$E$10,'Resultados General'!L398&lt;='Cortes de Agrupacion'!$F$9,'Cortes de Agrupacion'!$E$9,'Resultados General'!L398&lt;='Cortes de Agrupacion'!$F$8,'Cortes de Agrupacion'!$E$8,'Resultados General'!L398&lt;='Cortes de Agrupacion'!$F$7,'Cortes de Agrupacion'!$E$7,'Resultados General'!L398&lt;='Cortes de Agrupacion'!$F$6,'Cortes de Agrupacion'!$E$6))</f>
        <v>#VALUE!</v>
      </c>
      <c r="K398" s="118" t="str">
        <f t="shared" si="12"/>
        <v/>
      </c>
      <c r="L398" s="124" t="e">
        <f>#VALUE!</f>
        <v>#VALUE!</v>
      </c>
      <c r="M398" s="26" t="e">
        <f ca="1">+_xlfn.IFNA(VLOOKUP(C398,'Distribución de puestos'!$B$8:$I$507,8,0),"")</f>
        <v>#NAME?</v>
      </c>
      <c r="N398" s="26" t="str">
        <f>+IF(VLOOKUP($B398,'Lista Puestos Valorados'!$B$11:$BK$510,MATCH('Auxiliar General'!H$4,'Lista Puestos Valorados'!$B$10:$BK$10,0),0)="","No relevante",VLOOKUP($B398,'Lista Puestos Valorados'!$B$11:$BK$510,MATCH('Auxiliar General'!H$4,'Lista Puestos Valorados'!$B$10:$BK$10,0),0))</f>
        <v>No relevante</v>
      </c>
      <c r="O398" s="26">
        <f>+HLOOKUP(N398,Sistema_Puntos!$Q$5:$Y$43,'Auxiliar General'!J$5,FALSE)</f>
        <v>0</v>
      </c>
      <c r="P398" s="26" t="str">
        <f>+IF(VLOOKUP($B398,'Lista Puestos Valorados'!$B$11:$BK$510,MATCH('Auxiliar General'!J$4,'Lista Puestos Valorados'!$B$10:$BK$10,0),0)="","No relevante",VLOOKUP($B398,'Lista Puestos Valorados'!$B$11:$BK$510,MATCH('Auxiliar General'!J$4,'Lista Puestos Valorados'!$B$10:$BK$10,0),0))</f>
        <v>No relevante</v>
      </c>
      <c r="Q398" s="26">
        <f>+HLOOKUP(P398,Sistema_Puntos!$Q$5:$Y$43,'Auxiliar General'!L$5,FALSE)</f>
        <v>0</v>
      </c>
      <c r="R398" s="26" t="str">
        <f>+IF(VLOOKUP($B398,'Lista Puestos Valorados'!$B$11:$BK$510,MATCH('Auxiliar General'!L$4,'Lista Puestos Valorados'!$B$10:$BK$10,0),0)="","No relevante",VLOOKUP($B398,'Lista Puestos Valorados'!$B$11:$BK$510,MATCH('Auxiliar General'!L$4,'Lista Puestos Valorados'!$B$10:$BK$10,0),0))</f>
        <v>No relevante</v>
      </c>
      <c r="S398" s="26">
        <f>+HLOOKUP(R398,Sistema_Puntos!$Q$5:$Y$43,'Auxiliar General'!N$5,FALSE)</f>
        <v>0</v>
      </c>
      <c r="T398" s="26" t="str">
        <f>+IF(VLOOKUP($B398,'Lista Puestos Valorados'!$B$11:$BK$510,MATCH('Auxiliar General'!N$4,'Lista Puestos Valorados'!$B$10:$BK$10,0),0)="","No relevante",VLOOKUP($B398,'Lista Puestos Valorados'!$B$11:$BK$510,MATCH('Auxiliar General'!N$4,'Lista Puestos Valorados'!$B$10:$BK$10,0),0))</f>
        <v>No relevante</v>
      </c>
      <c r="U398" s="26">
        <f>+HLOOKUP(T398,Sistema_Puntos!$Q$5:$Y$43,'Auxiliar General'!P$5,FALSE)</f>
        <v>0</v>
      </c>
      <c r="V398" s="26" t="str">
        <f>+IF(VLOOKUP($B398,'Lista Puestos Valorados'!$B$11:$BK$510,MATCH('Auxiliar General'!P$4,'Lista Puestos Valorados'!$B$10:$BK$10,0),0)="","No relevante",VLOOKUP($B398,'Lista Puestos Valorados'!$B$11:$BK$510,MATCH('Auxiliar General'!P$4,'Lista Puestos Valorados'!$B$10:$BK$10,0),0))</f>
        <v>No relevante</v>
      </c>
      <c r="W398" s="26">
        <f>+HLOOKUP(V398,Sistema_Puntos!$Q$5:$Y$43,'Auxiliar General'!R$5,FALSE)</f>
        <v>0</v>
      </c>
      <c r="X398" s="26" t="str">
        <f>+IF(VLOOKUP($B398,'Lista Puestos Valorados'!$B$11:$BK$510,MATCH('Auxiliar General'!R$4,'Lista Puestos Valorados'!$B$10:$BK$10,0),0)="","No relevante",VLOOKUP($B398,'Lista Puestos Valorados'!$B$11:$BK$510,MATCH('Auxiliar General'!R$4,'Lista Puestos Valorados'!$B$10:$BK$10,0),0))</f>
        <v>No relevante</v>
      </c>
      <c r="Y398" s="26">
        <f>+HLOOKUP(X398,Sistema_Puntos!$Q$5:$Y$43,'Auxiliar General'!T$5,FALSE)</f>
        <v>0</v>
      </c>
      <c r="Z398" s="26" t="str">
        <f>+IF(VLOOKUP($B398,'Lista Puestos Valorados'!$B$11:$BK$510,MATCH('Auxiliar General'!T$4,'Lista Puestos Valorados'!$B$10:$BK$10,0),0)="","No relevante",VLOOKUP($B398,'Lista Puestos Valorados'!$B$11:$BK$510,MATCH('Auxiliar General'!T$4,'Lista Puestos Valorados'!$B$10:$BK$10,0),0))</f>
        <v>No relevante</v>
      </c>
      <c r="AA398" s="26">
        <f>+HLOOKUP(Z398,Sistema_Puntos!$Q$5:$Y$43,'Auxiliar General'!V$5,FALSE)</f>
        <v>0</v>
      </c>
      <c r="AB398" s="26" t="str">
        <f>+IF(VLOOKUP($B398,'Lista Puestos Valorados'!$B$11:$BK$510,MATCH('Auxiliar General'!V$4,'Lista Puestos Valorados'!$B$10:$BK$10,0),0)="","No relevante",VLOOKUP($B398,'Lista Puestos Valorados'!$B$11:$BK$510,MATCH('Auxiliar General'!V$4,'Lista Puestos Valorados'!$B$10:$BK$10,0),0))</f>
        <v>No relevante</v>
      </c>
      <c r="AC398" s="26">
        <f>+HLOOKUP(AB398,Sistema_Puntos!$Q$5:$Y$43,'Auxiliar General'!X$5,FALSE)</f>
        <v>0</v>
      </c>
      <c r="AD398" s="26" t="str">
        <f>+IF(VLOOKUP($B398,'Lista Puestos Valorados'!$B$11:$BK$510,MATCH('Auxiliar General'!X$4,'Lista Puestos Valorados'!$B$10:$BK$10,0),0)="","No relevante",VLOOKUP($B398,'Lista Puestos Valorados'!$B$11:$BK$510,MATCH('Auxiliar General'!X$4,'Lista Puestos Valorados'!$B$10:$BK$10,0),0))</f>
        <v>No relevante</v>
      </c>
      <c r="AE398" s="26">
        <f>+HLOOKUP(AD398,Sistema_Puntos!$Q$5:$Y$43,'Auxiliar General'!Z$5,FALSE)</f>
        <v>0</v>
      </c>
      <c r="AF398" s="26" t="str">
        <f>+IF(VLOOKUP($B398,'Lista Puestos Valorados'!$B$11:$BK$510,MATCH('Auxiliar General'!Z$4,'Lista Puestos Valorados'!$B$10:$BK$10,0),0)="","No relevante",VLOOKUP($B398,'Lista Puestos Valorados'!$B$11:$BK$510,MATCH('Auxiliar General'!Z$4,'Lista Puestos Valorados'!$B$10:$BK$10,0),0))</f>
        <v>No relevante</v>
      </c>
      <c r="AG398" s="26">
        <f>+HLOOKUP(AF398,Sistema_Puntos!$Q$5:$Y$43,'Auxiliar General'!AB$5,FALSE)</f>
        <v>0</v>
      </c>
      <c r="AH398" s="26" t="str">
        <f>+IF(VLOOKUP($B398,'Lista Puestos Valorados'!$B$11:$BK$510,MATCH('Auxiliar General'!AB$4,'Lista Puestos Valorados'!$B$10:$BK$10,0),0)="","No relevante",VLOOKUP($B398,'Lista Puestos Valorados'!$B$11:$BK$510,MATCH('Auxiliar General'!AB$4,'Lista Puestos Valorados'!$B$10:$BK$10,0),0))</f>
        <v>No relevante</v>
      </c>
      <c r="AI398" s="26">
        <f>+HLOOKUP(AH398,Sistema_Puntos!$Q$5:$Y$43,'Auxiliar General'!AD$5,FALSE)</f>
        <v>0</v>
      </c>
      <c r="AJ398" s="26" t="str">
        <f>+IF(VLOOKUP($B398,'Lista Puestos Valorados'!$B$11:$BK$510,MATCH('Auxiliar General'!AD$4,'Lista Puestos Valorados'!$B$10:$BK$10,0),0)="","No relevante",VLOOKUP($B398,'Lista Puestos Valorados'!$B$11:$BK$510,MATCH('Auxiliar General'!AD$4,'Lista Puestos Valorados'!$B$10:$BK$10,0),0))</f>
        <v>No relevante</v>
      </c>
      <c r="AK398" s="26">
        <f>+HLOOKUP(AJ398,Sistema_Puntos!$Q$5:$Y$43,'Auxiliar General'!AF$5,FALSE)</f>
        <v>0</v>
      </c>
      <c r="AL398" s="26" t="str">
        <f>+IF(VLOOKUP($B398,'Lista Puestos Valorados'!$B$11:$BK$510,MATCH('Auxiliar General'!AF$4,'Lista Puestos Valorados'!$B$10:$BK$10,0),0)="","No relevante",VLOOKUP($B398,'Lista Puestos Valorados'!$B$11:$BK$510,MATCH('Auxiliar General'!AF$4,'Lista Puestos Valorados'!$B$10:$BK$10,0),0))</f>
        <v>No relevante</v>
      </c>
      <c r="AM398" s="26">
        <f>+HLOOKUP(AL398,Sistema_Puntos!$Q$5:$Y$43,'Auxiliar General'!AH$5,FALSE)</f>
        <v>0</v>
      </c>
      <c r="AN398" s="26" t="str">
        <f>+IF(VLOOKUP($B398,'Lista Puestos Valorados'!$B$11:$BK$510,MATCH('Auxiliar General'!AH$4,'Lista Puestos Valorados'!$B$10:$BK$10,0),0)="","No relevante",VLOOKUP($B398,'Lista Puestos Valorados'!$B$11:$BK$510,MATCH('Auxiliar General'!AH$4,'Lista Puestos Valorados'!$B$10:$BK$10,0),0))</f>
        <v>No relevante</v>
      </c>
      <c r="AO398" s="26">
        <f>+HLOOKUP(AN398,Sistema_Puntos!$Q$5:$Y$43,'Auxiliar General'!AJ$5,FALSE)</f>
        <v>0</v>
      </c>
      <c r="AP398" s="26" t="str">
        <f>+IF(VLOOKUP($B398,'Lista Puestos Valorados'!$B$11:$BK$510,MATCH('Auxiliar General'!AJ$4,'Lista Puestos Valorados'!$B$10:$BK$10,0),0)="","No relevante",VLOOKUP($B398,'Lista Puestos Valorados'!$B$11:$BK$510,MATCH('Auxiliar General'!AJ$4,'Lista Puestos Valorados'!$B$10:$BK$10,0),0))</f>
        <v>No relevante</v>
      </c>
      <c r="AQ398" s="26">
        <f>+HLOOKUP(AP398,Sistema_Puntos!$Q$5:$Y$43,'Auxiliar General'!AL$5,FALSE)</f>
        <v>0</v>
      </c>
      <c r="AR398" s="26" t="str">
        <f>+IF(VLOOKUP($B398,'Lista Puestos Valorados'!$B$11:$BK$510,MATCH('Auxiliar General'!AL$4,'Lista Puestos Valorados'!$B$10:$BK$10,0),0)="","No relevante",VLOOKUP($B398,'Lista Puestos Valorados'!$B$11:$BK$510,MATCH('Auxiliar General'!AL$4,'Lista Puestos Valorados'!$B$10:$BK$10,0),0))</f>
        <v>No relevante</v>
      </c>
      <c r="AS398" s="26">
        <f>+HLOOKUP(AR398,Sistema_Puntos!$Q$5:$Y$43,'Auxiliar General'!AN$5,FALSE)</f>
        <v>0</v>
      </c>
      <c r="AT398" s="26" t="str">
        <f>+IF(VLOOKUP($B398,'Lista Puestos Valorados'!$B$11:$BK$510,MATCH('Auxiliar General'!AN$4,'Lista Puestos Valorados'!$B$10:$BK$10,0),0)="","No relevante",VLOOKUP($B398,'Lista Puestos Valorados'!$B$11:$BK$510,MATCH('Auxiliar General'!AN$4,'Lista Puestos Valorados'!$B$10:$BK$10,0),0))</f>
        <v>No relevante</v>
      </c>
      <c r="AU398" s="26">
        <f>+HLOOKUP(AT398,Sistema_Puntos!$Q$5:$Y$43,'Auxiliar General'!AP$5,FALSE)</f>
        <v>0</v>
      </c>
      <c r="AV398" s="26" t="str">
        <f>+IF(VLOOKUP($B398,'Lista Puestos Valorados'!$B$11:$BK$510,MATCH('Auxiliar General'!AP$4,'Lista Puestos Valorados'!$B$10:$BK$10,0),0)="","No relevante",VLOOKUP($B398,'Lista Puestos Valorados'!$B$11:$BK$510,MATCH('Auxiliar General'!AP$4,'Lista Puestos Valorados'!$B$10:$BK$10,0),0))</f>
        <v>No relevante</v>
      </c>
      <c r="AW398" s="26">
        <f>+HLOOKUP(AV398,Sistema_Puntos!$Q$5:$Y$43,'Auxiliar General'!AR$5,FALSE)</f>
        <v>0</v>
      </c>
      <c r="AX398" s="26" t="str">
        <f>+IF(VLOOKUP($B398,'Lista Puestos Valorados'!$B$11:$BK$510,MATCH('Auxiliar General'!AR$4,'Lista Puestos Valorados'!$B$10:$BK$10,0),0)="","No relevante",VLOOKUP($B398,'Lista Puestos Valorados'!$B$11:$BK$510,MATCH('Auxiliar General'!AR$4,'Lista Puestos Valorados'!$B$10:$BK$10,0),0))</f>
        <v>No relevante</v>
      </c>
      <c r="AY398" s="26">
        <f>+HLOOKUP(AX398,Sistema_Puntos!$Q$5:$Y$43,'Auxiliar General'!AT$5,FALSE)</f>
        <v>0</v>
      </c>
      <c r="AZ398" s="26" t="str">
        <f>+IF(VLOOKUP($B398,'Lista Puestos Valorados'!$B$11:$BK$510,MATCH('Auxiliar General'!AT$4,'Lista Puestos Valorados'!$B$10:$BK$10,0),0)="","No relevante",VLOOKUP($B398,'Lista Puestos Valorados'!$B$11:$BK$510,MATCH('Auxiliar General'!AT$4,'Lista Puestos Valorados'!$B$10:$BK$10,0),0))</f>
        <v>No relevante</v>
      </c>
      <c r="BA398" s="26">
        <f>+HLOOKUP(AZ398,Sistema_Puntos!$Q$5:$Y$43,'Auxiliar General'!AV$5,FALSE)</f>
        <v>0</v>
      </c>
      <c r="BB398" s="26" t="str">
        <f>+IF(VLOOKUP($B398,'Lista Puestos Valorados'!$B$11:$BK$510,MATCH('Auxiliar General'!AV$4,'Lista Puestos Valorados'!$B$10:$BK$10,0),0)="","No relevante",VLOOKUP($B398,'Lista Puestos Valorados'!$B$11:$BK$510,MATCH('Auxiliar General'!AV$4,'Lista Puestos Valorados'!$B$10:$BK$10,0),0))</f>
        <v>No relevante</v>
      </c>
      <c r="BC398" s="26">
        <f>+HLOOKUP(BB398,Sistema_Puntos!$Q$5:$Y$43,'Auxiliar General'!AX$5,FALSE)</f>
        <v>0</v>
      </c>
      <c r="BD398" s="26" t="str">
        <f>+IF(VLOOKUP($B398,'Lista Puestos Valorados'!$B$11:$BK$510,MATCH('Auxiliar General'!AX$4,'Lista Puestos Valorados'!$B$10:$BK$10,0),0)="","No relevante",VLOOKUP($B398,'Lista Puestos Valorados'!$B$11:$BK$510,MATCH('Auxiliar General'!AX$4,'Lista Puestos Valorados'!$B$10:$BK$10,0),0))</f>
        <v>No relevante</v>
      </c>
      <c r="BE398" s="26">
        <f>+HLOOKUP(BD398,Sistema_Puntos!$Q$5:$Y$43,'Auxiliar General'!AZ$5,FALSE)</f>
        <v>0</v>
      </c>
      <c r="BF398" s="26" t="str">
        <f>+IF(VLOOKUP($B398,'Lista Puestos Valorados'!$B$11:$BK$510,MATCH('Auxiliar General'!AZ$4,'Lista Puestos Valorados'!$B$10:$BK$10,0),0)="","No relevante",VLOOKUP($B398,'Lista Puestos Valorados'!$B$11:$BK$510,MATCH('Auxiliar General'!AZ$4,'Lista Puestos Valorados'!$B$10:$BK$10,0),0))</f>
        <v>No relevante</v>
      </c>
      <c r="BG398" s="26">
        <f>+HLOOKUP(BF398,Sistema_Puntos!$Q$5:$Y$43,'Auxiliar General'!BB$5,FALSE)</f>
        <v>0</v>
      </c>
      <c r="BH398" s="26" t="str">
        <f>+IF(VLOOKUP($B398,'Lista Puestos Valorados'!$B$11:$BK$510,MATCH('Auxiliar General'!BB$4,'Lista Puestos Valorados'!$B$10:$BK$10,0),0)="","No relevante",VLOOKUP($B398,'Lista Puestos Valorados'!$B$11:$BK$510,MATCH('Auxiliar General'!BB$4,'Lista Puestos Valorados'!$B$10:$BK$10,0),0))</f>
        <v>No relevante</v>
      </c>
      <c r="BI398" s="26">
        <f>+HLOOKUP(BH398,Sistema_Puntos!$Q$5:$Y$43,'Auxiliar General'!BD$5,FALSE)</f>
        <v>0</v>
      </c>
      <c r="BJ398" s="26" t="str">
        <f>+IF(VLOOKUP($B398,'Lista Puestos Valorados'!$B$11:$BK$510,MATCH('Auxiliar General'!BD$4,'Lista Puestos Valorados'!$B$10:$BK$10,0),0)="","No relevante",VLOOKUP($B398,'Lista Puestos Valorados'!$B$11:$BK$510,MATCH('Auxiliar General'!BD$4,'Lista Puestos Valorados'!$B$10:$BK$10,0),0))</f>
        <v>No relevante</v>
      </c>
      <c r="BK398" s="26">
        <f>+HLOOKUP(BJ398,Sistema_Puntos!$Q$5:$Y$43,'Auxiliar General'!BF$5,FALSE)</f>
        <v>0</v>
      </c>
      <c r="BL398" s="26" t="str">
        <f>+IF(VLOOKUP($B398,'Lista Puestos Valorados'!$B$11:$BK$510,MATCH('Auxiliar General'!BF$4,'Lista Puestos Valorados'!$B$10:$BK$10,0),0)="","No relevante",VLOOKUP($B398,'Lista Puestos Valorados'!$B$11:$BK$510,MATCH('Auxiliar General'!BF$4,'Lista Puestos Valorados'!$B$10:$BK$10,0),0))</f>
        <v>No relevante</v>
      </c>
      <c r="BM398" s="26">
        <f>+HLOOKUP(BL398,Sistema_Puntos!$Q$5:$Y$43,'Auxiliar General'!BH$5,FALSE)</f>
        <v>0</v>
      </c>
      <c r="BN398" s="26" t="str">
        <f>+IF(VLOOKUP($B398,'Lista Puestos Valorados'!$B$11:$BK$510,MATCH('Auxiliar General'!BH$4,'Lista Puestos Valorados'!$B$10:$BK$10,0),0)="","No relevante",VLOOKUP($B398,'Lista Puestos Valorados'!$B$11:$BK$510,MATCH('Auxiliar General'!BH$4,'Lista Puestos Valorados'!$B$10:$BK$10,0),0))</f>
        <v>No relevante</v>
      </c>
      <c r="BO398" s="26">
        <f>+HLOOKUP(BN398,Sistema_Puntos!$Q$5:$Y$43,'Auxiliar General'!BJ$5,FALSE)</f>
        <v>0</v>
      </c>
      <c r="BP398" s="26" t="str">
        <f>+IF(VLOOKUP($B398,'Lista Puestos Valorados'!$B$11:$BK$510,MATCH('Auxiliar General'!BJ$4,'Lista Puestos Valorados'!$B$10:$BK$10,0),0)="","No relevante",VLOOKUP($B398,'Lista Puestos Valorados'!$B$11:$BK$510,MATCH('Auxiliar General'!BJ$4,'Lista Puestos Valorados'!$B$10:$BK$10,0),0))</f>
        <v>No relevante</v>
      </c>
      <c r="BQ398" s="26">
        <f>+HLOOKUP(BP398,Sistema_Puntos!$Q$5:$Y$43,'Auxiliar General'!BL$5,FALSE)</f>
        <v>0</v>
      </c>
      <c r="BR398" s="26" t="str">
        <f>+IF(VLOOKUP($B398,'Lista Puestos Valorados'!$B$11:$BK$510,MATCH('Auxiliar General'!BL$4,'Lista Puestos Valorados'!$B$10:$BK$10,0),0)="","No relevante",VLOOKUP($B398,'Lista Puestos Valorados'!$B$11:$BK$510,MATCH('Auxiliar General'!BL$4,'Lista Puestos Valorados'!$B$10:$BK$10,0),0))</f>
        <v>No relevante</v>
      </c>
      <c r="BS398" s="26">
        <f>+HLOOKUP(BR398,Sistema_Puntos!$Q$5:$Y$43,'Auxiliar General'!BN$5,FALSE)</f>
        <v>0</v>
      </c>
      <c r="BT398" s="26" t="str">
        <f>+IF(VLOOKUP($B398,'Lista Puestos Valorados'!$B$11:$BK$510,MATCH('Auxiliar General'!BN$4,'Lista Puestos Valorados'!$B$10:$BK$10,0),0)="","No relevante",VLOOKUP($B398,'Lista Puestos Valorados'!$B$11:$BK$510,MATCH('Auxiliar General'!BN$4,'Lista Puestos Valorados'!$B$10:$BK$10,0),0))</f>
        <v>No relevante</v>
      </c>
      <c r="BU398" s="26">
        <f>+HLOOKUP(BT398,Sistema_Puntos!$Q$5:$Y$43,'Auxiliar General'!BP$5,FALSE)</f>
        <v>0</v>
      </c>
      <c r="BV398" s="26" t="str">
        <f>+IF(VLOOKUP($B398,'Lista Puestos Valorados'!$B$11:$BK$510,MATCH('Auxiliar General'!BP$4,'Lista Puestos Valorados'!$B$10:$BK$10,0),0)="","No relevante",VLOOKUP($B398,'Lista Puestos Valorados'!$B$11:$BK$510,MATCH('Auxiliar General'!BP$4,'Lista Puestos Valorados'!$B$10:$BK$10,0),0))</f>
        <v>No relevante</v>
      </c>
      <c r="BW398" s="26">
        <f>+HLOOKUP(BV398,Sistema_Puntos!$Q$5:$Y$43,'Auxiliar General'!BR$5,FALSE)</f>
        <v>0</v>
      </c>
      <c r="BX398" s="26" t="str">
        <f>+IF(VLOOKUP($B398,'Lista Puestos Valorados'!$B$11:$BK$510,MATCH('Auxiliar General'!BR$4,'Lista Puestos Valorados'!$B$10:$BK$10,0),0)="","No relevante",VLOOKUP($B398,'Lista Puestos Valorados'!$B$11:$BK$510,MATCH('Auxiliar General'!BR$4,'Lista Puestos Valorados'!$B$10:$BK$10,0),0))</f>
        <v>No relevante</v>
      </c>
      <c r="BY398" s="26">
        <f>+HLOOKUP(BX398,Sistema_Puntos!$Q$5:$Y$43,'Auxiliar General'!BT$5,FALSE)</f>
        <v>0</v>
      </c>
      <c r="BZ398" s="26" t="str">
        <f>+IF(VLOOKUP($B398,'Lista Puestos Valorados'!$B$11:$BK$510,MATCH('Auxiliar General'!BT$4,'Lista Puestos Valorados'!$B$10:$BK$10,0),0)="","No relevante",VLOOKUP($B398,'Lista Puestos Valorados'!$B$11:$BK$510,MATCH('Auxiliar General'!BT$4,'Lista Puestos Valorados'!$B$10:$BK$10,0),0))</f>
        <v>No relevante</v>
      </c>
      <c r="CA398" s="26">
        <f>+HLOOKUP(BZ398,Sistema_Puntos!$Q$5:$Y$43,'Auxiliar General'!BV$5,FALSE)</f>
        <v>0</v>
      </c>
      <c r="CB398" s="26" t="str">
        <f>+IF(VLOOKUP($B398,'Lista Puestos Valorados'!$B$11:$BK$510,MATCH('Auxiliar General'!BV$4,'Lista Puestos Valorados'!$B$10:$BK$10,0),0)="","No relevante",VLOOKUP($B398,'Lista Puestos Valorados'!$B$11:$BK$510,MATCH('Auxiliar General'!BV$4,'Lista Puestos Valorados'!$B$10:$BK$10,0),0))</f>
        <v>No relevante</v>
      </c>
      <c r="CC398" s="26">
        <f>+HLOOKUP(CB398,Sistema_Puntos!$Q$5:$Y$43,'Auxiliar General'!BX$5,FALSE)</f>
        <v>0</v>
      </c>
      <c r="CD398" s="26" t="str">
        <f>+IF(VLOOKUP($B398,'Lista Puestos Valorados'!$B$11:$BK$510,MATCH('Auxiliar General'!BX$4,'Lista Puestos Valorados'!$B$10:$BK$10,0),0)="","No relevante",VLOOKUP($B398,'Lista Puestos Valorados'!$B$11:$BK$510,MATCH('Auxiliar General'!BX$4,'Lista Puestos Valorados'!$B$10:$BK$10,0),0))</f>
        <v>No relevante</v>
      </c>
      <c r="CE398" s="26">
        <f>+HLOOKUP(CD398,Sistema_Puntos!$Q$5:$Y$43,'Auxiliar General'!BZ$5,FALSE)</f>
        <v>0</v>
      </c>
      <c r="CF398" s="26" t="str">
        <f>+IF(VLOOKUP($B398,'Lista Puestos Valorados'!$B$11:$BK$510,MATCH('Auxiliar General'!BZ$4,'Lista Puestos Valorados'!$B$10:$BK$10,0),0)="","No relevante",VLOOKUP($B398,'Lista Puestos Valorados'!$B$11:$BK$510,MATCH('Auxiliar General'!BZ$4,'Lista Puestos Valorados'!$B$10:$BK$10,0),0))</f>
        <v>No relevante</v>
      </c>
      <c r="CG398" s="26">
        <f>+HLOOKUP(CF398,Sistema_Puntos!$Q$5:$Y$43,'Auxiliar General'!CB$5,FALSE)</f>
        <v>0</v>
      </c>
      <c r="CH398" s="29"/>
      <c r="CI398" s="29"/>
    </row>
    <row r="399" spans="2:87" ht="17.55" customHeight="1">
      <c r="B399" s="26">
        <f>+'Listado de Puestos'!B399</f>
        <v>389</v>
      </c>
      <c r="C399" s="26" t="str">
        <f>+IF('Lista Puestos Valorados'!C399="","",'Lista Puestos Valorados'!C399)</f>
        <v/>
      </c>
      <c r="D399" s="26" t="str">
        <f>+IF('Lista Puestos Valorados'!D399="","",'Lista Puestos Valorados'!D399)</f>
        <v/>
      </c>
      <c r="E399" s="26" t="str">
        <f>+IF('Lista Puestos Valorados'!E399="","",'Lista Puestos Valorados'!E399)</f>
        <v/>
      </c>
      <c r="F399" s="26" t="str">
        <f>+IF('Lista Puestos Valorados'!F399="","",'Lista Puestos Valorados'!F399)</f>
        <v/>
      </c>
      <c r="G399" s="26" t="str">
        <f>+IF('Lista Puestos Valorados'!G399="","",'Lista Puestos Valorados'!G399)</f>
        <v/>
      </c>
      <c r="H399" s="26" t="str">
        <f>+IF('Lista Puestos Valorados'!H399="","",'Lista Puestos Valorados'!H399)</f>
        <v/>
      </c>
      <c r="I399" s="26" t="str">
        <f>+IF('Lista Puestos Valorados'!I399="","",'Lista Puestos Valorados'!I399)</f>
        <v/>
      </c>
      <c r="J399" s="118" t="e">
        <f t="array" ref="J399">+IF(L399="","",_xlfn.IFS(L399&lt;='Cortes de Agrupacion'!$F$15,'Cortes de Agrupacion'!$E$15,'Resultados General'!L399&lt;='Cortes de Agrupacion'!$F$14,'Cortes de Agrupacion'!$E$14,'Resultados General'!L399&lt;='Cortes de Agrupacion'!$F$13,'Cortes de Agrupacion'!$E$13,L399&lt;='Cortes de Agrupacion'!$F$12,'Cortes de Agrupacion'!$E$12,'Resultados General'!L399&lt;='Cortes de Agrupacion'!$F$11,'Cortes de Agrupacion'!$E$11,'Resultados General'!L399&lt;='Cortes de Agrupacion'!$F$10,'Cortes de Agrupacion'!$E$10,'Resultados General'!L399&lt;='Cortes de Agrupacion'!$F$9,'Cortes de Agrupacion'!$E$9,'Resultados General'!L399&lt;='Cortes de Agrupacion'!$F$8,'Cortes de Agrupacion'!$E$8,'Resultados General'!L399&lt;='Cortes de Agrupacion'!$F$7,'Cortes de Agrupacion'!$E$7,'Resultados General'!L399&lt;='Cortes de Agrupacion'!$F$6,'Cortes de Agrupacion'!$E$6))</f>
        <v>#VALUE!</v>
      </c>
      <c r="K399" s="118" t="str">
        <f t="shared" si="12"/>
        <v/>
      </c>
      <c r="L399" s="124" t="e">
        <f>#VALUE!</f>
        <v>#VALUE!</v>
      </c>
      <c r="M399" s="26" t="e">
        <f ca="1">+_xlfn.IFNA(VLOOKUP(C399,'Distribución de puestos'!$B$8:$I$507,8,0),"")</f>
        <v>#NAME?</v>
      </c>
      <c r="N399" s="26" t="str">
        <f>+IF(VLOOKUP($B399,'Lista Puestos Valorados'!$B$11:$BK$510,MATCH('Auxiliar General'!H$4,'Lista Puestos Valorados'!$B$10:$BK$10,0),0)="","No relevante",VLOOKUP($B399,'Lista Puestos Valorados'!$B$11:$BK$510,MATCH('Auxiliar General'!H$4,'Lista Puestos Valorados'!$B$10:$BK$10,0),0))</f>
        <v>No relevante</v>
      </c>
      <c r="O399" s="26">
        <f>+HLOOKUP(N399,Sistema_Puntos!$Q$5:$Y$43,'Auxiliar General'!J$5,FALSE)</f>
        <v>0</v>
      </c>
      <c r="P399" s="26" t="str">
        <f>+IF(VLOOKUP($B399,'Lista Puestos Valorados'!$B$11:$BK$510,MATCH('Auxiliar General'!J$4,'Lista Puestos Valorados'!$B$10:$BK$10,0),0)="","No relevante",VLOOKUP($B399,'Lista Puestos Valorados'!$B$11:$BK$510,MATCH('Auxiliar General'!J$4,'Lista Puestos Valorados'!$B$10:$BK$10,0),0))</f>
        <v>No relevante</v>
      </c>
      <c r="Q399" s="26">
        <f>+HLOOKUP(P399,Sistema_Puntos!$Q$5:$Y$43,'Auxiliar General'!L$5,FALSE)</f>
        <v>0</v>
      </c>
      <c r="R399" s="26" t="str">
        <f>+IF(VLOOKUP($B399,'Lista Puestos Valorados'!$B$11:$BK$510,MATCH('Auxiliar General'!L$4,'Lista Puestos Valorados'!$B$10:$BK$10,0),0)="","No relevante",VLOOKUP($B399,'Lista Puestos Valorados'!$B$11:$BK$510,MATCH('Auxiliar General'!L$4,'Lista Puestos Valorados'!$B$10:$BK$10,0),0))</f>
        <v>No relevante</v>
      </c>
      <c r="S399" s="26">
        <f>+HLOOKUP(R399,Sistema_Puntos!$Q$5:$Y$43,'Auxiliar General'!N$5,FALSE)</f>
        <v>0</v>
      </c>
      <c r="T399" s="26" t="str">
        <f>+IF(VLOOKUP($B399,'Lista Puestos Valorados'!$B$11:$BK$510,MATCH('Auxiliar General'!N$4,'Lista Puestos Valorados'!$B$10:$BK$10,0),0)="","No relevante",VLOOKUP($B399,'Lista Puestos Valorados'!$B$11:$BK$510,MATCH('Auxiliar General'!N$4,'Lista Puestos Valorados'!$B$10:$BK$10,0),0))</f>
        <v>No relevante</v>
      </c>
      <c r="U399" s="26">
        <f>+HLOOKUP(T399,Sistema_Puntos!$Q$5:$Y$43,'Auxiliar General'!P$5,FALSE)</f>
        <v>0</v>
      </c>
      <c r="V399" s="26" t="str">
        <f>+IF(VLOOKUP($B399,'Lista Puestos Valorados'!$B$11:$BK$510,MATCH('Auxiliar General'!P$4,'Lista Puestos Valorados'!$B$10:$BK$10,0),0)="","No relevante",VLOOKUP($B399,'Lista Puestos Valorados'!$B$11:$BK$510,MATCH('Auxiliar General'!P$4,'Lista Puestos Valorados'!$B$10:$BK$10,0),0))</f>
        <v>No relevante</v>
      </c>
      <c r="W399" s="26">
        <f>+HLOOKUP(V399,Sistema_Puntos!$Q$5:$Y$43,'Auxiliar General'!R$5,FALSE)</f>
        <v>0</v>
      </c>
      <c r="X399" s="26" t="str">
        <f>+IF(VLOOKUP($B399,'Lista Puestos Valorados'!$B$11:$BK$510,MATCH('Auxiliar General'!R$4,'Lista Puestos Valorados'!$B$10:$BK$10,0),0)="","No relevante",VLOOKUP($B399,'Lista Puestos Valorados'!$B$11:$BK$510,MATCH('Auxiliar General'!R$4,'Lista Puestos Valorados'!$B$10:$BK$10,0),0))</f>
        <v>No relevante</v>
      </c>
      <c r="Y399" s="26">
        <f>+HLOOKUP(X399,Sistema_Puntos!$Q$5:$Y$43,'Auxiliar General'!T$5,FALSE)</f>
        <v>0</v>
      </c>
      <c r="Z399" s="26" t="str">
        <f>+IF(VLOOKUP($B399,'Lista Puestos Valorados'!$B$11:$BK$510,MATCH('Auxiliar General'!T$4,'Lista Puestos Valorados'!$B$10:$BK$10,0),0)="","No relevante",VLOOKUP($B399,'Lista Puestos Valorados'!$B$11:$BK$510,MATCH('Auxiliar General'!T$4,'Lista Puestos Valorados'!$B$10:$BK$10,0),0))</f>
        <v>No relevante</v>
      </c>
      <c r="AA399" s="26">
        <f>+HLOOKUP(Z399,Sistema_Puntos!$Q$5:$Y$43,'Auxiliar General'!V$5,FALSE)</f>
        <v>0</v>
      </c>
      <c r="AB399" s="26" t="str">
        <f>+IF(VLOOKUP($B399,'Lista Puestos Valorados'!$B$11:$BK$510,MATCH('Auxiliar General'!V$4,'Lista Puestos Valorados'!$B$10:$BK$10,0),0)="","No relevante",VLOOKUP($B399,'Lista Puestos Valorados'!$B$11:$BK$510,MATCH('Auxiliar General'!V$4,'Lista Puestos Valorados'!$B$10:$BK$10,0),0))</f>
        <v>No relevante</v>
      </c>
      <c r="AC399" s="26">
        <f>+HLOOKUP(AB399,Sistema_Puntos!$Q$5:$Y$43,'Auxiliar General'!X$5,FALSE)</f>
        <v>0</v>
      </c>
      <c r="AD399" s="26" t="str">
        <f>+IF(VLOOKUP($B399,'Lista Puestos Valorados'!$B$11:$BK$510,MATCH('Auxiliar General'!X$4,'Lista Puestos Valorados'!$B$10:$BK$10,0),0)="","No relevante",VLOOKUP($B399,'Lista Puestos Valorados'!$B$11:$BK$510,MATCH('Auxiliar General'!X$4,'Lista Puestos Valorados'!$B$10:$BK$10,0),0))</f>
        <v>No relevante</v>
      </c>
      <c r="AE399" s="26">
        <f>+HLOOKUP(AD399,Sistema_Puntos!$Q$5:$Y$43,'Auxiliar General'!Z$5,FALSE)</f>
        <v>0</v>
      </c>
      <c r="AF399" s="26" t="str">
        <f>+IF(VLOOKUP($B399,'Lista Puestos Valorados'!$B$11:$BK$510,MATCH('Auxiliar General'!Z$4,'Lista Puestos Valorados'!$B$10:$BK$10,0),0)="","No relevante",VLOOKUP($B399,'Lista Puestos Valorados'!$B$11:$BK$510,MATCH('Auxiliar General'!Z$4,'Lista Puestos Valorados'!$B$10:$BK$10,0),0))</f>
        <v>No relevante</v>
      </c>
      <c r="AG399" s="26">
        <f>+HLOOKUP(AF399,Sistema_Puntos!$Q$5:$Y$43,'Auxiliar General'!AB$5,FALSE)</f>
        <v>0</v>
      </c>
      <c r="AH399" s="26" t="str">
        <f>+IF(VLOOKUP($B399,'Lista Puestos Valorados'!$B$11:$BK$510,MATCH('Auxiliar General'!AB$4,'Lista Puestos Valorados'!$B$10:$BK$10,0),0)="","No relevante",VLOOKUP($B399,'Lista Puestos Valorados'!$B$11:$BK$510,MATCH('Auxiliar General'!AB$4,'Lista Puestos Valorados'!$B$10:$BK$10,0),0))</f>
        <v>No relevante</v>
      </c>
      <c r="AI399" s="26">
        <f>+HLOOKUP(AH399,Sistema_Puntos!$Q$5:$Y$43,'Auxiliar General'!AD$5,FALSE)</f>
        <v>0</v>
      </c>
      <c r="AJ399" s="26" t="str">
        <f>+IF(VLOOKUP($B399,'Lista Puestos Valorados'!$B$11:$BK$510,MATCH('Auxiliar General'!AD$4,'Lista Puestos Valorados'!$B$10:$BK$10,0),0)="","No relevante",VLOOKUP($B399,'Lista Puestos Valorados'!$B$11:$BK$510,MATCH('Auxiliar General'!AD$4,'Lista Puestos Valorados'!$B$10:$BK$10,0),0))</f>
        <v>No relevante</v>
      </c>
      <c r="AK399" s="26">
        <f>+HLOOKUP(AJ399,Sistema_Puntos!$Q$5:$Y$43,'Auxiliar General'!AF$5,FALSE)</f>
        <v>0</v>
      </c>
      <c r="AL399" s="26" t="str">
        <f>+IF(VLOOKUP($B399,'Lista Puestos Valorados'!$B$11:$BK$510,MATCH('Auxiliar General'!AF$4,'Lista Puestos Valorados'!$B$10:$BK$10,0),0)="","No relevante",VLOOKUP($B399,'Lista Puestos Valorados'!$B$11:$BK$510,MATCH('Auxiliar General'!AF$4,'Lista Puestos Valorados'!$B$10:$BK$10,0),0))</f>
        <v>No relevante</v>
      </c>
      <c r="AM399" s="26">
        <f>+HLOOKUP(AL399,Sistema_Puntos!$Q$5:$Y$43,'Auxiliar General'!AH$5,FALSE)</f>
        <v>0</v>
      </c>
      <c r="AN399" s="26" t="str">
        <f>+IF(VLOOKUP($B399,'Lista Puestos Valorados'!$B$11:$BK$510,MATCH('Auxiliar General'!AH$4,'Lista Puestos Valorados'!$B$10:$BK$10,0),0)="","No relevante",VLOOKUP($B399,'Lista Puestos Valorados'!$B$11:$BK$510,MATCH('Auxiliar General'!AH$4,'Lista Puestos Valorados'!$B$10:$BK$10,0),0))</f>
        <v>No relevante</v>
      </c>
      <c r="AO399" s="26">
        <f>+HLOOKUP(AN399,Sistema_Puntos!$Q$5:$Y$43,'Auxiliar General'!AJ$5,FALSE)</f>
        <v>0</v>
      </c>
      <c r="AP399" s="26" t="str">
        <f>+IF(VLOOKUP($B399,'Lista Puestos Valorados'!$B$11:$BK$510,MATCH('Auxiliar General'!AJ$4,'Lista Puestos Valorados'!$B$10:$BK$10,0),0)="","No relevante",VLOOKUP($B399,'Lista Puestos Valorados'!$B$11:$BK$510,MATCH('Auxiliar General'!AJ$4,'Lista Puestos Valorados'!$B$10:$BK$10,0),0))</f>
        <v>No relevante</v>
      </c>
      <c r="AQ399" s="26">
        <f>+HLOOKUP(AP399,Sistema_Puntos!$Q$5:$Y$43,'Auxiliar General'!AL$5,FALSE)</f>
        <v>0</v>
      </c>
      <c r="AR399" s="26" t="str">
        <f>+IF(VLOOKUP($B399,'Lista Puestos Valorados'!$B$11:$BK$510,MATCH('Auxiliar General'!AL$4,'Lista Puestos Valorados'!$B$10:$BK$10,0),0)="","No relevante",VLOOKUP($B399,'Lista Puestos Valorados'!$B$11:$BK$510,MATCH('Auxiliar General'!AL$4,'Lista Puestos Valorados'!$B$10:$BK$10,0),0))</f>
        <v>No relevante</v>
      </c>
      <c r="AS399" s="26">
        <f>+HLOOKUP(AR399,Sistema_Puntos!$Q$5:$Y$43,'Auxiliar General'!AN$5,FALSE)</f>
        <v>0</v>
      </c>
      <c r="AT399" s="26" t="str">
        <f>+IF(VLOOKUP($B399,'Lista Puestos Valorados'!$B$11:$BK$510,MATCH('Auxiliar General'!AN$4,'Lista Puestos Valorados'!$B$10:$BK$10,0),0)="","No relevante",VLOOKUP($B399,'Lista Puestos Valorados'!$B$11:$BK$510,MATCH('Auxiliar General'!AN$4,'Lista Puestos Valorados'!$B$10:$BK$10,0),0))</f>
        <v>No relevante</v>
      </c>
      <c r="AU399" s="26">
        <f>+HLOOKUP(AT399,Sistema_Puntos!$Q$5:$Y$43,'Auxiliar General'!AP$5,FALSE)</f>
        <v>0</v>
      </c>
      <c r="AV399" s="26" t="str">
        <f>+IF(VLOOKUP($B399,'Lista Puestos Valorados'!$B$11:$BK$510,MATCH('Auxiliar General'!AP$4,'Lista Puestos Valorados'!$B$10:$BK$10,0),0)="","No relevante",VLOOKUP($B399,'Lista Puestos Valorados'!$B$11:$BK$510,MATCH('Auxiliar General'!AP$4,'Lista Puestos Valorados'!$B$10:$BK$10,0),0))</f>
        <v>No relevante</v>
      </c>
      <c r="AW399" s="26">
        <f>+HLOOKUP(AV399,Sistema_Puntos!$Q$5:$Y$43,'Auxiliar General'!AR$5,FALSE)</f>
        <v>0</v>
      </c>
      <c r="AX399" s="26" t="str">
        <f>+IF(VLOOKUP($B399,'Lista Puestos Valorados'!$B$11:$BK$510,MATCH('Auxiliar General'!AR$4,'Lista Puestos Valorados'!$B$10:$BK$10,0),0)="","No relevante",VLOOKUP($B399,'Lista Puestos Valorados'!$B$11:$BK$510,MATCH('Auxiliar General'!AR$4,'Lista Puestos Valorados'!$B$10:$BK$10,0),0))</f>
        <v>No relevante</v>
      </c>
      <c r="AY399" s="26">
        <f>+HLOOKUP(AX399,Sistema_Puntos!$Q$5:$Y$43,'Auxiliar General'!AT$5,FALSE)</f>
        <v>0</v>
      </c>
      <c r="AZ399" s="26" t="str">
        <f>+IF(VLOOKUP($B399,'Lista Puestos Valorados'!$B$11:$BK$510,MATCH('Auxiliar General'!AT$4,'Lista Puestos Valorados'!$B$10:$BK$10,0),0)="","No relevante",VLOOKUP($B399,'Lista Puestos Valorados'!$B$11:$BK$510,MATCH('Auxiliar General'!AT$4,'Lista Puestos Valorados'!$B$10:$BK$10,0),0))</f>
        <v>No relevante</v>
      </c>
      <c r="BA399" s="26">
        <f>+HLOOKUP(AZ399,Sistema_Puntos!$Q$5:$Y$43,'Auxiliar General'!AV$5,FALSE)</f>
        <v>0</v>
      </c>
      <c r="BB399" s="26" t="str">
        <f>+IF(VLOOKUP($B399,'Lista Puestos Valorados'!$B$11:$BK$510,MATCH('Auxiliar General'!AV$4,'Lista Puestos Valorados'!$B$10:$BK$10,0),0)="","No relevante",VLOOKUP($B399,'Lista Puestos Valorados'!$B$11:$BK$510,MATCH('Auxiliar General'!AV$4,'Lista Puestos Valorados'!$B$10:$BK$10,0),0))</f>
        <v>No relevante</v>
      </c>
      <c r="BC399" s="26">
        <f>+HLOOKUP(BB399,Sistema_Puntos!$Q$5:$Y$43,'Auxiliar General'!AX$5,FALSE)</f>
        <v>0</v>
      </c>
      <c r="BD399" s="26" t="str">
        <f>+IF(VLOOKUP($B399,'Lista Puestos Valorados'!$B$11:$BK$510,MATCH('Auxiliar General'!AX$4,'Lista Puestos Valorados'!$B$10:$BK$10,0),0)="","No relevante",VLOOKUP($B399,'Lista Puestos Valorados'!$B$11:$BK$510,MATCH('Auxiliar General'!AX$4,'Lista Puestos Valorados'!$B$10:$BK$10,0),0))</f>
        <v>No relevante</v>
      </c>
      <c r="BE399" s="26">
        <f>+HLOOKUP(BD399,Sistema_Puntos!$Q$5:$Y$43,'Auxiliar General'!AZ$5,FALSE)</f>
        <v>0</v>
      </c>
      <c r="BF399" s="26" t="str">
        <f>+IF(VLOOKUP($B399,'Lista Puestos Valorados'!$B$11:$BK$510,MATCH('Auxiliar General'!AZ$4,'Lista Puestos Valorados'!$B$10:$BK$10,0),0)="","No relevante",VLOOKUP($B399,'Lista Puestos Valorados'!$B$11:$BK$510,MATCH('Auxiliar General'!AZ$4,'Lista Puestos Valorados'!$B$10:$BK$10,0),0))</f>
        <v>No relevante</v>
      </c>
      <c r="BG399" s="26">
        <f>+HLOOKUP(BF399,Sistema_Puntos!$Q$5:$Y$43,'Auxiliar General'!BB$5,FALSE)</f>
        <v>0</v>
      </c>
      <c r="BH399" s="26" t="str">
        <f>+IF(VLOOKUP($B399,'Lista Puestos Valorados'!$B$11:$BK$510,MATCH('Auxiliar General'!BB$4,'Lista Puestos Valorados'!$B$10:$BK$10,0),0)="","No relevante",VLOOKUP($B399,'Lista Puestos Valorados'!$B$11:$BK$510,MATCH('Auxiliar General'!BB$4,'Lista Puestos Valorados'!$B$10:$BK$10,0),0))</f>
        <v>No relevante</v>
      </c>
      <c r="BI399" s="26">
        <f>+HLOOKUP(BH399,Sistema_Puntos!$Q$5:$Y$43,'Auxiliar General'!BD$5,FALSE)</f>
        <v>0</v>
      </c>
      <c r="BJ399" s="26" t="str">
        <f>+IF(VLOOKUP($B399,'Lista Puestos Valorados'!$B$11:$BK$510,MATCH('Auxiliar General'!BD$4,'Lista Puestos Valorados'!$B$10:$BK$10,0),0)="","No relevante",VLOOKUP($B399,'Lista Puestos Valorados'!$B$11:$BK$510,MATCH('Auxiliar General'!BD$4,'Lista Puestos Valorados'!$B$10:$BK$10,0),0))</f>
        <v>No relevante</v>
      </c>
      <c r="BK399" s="26">
        <f>+HLOOKUP(BJ399,Sistema_Puntos!$Q$5:$Y$43,'Auxiliar General'!BF$5,FALSE)</f>
        <v>0</v>
      </c>
      <c r="BL399" s="26" t="str">
        <f>+IF(VLOOKUP($B399,'Lista Puestos Valorados'!$B$11:$BK$510,MATCH('Auxiliar General'!BF$4,'Lista Puestos Valorados'!$B$10:$BK$10,0),0)="","No relevante",VLOOKUP($B399,'Lista Puestos Valorados'!$B$11:$BK$510,MATCH('Auxiliar General'!BF$4,'Lista Puestos Valorados'!$B$10:$BK$10,0),0))</f>
        <v>No relevante</v>
      </c>
      <c r="BM399" s="26">
        <f>+HLOOKUP(BL399,Sistema_Puntos!$Q$5:$Y$43,'Auxiliar General'!BH$5,FALSE)</f>
        <v>0</v>
      </c>
      <c r="BN399" s="26" t="str">
        <f>+IF(VLOOKUP($B399,'Lista Puestos Valorados'!$B$11:$BK$510,MATCH('Auxiliar General'!BH$4,'Lista Puestos Valorados'!$B$10:$BK$10,0),0)="","No relevante",VLOOKUP($B399,'Lista Puestos Valorados'!$B$11:$BK$510,MATCH('Auxiliar General'!BH$4,'Lista Puestos Valorados'!$B$10:$BK$10,0),0))</f>
        <v>No relevante</v>
      </c>
      <c r="BO399" s="26">
        <f>+HLOOKUP(BN399,Sistema_Puntos!$Q$5:$Y$43,'Auxiliar General'!BJ$5,FALSE)</f>
        <v>0</v>
      </c>
      <c r="BP399" s="26" t="str">
        <f>+IF(VLOOKUP($B399,'Lista Puestos Valorados'!$B$11:$BK$510,MATCH('Auxiliar General'!BJ$4,'Lista Puestos Valorados'!$B$10:$BK$10,0),0)="","No relevante",VLOOKUP($B399,'Lista Puestos Valorados'!$B$11:$BK$510,MATCH('Auxiliar General'!BJ$4,'Lista Puestos Valorados'!$B$10:$BK$10,0),0))</f>
        <v>No relevante</v>
      </c>
      <c r="BQ399" s="26">
        <f>+HLOOKUP(BP399,Sistema_Puntos!$Q$5:$Y$43,'Auxiliar General'!BL$5,FALSE)</f>
        <v>0</v>
      </c>
      <c r="BR399" s="26" t="str">
        <f>+IF(VLOOKUP($B399,'Lista Puestos Valorados'!$B$11:$BK$510,MATCH('Auxiliar General'!BL$4,'Lista Puestos Valorados'!$B$10:$BK$10,0),0)="","No relevante",VLOOKUP($B399,'Lista Puestos Valorados'!$B$11:$BK$510,MATCH('Auxiliar General'!BL$4,'Lista Puestos Valorados'!$B$10:$BK$10,0),0))</f>
        <v>No relevante</v>
      </c>
      <c r="BS399" s="26">
        <f>+HLOOKUP(BR399,Sistema_Puntos!$Q$5:$Y$43,'Auxiliar General'!BN$5,FALSE)</f>
        <v>0</v>
      </c>
      <c r="BT399" s="26" t="str">
        <f>+IF(VLOOKUP($B399,'Lista Puestos Valorados'!$B$11:$BK$510,MATCH('Auxiliar General'!BN$4,'Lista Puestos Valorados'!$B$10:$BK$10,0),0)="","No relevante",VLOOKUP($B399,'Lista Puestos Valorados'!$B$11:$BK$510,MATCH('Auxiliar General'!BN$4,'Lista Puestos Valorados'!$B$10:$BK$10,0),0))</f>
        <v>No relevante</v>
      </c>
      <c r="BU399" s="26">
        <f>+HLOOKUP(BT399,Sistema_Puntos!$Q$5:$Y$43,'Auxiliar General'!BP$5,FALSE)</f>
        <v>0</v>
      </c>
      <c r="BV399" s="26" t="str">
        <f>+IF(VLOOKUP($B399,'Lista Puestos Valorados'!$B$11:$BK$510,MATCH('Auxiliar General'!BP$4,'Lista Puestos Valorados'!$B$10:$BK$10,0),0)="","No relevante",VLOOKUP($B399,'Lista Puestos Valorados'!$B$11:$BK$510,MATCH('Auxiliar General'!BP$4,'Lista Puestos Valorados'!$B$10:$BK$10,0),0))</f>
        <v>No relevante</v>
      </c>
      <c r="BW399" s="26">
        <f>+HLOOKUP(BV399,Sistema_Puntos!$Q$5:$Y$43,'Auxiliar General'!BR$5,FALSE)</f>
        <v>0</v>
      </c>
      <c r="BX399" s="26" t="str">
        <f>+IF(VLOOKUP($B399,'Lista Puestos Valorados'!$B$11:$BK$510,MATCH('Auxiliar General'!BR$4,'Lista Puestos Valorados'!$B$10:$BK$10,0),0)="","No relevante",VLOOKUP($B399,'Lista Puestos Valorados'!$B$11:$BK$510,MATCH('Auxiliar General'!BR$4,'Lista Puestos Valorados'!$B$10:$BK$10,0),0))</f>
        <v>No relevante</v>
      </c>
      <c r="BY399" s="26">
        <f>+HLOOKUP(BX399,Sistema_Puntos!$Q$5:$Y$43,'Auxiliar General'!BT$5,FALSE)</f>
        <v>0</v>
      </c>
      <c r="BZ399" s="26" t="str">
        <f>+IF(VLOOKUP($B399,'Lista Puestos Valorados'!$B$11:$BK$510,MATCH('Auxiliar General'!BT$4,'Lista Puestos Valorados'!$B$10:$BK$10,0),0)="","No relevante",VLOOKUP($B399,'Lista Puestos Valorados'!$B$11:$BK$510,MATCH('Auxiliar General'!BT$4,'Lista Puestos Valorados'!$B$10:$BK$10,0),0))</f>
        <v>No relevante</v>
      </c>
      <c r="CA399" s="26">
        <f>+HLOOKUP(BZ399,Sistema_Puntos!$Q$5:$Y$43,'Auxiliar General'!BV$5,FALSE)</f>
        <v>0</v>
      </c>
      <c r="CB399" s="26" t="str">
        <f>+IF(VLOOKUP($B399,'Lista Puestos Valorados'!$B$11:$BK$510,MATCH('Auxiliar General'!BV$4,'Lista Puestos Valorados'!$B$10:$BK$10,0),0)="","No relevante",VLOOKUP($B399,'Lista Puestos Valorados'!$B$11:$BK$510,MATCH('Auxiliar General'!BV$4,'Lista Puestos Valorados'!$B$10:$BK$10,0),0))</f>
        <v>No relevante</v>
      </c>
      <c r="CC399" s="26">
        <f>+HLOOKUP(CB399,Sistema_Puntos!$Q$5:$Y$43,'Auxiliar General'!BX$5,FALSE)</f>
        <v>0</v>
      </c>
      <c r="CD399" s="26" t="str">
        <f>+IF(VLOOKUP($B399,'Lista Puestos Valorados'!$B$11:$BK$510,MATCH('Auxiliar General'!BX$4,'Lista Puestos Valorados'!$B$10:$BK$10,0),0)="","No relevante",VLOOKUP($B399,'Lista Puestos Valorados'!$B$11:$BK$510,MATCH('Auxiliar General'!BX$4,'Lista Puestos Valorados'!$B$10:$BK$10,0),0))</f>
        <v>No relevante</v>
      </c>
      <c r="CE399" s="26">
        <f>+HLOOKUP(CD399,Sistema_Puntos!$Q$5:$Y$43,'Auxiliar General'!BZ$5,FALSE)</f>
        <v>0</v>
      </c>
      <c r="CF399" s="26" t="str">
        <f>+IF(VLOOKUP($B399,'Lista Puestos Valorados'!$B$11:$BK$510,MATCH('Auxiliar General'!BZ$4,'Lista Puestos Valorados'!$B$10:$BK$10,0),0)="","No relevante",VLOOKUP($B399,'Lista Puestos Valorados'!$B$11:$BK$510,MATCH('Auxiliar General'!BZ$4,'Lista Puestos Valorados'!$B$10:$BK$10,0),0))</f>
        <v>No relevante</v>
      </c>
      <c r="CG399" s="26">
        <f>+HLOOKUP(CF399,Sistema_Puntos!$Q$5:$Y$43,'Auxiliar General'!CB$5,FALSE)</f>
        <v>0</v>
      </c>
      <c r="CH399" s="29"/>
      <c r="CI399" s="29"/>
    </row>
    <row r="400" spans="2:87" ht="17.55" customHeight="1">
      <c r="B400" s="26">
        <f>+'Listado de Puestos'!B400</f>
        <v>390</v>
      </c>
      <c r="C400" s="26" t="str">
        <f>+IF('Lista Puestos Valorados'!C400="","",'Lista Puestos Valorados'!C400)</f>
        <v/>
      </c>
      <c r="D400" s="26" t="str">
        <f>+IF('Lista Puestos Valorados'!D400="","",'Lista Puestos Valorados'!D400)</f>
        <v/>
      </c>
      <c r="E400" s="26" t="str">
        <f>+IF('Lista Puestos Valorados'!E400="","",'Lista Puestos Valorados'!E400)</f>
        <v/>
      </c>
      <c r="F400" s="26" t="str">
        <f>+IF('Lista Puestos Valorados'!F400="","",'Lista Puestos Valorados'!F400)</f>
        <v/>
      </c>
      <c r="G400" s="26" t="str">
        <f>+IF('Lista Puestos Valorados'!G400="","",'Lista Puestos Valorados'!G400)</f>
        <v/>
      </c>
      <c r="H400" s="26" t="str">
        <f>+IF('Lista Puestos Valorados'!H400="","",'Lista Puestos Valorados'!H400)</f>
        <v/>
      </c>
      <c r="I400" s="26" t="str">
        <f>+IF('Lista Puestos Valorados'!I400="","",'Lista Puestos Valorados'!I400)</f>
        <v/>
      </c>
      <c r="J400" s="118" t="e">
        <f t="array" ref="J400">+IF(L400="","",_xlfn.IFS(L400&lt;='Cortes de Agrupacion'!$F$15,'Cortes de Agrupacion'!$E$15,'Resultados General'!L400&lt;='Cortes de Agrupacion'!$F$14,'Cortes de Agrupacion'!$E$14,'Resultados General'!L400&lt;='Cortes de Agrupacion'!$F$13,'Cortes de Agrupacion'!$E$13,L400&lt;='Cortes de Agrupacion'!$F$12,'Cortes de Agrupacion'!$E$12,'Resultados General'!L400&lt;='Cortes de Agrupacion'!$F$11,'Cortes de Agrupacion'!$E$11,'Resultados General'!L400&lt;='Cortes de Agrupacion'!$F$10,'Cortes de Agrupacion'!$E$10,'Resultados General'!L400&lt;='Cortes de Agrupacion'!$F$9,'Cortes de Agrupacion'!$E$9,'Resultados General'!L400&lt;='Cortes de Agrupacion'!$F$8,'Cortes de Agrupacion'!$E$8,'Resultados General'!L400&lt;='Cortes de Agrupacion'!$F$7,'Cortes de Agrupacion'!$E$7,'Resultados General'!L400&lt;='Cortes de Agrupacion'!$F$6,'Cortes de Agrupacion'!$E$6))</f>
        <v>#VALUE!</v>
      </c>
      <c r="K400" s="118" t="str">
        <f t="shared" si="12"/>
        <v/>
      </c>
      <c r="L400" s="124" t="e">
        <f>#VALUE!</f>
        <v>#VALUE!</v>
      </c>
      <c r="M400" s="26" t="e">
        <f ca="1">+_xlfn.IFNA(VLOOKUP(C400,'Distribución de puestos'!$B$8:$I$507,8,0),"")</f>
        <v>#NAME?</v>
      </c>
      <c r="N400" s="26" t="str">
        <f>+IF(VLOOKUP($B400,'Lista Puestos Valorados'!$B$11:$BK$510,MATCH('Auxiliar General'!H$4,'Lista Puestos Valorados'!$B$10:$BK$10,0),0)="","No relevante",VLOOKUP($B400,'Lista Puestos Valorados'!$B$11:$BK$510,MATCH('Auxiliar General'!H$4,'Lista Puestos Valorados'!$B$10:$BK$10,0),0))</f>
        <v>No relevante</v>
      </c>
      <c r="O400" s="26">
        <f>+HLOOKUP(N400,Sistema_Puntos!$Q$5:$Y$43,'Auxiliar General'!J$5,FALSE)</f>
        <v>0</v>
      </c>
      <c r="P400" s="26" t="str">
        <f>+IF(VLOOKUP($B400,'Lista Puestos Valorados'!$B$11:$BK$510,MATCH('Auxiliar General'!J$4,'Lista Puestos Valorados'!$B$10:$BK$10,0),0)="","No relevante",VLOOKUP($B400,'Lista Puestos Valorados'!$B$11:$BK$510,MATCH('Auxiliar General'!J$4,'Lista Puestos Valorados'!$B$10:$BK$10,0),0))</f>
        <v>No relevante</v>
      </c>
      <c r="Q400" s="26">
        <f>+HLOOKUP(P400,Sistema_Puntos!$Q$5:$Y$43,'Auxiliar General'!L$5,FALSE)</f>
        <v>0</v>
      </c>
      <c r="R400" s="26" t="str">
        <f>+IF(VLOOKUP($B400,'Lista Puestos Valorados'!$B$11:$BK$510,MATCH('Auxiliar General'!L$4,'Lista Puestos Valorados'!$B$10:$BK$10,0),0)="","No relevante",VLOOKUP($B400,'Lista Puestos Valorados'!$B$11:$BK$510,MATCH('Auxiliar General'!L$4,'Lista Puestos Valorados'!$B$10:$BK$10,0),0))</f>
        <v>No relevante</v>
      </c>
      <c r="S400" s="26">
        <f>+HLOOKUP(R400,Sistema_Puntos!$Q$5:$Y$43,'Auxiliar General'!N$5,FALSE)</f>
        <v>0</v>
      </c>
      <c r="T400" s="26" t="str">
        <f>+IF(VLOOKUP($B400,'Lista Puestos Valorados'!$B$11:$BK$510,MATCH('Auxiliar General'!N$4,'Lista Puestos Valorados'!$B$10:$BK$10,0),0)="","No relevante",VLOOKUP($B400,'Lista Puestos Valorados'!$B$11:$BK$510,MATCH('Auxiliar General'!N$4,'Lista Puestos Valorados'!$B$10:$BK$10,0),0))</f>
        <v>No relevante</v>
      </c>
      <c r="U400" s="26">
        <f>+HLOOKUP(T400,Sistema_Puntos!$Q$5:$Y$43,'Auxiliar General'!P$5,FALSE)</f>
        <v>0</v>
      </c>
      <c r="V400" s="26" t="str">
        <f>+IF(VLOOKUP($B400,'Lista Puestos Valorados'!$B$11:$BK$510,MATCH('Auxiliar General'!P$4,'Lista Puestos Valorados'!$B$10:$BK$10,0),0)="","No relevante",VLOOKUP($B400,'Lista Puestos Valorados'!$B$11:$BK$510,MATCH('Auxiliar General'!P$4,'Lista Puestos Valorados'!$B$10:$BK$10,0),0))</f>
        <v>No relevante</v>
      </c>
      <c r="W400" s="26">
        <f>+HLOOKUP(V400,Sistema_Puntos!$Q$5:$Y$43,'Auxiliar General'!R$5,FALSE)</f>
        <v>0</v>
      </c>
      <c r="X400" s="26" t="str">
        <f>+IF(VLOOKUP($B400,'Lista Puestos Valorados'!$B$11:$BK$510,MATCH('Auxiliar General'!R$4,'Lista Puestos Valorados'!$B$10:$BK$10,0),0)="","No relevante",VLOOKUP($B400,'Lista Puestos Valorados'!$B$11:$BK$510,MATCH('Auxiliar General'!R$4,'Lista Puestos Valorados'!$B$10:$BK$10,0),0))</f>
        <v>No relevante</v>
      </c>
      <c r="Y400" s="26">
        <f>+HLOOKUP(X400,Sistema_Puntos!$Q$5:$Y$43,'Auxiliar General'!T$5,FALSE)</f>
        <v>0</v>
      </c>
      <c r="Z400" s="26" t="str">
        <f>+IF(VLOOKUP($B400,'Lista Puestos Valorados'!$B$11:$BK$510,MATCH('Auxiliar General'!T$4,'Lista Puestos Valorados'!$B$10:$BK$10,0),0)="","No relevante",VLOOKUP($B400,'Lista Puestos Valorados'!$B$11:$BK$510,MATCH('Auxiliar General'!T$4,'Lista Puestos Valorados'!$B$10:$BK$10,0),0))</f>
        <v>No relevante</v>
      </c>
      <c r="AA400" s="26">
        <f>+HLOOKUP(Z400,Sistema_Puntos!$Q$5:$Y$43,'Auxiliar General'!V$5,FALSE)</f>
        <v>0</v>
      </c>
      <c r="AB400" s="26" t="str">
        <f>+IF(VLOOKUP($B400,'Lista Puestos Valorados'!$B$11:$BK$510,MATCH('Auxiliar General'!V$4,'Lista Puestos Valorados'!$B$10:$BK$10,0),0)="","No relevante",VLOOKUP($B400,'Lista Puestos Valorados'!$B$11:$BK$510,MATCH('Auxiliar General'!V$4,'Lista Puestos Valorados'!$B$10:$BK$10,0),0))</f>
        <v>No relevante</v>
      </c>
      <c r="AC400" s="26">
        <f>+HLOOKUP(AB400,Sistema_Puntos!$Q$5:$Y$43,'Auxiliar General'!X$5,FALSE)</f>
        <v>0</v>
      </c>
      <c r="AD400" s="26" t="str">
        <f>+IF(VLOOKUP($B400,'Lista Puestos Valorados'!$B$11:$BK$510,MATCH('Auxiliar General'!X$4,'Lista Puestos Valorados'!$B$10:$BK$10,0),0)="","No relevante",VLOOKUP($B400,'Lista Puestos Valorados'!$B$11:$BK$510,MATCH('Auxiliar General'!X$4,'Lista Puestos Valorados'!$B$10:$BK$10,0),0))</f>
        <v>No relevante</v>
      </c>
      <c r="AE400" s="26">
        <f>+HLOOKUP(AD400,Sistema_Puntos!$Q$5:$Y$43,'Auxiliar General'!Z$5,FALSE)</f>
        <v>0</v>
      </c>
      <c r="AF400" s="26" t="str">
        <f>+IF(VLOOKUP($B400,'Lista Puestos Valorados'!$B$11:$BK$510,MATCH('Auxiliar General'!Z$4,'Lista Puestos Valorados'!$B$10:$BK$10,0),0)="","No relevante",VLOOKUP($B400,'Lista Puestos Valorados'!$B$11:$BK$510,MATCH('Auxiliar General'!Z$4,'Lista Puestos Valorados'!$B$10:$BK$10,0),0))</f>
        <v>No relevante</v>
      </c>
      <c r="AG400" s="26">
        <f>+HLOOKUP(AF400,Sistema_Puntos!$Q$5:$Y$43,'Auxiliar General'!AB$5,FALSE)</f>
        <v>0</v>
      </c>
      <c r="AH400" s="26" t="str">
        <f>+IF(VLOOKUP($B400,'Lista Puestos Valorados'!$B$11:$BK$510,MATCH('Auxiliar General'!AB$4,'Lista Puestos Valorados'!$B$10:$BK$10,0),0)="","No relevante",VLOOKUP($B400,'Lista Puestos Valorados'!$B$11:$BK$510,MATCH('Auxiliar General'!AB$4,'Lista Puestos Valorados'!$B$10:$BK$10,0),0))</f>
        <v>No relevante</v>
      </c>
      <c r="AI400" s="26">
        <f>+HLOOKUP(AH400,Sistema_Puntos!$Q$5:$Y$43,'Auxiliar General'!AD$5,FALSE)</f>
        <v>0</v>
      </c>
      <c r="AJ400" s="26" t="str">
        <f>+IF(VLOOKUP($B400,'Lista Puestos Valorados'!$B$11:$BK$510,MATCH('Auxiliar General'!AD$4,'Lista Puestos Valorados'!$B$10:$BK$10,0),0)="","No relevante",VLOOKUP($B400,'Lista Puestos Valorados'!$B$11:$BK$510,MATCH('Auxiliar General'!AD$4,'Lista Puestos Valorados'!$B$10:$BK$10,0),0))</f>
        <v>No relevante</v>
      </c>
      <c r="AK400" s="26">
        <f>+HLOOKUP(AJ400,Sistema_Puntos!$Q$5:$Y$43,'Auxiliar General'!AF$5,FALSE)</f>
        <v>0</v>
      </c>
      <c r="AL400" s="26" t="str">
        <f>+IF(VLOOKUP($B400,'Lista Puestos Valorados'!$B$11:$BK$510,MATCH('Auxiliar General'!AF$4,'Lista Puestos Valorados'!$B$10:$BK$10,0),0)="","No relevante",VLOOKUP($B400,'Lista Puestos Valorados'!$B$11:$BK$510,MATCH('Auxiliar General'!AF$4,'Lista Puestos Valorados'!$B$10:$BK$10,0),0))</f>
        <v>No relevante</v>
      </c>
      <c r="AM400" s="26">
        <f>+HLOOKUP(AL400,Sistema_Puntos!$Q$5:$Y$43,'Auxiliar General'!AH$5,FALSE)</f>
        <v>0</v>
      </c>
      <c r="AN400" s="26" t="str">
        <f>+IF(VLOOKUP($B400,'Lista Puestos Valorados'!$B$11:$BK$510,MATCH('Auxiliar General'!AH$4,'Lista Puestos Valorados'!$B$10:$BK$10,0),0)="","No relevante",VLOOKUP($B400,'Lista Puestos Valorados'!$B$11:$BK$510,MATCH('Auxiliar General'!AH$4,'Lista Puestos Valorados'!$B$10:$BK$10,0),0))</f>
        <v>No relevante</v>
      </c>
      <c r="AO400" s="26">
        <f>+HLOOKUP(AN400,Sistema_Puntos!$Q$5:$Y$43,'Auxiliar General'!AJ$5,FALSE)</f>
        <v>0</v>
      </c>
      <c r="AP400" s="26" t="str">
        <f>+IF(VLOOKUP($B400,'Lista Puestos Valorados'!$B$11:$BK$510,MATCH('Auxiliar General'!AJ$4,'Lista Puestos Valorados'!$B$10:$BK$10,0),0)="","No relevante",VLOOKUP($B400,'Lista Puestos Valorados'!$B$11:$BK$510,MATCH('Auxiliar General'!AJ$4,'Lista Puestos Valorados'!$B$10:$BK$10,0),0))</f>
        <v>No relevante</v>
      </c>
      <c r="AQ400" s="26">
        <f>+HLOOKUP(AP400,Sistema_Puntos!$Q$5:$Y$43,'Auxiliar General'!AL$5,FALSE)</f>
        <v>0</v>
      </c>
      <c r="AR400" s="26" t="str">
        <f>+IF(VLOOKUP($B400,'Lista Puestos Valorados'!$B$11:$BK$510,MATCH('Auxiliar General'!AL$4,'Lista Puestos Valorados'!$B$10:$BK$10,0),0)="","No relevante",VLOOKUP($B400,'Lista Puestos Valorados'!$B$11:$BK$510,MATCH('Auxiliar General'!AL$4,'Lista Puestos Valorados'!$B$10:$BK$10,0),0))</f>
        <v>No relevante</v>
      </c>
      <c r="AS400" s="26">
        <f>+HLOOKUP(AR400,Sistema_Puntos!$Q$5:$Y$43,'Auxiliar General'!AN$5,FALSE)</f>
        <v>0</v>
      </c>
      <c r="AT400" s="26" t="str">
        <f>+IF(VLOOKUP($B400,'Lista Puestos Valorados'!$B$11:$BK$510,MATCH('Auxiliar General'!AN$4,'Lista Puestos Valorados'!$B$10:$BK$10,0),0)="","No relevante",VLOOKUP($B400,'Lista Puestos Valorados'!$B$11:$BK$510,MATCH('Auxiliar General'!AN$4,'Lista Puestos Valorados'!$B$10:$BK$10,0),0))</f>
        <v>No relevante</v>
      </c>
      <c r="AU400" s="26">
        <f>+HLOOKUP(AT400,Sistema_Puntos!$Q$5:$Y$43,'Auxiliar General'!AP$5,FALSE)</f>
        <v>0</v>
      </c>
      <c r="AV400" s="26" t="str">
        <f>+IF(VLOOKUP($B400,'Lista Puestos Valorados'!$B$11:$BK$510,MATCH('Auxiliar General'!AP$4,'Lista Puestos Valorados'!$B$10:$BK$10,0),0)="","No relevante",VLOOKUP($B400,'Lista Puestos Valorados'!$B$11:$BK$510,MATCH('Auxiliar General'!AP$4,'Lista Puestos Valorados'!$B$10:$BK$10,0),0))</f>
        <v>No relevante</v>
      </c>
      <c r="AW400" s="26">
        <f>+HLOOKUP(AV400,Sistema_Puntos!$Q$5:$Y$43,'Auxiliar General'!AR$5,FALSE)</f>
        <v>0</v>
      </c>
      <c r="AX400" s="26" t="str">
        <f>+IF(VLOOKUP($B400,'Lista Puestos Valorados'!$B$11:$BK$510,MATCH('Auxiliar General'!AR$4,'Lista Puestos Valorados'!$B$10:$BK$10,0),0)="","No relevante",VLOOKUP($B400,'Lista Puestos Valorados'!$B$11:$BK$510,MATCH('Auxiliar General'!AR$4,'Lista Puestos Valorados'!$B$10:$BK$10,0),0))</f>
        <v>No relevante</v>
      </c>
      <c r="AY400" s="26">
        <f>+HLOOKUP(AX400,Sistema_Puntos!$Q$5:$Y$43,'Auxiliar General'!AT$5,FALSE)</f>
        <v>0</v>
      </c>
      <c r="AZ400" s="26" t="str">
        <f>+IF(VLOOKUP($B400,'Lista Puestos Valorados'!$B$11:$BK$510,MATCH('Auxiliar General'!AT$4,'Lista Puestos Valorados'!$B$10:$BK$10,0),0)="","No relevante",VLOOKUP($B400,'Lista Puestos Valorados'!$B$11:$BK$510,MATCH('Auxiliar General'!AT$4,'Lista Puestos Valorados'!$B$10:$BK$10,0),0))</f>
        <v>No relevante</v>
      </c>
      <c r="BA400" s="26">
        <f>+HLOOKUP(AZ400,Sistema_Puntos!$Q$5:$Y$43,'Auxiliar General'!AV$5,FALSE)</f>
        <v>0</v>
      </c>
      <c r="BB400" s="26" t="str">
        <f>+IF(VLOOKUP($B400,'Lista Puestos Valorados'!$B$11:$BK$510,MATCH('Auxiliar General'!AV$4,'Lista Puestos Valorados'!$B$10:$BK$10,0),0)="","No relevante",VLOOKUP($B400,'Lista Puestos Valorados'!$B$11:$BK$510,MATCH('Auxiliar General'!AV$4,'Lista Puestos Valorados'!$B$10:$BK$10,0),0))</f>
        <v>No relevante</v>
      </c>
      <c r="BC400" s="26">
        <f>+HLOOKUP(BB400,Sistema_Puntos!$Q$5:$Y$43,'Auxiliar General'!AX$5,FALSE)</f>
        <v>0</v>
      </c>
      <c r="BD400" s="26" t="str">
        <f>+IF(VLOOKUP($B400,'Lista Puestos Valorados'!$B$11:$BK$510,MATCH('Auxiliar General'!AX$4,'Lista Puestos Valorados'!$B$10:$BK$10,0),0)="","No relevante",VLOOKUP($B400,'Lista Puestos Valorados'!$B$11:$BK$510,MATCH('Auxiliar General'!AX$4,'Lista Puestos Valorados'!$B$10:$BK$10,0),0))</f>
        <v>No relevante</v>
      </c>
      <c r="BE400" s="26">
        <f>+HLOOKUP(BD400,Sistema_Puntos!$Q$5:$Y$43,'Auxiliar General'!AZ$5,FALSE)</f>
        <v>0</v>
      </c>
      <c r="BF400" s="26" t="str">
        <f>+IF(VLOOKUP($B400,'Lista Puestos Valorados'!$B$11:$BK$510,MATCH('Auxiliar General'!AZ$4,'Lista Puestos Valorados'!$B$10:$BK$10,0),0)="","No relevante",VLOOKUP($B400,'Lista Puestos Valorados'!$B$11:$BK$510,MATCH('Auxiliar General'!AZ$4,'Lista Puestos Valorados'!$B$10:$BK$10,0),0))</f>
        <v>No relevante</v>
      </c>
      <c r="BG400" s="26">
        <f>+HLOOKUP(BF400,Sistema_Puntos!$Q$5:$Y$43,'Auxiliar General'!BB$5,FALSE)</f>
        <v>0</v>
      </c>
      <c r="BH400" s="26" t="str">
        <f>+IF(VLOOKUP($B400,'Lista Puestos Valorados'!$B$11:$BK$510,MATCH('Auxiliar General'!BB$4,'Lista Puestos Valorados'!$B$10:$BK$10,0),0)="","No relevante",VLOOKUP($B400,'Lista Puestos Valorados'!$B$11:$BK$510,MATCH('Auxiliar General'!BB$4,'Lista Puestos Valorados'!$B$10:$BK$10,0),0))</f>
        <v>No relevante</v>
      </c>
      <c r="BI400" s="26">
        <f>+HLOOKUP(BH400,Sistema_Puntos!$Q$5:$Y$43,'Auxiliar General'!BD$5,FALSE)</f>
        <v>0</v>
      </c>
      <c r="BJ400" s="26" t="str">
        <f>+IF(VLOOKUP($B400,'Lista Puestos Valorados'!$B$11:$BK$510,MATCH('Auxiliar General'!BD$4,'Lista Puestos Valorados'!$B$10:$BK$10,0),0)="","No relevante",VLOOKUP($B400,'Lista Puestos Valorados'!$B$11:$BK$510,MATCH('Auxiliar General'!BD$4,'Lista Puestos Valorados'!$B$10:$BK$10,0),0))</f>
        <v>No relevante</v>
      </c>
      <c r="BK400" s="26">
        <f>+HLOOKUP(BJ400,Sistema_Puntos!$Q$5:$Y$43,'Auxiliar General'!BF$5,FALSE)</f>
        <v>0</v>
      </c>
      <c r="BL400" s="26" t="str">
        <f>+IF(VLOOKUP($B400,'Lista Puestos Valorados'!$B$11:$BK$510,MATCH('Auxiliar General'!BF$4,'Lista Puestos Valorados'!$B$10:$BK$10,0),0)="","No relevante",VLOOKUP($B400,'Lista Puestos Valorados'!$B$11:$BK$510,MATCH('Auxiliar General'!BF$4,'Lista Puestos Valorados'!$B$10:$BK$10,0),0))</f>
        <v>No relevante</v>
      </c>
      <c r="BM400" s="26">
        <f>+HLOOKUP(BL400,Sistema_Puntos!$Q$5:$Y$43,'Auxiliar General'!BH$5,FALSE)</f>
        <v>0</v>
      </c>
      <c r="BN400" s="26" t="str">
        <f>+IF(VLOOKUP($B400,'Lista Puestos Valorados'!$B$11:$BK$510,MATCH('Auxiliar General'!BH$4,'Lista Puestos Valorados'!$B$10:$BK$10,0),0)="","No relevante",VLOOKUP($B400,'Lista Puestos Valorados'!$B$11:$BK$510,MATCH('Auxiliar General'!BH$4,'Lista Puestos Valorados'!$B$10:$BK$10,0),0))</f>
        <v>No relevante</v>
      </c>
      <c r="BO400" s="26">
        <f>+HLOOKUP(BN400,Sistema_Puntos!$Q$5:$Y$43,'Auxiliar General'!BJ$5,FALSE)</f>
        <v>0</v>
      </c>
      <c r="BP400" s="26" t="str">
        <f>+IF(VLOOKUP($B400,'Lista Puestos Valorados'!$B$11:$BK$510,MATCH('Auxiliar General'!BJ$4,'Lista Puestos Valorados'!$B$10:$BK$10,0),0)="","No relevante",VLOOKUP($B400,'Lista Puestos Valorados'!$B$11:$BK$510,MATCH('Auxiliar General'!BJ$4,'Lista Puestos Valorados'!$B$10:$BK$10,0),0))</f>
        <v>No relevante</v>
      </c>
      <c r="BQ400" s="26">
        <f>+HLOOKUP(BP400,Sistema_Puntos!$Q$5:$Y$43,'Auxiliar General'!BL$5,FALSE)</f>
        <v>0</v>
      </c>
      <c r="BR400" s="26" t="str">
        <f>+IF(VLOOKUP($B400,'Lista Puestos Valorados'!$B$11:$BK$510,MATCH('Auxiliar General'!BL$4,'Lista Puestos Valorados'!$B$10:$BK$10,0),0)="","No relevante",VLOOKUP($B400,'Lista Puestos Valorados'!$B$11:$BK$510,MATCH('Auxiliar General'!BL$4,'Lista Puestos Valorados'!$B$10:$BK$10,0),0))</f>
        <v>No relevante</v>
      </c>
      <c r="BS400" s="26">
        <f>+HLOOKUP(BR400,Sistema_Puntos!$Q$5:$Y$43,'Auxiliar General'!BN$5,FALSE)</f>
        <v>0</v>
      </c>
      <c r="BT400" s="26" t="str">
        <f>+IF(VLOOKUP($B400,'Lista Puestos Valorados'!$B$11:$BK$510,MATCH('Auxiliar General'!BN$4,'Lista Puestos Valorados'!$B$10:$BK$10,0),0)="","No relevante",VLOOKUP($B400,'Lista Puestos Valorados'!$B$11:$BK$510,MATCH('Auxiliar General'!BN$4,'Lista Puestos Valorados'!$B$10:$BK$10,0),0))</f>
        <v>No relevante</v>
      </c>
      <c r="BU400" s="26">
        <f>+HLOOKUP(BT400,Sistema_Puntos!$Q$5:$Y$43,'Auxiliar General'!BP$5,FALSE)</f>
        <v>0</v>
      </c>
      <c r="BV400" s="26" t="str">
        <f>+IF(VLOOKUP($B400,'Lista Puestos Valorados'!$B$11:$BK$510,MATCH('Auxiliar General'!BP$4,'Lista Puestos Valorados'!$B$10:$BK$10,0),0)="","No relevante",VLOOKUP($B400,'Lista Puestos Valorados'!$B$11:$BK$510,MATCH('Auxiliar General'!BP$4,'Lista Puestos Valorados'!$B$10:$BK$10,0),0))</f>
        <v>No relevante</v>
      </c>
      <c r="BW400" s="26">
        <f>+HLOOKUP(BV400,Sistema_Puntos!$Q$5:$Y$43,'Auxiliar General'!BR$5,FALSE)</f>
        <v>0</v>
      </c>
      <c r="BX400" s="26" t="str">
        <f>+IF(VLOOKUP($B400,'Lista Puestos Valorados'!$B$11:$BK$510,MATCH('Auxiliar General'!BR$4,'Lista Puestos Valorados'!$B$10:$BK$10,0),0)="","No relevante",VLOOKUP($B400,'Lista Puestos Valorados'!$B$11:$BK$510,MATCH('Auxiliar General'!BR$4,'Lista Puestos Valorados'!$B$10:$BK$10,0),0))</f>
        <v>No relevante</v>
      </c>
      <c r="BY400" s="26">
        <f>+HLOOKUP(BX400,Sistema_Puntos!$Q$5:$Y$43,'Auxiliar General'!BT$5,FALSE)</f>
        <v>0</v>
      </c>
      <c r="BZ400" s="26" t="str">
        <f>+IF(VLOOKUP($B400,'Lista Puestos Valorados'!$B$11:$BK$510,MATCH('Auxiliar General'!BT$4,'Lista Puestos Valorados'!$B$10:$BK$10,0),0)="","No relevante",VLOOKUP($B400,'Lista Puestos Valorados'!$B$11:$BK$510,MATCH('Auxiliar General'!BT$4,'Lista Puestos Valorados'!$B$10:$BK$10,0),0))</f>
        <v>No relevante</v>
      </c>
      <c r="CA400" s="26">
        <f>+HLOOKUP(BZ400,Sistema_Puntos!$Q$5:$Y$43,'Auxiliar General'!BV$5,FALSE)</f>
        <v>0</v>
      </c>
      <c r="CB400" s="26" t="str">
        <f>+IF(VLOOKUP($B400,'Lista Puestos Valorados'!$B$11:$BK$510,MATCH('Auxiliar General'!BV$4,'Lista Puestos Valorados'!$B$10:$BK$10,0),0)="","No relevante",VLOOKUP($B400,'Lista Puestos Valorados'!$B$11:$BK$510,MATCH('Auxiliar General'!BV$4,'Lista Puestos Valorados'!$B$10:$BK$10,0),0))</f>
        <v>No relevante</v>
      </c>
      <c r="CC400" s="26">
        <f>+HLOOKUP(CB400,Sistema_Puntos!$Q$5:$Y$43,'Auxiliar General'!BX$5,FALSE)</f>
        <v>0</v>
      </c>
      <c r="CD400" s="26" t="str">
        <f>+IF(VLOOKUP($B400,'Lista Puestos Valorados'!$B$11:$BK$510,MATCH('Auxiliar General'!BX$4,'Lista Puestos Valorados'!$B$10:$BK$10,0),0)="","No relevante",VLOOKUP($B400,'Lista Puestos Valorados'!$B$11:$BK$510,MATCH('Auxiliar General'!BX$4,'Lista Puestos Valorados'!$B$10:$BK$10,0),0))</f>
        <v>No relevante</v>
      </c>
      <c r="CE400" s="26">
        <f>+HLOOKUP(CD400,Sistema_Puntos!$Q$5:$Y$43,'Auxiliar General'!BZ$5,FALSE)</f>
        <v>0</v>
      </c>
      <c r="CF400" s="26" t="str">
        <f>+IF(VLOOKUP($B400,'Lista Puestos Valorados'!$B$11:$BK$510,MATCH('Auxiliar General'!BZ$4,'Lista Puestos Valorados'!$B$10:$BK$10,0),0)="","No relevante",VLOOKUP($B400,'Lista Puestos Valorados'!$B$11:$BK$510,MATCH('Auxiliar General'!BZ$4,'Lista Puestos Valorados'!$B$10:$BK$10,0),0))</f>
        <v>No relevante</v>
      </c>
      <c r="CG400" s="26">
        <f>+HLOOKUP(CF400,Sistema_Puntos!$Q$5:$Y$43,'Auxiliar General'!CB$5,FALSE)</f>
        <v>0</v>
      </c>
      <c r="CH400" s="29"/>
      <c r="CI400" s="29"/>
    </row>
    <row r="401" spans="2:87" ht="17.55" customHeight="1">
      <c r="B401" s="26">
        <f>+'Listado de Puestos'!B401</f>
        <v>391</v>
      </c>
      <c r="C401" s="26" t="str">
        <f>+IF('Lista Puestos Valorados'!C401="","",'Lista Puestos Valorados'!C401)</f>
        <v/>
      </c>
      <c r="D401" s="26" t="str">
        <f>+IF('Lista Puestos Valorados'!D401="","",'Lista Puestos Valorados'!D401)</f>
        <v/>
      </c>
      <c r="E401" s="26" t="str">
        <f>+IF('Lista Puestos Valorados'!E401="","",'Lista Puestos Valorados'!E401)</f>
        <v/>
      </c>
      <c r="F401" s="26" t="str">
        <f>+IF('Lista Puestos Valorados'!F401="","",'Lista Puestos Valorados'!F401)</f>
        <v/>
      </c>
      <c r="G401" s="26" t="str">
        <f>+IF('Lista Puestos Valorados'!G401="","",'Lista Puestos Valorados'!G401)</f>
        <v/>
      </c>
      <c r="H401" s="26" t="str">
        <f>+IF('Lista Puestos Valorados'!H401="","",'Lista Puestos Valorados'!H401)</f>
        <v/>
      </c>
      <c r="I401" s="26" t="str">
        <f>+IF('Lista Puestos Valorados'!I401="","",'Lista Puestos Valorados'!I401)</f>
        <v/>
      </c>
      <c r="J401" s="118" t="e">
        <f t="array" ref="J401">+IF(L401="","",_xlfn.IFS(L401&lt;='Cortes de Agrupacion'!$F$15,'Cortes de Agrupacion'!$E$15,'Resultados General'!L401&lt;='Cortes de Agrupacion'!$F$14,'Cortes de Agrupacion'!$E$14,'Resultados General'!L401&lt;='Cortes de Agrupacion'!$F$13,'Cortes de Agrupacion'!$E$13,L401&lt;='Cortes de Agrupacion'!$F$12,'Cortes de Agrupacion'!$E$12,'Resultados General'!L401&lt;='Cortes de Agrupacion'!$F$11,'Cortes de Agrupacion'!$E$11,'Resultados General'!L401&lt;='Cortes de Agrupacion'!$F$10,'Cortes de Agrupacion'!$E$10,'Resultados General'!L401&lt;='Cortes de Agrupacion'!$F$9,'Cortes de Agrupacion'!$E$9,'Resultados General'!L401&lt;='Cortes de Agrupacion'!$F$8,'Cortes de Agrupacion'!$E$8,'Resultados General'!L401&lt;='Cortes de Agrupacion'!$F$7,'Cortes de Agrupacion'!$E$7,'Resultados General'!L401&lt;='Cortes de Agrupacion'!$F$6,'Cortes de Agrupacion'!$E$6))</f>
        <v>#VALUE!</v>
      </c>
      <c r="K401" s="118" t="str">
        <f t="shared" si="12"/>
        <v/>
      </c>
      <c r="L401" s="124" t="e">
        <f>#VALUE!</f>
        <v>#VALUE!</v>
      </c>
      <c r="M401" s="26" t="e">
        <f ca="1">+_xlfn.IFNA(VLOOKUP(C401,'Distribución de puestos'!$B$8:$I$507,8,0),"")</f>
        <v>#NAME?</v>
      </c>
      <c r="N401" s="26" t="str">
        <f>+IF(VLOOKUP($B401,'Lista Puestos Valorados'!$B$11:$BK$510,MATCH('Auxiliar General'!H$4,'Lista Puestos Valorados'!$B$10:$BK$10,0),0)="","No relevante",VLOOKUP($B401,'Lista Puestos Valorados'!$B$11:$BK$510,MATCH('Auxiliar General'!H$4,'Lista Puestos Valorados'!$B$10:$BK$10,0),0))</f>
        <v>No relevante</v>
      </c>
      <c r="O401" s="26">
        <f>+HLOOKUP(N401,Sistema_Puntos!$Q$5:$Y$43,'Auxiliar General'!J$5,FALSE)</f>
        <v>0</v>
      </c>
      <c r="P401" s="26" t="str">
        <f>+IF(VLOOKUP($B401,'Lista Puestos Valorados'!$B$11:$BK$510,MATCH('Auxiliar General'!J$4,'Lista Puestos Valorados'!$B$10:$BK$10,0),0)="","No relevante",VLOOKUP($B401,'Lista Puestos Valorados'!$B$11:$BK$510,MATCH('Auxiliar General'!J$4,'Lista Puestos Valorados'!$B$10:$BK$10,0),0))</f>
        <v>No relevante</v>
      </c>
      <c r="Q401" s="26">
        <f>+HLOOKUP(P401,Sistema_Puntos!$Q$5:$Y$43,'Auxiliar General'!L$5,FALSE)</f>
        <v>0</v>
      </c>
      <c r="R401" s="26" t="str">
        <f>+IF(VLOOKUP($B401,'Lista Puestos Valorados'!$B$11:$BK$510,MATCH('Auxiliar General'!L$4,'Lista Puestos Valorados'!$B$10:$BK$10,0),0)="","No relevante",VLOOKUP($B401,'Lista Puestos Valorados'!$B$11:$BK$510,MATCH('Auxiliar General'!L$4,'Lista Puestos Valorados'!$B$10:$BK$10,0),0))</f>
        <v>No relevante</v>
      </c>
      <c r="S401" s="26">
        <f>+HLOOKUP(R401,Sistema_Puntos!$Q$5:$Y$43,'Auxiliar General'!N$5,FALSE)</f>
        <v>0</v>
      </c>
      <c r="T401" s="26" t="str">
        <f>+IF(VLOOKUP($B401,'Lista Puestos Valorados'!$B$11:$BK$510,MATCH('Auxiliar General'!N$4,'Lista Puestos Valorados'!$B$10:$BK$10,0),0)="","No relevante",VLOOKUP($B401,'Lista Puestos Valorados'!$B$11:$BK$510,MATCH('Auxiliar General'!N$4,'Lista Puestos Valorados'!$B$10:$BK$10,0),0))</f>
        <v>No relevante</v>
      </c>
      <c r="U401" s="26">
        <f>+HLOOKUP(T401,Sistema_Puntos!$Q$5:$Y$43,'Auxiliar General'!P$5,FALSE)</f>
        <v>0</v>
      </c>
      <c r="V401" s="26" t="str">
        <f>+IF(VLOOKUP($B401,'Lista Puestos Valorados'!$B$11:$BK$510,MATCH('Auxiliar General'!P$4,'Lista Puestos Valorados'!$B$10:$BK$10,0),0)="","No relevante",VLOOKUP($B401,'Lista Puestos Valorados'!$B$11:$BK$510,MATCH('Auxiliar General'!P$4,'Lista Puestos Valorados'!$B$10:$BK$10,0),0))</f>
        <v>No relevante</v>
      </c>
      <c r="W401" s="26">
        <f>+HLOOKUP(V401,Sistema_Puntos!$Q$5:$Y$43,'Auxiliar General'!R$5,FALSE)</f>
        <v>0</v>
      </c>
      <c r="X401" s="26" t="str">
        <f>+IF(VLOOKUP($B401,'Lista Puestos Valorados'!$B$11:$BK$510,MATCH('Auxiliar General'!R$4,'Lista Puestos Valorados'!$B$10:$BK$10,0),0)="","No relevante",VLOOKUP($B401,'Lista Puestos Valorados'!$B$11:$BK$510,MATCH('Auxiliar General'!R$4,'Lista Puestos Valorados'!$B$10:$BK$10,0),0))</f>
        <v>No relevante</v>
      </c>
      <c r="Y401" s="26">
        <f>+HLOOKUP(X401,Sistema_Puntos!$Q$5:$Y$43,'Auxiliar General'!T$5,FALSE)</f>
        <v>0</v>
      </c>
      <c r="Z401" s="26" t="str">
        <f>+IF(VLOOKUP($B401,'Lista Puestos Valorados'!$B$11:$BK$510,MATCH('Auxiliar General'!T$4,'Lista Puestos Valorados'!$B$10:$BK$10,0),0)="","No relevante",VLOOKUP($B401,'Lista Puestos Valorados'!$B$11:$BK$510,MATCH('Auxiliar General'!T$4,'Lista Puestos Valorados'!$B$10:$BK$10,0),0))</f>
        <v>No relevante</v>
      </c>
      <c r="AA401" s="26">
        <f>+HLOOKUP(Z401,Sistema_Puntos!$Q$5:$Y$43,'Auxiliar General'!V$5,FALSE)</f>
        <v>0</v>
      </c>
      <c r="AB401" s="26" t="str">
        <f>+IF(VLOOKUP($B401,'Lista Puestos Valorados'!$B$11:$BK$510,MATCH('Auxiliar General'!V$4,'Lista Puestos Valorados'!$B$10:$BK$10,0),0)="","No relevante",VLOOKUP($B401,'Lista Puestos Valorados'!$B$11:$BK$510,MATCH('Auxiliar General'!V$4,'Lista Puestos Valorados'!$B$10:$BK$10,0),0))</f>
        <v>No relevante</v>
      </c>
      <c r="AC401" s="26">
        <f>+HLOOKUP(AB401,Sistema_Puntos!$Q$5:$Y$43,'Auxiliar General'!X$5,FALSE)</f>
        <v>0</v>
      </c>
      <c r="AD401" s="26" t="str">
        <f>+IF(VLOOKUP($B401,'Lista Puestos Valorados'!$B$11:$BK$510,MATCH('Auxiliar General'!X$4,'Lista Puestos Valorados'!$B$10:$BK$10,0),0)="","No relevante",VLOOKUP($B401,'Lista Puestos Valorados'!$B$11:$BK$510,MATCH('Auxiliar General'!X$4,'Lista Puestos Valorados'!$B$10:$BK$10,0),0))</f>
        <v>No relevante</v>
      </c>
      <c r="AE401" s="26">
        <f>+HLOOKUP(AD401,Sistema_Puntos!$Q$5:$Y$43,'Auxiliar General'!Z$5,FALSE)</f>
        <v>0</v>
      </c>
      <c r="AF401" s="26" t="str">
        <f>+IF(VLOOKUP($B401,'Lista Puestos Valorados'!$B$11:$BK$510,MATCH('Auxiliar General'!Z$4,'Lista Puestos Valorados'!$B$10:$BK$10,0),0)="","No relevante",VLOOKUP($B401,'Lista Puestos Valorados'!$B$11:$BK$510,MATCH('Auxiliar General'!Z$4,'Lista Puestos Valorados'!$B$10:$BK$10,0),0))</f>
        <v>No relevante</v>
      </c>
      <c r="AG401" s="26">
        <f>+HLOOKUP(AF401,Sistema_Puntos!$Q$5:$Y$43,'Auxiliar General'!AB$5,FALSE)</f>
        <v>0</v>
      </c>
      <c r="AH401" s="26" t="str">
        <f>+IF(VLOOKUP($B401,'Lista Puestos Valorados'!$B$11:$BK$510,MATCH('Auxiliar General'!AB$4,'Lista Puestos Valorados'!$B$10:$BK$10,0),0)="","No relevante",VLOOKUP($B401,'Lista Puestos Valorados'!$B$11:$BK$510,MATCH('Auxiliar General'!AB$4,'Lista Puestos Valorados'!$B$10:$BK$10,0),0))</f>
        <v>No relevante</v>
      </c>
      <c r="AI401" s="26">
        <f>+HLOOKUP(AH401,Sistema_Puntos!$Q$5:$Y$43,'Auxiliar General'!AD$5,FALSE)</f>
        <v>0</v>
      </c>
      <c r="AJ401" s="26" t="str">
        <f>+IF(VLOOKUP($B401,'Lista Puestos Valorados'!$B$11:$BK$510,MATCH('Auxiliar General'!AD$4,'Lista Puestos Valorados'!$B$10:$BK$10,0),0)="","No relevante",VLOOKUP($B401,'Lista Puestos Valorados'!$B$11:$BK$510,MATCH('Auxiliar General'!AD$4,'Lista Puestos Valorados'!$B$10:$BK$10,0),0))</f>
        <v>No relevante</v>
      </c>
      <c r="AK401" s="26">
        <f>+HLOOKUP(AJ401,Sistema_Puntos!$Q$5:$Y$43,'Auxiliar General'!AF$5,FALSE)</f>
        <v>0</v>
      </c>
      <c r="AL401" s="26" t="str">
        <f>+IF(VLOOKUP($B401,'Lista Puestos Valorados'!$B$11:$BK$510,MATCH('Auxiliar General'!AF$4,'Lista Puestos Valorados'!$B$10:$BK$10,0),0)="","No relevante",VLOOKUP($B401,'Lista Puestos Valorados'!$B$11:$BK$510,MATCH('Auxiliar General'!AF$4,'Lista Puestos Valorados'!$B$10:$BK$10,0),0))</f>
        <v>No relevante</v>
      </c>
      <c r="AM401" s="26">
        <f>+HLOOKUP(AL401,Sistema_Puntos!$Q$5:$Y$43,'Auxiliar General'!AH$5,FALSE)</f>
        <v>0</v>
      </c>
      <c r="AN401" s="26" t="str">
        <f>+IF(VLOOKUP($B401,'Lista Puestos Valorados'!$B$11:$BK$510,MATCH('Auxiliar General'!AH$4,'Lista Puestos Valorados'!$B$10:$BK$10,0),0)="","No relevante",VLOOKUP($B401,'Lista Puestos Valorados'!$B$11:$BK$510,MATCH('Auxiliar General'!AH$4,'Lista Puestos Valorados'!$B$10:$BK$10,0),0))</f>
        <v>No relevante</v>
      </c>
      <c r="AO401" s="26">
        <f>+HLOOKUP(AN401,Sistema_Puntos!$Q$5:$Y$43,'Auxiliar General'!AJ$5,FALSE)</f>
        <v>0</v>
      </c>
      <c r="AP401" s="26" t="str">
        <f>+IF(VLOOKUP($B401,'Lista Puestos Valorados'!$B$11:$BK$510,MATCH('Auxiliar General'!AJ$4,'Lista Puestos Valorados'!$B$10:$BK$10,0),0)="","No relevante",VLOOKUP($B401,'Lista Puestos Valorados'!$B$11:$BK$510,MATCH('Auxiliar General'!AJ$4,'Lista Puestos Valorados'!$B$10:$BK$10,0),0))</f>
        <v>No relevante</v>
      </c>
      <c r="AQ401" s="26">
        <f>+HLOOKUP(AP401,Sistema_Puntos!$Q$5:$Y$43,'Auxiliar General'!AL$5,FALSE)</f>
        <v>0</v>
      </c>
      <c r="AR401" s="26" t="str">
        <f>+IF(VLOOKUP($B401,'Lista Puestos Valorados'!$B$11:$BK$510,MATCH('Auxiliar General'!AL$4,'Lista Puestos Valorados'!$B$10:$BK$10,0),0)="","No relevante",VLOOKUP($B401,'Lista Puestos Valorados'!$B$11:$BK$510,MATCH('Auxiliar General'!AL$4,'Lista Puestos Valorados'!$B$10:$BK$10,0),0))</f>
        <v>No relevante</v>
      </c>
      <c r="AS401" s="26">
        <f>+HLOOKUP(AR401,Sistema_Puntos!$Q$5:$Y$43,'Auxiliar General'!AN$5,FALSE)</f>
        <v>0</v>
      </c>
      <c r="AT401" s="26" t="str">
        <f>+IF(VLOOKUP($B401,'Lista Puestos Valorados'!$B$11:$BK$510,MATCH('Auxiliar General'!AN$4,'Lista Puestos Valorados'!$B$10:$BK$10,0),0)="","No relevante",VLOOKUP($B401,'Lista Puestos Valorados'!$B$11:$BK$510,MATCH('Auxiliar General'!AN$4,'Lista Puestos Valorados'!$B$10:$BK$10,0),0))</f>
        <v>No relevante</v>
      </c>
      <c r="AU401" s="26">
        <f>+HLOOKUP(AT401,Sistema_Puntos!$Q$5:$Y$43,'Auxiliar General'!AP$5,FALSE)</f>
        <v>0</v>
      </c>
      <c r="AV401" s="26" t="str">
        <f>+IF(VLOOKUP($B401,'Lista Puestos Valorados'!$B$11:$BK$510,MATCH('Auxiliar General'!AP$4,'Lista Puestos Valorados'!$B$10:$BK$10,0),0)="","No relevante",VLOOKUP($B401,'Lista Puestos Valorados'!$B$11:$BK$510,MATCH('Auxiliar General'!AP$4,'Lista Puestos Valorados'!$B$10:$BK$10,0),0))</f>
        <v>No relevante</v>
      </c>
      <c r="AW401" s="26">
        <f>+HLOOKUP(AV401,Sistema_Puntos!$Q$5:$Y$43,'Auxiliar General'!AR$5,FALSE)</f>
        <v>0</v>
      </c>
      <c r="AX401" s="26" t="str">
        <f>+IF(VLOOKUP($B401,'Lista Puestos Valorados'!$B$11:$BK$510,MATCH('Auxiliar General'!AR$4,'Lista Puestos Valorados'!$B$10:$BK$10,0),0)="","No relevante",VLOOKUP($B401,'Lista Puestos Valorados'!$B$11:$BK$510,MATCH('Auxiliar General'!AR$4,'Lista Puestos Valorados'!$B$10:$BK$10,0),0))</f>
        <v>No relevante</v>
      </c>
      <c r="AY401" s="26">
        <f>+HLOOKUP(AX401,Sistema_Puntos!$Q$5:$Y$43,'Auxiliar General'!AT$5,FALSE)</f>
        <v>0</v>
      </c>
      <c r="AZ401" s="26" t="str">
        <f>+IF(VLOOKUP($B401,'Lista Puestos Valorados'!$B$11:$BK$510,MATCH('Auxiliar General'!AT$4,'Lista Puestos Valorados'!$B$10:$BK$10,0),0)="","No relevante",VLOOKUP($B401,'Lista Puestos Valorados'!$B$11:$BK$510,MATCH('Auxiliar General'!AT$4,'Lista Puestos Valorados'!$B$10:$BK$10,0),0))</f>
        <v>No relevante</v>
      </c>
      <c r="BA401" s="26">
        <f>+HLOOKUP(AZ401,Sistema_Puntos!$Q$5:$Y$43,'Auxiliar General'!AV$5,FALSE)</f>
        <v>0</v>
      </c>
      <c r="BB401" s="26" t="str">
        <f>+IF(VLOOKUP($B401,'Lista Puestos Valorados'!$B$11:$BK$510,MATCH('Auxiliar General'!AV$4,'Lista Puestos Valorados'!$B$10:$BK$10,0),0)="","No relevante",VLOOKUP($B401,'Lista Puestos Valorados'!$B$11:$BK$510,MATCH('Auxiliar General'!AV$4,'Lista Puestos Valorados'!$B$10:$BK$10,0),0))</f>
        <v>No relevante</v>
      </c>
      <c r="BC401" s="26">
        <f>+HLOOKUP(BB401,Sistema_Puntos!$Q$5:$Y$43,'Auxiliar General'!AX$5,FALSE)</f>
        <v>0</v>
      </c>
      <c r="BD401" s="26" t="str">
        <f>+IF(VLOOKUP($B401,'Lista Puestos Valorados'!$B$11:$BK$510,MATCH('Auxiliar General'!AX$4,'Lista Puestos Valorados'!$B$10:$BK$10,0),0)="","No relevante",VLOOKUP($B401,'Lista Puestos Valorados'!$B$11:$BK$510,MATCH('Auxiliar General'!AX$4,'Lista Puestos Valorados'!$B$10:$BK$10,0),0))</f>
        <v>No relevante</v>
      </c>
      <c r="BE401" s="26">
        <f>+HLOOKUP(BD401,Sistema_Puntos!$Q$5:$Y$43,'Auxiliar General'!AZ$5,FALSE)</f>
        <v>0</v>
      </c>
      <c r="BF401" s="26" t="str">
        <f>+IF(VLOOKUP($B401,'Lista Puestos Valorados'!$B$11:$BK$510,MATCH('Auxiliar General'!AZ$4,'Lista Puestos Valorados'!$B$10:$BK$10,0),0)="","No relevante",VLOOKUP($B401,'Lista Puestos Valorados'!$B$11:$BK$510,MATCH('Auxiliar General'!AZ$4,'Lista Puestos Valorados'!$B$10:$BK$10,0),0))</f>
        <v>No relevante</v>
      </c>
      <c r="BG401" s="26">
        <f>+HLOOKUP(BF401,Sistema_Puntos!$Q$5:$Y$43,'Auxiliar General'!BB$5,FALSE)</f>
        <v>0</v>
      </c>
      <c r="BH401" s="26" t="str">
        <f>+IF(VLOOKUP($B401,'Lista Puestos Valorados'!$B$11:$BK$510,MATCH('Auxiliar General'!BB$4,'Lista Puestos Valorados'!$B$10:$BK$10,0),0)="","No relevante",VLOOKUP($B401,'Lista Puestos Valorados'!$B$11:$BK$510,MATCH('Auxiliar General'!BB$4,'Lista Puestos Valorados'!$B$10:$BK$10,0),0))</f>
        <v>No relevante</v>
      </c>
      <c r="BI401" s="26">
        <f>+HLOOKUP(BH401,Sistema_Puntos!$Q$5:$Y$43,'Auxiliar General'!BD$5,FALSE)</f>
        <v>0</v>
      </c>
      <c r="BJ401" s="26" t="str">
        <f>+IF(VLOOKUP($B401,'Lista Puestos Valorados'!$B$11:$BK$510,MATCH('Auxiliar General'!BD$4,'Lista Puestos Valorados'!$B$10:$BK$10,0),0)="","No relevante",VLOOKUP($B401,'Lista Puestos Valorados'!$B$11:$BK$510,MATCH('Auxiliar General'!BD$4,'Lista Puestos Valorados'!$B$10:$BK$10,0),0))</f>
        <v>No relevante</v>
      </c>
      <c r="BK401" s="26">
        <f>+HLOOKUP(BJ401,Sistema_Puntos!$Q$5:$Y$43,'Auxiliar General'!BF$5,FALSE)</f>
        <v>0</v>
      </c>
      <c r="BL401" s="26" t="str">
        <f>+IF(VLOOKUP($B401,'Lista Puestos Valorados'!$B$11:$BK$510,MATCH('Auxiliar General'!BF$4,'Lista Puestos Valorados'!$B$10:$BK$10,0),0)="","No relevante",VLOOKUP($B401,'Lista Puestos Valorados'!$B$11:$BK$510,MATCH('Auxiliar General'!BF$4,'Lista Puestos Valorados'!$B$10:$BK$10,0),0))</f>
        <v>No relevante</v>
      </c>
      <c r="BM401" s="26">
        <f>+HLOOKUP(BL401,Sistema_Puntos!$Q$5:$Y$43,'Auxiliar General'!BH$5,FALSE)</f>
        <v>0</v>
      </c>
      <c r="BN401" s="26" t="str">
        <f>+IF(VLOOKUP($B401,'Lista Puestos Valorados'!$B$11:$BK$510,MATCH('Auxiliar General'!BH$4,'Lista Puestos Valorados'!$B$10:$BK$10,0),0)="","No relevante",VLOOKUP($B401,'Lista Puestos Valorados'!$B$11:$BK$510,MATCH('Auxiliar General'!BH$4,'Lista Puestos Valorados'!$B$10:$BK$10,0),0))</f>
        <v>No relevante</v>
      </c>
      <c r="BO401" s="26">
        <f>+HLOOKUP(BN401,Sistema_Puntos!$Q$5:$Y$43,'Auxiliar General'!BJ$5,FALSE)</f>
        <v>0</v>
      </c>
      <c r="BP401" s="26" t="str">
        <f>+IF(VLOOKUP($B401,'Lista Puestos Valorados'!$B$11:$BK$510,MATCH('Auxiliar General'!BJ$4,'Lista Puestos Valorados'!$B$10:$BK$10,0),0)="","No relevante",VLOOKUP($B401,'Lista Puestos Valorados'!$B$11:$BK$510,MATCH('Auxiliar General'!BJ$4,'Lista Puestos Valorados'!$B$10:$BK$10,0),0))</f>
        <v>No relevante</v>
      </c>
      <c r="BQ401" s="26">
        <f>+HLOOKUP(BP401,Sistema_Puntos!$Q$5:$Y$43,'Auxiliar General'!BL$5,FALSE)</f>
        <v>0</v>
      </c>
      <c r="BR401" s="26" t="str">
        <f>+IF(VLOOKUP($B401,'Lista Puestos Valorados'!$B$11:$BK$510,MATCH('Auxiliar General'!BL$4,'Lista Puestos Valorados'!$B$10:$BK$10,0),0)="","No relevante",VLOOKUP($B401,'Lista Puestos Valorados'!$B$11:$BK$510,MATCH('Auxiliar General'!BL$4,'Lista Puestos Valorados'!$B$10:$BK$10,0),0))</f>
        <v>No relevante</v>
      </c>
      <c r="BS401" s="26">
        <f>+HLOOKUP(BR401,Sistema_Puntos!$Q$5:$Y$43,'Auxiliar General'!BN$5,FALSE)</f>
        <v>0</v>
      </c>
      <c r="BT401" s="26" t="str">
        <f>+IF(VLOOKUP($B401,'Lista Puestos Valorados'!$B$11:$BK$510,MATCH('Auxiliar General'!BN$4,'Lista Puestos Valorados'!$B$10:$BK$10,0),0)="","No relevante",VLOOKUP($B401,'Lista Puestos Valorados'!$B$11:$BK$510,MATCH('Auxiliar General'!BN$4,'Lista Puestos Valorados'!$B$10:$BK$10,0),0))</f>
        <v>No relevante</v>
      </c>
      <c r="BU401" s="26">
        <f>+HLOOKUP(BT401,Sistema_Puntos!$Q$5:$Y$43,'Auxiliar General'!BP$5,FALSE)</f>
        <v>0</v>
      </c>
      <c r="BV401" s="26" t="str">
        <f>+IF(VLOOKUP($B401,'Lista Puestos Valorados'!$B$11:$BK$510,MATCH('Auxiliar General'!BP$4,'Lista Puestos Valorados'!$B$10:$BK$10,0),0)="","No relevante",VLOOKUP($B401,'Lista Puestos Valorados'!$B$11:$BK$510,MATCH('Auxiliar General'!BP$4,'Lista Puestos Valorados'!$B$10:$BK$10,0),0))</f>
        <v>No relevante</v>
      </c>
      <c r="BW401" s="26">
        <f>+HLOOKUP(BV401,Sistema_Puntos!$Q$5:$Y$43,'Auxiliar General'!BR$5,FALSE)</f>
        <v>0</v>
      </c>
      <c r="BX401" s="26" t="str">
        <f>+IF(VLOOKUP($B401,'Lista Puestos Valorados'!$B$11:$BK$510,MATCH('Auxiliar General'!BR$4,'Lista Puestos Valorados'!$B$10:$BK$10,0),0)="","No relevante",VLOOKUP($B401,'Lista Puestos Valorados'!$B$11:$BK$510,MATCH('Auxiliar General'!BR$4,'Lista Puestos Valorados'!$B$10:$BK$10,0),0))</f>
        <v>No relevante</v>
      </c>
      <c r="BY401" s="26">
        <f>+HLOOKUP(BX401,Sistema_Puntos!$Q$5:$Y$43,'Auxiliar General'!BT$5,FALSE)</f>
        <v>0</v>
      </c>
      <c r="BZ401" s="26" t="str">
        <f>+IF(VLOOKUP($B401,'Lista Puestos Valorados'!$B$11:$BK$510,MATCH('Auxiliar General'!BT$4,'Lista Puestos Valorados'!$B$10:$BK$10,0),0)="","No relevante",VLOOKUP($B401,'Lista Puestos Valorados'!$B$11:$BK$510,MATCH('Auxiliar General'!BT$4,'Lista Puestos Valorados'!$B$10:$BK$10,0),0))</f>
        <v>No relevante</v>
      </c>
      <c r="CA401" s="26">
        <f>+HLOOKUP(BZ401,Sistema_Puntos!$Q$5:$Y$43,'Auxiliar General'!BV$5,FALSE)</f>
        <v>0</v>
      </c>
      <c r="CB401" s="26" t="str">
        <f>+IF(VLOOKUP($B401,'Lista Puestos Valorados'!$B$11:$BK$510,MATCH('Auxiliar General'!BV$4,'Lista Puestos Valorados'!$B$10:$BK$10,0),0)="","No relevante",VLOOKUP($B401,'Lista Puestos Valorados'!$B$11:$BK$510,MATCH('Auxiliar General'!BV$4,'Lista Puestos Valorados'!$B$10:$BK$10,0),0))</f>
        <v>No relevante</v>
      </c>
      <c r="CC401" s="26">
        <f>+HLOOKUP(CB401,Sistema_Puntos!$Q$5:$Y$43,'Auxiliar General'!BX$5,FALSE)</f>
        <v>0</v>
      </c>
      <c r="CD401" s="26" t="str">
        <f>+IF(VLOOKUP($B401,'Lista Puestos Valorados'!$B$11:$BK$510,MATCH('Auxiliar General'!BX$4,'Lista Puestos Valorados'!$B$10:$BK$10,0),0)="","No relevante",VLOOKUP($B401,'Lista Puestos Valorados'!$B$11:$BK$510,MATCH('Auxiliar General'!BX$4,'Lista Puestos Valorados'!$B$10:$BK$10,0),0))</f>
        <v>No relevante</v>
      </c>
      <c r="CE401" s="26">
        <f>+HLOOKUP(CD401,Sistema_Puntos!$Q$5:$Y$43,'Auxiliar General'!BZ$5,FALSE)</f>
        <v>0</v>
      </c>
      <c r="CF401" s="26" t="str">
        <f>+IF(VLOOKUP($B401,'Lista Puestos Valorados'!$B$11:$BK$510,MATCH('Auxiliar General'!BZ$4,'Lista Puestos Valorados'!$B$10:$BK$10,0),0)="","No relevante",VLOOKUP($B401,'Lista Puestos Valorados'!$B$11:$BK$510,MATCH('Auxiliar General'!BZ$4,'Lista Puestos Valorados'!$B$10:$BK$10,0),0))</f>
        <v>No relevante</v>
      </c>
      <c r="CG401" s="26">
        <f>+HLOOKUP(CF401,Sistema_Puntos!$Q$5:$Y$43,'Auxiliar General'!CB$5,FALSE)</f>
        <v>0</v>
      </c>
      <c r="CH401" s="29"/>
      <c r="CI401" s="29"/>
    </row>
    <row r="402" spans="2:87" ht="17.55" customHeight="1">
      <c r="B402" s="26">
        <f>+'Listado de Puestos'!B402</f>
        <v>392</v>
      </c>
      <c r="C402" s="26" t="str">
        <f>+IF('Lista Puestos Valorados'!C402="","",'Lista Puestos Valorados'!C402)</f>
        <v/>
      </c>
      <c r="D402" s="26" t="str">
        <f>+IF('Lista Puestos Valorados'!D402="","",'Lista Puestos Valorados'!D402)</f>
        <v/>
      </c>
      <c r="E402" s="26" t="str">
        <f>+IF('Lista Puestos Valorados'!E402="","",'Lista Puestos Valorados'!E402)</f>
        <v/>
      </c>
      <c r="F402" s="26" t="str">
        <f>+IF('Lista Puestos Valorados'!F402="","",'Lista Puestos Valorados'!F402)</f>
        <v/>
      </c>
      <c r="G402" s="26" t="str">
        <f>+IF('Lista Puestos Valorados'!G402="","",'Lista Puestos Valorados'!G402)</f>
        <v/>
      </c>
      <c r="H402" s="26" t="str">
        <f>+IF('Lista Puestos Valorados'!H402="","",'Lista Puestos Valorados'!H402)</f>
        <v/>
      </c>
      <c r="I402" s="26" t="str">
        <f>+IF('Lista Puestos Valorados'!I402="","",'Lista Puestos Valorados'!I402)</f>
        <v/>
      </c>
      <c r="J402" s="118" t="e">
        <f t="array" ref="J402">+IF(L402="","",_xlfn.IFS(L402&lt;='Cortes de Agrupacion'!$F$15,'Cortes de Agrupacion'!$E$15,'Resultados General'!L402&lt;='Cortes de Agrupacion'!$F$14,'Cortes de Agrupacion'!$E$14,'Resultados General'!L402&lt;='Cortes de Agrupacion'!$F$13,'Cortes de Agrupacion'!$E$13,L402&lt;='Cortes de Agrupacion'!$F$12,'Cortes de Agrupacion'!$E$12,'Resultados General'!L402&lt;='Cortes de Agrupacion'!$F$11,'Cortes de Agrupacion'!$E$11,'Resultados General'!L402&lt;='Cortes de Agrupacion'!$F$10,'Cortes de Agrupacion'!$E$10,'Resultados General'!L402&lt;='Cortes de Agrupacion'!$F$9,'Cortes de Agrupacion'!$E$9,'Resultados General'!L402&lt;='Cortes de Agrupacion'!$F$8,'Cortes de Agrupacion'!$E$8,'Resultados General'!L402&lt;='Cortes de Agrupacion'!$F$7,'Cortes de Agrupacion'!$E$7,'Resultados General'!L402&lt;='Cortes de Agrupacion'!$F$6,'Cortes de Agrupacion'!$E$6))</f>
        <v>#VALUE!</v>
      </c>
      <c r="K402" s="118" t="str">
        <f t="shared" si="12"/>
        <v/>
      </c>
      <c r="L402" s="124" t="e">
        <f>#VALUE!</f>
        <v>#VALUE!</v>
      </c>
      <c r="M402" s="26" t="e">
        <f ca="1">+_xlfn.IFNA(VLOOKUP(C402,'Distribución de puestos'!$B$8:$I$507,8,0),"")</f>
        <v>#NAME?</v>
      </c>
      <c r="N402" s="26" t="str">
        <f>+IF(VLOOKUP($B402,'Lista Puestos Valorados'!$B$11:$BK$510,MATCH('Auxiliar General'!H$4,'Lista Puestos Valorados'!$B$10:$BK$10,0),0)="","No relevante",VLOOKUP($B402,'Lista Puestos Valorados'!$B$11:$BK$510,MATCH('Auxiliar General'!H$4,'Lista Puestos Valorados'!$B$10:$BK$10,0),0))</f>
        <v>No relevante</v>
      </c>
      <c r="O402" s="26">
        <f>+HLOOKUP(N402,Sistema_Puntos!$Q$5:$Y$43,'Auxiliar General'!J$5,FALSE)</f>
        <v>0</v>
      </c>
      <c r="P402" s="26" t="str">
        <f>+IF(VLOOKUP($B402,'Lista Puestos Valorados'!$B$11:$BK$510,MATCH('Auxiliar General'!J$4,'Lista Puestos Valorados'!$B$10:$BK$10,0),0)="","No relevante",VLOOKUP($B402,'Lista Puestos Valorados'!$B$11:$BK$510,MATCH('Auxiliar General'!J$4,'Lista Puestos Valorados'!$B$10:$BK$10,0),0))</f>
        <v>No relevante</v>
      </c>
      <c r="Q402" s="26">
        <f>+HLOOKUP(P402,Sistema_Puntos!$Q$5:$Y$43,'Auxiliar General'!L$5,FALSE)</f>
        <v>0</v>
      </c>
      <c r="R402" s="26" t="str">
        <f>+IF(VLOOKUP($B402,'Lista Puestos Valorados'!$B$11:$BK$510,MATCH('Auxiliar General'!L$4,'Lista Puestos Valorados'!$B$10:$BK$10,0),0)="","No relevante",VLOOKUP($B402,'Lista Puestos Valorados'!$B$11:$BK$510,MATCH('Auxiliar General'!L$4,'Lista Puestos Valorados'!$B$10:$BK$10,0),0))</f>
        <v>No relevante</v>
      </c>
      <c r="S402" s="26">
        <f>+HLOOKUP(R402,Sistema_Puntos!$Q$5:$Y$43,'Auxiliar General'!N$5,FALSE)</f>
        <v>0</v>
      </c>
      <c r="T402" s="26" t="str">
        <f>+IF(VLOOKUP($B402,'Lista Puestos Valorados'!$B$11:$BK$510,MATCH('Auxiliar General'!N$4,'Lista Puestos Valorados'!$B$10:$BK$10,0),0)="","No relevante",VLOOKUP($B402,'Lista Puestos Valorados'!$B$11:$BK$510,MATCH('Auxiliar General'!N$4,'Lista Puestos Valorados'!$B$10:$BK$10,0),0))</f>
        <v>No relevante</v>
      </c>
      <c r="U402" s="26">
        <f>+HLOOKUP(T402,Sistema_Puntos!$Q$5:$Y$43,'Auxiliar General'!P$5,FALSE)</f>
        <v>0</v>
      </c>
      <c r="V402" s="26" t="str">
        <f>+IF(VLOOKUP($B402,'Lista Puestos Valorados'!$B$11:$BK$510,MATCH('Auxiliar General'!P$4,'Lista Puestos Valorados'!$B$10:$BK$10,0),0)="","No relevante",VLOOKUP($B402,'Lista Puestos Valorados'!$B$11:$BK$510,MATCH('Auxiliar General'!P$4,'Lista Puestos Valorados'!$B$10:$BK$10,0),0))</f>
        <v>No relevante</v>
      </c>
      <c r="W402" s="26">
        <f>+HLOOKUP(V402,Sistema_Puntos!$Q$5:$Y$43,'Auxiliar General'!R$5,FALSE)</f>
        <v>0</v>
      </c>
      <c r="X402" s="26" t="str">
        <f>+IF(VLOOKUP($B402,'Lista Puestos Valorados'!$B$11:$BK$510,MATCH('Auxiliar General'!R$4,'Lista Puestos Valorados'!$B$10:$BK$10,0),0)="","No relevante",VLOOKUP($B402,'Lista Puestos Valorados'!$B$11:$BK$510,MATCH('Auxiliar General'!R$4,'Lista Puestos Valorados'!$B$10:$BK$10,0),0))</f>
        <v>No relevante</v>
      </c>
      <c r="Y402" s="26">
        <f>+HLOOKUP(X402,Sistema_Puntos!$Q$5:$Y$43,'Auxiliar General'!T$5,FALSE)</f>
        <v>0</v>
      </c>
      <c r="Z402" s="26" t="str">
        <f>+IF(VLOOKUP($B402,'Lista Puestos Valorados'!$B$11:$BK$510,MATCH('Auxiliar General'!T$4,'Lista Puestos Valorados'!$B$10:$BK$10,0),0)="","No relevante",VLOOKUP($B402,'Lista Puestos Valorados'!$B$11:$BK$510,MATCH('Auxiliar General'!T$4,'Lista Puestos Valorados'!$B$10:$BK$10,0),0))</f>
        <v>No relevante</v>
      </c>
      <c r="AA402" s="26">
        <f>+HLOOKUP(Z402,Sistema_Puntos!$Q$5:$Y$43,'Auxiliar General'!V$5,FALSE)</f>
        <v>0</v>
      </c>
      <c r="AB402" s="26" t="str">
        <f>+IF(VLOOKUP($B402,'Lista Puestos Valorados'!$B$11:$BK$510,MATCH('Auxiliar General'!V$4,'Lista Puestos Valorados'!$B$10:$BK$10,0),0)="","No relevante",VLOOKUP($B402,'Lista Puestos Valorados'!$B$11:$BK$510,MATCH('Auxiliar General'!V$4,'Lista Puestos Valorados'!$B$10:$BK$10,0),0))</f>
        <v>No relevante</v>
      </c>
      <c r="AC402" s="26">
        <f>+HLOOKUP(AB402,Sistema_Puntos!$Q$5:$Y$43,'Auxiliar General'!X$5,FALSE)</f>
        <v>0</v>
      </c>
      <c r="AD402" s="26" t="str">
        <f>+IF(VLOOKUP($B402,'Lista Puestos Valorados'!$B$11:$BK$510,MATCH('Auxiliar General'!X$4,'Lista Puestos Valorados'!$B$10:$BK$10,0),0)="","No relevante",VLOOKUP($B402,'Lista Puestos Valorados'!$B$11:$BK$510,MATCH('Auxiliar General'!X$4,'Lista Puestos Valorados'!$B$10:$BK$10,0),0))</f>
        <v>No relevante</v>
      </c>
      <c r="AE402" s="26">
        <f>+HLOOKUP(AD402,Sistema_Puntos!$Q$5:$Y$43,'Auxiliar General'!Z$5,FALSE)</f>
        <v>0</v>
      </c>
      <c r="AF402" s="26" t="str">
        <f>+IF(VLOOKUP($B402,'Lista Puestos Valorados'!$B$11:$BK$510,MATCH('Auxiliar General'!Z$4,'Lista Puestos Valorados'!$B$10:$BK$10,0),0)="","No relevante",VLOOKUP($B402,'Lista Puestos Valorados'!$B$11:$BK$510,MATCH('Auxiliar General'!Z$4,'Lista Puestos Valorados'!$B$10:$BK$10,0),0))</f>
        <v>No relevante</v>
      </c>
      <c r="AG402" s="26">
        <f>+HLOOKUP(AF402,Sistema_Puntos!$Q$5:$Y$43,'Auxiliar General'!AB$5,FALSE)</f>
        <v>0</v>
      </c>
      <c r="AH402" s="26" t="str">
        <f>+IF(VLOOKUP($B402,'Lista Puestos Valorados'!$B$11:$BK$510,MATCH('Auxiliar General'!AB$4,'Lista Puestos Valorados'!$B$10:$BK$10,0),0)="","No relevante",VLOOKUP($B402,'Lista Puestos Valorados'!$B$11:$BK$510,MATCH('Auxiliar General'!AB$4,'Lista Puestos Valorados'!$B$10:$BK$10,0),0))</f>
        <v>No relevante</v>
      </c>
      <c r="AI402" s="26">
        <f>+HLOOKUP(AH402,Sistema_Puntos!$Q$5:$Y$43,'Auxiliar General'!AD$5,FALSE)</f>
        <v>0</v>
      </c>
      <c r="AJ402" s="26" t="str">
        <f>+IF(VLOOKUP($B402,'Lista Puestos Valorados'!$B$11:$BK$510,MATCH('Auxiliar General'!AD$4,'Lista Puestos Valorados'!$B$10:$BK$10,0),0)="","No relevante",VLOOKUP($B402,'Lista Puestos Valorados'!$B$11:$BK$510,MATCH('Auxiliar General'!AD$4,'Lista Puestos Valorados'!$B$10:$BK$10,0),0))</f>
        <v>No relevante</v>
      </c>
      <c r="AK402" s="26">
        <f>+HLOOKUP(AJ402,Sistema_Puntos!$Q$5:$Y$43,'Auxiliar General'!AF$5,FALSE)</f>
        <v>0</v>
      </c>
      <c r="AL402" s="26" t="str">
        <f>+IF(VLOOKUP($B402,'Lista Puestos Valorados'!$B$11:$BK$510,MATCH('Auxiliar General'!AF$4,'Lista Puestos Valorados'!$B$10:$BK$10,0),0)="","No relevante",VLOOKUP($B402,'Lista Puestos Valorados'!$B$11:$BK$510,MATCH('Auxiliar General'!AF$4,'Lista Puestos Valorados'!$B$10:$BK$10,0),0))</f>
        <v>No relevante</v>
      </c>
      <c r="AM402" s="26">
        <f>+HLOOKUP(AL402,Sistema_Puntos!$Q$5:$Y$43,'Auxiliar General'!AH$5,FALSE)</f>
        <v>0</v>
      </c>
      <c r="AN402" s="26" t="str">
        <f>+IF(VLOOKUP($B402,'Lista Puestos Valorados'!$B$11:$BK$510,MATCH('Auxiliar General'!AH$4,'Lista Puestos Valorados'!$B$10:$BK$10,0),0)="","No relevante",VLOOKUP($B402,'Lista Puestos Valorados'!$B$11:$BK$510,MATCH('Auxiliar General'!AH$4,'Lista Puestos Valorados'!$B$10:$BK$10,0),0))</f>
        <v>No relevante</v>
      </c>
      <c r="AO402" s="26">
        <f>+HLOOKUP(AN402,Sistema_Puntos!$Q$5:$Y$43,'Auxiliar General'!AJ$5,FALSE)</f>
        <v>0</v>
      </c>
      <c r="AP402" s="26" t="str">
        <f>+IF(VLOOKUP($B402,'Lista Puestos Valorados'!$B$11:$BK$510,MATCH('Auxiliar General'!AJ$4,'Lista Puestos Valorados'!$B$10:$BK$10,0),0)="","No relevante",VLOOKUP($B402,'Lista Puestos Valorados'!$B$11:$BK$510,MATCH('Auxiliar General'!AJ$4,'Lista Puestos Valorados'!$B$10:$BK$10,0),0))</f>
        <v>No relevante</v>
      </c>
      <c r="AQ402" s="26">
        <f>+HLOOKUP(AP402,Sistema_Puntos!$Q$5:$Y$43,'Auxiliar General'!AL$5,FALSE)</f>
        <v>0</v>
      </c>
      <c r="AR402" s="26" t="str">
        <f>+IF(VLOOKUP($B402,'Lista Puestos Valorados'!$B$11:$BK$510,MATCH('Auxiliar General'!AL$4,'Lista Puestos Valorados'!$B$10:$BK$10,0),0)="","No relevante",VLOOKUP($B402,'Lista Puestos Valorados'!$B$11:$BK$510,MATCH('Auxiliar General'!AL$4,'Lista Puestos Valorados'!$B$10:$BK$10,0),0))</f>
        <v>No relevante</v>
      </c>
      <c r="AS402" s="26">
        <f>+HLOOKUP(AR402,Sistema_Puntos!$Q$5:$Y$43,'Auxiliar General'!AN$5,FALSE)</f>
        <v>0</v>
      </c>
      <c r="AT402" s="26" t="str">
        <f>+IF(VLOOKUP($B402,'Lista Puestos Valorados'!$B$11:$BK$510,MATCH('Auxiliar General'!AN$4,'Lista Puestos Valorados'!$B$10:$BK$10,0),0)="","No relevante",VLOOKUP($B402,'Lista Puestos Valorados'!$B$11:$BK$510,MATCH('Auxiliar General'!AN$4,'Lista Puestos Valorados'!$B$10:$BK$10,0),0))</f>
        <v>No relevante</v>
      </c>
      <c r="AU402" s="26">
        <f>+HLOOKUP(AT402,Sistema_Puntos!$Q$5:$Y$43,'Auxiliar General'!AP$5,FALSE)</f>
        <v>0</v>
      </c>
      <c r="AV402" s="26" t="str">
        <f>+IF(VLOOKUP($B402,'Lista Puestos Valorados'!$B$11:$BK$510,MATCH('Auxiliar General'!AP$4,'Lista Puestos Valorados'!$B$10:$BK$10,0),0)="","No relevante",VLOOKUP($B402,'Lista Puestos Valorados'!$B$11:$BK$510,MATCH('Auxiliar General'!AP$4,'Lista Puestos Valorados'!$B$10:$BK$10,0),0))</f>
        <v>No relevante</v>
      </c>
      <c r="AW402" s="26">
        <f>+HLOOKUP(AV402,Sistema_Puntos!$Q$5:$Y$43,'Auxiliar General'!AR$5,FALSE)</f>
        <v>0</v>
      </c>
      <c r="AX402" s="26" t="str">
        <f>+IF(VLOOKUP($B402,'Lista Puestos Valorados'!$B$11:$BK$510,MATCH('Auxiliar General'!AR$4,'Lista Puestos Valorados'!$B$10:$BK$10,0),0)="","No relevante",VLOOKUP($B402,'Lista Puestos Valorados'!$B$11:$BK$510,MATCH('Auxiliar General'!AR$4,'Lista Puestos Valorados'!$B$10:$BK$10,0),0))</f>
        <v>No relevante</v>
      </c>
      <c r="AY402" s="26">
        <f>+HLOOKUP(AX402,Sistema_Puntos!$Q$5:$Y$43,'Auxiliar General'!AT$5,FALSE)</f>
        <v>0</v>
      </c>
      <c r="AZ402" s="26" t="str">
        <f>+IF(VLOOKUP($B402,'Lista Puestos Valorados'!$B$11:$BK$510,MATCH('Auxiliar General'!AT$4,'Lista Puestos Valorados'!$B$10:$BK$10,0),0)="","No relevante",VLOOKUP($B402,'Lista Puestos Valorados'!$B$11:$BK$510,MATCH('Auxiliar General'!AT$4,'Lista Puestos Valorados'!$B$10:$BK$10,0),0))</f>
        <v>No relevante</v>
      </c>
      <c r="BA402" s="26">
        <f>+HLOOKUP(AZ402,Sistema_Puntos!$Q$5:$Y$43,'Auxiliar General'!AV$5,FALSE)</f>
        <v>0</v>
      </c>
      <c r="BB402" s="26" t="str">
        <f>+IF(VLOOKUP($B402,'Lista Puestos Valorados'!$B$11:$BK$510,MATCH('Auxiliar General'!AV$4,'Lista Puestos Valorados'!$B$10:$BK$10,0),0)="","No relevante",VLOOKUP($B402,'Lista Puestos Valorados'!$B$11:$BK$510,MATCH('Auxiliar General'!AV$4,'Lista Puestos Valorados'!$B$10:$BK$10,0),0))</f>
        <v>No relevante</v>
      </c>
      <c r="BC402" s="26">
        <f>+HLOOKUP(BB402,Sistema_Puntos!$Q$5:$Y$43,'Auxiliar General'!AX$5,FALSE)</f>
        <v>0</v>
      </c>
      <c r="BD402" s="26" t="str">
        <f>+IF(VLOOKUP($B402,'Lista Puestos Valorados'!$B$11:$BK$510,MATCH('Auxiliar General'!AX$4,'Lista Puestos Valorados'!$B$10:$BK$10,0),0)="","No relevante",VLOOKUP($B402,'Lista Puestos Valorados'!$B$11:$BK$510,MATCH('Auxiliar General'!AX$4,'Lista Puestos Valorados'!$B$10:$BK$10,0),0))</f>
        <v>No relevante</v>
      </c>
      <c r="BE402" s="26">
        <f>+HLOOKUP(BD402,Sistema_Puntos!$Q$5:$Y$43,'Auxiliar General'!AZ$5,FALSE)</f>
        <v>0</v>
      </c>
      <c r="BF402" s="26" t="str">
        <f>+IF(VLOOKUP($B402,'Lista Puestos Valorados'!$B$11:$BK$510,MATCH('Auxiliar General'!AZ$4,'Lista Puestos Valorados'!$B$10:$BK$10,0),0)="","No relevante",VLOOKUP($B402,'Lista Puestos Valorados'!$B$11:$BK$510,MATCH('Auxiliar General'!AZ$4,'Lista Puestos Valorados'!$B$10:$BK$10,0),0))</f>
        <v>No relevante</v>
      </c>
      <c r="BG402" s="26">
        <f>+HLOOKUP(BF402,Sistema_Puntos!$Q$5:$Y$43,'Auxiliar General'!BB$5,FALSE)</f>
        <v>0</v>
      </c>
      <c r="BH402" s="26" t="str">
        <f>+IF(VLOOKUP($B402,'Lista Puestos Valorados'!$B$11:$BK$510,MATCH('Auxiliar General'!BB$4,'Lista Puestos Valorados'!$B$10:$BK$10,0),0)="","No relevante",VLOOKUP($B402,'Lista Puestos Valorados'!$B$11:$BK$510,MATCH('Auxiliar General'!BB$4,'Lista Puestos Valorados'!$B$10:$BK$10,0),0))</f>
        <v>No relevante</v>
      </c>
      <c r="BI402" s="26">
        <f>+HLOOKUP(BH402,Sistema_Puntos!$Q$5:$Y$43,'Auxiliar General'!BD$5,FALSE)</f>
        <v>0</v>
      </c>
      <c r="BJ402" s="26" t="str">
        <f>+IF(VLOOKUP($B402,'Lista Puestos Valorados'!$B$11:$BK$510,MATCH('Auxiliar General'!BD$4,'Lista Puestos Valorados'!$B$10:$BK$10,0),0)="","No relevante",VLOOKUP($B402,'Lista Puestos Valorados'!$B$11:$BK$510,MATCH('Auxiliar General'!BD$4,'Lista Puestos Valorados'!$B$10:$BK$10,0),0))</f>
        <v>No relevante</v>
      </c>
      <c r="BK402" s="26">
        <f>+HLOOKUP(BJ402,Sistema_Puntos!$Q$5:$Y$43,'Auxiliar General'!BF$5,FALSE)</f>
        <v>0</v>
      </c>
      <c r="BL402" s="26" t="str">
        <f>+IF(VLOOKUP($B402,'Lista Puestos Valorados'!$B$11:$BK$510,MATCH('Auxiliar General'!BF$4,'Lista Puestos Valorados'!$B$10:$BK$10,0),0)="","No relevante",VLOOKUP($B402,'Lista Puestos Valorados'!$B$11:$BK$510,MATCH('Auxiliar General'!BF$4,'Lista Puestos Valorados'!$B$10:$BK$10,0),0))</f>
        <v>No relevante</v>
      </c>
      <c r="BM402" s="26">
        <f>+HLOOKUP(BL402,Sistema_Puntos!$Q$5:$Y$43,'Auxiliar General'!BH$5,FALSE)</f>
        <v>0</v>
      </c>
      <c r="BN402" s="26" t="str">
        <f>+IF(VLOOKUP($B402,'Lista Puestos Valorados'!$B$11:$BK$510,MATCH('Auxiliar General'!BH$4,'Lista Puestos Valorados'!$B$10:$BK$10,0),0)="","No relevante",VLOOKUP($B402,'Lista Puestos Valorados'!$B$11:$BK$510,MATCH('Auxiliar General'!BH$4,'Lista Puestos Valorados'!$B$10:$BK$10,0),0))</f>
        <v>No relevante</v>
      </c>
      <c r="BO402" s="26">
        <f>+HLOOKUP(BN402,Sistema_Puntos!$Q$5:$Y$43,'Auxiliar General'!BJ$5,FALSE)</f>
        <v>0</v>
      </c>
      <c r="BP402" s="26" t="str">
        <f>+IF(VLOOKUP($B402,'Lista Puestos Valorados'!$B$11:$BK$510,MATCH('Auxiliar General'!BJ$4,'Lista Puestos Valorados'!$B$10:$BK$10,0),0)="","No relevante",VLOOKUP($B402,'Lista Puestos Valorados'!$B$11:$BK$510,MATCH('Auxiliar General'!BJ$4,'Lista Puestos Valorados'!$B$10:$BK$10,0),0))</f>
        <v>No relevante</v>
      </c>
      <c r="BQ402" s="26">
        <f>+HLOOKUP(BP402,Sistema_Puntos!$Q$5:$Y$43,'Auxiliar General'!BL$5,FALSE)</f>
        <v>0</v>
      </c>
      <c r="BR402" s="26" t="str">
        <f>+IF(VLOOKUP($B402,'Lista Puestos Valorados'!$B$11:$BK$510,MATCH('Auxiliar General'!BL$4,'Lista Puestos Valorados'!$B$10:$BK$10,0),0)="","No relevante",VLOOKUP($B402,'Lista Puestos Valorados'!$B$11:$BK$510,MATCH('Auxiliar General'!BL$4,'Lista Puestos Valorados'!$B$10:$BK$10,0),0))</f>
        <v>No relevante</v>
      </c>
      <c r="BS402" s="26">
        <f>+HLOOKUP(BR402,Sistema_Puntos!$Q$5:$Y$43,'Auxiliar General'!BN$5,FALSE)</f>
        <v>0</v>
      </c>
      <c r="BT402" s="26" t="str">
        <f>+IF(VLOOKUP($B402,'Lista Puestos Valorados'!$B$11:$BK$510,MATCH('Auxiliar General'!BN$4,'Lista Puestos Valorados'!$B$10:$BK$10,0),0)="","No relevante",VLOOKUP($B402,'Lista Puestos Valorados'!$B$11:$BK$510,MATCH('Auxiliar General'!BN$4,'Lista Puestos Valorados'!$B$10:$BK$10,0),0))</f>
        <v>No relevante</v>
      </c>
      <c r="BU402" s="26">
        <f>+HLOOKUP(BT402,Sistema_Puntos!$Q$5:$Y$43,'Auxiliar General'!BP$5,FALSE)</f>
        <v>0</v>
      </c>
      <c r="BV402" s="26" t="str">
        <f>+IF(VLOOKUP($B402,'Lista Puestos Valorados'!$B$11:$BK$510,MATCH('Auxiliar General'!BP$4,'Lista Puestos Valorados'!$B$10:$BK$10,0),0)="","No relevante",VLOOKUP($B402,'Lista Puestos Valorados'!$B$11:$BK$510,MATCH('Auxiliar General'!BP$4,'Lista Puestos Valorados'!$B$10:$BK$10,0),0))</f>
        <v>No relevante</v>
      </c>
      <c r="BW402" s="26">
        <f>+HLOOKUP(BV402,Sistema_Puntos!$Q$5:$Y$43,'Auxiliar General'!BR$5,FALSE)</f>
        <v>0</v>
      </c>
      <c r="BX402" s="26" t="str">
        <f>+IF(VLOOKUP($B402,'Lista Puestos Valorados'!$B$11:$BK$510,MATCH('Auxiliar General'!BR$4,'Lista Puestos Valorados'!$B$10:$BK$10,0),0)="","No relevante",VLOOKUP($B402,'Lista Puestos Valorados'!$B$11:$BK$510,MATCH('Auxiliar General'!BR$4,'Lista Puestos Valorados'!$B$10:$BK$10,0),0))</f>
        <v>No relevante</v>
      </c>
      <c r="BY402" s="26">
        <f>+HLOOKUP(BX402,Sistema_Puntos!$Q$5:$Y$43,'Auxiliar General'!BT$5,FALSE)</f>
        <v>0</v>
      </c>
      <c r="BZ402" s="26" t="str">
        <f>+IF(VLOOKUP($B402,'Lista Puestos Valorados'!$B$11:$BK$510,MATCH('Auxiliar General'!BT$4,'Lista Puestos Valorados'!$B$10:$BK$10,0),0)="","No relevante",VLOOKUP($B402,'Lista Puestos Valorados'!$B$11:$BK$510,MATCH('Auxiliar General'!BT$4,'Lista Puestos Valorados'!$B$10:$BK$10,0),0))</f>
        <v>No relevante</v>
      </c>
      <c r="CA402" s="26">
        <f>+HLOOKUP(BZ402,Sistema_Puntos!$Q$5:$Y$43,'Auxiliar General'!BV$5,FALSE)</f>
        <v>0</v>
      </c>
      <c r="CB402" s="26" t="str">
        <f>+IF(VLOOKUP($B402,'Lista Puestos Valorados'!$B$11:$BK$510,MATCH('Auxiliar General'!BV$4,'Lista Puestos Valorados'!$B$10:$BK$10,0),0)="","No relevante",VLOOKUP($B402,'Lista Puestos Valorados'!$B$11:$BK$510,MATCH('Auxiliar General'!BV$4,'Lista Puestos Valorados'!$B$10:$BK$10,0),0))</f>
        <v>No relevante</v>
      </c>
      <c r="CC402" s="26">
        <f>+HLOOKUP(CB402,Sistema_Puntos!$Q$5:$Y$43,'Auxiliar General'!BX$5,FALSE)</f>
        <v>0</v>
      </c>
      <c r="CD402" s="26" t="str">
        <f>+IF(VLOOKUP($B402,'Lista Puestos Valorados'!$B$11:$BK$510,MATCH('Auxiliar General'!BX$4,'Lista Puestos Valorados'!$B$10:$BK$10,0),0)="","No relevante",VLOOKUP($B402,'Lista Puestos Valorados'!$B$11:$BK$510,MATCH('Auxiliar General'!BX$4,'Lista Puestos Valorados'!$B$10:$BK$10,0),0))</f>
        <v>No relevante</v>
      </c>
      <c r="CE402" s="26">
        <f>+HLOOKUP(CD402,Sistema_Puntos!$Q$5:$Y$43,'Auxiliar General'!BZ$5,FALSE)</f>
        <v>0</v>
      </c>
      <c r="CF402" s="26" t="str">
        <f>+IF(VLOOKUP($B402,'Lista Puestos Valorados'!$B$11:$BK$510,MATCH('Auxiliar General'!BZ$4,'Lista Puestos Valorados'!$B$10:$BK$10,0),0)="","No relevante",VLOOKUP($B402,'Lista Puestos Valorados'!$B$11:$BK$510,MATCH('Auxiliar General'!BZ$4,'Lista Puestos Valorados'!$B$10:$BK$10,0),0))</f>
        <v>No relevante</v>
      </c>
      <c r="CG402" s="26">
        <f>+HLOOKUP(CF402,Sistema_Puntos!$Q$5:$Y$43,'Auxiliar General'!CB$5,FALSE)</f>
        <v>0</v>
      </c>
      <c r="CH402" s="29"/>
      <c r="CI402" s="29"/>
    </row>
    <row r="403" spans="2:87" ht="17.55" customHeight="1">
      <c r="B403" s="26">
        <f>+'Listado de Puestos'!B403</f>
        <v>393</v>
      </c>
      <c r="C403" s="26" t="str">
        <f>+IF('Lista Puestos Valorados'!C403="","",'Lista Puestos Valorados'!C403)</f>
        <v/>
      </c>
      <c r="D403" s="26" t="str">
        <f>+IF('Lista Puestos Valorados'!D403="","",'Lista Puestos Valorados'!D403)</f>
        <v/>
      </c>
      <c r="E403" s="26" t="str">
        <f>+IF('Lista Puestos Valorados'!E403="","",'Lista Puestos Valorados'!E403)</f>
        <v/>
      </c>
      <c r="F403" s="26" t="str">
        <f>+IF('Lista Puestos Valorados'!F403="","",'Lista Puestos Valorados'!F403)</f>
        <v/>
      </c>
      <c r="G403" s="26" t="str">
        <f>+IF('Lista Puestos Valorados'!G403="","",'Lista Puestos Valorados'!G403)</f>
        <v/>
      </c>
      <c r="H403" s="26" t="str">
        <f>+IF('Lista Puestos Valorados'!H403="","",'Lista Puestos Valorados'!H403)</f>
        <v/>
      </c>
      <c r="I403" s="26" t="str">
        <f>+IF('Lista Puestos Valorados'!I403="","",'Lista Puestos Valorados'!I403)</f>
        <v/>
      </c>
      <c r="J403" s="118" t="e">
        <f t="array" ref="J403">+IF(L403="","",_xlfn.IFS(L403&lt;='Cortes de Agrupacion'!$F$15,'Cortes de Agrupacion'!$E$15,'Resultados General'!L403&lt;='Cortes de Agrupacion'!$F$14,'Cortes de Agrupacion'!$E$14,'Resultados General'!L403&lt;='Cortes de Agrupacion'!$F$13,'Cortes de Agrupacion'!$E$13,L403&lt;='Cortes de Agrupacion'!$F$12,'Cortes de Agrupacion'!$E$12,'Resultados General'!L403&lt;='Cortes de Agrupacion'!$F$11,'Cortes de Agrupacion'!$E$11,'Resultados General'!L403&lt;='Cortes de Agrupacion'!$F$10,'Cortes de Agrupacion'!$E$10,'Resultados General'!L403&lt;='Cortes de Agrupacion'!$F$9,'Cortes de Agrupacion'!$E$9,'Resultados General'!L403&lt;='Cortes de Agrupacion'!$F$8,'Cortes de Agrupacion'!$E$8,'Resultados General'!L403&lt;='Cortes de Agrupacion'!$F$7,'Cortes de Agrupacion'!$E$7,'Resultados General'!L403&lt;='Cortes de Agrupacion'!$F$6,'Cortes de Agrupacion'!$E$6))</f>
        <v>#VALUE!</v>
      </c>
      <c r="K403" s="118" t="str">
        <f t="shared" si="12"/>
        <v/>
      </c>
      <c r="L403" s="124" t="e">
        <f>#VALUE!</f>
        <v>#VALUE!</v>
      </c>
      <c r="M403" s="26" t="e">
        <f ca="1">+_xlfn.IFNA(VLOOKUP(C403,'Distribución de puestos'!$B$8:$I$507,8,0),"")</f>
        <v>#NAME?</v>
      </c>
      <c r="N403" s="26" t="str">
        <f>+IF(VLOOKUP($B403,'Lista Puestos Valorados'!$B$11:$BK$510,MATCH('Auxiliar General'!H$4,'Lista Puestos Valorados'!$B$10:$BK$10,0),0)="","No relevante",VLOOKUP($B403,'Lista Puestos Valorados'!$B$11:$BK$510,MATCH('Auxiliar General'!H$4,'Lista Puestos Valorados'!$B$10:$BK$10,0),0))</f>
        <v>No relevante</v>
      </c>
      <c r="O403" s="26">
        <f>+HLOOKUP(N403,Sistema_Puntos!$Q$5:$Y$43,'Auxiliar General'!J$5,FALSE)</f>
        <v>0</v>
      </c>
      <c r="P403" s="26" t="str">
        <f>+IF(VLOOKUP($B403,'Lista Puestos Valorados'!$B$11:$BK$510,MATCH('Auxiliar General'!J$4,'Lista Puestos Valorados'!$B$10:$BK$10,0),0)="","No relevante",VLOOKUP($B403,'Lista Puestos Valorados'!$B$11:$BK$510,MATCH('Auxiliar General'!J$4,'Lista Puestos Valorados'!$B$10:$BK$10,0),0))</f>
        <v>No relevante</v>
      </c>
      <c r="Q403" s="26">
        <f>+HLOOKUP(P403,Sistema_Puntos!$Q$5:$Y$43,'Auxiliar General'!L$5,FALSE)</f>
        <v>0</v>
      </c>
      <c r="R403" s="26" t="str">
        <f>+IF(VLOOKUP($B403,'Lista Puestos Valorados'!$B$11:$BK$510,MATCH('Auxiliar General'!L$4,'Lista Puestos Valorados'!$B$10:$BK$10,0),0)="","No relevante",VLOOKUP($B403,'Lista Puestos Valorados'!$B$11:$BK$510,MATCH('Auxiliar General'!L$4,'Lista Puestos Valorados'!$B$10:$BK$10,0),0))</f>
        <v>No relevante</v>
      </c>
      <c r="S403" s="26">
        <f>+HLOOKUP(R403,Sistema_Puntos!$Q$5:$Y$43,'Auxiliar General'!N$5,FALSE)</f>
        <v>0</v>
      </c>
      <c r="T403" s="26" t="str">
        <f>+IF(VLOOKUP($B403,'Lista Puestos Valorados'!$B$11:$BK$510,MATCH('Auxiliar General'!N$4,'Lista Puestos Valorados'!$B$10:$BK$10,0),0)="","No relevante",VLOOKUP($B403,'Lista Puestos Valorados'!$B$11:$BK$510,MATCH('Auxiliar General'!N$4,'Lista Puestos Valorados'!$B$10:$BK$10,0),0))</f>
        <v>No relevante</v>
      </c>
      <c r="U403" s="26">
        <f>+HLOOKUP(T403,Sistema_Puntos!$Q$5:$Y$43,'Auxiliar General'!P$5,FALSE)</f>
        <v>0</v>
      </c>
      <c r="V403" s="26" t="str">
        <f>+IF(VLOOKUP($B403,'Lista Puestos Valorados'!$B$11:$BK$510,MATCH('Auxiliar General'!P$4,'Lista Puestos Valorados'!$B$10:$BK$10,0),0)="","No relevante",VLOOKUP($B403,'Lista Puestos Valorados'!$B$11:$BK$510,MATCH('Auxiliar General'!P$4,'Lista Puestos Valorados'!$B$10:$BK$10,0),0))</f>
        <v>No relevante</v>
      </c>
      <c r="W403" s="26">
        <f>+HLOOKUP(V403,Sistema_Puntos!$Q$5:$Y$43,'Auxiliar General'!R$5,FALSE)</f>
        <v>0</v>
      </c>
      <c r="X403" s="26" t="str">
        <f>+IF(VLOOKUP($B403,'Lista Puestos Valorados'!$B$11:$BK$510,MATCH('Auxiliar General'!R$4,'Lista Puestos Valorados'!$B$10:$BK$10,0),0)="","No relevante",VLOOKUP($B403,'Lista Puestos Valorados'!$B$11:$BK$510,MATCH('Auxiliar General'!R$4,'Lista Puestos Valorados'!$B$10:$BK$10,0),0))</f>
        <v>No relevante</v>
      </c>
      <c r="Y403" s="26">
        <f>+HLOOKUP(X403,Sistema_Puntos!$Q$5:$Y$43,'Auxiliar General'!T$5,FALSE)</f>
        <v>0</v>
      </c>
      <c r="Z403" s="26" t="str">
        <f>+IF(VLOOKUP($B403,'Lista Puestos Valorados'!$B$11:$BK$510,MATCH('Auxiliar General'!T$4,'Lista Puestos Valorados'!$B$10:$BK$10,0),0)="","No relevante",VLOOKUP($B403,'Lista Puestos Valorados'!$B$11:$BK$510,MATCH('Auxiliar General'!T$4,'Lista Puestos Valorados'!$B$10:$BK$10,0),0))</f>
        <v>No relevante</v>
      </c>
      <c r="AA403" s="26">
        <f>+HLOOKUP(Z403,Sistema_Puntos!$Q$5:$Y$43,'Auxiliar General'!V$5,FALSE)</f>
        <v>0</v>
      </c>
      <c r="AB403" s="26" t="str">
        <f>+IF(VLOOKUP($B403,'Lista Puestos Valorados'!$B$11:$BK$510,MATCH('Auxiliar General'!V$4,'Lista Puestos Valorados'!$B$10:$BK$10,0),0)="","No relevante",VLOOKUP($B403,'Lista Puestos Valorados'!$B$11:$BK$510,MATCH('Auxiliar General'!V$4,'Lista Puestos Valorados'!$B$10:$BK$10,0),0))</f>
        <v>No relevante</v>
      </c>
      <c r="AC403" s="26">
        <f>+HLOOKUP(AB403,Sistema_Puntos!$Q$5:$Y$43,'Auxiliar General'!X$5,FALSE)</f>
        <v>0</v>
      </c>
      <c r="AD403" s="26" t="str">
        <f>+IF(VLOOKUP($B403,'Lista Puestos Valorados'!$B$11:$BK$510,MATCH('Auxiliar General'!X$4,'Lista Puestos Valorados'!$B$10:$BK$10,0),0)="","No relevante",VLOOKUP($B403,'Lista Puestos Valorados'!$B$11:$BK$510,MATCH('Auxiliar General'!X$4,'Lista Puestos Valorados'!$B$10:$BK$10,0),0))</f>
        <v>No relevante</v>
      </c>
      <c r="AE403" s="26">
        <f>+HLOOKUP(AD403,Sistema_Puntos!$Q$5:$Y$43,'Auxiliar General'!Z$5,FALSE)</f>
        <v>0</v>
      </c>
      <c r="AF403" s="26" t="str">
        <f>+IF(VLOOKUP($B403,'Lista Puestos Valorados'!$B$11:$BK$510,MATCH('Auxiliar General'!Z$4,'Lista Puestos Valorados'!$B$10:$BK$10,0),0)="","No relevante",VLOOKUP($B403,'Lista Puestos Valorados'!$B$11:$BK$510,MATCH('Auxiliar General'!Z$4,'Lista Puestos Valorados'!$B$10:$BK$10,0),0))</f>
        <v>No relevante</v>
      </c>
      <c r="AG403" s="26">
        <f>+HLOOKUP(AF403,Sistema_Puntos!$Q$5:$Y$43,'Auxiliar General'!AB$5,FALSE)</f>
        <v>0</v>
      </c>
      <c r="AH403" s="26" t="str">
        <f>+IF(VLOOKUP($B403,'Lista Puestos Valorados'!$B$11:$BK$510,MATCH('Auxiliar General'!AB$4,'Lista Puestos Valorados'!$B$10:$BK$10,0),0)="","No relevante",VLOOKUP($B403,'Lista Puestos Valorados'!$B$11:$BK$510,MATCH('Auxiliar General'!AB$4,'Lista Puestos Valorados'!$B$10:$BK$10,0),0))</f>
        <v>No relevante</v>
      </c>
      <c r="AI403" s="26">
        <f>+HLOOKUP(AH403,Sistema_Puntos!$Q$5:$Y$43,'Auxiliar General'!AD$5,FALSE)</f>
        <v>0</v>
      </c>
      <c r="AJ403" s="26" t="str">
        <f>+IF(VLOOKUP($B403,'Lista Puestos Valorados'!$B$11:$BK$510,MATCH('Auxiliar General'!AD$4,'Lista Puestos Valorados'!$B$10:$BK$10,0),0)="","No relevante",VLOOKUP($B403,'Lista Puestos Valorados'!$B$11:$BK$510,MATCH('Auxiliar General'!AD$4,'Lista Puestos Valorados'!$B$10:$BK$10,0),0))</f>
        <v>No relevante</v>
      </c>
      <c r="AK403" s="26">
        <f>+HLOOKUP(AJ403,Sistema_Puntos!$Q$5:$Y$43,'Auxiliar General'!AF$5,FALSE)</f>
        <v>0</v>
      </c>
      <c r="AL403" s="26" t="str">
        <f>+IF(VLOOKUP($B403,'Lista Puestos Valorados'!$B$11:$BK$510,MATCH('Auxiliar General'!AF$4,'Lista Puestos Valorados'!$B$10:$BK$10,0),0)="","No relevante",VLOOKUP($B403,'Lista Puestos Valorados'!$B$11:$BK$510,MATCH('Auxiliar General'!AF$4,'Lista Puestos Valorados'!$B$10:$BK$10,0),0))</f>
        <v>No relevante</v>
      </c>
      <c r="AM403" s="26">
        <f>+HLOOKUP(AL403,Sistema_Puntos!$Q$5:$Y$43,'Auxiliar General'!AH$5,FALSE)</f>
        <v>0</v>
      </c>
      <c r="AN403" s="26" t="str">
        <f>+IF(VLOOKUP($B403,'Lista Puestos Valorados'!$B$11:$BK$510,MATCH('Auxiliar General'!AH$4,'Lista Puestos Valorados'!$B$10:$BK$10,0),0)="","No relevante",VLOOKUP($B403,'Lista Puestos Valorados'!$B$11:$BK$510,MATCH('Auxiliar General'!AH$4,'Lista Puestos Valorados'!$B$10:$BK$10,0),0))</f>
        <v>No relevante</v>
      </c>
      <c r="AO403" s="26">
        <f>+HLOOKUP(AN403,Sistema_Puntos!$Q$5:$Y$43,'Auxiliar General'!AJ$5,FALSE)</f>
        <v>0</v>
      </c>
      <c r="AP403" s="26" t="str">
        <f>+IF(VLOOKUP($B403,'Lista Puestos Valorados'!$B$11:$BK$510,MATCH('Auxiliar General'!AJ$4,'Lista Puestos Valorados'!$B$10:$BK$10,0),0)="","No relevante",VLOOKUP($B403,'Lista Puestos Valorados'!$B$11:$BK$510,MATCH('Auxiliar General'!AJ$4,'Lista Puestos Valorados'!$B$10:$BK$10,0),0))</f>
        <v>No relevante</v>
      </c>
      <c r="AQ403" s="26">
        <f>+HLOOKUP(AP403,Sistema_Puntos!$Q$5:$Y$43,'Auxiliar General'!AL$5,FALSE)</f>
        <v>0</v>
      </c>
      <c r="AR403" s="26" t="str">
        <f>+IF(VLOOKUP($B403,'Lista Puestos Valorados'!$B$11:$BK$510,MATCH('Auxiliar General'!AL$4,'Lista Puestos Valorados'!$B$10:$BK$10,0),0)="","No relevante",VLOOKUP($B403,'Lista Puestos Valorados'!$B$11:$BK$510,MATCH('Auxiliar General'!AL$4,'Lista Puestos Valorados'!$B$10:$BK$10,0),0))</f>
        <v>No relevante</v>
      </c>
      <c r="AS403" s="26">
        <f>+HLOOKUP(AR403,Sistema_Puntos!$Q$5:$Y$43,'Auxiliar General'!AN$5,FALSE)</f>
        <v>0</v>
      </c>
      <c r="AT403" s="26" t="str">
        <f>+IF(VLOOKUP($B403,'Lista Puestos Valorados'!$B$11:$BK$510,MATCH('Auxiliar General'!AN$4,'Lista Puestos Valorados'!$B$10:$BK$10,0),0)="","No relevante",VLOOKUP($B403,'Lista Puestos Valorados'!$B$11:$BK$510,MATCH('Auxiliar General'!AN$4,'Lista Puestos Valorados'!$B$10:$BK$10,0),0))</f>
        <v>No relevante</v>
      </c>
      <c r="AU403" s="26">
        <f>+HLOOKUP(AT403,Sistema_Puntos!$Q$5:$Y$43,'Auxiliar General'!AP$5,FALSE)</f>
        <v>0</v>
      </c>
      <c r="AV403" s="26" t="str">
        <f>+IF(VLOOKUP($B403,'Lista Puestos Valorados'!$B$11:$BK$510,MATCH('Auxiliar General'!AP$4,'Lista Puestos Valorados'!$B$10:$BK$10,0),0)="","No relevante",VLOOKUP($B403,'Lista Puestos Valorados'!$B$11:$BK$510,MATCH('Auxiliar General'!AP$4,'Lista Puestos Valorados'!$B$10:$BK$10,0),0))</f>
        <v>No relevante</v>
      </c>
      <c r="AW403" s="26">
        <f>+HLOOKUP(AV403,Sistema_Puntos!$Q$5:$Y$43,'Auxiliar General'!AR$5,FALSE)</f>
        <v>0</v>
      </c>
      <c r="AX403" s="26" t="str">
        <f>+IF(VLOOKUP($B403,'Lista Puestos Valorados'!$B$11:$BK$510,MATCH('Auxiliar General'!AR$4,'Lista Puestos Valorados'!$B$10:$BK$10,0),0)="","No relevante",VLOOKUP($B403,'Lista Puestos Valorados'!$B$11:$BK$510,MATCH('Auxiliar General'!AR$4,'Lista Puestos Valorados'!$B$10:$BK$10,0),0))</f>
        <v>No relevante</v>
      </c>
      <c r="AY403" s="26">
        <f>+HLOOKUP(AX403,Sistema_Puntos!$Q$5:$Y$43,'Auxiliar General'!AT$5,FALSE)</f>
        <v>0</v>
      </c>
      <c r="AZ403" s="26" t="str">
        <f>+IF(VLOOKUP($B403,'Lista Puestos Valorados'!$B$11:$BK$510,MATCH('Auxiliar General'!AT$4,'Lista Puestos Valorados'!$B$10:$BK$10,0),0)="","No relevante",VLOOKUP($B403,'Lista Puestos Valorados'!$B$11:$BK$510,MATCH('Auxiliar General'!AT$4,'Lista Puestos Valorados'!$B$10:$BK$10,0),0))</f>
        <v>No relevante</v>
      </c>
      <c r="BA403" s="26">
        <f>+HLOOKUP(AZ403,Sistema_Puntos!$Q$5:$Y$43,'Auxiliar General'!AV$5,FALSE)</f>
        <v>0</v>
      </c>
      <c r="BB403" s="26" t="str">
        <f>+IF(VLOOKUP($B403,'Lista Puestos Valorados'!$B$11:$BK$510,MATCH('Auxiliar General'!AV$4,'Lista Puestos Valorados'!$B$10:$BK$10,0),0)="","No relevante",VLOOKUP($B403,'Lista Puestos Valorados'!$B$11:$BK$510,MATCH('Auxiliar General'!AV$4,'Lista Puestos Valorados'!$B$10:$BK$10,0),0))</f>
        <v>No relevante</v>
      </c>
      <c r="BC403" s="26">
        <f>+HLOOKUP(BB403,Sistema_Puntos!$Q$5:$Y$43,'Auxiliar General'!AX$5,FALSE)</f>
        <v>0</v>
      </c>
      <c r="BD403" s="26" t="str">
        <f>+IF(VLOOKUP($B403,'Lista Puestos Valorados'!$B$11:$BK$510,MATCH('Auxiliar General'!AX$4,'Lista Puestos Valorados'!$B$10:$BK$10,0),0)="","No relevante",VLOOKUP($B403,'Lista Puestos Valorados'!$B$11:$BK$510,MATCH('Auxiliar General'!AX$4,'Lista Puestos Valorados'!$B$10:$BK$10,0),0))</f>
        <v>No relevante</v>
      </c>
      <c r="BE403" s="26">
        <f>+HLOOKUP(BD403,Sistema_Puntos!$Q$5:$Y$43,'Auxiliar General'!AZ$5,FALSE)</f>
        <v>0</v>
      </c>
      <c r="BF403" s="26" t="str">
        <f>+IF(VLOOKUP($B403,'Lista Puestos Valorados'!$B$11:$BK$510,MATCH('Auxiliar General'!AZ$4,'Lista Puestos Valorados'!$B$10:$BK$10,0),0)="","No relevante",VLOOKUP($B403,'Lista Puestos Valorados'!$B$11:$BK$510,MATCH('Auxiliar General'!AZ$4,'Lista Puestos Valorados'!$B$10:$BK$10,0),0))</f>
        <v>No relevante</v>
      </c>
      <c r="BG403" s="26">
        <f>+HLOOKUP(BF403,Sistema_Puntos!$Q$5:$Y$43,'Auxiliar General'!BB$5,FALSE)</f>
        <v>0</v>
      </c>
      <c r="BH403" s="26" t="str">
        <f>+IF(VLOOKUP($B403,'Lista Puestos Valorados'!$B$11:$BK$510,MATCH('Auxiliar General'!BB$4,'Lista Puestos Valorados'!$B$10:$BK$10,0),0)="","No relevante",VLOOKUP($B403,'Lista Puestos Valorados'!$B$11:$BK$510,MATCH('Auxiliar General'!BB$4,'Lista Puestos Valorados'!$B$10:$BK$10,0),0))</f>
        <v>No relevante</v>
      </c>
      <c r="BI403" s="26">
        <f>+HLOOKUP(BH403,Sistema_Puntos!$Q$5:$Y$43,'Auxiliar General'!BD$5,FALSE)</f>
        <v>0</v>
      </c>
      <c r="BJ403" s="26" t="str">
        <f>+IF(VLOOKUP($B403,'Lista Puestos Valorados'!$B$11:$BK$510,MATCH('Auxiliar General'!BD$4,'Lista Puestos Valorados'!$B$10:$BK$10,0),0)="","No relevante",VLOOKUP($B403,'Lista Puestos Valorados'!$B$11:$BK$510,MATCH('Auxiliar General'!BD$4,'Lista Puestos Valorados'!$B$10:$BK$10,0),0))</f>
        <v>No relevante</v>
      </c>
      <c r="BK403" s="26">
        <f>+HLOOKUP(BJ403,Sistema_Puntos!$Q$5:$Y$43,'Auxiliar General'!BF$5,FALSE)</f>
        <v>0</v>
      </c>
      <c r="BL403" s="26" t="str">
        <f>+IF(VLOOKUP($B403,'Lista Puestos Valorados'!$B$11:$BK$510,MATCH('Auxiliar General'!BF$4,'Lista Puestos Valorados'!$B$10:$BK$10,0),0)="","No relevante",VLOOKUP($B403,'Lista Puestos Valorados'!$B$11:$BK$510,MATCH('Auxiliar General'!BF$4,'Lista Puestos Valorados'!$B$10:$BK$10,0),0))</f>
        <v>No relevante</v>
      </c>
      <c r="BM403" s="26">
        <f>+HLOOKUP(BL403,Sistema_Puntos!$Q$5:$Y$43,'Auxiliar General'!BH$5,FALSE)</f>
        <v>0</v>
      </c>
      <c r="BN403" s="26" t="str">
        <f>+IF(VLOOKUP($B403,'Lista Puestos Valorados'!$B$11:$BK$510,MATCH('Auxiliar General'!BH$4,'Lista Puestos Valorados'!$B$10:$BK$10,0),0)="","No relevante",VLOOKUP($B403,'Lista Puestos Valorados'!$B$11:$BK$510,MATCH('Auxiliar General'!BH$4,'Lista Puestos Valorados'!$B$10:$BK$10,0),0))</f>
        <v>No relevante</v>
      </c>
      <c r="BO403" s="26">
        <f>+HLOOKUP(BN403,Sistema_Puntos!$Q$5:$Y$43,'Auxiliar General'!BJ$5,FALSE)</f>
        <v>0</v>
      </c>
      <c r="BP403" s="26" t="str">
        <f>+IF(VLOOKUP($B403,'Lista Puestos Valorados'!$B$11:$BK$510,MATCH('Auxiliar General'!BJ$4,'Lista Puestos Valorados'!$B$10:$BK$10,0),0)="","No relevante",VLOOKUP($B403,'Lista Puestos Valorados'!$B$11:$BK$510,MATCH('Auxiliar General'!BJ$4,'Lista Puestos Valorados'!$B$10:$BK$10,0),0))</f>
        <v>No relevante</v>
      </c>
      <c r="BQ403" s="26">
        <f>+HLOOKUP(BP403,Sistema_Puntos!$Q$5:$Y$43,'Auxiliar General'!BL$5,FALSE)</f>
        <v>0</v>
      </c>
      <c r="BR403" s="26" t="str">
        <f>+IF(VLOOKUP($B403,'Lista Puestos Valorados'!$B$11:$BK$510,MATCH('Auxiliar General'!BL$4,'Lista Puestos Valorados'!$B$10:$BK$10,0),0)="","No relevante",VLOOKUP($B403,'Lista Puestos Valorados'!$B$11:$BK$510,MATCH('Auxiliar General'!BL$4,'Lista Puestos Valorados'!$B$10:$BK$10,0),0))</f>
        <v>No relevante</v>
      </c>
      <c r="BS403" s="26">
        <f>+HLOOKUP(BR403,Sistema_Puntos!$Q$5:$Y$43,'Auxiliar General'!BN$5,FALSE)</f>
        <v>0</v>
      </c>
      <c r="BT403" s="26" t="str">
        <f>+IF(VLOOKUP($B403,'Lista Puestos Valorados'!$B$11:$BK$510,MATCH('Auxiliar General'!BN$4,'Lista Puestos Valorados'!$B$10:$BK$10,0),0)="","No relevante",VLOOKUP($B403,'Lista Puestos Valorados'!$B$11:$BK$510,MATCH('Auxiliar General'!BN$4,'Lista Puestos Valorados'!$B$10:$BK$10,0),0))</f>
        <v>No relevante</v>
      </c>
      <c r="BU403" s="26">
        <f>+HLOOKUP(BT403,Sistema_Puntos!$Q$5:$Y$43,'Auxiliar General'!BP$5,FALSE)</f>
        <v>0</v>
      </c>
      <c r="BV403" s="26" t="str">
        <f>+IF(VLOOKUP($B403,'Lista Puestos Valorados'!$B$11:$BK$510,MATCH('Auxiliar General'!BP$4,'Lista Puestos Valorados'!$B$10:$BK$10,0),0)="","No relevante",VLOOKUP($B403,'Lista Puestos Valorados'!$B$11:$BK$510,MATCH('Auxiliar General'!BP$4,'Lista Puestos Valorados'!$B$10:$BK$10,0),0))</f>
        <v>No relevante</v>
      </c>
      <c r="BW403" s="26">
        <f>+HLOOKUP(BV403,Sistema_Puntos!$Q$5:$Y$43,'Auxiliar General'!BR$5,FALSE)</f>
        <v>0</v>
      </c>
      <c r="BX403" s="26" t="str">
        <f>+IF(VLOOKUP($B403,'Lista Puestos Valorados'!$B$11:$BK$510,MATCH('Auxiliar General'!BR$4,'Lista Puestos Valorados'!$B$10:$BK$10,0),0)="","No relevante",VLOOKUP($B403,'Lista Puestos Valorados'!$B$11:$BK$510,MATCH('Auxiliar General'!BR$4,'Lista Puestos Valorados'!$B$10:$BK$10,0),0))</f>
        <v>No relevante</v>
      </c>
      <c r="BY403" s="26">
        <f>+HLOOKUP(BX403,Sistema_Puntos!$Q$5:$Y$43,'Auxiliar General'!BT$5,FALSE)</f>
        <v>0</v>
      </c>
      <c r="BZ403" s="26" t="str">
        <f>+IF(VLOOKUP($B403,'Lista Puestos Valorados'!$B$11:$BK$510,MATCH('Auxiliar General'!BT$4,'Lista Puestos Valorados'!$B$10:$BK$10,0),0)="","No relevante",VLOOKUP($B403,'Lista Puestos Valorados'!$B$11:$BK$510,MATCH('Auxiliar General'!BT$4,'Lista Puestos Valorados'!$B$10:$BK$10,0),0))</f>
        <v>No relevante</v>
      </c>
      <c r="CA403" s="26">
        <f>+HLOOKUP(BZ403,Sistema_Puntos!$Q$5:$Y$43,'Auxiliar General'!BV$5,FALSE)</f>
        <v>0</v>
      </c>
      <c r="CB403" s="26" t="str">
        <f>+IF(VLOOKUP($B403,'Lista Puestos Valorados'!$B$11:$BK$510,MATCH('Auxiliar General'!BV$4,'Lista Puestos Valorados'!$B$10:$BK$10,0),0)="","No relevante",VLOOKUP($B403,'Lista Puestos Valorados'!$B$11:$BK$510,MATCH('Auxiliar General'!BV$4,'Lista Puestos Valorados'!$B$10:$BK$10,0),0))</f>
        <v>No relevante</v>
      </c>
      <c r="CC403" s="26">
        <f>+HLOOKUP(CB403,Sistema_Puntos!$Q$5:$Y$43,'Auxiliar General'!BX$5,FALSE)</f>
        <v>0</v>
      </c>
      <c r="CD403" s="26" t="str">
        <f>+IF(VLOOKUP($B403,'Lista Puestos Valorados'!$B$11:$BK$510,MATCH('Auxiliar General'!BX$4,'Lista Puestos Valorados'!$B$10:$BK$10,0),0)="","No relevante",VLOOKUP($B403,'Lista Puestos Valorados'!$B$11:$BK$510,MATCH('Auxiliar General'!BX$4,'Lista Puestos Valorados'!$B$10:$BK$10,0),0))</f>
        <v>No relevante</v>
      </c>
      <c r="CE403" s="26">
        <f>+HLOOKUP(CD403,Sistema_Puntos!$Q$5:$Y$43,'Auxiliar General'!BZ$5,FALSE)</f>
        <v>0</v>
      </c>
      <c r="CF403" s="26" t="str">
        <f>+IF(VLOOKUP($B403,'Lista Puestos Valorados'!$B$11:$BK$510,MATCH('Auxiliar General'!BZ$4,'Lista Puestos Valorados'!$B$10:$BK$10,0),0)="","No relevante",VLOOKUP($B403,'Lista Puestos Valorados'!$B$11:$BK$510,MATCH('Auxiliar General'!BZ$4,'Lista Puestos Valorados'!$B$10:$BK$10,0),0))</f>
        <v>No relevante</v>
      </c>
      <c r="CG403" s="26">
        <f>+HLOOKUP(CF403,Sistema_Puntos!$Q$5:$Y$43,'Auxiliar General'!CB$5,FALSE)</f>
        <v>0</v>
      </c>
      <c r="CH403" s="29"/>
      <c r="CI403" s="29"/>
    </row>
    <row r="404" spans="2:87" ht="17.55" customHeight="1">
      <c r="B404" s="26">
        <f>+'Listado de Puestos'!B404</f>
        <v>394</v>
      </c>
      <c r="C404" s="26" t="str">
        <f>+IF('Lista Puestos Valorados'!C404="","",'Lista Puestos Valorados'!C404)</f>
        <v/>
      </c>
      <c r="D404" s="26" t="str">
        <f>+IF('Lista Puestos Valorados'!D404="","",'Lista Puestos Valorados'!D404)</f>
        <v/>
      </c>
      <c r="E404" s="26" t="str">
        <f>+IF('Lista Puestos Valorados'!E404="","",'Lista Puestos Valorados'!E404)</f>
        <v/>
      </c>
      <c r="F404" s="26" t="str">
        <f>+IF('Lista Puestos Valorados'!F404="","",'Lista Puestos Valorados'!F404)</f>
        <v/>
      </c>
      <c r="G404" s="26" t="str">
        <f>+IF('Lista Puestos Valorados'!G404="","",'Lista Puestos Valorados'!G404)</f>
        <v/>
      </c>
      <c r="H404" s="26" t="str">
        <f>+IF('Lista Puestos Valorados'!H404="","",'Lista Puestos Valorados'!H404)</f>
        <v/>
      </c>
      <c r="I404" s="26" t="str">
        <f>+IF('Lista Puestos Valorados'!I404="","",'Lista Puestos Valorados'!I404)</f>
        <v/>
      </c>
      <c r="J404" s="118" t="e">
        <f t="array" ref="J404">+IF(L404="","",_xlfn.IFS(L404&lt;='Cortes de Agrupacion'!$F$15,'Cortes de Agrupacion'!$E$15,'Resultados General'!L404&lt;='Cortes de Agrupacion'!$F$14,'Cortes de Agrupacion'!$E$14,'Resultados General'!L404&lt;='Cortes de Agrupacion'!$F$13,'Cortes de Agrupacion'!$E$13,L404&lt;='Cortes de Agrupacion'!$F$12,'Cortes de Agrupacion'!$E$12,'Resultados General'!L404&lt;='Cortes de Agrupacion'!$F$11,'Cortes de Agrupacion'!$E$11,'Resultados General'!L404&lt;='Cortes de Agrupacion'!$F$10,'Cortes de Agrupacion'!$E$10,'Resultados General'!L404&lt;='Cortes de Agrupacion'!$F$9,'Cortes de Agrupacion'!$E$9,'Resultados General'!L404&lt;='Cortes de Agrupacion'!$F$8,'Cortes de Agrupacion'!$E$8,'Resultados General'!L404&lt;='Cortes de Agrupacion'!$F$7,'Cortes de Agrupacion'!$E$7,'Resultados General'!L404&lt;='Cortes de Agrupacion'!$F$6,'Cortes de Agrupacion'!$E$6))</f>
        <v>#VALUE!</v>
      </c>
      <c r="K404" s="118" t="str">
        <f t="shared" si="12"/>
        <v/>
      </c>
      <c r="L404" s="124" t="e">
        <f>#VALUE!</f>
        <v>#VALUE!</v>
      </c>
      <c r="M404" s="26" t="e">
        <f ca="1">+_xlfn.IFNA(VLOOKUP(C404,'Distribución de puestos'!$B$8:$I$507,8,0),"")</f>
        <v>#NAME?</v>
      </c>
      <c r="N404" s="26" t="str">
        <f>+IF(VLOOKUP($B404,'Lista Puestos Valorados'!$B$11:$BK$510,MATCH('Auxiliar General'!H$4,'Lista Puestos Valorados'!$B$10:$BK$10,0),0)="","No relevante",VLOOKUP($B404,'Lista Puestos Valorados'!$B$11:$BK$510,MATCH('Auxiliar General'!H$4,'Lista Puestos Valorados'!$B$10:$BK$10,0),0))</f>
        <v>No relevante</v>
      </c>
      <c r="O404" s="26">
        <f>+HLOOKUP(N404,Sistema_Puntos!$Q$5:$Y$43,'Auxiliar General'!J$5,FALSE)</f>
        <v>0</v>
      </c>
      <c r="P404" s="26" t="str">
        <f>+IF(VLOOKUP($B404,'Lista Puestos Valorados'!$B$11:$BK$510,MATCH('Auxiliar General'!J$4,'Lista Puestos Valorados'!$B$10:$BK$10,0),0)="","No relevante",VLOOKUP($B404,'Lista Puestos Valorados'!$B$11:$BK$510,MATCH('Auxiliar General'!J$4,'Lista Puestos Valorados'!$B$10:$BK$10,0),0))</f>
        <v>No relevante</v>
      </c>
      <c r="Q404" s="26">
        <f>+HLOOKUP(P404,Sistema_Puntos!$Q$5:$Y$43,'Auxiliar General'!L$5,FALSE)</f>
        <v>0</v>
      </c>
      <c r="R404" s="26" t="str">
        <f>+IF(VLOOKUP($B404,'Lista Puestos Valorados'!$B$11:$BK$510,MATCH('Auxiliar General'!L$4,'Lista Puestos Valorados'!$B$10:$BK$10,0),0)="","No relevante",VLOOKUP($B404,'Lista Puestos Valorados'!$B$11:$BK$510,MATCH('Auxiliar General'!L$4,'Lista Puestos Valorados'!$B$10:$BK$10,0),0))</f>
        <v>No relevante</v>
      </c>
      <c r="S404" s="26">
        <f>+HLOOKUP(R404,Sistema_Puntos!$Q$5:$Y$43,'Auxiliar General'!N$5,FALSE)</f>
        <v>0</v>
      </c>
      <c r="T404" s="26" t="str">
        <f>+IF(VLOOKUP($B404,'Lista Puestos Valorados'!$B$11:$BK$510,MATCH('Auxiliar General'!N$4,'Lista Puestos Valorados'!$B$10:$BK$10,0),0)="","No relevante",VLOOKUP($B404,'Lista Puestos Valorados'!$B$11:$BK$510,MATCH('Auxiliar General'!N$4,'Lista Puestos Valorados'!$B$10:$BK$10,0),0))</f>
        <v>No relevante</v>
      </c>
      <c r="U404" s="26">
        <f>+HLOOKUP(T404,Sistema_Puntos!$Q$5:$Y$43,'Auxiliar General'!P$5,FALSE)</f>
        <v>0</v>
      </c>
      <c r="V404" s="26" t="str">
        <f>+IF(VLOOKUP($B404,'Lista Puestos Valorados'!$B$11:$BK$510,MATCH('Auxiliar General'!P$4,'Lista Puestos Valorados'!$B$10:$BK$10,0),0)="","No relevante",VLOOKUP($B404,'Lista Puestos Valorados'!$B$11:$BK$510,MATCH('Auxiliar General'!P$4,'Lista Puestos Valorados'!$B$10:$BK$10,0),0))</f>
        <v>No relevante</v>
      </c>
      <c r="W404" s="26">
        <f>+HLOOKUP(V404,Sistema_Puntos!$Q$5:$Y$43,'Auxiliar General'!R$5,FALSE)</f>
        <v>0</v>
      </c>
      <c r="X404" s="26" t="str">
        <f>+IF(VLOOKUP($B404,'Lista Puestos Valorados'!$B$11:$BK$510,MATCH('Auxiliar General'!R$4,'Lista Puestos Valorados'!$B$10:$BK$10,0),0)="","No relevante",VLOOKUP($B404,'Lista Puestos Valorados'!$B$11:$BK$510,MATCH('Auxiliar General'!R$4,'Lista Puestos Valorados'!$B$10:$BK$10,0),0))</f>
        <v>No relevante</v>
      </c>
      <c r="Y404" s="26">
        <f>+HLOOKUP(X404,Sistema_Puntos!$Q$5:$Y$43,'Auxiliar General'!T$5,FALSE)</f>
        <v>0</v>
      </c>
      <c r="Z404" s="26" t="str">
        <f>+IF(VLOOKUP($B404,'Lista Puestos Valorados'!$B$11:$BK$510,MATCH('Auxiliar General'!T$4,'Lista Puestos Valorados'!$B$10:$BK$10,0),0)="","No relevante",VLOOKUP($B404,'Lista Puestos Valorados'!$B$11:$BK$510,MATCH('Auxiliar General'!T$4,'Lista Puestos Valorados'!$B$10:$BK$10,0),0))</f>
        <v>No relevante</v>
      </c>
      <c r="AA404" s="26">
        <f>+HLOOKUP(Z404,Sistema_Puntos!$Q$5:$Y$43,'Auxiliar General'!V$5,FALSE)</f>
        <v>0</v>
      </c>
      <c r="AB404" s="26" t="str">
        <f>+IF(VLOOKUP($B404,'Lista Puestos Valorados'!$B$11:$BK$510,MATCH('Auxiliar General'!V$4,'Lista Puestos Valorados'!$B$10:$BK$10,0),0)="","No relevante",VLOOKUP($B404,'Lista Puestos Valorados'!$B$11:$BK$510,MATCH('Auxiliar General'!V$4,'Lista Puestos Valorados'!$B$10:$BK$10,0),0))</f>
        <v>No relevante</v>
      </c>
      <c r="AC404" s="26">
        <f>+HLOOKUP(AB404,Sistema_Puntos!$Q$5:$Y$43,'Auxiliar General'!X$5,FALSE)</f>
        <v>0</v>
      </c>
      <c r="AD404" s="26" t="str">
        <f>+IF(VLOOKUP($B404,'Lista Puestos Valorados'!$B$11:$BK$510,MATCH('Auxiliar General'!X$4,'Lista Puestos Valorados'!$B$10:$BK$10,0),0)="","No relevante",VLOOKUP($B404,'Lista Puestos Valorados'!$B$11:$BK$510,MATCH('Auxiliar General'!X$4,'Lista Puestos Valorados'!$B$10:$BK$10,0),0))</f>
        <v>No relevante</v>
      </c>
      <c r="AE404" s="26">
        <f>+HLOOKUP(AD404,Sistema_Puntos!$Q$5:$Y$43,'Auxiliar General'!Z$5,FALSE)</f>
        <v>0</v>
      </c>
      <c r="AF404" s="26" t="str">
        <f>+IF(VLOOKUP($B404,'Lista Puestos Valorados'!$B$11:$BK$510,MATCH('Auxiliar General'!Z$4,'Lista Puestos Valorados'!$B$10:$BK$10,0),0)="","No relevante",VLOOKUP($B404,'Lista Puestos Valorados'!$B$11:$BK$510,MATCH('Auxiliar General'!Z$4,'Lista Puestos Valorados'!$B$10:$BK$10,0),0))</f>
        <v>No relevante</v>
      </c>
      <c r="AG404" s="26">
        <f>+HLOOKUP(AF404,Sistema_Puntos!$Q$5:$Y$43,'Auxiliar General'!AB$5,FALSE)</f>
        <v>0</v>
      </c>
      <c r="AH404" s="26" t="str">
        <f>+IF(VLOOKUP($B404,'Lista Puestos Valorados'!$B$11:$BK$510,MATCH('Auxiliar General'!AB$4,'Lista Puestos Valorados'!$B$10:$BK$10,0),0)="","No relevante",VLOOKUP($B404,'Lista Puestos Valorados'!$B$11:$BK$510,MATCH('Auxiliar General'!AB$4,'Lista Puestos Valorados'!$B$10:$BK$10,0),0))</f>
        <v>No relevante</v>
      </c>
      <c r="AI404" s="26">
        <f>+HLOOKUP(AH404,Sistema_Puntos!$Q$5:$Y$43,'Auxiliar General'!AD$5,FALSE)</f>
        <v>0</v>
      </c>
      <c r="AJ404" s="26" t="str">
        <f>+IF(VLOOKUP($B404,'Lista Puestos Valorados'!$B$11:$BK$510,MATCH('Auxiliar General'!AD$4,'Lista Puestos Valorados'!$B$10:$BK$10,0),0)="","No relevante",VLOOKUP($B404,'Lista Puestos Valorados'!$B$11:$BK$510,MATCH('Auxiliar General'!AD$4,'Lista Puestos Valorados'!$B$10:$BK$10,0),0))</f>
        <v>No relevante</v>
      </c>
      <c r="AK404" s="26">
        <f>+HLOOKUP(AJ404,Sistema_Puntos!$Q$5:$Y$43,'Auxiliar General'!AF$5,FALSE)</f>
        <v>0</v>
      </c>
      <c r="AL404" s="26" t="str">
        <f>+IF(VLOOKUP($B404,'Lista Puestos Valorados'!$B$11:$BK$510,MATCH('Auxiliar General'!AF$4,'Lista Puestos Valorados'!$B$10:$BK$10,0),0)="","No relevante",VLOOKUP($B404,'Lista Puestos Valorados'!$B$11:$BK$510,MATCH('Auxiliar General'!AF$4,'Lista Puestos Valorados'!$B$10:$BK$10,0),0))</f>
        <v>No relevante</v>
      </c>
      <c r="AM404" s="26">
        <f>+HLOOKUP(AL404,Sistema_Puntos!$Q$5:$Y$43,'Auxiliar General'!AH$5,FALSE)</f>
        <v>0</v>
      </c>
      <c r="AN404" s="26" t="str">
        <f>+IF(VLOOKUP($B404,'Lista Puestos Valorados'!$B$11:$BK$510,MATCH('Auxiliar General'!AH$4,'Lista Puestos Valorados'!$B$10:$BK$10,0),0)="","No relevante",VLOOKUP($B404,'Lista Puestos Valorados'!$B$11:$BK$510,MATCH('Auxiliar General'!AH$4,'Lista Puestos Valorados'!$B$10:$BK$10,0),0))</f>
        <v>No relevante</v>
      </c>
      <c r="AO404" s="26">
        <f>+HLOOKUP(AN404,Sistema_Puntos!$Q$5:$Y$43,'Auxiliar General'!AJ$5,FALSE)</f>
        <v>0</v>
      </c>
      <c r="AP404" s="26" t="str">
        <f>+IF(VLOOKUP($B404,'Lista Puestos Valorados'!$B$11:$BK$510,MATCH('Auxiliar General'!AJ$4,'Lista Puestos Valorados'!$B$10:$BK$10,0),0)="","No relevante",VLOOKUP($B404,'Lista Puestos Valorados'!$B$11:$BK$510,MATCH('Auxiliar General'!AJ$4,'Lista Puestos Valorados'!$B$10:$BK$10,0),0))</f>
        <v>No relevante</v>
      </c>
      <c r="AQ404" s="26">
        <f>+HLOOKUP(AP404,Sistema_Puntos!$Q$5:$Y$43,'Auxiliar General'!AL$5,FALSE)</f>
        <v>0</v>
      </c>
      <c r="AR404" s="26" t="str">
        <f>+IF(VLOOKUP($B404,'Lista Puestos Valorados'!$B$11:$BK$510,MATCH('Auxiliar General'!AL$4,'Lista Puestos Valorados'!$B$10:$BK$10,0),0)="","No relevante",VLOOKUP($B404,'Lista Puestos Valorados'!$B$11:$BK$510,MATCH('Auxiliar General'!AL$4,'Lista Puestos Valorados'!$B$10:$BK$10,0),0))</f>
        <v>No relevante</v>
      </c>
      <c r="AS404" s="26">
        <f>+HLOOKUP(AR404,Sistema_Puntos!$Q$5:$Y$43,'Auxiliar General'!AN$5,FALSE)</f>
        <v>0</v>
      </c>
      <c r="AT404" s="26" t="str">
        <f>+IF(VLOOKUP($B404,'Lista Puestos Valorados'!$B$11:$BK$510,MATCH('Auxiliar General'!AN$4,'Lista Puestos Valorados'!$B$10:$BK$10,0),0)="","No relevante",VLOOKUP($B404,'Lista Puestos Valorados'!$B$11:$BK$510,MATCH('Auxiliar General'!AN$4,'Lista Puestos Valorados'!$B$10:$BK$10,0),0))</f>
        <v>No relevante</v>
      </c>
      <c r="AU404" s="26">
        <f>+HLOOKUP(AT404,Sistema_Puntos!$Q$5:$Y$43,'Auxiliar General'!AP$5,FALSE)</f>
        <v>0</v>
      </c>
      <c r="AV404" s="26" t="str">
        <f>+IF(VLOOKUP($B404,'Lista Puestos Valorados'!$B$11:$BK$510,MATCH('Auxiliar General'!AP$4,'Lista Puestos Valorados'!$B$10:$BK$10,0),0)="","No relevante",VLOOKUP($B404,'Lista Puestos Valorados'!$B$11:$BK$510,MATCH('Auxiliar General'!AP$4,'Lista Puestos Valorados'!$B$10:$BK$10,0),0))</f>
        <v>No relevante</v>
      </c>
      <c r="AW404" s="26">
        <f>+HLOOKUP(AV404,Sistema_Puntos!$Q$5:$Y$43,'Auxiliar General'!AR$5,FALSE)</f>
        <v>0</v>
      </c>
      <c r="AX404" s="26" t="str">
        <f>+IF(VLOOKUP($B404,'Lista Puestos Valorados'!$B$11:$BK$510,MATCH('Auxiliar General'!AR$4,'Lista Puestos Valorados'!$B$10:$BK$10,0),0)="","No relevante",VLOOKUP($B404,'Lista Puestos Valorados'!$B$11:$BK$510,MATCH('Auxiliar General'!AR$4,'Lista Puestos Valorados'!$B$10:$BK$10,0),0))</f>
        <v>No relevante</v>
      </c>
      <c r="AY404" s="26">
        <f>+HLOOKUP(AX404,Sistema_Puntos!$Q$5:$Y$43,'Auxiliar General'!AT$5,FALSE)</f>
        <v>0</v>
      </c>
      <c r="AZ404" s="26" t="str">
        <f>+IF(VLOOKUP($B404,'Lista Puestos Valorados'!$B$11:$BK$510,MATCH('Auxiliar General'!AT$4,'Lista Puestos Valorados'!$B$10:$BK$10,0),0)="","No relevante",VLOOKUP($B404,'Lista Puestos Valorados'!$B$11:$BK$510,MATCH('Auxiliar General'!AT$4,'Lista Puestos Valorados'!$B$10:$BK$10,0),0))</f>
        <v>No relevante</v>
      </c>
      <c r="BA404" s="26">
        <f>+HLOOKUP(AZ404,Sistema_Puntos!$Q$5:$Y$43,'Auxiliar General'!AV$5,FALSE)</f>
        <v>0</v>
      </c>
      <c r="BB404" s="26" t="str">
        <f>+IF(VLOOKUP($B404,'Lista Puestos Valorados'!$B$11:$BK$510,MATCH('Auxiliar General'!AV$4,'Lista Puestos Valorados'!$B$10:$BK$10,0),0)="","No relevante",VLOOKUP($B404,'Lista Puestos Valorados'!$B$11:$BK$510,MATCH('Auxiliar General'!AV$4,'Lista Puestos Valorados'!$B$10:$BK$10,0),0))</f>
        <v>No relevante</v>
      </c>
      <c r="BC404" s="26">
        <f>+HLOOKUP(BB404,Sistema_Puntos!$Q$5:$Y$43,'Auxiliar General'!AX$5,FALSE)</f>
        <v>0</v>
      </c>
      <c r="BD404" s="26" t="str">
        <f>+IF(VLOOKUP($B404,'Lista Puestos Valorados'!$B$11:$BK$510,MATCH('Auxiliar General'!AX$4,'Lista Puestos Valorados'!$B$10:$BK$10,0),0)="","No relevante",VLOOKUP($B404,'Lista Puestos Valorados'!$B$11:$BK$510,MATCH('Auxiliar General'!AX$4,'Lista Puestos Valorados'!$B$10:$BK$10,0),0))</f>
        <v>No relevante</v>
      </c>
      <c r="BE404" s="26">
        <f>+HLOOKUP(BD404,Sistema_Puntos!$Q$5:$Y$43,'Auxiliar General'!AZ$5,FALSE)</f>
        <v>0</v>
      </c>
      <c r="BF404" s="26" t="str">
        <f>+IF(VLOOKUP($B404,'Lista Puestos Valorados'!$B$11:$BK$510,MATCH('Auxiliar General'!AZ$4,'Lista Puestos Valorados'!$B$10:$BK$10,0),0)="","No relevante",VLOOKUP($B404,'Lista Puestos Valorados'!$B$11:$BK$510,MATCH('Auxiliar General'!AZ$4,'Lista Puestos Valorados'!$B$10:$BK$10,0),0))</f>
        <v>No relevante</v>
      </c>
      <c r="BG404" s="26">
        <f>+HLOOKUP(BF404,Sistema_Puntos!$Q$5:$Y$43,'Auxiliar General'!BB$5,FALSE)</f>
        <v>0</v>
      </c>
      <c r="BH404" s="26" t="str">
        <f>+IF(VLOOKUP($B404,'Lista Puestos Valorados'!$B$11:$BK$510,MATCH('Auxiliar General'!BB$4,'Lista Puestos Valorados'!$B$10:$BK$10,0),0)="","No relevante",VLOOKUP($B404,'Lista Puestos Valorados'!$B$11:$BK$510,MATCH('Auxiliar General'!BB$4,'Lista Puestos Valorados'!$B$10:$BK$10,0),0))</f>
        <v>No relevante</v>
      </c>
      <c r="BI404" s="26">
        <f>+HLOOKUP(BH404,Sistema_Puntos!$Q$5:$Y$43,'Auxiliar General'!BD$5,FALSE)</f>
        <v>0</v>
      </c>
      <c r="BJ404" s="26" t="str">
        <f>+IF(VLOOKUP($B404,'Lista Puestos Valorados'!$B$11:$BK$510,MATCH('Auxiliar General'!BD$4,'Lista Puestos Valorados'!$B$10:$BK$10,0),0)="","No relevante",VLOOKUP($B404,'Lista Puestos Valorados'!$B$11:$BK$510,MATCH('Auxiliar General'!BD$4,'Lista Puestos Valorados'!$B$10:$BK$10,0),0))</f>
        <v>No relevante</v>
      </c>
      <c r="BK404" s="26">
        <f>+HLOOKUP(BJ404,Sistema_Puntos!$Q$5:$Y$43,'Auxiliar General'!BF$5,FALSE)</f>
        <v>0</v>
      </c>
      <c r="BL404" s="26" t="str">
        <f>+IF(VLOOKUP($B404,'Lista Puestos Valorados'!$B$11:$BK$510,MATCH('Auxiliar General'!BF$4,'Lista Puestos Valorados'!$B$10:$BK$10,0),0)="","No relevante",VLOOKUP($B404,'Lista Puestos Valorados'!$B$11:$BK$510,MATCH('Auxiliar General'!BF$4,'Lista Puestos Valorados'!$B$10:$BK$10,0),0))</f>
        <v>No relevante</v>
      </c>
      <c r="BM404" s="26">
        <f>+HLOOKUP(BL404,Sistema_Puntos!$Q$5:$Y$43,'Auxiliar General'!BH$5,FALSE)</f>
        <v>0</v>
      </c>
      <c r="BN404" s="26" t="str">
        <f>+IF(VLOOKUP($B404,'Lista Puestos Valorados'!$B$11:$BK$510,MATCH('Auxiliar General'!BH$4,'Lista Puestos Valorados'!$B$10:$BK$10,0),0)="","No relevante",VLOOKUP($B404,'Lista Puestos Valorados'!$B$11:$BK$510,MATCH('Auxiliar General'!BH$4,'Lista Puestos Valorados'!$B$10:$BK$10,0),0))</f>
        <v>No relevante</v>
      </c>
      <c r="BO404" s="26">
        <f>+HLOOKUP(BN404,Sistema_Puntos!$Q$5:$Y$43,'Auxiliar General'!BJ$5,FALSE)</f>
        <v>0</v>
      </c>
      <c r="BP404" s="26" t="str">
        <f>+IF(VLOOKUP($B404,'Lista Puestos Valorados'!$B$11:$BK$510,MATCH('Auxiliar General'!BJ$4,'Lista Puestos Valorados'!$B$10:$BK$10,0),0)="","No relevante",VLOOKUP($B404,'Lista Puestos Valorados'!$B$11:$BK$510,MATCH('Auxiliar General'!BJ$4,'Lista Puestos Valorados'!$B$10:$BK$10,0),0))</f>
        <v>No relevante</v>
      </c>
      <c r="BQ404" s="26">
        <f>+HLOOKUP(BP404,Sistema_Puntos!$Q$5:$Y$43,'Auxiliar General'!BL$5,FALSE)</f>
        <v>0</v>
      </c>
      <c r="BR404" s="26" t="str">
        <f>+IF(VLOOKUP($B404,'Lista Puestos Valorados'!$B$11:$BK$510,MATCH('Auxiliar General'!BL$4,'Lista Puestos Valorados'!$B$10:$BK$10,0),0)="","No relevante",VLOOKUP($B404,'Lista Puestos Valorados'!$B$11:$BK$510,MATCH('Auxiliar General'!BL$4,'Lista Puestos Valorados'!$B$10:$BK$10,0),0))</f>
        <v>No relevante</v>
      </c>
      <c r="BS404" s="26">
        <f>+HLOOKUP(BR404,Sistema_Puntos!$Q$5:$Y$43,'Auxiliar General'!BN$5,FALSE)</f>
        <v>0</v>
      </c>
      <c r="BT404" s="26" t="str">
        <f>+IF(VLOOKUP($B404,'Lista Puestos Valorados'!$B$11:$BK$510,MATCH('Auxiliar General'!BN$4,'Lista Puestos Valorados'!$B$10:$BK$10,0),0)="","No relevante",VLOOKUP($B404,'Lista Puestos Valorados'!$B$11:$BK$510,MATCH('Auxiliar General'!BN$4,'Lista Puestos Valorados'!$B$10:$BK$10,0),0))</f>
        <v>No relevante</v>
      </c>
      <c r="BU404" s="26">
        <f>+HLOOKUP(BT404,Sistema_Puntos!$Q$5:$Y$43,'Auxiliar General'!BP$5,FALSE)</f>
        <v>0</v>
      </c>
      <c r="BV404" s="26" t="str">
        <f>+IF(VLOOKUP($B404,'Lista Puestos Valorados'!$B$11:$BK$510,MATCH('Auxiliar General'!BP$4,'Lista Puestos Valorados'!$B$10:$BK$10,0),0)="","No relevante",VLOOKUP($B404,'Lista Puestos Valorados'!$B$11:$BK$510,MATCH('Auxiliar General'!BP$4,'Lista Puestos Valorados'!$B$10:$BK$10,0),0))</f>
        <v>No relevante</v>
      </c>
      <c r="BW404" s="26">
        <f>+HLOOKUP(BV404,Sistema_Puntos!$Q$5:$Y$43,'Auxiliar General'!BR$5,FALSE)</f>
        <v>0</v>
      </c>
      <c r="BX404" s="26" t="str">
        <f>+IF(VLOOKUP($B404,'Lista Puestos Valorados'!$B$11:$BK$510,MATCH('Auxiliar General'!BR$4,'Lista Puestos Valorados'!$B$10:$BK$10,0),0)="","No relevante",VLOOKUP($B404,'Lista Puestos Valorados'!$B$11:$BK$510,MATCH('Auxiliar General'!BR$4,'Lista Puestos Valorados'!$B$10:$BK$10,0),0))</f>
        <v>No relevante</v>
      </c>
      <c r="BY404" s="26">
        <f>+HLOOKUP(BX404,Sistema_Puntos!$Q$5:$Y$43,'Auxiliar General'!BT$5,FALSE)</f>
        <v>0</v>
      </c>
      <c r="BZ404" s="26" t="str">
        <f>+IF(VLOOKUP($B404,'Lista Puestos Valorados'!$B$11:$BK$510,MATCH('Auxiliar General'!BT$4,'Lista Puestos Valorados'!$B$10:$BK$10,0),0)="","No relevante",VLOOKUP($B404,'Lista Puestos Valorados'!$B$11:$BK$510,MATCH('Auxiliar General'!BT$4,'Lista Puestos Valorados'!$B$10:$BK$10,0),0))</f>
        <v>No relevante</v>
      </c>
      <c r="CA404" s="26">
        <f>+HLOOKUP(BZ404,Sistema_Puntos!$Q$5:$Y$43,'Auxiliar General'!BV$5,FALSE)</f>
        <v>0</v>
      </c>
      <c r="CB404" s="26" t="str">
        <f>+IF(VLOOKUP($B404,'Lista Puestos Valorados'!$B$11:$BK$510,MATCH('Auxiliar General'!BV$4,'Lista Puestos Valorados'!$B$10:$BK$10,0),0)="","No relevante",VLOOKUP($B404,'Lista Puestos Valorados'!$B$11:$BK$510,MATCH('Auxiliar General'!BV$4,'Lista Puestos Valorados'!$B$10:$BK$10,0),0))</f>
        <v>No relevante</v>
      </c>
      <c r="CC404" s="26">
        <f>+HLOOKUP(CB404,Sistema_Puntos!$Q$5:$Y$43,'Auxiliar General'!BX$5,FALSE)</f>
        <v>0</v>
      </c>
      <c r="CD404" s="26" t="str">
        <f>+IF(VLOOKUP($B404,'Lista Puestos Valorados'!$B$11:$BK$510,MATCH('Auxiliar General'!BX$4,'Lista Puestos Valorados'!$B$10:$BK$10,0),0)="","No relevante",VLOOKUP($B404,'Lista Puestos Valorados'!$B$11:$BK$510,MATCH('Auxiliar General'!BX$4,'Lista Puestos Valorados'!$B$10:$BK$10,0),0))</f>
        <v>No relevante</v>
      </c>
      <c r="CE404" s="26">
        <f>+HLOOKUP(CD404,Sistema_Puntos!$Q$5:$Y$43,'Auxiliar General'!BZ$5,FALSE)</f>
        <v>0</v>
      </c>
      <c r="CF404" s="26" t="str">
        <f>+IF(VLOOKUP($B404,'Lista Puestos Valorados'!$B$11:$BK$510,MATCH('Auxiliar General'!BZ$4,'Lista Puestos Valorados'!$B$10:$BK$10,0),0)="","No relevante",VLOOKUP($B404,'Lista Puestos Valorados'!$B$11:$BK$510,MATCH('Auxiliar General'!BZ$4,'Lista Puestos Valorados'!$B$10:$BK$10,0),0))</f>
        <v>No relevante</v>
      </c>
      <c r="CG404" s="26">
        <f>+HLOOKUP(CF404,Sistema_Puntos!$Q$5:$Y$43,'Auxiliar General'!CB$5,FALSE)</f>
        <v>0</v>
      </c>
      <c r="CH404" s="29"/>
      <c r="CI404" s="29"/>
    </row>
    <row r="405" spans="2:87" ht="17.55" customHeight="1">
      <c r="B405" s="26">
        <f>+'Listado de Puestos'!B405</f>
        <v>395</v>
      </c>
      <c r="C405" s="26" t="str">
        <f>+IF('Lista Puestos Valorados'!C405="","",'Lista Puestos Valorados'!C405)</f>
        <v/>
      </c>
      <c r="D405" s="26" t="str">
        <f>+IF('Lista Puestos Valorados'!D405="","",'Lista Puestos Valorados'!D405)</f>
        <v/>
      </c>
      <c r="E405" s="26" t="str">
        <f>+IF('Lista Puestos Valorados'!E405="","",'Lista Puestos Valorados'!E405)</f>
        <v/>
      </c>
      <c r="F405" s="26" t="str">
        <f>+IF('Lista Puestos Valorados'!F405="","",'Lista Puestos Valorados'!F405)</f>
        <v/>
      </c>
      <c r="G405" s="26" t="str">
        <f>+IF('Lista Puestos Valorados'!G405="","",'Lista Puestos Valorados'!G405)</f>
        <v/>
      </c>
      <c r="H405" s="26" t="str">
        <f>+IF('Lista Puestos Valorados'!H405="","",'Lista Puestos Valorados'!H405)</f>
        <v/>
      </c>
      <c r="I405" s="26" t="str">
        <f>+IF('Lista Puestos Valorados'!I405="","",'Lista Puestos Valorados'!I405)</f>
        <v/>
      </c>
      <c r="J405" s="118" t="e">
        <f t="array" ref="J405">+IF(L405="","",_xlfn.IFS(L405&lt;='Cortes de Agrupacion'!$F$15,'Cortes de Agrupacion'!$E$15,'Resultados General'!L405&lt;='Cortes de Agrupacion'!$F$14,'Cortes de Agrupacion'!$E$14,'Resultados General'!L405&lt;='Cortes de Agrupacion'!$F$13,'Cortes de Agrupacion'!$E$13,L405&lt;='Cortes de Agrupacion'!$F$12,'Cortes de Agrupacion'!$E$12,'Resultados General'!L405&lt;='Cortes de Agrupacion'!$F$11,'Cortes de Agrupacion'!$E$11,'Resultados General'!L405&lt;='Cortes de Agrupacion'!$F$10,'Cortes de Agrupacion'!$E$10,'Resultados General'!L405&lt;='Cortes de Agrupacion'!$F$9,'Cortes de Agrupacion'!$E$9,'Resultados General'!L405&lt;='Cortes de Agrupacion'!$F$8,'Cortes de Agrupacion'!$E$8,'Resultados General'!L405&lt;='Cortes de Agrupacion'!$F$7,'Cortes de Agrupacion'!$E$7,'Resultados General'!L405&lt;='Cortes de Agrupacion'!$F$6,'Cortes de Agrupacion'!$E$6))</f>
        <v>#VALUE!</v>
      </c>
      <c r="K405" s="118" t="str">
        <f t="shared" si="12"/>
        <v/>
      </c>
      <c r="L405" s="124" t="e">
        <f>#VALUE!</f>
        <v>#VALUE!</v>
      </c>
      <c r="M405" s="26" t="e">
        <f ca="1">+_xlfn.IFNA(VLOOKUP(C405,'Distribución de puestos'!$B$8:$I$507,8,0),"")</f>
        <v>#NAME?</v>
      </c>
      <c r="N405" s="26" t="str">
        <f>+IF(VLOOKUP($B405,'Lista Puestos Valorados'!$B$11:$BK$510,MATCH('Auxiliar General'!H$4,'Lista Puestos Valorados'!$B$10:$BK$10,0),0)="","No relevante",VLOOKUP($B405,'Lista Puestos Valorados'!$B$11:$BK$510,MATCH('Auxiliar General'!H$4,'Lista Puestos Valorados'!$B$10:$BK$10,0),0))</f>
        <v>No relevante</v>
      </c>
      <c r="O405" s="26">
        <f>+HLOOKUP(N405,Sistema_Puntos!$Q$5:$Y$43,'Auxiliar General'!J$5,FALSE)</f>
        <v>0</v>
      </c>
      <c r="P405" s="26" t="str">
        <f>+IF(VLOOKUP($B405,'Lista Puestos Valorados'!$B$11:$BK$510,MATCH('Auxiliar General'!J$4,'Lista Puestos Valorados'!$B$10:$BK$10,0),0)="","No relevante",VLOOKUP($B405,'Lista Puestos Valorados'!$B$11:$BK$510,MATCH('Auxiliar General'!J$4,'Lista Puestos Valorados'!$B$10:$BK$10,0),0))</f>
        <v>No relevante</v>
      </c>
      <c r="Q405" s="26">
        <f>+HLOOKUP(P405,Sistema_Puntos!$Q$5:$Y$43,'Auxiliar General'!L$5,FALSE)</f>
        <v>0</v>
      </c>
      <c r="R405" s="26" t="str">
        <f>+IF(VLOOKUP($B405,'Lista Puestos Valorados'!$B$11:$BK$510,MATCH('Auxiliar General'!L$4,'Lista Puestos Valorados'!$B$10:$BK$10,0),0)="","No relevante",VLOOKUP($B405,'Lista Puestos Valorados'!$B$11:$BK$510,MATCH('Auxiliar General'!L$4,'Lista Puestos Valorados'!$B$10:$BK$10,0),0))</f>
        <v>No relevante</v>
      </c>
      <c r="S405" s="26">
        <f>+HLOOKUP(R405,Sistema_Puntos!$Q$5:$Y$43,'Auxiliar General'!N$5,FALSE)</f>
        <v>0</v>
      </c>
      <c r="T405" s="26" t="str">
        <f>+IF(VLOOKUP($B405,'Lista Puestos Valorados'!$B$11:$BK$510,MATCH('Auxiliar General'!N$4,'Lista Puestos Valorados'!$B$10:$BK$10,0),0)="","No relevante",VLOOKUP($B405,'Lista Puestos Valorados'!$B$11:$BK$510,MATCH('Auxiliar General'!N$4,'Lista Puestos Valorados'!$B$10:$BK$10,0),0))</f>
        <v>No relevante</v>
      </c>
      <c r="U405" s="26">
        <f>+HLOOKUP(T405,Sistema_Puntos!$Q$5:$Y$43,'Auxiliar General'!P$5,FALSE)</f>
        <v>0</v>
      </c>
      <c r="V405" s="26" t="str">
        <f>+IF(VLOOKUP($B405,'Lista Puestos Valorados'!$B$11:$BK$510,MATCH('Auxiliar General'!P$4,'Lista Puestos Valorados'!$B$10:$BK$10,0),0)="","No relevante",VLOOKUP($B405,'Lista Puestos Valorados'!$B$11:$BK$510,MATCH('Auxiliar General'!P$4,'Lista Puestos Valorados'!$B$10:$BK$10,0),0))</f>
        <v>No relevante</v>
      </c>
      <c r="W405" s="26">
        <f>+HLOOKUP(V405,Sistema_Puntos!$Q$5:$Y$43,'Auxiliar General'!R$5,FALSE)</f>
        <v>0</v>
      </c>
      <c r="X405" s="26" t="str">
        <f>+IF(VLOOKUP($B405,'Lista Puestos Valorados'!$B$11:$BK$510,MATCH('Auxiliar General'!R$4,'Lista Puestos Valorados'!$B$10:$BK$10,0),0)="","No relevante",VLOOKUP($B405,'Lista Puestos Valorados'!$B$11:$BK$510,MATCH('Auxiliar General'!R$4,'Lista Puestos Valorados'!$B$10:$BK$10,0),0))</f>
        <v>No relevante</v>
      </c>
      <c r="Y405" s="26">
        <f>+HLOOKUP(X405,Sistema_Puntos!$Q$5:$Y$43,'Auxiliar General'!T$5,FALSE)</f>
        <v>0</v>
      </c>
      <c r="Z405" s="26" t="str">
        <f>+IF(VLOOKUP($B405,'Lista Puestos Valorados'!$B$11:$BK$510,MATCH('Auxiliar General'!T$4,'Lista Puestos Valorados'!$B$10:$BK$10,0),0)="","No relevante",VLOOKUP($B405,'Lista Puestos Valorados'!$B$11:$BK$510,MATCH('Auxiliar General'!T$4,'Lista Puestos Valorados'!$B$10:$BK$10,0),0))</f>
        <v>No relevante</v>
      </c>
      <c r="AA405" s="26">
        <f>+HLOOKUP(Z405,Sistema_Puntos!$Q$5:$Y$43,'Auxiliar General'!V$5,FALSE)</f>
        <v>0</v>
      </c>
      <c r="AB405" s="26" t="str">
        <f>+IF(VLOOKUP($B405,'Lista Puestos Valorados'!$B$11:$BK$510,MATCH('Auxiliar General'!V$4,'Lista Puestos Valorados'!$B$10:$BK$10,0),0)="","No relevante",VLOOKUP($B405,'Lista Puestos Valorados'!$B$11:$BK$510,MATCH('Auxiliar General'!V$4,'Lista Puestos Valorados'!$B$10:$BK$10,0),0))</f>
        <v>No relevante</v>
      </c>
      <c r="AC405" s="26">
        <f>+HLOOKUP(AB405,Sistema_Puntos!$Q$5:$Y$43,'Auxiliar General'!X$5,FALSE)</f>
        <v>0</v>
      </c>
      <c r="AD405" s="26" t="str">
        <f>+IF(VLOOKUP($B405,'Lista Puestos Valorados'!$B$11:$BK$510,MATCH('Auxiliar General'!X$4,'Lista Puestos Valorados'!$B$10:$BK$10,0),0)="","No relevante",VLOOKUP($B405,'Lista Puestos Valorados'!$B$11:$BK$510,MATCH('Auxiliar General'!X$4,'Lista Puestos Valorados'!$B$10:$BK$10,0),0))</f>
        <v>No relevante</v>
      </c>
      <c r="AE405" s="26">
        <f>+HLOOKUP(AD405,Sistema_Puntos!$Q$5:$Y$43,'Auxiliar General'!Z$5,FALSE)</f>
        <v>0</v>
      </c>
      <c r="AF405" s="26" t="str">
        <f>+IF(VLOOKUP($B405,'Lista Puestos Valorados'!$B$11:$BK$510,MATCH('Auxiliar General'!Z$4,'Lista Puestos Valorados'!$B$10:$BK$10,0),0)="","No relevante",VLOOKUP($B405,'Lista Puestos Valorados'!$B$11:$BK$510,MATCH('Auxiliar General'!Z$4,'Lista Puestos Valorados'!$B$10:$BK$10,0),0))</f>
        <v>No relevante</v>
      </c>
      <c r="AG405" s="26">
        <f>+HLOOKUP(AF405,Sistema_Puntos!$Q$5:$Y$43,'Auxiliar General'!AB$5,FALSE)</f>
        <v>0</v>
      </c>
      <c r="AH405" s="26" t="str">
        <f>+IF(VLOOKUP($B405,'Lista Puestos Valorados'!$B$11:$BK$510,MATCH('Auxiliar General'!AB$4,'Lista Puestos Valorados'!$B$10:$BK$10,0),0)="","No relevante",VLOOKUP($B405,'Lista Puestos Valorados'!$B$11:$BK$510,MATCH('Auxiliar General'!AB$4,'Lista Puestos Valorados'!$B$10:$BK$10,0),0))</f>
        <v>No relevante</v>
      </c>
      <c r="AI405" s="26">
        <f>+HLOOKUP(AH405,Sistema_Puntos!$Q$5:$Y$43,'Auxiliar General'!AD$5,FALSE)</f>
        <v>0</v>
      </c>
      <c r="AJ405" s="26" t="str">
        <f>+IF(VLOOKUP($B405,'Lista Puestos Valorados'!$B$11:$BK$510,MATCH('Auxiliar General'!AD$4,'Lista Puestos Valorados'!$B$10:$BK$10,0),0)="","No relevante",VLOOKUP($B405,'Lista Puestos Valorados'!$B$11:$BK$510,MATCH('Auxiliar General'!AD$4,'Lista Puestos Valorados'!$B$10:$BK$10,0),0))</f>
        <v>No relevante</v>
      </c>
      <c r="AK405" s="26">
        <f>+HLOOKUP(AJ405,Sistema_Puntos!$Q$5:$Y$43,'Auxiliar General'!AF$5,FALSE)</f>
        <v>0</v>
      </c>
      <c r="AL405" s="26" t="str">
        <f>+IF(VLOOKUP($B405,'Lista Puestos Valorados'!$B$11:$BK$510,MATCH('Auxiliar General'!AF$4,'Lista Puestos Valorados'!$B$10:$BK$10,0),0)="","No relevante",VLOOKUP($B405,'Lista Puestos Valorados'!$B$11:$BK$510,MATCH('Auxiliar General'!AF$4,'Lista Puestos Valorados'!$B$10:$BK$10,0),0))</f>
        <v>No relevante</v>
      </c>
      <c r="AM405" s="26">
        <f>+HLOOKUP(AL405,Sistema_Puntos!$Q$5:$Y$43,'Auxiliar General'!AH$5,FALSE)</f>
        <v>0</v>
      </c>
      <c r="AN405" s="26" t="str">
        <f>+IF(VLOOKUP($B405,'Lista Puestos Valorados'!$B$11:$BK$510,MATCH('Auxiliar General'!AH$4,'Lista Puestos Valorados'!$B$10:$BK$10,0),0)="","No relevante",VLOOKUP($B405,'Lista Puestos Valorados'!$B$11:$BK$510,MATCH('Auxiliar General'!AH$4,'Lista Puestos Valorados'!$B$10:$BK$10,0),0))</f>
        <v>No relevante</v>
      </c>
      <c r="AO405" s="26">
        <f>+HLOOKUP(AN405,Sistema_Puntos!$Q$5:$Y$43,'Auxiliar General'!AJ$5,FALSE)</f>
        <v>0</v>
      </c>
      <c r="AP405" s="26" t="str">
        <f>+IF(VLOOKUP($B405,'Lista Puestos Valorados'!$B$11:$BK$510,MATCH('Auxiliar General'!AJ$4,'Lista Puestos Valorados'!$B$10:$BK$10,0),0)="","No relevante",VLOOKUP($B405,'Lista Puestos Valorados'!$B$11:$BK$510,MATCH('Auxiliar General'!AJ$4,'Lista Puestos Valorados'!$B$10:$BK$10,0),0))</f>
        <v>No relevante</v>
      </c>
      <c r="AQ405" s="26">
        <f>+HLOOKUP(AP405,Sistema_Puntos!$Q$5:$Y$43,'Auxiliar General'!AL$5,FALSE)</f>
        <v>0</v>
      </c>
      <c r="AR405" s="26" t="str">
        <f>+IF(VLOOKUP($B405,'Lista Puestos Valorados'!$B$11:$BK$510,MATCH('Auxiliar General'!AL$4,'Lista Puestos Valorados'!$B$10:$BK$10,0),0)="","No relevante",VLOOKUP($B405,'Lista Puestos Valorados'!$B$11:$BK$510,MATCH('Auxiliar General'!AL$4,'Lista Puestos Valorados'!$B$10:$BK$10,0),0))</f>
        <v>No relevante</v>
      </c>
      <c r="AS405" s="26">
        <f>+HLOOKUP(AR405,Sistema_Puntos!$Q$5:$Y$43,'Auxiliar General'!AN$5,FALSE)</f>
        <v>0</v>
      </c>
      <c r="AT405" s="26" t="str">
        <f>+IF(VLOOKUP($B405,'Lista Puestos Valorados'!$B$11:$BK$510,MATCH('Auxiliar General'!AN$4,'Lista Puestos Valorados'!$B$10:$BK$10,0),0)="","No relevante",VLOOKUP($B405,'Lista Puestos Valorados'!$B$11:$BK$510,MATCH('Auxiliar General'!AN$4,'Lista Puestos Valorados'!$B$10:$BK$10,0),0))</f>
        <v>No relevante</v>
      </c>
      <c r="AU405" s="26">
        <f>+HLOOKUP(AT405,Sistema_Puntos!$Q$5:$Y$43,'Auxiliar General'!AP$5,FALSE)</f>
        <v>0</v>
      </c>
      <c r="AV405" s="26" t="str">
        <f>+IF(VLOOKUP($B405,'Lista Puestos Valorados'!$B$11:$BK$510,MATCH('Auxiliar General'!AP$4,'Lista Puestos Valorados'!$B$10:$BK$10,0),0)="","No relevante",VLOOKUP($B405,'Lista Puestos Valorados'!$B$11:$BK$510,MATCH('Auxiliar General'!AP$4,'Lista Puestos Valorados'!$B$10:$BK$10,0),0))</f>
        <v>No relevante</v>
      </c>
      <c r="AW405" s="26">
        <f>+HLOOKUP(AV405,Sistema_Puntos!$Q$5:$Y$43,'Auxiliar General'!AR$5,FALSE)</f>
        <v>0</v>
      </c>
      <c r="AX405" s="26" t="str">
        <f>+IF(VLOOKUP($B405,'Lista Puestos Valorados'!$B$11:$BK$510,MATCH('Auxiliar General'!AR$4,'Lista Puestos Valorados'!$B$10:$BK$10,0),0)="","No relevante",VLOOKUP($B405,'Lista Puestos Valorados'!$B$11:$BK$510,MATCH('Auxiliar General'!AR$4,'Lista Puestos Valorados'!$B$10:$BK$10,0),0))</f>
        <v>No relevante</v>
      </c>
      <c r="AY405" s="26">
        <f>+HLOOKUP(AX405,Sistema_Puntos!$Q$5:$Y$43,'Auxiliar General'!AT$5,FALSE)</f>
        <v>0</v>
      </c>
      <c r="AZ405" s="26" t="str">
        <f>+IF(VLOOKUP($B405,'Lista Puestos Valorados'!$B$11:$BK$510,MATCH('Auxiliar General'!AT$4,'Lista Puestos Valorados'!$B$10:$BK$10,0),0)="","No relevante",VLOOKUP($B405,'Lista Puestos Valorados'!$B$11:$BK$510,MATCH('Auxiliar General'!AT$4,'Lista Puestos Valorados'!$B$10:$BK$10,0),0))</f>
        <v>No relevante</v>
      </c>
      <c r="BA405" s="26">
        <f>+HLOOKUP(AZ405,Sistema_Puntos!$Q$5:$Y$43,'Auxiliar General'!AV$5,FALSE)</f>
        <v>0</v>
      </c>
      <c r="BB405" s="26" t="str">
        <f>+IF(VLOOKUP($B405,'Lista Puestos Valorados'!$B$11:$BK$510,MATCH('Auxiliar General'!AV$4,'Lista Puestos Valorados'!$B$10:$BK$10,0),0)="","No relevante",VLOOKUP($B405,'Lista Puestos Valorados'!$B$11:$BK$510,MATCH('Auxiliar General'!AV$4,'Lista Puestos Valorados'!$B$10:$BK$10,0),0))</f>
        <v>No relevante</v>
      </c>
      <c r="BC405" s="26">
        <f>+HLOOKUP(BB405,Sistema_Puntos!$Q$5:$Y$43,'Auxiliar General'!AX$5,FALSE)</f>
        <v>0</v>
      </c>
      <c r="BD405" s="26" t="str">
        <f>+IF(VLOOKUP($B405,'Lista Puestos Valorados'!$B$11:$BK$510,MATCH('Auxiliar General'!AX$4,'Lista Puestos Valorados'!$B$10:$BK$10,0),0)="","No relevante",VLOOKUP($B405,'Lista Puestos Valorados'!$B$11:$BK$510,MATCH('Auxiliar General'!AX$4,'Lista Puestos Valorados'!$B$10:$BK$10,0),0))</f>
        <v>No relevante</v>
      </c>
      <c r="BE405" s="26">
        <f>+HLOOKUP(BD405,Sistema_Puntos!$Q$5:$Y$43,'Auxiliar General'!AZ$5,FALSE)</f>
        <v>0</v>
      </c>
      <c r="BF405" s="26" t="str">
        <f>+IF(VLOOKUP($B405,'Lista Puestos Valorados'!$B$11:$BK$510,MATCH('Auxiliar General'!AZ$4,'Lista Puestos Valorados'!$B$10:$BK$10,0),0)="","No relevante",VLOOKUP($B405,'Lista Puestos Valorados'!$B$11:$BK$510,MATCH('Auxiliar General'!AZ$4,'Lista Puestos Valorados'!$B$10:$BK$10,0),0))</f>
        <v>No relevante</v>
      </c>
      <c r="BG405" s="26">
        <f>+HLOOKUP(BF405,Sistema_Puntos!$Q$5:$Y$43,'Auxiliar General'!BB$5,FALSE)</f>
        <v>0</v>
      </c>
      <c r="BH405" s="26" t="str">
        <f>+IF(VLOOKUP($B405,'Lista Puestos Valorados'!$B$11:$BK$510,MATCH('Auxiliar General'!BB$4,'Lista Puestos Valorados'!$B$10:$BK$10,0),0)="","No relevante",VLOOKUP($B405,'Lista Puestos Valorados'!$B$11:$BK$510,MATCH('Auxiliar General'!BB$4,'Lista Puestos Valorados'!$B$10:$BK$10,0),0))</f>
        <v>No relevante</v>
      </c>
      <c r="BI405" s="26">
        <f>+HLOOKUP(BH405,Sistema_Puntos!$Q$5:$Y$43,'Auxiliar General'!BD$5,FALSE)</f>
        <v>0</v>
      </c>
      <c r="BJ405" s="26" t="str">
        <f>+IF(VLOOKUP($B405,'Lista Puestos Valorados'!$B$11:$BK$510,MATCH('Auxiliar General'!BD$4,'Lista Puestos Valorados'!$B$10:$BK$10,0),0)="","No relevante",VLOOKUP($B405,'Lista Puestos Valorados'!$B$11:$BK$510,MATCH('Auxiliar General'!BD$4,'Lista Puestos Valorados'!$B$10:$BK$10,0),0))</f>
        <v>No relevante</v>
      </c>
      <c r="BK405" s="26">
        <f>+HLOOKUP(BJ405,Sistema_Puntos!$Q$5:$Y$43,'Auxiliar General'!BF$5,FALSE)</f>
        <v>0</v>
      </c>
      <c r="BL405" s="26" t="str">
        <f>+IF(VLOOKUP($B405,'Lista Puestos Valorados'!$B$11:$BK$510,MATCH('Auxiliar General'!BF$4,'Lista Puestos Valorados'!$B$10:$BK$10,0),0)="","No relevante",VLOOKUP($B405,'Lista Puestos Valorados'!$B$11:$BK$510,MATCH('Auxiliar General'!BF$4,'Lista Puestos Valorados'!$B$10:$BK$10,0),0))</f>
        <v>No relevante</v>
      </c>
      <c r="BM405" s="26">
        <f>+HLOOKUP(BL405,Sistema_Puntos!$Q$5:$Y$43,'Auxiliar General'!BH$5,FALSE)</f>
        <v>0</v>
      </c>
      <c r="BN405" s="26" t="str">
        <f>+IF(VLOOKUP($B405,'Lista Puestos Valorados'!$B$11:$BK$510,MATCH('Auxiliar General'!BH$4,'Lista Puestos Valorados'!$B$10:$BK$10,0),0)="","No relevante",VLOOKUP($B405,'Lista Puestos Valorados'!$B$11:$BK$510,MATCH('Auxiliar General'!BH$4,'Lista Puestos Valorados'!$B$10:$BK$10,0),0))</f>
        <v>No relevante</v>
      </c>
      <c r="BO405" s="26">
        <f>+HLOOKUP(BN405,Sistema_Puntos!$Q$5:$Y$43,'Auxiliar General'!BJ$5,FALSE)</f>
        <v>0</v>
      </c>
      <c r="BP405" s="26" t="str">
        <f>+IF(VLOOKUP($B405,'Lista Puestos Valorados'!$B$11:$BK$510,MATCH('Auxiliar General'!BJ$4,'Lista Puestos Valorados'!$B$10:$BK$10,0),0)="","No relevante",VLOOKUP($B405,'Lista Puestos Valorados'!$B$11:$BK$510,MATCH('Auxiliar General'!BJ$4,'Lista Puestos Valorados'!$B$10:$BK$10,0),0))</f>
        <v>No relevante</v>
      </c>
      <c r="BQ405" s="26">
        <f>+HLOOKUP(BP405,Sistema_Puntos!$Q$5:$Y$43,'Auxiliar General'!BL$5,FALSE)</f>
        <v>0</v>
      </c>
      <c r="BR405" s="26" t="str">
        <f>+IF(VLOOKUP($B405,'Lista Puestos Valorados'!$B$11:$BK$510,MATCH('Auxiliar General'!BL$4,'Lista Puestos Valorados'!$B$10:$BK$10,0),0)="","No relevante",VLOOKUP($B405,'Lista Puestos Valorados'!$B$11:$BK$510,MATCH('Auxiliar General'!BL$4,'Lista Puestos Valorados'!$B$10:$BK$10,0),0))</f>
        <v>No relevante</v>
      </c>
      <c r="BS405" s="26">
        <f>+HLOOKUP(BR405,Sistema_Puntos!$Q$5:$Y$43,'Auxiliar General'!BN$5,FALSE)</f>
        <v>0</v>
      </c>
      <c r="BT405" s="26" t="str">
        <f>+IF(VLOOKUP($B405,'Lista Puestos Valorados'!$B$11:$BK$510,MATCH('Auxiliar General'!BN$4,'Lista Puestos Valorados'!$B$10:$BK$10,0),0)="","No relevante",VLOOKUP($B405,'Lista Puestos Valorados'!$B$11:$BK$510,MATCH('Auxiliar General'!BN$4,'Lista Puestos Valorados'!$B$10:$BK$10,0),0))</f>
        <v>No relevante</v>
      </c>
      <c r="BU405" s="26">
        <f>+HLOOKUP(BT405,Sistema_Puntos!$Q$5:$Y$43,'Auxiliar General'!BP$5,FALSE)</f>
        <v>0</v>
      </c>
      <c r="BV405" s="26" t="str">
        <f>+IF(VLOOKUP($B405,'Lista Puestos Valorados'!$B$11:$BK$510,MATCH('Auxiliar General'!BP$4,'Lista Puestos Valorados'!$B$10:$BK$10,0),0)="","No relevante",VLOOKUP($B405,'Lista Puestos Valorados'!$B$11:$BK$510,MATCH('Auxiliar General'!BP$4,'Lista Puestos Valorados'!$B$10:$BK$10,0),0))</f>
        <v>No relevante</v>
      </c>
      <c r="BW405" s="26">
        <f>+HLOOKUP(BV405,Sistema_Puntos!$Q$5:$Y$43,'Auxiliar General'!BR$5,FALSE)</f>
        <v>0</v>
      </c>
      <c r="BX405" s="26" t="str">
        <f>+IF(VLOOKUP($B405,'Lista Puestos Valorados'!$B$11:$BK$510,MATCH('Auxiliar General'!BR$4,'Lista Puestos Valorados'!$B$10:$BK$10,0),0)="","No relevante",VLOOKUP($B405,'Lista Puestos Valorados'!$B$11:$BK$510,MATCH('Auxiliar General'!BR$4,'Lista Puestos Valorados'!$B$10:$BK$10,0),0))</f>
        <v>No relevante</v>
      </c>
      <c r="BY405" s="26">
        <f>+HLOOKUP(BX405,Sistema_Puntos!$Q$5:$Y$43,'Auxiliar General'!BT$5,FALSE)</f>
        <v>0</v>
      </c>
      <c r="BZ405" s="26" t="str">
        <f>+IF(VLOOKUP($B405,'Lista Puestos Valorados'!$B$11:$BK$510,MATCH('Auxiliar General'!BT$4,'Lista Puestos Valorados'!$B$10:$BK$10,0),0)="","No relevante",VLOOKUP($B405,'Lista Puestos Valorados'!$B$11:$BK$510,MATCH('Auxiliar General'!BT$4,'Lista Puestos Valorados'!$B$10:$BK$10,0),0))</f>
        <v>No relevante</v>
      </c>
      <c r="CA405" s="26">
        <f>+HLOOKUP(BZ405,Sistema_Puntos!$Q$5:$Y$43,'Auxiliar General'!BV$5,FALSE)</f>
        <v>0</v>
      </c>
      <c r="CB405" s="26" t="str">
        <f>+IF(VLOOKUP($B405,'Lista Puestos Valorados'!$B$11:$BK$510,MATCH('Auxiliar General'!BV$4,'Lista Puestos Valorados'!$B$10:$BK$10,0),0)="","No relevante",VLOOKUP($B405,'Lista Puestos Valorados'!$B$11:$BK$510,MATCH('Auxiliar General'!BV$4,'Lista Puestos Valorados'!$B$10:$BK$10,0),0))</f>
        <v>No relevante</v>
      </c>
      <c r="CC405" s="26">
        <f>+HLOOKUP(CB405,Sistema_Puntos!$Q$5:$Y$43,'Auxiliar General'!BX$5,FALSE)</f>
        <v>0</v>
      </c>
      <c r="CD405" s="26" t="str">
        <f>+IF(VLOOKUP($B405,'Lista Puestos Valorados'!$B$11:$BK$510,MATCH('Auxiliar General'!BX$4,'Lista Puestos Valorados'!$B$10:$BK$10,0),0)="","No relevante",VLOOKUP($B405,'Lista Puestos Valorados'!$B$11:$BK$510,MATCH('Auxiliar General'!BX$4,'Lista Puestos Valorados'!$B$10:$BK$10,0),0))</f>
        <v>No relevante</v>
      </c>
      <c r="CE405" s="26">
        <f>+HLOOKUP(CD405,Sistema_Puntos!$Q$5:$Y$43,'Auxiliar General'!BZ$5,FALSE)</f>
        <v>0</v>
      </c>
      <c r="CF405" s="26" t="str">
        <f>+IF(VLOOKUP($B405,'Lista Puestos Valorados'!$B$11:$BK$510,MATCH('Auxiliar General'!BZ$4,'Lista Puestos Valorados'!$B$10:$BK$10,0),0)="","No relevante",VLOOKUP($B405,'Lista Puestos Valorados'!$B$11:$BK$510,MATCH('Auxiliar General'!BZ$4,'Lista Puestos Valorados'!$B$10:$BK$10,0),0))</f>
        <v>No relevante</v>
      </c>
      <c r="CG405" s="26">
        <f>+HLOOKUP(CF405,Sistema_Puntos!$Q$5:$Y$43,'Auxiliar General'!CB$5,FALSE)</f>
        <v>0</v>
      </c>
      <c r="CH405" s="29"/>
      <c r="CI405" s="29"/>
    </row>
    <row r="406" spans="2:87" ht="17.55" customHeight="1">
      <c r="B406" s="26">
        <f>+'Listado de Puestos'!B406</f>
        <v>396</v>
      </c>
      <c r="C406" s="26" t="str">
        <f>+IF('Lista Puestos Valorados'!C406="","",'Lista Puestos Valorados'!C406)</f>
        <v/>
      </c>
      <c r="D406" s="26" t="str">
        <f>+IF('Lista Puestos Valorados'!D406="","",'Lista Puestos Valorados'!D406)</f>
        <v/>
      </c>
      <c r="E406" s="26" t="str">
        <f>+IF('Lista Puestos Valorados'!E406="","",'Lista Puestos Valorados'!E406)</f>
        <v/>
      </c>
      <c r="F406" s="26" t="str">
        <f>+IF('Lista Puestos Valorados'!F406="","",'Lista Puestos Valorados'!F406)</f>
        <v/>
      </c>
      <c r="G406" s="26" t="str">
        <f>+IF('Lista Puestos Valorados'!G406="","",'Lista Puestos Valorados'!G406)</f>
        <v/>
      </c>
      <c r="H406" s="26" t="str">
        <f>+IF('Lista Puestos Valorados'!H406="","",'Lista Puestos Valorados'!H406)</f>
        <v/>
      </c>
      <c r="I406" s="26" t="str">
        <f>+IF('Lista Puestos Valorados'!I406="","",'Lista Puestos Valorados'!I406)</f>
        <v/>
      </c>
      <c r="J406" s="118" t="e">
        <f t="array" ref="J406">+IF(L406="","",_xlfn.IFS(L406&lt;='Cortes de Agrupacion'!$F$15,'Cortes de Agrupacion'!$E$15,'Resultados General'!L406&lt;='Cortes de Agrupacion'!$F$14,'Cortes de Agrupacion'!$E$14,'Resultados General'!L406&lt;='Cortes de Agrupacion'!$F$13,'Cortes de Agrupacion'!$E$13,L406&lt;='Cortes de Agrupacion'!$F$12,'Cortes de Agrupacion'!$E$12,'Resultados General'!L406&lt;='Cortes de Agrupacion'!$F$11,'Cortes de Agrupacion'!$E$11,'Resultados General'!L406&lt;='Cortes de Agrupacion'!$F$10,'Cortes de Agrupacion'!$E$10,'Resultados General'!L406&lt;='Cortes de Agrupacion'!$F$9,'Cortes de Agrupacion'!$E$9,'Resultados General'!L406&lt;='Cortes de Agrupacion'!$F$8,'Cortes de Agrupacion'!$E$8,'Resultados General'!L406&lt;='Cortes de Agrupacion'!$F$7,'Cortes de Agrupacion'!$E$7,'Resultados General'!L406&lt;='Cortes de Agrupacion'!$F$6,'Cortes de Agrupacion'!$E$6))</f>
        <v>#VALUE!</v>
      </c>
      <c r="K406" s="118" t="str">
        <f t="shared" si="12"/>
        <v/>
      </c>
      <c r="L406" s="124" t="e">
        <f>#VALUE!</f>
        <v>#VALUE!</v>
      </c>
      <c r="M406" s="26" t="e">
        <f ca="1">+_xlfn.IFNA(VLOOKUP(C406,'Distribución de puestos'!$B$8:$I$507,8,0),"")</f>
        <v>#NAME?</v>
      </c>
      <c r="N406" s="26" t="str">
        <f>+IF(VLOOKUP($B406,'Lista Puestos Valorados'!$B$11:$BK$510,MATCH('Auxiliar General'!H$4,'Lista Puestos Valorados'!$B$10:$BK$10,0),0)="","No relevante",VLOOKUP($B406,'Lista Puestos Valorados'!$B$11:$BK$510,MATCH('Auxiliar General'!H$4,'Lista Puestos Valorados'!$B$10:$BK$10,0),0))</f>
        <v>No relevante</v>
      </c>
      <c r="O406" s="26">
        <f>+HLOOKUP(N406,Sistema_Puntos!$Q$5:$Y$43,'Auxiliar General'!J$5,FALSE)</f>
        <v>0</v>
      </c>
      <c r="P406" s="26" t="str">
        <f>+IF(VLOOKUP($B406,'Lista Puestos Valorados'!$B$11:$BK$510,MATCH('Auxiliar General'!J$4,'Lista Puestos Valorados'!$B$10:$BK$10,0),0)="","No relevante",VLOOKUP($B406,'Lista Puestos Valorados'!$B$11:$BK$510,MATCH('Auxiliar General'!J$4,'Lista Puestos Valorados'!$B$10:$BK$10,0),0))</f>
        <v>No relevante</v>
      </c>
      <c r="Q406" s="26">
        <f>+HLOOKUP(P406,Sistema_Puntos!$Q$5:$Y$43,'Auxiliar General'!L$5,FALSE)</f>
        <v>0</v>
      </c>
      <c r="R406" s="26" t="str">
        <f>+IF(VLOOKUP($B406,'Lista Puestos Valorados'!$B$11:$BK$510,MATCH('Auxiliar General'!L$4,'Lista Puestos Valorados'!$B$10:$BK$10,0),0)="","No relevante",VLOOKUP($B406,'Lista Puestos Valorados'!$B$11:$BK$510,MATCH('Auxiliar General'!L$4,'Lista Puestos Valorados'!$B$10:$BK$10,0),0))</f>
        <v>No relevante</v>
      </c>
      <c r="S406" s="26">
        <f>+HLOOKUP(R406,Sistema_Puntos!$Q$5:$Y$43,'Auxiliar General'!N$5,FALSE)</f>
        <v>0</v>
      </c>
      <c r="T406" s="26" t="str">
        <f>+IF(VLOOKUP($B406,'Lista Puestos Valorados'!$B$11:$BK$510,MATCH('Auxiliar General'!N$4,'Lista Puestos Valorados'!$B$10:$BK$10,0),0)="","No relevante",VLOOKUP($B406,'Lista Puestos Valorados'!$B$11:$BK$510,MATCH('Auxiliar General'!N$4,'Lista Puestos Valorados'!$B$10:$BK$10,0),0))</f>
        <v>No relevante</v>
      </c>
      <c r="U406" s="26">
        <f>+HLOOKUP(T406,Sistema_Puntos!$Q$5:$Y$43,'Auxiliar General'!P$5,FALSE)</f>
        <v>0</v>
      </c>
      <c r="V406" s="26" t="str">
        <f>+IF(VLOOKUP($B406,'Lista Puestos Valorados'!$B$11:$BK$510,MATCH('Auxiliar General'!P$4,'Lista Puestos Valorados'!$B$10:$BK$10,0),0)="","No relevante",VLOOKUP($B406,'Lista Puestos Valorados'!$B$11:$BK$510,MATCH('Auxiliar General'!P$4,'Lista Puestos Valorados'!$B$10:$BK$10,0),0))</f>
        <v>No relevante</v>
      </c>
      <c r="W406" s="26">
        <f>+HLOOKUP(V406,Sistema_Puntos!$Q$5:$Y$43,'Auxiliar General'!R$5,FALSE)</f>
        <v>0</v>
      </c>
      <c r="X406" s="26" t="str">
        <f>+IF(VLOOKUP($B406,'Lista Puestos Valorados'!$B$11:$BK$510,MATCH('Auxiliar General'!R$4,'Lista Puestos Valorados'!$B$10:$BK$10,0),0)="","No relevante",VLOOKUP($B406,'Lista Puestos Valorados'!$B$11:$BK$510,MATCH('Auxiliar General'!R$4,'Lista Puestos Valorados'!$B$10:$BK$10,0),0))</f>
        <v>No relevante</v>
      </c>
      <c r="Y406" s="26">
        <f>+HLOOKUP(X406,Sistema_Puntos!$Q$5:$Y$43,'Auxiliar General'!T$5,FALSE)</f>
        <v>0</v>
      </c>
      <c r="Z406" s="26" t="str">
        <f>+IF(VLOOKUP($B406,'Lista Puestos Valorados'!$B$11:$BK$510,MATCH('Auxiliar General'!T$4,'Lista Puestos Valorados'!$B$10:$BK$10,0),0)="","No relevante",VLOOKUP($B406,'Lista Puestos Valorados'!$B$11:$BK$510,MATCH('Auxiliar General'!T$4,'Lista Puestos Valorados'!$B$10:$BK$10,0),0))</f>
        <v>No relevante</v>
      </c>
      <c r="AA406" s="26">
        <f>+HLOOKUP(Z406,Sistema_Puntos!$Q$5:$Y$43,'Auxiliar General'!V$5,FALSE)</f>
        <v>0</v>
      </c>
      <c r="AB406" s="26" t="str">
        <f>+IF(VLOOKUP($B406,'Lista Puestos Valorados'!$B$11:$BK$510,MATCH('Auxiliar General'!V$4,'Lista Puestos Valorados'!$B$10:$BK$10,0),0)="","No relevante",VLOOKUP($B406,'Lista Puestos Valorados'!$B$11:$BK$510,MATCH('Auxiliar General'!V$4,'Lista Puestos Valorados'!$B$10:$BK$10,0),0))</f>
        <v>No relevante</v>
      </c>
      <c r="AC406" s="26">
        <f>+HLOOKUP(AB406,Sistema_Puntos!$Q$5:$Y$43,'Auxiliar General'!X$5,FALSE)</f>
        <v>0</v>
      </c>
      <c r="AD406" s="26" t="str">
        <f>+IF(VLOOKUP($B406,'Lista Puestos Valorados'!$B$11:$BK$510,MATCH('Auxiliar General'!X$4,'Lista Puestos Valorados'!$B$10:$BK$10,0),0)="","No relevante",VLOOKUP($B406,'Lista Puestos Valorados'!$B$11:$BK$510,MATCH('Auxiliar General'!X$4,'Lista Puestos Valorados'!$B$10:$BK$10,0),0))</f>
        <v>No relevante</v>
      </c>
      <c r="AE406" s="26">
        <f>+HLOOKUP(AD406,Sistema_Puntos!$Q$5:$Y$43,'Auxiliar General'!Z$5,FALSE)</f>
        <v>0</v>
      </c>
      <c r="AF406" s="26" t="str">
        <f>+IF(VLOOKUP($B406,'Lista Puestos Valorados'!$B$11:$BK$510,MATCH('Auxiliar General'!Z$4,'Lista Puestos Valorados'!$B$10:$BK$10,0),0)="","No relevante",VLOOKUP($B406,'Lista Puestos Valorados'!$B$11:$BK$510,MATCH('Auxiliar General'!Z$4,'Lista Puestos Valorados'!$B$10:$BK$10,0),0))</f>
        <v>No relevante</v>
      </c>
      <c r="AG406" s="26">
        <f>+HLOOKUP(AF406,Sistema_Puntos!$Q$5:$Y$43,'Auxiliar General'!AB$5,FALSE)</f>
        <v>0</v>
      </c>
      <c r="AH406" s="26" t="str">
        <f>+IF(VLOOKUP($B406,'Lista Puestos Valorados'!$B$11:$BK$510,MATCH('Auxiliar General'!AB$4,'Lista Puestos Valorados'!$B$10:$BK$10,0),0)="","No relevante",VLOOKUP($B406,'Lista Puestos Valorados'!$B$11:$BK$510,MATCH('Auxiliar General'!AB$4,'Lista Puestos Valorados'!$B$10:$BK$10,0),0))</f>
        <v>No relevante</v>
      </c>
      <c r="AI406" s="26">
        <f>+HLOOKUP(AH406,Sistema_Puntos!$Q$5:$Y$43,'Auxiliar General'!AD$5,FALSE)</f>
        <v>0</v>
      </c>
      <c r="AJ406" s="26" t="str">
        <f>+IF(VLOOKUP($B406,'Lista Puestos Valorados'!$B$11:$BK$510,MATCH('Auxiliar General'!AD$4,'Lista Puestos Valorados'!$B$10:$BK$10,0),0)="","No relevante",VLOOKUP($B406,'Lista Puestos Valorados'!$B$11:$BK$510,MATCH('Auxiliar General'!AD$4,'Lista Puestos Valorados'!$B$10:$BK$10,0),0))</f>
        <v>No relevante</v>
      </c>
      <c r="AK406" s="26">
        <f>+HLOOKUP(AJ406,Sistema_Puntos!$Q$5:$Y$43,'Auxiliar General'!AF$5,FALSE)</f>
        <v>0</v>
      </c>
      <c r="AL406" s="26" t="str">
        <f>+IF(VLOOKUP($B406,'Lista Puestos Valorados'!$B$11:$BK$510,MATCH('Auxiliar General'!AF$4,'Lista Puestos Valorados'!$B$10:$BK$10,0),0)="","No relevante",VLOOKUP($B406,'Lista Puestos Valorados'!$B$11:$BK$510,MATCH('Auxiliar General'!AF$4,'Lista Puestos Valorados'!$B$10:$BK$10,0),0))</f>
        <v>No relevante</v>
      </c>
      <c r="AM406" s="26">
        <f>+HLOOKUP(AL406,Sistema_Puntos!$Q$5:$Y$43,'Auxiliar General'!AH$5,FALSE)</f>
        <v>0</v>
      </c>
      <c r="AN406" s="26" t="str">
        <f>+IF(VLOOKUP($B406,'Lista Puestos Valorados'!$B$11:$BK$510,MATCH('Auxiliar General'!AH$4,'Lista Puestos Valorados'!$B$10:$BK$10,0),0)="","No relevante",VLOOKUP($B406,'Lista Puestos Valorados'!$B$11:$BK$510,MATCH('Auxiliar General'!AH$4,'Lista Puestos Valorados'!$B$10:$BK$10,0),0))</f>
        <v>No relevante</v>
      </c>
      <c r="AO406" s="26">
        <f>+HLOOKUP(AN406,Sistema_Puntos!$Q$5:$Y$43,'Auxiliar General'!AJ$5,FALSE)</f>
        <v>0</v>
      </c>
      <c r="AP406" s="26" t="str">
        <f>+IF(VLOOKUP($B406,'Lista Puestos Valorados'!$B$11:$BK$510,MATCH('Auxiliar General'!AJ$4,'Lista Puestos Valorados'!$B$10:$BK$10,0),0)="","No relevante",VLOOKUP($B406,'Lista Puestos Valorados'!$B$11:$BK$510,MATCH('Auxiliar General'!AJ$4,'Lista Puestos Valorados'!$B$10:$BK$10,0),0))</f>
        <v>No relevante</v>
      </c>
      <c r="AQ406" s="26">
        <f>+HLOOKUP(AP406,Sistema_Puntos!$Q$5:$Y$43,'Auxiliar General'!AL$5,FALSE)</f>
        <v>0</v>
      </c>
      <c r="AR406" s="26" t="str">
        <f>+IF(VLOOKUP($B406,'Lista Puestos Valorados'!$B$11:$BK$510,MATCH('Auxiliar General'!AL$4,'Lista Puestos Valorados'!$B$10:$BK$10,0),0)="","No relevante",VLOOKUP($B406,'Lista Puestos Valorados'!$B$11:$BK$510,MATCH('Auxiliar General'!AL$4,'Lista Puestos Valorados'!$B$10:$BK$10,0),0))</f>
        <v>No relevante</v>
      </c>
      <c r="AS406" s="26">
        <f>+HLOOKUP(AR406,Sistema_Puntos!$Q$5:$Y$43,'Auxiliar General'!AN$5,FALSE)</f>
        <v>0</v>
      </c>
      <c r="AT406" s="26" t="str">
        <f>+IF(VLOOKUP($B406,'Lista Puestos Valorados'!$B$11:$BK$510,MATCH('Auxiliar General'!AN$4,'Lista Puestos Valorados'!$B$10:$BK$10,0),0)="","No relevante",VLOOKUP($B406,'Lista Puestos Valorados'!$B$11:$BK$510,MATCH('Auxiliar General'!AN$4,'Lista Puestos Valorados'!$B$10:$BK$10,0),0))</f>
        <v>No relevante</v>
      </c>
      <c r="AU406" s="26">
        <f>+HLOOKUP(AT406,Sistema_Puntos!$Q$5:$Y$43,'Auxiliar General'!AP$5,FALSE)</f>
        <v>0</v>
      </c>
      <c r="AV406" s="26" t="str">
        <f>+IF(VLOOKUP($B406,'Lista Puestos Valorados'!$B$11:$BK$510,MATCH('Auxiliar General'!AP$4,'Lista Puestos Valorados'!$B$10:$BK$10,0),0)="","No relevante",VLOOKUP($B406,'Lista Puestos Valorados'!$B$11:$BK$510,MATCH('Auxiliar General'!AP$4,'Lista Puestos Valorados'!$B$10:$BK$10,0),0))</f>
        <v>No relevante</v>
      </c>
      <c r="AW406" s="26">
        <f>+HLOOKUP(AV406,Sistema_Puntos!$Q$5:$Y$43,'Auxiliar General'!AR$5,FALSE)</f>
        <v>0</v>
      </c>
      <c r="AX406" s="26" t="str">
        <f>+IF(VLOOKUP($B406,'Lista Puestos Valorados'!$B$11:$BK$510,MATCH('Auxiliar General'!AR$4,'Lista Puestos Valorados'!$B$10:$BK$10,0),0)="","No relevante",VLOOKUP($B406,'Lista Puestos Valorados'!$B$11:$BK$510,MATCH('Auxiliar General'!AR$4,'Lista Puestos Valorados'!$B$10:$BK$10,0),0))</f>
        <v>No relevante</v>
      </c>
      <c r="AY406" s="26">
        <f>+HLOOKUP(AX406,Sistema_Puntos!$Q$5:$Y$43,'Auxiliar General'!AT$5,FALSE)</f>
        <v>0</v>
      </c>
      <c r="AZ406" s="26" t="str">
        <f>+IF(VLOOKUP($B406,'Lista Puestos Valorados'!$B$11:$BK$510,MATCH('Auxiliar General'!AT$4,'Lista Puestos Valorados'!$B$10:$BK$10,0),0)="","No relevante",VLOOKUP($B406,'Lista Puestos Valorados'!$B$11:$BK$510,MATCH('Auxiliar General'!AT$4,'Lista Puestos Valorados'!$B$10:$BK$10,0),0))</f>
        <v>No relevante</v>
      </c>
      <c r="BA406" s="26">
        <f>+HLOOKUP(AZ406,Sistema_Puntos!$Q$5:$Y$43,'Auxiliar General'!AV$5,FALSE)</f>
        <v>0</v>
      </c>
      <c r="BB406" s="26" t="str">
        <f>+IF(VLOOKUP($B406,'Lista Puestos Valorados'!$B$11:$BK$510,MATCH('Auxiliar General'!AV$4,'Lista Puestos Valorados'!$B$10:$BK$10,0),0)="","No relevante",VLOOKUP($B406,'Lista Puestos Valorados'!$B$11:$BK$510,MATCH('Auxiliar General'!AV$4,'Lista Puestos Valorados'!$B$10:$BK$10,0),0))</f>
        <v>No relevante</v>
      </c>
      <c r="BC406" s="26">
        <f>+HLOOKUP(BB406,Sistema_Puntos!$Q$5:$Y$43,'Auxiliar General'!AX$5,FALSE)</f>
        <v>0</v>
      </c>
      <c r="BD406" s="26" t="str">
        <f>+IF(VLOOKUP($B406,'Lista Puestos Valorados'!$B$11:$BK$510,MATCH('Auxiliar General'!AX$4,'Lista Puestos Valorados'!$B$10:$BK$10,0),0)="","No relevante",VLOOKUP($B406,'Lista Puestos Valorados'!$B$11:$BK$510,MATCH('Auxiliar General'!AX$4,'Lista Puestos Valorados'!$B$10:$BK$10,0),0))</f>
        <v>No relevante</v>
      </c>
      <c r="BE406" s="26">
        <f>+HLOOKUP(BD406,Sistema_Puntos!$Q$5:$Y$43,'Auxiliar General'!AZ$5,FALSE)</f>
        <v>0</v>
      </c>
      <c r="BF406" s="26" t="str">
        <f>+IF(VLOOKUP($B406,'Lista Puestos Valorados'!$B$11:$BK$510,MATCH('Auxiliar General'!AZ$4,'Lista Puestos Valorados'!$B$10:$BK$10,0),0)="","No relevante",VLOOKUP($B406,'Lista Puestos Valorados'!$B$11:$BK$510,MATCH('Auxiliar General'!AZ$4,'Lista Puestos Valorados'!$B$10:$BK$10,0),0))</f>
        <v>No relevante</v>
      </c>
      <c r="BG406" s="26">
        <f>+HLOOKUP(BF406,Sistema_Puntos!$Q$5:$Y$43,'Auxiliar General'!BB$5,FALSE)</f>
        <v>0</v>
      </c>
      <c r="BH406" s="26" t="str">
        <f>+IF(VLOOKUP($B406,'Lista Puestos Valorados'!$B$11:$BK$510,MATCH('Auxiliar General'!BB$4,'Lista Puestos Valorados'!$B$10:$BK$10,0),0)="","No relevante",VLOOKUP($B406,'Lista Puestos Valorados'!$B$11:$BK$510,MATCH('Auxiliar General'!BB$4,'Lista Puestos Valorados'!$B$10:$BK$10,0),0))</f>
        <v>No relevante</v>
      </c>
      <c r="BI406" s="26">
        <f>+HLOOKUP(BH406,Sistema_Puntos!$Q$5:$Y$43,'Auxiliar General'!BD$5,FALSE)</f>
        <v>0</v>
      </c>
      <c r="BJ406" s="26" t="str">
        <f>+IF(VLOOKUP($B406,'Lista Puestos Valorados'!$B$11:$BK$510,MATCH('Auxiliar General'!BD$4,'Lista Puestos Valorados'!$B$10:$BK$10,0),0)="","No relevante",VLOOKUP($B406,'Lista Puestos Valorados'!$B$11:$BK$510,MATCH('Auxiliar General'!BD$4,'Lista Puestos Valorados'!$B$10:$BK$10,0),0))</f>
        <v>No relevante</v>
      </c>
      <c r="BK406" s="26">
        <f>+HLOOKUP(BJ406,Sistema_Puntos!$Q$5:$Y$43,'Auxiliar General'!BF$5,FALSE)</f>
        <v>0</v>
      </c>
      <c r="BL406" s="26" t="str">
        <f>+IF(VLOOKUP($B406,'Lista Puestos Valorados'!$B$11:$BK$510,MATCH('Auxiliar General'!BF$4,'Lista Puestos Valorados'!$B$10:$BK$10,0),0)="","No relevante",VLOOKUP($B406,'Lista Puestos Valorados'!$B$11:$BK$510,MATCH('Auxiliar General'!BF$4,'Lista Puestos Valorados'!$B$10:$BK$10,0),0))</f>
        <v>No relevante</v>
      </c>
      <c r="BM406" s="26">
        <f>+HLOOKUP(BL406,Sistema_Puntos!$Q$5:$Y$43,'Auxiliar General'!BH$5,FALSE)</f>
        <v>0</v>
      </c>
      <c r="BN406" s="26" t="str">
        <f>+IF(VLOOKUP($B406,'Lista Puestos Valorados'!$B$11:$BK$510,MATCH('Auxiliar General'!BH$4,'Lista Puestos Valorados'!$B$10:$BK$10,0),0)="","No relevante",VLOOKUP($B406,'Lista Puestos Valorados'!$B$11:$BK$510,MATCH('Auxiliar General'!BH$4,'Lista Puestos Valorados'!$B$10:$BK$10,0),0))</f>
        <v>No relevante</v>
      </c>
      <c r="BO406" s="26">
        <f>+HLOOKUP(BN406,Sistema_Puntos!$Q$5:$Y$43,'Auxiliar General'!BJ$5,FALSE)</f>
        <v>0</v>
      </c>
      <c r="BP406" s="26" t="str">
        <f>+IF(VLOOKUP($B406,'Lista Puestos Valorados'!$B$11:$BK$510,MATCH('Auxiliar General'!BJ$4,'Lista Puestos Valorados'!$B$10:$BK$10,0),0)="","No relevante",VLOOKUP($B406,'Lista Puestos Valorados'!$B$11:$BK$510,MATCH('Auxiliar General'!BJ$4,'Lista Puestos Valorados'!$B$10:$BK$10,0),0))</f>
        <v>No relevante</v>
      </c>
      <c r="BQ406" s="26">
        <f>+HLOOKUP(BP406,Sistema_Puntos!$Q$5:$Y$43,'Auxiliar General'!BL$5,FALSE)</f>
        <v>0</v>
      </c>
      <c r="BR406" s="26" t="str">
        <f>+IF(VLOOKUP($B406,'Lista Puestos Valorados'!$B$11:$BK$510,MATCH('Auxiliar General'!BL$4,'Lista Puestos Valorados'!$B$10:$BK$10,0),0)="","No relevante",VLOOKUP($B406,'Lista Puestos Valorados'!$B$11:$BK$510,MATCH('Auxiliar General'!BL$4,'Lista Puestos Valorados'!$B$10:$BK$10,0),0))</f>
        <v>No relevante</v>
      </c>
      <c r="BS406" s="26">
        <f>+HLOOKUP(BR406,Sistema_Puntos!$Q$5:$Y$43,'Auxiliar General'!BN$5,FALSE)</f>
        <v>0</v>
      </c>
      <c r="BT406" s="26" t="str">
        <f>+IF(VLOOKUP($B406,'Lista Puestos Valorados'!$B$11:$BK$510,MATCH('Auxiliar General'!BN$4,'Lista Puestos Valorados'!$B$10:$BK$10,0),0)="","No relevante",VLOOKUP($B406,'Lista Puestos Valorados'!$B$11:$BK$510,MATCH('Auxiliar General'!BN$4,'Lista Puestos Valorados'!$B$10:$BK$10,0),0))</f>
        <v>No relevante</v>
      </c>
      <c r="BU406" s="26">
        <f>+HLOOKUP(BT406,Sistema_Puntos!$Q$5:$Y$43,'Auxiliar General'!BP$5,FALSE)</f>
        <v>0</v>
      </c>
      <c r="BV406" s="26" t="str">
        <f>+IF(VLOOKUP($B406,'Lista Puestos Valorados'!$B$11:$BK$510,MATCH('Auxiliar General'!BP$4,'Lista Puestos Valorados'!$B$10:$BK$10,0),0)="","No relevante",VLOOKUP($B406,'Lista Puestos Valorados'!$B$11:$BK$510,MATCH('Auxiliar General'!BP$4,'Lista Puestos Valorados'!$B$10:$BK$10,0),0))</f>
        <v>No relevante</v>
      </c>
      <c r="BW406" s="26">
        <f>+HLOOKUP(BV406,Sistema_Puntos!$Q$5:$Y$43,'Auxiliar General'!BR$5,FALSE)</f>
        <v>0</v>
      </c>
      <c r="BX406" s="26" t="str">
        <f>+IF(VLOOKUP($B406,'Lista Puestos Valorados'!$B$11:$BK$510,MATCH('Auxiliar General'!BR$4,'Lista Puestos Valorados'!$B$10:$BK$10,0),0)="","No relevante",VLOOKUP($B406,'Lista Puestos Valorados'!$B$11:$BK$510,MATCH('Auxiliar General'!BR$4,'Lista Puestos Valorados'!$B$10:$BK$10,0),0))</f>
        <v>No relevante</v>
      </c>
      <c r="BY406" s="26">
        <f>+HLOOKUP(BX406,Sistema_Puntos!$Q$5:$Y$43,'Auxiliar General'!BT$5,FALSE)</f>
        <v>0</v>
      </c>
      <c r="BZ406" s="26" t="str">
        <f>+IF(VLOOKUP($B406,'Lista Puestos Valorados'!$B$11:$BK$510,MATCH('Auxiliar General'!BT$4,'Lista Puestos Valorados'!$B$10:$BK$10,0),0)="","No relevante",VLOOKUP($B406,'Lista Puestos Valorados'!$B$11:$BK$510,MATCH('Auxiliar General'!BT$4,'Lista Puestos Valorados'!$B$10:$BK$10,0),0))</f>
        <v>No relevante</v>
      </c>
      <c r="CA406" s="26">
        <f>+HLOOKUP(BZ406,Sistema_Puntos!$Q$5:$Y$43,'Auxiliar General'!BV$5,FALSE)</f>
        <v>0</v>
      </c>
      <c r="CB406" s="26" t="str">
        <f>+IF(VLOOKUP($B406,'Lista Puestos Valorados'!$B$11:$BK$510,MATCH('Auxiliar General'!BV$4,'Lista Puestos Valorados'!$B$10:$BK$10,0),0)="","No relevante",VLOOKUP($B406,'Lista Puestos Valorados'!$B$11:$BK$510,MATCH('Auxiliar General'!BV$4,'Lista Puestos Valorados'!$B$10:$BK$10,0),0))</f>
        <v>No relevante</v>
      </c>
      <c r="CC406" s="26">
        <f>+HLOOKUP(CB406,Sistema_Puntos!$Q$5:$Y$43,'Auxiliar General'!BX$5,FALSE)</f>
        <v>0</v>
      </c>
      <c r="CD406" s="26" t="str">
        <f>+IF(VLOOKUP($B406,'Lista Puestos Valorados'!$B$11:$BK$510,MATCH('Auxiliar General'!BX$4,'Lista Puestos Valorados'!$B$10:$BK$10,0),0)="","No relevante",VLOOKUP($B406,'Lista Puestos Valorados'!$B$11:$BK$510,MATCH('Auxiliar General'!BX$4,'Lista Puestos Valorados'!$B$10:$BK$10,0),0))</f>
        <v>No relevante</v>
      </c>
      <c r="CE406" s="26">
        <f>+HLOOKUP(CD406,Sistema_Puntos!$Q$5:$Y$43,'Auxiliar General'!BZ$5,FALSE)</f>
        <v>0</v>
      </c>
      <c r="CF406" s="26" t="str">
        <f>+IF(VLOOKUP($B406,'Lista Puestos Valorados'!$B$11:$BK$510,MATCH('Auxiliar General'!BZ$4,'Lista Puestos Valorados'!$B$10:$BK$10,0),0)="","No relevante",VLOOKUP($B406,'Lista Puestos Valorados'!$B$11:$BK$510,MATCH('Auxiliar General'!BZ$4,'Lista Puestos Valorados'!$B$10:$BK$10,0),0))</f>
        <v>No relevante</v>
      </c>
      <c r="CG406" s="26">
        <f>+HLOOKUP(CF406,Sistema_Puntos!$Q$5:$Y$43,'Auxiliar General'!CB$5,FALSE)</f>
        <v>0</v>
      </c>
      <c r="CH406" s="29"/>
      <c r="CI406" s="29"/>
    </row>
    <row r="407" spans="2:87" ht="17.55" customHeight="1">
      <c r="B407" s="26">
        <f>+'Listado de Puestos'!B407</f>
        <v>397</v>
      </c>
      <c r="C407" s="26" t="str">
        <f>+IF('Lista Puestos Valorados'!C407="","",'Lista Puestos Valorados'!C407)</f>
        <v/>
      </c>
      <c r="D407" s="26" t="str">
        <f>+IF('Lista Puestos Valorados'!D407="","",'Lista Puestos Valorados'!D407)</f>
        <v/>
      </c>
      <c r="E407" s="26" t="str">
        <f>+IF('Lista Puestos Valorados'!E407="","",'Lista Puestos Valorados'!E407)</f>
        <v/>
      </c>
      <c r="F407" s="26" t="str">
        <f>+IF('Lista Puestos Valorados'!F407="","",'Lista Puestos Valorados'!F407)</f>
        <v/>
      </c>
      <c r="G407" s="26" t="str">
        <f>+IF('Lista Puestos Valorados'!G407="","",'Lista Puestos Valorados'!G407)</f>
        <v/>
      </c>
      <c r="H407" s="26" t="str">
        <f>+IF('Lista Puestos Valorados'!H407="","",'Lista Puestos Valorados'!H407)</f>
        <v/>
      </c>
      <c r="I407" s="26" t="str">
        <f>+IF('Lista Puestos Valorados'!I407="","",'Lista Puestos Valorados'!I407)</f>
        <v/>
      </c>
      <c r="J407" s="118" t="e">
        <f t="array" ref="J407">+IF(L407="","",_xlfn.IFS(L407&lt;='Cortes de Agrupacion'!$F$15,'Cortes de Agrupacion'!$E$15,'Resultados General'!L407&lt;='Cortes de Agrupacion'!$F$14,'Cortes de Agrupacion'!$E$14,'Resultados General'!L407&lt;='Cortes de Agrupacion'!$F$13,'Cortes de Agrupacion'!$E$13,L407&lt;='Cortes de Agrupacion'!$F$12,'Cortes de Agrupacion'!$E$12,'Resultados General'!L407&lt;='Cortes de Agrupacion'!$F$11,'Cortes de Agrupacion'!$E$11,'Resultados General'!L407&lt;='Cortes de Agrupacion'!$F$10,'Cortes de Agrupacion'!$E$10,'Resultados General'!L407&lt;='Cortes de Agrupacion'!$F$9,'Cortes de Agrupacion'!$E$9,'Resultados General'!L407&lt;='Cortes de Agrupacion'!$F$8,'Cortes de Agrupacion'!$E$8,'Resultados General'!L407&lt;='Cortes de Agrupacion'!$F$7,'Cortes de Agrupacion'!$E$7,'Resultados General'!L407&lt;='Cortes de Agrupacion'!$F$6,'Cortes de Agrupacion'!$E$6))</f>
        <v>#VALUE!</v>
      </c>
      <c r="K407" s="118" t="str">
        <f t="shared" si="12"/>
        <v/>
      </c>
      <c r="L407" s="124" t="e">
        <f>#VALUE!</f>
        <v>#VALUE!</v>
      </c>
      <c r="M407" s="26" t="e">
        <f ca="1">+_xlfn.IFNA(VLOOKUP(C407,'Distribución de puestos'!$B$8:$I$507,8,0),"")</f>
        <v>#NAME?</v>
      </c>
      <c r="N407" s="26" t="str">
        <f>+IF(VLOOKUP($B407,'Lista Puestos Valorados'!$B$11:$BK$510,MATCH('Auxiliar General'!H$4,'Lista Puestos Valorados'!$B$10:$BK$10,0),0)="","No relevante",VLOOKUP($B407,'Lista Puestos Valorados'!$B$11:$BK$510,MATCH('Auxiliar General'!H$4,'Lista Puestos Valorados'!$B$10:$BK$10,0),0))</f>
        <v>No relevante</v>
      </c>
      <c r="O407" s="26">
        <f>+HLOOKUP(N407,Sistema_Puntos!$Q$5:$Y$43,'Auxiliar General'!J$5,FALSE)</f>
        <v>0</v>
      </c>
      <c r="P407" s="26" t="str">
        <f>+IF(VLOOKUP($B407,'Lista Puestos Valorados'!$B$11:$BK$510,MATCH('Auxiliar General'!J$4,'Lista Puestos Valorados'!$B$10:$BK$10,0),0)="","No relevante",VLOOKUP($B407,'Lista Puestos Valorados'!$B$11:$BK$510,MATCH('Auxiliar General'!J$4,'Lista Puestos Valorados'!$B$10:$BK$10,0),0))</f>
        <v>No relevante</v>
      </c>
      <c r="Q407" s="26">
        <f>+HLOOKUP(P407,Sistema_Puntos!$Q$5:$Y$43,'Auxiliar General'!L$5,FALSE)</f>
        <v>0</v>
      </c>
      <c r="R407" s="26" t="str">
        <f>+IF(VLOOKUP($B407,'Lista Puestos Valorados'!$B$11:$BK$510,MATCH('Auxiliar General'!L$4,'Lista Puestos Valorados'!$B$10:$BK$10,0),0)="","No relevante",VLOOKUP($B407,'Lista Puestos Valorados'!$B$11:$BK$510,MATCH('Auxiliar General'!L$4,'Lista Puestos Valorados'!$B$10:$BK$10,0),0))</f>
        <v>No relevante</v>
      </c>
      <c r="S407" s="26">
        <f>+HLOOKUP(R407,Sistema_Puntos!$Q$5:$Y$43,'Auxiliar General'!N$5,FALSE)</f>
        <v>0</v>
      </c>
      <c r="T407" s="26" t="str">
        <f>+IF(VLOOKUP($B407,'Lista Puestos Valorados'!$B$11:$BK$510,MATCH('Auxiliar General'!N$4,'Lista Puestos Valorados'!$B$10:$BK$10,0),0)="","No relevante",VLOOKUP($B407,'Lista Puestos Valorados'!$B$11:$BK$510,MATCH('Auxiliar General'!N$4,'Lista Puestos Valorados'!$B$10:$BK$10,0),0))</f>
        <v>No relevante</v>
      </c>
      <c r="U407" s="26">
        <f>+HLOOKUP(T407,Sistema_Puntos!$Q$5:$Y$43,'Auxiliar General'!P$5,FALSE)</f>
        <v>0</v>
      </c>
      <c r="V407" s="26" t="str">
        <f>+IF(VLOOKUP($B407,'Lista Puestos Valorados'!$B$11:$BK$510,MATCH('Auxiliar General'!P$4,'Lista Puestos Valorados'!$B$10:$BK$10,0),0)="","No relevante",VLOOKUP($B407,'Lista Puestos Valorados'!$B$11:$BK$510,MATCH('Auxiliar General'!P$4,'Lista Puestos Valorados'!$B$10:$BK$10,0),0))</f>
        <v>No relevante</v>
      </c>
      <c r="W407" s="26">
        <f>+HLOOKUP(V407,Sistema_Puntos!$Q$5:$Y$43,'Auxiliar General'!R$5,FALSE)</f>
        <v>0</v>
      </c>
      <c r="X407" s="26" t="str">
        <f>+IF(VLOOKUP($B407,'Lista Puestos Valorados'!$B$11:$BK$510,MATCH('Auxiliar General'!R$4,'Lista Puestos Valorados'!$B$10:$BK$10,0),0)="","No relevante",VLOOKUP($B407,'Lista Puestos Valorados'!$B$11:$BK$510,MATCH('Auxiliar General'!R$4,'Lista Puestos Valorados'!$B$10:$BK$10,0),0))</f>
        <v>No relevante</v>
      </c>
      <c r="Y407" s="26">
        <f>+HLOOKUP(X407,Sistema_Puntos!$Q$5:$Y$43,'Auxiliar General'!T$5,FALSE)</f>
        <v>0</v>
      </c>
      <c r="Z407" s="26" t="str">
        <f>+IF(VLOOKUP($B407,'Lista Puestos Valorados'!$B$11:$BK$510,MATCH('Auxiliar General'!T$4,'Lista Puestos Valorados'!$B$10:$BK$10,0),0)="","No relevante",VLOOKUP($B407,'Lista Puestos Valorados'!$B$11:$BK$510,MATCH('Auxiliar General'!T$4,'Lista Puestos Valorados'!$B$10:$BK$10,0),0))</f>
        <v>No relevante</v>
      </c>
      <c r="AA407" s="26">
        <f>+HLOOKUP(Z407,Sistema_Puntos!$Q$5:$Y$43,'Auxiliar General'!V$5,FALSE)</f>
        <v>0</v>
      </c>
      <c r="AB407" s="26" t="str">
        <f>+IF(VLOOKUP($B407,'Lista Puestos Valorados'!$B$11:$BK$510,MATCH('Auxiliar General'!V$4,'Lista Puestos Valorados'!$B$10:$BK$10,0),0)="","No relevante",VLOOKUP($B407,'Lista Puestos Valorados'!$B$11:$BK$510,MATCH('Auxiliar General'!V$4,'Lista Puestos Valorados'!$B$10:$BK$10,0),0))</f>
        <v>No relevante</v>
      </c>
      <c r="AC407" s="26">
        <f>+HLOOKUP(AB407,Sistema_Puntos!$Q$5:$Y$43,'Auxiliar General'!X$5,FALSE)</f>
        <v>0</v>
      </c>
      <c r="AD407" s="26" t="str">
        <f>+IF(VLOOKUP($B407,'Lista Puestos Valorados'!$B$11:$BK$510,MATCH('Auxiliar General'!X$4,'Lista Puestos Valorados'!$B$10:$BK$10,0),0)="","No relevante",VLOOKUP($B407,'Lista Puestos Valorados'!$B$11:$BK$510,MATCH('Auxiliar General'!X$4,'Lista Puestos Valorados'!$B$10:$BK$10,0),0))</f>
        <v>No relevante</v>
      </c>
      <c r="AE407" s="26">
        <f>+HLOOKUP(AD407,Sistema_Puntos!$Q$5:$Y$43,'Auxiliar General'!Z$5,FALSE)</f>
        <v>0</v>
      </c>
      <c r="AF407" s="26" t="str">
        <f>+IF(VLOOKUP($B407,'Lista Puestos Valorados'!$B$11:$BK$510,MATCH('Auxiliar General'!Z$4,'Lista Puestos Valorados'!$B$10:$BK$10,0),0)="","No relevante",VLOOKUP($B407,'Lista Puestos Valorados'!$B$11:$BK$510,MATCH('Auxiliar General'!Z$4,'Lista Puestos Valorados'!$B$10:$BK$10,0),0))</f>
        <v>No relevante</v>
      </c>
      <c r="AG407" s="26">
        <f>+HLOOKUP(AF407,Sistema_Puntos!$Q$5:$Y$43,'Auxiliar General'!AB$5,FALSE)</f>
        <v>0</v>
      </c>
      <c r="AH407" s="26" t="str">
        <f>+IF(VLOOKUP($B407,'Lista Puestos Valorados'!$B$11:$BK$510,MATCH('Auxiliar General'!AB$4,'Lista Puestos Valorados'!$B$10:$BK$10,0),0)="","No relevante",VLOOKUP($B407,'Lista Puestos Valorados'!$B$11:$BK$510,MATCH('Auxiliar General'!AB$4,'Lista Puestos Valorados'!$B$10:$BK$10,0),0))</f>
        <v>No relevante</v>
      </c>
      <c r="AI407" s="26">
        <f>+HLOOKUP(AH407,Sistema_Puntos!$Q$5:$Y$43,'Auxiliar General'!AD$5,FALSE)</f>
        <v>0</v>
      </c>
      <c r="AJ407" s="26" t="str">
        <f>+IF(VLOOKUP($B407,'Lista Puestos Valorados'!$B$11:$BK$510,MATCH('Auxiliar General'!AD$4,'Lista Puestos Valorados'!$B$10:$BK$10,0),0)="","No relevante",VLOOKUP($B407,'Lista Puestos Valorados'!$B$11:$BK$510,MATCH('Auxiliar General'!AD$4,'Lista Puestos Valorados'!$B$10:$BK$10,0),0))</f>
        <v>No relevante</v>
      </c>
      <c r="AK407" s="26">
        <f>+HLOOKUP(AJ407,Sistema_Puntos!$Q$5:$Y$43,'Auxiliar General'!AF$5,FALSE)</f>
        <v>0</v>
      </c>
      <c r="AL407" s="26" t="str">
        <f>+IF(VLOOKUP($B407,'Lista Puestos Valorados'!$B$11:$BK$510,MATCH('Auxiliar General'!AF$4,'Lista Puestos Valorados'!$B$10:$BK$10,0),0)="","No relevante",VLOOKUP($B407,'Lista Puestos Valorados'!$B$11:$BK$510,MATCH('Auxiliar General'!AF$4,'Lista Puestos Valorados'!$B$10:$BK$10,0),0))</f>
        <v>No relevante</v>
      </c>
      <c r="AM407" s="26">
        <f>+HLOOKUP(AL407,Sistema_Puntos!$Q$5:$Y$43,'Auxiliar General'!AH$5,FALSE)</f>
        <v>0</v>
      </c>
      <c r="AN407" s="26" t="str">
        <f>+IF(VLOOKUP($B407,'Lista Puestos Valorados'!$B$11:$BK$510,MATCH('Auxiliar General'!AH$4,'Lista Puestos Valorados'!$B$10:$BK$10,0),0)="","No relevante",VLOOKUP($B407,'Lista Puestos Valorados'!$B$11:$BK$510,MATCH('Auxiliar General'!AH$4,'Lista Puestos Valorados'!$B$10:$BK$10,0),0))</f>
        <v>No relevante</v>
      </c>
      <c r="AO407" s="26">
        <f>+HLOOKUP(AN407,Sistema_Puntos!$Q$5:$Y$43,'Auxiliar General'!AJ$5,FALSE)</f>
        <v>0</v>
      </c>
      <c r="AP407" s="26" t="str">
        <f>+IF(VLOOKUP($B407,'Lista Puestos Valorados'!$B$11:$BK$510,MATCH('Auxiliar General'!AJ$4,'Lista Puestos Valorados'!$B$10:$BK$10,0),0)="","No relevante",VLOOKUP($B407,'Lista Puestos Valorados'!$B$11:$BK$510,MATCH('Auxiliar General'!AJ$4,'Lista Puestos Valorados'!$B$10:$BK$10,0),0))</f>
        <v>No relevante</v>
      </c>
      <c r="AQ407" s="26">
        <f>+HLOOKUP(AP407,Sistema_Puntos!$Q$5:$Y$43,'Auxiliar General'!AL$5,FALSE)</f>
        <v>0</v>
      </c>
      <c r="AR407" s="26" t="str">
        <f>+IF(VLOOKUP($B407,'Lista Puestos Valorados'!$B$11:$BK$510,MATCH('Auxiliar General'!AL$4,'Lista Puestos Valorados'!$B$10:$BK$10,0),0)="","No relevante",VLOOKUP($B407,'Lista Puestos Valorados'!$B$11:$BK$510,MATCH('Auxiliar General'!AL$4,'Lista Puestos Valorados'!$B$10:$BK$10,0),0))</f>
        <v>No relevante</v>
      </c>
      <c r="AS407" s="26">
        <f>+HLOOKUP(AR407,Sistema_Puntos!$Q$5:$Y$43,'Auxiliar General'!AN$5,FALSE)</f>
        <v>0</v>
      </c>
      <c r="AT407" s="26" t="str">
        <f>+IF(VLOOKUP($B407,'Lista Puestos Valorados'!$B$11:$BK$510,MATCH('Auxiliar General'!AN$4,'Lista Puestos Valorados'!$B$10:$BK$10,0),0)="","No relevante",VLOOKUP($B407,'Lista Puestos Valorados'!$B$11:$BK$510,MATCH('Auxiliar General'!AN$4,'Lista Puestos Valorados'!$B$10:$BK$10,0),0))</f>
        <v>No relevante</v>
      </c>
      <c r="AU407" s="26">
        <f>+HLOOKUP(AT407,Sistema_Puntos!$Q$5:$Y$43,'Auxiliar General'!AP$5,FALSE)</f>
        <v>0</v>
      </c>
      <c r="AV407" s="26" t="str">
        <f>+IF(VLOOKUP($B407,'Lista Puestos Valorados'!$B$11:$BK$510,MATCH('Auxiliar General'!AP$4,'Lista Puestos Valorados'!$B$10:$BK$10,0),0)="","No relevante",VLOOKUP($B407,'Lista Puestos Valorados'!$B$11:$BK$510,MATCH('Auxiliar General'!AP$4,'Lista Puestos Valorados'!$B$10:$BK$10,0),0))</f>
        <v>No relevante</v>
      </c>
      <c r="AW407" s="26">
        <f>+HLOOKUP(AV407,Sistema_Puntos!$Q$5:$Y$43,'Auxiliar General'!AR$5,FALSE)</f>
        <v>0</v>
      </c>
      <c r="AX407" s="26" t="str">
        <f>+IF(VLOOKUP($B407,'Lista Puestos Valorados'!$B$11:$BK$510,MATCH('Auxiliar General'!AR$4,'Lista Puestos Valorados'!$B$10:$BK$10,0),0)="","No relevante",VLOOKUP($B407,'Lista Puestos Valorados'!$B$11:$BK$510,MATCH('Auxiliar General'!AR$4,'Lista Puestos Valorados'!$B$10:$BK$10,0),0))</f>
        <v>No relevante</v>
      </c>
      <c r="AY407" s="26">
        <f>+HLOOKUP(AX407,Sistema_Puntos!$Q$5:$Y$43,'Auxiliar General'!AT$5,FALSE)</f>
        <v>0</v>
      </c>
      <c r="AZ407" s="26" t="str">
        <f>+IF(VLOOKUP($B407,'Lista Puestos Valorados'!$B$11:$BK$510,MATCH('Auxiliar General'!AT$4,'Lista Puestos Valorados'!$B$10:$BK$10,0),0)="","No relevante",VLOOKUP($B407,'Lista Puestos Valorados'!$B$11:$BK$510,MATCH('Auxiliar General'!AT$4,'Lista Puestos Valorados'!$B$10:$BK$10,0),0))</f>
        <v>No relevante</v>
      </c>
      <c r="BA407" s="26">
        <f>+HLOOKUP(AZ407,Sistema_Puntos!$Q$5:$Y$43,'Auxiliar General'!AV$5,FALSE)</f>
        <v>0</v>
      </c>
      <c r="BB407" s="26" t="str">
        <f>+IF(VLOOKUP($B407,'Lista Puestos Valorados'!$B$11:$BK$510,MATCH('Auxiliar General'!AV$4,'Lista Puestos Valorados'!$B$10:$BK$10,0),0)="","No relevante",VLOOKUP($B407,'Lista Puestos Valorados'!$B$11:$BK$510,MATCH('Auxiliar General'!AV$4,'Lista Puestos Valorados'!$B$10:$BK$10,0),0))</f>
        <v>No relevante</v>
      </c>
      <c r="BC407" s="26">
        <f>+HLOOKUP(BB407,Sistema_Puntos!$Q$5:$Y$43,'Auxiliar General'!AX$5,FALSE)</f>
        <v>0</v>
      </c>
      <c r="BD407" s="26" t="str">
        <f>+IF(VLOOKUP($B407,'Lista Puestos Valorados'!$B$11:$BK$510,MATCH('Auxiliar General'!AX$4,'Lista Puestos Valorados'!$B$10:$BK$10,0),0)="","No relevante",VLOOKUP($B407,'Lista Puestos Valorados'!$B$11:$BK$510,MATCH('Auxiliar General'!AX$4,'Lista Puestos Valorados'!$B$10:$BK$10,0),0))</f>
        <v>No relevante</v>
      </c>
      <c r="BE407" s="26">
        <f>+HLOOKUP(BD407,Sistema_Puntos!$Q$5:$Y$43,'Auxiliar General'!AZ$5,FALSE)</f>
        <v>0</v>
      </c>
      <c r="BF407" s="26" t="str">
        <f>+IF(VLOOKUP($B407,'Lista Puestos Valorados'!$B$11:$BK$510,MATCH('Auxiliar General'!AZ$4,'Lista Puestos Valorados'!$B$10:$BK$10,0),0)="","No relevante",VLOOKUP($B407,'Lista Puestos Valorados'!$B$11:$BK$510,MATCH('Auxiliar General'!AZ$4,'Lista Puestos Valorados'!$B$10:$BK$10,0),0))</f>
        <v>No relevante</v>
      </c>
      <c r="BG407" s="26">
        <f>+HLOOKUP(BF407,Sistema_Puntos!$Q$5:$Y$43,'Auxiliar General'!BB$5,FALSE)</f>
        <v>0</v>
      </c>
      <c r="BH407" s="26" t="str">
        <f>+IF(VLOOKUP($B407,'Lista Puestos Valorados'!$B$11:$BK$510,MATCH('Auxiliar General'!BB$4,'Lista Puestos Valorados'!$B$10:$BK$10,0),0)="","No relevante",VLOOKUP($B407,'Lista Puestos Valorados'!$B$11:$BK$510,MATCH('Auxiliar General'!BB$4,'Lista Puestos Valorados'!$B$10:$BK$10,0),0))</f>
        <v>No relevante</v>
      </c>
      <c r="BI407" s="26">
        <f>+HLOOKUP(BH407,Sistema_Puntos!$Q$5:$Y$43,'Auxiliar General'!BD$5,FALSE)</f>
        <v>0</v>
      </c>
      <c r="BJ407" s="26" t="str">
        <f>+IF(VLOOKUP($B407,'Lista Puestos Valorados'!$B$11:$BK$510,MATCH('Auxiliar General'!BD$4,'Lista Puestos Valorados'!$B$10:$BK$10,0),0)="","No relevante",VLOOKUP($B407,'Lista Puestos Valorados'!$B$11:$BK$510,MATCH('Auxiliar General'!BD$4,'Lista Puestos Valorados'!$B$10:$BK$10,0),0))</f>
        <v>No relevante</v>
      </c>
      <c r="BK407" s="26">
        <f>+HLOOKUP(BJ407,Sistema_Puntos!$Q$5:$Y$43,'Auxiliar General'!BF$5,FALSE)</f>
        <v>0</v>
      </c>
      <c r="BL407" s="26" t="str">
        <f>+IF(VLOOKUP($B407,'Lista Puestos Valorados'!$B$11:$BK$510,MATCH('Auxiliar General'!BF$4,'Lista Puestos Valorados'!$B$10:$BK$10,0),0)="","No relevante",VLOOKUP($B407,'Lista Puestos Valorados'!$B$11:$BK$510,MATCH('Auxiliar General'!BF$4,'Lista Puestos Valorados'!$B$10:$BK$10,0),0))</f>
        <v>No relevante</v>
      </c>
      <c r="BM407" s="26">
        <f>+HLOOKUP(BL407,Sistema_Puntos!$Q$5:$Y$43,'Auxiliar General'!BH$5,FALSE)</f>
        <v>0</v>
      </c>
      <c r="BN407" s="26" t="str">
        <f>+IF(VLOOKUP($B407,'Lista Puestos Valorados'!$B$11:$BK$510,MATCH('Auxiliar General'!BH$4,'Lista Puestos Valorados'!$B$10:$BK$10,0),0)="","No relevante",VLOOKUP($B407,'Lista Puestos Valorados'!$B$11:$BK$510,MATCH('Auxiliar General'!BH$4,'Lista Puestos Valorados'!$B$10:$BK$10,0),0))</f>
        <v>No relevante</v>
      </c>
      <c r="BO407" s="26">
        <f>+HLOOKUP(BN407,Sistema_Puntos!$Q$5:$Y$43,'Auxiliar General'!BJ$5,FALSE)</f>
        <v>0</v>
      </c>
      <c r="BP407" s="26" t="str">
        <f>+IF(VLOOKUP($B407,'Lista Puestos Valorados'!$B$11:$BK$510,MATCH('Auxiliar General'!BJ$4,'Lista Puestos Valorados'!$B$10:$BK$10,0),0)="","No relevante",VLOOKUP($B407,'Lista Puestos Valorados'!$B$11:$BK$510,MATCH('Auxiliar General'!BJ$4,'Lista Puestos Valorados'!$B$10:$BK$10,0),0))</f>
        <v>No relevante</v>
      </c>
      <c r="BQ407" s="26">
        <f>+HLOOKUP(BP407,Sistema_Puntos!$Q$5:$Y$43,'Auxiliar General'!BL$5,FALSE)</f>
        <v>0</v>
      </c>
      <c r="BR407" s="26" t="str">
        <f>+IF(VLOOKUP($B407,'Lista Puestos Valorados'!$B$11:$BK$510,MATCH('Auxiliar General'!BL$4,'Lista Puestos Valorados'!$B$10:$BK$10,0),0)="","No relevante",VLOOKUP($B407,'Lista Puestos Valorados'!$B$11:$BK$510,MATCH('Auxiliar General'!BL$4,'Lista Puestos Valorados'!$B$10:$BK$10,0),0))</f>
        <v>No relevante</v>
      </c>
      <c r="BS407" s="26">
        <f>+HLOOKUP(BR407,Sistema_Puntos!$Q$5:$Y$43,'Auxiliar General'!BN$5,FALSE)</f>
        <v>0</v>
      </c>
      <c r="BT407" s="26" t="str">
        <f>+IF(VLOOKUP($B407,'Lista Puestos Valorados'!$B$11:$BK$510,MATCH('Auxiliar General'!BN$4,'Lista Puestos Valorados'!$B$10:$BK$10,0),0)="","No relevante",VLOOKUP($B407,'Lista Puestos Valorados'!$B$11:$BK$510,MATCH('Auxiliar General'!BN$4,'Lista Puestos Valorados'!$B$10:$BK$10,0),0))</f>
        <v>No relevante</v>
      </c>
      <c r="BU407" s="26">
        <f>+HLOOKUP(BT407,Sistema_Puntos!$Q$5:$Y$43,'Auxiliar General'!BP$5,FALSE)</f>
        <v>0</v>
      </c>
      <c r="BV407" s="26" t="str">
        <f>+IF(VLOOKUP($B407,'Lista Puestos Valorados'!$B$11:$BK$510,MATCH('Auxiliar General'!BP$4,'Lista Puestos Valorados'!$B$10:$BK$10,0),0)="","No relevante",VLOOKUP($B407,'Lista Puestos Valorados'!$B$11:$BK$510,MATCH('Auxiliar General'!BP$4,'Lista Puestos Valorados'!$B$10:$BK$10,0),0))</f>
        <v>No relevante</v>
      </c>
      <c r="BW407" s="26">
        <f>+HLOOKUP(BV407,Sistema_Puntos!$Q$5:$Y$43,'Auxiliar General'!BR$5,FALSE)</f>
        <v>0</v>
      </c>
      <c r="BX407" s="26" t="str">
        <f>+IF(VLOOKUP($B407,'Lista Puestos Valorados'!$B$11:$BK$510,MATCH('Auxiliar General'!BR$4,'Lista Puestos Valorados'!$B$10:$BK$10,0),0)="","No relevante",VLOOKUP($B407,'Lista Puestos Valorados'!$B$11:$BK$510,MATCH('Auxiliar General'!BR$4,'Lista Puestos Valorados'!$B$10:$BK$10,0),0))</f>
        <v>No relevante</v>
      </c>
      <c r="BY407" s="26">
        <f>+HLOOKUP(BX407,Sistema_Puntos!$Q$5:$Y$43,'Auxiliar General'!BT$5,FALSE)</f>
        <v>0</v>
      </c>
      <c r="BZ407" s="26" t="str">
        <f>+IF(VLOOKUP($B407,'Lista Puestos Valorados'!$B$11:$BK$510,MATCH('Auxiliar General'!BT$4,'Lista Puestos Valorados'!$B$10:$BK$10,0),0)="","No relevante",VLOOKUP($B407,'Lista Puestos Valorados'!$B$11:$BK$510,MATCH('Auxiliar General'!BT$4,'Lista Puestos Valorados'!$B$10:$BK$10,0),0))</f>
        <v>No relevante</v>
      </c>
      <c r="CA407" s="26">
        <f>+HLOOKUP(BZ407,Sistema_Puntos!$Q$5:$Y$43,'Auxiliar General'!BV$5,FALSE)</f>
        <v>0</v>
      </c>
      <c r="CB407" s="26" t="str">
        <f>+IF(VLOOKUP($B407,'Lista Puestos Valorados'!$B$11:$BK$510,MATCH('Auxiliar General'!BV$4,'Lista Puestos Valorados'!$B$10:$BK$10,0),0)="","No relevante",VLOOKUP($B407,'Lista Puestos Valorados'!$B$11:$BK$510,MATCH('Auxiliar General'!BV$4,'Lista Puestos Valorados'!$B$10:$BK$10,0),0))</f>
        <v>No relevante</v>
      </c>
      <c r="CC407" s="26">
        <f>+HLOOKUP(CB407,Sistema_Puntos!$Q$5:$Y$43,'Auxiliar General'!BX$5,FALSE)</f>
        <v>0</v>
      </c>
      <c r="CD407" s="26" t="str">
        <f>+IF(VLOOKUP($B407,'Lista Puestos Valorados'!$B$11:$BK$510,MATCH('Auxiliar General'!BX$4,'Lista Puestos Valorados'!$B$10:$BK$10,0),0)="","No relevante",VLOOKUP($B407,'Lista Puestos Valorados'!$B$11:$BK$510,MATCH('Auxiliar General'!BX$4,'Lista Puestos Valorados'!$B$10:$BK$10,0),0))</f>
        <v>No relevante</v>
      </c>
      <c r="CE407" s="26">
        <f>+HLOOKUP(CD407,Sistema_Puntos!$Q$5:$Y$43,'Auxiliar General'!BZ$5,FALSE)</f>
        <v>0</v>
      </c>
      <c r="CF407" s="26" t="str">
        <f>+IF(VLOOKUP($B407,'Lista Puestos Valorados'!$B$11:$BK$510,MATCH('Auxiliar General'!BZ$4,'Lista Puestos Valorados'!$B$10:$BK$10,0),0)="","No relevante",VLOOKUP($B407,'Lista Puestos Valorados'!$B$11:$BK$510,MATCH('Auxiliar General'!BZ$4,'Lista Puestos Valorados'!$B$10:$BK$10,0),0))</f>
        <v>No relevante</v>
      </c>
      <c r="CG407" s="26">
        <f>+HLOOKUP(CF407,Sistema_Puntos!$Q$5:$Y$43,'Auxiliar General'!CB$5,FALSE)</f>
        <v>0</v>
      </c>
      <c r="CH407" s="29"/>
      <c r="CI407" s="29"/>
    </row>
    <row r="408" spans="2:87" ht="17.55" customHeight="1">
      <c r="B408" s="26">
        <f>+'Listado de Puestos'!B408</f>
        <v>398</v>
      </c>
      <c r="C408" s="26" t="str">
        <f>+IF('Lista Puestos Valorados'!C408="","",'Lista Puestos Valorados'!C408)</f>
        <v/>
      </c>
      <c r="D408" s="26" t="str">
        <f>+IF('Lista Puestos Valorados'!D408="","",'Lista Puestos Valorados'!D408)</f>
        <v/>
      </c>
      <c r="E408" s="26" t="str">
        <f>+IF('Lista Puestos Valorados'!E408="","",'Lista Puestos Valorados'!E408)</f>
        <v/>
      </c>
      <c r="F408" s="26" t="str">
        <f>+IF('Lista Puestos Valorados'!F408="","",'Lista Puestos Valorados'!F408)</f>
        <v/>
      </c>
      <c r="G408" s="26" t="str">
        <f>+IF('Lista Puestos Valorados'!G408="","",'Lista Puestos Valorados'!G408)</f>
        <v/>
      </c>
      <c r="H408" s="26" t="str">
        <f>+IF('Lista Puestos Valorados'!H408="","",'Lista Puestos Valorados'!H408)</f>
        <v/>
      </c>
      <c r="I408" s="26" t="str">
        <f>+IF('Lista Puestos Valorados'!I408="","",'Lista Puestos Valorados'!I408)</f>
        <v/>
      </c>
      <c r="J408" s="118" t="e">
        <f t="array" ref="J408">+IF(L408="","",_xlfn.IFS(L408&lt;='Cortes de Agrupacion'!$F$15,'Cortes de Agrupacion'!$E$15,'Resultados General'!L408&lt;='Cortes de Agrupacion'!$F$14,'Cortes de Agrupacion'!$E$14,'Resultados General'!L408&lt;='Cortes de Agrupacion'!$F$13,'Cortes de Agrupacion'!$E$13,L408&lt;='Cortes de Agrupacion'!$F$12,'Cortes de Agrupacion'!$E$12,'Resultados General'!L408&lt;='Cortes de Agrupacion'!$F$11,'Cortes de Agrupacion'!$E$11,'Resultados General'!L408&lt;='Cortes de Agrupacion'!$F$10,'Cortes de Agrupacion'!$E$10,'Resultados General'!L408&lt;='Cortes de Agrupacion'!$F$9,'Cortes de Agrupacion'!$E$9,'Resultados General'!L408&lt;='Cortes de Agrupacion'!$F$8,'Cortes de Agrupacion'!$E$8,'Resultados General'!L408&lt;='Cortes de Agrupacion'!$F$7,'Cortes de Agrupacion'!$E$7,'Resultados General'!L408&lt;='Cortes de Agrupacion'!$F$6,'Cortes de Agrupacion'!$E$6))</f>
        <v>#VALUE!</v>
      </c>
      <c r="K408" s="118" t="str">
        <f t="shared" si="12"/>
        <v/>
      </c>
      <c r="L408" s="124" t="e">
        <f>#VALUE!</f>
        <v>#VALUE!</v>
      </c>
      <c r="M408" s="26" t="e">
        <f ca="1">+_xlfn.IFNA(VLOOKUP(C408,'Distribución de puestos'!$B$8:$I$507,8,0),"")</f>
        <v>#NAME?</v>
      </c>
      <c r="N408" s="26" t="str">
        <f>+IF(VLOOKUP($B408,'Lista Puestos Valorados'!$B$11:$BK$510,MATCH('Auxiliar General'!H$4,'Lista Puestos Valorados'!$B$10:$BK$10,0),0)="","No relevante",VLOOKUP($B408,'Lista Puestos Valorados'!$B$11:$BK$510,MATCH('Auxiliar General'!H$4,'Lista Puestos Valorados'!$B$10:$BK$10,0),0))</f>
        <v>No relevante</v>
      </c>
      <c r="O408" s="26">
        <f>+HLOOKUP(N408,Sistema_Puntos!$Q$5:$Y$43,'Auxiliar General'!J$5,FALSE)</f>
        <v>0</v>
      </c>
      <c r="P408" s="26" t="str">
        <f>+IF(VLOOKUP($B408,'Lista Puestos Valorados'!$B$11:$BK$510,MATCH('Auxiliar General'!J$4,'Lista Puestos Valorados'!$B$10:$BK$10,0),0)="","No relevante",VLOOKUP($B408,'Lista Puestos Valorados'!$B$11:$BK$510,MATCH('Auxiliar General'!J$4,'Lista Puestos Valorados'!$B$10:$BK$10,0),0))</f>
        <v>No relevante</v>
      </c>
      <c r="Q408" s="26">
        <f>+HLOOKUP(P408,Sistema_Puntos!$Q$5:$Y$43,'Auxiliar General'!L$5,FALSE)</f>
        <v>0</v>
      </c>
      <c r="R408" s="26" t="str">
        <f>+IF(VLOOKUP($B408,'Lista Puestos Valorados'!$B$11:$BK$510,MATCH('Auxiliar General'!L$4,'Lista Puestos Valorados'!$B$10:$BK$10,0),0)="","No relevante",VLOOKUP($B408,'Lista Puestos Valorados'!$B$11:$BK$510,MATCH('Auxiliar General'!L$4,'Lista Puestos Valorados'!$B$10:$BK$10,0),0))</f>
        <v>No relevante</v>
      </c>
      <c r="S408" s="26">
        <f>+HLOOKUP(R408,Sistema_Puntos!$Q$5:$Y$43,'Auxiliar General'!N$5,FALSE)</f>
        <v>0</v>
      </c>
      <c r="T408" s="26" t="str">
        <f>+IF(VLOOKUP($B408,'Lista Puestos Valorados'!$B$11:$BK$510,MATCH('Auxiliar General'!N$4,'Lista Puestos Valorados'!$B$10:$BK$10,0),0)="","No relevante",VLOOKUP($B408,'Lista Puestos Valorados'!$B$11:$BK$510,MATCH('Auxiliar General'!N$4,'Lista Puestos Valorados'!$B$10:$BK$10,0),0))</f>
        <v>No relevante</v>
      </c>
      <c r="U408" s="26">
        <f>+HLOOKUP(T408,Sistema_Puntos!$Q$5:$Y$43,'Auxiliar General'!P$5,FALSE)</f>
        <v>0</v>
      </c>
      <c r="V408" s="26" t="str">
        <f>+IF(VLOOKUP($B408,'Lista Puestos Valorados'!$B$11:$BK$510,MATCH('Auxiliar General'!P$4,'Lista Puestos Valorados'!$B$10:$BK$10,0),0)="","No relevante",VLOOKUP($B408,'Lista Puestos Valorados'!$B$11:$BK$510,MATCH('Auxiliar General'!P$4,'Lista Puestos Valorados'!$B$10:$BK$10,0),0))</f>
        <v>No relevante</v>
      </c>
      <c r="W408" s="26">
        <f>+HLOOKUP(V408,Sistema_Puntos!$Q$5:$Y$43,'Auxiliar General'!R$5,FALSE)</f>
        <v>0</v>
      </c>
      <c r="X408" s="26" t="str">
        <f>+IF(VLOOKUP($B408,'Lista Puestos Valorados'!$B$11:$BK$510,MATCH('Auxiliar General'!R$4,'Lista Puestos Valorados'!$B$10:$BK$10,0),0)="","No relevante",VLOOKUP($B408,'Lista Puestos Valorados'!$B$11:$BK$510,MATCH('Auxiliar General'!R$4,'Lista Puestos Valorados'!$B$10:$BK$10,0),0))</f>
        <v>No relevante</v>
      </c>
      <c r="Y408" s="26">
        <f>+HLOOKUP(X408,Sistema_Puntos!$Q$5:$Y$43,'Auxiliar General'!T$5,FALSE)</f>
        <v>0</v>
      </c>
      <c r="Z408" s="26" t="str">
        <f>+IF(VLOOKUP($B408,'Lista Puestos Valorados'!$B$11:$BK$510,MATCH('Auxiliar General'!T$4,'Lista Puestos Valorados'!$B$10:$BK$10,0),0)="","No relevante",VLOOKUP($B408,'Lista Puestos Valorados'!$B$11:$BK$510,MATCH('Auxiliar General'!T$4,'Lista Puestos Valorados'!$B$10:$BK$10,0),0))</f>
        <v>No relevante</v>
      </c>
      <c r="AA408" s="26">
        <f>+HLOOKUP(Z408,Sistema_Puntos!$Q$5:$Y$43,'Auxiliar General'!V$5,FALSE)</f>
        <v>0</v>
      </c>
      <c r="AB408" s="26" t="str">
        <f>+IF(VLOOKUP($B408,'Lista Puestos Valorados'!$B$11:$BK$510,MATCH('Auxiliar General'!V$4,'Lista Puestos Valorados'!$B$10:$BK$10,0),0)="","No relevante",VLOOKUP($B408,'Lista Puestos Valorados'!$B$11:$BK$510,MATCH('Auxiliar General'!V$4,'Lista Puestos Valorados'!$B$10:$BK$10,0),0))</f>
        <v>No relevante</v>
      </c>
      <c r="AC408" s="26">
        <f>+HLOOKUP(AB408,Sistema_Puntos!$Q$5:$Y$43,'Auxiliar General'!X$5,FALSE)</f>
        <v>0</v>
      </c>
      <c r="AD408" s="26" t="str">
        <f>+IF(VLOOKUP($B408,'Lista Puestos Valorados'!$B$11:$BK$510,MATCH('Auxiliar General'!X$4,'Lista Puestos Valorados'!$B$10:$BK$10,0),0)="","No relevante",VLOOKUP($B408,'Lista Puestos Valorados'!$B$11:$BK$510,MATCH('Auxiliar General'!X$4,'Lista Puestos Valorados'!$B$10:$BK$10,0),0))</f>
        <v>No relevante</v>
      </c>
      <c r="AE408" s="26">
        <f>+HLOOKUP(AD408,Sistema_Puntos!$Q$5:$Y$43,'Auxiliar General'!Z$5,FALSE)</f>
        <v>0</v>
      </c>
      <c r="AF408" s="26" t="str">
        <f>+IF(VLOOKUP($B408,'Lista Puestos Valorados'!$B$11:$BK$510,MATCH('Auxiliar General'!Z$4,'Lista Puestos Valorados'!$B$10:$BK$10,0),0)="","No relevante",VLOOKUP($B408,'Lista Puestos Valorados'!$B$11:$BK$510,MATCH('Auxiliar General'!Z$4,'Lista Puestos Valorados'!$B$10:$BK$10,0),0))</f>
        <v>No relevante</v>
      </c>
      <c r="AG408" s="26">
        <f>+HLOOKUP(AF408,Sistema_Puntos!$Q$5:$Y$43,'Auxiliar General'!AB$5,FALSE)</f>
        <v>0</v>
      </c>
      <c r="AH408" s="26" t="str">
        <f>+IF(VLOOKUP($B408,'Lista Puestos Valorados'!$B$11:$BK$510,MATCH('Auxiliar General'!AB$4,'Lista Puestos Valorados'!$B$10:$BK$10,0),0)="","No relevante",VLOOKUP($B408,'Lista Puestos Valorados'!$B$11:$BK$510,MATCH('Auxiliar General'!AB$4,'Lista Puestos Valorados'!$B$10:$BK$10,0),0))</f>
        <v>No relevante</v>
      </c>
      <c r="AI408" s="26">
        <f>+HLOOKUP(AH408,Sistema_Puntos!$Q$5:$Y$43,'Auxiliar General'!AD$5,FALSE)</f>
        <v>0</v>
      </c>
      <c r="AJ408" s="26" t="str">
        <f>+IF(VLOOKUP($B408,'Lista Puestos Valorados'!$B$11:$BK$510,MATCH('Auxiliar General'!AD$4,'Lista Puestos Valorados'!$B$10:$BK$10,0),0)="","No relevante",VLOOKUP($B408,'Lista Puestos Valorados'!$B$11:$BK$510,MATCH('Auxiliar General'!AD$4,'Lista Puestos Valorados'!$B$10:$BK$10,0),0))</f>
        <v>No relevante</v>
      </c>
      <c r="AK408" s="26">
        <f>+HLOOKUP(AJ408,Sistema_Puntos!$Q$5:$Y$43,'Auxiliar General'!AF$5,FALSE)</f>
        <v>0</v>
      </c>
      <c r="AL408" s="26" t="str">
        <f>+IF(VLOOKUP($B408,'Lista Puestos Valorados'!$B$11:$BK$510,MATCH('Auxiliar General'!AF$4,'Lista Puestos Valorados'!$B$10:$BK$10,0),0)="","No relevante",VLOOKUP($B408,'Lista Puestos Valorados'!$B$11:$BK$510,MATCH('Auxiliar General'!AF$4,'Lista Puestos Valorados'!$B$10:$BK$10,0),0))</f>
        <v>No relevante</v>
      </c>
      <c r="AM408" s="26">
        <f>+HLOOKUP(AL408,Sistema_Puntos!$Q$5:$Y$43,'Auxiliar General'!AH$5,FALSE)</f>
        <v>0</v>
      </c>
      <c r="AN408" s="26" t="str">
        <f>+IF(VLOOKUP($B408,'Lista Puestos Valorados'!$B$11:$BK$510,MATCH('Auxiliar General'!AH$4,'Lista Puestos Valorados'!$B$10:$BK$10,0),0)="","No relevante",VLOOKUP($B408,'Lista Puestos Valorados'!$B$11:$BK$510,MATCH('Auxiliar General'!AH$4,'Lista Puestos Valorados'!$B$10:$BK$10,0),0))</f>
        <v>No relevante</v>
      </c>
      <c r="AO408" s="26">
        <f>+HLOOKUP(AN408,Sistema_Puntos!$Q$5:$Y$43,'Auxiliar General'!AJ$5,FALSE)</f>
        <v>0</v>
      </c>
      <c r="AP408" s="26" t="str">
        <f>+IF(VLOOKUP($B408,'Lista Puestos Valorados'!$B$11:$BK$510,MATCH('Auxiliar General'!AJ$4,'Lista Puestos Valorados'!$B$10:$BK$10,0),0)="","No relevante",VLOOKUP($B408,'Lista Puestos Valorados'!$B$11:$BK$510,MATCH('Auxiliar General'!AJ$4,'Lista Puestos Valorados'!$B$10:$BK$10,0),0))</f>
        <v>No relevante</v>
      </c>
      <c r="AQ408" s="26">
        <f>+HLOOKUP(AP408,Sistema_Puntos!$Q$5:$Y$43,'Auxiliar General'!AL$5,FALSE)</f>
        <v>0</v>
      </c>
      <c r="AR408" s="26" t="str">
        <f>+IF(VLOOKUP($B408,'Lista Puestos Valorados'!$B$11:$BK$510,MATCH('Auxiliar General'!AL$4,'Lista Puestos Valorados'!$B$10:$BK$10,0),0)="","No relevante",VLOOKUP($B408,'Lista Puestos Valorados'!$B$11:$BK$510,MATCH('Auxiliar General'!AL$4,'Lista Puestos Valorados'!$B$10:$BK$10,0),0))</f>
        <v>No relevante</v>
      </c>
      <c r="AS408" s="26">
        <f>+HLOOKUP(AR408,Sistema_Puntos!$Q$5:$Y$43,'Auxiliar General'!AN$5,FALSE)</f>
        <v>0</v>
      </c>
      <c r="AT408" s="26" t="str">
        <f>+IF(VLOOKUP($B408,'Lista Puestos Valorados'!$B$11:$BK$510,MATCH('Auxiliar General'!AN$4,'Lista Puestos Valorados'!$B$10:$BK$10,0),0)="","No relevante",VLOOKUP($B408,'Lista Puestos Valorados'!$B$11:$BK$510,MATCH('Auxiliar General'!AN$4,'Lista Puestos Valorados'!$B$10:$BK$10,0),0))</f>
        <v>No relevante</v>
      </c>
      <c r="AU408" s="26">
        <f>+HLOOKUP(AT408,Sistema_Puntos!$Q$5:$Y$43,'Auxiliar General'!AP$5,FALSE)</f>
        <v>0</v>
      </c>
      <c r="AV408" s="26" t="str">
        <f>+IF(VLOOKUP($B408,'Lista Puestos Valorados'!$B$11:$BK$510,MATCH('Auxiliar General'!AP$4,'Lista Puestos Valorados'!$B$10:$BK$10,0),0)="","No relevante",VLOOKUP($B408,'Lista Puestos Valorados'!$B$11:$BK$510,MATCH('Auxiliar General'!AP$4,'Lista Puestos Valorados'!$B$10:$BK$10,0),0))</f>
        <v>No relevante</v>
      </c>
      <c r="AW408" s="26">
        <f>+HLOOKUP(AV408,Sistema_Puntos!$Q$5:$Y$43,'Auxiliar General'!AR$5,FALSE)</f>
        <v>0</v>
      </c>
      <c r="AX408" s="26" t="str">
        <f>+IF(VLOOKUP($B408,'Lista Puestos Valorados'!$B$11:$BK$510,MATCH('Auxiliar General'!AR$4,'Lista Puestos Valorados'!$B$10:$BK$10,0),0)="","No relevante",VLOOKUP($B408,'Lista Puestos Valorados'!$B$11:$BK$510,MATCH('Auxiliar General'!AR$4,'Lista Puestos Valorados'!$B$10:$BK$10,0),0))</f>
        <v>No relevante</v>
      </c>
      <c r="AY408" s="26">
        <f>+HLOOKUP(AX408,Sistema_Puntos!$Q$5:$Y$43,'Auxiliar General'!AT$5,FALSE)</f>
        <v>0</v>
      </c>
      <c r="AZ408" s="26" t="str">
        <f>+IF(VLOOKUP($B408,'Lista Puestos Valorados'!$B$11:$BK$510,MATCH('Auxiliar General'!AT$4,'Lista Puestos Valorados'!$B$10:$BK$10,0),0)="","No relevante",VLOOKUP($B408,'Lista Puestos Valorados'!$B$11:$BK$510,MATCH('Auxiliar General'!AT$4,'Lista Puestos Valorados'!$B$10:$BK$10,0),0))</f>
        <v>No relevante</v>
      </c>
      <c r="BA408" s="26">
        <f>+HLOOKUP(AZ408,Sistema_Puntos!$Q$5:$Y$43,'Auxiliar General'!AV$5,FALSE)</f>
        <v>0</v>
      </c>
      <c r="BB408" s="26" t="str">
        <f>+IF(VLOOKUP($B408,'Lista Puestos Valorados'!$B$11:$BK$510,MATCH('Auxiliar General'!AV$4,'Lista Puestos Valorados'!$B$10:$BK$10,0),0)="","No relevante",VLOOKUP($B408,'Lista Puestos Valorados'!$B$11:$BK$510,MATCH('Auxiliar General'!AV$4,'Lista Puestos Valorados'!$B$10:$BK$10,0),0))</f>
        <v>No relevante</v>
      </c>
      <c r="BC408" s="26">
        <f>+HLOOKUP(BB408,Sistema_Puntos!$Q$5:$Y$43,'Auxiliar General'!AX$5,FALSE)</f>
        <v>0</v>
      </c>
      <c r="BD408" s="26" t="str">
        <f>+IF(VLOOKUP($B408,'Lista Puestos Valorados'!$B$11:$BK$510,MATCH('Auxiliar General'!AX$4,'Lista Puestos Valorados'!$B$10:$BK$10,0),0)="","No relevante",VLOOKUP($B408,'Lista Puestos Valorados'!$B$11:$BK$510,MATCH('Auxiliar General'!AX$4,'Lista Puestos Valorados'!$B$10:$BK$10,0),0))</f>
        <v>No relevante</v>
      </c>
      <c r="BE408" s="26">
        <f>+HLOOKUP(BD408,Sistema_Puntos!$Q$5:$Y$43,'Auxiliar General'!AZ$5,FALSE)</f>
        <v>0</v>
      </c>
      <c r="BF408" s="26" t="str">
        <f>+IF(VLOOKUP($B408,'Lista Puestos Valorados'!$B$11:$BK$510,MATCH('Auxiliar General'!AZ$4,'Lista Puestos Valorados'!$B$10:$BK$10,0),0)="","No relevante",VLOOKUP($B408,'Lista Puestos Valorados'!$B$11:$BK$510,MATCH('Auxiliar General'!AZ$4,'Lista Puestos Valorados'!$B$10:$BK$10,0),0))</f>
        <v>No relevante</v>
      </c>
      <c r="BG408" s="26">
        <f>+HLOOKUP(BF408,Sistema_Puntos!$Q$5:$Y$43,'Auxiliar General'!BB$5,FALSE)</f>
        <v>0</v>
      </c>
      <c r="BH408" s="26" t="str">
        <f>+IF(VLOOKUP($B408,'Lista Puestos Valorados'!$B$11:$BK$510,MATCH('Auxiliar General'!BB$4,'Lista Puestos Valorados'!$B$10:$BK$10,0),0)="","No relevante",VLOOKUP($B408,'Lista Puestos Valorados'!$B$11:$BK$510,MATCH('Auxiliar General'!BB$4,'Lista Puestos Valorados'!$B$10:$BK$10,0),0))</f>
        <v>No relevante</v>
      </c>
      <c r="BI408" s="26">
        <f>+HLOOKUP(BH408,Sistema_Puntos!$Q$5:$Y$43,'Auxiliar General'!BD$5,FALSE)</f>
        <v>0</v>
      </c>
      <c r="BJ408" s="26" t="str">
        <f>+IF(VLOOKUP($B408,'Lista Puestos Valorados'!$B$11:$BK$510,MATCH('Auxiliar General'!BD$4,'Lista Puestos Valorados'!$B$10:$BK$10,0),0)="","No relevante",VLOOKUP($B408,'Lista Puestos Valorados'!$B$11:$BK$510,MATCH('Auxiliar General'!BD$4,'Lista Puestos Valorados'!$B$10:$BK$10,0),0))</f>
        <v>No relevante</v>
      </c>
      <c r="BK408" s="26">
        <f>+HLOOKUP(BJ408,Sistema_Puntos!$Q$5:$Y$43,'Auxiliar General'!BF$5,FALSE)</f>
        <v>0</v>
      </c>
      <c r="BL408" s="26" t="str">
        <f>+IF(VLOOKUP($B408,'Lista Puestos Valorados'!$B$11:$BK$510,MATCH('Auxiliar General'!BF$4,'Lista Puestos Valorados'!$B$10:$BK$10,0),0)="","No relevante",VLOOKUP($B408,'Lista Puestos Valorados'!$B$11:$BK$510,MATCH('Auxiliar General'!BF$4,'Lista Puestos Valorados'!$B$10:$BK$10,0),0))</f>
        <v>No relevante</v>
      </c>
      <c r="BM408" s="26">
        <f>+HLOOKUP(BL408,Sistema_Puntos!$Q$5:$Y$43,'Auxiliar General'!BH$5,FALSE)</f>
        <v>0</v>
      </c>
      <c r="BN408" s="26" t="str">
        <f>+IF(VLOOKUP($B408,'Lista Puestos Valorados'!$B$11:$BK$510,MATCH('Auxiliar General'!BH$4,'Lista Puestos Valorados'!$B$10:$BK$10,0),0)="","No relevante",VLOOKUP($B408,'Lista Puestos Valorados'!$B$11:$BK$510,MATCH('Auxiliar General'!BH$4,'Lista Puestos Valorados'!$B$10:$BK$10,0),0))</f>
        <v>No relevante</v>
      </c>
      <c r="BO408" s="26">
        <f>+HLOOKUP(BN408,Sistema_Puntos!$Q$5:$Y$43,'Auxiliar General'!BJ$5,FALSE)</f>
        <v>0</v>
      </c>
      <c r="BP408" s="26" t="str">
        <f>+IF(VLOOKUP($B408,'Lista Puestos Valorados'!$B$11:$BK$510,MATCH('Auxiliar General'!BJ$4,'Lista Puestos Valorados'!$B$10:$BK$10,0),0)="","No relevante",VLOOKUP($B408,'Lista Puestos Valorados'!$B$11:$BK$510,MATCH('Auxiliar General'!BJ$4,'Lista Puestos Valorados'!$B$10:$BK$10,0),0))</f>
        <v>No relevante</v>
      </c>
      <c r="BQ408" s="26">
        <f>+HLOOKUP(BP408,Sistema_Puntos!$Q$5:$Y$43,'Auxiliar General'!BL$5,FALSE)</f>
        <v>0</v>
      </c>
      <c r="BR408" s="26" t="str">
        <f>+IF(VLOOKUP($B408,'Lista Puestos Valorados'!$B$11:$BK$510,MATCH('Auxiliar General'!BL$4,'Lista Puestos Valorados'!$B$10:$BK$10,0),0)="","No relevante",VLOOKUP($B408,'Lista Puestos Valorados'!$B$11:$BK$510,MATCH('Auxiliar General'!BL$4,'Lista Puestos Valorados'!$B$10:$BK$10,0),0))</f>
        <v>No relevante</v>
      </c>
      <c r="BS408" s="26">
        <f>+HLOOKUP(BR408,Sistema_Puntos!$Q$5:$Y$43,'Auxiliar General'!BN$5,FALSE)</f>
        <v>0</v>
      </c>
      <c r="BT408" s="26" t="str">
        <f>+IF(VLOOKUP($B408,'Lista Puestos Valorados'!$B$11:$BK$510,MATCH('Auxiliar General'!BN$4,'Lista Puestos Valorados'!$B$10:$BK$10,0),0)="","No relevante",VLOOKUP($B408,'Lista Puestos Valorados'!$B$11:$BK$510,MATCH('Auxiliar General'!BN$4,'Lista Puestos Valorados'!$B$10:$BK$10,0),0))</f>
        <v>No relevante</v>
      </c>
      <c r="BU408" s="26">
        <f>+HLOOKUP(BT408,Sistema_Puntos!$Q$5:$Y$43,'Auxiliar General'!BP$5,FALSE)</f>
        <v>0</v>
      </c>
      <c r="BV408" s="26" t="str">
        <f>+IF(VLOOKUP($B408,'Lista Puestos Valorados'!$B$11:$BK$510,MATCH('Auxiliar General'!BP$4,'Lista Puestos Valorados'!$B$10:$BK$10,0),0)="","No relevante",VLOOKUP($B408,'Lista Puestos Valorados'!$B$11:$BK$510,MATCH('Auxiliar General'!BP$4,'Lista Puestos Valorados'!$B$10:$BK$10,0),0))</f>
        <v>No relevante</v>
      </c>
      <c r="BW408" s="26">
        <f>+HLOOKUP(BV408,Sistema_Puntos!$Q$5:$Y$43,'Auxiliar General'!BR$5,FALSE)</f>
        <v>0</v>
      </c>
      <c r="BX408" s="26" t="str">
        <f>+IF(VLOOKUP($B408,'Lista Puestos Valorados'!$B$11:$BK$510,MATCH('Auxiliar General'!BR$4,'Lista Puestos Valorados'!$B$10:$BK$10,0),0)="","No relevante",VLOOKUP($B408,'Lista Puestos Valorados'!$B$11:$BK$510,MATCH('Auxiliar General'!BR$4,'Lista Puestos Valorados'!$B$10:$BK$10,0),0))</f>
        <v>No relevante</v>
      </c>
      <c r="BY408" s="26">
        <f>+HLOOKUP(BX408,Sistema_Puntos!$Q$5:$Y$43,'Auxiliar General'!BT$5,FALSE)</f>
        <v>0</v>
      </c>
      <c r="BZ408" s="26" t="str">
        <f>+IF(VLOOKUP($B408,'Lista Puestos Valorados'!$B$11:$BK$510,MATCH('Auxiliar General'!BT$4,'Lista Puestos Valorados'!$B$10:$BK$10,0),0)="","No relevante",VLOOKUP($B408,'Lista Puestos Valorados'!$B$11:$BK$510,MATCH('Auxiliar General'!BT$4,'Lista Puestos Valorados'!$B$10:$BK$10,0),0))</f>
        <v>No relevante</v>
      </c>
      <c r="CA408" s="26">
        <f>+HLOOKUP(BZ408,Sistema_Puntos!$Q$5:$Y$43,'Auxiliar General'!BV$5,FALSE)</f>
        <v>0</v>
      </c>
      <c r="CB408" s="26" t="str">
        <f>+IF(VLOOKUP($B408,'Lista Puestos Valorados'!$B$11:$BK$510,MATCH('Auxiliar General'!BV$4,'Lista Puestos Valorados'!$B$10:$BK$10,0),0)="","No relevante",VLOOKUP($B408,'Lista Puestos Valorados'!$B$11:$BK$510,MATCH('Auxiliar General'!BV$4,'Lista Puestos Valorados'!$B$10:$BK$10,0),0))</f>
        <v>No relevante</v>
      </c>
      <c r="CC408" s="26">
        <f>+HLOOKUP(CB408,Sistema_Puntos!$Q$5:$Y$43,'Auxiliar General'!BX$5,FALSE)</f>
        <v>0</v>
      </c>
      <c r="CD408" s="26" t="str">
        <f>+IF(VLOOKUP($B408,'Lista Puestos Valorados'!$B$11:$BK$510,MATCH('Auxiliar General'!BX$4,'Lista Puestos Valorados'!$B$10:$BK$10,0),0)="","No relevante",VLOOKUP($B408,'Lista Puestos Valorados'!$B$11:$BK$510,MATCH('Auxiliar General'!BX$4,'Lista Puestos Valorados'!$B$10:$BK$10,0),0))</f>
        <v>No relevante</v>
      </c>
      <c r="CE408" s="26">
        <f>+HLOOKUP(CD408,Sistema_Puntos!$Q$5:$Y$43,'Auxiliar General'!BZ$5,FALSE)</f>
        <v>0</v>
      </c>
      <c r="CF408" s="26" t="str">
        <f>+IF(VLOOKUP($B408,'Lista Puestos Valorados'!$B$11:$BK$510,MATCH('Auxiliar General'!BZ$4,'Lista Puestos Valorados'!$B$10:$BK$10,0),0)="","No relevante",VLOOKUP($B408,'Lista Puestos Valorados'!$B$11:$BK$510,MATCH('Auxiliar General'!BZ$4,'Lista Puestos Valorados'!$B$10:$BK$10,0),0))</f>
        <v>No relevante</v>
      </c>
      <c r="CG408" s="26">
        <f>+HLOOKUP(CF408,Sistema_Puntos!$Q$5:$Y$43,'Auxiliar General'!CB$5,FALSE)</f>
        <v>0</v>
      </c>
      <c r="CH408" s="29"/>
      <c r="CI408" s="29"/>
    </row>
    <row r="409" spans="2:87" ht="17.55" customHeight="1">
      <c r="B409" s="26">
        <f>+'Listado de Puestos'!B409</f>
        <v>399</v>
      </c>
      <c r="C409" s="26" t="str">
        <f>+IF('Lista Puestos Valorados'!C409="","",'Lista Puestos Valorados'!C409)</f>
        <v/>
      </c>
      <c r="D409" s="26" t="str">
        <f>+IF('Lista Puestos Valorados'!D409="","",'Lista Puestos Valorados'!D409)</f>
        <v/>
      </c>
      <c r="E409" s="26" t="str">
        <f>+IF('Lista Puestos Valorados'!E409="","",'Lista Puestos Valorados'!E409)</f>
        <v/>
      </c>
      <c r="F409" s="26" t="str">
        <f>+IF('Lista Puestos Valorados'!F409="","",'Lista Puestos Valorados'!F409)</f>
        <v/>
      </c>
      <c r="G409" s="26" t="str">
        <f>+IF('Lista Puestos Valorados'!G409="","",'Lista Puestos Valorados'!G409)</f>
        <v/>
      </c>
      <c r="H409" s="26" t="str">
        <f>+IF('Lista Puestos Valorados'!H409="","",'Lista Puestos Valorados'!H409)</f>
        <v/>
      </c>
      <c r="I409" s="26" t="str">
        <f>+IF('Lista Puestos Valorados'!I409="","",'Lista Puestos Valorados'!I409)</f>
        <v/>
      </c>
      <c r="J409" s="118" t="e">
        <f t="array" ref="J409">+IF(L409="","",_xlfn.IFS(L409&lt;='Cortes de Agrupacion'!$F$15,'Cortes de Agrupacion'!$E$15,'Resultados General'!L409&lt;='Cortes de Agrupacion'!$F$14,'Cortes de Agrupacion'!$E$14,'Resultados General'!L409&lt;='Cortes de Agrupacion'!$F$13,'Cortes de Agrupacion'!$E$13,L409&lt;='Cortes de Agrupacion'!$F$12,'Cortes de Agrupacion'!$E$12,'Resultados General'!L409&lt;='Cortes de Agrupacion'!$F$11,'Cortes de Agrupacion'!$E$11,'Resultados General'!L409&lt;='Cortes de Agrupacion'!$F$10,'Cortes de Agrupacion'!$E$10,'Resultados General'!L409&lt;='Cortes de Agrupacion'!$F$9,'Cortes de Agrupacion'!$E$9,'Resultados General'!L409&lt;='Cortes de Agrupacion'!$F$8,'Cortes de Agrupacion'!$E$8,'Resultados General'!L409&lt;='Cortes de Agrupacion'!$F$7,'Cortes de Agrupacion'!$E$7,'Resultados General'!L409&lt;='Cortes de Agrupacion'!$F$6,'Cortes de Agrupacion'!$E$6))</f>
        <v>#VALUE!</v>
      </c>
      <c r="K409" s="118" t="str">
        <f t="shared" si="12"/>
        <v/>
      </c>
      <c r="L409" s="124" t="e">
        <f>#VALUE!</f>
        <v>#VALUE!</v>
      </c>
      <c r="M409" s="26" t="e">
        <f ca="1">+_xlfn.IFNA(VLOOKUP(C409,'Distribución de puestos'!$B$8:$I$507,8,0),"")</f>
        <v>#NAME?</v>
      </c>
      <c r="N409" s="26" t="str">
        <f>+IF(VLOOKUP($B409,'Lista Puestos Valorados'!$B$11:$BK$510,MATCH('Auxiliar General'!H$4,'Lista Puestos Valorados'!$B$10:$BK$10,0),0)="","No relevante",VLOOKUP($B409,'Lista Puestos Valorados'!$B$11:$BK$510,MATCH('Auxiliar General'!H$4,'Lista Puestos Valorados'!$B$10:$BK$10,0),0))</f>
        <v>No relevante</v>
      </c>
      <c r="O409" s="26">
        <f>+HLOOKUP(N409,Sistema_Puntos!$Q$5:$Y$43,'Auxiliar General'!J$5,FALSE)</f>
        <v>0</v>
      </c>
      <c r="P409" s="26" t="str">
        <f>+IF(VLOOKUP($B409,'Lista Puestos Valorados'!$B$11:$BK$510,MATCH('Auxiliar General'!J$4,'Lista Puestos Valorados'!$B$10:$BK$10,0),0)="","No relevante",VLOOKUP($B409,'Lista Puestos Valorados'!$B$11:$BK$510,MATCH('Auxiliar General'!J$4,'Lista Puestos Valorados'!$B$10:$BK$10,0),0))</f>
        <v>No relevante</v>
      </c>
      <c r="Q409" s="26">
        <f>+HLOOKUP(P409,Sistema_Puntos!$Q$5:$Y$43,'Auxiliar General'!L$5,FALSE)</f>
        <v>0</v>
      </c>
      <c r="R409" s="26" t="str">
        <f>+IF(VLOOKUP($B409,'Lista Puestos Valorados'!$B$11:$BK$510,MATCH('Auxiliar General'!L$4,'Lista Puestos Valorados'!$B$10:$BK$10,0),0)="","No relevante",VLOOKUP($B409,'Lista Puestos Valorados'!$B$11:$BK$510,MATCH('Auxiliar General'!L$4,'Lista Puestos Valorados'!$B$10:$BK$10,0),0))</f>
        <v>No relevante</v>
      </c>
      <c r="S409" s="26">
        <f>+HLOOKUP(R409,Sistema_Puntos!$Q$5:$Y$43,'Auxiliar General'!N$5,FALSE)</f>
        <v>0</v>
      </c>
      <c r="T409" s="26" t="str">
        <f>+IF(VLOOKUP($B409,'Lista Puestos Valorados'!$B$11:$BK$510,MATCH('Auxiliar General'!N$4,'Lista Puestos Valorados'!$B$10:$BK$10,0),0)="","No relevante",VLOOKUP($B409,'Lista Puestos Valorados'!$B$11:$BK$510,MATCH('Auxiliar General'!N$4,'Lista Puestos Valorados'!$B$10:$BK$10,0),0))</f>
        <v>No relevante</v>
      </c>
      <c r="U409" s="26">
        <f>+HLOOKUP(T409,Sistema_Puntos!$Q$5:$Y$43,'Auxiliar General'!P$5,FALSE)</f>
        <v>0</v>
      </c>
      <c r="V409" s="26" t="str">
        <f>+IF(VLOOKUP($B409,'Lista Puestos Valorados'!$B$11:$BK$510,MATCH('Auxiliar General'!P$4,'Lista Puestos Valorados'!$B$10:$BK$10,0),0)="","No relevante",VLOOKUP($B409,'Lista Puestos Valorados'!$B$11:$BK$510,MATCH('Auxiliar General'!P$4,'Lista Puestos Valorados'!$B$10:$BK$10,0),0))</f>
        <v>No relevante</v>
      </c>
      <c r="W409" s="26">
        <f>+HLOOKUP(V409,Sistema_Puntos!$Q$5:$Y$43,'Auxiliar General'!R$5,FALSE)</f>
        <v>0</v>
      </c>
      <c r="X409" s="26" t="str">
        <f>+IF(VLOOKUP($B409,'Lista Puestos Valorados'!$B$11:$BK$510,MATCH('Auxiliar General'!R$4,'Lista Puestos Valorados'!$B$10:$BK$10,0),0)="","No relevante",VLOOKUP($B409,'Lista Puestos Valorados'!$B$11:$BK$510,MATCH('Auxiliar General'!R$4,'Lista Puestos Valorados'!$B$10:$BK$10,0),0))</f>
        <v>No relevante</v>
      </c>
      <c r="Y409" s="26">
        <f>+HLOOKUP(X409,Sistema_Puntos!$Q$5:$Y$43,'Auxiliar General'!T$5,FALSE)</f>
        <v>0</v>
      </c>
      <c r="Z409" s="26" t="str">
        <f>+IF(VLOOKUP($B409,'Lista Puestos Valorados'!$B$11:$BK$510,MATCH('Auxiliar General'!T$4,'Lista Puestos Valorados'!$B$10:$BK$10,0),0)="","No relevante",VLOOKUP($B409,'Lista Puestos Valorados'!$B$11:$BK$510,MATCH('Auxiliar General'!T$4,'Lista Puestos Valorados'!$B$10:$BK$10,0),0))</f>
        <v>No relevante</v>
      </c>
      <c r="AA409" s="26">
        <f>+HLOOKUP(Z409,Sistema_Puntos!$Q$5:$Y$43,'Auxiliar General'!V$5,FALSE)</f>
        <v>0</v>
      </c>
      <c r="AB409" s="26" t="str">
        <f>+IF(VLOOKUP($B409,'Lista Puestos Valorados'!$B$11:$BK$510,MATCH('Auxiliar General'!V$4,'Lista Puestos Valorados'!$B$10:$BK$10,0),0)="","No relevante",VLOOKUP($B409,'Lista Puestos Valorados'!$B$11:$BK$510,MATCH('Auxiliar General'!V$4,'Lista Puestos Valorados'!$B$10:$BK$10,0),0))</f>
        <v>No relevante</v>
      </c>
      <c r="AC409" s="26">
        <f>+HLOOKUP(AB409,Sistema_Puntos!$Q$5:$Y$43,'Auxiliar General'!X$5,FALSE)</f>
        <v>0</v>
      </c>
      <c r="AD409" s="26" t="str">
        <f>+IF(VLOOKUP($B409,'Lista Puestos Valorados'!$B$11:$BK$510,MATCH('Auxiliar General'!X$4,'Lista Puestos Valorados'!$B$10:$BK$10,0),0)="","No relevante",VLOOKUP($B409,'Lista Puestos Valorados'!$B$11:$BK$510,MATCH('Auxiliar General'!X$4,'Lista Puestos Valorados'!$B$10:$BK$10,0),0))</f>
        <v>No relevante</v>
      </c>
      <c r="AE409" s="26">
        <f>+HLOOKUP(AD409,Sistema_Puntos!$Q$5:$Y$43,'Auxiliar General'!Z$5,FALSE)</f>
        <v>0</v>
      </c>
      <c r="AF409" s="26" t="str">
        <f>+IF(VLOOKUP($B409,'Lista Puestos Valorados'!$B$11:$BK$510,MATCH('Auxiliar General'!Z$4,'Lista Puestos Valorados'!$B$10:$BK$10,0),0)="","No relevante",VLOOKUP($B409,'Lista Puestos Valorados'!$B$11:$BK$510,MATCH('Auxiliar General'!Z$4,'Lista Puestos Valorados'!$B$10:$BK$10,0),0))</f>
        <v>No relevante</v>
      </c>
      <c r="AG409" s="26">
        <f>+HLOOKUP(AF409,Sistema_Puntos!$Q$5:$Y$43,'Auxiliar General'!AB$5,FALSE)</f>
        <v>0</v>
      </c>
      <c r="AH409" s="26" t="str">
        <f>+IF(VLOOKUP($B409,'Lista Puestos Valorados'!$B$11:$BK$510,MATCH('Auxiliar General'!AB$4,'Lista Puestos Valorados'!$B$10:$BK$10,0),0)="","No relevante",VLOOKUP($B409,'Lista Puestos Valorados'!$B$11:$BK$510,MATCH('Auxiliar General'!AB$4,'Lista Puestos Valorados'!$B$10:$BK$10,0),0))</f>
        <v>No relevante</v>
      </c>
      <c r="AI409" s="26">
        <f>+HLOOKUP(AH409,Sistema_Puntos!$Q$5:$Y$43,'Auxiliar General'!AD$5,FALSE)</f>
        <v>0</v>
      </c>
      <c r="AJ409" s="26" t="str">
        <f>+IF(VLOOKUP($B409,'Lista Puestos Valorados'!$B$11:$BK$510,MATCH('Auxiliar General'!AD$4,'Lista Puestos Valorados'!$B$10:$BK$10,0),0)="","No relevante",VLOOKUP($B409,'Lista Puestos Valorados'!$B$11:$BK$510,MATCH('Auxiliar General'!AD$4,'Lista Puestos Valorados'!$B$10:$BK$10,0),0))</f>
        <v>No relevante</v>
      </c>
      <c r="AK409" s="26">
        <f>+HLOOKUP(AJ409,Sistema_Puntos!$Q$5:$Y$43,'Auxiliar General'!AF$5,FALSE)</f>
        <v>0</v>
      </c>
      <c r="AL409" s="26" t="str">
        <f>+IF(VLOOKUP($B409,'Lista Puestos Valorados'!$B$11:$BK$510,MATCH('Auxiliar General'!AF$4,'Lista Puestos Valorados'!$B$10:$BK$10,0),0)="","No relevante",VLOOKUP($B409,'Lista Puestos Valorados'!$B$11:$BK$510,MATCH('Auxiliar General'!AF$4,'Lista Puestos Valorados'!$B$10:$BK$10,0),0))</f>
        <v>No relevante</v>
      </c>
      <c r="AM409" s="26">
        <f>+HLOOKUP(AL409,Sistema_Puntos!$Q$5:$Y$43,'Auxiliar General'!AH$5,FALSE)</f>
        <v>0</v>
      </c>
      <c r="AN409" s="26" t="str">
        <f>+IF(VLOOKUP($B409,'Lista Puestos Valorados'!$B$11:$BK$510,MATCH('Auxiliar General'!AH$4,'Lista Puestos Valorados'!$B$10:$BK$10,0),0)="","No relevante",VLOOKUP($B409,'Lista Puestos Valorados'!$B$11:$BK$510,MATCH('Auxiliar General'!AH$4,'Lista Puestos Valorados'!$B$10:$BK$10,0),0))</f>
        <v>No relevante</v>
      </c>
      <c r="AO409" s="26">
        <f>+HLOOKUP(AN409,Sistema_Puntos!$Q$5:$Y$43,'Auxiliar General'!AJ$5,FALSE)</f>
        <v>0</v>
      </c>
      <c r="AP409" s="26" t="str">
        <f>+IF(VLOOKUP($B409,'Lista Puestos Valorados'!$B$11:$BK$510,MATCH('Auxiliar General'!AJ$4,'Lista Puestos Valorados'!$B$10:$BK$10,0),0)="","No relevante",VLOOKUP($B409,'Lista Puestos Valorados'!$B$11:$BK$510,MATCH('Auxiliar General'!AJ$4,'Lista Puestos Valorados'!$B$10:$BK$10,0),0))</f>
        <v>No relevante</v>
      </c>
      <c r="AQ409" s="26">
        <f>+HLOOKUP(AP409,Sistema_Puntos!$Q$5:$Y$43,'Auxiliar General'!AL$5,FALSE)</f>
        <v>0</v>
      </c>
      <c r="AR409" s="26" t="str">
        <f>+IF(VLOOKUP($B409,'Lista Puestos Valorados'!$B$11:$BK$510,MATCH('Auxiliar General'!AL$4,'Lista Puestos Valorados'!$B$10:$BK$10,0),0)="","No relevante",VLOOKUP($B409,'Lista Puestos Valorados'!$B$11:$BK$510,MATCH('Auxiliar General'!AL$4,'Lista Puestos Valorados'!$B$10:$BK$10,0),0))</f>
        <v>No relevante</v>
      </c>
      <c r="AS409" s="26">
        <f>+HLOOKUP(AR409,Sistema_Puntos!$Q$5:$Y$43,'Auxiliar General'!AN$5,FALSE)</f>
        <v>0</v>
      </c>
      <c r="AT409" s="26" t="str">
        <f>+IF(VLOOKUP($B409,'Lista Puestos Valorados'!$B$11:$BK$510,MATCH('Auxiliar General'!AN$4,'Lista Puestos Valorados'!$B$10:$BK$10,0),0)="","No relevante",VLOOKUP($B409,'Lista Puestos Valorados'!$B$11:$BK$510,MATCH('Auxiliar General'!AN$4,'Lista Puestos Valorados'!$B$10:$BK$10,0),0))</f>
        <v>No relevante</v>
      </c>
      <c r="AU409" s="26">
        <f>+HLOOKUP(AT409,Sistema_Puntos!$Q$5:$Y$43,'Auxiliar General'!AP$5,FALSE)</f>
        <v>0</v>
      </c>
      <c r="AV409" s="26" t="str">
        <f>+IF(VLOOKUP($B409,'Lista Puestos Valorados'!$B$11:$BK$510,MATCH('Auxiliar General'!AP$4,'Lista Puestos Valorados'!$B$10:$BK$10,0),0)="","No relevante",VLOOKUP($B409,'Lista Puestos Valorados'!$B$11:$BK$510,MATCH('Auxiliar General'!AP$4,'Lista Puestos Valorados'!$B$10:$BK$10,0),0))</f>
        <v>No relevante</v>
      </c>
      <c r="AW409" s="26">
        <f>+HLOOKUP(AV409,Sistema_Puntos!$Q$5:$Y$43,'Auxiliar General'!AR$5,FALSE)</f>
        <v>0</v>
      </c>
      <c r="AX409" s="26" t="str">
        <f>+IF(VLOOKUP($B409,'Lista Puestos Valorados'!$B$11:$BK$510,MATCH('Auxiliar General'!AR$4,'Lista Puestos Valorados'!$B$10:$BK$10,0),0)="","No relevante",VLOOKUP($B409,'Lista Puestos Valorados'!$B$11:$BK$510,MATCH('Auxiliar General'!AR$4,'Lista Puestos Valorados'!$B$10:$BK$10,0),0))</f>
        <v>No relevante</v>
      </c>
      <c r="AY409" s="26">
        <f>+HLOOKUP(AX409,Sistema_Puntos!$Q$5:$Y$43,'Auxiliar General'!AT$5,FALSE)</f>
        <v>0</v>
      </c>
      <c r="AZ409" s="26" t="str">
        <f>+IF(VLOOKUP($B409,'Lista Puestos Valorados'!$B$11:$BK$510,MATCH('Auxiliar General'!AT$4,'Lista Puestos Valorados'!$B$10:$BK$10,0),0)="","No relevante",VLOOKUP($B409,'Lista Puestos Valorados'!$B$11:$BK$510,MATCH('Auxiliar General'!AT$4,'Lista Puestos Valorados'!$B$10:$BK$10,0),0))</f>
        <v>No relevante</v>
      </c>
      <c r="BA409" s="26">
        <f>+HLOOKUP(AZ409,Sistema_Puntos!$Q$5:$Y$43,'Auxiliar General'!AV$5,FALSE)</f>
        <v>0</v>
      </c>
      <c r="BB409" s="26" t="str">
        <f>+IF(VLOOKUP($B409,'Lista Puestos Valorados'!$B$11:$BK$510,MATCH('Auxiliar General'!AV$4,'Lista Puestos Valorados'!$B$10:$BK$10,0),0)="","No relevante",VLOOKUP($B409,'Lista Puestos Valorados'!$B$11:$BK$510,MATCH('Auxiliar General'!AV$4,'Lista Puestos Valorados'!$B$10:$BK$10,0),0))</f>
        <v>No relevante</v>
      </c>
      <c r="BC409" s="26">
        <f>+HLOOKUP(BB409,Sistema_Puntos!$Q$5:$Y$43,'Auxiliar General'!AX$5,FALSE)</f>
        <v>0</v>
      </c>
      <c r="BD409" s="26" t="str">
        <f>+IF(VLOOKUP($B409,'Lista Puestos Valorados'!$B$11:$BK$510,MATCH('Auxiliar General'!AX$4,'Lista Puestos Valorados'!$B$10:$BK$10,0),0)="","No relevante",VLOOKUP($B409,'Lista Puestos Valorados'!$B$11:$BK$510,MATCH('Auxiliar General'!AX$4,'Lista Puestos Valorados'!$B$10:$BK$10,0),0))</f>
        <v>No relevante</v>
      </c>
      <c r="BE409" s="26">
        <f>+HLOOKUP(BD409,Sistema_Puntos!$Q$5:$Y$43,'Auxiliar General'!AZ$5,FALSE)</f>
        <v>0</v>
      </c>
      <c r="BF409" s="26" t="str">
        <f>+IF(VLOOKUP($B409,'Lista Puestos Valorados'!$B$11:$BK$510,MATCH('Auxiliar General'!AZ$4,'Lista Puestos Valorados'!$B$10:$BK$10,0),0)="","No relevante",VLOOKUP($B409,'Lista Puestos Valorados'!$B$11:$BK$510,MATCH('Auxiliar General'!AZ$4,'Lista Puestos Valorados'!$B$10:$BK$10,0),0))</f>
        <v>No relevante</v>
      </c>
      <c r="BG409" s="26">
        <f>+HLOOKUP(BF409,Sistema_Puntos!$Q$5:$Y$43,'Auxiliar General'!BB$5,FALSE)</f>
        <v>0</v>
      </c>
      <c r="BH409" s="26" t="str">
        <f>+IF(VLOOKUP($B409,'Lista Puestos Valorados'!$B$11:$BK$510,MATCH('Auxiliar General'!BB$4,'Lista Puestos Valorados'!$B$10:$BK$10,0),0)="","No relevante",VLOOKUP($B409,'Lista Puestos Valorados'!$B$11:$BK$510,MATCH('Auxiliar General'!BB$4,'Lista Puestos Valorados'!$B$10:$BK$10,0),0))</f>
        <v>No relevante</v>
      </c>
      <c r="BI409" s="26">
        <f>+HLOOKUP(BH409,Sistema_Puntos!$Q$5:$Y$43,'Auxiliar General'!BD$5,FALSE)</f>
        <v>0</v>
      </c>
      <c r="BJ409" s="26" t="str">
        <f>+IF(VLOOKUP($B409,'Lista Puestos Valorados'!$B$11:$BK$510,MATCH('Auxiliar General'!BD$4,'Lista Puestos Valorados'!$B$10:$BK$10,0),0)="","No relevante",VLOOKUP($B409,'Lista Puestos Valorados'!$B$11:$BK$510,MATCH('Auxiliar General'!BD$4,'Lista Puestos Valorados'!$B$10:$BK$10,0),0))</f>
        <v>No relevante</v>
      </c>
      <c r="BK409" s="26">
        <f>+HLOOKUP(BJ409,Sistema_Puntos!$Q$5:$Y$43,'Auxiliar General'!BF$5,FALSE)</f>
        <v>0</v>
      </c>
      <c r="BL409" s="26" t="str">
        <f>+IF(VLOOKUP($B409,'Lista Puestos Valorados'!$B$11:$BK$510,MATCH('Auxiliar General'!BF$4,'Lista Puestos Valorados'!$B$10:$BK$10,0),0)="","No relevante",VLOOKUP($B409,'Lista Puestos Valorados'!$B$11:$BK$510,MATCH('Auxiliar General'!BF$4,'Lista Puestos Valorados'!$B$10:$BK$10,0),0))</f>
        <v>No relevante</v>
      </c>
      <c r="BM409" s="26">
        <f>+HLOOKUP(BL409,Sistema_Puntos!$Q$5:$Y$43,'Auxiliar General'!BH$5,FALSE)</f>
        <v>0</v>
      </c>
      <c r="BN409" s="26" t="str">
        <f>+IF(VLOOKUP($B409,'Lista Puestos Valorados'!$B$11:$BK$510,MATCH('Auxiliar General'!BH$4,'Lista Puestos Valorados'!$B$10:$BK$10,0),0)="","No relevante",VLOOKUP($B409,'Lista Puestos Valorados'!$B$11:$BK$510,MATCH('Auxiliar General'!BH$4,'Lista Puestos Valorados'!$B$10:$BK$10,0),0))</f>
        <v>No relevante</v>
      </c>
      <c r="BO409" s="26">
        <f>+HLOOKUP(BN409,Sistema_Puntos!$Q$5:$Y$43,'Auxiliar General'!BJ$5,FALSE)</f>
        <v>0</v>
      </c>
      <c r="BP409" s="26" t="str">
        <f>+IF(VLOOKUP($B409,'Lista Puestos Valorados'!$B$11:$BK$510,MATCH('Auxiliar General'!BJ$4,'Lista Puestos Valorados'!$B$10:$BK$10,0),0)="","No relevante",VLOOKUP($B409,'Lista Puestos Valorados'!$B$11:$BK$510,MATCH('Auxiliar General'!BJ$4,'Lista Puestos Valorados'!$B$10:$BK$10,0),0))</f>
        <v>No relevante</v>
      </c>
      <c r="BQ409" s="26">
        <f>+HLOOKUP(BP409,Sistema_Puntos!$Q$5:$Y$43,'Auxiliar General'!BL$5,FALSE)</f>
        <v>0</v>
      </c>
      <c r="BR409" s="26" t="str">
        <f>+IF(VLOOKUP($B409,'Lista Puestos Valorados'!$B$11:$BK$510,MATCH('Auxiliar General'!BL$4,'Lista Puestos Valorados'!$B$10:$BK$10,0),0)="","No relevante",VLOOKUP($B409,'Lista Puestos Valorados'!$B$11:$BK$510,MATCH('Auxiliar General'!BL$4,'Lista Puestos Valorados'!$B$10:$BK$10,0),0))</f>
        <v>No relevante</v>
      </c>
      <c r="BS409" s="26">
        <f>+HLOOKUP(BR409,Sistema_Puntos!$Q$5:$Y$43,'Auxiliar General'!BN$5,FALSE)</f>
        <v>0</v>
      </c>
      <c r="BT409" s="26" t="str">
        <f>+IF(VLOOKUP($B409,'Lista Puestos Valorados'!$B$11:$BK$510,MATCH('Auxiliar General'!BN$4,'Lista Puestos Valorados'!$B$10:$BK$10,0),0)="","No relevante",VLOOKUP($B409,'Lista Puestos Valorados'!$B$11:$BK$510,MATCH('Auxiliar General'!BN$4,'Lista Puestos Valorados'!$B$10:$BK$10,0),0))</f>
        <v>No relevante</v>
      </c>
      <c r="BU409" s="26">
        <f>+HLOOKUP(BT409,Sistema_Puntos!$Q$5:$Y$43,'Auxiliar General'!BP$5,FALSE)</f>
        <v>0</v>
      </c>
      <c r="BV409" s="26" t="str">
        <f>+IF(VLOOKUP($B409,'Lista Puestos Valorados'!$B$11:$BK$510,MATCH('Auxiliar General'!BP$4,'Lista Puestos Valorados'!$B$10:$BK$10,0),0)="","No relevante",VLOOKUP($B409,'Lista Puestos Valorados'!$B$11:$BK$510,MATCH('Auxiliar General'!BP$4,'Lista Puestos Valorados'!$B$10:$BK$10,0),0))</f>
        <v>No relevante</v>
      </c>
      <c r="BW409" s="26">
        <f>+HLOOKUP(BV409,Sistema_Puntos!$Q$5:$Y$43,'Auxiliar General'!BR$5,FALSE)</f>
        <v>0</v>
      </c>
      <c r="BX409" s="26" t="str">
        <f>+IF(VLOOKUP($B409,'Lista Puestos Valorados'!$B$11:$BK$510,MATCH('Auxiliar General'!BR$4,'Lista Puestos Valorados'!$B$10:$BK$10,0),0)="","No relevante",VLOOKUP($B409,'Lista Puestos Valorados'!$B$11:$BK$510,MATCH('Auxiliar General'!BR$4,'Lista Puestos Valorados'!$B$10:$BK$10,0),0))</f>
        <v>No relevante</v>
      </c>
      <c r="BY409" s="26">
        <f>+HLOOKUP(BX409,Sistema_Puntos!$Q$5:$Y$43,'Auxiliar General'!BT$5,FALSE)</f>
        <v>0</v>
      </c>
      <c r="BZ409" s="26" t="str">
        <f>+IF(VLOOKUP($B409,'Lista Puestos Valorados'!$B$11:$BK$510,MATCH('Auxiliar General'!BT$4,'Lista Puestos Valorados'!$B$10:$BK$10,0),0)="","No relevante",VLOOKUP($B409,'Lista Puestos Valorados'!$B$11:$BK$510,MATCH('Auxiliar General'!BT$4,'Lista Puestos Valorados'!$B$10:$BK$10,0),0))</f>
        <v>No relevante</v>
      </c>
      <c r="CA409" s="26">
        <f>+HLOOKUP(BZ409,Sistema_Puntos!$Q$5:$Y$43,'Auxiliar General'!BV$5,FALSE)</f>
        <v>0</v>
      </c>
      <c r="CB409" s="26" t="str">
        <f>+IF(VLOOKUP($B409,'Lista Puestos Valorados'!$B$11:$BK$510,MATCH('Auxiliar General'!BV$4,'Lista Puestos Valorados'!$B$10:$BK$10,0),0)="","No relevante",VLOOKUP($B409,'Lista Puestos Valorados'!$B$11:$BK$510,MATCH('Auxiliar General'!BV$4,'Lista Puestos Valorados'!$B$10:$BK$10,0),0))</f>
        <v>No relevante</v>
      </c>
      <c r="CC409" s="26">
        <f>+HLOOKUP(CB409,Sistema_Puntos!$Q$5:$Y$43,'Auxiliar General'!BX$5,FALSE)</f>
        <v>0</v>
      </c>
      <c r="CD409" s="26" t="str">
        <f>+IF(VLOOKUP($B409,'Lista Puestos Valorados'!$B$11:$BK$510,MATCH('Auxiliar General'!BX$4,'Lista Puestos Valorados'!$B$10:$BK$10,0),0)="","No relevante",VLOOKUP($B409,'Lista Puestos Valorados'!$B$11:$BK$510,MATCH('Auxiliar General'!BX$4,'Lista Puestos Valorados'!$B$10:$BK$10,0),0))</f>
        <v>No relevante</v>
      </c>
      <c r="CE409" s="26">
        <f>+HLOOKUP(CD409,Sistema_Puntos!$Q$5:$Y$43,'Auxiliar General'!BZ$5,FALSE)</f>
        <v>0</v>
      </c>
      <c r="CF409" s="26" t="str">
        <f>+IF(VLOOKUP($B409,'Lista Puestos Valorados'!$B$11:$BK$510,MATCH('Auxiliar General'!BZ$4,'Lista Puestos Valorados'!$B$10:$BK$10,0),0)="","No relevante",VLOOKUP($B409,'Lista Puestos Valorados'!$B$11:$BK$510,MATCH('Auxiliar General'!BZ$4,'Lista Puestos Valorados'!$B$10:$BK$10,0),0))</f>
        <v>No relevante</v>
      </c>
      <c r="CG409" s="26">
        <f>+HLOOKUP(CF409,Sistema_Puntos!$Q$5:$Y$43,'Auxiliar General'!CB$5,FALSE)</f>
        <v>0</v>
      </c>
      <c r="CH409" s="29"/>
      <c r="CI409" s="29"/>
    </row>
    <row r="410" spans="2:87" ht="17.55" customHeight="1">
      <c r="B410" s="26">
        <f>+'Listado de Puestos'!B410</f>
        <v>400</v>
      </c>
      <c r="C410" s="26" t="str">
        <f>+IF('Lista Puestos Valorados'!C410="","",'Lista Puestos Valorados'!C410)</f>
        <v/>
      </c>
      <c r="D410" s="26" t="str">
        <f>+IF('Lista Puestos Valorados'!D410="","",'Lista Puestos Valorados'!D410)</f>
        <v/>
      </c>
      <c r="E410" s="26" t="str">
        <f>+IF('Lista Puestos Valorados'!E410="","",'Lista Puestos Valorados'!E410)</f>
        <v/>
      </c>
      <c r="F410" s="26" t="str">
        <f>+IF('Lista Puestos Valorados'!F410="","",'Lista Puestos Valorados'!F410)</f>
        <v/>
      </c>
      <c r="G410" s="26" t="str">
        <f>+IF('Lista Puestos Valorados'!G410="","",'Lista Puestos Valorados'!G410)</f>
        <v/>
      </c>
      <c r="H410" s="26" t="str">
        <f>+IF('Lista Puestos Valorados'!H410="","",'Lista Puestos Valorados'!H410)</f>
        <v/>
      </c>
      <c r="I410" s="26" t="str">
        <f>+IF('Lista Puestos Valorados'!I410="","",'Lista Puestos Valorados'!I410)</f>
        <v/>
      </c>
      <c r="J410" s="118" t="e">
        <f t="array" ref="J410">+IF(L410="","",_xlfn.IFS(L410&lt;='Cortes de Agrupacion'!$F$15,'Cortes de Agrupacion'!$E$15,'Resultados General'!L410&lt;='Cortes de Agrupacion'!$F$14,'Cortes de Agrupacion'!$E$14,'Resultados General'!L410&lt;='Cortes de Agrupacion'!$F$13,'Cortes de Agrupacion'!$E$13,L410&lt;='Cortes de Agrupacion'!$F$12,'Cortes de Agrupacion'!$E$12,'Resultados General'!L410&lt;='Cortes de Agrupacion'!$F$11,'Cortes de Agrupacion'!$E$11,'Resultados General'!L410&lt;='Cortes de Agrupacion'!$F$10,'Cortes de Agrupacion'!$E$10,'Resultados General'!L410&lt;='Cortes de Agrupacion'!$F$9,'Cortes de Agrupacion'!$E$9,'Resultados General'!L410&lt;='Cortes de Agrupacion'!$F$8,'Cortes de Agrupacion'!$E$8,'Resultados General'!L410&lt;='Cortes de Agrupacion'!$F$7,'Cortes de Agrupacion'!$E$7,'Resultados General'!L410&lt;='Cortes de Agrupacion'!$F$6,'Cortes de Agrupacion'!$E$6))</f>
        <v>#VALUE!</v>
      </c>
      <c r="K410" s="118" t="str">
        <f t="shared" si="12"/>
        <v/>
      </c>
      <c r="L410" s="124" t="e">
        <f>#VALUE!</f>
        <v>#VALUE!</v>
      </c>
      <c r="M410" s="26" t="e">
        <f ca="1">+_xlfn.IFNA(VLOOKUP(C410,'Distribución de puestos'!$B$8:$I$507,8,0),"")</f>
        <v>#NAME?</v>
      </c>
      <c r="N410" s="26" t="str">
        <f>+IF(VLOOKUP($B410,'Lista Puestos Valorados'!$B$11:$BK$510,MATCH('Auxiliar General'!H$4,'Lista Puestos Valorados'!$B$10:$BK$10,0),0)="","No relevante",VLOOKUP($B410,'Lista Puestos Valorados'!$B$11:$BK$510,MATCH('Auxiliar General'!H$4,'Lista Puestos Valorados'!$B$10:$BK$10,0),0))</f>
        <v>No relevante</v>
      </c>
      <c r="O410" s="26">
        <f>+HLOOKUP(N410,Sistema_Puntos!$Q$5:$Y$43,'Auxiliar General'!J$5,FALSE)</f>
        <v>0</v>
      </c>
      <c r="P410" s="26" t="str">
        <f>+IF(VLOOKUP($B410,'Lista Puestos Valorados'!$B$11:$BK$510,MATCH('Auxiliar General'!J$4,'Lista Puestos Valorados'!$B$10:$BK$10,0),0)="","No relevante",VLOOKUP($B410,'Lista Puestos Valorados'!$B$11:$BK$510,MATCH('Auxiliar General'!J$4,'Lista Puestos Valorados'!$B$10:$BK$10,0),0))</f>
        <v>No relevante</v>
      </c>
      <c r="Q410" s="26">
        <f>+HLOOKUP(P410,Sistema_Puntos!$Q$5:$Y$43,'Auxiliar General'!L$5,FALSE)</f>
        <v>0</v>
      </c>
      <c r="R410" s="26" t="str">
        <f>+IF(VLOOKUP($B410,'Lista Puestos Valorados'!$B$11:$BK$510,MATCH('Auxiliar General'!L$4,'Lista Puestos Valorados'!$B$10:$BK$10,0),0)="","No relevante",VLOOKUP($B410,'Lista Puestos Valorados'!$B$11:$BK$510,MATCH('Auxiliar General'!L$4,'Lista Puestos Valorados'!$B$10:$BK$10,0),0))</f>
        <v>No relevante</v>
      </c>
      <c r="S410" s="26">
        <f>+HLOOKUP(R410,Sistema_Puntos!$Q$5:$Y$43,'Auxiliar General'!N$5,FALSE)</f>
        <v>0</v>
      </c>
      <c r="T410" s="26" t="str">
        <f>+IF(VLOOKUP($B410,'Lista Puestos Valorados'!$B$11:$BK$510,MATCH('Auxiliar General'!N$4,'Lista Puestos Valorados'!$B$10:$BK$10,0),0)="","No relevante",VLOOKUP($B410,'Lista Puestos Valorados'!$B$11:$BK$510,MATCH('Auxiliar General'!N$4,'Lista Puestos Valorados'!$B$10:$BK$10,0),0))</f>
        <v>No relevante</v>
      </c>
      <c r="U410" s="26">
        <f>+HLOOKUP(T410,Sistema_Puntos!$Q$5:$Y$43,'Auxiliar General'!P$5,FALSE)</f>
        <v>0</v>
      </c>
      <c r="V410" s="26" t="str">
        <f>+IF(VLOOKUP($B410,'Lista Puestos Valorados'!$B$11:$BK$510,MATCH('Auxiliar General'!P$4,'Lista Puestos Valorados'!$B$10:$BK$10,0),0)="","No relevante",VLOOKUP($B410,'Lista Puestos Valorados'!$B$11:$BK$510,MATCH('Auxiliar General'!P$4,'Lista Puestos Valorados'!$B$10:$BK$10,0),0))</f>
        <v>No relevante</v>
      </c>
      <c r="W410" s="26">
        <f>+HLOOKUP(V410,Sistema_Puntos!$Q$5:$Y$43,'Auxiliar General'!R$5,FALSE)</f>
        <v>0</v>
      </c>
      <c r="X410" s="26" t="str">
        <f>+IF(VLOOKUP($B410,'Lista Puestos Valorados'!$B$11:$BK$510,MATCH('Auxiliar General'!R$4,'Lista Puestos Valorados'!$B$10:$BK$10,0),0)="","No relevante",VLOOKUP($B410,'Lista Puestos Valorados'!$B$11:$BK$510,MATCH('Auxiliar General'!R$4,'Lista Puestos Valorados'!$B$10:$BK$10,0),0))</f>
        <v>No relevante</v>
      </c>
      <c r="Y410" s="26">
        <f>+HLOOKUP(X410,Sistema_Puntos!$Q$5:$Y$43,'Auxiliar General'!T$5,FALSE)</f>
        <v>0</v>
      </c>
      <c r="Z410" s="26" t="str">
        <f>+IF(VLOOKUP($B410,'Lista Puestos Valorados'!$B$11:$BK$510,MATCH('Auxiliar General'!T$4,'Lista Puestos Valorados'!$B$10:$BK$10,0),0)="","No relevante",VLOOKUP($B410,'Lista Puestos Valorados'!$B$11:$BK$510,MATCH('Auxiliar General'!T$4,'Lista Puestos Valorados'!$B$10:$BK$10,0),0))</f>
        <v>No relevante</v>
      </c>
      <c r="AA410" s="26">
        <f>+HLOOKUP(Z410,Sistema_Puntos!$Q$5:$Y$43,'Auxiliar General'!V$5,FALSE)</f>
        <v>0</v>
      </c>
      <c r="AB410" s="26" t="str">
        <f>+IF(VLOOKUP($B410,'Lista Puestos Valorados'!$B$11:$BK$510,MATCH('Auxiliar General'!V$4,'Lista Puestos Valorados'!$B$10:$BK$10,0),0)="","No relevante",VLOOKUP($B410,'Lista Puestos Valorados'!$B$11:$BK$510,MATCH('Auxiliar General'!V$4,'Lista Puestos Valorados'!$B$10:$BK$10,0),0))</f>
        <v>No relevante</v>
      </c>
      <c r="AC410" s="26">
        <f>+HLOOKUP(AB410,Sistema_Puntos!$Q$5:$Y$43,'Auxiliar General'!X$5,FALSE)</f>
        <v>0</v>
      </c>
      <c r="AD410" s="26" t="str">
        <f>+IF(VLOOKUP($B410,'Lista Puestos Valorados'!$B$11:$BK$510,MATCH('Auxiliar General'!X$4,'Lista Puestos Valorados'!$B$10:$BK$10,0),0)="","No relevante",VLOOKUP($B410,'Lista Puestos Valorados'!$B$11:$BK$510,MATCH('Auxiliar General'!X$4,'Lista Puestos Valorados'!$B$10:$BK$10,0),0))</f>
        <v>No relevante</v>
      </c>
      <c r="AE410" s="26">
        <f>+HLOOKUP(AD410,Sistema_Puntos!$Q$5:$Y$43,'Auxiliar General'!Z$5,FALSE)</f>
        <v>0</v>
      </c>
      <c r="AF410" s="26" t="str">
        <f>+IF(VLOOKUP($B410,'Lista Puestos Valorados'!$B$11:$BK$510,MATCH('Auxiliar General'!Z$4,'Lista Puestos Valorados'!$B$10:$BK$10,0),0)="","No relevante",VLOOKUP($B410,'Lista Puestos Valorados'!$B$11:$BK$510,MATCH('Auxiliar General'!Z$4,'Lista Puestos Valorados'!$B$10:$BK$10,0),0))</f>
        <v>No relevante</v>
      </c>
      <c r="AG410" s="26">
        <f>+HLOOKUP(AF410,Sistema_Puntos!$Q$5:$Y$43,'Auxiliar General'!AB$5,FALSE)</f>
        <v>0</v>
      </c>
      <c r="AH410" s="26" t="str">
        <f>+IF(VLOOKUP($B410,'Lista Puestos Valorados'!$B$11:$BK$510,MATCH('Auxiliar General'!AB$4,'Lista Puestos Valorados'!$B$10:$BK$10,0),0)="","No relevante",VLOOKUP($B410,'Lista Puestos Valorados'!$B$11:$BK$510,MATCH('Auxiliar General'!AB$4,'Lista Puestos Valorados'!$B$10:$BK$10,0),0))</f>
        <v>No relevante</v>
      </c>
      <c r="AI410" s="26">
        <f>+HLOOKUP(AH410,Sistema_Puntos!$Q$5:$Y$43,'Auxiliar General'!AD$5,FALSE)</f>
        <v>0</v>
      </c>
      <c r="AJ410" s="26" t="str">
        <f>+IF(VLOOKUP($B410,'Lista Puestos Valorados'!$B$11:$BK$510,MATCH('Auxiliar General'!AD$4,'Lista Puestos Valorados'!$B$10:$BK$10,0),0)="","No relevante",VLOOKUP($B410,'Lista Puestos Valorados'!$B$11:$BK$510,MATCH('Auxiliar General'!AD$4,'Lista Puestos Valorados'!$B$10:$BK$10,0),0))</f>
        <v>No relevante</v>
      </c>
      <c r="AK410" s="26">
        <f>+HLOOKUP(AJ410,Sistema_Puntos!$Q$5:$Y$43,'Auxiliar General'!AF$5,FALSE)</f>
        <v>0</v>
      </c>
      <c r="AL410" s="26" t="str">
        <f>+IF(VLOOKUP($B410,'Lista Puestos Valorados'!$B$11:$BK$510,MATCH('Auxiliar General'!AF$4,'Lista Puestos Valorados'!$B$10:$BK$10,0),0)="","No relevante",VLOOKUP($B410,'Lista Puestos Valorados'!$B$11:$BK$510,MATCH('Auxiliar General'!AF$4,'Lista Puestos Valorados'!$B$10:$BK$10,0),0))</f>
        <v>No relevante</v>
      </c>
      <c r="AM410" s="26">
        <f>+HLOOKUP(AL410,Sistema_Puntos!$Q$5:$Y$43,'Auxiliar General'!AH$5,FALSE)</f>
        <v>0</v>
      </c>
      <c r="AN410" s="26" t="str">
        <f>+IF(VLOOKUP($B410,'Lista Puestos Valorados'!$B$11:$BK$510,MATCH('Auxiliar General'!AH$4,'Lista Puestos Valorados'!$B$10:$BK$10,0),0)="","No relevante",VLOOKUP($B410,'Lista Puestos Valorados'!$B$11:$BK$510,MATCH('Auxiliar General'!AH$4,'Lista Puestos Valorados'!$B$10:$BK$10,0),0))</f>
        <v>No relevante</v>
      </c>
      <c r="AO410" s="26">
        <f>+HLOOKUP(AN410,Sistema_Puntos!$Q$5:$Y$43,'Auxiliar General'!AJ$5,FALSE)</f>
        <v>0</v>
      </c>
      <c r="AP410" s="26" t="str">
        <f>+IF(VLOOKUP($B410,'Lista Puestos Valorados'!$B$11:$BK$510,MATCH('Auxiliar General'!AJ$4,'Lista Puestos Valorados'!$B$10:$BK$10,0),0)="","No relevante",VLOOKUP($B410,'Lista Puestos Valorados'!$B$11:$BK$510,MATCH('Auxiliar General'!AJ$4,'Lista Puestos Valorados'!$B$10:$BK$10,0),0))</f>
        <v>No relevante</v>
      </c>
      <c r="AQ410" s="26">
        <f>+HLOOKUP(AP410,Sistema_Puntos!$Q$5:$Y$43,'Auxiliar General'!AL$5,FALSE)</f>
        <v>0</v>
      </c>
      <c r="AR410" s="26" t="str">
        <f>+IF(VLOOKUP($B410,'Lista Puestos Valorados'!$B$11:$BK$510,MATCH('Auxiliar General'!AL$4,'Lista Puestos Valorados'!$B$10:$BK$10,0),0)="","No relevante",VLOOKUP($B410,'Lista Puestos Valorados'!$B$11:$BK$510,MATCH('Auxiliar General'!AL$4,'Lista Puestos Valorados'!$B$10:$BK$10,0),0))</f>
        <v>No relevante</v>
      </c>
      <c r="AS410" s="26">
        <f>+HLOOKUP(AR410,Sistema_Puntos!$Q$5:$Y$43,'Auxiliar General'!AN$5,FALSE)</f>
        <v>0</v>
      </c>
      <c r="AT410" s="26" t="str">
        <f>+IF(VLOOKUP($B410,'Lista Puestos Valorados'!$B$11:$BK$510,MATCH('Auxiliar General'!AN$4,'Lista Puestos Valorados'!$B$10:$BK$10,0),0)="","No relevante",VLOOKUP($B410,'Lista Puestos Valorados'!$B$11:$BK$510,MATCH('Auxiliar General'!AN$4,'Lista Puestos Valorados'!$B$10:$BK$10,0),0))</f>
        <v>No relevante</v>
      </c>
      <c r="AU410" s="26">
        <f>+HLOOKUP(AT410,Sistema_Puntos!$Q$5:$Y$43,'Auxiliar General'!AP$5,FALSE)</f>
        <v>0</v>
      </c>
      <c r="AV410" s="26" t="str">
        <f>+IF(VLOOKUP($B410,'Lista Puestos Valorados'!$B$11:$BK$510,MATCH('Auxiliar General'!AP$4,'Lista Puestos Valorados'!$B$10:$BK$10,0),0)="","No relevante",VLOOKUP($B410,'Lista Puestos Valorados'!$B$11:$BK$510,MATCH('Auxiliar General'!AP$4,'Lista Puestos Valorados'!$B$10:$BK$10,0),0))</f>
        <v>No relevante</v>
      </c>
      <c r="AW410" s="26">
        <f>+HLOOKUP(AV410,Sistema_Puntos!$Q$5:$Y$43,'Auxiliar General'!AR$5,FALSE)</f>
        <v>0</v>
      </c>
      <c r="AX410" s="26" t="str">
        <f>+IF(VLOOKUP($B410,'Lista Puestos Valorados'!$B$11:$BK$510,MATCH('Auxiliar General'!AR$4,'Lista Puestos Valorados'!$B$10:$BK$10,0),0)="","No relevante",VLOOKUP($B410,'Lista Puestos Valorados'!$B$11:$BK$510,MATCH('Auxiliar General'!AR$4,'Lista Puestos Valorados'!$B$10:$BK$10,0),0))</f>
        <v>No relevante</v>
      </c>
      <c r="AY410" s="26">
        <f>+HLOOKUP(AX410,Sistema_Puntos!$Q$5:$Y$43,'Auxiliar General'!AT$5,FALSE)</f>
        <v>0</v>
      </c>
      <c r="AZ410" s="26" t="str">
        <f>+IF(VLOOKUP($B410,'Lista Puestos Valorados'!$B$11:$BK$510,MATCH('Auxiliar General'!AT$4,'Lista Puestos Valorados'!$B$10:$BK$10,0),0)="","No relevante",VLOOKUP($B410,'Lista Puestos Valorados'!$B$11:$BK$510,MATCH('Auxiliar General'!AT$4,'Lista Puestos Valorados'!$B$10:$BK$10,0),0))</f>
        <v>No relevante</v>
      </c>
      <c r="BA410" s="26">
        <f>+HLOOKUP(AZ410,Sistema_Puntos!$Q$5:$Y$43,'Auxiliar General'!AV$5,FALSE)</f>
        <v>0</v>
      </c>
      <c r="BB410" s="26" t="str">
        <f>+IF(VLOOKUP($B410,'Lista Puestos Valorados'!$B$11:$BK$510,MATCH('Auxiliar General'!AV$4,'Lista Puestos Valorados'!$B$10:$BK$10,0),0)="","No relevante",VLOOKUP($B410,'Lista Puestos Valorados'!$B$11:$BK$510,MATCH('Auxiliar General'!AV$4,'Lista Puestos Valorados'!$B$10:$BK$10,0),0))</f>
        <v>No relevante</v>
      </c>
      <c r="BC410" s="26">
        <f>+HLOOKUP(BB410,Sistema_Puntos!$Q$5:$Y$43,'Auxiliar General'!AX$5,FALSE)</f>
        <v>0</v>
      </c>
      <c r="BD410" s="26" t="str">
        <f>+IF(VLOOKUP($B410,'Lista Puestos Valorados'!$B$11:$BK$510,MATCH('Auxiliar General'!AX$4,'Lista Puestos Valorados'!$B$10:$BK$10,0),0)="","No relevante",VLOOKUP($B410,'Lista Puestos Valorados'!$B$11:$BK$510,MATCH('Auxiliar General'!AX$4,'Lista Puestos Valorados'!$B$10:$BK$10,0),0))</f>
        <v>No relevante</v>
      </c>
      <c r="BE410" s="26">
        <f>+HLOOKUP(BD410,Sistema_Puntos!$Q$5:$Y$43,'Auxiliar General'!AZ$5,FALSE)</f>
        <v>0</v>
      </c>
      <c r="BF410" s="26" t="str">
        <f>+IF(VLOOKUP($B410,'Lista Puestos Valorados'!$B$11:$BK$510,MATCH('Auxiliar General'!AZ$4,'Lista Puestos Valorados'!$B$10:$BK$10,0),0)="","No relevante",VLOOKUP($B410,'Lista Puestos Valorados'!$B$11:$BK$510,MATCH('Auxiliar General'!AZ$4,'Lista Puestos Valorados'!$B$10:$BK$10,0),0))</f>
        <v>No relevante</v>
      </c>
      <c r="BG410" s="26">
        <f>+HLOOKUP(BF410,Sistema_Puntos!$Q$5:$Y$43,'Auxiliar General'!BB$5,FALSE)</f>
        <v>0</v>
      </c>
      <c r="BH410" s="26" t="str">
        <f>+IF(VLOOKUP($B410,'Lista Puestos Valorados'!$B$11:$BK$510,MATCH('Auxiliar General'!BB$4,'Lista Puestos Valorados'!$B$10:$BK$10,0),0)="","No relevante",VLOOKUP($B410,'Lista Puestos Valorados'!$B$11:$BK$510,MATCH('Auxiliar General'!BB$4,'Lista Puestos Valorados'!$B$10:$BK$10,0),0))</f>
        <v>No relevante</v>
      </c>
      <c r="BI410" s="26">
        <f>+HLOOKUP(BH410,Sistema_Puntos!$Q$5:$Y$43,'Auxiliar General'!BD$5,FALSE)</f>
        <v>0</v>
      </c>
      <c r="BJ410" s="26" t="str">
        <f>+IF(VLOOKUP($B410,'Lista Puestos Valorados'!$B$11:$BK$510,MATCH('Auxiliar General'!BD$4,'Lista Puestos Valorados'!$B$10:$BK$10,0),0)="","No relevante",VLOOKUP($B410,'Lista Puestos Valorados'!$B$11:$BK$510,MATCH('Auxiliar General'!BD$4,'Lista Puestos Valorados'!$B$10:$BK$10,0),0))</f>
        <v>No relevante</v>
      </c>
      <c r="BK410" s="26">
        <f>+HLOOKUP(BJ410,Sistema_Puntos!$Q$5:$Y$43,'Auxiliar General'!BF$5,FALSE)</f>
        <v>0</v>
      </c>
      <c r="BL410" s="26" t="str">
        <f>+IF(VLOOKUP($B410,'Lista Puestos Valorados'!$B$11:$BK$510,MATCH('Auxiliar General'!BF$4,'Lista Puestos Valorados'!$B$10:$BK$10,0),0)="","No relevante",VLOOKUP($B410,'Lista Puestos Valorados'!$B$11:$BK$510,MATCH('Auxiliar General'!BF$4,'Lista Puestos Valorados'!$B$10:$BK$10,0),0))</f>
        <v>No relevante</v>
      </c>
      <c r="BM410" s="26">
        <f>+HLOOKUP(BL410,Sistema_Puntos!$Q$5:$Y$43,'Auxiliar General'!BH$5,FALSE)</f>
        <v>0</v>
      </c>
      <c r="BN410" s="26" t="str">
        <f>+IF(VLOOKUP($B410,'Lista Puestos Valorados'!$B$11:$BK$510,MATCH('Auxiliar General'!BH$4,'Lista Puestos Valorados'!$B$10:$BK$10,0),0)="","No relevante",VLOOKUP($B410,'Lista Puestos Valorados'!$B$11:$BK$510,MATCH('Auxiliar General'!BH$4,'Lista Puestos Valorados'!$B$10:$BK$10,0),0))</f>
        <v>No relevante</v>
      </c>
      <c r="BO410" s="26">
        <f>+HLOOKUP(BN410,Sistema_Puntos!$Q$5:$Y$43,'Auxiliar General'!BJ$5,FALSE)</f>
        <v>0</v>
      </c>
      <c r="BP410" s="26" t="str">
        <f>+IF(VLOOKUP($B410,'Lista Puestos Valorados'!$B$11:$BK$510,MATCH('Auxiliar General'!BJ$4,'Lista Puestos Valorados'!$B$10:$BK$10,0),0)="","No relevante",VLOOKUP($B410,'Lista Puestos Valorados'!$B$11:$BK$510,MATCH('Auxiliar General'!BJ$4,'Lista Puestos Valorados'!$B$10:$BK$10,0),0))</f>
        <v>No relevante</v>
      </c>
      <c r="BQ410" s="26">
        <f>+HLOOKUP(BP410,Sistema_Puntos!$Q$5:$Y$43,'Auxiliar General'!BL$5,FALSE)</f>
        <v>0</v>
      </c>
      <c r="BR410" s="26" t="str">
        <f>+IF(VLOOKUP($B410,'Lista Puestos Valorados'!$B$11:$BK$510,MATCH('Auxiliar General'!BL$4,'Lista Puestos Valorados'!$B$10:$BK$10,0),0)="","No relevante",VLOOKUP($B410,'Lista Puestos Valorados'!$B$11:$BK$510,MATCH('Auxiliar General'!BL$4,'Lista Puestos Valorados'!$B$10:$BK$10,0),0))</f>
        <v>No relevante</v>
      </c>
      <c r="BS410" s="26">
        <f>+HLOOKUP(BR410,Sistema_Puntos!$Q$5:$Y$43,'Auxiliar General'!BN$5,FALSE)</f>
        <v>0</v>
      </c>
      <c r="BT410" s="26" t="str">
        <f>+IF(VLOOKUP($B410,'Lista Puestos Valorados'!$B$11:$BK$510,MATCH('Auxiliar General'!BN$4,'Lista Puestos Valorados'!$B$10:$BK$10,0),0)="","No relevante",VLOOKUP($B410,'Lista Puestos Valorados'!$B$11:$BK$510,MATCH('Auxiliar General'!BN$4,'Lista Puestos Valorados'!$B$10:$BK$10,0),0))</f>
        <v>No relevante</v>
      </c>
      <c r="BU410" s="26">
        <f>+HLOOKUP(BT410,Sistema_Puntos!$Q$5:$Y$43,'Auxiliar General'!BP$5,FALSE)</f>
        <v>0</v>
      </c>
      <c r="BV410" s="26" t="str">
        <f>+IF(VLOOKUP($B410,'Lista Puestos Valorados'!$B$11:$BK$510,MATCH('Auxiliar General'!BP$4,'Lista Puestos Valorados'!$B$10:$BK$10,0),0)="","No relevante",VLOOKUP($B410,'Lista Puestos Valorados'!$B$11:$BK$510,MATCH('Auxiliar General'!BP$4,'Lista Puestos Valorados'!$B$10:$BK$10,0),0))</f>
        <v>No relevante</v>
      </c>
      <c r="BW410" s="26">
        <f>+HLOOKUP(BV410,Sistema_Puntos!$Q$5:$Y$43,'Auxiliar General'!BR$5,FALSE)</f>
        <v>0</v>
      </c>
      <c r="BX410" s="26" t="str">
        <f>+IF(VLOOKUP($B410,'Lista Puestos Valorados'!$B$11:$BK$510,MATCH('Auxiliar General'!BR$4,'Lista Puestos Valorados'!$B$10:$BK$10,0),0)="","No relevante",VLOOKUP($B410,'Lista Puestos Valorados'!$B$11:$BK$510,MATCH('Auxiliar General'!BR$4,'Lista Puestos Valorados'!$B$10:$BK$10,0),0))</f>
        <v>No relevante</v>
      </c>
      <c r="BY410" s="26">
        <f>+HLOOKUP(BX410,Sistema_Puntos!$Q$5:$Y$43,'Auxiliar General'!BT$5,FALSE)</f>
        <v>0</v>
      </c>
      <c r="BZ410" s="26" t="str">
        <f>+IF(VLOOKUP($B410,'Lista Puestos Valorados'!$B$11:$BK$510,MATCH('Auxiliar General'!BT$4,'Lista Puestos Valorados'!$B$10:$BK$10,0),0)="","No relevante",VLOOKUP($B410,'Lista Puestos Valorados'!$B$11:$BK$510,MATCH('Auxiliar General'!BT$4,'Lista Puestos Valorados'!$B$10:$BK$10,0),0))</f>
        <v>No relevante</v>
      </c>
      <c r="CA410" s="26">
        <f>+HLOOKUP(BZ410,Sistema_Puntos!$Q$5:$Y$43,'Auxiliar General'!BV$5,FALSE)</f>
        <v>0</v>
      </c>
      <c r="CB410" s="26" t="str">
        <f>+IF(VLOOKUP($B410,'Lista Puestos Valorados'!$B$11:$BK$510,MATCH('Auxiliar General'!BV$4,'Lista Puestos Valorados'!$B$10:$BK$10,0),0)="","No relevante",VLOOKUP($B410,'Lista Puestos Valorados'!$B$11:$BK$510,MATCH('Auxiliar General'!BV$4,'Lista Puestos Valorados'!$B$10:$BK$10,0),0))</f>
        <v>No relevante</v>
      </c>
      <c r="CC410" s="26">
        <f>+HLOOKUP(CB410,Sistema_Puntos!$Q$5:$Y$43,'Auxiliar General'!BX$5,FALSE)</f>
        <v>0</v>
      </c>
      <c r="CD410" s="26" t="str">
        <f>+IF(VLOOKUP($B410,'Lista Puestos Valorados'!$B$11:$BK$510,MATCH('Auxiliar General'!BX$4,'Lista Puestos Valorados'!$B$10:$BK$10,0),0)="","No relevante",VLOOKUP($B410,'Lista Puestos Valorados'!$B$11:$BK$510,MATCH('Auxiliar General'!BX$4,'Lista Puestos Valorados'!$B$10:$BK$10,0),0))</f>
        <v>No relevante</v>
      </c>
      <c r="CE410" s="26">
        <f>+HLOOKUP(CD410,Sistema_Puntos!$Q$5:$Y$43,'Auxiliar General'!BZ$5,FALSE)</f>
        <v>0</v>
      </c>
      <c r="CF410" s="26" t="str">
        <f>+IF(VLOOKUP($B410,'Lista Puestos Valorados'!$B$11:$BK$510,MATCH('Auxiliar General'!BZ$4,'Lista Puestos Valorados'!$B$10:$BK$10,0),0)="","No relevante",VLOOKUP($B410,'Lista Puestos Valorados'!$B$11:$BK$510,MATCH('Auxiliar General'!BZ$4,'Lista Puestos Valorados'!$B$10:$BK$10,0),0))</f>
        <v>No relevante</v>
      </c>
      <c r="CG410" s="26">
        <f>+HLOOKUP(CF410,Sistema_Puntos!$Q$5:$Y$43,'Auxiliar General'!CB$5,FALSE)</f>
        <v>0</v>
      </c>
      <c r="CH410" s="29"/>
      <c r="CI410" s="29"/>
    </row>
    <row r="411" spans="2:87" ht="17.55" customHeight="1">
      <c r="B411" s="26">
        <f>+'Listado de Puestos'!B411</f>
        <v>401</v>
      </c>
      <c r="C411" s="26" t="str">
        <f>+IF('Lista Puestos Valorados'!C411="","",'Lista Puestos Valorados'!C411)</f>
        <v/>
      </c>
      <c r="D411" s="26" t="str">
        <f>+IF('Lista Puestos Valorados'!D411="","",'Lista Puestos Valorados'!D411)</f>
        <v/>
      </c>
      <c r="E411" s="26" t="str">
        <f>+IF('Lista Puestos Valorados'!E411="","",'Lista Puestos Valorados'!E411)</f>
        <v/>
      </c>
      <c r="F411" s="26" t="str">
        <f>+IF('Lista Puestos Valorados'!F411="","",'Lista Puestos Valorados'!F411)</f>
        <v/>
      </c>
      <c r="G411" s="26" t="str">
        <f>+IF('Lista Puestos Valorados'!G411="","",'Lista Puestos Valorados'!G411)</f>
        <v/>
      </c>
      <c r="H411" s="26" t="str">
        <f>+IF('Lista Puestos Valorados'!H411="","",'Lista Puestos Valorados'!H411)</f>
        <v/>
      </c>
      <c r="I411" s="26" t="str">
        <f>+IF('Lista Puestos Valorados'!I411="","",'Lista Puestos Valorados'!I411)</f>
        <v/>
      </c>
      <c r="J411" s="118" t="e">
        <f t="array" ref="J411">+IF(L411="","",_xlfn.IFS(L411&lt;='Cortes de Agrupacion'!$F$15,'Cortes de Agrupacion'!$E$15,'Resultados General'!L411&lt;='Cortes de Agrupacion'!$F$14,'Cortes de Agrupacion'!$E$14,'Resultados General'!L411&lt;='Cortes de Agrupacion'!$F$13,'Cortes de Agrupacion'!$E$13,L411&lt;='Cortes de Agrupacion'!$F$12,'Cortes de Agrupacion'!$E$12,'Resultados General'!L411&lt;='Cortes de Agrupacion'!$F$11,'Cortes de Agrupacion'!$E$11,'Resultados General'!L411&lt;='Cortes de Agrupacion'!$F$10,'Cortes de Agrupacion'!$E$10,'Resultados General'!L411&lt;='Cortes de Agrupacion'!$F$9,'Cortes de Agrupacion'!$E$9,'Resultados General'!L411&lt;='Cortes de Agrupacion'!$F$8,'Cortes de Agrupacion'!$E$8,'Resultados General'!L411&lt;='Cortes de Agrupacion'!$F$7,'Cortes de Agrupacion'!$E$7,'Resultados General'!L411&lt;='Cortes de Agrupacion'!$F$6,'Cortes de Agrupacion'!$E$6))</f>
        <v>#VALUE!</v>
      </c>
      <c r="K411" s="118" t="str">
        <f t="shared" si="12"/>
        <v/>
      </c>
      <c r="L411" s="124" t="e">
        <f>#VALUE!</f>
        <v>#VALUE!</v>
      </c>
      <c r="M411" s="26" t="e">
        <f ca="1">+_xlfn.IFNA(VLOOKUP(C411,'Distribución de puestos'!$B$8:$I$507,8,0),"")</f>
        <v>#NAME?</v>
      </c>
      <c r="N411" s="26" t="str">
        <f>+IF(VLOOKUP($B411,'Lista Puestos Valorados'!$B$11:$BK$510,MATCH('Auxiliar General'!H$4,'Lista Puestos Valorados'!$B$10:$BK$10,0),0)="","No relevante",VLOOKUP($B411,'Lista Puestos Valorados'!$B$11:$BK$510,MATCH('Auxiliar General'!H$4,'Lista Puestos Valorados'!$B$10:$BK$10,0),0))</f>
        <v>No relevante</v>
      </c>
      <c r="O411" s="26">
        <f>+HLOOKUP(N411,Sistema_Puntos!$Q$5:$Y$43,'Auxiliar General'!J$5,FALSE)</f>
        <v>0</v>
      </c>
      <c r="P411" s="26" t="str">
        <f>+IF(VLOOKUP($B411,'Lista Puestos Valorados'!$B$11:$BK$510,MATCH('Auxiliar General'!J$4,'Lista Puestos Valorados'!$B$10:$BK$10,0),0)="","No relevante",VLOOKUP($B411,'Lista Puestos Valorados'!$B$11:$BK$510,MATCH('Auxiliar General'!J$4,'Lista Puestos Valorados'!$B$10:$BK$10,0),0))</f>
        <v>No relevante</v>
      </c>
      <c r="Q411" s="26">
        <f>+HLOOKUP(P411,Sistema_Puntos!$Q$5:$Y$43,'Auxiliar General'!L$5,FALSE)</f>
        <v>0</v>
      </c>
      <c r="R411" s="26" t="str">
        <f>+IF(VLOOKUP($B411,'Lista Puestos Valorados'!$B$11:$BK$510,MATCH('Auxiliar General'!L$4,'Lista Puestos Valorados'!$B$10:$BK$10,0),0)="","No relevante",VLOOKUP($B411,'Lista Puestos Valorados'!$B$11:$BK$510,MATCH('Auxiliar General'!L$4,'Lista Puestos Valorados'!$B$10:$BK$10,0),0))</f>
        <v>No relevante</v>
      </c>
      <c r="S411" s="26">
        <f>+HLOOKUP(R411,Sistema_Puntos!$Q$5:$Y$43,'Auxiliar General'!N$5,FALSE)</f>
        <v>0</v>
      </c>
      <c r="T411" s="26" t="str">
        <f>+IF(VLOOKUP($B411,'Lista Puestos Valorados'!$B$11:$BK$510,MATCH('Auxiliar General'!N$4,'Lista Puestos Valorados'!$B$10:$BK$10,0),0)="","No relevante",VLOOKUP($B411,'Lista Puestos Valorados'!$B$11:$BK$510,MATCH('Auxiliar General'!N$4,'Lista Puestos Valorados'!$B$10:$BK$10,0),0))</f>
        <v>No relevante</v>
      </c>
      <c r="U411" s="26">
        <f>+HLOOKUP(T411,Sistema_Puntos!$Q$5:$Y$43,'Auxiliar General'!P$5,FALSE)</f>
        <v>0</v>
      </c>
      <c r="V411" s="26" t="str">
        <f>+IF(VLOOKUP($B411,'Lista Puestos Valorados'!$B$11:$BK$510,MATCH('Auxiliar General'!P$4,'Lista Puestos Valorados'!$B$10:$BK$10,0),0)="","No relevante",VLOOKUP($B411,'Lista Puestos Valorados'!$B$11:$BK$510,MATCH('Auxiliar General'!P$4,'Lista Puestos Valorados'!$B$10:$BK$10,0),0))</f>
        <v>No relevante</v>
      </c>
      <c r="W411" s="26">
        <f>+HLOOKUP(V411,Sistema_Puntos!$Q$5:$Y$43,'Auxiliar General'!R$5,FALSE)</f>
        <v>0</v>
      </c>
      <c r="X411" s="26" t="str">
        <f>+IF(VLOOKUP($B411,'Lista Puestos Valorados'!$B$11:$BK$510,MATCH('Auxiliar General'!R$4,'Lista Puestos Valorados'!$B$10:$BK$10,0),0)="","No relevante",VLOOKUP($B411,'Lista Puestos Valorados'!$B$11:$BK$510,MATCH('Auxiliar General'!R$4,'Lista Puestos Valorados'!$B$10:$BK$10,0),0))</f>
        <v>No relevante</v>
      </c>
      <c r="Y411" s="26">
        <f>+HLOOKUP(X411,Sistema_Puntos!$Q$5:$Y$43,'Auxiliar General'!T$5,FALSE)</f>
        <v>0</v>
      </c>
      <c r="Z411" s="26" t="str">
        <f>+IF(VLOOKUP($B411,'Lista Puestos Valorados'!$B$11:$BK$510,MATCH('Auxiliar General'!T$4,'Lista Puestos Valorados'!$B$10:$BK$10,0),0)="","No relevante",VLOOKUP($B411,'Lista Puestos Valorados'!$B$11:$BK$510,MATCH('Auxiliar General'!T$4,'Lista Puestos Valorados'!$B$10:$BK$10,0),0))</f>
        <v>No relevante</v>
      </c>
      <c r="AA411" s="26">
        <f>+HLOOKUP(Z411,Sistema_Puntos!$Q$5:$Y$43,'Auxiliar General'!V$5,FALSE)</f>
        <v>0</v>
      </c>
      <c r="AB411" s="26" t="str">
        <f>+IF(VLOOKUP($B411,'Lista Puestos Valorados'!$B$11:$BK$510,MATCH('Auxiliar General'!V$4,'Lista Puestos Valorados'!$B$10:$BK$10,0),0)="","No relevante",VLOOKUP($B411,'Lista Puestos Valorados'!$B$11:$BK$510,MATCH('Auxiliar General'!V$4,'Lista Puestos Valorados'!$B$10:$BK$10,0),0))</f>
        <v>No relevante</v>
      </c>
      <c r="AC411" s="26">
        <f>+HLOOKUP(AB411,Sistema_Puntos!$Q$5:$Y$43,'Auxiliar General'!X$5,FALSE)</f>
        <v>0</v>
      </c>
      <c r="AD411" s="26" t="str">
        <f>+IF(VLOOKUP($B411,'Lista Puestos Valorados'!$B$11:$BK$510,MATCH('Auxiliar General'!X$4,'Lista Puestos Valorados'!$B$10:$BK$10,0),0)="","No relevante",VLOOKUP($B411,'Lista Puestos Valorados'!$B$11:$BK$510,MATCH('Auxiliar General'!X$4,'Lista Puestos Valorados'!$B$10:$BK$10,0),0))</f>
        <v>No relevante</v>
      </c>
      <c r="AE411" s="26">
        <f>+HLOOKUP(AD411,Sistema_Puntos!$Q$5:$Y$43,'Auxiliar General'!Z$5,FALSE)</f>
        <v>0</v>
      </c>
      <c r="AF411" s="26" t="str">
        <f>+IF(VLOOKUP($B411,'Lista Puestos Valorados'!$B$11:$BK$510,MATCH('Auxiliar General'!Z$4,'Lista Puestos Valorados'!$B$10:$BK$10,0),0)="","No relevante",VLOOKUP($B411,'Lista Puestos Valorados'!$B$11:$BK$510,MATCH('Auxiliar General'!Z$4,'Lista Puestos Valorados'!$B$10:$BK$10,0),0))</f>
        <v>No relevante</v>
      </c>
      <c r="AG411" s="26">
        <f>+HLOOKUP(AF411,Sistema_Puntos!$Q$5:$Y$43,'Auxiliar General'!AB$5,FALSE)</f>
        <v>0</v>
      </c>
      <c r="AH411" s="26" t="str">
        <f>+IF(VLOOKUP($B411,'Lista Puestos Valorados'!$B$11:$BK$510,MATCH('Auxiliar General'!AB$4,'Lista Puestos Valorados'!$B$10:$BK$10,0),0)="","No relevante",VLOOKUP($B411,'Lista Puestos Valorados'!$B$11:$BK$510,MATCH('Auxiliar General'!AB$4,'Lista Puestos Valorados'!$B$10:$BK$10,0),0))</f>
        <v>No relevante</v>
      </c>
      <c r="AI411" s="26">
        <f>+HLOOKUP(AH411,Sistema_Puntos!$Q$5:$Y$43,'Auxiliar General'!AD$5,FALSE)</f>
        <v>0</v>
      </c>
      <c r="AJ411" s="26" t="str">
        <f>+IF(VLOOKUP($B411,'Lista Puestos Valorados'!$B$11:$BK$510,MATCH('Auxiliar General'!AD$4,'Lista Puestos Valorados'!$B$10:$BK$10,0),0)="","No relevante",VLOOKUP($B411,'Lista Puestos Valorados'!$B$11:$BK$510,MATCH('Auxiliar General'!AD$4,'Lista Puestos Valorados'!$B$10:$BK$10,0),0))</f>
        <v>No relevante</v>
      </c>
      <c r="AK411" s="26">
        <f>+HLOOKUP(AJ411,Sistema_Puntos!$Q$5:$Y$43,'Auxiliar General'!AF$5,FALSE)</f>
        <v>0</v>
      </c>
      <c r="AL411" s="26" t="str">
        <f>+IF(VLOOKUP($B411,'Lista Puestos Valorados'!$B$11:$BK$510,MATCH('Auxiliar General'!AF$4,'Lista Puestos Valorados'!$B$10:$BK$10,0),0)="","No relevante",VLOOKUP($B411,'Lista Puestos Valorados'!$B$11:$BK$510,MATCH('Auxiliar General'!AF$4,'Lista Puestos Valorados'!$B$10:$BK$10,0),0))</f>
        <v>No relevante</v>
      </c>
      <c r="AM411" s="26">
        <f>+HLOOKUP(AL411,Sistema_Puntos!$Q$5:$Y$43,'Auxiliar General'!AH$5,FALSE)</f>
        <v>0</v>
      </c>
      <c r="AN411" s="26" t="str">
        <f>+IF(VLOOKUP($B411,'Lista Puestos Valorados'!$B$11:$BK$510,MATCH('Auxiliar General'!AH$4,'Lista Puestos Valorados'!$B$10:$BK$10,0),0)="","No relevante",VLOOKUP($B411,'Lista Puestos Valorados'!$B$11:$BK$510,MATCH('Auxiliar General'!AH$4,'Lista Puestos Valorados'!$B$10:$BK$10,0),0))</f>
        <v>No relevante</v>
      </c>
      <c r="AO411" s="26">
        <f>+HLOOKUP(AN411,Sistema_Puntos!$Q$5:$Y$43,'Auxiliar General'!AJ$5,FALSE)</f>
        <v>0</v>
      </c>
      <c r="AP411" s="26" t="str">
        <f>+IF(VLOOKUP($B411,'Lista Puestos Valorados'!$B$11:$BK$510,MATCH('Auxiliar General'!AJ$4,'Lista Puestos Valorados'!$B$10:$BK$10,0),0)="","No relevante",VLOOKUP($B411,'Lista Puestos Valorados'!$B$11:$BK$510,MATCH('Auxiliar General'!AJ$4,'Lista Puestos Valorados'!$B$10:$BK$10,0),0))</f>
        <v>No relevante</v>
      </c>
      <c r="AQ411" s="26">
        <f>+HLOOKUP(AP411,Sistema_Puntos!$Q$5:$Y$43,'Auxiliar General'!AL$5,FALSE)</f>
        <v>0</v>
      </c>
      <c r="AR411" s="26" t="str">
        <f>+IF(VLOOKUP($B411,'Lista Puestos Valorados'!$B$11:$BK$510,MATCH('Auxiliar General'!AL$4,'Lista Puestos Valorados'!$B$10:$BK$10,0),0)="","No relevante",VLOOKUP($B411,'Lista Puestos Valorados'!$B$11:$BK$510,MATCH('Auxiliar General'!AL$4,'Lista Puestos Valorados'!$B$10:$BK$10,0),0))</f>
        <v>No relevante</v>
      </c>
      <c r="AS411" s="26">
        <f>+HLOOKUP(AR411,Sistema_Puntos!$Q$5:$Y$43,'Auxiliar General'!AN$5,FALSE)</f>
        <v>0</v>
      </c>
      <c r="AT411" s="26" t="str">
        <f>+IF(VLOOKUP($B411,'Lista Puestos Valorados'!$B$11:$BK$510,MATCH('Auxiliar General'!AN$4,'Lista Puestos Valorados'!$B$10:$BK$10,0),0)="","No relevante",VLOOKUP($B411,'Lista Puestos Valorados'!$B$11:$BK$510,MATCH('Auxiliar General'!AN$4,'Lista Puestos Valorados'!$B$10:$BK$10,0),0))</f>
        <v>No relevante</v>
      </c>
      <c r="AU411" s="26">
        <f>+HLOOKUP(AT411,Sistema_Puntos!$Q$5:$Y$43,'Auxiliar General'!AP$5,FALSE)</f>
        <v>0</v>
      </c>
      <c r="AV411" s="26" t="str">
        <f>+IF(VLOOKUP($B411,'Lista Puestos Valorados'!$B$11:$BK$510,MATCH('Auxiliar General'!AP$4,'Lista Puestos Valorados'!$B$10:$BK$10,0),0)="","No relevante",VLOOKUP($B411,'Lista Puestos Valorados'!$B$11:$BK$510,MATCH('Auxiliar General'!AP$4,'Lista Puestos Valorados'!$B$10:$BK$10,0),0))</f>
        <v>No relevante</v>
      </c>
      <c r="AW411" s="26">
        <f>+HLOOKUP(AV411,Sistema_Puntos!$Q$5:$Y$43,'Auxiliar General'!AR$5,FALSE)</f>
        <v>0</v>
      </c>
      <c r="AX411" s="26" t="str">
        <f>+IF(VLOOKUP($B411,'Lista Puestos Valorados'!$B$11:$BK$510,MATCH('Auxiliar General'!AR$4,'Lista Puestos Valorados'!$B$10:$BK$10,0),0)="","No relevante",VLOOKUP($B411,'Lista Puestos Valorados'!$B$11:$BK$510,MATCH('Auxiliar General'!AR$4,'Lista Puestos Valorados'!$B$10:$BK$10,0),0))</f>
        <v>No relevante</v>
      </c>
      <c r="AY411" s="26">
        <f>+HLOOKUP(AX411,Sistema_Puntos!$Q$5:$Y$43,'Auxiliar General'!AT$5,FALSE)</f>
        <v>0</v>
      </c>
      <c r="AZ411" s="26" t="str">
        <f>+IF(VLOOKUP($B411,'Lista Puestos Valorados'!$B$11:$BK$510,MATCH('Auxiliar General'!AT$4,'Lista Puestos Valorados'!$B$10:$BK$10,0),0)="","No relevante",VLOOKUP($B411,'Lista Puestos Valorados'!$B$11:$BK$510,MATCH('Auxiliar General'!AT$4,'Lista Puestos Valorados'!$B$10:$BK$10,0),0))</f>
        <v>No relevante</v>
      </c>
      <c r="BA411" s="26">
        <f>+HLOOKUP(AZ411,Sistema_Puntos!$Q$5:$Y$43,'Auxiliar General'!AV$5,FALSE)</f>
        <v>0</v>
      </c>
      <c r="BB411" s="26" t="str">
        <f>+IF(VLOOKUP($B411,'Lista Puestos Valorados'!$B$11:$BK$510,MATCH('Auxiliar General'!AV$4,'Lista Puestos Valorados'!$B$10:$BK$10,0),0)="","No relevante",VLOOKUP($B411,'Lista Puestos Valorados'!$B$11:$BK$510,MATCH('Auxiliar General'!AV$4,'Lista Puestos Valorados'!$B$10:$BK$10,0),0))</f>
        <v>No relevante</v>
      </c>
      <c r="BC411" s="26">
        <f>+HLOOKUP(BB411,Sistema_Puntos!$Q$5:$Y$43,'Auxiliar General'!AX$5,FALSE)</f>
        <v>0</v>
      </c>
      <c r="BD411" s="26" t="str">
        <f>+IF(VLOOKUP($B411,'Lista Puestos Valorados'!$B$11:$BK$510,MATCH('Auxiliar General'!AX$4,'Lista Puestos Valorados'!$B$10:$BK$10,0),0)="","No relevante",VLOOKUP($B411,'Lista Puestos Valorados'!$B$11:$BK$510,MATCH('Auxiliar General'!AX$4,'Lista Puestos Valorados'!$B$10:$BK$10,0),0))</f>
        <v>No relevante</v>
      </c>
      <c r="BE411" s="26">
        <f>+HLOOKUP(BD411,Sistema_Puntos!$Q$5:$Y$43,'Auxiliar General'!AZ$5,FALSE)</f>
        <v>0</v>
      </c>
      <c r="BF411" s="26" t="str">
        <f>+IF(VLOOKUP($B411,'Lista Puestos Valorados'!$B$11:$BK$510,MATCH('Auxiliar General'!AZ$4,'Lista Puestos Valorados'!$B$10:$BK$10,0),0)="","No relevante",VLOOKUP($B411,'Lista Puestos Valorados'!$B$11:$BK$510,MATCH('Auxiliar General'!AZ$4,'Lista Puestos Valorados'!$B$10:$BK$10,0),0))</f>
        <v>No relevante</v>
      </c>
      <c r="BG411" s="26">
        <f>+HLOOKUP(BF411,Sistema_Puntos!$Q$5:$Y$43,'Auxiliar General'!BB$5,FALSE)</f>
        <v>0</v>
      </c>
      <c r="BH411" s="26" t="str">
        <f>+IF(VLOOKUP($B411,'Lista Puestos Valorados'!$B$11:$BK$510,MATCH('Auxiliar General'!BB$4,'Lista Puestos Valorados'!$B$10:$BK$10,0),0)="","No relevante",VLOOKUP($B411,'Lista Puestos Valorados'!$B$11:$BK$510,MATCH('Auxiliar General'!BB$4,'Lista Puestos Valorados'!$B$10:$BK$10,0),0))</f>
        <v>No relevante</v>
      </c>
      <c r="BI411" s="26">
        <f>+HLOOKUP(BH411,Sistema_Puntos!$Q$5:$Y$43,'Auxiliar General'!BD$5,FALSE)</f>
        <v>0</v>
      </c>
      <c r="BJ411" s="26" t="str">
        <f>+IF(VLOOKUP($B411,'Lista Puestos Valorados'!$B$11:$BK$510,MATCH('Auxiliar General'!BD$4,'Lista Puestos Valorados'!$B$10:$BK$10,0),0)="","No relevante",VLOOKUP($B411,'Lista Puestos Valorados'!$B$11:$BK$510,MATCH('Auxiliar General'!BD$4,'Lista Puestos Valorados'!$B$10:$BK$10,0),0))</f>
        <v>No relevante</v>
      </c>
      <c r="BK411" s="26">
        <f>+HLOOKUP(BJ411,Sistema_Puntos!$Q$5:$Y$43,'Auxiliar General'!BF$5,FALSE)</f>
        <v>0</v>
      </c>
      <c r="BL411" s="26" t="str">
        <f>+IF(VLOOKUP($B411,'Lista Puestos Valorados'!$B$11:$BK$510,MATCH('Auxiliar General'!BF$4,'Lista Puestos Valorados'!$B$10:$BK$10,0),0)="","No relevante",VLOOKUP($B411,'Lista Puestos Valorados'!$B$11:$BK$510,MATCH('Auxiliar General'!BF$4,'Lista Puestos Valorados'!$B$10:$BK$10,0),0))</f>
        <v>No relevante</v>
      </c>
      <c r="BM411" s="26">
        <f>+HLOOKUP(BL411,Sistema_Puntos!$Q$5:$Y$43,'Auxiliar General'!BH$5,FALSE)</f>
        <v>0</v>
      </c>
      <c r="BN411" s="26" t="str">
        <f>+IF(VLOOKUP($B411,'Lista Puestos Valorados'!$B$11:$BK$510,MATCH('Auxiliar General'!BH$4,'Lista Puestos Valorados'!$B$10:$BK$10,0),0)="","No relevante",VLOOKUP($B411,'Lista Puestos Valorados'!$B$11:$BK$510,MATCH('Auxiliar General'!BH$4,'Lista Puestos Valorados'!$B$10:$BK$10,0),0))</f>
        <v>No relevante</v>
      </c>
      <c r="BO411" s="26">
        <f>+HLOOKUP(BN411,Sistema_Puntos!$Q$5:$Y$43,'Auxiliar General'!BJ$5,FALSE)</f>
        <v>0</v>
      </c>
      <c r="BP411" s="26" t="str">
        <f>+IF(VLOOKUP($B411,'Lista Puestos Valorados'!$B$11:$BK$510,MATCH('Auxiliar General'!BJ$4,'Lista Puestos Valorados'!$B$10:$BK$10,0),0)="","No relevante",VLOOKUP($B411,'Lista Puestos Valorados'!$B$11:$BK$510,MATCH('Auxiliar General'!BJ$4,'Lista Puestos Valorados'!$B$10:$BK$10,0),0))</f>
        <v>No relevante</v>
      </c>
      <c r="BQ411" s="26">
        <f>+HLOOKUP(BP411,Sistema_Puntos!$Q$5:$Y$43,'Auxiliar General'!BL$5,FALSE)</f>
        <v>0</v>
      </c>
      <c r="BR411" s="26" t="str">
        <f>+IF(VLOOKUP($B411,'Lista Puestos Valorados'!$B$11:$BK$510,MATCH('Auxiliar General'!BL$4,'Lista Puestos Valorados'!$B$10:$BK$10,0),0)="","No relevante",VLOOKUP($B411,'Lista Puestos Valorados'!$B$11:$BK$510,MATCH('Auxiliar General'!BL$4,'Lista Puestos Valorados'!$B$10:$BK$10,0),0))</f>
        <v>No relevante</v>
      </c>
      <c r="BS411" s="26">
        <f>+HLOOKUP(BR411,Sistema_Puntos!$Q$5:$Y$43,'Auxiliar General'!BN$5,FALSE)</f>
        <v>0</v>
      </c>
      <c r="BT411" s="26" t="str">
        <f>+IF(VLOOKUP($B411,'Lista Puestos Valorados'!$B$11:$BK$510,MATCH('Auxiliar General'!BN$4,'Lista Puestos Valorados'!$B$10:$BK$10,0),0)="","No relevante",VLOOKUP($B411,'Lista Puestos Valorados'!$B$11:$BK$510,MATCH('Auxiliar General'!BN$4,'Lista Puestos Valorados'!$B$10:$BK$10,0),0))</f>
        <v>No relevante</v>
      </c>
      <c r="BU411" s="26">
        <f>+HLOOKUP(BT411,Sistema_Puntos!$Q$5:$Y$43,'Auxiliar General'!BP$5,FALSE)</f>
        <v>0</v>
      </c>
      <c r="BV411" s="26" t="str">
        <f>+IF(VLOOKUP($B411,'Lista Puestos Valorados'!$B$11:$BK$510,MATCH('Auxiliar General'!BP$4,'Lista Puestos Valorados'!$B$10:$BK$10,0),0)="","No relevante",VLOOKUP($B411,'Lista Puestos Valorados'!$B$11:$BK$510,MATCH('Auxiliar General'!BP$4,'Lista Puestos Valorados'!$B$10:$BK$10,0),0))</f>
        <v>No relevante</v>
      </c>
      <c r="BW411" s="26">
        <f>+HLOOKUP(BV411,Sistema_Puntos!$Q$5:$Y$43,'Auxiliar General'!BR$5,FALSE)</f>
        <v>0</v>
      </c>
      <c r="BX411" s="26" t="str">
        <f>+IF(VLOOKUP($B411,'Lista Puestos Valorados'!$B$11:$BK$510,MATCH('Auxiliar General'!BR$4,'Lista Puestos Valorados'!$B$10:$BK$10,0),0)="","No relevante",VLOOKUP($B411,'Lista Puestos Valorados'!$B$11:$BK$510,MATCH('Auxiliar General'!BR$4,'Lista Puestos Valorados'!$B$10:$BK$10,0),0))</f>
        <v>No relevante</v>
      </c>
      <c r="BY411" s="26">
        <f>+HLOOKUP(BX411,Sistema_Puntos!$Q$5:$Y$43,'Auxiliar General'!BT$5,FALSE)</f>
        <v>0</v>
      </c>
      <c r="BZ411" s="26" t="str">
        <f>+IF(VLOOKUP($B411,'Lista Puestos Valorados'!$B$11:$BK$510,MATCH('Auxiliar General'!BT$4,'Lista Puestos Valorados'!$B$10:$BK$10,0),0)="","No relevante",VLOOKUP($B411,'Lista Puestos Valorados'!$B$11:$BK$510,MATCH('Auxiliar General'!BT$4,'Lista Puestos Valorados'!$B$10:$BK$10,0),0))</f>
        <v>No relevante</v>
      </c>
      <c r="CA411" s="26">
        <f>+HLOOKUP(BZ411,Sistema_Puntos!$Q$5:$Y$43,'Auxiliar General'!BV$5,FALSE)</f>
        <v>0</v>
      </c>
      <c r="CB411" s="26" t="str">
        <f>+IF(VLOOKUP($B411,'Lista Puestos Valorados'!$B$11:$BK$510,MATCH('Auxiliar General'!BV$4,'Lista Puestos Valorados'!$B$10:$BK$10,0),0)="","No relevante",VLOOKUP($B411,'Lista Puestos Valorados'!$B$11:$BK$510,MATCH('Auxiliar General'!BV$4,'Lista Puestos Valorados'!$B$10:$BK$10,0),0))</f>
        <v>No relevante</v>
      </c>
      <c r="CC411" s="26">
        <f>+HLOOKUP(CB411,Sistema_Puntos!$Q$5:$Y$43,'Auxiliar General'!BX$5,FALSE)</f>
        <v>0</v>
      </c>
      <c r="CD411" s="26" t="str">
        <f>+IF(VLOOKUP($B411,'Lista Puestos Valorados'!$B$11:$BK$510,MATCH('Auxiliar General'!BX$4,'Lista Puestos Valorados'!$B$10:$BK$10,0),0)="","No relevante",VLOOKUP($B411,'Lista Puestos Valorados'!$B$11:$BK$510,MATCH('Auxiliar General'!BX$4,'Lista Puestos Valorados'!$B$10:$BK$10,0),0))</f>
        <v>No relevante</v>
      </c>
      <c r="CE411" s="26">
        <f>+HLOOKUP(CD411,Sistema_Puntos!$Q$5:$Y$43,'Auxiliar General'!BZ$5,FALSE)</f>
        <v>0</v>
      </c>
      <c r="CF411" s="26" t="str">
        <f>+IF(VLOOKUP($B411,'Lista Puestos Valorados'!$B$11:$BK$510,MATCH('Auxiliar General'!BZ$4,'Lista Puestos Valorados'!$B$10:$BK$10,0),0)="","No relevante",VLOOKUP($B411,'Lista Puestos Valorados'!$B$11:$BK$510,MATCH('Auxiliar General'!BZ$4,'Lista Puestos Valorados'!$B$10:$BK$10,0),0))</f>
        <v>No relevante</v>
      </c>
      <c r="CG411" s="26">
        <f>+HLOOKUP(CF411,Sistema_Puntos!$Q$5:$Y$43,'Auxiliar General'!CB$5,FALSE)</f>
        <v>0</v>
      </c>
      <c r="CH411" s="29"/>
      <c r="CI411" s="29"/>
    </row>
    <row r="412" spans="2:87" ht="17.55" customHeight="1">
      <c r="B412" s="26">
        <f>+'Listado de Puestos'!B412</f>
        <v>402</v>
      </c>
      <c r="C412" s="26" t="str">
        <f>+IF('Lista Puestos Valorados'!C412="","",'Lista Puestos Valorados'!C412)</f>
        <v/>
      </c>
      <c r="D412" s="26" t="str">
        <f>+IF('Lista Puestos Valorados'!D412="","",'Lista Puestos Valorados'!D412)</f>
        <v/>
      </c>
      <c r="E412" s="26" t="str">
        <f>+IF('Lista Puestos Valorados'!E412="","",'Lista Puestos Valorados'!E412)</f>
        <v/>
      </c>
      <c r="F412" s="26" t="str">
        <f>+IF('Lista Puestos Valorados'!F412="","",'Lista Puestos Valorados'!F412)</f>
        <v/>
      </c>
      <c r="G412" s="26" t="str">
        <f>+IF('Lista Puestos Valorados'!G412="","",'Lista Puestos Valorados'!G412)</f>
        <v/>
      </c>
      <c r="H412" s="26" t="str">
        <f>+IF('Lista Puestos Valorados'!H412="","",'Lista Puestos Valorados'!H412)</f>
        <v/>
      </c>
      <c r="I412" s="26" t="str">
        <f>+IF('Lista Puestos Valorados'!I412="","",'Lista Puestos Valorados'!I412)</f>
        <v/>
      </c>
      <c r="J412" s="118" t="e">
        <f t="array" ref="J412">+IF(L412="","",_xlfn.IFS(L412&lt;='Cortes de Agrupacion'!$F$15,'Cortes de Agrupacion'!$E$15,'Resultados General'!L412&lt;='Cortes de Agrupacion'!$F$14,'Cortes de Agrupacion'!$E$14,'Resultados General'!L412&lt;='Cortes de Agrupacion'!$F$13,'Cortes de Agrupacion'!$E$13,L412&lt;='Cortes de Agrupacion'!$F$12,'Cortes de Agrupacion'!$E$12,'Resultados General'!L412&lt;='Cortes de Agrupacion'!$F$11,'Cortes de Agrupacion'!$E$11,'Resultados General'!L412&lt;='Cortes de Agrupacion'!$F$10,'Cortes de Agrupacion'!$E$10,'Resultados General'!L412&lt;='Cortes de Agrupacion'!$F$9,'Cortes de Agrupacion'!$E$9,'Resultados General'!L412&lt;='Cortes de Agrupacion'!$F$8,'Cortes de Agrupacion'!$E$8,'Resultados General'!L412&lt;='Cortes de Agrupacion'!$F$7,'Cortes de Agrupacion'!$E$7,'Resultados General'!L412&lt;='Cortes de Agrupacion'!$F$6,'Cortes de Agrupacion'!$E$6))</f>
        <v>#VALUE!</v>
      </c>
      <c r="K412" s="118" t="str">
        <f t="shared" si="12"/>
        <v/>
      </c>
      <c r="L412" s="124" t="e">
        <f>#VALUE!</f>
        <v>#VALUE!</v>
      </c>
      <c r="M412" s="26" t="e">
        <f ca="1">+_xlfn.IFNA(VLOOKUP(C412,'Distribución de puestos'!$B$8:$I$507,8,0),"")</f>
        <v>#NAME?</v>
      </c>
      <c r="N412" s="26" t="str">
        <f>+IF(VLOOKUP($B412,'Lista Puestos Valorados'!$B$11:$BK$510,MATCH('Auxiliar General'!H$4,'Lista Puestos Valorados'!$B$10:$BK$10,0),0)="","No relevante",VLOOKUP($B412,'Lista Puestos Valorados'!$B$11:$BK$510,MATCH('Auxiliar General'!H$4,'Lista Puestos Valorados'!$B$10:$BK$10,0),0))</f>
        <v>No relevante</v>
      </c>
      <c r="O412" s="26">
        <f>+HLOOKUP(N412,Sistema_Puntos!$Q$5:$Y$43,'Auxiliar General'!J$5,FALSE)</f>
        <v>0</v>
      </c>
      <c r="P412" s="26" t="str">
        <f>+IF(VLOOKUP($B412,'Lista Puestos Valorados'!$B$11:$BK$510,MATCH('Auxiliar General'!J$4,'Lista Puestos Valorados'!$B$10:$BK$10,0),0)="","No relevante",VLOOKUP($B412,'Lista Puestos Valorados'!$B$11:$BK$510,MATCH('Auxiliar General'!J$4,'Lista Puestos Valorados'!$B$10:$BK$10,0),0))</f>
        <v>No relevante</v>
      </c>
      <c r="Q412" s="26">
        <f>+HLOOKUP(P412,Sistema_Puntos!$Q$5:$Y$43,'Auxiliar General'!L$5,FALSE)</f>
        <v>0</v>
      </c>
      <c r="R412" s="26" t="str">
        <f>+IF(VLOOKUP($B412,'Lista Puestos Valorados'!$B$11:$BK$510,MATCH('Auxiliar General'!L$4,'Lista Puestos Valorados'!$B$10:$BK$10,0),0)="","No relevante",VLOOKUP($B412,'Lista Puestos Valorados'!$B$11:$BK$510,MATCH('Auxiliar General'!L$4,'Lista Puestos Valorados'!$B$10:$BK$10,0),0))</f>
        <v>No relevante</v>
      </c>
      <c r="S412" s="26">
        <f>+HLOOKUP(R412,Sistema_Puntos!$Q$5:$Y$43,'Auxiliar General'!N$5,FALSE)</f>
        <v>0</v>
      </c>
      <c r="T412" s="26" t="str">
        <f>+IF(VLOOKUP($B412,'Lista Puestos Valorados'!$B$11:$BK$510,MATCH('Auxiliar General'!N$4,'Lista Puestos Valorados'!$B$10:$BK$10,0),0)="","No relevante",VLOOKUP($B412,'Lista Puestos Valorados'!$B$11:$BK$510,MATCH('Auxiliar General'!N$4,'Lista Puestos Valorados'!$B$10:$BK$10,0),0))</f>
        <v>No relevante</v>
      </c>
      <c r="U412" s="26">
        <f>+HLOOKUP(T412,Sistema_Puntos!$Q$5:$Y$43,'Auxiliar General'!P$5,FALSE)</f>
        <v>0</v>
      </c>
      <c r="V412" s="26" t="str">
        <f>+IF(VLOOKUP($B412,'Lista Puestos Valorados'!$B$11:$BK$510,MATCH('Auxiliar General'!P$4,'Lista Puestos Valorados'!$B$10:$BK$10,0),0)="","No relevante",VLOOKUP($B412,'Lista Puestos Valorados'!$B$11:$BK$510,MATCH('Auxiliar General'!P$4,'Lista Puestos Valorados'!$B$10:$BK$10,0),0))</f>
        <v>No relevante</v>
      </c>
      <c r="W412" s="26">
        <f>+HLOOKUP(V412,Sistema_Puntos!$Q$5:$Y$43,'Auxiliar General'!R$5,FALSE)</f>
        <v>0</v>
      </c>
      <c r="X412" s="26" t="str">
        <f>+IF(VLOOKUP($B412,'Lista Puestos Valorados'!$B$11:$BK$510,MATCH('Auxiliar General'!R$4,'Lista Puestos Valorados'!$B$10:$BK$10,0),0)="","No relevante",VLOOKUP($B412,'Lista Puestos Valorados'!$B$11:$BK$510,MATCH('Auxiliar General'!R$4,'Lista Puestos Valorados'!$B$10:$BK$10,0),0))</f>
        <v>No relevante</v>
      </c>
      <c r="Y412" s="26">
        <f>+HLOOKUP(X412,Sistema_Puntos!$Q$5:$Y$43,'Auxiliar General'!T$5,FALSE)</f>
        <v>0</v>
      </c>
      <c r="Z412" s="26" t="str">
        <f>+IF(VLOOKUP($B412,'Lista Puestos Valorados'!$B$11:$BK$510,MATCH('Auxiliar General'!T$4,'Lista Puestos Valorados'!$B$10:$BK$10,0),0)="","No relevante",VLOOKUP($B412,'Lista Puestos Valorados'!$B$11:$BK$510,MATCH('Auxiliar General'!T$4,'Lista Puestos Valorados'!$B$10:$BK$10,0),0))</f>
        <v>No relevante</v>
      </c>
      <c r="AA412" s="26">
        <f>+HLOOKUP(Z412,Sistema_Puntos!$Q$5:$Y$43,'Auxiliar General'!V$5,FALSE)</f>
        <v>0</v>
      </c>
      <c r="AB412" s="26" t="str">
        <f>+IF(VLOOKUP($B412,'Lista Puestos Valorados'!$B$11:$BK$510,MATCH('Auxiliar General'!V$4,'Lista Puestos Valorados'!$B$10:$BK$10,0),0)="","No relevante",VLOOKUP($B412,'Lista Puestos Valorados'!$B$11:$BK$510,MATCH('Auxiliar General'!V$4,'Lista Puestos Valorados'!$B$10:$BK$10,0),0))</f>
        <v>No relevante</v>
      </c>
      <c r="AC412" s="26">
        <f>+HLOOKUP(AB412,Sistema_Puntos!$Q$5:$Y$43,'Auxiliar General'!X$5,FALSE)</f>
        <v>0</v>
      </c>
      <c r="AD412" s="26" t="str">
        <f>+IF(VLOOKUP($B412,'Lista Puestos Valorados'!$B$11:$BK$510,MATCH('Auxiliar General'!X$4,'Lista Puestos Valorados'!$B$10:$BK$10,0),0)="","No relevante",VLOOKUP($B412,'Lista Puestos Valorados'!$B$11:$BK$510,MATCH('Auxiliar General'!X$4,'Lista Puestos Valorados'!$B$10:$BK$10,0),0))</f>
        <v>No relevante</v>
      </c>
      <c r="AE412" s="26">
        <f>+HLOOKUP(AD412,Sistema_Puntos!$Q$5:$Y$43,'Auxiliar General'!Z$5,FALSE)</f>
        <v>0</v>
      </c>
      <c r="AF412" s="26" t="str">
        <f>+IF(VLOOKUP($B412,'Lista Puestos Valorados'!$B$11:$BK$510,MATCH('Auxiliar General'!Z$4,'Lista Puestos Valorados'!$B$10:$BK$10,0),0)="","No relevante",VLOOKUP($B412,'Lista Puestos Valorados'!$B$11:$BK$510,MATCH('Auxiliar General'!Z$4,'Lista Puestos Valorados'!$B$10:$BK$10,0),0))</f>
        <v>No relevante</v>
      </c>
      <c r="AG412" s="26">
        <f>+HLOOKUP(AF412,Sistema_Puntos!$Q$5:$Y$43,'Auxiliar General'!AB$5,FALSE)</f>
        <v>0</v>
      </c>
      <c r="AH412" s="26" t="str">
        <f>+IF(VLOOKUP($B412,'Lista Puestos Valorados'!$B$11:$BK$510,MATCH('Auxiliar General'!AB$4,'Lista Puestos Valorados'!$B$10:$BK$10,0),0)="","No relevante",VLOOKUP($B412,'Lista Puestos Valorados'!$B$11:$BK$510,MATCH('Auxiliar General'!AB$4,'Lista Puestos Valorados'!$B$10:$BK$10,0),0))</f>
        <v>No relevante</v>
      </c>
      <c r="AI412" s="26">
        <f>+HLOOKUP(AH412,Sistema_Puntos!$Q$5:$Y$43,'Auxiliar General'!AD$5,FALSE)</f>
        <v>0</v>
      </c>
      <c r="AJ412" s="26" t="str">
        <f>+IF(VLOOKUP($B412,'Lista Puestos Valorados'!$B$11:$BK$510,MATCH('Auxiliar General'!AD$4,'Lista Puestos Valorados'!$B$10:$BK$10,0),0)="","No relevante",VLOOKUP($B412,'Lista Puestos Valorados'!$B$11:$BK$510,MATCH('Auxiliar General'!AD$4,'Lista Puestos Valorados'!$B$10:$BK$10,0),0))</f>
        <v>No relevante</v>
      </c>
      <c r="AK412" s="26">
        <f>+HLOOKUP(AJ412,Sistema_Puntos!$Q$5:$Y$43,'Auxiliar General'!AF$5,FALSE)</f>
        <v>0</v>
      </c>
      <c r="AL412" s="26" t="str">
        <f>+IF(VLOOKUP($B412,'Lista Puestos Valorados'!$B$11:$BK$510,MATCH('Auxiliar General'!AF$4,'Lista Puestos Valorados'!$B$10:$BK$10,0),0)="","No relevante",VLOOKUP($B412,'Lista Puestos Valorados'!$B$11:$BK$510,MATCH('Auxiliar General'!AF$4,'Lista Puestos Valorados'!$B$10:$BK$10,0),0))</f>
        <v>No relevante</v>
      </c>
      <c r="AM412" s="26">
        <f>+HLOOKUP(AL412,Sistema_Puntos!$Q$5:$Y$43,'Auxiliar General'!AH$5,FALSE)</f>
        <v>0</v>
      </c>
      <c r="AN412" s="26" t="str">
        <f>+IF(VLOOKUP($B412,'Lista Puestos Valorados'!$B$11:$BK$510,MATCH('Auxiliar General'!AH$4,'Lista Puestos Valorados'!$B$10:$BK$10,0),0)="","No relevante",VLOOKUP($B412,'Lista Puestos Valorados'!$B$11:$BK$510,MATCH('Auxiliar General'!AH$4,'Lista Puestos Valorados'!$B$10:$BK$10,0),0))</f>
        <v>No relevante</v>
      </c>
      <c r="AO412" s="26">
        <f>+HLOOKUP(AN412,Sistema_Puntos!$Q$5:$Y$43,'Auxiliar General'!AJ$5,FALSE)</f>
        <v>0</v>
      </c>
      <c r="AP412" s="26" t="str">
        <f>+IF(VLOOKUP($B412,'Lista Puestos Valorados'!$B$11:$BK$510,MATCH('Auxiliar General'!AJ$4,'Lista Puestos Valorados'!$B$10:$BK$10,0),0)="","No relevante",VLOOKUP($B412,'Lista Puestos Valorados'!$B$11:$BK$510,MATCH('Auxiliar General'!AJ$4,'Lista Puestos Valorados'!$B$10:$BK$10,0),0))</f>
        <v>No relevante</v>
      </c>
      <c r="AQ412" s="26">
        <f>+HLOOKUP(AP412,Sistema_Puntos!$Q$5:$Y$43,'Auxiliar General'!AL$5,FALSE)</f>
        <v>0</v>
      </c>
      <c r="AR412" s="26" t="str">
        <f>+IF(VLOOKUP($B412,'Lista Puestos Valorados'!$B$11:$BK$510,MATCH('Auxiliar General'!AL$4,'Lista Puestos Valorados'!$B$10:$BK$10,0),0)="","No relevante",VLOOKUP($B412,'Lista Puestos Valorados'!$B$11:$BK$510,MATCH('Auxiliar General'!AL$4,'Lista Puestos Valorados'!$B$10:$BK$10,0),0))</f>
        <v>No relevante</v>
      </c>
      <c r="AS412" s="26">
        <f>+HLOOKUP(AR412,Sistema_Puntos!$Q$5:$Y$43,'Auxiliar General'!AN$5,FALSE)</f>
        <v>0</v>
      </c>
      <c r="AT412" s="26" t="str">
        <f>+IF(VLOOKUP($B412,'Lista Puestos Valorados'!$B$11:$BK$510,MATCH('Auxiliar General'!AN$4,'Lista Puestos Valorados'!$B$10:$BK$10,0),0)="","No relevante",VLOOKUP($B412,'Lista Puestos Valorados'!$B$11:$BK$510,MATCH('Auxiliar General'!AN$4,'Lista Puestos Valorados'!$B$10:$BK$10,0),0))</f>
        <v>No relevante</v>
      </c>
      <c r="AU412" s="26">
        <f>+HLOOKUP(AT412,Sistema_Puntos!$Q$5:$Y$43,'Auxiliar General'!AP$5,FALSE)</f>
        <v>0</v>
      </c>
      <c r="AV412" s="26" t="str">
        <f>+IF(VLOOKUP($B412,'Lista Puestos Valorados'!$B$11:$BK$510,MATCH('Auxiliar General'!AP$4,'Lista Puestos Valorados'!$B$10:$BK$10,0),0)="","No relevante",VLOOKUP($B412,'Lista Puestos Valorados'!$B$11:$BK$510,MATCH('Auxiliar General'!AP$4,'Lista Puestos Valorados'!$B$10:$BK$10,0),0))</f>
        <v>No relevante</v>
      </c>
      <c r="AW412" s="26">
        <f>+HLOOKUP(AV412,Sistema_Puntos!$Q$5:$Y$43,'Auxiliar General'!AR$5,FALSE)</f>
        <v>0</v>
      </c>
      <c r="AX412" s="26" t="str">
        <f>+IF(VLOOKUP($B412,'Lista Puestos Valorados'!$B$11:$BK$510,MATCH('Auxiliar General'!AR$4,'Lista Puestos Valorados'!$B$10:$BK$10,0),0)="","No relevante",VLOOKUP($B412,'Lista Puestos Valorados'!$B$11:$BK$510,MATCH('Auxiliar General'!AR$4,'Lista Puestos Valorados'!$B$10:$BK$10,0),0))</f>
        <v>No relevante</v>
      </c>
      <c r="AY412" s="26">
        <f>+HLOOKUP(AX412,Sistema_Puntos!$Q$5:$Y$43,'Auxiliar General'!AT$5,FALSE)</f>
        <v>0</v>
      </c>
      <c r="AZ412" s="26" t="str">
        <f>+IF(VLOOKUP($B412,'Lista Puestos Valorados'!$B$11:$BK$510,MATCH('Auxiliar General'!AT$4,'Lista Puestos Valorados'!$B$10:$BK$10,0),0)="","No relevante",VLOOKUP($B412,'Lista Puestos Valorados'!$B$11:$BK$510,MATCH('Auxiliar General'!AT$4,'Lista Puestos Valorados'!$B$10:$BK$10,0),0))</f>
        <v>No relevante</v>
      </c>
      <c r="BA412" s="26">
        <f>+HLOOKUP(AZ412,Sistema_Puntos!$Q$5:$Y$43,'Auxiliar General'!AV$5,FALSE)</f>
        <v>0</v>
      </c>
      <c r="BB412" s="26" t="str">
        <f>+IF(VLOOKUP($B412,'Lista Puestos Valorados'!$B$11:$BK$510,MATCH('Auxiliar General'!AV$4,'Lista Puestos Valorados'!$B$10:$BK$10,0),0)="","No relevante",VLOOKUP($B412,'Lista Puestos Valorados'!$B$11:$BK$510,MATCH('Auxiliar General'!AV$4,'Lista Puestos Valorados'!$B$10:$BK$10,0),0))</f>
        <v>No relevante</v>
      </c>
      <c r="BC412" s="26">
        <f>+HLOOKUP(BB412,Sistema_Puntos!$Q$5:$Y$43,'Auxiliar General'!AX$5,FALSE)</f>
        <v>0</v>
      </c>
      <c r="BD412" s="26" t="str">
        <f>+IF(VLOOKUP($B412,'Lista Puestos Valorados'!$B$11:$BK$510,MATCH('Auxiliar General'!AX$4,'Lista Puestos Valorados'!$B$10:$BK$10,0),0)="","No relevante",VLOOKUP($B412,'Lista Puestos Valorados'!$B$11:$BK$510,MATCH('Auxiliar General'!AX$4,'Lista Puestos Valorados'!$B$10:$BK$10,0),0))</f>
        <v>No relevante</v>
      </c>
      <c r="BE412" s="26">
        <f>+HLOOKUP(BD412,Sistema_Puntos!$Q$5:$Y$43,'Auxiliar General'!AZ$5,FALSE)</f>
        <v>0</v>
      </c>
      <c r="BF412" s="26" t="str">
        <f>+IF(VLOOKUP($B412,'Lista Puestos Valorados'!$B$11:$BK$510,MATCH('Auxiliar General'!AZ$4,'Lista Puestos Valorados'!$B$10:$BK$10,0),0)="","No relevante",VLOOKUP($B412,'Lista Puestos Valorados'!$B$11:$BK$510,MATCH('Auxiliar General'!AZ$4,'Lista Puestos Valorados'!$B$10:$BK$10,0),0))</f>
        <v>No relevante</v>
      </c>
      <c r="BG412" s="26">
        <f>+HLOOKUP(BF412,Sistema_Puntos!$Q$5:$Y$43,'Auxiliar General'!BB$5,FALSE)</f>
        <v>0</v>
      </c>
      <c r="BH412" s="26" t="str">
        <f>+IF(VLOOKUP($B412,'Lista Puestos Valorados'!$B$11:$BK$510,MATCH('Auxiliar General'!BB$4,'Lista Puestos Valorados'!$B$10:$BK$10,0),0)="","No relevante",VLOOKUP($B412,'Lista Puestos Valorados'!$B$11:$BK$510,MATCH('Auxiliar General'!BB$4,'Lista Puestos Valorados'!$B$10:$BK$10,0),0))</f>
        <v>No relevante</v>
      </c>
      <c r="BI412" s="26">
        <f>+HLOOKUP(BH412,Sistema_Puntos!$Q$5:$Y$43,'Auxiliar General'!BD$5,FALSE)</f>
        <v>0</v>
      </c>
      <c r="BJ412" s="26" t="str">
        <f>+IF(VLOOKUP($B412,'Lista Puestos Valorados'!$B$11:$BK$510,MATCH('Auxiliar General'!BD$4,'Lista Puestos Valorados'!$B$10:$BK$10,0),0)="","No relevante",VLOOKUP($B412,'Lista Puestos Valorados'!$B$11:$BK$510,MATCH('Auxiliar General'!BD$4,'Lista Puestos Valorados'!$B$10:$BK$10,0),0))</f>
        <v>No relevante</v>
      </c>
      <c r="BK412" s="26">
        <f>+HLOOKUP(BJ412,Sistema_Puntos!$Q$5:$Y$43,'Auxiliar General'!BF$5,FALSE)</f>
        <v>0</v>
      </c>
      <c r="BL412" s="26" t="str">
        <f>+IF(VLOOKUP($B412,'Lista Puestos Valorados'!$B$11:$BK$510,MATCH('Auxiliar General'!BF$4,'Lista Puestos Valorados'!$B$10:$BK$10,0),0)="","No relevante",VLOOKUP($B412,'Lista Puestos Valorados'!$B$11:$BK$510,MATCH('Auxiliar General'!BF$4,'Lista Puestos Valorados'!$B$10:$BK$10,0),0))</f>
        <v>No relevante</v>
      </c>
      <c r="BM412" s="26">
        <f>+HLOOKUP(BL412,Sistema_Puntos!$Q$5:$Y$43,'Auxiliar General'!BH$5,FALSE)</f>
        <v>0</v>
      </c>
      <c r="BN412" s="26" t="str">
        <f>+IF(VLOOKUP($B412,'Lista Puestos Valorados'!$B$11:$BK$510,MATCH('Auxiliar General'!BH$4,'Lista Puestos Valorados'!$B$10:$BK$10,0),0)="","No relevante",VLOOKUP($B412,'Lista Puestos Valorados'!$B$11:$BK$510,MATCH('Auxiliar General'!BH$4,'Lista Puestos Valorados'!$B$10:$BK$10,0),0))</f>
        <v>No relevante</v>
      </c>
      <c r="BO412" s="26">
        <f>+HLOOKUP(BN412,Sistema_Puntos!$Q$5:$Y$43,'Auxiliar General'!BJ$5,FALSE)</f>
        <v>0</v>
      </c>
      <c r="BP412" s="26" t="str">
        <f>+IF(VLOOKUP($B412,'Lista Puestos Valorados'!$B$11:$BK$510,MATCH('Auxiliar General'!BJ$4,'Lista Puestos Valorados'!$B$10:$BK$10,0),0)="","No relevante",VLOOKUP($B412,'Lista Puestos Valorados'!$B$11:$BK$510,MATCH('Auxiliar General'!BJ$4,'Lista Puestos Valorados'!$B$10:$BK$10,0),0))</f>
        <v>No relevante</v>
      </c>
      <c r="BQ412" s="26">
        <f>+HLOOKUP(BP412,Sistema_Puntos!$Q$5:$Y$43,'Auxiliar General'!BL$5,FALSE)</f>
        <v>0</v>
      </c>
      <c r="BR412" s="26" t="str">
        <f>+IF(VLOOKUP($B412,'Lista Puestos Valorados'!$B$11:$BK$510,MATCH('Auxiliar General'!BL$4,'Lista Puestos Valorados'!$B$10:$BK$10,0),0)="","No relevante",VLOOKUP($B412,'Lista Puestos Valorados'!$B$11:$BK$510,MATCH('Auxiliar General'!BL$4,'Lista Puestos Valorados'!$B$10:$BK$10,0),0))</f>
        <v>No relevante</v>
      </c>
      <c r="BS412" s="26">
        <f>+HLOOKUP(BR412,Sistema_Puntos!$Q$5:$Y$43,'Auxiliar General'!BN$5,FALSE)</f>
        <v>0</v>
      </c>
      <c r="BT412" s="26" t="str">
        <f>+IF(VLOOKUP($B412,'Lista Puestos Valorados'!$B$11:$BK$510,MATCH('Auxiliar General'!BN$4,'Lista Puestos Valorados'!$B$10:$BK$10,0),0)="","No relevante",VLOOKUP($B412,'Lista Puestos Valorados'!$B$11:$BK$510,MATCH('Auxiliar General'!BN$4,'Lista Puestos Valorados'!$B$10:$BK$10,0),0))</f>
        <v>No relevante</v>
      </c>
      <c r="BU412" s="26">
        <f>+HLOOKUP(BT412,Sistema_Puntos!$Q$5:$Y$43,'Auxiliar General'!BP$5,FALSE)</f>
        <v>0</v>
      </c>
      <c r="BV412" s="26" t="str">
        <f>+IF(VLOOKUP($B412,'Lista Puestos Valorados'!$B$11:$BK$510,MATCH('Auxiliar General'!BP$4,'Lista Puestos Valorados'!$B$10:$BK$10,0),0)="","No relevante",VLOOKUP($B412,'Lista Puestos Valorados'!$B$11:$BK$510,MATCH('Auxiliar General'!BP$4,'Lista Puestos Valorados'!$B$10:$BK$10,0),0))</f>
        <v>No relevante</v>
      </c>
      <c r="BW412" s="26">
        <f>+HLOOKUP(BV412,Sistema_Puntos!$Q$5:$Y$43,'Auxiliar General'!BR$5,FALSE)</f>
        <v>0</v>
      </c>
      <c r="BX412" s="26" t="str">
        <f>+IF(VLOOKUP($B412,'Lista Puestos Valorados'!$B$11:$BK$510,MATCH('Auxiliar General'!BR$4,'Lista Puestos Valorados'!$B$10:$BK$10,0),0)="","No relevante",VLOOKUP($B412,'Lista Puestos Valorados'!$B$11:$BK$510,MATCH('Auxiliar General'!BR$4,'Lista Puestos Valorados'!$B$10:$BK$10,0),0))</f>
        <v>No relevante</v>
      </c>
      <c r="BY412" s="26">
        <f>+HLOOKUP(BX412,Sistema_Puntos!$Q$5:$Y$43,'Auxiliar General'!BT$5,FALSE)</f>
        <v>0</v>
      </c>
      <c r="BZ412" s="26" t="str">
        <f>+IF(VLOOKUP($B412,'Lista Puestos Valorados'!$B$11:$BK$510,MATCH('Auxiliar General'!BT$4,'Lista Puestos Valorados'!$B$10:$BK$10,0),0)="","No relevante",VLOOKUP($B412,'Lista Puestos Valorados'!$B$11:$BK$510,MATCH('Auxiliar General'!BT$4,'Lista Puestos Valorados'!$B$10:$BK$10,0),0))</f>
        <v>No relevante</v>
      </c>
      <c r="CA412" s="26">
        <f>+HLOOKUP(BZ412,Sistema_Puntos!$Q$5:$Y$43,'Auxiliar General'!BV$5,FALSE)</f>
        <v>0</v>
      </c>
      <c r="CB412" s="26" t="str">
        <f>+IF(VLOOKUP($B412,'Lista Puestos Valorados'!$B$11:$BK$510,MATCH('Auxiliar General'!BV$4,'Lista Puestos Valorados'!$B$10:$BK$10,0),0)="","No relevante",VLOOKUP($B412,'Lista Puestos Valorados'!$B$11:$BK$510,MATCH('Auxiliar General'!BV$4,'Lista Puestos Valorados'!$B$10:$BK$10,0),0))</f>
        <v>No relevante</v>
      </c>
      <c r="CC412" s="26">
        <f>+HLOOKUP(CB412,Sistema_Puntos!$Q$5:$Y$43,'Auxiliar General'!BX$5,FALSE)</f>
        <v>0</v>
      </c>
      <c r="CD412" s="26" t="str">
        <f>+IF(VLOOKUP($B412,'Lista Puestos Valorados'!$B$11:$BK$510,MATCH('Auxiliar General'!BX$4,'Lista Puestos Valorados'!$B$10:$BK$10,0),0)="","No relevante",VLOOKUP($B412,'Lista Puestos Valorados'!$B$11:$BK$510,MATCH('Auxiliar General'!BX$4,'Lista Puestos Valorados'!$B$10:$BK$10,0),0))</f>
        <v>No relevante</v>
      </c>
      <c r="CE412" s="26">
        <f>+HLOOKUP(CD412,Sistema_Puntos!$Q$5:$Y$43,'Auxiliar General'!BZ$5,FALSE)</f>
        <v>0</v>
      </c>
      <c r="CF412" s="26" t="str">
        <f>+IF(VLOOKUP($B412,'Lista Puestos Valorados'!$B$11:$BK$510,MATCH('Auxiliar General'!BZ$4,'Lista Puestos Valorados'!$B$10:$BK$10,0),0)="","No relevante",VLOOKUP($B412,'Lista Puestos Valorados'!$B$11:$BK$510,MATCH('Auxiliar General'!BZ$4,'Lista Puestos Valorados'!$B$10:$BK$10,0),0))</f>
        <v>No relevante</v>
      </c>
      <c r="CG412" s="26">
        <f>+HLOOKUP(CF412,Sistema_Puntos!$Q$5:$Y$43,'Auxiliar General'!CB$5,FALSE)</f>
        <v>0</v>
      </c>
      <c r="CH412" s="29"/>
      <c r="CI412" s="29"/>
    </row>
    <row r="413" spans="2:87" ht="17.55" customHeight="1">
      <c r="B413" s="26">
        <f>+'Listado de Puestos'!B413</f>
        <v>403</v>
      </c>
      <c r="C413" s="26" t="str">
        <f>+IF('Lista Puestos Valorados'!C413="","",'Lista Puestos Valorados'!C413)</f>
        <v/>
      </c>
      <c r="D413" s="26" t="str">
        <f>+IF('Lista Puestos Valorados'!D413="","",'Lista Puestos Valorados'!D413)</f>
        <v/>
      </c>
      <c r="E413" s="26" t="str">
        <f>+IF('Lista Puestos Valorados'!E413="","",'Lista Puestos Valorados'!E413)</f>
        <v/>
      </c>
      <c r="F413" s="26" t="str">
        <f>+IF('Lista Puestos Valorados'!F413="","",'Lista Puestos Valorados'!F413)</f>
        <v/>
      </c>
      <c r="G413" s="26" t="str">
        <f>+IF('Lista Puestos Valorados'!G413="","",'Lista Puestos Valorados'!G413)</f>
        <v/>
      </c>
      <c r="H413" s="26" t="str">
        <f>+IF('Lista Puestos Valorados'!H413="","",'Lista Puestos Valorados'!H413)</f>
        <v/>
      </c>
      <c r="I413" s="26" t="str">
        <f>+IF('Lista Puestos Valorados'!I413="","",'Lista Puestos Valorados'!I413)</f>
        <v/>
      </c>
      <c r="J413" s="118" t="e">
        <f t="array" ref="J413">+IF(L413="","",_xlfn.IFS(L413&lt;='Cortes de Agrupacion'!$F$15,'Cortes de Agrupacion'!$E$15,'Resultados General'!L413&lt;='Cortes de Agrupacion'!$F$14,'Cortes de Agrupacion'!$E$14,'Resultados General'!L413&lt;='Cortes de Agrupacion'!$F$13,'Cortes de Agrupacion'!$E$13,L413&lt;='Cortes de Agrupacion'!$F$12,'Cortes de Agrupacion'!$E$12,'Resultados General'!L413&lt;='Cortes de Agrupacion'!$F$11,'Cortes de Agrupacion'!$E$11,'Resultados General'!L413&lt;='Cortes de Agrupacion'!$F$10,'Cortes de Agrupacion'!$E$10,'Resultados General'!L413&lt;='Cortes de Agrupacion'!$F$9,'Cortes de Agrupacion'!$E$9,'Resultados General'!L413&lt;='Cortes de Agrupacion'!$F$8,'Cortes de Agrupacion'!$E$8,'Resultados General'!L413&lt;='Cortes de Agrupacion'!$F$7,'Cortes de Agrupacion'!$E$7,'Resultados General'!L413&lt;='Cortes de Agrupacion'!$F$6,'Cortes de Agrupacion'!$E$6))</f>
        <v>#VALUE!</v>
      </c>
      <c r="K413" s="118" t="str">
        <f t="shared" si="12"/>
        <v/>
      </c>
      <c r="L413" s="124" t="e">
        <f>#VALUE!</f>
        <v>#VALUE!</v>
      </c>
      <c r="M413" s="26" t="e">
        <f ca="1">+_xlfn.IFNA(VLOOKUP(C413,'Distribución de puestos'!$B$8:$I$507,8,0),"")</f>
        <v>#NAME?</v>
      </c>
      <c r="N413" s="26" t="str">
        <f>+IF(VLOOKUP($B413,'Lista Puestos Valorados'!$B$11:$BK$510,MATCH('Auxiliar General'!H$4,'Lista Puestos Valorados'!$B$10:$BK$10,0),0)="","No relevante",VLOOKUP($B413,'Lista Puestos Valorados'!$B$11:$BK$510,MATCH('Auxiliar General'!H$4,'Lista Puestos Valorados'!$B$10:$BK$10,0),0))</f>
        <v>No relevante</v>
      </c>
      <c r="O413" s="26">
        <f>+HLOOKUP(N413,Sistema_Puntos!$Q$5:$Y$43,'Auxiliar General'!J$5,FALSE)</f>
        <v>0</v>
      </c>
      <c r="P413" s="26" t="str">
        <f>+IF(VLOOKUP($B413,'Lista Puestos Valorados'!$B$11:$BK$510,MATCH('Auxiliar General'!J$4,'Lista Puestos Valorados'!$B$10:$BK$10,0),0)="","No relevante",VLOOKUP($B413,'Lista Puestos Valorados'!$B$11:$BK$510,MATCH('Auxiliar General'!J$4,'Lista Puestos Valorados'!$B$10:$BK$10,0),0))</f>
        <v>No relevante</v>
      </c>
      <c r="Q413" s="26">
        <f>+HLOOKUP(P413,Sistema_Puntos!$Q$5:$Y$43,'Auxiliar General'!L$5,FALSE)</f>
        <v>0</v>
      </c>
      <c r="R413" s="26" t="str">
        <f>+IF(VLOOKUP($B413,'Lista Puestos Valorados'!$B$11:$BK$510,MATCH('Auxiliar General'!L$4,'Lista Puestos Valorados'!$B$10:$BK$10,0),0)="","No relevante",VLOOKUP($B413,'Lista Puestos Valorados'!$B$11:$BK$510,MATCH('Auxiliar General'!L$4,'Lista Puestos Valorados'!$B$10:$BK$10,0),0))</f>
        <v>No relevante</v>
      </c>
      <c r="S413" s="26">
        <f>+HLOOKUP(R413,Sistema_Puntos!$Q$5:$Y$43,'Auxiliar General'!N$5,FALSE)</f>
        <v>0</v>
      </c>
      <c r="T413" s="26" t="str">
        <f>+IF(VLOOKUP($B413,'Lista Puestos Valorados'!$B$11:$BK$510,MATCH('Auxiliar General'!N$4,'Lista Puestos Valorados'!$B$10:$BK$10,0),0)="","No relevante",VLOOKUP($B413,'Lista Puestos Valorados'!$B$11:$BK$510,MATCH('Auxiliar General'!N$4,'Lista Puestos Valorados'!$B$10:$BK$10,0),0))</f>
        <v>No relevante</v>
      </c>
      <c r="U413" s="26">
        <f>+HLOOKUP(T413,Sistema_Puntos!$Q$5:$Y$43,'Auxiliar General'!P$5,FALSE)</f>
        <v>0</v>
      </c>
      <c r="V413" s="26" t="str">
        <f>+IF(VLOOKUP($B413,'Lista Puestos Valorados'!$B$11:$BK$510,MATCH('Auxiliar General'!P$4,'Lista Puestos Valorados'!$B$10:$BK$10,0),0)="","No relevante",VLOOKUP($B413,'Lista Puestos Valorados'!$B$11:$BK$510,MATCH('Auxiliar General'!P$4,'Lista Puestos Valorados'!$B$10:$BK$10,0),0))</f>
        <v>No relevante</v>
      </c>
      <c r="W413" s="26">
        <f>+HLOOKUP(V413,Sistema_Puntos!$Q$5:$Y$43,'Auxiliar General'!R$5,FALSE)</f>
        <v>0</v>
      </c>
      <c r="X413" s="26" t="str">
        <f>+IF(VLOOKUP($B413,'Lista Puestos Valorados'!$B$11:$BK$510,MATCH('Auxiliar General'!R$4,'Lista Puestos Valorados'!$B$10:$BK$10,0),0)="","No relevante",VLOOKUP($B413,'Lista Puestos Valorados'!$B$11:$BK$510,MATCH('Auxiliar General'!R$4,'Lista Puestos Valorados'!$B$10:$BK$10,0),0))</f>
        <v>No relevante</v>
      </c>
      <c r="Y413" s="26">
        <f>+HLOOKUP(X413,Sistema_Puntos!$Q$5:$Y$43,'Auxiliar General'!T$5,FALSE)</f>
        <v>0</v>
      </c>
      <c r="Z413" s="26" t="str">
        <f>+IF(VLOOKUP($B413,'Lista Puestos Valorados'!$B$11:$BK$510,MATCH('Auxiliar General'!T$4,'Lista Puestos Valorados'!$B$10:$BK$10,0),0)="","No relevante",VLOOKUP($B413,'Lista Puestos Valorados'!$B$11:$BK$510,MATCH('Auxiliar General'!T$4,'Lista Puestos Valorados'!$B$10:$BK$10,0),0))</f>
        <v>No relevante</v>
      </c>
      <c r="AA413" s="26">
        <f>+HLOOKUP(Z413,Sistema_Puntos!$Q$5:$Y$43,'Auxiliar General'!V$5,FALSE)</f>
        <v>0</v>
      </c>
      <c r="AB413" s="26" t="str">
        <f>+IF(VLOOKUP($B413,'Lista Puestos Valorados'!$B$11:$BK$510,MATCH('Auxiliar General'!V$4,'Lista Puestos Valorados'!$B$10:$BK$10,0),0)="","No relevante",VLOOKUP($B413,'Lista Puestos Valorados'!$B$11:$BK$510,MATCH('Auxiliar General'!V$4,'Lista Puestos Valorados'!$B$10:$BK$10,0),0))</f>
        <v>No relevante</v>
      </c>
      <c r="AC413" s="26">
        <f>+HLOOKUP(AB413,Sistema_Puntos!$Q$5:$Y$43,'Auxiliar General'!X$5,FALSE)</f>
        <v>0</v>
      </c>
      <c r="AD413" s="26" t="str">
        <f>+IF(VLOOKUP($B413,'Lista Puestos Valorados'!$B$11:$BK$510,MATCH('Auxiliar General'!X$4,'Lista Puestos Valorados'!$B$10:$BK$10,0),0)="","No relevante",VLOOKUP($B413,'Lista Puestos Valorados'!$B$11:$BK$510,MATCH('Auxiliar General'!X$4,'Lista Puestos Valorados'!$B$10:$BK$10,0),0))</f>
        <v>No relevante</v>
      </c>
      <c r="AE413" s="26">
        <f>+HLOOKUP(AD413,Sistema_Puntos!$Q$5:$Y$43,'Auxiliar General'!Z$5,FALSE)</f>
        <v>0</v>
      </c>
      <c r="AF413" s="26" t="str">
        <f>+IF(VLOOKUP($B413,'Lista Puestos Valorados'!$B$11:$BK$510,MATCH('Auxiliar General'!Z$4,'Lista Puestos Valorados'!$B$10:$BK$10,0),0)="","No relevante",VLOOKUP($B413,'Lista Puestos Valorados'!$B$11:$BK$510,MATCH('Auxiliar General'!Z$4,'Lista Puestos Valorados'!$B$10:$BK$10,0),0))</f>
        <v>No relevante</v>
      </c>
      <c r="AG413" s="26">
        <f>+HLOOKUP(AF413,Sistema_Puntos!$Q$5:$Y$43,'Auxiliar General'!AB$5,FALSE)</f>
        <v>0</v>
      </c>
      <c r="AH413" s="26" t="str">
        <f>+IF(VLOOKUP($B413,'Lista Puestos Valorados'!$B$11:$BK$510,MATCH('Auxiliar General'!AB$4,'Lista Puestos Valorados'!$B$10:$BK$10,0),0)="","No relevante",VLOOKUP($B413,'Lista Puestos Valorados'!$B$11:$BK$510,MATCH('Auxiliar General'!AB$4,'Lista Puestos Valorados'!$B$10:$BK$10,0),0))</f>
        <v>No relevante</v>
      </c>
      <c r="AI413" s="26">
        <f>+HLOOKUP(AH413,Sistema_Puntos!$Q$5:$Y$43,'Auxiliar General'!AD$5,FALSE)</f>
        <v>0</v>
      </c>
      <c r="AJ413" s="26" t="str">
        <f>+IF(VLOOKUP($B413,'Lista Puestos Valorados'!$B$11:$BK$510,MATCH('Auxiliar General'!AD$4,'Lista Puestos Valorados'!$B$10:$BK$10,0),0)="","No relevante",VLOOKUP($B413,'Lista Puestos Valorados'!$B$11:$BK$510,MATCH('Auxiliar General'!AD$4,'Lista Puestos Valorados'!$B$10:$BK$10,0),0))</f>
        <v>No relevante</v>
      </c>
      <c r="AK413" s="26">
        <f>+HLOOKUP(AJ413,Sistema_Puntos!$Q$5:$Y$43,'Auxiliar General'!AF$5,FALSE)</f>
        <v>0</v>
      </c>
      <c r="AL413" s="26" t="str">
        <f>+IF(VLOOKUP($B413,'Lista Puestos Valorados'!$B$11:$BK$510,MATCH('Auxiliar General'!AF$4,'Lista Puestos Valorados'!$B$10:$BK$10,0),0)="","No relevante",VLOOKUP($B413,'Lista Puestos Valorados'!$B$11:$BK$510,MATCH('Auxiliar General'!AF$4,'Lista Puestos Valorados'!$B$10:$BK$10,0),0))</f>
        <v>No relevante</v>
      </c>
      <c r="AM413" s="26">
        <f>+HLOOKUP(AL413,Sistema_Puntos!$Q$5:$Y$43,'Auxiliar General'!AH$5,FALSE)</f>
        <v>0</v>
      </c>
      <c r="AN413" s="26" t="str">
        <f>+IF(VLOOKUP($B413,'Lista Puestos Valorados'!$B$11:$BK$510,MATCH('Auxiliar General'!AH$4,'Lista Puestos Valorados'!$B$10:$BK$10,0),0)="","No relevante",VLOOKUP($B413,'Lista Puestos Valorados'!$B$11:$BK$510,MATCH('Auxiliar General'!AH$4,'Lista Puestos Valorados'!$B$10:$BK$10,0),0))</f>
        <v>No relevante</v>
      </c>
      <c r="AO413" s="26">
        <f>+HLOOKUP(AN413,Sistema_Puntos!$Q$5:$Y$43,'Auxiliar General'!AJ$5,FALSE)</f>
        <v>0</v>
      </c>
      <c r="AP413" s="26" t="str">
        <f>+IF(VLOOKUP($B413,'Lista Puestos Valorados'!$B$11:$BK$510,MATCH('Auxiliar General'!AJ$4,'Lista Puestos Valorados'!$B$10:$BK$10,0),0)="","No relevante",VLOOKUP($B413,'Lista Puestos Valorados'!$B$11:$BK$510,MATCH('Auxiliar General'!AJ$4,'Lista Puestos Valorados'!$B$10:$BK$10,0),0))</f>
        <v>No relevante</v>
      </c>
      <c r="AQ413" s="26">
        <f>+HLOOKUP(AP413,Sistema_Puntos!$Q$5:$Y$43,'Auxiliar General'!AL$5,FALSE)</f>
        <v>0</v>
      </c>
      <c r="AR413" s="26" t="str">
        <f>+IF(VLOOKUP($B413,'Lista Puestos Valorados'!$B$11:$BK$510,MATCH('Auxiliar General'!AL$4,'Lista Puestos Valorados'!$B$10:$BK$10,0),0)="","No relevante",VLOOKUP($B413,'Lista Puestos Valorados'!$B$11:$BK$510,MATCH('Auxiliar General'!AL$4,'Lista Puestos Valorados'!$B$10:$BK$10,0),0))</f>
        <v>No relevante</v>
      </c>
      <c r="AS413" s="26">
        <f>+HLOOKUP(AR413,Sistema_Puntos!$Q$5:$Y$43,'Auxiliar General'!AN$5,FALSE)</f>
        <v>0</v>
      </c>
      <c r="AT413" s="26" t="str">
        <f>+IF(VLOOKUP($B413,'Lista Puestos Valorados'!$B$11:$BK$510,MATCH('Auxiliar General'!AN$4,'Lista Puestos Valorados'!$B$10:$BK$10,0),0)="","No relevante",VLOOKUP($B413,'Lista Puestos Valorados'!$B$11:$BK$510,MATCH('Auxiliar General'!AN$4,'Lista Puestos Valorados'!$B$10:$BK$10,0),0))</f>
        <v>No relevante</v>
      </c>
      <c r="AU413" s="26">
        <f>+HLOOKUP(AT413,Sistema_Puntos!$Q$5:$Y$43,'Auxiliar General'!AP$5,FALSE)</f>
        <v>0</v>
      </c>
      <c r="AV413" s="26" t="str">
        <f>+IF(VLOOKUP($B413,'Lista Puestos Valorados'!$B$11:$BK$510,MATCH('Auxiliar General'!AP$4,'Lista Puestos Valorados'!$B$10:$BK$10,0),0)="","No relevante",VLOOKUP($B413,'Lista Puestos Valorados'!$B$11:$BK$510,MATCH('Auxiliar General'!AP$4,'Lista Puestos Valorados'!$B$10:$BK$10,0),0))</f>
        <v>No relevante</v>
      </c>
      <c r="AW413" s="26">
        <f>+HLOOKUP(AV413,Sistema_Puntos!$Q$5:$Y$43,'Auxiliar General'!AR$5,FALSE)</f>
        <v>0</v>
      </c>
      <c r="AX413" s="26" t="str">
        <f>+IF(VLOOKUP($B413,'Lista Puestos Valorados'!$B$11:$BK$510,MATCH('Auxiliar General'!AR$4,'Lista Puestos Valorados'!$B$10:$BK$10,0),0)="","No relevante",VLOOKUP($B413,'Lista Puestos Valorados'!$B$11:$BK$510,MATCH('Auxiliar General'!AR$4,'Lista Puestos Valorados'!$B$10:$BK$10,0),0))</f>
        <v>No relevante</v>
      </c>
      <c r="AY413" s="26">
        <f>+HLOOKUP(AX413,Sistema_Puntos!$Q$5:$Y$43,'Auxiliar General'!AT$5,FALSE)</f>
        <v>0</v>
      </c>
      <c r="AZ413" s="26" t="str">
        <f>+IF(VLOOKUP($B413,'Lista Puestos Valorados'!$B$11:$BK$510,MATCH('Auxiliar General'!AT$4,'Lista Puestos Valorados'!$B$10:$BK$10,0),0)="","No relevante",VLOOKUP($B413,'Lista Puestos Valorados'!$B$11:$BK$510,MATCH('Auxiliar General'!AT$4,'Lista Puestos Valorados'!$B$10:$BK$10,0),0))</f>
        <v>No relevante</v>
      </c>
      <c r="BA413" s="26">
        <f>+HLOOKUP(AZ413,Sistema_Puntos!$Q$5:$Y$43,'Auxiliar General'!AV$5,FALSE)</f>
        <v>0</v>
      </c>
      <c r="BB413" s="26" t="str">
        <f>+IF(VLOOKUP($B413,'Lista Puestos Valorados'!$B$11:$BK$510,MATCH('Auxiliar General'!AV$4,'Lista Puestos Valorados'!$B$10:$BK$10,0),0)="","No relevante",VLOOKUP($B413,'Lista Puestos Valorados'!$B$11:$BK$510,MATCH('Auxiliar General'!AV$4,'Lista Puestos Valorados'!$B$10:$BK$10,0),0))</f>
        <v>No relevante</v>
      </c>
      <c r="BC413" s="26">
        <f>+HLOOKUP(BB413,Sistema_Puntos!$Q$5:$Y$43,'Auxiliar General'!AX$5,FALSE)</f>
        <v>0</v>
      </c>
      <c r="BD413" s="26" t="str">
        <f>+IF(VLOOKUP($B413,'Lista Puestos Valorados'!$B$11:$BK$510,MATCH('Auxiliar General'!AX$4,'Lista Puestos Valorados'!$B$10:$BK$10,0),0)="","No relevante",VLOOKUP($B413,'Lista Puestos Valorados'!$B$11:$BK$510,MATCH('Auxiliar General'!AX$4,'Lista Puestos Valorados'!$B$10:$BK$10,0),0))</f>
        <v>No relevante</v>
      </c>
      <c r="BE413" s="26">
        <f>+HLOOKUP(BD413,Sistema_Puntos!$Q$5:$Y$43,'Auxiliar General'!AZ$5,FALSE)</f>
        <v>0</v>
      </c>
      <c r="BF413" s="26" t="str">
        <f>+IF(VLOOKUP($B413,'Lista Puestos Valorados'!$B$11:$BK$510,MATCH('Auxiliar General'!AZ$4,'Lista Puestos Valorados'!$B$10:$BK$10,0),0)="","No relevante",VLOOKUP($B413,'Lista Puestos Valorados'!$B$11:$BK$510,MATCH('Auxiliar General'!AZ$4,'Lista Puestos Valorados'!$B$10:$BK$10,0),0))</f>
        <v>No relevante</v>
      </c>
      <c r="BG413" s="26">
        <f>+HLOOKUP(BF413,Sistema_Puntos!$Q$5:$Y$43,'Auxiliar General'!BB$5,FALSE)</f>
        <v>0</v>
      </c>
      <c r="BH413" s="26" t="str">
        <f>+IF(VLOOKUP($B413,'Lista Puestos Valorados'!$B$11:$BK$510,MATCH('Auxiliar General'!BB$4,'Lista Puestos Valorados'!$B$10:$BK$10,0),0)="","No relevante",VLOOKUP($B413,'Lista Puestos Valorados'!$B$11:$BK$510,MATCH('Auxiliar General'!BB$4,'Lista Puestos Valorados'!$B$10:$BK$10,0),0))</f>
        <v>No relevante</v>
      </c>
      <c r="BI413" s="26">
        <f>+HLOOKUP(BH413,Sistema_Puntos!$Q$5:$Y$43,'Auxiliar General'!BD$5,FALSE)</f>
        <v>0</v>
      </c>
      <c r="BJ413" s="26" t="str">
        <f>+IF(VLOOKUP($B413,'Lista Puestos Valorados'!$B$11:$BK$510,MATCH('Auxiliar General'!BD$4,'Lista Puestos Valorados'!$B$10:$BK$10,0),0)="","No relevante",VLOOKUP($B413,'Lista Puestos Valorados'!$B$11:$BK$510,MATCH('Auxiliar General'!BD$4,'Lista Puestos Valorados'!$B$10:$BK$10,0),0))</f>
        <v>No relevante</v>
      </c>
      <c r="BK413" s="26">
        <f>+HLOOKUP(BJ413,Sistema_Puntos!$Q$5:$Y$43,'Auxiliar General'!BF$5,FALSE)</f>
        <v>0</v>
      </c>
      <c r="BL413" s="26" t="str">
        <f>+IF(VLOOKUP($B413,'Lista Puestos Valorados'!$B$11:$BK$510,MATCH('Auxiliar General'!BF$4,'Lista Puestos Valorados'!$B$10:$BK$10,0),0)="","No relevante",VLOOKUP($B413,'Lista Puestos Valorados'!$B$11:$BK$510,MATCH('Auxiliar General'!BF$4,'Lista Puestos Valorados'!$B$10:$BK$10,0),0))</f>
        <v>No relevante</v>
      </c>
      <c r="BM413" s="26">
        <f>+HLOOKUP(BL413,Sistema_Puntos!$Q$5:$Y$43,'Auxiliar General'!BH$5,FALSE)</f>
        <v>0</v>
      </c>
      <c r="BN413" s="26" t="str">
        <f>+IF(VLOOKUP($B413,'Lista Puestos Valorados'!$B$11:$BK$510,MATCH('Auxiliar General'!BH$4,'Lista Puestos Valorados'!$B$10:$BK$10,0),0)="","No relevante",VLOOKUP($B413,'Lista Puestos Valorados'!$B$11:$BK$510,MATCH('Auxiliar General'!BH$4,'Lista Puestos Valorados'!$B$10:$BK$10,0),0))</f>
        <v>No relevante</v>
      </c>
      <c r="BO413" s="26">
        <f>+HLOOKUP(BN413,Sistema_Puntos!$Q$5:$Y$43,'Auxiliar General'!BJ$5,FALSE)</f>
        <v>0</v>
      </c>
      <c r="BP413" s="26" t="str">
        <f>+IF(VLOOKUP($B413,'Lista Puestos Valorados'!$B$11:$BK$510,MATCH('Auxiliar General'!BJ$4,'Lista Puestos Valorados'!$B$10:$BK$10,0),0)="","No relevante",VLOOKUP($B413,'Lista Puestos Valorados'!$B$11:$BK$510,MATCH('Auxiliar General'!BJ$4,'Lista Puestos Valorados'!$B$10:$BK$10,0),0))</f>
        <v>No relevante</v>
      </c>
      <c r="BQ413" s="26">
        <f>+HLOOKUP(BP413,Sistema_Puntos!$Q$5:$Y$43,'Auxiliar General'!BL$5,FALSE)</f>
        <v>0</v>
      </c>
      <c r="BR413" s="26" t="str">
        <f>+IF(VLOOKUP($B413,'Lista Puestos Valorados'!$B$11:$BK$510,MATCH('Auxiliar General'!BL$4,'Lista Puestos Valorados'!$B$10:$BK$10,0),0)="","No relevante",VLOOKUP($B413,'Lista Puestos Valorados'!$B$11:$BK$510,MATCH('Auxiliar General'!BL$4,'Lista Puestos Valorados'!$B$10:$BK$10,0),0))</f>
        <v>No relevante</v>
      </c>
      <c r="BS413" s="26">
        <f>+HLOOKUP(BR413,Sistema_Puntos!$Q$5:$Y$43,'Auxiliar General'!BN$5,FALSE)</f>
        <v>0</v>
      </c>
      <c r="BT413" s="26" t="str">
        <f>+IF(VLOOKUP($B413,'Lista Puestos Valorados'!$B$11:$BK$510,MATCH('Auxiliar General'!BN$4,'Lista Puestos Valorados'!$B$10:$BK$10,0),0)="","No relevante",VLOOKUP($B413,'Lista Puestos Valorados'!$B$11:$BK$510,MATCH('Auxiliar General'!BN$4,'Lista Puestos Valorados'!$B$10:$BK$10,0),0))</f>
        <v>No relevante</v>
      </c>
      <c r="BU413" s="26">
        <f>+HLOOKUP(BT413,Sistema_Puntos!$Q$5:$Y$43,'Auxiliar General'!BP$5,FALSE)</f>
        <v>0</v>
      </c>
      <c r="BV413" s="26" t="str">
        <f>+IF(VLOOKUP($B413,'Lista Puestos Valorados'!$B$11:$BK$510,MATCH('Auxiliar General'!BP$4,'Lista Puestos Valorados'!$B$10:$BK$10,0),0)="","No relevante",VLOOKUP($B413,'Lista Puestos Valorados'!$B$11:$BK$510,MATCH('Auxiliar General'!BP$4,'Lista Puestos Valorados'!$B$10:$BK$10,0),0))</f>
        <v>No relevante</v>
      </c>
      <c r="BW413" s="26">
        <f>+HLOOKUP(BV413,Sistema_Puntos!$Q$5:$Y$43,'Auxiliar General'!BR$5,FALSE)</f>
        <v>0</v>
      </c>
      <c r="BX413" s="26" t="str">
        <f>+IF(VLOOKUP($B413,'Lista Puestos Valorados'!$B$11:$BK$510,MATCH('Auxiliar General'!BR$4,'Lista Puestos Valorados'!$B$10:$BK$10,0),0)="","No relevante",VLOOKUP($B413,'Lista Puestos Valorados'!$B$11:$BK$510,MATCH('Auxiliar General'!BR$4,'Lista Puestos Valorados'!$B$10:$BK$10,0),0))</f>
        <v>No relevante</v>
      </c>
      <c r="BY413" s="26">
        <f>+HLOOKUP(BX413,Sistema_Puntos!$Q$5:$Y$43,'Auxiliar General'!BT$5,FALSE)</f>
        <v>0</v>
      </c>
      <c r="BZ413" s="26" t="str">
        <f>+IF(VLOOKUP($B413,'Lista Puestos Valorados'!$B$11:$BK$510,MATCH('Auxiliar General'!BT$4,'Lista Puestos Valorados'!$B$10:$BK$10,0),0)="","No relevante",VLOOKUP($B413,'Lista Puestos Valorados'!$B$11:$BK$510,MATCH('Auxiliar General'!BT$4,'Lista Puestos Valorados'!$B$10:$BK$10,0),0))</f>
        <v>No relevante</v>
      </c>
      <c r="CA413" s="26">
        <f>+HLOOKUP(BZ413,Sistema_Puntos!$Q$5:$Y$43,'Auxiliar General'!BV$5,FALSE)</f>
        <v>0</v>
      </c>
      <c r="CB413" s="26" t="str">
        <f>+IF(VLOOKUP($B413,'Lista Puestos Valorados'!$B$11:$BK$510,MATCH('Auxiliar General'!BV$4,'Lista Puestos Valorados'!$B$10:$BK$10,0),0)="","No relevante",VLOOKUP($B413,'Lista Puestos Valorados'!$B$11:$BK$510,MATCH('Auxiliar General'!BV$4,'Lista Puestos Valorados'!$B$10:$BK$10,0),0))</f>
        <v>No relevante</v>
      </c>
      <c r="CC413" s="26">
        <f>+HLOOKUP(CB413,Sistema_Puntos!$Q$5:$Y$43,'Auxiliar General'!BX$5,FALSE)</f>
        <v>0</v>
      </c>
      <c r="CD413" s="26" t="str">
        <f>+IF(VLOOKUP($B413,'Lista Puestos Valorados'!$B$11:$BK$510,MATCH('Auxiliar General'!BX$4,'Lista Puestos Valorados'!$B$10:$BK$10,0),0)="","No relevante",VLOOKUP($B413,'Lista Puestos Valorados'!$B$11:$BK$510,MATCH('Auxiliar General'!BX$4,'Lista Puestos Valorados'!$B$10:$BK$10,0),0))</f>
        <v>No relevante</v>
      </c>
      <c r="CE413" s="26">
        <f>+HLOOKUP(CD413,Sistema_Puntos!$Q$5:$Y$43,'Auxiliar General'!BZ$5,FALSE)</f>
        <v>0</v>
      </c>
      <c r="CF413" s="26" t="str">
        <f>+IF(VLOOKUP($B413,'Lista Puestos Valorados'!$B$11:$BK$510,MATCH('Auxiliar General'!BZ$4,'Lista Puestos Valorados'!$B$10:$BK$10,0),0)="","No relevante",VLOOKUP($B413,'Lista Puestos Valorados'!$B$11:$BK$510,MATCH('Auxiliar General'!BZ$4,'Lista Puestos Valorados'!$B$10:$BK$10,0),0))</f>
        <v>No relevante</v>
      </c>
      <c r="CG413" s="26">
        <f>+HLOOKUP(CF413,Sistema_Puntos!$Q$5:$Y$43,'Auxiliar General'!CB$5,FALSE)</f>
        <v>0</v>
      </c>
      <c r="CH413" s="29"/>
      <c r="CI413" s="29"/>
    </row>
    <row r="414" spans="2:87" ht="17.55" customHeight="1">
      <c r="B414" s="26">
        <f>+'Listado de Puestos'!B414</f>
        <v>404</v>
      </c>
      <c r="C414" s="26" t="str">
        <f>+IF('Lista Puestos Valorados'!C414="","",'Lista Puestos Valorados'!C414)</f>
        <v/>
      </c>
      <c r="D414" s="26" t="str">
        <f>+IF('Lista Puestos Valorados'!D414="","",'Lista Puestos Valorados'!D414)</f>
        <v/>
      </c>
      <c r="E414" s="26" t="str">
        <f>+IF('Lista Puestos Valorados'!E414="","",'Lista Puestos Valorados'!E414)</f>
        <v/>
      </c>
      <c r="F414" s="26" t="str">
        <f>+IF('Lista Puestos Valorados'!F414="","",'Lista Puestos Valorados'!F414)</f>
        <v/>
      </c>
      <c r="G414" s="26" t="str">
        <f>+IF('Lista Puestos Valorados'!G414="","",'Lista Puestos Valorados'!G414)</f>
        <v/>
      </c>
      <c r="H414" s="26" t="str">
        <f>+IF('Lista Puestos Valorados'!H414="","",'Lista Puestos Valorados'!H414)</f>
        <v/>
      </c>
      <c r="I414" s="26" t="str">
        <f>+IF('Lista Puestos Valorados'!I414="","",'Lista Puestos Valorados'!I414)</f>
        <v/>
      </c>
      <c r="J414" s="118" t="e">
        <f t="array" ref="J414">+IF(L414="","",_xlfn.IFS(L414&lt;='Cortes de Agrupacion'!$F$15,'Cortes de Agrupacion'!$E$15,'Resultados General'!L414&lt;='Cortes de Agrupacion'!$F$14,'Cortes de Agrupacion'!$E$14,'Resultados General'!L414&lt;='Cortes de Agrupacion'!$F$13,'Cortes de Agrupacion'!$E$13,L414&lt;='Cortes de Agrupacion'!$F$12,'Cortes de Agrupacion'!$E$12,'Resultados General'!L414&lt;='Cortes de Agrupacion'!$F$11,'Cortes de Agrupacion'!$E$11,'Resultados General'!L414&lt;='Cortes de Agrupacion'!$F$10,'Cortes de Agrupacion'!$E$10,'Resultados General'!L414&lt;='Cortes de Agrupacion'!$F$9,'Cortes de Agrupacion'!$E$9,'Resultados General'!L414&lt;='Cortes de Agrupacion'!$F$8,'Cortes de Agrupacion'!$E$8,'Resultados General'!L414&lt;='Cortes de Agrupacion'!$F$7,'Cortes de Agrupacion'!$E$7,'Resultados General'!L414&lt;='Cortes de Agrupacion'!$F$6,'Cortes de Agrupacion'!$E$6))</f>
        <v>#VALUE!</v>
      </c>
      <c r="K414" s="118" t="str">
        <f t="shared" si="12"/>
        <v/>
      </c>
      <c r="L414" s="124" t="e">
        <f>#VALUE!</f>
        <v>#VALUE!</v>
      </c>
      <c r="M414" s="26" t="e">
        <f ca="1">+_xlfn.IFNA(VLOOKUP(C414,'Distribución de puestos'!$B$8:$I$507,8,0),"")</f>
        <v>#NAME?</v>
      </c>
      <c r="N414" s="26" t="str">
        <f>+IF(VLOOKUP($B414,'Lista Puestos Valorados'!$B$11:$BK$510,MATCH('Auxiliar General'!H$4,'Lista Puestos Valorados'!$B$10:$BK$10,0),0)="","No relevante",VLOOKUP($B414,'Lista Puestos Valorados'!$B$11:$BK$510,MATCH('Auxiliar General'!H$4,'Lista Puestos Valorados'!$B$10:$BK$10,0),0))</f>
        <v>No relevante</v>
      </c>
      <c r="O414" s="26">
        <f>+HLOOKUP(N414,Sistema_Puntos!$Q$5:$Y$43,'Auxiliar General'!J$5,FALSE)</f>
        <v>0</v>
      </c>
      <c r="P414" s="26" t="str">
        <f>+IF(VLOOKUP($B414,'Lista Puestos Valorados'!$B$11:$BK$510,MATCH('Auxiliar General'!J$4,'Lista Puestos Valorados'!$B$10:$BK$10,0),0)="","No relevante",VLOOKUP($B414,'Lista Puestos Valorados'!$B$11:$BK$510,MATCH('Auxiliar General'!J$4,'Lista Puestos Valorados'!$B$10:$BK$10,0),0))</f>
        <v>No relevante</v>
      </c>
      <c r="Q414" s="26">
        <f>+HLOOKUP(P414,Sistema_Puntos!$Q$5:$Y$43,'Auxiliar General'!L$5,FALSE)</f>
        <v>0</v>
      </c>
      <c r="R414" s="26" t="str">
        <f>+IF(VLOOKUP($B414,'Lista Puestos Valorados'!$B$11:$BK$510,MATCH('Auxiliar General'!L$4,'Lista Puestos Valorados'!$B$10:$BK$10,0),0)="","No relevante",VLOOKUP($B414,'Lista Puestos Valorados'!$B$11:$BK$510,MATCH('Auxiliar General'!L$4,'Lista Puestos Valorados'!$B$10:$BK$10,0),0))</f>
        <v>No relevante</v>
      </c>
      <c r="S414" s="26">
        <f>+HLOOKUP(R414,Sistema_Puntos!$Q$5:$Y$43,'Auxiliar General'!N$5,FALSE)</f>
        <v>0</v>
      </c>
      <c r="T414" s="26" t="str">
        <f>+IF(VLOOKUP($B414,'Lista Puestos Valorados'!$B$11:$BK$510,MATCH('Auxiliar General'!N$4,'Lista Puestos Valorados'!$B$10:$BK$10,0),0)="","No relevante",VLOOKUP($B414,'Lista Puestos Valorados'!$B$11:$BK$510,MATCH('Auxiliar General'!N$4,'Lista Puestos Valorados'!$B$10:$BK$10,0),0))</f>
        <v>No relevante</v>
      </c>
      <c r="U414" s="26">
        <f>+HLOOKUP(T414,Sistema_Puntos!$Q$5:$Y$43,'Auxiliar General'!P$5,FALSE)</f>
        <v>0</v>
      </c>
      <c r="V414" s="26" t="str">
        <f>+IF(VLOOKUP($B414,'Lista Puestos Valorados'!$B$11:$BK$510,MATCH('Auxiliar General'!P$4,'Lista Puestos Valorados'!$B$10:$BK$10,0),0)="","No relevante",VLOOKUP($B414,'Lista Puestos Valorados'!$B$11:$BK$510,MATCH('Auxiliar General'!P$4,'Lista Puestos Valorados'!$B$10:$BK$10,0),0))</f>
        <v>No relevante</v>
      </c>
      <c r="W414" s="26">
        <f>+HLOOKUP(V414,Sistema_Puntos!$Q$5:$Y$43,'Auxiliar General'!R$5,FALSE)</f>
        <v>0</v>
      </c>
      <c r="X414" s="26" t="str">
        <f>+IF(VLOOKUP($B414,'Lista Puestos Valorados'!$B$11:$BK$510,MATCH('Auxiliar General'!R$4,'Lista Puestos Valorados'!$B$10:$BK$10,0),0)="","No relevante",VLOOKUP($B414,'Lista Puestos Valorados'!$B$11:$BK$510,MATCH('Auxiliar General'!R$4,'Lista Puestos Valorados'!$B$10:$BK$10,0),0))</f>
        <v>No relevante</v>
      </c>
      <c r="Y414" s="26">
        <f>+HLOOKUP(X414,Sistema_Puntos!$Q$5:$Y$43,'Auxiliar General'!T$5,FALSE)</f>
        <v>0</v>
      </c>
      <c r="Z414" s="26" t="str">
        <f>+IF(VLOOKUP($B414,'Lista Puestos Valorados'!$B$11:$BK$510,MATCH('Auxiliar General'!T$4,'Lista Puestos Valorados'!$B$10:$BK$10,0),0)="","No relevante",VLOOKUP($B414,'Lista Puestos Valorados'!$B$11:$BK$510,MATCH('Auxiliar General'!T$4,'Lista Puestos Valorados'!$B$10:$BK$10,0),0))</f>
        <v>No relevante</v>
      </c>
      <c r="AA414" s="26">
        <f>+HLOOKUP(Z414,Sistema_Puntos!$Q$5:$Y$43,'Auxiliar General'!V$5,FALSE)</f>
        <v>0</v>
      </c>
      <c r="AB414" s="26" t="str">
        <f>+IF(VLOOKUP($B414,'Lista Puestos Valorados'!$B$11:$BK$510,MATCH('Auxiliar General'!V$4,'Lista Puestos Valorados'!$B$10:$BK$10,0),0)="","No relevante",VLOOKUP($B414,'Lista Puestos Valorados'!$B$11:$BK$510,MATCH('Auxiliar General'!V$4,'Lista Puestos Valorados'!$B$10:$BK$10,0),0))</f>
        <v>No relevante</v>
      </c>
      <c r="AC414" s="26">
        <f>+HLOOKUP(AB414,Sistema_Puntos!$Q$5:$Y$43,'Auxiliar General'!X$5,FALSE)</f>
        <v>0</v>
      </c>
      <c r="AD414" s="26" t="str">
        <f>+IF(VLOOKUP($B414,'Lista Puestos Valorados'!$B$11:$BK$510,MATCH('Auxiliar General'!X$4,'Lista Puestos Valorados'!$B$10:$BK$10,0),0)="","No relevante",VLOOKUP($B414,'Lista Puestos Valorados'!$B$11:$BK$510,MATCH('Auxiliar General'!X$4,'Lista Puestos Valorados'!$B$10:$BK$10,0),0))</f>
        <v>No relevante</v>
      </c>
      <c r="AE414" s="26">
        <f>+HLOOKUP(AD414,Sistema_Puntos!$Q$5:$Y$43,'Auxiliar General'!Z$5,FALSE)</f>
        <v>0</v>
      </c>
      <c r="AF414" s="26" t="str">
        <f>+IF(VLOOKUP($B414,'Lista Puestos Valorados'!$B$11:$BK$510,MATCH('Auxiliar General'!Z$4,'Lista Puestos Valorados'!$B$10:$BK$10,0),0)="","No relevante",VLOOKUP($B414,'Lista Puestos Valorados'!$B$11:$BK$510,MATCH('Auxiliar General'!Z$4,'Lista Puestos Valorados'!$B$10:$BK$10,0),0))</f>
        <v>No relevante</v>
      </c>
      <c r="AG414" s="26">
        <f>+HLOOKUP(AF414,Sistema_Puntos!$Q$5:$Y$43,'Auxiliar General'!AB$5,FALSE)</f>
        <v>0</v>
      </c>
      <c r="AH414" s="26" t="str">
        <f>+IF(VLOOKUP($B414,'Lista Puestos Valorados'!$B$11:$BK$510,MATCH('Auxiliar General'!AB$4,'Lista Puestos Valorados'!$B$10:$BK$10,0),0)="","No relevante",VLOOKUP($B414,'Lista Puestos Valorados'!$B$11:$BK$510,MATCH('Auxiliar General'!AB$4,'Lista Puestos Valorados'!$B$10:$BK$10,0),0))</f>
        <v>No relevante</v>
      </c>
      <c r="AI414" s="26">
        <f>+HLOOKUP(AH414,Sistema_Puntos!$Q$5:$Y$43,'Auxiliar General'!AD$5,FALSE)</f>
        <v>0</v>
      </c>
      <c r="AJ414" s="26" t="str">
        <f>+IF(VLOOKUP($B414,'Lista Puestos Valorados'!$B$11:$BK$510,MATCH('Auxiliar General'!AD$4,'Lista Puestos Valorados'!$B$10:$BK$10,0),0)="","No relevante",VLOOKUP($B414,'Lista Puestos Valorados'!$B$11:$BK$510,MATCH('Auxiliar General'!AD$4,'Lista Puestos Valorados'!$B$10:$BK$10,0),0))</f>
        <v>No relevante</v>
      </c>
      <c r="AK414" s="26">
        <f>+HLOOKUP(AJ414,Sistema_Puntos!$Q$5:$Y$43,'Auxiliar General'!AF$5,FALSE)</f>
        <v>0</v>
      </c>
      <c r="AL414" s="26" t="str">
        <f>+IF(VLOOKUP($B414,'Lista Puestos Valorados'!$B$11:$BK$510,MATCH('Auxiliar General'!AF$4,'Lista Puestos Valorados'!$B$10:$BK$10,0),0)="","No relevante",VLOOKUP($B414,'Lista Puestos Valorados'!$B$11:$BK$510,MATCH('Auxiliar General'!AF$4,'Lista Puestos Valorados'!$B$10:$BK$10,0),0))</f>
        <v>No relevante</v>
      </c>
      <c r="AM414" s="26">
        <f>+HLOOKUP(AL414,Sistema_Puntos!$Q$5:$Y$43,'Auxiliar General'!AH$5,FALSE)</f>
        <v>0</v>
      </c>
      <c r="AN414" s="26" t="str">
        <f>+IF(VLOOKUP($B414,'Lista Puestos Valorados'!$B$11:$BK$510,MATCH('Auxiliar General'!AH$4,'Lista Puestos Valorados'!$B$10:$BK$10,0),0)="","No relevante",VLOOKUP($B414,'Lista Puestos Valorados'!$B$11:$BK$510,MATCH('Auxiliar General'!AH$4,'Lista Puestos Valorados'!$B$10:$BK$10,0),0))</f>
        <v>No relevante</v>
      </c>
      <c r="AO414" s="26">
        <f>+HLOOKUP(AN414,Sistema_Puntos!$Q$5:$Y$43,'Auxiliar General'!AJ$5,FALSE)</f>
        <v>0</v>
      </c>
      <c r="AP414" s="26" t="str">
        <f>+IF(VLOOKUP($B414,'Lista Puestos Valorados'!$B$11:$BK$510,MATCH('Auxiliar General'!AJ$4,'Lista Puestos Valorados'!$B$10:$BK$10,0),0)="","No relevante",VLOOKUP($B414,'Lista Puestos Valorados'!$B$11:$BK$510,MATCH('Auxiliar General'!AJ$4,'Lista Puestos Valorados'!$B$10:$BK$10,0),0))</f>
        <v>No relevante</v>
      </c>
      <c r="AQ414" s="26">
        <f>+HLOOKUP(AP414,Sistema_Puntos!$Q$5:$Y$43,'Auxiliar General'!AL$5,FALSE)</f>
        <v>0</v>
      </c>
      <c r="AR414" s="26" t="str">
        <f>+IF(VLOOKUP($B414,'Lista Puestos Valorados'!$B$11:$BK$510,MATCH('Auxiliar General'!AL$4,'Lista Puestos Valorados'!$B$10:$BK$10,0),0)="","No relevante",VLOOKUP($B414,'Lista Puestos Valorados'!$B$11:$BK$510,MATCH('Auxiliar General'!AL$4,'Lista Puestos Valorados'!$B$10:$BK$10,0),0))</f>
        <v>No relevante</v>
      </c>
      <c r="AS414" s="26">
        <f>+HLOOKUP(AR414,Sistema_Puntos!$Q$5:$Y$43,'Auxiliar General'!AN$5,FALSE)</f>
        <v>0</v>
      </c>
      <c r="AT414" s="26" t="str">
        <f>+IF(VLOOKUP($B414,'Lista Puestos Valorados'!$B$11:$BK$510,MATCH('Auxiliar General'!AN$4,'Lista Puestos Valorados'!$B$10:$BK$10,0),0)="","No relevante",VLOOKUP($B414,'Lista Puestos Valorados'!$B$11:$BK$510,MATCH('Auxiliar General'!AN$4,'Lista Puestos Valorados'!$B$10:$BK$10,0),0))</f>
        <v>No relevante</v>
      </c>
      <c r="AU414" s="26">
        <f>+HLOOKUP(AT414,Sistema_Puntos!$Q$5:$Y$43,'Auxiliar General'!AP$5,FALSE)</f>
        <v>0</v>
      </c>
      <c r="AV414" s="26" t="str">
        <f>+IF(VLOOKUP($B414,'Lista Puestos Valorados'!$B$11:$BK$510,MATCH('Auxiliar General'!AP$4,'Lista Puestos Valorados'!$B$10:$BK$10,0),0)="","No relevante",VLOOKUP($B414,'Lista Puestos Valorados'!$B$11:$BK$510,MATCH('Auxiliar General'!AP$4,'Lista Puestos Valorados'!$B$10:$BK$10,0),0))</f>
        <v>No relevante</v>
      </c>
      <c r="AW414" s="26">
        <f>+HLOOKUP(AV414,Sistema_Puntos!$Q$5:$Y$43,'Auxiliar General'!AR$5,FALSE)</f>
        <v>0</v>
      </c>
      <c r="AX414" s="26" t="str">
        <f>+IF(VLOOKUP($B414,'Lista Puestos Valorados'!$B$11:$BK$510,MATCH('Auxiliar General'!AR$4,'Lista Puestos Valorados'!$B$10:$BK$10,0),0)="","No relevante",VLOOKUP($B414,'Lista Puestos Valorados'!$B$11:$BK$510,MATCH('Auxiliar General'!AR$4,'Lista Puestos Valorados'!$B$10:$BK$10,0),0))</f>
        <v>No relevante</v>
      </c>
      <c r="AY414" s="26">
        <f>+HLOOKUP(AX414,Sistema_Puntos!$Q$5:$Y$43,'Auxiliar General'!AT$5,FALSE)</f>
        <v>0</v>
      </c>
      <c r="AZ414" s="26" t="str">
        <f>+IF(VLOOKUP($B414,'Lista Puestos Valorados'!$B$11:$BK$510,MATCH('Auxiliar General'!AT$4,'Lista Puestos Valorados'!$B$10:$BK$10,0),0)="","No relevante",VLOOKUP($B414,'Lista Puestos Valorados'!$B$11:$BK$510,MATCH('Auxiliar General'!AT$4,'Lista Puestos Valorados'!$B$10:$BK$10,0),0))</f>
        <v>No relevante</v>
      </c>
      <c r="BA414" s="26">
        <f>+HLOOKUP(AZ414,Sistema_Puntos!$Q$5:$Y$43,'Auxiliar General'!AV$5,FALSE)</f>
        <v>0</v>
      </c>
      <c r="BB414" s="26" t="str">
        <f>+IF(VLOOKUP($B414,'Lista Puestos Valorados'!$B$11:$BK$510,MATCH('Auxiliar General'!AV$4,'Lista Puestos Valorados'!$B$10:$BK$10,0),0)="","No relevante",VLOOKUP($B414,'Lista Puestos Valorados'!$B$11:$BK$510,MATCH('Auxiliar General'!AV$4,'Lista Puestos Valorados'!$B$10:$BK$10,0),0))</f>
        <v>No relevante</v>
      </c>
      <c r="BC414" s="26">
        <f>+HLOOKUP(BB414,Sistema_Puntos!$Q$5:$Y$43,'Auxiliar General'!AX$5,FALSE)</f>
        <v>0</v>
      </c>
      <c r="BD414" s="26" t="str">
        <f>+IF(VLOOKUP($B414,'Lista Puestos Valorados'!$B$11:$BK$510,MATCH('Auxiliar General'!AX$4,'Lista Puestos Valorados'!$B$10:$BK$10,0),0)="","No relevante",VLOOKUP($B414,'Lista Puestos Valorados'!$B$11:$BK$510,MATCH('Auxiliar General'!AX$4,'Lista Puestos Valorados'!$B$10:$BK$10,0),0))</f>
        <v>No relevante</v>
      </c>
      <c r="BE414" s="26">
        <f>+HLOOKUP(BD414,Sistema_Puntos!$Q$5:$Y$43,'Auxiliar General'!AZ$5,FALSE)</f>
        <v>0</v>
      </c>
      <c r="BF414" s="26" t="str">
        <f>+IF(VLOOKUP($B414,'Lista Puestos Valorados'!$B$11:$BK$510,MATCH('Auxiliar General'!AZ$4,'Lista Puestos Valorados'!$B$10:$BK$10,0),0)="","No relevante",VLOOKUP($B414,'Lista Puestos Valorados'!$B$11:$BK$510,MATCH('Auxiliar General'!AZ$4,'Lista Puestos Valorados'!$B$10:$BK$10,0),0))</f>
        <v>No relevante</v>
      </c>
      <c r="BG414" s="26">
        <f>+HLOOKUP(BF414,Sistema_Puntos!$Q$5:$Y$43,'Auxiliar General'!BB$5,FALSE)</f>
        <v>0</v>
      </c>
      <c r="BH414" s="26" t="str">
        <f>+IF(VLOOKUP($B414,'Lista Puestos Valorados'!$B$11:$BK$510,MATCH('Auxiliar General'!BB$4,'Lista Puestos Valorados'!$B$10:$BK$10,0),0)="","No relevante",VLOOKUP($B414,'Lista Puestos Valorados'!$B$11:$BK$510,MATCH('Auxiliar General'!BB$4,'Lista Puestos Valorados'!$B$10:$BK$10,0),0))</f>
        <v>No relevante</v>
      </c>
      <c r="BI414" s="26">
        <f>+HLOOKUP(BH414,Sistema_Puntos!$Q$5:$Y$43,'Auxiliar General'!BD$5,FALSE)</f>
        <v>0</v>
      </c>
      <c r="BJ414" s="26" t="str">
        <f>+IF(VLOOKUP($B414,'Lista Puestos Valorados'!$B$11:$BK$510,MATCH('Auxiliar General'!BD$4,'Lista Puestos Valorados'!$B$10:$BK$10,0),0)="","No relevante",VLOOKUP($B414,'Lista Puestos Valorados'!$B$11:$BK$510,MATCH('Auxiliar General'!BD$4,'Lista Puestos Valorados'!$B$10:$BK$10,0),0))</f>
        <v>No relevante</v>
      </c>
      <c r="BK414" s="26">
        <f>+HLOOKUP(BJ414,Sistema_Puntos!$Q$5:$Y$43,'Auxiliar General'!BF$5,FALSE)</f>
        <v>0</v>
      </c>
      <c r="BL414" s="26" t="str">
        <f>+IF(VLOOKUP($B414,'Lista Puestos Valorados'!$B$11:$BK$510,MATCH('Auxiliar General'!BF$4,'Lista Puestos Valorados'!$B$10:$BK$10,0),0)="","No relevante",VLOOKUP($B414,'Lista Puestos Valorados'!$B$11:$BK$510,MATCH('Auxiliar General'!BF$4,'Lista Puestos Valorados'!$B$10:$BK$10,0),0))</f>
        <v>No relevante</v>
      </c>
      <c r="BM414" s="26">
        <f>+HLOOKUP(BL414,Sistema_Puntos!$Q$5:$Y$43,'Auxiliar General'!BH$5,FALSE)</f>
        <v>0</v>
      </c>
      <c r="BN414" s="26" t="str">
        <f>+IF(VLOOKUP($B414,'Lista Puestos Valorados'!$B$11:$BK$510,MATCH('Auxiliar General'!BH$4,'Lista Puestos Valorados'!$B$10:$BK$10,0),0)="","No relevante",VLOOKUP($B414,'Lista Puestos Valorados'!$B$11:$BK$510,MATCH('Auxiliar General'!BH$4,'Lista Puestos Valorados'!$B$10:$BK$10,0),0))</f>
        <v>No relevante</v>
      </c>
      <c r="BO414" s="26">
        <f>+HLOOKUP(BN414,Sistema_Puntos!$Q$5:$Y$43,'Auxiliar General'!BJ$5,FALSE)</f>
        <v>0</v>
      </c>
      <c r="BP414" s="26" t="str">
        <f>+IF(VLOOKUP($B414,'Lista Puestos Valorados'!$B$11:$BK$510,MATCH('Auxiliar General'!BJ$4,'Lista Puestos Valorados'!$B$10:$BK$10,0),0)="","No relevante",VLOOKUP($B414,'Lista Puestos Valorados'!$B$11:$BK$510,MATCH('Auxiliar General'!BJ$4,'Lista Puestos Valorados'!$B$10:$BK$10,0),0))</f>
        <v>No relevante</v>
      </c>
      <c r="BQ414" s="26">
        <f>+HLOOKUP(BP414,Sistema_Puntos!$Q$5:$Y$43,'Auxiliar General'!BL$5,FALSE)</f>
        <v>0</v>
      </c>
      <c r="BR414" s="26" t="str">
        <f>+IF(VLOOKUP($B414,'Lista Puestos Valorados'!$B$11:$BK$510,MATCH('Auxiliar General'!BL$4,'Lista Puestos Valorados'!$B$10:$BK$10,0),0)="","No relevante",VLOOKUP($B414,'Lista Puestos Valorados'!$B$11:$BK$510,MATCH('Auxiliar General'!BL$4,'Lista Puestos Valorados'!$B$10:$BK$10,0),0))</f>
        <v>No relevante</v>
      </c>
      <c r="BS414" s="26">
        <f>+HLOOKUP(BR414,Sistema_Puntos!$Q$5:$Y$43,'Auxiliar General'!BN$5,FALSE)</f>
        <v>0</v>
      </c>
      <c r="BT414" s="26" t="str">
        <f>+IF(VLOOKUP($B414,'Lista Puestos Valorados'!$B$11:$BK$510,MATCH('Auxiliar General'!BN$4,'Lista Puestos Valorados'!$B$10:$BK$10,0),0)="","No relevante",VLOOKUP($B414,'Lista Puestos Valorados'!$B$11:$BK$510,MATCH('Auxiliar General'!BN$4,'Lista Puestos Valorados'!$B$10:$BK$10,0),0))</f>
        <v>No relevante</v>
      </c>
      <c r="BU414" s="26">
        <f>+HLOOKUP(BT414,Sistema_Puntos!$Q$5:$Y$43,'Auxiliar General'!BP$5,FALSE)</f>
        <v>0</v>
      </c>
      <c r="BV414" s="26" t="str">
        <f>+IF(VLOOKUP($B414,'Lista Puestos Valorados'!$B$11:$BK$510,MATCH('Auxiliar General'!BP$4,'Lista Puestos Valorados'!$B$10:$BK$10,0),0)="","No relevante",VLOOKUP($B414,'Lista Puestos Valorados'!$B$11:$BK$510,MATCH('Auxiliar General'!BP$4,'Lista Puestos Valorados'!$B$10:$BK$10,0),0))</f>
        <v>No relevante</v>
      </c>
      <c r="BW414" s="26">
        <f>+HLOOKUP(BV414,Sistema_Puntos!$Q$5:$Y$43,'Auxiliar General'!BR$5,FALSE)</f>
        <v>0</v>
      </c>
      <c r="BX414" s="26" t="str">
        <f>+IF(VLOOKUP($B414,'Lista Puestos Valorados'!$B$11:$BK$510,MATCH('Auxiliar General'!BR$4,'Lista Puestos Valorados'!$B$10:$BK$10,0),0)="","No relevante",VLOOKUP($B414,'Lista Puestos Valorados'!$B$11:$BK$510,MATCH('Auxiliar General'!BR$4,'Lista Puestos Valorados'!$B$10:$BK$10,0),0))</f>
        <v>No relevante</v>
      </c>
      <c r="BY414" s="26">
        <f>+HLOOKUP(BX414,Sistema_Puntos!$Q$5:$Y$43,'Auxiliar General'!BT$5,FALSE)</f>
        <v>0</v>
      </c>
      <c r="BZ414" s="26" t="str">
        <f>+IF(VLOOKUP($B414,'Lista Puestos Valorados'!$B$11:$BK$510,MATCH('Auxiliar General'!BT$4,'Lista Puestos Valorados'!$B$10:$BK$10,0),0)="","No relevante",VLOOKUP($B414,'Lista Puestos Valorados'!$B$11:$BK$510,MATCH('Auxiliar General'!BT$4,'Lista Puestos Valorados'!$B$10:$BK$10,0),0))</f>
        <v>No relevante</v>
      </c>
      <c r="CA414" s="26">
        <f>+HLOOKUP(BZ414,Sistema_Puntos!$Q$5:$Y$43,'Auxiliar General'!BV$5,FALSE)</f>
        <v>0</v>
      </c>
      <c r="CB414" s="26" t="str">
        <f>+IF(VLOOKUP($B414,'Lista Puestos Valorados'!$B$11:$BK$510,MATCH('Auxiliar General'!BV$4,'Lista Puestos Valorados'!$B$10:$BK$10,0),0)="","No relevante",VLOOKUP($B414,'Lista Puestos Valorados'!$B$11:$BK$510,MATCH('Auxiliar General'!BV$4,'Lista Puestos Valorados'!$B$10:$BK$10,0),0))</f>
        <v>No relevante</v>
      </c>
      <c r="CC414" s="26">
        <f>+HLOOKUP(CB414,Sistema_Puntos!$Q$5:$Y$43,'Auxiliar General'!BX$5,FALSE)</f>
        <v>0</v>
      </c>
      <c r="CD414" s="26" t="str">
        <f>+IF(VLOOKUP($B414,'Lista Puestos Valorados'!$B$11:$BK$510,MATCH('Auxiliar General'!BX$4,'Lista Puestos Valorados'!$B$10:$BK$10,0),0)="","No relevante",VLOOKUP($B414,'Lista Puestos Valorados'!$B$11:$BK$510,MATCH('Auxiliar General'!BX$4,'Lista Puestos Valorados'!$B$10:$BK$10,0),0))</f>
        <v>No relevante</v>
      </c>
      <c r="CE414" s="26">
        <f>+HLOOKUP(CD414,Sistema_Puntos!$Q$5:$Y$43,'Auxiliar General'!BZ$5,FALSE)</f>
        <v>0</v>
      </c>
      <c r="CF414" s="26" t="str">
        <f>+IF(VLOOKUP($B414,'Lista Puestos Valorados'!$B$11:$BK$510,MATCH('Auxiliar General'!BZ$4,'Lista Puestos Valorados'!$B$10:$BK$10,0),0)="","No relevante",VLOOKUP($B414,'Lista Puestos Valorados'!$B$11:$BK$510,MATCH('Auxiliar General'!BZ$4,'Lista Puestos Valorados'!$B$10:$BK$10,0),0))</f>
        <v>No relevante</v>
      </c>
      <c r="CG414" s="26">
        <f>+HLOOKUP(CF414,Sistema_Puntos!$Q$5:$Y$43,'Auxiliar General'!CB$5,FALSE)</f>
        <v>0</v>
      </c>
      <c r="CH414" s="29"/>
      <c r="CI414" s="29"/>
    </row>
    <row r="415" spans="2:87" ht="17.55" customHeight="1">
      <c r="B415" s="26">
        <f>+'Listado de Puestos'!B415</f>
        <v>405</v>
      </c>
      <c r="C415" s="26" t="str">
        <f>+IF('Lista Puestos Valorados'!C415="","",'Lista Puestos Valorados'!C415)</f>
        <v/>
      </c>
      <c r="D415" s="26" t="str">
        <f>+IF('Lista Puestos Valorados'!D415="","",'Lista Puestos Valorados'!D415)</f>
        <v/>
      </c>
      <c r="E415" s="26" t="str">
        <f>+IF('Lista Puestos Valorados'!E415="","",'Lista Puestos Valorados'!E415)</f>
        <v/>
      </c>
      <c r="F415" s="26" t="str">
        <f>+IF('Lista Puestos Valorados'!F415="","",'Lista Puestos Valorados'!F415)</f>
        <v/>
      </c>
      <c r="G415" s="26" t="str">
        <f>+IF('Lista Puestos Valorados'!G415="","",'Lista Puestos Valorados'!G415)</f>
        <v/>
      </c>
      <c r="H415" s="26" t="str">
        <f>+IF('Lista Puestos Valorados'!H415="","",'Lista Puestos Valorados'!H415)</f>
        <v/>
      </c>
      <c r="I415" s="26" t="str">
        <f>+IF('Lista Puestos Valorados'!I415="","",'Lista Puestos Valorados'!I415)</f>
        <v/>
      </c>
      <c r="J415" s="118" t="e">
        <f t="array" ref="J415">+IF(L415="","",_xlfn.IFS(L415&lt;='Cortes de Agrupacion'!$F$15,'Cortes de Agrupacion'!$E$15,'Resultados General'!L415&lt;='Cortes de Agrupacion'!$F$14,'Cortes de Agrupacion'!$E$14,'Resultados General'!L415&lt;='Cortes de Agrupacion'!$F$13,'Cortes de Agrupacion'!$E$13,L415&lt;='Cortes de Agrupacion'!$F$12,'Cortes de Agrupacion'!$E$12,'Resultados General'!L415&lt;='Cortes de Agrupacion'!$F$11,'Cortes de Agrupacion'!$E$11,'Resultados General'!L415&lt;='Cortes de Agrupacion'!$F$10,'Cortes de Agrupacion'!$E$10,'Resultados General'!L415&lt;='Cortes de Agrupacion'!$F$9,'Cortes de Agrupacion'!$E$9,'Resultados General'!L415&lt;='Cortes de Agrupacion'!$F$8,'Cortes de Agrupacion'!$E$8,'Resultados General'!L415&lt;='Cortes de Agrupacion'!$F$7,'Cortes de Agrupacion'!$E$7,'Resultados General'!L415&lt;='Cortes de Agrupacion'!$F$6,'Cortes de Agrupacion'!$E$6))</f>
        <v>#VALUE!</v>
      </c>
      <c r="K415" s="118" t="str">
        <f t="shared" si="12"/>
        <v/>
      </c>
      <c r="L415" s="124" t="e">
        <f>#VALUE!</f>
        <v>#VALUE!</v>
      </c>
      <c r="M415" s="26" t="e">
        <f ca="1">+_xlfn.IFNA(VLOOKUP(C415,'Distribución de puestos'!$B$8:$I$507,8,0),"")</f>
        <v>#NAME?</v>
      </c>
      <c r="N415" s="26" t="str">
        <f>+IF(VLOOKUP($B415,'Lista Puestos Valorados'!$B$11:$BK$510,MATCH('Auxiliar General'!H$4,'Lista Puestos Valorados'!$B$10:$BK$10,0),0)="","No relevante",VLOOKUP($B415,'Lista Puestos Valorados'!$B$11:$BK$510,MATCH('Auxiliar General'!H$4,'Lista Puestos Valorados'!$B$10:$BK$10,0),0))</f>
        <v>No relevante</v>
      </c>
      <c r="O415" s="26">
        <f>+HLOOKUP(N415,Sistema_Puntos!$Q$5:$Y$43,'Auxiliar General'!J$5,FALSE)</f>
        <v>0</v>
      </c>
      <c r="P415" s="26" t="str">
        <f>+IF(VLOOKUP($B415,'Lista Puestos Valorados'!$B$11:$BK$510,MATCH('Auxiliar General'!J$4,'Lista Puestos Valorados'!$B$10:$BK$10,0),0)="","No relevante",VLOOKUP($B415,'Lista Puestos Valorados'!$B$11:$BK$510,MATCH('Auxiliar General'!J$4,'Lista Puestos Valorados'!$B$10:$BK$10,0),0))</f>
        <v>No relevante</v>
      </c>
      <c r="Q415" s="26">
        <f>+HLOOKUP(P415,Sistema_Puntos!$Q$5:$Y$43,'Auxiliar General'!L$5,FALSE)</f>
        <v>0</v>
      </c>
      <c r="R415" s="26" t="str">
        <f>+IF(VLOOKUP($B415,'Lista Puestos Valorados'!$B$11:$BK$510,MATCH('Auxiliar General'!L$4,'Lista Puestos Valorados'!$B$10:$BK$10,0),0)="","No relevante",VLOOKUP($B415,'Lista Puestos Valorados'!$B$11:$BK$510,MATCH('Auxiliar General'!L$4,'Lista Puestos Valorados'!$B$10:$BK$10,0),0))</f>
        <v>No relevante</v>
      </c>
      <c r="S415" s="26">
        <f>+HLOOKUP(R415,Sistema_Puntos!$Q$5:$Y$43,'Auxiliar General'!N$5,FALSE)</f>
        <v>0</v>
      </c>
      <c r="T415" s="26" t="str">
        <f>+IF(VLOOKUP($B415,'Lista Puestos Valorados'!$B$11:$BK$510,MATCH('Auxiliar General'!N$4,'Lista Puestos Valorados'!$B$10:$BK$10,0),0)="","No relevante",VLOOKUP($B415,'Lista Puestos Valorados'!$B$11:$BK$510,MATCH('Auxiliar General'!N$4,'Lista Puestos Valorados'!$B$10:$BK$10,0),0))</f>
        <v>No relevante</v>
      </c>
      <c r="U415" s="26">
        <f>+HLOOKUP(T415,Sistema_Puntos!$Q$5:$Y$43,'Auxiliar General'!P$5,FALSE)</f>
        <v>0</v>
      </c>
      <c r="V415" s="26" t="str">
        <f>+IF(VLOOKUP($B415,'Lista Puestos Valorados'!$B$11:$BK$510,MATCH('Auxiliar General'!P$4,'Lista Puestos Valorados'!$B$10:$BK$10,0),0)="","No relevante",VLOOKUP($B415,'Lista Puestos Valorados'!$B$11:$BK$510,MATCH('Auxiliar General'!P$4,'Lista Puestos Valorados'!$B$10:$BK$10,0),0))</f>
        <v>No relevante</v>
      </c>
      <c r="W415" s="26">
        <f>+HLOOKUP(V415,Sistema_Puntos!$Q$5:$Y$43,'Auxiliar General'!R$5,FALSE)</f>
        <v>0</v>
      </c>
      <c r="X415" s="26" t="str">
        <f>+IF(VLOOKUP($B415,'Lista Puestos Valorados'!$B$11:$BK$510,MATCH('Auxiliar General'!R$4,'Lista Puestos Valorados'!$B$10:$BK$10,0),0)="","No relevante",VLOOKUP($B415,'Lista Puestos Valorados'!$B$11:$BK$510,MATCH('Auxiliar General'!R$4,'Lista Puestos Valorados'!$B$10:$BK$10,0),0))</f>
        <v>No relevante</v>
      </c>
      <c r="Y415" s="26">
        <f>+HLOOKUP(X415,Sistema_Puntos!$Q$5:$Y$43,'Auxiliar General'!T$5,FALSE)</f>
        <v>0</v>
      </c>
      <c r="Z415" s="26" t="str">
        <f>+IF(VLOOKUP($B415,'Lista Puestos Valorados'!$B$11:$BK$510,MATCH('Auxiliar General'!T$4,'Lista Puestos Valorados'!$B$10:$BK$10,0),0)="","No relevante",VLOOKUP($B415,'Lista Puestos Valorados'!$B$11:$BK$510,MATCH('Auxiliar General'!T$4,'Lista Puestos Valorados'!$B$10:$BK$10,0),0))</f>
        <v>No relevante</v>
      </c>
      <c r="AA415" s="26">
        <f>+HLOOKUP(Z415,Sistema_Puntos!$Q$5:$Y$43,'Auxiliar General'!V$5,FALSE)</f>
        <v>0</v>
      </c>
      <c r="AB415" s="26" t="str">
        <f>+IF(VLOOKUP($B415,'Lista Puestos Valorados'!$B$11:$BK$510,MATCH('Auxiliar General'!V$4,'Lista Puestos Valorados'!$B$10:$BK$10,0),0)="","No relevante",VLOOKUP($B415,'Lista Puestos Valorados'!$B$11:$BK$510,MATCH('Auxiliar General'!V$4,'Lista Puestos Valorados'!$B$10:$BK$10,0),0))</f>
        <v>No relevante</v>
      </c>
      <c r="AC415" s="26">
        <f>+HLOOKUP(AB415,Sistema_Puntos!$Q$5:$Y$43,'Auxiliar General'!X$5,FALSE)</f>
        <v>0</v>
      </c>
      <c r="AD415" s="26" t="str">
        <f>+IF(VLOOKUP($B415,'Lista Puestos Valorados'!$B$11:$BK$510,MATCH('Auxiliar General'!X$4,'Lista Puestos Valorados'!$B$10:$BK$10,0),0)="","No relevante",VLOOKUP($B415,'Lista Puestos Valorados'!$B$11:$BK$510,MATCH('Auxiliar General'!X$4,'Lista Puestos Valorados'!$B$10:$BK$10,0),0))</f>
        <v>No relevante</v>
      </c>
      <c r="AE415" s="26">
        <f>+HLOOKUP(AD415,Sistema_Puntos!$Q$5:$Y$43,'Auxiliar General'!Z$5,FALSE)</f>
        <v>0</v>
      </c>
      <c r="AF415" s="26" t="str">
        <f>+IF(VLOOKUP($B415,'Lista Puestos Valorados'!$B$11:$BK$510,MATCH('Auxiliar General'!Z$4,'Lista Puestos Valorados'!$B$10:$BK$10,0),0)="","No relevante",VLOOKUP($B415,'Lista Puestos Valorados'!$B$11:$BK$510,MATCH('Auxiliar General'!Z$4,'Lista Puestos Valorados'!$B$10:$BK$10,0),0))</f>
        <v>No relevante</v>
      </c>
      <c r="AG415" s="26">
        <f>+HLOOKUP(AF415,Sistema_Puntos!$Q$5:$Y$43,'Auxiliar General'!AB$5,FALSE)</f>
        <v>0</v>
      </c>
      <c r="AH415" s="26" t="str">
        <f>+IF(VLOOKUP($B415,'Lista Puestos Valorados'!$B$11:$BK$510,MATCH('Auxiliar General'!AB$4,'Lista Puestos Valorados'!$B$10:$BK$10,0),0)="","No relevante",VLOOKUP($B415,'Lista Puestos Valorados'!$B$11:$BK$510,MATCH('Auxiliar General'!AB$4,'Lista Puestos Valorados'!$B$10:$BK$10,0),0))</f>
        <v>No relevante</v>
      </c>
      <c r="AI415" s="26">
        <f>+HLOOKUP(AH415,Sistema_Puntos!$Q$5:$Y$43,'Auxiliar General'!AD$5,FALSE)</f>
        <v>0</v>
      </c>
      <c r="AJ415" s="26" t="str">
        <f>+IF(VLOOKUP($B415,'Lista Puestos Valorados'!$B$11:$BK$510,MATCH('Auxiliar General'!AD$4,'Lista Puestos Valorados'!$B$10:$BK$10,0),0)="","No relevante",VLOOKUP($B415,'Lista Puestos Valorados'!$B$11:$BK$510,MATCH('Auxiliar General'!AD$4,'Lista Puestos Valorados'!$B$10:$BK$10,0),0))</f>
        <v>No relevante</v>
      </c>
      <c r="AK415" s="26">
        <f>+HLOOKUP(AJ415,Sistema_Puntos!$Q$5:$Y$43,'Auxiliar General'!AF$5,FALSE)</f>
        <v>0</v>
      </c>
      <c r="AL415" s="26" t="str">
        <f>+IF(VLOOKUP($B415,'Lista Puestos Valorados'!$B$11:$BK$510,MATCH('Auxiliar General'!AF$4,'Lista Puestos Valorados'!$B$10:$BK$10,0),0)="","No relevante",VLOOKUP($B415,'Lista Puestos Valorados'!$B$11:$BK$510,MATCH('Auxiliar General'!AF$4,'Lista Puestos Valorados'!$B$10:$BK$10,0),0))</f>
        <v>No relevante</v>
      </c>
      <c r="AM415" s="26">
        <f>+HLOOKUP(AL415,Sistema_Puntos!$Q$5:$Y$43,'Auxiliar General'!AH$5,FALSE)</f>
        <v>0</v>
      </c>
      <c r="AN415" s="26" t="str">
        <f>+IF(VLOOKUP($B415,'Lista Puestos Valorados'!$B$11:$BK$510,MATCH('Auxiliar General'!AH$4,'Lista Puestos Valorados'!$B$10:$BK$10,0),0)="","No relevante",VLOOKUP($B415,'Lista Puestos Valorados'!$B$11:$BK$510,MATCH('Auxiliar General'!AH$4,'Lista Puestos Valorados'!$B$10:$BK$10,0),0))</f>
        <v>No relevante</v>
      </c>
      <c r="AO415" s="26">
        <f>+HLOOKUP(AN415,Sistema_Puntos!$Q$5:$Y$43,'Auxiliar General'!AJ$5,FALSE)</f>
        <v>0</v>
      </c>
      <c r="AP415" s="26" t="str">
        <f>+IF(VLOOKUP($B415,'Lista Puestos Valorados'!$B$11:$BK$510,MATCH('Auxiliar General'!AJ$4,'Lista Puestos Valorados'!$B$10:$BK$10,0),0)="","No relevante",VLOOKUP($B415,'Lista Puestos Valorados'!$B$11:$BK$510,MATCH('Auxiliar General'!AJ$4,'Lista Puestos Valorados'!$B$10:$BK$10,0),0))</f>
        <v>No relevante</v>
      </c>
      <c r="AQ415" s="26">
        <f>+HLOOKUP(AP415,Sistema_Puntos!$Q$5:$Y$43,'Auxiliar General'!AL$5,FALSE)</f>
        <v>0</v>
      </c>
      <c r="AR415" s="26" t="str">
        <f>+IF(VLOOKUP($B415,'Lista Puestos Valorados'!$B$11:$BK$510,MATCH('Auxiliar General'!AL$4,'Lista Puestos Valorados'!$B$10:$BK$10,0),0)="","No relevante",VLOOKUP($B415,'Lista Puestos Valorados'!$B$11:$BK$510,MATCH('Auxiliar General'!AL$4,'Lista Puestos Valorados'!$B$10:$BK$10,0),0))</f>
        <v>No relevante</v>
      </c>
      <c r="AS415" s="26">
        <f>+HLOOKUP(AR415,Sistema_Puntos!$Q$5:$Y$43,'Auxiliar General'!AN$5,FALSE)</f>
        <v>0</v>
      </c>
      <c r="AT415" s="26" t="str">
        <f>+IF(VLOOKUP($B415,'Lista Puestos Valorados'!$B$11:$BK$510,MATCH('Auxiliar General'!AN$4,'Lista Puestos Valorados'!$B$10:$BK$10,0),0)="","No relevante",VLOOKUP($B415,'Lista Puestos Valorados'!$B$11:$BK$510,MATCH('Auxiliar General'!AN$4,'Lista Puestos Valorados'!$B$10:$BK$10,0),0))</f>
        <v>No relevante</v>
      </c>
      <c r="AU415" s="26">
        <f>+HLOOKUP(AT415,Sistema_Puntos!$Q$5:$Y$43,'Auxiliar General'!AP$5,FALSE)</f>
        <v>0</v>
      </c>
      <c r="AV415" s="26" t="str">
        <f>+IF(VLOOKUP($B415,'Lista Puestos Valorados'!$B$11:$BK$510,MATCH('Auxiliar General'!AP$4,'Lista Puestos Valorados'!$B$10:$BK$10,0),0)="","No relevante",VLOOKUP($B415,'Lista Puestos Valorados'!$B$11:$BK$510,MATCH('Auxiliar General'!AP$4,'Lista Puestos Valorados'!$B$10:$BK$10,0),0))</f>
        <v>No relevante</v>
      </c>
      <c r="AW415" s="26">
        <f>+HLOOKUP(AV415,Sistema_Puntos!$Q$5:$Y$43,'Auxiliar General'!AR$5,FALSE)</f>
        <v>0</v>
      </c>
      <c r="AX415" s="26" t="str">
        <f>+IF(VLOOKUP($B415,'Lista Puestos Valorados'!$B$11:$BK$510,MATCH('Auxiliar General'!AR$4,'Lista Puestos Valorados'!$B$10:$BK$10,0),0)="","No relevante",VLOOKUP($B415,'Lista Puestos Valorados'!$B$11:$BK$510,MATCH('Auxiliar General'!AR$4,'Lista Puestos Valorados'!$B$10:$BK$10,0),0))</f>
        <v>No relevante</v>
      </c>
      <c r="AY415" s="26">
        <f>+HLOOKUP(AX415,Sistema_Puntos!$Q$5:$Y$43,'Auxiliar General'!AT$5,FALSE)</f>
        <v>0</v>
      </c>
      <c r="AZ415" s="26" t="str">
        <f>+IF(VLOOKUP($B415,'Lista Puestos Valorados'!$B$11:$BK$510,MATCH('Auxiliar General'!AT$4,'Lista Puestos Valorados'!$B$10:$BK$10,0),0)="","No relevante",VLOOKUP($B415,'Lista Puestos Valorados'!$B$11:$BK$510,MATCH('Auxiliar General'!AT$4,'Lista Puestos Valorados'!$B$10:$BK$10,0),0))</f>
        <v>No relevante</v>
      </c>
      <c r="BA415" s="26">
        <f>+HLOOKUP(AZ415,Sistema_Puntos!$Q$5:$Y$43,'Auxiliar General'!AV$5,FALSE)</f>
        <v>0</v>
      </c>
      <c r="BB415" s="26" t="str">
        <f>+IF(VLOOKUP($B415,'Lista Puestos Valorados'!$B$11:$BK$510,MATCH('Auxiliar General'!AV$4,'Lista Puestos Valorados'!$B$10:$BK$10,0),0)="","No relevante",VLOOKUP($B415,'Lista Puestos Valorados'!$B$11:$BK$510,MATCH('Auxiliar General'!AV$4,'Lista Puestos Valorados'!$B$10:$BK$10,0),0))</f>
        <v>No relevante</v>
      </c>
      <c r="BC415" s="26">
        <f>+HLOOKUP(BB415,Sistema_Puntos!$Q$5:$Y$43,'Auxiliar General'!AX$5,FALSE)</f>
        <v>0</v>
      </c>
      <c r="BD415" s="26" t="str">
        <f>+IF(VLOOKUP($B415,'Lista Puestos Valorados'!$B$11:$BK$510,MATCH('Auxiliar General'!AX$4,'Lista Puestos Valorados'!$B$10:$BK$10,0),0)="","No relevante",VLOOKUP($B415,'Lista Puestos Valorados'!$B$11:$BK$510,MATCH('Auxiliar General'!AX$4,'Lista Puestos Valorados'!$B$10:$BK$10,0),0))</f>
        <v>No relevante</v>
      </c>
      <c r="BE415" s="26">
        <f>+HLOOKUP(BD415,Sistema_Puntos!$Q$5:$Y$43,'Auxiliar General'!AZ$5,FALSE)</f>
        <v>0</v>
      </c>
      <c r="BF415" s="26" t="str">
        <f>+IF(VLOOKUP($B415,'Lista Puestos Valorados'!$B$11:$BK$510,MATCH('Auxiliar General'!AZ$4,'Lista Puestos Valorados'!$B$10:$BK$10,0),0)="","No relevante",VLOOKUP($B415,'Lista Puestos Valorados'!$B$11:$BK$510,MATCH('Auxiliar General'!AZ$4,'Lista Puestos Valorados'!$B$10:$BK$10,0),0))</f>
        <v>No relevante</v>
      </c>
      <c r="BG415" s="26">
        <f>+HLOOKUP(BF415,Sistema_Puntos!$Q$5:$Y$43,'Auxiliar General'!BB$5,FALSE)</f>
        <v>0</v>
      </c>
      <c r="BH415" s="26" t="str">
        <f>+IF(VLOOKUP($B415,'Lista Puestos Valorados'!$B$11:$BK$510,MATCH('Auxiliar General'!BB$4,'Lista Puestos Valorados'!$B$10:$BK$10,0),0)="","No relevante",VLOOKUP($B415,'Lista Puestos Valorados'!$B$11:$BK$510,MATCH('Auxiliar General'!BB$4,'Lista Puestos Valorados'!$B$10:$BK$10,0),0))</f>
        <v>No relevante</v>
      </c>
      <c r="BI415" s="26">
        <f>+HLOOKUP(BH415,Sistema_Puntos!$Q$5:$Y$43,'Auxiliar General'!BD$5,FALSE)</f>
        <v>0</v>
      </c>
      <c r="BJ415" s="26" t="str">
        <f>+IF(VLOOKUP($B415,'Lista Puestos Valorados'!$B$11:$BK$510,MATCH('Auxiliar General'!BD$4,'Lista Puestos Valorados'!$B$10:$BK$10,0),0)="","No relevante",VLOOKUP($B415,'Lista Puestos Valorados'!$B$11:$BK$510,MATCH('Auxiliar General'!BD$4,'Lista Puestos Valorados'!$B$10:$BK$10,0),0))</f>
        <v>No relevante</v>
      </c>
      <c r="BK415" s="26">
        <f>+HLOOKUP(BJ415,Sistema_Puntos!$Q$5:$Y$43,'Auxiliar General'!BF$5,FALSE)</f>
        <v>0</v>
      </c>
      <c r="BL415" s="26" t="str">
        <f>+IF(VLOOKUP($B415,'Lista Puestos Valorados'!$B$11:$BK$510,MATCH('Auxiliar General'!BF$4,'Lista Puestos Valorados'!$B$10:$BK$10,0),0)="","No relevante",VLOOKUP($B415,'Lista Puestos Valorados'!$B$11:$BK$510,MATCH('Auxiliar General'!BF$4,'Lista Puestos Valorados'!$B$10:$BK$10,0),0))</f>
        <v>No relevante</v>
      </c>
      <c r="BM415" s="26">
        <f>+HLOOKUP(BL415,Sistema_Puntos!$Q$5:$Y$43,'Auxiliar General'!BH$5,FALSE)</f>
        <v>0</v>
      </c>
      <c r="BN415" s="26" t="str">
        <f>+IF(VLOOKUP($B415,'Lista Puestos Valorados'!$B$11:$BK$510,MATCH('Auxiliar General'!BH$4,'Lista Puestos Valorados'!$B$10:$BK$10,0),0)="","No relevante",VLOOKUP($B415,'Lista Puestos Valorados'!$B$11:$BK$510,MATCH('Auxiliar General'!BH$4,'Lista Puestos Valorados'!$B$10:$BK$10,0),0))</f>
        <v>No relevante</v>
      </c>
      <c r="BO415" s="26">
        <f>+HLOOKUP(BN415,Sistema_Puntos!$Q$5:$Y$43,'Auxiliar General'!BJ$5,FALSE)</f>
        <v>0</v>
      </c>
      <c r="BP415" s="26" t="str">
        <f>+IF(VLOOKUP($B415,'Lista Puestos Valorados'!$B$11:$BK$510,MATCH('Auxiliar General'!BJ$4,'Lista Puestos Valorados'!$B$10:$BK$10,0),0)="","No relevante",VLOOKUP($B415,'Lista Puestos Valorados'!$B$11:$BK$510,MATCH('Auxiliar General'!BJ$4,'Lista Puestos Valorados'!$B$10:$BK$10,0),0))</f>
        <v>No relevante</v>
      </c>
      <c r="BQ415" s="26">
        <f>+HLOOKUP(BP415,Sistema_Puntos!$Q$5:$Y$43,'Auxiliar General'!BL$5,FALSE)</f>
        <v>0</v>
      </c>
      <c r="BR415" s="26" t="str">
        <f>+IF(VLOOKUP($B415,'Lista Puestos Valorados'!$B$11:$BK$510,MATCH('Auxiliar General'!BL$4,'Lista Puestos Valorados'!$B$10:$BK$10,0),0)="","No relevante",VLOOKUP($B415,'Lista Puestos Valorados'!$B$11:$BK$510,MATCH('Auxiliar General'!BL$4,'Lista Puestos Valorados'!$B$10:$BK$10,0),0))</f>
        <v>No relevante</v>
      </c>
      <c r="BS415" s="26">
        <f>+HLOOKUP(BR415,Sistema_Puntos!$Q$5:$Y$43,'Auxiliar General'!BN$5,FALSE)</f>
        <v>0</v>
      </c>
      <c r="BT415" s="26" t="str">
        <f>+IF(VLOOKUP($B415,'Lista Puestos Valorados'!$B$11:$BK$510,MATCH('Auxiliar General'!BN$4,'Lista Puestos Valorados'!$B$10:$BK$10,0),0)="","No relevante",VLOOKUP($B415,'Lista Puestos Valorados'!$B$11:$BK$510,MATCH('Auxiliar General'!BN$4,'Lista Puestos Valorados'!$B$10:$BK$10,0),0))</f>
        <v>No relevante</v>
      </c>
      <c r="BU415" s="26">
        <f>+HLOOKUP(BT415,Sistema_Puntos!$Q$5:$Y$43,'Auxiliar General'!BP$5,FALSE)</f>
        <v>0</v>
      </c>
      <c r="BV415" s="26" t="str">
        <f>+IF(VLOOKUP($B415,'Lista Puestos Valorados'!$B$11:$BK$510,MATCH('Auxiliar General'!BP$4,'Lista Puestos Valorados'!$B$10:$BK$10,0),0)="","No relevante",VLOOKUP($B415,'Lista Puestos Valorados'!$B$11:$BK$510,MATCH('Auxiliar General'!BP$4,'Lista Puestos Valorados'!$B$10:$BK$10,0),0))</f>
        <v>No relevante</v>
      </c>
      <c r="BW415" s="26">
        <f>+HLOOKUP(BV415,Sistema_Puntos!$Q$5:$Y$43,'Auxiliar General'!BR$5,FALSE)</f>
        <v>0</v>
      </c>
      <c r="BX415" s="26" t="str">
        <f>+IF(VLOOKUP($B415,'Lista Puestos Valorados'!$B$11:$BK$510,MATCH('Auxiliar General'!BR$4,'Lista Puestos Valorados'!$B$10:$BK$10,0),0)="","No relevante",VLOOKUP($B415,'Lista Puestos Valorados'!$B$11:$BK$510,MATCH('Auxiliar General'!BR$4,'Lista Puestos Valorados'!$B$10:$BK$10,0),0))</f>
        <v>No relevante</v>
      </c>
      <c r="BY415" s="26">
        <f>+HLOOKUP(BX415,Sistema_Puntos!$Q$5:$Y$43,'Auxiliar General'!BT$5,FALSE)</f>
        <v>0</v>
      </c>
      <c r="BZ415" s="26" t="str">
        <f>+IF(VLOOKUP($B415,'Lista Puestos Valorados'!$B$11:$BK$510,MATCH('Auxiliar General'!BT$4,'Lista Puestos Valorados'!$B$10:$BK$10,0),0)="","No relevante",VLOOKUP($B415,'Lista Puestos Valorados'!$B$11:$BK$510,MATCH('Auxiliar General'!BT$4,'Lista Puestos Valorados'!$B$10:$BK$10,0),0))</f>
        <v>No relevante</v>
      </c>
      <c r="CA415" s="26">
        <f>+HLOOKUP(BZ415,Sistema_Puntos!$Q$5:$Y$43,'Auxiliar General'!BV$5,FALSE)</f>
        <v>0</v>
      </c>
      <c r="CB415" s="26" t="str">
        <f>+IF(VLOOKUP($B415,'Lista Puestos Valorados'!$B$11:$BK$510,MATCH('Auxiliar General'!BV$4,'Lista Puestos Valorados'!$B$10:$BK$10,0),0)="","No relevante",VLOOKUP($B415,'Lista Puestos Valorados'!$B$11:$BK$510,MATCH('Auxiliar General'!BV$4,'Lista Puestos Valorados'!$B$10:$BK$10,0),0))</f>
        <v>No relevante</v>
      </c>
      <c r="CC415" s="26">
        <f>+HLOOKUP(CB415,Sistema_Puntos!$Q$5:$Y$43,'Auxiliar General'!BX$5,FALSE)</f>
        <v>0</v>
      </c>
      <c r="CD415" s="26" t="str">
        <f>+IF(VLOOKUP($B415,'Lista Puestos Valorados'!$B$11:$BK$510,MATCH('Auxiliar General'!BX$4,'Lista Puestos Valorados'!$B$10:$BK$10,0),0)="","No relevante",VLOOKUP($B415,'Lista Puestos Valorados'!$B$11:$BK$510,MATCH('Auxiliar General'!BX$4,'Lista Puestos Valorados'!$B$10:$BK$10,0),0))</f>
        <v>No relevante</v>
      </c>
      <c r="CE415" s="26">
        <f>+HLOOKUP(CD415,Sistema_Puntos!$Q$5:$Y$43,'Auxiliar General'!BZ$5,FALSE)</f>
        <v>0</v>
      </c>
      <c r="CF415" s="26" t="str">
        <f>+IF(VLOOKUP($B415,'Lista Puestos Valorados'!$B$11:$BK$510,MATCH('Auxiliar General'!BZ$4,'Lista Puestos Valorados'!$B$10:$BK$10,0),0)="","No relevante",VLOOKUP($B415,'Lista Puestos Valorados'!$B$11:$BK$510,MATCH('Auxiliar General'!BZ$4,'Lista Puestos Valorados'!$B$10:$BK$10,0),0))</f>
        <v>No relevante</v>
      </c>
      <c r="CG415" s="26">
        <f>+HLOOKUP(CF415,Sistema_Puntos!$Q$5:$Y$43,'Auxiliar General'!CB$5,FALSE)</f>
        <v>0</v>
      </c>
      <c r="CH415" s="29"/>
      <c r="CI415" s="29"/>
    </row>
    <row r="416" spans="2:87" ht="17.55" customHeight="1">
      <c r="B416" s="26">
        <f>+'Listado de Puestos'!B416</f>
        <v>406</v>
      </c>
      <c r="C416" s="26" t="str">
        <f>+IF('Lista Puestos Valorados'!C416="","",'Lista Puestos Valorados'!C416)</f>
        <v/>
      </c>
      <c r="D416" s="26" t="str">
        <f>+IF('Lista Puestos Valorados'!D416="","",'Lista Puestos Valorados'!D416)</f>
        <v/>
      </c>
      <c r="E416" s="26" t="str">
        <f>+IF('Lista Puestos Valorados'!E416="","",'Lista Puestos Valorados'!E416)</f>
        <v/>
      </c>
      <c r="F416" s="26" t="str">
        <f>+IF('Lista Puestos Valorados'!F416="","",'Lista Puestos Valorados'!F416)</f>
        <v/>
      </c>
      <c r="G416" s="26" t="str">
        <f>+IF('Lista Puestos Valorados'!G416="","",'Lista Puestos Valorados'!G416)</f>
        <v/>
      </c>
      <c r="H416" s="26" t="str">
        <f>+IF('Lista Puestos Valorados'!H416="","",'Lista Puestos Valorados'!H416)</f>
        <v/>
      </c>
      <c r="I416" s="26" t="str">
        <f>+IF('Lista Puestos Valorados'!I416="","",'Lista Puestos Valorados'!I416)</f>
        <v/>
      </c>
      <c r="J416" s="118" t="e">
        <f t="array" ref="J416">+IF(L416="","",_xlfn.IFS(L416&lt;='Cortes de Agrupacion'!$F$15,'Cortes de Agrupacion'!$E$15,'Resultados General'!L416&lt;='Cortes de Agrupacion'!$F$14,'Cortes de Agrupacion'!$E$14,'Resultados General'!L416&lt;='Cortes de Agrupacion'!$F$13,'Cortes de Agrupacion'!$E$13,L416&lt;='Cortes de Agrupacion'!$F$12,'Cortes de Agrupacion'!$E$12,'Resultados General'!L416&lt;='Cortes de Agrupacion'!$F$11,'Cortes de Agrupacion'!$E$11,'Resultados General'!L416&lt;='Cortes de Agrupacion'!$F$10,'Cortes de Agrupacion'!$E$10,'Resultados General'!L416&lt;='Cortes de Agrupacion'!$F$9,'Cortes de Agrupacion'!$E$9,'Resultados General'!L416&lt;='Cortes de Agrupacion'!$F$8,'Cortes de Agrupacion'!$E$8,'Resultados General'!L416&lt;='Cortes de Agrupacion'!$F$7,'Cortes de Agrupacion'!$E$7,'Resultados General'!L416&lt;='Cortes de Agrupacion'!$F$6,'Cortes de Agrupacion'!$E$6))</f>
        <v>#VALUE!</v>
      </c>
      <c r="K416" s="118" t="str">
        <f t="shared" si="12"/>
        <v/>
      </c>
      <c r="L416" s="124" t="e">
        <f>#VALUE!</f>
        <v>#VALUE!</v>
      </c>
      <c r="M416" s="26" t="e">
        <f ca="1">+_xlfn.IFNA(VLOOKUP(C416,'Distribución de puestos'!$B$8:$I$507,8,0),"")</f>
        <v>#NAME?</v>
      </c>
      <c r="N416" s="26" t="str">
        <f>+IF(VLOOKUP($B416,'Lista Puestos Valorados'!$B$11:$BK$510,MATCH('Auxiliar General'!H$4,'Lista Puestos Valorados'!$B$10:$BK$10,0),0)="","No relevante",VLOOKUP($B416,'Lista Puestos Valorados'!$B$11:$BK$510,MATCH('Auxiliar General'!H$4,'Lista Puestos Valorados'!$B$10:$BK$10,0),0))</f>
        <v>No relevante</v>
      </c>
      <c r="O416" s="26">
        <f>+HLOOKUP(N416,Sistema_Puntos!$Q$5:$Y$43,'Auxiliar General'!J$5,FALSE)</f>
        <v>0</v>
      </c>
      <c r="P416" s="26" t="str">
        <f>+IF(VLOOKUP($B416,'Lista Puestos Valorados'!$B$11:$BK$510,MATCH('Auxiliar General'!J$4,'Lista Puestos Valorados'!$B$10:$BK$10,0),0)="","No relevante",VLOOKUP($B416,'Lista Puestos Valorados'!$B$11:$BK$510,MATCH('Auxiliar General'!J$4,'Lista Puestos Valorados'!$B$10:$BK$10,0),0))</f>
        <v>No relevante</v>
      </c>
      <c r="Q416" s="26">
        <f>+HLOOKUP(P416,Sistema_Puntos!$Q$5:$Y$43,'Auxiliar General'!L$5,FALSE)</f>
        <v>0</v>
      </c>
      <c r="R416" s="26" t="str">
        <f>+IF(VLOOKUP($B416,'Lista Puestos Valorados'!$B$11:$BK$510,MATCH('Auxiliar General'!L$4,'Lista Puestos Valorados'!$B$10:$BK$10,0),0)="","No relevante",VLOOKUP($B416,'Lista Puestos Valorados'!$B$11:$BK$510,MATCH('Auxiliar General'!L$4,'Lista Puestos Valorados'!$B$10:$BK$10,0),0))</f>
        <v>No relevante</v>
      </c>
      <c r="S416" s="26">
        <f>+HLOOKUP(R416,Sistema_Puntos!$Q$5:$Y$43,'Auxiliar General'!N$5,FALSE)</f>
        <v>0</v>
      </c>
      <c r="T416" s="26" t="str">
        <f>+IF(VLOOKUP($B416,'Lista Puestos Valorados'!$B$11:$BK$510,MATCH('Auxiliar General'!N$4,'Lista Puestos Valorados'!$B$10:$BK$10,0),0)="","No relevante",VLOOKUP($B416,'Lista Puestos Valorados'!$B$11:$BK$510,MATCH('Auxiliar General'!N$4,'Lista Puestos Valorados'!$B$10:$BK$10,0),0))</f>
        <v>No relevante</v>
      </c>
      <c r="U416" s="26">
        <f>+HLOOKUP(T416,Sistema_Puntos!$Q$5:$Y$43,'Auxiliar General'!P$5,FALSE)</f>
        <v>0</v>
      </c>
      <c r="V416" s="26" t="str">
        <f>+IF(VLOOKUP($B416,'Lista Puestos Valorados'!$B$11:$BK$510,MATCH('Auxiliar General'!P$4,'Lista Puestos Valorados'!$B$10:$BK$10,0),0)="","No relevante",VLOOKUP($B416,'Lista Puestos Valorados'!$B$11:$BK$510,MATCH('Auxiliar General'!P$4,'Lista Puestos Valorados'!$B$10:$BK$10,0),0))</f>
        <v>No relevante</v>
      </c>
      <c r="W416" s="26">
        <f>+HLOOKUP(V416,Sistema_Puntos!$Q$5:$Y$43,'Auxiliar General'!R$5,FALSE)</f>
        <v>0</v>
      </c>
      <c r="X416" s="26" t="str">
        <f>+IF(VLOOKUP($B416,'Lista Puestos Valorados'!$B$11:$BK$510,MATCH('Auxiliar General'!R$4,'Lista Puestos Valorados'!$B$10:$BK$10,0),0)="","No relevante",VLOOKUP($B416,'Lista Puestos Valorados'!$B$11:$BK$510,MATCH('Auxiliar General'!R$4,'Lista Puestos Valorados'!$B$10:$BK$10,0),0))</f>
        <v>No relevante</v>
      </c>
      <c r="Y416" s="26">
        <f>+HLOOKUP(X416,Sistema_Puntos!$Q$5:$Y$43,'Auxiliar General'!T$5,FALSE)</f>
        <v>0</v>
      </c>
      <c r="Z416" s="26" t="str">
        <f>+IF(VLOOKUP($B416,'Lista Puestos Valorados'!$B$11:$BK$510,MATCH('Auxiliar General'!T$4,'Lista Puestos Valorados'!$B$10:$BK$10,0),0)="","No relevante",VLOOKUP($B416,'Lista Puestos Valorados'!$B$11:$BK$510,MATCH('Auxiliar General'!T$4,'Lista Puestos Valorados'!$B$10:$BK$10,0),0))</f>
        <v>No relevante</v>
      </c>
      <c r="AA416" s="26">
        <f>+HLOOKUP(Z416,Sistema_Puntos!$Q$5:$Y$43,'Auxiliar General'!V$5,FALSE)</f>
        <v>0</v>
      </c>
      <c r="AB416" s="26" t="str">
        <f>+IF(VLOOKUP($B416,'Lista Puestos Valorados'!$B$11:$BK$510,MATCH('Auxiliar General'!V$4,'Lista Puestos Valorados'!$B$10:$BK$10,0),0)="","No relevante",VLOOKUP($B416,'Lista Puestos Valorados'!$B$11:$BK$510,MATCH('Auxiliar General'!V$4,'Lista Puestos Valorados'!$B$10:$BK$10,0),0))</f>
        <v>No relevante</v>
      </c>
      <c r="AC416" s="26">
        <f>+HLOOKUP(AB416,Sistema_Puntos!$Q$5:$Y$43,'Auxiliar General'!X$5,FALSE)</f>
        <v>0</v>
      </c>
      <c r="AD416" s="26" t="str">
        <f>+IF(VLOOKUP($B416,'Lista Puestos Valorados'!$B$11:$BK$510,MATCH('Auxiliar General'!X$4,'Lista Puestos Valorados'!$B$10:$BK$10,0),0)="","No relevante",VLOOKUP($B416,'Lista Puestos Valorados'!$B$11:$BK$510,MATCH('Auxiliar General'!X$4,'Lista Puestos Valorados'!$B$10:$BK$10,0),0))</f>
        <v>No relevante</v>
      </c>
      <c r="AE416" s="26">
        <f>+HLOOKUP(AD416,Sistema_Puntos!$Q$5:$Y$43,'Auxiliar General'!Z$5,FALSE)</f>
        <v>0</v>
      </c>
      <c r="AF416" s="26" t="str">
        <f>+IF(VLOOKUP($B416,'Lista Puestos Valorados'!$B$11:$BK$510,MATCH('Auxiliar General'!Z$4,'Lista Puestos Valorados'!$B$10:$BK$10,0),0)="","No relevante",VLOOKUP($B416,'Lista Puestos Valorados'!$B$11:$BK$510,MATCH('Auxiliar General'!Z$4,'Lista Puestos Valorados'!$B$10:$BK$10,0),0))</f>
        <v>No relevante</v>
      </c>
      <c r="AG416" s="26">
        <f>+HLOOKUP(AF416,Sistema_Puntos!$Q$5:$Y$43,'Auxiliar General'!AB$5,FALSE)</f>
        <v>0</v>
      </c>
      <c r="AH416" s="26" t="str">
        <f>+IF(VLOOKUP($B416,'Lista Puestos Valorados'!$B$11:$BK$510,MATCH('Auxiliar General'!AB$4,'Lista Puestos Valorados'!$B$10:$BK$10,0),0)="","No relevante",VLOOKUP($B416,'Lista Puestos Valorados'!$B$11:$BK$510,MATCH('Auxiliar General'!AB$4,'Lista Puestos Valorados'!$B$10:$BK$10,0),0))</f>
        <v>No relevante</v>
      </c>
      <c r="AI416" s="26">
        <f>+HLOOKUP(AH416,Sistema_Puntos!$Q$5:$Y$43,'Auxiliar General'!AD$5,FALSE)</f>
        <v>0</v>
      </c>
      <c r="AJ416" s="26" t="str">
        <f>+IF(VLOOKUP($B416,'Lista Puestos Valorados'!$B$11:$BK$510,MATCH('Auxiliar General'!AD$4,'Lista Puestos Valorados'!$B$10:$BK$10,0),0)="","No relevante",VLOOKUP($B416,'Lista Puestos Valorados'!$B$11:$BK$510,MATCH('Auxiliar General'!AD$4,'Lista Puestos Valorados'!$B$10:$BK$10,0),0))</f>
        <v>No relevante</v>
      </c>
      <c r="AK416" s="26">
        <f>+HLOOKUP(AJ416,Sistema_Puntos!$Q$5:$Y$43,'Auxiliar General'!AF$5,FALSE)</f>
        <v>0</v>
      </c>
      <c r="AL416" s="26" t="str">
        <f>+IF(VLOOKUP($B416,'Lista Puestos Valorados'!$B$11:$BK$510,MATCH('Auxiliar General'!AF$4,'Lista Puestos Valorados'!$B$10:$BK$10,0),0)="","No relevante",VLOOKUP($B416,'Lista Puestos Valorados'!$B$11:$BK$510,MATCH('Auxiliar General'!AF$4,'Lista Puestos Valorados'!$B$10:$BK$10,0),0))</f>
        <v>No relevante</v>
      </c>
      <c r="AM416" s="26">
        <f>+HLOOKUP(AL416,Sistema_Puntos!$Q$5:$Y$43,'Auxiliar General'!AH$5,FALSE)</f>
        <v>0</v>
      </c>
      <c r="AN416" s="26" t="str">
        <f>+IF(VLOOKUP($B416,'Lista Puestos Valorados'!$B$11:$BK$510,MATCH('Auxiliar General'!AH$4,'Lista Puestos Valorados'!$B$10:$BK$10,0),0)="","No relevante",VLOOKUP($B416,'Lista Puestos Valorados'!$B$11:$BK$510,MATCH('Auxiliar General'!AH$4,'Lista Puestos Valorados'!$B$10:$BK$10,0),0))</f>
        <v>No relevante</v>
      </c>
      <c r="AO416" s="26">
        <f>+HLOOKUP(AN416,Sistema_Puntos!$Q$5:$Y$43,'Auxiliar General'!AJ$5,FALSE)</f>
        <v>0</v>
      </c>
      <c r="AP416" s="26" t="str">
        <f>+IF(VLOOKUP($B416,'Lista Puestos Valorados'!$B$11:$BK$510,MATCH('Auxiliar General'!AJ$4,'Lista Puestos Valorados'!$B$10:$BK$10,0),0)="","No relevante",VLOOKUP($B416,'Lista Puestos Valorados'!$B$11:$BK$510,MATCH('Auxiliar General'!AJ$4,'Lista Puestos Valorados'!$B$10:$BK$10,0),0))</f>
        <v>No relevante</v>
      </c>
      <c r="AQ416" s="26">
        <f>+HLOOKUP(AP416,Sistema_Puntos!$Q$5:$Y$43,'Auxiliar General'!AL$5,FALSE)</f>
        <v>0</v>
      </c>
      <c r="AR416" s="26" t="str">
        <f>+IF(VLOOKUP($B416,'Lista Puestos Valorados'!$B$11:$BK$510,MATCH('Auxiliar General'!AL$4,'Lista Puestos Valorados'!$B$10:$BK$10,0),0)="","No relevante",VLOOKUP($B416,'Lista Puestos Valorados'!$B$11:$BK$510,MATCH('Auxiliar General'!AL$4,'Lista Puestos Valorados'!$B$10:$BK$10,0),0))</f>
        <v>No relevante</v>
      </c>
      <c r="AS416" s="26">
        <f>+HLOOKUP(AR416,Sistema_Puntos!$Q$5:$Y$43,'Auxiliar General'!AN$5,FALSE)</f>
        <v>0</v>
      </c>
      <c r="AT416" s="26" t="str">
        <f>+IF(VLOOKUP($B416,'Lista Puestos Valorados'!$B$11:$BK$510,MATCH('Auxiliar General'!AN$4,'Lista Puestos Valorados'!$B$10:$BK$10,0),0)="","No relevante",VLOOKUP($B416,'Lista Puestos Valorados'!$B$11:$BK$510,MATCH('Auxiliar General'!AN$4,'Lista Puestos Valorados'!$B$10:$BK$10,0),0))</f>
        <v>No relevante</v>
      </c>
      <c r="AU416" s="26">
        <f>+HLOOKUP(AT416,Sistema_Puntos!$Q$5:$Y$43,'Auxiliar General'!AP$5,FALSE)</f>
        <v>0</v>
      </c>
      <c r="AV416" s="26" t="str">
        <f>+IF(VLOOKUP($B416,'Lista Puestos Valorados'!$B$11:$BK$510,MATCH('Auxiliar General'!AP$4,'Lista Puestos Valorados'!$B$10:$BK$10,0),0)="","No relevante",VLOOKUP($B416,'Lista Puestos Valorados'!$B$11:$BK$510,MATCH('Auxiliar General'!AP$4,'Lista Puestos Valorados'!$B$10:$BK$10,0),0))</f>
        <v>No relevante</v>
      </c>
      <c r="AW416" s="26">
        <f>+HLOOKUP(AV416,Sistema_Puntos!$Q$5:$Y$43,'Auxiliar General'!AR$5,FALSE)</f>
        <v>0</v>
      </c>
      <c r="AX416" s="26" t="str">
        <f>+IF(VLOOKUP($B416,'Lista Puestos Valorados'!$B$11:$BK$510,MATCH('Auxiliar General'!AR$4,'Lista Puestos Valorados'!$B$10:$BK$10,0),0)="","No relevante",VLOOKUP($B416,'Lista Puestos Valorados'!$B$11:$BK$510,MATCH('Auxiliar General'!AR$4,'Lista Puestos Valorados'!$B$10:$BK$10,0),0))</f>
        <v>No relevante</v>
      </c>
      <c r="AY416" s="26">
        <f>+HLOOKUP(AX416,Sistema_Puntos!$Q$5:$Y$43,'Auxiliar General'!AT$5,FALSE)</f>
        <v>0</v>
      </c>
      <c r="AZ416" s="26" t="str">
        <f>+IF(VLOOKUP($B416,'Lista Puestos Valorados'!$B$11:$BK$510,MATCH('Auxiliar General'!AT$4,'Lista Puestos Valorados'!$B$10:$BK$10,0),0)="","No relevante",VLOOKUP($B416,'Lista Puestos Valorados'!$B$11:$BK$510,MATCH('Auxiliar General'!AT$4,'Lista Puestos Valorados'!$B$10:$BK$10,0),0))</f>
        <v>No relevante</v>
      </c>
      <c r="BA416" s="26">
        <f>+HLOOKUP(AZ416,Sistema_Puntos!$Q$5:$Y$43,'Auxiliar General'!AV$5,FALSE)</f>
        <v>0</v>
      </c>
      <c r="BB416" s="26" t="str">
        <f>+IF(VLOOKUP($B416,'Lista Puestos Valorados'!$B$11:$BK$510,MATCH('Auxiliar General'!AV$4,'Lista Puestos Valorados'!$B$10:$BK$10,0),0)="","No relevante",VLOOKUP($B416,'Lista Puestos Valorados'!$B$11:$BK$510,MATCH('Auxiliar General'!AV$4,'Lista Puestos Valorados'!$B$10:$BK$10,0),0))</f>
        <v>No relevante</v>
      </c>
      <c r="BC416" s="26">
        <f>+HLOOKUP(BB416,Sistema_Puntos!$Q$5:$Y$43,'Auxiliar General'!AX$5,FALSE)</f>
        <v>0</v>
      </c>
      <c r="BD416" s="26" t="str">
        <f>+IF(VLOOKUP($B416,'Lista Puestos Valorados'!$B$11:$BK$510,MATCH('Auxiliar General'!AX$4,'Lista Puestos Valorados'!$B$10:$BK$10,0),0)="","No relevante",VLOOKUP($B416,'Lista Puestos Valorados'!$B$11:$BK$510,MATCH('Auxiliar General'!AX$4,'Lista Puestos Valorados'!$B$10:$BK$10,0),0))</f>
        <v>No relevante</v>
      </c>
      <c r="BE416" s="26">
        <f>+HLOOKUP(BD416,Sistema_Puntos!$Q$5:$Y$43,'Auxiliar General'!AZ$5,FALSE)</f>
        <v>0</v>
      </c>
      <c r="BF416" s="26" t="str">
        <f>+IF(VLOOKUP($B416,'Lista Puestos Valorados'!$B$11:$BK$510,MATCH('Auxiliar General'!AZ$4,'Lista Puestos Valorados'!$B$10:$BK$10,0),0)="","No relevante",VLOOKUP($B416,'Lista Puestos Valorados'!$B$11:$BK$510,MATCH('Auxiliar General'!AZ$4,'Lista Puestos Valorados'!$B$10:$BK$10,0),0))</f>
        <v>No relevante</v>
      </c>
      <c r="BG416" s="26">
        <f>+HLOOKUP(BF416,Sistema_Puntos!$Q$5:$Y$43,'Auxiliar General'!BB$5,FALSE)</f>
        <v>0</v>
      </c>
      <c r="BH416" s="26" t="str">
        <f>+IF(VLOOKUP($B416,'Lista Puestos Valorados'!$B$11:$BK$510,MATCH('Auxiliar General'!BB$4,'Lista Puestos Valorados'!$B$10:$BK$10,0),0)="","No relevante",VLOOKUP($B416,'Lista Puestos Valorados'!$B$11:$BK$510,MATCH('Auxiliar General'!BB$4,'Lista Puestos Valorados'!$B$10:$BK$10,0),0))</f>
        <v>No relevante</v>
      </c>
      <c r="BI416" s="26">
        <f>+HLOOKUP(BH416,Sistema_Puntos!$Q$5:$Y$43,'Auxiliar General'!BD$5,FALSE)</f>
        <v>0</v>
      </c>
      <c r="BJ416" s="26" t="str">
        <f>+IF(VLOOKUP($B416,'Lista Puestos Valorados'!$B$11:$BK$510,MATCH('Auxiliar General'!BD$4,'Lista Puestos Valorados'!$B$10:$BK$10,0),0)="","No relevante",VLOOKUP($B416,'Lista Puestos Valorados'!$B$11:$BK$510,MATCH('Auxiliar General'!BD$4,'Lista Puestos Valorados'!$B$10:$BK$10,0),0))</f>
        <v>No relevante</v>
      </c>
      <c r="BK416" s="26">
        <f>+HLOOKUP(BJ416,Sistema_Puntos!$Q$5:$Y$43,'Auxiliar General'!BF$5,FALSE)</f>
        <v>0</v>
      </c>
      <c r="BL416" s="26" t="str">
        <f>+IF(VLOOKUP($B416,'Lista Puestos Valorados'!$B$11:$BK$510,MATCH('Auxiliar General'!BF$4,'Lista Puestos Valorados'!$B$10:$BK$10,0),0)="","No relevante",VLOOKUP($B416,'Lista Puestos Valorados'!$B$11:$BK$510,MATCH('Auxiliar General'!BF$4,'Lista Puestos Valorados'!$B$10:$BK$10,0),0))</f>
        <v>No relevante</v>
      </c>
      <c r="BM416" s="26">
        <f>+HLOOKUP(BL416,Sistema_Puntos!$Q$5:$Y$43,'Auxiliar General'!BH$5,FALSE)</f>
        <v>0</v>
      </c>
      <c r="BN416" s="26" t="str">
        <f>+IF(VLOOKUP($B416,'Lista Puestos Valorados'!$B$11:$BK$510,MATCH('Auxiliar General'!BH$4,'Lista Puestos Valorados'!$B$10:$BK$10,0),0)="","No relevante",VLOOKUP($B416,'Lista Puestos Valorados'!$B$11:$BK$510,MATCH('Auxiliar General'!BH$4,'Lista Puestos Valorados'!$B$10:$BK$10,0),0))</f>
        <v>No relevante</v>
      </c>
      <c r="BO416" s="26">
        <f>+HLOOKUP(BN416,Sistema_Puntos!$Q$5:$Y$43,'Auxiliar General'!BJ$5,FALSE)</f>
        <v>0</v>
      </c>
      <c r="BP416" s="26" t="str">
        <f>+IF(VLOOKUP($B416,'Lista Puestos Valorados'!$B$11:$BK$510,MATCH('Auxiliar General'!BJ$4,'Lista Puestos Valorados'!$B$10:$BK$10,0),0)="","No relevante",VLOOKUP($B416,'Lista Puestos Valorados'!$B$11:$BK$510,MATCH('Auxiliar General'!BJ$4,'Lista Puestos Valorados'!$B$10:$BK$10,0),0))</f>
        <v>No relevante</v>
      </c>
      <c r="BQ416" s="26">
        <f>+HLOOKUP(BP416,Sistema_Puntos!$Q$5:$Y$43,'Auxiliar General'!BL$5,FALSE)</f>
        <v>0</v>
      </c>
      <c r="BR416" s="26" t="str">
        <f>+IF(VLOOKUP($B416,'Lista Puestos Valorados'!$B$11:$BK$510,MATCH('Auxiliar General'!BL$4,'Lista Puestos Valorados'!$B$10:$BK$10,0),0)="","No relevante",VLOOKUP($B416,'Lista Puestos Valorados'!$B$11:$BK$510,MATCH('Auxiliar General'!BL$4,'Lista Puestos Valorados'!$B$10:$BK$10,0),0))</f>
        <v>No relevante</v>
      </c>
      <c r="BS416" s="26">
        <f>+HLOOKUP(BR416,Sistema_Puntos!$Q$5:$Y$43,'Auxiliar General'!BN$5,FALSE)</f>
        <v>0</v>
      </c>
      <c r="BT416" s="26" t="str">
        <f>+IF(VLOOKUP($B416,'Lista Puestos Valorados'!$B$11:$BK$510,MATCH('Auxiliar General'!BN$4,'Lista Puestos Valorados'!$B$10:$BK$10,0),0)="","No relevante",VLOOKUP($B416,'Lista Puestos Valorados'!$B$11:$BK$510,MATCH('Auxiliar General'!BN$4,'Lista Puestos Valorados'!$B$10:$BK$10,0),0))</f>
        <v>No relevante</v>
      </c>
      <c r="BU416" s="26">
        <f>+HLOOKUP(BT416,Sistema_Puntos!$Q$5:$Y$43,'Auxiliar General'!BP$5,FALSE)</f>
        <v>0</v>
      </c>
      <c r="BV416" s="26" t="str">
        <f>+IF(VLOOKUP($B416,'Lista Puestos Valorados'!$B$11:$BK$510,MATCH('Auxiliar General'!BP$4,'Lista Puestos Valorados'!$B$10:$BK$10,0),0)="","No relevante",VLOOKUP($B416,'Lista Puestos Valorados'!$B$11:$BK$510,MATCH('Auxiliar General'!BP$4,'Lista Puestos Valorados'!$B$10:$BK$10,0),0))</f>
        <v>No relevante</v>
      </c>
      <c r="BW416" s="26">
        <f>+HLOOKUP(BV416,Sistema_Puntos!$Q$5:$Y$43,'Auxiliar General'!BR$5,FALSE)</f>
        <v>0</v>
      </c>
      <c r="BX416" s="26" t="str">
        <f>+IF(VLOOKUP($B416,'Lista Puestos Valorados'!$B$11:$BK$510,MATCH('Auxiliar General'!BR$4,'Lista Puestos Valorados'!$B$10:$BK$10,0),0)="","No relevante",VLOOKUP($B416,'Lista Puestos Valorados'!$B$11:$BK$510,MATCH('Auxiliar General'!BR$4,'Lista Puestos Valorados'!$B$10:$BK$10,0),0))</f>
        <v>No relevante</v>
      </c>
      <c r="BY416" s="26">
        <f>+HLOOKUP(BX416,Sistema_Puntos!$Q$5:$Y$43,'Auxiliar General'!BT$5,FALSE)</f>
        <v>0</v>
      </c>
      <c r="BZ416" s="26" t="str">
        <f>+IF(VLOOKUP($B416,'Lista Puestos Valorados'!$B$11:$BK$510,MATCH('Auxiliar General'!BT$4,'Lista Puestos Valorados'!$B$10:$BK$10,0),0)="","No relevante",VLOOKUP($B416,'Lista Puestos Valorados'!$B$11:$BK$510,MATCH('Auxiliar General'!BT$4,'Lista Puestos Valorados'!$B$10:$BK$10,0),0))</f>
        <v>No relevante</v>
      </c>
      <c r="CA416" s="26">
        <f>+HLOOKUP(BZ416,Sistema_Puntos!$Q$5:$Y$43,'Auxiliar General'!BV$5,FALSE)</f>
        <v>0</v>
      </c>
      <c r="CB416" s="26" t="str">
        <f>+IF(VLOOKUP($B416,'Lista Puestos Valorados'!$B$11:$BK$510,MATCH('Auxiliar General'!BV$4,'Lista Puestos Valorados'!$B$10:$BK$10,0),0)="","No relevante",VLOOKUP($B416,'Lista Puestos Valorados'!$B$11:$BK$510,MATCH('Auxiliar General'!BV$4,'Lista Puestos Valorados'!$B$10:$BK$10,0),0))</f>
        <v>No relevante</v>
      </c>
      <c r="CC416" s="26">
        <f>+HLOOKUP(CB416,Sistema_Puntos!$Q$5:$Y$43,'Auxiliar General'!BX$5,FALSE)</f>
        <v>0</v>
      </c>
      <c r="CD416" s="26" t="str">
        <f>+IF(VLOOKUP($B416,'Lista Puestos Valorados'!$B$11:$BK$510,MATCH('Auxiliar General'!BX$4,'Lista Puestos Valorados'!$B$10:$BK$10,0),0)="","No relevante",VLOOKUP($B416,'Lista Puestos Valorados'!$B$11:$BK$510,MATCH('Auxiliar General'!BX$4,'Lista Puestos Valorados'!$B$10:$BK$10,0),0))</f>
        <v>No relevante</v>
      </c>
      <c r="CE416" s="26">
        <f>+HLOOKUP(CD416,Sistema_Puntos!$Q$5:$Y$43,'Auxiliar General'!BZ$5,FALSE)</f>
        <v>0</v>
      </c>
      <c r="CF416" s="26" t="str">
        <f>+IF(VLOOKUP($B416,'Lista Puestos Valorados'!$B$11:$BK$510,MATCH('Auxiliar General'!BZ$4,'Lista Puestos Valorados'!$B$10:$BK$10,0),0)="","No relevante",VLOOKUP($B416,'Lista Puestos Valorados'!$B$11:$BK$510,MATCH('Auxiliar General'!BZ$4,'Lista Puestos Valorados'!$B$10:$BK$10,0),0))</f>
        <v>No relevante</v>
      </c>
      <c r="CG416" s="26">
        <f>+HLOOKUP(CF416,Sistema_Puntos!$Q$5:$Y$43,'Auxiliar General'!CB$5,FALSE)</f>
        <v>0</v>
      </c>
      <c r="CH416" s="29"/>
      <c r="CI416" s="29"/>
    </row>
    <row r="417" spans="2:87" ht="17.55" customHeight="1">
      <c r="B417" s="26">
        <f>+'Listado de Puestos'!B417</f>
        <v>407</v>
      </c>
      <c r="C417" s="26" t="str">
        <f>+IF('Lista Puestos Valorados'!C417="","",'Lista Puestos Valorados'!C417)</f>
        <v/>
      </c>
      <c r="D417" s="26" t="str">
        <f>+IF('Lista Puestos Valorados'!D417="","",'Lista Puestos Valorados'!D417)</f>
        <v/>
      </c>
      <c r="E417" s="26" t="str">
        <f>+IF('Lista Puestos Valorados'!E417="","",'Lista Puestos Valorados'!E417)</f>
        <v/>
      </c>
      <c r="F417" s="26" t="str">
        <f>+IF('Lista Puestos Valorados'!F417="","",'Lista Puestos Valorados'!F417)</f>
        <v/>
      </c>
      <c r="G417" s="26" t="str">
        <f>+IF('Lista Puestos Valorados'!G417="","",'Lista Puestos Valorados'!G417)</f>
        <v/>
      </c>
      <c r="H417" s="26" t="str">
        <f>+IF('Lista Puestos Valorados'!H417="","",'Lista Puestos Valorados'!H417)</f>
        <v/>
      </c>
      <c r="I417" s="26" t="str">
        <f>+IF('Lista Puestos Valorados'!I417="","",'Lista Puestos Valorados'!I417)</f>
        <v/>
      </c>
      <c r="J417" s="118" t="e">
        <f t="array" ref="J417">+IF(L417="","",_xlfn.IFS(L417&lt;='Cortes de Agrupacion'!$F$15,'Cortes de Agrupacion'!$E$15,'Resultados General'!L417&lt;='Cortes de Agrupacion'!$F$14,'Cortes de Agrupacion'!$E$14,'Resultados General'!L417&lt;='Cortes de Agrupacion'!$F$13,'Cortes de Agrupacion'!$E$13,L417&lt;='Cortes de Agrupacion'!$F$12,'Cortes de Agrupacion'!$E$12,'Resultados General'!L417&lt;='Cortes de Agrupacion'!$F$11,'Cortes de Agrupacion'!$E$11,'Resultados General'!L417&lt;='Cortes de Agrupacion'!$F$10,'Cortes de Agrupacion'!$E$10,'Resultados General'!L417&lt;='Cortes de Agrupacion'!$F$9,'Cortes de Agrupacion'!$E$9,'Resultados General'!L417&lt;='Cortes de Agrupacion'!$F$8,'Cortes de Agrupacion'!$E$8,'Resultados General'!L417&lt;='Cortes de Agrupacion'!$F$7,'Cortes de Agrupacion'!$E$7,'Resultados General'!L417&lt;='Cortes de Agrupacion'!$F$6,'Cortes de Agrupacion'!$E$6))</f>
        <v>#VALUE!</v>
      </c>
      <c r="K417" s="118" t="str">
        <f t="shared" si="12"/>
        <v/>
      </c>
      <c r="L417" s="124" t="e">
        <f>#VALUE!</f>
        <v>#VALUE!</v>
      </c>
      <c r="M417" s="26" t="e">
        <f ca="1">+_xlfn.IFNA(VLOOKUP(C417,'Distribución de puestos'!$B$8:$I$507,8,0),"")</f>
        <v>#NAME?</v>
      </c>
      <c r="N417" s="26" t="str">
        <f>+IF(VLOOKUP($B417,'Lista Puestos Valorados'!$B$11:$BK$510,MATCH('Auxiliar General'!H$4,'Lista Puestos Valorados'!$B$10:$BK$10,0),0)="","No relevante",VLOOKUP($B417,'Lista Puestos Valorados'!$B$11:$BK$510,MATCH('Auxiliar General'!H$4,'Lista Puestos Valorados'!$B$10:$BK$10,0),0))</f>
        <v>No relevante</v>
      </c>
      <c r="O417" s="26">
        <f>+HLOOKUP(N417,Sistema_Puntos!$Q$5:$Y$43,'Auxiliar General'!J$5,FALSE)</f>
        <v>0</v>
      </c>
      <c r="P417" s="26" t="str">
        <f>+IF(VLOOKUP($B417,'Lista Puestos Valorados'!$B$11:$BK$510,MATCH('Auxiliar General'!J$4,'Lista Puestos Valorados'!$B$10:$BK$10,0),0)="","No relevante",VLOOKUP($B417,'Lista Puestos Valorados'!$B$11:$BK$510,MATCH('Auxiliar General'!J$4,'Lista Puestos Valorados'!$B$10:$BK$10,0),0))</f>
        <v>No relevante</v>
      </c>
      <c r="Q417" s="26">
        <f>+HLOOKUP(P417,Sistema_Puntos!$Q$5:$Y$43,'Auxiliar General'!L$5,FALSE)</f>
        <v>0</v>
      </c>
      <c r="R417" s="26" t="str">
        <f>+IF(VLOOKUP($B417,'Lista Puestos Valorados'!$B$11:$BK$510,MATCH('Auxiliar General'!L$4,'Lista Puestos Valorados'!$B$10:$BK$10,0),0)="","No relevante",VLOOKUP($B417,'Lista Puestos Valorados'!$B$11:$BK$510,MATCH('Auxiliar General'!L$4,'Lista Puestos Valorados'!$B$10:$BK$10,0),0))</f>
        <v>No relevante</v>
      </c>
      <c r="S417" s="26">
        <f>+HLOOKUP(R417,Sistema_Puntos!$Q$5:$Y$43,'Auxiliar General'!N$5,FALSE)</f>
        <v>0</v>
      </c>
      <c r="T417" s="26" t="str">
        <f>+IF(VLOOKUP($B417,'Lista Puestos Valorados'!$B$11:$BK$510,MATCH('Auxiliar General'!N$4,'Lista Puestos Valorados'!$B$10:$BK$10,0),0)="","No relevante",VLOOKUP($B417,'Lista Puestos Valorados'!$B$11:$BK$510,MATCH('Auxiliar General'!N$4,'Lista Puestos Valorados'!$B$10:$BK$10,0),0))</f>
        <v>No relevante</v>
      </c>
      <c r="U417" s="26">
        <f>+HLOOKUP(T417,Sistema_Puntos!$Q$5:$Y$43,'Auxiliar General'!P$5,FALSE)</f>
        <v>0</v>
      </c>
      <c r="V417" s="26" t="str">
        <f>+IF(VLOOKUP($B417,'Lista Puestos Valorados'!$B$11:$BK$510,MATCH('Auxiliar General'!P$4,'Lista Puestos Valorados'!$B$10:$BK$10,0),0)="","No relevante",VLOOKUP($B417,'Lista Puestos Valorados'!$B$11:$BK$510,MATCH('Auxiliar General'!P$4,'Lista Puestos Valorados'!$B$10:$BK$10,0),0))</f>
        <v>No relevante</v>
      </c>
      <c r="W417" s="26">
        <f>+HLOOKUP(V417,Sistema_Puntos!$Q$5:$Y$43,'Auxiliar General'!R$5,FALSE)</f>
        <v>0</v>
      </c>
      <c r="X417" s="26" t="str">
        <f>+IF(VLOOKUP($B417,'Lista Puestos Valorados'!$B$11:$BK$510,MATCH('Auxiliar General'!R$4,'Lista Puestos Valorados'!$B$10:$BK$10,0),0)="","No relevante",VLOOKUP($B417,'Lista Puestos Valorados'!$B$11:$BK$510,MATCH('Auxiliar General'!R$4,'Lista Puestos Valorados'!$B$10:$BK$10,0),0))</f>
        <v>No relevante</v>
      </c>
      <c r="Y417" s="26">
        <f>+HLOOKUP(X417,Sistema_Puntos!$Q$5:$Y$43,'Auxiliar General'!T$5,FALSE)</f>
        <v>0</v>
      </c>
      <c r="Z417" s="26" t="str">
        <f>+IF(VLOOKUP($B417,'Lista Puestos Valorados'!$B$11:$BK$510,MATCH('Auxiliar General'!T$4,'Lista Puestos Valorados'!$B$10:$BK$10,0),0)="","No relevante",VLOOKUP($B417,'Lista Puestos Valorados'!$B$11:$BK$510,MATCH('Auxiliar General'!T$4,'Lista Puestos Valorados'!$B$10:$BK$10,0),0))</f>
        <v>No relevante</v>
      </c>
      <c r="AA417" s="26">
        <f>+HLOOKUP(Z417,Sistema_Puntos!$Q$5:$Y$43,'Auxiliar General'!V$5,FALSE)</f>
        <v>0</v>
      </c>
      <c r="AB417" s="26" t="str">
        <f>+IF(VLOOKUP($B417,'Lista Puestos Valorados'!$B$11:$BK$510,MATCH('Auxiliar General'!V$4,'Lista Puestos Valorados'!$B$10:$BK$10,0),0)="","No relevante",VLOOKUP($B417,'Lista Puestos Valorados'!$B$11:$BK$510,MATCH('Auxiliar General'!V$4,'Lista Puestos Valorados'!$B$10:$BK$10,0),0))</f>
        <v>No relevante</v>
      </c>
      <c r="AC417" s="26">
        <f>+HLOOKUP(AB417,Sistema_Puntos!$Q$5:$Y$43,'Auxiliar General'!X$5,FALSE)</f>
        <v>0</v>
      </c>
      <c r="AD417" s="26" t="str">
        <f>+IF(VLOOKUP($B417,'Lista Puestos Valorados'!$B$11:$BK$510,MATCH('Auxiliar General'!X$4,'Lista Puestos Valorados'!$B$10:$BK$10,0),0)="","No relevante",VLOOKUP($B417,'Lista Puestos Valorados'!$B$11:$BK$510,MATCH('Auxiliar General'!X$4,'Lista Puestos Valorados'!$B$10:$BK$10,0),0))</f>
        <v>No relevante</v>
      </c>
      <c r="AE417" s="26">
        <f>+HLOOKUP(AD417,Sistema_Puntos!$Q$5:$Y$43,'Auxiliar General'!Z$5,FALSE)</f>
        <v>0</v>
      </c>
      <c r="AF417" s="26" t="str">
        <f>+IF(VLOOKUP($B417,'Lista Puestos Valorados'!$B$11:$BK$510,MATCH('Auxiliar General'!Z$4,'Lista Puestos Valorados'!$B$10:$BK$10,0),0)="","No relevante",VLOOKUP($B417,'Lista Puestos Valorados'!$B$11:$BK$510,MATCH('Auxiliar General'!Z$4,'Lista Puestos Valorados'!$B$10:$BK$10,0),0))</f>
        <v>No relevante</v>
      </c>
      <c r="AG417" s="26">
        <f>+HLOOKUP(AF417,Sistema_Puntos!$Q$5:$Y$43,'Auxiliar General'!AB$5,FALSE)</f>
        <v>0</v>
      </c>
      <c r="AH417" s="26" t="str">
        <f>+IF(VLOOKUP($B417,'Lista Puestos Valorados'!$B$11:$BK$510,MATCH('Auxiliar General'!AB$4,'Lista Puestos Valorados'!$B$10:$BK$10,0),0)="","No relevante",VLOOKUP($B417,'Lista Puestos Valorados'!$B$11:$BK$510,MATCH('Auxiliar General'!AB$4,'Lista Puestos Valorados'!$B$10:$BK$10,0),0))</f>
        <v>No relevante</v>
      </c>
      <c r="AI417" s="26">
        <f>+HLOOKUP(AH417,Sistema_Puntos!$Q$5:$Y$43,'Auxiliar General'!AD$5,FALSE)</f>
        <v>0</v>
      </c>
      <c r="AJ417" s="26" t="str">
        <f>+IF(VLOOKUP($B417,'Lista Puestos Valorados'!$B$11:$BK$510,MATCH('Auxiliar General'!AD$4,'Lista Puestos Valorados'!$B$10:$BK$10,0),0)="","No relevante",VLOOKUP($B417,'Lista Puestos Valorados'!$B$11:$BK$510,MATCH('Auxiliar General'!AD$4,'Lista Puestos Valorados'!$B$10:$BK$10,0),0))</f>
        <v>No relevante</v>
      </c>
      <c r="AK417" s="26">
        <f>+HLOOKUP(AJ417,Sistema_Puntos!$Q$5:$Y$43,'Auxiliar General'!AF$5,FALSE)</f>
        <v>0</v>
      </c>
      <c r="AL417" s="26" t="str">
        <f>+IF(VLOOKUP($B417,'Lista Puestos Valorados'!$B$11:$BK$510,MATCH('Auxiliar General'!AF$4,'Lista Puestos Valorados'!$B$10:$BK$10,0),0)="","No relevante",VLOOKUP($B417,'Lista Puestos Valorados'!$B$11:$BK$510,MATCH('Auxiliar General'!AF$4,'Lista Puestos Valorados'!$B$10:$BK$10,0),0))</f>
        <v>No relevante</v>
      </c>
      <c r="AM417" s="26">
        <f>+HLOOKUP(AL417,Sistema_Puntos!$Q$5:$Y$43,'Auxiliar General'!AH$5,FALSE)</f>
        <v>0</v>
      </c>
      <c r="AN417" s="26" t="str">
        <f>+IF(VLOOKUP($B417,'Lista Puestos Valorados'!$B$11:$BK$510,MATCH('Auxiliar General'!AH$4,'Lista Puestos Valorados'!$B$10:$BK$10,0),0)="","No relevante",VLOOKUP($B417,'Lista Puestos Valorados'!$B$11:$BK$510,MATCH('Auxiliar General'!AH$4,'Lista Puestos Valorados'!$B$10:$BK$10,0),0))</f>
        <v>No relevante</v>
      </c>
      <c r="AO417" s="26">
        <f>+HLOOKUP(AN417,Sistema_Puntos!$Q$5:$Y$43,'Auxiliar General'!AJ$5,FALSE)</f>
        <v>0</v>
      </c>
      <c r="AP417" s="26" t="str">
        <f>+IF(VLOOKUP($B417,'Lista Puestos Valorados'!$B$11:$BK$510,MATCH('Auxiliar General'!AJ$4,'Lista Puestos Valorados'!$B$10:$BK$10,0),0)="","No relevante",VLOOKUP($B417,'Lista Puestos Valorados'!$B$11:$BK$510,MATCH('Auxiliar General'!AJ$4,'Lista Puestos Valorados'!$B$10:$BK$10,0),0))</f>
        <v>No relevante</v>
      </c>
      <c r="AQ417" s="26">
        <f>+HLOOKUP(AP417,Sistema_Puntos!$Q$5:$Y$43,'Auxiliar General'!AL$5,FALSE)</f>
        <v>0</v>
      </c>
      <c r="AR417" s="26" t="str">
        <f>+IF(VLOOKUP($B417,'Lista Puestos Valorados'!$B$11:$BK$510,MATCH('Auxiliar General'!AL$4,'Lista Puestos Valorados'!$B$10:$BK$10,0),0)="","No relevante",VLOOKUP($B417,'Lista Puestos Valorados'!$B$11:$BK$510,MATCH('Auxiliar General'!AL$4,'Lista Puestos Valorados'!$B$10:$BK$10,0),0))</f>
        <v>No relevante</v>
      </c>
      <c r="AS417" s="26">
        <f>+HLOOKUP(AR417,Sistema_Puntos!$Q$5:$Y$43,'Auxiliar General'!AN$5,FALSE)</f>
        <v>0</v>
      </c>
      <c r="AT417" s="26" t="str">
        <f>+IF(VLOOKUP($B417,'Lista Puestos Valorados'!$B$11:$BK$510,MATCH('Auxiliar General'!AN$4,'Lista Puestos Valorados'!$B$10:$BK$10,0),0)="","No relevante",VLOOKUP($B417,'Lista Puestos Valorados'!$B$11:$BK$510,MATCH('Auxiliar General'!AN$4,'Lista Puestos Valorados'!$B$10:$BK$10,0),0))</f>
        <v>No relevante</v>
      </c>
      <c r="AU417" s="26">
        <f>+HLOOKUP(AT417,Sistema_Puntos!$Q$5:$Y$43,'Auxiliar General'!AP$5,FALSE)</f>
        <v>0</v>
      </c>
      <c r="AV417" s="26" t="str">
        <f>+IF(VLOOKUP($B417,'Lista Puestos Valorados'!$B$11:$BK$510,MATCH('Auxiliar General'!AP$4,'Lista Puestos Valorados'!$B$10:$BK$10,0),0)="","No relevante",VLOOKUP($B417,'Lista Puestos Valorados'!$B$11:$BK$510,MATCH('Auxiliar General'!AP$4,'Lista Puestos Valorados'!$B$10:$BK$10,0),0))</f>
        <v>No relevante</v>
      </c>
      <c r="AW417" s="26">
        <f>+HLOOKUP(AV417,Sistema_Puntos!$Q$5:$Y$43,'Auxiliar General'!AR$5,FALSE)</f>
        <v>0</v>
      </c>
      <c r="AX417" s="26" t="str">
        <f>+IF(VLOOKUP($B417,'Lista Puestos Valorados'!$B$11:$BK$510,MATCH('Auxiliar General'!AR$4,'Lista Puestos Valorados'!$B$10:$BK$10,0),0)="","No relevante",VLOOKUP($B417,'Lista Puestos Valorados'!$B$11:$BK$510,MATCH('Auxiliar General'!AR$4,'Lista Puestos Valorados'!$B$10:$BK$10,0),0))</f>
        <v>No relevante</v>
      </c>
      <c r="AY417" s="26">
        <f>+HLOOKUP(AX417,Sistema_Puntos!$Q$5:$Y$43,'Auxiliar General'!AT$5,FALSE)</f>
        <v>0</v>
      </c>
      <c r="AZ417" s="26" t="str">
        <f>+IF(VLOOKUP($B417,'Lista Puestos Valorados'!$B$11:$BK$510,MATCH('Auxiliar General'!AT$4,'Lista Puestos Valorados'!$B$10:$BK$10,0),0)="","No relevante",VLOOKUP($B417,'Lista Puestos Valorados'!$B$11:$BK$510,MATCH('Auxiliar General'!AT$4,'Lista Puestos Valorados'!$B$10:$BK$10,0),0))</f>
        <v>No relevante</v>
      </c>
      <c r="BA417" s="26">
        <f>+HLOOKUP(AZ417,Sistema_Puntos!$Q$5:$Y$43,'Auxiliar General'!AV$5,FALSE)</f>
        <v>0</v>
      </c>
      <c r="BB417" s="26" t="str">
        <f>+IF(VLOOKUP($B417,'Lista Puestos Valorados'!$B$11:$BK$510,MATCH('Auxiliar General'!AV$4,'Lista Puestos Valorados'!$B$10:$BK$10,0),0)="","No relevante",VLOOKUP($B417,'Lista Puestos Valorados'!$B$11:$BK$510,MATCH('Auxiliar General'!AV$4,'Lista Puestos Valorados'!$B$10:$BK$10,0),0))</f>
        <v>No relevante</v>
      </c>
      <c r="BC417" s="26">
        <f>+HLOOKUP(BB417,Sistema_Puntos!$Q$5:$Y$43,'Auxiliar General'!AX$5,FALSE)</f>
        <v>0</v>
      </c>
      <c r="BD417" s="26" t="str">
        <f>+IF(VLOOKUP($B417,'Lista Puestos Valorados'!$B$11:$BK$510,MATCH('Auxiliar General'!AX$4,'Lista Puestos Valorados'!$B$10:$BK$10,0),0)="","No relevante",VLOOKUP($B417,'Lista Puestos Valorados'!$B$11:$BK$510,MATCH('Auxiliar General'!AX$4,'Lista Puestos Valorados'!$B$10:$BK$10,0),0))</f>
        <v>No relevante</v>
      </c>
      <c r="BE417" s="26">
        <f>+HLOOKUP(BD417,Sistema_Puntos!$Q$5:$Y$43,'Auxiliar General'!AZ$5,FALSE)</f>
        <v>0</v>
      </c>
      <c r="BF417" s="26" t="str">
        <f>+IF(VLOOKUP($B417,'Lista Puestos Valorados'!$B$11:$BK$510,MATCH('Auxiliar General'!AZ$4,'Lista Puestos Valorados'!$B$10:$BK$10,0),0)="","No relevante",VLOOKUP($B417,'Lista Puestos Valorados'!$B$11:$BK$510,MATCH('Auxiliar General'!AZ$4,'Lista Puestos Valorados'!$B$10:$BK$10,0),0))</f>
        <v>No relevante</v>
      </c>
      <c r="BG417" s="26">
        <f>+HLOOKUP(BF417,Sistema_Puntos!$Q$5:$Y$43,'Auxiliar General'!BB$5,FALSE)</f>
        <v>0</v>
      </c>
      <c r="BH417" s="26" t="str">
        <f>+IF(VLOOKUP($B417,'Lista Puestos Valorados'!$B$11:$BK$510,MATCH('Auxiliar General'!BB$4,'Lista Puestos Valorados'!$B$10:$BK$10,0),0)="","No relevante",VLOOKUP($B417,'Lista Puestos Valorados'!$B$11:$BK$510,MATCH('Auxiliar General'!BB$4,'Lista Puestos Valorados'!$B$10:$BK$10,0),0))</f>
        <v>No relevante</v>
      </c>
      <c r="BI417" s="26">
        <f>+HLOOKUP(BH417,Sistema_Puntos!$Q$5:$Y$43,'Auxiliar General'!BD$5,FALSE)</f>
        <v>0</v>
      </c>
      <c r="BJ417" s="26" t="str">
        <f>+IF(VLOOKUP($B417,'Lista Puestos Valorados'!$B$11:$BK$510,MATCH('Auxiliar General'!BD$4,'Lista Puestos Valorados'!$B$10:$BK$10,0),0)="","No relevante",VLOOKUP($B417,'Lista Puestos Valorados'!$B$11:$BK$510,MATCH('Auxiliar General'!BD$4,'Lista Puestos Valorados'!$B$10:$BK$10,0),0))</f>
        <v>No relevante</v>
      </c>
      <c r="BK417" s="26">
        <f>+HLOOKUP(BJ417,Sistema_Puntos!$Q$5:$Y$43,'Auxiliar General'!BF$5,FALSE)</f>
        <v>0</v>
      </c>
      <c r="BL417" s="26" t="str">
        <f>+IF(VLOOKUP($B417,'Lista Puestos Valorados'!$B$11:$BK$510,MATCH('Auxiliar General'!BF$4,'Lista Puestos Valorados'!$B$10:$BK$10,0),0)="","No relevante",VLOOKUP($B417,'Lista Puestos Valorados'!$B$11:$BK$510,MATCH('Auxiliar General'!BF$4,'Lista Puestos Valorados'!$B$10:$BK$10,0),0))</f>
        <v>No relevante</v>
      </c>
      <c r="BM417" s="26">
        <f>+HLOOKUP(BL417,Sistema_Puntos!$Q$5:$Y$43,'Auxiliar General'!BH$5,FALSE)</f>
        <v>0</v>
      </c>
      <c r="BN417" s="26" t="str">
        <f>+IF(VLOOKUP($B417,'Lista Puestos Valorados'!$B$11:$BK$510,MATCH('Auxiliar General'!BH$4,'Lista Puestos Valorados'!$B$10:$BK$10,0),0)="","No relevante",VLOOKUP($B417,'Lista Puestos Valorados'!$B$11:$BK$510,MATCH('Auxiliar General'!BH$4,'Lista Puestos Valorados'!$B$10:$BK$10,0),0))</f>
        <v>No relevante</v>
      </c>
      <c r="BO417" s="26">
        <f>+HLOOKUP(BN417,Sistema_Puntos!$Q$5:$Y$43,'Auxiliar General'!BJ$5,FALSE)</f>
        <v>0</v>
      </c>
      <c r="BP417" s="26" t="str">
        <f>+IF(VLOOKUP($B417,'Lista Puestos Valorados'!$B$11:$BK$510,MATCH('Auxiliar General'!BJ$4,'Lista Puestos Valorados'!$B$10:$BK$10,0),0)="","No relevante",VLOOKUP($B417,'Lista Puestos Valorados'!$B$11:$BK$510,MATCH('Auxiliar General'!BJ$4,'Lista Puestos Valorados'!$B$10:$BK$10,0),0))</f>
        <v>No relevante</v>
      </c>
      <c r="BQ417" s="26">
        <f>+HLOOKUP(BP417,Sistema_Puntos!$Q$5:$Y$43,'Auxiliar General'!BL$5,FALSE)</f>
        <v>0</v>
      </c>
      <c r="BR417" s="26" t="str">
        <f>+IF(VLOOKUP($B417,'Lista Puestos Valorados'!$B$11:$BK$510,MATCH('Auxiliar General'!BL$4,'Lista Puestos Valorados'!$B$10:$BK$10,0),0)="","No relevante",VLOOKUP($B417,'Lista Puestos Valorados'!$B$11:$BK$510,MATCH('Auxiliar General'!BL$4,'Lista Puestos Valorados'!$B$10:$BK$10,0),0))</f>
        <v>No relevante</v>
      </c>
      <c r="BS417" s="26">
        <f>+HLOOKUP(BR417,Sistema_Puntos!$Q$5:$Y$43,'Auxiliar General'!BN$5,FALSE)</f>
        <v>0</v>
      </c>
      <c r="BT417" s="26" t="str">
        <f>+IF(VLOOKUP($B417,'Lista Puestos Valorados'!$B$11:$BK$510,MATCH('Auxiliar General'!BN$4,'Lista Puestos Valorados'!$B$10:$BK$10,0),0)="","No relevante",VLOOKUP($B417,'Lista Puestos Valorados'!$B$11:$BK$510,MATCH('Auxiliar General'!BN$4,'Lista Puestos Valorados'!$B$10:$BK$10,0),0))</f>
        <v>No relevante</v>
      </c>
      <c r="BU417" s="26">
        <f>+HLOOKUP(BT417,Sistema_Puntos!$Q$5:$Y$43,'Auxiliar General'!BP$5,FALSE)</f>
        <v>0</v>
      </c>
      <c r="BV417" s="26" t="str">
        <f>+IF(VLOOKUP($B417,'Lista Puestos Valorados'!$B$11:$BK$510,MATCH('Auxiliar General'!BP$4,'Lista Puestos Valorados'!$B$10:$BK$10,0),0)="","No relevante",VLOOKUP($B417,'Lista Puestos Valorados'!$B$11:$BK$510,MATCH('Auxiliar General'!BP$4,'Lista Puestos Valorados'!$B$10:$BK$10,0),0))</f>
        <v>No relevante</v>
      </c>
      <c r="BW417" s="26">
        <f>+HLOOKUP(BV417,Sistema_Puntos!$Q$5:$Y$43,'Auxiliar General'!BR$5,FALSE)</f>
        <v>0</v>
      </c>
      <c r="BX417" s="26" t="str">
        <f>+IF(VLOOKUP($B417,'Lista Puestos Valorados'!$B$11:$BK$510,MATCH('Auxiliar General'!BR$4,'Lista Puestos Valorados'!$B$10:$BK$10,0),0)="","No relevante",VLOOKUP($B417,'Lista Puestos Valorados'!$B$11:$BK$510,MATCH('Auxiliar General'!BR$4,'Lista Puestos Valorados'!$B$10:$BK$10,0),0))</f>
        <v>No relevante</v>
      </c>
      <c r="BY417" s="26">
        <f>+HLOOKUP(BX417,Sistema_Puntos!$Q$5:$Y$43,'Auxiliar General'!BT$5,FALSE)</f>
        <v>0</v>
      </c>
      <c r="BZ417" s="26" t="str">
        <f>+IF(VLOOKUP($B417,'Lista Puestos Valorados'!$B$11:$BK$510,MATCH('Auxiliar General'!BT$4,'Lista Puestos Valorados'!$B$10:$BK$10,0),0)="","No relevante",VLOOKUP($B417,'Lista Puestos Valorados'!$B$11:$BK$510,MATCH('Auxiliar General'!BT$4,'Lista Puestos Valorados'!$B$10:$BK$10,0),0))</f>
        <v>No relevante</v>
      </c>
      <c r="CA417" s="26">
        <f>+HLOOKUP(BZ417,Sistema_Puntos!$Q$5:$Y$43,'Auxiliar General'!BV$5,FALSE)</f>
        <v>0</v>
      </c>
      <c r="CB417" s="26" t="str">
        <f>+IF(VLOOKUP($B417,'Lista Puestos Valorados'!$B$11:$BK$510,MATCH('Auxiliar General'!BV$4,'Lista Puestos Valorados'!$B$10:$BK$10,0),0)="","No relevante",VLOOKUP($B417,'Lista Puestos Valorados'!$B$11:$BK$510,MATCH('Auxiliar General'!BV$4,'Lista Puestos Valorados'!$B$10:$BK$10,0),0))</f>
        <v>No relevante</v>
      </c>
      <c r="CC417" s="26">
        <f>+HLOOKUP(CB417,Sistema_Puntos!$Q$5:$Y$43,'Auxiliar General'!BX$5,FALSE)</f>
        <v>0</v>
      </c>
      <c r="CD417" s="26" t="str">
        <f>+IF(VLOOKUP($B417,'Lista Puestos Valorados'!$B$11:$BK$510,MATCH('Auxiliar General'!BX$4,'Lista Puestos Valorados'!$B$10:$BK$10,0),0)="","No relevante",VLOOKUP($B417,'Lista Puestos Valorados'!$B$11:$BK$510,MATCH('Auxiliar General'!BX$4,'Lista Puestos Valorados'!$B$10:$BK$10,0),0))</f>
        <v>No relevante</v>
      </c>
      <c r="CE417" s="26">
        <f>+HLOOKUP(CD417,Sistema_Puntos!$Q$5:$Y$43,'Auxiliar General'!BZ$5,FALSE)</f>
        <v>0</v>
      </c>
      <c r="CF417" s="26" t="str">
        <f>+IF(VLOOKUP($B417,'Lista Puestos Valorados'!$B$11:$BK$510,MATCH('Auxiliar General'!BZ$4,'Lista Puestos Valorados'!$B$10:$BK$10,0),0)="","No relevante",VLOOKUP($B417,'Lista Puestos Valorados'!$B$11:$BK$510,MATCH('Auxiliar General'!BZ$4,'Lista Puestos Valorados'!$B$10:$BK$10,0),0))</f>
        <v>No relevante</v>
      </c>
      <c r="CG417" s="26">
        <f>+HLOOKUP(CF417,Sistema_Puntos!$Q$5:$Y$43,'Auxiliar General'!CB$5,FALSE)</f>
        <v>0</v>
      </c>
      <c r="CH417" s="29"/>
      <c r="CI417" s="29"/>
    </row>
    <row r="418" spans="2:87" ht="17.55" customHeight="1">
      <c r="B418" s="26">
        <f>+'Listado de Puestos'!B418</f>
        <v>408</v>
      </c>
      <c r="C418" s="26" t="str">
        <f>+IF('Lista Puestos Valorados'!C418="","",'Lista Puestos Valorados'!C418)</f>
        <v/>
      </c>
      <c r="D418" s="26" t="str">
        <f>+IF('Lista Puestos Valorados'!D418="","",'Lista Puestos Valorados'!D418)</f>
        <v/>
      </c>
      <c r="E418" s="26" t="str">
        <f>+IF('Lista Puestos Valorados'!E418="","",'Lista Puestos Valorados'!E418)</f>
        <v/>
      </c>
      <c r="F418" s="26" t="str">
        <f>+IF('Lista Puestos Valorados'!F418="","",'Lista Puestos Valorados'!F418)</f>
        <v/>
      </c>
      <c r="G418" s="26" t="str">
        <f>+IF('Lista Puestos Valorados'!G418="","",'Lista Puestos Valorados'!G418)</f>
        <v/>
      </c>
      <c r="H418" s="26" t="str">
        <f>+IF('Lista Puestos Valorados'!H418="","",'Lista Puestos Valorados'!H418)</f>
        <v/>
      </c>
      <c r="I418" s="26" t="str">
        <f>+IF('Lista Puestos Valorados'!I418="","",'Lista Puestos Valorados'!I418)</f>
        <v/>
      </c>
      <c r="J418" s="118" t="e">
        <f t="array" ref="J418">+IF(L418="","",_xlfn.IFS(L418&lt;='Cortes de Agrupacion'!$F$15,'Cortes de Agrupacion'!$E$15,'Resultados General'!L418&lt;='Cortes de Agrupacion'!$F$14,'Cortes de Agrupacion'!$E$14,'Resultados General'!L418&lt;='Cortes de Agrupacion'!$F$13,'Cortes de Agrupacion'!$E$13,L418&lt;='Cortes de Agrupacion'!$F$12,'Cortes de Agrupacion'!$E$12,'Resultados General'!L418&lt;='Cortes de Agrupacion'!$F$11,'Cortes de Agrupacion'!$E$11,'Resultados General'!L418&lt;='Cortes de Agrupacion'!$F$10,'Cortes de Agrupacion'!$E$10,'Resultados General'!L418&lt;='Cortes de Agrupacion'!$F$9,'Cortes de Agrupacion'!$E$9,'Resultados General'!L418&lt;='Cortes de Agrupacion'!$F$8,'Cortes de Agrupacion'!$E$8,'Resultados General'!L418&lt;='Cortes de Agrupacion'!$F$7,'Cortes de Agrupacion'!$E$7,'Resultados General'!L418&lt;='Cortes de Agrupacion'!$F$6,'Cortes de Agrupacion'!$E$6))</f>
        <v>#VALUE!</v>
      </c>
      <c r="K418" s="118" t="str">
        <f t="shared" si="12"/>
        <v/>
      </c>
      <c r="L418" s="124" t="e">
        <f>#VALUE!</f>
        <v>#VALUE!</v>
      </c>
      <c r="M418" s="26" t="e">
        <f ca="1">+_xlfn.IFNA(VLOOKUP(C418,'Distribución de puestos'!$B$8:$I$507,8,0),"")</f>
        <v>#NAME?</v>
      </c>
      <c r="N418" s="26" t="str">
        <f>+IF(VLOOKUP($B418,'Lista Puestos Valorados'!$B$11:$BK$510,MATCH('Auxiliar General'!H$4,'Lista Puestos Valorados'!$B$10:$BK$10,0),0)="","No relevante",VLOOKUP($B418,'Lista Puestos Valorados'!$B$11:$BK$510,MATCH('Auxiliar General'!H$4,'Lista Puestos Valorados'!$B$10:$BK$10,0),0))</f>
        <v>No relevante</v>
      </c>
      <c r="O418" s="26">
        <f>+HLOOKUP(N418,Sistema_Puntos!$Q$5:$Y$43,'Auxiliar General'!J$5,FALSE)</f>
        <v>0</v>
      </c>
      <c r="P418" s="26" t="str">
        <f>+IF(VLOOKUP($B418,'Lista Puestos Valorados'!$B$11:$BK$510,MATCH('Auxiliar General'!J$4,'Lista Puestos Valorados'!$B$10:$BK$10,0),0)="","No relevante",VLOOKUP($B418,'Lista Puestos Valorados'!$B$11:$BK$510,MATCH('Auxiliar General'!J$4,'Lista Puestos Valorados'!$B$10:$BK$10,0),0))</f>
        <v>No relevante</v>
      </c>
      <c r="Q418" s="26">
        <f>+HLOOKUP(P418,Sistema_Puntos!$Q$5:$Y$43,'Auxiliar General'!L$5,FALSE)</f>
        <v>0</v>
      </c>
      <c r="R418" s="26" t="str">
        <f>+IF(VLOOKUP($B418,'Lista Puestos Valorados'!$B$11:$BK$510,MATCH('Auxiliar General'!L$4,'Lista Puestos Valorados'!$B$10:$BK$10,0),0)="","No relevante",VLOOKUP($B418,'Lista Puestos Valorados'!$B$11:$BK$510,MATCH('Auxiliar General'!L$4,'Lista Puestos Valorados'!$B$10:$BK$10,0),0))</f>
        <v>No relevante</v>
      </c>
      <c r="S418" s="26">
        <f>+HLOOKUP(R418,Sistema_Puntos!$Q$5:$Y$43,'Auxiliar General'!N$5,FALSE)</f>
        <v>0</v>
      </c>
      <c r="T418" s="26" t="str">
        <f>+IF(VLOOKUP($B418,'Lista Puestos Valorados'!$B$11:$BK$510,MATCH('Auxiliar General'!N$4,'Lista Puestos Valorados'!$B$10:$BK$10,0),0)="","No relevante",VLOOKUP($B418,'Lista Puestos Valorados'!$B$11:$BK$510,MATCH('Auxiliar General'!N$4,'Lista Puestos Valorados'!$B$10:$BK$10,0),0))</f>
        <v>No relevante</v>
      </c>
      <c r="U418" s="26">
        <f>+HLOOKUP(T418,Sistema_Puntos!$Q$5:$Y$43,'Auxiliar General'!P$5,FALSE)</f>
        <v>0</v>
      </c>
      <c r="V418" s="26" t="str">
        <f>+IF(VLOOKUP($B418,'Lista Puestos Valorados'!$B$11:$BK$510,MATCH('Auxiliar General'!P$4,'Lista Puestos Valorados'!$B$10:$BK$10,0),0)="","No relevante",VLOOKUP($B418,'Lista Puestos Valorados'!$B$11:$BK$510,MATCH('Auxiliar General'!P$4,'Lista Puestos Valorados'!$B$10:$BK$10,0),0))</f>
        <v>No relevante</v>
      </c>
      <c r="W418" s="26">
        <f>+HLOOKUP(V418,Sistema_Puntos!$Q$5:$Y$43,'Auxiliar General'!R$5,FALSE)</f>
        <v>0</v>
      </c>
      <c r="X418" s="26" t="str">
        <f>+IF(VLOOKUP($B418,'Lista Puestos Valorados'!$B$11:$BK$510,MATCH('Auxiliar General'!R$4,'Lista Puestos Valorados'!$B$10:$BK$10,0),0)="","No relevante",VLOOKUP($B418,'Lista Puestos Valorados'!$B$11:$BK$510,MATCH('Auxiliar General'!R$4,'Lista Puestos Valorados'!$B$10:$BK$10,0),0))</f>
        <v>No relevante</v>
      </c>
      <c r="Y418" s="26">
        <f>+HLOOKUP(X418,Sistema_Puntos!$Q$5:$Y$43,'Auxiliar General'!T$5,FALSE)</f>
        <v>0</v>
      </c>
      <c r="Z418" s="26" t="str">
        <f>+IF(VLOOKUP($B418,'Lista Puestos Valorados'!$B$11:$BK$510,MATCH('Auxiliar General'!T$4,'Lista Puestos Valorados'!$B$10:$BK$10,0),0)="","No relevante",VLOOKUP($B418,'Lista Puestos Valorados'!$B$11:$BK$510,MATCH('Auxiliar General'!T$4,'Lista Puestos Valorados'!$B$10:$BK$10,0),0))</f>
        <v>No relevante</v>
      </c>
      <c r="AA418" s="26">
        <f>+HLOOKUP(Z418,Sistema_Puntos!$Q$5:$Y$43,'Auxiliar General'!V$5,FALSE)</f>
        <v>0</v>
      </c>
      <c r="AB418" s="26" t="str">
        <f>+IF(VLOOKUP($B418,'Lista Puestos Valorados'!$B$11:$BK$510,MATCH('Auxiliar General'!V$4,'Lista Puestos Valorados'!$B$10:$BK$10,0),0)="","No relevante",VLOOKUP($B418,'Lista Puestos Valorados'!$B$11:$BK$510,MATCH('Auxiliar General'!V$4,'Lista Puestos Valorados'!$B$10:$BK$10,0),0))</f>
        <v>No relevante</v>
      </c>
      <c r="AC418" s="26">
        <f>+HLOOKUP(AB418,Sistema_Puntos!$Q$5:$Y$43,'Auxiliar General'!X$5,FALSE)</f>
        <v>0</v>
      </c>
      <c r="AD418" s="26" t="str">
        <f>+IF(VLOOKUP($B418,'Lista Puestos Valorados'!$B$11:$BK$510,MATCH('Auxiliar General'!X$4,'Lista Puestos Valorados'!$B$10:$BK$10,0),0)="","No relevante",VLOOKUP($B418,'Lista Puestos Valorados'!$B$11:$BK$510,MATCH('Auxiliar General'!X$4,'Lista Puestos Valorados'!$B$10:$BK$10,0),0))</f>
        <v>No relevante</v>
      </c>
      <c r="AE418" s="26">
        <f>+HLOOKUP(AD418,Sistema_Puntos!$Q$5:$Y$43,'Auxiliar General'!Z$5,FALSE)</f>
        <v>0</v>
      </c>
      <c r="AF418" s="26" t="str">
        <f>+IF(VLOOKUP($B418,'Lista Puestos Valorados'!$B$11:$BK$510,MATCH('Auxiliar General'!Z$4,'Lista Puestos Valorados'!$B$10:$BK$10,0),0)="","No relevante",VLOOKUP($B418,'Lista Puestos Valorados'!$B$11:$BK$510,MATCH('Auxiliar General'!Z$4,'Lista Puestos Valorados'!$B$10:$BK$10,0),0))</f>
        <v>No relevante</v>
      </c>
      <c r="AG418" s="26">
        <f>+HLOOKUP(AF418,Sistema_Puntos!$Q$5:$Y$43,'Auxiliar General'!AB$5,FALSE)</f>
        <v>0</v>
      </c>
      <c r="AH418" s="26" t="str">
        <f>+IF(VLOOKUP($B418,'Lista Puestos Valorados'!$B$11:$BK$510,MATCH('Auxiliar General'!AB$4,'Lista Puestos Valorados'!$B$10:$BK$10,0),0)="","No relevante",VLOOKUP($B418,'Lista Puestos Valorados'!$B$11:$BK$510,MATCH('Auxiliar General'!AB$4,'Lista Puestos Valorados'!$B$10:$BK$10,0),0))</f>
        <v>No relevante</v>
      </c>
      <c r="AI418" s="26">
        <f>+HLOOKUP(AH418,Sistema_Puntos!$Q$5:$Y$43,'Auxiliar General'!AD$5,FALSE)</f>
        <v>0</v>
      </c>
      <c r="AJ418" s="26" t="str">
        <f>+IF(VLOOKUP($B418,'Lista Puestos Valorados'!$B$11:$BK$510,MATCH('Auxiliar General'!AD$4,'Lista Puestos Valorados'!$B$10:$BK$10,0),0)="","No relevante",VLOOKUP($B418,'Lista Puestos Valorados'!$B$11:$BK$510,MATCH('Auxiliar General'!AD$4,'Lista Puestos Valorados'!$B$10:$BK$10,0),0))</f>
        <v>No relevante</v>
      </c>
      <c r="AK418" s="26">
        <f>+HLOOKUP(AJ418,Sistema_Puntos!$Q$5:$Y$43,'Auxiliar General'!AF$5,FALSE)</f>
        <v>0</v>
      </c>
      <c r="AL418" s="26" t="str">
        <f>+IF(VLOOKUP($B418,'Lista Puestos Valorados'!$B$11:$BK$510,MATCH('Auxiliar General'!AF$4,'Lista Puestos Valorados'!$B$10:$BK$10,0),0)="","No relevante",VLOOKUP($B418,'Lista Puestos Valorados'!$B$11:$BK$510,MATCH('Auxiliar General'!AF$4,'Lista Puestos Valorados'!$B$10:$BK$10,0),0))</f>
        <v>No relevante</v>
      </c>
      <c r="AM418" s="26">
        <f>+HLOOKUP(AL418,Sistema_Puntos!$Q$5:$Y$43,'Auxiliar General'!AH$5,FALSE)</f>
        <v>0</v>
      </c>
      <c r="AN418" s="26" t="str">
        <f>+IF(VLOOKUP($B418,'Lista Puestos Valorados'!$B$11:$BK$510,MATCH('Auxiliar General'!AH$4,'Lista Puestos Valorados'!$B$10:$BK$10,0),0)="","No relevante",VLOOKUP($B418,'Lista Puestos Valorados'!$B$11:$BK$510,MATCH('Auxiliar General'!AH$4,'Lista Puestos Valorados'!$B$10:$BK$10,0),0))</f>
        <v>No relevante</v>
      </c>
      <c r="AO418" s="26">
        <f>+HLOOKUP(AN418,Sistema_Puntos!$Q$5:$Y$43,'Auxiliar General'!AJ$5,FALSE)</f>
        <v>0</v>
      </c>
      <c r="AP418" s="26" t="str">
        <f>+IF(VLOOKUP($B418,'Lista Puestos Valorados'!$B$11:$BK$510,MATCH('Auxiliar General'!AJ$4,'Lista Puestos Valorados'!$B$10:$BK$10,0),0)="","No relevante",VLOOKUP($B418,'Lista Puestos Valorados'!$B$11:$BK$510,MATCH('Auxiliar General'!AJ$4,'Lista Puestos Valorados'!$B$10:$BK$10,0),0))</f>
        <v>No relevante</v>
      </c>
      <c r="AQ418" s="26">
        <f>+HLOOKUP(AP418,Sistema_Puntos!$Q$5:$Y$43,'Auxiliar General'!AL$5,FALSE)</f>
        <v>0</v>
      </c>
      <c r="AR418" s="26" t="str">
        <f>+IF(VLOOKUP($B418,'Lista Puestos Valorados'!$B$11:$BK$510,MATCH('Auxiliar General'!AL$4,'Lista Puestos Valorados'!$B$10:$BK$10,0),0)="","No relevante",VLOOKUP($B418,'Lista Puestos Valorados'!$B$11:$BK$510,MATCH('Auxiliar General'!AL$4,'Lista Puestos Valorados'!$B$10:$BK$10,0),0))</f>
        <v>No relevante</v>
      </c>
      <c r="AS418" s="26">
        <f>+HLOOKUP(AR418,Sistema_Puntos!$Q$5:$Y$43,'Auxiliar General'!AN$5,FALSE)</f>
        <v>0</v>
      </c>
      <c r="AT418" s="26" t="str">
        <f>+IF(VLOOKUP($B418,'Lista Puestos Valorados'!$B$11:$BK$510,MATCH('Auxiliar General'!AN$4,'Lista Puestos Valorados'!$B$10:$BK$10,0),0)="","No relevante",VLOOKUP($B418,'Lista Puestos Valorados'!$B$11:$BK$510,MATCH('Auxiliar General'!AN$4,'Lista Puestos Valorados'!$B$10:$BK$10,0),0))</f>
        <v>No relevante</v>
      </c>
      <c r="AU418" s="26">
        <f>+HLOOKUP(AT418,Sistema_Puntos!$Q$5:$Y$43,'Auxiliar General'!AP$5,FALSE)</f>
        <v>0</v>
      </c>
      <c r="AV418" s="26" t="str">
        <f>+IF(VLOOKUP($B418,'Lista Puestos Valorados'!$B$11:$BK$510,MATCH('Auxiliar General'!AP$4,'Lista Puestos Valorados'!$B$10:$BK$10,0),0)="","No relevante",VLOOKUP($B418,'Lista Puestos Valorados'!$B$11:$BK$510,MATCH('Auxiliar General'!AP$4,'Lista Puestos Valorados'!$B$10:$BK$10,0),0))</f>
        <v>No relevante</v>
      </c>
      <c r="AW418" s="26">
        <f>+HLOOKUP(AV418,Sistema_Puntos!$Q$5:$Y$43,'Auxiliar General'!AR$5,FALSE)</f>
        <v>0</v>
      </c>
      <c r="AX418" s="26" t="str">
        <f>+IF(VLOOKUP($B418,'Lista Puestos Valorados'!$B$11:$BK$510,MATCH('Auxiliar General'!AR$4,'Lista Puestos Valorados'!$B$10:$BK$10,0),0)="","No relevante",VLOOKUP($B418,'Lista Puestos Valorados'!$B$11:$BK$510,MATCH('Auxiliar General'!AR$4,'Lista Puestos Valorados'!$B$10:$BK$10,0),0))</f>
        <v>No relevante</v>
      </c>
      <c r="AY418" s="26">
        <f>+HLOOKUP(AX418,Sistema_Puntos!$Q$5:$Y$43,'Auxiliar General'!AT$5,FALSE)</f>
        <v>0</v>
      </c>
      <c r="AZ418" s="26" t="str">
        <f>+IF(VLOOKUP($B418,'Lista Puestos Valorados'!$B$11:$BK$510,MATCH('Auxiliar General'!AT$4,'Lista Puestos Valorados'!$B$10:$BK$10,0),0)="","No relevante",VLOOKUP($B418,'Lista Puestos Valorados'!$B$11:$BK$510,MATCH('Auxiliar General'!AT$4,'Lista Puestos Valorados'!$B$10:$BK$10,0),0))</f>
        <v>No relevante</v>
      </c>
      <c r="BA418" s="26">
        <f>+HLOOKUP(AZ418,Sistema_Puntos!$Q$5:$Y$43,'Auxiliar General'!AV$5,FALSE)</f>
        <v>0</v>
      </c>
      <c r="BB418" s="26" t="str">
        <f>+IF(VLOOKUP($B418,'Lista Puestos Valorados'!$B$11:$BK$510,MATCH('Auxiliar General'!AV$4,'Lista Puestos Valorados'!$B$10:$BK$10,0),0)="","No relevante",VLOOKUP($B418,'Lista Puestos Valorados'!$B$11:$BK$510,MATCH('Auxiliar General'!AV$4,'Lista Puestos Valorados'!$B$10:$BK$10,0),0))</f>
        <v>No relevante</v>
      </c>
      <c r="BC418" s="26">
        <f>+HLOOKUP(BB418,Sistema_Puntos!$Q$5:$Y$43,'Auxiliar General'!AX$5,FALSE)</f>
        <v>0</v>
      </c>
      <c r="BD418" s="26" t="str">
        <f>+IF(VLOOKUP($B418,'Lista Puestos Valorados'!$B$11:$BK$510,MATCH('Auxiliar General'!AX$4,'Lista Puestos Valorados'!$B$10:$BK$10,0),0)="","No relevante",VLOOKUP($B418,'Lista Puestos Valorados'!$B$11:$BK$510,MATCH('Auxiliar General'!AX$4,'Lista Puestos Valorados'!$B$10:$BK$10,0),0))</f>
        <v>No relevante</v>
      </c>
      <c r="BE418" s="26">
        <f>+HLOOKUP(BD418,Sistema_Puntos!$Q$5:$Y$43,'Auxiliar General'!AZ$5,FALSE)</f>
        <v>0</v>
      </c>
      <c r="BF418" s="26" t="str">
        <f>+IF(VLOOKUP($B418,'Lista Puestos Valorados'!$B$11:$BK$510,MATCH('Auxiliar General'!AZ$4,'Lista Puestos Valorados'!$B$10:$BK$10,0),0)="","No relevante",VLOOKUP($B418,'Lista Puestos Valorados'!$B$11:$BK$510,MATCH('Auxiliar General'!AZ$4,'Lista Puestos Valorados'!$B$10:$BK$10,0),0))</f>
        <v>No relevante</v>
      </c>
      <c r="BG418" s="26">
        <f>+HLOOKUP(BF418,Sistema_Puntos!$Q$5:$Y$43,'Auxiliar General'!BB$5,FALSE)</f>
        <v>0</v>
      </c>
      <c r="BH418" s="26" t="str">
        <f>+IF(VLOOKUP($B418,'Lista Puestos Valorados'!$B$11:$BK$510,MATCH('Auxiliar General'!BB$4,'Lista Puestos Valorados'!$B$10:$BK$10,0),0)="","No relevante",VLOOKUP($B418,'Lista Puestos Valorados'!$B$11:$BK$510,MATCH('Auxiliar General'!BB$4,'Lista Puestos Valorados'!$B$10:$BK$10,0),0))</f>
        <v>No relevante</v>
      </c>
      <c r="BI418" s="26">
        <f>+HLOOKUP(BH418,Sistema_Puntos!$Q$5:$Y$43,'Auxiliar General'!BD$5,FALSE)</f>
        <v>0</v>
      </c>
      <c r="BJ418" s="26" t="str">
        <f>+IF(VLOOKUP($B418,'Lista Puestos Valorados'!$B$11:$BK$510,MATCH('Auxiliar General'!BD$4,'Lista Puestos Valorados'!$B$10:$BK$10,0),0)="","No relevante",VLOOKUP($B418,'Lista Puestos Valorados'!$B$11:$BK$510,MATCH('Auxiliar General'!BD$4,'Lista Puestos Valorados'!$B$10:$BK$10,0),0))</f>
        <v>No relevante</v>
      </c>
      <c r="BK418" s="26">
        <f>+HLOOKUP(BJ418,Sistema_Puntos!$Q$5:$Y$43,'Auxiliar General'!BF$5,FALSE)</f>
        <v>0</v>
      </c>
      <c r="BL418" s="26" t="str">
        <f>+IF(VLOOKUP($B418,'Lista Puestos Valorados'!$B$11:$BK$510,MATCH('Auxiliar General'!BF$4,'Lista Puestos Valorados'!$B$10:$BK$10,0),0)="","No relevante",VLOOKUP($B418,'Lista Puestos Valorados'!$B$11:$BK$510,MATCH('Auxiliar General'!BF$4,'Lista Puestos Valorados'!$B$10:$BK$10,0),0))</f>
        <v>No relevante</v>
      </c>
      <c r="BM418" s="26">
        <f>+HLOOKUP(BL418,Sistema_Puntos!$Q$5:$Y$43,'Auxiliar General'!BH$5,FALSE)</f>
        <v>0</v>
      </c>
      <c r="BN418" s="26" t="str">
        <f>+IF(VLOOKUP($B418,'Lista Puestos Valorados'!$B$11:$BK$510,MATCH('Auxiliar General'!BH$4,'Lista Puestos Valorados'!$B$10:$BK$10,0),0)="","No relevante",VLOOKUP($B418,'Lista Puestos Valorados'!$B$11:$BK$510,MATCH('Auxiliar General'!BH$4,'Lista Puestos Valorados'!$B$10:$BK$10,0),0))</f>
        <v>No relevante</v>
      </c>
      <c r="BO418" s="26">
        <f>+HLOOKUP(BN418,Sistema_Puntos!$Q$5:$Y$43,'Auxiliar General'!BJ$5,FALSE)</f>
        <v>0</v>
      </c>
      <c r="BP418" s="26" t="str">
        <f>+IF(VLOOKUP($B418,'Lista Puestos Valorados'!$B$11:$BK$510,MATCH('Auxiliar General'!BJ$4,'Lista Puestos Valorados'!$B$10:$BK$10,0),0)="","No relevante",VLOOKUP($B418,'Lista Puestos Valorados'!$B$11:$BK$510,MATCH('Auxiliar General'!BJ$4,'Lista Puestos Valorados'!$B$10:$BK$10,0),0))</f>
        <v>No relevante</v>
      </c>
      <c r="BQ418" s="26">
        <f>+HLOOKUP(BP418,Sistema_Puntos!$Q$5:$Y$43,'Auxiliar General'!BL$5,FALSE)</f>
        <v>0</v>
      </c>
      <c r="BR418" s="26" t="str">
        <f>+IF(VLOOKUP($B418,'Lista Puestos Valorados'!$B$11:$BK$510,MATCH('Auxiliar General'!BL$4,'Lista Puestos Valorados'!$B$10:$BK$10,0),0)="","No relevante",VLOOKUP($B418,'Lista Puestos Valorados'!$B$11:$BK$510,MATCH('Auxiliar General'!BL$4,'Lista Puestos Valorados'!$B$10:$BK$10,0),0))</f>
        <v>No relevante</v>
      </c>
      <c r="BS418" s="26">
        <f>+HLOOKUP(BR418,Sistema_Puntos!$Q$5:$Y$43,'Auxiliar General'!BN$5,FALSE)</f>
        <v>0</v>
      </c>
      <c r="BT418" s="26" t="str">
        <f>+IF(VLOOKUP($B418,'Lista Puestos Valorados'!$B$11:$BK$510,MATCH('Auxiliar General'!BN$4,'Lista Puestos Valorados'!$B$10:$BK$10,0),0)="","No relevante",VLOOKUP($B418,'Lista Puestos Valorados'!$B$11:$BK$510,MATCH('Auxiliar General'!BN$4,'Lista Puestos Valorados'!$B$10:$BK$10,0),0))</f>
        <v>No relevante</v>
      </c>
      <c r="BU418" s="26">
        <f>+HLOOKUP(BT418,Sistema_Puntos!$Q$5:$Y$43,'Auxiliar General'!BP$5,FALSE)</f>
        <v>0</v>
      </c>
      <c r="BV418" s="26" t="str">
        <f>+IF(VLOOKUP($B418,'Lista Puestos Valorados'!$B$11:$BK$510,MATCH('Auxiliar General'!BP$4,'Lista Puestos Valorados'!$B$10:$BK$10,0),0)="","No relevante",VLOOKUP($B418,'Lista Puestos Valorados'!$B$11:$BK$510,MATCH('Auxiliar General'!BP$4,'Lista Puestos Valorados'!$B$10:$BK$10,0),0))</f>
        <v>No relevante</v>
      </c>
      <c r="BW418" s="26">
        <f>+HLOOKUP(BV418,Sistema_Puntos!$Q$5:$Y$43,'Auxiliar General'!BR$5,FALSE)</f>
        <v>0</v>
      </c>
      <c r="BX418" s="26" t="str">
        <f>+IF(VLOOKUP($B418,'Lista Puestos Valorados'!$B$11:$BK$510,MATCH('Auxiliar General'!BR$4,'Lista Puestos Valorados'!$B$10:$BK$10,0),0)="","No relevante",VLOOKUP($B418,'Lista Puestos Valorados'!$B$11:$BK$510,MATCH('Auxiliar General'!BR$4,'Lista Puestos Valorados'!$B$10:$BK$10,0),0))</f>
        <v>No relevante</v>
      </c>
      <c r="BY418" s="26">
        <f>+HLOOKUP(BX418,Sistema_Puntos!$Q$5:$Y$43,'Auxiliar General'!BT$5,FALSE)</f>
        <v>0</v>
      </c>
      <c r="BZ418" s="26" t="str">
        <f>+IF(VLOOKUP($B418,'Lista Puestos Valorados'!$B$11:$BK$510,MATCH('Auxiliar General'!BT$4,'Lista Puestos Valorados'!$B$10:$BK$10,0),0)="","No relevante",VLOOKUP($B418,'Lista Puestos Valorados'!$B$11:$BK$510,MATCH('Auxiliar General'!BT$4,'Lista Puestos Valorados'!$B$10:$BK$10,0),0))</f>
        <v>No relevante</v>
      </c>
      <c r="CA418" s="26">
        <f>+HLOOKUP(BZ418,Sistema_Puntos!$Q$5:$Y$43,'Auxiliar General'!BV$5,FALSE)</f>
        <v>0</v>
      </c>
      <c r="CB418" s="26" t="str">
        <f>+IF(VLOOKUP($B418,'Lista Puestos Valorados'!$B$11:$BK$510,MATCH('Auxiliar General'!BV$4,'Lista Puestos Valorados'!$B$10:$BK$10,0),0)="","No relevante",VLOOKUP($B418,'Lista Puestos Valorados'!$B$11:$BK$510,MATCH('Auxiliar General'!BV$4,'Lista Puestos Valorados'!$B$10:$BK$10,0),0))</f>
        <v>No relevante</v>
      </c>
      <c r="CC418" s="26">
        <f>+HLOOKUP(CB418,Sistema_Puntos!$Q$5:$Y$43,'Auxiliar General'!BX$5,FALSE)</f>
        <v>0</v>
      </c>
      <c r="CD418" s="26" t="str">
        <f>+IF(VLOOKUP($B418,'Lista Puestos Valorados'!$B$11:$BK$510,MATCH('Auxiliar General'!BX$4,'Lista Puestos Valorados'!$B$10:$BK$10,0),0)="","No relevante",VLOOKUP($B418,'Lista Puestos Valorados'!$B$11:$BK$510,MATCH('Auxiliar General'!BX$4,'Lista Puestos Valorados'!$B$10:$BK$10,0),0))</f>
        <v>No relevante</v>
      </c>
      <c r="CE418" s="26">
        <f>+HLOOKUP(CD418,Sistema_Puntos!$Q$5:$Y$43,'Auxiliar General'!BZ$5,FALSE)</f>
        <v>0</v>
      </c>
      <c r="CF418" s="26" t="str">
        <f>+IF(VLOOKUP($B418,'Lista Puestos Valorados'!$B$11:$BK$510,MATCH('Auxiliar General'!BZ$4,'Lista Puestos Valorados'!$B$10:$BK$10,0),0)="","No relevante",VLOOKUP($B418,'Lista Puestos Valorados'!$B$11:$BK$510,MATCH('Auxiliar General'!BZ$4,'Lista Puestos Valorados'!$B$10:$BK$10,0),0))</f>
        <v>No relevante</v>
      </c>
      <c r="CG418" s="26">
        <f>+HLOOKUP(CF418,Sistema_Puntos!$Q$5:$Y$43,'Auxiliar General'!CB$5,FALSE)</f>
        <v>0</v>
      </c>
      <c r="CH418" s="29"/>
      <c r="CI418" s="29"/>
    </row>
    <row r="419" spans="2:87" ht="17.55" customHeight="1">
      <c r="B419" s="26">
        <f>+'Listado de Puestos'!B419</f>
        <v>409</v>
      </c>
      <c r="C419" s="26" t="str">
        <f>+IF('Lista Puestos Valorados'!C419="","",'Lista Puestos Valorados'!C419)</f>
        <v/>
      </c>
      <c r="D419" s="26" t="str">
        <f>+IF('Lista Puestos Valorados'!D419="","",'Lista Puestos Valorados'!D419)</f>
        <v/>
      </c>
      <c r="E419" s="26" t="str">
        <f>+IF('Lista Puestos Valorados'!E419="","",'Lista Puestos Valorados'!E419)</f>
        <v/>
      </c>
      <c r="F419" s="26" t="str">
        <f>+IF('Lista Puestos Valorados'!F419="","",'Lista Puestos Valorados'!F419)</f>
        <v/>
      </c>
      <c r="G419" s="26" t="str">
        <f>+IF('Lista Puestos Valorados'!G419="","",'Lista Puestos Valorados'!G419)</f>
        <v/>
      </c>
      <c r="H419" s="26" t="str">
        <f>+IF('Lista Puestos Valorados'!H419="","",'Lista Puestos Valorados'!H419)</f>
        <v/>
      </c>
      <c r="I419" s="26" t="str">
        <f>+IF('Lista Puestos Valorados'!I419="","",'Lista Puestos Valorados'!I419)</f>
        <v/>
      </c>
      <c r="J419" s="118" t="e">
        <f t="array" ref="J419">+IF(L419="","",_xlfn.IFS(L419&lt;='Cortes de Agrupacion'!$F$15,'Cortes de Agrupacion'!$E$15,'Resultados General'!L419&lt;='Cortes de Agrupacion'!$F$14,'Cortes de Agrupacion'!$E$14,'Resultados General'!L419&lt;='Cortes de Agrupacion'!$F$13,'Cortes de Agrupacion'!$E$13,L419&lt;='Cortes de Agrupacion'!$F$12,'Cortes de Agrupacion'!$E$12,'Resultados General'!L419&lt;='Cortes de Agrupacion'!$F$11,'Cortes de Agrupacion'!$E$11,'Resultados General'!L419&lt;='Cortes de Agrupacion'!$F$10,'Cortes de Agrupacion'!$E$10,'Resultados General'!L419&lt;='Cortes de Agrupacion'!$F$9,'Cortes de Agrupacion'!$E$9,'Resultados General'!L419&lt;='Cortes de Agrupacion'!$F$8,'Cortes de Agrupacion'!$E$8,'Resultados General'!L419&lt;='Cortes de Agrupacion'!$F$7,'Cortes de Agrupacion'!$E$7,'Resultados General'!L419&lt;='Cortes de Agrupacion'!$F$6,'Cortes de Agrupacion'!$E$6))</f>
        <v>#VALUE!</v>
      </c>
      <c r="K419" s="118" t="str">
        <f t="shared" si="12"/>
        <v/>
      </c>
      <c r="L419" s="124" t="e">
        <f>#VALUE!</f>
        <v>#VALUE!</v>
      </c>
      <c r="M419" s="26" t="e">
        <f ca="1">+_xlfn.IFNA(VLOOKUP(C419,'Distribución de puestos'!$B$8:$I$507,8,0),"")</f>
        <v>#NAME?</v>
      </c>
      <c r="N419" s="26" t="str">
        <f>+IF(VLOOKUP($B419,'Lista Puestos Valorados'!$B$11:$BK$510,MATCH('Auxiliar General'!H$4,'Lista Puestos Valorados'!$B$10:$BK$10,0),0)="","No relevante",VLOOKUP($B419,'Lista Puestos Valorados'!$B$11:$BK$510,MATCH('Auxiliar General'!H$4,'Lista Puestos Valorados'!$B$10:$BK$10,0),0))</f>
        <v>No relevante</v>
      </c>
      <c r="O419" s="26">
        <f>+HLOOKUP(N419,Sistema_Puntos!$Q$5:$Y$43,'Auxiliar General'!J$5,FALSE)</f>
        <v>0</v>
      </c>
      <c r="P419" s="26" t="str">
        <f>+IF(VLOOKUP($B419,'Lista Puestos Valorados'!$B$11:$BK$510,MATCH('Auxiliar General'!J$4,'Lista Puestos Valorados'!$B$10:$BK$10,0),0)="","No relevante",VLOOKUP($B419,'Lista Puestos Valorados'!$B$11:$BK$510,MATCH('Auxiliar General'!J$4,'Lista Puestos Valorados'!$B$10:$BK$10,0),0))</f>
        <v>No relevante</v>
      </c>
      <c r="Q419" s="26">
        <f>+HLOOKUP(P419,Sistema_Puntos!$Q$5:$Y$43,'Auxiliar General'!L$5,FALSE)</f>
        <v>0</v>
      </c>
      <c r="R419" s="26" t="str">
        <f>+IF(VLOOKUP($B419,'Lista Puestos Valorados'!$B$11:$BK$510,MATCH('Auxiliar General'!L$4,'Lista Puestos Valorados'!$B$10:$BK$10,0),0)="","No relevante",VLOOKUP($B419,'Lista Puestos Valorados'!$B$11:$BK$510,MATCH('Auxiliar General'!L$4,'Lista Puestos Valorados'!$B$10:$BK$10,0),0))</f>
        <v>No relevante</v>
      </c>
      <c r="S419" s="26">
        <f>+HLOOKUP(R419,Sistema_Puntos!$Q$5:$Y$43,'Auxiliar General'!N$5,FALSE)</f>
        <v>0</v>
      </c>
      <c r="T419" s="26" t="str">
        <f>+IF(VLOOKUP($B419,'Lista Puestos Valorados'!$B$11:$BK$510,MATCH('Auxiliar General'!N$4,'Lista Puestos Valorados'!$B$10:$BK$10,0),0)="","No relevante",VLOOKUP($B419,'Lista Puestos Valorados'!$B$11:$BK$510,MATCH('Auxiliar General'!N$4,'Lista Puestos Valorados'!$B$10:$BK$10,0),0))</f>
        <v>No relevante</v>
      </c>
      <c r="U419" s="26">
        <f>+HLOOKUP(T419,Sistema_Puntos!$Q$5:$Y$43,'Auxiliar General'!P$5,FALSE)</f>
        <v>0</v>
      </c>
      <c r="V419" s="26" t="str">
        <f>+IF(VLOOKUP($B419,'Lista Puestos Valorados'!$B$11:$BK$510,MATCH('Auxiliar General'!P$4,'Lista Puestos Valorados'!$B$10:$BK$10,0),0)="","No relevante",VLOOKUP($B419,'Lista Puestos Valorados'!$B$11:$BK$510,MATCH('Auxiliar General'!P$4,'Lista Puestos Valorados'!$B$10:$BK$10,0),0))</f>
        <v>No relevante</v>
      </c>
      <c r="W419" s="26">
        <f>+HLOOKUP(V419,Sistema_Puntos!$Q$5:$Y$43,'Auxiliar General'!R$5,FALSE)</f>
        <v>0</v>
      </c>
      <c r="X419" s="26" t="str">
        <f>+IF(VLOOKUP($B419,'Lista Puestos Valorados'!$B$11:$BK$510,MATCH('Auxiliar General'!R$4,'Lista Puestos Valorados'!$B$10:$BK$10,0),0)="","No relevante",VLOOKUP($B419,'Lista Puestos Valorados'!$B$11:$BK$510,MATCH('Auxiliar General'!R$4,'Lista Puestos Valorados'!$B$10:$BK$10,0),0))</f>
        <v>No relevante</v>
      </c>
      <c r="Y419" s="26">
        <f>+HLOOKUP(X419,Sistema_Puntos!$Q$5:$Y$43,'Auxiliar General'!T$5,FALSE)</f>
        <v>0</v>
      </c>
      <c r="Z419" s="26" t="str">
        <f>+IF(VLOOKUP($B419,'Lista Puestos Valorados'!$B$11:$BK$510,MATCH('Auxiliar General'!T$4,'Lista Puestos Valorados'!$B$10:$BK$10,0),0)="","No relevante",VLOOKUP($B419,'Lista Puestos Valorados'!$B$11:$BK$510,MATCH('Auxiliar General'!T$4,'Lista Puestos Valorados'!$B$10:$BK$10,0),0))</f>
        <v>No relevante</v>
      </c>
      <c r="AA419" s="26">
        <f>+HLOOKUP(Z419,Sistema_Puntos!$Q$5:$Y$43,'Auxiliar General'!V$5,FALSE)</f>
        <v>0</v>
      </c>
      <c r="AB419" s="26" t="str">
        <f>+IF(VLOOKUP($B419,'Lista Puestos Valorados'!$B$11:$BK$510,MATCH('Auxiliar General'!V$4,'Lista Puestos Valorados'!$B$10:$BK$10,0),0)="","No relevante",VLOOKUP($B419,'Lista Puestos Valorados'!$B$11:$BK$510,MATCH('Auxiliar General'!V$4,'Lista Puestos Valorados'!$B$10:$BK$10,0),0))</f>
        <v>No relevante</v>
      </c>
      <c r="AC419" s="26">
        <f>+HLOOKUP(AB419,Sistema_Puntos!$Q$5:$Y$43,'Auxiliar General'!X$5,FALSE)</f>
        <v>0</v>
      </c>
      <c r="AD419" s="26" t="str">
        <f>+IF(VLOOKUP($B419,'Lista Puestos Valorados'!$B$11:$BK$510,MATCH('Auxiliar General'!X$4,'Lista Puestos Valorados'!$B$10:$BK$10,0),0)="","No relevante",VLOOKUP($B419,'Lista Puestos Valorados'!$B$11:$BK$510,MATCH('Auxiliar General'!X$4,'Lista Puestos Valorados'!$B$10:$BK$10,0),0))</f>
        <v>No relevante</v>
      </c>
      <c r="AE419" s="26">
        <f>+HLOOKUP(AD419,Sistema_Puntos!$Q$5:$Y$43,'Auxiliar General'!Z$5,FALSE)</f>
        <v>0</v>
      </c>
      <c r="AF419" s="26" t="str">
        <f>+IF(VLOOKUP($B419,'Lista Puestos Valorados'!$B$11:$BK$510,MATCH('Auxiliar General'!Z$4,'Lista Puestos Valorados'!$B$10:$BK$10,0),0)="","No relevante",VLOOKUP($B419,'Lista Puestos Valorados'!$B$11:$BK$510,MATCH('Auxiliar General'!Z$4,'Lista Puestos Valorados'!$B$10:$BK$10,0),0))</f>
        <v>No relevante</v>
      </c>
      <c r="AG419" s="26">
        <f>+HLOOKUP(AF419,Sistema_Puntos!$Q$5:$Y$43,'Auxiliar General'!AB$5,FALSE)</f>
        <v>0</v>
      </c>
      <c r="AH419" s="26" t="str">
        <f>+IF(VLOOKUP($B419,'Lista Puestos Valorados'!$B$11:$BK$510,MATCH('Auxiliar General'!AB$4,'Lista Puestos Valorados'!$B$10:$BK$10,0),0)="","No relevante",VLOOKUP($B419,'Lista Puestos Valorados'!$B$11:$BK$510,MATCH('Auxiliar General'!AB$4,'Lista Puestos Valorados'!$B$10:$BK$10,0),0))</f>
        <v>No relevante</v>
      </c>
      <c r="AI419" s="26">
        <f>+HLOOKUP(AH419,Sistema_Puntos!$Q$5:$Y$43,'Auxiliar General'!AD$5,FALSE)</f>
        <v>0</v>
      </c>
      <c r="AJ419" s="26" t="str">
        <f>+IF(VLOOKUP($B419,'Lista Puestos Valorados'!$B$11:$BK$510,MATCH('Auxiliar General'!AD$4,'Lista Puestos Valorados'!$B$10:$BK$10,0),0)="","No relevante",VLOOKUP($B419,'Lista Puestos Valorados'!$B$11:$BK$510,MATCH('Auxiliar General'!AD$4,'Lista Puestos Valorados'!$B$10:$BK$10,0),0))</f>
        <v>No relevante</v>
      </c>
      <c r="AK419" s="26">
        <f>+HLOOKUP(AJ419,Sistema_Puntos!$Q$5:$Y$43,'Auxiliar General'!AF$5,FALSE)</f>
        <v>0</v>
      </c>
      <c r="AL419" s="26" t="str">
        <f>+IF(VLOOKUP($B419,'Lista Puestos Valorados'!$B$11:$BK$510,MATCH('Auxiliar General'!AF$4,'Lista Puestos Valorados'!$B$10:$BK$10,0),0)="","No relevante",VLOOKUP($B419,'Lista Puestos Valorados'!$B$11:$BK$510,MATCH('Auxiliar General'!AF$4,'Lista Puestos Valorados'!$B$10:$BK$10,0),0))</f>
        <v>No relevante</v>
      </c>
      <c r="AM419" s="26">
        <f>+HLOOKUP(AL419,Sistema_Puntos!$Q$5:$Y$43,'Auxiliar General'!AH$5,FALSE)</f>
        <v>0</v>
      </c>
      <c r="AN419" s="26" t="str">
        <f>+IF(VLOOKUP($B419,'Lista Puestos Valorados'!$B$11:$BK$510,MATCH('Auxiliar General'!AH$4,'Lista Puestos Valorados'!$B$10:$BK$10,0),0)="","No relevante",VLOOKUP($B419,'Lista Puestos Valorados'!$B$11:$BK$510,MATCH('Auxiliar General'!AH$4,'Lista Puestos Valorados'!$B$10:$BK$10,0),0))</f>
        <v>No relevante</v>
      </c>
      <c r="AO419" s="26">
        <f>+HLOOKUP(AN419,Sistema_Puntos!$Q$5:$Y$43,'Auxiliar General'!AJ$5,FALSE)</f>
        <v>0</v>
      </c>
      <c r="AP419" s="26" t="str">
        <f>+IF(VLOOKUP($B419,'Lista Puestos Valorados'!$B$11:$BK$510,MATCH('Auxiliar General'!AJ$4,'Lista Puestos Valorados'!$B$10:$BK$10,0),0)="","No relevante",VLOOKUP($B419,'Lista Puestos Valorados'!$B$11:$BK$510,MATCH('Auxiliar General'!AJ$4,'Lista Puestos Valorados'!$B$10:$BK$10,0),0))</f>
        <v>No relevante</v>
      </c>
      <c r="AQ419" s="26">
        <f>+HLOOKUP(AP419,Sistema_Puntos!$Q$5:$Y$43,'Auxiliar General'!AL$5,FALSE)</f>
        <v>0</v>
      </c>
      <c r="AR419" s="26" t="str">
        <f>+IF(VLOOKUP($B419,'Lista Puestos Valorados'!$B$11:$BK$510,MATCH('Auxiliar General'!AL$4,'Lista Puestos Valorados'!$B$10:$BK$10,0),0)="","No relevante",VLOOKUP($B419,'Lista Puestos Valorados'!$B$11:$BK$510,MATCH('Auxiliar General'!AL$4,'Lista Puestos Valorados'!$B$10:$BK$10,0),0))</f>
        <v>No relevante</v>
      </c>
      <c r="AS419" s="26">
        <f>+HLOOKUP(AR419,Sistema_Puntos!$Q$5:$Y$43,'Auxiliar General'!AN$5,FALSE)</f>
        <v>0</v>
      </c>
      <c r="AT419" s="26" t="str">
        <f>+IF(VLOOKUP($B419,'Lista Puestos Valorados'!$B$11:$BK$510,MATCH('Auxiliar General'!AN$4,'Lista Puestos Valorados'!$B$10:$BK$10,0),0)="","No relevante",VLOOKUP($B419,'Lista Puestos Valorados'!$B$11:$BK$510,MATCH('Auxiliar General'!AN$4,'Lista Puestos Valorados'!$B$10:$BK$10,0),0))</f>
        <v>No relevante</v>
      </c>
      <c r="AU419" s="26">
        <f>+HLOOKUP(AT419,Sistema_Puntos!$Q$5:$Y$43,'Auxiliar General'!AP$5,FALSE)</f>
        <v>0</v>
      </c>
      <c r="AV419" s="26" t="str">
        <f>+IF(VLOOKUP($B419,'Lista Puestos Valorados'!$B$11:$BK$510,MATCH('Auxiliar General'!AP$4,'Lista Puestos Valorados'!$B$10:$BK$10,0),0)="","No relevante",VLOOKUP($B419,'Lista Puestos Valorados'!$B$11:$BK$510,MATCH('Auxiliar General'!AP$4,'Lista Puestos Valorados'!$B$10:$BK$10,0),0))</f>
        <v>No relevante</v>
      </c>
      <c r="AW419" s="26">
        <f>+HLOOKUP(AV419,Sistema_Puntos!$Q$5:$Y$43,'Auxiliar General'!AR$5,FALSE)</f>
        <v>0</v>
      </c>
      <c r="AX419" s="26" t="str">
        <f>+IF(VLOOKUP($B419,'Lista Puestos Valorados'!$B$11:$BK$510,MATCH('Auxiliar General'!AR$4,'Lista Puestos Valorados'!$B$10:$BK$10,0),0)="","No relevante",VLOOKUP($B419,'Lista Puestos Valorados'!$B$11:$BK$510,MATCH('Auxiliar General'!AR$4,'Lista Puestos Valorados'!$B$10:$BK$10,0),0))</f>
        <v>No relevante</v>
      </c>
      <c r="AY419" s="26">
        <f>+HLOOKUP(AX419,Sistema_Puntos!$Q$5:$Y$43,'Auxiliar General'!AT$5,FALSE)</f>
        <v>0</v>
      </c>
      <c r="AZ419" s="26" t="str">
        <f>+IF(VLOOKUP($B419,'Lista Puestos Valorados'!$B$11:$BK$510,MATCH('Auxiliar General'!AT$4,'Lista Puestos Valorados'!$B$10:$BK$10,0),0)="","No relevante",VLOOKUP($B419,'Lista Puestos Valorados'!$B$11:$BK$510,MATCH('Auxiliar General'!AT$4,'Lista Puestos Valorados'!$B$10:$BK$10,0),0))</f>
        <v>No relevante</v>
      </c>
      <c r="BA419" s="26">
        <f>+HLOOKUP(AZ419,Sistema_Puntos!$Q$5:$Y$43,'Auxiliar General'!AV$5,FALSE)</f>
        <v>0</v>
      </c>
      <c r="BB419" s="26" t="str">
        <f>+IF(VLOOKUP($B419,'Lista Puestos Valorados'!$B$11:$BK$510,MATCH('Auxiliar General'!AV$4,'Lista Puestos Valorados'!$B$10:$BK$10,0),0)="","No relevante",VLOOKUP($B419,'Lista Puestos Valorados'!$B$11:$BK$510,MATCH('Auxiliar General'!AV$4,'Lista Puestos Valorados'!$B$10:$BK$10,0),0))</f>
        <v>No relevante</v>
      </c>
      <c r="BC419" s="26">
        <f>+HLOOKUP(BB419,Sistema_Puntos!$Q$5:$Y$43,'Auxiliar General'!AX$5,FALSE)</f>
        <v>0</v>
      </c>
      <c r="BD419" s="26" t="str">
        <f>+IF(VLOOKUP($B419,'Lista Puestos Valorados'!$B$11:$BK$510,MATCH('Auxiliar General'!AX$4,'Lista Puestos Valorados'!$B$10:$BK$10,0),0)="","No relevante",VLOOKUP($B419,'Lista Puestos Valorados'!$B$11:$BK$510,MATCH('Auxiliar General'!AX$4,'Lista Puestos Valorados'!$B$10:$BK$10,0),0))</f>
        <v>No relevante</v>
      </c>
      <c r="BE419" s="26">
        <f>+HLOOKUP(BD419,Sistema_Puntos!$Q$5:$Y$43,'Auxiliar General'!AZ$5,FALSE)</f>
        <v>0</v>
      </c>
      <c r="BF419" s="26" t="str">
        <f>+IF(VLOOKUP($B419,'Lista Puestos Valorados'!$B$11:$BK$510,MATCH('Auxiliar General'!AZ$4,'Lista Puestos Valorados'!$B$10:$BK$10,0),0)="","No relevante",VLOOKUP($B419,'Lista Puestos Valorados'!$B$11:$BK$510,MATCH('Auxiliar General'!AZ$4,'Lista Puestos Valorados'!$B$10:$BK$10,0),0))</f>
        <v>No relevante</v>
      </c>
      <c r="BG419" s="26">
        <f>+HLOOKUP(BF419,Sistema_Puntos!$Q$5:$Y$43,'Auxiliar General'!BB$5,FALSE)</f>
        <v>0</v>
      </c>
      <c r="BH419" s="26" t="str">
        <f>+IF(VLOOKUP($B419,'Lista Puestos Valorados'!$B$11:$BK$510,MATCH('Auxiliar General'!BB$4,'Lista Puestos Valorados'!$B$10:$BK$10,0),0)="","No relevante",VLOOKUP($B419,'Lista Puestos Valorados'!$B$11:$BK$510,MATCH('Auxiliar General'!BB$4,'Lista Puestos Valorados'!$B$10:$BK$10,0),0))</f>
        <v>No relevante</v>
      </c>
      <c r="BI419" s="26">
        <f>+HLOOKUP(BH419,Sistema_Puntos!$Q$5:$Y$43,'Auxiliar General'!BD$5,FALSE)</f>
        <v>0</v>
      </c>
      <c r="BJ419" s="26" t="str">
        <f>+IF(VLOOKUP($B419,'Lista Puestos Valorados'!$B$11:$BK$510,MATCH('Auxiliar General'!BD$4,'Lista Puestos Valorados'!$B$10:$BK$10,0),0)="","No relevante",VLOOKUP($B419,'Lista Puestos Valorados'!$B$11:$BK$510,MATCH('Auxiliar General'!BD$4,'Lista Puestos Valorados'!$B$10:$BK$10,0),0))</f>
        <v>No relevante</v>
      </c>
      <c r="BK419" s="26">
        <f>+HLOOKUP(BJ419,Sistema_Puntos!$Q$5:$Y$43,'Auxiliar General'!BF$5,FALSE)</f>
        <v>0</v>
      </c>
      <c r="BL419" s="26" t="str">
        <f>+IF(VLOOKUP($B419,'Lista Puestos Valorados'!$B$11:$BK$510,MATCH('Auxiliar General'!BF$4,'Lista Puestos Valorados'!$B$10:$BK$10,0),0)="","No relevante",VLOOKUP($B419,'Lista Puestos Valorados'!$B$11:$BK$510,MATCH('Auxiliar General'!BF$4,'Lista Puestos Valorados'!$B$10:$BK$10,0),0))</f>
        <v>No relevante</v>
      </c>
      <c r="BM419" s="26">
        <f>+HLOOKUP(BL419,Sistema_Puntos!$Q$5:$Y$43,'Auxiliar General'!BH$5,FALSE)</f>
        <v>0</v>
      </c>
      <c r="BN419" s="26" t="str">
        <f>+IF(VLOOKUP($B419,'Lista Puestos Valorados'!$B$11:$BK$510,MATCH('Auxiliar General'!BH$4,'Lista Puestos Valorados'!$B$10:$BK$10,0),0)="","No relevante",VLOOKUP($B419,'Lista Puestos Valorados'!$B$11:$BK$510,MATCH('Auxiliar General'!BH$4,'Lista Puestos Valorados'!$B$10:$BK$10,0),0))</f>
        <v>No relevante</v>
      </c>
      <c r="BO419" s="26">
        <f>+HLOOKUP(BN419,Sistema_Puntos!$Q$5:$Y$43,'Auxiliar General'!BJ$5,FALSE)</f>
        <v>0</v>
      </c>
      <c r="BP419" s="26" t="str">
        <f>+IF(VLOOKUP($B419,'Lista Puestos Valorados'!$B$11:$BK$510,MATCH('Auxiliar General'!BJ$4,'Lista Puestos Valorados'!$B$10:$BK$10,0),0)="","No relevante",VLOOKUP($B419,'Lista Puestos Valorados'!$B$11:$BK$510,MATCH('Auxiliar General'!BJ$4,'Lista Puestos Valorados'!$B$10:$BK$10,0),0))</f>
        <v>No relevante</v>
      </c>
      <c r="BQ419" s="26">
        <f>+HLOOKUP(BP419,Sistema_Puntos!$Q$5:$Y$43,'Auxiliar General'!BL$5,FALSE)</f>
        <v>0</v>
      </c>
      <c r="BR419" s="26" t="str">
        <f>+IF(VLOOKUP($B419,'Lista Puestos Valorados'!$B$11:$BK$510,MATCH('Auxiliar General'!BL$4,'Lista Puestos Valorados'!$B$10:$BK$10,0),0)="","No relevante",VLOOKUP($B419,'Lista Puestos Valorados'!$B$11:$BK$510,MATCH('Auxiliar General'!BL$4,'Lista Puestos Valorados'!$B$10:$BK$10,0),0))</f>
        <v>No relevante</v>
      </c>
      <c r="BS419" s="26">
        <f>+HLOOKUP(BR419,Sistema_Puntos!$Q$5:$Y$43,'Auxiliar General'!BN$5,FALSE)</f>
        <v>0</v>
      </c>
      <c r="BT419" s="26" t="str">
        <f>+IF(VLOOKUP($B419,'Lista Puestos Valorados'!$B$11:$BK$510,MATCH('Auxiliar General'!BN$4,'Lista Puestos Valorados'!$B$10:$BK$10,0),0)="","No relevante",VLOOKUP($B419,'Lista Puestos Valorados'!$B$11:$BK$510,MATCH('Auxiliar General'!BN$4,'Lista Puestos Valorados'!$B$10:$BK$10,0),0))</f>
        <v>No relevante</v>
      </c>
      <c r="BU419" s="26">
        <f>+HLOOKUP(BT419,Sistema_Puntos!$Q$5:$Y$43,'Auxiliar General'!BP$5,FALSE)</f>
        <v>0</v>
      </c>
      <c r="BV419" s="26" t="str">
        <f>+IF(VLOOKUP($B419,'Lista Puestos Valorados'!$B$11:$BK$510,MATCH('Auxiliar General'!BP$4,'Lista Puestos Valorados'!$B$10:$BK$10,0),0)="","No relevante",VLOOKUP($B419,'Lista Puestos Valorados'!$B$11:$BK$510,MATCH('Auxiliar General'!BP$4,'Lista Puestos Valorados'!$B$10:$BK$10,0),0))</f>
        <v>No relevante</v>
      </c>
      <c r="BW419" s="26">
        <f>+HLOOKUP(BV419,Sistema_Puntos!$Q$5:$Y$43,'Auxiliar General'!BR$5,FALSE)</f>
        <v>0</v>
      </c>
      <c r="BX419" s="26" t="str">
        <f>+IF(VLOOKUP($B419,'Lista Puestos Valorados'!$B$11:$BK$510,MATCH('Auxiliar General'!BR$4,'Lista Puestos Valorados'!$B$10:$BK$10,0),0)="","No relevante",VLOOKUP($B419,'Lista Puestos Valorados'!$B$11:$BK$510,MATCH('Auxiliar General'!BR$4,'Lista Puestos Valorados'!$B$10:$BK$10,0),0))</f>
        <v>No relevante</v>
      </c>
      <c r="BY419" s="26">
        <f>+HLOOKUP(BX419,Sistema_Puntos!$Q$5:$Y$43,'Auxiliar General'!BT$5,FALSE)</f>
        <v>0</v>
      </c>
      <c r="BZ419" s="26" t="str">
        <f>+IF(VLOOKUP($B419,'Lista Puestos Valorados'!$B$11:$BK$510,MATCH('Auxiliar General'!BT$4,'Lista Puestos Valorados'!$B$10:$BK$10,0),0)="","No relevante",VLOOKUP($B419,'Lista Puestos Valorados'!$B$11:$BK$510,MATCH('Auxiliar General'!BT$4,'Lista Puestos Valorados'!$B$10:$BK$10,0),0))</f>
        <v>No relevante</v>
      </c>
      <c r="CA419" s="26">
        <f>+HLOOKUP(BZ419,Sistema_Puntos!$Q$5:$Y$43,'Auxiliar General'!BV$5,FALSE)</f>
        <v>0</v>
      </c>
      <c r="CB419" s="26" t="str">
        <f>+IF(VLOOKUP($B419,'Lista Puestos Valorados'!$B$11:$BK$510,MATCH('Auxiliar General'!BV$4,'Lista Puestos Valorados'!$B$10:$BK$10,0),0)="","No relevante",VLOOKUP($B419,'Lista Puestos Valorados'!$B$11:$BK$510,MATCH('Auxiliar General'!BV$4,'Lista Puestos Valorados'!$B$10:$BK$10,0),0))</f>
        <v>No relevante</v>
      </c>
      <c r="CC419" s="26">
        <f>+HLOOKUP(CB419,Sistema_Puntos!$Q$5:$Y$43,'Auxiliar General'!BX$5,FALSE)</f>
        <v>0</v>
      </c>
      <c r="CD419" s="26" t="str">
        <f>+IF(VLOOKUP($B419,'Lista Puestos Valorados'!$B$11:$BK$510,MATCH('Auxiliar General'!BX$4,'Lista Puestos Valorados'!$B$10:$BK$10,0),0)="","No relevante",VLOOKUP($B419,'Lista Puestos Valorados'!$B$11:$BK$510,MATCH('Auxiliar General'!BX$4,'Lista Puestos Valorados'!$B$10:$BK$10,0),0))</f>
        <v>No relevante</v>
      </c>
      <c r="CE419" s="26">
        <f>+HLOOKUP(CD419,Sistema_Puntos!$Q$5:$Y$43,'Auxiliar General'!BZ$5,FALSE)</f>
        <v>0</v>
      </c>
      <c r="CF419" s="26" t="str">
        <f>+IF(VLOOKUP($B419,'Lista Puestos Valorados'!$B$11:$BK$510,MATCH('Auxiliar General'!BZ$4,'Lista Puestos Valorados'!$B$10:$BK$10,0),0)="","No relevante",VLOOKUP($B419,'Lista Puestos Valorados'!$B$11:$BK$510,MATCH('Auxiliar General'!BZ$4,'Lista Puestos Valorados'!$B$10:$BK$10,0),0))</f>
        <v>No relevante</v>
      </c>
      <c r="CG419" s="26">
        <f>+HLOOKUP(CF419,Sistema_Puntos!$Q$5:$Y$43,'Auxiliar General'!CB$5,FALSE)</f>
        <v>0</v>
      </c>
      <c r="CH419" s="29"/>
      <c r="CI419" s="29"/>
    </row>
    <row r="420" spans="2:87" ht="17.55" customHeight="1">
      <c r="B420" s="26">
        <f>+'Listado de Puestos'!B420</f>
        <v>410</v>
      </c>
      <c r="C420" s="26" t="str">
        <f>+IF('Lista Puestos Valorados'!C420="","",'Lista Puestos Valorados'!C420)</f>
        <v/>
      </c>
      <c r="D420" s="26" t="str">
        <f>+IF('Lista Puestos Valorados'!D420="","",'Lista Puestos Valorados'!D420)</f>
        <v/>
      </c>
      <c r="E420" s="26" t="str">
        <f>+IF('Lista Puestos Valorados'!E420="","",'Lista Puestos Valorados'!E420)</f>
        <v/>
      </c>
      <c r="F420" s="26" t="str">
        <f>+IF('Lista Puestos Valorados'!F420="","",'Lista Puestos Valorados'!F420)</f>
        <v/>
      </c>
      <c r="G420" s="26" t="str">
        <f>+IF('Lista Puestos Valorados'!G420="","",'Lista Puestos Valorados'!G420)</f>
        <v/>
      </c>
      <c r="H420" s="26" t="str">
        <f>+IF('Lista Puestos Valorados'!H420="","",'Lista Puestos Valorados'!H420)</f>
        <v/>
      </c>
      <c r="I420" s="26" t="str">
        <f>+IF('Lista Puestos Valorados'!I420="","",'Lista Puestos Valorados'!I420)</f>
        <v/>
      </c>
      <c r="J420" s="118" t="e">
        <f t="array" ref="J420">+IF(L420="","",_xlfn.IFS(L420&lt;='Cortes de Agrupacion'!$F$15,'Cortes de Agrupacion'!$E$15,'Resultados General'!L420&lt;='Cortes de Agrupacion'!$F$14,'Cortes de Agrupacion'!$E$14,'Resultados General'!L420&lt;='Cortes de Agrupacion'!$F$13,'Cortes de Agrupacion'!$E$13,L420&lt;='Cortes de Agrupacion'!$F$12,'Cortes de Agrupacion'!$E$12,'Resultados General'!L420&lt;='Cortes de Agrupacion'!$F$11,'Cortes de Agrupacion'!$E$11,'Resultados General'!L420&lt;='Cortes de Agrupacion'!$F$10,'Cortes de Agrupacion'!$E$10,'Resultados General'!L420&lt;='Cortes de Agrupacion'!$F$9,'Cortes de Agrupacion'!$E$9,'Resultados General'!L420&lt;='Cortes de Agrupacion'!$F$8,'Cortes de Agrupacion'!$E$8,'Resultados General'!L420&lt;='Cortes de Agrupacion'!$F$7,'Cortes de Agrupacion'!$E$7,'Resultados General'!L420&lt;='Cortes de Agrupacion'!$F$6,'Cortes de Agrupacion'!$E$6))</f>
        <v>#VALUE!</v>
      </c>
      <c r="K420" s="118" t="str">
        <f t="shared" si="12"/>
        <v/>
      </c>
      <c r="L420" s="124" t="e">
        <f>#VALUE!</f>
        <v>#VALUE!</v>
      </c>
      <c r="M420" s="26" t="e">
        <f ca="1">+_xlfn.IFNA(VLOOKUP(C420,'Distribución de puestos'!$B$8:$I$507,8,0),"")</f>
        <v>#NAME?</v>
      </c>
      <c r="N420" s="26" t="str">
        <f>+IF(VLOOKUP($B420,'Lista Puestos Valorados'!$B$11:$BK$510,MATCH('Auxiliar General'!H$4,'Lista Puestos Valorados'!$B$10:$BK$10,0),0)="","No relevante",VLOOKUP($B420,'Lista Puestos Valorados'!$B$11:$BK$510,MATCH('Auxiliar General'!H$4,'Lista Puestos Valorados'!$B$10:$BK$10,0),0))</f>
        <v>No relevante</v>
      </c>
      <c r="O420" s="26">
        <f>+HLOOKUP(N420,Sistema_Puntos!$Q$5:$Y$43,'Auxiliar General'!J$5,FALSE)</f>
        <v>0</v>
      </c>
      <c r="P420" s="26" t="str">
        <f>+IF(VLOOKUP($B420,'Lista Puestos Valorados'!$B$11:$BK$510,MATCH('Auxiliar General'!J$4,'Lista Puestos Valorados'!$B$10:$BK$10,0),0)="","No relevante",VLOOKUP($B420,'Lista Puestos Valorados'!$B$11:$BK$510,MATCH('Auxiliar General'!J$4,'Lista Puestos Valorados'!$B$10:$BK$10,0),0))</f>
        <v>No relevante</v>
      </c>
      <c r="Q420" s="26">
        <f>+HLOOKUP(P420,Sistema_Puntos!$Q$5:$Y$43,'Auxiliar General'!L$5,FALSE)</f>
        <v>0</v>
      </c>
      <c r="R420" s="26" t="str">
        <f>+IF(VLOOKUP($B420,'Lista Puestos Valorados'!$B$11:$BK$510,MATCH('Auxiliar General'!L$4,'Lista Puestos Valorados'!$B$10:$BK$10,0),0)="","No relevante",VLOOKUP($B420,'Lista Puestos Valorados'!$B$11:$BK$510,MATCH('Auxiliar General'!L$4,'Lista Puestos Valorados'!$B$10:$BK$10,0),0))</f>
        <v>No relevante</v>
      </c>
      <c r="S420" s="26">
        <f>+HLOOKUP(R420,Sistema_Puntos!$Q$5:$Y$43,'Auxiliar General'!N$5,FALSE)</f>
        <v>0</v>
      </c>
      <c r="T420" s="26" t="str">
        <f>+IF(VLOOKUP($B420,'Lista Puestos Valorados'!$B$11:$BK$510,MATCH('Auxiliar General'!N$4,'Lista Puestos Valorados'!$B$10:$BK$10,0),0)="","No relevante",VLOOKUP($B420,'Lista Puestos Valorados'!$B$11:$BK$510,MATCH('Auxiliar General'!N$4,'Lista Puestos Valorados'!$B$10:$BK$10,0),0))</f>
        <v>No relevante</v>
      </c>
      <c r="U420" s="26">
        <f>+HLOOKUP(T420,Sistema_Puntos!$Q$5:$Y$43,'Auxiliar General'!P$5,FALSE)</f>
        <v>0</v>
      </c>
      <c r="V420" s="26" t="str">
        <f>+IF(VLOOKUP($B420,'Lista Puestos Valorados'!$B$11:$BK$510,MATCH('Auxiliar General'!P$4,'Lista Puestos Valorados'!$B$10:$BK$10,0),0)="","No relevante",VLOOKUP($B420,'Lista Puestos Valorados'!$B$11:$BK$510,MATCH('Auxiliar General'!P$4,'Lista Puestos Valorados'!$B$10:$BK$10,0),0))</f>
        <v>No relevante</v>
      </c>
      <c r="W420" s="26">
        <f>+HLOOKUP(V420,Sistema_Puntos!$Q$5:$Y$43,'Auxiliar General'!R$5,FALSE)</f>
        <v>0</v>
      </c>
      <c r="X420" s="26" t="str">
        <f>+IF(VLOOKUP($B420,'Lista Puestos Valorados'!$B$11:$BK$510,MATCH('Auxiliar General'!R$4,'Lista Puestos Valorados'!$B$10:$BK$10,0),0)="","No relevante",VLOOKUP($B420,'Lista Puestos Valorados'!$B$11:$BK$510,MATCH('Auxiliar General'!R$4,'Lista Puestos Valorados'!$B$10:$BK$10,0),0))</f>
        <v>No relevante</v>
      </c>
      <c r="Y420" s="26">
        <f>+HLOOKUP(X420,Sistema_Puntos!$Q$5:$Y$43,'Auxiliar General'!T$5,FALSE)</f>
        <v>0</v>
      </c>
      <c r="Z420" s="26" t="str">
        <f>+IF(VLOOKUP($B420,'Lista Puestos Valorados'!$B$11:$BK$510,MATCH('Auxiliar General'!T$4,'Lista Puestos Valorados'!$B$10:$BK$10,0),0)="","No relevante",VLOOKUP($B420,'Lista Puestos Valorados'!$B$11:$BK$510,MATCH('Auxiliar General'!T$4,'Lista Puestos Valorados'!$B$10:$BK$10,0),0))</f>
        <v>No relevante</v>
      </c>
      <c r="AA420" s="26">
        <f>+HLOOKUP(Z420,Sistema_Puntos!$Q$5:$Y$43,'Auxiliar General'!V$5,FALSE)</f>
        <v>0</v>
      </c>
      <c r="AB420" s="26" t="str">
        <f>+IF(VLOOKUP($B420,'Lista Puestos Valorados'!$B$11:$BK$510,MATCH('Auxiliar General'!V$4,'Lista Puestos Valorados'!$B$10:$BK$10,0),0)="","No relevante",VLOOKUP($B420,'Lista Puestos Valorados'!$B$11:$BK$510,MATCH('Auxiliar General'!V$4,'Lista Puestos Valorados'!$B$10:$BK$10,0),0))</f>
        <v>No relevante</v>
      </c>
      <c r="AC420" s="26">
        <f>+HLOOKUP(AB420,Sistema_Puntos!$Q$5:$Y$43,'Auxiliar General'!X$5,FALSE)</f>
        <v>0</v>
      </c>
      <c r="AD420" s="26" t="str">
        <f>+IF(VLOOKUP($B420,'Lista Puestos Valorados'!$B$11:$BK$510,MATCH('Auxiliar General'!X$4,'Lista Puestos Valorados'!$B$10:$BK$10,0),0)="","No relevante",VLOOKUP($B420,'Lista Puestos Valorados'!$B$11:$BK$510,MATCH('Auxiliar General'!X$4,'Lista Puestos Valorados'!$B$10:$BK$10,0),0))</f>
        <v>No relevante</v>
      </c>
      <c r="AE420" s="26">
        <f>+HLOOKUP(AD420,Sistema_Puntos!$Q$5:$Y$43,'Auxiliar General'!Z$5,FALSE)</f>
        <v>0</v>
      </c>
      <c r="AF420" s="26" t="str">
        <f>+IF(VLOOKUP($B420,'Lista Puestos Valorados'!$B$11:$BK$510,MATCH('Auxiliar General'!Z$4,'Lista Puestos Valorados'!$B$10:$BK$10,0),0)="","No relevante",VLOOKUP($B420,'Lista Puestos Valorados'!$B$11:$BK$510,MATCH('Auxiliar General'!Z$4,'Lista Puestos Valorados'!$B$10:$BK$10,0),0))</f>
        <v>No relevante</v>
      </c>
      <c r="AG420" s="26">
        <f>+HLOOKUP(AF420,Sistema_Puntos!$Q$5:$Y$43,'Auxiliar General'!AB$5,FALSE)</f>
        <v>0</v>
      </c>
      <c r="AH420" s="26" t="str">
        <f>+IF(VLOOKUP($B420,'Lista Puestos Valorados'!$B$11:$BK$510,MATCH('Auxiliar General'!AB$4,'Lista Puestos Valorados'!$B$10:$BK$10,0),0)="","No relevante",VLOOKUP($B420,'Lista Puestos Valorados'!$B$11:$BK$510,MATCH('Auxiliar General'!AB$4,'Lista Puestos Valorados'!$B$10:$BK$10,0),0))</f>
        <v>No relevante</v>
      </c>
      <c r="AI420" s="26">
        <f>+HLOOKUP(AH420,Sistema_Puntos!$Q$5:$Y$43,'Auxiliar General'!AD$5,FALSE)</f>
        <v>0</v>
      </c>
      <c r="AJ420" s="26" t="str">
        <f>+IF(VLOOKUP($B420,'Lista Puestos Valorados'!$B$11:$BK$510,MATCH('Auxiliar General'!AD$4,'Lista Puestos Valorados'!$B$10:$BK$10,0),0)="","No relevante",VLOOKUP($B420,'Lista Puestos Valorados'!$B$11:$BK$510,MATCH('Auxiliar General'!AD$4,'Lista Puestos Valorados'!$B$10:$BK$10,0),0))</f>
        <v>No relevante</v>
      </c>
      <c r="AK420" s="26">
        <f>+HLOOKUP(AJ420,Sistema_Puntos!$Q$5:$Y$43,'Auxiliar General'!AF$5,FALSE)</f>
        <v>0</v>
      </c>
      <c r="AL420" s="26" t="str">
        <f>+IF(VLOOKUP($B420,'Lista Puestos Valorados'!$B$11:$BK$510,MATCH('Auxiliar General'!AF$4,'Lista Puestos Valorados'!$B$10:$BK$10,0),0)="","No relevante",VLOOKUP($B420,'Lista Puestos Valorados'!$B$11:$BK$510,MATCH('Auxiliar General'!AF$4,'Lista Puestos Valorados'!$B$10:$BK$10,0),0))</f>
        <v>No relevante</v>
      </c>
      <c r="AM420" s="26">
        <f>+HLOOKUP(AL420,Sistema_Puntos!$Q$5:$Y$43,'Auxiliar General'!AH$5,FALSE)</f>
        <v>0</v>
      </c>
      <c r="AN420" s="26" t="str">
        <f>+IF(VLOOKUP($B420,'Lista Puestos Valorados'!$B$11:$BK$510,MATCH('Auxiliar General'!AH$4,'Lista Puestos Valorados'!$B$10:$BK$10,0),0)="","No relevante",VLOOKUP($B420,'Lista Puestos Valorados'!$B$11:$BK$510,MATCH('Auxiliar General'!AH$4,'Lista Puestos Valorados'!$B$10:$BK$10,0),0))</f>
        <v>No relevante</v>
      </c>
      <c r="AO420" s="26">
        <f>+HLOOKUP(AN420,Sistema_Puntos!$Q$5:$Y$43,'Auxiliar General'!AJ$5,FALSE)</f>
        <v>0</v>
      </c>
      <c r="AP420" s="26" t="str">
        <f>+IF(VLOOKUP($B420,'Lista Puestos Valorados'!$B$11:$BK$510,MATCH('Auxiliar General'!AJ$4,'Lista Puestos Valorados'!$B$10:$BK$10,0),0)="","No relevante",VLOOKUP($B420,'Lista Puestos Valorados'!$B$11:$BK$510,MATCH('Auxiliar General'!AJ$4,'Lista Puestos Valorados'!$B$10:$BK$10,0),0))</f>
        <v>No relevante</v>
      </c>
      <c r="AQ420" s="26">
        <f>+HLOOKUP(AP420,Sistema_Puntos!$Q$5:$Y$43,'Auxiliar General'!AL$5,FALSE)</f>
        <v>0</v>
      </c>
      <c r="AR420" s="26" t="str">
        <f>+IF(VLOOKUP($B420,'Lista Puestos Valorados'!$B$11:$BK$510,MATCH('Auxiliar General'!AL$4,'Lista Puestos Valorados'!$B$10:$BK$10,0),0)="","No relevante",VLOOKUP($B420,'Lista Puestos Valorados'!$B$11:$BK$510,MATCH('Auxiliar General'!AL$4,'Lista Puestos Valorados'!$B$10:$BK$10,0),0))</f>
        <v>No relevante</v>
      </c>
      <c r="AS420" s="26">
        <f>+HLOOKUP(AR420,Sistema_Puntos!$Q$5:$Y$43,'Auxiliar General'!AN$5,FALSE)</f>
        <v>0</v>
      </c>
      <c r="AT420" s="26" t="str">
        <f>+IF(VLOOKUP($B420,'Lista Puestos Valorados'!$B$11:$BK$510,MATCH('Auxiliar General'!AN$4,'Lista Puestos Valorados'!$B$10:$BK$10,0),0)="","No relevante",VLOOKUP($B420,'Lista Puestos Valorados'!$B$11:$BK$510,MATCH('Auxiliar General'!AN$4,'Lista Puestos Valorados'!$B$10:$BK$10,0),0))</f>
        <v>No relevante</v>
      </c>
      <c r="AU420" s="26">
        <f>+HLOOKUP(AT420,Sistema_Puntos!$Q$5:$Y$43,'Auxiliar General'!AP$5,FALSE)</f>
        <v>0</v>
      </c>
      <c r="AV420" s="26" t="str">
        <f>+IF(VLOOKUP($B420,'Lista Puestos Valorados'!$B$11:$BK$510,MATCH('Auxiliar General'!AP$4,'Lista Puestos Valorados'!$B$10:$BK$10,0),0)="","No relevante",VLOOKUP($B420,'Lista Puestos Valorados'!$B$11:$BK$510,MATCH('Auxiliar General'!AP$4,'Lista Puestos Valorados'!$B$10:$BK$10,0),0))</f>
        <v>No relevante</v>
      </c>
      <c r="AW420" s="26">
        <f>+HLOOKUP(AV420,Sistema_Puntos!$Q$5:$Y$43,'Auxiliar General'!AR$5,FALSE)</f>
        <v>0</v>
      </c>
      <c r="AX420" s="26" t="str">
        <f>+IF(VLOOKUP($B420,'Lista Puestos Valorados'!$B$11:$BK$510,MATCH('Auxiliar General'!AR$4,'Lista Puestos Valorados'!$B$10:$BK$10,0),0)="","No relevante",VLOOKUP($B420,'Lista Puestos Valorados'!$B$11:$BK$510,MATCH('Auxiliar General'!AR$4,'Lista Puestos Valorados'!$B$10:$BK$10,0),0))</f>
        <v>No relevante</v>
      </c>
      <c r="AY420" s="26">
        <f>+HLOOKUP(AX420,Sistema_Puntos!$Q$5:$Y$43,'Auxiliar General'!AT$5,FALSE)</f>
        <v>0</v>
      </c>
      <c r="AZ420" s="26" t="str">
        <f>+IF(VLOOKUP($B420,'Lista Puestos Valorados'!$B$11:$BK$510,MATCH('Auxiliar General'!AT$4,'Lista Puestos Valorados'!$B$10:$BK$10,0),0)="","No relevante",VLOOKUP($B420,'Lista Puestos Valorados'!$B$11:$BK$510,MATCH('Auxiliar General'!AT$4,'Lista Puestos Valorados'!$B$10:$BK$10,0),0))</f>
        <v>No relevante</v>
      </c>
      <c r="BA420" s="26">
        <f>+HLOOKUP(AZ420,Sistema_Puntos!$Q$5:$Y$43,'Auxiliar General'!AV$5,FALSE)</f>
        <v>0</v>
      </c>
      <c r="BB420" s="26" t="str">
        <f>+IF(VLOOKUP($B420,'Lista Puestos Valorados'!$B$11:$BK$510,MATCH('Auxiliar General'!AV$4,'Lista Puestos Valorados'!$B$10:$BK$10,0),0)="","No relevante",VLOOKUP($B420,'Lista Puestos Valorados'!$B$11:$BK$510,MATCH('Auxiliar General'!AV$4,'Lista Puestos Valorados'!$B$10:$BK$10,0),0))</f>
        <v>No relevante</v>
      </c>
      <c r="BC420" s="26">
        <f>+HLOOKUP(BB420,Sistema_Puntos!$Q$5:$Y$43,'Auxiliar General'!AX$5,FALSE)</f>
        <v>0</v>
      </c>
      <c r="BD420" s="26" t="str">
        <f>+IF(VLOOKUP($B420,'Lista Puestos Valorados'!$B$11:$BK$510,MATCH('Auxiliar General'!AX$4,'Lista Puestos Valorados'!$B$10:$BK$10,0),0)="","No relevante",VLOOKUP($B420,'Lista Puestos Valorados'!$B$11:$BK$510,MATCH('Auxiliar General'!AX$4,'Lista Puestos Valorados'!$B$10:$BK$10,0),0))</f>
        <v>No relevante</v>
      </c>
      <c r="BE420" s="26">
        <f>+HLOOKUP(BD420,Sistema_Puntos!$Q$5:$Y$43,'Auxiliar General'!AZ$5,FALSE)</f>
        <v>0</v>
      </c>
      <c r="BF420" s="26" t="str">
        <f>+IF(VLOOKUP($B420,'Lista Puestos Valorados'!$B$11:$BK$510,MATCH('Auxiliar General'!AZ$4,'Lista Puestos Valorados'!$B$10:$BK$10,0),0)="","No relevante",VLOOKUP($B420,'Lista Puestos Valorados'!$B$11:$BK$510,MATCH('Auxiliar General'!AZ$4,'Lista Puestos Valorados'!$B$10:$BK$10,0),0))</f>
        <v>No relevante</v>
      </c>
      <c r="BG420" s="26">
        <f>+HLOOKUP(BF420,Sistema_Puntos!$Q$5:$Y$43,'Auxiliar General'!BB$5,FALSE)</f>
        <v>0</v>
      </c>
      <c r="BH420" s="26" t="str">
        <f>+IF(VLOOKUP($B420,'Lista Puestos Valorados'!$B$11:$BK$510,MATCH('Auxiliar General'!BB$4,'Lista Puestos Valorados'!$B$10:$BK$10,0),0)="","No relevante",VLOOKUP($B420,'Lista Puestos Valorados'!$B$11:$BK$510,MATCH('Auxiliar General'!BB$4,'Lista Puestos Valorados'!$B$10:$BK$10,0),0))</f>
        <v>No relevante</v>
      </c>
      <c r="BI420" s="26">
        <f>+HLOOKUP(BH420,Sistema_Puntos!$Q$5:$Y$43,'Auxiliar General'!BD$5,FALSE)</f>
        <v>0</v>
      </c>
      <c r="BJ420" s="26" t="str">
        <f>+IF(VLOOKUP($B420,'Lista Puestos Valorados'!$B$11:$BK$510,MATCH('Auxiliar General'!BD$4,'Lista Puestos Valorados'!$B$10:$BK$10,0),0)="","No relevante",VLOOKUP($B420,'Lista Puestos Valorados'!$B$11:$BK$510,MATCH('Auxiliar General'!BD$4,'Lista Puestos Valorados'!$B$10:$BK$10,0),0))</f>
        <v>No relevante</v>
      </c>
      <c r="BK420" s="26">
        <f>+HLOOKUP(BJ420,Sistema_Puntos!$Q$5:$Y$43,'Auxiliar General'!BF$5,FALSE)</f>
        <v>0</v>
      </c>
      <c r="BL420" s="26" t="str">
        <f>+IF(VLOOKUP($B420,'Lista Puestos Valorados'!$B$11:$BK$510,MATCH('Auxiliar General'!BF$4,'Lista Puestos Valorados'!$B$10:$BK$10,0),0)="","No relevante",VLOOKUP($B420,'Lista Puestos Valorados'!$B$11:$BK$510,MATCH('Auxiliar General'!BF$4,'Lista Puestos Valorados'!$B$10:$BK$10,0),0))</f>
        <v>No relevante</v>
      </c>
      <c r="BM420" s="26">
        <f>+HLOOKUP(BL420,Sistema_Puntos!$Q$5:$Y$43,'Auxiliar General'!BH$5,FALSE)</f>
        <v>0</v>
      </c>
      <c r="BN420" s="26" t="str">
        <f>+IF(VLOOKUP($B420,'Lista Puestos Valorados'!$B$11:$BK$510,MATCH('Auxiliar General'!BH$4,'Lista Puestos Valorados'!$B$10:$BK$10,0),0)="","No relevante",VLOOKUP($B420,'Lista Puestos Valorados'!$B$11:$BK$510,MATCH('Auxiliar General'!BH$4,'Lista Puestos Valorados'!$B$10:$BK$10,0),0))</f>
        <v>No relevante</v>
      </c>
      <c r="BO420" s="26">
        <f>+HLOOKUP(BN420,Sistema_Puntos!$Q$5:$Y$43,'Auxiliar General'!BJ$5,FALSE)</f>
        <v>0</v>
      </c>
      <c r="BP420" s="26" t="str">
        <f>+IF(VLOOKUP($B420,'Lista Puestos Valorados'!$B$11:$BK$510,MATCH('Auxiliar General'!BJ$4,'Lista Puestos Valorados'!$B$10:$BK$10,0),0)="","No relevante",VLOOKUP($B420,'Lista Puestos Valorados'!$B$11:$BK$510,MATCH('Auxiliar General'!BJ$4,'Lista Puestos Valorados'!$B$10:$BK$10,0),0))</f>
        <v>No relevante</v>
      </c>
      <c r="BQ420" s="26">
        <f>+HLOOKUP(BP420,Sistema_Puntos!$Q$5:$Y$43,'Auxiliar General'!BL$5,FALSE)</f>
        <v>0</v>
      </c>
      <c r="BR420" s="26" t="str">
        <f>+IF(VLOOKUP($B420,'Lista Puestos Valorados'!$B$11:$BK$510,MATCH('Auxiliar General'!BL$4,'Lista Puestos Valorados'!$B$10:$BK$10,0),0)="","No relevante",VLOOKUP($B420,'Lista Puestos Valorados'!$B$11:$BK$510,MATCH('Auxiliar General'!BL$4,'Lista Puestos Valorados'!$B$10:$BK$10,0),0))</f>
        <v>No relevante</v>
      </c>
      <c r="BS420" s="26">
        <f>+HLOOKUP(BR420,Sistema_Puntos!$Q$5:$Y$43,'Auxiliar General'!BN$5,FALSE)</f>
        <v>0</v>
      </c>
      <c r="BT420" s="26" t="str">
        <f>+IF(VLOOKUP($B420,'Lista Puestos Valorados'!$B$11:$BK$510,MATCH('Auxiliar General'!BN$4,'Lista Puestos Valorados'!$B$10:$BK$10,0),0)="","No relevante",VLOOKUP($B420,'Lista Puestos Valorados'!$B$11:$BK$510,MATCH('Auxiliar General'!BN$4,'Lista Puestos Valorados'!$B$10:$BK$10,0),0))</f>
        <v>No relevante</v>
      </c>
      <c r="BU420" s="26">
        <f>+HLOOKUP(BT420,Sistema_Puntos!$Q$5:$Y$43,'Auxiliar General'!BP$5,FALSE)</f>
        <v>0</v>
      </c>
      <c r="BV420" s="26" t="str">
        <f>+IF(VLOOKUP($B420,'Lista Puestos Valorados'!$B$11:$BK$510,MATCH('Auxiliar General'!BP$4,'Lista Puestos Valorados'!$B$10:$BK$10,0),0)="","No relevante",VLOOKUP($B420,'Lista Puestos Valorados'!$B$11:$BK$510,MATCH('Auxiliar General'!BP$4,'Lista Puestos Valorados'!$B$10:$BK$10,0),0))</f>
        <v>No relevante</v>
      </c>
      <c r="BW420" s="26">
        <f>+HLOOKUP(BV420,Sistema_Puntos!$Q$5:$Y$43,'Auxiliar General'!BR$5,FALSE)</f>
        <v>0</v>
      </c>
      <c r="BX420" s="26" t="str">
        <f>+IF(VLOOKUP($B420,'Lista Puestos Valorados'!$B$11:$BK$510,MATCH('Auxiliar General'!BR$4,'Lista Puestos Valorados'!$B$10:$BK$10,0),0)="","No relevante",VLOOKUP($B420,'Lista Puestos Valorados'!$B$11:$BK$510,MATCH('Auxiliar General'!BR$4,'Lista Puestos Valorados'!$B$10:$BK$10,0),0))</f>
        <v>No relevante</v>
      </c>
      <c r="BY420" s="26">
        <f>+HLOOKUP(BX420,Sistema_Puntos!$Q$5:$Y$43,'Auxiliar General'!BT$5,FALSE)</f>
        <v>0</v>
      </c>
      <c r="BZ420" s="26" t="str">
        <f>+IF(VLOOKUP($B420,'Lista Puestos Valorados'!$B$11:$BK$510,MATCH('Auxiliar General'!BT$4,'Lista Puestos Valorados'!$B$10:$BK$10,0),0)="","No relevante",VLOOKUP($B420,'Lista Puestos Valorados'!$B$11:$BK$510,MATCH('Auxiliar General'!BT$4,'Lista Puestos Valorados'!$B$10:$BK$10,0),0))</f>
        <v>No relevante</v>
      </c>
      <c r="CA420" s="26">
        <f>+HLOOKUP(BZ420,Sistema_Puntos!$Q$5:$Y$43,'Auxiliar General'!BV$5,FALSE)</f>
        <v>0</v>
      </c>
      <c r="CB420" s="26" t="str">
        <f>+IF(VLOOKUP($B420,'Lista Puestos Valorados'!$B$11:$BK$510,MATCH('Auxiliar General'!BV$4,'Lista Puestos Valorados'!$B$10:$BK$10,0),0)="","No relevante",VLOOKUP($B420,'Lista Puestos Valorados'!$B$11:$BK$510,MATCH('Auxiliar General'!BV$4,'Lista Puestos Valorados'!$B$10:$BK$10,0),0))</f>
        <v>No relevante</v>
      </c>
      <c r="CC420" s="26">
        <f>+HLOOKUP(CB420,Sistema_Puntos!$Q$5:$Y$43,'Auxiliar General'!BX$5,FALSE)</f>
        <v>0</v>
      </c>
      <c r="CD420" s="26" t="str">
        <f>+IF(VLOOKUP($B420,'Lista Puestos Valorados'!$B$11:$BK$510,MATCH('Auxiliar General'!BX$4,'Lista Puestos Valorados'!$B$10:$BK$10,0),0)="","No relevante",VLOOKUP($B420,'Lista Puestos Valorados'!$B$11:$BK$510,MATCH('Auxiliar General'!BX$4,'Lista Puestos Valorados'!$B$10:$BK$10,0),0))</f>
        <v>No relevante</v>
      </c>
      <c r="CE420" s="26">
        <f>+HLOOKUP(CD420,Sistema_Puntos!$Q$5:$Y$43,'Auxiliar General'!BZ$5,FALSE)</f>
        <v>0</v>
      </c>
      <c r="CF420" s="26" t="str">
        <f>+IF(VLOOKUP($B420,'Lista Puestos Valorados'!$B$11:$BK$510,MATCH('Auxiliar General'!BZ$4,'Lista Puestos Valorados'!$B$10:$BK$10,0),0)="","No relevante",VLOOKUP($B420,'Lista Puestos Valorados'!$B$11:$BK$510,MATCH('Auxiliar General'!BZ$4,'Lista Puestos Valorados'!$B$10:$BK$10,0),0))</f>
        <v>No relevante</v>
      </c>
      <c r="CG420" s="26">
        <f>+HLOOKUP(CF420,Sistema_Puntos!$Q$5:$Y$43,'Auxiliar General'!CB$5,FALSE)</f>
        <v>0</v>
      </c>
      <c r="CH420" s="29"/>
      <c r="CI420" s="29"/>
    </row>
    <row r="421" spans="2:87" ht="17.55" customHeight="1">
      <c r="B421" s="26">
        <f>+'Listado de Puestos'!B421</f>
        <v>411</v>
      </c>
      <c r="C421" s="26" t="str">
        <f>+IF('Lista Puestos Valorados'!C421="","",'Lista Puestos Valorados'!C421)</f>
        <v/>
      </c>
      <c r="D421" s="26" t="str">
        <f>+IF('Lista Puestos Valorados'!D421="","",'Lista Puestos Valorados'!D421)</f>
        <v/>
      </c>
      <c r="E421" s="26" t="str">
        <f>+IF('Lista Puestos Valorados'!E421="","",'Lista Puestos Valorados'!E421)</f>
        <v/>
      </c>
      <c r="F421" s="26" t="str">
        <f>+IF('Lista Puestos Valorados'!F421="","",'Lista Puestos Valorados'!F421)</f>
        <v/>
      </c>
      <c r="G421" s="26" t="str">
        <f>+IF('Lista Puestos Valorados'!G421="","",'Lista Puestos Valorados'!G421)</f>
        <v/>
      </c>
      <c r="H421" s="26" t="str">
        <f>+IF('Lista Puestos Valorados'!H421="","",'Lista Puestos Valorados'!H421)</f>
        <v/>
      </c>
      <c r="I421" s="26" t="str">
        <f>+IF('Lista Puestos Valorados'!I421="","",'Lista Puestos Valorados'!I421)</f>
        <v/>
      </c>
      <c r="J421" s="118" t="e">
        <f t="array" ref="J421">+IF(L421="","",_xlfn.IFS(L421&lt;='Cortes de Agrupacion'!$F$15,'Cortes de Agrupacion'!$E$15,'Resultados General'!L421&lt;='Cortes de Agrupacion'!$F$14,'Cortes de Agrupacion'!$E$14,'Resultados General'!L421&lt;='Cortes de Agrupacion'!$F$13,'Cortes de Agrupacion'!$E$13,L421&lt;='Cortes de Agrupacion'!$F$12,'Cortes de Agrupacion'!$E$12,'Resultados General'!L421&lt;='Cortes de Agrupacion'!$F$11,'Cortes de Agrupacion'!$E$11,'Resultados General'!L421&lt;='Cortes de Agrupacion'!$F$10,'Cortes de Agrupacion'!$E$10,'Resultados General'!L421&lt;='Cortes de Agrupacion'!$F$9,'Cortes de Agrupacion'!$E$9,'Resultados General'!L421&lt;='Cortes de Agrupacion'!$F$8,'Cortes de Agrupacion'!$E$8,'Resultados General'!L421&lt;='Cortes de Agrupacion'!$F$7,'Cortes de Agrupacion'!$E$7,'Resultados General'!L421&lt;='Cortes de Agrupacion'!$F$6,'Cortes de Agrupacion'!$E$6))</f>
        <v>#VALUE!</v>
      </c>
      <c r="K421" s="118" t="str">
        <f t="shared" si="12"/>
        <v/>
      </c>
      <c r="L421" s="124" t="e">
        <f>#VALUE!</f>
        <v>#VALUE!</v>
      </c>
      <c r="M421" s="26" t="e">
        <f ca="1">+_xlfn.IFNA(VLOOKUP(C421,'Distribución de puestos'!$B$8:$I$507,8,0),"")</f>
        <v>#NAME?</v>
      </c>
      <c r="N421" s="26" t="str">
        <f>+IF(VLOOKUP($B421,'Lista Puestos Valorados'!$B$11:$BK$510,MATCH('Auxiliar General'!H$4,'Lista Puestos Valorados'!$B$10:$BK$10,0),0)="","No relevante",VLOOKUP($B421,'Lista Puestos Valorados'!$B$11:$BK$510,MATCH('Auxiliar General'!H$4,'Lista Puestos Valorados'!$B$10:$BK$10,0),0))</f>
        <v>No relevante</v>
      </c>
      <c r="O421" s="26">
        <f>+HLOOKUP(N421,Sistema_Puntos!$Q$5:$Y$43,'Auxiliar General'!J$5,FALSE)</f>
        <v>0</v>
      </c>
      <c r="P421" s="26" t="str">
        <f>+IF(VLOOKUP($B421,'Lista Puestos Valorados'!$B$11:$BK$510,MATCH('Auxiliar General'!J$4,'Lista Puestos Valorados'!$B$10:$BK$10,0),0)="","No relevante",VLOOKUP($B421,'Lista Puestos Valorados'!$B$11:$BK$510,MATCH('Auxiliar General'!J$4,'Lista Puestos Valorados'!$B$10:$BK$10,0),0))</f>
        <v>No relevante</v>
      </c>
      <c r="Q421" s="26">
        <f>+HLOOKUP(P421,Sistema_Puntos!$Q$5:$Y$43,'Auxiliar General'!L$5,FALSE)</f>
        <v>0</v>
      </c>
      <c r="R421" s="26" t="str">
        <f>+IF(VLOOKUP($B421,'Lista Puestos Valorados'!$B$11:$BK$510,MATCH('Auxiliar General'!L$4,'Lista Puestos Valorados'!$B$10:$BK$10,0),0)="","No relevante",VLOOKUP($B421,'Lista Puestos Valorados'!$B$11:$BK$510,MATCH('Auxiliar General'!L$4,'Lista Puestos Valorados'!$B$10:$BK$10,0),0))</f>
        <v>No relevante</v>
      </c>
      <c r="S421" s="26">
        <f>+HLOOKUP(R421,Sistema_Puntos!$Q$5:$Y$43,'Auxiliar General'!N$5,FALSE)</f>
        <v>0</v>
      </c>
      <c r="T421" s="26" t="str">
        <f>+IF(VLOOKUP($B421,'Lista Puestos Valorados'!$B$11:$BK$510,MATCH('Auxiliar General'!N$4,'Lista Puestos Valorados'!$B$10:$BK$10,0),0)="","No relevante",VLOOKUP($B421,'Lista Puestos Valorados'!$B$11:$BK$510,MATCH('Auxiliar General'!N$4,'Lista Puestos Valorados'!$B$10:$BK$10,0),0))</f>
        <v>No relevante</v>
      </c>
      <c r="U421" s="26">
        <f>+HLOOKUP(T421,Sistema_Puntos!$Q$5:$Y$43,'Auxiliar General'!P$5,FALSE)</f>
        <v>0</v>
      </c>
      <c r="V421" s="26" t="str">
        <f>+IF(VLOOKUP($B421,'Lista Puestos Valorados'!$B$11:$BK$510,MATCH('Auxiliar General'!P$4,'Lista Puestos Valorados'!$B$10:$BK$10,0),0)="","No relevante",VLOOKUP($B421,'Lista Puestos Valorados'!$B$11:$BK$510,MATCH('Auxiliar General'!P$4,'Lista Puestos Valorados'!$B$10:$BK$10,0),0))</f>
        <v>No relevante</v>
      </c>
      <c r="W421" s="26">
        <f>+HLOOKUP(V421,Sistema_Puntos!$Q$5:$Y$43,'Auxiliar General'!R$5,FALSE)</f>
        <v>0</v>
      </c>
      <c r="X421" s="26" t="str">
        <f>+IF(VLOOKUP($B421,'Lista Puestos Valorados'!$B$11:$BK$510,MATCH('Auxiliar General'!R$4,'Lista Puestos Valorados'!$B$10:$BK$10,0),0)="","No relevante",VLOOKUP($B421,'Lista Puestos Valorados'!$B$11:$BK$510,MATCH('Auxiliar General'!R$4,'Lista Puestos Valorados'!$B$10:$BK$10,0),0))</f>
        <v>No relevante</v>
      </c>
      <c r="Y421" s="26">
        <f>+HLOOKUP(X421,Sistema_Puntos!$Q$5:$Y$43,'Auxiliar General'!T$5,FALSE)</f>
        <v>0</v>
      </c>
      <c r="Z421" s="26" t="str">
        <f>+IF(VLOOKUP($B421,'Lista Puestos Valorados'!$B$11:$BK$510,MATCH('Auxiliar General'!T$4,'Lista Puestos Valorados'!$B$10:$BK$10,0),0)="","No relevante",VLOOKUP($B421,'Lista Puestos Valorados'!$B$11:$BK$510,MATCH('Auxiliar General'!T$4,'Lista Puestos Valorados'!$B$10:$BK$10,0),0))</f>
        <v>No relevante</v>
      </c>
      <c r="AA421" s="26">
        <f>+HLOOKUP(Z421,Sistema_Puntos!$Q$5:$Y$43,'Auxiliar General'!V$5,FALSE)</f>
        <v>0</v>
      </c>
      <c r="AB421" s="26" t="str">
        <f>+IF(VLOOKUP($B421,'Lista Puestos Valorados'!$B$11:$BK$510,MATCH('Auxiliar General'!V$4,'Lista Puestos Valorados'!$B$10:$BK$10,0),0)="","No relevante",VLOOKUP($B421,'Lista Puestos Valorados'!$B$11:$BK$510,MATCH('Auxiliar General'!V$4,'Lista Puestos Valorados'!$B$10:$BK$10,0),0))</f>
        <v>No relevante</v>
      </c>
      <c r="AC421" s="26">
        <f>+HLOOKUP(AB421,Sistema_Puntos!$Q$5:$Y$43,'Auxiliar General'!X$5,FALSE)</f>
        <v>0</v>
      </c>
      <c r="AD421" s="26" t="str">
        <f>+IF(VLOOKUP($B421,'Lista Puestos Valorados'!$B$11:$BK$510,MATCH('Auxiliar General'!X$4,'Lista Puestos Valorados'!$B$10:$BK$10,0),0)="","No relevante",VLOOKUP($B421,'Lista Puestos Valorados'!$B$11:$BK$510,MATCH('Auxiliar General'!X$4,'Lista Puestos Valorados'!$B$10:$BK$10,0),0))</f>
        <v>No relevante</v>
      </c>
      <c r="AE421" s="26">
        <f>+HLOOKUP(AD421,Sistema_Puntos!$Q$5:$Y$43,'Auxiliar General'!Z$5,FALSE)</f>
        <v>0</v>
      </c>
      <c r="AF421" s="26" t="str">
        <f>+IF(VLOOKUP($B421,'Lista Puestos Valorados'!$B$11:$BK$510,MATCH('Auxiliar General'!Z$4,'Lista Puestos Valorados'!$B$10:$BK$10,0),0)="","No relevante",VLOOKUP($B421,'Lista Puestos Valorados'!$B$11:$BK$510,MATCH('Auxiliar General'!Z$4,'Lista Puestos Valorados'!$B$10:$BK$10,0),0))</f>
        <v>No relevante</v>
      </c>
      <c r="AG421" s="26">
        <f>+HLOOKUP(AF421,Sistema_Puntos!$Q$5:$Y$43,'Auxiliar General'!AB$5,FALSE)</f>
        <v>0</v>
      </c>
      <c r="AH421" s="26" t="str">
        <f>+IF(VLOOKUP($B421,'Lista Puestos Valorados'!$B$11:$BK$510,MATCH('Auxiliar General'!AB$4,'Lista Puestos Valorados'!$B$10:$BK$10,0),0)="","No relevante",VLOOKUP($B421,'Lista Puestos Valorados'!$B$11:$BK$510,MATCH('Auxiliar General'!AB$4,'Lista Puestos Valorados'!$B$10:$BK$10,0),0))</f>
        <v>No relevante</v>
      </c>
      <c r="AI421" s="26">
        <f>+HLOOKUP(AH421,Sistema_Puntos!$Q$5:$Y$43,'Auxiliar General'!AD$5,FALSE)</f>
        <v>0</v>
      </c>
      <c r="AJ421" s="26" t="str">
        <f>+IF(VLOOKUP($B421,'Lista Puestos Valorados'!$B$11:$BK$510,MATCH('Auxiliar General'!AD$4,'Lista Puestos Valorados'!$B$10:$BK$10,0),0)="","No relevante",VLOOKUP($B421,'Lista Puestos Valorados'!$B$11:$BK$510,MATCH('Auxiliar General'!AD$4,'Lista Puestos Valorados'!$B$10:$BK$10,0),0))</f>
        <v>No relevante</v>
      </c>
      <c r="AK421" s="26">
        <f>+HLOOKUP(AJ421,Sistema_Puntos!$Q$5:$Y$43,'Auxiliar General'!AF$5,FALSE)</f>
        <v>0</v>
      </c>
      <c r="AL421" s="26" t="str">
        <f>+IF(VLOOKUP($B421,'Lista Puestos Valorados'!$B$11:$BK$510,MATCH('Auxiliar General'!AF$4,'Lista Puestos Valorados'!$B$10:$BK$10,0),0)="","No relevante",VLOOKUP($B421,'Lista Puestos Valorados'!$B$11:$BK$510,MATCH('Auxiliar General'!AF$4,'Lista Puestos Valorados'!$B$10:$BK$10,0),0))</f>
        <v>No relevante</v>
      </c>
      <c r="AM421" s="26">
        <f>+HLOOKUP(AL421,Sistema_Puntos!$Q$5:$Y$43,'Auxiliar General'!AH$5,FALSE)</f>
        <v>0</v>
      </c>
      <c r="AN421" s="26" t="str">
        <f>+IF(VLOOKUP($B421,'Lista Puestos Valorados'!$B$11:$BK$510,MATCH('Auxiliar General'!AH$4,'Lista Puestos Valorados'!$B$10:$BK$10,0),0)="","No relevante",VLOOKUP($B421,'Lista Puestos Valorados'!$B$11:$BK$510,MATCH('Auxiliar General'!AH$4,'Lista Puestos Valorados'!$B$10:$BK$10,0),0))</f>
        <v>No relevante</v>
      </c>
      <c r="AO421" s="26">
        <f>+HLOOKUP(AN421,Sistema_Puntos!$Q$5:$Y$43,'Auxiliar General'!AJ$5,FALSE)</f>
        <v>0</v>
      </c>
      <c r="AP421" s="26" t="str">
        <f>+IF(VLOOKUP($B421,'Lista Puestos Valorados'!$B$11:$BK$510,MATCH('Auxiliar General'!AJ$4,'Lista Puestos Valorados'!$B$10:$BK$10,0),0)="","No relevante",VLOOKUP($B421,'Lista Puestos Valorados'!$B$11:$BK$510,MATCH('Auxiliar General'!AJ$4,'Lista Puestos Valorados'!$B$10:$BK$10,0),0))</f>
        <v>No relevante</v>
      </c>
      <c r="AQ421" s="26">
        <f>+HLOOKUP(AP421,Sistema_Puntos!$Q$5:$Y$43,'Auxiliar General'!AL$5,FALSE)</f>
        <v>0</v>
      </c>
      <c r="AR421" s="26" t="str">
        <f>+IF(VLOOKUP($B421,'Lista Puestos Valorados'!$B$11:$BK$510,MATCH('Auxiliar General'!AL$4,'Lista Puestos Valorados'!$B$10:$BK$10,0),0)="","No relevante",VLOOKUP($B421,'Lista Puestos Valorados'!$B$11:$BK$510,MATCH('Auxiliar General'!AL$4,'Lista Puestos Valorados'!$B$10:$BK$10,0),0))</f>
        <v>No relevante</v>
      </c>
      <c r="AS421" s="26">
        <f>+HLOOKUP(AR421,Sistema_Puntos!$Q$5:$Y$43,'Auxiliar General'!AN$5,FALSE)</f>
        <v>0</v>
      </c>
      <c r="AT421" s="26" t="str">
        <f>+IF(VLOOKUP($B421,'Lista Puestos Valorados'!$B$11:$BK$510,MATCH('Auxiliar General'!AN$4,'Lista Puestos Valorados'!$B$10:$BK$10,0),0)="","No relevante",VLOOKUP($B421,'Lista Puestos Valorados'!$B$11:$BK$510,MATCH('Auxiliar General'!AN$4,'Lista Puestos Valorados'!$B$10:$BK$10,0),0))</f>
        <v>No relevante</v>
      </c>
      <c r="AU421" s="26">
        <f>+HLOOKUP(AT421,Sistema_Puntos!$Q$5:$Y$43,'Auxiliar General'!AP$5,FALSE)</f>
        <v>0</v>
      </c>
      <c r="AV421" s="26" t="str">
        <f>+IF(VLOOKUP($B421,'Lista Puestos Valorados'!$B$11:$BK$510,MATCH('Auxiliar General'!AP$4,'Lista Puestos Valorados'!$B$10:$BK$10,0),0)="","No relevante",VLOOKUP($B421,'Lista Puestos Valorados'!$B$11:$BK$510,MATCH('Auxiliar General'!AP$4,'Lista Puestos Valorados'!$B$10:$BK$10,0),0))</f>
        <v>No relevante</v>
      </c>
      <c r="AW421" s="26">
        <f>+HLOOKUP(AV421,Sistema_Puntos!$Q$5:$Y$43,'Auxiliar General'!AR$5,FALSE)</f>
        <v>0</v>
      </c>
      <c r="AX421" s="26" t="str">
        <f>+IF(VLOOKUP($B421,'Lista Puestos Valorados'!$B$11:$BK$510,MATCH('Auxiliar General'!AR$4,'Lista Puestos Valorados'!$B$10:$BK$10,0),0)="","No relevante",VLOOKUP($B421,'Lista Puestos Valorados'!$B$11:$BK$510,MATCH('Auxiliar General'!AR$4,'Lista Puestos Valorados'!$B$10:$BK$10,0),0))</f>
        <v>No relevante</v>
      </c>
      <c r="AY421" s="26">
        <f>+HLOOKUP(AX421,Sistema_Puntos!$Q$5:$Y$43,'Auxiliar General'!AT$5,FALSE)</f>
        <v>0</v>
      </c>
      <c r="AZ421" s="26" t="str">
        <f>+IF(VLOOKUP($B421,'Lista Puestos Valorados'!$B$11:$BK$510,MATCH('Auxiliar General'!AT$4,'Lista Puestos Valorados'!$B$10:$BK$10,0),0)="","No relevante",VLOOKUP($B421,'Lista Puestos Valorados'!$B$11:$BK$510,MATCH('Auxiliar General'!AT$4,'Lista Puestos Valorados'!$B$10:$BK$10,0),0))</f>
        <v>No relevante</v>
      </c>
      <c r="BA421" s="26">
        <f>+HLOOKUP(AZ421,Sistema_Puntos!$Q$5:$Y$43,'Auxiliar General'!AV$5,FALSE)</f>
        <v>0</v>
      </c>
      <c r="BB421" s="26" t="str">
        <f>+IF(VLOOKUP($B421,'Lista Puestos Valorados'!$B$11:$BK$510,MATCH('Auxiliar General'!AV$4,'Lista Puestos Valorados'!$B$10:$BK$10,0),0)="","No relevante",VLOOKUP($B421,'Lista Puestos Valorados'!$B$11:$BK$510,MATCH('Auxiliar General'!AV$4,'Lista Puestos Valorados'!$B$10:$BK$10,0),0))</f>
        <v>No relevante</v>
      </c>
      <c r="BC421" s="26">
        <f>+HLOOKUP(BB421,Sistema_Puntos!$Q$5:$Y$43,'Auxiliar General'!AX$5,FALSE)</f>
        <v>0</v>
      </c>
      <c r="BD421" s="26" t="str">
        <f>+IF(VLOOKUP($B421,'Lista Puestos Valorados'!$B$11:$BK$510,MATCH('Auxiliar General'!AX$4,'Lista Puestos Valorados'!$B$10:$BK$10,0),0)="","No relevante",VLOOKUP($B421,'Lista Puestos Valorados'!$B$11:$BK$510,MATCH('Auxiliar General'!AX$4,'Lista Puestos Valorados'!$B$10:$BK$10,0),0))</f>
        <v>No relevante</v>
      </c>
      <c r="BE421" s="26">
        <f>+HLOOKUP(BD421,Sistema_Puntos!$Q$5:$Y$43,'Auxiliar General'!AZ$5,FALSE)</f>
        <v>0</v>
      </c>
      <c r="BF421" s="26" t="str">
        <f>+IF(VLOOKUP($B421,'Lista Puestos Valorados'!$B$11:$BK$510,MATCH('Auxiliar General'!AZ$4,'Lista Puestos Valorados'!$B$10:$BK$10,0),0)="","No relevante",VLOOKUP($B421,'Lista Puestos Valorados'!$B$11:$BK$510,MATCH('Auxiliar General'!AZ$4,'Lista Puestos Valorados'!$B$10:$BK$10,0),0))</f>
        <v>No relevante</v>
      </c>
      <c r="BG421" s="26">
        <f>+HLOOKUP(BF421,Sistema_Puntos!$Q$5:$Y$43,'Auxiliar General'!BB$5,FALSE)</f>
        <v>0</v>
      </c>
      <c r="BH421" s="26" t="str">
        <f>+IF(VLOOKUP($B421,'Lista Puestos Valorados'!$B$11:$BK$510,MATCH('Auxiliar General'!BB$4,'Lista Puestos Valorados'!$B$10:$BK$10,0),0)="","No relevante",VLOOKUP($B421,'Lista Puestos Valorados'!$B$11:$BK$510,MATCH('Auxiliar General'!BB$4,'Lista Puestos Valorados'!$B$10:$BK$10,0),0))</f>
        <v>No relevante</v>
      </c>
      <c r="BI421" s="26">
        <f>+HLOOKUP(BH421,Sistema_Puntos!$Q$5:$Y$43,'Auxiliar General'!BD$5,FALSE)</f>
        <v>0</v>
      </c>
      <c r="BJ421" s="26" t="str">
        <f>+IF(VLOOKUP($B421,'Lista Puestos Valorados'!$B$11:$BK$510,MATCH('Auxiliar General'!BD$4,'Lista Puestos Valorados'!$B$10:$BK$10,0),0)="","No relevante",VLOOKUP($B421,'Lista Puestos Valorados'!$B$11:$BK$510,MATCH('Auxiliar General'!BD$4,'Lista Puestos Valorados'!$B$10:$BK$10,0),0))</f>
        <v>No relevante</v>
      </c>
      <c r="BK421" s="26">
        <f>+HLOOKUP(BJ421,Sistema_Puntos!$Q$5:$Y$43,'Auxiliar General'!BF$5,FALSE)</f>
        <v>0</v>
      </c>
      <c r="BL421" s="26" t="str">
        <f>+IF(VLOOKUP($B421,'Lista Puestos Valorados'!$B$11:$BK$510,MATCH('Auxiliar General'!BF$4,'Lista Puestos Valorados'!$B$10:$BK$10,0),0)="","No relevante",VLOOKUP($B421,'Lista Puestos Valorados'!$B$11:$BK$510,MATCH('Auxiliar General'!BF$4,'Lista Puestos Valorados'!$B$10:$BK$10,0),0))</f>
        <v>No relevante</v>
      </c>
      <c r="BM421" s="26">
        <f>+HLOOKUP(BL421,Sistema_Puntos!$Q$5:$Y$43,'Auxiliar General'!BH$5,FALSE)</f>
        <v>0</v>
      </c>
      <c r="BN421" s="26" t="str">
        <f>+IF(VLOOKUP($B421,'Lista Puestos Valorados'!$B$11:$BK$510,MATCH('Auxiliar General'!BH$4,'Lista Puestos Valorados'!$B$10:$BK$10,0),0)="","No relevante",VLOOKUP($B421,'Lista Puestos Valorados'!$B$11:$BK$510,MATCH('Auxiliar General'!BH$4,'Lista Puestos Valorados'!$B$10:$BK$10,0),0))</f>
        <v>No relevante</v>
      </c>
      <c r="BO421" s="26">
        <f>+HLOOKUP(BN421,Sistema_Puntos!$Q$5:$Y$43,'Auxiliar General'!BJ$5,FALSE)</f>
        <v>0</v>
      </c>
      <c r="BP421" s="26" t="str">
        <f>+IF(VLOOKUP($B421,'Lista Puestos Valorados'!$B$11:$BK$510,MATCH('Auxiliar General'!BJ$4,'Lista Puestos Valorados'!$B$10:$BK$10,0),0)="","No relevante",VLOOKUP($B421,'Lista Puestos Valorados'!$B$11:$BK$510,MATCH('Auxiliar General'!BJ$4,'Lista Puestos Valorados'!$B$10:$BK$10,0),0))</f>
        <v>No relevante</v>
      </c>
      <c r="BQ421" s="26">
        <f>+HLOOKUP(BP421,Sistema_Puntos!$Q$5:$Y$43,'Auxiliar General'!BL$5,FALSE)</f>
        <v>0</v>
      </c>
      <c r="BR421" s="26" t="str">
        <f>+IF(VLOOKUP($B421,'Lista Puestos Valorados'!$B$11:$BK$510,MATCH('Auxiliar General'!BL$4,'Lista Puestos Valorados'!$B$10:$BK$10,0),0)="","No relevante",VLOOKUP($B421,'Lista Puestos Valorados'!$B$11:$BK$510,MATCH('Auxiliar General'!BL$4,'Lista Puestos Valorados'!$B$10:$BK$10,0),0))</f>
        <v>No relevante</v>
      </c>
      <c r="BS421" s="26">
        <f>+HLOOKUP(BR421,Sistema_Puntos!$Q$5:$Y$43,'Auxiliar General'!BN$5,FALSE)</f>
        <v>0</v>
      </c>
      <c r="BT421" s="26" t="str">
        <f>+IF(VLOOKUP($B421,'Lista Puestos Valorados'!$B$11:$BK$510,MATCH('Auxiliar General'!BN$4,'Lista Puestos Valorados'!$B$10:$BK$10,0),0)="","No relevante",VLOOKUP($B421,'Lista Puestos Valorados'!$B$11:$BK$510,MATCH('Auxiliar General'!BN$4,'Lista Puestos Valorados'!$B$10:$BK$10,0),0))</f>
        <v>No relevante</v>
      </c>
      <c r="BU421" s="26">
        <f>+HLOOKUP(BT421,Sistema_Puntos!$Q$5:$Y$43,'Auxiliar General'!BP$5,FALSE)</f>
        <v>0</v>
      </c>
      <c r="BV421" s="26" t="str">
        <f>+IF(VLOOKUP($B421,'Lista Puestos Valorados'!$B$11:$BK$510,MATCH('Auxiliar General'!BP$4,'Lista Puestos Valorados'!$B$10:$BK$10,0),0)="","No relevante",VLOOKUP($B421,'Lista Puestos Valorados'!$B$11:$BK$510,MATCH('Auxiliar General'!BP$4,'Lista Puestos Valorados'!$B$10:$BK$10,0),0))</f>
        <v>No relevante</v>
      </c>
      <c r="BW421" s="26">
        <f>+HLOOKUP(BV421,Sistema_Puntos!$Q$5:$Y$43,'Auxiliar General'!BR$5,FALSE)</f>
        <v>0</v>
      </c>
      <c r="BX421" s="26" t="str">
        <f>+IF(VLOOKUP($B421,'Lista Puestos Valorados'!$B$11:$BK$510,MATCH('Auxiliar General'!BR$4,'Lista Puestos Valorados'!$B$10:$BK$10,0),0)="","No relevante",VLOOKUP($B421,'Lista Puestos Valorados'!$B$11:$BK$510,MATCH('Auxiliar General'!BR$4,'Lista Puestos Valorados'!$B$10:$BK$10,0),0))</f>
        <v>No relevante</v>
      </c>
      <c r="BY421" s="26">
        <f>+HLOOKUP(BX421,Sistema_Puntos!$Q$5:$Y$43,'Auxiliar General'!BT$5,FALSE)</f>
        <v>0</v>
      </c>
      <c r="BZ421" s="26" t="str">
        <f>+IF(VLOOKUP($B421,'Lista Puestos Valorados'!$B$11:$BK$510,MATCH('Auxiliar General'!BT$4,'Lista Puestos Valorados'!$B$10:$BK$10,0),0)="","No relevante",VLOOKUP($B421,'Lista Puestos Valorados'!$B$11:$BK$510,MATCH('Auxiliar General'!BT$4,'Lista Puestos Valorados'!$B$10:$BK$10,0),0))</f>
        <v>No relevante</v>
      </c>
      <c r="CA421" s="26">
        <f>+HLOOKUP(BZ421,Sistema_Puntos!$Q$5:$Y$43,'Auxiliar General'!BV$5,FALSE)</f>
        <v>0</v>
      </c>
      <c r="CB421" s="26" t="str">
        <f>+IF(VLOOKUP($B421,'Lista Puestos Valorados'!$B$11:$BK$510,MATCH('Auxiliar General'!BV$4,'Lista Puestos Valorados'!$B$10:$BK$10,0),0)="","No relevante",VLOOKUP($B421,'Lista Puestos Valorados'!$B$11:$BK$510,MATCH('Auxiliar General'!BV$4,'Lista Puestos Valorados'!$B$10:$BK$10,0),0))</f>
        <v>No relevante</v>
      </c>
      <c r="CC421" s="26">
        <f>+HLOOKUP(CB421,Sistema_Puntos!$Q$5:$Y$43,'Auxiliar General'!BX$5,FALSE)</f>
        <v>0</v>
      </c>
      <c r="CD421" s="26" t="str">
        <f>+IF(VLOOKUP($B421,'Lista Puestos Valorados'!$B$11:$BK$510,MATCH('Auxiliar General'!BX$4,'Lista Puestos Valorados'!$B$10:$BK$10,0),0)="","No relevante",VLOOKUP($B421,'Lista Puestos Valorados'!$B$11:$BK$510,MATCH('Auxiliar General'!BX$4,'Lista Puestos Valorados'!$B$10:$BK$10,0),0))</f>
        <v>No relevante</v>
      </c>
      <c r="CE421" s="26">
        <f>+HLOOKUP(CD421,Sistema_Puntos!$Q$5:$Y$43,'Auxiliar General'!BZ$5,FALSE)</f>
        <v>0</v>
      </c>
      <c r="CF421" s="26" t="str">
        <f>+IF(VLOOKUP($B421,'Lista Puestos Valorados'!$B$11:$BK$510,MATCH('Auxiliar General'!BZ$4,'Lista Puestos Valorados'!$B$10:$BK$10,0),0)="","No relevante",VLOOKUP($B421,'Lista Puestos Valorados'!$B$11:$BK$510,MATCH('Auxiliar General'!BZ$4,'Lista Puestos Valorados'!$B$10:$BK$10,0),0))</f>
        <v>No relevante</v>
      </c>
      <c r="CG421" s="26">
        <f>+HLOOKUP(CF421,Sistema_Puntos!$Q$5:$Y$43,'Auxiliar General'!CB$5,FALSE)</f>
        <v>0</v>
      </c>
      <c r="CH421" s="29"/>
      <c r="CI421" s="29"/>
    </row>
    <row r="422" spans="2:87" ht="17.55" customHeight="1">
      <c r="B422" s="26">
        <f>+'Listado de Puestos'!B422</f>
        <v>412</v>
      </c>
      <c r="C422" s="26" t="str">
        <f>+IF('Lista Puestos Valorados'!C422="","",'Lista Puestos Valorados'!C422)</f>
        <v/>
      </c>
      <c r="D422" s="26" t="str">
        <f>+IF('Lista Puestos Valorados'!D422="","",'Lista Puestos Valorados'!D422)</f>
        <v/>
      </c>
      <c r="E422" s="26" t="str">
        <f>+IF('Lista Puestos Valorados'!E422="","",'Lista Puestos Valorados'!E422)</f>
        <v/>
      </c>
      <c r="F422" s="26" t="str">
        <f>+IF('Lista Puestos Valorados'!F422="","",'Lista Puestos Valorados'!F422)</f>
        <v/>
      </c>
      <c r="G422" s="26" t="str">
        <f>+IF('Lista Puestos Valorados'!G422="","",'Lista Puestos Valorados'!G422)</f>
        <v/>
      </c>
      <c r="H422" s="26" t="str">
        <f>+IF('Lista Puestos Valorados'!H422="","",'Lista Puestos Valorados'!H422)</f>
        <v/>
      </c>
      <c r="I422" s="26" t="str">
        <f>+IF('Lista Puestos Valorados'!I422="","",'Lista Puestos Valorados'!I422)</f>
        <v/>
      </c>
      <c r="J422" s="118" t="e">
        <f t="array" ref="J422">+IF(L422="","",_xlfn.IFS(L422&lt;='Cortes de Agrupacion'!$F$15,'Cortes de Agrupacion'!$E$15,'Resultados General'!L422&lt;='Cortes de Agrupacion'!$F$14,'Cortes de Agrupacion'!$E$14,'Resultados General'!L422&lt;='Cortes de Agrupacion'!$F$13,'Cortes de Agrupacion'!$E$13,L422&lt;='Cortes de Agrupacion'!$F$12,'Cortes de Agrupacion'!$E$12,'Resultados General'!L422&lt;='Cortes de Agrupacion'!$F$11,'Cortes de Agrupacion'!$E$11,'Resultados General'!L422&lt;='Cortes de Agrupacion'!$F$10,'Cortes de Agrupacion'!$E$10,'Resultados General'!L422&lt;='Cortes de Agrupacion'!$F$9,'Cortes de Agrupacion'!$E$9,'Resultados General'!L422&lt;='Cortes de Agrupacion'!$F$8,'Cortes de Agrupacion'!$E$8,'Resultados General'!L422&lt;='Cortes de Agrupacion'!$F$7,'Cortes de Agrupacion'!$E$7,'Resultados General'!L422&lt;='Cortes de Agrupacion'!$F$6,'Cortes de Agrupacion'!$E$6))</f>
        <v>#VALUE!</v>
      </c>
      <c r="K422" s="118" t="str">
        <f t="shared" si="12"/>
        <v/>
      </c>
      <c r="L422" s="124" t="e">
        <f>#VALUE!</f>
        <v>#VALUE!</v>
      </c>
      <c r="M422" s="26" t="e">
        <f ca="1">+_xlfn.IFNA(VLOOKUP(C422,'Distribución de puestos'!$B$8:$I$507,8,0),"")</f>
        <v>#NAME?</v>
      </c>
      <c r="N422" s="26" t="str">
        <f>+IF(VLOOKUP($B422,'Lista Puestos Valorados'!$B$11:$BK$510,MATCH('Auxiliar General'!H$4,'Lista Puestos Valorados'!$B$10:$BK$10,0),0)="","No relevante",VLOOKUP($B422,'Lista Puestos Valorados'!$B$11:$BK$510,MATCH('Auxiliar General'!H$4,'Lista Puestos Valorados'!$B$10:$BK$10,0),0))</f>
        <v>No relevante</v>
      </c>
      <c r="O422" s="26">
        <f>+HLOOKUP(N422,Sistema_Puntos!$Q$5:$Y$43,'Auxiliar General'!J$5,FALSE)</f>
        <v>0</v>
      </c>
      <c r="P422" s="26" t="str">
        <f>+IF(VLOOKUP($B422,'Lista Puestos Valorados'!$B$11:$BK$510,MATCH('Auxiliar General'!J$4,'Lista Puestos Valorados'!$B$10:$BK$10,0),0)="","No relevante",VLOOKUP($B422,'Lista Puestos Valorados'!$B$11:$BK$510,MATCH('Auxiliar General'!J$4,'Lista Puestos Valorados'!$B$10:$BK$10,0),0))</f>
        <v>No relevante</v>
      </c>
      <c r="Q422" s="26">
        <f>+HLOOKUP(P422,Sistema_Puntos!$Q$5:$Y$43,'Auxiliar General'!L$5,FALSE)</f>
        <v>0</v>
      </c>
      <c r="R422" s="26" t="str">
        <f>+IF(VLOOKUP($B422,'Lista Puestos Valorados'!$B$11:$BK$510,MATCH('Auxiliar General'!L$4,'Lista Puestos Valorados'!$B$10:$BK$10,0),0)="","No relevante",VLOOKUP($B422,'Lista Puestos Valorados'!$B$11:$BK$510,MATCH('Auxiliar General'!L$4,'Lista Puestos Valorados'!$B$10:$BK$10,0),0))</f>
        <v>No relevante</v>
      </c>
      <c r="S422" s="26">
        <f>+HLOOKUP(R422,Sistema_Puntos!$Q$5:$Y$43,'Auxiliar General'!N$5,FALSE)</f>
        <v>0</v>
      </c>
      <c r="T422" s="26" t="str">
        <f>+IF(VLOOKUP($B422,'Lista Puestos Valorados'!$B$11:$BK$510,MATCH('Auxiliar General'!N$4,'Lista Puestos Valorados'!$B$10:$BK$10,0),0)="","No relevante",VLOOKUP($B422,'Lista Puestos Valorados'!$B$11:$BK$510,MATCH('Auxiliar General'!N$4,'Lista Puestos Valorados'!$B$10:$BK$10,0),0))</f>
        <v>No relevante</v>
      </c>
      <c r="U422" s="26">
        <f>+HLOOKUP(T422,Sistema_Puntos!$Q$5:$Y$43,'Auxiliar General'!P$5,FALSE)</f>
        <v>0</v>
      </c>
      <c r="V422" s="26" t="str">
        <f>+IF(VLOOKUP($B422,'Lista Puestos Valorados'!$B$11:$BK$510,MATCH('Auxiliar General'!P$4,'Lista Puestos Valorados'!$B$10:$BK$10,0),0)="","No relevante",VLOOKUP($B422,'Lista Puestos Valorados'!$B$11:$BK$510,MATCH('Auxiliar General'!P$4,'Lista Puestos Valorados'!$B$10:$BK$10,0),0))</f>
        <v>No relevante</v>
      </c>
      <c r="W422" s="26">
        <f>+HLOOKUP(V422,Sistema_Puntos!$Q$5:$Y$43,'Auxiliar General'!R$5,FALSE)</f>
        <v>0</v>
      </c>
      <c r="X422" s="26" t="str">
        <f>+IF(VLOOKUP($B422,'Lista Puestos Valorados'!$B$11:$BK$510,MATCH('Auxiliar General'!R$4,'Lista Puestos Valorados'!$B$10:$BK$10,0),0)="","No relevante",VLOOKUP($B422,'Lista Puestos Valorados'!$B$11:$BK$510,MATCH('Auxiliar General'!R$4,'Lista Puestos Valorados'!$B$10:$BK$10,0),0))</f>
        <v>No relevante</v>
      </c>
      <c r="Y422" s="26">
        <f>+HLOOKUP(X422,Sistema_Puntos!$Q$5:$Y$43,'Auxiliar General'!T$5,FALSE)</f>
        <v>0</v>
      </c>
      <c r="Z422" s="26" t="str">
        <f>+IF(VLOOKUP($B422,'Lista Puestos Valorados'!$B$11:$BK$510,MATCH('Auxiliar General'!T$4,'Lista Puestos Valorados'!$B$10:$BK$10,0),0)="","No relevante",VLOOKUP($B422,'Lista Puestos Valorados'!$B$11:$BK$510,MATCH('Auxiliar General'!T$4,'Lista Puestos Valorados'!$B$10:$BK$10,0),0))</f>
        <v>No relevante</v>
      </c>
      <c r="AA422" s="26">
        <f>+HLOOKUP(Z422,Sistema_Puntos!$Q$5:$Y$43,'Auxiliar General'!V$5,FALSE)</f>
        <v>0</v>
      </c>
      <c r="AB422" s="26" t="str">
        <f>+IF(VLOOKUP($B422,'Lista Puestos Valorados'!$B$11:$BK$510,MATCH('Auxiliar General'!V$4,'Lista Puestos Valorados'!$B$10:$BK$10,0),0)="","No relevante",VLOOKUP($B422,'Lista Puestos Valorados'!$B$11:$BK$510,MATCH('Auxiliar General'!V$4,'Lista Puestos Valorados'!$B$10:$BK$10,0),0))</f>
        <v>No relevante</v>
      </c>
      <c r="AC422" s="26">
        <f>+HLOOKUP(AB422,Sistema_Puntos!$Q$5:$Y$43,'Auxiliar General'!X$5,FALSE)</f>
        <v>0</v>
      </c>
      <c r="AD422" s="26" t="str">
        <f>+IF(VLOOKUP($B422,'Lista Puestos Valorados'!$B$11:$BK$510,MATCH('Auxiliar General'!X$4,'Lista Puestos Valorados'!$B$10:$BK$10,0),0)="","No relevante",VLOOKUP($B422,'Lista Puestos Valorados'!$B$11:$BK$510,MATCH('Auxiliar General'!X$4,'Lista Puestos Valorados'!$B$10:$BK$10,0),0))</f>
        <v>No relevante</v>
      </c>
      <c r="AE422" s="26">
        <f>+HLOOKUP(AD422,Sistema_Puntos!$Q$5:$Y$43,'Auxiliar General'!Z$5,FALSE)</f>
        <v>0</v>
      </c>
      <c r="AF422" s="26" t="str">
        <f>+IF(VLOOKUP($B422,'Lista Puestos Valorados'!$B$11:$BK$510,MATCH('Auxiliar General'!Z$4,'Lista Puestos Valorados'!$B$10:$BK$10,0),0)="","No relevante",VLOOKUP($B422,'Lista Puestos Valorados'!$B$11:$BK$510,MATCH('Auxiliar General'!Z$4,'Lista Puestos Valorados'!$B$10:$BK$10,0),0))</f>
        <v>No relevante</v>
      </c>
      <c r="AG422" s="26">
        <f>+HLOOKUP(AF422,Sistema_Puntos!$Q$5:$Y$43,'Auxiliar General'!AB$5,FALSE)</f>
        <v>0</v>
      </c>
      <c r="AH422" s="26" t="str">
        <f>+IF(VLOOKUP($B422,'Lista Puestos Valorados'!$B$11:$BK$510,MATCH('Auxiliar General'!AB$4,'Lista Puestos Valorados'!$B$10:$BK$10,0),0)="","No relevante",VLOOKUP($B422,'Lista Puestos Valorados'!$B$11:$BK$510,MATCH('Auxiliar General'!AB$4,'Lista Puestos Valorados'!$B$10:$BK$10,0),0))</f>
        <v>No relevante</v>
      </c>
      <c r="AI422" s="26">
        <f>+HLOOKUP(AH422,Sistema_Puntos!$Q$5:$Y$43,'Auxiliar General'!AD$5,FALSE)</f>
        <v>0</v>
      </c>
      <c r="AJ422" s="26" t="str">
        <f>+IF(VLOOKUP($B422,'Lista Puestos Valorados'!$B$11:$BK$510,MATCH('Auxiliar General'!AD$4,'Lista Puestos Valorados'!$B$10:$BK$10,0),0)="","No relevante",VLOOKUP($B422,'Lista Puestos Valorados'!$B$11:$BK$510,MATCH('Auxiliar General'!AD$4,'Lista Puestos Valorados'!$B$10:$BK$10,0),0))</f>
        <v>No relevante</v>
      </c>
      <c r="AK422" s="26">
        <f>+HLOOKUP(AJ422,Sistema_Puntos!$Q$5:$Y$43,'Auxiliar General'!AF$5,FALSE)</f>
        <v>0</v>
      </c>
      <c r="AL422" s="26" t="str">
        <f>+IF(VLOOKUP($B422,'Lista Puestos Valorados'!$B$11:$BK$510,MATCH('Auxiliar General'!AF$4,'Lista Puestos Valorados'!$B$10:$BK$10,0),0)="","No relevante",VLOOKUP($B422,'Lista Puestos Valorados'!$B$11:$BK$510,MATCH('Auxiliar General'!AF$4,'Lista Puestos Valorados'!$B$10:$BK$10,0),0))</f>
        <v>No relevante</v>
      </c>
      <c r="AM422" s="26">
        <f>+HLOOKUP(AL422,Sistema_Puntos!$Q$5:$Y$43,'Auxiliar General'!AH$5,FALSE)</f>
        <v>0</v>
      </c>
      <c r="AN422" s="26" t="str">
        <f>+IF(VLOOKUP($B422,'Lista Puestos Valorados'!$B$11:$BK$510,MATCH('Auxiliar General'!AH$4,'Lista Puestos Valorados'!$B$10:$BK$10,0),0)="","No relevante",VLOOKUP($B422,'Lista Puestos Valorados'!$B$11:$BK$510,MATCH('Auxiliar General'!AH$4,'Lista Puestos Valorados'!$B$10:$BK$10,0),0))</f>
        <v>No relevante</v>
      </c>
      <c r="AO422" s="26">
        <f>+HLOOKUP(AN422,Sistema_Puntos!$Q$5:$Y$43,'Auxiliar General'!AJ$5,FALSE)</f>
        <v>0</v>
      </c>
      <c r="AP422" s="26" t="str">
        <f>+IF(VLOOKUP($B422,'Lista Puestos Valorados'!$B$11:$BK$510,MATCH('Auxiliar General'!AJ$4,'Lista Puestos Valorados'!$B$10:$BK$10,0),0)="","No relevante",VLOOKUP($B422,'Lista Puestos Valorados'!$B$11:$BK$510,MATCH('Auxiliar General'!AJ$4,'Lista Puestos Valorados'!$B$10:$BK$10,0),0))</f>
        <v>No relevante</v>
      </c>
      <c r="AQ422" s="26">
        <f>+HLOOKUP(AP422,Sistema_Puntos!$Q$5:$Y$43,'Auxiliar General'!AL$5,FALSE)</f>
        <v>0</v>
      </c>
      <c r="AR422" s="26" t="str">
        <f>+IF(VLOOKUP($B422,'Lista Puestos Valorados'!$B$11:$BK$510,MATCH('Auxiliar General'!AL$4,'Lista Puestos Valorados'!$B$10:$BK$10,0),0)="","No relevante",VLOOKUP($B422,'Lista Puestos Valorados'!$B$11:$BK$510,MATCH('Auxiliar General'!AL$4,'Lista Puestos Valorados'!$B$10:$BK$10,0),0))</f>
        <v>No relevante</v>
      </c>
      <c r="AS422" s="26">
        <f>+HLOOKUP(AR422,Sistema_Puntos!$Q$5:$Y$43,'Auxiliar General'!AN$5,FALSE)</f>
        <v>0</v>
      </c>
      <c r="AT422" s="26" t="str">
        <f>+IF(VLOOKUP($B422,'Lista Puestos Valorados'!$B$11:$BK$510,MATCH('Auxiliar General'!AN$4,'Lista Puestos Valorados'!$B$10:$BK$10,0),0)="","No relevante",VLOOKUP($B422,'Lista Puestos Valorados'!$B$11:$BK$510,MATCH('Auxiliar General'!AN$4,'Lista Puestos Valorados'!$B$10:$BK$10,0),0))</f>
        <v>No relevante</v>
      </c>
      <c r="AU422" s="26">
        <f>+HLOOKUP(AT422,Sistema_Puntos!$Q$5:$Y$43,'Auxiliar General'!AP$5,FALSE)</f>
        <v>0</v>
      </c>
      <c r="AV422" s="26" t="str">
        <f>+IF(VLOOKUP($B422,'Lista Puestos Valorados'!$B$11:$BK$510,MATCH('Auxiliar General'!AP$4,'Lista Puestos Valorados'!$B$10:$BK$10,0),0)="","No relevante",VLOOKUP($B422,'Lista Puestos Valorados'!$B$11:$BK$510,MATCH('Auxiliar General'!AP$4,'Lista Puestos Valorados'!$B$10:$BK$10,0),0))</f>
        <v>No relevante</v>
      </c>
      <c r="AW422" s="26">
        <f>+HLOOKUP(AV422,Sistema_Puntos!$Q$5:$Y$43,'Auxiliar General'!AR$5,FALSE)</f>
        <v>0</v>
      </c>
      <c r="AX422" s="26" t="str">
        <f>+IF(VLOOKUP($B422,'Lista Puestos Valorados'!$B$11:$BK$510,MATCH('Auxiliar General'!AR$4,'Lista Puestos Valorados'!$B$10:$BK$10,0),0)="","No relevante",VLOOKUP($B422,'Lista Puestos Valorados'!$B$11:$BK$510,MATCH('Auxiliar General'!AR$4,'Lista Puestos Valorados'!$B$10:$BK$10,0),0))</f>
        <v>No relevante</v>
      </c>
      <c r="AY422" s="26">
        <f>+HLOOKUP(AX422,Sistema_Puntos!$Q$5:$Y$43,'Auxiliar General'!AT$5,FALSE)</f>
        <v>0</v>
      </c>
      <c r="AZ422" s="26" t="str">
        <f>+IF(VLOOKUP($B422,'Lista Puestos Valorados'!$B$11:$BK$510,MATCH('Auxiliar General'!AT$4,'Lista Puestos Valorados'!$B$10:$BK$10,0),0)="","No relevante",VLOOKUP($B422,'Lista Puestos Valorados'!$B$11:$BK$510,MATCH('Auxiliar General'!AT$4,'Lista Puestos Valorados'!$B$10:$BK$10,0),0))</f>
        <v>No relevante</v>
      </c>
      <c r="BA422" s="26">
        <f>+HLOOKUP(AZ422,Sistema_Puntos!$Q$5:$Y$43,'Auxiliar General'!AV$5,FALSE)</f>
        <v>0</v>
      </c>
      <c r="BB422" s="26" t="str">
        <f>+IF(VLOOKUP($B422,'Lista Puestos Valorados'!$B$11:$BK$510,MATCH('Auxiliar General'!AV$4,'Lista Puestos Valorados'!$B$10:$BK$10,0),0)="","No relevante",VLOOKUP($B422,'Lista Puestos Valorados'!$B$11:$BK$510,MATCH('Auxiliar General'!AV$4,'Lista Puestos Valorados'!$B$10:$BK$10,0),0))</f>
        <v>No relevante</v>
      </c>
      <c r="BC422" s="26">
        <f>+HLOOKUP(BB422,Sistema_Puntos!$Q$5:$Y$43,'Auxiliar General'!AX$5,FALSE)</f>
        <v>0</v>
      </c>
      <c r="BD422" s="26" t="str">
        <f>+IF(VLOOKUP($B422,'Lista Puestos Valorados'!$B$11:$BK$510,MATCH('Auxiliar General'!AX$4,'Lista Puestos Valorados'!$B$10:$BK$10,0),0)="","No relevante",VLOOKUP($B422,'Lista Puestos Valorados'!$B$11:$BK$510,MATCH('Auxiliar General'!AX$4,'Lista Puestos Valorados'!$B$10:$BK$10,0),0))</f>
        <v>No relevante</v>
      </c>
      <c r="BE422" s="26">
        <f>+HLOOKUP(BD422,Sistema_Puntos!$Q$5:$Y$43,'Auxiliar General'!AZ$5,FALSE)</f>
        <v>0</v>
      </c>
      <c r="BF422" s="26" t="str">
        <f>+IF(VLOOKUP($B422,'Lista Puestos Valorados'!$B$11:$BK$510,MATCH('Auxiliar General'!AZ$4,'Lista Puestos Valorados'!$B$10:$BK$10,0),0)="","No relevante",VLOOKUP($B422,'Lista Puestos Valorados'!$B$11:$BK$510,MATCH('Auxiliar General'!AZ$4,'Lista Puestos Valorados'!$B$10:$BK$10,0),0))</f>
        <v>No relevante</v>
      </c>
      <c r="BG422" s="26">
        <f>+HLOOKUP(BF422,Sistema_Puntos!$Q$5:$Y$43,'Auxiliar General'!BB$5,FALSE)</f>
        <v>0</v>
      </c>
      <c r="BH422" s="26" t="str">
        <f>+IF(VLOOKUP($B422,'Lista Puestos Valorados'!$B$11:$BK$510,MATCH('Auxiliar General'!BB$4,'Lista Puestos Valorados'!$B$10:$BK$10,0),0)="","No relevante",VLOOKUP($B422,'Lista Puestos Valorados'!$B$11:$BK$510,MATCH('Auxiliar General'!BB$4,'Lista Puestos Valorados'!$B$10:$BK$10,0),0))</f>
        <v>No relevante</v>
      </c>
      <c r="BI422" s="26">
        <f>+HLOOKUP(BH422,Sistema_Puntos!$Q$5:$Y$43,'Auxiliar General'!BD$5,FALSE)</f>
        <v>0</v>
      </c>
      <c r="BJ422" s="26" t="str">
        <f>+IF(VLOOKUP($B422,'Lista Puestos Valorados'!$B$11:$BK$510,MATCH('Auxiliar General'!BD$4,'Lista Puestos Valorados'!$B$10:$BK$10,0),0)="","No relevante",VLOOKUP($B422,'Lista Puestos Valorados'!$B$11:$BK$510,MATCH('Auxiliar General'!BD$4,'Lista Puestos Valorados'!$B$10:$BK$10,0),0))</f>
        <v>No relevante</v>
      </c>
      <c r="BK422" s="26">
        <f>+HLOOKUP(BJ422,Sistema_Puntos!$Q$5:$Y$43,'Auxiliar General'!BF$5,FALSE)</f>
        <v>0</v>
      </c>
      <c r="BL422" s="26" t="str">
        <f>+IF(VLOOKUP($B422,'Lista Puestos Valorados'!$B$11:$BK$510,MATCH('Auxiliar General'!BF$4,'Lista Puestos Valorados'!$B$10:$BK$10,0),0)="","No relevante",VLOOKUP($B422,'Lista Puestos Valorados'!$B$11:$BK$510,MATCH('Auxiliar General'!BF$4,'Lista Puestos Valorados'!$B$10:$BK$10,0),0))</f>
        <v>No relevante</v>
      </c>
      <c r="BM422" s="26">
        <f>+HLOOKUP(BL422,Sistema_Puntos!$Q$5:$Y$43,'Auxiliar General'!BH$5,FALSE)</f>
        <v>0</v>
      </c>
      <c r="BN422" s="26" t="str">
        <f>+IF(VLOOKUP($B422,'Lista Puestos Valorados'!$B$11:$BK$510,MATCH('Auxiliar General'!BH$4,'Lista Puestos Valorados'!$B$10:$BK$10,0),0)="","No relevante",VLOOKUP($B422,'Lista Puestos Valorados'!$B$11:$BK$510,MATCH('Auxiliar General'!BH$4,'Lista Puestos Valorados'!$B$10:$BK$10,0),0))</f>
        <v>No relevante</v>
      </c>
      <c r="BO422" s="26">
        <f>+HLOOKUP(BN422,Sistema_Puntos!$Q$5:$Y$43,'Auxiliar General'!BJ$5,FALSE)</f>
        <v>0</v>
      </c>
      <c r="BP422" s="26" t="str">
        <f>+IF(VLOOKUP($B422,'Lista Puestos Valorados'!$B$11:$BK$510,MATCH('Auxiliar General'!BJ$4,'Lista Puestos Valorados'!$B$10:$BK$10,0),0)="","No relevante",VLOOKUP($B422,'Lista Puestos Valorados'!$B$11:$BK$510,MATCH('Auxiliar General'!BJ$4,'Lista Puestos Valorados'!$B$10:$BK$10,0),0))</f>
        <v>No relevante</v>
      </c>
      <c r="BQ422" s="26">
        <f>+HLOOKUP(BP422,Sistema_Puntos!$Q$5:$Y$43,'Auxiliar General'!BL$5,FALSE)</f>
        <v>0</v>
      </c>
      <c r="BR422" s="26" t="str">
        <f>+IF(VLOOKUP($B422,'Lista Puestos Valorados'!$B$11:$BK$510,MATCH('Auxiliar General'!BL$4,'Lista Puestos Valorados'!$B$10:$BK$10,0),0)="","No relevante",VLOOKUP($B422,'Lista Puestos Valorados'!$B$11:$BK$510,MATCH('Auxiliar General'!BL$4,'Lista Puestos Valorados'!$B$10:$BK$10,0),0))</f>
        <v>No relevante</v>
      </c>
      <c r="BS422" s="26">
        <f>+HLOOKUP(BR422,Sistema_Puntos!$Q$5:$Y$43,'Auxiliar General'!BN$5,FALSE)</f>
        <v>0</v>
      </c>
      <c r="BT422" s="26" t="str">
        <f>+IF(VLOOKUP($B422,'Lista Puestos Valorados'!$B$11:$BK$510,MATCH('Auxiliar General'!BN$4,'Lista Puestos Valorados'!$B$10:$BK$10,0),0)="","No relevante",VLOOKUP($B422,'Lista Puestos Valorados'!$B$11:$BK$510,MATCH('Auxiliar General'!BN$4,'Lista Puestos Valorados'!$B$10:$BK$10,0),0))</f>
        <v>No relevante</v>
      </c>
      <c r="BU422" s="26">
        <f>+HLOOKUP(BT422,Sistema_Puntos!$Q$5:$Y$43,'Auxiliar General'!BP$5,FALSE)</f>
        <v>0</v>
      </c>
      <c r="BV422" s="26" t="str">
        <f>+IF(VLOOKUP($B422,'Lista Puestos Valorados'!$B$11:$BK$510,MATCH('Auxiliar General'!BP$4,'Lista Puestos Valorados'!$B$10:$BK$10,0),0)="","No relevante",VLOOKUP($B422,'Lista Puestos Valorados'!$B$11:$BK$510,MATCH('Auxiliar General'!BP$4,'Lista Puestos Valorados'!$B$10:$BK$10,0),0))</f>
        <v>No relevante</v>
      </c>
      <c r="BW422" s="26">
        <f>+HLOOKUP(BV422,Sistema_Puntos!$Q$5:$Y$43,'Auxiliar General'!BR$5,FALSE)</f>
        <v>0</v>
      </c>
      <c r="BX422" s="26" t="str">
        <f>+IF(VLOOKUP($B422,'Lista Puestos Valorados'!$B$11:$BK$510,MATCH('Auxiliar General'!BR$4,'Lista Puestos Valorados'!$B$10:$BK$10,0),0)="","No relevante",VLOOKUP($B422,'Lista Puestos Valorados'!$B$11:$BK$510,MATCH('Auxiliar General'!BR$4,'Lista Puestos Valorados'!$B$10:$BK$10,0),0))</f>
        <v>No relevante</v>
      </c>
      <c r="BY422" s="26">
        <f>+HLOOKUP(BX422,Sistema_Puntos!$Q$5:$Y$43,'Auxiliar General'!BT$5,FALSE)</f>
        <v>0</v>
      </c>
      <c r="BZ422" s="26" t="str">
        <f>+IF(VLOOKUP($B422,'Lista Puestos Valorados'!$B$11:$BK$510,MATCH('Auxiliar General'!BT$4,'Lista Puestos Valorados'!$B$10:$BK$10,0),0)="","No relevante",VLOOKUP($B422,'Lista Puestos Valorados'!$B$11:$BK$510,MATCH('Auxiliar General'!BT$4,'Lista Puestos Valorados'!$B$10:$BK$10,0),0))</f>
        <v>No relevante</v>
      </c>
      <c r="CA422" s="26">
        <f>+HLOOKUP(BZ422,Sistema_Puntos!$Q$5:$Y$43,'Auxiliar General'!BV$5,FALSE)</f>
        <v>0</v>
      </c>
      <c r="CB422" s="26" t="str">
        <f>+IF(VLOOKUP($B422,'Lista Puestos Valorados'!$B$11:$BK$510,MATCH('Auxiliar General'!BV$4,'Lista Puestos Valorados'!$B$10:$BK$10,0),0)="","No relevante",VLOOKUP($B422,'Lista Puestos Valorados'!$B$11:$BK$510,MATCH('Auxiliar General'!BV$4,'Lista Puestos Valorados'!$B$10:$BK$10,0),0))</f>
        <v>No relevante</v>
      </c>
      <c r="CC422" s="26">
        <f>+HLOOKUP(CB422,Sistema_Puntos!$Q$5:$Y$43,'Auxiliar General'!BX$5,FALSE)</f>
        <v>0</v>
      </c>
      <c r="CD422" s="26" t="str">
        <f>+IF(VLOOKUP($B422,'Lista Puestos Valorados'!$B$11:$BK$510,MATCH('Auxiliar General'!BX$4,'Lista Puestos Valorados'!$B$10:$BK$10,0),0)="","No relevante",VLOOKUP($B422,'Lista Puestos Valorados'!$B$11:$BK$510,MATCH('Auxiliar General'!BX$4,'Lista Puestos Valorados'!$B$10:$BK$10,0),0))</f>
        <v>No relevante</v>
      </c>
      <c r="CE422" s="26">
        <f>+HLOOKUP(CD422,Sistema_Puntos!$Q$5:$Y$43,'Auxiliar General'!BZ$5,FALSE)</f>
        <v>0</v>
      </c>
      <c r="CF422" s="26" t="str">
        <f>+IF(VLOOKUP($B422,'Lista Puestos Valorados'!$B$11:$BK$510,MATCH('Auxiliar General'!BZ$4,'Lista Puestos Valorados'!$B$10:$BK$10,0),0)="","No relevante",VLOOKUP($B422,'Lista Puestos Valorados'!$B$11:$BK$510,MATCH('Auxiliar General'!BZ$4,'Lista Puestos Valorados'!$B$10:$BK$10,0),0))</f>
        <v>No relevante</v>
      </c>
      <c r="CG422" s="26">
        <f>+HLOOKUP(CF422,Sistema_Puntos!$Q$5:$Y$43,'Auxiliar General'!CB$5,FALSE)</f>
        <v>0</v>
      </c>
      <c r="CH422" s="29"/>
      <c r="CI422" s="29"/>
    </row>
    <row r="423" spans="2:87" ht="17.55" customHeight="1">
      <c r="B423" s="26">
        <f>+'Listado de Puestos'!B423</f>
        <v>413</v>
      </c>
      <c r="C423" s="26" t="str">
        <f>+IF('Lista Puestos Valorados'!C423="","",'Lista Puestos Valorados'!C423)</f>
        <v/>
      </c>
      <c r="D423" s="26" t="str">
        <f>+IF('Lista Puestos Valorados'!D423="","",'Lista Puestos Valorados'!D423)</f>
        <v/>
      </c>
      <c r="E423" s="26" t="str">
        <f>+IF('Lista Puestos Valorados'!E423="","",'Lista Puestos Valorados'!E423)</f>
        <v/>
      </c>
      <c r="F423" s="26" t="str">
        <f>+IF('Lista Puestos Valorados'!F423="","",'Lista Puestos Valorados'!F423)</f>
        <v/>
      </c>
      <c r="G423" s="26" t="str">
        <f>+IF('Lista Puestos Valorados'!G423="","",'Lista Puestos Valorados'!G423)</f>
        <v/>
      </c>
      <c r="H423" s="26" t="str">
        <f>+IF('Lista Puestos Valorados'!H423="","",'Lista Puestos Valorados'!H423)</f>
        <v/>
      </c>
      <c r="I423" s="26" t="str">
        <f>+IF('Lista Puestos Valorados'!I423="","",'Lista Puestos Valorados'!I423)</f>
        <v/>
      </c>
      <c r="J423" s="118" t="e">
        <f t="array" ref="J423">+IF(L423="","",_xlfn.IFS(L423&lt;='Cortes de Agrupacion'!$F$15,'Cortes de Agrupacion'!$E$15,'Resultados General'!L423&lt;='Cortes de Agrupacion'!$F$14,'Cortes de Agrupacion'!$E$14,'Resultados General'!L423&lt;='Cortes de Agrupacion'!$F$13,'Cortes de Agrupacion'!$E$13,L423&lt;='Cortes de Agrupacion'!$F$12,'Cortes de Agrupacion'!$E$12,'Resultados General'!L423&lt;='Cortes de Agrupacion'!$F$11,'Cortes de Agrupacion'!$E$11,'Resultados General'!L423&lt;='Cortes de Agrupacion'!$F$10,'Cortes de Agrupacion'!$E$10,'Resultados General'!L423&lt;='Cortes de Agrupacion'!$F$9,'Cortes de Agrupacion'!$E$9,'Resultados General'!L423&lt;='Cortes de Agrupacion'!$F$8,'Cortes de Agrupacion'!$E$8,'Resultados General'!L423&lt;='Cortes de Agrupacion'!$F$7,'Cortes de Agrupacion'!$E$7,'Resultados General'!L423&lt;='Cortes de Agrupacion'!$F$6,'Cortes de Agrupacion'!$E$6))</f>
        <v>#VALUE!</v>
      </c>
      <c r="K423" s="118" t="str">
        <f t="shared" si="12"/>
        <v/>
      </c>
      <c r="L423" s="124" t="e">
        <f>#VALUE!</f>
        <v>#VALUE!</v>
      </c>
      <c r="M423" s="26" t="e">
        <f ca="1">+_xlfn.IFNA(VLOOKUP(C423,'Distribución de puestos'!$B$8:$I$507,8,0),"")</f>
        <v>#NAME?</v>
      </c>
      <c r="N423" s="26" t="str">
        <f>+IF(VLOOKUP($B423,'Lista Puestos Valorados'!$B$11:$BK$510,MATCH('Auxiliar General'!H$4,'Lista Puestos Valorados'!$B$10:$BK$10,0),0)="","No relevante",VLOOKUP($B423,'Lista Puestos Valorados'!$B$11:$BK$510,MATCH('Auxiliar General'!H$4,'Lista Puestos Valorados'!$B$10:$BK$10,0),0))</f>
        <v>No relevante</v>
      </c>
      <c r="O423" s="26">
        <f>+HLOOKUP(N423,Sistema_Puntos!$Q$5:$Y$43,'Auxiliar General'!J$5,FALSE)</f>
        <v>0</v>
      </c>
      <c r="P423" s="26" t="str">
        <f>+IF(VLOOKUP($B423,'Lista Puestos Valorados'!$B$11:$BK$510,MATCH('Auxiliar General'!J$4,'Lista Puestos Valorados'!$B$10:$BK$10,0),0)="","No relevante",VLOOKUP($B423,'Lista Puestos Valorados'!$B$11:$BK$510,MATCH('Auxiliar General'!J$4,'Lista Puestos Valorados'!$B$10:$BK$10,0),0))</f>
        <v>No relevante</v>
      </c>
      <c r="Q423" s="26">
        <f>+HLOOKUP(P423,Sistema_Puntos!$Q$5:$Y$43,'Auxiliar General'!L$5,FALSE)</f>
        <v>0</v>
      </c>
      <c r="R423" s="26" t="str">
        <f>+IF(VLOOKUP($B423,'Lista Puestos Valorados'!$B$11:$BK$510,MATCH('Auxiliar General'!L$4,'Lista Puestos Valorados'!$B$10:$BK$10,0),0)="","No relevante",VLOOKUP($B423,'Lista Puestos Valorados'!$B$11:$BK$510,MATCH('Auxiliar General'!L$4,'Lista Puestos Valorados'!$B$10:$BK$10,0),0))</f>
        <v>No relevante</v>
      </c>
      <c r="S423" s="26">
        <f>+HLOOKUP(R423,Sistema_Puntos!$Q$5:$Y$43,'Auxiliar General'!N$5,FALSE)</f>
        <v>0</v>
      </c>
      <c r="T423" s="26" t="str">
        <f>+IF(VLOOKUP($B423,'Lista Puestos Valorados'!$B$11:$BK$510,MATCH('Auxiliar General'!N$4,'Lista Puestos Valorados'!$B$10:$BK$10,0),0)="","No relevante",VLOOKUP($B423,'Lista Puestos Valorados'!$B$11:$BK$510,MATCH('Auxiliar General'!N$4,'Lista Puestos Valorados'!$B$10:$BK$10,0),0))</f>
        <v>No relevante</v>
      </c>
      <c r="U423" s="26">
        <f>+HLOOKUP(T423,Sistema_Puntos!$Q$5:$Y$43,'Auxiliar General'!P$5,FALSE)</f>
        <v>0</v>
      </c>
      <c r="V423" s="26" t="str">
        <f>+IF(VLOOKUP($B423,'Lista Puestos Valorados'!$B$11:$BK$510,MATCH('Auxiliar General'!P$4,'Lista Puestos Valorados'!$B$10:$BK$10,0),0)="","No relevante",VLOOKUP($B423,'Lista Puestos Valorados'!$B$11:$BK$510,MATCH('Auxiliar General'!P$4,'Lista Puestos Valorados'!$B$10:$BK$10,0),0))</f>
        <v>No relevante</v>
      </c>
      <c r="W423" s="26">
        <f>+HLOOKUP(V423,Sistema_Puntos!$Q$5:$Y$43,'Auxiliar General'!R$5,FALSE)</f>
        <v>0</v>
      </c>
      <c r="X423" s="26" t="str">
        <f>+IF(VLOOKUP($B423,'Lista Puestos Valorados'!$B$11:$BK$510,MATCH('Auxiliar General'!R$4,'Lista Puestos Valorados'!$B$10:$BK$10,0),0)="","No relevante",VLOOKUP($B423,'Lista Puestos Valorados'!$B$11:$BK$510,MATCH('Auxiliar General'!R$4,'Lista Puestos Valorados'!$B$10:$BK$10,0),0))</f>
        <v>No relevante</v>
      </c>
      <c r="Y423" s="26">
        <f>+HLOOKUP(X423,Sistema_Puntos!$Q$5:$Y$43,'Auxiliar General'!T$5,FALSE)</f>
        <v>0</v>
      </c>
      <c r="Z423" s="26" t="str">
        <f>+IF(VLOOKUP($B423,'Lista Puestos Valorados'!$B$11:$BK$510,MATCH('Auxiliar General'!T$4,'Lista Puestos Valorados'!$B$10:$BK$10,0),0)="","No relevante",VLOOKUP($B423,'Lista Puestos Valorados'!$B$11:$BK$510,MATCH('Auxiliar General'!T$4,'Lista Puestos Valorados'!$B$10:$BK$10,0),0))</f>
        <v>No relevante</v>
      </c>
      <c r="AA423" s="26">
        <f>+HLOOKUP(Z423,Sistema_Puntos!$Q$5:$Y$43,'Auxiliar General'!V$5,FALSE)</f>
        <v>0</v>
      </c>
      <c r="AB423" s="26" t="str">
        <f>+IF(VLOOKUP($B423,'Lista Puestos Valorados'!$B$11:$BK$510,MATCH('Auxiliar General'!V$4,'Lista Puestos Valorados'!$B$10:$BK$10,0),0)="","No relevante",VLOOKUP($B423,'Lista Puestos Valorados'!$B$11:$BK$510,MATCH('Auxiliar General'!V$4,'Lista Puestos Valorados'!$B$10:$BK$10,0),0))</f>
        <v>No relevante</v>
      </c>
      <c r="AC423" s="26">
        <f>+HLOOKUP(AB423,Sistema_Puntos!$Q$5:$Y$43,'Auxiliar General'!X$5,FALSE)</f>
        <v>0</v>
      </c>
      <c r="AD423" s="26" t="str">
        <f>+IF(VLOOKUP($B423,'Lista Puestos Valorados'!$B$11:$BK$510,MATCH('Auxiliar General'!X$4,'Lista Puestos Valorados'!$B$10:$BK$10,0),0)="","No relevante",VLOOKUP($B423,'Lista Puestos Valorados'!$B$11:$BK$510,MATCH('Auxiliar General'!X$4,'Lista Puestos Valorados'!$B$10:$BK$10,0),0))</f>
        <v>No relevante</v>
      </c>
      <c r="AE423" s="26">
        <f>+HLOOKUP(AD423,Sistema_Puntos!$Q$5:$Y$43,'Auxiliar General'!Z$5,FALSE)</f>
        <v>0</v>
      </c>
      <c r="AF423" s="26" t="str">
        <f>+IF(VLOOKUP($B423,'Lista Puestos Valorados'!$B$11:$BK$510,MATCH('Auxiliar General'!Z$4,'Lista Puestos Valorados'!$B$10:$BK$10,0),0)="","No relevante",VLOOKUP($B423,'Lista Puestos Valorados'!$B$11:$BK$510,MATCH('Auxiliar General'!Z$4,'Lista Puestos Valorados'!$B$10:$BK$10,0),0))</f>
        <v>No relevante</v>
      </c>
      <c r="AG423" s="26">
        <f>+HLOOKUP(AF423,Sistema_Puntos!$Q$5:$Y$43,'Auxiliar General'!AB$5,FALSE)</f>
        <v>0</v>
      </c>
      <c r="AH423" s="26" t="str">
        <f>+IF(VLOOKUP($B423,'Lista Puestos Valorados'!$B$11:$BK$510,MATCH('Auxiliar General'!AB$4,'Lista Puestos Valorados'!$B$10:$BK$10,0),0)="","No relevante",VLOOKUP($B423,'Lista Puestos Valorados'!$B$11:$BK$510,MATCH('Auxiliar General'!AB$4,'Lista Puestos Valorados'!$B$10:$BK$10,0),0))</f>
        <v>No relevante</v>
      </c>
      <c r="AI423" s="26">
        <f>+HLOOKUP(AH423,Sistema_Puntos!$Q$5:$Y$43,'Auxiliar General'!AD$5,FALSE)</f>
        <v>0</v>
      </c>
      <c r="AJ423" s="26" t="str">
        <f>+IF(VLOOKUP($B423,'Lista Puestos Valorados'!$B$11:$BK$510,MATCH('Auxiliar General'!AD$4,'Lista Puestos Valorados'!$B$10:$BK$10,0),0)="","No relevante",VLOOKUP($B423,'Lista Puestos Valorados'!$B$11:$BK$510,MATCH('Auxiliar General'!AD$4,'Lista Puestos Valorados'!$B$10:$BK$10,0),0))</f>
        <v>No relevante</v>
      </c>
      <c r="AK423" s="26">
        <f>+HLOOKUP(AJ423,Sistema_Puntos!$Q$5:$Y$43,'Auxiliar General'!AF$5,FALSE)</f>
        <v>0</v>
      </c>
      <c r="AL423" s="26" t="str">
        <f>+IF(VLOOKUP($B423,'Lista Puestos Valorados'!$B$11:$BK$510,MATCH('Auxiliar General'!AF$4,'Lista Puestos Valorados'!$B$10:$BK$10,0),0)="","No relevante",VLOOKUP($B423,'Lista Puestos Valorados'!$B$11:$BK$510,MATCH('Auxiliar General'!AF$4,'Lista Puestos Valorados'!$B$10:$BK$10,0),0))</f>
        <v>No relevante</v>
      </c>
      <c r="AM423" s="26">
        <f>+HLOOKUP(AL423,Sistema_Puntos!$Q$5:$Y$43,'Auxiliar General'!AH$5,FALSE)</f>
        <v>0</v>
      </c>
      <c r="AN423" s="26" t="str">
        <f>+IF(VLOOKUP($B423,'Lista Puestos Valorados'!$B$11:$BK$510,MATCH('Auxiliar General'!AH$4,'Lista Puestos Valorados'!$B$10:$BK$10,0),0)="","No relevante",VLOOKUP($B423,'Lista Puestos Valorados'!$B$11:$BK$510,MATCH('Auxiliar General'!AH$4,'Lista Puestos Valorados'!$B$10:$BK$10,0),0))</f>
        <v>No relevante</v>
      </c>
      <c r="AO423" s="26">
        <f>+HLOOKUP(AN423,Sistema_Puntos!$Q$5:$Y$43,'Auxiliar General'!AJ$5,FALSE)</f>
        <v>0</v>
      </c>
      <c r="AP423" s="26" t="str">
        <f>+IF(VLOOKUP($B423,'Lista Puestos Valorados'!$B$11:$BK$510,MATCH('Auxiliar General'!AJ$4,'Lista Puestos Valorados'!$B$10:$BK$10,0),0)="","No relevante",VLOOKUP($B423,'Lista Puestos Valorados'!$B$11:$BK$510,MATCH('Auxiliar General'!AJ$4,'Lista Puestos Valorados'!$B$10:$BK$10,0),0))</f>
        <v>No relevante</v>
      </c>
      <c r="AQ423" s="26">
        <f>+HLOOKUP(AP423,Sistema_Puntos!$Q$5:$Y$43,'Auxiliar General'!AL$5,FALSE)</f>
        <v>0</v>
      </c>
      <c r="AR423" s="26" t="str">
        <f>+IF(VLOOKUP($B423,'Lista Puestos Valorados'!$B$11:$BK$510,MATCH('Auxiliar General'!AL$4,'Lista Puestos Valorados'!$B$10:$BK$10,0),0)="","No relevante",VLOOKUP($B423,'Lista Puestos Valorados'!$B$11:$BK$510,MATCH('Auxiliar General'!AL$4,'Lista Puestos Valorados'!$B$10:$BK$10,0),0))</f>
        <v>No relevante</v>
      </c>
      <c r="AS423" s="26">
        <f>+HLOOKUP(AR423,Sistema_Puntos!$Q$5:$Y$43,'Auxiliar General'!AN$5,FALSE)</f>
        <v>0</v>
      </c>
      <c r="AT423" s="26" t="str">
        <f>+IF(VLOOKUP($B423,'Lista Puestos Valorados'!$B$11:$BK$510,MATCH('Auxiliar General'!AN$4,'Lista Puestos Valorados'!$B$10:$BK$10,0),0)="","No relevante",VLOOKUP($B423,'Lista Puestos Valorados'!$B$11:$BK$510,MATCH('Auxiliar General'!AN$4,'Lista Puestos Valorados'!$B$10:$BK$10,0),0))</f>
        <v>No relevante</v>
      </c>
      <c r="AU423" s="26">
        <f>+HLOOKUP(AT423,Sistema_Puntos!$Q$5:$Y$43,'Auxiliar General'!AP$5,FALSE)</f>
        <v>0</v>
      </c>
      <c r="AV423" s="26" t="str">
        <f>+IF(VLOOKUP($B423,'Lista Puestos Valorados'!$B$11:$BK$510,MATCH('Auxiliar General'!AP$4,'Lista Puestos Valorados'!$B$10:$BK$10,0),0)="","No relevante",VLOOKUP($B423,'Lista Puestos Valorados'!$B$11:$BK$510,MATCH('Auxiliar General'!AP$4,'Lista Puestos Valorados'!$B$10:$BK$10,0),0))</f>
        <v>No relevante</v>
      </c>
      <c r="AW423" s="26">
        <f>+HLOOKUP(AV423,Sistema_Puntos!$Q$5:$Y$43,'Auxiliar General'!AR$5,FALSE)</f>
        <v>0</v>
      </c>
      <c r="AX423" s="26" t="str">
        <f>+IF(VLOOKUP($B423,'Lista Puestos Valorados'!$B$11:$BK$510,MATCH('Auxiliar General'!AR$4,'Lista Puestos Valorados'!$B$10:$BK$10,0),0)="","No relevante",VLOOKUP($B423,'Lista Puestos Valorados'!$B$11:$BK$510,MATCH('Auxiliar General'!AR$4,'Lista Puestos Valorados'!$B$10:$BK$10,0),0))</f>
        <v>No relevante</v>
      </c>
      <c r="AY423" s="26">
        <f>+HLOOKUP(AX423,Sistema_Puntos!$Q$5:$Y$43,'Auxiliar General'!AT$5,FALSE)</f>
        <v>0</v>
      </c>
      <c r="AZ423" s="26" t="str">
        <f>+IF(VLOOKUP($B423,'Lista Puestos Valorados'!$B$11:$BK$510,MATCH('Auxiliar General'!AT$4,'Lista Puestos Valorados'!$B$10:$BK$10,0),0)="","No relevante",VLOOKUP($B423,'Lista Puestos Valorados'!$B$11:$BK$510,MATCH('Auxiliar General'!AT$4,'Lista Puestos Valorados'!$B$10:$BK$10,0),0))</f>
        <v>No relevante</v>
      </c>
      <c r="BA423" s="26">
        <f>+HLOOKUP(AZ423,Sistema_Puntos!$Q$5:$Y$43,'Auxiliar General'!AV$5,FALSE)</f>
        <v>0</v>
      </c>
      <c r="BB423" s="26" t="str">
        <f>+IF(VLOOKUP($B423,'Lista Puestos Valorados'!$B$11:$BK$510,MATCH('Auxiliar General'!AV$4,'Lista Puestos Valorados'!$B$10:$BK$10,0),0)="","No relevante",VLOOKUP($B423,'Lista Puestos Valorados'!$B$11:$BK$510,MATCH('Auxiliar General'!AV$4,'Lista Puestos Valorados'!$B$10:$BK$10,0),0))</f>
        <v>No relevante</v>
      </c>
      <c r="BC423" s="26">
        <f>+HLOOKUP(BB423,Sistema_Puntos!$Q$5:$Y$43,'Auxiliar General'!AX$5,FALSE)</f>
        <v>0</v>
      </c>
      <c r="BD423" s="26" t="str">
        <f>+IF(VLOOKUP($B423,'Lista Puestos Valorados'!$B$11:$BK$510,MATCH('Auxiliar General'!AX$4,'Lista Puestos Valorados'!$B$10:$BK$10,0),0)="","No relevante",VLOOKUP($B423,'Lista Puestos Valorados'!$B$11:$BK$510,MATCH('Auxiliar General'!AX$4,'Lista Puestos Valorados'!$B$10:$BK$10,0),0))</f>
        <v>No relevante</v>
      </c>
      <c r="BE423" s="26">
        <f>+HLOOKUP(BD423,Sistema_Puntos!$Q$5:$Y$43,'Auxiliar General'!AZ$5,FALSE)</f>
        <v>0</v>
      </c>
      <c r="BF423" s="26" t="str">
        <f>+IF(VLOOKUP($B423,'Lista Puestos Valorados'!$B$11:$BK$510,MATCH('Auxiliar General'!AZ$4,'Lista Puestos Valorados'!$B$10:$BK$10,0),0)="","No relevante",VLOOKUP($B423,'Lista Puestos Valorados'!$B$11:$BK$510,MATCH('Auxiliar General'!AZ$4,'Lista Puestos Valorados'!$B$10:$BK$10,0),0))</f>
        <v>No relevante</v>
      </c>
      <c r="BG423" s="26">
        <f>+HLOOKUP(BF423,Sistema_Puntos!$Q$5:$Y$43,'Auxiliar General'!BB$5,FALSE)</f>
        <v>0</v>
      </c>
      <c r="BH423" s="26" t="str">
        <f>+IF(VLOOKUP($B423,'Lista Puestos Valorados'!$B$11:$BK$510,MATCH('Auxiliar General'!BB$4,'Lista Puestos Valorados'!$B$10:$BK$10,0),0)="","No relevante",VLOOKUP($B423,'Lista Puestos Valorados'!$B$11:$BK$510,MATCH('Auxiliar General'!BB$4,'Lista Puestos Valorados'!$B$10:$BK$10,0),0))</f>
        <v>No relevante</v>
      </c>
      <c r="BI423" s="26">
        <f>+HLOOKUP(BH423,Sistema_Puntos!$Q$5:$Y$43,'Auxiliar General'!BD$5,FALSE)</f>
        <v>0</v>
      </c>
      <c r="BJ423" s="26" t="str">
        <f>+IF(VLOOKUP($B423,'Lista Puestos Valorados'!$B$11:$BK$510,MATCH('Auxiliar General'!BD$4,'Lista Puestos Valorados'!$B$10:$BK$10,0),0)="","No relevante",VLOOKUP($B423,'Lista Puestos Valorados'!$B$11:$BK$510,MATCH('Auxiliar General'!BD$4,'Lista Puestos Valorados'!$B$10:$BK$10,0),0))</f>
        <v>No relevante</v>
      </c>
      <c r="BK423" s="26">
        <f>+HLOOKUP(BJ423,Sistema_Puntos!$Q$5:$Y$43,'Auxiliar General'!BF$5,FALSE)</f>
        <v>0</v>
      </c>
      <c r="BL423" s="26" t="str">
        <f>+IF(VLOOKUP($B423,'Lista Puestos Valorados'!$B$11:$BK$510,MATCH('Auxiliar General'!BF$4,'Lista Puestos Valorados'!$B$10:$BK$10,0),0)="","No relevante",VLOOKUP($B423,'Lista Puestos Valorados'!$B$11:$BK$510,MATCH('Auxiliar General'!BF$4,'Lista Puestos Valorados'!$B$10:$BK$10,0),0))</f>
        <v>No relevante</v>
      </c>
      <c r="BM423" s="26">
        <f>+HLOOKUP(BL423,Sistema_Puntos!$Q$5:$Y$43,'Auxiliar General'!BH$5,FALSE)</f>
        <v>0</v>
      </c>
      <c r="BN423" s="26" t="str">
        <f>+IF(VLOOKUP($B423,'Lista Puestos Valorados'!$B$11:$BK$510,MATCH('Auxiliar General'!BH$4,'Lista Puestos Valorados'!$B$10:$BK$10,0),0)="","No relevante",VLOOKUP($B423,'Lista Puestos Valorados'!$B$11:$BK$510,MATCH('Auxiliar General'!BH$4,'Lista Puestos Valorados'!$B$10:$BK$10,0),0))</f>
        <v>No relevante</v>
      </c>
      <c r="BO423" s="26">
        <f>+HLOOKUP(BN423,Sistema_Puntos!$Q$5:$Y$43,'Auxiliar General'!BJ$5,FALSE)</f>
        <v>0</v>
      </c>
      <c r="BP423" s="26" t="str">
        <f>+IF(VLOOKUP($B423,'Lista Puestos Valorados'!$B$11:$BK$510,MATCH('Auxiliar General'!BJ$4,'Lista Puestos Valorados'!$B$10:$BK$10,0),0)="","No relevante",VLOOKUP($B423,'Lista Puestos Valorados'!$B$11:$BK$510,MATCH('Auxiliar General'!BJ$4,'Lista Puestos Valorados'!$B$10:$BK$10,0),0))</f>
        <v>No relevante</v>
      </c>
      <c r="BQ423" s="26">
        <f>+HLOOKUP(BP423,Sistema_Puntos!$Q$5:$Y$43,'Auxiliar General'!BL$5,FALSE)</f>
        <v>0</v>
      </c>
      <c r="BR423" s="26" t="str">
        <f>+IF(VLOOKUP($B423,'Lista Puestos Valorados'!$B$11:$BK$510,MATCH('Auxiliar General'!BL$4,'Lista Puestos Valorados'!$B$10:$BK$10,0),0)="","No relevante",VLOOKUP($B423,'Lista Puestos Valorados'!$B$11:$BK$510,MATCH('Auxiliar General'!BL$4,'Lista Puestos Valorados'!$B$10:$BK$10,0),0))</f>
        <v>No relevante</v>
      </c>
      <c r="BS423" s="26">
        <f>+HLOOKUP(BR423,Sistema_Puntos!$Q$5:$Y$43,'Auxiliar General'!BN$5,FALSE)</f>
        <v>0</v>
      </c>
      <c r="BT423" s="26" t="str">
        <f>+IF(VLOOKUP($B423,'Lista Puestos Valorados'!$B$11:$BK$510,MATCH('Auxiliar General'!BN$4,'Lista Puestos Valorados'!$B$10:$BK$10,0),0)="","No relevante",VLOOKUP($B423,'Lista Puestos Valorados'!$B$11:$BK$510,MATCH('Auxiliar General'!BN$4,'Lista Puestos Valorados'!$B$10:$BK$10,0),0))</f>
        <v>No relevante</v>
      </c>
      <c r="BU423" s="26">
        <f>+HLOOKUP(BT423,Sistema_Puntos!$Q$5:$Y$43,'Auxiliar General'!BP$5,FALSE)</f>
        <v>0</v>
      </c>
      <c r="BV423" s="26" t="str">
        <f>+IF(VLOOKUP($B423,'Lista Puestos Valorados'!$B$11:$BK$510,MATCH('Auxiliar General'!BP$4,'Lista Puestos Valorados'!$B$10:$BK$10,0),0)="","No relevante",VLOOKUP($B423,'Lista Puestos Valorados'!$B$11:$BK$510,MATCH('Auxiliar General'!BP$4,'Lista Puestos Valorados'!$B$10:$BK$10,0),0))</f>
        <v>No relevante</v>
      </c>
      <c r="BW423" s="26">
        <f>+HLOOKUP(BV423,Sistema_Puntos!$Q$5:$Y$43,'Auxiliar General'!BR$5,FALSE)</f>
        <v>0</v>
      </c>
      <c r="BX423" s="26" t="str">
        <f>+IF(VLOOKUP($B423,'Lista Puestos Valorados'!$B$11:$BK$510,MATCH('Auxiliar General'!BR$4,'Lista Puestos Valorados'!$B$10:$BK$10,0),0)="","No relevante",VLOOKUP($B423,'Lista Puestos Valorados'!$B$11:$BK$510,MATCH('Auxiliar General'!BR$4,'Lista Puestos Valorados'!$B$10:$BK$10,0),0))</f>
        <v>No relevante</v>
      </c>
      <c r="BY423" s="26">
        <f>+HLOOKUP(BX423,Sistema_Puntos!$Q$5:$Y$43,'Auxiliar General'!BT$5,FALSE)</f>
        <v>0</v>
      </c>
      <c r="BZ423" s="26" t="str">
        <f>+IF(VLOOKUP($B423,'Lista Puestos Valorados'!$B$11:$BK$510,MATCH('Auxiliar General'!BT$4,'Lista Puestos Valorados'!$B$10:$BK$10,0),0)="","No relevante",VLOOKUP($B423,'Lista Puestos Valorados'!$B$11:$BK$510,MATCH('Auxiliar General'!BT$4,'Lista Puestos Valorados'!$B$10:$BK$10,0),0))</f>
        <v>No relevante</v>
      </c>
      <c r="CA423" s="26">
        <f>+HLOOKUP(BZ423,Sistema_Puntos!$Q$5:$Y$43,'Auxiliar General'!BV$5,FALSE)</f>
        <v>0</v>
      </c>
      <c r="CB423" s="26" t="str">
        <f>+IF(VLOOKUP($B423,'Lista Puestos Valorados'!$B$11:$BK$510,MATCH('Auxiliar General'!BV$4,'Lista Puestos Valorados'!$B$10:$BK$10,0),0)="","No relevante",VLOOKUP($B423,'Lista Puestos Valorados'!$B$11:$BK$510,MATCH('Auxiliar General'!BV$4,'Lista Puestos Valorados'!$B$10:$BK$10,0),0))</f>
        <v>No relevante</v>
      </c>
      <c r="CC423" s="26">
        <f>+HLOOKUP(CB423,Sistema_Puntos!$Q$5:$Y$43,'Auxiliar General'!BX$5,FALSE)</f>
        <v>0</v>
      </c>
      <c r="CD423" s="26" t="str">
        <f>+IF(VLOOKUP($B423,'Lista Puestos Valorados'!$B$11:$BK$510,MATCH('Auxiliar General'!BX$4,'Lista Puestos Valorados'!$B$10:$BK$10,0),0)="","No relevante",VLOOKUP($B423,'Lista Puestos Valorados'!$B$11:$BK$510,MATCH('Auxiliar General'!BX$4,'Lista Puestos Valorados'!$B$10:$BK$10,0),0))</f>
        <v>No relevante</v>
      </c>
      <c r="CE423" s="26">
        <f>+HLOOKUP(CD423,Sistema_Puntos!$Q$5:$Y$43,'Auxiliar General'!BZ$5,FALSE)</f>
        <v>0</v>
      </c>
      <c r="CF423" s="26" t="str">
        <f>+IF(VLOOKUP($B423,'Lista Puestos Valorados'!$B$11:$BK$510,MATCH('Auxiliar General'!BZ$4,'Lista Puestos Valorados'!$B$10:$BK$10,0),0)="","No relevante",VLOOKUP($B423,'Lista Puestos Valorados'!$B$11:$BK$510,MATCH('Auxiliar General'!BZ$4,'Lista Puestos Valorados'!$B$10:$BK$10,0),0))</f>
        <v>No relevante</v>
      </c>
      <c r="CG423" s="26">
        <f>+HLOOKUP(CF423,Sistema_Puntos!$Q$5:$Y$43,'Auxiliar General'!CB$5,FALSE)</f>
        <v>0</v>
      </c>
      <c r="CH423" s="29"/>
      <c r="CI423" s="29"/>
    </row>
    <row r="424" spans="2:87" ht="17.55" customHeight="1">
      <c r="B424" s="26">
        <f>+'Listado de Puestos'!B424</f>
        <v>414</v>
      </c>
      <c r="C424" s="26" t="str">
        <f>+IF('Lista Puestos Valorados'!C424="","",'Lista Puestos Valorados'!C424)</f>
        <v/>
      </c>
      <c r="D424" s="26" t="str">
        <f>+IF('Lista Puestos Valorados'!D424="","",'Lista Puestos Valorados'!D424)</f>
        <v/>
      </c>
      <c r="E424" s="26" t="str">
        <f>+IF('Lista Puestos Valorados'!E424="","",'Lista Puestos Valorados'!E424)</f>
        <v/>
      </c>
      <c r="F424" s="26" t="str">
        <f>+IF('Lista Puestos Valorados'!F424="","",'Lista Puestos Valorados'!F424)</f>
        <v/>
      </c>
      <c r="G424" s="26" t="str">
        <f>+IF('Lista Puestos Valorados'!G424="","",'Lista Puestos Valorados'!G424)</f>
        <v/>
      </c>
      <c r="H424" s="26" t="str">
        <f>+IF('Lista Puestos Valorados'!H424="","",'Lista Puestos Valorados'!H424)</f>
        <v/>
      </c>
      <c r="I424" s="26" t="str">
        <f>+IF('Lista Puestos Valorados'!I424="","",'Lista Puestos Valorados'!I424)</f>
        <v/>
      </c>
      <c r="J424" s="118" t="e">
        <f t="array" ref="J424">+IF(L424="","",_xlfn.IFS(L424&lt;='Cortes de Agrupacion'!$F$15,'Cortes de Agrupacion'!$E$15,'Resultados General'!L424&lt;='Cortes de Agrupacion'!$F$14,'Cortes de Agrupacion'!$E$14,'Resultados General'!L424&lt;='Cortes de Agrupacion'!$F$13,'Cortes de Agrupacion'!$E$13,L424&lt;='Cortes de Agrupacion'!$F$12,'Cortes de Agrupacion'!$E$12,'Resultados General'!L424&lt;='Cortes de Agrupacion'!$F$11,'Cortes de Agrupacion'!$E$11,'Resultados General'!L424&lt;='Cortes de Agrupacion'!$F$10,'Cortes de Agrupacion'!$E$10,'Resultados General'!L424&lt;='Cortes de Agrupacion'!$F$9,'Cortes de Agrupacion'!$E$9,'Resultados General'!L424&lt;='Cortes de Agrupacion'!$F$8,'Cortes de Agrupacion'!$E$8,'Resultados General'!L424&lt;='Cortes de Agrupacion'!$F$7,'Cortes de Agrupacion'!$E$7,'Resultados General'!L424&lt;='Cortes de Agrupacion'!$F$6,'Cortes de Agrupacion'!$E$6))</f>
        <v>#VALUE!</v>
      </c>
      <c r="K424" s="118" t="str">
        <f t="shared" si="12"/>
        <v/>
      </c>
      <c r="L424" s="124" t="e">
        <f>#VALUE!</f>
        <v>#VALUE!</v>
      </c>
      <c r="M424" s="26" t="e">
        <f ca="1">+_xlfn.IFNA(VLOOKUP(C424,'Distribución de puestos'!$B$8:$I$507,8,0),"")</f>
        <v>#NAME?</v>
      </c>
      <c r="N424" s="26" t="str">
        <f>+IF(VLOOKUP($B424,'Lista Puestos Valorados'!$B$11:$BK$510,MATCH('Auxiliar General'!H$4,'Lista Puestos Valorados'!$B$10:$BK$10,0),0)="","No relevante",VLOOKUP($B424,'Lista Puestos Valorados'!$B$11:$BK$510,MATCH('Auxiliar General'!H$4,'Lista Puestos Valorados'!$B$10:$BK$10,0),0))</f>
        <v>No relevante</v>
      </c>
      <c r="O424" s="26">
        <f>+HLOOKUP(N424,Sistema_Puntos!$Q$5:$Y$43,'Auxiliar General'!J$5,FALSE)</f>
        <v>0</v>
      </c>
      <c r="P424" s="26" t="str">
        <f>+IF(VLOOKUP($B424,'Lista Puestos Valorados'!$B$11:$BK$510,MATCH('Auxiliar General'!J$4,'Lista Puestos Valorados'!$B$10:$BK$10,0),0)="","No relevante",VLOOKUP($B424,'Lista Puestos Valorados'!$B$11:$BK$510,MATCH('Auxiliar General'!J$4,'Lista Puestos Valorados'!$B$10:$BK$10,0),0))</f>
        <v>No relevante</v>
      </c>
      <c r="Q424" s="26">
        <f>+HLOOKUP(P424,Sistema_Puntos!$Q$5:$Y$43,'Auxiliar General'!L$5,FALSE)</f>
        <v>0</v>
      </c>
      <c r="R424" s="26" t="str">
        <f>+IF(VLOOKUP($B424,'Lista Puestos Valorados'!$B$11:$BK$510,MATCH('Auxiliar General'!L$4,'Lista Puestos Valorados'!$B$10:$BK$10,0),0)="","No relevante",VLOOKUP($B424,'Lista Puestos Valorados'!$B$11:$BK$510,MATCH('Auxiliar General'!L$4,'Lista Puestos Valorados'!$B$10:$BK$10,0),0))</f>
        <v>No relevante</v>
      </c>
      <c r="S424" s="26">
        <f>+HLOOKUP(R424,Sistema_Puntos!$Q$5:$Y$43,'Auxiliar General'!N$5,FALSE)</f>
        <v>0</v>
      </c>
      <c r="T424" s="26" t="str">
        <f>+IF(VLOOKUP($B424,'Lista Puestos Valorados'!$B$11:$BK$510,MATCH('Auxiliar General'!N$4,'Lista Puestos Valorados'!$B$10:$BK$10,0),0)="","No relevante",VLOOKUP($B424,'Lista Puestos Valorados'!$B$11:$BK$510,MATCH('Auxiliar General'!N$4,'Lista Puestos Valorados'!$B$10:$BK$10,0),0))</f>
        <v>No relevante</v>
      </c>
      <c r="U424" s="26">
        <f>+HLOOKUP(T424,Sistema_Puntos!$Q$5:$Y$43,'Auxiliar General'!P$5,FALSE)</f>
        <v>0</v>
      </c>
      <c r="V424" s="26" t="str">
        <f>+IF(VLOOKUP($B424,'Lista Puestos Valorados'!$B$11:$BK$510,MATCH('Auxiliar General'!P$4,'Lista Puestos Valorados'!$B$10:$BK$10,0),0)="","No relevante",VLOOKUP($B424,'Lista Puestos Valorados'!$B$11:$BK$510,MATCH('Auxiliar General'!P$4,'Lista Puestos Valorados'!$B$10:$BK$10,0),0))</f>
        <v>No relevante</v>
      </c>
      <c r="W424" s="26">
        <f>+HLOOKUP(V424,Sistema_Puntos!$Q$5:$Y$43,'Auxiliar General'!R$5,FALSE)</f>
        <v>0</v>
      </c>
      <c r="X424" s="26" t="str">
        <f>+IF(VLOOKUP($B424,'Lista Puestos Valorados'!$B$11:$BK$510,MATCH('Auxiliar General'!R$4,'Lista Puestos Valorados'!$B$10:$BK$10,0),0)="","No relevante",VLOOKUP($B424,'Lista Puestos Valorados'!$B$11:$BK$510,MATCH('Auxiliar General'!R$4,'Lista Puestos Valorados'!$B$10:$BK$10,0),0))</f>
        <v>No relevante</v>
      </c>
      <c r="Y424" s="26">
        <f>+HLOOKUP(X424,Sistema_Puntos!$Q$5:$Y$43,'Auxiliar General'!T$5,FALSE)</f>
        <v>0</v>
      </c>
      <c r="Z424" s="26" t="str">
        <f>+IF(VLOOKUP($B424,'Lista Puestos Valorados'!$B$11:$BK$510,MATCH('Auxiliar General'!T$4,'Lista Puestos Valorados'!$B$10:$BK$10,0),0)="","No relevante",VLOOKUP($B424,'Lista Puestos Valorados'!$B$11:$BK$510,MATCH('Auxiliar General'!T$4,'Lista Puestos Valorados'!$B$10:$BK$10,0),0))</f>
        <v>No relevante</v>
      </c>
      <c r="AA424" s="26">
        <f>+HLOOKUP(Z424,Sistema_Puntos!$Q$5:$Y$43,'Auxiliar General'!V$5,FALSE)</f>
        <v>0</v>
      </c>
      <c r="AB424" s="26" t="str">
        <f>+IF(VLOOKUP($B424,'Lista Puestos Valorados'!$B$11:$BK$510,MATCH('Auxiliar General'!V$4,'Lista Puestos Valorados'!$B$10:$BK$10,0),0)="","No relevante",VLOOKUP($B424,'Lista Puestos Valorados'!$B$11:$BK$510,MATCH('Auxiliar General'!V$4,'Lista Puestos Valorados'!$B$10:$BK$10,0),0))</f>
        <v>No relevante</v>
      </c>
      <c r="AC424" s="26">
        <f>+HLOOKUP(AB424,Sistema_Puntos!$Q$5:$Y$43,'Auxiliar General'!X$5,FALSE)</f>
        <v>0</v>
      </c>
      <c r="AD424" s="26" t="str">
        <f>+IF(VLOOKUP($B424,'Lista Puestos Valorados'!$B$11:$BK$510,MATCH('Auxiliar General'!X$4,'Lista Puestos Valorados'!$B$10:$BK$10,0),0)="","No relevante",VLOOKUP($B424,'Lista Puestos Valorados'!$B$11:$BK$510,MATCH('Auxiliar General'!X$4,'Lista Puestos Valorados'!$B$10:$BK$10,0),0))</f>
        <v>No relevante</v>
      </c>
      <c r="AE424" s="26">
        <f>+HLOOKUP(AD424,Sistema_Puntos!$Q$5:$Y$43,'Auxiliar General'!Z$5,FALSE)</f>
        <v>0</v>
      </c>
      <c r="AF424" s="26" t="str">
        <f>+IF(VLOOKUP($B424,'Lista Puestos Valorados'!$B$11:$BK$510,MATCH('Auxiliar General'!Z$4,'Lista Puestos Valorados'!$B$10:$BK$10,0),0)="","No relevante",VLOOKUP($B424,'Lista Puestos Valorados'!$B$11:$BK$510,MATCH('Auxiliar General'!Z$4,'Lista Puestos Valorados'!$B$10:$BK$10,0),0))</f>
        <v>No relevante</v>
      </c>
      <c r="AG424" s="26">
        <f>+HLOOKUP(AF424,Sistema_Puntos!$Q$5:$Y$43,'Auxiliar General'!AB$5,FALSE)</f>
        <v>0</v>
      </c>
      <c r="AH424" s="26" t="str">
        <f>+IF(VLOOKUP($B424,'Lista Puestos Valorados'!$B$11:$BK$510,MATCH('Auxiliar General'!AB$4,'Lista Puestos Valorados'!$B$10:$BK$10,0),0)="","No relevante",VLOOKUP($B424,'Lista Puestos Valorados'!$B$11:$BK$510,MATCH('Auxiliar General'!AB$4,'Lista Puestos Valorados'!$B$10:$BK$10,0),0))</f>
        <v>No relevante</v>
      </c>
      <c r="AI424" s="26">
        <f>+HLOOKUP(AH424,Sistema_Puntos!$Q$5:$Y$43,'Auxiliar General'!AD$5,FALSE)</f>
        <v>0</v>
      </c>
      <c r="AJ424" s="26" t="str">
        <f>+IF(VLOOKUP($B424,'Lista Puestos Valorados'!$B$11:$BK$510,MATCH('Auxiliar General'!AD$4,'Lista Puestos Valorados'!$B$10:$BK$10,0),0)="","No relevante",VLOOKUP($B424,'Lista Puestos Valorados'!$B$11:$BK$510,MATCH('Auxiliar General'!AD$4,'Lista Puestos Valorados'!$B$10:$BK$10,0),0))</f>
        <v>No relevante</v>
      </c>
      <c r="AK424" s="26">
        <f>+HLOOKUP(AJ424,Sistema_Puntos!$Q$5:$Y$43,'Auxiliar General'!AF$5,FALSE)</f>
        <v>0</v>
      </c>
      <c r="AL424" s="26" t="str">
        <f>+IF(VLOOKUP($B424,'Lista Puestos Valorados'!$B$11:$BK$510,MATCH('Auxiliar General'!AF$4,'Lista Puestos Valorados'!$B$10:$BK$10,0),0)="","No relevante",VLOOKUP($B424,'Lista Puestos Valorados'!$B$11:$BK$510,MATCH('Auxiliar General'!AF$4,'Lista Puestos Valorados'!$B$10:$BK$10,0),0))</f>
        <v>No relevante</v>
      </c>
      <c r="AM424" s="26">
        <f>+HLOOKUP(AL424,Sistema_Puntos!$Q$5:$Y$43,'Auxiliar General'!AH$5,FALSE)</f>
        <v>0</v>
      </c>
      <c r="AN424" s="26" t="str">
        <f>+IF(VLOOKUP($B424,'Lista Puestos Valorados'!$B$11:$BK$510,MATCH('Auxiliar General'!AH$4,'Lista Puestos Valorados'!$B$10:$BK$10,0),0)="","No relevante",VLOOKUP($B424,'Lista Puestos Valorados'!$B$11:$BK$510,MATCH('Auxiliar General'!AH$4,'Lista Puestos Valorados'!$B$10:$BK$10,0),0))</f>
        <v>No relevante</v>
      </c>
      <c r="AO424" s="26">
        <f>+HLOOKUP(AN424,Sistema_Puntos!$Q$5:$Y$43,'Auxiliar General'!AJ$5,FALSE)</f>
        <v>0</v>
      </c>
      <c r="AP424" s="26" t="str">
        <f>+IF(VLOOKUP($B424,'Lista Puestos Valorados'!$B$11:$BK$510,MATCH('Auxiliar General'!AJ$4,'Lista Puestos Valorados'!$B$10:$BK$10,0),0)="","No relevante",VLOOKUP($B424,'Lista Puestos Valorados'!$B$11:$BK$510,MATCH('Auxiliar General'!AJ$4,'Lista Puestos Valorados'!$B$10:$BK$10,0),0))</f>
        <v>No relevante</v>
      </c>
      <c r="AQ424" s="26">
        <f>+HLOOKUP(AP424,Sistema_Puntos!$Q$5:$Y$43,'Auxiliar General'!AL$5,FALSE)</f>
        <v>0</v>
      </c>
      <c r="AR424" s="26" t="str">
        <f>+IF(VLOOKUP($B424,'Lista Puestos Valorados'!$B$11:$BK$510,MATCH('Auxiliar General'!AL$4,'Lista Puestos Valorados'!$B$10:$BK$10,0),0)="","No relevante",VLOOKUP($B424,'Lista Puestos Valorados'!$B$11:$BK$510,MATCH('Auxiliar General'!AL$4,'Lista Puestos Valorados'!$B$10:$BK$10,0),0))</f>
        <v>No relevante</v>
      </c>
      <c r="AS424" s="26">
        <f>+HLOOKUP(AR424,Sistema_Puntos!$Q$5:$Y$43,'Auxiliar General'!AN$5,FALSE)</f>
        <v>0</v>
      </c>
      <c r="AT424" s="26" t="str">
        <f>+IF(VLOOKUP($B424,'Lista Puestos Valorados'!$B$11:$BK$510,MATCH('Auxiliar General'!AN$4,'Lista Puestos Valorados'!$B$10:$BK$10,0),0)="","No relevante",VLOOKUP($B424,'Lista Puestos Valorados'!$B$11:$BK$510,MATCH('Auxiliar General'!AN$4,'Lista Puestos Valorados'!$B$10:$BK$10,0),0))</f>
        <v>No relevante</v>
      </c>
      <c r="AU424" s="26">
        <f>+HLOOKUP(AT424,Sistema_Puntos!$Q$5:$Y$43,'Auxiliar General'!AP$5,FALSE)</f>
        <v>0</v>
      </c>
      <c r="AV424" s="26" t="str">
        <f>+IF(VLOOKUP($B424,'Lista Puestos Valorados'!$B$11:$BK$510,MATCH('Auxiliar General'!AP$4,'Lista Puestos Valorados'!$B$10:$BK$10,0),0)="","No relevante",VLOOKUP($B424,'Lista Puestos Valorados'!$B$11:$BK$510,MATCH('Auxiliar General'!AP$4,'Lista Puestos Valorados'!$B$10:$BK$10,0),0))</f>
        <v>No relevante</v>
      </c>
      <c r="AW424" s="26">
        <f>+HLOOKUP(AV424,Sistema_Puntos!$Q$5:$Y$43,'Auxiliar General'!AR$5,FALSE)</f>
        <v>0</v>
      </c>
      <c r="AX424" s="26" t="str">
        <f>+IF(VLOOKUP($B424,'Lista Puestos Valorados'!$B$11:$BK$510,MATCH('Auxiliar General'!AR$4,'Lista Puestos Valorados'!$B$10:$BK$10,0),0)="","No relevante",VLOOKUP($B424,'Lista Puestos Valorados'!$B$11:$BK$510,MATCH('Auxiliar General'!AR$4,'Lista Puestos Valorados'!$B$10:$BK$10,0),0))</f>
        <v>No relevante</v>
      </c>
      <c r="AY424" s="26">
        <f>+HLOOKUP(AX424,Sistema_Puntos!$Q$5:$Y$43,'Auxiliar General'!AT$5,FALSE)</f>
        <v>0</v>
      </c>
      <c r="AZ424" s="26" t="str">
        <f>+IF(VLOOKUP($B424,'Lista Puestos Valorados'!$B$11:$BK$510,MATCH('Auxiliar General'!AT$4,'Lista Puestos Valorados'!$B$10:$BK$10,0),0)="","No relevante",VLOOKUP($B424,'Lista Puestos Valorados'!$B$11:$BK$510,MATCH('Auxiliar General'!AT$4,'Lista Puestos Valorados'!$B$10:$BK$10,0),0))</f>
        <v>No relevante</v>
      </c>
      <c r="BA424" s="26">
        <f>+HLOOKUP(AZ424,Sistema_Puntos!$Q$5:$Y$43,'Auxiliar General'!AV$5,FALSE)</f>
        <v>0</v>
      </c>
      <c r="BB424" s="26" t="str">
        <f>+IF(VLOOKUP($B424,'Lista Puestos Valorados'!$B$11:$BK$510,MATCH('Auxiliar General'!AV$4,'Lista Puestos Valorados'!$B$10:$BK$10,0),0)="","No relevante",VLOOKUP($B424,'Lista Puestos Valorados'!$B$11:$BK$510,MATCH('Auxiliar General'!AV$4,'Lista Puestos Valorados'!$B$10:$BK$10,0),0))</f>
        <v>No relevante</v>
      </c>
      <c r="BC424" s="26">
        <f>+HLOOKUP(BB424,Sistema_Puntos!$Q$5:$Y$43,'Auxiliar General'!AX$5,FALSE)</f>
        <v>0</v>
      </c>
      <c r="BD424" s="26" t="str">
        <f>+IF(VLOOKUP($B424,'Lista Puestos Valorados'!$B$11:$BK$510,MATCH('Auxiliar General'!AX$4,'Lista Puestos Valorados'!$B$10:$BK$10,0),0)="","No relevante",VLOOKUP($B424,'Lista Puestos Valorados'!$B$11:$BK$510,MATCH('Auxiliar General'!AX$4,'Lista Puestos Valorados'!$B$10:$BK$10,0),0))</f>
        <v>No relevante</v>
      </c>
      <c r="BE424" s="26">
        <f>+HLOOKUP(BD424,Sistema_Puntos!$Q$5:$Y$43,'Auxiliar General'!AZ$5,FALSE)</f>
        <v>0</v>
      </c>
      <c r="BF424" s="26" t="str">
        <f>+IF(VLOOKUP($B424,'Lista Puestos Valorados'!$B$11:$BK$510,MATCH('Auxiliar General'!AZ$4,'Lista Puestos Valorados'!$B$10:$BK$10,0),0)="","No relevante",VLOOKUP($B424,'Lista Puestos Valorados'!$B$11:$BK$510,MATCH('Auxiliar General'!AZ$4,'Lista Puestos Valorados'!$B$10:$BK$10,0),0))</f>
        <v>No relevante</v>
      </c>
      <c r="BG424" s="26">
        <f>+HLOOKUP(BF424,Sistema_Puntos!$Q$5:$Y$43,'Auxiliar General'!BB$5,FALSE)</f>
        <v>0</v>
      </c>
      <c r="BH424" s="26" t="str">
        <f>+IF(VLOOKUP($B424,'Lista Puestos Valorados'!$B$11:$BK$510,MATCH('Auxiliar General'!BB$4,'Lista Puestos Valorados'!$B$10:$BK$10,0),0)="","No relevante",VLOOKUP($B424,'Lista Puestos Valorados'!$B$11:$BK$510,MATCH('Auxiliar General'!BB$4,'Lista Puestos Valorados'!$B$10:$BK$10,0),0))</f>
        <v>No relevante</v>
      </c>
      <c r="BI424" s="26">
        <f>+HLOOKUP(BH424,Sistema_Puntos!$Q$5:$Y$43,'Auxiliar General'!BD$5,FALSE)</f>
        <v>0</v>
      </c>
      <c r="BJ424" s="26" t="str">
        <f>+IF(VLOOKUP($B424,'Lista Puestos Valorados'!$B$11:$BK$510,MATCH('Auxiliar General'!BD$4,'Lista Puestos Valorados'!$B$10:$BK$10,0),0)="","No relevante",VLOOKUP($B424,'Lista Puestos Valorados'!$B$11:$BK$510,MATCH('Auxiliar General'!BD$4,'Lista Puestos Valorados'!$B$10:$BK$10,0),0))</f>
        <v>No relevante</v>
      </c>
      <c r="BK424" s="26">
        <f>+HLOOKUP(BJ424,Sistema_Puntos!$Q$5:$Y$43,'Auxiliar General'!BF$5,FALSE)</f>
        <v>0</v>
      </c>
      <c r="BL424" s="26" t="str">
        <f>+IF(VLOOKUP($B424,'Lista Puestos Valorados'!$B$11:$BK$510,MATCH('Auxiliar General'!BF$4,'Lista Puestos Valorados'!$B$10:$BK$10,0),0)="","No relevante",VLOOKUP($B424,'Lista Puestos Valorados'!$B$11:$BK$510,MATCH('Auxiliar General'!BF$4,'Lista Puestos Valorados'!$B$10:$BK$10,0),0))</f>
        <v>No relevante</v>
      </c>
      <c r="BM424" s="26">
        <f>+HLOOKUP(BL424,Sistema_Puntos!$Q$5:$Y$43,'Auxiliar General'!BH$5,FALSE)</f>
        <v>0</v>
      </c>
      <c r="BN424" s="26" t="str">
        <f>+IF(VLOOKUP($B424,'Lista Puestos Valorados'!$B$11:$BK$510,MATCH('Auxiliar General'!BH$4,'Lista Puestos Valorados'!$B$10:$BK$10,0),0)="","No relevante",VLOOKUP($B424,'Lista Puestos Valorados'!$B$11:$BK$510,MATCH('Auxiliar General'!BH$4,'Lista Puestos Valorados'!$B$10:$BK$10,0),0))</f>
        <v>No relevante</v>
      </c>
      <c r="BO424" s="26">
        <f>+HLOOKUP(BN424,Sistema_Puntos!$Q$5:$Y$43,'Auxiliar General'!BJ$5,FALSE)</f>
        <v>0</v>
      </c>
      <c r="BP424" s="26" t="str">
        <f>+IF(VLOOKUP($B424,'Lista Puestos Valorados'!$B$11:$BK$510,MATCH('Auxiliar General'!BJ$4,'Lista Puestos Valorados'!$B$10:$BK$10,0),0)="","No relevante",VLOOKUP($B424,'Lista Puestos Valorados'!$B$11:$BK$510,MATCH('Auxiliar General'!BJ$4,'Lista Puestos Valorados'!$B$10:$BK$10,0),0))</f>
        <v>No relevante</v>
      </c>
      <c r="BQ424" s="26">
        <f>+HLOOKUP(BP424,Sistema_Puntos!$Q$5:$Y$43,'Auxiliar General'!BL$5,FALSE)</f>
        <v>0</v>
      </c>
      <c r="BR424" s="26" t="str">
        <f>+IF(VLOOKUP($B424,'Lista Puestos Valorados'!$B$11:$BK$510,MATCH('Auxiliar General'!BL$4,'Lista Puestos Valorados'!$B$10:$BK$10,0),0)="","No relevante",VLOOKUP($B424,'Lista Puestos Valorados'!$B$11:$BK$510,MATCH('Auxiliar General'!BL$4,'Lista Puestos Valorados'!$B$10:$BK$10,0),0))</f>
        <v>No relevante</v>
      </c>
      <c r="BS424" s="26">
        <f>+HLOOKUP(BR424,Sistema_Puntos!$Q$5:$Y$43,'Auxiliar General'!BN$5,FALSE)</f>
        <v>0</v>
      </c>
      <c r="BT424" s="26" t="str">
        <f>+IF(VLOOKUP($B424,'Lista Puestos Valorados'!$B$11:$BK$510,MATCH('Auxiliar General'!BN$4,'Lista Puestos Valorados'!$B$10:$BK$10,0),0)="","No relevante",VLOOKUP($B424,'Lista Puestos Valorados'!$B$11:$BK$510,MATCH('Auxiliar General'!BN$4,'Lista Puestos Valorados'!$B$10:$BK$10,0),0))</f>
        <v>No relevante</v>
      </c>
      <c r="BU424" s="26">
        <f>+HLOOKUP(BT424,Sistema_Puntos!$Q$5:$Y$43,'Auxiliar General'!BP$5,FALSE)</f>
        <v>0</v>
      </c>
      <c r="BV424" s="26" t="str">
        <f>+IF(VLOOKUP($B424,'Lista Puestos Valorados'!$B$11:$BK$510,MATCH('Auxiliar General'!BP$4,'Lista Puestos Valorados'!$B$10:$BK$10,0),0)="","No relevante",VLOOKUP($B424,'Lista Puestos Valorados'!$B$11:$BK$510,MATCH('Auxiliar General'!BP$4,'Lista Puestos Valorados'!$B$10:$BK$10,0),0))</f>
        <v>No relevante</v>
      </c>
      <c r="BW424" s="26">
        <f>+HLOOKUP(BV424,Sistema_Puntos!$Q$5:$Y$43,'Auxiliar General'!BR$5,FALSE)</f>
        <v>0</v>
      </c>
      <c r="BX424" s="26" t="str">
        <f>+IF(VLOOKUP($B424,'Lista Puestos Valorados'!$B$11:$BK$510,MATCH('Auxiliar General'!BR$4,'Lista Puestos Valorados'!$B$10:$BK$10,0),0)="","No relevante",VLOOKUP($B424,'Lista Puestos Valorados'!$B$11:$BK$510,MATCH('Auxiliar General'!BR$4,'Lista Puestos Valorados'!$B$10:$BK$10,0),0))</f>
        <v>No relevante</v>
      </c>
      <c r="BY424" s="26">
        <f>+HLOOKUP(BX424,Sistema_Puntos!$Q$5:$Y$43,'Auxiliar General'!BT$5,FALSE)</f>
        <v>0</v>
      </c>
      <c r="BZ424" s="26" t="str">
        <f>+IF(VLOOKUP($B424,'Lista Puestos Valorados'!$B$11:$BK$510,MATCH('Auxiliar General'!BT$4,'Lista Puestos Valorados'!$B$10:$BK$10,0),0)="","No relevante",VLOOKUP($B424,'Lista Puestos Valorados'!$B$11:$BK$510,MATCH('Auxiliar General'!BT$4,'Lista Puestos Valorados'!$B$10:$BK$10,0),0))</f>
        <v>No relevante</v>
      </c>
      <c r="CA424" s="26">
        <f>+HLOOKUP(BZ424,Sistema_Puntos!$Q$5:$Y$43,'Auxiliar General'!BV$5,FALSE)</f>
        <v>0</v>
      </c>
      <c r="CB424" s="26" t="str">
        <f>+IF(VLOOKUP($B424,'Lista Puestos Valorados'!$B$11:$BK$510,MATCH('Auxiliar General'!BV$4,'Lista Puestos Valorados'!$B$10:$BK$10,0),0)="","No relevante",VLOOKUP($B424,'Lista Puestos Valorados'!$B$11:$BK$510,MATCH('Auxiliar General'!BV$4,'Lista Puestos Valorados'!$B$10:$BK$10,0),0))</f>
        <v>No relevante</v>
      </c>
      <c r="CC424" s="26">
        <f>+HLOOKUP(CB424,Sistema_Puntos!$Q$5:$Y$43,'Auxiliar General'!BX$5,FALSE)</f>
        <v>0</v>
      </c>
      <c r="CD424" s="26" t="str">
        <f>+IF(VLOOKUP($B424,'Lista Puestos Valorados'!$B$11:$BK$510,MATCH('Auxiliar General'!BX$4,'Lista Puestos Valorados'!$B$10:$BK$10,0),0)="","No relevante",VLOOKUP($B424,'Lista Puestos Valorados'!$B$11:$BK$510,MATCH('Auxiliar General'!BX$4,'Lista Puestos Valorados'!$B$10:$BK$10,0),0))</f>
        <v>No relevante</v>
      </c>
      <c r="CE424" s="26">
        <f>+HLOOKUP(CD424,Sistema_Puntos!$Q$5:$Y$43,'Auxiliar General'!BZ$5,FALSE)</f>
        <v>0</v>
      </c>
      <c r="CF424" s="26" t="str">
        <f>+IF(VLOOKUP($B424,'Lista Puestos Valorados'!$B$11:$BK$510,MATCH('Auxiliar General'!BZ$4,'Lista Puestos Valorados'!$B$10:$BK$10,0),0)="","No relevante",VLOOKUP($B424,'Lista Puestos Valorados'!$B$11:$BK$510,MATCH('Auxiliar General'!BZ$4,'Lista Puestos Valorados'!$B$10:$BK$10,0),0))</f>
        <v>No relevante</v>
      </c>
      <c r="CG424" s="26">
        <f>+HLOOKUP(CF424,Sistema_Puntos!$Q$5:$Y$43,'Auxiliar General'!CB$5,FALSE)</f>
        <v>0</v>
      </c>
      <c r="CH424" s="29"/>
      <c r="CI424" s="29"/>
    </row>
    <row r="425" spans="2:87" ht="17.55" customHeight="1">
      <c r="B425" s="26">
        <f>+'Listado de Puestos'!B425</f>
        <v>415</v>
      </c>
      <c r="C425" s="26" t="str">
        <f>+IF('Lista Puestos Valorados'!C425="","",'Lista Puestos Valorados'!C425)</f>
        <v/>
      </c>
      <c r="D425" s="26" t="str">
        <f>+IF('Lista Puestos Valorados'!D425="","",'Lista Puestos Valorados'!D425)</f>
        <v/>
      </c>
      <c r="E425" s="26" t="str">
        <f>+IF('Lista Puestos Valorados'!E425="","",'Lista Puestos Valorados'!E425)</f>
        <v/>
      </c>
      <c r="F425" s="26" t="str">
        <f>+IF('Lista Puestos Valorados'!F425="","",'Lista Puestos Valorados'!F425)</f>
        <v/>
      </c>
      <c r="G425" s="26" t="str">
        <f>+IF('Lista Puestos Valorados'!G425="","",'Lista Puestos Valorados'!G425)</f>
        <v/>
      </c>
      <c r="H425" s="26" t="str">
        <f>+IF('Lista Puestos Valorados'!H425="","",'Lista Puestos Valorados'!H425)</f>
        <v/>
      </c>
      <c r="I425" s="26" t="str">
        <f>+IF('Lista Puestos Valorados'!I425="","",'Lista Puestos Valorados'!I425)</f>
        <v/>
      </c>
      <c r="J425" s="118" t="e">
        <f t="array" ref="J425">+IF(L425="","",_xlfn.IFS(L425&lt;='Cortes de Agrupacion'!$F$15,'Cortes de Agrupacion'!$E$15,'Resultados General'!L425&lt;='Cortes de Agrupacion'!$F$14,'Cortes de Agrupacion'!$E$14,'Resultados General'!L425&lt;='Cortes de Agrupacion'!$F$13,'Cortes de Agrupacion'!$E$13,L425&lt;='Cortes de Agrupacion'!$F$12,'Cortes de Agrupacion'!$E$12,'Resultados General'!L425&lt;='Cortes de Agrupacion'!$F$11,'Cortes de Agrupacion'!$E$11,'Resultados General'!L425&lt;='Cortes de Agrupacion'!$F$10,'Cortes de Agrupacion'!$E$10,'Resultados General'!L425&lt;='Cortes de Agrupacion'!$F$9,'Cortes de Agrupacion'!$E$9,'Resultados General'!L425&lt;='Cortes de Agrupacion'!$F$8,'Cortes de Agrupacion'!$E$8,'Resultados General'!L425&lt;='Cortes de Agrupacion'!$F$7,'Cortes de Agrupacion'!$E$7,'Resultados General'!L425&lt;='Cortes de Agrupacion'!$F$6,'Cortes de Agrupacion'!$E$6))</f>
        <v>#VALUE!</v>
      </c>
      <c r="K425" s="118" t="str">
        <f t="shared" si="12"/>
        <v/>
      </c>
      <c r="L425" s="124" t="e">
        <f>#VALUE!</f>
        <v>#VALUE!</v>
      </c>
      <c r="M425" s="26" t="e">
        <f ca="1">+_xlfn.IFNA(VLOOKUP(C425,'Distribución de puestos'!$B$8:$I$507,8,0),"")</f>
        <v>#NAME?</v>
      </c>
      <c r="N425" s="26" t="str">
        <f>+IF(VLOOKUP($B425,'Lista Puestos Valorados'!$B$11:$BK$510,MATCH('Auxiliar General'!H$4,'Lista Puestos Valorados'!$B$10:$BK$10,0),0)="","No relevante",VLOOKUP($B425,'Lista Puestos Valorados'!$B$11:$BK$510,MATCH('Auxiliar General'!H$4,'Lista Puestos Valorados'!$B$10:$BK$10,0),0))</f>
        <v>No relevante</v>
      </c>
      <c r="O425" s="26">
        <f>+HLOOKUP(N425,Sistema_Puntos!$Q$5:$Y$43,'Auxiliar General'!J$5,FALSE)</f>
        <v>0</v>
      </c>
      <c r="P425" s="26" t="str">
        <f>+IF(VLOOKUP($B425,'Lista Puestos Valorados'!$B$11:$BK$510,MATCH('Auxiliar General'!J$4,'Lista Puestos Valorados'!$B$10:$BK$10,0),0)="","No relevante",VLOOKUP($B425,'Lista Puestos Valorados'!$B$11:$BK$510,MATCH('Auxiliar General'!J$4,'Lista Puestos Valorados'!$B$10:$BK$10,0),0))</f>
        <v>No relevante</v>
      </c>
      <c r="Q425" s="26">
        <f>+HLOOKUP(P425,Sistema_Puntos!$Q$5:$Y$43,'Auxiliar General'!L$5,FALSE)</f>
        <v>0</v>
      </c>
      <c r="R425" s="26" t="str">
        <f>+IF(VLOOKUP($B425,'Lista Puestos Valorados'!$B$11:$BK$510,MATCH('Auxiliar General'!L$4,'Lista Puestos Valorados'!$B$10:$BK$10,0),0)="","No relevante",VLOOKUP($B425,'Lista Puestos Valorados'!$B$11:$BK$510,MATCH('Auxiliar General'!L$4,'Lista Puestos Valorados'!$B$10:$BK$10,0),0))</f>
        <v>No relevante</v>
      </c>
      <c r="S425" s="26">
        <f>+HLOOKUP(R425,Sistema_Puntos!$Q$5:$Y$43,'Auxiliar General'!N$5,FALSE)</f>
        <v>0</v>
      </c>
      <c r="T425" s="26" t="str">
        <f>+IF(VLOOKUP($B425,'Lista Puestos Valorados'!$B$11:$BK$510,MATCH('Auxiliar General'!N$4,'Lista Puestos Valorados'!$B$10:$BK$10,0),0)="","No relevante",VLOOKUP($B425,'Lista Puestos Valorados'!$B$11:$BK$510,MATCH('Auxiliar General'!N$4,'Lista Puestos Valorados'!$B$10:$BK$10,0),0))</f>
        <v>No relevante</v>
      </c>
      <c r="U425" s="26">
        <f>+HLOOKUP(T425,Sistema_Puntos!$Q$5:$Y$43,'Auxiliar General'!P$5,FALSE)</f>
        <v>0</v>
      </c>
      <c r="V425" s="26" t="str">
        <f>+IF(VLOOKUP($B425,'Lista Puestos Valorados'!$B$11:$BK$510,MATCH('Auxiliar General'!P$4,'Lista Puestos Valorados'!$B$10:$BK$10,0),0)="","No relevante",VLOOKUP($B425,'Lista Puestos Valorados'!$B$11:$BK$510,MATCH('Auxiliar General'!P$4,'Lista Puestos Valorados'!$B$10:$BK$10,0),0))</f>
        <v>No relevante</v>
      </c>
      <c r="W425" s="26">
        <f>+HLOOKUP(V425,Sistema_Puntos!$Q$5:$Y$43,'Auxiliar General'!R$5,FALSE)</f>
        <v>0</v>
      </c>
      <c r="X425" s="26" t="str">
        <f>+IF(VLOOKUP($B425,'Lista Puestos Valorados'!$B$11:$BK$510,MATCH('Auxiliar General'!R$4,'Lista Puestos Valorados'!$B$10:$BK$10,0),0)="","No relevante",VLOOKUP($B425,'Lista Puestos Valorados'!$B$11:$BK$510,MATCH('Auxiliar General'!R$4,'Lista Puestos Valorados'!$B$10:$BK$10,0),0))</f>
        <v>No relevante</v>
      </c>
      <c r="Y425" s="26">
        <f>+HLOOKUP(X425,Sistema_Puntos!$Q$5:$Y$43,'Auxiliar General'!T$5,FALSE)</f>
        <v>0</v>
      </c>
      <c r="Z425" s="26" t="str">
        <f>+IF(VLOOKUP($B425,'Lista Puestos Valorados'!$B$11:$BK$510,MATCH('Auxiliar General'!T$4,'Lista Puestos Valorados'!$B$10:$BK$10,0),0)="","No relevante",VLOOKUP($B425,'Lista Puestos Valorados'!$B$11:$BK$510,MATCH('Auxiliar General'!T$4,'Lista Puestos Valorados'!$B$10:$BK$10,0),0))</f>
        <v>No relevante</v>
      </c>
      <c r="AA425" s="26">
        <f>+HLOOKUP(Z425,Sistema_Puntos!$Q$5:$Y$43,'Auxiliar General'!V$5,FALSE)</f>
        <v>0</v>
      </c>
      <c r="AB425" s="26" t="str">
        <f>+IF(VLOOKUP($B425,'Lista Puestos Valorados'!$B$11:$BK$510,MATCH('Auxiliar General'!V$4,'Lista Puestos Valorados'!$B$10:$BK$10,0),0)="","No relevante",VLOOKUP($B425,'Lista Puestos Valorados'!$B$11:$BK$510,MATCH('Auxiliar General'!V$4,'Lista Puestos Valorados'!$B$10:$BK$10,0),0))</f>
        <v>No relevante</v>
      </c>
      <c r="AC425" s="26">
        <f>+HLOOKUP(AB425,Sistema_Puntos!$Q$5:$Y$43,'Auxiliar General'!X$5,FALSE)</f>
        <v>0</v>
      </c>
      <c r="AD425" s="26" t="str">
        <f>+IF(VLOOKUP($B425,'Lista Puestos Valorados'!$B$11:$BK$510,MATCH('Auxiliar General'!X$4,'Lista Puestos Valorados'!$B$10:$BK$10,0),0)="","No relevante",VLOOKUP($B425,'Lista Puestos Valorados'!$B$11:$BK$510,MATCH('Auxiliar General'!X$4,'Lista Puestos Valorados'!$B$10:$BK$10,0),0))</f>
        <v>No relevante</v>
      </c>
      <c r="AE425" s="26">
        <f>+HLOOKUP(AD425,Sistema_Puntos!$Q$5:$Y$43,'Auxiliar General'!Z$5,FALSE)</f>
        <v>0</v>
      </c>
      <c r="AF425" s="26" t="str">
        <f>+IF(VLOOKUP($B425,'Lista Puestos Valorados'!$B$11:$BK$510,MATCH('Auxiliar General'!Z$4,'Lista Puestos Valorados'!$B$10:$BK$10,0),0)="","No relevante",VLOOKUP($B425,'Lista Puestos Valorados'!$B$11:$BK$510,MATCH('Auxiliar General'!Z$4,'Lista Puestos Valorados'!$B$10:$BK$10,0),0))</f>
        <v>No relevante</v>
      </c>
      <c r="AG425" s="26">
        <f>+HLOOKUP(AF425,Sistema_Puntos!$Q$5:$Y$43,'Auxiliar General'!AB$5,FALSE)</f>
        <v>0</v>
      </c>
      <c r="AH425" s="26" t="str">
        <f>+IF(VLOOKUP($B425,'Lista Puestos Valorados'!$B$11:$BK$510,MATCH('Auxiliar General'!AB$4,'Lista Puestos Valorados'!$B$10:$BK$10,0),0)="","No relevante",VLOOKUP($B425,'Lista Puestos Valorados'!$B$11:$BK$510,MATCH('Auxiliar General'!AB$4,'Lista Puestos Valorados'!$B$10:$BK$10,0),0))</f>
        <v>No relevante</v>
      </c>
      <c r="AI425" s="26">
        <f>+HLOOKUP(AH425,Sistema_Puntos!$Q$5:$Y$43,'Auxiliar General'!AD$5,FALSE)</f>
        <v>0</v>
      </c>
      <c r="AJ425" s="26" t="str">
        <f>+IF(VLOOKUP($B425,'Lista Puestos Valorados'!$B$11:$BK$510,MATCH('Auxiliar General'!AD$4,'Lista Puestos Valorados'!$B$10:$BK$10,0),0)="","No relevante",VLOOKUP($B425,'Lista Puestos Valorados'!$B$11:$BK$510,MATCH('Auxiliar General'!AD$4,'Lista Puestos Valorados'!$B$10:$BK$10,0),0))</f>
        <v>No relevante</v>
      </c>
      <c r="AK425" s="26">
        <f>+HLOOKUP(AJ425,Sistema_Puntos!$Q$5:$Y$43,'Auxiliar General'!AF$5,FALSE)</f>
        <v>0</v>
      </c>
      <c r="AL425" s="26" t="str">
        <f>+IF(VLOOKUP($B425,'Lista Puestos Valorados'!$B$11:$BK$510,MATCH('Auxiliar General'!AF$4,'Lista Puestos Valorados'!$B$10:$BK$10,0),0)="","No relevante",VLOOKUP($B425,'Lista Puestos Valorados'!$B$11:$BK$510,MATCH('Auxiliar General'!AF$4,'Lista Puestos Valorados'!$B$10:$BK$10,0),0))</f>
        <v>No relevante</v>
      </c>
      <c r="AM425" s="26">
        <f>+HLOOKUP(AL425,Sistema_Puntos!$Q$5:$Y$43,'Auxiliar General'!AH$5,FALSE)</f>
        <v>0</v>
      </c>
      <c r="AN425" s="26" t="str">
        <f>+IF(VLOOKUP($B425,'Lista Puestos Valorados'!$B$11:$BK$510,MATCH('Auxiliar General'!AH$4,'Lista Puestos Valorados'!$B$10:$BK$10,0),0)="","No relevante",VLOOKUP($B425,'Lista Puestos Valorados'!$B$11:$BK$510,MATCH('Auxiliar General'!AH$4,'Lista Puestos Valorados'!$B$10:$BK$10,0),0))</f>
        <v>No relevante</v>
      </c>
      <c r="AO425" s="26">
        <f>+HLOOKUP(AN425,Sistema_Puntos!$Q$5:$Y$43,'Auxiliar General'!AJ$5,FALSE)</f>
        <v>0</v>
      </c>
      <c r="AP425" s="26" t="str">
        <f>+IF(VLOOKUP($B425,'Lista Puestos Valorados'!$B$11:$BK$510,MATCH('Auxiliar General'!AJ$4,'Lista Puestos Valorados'!$B$10:$BK$10,0),0)="","No relevante",VLOOKUP($B425,'Lista Puestos Valorados'!$B$11:$BK$510,MATCH('Auxiliar General'!AJ$4,'Lista Puestos Valorados'!$B$10:$BK$10,0),0))</f>
        <v>No relevante</v>
      </c>
      <c r="AQ425" s="26">
        <f>+HLOOKUP(AP425,Sistema_Puntos!$Q$5:$Y$43,'Auxiliar General'!AL$5,FALSE)</f>
        <v>0</v>
      </c>
      <c r="AR425" s="26" t="str">
        <f>+IF(VLOOKUP($B425,'Lista Puestos Valorados'!$B$11:$BK$510,MATCH('Auxiliar General'!AL$4,'Lista Puestos Valorados'!$B$10:$BK$10,0),0)="","No relevante",VLOOKUP($B425,'Lista Puestos Valorados'!$B$11:$BK$510,MATCH('Auxiliar General'!AL$4,'Lista Puestos Valorados'!$B$10:$BK$10,0),0))</f>
        <v>No relevante</v>
      </c>
      <c r="AS425" s="26">
        <f>+HLOOKUP(AR425,Sistema_Puntos!$Q$5:$Y$43,'Auxiliar General'!AN$5,FALSE)</f>
        <v>0</v>
      </c>
      <c r="AT425" s="26" t="str">
        <f>+IF(VLOOKUP($B425,'Lista Puestos Valorados'!$B$11:$BK$510,MATCH('Auxiliar General'!AN$4,'Lista Puestos Valorados'!$B$10:$BK$10,0),0)="","No relevante",VLOOKUP($B425,'Lista Puestos Valorados'!$B$11:$BK$510,MATCH('Auxiliar General'!AN$4,'Lista Puestos Valorados'!$B$10:$BK$10,0),0))</f>
        <v>No relevante</v>
      </c>
      <c r="AU425" s="26">
        <f>+HLOOKUP(AT425,Sistema_Puntos!$Q$5:$Y$43,'Auxiliar General'!AP$5,FALSE)</f>
        <v>0</v>
      </c>
      <c r="AV425" s="26" t="str">
        <f>+IF(VLOOKUP($B425,'Lista Puestos Valorados'!$B$11:$BK$510,MATCH('Auxiliar General'!AP$4,'Lista Puestos Valorados'!$B$10:$BK$10,0),0)="","No relevante",VLOOKUP($B425,'Lista Puestos Valorados'!$B$11:$BK$510,MATCH('Auxiliar General'!AP$4,'Lista Puestos Valorados'!$B$10:$BK$10,0),0))</f>
        <v>No relevante</v>
      </c>
      <c r="AW425" s="26">
        <f>+HLOOKUP(AV425,Sistema_Puntos!$Q$5:$Y$43,'Auxiliar General'!AR$5,FALSE)</f>
        <v>0</v>
      </c>
      <c r="AX425" s="26" t="str">
        <f>+IF(VLOOKUP($B425,'Lista Puestos Valorados'!$B$11:$BK$510,MATCH('Auxiliar General'!AR$4,'Lista Puestos Valorados'!$B$10:$BK$10,0),0)="","No relevante",VLOOKUP($B425,'Lista Puestos Valorados'!$B$11:$BK$510,MATCH('Auxiliar General'!AR$4,'Lista Puestos Valorados'!$B$10:$BK$10,0),0))</f>
        <v>No relevante</v>
      </c>
      <c r="AY425" s="26">
        <f>+HLOOKUP(AX425,Sistema_Puntos!$Q$5:$Y$43,'Auxiliar General'!AT$5,FALSE)</f>
        <v>0</v>
      </c>
      <c r="AZ425" s="26" t="str">
        <f>+IF(VLOOKUP($B425,'Lista Puestos Valorados'!$B$11:$BK$510,MATCH('Auxiliar General'!AT$4,'Lista Puestos Valorados'!$B$10:$BK$10,0),0)="","No relevante",VLOOKUP($B425,'Lista Puestos Valorados'!$B$11:$BK$510,MATCH('Auxiliar General'!AT$4,'Lista Puestos Valorados'!$B$10:$BK$10,0),0))</f>
        <v>No relevante</v>
      </c>
      <c r="BA425" s="26">
        <f>+HLOOKUP(AZ425,Sistema_Puntos!$Q$5:$Y$43,'Auxiliar General'!AV$5,FALSE)</f>
        <v>0</v>
      </c>
      <c r="BB425" s="26" t="str">
        <f>+IF(VLOOKUP($B425,'Lista Puestos Valorados'!$B$11:$BK$510,MATCH('Auxiliar General'!AV$4,'Lista Puestos Valorados'!$B$10:$BK$10,0),0)="","No relevante",VLOOKUP($B425,'Lista Puestos Valorados'!$B$11:$BK$510,MATCH('Auxiliar General'!AV$4,'Lista Puestos Valorados'!$B$10:$BK$10,0),0))</f>
        <v>No relevante</v>
      </c>
      <c r="BC425" s="26">
        <f>+HLOOKUP(BB425,Sistema_Puntos!$Q$5:$Y$43,'Auxiliar General'!AX$5,FALSE)</f>
        <v>0</v>
      </c>
      <c r="BD425" s="26" t="str">
        <f>+IF(VLOOKUP($B425,'Lista Puestos Valorados'!$B$11:$BK$510,MATCH('Auxiliar General'!AX$4,'Lista Puestos Valorados'!$B$10:$BK$10,0),0)="","No relevante",VLOOKUP($B425,'Lista Puestos Valorados'!$B$11:$BK$510,MATCH('Auxiliar General'!AX$4,'Lista Puestos Valorados'!$B$10:$BK$10,0),0))</f>
        <v>No relevante</v>
      </c>
      <c r="BE425" s="26">
        <f>+HLOOKUP(BD425,Sistema_Puntos!$Q$5:$Y$43,'Auxiliar General'!AZ$5,FALSE)</f>
        <v>0</v>
      </c>
      <c r="BF425" s="26" t="str">
        <f>+IF(VLOOKUP($B425,'Lista Puestos Valorados'!$B$11:$BK$510,MATCH('Auxiliar General'!AZ$4,'Lista Puestos Valorados'!$B$10:$BK$10,0),0)="","No relevante",VLOOKUP($B425,'Lista Puestos Valorados'!$B$11:$BK$510,MATCH('Auxiliar General'!AZ$4,'Lista Puestos Valorados'!$B$10:$BK$10,0),0))</f>
        <v>No relevante</v>
      </c>
      <c r="BG425" s="26">
        <f>+HLOOKUP(BF425,Sistema_Puntos!$Q$5:$Y$43,'Auxiliar General'!BB$5,FALSE)</f>
        <v>0</v>
      </c>
      <c r="BH425" s="26" t="str">
        <f>+IF(VLOOKUP($B425,'Lista Puestos Valorados'!$B$11:$BK$510,MATCH('Auxiliar General'!BB$4,'Lista Puestos Valorados'!$B$10:$BK$10,0),0)="","No relevante",VLOOKUP($B425,'Lista Puestos Valorados'!$B$11:$BK$510,MATCH('Auxiliar General'!BB$4,'Lista Puestos Valorados'!$B$10:$BK$10,0),0))</f>
        <v>No relevante</v>
      </c>
      <c r="BI425" s="26">
        <f>+HLOOKUP(BH425,Sistema_Puntos!$Q$5:$Y$43,'Auxiliar General'!BD$5,FALSE)</f>
        <v>0</v>
      </c>
      <c r="BJ425" s="26" t="str">
        <f>+IF(VLOOKUP($B425,'Lista Puestos Valorados'!$B$11:$BK$510,MATCH('Auxiliar General'!BD$4,'Lista Puestos Valorados'!$B$10:$BK$10,0),0)="","No relevante",VLOOKUP($B425,'Lista Puestos Valorados'!$B$11:$BK$510,MATCH('Auxiliar General'!BD$4,'Lista Puestos Valorados'!$B$10:$BK$10,0),0))</f>
        <v>No relevante</v>
      </c>
      <c r="BK425" s="26">
        <f>+HLOOKUP(BJ425,Sistema_Puntos!$Q$5:$Y$43,'Auxiliar General'!BF$5,FALSE)</f>
        <v>0</v>
      </c>
      <c r="BL425" s="26" t="str">
        <f>+IF(VLOOKUP($B425,'Lista Puestos Valorados'!$B$11:$BK$510,MATCH('Auxiliar General'!BF$4,'Lista Puestos Valorados'!$B$10:$BK$10,0),0)="","No relevante",VLOOKUP($B425,'Lista Puestos Valorados'!$B$11:$BK$510,MATCH('Auxiliar General'!BF$4,'Lista Puestos Valorados'!$B$10:$BK$10,0),0))</f>
        <v>No relevante</v>
      </c>
      <c r="BM425" s="26">
        <f>+HLOOKUP(BL425,Sistema_Puntos!$Q$5:$Y$43,'Auxiliar General'!BH$5,FALSE)</f>
        <v>0</v>
      </c>
      <c r="BN425" s="26" t="str">
        <f>+IF(VLOOKUP($B425,'Lista Puestos Valorados'!$B$11:$BK$510,MATCH('Auxiliar General'!BH$4,'Lista Puestos Valorados'!$B$10:$BK$10,0),0)="","No relevante",VLOOKUP($B425,'Lista Puestos Valorados'!$B$11:$BK$510,MATCH('Auxiliar General'!BH$4,'Lista Puestos Valorados'!$B$10:$BK$10,0),0))</f>
        <v>No relevante</v>
      </c>
      <c r="BO425" s="26">
        <f>+HLOOKUP(BN425,Sistema_Puntos!$Q$5:$Y$43,'Auxiliar General'!BJ$5,FALSE)</f>
        <v>0</v>
      </c>
      <c r="BP425" s="26" t="str">
        <f>+IF(VLOOKUP($B425,'Lista Puestos Valorados'!$B$11:$BK$510,MATCH('Auxiliar General'!BJ$4,'Lista Puestos Valorados'!$B$10:$BK$10,0),0)="","No relevante",VLOOKUP($B425,'Lista Puestos Valorados'!$B$11:$BK$510,MATCH('Auxiliar General'!BJ$4,'Lista Puestos Valorados'!$B$10:$BK$10,0),0))</f>
        <v>No relevante</v>
      </c>
      <c r="BQ425" s="26">
        <f>+HLOOKUP(BP425,Sistema_Puntos!$Q$5:$Y$43,'Auxiliar General'!BL$5,FALSE)</f>
        <v>0</v>
      </c>
      <c r="BR425" s="26" t="str">
        <f>+IF(VLOOKUP($B425,'Lista Puestos Valorados'!$B$11:$BK$510,MATCH('Auxiliar General'!BL$4,'Lista Puestos Valorados'!$B$10:$BK$10,0),0)="","No relevante",VLOOKUP($B425,'Lista Puestos Valorados'!$B$11:$BK$510,MATCH('Auxiliar General'!BL$4,'Lista Puestos Valorados'!$B$10:$BK$10,0),0))</f>
        <v>No relevante</v>
      </c>
      <c r="BS425" s="26">
        <f>+HLOOKUP(BR425,Sistema_Puntos!$Q$5:$Y$43,'Auxiliar General'!BN$5,FALSE)</f>
        <v>0</v>
      </c>
      <c r="BT425" s="26" t="str">
        <f>+IF(VLOOKUP($B425,'Lista Puestos Valorados'!$B$11:$BK$510,MATCH('Auxiliar General'!BN$4,'Lista Puestos Valorados'!$B$10:$BK$10,0),0)="","No relevante",VLOOKUP($B425,'Lista Puestos Valorados'!$B$11:$BK$510,MATCH('Auxiliar General'!BN$4,'Lista Puestos Valorados'!$B$10:$BK$10,0),0))</f>
        <v>No relevante</v>
      </c>
      <c r="BU425" s="26">
        <f>+HLOOKUP(BT425,Sistema_Puntos!$Q$5:$Y$43,'Auxiliar General'!BP$5,FALSE)</f>
        <v>0</v>
      </c>
      <c r="BV425" s="26" t="str">
        <f>+IF(VLOOKUP($B425,'Lista Puestos Valorados'!$B$11:$BK$510,MATCH('Auxiliar General'!BP$4,'Lista Puestos Valorados'!$B$10:$BK$10,0),0)="","No relevante",VLOOKUP($B425,'Lista Puestos Valorados'!$B$11:$BK$510,MATCH('Auxiliar General'!BP$4,'Lista Puestos Valorados'!$B$10:$BK$10,0),0))</f>
        <v>No relevante</v>
      </c>
      <c r="BW425" s="26">
        <f>+HLOOKUP(BV425,Sistema_Puntos!$Q$5:$Y$43,'Auxiliar General'!BR$5,FALSE)</f>
        <v>0</v>
      </c>
      <c r="BX425" s="26" t="str">
        <f>+IF(VLOOKUP($B425,'Lista Puestos Valorados'!$B$11:$BK$510,MATCH('Auxiliar General'!BR$4,'Lista Puestos Valorados'!$B$10:$BK$10,0),0)="","No relevante",VLOOKUP($B425,'Lista Puestos Valorados'!$B$11:$BK$510,MATCH('Auxiliar General'!BR$4,'Lista Puestos Valorados'!$B$10:$BK$10,0),0))</f>
        <v>No relevante</v>
      </c>
      <c r="BY425" s="26">
        <f>+HLOOKUP(BX425,Sistema_Puntos!$Q$5:$Y$43,'Auxiliar General'!BT$5,FALSE)</f>
        <v>0</v>
      </c>
      <c r="BZ425" s="26" t="str">
        <f>+IF(VLOOKUP($B425,'Lista Puestos Valorados'!$B$11:$BK$510,MATCH('Auxiliar General'!BT$4,'Lista Puestos Valorados'!$B$10:$BK$10,0),0)="","No relevante",VLOOKUP($B425,'Lista Puestos Valorados'!$B$11:$BK$510,MATCH('Auxiliar General'!BT$4,'Lista Puestos Valorados'!$B$10:$BK$10,0),0))</f>
        <v>No relevante</v>
      </c>
      <c r="CA425" s="26">
        <f>+HLOOKUP(BZ425,Sistema_Puntos!$Q$5:$Y$43,'Auxiliar General'!BV$5,FALSE)</f>
        <v>0</v>
      </c>
      <c r="CB425" s="26" t="str">
        <f>+IF(VLOOKUP($B425,'Lista Puestos Valorados'!$B$11:$BK$510,MATCH('Auxiliar General'!BV$4,'Lista Puestos Valorados'!$B$10:$BK$10,0),0)="","No relevante",VLOOKUP($B425,'Lista Puestos Valorados'!$B$11:$BK$510,MATCH('Auxiliar General'!BV$4,'Lista Puestos Valorados'!$B$10:$BK$10,0),0))</f>
        <v>No relevante</v>
      </c>
      <c r="CC425" s="26">
        <f>+HLOOKUP(CB425,Sistema_Puntos!$Q$5:$Y$43,'Auxiliar General'!BX$5,FALSE)</f>
        <v>0</v>
      </c>
      <c r="CD425" s="26" t="str">
        <f>+IF(VLOOKUP($B425,'Lista Puestos Valorados'!$B$11:$BK$510,MATCH('Auxiliar General'!BX$4,'Lista Puestos Valorados'!$B$10:$BK$10,0),0)="","No relevante",VLOOKUP($B425,'Lista Puestos Valorados'!$B$11:$BK$510,MATCH('Auxiliar General'!BX$4,'Lista Puestos Valorados'!$B$10:$BK$10,0),0))</f>
        <v>No relevante</v>
      </c>
      <c r="CE425" s="26">
        <f>+HLOOKUP(CD425,Sistema_Puntos!$Q$5:$Y$43,'Auxiliar General'!BZ$5,FALSE)</f>
        <v>0</v>
      </c>
      <c r="CF425" s="26" t="str">
        <f>+IF(VLOOKUP($B425,'Lista Puestos Valorados'!$B$11:$BK$510,MATCH('Auxiliar General'!BZ$4,'Lista Puestos Valorados'!$B$10:$BK$10,0),0)="","No relevante",VLOOKUP($B425,'Lista Puestos Valorados'!$B$11:$BK$510,MATCH('Auxiliar General'!BZ$4,'Lista Puestos Valorados'!$B$10:$BK$10,0),0))</f>
        <v>No relevante</v>
      </c>
      <c r="CG425" s="26">
        <f>+HLOOKUP(CF425,Sistema_Puntos!$Q$5:$Y$43,'Auxiliar General'!CB$5,FALSE)</f>
        <v>0</v>
      </c>
      <c r="CH425" s="29"/>
      <c r="CI425" s="29"/>
    </row>
    <row r="426" spans="2:87" ht="17.55" customHeight="1">
      <c r="B426" s="26">
        <f>+'Listado de Puestos'!B426</f>
        <v>416</v>
      </c>
      <c r="C426" s="26" t="str">
        <f>+IF('Lista Puestos Valorados'!C426="","",'Lista Puestos Valorados'!C426)</f>
        <v/>
      </c>
      <c r="D426" s="26" t="str">
        <f>+IF('Lista Puestos Valorados'!D426="","",'Lista Puestos Valorados'!D426)</f>
        <v/>
      </c>
      <c r="E426" s="26" t="str">
        <f>+IF('Lista Puestos Valorados'!E426="","",'Lista Puestos Valorados'!E426)</f>
        <v/>
      </c>
      <c r="F426" s="26" t="str">
        <f>+IF('Lista Puestos Valorados'!F426="","",'Lista Puestos Valorados'!F426)</f>
        <v/>
      </c>
      <c r="G426" s="26" t="str">
        <f>+IF('Lista Puestos Valorados'!G426="","",'Lista Puestos Valorados'!G426)</f>
        <v/>
      </c>
      <c r="H426" s="26" t="str">
        <f>+IF('Lista Puestos Valorados'!H426="","",'Lista Puestos Valorados'!H426)</f>
        <v/>
      </c>
      <c r="I426" s="26" t="str">
        <f>+IF('Lista Puestos Valorados'!I426="","",'Lista Puestos Valorados'!I426)</f>
        <v/>
      </c>
      <c r="J426" s="118" t="e">
        <f t="array" ref="J426">+IF(L426="","",_xlfn.IFS(L426&lt;='Cortes de Agrupacion'!$F$15,'Cortes de Agrupacion'!$E$15,'Resultados General'!L426&lt;='Cortes de Agrupacion'!$F$14,'Cortes de Agrupacion'!$E$14,'Resultados General'!L426&lt;='Cortes de Agrupacion'!$F$13,'Cortes de Agrupacion'!$E$13,L426&lt;='Cortes de Agrupacion'!$F$12,'Cortes de Agrupacion'!$E$12,'Resultados General'!L426&lt;='Cortes de Agrupacion'!$F$11,'Cortes de Agrupacion'!$E$11,'Resultados General'!L426&lt;='Cortes de Agrupacion'!$F$10,'Cortes de Agrupacion'!$E$10,'Resultados General'!L426&lt;='Cortes de Agrupacion'!$F$9,'Cortes de Agrupacion'!$E$9,'Resultados General'!L426&lt;='Cortes de Agrupacion'!$F$8,'Cortes de Agrupacion'!$E$8,'Resultados General'!L426&lt;='Cortes de Agrupacion'!$F$7,'Cortes de Agrupacion'!$E$7,'Resultados General'!L426&lt;='Cortes de Agrupacion'!$F$6,'Cortes de Agrupacion'!$E$6))</f>
        <v>#VALUE!</v>
      </c>
      <c r="K426" s="118" t="str">
        <f t="shared" si="12"/>
        <v/>
      </c>
      <c r="L426" s="124" t="e">
        <f>#VALUE!</f>
        <v>#VALUE!</v>
      </c>
      <c r="M426" s="26" t="e">
        <f ca="1">+_xlfn.IFNA(VLOOKUP(C426,'Distribución de puestos'!$B$8:$I$507,8,0),"")</f>
        <v>#NAME?</v>
      </c>
      <c r="N426" s="26" t="str">
        <f>+IF(VLOOKUP($B426,'Lista Puestos Valorados'!$B$11:$BK$510,MATCH('Auxiliar General'!H$4,'Lista Puestos Valorados'!$B$10:$BK$10,0),0)="","No relevante",VLOOKUP($B426,'Lista Puestos Valorados'!$B$11:$BK$510,MATCH('Auxiliar General'!H$4,'Lista Puestos Valorados'!$B$10:$BK$10,0),0))</f>
        <v>No relevante</v>
      </c>
      <c r="O426" s="26">
        <f>+HLOOKUP(N426,Sistema_Puntos!$Q$5:$Y$43,'Auxiliar General'!J$5,FALSE)</f>
        <v>0</v>
      </c>
      <c r="P426" s="26" t="str">
        <f>+IF(VLOOKUP($B426,'Lista Puestos Valorados'!$B$11:$BK$510,MATCH('Auxiliar General'!J$4,'Lista Puestos Valorados'!$B$10:$BK$10,0),0)="","No relevante",VLOOKUP($B426,'Lista Puestos Valorados'!$B$11:$BK$510,MATCH('Auxiliar General'!J$4,'Lista Puestos Valorados'!$B$10:$BK$10,0),0))</f>
        <v>No relevante</v>
      </c>
      <c r="Q426" s="26">
        <f>+HLOOKUP(P426,Sistema_Puntos!$Q$5:$Y$43,'Auxiliar General'!L$5,FALSE)</f>
        <v>0</v>
      </c>
      <c r="R426" s="26" t="str">
        <f>+IF(VLOOKUP($B426,'Lista Puestos Valorados'!$B$11:$BK$510,MATCH('Auxiliar General'!L$4,'Lista Puestos Valorados'!$B$10:$BK$10,0),0)="","No relevante",VLOOKUP($B426,'Lista Puestos Valorados'!$B$11:$BK$510,MATCH('Auxiliar General'!L$4,'Lista Puestos Valorados'!$B$10:$BK$10,0),0))</f>
        <v>No relevante</v>
      </c>
      <c r="S426" s="26">
        <f>+HLOOKUP(R426,Sistema_Puntos!$Q$5:$Y$43,'Auxiliar General'!N$5,FALSE)</f>
        <v>0</v>
      </c>
      <c r="T426" s="26" t="str">
        <f>+IF(VLOOKUP($B426,'Lista Puestos Valorados'!$B$11:$BK$510,MATCH('Auxiliar General'!N$4,'Lista Puestos Valorados'!$B$10:$BK$10,0),0)="","No relevante",VLOOKUP($B426,'Lista Puestos Valorados'!$B$11:$BK$510,MATCH('Auxiliar General'!N$4,'Lista Puestos Valorados'!$B$10:$BK$10,0),0))</f>
        <v>No relevante</v>
      </c>
      <c r="U426" s="26">
        <f>+HLOOKUP(T426,Sistema_Puntos!$Q$5:$Y$43,'Auxiliar General'!P$5,FALSE)</f>
        <v>0</v>
      </c>
      <c r="V426" s="26" t="str">
        <f>+IF(VLOOKUP($B426,'Lista Puestos Valorados'!$B$11:$BK$510,MATCH('Auxiliar General'!P$4,'Lista Puestos Valorados'!$B$10:$BK$10,0),0)="","No relevante",VLOOKUP($B426,'Lista Puestos Valorados'!$B$11:$BK$510,MATCH('Auxiliar General'!P$4,'Lista Puestos Valorados'!$B$10:$BK$10,0),0))</f>
        <v>No relevante</v>
      </c>
      <c r="W426" s="26">
        <f>+HLOOKUP(V426,Sistema_Puntos!$Q$5:$Y$43,'Auxiliar General'!R$5,FALSE)</f>
        <v>0</v>
      </c>
      <c r="X426" s="26" t="str">
        <f>+IF(VLOOKUP($B426,'Lista Puestos Valorados'!$B$11:$BK$510,MATCH('Auxiliar General'!R$4,'Lista Puestos Valorados'!$B$10:$BK$10,0),0)="","No relevante",VLOOKUP($B426,'Lista Puestos Valorados'!$B$11:$BK$510,MATCH('Auxiliar General'!R$4,'Lista Puestos Valorados'!$B$10:$BK$10,0),0))</f>
        <v>No relevante</v>
      </c>
      <c r="Y426" s="26">
        <f>+HLOOKUP(X426,Sistema_Puntos!$Q$5:$Y$43,'Auxiliar General'!T$5,FALSE)</f>
        <v>0</v>
      </c>
      <c r="Z426" s="26" t="str">
        <f>+IF(VLOOKUP($B426,'Lista Puestos Valorados'!$B$11:$BK$510,MATCH('Auxiliar General'!T$4,'Lista Puestos Valorados'!$B$10:$BK$10,0),0)="","No relevante",VLOOKUP($B426,'Lista Puestos Valorados'!$B$11:$BK$510,MATCH('Auxiliar General'!T$4,'Lista Puestos Valorados'!$B$10:$BK$10,0),0))</f>
        <v>No relevante</v>
      </c>
      <c r="AA426" s="26">
        <f>+HLOOKUP(Z426,Sistema_Puntos!$Q$5:$Y$43,'Auxiliar General'!V$5,FALSE)</f>
        <v>0</v>
      </c>
      <c r="AB426" s="26" t="str">
        <f>+IF(VLOOKUP($B426,'Lista Puestos Valorados'!$B$11:$BK$510,MATCH('Auxiliar General'!V$4,'Lista Puestos Valorados'!$B$10:$BK$10,0),0)="","No relevante",VLOOKUP($B426,'Lista Puestos Valorados'!$B$11:$BK$510,MATCH('Auxiliar General'!V$4,'Lista Puestos Valorados'!$B$10:$BK$10,0),0))</f>
        <v>No relevante</v>
      </c>
      <c r="AC426" s="26">
        <f>+HLOOKUP(AB426,Sistema_Puntos!$Q$5:$Y$43,'Auxiliar General'!X$5,FALSE)</f>
        <v>0</v>
      </c>
      <c r="AD426" s="26" t="str">
        <f>+IF(VLOOKUP($B426,'Lista Puestos Valorados'!$B$11:$BK$510,MATCH('Auxiliar General'!X$4,'Lista Puestos Valorados'!$B$10:$BK$10,0),0)="","No relevante",VLOOKUP($B426,'Lista Puestos Valorados'!$B$11:$BK$510,MATCH('Auxiliar General'!X$4,'Lista Puestos Valorados'!$B$10:$BK$10,0),0))</f>
        <v>No relevante</v>
      </c>
      <c r="AE426" s="26">
        <f>+HLOOKUP(AD426,Sistema_Puntos!$Q$5:$Y$43,'Auxiliar General'!Z$5,FALSE)</f>
        <v>0</v>
      </c>
      <c r="AF426" s="26" t="str">
        <f>+IF(VLOOKUP($B426,'Lista Puestos Valorados'!$B$11:$BK$510,MATCH('Auxiliar General'!Z$4,'Lista Puestos Valorados'!$B$10:$BK$10,0),0)="","No relevante",VLOOKUP($B426,'Lista Puestos Valorados'!$B$11:$BK$510,MATCH('Auxiliar General'!Z$4,'Lista Puestos Valorados'!$B$10:$BK$10,0),0))</f>
        <v>No relevante</v>
      </c>
      <c r="AG426" s="26">
        <f>+HLOOKUP(AF426,Sistema_Puntos!$Q$5:$Y$43,'Auxiliar General'!AB$5,FALSE)</f>
        <v>0</v>
      </c>
      <c r="AH426" s="26" t="str">
        <f>+IF(VLOOKUP($B426,'Lista Puestos Valorados'!$B$11:$BK$510,MATCH('Auxiliar General'!AB$4,'Lista Puestos Valorados'!$B$10:$BK$10,0),0)="","No relevante",VLOOKUP($B426,'Lista Puestos Valorados'!$B$11:$BK$510,MATCH('Auxiliar General'!AB$4,'Lista Puestos Valorados'!$B$10:$BK$10,0),0))</f>
        <v>No relevante</v>
      </c>
      <c r="AI426" s="26">
        <f>+HLOOKUP(AH426,Sistema_Puntos!$Q$5:$Y$43,'Auxiliar General'!AD$5,FALSE)</f>
        <v>0</v>
      </c>
      <c r="AJ426" s="26" t="str">
        <f>+IF(VLOOKUP($B426,'Lista Puestos Valorados'!$B$11:$BK$510,MATCH('Auxiliar General'!AD$4,'Lista Puestos Valorados'!$B$10:$BK$10,0),0)="","No relevante",VLOOKUP($B426,'Lista Puestos Valorados'!$B$11:$BK$510,MATCH('Auxiliar General'!AD$4,'Lista Puestos Valorados'!$B$10:$BK$10,0),0))</f>
        <v>No relevante</v>
      </c>
      <c r="AK426" s="26">
        <f>+HLOOKUP(AJ426,Sistema_Puntos!$Q$5:$Y$43,'Auxiliar General'!AF$5,FALSE)</f>
        <v>0</v>
      </c>
      <c r="AL426" s="26" t="str">
        <f>+IF(VLOOKUP($B426,'Lista Puestos Valorados'!$B$11:$BK$510,MATCH('Auxiliar General'!AF$4,'Lista Puestos Valorados'!$B$10:$BK$10,0),0)="","No relevante",VLOOKUP($B426,'Lista Puestos Valorados'!$B$11:$BK$510,MATCH('Auxiliar General'!AF$4,'Lista Puestos Valorados'!$B$10:$BK$10,0),0))</f>
        <v>No relevante</v>
      </c>
      <c r="AM426" s="26">
        <f>+HLOOKUP(AL426,Sistema_Puntos!$Q$5:$Y$43,'Auxiliar General'!AH$5,FALSE)</f>
        <v>0</v>
      </c>
      <c r="AN426" s="26" t="str">
        <f>+IF(VLOOKUP($B426,'Lista Puestos Valorados'!$B$11:$BK$510,MATCH('Auxiliar General'!AH$4,'Lista Puestos Valorados'!$B$10:$BK$10,0),0)="","No relevante",VLOOKUP($B426,'Lista Puestos Valorados'!$B$11:$BK$510,MATCH('Auxiliar General'!AH$4,'Lista Puestos Valorados'!$B$10:$BK$10,0),0))</f>
        <v>No relevante</v>
      </c>
      <c r="AO426" s="26">
        <f>+HLOOKUP(AN426,Sistema_Puntos!$Q$5:$Y$43,'Auxiliar General'!AJ$5,FALSE)</f>
        <v>0</v>
      </c>
      <c r="AP426" s="26" t="str">
        <f>+IF(VLOOKUP($B426,'Lista Puestos Valorados'!$B$11:$BK$510,MATCH('Auxiliar General'!AJ$4,'Lista Puestos Valorados'!$B$10:$BK$10,0),0)="","No relevante",VLOOKUP($B426,'Lista Puestos Valorados'!$B$11:$BK$510,MATCH('Auxiliar General'!AJ$4,'Lista Puestos Valorados'!$B$10:$BK$10,0),0))</f>
        <v>No relevante</v>
      </c>
      <c r="AQ426" s="26">
        <f>+HLOOKUP(AP426,Sistema_Puntos!$Q$5:$Y$43,'Auxiliar General'!AL$5,FALSE)</f>
        <v>0</v>
      </c>
      <c r="AR426" s="26" t="str">
        <f>+IF(VLOOKUP($B426,'Lista Puestos Valorados'!$B$11:$BK$510,MATCH('Auxiliar General'!AL$4,'Lista Puestos Valorados'!$B$10:$BK$10,0),0)="","No relevante",VLOOKUP($B426,'Lista Puestos Valorados'!$B$11:$BK$510,MATCH('Auxiliar General'!AL$4,'Lista Puestos Valorados'!$B$10:$BK$10,0),0))</f>
        <v>No relevante</v>
      </c>
      <c r="AS426" s="26">
        <f>+HLOOKUP(AR426,Sistema_Puntos!$Q$5:$Y$43,'Auxiliar General'!AN$5,FALSE)</f>
        <v>0</v>
      </c>
      <c r="AT426" s="26" t="str">
        <f>+IF(VLOOKUP($B426,'Lista Puestos Valorados'!$B$11:$BK$510,MATCH('Auxiliar General'!AN$4,'Lista Puestos Valorados'!$B$10:$BK$10,0),0)="","No relevante",VLOOKUP($B426,'Lista Puestos Valorados'!$B$11:$BK$510,MATCH('Auxiliar General'!AN$4,'Lista Puestos Valorados'!$B$10:$BK$10,0),0))</f>
        <v>No relevante</v>
      </c>
      <c r="AU426" s="26">
        <f>+HLOOKUP(AT426,Sistema_Puntos!$Q$5:$Y$43,'Auxiliar General'!AP$5,FALSE)</f>
        <v>0</v>
      </c>
      <c r="AV426" s="26" t="str">
        <f>+IF(VLOOKUP($B426,'Lista Puestos Valorados'!$B$11:$BK$510,MATCH('Auxiliar General'!AP$4,'Lista Puestos Valorados'!$B$10:$BK$10,0),0)="","No relevante",VLOOKUP($B426,'Lista Puestos Valorados'!$B$11:$BK$510,MATCH('Auxiliar General'!AP$4,'Lista Puestos Valorados'!$B$10:$BK$10,0),0))</f>
        <v>No relevante</v>
      </c>
      <c r="AW426" s="26">
        <f>+HLOOKUP(AV426,Sistema_Puntos!$Q$5:$Y$43,'Auxiliar General'!AR$5,FALSE)</f>
        <v>0</v>
      </c>
      <c r="AX426" s="26" t="str">
        <f>+IF(VLOOKUP($B426,'Lista Puestos Valorados'!$B$11:$BK$510,MATCH('Auxiliar General'!AR$4,'Lista Puestos Valorados'!$B$10:$BK$10,0),0)="","No relevante",VLOOKUP($B426,'Lista Puestos Valorados'!$B$11:$BK$510,MATCH('Auxiliar General'!AR$4,'Lista Puestos Valorados'!$B$10:$BK$10,0),0))</f>
        <v>No relevante</v>
      </c>
      <c r="AY426" s="26">
        <f>+HLOOKUP(AX426,Sistema_Puntos!$Q$5:$Y$43,'Auxiliar General'!AT$5,FALSE)</f>
        <v>0</v>
      </c>
      <c r="AZ426" s="26" t="str">
        <f>+IF(VLOOKUP($B426,'Lista Puestos Valorados'!$B$11:$BK$510,MATCH('Auxiliar General'!AT$4,'Lista Puestos Valorados'!$B$10:$BK$10,0),0)="","No relevante",VLOOKUP($B426,'Lista Puestos Valorados'!$B$11:$BK$510,MATCH('Auxiliar General'!AT$4,'Lista Puestos Valorados'!$B$10:$BK$10,0),0))</f>
        <v>No relevante</v>
      </c>
      <c r="BA426" s="26">
        <f>+HLOOKUP(AZ426,Sistema_Puntos!$Q$5:$Y$43,'Auxiliar General'!AV$5,FALSE)</f>
        <v>0</v>
      </c>
      <c r="BB426" s="26" t="str">
        <f>+IF(VLOOKUP($B426,'Lista Puestos Valorados'!$B$11:$BK$510,MATCH('Auxiliar General'!AV$4,'Lista Puestos Valorados'!$B$10:$BK$10,0),0)="","No relevante",VLOOKUP($B426,'Lista Puestos Valorados'!$B$11:$BK$510,MATCH('Auxiliar General'!AV$4,'Lista Puestos Valorados'!$B$10:$BK$10,0),0))</f>
        <v>No relevante</v>
      </c>
      <c r="BC426" s="26">
        <f>+HLOOKUP(BB426,Sistema_Puntos!$Q$5:$Y$43,'Auxiliar General'!AX$5,FALSE)</f>
        <v>0</v>
      </c>
      <c r="BD426" s="26" t="str">
        <f>+IF(VLOOKUP($B426,'Lista Puestos Valorados'!$B$11:$BK$510,MATCH('Auxiliar General'!AX$4,'Lista Puestos Valorados'!$B$10:$BK$10,0),0)="","No relevante",VLOOKUP($B426,'Lista Puestos Valorados'!$B$11:$BK$510,MATCH('Auxiliar General'!AX$4,'Lista Puestos Valorados'!$B$10:$BK$10,0),0))</f>
        <v>No relevante</v>
      </c>
      <c r="BE426" s="26">
        <f>+HLOOKUP(BD426,Sistema_Puntos!$Q$5:$Y$43,'Auxiliar General'!AZ$5,FALSE)</f>
        <v>0</v>
      </c>
      <c r="BF426" s="26" t="str">
        <f>+IF(VLOOKUP($B426,'Lista Puestos Valorados'!$B$11:$BK$510,MATCH('Auxiliar General'!AZ$4,'Lista Puestos Valorados'!$B$10:$BK$10,0),0)="","No relevante",VLOOKUP($B426,'Lista Puestos Valorados'!$B$11:$BK$510,MATCH('Auxiliar General'!AZ$4,'Lista Puestos Valorados'!$B$10:$BK$10,0),0))</f>
        <v>No relevante</v>
      </c>
      <c r="BG426" s="26">
        <f>+HLOOKUP(BF426,Sistema_Puntos!$Q$5:$Y$43,'Auxiliar General'!BB$5,FALSE)</f>
        <v>0</v>
      </c>
      <c r="BH426" s="26" t="str">
        <f>+IF(VLOOKUP($B426,'Lista Puestos Valorados'!$B$11:$BK$510,MATCH('Auxiliar General'!BB$4,'Lista Puestos Valorados'!$B$10:$BK$10,0),0)="","No relevante",VLOOKUP($B426,'Lista Puestos Valorados'!$B$11:$BK$510,MATCH('Auxiliar General'!BB$4,'Lista Puestos Valorados'!$B$10:$BK$10,0),0))</f>
        <v>No relevante</v>
      </c>
      <c r="BI426" s="26">
        <f>+HLOOKUP(BH426,Sistema_Puntos!$Q$5:$Y$43,'Auxiliar General'!BD$5,FALSE)</f>
        <v>0</v>
      </c>
      <c r="BJ426" s="26" t="str">
        <f>+IF(VLOOKUP($B426,'Lista Puestos Valorados'!$B$11:$BK$510,MATCH('Auxiliar General'!BD$4,'Lista Puestos Valorados'!$B$10:$BK$10,0),0)="","No relevante",VLOOKUP($B426,'Lista Puestos Valorados'!$B$11:$BK$510,MATCH('Auxiliar General'!BD$4,'Lista Puestos Valorados'!$B$10:$BK$10,0),0))</f>
        <v>No relevante</v>
      </c>
      <c r="BK426" s="26">
        <f>+HLOOKUP(BJ426,Sistema_Puntos!$Q$5:$Y$43,'Auxiliar General'!BF$5,FALSE)</f>
        <v>0</v>
      </c>
      <c r="BL426" s="26" t="str">
        <f>+IF(VLOOKUP($B426,'Lista Puestos Valorados'!$B$11:$BK$510,MATCH('Auxiliar General'!BF$4,'Lista Puestos Valorados'!$B$10:$BK$10,0),0)="","No relevante",VLOOKUP($B426,'Lista Puestos Valorados'!$B$11:$BK$510,MATCH('Auxiliar General'!BF$4,'Lista Puestos Valorados'!$B$10:$BK$10,0),0))</f>
        <v>No relevante</v>
      </c>
      <c r="BM426" s="26">
        <f>+HLOOKUP(BL426,Sistema_Puntos!$Q$5:$Y$43,'Auxiliar General'!BH$5,FALSE)</f>
        <v>0</v>
      </c>
      <c r="BN426" s="26" t="str">
        <f>+IF(VLOOKUP($B426,'Lista Puestos Valorados'!$B$11:$BK$510,MATCH('Auxiliar General'!BH$4,'Lista Puestos Valorados'!$B$10:$BK$10,0),0)="","No relevante",VLOOKUP($B426,'Lista Puestos Valorados'!$B$11:$BK$510,MATCH('Auxiliar General'!BH$4,'Lista Puestos Valorados'!$B$10:$BK$10,0),0))</f>
        <v>No relevante</v>
      </c>
      <c r="BO426" s="26">
        <f>+HLOOKUP(BN426,Sistema_Puntos!$Q$5:$Y$43,'Auxiliar General'!BJ$5,FALSE)</f>
        <v>0</v>
      </c>
      <c r="BP426" s="26" t="str">
        <f>+IF(VLOOKUP($B426,'Lista Puestos Valorados'!$B$11:$BK$510,MATCH('Auxiliar General'!BJ$4,'Lista Puestos Valorados'!$B$10:$BK$10,0),0)="","No relevante",VLOOKUP($B426,'Lista Puestos Valorados'!$B$11:$BK$510,MATCH('Auxiliar General'!BJ$4,'Lista Puestos Valorados'!$B$10:$BK$10,0),0))</f>
        <v>No relevante</v>
      </c>
      <c r="BQ426" s="26">
        <f>+HLOOKUP(BP426,Sistema_Puntos!$Q$5:$Y$43,'Auxiliar General'!BL$5,FALSE)</f>
        <v>0</v>
      </c>
      <c r="BR426" s="26" t="str">
        <f>+IF(VLOOKUP($B426,'Lista Puestos Valorados'!$B$11:$BK$510,MATCH('Auxiliar General'!BL$4,'Lista Puestos Valorados'!$B$10:$BK$10,0),0)="","No relevante",VLOOKUP($B426,'Lista Puestos Valorados'!$B$11:$BK$510,MATCH('Auxiliar General'!BL$4,'Lista Puestos Valorados'!$B$10:$BK$10,0),0))</f>
        <v>No relevante</v>
      </c>
      <c r="BS426" s="26">
        <f>+HLOOKUP(BR426,Sistema_Puntos!$Q$5:$Y$43,'Auxiliar General'!BN$5,FALSE)</f>
        <v>0</v>
      </c>
      <c r="BT426" s="26" t="str">
        <f>+IF(VLOOKUP($B426,'Lista Puestos Valorados'!$B$11:$BK$510,MATCH('Auxiliar General'!BN$4,'Lista Puestos Valorados'!$B$10:$BK$10,0),0)="","No relevante",VLOOKUP($B426,'Lista Puestos Valorados'!$B$11:$BK$510,MATCH('Auxiliar General'!BN$4,'Lista Puestos Valorados'!$B$10:$BK$10,0),0))</f>
        <v>No relevante</v>
      </c>
      <c r="BU426" s="26">
        <f>+HLOOKUP(BT426,Sistema_Puntos!$Q$5:$Y$43,'Auxiliar General'!BP$5,FALSE)</f>
        <v>0</v>
      </c>
      <c r="BV426" s="26" t="str">
        <f>+IF(VLOOKUP($B426,'Lista Puestos Valorados'!$B$11:$BK$510,MATCH('Auxiliar General'!BP$4,'Lista Puestos Valorados'!$B$10:$BK$10,0),0)="","No relevante",VLOOKUP($B426,'Lista Puestos Valorados'!$B$11:$BK$510,MATCH('Auxiliar General'!BP$4,'Lista Puestos Valorados'!$B$10:$BK$10,0),0))</f>
        <v>No relevante</v>
      </c>
      <c r="BW426" s="26">
        <f>+HLOOKUP(BV426,Sistema_Puntos!$Q$5:$Y$43,'Auxiliar General'!BR$5,FALSE)</f>
        <v>0</v>
      </c>
      <c r="BX426" s="26" t="str">
        <f>+IF(VLOOKUP($B426,'Lista Puestos Valorados'!$B$11:$BK$510,MATCH('Auxiliar General'!BR$4,'Lista Puestos Valorados'!$B$10:$BK$10,0),0)="","No relevante",VLOOKUP($B426,'Lista Puestos Valorados'!$B$11:$BK$510,MATCH('Auxiliar General'!BR$4,'Lista Puestos Valorados'!$B$10:$BK$10,0),0))</f>
        <v>No relevante</v>
      </c>
      <c r="BY426" s="26">
        <f>+HLOOKUP(BX426,Sistema_Puntos!$Q$5:$Y$43,'Auxiliar General'!BT$5,FALSE)</f>
        <v>0</v>
      </c>
      <c r="BZ426" s="26" t="str">
        <f>+IF(VLOOKUP($B426,'Lista Puestos Valorados'!$B$11:$BK$510,MATCH('Auxiliar General'!BT$4,'Lista Puestos Valorados'!$B$10:$BK$10,0),0)="","No relevante",VLOOKUP($B426,'Lista Puestos Valorados'!$B$11:$BK$510,MATCH('Auxiliar General'!BT$4,'Lista Puestos Valorados'!$B$10:$BK$10,0),0))</f>
        <v>No relevante</v>
      </c>
      <c r="CA426" s="26">
        <f>+HLOOKUP(BZ426,Sistema_Puntos!$Q$5:$Y$43,'Auxiliar General'!BV$5,FALSE)</f>
        <v>0</v>
      </c>
      <c r="CB426" s="26" t="str">
        <f>+IF(VLOOKUP($B426,'Lista Puestos Valorados'!$B$11:$BK$510,MATCH('Auxiliar General'!BV$4,'Lista Puestos Valorados'!$B$10:$BK$10,0),0)="","No relevante",VLOOKUP($B426,'Lista Puestos Valorados'!$B$11:$BK$510,MATCH('Auxiliar General'!BV$4,'Lista Puestos Valorados'!$B$10:$BK$10,0),0))</f>
        <v>No relevante</v>
      </c>
      <c r="CC426" s="26">
        <f>+HLOOKUP(CB426,Sistema_Puntos!$Q$5:$Y$43,'Auxiliar General'!BX$5,FALSE)</f>
        <v>0</v>
      </c>
      <c r="CD426" s="26" t="str">
        <f>+IF(VLOOKUP($B426,'Lista Puestos Valorados'!$B$11:$BK$510,MATCH('Auxiliar General'!BX$4,'Lista Puestos Valorados'!$B$10:$BK$10,0),0)="","No relevante",VLOOKUP($B426,'Lista Puestos Valorados'!$B$11:$BK$510,MATCH('Auxiliar General'!BX$4,'Lista Puestos Valorados'!$B$10:$BK$10,0),0))</f>
        <v>No relevante</v>
      </c>
      <c r="CE426" s="26">
        <f>+HLOOKUP(CD426,Sistema_Puntos!$Q$5:$Y$43,'Auxiliar General'!BZ$5,FALSE)</f>
        <v>0</v>
      </c>
      <c r="CF426" s="26" t="str">
        <f>+IF(VLOOKUP($B426,'Lista Puestos Valorados'!$B$11:$BK$510,MATCH('Auxiliar General'!BZ$4,'Lista Puestos Valorados'!$B$10:$BK$10,0),0)="","No relevante",VLOOKUP($B426,'Lista Puestos Valorados'!$B$11:$BK$510,MATCH('Auxiliar General'!BZ$4,'Lista Puestos Valorados'!$B$10:$BK$10,0),0))</f>
        <v>No relevante</v>
      </c>
      <c r="CG426" s="26">
        <f>+HLOOKUP(CF426,Sistema_Puntos!$Q$5:$Y$43,'Auxiliar General'!CB$5,FALSE)</f>
        <v>0</v>
      </c>
      <c r="CH426" s="29"/>
      <c r="CI426" s="29"/>
    </row>
    <row r="427" spans="2:87" ht="17.55" customHeight="1">
      <c r="B427" s="26">
        <f>+'Listado de Puestos'!B427</f>
        <v>417</v>
      </c>
      <c r="C427" s="26" t="str">
        <f>+IF('Lista Puestos Valorados'!C427="","",'Lista Puestos Valorados'!C427)</f>
        <v/>
      </c>
      <c r="D427" s="26" t="str">
        <f>+IF('Lista Puestos Valorados'!D427="","",'Lista Puestos Valorados'!D427)</f>
        <v/>
      </c>
      <c r="E427" s="26" t="str">
        <f>+IF('Lista Puestos Valorados'!E427="","",'Lista Puestos Valorados'!E427)</f>
        <v/>
      </c>
      <c r="F427" s="26" t="str">
        <f>+IF('Lista Puestos Valorados'!F427="","",'Lista Puestos Valorados'!F427)</f>
        <v/>
      </c>
      <c r="G427" s="26" t="str">
        <f>+IF('Lista Puestos Valorados'!G427="","",'Lista Puestos Valorados'!G427)</f>
        <v/>
      </c>
      <c r="H427" s="26" t="str">
        <f>+IF('Lista Puestos Valorados'!H427="","",'Lista Puestos Valorados'!H427)</f>
        <v/>
      </c>
      <c r="I427" s="26" t="str">
        <f>+IF('Lista Puestos Valorados'!I427="","",'Lista Puestos Valorados'!I427)</f>
        <v/>
      </c>
      <c r="J427" s="118" t="e">
        <f t="array" ref="J427">+IF(L427="","",_xlfn.IFS(L427&lt;='Cortes de Agrupacion'!$F$15,'Cortes de Agrupacion'!$E$15,'Resultados General'!L427&lt;='Cortes de Agrupacion'!$F$14,'Cortes de Agrupacion'!$E$14,'Resultados General'!L427&lt;='Cortes de Agrupacion'!$F$13,'Cortes de Agrupacion'!$E$13,L427&lt;='Cortes de Agrupacion'!$F$12,'Cortes de Agrupacion'!$E$12,'Resultados General'!L427&lt;='Cortes de Agrupacion'!$F$11,'Cortes de Agrupacion'!$E$11,'Resultados General'!L427&lt;='Cortes de Agrupacion'!$F$10,'Cortes de Agrupacion'!$E$10,'Resultados General'!L427&lt;='Cortes de Agrupacion'!$F$9,'Cortes de Agrupacion'!$E$9,'Resultados General'!L427&lt;='Cortes de Agrupacion'!$F$8,'Cortes de Agrupacion'!$E$8,'Resultados General'!L427&lt;='Cortes de Agrupacion'!$F$7,'Cortes de Agrupacion'!$E$7,'Resultados General'!L427&lt;='Cortes de Agrupacion'!$F$6,'Cortes de Agrupacion'!$E$6))</f>
        <v>#VALUE!</v>
      </c>
      <c r="K427" s="118" t="str">
        <f t="shared" si="12"/>
        <v/>
      </c>
      <c r="L427" s="124" t="e">
        <f>#VALUE!</f>
        <v>#VALUE!</v>
      </c>
      <c r="M427" s="26" t="e">
        <f ca="1">+_xlfn.IFNA(VLOOKUP(C427,'Distribución de puestos'!$B$8:$I$507,8,0),"")</f>
        <v>#NAME?</v>
      </c>
      <c r="N427" s="26" t="str">
        <f>+IF(VLOOKUP($B427,'Lista Puestos Valorados'!$B$11:$BK$510,MATCH('Auxiliar General'!H$4,'Lista Puestos Valorados'!$B$10:$BK$10,0),0)="","No relevante",VLOOKUP($B427,'Lista Puestos Valorados'!$B$11:$BK$510,MATCH('Auxiliar General'!H$4,'Lista Puestos Valorados'!$B$10:$BK$10,0),0))</f>
        <v>No relevante</v>
      </c>
      <c r="O427" s="26">
        <f>+HLOOKUP(N427,Sistema_Puntos!$Q$5:$Y$43,'Auxiliar General'!J$5,FALSE)</f>
        <v>0</v>
      </c>
      <c r="P427" s="26" t="str">
        <f>+IF(VLOOKUP($B427,'Lista Puestos Valorados'!$B$11:$BK$510,MATCH('Auxiliar General'!J$4,'Lista Puestos Valorados'!$B$10:$BK$10,0),0)="","No relevante",VLOOKUP($B427,'Lista Puestos Valorados'!$B$11:$BK$510,MATCH('Auxiliar General'!J$4,'Lista Puestos Valorados'!$B$10:$BK$10,0),0))</f>
        <v>No relevante</v>
      </c>
      <c r="Q427" s="26">
        <f>+HLOOKUP(P427,Sistema_Puntos!$Q$5:$Y$43,'Auxiliar General'!L$5,FALSE)</f>
        <v>0</v>
      </c>
      <c r="R427" s="26" t="str">
        <f>+IF(VLOOKUP($B427,'Lista Puestos Valorados'!$B$11:$BK$510,MATCH('Auxiliar General'!L$4,'Lista Puestos Valorados'!$B$10:$BK$10,0),0)="","No relevante",VLOOKUP($B427,'Lista Puestos Valorados'!$B$11:$BK$510,MATCH('Auxiliar General'!L$4,'Lista Puestos Valorados'!$B$10:$BK$10,0),0))</f>
        <v>No relevante</v>
      </c>
      <c r="S427" s="26">
        <f>+HLOOKUP(R427,Sistema_Puntos!$Q$5:$Y$43,'Auxiliar General'!N$5,FALSE)</f>
        <v>0</v>
      </c>
      <c r="T427" s="26" t="str">
        <f>+IF(VLOOKUP($B427,'Lista Puestos Valorados'!$B$11:$BK$510,MATCH('Auxiliar General'!N$4,'Lista Puestos Valorados'!$B$10:$BK$10,0),0)="","No relevante",VLOOKUP($B427,'Lista Puestos Valorados'!$B$11:$BK$510,MATCH('Auxiliar General'!N$4,'Lista Puestos Valorados'!$B$10:$BK$10,0),0))</f>
        <v>No relevante</v>
      </c>
      <c r="U427" s="26">
        <f>+HLOOKUP(T427,Sistema_Puntos!$Q$5:$Y$43,'Auxiliar General'!P$5,FALSE)</f>
        <v>0</v>
      </c>
      <c r="V427" s="26" t="str">
        <f>+IF(VLOOKUP($B427,'Lista Puestos Valorados'!$B$11:$BK$510,MATCH('Auxiliar General'!P$4,'Lista Puestos Valorados'!$B$10:$BK$10,0),0)="","No relevante",VLOOKUP($B427,'Lista Puestos Valorados'!$B$11:$BK$510,MATCH('Auxiliar General'!P$4,'Lista Puestos Valorados'!$B$10:$BK$10,0),0))</f>
        <v>No relevante</v>
      </c>
      <c r="W427" s="26">
        <f>+HLOOKUP(V427,Sistema_Puntos!$Q$5:$Y$43,'Auxiliar General'!R$5,FALSE)</f>
        <v>0</v>
      </c>
      <c r="X427" s="26" t="str">
        <f>+IF(VLOOKUP($B427,'Lista Puestos Valorados'!$B$11:$BK$510,MATCH('Auxiliar General'!R$4,'Lista Puestos Valorados'!$B$10:$BK$10,0),0)="","No relevante",VLOOKUP($B427,'Lista Puestos Valorados'!$B$11:$BK$510,MATCH('Auxiliar General'!R$4,'Lista Puestos Valorados'!$B$10:$BK$10,0),0))</f>
        <v>No relevante</v>
      </c>
      <c r="Y427" s="26">
        <f>+HLOOKUP(X427,Sistema_Puntos!$Q$5:$Y$43,'Auxiliar General'!T$5,FALSE)</f>
        <v>0</v>
      </c>
      <c r="Z427" s="26" t="str">
        <f>+IF(VLOOKUP($B427,'Lista Puestos Valorados'!$B$11:$BK$510,MATCH('Auxiliar General'!T$4,'Lista Puestos Valorados'!$B$10:$BK$10,0),0)="","No relevante",VLOOKUP($B427,'Lista Puestos Valorados'!$B$11:$BK$510,MATCH('Auxiliar General'!T$4,'Lista Puestos Valorados'!$B$10:$BK$10,0),0))</f>
        <v>No relevante</v>
      </c>
      <c r="AA427" s="26">
        <f>+HLOOKUP(Z427,Sistema_Puntos!$Q$5:$Y$43,'Auxiliar General'!V$5,FALSE)</f>
        <v>0</v>
      </c>
      <c r="AB427" s="26" t="str">
        <f>+IF(VLOOKUP($B427,'Lista Puestos Valorados'!$B$11:$BK$510,MATCH('Auxiliar General'!V$4,'Lista Puestos Valorados'!$B$10:$BK$10,0),0)="","No relevante",VLOOKUP($B427,'Lista Puestos Valorados'!$B$11:$BK$510,MATCH('Auxiliar General'!V$4,'Lista Puestos Valorados'!$B$10:$BK$10,0),0))</f>
        <v>No relevante</v>
      </c>
      <c r="AC427" s="26">
        <f>+HLOOKUP(AB427,Sistema_Puntos!$Q$5:$Y$43,'Auxiliar General'!X$5,FALSE)</f>
        <v>0</v>
      </c>
      <c r="AD427" s="26" t="str">
        <f>+IF(VLOOKUP($B427,'Lista Puestos Valorados'!$B$11:$BK$510,MATCH('Auxiliar General'!X$4,'Lista Puestos Valorados'!$B$10:$BK$10,0),0)="","No relevante",VLOOKUP($B427,'Lista Puestos Valorados'!$B$11:$BK$510,MATCH('Auxiliar General'!X$4,'Lista Puestos Valorados'!$B$10:$BK$10,0),0))</f>
        <v>No relevante</v>
      </c>
      <c r="AE427" s="26">
        <f>+HLOOKUP(AD427,Sistema_Puntos!$Q$5:$Y$43,'Auxiliar General'!Z$5,FALSE)</f>
        <v>0</v>
      </c>
      <c r="AF427" s="26" t="str">
        <f>+IF(VLOOKUP($B427,'Lista Puestos Valorados'!$B$11:$BK$510,MATCH('Auxiliar General'!Z$4,'Lista Puestos Valorados'!$B$10:$BK$10,0),0)="","No relevante",VLOOKUP($B427,'Lista Puestos Valorados'!$B$11:$BK$510,MATCH('Auxiliar General'!Z$4,'Lista Puestos Valorados'!$B$10:$BK$10,0),0))</f>
        <v>No relevante</v>
      </c>
      <c r="AG427" s="26">
        <f>+HLOOKUP(AF427,Sistema_Puntos!$Q$5:$Y$43,'Auxiliar General'!AB$5,FALSE)</f>
        <v>0</v>
      </c>
      <c r="AH427" s="26" t="str">
        <f>+IF(VLOOKUP($B427,'Lista Puestos Valorados'!$B$11:$BK$510,MATCH('Auxiliar General'!AB$4,'Lista Puestos Valorados'!$B$10:$BK$10,0),0)="","No relevante",VLOOKUP($B427,'Lista Puestos Valorados'!$B$11:$BK$510,MATCH('Auxiliar General'!AB$4,'Lista Puestos Valorados'!$B$10:$BK$10,0),0))</f>
        <v>No relevante</v>
      </c>
      <c r="AI427" s="26">
        <f>+HLOOKUP(AH427,Sistema_Puntos!$Q$5:$Y$43,'Auxiliar General'!AD$5,FALSE)</f>
        <v>0</v>
      </c>
      <c r="AJ427" s="26" t="str">
        <f>+IF(VLOOKUP($B427,'Lista Puestos Valorados'!$B$11:$BK$510,MATCH('Auxiliar General'!AD$4,'Lista Puestos Valorados'!$B$10:$BK$10,0),0)="","No relevante",VLOOKUP($B427,'Lista Puestos Valorados'!$B$11:$BK$510,MATCH('Auxiliar General'!AD$4,'Lista Puestos Valorados'!$B$10:$BK$10,0),0))</f>
        <v>No relevante</v>
      </c>
      <c r="AK427" s="26">
        <f>+HLOOKUP(AJ427,Sistema_Puntos!$Q$5:$Y$43,'Auxiliar General'!AF$5,FALSE)</f>
        <v>0</v>
      </c>
      <c r="AL427" s="26" t="str">
        <f>+IF(VLOOKUP($B427,'Lista Puestos Valorados'!$B$11:$BK$510,MATCH('Auxiliar General'!AF$4,'Lista Puestos Valorados'!$B$10:$BK$10,0),0)="","No relevante",VLOOKUP($B427,'Lista Puestos Valorados'!$B$11:$BK$510,MATCH('Auxiliar General'!AF$4,'Lista Puestos Valorados'!$B$10:$BK$10,0),0))</f>
        <v>No relevante</v>
      </c>
      <c r="AM427" s="26">
        <f>+HLOOKUP(AL427,Sistema_Puntos!$Q$5:$Y$43,'Auxiliar General'!AH$5,FALSE)</f>
        <v>0</v>
      </c>
      <c r="AN427" s="26" t="str">
        <f>+IF(VLOOKUP($B427,'Lista Puestos Valorados'!$B$11:$BK$510,MATCH('Auxiliar General'!AH$4,'Lista Puestos Valorados'!$B$10:$BK$10,0),0)="","No relevante",VLOOKUP($B427,'Lista Puestos Valorados'!$B$11:$BK$510,MATCH('Auxiliar General'!AH$4,'Lista Puestos Valorados'!$B$10:$BK$10,0),0))</f>
        <v>No relevante</v>
      </c>
      <c r="AO427" s="26">
        <f>+HLOOKUP(AN427,Sistema_Puntos!$Q$5:$Y$43,'Auxiliar General'!AJ$5,FALSE)</f>
        <v>0</v>
      </c>
      <c r="AP427" s="26" t="str">
        <f>+IF(VLOOKUP($B427,'Lista Puestos Valorados'!$B$11:$BK$510,MATCH('Auxiliar General'!AJ$4,'Lista Puestos Valorados'!$B$10:$BK$10,0),0)="","No relevante",VLOOKUP($B427,'Lista Puestos Valorados'!$B$11:$BK$510,MATCH('Auxiliar General'!AJ$4,'Lista Puestos Valorados'!$B$10:$BK$10,0),0))</f>
        <v>No relevante</v>
      </c>
      <c r="AQ427" s="26">
        <f>+HLOOKUP(AP427,Sistema_Puntos!$Q$5:$Y$43,'Auxiliar General'!AL$5,FALSE)</f>
        <v>0</v>
      </c>
      <c r="AR427" s="26" t="str">
        <f>+IF(VLOOKUP($B427,'Lista Puestos Valorados'!$B$11:$BK$510,MATCH('Auxiliar General'!AL$4,'Lista Puestos Valorados'!$B$10:$BK$10,0),0)="","No relevante",VLOOKUP($B427,'Lista Puestos Valorados'!$B$11:$BK$510,MATCH('Auxiliar General'!AL$4,'Lista Puestos Valorados'!$B$10:$BK$10,0),0))</f>
        <v>No relevante</v>
      </c>
      <c r="AS427" s="26">
        <f>+HLOOKUP(AR427,Sistema_Puntos!$Q$5:$Y$43,'Auxiliar General'!AN$5,FALSE)</f>
        <v>0</v>
      </c>
      <c r="AT427" s="26" t="str">
        <f>+IF(VLOOKUP($B427,'Lista Puestos Valorados'!$B$11:$BK$510,MATCH('Auxiliar General'!AN$4,'Lista Puestos Valorados'!$B$10:$BK$10,0),0)="","No relevante",VLOOKUP($B427,'Lista Puestos Valorados'!$B$11:$BK$510,MATCH('Auxiliar General'!AN$4,'Lista Puestos Valorados'!$B$10:$BK$10,0),0))</f>
        <v>No relevante</v>
      </c>
      <c r="AU427" s="26">
        <f>+HLOOKUP(AT427,Sistema_Puntos!$Q$5:$Y$43,'Auxiliar General'!AP$5,FALSE)</f>
        <v>0</v>
      </c>
      <c r="AV427" s="26" t="str">
        <f>+IF(VLOOKUP($B427,'Lista Puestos Valorados'!$B$11:$BK$510,MATCH('Auxiliar General'!AP$4,'Lista Puestos Valorados'!$B$10:$BK$10,0),0)="","No relevante",VLOOKUP($B427,'Lista Puestos Valorados'!$B$11:$BK$510,MATCH('Auxiliar General'!AP$4,'Lista Puestos Valorados'!$B$10:$BK$10,0),0))</f>
        <v>No relevante</v>
      </c>
      <c r="AW427" s="26">
        <f>+HLOOKUP(AV427,Sistema_Puntos!$Q$5:$Y$43,'Auxiliar General'!AR$5,FALSE)</f>
        <v>0</v>
      </c>
      <c r="AX427" s="26" t="str">
        <f>+IF(VLOOKUP($B427,'Lista Puestos Valorados'!$B$11:$BK$510,MATCH('Auxiliar General'!AR$4,'Lista Puestos Valorados'!$B$10:$BK$10,0),0)="","No relevante",VLOOKUP($B427,'Lista Puestos Valorados'!$B$11:$BK$510,MATCH('Auxiliar General'!AR$4,'Lista Puestos Valorados'!$B$10:$BK$10,0),0))</f>
        <v>No relevante</v>
      </c>
      <c r="AY427" s="26">
        <f>+HLOOKUP(AX427,Sistema_Puntos!$Q$5:$Y$43,'Auxiliar General'!AT$5,FALSE)</f>
        <v>0</v>
      </c>
      <c r="AZ427" s="26" t="str">
        <f>+IF(VLOOKUP($B427,'Lista Puestos Valorados'!$B$11:$BK$510,MATCH('Auxiliar General'!AT$4,'Lista Puestos Valorados'!$B$10:$BK$10,0),0)="","No relevante",VLOOKUP($B427,'Lista Puestos Valorados'!$B$11:$BK$510,MATCH('Auxiliar General'!AT$4,'Lista Puestos Valorados'!$B$10:$BK$10,0),0))</f>
        <v>No relevante</v>
      </c>
      <c r="BA427" s="26">
        <f>+HLOOKUP(AZ427,Sistema_Puntos!$Q$5:$Y$43,'Auxiliar General'!AV$5,FALSE)</f>
        <v>0</v>
      </c>
      <c r="BB427" s="26" t="str">
        <f>+IF(VLOOKUP($B427,'Lista Puestos Valorados'!$B$11:$BK$510,MATCH('Auxiliar General'!AV$4,'Lista Puestos Valorados'!$B$10:$BK$10,0),0)="","No relevante",VLOOKUP($B427,'Lista Puestos Valorados'!$B$11:$BK$510,MATCH('Auxiliar General'!AV$4,'Lista Puestos Valorados'!$B$10:$BK$10,0),0))</f>
        <v>No relevante</v>
      </c>
      <c r="BC427" s="26">
        <f>+HLOOKUP(BB427,Sistema_Puntos!$Q$5:$Y$43,'Auxiliar General'!AX$5,FALSE)</f>
        <v>0</v>
      </c>
      <c r="BD427" s="26" t="str">
        <f>+IF(VLOOKUP($B427,'Lista Puestos Valorados'!$B$11:$BK$510,MATCH('Auxiliar General'!AX$4,'Lista Puestos Valorados'!$B$10:$BK$10,0),0)="","No relevante",VLOOKUP($B427,'Lista Puestos Valorados'!$B$11:$BK$510,MATCH('Auxiliar General'!AX$4,'Lista Puestos Valorados'!$B$10:$BK$10,0),0))</f>
        <v>No relevante</v>
      </c>
      <c r="BE427" s="26">
        <f>+HLOOKUP(BD427,Sistema_Puntos!$Q$5:$Y$43,'Auxiliar General'!AZ$5,FALSE)</f>
        <v>0</v>
      </c>
      <c r="BF427" s="26" t="str">
        <f>+IF(VLOOKUP($B427,'Lista Puestos Valorados'!$B$11:$BK$510,MATCH('Auxiliar General'!AZ$4,'Lista Puestos Valorados'!$B$10:$BK$10,0),0)="","No relevante",VLOOKUP($B427,'Lista Puestos Valorados'!$B$11:$BK$510,MATCH('Auxiliar General'!AZ$4,'Lista Puestos Valorados'!$B$10:$BK$10,0),0))</f>
        <v>No relevante</v>
      </c>
      <c r="BG427" s="26">
        <f>+HLOOKUP(BF427,Sistema_Puntos!$Q$5:$Y$43,'Auxiliar General'!BB$5,FALSE)</f>
        <v>0</v>
      </c>
      <c r="BH427" s="26" t="str">
        <f>+IF(VLOOKUP($B427,'Lista Puestos Valorados'!$B$11:$BK$510,MATCH('Auxiliar General'!BB$4,'Lista Puestos Valorados'!$B$10:$BK$10,0),0)="","No relevante",VLOOKUP($B427,'Lista Puestos Valorados'!$B$11:$BK$510,MATCH('Auxiliar General'!BB$4,'Lista Puestos Valorados'!$B$10:$BK$10,0),0))</f>
        <v>No relevante</v>
      </c>
      <c r="BI427" s="26">
        <f>+HLOOKUP(BH427,Sistema_Puntos!$Q$5:$Y$43,'Auxiliar General'!BD$5,FALSE)</f>
        <v>0</v>
      </c>
      <c r="BJ427" s="26" t="str">
        <f>+IF(VLOOKUP($B427,'Lista Puestos Valorados'!$B$11:$BK$510,MATCH('Auxiliar General'!BD$4,'Lista Puestos Valorados'!$B$10:$BK$10,0),0)="","No relevante",VLOOKUP($B427,'Lista Puestos Valorados'!$B$11:$BK$510,MATCH('Auxiliar General'!BD$4,'Lista Puestos Valorados'!$B$10:$BK$10,0),0))</f>
        <v>No relevante</v>
      </c>
      <c r="BK427" s="26">
        <f>+HLOOKUP(BJ427,Sistema_Puntos!$Q$5:$Y$43,'Auxiliar General'!BF$5,FALSE)</f>
        <v>0</v>
      </c>
      <c r="BL427" s="26" t="str">
        <f>+IF(VLOOKUP($B427,'Lista Puestos Valorados'!$B$11:$BK$510,MATCH('Auxiliar General'!BF$4,'Lista Puestos Valorados'!$B$10:$BK$10,0),0)="","No relevante",VLOOKUP($B427,'Lista Puestos Valorados'!$B$11:$BK$510,MATCH('Auxiliar General'!BF$4,'Lista Puestos Valorados'!$B$10:$BK$10,0),0))</f>
        <v>No relevante</v>
      </c>
      <c r="BM427" s="26">
        <f>+HLOOKUP(BL427,Sistema_Puntos!$Q$5:$Y$43,'Auxiliar General'!BH$5,FALSE)</f>
        <v>0</v>
      </c>
      <c r="BN427" s="26" t="str">
        <f>+IF(VLOOKUP($B427,'Lista Puestos Valorados'!$B$11:$BK$510,MATCH('Auxiliar General'!BH$4,'Lista Puestos Valorados'!$B$10:$BK$10,0),0)="","No relevante",VLOOKUP($B427,'Lista Puestos Valorados'!$B$11:$BK$510,MATCH('Auxiliar General'!BH$4,'Lista Puestos Valorados'!$B$10:$BK$10,0),0))</f>
        <v>No relevante</v>
      </c>
      <c r="BO427" s="26">
        <f>+HLOOKUP(BN427,Sistema_Puntos!$Q$5:$Y$43,'Auxiliar General'!BJ$5,FALSE)</f>
        <v>0</v>
      </c>
      <c r="BP427" s="26" t="str">
        <f>+IF(VLOOKUP($B427,'Lista Puestos Valorados'!$B$11:$BK$510,MATCH('Auxiliar General'!BJ$4,'Lista Puestos Valorados'!$B$10:$BK$10,0),0)="","No relevante",VLOOKUP($B427,'Lista Puestos Valorados'!$B$11:$BK$510,MATCH('Auxiliar General'!BJ$4,'Lista Puestos Valorados'!$B$10:$BK$10,0),0))</f>
        <v>No relevante</v>
      </c>
      <c r="BQ427" s="26">
        <f>+HLOOKUP(BP427,Sistema_Puntos!$Q$5:$Y$43,'Auxiliar General'!BL$5,FALSE)</f>
        <v>0</v>
      </c>
      <c r="BR427" s="26" t="str">
        <f>+IF(VLOOKUP($B427,'Lista Puestos Valorados'!$B$11:$BK$510,MATCH('Auxiliar General'!BL$4,'Lista Puestos Valorados'!$B$10:$BK$10,0),0)="","No relevante",VLOOKUP($B427,'Lista Puestos Valorados'!$B$11:$BK$510,MATCH('Auxiliar General'!BL$4,'Lista Puestos Valorados'!$B$10:$BK$10,0),0))</f>
        <v>No relevante</v>
      </c>
      <c r="BS427" s="26">
        <f>+HLOOKUP(BR427,Sistema_Puntos!$Q$5:$Y$43,'Auxiliar General'!BN$5,FALSE)</f>
        <v>0</v>
      </c>
      <c r="BT427" s="26" t="str">
        <f>+IF(VLOOKUP($B427,'Lista Puestos Valorados'!$B$11:$BK$510,MATCH('Auxiliar General'!BN$4,'Lista Puestos Valorados'!$B$10:$BK$10,0),0)="","No relevante",VLOOKUP($B427,'Lista Puestos Valorados'!$B$11:$BK$510,MATCH('Auxiliar General'!BN$4,'Lista Puestos Valorados'!$B$10:$BK$10,0),0))</f>
        <v>No relevante</v>
      </c>
      <c r="BU427" s="26">
        <f>+HLOOKUP(BT427,Sistema_Puntos!$Q$5:$Y$43,'Auxiliar General'!BP$5,FALSE)</f>
        <v>0</v>
      </c>
      <c r="BV427" s="26" t="str">
        <f>+IF(VLOOKUP($B427,'Lista Puestos Valorados'!$B$11:$BK$510,MATCH('Auxiliar General'!BP$4,'Lista Puestos Valorados'!$B$10:$BK$10,0),0)="","No relevante",VLOOKUP($B427,'Lista Puestos Valorados'!$B$11:$BK$510,MATCH('Auxiliar General'!BP$4,'Lista Puestos Valorados'!$B$10:$BK$10,0),0))</f>
        <v>No relevante</v>
      </c>
      <c r="BW427" s="26">
        <f>+HLOOKUP(BV427,Sistema_Puntos!$Q$5:$Y$43,'Auxiliar General'!BR$5,FALSE)</f>
        <v>0</v>
      </c>
      <c r="BX427" s="26" t="str">
        <f>+IF(VLOOKUP($B427,'Lista Puestos Valorados'!$B$11:$BK$510,MATCH('Auxiliar General'!BR$4,'Lista Puestos Valorados'!$B$10:$BK$10,0),0)="","No relevante",VLOOKUP($B427,'Lista Puestos Valorados'!$B$11:$BK$510,MATCH('Auxiliar General'!BR$4,'Lista Puestos Valorados'!$B$10:$BK$10,0),0))</f>
        <v>No relevante</v>
      </c>
      <c r="BY427" s="26">
        <f>+HLOOKUP(BX427,Sistema_Puntos!$Q$5:$Y$43,'Auxiliar General'!BT$5,FALSE)</f>
        <v>0</v>
      </c>
      <c r="BZ427" s="26" t="str">
        <f>+IF(VLOOKUP($B427,'Lista Puestos Valorados'!$B$11:$BK$510,MATCH('Auxiliar General'!BT$4,'Lista Puestos Valorados'!$B$10:$BK$10,0),0)="","No relevante",VLOOKUP($B427,'Lista Puestos Valorados'!$B$11:$BK$510,MATCH('Auxiliar General'!BT$4,'Lista Puestos Valorados'!$B$10:$BK$10,0),0))</f>
        <v>No relevante</v>
      </c>
      <c r="CA427" s="26">
        <f>+HLOOKUP(BZ427,Sistema_Puntos!$Q$5:$Y$43,'Auxiliar General'!BV$5,FALSE)</f>
        <v>0</v>
      </c>
      <c r="CB427" s="26" t="str">
        <f>+IF(VLOOKUP($B427,'Lista Puestos Valorados'!$B$11:$BK$510,MATCH('Auxiliar General'!BV$4,'Lista Puestos Valorados'!$B$10:$BK$10,0),0)="","No relevante",VLOOKUP($B427,'Lista Puestos Valorados'!$B$11:$BK$510,MATCH('Auxiliar General'!BV$4,'Lista Puestos Valorados'!$B$10:$BK$10,0),0))</f>
        <v>No relevante</v>
      </c>
      <c r="CC427" s="26">
        <f>+HLOOKUP(CB427,Sistema_Puntos!$Q$5:$Y$43,'Auxiliar General'!BX$5,FALSE)</f>
        <v>0</v>
      </c>
      <c r="CD427" s="26" t="str">
        <f>+IF(VLOOKUP($B427,'Lista Puestos Valorados'!$B$11:$BK$510,MATCH('Auxiliar General'!BX$4,'Lista Puestos Valorados'!$B$10:$BK$10,0),0)="","No relevante",VLOOKUP($B427,'Lista Puestos Valorados'!$B$11:$BK$510,MATCH('Auxiliar General'!BX$4,'Lista Puestos Valorados'!$B$10:$BK$10,0),0))</f>
        <v>No relevante</v>
      </c>
      <c r="CE427" s="26">
        <f>+HLOOKUP(CD427,Sistema_Puntos!$Q$5:$Y$43,'Auxiliar General'!BZ$5,FALSE)</f>
        <v>0</v>
      </c>
      <c r="CF427" s="26" t="str">
        <f>+IF(VLOOKUP($B427,'Lista Puestos Valorados'!$B$11:$BK$510,MATCH('Auxiliar General'!BZ$4,'Lista Puestos Valorados'!$B$10:$BK$10,0),0)="","No relevante",VLOOKUP($B427,'Lista Puestos Valorados'!$B$11:$BK$510,MATCH('Auxiliar General'!BZ$4,'Lista Puestos Valorados'!$B$10:$BK$10,0),0))</f>
        <v>No relevante</v>
      </c>
      <c r="CG427" s="26">
        <f>+HLOOKUP(CF427,Sistema_Puntos!$Q$5:$Y$43,'Auxiliar General'!CB$5,FALSE)</f>
        <v>0</v>
      </c>
      <c r="CH427" s="29"/>
      <c r="CI427" s="29"/>
    </row>
    <row r="428" spans="2:87" ht="17.55" customHeight="1">
      <c r="B428" s="26">
        <f>+'Listado de Puestos'!B428</f>
        <v>418</v>
      </c>
      <c r="C428" s="26" t="str">
        <f>+IF('Lista Puestos Valorados'!C428="","",'Lista Puestos Valorados'!C428)</f>
        <v/>
      </c>
      <c r="D428" s="26" t="str">
        <f>+IF('Lista Puestos Valorados'!D428="","",'Lista Puestos Valorados'!D428)</f>
        <v/>
      </c>
      <c r="E428" s="26" t="str">
        <f>+IF('Lista Puestos Valorados'!E428="","",'Lista Puestos Valorados'!E428)</f>
        <v/>
      </c>
      <c r="F428" s="26" t="str">
        <f>+IF('Lista Puestos Valorados'!F428="","",'Lista Puestos Valorados'!F428)</f>
        <v/>
      </c>
      <c r="G428" s="26" t="str">
        <f>+IF('Lista Puestos Valorados'!G428="","",'Lista Puestos Valorados'!G428)</f>
        <v/>
      </c>
      <c r="H428" s="26" t="str">
        <f>+IF('Lista Puestos Valorados'!H428="","",'Lista Puestos Valorados'!H428)</f>
        <v/>
      </c>
      <c r="I428" s="26" t="str">
        <f>+IF('Lista Puestos Valorados'!I428="","",'Lista Puestos Valorados'!I428)</f>
        <v/>
      </c>
      <c r="J428" s="118" t="e">
        <f t="array" ref="J428">+IF(L428="","",_xlfn.IFS(L428&lt;='Cortes de Agrupacion'!$F$15,'Cortes de Agrupacion'!$E$15,'Resultados General'!L428&lt;='Cortes de Agrupacion'!$F$14,'Cortes de Agrupacion'!$E$14,'Resultados General'!L428&lt;='Cortes de Agrupacion'!$F$13,'Cortes de Agrupacion'!$E$13,L428&lt;='Cortes de Agrupacion'!$F$12,'Cortes de Agrupacion'!$E$12,'Resultados General'!L428&lt;='Cortes de Agrupacion'!$F$11,'Cortes de Agrupacion'!$E$11,'Resultados General'!L428&lt;='Cortes de Agrupacion'!$F$10,'Cortes de Agrupacion'!$E$10,'Resultados General'!L428&lt;='Cortes de Agrupacion'!$F$9,'Cortes de Agrupacion'!$E$9,'Resultados General'!L428&lt;='Cortes de Agrupacion'!$F$8,'Cortes de Agrupacion'!$E$8,'Resultados General'!L428&lt;='Cortes de Agrupacion'!$F$7,'Cortes de Agrupacion'!$E$7,'Resultados General'!L428&lt;='Cortes de Agrupacion'!$F$6,'Cortes de Agrupacion'!$E$6))</f>
        <v>#VALUE!</v>
      </c>
      <c r="K428" s="118" t="str">
        <f t="shared" si="12"/>
        <v/>
      </c>
      <c r="L428" s="124" t="e">
        <f>#VALUE!</f>
        <v>#VALUE!</v>
      </c>
      <c r="M428" s="26" t="e">
        <f ca="1">+_xlfn.IFNA(VLOOKUP(C428,'Distribución de puestos'!$B$8:$I$507,8,0),"")</f>
        <v>#NAME?</v>
      </c>
      <c r="N428" s="26" t="str">
        <f>+IF(VLOOKUP($B428,'Lista Puestos Valorados'!$B$11:$BK$510,MATCH('Auxiliar General'!H$4,'Lista Puestos Valorados'!$B$10:$BK$10,0),0)="","No relevante",VLOOKUP($B428,'Lista Puestos Valorados'!$B$11:$BK$510,MATCH('Auxiliar General'!H$4,'Lista Puestos Valorados'!$B$10:$BK$10,0),0))</f>
        <v>No relevante</v>
      </c>
      <c r="O428" s="26">
        <f>+HLOOKUP(N428,Sistema_Puntos!$Q$5:$Y$43,'Auxiliar General'!J$5,FALSE)</f>
        <v>0</v>
      </c>
      <c r="P428" s="26" t="str">
        <f>+IF(VLOOKUP($B428,'Lista Puestos Valorados'!$B$11:$BK$510,MATCH('Auxiliar General'!J$4,'Lista Puestos Valorados'!$B$10:$BK$10,0),0)="","No relevante",VLOOKUP($B428,'Lista Puestos Valorados'!$B$11:$BK$510,MATCH('Auxiliar General'!J$4,'Lista Puestos Valorados'!$B$10:$BK$10,0),0))</f>
        <v>No relevante</v>
      </c>
      <c r="Q428" s="26">
        <f>+HLOOKUP(P428,Sistema_Puntos!$Q$5:$Y$43,'Auxiliar General'!L$5,FALSE)</f>
        <v>0</v>
      </c>
      <c r="R428" s="26" t="str">
        <f>+IF(VLOOKUP($B428,'Lista Puestos Valorados'!$B$11:$BK$510,MATCH('Auxiliar General'!L$4,'Lista Puestos Valorados'!$B$10:$BK$10,0),0)="","No relevante",VLOOKUP($B428,'Lista Puestos Valorados'!$B$11:$BK$510,MATCH('Auxiliar General'!L$4,'Lista Puestos Valorados'!$B$10:$BK$10,0),0))</f>
        <v>No relevante</v>
      </c>
      <c r="S428" s="26">
        <f>+HLOOKUP(R428,Sistema_Puntos!$Q$5:$Y$43,'Auxiliar General'!N$5,FALSE)</f>
        <v>0</v>
      </c>
      <c r="T428" s="26" t="str">
        <f>+IF(VLOOKUP($B428,'Lista Puestos Valorados'!$B$11:$BK$510,MATCH('Auxiliar General'!N$4,'Lista Puestos Valorados'!$B$10:$BK$10,0),0)="","No relevante",VLOOKUP($B428,'Lista Puestos Valorados'!$B$11:$BK$510,MATCH('Auxiliar General'!N$4,'Lista Puestos Valorados'!$B$10:$BK$10,0),0))</f>
        <v>No relevante</v>
      </c>
      <c r="U428" s="26">
        <f>+HLOOKUP(T428,Sistema_Puntos!$Q$5:$Y$43,'Auxiliar General'!P$5,FALSE)</f>
        <v>0</v>
      </c>
      <c r="V428" s="26" t="str">
        <f>+IF(VLOOKUP($B428,'Lista Puestos Valorados'!$B$11:$BK$510,MATCH('Auxiliar General'!P$4,'Lista Puestos Valorados'!$B$10:$BK$10,0),0)="","No relevante",VLOOKUP($B428,'Lista Puestos Valorados'!$B$11:$BK$510,MATCH('Auxiliar General'!P$4,'Lista Puestos Valorados'!$B$10:$BK$10,0),0))</f>
        <v>No relevante</v>
      </c>
      <c r="W428" s="26">
        <f>+HLOOKUP(V428,Sistema_Puntos!$Q$5:$Y$43,'Auxiliar General'!R$5,FALSE)</f>
        <v>0</v>
      </c>
      <c r="X428" s="26" t="str">
        <f>+IF(VLOOKUP($B428,'Lista Puestos Valorados'!$B$11:$BK$510,MATCH('Auxiliar General'!R$4,'Lista Puestos Valorados'!$B$10:$BK$10,0),0)="","No relevante",VLOOKUP($B428,'Lista Puestos Valorados'!$B$11:$BK$510,MATCH('Auxiliar General'!R$4,'Lista Puestos Valorados'!$B$10:$BK$10,0),0))</f>
        <v>No relevante</v>
      </c>
      <c r="Y428" s="26">
        <f>+HLOOKUP(X428,Sistema_Puntos!$Q$5:$Y$43,'Auxiliar General'!T$5,FALSE)</f>
        <v>0</v>
      </c>
      <c r="Z428" s="26" t="str">
        <f>+IF(VLOOKUP($B428,'Lista Puestos Valorados'!$B$11:$BK$510,MATCH('Auxiliar General'!T$4,'Lista Puestos Valorados'!$B$10:$BK$10,0),0)="","No relevante",VLOOKUP($B428,'Lista Puestos Valorados'!$B$11:$BK$510,MATCH('Auxiliar General'!T$4,'Lista Puestos Valorados'!$B$10:$BK$10,0),0))</f>
        <v>No relevante</v>
      </c>
      <c r="AA428" s="26">
        <f>+HLOOKUP(Z428,Sistema_Puntos!$Q$5:$Y$43,'Auxiliar General'!V$5,FALSE)</f>
        <v>0</v>
      </c>
      <c r="AB428" s="26" t="str">
        <f>+IF(VLOOKUP($B428,'Lista Puestos Valorados'!$B$11:$BK$510,MATCH('Auxiliar General'!V$4,'Lista Puestos Valorados'!$B$10:$BK$10,0),0)="","No relevante",VLOOKUP($B428,'Lista Puestos Valorados'!$B$11:$BK$510,MATCH('Auxiliar General'!V$4,'Lista Puestos Valorados'!$B$10:$BK$10,0),0))</f>
        <v>No relevante</v>
      </c>
      <c r="AC428" s="26">
        <f>+HLOOKUP(AB428,Sistema_Puntos!$Q$5:$Y$43,'Auxiliar General'!X$5,FALSE)</f>
        <v>0</v>
      </c>
      <c r="AD428" s="26" t="str">
        <f>+IF(VLOOKUP($B428,'Lista Puestos Valorados'!$B$11:$BK$510,MATCH('Auxiliar General'!X$4,'Lista Puestos Valorados'!$B$10:$BK$10,0),0)="","No relevante",VLOOKUP($B428,'Lista Puestos Valorados'!$B$11:$BK$510,MATCH('Auxiliar General'!X$4,'Lista Puestos Valorados'!$B$10:$BK$10,0),0))</f>
        <v>No relevante</v>
      </c>
      <c r="AE428" s="26">
        <f>+HLOOKUP(AD428,Sistema_Puntos!$Q$5:$Y$43,'Auxiliar General'!Z$5,FALSE)</f>
        <v>0</v>
      </c>
      <c r="AF428" s="26" t="str">
        <f>+IF(VLOOKUP($B428,'Lista Puestos Valorados'!$B$11:$BK$510,MATCH('Auxiliar General'!Z$4,'Lista Puestos Valorados'!$B$10:$BK$10,0),0)="","No relevante",VLOOKUP($B428,'Lista Puestos Valorados'!$B$11:$BK$510,MATCH('Auxiliar General'!Z$4,'Lista Puestos Valorados'!$B$10:$BK$10,0),0))</f>
        <v>No relevante</v>
      </c>
      <c r="AG428" s="26">
        <f>+HLOOKUP(AF428,Sistema_Puntos!$Q$5:$Y$43,'Auxiliar General'!AB$5,FALSE)</f>
        <v>0</v>
      </c>
      <c r="AH428" s="26" t="str">
        <f>+IF(VLOOKUP($B428,'Lista Puestos Valorados'!$B$11:$BK$510,MATCH('Auxiliar General'!AB$4,'Lista Puestos Valorados'!$B$10:$BK$10,0),0)="","No relevante",VLOOKUP($B428,'Lista Puestos Valorados'!$B$11:$BK$510,MATCH('Auxiliar General'!AB$4,'Lista Puestos Valorados'!$B$10:$BK$10,0),0))</f>
        <v>No relevante</v>
      </c>
      <c r="AI428" s="26">
        <f>+HLOOKUP(AH428,Sistema_Puntos!$Q$5:$Y$43,'Auxiliar General'!AD$5,FALSE)</f>
        <v>0</v>
      </c>
      <c r="AJ428" s="26" t="str">
        <f>+IF(VLOOKUP($B428,'Lista Puestos Valorados'!$B$11:$BK$510,MATCH('Auxiliar General'!AD$4,'Lista Puestos Valorados'!$B$10:$BK$10,0),0)="","No relevante",VLOOKUP($B428,'Lista Puestos Valorados'!$B$11:$BK$510,MATCH('Auxiliar General'!AD$4,'Lista Puestos Valorados'!$B$10:$BK$10,0),0))</f>
        <v>No relevante</v>
      </c>
      <c r="AK428" s="26">
        <f>+HLOOKUP(AJ428,Sistema_Puntos!$Q$5:$Y$43,'Auxiliar General'!AF$5,FALSE)</f>
        <v>0</v>
      </c>
      <c r="AL428" s="26" t="str">
        <f>+IF(VLOOKUP($B428,'Lista Puestos Valorados'!$B$11:$BK$510,MATCH('Auxiliar General'!AF$4,'Lista Puestos Valorados'!$B$10:$BK$10,0),0)="","No relevante",VLOOKUP($B428,'Lista Puestos Valorados'!$B$11:$BK$510,MATCH('Auxiliar General'!AF$4,'Lista Puestos Valorados'!$B$10:$BK$10,0),0))</f>
        <v>No relevante</v>
      </c>
      <c r="AM428" s="26">
        <f>+HLOOKUP(AL428,Sistema_Puntos!$Q$5:$Y$43,'Auxiliar General'!AH$5,FALSE)</f>
        <v>0</v>
      </c>
      <c r="AN428" s="26" t="str">
        <f>+IF(VLOOKUP($B428,'Lista Puestos Valorados'!$B$11:$BK$510,MATCH('Auxiliar General'!AH$4,'Lista Puestos Valorados'!$B$10:$BK$10,0),0)="","No relevante",VLOOKUP($B428,'Lista Puestos Valorados'!$B$11:$BK$510,MATCH('Auxiliar General'!AH$4,'Lista Puestos Valorados'!$B$10:$BK$10,0),0))</f>
        <v>No relevante</v>
      </c>
      <c r="AO428" s="26">
        <f>+HLOOKUP(AN428,Sistema_Puntos!$Q$5:$Y$43,'Auxiliar General'!AJ$5,FALSE)</f>
        <v>0</v>
      </c>
      <c r="AP428" s="26" t="str">
        <f>+IF(VLOOKUP($B428,'Lista Puestos Valorados'!$B$11:$BK$510,MATCH('Auxiliar General'!AJ$4,'Lista Puestos Valorados'!$B$10:$BK$10,0),0)="","No relevante",VLOOKUP($B428,'Lista Puestos Valorados'!$B$11:$BK$510,MATCH('Auxiliar General'!AJ$4,'Lista Puestos Valorados'!$B$10:$BK$10,0),0))</f>
        <v>No relevante</v>
      </c>
      <c r="AQ428" s="26">
        <f>+HLOOKUP(AP428,Sistema_Puntos!$Q$5:$Y$43,'Auxiliar General'!AL$5,FALSE)</f>
        <v>0</v>
      </c>
      <c r="AR428" s="26" t="str">
        <f>+IF(VLOOKUP($B428,'Lista Puestos Valorados'!$B$11:$BK$510,MATCH('Auxiliar General'!AL$4,'Lista Puestos Valorados'!$B$10:$BK$10,0),0)="","No relevante",VLOOKUP($B428,'Lista Puestos Valorados'!$B$11:$BK$510,MATCH('Auxiliar General'!AL$4,'Lista Puestos Valorados'!$B$10:$BK$10,0),0))</f>
        <v>No relevante</v>
      </c>
      <c r="AS428" s="26">
        <f>+HLOOKUP(AR428,Sistema_Puntos!$Q$5:$Y$43,'Auxiliar General'!AN$5,FALSE)</f>
        <v>0</v>
      </c>
      <c r="AT428" s="26" t="str">
        <f>+IF(VLOOKUP($B428,'Lista Puestos Valorados'!$B$11:$BK$510,MATCH('Auxiliar General'!AN$4,'Lista Puestos Valorados'!$B$10:$BK$10,0),0)="","No relevante",VLOOKUP($B428,'Lista Puestos Valorados'!$B$11:$BK$510,MATCH('Auxiliar General'!AN$4,'Lista Puestos Valorados'!$B$10:$BK$10,0),0))</f>
        <v>No relevante</v>
      </c>
      <c r="AU428" s="26">
        <f>+HLOOKUP(AT428,Sistema_Puntos!$Q$5:$Y$43,'Auxiliar General'!AP$5,FALSE)</f>
        <v>0</v>
      </c>
      <c r="AV428" s="26" t="str">
        <f>+IF(VLOOKUP($B428,'Lista Puestos Valorados'!$B$11:$BK$510,MATCH('Auxiliar General'!AP$4,'Lista Puestos Valorados'!$B$10:$BK$10,0),0)="","No relevante",VLOOKUP($B428,'Lista Puestos Valorados'!$B$11:$BK$510,MATCH('Auxiliar General'!AP$4,'Lista Puestos Valorados'!$B$10:$BK$10,0),0))</f>
        <v>No relevante</v>
      </c>
      <c r="AW428" s="26">
        <f>+HLOOKUP(AV428,Sistema_Puntos!$Q$5:$Y$43,'Auxiliar General'!AR$5,FALSE)</f>
        <v>0</v>
      </c>
      <c r="AX428" s="26" t="str">
        <f>+IF(VLOOKUP($B428,'Lista Puestos Valorados'!$B$11:$BK$510,MATCH('Auxiliar General'!AR$4,'Lista Puestos Valorados'!$B$10:$BK$10,0),0)="","No relevante",VLOOKUP($B428,'Lista Puestos Valorados'!$B$11:$BK$510,MATCH('Auxiliar General'!AR$4,'Lista Puestos Valorados'!$B$10:$BK$10,0),0))</f>
        <v>No relevante</v>
      </c>
      <c r="AY428" s="26">
        <f>+HLOOKUP(AX428,Sistema_Puntos!$Q$5:$Y$43,'Auxiliar General'!AT$5,FALSE)</f>
        <v>0</v>
      </c>
      <c r="AZ428" s="26" t="str">
        <f>+IF(VLOOKUP($B428,'Lista Puestos Valorados'!$B$11:$BK$510,MATCH('Auxiliar General'!AT$4,'Lista Puestos Valorados'!$B$10:$BK$10,0),0)="","No relevante",VLOOKUP($B428,'Lista Puestos Valorados'!$B$11:$BK$510,MATCH('Auxiliar General'!AT$4,'Lista Puestos Valorados'!$B$10:$BK$10,0),0))</f>
        <v>No relevante</v>
      </c>
      <c r="BA428" s="26">
        <f>+HLOOKUP(AZ428,Sistema_Puntos!$Q$5:$Y$43,'Auxiliar General'!AV$5,FALSE)</f>
        <v>0</v>
      </c>
      <c r="BB428" s="26" t="str">
        <f>+IF(VLOOKUP($B428,'Lista Puestos Valorados'!$B$11:$BK$510,MATCH('Auxiliar General'!AV$4,'Lista Puestos Valorados'!$B$10:$BK$10,0),0)="","No relevante",VLOOKUP($B428,'Lista Puestos Valorados'!$B$11:$BK$510,MATCH('Auxiliar General'!AV$4,'Lista Puestos Valorados'!$B$10:$BK$10,0),0))</f>
        <v>No relevante</v>
      </c>
      <c r="BC428" s="26">
        <f>+HLOOKUP(BB428,Sistema_Puntos!$Q$5:$Y$43,'Auxiliar General'!AX$5,FALSE)</f>
        <v>0</v>
      </c>
      <c r="BD428" s="26" t="str">
        <f>+IF(VLOOKUP($B428,'Lista Puestos Valorados'!$B$11:$BK$510,MATCH('Auxiliar General'!AX$4,'Lista Puestos Valorados'!$B$10:$BK$10,0),0)="","No relevante",VLOOKUP($B428,'Lista Puestos Valorados'!$B$11:$BK$510,MATCH('Auxiliar General'!AX$4,'Lista Puestos Valorados'!$B$10:$BK$10,0),0))</f>
        <v>No relevante</v>
      </c>
      <c r="BE428" s="26">
        <f>+HLOOKUP(BD428,Sistema_Puntos!$Q$5:$Y$43,'Auxiliar General'!AZ$5,FALSE)</f>
        <v>0</v>
      </c>
      <c r="BF428" s="26" t="str">
        <f>+IF(VLOOKUP($B428,'Lista Puestos Valorados'!$B$11:$BK$510,MATCH('Auxiliar General'!AZ$4,'Lista Puestos Valorados'!$B$10:$BK$10,0),0)="","No relevante",VLOOKUP($B428,'Lista Puestos Valorados'!$B$11:$BK$510,MATCH('Auxiliar General'!AZ$4,'Lista Puestos Valorados'!$B$10:$BK$10,0),0))</f>
        <v>No relevante</v>
      </c>
      <c r="BG428" s="26">
        <f>+HLOOKUP(BF428,Sistema_Puntos!$Q$5:$Y$43,'Auxiliar General'!BB$5,FALSE)</f>
        <v>0</v>
      </c>
      <c r="BH428" s="26" t="str">
        <f>+IF(VLOOKUP($B428,'Lista Puestos Valorados'!$B$11:$BK$510,MATCH('Auxiliar General'!BB$4,'Lista Puestos Valorados'!$B$10:$BK$10,0),0)="","No relevante",VLOOKUP($B428,'Lista Puestos Valorados'!$B$11:$BK$510,MATCH('Auxiliar General'!BB$4,'Lista Puestos Valorados'!$B$10:$BK$10,0),0))</f>
        <v>No relevante</v>
      </c>
      <c r="BI428" s="26">
        <f>+HLOOKUP(BH428,Sistema_Puntos!$Q$5:$Y$43,'Auxiliar General'!BD$5,FALSE)</f>
        <v>0</v>
      </c>
      <c r="BJ428" s="26" t="str">
        <f>+IF(VLOOKUP($B428,'Lista Puestos Valorados'!$B$11:$BK$510,MATCH('Auxiliar General'!BD$4,'Lista Puestos Valorados'!$B$10:$BK$10,0),0)="","No relevante",VLOOKUP($B428,'Lista Puestos Valorados'!$B$11:$BK$510,MATCH('Auxiliar General'!BD$4,'Lista Puestos Valorados'!$B$10:$BK$10,0),0))</f>
        <v>No relevante</v>
      </c>
      <c r="BK428" s="26">
        <f>+HLOOKUP(BJ428,Sistema_Puntos!$Q$5:$Y$43,'Auxiliar General'!BF$5,FALSE)</f>
        <v>0</v>
      </c>
      <c r="BL428" s="26" t="str">
        <f>+IF(VLOOKUP($B428,'Lista Puestos Valorados'!$B$11:$BK$510,MATCH('Auxiliar General'!BF$4,'Lista Puestos Valorados'!$B$10:$BK$10,0),0)="","No relevante",VLOOKUP($B428,'Lista Puestos Valorados'!$B$11:$BK$510,MATCH('Auxiliar General'!BF$4,'Lista Puestos Valorados'!$B$10:$BK$10,0),0))</f>
        <v>No relevante</v>
      </c>
      <c r="BM428" s="26">
        <f>+HLOOKUP(BL428,Sistema_Puntos!$Q$5:$Y$43,'Auxiliar General'!BH$5,FALSE)</f>
        <v>0</v>
      </c>
      <c r="BN428" s="26" t="str">
        <f>+IF(VLOOKUP($B428,'Lista Puestos Valorados'!$B$11:$BK$510,MATCH('Auxiliar General'!BH$4,'Lista Puestos Valorados'!$B$10:$BK$10,0),0)="","No relevante",VLOOKUP($B428,'Lista Puestos Valorados'!$B$11:$BK$510,MATCH('Auxiliar General'!BH$4,'Lista Puestos Valorados'!$B$10:$BK$10,0),0))</f>
        <v>No relevante</v>
      </c>
      <c r="BO428" s="26">
        <f>+HLOOKUP(BN428,Sistema_Puntos!$Q$5:$Y$43,'Auxiliar General'!BJ$5,FALSE)</f>
        <v>0</v>
      </c>
      <c r="BP428" s="26" t="str">
        <f>+IF(VLOOKUP($B428,'Lista Puestos Valorados'!$B$11:$BK$510,MATCH('Auxiliar General'!BJ$4,'Lista Puestos Valorados'!$B$10:$BK$10,0),0)="","No relevante",VLOOKUP($B428,'Lista Puestos Valorados'!$B$11:$BK$510,MATCH('Auxiliar General'!BJ$4,'Lista Puestos Valorados'!$B$10:$BK$10,0),0))</f>
        <v>No relevante</v>
      </c>
      <c r="BQ428" s="26">
        <f>+HLOOKUP(BP428,Sistema_Puntos!$Q$5:$Y$43,'Auxiliar General'!BL$5,FALSE)</f>
        <v>0</v>
      </c>
      <c r="BR428" s="26" t="str">
        <f>+IF(VLOOKUP($B428,'Lista Puestos Valorados'!$B$11:$BK$510,MATCH('Auxiliar General'!BL$4,'Lista Puestos Valorados'!$B$10:$BK$10,0),0)="","No relevante",VLOOKUP($B428,'Lista Puestos Valorados'!$B$11:$BK$510,MATCH('Auxiliar General'!BL$4,'Lista Puestos Valorados'!$B$10:$BK$10,0),0))</f>
        <v>No relevante</v>
      </c>
      <c r="BS428" s="26">
        <f>+HLOOKUP(BR428,Sistema_Puntos!$Q$5:$Y$43,'Auxiliar General'!BN$5,FALSE)</f>
        <v>0</v>
      </c>
      <c r="BT428" s="26" t="str">
        <f>+IF(VLOOKUP($B428,'Lista Puestos Valorados'!$B$11:$BK$510,MATCH('Auxiliar General'!BN$4,'Lista Puestos Valorados'!$B$10:$BK$10,0),0)="","No relevante",VLOOKUP($B428,'Lista Puestos Valorados'!$B$11:$BK$510,MATCH('Auxiliar General'!BN$4,'Lista Puestos Valorados'!$B$10:$BK$10,0),0))</f>
        <v>No relevante</v>
      </c>
      <c r="BU428" s="26">
        <f>+HLOOKUP(BT428,Sistema_Puntos!$Q$5:$Y$43,'Auxiliar General'!BP$5,FALSE)</f>
        <v>0</v>
      </c>
      <c r="BV428" s="26" t="str">
        <f>+IF(VLOOKUP($B428,'Lista Puestos Valorados'!$B$11:$BK$510,MATCH('Auxiliar General'!BP$4,'Lista Puestos Valorados'!$B$10:$BK$10,0),0)="","No relevante",VLOOKUP($B428,'Lista Puestos Valorados'!$B$11:$BK$510,MATCH('Auxiliar General'!BP$4,'Lista Puestos Valorados'!$B$10:$BK$10,0),0))</f>
        <v>No relevante</v>
      </c>
      <c r="BW428" s="26">
        <f>+HLOOKUP(BV428,Sistema_Puntos!$Q$5:$Y$43,'Auxiliar General'!BR$5,FALSE)</f>
        <v>0</v>
      </c>
      <c r="BX428" s="26" t="str">
        <f>+IF(VLOOKUP($B428,'Lista Puestos Valorados'!$B$11:$BK$510,MATCH('Auxiliar General'!BR$4,'Lista Puestos Valorados'!$B$10:$BK$10,0),0)="","No relevante",VLOOKUP($B428,'Lista Puestos Valorados'!$B$11:$BK$510,MATCH('Auxiliar General'!BR$4,'Lista Puestos Valorados'!$B$10:$BK$10,0),0))</f>
        <v>No relevante</v>
      </c>
      <c r="BY428" s="26">
        <f>+HLOOKUP(BX428,Sistema_Puntos!$Q$5:$Y$43,'Auxiliar General'!BT$5,FALSE)</f>
        <v>0</v>
      </c>
      <c r="BZ428" s="26" t="str">
        <f>+IF(VLOOKUP($B428,'Lista Puestos Valorados'!$B$11:$BK$510,MATCH('Auxiliar General'!BT$4,'Lista Puestos Valorados'!$B$10:$BK$10,0),0)="","No relevante",VLOOKUP($B428,'Lista Puestos Valorados'!$B$11:$BK$510,MATCH('Auxiliar General'!BT$4,'Lista Puestos Valorados'!$B$10:$BK$10,0),0))</f>
        <v>No relevante</v>
      </c>
      <c r="CA428" s="26">
        <f>+HLOOKUP(BZ428,Sistema_Puntos!$Q$5:$Y$43,'Auxiliar General'!BV$5,FALSE)</f>
        <v>0</v>
      </c>
      <c r="CB428" s="26" t="str">
        <f>+IF(VLOOKUP($B428,'Lista Puestos Valorados'!$B$11:$BK$510,MATCH('Auxiliar General'!BV$4,'Lista Puestos Valorados'!$B$10:$BK$10,0),0)="","No relevante",VLOOKUP($B428,'Lista Puestos Valorados'!$B$11:$BK$510,MATCH('Auxiliar General'!BV$4,'Lista Puestos Valorados'!$B$10:$BK$10,0),0))</f>
        <v>No relevante</v>
      </c>
      <c r="CC428" s="26">
        <f>+HLOOKUP(CB428,Sistema_Puntos!$Q$5:$Y$43,'Auxiliar General'!BX$5,FALSE)</f>
        <v>0</v>
      </c>
      <c r="CD428" s="26" t="str">
        <f>+IF(VLOOKUP($B428,'Lista Puestos Valorados'!$B$11:$BK$510,MATCH('Auxiliar General'!BX$4,'Lista Puestos Valorados'!$B$10:$BK$10,0),0)="","No relevante",VLOOKUP($B428,'Lista Puestos Valorados'!$B$11:$BK$510,MATCH('Auxiliar General'!BX$4,'Lista Puestos Valorados'!$B$10:$BK$10,0),0))</f>
        <v>No relevante</v>
      </c>
      <c r="CE428" s="26">
        <f>+HLOOKUP(CD428,Sistema_Puntos!$Q$5:$Y$43,'Auxiliar General'!BZ$5,FALSE)</f>
        <v>0</v>
      </c>
      <c r="CF428" s="26" t="str">
        <f>+IF(VLOOKUP($B428,'Lista Puestos Valorados'!$B$11:$BK$510,MATCH('Auxiliar General'!BZ$4,'Lista Puestos Valorados'!$B$10:$BK$10,0),0)="","No relevante",VLOOKUP($B428,'Lista Puestos Valorados'!$B$11:$BK$510,MATCH('Auxiliar General'!BZ$4,'Lista Puestos Valorados'!$B$10:$BK$10,0),0))</f>
        <v>No relevante</v>
      </c>
      <c r="CG428" s="26">
        <f>+HLOOKUP(CF428,Sistema_Puntos!$Q$5:$Y$43,'Auxiliar General'!CB$5,FALSE)</f>
        <v>0</v>
      </c>
      <c r="CH428" s="29"/>
      <c r="CI428" s="29"/>
    </row>
    <row r="429" spans="2:87" ht="17.55" customHeight="1">
      <c r="B429" s="26">
        <f>+'Listado de Puestos'!B429</f>
        <v>419</v>
      </c>
      <c r="C429" s="26" t="str">
        <f>+IF('Lista Puestos Valorados'!C429="","",'Lista Puestos Valorados'!C429)</f>
        <v/>
      </c>
      <c r="D429" s="26" t="str">
        <f>+IF('Lista Puestos Valorados'!D429="","",'Lista Puestos Valorados'!D429)</f>
        <v/>
      </c>
      <c r="E429" s="26" t="str">
        <f>+IF('Lista Puestos Valorados'!E429="","",'Lista Puestos Valorados'!E429)</f>
        <v/>
      </c>
      <c r="F429" s="26" t="str">
        <f>+IF('Lista Puestos Valorados'!F429="","",'Lista Puestos Valorados'!F429)</f>
        <v/>
      </c>
      <c r="G429" s="26" t="str">
        <f>+IF('Lista Puestos Valorados'!G429="","",'Lista Puestos Valorados'!G429)</f>
        <v/>
      </c>
      <c r="H429" s="26" t="str">
        <f>+IF('Lista Puestos Valorados'!H429="","",'Lista Puestos Valorados'!H429)</f>
        <v/>
      </c>
      <c r="I429" s="26" t="str">
        <f>+IF('Lista Puestos Valorados'!I429="","",'Lista Puestos Valorados'!I429)</f>
        <v/>
      </c>
      <c r="J429" s="118" t="e">
        <f t="array" ref="J429">+IF(L429="","",_xlfn.IFS(L429&lt;='Cortes de Agrupacion'!$F$15,'Cortes de Agrupacion'!$E$15,'Resultados General'!L429&lt;='Cortes de Agrupacion'!$F$14,'Cortes de Agrupacion'!$E$14,'Resultados General'!L429&lt;='Cortes de Agrupacion'!$F$13,'Cortes de Agrupacion'!$E$13,L429&lt;='Cortes de Agrupacion'!$F$12,'Cortes de Agrupacion'!$E$12,'Resultados General'!L429&lt;='Cortes de Agrupacion'!$F$11,'Cortes de Agrupacion'!$E$11,'Resultados General'!L429&lt;='Cortes de Agrupacion'!$F$10,'Cortes de Agrupacion'!$E$10,'Resultados General'!L429&lt;='Cortes de Agrupacion'!$F$9,'Cortes de Agrupacion'!$E$9,'Resultados General'!L429&lt;='Cortes de Agrupacion'!$F$8,'Cortes de Agrupacion'!$E$8,'Resultados General'!L429&lt;='Cortes de Agrupacion'!$F$7,'Cortes de Agrupacion'!$E$7,'Resultados General'!L429&lt;='Cortes de Agrupacion'!$F$6,'Cortes de Agrupacion'!$E$6))</f>
        <v>#VALUE!</v>
      </c>
      <c r="K429" s="118" t="str">
        <f t="shared" si="12"/>
        <v/>
      </c>
      <c r="L429" s="124" t="e">
        <f>#VALUE!</f>
        <v>#VALUE!</v>
      </c>
      <c r="M429" s="26" t="e">
        <f ca="1">+_xlfn.IFNA(VLOOKUP(C429,'Distribución de puestos'!$B$8:$I$507,8,0),"")</f>
        <v>#NAME?</v>
      </c>
      <c r="N429" s="26" t="str">
        <f>+IF(VLOOKUP($B429,'Lista Puestos Valorados'!$B$11:$BK$510,MATCH('Auxiliar General'!H$4,'Lista Puestos Valorados'!$B$10:$BK$10,0),0)="","No relevante",VLOOKUP($B429,'Lista Puestos Valorados'!$B$11:$BK$510,MATCH('Auxiliar General'!H$4,'Lista Puestos Valorados'!$B$10:$BK$10,0),0))</f>
        <v>No relevante</v>
      </c>
      <c r="O429" s="26">
        <f>+HLOOKUP(N429,Sistema_Puntos!$Q$5:$Y$43,'Auxiliar General'!J$5,FALSE)</f>
        <v>0</v>
      </c>
      <c r="P429" s="26" t="str">
        <f>+IF(VLOOKUP($B429,'Lista Puestos Valorados'!$B$11:$BK$510,MATCH('Auxiliar General'!J$4,'Lista Puestos Valorados'!$B$10:$BK$10,0),0)="","No relevante",VLOOKUP($B429,'Lista Puestos Valorados'!$B$11:$BK$510,MATCH('Auxiliar General'!J$4,'Lista Puestos Valorados'!$B$10:$BK$10,0),0))</f>
        <v>No relevante</v>
      </c>
      <c r="Q429" s="26">
        <f>+HLOOKUP(P429,Sistema_Puntos!$Q$5:$Y$43,'Auxiliar General'!L$5,FALSE)</f>
        <v>0</v>
      </c>
      <c r="R429" s="26" t="str">
        <f>+IF(VLOOKUP($B429,'Lista Puestos Valorados'!$B$11:$BK$510,MATCH('Auxiliar General'!L$4,'Lista Puestos Valorados'!$B$10:$BK$10,0),0)="","No relevante",VLOOKUP($B429,'Lista Puestos Valorados'!$B$11:$BK$510,MATCH('Auxiliar General'!L$4,'Lista Puestos Valorados'!$B$10:$BK$10,0),0))</f>
        <v>No relevante</v>
      </c>
      <c r="S429" s="26">
        <f>+HLOOKUP(R429,Sistema_Puntos!$Q$5:$Y$43,'Auxiliar General'!N$5,FALSE)</f>
        <v>0</v>
      </c>
      <c r="T429" s="26" t="str">
        <f>+IF(VLOOKUP($B429,'Lista Puestos Valorados'!$B$11:$BK$510,MATCH('Auxiliar General'!N$4,'Lista Puestos Valorados'!$B$10:$BK$10,0),0)="","No relevante",VLOOKUP($B429,'Lista Puestos Valorados'!$B$11:$BK$510,MATCH('Auxiliar General'!N$4,'Lista Puestos Valorados'!$B$10:$BK$10,0),0))</f>
        <v>No relevante</v>
      </c>
      <c r="U429" s="26">
        <f>+HLOOKUP(T429,Sistema_Puntos!$Q$5:$Y$43,'Auxiliar General'!P$5,FALSE)</f>
        <v>0</v>
      </c>
      <c r="V429" s="26" t="str">
        <f>+IF(VLOOKUP($B429,'Lista Puestos Valorados'!$B$11:$BK$510,MATCH('Auxiliar General'!P$4,'Lista Puestos Valorados'!$B$10:$BK$10,0),0)="","No relevante",VLOOKUP($B429,'Lista Puestos Valorados'!$B$11:$BK$510,MATCH('Auxiliar General'!P$4,'Lista Puestos Valorados'!$B$10:$BK$10,0),0))</f>
        <v>No relevante</v>
      </c>
      <c r="W429" s="26">
        <f>+HLOOKUP(V429,Sistema_Puntos!$Q$5:$Y$43,'Auxiliar General'!R$5,FALSE)</f>
        <v>0</v>
      </c>
      <c r="X429" s="26" t="str">
        <f>+IF(VLOOKUP($B429,'Lista Puestos Valorados'!$B$11:$BK$510,MATCH('Auxiliar General'!R$4,'Lista Puestos Valorados'!$B$10:$BK$10,0),0)="","No relevante",VLOOKUP($B429,'Lista Puestos Valorados'!$B$11:$BK$510,MATCH('Auxiliar General'!R$4,'Lista Puestos Valorados'!$B$10:$BK$10,0),0))</f>
        <v>No relevante</v>
      </c>
      <c r="Y429" s="26">
        <f>+HLOOKUP(X429,Sistema_Puntos!$Q$5:$Y$43,'Auxiliar General'!T$5,FALSE)</f>
        <v>0</v>
      </c>
      <c r="Z429" s="26" t="str">
        <f>+IF(VLOOKUP($B429,'Lista Puestos Valorados'!$B$11:$BK$510,MATCH('Auxiliar General'!T$4,'Lista Puestos Valorados'!$B$10:$BK$10,0),0)="","No relevante",VLOOKUP($B429,'Lista Puestos Valorados'!$B$11:$BK$510,MATCH('Auxiliar General'!T$4,'Lista Puestos Valorados'!$B$10:$BK$10,0),0))</f>
        <v>No relevante</v>
      </c>
      <c r="AA429" s="26">
        <f>+HLOOKUP(Z429,Sistema_Puntos!$Q$5:$Y$43,'Auxiliar General'!V$5,FALSE)</f>
        <v>0</v>
      </c>
      <c r="AB429" s="26" t="str">
        <f>+IF(VLOOKUP($B429,'Lista Puestos Valorados'!$B$11:$BK$510,MATCH('Auxiliar General'!V$4,'Lista Puestos Valorados'!$B$10:$BK$10,0),0)="","No relevante",VLOOKUP($B429,'Lista Puestos Valorados'!$B$11:$BK$510,MATCH('Auxiliar General'!V$4,'Lista Puestos Valorados'!$B$10:$BK$10,0),0))</f>
        <v>No relevante</v>
      </c>
      <c r="AC429" s="26">
        <f>+HLOOKUP(AB429,Sistema_Puntos!$Q$5:$Y$43,'Auxiliar General'!X$5,FALSE)</f>
        <v>0</v>
      </c>
      <c r="AD429" s="26" t="str">
        <f>+IF(VLOOKUP($B429,'Lista Puestos Valorados'!$B$11:$BK$510,MATCH('Auxiliar General'!X$4,'Lista Puestos Valorados'!$B$10:$BK$10,0),0)="","No relevante",VLOOKUP($B429,'Lista Puestos Valorados'!$B$11:$BK$510,MATCH('Auxiliar General'!X$4,'Lista Puestos Valorados'!$B$10:$BK$10,0),0))</f>
        <v>No relevante</v>
      </c>
      <c r="AE429" s="26">
        <f>+HLOOKUP(AD429,Sistema_Puntos!$Q$5:$Y$43,'Auxiliar General'!Z$5,FALSE)</f>
        <v>0</v>
      </c>
      <c r="AF429" s="26" t="str">
        <f>+IF(VLOOKUP($B429,'Lista Puestos Valorados'!$B$11:$BK$510,MATCH('Auxiliar General'!Z$4,'Lista Puestos Valorados'!$B$10:$BK$10,0),0)="","No relevante",VLOOKUP($B429,'Lista Puestos Valorados'!$B$11:$BK$510,MATCH('Auxiliar General'!Z$4,'Lista Puestos Valorados'!$B$10:$BK$10,0),0))</f>
        <v>No relevante</v>
      </c>
      <c r="AG429" s="26">
        <f>+HLOOKUP(AF429,Sistema_Puntos!$Q$5:$Y$43,'Auxiliar General'!AB$5,FALSE)</f>
        <v>0</v>
      </c>
      <c r="AH429" s="26" t="str">
        <f>+IF(VLOOKUP($B429,'Lista Puestos Valorados'!$B$11:$BK$510,MATCH('Auxiliar General'!AB$4,'Lista Puestos Valorados'!$B$10:$BK$10,0),0)="","No relevante",VLOOKUP($B429,'Lista Puestos Valorados'!$B$11:$BK$510,MATCH('Auxiliar General'!AB$4,'Lista Puestos Valorados'!$B$10:$BK$10,0),0))</f>
        <v>No relevante</v>
      </c>
      <c r="AI429" s="26">
        <f>+HLOOKUP(AH429,Sistema_Puntos!$Q$5:$Y$43,'Auxiliar General'!AD$5,FALSE)</f>
        <v>0</v>
      </c>
      <c r="AJ429" s="26" t="str">
        <f>+IF(VLOOKUP($B429,'Lista Puestos Valorados'!$B$11:$BK$510,MATCH('Auxiliar General'!AD$4,'Lista Puestos Valorados'!$B$10:$BK$10,0),0)="","No relevante",VLOOKUP($B429,'Lista Puestos Valorados'!$B$11:$BK$510,MATCH('Auxiliar General'!AD$4,'Lista Puestos Valorados'!$B$10:$BK$10,0),0))</f>
        <v>No relevante</v>
      </c>
      <c r="AK429" s="26">
        <f>+HLOOKUP(AJ429,Sistema_Puntos!$Q$5:$Y$43,'Auxiliar General'!AF$5,FALSE)</f>
        <v>0</v>
      </c>
      <c r="AL429" s="26" t="str">
        <f>+IF(VLOOKUP($B429,'Lista Puestos Valorados'!$B$11:$BK$510,MATCH('Auxiliar General'!AF$4,'Lista Puestos Valorados'!$B$10:$BK$10,0),0)="","No relevante",VLOOKUP($B429,'Lista Puestos Valorados'!$B$11:$BK$510,MATCH('Auxiliar General'!AF$4,'Lista Puestos Valorados'!$B$10:$BK$10,0),0))</f>
        <v>No relevante</v>
      </c>
      <c r="AM429" s="26">
        <f>+HLOOKUP(AL429,Sistema_Puntos!$Q$5:$Y$43,'Auxiliar General'!AH$5,FALSE)</f>
        <v>0</v>
      </c>
      <c r="AN429" s="26" t="str">
        <f>+IF(VLOOKUP($B429,'Lista Puestos Valorados'!$B$11:$BK$510,MATCH('Auxiliar General'!AH$4,'Lista Puestos Valorados'!$B$10:$BK$10,0),0)="","No relevante",VLOOKUP($B429,'Lista Puestos Valorados'!$B$11:$BK$510,MATCH('Auxiliar General'!AH$4,'Lista Puestos Valorados'!$B$10:$BK$10,0),0))</f>
        <v>No relevante</v>
      </c>
      <c r="AO429" s="26">
        <f>+HLOOKUP(AN429,Sistema_Puntos!$Q$5:$Y$43,'Auxiliar General'!AJ$5,FALSE)</f>
        <v>0</v>
      </c>
      <c r="AP429" s="26" t="str">
        <f>+IF(VLOOKUP($B429,'Lista Puestos Valorados'!$B$11:$BK$510,MATCH('Auxiliar General'!AJ$4,'Lista Puestos Valorados'!$B$10:$BK$10,0),0)="","No relevante",VLOOKUP($B429,'Lista Puestos Valorados'!$B$11:$BK$510,MATCH('Auxiliar General'!AJ$4,'Lista Puestos Valorados'!$B$10:$BK$10,0),0))</f>
        <v>No relevante</v>
      </c>
      <c r="AQ429" s="26">
        <f>+HLOOKUP(AP429,Sistema_Puntos!$Q$5:$Y$43,'Auxiliar General'!AL$5,FALSE)</f>
        <v>0</v>
      </c>
      <c r="AR429" s="26" t="str">
        <f>+IF(VLOOKUP($B429,'Lista Puestos Valorados'!$B$11:$BK$510,MATCH('Auxiliar General'!AL$4,'Lista Puestos Valorados'!$B$10:$BK$10,0),0)="","No relevante",VLOOKUP($B429,'Lista Puestos Valorados'!$B$11:$BK$510,MATCH('Auxiliar General'!AL$4,'Lista Puestos Valorados'!$B$10:$BK$10,0),0))</f>
        <v>No relevante</v>
      </c>
      <c r="AS429" s="26">
        <f>+HLOOKUP(AR429,Sistema_Puntos!$Q$5:$Y$43,'Auxiliar General'!AN$5,FALSE)</f>
        <v>0</v>
      </c>
      <c r="AT429" s="26" t="str">
        <f>+IF(VLOOKUP($B429,'Lista Puestos Valorados'!$B$11:$BK$510,MATCH('Auxiliar General'!AN$4,'Lista Puestos Valorados'!$B$10:$BK$10,0),0)="","No relevante",VLOOKUP($B429,'Lista Puestos Valorados'!$B$11:$BK$510,MATCH('Auxiliar General'!AN$4,'Lista Puestos Valorados'!$B$10:$BK$10,0),0))</f>
        <v>No relevante</v>
      </c>
      <c r="AU429" s="26">
        <f>+HLOOKUP(AT429,Sistema_Puntos!$Q$5:$Y$43,'Auxiliar General'!AP$5,FALSE)</f>
        <v>0</v>
      </c>
      <c r="AV429" s="26" t="str">
        <f>+IF(VLOOKUP($B429,'Lista Puestos Valorados'!$B$11:$BK$510,MATCH('Auxiliar General'!AP$4,'Lista Puestos Valorados'!$B$10:$BK$10,0),0)="","No relevante",VLOOKUP($B429,'Lista Puestos Valorados'!$B$11:$BK$510,MATCH('Auxiliar General'!AP$4,'Lista Puestos Valorados'!$B$10:$BK$10,0),0))</f>
        <v>No relevante</v>
      </c>
      <c r="AW429" s="26">
        <f>+HLOOKUP(AV429,Sistema_Puntos!$Q$5:$Y$43,'Auxiliar General'!AR$5,FALSE)</f>
        <v>0</v>
      </c>
      <c r="AX429" s="26" t="str">
        <f>+IF(VLOOKUP($B429,'Lista Puestos Valorados'!$B$11:$BK$510,MATCH('Auxiliar General'!AR$4,'Lista Puestos Valorados'!$B$10:$BK$10,0),0)="","No relevante",VLOOKUP($B429,'Lista Puestos Valorados'!$B$11:$BK$510,MATCH('Auxiliar General'!AR$4,'Lista Puestos Valorados'!$B$10:$BK$10,0),0))</f>
        <v>No relevante</v>
      </c>
      <c r="AY429" s="26">
        <f>+HLOOKUP(AX429,Sistema_Puntos!$Q$5:$Y$43,'Auxiliar General'!AT$5,FALSE)</f>
        <v>0</v>
      </c>
      <c r="AZ429" s="26" t="str">
        <f>+IF(VLOOKUP($B429,'Lista Puestos Valorados'!$B$11:$BK$510,MATCH('Auxiliar General'!AT$4,'Lista Puestos Valorados'!$B$10:$BK$10,0),0)="","No relevante",VLOOKUP($B429,'Lista Puestos Valorados'!$B$11:$BK$510,MATCH('Auxiliar General'!AT$4,'Lista Puestos Valorados'!$B$10:$BK$10,0),0))</f>
        <v>No relevante</v>
      </c>
      <c r="BA429" s="26">
        <f>+HLOOKUP(AZ429,Sistema_Puntos!$Q$5:$Y$43,'Auxiliar General'!AV$5,FALSE)</f>
        <v>0</v>
      </c>
      <c r="BB429" s="26" t="str">
        <f>+IF(VLOOKUP($B429,'Lista Puestos Valorados'!$B$11:$BK$510,MATCH('Auxiliar General'!AV$4,'Lista Puestos Valorados'!$B$10:$BK$10,0),0)="","No relevante",VLOOKUP($B429,'Lista Puestos Valorados'!$B$11:$BK$510,MATCH('Auxiliar General'!AV$4,'Lista Puestos Valorados'!$B$10:$BK$10,0),0))</f>
        <v>No relevante</v>
      </c>
      <c r="BC429" s="26">
        <f>+HLOOKUP(BB429,Sistema_Puntos!$Q$5:$Y$43,'Auxiliar General'!AX$5,FALSE)</f>
        <v>0</v>
      </c>
      <c r="BD429" s="26" t="str">
        <f>+IF(VLOOKUP($B429,'Lista Puestos Valorados'!$B$11:$BK$510,MATCH('Auxiliar General'!AX$4,'Lista Puestos Valorados'!$B$10:$BK$10,0),0)="","No relevante",VLOOKUP($B429,'Lista Puestos Valorados'!$B$11:$BK$510,MATCH('Auxiliar General'!AX$4,'Lista Puestos Valorados'!$B$10:$BK$10,0),0))</f>
        <v>No relevante</v>
      </c>
      <c r="BE429" s="26">
        <f>+HLOOKUP(BD429,Sistema_Puntos!$Q$5:$Y$43,'Auxiliar General'!AZ$5,FALSE)</f>
        <v>0</v>
      </c>
      <c r="BF429" s="26" t="str">
        <f>+IF(VLOOKUP($B429,'Lista Puestos Valorados'!$B$11:$BK$510,MATCH('Auxiliar General'!AZ$4,'Lista Puestos Valorados'!$B$10:$BK$10,0),0)="","No relevante",VLOOKUP($B429,'Lista Puestos Valorados'!$B$11:$BK$510,MATCH('Auxiliar General'!AZ$4,'Lista Puestos Valorados'!$B$10:$BK$10,0),0))</f>
        <v>No relevante</v>
      </c>
      <c r="BG429" s="26">
        <f>+HLOOKUP(BF429,Sistema_Puntos!$Q$5:$Y$43,'Auxiliar General'!BB$5,FALSE)</f>
        <v>0</v>
      </c>
      <c r="BH429" s="26" t="str">
        <f>+IF(VLOOKUP($B429,'Lista Puestos Valorados'!$B$11:$BK$510,MATCH('Auxiliar General'!BB$4,'Lista Puestos Valorados'!$B$10:$BK$10,0),0)="","No relevante",VLOOKUP($B429,'Lista Puestos Valorados'!$B$11:$BK$510,MATCH('Auxiliar General'!BB$4,'Lista Puestos Valorados'!$B$10:$BK$10,0),0))</f>
        <v>No relevante</v>
      </c>
      <c r="BI429" s="26">
        <f>+HLOOKUP(BH429,Sistema_Puntos!$Q$5:$Y$43,'Auxiliar General'!BD$5,FALSE)</f>
        <v>0</v>
      </c>
      <c r="BJ429" s="26" t="str">
        <f>+IF(VLOOKUP($B429,'Lista Puestos Valorados'!$B$11:$BK$510,MATCH('Auxiliar General'!BD$4,'Lista Puestos Valorados'!$B$10:$BK$10,0),0)="","No relevante",VLOOKUP($B429,'Lista Puestos Valorados'!$B$11:$BK$510,MATCH('Auxiliar General'!BD$4,'Lista Puestos Valorados'!$B$10:$BK$10,0),0))</f>
        <v>No relevante</v>
      </c>
      <c r="BK429" s="26">
        <f>+HLOOKUP(BJ429,Sistema_Puntos!$Q$5:$Y$43,'Auxiliar General'!BF$5,FALSE)</f>
        <v>0</v>
      </c>
      <c r="BL429" s="26" t="str">
        <f>+IF(VLOOKUP($B429,'Lista Puestos Valorados'!$B$11:$BK$510,MATCH('Auxiliar General'!BF$4,'Lista Puestos Valorados'!$B$10:$BK$10,0),0)="","No relevante",VLOOKUP($B429,'Lista Puestos Valorados'!$B$11:$BK$510,MATCH('Auxiliar General'!BF$4,'Lista Puestos Valorados'!$B$10:$BK$10,0),0))</f>
        <v>No relevante</v>
      </c>
      <c r="BM429" s="26">
        <f>+HLOOKUP(BL429,Sistema_Puntos!$Q$5:$Y$43,'Auxiliar General'!BH$5,FALSE)</f>
        <v>0</v>
      </c>
      <c r="BN429" s="26" t="str">
        <f>+IF(VLOOKUP($B429,'Lista Puestos Valorados'!$B$11:$BK$510,MATCH('Auxiliar General'!BH$4,'Lista Puestos Valorados'!$B$10:$BK$10,0),0)="","No relevante",VLOOKUP($B429,'Lista Puestos Valorados'!$B$11:$BK$510,MATCH('Auxiliar General'!BH$4,'Lista Puestos Valorados'!$B$10:$BK$10,0),0))</f>
        <v>No relevante</v>
      </c>
      <c r="BO429" s="26">
        <f>+HLOOKUP(BN429,Sistema_Puntos!$Q$5:$Y$43,'Auxiliar General'!BJ$5,FALSE)</f>
        <v>0</v>
      </c>
      <c r="BP429" s="26" t="str">
        <f>+IF(VLOOKUP($B429,'Lista Puestos Valorados'!$B$11:$BK$510,MATCH('Auxiliar General'!BJ$4,'Lista Puestos Valorados'!$B$10:$BK$10,0),0)="","No relevante",VLOOKUP($B429,'Lista Puestos Valorados'!$B$11:$BK$510,MATCH('Auxiliar General'!BJ$4,'Lista Puestos Valorados'!$B$10:$BK$10,0),0))</f>
        <v>No relevante</v>
      </c>
      <c r="BQ429" s="26">
        <f>+HLOOKUP(BP429,Sistema_Puntos!$Q$5:$Y$43,'Auxiliar General'!BL$5,FALSE)</f>
        <v>0</v>
      </c>
      <c r="BR429" s="26" t="str">
        <f>+IF(VLOOKUP($B429,'Lista Puestos Valorados'!$B$11:$BK$510,MATCH('Auxiliar General'!BL$4,'Lista Puestos Valorados'!$B$10:$BK$10,0),0)="","No relevante",VLOOKUP($B429,'Lista Puestos Valorados'!$B$11:$BK$510,MATCH('Auxiliar General'!BL$4,'Lista Puestos Valorados'!$B$10:$BK$10,0),0))</f>
        <v>No relevante</v>
      </c>
      <c r="BS429" s="26">
        <f>+HLOOKUP(BR429,Sistema_Puntos!$Q$5:$Y$43,'Auxiliar General'!BN$5,FALSE)</f>
        <v>0</v>
      </c>
      <c r="BT429" s="26" t="str">
        <f>+IF(VLOOKUP($B429,'Lista Puestos Valorados'!$B$11:$BK$510,MATCH('Auxiliar General'!BN$4,'Lista Puestos Valorados'!$B$10:$BK$10,0),0)="","No relevante",VLOOKUP($B429,'Lista Puestos Valorados'!$B$11:$BK$510,MATCH('Auxiliar General'!BN$4,'Lista Puestos Valorados'!$B$10:$BK$10,0),0))</f>
        <v>No relevante</v>
      </c>
      <c r="BU429" s="26">
        <f>+HLOOKUP(BT429,Sistema_Puntos!$Q$5:$Y$43,'Auxiliar General'!BP$5,FALSE)</f>
        <v>0</v>
      </c>
      <c r="BV429" s="26" t="str">
        <f>+IF(VLOOKUP($B429,'Lista Puestos Valorados'!$B$11:$BK$510,MATCH('Auxiliar General'!BP$4,'Lista Puestos Valorados'!$B$10:$BK$10,0),0)="","No relevante",VLOOKUP($B429,'Lista Puestos Valorados'!$B$11:$BK$510,MATCH('Auxiliar General'!BP$4,'Lista Puestos Valorados'!$B$10:$BK$10,0),0))</f>
        <v>No relevante</v>
      </c>
      <c r="BW429" s="26">
        <f>+HLOOKUP(BV429,Sistema_Puntos!$Q$5:$Y$43,'Auxiliar General'!BR$5,FALSE)</f>
        <v>0</v>
      </c>
      <c r="BX429" s="26" t="str">
        <f>+IF(VLOOKUP($B429,'Lista Puestos Valorados'!$B$11:$BK$510,MATCH('Auxiliar General'!BR$4,'Lista Puestos Valorados'!$B$10:$BK$10,0),0)="","No relevante",VLOOKUP($B429,'Lista Puestos Valorados'!$B$11:$BK$510,MATCH('Auxiliar General'!BR$4,'Lista Puestos Valorados'!$B$10:$BK$10,0),0))</f>
        <v>No relevante</v>
      </c>
      <c r="BY429" s="26">
        <f>+HLOOKUP(BX429,Sistema_Puntos!$Q$5:$Y$43,'Auxiliar General'!BT$5,FALSE)</f>
        <v>0</v>
      </c>
      <c r="BZ429" s="26" t="str">
        <f>+IF(VLOOKUP($B429,'Lista Puestos Valorados'!$B$11:$BK$510,MATCH('Auxiliar General'!BT$4,'Lista Puestos Valorados'!$B$10:$BK$10,0),0)="","No relevante",VLOOKUP($B429,'Lista Puestos Valorados'!$B$11:$BK$510,MATCH('Auxiliar General'!BT$4,'Lista Puestos Valorados'!$B$10:$BK$10,0),0))</f>
        <v>No relevante</v>
      </c>
      <c r="CA429" s="26">
        <f>+HLOOKUP(BZ429,Sistema_Puntos!$Q$5:$Y$43,'Auxiliar General'!BV$5,FALSE)</f>
        <v>0</v>
      </c>
      <c r="CB429" s="26" t="str">
        <f>+IF(VLOOKUP($B429,'Lista Puestos Valorados'!$B$11:$BK$510,MATCH('Auxiliar General'!BV$4,'Lista Puestos Valorados'!$B$10:$BK$10,0),0)="","No relevante",VLOOKUP($B429,'Lista Puestos Valorados'!$B$11:$BK$510,MATCH('Auxiliar General'!BV$4,'Lista Puestos Valorados'!$B$10:$BK$10,0),0))</f>
        <v>No relevante</v>
      </c>
      <c r="CC429" s="26">
        <f>+HLOOKUP(CB429,Sistema_Puntos!$Q$5:$Y$43,'Auxiliar General'!BX$5,FALSE)</f>
        <v>0</v>
      </c>
      <c r="CD429" s="26" t="str">
        <f>+IF(VLOOKUP($B429,'Lista Puestos Valorados'!$B$11:$BK$510,MATCH('Auxiliar General'!BX$4,'Lista Puestos Valorados'!$B$10:$BK$10,0),0)="","No relevante",VLOOKUP($B429,'Lista Puestos Valorados'!$B$11:$BK$510,MATCH('Auxiliar General'!BX$4,'Lista Puestos Valorados'!$B$10:$BK$10,0),0))</f>
        <v>No relevante</v>
      </c>
      <c r="CE429" s="26">
        <f>+HLOOKUP(CD429,Sistema_Puntos!$Q$5:$Y$43,'Auxiliar General'!BZ$5,FALSE)</f>
        <v>0</v>
      </c>
      <c r="CF429" s="26" t="str">
        <f>+IF(VLOOKUP($B429,'Lista Puestos Valorados'!$B$11:$BK$510,MATCH('Auxiliar General'!BZ$4,'Lista Puestos Valorados'!$B$10:$BK$10,0),0)="","No relevante",VLOOKUP($B429,'Lista Puestos Valorados'!$B$11:$BK$510,MATCH('Auxiliar General'!BZ$4,'Lista Puestos Valorados'!$B$10:$BK$10,0),0))</f>
        <v>No relevante</v>
      </c>
      <c r="CG429" s="26">
        <f>+HLOOKUP(CF429,Sistema_Puntos!$Q$5:$Y$43,'Auxiliar General'!CB$5,FALSE)</f>
        <v>0</v>
      </c>
      <c r="CH429" s="29"/>
      <c r="CI429" s="29"/>
    </row>
    <row r="430" spans="2:87" ht="17.55" customHeight="1">
      <c r="B430" s="26">
        <f>+'Listado de Puestos'!B430</f>
        <v>420</v>
      </c>
      <c r="C430" s="26" t="str">
        <f>+IF('Lista Puestos Valorados'!C430="","",'Lista Puestos Valorados'!C430)</f>
        <v/>
      </c>
      <c r="D430" s="26" t="str">
        <f>+IF('Lista Puestos Valorados'!D430="","",'Lista Puestos Valorados'!D430)</f>
        <v/>
      </c>
      <c r="E430" s="26" t="str">
        <f>+IF('Lista Puestos Valorados'!E430="","",'Lista Puestos Valorados'!E430)</f>
        <v/>
      </c>
      <c r="F430" s="26" t="str">
        <f>+IF('Lista Puestos Valorados'!F430="","",'Lista Puestos Valorados'!F430)</f>
        <v/>
      </c>
      <c r="G430" s="26" t="str">
        <f>+IF('Lista Puestos Valorados'!G430="","",'Lista Puestos Valorados'!G430)</f>
        <v/>
      </c>
      <c r="H430" s="26" t="str">
        <f>+IF('Lista Puestos Valorados'!H430="","",'Lista Puestos Valorados'!H430)</f>
        <v/>
      </c>
      <c r="I430" s="26" t="str">
        <f>+IF('Lista Puestos Valorados'!I430="","",'Lista Puestos Valorados'!I430)</f>
        <v/>
      </c>
      <c r="J430" s="118" t="e">
        <f t="array" ref="J430">+IF(L430="","",_xlfn.IFS(L430&lt;='Cortes de Agrupacion'!$F$15,'Cortes de Agrupacion'!$E$15,'Resultados General'!L430&lt;='Cortes de Agrupacion'!$F$14,'Cortes de Agrupacion'!$E$14,'Resultados General'!L430&lt;='Cortes de Agrupacion'!$F$13,'Cortes de Agrupacion'!$E$13,L430&lt;='Cortes de Agrupacion'!$F$12,'Cortes de Agrupacion'!$E$12,'Resultados General'!L430&lt;='Cortes de Agrupacion'!$F$11,'Cortes de Agrupacion'!$E$11,'Resultados General'!L430&lt;='Cortes de Agrupacion'!$F$10,'Cortes de Agrupacion'!$E$10,'Resultados General'!L430&lt;='Cortes de Agrupacion'!$F$9,'Cortes de Agrupacion'!$E$9,'Resultados General'!L430&lt;='Cortes de Agrupacion'!$F$8,'Cortes de Agrupacion'!$E$8,'Resultados General'!L430&lt;='Cortes de Agrupacion'!$F$7,'Cortes de Agrupacion'!$E$7,'Resultados General'!L430&lt;='Cortes de Agrupacion'!$F$6,'Cortes de Agrupacion'!$E$6))</f>
        <v>#VALUE!</v>
      </c>
      <c r="K430" s="118" t="str">
        <f t="shared" si="12"/>
        <v/>
      </c>
      <c r="L430" s="124" t="e">
        <f>#VALUE!</f>
        <v>#VALUE!</v>
      </c>
      <c r="M430" s="26" t="e">
        <f ca="1">+_xlfn.IFNA(VLOOKUP(C430,'Distribución de puestos'!$B$8:$I$507,8,0),"")</f>
        <v>#NAME?</v>
      </c>
      <c r="N430" s="26" t="str">
        <f>+IF(VLOOKUP($B430,'Lista Puestos Valorados'!$B$11:$BK$510,MATCH('Auxiliar General'!H$4,'Lista Puestos Valorados'!$B$10:$BK$10,0),0)="","No relevante",VLOOKUP($B430,'Lista Puestos Valorados'!$B$11:$BK$510,MATCH('Auxiliar General'!H$4,'Lista Puestos Valorados'!$B$10:$BK$10,0),0))</f>
        <v>No relevante</v>
      </c>
      <c r="O430" s="26">
        <f>+HLOOKUP(N430,Sistema_Puntos!$Q$5:$Y$43,'Auxiliar General'!J$5,FALSE)</f>
        <v>0</v>
      </c>
      <c r="P430" s="26" t="str">
        <f>+IF(VLOOKUP($B430,'Lista Puestos Valorados'!$B$11:$BK$510,MATCH('Auxiliar General'!J$4,'Lista Puestos Valorados'!$B$10:$BK$10,0),0)="","No relevante",VLOOKUP($B430,'Lista Puestos Valorados'!$B$11:$BK$510,MATCH('Auxiliar General'!J$4,'Lista Puestos Valorados'!$B$10:$BK$10,0),0))</f>
        <v>No relevante</v>
      </c>
      <c r="Q430" s="26">
        <f>+HLOOKUP(P430,Sistema_Puntos!$Q$5:$Y$43,'Auxiliar General'!L$5,FALSE)</f>
        <v>0</v>
      </c>
      <c r="R430" s="26" t="str">
        <f>+IF(VLOOKUP($B430,'Lista Puestos Valorados'!$B$11:$BK$510,MATCH('Auxiliar General'!L$4,'Lista Puestos Valorados'!$B$10:$BK$10,0),0)="","No relevante",VLOOKUP($B430,'Lista Puestos Valorados'!$B$11:$BK$510,MATCH('Auxiliar General'!L$4,'Lista Puestos Valorados'!$B$10:$BK$10,0),0))</f>
        <v>No relevante</v>
      </c>
      <c r="S430" s="26">
        <f>+HLOOKUP(R430,Sistema_Puntos!$Q$5:$Y$43,'Auxiliar General'!N$5,FALSE)</f>
        <v>0</v>
      </c>
      <c r="T430" s="26" t="str">
        <f>+IF(VLOOKUP($B430,'Lista Puestos Valorados'!$B$11:$BK$510,MATCH('Auxiliar General'!N$4,'Lista Puestos Valorados'!$B$10:$BK$10,0),0)="","No relevante",VLOOKUP($B430,'Lista Puestos Valorados'!$B$11:$BK$510,MATCH('Auxiliar General'!N$4,'Lista Puestos Valorados'!$B$10:$BK$10,0),0))</f>
        <v>No relevante</v>
      </c>
      <c r="U430" s="26">
        <f>+HLOOKUP(T430,Sistema_Puntos!$Q$5:$Y$43,'Auxiliar General'!P$5,FALSE)</f>
        <v>0</v>
      </c>
      <c r="V430" s="26" t="str">
        <f>+IF(VLOOKUP($B430,'Lista Puestos Valorados'!$B$11:$BK$510,MATCH('Auxiliar General'!P$4,'Lista Puestos Valorados'!$B$10:$BK$10,0),0)="","No relevante",VLOOKUP($B430,'Lista Puestos Valorados'!$B$11:$BK$510,MATCH('Auxiliar General'!P$4,'Lista Puestos Valorados'!$B$10:$BK$10,0),0))</f>
        <v>No relevante</v>
      </c>
      <c r="W430" s="26">
        <f>+HLOOKUP(V430,Sistema_Puntos!$Q$5:$Y$43,'Auxiliar General'!R$5,FALSE)</f>
        <v>0</v>
      </c>
      <c r="X430" s="26" t="str">
        <f>+IF(VLOOKUP($B430,'Lista Puestos Valorados'!$B$11:$BK$510,MATCH('Auxiliar General'!R$4,'Lista Puestos Valorados'!$B$10:$BK$10,0),0)="","No relevante",VLOOKUP($B430,'Lista Puestos Valorados'!$B$11:$BK$510,MATCH('Auxiliar General'!R$4,'Lista Puestos Valorados'!$B$10:$BK$10,0),0))</f>
        <v>No relevante</v>
      </c>
      <c r="Y430" s="26">
        <f>+HLOOKUP(X430,Sistema_Puntos!$Q$5:$Y$43,'Auxiliar General'!T$5,FALSE)</f>
        <v>0</v>
      </c>
      <c r="Z430" s="26" t="str">
        <f>+IF(VLOOKUP($B430,'Lista Puestos Valorados'!$B$11:$BK$510,MATCH('Auxiliar General'!T$4,'Lista Puestos Valorados'!$B$10:$BK$10,0),0)="","No relevante",VLOOKUP($B430,'Lista Puestos Valorados'!$B$11:$BK$510,MATCH('Auxiliar General'!T$4,'Lista Puestos Valorados'!$B$10:$BK$10,0),0))</f>
        <v>No relevante</v>
      </c>
      <c r="AA430" s="26">
        <f>+HLOOKUP(Z430,Sistema_Puntos!$Q$5:$Y$43,'Auxiliar General'!V$5,FALSE)</f>
        <v>0</v>
      </c>
      <c r="AB430" s="26" t="str">
        <f>+IF(VLOOKUP($B430,'Lista Puestos Valorados'!$B$11:$BK$510,MATCH('Auxiliar General'!V$4,'Lista Puestos Valorados'!$B$10:$BK$10,0),0)="","No relevante",VLOOKUP($B430,'Lista Puestos Valorados'!$B$11:$BK$510,MATCH('Auxiliar General'!V$4,'Lista Puestos Valorados'!$B$10:$BK$10,0),0))</f>
        <v>No relevante</v>
      </c>
      <c r="AC430" s="26">
        <f>+HLOOKUP(AB430,Sistema_Puntos!$Q$5:$Y$43,'Auxiliar General'!X$5,FALSE)</f>
        <v>0</v>
      </c>
      <c r="AD430" s="26" t="str">
        <f>+IF(VLOOKUP($B430,'Lista Puestos Valorados'!$B$11:$BK$510,MATCH('Auxiliar General'!X$4,'Lista Puestos Valorados'!$B$10:$BK$10,0),0)="","No relevante",VLOOKUP($B430,'Lista Puestos Valorados'!$B$11:$BK$510,MATCH('Auxiliar General'!X$4,'Lista Puestos Valorados'!$B$10:$BK$10,0),0))</f>
        <v>No relevante</v>
      </c>
      <c r="AE430" s="26">
        <f>+HLOOKUP(AD430,Sistema_Puntos!$Q$5:$Y$43,'Auxiliar General'!Z$5,FALSE)</f>
        <v>0</v>
      </c>
      <c r="AF430" s="26" t="str">
        <f>+IF(VLOOKUP($B430,'Lista Puestos Valorados'!$B$11:$BK$510,MATCH('Auxiliar General'!Z$4,'Lista Puestos Valorados'!$B$10:$BK$10,0),0)="","No relevante",VLOOKUP($B430,'Lista Puestos Valorados'!$B$11:$BK$510,MATCH('Auxiliar General'!Z$4,'Lista Puestos Valorados'!$B$10:$BK$10,0),0))</f>
        <v>No relevante</v>
      </c>
      <c r="AG430" s="26">
        <f>+HLOOKUP(AF430,Sistema_Puntos!$Q$5:$Y$43,'Auxiliar General'!AB$5,FALSE)</f>
        <v>0</v>
      </c>
      <c r="AH430" s="26" t="str">
        <f>+IF(VLOOKUP($B430,'Lista Puestos Valorados'!$B$11:$BK$510,MATCH('Auxiliar General'!AB$4,'Lista Puestos Valorados'!$B$10:$BK$10,0),0)="","No relevante",VLOOKUP($B430,'Lista Puestos Valorados'!$B$11:$BK$510,MATCH('Auxiliar General'!AB$4,'Lista Puestos Valorados'!$B$10:$BK$10,0),0))</f>
        <v>No relevante</v>
      </c>
      <c r="AI430" s="26">
        <f>+HLOOKUP(AH430,Sistema_Puntos!$Q$5:$Y$43,'Auxiliar General'!AD$5,FALSE)</f>
        <v>0</v>
      </c>
      <c r="AJ430" s="26" t="str">
        <f>+IF(VLOOKUP($B430,'Lista Puestos Valorados'!$B$11:$BK$510,MATCH('Auxiliar General'!AD$4,'Lista Puestos Valorados'!$B$10:$BK$10,0),0)="","No relevante",VLOOKUP($B430,'Lista Puestos Valorados'!$B$11:$BK$510,MATCH('Auxiliar General'!AD$4,'Lista Puestos Valorados'!$B$10:$BK$10,0),0))</f>
        <v>No relevante</v>
      </c>
      <c r="AK430" s="26">
        <f>+HLOOKUP(AJ430,Sistema_Puntos!$Q$5:$Y$43,'Auxiliar General'!AF$5,FALSE)</f>
        <v>0</v>
      </c>
      <c r="AL430" s="26" t="str">
        <f>+IF(VLOOKUP($B430,'Lista Puestos Valorados'!$B$11:$BK$510,MATCH('Auxiliar General'!AF$4,'Lista Puestos Valorados'!$B$10:$BK$10,0),0)="","No relevante",VLOOKUP($B430,'Lista Puestos Valorados'!$B$11:$BK$510,MATCH('Auxiliar General'!AF$4,'Lista Puestos Valorados'!$B$10:$BK$10,0),0))</f>
        <v>No relevante</v>
      </c>
      <c r="AM430" s="26">
        <f>+HLOOKUP(AL430,Sistema_Puntos!$Q$5:$Y$43,'Auxiliar General'!AH$5,FALSE)</f>
        <v>0</v>
      </c>
      <c r="AN430" s="26" t="str">
        <f>+IF(VLOOKUP($B430,'Lista Puestos Valorados'!$B$11:$BK$510,MATCH('Auxiliar General'!AH$4,'Lista Puestos Valorados'!$B$10:$BK$10,0),0)="","No relevante",VLOOKUP($B430,'Lista Puestos Valorados'!$B$11:$BK$510,MATCH('Auxiliar General'!AH$4,'Lista Puestos Valorados'!$B$10:$BK$10,0),0))</f>
        <v>No relevante</v>
      </c>
      <c r="AO430" s="26">
        <f>+HLOOKUP(AN430,Sistema_Puntos!$Q$5:$Y$43,'Auxiliar General'!AJ$5,FALSE)</f>
        <v>0</v>
      </c>
      <c r="AP430" s="26" t="str">
        <f>+IF(VLOOKUP($B430,'Lista Puestos Valorados'!$B$11:$BK$510,MATCH('Auxiliar General'!AJ$4,'Lista Puestos Valorados'!$B$10:$BK$10,0),0)="","No relevante",VLOOKUP($B430,'Lista Puestos Valorados'!$B$11:$BK$510,MATCH('Auxiliar General'!AJ$4,'Lista Puestos Valorados'!$B$10:$BK$10,0),0))</f>
        <v>No relevante</v>
      </c>
      <c r="AQ430" s="26">
        <f>+HLOOKUP(AP430,Sistema_Puntos!$Q$5:$Y$43,'Auxiliar General'!AL$5,FALSE)</f>
        <v>0</v>
      </c>
      <c r="AR430" s="26" t="str">
        <f>+IF(VLOOKUP($B430,'Lista Puestos Valorados'!$B$11:$BK$510,MATCH('Auxiliar General'!AL$4,'Lista Puestos Valorados'!$B$10:$BK$10,0),0)="","No relevante",VLOOKUP($B430,'Lista Puestos Valorados'!$B$11:$BK$510,MATCH('Auxiliar General'!AL$4,'Lista Puestos Valorados'!$B$10:$BK$10,0),0))</f>
        <v>No relevante</v>
      </c>
      <c r="AS430" s="26">
        <f>+HLOOKUP(AR430,Sistema_Puntos!$Q$5:$Y$43,'Auxiliar General'!AN$5,FALSE)</f>
        <v>0</v>
      </c>
      <c r="AT430" s="26" t="str">
        <f>+IF(VLOOKUP($B430,'Lista Puestos Valorados'!$B$11:$BK$510,MATCH('Auxiliar General'!AN$4,'Lista Puestos Valorados'!$B$10:$BK$10,0),0)="","No relevante",VLOOKUP($B430,'Lista Puestos Valorados'!$B$11:$BK$510,MATCH('Auxiliar General'!AN$4,'Lista Puestos Valorados'!$B$10:$BK$10,0),0))</f>
        <v>No relevante</v>
      </c>
      <c r="AU430" s="26">
        <f>+HLOOKUP(AT430,Sistema_Puntos!$Q$5:$Y$43,'Auxiliar General'!AP$5,FALSE)</f>
        <v>0</v>
      </c>
      <c r="AV430" s="26" t="str">
        <f>+IF(VLOOKUP($B430,'Lista Puestos Valorados'!$B$11:$BK$510,MATCH('Auxiliar General'!AP$4,'Lista Puestos Valorados'!$B$10:$BK$10,0),0)="","No relevante",VLOOKUP($B430,'Lista Puestos Valorados'!$B$11:$BK$510,MATCH('Auxiliar General'!AP$4,'Lista Puestos Valorados'!$B$10:$BK$10,0),0))</f>
        <v>No relevante</v>
      </c>
      <c r="AW430" s="26">
        <f>+HLOOKUP(AV430,Sistema_Puntos!$Q$5:$Y$43,'Auxiliar General'!AR$5,FALSE)</f>
        <v>0</v>
      </c>
      <c r="AX430" s="26" t="str">
        <f>+IF(VLOOKUP($B430,'Lista Puestos Valorados'!$B$11:$BK$510,MATCH('Auxiliar General'!AR$4,'Lista Puestos Valorados'!$B$10:$BK$10,0),0)="","No relevante",VLOOKUP($B430,'Lista Puestos Valorados'!$B$11:$BK$510,MATCH('Auxiliar General'!AR$4,'Lista Puestos Valorados'!$B$10:$BK$10,0),0))</f>
        <v>No relevante</v>
      </c>
      <c r="AY430" s="26">
        <f>+HLOOKUP(AX430,Sistema_Puntos!$Q$5:$Y$43,'Auxiliar General'!AT$5,FALSE)</f>
        <v>0</v>
      </c>
      <c r="AZ430" s="26" t="str">
        <f>+IF(VLOOKUP($B430,'Lista Puestos Valorados'!$B$11:$BK$510,MATCH('Auxiliar General'!AT$4,'Lista Puestos Valorados'!$B$10:$BK$10,0),0)="","No relevante",VLOOKUP($B430,'Lista Puestos Valorados'!$B$11:$BK$510,MATCH('Auxiliar General'!AT$4,'Lista Puestos Valorados'!$B$10:$BK$10,0),0))</f>
        <v>No relevante</v>
      </c>
      <c r="BA430" s="26">
        <f>+HLOOKUP(AZ430,Sistema_Puntos!$Q$5:$Y$43,'Auxiliar General'!AV$5,FALSE)</f>
        <v>0</v>
      </c>
      <c r="BB430" s="26" t="str">
        <f>+IF(VLOOKUP($B430,'Lista Puestos Valorados'!$B$11:$BK$510,MATCH('Auxiliar General'!AV$4,'Lista Puestos Valorados'!$B$10:$BK$10,0),0)="","No relevante",VLOOKUP($B430,'Lista Puestos Valorados'!$B$11:$BK$510,MATCH('Auxiliar General'!AV$4,'Lista Puestos Valorados'!$B$10:$BK$10,0),0))</f>
        <v>No relevante</v>
      </c>
      <c r="BC430" s="26">
        <f>+HLOOKUP(BB430,Sistema_Puntos!$Q$5:$Y$43,'Auxiliar General'!AX$5,FALSE)</f>
        <v>0</v>
      </c>
      <c r="BD430" s="26" t="str">
        <f>+IF(VLOOKUP($B430,'Lista Puestos Valorados'!$B$11:$BK$510,MATCH('Auxiliar General'!AX$4,'Lista Puestos Valorados'!$B$10:$BK$10,0),0)="","No relevante",VLOOKUP($B430,'Lista Puestos Valorados'!$B$11:$BK$510,MATCH('Auxiliar General'!AX$4,'Lista Puestos Valorados'!$B$10:$BK$10,0),0))</f>
        <v>No relevante</v>
      </c>
      <c r="BE430" s="26">
        <f>+HLOOKUP(BD430,Sistema_Puntos!$Q$5:$Y$43,'Auxiliar General'!AZ$5,FALSE)</f>
        <v>0</v>
      </c>
      <c r="BF430" s="26" t="str">
        <f>+IF(VLOOKUP($B430,'Lista Puestos Valorados'!$B$11:$BK$510,MATCH('Auxiliar General'!AZ$4,'Lista Puestos Valorados'!$B$10:$BK$10,0),0)="","No relevante",VLOOKUP($B430,'Lista Puestos Valorados'!$B$11:$BK$510,MATCH('Auxiliar General'!AZ$4,'Lista Puestos Valorados'!$B$10:$BK$10,0),0))</f>
        <v>No relevante</v>
      </c>
      <c r="BG430" s="26">
        <f>+HLOOKUP(BF430,Sistema_Puntos!$Q$5:$Y$43,'Auxiliar General'!BB$5,FALSE)</f>
        <v>0</v>
      </c>
      <c r="BH430" s="26" t="str">
        <f>+IF(VLOOKUP($B430,'Lista Puestos Valorados'!$B$11:$BK$510,MATCH('Auxiliar General'!BB$4,'Lista Puestos Valorados'!$B$10:$BK$10,0),0)="","No relevante",VLOOKUP($B430,'Lista Puestos Valorados'!$B$11:$BK$510,MATCH('Auxiliar General'!BB$4,'Lista Puestos Valorados'!$B$10:$BK$10,0),0))</f>
        <v>No relevante</v>
      </c>
      <c r="BI430" s="26">
        <f>+HLOOKUP(BH430,Sistema_Puntos!$Q$5:$Y$43,'Auxiliar General'!BD$5,FALSE)</f>
        <v>0</v>
      </c>
      <c r="BJ430" s="26" t="str">
        <f>+IF(VLOOKUP($B430,'Lista Puestos Valorados'!$B$11:$BK$510,MATCH('Auxiliar General'!BD$4,'Lista Puestos Valorados'!$B$10:$BK$10,0),0)="","No relevante",VLOOKUP($B430,'Lista Puestos Valorados'!$B$11:$BK$510,MATCH('Auxiliar General'!BD$4,'Lista Puestos Valorados'!$B$10:$BK$10,0),0))</f>
        <v>No relevante</v>
      </c>
      <c r="BK430" s="26">
        <f>+HLOOKUP(BJ430,Sistema_Puntos!$Q$5:$Y$43,'Auxiliar General'!BF$5,FALSE)</f>
        <v>0</v>
      </c>
      <c r="BL430" s="26" t="str">
        <f>+IF(VLOOKUP($B430,'Lista Puestos Valorados'!$B$11:$BK$510,MATCH('Auxiliar General'!BF$4,'Lista Puestos Valorados'!$B$10:$BK$10,0),0)="","No relevante",VLOOKUP($B430,'Lista Puestos Valorados'!$B$11:$BK$510,MATCH('Auxiliar General'!BF$4,'Lista Puestos Valorados'!$B$10:$BK$10,0),0))</f>
        <v>No relevante</v>
      </c>
      <c r="BM430" s="26">
        <f>+HLOOKUP(BL430,Sistema_Puntos!$Q$5:$Y$43,'Auxiliar General'!BH$5,FALSE)</f>
        <v>0</v>
      </c>
      <c r="BN430" s="26" t="str">
        <f>+IF(VLOOKUP($B430,'Lista Puestos Valorados'!$B$11:$BK$510,MATCH('Auxiliar General'!BH$4,'Lista Puestos Valorados'!$B$10:$BK$10,0),0)="","No relevante",VLOOKUP($B430,'Lista Puestos Valorados'!$B$11:$BK$510,MATCH('Auxiliar General'!BH$4,'Lista Puestos Valorados'!$B$10:$BK$10,0),0))</f>
        <v>No relevante</v>
      </c>
      <c r="BO430" s="26">
        <f>+HLOOKUP(BN430,Sistema_Puntos!$Q$5:$Y$43,'Auxiliar General'!BJ$5,FALSE)</f>
        <v>0</v>
      </c>
      <c r="BP430" s="26" t="str">
        <f>+IF(VLOOKUP($B430,'Lista Puestos Valorados'!$B$11:$BK$510,MATCH('Auxiliar General'!BJ$4,'Lista Puestos Valorados'!$B$10:$BK$10,0),0)="","No relevante",VLOOKUP($B430,'Lista Puestos Valorados'!$B$11:$BK$510,MATCH('Auxiliar General'!BJ$4,'Lista Puestos Valorados'!$B$10:$BK$10,0),0))</f>
        <v>No relevante</v>
      </c>
      <c r="BQ430" s="26">
        <f>+HLOOKUP(BP430,Sistema_Puntos!$Q$5:$Y$43,'Auxiliar General'!BL$5,FALSE)</f>
        <v>0</v>
      </c>
      <c r="BR430" s="26" t="str">
        <f>+IF(VLOOKUP($B430,'Lista Puestos Valorados'!$B$11:$BK$510,MATCH('Auxiliar General'!BL$4,'Lista Puestos Valorados'!$B$10:$BK$10,0),0)="","No relevante",VLOOKUP($B430,'Lista Puestos Valorados'!$B$11:$BK$510,MATCH('Auxiliar General'!BL$4,'Lista Puestos Valorados'!$B$10:$BK$10,0),0))</f>
        <v>No relevante</v>
      </c>
      <c r="BS430" s="26">
        <f>+HLOOKUP(BR430,Sistema_Puntos!$Q$5:$Y$43,'Auxiliar General'!BN$5,FALSE)</f>
        <v>0</v>
      </c>
      <c r="BT430" s="26" t="str">
        <f>+IF(VLOOKUP($B430,'Lista Puestos Valorados'!$B$11:$BK$510,MATCH('Auxiliar General'!BN$4,'Lista Puestos Valorados'!$B$10:$BK$10,0),0)="","No relevante",VLOOKUP($B430,'Lista Puestos Valorados'!$B$11:$BK$510,MATCH('Auxiliar General'!BN$4,'Lista Puestos Valorados'!$B$10:$BK$10,0),0))</f>
        <v>No relevante</v>
      </c>
      <c r="BU430" s="26">
        <f>+HLOOKUP(BT430,Sistema_Puntos!$Q$5:$Y$43,'Auxiliar General'!BP$5,FALSE)</f>
        <v>0</v>
      </c>
      <c r="BV430" s="26" t="str">
        <f>+IF(VLOOKUP($B430,'Lista Puestos Valorados'!$B$11:$BK$510,MATCH('Auxiliar General'!BP$4,'Lista Puestos Valorados'!$B$10:$BK$10,0),0)="","No relevante",VLOOKUP($B430,'Lista Puestos Valorados'!$B$11:$BK$510,MATCH('Auxiliar General'!BP$4,'Lista Puestos Valorados'!$B$10:$BK$10,0),0))</f>
        <v>No relevante</v>
      </c>
      <c r="BW430" s="26">
        <f>+HLOOKUP(BV430,Sistema_Puntos!$Q$5:$Y$43,'Auxiliar General'!BR$5,FALSE)</f>
        <v>0</v>
      </c>
      <c r="BX430" s="26" t="str">
        <f>+IF(VLOOKUP($B430,'Lista Puestos Valorados'!$B$11:$BK$510,MATCH('Auxiliar General'!BR$4,'Lista Puestos Valorados'!$B$10:$BK$10,0),0)="","No relevante",VLOOKUP($B430,'Lista Puestos Valorados'!$B$11:$BK$510,MATCH('Auxiliar General'!BR$4,'Lista Puestos Valorados'!$B$10:$BK$10,0),0))</f>
        <v>No relevante</v>
      </c>
      <c r="BY430" s="26">
        <f>+HLOOKUP(BX430,Sistema_Puntos!$Q$5:$Y$43,'Auxiliar General'!BT$5,FALSE)</f>
        <v>0</v>
      </c>
      <c r="BZ430" s="26" t="str">
        <f>+IF(VLOOKUP($B430,'Lista Puestos Valorados'!$B$11:$BK$510,MATCH('Auxiliar General'!BT$4,'Lista Puestos Valorados'!$B$10:$BK$10,0),0)="","No relevante",VLOOKUP($B430,'Lista Puestos Valorados'!$B$11:$BK$510,MATCH('Auxiliar General'!BT$4,'Lista Puestos Valorados'!$B$10:$BK$10,0),0))</f>
        <v>No relevante</v>
      </c>
      <c r="CA430" s="26">
        <f>+HLOOKUP(BZ430,Sistema_Puntos!$Q$5:$Y$43,'Auxiliar General'!BV$5,FALSE)</f>
        <v>0</v>
      </c>
      <c r="CB430" s="26" t="str">
        <f>+IF(VLOOKUP($B430,'Lista Puestos Valorados'!$B$11:$BK$510,MATCH('Auxiliar General'!BV$4,'Lista Puestos Valorados'!$B$10:$BK$10,0),0)="","No relevante",VLOOKUP($B430,'Lista Puestos Valorados'!$B$11:$BK$510,MATCH('Auxiliar General'!BV$4,'Lista Puestos Valorados'!$B$10:$BK$10,0),0))</f>
        <v>No relevante</v>
      </c>
      <c r="CC430" s="26">
        <f>+HLOOKUP(CB430,Sistema_Puntos!$Q$5:$Y$43,'Auxiliar General'!BX$5,FALSE)</f>
        <v>0</v>
      </c>
      <c r="CD430" s="26" t="str">
        <f>+IF(VLOOKUP($B430,'Lista Puestos Valorados'!$B$11:$BK$510,MATCH('Auxiliar General'!BX$4,'Lista Puestos Valorados'!$B$10:$BK$10,0),0)="","No relevante",VLOOKUP($B430,'Lista Puestos Valorados'!$B$11:$BK$510,MATCH('Auxiliar General'!BX$4,'Lista Puestos Valorados'!$B$10:$BK$10,0),0))</f>
        <v>No relevante</v>
      </c>
      <c r="CE430" s="26">
        <f>+HLOOKUP(CD430,Sistema_Puntos!$Q$5:$Y$43,'Auxiliar General'!BZ$5,FALSE)</f>
        <v>0</v>
      </c>
      <c r="CF430" s="26" t="str">
        <f>+IF(VLOOKUP($B430,'Lista Puestos Valorados'!$B$11:$BK$510,MATCH('Auxiliar General'!BZ$4,'Lista Puestos Valorados'!$B$10:$BK$10,0),0)="","No relevante",VLOOKUP($B430,'Lista Puestos Valorados'!$B$11:$BK$510,MATCH('Auxiliar General'!BZ$4,'Lista Puestos Valorados'!$B$10:$BK$10,0),0))</f>
        <v>No relevante</v>
      </c>
      <c r="CG430" s="26">
        <f>+HLOOKUP(CF430,Sistema_Puntos!$Q$5:$Y$43,'Auxiliar General'!CB$5,FALSE)</f>
        <v>0</v>
      </c>
      <c r="CH430" s="29"/>
      <c r="CI430" s="29"/>
    </row>
    <row r="431" spans="2:87" ht="17.55" customHeight="1">
      <c r="B431" s="26">
        <f>+'Listado de Puestos'!B431</f>
        <v>421</v>
      </c>
      <c r="C431" s="26" t="str">
        <f>+IF('Lista Puestos Valorados'!C431="","",'Lista Puestos Valorados'!C431)</f>
        <v/>
      </c>
      <c r="D431" s="26" t="str">
        <f>+IF('Lista Puestos Valorados'!D431="","",'Lista Puestos Valorados'!D431)</f>
        <v/>
      </c>
      <c r="E431" s="26" t="str">
        <f>+IF('Lista Puestos Valorados'!E431="","",'Lista Puestos Valorados'!E431)</f>
        <v/>
      </c>
      <c r="F431" s="26" t="str">
        <f>+IF('Lista Puestos Valorados'!F431="","",'Lista Puestos Valorados'!F431)</f>
        <v/>
      </c>
      <c r="G431" s="26" t="str">
        <f>+IF('Lista Puestos Valorados'!G431="","",'Lista Puestos Valorados'!G431)</f>
        <v/>
      </c>
      <c r="H431" s="26" t="str">
        <f>+IF('Lista Puestos Valorados'!H431="","",'Lista Puestos Valorados'!H431)</f>
        <v/>
      </c>
      <c r="I431" s="26" t="str">
        <f>+IF('Lista Puestos Valorados'!I431="","",'Lista Puestos Valorados'!I431)</f>
        <v/>
      </c>
      <c r="J431" s="118" t="e">
        <f t="array" ref="J431">+IF(L431="","",_xlfn.IFS(L431&lt;='Cortes de Agrupacion'!$F$15,'Cortes de Agrupacion'!$E$15,'Resultados General'!L431&lt;='Cortes de Agrupacion'!$F$14,'Cortes de Agrupacion'!$E$14,'Resultados General'!L431&lt;='Cortes de Agrupacion'!$F$13,'Cortes de Agrupacion'!$E$13,L431&lt;='Cortes de Agrupacion'!$F$12,'Cortes de Agrupacion'!$E$12,'Resultados General'!L431&lt;='Cortes de Agrupacion'!$F$11,'Cortes de Agrupacion'!$E$11,'Resultados General'!L431&lt;='Cortes de Agrupacion'!$F$10,'Cortes de Agrupacion'!$E$10,'Resultados General'!L431&lt;='Cortes de Agrupacion'!$F$9,'Cortes de Agrupacion'!$E$9,'Resultados General'!L431&lt;='Cortes de Agrupacion'!$F$8,'Cortes de Agrupacion'!$E$8,'Resultados General'!L431&lt;='Cortes de Agrupacion'!$F$7,'Cortes de Agrupacion'!$E$7,'Resultados General'!L431&lt;='Cortes de Agrupacion'!$F$6,'Cortes de Agrupacion'!$E$6))</f>
        <v>#VALUE!</v>
      </c>
      <c r="K431" s="118" t="str">
        <f t="shared" si="12"/>
        <v/>
      </c>
      <c r="L431" s="124" t="e">
        <f>#VALUE!</f>
        <v>#VALUE!</v>
      </c>
      <c r="M431" s="26" t="e">
        <f ca="1">+_xlfn.IFNA(VLOOKUP(C431,'Distribución de puestos'!$B$8:$I$507,8,0),"")</f>
        <v>#NAME?</v>
      </c>
      <c r="N431" s="26" t="str">
        <f>+IF(VLOOKUP($B431,'Lista Puestos Valorados'!$B$11:$BK$510,MATCH('Auxiliar General'!H$4,'Lista Puestos Valorados'!$B$10:$BK$10,0),0)="","No relevante",VLOOKUP($B431,'Lista Puestos Valorados'!$B$11:$BK$510,MATCH('Auxiliar General'!H$4,'Lista Puestos Valorados'!$B$10:$BK$10,0),0))</f>
        <v>No relevante</v>
      </c>
      <c r="O431" s="26">
        <f>+HLOOKUP(N431,Sistema_Puntos!$Q$5:$Y$43,'Auxiliar General'!J$5,FALSE)</f>
        <v>0</v>
      </c>
      <c r="P431" s="26" t="str">
        <f>+IF(VLOOKUP($B431,'Lista Puestos Valorados'!$B$11:$BK$510,MATCH('Auxiliar General'!J$4,'Lista Puestos Valorados'!$B$10:$BK$10,0),0)="","No relevante",VLOOKUP($B431,'Lista Puestos Valorados'!$B$11:$BK$510,MATCH('Auxiliar General'!J$4,'Lista Puestos Valorados'!$B$10:$BK$10,0),0))</f>
        <v>No relevante</v>
      </c>
      <c r="Q431" s="26">
        <f>+HLOOKUP(P431,Sistema_Puntos!$Q$5:$Y$43,'Auxiliar General'!L$5,FALSE)</f>
        <v>0</v>
      </c>
      <c r="R431" s="26" t="str">
        <f>+IF(VLOOKUP($B431,'Lista Puestos Valorados'!$B$11:$BK$510,MATCH('Auxiliar General'!L$4,'Lista Puestos Valorados'!$B$10:$BK$10,0),0)="","No relevante",VLOOKUP($B431,'Lista Puestos Valorados'!$B$11:$BK$510,MATCH('Auxiliar General'!L$4,'Lista Puestos Valorados'!$B$10:$BK$10,0),0))</f>
        <v>No relevante</v>
      </c>
      <c r="S431" s="26">
        <f>+HLOOKUP(R431,Sistema_Puntos!$Q$5:$Y$43,'Auxiliar General'!N$5,FALSE)</f>
        <v>0</v>
      </c>
      <c r="T431" s="26" t="str">
        <f>+IF(VLOOKUP($B431,'Lista Puestos Valorados'!$B$11:$BK$510,MATCH('Auxiliar General'!N$4,'Lista Puestos Valorados'!$B$10:$BK$10,0),0)="","No relevante",VLOOKUP($B431,'Lista Puestos Valorados'!$B$11:$BK$510,MATCH('Auxiliar General'!N$4,'Lista Puestos Valorados'!$B$10:$BK$10,0),0))</f>
        <v>No relevante</v>
      </c>
      <c r="U431" s="26">
        <f>+HLOOKUP(T431,Sistema_Puntos!$Q$5:$Y$43,'Auxiliar General'!P$5,FALSE)</f>
        <v>0</v>
      </c>
      <c r="V431" s="26" t="str">
        <f>+IF(VLOOKUP($B431,'Lista Puestos Valorados'!$B$11:$BK$510,MATCH('Auxiliar General'!P$4,'Lista Puestos Valorados'!$B$10:$BK$10,0),0)="","No relevante",VLOOKUP($B431,'Lista Puestos Valorados'!$B$11:$BK$510,MATCH('Auxiliar General'!P$4,'Lista Puestos Valorados'!$B$10:$BK$10,0),0))</f>
        <v>No relevante</v>
      </c>
      <c r="W431" s="26">
        <f>+HLOOKUP(V431,Sistema_Puntos!$Q$5:$Y$43,'Auxiliar General'!R$5,FALSE)</f>
        <v>0</v>
      </c>
      <c r="X431" s="26" t="str">
        <f>+IF(VLOOKUP($B431,'Lista Puestos Valorados'!$B$11:$BK$510,MATCH('Auxiliar General'!R$4,'Lista Puestos Valorados'!$B$10:$BK$10,0),0)="","No relevante",VLOOKUP($B431,'Lista Puestos Valorados'!$B$11:$BK$510,MATCH('Auxiliar General'!R$4,'Lista Puestos Valorados'!$B$10:$BK$10,0),0))</f>
        <v>No relevante</v>
      </c>
      <c r="Y431" s="26">
        <f>+HLOOKUP(X431,Sistema_Puntos!$Q$5:$Y$43,'Auxiliar General'!T$5,FALSE)</f>
        <v>0</v>
      </c>
      <c r="Z431" s="26" t="str">
        <f>+IF(VLOOKUP($B431,'Lista Puestos Valorados'!$B$11:$BK$510,MATCH('Auxiliar General'!T$4,'Lista Puestos Valorados'!$B$10:$BK$10,0),0)="","No relevante",VLOOKUP($B431,'Lista Puestos Valorados'!$B$11:$BK$510,MATCH('Auxiliar General'!T$4,'Lista Puestos Valorados'!$B$10:$BK$10,0),0))</f>
        <v>No relevante</v>
      </c>
      <c r="AA431" s="26">
        <f>+HLOOKUP(Z431,Sistema_Puntos!$Q$5:$Y$43,'Auxiliar General'!V$5,FALSE)</f>
        <v>0</v>
      </c>
      <c r="AB431" s="26" t="str">
        <f>+IF(VLOOKUP($B431,'Lista Puestos Valorados'!$B$11:$BK$510,MATCH('Auxiliar General'!V$4,'Lista Puestos Valorados'!$B$10:$BK$10,0),0)="","No relevante",VLOOKUP($B431,'Lista Puestos Valorados'!$B$11:$BK$510,MATCH('Auxiliar General'!V$4,'Lista Puestos Valorados'!$B$10:$BK$10,0),0))</f>
        <v>No relevante</v>
      </c>
      <c r="AC431" s="26">
        <f>+HLOOKUP(AB431,Sistema_Puntos!$Q$5:$Y$43,'Auxiliar General'!X$5,FALSE)</f>
        <v>0</v>
      </c>
      <c r="AD431" s="26" t="str">
        <f>+IF(VLOOKUP($B431,'Lista Puestos Valorados'!$B$11:$BK$510,MATCH('Auxiliar General'!X$4,'Lista Puestos Valorados'!$B$10:$BK$10,0),0)="","No relevante",VLOOKUP($B431,'Lista Puestos Valorados'!$B$11:$BK$510,MATCH('Auxiliar General'!X$4,'Lista Puestos Valorados'!$B$10:$BK$10,0),0))</f>
        <v>No relevante</v>
      </c>
      <c r="AE431" s="26">
        <f>+HLOOKUP(AD431,Sistema_Puntos!$Q$5:$Y$43,'Auxiliar General'!Z$5,FALSE)</f>
        <v>0</v>
      </c>
      <c r="AF431" s="26" t="str">
        <f>+IF(VLOOKUP($B431,'Lista Puestos Valorados'!$B$11:$BK$510,MATCH('Auxiliar General'!Z$4,'Lista Puestos Valorados'!$B$10:$BK$10,0),0)="","No relevante",VLOOKUP($B431,'Lista Puestos Valorados'!$B$11:$BK$510,MATCH('Auxiliar General'!Z$4,'Lista Puestos Valorados'!$B$10:$BK$10,0),0))</f>
        <v>No relevante</v>
      </c>
      <c r="AG431" s="26">
        <f>+HLOOKUP(AF431,Sistema_Puntos!$Q$5:$Y$43,'Auxiliar General'!AB$5,FALSE)</f>
        <v>0</v>
      </c>
      <c r="AH431" s="26" t="str">
        <f>+IF(VLOOKUP($B431,'Lista Puestos Valorados'!$B$11:$BK$510,MATCH('Auxiliar General'!AB$4,'Lista Puestos Valorados'!$B$10:$BK$10,0),0)="","No relevante",VLOOKUP($B431,'Lista Puestos Valorados'!$B$11:$BK$510,MATCH('Auxiliar General'!AB$4,'Lista Puestos Valorados'!$B$10:$BK$10,0),0))</f>
        <v>No relevante</v>
      </c>
      <c r="AI431" s="26">
        <f>+HLOOKUP(AH431,Sistema_Puntos!$Q$5:$Y$43,'Auxiliar General'!AD$5,FALSE)</f>
        <v>0</v>
      </c>
      <c r="AJ431" s="26" t="str">
        <f>+IF(VLOOKUP($B431,'Lista Puestos Valorados'!$B$11:$BK$510,MATCH('Auxiliar General'!AD$4,'Lista Puestos Valorados'!$B$10:$BK$10,0),0)="","No relevante",VLOOKUP($B431,'Lista Puestos Valorados'!$B$11:$BK$510,MATCH('Auxiliar General'!AD$4,'Lista Puestos Valorados'!$B$10:$BK$10,0),0))</f>
        <v>No relevante</v>
      </c>
      <c r="AK431" s="26">
        <f>+HLOOKUP(AJ431,Sistema_Puntos!$Q$5:$Y$43,'Auxiliar General'!AF$5,FALSE)</f>
        <v>0</v>
      </c>
      <c r="AL431" s="26" t="str">
        <f>+IF(VLOOKUP($B431,'Lista Puestos Valorados'!$B$11:$BK$510,MATCH('Auxiliar General'!AF$4,'Lista Puestos Valorados'!$B$10:$BK$10,0),0)="","No relevante",VLOOKUP($B431,'Lista Puestos Valorados'!$B$11:$BK$510,MATCH('Auxiliar General'!AF$4,'Lista Puestos Valorados'!$B$10:$BK$10,0),0))</f>
        <v>No relevante</v>
      </c>
      <c r="AM431" s="26">
        <f>+HLOOKUP(AL431,Sistema_Puntos!$Q$5:$Y$43,'Auxiliar General'!AH$5,FALSE)</f>
        <v>0</v>
      </c>
      <c r="AN431" s="26" t="str">
        <f>+IF(VLOOKUP($B431,'Lista Puestos Valorados'!$B$11:$BK$510,MATCH('Auxiliar General'!AH$4,'Lista Puestos Valorados'!$B$10:$BK$10,0),0)="","No relevante",VLOOKUP($B431,'Lista Puestos Valorados'!$B$11:$BK$510,MATCH('Auxiliar General'!AH$4,'Lista Puestos Valorados'!$B$10:$BK$10,0),0))</f>
        <v>No relevante</v>
      </c>
      <c r="AO431" s="26">
        <f>+HLOOKUP(AN431,Sistema_Puntos!$Q$5:$Y$43,'Auxiliar General'!AJ$5,FALSE)</f>
        <v>0</v>
      </c>
      <c r="AP431" s="26" t="str">
        <f>+IF(VLOOKUP($B431,'Lista Puestos Valorados'!$B$11:$BK$510,MATCH('Auxiliar General'!AJ$4,'Lista Puestos Valorados'!$B$10:$BK$10,0),0)="","No relevante",VLOOKUP($B431,'Lista Puestos Valorados'!$B$11:$BK$510,MATCH('Auxiliar General'!AJ$4,'Lista Puestos Valorados'!$B$10:$BK$10,0),0))</f>
        <v>No relevante</v>
      </c>
      <c r="AQ431" s="26">
        <f>+HLOOKUP(AP431,Sistema_Puntos!$Q$5:$Y$43,'Auxiliar General'!AL$5,FALSE)</f>
        <v>0</v>
      </c>
      <c r="AR431" s="26" t="str">
        <f>+IF(VLOOKUP($B431,'Lista Puestos Valorados'!$B$11:$BK$510,MATCH('Auxiliar General'!AL$4,'Lista Puestos Valorados'!$B$10:$BK$10,0),0)="","No relevante",VLOOKUP($B431,'Lista Puestos Valorados'!$B$11:$BK$510,MATCH('Auxiliar General'!AL$4,'Lista Puestos Valorados'!$B$10:$BK$10,0),0))</f>
        <v>No relevante</v>
      </c>
      <c r="AS431" s="26">
        <f>+HLOOKUP(AR431,Sistema_Puntos!$Q$5:$Y$43,'Auxiliar General'!AN$5,FALSE)</f>
        <v>0</v>
      </c>
      <c r="AT431" s="26" t="str">
        <f>+IF(VLOOKUP($B431,'Lista Puestos Valorados'!$B$11:$BK$510,MATCH('Auxiliar General'!AN$4,'Lista Puestos Valorados'!$B$10:$BK$10,0),0)="","No relevante",VLOOKUP($B431,'Lista Puestos Valorados'!$B$11:$BK$510,MATCH('Auxiliar General'!AN$4,'Lista Puestos Valorados'!$B$10:$BK$10,0),0))</f>
        <v>No relevante</v>
      </c>
      <c r="AU431" s="26">
        <f>+HLOOKUP(AT431,Sistema_Puntos!$Q$5:$Y$43,'Auxiliar General'!AP$5,FALSE)</f>
        <v>0</v>
      </c>
      <c r="AV431" s="26" t="str">
        <f>+IF(VLOOKUP($B431,'Lista Puestos Valorados'!$B$11:$BK$510,MATCH('Auxiliar General'!AP$4,'Lista Puestos Valorados'!$B$10:$BK$10,0),0)="","No relevante",VLOOKUP($B431,'Lista Puestos Valorados'!$B$11:$BK$510,MATCH('Auxiliar General'!AP$4,'Lista Puestos Valorados'!$B$10:$BK$10,0),0))</f>
        <v>No relevante</v>
      </c>
      <c r="AW431" s="26">
        <f>+HLOOKUP(AV431,Sistema_Puntos!$Q$5:$Y$43,'Auxiliar General'!AR$5,FALSE)</f>
        <v>0</v>
      </c>
      <c r="AX431" s="26" t="str">
        <f>+IF(VLOOKUP($B431,'Lista Puestos Valorados'!$B$11:$BK$510,MATCH('Auxiliar General'!AR$4,'Lista Puestos Valorados'!$B$10:$BK$10,0),0)="","No relevante",VLOOKUP($B431,'Lista Puestos Valorados'!$B$11:$BK$510,MATCH('Auxiliar General'!AR$4,'Lista Puestos Valorados'!$B$10:$BK$10,0),0))</f>
        <v>No relevante</v>
      </c>
      <c r="AY431" s="26">
        <f>+HLOOKUP(AX431,Sistema_Puntos!$Q$5:$Y$43,'Auxiliar General'!AT$5,FALSE)</f>
        <v>0</v>
      </c>
      <c r="AZ431" s="26" t="str">
        <f>+IF(VLOOKUP($B431,'Lista Puestos Valorados'!$B$11:$BK$510,MATCH('Auxiliar General'!AT$4,'Lista Puestos Valorados'!$B$10:$BK$10,0),0)="","No relevante",VLOOKUP($B431,'Lista Puestos Valorados'!$B$11:$BK$510,MATCH('Auxiliar General'!AT$4,'Lista Puestos Valorados'!$B$10:$BK$10,0),0))</f>
        <v>No relevante</v>
      </c>
      <c r="BA431" s="26">
        <f>+HLOOKUP(AZ431,Sistema_Puntos!$Q$5:$Y$43,'Auxiliar General'!AV$5,FALSE)</f>
        <v>0</v>
      </c>
      <c r="BB431" s="26" t="str">
        <f>+IF(VLOOKUP($B431,'Lista Puestos Valorados'!$B$11:$BK$510,MATCH('Auxiliar General'!AV$4,'Lista Puestos Valorados'!$B$10:$BK$10,0),0)="","No relevante",VLOOKUP($B431,'Lista Puestos Valorados'!$B$11:$BK$510,MATCH('Auxiliar General'!AV$4,'Lista Puestos Valorados'!$B$10:$BK$10,0),0))</f>
        <v>No relevante</v>
      </c>
      <c r="BC431" s="26">
        <f>+HLOOKUP(BB431,Sistema_Puntos!$Q$5:$Y$43,'Auxiliar General'!AX$5,FALSE)</f>
        <v>0</v>
      </c>
      <c r="BD431" s="26" t="str">
        <f>+IF(VLOOKUP($B431,'Lista Puestos Valorados'!$B$11:$BK$510,MATCH('Auxiliar General'!AX$4,'Lista Puestos Valorados'!$B$10:$BK$10,0),0)="","No relevante",VLOOKUP($B431,'Lista Puestos Valorados'!$B$11:$BK$510,MATCH('Auxiliar General'!AX$4,'Lista Puestos Valorados'!$B$10:$BK$10,0),0))</f>
        <v>No relevante</v>
      </c>
      <c r="BE431" s="26">
        <f>+HLOOKUP(BD431,Sistema_Puntos!$Q$5:$Y$43,'Auxiliar General'!AZ$5,FALSE)</f>
        <v>0</v>
      </c>
      <c r="BF431" s="26" t="str">
        <f>+IF(VLOOKUP($B431,'Lista Puestos Valorados'!$B$11:$BK$510,MATCH('Auxiliar General'!AZ$4,'Lista Puestos Valorados'!$B$10:$BK$10,0),0)="","No relevante",VLOOKUP($B431,'Lista Puestos Valorados'!$B$11:$BK$510,MATCH('Auxiliar General'!AZ$4,'Lista Puestos Valorados'!$B$10:$BK$10,0),0))</f>
        <v>No relevante</v>
      </c>
      <c r="BG431" s="26">
        <f>+HLOOKUP(BF431,Sistema_Puntos!$Q$5:$Y$43,'Auxiliar General'!BB$5,FALSE)</f>
        <v>0</v>
      </c>
      <c r="BH431" s="26" t="str">
        <f>+IF(VLOOKUP($B431,'Lista Puestos Valorados'!$B$11:$BK$510,MATCH('Auxiliar General'!BB$4,'Lista Puestos Valorados'!$B$10:$BK$10,0),0)="","No relevante",VLOOKUP($B431,'Lista Puestos Valorados'!$B$11:$BK$510,MATCH('Auxiliar General'!BB$4,'Lista Puestos Valorados'!$B$10:$BK$10,0),0))</f>
        <v>No relevante</v>
      </c>
      <c r="BI431" s="26">
        <f>+HLOOKUP(BH431,Sistema_Puntos!$Q$5:$Y$43,'Auxiliar General'!BD$5,FALSE)</f>
        <v>0</v>
      </c>
      <c r="BJ431" s="26" t="str">
        <f>+IF(VLOOKUP($B431,'Lista Puestos Valorados'!$B$11:$BK$510,MATCH('Auxiliar General'!BD$4,'Lista Puestos Valorados'!$B$10:$BK$10,0),0)="","No relevante",VLOOKUP($B431,'Lista Puestos Valorados'!$B$11:$BK$510,MATCH('Auxiliar General'!BD$4,'Lista Puestos Valorados'!$B$10:$BK$10,0),0))</f>
        <v>No relevante</v>
      </c>
      <c r="BK431" s="26">
        <f>+HLOOKUP(BJ431,Sistema_Puntos!$Q$5:$Y$43,'Auxiliar General'!BF$5,FALSE)</f>
        <v>0</v>
      </c>
      <c r="BL431" s="26" t="str">
        <f>+IF(VLOOKUP($B431,'Lista Puestos Valorados'!$B$11:$BK$510,MATCH('Auxiliar General'!BF$4,'Lista Puestos Valorados'!$B$10:$BK$10,0),0)="","No relevante",VLOOKUP($B431,'Lista Puestos Valorados'!$B$11:$BK$510,MATCH('Auxiliar General'!BF$4,'Lista Puestos Valorados'!$B$10:$BK$10,0),0))</f>
        <v>No relevante</v>
      </c>
      <c r="BM431" s="26">
        <f>+HLOOKUP(BL431,Sistema_Puntos!$Q$5:$Y$43,'Auxiliar General'!BH$5,FALSE)</f>
        <v>0</v>
      </c>
      <c r="BN431" s="26" t="str">
        <f>+IF(VLOOKUP($B431,'Lista Puestos Valorados'!$B$11:$BK$510,MATCH('Auxiliar General'!BH$4,'Lista Puestos Valorados'!$B$10:$BK$10,0),0)="","No relevante",VLOOKUP($B431,'Lista Puestos Valorados'!$B$11:$BK$510,MATCH('Auxiliar General'!BH$4,'Lista Puestos Valorados'!$B$10:$BK$10,0),0))</f>
        <v>No relevante</v>
      </c>
      <c r="BO431" s="26">
        <f>+HLOOKUP(BN431,Sistema_Puntos!$Q$5:$Y$43,'Auxiliar General'!BJ$5,FALSE)</f>
        <v>0</v>
      </c>
      <c r="BP431" s="26" t="str">
        <f>+IF(VLOOKUP($B431,'Lista Puestos Valorados'!$B$11:$BK$510,MATCH('Auxiliar General'!BJ$4,'Lista Puestos Valorados'!$B$10:$BK$10,0),0)="","No relevante",VLOOKUP($B431,'Lista Puestos Valorados'!$B$11:$BK$510,MATCH('Auxiliar General'!BJ$4,'Lista Puestos Valorados'!$B$10:$BK$10,0),0))</f>
        <v>No relevante</v>
      </c>
      <c r="BQ431" s="26">
        <f>+HLOOKUP(BP431,Sistema_Puntos!$Q$5:$Y$43,'Auxiliar General'!BL$5,FALSE)</f>
        <v>0</v>
      </c>
      <c r="BR431" s="26" t="str">
        <f>+IF(VLOOKUP($B431,'Lista Puestos Valorados'!$B$11:$BK$510,MATCH('Auxiliar General'!BL$4,'Lista Puestos Valorados'!$B$10:$BK$10,0),0)="","No relevante",VLOOKUP($B431,'Lista Puestos Valorados'!$B$11:$BK$510,MATCH('Auxiliar General'!BL$4,'Lista Puestos Valorados'!$B$10:$BK$10,0),0))</f>
        <v>No relevante</v>
      </c>
      <c r="BS431" s="26">
        <f>+HLOOKUP(BR431,Sistema_Puntos!$Q$5:$Y$43,'Auxiliar General'!BN$5,FALSE)</f>
        <v>0</v>
      </c>
      <c r="BT431" s="26" t="str">
        <f>+IF(VLOOKUP($B431,'Lista Puestos Valorados'!$B$11:$BK$510,MATCH('Auxiliar General'!BN$4,'Lista Puestos Valorados'!$B$10:$BK$10,0),0)="","No relevante",VLOOKUP($B431,'Lista Puestos Valorados'!$B$11:$BK$510,MATCH('Auxiliar General'!BN$4,'Lista Puestos Valorados'!$B$10:$BK$10,0),0))</f>
        <v>No relevante</v>
      </c>
      <c r="BU431" s="26">
        <f>+HLOOKUP(BT431,Sistema_Puntos!$Q$5:$Y$43,'Auxiliar General'!BP$5,FALSE)</f>
        <v>0</v>
      </c>
      <c r="BV431" s="26" t="str">
        <f>+IF(VLOOKUP($B431,'Lista Puestos Valorados'!$B$11:$BK$510,MATCH('Auxiliar General'!BP$4,'Lista Puestos Valorados'!$B$10:$BK$10,0),0)="","No relevante",VLOOKUP($B431,'Lista Puestos Valorados'!$B$11:$BK$510,MATCH('Auxiliar General'!BP$4,'Lista Puestos Valorados'!$B$10:$BK$10,0),0))</f>
        <v>No relevante</v>
      </c>
      <c r="BW431" s="26">
        <f>+HLOOKUP(BV431,Sistema_Puntos!$Q$5:$Y$43,'Auxiliar General'!BR$5,FALSE)</f>
        <v>0</v>
      </c>
      <c r="BX431" s="26" t="str">
        <f>+IF(VLOOKUP($B431,'Lista Puestos Valorados'!$B$11:$BK$510,MATCH('Auxiliar General'!BR$4,'Lista Puestos Valorados'!$B$10:$BK$10,0),0)="","No relevante",VLOOKUP($B431,'Lista Puestos Valorados'!$B$11:$BK$510,MATCH('Auxiliar General'!BR$4,'Lista Puestos Valorados'!$B$10:$BK$10,0),0))</f>
        <v>No relevante</v>
      </c>
      <c r="BY431" s="26">
        <f>+HLOOKUP(BX431,Sistema_Puntos!$Q$5:$Y$43,'Auxiliar General'!BT$5,FALSE)</f>
        <v>0</v>
      </c>
      <c r="BZ431" s="26" t="str">
        <f>+IF(VLOOKUP($B431,'Lista Puestos Valorados'!$B$11:$BK$510,MATCH('Auxiliar General'!BT$4,'Lista Puestos Valorados'!$B$10:$BK$10,0),0)="","No relevante",VLOOKUP($B431,'Lista Puestos Valorados'!$B$11:$BK$510,MATCH('Auxiliar General'!BT$4,'Lista Puestos Valorados'!$B$10:$BK$10,0),0))</f>
        <v>No relevante</v>
      </c>
      <c r="CA431" s="26">
        <f>+HLOOKUP(BZ431,Sistema_Puntos!$Q$5:$Y$43,'Auxiliar General'!BV$5,FALSE)</f>
        <v>0</v>
      </c>
      <c r="CB431" s="26" t="str">
        <f>+IF(VLOOKUP($B431,'Lista Puestos Valorados'!$B$11:$BK$510,MATCH('Auxiliar General'!BV$4,'Lista Puestos Valorados'!$B$10:$BK$10,0),0)="","No relevante",VLOOKUP($B431,'Lista Puestos Valorados'!$B$11:$BK$510,MATCH('Auxiliar General'!BV$4,'Lista Puestos Valorados'!$B$10:$BK$10,0),0))</f>
        <v>No relevante</v>
      </c>
      <c r="CC431" s="26">
        <f>+HLOOKUP(CB431,Sistema_Puntos!$Q$5:$Y$43,'Auxiliar General'!BX$5,FALSE)</f>
        <v>0</v>
      </c>
      <c r="CD431" s="26" t="str">
        <f>+IF(VLOOKUP($B431,'Lista Puestos Valorados'!$B$11:$BK$510,MATCH('Auxiliar General'!BX$4,'Lista Puestos Valorados'!$B$10:$BK$10,0),0)="","No relevante",VLOOKUP($B431,'Lista Puestos Valorados'!$B$11:$BK$510,MATCH('Auxiliar General'!BX$4,'Lista Puestos Valorados'!$B$10:$BK$10,0),0))</f>
        <v>No relevante</v>
      </c>
      <c r="CE431" s="26">
        <f>+HLOOKUP(CD431,Sistema_Puntos!$Q$5:$Y$43,'Auxiliar General'!BZ$5,FALSE)</f>
        <v>0</v>
      </c>
      <c r="CF431" s="26" t="str">
        <f>+IF(VLOOKUP($B431,'Lista Puestos Valorados'!$B$11:$BK$510,MATCH('Auxiliar General'!BZ$4,'Lista Puestos Valorados'!$B$10:$BK$10,0),0)="","No relevante",VLOOKUP($B431,'Lista Puestos Valorados'!$B$11:$BK$510,MATCH('Auxiliar General'!BZ$4,'Lista Puestos Valorados'!$B$10:$BK$10,0),0))</f>
        <v>No relevante</v>
      </c>
      <c r="CG431" s="26">
        <f>+HLOOKUP(CF431,Sistema_Puntos!$Q$5:$Y$43,'Auxiliar General'!CB$5,FALSE)</f>
        <v>0</v>
      </c>
      <c r="CH431" s="29"/>
      <c r="CI431" s="29"/>
    </row>
    <row r="432" spans="2:87" ht="17.55" customHeight="1">
      <c r="B432" s="26">
        <f>+'Listado de Puestos'!B432</f>
        <v>422</v>
      </c>
      <c r="C432" s="26" t="str">
        <f>+IF('Lista Puestos Valorados'!C432="","",'Lista Puestos Valorados'!C432)</f>
        <v/>
      </c>
      <c r="D432" s="26" t="str">
        <f>+IF('Lista Puestos Valorados'!D432="","",'Lista Puestos Valorados'!D432)</f>
        <v/>
      </c>
      <c r="E432" s="26" t="str">
        <f>+IF('Lista Puestos Valorados'!E432="","",'Lista Puestos Valorados'!E432)</f>
        <v/>
      </c>
      <c r="F432" s="26" t="str">
        <f>+IF('Lista Puestos Valorados'!F432="","",'Lista Puestos Valorados'!F432)</f>
        <v/>
      </c>
      <c r="G432" s="26" t="str">
        <f>+IF('Lista Puestos Valorados'!G432="","",'Lista Puestos Valorados'!G432)</f>
        <v/>
      </c>
      <c r="H432" s="26" t="str">
        <f>+IF('Lista Puestos Valorados'!H432="","",'Lista Puestos Valorados'!H432)</f>
        <v/>
      </c>
      <c r="I432" s="26" t="str">
        <f>+IF('Lista Puestos Valorados'!I432="","",'Lista Puestos Valorados'!I432)</f>
        <v/>
      </c>
      <c r="J432" s="118" t="e">
        <f t="array" ref="J432">+IF(L432="","",_xlfn.IFS(L432&lt;='Cortes de Agrupacion'!$F$15,'Cortes de Agrupacion'!$E$15,'Resultados General'!L432&lt;='Cortes de Agrupacion'!$F$14,'Cortes de Agrupacion'!$E$14,'Resultados General'!L432&lt;='Cortes de Agrupacion'!$F$13,'Cortes de Agrupacion'!$E$13,L432&lt;='Cortes de Agrupacion'!$F$12,'Cortes de Agrupacion'!$E$12,'Resultados General'!L432&lt;='Cortes de Agrupacion'!$F$11,'Cortes de Agrupacion'!$E$11,'Resultados General'!L432&lt;='Cortes de Agrupacion'!$F$10,'Cortes de Agrupacion'!$E$10,'Resultados General'!L432&lt;='Cortes de Agrupacion'!$F$9,'Cortes de Agrupacion'!$E$9,'Resultados General'!L432&lt;='Cortes de Agrupacion'!$F$8,'Cortes de Agrupacion'!$E$8,'Resultados General'!L432&lt;='Cortes de Agrupacion'!$F$7,'Cortes de Agrupacion'!$E$7,'Resultados General'!L432&lt;='Cortes de Agrupacion'!$F$6,'Cortes de Agrupacion'!$E$6))</f>
        <v>#VALUE!</v>
      </c>
      <c r="K432" s="118" t="str">
        <f t="shared" si="12"/>
        <v/>
      </c>
      <c r="L432" s="124" t="e">
        <f>#VALUE!</f>
        <v>#VALUE!</v>
      </c>
      <c r="M432" s="26" t="e">
        <f ca="1">+_xlfn.IFNA(VLOOKUP(C432,'Distribución de puestos'!$B$8:$I$507,8,0),"")</f>
        <v>#NAME?</v>
      </c>
      <c r="N432" s="26" t="str">
        <f>+IF(VLOOKUP($B432,'Lista Puestos Valorados'!$B$11:$BK$510,MATCH('Auxiliar General'!H$4,'Lista Puestos Valorados'!$B$10:$BK$10,0),0)="","No relevante",VLOOKUP($B432,'Lista Puestos Valorados'!$B$11:$BK$510,MATCH('Auxiliar General'!H$4,'Lista Puestos Valorados'!$B$10:$BK$10,0),0))</f>
        <v>No relevante</v>
      </c>
      <c r="O432" s="26">
        <f>+HLOOKUP(N432,Sistema_Puntos!$Q$5:$Y$43,'Auxiliar General'!J$5,FALSE)</f>
        <v>0</v>
      </c>
      <c r="P432" s="26" t="str">
        <f>+IF(VLOOKUP($B432,'Lista Puestos Valorados'!$B$11:$BK$510,MATCH('Auxiliar General'!J$4,'Lista Puestos Valorados'!$B$10:$BK$10,0),0)="","No relevante",VLOOKUP($B432,'Lista Puestos Valorados'!$B$11:$BK$510,MATCH('Auxiliar General'!J$4,'Lista Puestos Valorados'!$B$10:$BK$10,0),0))</f>
        <v>No relevante</v>
      </c>
      <c r="Q432" s="26">
        <f>+HLOOKUP(P432,Sistema_Puntos!$Q$5:$Y$43,'Auxiliar General'!L$5,FALSE)</f>
        <v>0</v>
      </c>
      <c r="R432" s="26" t="str">
        <f>+IF(VLOOKUP($B432,'Lista Puestos Valorados'!$B$11:$BK$510,MATCH('Auxiliar General'!L$4,'Lista Puestos Valorados'!$B$10:$BK$10,0),0)="","No relevante",VLOOKUP($B432,'Lista Puestos Valorados'!$B$11:$BK$510,MATCH('Auxiliar General'!L$4,'Lista Puestos Valorados'!$B$10:$BK$10,0),0))</f>
        <v>No relevante</v>
      </c>
      <c r="S432" s="26">
        <f>+HLOOKUP(R432,Sistema_Puntos!$Q$5:$Y$43,'Auxiliar General'!N$5,FALSE)</f>
        <v>0</v>
      </c>
      <c r="T432" s="26" t="str">
        <f>+IF(VLOOKUP($B432,'Lista Puestos Valorados'!$B$11:$BK$510,MATCH('Auxiliar General'!N$4,'Lista Puestos Valorados'!$B$10:$BK$10,0),0)="","No relevante",VLOOKUP($B432,'Lista Puestos Valorados'!$B$11:$BK$510,MATCH('Auxiliar General'!N$4,'Lista Puestos Valorados'!$B$10:$BK$10,0),0))</f>
        <v>No relevante</v>
      </c>
      <c r="U432" s="26">
        <f>+HLOOKUP(T432,Sistema_Puntos!$Q$5:$Y$43,'Auxiliar General'!P$5,FALSE)</f>
        <v>0</v>
      </c>
      <c r="V432" s="26" t="str">
        <f>+IF(VLOOKUP($B432,'Lista Puestos Valorados'!$B$11:$BK$510,MATCH('Auxiliar General'!P$4,'Lista Puestos Valorados'!$B$10:$BK$10,0),0)="","No relevante",VLOOKUP($B432,'Lista Puestos Valorados'!$B$11:$BK$510,MATCH('Auxiliar General'!P$4,'Lista Puestos Valorados'!$B$10:$BK$10,0),0))</f>
        <v>No relevante</v>
      </c>
      <c r="W432" s="26">
        <f>+HLOOKUP(V432,Sistema_Puntos!$Q$5:$Y$43,'Auxiliar General'!R$5,FALSE)</f>
        <v>0</v>
      </c>
      <c r="X432" s="26" t="str">
        <f>+IF(VLOOKUP($B432,'Lista Puestos Valorados'!$B$11:$BK$510,MATCH('Auxiliar General'!R$4,'Lista Puestos Valorados'!$B$10:$BK$10,0),0)="","No relevante",VLOOKUP($B432,'Lista Puestos Valorados'!$B$11:$BK$510,MATCH('Auxiliar General'!R$4,'Lista Puestos Valorados'!$B$10:$BK$10,0),0))</f>
        <v>No relevante</v>
      </c>
      <c r="Y432" s="26">
        <f>+HLOOKUP(X432,Sistema_Puntos!$Q$5:$Y$43,'Auxiliar General'!T$5,FALSE)</f>
        <v>0</v>
      </c>
      <c r="Z432" s="26" t="str">
        <f>+IF(VLOOKUP($B432,'Lista Puestos Valorados'!$B$11:$BK$510,MATCH('Auxiliar General'!T$4,'Lista Puestos Valorados'!$B$10:$BK$10,0),0)="","No relevante",VLOOKUP($B432,'Lista Puestos Valorados'!$B$11:$BK$510,MATCH('Auxiliar General'!T$4,'Lista Puestos Valorados'!$B$10:$BK$10,0),0))</f>
        <v>No relevante</v>
      </c>
      <c r="AA432" s="26">
        <f>+HLOOKUP(Z432,Sistema_Puntos!$Q$5:$Y$43,'Auxiliar General'!V$5,FALSE)</f>
        <v>0</v>
      </c>
      <c r="AB432" s="26" t="str">
        <f>+IF(VLOOKUP($B432,'Lista Puestos Valorados'!$B$11:$BK$510,MATCH('Auxiliar General'!V$4,'Lista Puestos Valorados'!$B$10:$BK$10,0),0)="","No relevante",VLOOKUP($B432,'Lista Puestos Valorados'!$B$11:$BK$510,MATCH('Auxiliar General'!V$4,'Lista Puestos Valorados'!$B$10:$BK$10,0),0))</f>
        <v>No relevante</v>
      </c>
      <c r="AC432" s="26">
        <f>+HLOOKUP(AB432,Sistema_Puntos!$Q$5:$Y$43,'Auxiliar General'!X$5,FALSE)</f>
        <v>0</v>
      </c>
      <c r="AD432" s="26" t="str">
        <f>+IF(VLOOKUP($B432,'Lista Puestos Valorados'!$B$11:$BK$510,MATCH('Auxiliar General'!X$4,'Lista Puestos Valorados'!$B$10:$BK$10,0),0)="","No relevante",VLOOKUP($B432,'Lista Puestos Valorados'!$B$11:$BK$510,MATCH('Auxiliar General'!X$4,'Lista Puestos Valorados'!$B$10:$BK$10,0),0))</f>
        <v>No relevante</v>
      </c>
      <c r="AE432" s="26">
        <f>+HLOOKUP(AD432,Sistema_Puntos!$Q$5:$Y$43,'Auxiliar General'!Z$5,FALSE)</f>
        <v>0</v>
      </c>
      <c r="AF432" s="26" t="str">
        <f>+IF(VLOOKUP($B432,'Lista Puestos Valorados'!$B$11:$BK$510,MATCH('Auxiliar General'!Z$4,'Lista Puestos Valorados'!$B$10:$BK$10,0),0)="","No relevante",VLOOKUP($B432,'Lista Puestos Valorados'!$B$11:$BK$510,MATCH('Auxiliar General'!Z$4,'Lista Puestos Valorados'!$B$10:$BK$10,0),0))</f>
        <v>No relevante</v>
      </c>
      <c r="AG432" s="26">
        <f>+HLOOKUP(AF432,Sistema_Puntos!$Q$5:$Y$43,'Auxiliar General'!AB$5,FALSE)</f>
        <v>0</v>
      </c>
      <c r="AH432" s="26" t="str">
        <f>+IF(VLOOKUP($B432,'Lista Puestos Valorados'!$B$11:$BK$510,MATCH('Auxiliar General'!AB$4,'Lista Puestos Valorados'!$B$10:$BK$10,0),0)="","No relevante",VLOOKUP($B432,'Lista Puestos Valorados'!$B$11:$BK$510,MATCH('Auxiliar General'!AB$4,'Lista Puestos Valorados'!$B$10:$BK$10,0),0))</f>
        <v>No relevante</v>
      </c>
      <c r="AI432" s="26">
        <f>+HLOOKUP(AH432,Sistema_Puntos!$Q$5:$Y$43,'Auxiliar General'!AD$5,FALSE)</f>
        <v>0</v>
      </c>
      <c r="AJ432" s="26" t="str">
        <f>+IF(VLOOKUP($B432,'Lista Puestos Valorados'!$B$11:$BK$510,MATCH('Auxiliar General'!AD$4,'Lista Puestos Valorados'!$B$10:$BK$10,0),0)="","No relevante",VLOOKUP($B432,'Lista Puestos Valorados'!$B$11:$BK$510,MATCH('Auxiliar General'!AD$4,'Lista Puestos Valorados'!$B$10:$BK$10,0),0))</f>
        <v>No relevante</v>
      </c>
      <c r="AK432" s="26">
        <f>+HLOOKUP(AJ432,Sistema_Puntos!$Q$5:$Y$43,'Auxiliar General'!AF$5,FALSE)</f>
        <v>0</v>
      </c>
      <c r="AL432" s="26" t="str">
        <f>+IF(VLOOKUP($B432,'Lista Puestos Valorados'!$B$11:$BK$510,MATCH('Auxiliar General'!AF$4,'Lista Puestos Valorados'!$B$10:$BK$10,0),0)="","No relevante",VLOOKUP($B432,'Lista Puestos Valorados'!$B$11:$BK$510,MATCH('Auxiliar General'!AF$4,'Lista Puestos Valorados'!$B$10:$BK$10,0),0))</f>
        <v>No relevante</v>
      </c>
      <c r="AM432" s="26">
        <f>+HLOOKUP(AL432,Sistema_Puntos!$Q$5:$Y$43,'Auxiliar General'!AH$5,FALSE)</f>
        <v>0</v>
      </c>
      <c r="AN432" s="26" t="str">
        <f>+IF(VLOOKUP($B432,'Lista Puestos Valorados'!$B$11:$BK$510,MATCH('Auxiliar General'!AH$4,'Lista Puestos Valorados'!$B$10:$BK$10,0),0)="","No relevante",VLOOKUP($B432,'Lista Puestos Valorados'!$B$11:$BK$510,MATCH('Auxiliar General'!AH$4,'Lista Puestos Valorados'!$B$10:$BK$10,0),0))</f>
        <v>No relevante</v>
      </c>
      <c r="AO432" s="26">
        <f>+HLOOKUP(AN432,Sistema_Puntos!$Q$5:$Y$43,'Auxiliar General'!AJ$5,FALSE)</f>
        <v>0</v>
      </c>
      <c r="AP432" s="26" t="str">
        <f>+IF(VLOOKUP($B432,'Lista Puestos Valorados'!$B$11:$BK$510,MATCH('Auxiliar General'!AJ$4,'Lista Puestos Valorados'!$B$10:$BK$10,0),0)="","No relevante",VLOOKUP($B432,'Lista Puestos Valorados'!$B$11:$BK$510,MATCH('Auxiliar General'!AJ$4,'Lista Puestos Valorados'!$B$10:$BK$10,0),0))</f>
        <v>No relevante</v>
      </c>
      <c r="AQ432" s="26">
        <f>+HLOOKUP(AP432,Sistema_Puntos!$Q$5:$Y$43,'Auxiliar General'!AL$5,FALSE)</f>
        <v>0</v>
      </c>
      <c r="AR432" s="26" t="str">
        <f>+IF(VLOOKUP($B432,'Lista Puestos Valorados'!$B$11:$BK$510,MATCH('Auxiliar General'!AL$4,'Lista Puestos Valorados'!$B$10:$BK$10,0),0)="","No relevante",VLOOKUP($B432,'Lista Puestos Valorados'!$B$11:$BK$510,MATCH('Auxiliar General'!AL$4,'Lista Puestos Valorados'!$B$10:$BK$10,0),0))</f>
        <v>No relevante</v>
      </c>
      <c r="AS432" s="26">
        <f>+HLOOKUP(AR432,Sistema_Puntos!$Q$5:$Y$43,'Auxiliar General'!AN$5,FALSE)</f>
        <v>0</v>
      </c>
      <c r="AT432" s="26" t="str">
        <f>+IF(VLOOKUP($B432,'Lista Puestos Valorados'!$B$11:$BK$510,MATCH('Auxiliar General'!AN$4,'Lista Puestos Valorados'!$B$10:$BK$10,0),0)="","No relevante",VLOOKUP($B432,'Lista Puestos Valorados'!$B$11:$BK$510,MATCH('Auxiliar General'!AN$4,'Lista Puestos Valorados'!$B$10:$BK$10,0),0))</f>
        <v>No relevante</v>
      </c>
      <c r="AU432" s="26">
        <f>+HLOOKUP(AT432,Sistema_Puntos!$Q$5:$Y$43,'Auxiliar General'!AP$5,FALSE)</f>
        <v>0</v>
      </c>
      <c r="AV432" s="26" t="str">
        <f>+IF(VLOOKUP($B432,'Lista Puestos Valorados'!$B$11:$BK$510,MATCH('Auxiliar General'!AP$4,'Lista Puestos Valorados'!$B$10:$BK$10,0),0)="","No relevante",VLOOKUP($B432,'Lista Puestos Valorados'!$B$11:$BK$510,MATCH('Auxiliar General'!AP$4,'Lista Puestos Valorados'!$B$10:$BK$10,0),0))</f>
        <v>No relevante</v>
      </c>
      <c r="AW432" s="26">
        <f>+HLOOKUP(AV432,Sistema_Puntos!$Q$5:$Y$43,'Auxiliar General'!AR$5,FALSE)</f>
        <v>0</v>
      </c>
      <c r="AX432" s="26" t="str">
        <f>+IF(VLOOKUP($B432,'Lista Puestos Valorados'!$B$11:$BK$510,MATCH('Auxiliar General'!AR$4,'Lista Puestos Valorados'!$B$10:$BK$10,0),0)="","No relevante",VLOOKUP($B432,'Lista Puestos Valorados'!$B$11:$BK$510,MATCH('Auxiliar General'!AR$4,'Lista Puestos Valorados'!$B$10:$BK$10,0),0))</f>
        <v>No relevante</v>
      </c>
      <c r="AY432" s="26">
        <f>+HLOOKUP(AX432,Sistema_Puntos!$Q$5:$Y$43,'Auxiliar General'!AT$5,FALSE)</f>
        <v>0</v>
      </c>
      <c r="AZ432" s="26" t="str">
        <f>+IF(VLOOKUP($B432,'Lista Puestos Valorados'!$B$11:$BK$510,MATCH('Auxiliar General'!AT$4,'Lista Puestos Valorados'!$B$10:$BK$10,0),0)="","No relevante",VLOOKUP($B432,'Lista Puestos Valorados'!$B$11:$BK$510,MATCH('Auxiliar General'!AT$4,'Lista Puestos Valorados'!$B$10:$BK$10,0),0))</f>
        <v>No relevante</v>
      </c>
      <c r="BA432" s="26">
        <f>+HLOOKUP(AZ432,Sistema_Puntos!$Q$5:$Y$43,'Auxiliar General'!AV$5,FALSE)</f>
        <v>0</v>
      </c>
      <c r="BB432" s="26" t="str">
        <f>+IF(VLOOKUP($B432,'Lista Puestos Valorados'!$B$11:$BK$510,MATCH('Auxiliar General'!AV$4,'Lista Puestos Valorados'!$B$10:$BK$10,0),0)="","No relevante",VLOOKUP($B432,'Lista Puestos Valorados'!$B$11:$BK$510,MATCH('Auxiliar General'!AV$4,'Lista Puestos Valorados'!$B$10:$BK$10,0),0))</f>
        <v>No relevante</v>
      </c>
      <c r="BC432" s="26">
        <f>+HLOOKUP(BB432,Sistema_Puntos!$Q$5:$Y$43,'Auxiliar General'!AX$5,FALSE)</f>
        <v>0</v>
      </c>
      <c r="BD432" s="26" t="str">
        <f>+IF(VLOOKUP($B432,'Lista Puestos Valorados'!$B$11:$BK$510,MATCH('Auxiliar General'!AX$4,'Lista Puestos Valorados'!$B$10:$BK$10,0),0)="","No relevante",VLOOKUP($B432,'Lista Puestos Valorados'!$B$11:$BK$510,MATCH('Auxiliar General'!AX$4,'Lista Puestos Valorados'!$B$10:$BK$10,0),0))</f>
        <v>No relevante</v>
      </c>
      <c r="BE432" s="26">
        <f>+HLOOKUP(BD432,Sistema_Puntos!$Q$5:$Y$43,'Auxiliar General'!AZ$5,FALSE)</f>
        <v>0</v>
      </c>
      <c r="BF432" s="26" t="str">
        <f>+IF(VLOOKUP($B432,'Lista Puestos Valorados'!$B$11:$BK$510,MATCH('Auxiliar General'!AZ$4,'Lista Puestos Valorados'!$B$10:$BK$10,0),0)="","No relevante",VLOOKUP($B432,'Lista Puestos Valorados'!$B$11:$BK$510,MATCH('Auxiliar General'!AZ$4,'Lista Puestos Valorados'!$B$10:$BK$10,0),0))</f>
        <v>No relevante</v>
      </c>
      <c r="BG432" s="26">
        <f>+HLOOKUP(BF432,Sistema_Puntos!$Q$5:$Y$43,'Auxiliar General'!BB$5,FALSE)</f>
        <v>0</v>
      </c>
      <c r="BH432" s="26" t="str">
        <f>+IF(VLOOKUP($B432,'Lista Puestos Valorados'!$B$11:$BK$510,MATCH('Auxiliar General'!BB$4,'Lista Puestos Valorados'!$B$10:$BK$10,0),0)="","No relevante",VLOOKUP($B432,'Lista Puestos Valorados'!$B$11:$BK$510,MATCH('Auxiliar General'!BB$4,'Lista Puestos Valorados'!$B$10:$BK$10,0),0))</f>
        <v>No relevante</v>
      </c>
      <c r="BI432" s="26">
        <f>+HLOOKUP(BH432,Sistema_Puntos!$Q$5:$Y$43,'Auxiliar General'!BD$5,FALSE)</f>
        <v>0</v>
      </c>
      <c r="BJ432" s="26" t="str">
        <f>+IF(VLOOKUP($B432,'Lista Puestos Valorados'!$B$11:$BK$510,MATCH('Auxiliar General'!BD$4,'Lista Puestos Valorados'!$B$10:$BK$10,0),0)="","No relevante",VLOOKUP($B432,'Lista Puestos Valorados'!$B$11:$BK$510,MATCH('Auxiliar General'!BD$4,'Lista Puestos Valorados'!$B$10:$BK$10,0),0))</f>
        <v>No relevante</v>
      </c>
      <c r="BK432" s="26">
        <f>+HLOOKUP(BJ432,Sistema_Puntos!$Q$5:$Y$43,'Auxiliar General'!BF$5,FALSE)</f>
        <v>0</v>
      </c>
      <c r="BL432" s="26" t="str">
        <f>+IF(VLOOKUP($B432,'Lista Puestos Valorados'!$B$11:$BK$510,MATCH('Auxiliar General'!BF$4,'Lista Puestos Valorados'!$B$10:$BK$10,0),0)="","No relevante",VLOOKUP($B432,'Lista Puestos Valorados'!$B$11:$BK$510,MATCH('Auxiliar General'!BF$4,'Lista Puestos Valorados'!$B$10:$BK$10,0),0))</f>
        <v>No relevante</v>
      </c>
      <c r="BM432" s="26">
        <f>+HLOOKUP(BL432,Sistema_Puntos!$Q$5:$Y$43,'Auxiliar General'!BH$5,FALSE)</f>
        <v>0</v>
      </c>
      <c r="BN432" s="26" t="str">
        <f>+IF(VLOOKUP($B432,'Lista Puestos Valorados'!$B$11:$BK$510,MATCH('Auxiliar General'!BH$4,'Lista Puestos Valorados'!$B$10:$BK$10,0),0)="","No relevante",VLOOKUP($B432,'Lista Puestos Valorados'!$B$11:$BK$510,MATCH('Auxiliar General'!BH$4,'Lista Puestos Valorados'!$B$10:$BK$10,0),0))</f>
        <v>No relevante</v>
      </c>
      <c r="BO432" s="26">
        <f>+HLOOKUP(BN432,Sistema_Puntos!$Q$5:$Y$43,'Auxiliar General'!BJ$5,FALSE)</f>
        <v>0</v>
      </c>
      <c r="BP432" s="26" t="str">
        <f>+IF(VLOOKUP($B432,'Lista Puestos Valorados'!$B$11:$BK$510,MATCH('Auxiliar General'!BJ$4,'Lista Puestos Valorados'!$B$10:$BK$10,0),0)="","No relevante",VLOOKUP($B432,'Lista Puestos Valorados'!$B$11:$BK$510,MATCH('Auxiliar General'!BJ$4,'Lista Puestos Valorados'!$B$10:$BK$10,0),0))</f>
        <v>No relevante</v>
      </c>
      <c r="BQ432" s="26">
        <f>+HLOOKUP(BP432,Sistema_Puntos!$Q$5:$Y$43,'Auxiliar General'!BL$5,FALSE)</f>
        <v>0</v>
      </c>
      <c r="BR432" s="26" t="str">
        <f>+IF(VLOOKUP($B432,'Lista Puestos Valorados'!$B$11:$BK$510,MATCH('Auxiliar General'!BL$4,'Lista Puestos Valorados'!$B$10:$BK$10,0),0)="","No relevante",VLOOKUP($B432,'Lista Puestos Valorados'!$B$11:$BK$510,MATCH('Auxiliar General'!BL$4,'Lista Puestos Valorados'!$B$10:$BK$10,0),0))</f>
        <v>No relevante</v>
      </c>
      <c r="BS432" s="26">
        <f>+HLOOKUP(BR432,Sistema_Puntos!$Q$5:$Y$43,'Auxiliar General'!BN$5,FALSE)</f>
        <v>0</v>
      </c>
      <c r="BT432" s="26" t="str">
        <f>+IF(VLOOKUP($B432,'Lista Puestos Valorados'!$B$11:$BK$510,MATCH('Auxiliar General'!BN$4,'Lista Puestos Valorados'!$B$10:$BK$10,0),0)="","No relevante",VLOOKUP($B432,'Lista Puestos Valorados'!$B$11:$BK$510,MATCH('Auxiliar General'!BN$4,'Lista Puestos Valorados'!$B$10:$BK$10,0),0))</f>
        <v>No relevante</v>
      </c>
      <c r="BU432" s="26">
        <f>+HLOOKUP(BT432,Sistema_Puntos!$Q$5:$Y$43,'Auxiliar General'!BP$5,FALSE)</f>
        <v>0</v>
      </c>
      <c r="BV432" s="26" t="str">
        <f>+IF(VLOOKUP($B432,'Lista Puestos Valorados'!$B$11:$BK$510,MATCH('Auxiliar General'!BP$4,'Lista Puestos Valorados'!$B$10:$BK$10,0),0)="","No relevante",VLOOKUP($B432,'Lista Puestos Valorados'!$B$11:$BK$510,MATCH('Auxiliar General'!BP$4,'Lista Puestos Valorados'!$B$10:$BK$10,0),0))</f>
        <v>No relevante</v>
      </c>
      <c r="BW432" s="26">
        <f>+HLOOKUP(BV432,Sistema_Puntos!$Q$5:$Y$43,'Auxiliar General'!BR$5,FALSE)</f>
        <v>0</v>
      </c>
      <c r="BX432" s="26" t="str">
        <f>+IF(VLOOKUP($B432,'Lista Puestos Valorados'!$B$11:$BK$510,MATCH('Auxiliar General'!BR$4,'Lista Puestos Valorados'!$B$10:$BK$10,0),0)="","No relevante",VLOOKUP($B432,'Lista Puestos Valorados'!$B$11:$BK$510,MATCH('Auxiliar General'!BR$4,'Lista Puestos Valorados'!$B$10:$BK$10,0),0))</f>
        <v>No relevante</v>
      </c>
      <c r="BY432" s="26">
        <f>+HLOOKUP(BX432,Sistema_Puntos!$Q$5:$Y$43,'Auxiliar General'!BT$5,FALSE)</f>
        <v>0</v>
      </c>
      <c r="BZ432" s="26" t="str">
        <f>+IF(VLOOKUP($B432,'Lista Puestos Valorados'!$B$11:$BK$510,MATCH('Auxiliar General'!BT$4,'Lista Puestos Valorados'!$B$10:$BK$10,0),0)="","No relevante",VLOOKUP($B432,'Lista Puestos Valorados'!$B$11:$BK$510,MATCH('Auxiliar General'!BT$4,'Lista Puestos Valorados'!$B$10:$BK$10,0),0))</f>
        <v>No relevante</v>
      </c>
      <c r="CA432" s="26">
        <f>+HLOOKUP(BZ432,Sistema_Puntos!$Q$5:$Y$43,'Auxiliar General'!BV$5,FALSE)</f>
        <v>0</v>
      </c>
      <c r="CB432" s="26" t="str">
        <f>+IF(VLOOKUP($B432,'Lista Puestos Valorados'!$B$11:$BK$510,MATCH('Auxiliar General'!BV$4,'Lista Puestos Valorados'!$B$10:$BK$10,0),0)="","No relevante",VLOOKUP($B432,'Lista Puestos Valorados'!$B$11:$BK$510,MATCH('Auxiliar General'!BV$4,'Lista Puestos Valorados'!$B$10:$BK$10,0),0))</f>
        <v>No relevante</v>
      </c>
      <c r="CC432" s="26">
        <f>+HLOOKUP(CB432,Sistema_Puntos!$Q$5:$Y$43,'Auxiliar General'!BX$5,FALSE)</f>
        <v>0</v>
      </c>
      <c r="CD432" s="26" t="str">
        <f>+IF(VLOOKUP($B432,'Lista Puestos Valorados'!$B$11:$BK$510,MATCH('Auxiliar General'!BX$4,'Lista Puestos Valorados'!$B$10:$BK$10,0),0)="","No relevante",VLOOKUP($B432,'Lista Puestos Valorados'!$B$11:$BK$510,MATCH('Auxiliar General'!BX$4,'Lista Puestos Valorados'!$B$10:$BK$10,0),0))</f>
        <v>No relevante</v>
      </c>
      <c r="CE432" s="26">
        <f>+HLOOKUP(CD432,Sistema_Puntos!$Q$5:$Y$43,'Auxiliar General'!BZ$5,FALSE)</f>
        <v>0</v>
      </c>
      <c r="CF432" s="26" t="str">
        <f>+IF(VLOOKUP($B432,'Lista Puestos Valorados'!$B$11:$BK$510,MATCH('Auxiliar General'!BZ$4,'Lista Puestos Valorados'!$B$10:$BK$10,0),0)="","No relevante",VLOOKUP($B432,'Lista Puestos Valorados'!$B$11:$BK$510,MATCH('Auxiliar General'!BZ$4,'Lista Puestos Valorados'!$B$10:$BK$10,0),0))</f>
        <v>No relevante</v>
      </c>
      <c r="CG432" s="26">
        <f>+HLOOKUP(CF432,Sistema_Puntos!$Q$5:$Y$43,'Auxiliar General'!CB$5,FALSE)</f>
        <v>0</v>
      </c>
      <c r="CH432" s="29"/>
      <c r="CI432" s="29"/>
    </row>
    <row r="433" spans="2:87" ht="17.55" customHeight="1">
      <c r="B433" s="26">
        <f>+'Listado de Puestos'!B433</f>
        <v>423</v>
      </c>
      <c r="C433" s="26" t="str">
        <f>+IF('Lista Puestos Valorados'!C433="","",'Lista Puestos Valorados'!C433)</f>
        <v/>
      </c>
      <c r="D433" s="26" t="str">
        <f>+IF('Lista Puestos Valorados'!D433="","",'Lista Puestos Valorados'!D433)</f>
        <v/>
      </c>
      <c r="E433" s="26" t="str">
        <f>+IF('Lista Puestos Valorados'!E433="","",'Lista Puestos Valorados'!E433)</f>
        <v/>
      </c>
      <c r="F433" s="26" t="str">
        <f>+IF('Lista Puestos Valorados'!F433="","",'Lista Puestos Valorados'!F433)</f>
        <v/>
      </c>
      <c r="G433" s="26" t="str">
        <f>+IF('Lista Puestos Valorados'!G433="","",'Lista Puestos Valorados'!G433)</f>
        <v/>
      </c>
      <c r="H433" s="26" t="str">
        <f>+IF('Lista Puestos Valorados'!H433="","",'Lista Puestos Valorados'!H433)</f>
        <v/>
      </c>
      <c r="I433" s="26" t="str">
        <f>+IF('Lista Puestos Valorados'!I433="","",'Lista Puestos Valorados'!I433)</f>
        <v/>
      </c>
      <c r="J433" s="118" t="e">
        <f t="array" ref="J433">+IF(L433="","",_xlfn.IFS(L433&lt;='Cortes de Agrupacion'!$F$15,'Cortes de Agrupacion'!$E$15,'Resultados General'!L433&lt;='Cortes de Agrupacion'!$F$14,'Cortes de Agrupacion'!$E$14,'Resultados General'!L433&lt;='Cortes de Agrupacion'!$F$13,'Cortes de Agrupacion'!$E$13,L433&lt;='Cortes de Agrupacion'!$F$12,'Cortes de Agrupacion'!$E$12,'Resultados General'!L433&lt;='Cortes de Agrupacion'!$F$11,'Cortes de Agrupacion'!$E$11,'Resultados General'!L433&lt;='Cortes de Agrupacion'!$F$10,'Cortes de Agrupacion'!$E$10,'Resultados General'!L433&lt;='Cortes de Agrupacion'!$F$9,'Cortes de Agrupacion'!$E$9,'Resultados General'!L433&lt;='Cortes de Agrupacion'!$F$8,'Cortes de Agrupacion'!$E$8,'Resultados General'!L433&lt;='Cortes de Agrupacion'!$F$7,'Cortes de Agrupacion'!$E$7,'Resultados General'!L433&lt;='Cortes de Agrupacion'!$F$6,'Cortes de Agrupacion'!$E$6))</f>
        <v>#VALUE!</v>
      </c>
      <c r="K433" s="118" t="str">
        <f t="shared" si="12"/>
        <v/>
      </c>
      <c r="L433" s="124" t="e">
        <f>#VALUE!</f>
        <v>#VALUE!</v>
      </c>
      <c r="M433" s="26" t="e">
        <f ca="1">+_xlfn.IFNA(VLOOKUP(C433,'Distribución de puestos'!$B$8:$I$507,8,0),"")</f>
        <v>#NAME?</v>
      </c>
      <c r="N433" s="26" t="str">
        <f>+IF(VLOOKUP($B433,'Lista Puestos Valorados'!$B$11:$BK$510,MATCH('Auxiliar General'!H$4,'Lista Puestos Valorados'!$B$10:$BK$10,0),0)="","No relevante",VLOOKUP($B433,'Lista Puestos Valorados'!$B$11:$BK$510,MATCH('Auxiliar General'!H$4,'Lista Puestos Valorados'!$B$10:$BK$10,0),0))</f>
        <v>No relevante</v>
      </c>
      <c r="O433" s="26">
        <f>+HLOOKUP(N433,Sistema_Puntos!$Q$5:$Y$43,'Auxiliar General'!J$5,FALSE)</f>
        <v>0</v>
      </c>
      <c r="P433" s="26" t="str">
        <f>+IF(VLOOKUP($B433,'Lista Puestos Valorados'!$B$11:$BK$510,MATCH('Auxiliar General'!J$4,'Lista Puestos Valorados'!$B$10:$BK$10,0),0)="","No relevante",VLOOKUP($B433,'Lista Puestos Valorados'!$B$11:$BK$510,MATCH('Auxiliar General'!J$4,'Lista Puestos Valorados'!$B$10:$BK$10,0),0))</f>
        <v>No relevante</v>
      </c>
      <c r="Q433" s="26">
        <f>+HLOOKUP(P433,Sistema_Puntos!$Q$5:$Y$43,'Auxiliar General'!L$5,FALSE)</f>
        <v>0</v>
      </c>
      <c r="R433" s="26" t="str">
        <f>+IF(VLOOKUP($B433,'Lista Puestos Valorados'!$B$11:$BK$510,MATCH('Auxiliar General'!L$4,'Lista Puestos Valorados'!$B$10:$BK$10,0),0)="","No relevante",VLOOKUP($B433,'Lista Puestos Valorados'!$B$11:$BK$510,MATCH('Auxiliar General'!L$4,'Lista Puestos Valorados'!$B$10:$BK$10,0),0))</f>
        <v>No relevante</v>
      </c>
      <c r="S433" s="26">
        <f>+HLOOKUP(R433,Sistema_Puntos!$Q$5:$Y$43,'Auxiliar General'!N$5,FALSE)</f>
        <v>0</v>
      </c>
      <c r="T433" s="26" t="str">
        <f>+IF(VLOOKUP($B433,'Lista Puestos Valorados'!$B$11:$BK$510,MATCH('Auxiliar General'!N$4,'Lista Puestos Valorados'!$B$10:$BK$10,0),0)="","No relevante",VLOOKUP($B433,'Lista Puestos Valorados'!$B$11:$BK$510,MATCH('Auxiliar General'!N$4,'Lista Puestos Valorados'!$B$10:$BK$10,0),0))</f>
        <v>No relevante</v>
      </c>
      <c r="U433" s="26">
        <f>+HLOOKUP(T433,Sistema_Puntos!$Q$5:$Y$43,'Auxiliar General'!P$5,FALSE)</f>
        <v>0</v>
      </c>
      <c r="V433" s="26" t="str">
        <f>+IF(VLOOKUP($B433,'Lista Puestos Valorados'!$B$11:$BK$510,MATCH('Auxiliar General'!P$4,'Lista Puestos Valorados'!$B$10:$BK$10,0),0)="","No relevante",VLOOKUP($B433,'Lista Puestos Valorados'!$B$11:$BK$510,MATCH('Auxiliar General'!P$4,'Lista Puestos Valorados'!$B$10:$BK$10,0),0))</f>
        <v>No relevante</v>
      </c>
      <c r="W433" s="26">
        <f>+HLOOKUP(V433,Sistema_Puntos!$Q$5:$Y$43,'Auxiliar General'!R$5,FALSE)</f>
        <v>0</v>
      </c>
      <c r="X433" s="26" t="str">
        <f>+IF(VLOOKUP($B433,'Lista Puestos Valorados'!$B$11:$BK$510,MATCH('Auxiliar General'!R$4,'Lista Puestos Valorados'!$B$10:$BK$10,0),0)="","No relevante",VLOOKUP($B433,'Lista Puestos Valorados'!$B$11:$BK$510,MATCH('Auxiliar General'!R$4,'Lista Puestos Valorados'!$B$10:$BK$10,0),0))</f>
        <v>No relevante</v>
      </c>
      <c r="Y433" s="26">
        <f>+HLOOKUP(X433,Sistema_Puntos!$Q$5:$Y$43,'Auxiliar General'!T$5,FALSE)</f>
        <v>0</v>
      </c>
      <c r="Z433" s="26" t="str">
        <f>+IF(VLOOKUP($B433,'Lista Puestos Valorados'!$B$11:$BK$510,MATCH('Auxiliar General'!T$4,'Lista Puestos Valorados'!$B$10:$BK$10,0),0)="","No relevante",VLOOKUP($B433,'Lista Puestos Valorados'!$B$11:$BK$510,MATCH('Auxiliar General'!T$4,'Lista Puestos Valorados'!$B$10:$BK$10,0),0))</f>
        <v>No relevante</v>
      </c>
      <c r="AA433" s="26">
        <f>+HLOOKUP(Z433,Sistema_Puntos!$Q$5:$Y$43,'Auxiliar General'!V$5,FALSE)</f>
        <v>0</v>
      </c>
      <c r="AB433" s="26" t="str">
        <f>+IF(VLOOKUP($B433,'Lista Puestos Valorados'!$B$11:$BK$510,MATCH('Auxiliar General'!V$4,'Lista Puestos Valorados'!$B$10:$BK$10,0),0)="","No relevante",VLOOKUP($B433,'Lista Puestos Valorados'!$B$11:$BK$510,MATCH('Auxiliar General'!V$4,'Lista Puestos Valorados'!$B$10:$BK$10,0),0))</f>
        <v>No relevante</v>
      </c>
      <c r="AC433" s="26">
        <f>+HLOOKUP(AB433,Sistema_Puntos!$Q$5:$Y$43,'Auxiliar General'!X$5,FALSE)</f>
        <v>0</v>
      </c>
      <c r="AD433" s="26" t="str">
        <f>+IF(VLOOKUP($B433,'Lista Puestos Valorados'!$B$11:$BK$510,MATCH('Auxiliar General'!X$4,'Lista Puestos Valorados'!$B$10:$BK$10,0),0)="","No relevante",VLOOKUP($B433,'Lista Puestos Valorados'!$B$11:$BK$510,MATCH('Auxiliar General'!X$4,'Lista Puestos Valorados'!$B$10:$BK$10,0),0))</f>
        <v>No relevante</v>
      </c>
      <c r="AE433" s="26">
        <f>+HLOOKUP(AD433,Sistema_Puntos!$Q$5:$Y$43,'Auxiliar General'!Z$5,FALSE)</f>
        <v>0</v>
      </c>
      <c r="AF433" s="26" t="str">
        <f>+IF(VLOOKUP($B433,'Lista Puestos Valorados'!$B$11:$BK$510,MATCH('Auxiliar General'!Z$4,'Lista Puestos Valorados'!$B$10:$BK$10,0),0)="","No relevante",VLOOKUP($B433,'Lista Puestos Valorados'!$B$11:$BK$510,MATCH('Auxiliar General'!Z$4,'Lista Puestos Valorados'!$B$10:$BK$10,0),0))</f>
        <v>No relevante</v>
      </c>
      <c r="AG433" s="26">
        <f>+HLOOKUP(AF433,Sistema_Puntos!$Q$5:$Y$43,'Auxiliar General'!AB$5,FALSE)</f>
        <v>0</v>
      </c>
      <c r="AH433" s="26" t="str">
        <f>+IF(VLOOKUP($B433,'Lista Puestos Valorados'!$B$11:$BK$510,MATCH('Auxiliar General'!AB$4,'Lista Puestos Valorados'!$B$10:$BK$10,0),0)="","No relevante",VLOOKUP($B433,'Lista Puestos Valorados'!$B$11:$BK$510,MATCH('Auxiliar General'!AB$4,'Lista Puestos Valorados'!$B$10:$BK$10,0),0))</f>
        <v>No relevante</v>
      </c>
      <c r="AI433" s="26">
        <f>+HLOOKUP(AH433,Sistema_Puntos!$Q$5:$Y$43,'Auxiliar General'!AD$5,FALSE)</f>
        <v>0</v>
      </c>
      <c r="AJ433" s="26" t="str">
        <f>+IF(VLOOKUP($B433,'Lista Puestos Valorados'!$B$11:$BK$510,MATCH('Auxiliar General'!AD$4,'Lista Puestos Valorados'!$B$10:$BK$10,0),0)="","No relevante",VLOOKUP($B433,'Lista Puestos Valorados'!$B$11:$BK$510,MATCH('Auxiliar General'!AD$4,'Lista Puestos Valorados'!$B$10:$BK$10,0),0))</f>
        <v>No relevante</v>
      </c>
      <c r="AK433" s="26">
        <f>+HLOOKUP(AJ433,Sistema_Puntos!$Q$5:$Y$43,'Auxiliar General'!AF$5,FALSE)</f>
        <v>0</v>
      </c>
      <c r="AL433" s="26" t="str">
        <f>+IF(VLOOKUP($B433,'Lista Puestos Valorados'!$B$11:$BK$510,MATCH('Auxiliar General'!AF$4,'Lista Puestos Valorados'!$B$10:$BK$10,0),0)="","No relevante",VLOOKUP($B433,'Lista Puestos Valorados'!$B$11:$BK$510,MATCH('Auxiliar General'!AF$4,'Lista Puestos Valorados'!$B$10:$BK$10,0),0))</f>
        <v>No relevante</v>
      </c>
      <c r="AM433" s="26">
        <f>+HLOOKUP(AL433,Sistema_Puntos!$Q$5:$Y$43,'Auxiliar General'!AH$5,FALSE)</f>
        <v>0</v>
      </c>
      <c r="AN433" s="26" t="str">
        <f>+IF(VLOOKUP($B433,'Lista Puestos Valorados'!$B$11:$BK$510,MATCH('Auxiliar General'!AH$4,'Lista Puestos Valorados'!$B$10:$BK$10,0),0)="","No relevante",VLOOKUP($B433,'Lista Puestos Valorados'!$B$11:$BK$510,MATCH('Auxiliar General'!AH$4,'Lista Puestos Valorados'!$B$10:$BK$10,0),0))</f>
        <v>No relevante</v>
      </c>
      <c r="AO433" s="26">
        <f>+HLOOKUP(AN433,Sistema_Puntos!$Q$5:$Y$43,'Auxiliar General'!AJ$5,FALSE)</f>
        <v>0</v>
      </c>
      <c r="AP433" s="26" t="str">
        <f>+IF(VLOOKUP($B433,'Lista Puestos Valorados'!$B$11:$BK$510,MATCH('Auxiliar General'!AJ$4,'Lista Puestos Valorados'!$B$10:$BK$10,0),0)="","No relevante",VLOOKUP($B433,'Lista Puestos Valorados'!$B$11:$BK$510,MATCH('Auxiliar General'!AJ$4,'Lista Puestos Valorados'!$B$10:$BK$10,0),0))</f>
        <v>No relevante</v>
      </c>
      <c r="AQ433" s="26">
        <f>+HLOOKUP(AP433,Sistema_Puntos!$Q$5:$Y$43,'Auxiliar General'!AL$5,FALSE)</f>
        <v>0</v>
      </c>
      <c r="AR433" s="26" t="str">
        <f>+IF(VLOOKUP($B433,'Lista Puestos Valorados'!$B$11:$BK$510,MATCH('Auxiliar General'!AL$4,'Lista Puestos Valorados'!$B$10:$BK$10,0),0)="","No relevante",VLOOKUP($B433,'Lista Puestos Valorados'!$B$11:$BK$510,MATCH('Auxiliar General'!AL$4,'Lista Puestos Valorados'!$B$10:$BK$10,0),0))</f>
        <v>No relevante</v>
      </c>
      <c r="AS433" s="26">
        <f>+HLOOKUP(AR433,Sistema_Puntos!$Q$5:$Y$43,'Auxiliar General'!AN$5,FALSE)</f>
        <v>0</v>
      </c>
      <c r="AT433" s="26" t="str">
        <f>+IF(VLOOKUP($B433,'Lista Puestos Valorados'!$B$11:$BK$510,MATCH('Auxiliar General'!AN$4,'Lista Puestos Valorados'!$B$10:$BK$10,0),0)="","No relevante",VLOOKUP($B433,'Lista Puestos Valorados'!$B$11:$BK$510,MATCH('Auxiliar General'!AN$4,'Lista Puestos Valorados'!$B$10:$BK$10,0),0))</f>
        <v>No relevante</v>
      </c>
      <c r="AU433" s="26">
        <f>+HLOOKUP(AT433,Sistema_Puntos!$Q$5:$Y$43,'Auxiliar General'!AP$5,FALSE)</f>
        <v>0</v>
      </c>
      <c r="AV433" s="26" t="str">
        <f>+IF(VLOOKUP($B433,'Lista Puestos Valorados'!$B$11:$BK$510,MATCH('Auxiliar General'!AP$4,'Lista Puestos Valorados'!$B$10:$BK$10,0),0)="","No relevante",VLOOKUP($B433,'Lista Puestos Valorados'!$B$11:$BK$510,MATCH('Auxiliar General'!AP$4,'Lista Puestos Valorados'!$B$10:$BK$10,0),0))</f>
        <v>No relevante</v>
      </c>
      <c r="AW433" s="26">
        <f>+HLOOKUP(AV433,Sistema_Puntos!$Q$5:$Y$43,'Auxiliar General'!AR$5,FALSE)</f>
        <v>0</v>
      </c>
      <c r="AX433" s="26" t="str">
        <f>+IF(VLOOKUP($B433,'Lista Puestos Valorados'!$B$11:$BK$510,MATCH('Auxiliar General'!AR$4,'Lista Puestos Valorados'!$B$10:$BK$10,0),0)="","No relevante",VLOOKUP($B433,'Lista Puestos Valorados'!$B$11:$BK$510,MATCH('Auxiliar General'!AR$4,'Lista Puestos Valorados'!$B$10:$BK$10,0),0))</f>
        <v>No relevante</v>
      </c>
      <c r="AY433" s="26">
        <f>+HLOOKUP(AX433,Sistema_Puntos!$Q$5:$Y$43,'Auxiliar General'!AT$5,FALSE)</f>
        <v>0</v>
      </c>
      <c r="AZ433" s="26" t="str">
        <f>+IF(VLOOKUP($B433,'Lista Puestos Valorados'!$B$11:$BK$510,MATCH('Auxiliar General'!AT$4,'Lista Puestos Valorados'!$B$10:$BK$10,0),0)="","No relevante",VLOOKUP($B433,'Lista Puestos Valorados'!$B$11:$BK$510,MATCH('Auxiliar General'!AT$4,'Lista Puestos Valorados'!$B$10:$BK$10,0),0))</f>
        <v>No relevante</v>
      </c>
      <c r="BA433" s="26">
        <f>+HLOOKUP(AZ433,Sistema_Puntos!$Q$5:$Y$43,'Auxiliar General'!AV$5,FALSE)</f>
        <v>0</v>
      </c>
      <c r="BB433" s="26" t="str">
        <f>+IF(VLOOKUP($B433,'Lista Puestos Valorados'!$B$11:$BK$510,MATCH('Auxiliar General'!AV$4,'Lista Puestos Valorados'!$B$10:$BK$10,0),0)="","No relevante",VLOOKUP($B433,'Lista Puestos Valorados'!$B$11:$BK$510,MATCH('Auxiliar General'!AV$4,'Lista Puestos Valorados'!$B$10:$BK$10,0),0))</f>
        <v>No relevante</v>
      </c>
      <c r="BC433" s="26">
        <f>+HLOOKUP(BB433,Sistema_Puntos!$Q$5:$Y$43,'Auxiliar General'!AX$5,FALSE)</f>
        <v>0</v>
      </c>
      <c r="BD433" s="26" t="str">
        <f>+IF(VLOOKUP($B433,'Lista Puestos Valorados'!$B$11:$BK$510,MATCH('Auxiliar General'!AX$4,'Lista Puestos Valorados'!$B$10:$BK$10,0),0)="","No relevante",VLOOKUP($B433,'Lista Puestos Valorados'!$B$11:$BK$510,MATCH('Auxiliar General'!AX$4,'Lista Puestos Valorados'!$B$10:$BK$10,0),0))</f>
        <v>No relevante</v>
      </c>
      <c r="BE433" s="26">
        <f>+HLOOKUP(BD433,Sistema_Puntos!$Q$5:$Y$43,'Auxiliar General'!AZ$5,FALSE)</f>
        <v>0</v>
      </c>
      <c r="BF433" s="26" t="str">
        <f>+IF(VLOOKUP($B433,'Lista Puestos Valorados'!$B$11:$BK$510,MATCH('Auxiliar General'!AZ$4,'Lista Puestos Valorados'!$B$10:$BK$10,0),0)="","No relevante",VLOOKUP($B433,'Lista Puestos Valorados'!$B$11:$BK$510,MATCH('Auxiliar General'!AZ$4,'Lista Puestos Valorados'!$B$10:$BK$10,0),0))</f>
        <v>No relevante</v>
      </c>
      <c r="BG433" s="26">
        <f>+HLOOKUP(BF433,Sistema_Puntos!$Q$5:$Y$43,'Auxiliar General'!BB$5,FALSE)</f>
        <v>0</v>
      </c>
      <c r="BH433" s="26" t="str">
        <f>+IF(VLOOKUP($B433,'Lista Puestos Valorados'!$B$11:$BK$510,MATCH('Auxiliar General'!BB$4,'Lista Puestos Valorados'!$B$10:$BK$10,0),0)="","No relevante",VLOOKUP($B433,'Lista Puestos Valorados'!$B$11:$BK$510,MATCH('Auxiliar General'!BB$4,'Lista Puestos Valorados'!$B$10:$BK$10,0),0))</f>
        <v>No relevante</v>
      </c>
      <c r="BI433" s="26">
        <f>+HLOOKUP(BH433,Sistema_Puntos!$Q$5:$Y$43,'Auxiliar General'!BD$5,FALSE)</f>
        <v>0</v>
      </c>
      <c r="BJ433" s="26" t="str">
        <f>+IF(VLOOKUP($B433,'Lista Puestos Valorados'!$B$11:$BK$510,MATCH('Auxiliar General'!BD$4,'Lista Puestos Valorados'!$B$10:$BK$10,0),0)="","No relevante",VLOOKUP($B433,'Lista Puestos Valorados'!$B$11:$BK$510,MATCH('Auxiliar General'!BD$4,'Lista Puestos Valorados'!$B$10:$BK$10,0),0))</f>
        <v>No relevante</v>
      </c>
      <c r="BK433" s="26">
        <f>+HLOOKUP(BJ433,Sistema_Puntos!$Q$5:$Y$43,'Auxiliar General'!BF$5,FALSE)</f>
        <v>0</v>
      </c>
      <c r="BL433" s="26" t="str">
        <f>+IF(VLOOKUP($B433,'Lista Puestos Valorados'!$B$11:$BK$510,MATCH('Auxiliar General'!BF$4,'Lista Puestos Valorados'!$B$10:$BK$10,0),0)="","No relevante",VLOOKUP($B433,'Lista Puestos Valorados'!$B$11:$BK$510,MATCH('Auxiliar General'!BF$4,'Lista Puestos Valorados'!$B$10:$BK$10,0),0))</f>
        <v>No relevante</v>
      </c>
      <c r="BM433" s="26">
        <f>+HLOOKUP(BL433,Sistema_Puntos!$Q$5:$Y$43,'Auxiliar General'!BH$5,FALSE)</f>
        <v>0</v>
      </c>
      <c r="BN433" s="26" t="str">
        <f>+IF(VLOOKUP($B433,'Lista Puestos Valorados'!$B$11:$BK$510,MATCH('Auxiliar General'!BH$4,'Lista Puestos Valorados'!$B$10:$BK$10,0),0)="","No relevante",VLOOKUP($B433,'Lista Puestos Valorados'!$B$11:$BK$510,MATCH('Auxiliar General'!BH$4,'Lista Puestos Valorados'!$B$10:$BK$10,0),0))</f>
        <v>No relevante</v>
      </c>
      <c r="BO433" s="26">
        <f>+HLOOKUP(BN433,Sistema_Puntos!$Q$5:$Y$43,'Auxiliar General'!BJ$5,FALSE)</f>
        <v>0</v>
      </c>
      <c r="BP433" s="26" t="str">
        <f>+IF(VLOOKUP($B433,'Lista Puestos Valorados'!$B$11:$BK$510,MATCH('Auxiliar General'!BJ$4,'Lista Puestos Valorados'!$B$10:$BK$10,0),0)="","No relevante",VLOOKUP($B433,'Lista Puestos Valorados'!$B$11:$BK$510,MATCH('Auxiliar General'!BJ$4,'Lista Puestos Valorados'!$B$10:$BK$10,0),0))</f>
        <v>No relevante</v>
      </c>
      <c r="BQ433" s="26">
        <f>+HLOOKUP(BP433,Sistema_Puntos!$Q$5:$Y$43,'Auxiliar General'!BL$5,FALSE)</f>
        <v>0</v>
      </c>
      <c r="BR433" s="26" t="str">
        <f>+IF(VLOOKUP($B433,'Lista Puestos Valorados'!$B$11:$BK$510,MATCH('Auxiliar General'!BL$4,'Lista Puestos Valorados'!$B$10:$BK$10,0),0)="","No relevante",VLOOKUP($B433,'Lista Puestos Valorados'!$B$11:$BK$510,MATCH('Auxiliar General'!BL$4,'Lista Puestos Valorados'!$B$10:$BK$10,0),0))</f>
        <v>No relevante</v>
      </c>
      <c r="BS433" s="26">
        <f>+HLOOKUP(BR433,Sistema_Puntos!$Q$5:$Y$43,'Auxiliar General'!BN$5,FALSE)</f>
        <v>0</v>
      </c>
      <c r="BT433" s="26" t="str">
        <f>+IF(VLOOKUP($B433,'Lista Puestos Valorados'!$B$11:$BK$510,MATCH('Auxiliar General'!BN$4,'Lista Puestos Valorados'!$B$10:$BK$10,0),0)="","No relevante",VLOOKUP($B433,'Lista Puestos Valorados'!$B$11:$BK$510,MATCH('Auxiliar General'!BN$4,'Lista Puestos Valorados'!$B$10:$BK$10,0),0))</f>
        <v>No relevante</v>
      </c>
      <c r="BU433" s="26">
        <f>+HLOOKUP(BT433,Sistema_Puntos!$Q$5:$Y$43,'Auxiliar General'!BP$5,FALSE)</f>
        <v>0</v>
      </c>
      <c r="BV433" s="26" t="str">
        <f>+IF(VLOOKUP($B433,'Lista Puestos Valorados'!$B$11:$BK$510,MATCH('Auxiliar General'!BP$4,'Lista Puestos Valorados'!$B$10:$BK$10,0),0)="","No relevante",VLOOKUP($B433,'Lista Puestos Valorados'!$B$11:$BK$510,MATCH('Auxiliar General'!BP$4,'Lista Puestos Valorados'!$B$10:$BK$10,0),0))</f>
        <v>No relevante</v>
      </c>
      <c r="BW433" s="26">
        <f>+HLOOKUP(BV433,Sistema_Puntos!$Q$5:$Y$43,'Auxiliar General'!BR$5,FALSE)</f>
        <v>0</v>
      </c>
      <c r="BX433" s="26" t="str">
        <f>+IF(VLOOKUP($B433,'Lista Puestos Valorados'!$B$11:$BK$510,MATCH('Auxiliar General'!BR$4,'Lista Puestos Valorados'!$B$10:$BK$10,0),0)="","No relevante",VLOOKUP($B433,'Lista Puestos Valorados'!$B$11:$BK$510,MATCH('Auxiliar General'!BR$4,'Lista Puestos Valorados'!$B$10:$BK$10,0),0))</f>
        <v>No relevante</v>
      </c>
      <c r="BY433" s="26">
        <f>+HLOOKUP(BX433,Sistema_Puntos!$Q$5:$Y$43,'Auxiliar General'!BT$5,FALSE)</f>
        <v>0</v>
      </c>
      <c r="BZ433" s="26" t="str">
        <f>+IF(VLOOKUP($B433,'Lista Puestos Valorados'!$B$11:$BK$510,MATCH('Auxiliar General'!BT$4,'Lista Puestos Valorados'!$B$10:$BK$10,0),0)="","No relevante",VLOOKUP($B433,'Lista Puestos Valorados'!$B$11:$BK$510,MATCH('Auxiliar General'!BT$4,'Lista Puestos Valorados'!$B$10:$BK$10,0),0))</f>
        <v>No relevante</v>
      </c>
      <c r="CA433" s="26">
        <f>+HLOOKUP(BZ433,Sistema_Puntos!$Q$5:$Y$43,'Auxiliar General'!BV$5,FALSE)</f>
        <v>0</v>
      </c>
      <c r="CB433" s="26" t="str">
        <f>+IF(VLOOKUP($B433,'Lista Puestos Valorados'!$B$11:$BK$510,MATCH('Auxiliar General'!BV$4,'Lista Puestos Valorados'!$B$10:$BK$10,0),0)="","No relevante",VLOOKUP($B433,'Lista Puestos Valorados'!$B$11:$BK$510,MATCH('Auxiliar General'!BV$4,'Lista Puestos Valorados'!$B$10:$BK$10,0),0))</f>
        <v>No relevante</v>
      </c>
      <c r="CC433" s="26">
        <f>+HLOOKUP(CB433,Sistema_Puntos!$Q$5:$Y$43,'Auxiliar General'!BX$5,FALSE)</f>
        <v>0</v>
      </c>
      <c r="CD433" s="26" t="str">
        <f>+IF(VLOOKUP($B433,'Lista Puestos Valorados'!$B$11:$BK$510,MATCH('Auxiliar General'!BX$4,'Lista Puestos Valorados'!$B$10:$BK$10,0),0)="","No relevante",VLOOKUP($B433,'Lista Puestos Valorados'!$B$11:$BK$510,MATCH('Auxiliar General'!BX$4,'Lista Puestos Valorados'!$B$10:$BK$10,0),0))</f>
        <v>No relevante</v>
      </c>
      <c r="CE433" s="26">
        <f>+HLOOKUP(CD433,Sistema_Puntos!$Q$5:$Y$43,'Auxiliar General'!BZ$5,FALSE)</f>
        <v>0</v>
      </c>
      <c r="CF433" s="26" t="str">
        <f>+IF(VLOOKUP($B433,'Lista Puestos Valorados'!$B$11:$BK$510,MATCH('Auxiliar General'!BZ$4,'Lista Puestos Valorados'!$B$10:$BK$10,0),0)="","No relevante",VLOOKUP($B433,'Lista Puestos Valorados'!$B$11:$BK$510,MATCH('Auxiliar General'!BZ$4,'Lista Puestos Valorados'!$B$10:$BK$10,0),0))</f>
        <v>No relevante</v>
      </c>
      <c r="CG433" s="26">
        <f>+HLOOKUP(CF433,Sistema_Puntos!$Q$5:$Y$43,'Auxiliar General'!CB$5,FALSE)</f>
        <v>0</v>
      </c>
      <c r="CH433" s="29"/>
      <c r="CI433" s="29"/>
    </row>
    <row r="434" spans="2:87" ht="17.55" customHeight="1">
      <c r="B434" s="26">
        <f>+'Listado de Puestos'!B434</f>
        <v>424</v>
      </c>
      <c r="C434" s="26" t="str">
        <f>+IF('Lista Puestos Valorados'!C434="","",'Lista Puestos Valorados'!C434)</f>
        <v/>
      </c>
      <c r="D434" s="26" t="str">
        <f>+IF('Lista Puestos Valorados'!D434="","",'Lista Puestos Valorados'!D434)</f>
        <v/>
      </c>
      <c r="E434" s="26" t="str">
        <f>+IF('Lista Puestos Valorados'!E434="","",'Lista Puestos Valorados'!E434)</f>
        <v/>
      </c>
      <c r="F434" s="26" t="str">
        <f>+IF('Lista Puestos Valorados'!F434="","",'Lista Puestos Valorados'!F434)</f>
        <v/>
      </c>
      <c r="G434" s="26" t="str">
        <f>+IF('Lista Puestos Valorados'!G434="","",'Lista Puestos Valorados'!G434)</f>
        <v/>
      </c>
      <c r="H434" s="26" t="str">
        <f>+IF('Lista Puestos Valorados'!H434="","",'Lista Puestos Valorados'!H434)</f>
        <v/>
      </c>
      <c r="I434" s="26" t="str">
        <f>+IF('Lista Puestos Valorados'!I434="","",'Lista Puestos Valorados'!I434)</f>
        <v/>
      </c>
      <c r="J434" s="118" t="e">
        <f t="array" ref="J434">+IF(L434="","",_xlfn.IFS(L434&lt;='Cortes de Agrupacion'!$F$15,'Cortes de Agrupacion'!$E$15,'Resultados General'!L434&lt;='Cortes de Agrupacion'!$F$14,'Cortes de Agrupacion'!$E$14,'Resultados General'!L434&lt;='Cortes de Agrupacion'!$F$13,'Cortes de Agrupacion'!$E$13,L434&lt;='Cortes de Agrupacion'!$F$12,'Cortes de Agrupacion'!$E$12,'Resultados General'!L434&lt;='Cortes de Agrupacion'!$F$11,'Cortes de Agrupacion'!$E$11,'Resultados General'!L434&lt;='Cortes de Agrupacion'!$F$10,'Cortes de Agrupacion'!$E$10,'Resultados General'!L434&lt;='Cortes de Agrupacion'!$F$9,'Cortes de Agrupacion'!$E$9,'Resultados General'!L434&lt;='Cortes de Agrupacion'!$F$8,'Cortes de Agrupacion'!$E$8,'Resultados General'!L434&lt;='Cortes de Agrupacion'!$F$7,'Cortes de Agrupacion'!$E$7,'Resultados General'!L434&lt;='Cortes de Agrupacion'!$F$6,'Cortes de Agrupacion'!$E$6))</f>
        <v>#VALUE!</v>
      </c>
      <c r="K434" s="118" t="str">
        <f t="shared" si="12"/>
        <v/>
      </c>
      <c r="L434" s="124" t="e">
        <f>#VALUE!</f>
        <v>#VALUE!</v>
      </c>
      <c r="M434" s="26" t="e">
        <f ca="1">+_xlfn.IFNA(VLOOKUP(C434,'Distribución de puestos'!$B$8:$I$507,8,0),"")</f>
        <v>#NAME?</v>
      </c>
      <c r="N434" s="26" t="str">
        <f>+IF(VLOOKUP($B434,'Lista Puestos Valorados'!$B$11:$BK$510,MATCH('Auxiliar General'!H$4,'Lista Puestos Valorados'!$B$10:$BK$10,0),0)="","No relevante",VLOOKUP($B434,'Lista Puestos Valorados'!$B$11:$BK$510,MATCH('Auxiliar General'!H$4,'Lista Puestos Valorados'!$B$10:$BK$10,0),0))</f>
        <v>No relevante</v>
      </c>
      <c r="O434" s="26">
        <f>+HLOOKUP(N434,Sistema_Puntos!$Q$5:$Y$43,'Auxiliar General'!J$5,FALSE)</f>
        <v>0</v>
      </c>
      <c r="P434" s="26" t="str">
        <f>+IF(VLOOKUP($B434,'Lista Puestos Valorados'!$B$11:$BK$510,MATCH('Auxiliar General'!J$4,'Lista Puestos Valorados'!$B$10:$BK$10,0),0)="","No relevante",VLOOKUP($B434,'Lista Puestos Valorados'!$B$11:$BK$510,MATCH('Auxiliar General'!J$4,'Lista Puestos Valorados'!$B$10:$BK$10,0),0))</f>
        <v>No relevante</v>
      </c>
      <c r="Q434" s="26">
        <f>+HLOOKUP(P434,Sistema_Puntos!$Q$5:$Y$43,'Auxiliar General'!L$5,FALSE)</f>
        <v>0</v>
      </c>
      <c r="R434" s="26" t="str">
        <f>+IF(VLOOKUP($B434,'Lista Puestos Valorados'!$B$11:$BK$510,MATCH('Auxiliar General'!L$4,'Lista Puestos Valorados'!$B$10:$BK$10,0),0)="","No relevante",VLOOKUP($B434,'Lista Puestos Valorados'!$B$11:$BK$510,MATCH('Auxiliar General'!L$4,'Lista Puestos Valorados'!$B$10:$BK$10,0),0))</f>
        <v>No relevante</v>
      </c>
      <c r="S434" s="26">
        <f>+HLOOKUP(R434,Sistema_Puntos!$Q$5:$Y$43,'Auxiliar General'!N$5,FALSE)</f>
        <v>0</v>
      </c>
      <c r="T434" s="26" t="str">
        <f>+IF(VLOOKUP($B434,'Lista Puestos Valorados'!$B$11:$BK$510,MATCH('Auxiliar General'!N$4,'Lista Puestos Valorados'!$B$10:$BK$10,0),0)="","No relevante",VLOOKUP($B434,'Lista Puestos Valorados'!$B$11:$BK$510,MATCH('Auxiliar General'!N$4,'Lista Puestos Valorados'!$B$10:$BK$10,0),0))</f>
        <v>No relevante</v>
      </c>
      <c r="U434" s="26">
        <f>+HLOOKUP(T434,Sistema_Puntos!$Q$5:$Y$43,'Auxiliar General'!P$5,FALSE)</f>
        <v>0</v>
      </c>
      <c r="V434" s="26" t="str">
        <f>+IF(VLOOKUP($B434,'Lista Puestos Valorados'!$B$11:$BK$510,MATCH('Auxiliar General'!P$4,'Lista Puestos Valorados'!$B$10:$BK$10,0),0)="","No relevante",VLOOKUP($B434,'Lista Puestos Valorados'!$B$11:$BK$510,MATCH('Auxiliar General'!P$4,'Lista Puestos Valorados'!$B$10:$BK$10,0),0))</f>
        <v>No relevante</v>
      </c>
      <c r="W434" s="26">
        <f>+HLOOKUP(V434,Sistema_Puntos!$Q$5:$Y$43,'Auxiliar General'!R$5,FALSE)</f>
        <v>0</v>
      </c>
      <c r="X434" s="26" t="str">
        <f>+IF(VLOOKUP($B434,'Lista Puestos Valorados'!$B$11:$BK$510,MATCH('Auxiliar General'!R$4,'Lista Puestos Valorados'!$B$10:$BK$10,0),0)="","No relevante",VLOOKUP($B434,'Lista Puestos Valorados'!$B$11:$BK$510,MATCH('Auxiliar General'!R$4,'Lista Puestos Valorados'!$B$10:$BK$10,0),0))</f>
        <v>No relevante</v>
      </c>
      <c r="Y434" s="26">
        <f>+HLOOKUP(X434,Sistema_Puntos!$Q$5:$Y$43,'Auxiliar General'!T$5,FALSE)</f>
        <v>0</v>
      </c>
      <c r="Z434" s="26" t="str">
        <f>+IF(VLOOKUP($B434,'Lista Puestos Valorados'!$B$11:$BK$510,MATCH('Auxiliar General'!T$4,'Lista Puestos Valorados'!$B$10:$BK$10,0),0)="","No relevante",VLOOKUP($B434,'Lista Puestos Valorados'!$B$11:$BK$510,MATCH('Auxiliar General'!T$4,'Lista Puestos Valorados'!$B$10:$BK$10,0),0))</f>
        <v>No relevante</v>
      </c>
      <c r="AA434" s="26">
        <f>+HLOOKUP(Z434,Sistema_Puntos!$Q$5:$Y$43,'Auxiliar General'!V$5,FALSE)</f>
        <v>0</v>
      </c>
      <c r="AB434" s="26" t="str">
        <f>+IF(VLOOKUP($B434,'Lista Puestos Valorados'!$B$11:$BK$510,MATCH('Auxiliar General'!V$4,'Lista Puestos Valorados'!$B$10:$BK$10,0),0)="","No relevante",VLOOKUP($B434,'Lista Puestos Valorados'!$B$11:$BK$510,MATCH('Auxiliar General'!V$4,'Lista Puestos Valorados'!$B$10:$BK$10,0),0))</f>
        <v>No relevante</v>
      </c>
      <c r="AC434" s="26">
        <f>+HLOOKUP(AB434,Sistema_Puntos!$Q$5:$Y$43,'Auxiliar General'!X$5,FALSE)</f>
        <v>0</v>
      </c>
      <c r="AD434" s="26" t="str">
        <f>+IF(VLOOKUP($B434,'Lista Puestos Valorados'!$B$11:$BK$510,MATCH('Auxiliar General'!X$4,'Lista Puestos Valorados'!$B$10:$BK$10,0),0)="","No relevante",VLOOKUP($B434,'Lista Puestos Valorados'!$B$11:$BK$510,MATCH('Auxiliar General'!X$4,'Lista Puestos Valorados'!$B$10:$BK$10,0),0))</f>
        <v>No relevante</v>
      </c>
      <c r="AE434" s="26">
        <f>+HLOOKUP(AD434,Sistema_Puntos!$Q$5:$Y$43,'Auxiliar General'!Z$5,FALSE)</f>
        <v>0</v>
      </c>
      <c r="AF434" s="26" t="str">
        <f>+IF(VLOOKUP($B434,'Lista Puestos Valorados'!$B$11:$BK$510,MATCH('Auxiliar General'!Z$4,'Lista Puestos Valorados'!$B$10:$BK$10,0),0)="","No relevante",VLOOKUP($B434,'Lista Puestos Valorados'!$B$11:$BK$510,MATCH('Auxiliar General'!Z$4,'Lista Puestos Valorados'!$B$10:$BK$10,0),0))</f>
        <v>No relevante</v>
      </c>
      <c r="AG434" s="26">
        <f>+HLOOKUP(AF434,Sistema_Puntos!$Q$5:$Y$43,'Auxiliar General'!AB$5,FALSE)</f>
        <v>0</v>
      </c>
      <c r="AH434" s="26" t="str">
        <f>+IF(VLOOKUP($B434,'Lista Puestos Valorados'!$B$11:$BK$510,MATCH('Auxiliar General'!AB$4,'Lista Puestos Valorados'!$B$10:$BK$10,0),0)="","No relevante",VLOOKUP($B434,'Lista Puestos Valorados'!$B$11:$BK$510,MATCH('Auxiliar General'!AB$4,'Lista Puestos Valorados'!$B$10:$BK$10,0),0))</f>
        <v>No relevante</v>
      </c>
      <c r="AI434" s="26">
        <f>+HLOOKUP(AH434,Sistema_Puntos!$Q$5:$Y$43,'Auxiliar General'!AD$5,FALSE)</f>
        <v>0</v>
      </c>
      <c r="AJ434" s="26" t="str">
        <f>+IF(VLOOKUP($B434,'Lista Puestos Valorados'!$B$11:$BK$510,MATCH('Auxiliar General'!AD$4,'Lista Puestos Valorados'!$B$10:$BK$10,0),0)="","No relevante",VLOOKUP($B434,'Lista Puestos Valorados'!$B$11:$BK$510,MATCH('Auxiliar General'!AD$4,'Lista Puestos Valorados'!$B$10:$BK$10,0),0))</f>
        <v>No relevante</v>
      </c>
      <c r="AK434" s="26">
        <f>+HLOOKUP(AJ434,Sistema_Puntos!$Q$5:$Y$43,'Auxiliar General'!AF$5,FALSE)</f>
        <v>0</v>
      </c>
      <c r="AL434" s="26" t="str">
        <f>+IF(VLOOKUP($B434,'Lista Puestos Valorados'!$B$11:$BK$510,MATCH('Auxiliar General'!AF$4,'Lista Puestos Valorados'!$B$10:$BK$10,0),0)="","No relevante",VLOOKUP($B434,'Lista Puestos Valorados'!$B$11:$BK$510,MATCH('Auxiliar General'!AF$4,'Lista Puestos Valorados'!$B$10:$BK$10,0),0))</f>
        <v>No relevante</v>
      </c>
      <c r="AM434" s="26">
        <f>+HLOOKUP(AL434,Sistema_Puntos!$Q$5:$Y$43,'Auxiliar General'!AH$5,FALSE)</f>
        <v>0</v>
      </c>
      <c r="AN434" s="26" t="str">
        <f>+IF(VLOOKUP($B434,'Lista Puestos Valorados'!$B$11:$BK$510,MATCH('Auxiliar General'!AH$4,'Lista Puestos Valorados'!$B$10:$BK$10,0),0)="","No relevante",VLOOKUP($B434,'Lista Puestos Valorados'!$B$11:$BK$510,MATCH('Auxiliar General'!AH$4,'Lista Puestos Valorados'!$B$10:$BK$10,0),0))</f>
        <v>No relevante</v>
      </c>
      <c r="AO434" s="26">
        <f>+HLOOKUP(AN434,Sistema_Puntos!$Q$5:$Y$43,'Auxiliar General'!AJ$5,FALSE)</f>
        <v>0</v>
      </c>
      <c r="AP434" s="26" t="str">
        <f>+IF(VLOOKUP($B434,'Lista Puestos Valorados'!$B$11:$BK$510,MATCH('Auxiliar General'!AJ$4,'Lista Puestos Valorados'!$B$10:$BK$10,0),0)="","No relevante",VLOOKUP($B434,'Lista Puestos Valorados'!$B$11:$BK$510,MATCH('Auxiliar General'!AJ$4,'Lista Puestos Valorados'!$B$10:$BK$10,0),0))</f>
        <v>No relevante</v>
      </c>
      <c r="AQ434" s="26">
        <f>+HLOOKUP(AP434,Sistema_Puntos!$Q$5:$Y$43,'Auxiliar General'!AL$5,FALSE)</f>
        <v>0</v>
      </c>
      <c r="AR434" s="26" t="str">
        <f>+IF(VLOOKUP($B434,'Lista Puestos Valorados'!$B$11:$BK$510,MATCH('Auxiliar General'!AL$4,'Lista Puestos Valorados'!$B$10:$BK$10,0),0)="","No relevante",VLOOKUP($B434,'Lista Puestos Valorados'!$B$11:$BK$510,MATCH('Auxiliar General'!AL$4,'Lista Puestos Valorados'!$B$10:$BK$10,0),0))</f>
        <v>No relevante</v>
      </c>
      <c r="AS434" s="26">
        <f>+HLOOKUP(AR434,Sistema_Puntos!$Q$5:$Y$43,'Auxiliar General'!AN$5,FALSE)</f>
        <v>0</v>
      </c>
      <c r="AT434" s="26" t="str">
        <f>+IF(VLOOKUP($B434,'Lista Puestos Valorados'!$B$11:$BK$510,MATCH('Auxiliar General'!AN$4,'Lista Puestos Valorados'!$B$10:$BK$10,0),0)="","No relevante",VLOOKUP($B434,'Lista Puestos Valorados'!$B$11:$BK$510,MATCH('Auxiliar General'!AN$4,'Lista Puestos Valorados'!$B$10:$BK$10,0),0))</f>
        <v>No relevante</v>
      </c>
      <c r="AU434" s="26">
        <f>+HLOOKUP(AT434,Sistema_Puntos!$Q$5:$Y$43,'Auxiliar General'!AP$5,FALSE)</f>
        <v>0</v>
      </c>
      <c r="AV434" s="26" t="str">
        <f>+IF(VLOOKUP($B434,'Lista Puestos Valorados'!$B$11:$BK$510,MATCH('Auxiliar General'!AP$4,'Lista Puestos Valorados'!$B$10:$BK$10,0),0)="","No relevante",VLOOKUP($B434,'Lista Puestos Valorados'!$B$11:$BK$510,MATCH('Auxiliar General'!AP$4,'Lista Puestos Valorados'!$B$10:$BK$10,0),0))</f>
        <v>No relevante</v>
      </c>
      <c r="AW434" s="26">
        <f>+HLOOKUP(AV434,Sistema_Puntos!$Q$5:$Y$43,'Auxiliar General'!AR$5,FALSE)</f>
        <v>0</v>
      </c>
      <c r="AX434" s="26" t="str">
        <f>+IF(VLOOKUP($B434,'Lista Puestos Valorados'!$B$11:$BK$510,MATCH('Auxiliar General'!AR$4,'Lista Puestos Valorados'!$B$10:$BK$10,0),0)="","No relevante",VLOOKUP($B434,'Lista Puestos Valorados'!$B$11:$BK$510,MATCH('Auxiliar General'!AR$4,'Lista Puestos Valorados'!$B$10:$BK$10,0),0))</f>
        <v>No relevante</v>
      </c>
      <c r="AY434" s="26">
        <f>+HLOOKUP(AX434,Sistema_Puntos!$Q$5:$Y$43,'Auxiliar General'!AT$5,FALSE)</f>
        <v>0</v>
      </c>
      <c r="AZ434" s="26" t="str">
        <f>+IF(VLOOKUP($B434,'Lista Puestos Valorados'!$B$11:$BK$510,MATCH('Auxiliar General'!AT$4,'Lista Puestos Valorados'!$B$10:$BK$10,0),0)="","No relevante",VLOOKUP($B434,'Lista Puestos Valorados'!$B$11:$BK$510,MATCH('Auxiliar General'!AT$4,'Lista Puestos Valorados'!$B$10:$BK$10,0),0))</f>
        <v>No relevante</v>
      </c>
      <c r="BA434" s="26">
        <f>+HLOOKUP(AZ434,Sistema_Puntos!$Q$5:$Y$43,'Auxiliar General'!AV$5,FALSE)</f>
        <v>0</v>
      </c>
      <c r="BB434" s="26" t="str">
        <f>+IF(VLOOKUP($B434,'Lista Puestos Valorados'!$B$11:$BK$510,MATCH('Auxiliar General'!AV$4,'Lista Puestos Valorados'!$B$10:$BK$10,0),0)="","No relevante",VLOOKUP($B434,'Lista Puestos Valorados'!$B$11:$BK$510,MATCH('Auxiliar General'!AV$4,'Lista Puestos Valorados'!$B$10:$BK$10,0),0))</f>
        <v>No relevante</v>
      </c>
      <c r="BC434" s="26">
        <f>+HLOOKUP(BB434,Sistema_Puntos!$Q$5:$Y$43,'Auxiliar General'!AX$5,FALSE)</f>
        <v>0</v>
      </c>
      <c r="BD434" s="26" t="str">
        <f>+IF(VLOOKUP($B434,'Lista Puestos Valorados'!$B$11:$BK$510,MATCH('Auxiliar General'!AX$4,'Lista Puestos Valorados'!$B$10:$BK$10,0),0)="","No relevante",VLOOKUP($B434,'Lista Puestos Valorados'!$B$11:$BK$510,MATCH('Auxiliar General'!AX$4,'Lista Puestos Valorados'!$B$10:$BK$10,0),0))</f>
        <v>No relevante</v>
      </c>
      <c r="BE434" s="26">
        <f>+HLOOKUP(BD434,Sistema_Puntos!$Q$5:$Y$43,'Auxiliar General'!AZ$5,FALSE)</f>
        <v>0</v>
      </c>
      <c r="BF434" s="26" t="str">
        <f>+IF(VLOOKUP($B434,'Lista Puestos Valorados'!$B$11:$BK$510,MATCH('Auxiliar General'!AZ$4,'Lista Puestos Valorados'!$B$10:$BK$10,0),0)="","No relevante",VLOOKUP($B434,'Lista Puestos Valorados'!$B$11:$BK$510,MATCH('Auxiliar General'!AZ$4,'Lista Puestos Valorados'!$B$10:$BK$10,0),0))</f>
        <v>No relevante</v>
      </c>
      <c r="BG434" s="26">
        <f>+HLOOKUP(BF434,Sistema_Puntos!$Q$5:$Y$43,'Auxiliar General'!BB$5,FALSE)</f>
        <v>0</v>
      </c>
      <c r="BH434" s="26" t="str">
        <f>+IF(VLOOKUP($B434,'Lista Puestos Valorados'!$B$11:$BK$510,MATCH('Auxiliar General'!BB$4,'Lista Puestos Valorados'!$B$10:$BK$10,0),0)="","No relevante",VLOOKUP($B434,'Lista Puestos Valorados'!$B$11:$BK$510,MATCH('Auxiliar General'!BB$4,'Lista Puestos Valorados'!$B$10:$BK$10,0),0))</f>
        <v>No relevante</v>
      </c>
      <c r="BI434" s="26">
        <f>+HLOOKUP(BH434,Sistema_Puntos!$Q$5:$Y$43,'Auxiliar General'!BD$5,FALSE)</f>
        <v>0</v>
      </c>
      <c r="BJ434" s="26" t="str">
        <f>+IF(VLOOKUP($B434,'Lista Puestos Valorados'!$B$11:$BK$510,MATCH('Auxiliar General'!BD$4,'Lista Puestos Valorados'!$B$10:$BK$10,0),0)="","No relevante",VLOOKUP($B434,'Lista Puestos Valorados'!$B$11:$BK$510,MATCH('Auxiliar General'!BD$4,'Lista Puestos Valorados'!$B$10:$BK$10,0),0))</f>
        <v>No relevante</v>
      </c>
      <c r="BK434" s="26">
        <f>+HLOOKUP(BJ434,Sistema_Puntos!$Q$5:$Y$43,'Auxiliar General'!BF$5,FALSE)</f>
        <v>0</v>
      </c>
      <c r="BL434" s="26" t="str">
        <f>+IF(VLOOKUP($B434,'Lista Puestos Valorados'!$B$11:$BK$510,MATCH('Auxiliar General'!BF$4,'Lista Puestos Valorados'!$B$10:$BK$10,0),0)="","No relevante",VLOOKUP($B434,'Lista Puestos Valorados'!$B$11:$BK$510,MATCH('Auxiliar General'!BF$4,'Lista Puestos Valorados'!$B$10:$BK$10,0),0))</f>
        <v>No relevante</v>
      </c>
      <c r="BM434" s="26">
        <f>+HLOOKUP(BL434,Sistema_Puntos!$Q$5:$Y$43,'Auxiliar General'!BH$5,FALSE)</f>
        <v>0</v>
      </c>
      <c r="BN434" s="26" t="str">
        <f>+IF(VLOOKUP($B434,'Lista Puestos Valorados'!$B$11:$BK$510,MATCH('Auxiliar General'!BH$4,'Lista Puestos Valorados'!$B$10:$BK$10,0),0)="","No relevante",VLOOKUP($B434,'Lista Puestos Valorados'!$B$11:$BK$510,MATCH('Auxiliar General'!BH$4,'Lista Puestos Valorados'!$B$10:$BK$10,0),0))</f>
        <v>No relevante</v>
      </c>
      <c r="BO434" s="26">
        <f>+HLOOKUP(BN434,Sistema_Puntos!$Q$5:$Y$43,'Auxiliar General'!BJ$5,FALSE)</f>
        <v>0</v>
      </c>
      <c r="BP434" s="26" t="str">
        <f>+IF(VLOOKUP($B434,'Lista Puestos Valorados'!$B$11:$BK$510,MATCH('Auxiliar General'!BJ$4,'Lista Puestos Valorados'!$B$10:$BK$10,0),0)="","No relevante",VLOOKUP($B434,'Lista Puestos Valorados'!$B$11:$BK$510,MATCH('Auxiliar General'!BJ$4,'Lista Puestos Valorados'!$B$10:$BK$10,0),0))</f>
        <v>No relevante</v>
      </c>
      <c r="BQ434" s="26">
        <f>+HLOOKUP(BP434,Sistema_Puntos!$Q$5:$Y$43,'Auxiliar General'!BL$5,FALSE)</f>
        <v>0</v>
      </c>
      <c r="BR434" s="26" t="str">
        <f>+IF(VLOOKUP($B434,'Lista Puestos Valorados'!$B$11:$BK$510,MATCH('Auxiliar General'!BL$4,'Lista Puestos Valorados'!$B$10:$BK$10,0),0)="","No relevante",VLOOKUP($B434,'Lista Puestos Valorados'!$B$11:$BK$510,MATCH('Auxiliar General'!BL$4,'Lista Puestos Valorados'!$B$10:$BK$10,0),0))</f>
        <v>No relevante</v>
      </c>
      <c r="BS434" s="26">
        <f>+HLOOKUP(BR434,Sistema_Puntos!$Q$5:$Y$43,'Auxiliar General'!BN$5,FALSE)</f>
        <v>0</v>
      </c>
      <c r="BT434" s="26" t="str">
        <f>+IF(VLOOKUP($B434,'Lista Puestos Valorados'!$B$11:$BK$510,MATCH('Auxiliar General'!BN$4,'Lista Puestos Valorados'!$B$10:$BK$10,0),0)="","No relevante",VLOOKUP($B434,'Lista Puestos Valorados'!$B$11:$BK$510,MATCH('Auxiliar General'!BN$4,'Lista Puestos Valorados'!$B$10:$BK$10,0),0))</f>
        <v>No relevante</v>
      </c>
      <c r="BU434" s="26">
        <f>+HLOOKUP(BT434,Sistema_Puntos!$Q$5:$Y$43,'Auxiliar General'!BP$5,FALSE)</f>
        <v>0</v>
      </c>
      <c r="BV434" s="26" t="str">
        <f>+IF(VLOOKUP($B434,'Lista Puestos Valorados'!$B$11:$BK$510,MATCH('Auxiliar General'!BP$4,'Lista Puestos Valorados'!$B$10:$BK$10,0),0)="","No relevante",VLOOKUP($B434,'Lista Puestos Valorados'!$B$11:$BK$510,MATCH('Auxiliar General'!BP$4,'Lista Puestos Valorados'!$B$10:$BK$10,0),0))</f>
        <v>No relevante</v>
      </c>
      <c r="BW434" s="26">
        <f>+HLOOKUP(BV434,Sistema_Puntos!$Q$5:$Y$43,'Auxiliar General'!BR$5,FALSE)</f>
        <v>0</v>
      </c>
      <c r="BX434" s="26" t="str">
        <f>+IF(VLOOKUP($B434,'Lista Puestos Valorados'!$B$11:$BK$510,MATCH('Auxiliar General'!BR$4,'Lista Puestos Valorados'!$B$10:$BK$10,0),0)="","No relevante",VLOOKUP($B434,'Lista Puestos Valorados'!$B$11:$BK$510,MATCH('Auxiliar General'!BR$4,'Lista Puestos Valorados'!$B$10:$BK$10,0),0))</f>
        <v>No relevante</v>
      </c>
      <c r="BY434" s="26">
        <f>+HLOOKUP(BX434,Sistema_Puntos!$Q$5:$Y$43,'Auxiliar General'!BT$5,FALSE)</f>
        <v>0</v>
      </c>
      <c r="BZ434" s="26" t="str">
        <f>+IF(VLOOKUP($B434,'Lista Puestos Valorados'!$B$11:$BK$510,MATCH('Auxiliar General'!BT$4,'Lista Puestos Valorados'!$B$10:$BK$10,0),0)="","No relevante",VLOOKUP($B434,'Lista Puestos Valorados'!$B$11:$BK$510,MATCH('Auxiliar General'!BT$4,'Lista Puestos Valorados'!$B$10:$BK$10,0),0))</f>
        <v>No relevante</v>
      </c>
      <c r="CA434" s="26">
        <f>+HLOOKUP(BZ434,Sistema_Puntos!$Q$5:$Y$43,'Auxiliar General'!BV$5,FALSE)</f>
        <v>0</v>
      </c>
      <c r="CB434" s="26" t="str">
        <f>+IF(VLOOKUP($B434,'Lista Puestos Valorados'!$B$11:$BK$510,MATCH('Auxiliar General'!BV$4,'Lista Puestos Valorados'!$B$10:$BK$10,0),0)="","No relevante",VLOOKUP($B434,'Lista Puestos Valorados'!$B$11:$BK$510,MATCH('Auxiliar General'!BV$4,'Lista Puestos Valorados'!$B$10:$BK$10,0),0))</f>
        <v>No relevante</v>
      </c>
      <c r="CC434" s="26">
        <f>+HLOOKUP(CB434,Sistema_Puntos!$Q$5:$Y$43,'Auxiliar General'!BX$5,FALSE)</f>
        <v>0</v>
      </c>
      <c r="CD434" s="26" t="str">
        <f>+IF(VLOOKUP($B434,'Lista Puestos Valorados'!$B$11:$BK$510,MATCH('Auxiliar General'!BX$4,'Lista Puestos Valorados'!$B$10:$BK$10,0),0)="","No relevante",VLOOKUP($B434,'Lista Puestos Valorados'!$B$11:$BK$510,MATCH('Auxiliar General'!BX$4,'Lista Puestos Valorados'!$B$10:$BK$10,0),0))</f>
        <v>No relevante</v>
      </c>
      <c r="CE434" s="26">
        <f>+HLOOKUP(CD434,Sistema_Puntos!$Q$5:$Y$43,'Auxiliar General'!BZ$5,FALSE)</f>
        <v>0</v>
      </c>
      <c r="CF434" s="26" t="str">
        <f>+IF(VLOOKUP($B434,'Lista Puestos Valorados'!$B$11:$BK$510,MATCH('Auxiliar General'!BZ$4,'Lista Puestos Valorados'!$B$10:$BK$10,0),0)="","No relevante",VLOOKUP($B434,'Lista Puestos Valorados'!$B$11:$BK$510,MATCH('Auxiliar General'!BZ$4,'Lista Puestos Valorados'!$B$10:$BK$10,0),0))</f>
        <v>No relevante</v>
      </c>
      <c r="CG434" s="26">
        <f>+HLOOKUP(CF434,Sistema_Puntos!$Q$5:$Y$43,'Auxiliar General'!CB$5,FALSE)</f>
        <v>0</v>
      </c>
      <c r="CH434" s="29"/>
      <c r="CI434" s="29"/>
    </row>
    <row r="435" spans="2:87" ht="17.55" customHeight="1">
      <c r="B435" s="26">
        <f>+'Listado de Puestos'!B435</f>
        <v>425</v>
      </c>
      <c r="C435" s="26" t="str">
        <f>+IF('Lista Puestos Valorados'!C435="","",'Lista Puestos Valorados'!C435)</f>
        <v/>
      </c>
      <c r="D435" s="26" t="str">
        <f>+IF('Lista Puestos Valorados'!D435="","",'Lista Puestos Valorados'!D435)</f>
        <v/>
      </c>
      <c r="E435" s="26" t="str">
        <f>+IF('Lista Puestos Valorados'!E435="","",'Lista Puestos Valorados'!E435)</f>
        <v/>
      </c>
      <c r="F435" s="26" t="str">
        <f>+IF('Lista Puestos Valorados'!F435="","",'Lista Puestos Valorados'!F435)</f>
        <v/>
      </c>
      <c r="G435" s="26" t="str">
        <f>+IF('Lista Puestos Valorados'!G435="","",'Lista Puestos Valorados'!G435)</f>
        <v/>
      </c>
      <c r="H435" s="26" t="str">
        <f>+IF('Lista Puestos Valorados'!H435="","",'Lista Puestos Valorados'!H435)</f>
        <v/>
      </c>
      <c r="I435" s="26" t="str">
        <f>+IF('Lista Puestos Valorados'!I435="","",'Lista Puestos Valorados'!I435)</f>
        <v/>
      </c>
      <c r="J435" s="118" t="e">
        <f t="array" ref="J435">+IF(L435="","",_xlfn.IFS(L435&lt;='Cortes de Agrupacion'!$F$15,'Cortes de Agrupacion'!$E$15,'Resultados General'!L435&lt;='Cortes de Agrupacion'!$F$14,'Cortes de Agrupacion'!$E$14,'Resultados General'!L435&lt;='Cortes de Agrupacion'!$F$13,'Cortes de Agrupacion'!$E$13,L435&lt;='Cortes de Agrupacion'!$F$12,'Cortes de Agrupacion'!$E$12,'Resultados General'!L435&lt;='Cortes de Agrupacion'!$F$11,'Cortes de Agrupacion'!$E$11,'Resultados General'!L435&lt;='Cortes de Agrupacion'!$F$10,'Cortes de Agrupacion'!$E$10,'Resultados General'!L435&lt;='Cortes de Agrupacion'!$F$9,'Cortes de Agrupacion'!$E$9,'Resultados General'!L435&lt;='Cortes de Agrupacion'!$F$8,'Cortes de Agrupacion'!$E$8,'Resultados General'!L435&lt;='Cortes de Agrupacion'!$F$7,'Cortes de Agrupacion'!$E$7,'Resultados General'!L435&lt;='Cortes de Agrupacion'!$F$6,'Cortes de Agrupacion'!$E$6))</f>
        <v>#VALUE!</v>
      </c>
      <c r="K435" s="118" t="str">
        <f t="shared" si="12"/>
        <v/>
      </c>
      <c r="L435" s="124" t="e">
        <f>#VALUE!</f>
        <v>#VALUE!</v>
      </c>
      <c r="M435" s="26" t="e">
        <f ca="1">+_xlfn.IFNA(VLOOKUP(C435,'Distribución de puestos'!$B$8:$I$507,8,0),"")</f>
        <v>#NAME?</v>
      </c>
      <c r="N435" s="26" t="str">
        <f>+IF(VLOOKUP($B435,'Lista Puestos Valorados'!$B$11:$BK$510,MATCH('Auxiliar General'!H$4,'Lista Puestos Valorados'!$B$10:$BK$10,0),0)="","No relevante",VLOOKUP($B435,'Lista Puestos Valorados'!$B$11:$BK$510,MATCH('Auxiliar General'!H$4,'Lista Puestos Valorados'!$B$10:$BK$10,0),0))</f>
        <v>No relevante</v>
      </c>
      <c r="O435" s="26">
        <f>+HLOOKUP(N435,Sistema_Puntos!$Q$5:$Y$43,'Auxiliar General'!J$5,FALSE)</f>
        <v>0</v>
      </c>
      <c r="P435" s="26" t="str">
        <f>+IF(VLOOKUP($B435,'Lista Puestos Valorados'!$B$11:$BK$510,MATCH('Auxiliar General'!J$4,'Lista Puestos Valorados'!$B$10:$BK$10,0),0)="","No relevante",VLOOKUP($B435,'Lista Puestos Valorados'!$B$11:$BK$510,MATCH('Auxiliar General'!J$4,'Lista Puestos Valorados'!$B$10:$BK$10,0),0))</f>
        <v>No relevante</v>
      </c>
      <c r="Q435" s="26">
        <f>+HLOOKUP(P435,Sistema_Puntos!$Q$5:$Y$43,'Auxiliar General'!L$5,FALSE)</f>
        <v>0</v>
      </c>
      <c r="R435" s="26" t="str">
        <f>+IF(VLOOKUP($B435,'Lista Puestos Valorados'!$B$11:$BK$510,MATCH('Auxiliar General'!L$4,'Lista Puestos Valorados'!$B$10:$BK$10,0),0)="","No relevante",VLOOKUP($B435,'Lista Puestos Valorados'!$B$11:$BK$510,MATCH('Auxiliar General'!L$4,'Lista Puestos Valorados'!$B$10:$BK$10,0),0))</f>
        <v>No relevante</v>
      </c>
      <c r="S435" s="26">
        <f>+HLOOKUP(R435,Sistema_Puntos!$Q$5:$Y$43,'Auxiliar General'!N$5,FALSE)</f>
        <v>0</v>
      </c>
      <c r="T435" s="26" t="str">
        <f>+IF(VLOOKUP($B435,'Lista Puestos Valorados'!$B$11:$BK$510,MATCH('Auxiliar General'!N$4,'Lista Puestos Valorados'!$B$10:$BK$10,0),0)="","No relevante",VLOOKUP($B435,'Lista Puestos Valorados'!$B$11:$BK$510,MATCH('Auxiliar General'!N$4,'Lista Puestos Valorados'!$B$10:$BK$10,0),0))</f>
        <v>No relevante</v>
      </c>
      <c r="U435" s="26">
        <f>+HLOOKUP(T435,Sistema_Puntos!$Q$5:$Y$43,'Auxiliar General'!P$5,FALSE)</f>
        <v>0</v>
      </c>
      <c r="V435" s="26" t="str">
        <f>+IF(VLOOKUP($B435,'Lista Puestos Valorados'!$B$11:$BK$510,MATCH('Auxiliar General'!P$4,'Lista Puestos Valorados'!$B$10:$BK$10,0),0)="","No relevante",VLOOKUP($B435,'Lista Puestos Valorados'!$B$11:$BK$510,MATCH('Auxiliar General'!P$4,'Lista Puestos Valorados'!$B$10:$BK$10,0),0))</f>
        <v>No relevante</v>
      </c>
      <c r="W435" s="26">
        <f>+HLOOKUP(V435,Sistema_Puntos!$Q$5:$Y$43,'Auxiliar General'!R$5,FALSE)</f>
        <v>0</v>
      </c>
      <c r="X435" s="26" t="str">
        <f>+IF(VLOOKUP($B435,'Lista Puestos Valorados'!$B$11:$BK$510,MATCH('Auxiliar General'!R$4,'Lista Puestos Valorados'!$B$10:$BK$10,0),0)="","No relevante",VLOOKUP($B435,'Lista Puestos Valorados'!$B$11:$BK$510,MATCH('Auxiliar General'!R$4,'Lista Puestos Valorados'!$B$10:$BK$10,0),0))</f>
        <v>No relevante</v>
      </c>
      <c r="Y435" s="26">
        <f>+HLOOKUP(X435,Sistema_Puntos!$Q$5:$Y$43,'Auxiliar General'!T$5,FALSE)</f>
        <v>0</v>
      </c>
      <c r="Z435" s="26" t="str">
        <f>+IF(VLOOKUP($B435,'Lista Puestos Valorados'!$B$11:$BK$510,MATCH('Auxiliar General'!T$4,'Lista Puestos Valorados'!$B$10:$BK$10,0),0)="","No relevante",VLOOKUP($B435,'Lista Puestos Valorados'!$B$11:$BK$510,MATCH('Auxiliar General'!T$4,'Lista Puestos Valorados'!$B$10:$BK$10,0),0))</f>
        <v>No relevante</v>
      </c>
      <c r="AA435" s="26">
        <f>+HLOOKUP(Z435,Sistema_Puntos!$Q$5:$Y$43,'Auxiliar General'!V$5,FALSE)</f>
        <v>0</v>
      </c>
      <c r="AB435" s="26" t="str">
        <f>+IF(VLOOKUP($B435,'Lista Puestos Valorados'!$B$11:$BK$510,MATCH('Auxiliar General'!V$4,'Lista Puestos Valorados'!$B$10:$BK$10,0),0)="","No relevante",VLOOKUP($B435,'Lista Puestos Valorados'!$B$11:$BK$510,MATCH('Auxiliar General'!V$4,'Lista Puestos Valorados'!$B$10:$BK$10,0),0))</f>
        <v>No relevante</v>
      </c>
      <c r="AC435" s="26">
        <f>+HLOOKUP(AB435,Sistema_Puntos!$Q$5:$Y$43,'Auxiliar General'!X$5,FALSE)</f>
        <v>0</v>
      </c>
      <c r="AD435" s="26" t="str">
        <f>+IF(VLOOKUP($B435,'Lista Puestos Valorados'!$B$11:$BK$510,MATCH('Auxiliar General'!X$4,'Lista Puestos Valorados'!$B$10:$BK$10,0),0)="","No relevante",VLOOKUP($B435,'Lista Puestos Valorados'!$B$11:$BK$510,MATCH('Auxiliar General'!X$4,'Lista Puestos Valorados'!$B$10:$BK$10,0),0))</f>
        <v>No relevante</v>
      </c>
      <c r="AE435" s="26">
        <f>+HLOOKUP(AD435,Sistema_Puntos!$Q$5:$Y$43,'Auxiliar General'!Z$5,FALSE)</f>
        <v>0</v>
      </c>
      <c r="AF435" s="26" t="str">
        <f>+IF(VLOOKUP($B435,'Lista Puestos Valorados'!$B$11:$BK$510,MATCH('Auxiliar General'!Z$4,'Lista Puestos Valorados'!$B$10:$BK$10,0),0)="","No relevante",VLOOKUP($B435,'Lista Puestos Valorados'!$B$11:$BK$510,MATCH('Auxiliar General'!Z$4,'Lista Puestos Valorados'!$B$10:$BK$10,0),0))</f>
        <v>No relevante</v>
      </c>
      <c r="AG435" s="26">
        <f>+HLOOKUP(AF435,Sistema_Puntos!$Q$5:$Y$43,'Auxiliar General'!AB$5,FALSE)</f>
        <v>0</v>
      </c>
      <c r="AH435" s="26" t="str">
        <f>+IF(VLOOKUP($B435,'Lista Puestos Valorados'!$B$11:$BK$510,MATCH('Auxiliar General'!AB$4,'Lista Puestos Valorados'!$B$10:$BK$10,0),0)="","No relevante",VLOOKUP($B435,'Lista Puestos Valorados'!$B$11:$BK$510,MATCH('Auxiliar General'!AB$4,'Lista Puestos Valorados'!$B$10:$BK$10,0),0))</f>
        <v>No relevante</v>
      </c>
      <c r="AI435" s="26">
        <f>+HLOOKUP(AH435,Sistema_Puntos!$Q$5:$Y$43,'Auxiliar General'!AD$5,FALSE)</f>
        <v>0</v>
      </c>
      <c r="AJ435" s="26" t="str">
        <f>+IF(VLOOKUP($B435,'Lista Puestos Valorados'!$B$11:$BK$510,MATCH('Auxiliar General'!AD$4,'Lista Puestos Valorados'!$B$10:$BK$10,0),0)="","No relevante",VLOOKUP($B435,'Lista Puestos Valorados'!$B$11:$BK$510,MATCH('Auxiliar General'!AD$4,'Lista Puestos Valorados'!$B$10:$BK$10,0),0))</f>
        <v>No relevante</v>
      </c>
      <c r="AK435" s="26">
        <f>+HLOOKUP(AJ435,Sistema_Puntos!$Q$5:$Y$43,'Auxiliar General'!AF$5,FALSE)</f>
        <v>0</v>
      </c>
      <c r="AL435" s="26" t="str">
        <f>+IF(VLOOKUP($B435,'Lista Puestos Valorados'!$B$11:$BK$510,MATCH('Auxiliar General'!AF$4,'Lista Puestos Valorados'!$B$10:$BK$10,0),0)="","No relevante",VLOOKUP($B435,'Lista Puestos Valorados'!$B$11:$BK$510,MATCH('Auxiliar General'!AF$4,'Lista Puestos Valorados'!$B$10:$BK$10,0),0))</f>
        <v>No relevante</v>
      </c>
      <c r="AM435" s="26">
        <f>+HLOOKUP(AL435,Sistema_Puntos!$Q$5:$Y$43,'Auxiliar General'!AH$5,FALSE)</f>
        <v>0</v>
      </c>
      <c r="AN435" s="26" t="str">
        <f>+IF(VLOOKUP($B435,'Lista Puestos Valorados'!$B$11:$BK$510,MATCH('Auxiliar General'!AH$4,'Lista Puestos Valorados'!$B$10:$BK$10,0),0)="","No relevante",VLOOKUP($B435,'Lista Puestos Valorados'!$B$11:$BK$510,MATCH('Auxiliar General'!AH$4,'Lista Puestos Valorados'!$B$10:$BK$10,0),0))</f>
        <v>No relevante</v>
      </c>
      <c r="AO435" s="26">
        <f>+HLOOKUP(AN435,Sistema_Puntos!$Q$5:$Y$43,'Auxiliar General'!AJ$5,FALSE)</f>
        <v>0</v>
      </c>
      <c r="AP435" s="26" t="str">
        <f>+IF(VLOOKUP($B435,'Lista Puestos Valorados'!$B$11:$BK$510,MATCH('Auxiliar General'!AJ$4,'Lista Puestos Valorados'!$B$10:$BK$10,0),0)="","No relevante",VLOOKUP($B435,'Lista Puestos Valorados'!$B$11:$BK$510,MATCH('Auxiliar General'!AJ$4,'Lista Puestos Valorados'!$B$10:$BK$10,0),0))</f>
        <v>No relevante</v>
      </c>
      <c r="AQ435" s="26">
        <f>+HLOOKUP(AP435,Sistema_Puntos!$Q$5:$Y$43,'Auxiliar General'!AL$5,FALSE)</f>
        <v>0</v>
      </c>
      <c r="AR435" s="26" t="str">
        <f>+IF(VLOOKUP($B435,'Lista Puestos Valorados'!$B$11:$BK$510,MATCH('Auxiliar General'!AL$4,'Lista Puestos Valorados'!$B$10:$BK$10,0),0)="","No relevante",VLOOKUP($B435,'Lista Puestos Valorados'!$B$11:$BK$510,MATCH('Auxiliar General'!AL$4,'Lista Puestos Valorados'!$B$10:$BK$10,0),0))</f>
        <v>No relevante</v>
      </c>
      <c r="AS435" s="26">
        <f>+HLOOKUP(AR435,Sistema_Puntos!$Q$5:$Y$43,'Auxiliar General'!AN$5,FALSE)</f>
        <v>0</v>
      </c>
      <c r="AT435" s="26" t="str">
        <f>+IF(VLOOKUP($B435,'Lista Puestos Valorados'!$B$11:$BK$510,MATCH('Auxiliar General'!AN$4,'Lista Puestos Valorados'!$B$10:$BK$10,0),0)="","No relevante",VLOOKUP($B435,'Lista Puestos Valorados'!$B$11:$BK$510,MATCH('Auxiliar General'!AN$4,'Lista Puestos Valorados'!$B$10:$BK$10,0),0))</f>
        <v>No relevante</v>
      </c>
      <c r="AU435" s="26">
        <f>+HLOOKUP(AT435,Sistema_Puntos!$Q$5:$Y$43,'Auxiliar General'!AP$5,FALSE)</f>
        <v>0</v>
      </c>
      <c r="AV435" s="26" t="str">
        <f>+IF(VLOOKUP($B435,'Lista Puestos Valorados'!$B$11:$BK$510,MATCH('Auxiliar General'!AP$4,'Lista Puestos Valorados'!$B$10:$BK$10,0),0)="","No relevante",VLOOKUP($B435,'Lista Puestos Valorados'!$B$11:$BK$510,MATCH('Auxiliar General'!AP$4,'Lista Puestos Valorados'!$B$10:$BK$10,0),0))</f>
        <v>No relevante</v>
      </c>
      <c r="AW435" s="26">
        <f>+HLOOKUP(AV435,Sistema_Puntos!$Q$5:$Y$43,'Auxiliar General'!AR$5,FALSE)</f>
        <v>0</v>
      </c>
      <c r="AX435" s="26" t="str">
        <f>+IF(VLOOKUP($B435,'Lista Puestos Valorados'!$B$11:$BK$510,MATCH('Auxiliar General'!AR$4,'Lista Puestos Valorados'!$B$10:$BK$10,0),0)="","No relevante",VLOOKUP($B435,'Lista Puestos Valorados'!$B$11:$BK$510,MATCH('Auxiliar General'!AR$4,'Lista Puestos Valorados'!$B$10:$BK$10,0),0))</f>
        <v>No relevante</v>
      </c>
      <c r="AY435" s="26">
        <f>+HLOOKUP(AX435,Sistema_Puntos!$Q$5:$Y$43,'Auxiliar General'!AT$5,FALSE)</f>
        <v>0</v>
      </c>
      <c r="AZ435" s="26" t="str">
        <f>+IF(VLOOKUP($B435,'Lista Puestos Valorados'!$B$11:$BK$510,MATCH('Auxiliar General'!AT$4,'Lista Puestos Valorados'!$B$10:$BK$10,0),0)="","No relevante",VLOOKUP($B435,'Lista Puestos Valorados'!$B$11:$BK$510,MATCH('Auxiliar General'!AT$4,'Lista Puestos Valorados'!$B$10:$BK$10,0),0))</f>
        <v>No relevante</v>
      </c>
      <c r="BA435" s="26">
        <f>+HLOOKUP(AZ435,Sistema_Puntos!$Q$5:$Y$43,'Auxiliar General'!AV$5,FALSE)</f>
        <v>0</v>
      </c>
      <c r="BB435" s="26" t="str">
        <f>+IF(VLOOKUP($B435,'Lista Puestos Valorados'!$B$11:$BK$510,MATCH('Auxiliar General'!AV$4,'Lista Puestos Valorados'!$B$10:$BK$10,0),0)="","No relevante",VLOOKUP($B435,'Lista Puestos Valorados'!$B$11:$BK$510,MATCH('Auxiliar General'!AV$4,'Lista Puestos Valorados'!$B$10:$BK$10,0),0))</f>
        <v>No relevante</v>
      </c>
      <c r="BC435" s="26">
        <f>+HLOOKUP(BB435,Sistema_Puntos!$Q$5:$Y$43,'Auxiliar General'!AX$5,FALSE)</f>
        <v>0</v>
      </c>
      <c r="BD435" s="26" t="str">
        <f>+IF(VLOOKUP($B435,'Lista Puestos Valorados'!$B$11:$BK$510,MATCH('Auxiliar General'!AX$4,'Lista Puestos Valorados'!$B$10:$BK$10,0),0)="","No relevante",VLOOKUP($B435,'Lista Puestos Valorados'!$B$11:$BK$510,MATCH('Auxiliar General'!AX$4,'Lista Puestos Valorados'!$B$10:$BK$10,0),0))</f>
        <v>No relevante</v>
      </c>
      <c r="BE435" s="26">
        <f>+HLOOKUP(BD435,Sistema_Puntos!$Q$5:$Y$43,'Auxiliar General'!AZ$5,FALSE)</f>
        <v>0</v>
      </c>
      <c r="BF435" s="26" t="str">
        <f>+IF(VLOOKUP($B435,'Lista Puestos Valorados'!$B$11:$BK$510,MATCH('Auxiliar General'!AZ$4,'Lista Puestos Valorados'!$B$10:$BK$10,0),0)="","No relevante",VLOOKUP($B435,'Lista Puestos Valorados'!$B$11:$BK$510,MATCH('Auxiliar General'!AZ$4,'Lista Puestos Valorados'!$B$10:$BK$10,0),0))</f>
        <v>No relevante</v>
      </c>
      <c r="BG435" s="26">
        <f>+HLOOKUP(BF435,Sistema_Puntos!$Q$5:$Y$43,'Auxiliar General'!BB$5,FALSE)</f>
        <v>0</v>
      </c>
      <c r="BH435" s="26" t="str">
        <f>+IF(VLOOKUP($B435,'Lista Puestos Valorados'!$B$11:$BK$510,MATCH('Auxiliar General'!BB$4,'Lista Puestos Valorados'!$B$10:$BK$10,0),0)="","No relevante",VLOOKUP($B435,'Lista Puestos Valorados'!$B$11:$BK$510,MATCH('Auxiliar General'!BB$4,'Lista Puestos Valorados'!$B$10:$BK$10,0),0))</f>
        <v>No relevante</v>
      </c>
      <c r="BI435" s="26">
        <f>+HLOOKUP(BH435,Sistema_Puntos!$Q$5:$Y$43,'Auxiliar General'!BD$5,FALSE)</f>
        <v>0</v>
      </c>
      <c r="BJ435" s="26" t="str">
        <f>+IF(VLOOKUP($B435,'Lista Puestos Valorados'!$B$11:$BK$510,MATCH('Auxiliar General'!BD$4,'Lista Puestos Valorados'!$B$10:$BK$10,0),0)="","No relevante",VLOOKUP($B435,'Lista Puestos Valorados'!$B$11:$BK$510,MATCH('Auxiliar General'!BD$4,'Lista Puestos Valorados'!$B$10:$BK$10,0),0))</f>
        <v>No relevante</v>
      </c>
      <c r="BK435" s="26">
        <f>+HLOOKUP(BJ435,Sistema_Puntos!$Q$5:$Y$43,'Auxiliar General'!BF$5,FALSE)</f>
        <v>0</v>
      </c>
      <c r="BL435" s="26" t="str">
        <f>+IF(VLOOKUP($B435,'Lista Puestos Valorados'!$B$11:$BK$510,MATCH('Auxiliar General'!BF$4,'Lista Puestos Valorados'!$B$10:$BK$10,0),0)="","No relevante",VLOOKUP($B435,'Lista Puestos Valorados'!$B$11:$BK$510,MATCH('Auxiliar General'!BF$4,'Lista Puestos Valorados'!$B$10:$BK$10,0),0))</f>
        <v>No relevante</v>
      </c>
      <c r="BM435" s="26">
        <f>+HLOOKUP(BL435,Sistema_Puntos!$Q$5:$Y$43,'Auxiliar General'!BH$5,FALSE)</f>
        <v>0</v>
      </c>
      <c r="BN435" s="26" t="str">
        <f>+IF(VLOOKUP($B435,'Lista Puestos Valorados'!$B$11:$BK$510,MATCH('Auxiliar General'!BH$4,'Lista Puestos Valorados'!$B$10:$BK$10,0),0)="","No relevante",VLOOKUP($B435,'Lista Puestos Valorados'!$B$11:$BK$510,MATCH('Auxiliar General'!BH$4,'Lista Puestos Valorados'!$B$10:$BK$10,0),0))</f>
        <v>No relevante</v>
      </c>
      <c r="BO435" s="26">
        <f>+HLOOKUP(BN435,Sistema_Puntos!$Q$5:$Y$43,'Auxiliar General'!BJ$5,FALSE)</f>
        <v>0</v>
      </c>
      <c r="BP435" s="26" t="str">
        <f>+IF(VLOOKUP($B435,'Lista Puestos Valorados'!$B$11:$BK$510,MATCH('Auxiliar General'!BJ$4,'Lista Puestos Valorados'!$B$10:$BK$10,0),0)="","No relevante",VLOOKUP($B435,'Lista Puestos Valorados'!$B$11:$BK$510,MATCH('Auxiliar General'!BJ$4,'Lista Puestos Valorados'!$B$10:$BK$10,0),0))</f>
        <v>No relevante</v>
      </c>
      <c r="BQ435" s="26">
        <f>+HLOOKUP(BP435,Sistema_Puntos!$Q$5:$Y$43,'Auxiliar General'!BL$5,FALSE)</f>
        <v>0</v>
      </c>
      <c r="BR435" s="26" t="str">
        <f>+IF(VLOOKUP($B435,'Lista Puestos Valorados'!$B$11:$BK$510,MATCH('Auxiliar General'!BL$4,'Lista Puestos Valorados'!$B$10:$BK$10,0),0)="","No relevante",VLOOKUP($B435,'Lista Puestos Valorados'!$B$11:$BK$510,MATCH('Auxiliar General'!BL$4,'Lista Puestos Valorados'!$B$10:$BK$10,0),0))</f>
        <v>No relevante</v>
      </c>
      <c r="BS435" s="26">
        <f>+HLOOKUP(BR435,Sistema_Puntos!$Q$5:$Y$43,'Auxiliar General'!BN$5,FALSE)</f>
        <v>0</v>
      </c>
      <c r="BT435" s="26" t="str">
        <f>+IF(VLOOKUP($B435,'Lista Puestos Valorados'!$B$11:$BK$510,MATCH('Auxiliar General'!BN$4,'Lista Puestos Valorados'!$B$10:$BK$10,0),0)="","No relevante",VLOOKUP($B435,'Lista Puestos Valorados'!$B$11:$BK$510,MATCH('Auxiliar General'!BN$4,'Lista Puestos Valorados'!$B$10:$BK$10,0),0))</f>
        <v>No relevante</v>
      </c>
      <c r="BU435" s="26">
        <f>+HLOOKUP(BT435,Sistema_Puntos!$Q$5:$Y$43,'Auxiliar General'!BP$5,FALSE)</f>
        <v>0</v>
      </c>
      <c r="BV435" s="26" t="str">
        <f>+IF(VLOOKUP($B435,'Lista Puestos Valorados'!$B$11:$BK$510,MATCH('Auxiliar General'!BP$4,'Lista Puestos Valorados'!$B$10:$BK$10,0),0)="","No relevante",VLOOKUP($B435,'Lista Puestos Valorados'!$B$11:$BK$510,MATCH('Auxiliar General'!BP$4,'Lista Puestos Valorados'!$B$10:$BK$10,0),0))</f>
        <v>No relevante</v>
      </c>
      <c r="BW435" s="26">
        <f>+HLOOKUP(BV435,Sistema_Puntos!$Q$5:$Y$43,'Auxiliar General'!BR$5,FALSE)</f>
        <v>0</v>
      </c>
      <c r="BX435" s="26" t="str">
        <f>+IF(VLOOKUP($B435,'Lista Puestos Valorados'!$B$11:$BK$510,MATCH('Auxiliar General'!BR$4,'Lista Puestos Valorados'!$B$10:$BK$10,0),0)="","No relevante",VLOOKUP($B435,'Lista Puestos Valorados'!$B$11:$BK$510,MATCH('Auxiliar General'!BR$4,'Lista Puestos Valorados'!$B$10:$BK$10,0),0))</f>
        <v>No relevante</v>
      </c>
      <c r="BY435" s="26">
        <f>+HLOOKUP(BX435,Sistema_Puntos!$Q$5:$Y$43,'Auxiliar General'!BT$5,FALSE)</f>
        <v>0</v>
      </c>
      <c r="BZ435" s="26" t="str">
        <f>+IF(VLOOKUP($B435,'Lista Puestos Valorados'!$B$11:$BK$510,MATCH('Auxiliar General'!BT$4,'Lista Puestos Valorados'!$B$10:$BK$10,0),0)="","No relevante",VLOOKUP($B435,'Lista Puestos Valorados'!$B$11:$BK$510,MATCH('Auxiliar General'!BT$4,'Lista Puestos Valorados'!$B$10:$BK$10,0),0))</f>
        <v>No relevante</v>
      </c>
      <c r="CA435" s="26">
        <f>+HLOOKUP(BZ435,Sistema_Puntos!$Q$5:$Y$43,'Auxiliar General'!BV$5,FALSE)</f>
        <v>0</v>
      </c>
      <c r="CB435" s="26" t="str">
        <f>+IF(VLOOKUP($B435,'Lista Puestos Valorados'!$B$11:$BK$510,MATCH('Auxiliar General'!BV$4,'Lista Puestos Valorados'!$B$10:$BK$10,0),0)="","No relevante",VLOOKUP($B435,'Lista Puestos Valorados'!$B$11:$BK$510,MATCH('Auxiliar General'!BV$4,'Lista Puestos Valorados'!$B$10:$BK$10,0),0))</f>
        <v>No relevante</v>
      </c>
      <c r="CC435" s="26">
        <f>+HLOOKUP(CB435,Sistema_Puntos!$Q$5:$Y$43,'Auxiliar General'!BX$5,FALSE)</f>
        <v>0</v>
      </c>
      <c r="CD435" s="26" t="str">
        <f>+IF(VLOOKUP($B435,'Lista Puestos Valorados'!$B$11:$BK$510,MATCH('Auxiliar General'!BX$4,'Lista Puestos Valorados'!$B$10:$BK$10,0),0)="","No relevante",VLOOKUP($B435,'Lista Puestos Valorados'!$B$11:$BK$510,MATCH('Auxiliar General'!BX$4,'Lista Puestos Valorados'!$B$10:$BK$10,0),0))</f>
        <v>No relevante</v>
      </c>
      <c r="CE435" s="26">
        <f>+HLOOKUP(CD435,Sistema_Puntos!$Q$5:$Y$43,'Auxiliar General'!BZ$5,FALSE)</f>
        <v>0</v>
      </c>
      <c r="CF435" s="26" t="str">
        <f>+IF(VLOOKUP($B435,'Lista Puestos Valorados'!$B$11:$BK$510,MATCH('Auxiliar General'!BZ$4,'Lista Puestos Valorados'!$B$10:$BK$10,0),0)="","No relevante",VLOOKUP($B435,'Lista Puestos Valorados'!$B$11:$BK$510,MATCH('Auxiliar General'!BZ$4,'Lista Puestos Valorados'!$B$10:$BK$10,0),0))</f>
        <v>No relevante</v>
      </c>
      <c r="CG435" s="26">
        <f>+HLOOKUP(CF435,Sistema_Puntos!$Q$5:$Y$43,'Auxiliar General'!CB$5,FALSE)</f>
        <v>0</v>
      </c>
      <c r="CH435" s="29"/>
      <c r="CI435" s="29"/>
    </row>
    <row r="436" spans="2:87" ht="17.55" customHeight="1">
      <c r="B436" s="26">
        <f>+'Listado de Puestos'!B436</f>
        <v>426</v>
      </c>
      <c r="C436" s="26" t="str">
        <f>+IF('Lista Puestos Valorados'!C436="","",'Lista Puestos Valorados'!C436)</f>
        <v/>
      </c>
      <c r="D436" s="26" t="str">
        <f>+IF('Lista Puestos Valorados'!D436="","",'Lista Puestos Valorados'!D436)</f>
        <v/>
      </c>
      <c r="E436" s="26" t="str">
        <f>+IF('Lista Puestos Valorados'!E436="","",'Lista Puestos Valorados'!E436)</f>
        <v/>
      </c>
      <c r="F436" s="26" t="str">
        <f>+IF('Lista Puestos Valorados'!F436="","",'Lista Puestos Valorados'!F436)</f>
        <v/>
      </c>
      <c r="G436" s="26" t="str">
        <f>+IF('Lista Puestos Valorados'!G436="","",'Lista Puestos Valorados'!G436)</f>
        <v/>
      </c>
      <c r="H436" s="26" t="str">
        <f>+IF('Lista Puestos Valorados'!H436="","",'Lista Puestos Valorados'!H436)</f>
        <v/>
      </c>
      <c r="I436" s="26" t="str">
        <f>+IF('Lista Puestos Valorados'!I436="","",'Lista Puestos Valorados'!I436)</f>
        <v/>
      </c>
      <c r="J436" s="118" t="e">
        <f t="array" ref="J436">+IF(L436="","",_xlfn.IFS(L436&lt;='Cortes de Agrupacion'!$F$15,'Cortes de Agrupacion'!$E$15,'Resultados General'!L436&lt;='Cortes de Agrupacion'!$F$14,'Cortes de Agrupacion'!$E$14,'Resultados General'!L436&lt;='Cortes de Agrupacion'!$F$13,'Cortes de Agrupacion'!$E$13,L436&lt;='Cortes de Agrupacion'!$F$12,'Cortes de Agrupacion'!$E$12,'Resultados General'!L436&lt;='Cortes de Agrupacion'!$F$11,'Cortes de Agrupacion'!$E$11,'Resultados General'!L436&lt;='Cortes de Agrupacion'!$F$10,'Cortes de Agrupacion'!$E$10,'Resultados General'!L436&lt;='Cortes de Agrupacion'!$F$9,'Cortes de Agrupacion'!$E$9,'Resultados General'!L436&lt;='Cortes de Agrupacion'!$F$8,'Cortes de Agrupacion'!$E$8,'Resultados General'!L436&lt;='Cortes de Agrupacion'!$F$7,'Cortes de Agrupacion'!$E$7,'Resultados General'!L436&lt;='Cortes de Agrupacion'!$F$6,'Cortes de Agrupacion'!$E$6))</f>
        <v>#VALUE!</v>
      </c>
      <c r="K436" s="118" t="str">
        <f t="shared" si="12"/>
        <v/>
      </c>
      <c r="L436" s="124" t="e">
        <f>#VALUE!</f>
        <v>#VALUE!</v>
      </c>
      <c r="M436" s="26" t="e">
        <f ca="1">+_xlfn.IFNA(VLOOKUP(C436,'Distribución de puestos'!$B$8:$I$507,8,0),"")</f>
        <v>#NAME?</v>
      </c>
      <c r="N436" s="26" t="str">
        <f>+IF(VLOOKUP($B436,'Lista Puestos Valorados'!$B$11:$BK$510,MATCH('Auxiliar General'!H$4,'Lista Puestos Valorados'!$B$10:$BK$10,0),0)="","No relevante",VLOOKUP($B436,'Lista Puestos Valorados'!$B$11:$BK$510,MATCH('Auxiliar General'!H$4,'Lista Puestos Valorados'!$B$10:$BK$10,0),0))</f>
        <v>No relevante</v>
      </c>
      <c r="O436" s="26">
        <f>+HLOOKUP(N436,Sistema_Puntos!$Q$5:$Y$43,'Auxiliar General'!J$5,FALSE)</f>
        <v>0</v>
      </c>
      <c r="P436" s="26" t="str">
        <f>+IF(VLOOKUP($B436,'Lista Puestos Valorados'!$B$11:$BK$510,MATCH('Auxiliar General'!J$4,'Lista Puestos Valorados'!$B$10:$BK$10,0),0)="","No relevante",VLOOKUP($B436,'Lista Puestos Valorados'!$B$11:$BK$510,MATCH('Auxiliar General'!J$4,'Lista Puestos Valorados'!$B$10:$BK$10,0),0))</f>
        <v>No relevante</v>
      </c>
      <c r="Q436" s="26">
        <f>+HLOOKUP(P436,Sistema_Puntos!$Q$5:$Y$43,'Auxiliar General'!L$5,FALSE)</f>
        <v>0</v>
      </c>
      <c r="R436" s="26" t="str">
        <f>+IF(VLOOKUP($B436,'Lista Puestos Valorados'!$B$11:$BK$510,MATCH('Auxiliar General'!L$4,'Lista Puestos Valorados'!$B$10:$BK$10,0),0)="","No relevante",VLOOKUP($B436,'Lista Puestos Valorados'!$B$11:$BK$510,MATCH('Auxiliar General'!L$4,'Lista Puestos Valorados'!$B$10:$BK$10,0),0))</f>
        <v>No relevante</v>
      </c>
      <c r="S436" s="26">
        <f>+HLOOKUP(R436,Sistema_Puntos!$Q$5:$Y$43,'Auxiliar General'!N$5,FALSE)</f>
        <v>0</v>
      </c>
      <c r="T436" s="26" t="str">
        <f>+IF(VLOOKUP($B436,'Lista Puestos Valorados'!$B$11:$BK$510,MATCH('Auxiliar General'!N$4,'Lista Puestos Valorados'!$B$10:$BK$10,0),0)="","No relevante",VLOOKUP($B436,'Lista Puestos Valorados'!$B$11:$BK$510,MATCH('Auxiliar General'!N$4,'Lista Puestos Valorados'!$B$10:$BK$10,0),0))</f>
        <v>No relevante</v>
      </c>
      <c r="U436" s="26">
        <f>+HLOOKUP(T436,Sistema_Puntos!$Q$5:$Y$43,'Auxiliar General'!P$5,FALSE)</f>
        <v>0</v>
      </c>
      <c r="V436" s="26" t="str">
        <f>+IF(VLOOKUP($B436,'Lista Puestos Valorados'!$B$11:$BK$510,MATCH('Auxiliar General'!P$4,'Lista Puestos Valorados'!$B$10:$BK$10,0),0)="","No relevante",VLOOKUP($B436,'Lista Puestos Valorados'!$B$11:$BK$510,MATCH('Auxiliar General'!P$4,'Lista Puestos Valorados'!$B$10:$BK$10,0),0))</f>
        <v>No relevante</v>
      </c>
      <c r="W436" s="26">
        <f>+HLOOKUP(V436,Sistema_Puntos!$Q$5:$Y$43,'Auxiliar General'!R$5,FALSE)</f>
        <v>0</v>
      </c>
      <c r="X436" s="26" t="str">
        <f>+IF(VLOOKUP($B436,'Lista Puestos Valorados'!$B$11:$BK$510,MATCH('Auxiliar General'!R$4,'Lista Puestos Valorados'!$B$10:$BK$10,0),0)="","No relevante",VLOOKUP($B436,'Lista Puestos Valorados'!$B$11:$BK$510,MATCH('Auxiliar General'!R$4,'Lista Puestos Valorados'!$B$10:$BK$10,0),0))</f>
        <v>No relevante</v>
      </c>
      <c r="Y436" s="26">
        <f>+HLOOKUP(X436,Sistema_Puntos!$Q$5:$Y$43,'Auxiliar General'!T$5,FALSE)</f>
        <v>0</v>
      </c>
      <c r="Z436" s="26" t="str">
        <f>+IF(VLOOKUP($B436,'Lista Puestos Valorados'!$B$11:$BK$510,MATCH('Auxiliar General'!T$4,'Lista Puestos Valorados'!$B$10:$BK$10,0),0)="","No relevante",VLOOKUP($B436,'Lista Puestos Valorados'!$B$11:$BK$510,MATCH('Auxiliar General'!T$4,'Lista Puestos Valorados'!$B$10:$BK$10,0),0))</f>
        <v>No relevante</v>
      </c>
      <c r="AA436" s="26">
        <f>+HLOOKUP(Z436,Sistema_Puntos!$Q$5:$Y$43,'Auxiliar General'!V$5,FALSE)</f>
        <v>0</v>
      </c>
      <c r="AB436" s="26" t="str">
        <f>+IF(VLOOKUP($B436,'Lista Puestos Valorados'!$B$11:$BK$510,MATCH('Auxiliar General'!V$4,'Lista Puestos Valorados'!$B$10:$BK$10,0),0)="","No relevante",VLOOKUP($B436,'Lista Puestos Valorados'!$B$11:$BK$510,MATCH('Auxiliar General'!V$4,'Lista Puestos Valorados'!$B$10:$BK$10,0),0))</f>
        <v>No relevante</v>
      </c>
      <c r="AC436" s="26">
        <f>+HLOOKUP(AB436,Sistema_Puntos!$Q$5:$Y$43,'Auxiliar General'!X$5,FALSE)</f>
        <v>0</v>
      </c>
      <c r="AD436" s="26" t="str">
        <f>+IF(VLOOKUP($B436,'Lista Puestos Valorados'!$B$11:$BK$510,MATCH('Auxiliar General'!X$4,'Lista Puestos Valorados'!$B$10:$BK$10,0),0)="","No relevante",VLOOKUP($B436,'Lista Puestos Valorados'!$B$11:$BK$510,MATCH('Auxiliar General'!X$4,'Lista Puestos Valorados'!$B$10:$BK$10,0),0))</f>
        <v>No relevante</v>
      </c>
      <c r="AE436" s="26">
        <f>+HLOOKUP(AD436,Sistema_Puntos!$Q$5:$Y$43,'Auxiliar General'!Z$5,FALSE)</f>
        <v>0</v>
      </c>
      <c r="AF436" s="26" t="str">
        <f>+IF(VLOOKUP($B436,'Lista Puestos Valorados'!$B$11:$BK$510,MATCH('Auxiliar General'!Z$4,'Lista Puestos Valorados'!$B$10:$BK$10,0),0)="","No relevante",VLOOKUP($B436,'Lista Puestos Valorados'!$B$11:$BK$510,MATCH('Auxiliar General'!Z$4,'Lista Puestos Valorados'!$B$10:$BK$10,0),0))</f>
        <v>No relevante</v>
      </c>
      <c r="AG436" s="26">
        <f>+HLOOKUP(AF436,Sistema_Puntos!$Q$5:$Y$43,'Auxiliar General'!AB$5,FALSE)</f>
        <v>0</v>
      </c>
      <c r="AH436" s="26" t="str">
        <f>+IF(VLOOKUP($B436,'Lista Puestos Valorados'!$B$11:$BK$510,MATCH('Auxiliar General'!AB$4,'Lista Puestos Valorados'!$B$10:$BK$10,0),0)="","No relevante",VLOOKUP($B436,'Lista Puestos Valorados'!$B$11:$BK$510,MATCH('Auxiliar General'!AB$4,'Lista Puestos Valorados'!$B$10:$BK$10,0),0))</f>
        <v>No relevante</v>
      </c>
      <c r="AI436" s="26">
        <f>+HLOOKUP(AH436,Sistema_Puntos!$Q$5:$Y$43,'Auxiliar General'!AD$5,FALSE)</f>
        <v>0</v>
      </c>
      <c r="AJ436" s="26" t="str">
        <f>+IF(VLOOKUP($B436,'Lista Puestos Valorados'!$B$11:$BK$510,MATCH('Auxiliar General'!AD$4,'Lista Puestos Valorados'!$B$10:$BK$10,0),0)="","No relevante",VLOOKUP($B436,'Lista Puestos Valorados'!$B$11:$BK$510,MATCH('Auxiliar General'!AD$4,'Lista Puestos Valorados'!$B$10:$BK$10,0),0))</f>
        <v>No relevante</v>
      </c>
      <c r="AK436" s="26">
        <f>+HLOOKUP(AJ436,Sistema_Puntos!$Q$5:$Y$43,'Auxiliar General'!AF$5,FALSE)</f>
        <v>0</v>
      </c>
      <c r="AL436" s="26" t="str">
        <f>+IF(VLOOKUP($B436,'Lista Puestos Valorados'!$B$11:$BK$510,MATCH('Auxiliar General'!AF$4,'Lista Puestos Valorados'!$B$10:$BK$10,0),0)="","No relevante",VLOOKUP($B436,'Lista Puestos Valorados'!$B$11:$BK$510,MATCH('Auxiliar General'!AF$4,'Lista Puestos Valorados'!$B$10:$BK$10,0),0))</f>
        <v>No relevante</v>
      </c>
      <c r="AM436" s="26">
        <f>+HLOOKUP(AL436,Sistema_Puntos!$Q$5:$Y$43,'Auxiliar General'!AH$5,FALSE)</f>
        <v>0</v>
      </c>
      <c r="AN436" s="26" t="str">
        <f>+IF(VLOOKUP($B436,'Lista Puestos Valorados'!$B$11:$BK$510,MATCH('Auxiliar General'!AH$4,'Lista Puestos Valorados'!$B$10:$BK$10,0),0)="","No relevante",VLOOKUP($B436,'Lista Puestos Valorados'!$B$11:$BK$510,MATCH('Auxiliar General'!AH$4,'Lista Puestos Valorados'!$B$10:$BK$10,0),0))</f>
        <v>No relevante</v>
      </c>
      <c r="AO436" s="26">
        <f>+HLOOKUP(AN436,Sistema_Puntos!$Q$5:$Y$43,'Auxiliar General'!AJ$5,FALSE)</f>
        <v>0</v>
      </c>
      <c r="AP436" s="26" t="str">
        <f>+IF(VLOOKUP($B436,'Lista Puestos Valorados'!$B$11:$BK$510,MATCH('Auxiliar General'!AJ$4,'Lista Puestos Valorados'!$B$10:$BK$10,0),0)="","No relevante",VLOOKUP($B436,'Lista Puestos Valorados'!$B$11:$BK$510,MATCH('Auxiliar General'!AJ$4,'Lista Puestos Valorados'!$B$10:$BK$10,0),0))</f>
        <v>No relevante</v>
      </c>
      <c r="AQ436" s="26">
        <f>+HLOOKUP(AP436,Sistema_Puntos!$Q$5:$Y$43,'Auxiliar General'!AL$5,FALSE)</f>
        <v>0</v>
      </c>
      <c r="AR436" s="26" t="str">
        <f>+IF(VLOOKUP($B436,'Lista Puestos Valorados'!$B$11:$BK$510,MATCH('Auxiliar General'!AL$4,'Lista Puestos Valorados'!$B$10:$BK$10,0),0)="","No relevante",VLOOKUP($B436,'Lista Puestos Valorados'!$B$11:$BK$510,MATCH('Auxiliar General'!AL$4,'Lista Puestos Valorados'!$B$10:$BK$10,0),0))</f>
        <v>No relevante</v>
      </c>
      <c r="AS436" s="26">
        <f>+HLOOKUP(AR436,Sistema_Puntos!$Q$5:$Y$43,'Auxiliar General'!AN$5,FALSE)</f>
        <v>0</v>
      </c>
      <c r="AT436" s="26" t="str">
        <f>+IF(VLOOKUP($B436,'Lista Puestos Valorados'!$B$11:$BK$510,MATCH('Auxiliar General'!AN$4,'Lista Puestos Valorados'!$B$10:$BK$10,0),0)="","No relevante",VLOOKUP($B436,'Lista Puestos Valorados'!$B$11:$BK$510,MATCH('Auxiliar General'!AN$4,'Lista Puestos Valorados'!$B$10:$BK$10,0),0))</f>
        <v>No relevante</v>
      </c>
      <c r="AU436" s="26">
        <f>+HLOOKUP(AT436,Sistema_Puntos!$Q$5:$Y$43,'Auxiliar General'!AP$5,FALSE)</f>
        <v>0</v>
      </c>
      <c r="AV436" s="26" t="str">
        <f>+IF(VLOOKUP($B436,'Lista Puestos Valorados'!$B$11:$BK$510,MATCH('Auxiliar General'!AP$4,'Lista Puestos Valorados'!$B$10:$BK$10,0),0)="","No relevante",VLOOKUP($B436,'Lista Puestos Valorados'!$B$11:$BK$510,MATCH('Auxiliar General'!AP$4,'Lista Puestos Valorados'!$B$10:$BK$10,0),0))</f>
        <v>No relevante</v>
      </c>
      <c r="AW436" s="26">
        <f>+HLOOKUP(AV436,Sistema_Puntos!$Q$5:$Y$43,'Auxiliar General'!AR$5,FALSE)</f>
        <v>0</v>
      </c>
      <c r="AX436" s="26" t="str">
        <f>+IF(VLOOKUP($B436,'Lista Puestos Valorados'!$B$11:$BK$510,MATCH('Auxiliar General'!AR$4,'Lista Puestos Valorados'!$B$10:$BK$10,0),0)="","No relevante",VLOOKUP($B436,'Lista Puestos Valorados'!$B$11:$BK$510,MATCH('Auxiliar General'!AR$4,'Lista Puestos Valorados'!$B$10:$BK$10,0),0))</f>
        <v>No relevante</v>
      </c>
      <c r="AY436" s="26">
        <f>+HLOOKUP(AX436,Sistema_Puntos!$Q$5:$Y$43,'Auxiliar General'!AT$5,FALSE)</f>
        <v>0</v>
      </c>
      <c r="AZ436" s="26" t="str">
        <f>+IF(VLOOKUP($B436,'Lista Puestos Valorados'!$B$11:$BK$510,MATCH('Auxiliar General'!AT$4,'Lista Puestos Valorados'!$B$10:$BK$10,0),0)="","No relevante",VLOOKUP($B436,'Lista Puestos Valorados'!$B$11:$BK$510,MATCH('Auxiliar General'!AT$4,'Lista Puestos Valorados'!$B$10:$BK$10,0),0))</f>
        <v>No relevante</v>
      </c>
      <c r="BA436" s="26">
        <f>+HLOOKUP(AZ436,Sistema_Puntos!$Q$5:$Y$43,'Auxiliar General'!AV$5,FALSE)</f>
        <v>0</v>
      </c>
      <c r="BB436" s="26" t="str">
        <f>+IF(VLOOKUP($B436,'Lista Puestos Valorados'!$B$11:$BK$510,MATCH('Auxiliar General'!AV$4,'Lista Puestos Valorados'!$B$10:$BK$10,0),0)="","No relevante",VLOOKUP($B436,'Lista Puestos Valorados'!$B$11:$BK$510,MATCH('Auxiliar General'!AV$4,'Lista Puestos Valorados'!$B$10:$BK$10,0),0))</f>
        <v>No relevante</v>
      </c>
      <c r="BC436" s="26">
        <f>+HLOOKUP(BB436,Sistema_Puntos!$Q$5:$Y$43,'Auxiliar General'!AX$5,FALSE)</f>
        <v>0</v>
      </c>
      <c r="BD436" s="26" t="str">
        <f>+IF(VLOOKUP($B436,'Lista Puestos Valorados'!$B$11:$BK$510,MATCH('Auxiliar General'!AX$4,'Lista Puestos Valorados'!$B$10:$BK$10,0),0)="","No relevante",VLOOKUP($B436,'Lista Puestos Valorados'!$B$11:$BK$510,MATCH('Auxiliar General'!AX$4,'Lista Puestos Valorados'!$B$10:$BK$10,0),0))</f>
        <v>No relevante</v>
      </c>
      <c r="BE436" s="26">
        <f>+HLOOKUP(BD436,Sistema_Puntos!$Q$5:$Y$43,'Auxiliar General'!AZ$5,FALSE)</f>
        <v>0</v>
      </c>
      <c r="BF436" s="26" t="str">
        <f>+IF(VLOOKUP($B436,'Lista Puestos Valorados'!$B$11:$BK$510,MATCH('Auxiliar General'!AZ$4,'Lista Puestos Valorados'!$B$10:$BK$10,0),0)="","No relevante",VLOOKUP($B436,'Lista Puestos Valorados'!$B$11:$BK$510,MATCH('Auxiliar General'!AZ$4,'Lista Puestos Valorados'!$B$10:$BK$10,0),0))</f>
        <v>No relevante</v>
      </c>
      <c r="BG436" s="26">
        <f>+HLOOKUP(BF436,Sistema_Puntos!$Q$5:$Y$43,'Auxiliar General'!BB$5,FALSE)</f>
        <v>0</v>
      </c>
      <c r="BH436" s="26" t="str">
        <f>+IF(VLOOKUP($B436,'Lista Puestos Valorados'!$B$11:$BK$510,MATCH('Auxiliar General'!BB$4,'Lista Puestos Valorados'!$B$10:$BK$10,0),0)="","No relevante",VLOOKUP($B436,'Lista Puestos Valorados'!$B$11:$BK$510,MATCH('Auxiliar General'!BB$4,'Lista Puestos Valorados'!$B$10:$BK$10,0),0))</f>
        <v>No relevante</v>
      </c>
      <c r="BI436" s="26">
        <f>+HLOOKUP(BH436,Sistema_Puntos!$Q$5:$Y$43,'Auxiliar General'!BD$5,FALSE)</f>
        <v>0</v>
      </c>
      <c r="BJ436" s="26" t="str">
        <f>+IF(VLOOKUP($B436,'Lista Puestos Valorados'!$B$11:$BK$510,MATCH('Auxiliar General'!BD$4,'Lista Puestos Valorados'!$B$10:$BK$10,0),0)="","No relevante",VLOOKUP($B436,'Lista Puestos Valorados'!$B$11:$BK$510,MATCH('Auxiliar General'!BD$4,'Lista Puestos Valorados'!$B$10:$BK$10,0),0))</f>
        <v>No relevante</v>
      </c>
      <c r="BK436" s="26">
        <f>+HLOOKUP(BJ436,Sistema_Puntos!$Q$5:$Y$43,'Auxiliar General'!BF$5,FALSE)</f>
        <v>0</v>
      </c>
      <c r="BL436" s="26" t="str">
        <f>+IF(VLOOKUP($B436,'Lista Puestos Valorados'!$B$11:$BK$510,MATCH('Auxiliar General'!BF$4,'Lista Puestos Valorados'!$B$10:$BK$10,0),0)="","No relevante",VLOOKUP($B436,'Lista Puestos Valorados'!$B$11:$BK$510,MATCH('Auxiliar General'!BF$4,'Lista Puestos Valorados'!$B$10:$BK$10,0),0))</f>
        <v>No relevante</v>
      </c>
      <c r="BM436" s="26">
        <f>+HLOOKUP(BL436,Sistema_Puntos!$Q$5:$Y$43,'Auxiliar General'!BH$5,FALSE)</f>
        <v>0</v>
      </c>
      <c r="BN436" s="26" t="str">
        <f>+IF(VLOOKUP($B436,'Lista Puestos Valorados'!$B$11:$BK$510,MATCH('Auxiliar General'!BH$4,'Lista Puestos Valorados'!$B$10:$BK$10,0),0)="","No relevante",VLOOKUP($B436,'Lista Puestos Valorados'!$B$11:$BK$510,MATCH('Auxiliar General'!BH$4,'Lista Puestos Valorados'!$B$10:$BK$10,0),0))</f>
        <v>No relevante</v>
      </c>
      <c r="BO436" s="26">
        <f>+HLOOKUP(BN436,Sistema_Puntos!$Q$5:$Y$43,'Auxiliar General'!BJ$5,FALSE)</f>
        <v>0</v>
      </c>
      <c r="BP436" s="26" t="str">
        <f>+IF(VLOOKUP($B436,'Lista Puestos Valorados'!$B$11:$BK$510,MATCH('Auxiliar General'!BJ$4,'Lista Puestos Valorados'!$B$10:$BK$10,0),0)="","No relevante",VLOOKUP($B436,'Lista Puestos Valorados'!$B$11:$BK$510,MATCH('Auxiliar General'!BJ$4,'Lista Puestos Valorados'!$B$10:$BK$10,0),0))</f>
        <v>No relevante</v>
      </c>
      <c r="BQ436" s="26">
        <f>+HLOOKUP(BP436,Sistema_Puntos!$Q$5:$Y$43,'Auxiliar General'!BL$5,FALSE)</f>
        <v>0</v>
      </c>
      <c r="BR436" s="26" t="str">
        <f>+IF(VLOOKUP($B436,'Lista Puestos Valorados'!$B$11:$BK$510,MATCH('Auxiliar General'!BL$4,'Lista Puestos Valorados'!$B$10:$BK$10,0),0)="","No relevante",VLOOKUP($B436,'Lista Puestos Valorados'!$B$11:$BK$510,MATCH('Auxiliar General'!BL$4,'Lista Puestos Valorados'!$B$10:$BK$10,0),0))</f>
        <v>No relevante</v>
      </c>
      <c r="BS436" s="26">
        <f>+HLOOKUP(BR436,Sistema_Puntos!$Q$5:$Y$43,'Auxiliar General'!BN$5,FALSE)</f>
        <v>0</v>
      </c>
      <c r="BT436" s="26" t="str">
        <f>+IF(VLOOKUP($B436,'Lista Puestos Valorados'!$B$11:$BK$510,MATCH('Auxiliar General'!BN$4,'Lista Puestos Valorados'!$B$10:$BK$10,0),0)="","No relevante",VLOOKUP($B436,'Lista Puestos Valorados'!$B$11:$BK$510,MATCH('Auxiliar General'!BN$4,'Lista Puestos Valorados'!$B$10:$BK$10,0),0))</f>
        <v>No relevante</v>
      </c>
      <c r="BU436" s="26">
        <f>+HLOOKUP(BT436,Sistema_Puntos!$Q$5:$Y$43,'Auxiliar General'!BP$5,FALSE)</f>
        <v>0</v>
      </c>
      <c r="BV436" s="26" t="str">
        <f>+IF(VLOOKUP($B436,'Lista Puestos Valorados'!$B$11:$BK$510,MATCH('Auxiliar General'!BP$4,'Lista Puestos Valorados'!$B$10:$BK$10,0),0)="","No relevante",VLOOKUP($B436,'Lista Puestos Valorados'!$B$11:$BK$510,MATCH('Auxiliar General'!BP$4,'Lista Puestos Valorados'!$B$10:$BK$10,0),0))</f>
        <v>No relevante</v>
      </c>
      <c r="BW436" s="26">
        <f>+HLOOKUP(BV436,Sistema_Puntos!$Q$5:$Y$43,'Auxiliar General'!BR$5,FALSE)</f>
        <v>0</v>
      </c>
      <c r="BX436" s="26" t="str">
        <f>+IF(VLOOKUP($B436,'Lista Puestos Valorados'!$B$11:$BK$510,MATCH('Auxiliar General'!BR$4,'Lista Puestos Valorados'!$B$10:$BK$10,0),0)="","No relevante",VLOOKUP($B436,'Lista Puestos Valorados'!$B$11:$BK$510,MATCH('Auxiliar General'!BR$4,'Lista Puestos Valorados'!$B$10:$BK$10,0),0))</f>
        <v>No relevante</v>
      </c>
      <c r="BY436" s="26">
        <f>+HLOOKUP(BX436,Sistema_Puntos!$Q$5:$Y$43,'Auxiliar General'!BT$5,FALSE)</f>
        <v>0</v>
      </c>
      <c r="BZ436" s="26" t="str">
        <f>+IF(VLOOKUP($B436,'Lista Puestos Valorados'!$B$11:$BK$510,MATCH('Auxiliar General'!BT$4,'Lista Puestos Valorados'!$B$10:$BK$10,0),0)="","No relevante",VLOOKUP($B436,'Lista Puestos Valorados'!$B$11:$BK$510,MATCH('Auxiliar General'!BT$4,'Lista Puestos Valorados'!$B$10:$BK$10,0),0))</f>
        <v>No relevante</v>
      </c>
      <c r="CA436" s="26">
        <f>+HLOOKUP(BZ436,Sistema_Puntos!$Q$5:$Y$43,'Auxiliar General'!BV$5,FALSE)</f>
        <v>0</v>
      </c>
      <c r="CB436" s="26" t="str">
        <f>+IF(VLOOKUP($B436,'Lista Puestos Valorados'!$B$11:$BK$510,MATCH('Auxiliar General'!BV$4,'Lista Puestos Valorados'!$B$10:$BK$10,0),0)="","No relevante",VLOOKUP($B436,'Lista Puestos Valorados'!$B$11:$BK$510,MATCH('Auxiliar General'!BV$4,'Lista Puestos Valorados'!$B$10:$BK$10,0),0))</f>
        <v>No relevante</v>
      </c>
      <c r="CC436" s="26">
        <f>+HLOOKUP(CB436,Sistema_Puntos!$Q$5:$Y$43,'Auxiliar General'!BX$5,FALSE)</f>
        <v>0</v>
      </c>
      <c r="CD436" s="26" t="str">
        <f>+IF(VLOOKUP($B436,'Lista Puestos Valorados'!$B$11:$BK$510,MATCH('Auxiliar General'!BX$4,'Lista Puestos Valorados'!$B$10:$BK$10,0),0)="","No relevante",VLOOKUP($B436,'Lista Puestos Valorados'!$B$11:$BK$510,MATCH('Auxiliar General'!BX$4,'Lista Puestos Valorados'!$B$10:$BK$10,0),0))</f>
        <v>No relevante</v>
      </c>
      <c r="CE436" s="26">
        <f>+HLOOKUP(CD436,Sistema_Puntos!$Q$5:$Y$43,'Auxiliar General'!BZ$5,FALSE)</f>
        <v>0</v>
      </c>
      <c r="CF436" s="26" t="str">
        <f>+IF(VLOOKUP($B436,'Lista Puestos Valorados'!$B$11:$BK$510,MATCH('Auxiliar General'!BZ$4,'Lista Puestos Valorados'!$B$10:$BK$10,0),0)="","No relevante",VLOOKUP($B436,'Lista Puestos Valorados'!$B$11:$BK$510,MATCH('Auxiliar General'!BZ$4,'Lista Puestos Valorados'!$B$10:$BK$10,0),0))</f>
        <v>No relevante</v>
      </c>
      <c r="CG436" s="26">
        <f>+HLOOKUP(CF436,Sistema_Puntos!$Q$5:$Y$43,'Auxiliar General'!CB$5,FALSE)</f>
        <v>0</v>
      </c>
      <c r="CH436" s="29"/>
      <c r="CI436" s="29"/>
    </row>
    <row r="437" spans="2:87" ht="17.55" customHeight="1">
      <c r="B437" s="26">
        <f>+'Listado de Puestos'!B437</f>
        <v>427</v>
      </c>
      <c r="C437" s="26" t="str">
        <f>+IF('Lista Puestos Valorados'!C437="","",'Lista Puestos Valorados'!C437)</f>
        <v/>
      </c>
      <c r="D437" s="26" t="str">
        <f>+IF('Lista Puestos Valorados'!D437="","",'Lista Puestos Valorados'!D437)</f>
        <v/>
      </c>
      <c r="E437" s="26" t="str">
        <f>+IF('Lista Puestos Valorados'!E437="","",'Lista Puestos Valorados'!E437)</f>
        <v/>
      </c>
      <c r="F437" s="26" t="str">
        <f>+IF('Lista Puestos Valorados'!F437="","",'Lista Puestos Valorados'!F437)</f>
        <v/>
      </c>
      <c r="G437" s="26" t="str">
        <f>+IF('Lista Puestos Valorados'!G437="","",'Lista Puestos Valorados'!G437)</f>
        <v/>
      </c>
      <c r="H437" s="26" t="str">
        <f>+IF('Lista Puestos Valorados'!H437="","",'Lista Puestos Valorados'!H437)</f>
        <v/>
      </c>
      <c r="I437" s="26" t="str">
        <f>+IF('Lista Puestos Valorados'!I437="","",'Lista Puestos Valorados'!I437)</f>
        <v/>
      </c>
      <c r="J437" s="118" t="e">
        <f t="array" ref="J437">+IF(L437="","",_xlfn.IFS(L437&lt;='Cortes de Agrupacion'!$F$15,'Cortes de Agrupacion'!$E$15,'Resultados General'!L437&lt;='Cortes de Agrupacion'!$F$14,'Cortes de Agrupacion'!$E$14,'Resultados General'!L437&lt;='Cortes de Agrupacion'!$F$13,'Cortes de Agrupacion'!$E$13,L437&lt;='Cortes de Agrupacion'!$F$12,'Cortes de Agrupacion'!$E$12,'Resultados General'!L437&lt;='Cortes de Agrupacion'!$F$11,'Cortes de Agrupacion'!$E$11,'Resultados General'!L437&lt;='Cortes de Agrupacion'!$F$10,'Cortes de Agrupacion'!$E$10,'Resultados General'!L437&lt;='Cortes de Agrupacion'!$F$9,'Cortes de Agrupacion'!$E$9,'Resultados General'!L437&lt;='Cortes de Agrupacion'!$F$8,'Cortes de Agrupacion'!$E$8,'Resultados General'!L437&lt;='Cortes de Agrupacion'!$F$7,'Cortes de Agrupacion'!$E$7,'Resultados General'!L437&lt;='Cortes de Agrupacion'!$F$6,'Cortes de Agrupacion'!$E$6))</f>
        <v>#VALUE!</v>
      </c>
      <c r="K437" s="118" t="str">
        <f t="shared" si="12"/>
        <v/>
      </c>
      <c r="L437" s="124" t="e">
        <f>#VALUE!</f>
        <v>#VALUE!</v>
      </c>
      <c r="M437" s="26" t="e">
        <f ca="1">+_xlfn.IFNA(VLOOKUP(C437,'Distribución de puestos'!$B$8:$I$507,8,0),"")</f>
        <v>#NAME?</v>
      </c>
      <c r="N437" s="26" t="str">
        <f>+IF(VLOOKUP($B437,'Lista Puestos Valorados'!$B$11:$BK$510,MATCH('Auxiliar General'!H$4,'Lista Puestos Valorados'!$B$10:$BK$10,0),0)="","No relevante",VLOOKUP($B437,'Lista Puestos Valorados'!$B$11:$BK$510,MATCH('Auxiliar General'!H$4,'Lista Puestos Valorados'!$B$10:$BK$10,0),0))</f>
        <v>No relevante</v>
      </c>
      <c r="O437" s="26">
        <f>+HLOOKUP(N437,Sistema_Puntos!$Q$5:$Y$43,'Auxiliar General'!J$5,FALSE)</f>
        <v>0</v>
      </c>
      <c r="P437" s="26" t="str">
        <f>+IF(VLOOKUP($B437,'Lista Puestos Valorados'!$B$11:$BK$510,MATCH('Auxiliar General'!J$4,'Lista Puestos Valorados'!$B$10:$BK$10,0),0)="","No relevante",VLOOKUP($B437,'Lista Puestos Valorados'!$B$11:$BK$510,MATCH('Auxiliar General'!J$4,'Lista Puestos Valorados'!$B$10:$BK$10,0),0))</f>
        <v>No relevante</v>
      </c>
      <c r="Q437" s="26">
        <f>+HLOOKUP(P437,Sistema_Puntos!$Q$5:$Y$43,'Auxiliar General'!L$5,FALSE)</f>
        <v>0</v>
      </c>
      <c r="R437" s="26" t="str">
        <f>+IF(VLOOKUP($B437,'Lista Puestos Valorados'!$B$11:$BK$510,MATCH('Auxiliar General'!L$4,'Lista Puestos Valorados'!$B$10:$BK$10,0),0)="","No relevante",VLOOKUP($B437,'Lista Puestos Valorados'!$B$11:$BK$510,MATCH('Auxiliar General'!L$4,'Lista Puestos Valorados'!$B$10:$BK$10,0),0))</f>
        <v>No relevante</v>
      </c>
      <c r="S437" s="26">
        <f>+HLOOKUP(R437,Sistema_Puntos!$Q$5:$Y$43,'Auxiliar General'!N$5,FALSE)</f>
        <v>0</v>
      </c>
      <c r="T437" s="26" t="str">
        <f>+IF(VLOOKUP($B437,'Lista Puestos Valorados'!$B$11:$BK$510,MATCH('Auxiliar General'!N$4,'Lista Puestos Valorados'!$B$10:$BK$10,0),0)="","No relevante",VLOOKUP($B437,'Lista Puestos Valorados'!$B$11:$BK$510,MATCH('Auxiliar General'!N$4,'Lista Puestos Valorados'!$B$10:$BK$10,0),0))</f>
        <v>No relevante</v>
      </c>
      <c r="U437" s="26">
        <f>+HLOOKUP(T437,Sistema_Puntos!$Q$5:$Y$43,'Auxiliar General'!P$5,FALSE)</f>
        <v>0</v>
      </c>
      <c r="V437" s="26" t="str">
        <f>+IF(VLOOKUP($B437,'Lista Puestos Valorados'!$B$11:$BK$510,MATCH('Auxiliar General'!P$4,'Lista Puestos Valorados'!$B$10:$BK$10,0),0)="","No relevante",VLOOKUP($B437,'Lista Puestos Valorados'!$B$11:$BK$510,MATCH('Auxiliar General'!P$4,'Lista Puestos Valorados'!$B$10:$BK$10,0),0))</f>
        <v>No relevante</v>
      </c>
      <c r="W437" s="26">
        <f>+HLOOKUP(V437,Sistema_Puntos!$Q$5:$Y$43,'Auxiliar General'!R$5,FALSE)</f>
        <v>0</v>
      </c>
      <c r="X437" s="26" t="str">
        <f>+IF(VLOOKUP($B437,'Lista Puestos Valorados'!$B$11:$BK$510,MATCH('Auxiliar General'!R$4,'Lista Puestos Valorados'!$B$10:$BK$10,0),0)="","No relevante",VLOOKUP($B437,'Lista Puestos Valorados'!$B$11:$BK$510,MATCH('Auxiliar General'!R$4,'Lista Puestos Valorados'!$B$10:$BK$10,0),0))</f>
        <v>No relevante</v>
      </c>
      <c r="Y437" s="26">
        <f>+HLOOKUP(X437,Sistema_Puntos!$Q$5:$Y$43,'Auxiliar General'!T$5,FALSE)</f>
        <v>0</v>
      </c>
      <c r="Z437" s="26" t="str">
        <f>+IF(VLOOKUP($B437,'Lista Puestos Valorados'!$B$11:$BK$510,MATCH('Auxiliar General'!T$4,'Lista Puestos Valorados'!$B$10:$BK$10,0),0)="","No relevante",VLOOKUP($B437,'Lista Puestos Valorados'!$B$11:$BK$510,MATCH('Auxiliar General'!T$4,'Lista Puestos Valorados'!$B$10:$BK$10,0),0))</f>
        <v>No relevante</v>
      </c>
      <c r="AA437" s="26">
        <f>+HLOOKUP(Z437,Sistema_Puntos!$Q$5:$Y$43,'Auxiliar General'!V$5,FALSE)</f>
        <v>0</v>
      </c>
      <c r="AB437" s="26" t="str">
        <f>+IF(VLOOKUP($B437,'Lista Puestos Valorados'!$B$11:$BK$510,MATCH('Auxiliar General'!V$4,'Lista Puestos Valorados'!$B$10:$BK$10,0),0)="","No relevante",VLOOKUP($B437,'Lista Puestos Valorados'!$B$11:$BK$510,MATCH('Auxiliar General'!V$4,'Lista Puestos Valorados'!$B$10:$BK$10,0),0))</f>
        <v>No relevante</v>
      </c>
      <c r="AC437" s="26">
        <f>+HLOOKUP(AB437,Sistema_Puntos!$Q$5:$Y$43,'Auxiliar General'!X$5,FALSE)</f>
        <v>0</v>
      </c>
      <c r="AD437" s="26" t="str">
        <f>+IF(VLOOKUP($B437,'Lista Puestos Valorados'!$B$11:$BK$510,MATCH('Auxiliar General'!X$4,'Lista Puestos Valorados'!$B$10:$BK$10,0),0)="","No relevante",VLOOKUP($B437,'Lista Puestos Valorados'!$B$11:$BK$510,MATCH('Auxiliar General'!X$4,'Lista Puestos Valorados'!$B$10:$BK$10,0),0))</f>
        <v>No relevante</v>
      </c>
      <c r="AE437" s="26">
        <f>+HLOOKUP(AD437,Sistema_Puntos!$Q$5:$Y$43,'Auxiliar General'!Z$5,FALSE)</f>
        <v>0</v>
      </c>
      <c r="AF437" s="26" t="str">
        <f>+IF(VLOOKUP($B437,'Lista Puestos Valorados'!$B$11:$BK$510,MATCH('Auxiliar General'!Z$4,'Lista Puestos Valorados'!$B$10:$BK$10,0),0)="","No relevante",VLOOKUP($B437,'Lista Puestos Valorados'!$B$11:$BK$510,MATCH('Auxiliar General'!Z$4,'Lista Puestos Valorados'!$B$10:$BK$10,0),0))</f>
        <v>No relevante</v>
      </c>
      <c r="AG437" s="26">
        <f>+HLOOKUP(AF437,Sistema_Puntos!$Q$5:$Y$43,'Auxiliar General'!AB$5,FALSE)</f>
        <v>0</v>
      </c>
      <c r="AH437" s="26" t="str">
        <f>+IF(VLOOKUP($B437,'Lista Puestos Valorados'!$B$11:$BK$510,MATCH('Auxiliar General'!AB$4,'Lista Puestos Valorados'!$B$10:$BK$10,0),0)="","No relevante",VLOOKUP($B437,'Lista Puestos Valorados'!$B$11:$BK$510,MATCH('Auxiliar General'!AB$4,'Lista Puestos Valorados'!$B$10:$BK$10,0),0))</f>
        <v>No relevante</v>
      </c>
      <c r="AI437" s="26">
        <f>+HLOOKUP(AH437,Sistema_Puntos!$Q$5:$Y$43,'Auxiliar General'!AD$5,FALSE)</f>
        <v>0</v>
      </c>
      <c r="AJ437" s="26" t="str">
        <f>+IF(VLOOKUP($B437,'Lista Puestos Valorados'!$B$11:$BK$510,MATCH('Auxiliar General'!AD$4,'Lista Puestos Valorados'!$B$10:$BK$10,0),0)="","No relevante",VLOOKUP($B437,'Lista Puestos Valorados'!$B$11:$BK$510,MATCH('Auxiliar General'!AD$4,'Lista Puestos Valorados'!$B$10:$BK$10,0),0))</f>
        <v>No relevante</v>
      </c>
      <c r="AK437" s="26">
        <f>+HLOOKUP(AJ437,Sistema_Puntos!$Q$5:$Y$43,'Auxiliar General'!AF$5,FALSE)</f>
        <v>0</v>
      </c>
      <c r="AL437" s="26" t="str">
        <f>+IF(VLOOKUP($B437,'Lista Puestos Valorados'!$B$11:$BK$510,MATCH('Auxiliar General'!AF$4,'Lista Puestos Valorados'!$B$10:$BK$10,0),0)="","No relevante",VLOOKUP($B437,'Lista Puestos Valorados'!$B$11:$BK$510,MATCH('Auxiliar General'!AF$4,'Lista Puestos Valorados'!$B$10:$BK$10,0),0))</f>
        <v>No relevante</v>
      </c>
      <c r="AM437" s="26">
        <f>+HLOOKUP(AL437,Sistema_Puntos!$Q$5:$Y$43,'Auxiliar General'!AH$5,FALSE)</f>
        <v>0</v>
      </c>
      <c r="AN437" s="26" t="str">
        <f>+IF(VLOOKUP($B437,'Lista Puestos Valorados'!$B$11:$BK$510,MATCH('Auxiliar General'!AH$4,'Lista Puestos Valorados'!$B$10:$BK$10,0),0)="","No relevante",VLOOKUP($B437,'Lista Puestos Valorados'!$B$11:$BK$510,MATCH('Auxiliar General'!AH$4,'Lista Puestos Valorados'!$B$10:$BK$10,0),0))</f>
        <v>No relevante</v>
      </c>
      <c r="AO437" s="26">
        <f>+HLOOKUP(AN437,Sistema_Puntos!$Q$5:$Y$43,'Auxiliar General'!AJ$5,FALSE)</f>
        <v>0</v>
      </c>
      <c r="AP437" s="26" t="str">
        <f>+IF(VLOOKUP($B437,'Lista Puestos Valorados'!$B$11:$BK$510,MATCH('Auxiliar General'!AJ$4,'Lista Puestos Valorados'!$B$10:$BK$10,0),0)="","No relevante",VLOOKUP($B437,'Lista Puestos Valorados'!$B$11:$BK$510,MATCH('Auxiliar General'!AJ$4,'Lista Puestos Valorados'!$B$10:$BK$10,0),0))</f>
        <v>No relevante</v>
      </c>
      <c r="AQ437" s="26">
        <f>+HLOOKUP(AP437,Sistema_Puntos!$Q$5:$Y$43,'Auxiliar General'!AL$5,FALSE)</f>
        <v>0</v>
      </c>
      <c r="AR437" s="26" t="str">
        <f>+IF(VLOOKUP($B437,'Lista Puestos Valorados'!$B$11:$BK$510,MATCH('Auxiliar General'!AL$4,'Lista Puestos Valorados'!$B$10:$BK$10,0),0)="","No relevante",VLOOKUP($B437,'Lista Puestos Valorados'!$B$11:$BK$510,MATCH('Auxiliar General'!AL$4,'Lista Puestos Valorados'!$B$10:$BK$10,0),0))</f>
        <v>No relevante</v>
      </c>
      <c r="AS437" s="26">
        <f>+HLOOKUP(AR437,Sistema_Puntos!$Q$5:$Y$43,'Auxiliar General'!AN$5,FALSE)</f>
        <v>0</v>
      </c>
      <c r="AT437" s="26" t="str">
        <f>+IF(VLOOKUP($B437,'Lista Puestos Valorados'!$B$11:$BK$510,MATCH('Auxiliar General'!AN$4,'Lista Puestos Valorados'!$B$10:$BK$10,0),0)="","No relevante",VLOOKUP($B437,'Lista Puestos Valorados'!$B$11:$BK$510,MATCH('Auxiliar General'!AN$4,'Lista Puestos Valorados'!$B$10:$BK$10,0),0))</f>
        <v>No relevante</v>
      </c>
      <c r="AU437" s="26">
        <f>+HLOOKUP(AT437,Sistema_Puntos!$Q$5:$Y$43,'Auxiliar General'!AP$5,FALSE)</f>
        <v>0</v>
      </c>
      <c r="AV437" s="26" t="str">
        <f>+IF(VLOOKUP($B437,'Lista Puestos Valorados'!$B$11:$BK$510,MATCH('Auxiliar General'!AP$4,'Lista Puestos Valorados'!$B$10:$BK$10,0),0)="","No relevante",VLOOKUP($B437,'Lista Puestos Valorados'!$B$11:$BK$510,MATCH('Auxiliar General'!AP$4,'Lista Puestos Valorados'!$B$10:$BK$10,0),0))</f>
        <v>No relevante</v>
      </c>
      <c r="AW437" s="26">
        <f>+HLOOKUP(AV437,Sistema_Puntos!$Q$5:$Y$43,'Auxiliar General'!AR$5,FALSE)</f>
        <v>0</v>
      </c>
      <c r="AX437" s="26" t="str">
        <f>+IF(VLOOKUP($B437,'Lista Puestos Valorados'!$B$11:$BK$510,MATCH('Auxiliar General'!AR$4,'Lista Puestos Valorados'!$B$10:$BK$10,0),0)="","No relevante",VLOOKUP($B437,'Lista Puestos Valorados'!$B$11:$BK$510,MATCH('Auxiliar General'!AR$4,'Lista Puestos Valorados'!$B$10:$BK$10,0),0))</f>
        <v>No relevante</v>
      </c>
      <c r="AY437" s="26">
        <f>+HLOOKUP(AX437,Sistema_Puntos!$Q$5:$Y$43,'Auxiliar General'!AT$5,FALSE)</f>
        <v>0</v>
      </c>
      <c r="AZ437" s="26" t="str">
        <f>+IF(VLOOKUP($B437,'Lista Puestos Valorados'!$B$11:$BK$510,MATCH('Auxiliar General'!AT$4,'Lista Puestos Valorados'!$B$10:$BK$10,0),0)="","No relevante",VLOOKUP($B437,'Lista Puestos Valorados'!$B$11:$BK$510,MATCH('Auxiliar General'!AT$4,'Lista Puestos Valorados'!$B$10:$BK$10,0),0))</f>
        <v>No relevante</v>
      </c>
      <c r="BA437" s="26">
        <f>+HLOOKUP(AZ437,Sistema_Puntos!$Q$5:$Y$43,'Auxiliar General'!AV$5,FALSE)</f>
        <v>0</v>
      </c>
      <c r="BB437" s="26" t="str">
        <f>+IF(VLOOKUP($B437,'Lista Puestos Valorados'!$B$11:$BK$510,MATCH('Auxiliar General'!AV$4,'Lista Puestos Valorados'!$B$10:$BK$10,0),0)="","No relevante",VLOOKUP($B437,'Lista Puestos Valorados'!$B$11:$BK$510,MATCH('Auxiliar General'!AV$4,'Lista Puestos Valorados'!$B$10:$BK$10,0),0))</f>
        <v>No relevante</v>
      </c>
      <c r="BC437" s="26">
        <f>+HLOOKUP(BB437,Sistema_Puntos!$Q$5:$Y$43,'Auxiliar General'!AX$5,FALSE)</f>
        <v>0</v>
      </c>
      <c r="BD437" s="26" t="str">
        <f>+IF(VLOOKUP($B437,'Lista Puestos Valorados'!$B$11:$BK$510,MATCH('Auxiliar General'!AX$4,'Lista Puestos Valorados'!$B$10:$BK$10,0),0)="","No relevante",VLOOKUP($B437,'Lista Puestos Valorados'!$B$11:$BK$510,MATCH('Auxiliar General'!AX$4,'Lista Puestos Valorados'!$B$10:$BK$10,0),0))</f>
        <v>No relevante</v>
      </c>
      <c r="BE437" s="26">
        <f>+HLOOKUP(BD437,Sistema_Puntos!$Q$5:$Y$43,'Auxiliar General'!AZ$5,FALSE)</f>
        <v>0</v>
      </c>
      <c r="BF437" s="26" t="str">
        <f>+IF(VLOOKUP($B437,'Lista Puestos Valorados'!$B$11:$BK$510,MATCH('Auxiliar General'!AZ$4,'Lista Puestos Valorados'!$B$10:$BK$10,0),0)="","No relevante",VLOOKUP($B437,'Lista Puestos Valorados'!$B$11:$BK$510,MATCH('Auxiliar General'!AZ$4,'Lista Puestos Valorados'!$B$10:$BK$10,0),0))</f>
        <v>No relevante</v>
      </c>
      <c r="BG437" s="26">
        <f>+HLOOKUP(BF437,Sistema_Puntos!$Q$5:$Y$43,'Auxiliar General'!BB$5,FALSE)</f>
        <v>0</v>
      </c>
      <c r="BH437" s="26" t="str">
        <f>+IF(VLOOKUP($B437,'Lista Puestos Valorados'!$B$11:$BK$510,MATCH('Auxiliar General'!BB$4,'Lista Puestos Valorados'!$B$10:$BK$10,0),0)="","No relevante",VLOOKUP($B437,'Lista Puestos Valorados'!$B$11:$BK$510,MATCH('Auxiliar General'!BB$4,'Lista Puestos Valorados'!$B$10:$BK$10,0),0))</f>
        <v>No relevante</v>
      </c>
      <c r="BI437" s="26">
        <f>+HLOOKUP(BH437,Sistema_Puntos!$Q$5:$Y$43,'Auxiliar General'!BD$5,FALSE)</f>
        <v>0</v>
      </c>
      <c r="BJ437" s="26" t="str">
        <f>+IF(VLOOKUP($B437,'Lista Puestos Valorados'!$B$11:$BK$510,MATCH('Auxiliar General'!BD$4,'Lista Puestos Valorados'!$B$10:$BK$10,0),0)="","No relevante",VLOOKUP($B437,'Lista Puestos Valorados'!$B$11:$BK$510,MATCH('Auxiliar General'!BD$4,'Lista Puestos Valorados'!$B$10:$BK$10,0),0))</f>
        <v>No relevante</v>
      </c>
      <c r="BK437" s="26">
        <f>+HLOOKUP(BJ437,Sistema_Puntos!$Q$5:$Y$43,'Auxiliar General'!BF$5,FALSE)</f>
        <v>0</v>
      </c>
      <c r="BL437" s="26" t="str">
        <f>+IF(VLOOKUP($B437,'Lista Puestos Valorados'!$B$11:$BK$510,MATCH('Auxiliar General'!BF$4,'Lista Puestos Valorados'!$B$10:$BK$10,0),0)="","No relevante",VLOOKUP($B437,'Lista Puestos Valorados'!$B$11:$BK$510,MATCH('Auxiliar General'!BF$4,'Lista Puestos Valorados'!$B$10:$BK$10,0),0))</f>
        <v>No relevante</v>
      </c>
      <c r="BM437" s="26">
        <f>+HLOOKUP(BL437,Sistema_Puntos!$Q$5:$Y$43,'Auxiliar General'!BH$5,FALSE)</f>
        <v>0</v>
      </c>
      <c r="BN437" s="26" t="str">
        <f>+IF(VLOOKUP($B437,'Lista Puestos Valorados'!$B$11:$BK$510,MATCH('Auxiliar General'!BH$4,'Lista Puestos Valorados'!$B$10:$BK$10,0),0)="","No relevante",VLOOKUP($B437,'Lista Puestos Valorados'!$B$11:$BK$510,MATCH('Auxiliar General'!BH$4,'Lista Puestos Valorados'!$B$10:$BK$10,0),0))</f>
        <v>No relevante</v>
      </c>
      <c r="BO437" s="26">
        <f>+HLOOKUP(BN437,Sistema_Puntos!$Q$5:$Y$43,'Auxiliar General'!BJ$5,FALSE)</f>
        <v>0</v>
      </c>
      <c r="BP437" s="26" t="str">
        <f>+IF(VLOOKUP($B437,'Lista Puestos Valorados'!$B$11:$BK$510,MATCH('Auxiliar General'!BJ$4,'Lista Puestos Valorados'!$B$10:$BK$10,0),0)="","No relevante",VLOOKUP($B437,'Lista Puestos Valorados'!$B$11:$BK$510,MATCH('Auxiliar General'!BJ$4,'Lista Puestos Valorados'!$B$10:$BK$10,0),0))</f>
        <v>No relevante</v>
      </c>
      <c r="BQ437" s="26">
        <f>+HLOOKUP(BP437,Sistema_Puntos!$Q$5:$Y$43,'Auxiliar General'!BL$5,FALSE)</f>
        <v>0</v>
      </c>
      <c r="BR437" s="26" t="str">
        <f>+IF(VLOOKUP($B437,'Lista Puestos Valorados'!$B$11:$BK$510,MATCH('Auxiliar General'!BL$4,'Lista Puestos Valorados'!$B$10:$BK$10,0),0)="","No relevante",VLOOKUP($B437,'Lista Puestos Valorados'!$B$11:$BK$510,MATCH('Auxiliar General'!BL$4,'Lista Puestos Valorados'!$B$10:$BK$10,0),0))</f>
        <v>No relevante</v>
      </c>
      <c r="BS437" s="26">
        <f>+HLOOKUP(BR437,Sistema_Puntos!$Q$5:$Y$43,'Auxiliar General'!BN$5,FALSE)</f>
        <v>0</v>
      </c>
      <c r="BT437" s="26" t="str">
        <f>+IF(VLOOKUP($B437,'Lista Puestos Valorados'!$B$11:$BK$510,MATCH('Auxiliar General'!BN$4,'Lista Puestos Valorados'!$B$10:$BK$10,0),0)="","No relevante",VLOOKUP($B437,'Lista Puestos Valorados'!$B$11:$BK$510,MATCH('Auxiliar General'!BN$4,'Lista Puestos Valorados'!$B$10:$BK$10,0),0))</f>
        <v>No relevante</v>
      </c>
      <c r="BU437" s="26">
        <f>+HLOOKUP(BT437,Sistema_Puntos!$Q$5:$Y$43,'Auxiliar General'!BP$5,FALSE)</f>
        <v>0</v>
      </c>
      <c r="BV437" s="26" t="str">
        <f>+IF(VLOOKUP($B437,'Lista Puestos Valorados'!$B$11:$BK$510,MATCH('Auxiliar General'!BP$4,'Lista Puestos Valorados'!$B$10:$BK$10,0),0)="","No relevante",VLOOKUP($B437,'Lista Puestos Valorados'!$B$11:$BK$510,MATCH('Auxiliar General'!BP$4,'Lista Puestos Valorados'!$B$10:$BK$10,0),0))</f>
        <v>No relevante</v>
      </c>
      <c r="BW437" s="26">
        <f>+HLOOKUP(BV437,Sistema_Puntos!$Q$5:$Y$43,'Auxiliar General'!BR$5,FALSE)</f>
        <v>0</v>
      </c>
      <c r="BX437" s="26" t="str">
        <f>+IF(VLOOKUP($B437,'Lista Puestos Valorados'!$B$11:$BK$510,MATCH('Auxiliar General'!BR$4,'Lista Puestos Valorados'!$B$10:$BK$10,0),0)="","No relevante",VLOOKUP($B437,'Lista Puestos Valorados'!$B$11:$BK$510,MATCH('Auxiliar General'!BR$4,'Lista Puestos Valorados'!$B$10:$BK$10,0),0))</f>
        <v>No relevante</v>
      </c>
      <c r="BY437" s="26">
        <f>+HLOOKUP(BX437,Sistema_Puntos!$Q$5:$Y$43,'Auxiliar General'!BT$5,FALSE)</f>
        <v>0</v>
      </c>
      <c r="BZ437" s="26" t="str">
        <f>+IF(VLOOKUP($B437,'Lista Puestos Valorados'!$B$11:$BK$510,MATCH('Auxiliar General'!BT$4,'Lista Puestos Valorados'!$B$10:$BK$10,0),0)="","No relevante",VLOOKUP($B437,'Lista Puestos Valorados'!$B$11:$BK$510,MATCH('Auxiliar General'!BT$4,'Lista Puestos Valorados'!$B$10:$BK$10,0),0))</f>
        <v>No relevante</v>
      </c>
      <c r="CA437" s="26">
        <f>+HLOOKUP(BZ437,Sistema_Puntos!$Q$5:$Y$43,'Auxiliar General'!BV$5,FALSE)</f>
        <v>0</v>
      </c>
      <c r="CB437" s="26" t="str">
        <f>+IF(VLOOKUP($B437,'Lista Puestos Valorados'!$B$11:$BK$510,MATCH('Auxiliar General'!BV$4,'Lista Puestos Valorados'!$B$10:$BK$10,0),0)="","No relevante",VLOOKUP($B437,'Lista Puestos Valorados'!$B$11:$BK$510,MATCH('Auxiliar General'!BV$4,'Lista Puestos Valorados'!$B$10:$BK$10,0),0))</f>
        <v>No relevante</v>
      </c>
      <c r="CC437" s="26">
        <f>+HLOOKUP(CB437,Sistema_Puntos!$Q$5:$Y$43,'Auxiliar General'!BX$5,FALSE)</f>
        <v>0</v>
      </c>
      <c r="CD437" s="26" t="str">
        <f>+IF(VLOOKUP($B437,'Lista Puestos Valorados'!$B$11:$BK$510,MATCH('Auxiliar General'!BX$4,'Lista Puestos Valorados'!$B$10:$BK$10,0),0)="","No relevante",VLOOKUP($B437,'Lista Puestos Valorados'!$B$11:$BK$510,MATCH('Auxiliar General'!BX$4,'Lista Puestos Valorados'!$B$10:$BK$10,0),0))</f>
        <v>No relevante</v>
      </c>
      <c r="CE437" s="26">
        <f>+HLOOKUP(CD437,Sistema_Puntos!$Q$5:$Y$43,'Auxiliar General'!BZ$5,FALSE)</f>
        <v>0</v>
      </c>
      <c r="CF437" s="26" t="str">
        <f>+IF(VLOOKUP($B437,'Lista Puestos Valorados'!$B$11:$BK$510,MATCH('Auxiliar General'!BZ$4,'Lista Puestos Valorados'!$B$10:$BK$10,0),0)="","No relevante",VLOOKUP($B437,'Lista Puestos Valorados'!$B$11:$BK$510,MATCH('Auxiliar General'!BZ$4,'Lista Puestos Valorados'!$B$10:$BK$10,0),0))</f>
        <v>No relevante</v>
      </c>
      <c r="CG437" s="26">
        <f>+HLOOKUP(CF437,Sistema_Puntos!$Q$5:$Y$43,'Auxiliar General'!CB$5,FALSE)</f>
        <v>0</v>
      </c>
      <c r="CH437" s="29"/>
      <c r="CI437" s="29"/>
    </row>
    <row r="438" spans="2:87" ht="17.55" customHeight="1">
      <c r="B438" s="26">
        <f>+'Listado de Puestos'!B438</f>
        <v>428</v>
      </c>
      <c r="C438" s="26" t="str">
        <f>+IF('Lista Puestos Valorados'!C438="","",'Lista Puestos Valorados'!C438)</f>
        <v/>
      </c>
      <c r="D438" s="26" t="str">
        <f>+IF('Lista Puestos Valorados'!D438="","",'Lista Puestos Valorados'!D438)</f>
        <v/>
      </c>
      <c r="E438" s="26" t="str">
        <f>+IF('Lista Puestos Valorados'!E438="","",'Lista Puestos Valorados'!E438)</f>
        <v/>
      </c>
      <c r="F438" s="26" t="str">
        <f>+IF('Lista Puestos Valorados'!F438="","",'Lista Puestos Valorados'!F438)</f>
        <v/>
      </c>
      <c r="G438" s="26" t="str">
        <f>+IF('Lista Puestos Valorados'!G438="","",'Lista Puestos Valorados'!G438)</f>
        <v/>
      </c>
      <c r="H438" s="26" t="str">
        <f>+IF('Lista Puestos Valorados'!H438="","",'Lista Puestos Valorados'!H438)</f>
        <v/>
      </c>
      <c r="I438" s="26" t="str">
        <f>+IF('Lista Puestos Valorados'!I438="","",'Lista Puestos Valorados'!I438)</f>
        <v/>
      </c>
      <c r="J438" s="118" t="e">
        <f t="array" ref="J438">+IF(L438="","",_xlfn.IFS(L438&lt;='Cortes de Agrupacion'!$F$15,'Cortes de Agrupacion'!$E$15,'Resultados General'!L438&lt;='Cortes de Agrupacion'!$F$14,'Cortes de Agrupacion'!$E$14,'Resultados General'!L438&lt;='Cortes de Agrupacion'!$F$13,'Cortes de Agrupacion'!$E$13,L438&lt;='Cortes de Agrupacion'!$F$12,'Cortes de Agrupacion'!$E$12,'Resultados General'!L438&lt;='Cortes de Agrupacion'!$F$11,'Cortes de Agrupacion'!$E$11,'Resultados General'!L438&lt;='Cortes de Agrupacion'!$F$10,'Cortes de Agrupacion'!$E$10,'Resultados General'!L438&lt;='Cortes de Agrupacion'!$F$9,'Cortes de Agrupacion'!$E$9,'Resultados General'!L438&lt;='Cortes de Agrupacion'!$F$8,'Cortes de Agrupacion'!$E$8,'Resultados General'!L438&lt;='Cortes de Agrupacion'!$F$7,'Cortes de Agrupacion'!$E$7,'Resultados General'!L438&lt;='Cortes de Agrupacion'!$F$6,'Cortes de Agrupacion'!$E$6))</f>
        <v>#VALUE!</v>
      </c>
      <c r="K438" s="118" t="str">
        <f t="shared" si="12"/>
        <v/>
      </c>
      <c r="L438" s="124" t="e">
        <f>#VALUE!</f>
        <v>#VALUE!</v>
      </c>
      <c r="M438" s="26" t="e">
        <f ca="1">+_xlfn.IFNA(VLOOKUP(C438,'Distribución de puestos'!$B$8:$I$507,8,0),"")</f>
        <v>#NAME?</v>
      </c>
      <c r="N438" s="26" t="str">
        <f>+IF(VLOOKUP($B438,'Lista Puestos Valorados'!$B$11:$BK$510,MATCH('Auxiliar General'!H$4,'Lista Puestos Valorados'!$B$10:$BK$10,0),0)="","No relevante",VLOOKUP($B438,'Lista Puestos Valorados'!$B$11:$BK$510,MATCH('Auxiliar General'!H$4,'Lista Puestos Valorados'!$B$10:$BK$10,0),0))</f>
        <v>No relevante</v>
      </c>
      <c r="O438" s="26">
        <f>+HLOOKUP(N438,Sistema_Puntos!$Q$5:$Y$43,'Auxiliar General'!J$5,FALSE)</f>
        <v>0</v>
      </c>
      <c r="P438" s="26" t="str">
        <f>+IF(VLOOKUP($B438,'Lista Puestos Valorados'!$B$11:$BK$510,MATCH('Auxiliar General'!J$4,'Lista Puestos Valorados'!$B$10:$BK$10,0),0)="","No relevante",VLOOKUP($B438,'Lista Puestos Valorados'!$B$11:$BK$510,MATCH('Auxiliar General'!J$4,'Lista Puestos Valorados'!$B$10:$BK$10,0),0))</f>
        <v>No relevante</v>
      </c>
      <c r="Q438" s="26">
        <f>+HLOOKUP(P438,Sistema_Puntos!$Q$5:$Y$43,'Auxiliar General'!L$5,FALSE)</f>
        <v>0</v>
      </c>
      <c r="R438" s="26" t="str">
        <f>+IF(VLOOKUP($B438,'Lista Puestos Valorados'!$B$11:$BK$510,MATCH('Auxiliar General'!L$4,'Lista Puestos Valorados'!$B$10:$BK$10,0),0)="","No relevante",VLOOKUP($B438,'Lista Puestos Valorados'!$B$11:$BK$510,MATCH('Auxiliar General'!L$4,'Lista Puestos Valorados'!$B$10:$BK$10,0),0))</f>
        <v>No relevante</v>
      </c>
      <c r="S438" s="26">
        <f>+HLOOKUP(R438,Sistema_Puntos!$Q$5:$Y$43,'Auxiliar General'!N$5,FALSE)</f>
        <v>0</v>
      </c>
      <c r="T438" s="26" t="str">
        <f>+IF(VLOOKUP($B438,'Lista Puestos Valorados'!$B$11:$BK$510,MATCH('Auxiliar General'!N$4,'Lista Puestos Valorados'!$B$10:$BK$10,0),0)="","No relevante",VLOOKUP($B438,'Lista Puestos Valorados'!$B$11:$BK$510,MATCH('Auxiliar General'!N$4,'Lista Puestos Valorados'!$B$10:$BK$10,0),0))</f>
        <v>No relevante</v>
      </c>
      <c r="U438" s="26">
        <f>+HLOOKUP(T438,Sistema_Puntos!$Q$5:$Y$43,'Auxiliar General'!P$5,FALSE)</f>
        <v>0</v>
      </c>
      <c r="V438" s="26" t="str">
        <f>+IF(VLOOKUP($B438,'Lista Puestos Valorados'!$B$11:$BK$510,MATCH('Auxiliar General'!P$4,'Lista Puestos Valorados'!$B$10:$BK$10,0),0)="","No relevante",VLOOKUP($B438,'Lista Puestos Valorados'!$B$11:$BK$510,MATCH('Auxiliar General'!P$4,'Lista Puestos Valorados'!$B$10:$BK$10,0),0))</f>
        <v>No relevante</v>
      </c>
      <c r="W438" s="26">
        <f>+HLOOKUP(V438,Sistema_Puntos!$Q$5:$Y$43,'Auxiliar General'!R$5,FALSE)</f>
        <v>0</v>
      </c>
      <c r="X438" s="26" t="str">
        <f>+IF(VLOOKUP($B438,'Lista Puestos Valorados'!$B$11:$BK$510,MATCH('Auxiliar General'!R$4,'Lista Puestos Valorados'!$B$10:$BK$10,0),0)="","No relevante",VLOOKUP($B438,'Lista Puestos Valorados'!$B$11:$BK$510,MATCH('Auxiliar General'!R$4,'Lista Puestos Valorados'!$B$10:$BK$10,0),0))</f>
        <v>No relevante</v>
      </c>
      <c r="Y438" s="26">
        <f>+HLOOKUP(X438,Sistema_Puntos!$Q$5:$Y$43,'Auxiliar General'!T$5,FALSE)</f>
        <v>0</v>
      </c>
      <c r="Z438" s="26" t="str">
        <f>+IF(VLOOKUP($B438,'Lista Puestos Valorados'!$B$11:$BK$510,MATCH('Auxiliar General'!T$4,'Lista Puestos Valorados'!$B$10:$BK$10,0),0)="","No relevante",VLOOKUP($B438,'Lista Puestos Valorados'!$B$11:$BK$510,MATCH('Auxiliar General'!T$4,'Lista Puestos Valorados'!$B$10:$BK$10,0),0))</f>
        <v>No relevante</v>
      </c>
      <c r="AA438" s="26">
        <f>+HLOOKUP(Z438,Sistema_Puntos!$Q$5:$Y$43,'Auxiliar General'!V$5,FALSE)</f>
        <v>0</v>
      </c>
      <c r="AB438" s="26" t="str">
        <f>+IF(VLOOKUP($B438,'Lista Puestos Valorados'!$B$11:$BK$510,MATCH('Auxiliar General'!V$4,'Lista Puestos Valorados'!$B$10:$BK$10,0),0)="","No relevante",VLOOKUP($B438,'Lista Puestos Valorados'!$B$11:$BK$510,MATCH('Auxiliar General'!V$4,'Lista Puestos Valorados'!$B$10:$BK$10,0),0))</f>
        <v>No relevante</v>
      </c>
      <c r="AC438" s="26">
        <f>+HLOOKUP(AB438,Sistema_Puntos!$Q$5:$Y$43,'Auxiliar General'!X$5,FALSE)</f>
        <v>0</v>
      </c>
      <c r="AD438" s="26" t="str">
        <f>+IF(VLOOKUP($B438,'Lista Puestos Valorados'!$B$11:$BK$510,MATCH('Auxiliar General'!X$4,'Lista Puestos Valorados'!$B$10:$BK$10,0),0)="","No relevante",VLOOKUP($B438,'Lista Puestos Valorados'!$B$11:$BK$510,MATCH('Auxiliar General'!X$4,'Lista Puestos Valorados'!$B$10:$BK$10,0),0))</f>
        <v>No relevante</v>
      </c>
      <c r="AE438" s="26">
        <f>+HLOOKUP(AD438,Sistema_Puntos!$Q$5:$Y$43,'Auxiliar General'!Z$5,FALSE)</f>
        <v>0</v>
      </c>
      <c r="AF438" s="26" t="str">
        <f>+IF(VLOOKUP($B438,'Lista Puestos Valorados'!$B$11:$BK$510,MATCH('Auxiliar General'!Z$4,'Lista Puestos Valorados'!$B$10:$BK$10,0),0)="","No relevante",VLOOKUP($B438,'Lista Puestos Valorados'!$B$11:$BK$510,MATCH('Auxiliar General'!Z$4,'Lista Puestos Valorados'!$B$10:$BK$10,0),0))</f>
        <v>No relevante</v>
      </c>
      <c r="AG438" s="26">
        <f>+HLOOKUP(AF438,Sistema_Puntos!$Q$5:$Y$43,'Auxiliar General'!AB$5,FALSE)</f>
        <v>0</v>
      </c>
      <c r="AH438" s="26" t="str">
        <f>+IF(VLOOKUP($B438,'Lista Puestos Valorados'!$B$11:$BK$510,MATCH('Auxiliar General'!AB$4,'Lista Puestos Valorados'!$B$10:$BK$10,0),0)="","No relevante",VLOOKUP($B438,'Lista Puestos Valorados'!$B$11:$BK$510,MATCH('Auxiliar General'!AB$4,'Lista Puestos Valorados'!$B$10:$BK$10,0),0))</f>
        <v>No relevante</v>
      </c>
      <c r="AI438" s="26">
        <f>+HLOOKUP(AH438,Sistema_Puntos!$Q$5:$Y$43,'Auxiliar General'!AD$5,FALSE)</f>
        <v>0</v>
      </c>
      <c r="AJ438" s="26" t="str">
        <f>+IF(VLOOKUP($B438,'Lista Puestos Valorados'!$B$11:$BK$510,MATCH('Auxiliar General'!AD$4,'Lista Puestos Valorados'!$B$10:$BK$10,0),0)="","No relevante",VLOOKUP($B438,'Lista Puestos Valorados'!$B$11:$BK$510,MATCH('Auxiliar General'!AD$4,'Lista Puestos Valorados'!$B$10:$BK$10,0),0))</f>
        <v>No relevante</v>
      </c>
      <c r="AK438" s="26">
        <f>+HLOOKUP(AJ438,Sistema_Puntos!$Q$5:$Y$43,'Auxiliar General'!AF$5,FALSE)</f>
        <v>0</v>
      </c>
      <c r="AL438" s="26" t="str">
        <f>+IF(VLOOKUP($B438,'Lista Puestos Valorados'!$B$11:$BK$510,MATCH('Auxiliar General'!AF$4,'Lista Puestos Valorados'!$B$10:$BK$10,0),0)="","No relevante",VLOOKUP($B438,'Lista Puestos Valorados'!$B$11:$BK$510,MATCH('Auxiliar General'!AF$4,'Lista Puestos Valorados'!$B$10:$BK$10,0),0))</f>
        <v>No relevante</v>
      </c>
      <c r="AM438" s="26">
        <f>+HLOOKUP(AL438,Sistema_Puntos!$Q$5:$Y$43,'Auxiliar General'!AH$5,FALSE)</f>
        <v>0</v>
      </c>
      <c r="AN438" s="26" t="str">
        <f>+IF(VLOOKUP($B438,'Lista Puestos Valorados'!$B$11:$BK$510,MATCH('Auxiliar General'!AH$4,'Lista Puestos Valorados'!$B$10:$BK$10,0),0)="","No relevante",VLOOKUP($B438,'Lista Puestos Valorados'!$B$11:$BK$510,MATCH('Auxiliar General'!AH$4,'Lista Puestos Valorados'!$B$10:$BK$10,0),0))</f>
        <v>No relevante</v>
      </c>
      <c r="AO438" s="26">
        <f>+HLOOKUP(AN438,Sistema_Puntos!$Q$5:$Y$43,'Auxiliar General'!AJ$5,FALSE)</f>
        <v>0</v>
      </c>
      <c r="AP438" s="26" t="str">
        <f>+IF(VLOOKUP($B438,'Lista Puestos Valorados'!$B$11:$BK$510,MATCH('Auxiliar General'!AJ$4,'Lista Puestos Valorados'!$B$10:$BK$10,0),0)="","No relevante",VLOOKUP($B438,'Lista Puestos Valorados'!$B$11:$BK$510,MATCH('Auxiliar General'!AJ$4,'Lista Puestos Valorados'!$B$10:$BK$10,0),0))</f>
        <v>No relevante</v>
      </c>
      <c r="AQ438" s="26">
        <f>+HLOOKUP(AP438,Sistema_Puntos!$Q$5:$Y$43,'Auxiliar General'!AL$5,FALSE)</f>
        <v>0</v>
      </c>
      <c r="AR438" s="26" t="str">
        <f>+IF(VLOOKUP($B438,'Lista Puestos Valorados'!$B$11:$BK$510,MATCH('Auxiliar General'!AL$4,'Lista Puestos Valorados'!$B$10:$BK$10,0),0)="","No relevante",VLOOKUP($B438,'Lista Puestos Valorados'!$B$11:$BK$510,MATCH('Auxiliar General'!AL$4,'Lista Puestos Valorados'!$B$10:$BK$10,0),0))</f>
        <v>No relevante</v>
      </c>
      <c r="AS438" s="26">
        <f>+HLOOKUP(AR438,Sistema_Puntos!$Q$5:$Y$43,'Auxiliar General'!AN$5,FALSE)</f>
        <v>0</v>
      </c>
      <c r="AT438" s="26" t="str">
        <f>+IF(VLOOKUP($B438,'Lista Puestos Valorados'!$B$11:$BK$510,MATCH('Auxiliar General'!AN$4,'Lista Puestos Valorados'!$B$10:$BK$10,0),0)="","No relevante",VLOOKUP($B438,'Lista Puestos Valorados'!$B$11:$BK$510,MATCH('Auxiliar General'!AN$4,'Lista Puestos Valorados'!$B$10:$BK$10,0),0))</f>
        <v>No relevante</v>
      </c>
      <c r="AU438" s="26">
        <f>+HLOOKUP(AT438,Sistema_Puntos!$Q$5:$Y$43,'Auxiliar General'!AP$5,FALSE)</f>
        <v>0</v>
      </c>
      <c r="AV438" s="26" t="str">
        <f>+IF(VLOOKUP($B438,'Lista Puestos Valorados'!$B$11:$BK$510,MATCH('Auxiliar General'!AP$4,'Lista Puestos Valorados'!$B$10:$BK$10,0),0)="","No relevante",VLOOKUP($B438,'Lista Puestos Valorados'!$B$11:$BK$510,MATCH('Auxiliar General'!AP$4,'Lista Puestos Valorados'!$B$10:$BK$10,0),0))</f>
        <v>No relevante</v>
      </c>
      <c r="AW438" s="26">
        <f>+HLOOKUP(AV438,Sistema_Puntos!$Q$5:$Y$43,'Auxiliar General'!AR$5,FALSE)</f>
        <v>0</v>
      </c>
      <c r="AX438" s="26" t="str">
        <f>+IF(VLOOKUP($B438,'Lista Puestos Valorados'!$B$11:$BK$510,MATCH('Auxiliar General'!AR$4,'Lista Puestos Valorados'!$B$10:$BK$10,0),0)="","No relevante",VLOOKUP($B438,'Lista Puestos Valorados'!$B$11:$BK$510,MATCH('Auxiliar General'!AR$4,'Lista Puestos Valorados'!$B$10:$BK$10,0),0))</f>
        <v>No relevante</v>
      </c>
      <c r="AY438" s="26">
        <f>+HLOOKUP(AX438,Sistema_Puntos!$Q$5:$Y$43,'Auxiliar General'!AT$5,FALSE)</f>
        <v>0</v>
      </c>
      <c r="AZ438" s="26" t="str">
        <f>+IF(VLOOKUP($B438,'Lista Puestos Valorados'!$B$11:$BK$510,MATCH('Auxiliar General'!AT$4,'Lista Puestos Valorados'!$B$10:$BK$10,0),0)="","No relevante",VLOOKUP($B438,'Lista Puestos Valorados'!$B$11:$BK$510,MATCH('Auxiliar General'!AT$4,'Lista Puestos Valorados'!$B$10:$BK$10,0),0))</f>
        <v>No relevante</v>
      </c>
      <c r="BA438" s="26">
        <f>+HLOOKUP(AZ438,Sistema_Puntos!$Q$5:$Y$43,'Auxiliar General'!AV$5,FALSE)</f>
        <v>0</v>
      </c>
      <c r="BB438" s="26" t="str">
        <f>+IF(VLOOKUP($B438,'Lista Puestos Valorados'!$B$11:$BK$510,MATCH('Auxiliar General'!AV$4,'Lista Puestos Valorados'!$B$10:$BK$10,0),0)="","No relevante",VLOOKUP($B438,'Lista Puestos Valorados'!$B$11:$BK$510,MATCH('Auxiliar General'!AV$4,'Lista Puestos Valorados'!$B$10:$BK$10,0),0))</f>
        <v>No relevante</v>
      </c>
      <c r="BC438" s="26">
        <f>+HLOOKUP(BB438,Sistema_Puntos!$Q$5:$Y$43,'Auxiliar General'!AX$5,FALSE)</f>
        <v>0</v>
      </c>
      <c r="BD438" s="26" t="str">
        <f>+IF(VLOOKUP($B438,'Lista Puestos Valorados'!$B$11:$BK$510,MATCH('Auxiliar General'!AX$4,'Lista Puestos Valorados'!$B$10:$BK$10,0),0)="","No relevante",VLOOKUP($B438,'Lista Puestos Valorados'!$B$11:$BK$510,MATCH('Auxiliar General'!AX$4,'Lista Puestos Valorados'!$B$10:$BK$10,0),0))</f>
        <v>No relevante</v>
      </c>
      <c r="BE438" s="26">
        <f>+HLOOKUP(BD438,Sistema_Puntos!$Q$5:$Y$43,'Auxiliar General'!AZ$5,FALSE)</f>
        <v>0</v>
      </c>
      <c r="BF438" s="26" t="str">
        <f>+IF(VLOOKUP($B438,'Lista Puestos Valorados'!$B$11:$BK$510,MATCH('Auxiliar General'!AZ$4,'Lista Puestos Valorados'!$B$10:$BK$10,0),0)="","No relevante",VLOOKUP($B438,'Lista Puestos Valorados'!$B$11:$BK$510,MATCH('Auxiliar General'!AZ$4,'Lista Puestos Valorados'!$B$10:$BK$10,0),0))</f>
        <v>No relevante</v>
      </c>
      <c r="BG438" s="26">
        <f>+HLOOKUP(BF438,Sistema_Puntos!$Q$5:$Y$43,'Auxiliar General'!BB$5,FALSE)</f>
        <v>0</v>
      </c>
      <c r="BH438" s="26" t="str">
        <f>+IF(VLOOKUP($B438,'Lista Puestos Valorados'!$B$11:$BK$510,MATCH('Auxiliar General'!BB$4,'Lista Puestos Valorados'!$B$10:$BK$10,0),0)="","No relevante",VLOOKUP($B438,'Lista Puestos Valorados'!$B$11:$BK$510,MATCH('Auxiliar General'!BB$4,'Lista Puestos Valorados'!$B$10:$BK$10,0),0))</f>
        <v>No relevante</v>
      </c>
      <c r="BI438" s="26">
        <f>+HLOOKUP(BH438,Sistema_Puntos!$Q$5:$Y$43,'Auxiliar General'!BD$5,FALSE)</f>
        <v>0</v>
      </c>
      <c r="BJ438" s="26" t="str">
        <f>+IF(VLOOKUP($B438,'Lista Puestos Valorados'!$B$11:$BK$510,MATCH('Auxiliar General'!BD$4,'Lista Puestos Valorados'!$B$10:$BK$10,0),0)="","No relevante",VLOOKUP($B438,'Lista Puestos Valorados'!$B$11:$BK$510,MATCH('Auxiliar General'!BD$4,'Lista Puestos Valorados'!$B$10:$BK$10,0),0))</f>
        <v>No relevante</v>
      </c>
      <c r="BK438" s="26">
        <f>+HLOOKUP(BJ438,Sistema_Puntos!$Q$5:$Y$43,'Auxiliar General'!BF$5,FALSE)</f>
        <v>0</v>
      </c>
      <c r="BL438" s="26" t="str">
        <f>+IF(VLOOKUP($B438,'Lista Puestos Valorados'!$B$11:$BK$510,MATCH('Auxiliar General'!BF$4,'Lista Puestos Valorados'!$B$10:$BK$10,0),0)="","No relevante",VLOOKUP($B438,'Lista Puestos Valorados'!$B$11:$BK$510,MATCH('Auxiliar General'!BF$4,'Lista Puestos Valorados'!$B$10:$BK$10,0),0))</f>
        <v>No relevante</v>
      </c>
      <c r="BM438" s="26">
        <f>+HLOOKUP(BL438,Sistema_Puntos!$Q$5:$Y$43,'Auxiliar General'!BH$5,FALSE)</f>
        <v>0</v>
      </c>
      <c r="BN438" s="26" t="str">
        <f>+IF(VLOOKUP($B438,'Lista Puestos Valorados'!$B$11:$BK$510,MATCH('Auxiliar General'!BH$4,'Lista Puestos Valorados'!$B$10:$BK$10,0),0)="","No relevante",VLOOKUP($B438,'Lista Puestos Valorados'!$B$11:$BK$510,MATCH('Auxiliar General'!BH$4,'Lista Puestos Valorados'!$B$10:$BK$10,0),0))</f>
        <v>No relevante</v>
      </c>
      <c r="BO438" s="26">
        <f>+HLOOKUP(BN438,Sistema_Puntos!$Q$5:$Y$43,'Auxiliar General'!BJ$5,FALSE)</f>
        <v>0</v>
      </c>
      <c r="BP438" s="26" t="str">
        <f>+IF(VLOOKUP($B438,'Lista Puestos Valorados'!$B$11:$BK$510,MATCH('Auxiliar General'!BJ$4,'Lista Puestos Valorados'!$B$10:$BK$10,0),0)="","No relevante",VLOOKUP($B438,'Lista Puestos Valorados'!$B$11:$BK$510,MATCH('Auxiliar General'!BJ$4,'Lista Puestos Valorados'!$B$10:$BK$10,0),0))</f>
        <v>No relevante</v>
      </c>
      <c r="BQ438" s="26">
        <f>+HLOOKUP(BP438,Sistema_Puntos!$Q$5:$Y$43,'Auxiliar General'!BL$5,FALSE)</f>
        <v>0</v>
      </c>
      <c r="BR438" s="26" t="str">
        <f>+IF(VLOOKUP($B438,'Lista Puestos Valorados'!$B$11:$BK$510,MATCH('Auxiliar General'!BL$4,'Lista Puestos Valorados'!$B$10:$BK$10,0),0)="","No relevante",VLOOKUP($B438,'Lista Puestos Valorados'!$B$11:$BK$510,MATCH('Auxiliar General'!BL$4,'Lista Puestos Valorados'!$B$10:$BK$10,0),0))</f>
        <v>No relevante</v>
      </c>
      <c r="BS438" s="26">
        <f>+HLOOKUP(BR438,Sistema_Puntos!$Q$5:$Y$43,'Auxiliar General'!BN$5,FALSE)</f>
        <v>0</v>
      </c>
      <c r="BT438" s="26" t="str">
        <f>+IF(VLOOKUP($B438,'Lista Puestos Valorados'!$B$11:$BK$510,MATCH('Auxiliar General'!BN$4,'Lista Puestos Valorados'!$B$10:$BK$10,0),0)="","No relevante",VLOOKUP($B438,'Lista Puestos Valorados'!$B$11:$BK$510,MATCH('Auxiliar General'!BN$4,'Lista Puestos Valorados'!$B$10:$BK$10,0),0))</f>
        <v>No relevante</v>
      </c>
      <c r="BU438" s="26">
        <f>+HLOOKUP(BT438,Sistema_Puntos!$Q$5:$Y$43,'Auxiliar General'!BP$5,FALSE)</f>
        <v>0</v>
      </c>
      <c r="BV438" s="26" t="str">
        <f>+IF(VLOOKUP($B438,'Lista Puestos Valorados'!$B$11:$BK$510,MATCH('Auxiliar General'!BP$4,'Lista Puestos Valorados'!$B$10:$BK$10,0),0)="","No relevante",VLOOKUP($B438,'Lista Puestos Valorados'!$B$11:$BK$510,MATCH('Auxiliar General'!BP$4,'Lista Puestos Valorados'!$B$10:$BK$10,0),0))</f>
        <v>No relevante</v>
      </c>
      <c r="BW438" s="26">
        <f>+HLOOKUP(BV438,Sistema_Puntos!$Q$5:$Y$43,'Auxiliar General'!BR$5,FALSE)</f>
        <v>0</v>
      </c>
      <c r="BX438" s="26" t="str">
        <f>+IF(VLOOKUP($B438,'Lista Puestos Valorados'!$B$11:$BK$510,MATCH('Auxiliar General'!BR$4,'Lista Puestos Valorados'!$B$10:$BK$10,0),0)="","No relevante",VLOOKUP($B438,'Lista Puestos Valorados'!$B$11:$BK$510,MATCH('Auxiliar General'!BR$4,'Lista Puestos Valorados'!$B$10:$BK$10,0),0))</f>
        <v>No relevante</v>
      </c>
      <c r="BY438" s="26">
        <f>+HLOOKUP(BX438,Sistema_Puntos!$Q$5:$Y$43,'Auxiliar General'!BT$5,FALSE)</f>
        <v>0</v>
      </c>
      <c r="BZ438" s="26" t="str">
        <f>+IF(VLOOKUP($B438,'Lista Puestos Valorados'!$B$11:$BK$510,MATCH('Auxiliar General'!BT$4,'Lista Puestos Valorados'!$B$10:$BK$10,0),0)="","No relevante",VLOOKUP($B438,'Lista Puestos Valorados'!$B$11:$BK$510,MATCH('Auxiliar General'!BT$4,'Lista Puestos Valorados'!$B$10:$BK$10,0),0))</f>
        <v>No relevante</v>
      </c>
      <c r="CA438" s="26">
        <f>+HLOOKUP(BZ438,Sistema_Puntos!$Q$5:$Y$43,'Auxiliar General'!BV$5,FALSE)</f>
        <v>0</v>
      </c>
      <c r="CB438" s="26" t="str">
        <f>+IF(VLOOKUP($B438,'Lista Puestos Valorados'!$B$11:$BK$510,MATCH('Auxiliar General'!BV$4,'Lista Puestos Valorados'!$B$10:$BK$10,0),0)="","No relevante",VLOOKUP($B438,'Lista Puestos Valorados'!$B$11:$BK$510,MATCH('Auxiliar General'!BV$4,'Lista Puestos Valorados'!$B$10:$BK$10,0),0))</f>
        <v>No relevante</v>
      </c>
      <c r="CC438" s="26">
        <f>+HLOOKUP(CB438,Sistema_Puntos!$Q$5:$Y$43,'Auxiliar General'!BX$5,FALSE)</f>
        <v>0</v>
      </c>
      <c r="CD438" s="26" t="str">
        <f>+IF(VLOOKUP($B438,'Lista Puestos Valorados'!$B$11:$BK$510,MATCH('Auxiliar General'!BX$4,'Lista Puestos Valorados'!$B$10:$BK$10,0),0)="","No relevante",VLOOKUP($B438,'Lista Puestos Valorados'!$B$11:$BK$510,MATCH('Auxiliar General'!BX$4,'Lista Puestos Valorados'!$B$10:$BK$10,0),0))</f>
        <v>No relevante</v>
      </c>
      <c r="CE438" s="26">
        <f>+HLOOKUP(CD438,Sistema_Puntos!$Q$5:$Y$43,'Auxiliar General'!BZ$5,FALSE)</f>
        <v>0</v>
      </c>
      <c r="CF438" s="26" t="str">
        <f>+IF(VLOOKUP($B438,'Lista Puestos Valorados'!$B$11:$BK$510,MATCH('Auxiliar General'!BZ$4,'Lista Puestos Valorados'!$B$10:$BK$10,0),0)="","No relevante",VLOOKUP($B438,'Lista Puestos Valorados'!$B$11:$BK$510,MATCH('Auxiliar General'!BZ$4,'Lista Puestos Valorados'!$B$10:$BK$10,0),0))</f>
        <v>No relevante</v>
      </c>
      <c r="CG438" s="26">
        <f>+HLOOKUP(CF438,Sistema_Puntos!$Q$5:$Y$43,'Auxiliar General'!CB$5,FALSE)</f>
        <v>0</v>
      </c>
      <c r="CH438" s="29"/>
      <c r="CI438" s="29"/>
    </row>
    <row r="439" spans="2:87" ht="17.55" customHeight="1">
      <c r="B439" s="26">
        <f>+'Listado de Puestos'!B439</f>
        <v>429</v>
      </c>
      <c r="C439" s="26" t="str">
        <f>+IF('Lista Puestos Valorados'!C439="","",'Lista Puestos Valorados'!C439)</f>
        <v/>
      </c>
      <c r="D439" s="26" t="str">
        <f>+IF('Lista Puestos Valorados'!D439="","",'Lista Puestos Valorados'!D439)</f>
        <v/>
      </c>
      <c r="E439" s="26" t="str">
        <f>+IF('Lista Puestos Valorados'!E439="","",'Lista Puestos Valorados'!E439)</f>
        <v/>
      </c>
      <c r="F439" s="26" t="str">
        <f>+IF('Lista Puestos Valorados'!F439="","",'Lista Puestos Valorados'!F439)</f>
        <v/>
      </c>
      <c r="G439" s="26" t="str">
        <f>+IF('Lista Puestos Valorados'!G439="","",'Lista Puestos Valorados'!G439)</f>
        <v/>
      </c>
      <c r="H439" s="26" t="str">
        <f>+IF('Lista Puestos Valorados'!H439="","",'Lista Puestos Valorados'!H439)</f>
        <v/>
      </c>
      <c r="I439" s="26" t="str">
        <f>+IF('Lista Puestos Valorados'!I439="","",'Lista Puestos Valorados'!I439)</f>
        <v/>
      </c>
      <c r="J439" s="118" t="e">
        <f t="array" ref="J439">+IF(L439="","",_xlfn.IFS(L439&lt;='Cortes de Agrupacion'!$F$15,'Cortes de Agrupacion'!$E$15,'Resultados General'!L439&lt;='Cortes de Agrupacion'!$F$14,'Cortes de Agrupacion'!$E$14,'Resultados General'!L439&lt;='Cortes de Agrupacion'!$F$13,'Cortes de Agrupacion'!$E$13,L439&lt;='Cortes de Agrupacion'!$F$12,'Cortes de Agrupacion'!$E$12,'Resultados General'!L439&lt;='Cortes de Agrupacion'!$F$11,'Cortes de Agrupacion'!$E$11,'Resultados General'!L439&lt;='Cortes de Agrupacion'!$F$10,'Cortes de Agrupacion'!$E$10,'Resultados General'!L439&lt;='Cortes de Agrupacion'!$F$9,'Cortes de Agrupacion'!$E$9,'Resultados General'!L439&lt;='Cortes de Agrupacion'!$F$8,'Cortes de Agrupacion'!$E$8,'Resultados General'!L439&lt;='Cortes de Agrupacion'!$F$7,'Cortes de Agrupacion'!$E$7,'Resultados General'!L439&lt;='Cortes de Agrupacion'!$F$6,'Cortes de Agrupacion'!$E$6))</f>
        <v>#VALUE!</v>
      </c>
      <c r="K439" s="118" t="str">
        <f t="shared" si="12"/>
        <v/>
      </c>
      <c r="L439" s="124" t="e">
        <f>#VALUE!</f>
        <v>#VALUE!</v>
      </c>
      <c r="M439" s="26" t="e">
        <f ca="1">+_xlfn.IFNA(VLOOKUP(C439,'Distribución de puestos'!$B$8:$I$507,8,0),"")</f>
        <v>#NAME?</v>
      </c>
      <c r="N439" s="26" t="str">
        <f>+IF(VLOOKUP($B439,'Lista Puestos Valorados'!$B$11:$BK$510,MATCH('Auxiliar General'!H$4,'Lista Puestos Valorados'!$B$10:$BK$10,0),0)="","No relevante",VLOOKUP($B439,'Lista Puestos Valorados'!$B$11:$BK$510,MATCH('Auxiliar General'!H$4,'Lista Puestos Valorados'!$B$10:$BK$10,0),0))</f>
        <v>No relevante</v>
      </c>
      <c r="O439" s="26">
        <f>+HLOOKUP(N439,Sistema_Puntos!$Q$5:$Y$43,'Auxiliar General'!J$5,FALSE)</f>
        <v>0</v>
      </c>
      <c r="P439" s="26" t="str">
        <f>+IF(VLOOKUP($B439,'Lista Puestos Valorados'!$B$11:$BK$510,MATCH('Auxiliar General'!J$4,'Lista Puestos Valorados'!$B$10:$BK$10,0),0)="","No relevante",VLOOKUP($B439,'Lista Puestos Valorados'!$B$11:$BK$510,MATCH('Auxiliar General'!J$4,'Lista Puestos Valorados'!$B$10:$BK$10,0),0))</f>
        <v>No relevante</v>
      </c>
      <c r="Q439" s="26">
        <f>+HLOOKUP(P439,Sistema_Puntos!$Q$5:$Y$43,'Auxiliar General'!L$5,FALSE)</f>
        <v>0</v>
      </c>
      <c r="R439" s="26" t="str">
        <f>+IF(VLOOKUP($B439,'Lista Puestos Valorados'!$B$11:$BK$510,MATCH('Auxiliar General'!L$4,'Lista Puestos Valorados'!$B$10:$BK$10,0),0)="","No relevante",VLOOKUP($B439,'Lista Puestos Valorados'!$B$11:$BK$510,MATCH('Auxiliar General'!L$4,'Lista Puestos Valorados'!$B$10:$BK$10,0),0))</f>
        <v>No relevante</v>
      </c>
      <c r="S439" s="26">
        <f>+HLOOKUP(R439,Sistema_Puntos!$Q$5:$Y$43,'Auxiliar General'!N$5,FALSE)</f>
        <v>0</v>
      </c>
      <c r="T439" s="26" t="str">
        <f>+IF(VLOOKUP($B439,'Lista Puestos Valorados'!$B$11:$BK$510,MATCH('Auxiliar General'!N$4,'Lista Puestos Valorados'!$B$10:$BK$10,0),0)="","No relevante",VLOOKUP($B439,'Lista Puestos Valorados'!$B$11:$BK$510,MATCH('Auxiliar General'!N$4,'Lista Puestos Valorados'!$B$10:$BK$10,0),0))</f>
        <v>No relevante</v>
      </c>
      <c r="U439" s="26">
        <f>+HLOOKUP(T439,Sistema_Puntos!$Q$5:$Y$43,'Auxiliar General'!P$5,FALSE)</f>
        <v>0</v>
      </c>
      <c r="V439" s="26" t="str">
        <f>+IF(VLOOKUP($B439,'Lista Puestos Valorados'!$B$11:$BK$510,MATCH('Auxiliar General'!P$4,'Lista Puestos Valorados'!$B$10:$BK$10,0),0)="","No relevante",VLOOKUP($B439,'Lista Puestos Valorados'!$B$11:$BK$510,MATCH('Auxiliar General'!P$4,'Lista Puestos Valorados'!$B$10:$BK$10,0),0))</f>
        <v>No relevante</v>
      </c>
      <c r="W439" s="26">
        <f>+HLOOKUP(V439,Sistema_Puntos!$Q$5:$Y$43,'Auxiliar General'!R$5,FALSE)</f>
        <v>0</v>
      </c>
      <c r="X439" s="26" t="str">
        <f>+IF(VLOOKUP($B439,'Lista Puestos Valorados'!$B$11:$BK$510,MATCH('Auxiliar General'!R$4,'Lista Puestos Valorados'!$B$10:$BK$10,0),0)="","No relevante",VLOOKUP($B439,'Lista Puestos Valorados'!$B$11:$BK$510,MATCH('Auxiliar General'!R$4,'Lista Puestos Valorados'!$B$10:$BK$10,0),0))</f>
        <v>No relevante</v>
      </c>
      <c r="Y439" s="26">
        <f>+HLOOKUP(X439,Sistema_Puntos!$Q$5:$Y$43,'Auxiliar General'!T$5,FALSE)</f>
        <v>0</v>
      </c>
      <c r="Z439" s="26" t="str">
        <f>+IF(VLOOKUP($B439,'Lista Puestos Valorados'!$B$11:$BK$510,MATCH('Auxiliar General'!T$4,'Lista Puestos Valorados'!$B$10:$BK$10,0),0)="","No relevante",VLOOKUP($B439,'Lista Puestos Valorados'!$B$11:$BK$510,MATCH('Auxiliar General'!T$4,'Lista Puestos Valorados'!$B$10:$BK$10,0),0))</f>
        <v>No relevante</v>
      </c>
      <c r="AA439" s="26">
        <f>+HLOOKUP(Z439,Sistema_Puntos!$Q$5:$Y$43,'Auxiliar General'!V$5,FALSE)</f>
        <v>0</v>
      </c>
      <c r="AB439" s="26" t="str">
        <f>+IF(VLOOKUP($B439,'Lista Puestos Valorados'!$B$11:$BK$510,MATCH('Auxiliar General'!V$4,'Lista Puestos Valorados'!$B$10:$BK$10,0),0)="","No relevante",VLOOKUP($B439,'Lista Puestos Valorados'!$B$11:$BK$510,MATCH('Auxiliar General'!V$4,'Lista Puestos Valorados'!$B$10:$BK$10,0),0))</f>
        <v>No relevante</v>
      </c>
      <c r="AC439" s="26">
        <f>+HLOOKUP(AB439,Sistema_Puntos!$Q$5:$Y$43,'Auxiliar General'!X$5,FALSE)</f>
        <v>0</v>
      </c>
      <c r="AD439" s="26" t="str">
        <f>+IF(VLOOKUP($B439,'Lista Puestos Valorados'!$B$11:$BK$510,MATCH('Auxiliar General'!X$4,'Lista Puestos Valorados'!$B$10:$BK$10,0),0)="","No relevante",VLOOKUP($B439,'Lista Puestos Valorados'!$B$11:$BK$510,MATCH('Auxiliar General'!X$4,'Lista Puestos Valorados'!$B$10:$BK$10,0),0))</f>
        <v>No relevante</v>
      </c>
      <c r="AE439" s="26">
        <f>+HLOOKUP(AD439,Sistema_Puntos!$Q$5:$Y$43,'Auxiliar General'!Z$5,FALSE)</f>
        <v>0</v>
      </c>
      <c r="AF439" s="26" t="str">
        <f>+IF(VLOOKUP($B439,'Lista Puestos Valorados'!$B$11:$BK$510,MATCH('Auxiliar General'!Z$4,'Lista Puestos Valorados'!$B$10:$BK$10,0),0)="","No relevante",VLOOKUP($B439,'Lista Puestos Valorados'!$B$11:$BK$510,MATCH('Auxiliar General'!Z$4,'Lista Puestos Valorados'!$B$10:$BK$10,0),0))</f>
        <v>No relevante</v>
      </c>
      <c r="AG439" s="26">
        <f>+HLOOKUP(AF439,Sistema_Puntos!$Q$5:$Y$43,'Auxiliar General'!AB$5,FALSE)</f>
        <v>0</v>
      </c>
      <c r="AH439" s="26" t="str">
        <f>+IF(VLOOKUP($B439,'Lista Puestos Valorados'!$B$11:$BK$510,MATCH('Auxiliar General'!AB$4,'Lista Puestos Valorados'!$B$10:$BK$10,0),0)="","No relevante",VLOOKUP($B439,'Lista Puestos Valorados'!$B$11:$BK$510,MATCH('Auxiliar General'!AB$4,'Lista Puestos Valorados'!$B$10:$BK$10,0),0))</f>
        <v>No relevante</v>
      </c>
      <c r="AI439" s="26">
        <f>+HLOOKUP(AH439,Sistema_Puntos!$Q$5:$Y$43,'Auxiliar General'!AD$5,FALSE)</f>
        <v>0</v>
      </c>
      <c r="AJ439" s="26" t="str">
        <f>+IF(VLOOKUP($B439,'Lista Puestos Valorados'!$B$11:$BK$510,MATCH('Auxiliar General'!AD$4,'Lista Puestos Valorados'!$B$10:$BK$10,0),0)="","No relevante",VLOOKUP($B439,'Lista Puestos Valorados'!$B$11:$BK$510,MATCH('Auxiliar General'!AD$4,'Lista Puestos Valorados'!$B$10:$BK$10,0),0))</f>
        <v>No relevante</v>
      </c>
      <c r="AK439" s="26">
        <f>+HLOOKUP(AJ439,Sistema_Puntos!$Q$5:$Y$43,'Auxiliar General'!AF$5,FALSE)</f>
        <v>0</v>
      </c>
      <c r="AL439" s="26" t="str">
        <f>+IF(VLOOKUP($B439,'Lista Puestos Valorados'!$B$11:$BK$510,MATCH('Auxiliar General'!AF$4,'Lista Puestos Valorados'!$B$10:$BK$10,0),0)="","No relevante",VLOOKUP($B439,'Lista Puestos Valorados'!$B$11:$BK$510,MATCH('Auxiliar General'!AF$4,'Lista Puestos Valorados'!$B$10:$BK$10,0),0))</f>
        <v>No relevante</v>
      </c>
      <c r="AM439" s="26">
        <f>+HLOOKUP(AL439,Sistema_Puntos!$Q$5:$Y$43,'Auxiliar General'!AH$5,FALSE)</f>
        <v>0</v>
      </c>
      <c r="AN439" s="26" t="str">
        <f>+IF(VLOOKUP($B439,'Lista Puestos Valorados'!$B$11:$BK$510,MATCH('Auxiliar General'!AH$4,'Lista Puestos Valorados'!$B$10:$BK$10,0),0)="","No relevante",VLOOKUP($B439,'Lista Puestos Valorados'!$B$11:$BK$510,MATCH('Auxiliar General'!AH$4,'Lista Puestos Valorados'!$B$10:$BK$10,0),0))</f>
        <v>No relevante</v>
      </c>
      <c r="AO439" s="26">
        <f>+HLOOKUP(AN439,Sistema_Puntos!$Q$5:$Y$43,'Auxiliar General'!AJ$5,FALSE)</f>
        <v>0</v>
      </c>
      <c r="AP439" s="26" t="str">
        <f>+IF(VLOOKUP($B439,'Lista Puestos Valorados'!$B$11:$BK$510,MATCH('Auxiliar General'!AJ$4,'Lista Puestos Valorados'!$B$10:$BK$10,0),0)="","No relevante",VLOOKUP($B439,'Lista Puestos Valorados'!$B$11:$BK$510,MATCH('Auxiliar General'!AJ$4,'Lista Puestos Valorados'!$B$10:$BK$10,0),0))</f>
        <v>No relevante</v>
      </c>
      <c r="AQ439" s="26">
        <f>+HLOOKUP(AP439,Sistema_Puntos!$Q$5:$Y$43,'Auxiliar General'!AL$5,FALSE)</f>
        <v>0</v>
      </c>
      <c r="AR439" s="26" t="str">
        <f>+IF(VLOOKUP($B439,'Lista Puestos Valorados'!$B$11:$BK$510,MATCH('Auxiliar General'!AL$4,'Lista Puestos Valorados'!$B$10:$BK$10,0),0)="","No relevante",VLOOKUP($B439,'Lista Puestos Valorados'!$B$11:$BK$510,MATCH('Auxiliar General'!AL$4,'Lista Puestos Valorados'!$B$10:$BK$10,0),0))</f>
        <v>No relevante</v>
      </c>
      <c r="AS439" s="26">
        <f>+HLOOKUP(AR439,Sistema_Puntos!$Q$5:$Y$43,'Auxiliar General'!AN$5,FALSE)</f>
        <v>0</v>
      </c>
      <c r="AT439" s="26" t="str">
        <f>+IF(VLOOKUP($B439,'Lista Puestos Valorados'!$B$11:$BK$510,MATCH('Auxiliar General'!AN$4,'Lista Puestos Valorados'!$B$10:$BK$10,0),0)="","No relevante",VLOOKUP($B439,'Lista Puestos Valorados'!$B$11:$BK$510,MATCH('Auxiliar General'!AN$4,'Lista Puestos Valorados'!$B$10:$BK$10,0),0))</f>
        <v>No relevante</v>
      </c>
      <c r="AU439" s="26">
        <f>+HLOOKUP(AT439,Sistema_Puntos!$Q$5:$Y$43,'Auxiliar General'!AP$5,FALSE)</f>
        <v>0</v>
      </c>
      <c r="AV439" s="26" t="str">
        <f>+IF(VLOOKUP($B439,'Lista Puestos Valorados'!$B$11:$BK$510,MATCH('Auxiliar General'!AP$4,'Lista Puestos Valorados'!$B$10:$BK$10,0),0)="","No relevante",VLOOKUP($B439,'Lista Puestos Valorados'!$B$11:$BK$510,MATCH('Auxiliar General'!AP$4,'Lista Puestos Valorados'!$B$10:$BK$10,0),0))</f>
        <v>No relevante</v>
      </c>
      <c r="AW439" s="26">
        <f>+HLOOKUP(AV439,Sistema_Puntos!$Q$5:$Y$43,'Auxiliar General'!AR$5,FALSE)</f>
        <v>0</v>
      </c>
      <c r="AX439" s="26" t="str">
        <f>+IF(VLOOKUP($B439,'Lista Puestos Valorados'!$B$11:$BK$510,MATCH('Auxiliar General'!AR$4,'Lista Puestos Valorados'!$B$10:$BK$10,0),0)="","No relevante",VLOOKUP($B439,'Lista Puestos Valorados'!$B$11:$BK$510,MATCH('Auxiliar General'!AR$4,'Lista Puestos Valorados'!$B$10:$BK$10,0),0))</f>
        <v>No relevante</v>
      </c>
      <c r="AY439" s="26">
        <f>+HLOOKUP(AX439,Sistema_Puntos!$Q$5:$Y$43,'Auxiliar General'!AT$5,FALSE)</f>
        <v>0</v>
      </c>
      <c r="AZ439" s="26" t="str">
        <f>+IF(VLOOKUP($B439,'Lista Puestos Valorados'!$B$11:$BK$510,MATCH('Auxiliar General'!AT$4,'Lista Puestos Valorados'!$B$10:$BK$10,0),0)="","No relevante",VLOOKUP($B439,'Lista Puestos Valorados'!$B$11:$BK$510,MATCH('Auxiliar General'!AT$4,'Lista Puestos Valorados'!$B$10:$BK$10,0),0))</f>
        <v>No relevante</v>
      </c>
      <c r="BA439" s="26">
        <f>+HLOOKUP(AZ439,Sistema_Puntos!$Q$5:$Y$43,'Auxiliar General'!AV$5,FALSE)</f>
        <v>0</v>
      </c>
      <c r="BB439" s="26" t="str">
        <f>+IF(VLOOKUP($B439,'Lista Puestos Valorados'!$B$11:$BK$510,MATCH('Auxiliar General'!AV$4,'Lista Puestos Valorados'!$B$10:$BK$10,0),0)="","No relevante",VLOOKUP($B439,'Lista Puestos Valorados'!$B$11:$BK$510,MATCH('Auxiliar General'!AV$4,'Lista Puestos Valorados'!$B$10:$BK$10,0),0))</f>
        <v>No relevante</v>
      </c>
      <c r="BC439" s="26">
        <f>+HLOOKUP(BB439,Sistema_Puntos!$Q$5:$Y$43,'Auxiliar General'!AX$5,FALSE)</f>
        <v>0</v>
      </c>
      <c r="BD439" s="26" t="str">
        <f>+IF(VLOOKUP($B439,'Lista Puestos Valorados'!$B$11:$BK$510,MATCH('Auxiliar General'!AX$4,'Lista Puestos Valorados'!$B$10:$BK$10,0),0)="","No relevante",VLOOKUP($B439,'Lista Puestos Valorados'!$B$11:$BK$510,MATCH('Auxiliar General'!AX$4,'Lista Puestos Valorados'!$B$10:$BK$10,0),0))</f>
        <v>No relevante</v>
      </c>
      <c r="BE439" s="26">
        <f>+HLOOKUP(BD439,Sistema_Puntos!$Q$5:$Y$43,'Auxiliar General'!AZ$5,FALSE)</f>
        <v>0</v>
      </c>
      <c r="BF439" s="26" t="str">
        <f>+IF(VLOOKUP($B439,'Lista Puestos Valorados'!$B$11:$BK$510,MATCH('Auxiliar General'!AZ$4,'Lista Puestos Valorados'!$B$10:$BK$10,0),0)="","No relevante",VLOOKUP($B439,'Lista Puestos Valorados'!$B$11:$BK$510,MATCH('Auxiliar General'!AZ$4,'Lista Puestos Valorados'!$B$10:$BK$10,0),0))</f>
        <v>No relevante</v>
      </c>
      <c r="BG439" s="26">
        <f>+HLOOKUP(BF439,Sistema_Puntos!$Q$5:$Y$43,'Auxiliar General'!BB$5,FALSE)</f>
        <v>0</v>
      </c>
      <c r="BH439" s="26" t="str">
        <f>+IF(VLOOKUP($B439,'Lista Puestos Valorados'!$B$11:$BK$510,MATCH('Auxiliar General'!BB$4,'Lista Puestos Valorados'!$B$10:$BK$10,0),0)="","No relevante",VLOOKUP($B439,'Lista Puestos Valorados'!$B$11:$BK$510,MATCH('Auxiliar General'!BB$4,'Lista Puestos Valorados'!$B$10:$BK$10,0),0))</f>
        <v>No relevante</v>
      </c>
      <c r="BI439" s="26">
        <f>+HLOOKUP(BH439,Sistema_Puntos!$Q$5:$Y$43,'Auxiliar General'!BD$5,FALSE)</f>
        <v>0</v>
      </c>
      <c r="BJ439" s="26" t="str">
        <f>+IF(VLOOKUP($B439,'Lista Puestos Valorados'!$B$11:$BK$510,MATCH('Auxiliar General'!BD$4,'Lista Puestos Valorados'!$B$10:$BK$10,0),0)="","No relevante",VLOOKUP($B439,'Lista Puestos Valorados'!$B$11:$BK$510,MATCH('Auxiliar General'!BD$4,'Lista Puestos Valorados'!$B$10:$BK$10,0),0))</f>
        <v>No relevante</v>
      </c>
      <c r="BK439" s="26">
        <f>+HLOOKUP(BJ439,Sistema_Puntos!$Q$5:$Y$43,'Auxiliar General'!BF$5,FALSE)</f>
        <v>0</v>
      </c>
      <c r="BL439" s="26" t="str">
        <f>+IF(VLOOKUP($B439,'Lista Puestos Valorados'!$B$11:$BK$510,MATCH('Auxiliar General'!BF$4,'Lista Puestos Valorados'!$B$10:$BK$10,0),0)="","No relevante",VLOOKUP($B439,'Lista Puestos Valorados'!$B$11:$BK$510,MATCH('Auxiliar General'!BF$4,'Lista Puestos Valorados'!$B$10:$BK$10,0),0))</f>
        <v>No relevante</v>
      </c>
      <c r="BM439" s="26">
        <f>+HLOOKUP(BL439,Sistema_Puntos!$Q$5:$Y$43,'Auxiliar General'!BH$5,FALSE)</f>
        <v>0</v>
      </c>
      <c r="BN439" s="26" t="str">
        <f>+IF(VLOOKUP($B439,'Lista Puestos Valorados'!$B$11:$BK$510,MATCH('Auxiliar General'!BH$4,'Lista Puestos Valorados'!$B$10:$BK$10,0),0)="","No relevante",VLOOKUP($B439,'Lista Puestos Valorados'!$B$11:$BK$510,MATCH('Auxiliar General'!BH$4,'Lista Puestos Valorados'!$B$10:$BK$10,0),0))</f>
        <v>No relevante</v>
      </c>
      <c r="BO439" s="26">
        <f>+HLOOKUP(BN439,Sistema_Puntos!$Q$5:$Y$43,'Auxiliar General'!BJ$5,FALSE)</f>
        <v>0</v>
      </c>
      <c r="BP439" s="26" t="str">
        <f>+IF(VLOOKUP($B439,'Lista Puestos Valorados'!$B$11:$BK$510,MATCH('Auxiliar General'!BJ$4,'Lista Puestos Valorados'!$B$10:$BK$10,0),0)="","No relevante",VLOOKUP($B439,'Lista Puestos Valorados'!$B$11:$BK$510,MATCH('Auxiliar General'!BJ$4,'Lista Puestos Valorados'!$B$10:$BK$10,0),0))</f>
        <v>No relevante</v>
      </c>
      <c r="BQ439" s="26">
        <f>+HLOOKUP(BP439,Sistema_Puntos!$Q$5:$Y$43,'Auxiliar General'!BL$5,FALSE)</f>
        <v>0</v>
      </c>
      <c r="BR439" s="26" t="str">
        <f>+IF(VLOOKUP($B439,'Lista Puestos Valorados'!$B$11:$BK$510,MATCH('Auxiliar General'!BL$4,'Lista Puestos Valorados'!$B$10:$BK$10,0),0)="","No relevante",VLOOKUP($B439,'Lista Puestos Valorados'!$B$11:$BK$510,MATCH('Auxiliar General'!BL$4,'Lista Puestos Valorados'!$B$10:$BK$10,0),0))</f>
        <v>No relevante</v>
      </c>
      <c r="BS439" s="26">
        <f>+HLOOKUP(BR439,Sistema_Puntos!$Q$5:$Y$43,'Auxiliar General'!BN$5,FALSE)</f>
        <v>0</v>
      </c>
      <c r="BT439" s="26" t="str">
        <f>+IF(VLOOKUP($B439,'Lista Puestos Valorados'!$B$11:$BK$510,MATCH('Auxiliar General'!BN$4,'Lista Puestos Valorados'!$B$10:$BK$10,0),0)="","No relevante",VLOOKUP($B439,'Lista Puestos Valorados'!$B$11:$BK$510,MATCH('Auxiliar General'!BN$4,'Lista Puestos Valorados'!$B$10:$BK$10,0),0))</f>
        <v>No relevante</v>
      </c>
      <c r="BU439" s="26">
        <f>+HLOOKUP(BT439,Sistema_Puntos!$Q$5:$Y$43,'Auxiliar General'!BP$5,FALSE)</f>
        <v>0</v>
      </c>
      <c r="BV439" s="26" t="str">
        <f>+IF(VLOOKUP($B439,'Lista Puestos Valorados'!$B$11:$BK$510,MATCH('Auxiliar General'!BP$4,'Lista Puestos Valorados'!$B$10:$BK$10,0),0)="","No relevante",VLOOKUP($B439,'Lista Puestos Valorados'!$B$11:$BK$510,MATCH('Auxiliar General'!BP$4,'Lista Puestos Valorados'!$B$10:$BK$10,0),0))</f>
        <v>No relevante</v>
      </c>
      <c r="BW439" s="26">
        <f>+HLOOKUP(BV439,Sistema_Puntos!$Q$5:$Y$43,'Auxiliar General'!BR$5,FALSE)</f>
        <v>0</v>
      </c>
      <c r="BX439" s="26" t="str">
        <f>+IF(VLOOKUP($B439,'Lista Puestos Valorados'!$B$11:$BK$510,MATCH('Auxiliar General'!BR$4,'Lista Puestos Valorados'!$B$10:$BK$10,0),0)="","No relevante",VLOOKUP($B439,'Lista Puestos Valorados'!$B$11:$BK$510,MATCH('Auxiliar General'!BR$4,'Lista Puestos Valorados'!$B$10:$BK$10,0),0))</f>
        <v>No relevante</v>
      </c>
      <c r="BY439" s="26">
        <f>+HLOOKUP(BX439,Sistema_Puntos!$Q$5:$Y$43,'Auxiliar General'!BT$5,FALSE)</f>
        <v>0</v>
      </c>
      <c r="BZ439" s="26" t="str">
        <f>+IF(VLOOKUP($B439,'Lista Puestos Valorados'!$B$11:$BK$510,MATCH('Auxiliar General'!BT$4,'Lista Puestos Valorados'!$B$10:$BK$10,0),0)="","No relevante",VLOOKUP($B439,'Lista Puestos Valorados'!$B$11:$BK$510,MATCH('Auxiliar General'!BT$4,'Lista Puestos Valorados'!$B$10:$BK$10,0),0))</f>
        <v>No relevante</v>
      </c>
      <c r="CA439" s="26">
        <f>+HLOOKUP(BZ439,Sistema_Puntos!$Q$5:$Y$43,'Auxiliar General'!BV$5,FALSE)</f>
        <v>0</v>
      </c>
      <c r="CB439" s="26" t="str">
        <f>+IF(VLOOKUP($B439,'Lista Puestos Valorados'!$B$11:$BK$510,MATCH('Auxiliar General'!BV$4,'Lista Puestos Valorados'!$B$10:$BK$10,0),0)="","No relevante",VLOOKUP($B439,'Lista Puestos Valorados'!$B$11:$BK$510,MATCH('Auxiliar General'!BV$4,'Lista Puestos Valorados'!$B$10:$BK$10,0),0))</f>
        <v>No relevante</v>
      </c>
      <c r="CC439" s="26">
        <f>+HLOOKUP(CB439,Sistema_Puntos!$Q$5:$Y$43,'Auxiliar General'!BX$5,FALSE)</f>
        <v>0</v>
      </c>
      <c r="CD439" s="26" t="str">
        <f>+IF(VLOOKUP($B439,'Lista Puestos Valorados'!$B$11:$BK$510,MATCH('Auxiliar General'!BX$4,'Lista Puestos Valorados'!$B$10:$BK$10,0),0)="","No relevante",VLOOKUP($B439,'Lista Puestos Valorados'!$B$11:$BK$510,MATCH('Auxiliar General'!BX$4,'Lista Puestos Valorados'!$B$10:$BK$10,0),0))</f>
        <v>No relevante</v>
      </c>
      <c r="CE439" s="26">
        <f>+HLOOKUP(CD439,Sistema_Puntos!$Q$5:$Y$43,'Auxiliar General'!BZ$5,FALSE)</f>
        <v>0</v>
      </c>
      <c r="CF439" s="26" t="str">
        <f>+IF(VLOOKUP($B439,'Lista Puestos Valorados'!$B$11:$BK$510,MATCH('Auxiliar General'!BZ$4,'Lista Puestos Valorados'!$B$10:$BK$10,0),0)="","No relevante",VLOOKUP($B439,'Lista Puestos Valorados'!$B$11:$BK$510,MATCH('Auxiliar General'!BZ$4,'Lista Puestos Valorados'!$B$10:$BK$10,0),0))</f>
        <v>No relevante</v>
      </c>
      <c r="CG439" s="26">
        <f>+HLOOKUP(CF439,Sistema_Puntos!$Q$5:$Y$43,'Auxiliar General'!CB$5,FALSE)</f>
        <v>0</v>
      </c>
      <c r="CH439" s="29"/>
      <c r="CI439" s="29"/>
    </row>
    <row r="440" spans="2:87" ht="17.55" customHeight="1">
      <c r="B440" s="26">
        <f>+'Listado de Puestos'!B440</f>
        <v>430</v>
      </c>
      <c r="C440" s="26" t="str">
        <f>+IF('Lista Puestos Valorados'!C440="","",'Lista Puestos Valorados'!C440)</f>
        <v/>
      </c>
      <c r="D440" s="26" t="str">
        <f>+IF('Lista Puestos Valorados'!D440="","",'Lista Puestos Valorados'!D440)</f>
        <v/>
      </c>
      <c r="E440" s="26" t="str">
        <f>+IF('Lista Puestos Valorados'!E440="","",'Lista Puestos Valorados'!E440)</f>
        <v/>
      </c>
      <c r="F440" s="26" t="str">
        <f>+IF('Lista Puestos Valorados'!F440="","",'Lista Puestos Valorados'!F440)</f>
        <v/>
      </c>
      <c r="G440" s="26" t="str">
        <f>+IF('Lista Puestos Valorados'!G440="","",'Lista Puestos Valorados'!G440)</f>
        <v/>
      </c>
      <c r="H440" s="26" t="str">
        <f>+IF('Lista Puestos Valorados'!H440="","",'Lista Puestos Valorados'!H440)</f>
        <v/>
      </c>
      <c r="I440" s="26" t="str">
        <f>+IF('Lista Puestos Valorados'!I440="","",'Lista Puestos Valorados'!I440)</f>
        <v/>
      </c>
      <c r="J440" s="118" t="e">
        <f t="array" ref="J440">+IF(L440="","",_xlfn.IFS(L440&lt;='Cortes de Agrupacion'!$F$15,'Cortes de Agrupacion'!$E$15,'Resultados General'!L440&lt;='Cortes de Agrupacion'!$F$14,'Cortes de Agrupacion'!$E$14,'Resultados General'!L440&lt;='Cortes de Agrupacion'!$F$13,'Cortes de Agrupacion'!$E$13,L440&lt;='Cortes de Agrupacion'!$F$12,'Cortes de Agrupacion'!$E$12,'Resultados General'!L440&lt;='Cortes de Agrupacion'!$F$11,'Cortes de Agrupacion'!$E$11,'Resultados General'!L440&lt;='Cortes de Agrupacion'!$F$10,'Cortes de Agrupacion'!$E$10,'Resultados General'!L440&lt;='Cortes de Agrupacion'!$F$9,'Cortes de Agrupacion'!$E$9,'Resultados General'!L440&lt;='Cortes de Agrupacion'!$F$8,'Cortes de Agrupacion'!$E$8,'Resultados General'!L440&lt;='Cortes de Agrupacion'!$F$7,'Cortes de Agrupacion'!$E$7,'Resultados General'!L440&lt;='Cortes de Agrupacion'!$F$6,'Cortes de Agrupacion'!$E$6))</f>
        <v>#VALUE!</v>
      </c>
      <c r="K440" s="118" t="str">
        <f t="shared" si="12"/>
        <v/>
      </c>
      <c r="L440" s="124" t="e">
        <f>#VALUE!</f>
        <v>#VALUE!</v>
      </c>
      <c r="M440" s="26" t="e">
        <f ca="1">+_xlfn.IFNA(VLOOKUP(C440,'Distribución de puestos'!$B$8:$I$507,8,0),"")</f>
        <v>#NAME?</v>
      </c>
      <c r="N440" s="26" t="str">
        <f>+IF(VLOOKUP($B440,'Lista Puestos Valorados'!$B$11:$BK$510,MATCH('Auxiliar General'!H$4,'Lista Puestos Valorados'!$B$10:$BK$10,0),0)="","No relevante",VLOOKUP($B440,'Lista Puestos Valorados'!$B$11:$BK$510,MATCH('Auxiliar General'!H$4,'Lista Puestos Valorados'!$B$10:$BK$10,0),0))</f>
        <v>No relevante</v>
      </c>
      <c r="O440" s="26">
        <f>+HLOOKUP(N440,Sistema_Puntos!$Q$5:$Y$43,'Auxiliar General'!J$5,FALSE)</f>
        <v>0</v>
      </c>
      <c r="P440" s="26" t="str">
        <f>+IF(VLOOKUP($B440,'Lista Puestos Valorados'!$B$11:$BK$510,MATCH('Auxiliar General'!J$4,'Lista Puestos Valorados'!$B$10:$BK$10,0),0)="","No relevante",VLOOKUP($B440,'Lista Puestos Valorados'!$B$11:$BK$510,MATCH('Auxiliar General'!J$4,'Lista Puestos Valorados'!$B$10:$BK$10,0),0))</f>
        <v>No relevante</v>
      </c>
      <c r="Q440" s="26">
        <f>+HLOOKUP(P440,Sistema_Puntos!$Q$5:$Y$43,'Auxiliar General'!L$5,FALSE)</f>
        <v>0</v>
      </c>
      <c r="R440" s="26" t="str">
        <f>+IF(VLOOKUP($B440,'Lista Puestos Valorados'!$B$11:$BK$510,MATCH('Auxiliar General'!L$4,'Lista Puestos Valorados'!$B$10:$BK$10,0),0)="","No relevante",VLOOKUP($B440,'Lista Puestos Valorados'!$B$11:$BK$510,MATCH('Auxiliar General'!L$4,'Lista Puestos Valorados'!$B$10:$BK$10,0),0))</f>
        <v>No relevante</v>
      </c>
      <c r="S440" s="26">
        <f>+HLOOKUP(R440,Sistema_Puntos!$Q$5:$Y$43,'Auxiliar General'!N$5,FALSE)</f>
        <v>0</v>
      </c>
      <c r="T440" s="26" t="str">
        <f>+IF(VLOOKUP($B440,'Lista Puestos Valorados'!$B$11:$BK$510,MATCH('Auxiliar General'!N$4,'Lista Puestos Valorados'!$B$10:$BK$10,0),0)="","No relevante",VLOOKUP($B440,'Lista Puestos Valorados'!$B$11:$BK$510,MATCH('Auxiliar General'!N$4,'Lista Puestos Valorados'!$B$10:$BK$10,0),0))</f>
        <v>No relevante</v>
      </c>
      <c r="U440" s="26">
        <f>+HLOOKUP(T440,Sistema_Puntos!$Q$5:$Y$43,'Auxiliar General'!P$5,FALSE)</f>
        <v>0</v>
      </c>
      <c r="V440" s="26" t="str">
        <f>+IF(VLOOKUP($B440,'Lista Puestos Valorados'!$B$11:$BK$510,MATCH('Auxiliar General'!P$4,'Lista Puestos Valorados'!$B$10:$BK$10,0),0)="","No relevante",VLOOKUP($B440,'Lista Puestos Valorados'!$B$11:$BK$510,MATCH('Auxiliar General'!P$4,'Lista Puestos Valorados'!$B$10:$BK$10,0),0))</f>
        <v>No relevante</v>
      </c>
      <c r="W440" s="26">
        <f>+HLOOKUP(V440,Sistema_Puntos!$Q$5:$Y$43,'Auxiliar General'!R$5,FALSE)</f>
        <v>0</v>
      </c>
      <c r="X440" s="26" t="str">
        <f>+IF(VLOOKUP($B440,'Lista Puestos Valorados'!$B$11:$BK$510,MATCH('Auxiliar General'!R$4,'Lista Puestos Valorados'!$B$10:$BK$10,0),0)="","No relevante",VLOOKUP($B440,'Lista Puestos Valorados'!$B$11:$BK$510,MATCH('Auxiliar General'!R$4,'Lista Puestos Valorados'!$B$10:$BK$10,0),0))</f>
        <v>No relevante</v>
      </c>
      <c r="Y440" s="26">
        <f>+HLOOKUP(X440,Sistema_Puntos!$Q$5:$Y$43,'Auxiliar General'!T$5,FALSE)</f>
        <v>0</v>
      </c>
      <c r="Z440" s="26" t="str">
        <f>+IF(VLOOKUP($B440,'Lista Puestos Valorados'!$B$11:$BK$510,MATCH('Auxiliar General'!T$4,'Lista Puestos Valorados'!$B$10:$BK$10,0),0)="","No relevante",VLOOKUP($B440,'Lista Puestos Valorados'!$B$11:$BK$510,MATCH('Auxiliar General'!T$4,'Lista Puestos Valorados'!$B$10:$BK$10,0),0))</f>
        <v>No relevante</v>
      </c>
      <c r="AA440" s="26">
        <f>+HLOOKUP(Z440,Sistema_Puntos!$Q$5:$Y$43,'Auxiliar General'!V$5,FALSE)</f>
        <v>0</v>
      </c>
      <c r="AB440" s="26" t="str">
        <f>+IF(VLOOKUP($B440,'Lista Puestos Valorados'!$B$11:$BK$510,MATCH('Auxiliar General'!V$4,'Lista Puestos Valorados'!$B$10:$BK$10,0),0)="","No relevante",VLOOKUP($B440,'Lista Puestos Valorados'!$B$11:$BK$510,MATCH('Auxiliar General'!V$4,'Lista Puestos Valorados'!$B$10:$BK$10,0),0))</f>
        <v>No relevante</v>
      </c>
      <c r="AC440" s="26">
        <f>+HLOOKUP(AB440,Sistema_Puntos!$Q$5:$Y$43,'Auxiliar General'!X$5,FALSE)</f>
        <v>0</v>
      </c>
      <c r="AD440" s="26" t="str">
        <f>+IF(VLOOKUP($B440,'Lista Puestos Valorados'!$B$11:$BK$510,MATCH('Auxiliar General'!X$4,'Lista Puestos Valorados'!$B$10:$BK$10,0),0)="","No relevante",VLOOKUP($B440,'Lista Puestos Valorados'!$B$11:$BK$510,MATCH('Auxiliar General'!X$4,'Lista Puestos Valorados'!$B$10:$BK$10,0),0))</f>
        <v>No relevante</v>
      </c>
      <c r="AE440" s="26">
        <f>+HLOOKUP(AD440,Sistema_Puntos!$Q$5:$Y$43,'Auxiliar General'!Z$5,FALSE)</f>
        <v>0</v>
      </c>
      <c r="AF440" s="26" t="str">
        <f>+IF(VLOOKUP($B440,'Lista Puestos Valorados'!$B$11:$BK$510,MATCH('Auxiliar General'!Z$4,'Lista Puestos Valorados'!$B$10:$BK$10,0),0)="","No relevante",VLOOKUP($B440,'Lista Puestos Valorados'!$B$11:$BK$510,MATCH('Auxiliar General'!Z$4,'Lista Puestos Valorados'!$B$10:$BK$10,0),0))</f>
        <v>No relevante</v>
      </c>
      <c r="AG440" s="26">
        <f>+HLOOKUP(AF440,Sistema_Puntos!$Q$5:$Y$43,'Auxiliar General'!AB$5,FALSE)</f>
        <v>0</v>
      </c>
      <c r="AH440" s="26" t="str">
        <f>+IF(VLOOKUP($B440,'Lista Puestos Valorados'!$B$11:$BK$510,MATCH('Auxiliar General'!AB$4,'Lista Puestos Valorados'!$B$10:$BK$10,0),0)="","No relevante",VLOOKUP($B440,'Lista Puestos Valorados'!$B$11:$BK$510,MATCH('Auxiliar General'!AB$4,'Lista Puestos Valorados'!$B$10:$BK$10,0),0))</f>
        <v>No relevante</v>
      </c>
      <c r="AI440" s="26">
        <f>+HLOOKUP(AH440,Sistema_Puntos!$Q$5:$Y$43,'Auxiliar General'!AD$5,FALSE)</f>
        <v>0</v>
      </c>
      <c r="AJ440" s="26" t="str">
        <f>+IF(VLOOKUP($B440,'Lista Puestos Valorados'!$B$11:$BK$510,MATCH('Auxiliar General'!AD$4,'Lista Puestos Valorados'!$B$10:$BK$10,0),0)="","No relevante",VLOOKUP($B440,'Lista Puestos Valorados'!$B$11:$BK$510,MATCH('Auxiliar General'!AD$4,'Lista Puestos Valorados'!$B$10:$BK$10,0),0))</f>
        <v>No relevante</v>
      </c>
      <c r="AK440" s="26">
        <f>+HLOOKUP(AJ440,Sistema_Puntos!$Q$5:$Y$43,'Auxiliar General'!AF$5,FALSE)</f>
        <v>0</v>
      </c>
      <c r="AL440" s="26" t="str">
        <f>+IF(VLOOKUP($B440,'Lista Puestos Valorados'!$B$11:$BK$510,MATCH('Auxiliar General'!AF$4,'Lista Puestos Valorados'!$B$10:$BK$10,0),0)="","No relevante",VLOOKUP($B440,'Lista Puestos Valorados'!$B$11:$BK$510,MATCH('Auxiliar General'!AF$4,'Lista Puestos Valorados'!$B$10:$BK$10,0),0))</f>
        <v>No relevante</v>
      </c>
      <c r="AM440" s="26">
        <f>+HLOOKUP(AL440,Sistema_Puntos!$Q$5:$Y$43,'Auxiliar General'!AH$5,FALSE)</f>
        <v>0</v>
      </c>
      <c r="AN440" s="26" t="str">
        <f>+IF(VLOOKUP($B440,'Lista Puestos Valorados'!$B$11:$BK$510,MATCH('Auxiliar General'!AH$4,'Lista Puestos Valorados'!$B$10:$BK$10,0),0)="","No relevante",VLOOKUP($B440,'Lista Puestos Valorados'!$B$11:$BK$510,MATCH('Auxiliar General'!AH$4,'Lista Puestos Valorados'!$B$10:$BK$10,0),0))</f>
        <v>No relevante</v>
      </c>
      <c r="AO440" s="26">
        <f>+HLOOKUP(AN440,Sistema_Puntos!$Q$5:$Y$43,'Auxiliar General'!AJ$5,FALSE)</f>
        <v>0</v>
      </c>
      <c r="AP440" s="26" t="str">
        <f>+IF(VLOOKUP($B440,'Lista Puestos Valorados'!$B$11:$BK$510,MATCH('Auxiliar General'!AJ$4,'Lista Puestos Valorados'!$B$10:$BK$10,0),0)="","No relevante",VLOOKUP($B440,'Lista Puestos Valorados'!$B$11:$BK$510,MATCH('Auxiliar General'!AJ$4,'Lista Puestos Valorados'!$B$10:$BK$10,0),0))</f>
        <v>No relevante</v>
      </c>
      <c r="AQ440" s="26">
        <f>+HLOOKUP(AP440,Sistema_Puntos!$Q$5:$Y$43,'Auxiliar General'!AL$5,FALSE)</f>
        <v>0</v>
      </c>
      <c r="AR440" s="26" t="str">
        <f>+IF(VLOOKUP($B440,'Lista Puestos Valorados'!$B$11:$BK$510,MATCH('Auxiliar General'!AL$4,'Lista Puestos Valorados'!$B$10:$BK$10,0),0)="","No relevante",VLOOKUP($B440,'Lista Puestos Valorados'!$B$11:$BK$510,MATCH('Auxiliar General'!AL$4,'Lista Puestos Valorados'!$B$10:$BK$10,0),0))</f>
        <v>No relevante</v>
      </c>
      <c r="AS440" s="26">
        <f>+HLOOKUP(AR440,Sistema_Puntos!$Q$5:$Y$43,'Auxiliar General'!AN$5,FALSE)</f>
        <v>0</v>
      </c>
      <c r="AT440" s="26" t="str">
        <f>+IF(VLOOKUP($B440,'Lista Puestos Valorados'!$B$11:$BK$510,MATCH('Auxiliar General'!AN$4,'Lista Puestos Valorados'!$B$10:$BK$10,0),0)="","No relevante",VLOOKUP($B440,'Lista Puestos Valorados'!$B$11:$BK$510,MATCH('Auxiliar General'!AN$4,'Lista Puestos Valorados'!$B$10:$BK$10,0),0))</f>
        <v>No relevante</v>
      </c>
      <c r="AU440" s="26">
        <f>+HLOOKUP(AT440,Sistema_Puntos!$Q$5:$Y$43,'Auxiliar General'!AP$5,FALSE)</f>
        <v>0</v>
      </c>
      <c r="AV440" s="26" t="str">
        <f>+IF(VLOOKUP($B440,'Lista Puestos Valorados'!$B$11:$BK$510,MATCH('Auxiliar General'!AP$4,'Lista Puestos Valorados'!$B$10:$BK$10,0),0)="","No relevante",VLOOKUP($B440,'Lista Puestos Valorados'!$B$11:$BK$510,MATCH('Auxiliar General'!AP$4,'Lista Puestos Valorados'!$B$10:$BK$10,0),0))</f>
        <v>No relevante</v>
      </c>
      <c r="AW440" s="26">
        <f>+HLOOKUP(AV440,Sistema_Puntos!$Q$5:$Y$43,'Auxiliar General'!AR$5,FALSE)</f>
        <v>0</v>
      </c>
      <c r="AX440" s="26" t="str">
        <f>+IF(VLOOKUP($B440,'Lista Puestos Valorados'!$B$11:$BK$510,MATCH('Auxiliar General'!AR$4,'Lista Puestos Valorados'!$B$10:$BK$10,0),0)="","No relevante",VLOOKUP($B440,'Lista Puestos Valorados'!$B$11:$BK$510,MATCH('Auxiliar General'!AR$4,'Lista Puestos Valorados'!$B$10:$BK$10,0),0))</f>
        <v>No relevante</v>
      </c>
      <c r="AY440" s="26">
        <f>+HLOOKUP(AX440,Sistema_Puntos!$Q$5:$Y$43,'Auxiliar General'!AT$5,FALSE)</f>
        <v>0</v>
      </c>
      <c r="AZ440" s="26" t="str">
        <f>+IF(VLOOKUP($B440,'Lista Puestos Valorados'!$B$11:$BK$510,MATCH('Auxiliar General'!AT$4,'Lista Puestos Valorados'!$B$10:$BK$10,0),0)="","No relevante",VLOOKUP($B440,'Lista Puestos Valorados'!$B$11:$BK$510,MATCH('Auxiliar General'!AT$4,'Lista Puestos Valorados'!$B$10:$BK$10,0),0))</f>
        <v>No relevante</v>
      </c>
      <c r="BA440" s="26">
        <f>+HLOOKUP(AZ440,Sistema_Puntos!$Q$5:$Y$43,'Auxiliar General'!AV$5,FALSE)</f>
        <v>0</v>
      </c>
      <c r="BB440" s="26" t="str">
        <f>+IF(VLOOKUP($B440,'Lista Puestos Valorados'!$B$11:$BK$510,MATCH('Auxiliar General'!AV$4,'Lista Puestos Valorados'!$B$10:$BK$10,0),0)="","No relevante",VLOOKUP($B440,'Lista Puestos Valorados'!$B$11:$BK$510,MATCH('Auxiliar General'!AV$4,'Lista Puestos Valorados'!$B$10:$BK$10,0),0))</f>
        <v>No relevante</v>
      </c>
      <c r="BC440" s="26">
        <f>+HLOOKUP(BB440,Sistema_Puntos!$Q$5:$Y$43,'Auxiliar General'!AX$5,FALSE)</f>
        <v>0</v>
      </c>
      <c r="BD440" s="26" t="str">
        <f>+IF(VLOOKUP($B440,'Lista Puestos Valorados'!$B$11:$BK$510,MATCH('Auxiliar General'!AX$4,'Lista Puestos Valorados'!$B$10:$BK$10,0),0)="","No relevante",VLOOKUP($B440,'Lista Puestos Valorados'!$B$11:$BK$510,MATCH('Auxiliar General'!AX$4,'Lista Puestos Valorados'!$B$10:$BK$10,0),0))</f>
        <v>No relevante</v>
      </c>
      <c r="BE440" s="26">
        <f>+HLOOKUP(BD440,Sistema_Puntos!$Q$5:$Y$43,'Auxiliar General'!AZ$5,FALSE)</f>
        <v>0</v>
      </c>
      <c r="BF440" s="26" t="str">
        <f>+IF(VLOOKUP($B440,'Lista Puestos Valorados'!$B$11:$BK$510,MATCH('Auxiliar General'!AZ$4,'Lista Puestos Valorados'!$B$10:$BK$10,0),0)="","No relevante",VLOOKUP($B440,'Lista Puestos Valorados'!$B$11:$BK$510,MATCH('Auxiliar General'!AZ$4,'Lista Puestos Valorados'!$B$10:$BK$10,0),0))</f>
        <v>No relevante</v>
      </c>
      <c r="BG440" s="26">
        <f>+HLOOKUP(BF440,Sistema_Puntos!$Q$5:$Y$43,'Auxiliar General'!BB$5,FALSE)</f>
        <v>0</v>
      </c>
      <c r="BH440" s="26" t="str">
        <f>+IF(VLOOKUP($B440,'Lista Puestos Valorados'!$B$11:$BK$510,MATCH('Auxiliar General'!BB$4,'Lista Puestos Valorados'!$B$10:$BK$10,0),0)="","No relevante",VLOOKUP($B440,'Lista Puestos Valorados'!$B$11:$BK$510,MATCH('Auxiliar General'!BB$4,'Lista Puestos Valorados'!$B$10:$BK$10,0),0))</f>
        <v>No relevante</v>
      </c>
      <c r="BI440" s="26">
        <f>+HLOOKUP(BH440,Sistema_Puntos!$Q$5:$Y$43,'Auxiliar General'!BD$5,FALSE)</f>
        <v>0</v>
      </c>
      <c r="BJ440" s="26" t="str">
        <f>+IF(VLOOKUP($B440,'Lista Puestos Valorados'!$B$11:$BK$510,MATCH('Auxiliar General'!BD$4,'Lista Puestos Valorados'!$B$10:$BK$10,0),0)="","No relevante",VLOOKUP($B440,'Lista Puestos Valorados'!$B$11:$BK$510,MATCH('Auxiliar General'!BD$4,'Lista Puestos Valorados'!$B$10:$BK$10,0),0))</f>
        <v>No relevante</v>
      </c>
      <c r="BK440" s="26">
        <f>+HLOOKUP(BJ440,Sistema_Puntos!$Q$5:$Y$43,'Auxiliar General'!BF$5,FALSE)</f>
        <v>0</v>
      </c>
      <c r="BL440" s="26" t="str">
        <f>+IF(VLOOKUP($B440,'Lista Puestos Valorados'!$B$11:$BK$510,MATCH('Auxiliar General'!BF$4,'Lista Puestos Valorados'!$B$10:$BK$10,0),0)="","No relevante",VLOOKUP($B440,'Lista Puestos Valorados'!$B$11:$BK$510,MATCH('Auxiliar General'!BF$4,'Lista Puestos Valorados'!$B$10:$BK$10,0),0))</f>
        <v>No relevante</v>
      </c>
      <c r="BM440" s="26">
        <f>+HLOOKUP(BL440,Sistema_Puntos!$Q$5:$Y$43,'Auxiliar General'!BH$5,FALSE)</f>
        <v>0</v>
      </c>
      <c r="BN440" s="26" t="str">
        <f>+IF(VLOOKUP($B440,'Lista Puestos Valorados'!$B$11:$BK$510,MATCH('Auxiliar General'!BH$4,'Lista Puestos Valorados'!$B$10:$BK$10,0),0)="","No relevante",VLOOKUP($B440,'Lista Puestos Valorados'!$B$11:$BK$510,MATCH('Auxiliar General'!BH$4,'Lista Puestos Valorados'!$B$10:$BK$10,0),0))</f>
        <v>No relevante</v>
      </c>
      <c r="BO440" s="26">
        <f>+HLOOKUP(BN440,Sistema_Puntos!$Q$5:$Y$43,'Auxiliar General'!BJ$5,FALSE)</f>
        <v>0</v>
      </c>
      <c r="BP440" s="26" t="str">
        <f>+IF(VLOOKUP($B440,'Lista Puestos Valorados'!$B$11:$BK$510,MATCH('Auxiliar General'!BJ$4,'Lista Puestos Valorados'!$B$10:$BK$10,0),0)="","No relevante",VLOOKUP($B440,'Lista Puestos Valorados'!$B$11:$BK$510,MATCH('Auxiliar General'!BJ$4,'Lista Puestos Valorados'!$B$10:$BK$10,0),0))</f>
        <v>No relevante</v>
      </c>
      <c r="BQ440" s="26">
        <f>+HLOOKUP(BP440,Sistema_Puntos!$Q$5:$Y$43,'Auxiliar General'!BL$5,FALSE)</f>
        <v>0</v>
      </c>
      <c r="BR440" s="26" t="str">
        <f>+IF(VLOOKUP($B440,'Lista Puestos Valorados'!$B$11:$BK$510,MATCH('Auxiliar General'!BL$4,'Lista Puestos Valorados'!$B$10:$BK$10,0),0)="","No relevante",VLOOKUP($B440,'Lista Puestos Valorados'!$B$11:$BK$510,MATCH('Auxiliar General'!BL$4,'Lista Puestos Valorados'!$B$10:$BK$10,0),0))</f>
        <v>No relevante</v>
      </c>
      <c r="BS440" s="26">
        <f>+HLOOKUP(BR440,Sistema_Puntos!$Q$5:$Y$43,'Auxiliar General'!BN$5,FALSE)</f>
        <v>0</v>
      </c>
      <c r="BT440" s="26" t="str">
        <f>+IF(VLOOKUP($B440,'Lista Puestos Valorados'!$B$11:$BK$510,MATCH('Auxiliar General'!BN$4,'Lista Puestos Valorados'!$B$10:$BK$10,0),0)="","No relevante",VLOOKUP($B440,'Lista Puestos Valorados'!$B$11:$BK$510,MATCH('Auxiliar General'!BN$4,'Lista Puestos Valorados'!$B$10:$BK$10,0),0))</f>
        <v>No relevante</v>
      </c>
      <c r="BU440" s="26">
        <f>+HLOOKUP(BT440,Sistema_Puntos!$Q$5:$Y$43,'Auxiliar General'!BP$5,FALSE)</f>
        <v>0</v>
      </c>
      <c r="BV440" s="26" t="str">
        <f>+IF(VLOOKUP($B440,'Lista Puestos Valorados'!$B$11:$BK$510,MATCH('Auxiliar General'!BP$4,'Lista Puestos Valorados'!$B$10:$BK$10,0),0)="","No relevante",VLOOKUP($B440,'Lista Puestos Valorados'!$B$11:$BK$510,MATCH('Auxiliar General'!BP$4,'Lista Puestos Valorados'!$B$10:$BK$10,0),0))</f>
        <v>No relevante</v>
      </c>
      <c r="BW440" s="26">
        <f>+HLOOKUP(BV440,Sistema_Puntos!$Q$5:$Y$43,'Auxiliar General'!BR$5,FALSE)</f>
        <v>0</v>
      </c>
      <c r="BX440" s="26" t="str">
        <f>+IF(VLOOKUP($B440,'Lista Puestos Valorados'!$B$11:$BK$510,MATCH('Auxiliar General'!BR$4,'Lista Puestos Valorados'!$B$10:$BK$10,0),0)="","No relevante",VLOOKUP($B440,'Lista Puestos Valorados'!$B$11:$BK$510,MATCH('Auxiliar General'!BR$4,'Lista Puestos Valorados'!$B$10:$BK$10,0),0))</f>
        <v>No relevante</v>
      </c>
      <c r="BY440" s="26">
        <f>+HLOOKUP(BX440,Sistema_Puntos!$Q$5:$Y$43,'Auxiliar General'!BT$5,FALSE)</f>
        <v>0</v>
      </c>
      <c r="BZ440" s="26" t="str">
        <f>+IF(VLOOKUP($B440,'Lista Puestos Valorados'!$B$11:$BK$510,MATCH('Auxiliar General'!BT$4,'Lista Puestos Valorados'!$B$10:$BK$10,0),0)="","No relevante",VLOOKUP($B440,'Lista Puestos Valorados'!$B$11:$BK$510,MATCH('Auxiliar General'!BT$4,'Lista Puestos Valorados'!$B$10:$BK$10,0),0))</f>
        <v>No relevante</v>
      </c>
      <c r="CA440" s="26">
        <f>+HLOOKUP(BZ440,Sistema_Puntos!$Q$5:$Y$43,'Auxiliar General'!BV$5,FALSE)</f>
        <v>0</v>
      </c>
      <c r="CB440" s="26" t="str">
        <f>+IF(VLOOKUP($B440,'Lista Puestos Valorados'!$B$11:$BK$510,MATCH('Auxiliar General'!BV$4,'Lista Puestos Valorados'!$B$10:$BK$10,0),0)="","No relevante",VLOOKUP($B440,'Lista Puestos Valorados'!$B$11:$BK$510,MATCH('Auxiliar General'!BV$4,'Lista Puestos Valorados'!$B$10:$BK$10,0),0))</f>
        <v>No relevante</v>
      </c>
      <c r="CC440" s="26">
        <f>+HLOOKUP(CB440,Sistema_Puntos!$Q$5:$Y$43,'Auxiliar General'!BX$5,FALSE)</f>
        <v>0</v>
      </c>
      <c r="CD440" s="26" t="str">
        <f>+IF(VLOOKUP($B440,'Lista Puestos Valorados'!$B$11:$BK$510,MATCH('Auxiliar General'!BX$4,'Lista Puestos Valorados'!$B$10:$BK$10,0),0)="","No relevante",VLOOKUP($B440,'Lista Puestos Valorados'!$B$11:$BK$510,MATCH('Auxiliar General'!BX$4,'Lista Puestos Valorados'!$B$10:$BK$10,0),0))</f>
        <v>No relevante</v>
      </c>
      <c r="CE440" s="26">
        <f>+HLOOKUP(CD440,Sistema_Puntos!$Q$5:$Y$43,'Auxiliar General'!BZ$5,FALSE)</f>
        <v>0</v>
      </c>
      <c r="CF440" s="26" t="str">
        <f>+IF(VLOOKUP($B440,'Lista Puestos Valorados'!$B$11:$BK$510,MATCH('Auxiliar General'!BZ$4,'Lista Puestos Valorados'!$B$10:$BK$10,0),0)="","No relevante",VLOOKUP($B440,'Lista Puestos Valorados'!$B$11:$BK$510,MATCH('Auxiliar General'!BZ$4,'Lista Puestos Valorados'!$B$10:$BK$10,0),0))</f>
        <v>No relevante</v>
      </c>
      <c r="CG440" s="26">
        <f>+HLOOKUP(CF440,Sistema_Puntos!$Q$5:$Y$43,'Auxiliar General'!CB$5,FALSE)</f>
        <v>0</v>
      </c>
      <c r="CH440" s="29"/>
      <c r="CI440" s="29"/>
    </row>
    <row r="441" spans="2:87" ht="17.55" customHeight="1">
      <c r="B441" s="26">
        <f>+'Listado de Puestos'!B441</f>
        <v>431</v>
      </c>
      <c r="C441" s="26" t="str">
        <f>+IF('Lista Puestos Valorados'!C441="","",'Lista Puestos Valorados'!C441)</f>
        <v/>
      </c>
      <c r="D441" s="26" t="str">
        <f>+IF('Lista Puestos Valorados'!D441="","",'Lista Puestos Valorados'!D441)</f>
        <v/>
      </c>
      <c r="E441" s="26" t="str">
        <f>+IF('Lista Puestos Valorados'!E441="","",'Lista Puestos Valorados'!E441)</f>
        <v/>
      </c>
      <c r="F441" s="26" t="str">
        <f>+IF('Lista Puestos Valorados'!F441="","",'Lista Puestos Valorados'!F441)</f>
        <v/>
      </c>
      <c r="G441" s="26" t="str">
        <f>+IF('Lista Puestos Valorados'!G441="","",'Lista Puestos Valorados'!G441)</f>
        <v/>
      </c>
      <c r="H441" s="26" t="str">
        <f>+IF('Lista Puestos Valorados'!H441="","",'Lista Puestos Valorados'!H441)</f>
        <v/>
      </c>
      <c r="I441" s="26" t="str">
        <f>+IF('Lista Puestos Valorados'!I441="","",'Lista Puestos Valorados'!I441)</f>
        <v/>
      </c>
      <c r="J441" s="118" t="e">
        <f t="array" ref="J441">+IF(L441="","",_xlfn.IFS(L441&lt;='Cortes de Agrupacion'!$F$15,'Cortes de Agrupacion'!$E$15,'Resultados General'!L441&lt;='Cortes de Agrupacion'!$F$14,'Cortes de Agrupacion'!$E$14,'Resultados General'!L441&lt;='Cortes de Agrupacion'!$F$13,'Cortes de Agrupacion'!$E$13,L441&lt;='Cortes de Agrupacion'!$F$12,'Cortes de Agrupacion'!$E$12,'Resultados General'!L441&lt;='Cortes de Agrupacion'!$F$11,'Cortes de Agrupacion'!$E$11,'Resultados General'!L441&lt;='Cortes de Agrupacion'!$F$10,'Cortes de Agrupacion'!$E$10,'Resultados General'!L441&lt;='Cortes de Agrupacion'!$F$9,'Cortes de Agrupacion'!$E$9,'Resultados General'!L441&lt;='Cortes de Agrupacion'!$F$8,'Cortes de Agrupacion'!$E$8,'Resultados General'!L441&lt;='Cortes de Agrupacion'!$F$7,'Cortes de Agrupacion'!$E$7,'Resultados General'!L441&lt;='Cortes de Agrupacion'!$F$6,'Cortes de Agrupacion'!$E$6))</f>
        <v>#VALUE!</v>
      </c>
      <c r="K441" s="118" t="str">
        <f t="shared" si="12"/>
        <v/>
      </c>
      <c r="L441" s="124" t="e">
        <f>#VALUE!</f>
        <v>#VALUE!</v>
      </c>
      <c r="M441" s="26" t="e">
        <f ca="1">+_xlfn.IFNA(VLOOKUP(C441,'Distribución de puestos'!$B$8:$I$507,8,0),"")</f>
        <v>#NAME?</v>
      </c>
      <c r="N441" s="26" t="str">
        <f>+IF(VLOOKUP($B441,'Lista Puestos Valorados'!$B$11:$BK$510,MATCH('Auxiliar General'!H$4,'Lista Puestos Valorados'!$B$10:$BK$10,0),0)="","No relevante",VLOOKUP($B441,'Lista Puestos Valorados'!$B$11:$BK$510,MATCH('Auxiliar General'!H$4,'Lista Puestos Valorados'!$B$10:$BK$10,0),0))</f>
        <v>No relevante</v>
      </c>
      <c r="O441" s="26">
        <f>+HLOOKUP(N441,Sistema_Puntos!$Q$5:$Y$43,'Auxiliar General'!J$5,FALSE)</f>
        <v>0</v>
      </c>
      <c r="P441" s="26" t="str">
        <f>+IF(VLOOKUP($B441,'Lista Puestos Valorados'!$B$11:$BK$510,MATCH('Auxiliar General'!J$4,'Lista Puestos Valorados'!$B$10:$BK$10,0),0)="","No relevante",VLOOKUP($B441,'Lista Puestos Valorados'!$B$11:$BK$510,MATCH('Auxiliar General'!J$4,'Lista Puestos Valorados'!$B$10:$BK$10,0),0))</f>
        <v>No relevante</v>
      </c>
      <c r="Q441" s="26">
        <f>+HLOOKUP(P441,Sistema_Puntos!$Q$5:$Y$43,'Auxiliar General'!L$5,FALSE)</f>
        <v>0</v>
      </c>
      <c r="R441" s="26" t="str">
        <f>+IF(VLOOKUP($B441,'Lista Puestos Valorados'!$B$11:$BK$510,MATCH('Auxiliar General'!L$4,'Lista Puestos Valorados'!$B$10:$BK$10,0),0)="","No relevante",VLOOKUP($B441,'Lista Puestos Valorados'!$B$11:$BK$510,MATCH('Auxiliar General'!L$4,'Lista Puestos Valorados'!$B$10:$BK$10,0),0))</f>
        <v>No relevante</v>
      </c>
      <c r="S441" s="26">
        <f>+HLOOKUP(R441,Sistema_Puntos!$Q$5:$Y$43,'Auxiliar General'!N$5,FALSE)</f>
        <v>0</v>
      </c>
      <c r="T441" s="26" t="str">
        <f>+IF(VLOOKUP($B441,'Lista Puestos Valorados'!$B$11:$BK$510,MATCH('Auxiliar General'!N$4,'Lista Puestos Valorados'!$B$10:$BK$10,0),0)="","No relevante",VLOOKUP($B441,'Lista Puestos Valorados'!$B$11:$BK$510,MATCH('Auxiliar General'!N$4,'Lista Puestos Valorados'!$B$10:$BK$10,0),0))</f>
        <v>No relevante</v>
      </c>
      <c r="U441" s="26">
        <f>+HLOOKUP(T441,Sistema_Puntos!$Q$5:$Y$43,'Auxiliar General'!P$5,FALSE)</f>
        <v>0</v>
      </c>
      <c r="V441" s="26" t="str">
        <f>+IF(VLOOKUP($B441,'Lista Puestos Valorados'!$B$11:$BK$510,MATCH('Auxiliar General'!P$4,'Lista Puestos Valorados'!$B$10:$BK$10,0),0)="","No relevante",VLOOKUP($B441,'Lista Puestos Valorados'!$B$11:$BK$510,MATCH('Auxiliar General'!P$4,'Lista Puestos Valorados'!$B$10:$BK$10,0),0))</f>
        <v>No relevante</v>
      </c>
      <c r="W441" s="26">
        <f>+HLOOKUP(V441,Sistema_Puntos!$Q$5:$Y$43,'Auxiliar General'!R$5,FALSE)</f>
        <v>0</v>
      </c>
      <c r="X441" s="26" t="str">
        <f>+IF(VLOOKUP($B441,'Lista Puestos Valorados'!$B$11:$BK$510,MATCH('Auxiliar General'!R$4,'Lista Puestos Valorados'!$B$10:$BK$10,0),0)="","No relevante",VLOOKUP($B441,'Lista Puestos Valorados'!$B$11:$BK$510,MATCH('Auxiliar General'!R$4,'Lista Puestos Valorados'!$B$10:$BK$10,0),0))</f>
        <v>No relevante</v>
      </c>
      <c r="Y441" s="26">
        <f>+HLOOKUP(X441,Sistema_Puntos!$Q$5:$Y$43,'Auxiliar General'!T$5,FALSE)</f>
        <v>0</v>
      </c>
      <c r="Z441" s="26" t="str">
        <f>+IF(VLOOKUP($B441,'Lista Puestos Valorados'!$B$11:$BK$510,MATCH('Auxiliar General'!T$4,'Lista Puestos Valorados'!$B$10:$BK$10,0),0)="","No relevante",VLOOKUP($B441,'Lista Puestos Valorados'!$B$11:$BK$510,MATCH('Auxiliar General'!T$4,'Lista Puestos Valorados'!$B$10:$BK$10,0),0))</f>
        <v>No relevante</v>
      </c>
      <c r="AA441" s="26">
        <f>+HLOOKUP(Z441,Sistema_Puntos!$Q$5:$Y$43,'Auxiliar General'!V$5,FALSE)</f>
        <v>0</v>
      </c>
      <c r="AB441" s="26" t="str">
        <f>+IF(VLOOKUP($B441,'Lista Puestos Valorados'!$B$11:$BK$510,MATCH('Auxiliar General'!V$4,'Lista Puestos Valorados'!$B$10:$BK$10,0),0)="","No relevante",VLOOKUP($B441,'Lista Puestos Valorados'!$B$11:$BK$510,MATCH('Auxiliar General'!V$4,'Lista Puestos Valorados'!$B$10:$BK$10,0),0))</f>
        <v>No relevante</v>
      </c>
      <c r="AC441" s="26">
        <f>+HLOOKUP(AB441,Sistema_Puntos!$Q$5:$Y$43,'Auxiliar General'!X$5,FALSE)</f>
        <v>0</v>
      </c>
      <c r="AD441" s="26" t="str">
        <f>+IF(VLOOKUP($B441,'Lista Puestos Valorados'!$B$11:$BK$510,MATCH('Auxiliar General'!X$4,'Lista Puestos Valorados'!$B$10:$BK$10,0),0)="","No relevante",VLOOKUP($B441,'Lista Puestos Valorados'!$B$11:$BK$510,MATCH('Auxiliar General'!X$4,'Lista Puestos Valorados'!$B$10:$BK$10,0),0))</f>
        <v>No relevante</v>
      </c>
      <c r="AE441" s="26">
        <f>+HLOOKUP(AD441,Sistema_Puntos!$Q$5:$Y$43,'Auxiliar General'!Z$5,FALSE)</f>
        <v>0</v>
      </c>
      <c r="AF441" s="26" t="str">
        <f>+IF(VLOOKUP($B441,'Lista Puestos Valorados'!$B$11:$BK$510,MATCH('Auxiliar General'!Z$4,'Lista Puestos Valorados'!$B$10:$BK$10,0),0)="","No relevante",VLOOKUP($B441,'Lista Puestos Valorados'!$B$11:$BK$510,MATCH('Auxiliar General'!Z$4,'Lista Puestos Valorados'!$B$10:$BK$10,0),0))</f>
        <v>No relevante</v>
      </c>
      <c r="AG441" s="26">
        <f>+HLOOKUP(AF441,Sistema_Puntos!$Q$5:$Y$43,'Auxiliar General'!AB$5,FALSE)</f>
        <v>0</v>
      </c>
      <c r="AH441" s="26" t="str">
        <f>+IF(VLOOKUP($B441,'Lista Puestos Valorados'!$B$11:$BK$510,MATCH('Auxiliar General'!AB$4,'Lista Puestos Valorados'!$B$10:$BK$10,0),0)="","No relevante",VLOOKUP($B441,'Lista Puestos Valorados'!$B$11:$BK$510,MATCH('Auxiliar General'!AB$4,'Lista Puestos Valorados'!$B$10:$BK$10,0),0))</f>
        <v>No relevante</v>
      </c>
      <c r="AI441" s="26">
        <f>+HLOOKUP(AH441,Sistema_Puntos!$Q$5:$Y$43,'Auxiliar General'!AD$5,FALSE)</f>
        <v>0</v>
      </c>
      <c r="AJ441" s="26" t="str">
        <f>+IF(VLOOKUP($B441,'Lista Puestos Valorados'!$B$11:$BK$510,MATCH('Auxiliar General'!AD$4,'Lista Puestos Valorados'!$B$10:$BK$10,0),0)="","No relevante",VLOOKUP($B441,'Lista Puestos Valorados'!$B$11:$BK$510,MATCH('Auxiliar General'!AD$4,'Lista Puestos Valorados'!$B$10:$BK$10,0),0))</f>
        <v>No relevante</v>
      </c>
      <c r="AK441" s="26">
        <f>+HLOOKUP(AJ441,Sistema_Puntos!$Q$5:$Y$43,'Auxiliar General'!AF$5,FALSE)</f>
        <v>0</v>
      </c>
      <c r="AL441" s="26" t="str">
        <f>+IF(VLOOKUP($B441,'Lista Puestos Valorados'!$B$11:$BK$510,MATCH('Auxiliar General'!AF$4,'Lista Puestos Valorados'!$B$10:$BK$10,0),0)="","No relevante",VLOOKUP($B441,'Lista Puestos Valorados'!$B$11:$BK$510,MATCH('Auxiliar General'!AF$4,'Lista Puestos Valorados'!$B$10:$BK$10,0),0))</f>
        <v>No relevante</v>
      </c>
      <c r="AM441" s="26">
        <f>+HLOOKUP(AL441,Sistema_Puntos!$Q$5:$Y$43,'Auxiliar General'!AH$5,FALSE)</f>
        <v>0</v>
      </c>
      <c r="AN441" s="26" t="str">
        <f>+IF(VLOOKUP($B441,'Lista Puestos Valorados'!$B$11:$BK$510,MATCH('Auxiliar General'!AH$4,'Lista Puestos Valorados'!$B$10:$BK$10,0),0)="","No relevante",VLOOKUP($B441,'Lista Puestos Valorados'!$B$11:$BK$510,MATCH('Auxiliar General'!AH$4,'Lista Puestos Valorados'!$B$10:$BK$10,0),0))</f>
        <v>No relevante</v>
      </c>
      <c r="AO441" s="26">
        <f>+HLOOKUP(AN441,Sistema_Puntos!$Q$5:$Y$43,'Auxiliar General'!AJ$5,FALSE)</f>
        <v>0</v>
      </c>
      <c r="AP441" s="26" t="str">
        <f>+IF(VLOOKUP($B441,'Lista Puestos Valorados'!$B$11:$BK$510,MATCH('Auxiliar General'!AJ$4,'Lista Puestos Valorados'!$B$10:$BK$10,0),0)="","No relevante",VLOOKUP($B441,'Lista Puestos Valorados'!$B$11:$BK$510,MATCH('Auxiliar General'!AJ$4,'Lista Puestos Valorados'!$B$10:$BK$10,0),0))</f>
        <v>No relevante</v>
      </c>
      <c r="AQ441" s="26">
        <f>+HLOOKUP(AP441,Sistema_Puntos!$Q$5:$Y$43,'Auxiliar General'!AL$5,FALSE)</f>
        <v>0</v>
      </c>
      <c r="AR441" s="26" t="str">
        <f>+IF(VLOOKUP($B441,'Lista Puestos Valorados'!$B$11:$BK$510,MATCH('Auxiliar General'!AL$4,'Lista Puestos Valorados'!$B$10:$BK$10,0),0)="","No relevante",VLOOKUP($B441,'Lista Puestos Valorados'!$B$11:$BK$510,MATCH('Auxiliar General'!AL$4,'Lista Puestos Valorados'!$B$10:$BK$10,0),0))</f>
        <v>No relevante</v>
      </c>
      <c r="AS441" s="26">
        <f>+HLOOKUP(AR441,Sistema_Puntos!$Q$5:$Y$43,'Auxiliar General'!AN$5,FALSE)</f>
        <v>0</v>
      </c>
      <c r="AT441" s="26" t="str">
        <f>+IF(VLOOKUP($B441,'Lista Puestos Valorados'!$B$11:$BK$510,MATCH('Auxiliar General'!AN$4,'Lista Puestos Valorados'!$B$10:$BK$10,0),0)="","No relevante",VLOOKUP($B441,'Lista Puestos Valorados'!$B$11:$BK$510,MATCH('Auxiliar General'!AN$4,'Lista Puestos Valorados'!$B$10:$BK$10,0),0))</f>
        <v>No relevante</v>
      </c>
      <c r="AU441" s="26">
        <f>+HLOOKUP(AT441,Sistema_Puntos!$Q$5:$Y$43,'Auxiliar General'!AP$5,FALSE)</f>
        <v>0</v>
      </c>
      <c r="AV441" s="26" t="str">
        <f>+IF(VLOOKUP($B441,'Lista Puestos Valorados'!$B$11:$BK$510,MATCH('Auxiliar General'!AP$4,'Lista Puestos Valorados'!$B$10:$BK$10,0),0)="","No relevante",VLOOKUP($B441,'Lista Puestos Valorados'!$B$11:$BK$510,MATCH('Auxiliar General'!AP$4,'Lista Puestos Valorados'!$B$10:$BK$10,0),0))</f>
        <v>No relevante</v>
      </c>
      <c r="AW441" s="26">
        <f>+HLOOKUP(AV441,Sistema_Puntos!$Q$5:$Y$43,'Auxiliar General'!AR$5,FALSE)</f>
        <v>0</v>
      </c>
      <c r="AX441" s="26" t="str">
        <f>+IF(VLOOKUP($B441,'Lista Puestos Valorados'!$B$11:$BK$510,MATCH('Auxiliar General'!AR$4,'Lista Puestos Valorados'!$B$10:$BK$10,0),0)="","No relevante",VLOOKUP($B441,'Lista Puestos Valorados'!$B$11:$BK$510,MATCH('Auxiliar General'!AR$4,'Lista Puestos Valorados'!$B$10:$BK$10,0),0))</f>
        <v>No relevante</v>
      </c>
      <c r="AY441" s="26">
        <f>+HLOOKUP(AX441,Sistema_Puntos!$Q$5:$Y$43,'Auxiliar General'!AT$5,FALSE)</f>
        <v>0</v>
      </c>
      <c r="AZ441" s="26" t="str">
        <f>+IF(VLOOKUP($B441,'Lista Puestos Valorados'!$B$11:$BK$510,MATCH('Auxiliar General'!AT$4,'Lista Puestos Valorados'!$B$10:$BK$10,0),0)="","No relevante",VLOOKUP($B441,'Lista Puestos Valorados'!$B$11:$BK$510,MATCH('Auxiliar General'!AT$4,'Lista Puestos Valorados'!$B$10:$BK$10,0),0))</f>
        <v>No relevante</v>
      </c>
      <c r="BA441" s="26">
        <f>+HLOOKUP(AZ441,Sistema_Puntos!$Q$5:$Y$43,'Auxiliar General'!AV$5,FALSE)</f>
        <v>0</v>
      </c>
      <c r="BB441" s="26" t="str">
        <f>+IF(VLOOKUP($B441,'Lista Puestos Valorados'!$B$11:$BK$510,MATCH('Auxiliar General'!AV$4,'Lista Puestos Valorados'!$B$10:$BK$10,0),0)="","No relevante",VLOOKUP($B441,'Lista Puestos Valorados'!$B$11:$BK$510,MATCH('Auxiliar General'!AV$4,'Lista Puestos Valorados'!$B$10:$BK$10,0),0))</f>
        <v>No relevante</v>
      </c>
      <c r="BC441" s="26">
        <f>+HLOOKUP(BB441,Sistema_Puntos!$Q$5:$Y$43,'Auxiliar General'!AX$5,FALSE)</f>
        <v>0</v>
      </c>
      <c r="BD441" s="26" t="str">
        <f>+IF(VLOOKUP($B441,'Lista Puestos Valorados'!$B$11:$BK$510,MATCH('Auxiliar General'!AX$4,'Lista Puestos Valorados'!$B$10:$BK$10,0),0)="","No relevante",VLOOKUP($B441,'Lista Puestos Valorados'!$B$11:$BK$510,MATCH('Auxiliar General'!AX$4,'Lista Puestos Valorados'!$B$10:$BK$10,0),0))</f>
        <v>No relevante</v>
      </c>
      <c r="BE441" s="26">
        <f>+HLOOKUP(BD441,Sistema_Puntos!$Q$5:$Y$43,'Auxiliar General'!AZ$5,FALSE)</f>
        <v>0</v>
      </c>
      <c r="BF441" s="26" t="str">
        <f>+IF(VLOOKUP($B441,'Lista Puestos Valorados'!$B$11:$BK$510,MATCH('Auxiliar General'!AZ$4,'Lista Puestos Valorados'!$B$10:$BK$10,0),0)="","No relevante",VLOOKUP($B441,'Lista Puestos Valorados'!$B$11:$BK$510,MATCH('Auxiliar General'!AZ$4,'Lista Puestos Valorados'!$B$10:$BK$10,0),0))</f>
        <v>No relevante</v>
      </c>
      <c r="BG441" s="26">
        <f>+HLOOKUP(BF441,Sistema_Puntos!$Q$5:$Y$43,'Auxiliar General'!BB$5,FALSE)</f>
        <v>0</v>
      </c>
      <c r="BH441" s="26" t="str">
        <f>+IF(VLOOKUP($B441,'Lista Puestos Valorados'!$B$11:$BK$510,MATCH('Auxiliar General'!BB$4,'Lista Puestos Valorados'!$B$10:$BK$10,0),0)="","No relevante",VLOOKUP($B441,'Lista Puestos Valorados'!$B$11:$BK$510,MATCH('Auxiliar General'!BB$4,'Lista Puestos Valorados'!$B$10:$BK$10,0),0))</f>
        <v>No relevante</v>
      </c>
      <c r="BI441" s="26">
        <f>+HLOOKUP(BH441,Sistema_Puntos!$Q$5:$Y$43,'Auxiliar General'!BD$5,FALSE)</f>
        <v>0</v>
      </c>
      <c r="BJ441" s="26" t="str">
        <f>+IF(VLOOKUP($B441,'Lista Puestos Valorados'!$B$11:$BK$510,MATCH('Auxiliar General'!BD$4,'Lista Puestos Valorados'!$B$10:$BK$10,0),0)="","No relevante",VLOOKUP($B441,'Lista Puestos Valorados'!$B$11:$BK$510,MATCH('Auxiliar General'!BD$4,'Lista Puestos Valorados'!$B$10:$BK$10,0),0))</f>
        <v>No relevante</v>
      </c>
      <c r="BK441" s="26">
        <f>+HLOOKUP(BJ441,Sistema_Puntos!$Q$5:$Y$43,'Auxiliar General'!BF$5,FALSE)</f>
        <v>0</v>
      </c>
      <c r="BL441" s="26" t="str">
        <f>+IF(VLOOKUP($B441,'Lista Puestos Valorados'!$B$11:$BK$510,MATCH('Auxiliar General'!BF$4,'Lista Puestos Valorados'!$B$10:$BK$10,0),0)="","No relevante",VLOOKUP($B441,'Lista Puestos Valorados'!$B$11:$BK$510,MATCH('Auxiliar General'!BF$4,'Lista Puestos Valorados'!$B$10:$BK$10,0),0))</f>
        <v>No relevante</v>
      </c>
      <c r="BM441" s="26">
        <f>+HLOOKUP(BL441,Sistema_Puntos!$Q$5:$Y$43,'Auxiliar General'!BH$5,FALSE)</f>
        <v>0</v>
      </c>
      <c r="BN441" s="26" t="str">
        <f>+IF(VLOOKUP($B441,'Lista Puestos Valorados'!$B$11:$BK$510,MATCH('Auxiliar General'!BH$4,'Lista Puestos Valorados'!$B$10:$BK$10,0),0)="","No relevante",VLOOKUP($B441,'Lista Puestos Valorados'!$B$11:$BK$510,MATCH('Auxiliar General'!BH$4,'Lista Puestos Valorados'!$B$10:$BK$10,0),0))</f>
        <v>No relevante</v>
      </c>
      <c r="BO441" s="26">
        <f>+HLOOKUP(BN441,Sistema_Puntos!$Q$5:$Y$43,'Auxiliar General'!BJ$5,FALSE)</f>
        <v>0</v>
      </c>
      <c r="BP441" s="26" t="str">
        <f>+IF(VLOOKUP($B441,'Lista Puestos Valorados'!$B$11:$BK$510,MATCH('Auxiliar General'!BJ$4,'Lista Puestos Valorados'!$B$10:$BK$10,0),0)="","No relevante",VLOOKUP($B441,'Lista Puestos Valorados'!$B$11:$BK$510,MATCH('Auxiliar General'!BJ$4,'Lista Puestos Valorados'!$B$10:$BK$10,0),0))</f>
        <v>No relevante</v>
      </c>
      <c r="BQ441" s="26">
        <f>+HLOOKUP(BP441,Sistema_Puntos!$Q$5:$Y$43,'Auxiliar General'!BL$5,FALSE)</f>
        <v>0</v>
      </c>
      <c r="BR441" s="26" t="str">
        <f>+IF(VLOOKUP($B441,'Lista Puestos Valorados'!$B$11:$BK$510,MATCH('Auxiliar General'!BL$4,'Lista Puestos Valorados'!$B$10:$BK$10,0),0)="","No relevante",VLOOKUP($B441,'Lista Puestos Valorados'!$B$11:$BK$510,MATCH('Auxiliar General'!BL$4,'Lista Puestos Valorados'!$B$10:$BK$10,0),0))</f>
        <v>No relevante</v>
      </c>
      <c r="BS441" s="26">
        <f>+HLOOKUP(BR441,Sistema_Puntos!$Q$5:$Y$43,'Auxiliar General'!BN$5,FALSE)</f>
        <v>0</v>
      </c>
      <c r="BT441" s="26" t="str">
        <f>+IF(VLOOKUP($B441,'Lista Puestos Valorados'!$B$11:$BK$510,MATCH('Auxiliar General'!BN$4,'Lista Puestos Valorados'!$B$10:$BK$10,0),0)="","No relevante",VLOOKUP($B441,'Lista Puestos Valorados'!$B$11:$BK$510,MATCH('Auxiliar General'!BN$4,'Lista Puestos Valorados'!$B$10:$BK$10,0),0))</f>
        <v>No relevante</v>
      </c>
      <c r="BU441" s="26">
        <f>+HLOOKUP(BT441,Sistema_Puntos!$Q$5:$Y$43,'Auxiliar General'!BP$5,FALSE)</f>
        <v>0</v>
      </c>
      <c r="BV441" s="26" t="str">
        <f>+IF(VLOOKUP($B441,'Lista Puestos Valorados'!$B$11:$BK$510,MATCH('Auxiliar General'!BP$4,'Lista Puestos Valorados'!$B$10:$BK$10,0),0)="","No relevante",VLOOKUP($B441,'Lista Puestos Valorados'!$B$11:$BK$510,MATCH('Auxiliar General'!BP$4,'Lista Puestos Valorados'!$B$10:$BK$10,0),0))</f>
        <v>No relevante</v>
      </c>
      <c r="BW441" s="26">
        <f>+HLOOKUP(BV441,Sistema_Puntos!$Q$5:$Y$43,'Auxiliar General'!BR$5,FALSE)</f>
        <v>0</v>
      </c>
      <c r="BX441" s="26" t="str">
        <f>+IF(VLOOKUP($B441,'Lista Puestos Valorados'!$B$11:$BK$510,MATCH('Auxiliar General'!BR$4,'Lista Puestos Valorados'!$B$10:$BK$10,0),0)="","No relevante",VLOOKUP($B441,'Lista Puestos Valorados'!$B$11:$BK$510,MATCH('Auxiliar General'!BR$4,'Lista Puestos Valorados'!$B$10:$BK$10,0),0))</f>
        <v>No relevante</v>
      </c>
      <c r="BY441" s="26">
        <f>+HLOOKUP(BX441,Sistema_Puntos!$Q$5:$Y$43,'Auxiliar General'!BT$5,FALSE)</f>
        <v>0</v>
      </c>
      <c r="BZ441" s="26" t="str">
        <f>+IF(VLOOKUP($B441,'Lista Puestos Valorados'!$B$11:$BK$510,MATCH('Auxiliar General'!BT$4,'Lista Puestos Valorados'!$B$10:$BK$10,0),0)="","No relevante",VLOOKUP($B441,'Lista Puestos Valorados'!$B$11:$BK$510,MATCH('Auxiliar General'!BT$4,'Lista Puestos Valorados'!$B$10:$BK$10,0),0))</f>
        <v>No relevante</v>
      </c>
      <c r="CA441" s="26">
        <f>+HLOOKUP(BZ441,Sistema_Puntos!$Q$5:$Y$43,'Auxiliar General'!BV$5,FALSE)</f>
        <v>0</v>
      </c>
      <c r="CB441" s="26" t="str">
        <f>+IF(VLOOKUP($B441,'Lista Puestos Valorados'!$B$11:$BK$510,MATCH('Auxiliar General'!BV$4,'Lista Puestos Valorados'!$B$10:$BK$10,0),0)="","No relevante",VLOOKUP($B441,'Lista Puestos Valorados'!$B$11:$BK$510,MATCH('Auxiliar General'!BV$4,'Lista Puestos Valorados'!$B$10:$BK$10,0),0))</f>
        <v>No relevante</v>
      </c>
      <c r="CC441" s="26">
        <f>+HLOOKUP(CB441,Sistema_Puntos!$Q$5:$Y$43,'Auxiliar General'!BX$5,FALSE)</f>
        <v>0</v>
      </c>
      <c r="CD441" s="26" t="str">
        <f>+IF(VLOOKUP($B441,'Lista Puestos Valorados'!$B$11:$BK$510,MATCH('Auxiliar General'!BX$4,'Lista Puestos Valorados'!$B$10:$BK$10,0),0)="","No relevante",VLOOKUP($B441,'Lista Puestos Valorados'!$B$11:$BK$510,MATCH('Auxiliar General'!BX$4,'Lista Puestos Valorados'!$B$10:$BK$10,0),0))</f>
        <v>No relevante</v>
      </c>
      <c r="CE441" s="26">
        <f>+HLOOKUP(CD441,Sistema_Puntos!$Q$5:$Y$43,'Auxiliar General'!BZ$5,FALSE)</f>
        <v>0</v>
      </c>
      <c r="CF441" s="26" t="str">
        <f>+IF(VLOOKUP($B441,'Lista Puestos Valorados'!$B$11:$BK$510,MATCH('Auxiliar General'!BZ$4,'Lista Puestos Valorados'!$B$10:$BK$10,0),0)="","No relevante",VLOOKUP($B441,'Lista Puestos Valorados'!$B$11:$BK$510,MATCH('Auxiliar General'!BZ$4,'Lista Puestos Valorados'!$B$10:$BK$10,0),0))</f>
        <v>No relevante</v>
      </c>
      <c r="CG441" s="26">
        <f>+HLOOKUP(CF441,Sistema_Puntos!$Q$5:$Y$43,'Auxiliar General'!CB$5,FALSE)</f>
        <v>0</v>
      </c>
      <c r="CH441" s="29"/>
      <c r="CI441" s="29"/>
    </row>
    <row r="442" spans="2:87" ht="17.55" customHeight="1">
      <c r="B442" s="26">
        <f>+'Listado de Puestos'!B442</f>
        <v>432</v>
      </c>
      <c r="C442" s="26" t="str">
        <f>+IF('Lista Puestos Valorados'!C442="","",'Lista Puestos Valorados'!C442)</f>
        <v/>
      </c>
      <c r="D442" s="26" t="str">
        <f>+IF('Lista Puestos Valorados'!D442="","",'Lista Puestos Valorados'!D442)</f>
        <v/>
      </c>
      <c r="E442" s="26" t="str">
        <f>+IF('Lista Puestos Valorados'!E442="","",'Lista Puestos Valorados'!E442)</f>
        <v/>
      </c>
      <c r="F442" s="26" t="str">
        <f>+IF('Lista Puestos Valorados'!F442="","",'Lista Puestos Valorados'!F442)</f>
        <v/>
      </c>
      <c r="G442" s="26" t="str">
        <f>+IF('Lista Puestos Valorados'!G442="","",'Lista Puestos Valorados'!G442)</f>
        <v/>
      </c>
      <c r="H442" s="26" t="str">
        <f>+IF('Lista Puestos Valorados'!H442="","",'Lista Puestos Valorados'!H442)</f>
        <v/>
      </c>
      <c r="I442" s="26" t="str">
        <f>+IF('Lista Puestos Valorados'!I442="","",'Lista Puestos Valorados'!I442)</f>
        <v/>
      </c>
      <c r="J442" s="118" t="e">
        <f t="array" ref="J442">+IF(L442="","",_xlfn.IFS(L442&lt;='Cortes de Agrupacion'!$F$15,'Cortes de Agrupacion'!$E$15,'Resultados General'!L442&lt;='Cortes de Agrupacion'!$F$14,'Cortes de Agrupacion'!$E$14,'Resultados General'!L442&lt;='Cortes de Agrupacion'!$F$13,'Cortes de Agrupacion'!$E$13,L442&lt;='Cortes de Agrupacion'!$F$12,'Cortes de Agrupacion'!$E$12,'Resultados General'!L442&lt;='Cortes de Agrupacion'!$F$11,'Cortes de Agrupacion'!$E$11,'Resultados General'!L442&lt;='Cortes de Agrupacion'!$F$10,'Cortes de Agrupacion'!$E$10,'Resultados General'!L442&lt;='Cortes de Agrupacion'!$F$9,'Cortes de Agrupacion'!$E$9,'Resultados General'!L442&lt;='Cortes de Agrupacion'!$F$8,'Cortes de Agrupacion'!$E$8,'Resultados General'!L442&lt;='Cortes de Agrupacion'!$F$7,'Cortes de Agrupacion'!$E$7,'Resultados General'!L442&lt;='Cortes de Agrupacion'!$F$6,'Cortes de Agrupacion'!$E$6))</f>
        <v>#VALUE!</v>
      </c>
      <c r="K442" s="118" t="str">
        <f t="shared" si="12"/>
        <v/>
      </c>
      <c r="L442" s="124" t="e">
        <f>#VALUE!</f>
        <v>#VALUE!</v>
      </c>
      <c r="M442" s="26" t="e">
        <f ca="1">+_xlfn.IFNA(VLOOKUP(C442,'Distribución de puestos'!$B$8:$I$507,8,0),"")</f>
        <v>#NAME?</v>
      </c>
      <c r="N442" s="26" t="str">
        <f>+IF(VLOOKUP($B442,'Lista Puestos Valorados'!$B$11:$BK$510,MATCH('Auxiliar General'!H$4,'Lista Puestos Valorados'!$B$10:$BK$10,0),0)="","No relevante",VLOOKUP($B442,'Lista Puestos Valorados'!$B$11:$BK$510,MATCH('Auxiliar General'!H$4,'Lista Puestos Valorados'!$B$10:$BK$10,0),0))</f>
        <v>No relevante</v>
      </c>
      <c r="O442" s="26">
        <f>+HLOOKUP(N442,Sistema_Puntos!$Q$5:$Y$43,'Auxiliar General'!J$5,FALSE)</f>
        <v>0</v>
      </c>
      <c r="P442" s="26" t="str">
        <f>+IF(VLOOKUP($B442,'Lista Puestos Valorados'!$B$11:$BK$510,MATCH('Auxiliar General'!J$4,'Lista Puestos Valorados'!$B$10:$BK$10,0),0)="","No relevante",VLOOKUP($B442,'Lista Puestos Valorados'!$B$11:$BK$510,MATCH('Auxiliar General'!J$4,'Lista Puestos Valorados'!$B$10:$BK$10,0),0))</f>
        <v>No relevante</v>
      </c>
      <c r="Q442" s="26">
        <f>+HLOOKUP(P442,Sistema_Puntos!$Q$5:$Y$43,'Auxiliar General'!L$5,FALSE)</f>
        <v>0</v>
      </c>
      <c r="R442" s="26" t="str">
        <f>+IF(VLOOKUP($B442,'Lista Puestos Valorados'!$B$11:$BK$510,MATCH('Auxiliar General'!L$4,'Lista Puestos Valorados'!$B$10:$BK$10,0),0)="","No relevante",VLOOKUP($B442,'Lista Puestos Valorados'!$B$11:$BK$510,MATCH('Auxiliar General'!L$4,'Lista Puestos Valorados'!$B$10:$BK$10,0),0))</f>
        <v>No relevante</v>
      </c>
      <c r="S442" s="26">
        <f>+HLOOKUP(R442,Sistema_Puntos!$Q$5:$Y$43,'Auxiliar General'!N$5,FALSE)</f>
        <v>0</v>
      </c>
      <c r="T442" s="26" t="str">
        <f>+IF(VLOOKUP($B442,'Lista Puestos Valorados'!$B$11:$BK$510,MATCH('Auxiliar General'!N$4,'Lista Puestos Valorados'!$B$10:$BK$10,0),0)="","No relevante",VLOOKUP($B442,'Lista Puestos Valorados'!$B$11:$BK$510,MATCH('Auxiliar General'!N$4,'Lista Puestos Valorados'!$B$10:$BK$10,0),0))</f>
        <v>No relevante</v>
      </c>
      <c r="U442" s="26">
        <f>+HLOOKUP(T442,Sistema_Puntos!$Q$5:$Y$43,'Auxiliar General'!P$5,FALSE)</f>
        <v>0</v>
      </c>
      <c r="V442" s="26" t="str">
        <f>+IF(VLOOKUP($B442,'Lista Puestos Valorados'!$B$11:$BK$510,MATCH('Auxiliar General'!P$4,'Lista Puestos Valorados'!$B$10:$BK$10,0),0)="","No relevante",VLOOKUP($B442,'Lista Puestos Valorados'!$B$11:$BK$510,MATCH('Auxiliar General'!P$4,'Lista Puestos Valorados'!$B$10:$BK$10,0),0))</f>
        <v>No relevante</v>
      </c>
      <c r="W442" s="26">
        <f>+HLOOKUP(V442,Sistema_Puntos!$Q$5:$Y$43,'Auxiliar General'!R$5,FALSE)</f>
        <v>0</v>
      </c>
      <c r="X442" s="26" t="str">
        <f>+IF(VLOOKUP($B442,'Lista Puestos Valorados'!$B$11:$BK$510,MATCH('Auxiliar General'!R$4,'Lista Puestos Valorados'!$B$10:$BK$10,0),0)="","No relevante",VLOOKUP($B442,'Lista Puestos Valorados'!$B$11:$BK$510,MATCH('Auxiliar General'!R$4,'Lista Puestos Valorados'!$B$10:$BK$10,0),0))</f>
        <v>No relevante</v>
      </c>
      <c r="Y442" s="26">
        <f>+HLOOKUP(X442,Sistema_Puntos!$Q$5:$Y$43,'Auxiliar General'!T$5,FALSE)</f>
        <v>0</v>
      </c>
      <c r="Z442" s="26" t="str">
        <f>+IF(VLOOKUP($B442,'Lista Puestos Valorados'!$B$11:$BK$510,MATCH('Auxiliar General'!T$4,'Lista Puestos Valorados'!$B$10:$BK$10,0),0)="","No relevante",VLOOKUP($B442,'Lista Puestos Valorados'!$B$11:$BK$510,MATCH('Auxiliar General'!T$4,'Lista Puestos Valorados'!$B$10:$BK$10,0),0))</f>
        <v>No relevante</v>
      </c>
      <c r="AA442" s="26">
        <f>+HLOOKUP(Z442,Sistema_Puntos!$Q$5:$Y$43,'Auxiliar General'!V$5,FALSE)</f>
        <v>0</v>
      </c>
      <c r="AB442" s="26" t="str">
        <f>+IF(VLOOKUP($B442,'Lista Puestos Valorados'!$B$11:$BK$510,MATCH('Auxiliar General'!V$4,'Lista Puestos Valorados'!$B$10:$BK$10,0),0)="","No relevante",VLOOKUP($B442,'Lista Puestos Valorados'!$B$11:$BK$510,MATCH('Auxiliar General'!V$4,'Lista Puestos Valorados'!$B$10:$BK$10,0),0))</f>
        <v>No relevante</v>
      </c>
      <c r="AC442" s="26">
        <f>+HLOOKUP(AB442,Sistema_Puntos!$Q$5:$Y$43,'Auxiliar General'!X$5,FALSE)</f>
        <v>0</v>
      </c>
      <c r="AD442" s="26" t="str">
        <f>+IF(VLOOKUP($B442,'Lista Puestos Valorados'!$B$11:$BK$510,MATCH('Auxiliar General'!X$4,'Lista Puestos Valorados'!$B$10:$BK$10,0),0)="","No relevante",VLOOKUP($B442,'Lista Puestos Valorados'!$B$11:$BK$510,MATCH('Auxiliar General'!X$4,'Lista Puestos Valorados'!$B$10:$BK$10,0),0))</f>
        <v>No relevante</v>
      </c>
      <c r="AE442" s="26">
        <f>+HLOOKUP(AD442,Sistema_Puntos!$Q$5:$Y$43,'Auxiliar General'!Z$5,FALSE)</f>
        <v>0</v>
      </c>
      <c r="AF442" s="26" t="str">
        <f>+IF(VLOOKUP($B442,'Lista Puestos Valorados'!$B$11:$BK$510,MATCH('Auxiliar General'!Z$4,'Lista Puestos Valorados'!$B$10:$BK$10,0),0)="","No relevante",VLOOKUP($B442,'Lista Puestos Valorados'!$B$11:$BK$510,MATCH('Auxiliar General'!Z$4,'Lista Puestos Valorados'!$B$10:$BK$10,0),0))</f>
        <v>No relevante</v>
      </c>
      <c r="AG442" s="26">
        <f>+HLOOKUP(AF442,Sistema_Puntos!$Q$5:$Y$43,'Auxiliar General'!AB$5,FALSE)</f>
        <v>0</v>
      </c>
      <c r="AH442" s="26" t="str">
        <f>+IF(VLOOKUP($B442,'Lista Puestos Valorados'!$B$11:$BK$510,MATCH('Auxiliar General'!AB$4,'Lista Puestos Valorados'!$B$10:$BK$10,0),0)="","No relevante",VLOOKUP($B442,'Lista Puestos Valorados'!$B$11:$BK$510,MATCH('Auxiliar General'!AB$4,'Lista Puestos Valorados'!$B$10:$BK$10,0),0))</f>
        <v>No relevante</v>
      </c>
      <c r="AI442" s="26">
        <f>+HLOOKUP(AH442,Sistema_Puntos!$Q$5:$Y$43,'Auxiliar General'!AD$5,FALSE)</f>
        <v>0</v>
      </c>
      <c r="AJ442" s="26" t="str">
        <f>+IF(VLOOKUP($B442,'Lista Puestos Valorados'!$B$11:$BK$510,MATCH('Auxiliar General'!AD$4,'Lista Puestos Valorados'!$B$10:$BK$10,0),0)="","No relevante",VLOOKUP($B442,'Lista Puestos Valorados'!$B$11:$BK$510,MATCH('Auxiliar General'!AD$4,'Lista Puestos Valorados'!$B$10:$BK$10,0),0))</f>
        <v>No relevante</v>
      </c>
      <c r="AK442" s="26">
        <f>+HLOOKUP(AJ442,Sistema_Puntos!$Q$5:$Y$43,'Auxiliar General'!AF$5,FALSE)</f>
        <v>0</v>
      </c>
      <c r="AL442" s="26" t="str">
        <f>+IF(VLOOKUP($B442,'Lista Puestos Valorados'!$B$11:$BK$510,MATCH('Auxiliar General'!AF$4,'Lista Puestos Valorados'!$B$10:$BK$10,0),0)="","No relevante",VLOOKUP($B442,'Lista Puestos Valorados'!$B$11:$BK$510,MATCH('Auxiliar General'!AF$4,'Lista Puestos Valorados'!$B$10:$BK$10,0),0))</f>
        <v>No relevante</v>
      </c>
      <c r="AM442" s="26">
        <f>+HLOOKUP(AL442,Sistema_Puntos!$Q$5:$Y$43,'Auxiliar General'!AH$5,FALSE)</f>
        <v>0</v>
      </c>
      <c r="AN442" s="26" t="str">
        <f>+IF(VLOOKUP($B442,'Lista Puestos Valorados'!$B$11:$BK$510,MATCH('Auxiliar General'!AH$4,'Lista Puestos Valorados'!$B$10:$BK$10,0),0)="","No relevante",VLOOKUP($B442,'Lista Puestos Valorados'!$B$11:$BK$510,MATCH('Auxiliar General'!AH$4,'Lista Puestos Valorados'!$B$10:$BK$10,0),0))</f>
        <v>No relevante</v>
      </c>
      <c r="AO442" s="26">
        <f>+HLOOKUP(AN442,Sistema_Puntos!$Q$5:$Y$43,'Auxiliar General'!AJ$5,FALSE)</f>
        <v>0</v>
      </c>
      <c r="AP442" s="26" t="str">
        <f>+IF(VLOOKUP($B442,'Lista Puestos Valorados'!$B$11:$BK$510,MATCH('Auxiliar General'!AJ$4,'Lista Puestos Valorados'!$B$10:$BK$10,0),0)="","No relevante",VLOOKUP($B442,'Lista Puestos Valorados'!$B$11:$BK$510,MATCH('Auxiliar General'!AJ$4,'Lista Puestos Valorados'!$B$10:$BK$10,0),0))</f>
        <v>No relevante</v>
      </c>
      <c r="AQ442" s="26">
        <f>+HLOOKUP(AP442,Sistema_Puntos!$Q$5:$Y$43,'Auxiliar General'!AL$5,FALSE)</f>
        <v>0</v>
      </c>
      <c r="AR442" s="26" t="str">
        <f>+IF(VLOOKUP($B442,'Lista Puestos Valorados'!$B$11:$BK$510,MATCH('Auxiliar General'!AL$4,'Lista Puestos Valorados'!$B$10:$BK$10,0),0)="","No relevante",VLOOKUP($B442,'Lista Puestos Valorados'!$B$11:$BK$510,MATCH('Auxiliar General'!AL$4,'Lista Puestos Valorados'!$B$10:$BK$10,0),0))</f>
        <v>No relevante</v>
      </c>
      <c r="AS442" s="26">
        <f>+HLOOKUP(AR442,Sistema_Puntos!$Q$5:$Y$43,'Auxiliar General'!AN$5,FALSE)</f>
        <v>0</v>
      </c>
      <c r="AT442" s="26" t="str">
        <f>+IF(VLOOKUP($B442,'Lista Puestos Valorados'!$B$11:$BK$510,MATCH('Auxiliar General'!AN$4,'Lista Puestos Valorados'!$B$10:$BK$10,0),0)="","No relevante",VLOOKUP($B442,'Lista Puestos Valorados'!$B$11:$BK$510,MATCH('Auxiliar General'!AN$4,'Lista Puestos Valorados'!$B$10:$BK$10,0),0))</f>
        <v>No relevante</v>
      </c>
      <c r="AU442" s="26">
        <f>+HLOOKUP(AT442,Sistema_Puntos!$Q$5:$Y$43,'Auxiliar General'!AP$5,FALSE)</f>
        <v>0</v>
      </c>
      <c r="AV442" s="26" t="str">
        <f>+IF(VLOOKUP($B442,'Lista Puestos Valorados'!$B$11:$BK$510,MATCH('Auxiliar General'!AP$4,'Lista Puestos Valorados'!$B$10:$BK$10,0),0)="","No relevante",VLOOKUP($B442,'Lista Puestos Valorados'!$B$11:$BK$510,MATCH('Auxiliar General'!AP$4,'Lista Puestos Valorados'!$B$10:$BK$10,0),0))</f>
        <v>No relevante</v>
      </c>
      <c r="AW442" s="26">
        <f>+HLOOKUP(AV442,Sistema_Puntos!$Q$5:$Y$43,'Auxiliar General'!AR$5,FALSE)</f>
        <v>0</v>
      </c>
      <c r="AX442" s="26" t="str">
        <f>+IF(VLOOKUP($B442,'Lista Puestos Valorados'!$B$11:$BK$510,MATCH('Auxiliar General'!AR$4,'Lista Puestos Valorados'!$B$10:$BK$10,0),0)="","No relevante",VLOOKUP($B442,'Lista Puestos Valorados'!$B$11:$BK$510,MATCH('Auxiliar General'!AR$4,'Lista Puestos Valorados'!$B$10:$BK$10,0),0))</f>
        <v>No relevante</v>
      </c>
      <c r="AY442" s="26">
        <f>+HLOOKUP(AX442,Sistema_Puntos!$Q$5:$Y$43,'Auxiliar General'!AT$5,FALSE)</f>
        <v>0</v>
      </c>
      <c r="AZ442" s="26" t="str">
        <f>+IF(VLOOKUP($B442,'Lista Puestos Valorados'!$B$11:$BK$510,MATCH('Auxiliar General'!AT$4,'Lista Puestos Valorados'!$B$10:$BK$10,0),0)="","No relevante",VLOOKUP($B442,'Lista Puestos Valorados'!$B$11:$BK$510,MATCH('Auxiliar General'!AT$4,'Lista Puestos Valorados'!$B$10:$BK$10,0),0))</f>
        <v>No relevante</v>
      </c>
      <c r="BA442" s="26">
        <f>+HLOOKUP(AZ442,Sistema_Puntos!$Q$5:$Y$43,'Auxiliar General'!AV$5,FALSE)</f>
        <v>0</v>
      </c>
      <c r="BB442" s="26" t="str">
        <f>+IF(VLOOKUP($B442,'Lista Puestos Valorados'!$B$11:$BK$510,MATCH('Auxiliar General'!AV$4,'Lista Puestos Valorados'!$B$10:$BK$10,0),0)="","No relevante",VLOOKUP($B442,'Lista Puestos Valorados'!$B$11:$BK$510,MATCH('Auxiliar General'!AV$4,'Lista Puestos Valorados'!$B$10:$BK$10,0),0))</f>
        <v>No relevante</v>
      </c>
      <c r="BC442" s="26">
        <f>+HLOOKUP(BB442,Sistema_Puntos!$Q$5:$Y$43,'Auxiliar General'!AX$5,FALSE)</f>
        <v>0</v>
      </c>
      <c r="BD442" s="26" t="str">
        <f>+IF(VLOOKUP($B442,'Lista Puestos Valorados'!$B$11:$BK$510,MATCH('Auxiliar General'!AX$4,'Lista Puestos Valorados'!$B$10:$BK$10,0),0)="","No relevante",VLOOKUP($B442,'Lista Puestos Valorados'!$B$11:$BK$510,MATCH('Auxiliar General'!AX$4,'Lista Puestos Valorados'!$B$10:$BK$10,0),0))</f>
        <v>No relevante</v>
      </c>
      <c r="BE442" s="26">
        <f>+HLOOKUP(BD442,Sistema_Puntos!$Q$5:$Y$43,'Auxiliar General'!AZ$5,FALSE)</f>
        <v>0</v>
      </c>
      <c r="BF442" s="26" t="str">
        <f>+IF(VLOOKUP($B442,'Lista Puestos Valorados'!$B$11:$BK$510,MATCH('Auxiliar General'!AZ$4,'Lista Puestos Valorados'!$B$10:$BK$10,0),0)="","No relevante",VLOOKUP($B442,'Lista Puestos Valorados'!$B$11:$BK$510,MATCH('Auxiliar General'!AZ$4,'Lista Puestos Valorados'!$B$10:$BK$10,0),0))</f>
        <v>No relevante</v>
      </c>
      <c r="BG442" s="26">
        <f>+HLOOKUP(BF442,Sistema_Puntos!$Q$5:$Y$43,'Auxiliar General'!BB$5,FALSE)</f>
        <v>0</v>
      </c>
      <c r="BH442" s="26" t="str">
        <f>+IF(VLOOKUP($B442,'Lista Puestos Valorados'!$B$11:$BK$510,MATCH('Auxiliar General'!BB$4,'Lista Puestos Valorados'!$B$10:$BK$10,0),0)="","No relevante",VLOOKUP($B442,'Lista Puestos Valorados'!$B$11:$BK$510,MATCH('Auxiliar General'!BB$4,'Lista Puestos Valorados'!$B$10:$BK$10,0),0))</f>
        <v>No relevante</v>
      </c>
      <c r="BI442" s="26">
        <f>+HLOOKUP(BH442,Sistema_Puntos!$Q$5:$Y$43,'Auxiliar General'!BD$5,FALSE)</f>
        <v>0</v>
      </c>
      <c r="BJ442" s="26" t="str">
        <f>+IF(VLOOKUP($B442,'Lista Puestos Valorados'!$B$11:$BK$510,MATCH('Auxiliar General'!BD$4,'Lista Puestos Valorados'!$B$10:$BK$10,0),0)="","No relevante",VLOOKUP($B442,'Lista Puestos Valorados'!$B$11:$BK$510,MATCH('Auxiliar General'!BD$4,'Lista Puestos Valorados'!$B$10:$BK$10,0),0))</f>
        <v>No relevante</v>
      </c>
      <c r="BK442" s="26">
        <f>+HLOOKUP(BJ442,Sistema_Puntos!$Q$5:$Y$43,'Auxiliar General'!BF$5,FALSE)</f>
        <v>0</v>
      </c>
      <c r="BL442" s="26" t="str">
        <f>+IF(VLOOKUP($B442,'Lista Puestos Valorados'!$B$11:$BK$510,MATCH('Auxiliar General'!BF$4,'Lista Puestos Valorados'!$B$10:$BK$10,0),0)="","No relevante",VLOOKUP($B442,'Lista Puestos Valorados'!$B$11:$BK$510,MATCH('Auxiliar General'!BF$4,'Lista Puestos Valorados'!$B$10:$BK$10,0),0))</f>
        <v>No relevante</v>
      </c>
      <c r="BM442" s="26">
        <f>+HLOOKUP(BL442,Sistema_Puntos!$Q$5:$Y$43,'Auxiliar General'!BH$5,FALSE)</f>
        <v>0</v>
      </c>
      <c r="BN442" s="26" t="str">
        <f>+IF(VLOOKUP($B442,'Lista Puestos Valorados'!$B$11:$BK$510,MATCH('Auxiliar General'!BH$4,'Lista Puestos Valorados'!$B$10:$BK$10,0),0)="","No relevante",VLOOKUP($B442,'Lista Puestos Valorados'!$B$11:$BK$510,MATCH('Auxiliar General'!BH$4,'Lista Puestos Valorados'!$B$10:$BK$10,0),0))</f>
        <v>No relevante</v>
      </c>
      <c r="BO442" s="26">
        <f>+HLOOKUP(BN442,Sistema_Puntos!$Q$5:$Y$43,'Auxiliar General'!BJ$5,FALSE)</f>
        <v>0</v>
      </c>
      <c r="BP442" s="26" t="str">
        <f>+IF(VLOOKUP($B442,'Lista Puestos Valorados'!$B$11:$BK$510,MATCH('Auxiliar General'!BJ$4,'Lista Puestos Valorados'!$B$10:$BK$10,0),0)="","No relevante",VLOOKUP($B442,'Lista Puestos Valorados'!$B$11:$BK$510,MATCH('Auxiliar General'!BJ$4,'Lista Puestos Valorados'!$B$10:$BK$10,0),0))</f>
        <v>No relevante</v>
      </c>
      <c r="BQ442" s="26">
        <f>+HLOOKUP(BP442,Sistema_Puntos!$Q$5:$Y$43,'Auxiliar General'!BL$5,FALSE)</f>
        <v>0</v>
      </c>
      <c r="BR442" s="26" t="str">
        <f>+IF(VLOOKUP($B442,'Lista Puestos Valorados'!$B$11:$BK$510,MATCH('Auxiliar General'!BL$4,'Lista Puestos Valorados'!$B$10:$BK$10,0),0)="","No relevante",VLOOKUP($B442,'Lista Puestos Valorados'!$B$11:$BK$510,MATCH('Auxiliar General'!BL$4,'Lista Puestos Valorados'!$B$10:$BK$10,0),0))</f>
        <v>No relevante</v>
      </c>
      <c r="BS442" s="26">
        <f>+HLOOKUP(BR442,Sistema_Puntos!$Q$5:$Y$43,'Auxiliar General'!BN$5,FALSE)</f>
        <v>0</v>
      </c>
      <c r="BT442" s="26" t="str">
        <f>+IF(VLOOKUP($B442,'Lista Puestos Valorados'!$B$11:$BK$510,MATCH('Auxiliar General'!BN$4,'Lista Puestos Valorados'!$B$10:$BK$10,0),0)="","No relevante",VLOOKUP($B442,'Lista Puestos Valorados'!$B$11:$BK$510,MATCH('Auxiliar General'!BN$4,'Lista Puestos Valorados'!$B$10:$BK$10,0),0))</f>
        <v>No relevante</v>
      </c>
      <c r="BU442" s="26">
        <f>+HLOOKUP(BT442,Sistema_Puntos!$Q$5:$Y$43,'Auxiliar General'!BP$5,FALSE)</f>
        <v>0</v>
      </c>
      <c r="BV442" s="26" t="str">
        <f>+IF(VLOOKUP($B442,'Lista Puestos Valorados'!$B$11:$BK$510,MATCH('Auxiliar General'!BP$4,'Lista Puestos Valorados'!$B$10:$BK$10,0),0)="","No relevante",VLOOKUP($B442,'Lista Puestos Valorados'!$B$11:$BK$510,MATCH('Auxiliar General'!BP$4,'Lista Puestos Valorados'!$B$10:$BK$10,0),0))</f>
        <v>No relevante</v>
      </c>
      <c r="BW442" s="26">
        <f>+HLOOKUP(BV442,Sistema_Puntos!$Q$5:$Y$43,'Auxiliar General'!BR$5,FALSE)</f>
        <v>0</v>
      </c>
      <c r="BX442" s="26" t="str">
        <f>+IF(VLOOKUP($B442,'Lista Puestos Valorados'!$B$11:$BK$510,MATCH('Auxiliar General'!BR$4,'Lista Puestos Valorados'!$B$10:$BK$10,0),0)="","No relevante",VLOOKUP($B442,'Lista Puestos Valorados'!$B$11:$BK$510,MATCH('Auxiliar General'!BR$4,'Lista Puestos Valorados'!$B$10:$BK$10,0),0))</f>
        <v>No relevante</v>
      </c>
      <c r="BY442" s="26">
        <f>+HLOOKUP(BX442,Sistema_Puntos!$Q$5:$Y$43,'Auxiliar General'!BT$5,FALSE)</f>
        <v>0</v>
      </c>
      <c r="BZ442" s="26" t="str">
        <f>+IF(VLOOKUP($B442,'Lista Puestos Valorados'!$B$11:$BK$510,MATCH('Auxiliar General'!BT$4,'Lista Puestos Valorados'!$B$10:$BK$10,0),0)="","No relevante",VLOOKUP($B442,'Lista Puestos Valorados'!$B$11:$BK$510,MATCH('Auxiliar General'!BT$4,'Lista Puestos Valorados'!$B$10:$BK$10,0),0))</f>
        <v>No relevante</v>
      </c>
      <c r="CA442" s="26">
        <f>+HLOOKUP(BZ442,Sistema_Puntos!$Q$5:$Y$43,'Auxiliar General'!BV$5,FALSE)</f>
        <v>0</v>
      </c>
      <c r="CB442" s="26" t="str">
        <f>+IF(VLOOKUP($B442,'Lista Puestos Valorados'!$B$11:$BK$510,MATCH('Auxiliar General'!BV$4,'Lista Puestos Valorados'!$B$10:$BK$10,0),0)="","No relevante",VLOOKUP($B442,'Lista Puestos Valorados'!$B$11:$BK$510,MATCH('Auxiliar General'!BV$4,'Lista Puestos Valorados'!$B$10:$BK$10,0),0))</f>
        <v>No relevante</v>
      </c>
      <c r="CC442" s="26">
        <f>+HLOOKUP(CB442,Sistema_Puntos!$Q$5:$Y$43,'Auxiliar General'!BX$5,FALSE)</f>
        <v>0</v>
      </c>
      <c r="CD442" s="26" t="str">
        <f>+IF(VLOOKUP($B442,'Lista Puestos Valorados'!$B$11:$BK$510,MATCH('Auxiliar General'!BX$4,'Lista Puestos Valorados'!$B$10:$BK$10,0),0)="","No relevante",VLOOKUP($B442,'Lista Puestos Valorados'!$B$11:$BK$510,MATCH('Auxiliar General'!BX$4,'Lista Puestos Valorados'!$B$10:$BK$10,0),0))</f>
        <v>No relevante</v>
      </c>
      <c r="CE442" s="26">
        <f>+HLOOKUP(CD442,Sistema_Puntos!$Q$5:$Y$43,'Auxiliar General'!BZ$5,FALSE)</f>
        <v>0</v>
      </c>
      <c r="CF442" s="26" t="str">
        <f>+IF(VLOOKUP($B442,'Lista Puestos Valorados'!$B$11:$BK$510,MATCH('Auxiliar General'!BZ$4,'Lista Puestos Valorados'!$B$10:$BK$10,0),0)="","No relevante",VLOOKUP($B442,'Lista Puestos Valorados'!$B$11:$BK$510,MATCH('Auxiliar General'!BZ$4,'Lista Puestos Valorados'!$B$10:$BK$10,0),0))</f>
        <v>No relevante</v>
      </c>
      <c r="CG442" s="26">
        <f>+HLOOKUP(CF442,Sistema_Puntos!$Q$5:$Y$43,'Auxiliar General'!CB$5,FALSE)</f>
        <v>0</v>
      </c>
      <c r="CH442" s="29"/>
      <c r="CI442" s="29"/>
    </row>
    <row r="443" spans="2:87" ht="17.55" customHeight="1">
      <c r="B443" s="26">
        <f>+'Listado de Puestos'!B443</f>
        <v>433</v>
      </c>
      <c r="C443" s="26" t="str">
        <f>+IF('Lista Puestos Valorados'!C443="","",'Lista Puestos Valorados'!C443)</f>
        <v/>
      </c>
      <c r="D443" s="26" t="str">
        <f>+IF('Lista Puestos Valorados'!D443="","",'Lista Puestos Valorados'!D443)</f>
        <v/>
      </c>
      <c r="E443" s="26" t="str">
        <f>+IF('Lista Puestos Valorados'!E443="","",'Lista Puestos Valorados'!E443)</f>
        <v/>
      </c>
      <c r="F443" s="26" t="str">
        <f>+IF('Lista Puestos Valorados'!F443="","",'Lista Puestos Valorados'!F443)</f>
        <v/>
      </c>
      <c r="G443" s="26" t="str">
        <f>+IF('Lista Puestos Valorados'!G443="","",'Lista Puestos Valorados'!G443)</f>
        <v/>
      </c>
      <c r="H443" s="26" t="str">
        <f>+IF('Lista Puestos Valorados'!H443="","",'Lista Puestos Valorados'!H443)</f>
        <v/>
      </c>
      <c r="I443" s="26" t="str">
        <f>+IF('Lista Puestos Valorados'!I443="","",'Lista Puestos Valorados'!I443)</f>
        <v/>
      </c>
      <c r="J443" s="118" t="e">
        <f t="array" ref="J443">+IF(L443="","",_xlfn.IFS(L443&lt;='Cortes de Agrupacion'!$F$15,'Cortes de Agrupacion'!$E$15,'Resultados General'!L443&lt;='Cortes de Agrupacion'!$F$14,'Cortes de Agrupacion'!$E$14,'Resultados General'!L443&lt;='Cortes de Agrupacion'!$F$13,'Cortes de Agrupacion'!$E$13,L443&lt;='Cortes de Agrupacion'!$F$12,'Cortes de Agrupacion'!$E$12,'Resultados General'!L443&lt;='Cortes de Agrupacion'!$F$11,'Cortes de Agrupacion'!$E$11,'Resultados General'!L443&lt;='Cortes de Agrupacion'!$F$10,'Cortes de Agrupacion'!$E$10,'Resultados General'!L443&lt;='Cortes de Agrupacion'!$F$9,'Cortes de Agrupacion'!$E$9,'Resultados General'!L443&lt;='Cortes de Agrupacion'!$F$8,'Cortes de Agrupacion'!$E$8,'Resultados General'!L443&lt;='Cortes de Agrupacion'!$F$7,'Cortes de Agrupacion'!$E$7,'Resultados General'!L443&lt;='Cortes de Agrupacion'!$F$6,'Cortes de Agrupacion'!$E$6))</f>
        <v>#VALUE!</v>
      </c>
      <c r="K443" s="118" t="str">
        <f t="shared" si="12"/>
        <v/>
      </c>
      <c r="L443" s="124" t="e">
        <f>#VALUE!</f>
        <v>#VALUE!</v>
      </c>
      <c r="M443" s="26" t="e">
        <f ca="1">+_xlfn.IFNA(VLOOKUP(C443,'Distribución de puestos'!$B$8:$I$507,8,0),"")</f>
        <v>#NAME?</v>
      </c>
      <c r="N443" s="26" t="str">
        <f>+IF(VLOOKUP($B443,'Lista Puestos Valorados'!$B$11:$BK$510,MATCH('Auxiliar General'!H$4,'Lista Puestos Valorados'!$B$10:$BK$10,0),0)="","No relevante",VLOOKUP($B443,'Lista Puestos Valorados'!$B$11:$BK$510,MATCH('Auxiliar General'!H$4,'Lista Puestos Valorados'!$B$10:$BK$10,0),0))</f>
        <v>No relevante</v>
      </c>
      <c r="O443" s="26">
        <f>+HLOOKUP(N443,Sistema_Puntos!$Q$5:$Y$43,'Auxiliar General'!J$5,FALSE)</f>
        <v>0</v>
      </c>
      <c r="P443" s="26" t="str">
        <f>+IF(VLOOKUP($B443,'Lista Puestos Valorados'!$B$11:$BK$510,MATCH('Auxiliar General'!J$4,'Lista Puestos Valorados'!$B$10:$BK$10,0),0)="","No relevante",VLOOKUP($B443,'Lista Puestos Valorados'!$B$11:$BK$510,MATCH('Auxiliar General'!J$4,'Lista Puestos Valorados'!$B$10:$BK$10,0),0))</f>
        <v>No relevante</v>
      </c>
      <c r="Q443" s="26">
        <f>+HLOOKUP(P443,Sistema_Puntos!$Q$5:$Y$43,'Auxiliar General'!L$5,FALSE)</f>
        <v>0</v>
      </c>
      <c r="R443" s="26" t="str">
        <f>+IF(VLOOKUP($B443,'Lista Puestos Valorados'!$B$11:$BK$510,MATCH('Auxiliar General'!L$4,'Lista Puestos Valorados'!$B$10:$BK$10,0),0)="","No relevante",VLOOKUP($B443,'Lista Puestos Valorados'!$B$11:$BK$510,MATCH('Auxiliar General'!L$4,'Lista Puestos Valorados'!$B$10:$BK$10,0),0))</f>
        <v>No relevante</v>
      </c>
      <c r="S443" s="26">
        <f>+HLOOKUP(R443,Sistema_Puntos!$Q$5:$Y$43,'Auxiliar General'!N$5,FALSE)</f>
        <v>0</v>
      </c>
      <c r="T443" s="26" t="str">
        <f>+IF(VLOOKUP($B443,'Lista Puestos Valorados'!$B$11:$BK$510,MATCH('Auxiliar General'!N$4,'Lista Puestos Valorados'!$B$10:$BK$10,0),0)="","No relevante",VLOOKUP($B443,'Lista Puestos Valorados'!$B$11:$BK$510,MATCH('Auxiliar General'!N$4,'Lista Puestos Valorados'!$B$10:$BK$10,0),0))</f>
        <v>No relevante</v>
      </c>
      <c r="U443" s="26">
        <f>+HLOOKUP(T443,Sistema_Puntos!$Q$5:$Y$43,'Auxiliar General'!P$5,FALSE)</f>
        <v>0</v>
      </c>
      <c r="V443" s="26" t="str">
        <f>+IF(VLOOKUP($B443,'Lista Puestos Valorados'!$B$11:$BK$510,MATCH('Auxiliar General'!P$4,'Lista Puestos Valorados'!$B$10:$BK$10,0),0)="","No relevante",VLOOKUP($B443,'Lista Puestos Valorados'!$B$11:$BK$510,MATCH('Auxiliar General'!P$4,'Lista Puestos Valorados'!$B$10:$BK$10,0),0))</f>
        <v>No relevante</v>
      </c>
      <c r="W443" s="26">
        <f>+HLOOKUP(V443,Sistema_Puntos!$Q$5:$Y$43,'Auxiliar General'!R$5,FALSE)</f>
        <v>0</v>
      </c>
      <c r="X443" s="26" t="str">
        <f>+IF(VLOOKUP($B443,'Lista Puestos Valorados'!$B$11:$BK$510,MATCH('Auxiliar General'!R$4,'Lista Puestos Valorados'!$B$10:$BK$10,0),0)="","No relevante",VLOOKUP($B443,'Lista Puestos Valorados'!$B$11:$BK$510,MATCH('Auxiliar General'!R$4,'Lista Puestos Valorados'!$B$10:$BK$10,0),0))</f>
        <v>No relevante</v>
      </c>
      <c r="Y443" s="26">
        <f>+HLOOKUP(X443,Sistema_Puntos!$Q$5:$Y$43,'Auxiliar General'!T$5,FALSE)</f>
        <v>0</v>
      </c>
      <c r="Z443" s="26" t="str">
        <f>+IF(VLOOKUP($B443,'Lista Puestos Valorados'!$B$11:$BK$510,MATCH('Auxiliar General'!T$4,'Lista Puestos Valorados'!$B$10:$BK$10,0),0)="","No relevante",VLOOKUP($B443,'Lista Puestos Valorados'!$B$11:$BK$510,MATCH('Auxiliar General'!T$4,'Lista Puestos Valorados'!$B$10:$BK$10,0),0))</f>
        <v>No relevante</v>
      </c>
      <c r="AA443" s="26">
        <f>+HLOOKUP(Z443,Sistema_Puntos!$Q$5:$Y$43,'Auxiliar General'!V$5,FALSE)</f>
        <v>0</v>
      </c>
      <c r="AB443" s="26" t="str">
        <f>+IF(VLOOKUP($B443,'Lista Puestos Valorados'!$B$11:$BK$510,MATCH('Auxiliar General'!V$4,'Lista Puestos Valorados'!$B$10:$BK$10,0),0)="","No relevante",VLOOKUP($B443,'Lista Puestos Valorados'!$B$11:$BK$510,MATCH('Auxiliar General'!V$4,'Lista Puestos Valorados'!$B$10:$BK$10,0),0))</f>
        <v>No relevante</v>
      </c>
      <c r="AC443" s="26">
        <f>+HLOOKUP(AB443,Sistema_Puntos!$Q$5:$Y$43,'Auxiliar General'!X$5,FALSE)</f>
        <v>0</v>
      </c>
      <c r="AD443" s="26" t="str">
        <f>+IF(VLOOKUP($B443,'Lista Puestos Valorados'!$B$11:$BK$510,MATCH('Auxiliar General'!X$4,'Lista Puestos Valorados'!$B$10:$BK$10,0),0)="","No relevante",VLOOKUP($B443,'Lista Puestos Valorados'!$B$11:$BK$510,MATCH('Auxiliar General'!X$4,'Lista Puestos Valorados'!$B$10:$BK$10,0),0))</f>
        <v>No relevante</v>
      </c>
      <c r="AE443" s="26">
        <f>+HLOOKUP(AD443,Sistema_Puntos!$Q$5:$Y$43,'Auxiliar General'!Z$5,FALSE)</f>
        <v>0</v>
      </c>
      <c r="AF443" s="26" t="str">
        <f>+IF(VLOOKUP($B443,'Lista Puestos Valorados'!$B$11:$BK$510,MATCH('Auxiliar General'!Z$4,'Lista Puestos Valorados'!$B$10:$BK$10,0),0)="","No relevante",VLOOKUP($B443,'Lista Puestos Valorados'!$B$11:$BK$510,MATCH('Auxiliar General'!Z$4,'Lista Puestos Valorados'!$B$10:$BK$10,0),0))</f>
        <v>No relevante</v>
      </c>
      <c r="AG443" s="26">
        <f>+HLOOKUP(AF443,Sistema_Puntos!$Q$5:$Y$43,'Auxiliar General'!AB$5,FALSE)</f>
        <v>0</v>
      </c>
      <c r="AH443" s="26" t="str">
        <f>+IF(VLOOKUP($B443,'Lista Puestos Valorados'!$B$11:$BK$510,MATCH('Auxiliar General'!AB$4,'Lista Puestos Valorados'!$B$10:$BK$10,0),0)="","No relevante",VLOOKUP($B443,'Lista Puestos Valorados'!$B$11:$BK$510,MATCH('Auxiliar General'!AB$4,'Lista Puestos Valorados'!$B$10:$BK$10,0),0))</f>
        <v>No relevante</v>
      </c>
      <c r="AI443" s="26">
        <f>+HLOOKUP(AH443,Sistema_Puntos!$Q$5:$Y$43,'Auxiliar General'!AD$5,FALSE)</f>
        <v>0</v>
      </c>
      <c r="AJ443" s="26" t="str">
        <f>+IF(VLOOKUP($B443,'Lista Puestos Valorados'!$B$11:$BK$510,MATCH('Auxiliar General'!AD$4,'Lista Puestos Valorados'!$B$10:$BK$10,0),0)="","No relevante",VLOOKUP($B443,'Lista Puestos Valorados'!$B$11:$BK$510,MATCH('Auxiliar General'!AD$4,'Lista Puestos Valorados'!$B$10:$BK$10,0),0))</f>
        <v>No relevante</v>
      </c>
      <c r="AK443" s="26">
        <f>+HLOOKUP(AJ443,Sistema_Puntos!$Q$5:$Y$43,'Auxiliar General'!AF$5,FALSE)</f>
        <v>0</v>
      </c>
      <c r="AL443" s="26" t="str">
        <f>+IF(VLOOKUP($B443,'Lista Puestos Valorados'!$B$11:$BK$510,MATCH('Auxiliar General'!AF$4,'Lista Puestos Valorados'!$B$10:$BK$10,0),0)="","No relevante",VLOOKUP($B443,'Lista Puestos Valorados'!$B$11:$BK$510,MATCH('Auxiliar General'!AF$4,'Lista Puestos Valorados'!$B$10:$BK$10,0),0))</f>
        <v>No relevante</v>
      </c>
      <c r="AM443" s="26">
        <f>+HLOOKUP(AL443,Sistema_Puntos!$Q$5:$Y$43,'Auxiliar General'!AH$5,FALSE)</f>
        <v>0</v>
      </c>
      <c r="AN443" s="26" t="str">
        <f>+IF(VLOOKUP($B443,'Lista Puestos Valorados'!$B$11:$BK$510,MATCH('Auxiliar General'!AH$4,'Lista Puestos Valorados'!$B$10:$BK$10,0),0)="","No relevante",VLOOKUP($B443,'Lista Puestos Valorados'!$B$11:$BK$510,MATCH('Auxiliar General'!AH$4,'Lista Puestos Valorados'!$B$10:$BK$10,0),0))</f>
        <v>No relevante</v>
      </c>
      <c r="AO443" s="26">
        <f>+HLOOKUP(AN443,Sistema_Puntos!$Q$5:$Y$43,'Auxiliar General'!AJ$5,FALSE)</f>
        <v>0</v>
      </c>
      <c r="AP443" s="26" t="str">
        <f>+IF(VLOOKUP($B443,'Lista Puestos Valorados'!$B$11:$BK$510,MATCH('Auxiliar General'!AJ$4,'Lista Puestos Valorados'!$B$10:$BK$10,0),0)="","No relevante",VLOOKUP($B443,'Lista Puestos Valorados'!$B$11:$BK$510,MATCH('Auxiliar General'!AJ$4,'Lista Puestos Valorados'!$B$10:$BK$10,0),0))</f>
        <v>No relevante</v>
      </c>
      <c r="AQ443" s="26">
        <f>+HLOOKUP(AP443,Sistema_Puntos!$Q$5:$Y$43,'Auxiliar General'!AL$5,FALSE)</f>
        <v>0</v>
      </c>
      <c r="AR443" s="26" t="str">
        <f>+IF(VLOOKUP($B443,'Lista Puestos Valorados'!$B$11:$BK$510,MATCH('Auxiliar General'!AL$4,'Lista Puestos Valorados'!$B$10:$BK$10,0),0)="","No relevante",VLOOKUP($B443,'Lista Puestos Valorados'!$B$11:$BK$510,MATCH('Auxiliar General'!AL$4,'Lista Puestos Valorados'!$B$10:$BK$10,0),0))</f>
        <v>No relevante</v>
      </c>
      <c r="AS443" s="26">
        <f>+HLOOKUP(AR443,Sistema_Puntos!$Q$5:$Y$43,'Auxiliar General'!AN$5,FALSE)</f>
        <v>0</v>
      </c>
      <c r="AT443" s="26" t="str">
        <f>+IF(VLOOKUP($B443,'Lista Puestos Valorados'!$B$11:$BK$510,MATCH('Auxiliar General'!AN$4,'Lista Puestos Valorados'!$B$10:$BK$10,0),0)="","No relevante",VLOOKUP($B443,'Lista Puestos Valorados'!$B$11:$BK$510,MATCH('Auxiliar General'!AN$4,'Lista Puestos Valorados'!$B$10:$BK$10,0),0))</f>
        <v>No relevante</v>
      </c>
      <c r="AU443" s="26">
        <f>+HLOOKUP(AT443,Sistema_Puntos!$Q$5:$Y$43,'Auxiliar General'!AP$5,FALSE)</f>
        <v>0</v>
      </c>
      <c r="AV443" s="26" t="str">
        <f>+IF(VLOOKUP($B443,'Lista Puestos Valorados'!$B$11:$BK$510,MATCH('Auxiliar General'!AP$4,'Lista Puestos Valorados'!$B$10:$BK$10,0),0)="","No relevante",VLOOKUP($B443,'Lista Puestos Valorados'!$B$11:$BK$510,MATCH('Auxiliar General'!AP$4,'Lista Puestos Valorados'!$B$10:$BK$10,0),0))</f>
        <v>No relevante</v>
      </c>
      <c r="AW443" s="26">
        <f>+HLOOKUP(AV443,Sistema_Puntos!$Q$5:$Y$43,'Auxiliar General'!AR$5,FALSE)</f>
        <v>0</v>
      </c>
      <c r="AX443" s="26" t="str">
        <f>+IF(VLOOKUP($B443,'Lista Puestos Valorados'!$B$11:$BK$510,MATCH('Auxiliar General'!AR$4,'Lista Puestos Valorados'!$B$10:$BK$10,0),0)="","No relevante",VLOOKUP($B443,'Lista Puestos Valorados'!$B$11:$BK$510,MATCH('Auxiliar General'!AR$4,'Lista Puestos Valorados'!$B$10:$BK$10,0),0))</f>
        <v>No relevante</v>
      </c>
      <c r="AY443" s="26">
        <f>+HLOOKUP(AX443,Sistema_Puntos!$Q$5:$Y$43,'Auxiliar General'!AT$5,FALSE)</f>
        <v>0</v>
      </c>
      <c r="AZ443" s="26" t="str">
        <f>+IF(VLOOKUP($B443,'Lista Puestos Valorados'!$B$11:$BK$510,MATCH('Auxiliar General'!AT$4,'Lista Puestos Valorados'!$B$10:$BK$10,0),0)="","No relevante",VLOOKUP($B443,'Lista Puestos Valorados'!$B$11:$BK$510,MATCH('Auxiliar General'!AT$4,'Lista Puestos Valorados'!$B$10:$BK$10,0),0))</f>
        <v>No relevante</v>
      </c>
      <c r="BA443" s="26">
        <f>+HLOOKUP(AZ443,Sistema_Puntos!$Q$5:$Y$43,'Auxiliar General'!AV$5,FALSE)</f>
        <v>0</v>
      </c>
      <c r="BB443" s="26" t="str">
        <f>+IF(VLOOKUP($B443,'Lista Puestos Valorados'!$B$11:$BK$510,MATCH('Auxiliar General'!AV$4,'Lista Puestos Valorados'!$B$10:$BK$10,0),0)="","No relevante",VLOOKUP($B443,'Lista Puestos Valorados'!$B$11:$BK$510,MATCH('Auxiliar General'!AV$4,'Lista Puestos Valorados'!$B$10:$BK$10,0),0))</f>
        <v>No relevante</v>
      </c>
      <c r="BC443" s="26">
        <f>+HLOOKUP(BB443,Sistema_Puntos!$Q$5:$Y$43,'Auxiliar General'!AX$5,FALSE)</f>
        <v>0</v>
      </c>
      <c r="BD443" s="26" t="str">
        <f>+IF(VLOOKUP($B443,'Lista Puestos Valorados'!$B$11:$BK$510,MATCH('Auxiliar General'!AX$4,'Lista Puestos Valorados'!$B$10:$BK$10,0),0)="","No relevante",VLOOKUP($B443,'Lista Puestos Valorados'!$B$11:$BK$510,MATCH('Auxiliar General'!AX$4,'Lista Puestos Valorados'!$B$10:$BK$10,0),0))</f>
        <v>No relevante</v>
      </c>
      <c r="BE443" s="26">
        <f>+HLOOKUP(BD443,Sistema_Puntos!$Q$5:$Y$43,'Auxiliar General'!AZ$5,FALSE)</f>
        <v>0</v>
      </c>
      <c r="BF443" s="26" t="str">
        <f>+IF(VLOOKUP($B443,'Lista Puestos Valorados'!$B$11:$BK$510,MATCH('Auxiliar General'!AZ$4,'Lista Puestos Valorados'!$B$10:$BK$10,0),0)="","No relevante",VLOOKUP($B443,'Lista Puestos Valorados'!$B$11:$BK$510,MATCH('Auxiliar General'!AZ$4,'Lista Puestos Valorados'!$B$10:$BK$10,0),0))</f>
        <v>No relevante</v>
      </c>
      <c r="BG443" s="26">
        <f>+HLOOKUP(BF443,Sistema_Puntos!$Q$5:$Y$43,'Auxiliar General'!BB$5,FALSE)</f>
        <v>0</v>
      </c>
      <c r="BH443" s="26" t="str">
        <f>+IF(VLOOKUP($B443,'Lista Puestos Valorados'!$B$11:$BK$510,MATCH('Auxiliar General'!BB$4,'Lista Puestos Valorados'!$B$10:$BK$10,0),0)="","No relevante",VLOOKUP($B443,'Lista Puestos Valorados'!$B$11:$BK$510,MATCH('Auxiliar General'!BB$4,'Lista Puestos Valorados'!$B$10:$BK$10,0),0))</f>
        <v>No relevante</v>
      </c>
      <c r="BI443" s="26">
        <f>+HLOOKUP(BH443,Sistema_Puntos!$Q$5:$Y$43,'Auxiliar General'!BD$5,FALSE)</f>
        <v>0</v>
      </c>
      <c r="BJ443" s="26" t="str">
        <f>+IF(VLOOKUP($B443,'Lista Puestos Valorados'!$B$11:$BK$510,MATCH('Auxiliar General'!BD$4,'Lista Puestos Valorados'!$B$10:$BK$10,0),0)="","No relevante",VLOOKUP($B443,'Lista Puestos Valorados'!$B$11:$BK$510,MATCH('Auxiliar General'!BD$4,'Lista Puestos Valorados'!$B$10:$BK$10,0),0))</f>
        <v>No relevante</v>
      </c>
      <c r="BK443" s="26">
        <f>+HLOOKUP(BJ443,Sistema_Puntos!$Q$5:$Y$43,'Auxiliar General'!BF$5,FALSE)</f>
        <v>0</v>
      </c>
      <c r="BL443" s="26" t="str">
        <f>+IF(VLOOKUP($B443,'Lista Puestos Valorados'!$B$11:$BK$510,MATCH('Auxiliar General'!BF$4,'Lista Puestos Valorados'!$B$10:$BK$10,0),0)="","No relevante",VLOOKUP($B443,'Lista Puestos Valorados'!$B$11:$BK$510,MATCH('Auxiliar General'!BF$4,'Lista Puestos Valorados'!$B$10:$BK$10,0),0))</f>
        <v>No relevante</v>
      </c>
      <c r="BM443" s="26">
        <f>+HLOOKUP(BL443,Sistema_Puntos!$Q$5:$Y$43,'Auxiliar General'!BH$5,FALSE)</f>
        <v>0</v>
      </c>
      <c r="BN443" s="26" t="str">
        <f>+IF(VLOOKUP($B443,'Lista Puestos Valorados'!$B$11:$BK$510,MATCH('Auxiliar General'!BH$4,'Lista Puestos Valorados'!$B$10:$BK$10,0),0)="","No relevante",VLOOKUP($B443,'Lista Puestos Valorados'!$B$11:$BK$510,MATCH('Auxiliar General'!BH$4,'Lista Puestos Valorados'!$B$10:$BK$10,0),0))</f>
        <v>No relevante</v>
      </c>
      <c r="BO443" s="26">
        <f>+HLOOKUP(BN443,Sistema_Puntos!$Q$5:$Y$43,'Auxiliar General'!BJ$5,FALSE)</f>
        <v>0</v>
      </c>
      <c r="BP443" s="26" t="str">
        <f>+IF(VLOOKUP($B443,'Lista Puestos Valorados'!$B$11:$BK$510,MATCH('Auxiliar General'!BJ$4,'Lista Puestos Valorados'!$B$10:$BK$10,0),0)="","No relevante",VLOOKUP($B443,'Lista Puestos Valorados'!$B$11:$BK$510,MATCH('Auxiliar General'!BJ$4,'Lista Puestos Valorados'!$B$10:$BK$10,0),0))</f>
        <v>No relevante</v>
      </c>
      <c r="BQ443" s="26">
        <f>+HLOOKUP(BP443,Sistema_Puntos!$Q$5:$Y$43,'Auxiliar General'!BL$5,FALSE)</f>
        <v>0</v>
      </c>
      <c r="BR443" s="26" t="str">
        <f>+IF(VLOOKUP($B443,'Lista Puestos Valorados'!$B$11:$BK$510,MATCH('Auxiliar General'!BL$4,'Lista Puestos Valorados'!$B$10:$BK$10,0),0)="","No relevante",VLOOKUP($B443,'Lista Puestos Valorados'!$B$11:$BK$510,MATCH('Auxiliar General'!BL$4,'Lista Puestos Valorados'!$B$10:$BK$10,0),0))</f>
        <v>No relevante</v>
      </c>
      <c r="BS443" s="26">
        <f>+HLOOKUP(BR443,Sistema_Puntos!$Q$5:$Y$43,'Auxiliar General'!BN$5,FALSE)</f>
        <v>0</v>
      </c>
      <c r="BT443" s="26" t="str">
        <f>+IF(VLOOKUP($B443,'Lista Puestos Valorados'!$B$11:$BK$510,MATCH('Auxiliar General'!BN$4,'Lista Puestos Valorados'!$B$10:$BK$10,0),0)="","No relevante",VLOOKUP($B443,'Lista Puestos Valorados'!$B$11:$BK$510,MATCH('Auxiliar General'!BN$4,'Lista Puestos Valorados'!$B$10:$BK$10,0),0))</f>
        <v>No relevante</v>
      </c>
      <c r="BU443" s="26">
        <f>+HLOOKUP(BT443,Sistema_Puntos!$Q$5:$Y$43,'Auxiliar General'!BP$5,FALSE)</f>
        <v>0</v>
      </c>
      <c r="BV443" s="26" t="str">
        <f>+IF(VLOOKUP($B443,'Lista Puestos Valorados'!$B$11:$BK$510,MATCH('Auxiliar General'!BP$4,'Lista Puestos Valorados'!$B$10:$BK$10,0),0)="","No relevante",VLOOKUP($B443,'Lista Puestos Valorados'!$B$11:$BK$510,MATCH('Auxiliar General'!BP$4,'Lista Puestos Valorados'!$B$10:$BK$10,0),0))</f>
        <v>No relevante</v>
      </c>
      <c r="BW443" s="26">
        <f>+HLOOKUP(BV443,Sistema_Puntos!$Q$5:$Y$43,'Auxiliar General'!BR$5,FALSE)</f>
        <v>0</v>
      </c>
      <c r="BX443" s="26" t="str">
        <f>+IF(VLOOKUP($B443,'Lista Puestos Valorados'!$B$11:$BK$510,MATCH('Auxiliar General'!BR$4,'Lista Puestos Valorados'!$B$10:$BK$10,0),0)="","No relevante",VLOOKUP($B443,'Lista Puestos Valorados'!$B$11:$BK$510,MATCH('Auxiliar General'!BR$4,'Lista Puestos Valorados'!$B$10:$BK$10,0),0))</f>
        <v>No relevante</v>
      </c>
      <c r="BY443" s="26">
        <f>+HLOOKUP(BX443,Sistema_Puntos!$Q$5:$Y$43,'Auxiliar General'!BT$5,FALSE)</f>
        <v>0</v>
      </c>
      <c r="BZ443" s="26" t="str">
        <f>+IF(VLOOKUP($B443,'Lista Puestos Valorados'!$B$11:$BK$510,MATCH('Auxiliar General'!BT$4,'Lista Puestos Valorados'!$B$10:$BK$10,0),0)="","No relevante",VLOOKUP($B443,'Lista Puestos Valorados'!$B$11:$BK$510,MATCH('Auxiliar General'!BT$4,'Lista Puestos Valorados'!$B$10:$BK$10,0),0))</f>
        <v>No relevante</v>
      </c>
      <c r="CA443" s="26">
        <f>+HLOOKUP(BZ443,Sistema_Puntos!$Q$5:$Y$43,'Auxiliar General'!BV$5,FALSE)</f>
        <v>0</v>
      </c>
      <c r="CB443" s="26" t="str">
        <f>+IF(VLOOKUP($B443,'Lista Puestos Valorados'!$B$11:$BK$510,MATCH('Auxiliar General'!BV$4,'Lista Puestos Valorados'!$B$10:$BK$10,0),0)="","No relevante",VLOOKUP($B443,'Lista Puestos Valorados'!$B$11:$BK$510,MATCH('Auxiliar General'!BV$4,'Lista Puestos Valorados'!$B$10:$BK$10,0),0))</f>
        <v>No relevante</v>
      </c>
      <c r="CC443" s="26">
        <f>+HLOOKUP(CB443,Sistema_Puntos!$Q$5:$Y$43,'Auxiliar General'!BX$5,FALSE)</f>
        <v>0</v>
      </c>
      <c r="CD443" s="26" t="str">
        <f>+IF(VLOOKUP($B443,'Lista Puestos Valorados'!$B$11:$BK$510,MATCH('Auxiliar General'!BX$4,'Lista Puestos Valorados'!$B$10:$BK$10,0),0)="","No relevante",VLOOKUP($B443,'Lista Puestos Valorados'!$B$11:$BK$510,MATCH('Auxiliar General'!BX$4,'Lista Puestos Valorados'!$B$10:$BK$10,0),0))</f>
        <v>No relevante</v>
      </c>
      <c r="CE443" s="26">
        <f>+HLOOKUP(CD443,Sistema_Puntos!$Q$5:$Y$43,'Auxiliar General'!BZ$5,FALSE)</f>
        <v>0</v>
      </c>
      <c r="CF443" s="26" t="str">
        <f>+IF(VLOOKUP($B443,'Lista Puestos Valorados'!$B$11:$BK$510,MATCH('Auxiliar General'!BZ$4,'Lista Puestos Valorados'!$B$10:$BK$10,0),0)="","No relevante",VLOOKUP($B443,'Lista Puestos Valorados'!$B$11:$BK$510,MATCH('Auxiliar General'!BZ$4,'Lista Puestos Valorados'!$B$10:$BK$10,0),0))</f>
        <v>No relevante</v>
      </c>
      <c r="CG443" s="26">
        <f>+HLOOKUP(CF443,Sistema_Puntos!$Q$5:$Y$43,'Auxiliar General'!CB$5,FALSE)</f>
        <v>0</v>
      </c>
      <c r="CH443" s="29"/>
      <c r="CI443" s="29"/>
    </row>
    <row r="444" spans="2:87" ht="17.55" customHeight="1">
      <c r="B444" s="26">
        <f>+'Listado de Puestos'!B444</f>
        <v>434</v>
      </c>
      <c r="C444" s="26" t="str">
        <f>+IF('Lista Puestos Valorados'!C444="","",'Lista Puestos Valorados'!C444)</f>
        <v/>
      </c>
      <c r="D444" s="26" t="str">
        <f>+IF('Lista Puestos Valorados'!D444="","",'Lista Puestos Valorados'!D444)</f>
        <v/>
      </c>
      <c r="E444" s="26" t="str">
        <f>+IF('Lista Puestos Valorados'!E444="","",'Lista Puestos Valorados'!E444)</f>
        <v/>
      </c>
      <c r="F444" s="26" t="str">
        <f>+IF('Lista Puestos Valorados'!F444="","",'Lista Puestos Valorados'!F444)</f>
        <v/>
      </c>
      <c r="G444" s="26" t="str">
        <f>+IF('Lista Puestos Valorados'!G444="","",'Lista Puestos Valorados'!G444)</f>
        <v/>
      </c>
      <c r="H444" s="26" t="str">
        <f>+IF('Lista Puestos Valorados'!H444="","",'Lista Puestos Valorados'!H444)</f>
        <v/>
      </c>
      <c r="I444" s="26" t="str">
        <f>+IF('Lista Puestos Valorados'!I444="","",'Lista Puestos Valorados'!I444)</f>
        <v/>
      </c>
      <c r="J444" s="118" t="e">
        <f t="array" ref="J444">+IF(L444="","",_xlfn.IFS(L444&lt;='Cortes de Agrupacion'!$F$15,'Cortes de Agrupacion'!$E$15,'Resultados General'!L444&lt;='Cortes de Agrupacion'!$F$14,'Cortes de Agrupacion'!$E$14,'Resultados General'!L444&lt;='Cortes de Agrupacion'!$F$13,'Cortes de Agrupacion'!$E$13,L444&lt;='Cortes de Agrupacion'!$F$12,'Cortes de Agrupacion'!$E$12,'Resultados General'!L444&lt;='Cortes de Agrupacion'!$F$11,'Cortes de Agrupacion'!$E$11,'Resultados General'!L444&lt;='Cortes de Agrupacion'!$F$10,'Cortes de Agrupacion'!$E$10,'Resultados General'!L444&lt;='Cortes de Agrupacion'!$F$9,'Cortes de Agrupacion'!$E$9,'Resultados General'!L444&lt;='Cortes de Agrupacion'!$F$8,'Cortes de Agrupacion'!$E$8,'Resultados General'!L444&lt;='Cortes de Agrupacion'!$F$7,'Cortes de Agrupacion'!$E$7,'Resultados General'!L444&lt;='Cortes de Agrupacion'!$F$6,'Cortes de Agrupacion'!$E$6))</f>
        <v>#VALUE!</v>
      </c>
      <c r="K444" s="118" t="str">
        <f t="shared" si="12"/>
        <v/>
      </c>
      <c r="L444" s="124" t="e">
        <f>#VALUE!</f>
        <v>#VALUE!</v>
      </c>
      <c r="M444" s="26" t="e">
        <f ca="1">+_xlfn.IFNA(VLOOKUP(C444,'Distribución de puestos'!$B$8:$I$507,8,0),"")</f>
        <v>#NAME?</v>
      </c>
      <c r="N444" s="26" t="str">
        <f>+IF(VLOOKUP($B444,'Lista Puestos Valorados'!$B$11:$BK$510,MATCH('Auxiliar General'!H$4,'Lista Puestos Valorados'!$B$10:$BK$10,0),0)="","No relevante",VLOOKUP($B444,'Lista Puestos Valorados'!$B$11:$BK$510,MATCH('Auxiliar General'!H$4,'Lista Puestos Valorados'!$B$10:$BK$10,0),0))</f>
        <v>No relevante</v>
      </c>
      <c r="O444" s="26">
        <f>+HLOOKUP(N444,Sistema_Puntos!$Q$5:$Y$43,'Auxiliar General'!J$5,FALSE)</f>
        <v>0</v>
      </c>
      <c r="P444" s="26" t="str">
        <f>+IF(VLOOKUP($B444,'Lista Puestos Valorados'!$B$11:$BK$510,MATCH('Auxiliar General'!J$4,'Lista Puestos Valorados'!$B$10:$BK$10,0),0)="","No relevante",VLOOKUP($B444,'Lista Puestos Valorados'!$B$11:$BK$510,MATCH('Auxiliar General'!J$4,'Lista Puestos Valorados'!$B$10:$BK$10,0),0))</f>
        <v>No relevante</v>
      </c>
      <c r="Q444" s="26">
        <f>+HLOOKUP(P444,Sistema_Puntos!$Q$5:$Y$43,'Auxiliar General'!L$5,FALSE)</f>
        <v>0</v>
      </c>
      <c r="R444" s="26" t="str">
        <f>+IF(VLOOKUP($B444,'Lista Puestos Valorados'!$B$11:$BK$510,MATCH('Auxiliar General'!L$4,'Lista Puestos Valorados'!$B$10:$BK$10,0),0)="","No relevante",VLOOKUP($B444,'Lista Puestos Valorados'!$B$11:$BK$510,MATCH('Auxiliar General'!L$4,'Lista Puestos Valorados'!$B$10:$BK$10,0),0))</f>
        <v>No relevante</v>
      </c>
      <c r="S444" s="26">
        <f>+HLOOKUP(R444,Sistema_Puntos!$Q$5:$Y$43,'Auxiliar General'!N$5,FALSE)</f>
        <v>0</v>
      </c>
      <c r="T444" s="26" t="str">
        <f>+IF(VLOOKUP($B444,'Lista Puestos Valorados'!$B$11:$BK$510,MATCH('Auxiliar General'!N$4,'Lista Puestos Valorados'!$B$10:$BK$10,0),0)="","No relevante",VLOOKUP($B444,'Lista Puestos Valorados'!$B$11:$BK$510,MATCH('Auxiliar General'!N$4,'Lista Puestos Valorados'!$B$10:$BK$10,0),0))</f>
        <v>No relevante</v>
      </c>
      <c r="U444" s="26">
        <f>+HLOOKUP(T444,Sistema_Puntos!$Q$5:$Y$43,'Auxiliar General'!P$5,FALSE)</f>
        <v>0</v>
      </c>
      <c r="V444" s="26" t="str">
        <f>+IF(VLOOKUP($B444,'Lista Puestos Valorados'!$B$11:$BK$510,MATCH('Auxiliar General'!P$4,'Lista Puestos Valorados'!$B$10:$BK$10,0),0)="","No relevante",VLOOKUP($B444,'Lista Puestos Valorados'!$B$11:$BK$510,MATCH('Auxiliar General'!P$4,'Lista Puestos Valorados'!$B$10:$BK$10,0),0))</f>
        <v>No relevante</v>
      </c>
      <c r="W444" s="26">
        <f>+HLOOKUP(V444,Sistema_Puntos!$Q$5:$Y$43,'Auxiliar General'!R$5,FALSE)</f>
        <v>0</v>
      </c>
      <c r="X444" s="26" t="str">
        <f>+IF(VLOOKUP($B444,'Lista Puestos Valorados'!$B$11:$BK$510,MATCH('Auxiliar General'!R$4,'Lista Puestos Valorados'!$B$10:$BK$10,0),0)="","No relevante",VLOOKUP($B444,'Lista Puestos Valorados'!$B$11:$BK$510,MATCH('Auxiliar General'!R$4,'Lista Puestos Valorados'!$B$10:$BK$10,0),0))</f>
        <v>No relevante</v>
      </c>
      <c r="Y444" s="26">
        <f>+HLOOKUP(X444,Sistema_Puntos!$Q$5:$Y$43,'Auxiliar General'!T$5,FALSE)</f>
        <v>0</v>
      </c>
      <c r="Z444" s="26" t="str">
        <f>+IF(VLOOKUP($B444,'Lista Puestos Valorados'!$B$11:$BK$510,MATCH('Auxiliar General'!T$4,'Lista Puestos Valorados'!$B$10:$BK$10,0),0)="","No relevante",VLOOKUP($B444,'Lista Puestos Valorados'!$B$11:$BK$510,MATCH('Auxiliar General'!T$4,'Lista Puestos Valorados'!$B$10:$BK$10,0),0))</f>
        <v>No relevante</v>
      </c>
      <c r="AA444" s="26">
        <f>+HLOOKUP(Z444,Sistema_Puntos!$Q$5:$Y$43,'Auxiliar General'!V$5,FALSE)</f>
        <v>0</v>
      </c>
      <c r="AB444" s="26" t="str">
        <f>+IF(VLOOKUP($B444,'Lista Puestos Valorados'!$B$11:$BK$510,MATCH('Auxiliar General'!V$4,'Lista Puestos Valorados'!$B$10:$BK$10,0),0)="","No relevante",VLOOKUP($B444,'Lista Puestos Valorados'!$B$11:$BK$510,MATCH('Auxiliar General'!V$4,'Lista Puestos Valorados'!$B$10:$BK$10,0),0))</f>
        <v>No relevante</v>
      </c>
      <c r="AC444" s="26">
        <f>+HLOOKUP(AB444,Sistema_Puntos!$Q$5:$Y$43,'Auxiliar General'!X$5,FALSE)</f>
        <v>0</v>
      </c>
      <c r="AD444" s="26" t="str">
        <f>+IF(VLOOKUP($B444,'Lista Puestos Valorados'!$B$11:$BK$510,MATCH('Auxiliar General'!X$4,'Lista Puestos Valorados'!$B$10:$BK$10,0),0)="","No relevante",VLOOKUP($B444,'Lista Puestos Valorados'!$B$11:$BK$510,MATCH('Auxiliar General'!X$4,'Lista Puestos Valorados'!$B$10:$BK$10,0),0))</f>
        <v>No relevante</v>
      </c>
      <c r="AE444" s="26">
        <f>+HLOOKUP(AD444,Sistema_Puntos!$Q$5:$Y$43,'Auxiliar General'!Z$5,FALSE)</f>
        <v>0</v>
      </c>
      <c r="AF444" s="26" t="str">
        <f>+IF(VLOOKUP($B444,'Lista Puestos Valorados'!$B$11:$BK$510,MATCH('Auxiliar General'!Z$4,'Lista Puestos Valorados'!$B$10:$BK$10,0),0)="","No relevante",VLOOKUP($B444,'Lista Puestos Valorados'!$B$11:$BK$510,MATCH('Auxiliar General'!Z$4,'Lista Puestos Valorados'!$B$10:$BK$10,0),0))</f>
        <v>No relevante</v>
      </c>
      <c r="AG444" s="26">
        <f>+HLOOKUP(AF444,Sistema_Puntos!$Q$5:$Y$43,'Auxiliar General'!AB$5,FALSE)</f>
        <v>0</v>
      </c>
      <c r="AH444" s="26" t="str">
        <f>+IF(VLOOKUP($B444,'Lista Puestos Valorados'!$B$11:$BK$510,MATCH('Auxiliar General'!AB$4,'Lista Puestos Valorados'!$B$10:$BK$10,0),0)="","No relevante",VLOOKUP($B444,'Lista Puestos Valorados'!$B$11:$BK$510,MATCH('Auxiliar General'!AB$4,'Lista Puestos Valorados'!$B$10:$BK$10,0),0))</f>
        <v>No relevante</v>
      </c>
      <c r="AI444" s="26">
        <f>+HLOOKUP(AH444,Sistema_Puntos!$Q$5:$Y$43,'Auxiliar General'!AD$5,FALSE)</f>
        <v>0</v>
      </c>
      <c r="AJ444" s="26" t="str">
        <f>+IF(VLOOKUP($B444,'Lista Puestos Valorados'!$B$11:$BK$510,MATCH('Auxiliar General'!AD$4,'Lista Puestos Valorados'!$B$10:$BK$10,0),0)="","No relevante",VLOOKUP($B444,'Lista Puestos Valorados'!$B$11:$BK$510,MATCH('Auxiliar General'!AD$4,'Lista Puestos Valorados'!$B$10:$BK$10,0),0))</f>
        <v>No relevante</v>
      </c>
      <c r="AK444" s="26">
        <f>+HLOOKUP(AJ444,Sistema_Puntos!$Q$5:$Y$43,'Auxiliar General'!AF$5,FALSE)</f>
        <v>0</v>
      </c>
      <c r="AL444" s="26" t="str">
        <f>+IF(VLOOKUP($B444,'Lista Puestos Valorados'!$B$11:$BK$510,MATCH('Auxiliar General'!AF$4,'Lista Puestos Valorados'!$B$10:$BK$10,0),0)="","No relevante",VLOOKUP($B444,'Lista Puestos Valorados'!$B$11:$BK$510,MATCH('Auxiliar General'!AF$4,'Lista Puestos Valorados'!$B$10:$BK$10,0),0))</f>
        <v>No relevante</v>
      </c>
      <c r="AM444" s="26">
        <f>+HLOOKUP(AL444,Sistema_Puntos!$Q$5:$Y$43,'Auxiliar General'!AH$5,FALSE)</f>
        <v>0</v>
      </c>
      <c r="AN444" s="26" t="str">
        <f>+IF(VLOOKUP($B444,'Lista Puestos Valorados'!$B$11:$BK$510,MATCH('Auxiliar General'!AH$4,'Lista Puestos Valorados'!$B$10:$BK$10,0),0)="","No relevante",VLOOKUP($B444,'Lista Puestos Valorados'!$B$11:$BK$510,MATCH('Auxiliar General'!AH$4,'Lista Puestos Valorados'!$B$10:$BK$10,0),0))</f>
        <v>No relevante</v>
      </c>
      <c r="AO444" s="26">
        <f>+HLOOKUP(AN444,Sistema_Puntos!$Q$5:$Y$43,'Auxiliar General'!AJ$5,FALSE)</f>
        <v>0</v>
      </c>
      <c r="AP444" s="26" t="str">
        <f>+IF(VLOOKUP($B444,'Lista Puestos Valorados'!$B$11:$BK$510,MATCH('Auxiliar General'!AJ$4,'Lista Puestos Valorados'!$B$10:$BK$10,0),0)="","No relevante",VLOOKUP($B444,'Lista Puestos Valorados'!$B$11:$BK$510,MATCH('Auxiliar General'!AJ$4,'Lista Puestos Valorados'!$B$10:$BK$10,0),0))</f>
        <v>No relevante</v>
      </c>
      <c r="AQ444" s="26">
        <f>+HLOOKUP(AP444,Sistema_Puntos!$Q$5:$Y$43,'Auxiliar General'!AL$5,FALSE)</f>
        <v>0</v>
      </c>
      <c r="AR444" s="26" t="str">
        <f>+IF(VLOOKUP($B444,'Lista Puestos Valorados'!$B$11:$BK$510,MATCH('Auxiliar General'!AL$4,'Lista Puestos Valorados'!$B$10:$BK$10,0),0)="","No relevante",VLOOKUP($B444,'Lista Puestos Valorados'!$B$11:$BK$510,MATCH('Auxiliar General'!AL$4,'Lista Puestos Valorados'!$B$10:$BK$10,0),0))</f>
        <v>No relevante</v>
      </c>
      <c r="AS444" s="26">
        <f>+HLOOKUP(AR444,Sistema_Puntos!$Q$5:$Y$43,'Auxiliar General'!AN$5,FALSE)</f>
        <v>0</v>
      </c>
      <c r="AT444" s="26" t="str">
        <f>+IF(VLOOKUP($B444,'Lista Puestos Valorados'!$B$11:$BK$510,MATCH('Auxiliar General'!AN$4,'Lista Puestos Valorados'!$B$10:$BK$10,0),0)="","No relevante",VLOOKUP($B444,'Lista Puestos Valorados'!$B$11:$BK$510,MATCH('Auxiliar General'!AN$4,'Lista Puestos Valorados'!$B$10:$BK$10,0),0))</f>
        <v>No relevante</v>
      </c>
      <c r="AU444" s="26">
        <f>+HLOOKUP(AT444,Sistema_Puntos!$Q$5:$Y$43,'Auxiliar General'!AP$5,FALSE)</f>
        <v>0</v>
      </c>
      <c r="AV444" s="26" t="str">
        <f>+IF(VLOOKUP($B444,'Lista Puestos Valorados'!$B$11:$BK$510,MATCH('Auxiliar General'!AP$4,'Lista Puestos Valorados'!$B$10:$BK$10,0),0)="","No relevante",VLOOKUP($B444,'Lista Puestos Valorados'!$B$11:$BK$510,MATCH('Auxiliar General'!AP$4,'Lista Puestos Valorados'!$B$10:$BK$10,0),0))</f>
        <v>No relevante</v>
      </c>
      <c r="AW444" s="26">
        <f>+HLOOKUP(AV444,Sistema_Puntos!$Q$5:$Y$43,'Auxiliar General'!AR$5,FALSE)</f>
        <v>0</v>
      </c>
      <c r="AX444" s="26" t="str">
        <f>+IF(VLOOKUP($B444,'Lista Puestos Valorados'!$B$11:$BK$510,MATCH('Auxiliar General'!AR$4,'Lista Puestos Valorados'!$B$10:$BK$10,0),0)="","No relevante",VLOOKUP($B444,'Lista Puestos Valorados'!$B$11:$BK$510,MATCH('Auxiliar General'!AR$4,'Lista Puestos Valorados'!$B$10:$BK$10,0),0))</f>
        <v>No relevante</v>
      </c>
      <c r="AY444" s="26">
        <f>+HLOOKUP(AX444,Sistema_Puntos!$Q$5:$Y$43,'Auxiliar General'!AT$5,FALSE)</f>
        <v>0</v>
      </c>
      <c r="AZ444" s="26" t="str">
        <f>+IF(VLOOKUP($B444,'Lista Puestos Valorados'!$B$11:$BK$510,MATCH('Auxiliar General'!AT$4,'Lista Puestos Valorados'!$B$10:$BK$10,0),0)="","No relevante",VLOOKUP($B444,'Lista Puestos Valorados'!$B$11:$BK$510,MATCH('Auxiliar General'!AT$4,'Lista Puestos Valorados'!$B$10:$BK$10,0),0))</f>
        <v>No relevante</v>
      </c>
      <c r="BA444" s="26">
        <f>+HLOOKUP(AZ444,Sistema_Puntos!$Q$5:$Y$43,'Auxiliar General'!AV$5,FALSE)</f>
        <v>0</v>
      </c>
      <c r="BB444" s="26" t="str">
        <f>+IF(VLOOKUP($B444,'Lista Puestos Valorados'!$B$11:$BK$510,MATCH('Auxiliar General'!AV$4,'Lista Puestos Valorados'!$B$10:$BK$10,0),0)="","No relevante",VLOOKUP($B444,'Lista Puestos Valorados'!$B$11:$BK$510,MATCH('Auxiliar General'!AV$4,'Lista Puestos Valorados'!$B$10:$BK$10,0),0))</f>
        <v>No relevante</v>
      </c>
      <c r="BC444" s="26">
        <f>+HLOOKUP(BB444,Sistema_Puntos!$Q$5:$Y$43,'Auxiliar General'!AX$5,FALSE)</f>
        <v>0</v>
      </c>
      <c r="BD444" s="26" t="str">
        <f>+IF(VLOOKUP($B444,'Lista Puestos Valorados'!$B$11:$BK$510,MATCH('Auxiliar General'!AX$4,'Lista Puestos Valorados'!$B$10:$BK$10,0),0)="","No relevante",VLOOKUP($B444,'Lista Puestos Valorados'!$B$11:$BK$510,MATCH('Auxiliar General'!AX$4,'Lista Puestos Valorados'!$B$10:$BK$10,0),0))</f>
        <v>No relevante</v>
      </c>
      <c r="BE444" s="26">
        <f>+HLOOKUP(BD444,Sistema_Puntos!$Q$5:$Y$43,'Auxiliar General'!AZ$5,FALSE)</f>
        <v>0</v>
      </c>
      <c r="BF444" s="26" t="str">
        <f>+IF(VLOOKUP($B444,'Lista Puestos Valorados'!$B$11:$BK$510,MATCH('Auxiliar General'!AZ$4,'Lista Puestos Valorados'!$B$10:$BK$10,0),0)="","No relevante",VLOOKUP($B444,'Lista Puestos Valorados'!$B$11:$BK$510,MATCH('Auxiliar General'!AZ$4,'Lista Puestos Valorados'!$B$10:$BK$10,0),0))</f>
        <v>No relevante</v>
      </c>
      <c r="BG444" s="26">
        <f>+HLOOKUP(BF444,Sistema_Puntos!$Q$5:$Y$43,'Auxiliar General'!BB$5,FALSE)</f>
        <v>0</v>
      </c>
      <c r="BH444" s="26" t="str">
        <f>+IF(VLOOKUP($B444,'Lista Puestos Valorados'!$B$11:$BK$510,MATCH('Auxiliar General'!BB$4,'Lista Puestos Valorados'!$B$10:$BK$10,0),0)="","No relevante",VLOOKUP($B444,'Lista Puestos Valorados'!$B$11:$BK$510,MATCH('Auxiliar General'!BB$4,'Lista Puestos Valorados'!$B$10:$BK$10,0),0))</f>
        <v>No relevante</v>
      </c>
      <c r="BI444" s="26">
        <f>+HLOOKUP(BH444,Sistema_Puntos!$Q$5:$Y$43,'Auxiliar General'!BD$5,FALSE)</f>
        <v>0</v>
      </c>
      <c r="BJ444" s="26" t="str">
        <f>+IF(VLOOKUP($B444,'Lista Puestos Valorados'!$B$11:$BK$510,MATCH('Auxiliar General'!BD$4,'Lista Puestos Valorados'!$B$10:$BK$10,0),0)="","No relevante",VLOOKUP($B444,'Lista Puestos Valorados'!$B$11:$BK$510,MATCH('Auxiliar General'!BD$4,'Lista Puestos Valorados'!$B$10:$BK$10,0),0))</f>
        <v>No relevante</v>
      </c>
      <c r="BK444" s="26">
        <f>+HLOOKUP(BJ444,Sistema_Puntos!$Q$5:$Y$43,'Auxiliar General'!BF$5,FALSE)</f>
        <v>0</v>
      </c>
      <c r="BL444" s="26" t="str">
        <f>+IF(VLOOKUP($B444,'Lista Puestos Valorados'!$B$11:$BK$510,MATCH('Auxiliar General'!BF$4,'Lista Puestos Valorados'!$B$10:$BK$10,0),0)="","No relevante",VLOOKUP($B444,'Lista Puestos Valorados'!$B$11:$BK$510,MATCH('Auxiliar General'!BF$4,'Lista Puestos Valorados'!$B$10:$BK$10,0),0))</f>
        <v>No relevante</v>
      </c>
      <c r="BM444" s="26">
        <f>+HLOOKUP(BL444,Sistema_Puntos!$Q$5:$Y$43,'Auxiliar General'!BH$5,FALSE)</f>
        <v>0</v>
      </c>
      <c r="BN444" s="26" t="str">
        <f>+IF(VLOOKUP($B444,'Lista Puestos Valorados'!$B$11:$BK$510,MATCH('Auxiliar General'!BH$4,'Lista Puestos Valorados'!$B$10:$BK$10,0),0)="","No relevante",VLOOKUP($B444,'Lista Puestos Valorados'!$B$11:$BK$510,MATCH('Auxiliar General'!BH$4,'Lista Puestos Valorados'!$B$10:$BK$10,0),0))</f>
        <v>No relevante</v>
      </c>
      <c r="BO444" s="26">
        <f>+HLOOKUP(BN444,Sistema_Puntos!$Q$5:$Y$43,'Auxiliar General'!BJ$5,FALSE)</f>
        <v>0</v>
      </c>
      <c r="BP444" s="26" t="str">
        <f>+IF(VLOOKUP($B444,'Lista Puestos Valorados'!$B$11:$BK$510,MATCH('Auxiliar General'!BJ$4,'Lista Puestos Valorados'!$B$10:$BK$10,0),0)="","No relevante",VLOOKUP($B444,'Lista Puestos Valorados'!$B$11:$BK$510,MATCH('Auxiliar General'!BJ$4,'Lista Puestos Valorados'!$B$10:$BK$10,0),0))</f>
        <v>No relevante</v>
      </c>
      <c r="BQ444" s="26">
        <f>+HLOOKUP(BP444,Sistema_Puntos!$Q$5:$Y$43,'Auxiliar General'!BL$5,FALSE)</f>
        <v>0</v>
      </c>
      <c r="BR444" s="26" t="str">
        <f>+IF(VLOOKUP($B444,'Lista Puestos Valorados'!$B$11:$BK$510,MATCH('Auxiliar General'!BL$4,'Lista Puestos Valorados'!$B$10:$BK$10,0),0)="","No relevante",VLOOKUP($B444,'Lista Puestos Valorados'!$B$11:$BK$510,MATCH('Auxiliar General'!BL$4,'Lista Puestos Valorados'!$B$10:$BK$10,0),0))</f>
        <v>No relevante</v>
      </c>
      <c r="BS444" s="26">
        <f>+HLOOKUP(BR444,Sistema_Puntos!$Q$5:$Y$43,'Auxiliar General'!BN$5,FALSE)</f>
        <v>0</v>
      </c>
      <c r="BT444" s="26" t="str">
        <f>+IF(VLOOKUP($B444,'Lista Puestos Valorados'!$B$11:$BK$510,MATCH('Auxiliar General'!BN$4,'Lista Puestos Valorados'!$B$10:$BK$10,0),0)="","No relevante",VLOOKUP($B444,'Lista Puestos Valorados'!$B$11:$BK$510,MATCH('Auxiliar General'!BN$4,'Lista Puestos Valorados'!$B$10:$BK$10,0),0))</f>
        <v>No relevante</v>
      </c>
      <c r="BU444" s="26">
        <f>+HLOOKUP(BT444,Sistema_Puntos!$Q$5:$Y$43,'Auxiliar General'!BP$5,FALSE)</f>
        <v>0</v>
      </c>
      <c r="BV444" s="26" t="str">
        <f>+IF(VLOOKUP($B444,'Lista Puestos Valorados'!$B$11:$BK$510,MATCH('Auxiliar General'!BP$4,'Lista Puestos Valorados'!$B$10:$BK$10,0),0)="","No relevante",VLOOKUP($B444,'Lista Puestos Valorados'!$B$11:$BK$510,MATCH('Auxiliar General'!BP$4,'Lista Puestos Valorados'!$B$10:$BK$10,0),0))</f>
        <v>No relevante</v>
      </c>
      <c r="BW444" s="26">
        <f>+HLOOKUP(BV444,Sistema_Puntos!$Q$5:$Y$43,'Auxiliar General'!BR$5,FALSE)</f>
        <v>0</v>
      </c>
      <c r="BX444" s="26" t="str">
        <f>+IF(VLOOKUP($B444,'Lista Puestos Valorados'!$B$11:$BK$510,MATCH('Auxiliar General'!BR$4,'Lista Puestos Valorados'!$B$10:$BK$10,0),0)="","No relevante",VLOOKUP($B444,'Lista Puestos Valorados'!$B$11:$BK$510,MATCH('Auxiliar General'!BR$4,'Lista Puestos Valorados'!$B$10:$BK$10,0),0))</f>
        <v>No relevante</v>
      </c>
      <c r="BY444" s="26">
        <f>+HLOOKUP(BX444,Sistema_Puntos!$Q$5:$Y$43,'Auxiliar General'!BT$5,FALSE)</f>
        <v>0</v>
      </c>
      <c r="BZ444" s="26" t="str">
        <f>+IF(VLOOKUP($B444,'Lista Puestos Valorados'!$B$11:$BK$510,MATCH('Auxiliar General'!BT$4,'Lista Puestos Valorados'!$B$10:$BK$10,0),0)="","No relevante",VLOOKUP($B444,'Lista Puestos Valorados'!$B$11:$BK$510,MATCH('Auxiliar General'!BT$4,'Lista Puestos Valorados'!$B$10:$BK$10,0),0))</f>
        <v>No relevante</v>
      </c>
      <c r="CA444" s="26">
        <f>+HLOOKUP(BZ444,Sistema_Puntos!$Q$5:$Y$43,'Auxiliar General'!BV$5,FALSE)</f>
        <v>0</v>
      </c>
      <c r="CB444" s="26" t="str">
        <f>+IF(VLOOKUP($B444,'Lista Puestos Valorados'!$B$11:$BK$510,MATCH('Auxiliar General'!BV$4,'Lista Puestos Valorados'!$B$10:$BK$10,0),0)="","No relevante",VLOOKUP($B444,'Lista Puestos Valorados'!$B$11:$BK$510,MATCH('Auxiliar General'!BV$4,'Lista Puestos Valorados'!$B$10:$BK$10,0),0))</f>
        <v>No relevante</v>
      </c>
      <c r="CC444" s="26">
        <f>+HLOOKUP(CB444,Sistema_Puntos!$Q$5:$Y$43,'Auxiliar General'!BX$5,FALSE)</f>
        <v>0</v>
      </c>
      <c r="CD444" s="26" t="str">
        <f>+IF(VLOOKUP($B444,'Lista Puestos Valorados'!$B$11:$BK$510,MATCH('Auxiliar General'!BX$4,'Lista Puestos Valorados'!$B$10:$BK$10,0),0)="","No relevante",VLOOKUP($B444,'Lista Puestos Valorados'!$B$11:$BK$510,MATCH('Auxiliar General'!BX$4,'Lista Puestos Valorados'!$B$10:$BK$10,0),0))</f>
        <v>No relevante</v>
      </c>
      <c r="CE444" s="26">
        <f>+HLOOKUP(CD444,Sistema_Puntos!$Q$5:$Y$43,'Auxiliar General'!BZ$5,FALSE)</f>
        <v>0</v>
      </c>
      <c r="CF444" s="26" t="str">
        <f>+IF(VLOOKUP($B444,'Lista Puestos Valorados'!$B$11:$BK$510,MATCH('Auxiliar General'!BZ$4,'Lista Puestos Valorados'!$B$10:$BK$10,0),0)="","No relevante",VLOOKUP($B444,'Lista Puestos Valorados'!$B$11:$BK$510,MATCH('Auxiliar General'!BZ$4,'Lista Puestos Valorados'!$B$10:$BK$10,0),0))</f>
        <v>No relevante</v>
      </c>
      <c r="CG444" s="26">
        <f>+HLOOKUP(CF444,Sistema_Puntos!$Q$5:$Y$43,'Auxiliar General'!CB$5,FALSE)</f>
        <v>0</v>
      </c>
      <c r="CH444" s="29"/>
      <c r="CI444" s="29"/>
    </row>
    <row r="445" spans="2:87" ht="17.55" customHeight="1">
      <c r="B445" s="26">
        <f>+'Listado de Puestos'!B445</f>
        <v>435</v>
      </c>
      <c r="C445" s="26" t="str">
        <f>+IF('Lista Puestos Valorados'!C445="","",'Lista Puestos Valorados'!C445)</f>
        <v/>
      </c>
      <c r="D445" s="26" t="str">
        <f>+IF('Lista Puestos Valorados'!D445="","",'Lista Puestos Valorados'!D445)</f>
        <v/>
      </c>
      <c r="E445" s="26" t="str">
        <f>+IF('Lista Puestos Valorados'!E445="","",'Lista Puestos Valorados'!E445)</f>
        <v/>
      </c>
      <c r="F445" s="26" t="str">
        <f>+IF('Lista Puestos Valorados'!F445="","",'Lista Puestos Valorados'!F445)</f>
        <v/>
      </c>
      <c r="G445" s="26" t="str">
        <f>+IF('Lista Puestos Valorados'!G445="","",'Lista Puestos Valorados'!G445)</f>
        <v/>
      </c>
      <c r="H445" s="26" t="str">
        <f>+IF('Lista Puestos Valorados'!H445="","",'Lista Puestos Valorados'!H445)</f>
        <v/>
      </c>
      <c r="I445" s="26" t="str">
        <f>+IF('Lista Puestos Valorados'!I445="","",'Lista Puestos Valorados'!I445)</f>
        <v/>
      </c>
      <c r="J445" s="118" t="e">
        <f t="array" ref="J445">+IF(L445="","",_xlfn.IFS(L445&lt;='Cortes de Agrupacion'!$F$15,'Cortes de Agrupacion'!$E$15,'Resultados General'!L445&lt;='Cortes de Agrupacion'!$F$14,'Cortes de Agrupacion'!$E$14,'Resultados General'!L445&lt;='Cortes de Agrupacion'!$F$13,'Cortes de Agrupacion'!$E$13,L445&lt;='Cortes de Agrupacion'!$F$12,'Cortes de Agrupacion'!$E$12,'Resultados General'!L445&lt;='Cortes de Agrupacion'!$F$11,'Cortes de Agrupacion'!$E$11,'Resultados General'!L445&lt;='Cortes de Agrupacion'!$F$10,'Cortes de Agrupacion'!$E$10,'Resultados General'!L445&lt;='Cortes de Agrupacion'!$F$9,'Cortes de Agrupacion'!$E$9,'Resultados General'!L445&lt;='Cortes de Agrupacion'!$F$8,'Cortes de Agrupacion'!$E$8,'Resultados General'!L445&lt;='Cortes de Agrupacion'!$F$7,'Cortes de Agrupacion'!$E$7,'Resultados General'!L445&lt;='Cortes de Agrupacion'!$F$6,'Cortes de Agrupacion'!$E$6))</f>
        <v>#VALUE!</v>
      </c>
      <c r="K445" s="118" t="str">
        <f t="shared" si="12"/>
        <v/>
      </c>
      <c r="L445" s="124" t="e">
        <f>#VALUE!</f>
        <v>#VALUE!</v>
      </c>
      <c r="M445" s="26" t="e">
        <f ca="1">+_xlfn.IFNA(VLOOKUP(C445,'Distribución de puestos'!$B$8:$I$507,8,0),"")</f>
        <v>#NAME?</v>
      </c>
      <c r="N445" s="26" t="str">
        <f>+IF(VLOOKUP($B445,'Lista Puestos Valorados'!$B$11:$BK$510,MATCH('Auxiliar General'!H$4,'Lista Puestos Valorados'!$B$10:$BK$10,0),0)="","No relevante",VLOOKUP($B445,'Lista Puestos Valorados'!$B$11:$BK$510,MATCH('Auxiliar General'!H$4,'Lista Puestos Valorados'!$B$10:$BK$10,0),0))</f>
        <v>No relevante</v>
      </c>
      <c r="O445" s="26">
        <f>+HLOOKUP(N445,Sistema_Puntos!$Q$5:$Y$43,'Auxiliar General'!J$5,FALSE)</f>
        <v>0</v>
      </c>
      <c r="P445" s="26" t="str">
        <f>+IF(VLOOKUP($B445,'Lista Puestos Valorados'!$B$11:$BK$510,MATCH('Auxiliar General'!J$4,'Lista Puestos Valorados'!$B$10:$BK$10,0),0)="","No relevante",VLOOKUP($B445,'Lista Puestos Valorados'!$B$11:$BK$510,MATCH('Auxiliar General'!J$4,'Lista Puestos Valorados'!$B$10:$BK$10,0),0))</f>
        <v>No relevante</v>
      </c>
      <c r="Q445" s="26">
        <f>+HLOOKUP(P445,Sistema_Puntos!$Q$5:$Y$43,'Auxiliar General'!L$5,FALSE)</f>
        <v>0</v>
      </c>
      <c r="R445" s="26" t="str">
        <f>+IF(VLOOKUP($B445,'Lista Puestos Valorados'!$B$11:$BK$510,MATCH('Auxiliar General'!L$4,'Lista Puestos Valorados'!$B$10:$BK$10,0),0)="","No relevante",VLOOKUP($B445,'Lista Puestos Valorados'!$B$11:$BK$510,MATCH('Auxiliar General'!L$4,'Lista Puestos Valorados'!$B$10:$BK$10,0),0))</f>
        <v>No relevante</v>
      </c>
      <c r="S445" s="26">
        <f>+HLOOKUP(R445,Sistema_Puntos!$Q$5:$Y$43,'Auxiliar General'!N$5,FALSE)</f>
        <v>0</v>
      </c>
      <c r="T445" s="26" t="str">
        <f>+IF(VLOOKUP($B445,'Lista Puestos Valorados'!$B$11:$BK$510,MATCH('Auxiliar General'!N$4,'Lista Puestos Valorados'!$B$10:$BK$10,0),0)="","No relevante",VLOOKUP($B445,'Lista Puestos Valorados'!$B$11:$BK$510,MATCH('Auxiliar General'!N$4,'Lista Puestos Valorados'!$B$10:$BK$10,0),0))</f>
        <v>No relevante</v>
      </c>
      <c r="U445" s="26">
        <f>+HLOOKUP(T445,Sistema_Puntos!$Q$5:$Y$43,'Auxiliar General'!P$5,FALSE)</f>
        <v>0</v>
      </c>
      <c r="V445" s="26" t="str">
        <f>+IF(VLOOKUP($B445,'Lista Puestos Valorados'!$B$11:$BK$510,MATCH('Auxiliar General'!P$4,'Lista Puestos Valorados'!$B$10:$BK$10,0),0)="","No relevante",VLOOKUP($B445,'Lista Puestos Valorados'!$B$11:$BK$510,MATCH('Auxiliar General'!P$4,'Lista Puestos Valorados'!$B$10:$BK$10,0),0))</f>
        <v>No relevante</v>
      </c>
      <c r="W445" s="26">
        <f>+HLOOKUP(V445,Sistema_Puntos!$Q$5:$Y$43,'Auxiliar General'!R$5,FALSE)</f>
        <v>0</v>
      </c>
      <c r="X445" s="26" t="str">
        <f>+IF(VLOOKUP($B445,'Lista Puestos Valorados'!$B$11:$BK$510,MATCH('Auxiliar General'!R$4,'Lista Puestos Valorados'!$B$10:$BK$10,0),0)="","No relevante",VLOOKUP($B445,'Lista Puestos Valorados'!$B$11:$BK$510,MATCH('Auxiliar General'!R$4,'Lista Puestos Valorados'!$B$10:$BK$10,0),0))</f>
        <v>No relevante</v>
      </c>
      <c r="Y445" s="26">
        <f>+HLOOKUP(X445,Sistema_Puntos!$Q$5:$Y$43,'Auxiliar General'!T$5,FALSE)</f>
        <v>0</v>
      </c>
      <c r="Z445" s="26" t="str">
        <f>+IF(VLOOKUP($B445,'Lista Puestos Valorados'!$B$11:$BK$510,MATCH('Auxiliar General'!T$4,'Lista Puestos Valorados'!$B$10:$BK$10,0),0)="","No relevante",VLOOKUP($B445,'Lista Puestos Valorados'!$B$11:$BK$510,MATCH('Auxiliar General'!T$4,'Lista Puestos Valorados'!$B$10:$BK$10,0),0))</f>
        <v>No relevante</v>
      </c>
      <c r="AA445" s="26">
        <f>+HLOOKUP(Z445,Sistema_Puntos!$Q$5:$Y$43,'Auxiliar General'!V$5,FALSE)</f>
        <v>0</v>
      </c>
      <c r="AB445" s="26" t="str">
        <f>+IF(VLOOKUP($B445,'Lista Puestos Valorados'!$B$11:$BK$510,MATCH('Auxiliar General'!V$4,'Lista Puestos Valorados'!$B$10:$BK$10,0),0)="","No relevante",VLOOKUP($B445,'Lista Puestos Valorados'!$B$11:$BK$510,MATCH('Auxiliar General'!V$4,'Lista Puestos Valorados'!$B$10:$BK$10,0),0))</f>
        <v>No relevante</v>
      </c>
      <c r="AC445" s="26">
        <f>+HLOOKUP(AB445,Sistema_Puntos!$Q$5:$Y$43,'Auxiliar General'!X$5,FALSE)</f>
        <v>0</v>
      </c>
      <c r="AD445" s="26" t="str">
        <f>+IF(VLOOKUP($B445,'Lista Puestos Valorados'!$B$11:$BK$510,MATCH('Auxiliar General'!X$4,'Lista Puestos Valorados'!$B$10:$BK$10,0),0)="","No relevante",VLOOKUP($B445,'Lista Puestos Valorados'!$B$11:$BK$510,MATCH('Auxiliar General'!X$4,'Lista Puestos Valorados'!$B$10:$BK$10,0),0))</f>
        <v>No relevante</v>
      </c>
      <c r="AE445" s="26">
        <f>+HLOOKUP(AD445,Sistema_Puntos!$Q$5:$Y$43,'Auxiliar General'!Z$5,FALSE)</f>
        <v>0</v>
      </c>
      <c r="AF445" s="26" t="str">
        <f>+IF(VLOOKUP($B445,'Lista Puestos Valorados'!$B$11:$BK$510,MATCH('Auxiliar General'!Z$4,'Lista Puestos Valorados'!$B$10:$BK$10,0),0)="","No relevante",VLOOKUP($B445,'Lista Puestos Valorados'!$B$11:$BK$510,MATCH('Auxiliar General'!Z$4,'Lista Puestos Valorados'!$B$10:$BK$10,0),0))</f>
        <v>No relevante</v>
      </c>
      <c r="AG445" s="26">
        <f>+HLOOKUP(AF445,Sistema_Puntos!$Q$5:$Y$43,'Auxiliar General'!AB$5,FALSE)</f>
        <v>0</v>
      </c>
      <c r="AH445" s="26" t="str">
        <f>+IF(VLOOKUP($B445,'Lista Puestos Valorados'!$B$11:$BK$510,MATCH('Auxiliar General'!AB$4,'Lista Puestos Valorados'!$B$10:$BK$10,0),0)="","No relevante",VLOOKUP($B445,'Lista Puestos Valorados'!$B$11:$BK$510,MATCH('Auxiliar General'!AB$4,'Lista Puestos Valorados'!$B$10:$BK$10,0),0))</f>
        <v>No relevante</v>
      </c>
      <c r="AI445" s="26">
        <f>+HLOOKUP(AH445,Sistema_Puntos!$Q$5:$Y$43,'Auxiliar General'!AD$5,FALSE)</f>
        <v>0</v>
      </c>
      <c r="AJ445" s="26" t="str">
        <f>+IF(VLOOKUP($B445,'Lista Puestos Valorados'!$B$11:$BK$510,MATCH('Auxiliar General'!AD$4,'Lista Puestos Valorados'!$B$10:$BK$10,0),0)="","No relevante",VLOOKUP($B445,'Lista Puestos Valorados'!$B$11:$BK$510,MATCH('Auxiliar General'!AD$4,'Lista Puestos Valorados'!$B$10:$BK$10,0),0))</f>
        <v>No relevante</v>
      </c>
      <c r="AK445" s="26">
        <f>+HLOOKUP(AJ445,Sistema_Puntos!$Q$5:$Y$43,'Auxiliar General'!AF$5,FALSE)</f>
        <v>0</v>
      </c>
      <c r="AL445" s="26" t="str">
        <f>+IF(VLOOKUP($B445,'Lista Puestos Valorados'!$B$11:$BK$510,MATCH('Auxiliar General'!AF$4,'Lista Puestos Valorados'!$B$10:$BK$10,0),0)="","No relevante",VLOOKUP($B445,'Lista Puestos Valorados'!$B$11:$BK$510,MATCH('Auxiliar General'!AF$4,'Lista Puestos Valorados'!$B$10:$BK$10,0),0))</f>
        <v>No relevante</v>
      </c>
      <c r="AM445" s="26">
        <f>+HLOOKUP(AL445,Sistema_Puntos!$Q$5:$Y$43,'Auxiliar General'!AH$5,FALSE)</f>
        <v>0</v>
      </c>
      <c r="AN445" s="26" t="str">
        <f>+IF(VLOOKUP($B445,'Lista Puestos Valorados'!$B$11:$BK$510,MATCH('Auxiliar General'!AH$4,'Lista Puestos Valorados'!$B$10:$BK$10,0),0)="","No relevante",VLOOKUP($B445,'Lista Puestos Valorados'!$B$11:$BK$510,MATCH('Auxiliar General'!AH$4,'Lista Puestos Valorados'!$B$10:$BK$10,0),0))</f>
        <v>No relevante</v>
      </c>
      <c r="AO445" s="26">
        <f>+HLOOKUP(AN445,Sistema_Puntos!$Q$5:$Y$43,'Auxiliar General'!AJ$5,FALSE)</f>
        <v>0</v>
      </c>
      <c r="AP445" s="26" t="str">
        <f>+IF(VLOOKUP($B445,'Lista Puestos Valorados'!$B$11:$BK$510,MATCH('Auxiliar General'!AJ$4,'Lista Puestos Valorados'!$B$10:$BK$10,0),0)="","No relevante",VLOOKUP($B445,'Lista Puestos Valorados'!$B$11:$BK$510,MATCH('Auxiliar General'!AJ$4,'Lista Puestos Valorados'!$B$10:$BK$10,0),0))</f>
        <v>No relevante</v>
      </c>
      <c r="AQ445" s="26">
        <f>+HLOOKUP(AP445,Sistema_Puntos!$Q$5:$Y$43,'Auxiliar General'!AL$5,FALSE)</f>
        <v>0</v>
      </c>
      <c r="AR445" s="26" t="str">
        <f>+IF(VLOOKUP($B445,'Lista Puestos Valorados'!$B$11:$BK$510,MATCH('Auxiliar General'!AL$4,'Lista Puestos Valorados'!$B$10:$BK$10,0),0)="","No relevante",VLOOKUP($B445,'Lista Puestos Valorados'!$B$11:$BK$510,MATCH('Auxiliar General'!AL$4,'Lista Puestos Valorados'!$B$10:$BK$10,0),0))</f>
        <v>No relevante</v>
      </c>
      <c r="AS445" s="26">
        <f>+HLOOKUP(AR445,Sistema_Puntos!$Q$5:$Y$43,'Auxiliar General'!AN$5,FALSE)</f>
        <v>0</v>
      </c>
      <c r="AT445" s="26" t="str">
        <f>+IF(VLOOKUP($B445,'Lista Puestos Valorados'!$B$11:$BK$510,MATCH('Auxiliar General'!AN$4,'Lista Puestos Valorados'!$B$10:$BK$10,0),0)="","No relevante",VLOOKUP($B445,'Lista Puestos Valorados'!$B$11:$BK$510,MATCH('Auxiliar General'!AN$4,'Lista Puestos Valorados'!$B$10:$BK$10,0),0))</f>
        <v>No relevante</v>
      </c>
      <c r="AU445" s="26">
        <f>+HLOOKUP(AT445,Sistema_Puntos!$Q$5:$Y$43,'Auxiliar General'!AP$5,FALSE)</f>
        <v>0</v>
      </c>
      <c r="AV445" s="26" t="str">
        <f>+IF(VLOOKUP($B445,'Lista Puestos Valorados'!$B$11:$BK$510,MATCH('Auxiliar General'!AP$4,'Lista Puestos Valorados'!$B$10:$BK$10,0),0)="","No relevante",VLOOKUP($B445,'Lista Puestos Valorados'!$B$11:$BK$510,MATCH('Auxiliar General'!AP$4,'Lista Puestos Valorados'!$B$10:$BK$10,0),0))</f>
        <v>No relevante</v>
      </c>
      <c r="AW445" s="26">
        <f>+HLOOKUP(AV445,Sistema_Puntos!$Q$5:$Y$43,'Auxiliar General'!AR$5,FALSE)</f>
        <v>0</v>
      </c>
      <c r="AX445" s="26" t="str">
        <f>+IF(VLOOKUP($B445,'Lista Puestos Valorados'!$B$11:$BK$510,MATCH('Auxiliar General'!AR$4,'Lista Puestos Valorados'!$B$10:$BK$10,0),0)="","No relevante",VLOOKUP($B445,'Lista Puestos Valorados'!$B$11:$BK$510,MATCH('Auxiliar General'!AR$4,'Lista Puestos Valorados'!$B$10:$BK$10,0),0))</f>
        <v>No relevante</v>
      </c>
      <c r="AY445" s="26">
        <f>+HLOOKUP(AX445,Sistema_Puntos!$Q$5:$Y$43,'Auxiliar General'!AT$5,FALSE)</f>
        <v>0</v>
      </c>
      <c r="AZ445" s="26" t="str">
        <f>+IF(VLOOKUP($B445,'Lista Puestos Valorados'!$B$11:$BK$510,MATCH('Auxiliar General'!AT$4,'Lista Puestos Valorados'!$B$10:$BK$10,0),0)="","No relevante",VLOOKUP($B445,'Lista Puestos Valorados'!$B$11:$BK$510,MATCH('Auxiliar General'!AT$4,'Lista Puestos Valorados'!$B$10:$BK$10,0),0))</f>
        <v>No relevante</v>
      </c>
      <c r="BA445" s="26">
        <f>+HLOOKUP(AZ445,Sistema_Puntos!$Q$5:$Y$43,'Auxiliar General'!AV$5,FALSE)</f>
        <v>0</v>
      </c>
      <c r="BB445" s="26" t="str">
        <f>+IF(VLOOKUP($B445,'Lista Puestos Valorados'!$B$11:$BK$510,MATCH('Auxiliar General'!AV$4,'Lista Puestos Valorados'!$B$10:$BK$10,0),0)="","No relevante",VLOOKUP($B445,'Lista Puestos Valorados'!$B$11:$BK$510,MATCH('Auxiliar General'!AV$4,'Lista Puestos Valorados'!$B$10:$BK$10,0),0))</f>
        <v>No relevante</v>
      </c>
      <c r="BC445" s="26">
        <f>+HLOOKUP(BB445,Sistema_Puntos!$Q$5:$Y$43,'Auxiliar General'!AX$5,FALSE)</f>
        <v>0</v>
      </c>
      <c r="BD445" s="26" t="str">
        <f>+IF(VLOOKUP($B445,'Lista Puestos Valorados'!$B$11:$BK$510,MATCH('Auxiliar General'!AX$4,'Lista Puestos Valorados'!$B$10:$BK$10,0),0)="","No relevante",VLOOKUP($B445,'Lista Puestos Valorados'!$B$11:$BK$510,MATCH('Auxiliar General'!AX$4,'Lista Puestos Valorados'!$B$10:$BK$10,0),0))</f>
        <v>No relevante</v>
      </c>
      <c r="BE445" s="26">
        <f>+HLOOKUP(BD445,Sistema_Puntos!$Q$5:$Y$43,'Auxiliar General'!AZ$5,FALSE)</f>
        <v>0</v>
      </c>
      <c r="BF445" s="26" t="str">
        <f>+IF(VLOOKUP($B445,'Lista Puestos Valorados'!$B$11:$BK$510,MATCH('Auxiliar General'!AZ$4,'Lista Puestos Valorados'!$B$10:$BK$10,0),0)="","No relevante",VLOOKUP($B445,'Lista Puestos Valorados'!$B$11:$BK$510,MATCH('Auxiliar General'!AZ$4,'Lista Puestos Valorados'!$B$10:$BK$10,0),0))</f>
        <v>No relevante</v>
      </c>
      <c r="BG445" s="26">
        <f>+HLOOKUP(BF445,Sistema_Puntos!$Q$5:$Y$43,'Auxiliar General'!BB$5,FALSE)</f>
        <v>0</v>
      </c>
      <c r="BH445" s="26" t="str">
        <f>+IF(VLOOKUP($B445,'Lista Puestos Valorados'!$B$11:$BK$510,MATCH('Auxiliar General'!BB$4,'Lista Puestos Valorados'!$B$10:$BK$10,0),0)="","No relevante",VLOOKUP($B445,'Lista Puestos Valorados'!$B$11:$BK$510,MATCH('Auxiliar General'!BB$4,'Lista Puestos Valorados'!$B$10:$BK$10,0),0))</f>
        <v>No relevante</v>
      </c>
      <c r="BI445" s="26">
        <f>+HLOOKUP(BH445,Sistema_Puntos!$Q$5:$Y$43,'Auxiliar General'!BD$5,FALSE)</f>
        <v>0</v>
      </c>
      <c r="BJ445" s="26" t="str">
        <f>+IF(VLOOKUP($B445,'Lista Puestos Valorados'!$B$11:$BK$510,MATCH('Auxiliar General'!BD$4,'Lista Puestos Valorados'!$B$10:$BK$10,0),0)="","No relevante",VLOOKUP($B445,'Lista Puestos Valorados'!$B$11:$BK$510,MATCH('Auxiliar General'!BD$4,'Lista Puestos Valorados'!$B$10:$BK$10,0),0))</f>
        <v>No relevante</v>
      </c>
      <c r="BK445" s="26">
        <f>+HLOOKUP(BJ445,Sistema_Puntos!$Q$5:$Y$43,'Auxiliar General'!BF$5,FALSE)</f>
        <v>0</v>
      </c>
      <c r="BL445" s="26" t="str">
        <f>+IF(VLOOKUP($B445,'Lista Puestos Valorados'!$B$11:$BK$510,MATCH('Auxiliar General'!BF$4,'Lista Puestos Valorados'!$B$10:$BK$10,0),0)="","No relevante",VLOOKUP($B445,'Lista Puestos Valorados'!$B$11:$BK$510,MATCH('Auxiliar General'!BF$4,'Lista Puestos Valorados'!$B$10:$BK$10,0),0))</f>
        <v>No relevante</v>
      </c>
      <c r="BM445" s="26">
        <f>+HLOOKUP(BL445,Sistema_Puntos!$Q$5:$Y$43,'Auxiliar General'!BH$5,FALSE)</f>
        <v>0</v>
      </c>
      <c r="BN445" s="26" t="str">
        <f>+IF(VLOOKUP($B445,'Lista Puestos Valorados'!$B$11:$BK$510,MATCH('Auxiliar General'!BH$4,'Lista Puestos Valorados'!$B$10:$BK$10,0),0)="","No relevante",VLOOKUP($B445,'Lista Puestos Valorados'!$B$11:$BK$510,MATCH('Auxiliar General'!BH$4,'Lista Puestos Valorados'!$B$10:$BK$10,0),0))</f>
        <v>No relevante</v>
      </c>
      <c r="BO445" s="26">
        <f>+HLOOKUP(BN445,Sistema_Puntos!$Q$5:$Y$43,'Auxiliar General'!BJ$5,FALSE)</f>
        <v>0</v>
      </c>
      <c r="BP445" s="26" t="str">
        <f>+IF(VLOOKUP($B445,'Lista Puestos Valorados'!$B$11:$BK$510,MATCH('Auxiliar General'!BJ$4,'Lista Puestos Valorados'!$B$10:$BK$10,0),0)="","No relevante",VLOOKUP($B445,'Lista Puestos Valorados'!$B$11:$BK$510,MATCH('Auxiliar General'!BJ$4,'Lista Puestos Valorados'!$B$10:$BK$10,0),0))</f>
        <v>No relevante</v>
      </c>
      <c r="BQ445" s="26">
        <f>+HLOOKUP(BP445,Sistema_Puntos!$Q$5:$Y$43,'Auxiliar General'!BL$5,FALSE)</f>
        <v>0</v>
      </c>
      <c r="BR445" s="26" t="str">
        <f>+IF(VLOOKUP($B445,'Lista Puestos Valorados'!$B$11:$BK$510,MATCH('Auxiliar General'!BL$4,'Lista Puestos Valorados'!$B$10:$BK$10,0),0)="","No relevante",VLOOKUP($B445,'Lista Puestos Valorados'!$B$11:$BK$510,MATCH('Auxiliar General'!BL$4,'Lista Puestos Valorados'!$B$10:$BK$10,0),0))</f>
        <v>No relevante</v>
      </c>
      <c r="BS445" s="26">
        <f>+HLOOKUP(BR445,Sistema_Puntos!$Q$5:$Y$43,'Auxiliar General'!BN$5,FALSE)</f>
        <v>0</v>
      </c>
      <c r="BT445" s="26" t="str">
        <f>+IF(VLOOKUP($B445,'Lista Puestos Valorados'!$B$11:$BK$510,MATCH('Auxiliar General'!BN$4,'Lista Puestos Valorados'!$B$10:$BK$10,0),0)="","No relevante",VLOOKUP($B445,'Lista Puestos Valorados'!$B$11:$BK$510,MATCH('Auxiliar General'!BN$4,'Lista Puestos Valorados'!$B$10:$BK$10,0),0))</f>
        <v>No relevante</v>
      </c>
      <c r="BU445" s="26">
        <f>+HLOOKUP(BT445,Sistema_Puntos!$Q$5:$Y$43,'Auxiliar General'!BP$5,FALSE)</f>
        <v>0</v>
      </c>
      <c r="BV445" s="26" t="str">
        <f>+IF(VLOOKUP($B445,'Lista Puestos Valorados'!$B$11:$BK$510,MATCH('Auxiliar General'!BP$4,'Lista Puestos Valorados'!$B$10:$BK$10,0),0)="","No relevante",VLOOKUP($B445,'Lista Puestos Valorados'!$B$11:$BK$510,MATCH('Auxiliar General'!BP$4,'Lista Puestos Valorados'!$B$10:$BK$10,0),0))</f>
        <v>No relevante</v>
      </c>
      <c r="BW445" s="26">
        <f>+HLOOKUP(BV445,Sistema_Puntos!$Q$5:$Y$43,'Auxiliar General'!BR$5,FALSE)</f>
        <v>0</v>
      </c>
      <c r="BX445" s="26" t="str">
        <f>+IF(VLOOKUP($B445,'Lista Puestos Valorados'!$B$11:$BK$510,MATCH('Auxiliar General'!BR$4,'Lista Puestos Valorados'!$B$10:$BK$10,0),0)="","No relevante",VLOOKUP($B445,'Lista Puestos Valorados'!$B$11:$BK$510,MATCH('Auxiliar General'!BR$4,'Lista Puestos Valorados'!$B$10:$BK$10,0),0))</f>
        <v>No relevante</v>
      </c>
      <c r="BY445" s="26">
        <f>+HLOOKUP(BX445,Sistema_Puntos!$Q$5:$Y$43,'Auxiliar General'!BT$5,FALSE)</f>
        <v>0</v>
      </c>
      <c r="BZ445" s="26" t="str">
        <f>+IF(VLOOKUP($B445,'Lista Puestos Valorados'!$B$11:$BK$510,MATCH('Auxiliar General'!BT$4,'Lista Puestos Valorados'!$B$10:$BK$10,0),0)="","No relevante",VLOOKUP($B445,'Lista Puestos Valorados'!$B$11:$BK$510,MATCH('Auxiliar General'!BT$4,'Lista Puestos Valorados'!$B$10:$BK$10,0),0))</f>
        <v>No relevante</v>
      </c>
      <c r="CA445" s="26">
        <f>+HLOOKUP(BZ445,Sistema_Puntos!$Q$5:$Y$43,'Auxiliar General'!BV$5,FALSE)</f>
        <v>0</v>
      </c>
      <c r="CB445" s="26" t="str">
        <f>+IF(VLOOKUP($B445,'Lista Puestos Valorados'!$B$11:$BK$510,MATCH('Auxiliar General'!BV$4,'Lista Puestos Valorados'!$B$10:$BK$10,0),0)="","No relevante",VLOOKUP($B445,'Lista Puestos Valorados'!$B$11:$BK$510,MATCH('Auxiliar General'!BV$4,'Lista Puestos Valorados'!$B$10:$BK$10,0),0))</f>
        <v>No relevante</v>
      </c>
      <c r="CC445" s="26">
        <f>+HLOOKUP(CB445,Sistema_Puntos!$Q$5:$Y$43,'Auxiliar General'!BX$5,FALSE)</f>
        <v>0</v>
      </c>
      <c r="CD445" s="26" t="str">
        <f>+IF(VLOOKUP($B445,'Lista Puestos Valorados'!$B$11:$BK$510,MATCH('Auxiliar General'!BX$4,'Lista Puestos Valorados'!$B$10:$BK$10,0),0)="","No relevante",VLOOKUP($B445,'Lista Puestos Valorados'!$B$11:$BK$510,MATCH('Auxiliar General'!BX$4,'Lista Puestos Valorados'!$B$10:$BK$10,0),0))</f>
        <v>No relevante</v>
      </c>
      <c r="CE445" s="26">
        <f>+HLOOKUP(CD445,Sistema_Puntos!$Q$5:$Y$43,'Auxiliar General'!BZ$5,FALSE)</f>
        <v>0</v>
      </c>
      <c r="CF445" s="26" t="str">
        <f>+IF(VLOOKUP($B445,'Lista Puestos Valorados'!$B$11:$BK$510,MATCH('Auxiliar General'!BZ$4,'Lista Puestos Valorados'!$B$10:$BK$10,0),0)="","No relevante",VLOOKUP($B445,'Lista Puestos Valorados'!$B$11:$BK$510,MATCH('Auxiliar General'!BZ$4,'Lista Puestos Valorados'!$B$10:$BK$10,0),0))</f>
        <v>No relevante</v>
      </c>
      <c r="CG445" s="26">
        <f>+HLOOKUP(CF445,Sistema_Puntos!$Q$5:$Y$43,'Auxiliar General'!CB$5,FALSE)</f>
        <v>0</v>
      </c>
      <c r="CH445" s="29"/>
      <c r="CI445" s="29"/>
    </row>
    <row r="446" spans="2:87" ht="17.55" customHeight="1">
      <c r="B446" s="26">
        <f>+'Listado de Puestos'!B446</f>
        <v>436</v>
      </c>
      <c r="C446" s="26" t="str">
        <f>+IF('Lista Puestos Valorados'!C446="","",'Lista Puestos Valorados'!C446)</f>
        <v/>
      </c>
      <c r="D446" s="26" t="str">
        <f>+IF('Lista Puestos Valorados'!D446="","",'Lista Puestos Valorados'!D446)</f>
        <v/>
      </c>
      <c r="E446" s="26" t="str">
        <f>+IF('Lista Puestos Valorados'!E446="","",'Lista Puestos Valorados'!E446)</f>
        <v/>
      </c>
      <c r="F446" s="26" t="str">
        <f>+IF('Lista Puestos Valorados'!F446="","",'Lista Puestos Valorados'!F446)</f>
        <v/>
      </c>
      <c r="G446" s="26" t="str">
        <f>+IF('Lista Puestos Valorados'!G446="","",'Lista Puestos Valorados'!G446)</f>
        <v/>
      </c>
      <c r="H446" s="26" t="str">
        <f>+IF('Lista Puestos Valorados'!H446="","",'Lista Puestos Valorados'!H446)</f>
        <v/>
      </c>
      <c r="I446" s="26" t="str">
        <f>+IF('Lista Puestos Valorados'!I446="","",'Lista Puestos Valorados'!I446)</f>
        <v/>
      </c>
      <c r="J446" s="118" t="e">
        <f t="array" ref="J446">+IF(L446="","",_xlfn.IFS(L446&lt;='Cortes de Agrupacion'!$F$15,'Cortes de Agrupacion'!$E$15,'Resultados General'!L446&lt;='Cortes de Agrupacion'!$F$14,'Cortes de Agrupacion'!$E$14,'Resultados General'!L446&lt;='Cortes de Agrupacion'!$F$13,'Cortes de Agrupacion'!$E$13,L446&lt;='Cortes de Agrupacion'!$F$12,'Cortes de Agrupacion'!$E$12,'Resultados General'!L446&lt;='Cortes de Agrupacion'!$F$11,'Cortes de Agrupacion'!$E$11,'Resultados General'!L446&lt;='Cortes de Agrupacion'!$F$10,'Cortes de Agrupacion'!$E$10,'Resultados General'!L446&lt;='Cortes de Agrupacion'!$F$9,'Cortes de Agrupacion'!$E$9,'Resultados General'!L446&lt;='Cortes de Agrupacion'!$F$8,'Cortes de Agrupacion'!$E$8,'Resultados General'!L446&lt;='Cortes de Agrupacion'!$F$7,'Cortes de Agrupacion'!$E$7,'Resultados General'!L446&lt;='Cortes de Agrupacion'!$F$6,'Cortes de Agrupacion'!$E$6))</f>
        <v>#VALUE!</v>
      </c>
      <c r="K446" s="118" t="str">
        <f t="shared" si="12"/>
        <v/>
      </c>
      <c r="L446" s="124" t="e">
        <f>#VALUE!</f>
        <v>#VALUE!</v>
      </c>
      <c r="M446" s="26" t="e">
        <f ca="1">+_xlfn.IFNA(VLOOKUP(C446,'Distribución de puestos'!$B$8:$I$507,8,0),"")</f>
        <v>#NAME?</v>
      </c>
      <c r="N446" s="26" t="str">
        <f>+IF(VLOOKUP($B446,'Lista Puestos Valorados'!$B$11:$BK$510,MATCH('Auxiliar General'!H$4,'Lista Puestos Valorados'!$B$10:$BK$10,0),0)="","No relevante",VLOOKUP($B446,'Lista Puestos Valorados'!$B$11:$BK$510,MATCH('Auxiliar General'!H$4,'Lista Puestos Valorados'!$B$10:$BK$10,0),0))</f>
        <v>No relevante</v>
      </c>
      <c r="O446" s="26">
        <f>+HLOOKUP(N446,Sistema_Puntos!$Q$5:$Y$43,'Auxiliar General'!J$5,FALSE)</f>
        <v>0</v>
      </c>
      <c r="P446" s="26" t="str">
        <f>+IF(VLOOKUP($B446,'Lista Puestos Valorados'!$B$11:$BK$510,MATCH('Auxiliar General'!J$4,'Lista Puestos Valorados'!$B$10:$BK$10,0),0)="","No relevante",VLOOKUP($B446,'Lista Puestos Valorados'!$B$11:$BK$510,MATCH('Auxiliar General'!J$4,'Lista Puestos Valorados'!$B$10:$BK$10,0),0))</f>
        <v>No relevante</v>
      </c>
      <c r="Q446" s="26">
        <f>+HLOOKUP(P446,Sistema_Puntos!$Q$5:$Y$43,'Auxiliar General'!L$5,FALSE)</f>
        <v>0</v>
      </c>
      <c r="R446" s="26" t="str">
        <f>+IF(VLOOKUP($B446,'Lista Puestos Valorados'!$B$11:$BK$510,MATCH('Auxiliar General'!L$4,'Lista Puestos Valorados'!$B$10:$BK$10,0),0)="","No relevante",VLOOKUP($B446,'Lista Puestos Valorados'!$B$11:$BK$510,MATCH('Auxiliar General'!L$4,'Lista Puestos Valorados'!$B$10:$BK$10,0),0))</f>
        <v>No relevante</v>
      </c>
      <c r="S446" s="26">
        <f>+HLOOKUP(R446,Sistema_Puntos!$Q$5:$Y$43,'Auxiliar General'!N$5,FALSE)</f>
        <v>0</v>
      </c>
      <c r="T446" s="26" t="str">
        <f>+IF(VLOOKUP($B446,'Lista Puestos Valorados'!$B$11:$BK$510,MATCH('Auxiliar General'!N$4,'Lista Puestos Valorados'!$B$10:$BK$10,0),0)="","No relevante",VLOOKUP($B446,'Lista Puestos Valorados'!$B$11:$BK$510,MATCH('Auxiliar General'!N$4,'Lista Puestos Valorados'!$B$10:$BK$10,0),0))</f>
        <v>No relevante</v>
      </c>
      <c r="U446" s="26">
        <f>+HLOOKUP(T446,Sistema_Puntos!$Q$5:$Y$43,'Auxiliar General'!P$5,FALSE)</f>
        <v>0</v>
      </c>
      <c r="V446" s="26" t="str">
        <f>+IF(VLOOKUP($B446,'Lista Puestos Valorados'!$B$11:$BK$510,MATCH('Auxiliar General'!P$4,'Lista Puestos Valorados'!$B$10:$BK$10,0),0)="","No relevante",VLOOKUP($B446,'Lista Puestos Valorados'!$B$11:$BK$510,MATCH('Auxiliar General'!P$4,'Lista Puestos Valorados'!$B$10:$BK$10,0),0))</f>
        <v>No relevante</v>
      </c>
      <c r="W446" s="26">
        <f>+HLOOKUP(V446,Sistema_Puntos!$Q$5:$Y$43,'Auxiliar General'!R$5,FALSE)</f>
        <v>0</v>
      </c>
      <c r="X446" s="26" t="str">
        <f>+IF(VLOOKUP($B446,'Lista Puestos Valorados'!$B$11:$BK$510,MATCH('Auxiliar General'!R$4,'Lista Puestos Valorados'!$B$10:$BK$10,0),0)="","No relevante",VLOOKUP($B446,'Lista Puestos Valorados'!$B$11:$BK$510,MATCH('Auxiliar General'!R$4,'Lista Puestos Valorados'!$B$10:$BK$10,0),0))</f>
        <v>No relevante</v>
      </c>
      <c r="Y446" s="26">
        <f>+HLOOKUP(X446,Sistema_Puntos!$Q$5:$Y$43,'Auxiliar General'!T$5,FALSE)</f>
        <v>0</v>
      </c>
      <c r="Z446" s="26" t="str">
        <f>+IF(VLOOKUP($B446,'Lista Puestos Valorados'!$B$11:$BK$510,MATCH('Auxiliar General'!T$4,'Lista Puestos Valorados'!$B$10:$BK$10,0),0)="","No relevante",VLOOKUP($B446,'Lista Puestos Valorados'!$B$11:$BK$510,MATCH('Auxiliar General'!T$4,'Lista Puestos Valorados'!$B$10:$BK$10,0),0))</f>
        <v>No relevante</v>
      </c>
      <c r="AA446" s="26">
        <f>+HLOOKUP(Z446,Sistema_Puntos!$Q$5:$Y$43,'Auxiliar General'!V$5,FALSE)</f>
        <v>0</v>
      </c>
      <c r="AB446" s="26" t="str">
        <f>+IF(VLOOKUP($B446,'Lista Puestos Valorados'!$B$11:$BK$510,MATCH('Auxiliar General'!V$4,'Lista Puestos Valorados'!$B$10:$BK$10,0),0)="","No relevante",VLOOKUP($B446,'Lista Puestos Valorados'!$B$11:$BK$510,MATCH('Auxiliar General'!V$4,'Lista Puestos Valorados'!$B$10:$BK$10,0),0))</f>
        <v>No relevante</v>
      </c>
      <c r="AC446" s="26">
        <f>+HLOOKUP(AB446,Sistema_Puntos!$Q$5:$Y$43,'Auxiliar General'!X$5,FALSE)</f>
        <v>0</v>
      </c>
      <c r="AD446" s="26" t="str">
        <f>+IF(VLOOKUP($B446,'Lista Puestos Valorados'!$B$11:$BK$510,MATCH('Auxiliar General'!X$4,'Lista Puestos Valorados'!$B$10:$BK$10,0),0)="","No relevante",VLOOKUP($B446,'Lista Puestos Valorados'!$B$11:$BK$510,MATCH('Auxiliar General'!X$4,'Lista Puestos Valorados'!$B$10:$BK$10,0),0))</f>
        <v>No relevante</v>
      </c>
      <c r="AE446" s="26">
        <f>+HLOOKUP(AD446,Sistema_Puntos!$Q$5:$Y$43,'Auxiliar General'!Z$5,FALSE)</f>
        <v>0</v>
      </c>
      <c r="AF446" s="26" t="str">
        <f>+IF(VLOOKUP($B446,'Lista Puestos Valorados'!$B$11:$BK$510,MATCH('Auxiliar General'!Z$4,'Lista Puestos Valorados'!$B$10:$BK$10,0),0)="","No relevante",VLOOKUP($B446,'Lista Puestos Valorados'!$B$11:$BK$510,MATCH('Auxiliar General'!Z$4,'Lista Puestos Valorados'!$B$10:$BK$10,0),0))</f>
        <v>No relevante</v>
      </c>
      <c r="AG446" s="26">
        <f>+HLOOKUP(AF446,Sistema_Puntos!$Q$5:$Y$43,'Auxiliar General'!AB$5,FALSE)</f>
        <v>0</v>
      </c>
      <c r="AH446" s="26" t="str">
        <f>+IF(VLOOKUP($B446,'Lista Puestos Valorados'!$B$11:$BK$510,MATCH('Auxiliar General'!AB$4,'Lista Puestos Valorados'!$B$10:$BK$10,0),0)="","No relevante",VLOOKUP($B446,'Lista Puestos Valorados'!$B$11:$BK$510,MATCH('Auxiliar General'!AB$4,'Lista Puestos Valorados'!$B$10:$BK$10,0),0))</f>
        <v>No relevante</v>
      </c>
      <c r="AI446" s="26">
        <f>+HLOOKUP(AH446,Sistema_Puntos!$Q$5:$Y$43,'Auxiliar General'!AD$5,FALSE)</f>
        <v>0</v>
      </c>
      <c r="AJ446" s="26" t="str">
        <f>+IF(VLOOKUP($B446,'Lista Puestos Valorados'!$B$11:$BK$510,MATCH('Auxiliar General'!AD$4,'Lista Puestos Valorados'!$B$10:$BK$10,0),0)="","No relevante",VLOOKUP($B446,'Lista Puestos Valorados'!$B$11:$BK$510,MATCH('Auxiliar General'!AD$4,'Lista Puestos Valorados'!$B$10:$BK$10,0),0))</f>
        <v>No relevante</v>
      </c>
      <c r="AK446" s="26">
        <f>+HLOOKUP(AJ446,Sistema_Puntos!$Q$5:$Y$43,'Auxiliar General'!AF$5,FALSE)</f>
        <v>0</v>
      </c>
      <c r="AL446" s="26" t="str">
        <f>+IF(VLOOKUP($B446,'Lista Puestos Valorados'!$B$11:$BK$510,MATCH('Auxiliar General'!AF$4,'Lista Puestos Valorados'!$B$10:$BK$10,0),0)="","No relevante",VLOOKUP($B446,'Lista Puestos Valorados'!$B$11:$BK$510,MATCH('Auxiliar General'!AF$4,'Lista Puestos Valorados'!$B$10:$BK$10,0),0))</f>
        <v>No relevante</v>
      </c>
      <c r="AM446" s="26">
        <f>+HLOOKUP(AL446,Sistema_Puntos!$Q$5:$Y$43,'Auxiliar General'!AH$5,FALSE)</f>
        <v>0</v>
      </c>
      <c r="AN446" s="26" t="str">
        <f>+IF(VLOOKUP($B446,'Lista Puestos Valorados'!$B$11:$BK$510,MATCH('Auxiliar General'!AH$4,'Lista Puestos Valorados'!$B$10:$BK$10,0),0)="","No relevante",VLOOKUP($B446,'Lista Puestos Valorados'!$B$11:$BK$510,MATCH('Auxiliar General'!AH$4,'Lista Puestos Valorados'!$B$10:$BK$10,0),0))</f>
        <v>No relevante</v>
      </c>
      <c r="AO446" s="26">
        <f>+HLOOKUP(AN446,Sistema_Puntos!$Q$5:$Y$43,'Auxiliar General'!AJ$5,FALSE)</f>
        <v>0</v>
      </c>
      <c r="AP446" s="26" t="str">
        <f>+IF(VLOOKUP($B446,'Lista Puestos Valorados'!$B$11:$BK$510,MATCH('Auxiliar General'!AJ$4,'Lista Puestos Valorados'!$B$10:$BK$10,0),0)="","No relevante",VLOOKUP($B446,'Lista Puestos Valorados'!$B$11:$BK$510,MATCH('Auxiliar General'!AJ$4,'Lista Puestos Valorados'!$B$10:$BK$10,0),0))</f>
        <v>No relevante</v>
      </c>
      <c r="AQ446" s="26">
        <f>+HLOOKUP(AP446,Sistema_Puntos!$Q$5:$Y$43,'Auxiliar General'!AL$5,FALSE)</f>
        <v>0</v>
      </c>
      <c r="AR446" s="26" t="str">
        <f>+IF(VLOOKUP($B446,'Lista Puestos Valorados'!$B$11:$BK$510,MATCH('Auxiliar General'!AL$4,'Lista Puestos Valorados'!$B$10:$BK$10,0),0)="","No relevante",VLOOKUP($B446,'Lista Puestos Valorados'!$B$11:$BK$510,MATCH('Auxiliar General'!AL$4,'Lista Puestos Valorados'!$B$10:$BK$10,0),0))</f>
        <v>No relevante</v>
      </c>
      <c r="AS446" s="26">
        <f>+HLOOKUP(AR446,Sistema_Puntos!$Q$5:$Y$43,'Auxiliar General'!AN$5,FALSE)</f>
        <v>0</v>
      </c>
      <c r="AT446" s="26" t="str">
        <f>+IF(VLOOKUP($B446,'Lista Puestos Valorados'!$B$11:$BK$510,MATCH('Auxiliar General'!AN$4,'Lista Puestos Valorados'!$B$10:$BK$10,0),0)="","No relevante",VLOOKUP($B446,'Lista Puestos Valorados'!$B$11:$BK$510,MATCH('Auxiliar General'!AN$4,'Lista Puestos Valorados'!$B$10:$BK$10,0),0))</f>
        <v>No relevante</v>
      </c>
      <c r="AU446" s="26">
        <f>+HLOOKUP(AT446,Sistema_Puntos!$Q$5:$Y$43,'Auxiliar General'!AP$5,FALSE)</f>
        <v>0</v>
      </c>
      <c r="AV446" s="26" t="str">
        <f>+IF(VLOOKUP($B446,'Lista Puestos Valorados'!$B$11:$BK$510,MATCH('Auxiliar General'!AP$4,'Lista Puestos Valorados'!$B$10:$BK$10,0),0)="","No relevante",VLOOKUP($B446,'Lista Puestos Valorados'!$B$11:$BK$510,MATCH('Auxiliar General'!AP$4,'Lista Puestos Valorados'!$B$10:$BK$10,0),0))</f>
        <v>No relevante</v>
      </c>
      <c r="AW446" s="26">
        <f>+HLOOKUP(AV446,Sistema_Puntos!$Q$5:$Y$43,'Auxiliar General'!AR$5,FALSE)</f>
        <v>0</v>
      </c>
      <c r="AX446" s="26" t="str">
        <f>+IF(VLOOKUP($B446,'Lista Puestos Valorados'!$B$11:$BK$510,MATCH('Auxiliar General'!AR$4,'Lista Puestos Valorados'!$B$10:$BK$10,0),0)="","No relevante",VLOOKUP($B446,'Lista Puestos Valorados'!$B$11:$BK$510,MATCH('Auxiliar General'!AR$4,'Lista Puestos Valorados'!$B$10:$BK$10,0),0))</f>
        <v>No relevante</v>
      </c>
      <c r="AY446" s="26">
        <f>+HLOOKUP(AX446,Sistema_Puntos!$Q$5:$Y$43,'Auxiliar General'!AT$5,FALSE)</f>
        <v>0</v>
      </c>
      <c r="AZ446" s="26" t="str">
        <f>+IF(VLOOKUP($B446,'Lista Puestos Valorados'!$B$11:$BK$510,MATCH('Auxiliar General'!AT$4,'Lista Puestos Valorados'!$B$10:$BK$10,0),0)="","No relevante",VLOOKUP($B446,'Lista Puestos Valorados'!$B$11:$BK$510,MATCH('Auxiliar General'!AT$4,'Lista Puestos Valorados'!$B$10:$BK$10,0),0))</f>
        <v>No relevante</v>
      </c>
      <c r="BA446" s="26">
        <f>+HLOOKUP(AZ446,Sistema_Puntos!$Q$5:$Y$43,'Auxiliar General'!AV$5,FALSE)</f>
        <v>0</v>
      </c>
      <c r="BB446" s="26" t="str">
        <f>+IF(VLOOKUP($B446,'Lista Puestos Valorados'!$B$11:$BK$510,MATCH('Auxiliar General'!AV$4,'Lista Puestos Valorados'!$B$10:$BK$10,0),0)="","No relevante",VLOOKUP($B446,'Lista Puestos Valorados'!$B$11:$BK$510,MATCH('Auxiliar General'!AV$4,'Lista Puestos Valorados'!$B$10:$BK$10,0),0))</f>
        <v>No relevante</v>
      </c>
      <c r="BC446" s="26">
        <f>+HLOOKUP(BB446,Sistema_Puntos!$Q$5:$Y$43,'Auxiliar General'!AX$5,FALSE)</f>
        <v>0</v>
      </c>
      <c r="BD446" s="26" t="str">
        <f>+IF(VLOOKUP($B446,'Lista Puestos Valorados'!$B$11:$BK$510,MATCH('Auxiliar General'!AX$4,'Lista Puestos Valorados'!$B$10:$BK$10,0),0)="","No relevante",VLOOKUP($B446,'Lista Puestos Valorados'!$B$11:$BK$510,MATCH('Auxiliar General'!AX$4,'Lista Puestos Valorados'!$B$10:$BK$10,0),0))</f>
        <v>No relevante</v>
      </c>
      <c r="BE446" s="26">
        <f>+HLOOKUP(BD446,Sistema_Puntos!$Q$5:$Y$43,'Auxiliar General'!AZ$5,FALSE)</f>
        <v>0</v>
      </c>
      <c r="BF446" s="26" t="str">
        <f>+IF(VLOOKUP($B446,'Lista Puestos Valorados'!$B$11:$BK$510,MATCH('Auxiliar General'!AZ$4,'Lista Puestos Valorados'!$B$10:$BK$10,0),0)="","No relevante",VLOOKUP($B446,'Lista Puestos Valorados'!$B$11:$BK$510,MATCH('Auxiliar General'!AZ$4,'Lista Puestos Valorados'!$B$10:$BK$10,0),0))</f>
        <v>No relevante</v>
      </c>
      <c r="BG446" s="26">
        <f>+HLOOKUP(BF446,Sistema_Puntos!$Q$5:$Y$43,'Auxiliar General'!BB$5,FALSE)</f>
        <v>0</v>
      </c>
      <c r="BH446" s="26" t="str">
        <f>+IF(VLOOKUP($B446,'Lista Puestos Valorados'!$B$11:$BK$510,MATCH('Auxiliar General'!BB$4,'Lista Puestos Valorados'!$B$10:$BK$10,0),0)="","No relevante",VLOOKUP($B446,'Lista Puestos Valorados'!$B$11:$BK$510,MATCH('Auxiliar General'!BB$4,'Lista Puestos Valorados'!$B$10:$BK$10,0),0))</f>
        <v>No relevante</v>
      </c>
      <c r="BI446" s="26">
        <f>+HLOOKUP(BH446,Sistema_Puntos!$Q$5:$Y$43,'Auxiliar General'!BD$5,FALSE)</f>
        <v>0</v>
      </c>
      <c r="BJ446" s="26" t="str">
        <f>+IF(VLOOKUP($B446,'Lista Puestos Valorados'!$B$11:$BK$510,MATCH('Auxiliar General'!BD$4,'Lista Puestos Valorados'!$B$10:$BK$10,0),0)="","No relevante",VLOOKUP($B446,'Lista Puestos Valorados'!$B$11:$BK$510,MATCH('Auxiliar General'!BD$4,'Lista Puestos Valorados'!$B$10:$BK$10,0),0))</f>
        <v>No relevante</v>
      </c>
      <c r="BK446" s="26">
        <f>+HLOOKUP(BJ446,Sistema_Puntos!$Q$5:$Y$43,'Auxiliar General'!BF$5,FALSE)</f>
        <v>0</v>
      </c>
      <c r="BL446" s="26" t="str">
        <f>+IF(VLOOKUP($B446,'Lista Puestos Valorados'!$B$11:$BK$510,MATCH('Auxiliar General'!BF$4,'Lista Puestos Valorados'!$B$10:$BK$10,0),0)="","No relevante",VLOOKUP($B446,'Lista Puestos Valorados'!$B$11:$BK$510,MATCH('Auxiliar General'!BF$4,'Lista Puestos Valorados'!$B$10:$BK$10,0),0))</f>
        <v>No relevante</v>
      </c>
      <c r="BM446" s="26">
        <f>+HLOOKUP(BL446,Sistema_Puntos!$Q$5:$Y$43,'Auxiliar General'!BH$5,FALSE)</f>
        <v>0</v>
      </c>
      <c r="BN446" s="26" t="str">
        <f>+IF(VLOOKUP($B446,'Lista Puestos Valorados'!$B$11:$BK$510,MATCH('Auxiliar General'!BH$4,'Lista Puestos Valorados'!$B$10:$BK$10,0),0)="","No relevante",VLOOKUP($B446,'Lista Puestos Valorados'!$B$11:$BK$510,MATCH('Auxiliar General'!BH$4,'Lista Puestos Valorados'!$B$10:$BK$10,0),0))</f>
        <v>No relevante</v>
      </c>
      <c r="BO446" s="26">
        <f>+HLOOKUP(BN446,Sistema_Puntos!$Q$5:$Y$43,'Auxiliar General'!BJ$5,FALSE)</f>
        <v>0</v>
      </c>
      <c r="BP446" s="26" t="str">
        <f>+IF(VLOOKUP($B446,'Lista Puestos Valorados'!$B$11:$BK$510,MATCH('Auxiliar General'!BJ$4,'Lista Puestos Valorados'!$B$10:$BK$10,0),0)="","No relevante",VLOOKUP($B446,'Lista Puestos Valorados'!$B$11:$BK$510,MATCH('Auxiliar General'!BJ$4,'Lista Puestos Valorados'!$B$10:$BK$10,0),0))</f>
        <v>No relevante</v>
      </c>
      <c r="BQ446" s="26">
        <f>+HLOOKUP(BP446,Sistema_Puntos!$Q$5:$Y$43,'Auxiliar General'!BL$5,FALSE)</f>
        <v>0</v>
      </c>
      <c r="BR446" s="26" t="str">
        <f>+IF(VLOOKUP($B446,'Lista Puestos Valorados'!$B$11:$BK$510,MATCH('Auxiliar General'!BL$4,'Lista Puestos Valorados'!$B$10:$BK$10,0),0)="","No relevante",VLOOKUP($B446,'Lista Puestos Valorados'!$B$11:$BK$510,MATCH('Auxiliar General'!BL$4,'Lista Puestos Valorados'!$B$10:$BK$10,0),0))</f>
        <v>No relevante</v>
      </c>
      <c r="BS446" s="26">
        <f>+HLOOKUP(BR446,Sistema_Puntos!$Q$5:$Y$43,'Auxiliar General'!BN$5,FALSE)</f>
        <v>0</v>
      </c>
      <c r="BT446" s="26" t="str">
        <f>+IF(VLOOKUP($B446,'Lista Puestos Valorados'!$B$11:$BK$510,MATCH('Auxiliar General'!BN$4,'Lista Puestos Valorados'!$B$10:$BK$10,0),0)="","No relevante",VLOOKUP($B446,'Lista Puestos Valorados'!$B$11:$BK$510,MATCH('Auxiliar General'!BN$4,'Lista Puestos Valorados'!$B$10:$BK$10,0),0))</f>
        <v>No relevante</v>
      </c>
      <c r="BU446" s="26">
        <f>+HLOOKUP(BT446,Sistema_Puntos!$Q$5:$Y$43,'Auxiliar General'!BP$5,FALSE)</f>
        <v>0</v>
      </c>
      <c r="BV446" s="26" t="str">
        <f>+IF(VLOOKUP($B446,'Lista Puestos Valorados'!$B$11:$BK$510,MATCH('Auxiliar General'!BP$4,'Lista Puestos Valorados'!$B$10:$BK$10,0),0)="","No relevante",VLOOKUP($B446,'Lista Puestos Valorados'!$B$11:$BK$510,MATCH('Auxiliar General'!BP$4,'Lista Puestos Valorados'!$B$10:$BK$10,0),0))</f>
        <v>No relevante</v>
      </c>
      <c r="BW446" s="26">
        <f>+HLOOKUP(BV446,Sistema_Puntos!$Q$5:$Y$43,'Auxiliar General'!BR$5,FALSE)</f>
        <v>0</v>
      </c>
      <c r="BX446" s="26" t="str">
        <f>+IF(VLOOKUP($B446,'Lista Puestos Valorados'!$B$11:$BK$510,MATCH('Auxiliar General'!BR$4,'Lista Puestos Valorados'!$B$10:$BK$10,0),0)="","No relevante",VLOOKUP($B446,'Lista Puestos Valorados'!$B$11:$BK$510,MATCH('Auxiliar General'!BR$4,'Lista Puestos Valorados'!$B$10:$BK$10,0),0))</f>
        <v>No relevante</v>
      </c>
      <c r="BY446" s="26">
        <f>+HLOOKUP(BX446,Sistema_Puntos!$Q$5:$Y$43,'Auxiliar General'!BT$5,FALSE)</f>
        <v>0</v>
      </c>
      <c r="BZ446" s="26" t="str">
        <f>+IF(VLOOKUP($B446,'Lista Puestos Valorados'!$B$11:$BK$510,MATCH('Auxiliar General'!BT$4,'Lista Puestos Valorados'!$B$10:$BK$10,0),0)="","No relevante",VLOOKUP($B446,'Lista Puestos Valorados'!$B$11:$BK$510,MATCH('Auxiliar General'!BT$4,'Lista Puestos Valorados'!$B$10:$BK$10,0),0))</f>
        <v>No relevante</v>
      </c>
      <c r="CA446" s="26">
        <f>+HLOOKUP(BZ446,Sistema_Puntos!$Q$5:$Y$43,'Auxiliar General'!BV$5,FALSE)</f>
        <v>0</v>
      </c>
      <c r="CB446" s="26" t="str">
        <f>+IF(VLOOKUP($B446,'Lista Puestos Valorados'!$B$11:$BK$510,MATCH('Auxiliar General'!BV$4,'Lista Puestos Valorados'!$B$10:$BK$10,0),0)="","No relevante",VLOOKUP($B446,'Lista Puestos Valorados'!$B$11:$BK$510,MATCH('Auxiliar General'!BV$4,'Lista Puestos Valorados'!$B$10:$BK$10,0),0))</f>
        <v>No relevante</v>
      </c>
      <c r="CC446" s="26">
        <f>+HLOOKUP(CB446,Sistema_Puntos!$Q$5:$Y$43,'Auxiliar General'!BX$5,FALSE)</f>
        <v>0</v>
      </c>
      <c r="CD446" s="26" t="str">
        <f>+IF(VLOOKUP($B446,'Lista Puestos Valorados'!$B$11:$BK$510,MATCH('Auxiliar General'!BX$4,'Lista Puestos Valorados'!$B$10:$BK$10,0),0)="","No relevante",VLOOKUP($B446,'Lista Puestos Valorados'!$B$11:$BK$510,MATCH('Auxiliar General'!BX$4,'Lista Puestos Valorados'!$B$10:$BK$10,0),0))</f>
        <v>No relevante</v>
      </c>
      <c r="CE446" s="26">
        <f>+HLOOKUP(CD446,Sistema_Puntos!$Q$5:$Y$43,'Auxiliar General'!BZ$5,FALSE)</f>
        <v>0</v>
      </c>
      <c r="CF446" s="26" t="str">
        <f>+IF(VLOOKUP($B446,'Lista Puestos Valorados'!$B$11:$BK$510,MATCH('Auxiliar General'!BZ$4,'Lista Puestos Valorados'!$B$10:$BK$10,0),0)="","No relevante",VLOOKUP($B446,'Lista Puestos Valorados'!$B$11:$BK$510,MATCH('Auxiliar General'!BZ$4,'Lista Puestos Valorados'!$B$10:$BK$10,0),0))</f>
        <v>No relevante</v>
      </c>
      <c r="CG446" s="26">
        <f>+HLOOKUP(CF446,Sistema_Puntos!$Q$5:$Y$43,'Auxiliar General'!CB$5,FALSE)</f>
        <v>0</v>
      </c>
      <c r="CH446" s="29"/>
      <c r="CI446" s="29"/>
    </row>
    <row r="447" spans="2:87" ht="17.55" customHeight="1">
      <c r="B447" s="26">
        <f>+'Listado de Puestos'!B447</f>
        <v>437</v>
      </c>
      <c r="C447" s="26" t="str">
        <f>+IF('Lista Puestos Valorados'!C447="","",'Lista Puestos Valorados'!C447)</f>
        <v/>
      </c>
      <c r="D447" s="26" t="str">
        <f>+IF('Lista Puestos Valorados'!D447="","",'Lista Puestos Valorados'!D447)</f>
        <v/>
      </c>
      <c r="E447" s="26" t="str">
        <f>+IF('Lista Puestos Valorados'!E447="","",'Lista Puestos Valorados'!E447)</f>
        <v/>
      </c>
      <c r="F447" s="26" t="str">
        <f>+IF('Lista Puestos Valorados'!F447="","",'Lista Puestos Valorados'!F447)</f>
        <v/>
      </c>
      <c r="G447" s="26" t="str">
        <f>+IF('Lista Puestos Valorados'!G447="","",'Lista Puestos Valorados'!G447)</f>
        <v/>
      </c>
      <c r="H447" s="26" t="str">
        <f>+IF('Lista Puestos Valorados'!H447="","",'Lista Puestos Valorados'!H447)</f>
        <v/>
      </c>
      <c r="I447" s="26" t="str">
        <f>+IF('Lista Puestos Valorados'!I447="","",'Lista Puestos Valorados'!I447)</f>
        <v/>
      </c>
      <c r="J447" s="118" t="e">
        <f t="array" ref="J447">+IF(L447="","",_xlfn.IFS(L447&lt;='Cortes de Agrupacion'!$F$15,'Cortes de Agrupacion'!$E$15,'Resultados General'!L447&lt;='Cortes de Agrupacion'!$F$14,'Cortes de Agrupacion'!$E$14,'Resultados General'!L447&lt;='Cortes de Agrupacion'!$F$13,'Cortes de Agrupacion'!$E$13,L447&lt;='Cortes de Agrupacion'!$F$12,'Cortes de Agrupacion'!$E$12,'Resultados General'!L447&lt;='Cortes de Agrupacion'!$F$11,'Cortes de Agrupacion'!$E$11,'Resultados General'!L447&lt;='Cortes de Agrupacion'!$F$10,'Cortes de Agrupacion'!$E$10,'Resultados General'!L447&lt;='Cortes de Agrupacion'!$F$9,'Cortes de Agrupacion'!$E$9,'Resultados General'!L447&lt;='Cortes de Agrupacion'!$F$8,'Cortes de Agrupacion'!$E$8,'Resultados General'!L447&lt;='Cortes de Agrupacion'!$F$7,'Cortes de Agrupacion'!$E$7,'Resultados General'!L447&lt;='Cortes de Agrupacion'!$F$6,'Cortes de Agrupacion'!$E$6))</f>
        <v>#VALUE!</v>
      </c>
      <c r="K447" s="118" t="str">
        <f t="shared" si="12"/>
        <v/>
      </c>
      <c r="L447" s="124" t="e">
        <f>#VALUE!</f>
        <v>#VALUE!</v>
      </c>
      <c r="M447" s="26" t="e">
        <f ca="1">+_xlfn.IFNA(VLOOKUP(C447,'Distribución de puestos'!$B$8:$I$507,8,0),"")</f>
        <v>#NAME?</v>
      </c>
      <c r="N447" s="26" t="str">
        <f>+IF(VLOOKUP($B447,'Lista Puestos Valorados'!$B$11:$BK$510,MATCH('Auxiliar General'!H$4,'Lista Puestos Valorados'!$B$10:$BK$10,0),0)="","No relevante",VLOOKUP($B447,'Lista Puestos Valorados'!$B$11:$BK$510,MATCH('Auxiliar General'!H$4,'Lista Puestos Valorados'!$B$10:$BK$10,0),0))</f>
        <v>No relevante</v>
      </c>
      <c r="O447" s="26">
        <f>+HLOOKUP(N447,Sistema_Puntos!$Q$5:$Y$43,'Auxiliar General'!J$5,FALSE)</f>
        <v>0</v>
      </c>
      <c r="P447" s="26" t="str">
        <f>+IF(VLOOKUP($B447,'Lista Puestos Valorados'!$B$11:$BK$510,MATCH('Auxiliar General'!J$4,'Lista Puestos Valorados'!$B$10:$BK$10,0),0)="","No relevante",VLOOKUP($B447,'Lista Puestos Valorados'!$B$11:$BK$510,MATCH('Auxiliar General'!J$4,'Lista Puestos Valorados'!$B$10:$BK$10,0),0))</f>
        <v>No relevante</v>
      </c>
      <c r="Q447" s="26">
        <f>+HLOOKUP(P447,Sistema_Puntos!$Q$5:$Y$43,'Auxiliar General'!L$5,FALSE)</f>
        <v>0</v>
      </c>
      <c r="R447" s="26" t="str">
        <f>+IF(VLOOKUP($B447,'Lista Puestos Valorados'!$B$11:$BK$510,MATCH('Auxiliar General'!L$4,'Lista Puestos Valorados'!$B$10:$BK$10,0),0)="","No relevante",VLOOKUP($B447,'Lista Puestos Valorados'!$B$11:$BK$510,MATCH('Auxiliar General'!L$4,'Lista Puestos Valorados'!$B$10:$BK$10,0),0))</f>
        <v>No relevante</v>
      </c>
      <c r="S447" s="26">
        <f>+HLOOKUP(R447,Sistema_Puntos!$Q$5:$Y$43,'Auxiliar General'!N$5,FALSE)</f>
        <v>0</v>
      </c>
      <c r="T447" s="26" t="str">
        <f>+IF(VLOOKUP($B447,'Lista Puestos Valorados'!$B$11:$BK$510,MATCH('Auxiliar General'!N$4,'Lista Puestos Valorados'!$B$10:$BK$10,0),0)="","No relevante",VLOOKUP($B447,'Lista Puestos Valorados'!$B$11:$BK$510,MATCH('Auxiliar General'!N$4,'Lista Puestos Valorados'!$B$10:$BK$10,0),0))</f>
        <v>No relevante</v>
      </c>
      <c r="U447" s="26">
        <f>+HLOOKUP(T447,Sistema_Puntos!$Q$5:$Y$43,'Auxiliar General'!P$5,FALSE)</f>
        <v>0</v>
      </c>
      <c r="V447" s="26" t="str">
        <f>+IF(VLOOKUP($B447,'Lista Puestos Valorados'!$B$11:$BK$510,MATCH('Auxiliar General'!P$4,'Lista Puestos Valorados'!$B$10:$BK$10,0),0)="","No relevante",VLOOKUP($B447,'Lista Puestos Valorados'!$B$11:$BK$510,MATCH('Auxiliar General'!P$4,'Lista Puestos Valorados'!$B$10:$BK$10,0),0))</f>
        <v>No relevante</v>
      </c>
      <c r="W447" s="26">
        <f>+HLOOKUP(V447,Sistema_Puntos!$Q$5:$Y$43,'Auxiliar General'!R$5,FALSE)</f>
        <v>0</v>
      </c>
      <c r="X447" s="26" t="str">
        <f>+IF(VLOOKUP($B447,'Lista Puestos Valorados'!$B$11:$BK$510,MATCH('Auxiliar General'!R$4,'Lista Puestos Valorados'!$B$10:$BK$10,0),0)="","No relevante",VLOOKUP($B447,'Lista Puestos Valorados'!$B$11:$BK$510,MATCH('Auxiliar General'!R$4,'Lista Puestos Valorados'!$B$10:$BK$10,0),0))</f>
        <v>No relevante</v>
      </c>
      <c r="Y447" s="26">
        <f>+HLOOKUP(X447,Sistema_Puntos!$Q$5:$Y$43,'Auxiliar General'!T$5,FALSE)</f>
        <v>0</v>
      </c>
      <c r="Z447" s="26" t="str">
        <f>+IF(VLOOKUP($B447,'Lista Puestos Valorados'!$B$11:$BK$510,MATCH('Auxiliar General'!T$4,'Lista Puestos Valorados'!$B$10:$BK$10,0),0)="","No relevante",VLOOKUP($B447,'Lista Puestos Valorados'!$B$11:$BK$510,MATCH('Auxiliar General'!T$4,'Lista Puestos Valorados'!$B$10:$BK$10,0),0))</f>
        <v>No relevante</v>
      </c>
      <c r="AA447" s="26">
        <f>+HLOOKUP(Z447,Sistema_Puntos!$Q$5:$Y$43,'Auxiliar General'!V$5,FALSE)</f>
        <v>0</v>
      </c>
      <c r="AB447" s="26" t="str">
        <f>+IF(VLOOKUP($B447,'Lista Puestos Valorados'!$B$11:$BK$510,MATCH('Auxiliar General'!V$4,'Lista Puestos Valorados'!$B$10:$BK$10,0),0)="","No relevante",VLOOKUP($B447,'Lista Puestos Valorados'!$B$11:$BK$510,MATCH('Auxiliar General'!V$4,'Lista Puestos Valorados'!$B$10:$BK$10,0),0))</f>
        <v>No relevante</v>
      </c>
      <c r="AC447" s="26">
        <f>+HLOOKUP(AB447,Sistema_Puntos!$Q$5:$Y$43,'Auxiliar General'!X$5,FALSE)</f>
        <v>0</v>
      </c>
      <c r="AD447" s="26" t="str">
        <f>+IF(VLOOKUP($B447,'Lista Puestos Valorados'!$B$11:$BK$510,MATCH('Auxiliar General'!X$4,'Lista Puestos Valorados'!$B$10:$BK$10,0),0)="","No relevante",VLOOKUP($B447,'Lista Puestos Valorados'!$B$11:$BK$510,MATCH('Auxiliar General'!X$4,'Lista Puestos Valorados'!$B$10:$BK$10,0),0))</f>
        <v>No relevante</v>
      </c>
      <c r="AE447" s="26">
        <f>+HLOOKUP(AD447,Sistema_Puntos!$Q$5:$Y$43,'Auxiliar General'!Z$5,FALSE)</f>
        <v>0</v>
      </c>
      <c r="AF447" s="26" t="str">
        <f>+IF(VLOOKUP($B447,'Lista Puestos Valorados'!$B$11:$BK$510,MATCH('Auxiliar General'!Z$4,'Lista Puestos Valorados'!$B$10:$BK$10,0),0)="","No relevante",VLOOKUP($B447,'Lista Puestos Valorados'!$B$11:$BK$510,MATCH('Auxiliar General'!Z$4,'Lista Puestos Valorados'!$B$10:$BK$10,0),0))</f>
        <v>No relevante</v>
      </c>
      <c r="AG447" s="26">
        <f>+HLOOKUP(AF447,Sistema_Puntos!$Q$5:$Y$43,'Auxiliar General'!AB$5,FALSE)</f>
        <v>0</v>
      </c>
      <c r="AH447" s="26" t="str">
        <f>+IF(VLOOKUP($B447,'Lista Puestos Valorados'!$B$11:$BK$510,MATCH('Auxiliar General'!AB$4,'Lista Puestos Valorados'!$B$10:$BK$10,0),0)="","No relevante",VLOOKUP($B447,'Lista Puestos Valorados'!$B$11:$BK$510,MATCH('Auxiliar General'!AB$4,'Lista Puestos Valorados'!$B$10:$BK$10,0),0))</f>
        <v>No relevante</v>
      </c>
      <c r="AI447" s="26">
        <f>+HLOOKUP(AH447,Sistema_Puntos!$Q$5:$Y$43,'Auxiliar General'!AD$5,FALSE)</f>
        <v>0</v>
      </c>
      <c r="AJ447" s="26" t="str">
        <f>+IF(VLOOKUP($B447,'Lista Puestos Valorados'!$B$11:$BK$510,MATCH('Auxiliar General'!AD$4,'Lista Puestos Valorados'!$B$10:$BK$10,0),0)="","No relevante",VLOOKUP($B447,'Lista Puestos Valorados'!$B$11:$BK$510,MATCH('Auxiliar General'!AD$4,'Lista Puestos Valorados'!$B$10:$BK$10,0),0))</f>
        <v>No relevante</v>
      </c>
      <c r="AK447" s="26">
        <f>+HLOOKUP(AJ447,Sistema_Puntos!$Q$5:$Y$43,'Auxiliar General'!AF$5,FALSE)</f>
        <v>0</v>
      </c>
      <c r="AL447" s="26" t="str">
        <f>+IF(VLOOKUP($B447,'Lista Puestos Valorados'!$B$11:$BK$510,MATCH('Auxiliar General'!AF$4,'Lista Puestos Valorados'!$B$10:$BK$10,0),0)="","No relevante",VLOOKUP($B447,'Lista Puestos Valorados'!$B$11:$BK$510,MATCH('Auxiliar General'!AF$4,'Lista Puestos Valorados'!$B$10:$BK$10,0),0))</f>
        <v>No relevante</v>
      </c>
      <c r="AM447" s="26">
        <f>+HLOOKUP(AL447,Sistema_Puntos!$Q$5:$Y$43,'Auxiliar General'!AH$5,FALSE)</f>
        <v>0</v>
      </c>
      <c r="AN447" s="26" t="str">
        <f>+IF(VLOOKUP($B447,'Lista Puestos Valorados'!$B$11:$BK$510,MATCH('Auxiliar General'!AH$4,'Lista Puestos Valorados'!$B$10:$BK$10,0),0)="","No relevante",VLOOKUP($B447,'Lista Puestos Valorados'!$B$11:$BK$510,MATCH('Auxiliar General'!AH$4,'Lista Puestos Valorados'!$B$10:$BK$10,0),0))</f>
        <v>No relevante</v>
      </c>
      <c r="AO447" s="26">
        <f>+HLOOKUP(AN447,Sistema_Puntos!$Q$5:$Y$43,'Auxiliar General'!AJ$5,FALSE)</f>
        <v>0</v>
      </c>
      <c r="AP447" s="26" t="str">
        <f>+IF(VLOOKUP($B447,'Lista Puestos Valorados'!$B$11:$BK$510,MATCH('Auxiliar General'!AJ$4,'Lista Puestos Valorados'!$B$10:$BK$10,0),0)="","No relevante",VLOOKUP($B447,'Lista Puestos Valorados'!$B$11:$BK$510,MATCH('Auxiliar General'!AJ$4,'Lista Puestos Valorados'!$B$10:$BK$10,0),0))</f>
        <v>No relevante</v>
      </c>
      <c r="AQ447" s="26">
        <f>+HLOOKUP(AP447,Sistema_Puntos!$Q$5:$Y$43,'Auxiliar General'!AL$5,FALSE)</f>
        <v>0</v>
      </c>
      <c r="AR447" s="26" t="str">
        <f>+IF(VLOOKUP($B447,'Lista Puestos Valorados'!$B$11:$BK$510,MATCH('Auxiliar General'!AL$4,'Lista Puestos Valorados'!$B$10:$BK$10,0),0)="","No relevante",VLOOKUP($B447,'Lista Puestos Valorados'!$B$11:$BK$510,MATCH('Auxiliar General'!AL$4,'Lista Puestos Valorados'!$B$10:$BK$10,0),0))</f>
        <v>No relevante</v>
      </c>
      <c r="AS447" s="26">
        <f>+HLOOKUP(AR447,Sistema_Puntos!$Q$5:$Y$43,'Auxiliar General'!AN$5,FALSE)</f>
        <v>0</v>
      </c>
      <c r="AT447" s="26" t="str">
        <f>+IF(VLOOKUP($B447,'Lista Puestos Valorados'!$B$11:$BK$510,MATCH('Auxiliar General'!AN$4,'Lista Puestos Valorados'!$B$10:$BK$10,0),0)="","No relevante",VLOOKUP($B447,'Lista Puestos Valorados'!$B$11:$BK$510,MATCH('Auxiliar General'!AN$4,'Lista Puestos Valorados'!$B$10:$BK$10,0),0))</f>
        <v>No relevante</v>
      </c>
      <c r="AU447" s="26">
        <f>+HLOOKUP(AT447,Sistema_Puntos!$Q$5:$Y$43,'Auxiliar General'!AP$5,FALSE)</f>
        <v>0</v>
      </c>
      <c r="AV447" s="26" t="str">
        <f>+IF(VLOOKUP($B447,'Lista Puestos Valorados'!$B$11:$BK$510,MATCH('Auxiliar General'!AP$4,'Lista Puestos Valorados'!$B$10:$BK$10,0),0)="","No relevante",VLOOKUP($B447,'Lista Puestos Valorados'!$B$11:$BK$510,MATCH('Auxiliar General'!AP$4,'Lista Puestos Valorados'!$B$10:$BK$10,0),0))</f>
        <v>No relevante</v>
      </c>
      <c r="AW447" s="26">
        <f>+HLOOKUP(AV447,Sistema_Puntos!$Q$5:$Y$43,'Auxiliar General'!AR$5,FALSE)</f>
        <v>0</v>
      </c>
      <c r="AX447" s="26" t="str">
        <f>+IF(VLOOKUP($B447,'Lista Puestos Valorados'!$B$11:$BK$510,MATCH('Auxiliar General'!AR$4,'Lista Puestos Valorados'!$B$10:$BK$10,0),0)="","No relevante",VLOOKUP($B447,'Lista Puestos Valorados'!$B$11:$BK$510,MATCH('Auxiliar General'!AR$4,'Lista Puestos Valorados'!$B$10:$BK$10,0),0))</f>
        <v>No relevante</v>
      </c>
      <c r="AY447" s="26">
        <f>+HLOOKUP(AX447,Sistema_Puntos!$Q$5:$Y$43,'Auxiliar General'!AT$5,FALSE)</f>
        <v>0</v>
      </c>
      <c r="AZ447" s="26" t="str">
        <f>+IF(VLOOKUP($B447,'Lista Puestos Valorados'!$B$11:$BK$510,MATCH('Auxiliar General'!AT$4,'Lista Puestos Valorados'!$B$10:$BK$10,0),0)="","No relevante",VLOOKUP($B447,'Lista Puestos Valorados'!$B$11:$BK$510,MATCH('Auxiliar General'!AT$4,'Lista Puestos Valorados'!$B$10:$BK$10,0),0))</f>
        <v>No relevante</v>
      </c>
      <c r="BA447" s="26">
        <f>+HLOOKUP(AZ447,Sistema_Puntos!$Q$5:$Y$43,'Auxiliar General'!AV$5,FALSE)</f>
        <v>0</v>
      </c>
      <c r="BB447" s="26" t="str">
        <f>+IF(VLOOKUP($B447,'Lista Puestos Valorados'!$B$11:$BK$510,MATCH('Auxiliar General'!AV$4,'Lista Puestos Valorados'!$B$10:$BK$10,0),0)="","No relevante",VLOOKUP($B447,'Lista Puestos Valorados'!$B$11:$BK$510,MATCH('Auxiliar General'!AV$4,'Lista Puestos Valorados'!$B$10:$BK$10,0),0))</f>
        <v>No relevante</v>
      </c>
      <c r="BC447" s="26">
        <f>+HLOOKUP(BB447,Sistema_Puntos!$Q$5:$Y$43,'Auxiliar General'!AX$5,FALSE)</f>
        <v>0</v>
      </c>
      <c r="BD447" s="26" t="str">
        <f>+IF(VLOOKUP($B447,'Lista Puestos Valorados'!$B$11:$BK$510,MATCH('Auxiliar General'!AX$4,'Lista Puestos Valorados'!$B$10:$BK$10,0),0)="","No relevante",VLOOKUP($B447,'Lista Puestos Valorados'!$B$11:$BK$510,MATCH('Auxiliar General'!AX$4,'Lista Puestos Valorados'!$B$10:$BK$10,0),0))</f>
        <v>No relevante</v>
      </c>
      <c r="BE447" s="26">
        <f>+HLOOKUP(BD447,Sistema_Puntos!$Q$5:$Y$43,'Auxiliar General'!AZ$5,FALSE)</f>
        <v>0</v>
      </c>
      <c r="BF447" s="26" t="str">
        <f>+IF(VLOOKUP($B447,'Lista Puestos Valorados'!$B$11:$BK$510,MATCH('Auxiliar General'!AZ$4,'Lista Puestos Valorados'!$B$10:$BK$10,0),0)="","No relevante",VLOOKUP($B447,'Lista Puestos Valorados'!$B$11:$BK$510,MATCH('Auxiliar General'!AZ$4,'Lista Puestos Valorados'!$B$10:$BK$10,0),0))</f>
        <v>No relevante</v>
      </c>
      <c r="BG447" s="26">
        <f>+HLOOKUP(BF447,Sistema_Puntos!$Q$5:$Y$43,'Auxiliar General'!BB$5,FALSE)</f>
        <v>0</v>
      </c>
      <c r="BH447" s="26" t="str">
        <f>+IF(VLOOKUP($B447,'Lista Puestos Valorados'!$B$11:$BK$510,MATCH('Auxiliar General'!BB$4,'Lista Puestos Valorados'!$B$10:$BK$10,0),0)="","No relevante",VLOOKUP($B447,'Lista Puestos Valorados'!$B$11:$BK$510,MATCH('Auxiliar General'!BB$4,'Lista Puestos Valorados'!$B$10:$BK$10,0),0))</f>
        <v>No relevante</v>
      </c>
      <c r="BI447" s="26">
        <f>+HLOOKUP(BH447,Sistema_Puntos!$Q$5:$Y$43,'Auxiliar General'!BD$5,FALSE)</f>
        <v>0</v>
      </c>
      <c r="BJ447" s="26" t="str">
        <f>+IF(VLOOKUP($B447,'Lista Puestos Valorados'!$B$11:$BK$510,MATCH('Auxiliar General'!BD$4,'Lista Puestos Valorados'!$B$10:$BK$10,0),0)="","No relevante",VLOOKUP($B447,'Lista Puestos Valorados'!$B$11:$BK$510,MATCH('Auxiliar General'!BD$4,'Lista Puestos Valorados'!$B$10:$BK$10,0),0))</f>
        <v>No relevante</v>
      </c>
      <c r="BK447" s="26">
        <f>+HLOOKUP(BJ447,Sistema_Puntos!$Q$5:$Y$43,'Auxiliar General'!BF$5,FALSE)</f>
        <v>0</v>
      </c>
      <c r="BL447" s="26" t="str">
        <f>+IF(VLOOKUP($B447,'Lista Puestos Valorados'!$B$11:$BK$510,MATCH('Auxiliar General'!BF$4,'Lista Puestos Valorados'!$B$10:$BK$10,0),0)="","No relevante",VLOOKUP($B447,'Lista Puestos Valorados'!$B$11:$BK$510,MATCH('Auxiliar General'!BF$4,'Lista Puestos Valorados'!$B$10:$BK$10,0),0))</f>
        <v>No relevante</v>
      </c>
      <c r="BM447" s="26">
        <f>+HLOOKUP(BL447,Sistema_Puntos!$Q$5:$Y$43,'Auxiliar General'!BH$5,FALSE)</f>
        <v>0</v>
      </c>
      <c r="BN447" s="26" t="str">
        <f>+IF(VLOOKUP($B447,'Lista Puestos Valorados'!$B$11:$BK$510,MATCH('Auxiliar General'!BH$4,'Lista Puestos Valorados'!$B$10:$BK$10,0),0)="","No relevante",VLOOKUP($B447,'Lista Puestos Valorados'!$B$11:$BK$510,MATCH('Auxiliar General'!BH$4,'Lista Puestos Valorados'!$B$10:$BK$10,0),0))</f>
        <v>No relevante</v>
      </c>
      <c r="BO447" s="26">
        <f>+HLOOKUP(BN447,Sistema_Puntos!$Q$5:$Y$43,'Auxiliar General'!BJ$5,FALSE)</f>
        <v>0</v>
      </c>
      <c r="BP447" s="26" t="str">
        <f>+IF(VLOOKUP($B447,'Lista Puestos Valorados'!$B$11:$BK$510,MATCH('Auxiliar General'!BJ$4,'Lista Puestos Valorados'!$B$10:$BK$10,0),0)="","No relevante",VLOOKUP($B447,'Lista Puestos Valorados'!$B$11:$BK$510,MATCH('Auxiliar General'!BJ$4,'Lista Puestos Valorados'!$B$10:$BK$10,0),0))</f>
        <v>No relevante</v>
      </c>
      <c r="BQ447" s="26">
        <f>+HLOOKUP(BP447,Sistema_Puntos!$Q$5:$Y$43,'Auxiliar General'!BL$5,FALSE)</f>
        <v>0</v>
      </c>
      <c r="BR447" s="26" t="str">
        <f>+IF(VLOOKUP($B447,'Lista Puestos Valorados'!$B$11:$BK$510,MATCH('Auxiliar General'!BL$4,'Lista Puestos Valorados'!$B$10:$BK$10,0),0)="","No relevante",VLOOKUP($B447,'Lista Puestos Valorados'!$B$11:$BK$510,MATCH('Auxiliar General'!BL$4,'Lista Puestos Valorados'!$B$10:$BK$10,0),0))</f>
        <v>No relevante</v>
      </c>
      <c r="BS447" s="26">
        <f>+HLOOKUP(BR447,Sistema_Puntos!$Q$5:$Y$43,'Auxiliar General'!BN$5,FALSE)</f>
        <v>0</v>
      </c>
      <c r="BT447" s="26" t="str">
        <f>+IF(VLOOKUP($B447,'Lista Puestos Valorados'!$B$11:$BK$510,MATCH('Auxiliar General'!BN$4,'Lista Puestos Valorados'!$B$10:$BK$10,0),0)="","No relevante",VLOOKUP($B447,'Lista Puestos Valorados'!$B$11:$BK$510,MATCH('Auxiliar General'!BN$4,'Lista Puestos Valorados'!$B$10:$BK$10,0),0))</f>
        <v>No relevante</v>
      </c>
      <c r="BU447" s="26">
        <f>+HLOOKUP(BT447,Sistema_Puntos!$Q$5:$Y$43,'Auxiliar General'!BP$5,FALSE)</f>
        <v>0</v>
      </c>
      <c r="BV447" s="26" t="str">
        <f>+IF(VLOOKUP($B447,'Lista Puestos Valorados'!$B$11:$BK$510,MATCH('Auxiliar General'!BP$4,'Lista Puestos Valorados'!$B$10:$BK$10,0),0)="","No relevante",VLOOKUP($B447,'Lista Puestos Valorados'!$B$11:$BK$510,MATCH('Auxiliar General'!BP$4,'Lista Puestos Valorados'!$B$10:$BK$10,0),0))</f>
        <v>No relevante</v>
      </c>
      <c r="BW447" s="26">
        <f>+HLOOKUP(BV447,Sistema_Puntos!$Q$5:$Y$43,'Auxiliar General'!BR$5,FALSE)</f>
        <v>0</v>
      </c>
      <c r="BX447" s="26" t="str">
        <f>+IF(VLOOKUP($B447,'Lista Puestos Valorados'!$B$11:$BK$510,MATCH('Auxiliar General'!BR$4,'Lista Puestos Valorados'!$B$10:$BK$10,0),0)="","No relevante",VLOOKUP($B447,'Lista Puestos Valorados'!$B$11:$BK$510,MATCH('Auxiliar General'!BR$4,'Lista Puestos Valorados'!$B$10:$BK$10,0),0))</f>
        <v>No relevante</v>
      </c>
      <c r="BY447" s="26">
        <f>+HLOOKUP(BX447,Sistema_Puntos!$Q$5:$Y$43,'Auxiliar General'!BT$5,FALSE)</f>
        <v>0</v>
      </c>
      <c r="BZ447" s="26" t="str">
        <f>+IF(VLOOKUP($B447,'Lista Puestos Valorados'!$B$11:$BK$510,MATCH('Auxiliar General'!BT$4,'Lista Puestos Valorados'!$B$10:$BK$10,0),0)="","No relevante",VLOOKUP($B447,'Lista Puestos Valorados'!$B$11:$BK$510,MATCH('Auxiliar General'!BT$4,'Lista Puestos Valorados'!$B$10:$BK$10,0),0))</f>
        <v>No relevante</v>
      </c>
      <c r="CA447" s="26">
        <f>+HLOOKUP(BZ447,Sistema_Puntos!$Q$5:$Y$43,'Auxiliar General'!BV$5,FALSE)</f>
        <v>0</v>
      </c>
      <c r="CB447" s="26" t="str">
        <f>+IF(VLOOKUP($B447,'Lista Puestos Valorados'!$B$11:$BK$510,MATCH('Auxiliar General'!BV$4,'Lista Puestos Valorados'!$B$10:$BK$10,0),0)="","No relevante",VLOOKUP($B447,'Lista Puestos Valorados'!$B$11:$BK$510,MATCH('Auxiliar General'!BV$4,'Lista Puestos Valorados'!$B$10:$BK$10,0),0))</f>
        <v>No relevante</v>
      </c>
      <c r="CC447" s="26">
        <f>+HLOOKUP(CB447,Sistema_Puntos!$Q$5:$Y$43,'Auxiliar General'!BX$5,FALSE)</f>
        <v>0</v>
      </c>
      <c r="CD447" s="26" t="str">
        <f>+IF(VLOOKUP($B447,'Lista Puestos Valorados'!$B$11:$BK$510,MATCH('Auxiliar General'!BX$4,'Lista Puestos Valorados'!$B$10:$BK$10,0),0)="","No relevante",VLOOKUP($B447,'Lista Puestos Valorados'!$B$11:$BK$510,MATCH('Auxiliar General'!BX$4,'Lista Puestos Valorados'!$B$10:$BK$10,0),0))</f>
        <v>No relevante</v>
      </c>
      <c r="CE447" s="26">
        <f>+HLOOKUP(CD447,Sistema_Puntos!$Q$5:$Y$43,'Auxiliar General'!BZ$5,FALSE)</f>
        <v>0</v>
      </c>
      <c r="CF447" s="26" t="str">
        <f>+IF(VLOOKUP($B447,'Lista Puestos Valorados'!$B$11:$BK$510,MATCH('Auxiliar General'!BZ$4,'Lista Puestos Valorados'!$B$10:$BK$10,0),0)="","No relevante",VLOOKUP($B447,'Lista Puestos Valorados'!$B$11:$BK$510,MATCH('Auxiliar General'!BZ$4,'Lista Puestos Valorados'!$B$10:$BK$10,0),0))</f>
        <v>No relevante</v>
      </c>
      <c r="CG447" s="26">
        <f>+HLOOKUP(CF447,Sistema_Puntos!$Q$5:$Y$43,'Auxiliar General'!CB$5,FALSE)</f>
        <v>0</v>
      </c>
      <c r="CH447" s="29"/>
      <c r="CI447" s="29"/>
    </row>
    <row r="448" spans="2:87" ht="17.55" customHeight="1">
      <c r="B448" s="26">
        <f>+'Listado de Puestos'!B448</f>
        <v>438</v>
      </c>
      <c r="C448" s="26" t="str">
        <f>+IF('Lista Puestos Valorados'!C448="","",'Lista Puestos Valorados'!C448)</f>
        <v/>
      </c>
      <c r="D448" s="26" t="str">
        <f>+IF('Lista Puestos Valorados'!D448="","",'Lista Puestos Valorados'!D448)</f>
        <v/>
      </c>
      <c r="E448" s="26" t="str">
        <f>+IF('Lista Puestos Valorados'!E448="","",'Lista Puestos Valorados'!E448)</f>
        <v/>
      </c>
      <c r="F448" s="26" t="str">
        <f>+IF('Lista Puestos Valorados'!F448="","",'Lista Puestos Valorados'!F448)</f>
        <v/>
      </c>
      <c r="G448" s="26" t="str">
        <f>+IF('Lista Puestos Valorados'!G448="","",'Lista Puestos Valorados'!G448)</f>
        <v/>
      </c>
      <c r="H448" s="26" t="str">
        <f>+IF('Lista Puestos Valorados'!H448="","",'Lista Puestos Valorados'!H448)</f>
        <v/>
      </c>
      <c r="I448" s="26" t="str">
        <f>+IF('Lista Puestos Valorados'!I448="","",'Lista Puestos Valorados'!I448)</f>
        <v/>
      </c>
      <c r="J448" s="118" t="e">
        <f t="array" ref="J448">+IF(L448="","",_xlfn.IFS(L448&lt;='Cortes de Agrupacion'!$F$15,'Cortes de Agrupacion'!$E$15,'Resultados General'!L448&lt;='Cortes de Agrupacion'!$F$14,'Cortes de Agrupacion'!$E$14,'Resultados General'!L448&lt;='Cortes de Agrupacion'!$F$13,'Cortes de Agrupacion'!$E$13,L448&lt;='Cortes de Agrupacion'!$F$12,'Cortes de Agrupacion'!$E$12,'Resultados General'!L448&lt;='Cortes de Agrupacion'!$F$11,'Cortes de Agrupacion'!$E$11,'Resultados General'!L448&lt;='Cortes de Agrupacion'!$F$10,'Cortes de Agrupacion'!$E$10,'Resultados General'!L448&lt;='Cortes de Agrupacion'!$F$9,'Cortes de Agrupacion'!$E$9,'Resultados General'!L448&lt;='Cortes de Agrupacion'!$F$8,'Cortes de Agrupacion'!$E$8,'Resultados General'!L448&lt;='Cortes de Agrupacion'!$F$7,'Cortes de Agrupacion'!$E$7,'Resultados General'!L448&lt;='Cortes de Agrupacion'!$F$6,'Cortes de Agrupacion'!$E$6))</f>
        <v>#VALUE!</v>
      </c>
      <c r="K448" s="118" t="str">
        <f t="shared" si="12"/>
        <v/>
      </c>
      <c r="L448" s="124" t="e">
        <f>#VALUE!</f>
        <v>#VALUE!</v>
      </c>
      <c r="M448" s="26" t="e">
        <f ca="1">+_xlfn.IFNA(VLOOKUP(C448,'Distribución de puestos'!$B$8:$I$507,8,0),"")</f>
        <v>#NAME?</v>
      </c>
      <c r="N448" s="26" t="str">
        <f>+IF(VLOOKUP($B448,'Lista Puestos Valorados'!$B$11:$BK$510,MATCH('Auxiliar General'!H$4,'Lista Puestos Valorados'!$B$10:$BK$10,0),0)="","No relevante",VLOOKUP($B448,'Lista Puestos Valorados'!$B$11:$BK$510,MATCH('Auxiliar General'!H$4,'Lista Puestos Valorados'!$B$10:$BK$10,0),0))</f>
        <v>No relevante</v>
      </c>
      <c r="O448" s="26">
        <f>+HLOOKUP(N448,Sistema_Puntos!$Q$5:$Y$43,'Auxiliar General'!J$5,FALSE)</f>
        <v>0</v>
      </c>
      <c r="P448" s="26" t="str">
        <f>+IF(VLOOKUP($B448,'Lista Puestos Valorados'!$B$11:$BK$510,MATCH('Auxiliar General'!J$4,'Lista Puestos Valorados'!$B$10:$BK$10,0),0)="","No relevante",VLOOKUP($B448,'Lista Puestos Valorados'!$B$11:$BK$510,MATCH('Auxiliar General'!J$4,'Lista Puestos Valorados'!$B$10:$BK$10,0),0))</f>
        <v>No relevante</v>
      </c>
      <c r="Q448" s="26">
        <f>+HLOOKUP(P448,Sistema_Puntos!$Q$5:$Y$43,'Auxiliar General'!L$5,FALSE)</f>
        <v>0</v>
      </c>
      <c r="R448" s="26" t="str">
        <f>+IF(VLOOKUP($B448,'Lista Puestos Valorados'!$B$11:$BK$510,MATCH('Auxiliar General'!L$4,'Lista Puestos Valorados'!$B$10:$BK$10,0),0)="","No relevante",VLOOKUP($B448,'Lista Puestos Valorados'!$B$11:$BK$510,MATCH('Auxiliar General'!L$4,'Lista Puestos Valorados'!$B$10:$BK$10,0),0))</f>
        <v>No relevante</v>
      </c>
      <c r="S448" s="26">
        <f>+HLOOKUP(R448,Sistema_Puntos!$Q$5:$Y$43,'Auxiliar General'!N$5,FALSE)</f>
        <v>0</v>
      </c>
      <c r="T448" s="26" t="str">
        <f>+IF(VLOOKUP($B448,'Lista Puestos Valorados'!$B$11:$BK$510,MATCH('Auxiliar General'!N$4,'Lista Puestos Valorados'!$B$10:$BK$10,0),0)="","No relevante",VLOOKUP($B448,'Lista Puestos Valorados'!$B$11:$BK$510,MATCH('Auxiliar General'!N$4,'Lista Puestos Valorados'!$B$10:$BK$10,0),0))</f>
        <v>No relevante</v>
      </c>
      <c r="U448" s="26">
        <f>+HLOOKUP(T448,Sistema_Puntos!$Q$5:$Y$43,'Auxiliar General'!P$5,FALSE)</f>
        <v>0</v>
      </c>
      <c r="V448" s="26" t="str">
        <f>+IF(VLOOKUP($B448,'Lista Puestos Valorados'!$B$11:$BK$510,MATCH('Auxiliar General'!P$4,'Lista Puestos Valorados'!$B$10:$BK$10,0),0)="","No relevante",VLOOKUP($B448,'Lista Puestos Valorados'!$B$11:$BK$510,MATCH('Auxiliar General'!P$4,'Lista Puestos Valorados'!$B$10:$BK$10,0),0))</f>
        <v>No relevante</v>
      </c>
      <c r="W448" s="26">
        <f>+HLOOKUP(V448,Sistema_Puntos!$Q$5:$Y$43,'Auxiliar General'!R$5,FALSE)</f>
        <v>0</v>
      </c>
      <c r="X448" s="26" t="str">
        <f>+IF(VLOOKUP($B448,'Lista Puestos Valorados'!$B$11:$BK$510,MATCH('Auxiliar General'!R$4,'Lista Puestos Valorados'!$B$10:$BK$10,0),0)="","No relevante",VLOOKUP($B448,'Lista Puestos Valorados'!$B$11:$BK$510,MATCH('Auxiliar General'!R$4,'Lista Puestos Valorados'!$B$10:$BK$10,0),0))</f>
        <v>No relevante</v>
      </c>
      <c r="Y448" s="26">
        <f>+HLOOKUP(X448,Sistema_Puntos!$Q$5:$Y$43,'Auxiliar General'!T$5,FALSE)</f>
        <v>0</v>
      </c>
      <c r="Z448" s="26" t="str">
        <f>+IF(VLOOKUP($B448,'Lista Puestos Valorados'!$B$11:$BK$510,MATCH('Auxiliar General'!T$4,'Lista Puestos Valorados'!$B$10:$BK$10,0),0)="","No relevante",VLOOKUP($B448,'Lista Puestos Valorados'!$B$11:$BK$510,MATCH('Auxiliar General'!T$4,'Lista Puestos Valorados'!$B$10:$BK$10,0),0))</f>
        <v>No relevante</v>
      </c>
      <c r="AA448" s="26">
        <f>+HLOOKUP(Z448,Sistema_Puntos!$Q$5:$Y$43,'Auxiliar General'!V$5,FALSE)</f>
        <v>0</v>
      </c>
      <c r="AB448" s="26" t="str">
        <f>+IF(VLOOKUP($B448,'Lista Puestos Valorados'!$B$11:$BK$510,MATCH('Auxiliar General'!V$4,'Lista Puestos Valorados'!$B$10:$BK$10,0),0)="","No relevante",VLOOKUP($B448,'Lista Puestos Valorados'!$B$11:$BK$510,MATCH('Auxiliar General'!V$4,'Lista Puestos Valorados'!$B$10:$BK$10,0),0))</f>
        <v>No relevante</v>
      </c>
      <c r="AC448" s="26">
        <f>+HLOOKUP(AB448,Sistema_Puntos!$Q$5:$Y$43,'Auxiliar General'!X$5,FALSE)</f>
        <v>0</v>
      </c>
      <c r="AD448" s="26" t="str">
        <f>+IF(VLOOKUP($B448,'Lista Puestos Valorados'!$B$11:$BK$510,MATCH('Auxiliar General'!X$4,'Lista Puestos Valorados'!$B$10:$BK$10,0),0)="","No relevante",VLOOKUP($B448,'Lista Puestos Valorados'!$B$11:$BK$510,MATCH('Auxiliar General'!X$4,'Lista Puestos Valorados'!$B$10:$BK$10,0),0))</f>
        <v>No relevante</v>
      </c>
      <c r="AE448" s="26">
        <f>+HLOOKUP(AD448,Sistema_Puntos!$Q$5:$Y$43,'Auxiliar General'!Z$5,FALSE)</f>
        <v>0</v>
      </c>
      <c r="AF448" s="26" t="str">
        <f>+IF(VLOOKUP($B448,'Lista Puestos Valorados'!$B$11:$BK$510,MATCH('Auxiliar General'!Z$4,'Lista Puestos Valorados'!$B$10:$BK$10,0),0)="","No relevante",VLOOKUP($B448,'Lista Puestos Valorados'!$B$11:$BK$510,MATCH('Auxiliar General'!Z$4,'Lista Puestos Valorados'!$B$10:$BK$10,0),0))</f>
        <v>No relevante</v>
      </c>
      <c r="AG448" s="26">
        <f>+HLOOKUP(AF448,Sistema_Puntos!$Q$5:$Y$43,'Auxiliar General'!AB$5,FALSE)</f>
        <v>0</v>
      </c>
      <c r="AH448" s="26" t="str">
        <f>+IF(VLOOKUP($B448,'Lista Puestos Valorados'!$B$11:$BK$510,MATCH('Auxiliar General'!AB$4,'Lista Puestos Valorados'!$B$10:$BK$10,0),0)="","No relevante",VLOOKUP($B448,'Lista Puestos Valorados'!$B$11:$BK$510,MATCH('Auxiliar General'!AB$4,'Lista Puestos Valorados'!$B$10:$BK$10,0),0))</f>
        <v>No relevante</v>
      </c>
      <c r="AI448" s="26">
        <f>+HLOOKUP(AH448,Sistema_Puntos!$Q$5:$Y$43,'Auxiliar General'!AD$5,FALSE)</f>
        <v>0</v>
      </c>
      <c r="AJ448" s="26" t="str">
        <f>+IF(VLOOKUP($B448,'Lista Puestos Valorados'!$B$11:$BK$510,MATCH('Auxiliar General'!AD$4,'Lista Puestos Valorados'!$B$10:$BK$10,0),0)="","No relevante",VLOOKUP($B448,'Lista Puestos Valorados'!$B$11:$BK$510,MATCH('Auxiliar General'!AD$4,'Lista Puestos Valorados'!$B$10:$BK$10,0),0))</f>
        <v>No relevante</v>
      </c>
      <c r="AK448" s="26">
        <f>+HLOOKUP(AJ448,Sistema_Puntos!$Q$5:$Y$43,'Auxiliar General'!AF$5,FALSE)</f>
        <v>0</v>
      </c>
      <c r="AL448" s="26" t="str">
        <f>+IF(VLOOKUP($B448,'Lista Puestos Valorados'!$B$11:$BK$510,MATCH('Auxiliar General'!AF$4,'Lista Puestos Valorados'!$B$10:$BK$10,0),0)="","No relevante",VLOOKUP($B448,'Lista Puestos Valorados'!$B$11:$BK$510,MATCH('Auxiliar General'!AF$4,'Lista Puestos Valorados'!$B$10:$BK$10,0),0))</f>
        <v>No relevante</v>
      </c>
      <c r="AM448" s="26">
        <f>+HLOOKUP(AL448,Sistema_Puntos!$Q$5:$Y$43,'Auxiliar General'!AH$5,FALSE)</f>
        <v>0</v>
      </c>
      <c r="AN448" s="26" t="str">
        <f>+IF(VLOOKUP($B448,'Lista Puestos Valorados'!$B$11:$BK$510,MATCH('Auxiliar General'!AH$4,'Lista Puestos Valorados'!$B$10:$BK$10,0),0)="","No relevante",VLOOKUP($B448,'Lista Puestos Valorados'!$B$11:$BK$510,MATCH('Auxiliar General'!AH$4,'Lista Puestos Valorados'!$B$10:$BK$10,0),0))</f>
        <v>No relevante</v>
      </c>
      <c r="AO448" s="26">
        <f>+HLOOKUP(AN448,Sistema_Puntos!$Q$5:$Y$43,'Auxiliar General'!AJ$5,FALSE)</f>
        <v>0</v>
      </c>
      <c r="AP448" s="26" t="str">
        <f>+IF(VLOOKUP($B448,'Lista Puestos Valorados'!$B$11:$BK$510,MATCH('Auxiliar General'!AJ$4,'Lista Puestos Valorados'!$B$10:$BK$10,0),0)="","No relevante",VLOOKUP($B448,'Lista Puestos Valorados'!$B$11:$BK$510,MATCH('Auxiliar General'!AJ$4,'Lista Puestos Valorados'!$B$10:$BK$10,0),0))</f>
        <v>No relevante</v>
      </c>
      <c r="AQ448" s="26">
        <f>+HLOOKUP(AP448,Sistema_Puntos!$Q$5:$Y$43,'Auxiliar General'!AL$5,FALSE)</f>
        <v>0</v>
      </c>
      <c r="AR448" s="26" t="str">
        <f>+IF(VLOOKUP($B448,'Lista Puestos Valorados'!$B$11:$BK$510,MATCH('Auxiliar General'!AL$4,'Lista Puestos Valorados'!$B$10:$BK$10,0),0)="","No relevante",VLOOKUP($B448,'Lista Puestos Valorados'!$B$11:$BK$510,MATCH('Auxiliar General'!AL$4,'Lista Puestos Valorados'!$B$10:$BK$10,0),0))</f>
        <v>No relevante</v>
      </c>
      <c r="AS448" s="26">
        <f>+HLOOKUP(AR448,Sistema_Puntos!$Q$5:$Y$43,'Auxiliar General'!AN$5,FALSE)</f>
        <v>0</v>
      </c>
      <c r="AT448" s="26" t="str">
        <f>+IF(VLOOKUP($B448,'Lista Puestos Valorados'!$B$11:$BK$510,MATCH('Auxiliar General'!AN$4,'Lista Puestos Valorados'!$B$10:$BK$10,0),0)="","No relevante",VLOOKUP($B448,'Lista Puestos Valorados'!$B$11:$BK$510,MATCH('Auxiliar General'!AN$4,'Lista Puestos Valorados'!$B$10:$BK$10,0),0))</f>
        <v>No relevante</v>
      </c>
      <c r="AU448" s="26">
        <f>+HLOOKUP(AT448,Sistema_Puntos!$Q$5:$Y$43,'Auxiliar General'!AP$5,FALSE)</f>
        <v>0</v>
      </c>
      <c r="AV448" s="26" t="str">
        <f>+IF(VLOOKUP($B448,'Lista Puestos Valorados'!$B$11:$BK$510,MATCH('Auxiliar General'!AP$4,'Lista Puestos Valorados'!$B$10:$BK$10,0),0)="","No relevante",VLOOKUP($B448,'Lista Puestos Valorados'!$B$11:$BK$510,MATCH('Auxiliar General'!AP$4,'Lista Puestos Valorados'!$B$10:$BK$10,0),0))</f>
        <v>No relevante</v>
      </c>
      <c r="AW448" s="26">
        <f>+HLOOKUP(AV448,Sistema_Puntos!$Q$5:$Y$43,'Auxiliar General'!AR$5,FALSE)</f>
        <v>0</v>
      </c>
      <c r="AX448" s="26" t="str">
        <f>+IF(VLOOKUP($B448,'Lista Puestos Valorados'!$B$11:$BK$510,MATCH('Auxiliar General'!AR$4,'Lista Puestos Valorados'!$B$10:$BK$10,0),0)="","No relevante",VLOOKUP($B448,'Lista Puestos Valorados'!$B$11:$BK$510,MATCH('Auxiliar General'!AR$4,'Lista Puestos Valorados'!$B$10:$BK$10,0),0))</f>
        <v>No relevante</v>
      </c>
      <c r="AY448" s="26">
        <f>+HLOOKUP(AX448,Sistema_Puntos!$Q$5:$Y$43,'Auxiliar General'!AT$5,FALSE)</f>
        <v>0</v>
      </c>
      <c r="AZ448" s="26" t="str">
        <f>+IF(VLOOKUP($B448,'Lista Puestos Valorados'!$B$11:$BK$510,MATCH('Auxiliar General'!AT$4,'Lista Puestos Valorados'!$B$10:$BK$10,0),0)="","No relevante",VLOOKUP($B448,'Lista Puestos Valorados'!$B$11:$BK$510,MATCH('Auxiliar General'!AT$4,'Lista Puestos Valorados'!$B$10:$BK$10,0),0))</f>
        <v>No relevante</v>
      </c>
      <c r="BA448" s="26">
        <f>+HLOOKUP(AZ448,Sistema_Puntos!$Q$5:$Y$43,'Auxiliar General'!AV$5,FALSE)</f>
        <v>0</v>
      </c>
      <c r="BB448" s="26" t="str">
        <f>+IF(VLOOKUP($B448,'Lista Puestos Valorados'!$B$11:$BK$510,MATCH('Auxiliar General'!AV$4,'Lista Puestos Valorados'!$B$10:$BK$10,0),0)="","No relevante",VLOOKUP($B448,'Lista Puestos Valorados'!$B$11:$BK$510,MATCH('Auxiliar General'!AV$4,'Lista Puestos Valorados'!$B$10:$BK$10,0),0))</f>
        <v>No relevante</v>
      </c>
      <c r="BC448" s="26">
        <f>+HLOOKUP(BB448,Sistema_Puntos!$Q$5:$Y$43,'Auxiliar General'!AX$5,FALSE)</f>
        <v>0</v>
      </c>
      <c r="BD448" s="26" t="str">
        <f>+IF(VLOOKUP($B448,'Lista Puestos Valorados'!$B$11:$BK$510,MATCH('Auxiliar General'!AX$4,'Lista Puestos Valorados'!$B$10:$BK$10,0),0)="","No relevante",VLOOKUP($B448,'Lista Puestos Valorados'!$B$11:$BK$510,MATCH('Auxiliar General'!AX$4,'Lista Puestos Valorados'!$B$10:$BK$10,0),0))</f>
        <v>No relevante</v>
      </c>
      <c r="BE448" s="26">
        <f>+HLOOKUP(BD448,Sistema_Puntos!$Q$5:$Y$43,'Auxiliar General'!AZ$5,FALSE)</f>
        <v>0</v>
      </c>
      <c r="BF448" s="26" t="str">
        <f>+IF(VLOOKUP($B448,'Lista Puestos Valorados'!$B$11:$BK$510,MATCH('Auxiliar General'!AZ$4,'Lista Puestos Valorados'!$B$10:$BK$10,0),0)="","No relevante",VLOOKUP($B448,'Lista Puestos Valorados'!$B$11:$BK$510,MATCH('Auxiliar General'!AZ$4,'Lista Puestos Valorados'!$B$10:$BK$10,0),0))</f>
        <v>No relevante</v>
      </c>
      <c r="BG448" s="26">
        <f>+HLOOKUP(BF448,Sistema_Puntos!$Q$5:$Y$43,'Auxiliar General'!BB$5,FALSE)</f>
        <v>0</v>
      </c>
      <c r="BH448" s="26" t="str">
        <f>+IF(VLOOKUP($B448,'Lista Puestos Valorados'!$B$11:$BK$510,MATCH('Auxiliar General'!BB$4,'Lista Puestos Valorados'!$B$10:$BK$10,0),0)="","No relevante",VLOOKUP($B448,'Lista Puestos Valorados'!$B$11:$BK$510,MATCH('Auxiliar General'!BB$4,'Lista Puestos Valorados'!$B$10:$BK$10,0),0))</f>
        <v>No relevante</v>
      </c>
      <c r="BI448" s="26">
        <f>+HLOOKUP(BH448,Sistema_Puntos!$Q$5:$Y$43,'Auxiliar General'!BD$5,FALSE)</f>
        <v>0</v>
      </c>
      <c r="BJ448" s="26" t="str">
        <f>+IF(VLOOKUP($B448,'Lista Puestos Valorados'!$B$11:$BK$510,MATCH('Auxiliar General'!BD$4,'Lista Puestos Valorados'!$B$10:$BK$10,0),0)="","No relevante",VLOOKUP($B448,'Lista Puestos Valorados'!$B$11:$BK$510,MATCH('Auxiliar General'!BD$4,'Lista Puestos Valorados'!$B$10:$BK$10,0),0))</f>
        <v>No relevante</v>
      </c>
      <c r="BK448" s="26">
        <f>+HLOOKUP(BJ448,Sistema_Puntos!$Q$5:$Y$43,'Auxiliar General'!BF$5,FALSE)</f>
        <v>0</v>
      </c>
      <c r="BL448" s="26" t="str">
        <f>+IF(VLOOKUP($B448,'Lista Puestos Valorados'!$B$11:$BK$510,MATCH('Auxiliar General'!BF$4,'Lista Puestos Valorados'!$B$10:$BK$10,0),0)="","No relevante",VLOOKUP($B448,'Lista Puestos Valorados'!$B$11:$BK$510,MATCH('Auxiliar General'!BF$4,'Lista Puestos Valorados'!$B$10:$BK$10,0),0))</f>
        <v>No relevante</v>
      </c>
      <c r="BM448" s="26">
        <f>+HLOOKUP(BL448,Sistema_Puntos!$Q$5:$Y$43,'Auxiliar General'!BH$5,FALSE)</f>
        <v>0</v>
      </c>
      <c r="BN448" s="26" t="str">
        <f>+IF(VLOOKUP($B448,'Lista Puestos Valorados'!$B$11:$BK$510,MATCH('Auxiliar General'!BH$4,'Lista Puestos Valorados'!$B$10:$BK$10,0),0)="","No relevante",VLOOKUP($B448,'Lista Puestos Valorados'!$B$11:$BK$510,MATCH('Auxiliar General'!BH$4,'Lista Puestos Valorados'!$B$10:$BK$10,0),0))</f>
        <v>No relevante</v>
      </c>
      <c r="BO448" s="26">
        <f>+HLOOKUP(BN448,Sistema_Puntos!$Q$5:$Y$43,'Auxiliar General'!BJ$5,FALSE)</f>
        <v>0</v>
      </c>
      <c r="BP448" s="26" t="str">
        <f>+IF(VLOOKUP($B448,'Lista Puestos Valorados'!$B$11:$BK$510,MATCH('Auxiliar General'!BJ$4,'Lista Puestos Valorados'!$B$10:$BK$10,0),0)="","No relevante",VLOOKUP($B448,'Lista Puestos Valorados'!$B$11:$BK$510,MATCH('Auxiliar General'!BJ$4,'Lista Puestos Valorados'!$B$10:$BK$10,0),0))</f>
        <v>No relevante</v>
      </c>
      <c r="BQ448" s="26">
        <f>+HLOOKUP(BP448,Sistema_Puntos!$Q$5:$Y$43,'Auxiliar General'!BL$5,FALSE)</f>
        <v>0</v>
      </c>
      <c r="BR448" s="26" t="str">
        <f>+IF(VLOOKUP($B448,'Lista Puestos Valorados'!$B$11:$BK$510,MATCH('Auxiliar General'!BL$4,'Lista Puestos Valorados'!$B$10:$BK$10,0),0)="","No relevante",VLOOKUP($B448,'Lista Puestos Valorados'!$B$11:$BK$510,MATCH('Auxiliar General'!BL$4,'Lista Puestos Valorados'!$B$10:$BK$10,0),0))</f>
        <v>No relevante</v>
      </c>
      <c r="BS448" s="26">
        <f>+HLOOKUP(BR448,Sistema_Puntos!$Q$5:$Y$43,'Auxiliar General'!BN$5,FALSE)</f>
        <v>0</v>
      </c>
      <c r="BT448" s="26" t="str">
        <f>+IF(VLOOKUP($B448,'Lista Puestos Valorados'!$B$11:$BK$510,MATCH('Auxiliar General'!BN$4,'Lista Puestos Valorados'!$B$10:$BK$10,0),0)="","No relevante",VLOOKUP($B448,'Lista Puestos Valorados'!$B$11:$BK$510,MATCH('Auxiliar General'!BN$4,'Lista Puestos Valorados'!$B$10:$BK$10,0),0))</f>
        <v>No relevante</v>
      </c>
      <c r="BU448" s="26">
        <f>+HLOOKUP(BT448,Sistema_Puntos!$Q$5:$Y$43,'Auxiliar General'!BP$5,FALSE)</f>
        <v>0</v>
      </c>
      <c r="BV448" s="26" t="str">
        <f>+IF(VLOOKUP($B448,'Lista Puestos Valorados'!$B$11:$BK$510,MATCH('Auxiliar General'!BP$4,'Lista Puestos Valorados'!$B$10:$BK$10,0),0)="","No relevante",VLOOKUP($B448,'Lista Puestos Valorados'!$B$11:$BK$510,MATCH('Auxiliar General'!BP$4,'Lista Puestos Valorados'!$B$10:$BK$10,0),0))</f>
        <v>No relevante</v>
      </c>
      <c r="BW448" s="26">
        <f>+HLOOKUP(BV448,Sistema_Puntos!$Q$5:$Y$43,'Auxiliar General'!BR$5,FALSE)</f>
        <v>0</v>
      </c>
      <c r="BX448" s="26" t="str">
        <f>+IF(VLOOKUP($B448,'Lista Puestos Valorados'!$B$11:$BK$510,MATCH('Auxiliar General'!BR$4,'Lista Puestos Valorados'!$B$10:$BK$10,0),0)="","No relevante",VLOOKUP($B448,'Lista Puestos Valorados'!$B$11:$BK$510,MATCH('Auxiliar General'!BR$4,'Lista Puestos Valorados'!$B$10:$BK$10,0),0))</f>
        <v>No relevante</v>
      </c>
      <c r="BY448" s="26">
        <f>+HLOOKUP(BX448,Sistema_Puntos!$Q$5:$Y$43,'Auxiliar General'!BT$5,FALSE)</f>
        <v>0</v>
      </c>
      <c r="BZ448" s="26" t="str">
        <f>+IF(VLOOKUP($B448,'Lista Puestos Valorados'!$B$11:$BK$510,MATCH('Auxiliar General'!BT$4,'Lista Puestos Valorados'!$B$10:$BK$10,0),0)="","No relevante",VLOOKUP($B448,'Lista Puestos Valorados'!$B$11:$BK$510,MATCH('Auxiliar General'!BT$4,'Lista Puestos Valorados'!$B$10:$BK$10,0),0))</f>
        <v>No relevante</v>
      </c>
      <c r="CA448" s="26">
        <f>+HLOOKUP(BZ448,Sistema_Puntos!$Q$5:$Y$43,'Auxiliar General'!BV$5,FALSE)</f>
        <v>0</v>
      </c>
      <c r="CB448" s="26" t="str">
        <f>+IF(VLOOKUP($B448,'Lista Puestos Valorados'!$B$11:$BK$510,MATCH('Auxiliar General'!BV$4,'Lista Puestos Valorados'!$B$10:$BK$10,0),0)="","No relevante",VLOOKUP($B448,'Lista Puestos Valorados'!$B$11:$BK$510,MATCH('Auxiliar General'!BV$4,'Lista Puestos Valorados'!$B$10:$BK$10,0),0))</f>
        <v>No relevante</v>
      </c>
      <c r="CC448" s="26">
        <f>+HLOOKUP(CB448,Sistema_Puntos!$Q$5:$Y$43,'Auxiliar General'!BX$5,FALSE)</f>
        <v>0</v>
      </c>
      <c r="CD448" s="26" t="str">
        <f>+IF(VLOOKUP($B448,'Lista Puestos Valorados'!$B$11:$BK$510,MATCH('Auxiliar General'!BX$4,'Lista Puestos Valorados'!$B$10:$BK$10,0),0)="","No relevante",VLOOKUP($B448,'Lista Puestos Valorados'!$B$11:$BK$510,MATCH('Auxiliar General'!BX$4,'Lista Puestos Valorados'!$B$10:$BK$10,0),0))</f>
        <v>No relevante</v>
      </c>
      <c r="CE448" s="26">
        <f>+HLOOKUP(CD448,Sistema_Puntos!$Q$5:$Y$43,'Auxiliar General'!BZ$5,FALSE)</f>
        <v>0</v>
      </c>
      <c r="CF448" s="26" t="str">
        <f>+IF(VLOOKUP($B448,'Lista Puestos Valorados'!$B$11:$BK$510,MATCH('Auxiliar General'!BZ$4,'Lista Puestos Valorados'!$B$10:$BK$10,0),0)="","No relevante",VLOOKUP($B448,'Lista Puestos Valorados'!$B$11:$BK$510,MATCH('Auxiliar General'!BZ$4,'Lista Puestos Valorados'!$B$10:$BK$10,0),0))</f>
        <v>No relevante</v>
      </c>
      <c r="CG448" s="26">
        <f>+HLOOKUP(CF448,Sistema_Puntos!$Q$5:$Y$43,'Auxiliar General'!CB$5,FALSE)</f>
        <v>0</v>
      </c>
      <c r="CH448" s="29"/>
      <c r="CI448" s="29"/>
    </row>
    <row r="449" spans="2:87" ht="17.55" customHeight="1">
      <c r="B449" s="26">
        <f>+'Listado de Puestos'!B449</f>
        <v>439</v>
      </c>
      <c r="C449" s="26" t="str">
        <f>+IF('Lista Puestos Valorados'!C449="","",'Lista Puestos Valorados'!C449)</f>
        <v/>
      </c>
      <c r="D449" s="26" t="str">
        <f>+IF('Lista Puestos Valorados'!D449="","",'Lista Puestos Valorados'!D449)</f>
        <v/>
      </c>
      <c r="E449" s="26" t="str">
        <f>+IF('Lista Puestos Valorados'!E449="","",'Lista Puestos Valorados'!E449)</f>
        <v/>
      </c>
      <c r="F449" s="26" t="str">
        <f>+IF('Lista Puestos Valorados'!F449="","",'Lista Puestos Valorados'!F449)</f>
        <v/>
      </c>
      <c r="G449" s="26" t="str">
        <f>+IF('Lista Puestos Valorados'!G449="","",'Lista Puestos Valorados'!G449)</f>
        <v/>
      </c>
      <c r="H449" s="26" t="str">
        <f>+IF('Lista Puestos Valorados'!H449="","",'Lista Puestos Valorados'!H449)</f>
        <v/>
      </c>
      <c r="I449" s="26" t="str">
        <f>+IF('Lista Puestos Valorados'!I449="","",'Lista Puestos Valorados'!I449)</f>
        <v/>
      </c>
      <c r="J449" s="118" t="e">
        <f t="array" ref="J449">+IF(L449="","",_xlfn.IFS(L449&lt;='Cortes de Agrupacion'!$F$15,'Cortes de Agrupacion'!$E$15,'Resultados General'!L449&lt;='Cortes de Agrupacion'!$F$14,'Cortes de Agrupacion'!$E$14,'Resultados General'!L449&lt;='Cortes de Agrupacion'!$F$13,'Cortes de Agrupacion'!$E$13,L449&lt;='Cortes de Agrupacion'!$F$12,'Cortes de Agrupacion'!$E$12,'Resultados General'!L449&lt;='Cortes de Agrupacion'!$F$11,'Cortes de Agrupacion'!$E$11,'Resultados General'!L449&lt;='Cortes de Agrupacion'!$F$10,'Cortes de Agrupacion'!$E$10,'Resultados General'!L449&lt;='Cortes de Agrupacion'!$F$9,'Cortes de Agrupacion'!$E$9,'Resultados General'!L449&lt;='Cortes de Agrupacion'!$F$8,'Cortes de Agrupacion'!$E$8,'Resultados General'!L449&lt;='Cortes de Agrupacion'!$F$7,'Cortes de Agrupacion'!$E$7,'Resultados General'!L449&lt;='Cortes de Agrupacion'!$F$6,'Cortes de Agrupacion'!$E$6))</f>
        <v>#VALUE!</v>
      </c>
      <c r="K449" s="118" t="str">
        <f t="shared" si="12"/>
        <v/>
      </c>
      <c r="L449" s="124" t="e">
        <f>#VALUE!</f>
        <v>#VALUE!</v>
      </c>
      <c r="M449" s="26" t="e">
        <f ca="1">+_xlfn.IFNA(VLOOKUP(C449,'Distribución de puestos'!$B$8:$I$507,8,0),"")</f>
        <v>#NAME?</v>
      </c>
      <c r="N449" s="26" t="str">
        <f>+IF(VLOOKUP($B449,'Lista Puestos Valorados'!$B$11:$BK$510,MATCH('Auxiliar General'!H$4,'Lista Puestos Valorados'!$B$10:$BK$10,0),0)="","No relevante",VLOOKUP($B449,'Lista Puestos Valorados'!$B$11:$BK$510,MATCH('Auxiliar General'!H$4,'Lista Puestos Valorados'!$B$10:$BK$10,0),0))</f>
        <v>No relevante</v>
      </c>
      <c r="O449" s="26">
        <f>+HLOOKUP(N449,Sistema_Puntos!$Q$5:$Y$43,'Auxiliar General'!J$5,FALSE)</f>
        <v>0</v>
      </c>
      <c r="P449" s="26" t="str">
        <f>+IF(VLOOKUP($B449,'Lista Puestos Valorados'!$B$11:$BK$510,MATCH('Auxiliar General'!J$4,'Lista Puestos Valorados'!$B$10:$BK$10,0),0)="","No relevante",VLOOKUP($B449,'Lista Puestos Valorados'!$B$11:$BK$510,MATCH('Auxiliar General'!J$4,'Lista Puestos Valorados'!$B$10:$BK$10,0),0))</f>
        <v>No relevante</v>
      </c>
      <c r="Q449" s="26">
        <f>+HLOOKUP(P449,Sistema_Puntos!$Q$5:$Y$43,'Auxiliar General'!L$5,FALSE)</f>
        <v>0</v>
      </c>
      <c r="R449" s="26" t="str">
        <f>+IF(VLOOKUP($B449,'Lista Puestos Valorados'!$B$11:$BK$510,MATCH('Auxiliar General'!L$4,'Lista Puestos Valorados'!$B$10:$BK$10,0),0)="","No relevante",VLOOKUP($B449,'Lista Puestos Valorados'!$B$11:$BK$510,MATCH('Auxiliar General'!L$4,'Lista Puestos Valorados'!$B$10:$BK$10,0),0))</f>
        <v>No relevante</v>
      </c>
      <c r="S449" s="26">
        <f>+HLOOKUP(R449,Sistema_Puntos!$Q$5:$Y$43,'Auxiliar General'!N$5,FALSE)</f>
        <v>0</v>
      </c>
      <c r="T449" s="26" t="str">
        <f>+IF(VLOOKUP($B449,'Lista Puestos Valorados'!$B$11:$BK$510,MATCH('Auxiliar General'!N$4,'Lista Puestos Valorados'!$B$10:$BK$10,0),0)="","No relevante",VLOOKUP($B449,'Lista Puestos Valorados'!$B$11:$BK$510,MATCH('Auxiliar General'!N$4,'Lista Puestos Valorados'!$B$10:$BK$10,0),0))</f>
        <v>No relevante</v>
      </c>
      <c r="U449" s="26">
        <f>+HLOOKUP(T449,Sistema_Puntos!$Q$5:$Y$43,'Auxiliar General'!P$5,FALSE)</f>
        <v>0</v>
      </c>
      <c r="V449" s="26" t="str">
        <f>+IF(VLOOKUP($B449,'Lista Puestos Valorados'!$B$11:$BK$510,MATCH('Auxiliar General'!P$4,'Lista Puestos Valorados'!$B$10:$BK$10,0),0)="","No relevante",VLOOKUP($B449,'Lista Puestos Valorados'!$B$11:$BK$510,MATCH('Auxiliar General'!P$4,'Lista Puestos Valorados'!$B$10:$BK$10,0),0))</f>
        <v>No relevante</v>
      </c>
      <c r="W449" s="26">
        <f>+HLOOKUP(V449,Sistema_Puntos!$Q$5:$Y$43,'Auxiliar General'!R$5,FALSE)</f>
        <v>0</v>
      </c>
      <c r="X449" s="26" t="str">
        <f>+IF(VLOOKUP($B449,'Lista Puestos Valorados'!$B$11:$BK$510,MATCH('Auxiliar General'!R$4,'Lista Puestos Valorados'!$B$10:$BK$10,0),0)="","No relevante",VLOOKUP($B449,'Lista Puestos Valorados'!$B$11:$BK$510,MATCH('Auxiliar General'!R$4,'Lista Puestos Valorados'!$B$10:$BK$10,0),0))</f>
        <v>No relevante</v>
      </c>
      <c r="Y449" s="26">
        <f>+HLOOKUP(X449,Sistema_Puntos!$Q$5:$Y$43,'Auxiliar General'!T$5,FALSE)</f>
        <v>0</v>
      </c>
      <c r="Z449" s="26" t="str">
        <f>+IF(VLOOKUP($B449,'Lista Puestos Valorados'!$B$11:$BK$510,MATCH('Auxiliar General'!T$4,'Lista Puestos Valorados'!$B$10:$BK$10,0),0)="","No relevante",VLOOKUP($B449,'Lista Puestos Valorados'!$B$11:$BK$510,MATCH('Auxiliar General'!T$4,'Lista Puestos Valorados'!$B$10:$BK$10,0),0))</f>
        <v>No relevante</v>
      </c>
      <c r="AA449" s="26">
        <f>+HLOOKUP(Z449,Sistema_Puntos!$Q$5:$Y$43,'Auxiliar General'!V$5,FALSE)</f>
        <v>0</v>
      </c>
      <c r="AB449" s="26" t="str">
        <f>+IF(VLOOKUP($B449,'Lista Puestos Valorados'!$B$11:$BK$510,MATCH('Auxiliar General'!V$4,'Lista Puestos Valorados'!$B$10:$BK$10,0),0)="","No relevante",VLOOKUP($B449,'Lista Puestos Valorados'!$B$11:$BK$510,MATCH('Auxiliar General'!V$4,'Lista Puestos Valorados'!$B$10:$BK$10,0),0))</f>
        <v>No relevante</v>
      </c>
      <c r="AC449" s="26">
        <f>+HLOOKUP(AB449,Sistema_Puntos!$Q$5:$Y$43,'Auxiliar General'!X$5,FALSE)</f>
        <v>0</v>
      </c>
      <c r="AD449" s="26" t="str">
        <f>+IF(VLOOKUP($B449,'Lista Puestos Valorados'!$B$11:$BK$510,MATCH('Auxiliar General'!X$4,'Lista Puestos Valorados'!$B$10:$BK$10,0),0)="","No relevante",VLOOKUP($B449,'Lista Puestos Valorados'!$B$11:$BK$510,MATCH('Auxiliar General'!X$4,'Lista Puestos Valorados'!$B$10:$BK$10,0),0))</f>
        <v>No relevante</v>
      </c>
      <c r="AE449" s="26">
        <f>+HLOOKUP(AD449,Sistema_Puntos!$Q$5:$Y$43,'Auxiliar General'!Z$5,FALSE)</f>
        <v>0</v>
      </c>
      <c r="AF449" s="26" t="str">
        <f>+IF(VLOOKUP($B449,'Lista Puestos Valorados'!$B$11:$BK$510,MATCH('Auxiliar General'!Z$4,'Lista Puestos Valorados'!$B$10:$BK$10,0),0)="","No relevante",VLOOKUP($B449,'Lista Puestos Valorados'!$B$11:$BK$510,MATCH('Auxiliar General'!Z$4,'Lista Puestos Valorados'!$B$10:$BK$10,0),0))</f>
        <v>No relevante</v>
      </c>
      <c r="AG449" s="26">
        <f>+HLOOKUP(AF449,Sistema_Puntos!$Q$5:$Y$43,'Auxiliar General'!AB$5,FALSE)</f>
        <v>0</v>
      </c>
      <c r="AH449" s="26" t="str">
        <f>+IF(VLOOKUP($B449,'Lista Puestos Valorados'!$B$11:$BK$510,MATCH('Auxiliar General'!AB$4,'Lista Puestos Valorados'!$B$10:$BK$10,0),0)="","No relevante",VLOOKUP($B449,'Lista Puestos Valorados'!$B$11:$BK$510,MATCH('Auxiliar General'!AB$4,'Lista Puestos Valorados'!$B$10:$BK$10,0),0))</f>
        <v>No relevante</v>
      </c>
      <c r="AI449" s="26">
        <f>+HLOOKUP(AH449,Sistema_Puntos!$Q$5:$Y$43,'Auxiliar General'!AD$5,FALSE)</f>
        <v>0</v>
      </c>
      <c r="AJ449" s="26" t="str">
        <f>+IF(VLOOKUP($B449,'Lista Puestos Valorados'!$B$11:$BK$510,MATCH('Auxiliar General'!AD$4,'Lista Puestos Valorados'!$B$10:$BK$10,0),0)="","No relevante",VLOOKUP($B449,'Lista Puestos Valorados'!$B$11:$BK$510,MATCH('Auxiliar General'!AD$4,'Lista Puestos Valorados'!$B$10:$BK$10,0),0))</f>
        <v>No relevante</v>
      </c>
      <c r="AK449" s="26">
        <f>+HLOOKUP(AJ449,Sistema_Puntos!$Q$5:$Y$43,'Auxiliar General'!AF$5,FALSE)</f>
        <v>0</v>
      </c>
      <c r="AL449" s="26" t="str">
        <f>+IF(VLOOKUP($B449,'Lista Puestos Valorados'!$B$11:$BK$510,MATCH('Auxiliar General'!AF$4,'Lista Puestos Valorados'!$B$10:$BK$10,0),0)="","No relevante",VLOOKUP($B449,'Lista Puestos Valorados'!$B$11:$BK$510,MATCH('Auxiliar General'!AF$4,'Lista Puestos Valorados'!$B$10:$BK$10,0),0))</f>
        <v>No relevante</v>
      </c>
      <c r="AM449" s="26">
        <f>+HLOOKUP(AL449,Sistema_Puntos!$Q$5:$Y$43,'Auxiliar General'!AH$5,FALSE)</f>
        <v>0</v>
      </c>
      <c r="AN449" s="26" t="str">
        <f>+IF(VLOOKUP($B449,'Lista Puestos Valorados'!$B$11:$BK$510,MATCH('Auxiliar General'!AH$4,'Lista Puestos Valorados'!$B$10:$BK$10,0),0)="","No relevante",VLOOKUP($B449,'Lista Puestos Valorados'!$B$11:$BK$510,MATCH('Auxiliar General'!AH$4,'Lista Puestos Valorados'!$B$10:$BK$10,0),0))</f>
        <v>No relevante</v>
      </c>
      <c r="AO449" s="26">
        <f>+HLOOKUP(AN449,Sistema_Puntos!$Q$5:$Y$43,'Auxiliar General'!AJ$5,FALSE)</f>
        <v>0</v>
      </c>
      <c r="AP449" s="26" t="str">
        <f>+IF(VLOOKUP($B449,'Lista Puestos Valorados'!$B$11:$BK$510,MATCH('Auxiliar General'!AJ$4,'Lista Puestos Valorados'!$B$10:$BK$10,0),0)="","No relevante",VLOOKUP($B449,'Lista Puestos Valorados'!$B$11:$BK$510,MATCH('Auxiliar General'!AJ$4,'Lista Puestos Valorados'!$B$10:$BK$10,0),0))</f>
        <v>No relevante</v>
      </c>
      <c r="AQ449" s="26">
        <f>+HLOOKUP(AP449,Sistema_Puntos!$Q$5:$Y$43,'Auxiliar General'!AL$5,FALSE)</f>
        <v>0</v>
      </c>
      <c r="AR449" s="26" t="str">
        <f>+IF(VLOOKUP($B449,'Lista Puestos Valorados'!$B$11:$BK$510,MATCH('Auxiliar General'!AL$4,'Lista Puestos Valorados'!$B$10:$BK$10,0),0)="","No relevante",VLOOKUP($B449,'Lista Puestos Valorados'!$B$11:$BK$510,MATCH('Auxiliar General'!AL$4,'Lista Puestos Valorados'!$B$10:$BK$10,0),0))</f>
        <v>No relevante</v>
      </c>
      <c r="AS449" s="26">
        <f>+HLOOKUP(AR449,Sistema_Puntos!$Q$5:$Y$43,'Auxiliar General'!AN$5,FALSE)</f>
        <v>0</v>
      </c>
      <c r="AT449" s="26" t="str">
        <f>+IF(VLOOKUP($B449,'Lista Puestos Valorados'!$B$11:$BK$510,MATCH('Auxiliar General'!AN$4,'Lista Puestos Valorados'!$B$10:$BK$10,0),0)="","No relevante",VLOOKUP($B449,'Lista Puestos Valorados'!$B$11:$BK$510,MATCH('Auxiliar General'!AN$4,'Lista Puestos Valorados'!$B$10:$BK$10,0),0))</f>
        <v>No relevante</v>
      </c>
      <c r="AU449" s="26">
        <f>+HLOOKUP(AT449,Sistema_Puntos!$Q$5:$Y$43,'Auxiliar General'!AP$5,FALSE)</f>
        <v>0</v>
      </c>
      <c r="AV449" s="26" t="str">
        <f>+IF(VLOOKUP($B449,'Lista Puestos Valorados'!$B$11:$BK$510,MATCH('Auxiliar General'!AP$4,'Lista Puestos Valorados'!$B$10:$BK$10,0),0)="","No relevante",VLOOKUP($B449,'Lista Puestos Valorados'!$B$11:$BK$510,MATCH('Auxiliar General'!AP$4,'Lista Puestos Valorados'!$B$10:$BK$10,0),0))</f>
        <v>No relevante</v>
      </c>
      <c r="AW449" s="26">
        <f>+HLOOKUP(AV449,Sistema_Puntos!$Q$5:$Y$43,'Auxiliar General'!AR$5,FALSE)</f>
        <v>0</v>
      </c>
      <c r="AX449" s="26" t="str">
        <f>+IF(VLOOKUP($B449,'Lista Puestos Valorados'!$B$11:$BK$510,MATCH('Auxiliar General'!AR$4,'Lista Puestos Valorados'!$B$10:$BK$10,0),0)="","No relevante",VLOOKUP($B449,'Lista Puestos Valorados'!$B$11:$BK$510,MATCH('Auxiliar General'!AR$4,'Lista Puestos Valorados'!$B$10:$BK$10,0),0))</f>
        <v>No relevante</v>
      </c>
      <c r="AY449" s="26">
        <f>+HLOOKUP(AX449,Sistema_Puntos!$Q$5:$Y$43,'Auxiliar General'!AT$5,FALSE)</f>
        <v>0</v>
      </c>
      <c r="AZ449" s="26" t="str">
        <f>+IF(VLOOKUP($B449,'Lista Puestos Valorados'!$B$11:$BK$510,MATCH('Auxiliar General'!AT$4,'Lista Puestos Valorados'!$B$10:$BK$10,0),0)="","No relevante",VLOOKUP($B449,'Lista Puestos Valorados'!$B$11:$BK$510,MATCH('Auxiliar General'!AT$4,'Lista Puestos Valorados'!$B$10:$BK$10,0),0))</f>
        <v>No relevante</v>
      </c>
      <c r="BA449" s="26">
        <f>+HLOOKUP(AZ449,Sistema_Puntos!$Q$5:$Y$43,'Auxiliar General'!AV$5,FALSE)</f>
        <v>0</v>
      </c>
      <c r="BB449" s="26" t="str">
        <f>+IF(VLOOKUP($B449,'Lista Puestos Valorados'!$B$11:$BK$510,MATCH('Auxiliar General'!AV$4,'Lista Puestos Valorados'!$B$10:$BK$10,0),0)="","No relevante",VLOOKUP($B449,'Lista Puestos Valorados'!$B$11:$BK$510,MATCH('Auxiliar General'!AV$4,'Lista Puestos Valorados'!$B$10:$BK$10,0),0))</f>
        <v>No relevante</v>
      </c>
      <c r="BC449" s="26">
        <f>+HLOOKUP(BB449,Sistema_Puntos!$Q$5:$Y$43,'Auxiliar General'!AX$5,FALSE)</f>
        <v>0</v>
      </c>
      <c r="BD449" s="26" t="str">
        <f>+IF(VLOOKUP($B449,'Lista Puestos Valorados'!$B$11:$BK$510,MATCH('Auxiliar General'!AX$4,'Lista Puestos Valorados'!$B$10:$BK$10,0),0)="","No relevante",VLOOKUP($B449,'Lista Puestos Valorados'!$B$11:$BK$510,MATCH('Auxiliar General'!AX$4,'Lista Puestos Valorados'!$B$10:$BK$10,0),0))</f>
        <v>No relevante</v>
      </c>
      <c r="BE449" s="26">
        <f>+HLOOKUP(BD449,Sistema_Puntos!$Q$5:$Y$43,'Auxiliar General'!AZ$5,FALSE)</f>
        <v>0</v>
      </c>
      <c r="BF449" s="26" t="str">
        <f>+IF(VLOOKUP($B449,'Lista Puestos Valorados'!$B$11:$BK$510,MATCH('Auxiliar General'!AZ$4,'Lista Puestos Valorados'!$B$10:$BK$10,0),0)="","No relevante",VLOOKUP($B449,'Lista Puestos Valorados'!$B$11:$BK$510,MATCH('Auxiliar General'!AZ$4,'Lista Puestos Valorados'!$B$10:$BK$10,0),0))</f>
        <v>No relevante</v>
      </c>
      <c r="BG449" s="26">
        <f>+HLOOKUP(BF449,Sistema_Puntos!$Q$5:$Y$43,'Auxiliar General'!BB$5,FALSE)</f>
        <v>0</v>
      </c>
      <c r="BH449" s="26" t="str">
        <f>+IF(VLOOKUP($B449,'Lista Puestos Valorados'!$B$11:$BK$510,MATCH('Auxiliar General'!BB$4,'Lista Puestos Valorados'!$B$10:$BK$10,0),0)="","No relevante",VLOOKUP($B449,'Lista Puestos Valorados'!$B$11:$BK$510,MATCH('Auxiliar General'!BB$4,'Lista Puestos Valorados'!$B$10:$BK$10,0),0))</f>
        <v>No relevante</v>
      </c>
      <c r="BI449" s="26">
        <f>+HLOOKUP(BH449,Sistema_Puntos!$Q$5:$Y$43,'Auxiliar General'!BD$5,FALSE)</f>
        <v>0</v>
      </c>
      <c r="BJ449" s="26" t="str">
        <f>+IF(VLOOKUP($B449,'Lista Puestos Valorados'!$B$11:$BK$510,MATCH('Auxiliar General'!BD$4,'Lista Puestos Valorados'!$B$10:$BK$10,0),0)="","No relevante",VLOOKUP($B449,'Lista Puestos Valorados'!$B$11:$BK$510,MATCH('Auxiliar General'!BD$4,'Lista Puestos Valorados'!$B$10:$BK$10,0),0))</f>
        <v>No relevante</v>
      </c>
      <c r="BK449" s="26">
        <f>+HLOOKUP(BJ449,Sistema_Puntos!$Q$5:$Y$43,'Auxiliar General'!BF$5,FALSE)</f>
        <v>0</v>
      </c>
      <c r="BL449" s="26" t="str">
        <f>+IF(VLOOKUP($B449,'Lista Puestos Valorados'!$B$11:$BK$510,MATCH('Auxiliar General'!BF$4,'Lista Puestos Valorados'!$B$10:$BK$10,0),0)="","No relevante",VLOOKUP($B449,'Lista Puestos Valorados'!$B$11:$BK$510,MATCH('Auxiliar General'!BF$4,'Lista Puestos Valorados'!$B$10:$BK$10,0),0))</f>
        <v>No relevante</v>
      </c>
      <c r="BM449" s="26">
        <f>+HLOOKUP(BL449,Sistema_Puntos!$Q$5:$Y$43,'Auxiliar General'!BH$5,FALSE)</f>
        <v>0</v>
      </c>
      <c r="BN449" s="26" t="str">
        <f>+IF(VLOOKUP($B449,'Lista Puestos Valorados'!$B$11:$BK$510,MATCH('Auxiliar General'!BH$4,'Lista Puestos Valorados'!$B$10:$BK$10,0),0)="","No relevante",VLOOKUP($B449,'Lista Puestos Valorados'!$B$11:$BK$510,MATCH('Auxiliar General'!BH$4,'Lista Puestos Valorados'!$B$10:$BK$10,0),0))</f>
        <v>No relevante</v>
      </c>
      <c r="BO449" s="26">
        <f>+HLOOKUP(BN449,Sistema_Puntos!$Q$5:$Y$43,'Auxiliar General'!BJ$5,FALSE)</f>
        <v>0</v>
      </c>
      <c r="BP449" s="26" t="str">
        <f>+IF(VLOOKUP($B449,'Lista Puestos Valorados'!$B$11:$BK$510,MATCH('Auxiliar General'!BJ$4,'Lista Puestos Valorados'!$B$10:$BK$10,0),0)="","No relevante",VLOOKUP($B449,'Lista Puestos Valorados'!$B$11:$BK$510,MATCH('Auxiliar General'!BJ$4,'Lista Puestos Valorados'!$B$10:$BK$10,0),0))</f>
        <v>No relevante</v>
      </c>
      <c r="BQ449" s="26">
        <f>+HLOOKUP(BP449,Sistema_Puntos!$Q$5:$Y$43,'Auxiliar General'!BL$5,FALSE)</f>
        <v>0</v>
      </c>
      <c r="BR449" s="26" t="str">
        <f>+IF(VLOOKUP($B449,'Lista Puestos Valorados'!$B$11:$BK$510,MATCH('Auxiliar General'!BL$4,'Lista Puestos Valorados'!$B$10:$BK$10,0),0)="","No relevante",VLOOKUP($B449,'Lista Puestos Valorados'!$B$11:$BK$510,MATCH('Auxiliar General'!BL$4,'Lista Puestos Valorados'!$B$10:$BK$10,0),0))</f>
        <v>No relevante</v>
      </c>
      <c r="BS449" s="26">
        <f>+HLOOKUP(BR449,Sistema_Puntos!$Q$5:$Y$43,'Auxiliar General'!BN$5,FALSE)</f>
        <v>0</v>
      </c>
      <c r="BT449" s="26" t="str">
        <f>+IF(VLOOKUP($B449,'Lista Puestos Valorados'!$B$11:$BK$510,MATCH('Auxiliar General'!BN$4,'Lista Puestos Valorados'!$B$10:$BK$10,0),0)="","No relevante",VLOOKUP($B449,'Lista Puestos Valorados'!$B$11:$BK$510,MATCH('Auxiliar General'!BN$4,'Lista Puestos Valorados'!$B$10:$BK$10,0),0))</f>
        <v>No relevante</v>
      </c>
      <c r="BU449" s="26">
        <f>+HLOOKUP(BT449,Sistema_Puntos!$Q$5:$Y$43,'Auxiliar General'!BP$5,FALSE)</f>
        <v>0</v>
      </c>
      <c r="BV449" s="26" t="str">
        <f>+IF(VLOOKUP($B449,'Lista Puestos Valorados'!$B$11:$BK$510,MATCH('Auxiliar General'!BP$4,'Lista Puestos Valorados'!$B$10:$BK$10,0),0)="","No relevante",VLOOKUP($B449,'Lista Puestos Valorados'!$B$11:$BK$510,MATCH('Auxiliar General'!BP$4,'Lista Puestos Valorados'!$B$10:$BK$10,0),0))</f>
        <v>No relevante</v>
      </c>
      <c r="BW449" s="26">
        <f>+HLOOKUP(BV449,Sistema_Puntos!$Q$5:$Y$43,'Auxiliar General'!BR$5,FALSE)</f>
        <v>0</v>
      </c>
      <c r="BX449" s="26" t="str">
        <f>+IF(VLOOKUP($B449,'Lista Puestos Valorados'!$B$11:$BK$510,MATCH('Auxiliar General'!BR$4,'Lista Puestos Valorados'!$B$10:$BK$10,0),0)="","No relevante",VLOOKUP($B449,'Lista Puestos Valorados'!$B$11:$BK$510,MATCH('Auxiliar General'!BR$4,'Lista Puestos Valorados'!$B$10:$BK$10,0),0))</f>
        <v>No relevante</v>
      </c>
      <c r="BY449" s="26">
        <f>+HLOOKUP(BX449,Sistema_Puntos!$Q$5:$Y$43,'Auxiliar General'!BT$5,FALSE)</f>
        <v>0</v>
      </c>
      <c r="BZ449" s="26" t="str">
        <f>+IF(VLOOKUP($B449,'Lista Puestos Valorados'!$B$11:$BK$510,MATCH('Auxiliar General'!BT$4,'Lista Puestos Valorados'!$B$10:$BK$10,0),0)="","No relevante",VLOOKUP($B449,'Lista Puestos Valorados'!$B$11:$BK$510,MATCH('Auxiliar General'!BT$4,'Lista Puestos Valorados'!$B$10:$BK$10,0),0))</f>
        <v>No relevante</v>
      </c>
      <c r="CA449" s="26">
        <f>+HLOOKUP(BZ449,Sistema_Puntos!$Q$5:$Y$43,'Auxiliar General'!BV$5,FALSE)</f>
        <v>0</v>
      </c>
      <c r="CB449" s="26" t="str">
        <f>+IF(VLOOKUP($B449,'Lista Puestos Valorados'!$B$11:$BK$510,MATCH('Auxiliar General'!BV$4,'Lista Puestos Valorados'!$B$10:$BK$10,0),0)="","No relevante",VLOOKUP($B449,'Lista Puestos Valorados'!$B$11:$BK$510,MATCH('Auxiliar General'!BV$4,'Lista Puestos Valorados'!$B$10:$BK$10,0),0))</f>
        <v>No relevante</v>
      </c>
      <c r="CC449" s="26">
        <f>+HLOOKUP(CB449,Sistema_Puntos!$Q$5:$Y$43,'Auxiliar General'!BX$5,FALSE)</f>
        <v>0</v>
      </c>
      <c r="CD449" s="26" t="str">
        <f>+IF(VLOOKUP($B449,'Lista Puestos Valorados'!$B$11:$BK$510,MATCH('Auxiliar General'!BX$4,'Lista Puestos Valorados'!$B$10:$BK$10,0),0)="","No relevante",VLOOKUP($B449,'Lista Puestos Valorados'!$B$11:$BK$510,MATCH('Auxiliar General'!BX$4,'Lista Puestos Valorados'!$B$10:$BK$10,0),0))</f>
        <v>No relevante</v>
      </c>
      <c r="CE449" s="26">
        <f>+HLOOKUP(CD449,Sistema_Puntos!$Q$5:$Y$43,'Auxiliar General'!BZ$5,FALSE)</f>
        <v>0</v>
      </c>
      <c r="CF449" s="26" t="str">
        <f>+IF(VLOOKUP($B449,'Lista Puestos Valorados'!$B$11:$BK$510,MATCH('Auxiliar General'!BZ$4,'Lista Puestos Valorados'!$B$10:$BK$10,0),0)="","No relevante",VLOOKUP($B449,'Lista Puestos Valorados'!$B$11:$BK$510,MATCH('Auxiliar General'!BZ$4,'Lista Puestos Valorados'!$B$10:$BK$10,0),0))</f>
        <v>No relevante</v>
      </c>
      <c r="CG449" s="26">
        <f>+HLOOKUP(CF449,Sistema_Puntos!$Q$5:$Y$43,'Auxiliar General'!CB$5,FALSE)</f>
        <v>0</v>
      </c>
      <c r="CH449" s="29"/>
      <c r="CI449" s="29"/>
    </row>
    <row r="450" spans="2:87" ht="17.55" customHeight="1">
      <c r="B450" s="26">
        <f>+'Listado de Puestos'!B450</f>
        <v>440</v>
      </c>
      <c r="C450" s="26" t="str">
        <f>+IF('Lista Puestos Valorados'!C450="","",'Lista Puestos Valorados'!C450)</f>
        <v/>
      </c>
      <c r="D450" s="26" t="str">
        <f>+IF('Lista Puestos Valorados'!D450="","",'Lista Puestos Valorados'!D450)</f>
        <v/>
      </c>
      <c r="E450" s="26" t="str">
        <f>+IF('Lista Puestos Valorados'!E450="","",'Lista Puestos Valorados'!E450)</f>
        <v/>
      </c>
      <c r="F450" s="26" t="str">
        <f>+IF('Lista Puestos Valorados'!F450="","",'Lista Puestos Valorados'!F450)</f>
        <v/>
      </c>
      <c r="G450" s="26" t="str">
        <f>+IF('Lista Puestos Valorados'!G450="","",'Lista Puestos Valorados'!G450)</f>
        <v/>
      </c>
      <c r="H450" s="26" t="str">
        <f>+IF('Lista Puestos Valorados'!H450="","",'Lista Puestos Valorados'!H450)</f>
        <v/>
      </c>
      <c r="I450" s="26" t="str">
        <f>+IF('Lista Puestos Valorados'!I450="","",'Lista Puestos Valorados'!I450)</f>
        <v/>
      </c>
      <c r="J450" s="118" t="e">
        <f t="array" ref="J450">+IF(L450="","",_xlfn.IFS(L450&lt;='Cortes de Agrupacion'!$F$15,'Cortes de Agrupacion'!$E$15,'Resultados General'!L450&lt;='Cortes de Agrupacion'!$F$14,'Cortes de Agrupacion'!$E$14,'Resultados General'!L450&lt;='Cortes de Agrupacion'!$F$13,'Cortes de Agrupacion'!$E$13,L450&lt;='Cortes de Agrupacion'!$F$12,'Cortes de Agrupacion'!$E$12,'Resultados General'!L450&lt;='Cortes de Agrupacion'!$F$11,'Cortes de Agrupacion'!$E$11,'Resultados General'!L450&lt;='Cortes de Agrupacion'!$F$10,'Cortes de Agrupacion'!$E$10,'Resultados General'!L450&lt;='Cortes de Agrupacion'!$F$9,'Cortes de Agrupacion'!$E$9,'Resultados General'!L450&lt;='Cortes de Agrupacion'!$F$8,'Cortes de Agrupacion'!$E$8,'Resultados General'!L450&lt;='Cortes de Agrupacion'!$F$7,'Cortes de Agrupacion'!$E$7,'Resultados General'!L450&lt;='Cortes de Agrupacion'!$F$6,'Cortes de Agrupacion'!$E$6))</f>
        <v>#VALUE!</v>
      </c>
      <c r="K450" s="118" t="str">
        <f t="shared" si="12"/>
        <v/>
      </c>
      <c r="L450" s="124" t="e">
        <f>#VALUE!</f>
        <v>#VALUE!</v>
      </c>
      <c r="M450" s="26" t="e">
        <f ca="1">+_xlfn.IFNA(VLOOKUP(C450,'Distribución de puestos'!$B$8:$I$507,8,0),"")</f>
        <v>#NAME?</v>
      </c>
      <c r="N450" s="26" t="str">
        <f>+IF(VLOOKUP($B450,'Lista Puestos Valorados'!$B$11:$BK$510,MATCH('Auxiliar General'!H$4,'Lista Puestos Valorados'!$B$10:$BK$10,0),0)="","No relevante",VLOOKUP($B450,'Lista Puestos Valorados'!$B$11:$BK$510,MATCH('Auxiliar General'!H$4,'Lista Puestos Valorados'!$B$10:$BK$10,0),0))</f>
        <v>No relevante</v>
      </c>
      <c r="O450" s="26">
        <f>+HLOOKUP(N450,Sistema_Puntos!$Q$5:$Y$43,'Auxiliar General'!J$5,FALSE)</f>
        <v>0</v>
      </c>
      <c r="P450" s="26" t="str">
        <f>+IF(VLOOKUP($B450,'Lista Puestos Valorados'!$B$11:$BK$510,MATCH('Auxiliar General'!J$4,'Lista Puestos Valorados'!$B$10:$BK$10,0),0)="","No relevante",VLOOKUP($B450,'Lista Puestos Valorados'!$B$11:$BK$510,MATCH('Auxiliar General'!J$4,'Lista Puestos Valorados'!$B$10:$BK$10,0),0))</f>
        <v>No relevante</v>
      </c>
      <c r="Q450" s="26">
        <f>+HLOOKUP(P450,Sistema_Puntos!$Q$5:$Y$43,'Auxiliar General'!L$5,FALSE)</f>
        <v>0</v>
      </c>
      <c r="R450" s="26" t="str">
        <f>+IF(VLOOKUP($B450,'Lista Puestos Valorados'!$B$11:$BK$510,MATCH('Auxiliar General'!L$4,'Lista Puestos Valorados'!$B$10:$BK$10,0),0)="","No relevante",VLOOKUP($B450,'Lista Puestos Valorados'!$B$11:$BK$510,MATCH('Auxiliar General'!L$4,'Lista Puestos Valorados'!$B$10:$BK$10,0),0))</f>
        <v>No relevante</v>
      </c>
      <c r="S450" s="26">
        <f>+HLOOKUP(R450,Sistema_Puntos!$Q$5:$Y$43,'Auxiliar General'!N$5,FALSE)</f>
        <v>0</v>
      </c>
      <c r="T450" s="26" t="str">
        <f>+IF(VLOOKUP($B450,'Lista Puestos Valorados'!$B$11:$BK$510,MATCH('Auxiliar General'!N$4,'Lista Puestos Valorados'!$B$10:$BK$10,0),0)="","No relevante",VLOOKUP($B450,'Lista Puestos Valorados'!$B$11:$BK$510,MATCH('Auxiliar General'!N$4,'Lista Puestos Valorados'!$B$10:$BK$10,0),0))</f>
        <v>No relevante</v>
      </c>
      <c r="U450" s="26">
        <f>+HLOOKUP(T450,Sistema_Puntos!$Q$5:$Y$43,'Auxiliar General'!P$5,FALSE)</f>
        <v>0</v>
      </c>
      <c r="V450" s="26" t="str">
        <f>+IF(VLOOKUP($B450,'Lista Puestos Valorados'!$B$11:$BK$510,MATCH('Auxiliar General'!P$4,'Lista Puestos Valorados'!$B$10:$BK$10,0),0)="","No relevante",VLOOKUP($B450,'Lista Puestos Valorados'!$B$11:$BK$510,MATCH('Auxiliar General'!P$4,'Lista Puestos Valorados'!$B$10:$BK$10,0),0))</f>
        <v>No relevante</v>
      </c>
      <c r="W450" s="26">
        <f>+HLOOKUP(V450,Sistema_Puntos!$Q$5:$Y$43,'Auxiliar General'!R$5,FALSE)</f>
        <v>0</v>
      </c>
      <c r="X450" s="26" t="str">
        <f>+IF(VLOOKUP($B450,'Lista Puestos Valorados'!$B$11:$BK$510,MATCH('Auxiliar General'!R$4,'Lista Puestos Valorados'!$B$10:$BK$10,0),0)="","No relevante",VLOOKUP($B450,'Lista Puestos Valorados'!$B$11:$BK$510,MATCH('Auxiliar General'!R$4,'Lista Puestos Valorados'!$B$10:$BK$10,0),0))</f>
        <v>No relevante</v>
      </c>
      <c r="Y450" s="26">
        <f>+HLOOKUP(X450,Sistema_Puntos!$Q$5:$Y$43,'Auxiliar General'!T$5,FALSE)</f>
        <v>0</v>
      </c>
      <c r="Z450" s="26" t="str">
        <f>+IF(VLOOKUP($B450,'Lista Puestos Valorados'!$B$11:$BK$510,MATCH('Auxiliar General'!T$4,'Lista Puestos Valorados'!$B$10:$BK$10,0),0)="","No relevante",VLOOKUP($B450,'Lista Puestos Valorados'!$B$11:$BK$510,MATCH('Auxiliar General'!T$4,'Lista Puestos Valorados'!$B$10:$BK$10,0),0))</f>
        <v>No relevante</v>
      </c>
      <c r="AA450" s="26">
        <f>+HLOOKUP(Z450,Sistema_Puntos!$Q$5:$Y$43,'Auxiliar General'!V$5,FALSE)</f>
        <v>0</v>
      </c>
      <c r="AB450" s="26" t="str">
        <f>+IF(VLOOKUP($B450,'Lista Puestos Valorados'!$B$11:$BK$510,MATCH('Auxiliar General'!V$4,'Lista Puestos Valorados'!$B$10:$BK$10,0),0)="","No relevante",VLOOKUP($B450,'Lista Puestos Valorados'!$B$11:$BK$510,MATCH('Auxiliar General'!V$4,'Lista Puestos Valorados'!$B$10:$BK$10,0),0))</f>
        <v>No relevante</v>
      </c>
      <c r="AC450" s="26">
        <f>+HLOOKUP(AB450,Sistema_Puntos!$Q$5:$Y$43,'Auxiliar General'!X$5,FALSE)</f>
        <v>0</v>
      </c>
      <c r="AD450" s="26" t="str">
        <f>+IF(VLOOKUP($B450,'Lista Puestos Valorados'!$B$11:$BK$510,MATCH('Auxiliar General'!X$4,'Lista Puestos Valorados'!$B$10:$BK$10,0),0)="","No relevante",VLOOKUP($B450,'Lista Puestos Valorados'!$B$11:$BK$510,MATCH('Auxiliar General'!X$4,'Lista Puestos Valorados'!$B$10:$BK$10,0),0))</f>
        <v>No relevante</v>
      </c>
      <c r="AE450" s="26">
        <f>+HLOOKUP(AD450,Sistema_Puntos!$Q$5:$Y$43,'Auxiliar General'!Z$5,FALSE)</f>
        <v>0</v>
      </c>
      <c r="AF450" s="26" t="str">
        <f>+IF(VLOOKUP($B450,'Lista Puestos Valorados'!$B$11:$BK$510,MATCH('Auxiliar General'!Z$4,'Lista Puestos Valorados'!$B$10:$BK$10,0),0)="","No relevante",VLOOKUP($B450,'Lista Puestos Valorados'!$B$11:$BK$510,MATCH('Auxiliar General'!Z$4,'Lista Puestos Valorados'!$B$10:$BK$10,0),0))</f>
        <v>No relevante</v>
      </c>
      <c r="AG450" s="26">
        <f>+HLOOKUP(AF450,Sistema_Puntos!$Q$5:$Y$43,'Auxiliar General'!AB$5,FALSE)</f>
        <v>0</v>
      </c>
      <c r="AH450" s="26" t="str">
        <f>+IF(VLOOKUP($B450,'Lista Puestos Valorados'!$B$11:$BK$510,MATCH('Auxiliar General'!AB$4,'Lista Puestos Valorados'!$B$10:$BK$10,0),0)="","No relevante",VLOOKUP($B450,'Lista Puestos Valorados'!$B$11:$BK$510,MATCH('Auxiliar General'!AB$4,'Lista Puestos Valorados'!$B$10:$BK$10,0),0))</f>
        <v>No relevante</v>
      </c>
      <c r="AI450" s="26">
        <f>+HLOOKUP(AH450,Sistema_Puntos!$Q$5:$Y$43,'Auxiliar General'!AD$5,FALSE)</f>
        <v>0</v>
      </c>
      <c r="AJ450" s="26" t="str">
        <f>+IF(VLOOKUP($B450,'Lista Puestos Valorados'!$B$11:$BK$510,MATCH('Auxiliar General'!AD$4,'Lista Puestos Valorados'!$B$10:$BK$10,0),0)="","No relevante",VLOOKUP($B450,'Lista Puestos Valorados'!$B$11:$BK$510,MATCH('Auxiliar General'!AD$4,'Lista Puestos Valorados'!$B$10:$BK$10,0),0))</f>
        <v>No relevante</v>
      </c>
      <c r="AK450" s="26">
        <f>+HLOOKUP(AJ450,Sistema_Puntos!$Q$5:$Y$43,'Auxiliar General'!AF$5,FALSE)</f>
        <v>0</v>
      </c>
      <c r="AL450" s="26" t="str">
        <f>+IF(VLOOKUP($B450,'Lista Puestos Valorados'!$B$11:$BK$510,MATCH('Auxiliar General'!AF$4,'Lista Puestos Valorados'!$B$10:$BK$10,0),0)="","No relevante",VLOOKUP($B450,'Lista Puestos Valorados'!$B$11:$BK$510,MATCH('Auxiliar General'!AF$4,'Lista Puestos Valorados'!$B$10:$BK$10,0),0))</f>
        <v>No relevante</v>
      </c>
      <c r="AM450" s="26">
        <f>+HLOOKUP(AL450,Sistema_Puntos!$Q$5:$Y$43,'Auxiliar General'!AH$5,FALSE)</f>
        <v>0</v>
      </c>
      <c r="AN450" s="26" t="str">
        <f>+IF(VLOOKUP($B450,'Lista Puestos Valorados'!$B$11:$BK$510,MATCH('Auxiliar General'!AH$4,'Lista Puestos Valorados'!$B$10:$BK$10,0),0)="","No relevante",VLOOKUP($B450,'Lista Puestos Valorados'!$B$11:$BK$510,MATCH('Auxiliar General'!AH$4,'Lista Puestos Valorados'!$B$10:$BK$10,0),0))</f>
        <v>No relevante</v>
      </c>
      <c r="AO450" s="26">
        <f>+HLOOKUP(AN450,Sistema_Puntos!$Q$5:$Y$43,'Auxiliar General'!AJ$5,FALSE)</f>
        <v>0</v>
      </c>
      <c r="AP450" s="26" t="str">
        <f>+IF(VLOOKUP($B450,'Lista Puestos Valorados'!$B$11:$BK$510,MATCH('Auxiliar General'!AJ$4,'Lista Puestos Valorados'!$B$10:$BK$10,0),0)="","No relevante",VLOOKUP($B450,'Lista Puestos Valorados'!$B$11:$BK$510,MATCH('Auxiliar General'!AJ$4,'Lista Puestos Valorados'!$B$10:$BK$10,0),0))</f>
        <v>No relevante</v>
      </c>
      <c r="AQ450" s="26">
        <f>+HLOOKUP(AP450,Sistema_Puntos!$Q$5:$Y$43,'Auxiliar General'!AL$5,FALSE)</f>
        <v>0</v>
      </c>
      <c r="AR450" s="26" t="str">
        <f>+IF(VLOOKUP($B450,'Lista Puestos Valorados'!$B$11:$BK$510,MATCH('Auxiliar General'!AL$4,'Lista Puestos Valorados'!$B$10:$BK$10,0),0)="","No relevante",VLOOKUP($B450,'Lista Puestos Valorados'!$B$11:$BK$510,MATCH('Auxiliar General'!AL$4,'Lista Puestos Valorados'!$B$10:$BK$10,0),0))</f>
        <v>No relevante</v>
      </c>
      <c r="AS450" s="26">
        <f>+HLOOKUP(AR450,Sistema_Puntos!$Q$5:$Y$43,'Auxiliar General'!AN$5,FALSE)</f>
        <v>0</v>
      </c>
      <c r="AT450" s="26" t="str">
        <f>+IF(VLOOKUP($B450,'Lista Puestos Valorados'!$B$11:$BK$510,MATCH('Auxiliar General'!AN$4,'Lista Puestos Valorados'!$B$10:$BK$10,0),0)="","No relevante",VLOOKUP($B450,'Lista Puestos Valorados'!$B$11:$BK$510,MATCH('Auxiliar General'!AN$4,'Lista Puestos Valorados'!$B$10:$BK$10,0),0))</f>
        <v>No relevante</v>
      </c>
      <c r="AU450" s="26">
        <f>+HLOOKUP(AT450,Sistema_Puntos!$Q$5:$Y$43,'Auxiliar General'!AP$5,FALSE)</f>
        <v>0</v>
      </c>
      <c r="AV450" s="26" t="str">
        <f>+IF(VLOOKUP($B450,'Lista Puestos Valorados'!$B$11:$BK$510,MATCH('Auxiliar General'!AP$4,'Lista Puestos Valorados'!$B$10:$BK$10,0),0)="","No relevante",VLOOKUP($B450,'Lista Puestos Valorados'!$B$11:$BK$510,MATCH('Auxiliar General'!AP$4,'Lista Puestos Valorados'!$B$10:$BK$10,0),0))</f>
        <v>No relevante</v>
      </c>
      <c r="AW450" s="26">
        <f>+HLOOKUP(AV450,Sistema_Puntos!$Q$5:$Y$43,'Auxiliar General'!AR$5,FALSE)</f>
        <v>0</v>
      </c>
      <c r="AX450" s="26" t="str">
        <f>+IF(VLOOKUP($B450,'Lista Puestos Valorados'!$B$11:$BK$510,MATCH('Auxiliar General'!AR$4,'Lista Puestos Valorados'!$B$10:$BK$10,0),0)="","No relevante",VLOOKUP($B450,'Lista Puestos Valorados'!$B$11:$BK$510,MATCH('Auxiliar General'!AR$4,'Lista Puestos Valorados'!$B$10:$BK$10,0),0))</f>
        <v>No relevante</v>
      </c>
      <c r="AY450" s="26">
        <f>+HLOOKUP(AX450,Sistema_Puntos!$Q$5:$Y$43,'Auxiliar General'!AT$5,FALSE)</f>
        <v>0</v>
      </c>
      <c r="AZ450" s="26" t="str">
        <f>+IF(VLOOKUP($B450,'Lista Puestos Valorados'!$B$11:$BK$510,MATCH('Auxiliar General'!AT$4,'Lista Puestos Valorados'!$B$10:$BK$10,0),0)="","No relevante",VLOOKUP($B450,'Lista Puestos Valorados'!$B$11:$BK$510,MATCH('Auxiliar General'!AT$4,'Lista Puestos Valorados'!$B$10:$BK$10,0),0))</f>
        <v>No relevante</v>
      </c>
      <c r="BA450" s="26">
        <f>+HLOOKUP(AZ450,Sistema_Puntos!$Q$5:$Y$43,'Auxiliar General'!AV$5,FALSE)</f>
        <v>0</v>
      </c>
      <c r="BB450" s="26" t="str">
        <f>+IF(VLOOKUP($B450,'Lista Puestos Valorados'!$B$11:$BK$510,MATCH('Auxiliar General'!AV$4,'Lista Puestos Valorados'!$B$10:$BK$10,0),0)="","No relevante",VLOOKUP($B450,'Lista Puestos Valorados'!$B$11:$BK$510,MATCH('Auxiliar General'!AV$4,'Lista Puestos Valorados'!$B$10:$BK$10,0),0))</f>
        <v>No relevante</v>
      </c>
      <c r="BC450" s="26">
        <f>+HLOOKUP(BB450,Sistema_Puntos!$Q$5:$Y$43,'Auxiliar General'!AX$5,FALSE)</f>
        <v>0</v>
      </c>
      <c r="BD450" s="26" t="str">
        <f>+IF(VLOOKUP($B450,'Lista Puestos Valorados'!$B$11:$BK$510,MATCH('Auxiliar General'!AX$4,'Lista Puestos Valorados'!$B$10:$BK$10,0),0)="","No relevante",VLOOKUP($B450,'Lista Puestos Valorados'!$B$11:$BK$510,MATCH('Auxiliar General'!AX$4,'Lista Puestos Valorados'!$B$10:$BK$10,0),0))</f>
        <v>No relevante</v>
      </c>
      <c r="BE450" s="26">
        <f>+HLOOKUP(BD450,Sistema_Puntos!$Q$5:$Y$43,'Auxiliar General'!AZ$5,FALSE)</f>
        <v>0</v>
      </c>
      <c r="BF450" s="26" t="str">
        <f>+IF(VLOOKUP($B450,'Lista Puestos Valorados'!$B$11:$BK$510,MATCH('Auxiliar General'!AZ$4,'Lista Puestos Valorados'!$B$10:$BK$10,0),0)="","No relevante",VLOOKUP($B450,'Lista Puestos Valorados'!$B$11:$BK$510,MATCH('Auxiliar General'!AZ$4,'Lista Puestos Valorados'!$B$10:$BK$10,0),0))</f>
        <v>No relevante</v>
      </c>
      <c r="BG450" s="26">
        <f>+HLOOKUP(BF450,Sistema_Puntos!$Q$5:$Y$43,'Auxiliar General'!BB$5,FALSE)</f>
        <v>0</v>
      </c>
      <c r="BH450" s="26" t="str">
        <f>+IF(VLOOKUP($B450,'Lista Puestos Valorados'!$B$11:$BK$510,MATCH('Auxiliar General'!BB$4,'Lista Puestos Valorados'!$B$10:$BK$10,0),0)="","No relevante",VLOOKUP($B450,'Lista Puestos Valorados'!$B$11:$BK$510,MATCH('Auxiliar General'!BB$4,'Lista Puestos Valorados'!$B$10:$BK$10,0),0))</f>
        <v>No relevante</v>
      </c>
      <c r="BI450" s="26">
        <f>+HLOOKUP(BH450,Sistema_Puntos!$Q$5:$Y$43,'Auxiliar General'!BD$5,FALSE)</f>
        <v>0</v>
      </c>
      <c r="BJ450" s="26" t="str">
        <f>+IF(VLOOKUP($B450,'Lista Puestos Valorados'!$B$11:$BK$510,MATCH('Auxiliar General'!BD$4,'Lista Puestos Valorados'!$B$10:$BK$10,0),0)="","No relevante",VLOOKUP($B450,'Lista Puestos Valorados'!$B$11:$BK$510,MATCH('Auxiliar General'!BD$4,'Lista Puestos Valorados'!$B$10:$BK$10,0),0))</f>
        <v>No relevante</v>
      </c>
      <c r="BK450" s="26">
        <f>+HLOOKUP(BJ450,Sistema_Puntos!$Q$5:$Y$43,'Auxiliar General'!BF$5,FALSE)</f>
        <v>0</v>
      </c>
      <c r="BL450" s="26" t="str">
        <f>+IF(VLOOKUP($B450,'Lista Puestos Valorados'!$B$11:$BK$510,MATCH('Auxiliar General'!BF$4,'Lista Puestos Valorados'!$B$10:$BK$10,0),0)="","No relevante",VLOOKUP($B450,'Lista Puestos Valorados'!$B$11:$BK$510,MATCH('Auxiliar General'!BF$4,'Lista Puestos Valorados'!$B$10:$BK$10,0),0))</f>
        <v>No relevante</v>
      </c>
      <c r="BM450" s="26">
        <f>+HLOOKUP(BL450,Sistema_Puntos!$Q$5:$Y$43,'Auxiliar General'!BH$5,FALSE)</f>
        <v>0</v>
      </c>
      <c r="BN450" s="26" t="str">
        <f>+IF(VLOOKUP($B450,'Lista Puestos Valorados'!$B$11:$BK$510,MATCH('Auxiliar General'!BH$4,'Lista Puestos Valorados'!$B$10:$BK$10,0),0)="","No relevante",VLOOKUP($B450,'Lista Puestos Valorados'!$B$11:$BK$510,MATCH('Auxiliar General'!BH$4,'Lista Puestos Valorados'!$B$10:$BK$10,0),0))</f>
        <v>No relevante</v>
      </c>
      <c r="BO450" s="26">
        <f>+HLOOKUP(BN450,Sistema_Puntos!$Q$5:$Y$43,'Auxiliar General'!BJ$5,FALSE)</f>
        <v>0</v>
      </c>
      <c r="BP450" s="26" t="str">
        <f>+IF(VLOOKUP($B450,'Lista Puestos Valorados'!$B$11:$BK$510,MATCH('Auxiliar General'!BJ$4,'Lista Puestos Valorados'!$B$10:$BK$10,0),0)="","No relevante",VLOOKUP($B450,'Lista Puestos Valorados'!$B$11:$BK$510,MATCH('Auxiliar General'!BJ$4,'Lista Puestos Valorados'!$B$10:$BK$10,0),0))</f>
        <v>No relevante</v>
      </c>
      <c r="BQ450" s="26">
        <f>+HLOOKUP(BP450,Sistema_Puntos!$Q$5:$Y$43,'Auxiliar General'!BL$5,FALSE)</f>
        <v>0</v>
      </c>
      <c r="BR450" s="26" t="str">
        <f>+IF(VLOOKUP($B450,'Lista Puestos Valorados'!$B$11:$BK$510,MATCH('Auxiliar General'!BL$4,'Lista Puestos Valorados'!$B$10:$BK$10,0),0)="","No relevante",VLOOKUP($B450,'Lista Puestos Valorados'!$B$11:$BK$510,MATCH('Auxiliar General'!BL$4,'Lista Puestos Valorados'!$B$10:$BK$10,0),0))</f>
        <v>No relevante</v>
      </c>
      <c r="BS450" s="26">
        <f>+HLOOKUP(BR450,Sistema_Puntos!$Q$5:$Y$43,'Auxiliar General'!BN$5,FALSE)</f>
        <v>0</v>
      </c>
      <c r="BT450" s="26" t="str">
        <f>+IF(VLOOKUP($B450,'Lista Puestos Valorados'!$B$11:$BK$510,MATCH('Auxiliar General'!BN$4,'Lista Puestos Valorados'!$B$10:$BK$10,0),0)="","No relevante",VLOOKUP($B450,'Lista Puestos Valorados'!$B$11:$BK$510,MATCH('Auxiliar General'!BN$4,'Lista Puestos Valorados'!$B$10:$BK$10,0),0))</f>
        <v>No relevante</v>
      </c>
      <c r="BU450" s="26">
        <f>+HLOOKUP(BT450,Sistema_Puntos!$Q$5:$Y$43,'Auxiliar General'!BP$5,FALSE)</f>
        <v>0</v>
      </c>
      <c r="BV450" s="26" t="str">
        <f>+IF(VLOOKUP($B450,'Lista Puestos Valorados'!$B$11:$BK$510,MATCH('Auxiliar General'!BP$4,'Lista Puestos Valorados'!$B$10:$BK$10,0),0)="","No relevante",VLOOKUP($B450,'Lista Puestos Valorados'!$B$11:$BK$510,MATCH('Auxiliar General'!BP$4,'Lista Puestos Valorados'!$B$10:$BK$10,0),0))</f>
        <v>No relevante</v>
      </c>
      <c r="BW450" s="26">
        <f>+HLOOKUP(BV450,Sistema_Puntos!$Q$5:$Y$43,'Auxiliar General'!BR$5,FALSE)</f>
        <v>0</v>
      </c>
      <c r="BX450" s="26" t="str">
        <f>+IF(VLOOKUP($B450,'Lista Puestos Valorados'!$B$11:$BK$510,MATCH('Auxiliar General'!BR$4,'Lista Puestos Valorados'!$B$10:$BK$10,0),0)="","No relevante",VLOOKUP($B450,'Lista Puestos Valorados'!$B$11:$BK$510,MATCH('Auxiliar General'!BR$4,'Lista Puestos Valorados'!$B$10:$BK$10,0),0))</f>
        <v>No relevante</v>
      </c>
      <c r="BY450" s="26">
        <f>+HLOOKUP(BX450,Sistema_Puntos!$Q$5:$Y$43,'Auxiliar General'!BT$5,FALSE)</f>
        <v>0</v>
      </c>
      <c r="BZ450" s="26" t="str">
        <f>+IF(VLOOKUP($B450,'Lista Puestos Valorados'!$B$11:$BK$510,MATCH('Auxiliar General'!BT$4,'Lista Puestos Valorados'!$B$10:$BK$10,0),0)="","No relevante",VLOOKUP($B450,'Lista Puestos Valorados'!$B$11:$BK$510,MATCH('Auxiliar General'!BT$4,'Lista Puestos Valorados'!$B$10:$BK$10,0),0))</f>
        <v>No relevante</v>
      </c>
      <c r="CA450" s="26">
        <f>+HLOOKUP(BZ450,Sistema_Puntos!$Q$5:$Y$43,'Auxiliar General'!BV$5,FALSE)</f>
        <v>0</v>
      </c>
      <c r="CB450" s="26" t="str">
        <f>+IF(VLOOKUP($B450,'Lista Puestos Valorados'!$B$11:$BK$510,MATCH('Auxiliar General'!BV$4,'Lista Puestos Valorados'!$B$10:$BK$10,0),0)="","No relevante",VLOOKUP($B450,'Lista Puestos Valorados'!$B$11:$BK$510,MATCH('Auxiliar General'!BV$4,'Lista Puestos Valorados'!$B$10:$BK$10,0),0))</f>
        <v>No relevante</v>
      </c>
      <c r="CC450" s="26">
        <f>+HLOOKUP(CB450,Sistema_Puntos!$Q$5:$Y$43,'Auxiliar General'!BX$5,FALSE)</f>
        <v>0</v>
      </c>
      <c r="CD450" s="26" t="str">
        <f>+IF(VLOOKUP($B450,'Lista Puestos Valorados'!$B$11:$BK$510,MATCH('Auxiliar General'!BX$4,'Lista Puestos Valorados'!$B$10:$BK$10,0),0)="","No relevante",VLOOKUP($B450,'Lista Puestos Valorados'!$B$11:$BK$510,MATCH('Auxiliar General'!BX$4,'Lista Puestos Valorados'!$B$10:$BK$10,0),0))</f>
        <v>No relevante</v>
      </c>
      <c r="CE450" s="26">
        <f>+HLOOKUP(CD450,Sistema_Puntos!$Q$5:$Y$43,'Auxiliar General'!BZ$5,FALSE)</f>
        <v>0</v>
      </c>
      <c r="CF450" s="26" t="str">
        <f>+IF(VLOOKUP($B450,'Lista Puestos Valorados'!$B$11:$BK$510,MATCH('Auxiliar General'!BZ$4,'Lista Puestos Valorados'!$B$10:$BK$10,0),0)="","No relevante",VLOOKUP($B450,'Lista Puestos Valorados'!$B$11:$BK$510,MATCH('Auxiliar General'!BZ$4,'Lista Puestos Valorados'!$B$10:$BK$10,0),0))</f>
        <v>No relevante</v>
      </c>
      <c r="CG450" s="26">
        <f>+HLOOKUP(CF450,Sistema_Puntos!$Q$5:$Y$43,'Auxiliar General'!CB$5,FALSE)</f>
        <v>0</v>
      </c>
      <c r="CH450" s="29"/>
      <c r="CI450" s="29"/>
    </row>
    <row r="451" spans="2:87" ht="17.55" customHeight="1">
      <c r="B451" s="26">
        <f>+'Listado de Puestos'!B451</f>
        <v>441</v>
      </c>
      <c r="C451" s="26" t="str">
        <f>+IF('Lista Puestos Valorados'!C451="","",'Lista Puestos Valorados'!C451)</f>
        <v/>
      </c>
      <c r="D451" s="26" t="str">
        <f>+IF('Lista Puestos Valorados'!D451="","",'Lista Puestos Valorados'!D451)</f>
        <v/>
      </c>
      <c r="E451" s="26" t="str">
        <f>+IF('Lista Puestos Valorados'!E451="","",'Lista Puestos Valorados'!E451)</f>
        <v/>
      </c>
      <c r="F451" s="26" t="str">
        <f>+IF('Lista Puestos Valorados'!F451="","",'Lista Puestos Valorados'!F451)</f>
        <v/>
      </c>
      <c r="G451" s="26" t="str">
        <f>+IF('Lista Puestos Valorados'!G451="","",'Lista Puestos Valorados'!G451)</f>
        <v/>
      </c>
      <c r="H451" s="26" t="str">
        <f>+IF('Lista Puestos Valorados'!H451="","",'Lista Puestos Valorados'!H451)</f>
        <v/>
      </c>
      <c r="I451" s="26" t="str">
        <f>+IF('Lista Puestos Valorados'!I451="","",'Lista Puestos Valorados'!I451)</f>
        <v/>
      </c>
      <c r="J451" s="118" t="e">
        <f t="array" ref="J451">+IF(L451="","",_xlfn.IFS(L451&lt;='Cortes de Agrupacion'!$F$15,'Cortes de Agrupacion'!$E$15,'Resultados General'!L451&lt;='Cortes de Agrupacion'!$F$14,'Cortes de Agrupacion'!$E$14,'Resultados General'!L451&lt;='Cortes de Agrupacion'!$F$13,'Cortes de Agrupacion'!$E$13,L451&lt;='Cortes de Agrupacion'!$F$12,'Cortes de Agrupacion'!$E$12,'Resultados General'!L451&lt;='Cortes de Agrupacion'!$F$11,'Cortes de Agrupacion'!$E$11,'Resultados General'!L451&lt;='Cortes de Agrupacion'!$F$10,'Cortes de Agrupacion'!$E$10,'Resultados General'!L451&lt;='Cortes de Agrupacion'!$F$9,'Cortes de Agrupacion'!$E$9,'Resultados General'!L451&lt;='Cortes de Agrupacion'!$F$8,'Cortes de Agrupacion'!$E$8,'Resultados General'!L451&lt;='Cortes de Agrupacion'!$F$7,'Cortes de Agrupacion'!$E$7,'Resultados General'!L451&lt;='Cortes de Agrupacion'!$F$6,'Cortes de Agrupacion'!$E$6))</f>
        <v>#VALUE!</v>
      </c>
      <c r="K451" s="118" t="str">
        <f t="shared" si="12"/>
        <v/>
      </c>
      <c r="L451" s="124" t="e">
        <f>#VALUE!</f>
        <v>#VALUE!</v>
      </c>
      <c r="M451" s="26" t="e">
        <f ca="1">+_xlfn.IFNA(VLOOKUP(C451,'Distribución de puestos'!$B$8:$I$507,8,0),"")</f>
        <v>#NAME?</v>
      </c>
      <c r="N451" s="26" t="str">
        <f>+IF(VLOOKUP($B451,'Lista Puestos Valorados'!$B$11:$BK$510,MATCH('Auxiliar General'!H$4,'Lista Puestos Valorados'!$B$10:$BK$10,0),0)="","No relevante",VLOOKUP($B451,'Lista Puestos Valorados'!$B$11:$BK$510,MATCH('Auxiliar General'!H$4,'Lista Puestos Valorados'!$B$10:$BK$10,0),0))</f>
        <v>No relevante</v>
      </c>
      <c r="O451" s="26">
        <f>+HLOOKUP(N451,Sistema_Puntos!$Q$5:$Y$43,'Auxiliar General'!J$5,FALSE)</f>
        <v>0</v>
      </c>
      <c r="P451" s="26" t="str">
        <f>+IF(VLOOKUP($B451,'Lista Puestos Valorados'!$B$11:$BK$510,MATCH('Auxiliar General'!J$4,'Lista Puestos Valorados'!$B$10:$BK$10,0),0)="","No relevante",VLOOKUP($B451,'Lista Puestos Valorados'!$B$11:$BK$510,MATCH('Auxiliar General'!J$4,'Lista Puestos Valorados'!$B$10:$BK$10,0),0))</f>
        <v>No relevante</v>
      </c>
      <c r="Q451" s="26">
        <f>+HLOOKUP(P451,Sistema_Puntos!$Q$5:$Y$43,'Auxiliar General'!L$5,FALSE)</f>
        <v>0</v>
      </c>
      <c r="R451" s="26" t="str">
        <f>+IF(VLOOKUP($B451,'Lista Puestos Valorados'!$B$11:$BK$510,MATCH('Auxiliar General'!L$4,'Lista Puestos Valorados'!$B$10:$BK$10,0),0)="","No relevante",VLOOKUP($B451,'Lista Puestos Valorados'!$B$11:$BK$510,MATCH('Auxiliar General'!L$4,'Lista Puestos Valorados'!$B$10:$BK$10,0),0))</f>
        <v>No relevante</v>
      </c>
      <c r="S451" s="26">
        <f>+HLOOKUP(R451,Sistema_Puntos!$Q$5:$Y$43,'Auxiliar General'!N$5,FALSE)</f>
        <v>0</v>
      </c>
      <c r="T451" s="26" t="str">
        <f>+IF(VLOOKUP($B451,'Lista Puestos Valorados'!$B$11:$BK$510,MATCH('Auxiliar General'!N$4,'Lista Puestos Valorados'!$B$10:$BK$10,0),0)="","No relevante",VLOOKUP($B451,'Lista Puestos Valorados'!$B$11:$BK$510,MATCH('Auxiliar General'!N$4,'Lista Puestos Valorados'!$B$10:$BK$10,0),0))</f>
        <v>No relevante</v>
      </c>
      <c r="U451" s="26">
        <f>+HLOOKUP(T451,Sistema_Puntos!$Q$5:$Y$43,'Auxiliar General'!P$5,FALSE)</f>
        <v>0</v>
      </c>
      <c r="V451" s="26" t="str">
        <f>+IF(VLOOKUP($B451,'Lista Puestos Valorados'!$B$11:$BK$510,MATCH('Auxiliar General'!P$4,'Lista Puestos Valorados'!$B$10:$BK$10,0),0)="","No relevante",VLOOKUP($B451,'Lista Puestos Valorados'!$B$11:$BK$510,MATCH('Auxiliar General'!P$4,'Lista Puestos Valorados'!$B$10:$BK$10,0),0))</f>
        <v>No relevante</v>
      </c>
      <c r="W451" s="26">
        <f>+HLOOKUP(V451,Sistema_Puntos!$Q$5:$Y$43,'Auxiliar General'!R$5,FALSE)</f>
        <v>0</v>
      </c>
      <c r="X451" s="26" t="str">
        <f>+IF(VLOOKUP($B451,'Lista Puestos Valorados'!$B$11:$BK$510,MATCH('Auxiliar General'!R$4,'Lista Puestos Valorados'!$B$10:$BK$10,0),0)="","No relevante",VLOOKUP($B451,'Lista Puestos Valorados'!$B$11:$BK$510,MATCH('Auxiliar General'!R$4,'Lista Puestos Valorados'!$B$10:$BK$10,0),0))</f>
        <v>No relevante</v>
      </c>
      <c r="Y451" s="26">
        <f>+HLOOKUP(X451,Sistema_Puntos!$Q$5:$Y$43,'Auxiliar General'!T$5,FALSE)</f>
        <v>0</v>
      </c>
      <c r="Z451" s="26" t="str">
        <f>+IF(VLOOKUP($B451,'Lista Puestos Valorados'!$B$11:$BK$510,MATCH('Auxiliar General'!T$4,'Lista Puestos Valorados'!$B$10:$BK$10,0),0)="","No relevante",VLOOKUP($B451,'Lista Puestos Valorados'!$B$11:$BK$510,MATCH('Auxiliar General'!T$4,'Lista Puestos Valorados'!$B$10:$BK$10,0),0))</f>
        <v>No relevante</v>
      </c>
      <c r="AA451" s="26">
        <f>+HLOOKUP(Z451,Sistema_Puntos!$Q$5:$Y$43,'Auxiliar General'!V$5,FALSE)</f>
        <v>0</v>
      </c>
      <c r="AB451" s="26" t="str">
        <f>+IF(VLOOKUP($B451,'Lista Puestos Valorados'!$B$11:$BK$510,MATCH('Auxiliar General'!V$4,'Lista Puestos Valorados'!$B$10:$BK$10,0),0)="","No relevante",VLOOKUP($B451,'Lista Puestos Valorados'!$B$11:$BK$510,MATCH('Auxiliar General'!V$4,'Lista Puestos Valorados'!$B$10:$BK$10,0),0))</f>
        <v>No relevante</v>
      </c>
      <c r="AC451" s="26">
        <f>+HLOOKUP(AB451,Sistema_Puntos!$Q$5:$Y$43,'Auxiliar General'!X$5,FALSE)</f>
        <v>0</v>
      </c>
      <c r="AD451" s="26" t="str">
        <f>+IF(VLOOKUP($B451,'Lista Puestos Valorados'!$B$11:$BK$510,MATCH('Auxiliar General'!X$4,'Lista Puestos Valorados'!$B$10:$BK$10,0),0)="","No relevante",VLOOKUP($B451,'Lista Puestos Valorados'!$B$11:$BK$510,MATCH('Auxiliar General'!X$4,'Lista Puestos Valorados'!$B$10:$BK$10,0),0))</f>
        <v>No relevante</v>
      </c>
      <c r="AE451" s="26">
        <f>+HLOOKUP(AD451,Sistema_Puntos!$Q$5:$Y$43,'Auxiliar General'!Z$5,FALSE)</f>
        <v>0</v>
      </c>
      <c r="AF451" s="26" t="str">
        <f>+IF(VLOOKUP($B451,'Lista Puestos Valorados'!$B$11:$BK$510,MATCH('Auxiliar General'!Z$4,'Lista Puestos Valorados'!$B$10:$BK$10,0),0)="","No relevante",VLOOKUP($B451,'Lista Puestos Valorados'!$B$11:$BK$510,MATCH('Auxiliar General'!Z$4,'Lista Puestos Valorados'!$B$10:$BK$10,0),0))</f>
        <v>No relevante</v>
      </c>
      <c r="AG451" s="26">
        <f>+HLOOKUP(AF451,Sistema_Puntos!$Q$5:$Y$43,'Auxiliar General'!AB$5,FALSE)</f>
        <v>0</v>
      </c>
      <c r="AH451" s="26" t="str">
        <f>+IF(VLOOKUP($B451,'Lista Puestos Valorados'!$B$11:$BK$510,MATCH('Auxiliar General'!AB$4,'Lista Puestos Valorados'!$B$10:$BK$10,0),0)="","No relevante",VLOOKUP($B451,'Lista Puestos Valorados'!$B$11:$BK$510,MATCH('Auxiliar General'!AB$4,'Lista Puestos Valorados'!$B$10:$BK$10,0),0))</f>
        <v>No relevante</v>
      </c>
      <c r="AI451" s="26">
        <f>+HLOOKUP(AH451,Sistema_Puntos!$Q$5:$Y$43,'Auxiliar General'!AD$5,FALSE)</f>
        <v>0</v>
      </c>
      <c r="AJ451" s="26" t="str">
        <f>+IF(VLOOKUP($B451,'Lista Puestos Valorados'!$B$11:$BK$510,MATCH('Auxiliar General'!AD$4,'Lista Puestos Valorados'!$B$10:$BK$10,0),0)="","No relevante",VLOOKUP($B451,'Lista Puestos Valorados'!$B$11:$BK$510,MATCH('Auxiliar General'!AD$4,'Lista Puestos Valorados'!$B$10:$BK$10,0),0))</f>
        <v>No relevante</v>
      </c>
      <c r="AK451" s="26">
        <f>+HLOOKUP(AJ451,Sistema_Puntos!$Q$5:$Y$43,'Auxiliar General'!AF$5,FALSE)</f>
        <v>0</v>
      </c>
      <c r="AL451" s="26" t="str">
        <f>+IF(VLOOKUP($B451,'Lista Puestos Valorados'!$B$11:$BK$510,MATCH('Auxiliar General'!AF$4,'Lista Puestos Valorados'!$B$10:$BK$10,0),0)="","No relevante",VLOOKUP($B451,'Lista Puestos Valorados'!$B$11:$BK$510,MATCH('Auxiliar General'!AF$4,'Lista Puestos Valorados'!$B$10:$BK$10,0),0))</f>
        <v>No relevante</v>
      </c>
      <c r="AM451" s="26">
        <f>+HLOOKUP(AL451,Sistema_Puntos!$Q$5:$Y$43,'Auxiliar General'!AH$5,FALSE)</f>
        <v>0</v>
      </c>
      <c r="AN451" s="26" t="str">
        <f>+IF(VLOOKUP($B451,'Lista Puestos Valorados'!$B$11:$BK$510,MATCH('Auxiliar General'!AH$4,'Lista Puestos Valorados'!$B$10:$BK$10,0),0)="","No relevante",VLOOKUP($B451,'Lista Puestos Valorados'!$B$11:$BK$510,MATCH('Auxiliar General'!AH$4,'Lista Puestos Valorados'!$B$10:$BK$10,0),0))</f>
        <v>No relevante</v>
      </c>
      <c r="AO451" s="26">
        <f>+HLOOKUP(AN451,Sistema_Puntos!$Q$5:$Y$43,'Auxiliar General'!AJ$5,FALSE)</f>
        <v>0</v>
      </c>
      <c r="AP451" s="26" t="str">
        <f>+IF(VLOOKUP($B451,'Lista Puestos Valorados'!$B$11:$BK$510,MATCH('Auxiliar General'!AJ$4,'Lista Puestos Valorados'!$B$10:$BK$10,0),0)="","No relevante",VLOOKUP($B451,'Lista Puestos Valorados'!$B$11:$BK$510,MATCH('Auxiliar General'!AJ$4,'Lista Puestos Valorados'!$B$10:$BK$10,0),0))</f>
        <v>No relevante</v>
      </c>
      <c r="AQ451" s="26">
        <f>+HLOOKUP(AP451,Sistema_Puntos!$Q$5:$Y$43,'Auxiliar General'!AL$5,FALSE)</f>
        <v>0</v>
      </c>
      <c r="AR451" s="26" t="str">
        <f>+IF(VLOOKUP($B451,'Lista Puestos Valorados'!$B$11:$BK$510,MATCH('Auxiliar General'!AL$4,'Lista Puestos Valorados'!$B$10:$BK$10,0),0)="","No relevante",VLOOKUP($B451,'Lista Puestos Valorados'!$B$11:$BK$510,MATCH('Auxiliar General'!AL$4,'Lista Puestos Valorados'!$B$10:$BK$10,0),0))</f>
        <v>No relevante</v>
      </c>
      <c r="AS451" s="26">
        <f>+HLOOKUP(AR451,Sistema_Puntos!$Q$5:$Y$43,'Auxiliar General'!AN$5,FALSE)</f>
        <v>0</v>
      </c>
      <c r="AT451" s="26" t="str">
        <f>+IF(VLOOKUP($B451,'Lista Puestos Valorados'!$B$11:$BK$510,MATCH('Auxiliar General'!AN$4,'Lista Puestos Valorados'!$B$10:$BK$10,0),0)="","No relevante",VLOOKUP($B451,'Lista Puestos Valorados'!$B$11:$BK$510,MATCH('Auxiliar General'!AN$4,'Lista Puestos Valorados'!$B$10:$BK$10,0),0))</f>
        <v>No relevante</v>
      </c>
      <c r="AU451" s="26">
        <f>+HLOOKUP(AT451,Sistema_Puntos!$Q$5:$Y$43,'Auxiliar General'!AP$5,FALSE)</f>
        <v>0</v>
      </c>
      <c r="AV451" s="26" t="str">
        <f>+IF(VLOOKUP($B451,'Lista Puestos Valorados'!$B$11:$BK$510,MATCH('Auxiliar General'!AP$4,'Lista Puestos Valorados'!$B$10:$BK$10,0),0)="","No relevante",VLOOKUP($B451,'Lista Puestos Valorados'!$B$11:$BK$510,MATCH('Auxiliar General'!AP$4,'Lista Puestos Valorados'!$B$10:$BK$10,0),0))</f>
        <v>No relevante</v>
      </c>
      <c r="AW451" s="26">
        <f>+HLOOKUP(AV451,Sistema_Puntos!$Q$5:$Y$43,'Auxiliar General'!AR$5,FALSE)</f>
        <v>0</v>
      </c>
      <c r="AX451" s="26" t="str">
        <f>+IF(VLOOKUP($B451,'Lista Puestos Valorados'!$B$11:$BK$510,MATCH('Auxiliar General'!AR$4,'Lista Puestos Valorados'!$B$10:$BK$10,0),0)="","No relevante",VLOOKUP($B451,'Lista Puestos Valorados'!$B$11:$BK$510,MATCH('Auxiliar General'!AR$4,'Lista Puestos Valorados'!$B$10:$BK$10,0),0))</f>
        <v>No relevante</v>
      </c>
      <c r="AY451" s="26">
        <f>+HLOOKUP(AX451,Sistema_Puntos!$Q$5:$Y$43,'Auxiliar General'!AT$5,FALSE)</f>
        <v>0</v>
      </c>
      <c r="AZ451" s="26" t="str">
        <f>+IF(VLOOKUP($B451,'Lista Puestos Valorados'!$B$11:$BK$510,MATCH('Auxiliar General'!AT$4,'Lista Puestos Valorados'!$B$10:$BK$10,0),0)="","No relevante",VLOOKUP($B451,'Lista Puestos Valorados'!$B$11:$BK$510,MATCH('Auxiliar General'!AT$4,'Lista Puestos Valorados'!$B$10:$BK$10,0),0))</f>
        <v>No relevante</v>
      </c>
      <c r="BA451" s="26">
        <f>+HLOOKUP(AZ451,Sistema_Puntos!$Q$5:$Y$43,'Auxiliar General'!AV$5,FALSE)</f>
        <v>0</v>
      </c>
      <c r="BB451" s="26" t="str">
        <f>+IF(VLOOKUP($B451,'Lista Puestos Valorados'!$B$11:$BK$510,MATCH('Auxiliar General'!AV$4,'Lista Puestos Valorados'!$B$10:$BK$10,0),0)="","No relevante",VLOOKUP($B451,'Lista Puestos Valorados'!$B$11:$BK$510,MATCH('Auxiliar General'!AV$4,'Lista Puestos Valorados'!$B$10:$BK$10,0),0))</f>
        <v>No relevante</v>
      </c>
      <c r="BC451" s="26">
        <f>+HLOOKUP(BB451,Sistema_Puntos!$Q$5:$Y$43,'Auxiliar General'!AX$5,FALSE)</f>
        <v>0</v>
      </c>
      <c r="BD451" s="26" t="str">
        <f>+IF(VLOOKUP($B451,'Lista Puestos Valorados'!$B$11:$BK$510,MATCH('Auxiliar General'!AX$4,'Lista Puestos Valorados'!$B$10:$BK$10,0),0)="","No relevante",VLOOKUP($B451,'Lista Puestos Valorados'!$B$11:$BK$510,MATCH('Auxiliar General'!AX$4,'Lista Puestos Valorados'!$B$10:$BK$10,0),0))</f>
        <v>No relevante</v>
      </c>
      <c r="BE451" s="26">
        <f>+HLOOKUP(BD451,Sistema_Puntos!$Q$5:$Y$43,'Auxiliar General'!AZ$5,FALSE)</f>
        <v>0</v>
      </c>
      <c r="BF451" s="26" t="str">
        <f>+IF(VLOOKUP($B451,'Lista Puestos Valorados'!$B$11:$BK$510,MATCH('Auxiliar General'!AZ$4,'Lista Puestos Valorados'!$B$10:$BK$10,0),0)="","No relevante",VLOOKUP($B451,'Lista Puestos Valorados'!$B$11:$BK$510,MATCH('Auxiliar General'!AZ$4,'Lista Puestos Valorados'!$B$10:$BK$10,0),0))</f>
        <v>No relevante</v>
      </c>
      <c r="BG451" s="26">
        <f>+HLOOKUP(BF451,Sistema_Puntos!$Q$5:$Y$43,'Auxiliar General'!BB$5,FALSE)</f>
        <v>0</v>
      </c>
      <c r="BH451" s="26" t="str">
        <f>+IF(VLOOKUP($B451,'Lista Puestos Valorados'!$B$11:$BK$510,MATCH('Auxiliar General'!BB$4,'Lista Puestos Valorados'!$B$10:$BK$10,0),0)="","No relevante",VLOOKUP($B451,'Lista Puestos Valorados'!$B$11:$BK$510,MATCH('Auxiliar General'!BB$4,'Lista Puestos Valorados'!$B$10:$BK$10,0),0))</f>
        <v>No relevante</v>
      </c>
      <c r="BI451" s="26">
        <f>+HLOOKUP(BH451,Sistema_Puntos!$Q$5:$Y$43,'Auxiliar General'!BD$5,FALSE)</f>
        <v>0</v>
      </c>
      <c r="BJ451" s="26" t="str">
        <f>+IF(VLOOKUP($B451,'Lista Puestos Valorados'!$B$11:$BK$510,MATCH('Auxiliar General'!BD$4,'Lista Puestos Valorados'!$B$10:$BK$10,0),0)="","No relevante",VLOOKUP($B451,'Lista Puestos Valorados'!$B$11:$BK$510,MATCH('Auxiliar General'!BD$4,'Lista Puestos Valorados'!$B$10:$BK$10,0),0))</f>
        <v>No relevante</v>
      </c>
      <c r="BK451" s="26">
        <f>+HLOOKUP(BJ451,Sistema_Puntos!$Q$5:$Y$43,'Auxiliar General'!BF$5,FALSE)</f>
        <v>0</v>
      </c>
      <c r="BL451" s="26" t="str">
        <f>+IF(VLOOKUP($B451,'Lista Puestos Valorados'!$B$11:$BK$510,MATCH('Auxiliar General'!BF$4,'Lista Puestos Valorados'!$B$10:$BK$10,0),0)="","No relevante",VLOOKUP($B451,'Lista Puestos Valorados'!$B$11:$BK$510,MATCH('Auxiliar General'!BF$4,'Lista Puestos Valorados'!$B$10:$BK$10,0),0))</f>
        <v>No relevante</v>
      </c>
      <c r="BM451" s="26">
        <f>+HLOOKUP(BL451,Sistema_Puntos!$Q$5:$Y$43,'Auxiliar General'!BH$5,FALSE)</f>
        <v>0</v>
      </c>
      <c r="BN451" s="26" t="str">
        <f>+IF(VLOOKUP($B451,'Lista Puestos Valorados'!$B$11:$BK$510,MATCH('Auxiliar General'!BH$4,'Lista Puestos Valorados'!$B$10:$BK$10,0),0)="","No relevante",VLOOKUP($B451,'Lista Puestos Valorados'!$B$11:$BK$510,MATCH('Auxiliar General'!BH$4,'Lista Puestos Valorados'!$B$10:$BK$10,0),0))</f>
        <v>No relevante</v>
      </c>
      <c r="BO451" s="26">
        <f>+HLOOKUP(BN451,Sistema_Puntos!$Q$5:$Y$43,'Auxiliar General'!BJ$5,FALSE)</f>
        <v>0</v>
      </c>
      <c r="BP451" s="26" t="str">
        <f>+IF(VLOOKUP($B451,'Lista Puestos Valorados'!$B$11:$BK$510,MATCH('Auxiliar General'!BJ$4,'Lista Puestos Valorados'!$B$10:$BK$10,0),0)="","No relevante",VLOOKUP($B451,'Lista Puestos Valorados'!$B$11:$BK$510,MATCH('Auxiliar General'!BJ$4,'Lista Puestos Valorados'!$B$10:$BK$10,0),0))</f>
        <v>No relevante</v>
      </c>
      <c r="BQ451" s="26">
        <f>+HLOOKUP(BP451,Sistema_Puntos!$Q$5:$Y$43,'Auxiliar General'!BL$5,FALSE)</f>
        <v>0</v>
      </c>
      <c r="BR451" s="26" t="str">
        <f>+IF(VLOOKUP($B451,'Lista Puestos Valorados'!$B$11:$BK$510,MATCH('Auxiliar General'!BL$4,'Lista Puestos Valorados'!$B$10:$BK$10,0),0)="","No relevante",VLOOKUP($B451,'Lista Puestos Valorados'!$B$11:$BK$510,MATCH('Auxiliar General'!BL$4,'Lista Puestos Valorados'!$B$10:$BK$10,0),0))</f>
        <v>No relevante</v>
      </c>
      <c r="BS451" s="26">
        <f>+HLOOKUP(BR451,Sistema_Puntos!$Q$5:$Y$43,'Auxiliar General'!BN$5,FALSE)</f>
        <v>0</v>
      </c>
      <c r="BT451" s="26" t="str">
        <f>+IF(VLOOKUP($B451,'Lista Puestos Valorados'!$B$11:$BK$510,MATCH('Auxiliar General'!BN$4,'Lista Puestos Valorados'!$B$10:$BK$10,0),0)="","No relevante",VLOOKUP($B451,'Lista Puestos Valorados'!$B$11:$BK$510,MATCH('Auxiliar General'!BN$4,'Lista Puestos Valorados'!$B$10:$BK$10,0),0))</f>
        <v>No relevante</v>
      </c>
      <c r="BU451" s="26">
        <f>+HLOOKUP(BT451,Sistema_Puntos!$Q$5:$Y$43,'Auxiliar General'!BP$5,FALSE)</f>
        <v>0</v>
      </c>
      <c r="BV451" s="26" t="str">
        <f>+IF(VLOOKUP($B451,'Lista Puestos Valorados'!$B$11:$BK$510,MATCH('Auxiliar General'!BP$4,'Lista Puestos Valorados'!$B$10:$BK$10,0),0)="","No relevante",VLOOKUP($B451,'Lista Puestos Valorados'!$B$11:$BK$510,MATCH('Auxiliar General'!BP$4,'Lista Puestos Valorados'!$B$10:$BK$10,0),0))</f>
        <v>No relevante</v>
      </c>
      <c r="BW451" s="26">
        <f>+HLOOKUP(BV451,Sistema_Puntos!$Q$5:$Y$43,'Auxiliar General'!BR$5,FALSE)</f>
        <v>0</v>
      </c>
      <c r="BX451" s="26" t="str">
        <f>+IF(VLOOKUP($B451,'Lista Puestos Valorados'!$B$11:$BK$510,MATCH('Auxiliar General'!BR$4,'Lista Puestos Valorados'!$B$10:$BK$10,0),0)="","No relevante",VLOOKUP($B451,'Lista Puestos Valorados'!$B$11:$BK$510,MATCH('Auxiliar General'!BR$4,'Lista Puestos Valorados'!$B$10:$BK$10,0),0))</f>
        <v>No relevante</v>
      </c>
      <c r="BY451" s="26">
        <f>+HLOOKUP(BX451,Sistema_Puntos!$Q$5:$Y$43,'Auxiliar General'!BT$5,FALSE)</f>
        <v>0</v>
      </c>
      <c r="BZ451" s="26" t="str">
        <f>+IF(VLOOKUP($B451,'Lista Puestos Valorados'!$B$11:$BK$510,MATCH('Auxiliar General'!BT$4,'Lista Puestos Valorados'!$B$10:$BK$10,0),0)="","No relevante",VLOOKUP($B451,'Lista Puestos Valorados'!$B$11:$BK$510,MATCH('Auxiliar General'!BT$4,'Lista Puestos Valorados'!$B$10:$BK$10,0),0))</f>
        <v>No relevante</v>
      </c>
      <c r="CA451" s="26">
        <f>+HLOOKUP(BZ451,Sistema_Puntos!$Q$5:$Y$43,'Auxiliar General'!BV$5,FALSE)</f>
        <v>0</v>
      </c>
      <c r="CB451" s="26" t="str">
        <f>+IF(VLOOKUP($B451,'Lista Puestos Valorados'!$B$11:$BK$510,MATCH('Auxiliar General'!BV$4,'Lista Puestos Valorados'!$B$10:$BK$10,0),0)="","No relevante",VLOOKUP($B451,'Lista Puestos Valorados'!$B$11:$BK$510,MATCH('Auxiliar General'!BV$4,'Lista Puestos Valorados'!$B$10:$BK$10,0),0))</f>
        <v>No relevante</v>
      </c>
      <c r="CC451" s="26">
        <f>+HLOOKUP(CB451,Sistema_Puntos!$Q$5:$Y$43,'Auxiliar General'!BX$5,FALSE)</f>
        <v>0</v>
      </c>
      <c r="CD451" s="26" t="str">
        <f>+IF(VLOOKUP($B451,'Lista Puestos Valorados'!$B$11:$BK$510,MATCH('Auxiliar General'!BX$4,'Lista Puestos Valorados'!$B$10:$BK$10,0),0)="","No relevante",VLOOKUP($B451,'Lista Puestos Valorados'!$B$11:$BK$510,MATCH('Auxiliar General'!BX$4,'Lista Puestos Valorados'!$B$10:$BK$10,0),0))</f>
        <v>No relevante</v>
      </c>
      <c r="CE451" s="26">
        <f>+HLOOKUP(CD451,Sistema_Puntos!$Q$5:$Y$43,'Auxiliar General'!BZ$5,FALSE)</f>
        <v>0</v>
      </c>
      <c r="CF451" s="26" t="str">
        <f>+IF(VLOOKUP($B451,'Lista Puestos Valorados'!$B$11:$BK$510,MATCH('Auxiliar General'!BZ$4,'Lista Puestos Valorados'!$B$10:$BK$10,0),0)="","No relevante",VLOOKUP($B451,'Lista Puestos Valorados'!$B$11:$BK$510,MATCH('Auxiliar General'!BZ$4,'Lista Puestos Valorados'!$B$10:$BK$10,0),0))</f>
        <v>No relevante</v>
      </c>
      <c r="CG451" s="26">
        <f>+HLOOKUP(CF451,Sistema_Puntos!$Q$5:$Y$43,'Auxiliar General'!CB$5,FALSE)</f>
        <v>0</v>
      </c>
      <c r="CH451" s="29"/>
      <c r="CI451" s="29"/>
    </row>
    <row r="452" spans="2:87" ht="17.55" customHeight="1">
      <c r="B452" s="26">
        <f>+'Listado de Puestos'!B452</f>
        <v>442</v>
      </c>
      <c r="C452" s="26" t="str">
        <f>+IF('Lista Puestos Valorados'!C452="","",'Lista Puestos Valorados'!C452)</f>
        <v/>
      </c>
      <c r="D452" s="26" t="str">
        <f>+IF('Lista Puestos Valorados'!D452="","",'Lista Puestos Valorados'!D452)</f>
        <v/>
      </c>
      <c r="E452" s="26" t="str">
        <f>+IF('Lista Puestos Valorados'!E452="","",'Lista Puestos Valorados'!E452)</f>
        <v/>
      </c>
      <c r="F452" s="26" t="str">
        <f>+IF('Lista Puestos Valorados'!F452="","",'Lista Puestos Valorados'!F452)</f>
        <v/>
      </c>
      <c r="G452" s="26" t="str">
        <f>+IF('Lista Puestos Valorados'!G452="","",'Lista Puestos Valorados'!G452)</f>
        <v/>
      </c>
      <c r="H452" s="26" t="str">
        <f>+IF('Lista Puestos Valorados'!H452="","",'Lista Puestos Valorados'!H452)</f>
        <v/>
      </c>
      <c r="I452" s="26" t="str">
        <f>+IF('Lista Puestos Valorados'!I452="","",'Lista Puestos Valorados'!I452)</f>
        <v/>
      </c>
      <c r="J452" s="118" t="e">
        <f t="array" ref="J452">+IF(L452="","",_xlfn.IFS(L452&lt;='Cortes de Agrupacion'!$F$15,'Cortes de Agrupacion'!$E$15,'Resultados General'!L452&lt;='Cortes de Agrupacion'!$F$14,'Cortes de Agrupacion'!$E$14,'Resultados General'!L452&lt;='Cortes de Agrupacion'!$F$13,'Cortes de Agrupacion'!$E$13,L452&lt;='Cortes de Agrupacion'!$F$12,'Cortes de Agrupacion'!$E$12,'Resultados General'!L452&lt;='Cortes de Agrupacion'!$F$11,'Cortes de Agrupacion'!$E$11,'Resultados General'!L452&lt;='Cortes de Agrupacion'!$F$10,'Cortes de Agrupacion'!$E$10,'Resultados General'!L452&lt;='Cortes de Agrupacion'!$F$9,'Cortes de Agrupacion'!$E$9,'Resultados General'!L452&lt;='Cortes de Agrupacion'!$F$8,'Cortes de Agrupacion'!$E$8,'Resultados General'!L452&lt;='Cortes de Agrupacion'!$F$7,'Cortes de Agrupacion'!$E$7,'Resultados General'!L452&lt;='Cortes de Agrupacion'!$F$6,'Cortes de Agrupacion'!$E$6))</f>
        <v>#VALUE!</v>
      </c>
      <c r="K452" s="118" t="str">
        <f t="shared" si="12"/>
        <v/>
      </c>
      <c r="L452" s="124" t="e">
        <f>#VALUE!</f>
        <v>#VALUE!</v>
      </c>
      <c r="M452" s="26" t="e">
        <f ca="1">+_xlfn.IFNA(VLOOKUP(C452,'Distribución de puestos'!$B$8:$I$507,8,0),"")</f>
        <v>#NAME?</v>
      </c>
      <c r="N452" s="26" t="str">
        <f>+IF(VLOOKUP($B452,'Lista Puestos Valorados'!$B$11:$BK$510,MATCH('Auxiliar General'!H$4,'Lista Puestos Valorados'!$B$10:$BK$10,0),0)="","No relevante",VLOOKUP($B452,'Lista Puestos Valorados'!$B$11:$BK$510,MATCH('Auxiliar General'!H$4,'Lista Puestos Valorados'!$B$10:$BK$10,0),0))</f>
        <v>No relevante</v>
      </c>
      <c r="O452" s="26">
        <f>+HLOOKUP(N452,Sistema_Puntos!$Q$5:$Y$43,'Auxiliar General'!J$5,FALSE)</f>
        <v>0</v>
      </c>
      <c r="P452" s="26" t="str">
        <f>+IF(VLOOKUP($B452,'Lista Puestos Valorados'!$B$11:$BK$510,MATCH('Auxiliar General'!J$4,'Lista Puestos Valorados'!$B$10:$BK$10,0),0)="","No relevante",VLOOKUP($B452,'Lista Puestos Valorados'!$B$11:$BK$510,MATCH('Auxiliar General'!J$4,'Lista Puestos Valorados'!$B$10:$BK$10,0),0))</f>
        <v>No relevante</v>
      </c>
      <c r="Q452" s="26">
        <f>+HLOOKUP(P452,Sistema_Puntos!$Q$5:$Y$43,'Auxiliar General'!L$5,FALSE)</f>
        <v>0</v>
      </c>
      <c r="R452" s="26" t="str">
        <f>+IF(VLOOKUP($B452,'Lista Puestos Valorados'!$B$11:$BK$510,MATCH('Auxiliar General'!L$4,'Lista Puestos Valorados'!$B$10:$BK$10,0),0)="","No relevante",VLOOKUP($B452,'Lista Puestos Valorados'!$B$11:$BK$510,MATCH('Auxiliar General'!L$4,'Lista Puestos Valorados'!$B$10:$BK$10,0),0))</f>
        <v>No relevante</v>
      </c>
      <c r="S452" s="26">
        <f>+HLOOKUP(R452,Sistema_Puntos!$Q$5:$Y$43,'Auxiliar General'!N$5,FALSE)</f>
        <v>0</v>
      </c>
      <c r="T452" s="26" t="str">
        <f>+IF(VLOOKUP($B452,'Lista Puestos Valorados'!$B$11:$BK$510,MATCH('Auxiliar General'!N$4,'Lista Puestos Valorados'!$B$10:$BK$10,0),0)="","No relevante",VLOOKUP($B452,'Lista Puestos Valorados'!$B$11:$BK$510,MATCH('Auxiliar General'!N$4,'Lista Puestos Valorados'!$B$10:$BK$10,0),0))</f>
        <v>No relevante</v>
      </c>
      <c r="U452" s="26">
        <f>+HLOOKUP(T452,Sistema_Puntos!$Q$5:$Y$43,'Auxiliar General'!P$5,FALSE)</f>
        <v>0</v>
      </c>
      <c r="V452" s="26" t="str">
        <f>+IF(VLOOKUP($B452,'Lista Puestos Valorados'!$B$11:$BK$510,MATCH('Auxiliar General'!P$4,'Lista Puestos Valorados'!$B$10:$BK$10,0),0)="","No relevante",VLOOKUP($B452,'Lista Puestos Valorados'!$B$11:$BK$510,MATCH('Auxiliar General'!P$4,'Lista Puestos Valorados'!$B$10:$BK$10,0),0))</f>
        <v>No relevante</v>
      </c>
      <c r="W452" s="26">
        <f>+HLOOKUP(V452,Sistema_Puntos!$Q$5:$Y$43,'Auxiliar General'!R$5,FALSE)</f>
        <v>0</v>
      </c>
      <c r="X452" s="26" t="str">
        <f>+IF(VLOOKUP($B452,'Lista Puestos Valorados'!$B$11:$BK$510,MATCH('Auxiliar General'!R$4,'Lista Puestos Valorados'!$B$10:$BK$10,0),0)="","No relevante",VLOOKUP($B452,'Lista Puestos Valorados'!$B$11:$BK$510,MATCH('Auxiliar General'!R$4,'Lista Puestos Valorados'!$B$10:$BK$10,0),0))</f>
        <v>No relevante</v>
      </c>
      <c r="Y452" s="26">
        <f>+HLOOKUP(X452,Sistema_Puntos!$Q$5:$Y$43,'Auxiliar General'!T$5,FALSE)</f>
        <v>0</v>
      </c>
      <c r="Z452" s="26" t="str">
        <f>+IF(VLOOKUP($B452,'Lista Puestos Valorados'!$B$11:$BK$510,MATCH('Auxiliar General'!T$4,'Lista Puestos Valorados'!$B$10:$BK$10,0),0)="","No relevante",VLOOKUP($B452,'Lista Puestos Valorados'!$B$11:$BK$510,MATCH('Auxiliar General'!T$4,'Lista Puestos Valorados'!$B$10:$BK$10,0),0))</f>
        <v>No relevante</v>
      </c>
      <c r="AA452" s="26">
        <f>+HLOOKUP(Z452,Sistema_Puntos!$Q$5:$Y$43,'Auxiliar General'!V$5,FALSE)</f>
        <v>0</v>
      </c>
      <c r="AB452" s="26" t="str">
        <f>+IF(VLOOKUP($B452,'Lista Puestos Valorados'!$B$11:$BK$510,MATCH('Auxiliar General'!V$4,'Lista Puestos Valorados'!$B$10:$BK$10,0),0)="","No relevante",VLOOKUP($B452,'Lista Puestos Valorados'!$B$11:$BK$510,MATCH('Auxiliar General'!V$4,'Lista Puestos Valorados'!$B$10:$BK$10,0),0))</f>
        <v>No relevante</v>
      </c>
      <c r="AC452" s="26">
        <f>+HLOOKUP(AB452,Sistema_Puntos!$Q$5:$Y$43,'Auxiliar General'!X$5,FALSE)</f>
        <v>0</v>
      </c>
      <c r="AD452" s="26" t="str">
        <f>+IF(VLOOKUP($B452,'Lista Puestos Valorados'!$B$11:$BK$510,MATCH('Auxiliar General'!X$4,'Lista Puestos Valorados'!$B$10:$BK$10,0),0)="","No relevante",VLOOKUP($B452,'Lista Puestos Valorados'!$B$11:$BK$510,MATCH('Auxiliar General'!X$4,'Lista Puestos Valorados'!$B$10:$BK$10,0),0))</f>
        <v>No relevante</v>
      </c>
      <c r="AE452" s="26">
        <f>+HLOOKUP(AD452,Sistema_Puntos!$Q$5:$Y$43,'Auxiliar General'!Z$5,FALSE)</f>
        <v>0</v>
      </c>
      <c r="AF452" s="26" t="str">
        <f>+IF(VLOOKUP($B452,'Lista Puestos Valorados'!$B$11:$BK$510,MATCH('Auxiliar General'!Z$4,'Lista Puestos Valorados'!$B$10:$BK$10,0),0)="","No relevante",VLOOKUP($B452,'Lista Puestos Valorados'!$B$11:$BK$510,MATCH('Auxiliar General'!Z$4,'Lista Puestos Valorados'!$B$10:$BK$10,0),0))</f>
        <v>No relevante</v>
      </c>
      <c r="AG452" s="26">
        <f>+HLOOKUP(AF452,Sistema_Puntos!$Q$5:$Y$43,'Auxiliar General'!AB$5,FALSE)</f>
        <v>0</v>
      </c>
      <c r="AH452" s="26" t="str">
        <f>+IF(VLOOKUP($B452,'Lista Puestos Valorados'!$B$11:$BK$510,MATCH('Auxiliar General'!AB$4,'Lista Puestos Valorados'!$B$10:$BK$10,0),0)="","No relevante",VLOOKUP($B452,'Lista Puestos Valorados'!$B$11:$BK$510,MATCH('Auxiliar General'!AB$4,'Lista Puestos Valorados'!$B$10:$BK$10,0),0))</f>
        <v>No relevante</v>
      </c>
      <c r="AI452" s="26">
        <f>+HLOOKUP(AH452,Sistema_Puntos!$Q$5:$Y$43,'Auxiliar General'!AD$5,FALSE)</f>
        <v>0</v>
      </c>
      <c r="AJ452" s="26" t="str">
        <f>+IF(VLOOKUP($B452,'Lista Puestos Valorados'!$B$11:$BK$510,MATCH('Auxiliar General'!AD$4,'Lista Puestos Valorados'!$B$10:$BK$10,0),0)="","No relevante",VLOOKUP($B452,'Lista Puestos Valorados'!$B$11:$BK$510,MATCH('Auxiliar General'!AD$4,'Lista Puestos Valorados'!$B$10:$BK$10,0),0))</f>
        <v>No relevante</v>
      </c>
      <c r="AK452" s="26">
        <f>+HLOOKUP(AJ452,Sistema_Puntos!$Q$5:$Y$43,'Auxiliar General'!AF$5,FALSE)</f>
        <v>0</v>
      </c>
      <c r="AL452" s="26" t="str">
        <f>+IF(VLOOKUP($B452,'Lista Puestos Valorados'!$B$11:$BK$510,MATCH('Auxiliar General'!AF$4,'Lista Puestos Valorados'!$B$10:$BK$10,0),0)="","No relevante",VLOOKUP($B452,'Lista Puestos Valorados'!$B$11:$BK$510,MATCH('Auxiliar General'!AF$4,'Lista Puestos Valorados'!$B$10:$BK$10,0),0))</f>
        <v>No relevante</v>
      </c>
      <c r="AM452" s="26">
        <f>+HLOOKUP(AL452,Sistema_Puntos!$Q$5:$Y$43,'Auxiliar General'!AH$5,FALSE)</f>
        <v>0</v>
      </c>
      <c r="AN452" s="26" t="str">
        <f>+IF(VLOOKUP($B452,'Lista Puestos Valorados'!$B$11:$BK$510,MATCH('Auxiliar General'!AH$4,'Lista Puestos Valorados'!$B$10:$BK$10,0),0)="","No relevante",VLOOKUP($B452,'Lista Puestos Valorados'!$B$11:$BK$510,MATCH('Auxiliar General'!AH$4,'Lista Puestos Valorados'!$B$10:$BK$10,0),0))</f>
        <v>No relevante</v>
      </c>
      <c r="AO452" s="26">
        <f>+HLOOKUP(AN452,Sistema_Puntos!$Q$5:$Y$43,'Auxiliar General'!AJ$5,FALSE)</f>
        <v>0</v>
      </c>
      <c r="AP452" s="26" t="str">
        <f>+IF(VLOOKUP($B452,'Lista Puestos Valorados'!$B$11:$BK$510,MATCH('Auxiliar General'!AJ$4,'Lista Puestos Valorados'!$B$10:$BK$10,0),0)="","No relevante",VLOOKUP($B452,'Lista Puestos Valorados'!$B$11:$BK$510,MATCH('Auxiliar General'!AJ$4,'Lista Puestos Valorados'!$B$10:$BK$10,0),0))</f>
        <v>No relevante</v>
      </c>
      <c r="AQ452" s="26">
        <f>+HLOOKUP(AP452,Sistema_Puntos!$Q$5:$Y$43,'Auxiliar General'!AL$5,FALSE)</f>
        <v>0</v>
      </c>
      <c r="AR452" s="26" t="str">
        <f>+IF(VLOOKUP($B452,'Lista Puestos Valorados'!$B$11:$BK$510,MATCH('Auxiliar General'!AL$4,'Lista Puestos Valorados'!$B$10:$BK$10,0),0)="","No relevante",VLOOKUP($B452,'Lista Puestos Valorados'!$B$11:$BK$510,MATCH('Auxiliar General'!AL$4,'Lista Puestos Valorados'!$B$10:$BK$10,0),0))</f>
        <v>No relevante</v>
      </c>
      <c r="AS452" s="26">
        <f>+HLOOKUP(AR452,Sistema_Puntos!$Q$5:$Y$43,'Auxiliar General'!AN$5,FALSE)</f>
        <v>0</v>
      </c>
      <c r="AT452" s="26" t="str">
        <f>+IF(VLOOKUP($B452,'Lista Puestos Valorados'!$B$11:$BK$510,MATCH('Auxiliar General'!AN$4,'Lista Puestos Valorados'!$B$10:$BK$10,0),0)="","No relevante",VLOOKUP($B452,'Lista Puestos Valorados'!$B$11:$BK$510,MATCH('Auxiliar General'!AN$4,'Lista Puestos Valorados'!$B$10:$BK$10,0),0))</f>
        <v>No relevante</v>
      </c>
      <c r="AU452" s="26">
        <f>+HLOOKUP(AT452,Sistema_Puntos!$Q$5:$Y$43,'Auxiliar General'!AP$5,FALSE)</f>
        <v>0</v>
      </c>
      <c r="AV452" s="26" t="str">
        <f>+IF(VLOOKUP($B452,'Lista Puestos Valorados'!$B$11:$BK$510,MATCH('Auxiliar General'!AP$4,'Lista Puestos Valorados'!$B$10:$BK$10,0),0)="","No relevante",VLOOKUP($B452,'Lista Puestos Valorados'!$B$11:$BK$510,MATCH('Auxiliar General'!AP$4,'Lista Puestos Valorados'!$B$10:$BK$10,0),0))</f>
        <v>No relevante</v>
      </c>
      <c r="AW452" s="26">
        <f>+HLOOKUP(AV452,Sistema_Puntos!$Q$5:$Y$43,'Auxiliar General'!AR$5,FALSE)</f>
        <v>0</v>
      </c>
      <c r="AX452" s="26" t="str">
        <f>+IF(VLOOKUP($B452,'Lista Puestos Valorados'!$B$11:$BK$510,MATCH('Auxiliar General'!AR$4,'Lista Puestos Valorados'!$B$10:$BK$10,0),0)="","No relevante",VLOOKUP($B452,'Lista Puestos Valorados'!$B$11:$BK$510,MATCH('Auxiliar General'!AR$4,'Lista Puestos Valorados'!$B$10:$BK$10,0),0))</f>
        <v>No relevante</v>
      </c>
      <c r="AY452" s="26">
        <f>+HLOOKUP(AX452,Sistema_Puntos!$Q$5:$Y$43,'Auxiliar General'!AT$5,FALSE)</f>
        <v>0</v>
      </c>
      <c r="AZ452" s="26" t="str">
        <f>+IF(VLOOKUP($B452,'Lista Puestos Valorados'!$B$11:$BK$510,MATCH('Auxiliar General'!AT$4,'Lista Puestos Valorados'!$B$10:$BK$10,0),0)="","No relevante",VLOOKUP($B452,'Lista Puestos Valorados'!$B$11:$BK$510,MATCH('Auxiliar General'!AT$4,'Lista Puestos Valorados'!$B$10:$BK$10,0),0))</f>
        <v>No relevante</v>
      </c>
      <c r="BA452" s="26">
        <f>+HLOOKUP(AZ452,Sistema_Puntos!$Q$5:$Y$43,'Auxiliar General'!AV$5,FALSE)</f>
        <v>0</v>
      </c>
      <c r="BB452" s="26" t="str">
        <f>+IF(VLOOKUP($B452,'Lista Puestos Valorados'!$B$11:$BK$510,MATCH('Auxiliar General'!AV$4,'Lista Puestos Valorados'!$B$10:$BK$10,0),0)="","No relevante",VLOOKUP($B452,'Lista Puestos Valorados'!$B$11:$BK$510,MATCH('Auxiliar General'!AV$4,'Lista Puestos Valorados'!$B$10:$BK$10,0),0))</f>
        <v>No relevante</v>
      </c>
      <c r="BC452" s="26">
        <f>+HLOOKUP(BB452,Sistema_Puntos!$Q$5:$Y$43,'Auxiliar General'!AX$5,FALSE)</f>
        <v>0</v>
      </c>
      <c r="BD452" s="26" t="str">
        <f>+IF(VLOOKUP($B452,'Lista Puestos Valorados'!$B$11:$BK$510,MATCH('Auxiliar General'!AX$4,'Lista Puestos Valorados'!$B$10:$BK$10,0),0)="","No relevante",VLOOKUP($B452,'Lista Puestos Valorados'!$B$11:$BK$510,MATCH('Auxiliar General'!AX$4,'Lista Puestos Valorados'!$B$10:$BK$10,0),0))</f>
        <v>No relevante</v>
      </c>
      <c r="BE452" s="26">
        <f>+HLOOKUP(BD452,Sistema_Puntos!$Q$5:$Y$43,'Auxiliar General'!AZ$5,FALSE)</f>
        <v>0</v>
      </c>
      <c r="BF452" s="26" t="str">
        <f>+IF(VLOOKUP($B452,'Lista Puestos Valorados'!$B$11:$BK$510,MATCH('Auxiliar General'!AZ$4,'Lista Puestos Valorados'!$B$10:$BK$10,0),0)="","No relevante",VLOOKUP($B452,'Lista Puestos Valorados'!$B$11:$BK$510,MATCH('Auxiliar General'!AZ$4,'Lista Puestos Valorados'!$B$10:$BK$10,0),0))</f>
        <v>No relevante</v>
      </c>
      <c r="BG452" s="26">
        <f>+HLOOKUP(BF452,Sistema_Puntos!$Q$5:$Y$43,'Auxiliar General'!BB$5,FALSE)</f>
        <v>0</v>
      </c>
      <c r="BH452" s="26" t="str">
        <f>+IF(VLOOKUP($B452,'Lista Puestos Valorados'!$B$11:$BK$510,MATCH('Auxiliar General'!BB$4,'Lista Puestos Valorados'!$B$10:$BK$10,0),0)="","No relevante",VLOOKUP($B452,'Lista Puestos Valorados'!$B$11:$BK$510,MATCH('Auxiliar General'!BB$4,'Lista Puestos Valorados'!$B$10:$BK$10,0),0))</f>
        <v>No relevante</v>
      </c>
      <c r="BI452" s="26">
        <f>+HLOOKUP(BH452,Sistema_Puntos!$Q$5:$Y$43,'Auxiliar General'!BD$5,FALSE)</f>
        <v>0</v>
      </c>
      <c r="BJ452" s="26" t="str">
        <f>+IF(VLOOKUP($B452,'Lista Puestos Valorados'!$B$11:$BK$510,MATCH('Auxiliar General'!BD$4,'Lista Puestos Valorados'!$B$10:$BK$10,0),0)="","No relevante",VLOOKUP($B452,'Lista Puestos Valorados'!$B$11:$BK$510,MATCH('Auxiliar General'!BD$4,'Lista Puestos Valorados'!$B$10:$BK$10,0),0))</f>
        <v>No relevante</v>
      </c>
      <c r="BK452" s="26">
        <f>+HLOOKUP(BJ452,Sistema_Puntos!$Q$5:$Y$43,'Auxiliar General'!BF$5,FALSE)</f>
        <v>0</v>
      </c>
      <c r="BL452" s="26" t="str">
        <f>+IF(VLOOKUP($B452,'Lista Puestos Valorados'!$B$11:$BK$510,MATCH('Auxiliar General'!BF$4,'Lista Puestos Valorados'!$B$10:$BK$10,0),0)="","No relevante",VLOOKUP($B452,'Lista Puestos Valorados'!$B$11:$BK$510,MATCH('Auxiliar General'!BF$4,'Lista Puestos Valorados'!$B$10:$BK$10,0),0))</f>
        <v>No relevante</v>
      </c>
      <c r="BM452" s="26">
        <f>+HLOOKUP(BL452,Sistema_Puntos!$Q$5:$Y$43,'Auxiliar General'!BH$5,FALSE)</f>
        <v>0</v>
      </c>
      <c r="BN452" s="26" t="str">
        <f>+IF(VLOOKUP($B452,'Lista Puestos Valorados'!$B$11:$BK$510,MATCH('Auxiliar General'!BH$4,'Lista Puestos Valorados'!$B$10:$BK$10,0),0)="","No relevante",VLOOKUP($B452,'Lista Puestos Valorados'!$B$11:$BK$510,MATCH('Auxiliar General'!BH$4,'Lista Puestos Valorados'!$B$10:$BK$10,0),0))</f>
        <v>No relevante</v>
      </c>
      <c r="BO452" s="26">
        <f>+HLOOKUP(BN452,Sistema_Puntos!$Q$5:$Y$43,'Auxiliar General'!BJ$5,FALSE)</f>
        <v>0</v>
      </c>
      <c r="BP452" s="26" t="str">
        <f>+IF(VLOOKUP($B452,'Lista Puestos Valorados'!$B$11:$BK$510,MATCH('Auxiliar General'!BJ$4,'Lista Puestos Valorados'!$B$10:$BK$10,0),0)="","No relevante",VLOOKUP($B452,'Lista Puestos Valorados'!$B$11:$BK$510,MATCH('Auxiliar General'!BJ$4,'Lista Puestos Valorados'!$B$10:$BK$10,0),0))</f>
        <v>No relevante</v>
      </c>
      <c r="BQ452" s="26">
        <f>+HLOOKUP(BP452,Sistema_Puntos!$Q$5:$Y$43,'Auxiliar General'!BL$5,FALSE)</f>
        <v>0</v>
      </c>
      <c r="BR452" s="26" t="str">
        <f>+IF(VLOOKUP($B452,'Lista Puestos Valorados'!$B$11:$BK$510,MATCH('Auxiliar General'!BL$4,'Lista Puestos Valorados'!$B$10:$BK$10,0),0)="","No relevante",VLOOKUP($B452,'Lista Puestos Valorados'!$B$11:$BK$510,MATCH('Auxiliar General'!BL$4,'Lista Puestos Valorados'!$B$10:$BK$10,0),0))</f>
        <v>No relevante</v>
      </c>
      <c r="BS452" s="26">
        <f>+HLOOKUP(BR452,Sistema_Puntos!$Q$5:$Y$43,'Auxiliar General'!BN$5,FALSE)</f>
        <v>0</v>
      </c>
      <c r="BT452" s="26" t="str">
        <f>+IF(VLOOKUP($B452,'Lista Puestos Valorados'!$B$11:$BK$510,MATCH('Auxiliar General'!BN$4,'Lista Puestos Valorados'!$B$10:$BK$10,0),0)="","No relevante",VLOOKUP($B452,'Lista Puestos Valorados'!$B$11:$BK$510,MATCH('Auxiliar General'!BN$4,'Lista Puestos Valorados'!$B$10:$BK$10,0),0))</f>
        <v>No relevante</v>
      </c>
      <c r="BU452" s="26">
        <f>+HLOOKUP(BT452,Sistema_Puntos!$Q$5:$Y$43,'Auxiliar General'!BP$5,FALSE)</f>
        <v>0</v>
      </c>
      <c r="BV452" s="26" t="str">
        <f>+IF(VLOOKUP($B452,'Lista Puestos Valorados'!$B$11:$BK$510,MATCH('Auxiliar General'!BP$4,'Lista Puestos Valorados'!$B$10:$BK$10,0),0)="","No relevante",VLOOKUP($B452,'Lista Puestos Valorados'!$B$11:$BK$510,MATCH('Auxiliar General'!BP$4,'Lista Puestos Valorados'!$B$10:$BK$10,0),0))</f>
        <v>No relevante</v>
      </c>
      <c r="BW452" s="26">
        <f>+HLOOKUP(BV452,Sistema_Puntos!$Q$5:$Y$43,'Auxiliar General'!BR$5,FALSE)</f>
        <v>0</v>
      </c>
      <c r="BX452" s="26" t="str">
        <f>+IF(VLOOKUP($B452,'Lista Puestos Valorados'!$B$11:$BK$510,MATCH('Auxiliar General'!BR$4,'Lista Puestos Valorados'!$B$10:$BK$10,0),0)="","No relevante",VLOOKUP($B452,'Lista Puestos Valorados'!$B$11:$BK$510,MATCH('Auxiliar General'!BR$4,'Lista Puestos Valorados'!$B$10:$BK$10,0),0))</f>
        <v>No relevante</v>
      </c>
      <c r="BY452" s="26">
        <f>+HLOOKUP(BX452,Sistema_Puntos!$Q$5:$Y$43,'Auxiliar General'!BT$5,FALSE)</f>
        <v>0</v>
      </c>
      <c r="BZ452" s="26" t="str">
        <f>+IF(VLOOKUP($B452,'Lista Puestos Valorados'!$B$11:$BK$510,MATCH('Auxiliar General'!BT$4,'Lista Puestos Valorados'!$B$10:$BK$10,0),0)="","No relevante",VLOOKUP($B452,'Lista Puestos Valorados'!$B$11:$BK$510,MATCH('Auxiliar General'!BT$4,'Lista Puestos Valorados'!$B$10:$BK$10,0),0))</f>
        <v>No relevante</v>
      </c>
      <c r="CA452" s="26">
        <f>+HLOOKUP(BZ452,Sistema_Puntos!$Q$5:$Y$43,'Auxiliar General'!BV$5,FALSE)</f>
        <v>0</v>
      </c>
      <c r="CB452" s="26" t="str">
        <f>+IF(VLOOKUP($B452,'Lista Puestos Valorados'!$B$11:$BK$510,MATCH('Auxiliar General'!BV$4,'Lista Puestos Valorados'!$B$10:$BK$10,0),0)="","No relevante",VLOOKUP($B452,'Lista Puestos Valorados'!$B$11:$BK$510,MATCH('Auxiliar General'!BV$4,'Lista Puestos Valorados'!$B$10:$BK$10,0),0))</f>
        <v>No relevante</v>
      </c>
      <c r="CC452" s="26">
        <f>+HLOOKUP(CB452,Sistema_Puntos!$Q$5:$Y$43,'Auxiliar General'!BX$5,FALSE)</f>
        <v>0</v>
      </c>
      <c r="CD452" s="26" t="str">
        <f>+IF(VLOOKUP($B452,'Lista Puestos Valorados'!$B$11:$BK$510,MATCH('Auxiliar General'!BX$4,'Lista Puestos Valorados'!$B$10:$BK$10,0),0)="","No relevante",VLOOKUP($B452,'Lista Puestos Valorados'!$B$11:$BK$510,MATCH('Auxiliar General'!BX$4,'Lista Puestos Valorados'!$B$10:$BK$10,0),0))</f>
        <v>No relevante</v>
      </c>
      <c r="CE452" s="26">
        <f>+HLOOKUP(CD452,Sistema_Puntos!$Q$5:$Y$43,'Auxiliar General'!BZ$5,FALSE)</f>
        <v>0</v>
      </c>
      <c r="CF452" s="26" t="str">
        <f>+IF(VLOOKUP($B452,'Lista Puestos Valorados'!$B$11:$BK$510,MATCH('Auxiliar General'!BZ$4,'Lista Puestos Valorados'!$B$10:$BK$10,0),0)="","No relevante",VLOOKUP($B452,'Lista Puestos Valorados'!$B$11:$BK$510,MATCH('Auxiliar General'!BZ$4,'Lista Puestos Valorados'!$B$10:$BK$10,0),0))</f>
        <v>No relevante</v>
      </c>
      <c r="CG452" s="26">
        <f>+HLOOKUP(CF452,Sistema_Puntos!$Q$5:$Y$43,'Auxiliar General'!CB$5,FALSE)</f>
        <v>0</v>
      </c>
      <c r="CH452" s="29"/>
      <c r="CI452" s="29"/>
    </row>
    <row r="453" spans="2:87" ht="17.55" customHeight="1">
      <c r="B453" s="26">
        <f>+'Listado de Puestos'!B453</f>
        <v>443</v>
      </c>
      <c r="C453" s="26" t="str">
        <f>+IF('Lista Puestos Valorados'!C453="","",'Lista Puestos Valorados'!C453)</f>
        <v/>
      </c>
      <c r="D453" s="26" t="str">
        <f>+IF('Lista Puestos Valorados'!D453="","",'Lista Puestos Valorados'!D453)</f>
        <v/>
      </c>
      <c r="E453" s="26" t="str">
        <f>+IF('Lista Puestos Valorados'!E453="","",'Lista Puestos Valorados'!E453)</f>
        <v/>
      </c>
      <c r="F453" s="26" t="str">
        <f>+IF('Lista Puestos Valorados'!F453="","",'Lista Puestos Valorados'!F453)</f>
        <v/>
      </c>
      <c r="G453" s="26" t="str">
        <f>+IF('Lista Puestos Valorados'!G453="","",'Lista Puestos Valorados'!G453)</f>
        <v/>
      </c>
      <c r="H453" s="26" t="str">
        <f>+IF('Lista Puestos Valorados'!H453="","",'Lista Puestos Valorados'!H453)</f>
        <v/>
      </c>
      <c r="I453" s="26" t="str">
        <f>+IF('Lista Puestos Valorados'!I453="","",'Lista Puestos Valorados'!I453)</f>
        <v/>
      </c>
      <c r="J453" s="118" t="e">
        <f t="array" ref="J453">+IF(L453="","",_xlfn.IFS(L453&lt;='Cortes de Agrupacion'!$F$15,'Cortes de Agrupacion'!$E$15,'Resultados General'!L453&lt;='Cortes de Agrupacion'!$F$14,'Cortes de Agrupacion'!$E$14,'Resultados General'!L453&lt;='Cortes de Agrupacion'!$F$13,'Cortes de Agrupacion'!$E$13,L453&lt;='Cortes de Agrupacion'!$F$12,'Cortes de Agrupacion'!$E$12,'Resultados General'!L453&lt;='Cortes de Agrupacion'!$F$11,'Cortes de Agrupacion'!$E$11,'Resultados General'!L453&lt;='Cortes de Agrupacion'!$F$10,'Cortes de Agrupacion'!$E$10,'Resultados General'!L453&lt;='Cortes de Agrupacion'!$F$9,'Cortes de Agrupacion'!$E$9,'Resultados General'!L453&lt;='Cortes de Agrupacion'!$F$8,'Cortes de Agrupacion'!$E$8,'Resultados General'!L453&lt;='Cortes de Agrupacion'!$F$7,'Cortes de Agrupacion'!$E$7,'Resultados General'!L453&lt;='Cortes de Agrupacion'!$F$6,'Cortes de Agrupacion'!$E$6))</f>
        <v>#VALUE!</v>
      </c>
      <c r="K453" s="118" t="str">
        <f t="shared" si="12"/>
        <v/>
      </c>
      <c r="L453" s="124" t="e">
        <f>#VALUE!</f>
        <v>#VALUE!</v>
      </c>
      <c r="M453" s="26" t="e">
        <f ca="1">+_xlfn.IFNA(VLOOKUP(C453,'Distribución de puestos'!$B$8:$I$507,8,0),"")</f>
        <v>#NAME?</v>
      </c>
      <c r="N453" s="26" t="str">
        <f>+IF(VLOOKUP($B453,'Lista Puestos Valorados'!$B$11:$BK$510,MATCH('Auxiliar General'!H$4,'Lista Puestos Valorados'!$B$10:$BK$10,0),0)="","No relevante",VLOOKUP($B453,'Lista Puestos Valorados'!$B$11:$BK$510,MATCH('Auxiliar General'!H$4,'Lista Puestos Valorados'!$B$10:$BK$10,0),0))</f>
        <v>No relevante</v>
      </c>
      <c r="O453" s="26">
        <f>+HLOOKUP(N453,Sistema_Puntos!$Q$5:$Y$43,'Auxiliar General'!J$5,FALSE)</f>
        <v>0</v>
      </c>
      <c r="P453" s="26" t="str">
        <f>+IF(VLOOKUP($B453,'Lista Puestos Valorados'!$B$11:$BK$510,MATCH('Auxiliar General'!J$4,'Lista Puestos Valorados'!$B$10:$BK$10,0),0)="","No relevante",VLOOKUP($B453,'Lista Puestos Valorados'!$B$11:$BK$510,MATCH('Auxiliar General'!J$4,'Lista Puestos Valorados'!$B$10:$BK$10,0),0))</f>
        <v>No relevante</v>
      </c>
      <c r="Q453" s="26">
        <f>+HLOOKUP(P453,Sistema_Puntos!$Q$5:$Y$43,'Auxiliar General'!L$5,FALSE)</f>
        <v>0</v>
      </c>
      <c r="R453" s="26" t="str">
        <f>+IF(VLOOKUP($B453,'Lista Puestos Valorados'!$B$11:$BK$510,MATCH('Auxiliar General'!L$4,'Lista Puestos Valorados'!$B$10:$BK$10,0),0)="","No relevante",VLOOKUP($B453,'Lista Puestos Valorados'!$B$11:$BK$510,MATCH('Auxiliar General'!L$4,'Lista Puestos Valorados'!$B$10:$BK$10,0),0))</f>
        <v>No relevante</v>
      </c>
      <c r="S453" s="26">
        <f>+HLOOKUP(R453,Sistema_Puntos!$Q$5:$Y$43,'Auxiliar General'!N$5,FALSE)</f>
        <v>0</v>
      </c>
      <c r="T453" s="26" t="str">
        <f>+IF(VLOOKUP($B453,'Lista Puestos Valorados'!$B$11:$BK$510,MATCH('Auxiliar General'!N$4,'Lista Puestos Valorados'!$B$10:$BK$10,0),0)="","No relevante",VLOOKUP($B453,'Lista Puestos Valorados'!$B$11:$BK$510,MATCH('Auxiliar General'!N$4,'Lista Puestos Valorados'!$B$10:$BK$10,0),0))</f>
        <v>No relevante</v>
      </c>
      <c r="U453" s="26">
        <f>+HLOOKUP(T453,Sistema_Puntos!$Q$5:$Y$43,'Auxiliar General'!P$5,FALSE)</f>
        <v>0</v>
      </c>
      <c r="V453" s="26" t="str">
        <f>+IF(VLOOKUP($B453,'Lista Puestos Valorados'!$B$11:$BK$510,MATCH('Auxiliar General'!P$4,'Lista Puestos Valorados'!$B$10:$BK$10,0),0)="","No relevante",VLOOKUP($B453,'Lista Puestos Valorados'!$B$11:$BK$510,MATCH('Auxiliar General'!P$4,'Lista Puestos Valorados'!$B$10:$BK$10,0),0))</f>
        <v>No relevante</v>
      </c>
      <c r="W453" s="26">
        <f>+HLOOKUP(V453,Sistema_Puntos!$Q$5:$Y$43,'Auxiliar General'!R$5,FALSE)</f>
        <v>0</v>
      </c>
      <c r="X453" s="26" t="str">
        <f>+IF(VLOOKUP($B453,'Lista Puestos Valorados'!$B$11:$BK$510,MATCH('Auxiliar General'!R$4,'Lista Puestos Valorados'!$B$10:$BK$10,0),0)="","No relevante",VLOOKUP($B453,'Lista Puestos Valorados'!$B$11:$BK$510,MATCH('Auxiliar General'!R$4,'Lista Puestos Valorados'!$B$10:$BK$10,0),0))</f>
        <v>No relevante</v>
      </c>
      <c r="Y453" s="26">
        <f>+HLOOKUP(X453,Sistema_Puntos!$Q$5:$Y$43,'Auxiliar General'!T$5,FALSE)</f>
        <v>0</v>
      </c>
      <c r="Z453" s="26" t="str">
        <f>+IF(VLOOKUP($B453,'Lista Puestos Valorados'!$B$11:$BK$510,MATCH('Auxiliar General'!T$4,'Lista Puestos Valorados'!$B$10:$BK$10,0),0)="","No relevante",VLOOKUP($B453,'Lista Puestos Valorados'!$B$11:$BK$510,MATCH('Auxiliar General'!T$4,'Lista Puestos Valorados'!$B$10:$BK$10,0),0))</f>
        <v>No relevante</v>
      </c>
      <c r="AA453" s="26">
        <f>+HLOOKUP(Z453,Sistema_Puntos!$Q$5:$Y$43,'Auxiliar General'!V$5,FALSE)</f>
        <v>0</v>
      </c>
      <c r="AB453" s="26" t="str">
        <f>+IF(VLOOKUP($B453,'Lista Puestos Valorados'!$B$11:$BK$510,MATCH('Auxiliar General'!V$4,'Lista Puestos Valorados'!$B$10:$BK$10,0),0)="","No relevante",VLOOKUP($B453,'Lista Puestos Valorados'!$B$11:$BK$510,MATCH('Auxiliar General'!V$4,'Lista Puestos Valorados'!$B$10:$BK$10,0),0))</f>
        <v>No relevante</v>
      </c>
      <c r="AC453" s="26">
        <f>+HLOOKUP(AB453,Sistema_Puntos!$Q$5:$Y$43,'Auxiliar General'!X$5,FALSE)</f>
        <v>0</v>
      </c>
      <c r="AD453" s="26" t="str">
        <f>+IF(VLOOKUP($B453,'Lista Puestos Valorados'!$B$11:$BK$510,MATCH('Auxiliar General'!X$4,'Lista Puestos Valorados'!$B$10:$BK$10,0),0)="","No relevante",VLOOKUP($B453,'Lista Puestos Valorados'!$B$11:$BK$510,MATCH('Auxiliar General'!X$4,'Lista Puestos Valorados'!$B$10:$BK$10,0),0))</f>
        <v>No relevante</v>
      </c>
      <c r="AE453" s="26">
        <f>+HLOOKUP(AD453,Sistema_Puntos!$Q$5:$Y$43,'Auxiliar General'!Z$5,FALSE)</f>
        <v>0</v>
      </c>
      <c r="AF453" s="26" t="str">
        <f>+IF(VLOOKUP($B453,'Lista Puestos Valorados'!$B$11:$BK$510,MATCH('Auxiliar General'!Z$4,'Lista Puestos Valorados'!$B$10:$BK$10,0),0)="","No relevante",VLOOKUP($B453,'Lista Puestos Valorados'!$B$11:$BK$510,MATCH('Auxiliar General'!Z$4,'Lista Puestos Valorados'!$B$10:$BK$10,0),0))</f>
        <v>No relevante</v>
      </c>
      <c r="AG453" s="26">
        <f>+HLOOKUP(AF453,Sistema_Puntos!$Q$5:$Y$43,'Auxiliar General'!AB$5,FALSE)</f>
        <v>0</v>
      </c>
      <c r="AH453" s="26" t="str">
        <f>+IF(VLOOKUP($B453,'Lista Puestos Valorados'!$B$11:$BK$510,MATCH('Auxiliar General'!AB$4,'Lista Puestos Valorados'!$B$10:$BK$10,0),0)="","No relevante",VLOOKUP($B453,'Lista Puestos Valorados'!$B$11:$BK$510,MATCH('Auxiliar General'!AB$4,'Lista Puestos Valorados'!$B$10:$BK$10,0),0))</f>
        <v>No relevante</v>
      </c>
      <c r="AI453" s="26">
        <f>+HLOOKUP(AH453,Sistema_Puntos!$Q$5:$Y$43,'Auxiliar General'!AD$5,FALSE)</f>
        <v>0</v>
      </c>
      <c r="AJ453" s="26" t="str">
        <f>+IF(VLOOKUP($B453,'Lista Puestos Valorados'!$B$11:$BK$510,MATCH('Auxiliar General'!AD$4,'Lista Puestos Valorados'!$B$10:$BK$10,0),0)="","No relevante",VLOOKUP($B453,'Lista Puestos Valorados'!$B$11:$BK$510,MATCH('Auxiliar General'!AD$4,'Lista Puestos Valorados'!$B$10:$BK$10,0),0))</f>
        <v>No relevante</v>
      </c>
      <c r="AK453" s="26">
        <f>+HLOOKUP(AJ453,Sistema_Puntos!$Q$5:$Y$43,'Auxiliar General'!AF$5,FALSE)</f>
        <v>0</v>
      </c>
      <c r="AL453" s="26" t="str">
        <f>+IF(VLOOKUP($B453,'Lista Puestos Valorados'!$B$11:$BK$510,MATCH('Auxiliar General'!AF$4,'Lista Puestos Valorados'!$B$10:$BK$10,0),0)="","No relevante",VLOOKUP($B453,'Lista Puestos Valorados'!$B$11:$BK$510,MATCH('Auxiliar General'!AF$4,'Lista Puestos Valorados'!$B$10:$BK$10,0),0))</f>
        <v>No relevante</v>
      </c>
      <c r="AM453" s="26">
        <f>+HLOOKUP(AL453,Sistema_Puntos!$Q$5:$Y$43,'Auxiliar General'!AH$5,FALSE)</f>
        <v>0</v>
      </c>
      <c r="AN453" s="26" t="str">
        <f>+IF(VLOOKUP($B453,'Lista Puestos Valorados'!$B$11:$BK$510,MATCH('Auxiliar General'!AH$4,'Lista Puestos Valorados'!$B$10:$BK$10,0),0)="","No relevante",VLOOKUP($B453,'Lista Puestos Valorados'!$B$11:$BK$510,MATCH('Auxiliar General'!AH$4,'Lista Puestos Valorados'!$B$10:$BK$10,0),0))</f>
        <v>No relevante</v>
      </c>
      <c r="AO453" s="26">
        <f>+HLOOKUP(AN453,Sistema_Puntos!$Q$5:$Y$43,'Auxiliar General'!AJ$5,FALSE)</f>
        <v>0</v>
      </c>
      <c r="AP453" s="26" t="str">
        <f>+IF(VLOOKUP($B453,'Lista Puestos Valorados'!$B$11:$BK$510,MATCH('Auxiliar General'!AJ$4,'Lista Puestos Valorados'!$B$10:$BK$10,0),0)="","No relevante",VLOOKUP($B453,'Lista Puestos Valorados'!$B$11:$BK$510,MATCH('Auxiliar General'!AJ$4,'Lista Puestos Valorados'!$B$10:$BK$10,0),0))</f>
        <v>No relevante</v>
      </c>
      <c r="AQ453" s="26">
        <f>+HLOOKUP(AP453,Sistema_Puntos!$Q$5:$Y$43,'Auxiliar General'!AL$5,FALSE)</f>
        <v>0</v>
      </c>
      <c r="AR453" s="26" t="str">
        <f>+IF(VLOOKUP($B453,'Lista Puestos Valorados'!$B$11:$BK$510,MATCH('Auxiliar General'!AL$4,'Lista Puestos Valorados'!$B$10:$BK$10,0),0)="","No relevante",VLOOKUP($B453,'Lista Puestos Valorados'!$B$11:$BK$510,MATCH('Auxiliar General'!AL$4,'Lista Puestos Valorados'!$B$10:$BK$10,0),0))</f>
        <v>No relevante</v>
      </c>
      <c r="AS453" s="26">
        <f>+HLOOKUP(AR453,Sistema_Puntos!$Q$5:$Y$43,'Auxiliar General'!AN$5,FALSE)</f>
        <v>0</v>
      </c>
      <c r="AT453" s="26" t="str">
        <f>+IF(VLOOKUP($B453,'Lista Puestos Valorados'!$B$11:$BK$510,MATCH('Auxiliar General'!AN$4,'Lista Puestos Valorados'!$B$10:$BK$10,0),0)="","No relevante",VLOOKUP($B453,'Lista Puestos Valorados'!$B$11:$BK$510,MATCH('Auxiliar General'!AN$4,'Lista Puestos Valorados'!$B$10:$BK$10,0),0))</f>
        <v>No relevante</v>
      </c>
      <c r="AU453" s="26">
        <f>+HLOOKUP(AT453,Sistema_Puntos!$Q$5:$Y$43,'Auxiliar General'!AP$5,FALSE)</f>
        <v>0</v>
      </c>
      <c r="AV453" s="26" t="str">
        <f>+IF(VLOOKUP($B453,'Lista Puestos Valorados'!$B$11:$BK$510,MATCH('Auxiliar General'!AP$4,'Lista Puestos Valorados'!$B$10:$BK$10,0),0)="","No relevante",VLOOKUP($B453,'Lista Puestos Valorados'!$B$11:$BK$510,MATCH('Auxiliar General'!AP$4,'Lista Puestos Valorados'!$B$10:$BK$10,0),0))</f>
        <v>No relevante</v>
      </c>
      <c r="AW453" s="26">
        <f>+HLOOKUP(AV453,Sistema_Puntos!$Q$5:$Y$43,'Auxiliar General'!AR$5,FALSE)</f>
        <v>0</v>
      </c>
      <c r="AX453" s="26" t="str">
        <f>+IF(VLOOKUP($B453,'Lista Puestos Valorados'!$B$11:$BK$510,MATCH('Auxiliar General'!AR$4,'Lista Puestos Valorados'!$B$10:$BK$10,0),0)="","No relevante",VLOOKUP($B453,'Lista Puestos Valorados'!$B$11:$BK$510,MATCH('Auxiliar General'!AR$4,'Lista Puestos Valorados'!$B$10:$BK$10,0),0))</f>
        <v>No relevante</v>
      </c>
      <c r="AY453" s="26">
        <f>+HLOOKUP(AX453,Sistema_Puntos!$Q$5:$Y$43,'Auxiliar General'!AT$5,FALSE)</f>
        <v>0</v>
      </c>
      <c r="AZ453" s="26" t="str">
        <f>+IF(VLOOKUP($B453,'Lista Puestos Valorados'!$B$11:$BK$510,MATCH('Auxiliar General'!AT$4,'Lista Puestos Valorados'!$B$10:$BK$10,0),0)="","No relevante",VLOOKUP($B453,'Lista Puestos Valorados'!$B$11:$BK$510,MATCH('Auxiliar General'!AT$4,'Lista Puestos Valorados'!$B$10:$BK$10,0),0))</f>
        <v>No relevante</v>
      </c>
      <c r="BA453" s="26">
        <f>+HLOOKUP(AZ453,Sistema_Puntos!$Q$5:$Y$43,'Auxiliar General'!AV$5,FALSE)</f>
        <v>0</v>
      </c>
      <c r="BB453" s="26" t="str">
        <f>+IF(VLOOKUP($B453,'Lista Puestos Valorados'!$B$11:$BK$510,MATCH('Auxiliar General'!AV$4,'Lista Puestos Valorados'!$B$10:$BK$10,0),0)="","No relevante",VLOOKUP($B453,'Lista Puestos Valorados'!$B$11:$BK$510,MATCH('Auxiliar General'!AV$4,'Lista Puestos Valorados'!$B$10:$BK$10,0),0))</f>
        <v>No relevante</v>
      </c>
      <c r="BC453" s="26">
        <f>+HLOOKUP(BB453,Sistema_Puntos!$Q$5:$Y$43,'Auxiliar General'!AX$5,FALSE)</f>
        <v>0</v>
      </c>
      <c r="BD453" s="26" t="str">
        <f>+IF(VLOOKUP($B453,'Lista Puestos Valorados'!$B$11:$BK$510,MATCH('Auxiliar General'!AX$4,'Lista Puestos Valorados'!$B$10:$BK$10,0),0)="","No relevante",VLOOKUP($B453,'Lista Puestos Valorados'!$B$11:$BK$510,MATCH('Auxiliar General'!AX$4,'Lista Puestos Valorados'!$B$10:$BK$10,0),0))</f>
        <v>No relevante</v>
      </c>
      <c r="BE453" s="26">
        <f>+HLOOKUP(BD453,Sistema_Puntos!$Q$5:$Y$43,'Auxiliar General'!AZ$5,FALSE)</f>
        <v>0</v>
      </c>
      <c r="BF453" s="26" t="str">
        <f>+IF(VLOOKUP($B453,'Lista Puestos Valorados'!$B$11:$BK$510,MATCH('Auxiliar General'!AZ$4,'Lista Puestos Valorados'!$B$10:$BK$10,0),0)="","No relevante",VLOOKUP($B453,'Lista Puestos Valorados'!$B$11:$BK$510,MATCH('Auxiliar General'!AZ$4,'Lista Puestos Valorados'!$B$10:$BK$10,0),0))</f>
        <v>No relevante</v>
      </c>
      <c r="BG453" s="26">
        <f>+HLOOKUP(BF453,Sistema_Puntos!$Q$5:$Y$43,'Auxiliar General'!BB$5,FALSE)</f>
        <v>0</v>
      </c>
      <c r="BH453" s="26" t="str">
        <f>+IF(VLOOKUP($B453,'Lista Puestos Valorados'!$B$11:$BK$510,MATCH('Auxiliar General'!BB$4,'Lista Puestos Valorados'!$B$10:$BK$10,0),0)="","No relevante",VLOOKUP($B453,'Lista Puestos Valorados'!$B$11:$BK$510,MATCH('Auxiliar General'!BB$4,'Lista Puestos Valorados'!$B$10:$BK$10,0),0))</f>
        <v>No relevante</v>
      </c>
      <c r="BI453" s="26">
        <f>+HLOOKUP(BH453,Sistema_Puntos!$Q$5:$Y$43,'Auxiliar General'!BD$5,FALSE)</f>
        <v>0</v>
      </c>
      <c r="BJ453" s="26" t="str">
        <f>+IF(VLOOKUP($B453,'Lista Puestos Valorados'!$B$11:$BK$510,MATCH('Auxiliar General'!BD$4,'Lista Puestos Valorados'!$B$10:$BK$10,0),0)="","No relevante",VLOOKUP($B453,'Lista Puestos Valorados'!$B$11:$BK$510,MATCH('Auxiliar General'!BD$4,'Lista Puestos Valorados'!$B$10:$BK$10,0),0))</f>
        <v>No relevante</v>
      </c>
      <c r="BK453" s="26">
        <f>+HLOOKUP(BJ453,Sistema_Puntos!$Q$5:$Y$43,'Auxiliar General'!BF$5,FALSE)</f>
        <v>0</v>
      </c>
      <c r="BL453" s="26" t="str">
        <f>+IF(VLOOKUP($B453,'Lista Puestos Valorados'!$B$11:$BK$510,MATCH('Auxiliar General'!BF$4,'Lista Puestos Valorados'!$B$10:$BK$10,0),0)="","No relevante",VLOOKUP($B453,'Lista Puestos Valorados'!$B$11:$BK$510,MATCH('Auxiliar General'!BF$4,'Lista Puestos Valorados'!$B$10:$BK$10,0),0))</f>
        <v>No relevante</v>
      </c>
      <c r="BM453" s="26">
        <f>+HLOOKUP(BL453,Sistema_Puntos!$Q$5:$Y$43,'Auxiliar General'!BH$5,FALSE)</f>
        <v>0</v>
      </c>
      <c r="BN453" s="26" t="str">
        <f>+IF(VLOOKUP($B453,'Lista Puestos Valorados'!$B$11:$BK$510,MATCH('Auxiliar General'!BH$4,'Lista Puestos Valorados'!$B$10:$BK$10,0),0)="","No relevante",VLOOKUP($B453,'Lista Puestos Valorados'!$B$11:$BK$510,MATCH('Auxiliar General'!BH$4,'Lista Puestos Valorados'!$B$10:$BK$10,0),0))</f>
        <v>No relevante</v>
      </c>
      <c r="BO453" s="26">
        <f>+HLOOKUP(BN453,Sistema_Puntos!$Q$5:$Y$43,'Auxiliar General'!BJ$5,FALSE)</f>
        <v>0</v>
      </c>
      <c r="BP453" s="26" t="str">
        <f>+IF(VLOOKUP($B453,'Lista Puestos Valorados'!$B$11:$BK$510,MATCH('Auxiliar General'!BJ$4,'Lista Puestos Valorados'!$B$10:$BK$10,0),0)="","No relevante",VLOOKUP($B453,'Lista Puestos Valorados'!$B$11:$BK$510,MATCH('Auxiliar General'!BJ$4,'Lista Puestos Valorados'!$B$10:$BK$10,0),0))</f>
        <v>No relevante</v>
      </c>
      <c r="BQ453" s="26">
        <f>+HLOOKUP(BP453,Sistema_Puntos!$Q$5:$Y$43,'Auxiliar General'!BL$5,FALSE)</f>
        <v>0</v>
      </c>
      <c r="BR453" s="26" t="str">
        <f>+IF(VLOOKUP($B453,'Lista Puestos Valorados'!$B$11:$BK$510,MATCH('Auxiliar General'!BL$4,'Lista Puestos Valorados'!$B$10:$BK$10,0),0)="","No relevante",VLOOKUP($B453,'Lista Puestos Valorados'!$B$11:$BK$510,MATCH('Auxiliar General'!BL$4,'Lista Puestos Valorados'!$B$10:$BK$10,0),0))</f>
        <v>No relevante</v>
      </c>
      <c r="BS453" s="26">
        <f>+HLOOKUP(BR453,Sistema_Puntos!$Q$5:$Y$43,'Auxiliar General'!BN$5,FALSE)</f>
        <v>0</v>
      </c>
      <c r="BT453" s="26" t="str">
        <f>+IF(VLOOKUP($B453,'Lista Puestos Valorados'!$B$11:$BK$510,MATCH('Auxiliar General'!BN$4,'Lista Puestos Valorados'!$B$10:$BK$10,0),0)="","No relevante",VLOOKUP($B453,'Lista Puestos Valorados'!$B$11:$BK$510,MATCH('Auxiliar General'!BN$4,'Lista Puestos Valorados'!$B$10:$BK$10,0),0))</f>
        <v>No relevante</v>
      </c>
      <c r="BU453" s="26">
        <f>+HLOOKUP(BT453,Sistema_Puntos!$Q$5:$Y$43,'Auxiliar General'!BP$5,FALSE)</f>
        <v>0</v>
      </c>
      <c r="BV453" s="26" t="str">
        <f>+IF(VLOOKUP($B453,'Lista Puestos Valorados'!$B$11:$BK$510,MATCH('Auxiliar General'!BP$4,'Lista Puestos Valorados'!$B$10:$BK$10,0),0)="","No relevante",VLOOKUP($B453,'Lista Puestos Valorados'!$B$11:$BK$510,MATCH('Auxiliar General'!BP$4,'Lista Puestos Valorados'!$B$10:$BK$10,0),0))</f>
        <v>No relevante</v>
      </c>
      <c r="BW453" s="26">
        <f>+HLOOKUP(BV453,Sistema_Puntos!$Q$5:$Y$43,'Auxiliar General'!BR$5,FALSE)</f>
        <v>0</v>
      </c>
      <c r="BX453" s="26" t="str">
        <f>+IF(VLOOKUP($B453,'Lista Puestos Valorados'!$B$11:$BK$510,MATCH('Auxiliar General'!BR$4,'Lista Puestos Valorados'!$B$10:$BK$10,0),0)="","No relevante",VLOOKUP($B453,'Lista Puestos Valorados'!$B$11:$BK$510,MATCH('Auxiliar General'!BR$4,'Lista Puestos Valorados'!$B$10:$BK$10,0),0))</f>
        <v>No relevante</v>
      </c>
      <c r="BY453" s="26">
        <f>+HLOOKUP(BX453,Sistema_Puntos!$Q$5:$Y$43,'Auxiliar General'!BT$5,FALSE)</f>
        <v>0</v>
      </c>
      <c r="BZ453" s="26" t="str">
        <f>+IF(VLOOKUP($B453,'Lista Puestos Valorados'!$B$11:$BK$510,MATCH('Auxiliar General'!BT$4,'Lista Puestos Valorados'!$B$10:$BK$10,0),0)="","No relevante",VLOOKUP($B453,'Lista Puestos Valorados'!$B$11:$BK$510,MATCH('Auxiliar General'!BT$4,'Lista Puestos Valorados'!$B$10:$BK$10,0),0))</f>
        <v>No relevante</v>
      </c>
      <c r="CA453" s="26">
        <f>+HLOOKUP(BZ453,Sistema_Puntos!$Q$5:$Y$43,'Auxiliar General'!BV$5,FALSE)</f>
        <v>0</v>
      </c>
      <c r="CB453" s="26" t="str">
        <f>+IF(VLOOKUP($B453,'Lista Puestos Valorados'!$B$11:$BK$510,MATCH('Auxiliar General'!BV$4,'Lista Puestos Valorados'!$B$10:$BK$10,0),0)="","No relevante",VLOOKUP($B453,'Lista Puestos Valorados'!$B$11:$BK$510,MATCH('Auxiliar General'!BV$4,'Lista Puestos Valorados'!$B$10:$BK$10,0),0))</f>
        <v>No relevante</v>
      </c>
      <c r="CC453" s="26">
        <f>+HLOOKUP(CB453,Sistema_Puntos!$Q$5:$Y$43,'Auxiliar General'!BX$5,FALSE)</f>
        <v>0</v>
      </c>
      <c r="CD453" s="26" t="str">
        <f>+IF(VLOOKUP($B453,'Lista Puestos Valorados'!$B$11:$BK$510,MATCH('Auxiliar General'!BX$4,'Lista Puestos Valorados'!$B$10:$BK$10,0),0)="","No relevante",VLOOKUP($B453,'Lista Puestos Valorados'!$B$11:$BK$510,MATCH('Auxiliar General'!BX$4,'Lista Puestos Valorados'!$B$10:$BK$10,0),0))</f>
        <v>No relevante</v>
      </c>
      <c r="CE453" s="26">
        <f>+HLOOKUP(CD453,Sistema_Puntos!$Q$5:$Y$43,'Auxiliar General'!BZ$5,FALSE)</f>
        <v>0</v>
      </c>
      <c r="CF453" s="26" t="str">
        <f>+IF(VLOOKUP($B453,'Lista Puestos Valorados'!$B$11:$BK$510,MATCH('Auxiliar General'!BZ$4,'Lista Puestos Valorados'!$B$10:$BK$10,0),0)="","No relevante",VLOOKUP($B453,'Lista Puestos Valorados'!$B$11:$BK$510,MATCH('Auxiliar General'!BZ$4,'Lista Puestos Valorados'!$B$10:$BK$10,0),0))</f>
        <v>No relevante</v>
      </c>
      <c r="CG453" s="26">
        <f>+HLOOKUP(CF453,Sistema_Puntos!$Q$5:$Y$43,'Auxiliar General'!CB$5,FALSE)</f>
        <v>0</v>
      </c>
      <c r="CH453" s="29"/>
      <c r="CI453" s="29"/>
    </row>
    <row r="454" spans="2:87" ht="17.55" customHeight="1">
      <c r="B454" s="26">
        <f>+'Listado de Puestos'!B454</f>
        <v>444</v>
      </c>
      <c r="C454" s="26" t="str">
        <f>+IF('Lista Puestos Valorados'!C454="","",'Lista Puestos Valorados'!C454)</f>
        <v/>
      </c>
      <c r="D454" s="26" t="str">
        <f>+IF('Lista Puestos Valorados'!D454="","",'Lista Puestos Valorados'!D454)</f>
        <v/>
      </c>
      <c r="E454" s="26" t="str">
        <f>+IF('Lista Puestos Valorados'!E454="","",'Lista Puestos Valorados'!E454)</f>
        <v/>
      </c>
      <c r="F454" s="26" t="str">
        <f>+IF('Lista Puestos Valorados'!F454="","",'Lista Puestos Valorados'!F454)</f>
        <v/>
      </c>
      <c r="G454" s="26" t="str">
        <f>+IF('Lista Puestos Valorados'!G454="","",'Lista Puestos Valorados'!G454)</f>
        <v/>
      </c>
      <c r="H454" s="26" t="str">
        <f>+IF('Lista Puestos Valorados'!H454="","",'Lista Puestos Valorados'!H454)</f>
        <v/>
      </c>
      <c r="I454" s="26" t="str">
        <f>+IF('Lista Puestos Valorados'!I454="","",'Lista Puestos Valorados'!I454)</f>
        <v/>
      </c>
      <c r="J454" s="118" t="e">
        <f t="array" ref="J454">+IF(L454="","",_xlfn.IFS(L454&lt;='Cortes de Agrupacion'!$F$15,'Cortes de Agrupacion'!$E$15,'Resultados General'!L454&lt;='Cortes de Agrupacion'!$F$14,'Cortes de Agrupacion'!$E$14,'Resultados General'!L454&lt;='Cortes de Agrupacion'!$F$13,'Cortes de Agrupacion'!$E$13,L454&lt;='Cortes de Agrupacion'!$F$12,'Cortes de Agrupacion'!$E$12,'Resultados General'!L454&lt;='Cortes de Agrupacion'!$F$11,'Cortes de Agrupacion'!$E$11,'Resultados General'!L454&lt;='Cortes de Agrupacion'!$F$10,'Cortes de Agrupacion'!$E$10,'Resultados General'!L454&lt;='Cortes de Agrupacion'!$F$9,'Cortes de Agrupacion'!$E$9,'Resultados General'!L454&lt;='Cortes de Agrupacion'!$F$8,'Cortes de Agrupacion'!$E$8,'Resultados General'!L454&lt;='Cortes de Agrupacion'!$F$7,'Cortes de Agrupacion'!$E$7,'Resultados General'!L454&lt;='Cortes de Agrupacion'!$F$6,'Cortes de Agrupacion'!$E$6))</f>
        <v>#VALUE!</v>
      </c>
      <c r="K454" s="118" t="str">
        <f t="shared" si="12"/>
        <v/>
      </c>
      <c r="L454" s="124" t="e">
        <f>#VALUE!</f>
        <v>#VALUE!</v>
      </c>
      <c r="M454" s="26" t="e">
        <f ca="1">+_xlfn.IFNA(VLOOKUP(C454,'Distribución de puestos'!$B$8:$I$507,8,0),"")</f>
        <v>#NAME?</v>
      </c>
      <c r="N454" s="26" t="str">
        <f>+IF(VLOOKUP($B454,'Lista Puestos Valorados'!$B$11:$BK$510,MATCH('Auxiliar General'!H$4,'Lista Puestos Valorados'!$B$10:$BK$10,0),0)="","No relevante",VLOOKUP($B454,'Lista Puestos Valorados'!$B$11:$BK$510,MATCH('Auxiliar General'!H$4,'Lista Puestos Valorados'!$B$10:$BK$10,0),0))</f>
        <v>No relevante</v>
      </c>
      <c r="O454" s="26">
        <f>+HLOOKUP(N454,Sistema_Puntos!$Q$5:$Y$43,'Auxiliar General'!J$5,FALSE)</f>
        <v>0</v>
      </c>
      <c r="P454" s="26" t="str">
        <f>+IF(VLOOKUP($B454,'Lista Puestos Valorados'!$B$11:$BK$510,MATCH('Auxiliar General'!J$4,'Lista Puestos Valorados'!$B$10:$BK$10,0),0)="","No relevante",VLOOKUP($B454,'Lista Puestos Valorados'!$B$11:$BK$510,MATCH('Auxiliar General'!J$4,'Lista Puestos Valorados'!$B$10:$BK$10,0),0))</f>
        <v>No relevante</v>
      </c>
      <c r="Q454" s="26">
        <f>+HLOOKUP(P454,Sistema_Puntos!$Q$5:$Y$43,'Auxiliar General'!L$5,FALSE)</f>
        <v>0</v>
      </c>
      <c r="R454" s="26" t="str">
        <f>+IF(VLOOKUP($B454,'Lista Puestos Valorados'!$B$11:$BK$510,MATCH('Auxiliar General'!L$4,'Lista Puestos Valorados'!$B$10:$BK$10,0),0)="","No relevante",VLOOKUP($B454,'Lista Puestos Valorados'!$B$11:$BK$510,MATCH('Auxiliar General'!L$4,'Lista Puestos Valorados'!$B$10:$BK$10,0),0))</f>
        <v>No relevante</v>
      </c>
      <c r="S454" s="26">
        <f>+HLOOKUP(R454,Sistema_Puntos!$Q$5:$Y$43,'Auxiliar General'!N$5,FALSE)</f>
        <v>0</v>
      </c>
      <c r="T454" s="26" t="str">
        <f>+IF(VLOOKUP($B454,'Lista Puestos Valorados'!$B$11:$BK$510,MATCH('Auxiliar General'!N$4,'Lista Puestos Valorados'!$B$10:$BK$10,0),0)="","No relevante",VLOOKUP($B454,'Lista Puestos Valorados'!$B$11:$BK$510,MATCH('Auxiliar General'!N$4,'Lista Puestos Valorados'!$B$10:$BK$10,0),0))</f>
        <v>No relevante</v>
      </c>
      <c r="U454" s="26">
        <f>+HLOOKUP(T454,Sistema_Puntos!$Q$5:$Y$43,'Auxiliar General'!P$5,FALSE)</f>
        <v>0</v>
      </c>
      <c r="V454" s="26" t="str">
        <f>+IF(VLOOKUP($B454,'Lista Puestos Valorados'!$B$11:$BK$510,MATCH('Auxiliar General'!P$4,'Lista Puestos Valorados'!$B$10:$BK$10,0),0)="","No relevante",VLOOKUP($B454,'Lista Puestos Valorados'!$B$11:$BK$510,MATCH('Auxiliar General'!P$4,'Lista Puestos Valorados'!$B$10:$BK$10,0),0))</f>
        <v>No relevante</v>
      </c>
      <c r="W454" s="26">
        <f>+HLOOKUP(V454,Sistema_Puntos!$Q$5:$Y$43,'Auxiliar General'!R$5,FALSE)</f>
        <v>0</v>
      </c>
      <c r="X454" s="26" t="str">
        <f>+IF(VLOOKUP($B454,'Lista Puestos Valorados'!$B$11:$BK$510,MATCH('Auxiliar General'!R$4,'Lista Puestos Valorados'!$B$10:$BK$10,0),0)="","No relevante",VLOOKUP($B454,'Lista Puestos Valorados'!$B$11:$BK$510,MATCH('Auxiliar General'!R$4,'Lista Puestos Valorados'!$B$10:$BK$10,0),0))</f>
        <v>No relevante</v>
      </c>
      <c r="Y454" s="26">
        <f>+HLOOKUP(X454,Sistema_Puntos!$Q$5:$Y$43,'Auxiliar General'!T$5,FALSE)</f>
        <v>0</v>
      </c>
      <c r="Z454" s="26" t="str">
        <f>+IF(VLOOKUP($B454,'Lista Puestos Valorados'!$B$11:$BK$510,MATCH('Auxiliar General'!T$4,'Lista Puestos Valorados'!$B$10:$BK$10,0),0)="","No relevante",VLOOKUP($B454,'Lista Puestos Valorados'!$B$11:$BK$510,MATCH('Auxiliar General'!T$4,'Lista Puestos Valorados'!$B$10:$BK$10,0),0))</f>
        <v>No relevante</v>
      </c>
      <c r="AA454" s="26">
        <f>+HLOOKUP(Z454,Sistema_Puntos!$Q$5:$Y$43,'Auxiliar General'!V$5,FALSE)</f>
        <v>0</v>
      </c>
      <c r="AB454" s="26" t="str">
        <f>+IF(VLOOKUP($B454,'Lista Puestos Valorados'!$B$11:$BK$510,MATCH('Auxiliar General'!V$4,'Lista Puestos Valorados'!$B$10:$BK$10,0),0)="","No relevante",VLOOKUP($B454,'Lista Puestos Valorados'!$B$11:$BK$510,MATCH('Auxiliar General'!V$4,'Lista Puestos Valorados'!$B$10:$BK$10,0),0))</f>
        <v>No relevante</v>
      </c>
      <c r="AC454" s="26">
        <f>+HLOOKUP(AB454,Sistema_Puntos!$Q$5:$Y$43,'Auxiliar General'!X$5,FALSE)</f>
        <v>0</v>
      </c>
      <c r="AD454" s="26" t="str">
        <f>+IF(VLOOKUP($B454,'Lista Puestos Valorados'!$B$11:$BK$510,MATCH('Auxiliar General'!X$4,'Lista Puestos Valorados'!$B$10:$BK$10,0),0)="","No relevante",VLOOKUP($B454,'Lista Puestos Valorados'!$B$11:$BK$510,MATCH('Auxiliar General'!X$4,'Lista Puestos Valorados'!$B$10:$BK$10,0),0))</f>
        <v>No relevante</v>
      </c>
      <c r="AE454" s="26">
        <f>+HLOOKUP(AD454,Sistema_Puntos!$Q$5:$Y$43,'Auxiliar General'!Z$5,FALSE)</f>
        <v>0</v>
      </c>
      <c r="AF454" s="26" t="str">
        <f>+IF(VLOOKUP($B454,'Lista Puestos Valorados'!$B$11:$BK$510,MATCH('Auxiliar General'!Z$4,'Lista Puestos Valorados'!$B$10:$BK$10,0),0)="","No relevante",VLOOKUP($B454,'Lista Puestos Valorados'!$B$11:$BK$510,MATCH('Auxiliar General'!Z$4,'Lista Puestos Valorados'!$B$10:$BK$10,0),0))</f>
        <v>No relevante</v>
      </c>
      <c r="AG454" s="26">
        <f>+HLOOKUP(AF454,Sistema_Puntos!$Q$5:$Y$43,'Auxiliar General'!AB$5,FALSE)</f>
        <v>0</v>
      </c>
      <c r="AH454" s="26" t="str">
        <f>+IF(VLOOKUP($B454,'Lista Puestos Valorados'!$B$11:$BK$510,MATCH('Auxiliar General'!AB$4,'Lista Puestos Valorados'!$B$10:$BK$10,0),0)="","No relevante",VLOOKUP($B454,'Lista Puestos Valorados'!$B$11:$BK$510,MATCH('Auxiliar General'!AB$4,'Lista Puestos Valorados'!$B$10:$BK$10,0),0))</f>
        <v>No relevante</v>
      </c>
      <c r="AI454" s="26">
        <f>+HLOOKUP(AH454,Sistema_Puntos!$Q$5:$Y$43,'Auxiliar General'!AD$5,FALSE)</f>
        <v>0</v>
      </c>
      <c r="AJ454" s="26" t="str">
        <f>+IF(VLOOKUP($B454,'Lista Puestos Valorados'!$B$11:$BK$510,MATCH('Auxiliar General'!AD$4,'Lista Puestos Valorados'!$B$10:$BK$10,0),0)="","No relevante",VLOOKUP($B454,'Lista Puestos Valorados'!$B$11:$BK$510,MATCH('Auxiliar General'!AD$4,'Lista Puestos Valorados'!$B$10:$BK$10,0),0))</f>
        <v>No relevante</v>
      </c>
      <c r="AK454" s="26">
        <f>+HLOOKUP(AJ454,Sistema_Puntos!$Q$5:$Y$43,'Auxiliar General'!AF$5,FALSE)</f>
        <v>0</v>
      </c>
      <c r="AL454" s="26" t="str">
        <f>+IF(VLOOKUP($B454,'Lista Puestos Valorados'!$B$11:$BK$510,MATCH('Auxiliar General'!AF$4,'Lista Puestos Valorados'!$B$10:$BK$10,0),0)="","No relevante",VLOOKUP($B454,'Lista Puestos Valorados'!$B$11:$BK$510,MATCH('Auxiliar General'!AF$4,'Lista Puestos Valorados'!$B$10:$BK$10,0),0))</f>
        <v>No relevante</v>
      </c>
      <c r="AM454" s="26">
        <f>+HLOOKUP(AL454,Sistema_Puntos!$Q$5:$Y$43,'Auxiliar General'!AH$5,FALSE)</f>
        <v>0</v>
      </c>
      <c r="AN454" s="26" t="str">
        <f>+IF(VLOOKUP($B454,'Lista Puestos Valorados'!$B$11:$BK$510,MATCH('Auxiliar General'!AH$4,'Lista Puestos Valorados'!$B$10:$BK$10,0),0)="","No relevante",VLOOKUP($B454,'Lista Puestos Valorados'!$B$11:$BK$510,MATCH('Auxiliar General'!AH$4,'Lista Puestos Valorados'!$B$10:$BK$10,0),0))</f>
        <v>No relevante</v>
      </c>
      <c r="AO454" s="26">
        <f>+HLOOKUP(AN454,Sistema_Puntos!$Q$5:$Y$43,'Auxiliar General'!AJ$5,FALSE)</f>
        <v>0</v>
      </c>
      <c r="AP454" s="26" t="str">
        <f>+IF(VLOOKUP($B454,'Lista Puestos Valorados'!$B$11:$BK$510,MATCH('Auxiliar General'!AJ$4,'Lista Puestos Valorados'!$B$10:$BK$10,0),0)="","No relevante",VLOOKUP($B454,'Lista Puestos Valorados'!$B$11:$BK$510,MATCH('Auxiliar General'!AJ$4,'Lista Puestos Valorados'!$B$10:$BK$10,0),0))</f>
        <v>No relevante</v>
      </c>
      <c r="AQ454" s="26">
        <f>+HLOOKUP(AP454,Sistema_Puntos!$Q$5:$Y$43,'Auxiliar General'!AL$5,FALSE)</f>
        <v>0</v>
      </c>
      <c r="AR454" s="26" t="str">
        <f>+IF(VLOOKUP($B454,'Lista Puestos Valorados'!$B$11:$BK$510,MATCH('Auxiliar General'!AL$4,'Lista Puestos Valorados'!$B$10:$BK$10,0),0)="","No relevante",VLOOKUP($B454,'Lista Puestos Valorados'!$B$11:$BK$510,MATCH('Auxiliar General'!AL$4,'Lista Puestos Valorados'!$B$10:$BK$10,0),0))</f>
        <v>No relevante</v>
      </c>
      <c r="AS454" s="26">
        <f>+HLOOKUP(AR454,Sistema_Puntos!$Q$5:$Y$43,'Auxiliar General'!AN$5,FALSE)</f>
        <v>0</v>
      </c>
      <c r="AT454" s="26" t="str">
        <f>+IF(VLOOKUP($B454,'Lista Puestos Valorados'!$B$11:$BK$510,MATCH('Auxiliar General'!AN$4,'Lista Puestos Valorados'!$B$10:$BK$10,0),0)="","No relevante",VLOOKUP($B454,'Lista Puestos Valorados'!$B$11:$BK$510,MATCH('Auxiliar General'!AN$4,'Lista Puestos Valorados'!$B$10:$BK$10,0),0))</f>
        <v>No relevante</v>
      </c>
      <c r="AU454" s="26">
        <f>+HLOOKUP(AT454,Sistema_Puntos!$Q$5:$Y$43,'Auxiliar General'!AP$5,FALSE)</f>
        <v>0</v>
      </c>
      <c r="AV454" s="26" t="str">
        <f>+IF(VLOOKUP($B454,'Lista Puestos Valorados'!$B$11:$BK$510,MATCH('Auxiliar General'!AP$4,'Lista Puestos Valorados'!$B$10:$BK$10,0),0)="","No relevante",VLOOKUP($B454,'Lista Puestos Valorados'!$B$11:$BK$510,MATCH('Auxiliar General'!AP$4,'Lista Puestos Valorados'!$B$10:$BK$10,0),0))</f>
        <v>No relevante</v>
      </c>
      <c r="AW454" s="26">
        <f>+HLOOKUP(AV454,Sistema_Puntos!$Q$5:$Y$43,'Auxiliar General'!AR$5,FALSE)</f>
        <v>0</v>
      </c>
      <c r="AX454" s="26" t="str">
        <f>+IF(VLOOKUP($B454,'Lista Puestos Valorados'!$B$11:$BK$510,MATCH('Auxiliar General'!AR$4,'Lista Puestos Valorados'!$B$10:$BK$10,0),0)="","No relevante",VLOOKUP($B454,'Lista Puestos Valorados'!$B$11:$BK$510,MATCH('Auxiliar General'!AR$4,'Lista Puestos Valorados'!$B$10:$BK$10,0),0))</f>
        <v>No relevante</v>
      </c>
      <c r="AY454" s="26">
        <f>+HLOOKUP(AX454,Sistema_Puntos!$Q$5:$Y$43,'Auxiliar General'!AT$5,FALSE)</f>
        <v>0</v>
      </c>
      <c r="AZ454" s="26" t="str">
        <f>+IF(VLOOKUP($B454,'Lista Puestos Valorados'!$B$11:$BK$510,MATCH('Auxiliar General'!AT$4,'Lista Puestos Valorados'!$B$10:$BK$10,0),0)="","No relevante",VLOOKUP($B454,'Lista Puestos Valorados'!$B$11:$BK$510,MATCH('Auxiliar General'!AT$4,'Lista Puestos Valorados'!$B$10:$BK$10,0),0))</f>
        <v>No relevante</v>
      </c>
      <c r="BA454" s="26">
        <f>+HLOOKUP(AZ454,Sistema_Puntos!$Q$5:$Y$43,'Auxiliar General'!AV$5,FALSE)</f>
        <v>0</v>
      </c>
      <c r="BB454" s="26" t="str">
        <f>+IF(VLOOKUP($B454,'Lista Puestos Valorados'!$B$11:$BK$510,MATCH('Auxiliar General'!AV$4,'Lista Puestos Valorados'!$B$10:$BK$10,0),0)="","No relevante",VLOOKUP($B454,'Lista Puestos Valorados'!$B$11:$BK$510,MATCH('Auxiliar General'!AV$4,'Lista Puestos Valorados'!$B$10:$BK$10,0),0))</f>
        <v>No relevante</v>
      </c>
      <c r="BC454" s="26">
        <f>+HLOOKUP(BB454,Sistema_Puntos!$Q$5:$Y$43,'Auxiliar General'!AX$5,FALSE)</f>
        <v>0</v>
      </c>
      <c r="BD454" s="26" t="str">
        <f>+IF(VLOOKUP($B454,'Lista Puestos Valorados'!$B$11:$BK$510,MATCH('Auxiliar General'!AX$4,'Lista Puestos Valorados'!$B$10:$BK$10,0),0)="","No relevante",VLOOKUP($B454,'Lista Puestos Valorados'!$B$11:$BK$510,MATCH('Auxiliar General'!AX$4,'Lista Puestos Valorados'!$B$10:$BK$10,0),0))</f>
        <v>No relevante</v>
      </c>
      <c r="BE454" s="26">
        <f>+HLOOKUP(BD454,Sistema_Puntos!$Q$5:$Y$43,'Auxiliar General'!AZ$5,FALSE)</f>
        <v>0</v>
      </c>
      <c r="BF454" s="26" t="str">
        <f>+IF(VLOOKUP($B454,'Lista Puestos Valorados'!$B$11:$BK$510,MATCH('Auxiliar General'!AZ$4,'Lista Puestos Valorados'!$B$10:$BK$10,0),0)="","No relevante",VLOOKUP($B454,'Lista Puestos Valorados'!$B$11:$BK$510,MATCH('Auxiliar General'!AZ$4,'Lista Puestos Valorados'!$B$10:$BK$10,0),0))</f>
        <v>No relevante</v>
      </c>
      <c r="BG454" s="26">
        <f>+HLOOKUP(BF454,Sistema_Puntos!$Q$5:$Y$43,'Auxiliar General'!BB$5,FALSE)</f>
        <v>0</v>
      </c>
      <c r="BH454" s="26" t="str">
        <f>+IF(VLOOKUP($B454,'Lista Puestos Valorados'!$B$11:$BK$510,MATCH('Auxiliar General'!BB$4,'Lista Puestos Valorados'!$B$10:$BK$10,0),0)="","No relevante",VLOOKUP($B454,'Lista Puestos Valorados'!$B$11:$BK$510,MATCH('Auxiliar General'!BB$4,'Lista Puestos Valorados'!$B$10:$BK$10,0),0))</f>
        <v>No relevante</v>
      </c>
      <c r="BI454" s="26">
        <f>+HLOOKUP(BH454,Sistema_Puntos!$Q$5:$Y$43,'Auxiliar General'!BD$5,FALSE)</f>
        <v>0</v>
      </c>
      <c r="BJ454" s="26" t="str">
        <f>+IF(VLOOKUP($B454,'Lista Puestos Valorados'!$B$11:$BK$510,MATCH('Auxiliar General'!BD$4,'Lista Puestos Valorados'!$B$10:$BK$10,0),0)="","No relevante",VLOOKUP($B454,'Lista Puestos Valorados'!$B$11:$BK$510,MATCH('Auxiliar General'!BD$4,'Lista Puestos Valorados'!$B$10:$BK$10,0),0))</f>
        <v>No relevante</v>
      </c>
      <c r="BK454" s="26">
        <f>+HLOOKUP(BJ454,Sistema_Puntos!$Q$5:$Y$43,'Auxiliar General'!BF$5,FALSE)</f>
        <v>0</v>
      </c>
      <c r="BL454" s="26" t="str">
        <f>+IF(VLOOKUP($B454,'Lista Puestos Valorados'!$B$11:$BK$510,MATCH('Auxiliar General'!BF$4,'Lista Puestos Valorados'!$B$10:$BK$10,0),0)="","No relevante",VLOOKUP($B454,'Lista Puestos Valorados'!$B$11:$BK$510,MATCH('Auxiliar General'!BF$4,'Lista Puestos Valorados'!$B$10:$BK$10,0),0))</f>
        <v>No relevante</v>
      </c>
      <c r="BM454" s="26">
        <f>+HLOOKUP(BL454,Sistema_Puntos!$Q$5:$Y$43,'Auxiliar General'!BH$5,FALSE)</f>
        <v>0</v>
      </c>
      <c r="BN454" s="26" t="str">
        <f>+IF(VLOOKUP($B454,'Lista Puestos Valorados'!$B$11:$BK$510,MATCH('Auxiliar General'!BH$4,'Lista Puestos Valorados'!$B$10:$BK$10,0),0)="","No relevante",VLOOKUP($B454,'Lista Puestos Valorados'!$B$11:$BK$510,MATCH('Auxiliar General'!BH$4,'Lista Puestos Valorados'!$B$10:$BK$10,0),0))</f>
        <v>No relevante</v>
      </c>
      <c r="BO454" s="26">
        <f>+HLOOKUP(BN454,Sistema_Puntos!$Q$5:$Y$43,'Auxiliar General'!BJ$5,FALSE)</f>
        <v>0</v>
      </c>
      <c r="BP454" s="26" t="str">
        <f>+IF(VLOOKUP($B454,'Lista Puestos Valorados'!$B$11:$BK$510,MATCH('Auxiliar General'!BJ$4,'Lista Puestos Valorados'!$B$10:$BK$10,0),0)="","No relevante",VLOOKUP($B454,'Lista Puestos Valorados'!$B$11:$BK$510,MATCH('Auxiliar General'!BJ$4,'Lista Puestos Valorados'!$B$10:$BK$10,0),0))</f>
        <v>No relevante</v>
      </c>
      <c r="BQ454" s="26">
        <f>+HLOOKUP(BP454,Sistema_Puntos!$Q$5:$Y$43,'Auxiliar General'!BL$5,FALSE)</f>
        <v>0</v>
      </c>
      <c r="BR454" s="26" t="str">
        <f>+IF(VLOOKUP($B454,'Lista Puestos Valorados'!$B$11:$BK$510,MATCH('Auxiliar General'!BL$4,'Lista Puestos Valorados'!$B$10:$BK$10,0),0)="","No relevante",VLOOKUP($B454,'Lista Puestos Valorados'!$B$11:$BK$510,MATCH('Auxiliar General'!BL$4,'Lista Puestos Valorados'!$B$10:$BK$10,0),0))</f>
        <v>No relevante</v>
      </c>
      <c r="BS454" s="26">
        <f>+HLOOKUP(BR454,Sistema_Puntos!$Q$5:$Y$43,'Auxiliar General'!BN$5,FALSE)</f>
        <v>0</v>
      </c>
      <c r="BT454" s="26" t="str">
        <f>+IF(VLOOKUP($B454,'Lista Puestos Valorados'!$B$11:$BK$510,MATCH('Auxiliar General'!BN$4,'Lista Puestos Valorados'!$B$10:$BK$10,0),0)="","No relevante",VLOOKUP($B454,'Lista Puestos Valorados'!$B$11:$BK$510,MATCH('Auxiliar General'!BN$4,'Lista Puestos Valorados'!$B$10:$BK$10,0),0))</f>
        <v>No relevante</v>
      </c>
      <c r="BU454" s="26">
        <f>+HLOOKUP(BT454,Sistema_Puntos!$Q$5:$Y$43,'Auxiliar General'!BP$5,FALSE)</f>
        <v>0</v>
      </c>
      <c r="BV454" s="26" t="str">
        <f>+IF(VLOOKUP($B454,'Lista Puestos Valorados'!$B$11:$BK$510,MATCH('Auxiliar General'!BP$4,'Lista Puestos Valorados'!$B$10:$BK$10,0),0)="","No relevante",VLOOKUP($B454,'Lista Puestos Valorados'!$B$11:$BK$510,MATCH('Auxiliar General'!BP$4,'Lista Puestos Valorados'!$B$10:$BK$10,0),0))</f>
        <v>No relevante</v>
      </c>
      <c r="BW454" s="26">
        <f>+HLOOKUP(BV454,Sistema_Puntos!$Q$5:$Y$43,'Auxiliar General'!BR$5,FALSE)</f>
        <v>0</v>
      </c>
      <c r="BX454" s="26" t="str">
        <f>+IF(VLOOKUP($B454,'Lista Puestos Valorados'!$B$11:$BK$510,MATCH('Auxiliar General'!BR$4,'Lista Puestos Valorados'!$B$10:$BK$10,0),0)="","No relevante",VLOOKUP($B454,'Lista Puestos Valorados'!$B$11:$BK$510,MATCH('Auxiliar General'!BR$4,'Lista Puestos Valorados'!$B$10:$BK$10,0),0))</f>
        <v>No relevante</v>
      </c>
      <c r="BY454" s="26">
        <f>+HLOOKUP(BX454,Sistema_Puntos!$Q$5:$Y$43,'Auxiliar General'!BT$5,FALSE)</f>
        <v>0</v>
      </c>
      <c r="BZ454" s="26" t="str">
        <f>+IF(VLOOKUP($B454,'Lista Puestos Valorados'!$B$11:$BK$510,MATCH('Auxiliar General'!BT$4,'Lista Puestos Valorados'!$B$10:$BK$10,0),0)="","No relevante",VLOOKUP($B454,'Lista Puestos Valorados'!$B$11:$BK$510,MATCH('Auxiliar General'!BT$4,'Lista Puestos Valorados'!$B$10:$BK$10,0),0))</f>
        <v>No relevante</v>
      </c>
      <c r="CA454" s="26">
        <f>+HLOOKUP(BZ454,Sistema_Puntos!$Q$5:$Y$43,'Auxiliar General'!BV$5,FALSE)</f>
        <v>0</v>
      </c>
      <c r="CB454" s="26" t="str">
        <f>+IF(VLOOKUP($B454,'Lista Puestos Valorados'!$B$11:$BK$510,MATCH('Auxiliar General'!BV$4,'Lista Puestos Valorados'!$B$10:$BK$10,0),0)="","No relevante",VLOOKUP($B454,'Lista Puestos Valorados'!$B$11:$BK$510,MATCH('Auxiliar General'!BV$4,'Lista Puestos Valorados'!$B$10:$BK$10,0),0))</f>
        <v>No relevante</v>
      </c>
      <c r="CC454" s="26">
        <f>+HLOOKUP(CB454,Sistema_Puntos!$Q$5:$Y$43,'Auxiliar General'!BX$5,FALSE)</f>
        <v>0</v>
      </c>
      <c r="CD454" s="26" t="str">
        <f>+IF(VLOOKUP($B454,'Lista Puestos Valorados'!$B$11:$BK$510,MATCH('Auxiliar General'!BX$4,'Lista Puestos Valorados'!$B$10:$BK$10,0),0)="","No relevante",VLOOKUP($B454,'Lista Puestos Valorados'!$B$11:$BK$510,MATCH('Auxiliar General'!BX$4,'Lista Puestos Valorados'!$B$10:$BK$10,0),0))</f>
        <v>No relevante</v>
      </c>
      <c r="CE454" s="26">
        <f>+HLOOKUP(CD454,Sistema_Puntos!$Q$5:$Y$43,'Auxiliar General'!BZ$5,FALSE)</f>
        <v>0</v>
      </c>
      <c r="CF454" s="26" t="str">
        <f>+IF(VLOOKUP($B454,'Lista Puestos Valorados'!$B$11:$BK$510,MATCH('Auxiliar General'!BZ$4,'Lista Puestos Valorados'!$B$10:$BK$10,0),0)="","No relevante",VLOOKUP($B454,'Lista Puestos Valorados'!$B$11:$BK$510,MATCH('Auxiliar General'!BZ$4,'Lista Puestos Valorados'!$B$10:$BK$10,0),0))</f>
        <v>No relevante</v>
      </c>
      <c r="CG454" s="26">
        <f>+HLOOKUP(CF454,Sistema_Puntos!$Q$5:$Y$43,'Auxiliar General'!CB$5,FALSE)</f>
        <v>0</v>
      </c>
      <c r="CH454" s="29"/>
      <c r="CI454" s="29"/>
    </row>
    <row r="455" spans="2:87" ht="17.55" customHeight="1">
      <c r="B455" s="26">
        <f>+'Listado de Puestos'!B455</f>
        <v>445</v>
      </c>
      <c r="C455" s="26" t="str">
        <f>+IF('Lista Puestos Valorados'!C455="","",'Lista Puestos Valorados'!C455)</f>
        <v/>
      </c>
      <c r="D455" s="26" t="str">
        <f>+IF('Lista Puestos Valorados'!D455="","",'Lista Puestos Valorados'!D455)</f>
        <v/>
      </c>
      <c r="E455" s="26" t="str">
        <f>+IF('Lista Puestos Valorados'!E455="","",'Lista Puestos Valorados'!E455)</f>
        <v/>
      </c>
      <c r="F455" s="26" t="str">
        <f>+IF('Lista Puestos Valorados'!F455="","",'Lista Puestos Valorados'!F455)</f>
        <v/>
      </c>
      <c r="G455" s="26" t="str">
        <f>+IF('Lista Puestos Valorados'!G455="","",'Lista Puestos Valorados'!G455)</f>
        <v/>
      </c>
      <c r="H455" s="26" t="str">
        <f>+IF('Lista Puestos Valorados'!H455="","",'Lista Puestos Valorados'!H455)</f>
        <v/>
      </c>
      <c r="I455" s="26" t="str">
        <f>+IF('Lista Puestos Valorados'!I455="","",'Lista Puestos Valorados'!I455)</f>
        <v/>
      </c>
      <c r="J455" s="118" t="e">
        <f t="array" ref="J455">+IF(L455="","",_xlfn.IFS(L455&lt;='Cortes de Agrupacion'!$F$15,'Cortes de Agrupacion'!$E$15,'Resultados General'!L455&lt;='Cortes de Agrupacion'!$F$14,'Cortes de Agrupacion'!$E$14,'Resultados General'!L455&lt;='Cortes de Agrupacion'!$F$13,'Cortes de Agrupacion'!$E$13,L455&lt;='Cortes de Agrupacion'!$F$12,'Cortes de Agrupacion'!$E$12,'Resultados General'!L455&lt;='Cortes de Agrupacion'!$F$11,'Cortes de Agrupacion'!$E$11,'Resultados General'!L455&lt;='Cortes de Agrupacion'!$F$10,'Cortes de Agrupacion'!$E$10,'Resultados General'!L455&lt;='Cortes de Agrupacion'!$F$9,'Cortes de Agrupacion'!$E$9,'Resultados General'!L455&lt;='Cortes de Agrupacion'!$F$8,'Cortes de Agrupacion'!$E$8,'Resultados General'!L455&lt;='Cortes de Agrupacion'!$F$7,'Cortes de Agrupacion'!$E$7,'Resultados General'!L455&lt;='Cortes de Agrupacion'!$F$6,'Cortes de Agrupacion'!$E$6))</f>
        <v>#VALUE!</v>
      </c>
      <c r="K455" s="118" t="str">
        <f t="shared" si="12"/>
        <v/>
      </c>
      <c r="L455" s="124" t="e">
        <f>#VALUE!</f>
        <v>#VALUE!</v>
      </c>
      <c r="M455" s="26" t="e">
        <f ca="1">+_xlfn.IFNA(VLOOKUP(C455,'Distribución de puestos'!$B$8:$I$507,8,0),"")</f>
        <v>#NAME?</v>
      </c>
      <c r="N455" s="26" t="str">
        <f>+IF(VLOOKUP($B455,'Lista Puestos Valorados'!$B$11:$BK$510,MATCH('Auxiliar General'!H$4,'Lista Puestos Valorados'!$B$10:$BK$10,0),0)="","No relevante",VLOOKUP($B455,'Lista Puestos Valorados'!$B$11:$BK$510,MATCH('Auxiliar General'!H$4,'Lista Puestos Valorados'!$B$10:$BK$10,0),0))</f>
        <v>No relevante</v>
      </c>
      <c r="O455" s="26">
        <f>+HLOOKUP(N455,Sistema_Puntos!$Q$5:$Y$43,'Auxiliar General'!J$5,FALSE)</f>
        <v>0</v>
      </c>
      <c r="P455" s="26" t="str">
        <f>+IF(VLOOKUP($B455,'Lista Puestos Valorados'!$B$11:$BK$510,MATCH('Auxiliar General'!J$4,'Lista Puestos Valorados'!$B$10:$BK$10,0),0)="","No relevante",VLOOKUP($B455,'Lista Puestos Valorados'!$B$11:$BK$510,MATCH('Auxiliar General'!J$4,'Lista Puestos Valorados'!$B$10:$BK$10,0),0))</f>
        <v>No relevante</v>
      </c>
      <c r="Q455" s="26">
        <f>+HLOOKUP(P455,Sistema_Puntos!$Q$5:$Y$43,'Auxiliar General'!L$5,FALSE)</f>
        <v>0</v>
      </c>
      <c r="R455" s="26" t="str">
        <f>+IF(VLOOKUP($B455,'Lista Puestos Valorados'!$B$11:$BK$510,MATCH('Auxiliar General'!L$4,'Lista Puestos Valorados'!$B$10:$BK$10,0),0)="","No relevante",VLOOKUP($B455,'Lista Puestos Valorados'!$B$11:$BK$510,MATCH('Auxiliar General'!L$4,'Lista Puestos Valorados'!$B$10:$BK$10,0),0))</f>
        <v>No relevante</v>
      </c>
      <c r="S455" s="26">
        <f>+HLOOKUP(R455,Sistema_Puntos!$Q$5:$Y$43,'Auxiliar General'!N$5,FALSE)</f>
        <v>0</v>
      </c>
      <c r="T455" s="26" t="str">
        <f>+IF(VLOOKUP($B455,'Lista Puestos Valorados'!$B$11:$BK$510,MATCH('Auxiliar General'!N$4,'Lista Puestos Valorados'!$B$10:$BK$10,0),0)="","No relevante",VLOOKUP($B455,'Lista Puestos Valorados'!$B$11:$BK$510,MATCH('Auxiliar General'!N$4,'Lista Puestos Valorados'!$B$10:$BK$10,0),0))</f>
        <v>No relevante</v>
      </c>
      <c r="U455" s="26">
        <f>+HLOOKUP(T455,Sistema_Puntos!$Q$5:$Y$43,'Auxiliar General'!P$5,FALSE)</f>
        <v>0</v>
      </c>
      <c r="V455" s="26" t="str">
        <f>+IF(VLOOKUP($B455,'Lista Puestos Valorados'!$B$11:$BK$510,MATCH('Auxiliar General'!P$4,'Lista Puestos Valorados'!$B$10:$BK$10,0),0)="","No relevante",VLOOKUP($B455,'Lista Puestos Valorados'!$B$11:$BK$510,MATCH('Auxiliar General'!P$4,'Lista Puestos Valorados'!$B$10:$BK$10,0),0))</f>
        <v>No relevante</v>
      </c>
      <c r="W455" s="26">
        <f>+HLOOKUP(V455,Sistema_Puntos!$Q$5:$Y$43,'Auxiliar General'!R$5,FALSE)</f>
        <v>0</v>
      </c>
      <c r="X455" s="26" t="str">
        <f>+IF(VLOOKUP($B455,'Lista Puestos Valorados'!$B$11:$BK$510,MATCH('Auxiliar General'!R$4,'Lista Puestos Valorados'!$B$10:$BK$10,0),0)="","No relevante",VLOOKUP($B455,'Lista Puestos Valorados'!$B$11:$BK$510,MATCH('Auxiliar General'!R$4,'Lista Puestos Valorados'!$B$10:$BK$10,0),0))</f>
        <v>No relevante</v>
      </c>
      <c r="Y455" s="26">
        <f>+HLOOKUP(X455,Sistema_Puntos!$Q$5:$Y$43,'Auxiliar General'!T$5,FALSE)</f>
        <v>0</v>
      </c>
      <c r="Z455" s="26" t="str">
        <f>+IF(VLOOKUP($B455,'Lista Puestos Valorados'!$B$11:$BK$510,MATCH('Auxiliar General'!T$4,'Lista Puestos Valorados'!$B$10:$BK$10,0),0)="","No relevante",VLOOKUP($B455,'Lista Puestos Valorados'!$B$11:$BK$510,MATCH('Auxiliar General'!T$4,'Lista Puestos Valorados'!$B$10:$BK$10,0),0))</f>
        <v>No relevante</v>
      </c>
      <c r="AA455" s="26">
        <f>+HLOOKUP(Z455,Sistema_Puntos!$Q$5:$Y$43,'Auxiliar General'!V$5,FALSE)</f>
        <v>0</v>
      </c>
      <c r="AB455" s="26" t="str">
        <f>+IF(VLOOKUP($B455,'Lista Puestos Valorados'!$B$11:$BK$510,MATCH('Auxiliar General'!V$4,'Lista Puestos Valorados'!$B$10:$BK$10,0),0)="","No relevante",VLOOKUP($B455,'Lista Puestos Valorados'!$B$11:$BK$510,MATCH('Auxiliar General'!V$4,'Lista Puestos Valorados'!$B$10:$BK$10,0),0))</f>
        <v>No relevante</v>
      </c>
      <c r="AC455" s="26">
        <f>+HLOOKUP(AB455,Sistema_Puntos!$Q$5:$Y$43,'Auxiliar General'!X$5,FALSE)</f>
        <v>0</v>
      </c>
      <c r="AD455" s="26" t="str">
        <f>+IF(VLOOKUP($B455,'Lista Puestos Valorados'!$B$11:$BK$510,MATCH('Auxiliar General'!X$4,'Lista Puestos Valorados'!$B$10:$BK$10,0),0)="","No relevante",VLOOKUP($B455,'Lista Puestos Valorados'!$B$11:$BK$510,MATCH('Auxiliar General'!X$4,'Lista Puestos Valorados'!$B$10:$BK$10,0),0))</f>
        <v>No relevante</v>
      </c>
      <c r="AE455" s="26">
        <f>+HLOOKUP(AD455,Sistema_Puntos!$Q$5:$Y$43,'Auxiliar General'!Z$5,FALSE)</f>
        <v>0</v>
      </c>
      <c r="AF455" s="26" t="str">
        <f>+IF(VLOOKUP($B455,'Lista Puestos Valorados'!$B$11:$BK$510,MATCH('Auxiliar General'!Z$4,'Lista Puestos Valorados'!$B$10:$BK$10,0),0)="","No relevante",VLOOKUP($B455,'Lista Puestos Valorados'!$B$11:$BK$510,MATCH('Auxiliar General'!Z$4,'Lista Puestos Valorados'!$B$10:$BK$10,0),0))</f>
        <v>No relevante</v>
      </c>
      <c r="AG455" s="26">
        <f>+HLOOKUP(AF455,Sistema_Puntos!$Q$5:$Y$43,'Auxiliar General'!AB$5,FALSE)</f>
        <v>0</v>
      </c>
      <c r="AH455" s="26" t="str">
        <f>+IF(VLOOKUP($B455,'Lista Puestos Valorados'!$B$11:$BK$510,MATCH('Auxiliar General'!AB$4,'Lista Puestos Valorados'!$B$10:$BK$10,0),0)="","No relevante",VLOOKUP($B455,'Lista Puestos Valorados'!$B$11:$BK$510,MATCH('Auxiliar General'!AB$4,'Lista Puestos Valorados'!$B$10:$BK$10,0),0))</f>
        <v>No relevante</v>
      </c>
      <c r="AI455" s="26">
        <f>+HLOOKUP(AH455,Sistema_Puntos!$Q$5:$Y$43,'Auxiliar General'!AD$5,FALSE)</f>
        <v>0</v>
      </c>
      <c r="AJ455" s="26" t="str">
        <f>+IF(VLOOKUP($B455,'Lista Puestos Valorados'!$B$11:$BK$510,MATCH('Auxiliar General'!AD$4,'Lista Puestos Valorados'!$B$10:$BK$10,0),0)="","No relevante",VLOOKUP($B455,'Lista Puestos Valorados'!$B$11:$BK$510,MATCH('Auxiliar General'!AD$4,'Lista Puestos Valorados'!$B$10:$BK$10,0),0))</f>
        <v>No relevante</v>
      </c>
      <c r="AK455" s="26">
        <f>+HLOOKUP(AJ455,Sistema_Puntos!$Q$5:$Y$43,'Auxiliar General'!AF$5,FALSE)</f>
        <v>0</v>
      </c>
      <c r="AL455" s="26" t="str">
        <f>+IF(VLOOKUP($B455,'Lista Puestos Valorados'!$B$11:$BK$510,MATCH('Auxiliar General'!AF$4,'Lista Puestos Valorados'!$B$10:$BK$10,0),0)="","No relevante",VLOOKUP($B455,'Lista Puestos Valorados'!$B$11:$BK$510,MATCH('Auxiliar General'!AF$4,'Lista Puestos Valorados'!$B$10:$BK$10,0),0))</f>
        <v>No relevante</v>
      </c>
      <c r="AM455" s="26">
        <f>+HLOOKUP(AL455,Sistema_Puntos!$Q$5:$Y$43,'Auxiliar General'!AH$5,FALSE)</f>
        <v>0</v>
      </c>
      <c r="AN455" s="26" t="str">
        <f>+IF(VLOOKUP($B455,'Lista Puestos Valorados'!$B$11:$BK$510,MATCH('Auxiliar General'!AH$4,'Lista Puestos Valorados'!$B$10:$BK$10,0),0)="","No relevante",VLOOKUP($B455,'Lista Puestos Valorados'!$B$11:$BK$510,MATCH('Auxiliar General'!AH$4,'Lista Puestos Valorados'!$B$10:$BK$10,0),0))</f>
        <v>No relevante</v>
      </c>
      <c r="AO455" s="26">
        <f>+HLOOKUP(AN455,Sistema_Puntos!$Q$5:$Y$43,'Auxiliar General'!AJ$5,FALSE)</f>
        <v>0</v>
      </c>
      <c r="AP455" s="26" t="str">
        <f>+IF(VLOOKUP($B455,'Lista Puestos Valorados'!$B$11:$BK$510,MATCH('Auxiliar General'!AJ$4,'Lista Puestos Valorados'!$B$10:$BK$10,0),0)="","No relevante",VLOOKUP($B455,'Lista Puestos Valorados'!$B$11:$BK$510,MATCH('Auxiliar General'!AJ$4,'Lista Puestos Valorados'!$B$10:$BK$10,0),0))</f>
        <v>No relevante</v>
      </c>
      <c r="AQ455" s="26">
        <f>+HLOOKUP(AP455,Sistema_Puntos!$Q$5:$Y$43,'Auxiliar General'!AL$5,FALSE)</f>
        <v>0</v>
      </c>
      <c r="AR455" s="26" t="str">
        <f>+IF(VLOOKUP($B455,'Lista Puestos Valorados'!$B$11:$BK$510,MATCH('Auxiliar General'!AL$4,'Lista Puestos Valorados'!$B$10:$BK$10,0),0)="","No relevante",VLOOKUP($B455,'Lista Puestos Valorados'!$B$11:$BK$510,MATCH('Auxiliar General'!AL$4,'Lista Puestos Valorados'!$B$10:$BK$10,0),0))</f>
        <v>No relevante</v>
      </c>
      <c r="AS455" s="26">
        <f>+HLOOKUP(AR455,Sistema_Puntos!$Q$5:$Y$43,'Auxiliar General'!AN$5,FALSE)</f>
        <v>0</v>
      </c>
      <c r="AT455" s="26" t="str">
        <f>+IF(VLOOKUP($B455,'Lista Puestos Valorados'!$B$11:$BK$510,MATCH('Auxiliar General'!AN$4,'Lista Puestos Valorados'!$B$10:$BK$10,0),0)="","No relevante",VLOOKUP($B455,'Lista Puestos Valorados'!$B$11:$BK$510,MATCH('Auxiliar General'!AN$4,'Lista Puestos Valorados'!$B$10:$BK$10,0),0))</f>
        <v>No relevante</v>
      </c>
      <c r="AU455" s="26">
        <f>+HLOOKUP(AT455,Sistema_Puntos!$Q$5:$Y$43,'Auxiliar General'!AP$5,FALSE)</f>
        <v>0</v>
      </c>
      <c r="AV455" s="26" t="str">
        <f>+IF(VLOOKUP($B455,'Lista Puestos Valorados'!$B$11:$BK$510,MATCH('Auxiliar General'!AP$4,'Lista Puestos Valorados'!$B$10:$BK$10,0),0)="","No relevante",VLOOKUP($B455,'Lista Puestos Valorados'!$B$11:$BK$510,MATCH('Auxiliar General'!AP$4,'Lista Puestos Valorados'!$B$10:$BK$10,0),0))</f>
        <v>No relevante</v>
      </c>
      <c r="AW455" s="26">
        <f>+HLOOKUP(AV455,Sistema_Puntos!$Q$5:$Y$43,'Auxiliar General'!AR$5,FALSE)</f>
        <v>0</v>
      </c>
      <c r="AX455" s="26" t="str">
        <f>+IF(VLOOKUP($B455,'Lista Puestos Valorados'!$B$11:$BK$510,MATCH('Auxiliar General'!AR$4,'Lista Puestos Valorados'!$B$10:$BK$10,0),0)="","No relevante",VLOOKUP($B455,'Lista Puestos Valorados'!$B$11:$BK$510,MATCH('Auxiliar General'!AR$4,'Lista Puestos Valorados'!$B$10:$BK$10,0),0))</f>
        <v>No relevante</v>
      </c>
      <c r="AY455" s="26">
        <f>+HLOOKUP(AX455,Sistema_Puntos!$Q$5:$Y$43,'Auxiliar General'!AT$5,FALSE)</f>
        <v>0</v>
      </c>
      <c r="AZ455" s="26" t="str">
        <f>+IF(VLOOKUP($B455,'Lista Puestos Valorados'!$B$11:$BK$510,MATCH('Auxiliar General'!AT$4,'Lista Puestos Valorados'!$B$10:$BK$10,0),0)="","No relevante",VLOOKUP($B455,'Lista Puestos Valorados'!$B$11:$BK$510,MATCH('Auxiliar General'!AT$4,'Lista Puestos Valorados'!$B$10:$BK$10,0),0))</f>
        <v>No relevante</v>
      </c>
      <c r="BA455" s="26">
        <f>+HLOOKUP(AZ455,Sistema_Puntos!$Q$5:$Y$43,'Auxiliar General'!AV$5,FALSE)</f>
        <v>0</v>
      </c>
      <c r="BB455" s="26" t="str">
        <f>+IF(VLOOKUP($B455,'Lista Puestos Valorados'!$B$11:$BK$510,MATCH('Auxiliar General'!AV$4,'Lista Puestos Valorados'!$B$10:$BK$10,0),0)="","No relevante",VLOOKUP($B455,'Lista Puestos Valorados'!$B$11:$BK$510,MATCH('Auxiliar General'!AV$4,'Lista Puestos Valorados'!$B$10:$BK$10,0),0))</f>
        <v>No relevante</v>
      </c>
      <c r="BC455" s="26">
        <f>+HLOOKUP(BB455,Sistema_Puntos!$Q$5:$Y$43,'Auxiliar General'!AX$5,FALSE)</f>
        <v>0</v>
      </c>
      <c r="BD455" s="26" t="str">
        <f>+IF(VLOOKUP($B455,'Lista Puestos Valorados'!$B$11:$BK$510,MATCH('Auxiliar General'!AX$4,'Lista Puestos Valorados'!$B$10:$BK$10,0),0)="","No relevante",VLOOKUP($B455,'Lista Puestos Valorados'!$B$11:$BK$510,MATCH('Auxiliar General'!AX$4,'Lista Puestos Valorados'!$B$10:$BK$10,0),0))</f>
        <v>No relevante</v>
      </c>
      <c r="BE455" s="26">
        <f>+HLOOKUP(BD455,Sistema_Puntos!$Q$5:$Y$43,'Auxiliar General'!AZ$5,FALSE)</f>
        <v>0</v>
      </c>
      <c r="BF455" s="26" t="str">
        <f>+IF(VLOOKUP($B455,'Lista Puestos Valorados'!$B$11:$BK$510,MATCH('Auxiliar General'!AZ$4,'Lista Puestos Valorados'!$B$10:$BK$10,0),0)="","No relevante",VLOOKUP($B455,'Lista Puestos Valorados'!$B$11:$BK$510,MATCH('Auxiliar General'!AZ$4,'Lista Puestos Valorados'!$B$10:$BK$10,0),0))</f>
        <v>No relevante</v>
      </c>
      <c r="BG455" s="26">
        <f>+HLOOKUP(BF455,Sistema_Puntos!$Q$5:$Y$43,'Auxiliar General'!BB$5,FALSE)</f>
        <v>0</v>
      </c>
      <c r="BH455" s="26" t="str">
        <f>+IF(VLOOKUP($B455,'Lista Puestos Valorados'!$B$11:$BK$510,MATCH('Auxiliar General'!BB$4,'Lista Puestos Valorados'!$B$10:$BK$10,0),0)="","No relevante",VLOOKUP($B455,'Lista Puestos Valorados'!$B$11:$BK$510,MATCH('Auxiliar General'!BB$4,'Lista Puestos Valorados'!$B$10:$BK$10,0),0))</f>
        <v>No relevante</v>
      </c>
      <c r="BI455" s="26">
        <f>+HLOOKUP(BH455,Sistema_Puntos!$Q$5:$Y$43,'Auxiliar General'!BD$5,FALSE)</f>
        <v>0</v>
      </c>
      <c r="BJ455" s="26" t="str">
        <f>+IF(VLOOKUP($B455,'Lista Puestos Valorados'!$B$11:$BK$510,MATCH('Auxiliar General'!BD$4,'Lista Puestos Valorados'!$B$10:$BK$10,0),0)="","No relevante",VLOOKUP($B455,'Lista Puestos Valorados'!$B$11:$BK$510,MATCH('Auxiliar General'!BD$4,'Lista Puestos Valorados'!$B$10:$BK$10,0),0))</f>
        <v>No relevante</v>
      </c>
      <c r="BK455" s="26">
        <f>+HLOOKUP(BJ455,Sistema_Puntos!$Q$5:$Y$43,'Auxiliar General'!BF$5,FALSE)</f>
        <v>0</v>
      </c>
      <c r="BL455" s="26" t="str">
        <f>+IF(VLOOKUP($B455,'Lista Puestos Valorados'!$B$11:$BK$510,MATCH('Auxiliar General'!BF$4,'Lista Puestos Valorados'!$B$10:$BK$10,0),0)="","No relevante",VLOOKUP($B455,'Lista Puestos Valorados'!$B$11:$BK$510,MATCH('Auxiliar General'!BF$4,'Lista Puestos Valorados'!$B$10:$BK$10,0),0))</f>
        <v>No relevante</v>
      </c>
      <c r="BM455" s="26">
        <f>+HLOOKUP(BL455,Sistema_Puntos!$Q$5:$Y$43,'Auxiliar General'!BH$5,FALSE)</f>
        <v>0</v>
      </c>
      <c r="BN455" s="26" t="str">
        <f>+IF(VLOOKUP($B455,'Lista Puestos Valorados'!$B$11:$BK$510,MATCH('Auxiliar General'!BH$4,'Lista Puestos Valorados'!$B$10:$BK$10,0),0)="","No relevante",VLOOKUP($B455,'Lista Puestos Valorados'!$B$11:$BK$510,MATCH('Auxiliar General'!BH$4,'Lista Puestos Valorados'!$B$10:$BK$10,0),0))</f>
        <v>No relevante</v>
      </c>
      <c r="BO455" s="26">
        <f>+HLOOKUP(BN455,Sistema_Puntos!$Q$5:$Y$43,'Auxiliar General'!BJ$5,FALSE)</f>
        <v>0</v>
      </c>
      <c r="BP455" s="26" t="str">
        <f>+IF(VLOOKUP($B455,'Lista Puestos Valorados'!$B$11:$BK$510,MATCH('Auxiliar General'!BJ$4,'Lista Puestos Valorados'!$B$10:$BK$10,0),0)="","No relevante",VLOOKUP($B455,'Lista Puestos Valorados'!$B$11:$BK$510,MATCH('Auxiliar General'!BJ$4,'Lista Puestos Valorados'!$B$10:$BK$10,0),0))</f>
        <v>No relevante</v>
      </c>
      <c r="BQ455" s="26">
        <f>+HLOOKUP(BP455,Sistema_Puntos!$Q$5:$Y$43,'Auxiliar General'!BL$5,FALSE)</f>
        <v>0</v>
      </c>
      <c r="BR455" s="26" t="str">
        <f>+IF(VLOOKUP($B455,'Lista Puestos Valorados'!$B$11:$BK$510,MATCH('Auxiliar General'!BL$4,'Lista Puestos Valorados'!$B$10:$BK$10,0),0)="","No relevante",VLOOKUP($B455,'Lista Puestos Valorados'!$B$11:$BK$510,MATCH('Auxiliar General'!BL$4,'Lista Puestos Valorados'!$B$10:$BK$10,0),0))</f>
        <v>No relevante</v>
      </c>
      <c r="BS455" s="26">
        <f>+HLOOKUP(BR455,Sistema_Puntos!$Q$5:$Y$43,'Auxiliar General'!BN$5,FALSE)</f>
        <v>0</v>
      </c>
      <c r="BT455" s="26" t="str">
        <f>+IF(VLOOKUP($B455,'Lista Puestos Valorados'!$B$11:$BK$510,MATCH('Auxiliar General'!BN$4,'Lista Puestos Valorados'!$B$10:$BK$10,0),0)="","No relevante",VLOOKUP($B455,'Lista Puestos Valorados'!$B$11:$BK$510,MATCH('Auxiliar General'!BN$4,'Lista Puestos Valorados'!$B$10:$BK$10,0),0))</f>
        <v>No relevante</v>
      </c>
      <c r="BU455" s="26">
        <f>+HLOOKUP(BT455,Sistema_Puntos!$Q$5:$Y$43,'Auxiliar General'!BP$5,FALSE)</f>
        <v>0</v>
      </c>
      <c r="BV455" s="26" t="str">
        <f>+IF(VLOOKUP($B455,'Lista Puestos Valorados'!$B$11:$BK$510,MATCH('Auxiliar General'!BP$4,'Lista Puestos Valorados'!$B$10:$BK$10,0),0)="","No relevante",VLOOKUP($B455,'Lista Puestos Valorados'!$B$11:$BK$510,MATCH('Auxiliar General'!BP$4,'Lista Puestos Valorados'!$B$10:$BK$10,0),0))</f>
        <v>No relevante</v>
      </c>
      <c r="BW455" s="26">
        <f>+HLOOKUP(BV455,Sistema_Puntos!$Q$5:$Y$43,'Auxiliar General'!BR$5,FALSE)</f>
        <v>0</v>
      </c>
      <c r="BX455" s="26" t="str">
        <f>+IF(VLOOKUP($B455,'Lista Puestos Valorados'!$B$11:$BK$510,MATCH('Auxiliar General'!BR$4,'Lista Puestos Valorados'!$B$10:$BK$10,0),0)="","No relevante",VLOOKUP($B455,'Lista Puestos Valorados'!$B$11:$BK$510,MATCH('Auxiliar General'!BR$4,'Lista Puestos Valorados'!$B$10:$BK$10,0),0))</f>
        <v>No relevante</v>
      </c>
      <c r="BY455" s="26">
        <f>+HLOOKUP(BX455,Sistema_Puntos!$Q$5:$Y$43,'Auxiliar General'!BT$5,FALSE)</f>
        <v>0</v>
      </c>
      <c r="BZ455" s="26" t="str">
        <f>+IF(VLOOKUP($B455,'Lista Puestos Valorados'!$B$11:$BK$510,MATCH('Auxiliar General'!BT$4,'Lista Puestos Valorados'!$B$10:$BK$10,0),0)="","No relevante",VLOOKUP($B455,'Lista Puestos Valorados'!$B$11:$BK$510,MATCH('Auxiliar General'!BT$4,'Lista Puestos Valorados'!$B$10:$BK$10,0),0))</f>
        <v>No relevante</v>
      </c>
      <c r="CA455" s="26">
        <f>+HLOOKUP(BZ455,Sistema_Puntos!$Q$5:$Y$43,'Auxiliar General'!BV$5,FALSE)</f>
        <v>0</v>
      </c>
      <c r="CB455" s="26" t="str">
        <f>+IF(VLOOKUP($B455,'Lista Puestos Valorados'!$B$11:$BK$510,MATCH('Auxiliar General'!BV$4,'Lista Puestos Valorados'!$B$10:$BK$10,0),0)="","No relevante",VLOOKUP($B455,'Lista Puestos Valorados'!$B$11:$BK$510,MATCH('Auxiliar General'!BV$4,'Lista Puestos Valorados'!$B$10:$BK$10,0),0))</f>
        <v>No relevante</v>
      </c>
      <c r="CC455" s="26">
        <f>+HLOOKUP(CB455,Sistema_Puntos!$Q$5:$Y$43,'Auxiliar General'!BX$5,FALSE)</f>
        <v>0</v>
      </c>
      <c r="CD455" s="26" t="str">
        <f>+IF(VLOOKUP($B455,'Lista Puestos Valorados'!$B$11:$BK$510,MATCH('Auxiliar General'!BX$4,'Lista Puestos Valorados'!$B$10:$BK$10,0),0)="","No relevante",VLOOKUP($B455,'Lista Puestos Valorados'!$B$11:$BK$510,MATCH('Auxiliar General'!BX$4,'Lista Puestos Valorados'!$B$10:$BK$10,0),0))</f>
        <v>No relevante</v>
      </c>
      <c r="CE455" s="26">
        <f>+HLOOKUP(CD455,Sistema_Puntos!$Q$5:$Y$43,'Auxiliar General'!BZ$5,FALSE)</f>
        <v>0</v>
      </c>
      <c r="CF455" s="26" t="str">
        <f>+IF(VLOOKUP($B455,'Lista Puestos Valorados'!$B$11:$BK$510,MATCH('Auxiliar General'!BZ$4,'Lista Puestos Valorados'!$B$10:$BK$10,0),0)="","No relevante",VLOOKUP($B455,'Lista Puestos Valorados'!$B$11:$BK$510,MATCH('Auxiliar General'!BZ$4,'Lista Puestos Valorados'!$B$10:$BK$10,0),0))</f>
        <v>No relevante</v>
      </c>
      <c r="CG455" s="26">
        <f>+HLOOKUP(CF455,Sistema_Puntos!$Q$5:$Y$43,'Auxiliar General'!CB$5,FALSE)</f>
        <v>0</v>
      </c>
      <c r="CH455" s="29"/>
      <c r="CI455" s="29"/>
    </row>
    <row r="456" spans="2:87" ht="17.55" customHeight="1">
      <c r="B456" s="26">
        <f>+'Listado de Puestos'!B456</f>
        <v>446</v>
      </c>
      <c r="C456" s="26" t="str">
        <f>+IF('Lista Puestos Valorados'!C456="","",'Lista Puestos Valorados'!C456)</f>
        <v/>
      </c>
      <c r="D456" s="26" t="str">
        <f>+IF('Lista Puestos Valorados'!D456="","",'Lista Puestos Valorados'!D456)</f>
        <v/>
      </c>
      <c r="E456" s="26" t="str">
        <f>+IF('Lista Puestos Valorados'!E456="","",'Lista Puestos Valorados'!E456)</f>
        <v/>
      </c>
      <c r="F456" s="26" t="str">
        <f>+IF('Lista Puestos Valorados'!F456="","",'Lista Puestos Valorados'!F456)</f>
        <v/>
      </c>
      <c r="G456" s="26" t="str">
        <f>+IF('Lista Puestos Valorados'!G456="","",'Lista Puestos Valorados'!G456)</f>
        <v/>
      </c>
      <c r="H456" s="26" t="str">
        <f>+IF('Lista Puestos Valorados'!H456="","",'Lista Puestos Valorados'!H456)</f>
        <v/>
      </c>
      <c r="I456" s="26" t="str">
        <f>+IF('Lista Puestos Valorados'!I456="","",'Lista Puestos Valorados'!I456)</f>
        <v/>
      </c>
      <c r="J456" s="118" t="e">
        <f t="array" ref="J456">+IF(L456="","",_xlfn.IFS(L456&lt;='Cortes de Agrupacion'!$F$15,'Cortes de Agrupacion'!$E$15,'Resultados General'!L456&lt;='Cortes de Agrupacion'!$F$14,'Cortes de Agrupacion'!$E$14,'Resultados General'!L456&lt;='Cortes de Agrupacion'!$F$13,'Cortes de Agrupacion'!$E$13,L456&lt;='Cortes de Agrupacion'!$F$12,'Cortes de Agrupacion'!$E$12,'Resultados General'!L456&lt;='Cortes de Agrupacion'!$F$11,'Cortes de Agrupacion'!$E$11,'Resultados General'!L456&lt;='Cortes de Agrupacion'!$F$10,'Cortes de Agrupacion'!$E$10,'Resultados General'!L456&lt;='Cortes de Agrupacion'!$F$9,'Cortes de Agrupacion'!$E$9,'Resultados General'!L456&lt;='Cortes de Agrupacion'!$F$8,'Cortes de Agrupacion'!$E$8,'Resultados General'!L456&lt;='Cortes de Agrupacion'!$F$7,'Cortes de Agrupacion'!$E$7,'Resultados General'!L456&lt;='Cortes de Agrupacion'!$F$6,'Cortes de Agrupacion'!$E$6))</f>
        <v>#VALUE!</v>
      </c>
      <c r="K456" s="118" t="str">
        <f t="shared" si="12"/>
        <v/>
      </c>
      <c r="L456" s="124" t="e">
        <f>#VALUE!</f>
        <v>#VALUE!</v>
      </c>
      <c r="M456" s="26" t="e">
        <f ca="1">+_xlfn.IFNA(VLOOKUP(C456,'Distribución de puestos'!$B$8:$I$507,8,0),"")</f>
        <v>#NAME?</v>
      </c>
      <c r="N456" s="26" t="str">
        <f>+IF(VLOOKUP($B456,'Lista Puestos Valorados'!$B$11:$BK$510,MATCH('Auxiliar General'!H$4,'Lista Puestos Valorados'!$B$10:$BK$10,0),0)="","No relevante",VLOOKUP($B456,'Lista Puestos Valorados'!$B$11:$BK$510,MATCH('Auxiliar General'!H$4,'Lista Puestos Valorados'!$B$10:$BK$10,0),0))</f>
        <v>No relevante</v>
      </c>
      <c r="O456" s="26">
        <f>+HLOOKUP(N456,Sistema_Puntos!$Q$5:$Y$43,'Auxiliar General'!J$5,FALSE)</f>
        <v>0</v>
      </c>
      <c r="P456" s="26" t="str">
        <f>+IF(VLOOKUP($B456,'Lista Puestos Valorados'!$B$11:$BK$510,MATCH('Auxiliar General'!J$4,'Lista Puestos Valorados'!$B$10:$BK$10,0),0)="","No relevante",VLOOKUP($B456,'Lista Puestos Valorados'!$B$11:$BK$510,MATCH('Auxiliar General'!J$4,'Lista Puestos Valorados'!$B$10:$BK$10,0),0))</f>
        <v>No relevante</v>
      </c>
      <c r="Q456" s="26">
        <f>+HLOOKUP(P456,Sistema_Puntos!$Q$5:$Y$43,'Auxiliar General'!L$5,FALSE)</f>
        <v>0</v>
      </c>
      <c r="R456" s="26" t="str">
        <f>+IF(VLOOKUP($B456,'Lista Puestos Valorados'!$B$11:$BK$510,MATCH('Auxiliar General'!L$4,'Lista Puestos Valorados'!$B$10:$BK$10,0),0)="","No relevante",VLOOKUP($B456,'Lista Puestos Valorados'!$B$11:$BK$510,MATCH('Auxiliar General'!L$4,'Lista Puestos Valorados'!$B$10:$BK$10,0),0))</f>
        <v>No relevante</v>
      </c>
      <c r="S456" s="26">
        <f>+HLOOKUP(R456,Sistema_Puntos!$Q$5:$Y$43,'Auxiliar General'!N$5,FALSE)</f>
        <v>0</v>
      </c>
      <c r="T456" s="26" t="str">
        <f>+IF(VLOOKUP($B456,'Lista Puestos Valorados'!$B$11:$BK$510,MATCH('Auxiliar General'!N$4,'Lista Puestos Valorados'!$B$10:$BK$10,0),0)="","No relevante",VLOOKUP($B456,'Lista Puestos Valorados'!$B$11:$BK$510,MATCH('Auxiliar General'!N$4,'Lista Puestos Valorados'!$B$10:$BK$10,0),0))</f>
        <v>No relevante</v>
      </c>
      <c r="U456" s="26">
        <f>+HLOOKUP(T456,Sistema_Puntos!$Q$5:$Y$43,'Auxiliar General'!P$5,FALSE)</f>
        <v>0</v>
      </c>
      <c r="V456" s="26" t="str">
        <f>+IF(VLOOKUP($B456,'Lista Puestos Valorados'!$B$11:$BK$510,MATCH('Auxiliar General'!P$4,'Lista Puestos Valorados'!$B$10:$BK$10,0),0)="","No relevante",VLOOKUP($B456,'Lista Puestos Valorados'!$B$11:$BK$510,MATCH('Auxiliar General'!P$4,'Lista Puestos Valorados'!$B$10:$BK$10,0),0))</f>
        <v>No relevante</v>
      </c>
      <c r="W456" s="26">
        <f>+HLOOKUP(V456,Sistema_Puntos!$Q$5:$Y$43,'Auxiliar General'!R$5,FALSE)</f>
        <v>0</v>
      </c>
      <c r="X456" s="26" t="str">
        <f>+IF(VLOOKUP($B456,'Lista Puestos Valorados'!$B$11:$BK$510,MATCH('Auxiliar General'!R$4,'Lista Puestos Valorados'!$B$10:$BK$10,0),0)="","No relevante",VLOOKUP($B456,'Lista Puestos Valorados'!$B$11:$BK$510,MATCH('Auxiliar General'!R$4,'Lista Puestos Valorados'!$B$10:$BK$10,0),0))</f>
        <v>No relevante</v>
      </c>
      <c r="Y456" s="26">
        <f>+HLOOKUP(X456,Sistema_Puntos!$Q$5:$Y$43,'Auxiliar General'!T$5,FALSE)</f>
        <v>0</v>
      </c>
      <c r="Z456" s="26" t="str">
        <f>+IF(VLOOKUP($B456,'Lista Puestos Valorados'!$B$11:$BK$510,MATCH('Auxiliar General'!T$4,'Lista Puestos Valorados'!$B$10:$BK$10,0),0)="","No relevante",VLOOKUP($B456,'Lista Puestos Valorados'!$B$11:$BK$510,MATCH('Auxiliar General'!T$4,'Lista Puestos Valorados'!$B$10:$BK$10,0),0))</f>
        <v>No relevante</v>
      </c>
      <c r="AA456" s="26">
        <f>+HLOOKUP(Z456,Sistema_Puntos!$Q$5:$Y$43,'Auxiliar General'!V$5,FALSE)</f>
        <v>0</v>
      </c>
      <c r="AB456" s="26" t="str">
        <f>+IF(VLOOKUP($B456,'Lista Puestos Valorados'!$B$11:$BK$510,MATCH('Auxiliar General'!V$4,'Lista Puestos Valorados'!$B$10:$BK$10,0),0)="","No relevante",VLOOKUP($B456,'Lista Puestos Valorados'!$B$11:$BK$510,MATCH('Auxiliar General'!V$4,'Lista Puestos Valorados'!$B$10:$BK$10,0),0))</f>
        <v>No relevante</v>
      </c>
      <c r="AC456" s="26">
        <f>+HLOOKUP(AB456,Sistema_Puntos!$Q$5:$Y$43,'Auxiliar General'!X$5,FALSE)</f>
        <v>0</v>
      </c>
      <c r="AD456" s="26" t="str">
        <f>+IF(VLOOKUP($B456,'Lista Puestos Valorados'!$B$11:$BK$510,MATCH('Auxiliar General'!X$4,'Lista Puestos Valorados'!$B$10:$BK$10,0),0)="","No relevante",VLOOKUP($B456,'Lista Puestos Valorados'!$B$11:$BK$510,MATCH('Auxiliar General'!X$4,'Lista Puestos Valorados'!$B$10:$BK$10,0),0))</f>
        <v>No relevante</v>
      </c>
      <c r="AE456" s="26">
        <f>+HLOOKUP(AD456,Sistema_Puntos!$Q$5:$Y$43,'Auxiliar General'!Z$5,FALSE)</f>
        <v>0</v>
      </c>
      <c r="AF456" s="26" t="str">
        <f>+IF(VLOOKUP($B456,'Lista Puestos Valorados'!$B$11:$BK$510,MATCH('Auxiliar General'!Z$4,'Lista Puestos Valorados'!$B$10:$BK$10,0),0)="","No relevante",VLOOKUP($B456,'Lista Puestos Valorados'!$B$11:$BK$510,MATCH('Auxiliar General'!Z$4,'Lista Puestos Valorados'!$B$10:$BK$10,0),0))</f>
        <v>No relevante</v>
      </c>
      <c r="AG456" s="26">
        <f>+HLOOKUP(AF456,Sistema_Puntos!$Q$5:$Y$43,'Auxiliar General'!AB$5,FALSE)</f>
        <v>0</v>
      </c>
      <c r="AH456" s="26" t="str">
        <f>+IF(VLOOKUP($B456,'Lista Puestos Valorados'!$B$11:$BK$510,MATCH('Auxiliar General'!AB$4,'Lista Puestos Valorados'!$B$10:$BK$10,0),0)="","No relevante",VLOOKUP($B456,'Lista Puestos Valorados'!$B$11:$BK$510,MATCH('Auxiliar General'!AB$4,'Lista Puestos Valorados'!$B$10:$BK$10,0),0))</f>
        <v>No relevante</v>
      </c>
      <c r="AI456" s="26">
        <f>+HLOOKUP(AH456,Sistema_Puntos!$Q$5:$Y$43,'Auxiliar General'!AD$5,FALSE)</f>
        <v>0</v>
      </c>
      <c r="AJ456" s="26" t="str">
        <f>+IF(VLOOKUP($B456,'Lista Puestos Valorados'!$B$11:$BK$510,MATCH('Auxiliar General'!AD$4,'Lista Puestos Valorados'!$B$10:$BK$10,0),0)="","No relevante",VLOOKUP($B456,'Lista Puestos Valorados'!$B$11:$BK$510,MATCH('Auxiliar General'!AD$4,'Lista Puestos Valorados'!$B$10:$BK$10,0),0))</f>
        <v>No relevante</v>
      </c>
      <c r="AK456" s="26">
        <f>+HLOOKUP(AJ456,Sistema_Puntos!$Q$5:$Y$43,'Auxiliar General'!AF$5,FALSE)</f>
        <v>0</v>
      </c>
      <c r="AL456" s="26" t="str">
        <f>+IF(VLOOKUP($B456,'Lista Puestos Valorados'!$B$11:$BK$510,MATCH('Auxiliar General'!AF$4,'Lista Puestos Valorados'!$B$10:$BK$10,0),0)="","No relevante",VLOOKUP($B456,'Lista Puestos Valorados'!$B$11:$BK$510,MATCH('Auxiliar General'!AF$4,'Lista Puestos Valorados'!$B$10:$BK$10,0),0))</f>
        <v>No relevante</v>
      </c>
      <c r="AM456" s="26">
        <f>+HLOOKUP(AL456,Sistema_Puntos!$Q$5:$Y$43,'Auxiliar General'!AH$5,FALSE)</f>
        <v>0</v>
      </c>
      <c r="AN456" s="26" t="str">
        <f>+IF(VLOOKUP($B456,'Lista Puestos Valorados'!$B$11:$BK$510,MATCH('Auxiliar General'!AH$4,'Lista Puestos Valorados'!$B$10:$BK$10,0),0)="","No relevante",VLOOKUP($B456,'Lista Puestos Valorados'!$B$11:$BK$510,MATCH('Auxiliar General'!AH$4,'Lista Puestos Valorados'!$B$10:$BK$10,0),0))</f>
        <v>No relevante</v>
      </c>
      <c r="AO456" s="26">
        <f>+HLOOKUP(AN456,Sistema_Puntos!$Q$5:$Y$43,'Auxiliar General'!AJ$5,FALSE)</f>
        <v>0</v>
      </c>
      <c r="AP456" s="26" t="str">
        <f>+IF(VLOOKUP($B456,'Lista Puestos Valorados'!$B$11:$BK$510,MATCH('Auxiliar General'!AJ$4,'Lista Puestos Valorados'!$B$10:$BK$10,0),0)="","No relevante",VLOOKUP($B456,'Lista Puestos Valorados'!$B$11:$BK$510,MATCH('Auxiliar General'!AJ$4,'Lista Puestos Valorados'!$B$10:$BK$10,0),0))</f>
        <v>No relevante</v>
      </c>
      <c r="AQ456" s="26">
        <f>+HLOOKUP(AP456,Sistema_Puntos!$Q$5:$Y$43,'Auxiliar General'!AL$5,FALSE)</f>
        <v>0</v>
      </c>
      <c r="AR456" s="26" t="str">
        <f>+IF(VLOOKUP($B456,'Lista Puestos Valorados'!$B$11:$BK$510,MATCH('Auxiliar General'!AL$4,'Lista Puestos Valorados'!$B$10:$BK$10,0),0)="","No relevante",VLOOKUP($B456,'Lista Puestos Valorados'!$B$11:$BK$510,MATCH('Auxiliar General'!AL$4,'Lista Puestos Valorados'!$B$10:$BK$10,0),0))</f>
        <v>No relevante</v>
      </c>
      <c r="AS456" s="26">
        <f>+HLOOKUP(AR456,Sistema_Puntos!$Q$5:$Y$43,'Auxiliar General'!AN$5,FALSE)</f>
        <v>0</v>
      </c>
      <c r="AT456" s="26" t="str">
        <f>+IF(VLOOKUP($B456,'Lista Puestos Valorados'!$B$11:$BK$510,MATCH('Auxiliar General'!AN$4,'Lista Puestos Valorados'!$B$10:$BK$10,0),0)="","No relevante",VLOOKUP($B456,'Lista Puestos Valorados'!$B$11:$BK$510,MATCH('Auxiliar General'!AN$4,'Lista Puestos Valorados'!$B$10:$BK$10,0),0))</f>
        <v>No relevante</v>
      </c>
      <c r="AU456" s="26">
        <f>+HLOOKUP(AT456,Sistema_Puntos!$Q$5:$Y$43,'Auxiliar General'!AP$5,FALSE)</f>
        <v>0</v>
      </c>
      <c r="AV456" s="26" t="str">
        <f>+IF(VLOOKUP($B456,'Lista Puestos Valorados'!$B$11:$BK$510,MATCH('Auxiliar General'!AP$4,'Lista Puestos Valorados'!$B$10:$BK$10,0),0)="","No relevante",VLOOKUP($B456,'Lista Puestos Valorados'!$B$11:$BK$510,MATCH('Auxiliar General'!AP$4,'Lista Puestos Valorados'!$B$10:$BK$10,0),0))</f>
        <v>No relevante</v>
      </c>
      <c r="AW456" s="26">
        <f>+HLOOKUP(AV456,Sistema_Puntos!$Q$5:$Y$43,'Auxiliar General'!AR$5,FALSE)</f>
        <v>0</v>
      </c>
      <c r="AX456" s="26" t="str">
        <f>+IF(VLOOKUP($B456,'Lista Puestos Valorados'!$B$11:$BK$510,MATCH('Auxiliar General'!AR$4,'Lista Puestos Valorados'!$B$10:$BK$10,0),0)="","No relevante",VLOOKUP($B456,'Lista Puestos Valorados'!$B$11:$BK$510,MATCH('Auxiliar General'!AR$4,'Lista Puestos Valorados'!$B$10:$BK$10,0),0))</f>
        <v>No relevante</v>
      </c>
      <c r="AY456" s="26">
        <f>+HLOOKUP(AX456,Sistema_Puntos!$Q$5:$Y$43,'Auxiliar General'!AT$5,FALSE)</f>
        <v>0</v>
      </c>
      <c r="AZ456" s="26" t="str">
        <f>+IF(VLOOKUP($B456,'Lista Puestos Valorados'!$B$11:$BK$510,MATCH('Auxiliar General'!AT$4,'Lista Puestos Valorados'!$B$10:$BK$10,0),0)="","No relevante",VLOOKUP($B456,'Lista Puestos Valorados'!$B$11:$BK$510,MATCH('Auxiliar General'!AT$4,'Lista Puestos Valorados'!$B$10:$BK$10,0),0))</f>
        <v>No relevante</v>
      </c>
      <c r="BA456" s="26">
        <f>+HLOOKUP(AZ456,Sistema_Puntos!$Q$5:$Y$43,'Auxiliar General'!AV$5,FALSE)</f>
        <v>0</v>
      </c>
      <c r="BB456" s="26" t="str">
        <f>+IF(VLOOKUP($B456,'Lista Puestos Valorados'!$B$11:$BK$510,MATCH('Auxiliar General'!AV$4,'Lista Puestos Valorados'!$B$10:$BK$10,0),0)="","No relevante",VLOOKUP($B456,'Lista Puestos Valorados'!$B$11:$BK$510,MATCH('Auxiliar General'!AV$4,'Lista Puestos Valorados'!$B$10:$BK$10,0),0))</f>
        <v>No relevante</v>
      </c>
      <c r="BC456" s="26">
        <f>+HLOOKUP(BB456,Sistema_Puntos!$Q$5:$Y$43,'Auxiliar General'!AX$5,FALSE)</f>
        <v>0</v>
      </c>
      <c r="BD456" s="26" t="str">
        <f>+IF(VLOOKUP($B456,'Lista Puestos Valorados'!$B$11:$BK$510,MATCH('Auxiliar General'!AX$4,'Lista Puestos Valorados'!$B$10:$BK$10,0),0)="","No relevante",VLOOKUP($B456,'Lista Puestos Valorados'!$B$11:$BK$510,MATCH('Auxiliar General'!AX$4,'Lista Puestos Valorados'!$B$10:$BK$10,0),0))</f>
        <v>No relevante</v>
      </c>
      <c r="BE456" s="26">
        <f>+HLOOKUP(BD456,Sistema_Puntos!$Q$5:$Y$43,'Auxiliar General'!AZ$5,FALSE)</f>
        <v>0</v>
      </c>
      <c r="BF456" s="26" t="str">
        <f>+IF(VLOOKUP($B456,'Lista Puestos Valorados'!$B$11:$BK$510,MATCH('Auxiliar General'!AZ$4,'Lista Puestos Valorados'!$B$10:$BK$10,0),0)="","No relevante",VLOOKUP($B456,'Lista Puestos Valorados'!$B$11:$BK$510,MATCH('Auxiliar General'!AZ$4,'Lista Puestos Valorados'!$B$10:$BK$10,0),0))</f>
        <v>No relevante</v>
      </c>
      <c r="BG456" s="26">
        <f>+HLOOKUP(BF456,Sistema_Puntos!$Q$5:$Y$43,'Auxiliar General'!BB$5,FALSE)</f>
        <v>0</v>
      </c>
      <c r="BH456" s="26" t="str">
        <f>+IF(VLOOKUP($B456,'Lista Puestos Valorados'!$B$11:$BK$510,MATCH('Auxiliar General'!BB$4,'Lista Puestos Valorados'!$B$10:$BK$10,0),0)="","No relevante",VLOOKUP($B456,'Lista Puestos Valorados'!$B$11:$BK$510,MATCH('Auxiliar General'!BB$4,'Lista Puestos Valorados'!$B$10:$BK$10,0),0))</f>
        <v>No relevante</v>
      </c>
      <c r="BI456" s="26">
        <f>+HLOOKUP(BH456,Sistema_Puntos!$Q$5:$Y$43,'Auxiliar General'!BD$5,FALSE)</f>
        <v>0</v>
      </c>
      <c r="BJ456" s="26" t="str">
        <f>+IF(VLOOKUP($B456,'Lista Puestos Valorados'!$B$11:$BK$510,MATCH('Auxiliar General'!BD$4,'Lista Puestos Valorados'!$B$10:$BK$10,0),0)="","No relevante",VLOOKUP($B456,'Lista Puestos Valorados'!$B$11:$BK$510,MATCH('Auxiliar General'!BD$4,'Lista Puestos Valorados'!$B$10:$BK$10,0),0))</f>
        <v>No relevante</v>
      </c>
      <c r="BK456" s="26">
        <f>+HLOOKUP(BJ456,Sistema_Puntos!$Q$5:$Y$43,'Auxiliar General'!BF$5,FALSE)</f>
        <v>0</v>
      </c>
      <c r="BL456" s="26" t="str">
        <f>+IF(VLOOKUP($B456,'Lista Puestos Valorados'!$B$11:$BK$510,MATCH('Auxiliar General'!BF$4,'Lista Puestos Valorados'!$B$10:$BK$10,0),0)="","No relevante",VLOOKUP($B456,'Lista Puestos Valorados'!$B$11:$BK$510,MATCH('Auxiliar General'!BF$4,'Lista Puestos Valorados'!$B$10:$BK$10,0),0))</f>
        <v>No relevante</v>
      </c>
      <c r="BM456" s="26">
        <f>+HLOOKUP(BL456,Sistema_Puntos!$Q$5:$Y$43,'Auxiliar General'!BH$5,FALSE)</f>
        <v>0</v>
      </c>
      <c r="BN456" s="26" t="str">
        <f>+IF(VLOOKUP($B456,'Lista Puestos Valorados'!$B$11:$BK$510,MATCH('Auxiliar General'!BH$4,'Lista Puestos Valorados'!$B$10:$BK$10,0),0)="","No relevante",VLOOKUP($B456,'Lista Puestos Valorados'!$B$11:$BK$510,MATCH('Auxiliar General'!BH$4,'Lista Puestos Valorados'!$B$10:$BK$10,0),0))</f>
        <v>No relevante</v>
      </c>
      <c r="BO456" s="26">
        <f>+HLOOKUP(BN456,Sistema_Puntos!$Q$5:$Y$43,'Auxiliar General'!BJ$5,FALSE)</f>
        <v>0</v>
      </c>
      <c r="BP456" s="26" t="str">
        <f>+IF(VLOOKUP($B456,'Lista Puestos Valorados'!$B$11:$BK$510,MATCH('Auxiliar General'!BJ$4,'Lista Puestos Valorados'!$B$10:$BK$10,0),0)="","No relevante",VLOOKUP($B456,'Lista Puestos Valorados'!$B$11:$BK$510,MATCH('Auxiliar General'!BJ$4,'Lista Puestos Valorados'!$B$10:$BK$10,0),0))</f>
        <v>No relevante</v>
      </c>
      <c r="BQ456" s="26">
        <f>+HLOOKUP(BP456,Sistema_Puntos!$Q$5:$Y$43,'Auxiliar General'!BL$5,FALSE)</f>
        <v>0</v>
      </c>
      <c r="BR456" s="26" t="str">
        <f>+IF(VLOOKUP($B456,'Lista Puestos Valorados'!$B$11:$BK$510,MATCH('Auxiliar General'!BL$4,'Lista Puestos Valorados'!$B$10:$BK$10,0),0)="","No relevante",VLOOKUP($B456,'Lista Puestos Valorados'!$B$11:$BK$510,MATCH('Auxiliar General'!BL$4,'Lista Puestos Valorados'!$B$10:$BK$10,0),0))</f>
        <v>No relevante</v>
      </c>
      <c r="BS456" s="26">
        <f>+HLOOKUP(BR456,Sistema_Puntos!$Q$5:$Y$43,'Auxiliar General'!BN$5,FALSE)</f>
        <v>0</v>
      </c>
      <c r="BT456" s="26" t="str">
        <f>+IF(VLOOKUP($B456,'Lista Puestos Valorados'!$B$11:$BK$510,MATCH('Auxiliar General'!BN$4,'Lista Puestos Valorados'!$B$10:$BK$10,0),0)="","No relevante",VLOOKUP($B456,'Lista Puestos Valorados'!$B$11:$BK$510,MATCH('Auxiliar General'!BN$4,'Lista Puestos Valorados'!$B$10:$BK$10,0),0))</f>
        <v>No relevante</v>
      </c>
      <c r="BU456" s="26">
        <f>+HLOOKUP(BT456,Sistema_Puntos!$Q$5:$Y$43,'Auxiliar General'!BP$5,FALSE)</f>
        <v>0</v>
      </c>
      <c r="BV456" s="26" t="str">
        <f>+IF(VLOOKUP($B456,'Lista Puestos Valorados'!$B$11:$BK$510,MATCH('Auxiliar General'!BP$4,'Lista Puestos Valorados'!$B$10:$BK$10,0),0)="","No relevante",VLOOKUP($B456,'Lista Puestos Valorados'!$B$11:$BK$510,MATCH('Auxiliar General'!BP$4,'Lista Puestos Valorados'!$B$10:$BK$10,0),0))</f>
        <v>No relevante</v>
      </c>
      <c r="BW456" s="26">
        <f>+HLOOKUP(BV456,Sistema_Puntos!$Q$5:$Y$43,'Auxiliar General'!BR$5,FALSE)</f>
        <v>0</v>
      </c>
      <c r="BX456" s="26" t="str">
        <f>+IF(VLOOKUP($B456,'Lista Puestos Valorados'!$B$11:$BK$510,MATCH('Auxiliar General'!BR$4,'Lista Puestos Valorados'!$B$10:$BK$10,0),0)="","No relevante",VLOOKUP($B456,'Lista Puestos Valorados'!$B$11:$BK$510,MATCH('Auxiliar General'!BR$4,'Lista Puestos Valorados'!$B$10:$BK$10,0),0))</f>
        <v>No relevante</v>
      </c>
      <c r="BY456" s="26">
        <f>+HLOOKUP(BX456,Sistema_Puntos!$Q$5:$Y$43,'Auxiliar General'!BT$5,FALSE)</f>
        <v>0</v>
      </c>
      <c r="BZ456" s="26" t="str">
        <f>+IF(VLOOKUP($B456,'Lista Puestos Valorados'!$B$11:$BK$510,MATCH('Auxiliar General'!BT$4,'Lista Puestos Valorados'!$B$10:$BK$10,0),0)="","No relevante",VLOOKUP($B456,'Lista Puestos Valorados'!$B$11:$BK$510,MATCH('Auxiliar General'!BT$4,'Lista Puestos Valorados'!$B$10:$BK$10,0),0))</f>
        <v>No relevante</v>
      </c>
      <c r="CA456" s="26">
        <f>+HLOOKUP(BZ456,Sistema_Puntos!$Q$5:$Y$43,'Auxiliar General'!BV$5,FALSE)</f>
        <v>0</v>
      </c>
      <c r="CB456" s="26" t="str">
        <f>+IF(VLOOKUP($B456,'Lista Puestos Valorados'!$B$11:$BK$510,MATCH('Auxiliar General'!BV$4,'Lista Puestos Valorados'!$B$10:$BK$10,0),0)="","No relevante",VLOOKUP($B456,'Lista Puestos Valorados'!$B$11:$BK$510,MATCH('Auxiliar General'!BV$4,'Lista Puestos Valorados'!$B$10:$BK$10,0),0))</f>
        <v>No relevante</v>
      </c>
      <c r="CC456" s="26">
        <f>+HLOOKUP(CB456,Sistema_Puntos!$Q$5:$Y$43,'Auxiliar General'!BX$5,FALSE)</f>
        <v>0</v>
      </c>
      <c r="CD456" s="26" t="str">
        <f>+IF(VLOOKUP($B456,'Lista Puestos Valorados'!$B$11:$BK$510,MATCH('Auxiliar General'!BX$4,'Lista Puestos Valorados'!$B$10:$BK$10,0),0)="","No relevante",VLOOKUP($B456,'Lista Puestos Valorados'!$B$11:$BK$510,MATCH('Auxiliar General'!BX$4,'Lista Puestos Valorados'!$B$10:$BK$10,0),0))</f>
        <v>No relevante</v>
      </c>
      <c r="CE456" s="26">
        <f>+HLOOKUP(CD456,Sistema_Puntos!$Q$5:$Y$43,'Auxiliar General'!BZ$5,FALSE)</f>
        <v>0</v>
      </c>
      <c r="CF456" s="26" t="str">
        <f>+IF(VLOOKUP($B456,'Lista Puestos Valorados'!$B$11:$BK$510,MATCH('Auxiliar General'!BZ$4,'Lista Puestos Valorados'!$B$10:$BK$10,0),0)="","No relevante",VLOOKUP($B456,'Lista Puestos Valorados'!$B$11:$BK$510,MATCH('Auxiliar General'!BZ$4,'Lista Puestos Valorados'!$B$10:$BK$10,0),0))</f>
        <v>No relevante</v>
      </c>
      <c r="CG456" s="26">
        <f>+HLOOKUP(CF456,Sistema_Puntos!$Q$5:$Y$43,'Auxiliar General'!CB$5,FALSE)</f>
        <v>0</v>
      </c>
      <c r="CH456" s="29"/>
      <c r="CI456" s="29"/>
    </row>
    <row r="457" spans="2:87" ht="17.55" customHeight="1">
      <c r="B457" s="26">
        <f>+'Listado de Puestos'!B457</f>
        <v>447</v>
      </c>
      <c r="C457" s="26" t="str">
        <f>+IF('Lista Puestos Valorados'!C457="","",'Lista Puestos Valorados'!C457)</f>
        <v/>
      </c>
      <c r="D457" s="26" t="str">
        <f>+IF('Lista Puestos Valorados'!D457="","",'Lista Puestos Valorados'!D457)</f>
        <v/>
      </c>
      <c r="E457" s="26" t="str">
        <f>+IF('Lista Puestos Valorados'!E457="","",'Lista Puestos Valorados'!E457)</f>
        <v/>
      </c>
      <c r="F457" s="26" t="str">
        <f>+IF('Lista Puestos Valorados'!F457="","",'Lista Puestos Valorados'!F457)</f>
        <v/>
      </c>
      <c r="G457" s="26" t="str">
        <f>+IF('Lista Puestos Valorados'!G457="","",'Lista Puestos Valorados'!G457)</f>
        <v/>
      </c>
      <c r="H457" s="26" t="str">
        <f>+IF('Lista Puestos Valorados'!H457="","",'Lista Puestos Valorados'!H457)</f>
        <v/>
      </c>
      <c r="I457" s="26" t="str">
        <f>+IF('Lista Puestos Valorados'!I457="","",'Lista Puestos Valorados'!I457)</f>
        <v/>
      </c>
      <c r="J457" s="118" t="e">
        <f t="array" ref="J457">+IF(L457="","",_xlfn.IFS(L457&lt;='Cortes de Agrupacion'!$F$15,'Cortes de Agrupacion'!$E$15,'Resultados General'!L457&lt;='Cortes de Agrupacion'!$F$14,'Cortes de Agrupacion'!$E$14,'Resultados General'!L457&lt;='Cortes de Agrupacion'!$F$13,'Cortes de Agrupacion'!$E$13,L457&lt;='Cortes de Agrupacion'!$F$12,'Cortes de Agrupacion'!$E$12,'Resultados General'!L457&lt;='Cortes de Agrupacion'!$F$11,'Cortes de Agrupacion'!$E$11,'Resultados General'!L457&lt;='Cortes de Agrupacion'!$F$10,'Cortes de Agrupacion'!$E$10,'Resultados General'!L457&lt;='Cortes de Agrupacion'!$F$9,'Cortes de Agrupacion'!$E$9,'Resultados General'!L457&lt;='Cortes de Agrupacion'!$F$8,'Cortes de Agrupacion'!$E$8,'Resultados General'!L457&lt;='Cortes de Agrupacion'!$F$7,'Cortes de Agrupacion'!$E$7,'Resultados General'!L457&lt;='Cortes de Agrupacion'!$F$6,'Cortes de Agrupacion'!$E$6))</f>
        <v>#VALUE!</v>
      </c>
      <c r="K457" s="118" t="str">
        <f t="shared" si="12"/>
        <v/>
      </c>
      <c r="L457" s="124" t="e">
        <f>#VALUE!</f>
        <v>#VALUE!</v>
      </c>
      <c r="M457" s="26" t="e">
        <f ca="1">+_xlfn.IFNA(VLOOKUP(C457,'Distribución de puestos'!$B$8:$I$507,8,0),"")</f>
        <v>#NAME?</v>
      </c>
      <c r="N457" s="26" t="str">
        <f>+IF(VLOOKUP($B457,'Lista Puestos Valorados'!$B$11:$BK$510,MATCH('Auxiliar General'!H$4,'Lista Puestos Valorados'!$B$10:$BK$10,0),0)="","No relevante",VLOOKUP($B457,'Lista Puestos Valorados'!$B$11:$BK$510,MATCH('Auxiliar General'!H$4,'Lista Puestos Valorados'!$B$10:$BK$10,0),0))</f>
        <v>No relevante</v>
      </c>
      <c r="O457" s="26">
        <f>+HLOOKUP(N457,Sistema_Puntos!$Q$5:$Y$43,'Auxiliar General'!J$5,FALSE)</f>
        <v>0</v>
      </c>
      <c r="P457" s="26" t="str">
        <f>+IF(VLOOKUP($B457,'Lista Puestos Valorados'!$B$11:$BK$510,MATCH('Auxiliar General'!J$4,'Lista Puestos Valorados'!$B$10:$BK$10,0),0)="","No relevante",VLOOKUP($B457,'Lista Puestos Valorados'!$B$11:$BK$510,MATCH('Auxiliar General'!J$4,'Lista Puestos Valorados'!$B$10:$BK$10,0),0))</f>
        <v>No relevante</v>
      </c>
      <c r="Q457" s="26">
        <f>+HLOOKUP(P457,Sistema_Puntos!$Q$5:$Y$43,'Auxiliar General'!L$5,FALSE)</f>
        <v>0</v>
      </c>
      <c r="R457" s="26" t="str">
        <f>+IF(VLOOKUP($B457,'Lista Puestos Valorados'!$B$11:$BK$510,MATCH('Auxiliar General'!L$4,'Lista Puestos Valorados'!$B$10:$BK$10,0),0)="","No relevante",VLOOKUP($B457,'Lista Puestos Valorados'!$B$11:$BK$510,MATCH('Auxiliar General'!L$4,'Lista Puestos Valorados'!$B$10:$BK$10,0),0))</f>
        <v>No relevante</v>
      </c>
      <c r="S457" s="26">
        <f>+HLOOKUP(R457,Sistema_Puntos!$Q$5:$Y$43,'Auxiliar General'!N$5,FALSE)</f>
        <v>0</v>
      </c>
      <c r="T457" s="26" t="str">
        <f>+IF(VLOOKUP($B457,'Lista Puestos Valorados'!$B$11:$BK$510,MATCH('Auxiliar General'!N$4,'Lista Puestos Valorados'!$B$10:$BK$10,0),0)="","No relevante",VLOOKUP($B457,'Lista Puestos Valorados'!$B$11:$BK$510,MATCH('Auxiliar General'!N$4,'Lista Puestos Valorados'!$B$10:$BK$10,0),0))</f>
        <v>No relevante</v>
      </c>
      <c r="U457" s="26">
        <f>+HLOOKUP(T457,Sistema_Puntos!$Q$5:$Y$43,'Auxiliar General'!P$5,FALSE)</f>
        <v>0</v>
      </c>
      <c r="V457" s="26" t="str">
        <f>+IF(VLOOKUP($B457,'Lista Puestos Valorados'!$B$11:$BK$510,MATCH('Auxiliar General'!P$4,'Lista Puestos Valorados'!$B$10:$BK$10,0),0)="","No relevante",VLOOKUP($B457,'Lista Puestos Valorados'!$B$11:$BK$510,MATCH('Auxiliar General'!P$4,'Lista Puestos Valorados'!$B$10:$BK$10,0),0))</f>
        <v>No relevante</v>
      </c>
      <c r="W457" s="26">
        <f>+HLOOKUP(V457,Sistema_Puntos!$Q$5:$Y$43,'Auxiliar General'!R$5,FALSE)</f>
        <v>0</v>
      </c>
      <c r="X457" s="26" t="str">
        <f>+IF(VLOOKUP($B457,'Lista Puestos Valorados'!$B$11:$BK$510,MATCH('Auxiliar General'!R$4,'Lista Puestos Valorados'!$B$10:$BK$10,0),0)="","No relevante",VLOOKUP($B457,'Lista Puestos Valorados'!$B$11:$BK$510,MATCH('Auxiliar General'!R$4,'Lista Puestos Valorados'!$B$10:$BK$10,0),0))</f>
        <v>No relevante</v>
      </c>
      <c r="Y457" s="26">
        <f>+HLOOKUP(X457,Sistema_Puntos!$Q$5:$Y$43,'Auxiliar General'!T$5,FALSE)</f>
        <v>0</v>
      </c>
      <c r="Z457" s="26" t="str">
        <f>+IF(VLOOKUP($B457,'Lista Puestos Valorados'!$B$11:$BK$510,MATCH('Auxiliar General'!T$4,'Lista Puestos Valorados'!$B$10:$BK$10,0),0)="","No relevante",VLOOKUP($B457,'Lista Puestos Valorados'!$B$11:$BK$510,MATCH('Auxiliar General'!T$4,'Lista Puestos Valorados'!$B$10:$BK$10,0),0))</f>
        <v>No relevante</v>
      </c>
      <c r="AA457" s="26">
        <f>+HLOOKUP(Z457,Sistema_Puntos!$Q$5:$Y$43,'Auxiliar General'!V$5,FALSE)</f>
        <v>0</v>
      </c>
      <c r="AB457" s="26" t="str">
        <f>+IF(VLOOKUP($B457,'Lista Puestos Valorados'!$B$11:$BK$510,MATCH('Auxiliar General'!V$4,'Lista Puestos Valorados'!$B$10:$BK$10,0),0)="","No relevante",VLOOKUP($B457,'Lista Puestos Valorados'!$B$11:$BK$510,MATCH('Auxiliar General'!V$4,'Lista Puestos Valorados'!$B$10:$BK$10,0),0))</f>
        <v>No relevante</v>
      </c>
      <c r="AC457" s="26">
        <f>+HLOOKUP(AB457,Sistema_Puntos!$Q$5:$Y$43,'Auxiliar General'!X$5,FALSE)</f>
        <v>0</v>
      </c>
      <c r="AD457" s="26" t="str">
        <f>+IF(VLOOKUP($B457,'Lista Puestos Valorados'!$B$11:$BK$510,MATCH('Auxiliar General'!X$4,'Lista Puestos Valorados'!$B$10:$BK$10,0),0)="","No relevante",VLOOKUP($B457,'Lista Puestos Valorados'!$B$11:$BK$510,MATCH('Auxiliar General'!X$4,'Lista Puestos Valorados'!$B$10:$BK$10,0),0))</f>
        <v>No relevante</v>
      </c>
      <c r="AE457" s="26">
        <f>+HLOOKUP(AD457,Sistema_Puntos!$Q$5:$Y$43,'Auxiliar General'!Z$5,FALSE)</f>
        <v>0</v>
      </c>
      <c r="AF457" s="26" t="str">
        <f>+IF(VLOOKUP($B457,'Lista Puestos Valorados'!$B$11:$BK$510,MATCH('Auxiliar General'!Z$4,'Lista Puestos Valorados'!$B$10:$BK$10,0),0)="","No relevante",VLOOKUP($B457,'Lista Puestos Valorados'!$B$11:$BK$510,MATCH('Auxiliar General'!Z$4,'Lista Puestos Valorados'!$B$10:$BK$10,0),0))</f>
        <v>No relevante</v>
      </c>
      <c r="AG457" s="26">
        <f>+HLOOKUP(AF457,Sistema_Puntos!$Q$5:$Y$43,'Auxiliar General'!AB$5,FALSE)</f>
        <v>0</v>
      </c>
      <c r="AH457" s="26" t="str">
        <f>+IF(VLOOKUP($B457,'Lista Puestos Valorados'!$B$11:$BK$510,MATCH('Auxiliar General'!AB$4,'Lista Puestos Valorados'!$B$10:$BK$10,0),0)="","No relevante",VLOOKUP($B457,'Lista Puestos Valorados'!$B$11:$BK$510,MATCH('Auxiliar General'!AB$4,'Lista Puestos Valorados'!$B$10:$BK$10,0),0))</f>
        <v>No relevante</v>
      </c>
      <c r="AI457" s="26">
        <f>+HLOOKUP(AH457,Sistema_Puntos!$Q$5:$Y$43,'Auxiliar General'!AD$5,FALSE)</f>
        <v>0</v>
      </c>
      <c r="AJ457" s="26" t="str">
        <f>+IF(VLOOKUP($B457,'Lista Puestos Valorados'!$B$11:$BK$510,MATCH('Auxiliar General'!AD$4,'Lista Puestos Valorados'!$B$10:$BK$10,0),0)="","No relevante",VLOOKUP($B457,'Lista Puestos Valorados'!$B$11:$BK$510,MATCH('Auxiliar General'!AD$4,'Lista Puestos Valorados'!$B$10:$BK$10,0),0))</f>
        <v>No relevante</v>
      </c>
      <c r="AK457" s="26">
        <f>+HLOOKUP(AJ457,Sistema_Puntos!$Q$5:$Y$43,'Auxiliar General'!AF$5,FALSE)</f>
        <v>0</v>
      </c>
      <c r="AL457" s="26" t="str">
        <f>+IF(VLOOKUP($B457,'Lista Puestos Valorados'!$B$11:$BK$510,MATCH('Auxiliar General'!AF$4,'Lista Puestos Valorados'!$B$10:$BK$10,0),0)="","No relevante",VLOOKUP($B457,'Lista Puestos Valorados'!$B$11:$BK$510,MATCH('Auxiliar General'!AF$4,'Lista Puestos Valorados'!$B$10:$BK$10,0),0))</f>
        <v>No relevante</v>
      </c>
      <c r="AM457" s="26">
        <f>+HLOOKUP(AL457,Sistema_Puntos!$Q$5:$Y$43,'Auxiliar General'!AH$5,FALSE)</f>
        <v>0</v>
      </c>
      <c r="AN457" s="26" t="str">
        <f>+IF(VLOOKUP($B457,'Lista Puestos Valorados'!$B$11:$BK$510,MATCH('Auxiliar General'!AH$4,'Lista Puestos Valorados'!$B$10:$BK$10,0),0)="","No relevante",VLOOKUP($B457,'Lista Puestos Valorados'!$B$11:$BK$510,MATCH('Auxiliar General'!AH$4,'Lista Puestos Valorados'!$B$10:$BK$10,0),0))</f>
        <v>No relevante</v>
      </c>
      <c r="AO457" s="26">
        <f>+HLOOKUP(AN457,Sistema_Puntos!$Q$5:$Y$43,'Auxiliar General'!AJ$5,FALSE)</f>
        <v>0</v>
      </c>
      <c r="AP457" s="26" t="str">
        <f>+IF(VLOOKUP($B457,'Lista Puestos Valorados'!$B$11:$BK$510,MATCH('Auxiliar General'!AJ$4,'Lista Puestos Valorados'!$B$10:$BK$10,0),0)="","No relevante",VLOOKUP($B457,'Lista Puestos Valorados'!$B$11:$BK$510,MATCH('Auxiliar General'!AJ$4,'Lista Puestos Valorados'!$B$10:$BK$10,0),0))</f>
        <v>No relevante</v>
      </c>
      <c r="AQ457" s="26">
        <f>+HLOOKUP(AP457,Sistema_Puntos!$Q$5:$Y$43,'Auxiliar General'!AL$5,FALSE)</f>
        <v>0</v>
      </c>
      <c r="AR457" s="26" t="str">
        <f>+IF(VLOOKUP($B457,'Lista Puestos Valorados'!$B$11:$BK$510,MATCH('Auxiliar General'!AL$4,'Lista Puestos Valorados'!$B$10:$BK$10,0),0)="","No relevante",VLOOKUP($B457,'Lista Puestos Valorados'!$B$11:$BK$510,MATCH('Auxiliar General'!AL$4,'Lista Puestos Valorados'!$B$10:$BK$10,0),0))</f>
        <v>No relevante</v>
      </c>
      <c r="AS457" s="26">
        <f>+HLOOKUP(AR457,Sistema_Puntos!$Q$5:$Y$43,'Auxiliar General'!AN$5,FALSE)</f>
        <v>0</v>
      </c>
      <c r="AT457" s="26" t="str">
        <f>+IF(VLOOKUP($B457,'Lista Puestos Valorados'!$B$11:$BK$510,MATCH('Auxiliar General'!AN$4,'Lista Puestos Valorados'!$B$10:$BK$10,0),0)="","No relevante",VLOOKUP($B457,'Lista Puestos Valorados'!$B$11:$BK$510,MATCH('Auxiliar General'!AN$4,'Lista Puestos Valorados'!$B$10:$BK$10,0),0))</f>
        <v>No relevante</v>
      </c>
      <c r="AU457" s="26">
        <f>+HLOOKUP(AT457,Sistema_Puntos!$Q$5:$Y$43,'Auxiliar General'!AP$5,FALSE)</f>
        <v>0</v>
      </c>
      <c r="AV457" s="26" t="str">
        <f>+IF(VLOOKUP($B457,'Lista Puestos Valorados'!$B$11:$BK$510,MATCH('Auxiliar General'!AP$4,'Lista Puestos Valorados'!$B$10:$BK$10,0),0)="","No relevante",VLOOKUP($B457,'Lista Puestos Valorados'!$B$11:$BK$510,MATCH('Auxiliar General'!AP$4,'Lista Puestos Valorados'!$B$10:$BK$10,0),0))</f>
        <v>No relevante</v>
      </c>
      <c r="AW457" s="26">
        <f>+HLOOKUP(AV457,Sistema_Puntos!$Q$5:$Y$43,'Auxiliar General'!AR$5,FALSE)</f>
        <v>0</v>
      </c>
      <c r="AX457" s="26" t="str">
        <f>+IF(VLOOKUP($B457,'Lista Puestos Valorados'!$B$11:$BK$510,MATCH('Auxiliar General'!AR$4,'Lista Puestos Valorados'!$B$10:$BK$10,0),0)="","No relevante",VLOOKUP($B457,'Lista Puestos Valorados'!$B$11:$BK$510,MATCH('Auxiliar General'!AR$4,'Lista Puestos Valorados'!$B$10:$BK$10,0),0))</f>
        <v>No relevante</v>
      </c>
      <c r="AY457" s="26">
        <f>+HLOOKUP(AX457,Sistema_Puntos!$Q$5:$Y$43,'Auxiliar General'!AT$5,FALSE)</f>
        <v>0</v>
      </c>
      <c r="AZ457" s="26" t="str">
        <f>+IF(VLOOKUP($B457,'Lista Puestos Valorados'!$B$11:$BK$510,MATCH('Auxiliar General'!AT$4,'Lista Puestos Valorados'!$B$10:$BK$10,0),0)="","No relevante",VLOOKUP($B457,'Lista Puestos Valorados'!$B$11:$BK$510,MATCH('Auxiliar General'!AT$4,'Lista Puestos Valorados'!$B$10:$BK$10,0),0))</f>
        <v>No relevante</v>
      </c>
      <c r="BA457" s="26">
        <f>+HLOOKUP(AZ457,Sistema_Puntos!$Q$5:$Y$43,'Auxiliar General'!AV$5,FALSE)</f>
        <v>0</v>
      </c>
      <c r="BB457" s="26" t="str">
        <f>+IF(VLOOKUP($B457,'Lista Puestos Valorados'!$B$11:$BK$510,MATCH('Auxiliar General'!AV$4,'Lista Puestos Valorados'!$B$10:$BK$10,0),0)="","No relevante",VLOOKUP($B457,'Lista Puestos Valorados'!$B$11:$BK$510,MATCH('Auxiliar General'!AV$4,'Lista Puestos Valorados'!$B$10:$BK$10,0),0))</f>
        <v>No relevante</v>
      </c>
      <c r="BC457" s="26">
        <f>+HLOOKUP(BB457,Sistema_Puntos!$Q$5:$Y$43,'Auxiliar General'!AX$5,FALSE)</f>
        <v>0</v>
      </c>
      <c r="BD457" s="26" t="str">
        <f>+IF(VLOOKUP($B457,'Lista Puestos Valorados'!$B$11:$BK$510,MATCH('Auxiliar General'!AX$4,'Lista Puestos Valorados'!$B$10:$BK$10,0),0)="","No relevante",VLOOKUP($B457,'Lista Puestos Valorados'!$B$11:$BK$510,MATCH('Auxiliar General'!AX$4,'Lista Puestos Valorados'!$B$10:$BK$10,0),0))</f>
        <v>No relevante</v>
      </c>
      <c r="BE457" s="26">
        <f>+HLOOKUP(BD457,Sistema_Puntos!$Q$5:$Y$43,'Auxiliar General'!AZ$5,FALSE)</f>
        <v>0</v>
      </c>
      <c r="BF457" s="26" t="str">
        <f>+IF(VLOOKUP($B457,'Lista Puestos Valorados'!$B$11:$BK$510,MATCH('Auxiliar General'!AZ$4,'Lista Puestos Valorados'!$B$10:$BK$10,0),0)="","No relevante",VLOOKUP($B457,'Lista Puestos Valorados'!$B$11:$BK$510,MATCH('Auxiliar General'!AZ$4,'Lista Puestos Valorados'!$B$10:$BK$10,0),0))</f>
        <v>No relevante</v>
      </c>
      <c r="BG457" s="26">
        <f>+HLOOKUP(BF457,Sistema_Puntos!$Q$5:$Y$43,'Auxiliar General'!BB$5,FALSE)</f>
        <v>0</v>
      </c>
      <c r="BH457" s="26" t="str">
        <f>+IF(VLOOKUP($B457,'Lista Puestos Valorados'!$B$11:$BK$510,MATCH('Auxiliar General'!BB$4,'Lista Puestos Valorados'!$B$10:$BK$10,0),0)="","No relevante",VLOOKUP($B457,'Lista Puestos Valorados'!$B$11:$BK$510,MATCH('Auxiliar General'!BB$4,'Lista Puestos Valorados'!$B$10:$BK$10,0),0))</f>
        <v>No relevante</v>
      </c>
      <c r="BI457" s="26">
        <f>+HLOOKUP(BH457,Sistema_Puntos!$Q$5:$Y$43,'Auxiliar General'!BD$5,FALSE)</f>
        <v>0</v>
      </c>
      <c r="BJ457" s="26" t="str">
        <f>+IF(VLOOKUP($B457,'Lista Puestos Valorados'!$B$11:$BK$510,MATCH('Auxiliar General'!BD$4,'Lista Puestos Valorados'!$B$10:$BK$10,0),0)="","No relevante",VLOOKUP($B457,'Lista Puestos Valorados'!$B$11:$BK$510,MATCH('Auxiliar General'!BD$4,'Lista Puestos Valorados'!$B$10:$BK$10,0),0))</f>
        <v>No relevante</v>
      </c>
      <c r="BK457" s="26">
        <f>+HLOOKUP(BJ457,Sistema_Puntos!$Q$5:$Y$43,'Auxiliar General'!BF$5,FALSE)</f>
        <v>0</v>
      </c>
      <c r="BL457" s="26" t="str">
        <f>+IF(VLOOKUP($B457,'Lista Puestos Valorados'!$B$11:$BK$510,MATCH('Auxiliar General'!BF$4,'Lista Puestos Valorados'!$B$10:$BK$10,0),0)="","No relevante",VLOOKUP($B457,'Lista Puestos Valorados'!$B$11:$BK$510,MATCH('Auxiliar General'!BF$4,'Lista Puestos Valorados'!$B$10:$BK$10,0),0))</f>
        <v>No relevante</v>
      </c>
      <c r="BM457" s="26">
        <f>+HLOOKUP(BL457,Sistema_Puntos!$Q$5:$Y$43,'Auxiliar General'!BH$5,FALSE)</f>
        <v>0</v>
      </c>
      <c r="BN457" s="26" t="str">
        <f>+IF(VLOOKUP($B457,'Lista Puestos Valorados'!$B$11:$BK$510,MATCH('Auxiliar General'!BH$4,'Lista Puestos Valorados'!$B$10:$BK$10,0),0)="","No relevante",VLOOKUP($B457,'Lista Puestos Valorados'!$B$11:$BK$510,MATCH('Auxiliar General'!BH$4,'Lista Puestos Valorados'!$B$10:$BK$10,0),0))</f>
        <v>No relevante</v>
      </c>
      <c r="BO457" s="26">
        <f>+HLOOKUP(BN457,Sistema_Puntos!$Q$5:$Y$43,'Auxiliar General'!BJ$5,FALSE)</f>
        <v>0</v>
      </c>
      <c r="BP457" s="26" t="str">
        <f>+IF(VLOOKUP($B457,'Lista Puestos Valorados'!$B$11:$BK$510,MATCH('Auxiliar General'!BJ$4,'Lista Puestos Valorados'!$B$10:$BK$10,0),0)="","No relevante",VLOOKUP($B457,'Lista Puestos Valorados'!$B$11:$BK$510,MATCH('Auxiliar General'!BJ$4,'Lista Puestos Valorados'!$B$10:$BK$10,0),0))</f>
        <v>No relevante</v>
      </c>
      <c r="BQ457" s="26">
        <f>+HLOOKUP(BP457,Sistema_Puntos!$Q$5:$Y$43,'Auxiliar General'!BL$5,FALSE)</f>
        <v>0</v>
      </c>
      <c r="BR457" s="26" t="str">
        <f>+IF(VLOOKUP($B457,'Lista Puestos Valorados'!$B$11:$BK$510,MATCH('Auxiliar General'!BL$4,'Lista Puestos Valorados'!$B$10:$BK$10,0),0)="","No relevante",VLOOKUP($B457,'Lista Puestos Valorados'!$B$11:$BK$510,MATCH('Auxiliar General'!BL$4,'Lista Puestos Valorados'!$B$10:$BK$10,0),0))</f>
        <v>No relevante</v>
      </c>
      <c r="BS457" s="26">
        <f>+HLOOKUP(BR457,Sistema_Puntos!$Q$5:$Y$43,'Auxiliar General'!BN$5,FALSE)</f>
        <v>0</v>
      </c>
      <c r="BT457" s="26" t="str">
        <f>+IF(VLOOKUP($B457,'Lista Puestos Valorados'!$B$11:$BK$510,MATCH('Auxiliar General'!BN$4,'Lista Puestos Valorados'!$B$10:$BK$10,0),0)="","No relevante",VLOOKUP($B457,'Lista Puestos Valorados'!$B$11:$BK$510,MATCH('Auxiliar General'!BN$4,'Lista Puestos Valorados'!$B$10:$BK$10,0),0))</f>
        <v>No relevante</v>
      </c>
      <c r="BU457" s="26">
        <f>+HLOOKUP(BT457,Sistema_Puntos!$Q$5:$Y$43,'Auxiliar General'!BP$5,FALSE)</f>
        <v>0</v>
      </c>
      <c r="BV457" s="26" t="str">
        <f>+IF(VLOOKUP($B457,'Lista Puestos Valorados'!$B$11:$BK$510,MATCH('Auxiliar General'!BP$4,'Lista Puestos Valorados'!$B$10:$BK$10,0),0)="","No relevante",VLOOKUP($B457,'Lista Puestos Valorados'!$B$11:$BK$510,MATCH('Auxiliar General'!BP$4,'Lista Puestos Valorados'!$B$10:$BK$10,0),0))</f>
        <v>No relevante</v>
      </c>
      <c r="BW457" s="26">
        <f>+HLOOKUP(BV457,Sistema_Puntos!$Q$5:$Y$43,'Auxiliar General'!BR$5,FALSE)</f>
        <v>0</v>
      </c>
      <c r="BX457" s="26" t="str">
        <f>+IF(VLOOKUP($B457,'Lista Puestos Valorados'!$B$11:$BK$510,MATCH('Auxiliar General'!BR$4,'Lista Puestos Valorados'!$B$10:$BK$10,0),0)="","No relevante",VLOOKUP($B457,'Lista Puestos Valorados'!$B$11:$BK$510,MATCH('Auxiliar General'!BR$4,'Lista Puestos Valorados'!$B$10:$BK$10,0),0))</f>
        <v>No relevante</v>
      </c>
      <c r="BY457" s="26">
        <f>+HLOOKUP(BX457,Sistema_Puntos!$Q$5:$Y$43,'Auxiliar General'!BT$5,FALSE)</f>
        <v>0</v>
      </c>
      <c r="BZ457" s="26" t="str">
        <f>+IF(VLOOKUP($B457,'Lista Puestos Valorados'!$B$11:$BK$510,MATCH('Auxiliar General'!BT$4,'Lista Puestos Valorados'!$B$10:$BK$10,0),0)="","No relevante",VLOOKUP($B457,'Lista Puestos Valorados'!$B$11:$BK$510,MATCH('Auxiliar General'!BT$4,'Lista Puestos Valorados'!$B$10:$BK$10,0),0))</f>
        <v>No relevante</v>
      </c>
      <c r="CA457" s="26">
        <f>+HLOOKUP(BZ457,Sistema_Puntos!$Q$5:$Y$43,'Auxiliar General'!BV$5,FALSE)</f>
        <v>0</v>
      </c>
      <c r="CB457" s="26" t="str">
        <f>+IF(VLOOKUP($B457,'Lista Puestos Valorados'!$B$11:$BK$510,MATCH('Auxiliar General'!BV$4,'Lista Puestos Valorados'!$B$10:$BK$10,0),0)="","No relevante",VLOOKUP($B457,'Lista Puestos Valorados'!$B$11:$BK$510,MATCH('Auxiliar General'!BV$4,'Lista Puestos Valorados'!$B$10:$BK$10,0),0))</f>
        <v>No relevante</v>
      </c>
      <c r="CC457" s="26">
        <f>+HLOOKUP(CB457,Sistema_Puntos!$Q$5:$Y$43,'Auxiliar General'!BX$5,FALSE)</f>
        <v>0</v>
      </c>
      <c r="CD457" s="26" t="str">
        <f>+IF(VLOOKUP($B457,'Lista Puestos Valorados'!$B$11:$BK$510,MATCH('Auxiliar General'!BX$4,'Lista Puestos Valorados'!$B$10:$BK$10,0),0)="","No relevante",VLOOKUP($B457,'Lista Puestos Valorados'!$B$11:$BK$510,MATCH('Auxiliar General'!BX$4,'Lista Puestos Valorados'!$B$10:$BK$10,0),0))</f>
        <v>No relevante</v>
      </c>
      <c r="CE457" s="26">
        <f>+HLOOKUP(CD457,Sistema_Puntos!$Q$5:$Y$43,'Auxiliar General'!BZ$5,FALSE)</f>
        <v>0</v>
      </c>
      <c r="CF457" s="26" t="str">
        <f>+IF(VLOOKUP($B457,'Lista Puestos Valorados'!$B$11:$BK$510,MATCH('Auxiliar General'!BZ$4,'Lista Puestos Valorados'!$B$10:$BK$10,0),0)="","No relevante",VLOOKUP($B457,'Lista Puestos Valorados'!$B$11:$BK$510,MATCH('Auxiliar General'!BZ$4,'Lista Puestos Valorados'!$B$10:$BK$10,0),0))</f>
        <v>No relevante</v>
      </c>
      <c r="CG457" s="26">
        <f>+HLOOKUP(CF457,Sistema_Puntos!$Q$5:$Y$43,'Auxiliar General'!CB$5,FALSE)</f>
        <v>0</v>
      </c>
      <c r="CH457" s="29"/>
      <c r="CI457" s="29"/>
    </row>
    <row r="458" spans="2:87" ht="17.55" customHeight="1">
      <c r="B458" s="26">
        <f>+'Listado de Puestos'!B458</f>
        <v>448</v>
      </c>
      <c r="C458" s="26" t="str">
        <f>+IF('Lista Puestos Valorados'!C458="","",'Lista Puestos Valorados'!C458)</f>
        <v/>
      </c>
      <c r="D458" s="26" t="str">
        <f>+IF('Lista Puestos Valorados'!D458="","",'Lista Puestos Valorados'!D458)</f>
        <v/>
      </c>
      <c r="E458" s="26" t="str">
        <f>+IF('Lista Puestos Valorados'!E458="","",'Lista Puestos Valorados'!E458)</f>
        <v/>
      </c>
      <c r="F458" s="26" t="str">
        <f>+IF('Lista Puestos Valorados'!F458="","",'Lista Puestos Valorados'!F458)</f>
        <v/>
      </c>
      <c r="G458" s="26" t="str">
        <f>+IF('Lista Puestos Valorados'!G458="","",'Lista Puestos Valorados'!G458)</f>
        <v/>
      </c>
      <c r="H458" s="26" t="str">
        <f>+IF('Lista Puestos Valorados'!H458="","",'Lista Puestos Valorados'!H458)</f>
        <v/>
      </c>
      <c r="I458" s="26" t="str">
        <f>+IF('Lista Puestos Valorados'!I458="","",'Lista Puestos Valorados'!I458)</f>
        <v/>
      </c>
      <c r="J458" s="118" t="e">
        <f t="array" ref="J458">+IF(L458="","",_xlfn.IFS(L458&lt;='Cortes de Agrupacion'!$F$15,'Cortes de Agrupacion'!$E$15,'Resultados General'!L458&lt;='Cortes de Agrupacion'!$F$14,'Cortes de Agrupacion'!$E$14,'Resultados General'!L458&lt;='Cortes de Agrupacion'!$F$13,'Cortes de Agrupacion'!$E$13,L458&lt;='Cortes de Agrupacion'!$F$12,'Cortes de Agrupacion'!$E$12,'Resultados General'!L458&lt;='Cortes de Agrupacion'!$F$11,'Cortes de Agrupacion'!$E$11,'Resultados General'!L458&lt;='Cortes de Agrupacion'!$F$10,'Cortes de Agrupacion'!$E$10,'Resultados General'!L458&lt;='Cortes de Agrupacion'!$F$9,'Cortes de Agrupacion'!$E$9,'Resultados General'!L458&lt;='Cortes de Agrupacion'!$F$8,'Cortes de Agrupacion'!$E$8,'Resultados General'!L458&lt;='Cortes de Agrupacion'!$F$7,'Cortes de Agrupacion'!$E$7,'Resultados General'!L458&lt;='Cortes de Agrupacion'!$F$6,'Cortes de Agrupacion'!$E$6))</f>
        <v>#VALUE!</v>
      </c>
      <c r="K458" s="118" t="str">
        <f t="shared" si="12"/>
        <v/>
      </c>
      <c r="L458" s="124" t="e">
        <f>#VALUE!</f>
        <v>#VALUE!</v>
      </c>
      <c r="M458" s="26" t="e">
        <f ca="1">+_xlfn.IFNA(VLOOKUP(C458,'Distribución de puestos'!$B$8:$I$507,8,0),"")</f>
        <v>#NAME?</v>
      </c>
      <c r="N458" s="26" t="str">
        <f>+IF(VLOOKUP($B458,'Lista Puestos Valorados'!$B$11:$BK$510,MATCH('Auxiliar General'!H$4,'Lista Puestos Valorados'!$B$10:$BK$10,0),0)="","No relevante",VLOOKUP($B458,'Lista Puestos Valorados'!$B$11:$BK$510,MATCH('Auxiliar General'!H$4,'Lista Puestos Valorados'!$B$10:$BK$10,0),0))</f>
        <v>No relevante</v>
      </c>
      <c r="O458" s="26">
        <f>+HLOOKUP(N458,Sistema_Puntos!$Q$5:$Y$43,'Auxiliar General'!J$5,FALSE)</f>
        <v>0</v>
      </c>
      <c r="P458" s="26" t="str">
        <f>+IF(VLOOKUP($B458,'Lista Puestos Valorados'!$B$11:$BK$510,MATCH('Auxiliar General'!J$4,'Lista Puestos Valorados'!$B$10:$BK$10,0),0)="","No relevante",VLOOKUP($B458,'Lista Puestos Valorados'!$B$11:$BK$510,MATCH('Auxiliar General'!J$4,'Lista Puestos Valorados'!$B$10:$BK$10,0),0))</f>
        <v>No relevante</v>
      </c>
      <c r="Q458" s="26">
        <f>+HLOOKUP(P458,Sistema_Puntos!$Q$5:$Y$43,'Auxiliar General'!L$5,FALSE)</f>
        <v>0</v>
      </c>
      <c r="R458" s="26" t="str">
        <f>+IF(VLOOKUP($B458,'Lista Puestos Valorados'!$B$11:$BK$510,MATCH('Auxiliar General'!L$4,'Lista Puestos Valorados'!$B$10:$BK$10,0),0)="","No relevante",VLOOKUP($B458,'Lista Puestos Valorados'!$B$11:$BK$510,MATCH('Auxiliar General'!L$4,'Lista Puestos Valorados'!$B$10:$BK$10,0),0))</f>
        <v>No relevante</v>
      </c>
      <c r="S458" s="26">
        <f>+HLOOKUP(R458,Sistema_Puntos!$Q$5:$Y$43,'Auxiliar General'!N$5,FALSE)</f>
        <v>0</v>
      </c>
      <c r="T458" s="26" t="str">
        <f>+IF(VLOOKUP($B458,'Lista Puestos Valorados'!$B$11:$BK$510,MATCH('Auxiliar General'!N$4,'Lista Puestos Valorados'!$B$10:$BK$10,0),0)="","No relevante",VLOOKUP($B458,'Lista Puestos Valorados'!$B$11:$BK$510,MATCH('Auxiliar General'!N$4,'Lista Puestos Valorados'!$B$10:$BK$10,0),0))</f>
        <v>No relevante</v>
      </c>
      <c r="U458" s="26">
        <f>+HLOOKUP(T458,Sistema_Puntos!$Q$5:$Y$43,'Auxiliar General'!P$5,FALSE)</f>
        <v>0</v>
      </c>
      <c r="V458" s="26" t="str">
        <f>+IF(VLOOKUP($B458,'Lista Puestos Valorados'!$B$11:$BK$510,MATCH('Auxiliar General'!P$4,'Lista Puestos Valorados'!$B$10:$BK$10,0),0)="","No relevante",VLOOKUP($B458,'Lista Puestos Valorados'!$B$11:$BK$510,MATCH('Auxiliar General'!P$4,'Lista Puestos Valorados'!$B$10:$BK$10,0),0))</f>
        <v>No relevante</v>
      </c>
      <c r="W458" s="26">
        <f>+HLOOKUP(V458,Sistema_Puntos!$Q$5:$Y$43,'Auxiliar General'!R$5,FALSE)</f>
        <v>0</v>
      </c>
      <c r="X458" s="26" t="str">
        <f>+IF(VLOOKUP($B458,'Lista Puestos Valorados'!$B$11:$BK$510,MATCH('Auxiliar General'!R$4,'Lista Puestos Valorados'!$B$10:$BK$10,0),0)="","No relevante",VLOOKUP($B458,'Lista Puestos Valorados'!$B$11:$BK$510,MATCH('Auxiliar General'!R$4,'Lista Puestos Valorados'!$B$10:$BK$10,0),0))</f>
        <v>No relevante</v>
      </c>
      <c r="Y458" s="26">
        <f>+HLOOKUP(X458,Sistema_Puntos!$Q$5:$Y$43,'Auxiliar General'!T$5,FALSE)</f>
        <v>0</v>
      </c>
      <c r="Z458" s="26" t="str">
        <f>+IF(VLOOKUP($B458,'Lista Puestos Valorados'!$B$11:$BK$510,MATCH('Auxiliar General'!T$4,'Lista Puestos Valorados'!$B$10:$BK$10,0),0)="","No relevante",VLOOKUP($B458,'Lista Puestos Valorados'!$B$11:$BK$510,MATCH('Auxiliar General'!T$4,'Lista Puestos Valorados'!$B$10:$BK$10,0),0))</f>
        <v>No relevante</v>
      </c>
      <c r="AA458" s="26">
        <f>+HLOOKUP(Z458,Sistema_Puntos!$Q$5:$Y$43,'Auxiliar General'!V$5,FALSE)</f>
        <v>0</v>
      </c>
      <c r="AB458" s="26" t="str">
        <f>+IF(VLOOKUP($B458,'Lista Puestos Valorados'!$B$11:$BK$510,MATCH('Auxiliar General'!V$4,'Lista Puestos Valorados'!$B$10:$BK$10,0),0)="","No relevante",VLOOKUP($B458,'Lista Puestos Valorados'!$B$11:$BK$510,MATCH('Auxiliar General'!V$4,'Lista Puestos Valorados'!$B$10:$BK$10,0),0))</f>
        <v>No relevante</v>
      </c>
      <c r="AC458" s="26">
        <f>+HLOOKUP(AB458,Sistema_Puntos!$Q$5:$Y$43,'Auxiliar General'!X$5,FALSE)</f>
        <v>0</v>
      </c>
      <c r="AD458" s="26" t="str">
        <f>+IF(VLOOKUP($B458,'Lista Puestos Valorados'!$B$11:$BK$510,MATCH('Auxiliar General'!X$4,'Lista Puestos Valorados'!$B$10:$BK$10,0),0)="","No relevante",VLOOKUP($B458,'Lista Puestos Valorados'!$B$11:$BK$510,MATCH('Auxiliar General'!X$4,'Lista Puestos Valorados'!$B$10:$BK$10,0),0))</f>
        <v>No relevante</v>
      </c>
      <c r="AE458" s="26">
        <f>+HLOOKUP(AD458,Sistema_Puntos!$Q$5:$Y$43,'Auxiliar General'!Z$5,FALSE)</f>
        <v>0</v>
      </c>
      <c r="AF458" s="26" t="str">
        <f>+IF(VLOOKUP($B458,'Lista Puestos Valorados'!$B$11:$BK$510,MATCH('Auxiliar General'!Z$4,'Lista Puestos Valorados'!$B$10:$BK$10,0),0)="","No relevante",VLOOKUP($B458,'Lista Puestos Valorados'!$B$11:$BK$510,MATCH('Auxiliar General'!Z$4,'Lista Puestos Valorados'!$B$10:$BK$10,0),0))</f>
        <v>No relevante</v>
      </c>
      <c r="AG458" s="26">
        <f>+HLOOKUP(AF458,Sistema_Puntos!$Q$5:$Y$43,'Auxiliar General'!AB$5,FALSE)</f>
        <v>0</v>
      </c>
      <c r="AH458" s="26" t="str">
        <f>+IF(VLOOKUP($B458,'Lista Puestos Valorados'!$B$11:$BK$510,MATCH('Auxiliar General'!AB$4,'Lista Puestos Valorados'!$B$10:$BK$10,0),0)="","No relevante",VLOOKUP($B458,'Lista Puestos Valorados'!$B$11:$BK$510,MATCH('Auxiliar General'!AB$4,'Lista Puestos Valorados'!$B$10:$BK$10,0),0))</f>
        <v>No relevante</v>
      </c>
      <c r="AI458" s="26">
        <f>+HLOOKUP(AH458,Sistema_Puntos!$Q$5:$Y$43,'Auxiliar General'!AD$5,FALSE)</f>
        <v>0</v>
      </c>
      <c r="AJ458" s="26" t="str">
        <f>+IF(VLOOKUP($B458,'Lista Puestos Valorados'!$B$11:$BK$510,MATCH('Auxiliar General'!AD$4,'Lista Puestos Valorados'!$B$10:$BK$10,0),0)="","No relevante",VLOOKUP($B458,'Lista Puestos Valorados'!$B$11:$BK$510,MATCH('Auxiliar General'!AD$4,'Lista Puestos Valorados'!$B$10:$BK$10,0),0))</f>
        <v>No relevante</v>
      </c>
      <c r="AK458" s="26">
        <f>+HLOOKUP(AJ458,Sistema_Puntos!$Q$5:$Y$43,'Auxiliar General'!AF$5,FALSE)</f>
        <v>0</v>
      </c>
      <c r="AL458" s="26" t="str">
        <f>+IF(VLOOKUP($B458,'Lista Puestos Valorados'!$B$11:$BK$510,MATCH('Auxiliar General'!AF$4,'Lista Puestos Valorados'!$B$10:$BK$10,0),0)="","No relevante",VLOOKUP($B458,'Lista Puestos Valorados'!$B$11:$BK$510,MATCH('Auxiliar General'!AF$4,'Lista Puestos Valorados'!$B$10:$BK$10,0),0))</f>
        <v>No relevante</v>
      </c>
      <c r="AM458" s="26">
        <f>+HLOOKUP(AL458,Sistema_Puntos!$Q$5:$Y$43,'Auxiliar General'!AH$5,FALSE)</f>
        <v>0</v>
      </c>
      <c r="AN458" s="26" t="str">
        <f>+IF(VLOOKUP($B458,'Lista Puestos Valorados'!$B$11:$BK$510,MATCH('Auxiliar General'!AH$4,'Lista Puestos Valorados'!$B$10:$BK$10,0),0)="","No relevante",VLOOKUP($B458,'Lista Puestos Valorados'!$B$11:$BK$510,MATCH('Auxiliar General'!AH$4,'Lista Puestos Valorados'!$B$10:$BK$10,0),0))</f>
        <v>No relevante</v>
      </c>
      <c r="AO458" s="26">
        <f>+HLOOKUP(AN458,Sistema_Puntos!$Q$5:$Y$43,'Auxiliar General'!AJ$5,FALSE)</f>
        <v>0</v>
      </c>
      <c r="AP458" s="26" t="str">
        <f>+IF(VLOOKUP($B458,'Lista Puestos Valorados'!$B$11:$BK$510,MATCH('Auxiliar General'!AJ$4,'Lista Puestos Valorados'!$B$10:$BK$10,0),0)="","No relevante",VLOOKUP($B458,'Lista Puestos Valorados'!$B$11:$BK$510,MATCH('Auxiliar General'!AJ$4,'Lista Puestos Valorados'!$B$10:$BK$10,0),0))</f>
        <v>No relevante</v>
      </c>
      <c r="AQ458" s="26">
        <f>+HLOOKUP(AP458,Sistema_Puntos!$Q$5:$Y$43,'Auxiliar General'!AL$5,FALSE)</f>
        <v>0</v>
      </c>
      <c r="AR458" s="26" t="str">
        <f>+IF(VLOOKUP($B458,'Lista Puestos Valorados'!$B$11:$BK$510,MATCH('Auxiliar General'!AL$4,'Lista Puestos Valorados'!$B$10:$BK$10,0),0)="","No relevante",VLOOKUP($B458,'Lista Puestos Valorados'!$B$11:$BK$510,MATCH('Auxiliar General'!AL$4,'Lista Puestos Valorados'!$B$10:$BK$10,0),0))</f>
        <v>No relevante</v>
      </c>
      <c r="AS458" s="26">
        <f>+HLOOKUP(AR458,Sistema_Puntos!$Q$5:$Y$43,'Auxiliar General'!AN$5,FALSE)</f>
        <v>0</v>
      </c>
      <c r="AT458" s="26" t="str">
        <f>+IF(VLOOKUP($B458,'Lista Puestos Valorados'!$B$11:$BK$510,MATCH('Auxiliar General'!AN$4,'Lista Puestos Valorados'!$B$10:$BK$10,0),0)="","No relevante",VLOOKUP($B458,'Lista Puestos Valorados'!$B$11:$BK$510,MATCH('Auxiliar General'!AN$4,'Lista Puestos Valorados'!$B$10:$BK$10,0),0))</f>
        <v>No relevante</v>
      </c>
      <c r="AU458" s="26">
        <f>+HLOOKUP(AT458,Sistema_Puntos!$Q$5:$Y$43,'Auxiliar General'!AP$5,FALSE)</f>
        <v>0</v>
      </c>
      <c r="AV458" s="26" t="str">
        <f>+IF(VLOOKUP($B458,'Lista Puestos Valorados'!$B$11:$BK$510,MATCH('Auxiliar General'!AP$4,'Lista Puestos Valorados'!$B$10:$BK$10,0),0)="","No relevante",VLOOKUP($B458,'Lista Puestos Valorados'!$B$11:$BK$510,MATCH('Auxiliar General'!AP$4,'Lista Puestos Valorados'!$B$10:$BK$10,0),0))</f>
        <v>No relevante</v>
      </c>
      <c r="AW458" s="26">
        <f>+HLOOKUP(AV458,Sistema_Puntos!$Q$5:$Y$43,'Auxiliar General'!AR$5,FALSE)</f>
        <v>0</v>
      </c>
      <c r="AX458" s="26" t="str">
        <f>+IF(VLOOKUP($B458,'Lista Puestos Valorados'!$B$11:$BK$510,MATCH('Auxiliar General'!AR$4,'Lista Puestos Valorados'!$B$10:$BK$10,0),0)="","No relevante",VLOOKUP($B458,'Lista Puestos Valorados'!$B$11:$BK$510,MATCH('Auxiliar General'!AR$4,'Lista Puestos Valorados'!$B$10:$BK$10,0),0))</f>
        <v>No relevante</v>
      </c>
      <c r="AY458" s="26">
        <f>+HLOOKUP(AX458,Sistema_Puntos!$Q$5:$Y$43,'Auxiliar General'!AT$5,FALSE)</f>
        <v>0</v>
      </c>
      <c r="AZ458" s="26" t="str">
        <f>+IF(VLOOKUP($B458,'Lista Puestos Valorados'!$B$11:$BK$510,MATCH('Auxiliar General'!AT$4,'Lista Puestos Valorados'!$B$10:$BK$10,0),0)="","No relevante",VLOOKUP($B458,'Lista Puestos Valorados'!$B$11:$BK$510,MATCH('Auxiliar General'!AT$4,'Lista Puestos Valorados'!$B$10:$BK$10,0),0))</f>
        <v>No relevante</v>
      </c>
      <c r="BA458" s="26">
        <f>+HLOOKUP(AZ458,Sistema_Puntos!$Q$5:$Y$43,'Auxiliar General'!AV$5,FALSE)</f>
        <v>0</v>
      </c>
      <c r="BB458" s="26" t="str">
        <f>+IF(VLOOKUP($B458,'Lista Puestos Valorados'!$B$11:$BK$510,MATCH('Auxiliar General'!AV$4,'Lista Puestos Valorados'!$B$10:$BK$10,0),0)="","No relevante",VLOOKUP($B458,'Lista Puestos Valorados'!$B$11:$BK$510,MATCH('Auxiliar General'!AV$4,'Lista Puestos Valorados'!$B$10:$BK$10,0),0))</f>
        <v>No relevante</v>
      </c>
      <c r="BC458" s="26">
        <f>+HLOOKUP(BB458,Sistema_Puntos!$Q$5:$Y$43,'Auxiliar General'!AX$5,FALSE)</f>
        <v>0</v>
      </c>
      <c r="BD458" s="26" t="str">
        <f>+IF(VLOOKUP($B458,'Lista Puestos Valorados'!$B$11:$BK$510,MATCH('Auxiliar General'!AX$4,'Lista Puestos Valorados'!$B$10:$BK$10,0),0)="","No relevante",VLOOKUP($B458,'Lista Puestos Valorados'!$B$11:$BK$510,MATCH('Auxiliar General'!AX$4,'Lista Puestos Valorados'!$B$10:$BK$10,0),0))</f>
        <v>No relevante</v>
      </c>
      <c r="BE458" s="26">
        <f>+HLOOKUP(BD458,Sistema_Puntos!$Q$5:$Y$43,'Auxiliar General'!AZ$5,FALSE)</f>
        <v>0</v>
      </c>
      <c r="BF458" s="26" t="str">
        <f>+IF(VLOOKUP($B458,'Lista Puestos Valorados'!$B$11:$BK$510,MATCH('Auxiliar General'!AZ$4,'Lista Puestos Valorados'!$B$10:$BK$10,0),0)="","No relevante",VLOOKUP($B458,'Lista Puestos Valorados'!$B$11:$BK$510,MATCH('Auxiliar General'!AZ$4,'Lista Puestos Valorados'!$B$10:$BK$10,0),0))</f>
        <v>No relevante</v>
      </c>
      <c r="BG458" s="26">
        <f>+HLOOKUP(BF458,Sistema_Puntos!$Q$5:$Y$43,'Auxiliar General'!BB$5,FALSE)</f>
        <v>0</v>
      </c>
      <c r="BH458" s="26" t="str">
        <f>+IF(VLOOKUP($B458,'Lista Puestos Valorados'!$B$11:$BK$510,MATCH('Auxiliar General'!BB$4,'Lista Puestos Valorados'!$B$10:$BK$10,0),0)="","No relevante",VLOOKUP($B458,'Lista Puestos Valorados'!$B$11:$BK$510,MATCH('Auxiliar General'!BB$4,'Lista Puestos Valorados'!$B$10:$BK$10,0),0))</f>
        <v>No relevante</v>
      </c>
      <c r="BI458" s="26">
        <f>+HLOOKUP(BH458,Sistema_Puntos!$Q$5:$Y$43,'Auxiliar General'!BD$5,FALSE)</f>
        <v>0</v>
      </c>
      <c r="BJ458" s="26" t="str">
        <f>+IF(VLOOKUP($B458,'Lista Puestos Valorados'!$B$11:$BK$510,MATCH('Auxiliar General'!BD$4,'Lista Puestos Valorados'!$B$10:$BK$10,0),0)="","No relevante",VLOOKUP($B458,'Lista Puestos Valorados'!$B$11:$BK$510,MATCH('Auxiliar General'!BD$4,'Lista Puestos Valorados'!$B$10:$BK$10,0),0))</f>
        <v>No relevante</v>
      </c>
      <c r="BK458" s="26">
        <f>+HLOOKUP(BJ458,Sistema_Puntos!$Q$5:$Y$43,'Auxiliar General'!BF$5,FALSE)</f>
        <v>0</v>
      </c>
      <c r="BL458" s="26" t="str">
        <f>+IF(VLOOKUP($B458,'Lista Puestos Valorados'!$B$11:$BK$510,MATCH('Auxiliar General'!BF$4,'Lista Puestos Valorados'!$B$10:$BK$10,0),0)="","No relevante",VLOOKUP($B458,'Lista Puestos Valorados'!$B$11:$BK$510,MATCH('Auxiliar General'!BF$4,'Lista Puestos Valorados'!$B$10:$BK$10,0),0))</f>
        <v>No relevante</v>
      </c>
      <c r="BM458" s="26">
        <f>+HLOOKUP(BL458,Sistema_Puntos!$Q$5:$Y$43,'Auxiliar General'!BH$5,FALSE)</f>
        <v>0</v>
      </c>
      <c r="BN458" s="26" t="str">
        <f>+IF(VLOOKUP($B458,'Lista Puestos Valorados'!$B$11:$BK$510,MATCH('Auxiliar General'!BH$4,'Lista Puestos Valorados'!$B$10:$BK$10,0),0)="","No relevante",VLOOKUP($B458,'Lista Puestos Valorados'!$B$11:$BK$510,MATCH('Auxiliar General'!BH$4,'Lista Puestos Valorados'!$B$10:$BK$10,0),0))</f>
        <v>No relevante</v>
      </c>
      <c r="BO458" s="26">
        <f>+HLOOKUP(BN458,Sistema_Puntos!$Q$5:$Y$43,'Auxiliar General'!BJ$5,FALSE)</f>
        <v>0</v>
      </c>
      <c r="BP458" s="26" t="str">
        <f>+IF(VLOOKUP($B458,'Lista Puestos Valorados'!$B$11:$BK$510,MATCH('Auxiliar General'!BJ$4,'Lista Puestos Valorados'!$B$10:$BK$10,0),0)="","No relevante",VLOOKUP($B458,'Lista Puestos Valorados'!$B$11:$BK$510,MATCH('Auxiliar General'!BJ$4,'Lista Puestos Valorados'!$B$10:$BK$10,0),0))</f>
        <v>No relevante</v>
      </c>
      <c r="BQ458" s="26">
        <f>+HLOOKUP(BP458,Sistema_Puntos!$Q$5:$Y$43,'Auxiliar General'!BL$5,FALSE)</f>
        <v>0</v>
      </c>
      <c r="BR458" s="26" t="str">
        <f>+IF(VLOOKUP($B458,'Lista Puestos Valorados'!$B$11:$BK$510,MATCH('Auxiliar General'!BL$4,'Lista Puestos Valorados'!$B$10:$BK$10,0),0)="","No relevante",VLOOKUP($B458,'Lista Puestos Valorados'!$B$11:$BK$510,MATCH('Auxiliar General'!BL$4,'Lista Puestos Valorados'!$B$10:$BK$10,0),0))</f>
        <v>No relevante</v>
      </c>
      <c r="BS458" s="26">
        <f>+HLOOKUP(BR458,Sistema_Puntos!$Q$5:$Y$43,'Auxiliar General'!BN$5,FALSE)</f>
        <v>0</v>
      </c>
      <c r="BT458" s="26" t="str">
        <f>+IF(VLOOKUP($B458,'Lista Puestos Valorados'!$B$11:$BK$510,MATCH('Auxiliar General'!BN$4,'Lista Puestos Valorados'!$B$10:$BK$10,0),0)="","No relevante",VLOOKUP($B458,'Lista Puestos Valorados'!$B$11:$BK$510,MATCH('Auxiliar General'!BN$4,'Lista Puestos Valorados'!$B$10:$BK$10,0),0))</f>
        <v>No relevante</v>
      </c>
      <c r="BU458" s="26">
        <f>+HLOOKUP(BT458,Sistema_Puntos!$Q$5:$Y$43,'Auxiliar General'!BP$5,FALSE)</f>
        <v>0</v>
      </c>
      <c r="BV458" s="26" t="str">
        <f>+IF(VLOOKUP($B458,'Lista Puestos Valorados'!$B$11:$BK$510,MATCH('Auxiliar General'!BP$4,'Lista Puestos Valorados'!$B$10:$BK$10,0),0)="","No relevante",VLOOKUP($B458,'Lista Puestos Valorados'!$B$11:$BK$510,MATCH('Auxiliar General'!BP$4,'Lista Puestos Valorados'!$B$10:$BK$10,0),0))</f>
        <v>No relevante</v>
      </c>
      <c r="BW458" s="26">
        <f>+HLOOKUP(BV458,Sistema_Puntos!$Q$5:$Y$43,'Auxiliar General'!BR$5,FALSE)</f>
        <v>0</v>
      </c>
      <c r="BX458" s="26" t="str">
        <f>+IF(VLOOKUP($B458,'Lista Puestos Valorados'!$B$11:$BK$510,MATCH('Auxiliar General'!BR$4,'Lista Puestos Valorados'!$B$10:$BK$10,0),0)="","No relevante",VLOOKUP($B458,'Lista Puestos Valorados'!$B$11:$BK$510,MATCH('Auxiliar General'!BR$4,'Lista Puestos Valorados'!$B$10:$BK$10,0),0))</f>
        <v>No relevante</v>
      </c>
      <c r="BY458" s="26">
        <f>+HLOOKUP(BX458,Sistema_Puntos!$Q$5:$Y$43,'Auxiliar General'!BT$5,FALSE)</f>
        <v>0</v>
      </c>
      <c r="BZ458" s="26" t="str">
        <f>+IF(VLOOKUP($B458,'Lista Puestos Valorados'!$B$11:$BK$510,MATCH('Auxiliar General'!BT$4,'Lista Puestos Valorados'!$B$10:$BK$10,0),0)="","No relevante",VLOOKUP($B458,'Lista Puestos Valorados'!$B$11:$BK$510,MATCH('Auxiliar General'!BT$4,'Lista Puestos Valorados'!$B$10:$BK$10,0),0))</f>
        <v>No relevante</v>
      </c>
      <c r="CA458" s="26">
        <f>+HLOOKUP(BZ458,Sistema_Puntos!$Q$5:$Y$43,'Auxiliar General'!BV$5,FALSE)</f>
        <v>0</v>
      </c>
      <c r="CB458" s="26" t="str">
        <f>+IF(VLOOKUP($B458,'Lista Puestos Valorados'!$B$11:$BK$510,MATCH('Auxiliar General'!BV$4,'Lista Puestos Valorados'!$B$10:$BK$10,0),0)="","No relevante",VLOOKUP($B458,'Lista Puestos Valorados'!$B$11:$BK$510,MATCH('Auxiliar General'!BV$4,'Lista Puestos Valorados'!$B$10:$BK$10,0),0))</f>
        <v>No relevante</v>
      </c>
      <c r="CC458" s="26">
        <f>+HLOOKUP(CB458,Sistema_Puntos!$Q$5:$Y$43,'Auxiliar General'!BX$5,FALSE)</f>
        <v>0</v>
      </c>
      <c r="CD458" s="26" t="str">
        <f>+IF(VLOOKUP($B458,'Lista Puestos Valorados'!$B$11:$BK$510,MATCH('Auxiliar General'!BX$4,'Lista Puestos Valorados'!$B$10:$BK$10,0),0)="","No relevante",VLOOKUP($B458,'Lista Puestos Valorados'!$B$11:$BK$510,MATCH('Auxiliar General'!BX$4,'Lista Puestos Valorados'!$B$10:$BK$10,0),0))</f>
        <v>No relevante</v>
      </c>
      <c r="CE458" s="26">
        <f>+HLOOKUP(CD458,Sistema_Puntos!$Q$5:$Y$43,'Auxiliar General'!BZ$5,FALSE)</f>
        <v>0</v>
      </c>
      <c r="CF458" s="26" t="str">
        <f>+IF(VLOOKUP($B458,'Lista Puestos Valorados'!$B$11:$BK$510,MATCH('Auxiliar General'!BZ$4,'Lista Puestos Valorados'!$B$10:$BK$10,0),0)="","No relevante",VLOOKUP($B458,'Lista Puestos Valorados'!$B$11:$BK$510,MATCH('Auxiliar General'!BZ$4,'Lista Puestos Valorados'!$B$10:$BK$10,0),0))</f>
        <v>No relevante</v>
      </c>
      <c r="CG458" s="26">
        <f>+HLOOKUP(CF458,Sistema_Puntos!$Q$5:$Y$43,'Auxiliar General'!CB$5,FALSE)</f>
        <v>0</v>
      </c>
      <c r="CH458" s="29"/>
      <c r="CI458" s="29"/>
    </row>
    <row r="459" spans="2:87" ht="17.55" customHeight="1">
      <c r="B459" s="26">
        <f>+'Listado de Puestos'!B459</f>
        <v>449</v>
      </c>
      <c r="C459" s="26" t="str">
        <f>+IF('Lista Puestos Valorados'!C459="","",'Lista Puestos Valorados'!C459)</f>
        <v/>
      </c>
      <c r="D459" s="26" t="str">
        <f>+IF('Lista Puestos Valorados'!D459="","",'Lista Puestos Valorados'!D459)</f>
        <v/>
      </c>
      <c r="E459" s="26" t="str">
        <f>+IF('Lista Puestos Valorados'!E459="","",'Lista Puestos Valorados'!E459)</f>
        <v/>
      </c>
      <c r="F459" s="26" t="str">
        <f>+IF('Lista Puestos Valorados'!F459="","",'Lista Puestos Valorados'!F459)</f>
        <v/>
      </c>
      <c r="G459" s="26" t="str">
        <f>+IF('Lista Puestos Valorados'!G459="","",'Lista Puestos Valorados'!G459)</f>
        <v/>
      </c>
      <c r="H459" s="26" t="str">
        <f>+IF('Lista Puestos Valorados'!H459="","",'Lista Puestos Valorados'!H459)</f>
        <v/>
      </c>
      <c r="I459" s="26" t="str">
        <f>+IF('Lista Puestos Valorados'!I459="","",'Lista Puestos Valorados'!I459)</f>
        <v/>
      </c>
      <c r="J459" s="118" t="e">
        <f t="array" ref="J459">+IF(L459="","",_xlfn.IFS(L459&lt;='Cortes de Agrupacion'!$F$15,'Cortes de Agrupacion'!$E$15,'Resultados General'!L459&lt;='Cortes de Agrupacion'!$F$14,'Cortes de Agrupacion'!$E$14,'Resultados General'!L459&lt;='Cortes de Agrupacion'!$F$13,'Cortes de Agrupacion'!$E$13,L459&lt;='Cortes de Agrupacion'!$F$12,'Cortes de Agrupacion'!$E$12,'Resultados General'!L459&lt;='Cortes de Agrupacion'!$F$11,'Cortes de Agrupacion'!$E$11,'Resultados General'!L459&lt;='Cortes de Agrupacion'!$F$10,'Cortes de Agrupacion'!$E$10,'Resultados General'!L459&lt;='Cortes de Agrupacion'!$F$9,'Cortes de Agrupacion'!$E$9,'Resultados General'!L459&lt;='Cortes de Agrupacion'!$F$8,'Cortes de Agrupacion'!$E$8,'Resultados General'!L459&lt;='Cortes de Agrupacion'!$F$7,'Cortes de Agrupacion'!$E$7,'Resultados General'!L459&lt;='Cortes de Agrupacion'!$F$6,'Cortes de Agrupacion'!$E$6))</f>
        <v>#VALUE!</v>
      </c>
      <c r="K459" s="118" t="str">
        <f t="shared" ref="K459:K510" si="14">IFERROR(+C459&amp;"("&amp;ROUND(L459,0)&amp;")","")</f>
        <v/>
      </c>
      <c r="L459" s="124" t="e">
        <f>#VALUE!</f>
        <v>#VALUE!</v>
      </c>
      <c r="M459" s="26" t="e">
        <f ca="1">+_xlfn.IFNA(VLOOKUP(C459,'Distribución de puestos'!$B$8:$I$507,8,0),"")</f>
        <v>#NAME?</v>
      </c>
      <c r="N459" s="26" t="str">
        <f>+IF(VLOOKUP($B459,'Lista Puestos Valorados'!$B$11:$BK$510,MATCH('Auxiliar General'!H$4,'Lista Puestos Valorados'!$B$10:$BK$10,0),0)="","No relevante",VLOOKUP($B459,'Lista Puestos Valorados'!$B$11:$BK$510,MATCH('Auxiliar General'!H$4,'Lista Puestos Valorados'!$B$10:$BK$10,0),0))</f>
        <v>No relevante</v>
      </c>
      <c r="O459" s="26">
        <f>+HLOOKUP(N459,Sistema_Puntos!$Q$5:$Y$43,'Auxiliar General'!J$5,FALSE)</f>
        <v>0</v>
      </c>
      <c r="P459" s="26" t="str">
        <f>+IF(VLOOKUP($B459,'Lista Puestos Valorados'!$B$11:$BK$510,MATCH('Auxiliar General'!J$4,'Lista Puestos Valorados'!$B$10:$BK$10,0),0)="","No relevante",VLOOKUP($B459,'Lista Puestos Valorados'!$B$11:$BK$510,MATCH('Auxiliar General'!J$4,'Lista Puestos Valorados'!$B$10:$BK$10,0),0))</f>
        <v>No relevante</v>
      </c>
      <c r="Q459" s="26">
        <f>+HLOOKUP(P459,Sistema_Puntos!$Q$5:$Y$43,'Auxiliar General'!L$5,FALSE)</f>
        <v>0</v>
      </c>
      <c r="R459" s="26" t="str">
        <f>+IF(VLOOKUP($B459,'Lista Puestos Valorados'!$B$11:$BK$510,MATCH('Auxiliar General'!L$4,'Lista Puestos Valorados'!$B$10:$BK$10,0),0)="","No relevante",VLOOKUP($B459,'Lista Puestos Valorados'!$B$11:$BK$510,MATCH('Auxiliar General'!L$4,'Lista Puestos Valorados'!$B$10:$BK$10,0),0))</f>
        <v>No relevante</v>
      </c>
      <c r="S459" s="26">
        <f>+HLOOKUP(R459,Sistema_Puntos!$Q$5:$Y$43,'Auxiliar General'!N$5,FALSE)</f>
        <v>0</v>
      </c>
      <c r="T459" s="26" t="str">
        <f>+IF(VLOOKUP($B459,'Lista Puestos Valorados'!$B$11:$BK$510,MATCH('Auxiliar General'!N$4,'Lista Puestos Valorados'!$B$10:$BK$10,0),0)="","No relevante",VLOOKUP($B459,'Lista Puestos Valorados'!$B$11:$BK$510,MATCH('Auxiliar General'!N$4,'Lista Puestos Valorados'!$B$10:$BK$10,0),0))</f>
        <v>No relevante</v>
      </c>
      <c r="U459" s="26">
        <f>+HLOOKUP(T459,Sistema_Puntos!$Q$5:$Y$43,'Auxiliar General'!P$5,FALSE)</f>
        <v>0</v>
      </c>
      <c r="V459" s="26" t="str">
        <f>+IF(VLOOKUP($B459,'Lista Puestos Valorados'!$B$11:$BK$510,MATCH('Auxiliar General'!P$4,'Lista Puestos Valorados'!$B$10:$BK$10,0),0)="","No relevante",VLOOKUP($B459,'Lista Puestos Valorados'!$B$11:$BK$510,MATCH('Auxiliar General'!P$4,'Lista Puestos Valorados'!$B$10:$BK$10,0),0))</f>
        <v>No relevante</v>
      </c>
      <c r="W459" s="26">
        <f>+HLOOKUP(V459,Sistema_Puntos!$Q$5:$Y$43,'Auxiliar General'!R$5,FALSE)</f>
        <v>0</v>
      </c>
      <c r="X459" s="26" t="str">
        <f>+IF(VLOOKUP($B459,'Lista Puestos Valorados'!$B$11:$BK$510,MATCH('Auxiliar General'!R$4,'Lista Puestos Valorados'!$B$10:$BK$10,0),0)="","No relevante",VLOOKUP($B459,'Lista Puestos Valorados'!$B$11:$BK$510,MATCH('Auxiliar General'!R$4,'Lista Puestos Valorados'!$B$10:$BK$10,0),0))</f>
        <v>No relevante</v>
      </c>
      <c r="Y459" s="26">
        <f>+HLOOKUP(X459,Sistema_Puntos!$Q$5:$Y$43,'Auxiliar General'!T$5,FALSE)</f>
        <v>0</v>
      </c>
      <c r="Z459" s="26" t="str">
        <f>+IF(VLOOKUP($B459,'Lista Puestos Valorados'!$B$11:$BK$510,MATCH('Auxiliar General'!T$4,'Lista Puestos Valorados'!$B$10:$BK$10,0),0)="","No relevante",VLOOKUP($B459,'Lista Puestos Valorados'!$B$11:$BK$510,MATCH('Auxiliar General'!T$4,'Lista Puestos Valorados'!$B$10:$BK$10,0),0))</f>
        <v>No relevante</v>
      </c>
      <c r="AA459" s="26">
        <f>+HLOOKUP(Z459,Sistema_Puntos!$Q$5:$Y$43,'Auxiliar General'!V$5,FALSE)</f>
        <v>0</v>
      </c>
      <c r="AB459" s="26" t="str">
        <f>+IF(VLOOKUP($B459,'Lista Puestos Valorados'!$B$11:$BK$510,MATCH('Auxiliar General'!V$4,'Lista Puestos Valorados'!$B$10:$BK$10,0),0)="","No relevante",VLOOKUP($B459,'Lista Puestos Valorados'!$B$11:$BK$510,MATCH('Auxiliar General'!V$4,'Lista Puestos Valorados'!$B$10:$BK$10,0),0))</f>
        <v>No relevante</v>
      </c>
      <c r="AC459" s="26">
        <f>+HLOOKUP(AB459,Sistema_Puntos!$Q$5:$Y$43,'Auxiliar General'!X$5,FALSE)</f>
        <v>0</v>
      </c>
      <c r="AD459" s="26" t="str">
        <f>+IF(VLOOKUP($B459,'Lista Puestos Valorados'!$B$11:$BK$510,MATCH('Auxiliar General'!X$4,'Lista Puestos Valorados'!$B$10:$BK$10,0),0)="","No relevante",VLOOKUP($B459,'Lista Puestos Valorados'!$B$11:$BK$510,MATCH('Auxiliar General'!X$4,'Lista Puestos Valorados'!$B$10:$BK$10,0),0))</f>
        <v>No relevante</v>
      </c>
      <c r="AE459" s="26">
        <f>+HLOOKUP(AD459,Sistema_Puntos!$Q$5:$Y$43,'Auxiliar General'!Z$5,FALSE)</f>
        <v>0</v>
      </c>
      <c r="AF459" s="26" t="str">
        <f>+IF(VLOOKUP($B459,'Lista Puestos Valorados'!$B$11:$BK$510,MATCH('Auxiliar General'!Z$4,'Lista Puestos Valorados'!$B$10:$BK$10,0),0)="","No relevante",VLOOKUP($B459,'Lista Puestos Valorados'!$B$11:$BK$510,MATCH('Auxiliar General'!Z$4,'Lista Puestos Valorados'!$B$10:$BK$10,0),0))</f>
        <v>No relevante</v>
      </c>
      <c r="AG459" s="26">
        <f>+HLOOKUP(AF459,Sistema_Puntos!$Q$5:$Y$43,'Auxiliar General'!AB$5,FALSE)</f>
        <v>0</v>
      </c>
      <c r="AH459" s="26" t="str">
        <f>+IF(VLOOKUP($B459,'Lista Puestos Valorados'!$B$11:$BK$510,MATCH('Auxiliar General'!AB$4,'Lista Puestos Valorados'!$B$10:$BK$10,0),0)="","No relevante",VLOOKUP($B459,'Lista Puestos Valorados'!$B$11:$BK$510,MATCH('Auxiliar General'!AB$4,'Lista Puestos Valorados'!$B$10:$BK$10,0),0))</f>
        <v>No relevante</v>
      </c>
      <c r="AI459" s="26">
        <f>+HLOOKUP(AH459,Sistema_Puntos!$Q$5:$Y$43,'Auxiliar General'!AD$5,FALSE)</f>
        <v>0</v>
      </c>
      <c r="AJ459" s="26" t="str">
        <f>+IF(VLOOKUP($B459,'Lista Puestos Valorados'!$B$11:$BK$510,MATCH('Auxiliar General'!AD$4,'Lista Puestos Valorados'!$B$10:$BK$10,0),0)="","No relevante",VLOOKUP($B459,'Lista Puestos Valorados'!$B$11:$BK$510,MATCH('Auxiliar General'!AD$4,'Lista Puestos Valorados'!$B$10:$BK$10,0),0))</f>
        <v>No relevante</v>
      </c>
      <c r="AK459" s="26">
        <f>+HLOOKUP(AJ459,Sistema_Puntos!$Q$5:$Y$43,'Auxiliar General'!AF$5,FALSE)</f>
        <v>0</v>
      </c>
      <c r="AL459" s="26" t="str">
        <f>+IF(VLOOKUP($B459,'Lista Puestos Valorados'!$B$11:$BK$510,MATCH('Auxiliar General'!AF$4,'Lista Puestos Valorados'!$B$10:$BK$10,0),0)="","No relevante",VLOOKUP($B459,'Lista Puestos Valorados'!$B$11:$BK$510,MATCH('Auxiliar General'!AF$4,'Lista Puestos Valorados'!$B$10:$BK$10,0),0))</f>
        <v>No relevante</v>
      </c>
      <c r="AM459" s="26">
        <f>+HLOOKUP(AL459,Sistema_Puntos!$Q$5:$Y$43,'Auxiliar General'!AH$5,FALSE)</f>
        <v>0</v>
      </c>
      <c r="AN459" s="26" t="str">
        <f>+IF(VLOOKUP($B459,'Lista Puestos Valorados'!$B$11:$BK$510,MATCH('Auxiliar General'!AH$4,'Lista Puestos Valorados'!$B$10:$BK$10,0),0)="","No relevante",VLOOKUP($B459,'Lista Puestos Valorados'!$B$11:$BK$510,MATCH('Auxiliar General'!AH$4,'Lista Puestos Valorados'!$B$10:$BK$10,0),0))</f>
        <v>No relevante</v>
      </c>
      <c r="AO459" s="26">
        <f>+HLOOKUP(AN459,Sistema_Puntos!$Q$5:$Y$43,'Auxiliar General'!AJ$5,FALSE)</f>
        <v>0</v>
      </c>
      <c r="AP459" s="26" t="str">
        <f>+IF(VLOOKUP($B459,'Lista Puestos Valorados'!$B$11:$BK$510,MATCH('Auxiliar General'!AJ$4,'Lista Puestos Valorados'!$B$10:$BK$10,0),0)="","No relevante",VLOOKUP($B459,'Lista Puestos Valorados'!$B$11:$BK$510,MATCH('Auxiliar General'!AJ$4,'Lista Puestos Valorados'!$B$10:$BK$10,0),0))</f>
        <v>No relevante</v>
      </c>
      <c r="AQ459" s="26">
        <f>+HLOOKUP(AP459,Sistema_Puntos!$Q$5:$Y$43,'Auxiliar General'!AL$5,FALSE)</f>
        <v>0</v>
      </c>
      <c r="AR459" s="26" t="str">
        <f>+IF(VLOOKUP($B459,'Lista Puestos Valorados'!$B$11:$BK$510,MATCH('Auxiliar General'!AL$4,'Lista Puestos Valorados'!$B$10:$BK$10,0),0)="","No relevante",VLOOKUP($B459,'Lista Puestos Valorados'!$B$11:$BK$510,MATCH('Auxiliar General'!AL$4,'Lista Puestos Valorados'!$B$10:$BK$10,0),0))</f>
        <v>No relevante</v>
      </c>
      <c r="AS459" s="26">
        <f>+HLOOKUP(AR459,Sistema_Puntos!$Q$5:$Y$43,'Auxiliar General'!AN$5,FALSE)</f>
        <v>0</v>
      </c>
      <c r="AT459" s="26" t="str">
        <f>+IF(VLOOKUP($B459,'Lista Puestos Valorados'!$B$11:$BK$510,MATCH('Auxiliar General'!AN$4,'Lista Puestos Valorados'!$B$10:$BK$10,0),0)="","No relevante",VLOOKUP($B459,'Lista Puestos Valorados'!$B$11:$BK$510,MATCH('Auxiliar General'!AN$4,'Lista Puestos Valorados'!$B$10:$BK$10,0),0))</f>
        <v>No relevante</v>
      </c>
      <c r="AU459" s="26">
        <f>+HLOOKUP(AT459,Sistema_Puntos!$Q$5:$Y$43,'Auxiliar General'!AP$5,FALSE)</f>
        <v>0</v>
      </c>
      <c r="AV459" s="26" t="str">
        <f>+IF(VLOOKUP($B459,'Lista Puestos Valorados'!$B$11:$BK$510,MATCH('Auxiliar General'!AP$4,'Lista Puestos Valorados'!$B$10:$BK$10,0),0)="","No relevante",VLOOKUP($B459,'Lista Puestos Valorados'!$B$11:$BK$510,MATCH('Auxiliar General'!AP$4,'Lista Puestos Valorados'!$B$10:$BK$10,0),0))</f>
        <v>No relevante</v>
      </c>
      <c r="AW459" s="26">
        <f>+HLOOKUP(AV459,Sistema_Puntos!$Q$5:$Y$43,'Auxiliar General'!AR$5,FALSE)</f>
        <v>0</v>
      </c>
      <c r="AX459" s="26" t="str">
        <f>+IF(VLOOKUP($B459,'Lista Puestos Valorados'!$B$11:$BK$510,MATCH('Auxiliar General'!AR$4,'Lista Puestos Valorados'!$B$10:$BK$10,0),0)="","No relevante",VLOOKUP($B459,'Lista Puestos Valorados'!$B$11:$BK$510,MATCH('Auxiliar General'!AR$4,'Lista Puestos Valorados'!$B$10:$BK$10,0),0))</f>
        <v>No relevante</v>
      </c>
      <c r="AY459" s="26">
        <f>+HLOOKUP(AX459,Sistema_Puntos!$Q$5:$Y$43,'Auxiliar General'!AT$5,FALSE)</f>
        <v>0</v>
      </c>
      <c r="AZ459" s="26" t="str">
        <f>+IF(VLOOKUP($B459,'Lista Puestos Valorados'!$B$11:$BK$510,MATCH('Auxiliar General'!AT$4,'Lista Puestos Valorados'!$B$10:$BK$10,0),0)="","No relevante",VLOOKUP($B459,'Lista Puestos Valorados'!$B$11:$BK$510,MATCH('Auxiliar General'!AT$4,'Lista Puestos Valorados'!$B$10:$BK$10,0),0))</f>
        <v>No relevante</v>
      </c>
      <c r="BA459" s="26">
        <f>+HLOOKUP(AZ459,Sistema_Puntos!$Q$5:$Y$43,'Auxiliar General'!AV$5,FALSE)</f>
        <v>0</v>
      </c>
      <c r="BB459" s="26" t="str">
        <f>+IF(VLOOKUP($B459,'Lista Puestos Valorados'!$B$11:$BK$510,MATCH('Auxiliar General'!AV$4,'Lista Puestos Valorados'!$B$10:$BK$10,0),0)="","No relevante",VLOOKUP($B459,'Lista Puestos Valorados'!$B$11:$BK$510,MATCH('Auxiliar General'!AV$4,'Lista Puestos Valorados'!$B$10:$BK$10,0),0))</f>
        <v>No relevante</v>
      </c>
      <c r="BC459" s="26">
        <f>+HLOOKUP(BB459,Sistema_Puntos!$Q$5:$Y$43,'Auxiliar General'!AX$5,FALSE)</f>
        <v>0</v>
      </c>
      <c r="BD459" s="26" t="str">
        <f>+IF(VLOOKUP($B459,'Lista Puestos Valorados'!$B$11:$BK$510,MATCH('Auxiliar General'!AX$4,'Lista Puestos Valorados'!$B$10:$BK$10,0),0)="","No relevante",VLOOKUP($B459,'Lista Puestos Valorados'!$B$11:$BK$510,MATCH('Auxiliar General'!AX$4,'Lista Puestos Valorados'!$B$10:$BK$10,0),0))</f>
        <v>No relevante</v>
      </c>
      <c r="BE459" s="26">
        <f>+HLOOKUP(BD459,Sistema_Puntos!$Q$5:$Y$43,'Auxiliar General'!AZ$5,FALSE)</f>
        <v>0</v>
      </c>
      <c r="BF459" s="26" t="str">
        <f>+IF(VLOOKUP($B459,'Lista Puestos Valorados'!$B$11:$BK$510,MATCH('Auxiliar General'!AZ$4,'Lista Puestos Valorados'!$B$10:$BK$10,0),0)="","No relevante",VLOOKUP($B459,'Lista Puestos Valorados'!$B$11:$BK$510,MATCH('Auxiliar General'!AZ$4,'Lista Puestos Valorados'!$B$10:$BK$10,0),0))</f>
        <v>No relevante</v>
      </c>
      <c r="BG459" s="26">
        <f>+HLOOKUP(BF459,Sistema_Puntos!$Q$5:$Y$43,'Auxiliar General'!BB$5,FALSE)</f>
        <v>0</v>
      </c>
      <c r="BH459" s="26" t="str">
        <f>+IF(VLOOKUP($B459,'Lista Puestos Valorados'!$B$11:$BK$510,MATCH('Auxiliar General'!BB$4,'Lista Puestos Valorados'!$B$10:$BK$10,0),0)="","No relevante",VLOOKUP($B459,'Lista Puestos Valorados'!$B$11:$BK$510,MATCH('Auxiliar General'!BB$4,'Lista Puestos Valorados'!$B$10:$BK$10,0),0))</f>
        <v>No relevante</v>
      </c>
      <c r="BI459" s="26">
        <f>+HLOOKUP(BH459,Sistema_Puntos!$Q$5:$Y$43,'Auxiliar General'!BD$5,FALSE)</f>
        <v>0</v>
      </c>
      <c r="BJ459" s="26" t="str">
        <f>+IF(VLOOKUP($B459,'Lista Puestos Valorados'!$B$11:$BK$510,MATCH('Auxiliar General'!BD$4,'Lista Puestos Valorados'!$B$10:$BK$10,0),0)="","No relevante",VLOOKUP($B459,'Lista Puestos Valorados'!$B$11:$BK$510,MATCH('Auxiliar General'!BD$4,'Lista Puestos Valorados'!$B$10:$BK$10,0),0))</f>
        <v>No relevante</v>
      </c>
      <c r="BK459" s="26">
        <f>+HLOOKUP(BJ459,Sistema_Puntos!$Q$5:$Y$43,'Auxiliar General'!BF$5,FALSE)</f>
        <v>0</v>
      </c>
      <c r="BL459" s="26" t="str">
        <f>+IF(VLOOKUP($B459,'Lista Puestos Valorados'!$B$11:$BK$510,MATCH('Auxiliar General'!BF$4,'Lista Puestos Valorados'!$B$10:$BK$10,0),0)="","No relevante",VLOOKUP($B459,'Lista Puestos Valorados'!$B$11:$BK$510,MATCH('Auxiliar General'!BF$4,'Lista Puestos Valorados'!$B$10:$BK$10,0),0))</f>
        <v>No relevante</v>
      </c>
      <c r="BM459" s="26">
        <f>+HLOOKUP(BL459,Sistema_Puntos!$Q$5:$Y$43,'Auxiliar General'!BH$5,FALSE)</f>
        <v>0</v>
      </c>
      <c r="BN459" s="26" t="str">
        <f>+IF(VLOOKUP($B459,'Lista Puestos Valorados'!$B$11:$BK$510,MATCH('Auxiliar General'!BH$4,'Lista Puestos Valorados'!$B$10:$BK$10,0),0)="","No relevante",VLOOKUP($B459,'Lista Puestos Valorados'!$B$11:$BK$510,MATCH('Auxiliar General'!BH$4,'Lista Puestos Valorados'!$B$10:$BK$10,0),0))</f>
        <v>No relevante</v>
      </c>
      <c r="BO459" s="26">
        <f>+HLOOKUP(BN459,Sistema_Puntos!$Q$5:$Y$43,'Auxiliar General'!BJ$5,FALSE)</f>
        <v>0</v>
      </c>
      <c r="BP459" s="26" t="str">
        <f>+IF(VLOOKUP($B459,'Lista Puestos Valorados'!$B$11:$BK$510,MATCH('Auxiliar General'!BJ$4,'Lista Puestos Valorados'!$B$10:$BK$10,0),0)="","No relevante",VLOOKUP($B459,'Lista Puestos Valorados'!$B$11:$BK$510,MATCH('Auxiliar General'!BJ$4,'Lista Puestos Valorados'!$B$10:$BK$10,0),0))</f>
        <v>No relevante</v>
      </c>
      <c r="BQ459" s="26">
        <f>+HLOOKUP(BP459,Sistema_Puntos!$Q$5:$Y$43,'Auxiliar General'!BL$5,FALSE)</f>
        <v>0</v>
      </c>
      <c r="BR459" s="26" t="str">
        <f>+IF(VLOOKUP($B459,'Lista Puestos Valorados'!$B$11:$BK$510,MATCH('Auxiliar General'!BL$4,'Lista Puestos Valorados'!$B$10:$BK$10,0),0)="","No relevante",VLOOKUP($B459,'Lista Puestos Valorados'!$B$11:$BK$510,MATCH('Auxiliar General'!BL$4,'Lista Puestos Valorados'!$B$10:$BK$10,0),0))</f>
        <v>No relevante</v>
      </c>
      <c r="BS459" s="26">
        <f>+HLOOKUP(BR459,Sistema_Puntos!$Q$5:$Y$43,'Auxiliar General'!BN$5,FALSE)</f>
        <v>0</v>
      </c>
      <c r="BT459" s="26" t="str">
        <f>+IF(VLOOKUP($B459,'Lista Puestos Valorados'!$B$11:$BK$510,MATCH('Auxiliar General'!BN$4,'Lista Puestos Valorados'!$B$10:$BK$10,0),0)="","No relevante",VLOOKUP($B459,'Lista Puestos Valorados'!$B$11:$BK$510,MATCH('Auxiliar General'!BN$4,'Lista Puestos Valorados'!$B$10:$BK$10,0),0))</f>
        <v>No relevante</v>
      </c>
      <c r="BU459" s="26">
        <f>+HLOOKUP(BT459,Sistema_Puntos!$Q$5:$Y$43,'Auxiliar General'!BP$5,FALSE)</f>
        <v>0</v>
      </c>
      <c r="BV459" s="26" t="str">
        <f>+IF(VLOOKUP($B459,'Lista Puestos Valorados'!$B$11:$BK$510,MATCH('Auxiliar General'!BP$4,'Lista Puestos Valorados'!$B$10:$BK$10,0),0)="","No relevante",VLOOKUP($B459,'Lista Puestos Valorados'!$B$11:$BK$510,MATCH('Auxiliar General'!BP$4,'Lista Puestos Valorados'!$B$10:$BK$10,0),0))</f>
        <v>No relevante</v>
      </c>
      <c r="BW459" s="26">
        <f>+HLOOKUP(BV459,Sistema_Puntos!$Q$5:$Y$43,'Auxiliar General'!BR$5,FALSE)</f>
        <v>0</v>
      </c>
      <c r="BX459" s="26" t="str">
        <f>+IF(VLOOKUP($B459,'Lista Puestos Valorados'!$B$11:$BK$510,MATCH('Auxiliar General'!BR$4,'Lista Puestos Valorados'!$B$10:$BK$10,0),0)="","No relevante",VLOOKUP($B459,'Lista Puestos Valorados'!$B$11:$BK$510,MATCH('Auxiliar General'!BR$4,'Lista Puestos Valorados'!$B$10:$BK$10,0),0))</f>
        <v>No relevante</v>
      </c>
      <c r="BY459" s="26">
        <f>+HLOOKUP(BX459,Sistema_Puntos!$Q$5:$Y$43,'Auxiliar General'!BT$5,FALSE)</f>
        <v>0</v>
      </c>
      <c r="BZ459" s="26" t="str">
        <f>+IF(VLOOKUP($B459,'Lista Puestos Valorados'!$B$11:$BK$510,MATCH('Auxiliar General'!BT$4,'Lista Puestos Valorados'!$B$10:$BK$10,0),0)="","No relevante",VLOOKUP($B459,'Lista Puestos Valorados'!$B$11:$BK$510,MATCH('Auxiliar General'!BT$4,'Lista Puestos Valorados'!$B$10:$BK$10,0),0))</f>
        <v>No relevante</v>
      </c>
      <c r="CA459" s="26">
        <f>+HLOOKUP(BZ459,Sistema_Puntos!$Q$5:$Y$43,'Auxiliar General'!BV$5,FALSE)</f>
        <v>0</v>
      </c>
      <c r="CB459" s="26" t="str">
        <f>+IF(VLOOKUP($B459,'Lista Puestos Valorados'!$B$11:$BK$510,MATCH('Auxiliar General'!BV$4,'Lista Puestos Valorados'!$B$10:$BK$10,0),0)="","No relevante",VLOOKUP($B459,'Lista Puestos Valorados'!$B$11:$BK$510,MATCH('Auxiliar General'!BV$4,'Lista Puestos Valorados'!$B$10:$BK$10,0),0))</f>
        <v>No relevante</v>
      </c>
      <c r="CC459" s="26">
        <f>+HLOOKUP(CB459,Sistema_Puntos!$Q$5:$Y$43,'Auxiliar General'!BX$5,FALSE)</f>
        <v>0</v>
      </c>
      <c r="CD459" s="26" t="str">
        <f>+IF(VLOOKUP($B459,'Lista Puestos Valorados'!$B$11:$BK$510,MATCH('Auxiliar General'!BX$4,'Lista Puestos Valorados'!$B$10:$BK$10,0),0)="","No relevante",VLOOKUP($B459,'Lista Puestos Valorados'!$B$11:$BK$510,MATCH('Auxiliar General'!BX$4,'Lista Puestos Valorados'!$B$10:$BK$10,0),0))</f>
        <v>No relevante</v>
      </c>
      <c r="CE459" s="26">
        <f>+HLOOKUP(CD459,Sistema_Puntos!$Q$5:$Y$43,'Auxiliar General'!BZ$5,FALSE)</f>
        <v>0</v>
      </c>
      <c r="CF459" s="26" t="str">
        <f>+IF(VLOOKUP($B459,'Lista Puestos Valorados'!$B$11:$BK$510,MATCH('Auxiliar General'!BZ$4,'Lista Puestos Valorados'!$B$10:$BK$10,0),0)="","No relevante",VLOOKUP($B459,'Lista Puestos Valorados'!$B$11:$BK$510,MATCH('Auxiliar General'!BZ$4,'Lista Puestos Valorados'!$B$10:$BK$10,0),0))</f>
        <v>No relevante</v>
      </c>
      <c r="CG459" s="26">
        <f>+HLOOKUP(CF459,Sistema_Puntos!$Q$5:$Y$43,'Auxiliar General'!CB$5,FALSE)</f>
        <v>0</v>
      </c>
      <c r="CH459" s="29"/>
      <c r="CI459" s="29"/>
    </row>
    <row r="460" spans="2:87" ht="17.55" customHeight="1">
      <c r="B460" s="26">
        <f>+'Listado de Puestos'!B460</f>
        <v>450</v>
      </c>
      <c r="C460" s="26" t="str">
        <f>+IF('Lista Puestos Valorados'!C460="","",'Lista Puestos Valorados'!C460)</f>
        <v/>
      </c>
      <c r="D460" s="26" t="str">
        <f>+IF('Lista Puestos Valorados'!D460="","",'Lista Puestos Valorados'!D460)</f>
        <v/>
      </c>
      <c r="E460" s="26" t="str">
        <f>+IF('Lista Puestos Valorados'!E460="","",'Lista Puestos Valorados'!E460)</f>
        <v/>
      </c>
      <c r="F460" s="26" t="str">
        <f>+IF('Lista Puestos Valorados'!F460="","",'Lista Puestos Valorados'!F460)</f>
        <v/>
      </c>
      <c r="G460" s="26" t="str">
        <f>+IF('Lista Puestos Valorados'!G460="","",'Lista Puestos Valorados'!G460)</f>
        <v/>
      </c>
      <c r="H460" s="26" t="str">
        <f>+IF('Lista Puestos Valorados'!H460="","",'Lista Puestos Valorados'!H460)</f>
        <v/>
      </c>
      <c r="I460" s="26" t="str">
        <f>+IF('Lista Puestos Valorados'!I460="","",'Lista Puestos Valorados'!I460)</f>
        <v/>
      </c>
      <c r="J460" s="118" t="e">
        <f t="array" ref="J460">+IF(L460="","",_xlfn.IFS(L460&lt;='Cortes de Agrupacion'!$F$15,'Cortes de Agrupacion'!$E$15,'Resultados General'!L460&lt;='Cortes de Agrupacion'!$F$14,'Cortes de Agrupacion'!$E$14,'Resultados General'!L460&lt;='Cortes de Agrupacion'!$F$13,'Cortes de Agrupacion'!$E$13,L460&lt;='Cortes de Agrupacion'!$F$12,'Cortes de Agrupacion'!$E$12,'Resultados General'!L460&lt;='Cortes de Agrupacion'!$F$11,'Cortes de Agrupacion'!$E$11,'Resultados General'!L460&lt;='Cortes de Agrupacion'!$F$10,'Cortes de Agrupacion'!$E$10,'Resultados General'!L460&lt;='Cortes de Agrupacion'!$F$9,'Cortes de Agrupacion'!$E$9,'Resultados General'!L460&lt;='Cortes de Agrupacion'!$F$8,'Cortes de Agrupacion'!$E$8,'Resultados General'!L460&lt;='Cortes de Agrupacion'!$F$7,'Cortes de Agrupacion'!$E$7,'Resultados General'!L460&lt;='Cortes de Agrupacion'!$F$6,'Cortes de Agrupacion'!$E$6))</f>
        <v>#VALUE!</v>
      </c>
      <c r="K460" s="118" t="str">
        <f t="shared" si="14"/>
        <v/>
      </c>
      <c r="L460" s="124" t="e">
        <f t="shared" ref="L460" si="15">#VALUE!</f>
        <v>#VALUE!</v>
      </c>
      <c r="M460" s="26" t="e">
        <f ca="1">+_xlfn.IFNA(VLOOKUP(C460,'Distribución de puestos'!$B$8:$I$507,8,0),"")</f>
        <v>#NAME?</v>
      </c>
      <c r="N460" s="26" t="str">
        <f>+IF(VLOOKUP($B460,'Lista Puestos Valorados'!$B$11:$BK$510,MATCH('Auxiliar General'!H$4,'Lista Puestos Valorados'!$B$10:$BK$10,0),0)="","No relevante",VLOOKUP($B460,'Lista Puestos Valorados'!$B$11:$BK$510,MATCH('Auxiliar General'!H$4,'Lista Puestos Valorados'!$B$10:$BK$10,0),0))</f>
        <v>No relevante</v>
      </c>
      <c r="O460" s="26">
        <f>+HLOOKUP(N460,Sistema_Puntos!$Q$5:$Y$43,'Auxiliar General'!J$5,FALSE)</f>
        <v>0</v>
      </c>
      <c r="P460" s="26" t="str">
        <f>+IF(VLOOKUP($B460,'Lista Puestos Valorados'!$B$11:$BK$510,MATCH('Auxiliar General'!J$4,'Lista Puestos Valorados'!$B$10:$BK$10,0),0)="","No relevante",VLOOKUP($B460,'Lista Puestos Valorados'!$B$11:$BK$510,MATCH('Auxiliar General'!J$4,'Lista Puestos Valorados'!$B$10:$BK$10,0),0))</f>
        <v>No relevante</v>
      </c>
      <c r="Q460" s="26">
        <f>+HLOOKUP(P460,Sistema_Puntos!$Q$5:$Y$43,'Auxiliar General'!L$5,FALSE)</f>
        <v>0</v>
      </c>
      <c r="R460" s="26" t="str">
        <f>+IF(VLOOKUP($B460,'Lista Puestos Valorados'!$B$11:$BK$510,MATCH('Auxiliar General'!L$4,'Lista Puestos Valorados'!$B$10:$BK$10,0),0)="","No relevante",VLOOKUP($B460,'Lista Puestos Valorados'!$B$11:$BK$510,MATCH('Auxiliar General'!L$4,'Lista Puestos Valorados'!$B$10:$BK$10,0),0))</f>
        <v>No relevante</v>
      </c>
      <c r="S460" s="26">
        <f>+HLOOKUP(R460,Sistema_Puntos!$Q$5:$Y$43,'Auxiliar General'!N$5,FALSE)</f>
        <v>0</v>
      </c>
      <c r="T460" s="26" t="str">
        <f>+IF(VLOOKUP($B460,'Lista Puestos Valorados'!$B$11:$BK$510,MATCH('Auxiliar General'!N$4,'Lista Puestos Valorados'!$B$10:$BK$10,0),0)="","No relevante",VLOOKUP($B460,'Lista Puestos Valorados'!$B$11:$BK$510,MATCH('Auxiliar General'!N$4,'Lista Puestos Valorados'!$B$10:$BK$10,0),0))</f>
        <v>No relevante</v>
      </c>
      <c r="U460" s="26">
        <f>+HLOOKUP(T460,Sistema_Puntos!$Q$5:$Y$43,'Auxiliar General'!P$5,FALSE)</f>
        <v>0</v>
      </c>
      <c r="V460" s="26" t="str">
        <f>+IF(VLOOKUP($B460,'Lista Puestos Valorados'!$B$11:$BK$510,MATCH('Auxiliar General'!P$4,'Lista Puestos Valorados'!$B$10:$BK$10,0),0)="","No relevante",VLOOKUP($B460,'Lista Puestos Valorados'!$B$11:$BK$510,MATCH('Auxiliar General'!P$4,'Lista Puestos Valorados'!$B$10:$BK$10,0),0))</f>
        <v>No relevante</v>
      </c>
      <c r="W460" s="26">
        <f>+HLOOKUP(V460,Sistema_Puntos!$Q$5:$Y$43,'Auxiliar General'!R$5,FALSE)</f>
        <v>0</v>
      </c>
      <c r="X460" s="26" t="str">
        <f>+IF(VLOOKUP($B460,'Lista Puestos Valorados'!$B$11:$BK$510,MATCH('Auxiliar General'!R$4,'Lista Puestos Valorados'!$B$10:$BK$10,0),0)="","No relevante",VLOOKUP($B460,'Lista Puestos Valorados'!$B$11:$BK$510,MATCH('Auxiliar General'!R$4,'Lista Puestos Valorados'!$B$10:$BK$10,0),0))</f>
        <v>No relevante</v>
      </c>
      <c r="Y460" s="26">
        <f>+HLOOKUP(X460,Sistema_Puntos!$Q$5:$Y$43,'Auxiliar General'!T$5,FALSE)</f>
        <v>0</v>
      </c>
      <c r="Z460" s="26" t="str">
        <f>+IF(VLOOKUP($B460,'Lista Puestos Valorados'!$B$11:$BK$510,MATCH('Auxiliar General'!T$4,'Lista Puestos Valorados'!$B$10:$BK$10,0),0)="","No relevante",VLOOKUP($B460,'Lista Puestos Valorados'!$B$11:$BK$510,MATCH('Auxiliar General'!T$4,'Lista Puestos Valorados'!$B$10:$BK$10,0),0))</f>
        <v>No relevante</v>
      </c>
      <c r="AA460" s="26">
        <f>+HLOOKUP(Z460,Sistema_Puntos!$Q$5:$Y$43,'Auxiliar General'!V$5,FALSE)</f>
        <v>0</v>
      </c>
      <c r="AB460" s="26" t="str">
        <f>+IF(VLOOKUP($B460,'Lista Puestos Valorados'!$B$11:$BK$510,MATCH('Auxiliar General'!V$4,'Lista Puestos Valorados'!$B$10:$BK$10,0),0)="","No relevante",VLOOKUP($B460,'Lista Puestos Valorados'!$B$11:$BK$510,MATCH('Auxiliar General'!V$4,'Lista Puestos Valorados'!$B$10:$BK$10,0),0))</f>
        <v>No relevante</v>
      </c>
      <c r="AC460" s="26">
        <f>+HLOOKUP(AB460,Sistema_Puntos!$Q$5:$Y$43,'Auxiliar General'!X$5,FALSE)</f>
        <v>0</v>
      </c>
      <c r="AD460" s="26" t="str">
        <f>+IF(VLOOKUP($B460,'Lista Puestos Valorados'!$B$11:$BK$510,MATCH('Auxiliar General'!X$4,'Lista Puestos Valorados'!$B$10:$BK$10,0),0)="","No relevante",VLOOKUP($B460,'Lista Puestos Valorados'!$B$11:$BK$510,MATCH('Auxiliar General'!X$4,'Lista Puestos Valorados'!$B$10:$BK$10,0),0))</f>
        <v>No relevante</v>
      </c>
      <c r="AE460" s="26">
        <f>+HLOOKUP(AD460,Sistema_Puntos!$Q$5:$Y$43,'Auxiliar General'!Z$5,FALSE)</f>
        <v>0</v>
      </c>
      <c r="AF460" s="26" t="str">
        <f>+IF(VLOOKUP($B460,'Lista Puestos Valorados'!$B$11:$BK$510,MATCH('Auxiliar General'!Z$4,'Lista Puestos Valorados'!$B$10:$BK$10,0),0)="","No relevante",VLOOKUP($B460,'Lista Puestos Valorados'!$B$11:$BK$510,MATCH('Auxiliar General'!Z$4,'Lista Puestos Valorados'!$B$10:$BK$10,0),0))</f>
        <v>No relevante</v>
      </c>
      <c r="AG460" s="26">
        <f>+HLOOKUP(AF460,Sistema_Puntos!$Q$5:$Y$43,'Auxiliar General'!AB$5,FALSE)</f>
        <v>0</v>
      </c>
      <c r="AH460" s="26" t="str">
        <f>+IF(VLOOKUP($B460,'Lista Puestos Valorados'!$B$11:$BK$510,MATCH('Auxiliar General'!AB$4,'Lista Puestos Valorados'!$B$10:$BK$10,0),0)="","No relevante",VLOOKUP($B460,'Lista Puestos Valorados'!$B$11:$BK$510,MATCH('Auxiliar General'!AB$4,'Lista Puestos Valorados'!$B$10:$BK$10,0),0))</f>
        <v>No relevante</v>
      </c>
      <c r="AI460" s="26">
        <f>+HLOOKUP(AH460,Sistema_Puntos!$Q$5:$Y$43,'Auxiliar General'!AD$5,FALSE)</f>
        <v>0</v>
      </c>
      <c r="AJ460" s="26" t="str">
        <f>+IF(VLOOKUP($B460,'Lista Puestos Valorados'!$B$11:$BK$510,MATCH('Auxiliar General'!AD$4,'Lista Puestos Valorados'!$B$10:$BK$10,0),0)="","No relevante",VLOOKUP($B460,'Lista Puestos Valorados'!$B$11:$BK$510,MATCH('Auxiliar General'!AD$4,'Lista Puestos Valorados'!$B$10:$BK$10,0),0))</f>
        <v>No relevante</v>
      </c>
      <c r="AK460" s="26">
        <f>+HLOOKUP(AJ460,Sistema_Puntos!$Q$5:$Y$43,'Auxiliar General'!AF$5,FALSE)</f>
        <v>0</v>
      </c>
      <c r="AL460" s="26" t="str">
        <f>+IF(VLOOKUP($B460,'Lista Puestos Valorados'!$B$11:$BK$510,MATCH('Auxiliar General'!AF$4,'Lista Puestos Valorados'!$B$10:$BK$10,0),0)="","No relevante",VLOOKUP($B460,'Lista Puestos Valorados'!$B$11:$BK$510,MATCH('Auxiliar General'!AF$4,'Lista Puestos Valorados'!$B$10:$BK$10,0),0))</f>
        <v>No relevante</v>
      </c>
      <c r="AM460" s="26">
        <f>+HLOOKUP(AL460,Sistema_Puntos!$Q$5:$Y$43,'Auxiliar General'!AH$5,FALSE)</f>
        <v>0</v>
      </c>
      <c r="AN460" s="26" t="str">
        <f>+IF(VLOOKUP($B460,'Lista Puestos Valorados'!$B$11:$BK$510,MATCH('Auxiliar General'!AH$4,'Lista Puestos Valorados'!$B$10:$BK$10,0),0)="","No relevante",VLOOKUP($B460,'Lista Puestos Valorados'!$B$11:$BK$510,MATCH('Auxiliar General'!AH$4,'Lista Puestos Valorados'!$B$10:$BK$10,0),0))</f>
        <v>No relevante</v>
      </c>
      <c r="AO460" s="26">
        <f>+HLOOKUP(AN460,Sistema_Puntos!$Q$5:$Y$43,'Auxiliar General'!AJ$5,FALSE)</f>
        <v>0</v>
      </c>
      <c r="AP460" s="26" t="str">
        <f>+IF(VLOOKUP($B460,'Lista Puestos Valorados'!$B$11:$BK$510,MATCH('Auxiliar General'!AJ$4,'Lista Puestos Valorados'!$B$10:$BK$10,0),0)="","No relevante",VLOOKUP($B460,'Lista Puestos Valorados'!$B$11:$BK$510,MATCH('Auxiliar General'!AJ$4,'Lista Puestos Valorados'!$B$10:$BK$10,0),0))</f>
        <v>No relevante</v>
      </c>
      <c r="AQ460" s="26">
        <f>+HLOOKUP(AP460,Sistema_Puntos!$Q$5:$Y$43,'Auxiliar General'!AL$5,FALSE)</f>
        <v>0</v>
      </c>
      <c r="AR460" s="26" t="str">
        <f>+IF(VLOOKUP($B460,'Lista Puestos Valorados'!$B$11:$BK$510,MATCH('Auxiliar General'!AL$4,'Lista Puestos Valorados'!$B$10:$BK$10,0),0)="","No relevante",VLOOKUP($B460,'Lista Puestos Valorados'!$B$11:$BK$510,MATCH('Auxiliar General'!AL$4,'Lista Puestos Valorados'!$B$10:$BK$10,0),0))</f>
        <v>No relevante</v>
      </c>
      <c r="AS460" s="26">
        <f>+HLOOKUP(AR460,Sistema_Puntos!$Q$5:$Y$43,'Auxiliar General'!AN$5,FALSE)</f>
        <v>0</v>
      </c>
      <c r="AT460" s="26" t="str">
        <f>+IF(VLOOKUP($B460,'Lista Puestos Valorados'!$B$11:$BK$510,MATCH('Auxiliar General'!AN$4,'Lista Puestos Valorados'!$B$10:$BK$10,0),0)="","No relevante",VLOOKUP($B460,'Lista Puestos Valorados'!$B$11:$BK$510,MATCH('Auxiliar General'!AN$4,'Lista Puestos Valorados'!$B$10:$BK$10,0),0))</f>
        <v>No relevante</v>
      </c>
      <c r="AU460" s="26">
        <f>+HLOOKUP(AT460,Sistema_Puntos!$Q$5:$Y$43,'Auxiliar General'!AP$5,FALSE)</f>
        <v>0</v>
      </c>
      <c r="AV460" s="26" t="str">
        <f>+IF(VLOOKUP($B460,'Lista Puestos Valorados'!$B$11:$BK$510,MATCH('Auxiliar General'!AP$4,'Lista Puestos Valorados'!$B$10:$BK$10,0),0)="","No relevante",VLOOKUP($B460,'Lista Puestos Valorados'!$B$11:$BK$510,MATCH('Auxiliar General'!AP$4,'Lista Puestos Valorados'!$B$10:$BK$10,0),0))</f>
        <v>No relevante</v>
      </c>
      <c r="AW460" s="26">
        <f>+HLOOKUP(AV460,Sistema_Puntos!$Q$5:$Y$43,'Auxiliar General'!AR$5,FALSE)</f>
        <v>0</v>
      </c>
      <c r="AX460" s="26" t="str">
        <f>+IF(VLOOKUP($B460,'Lista Puestos Valorados'!$B$11:$BK$510,MATCH('Auxiliar General'!AR$4,'Lista Puestos Valorados'!$B$10:$BK$10,0),0)="","No relevante",VLOOKUP($B460,'Lista Puestos Valorados'!$B$11:$BK$510,MATCH('Auxiliar General'!AR$4,'Lista Puestos Valorados'!$B$10:$BK$10,0),0))</f>
        <v>No relevante</v>
      </c>
      <c r="AY460" s="26">
        <f>+HLOOKUP(AX460,Sistema_Puntos!$Q$5:$Y$43,'Auxiliar General'!AT$5,FALSE)</f>
        <v>0</v>
      </c>
      <c r="AZ460" s="26" t="str">
        <f>+IF(VLOOKUP($B460,'Lista Puestos Valorados'!$B$11:$BK$510,MATCH('Auxiliar General'!AT$4,'Lista Puestos Valorados'!$B$10:$BK$10,0),0)="","No relevante",VLOOKUP($B460,'Lista Puestos Valorados'!$B$11:$BK$510,MATCH('Auxiliar General'!AT$4,'Lista Puestos Valorados'!$B$10:$BK$10,0),0))</f>
        <v>No relevante</v>
      </c>
      <c r="BA460" s="26">
        <f>+HLOOKUP(AZ460,Sistema_Puntos!$Q$5:$Y$43,'Auxiliar General'!AV$5,FALSE)</f>
        <v>0</v>
      </c>
      <c r="BB460" s="26" t="str">
        <f>+IF(VLOOKUP($B460,'Lista Puestos Valorados'!$B$11:$BK$510,MATCH('Auxiliar General'!AV$4,'Lista Puestos Valorados'!$B$10:$BK$10,0),0)="","No relevante",VLOOKUP($B460,'Lista Puestos Valorados'!$B$11:$BK$510,MATCH('Auxiliar General'!AV$4,'Lista Puestos Valorados'!$B$10:$BK$10,0),0))</f>
        <v>No relevante</v>
      </c>
      <c r="BC460" s="26">
        <f>+HLOOKUP(BB460,Sistema_Puntos!$Q$5:$Y$43,'Auxiliar General'!AX$5,FALSE)</f>
        <v>0</v>
      </c>
      <c r="BD460" s="26" t="str">
        <f>+IF(VLOOKUP($B460,'Lista Puestos Valorados'!$B$11:$BK$510,MATCH('Auxiliar General'!AX$4,'Lista Puestos Valorados'!$B$10:$BK$10,0),0)="","No relevante",VLOOKUP($B460,'Lista Puestos Valorados'!$B$11:$BK$510,MATCH('Auxiliar General'!AX$4,'Lista Puestos Valorados'!$B$10:$BK$10,0),0))</f>
        <v>No relevante</v>
      </c>
      <c r="BE460" s="26">
        <f>+HLOOKUP(BD460,Sistema_Puntos!$Q$5:$Y$43,'Auxiliar General'!AZ$5,FALSE)</f>
        <v>0</v>
      </c>
      <c r="BF460" s="26" t="str">
        <f>+IF(VLOOKUP($B460,'Lista Puestos Valorados'!$B$11:$BK$510,MATCH('Auxiliar General'!AZ$4,'Lista Puestos Valorados'!$B$10:$BK$10,0),0)="","No relevante",VLOOKUP($B460,'Lista Puestos Valorados'!$B$11:$BK$510,MATCH('Auxiliar General'!AZ$4,'Lista Puestos Valorados'!$B$10:$BK$10,0),0))</f>
        <v>No relevante</v>
      </c>
      <c r="BG460" s="26">
        <f>+HLOOKUP(BF460,Sistema_Puntos!$Q$5:$Y$43,'Auxiliar General'!BB$5,FALSE)</f>
        <v>0</v>
      </c>
      <c r="BH460" s="26" t="str">
        <f>+IF(VLOOKUP($B460,'Lista Puestos Valorados'!$B$11:$BK$510,MATCH('Auxiliar General'!BB$4,'Lista Puestos Valorados'!$B$10:$BK$10,0),0)="","No relevante",VLOOKUP($B460,'Lista Puestos Valorados'!$B$11:$BK$510,MATCH('Auxiliar General'!BB$4,'Lista Puestos Valorados'!$B$10:$BK$10,0),0))</f>
        <v>No relevante</v>
      </c>
      <c r="BI460" s="26">
        <f>+HLOOKUP(BH460,Sistema_Puntos!$Q$5:$Y$43,'Auxiliar General'!BD$5,FALSE)</f>
        <v>0</v>
      </c>
      <c r="BJ460" s="26" t="str">
        <f>+IF(VLOOKUP($B460,'Lista Puestos Valorados'!$B$11:$BK$510,MATCH('Auxiliar General'!BD$4,'Lista Puestos Valorados'!$B$10:$BK$10,0),0)="","No relevante",VLOOKUP($B460,'Lista Puestos Valorados'!$B$11:$BK$510,MATCH('Auxiliar General'!BD$4,'Lista Puestos Valorados'!$B$10:$BK$10,0),0))</f>
        <v>No relevante</v>
      </c>
      <c r="BK460" s="26">
        <f>+HLOOKUP(BJ460,Sistema_Puntos!$Q$5:$Y$43,'Auxiliar General'!BF$5,FALSE)</f>
        <v>0</v>
      </c>
      <c r="BL460" s="26" t="str">
        <f>+IF(VLOOKUP($B460,'Lista Puestos Valorados'!$B$11:$BK$510,MATCH('Auxiliar General'!BF$4,'Lista Puestos Valorados'!$B$10:$BK$10,0),0)="","No relevante",VLOOKUP($B460,'Lista Puestos Valorados'!$B$11:$BK$510,MATCH('Auxiliar General'!BF$4,'Lista Puestos Valorados'!$B$10:$BK$10,0),0))</f>
        <v>No relevante</v>
      </c>
      <c r="BM460" s="26">
        <f>+HLOOKUP(BL460,Sistema_Puntos!$Q$5:$Y$43,'Auxiliar General'!BH$5,FALSE)</f>
        <v>0</v>
      </c>
      <c r="BN460" s="26" t="str">
        <f>+IF(VLOOKUP($B460,'Lista Puestos Valorados'!$B$11:$BK$510,MATCH('Auxiliar General'!BH$4,'Lista Puestos Valorados'!$B$10:$BK$10,0),0)="","No relevante",VLOOKUP($B460,'Lista Puestos Valorados'!$B$11:$BK$510,MATCH('Auxiliar General'!BH$4,'Lista Puestos Valorados'!$B$10:$BK$10,0),0))</f>
        <v>No relevante</v>
      </c>
      <c r="BO460" s="26">
        <f>+HLOOKUP(BN460,Sistema_Puntos!$Q$5:$Y$43,'Auxiliar General'!BJ$5,FALSE)</f>
        <v>0</v>
      </c>
      <c r="BP460" s="26" t="str">
        <f>+IF(VLOOKUP($B460,'Lista Puestos Valorados'!$B$11:$BK$510,MATCH('Auxiliar General'!BJ$4,'Lista Puestos Valorados'!$B$10:$BK$10,0),0)="","No relevante",VLOOKUP($B460,'Lista Puestos Valorados'!$B$11:$BK$510,MATCH('Auxiliar General'!BJ$4,'Lista Puestos Valorados'!$B$10:$BK$10,0),0))</f>
        <v>No relevante</v>
      </c>
      <c r="BQ460" s="26">
        <f>+HLOOKUP(BP460,Sistema_Puntos!$Q$5:$Y$43,'Auxiliar General'!BL$5,FALSE)</f>
        <v>0</v>
      </c>
      <c r="BR460" s="26" t="str">
        <f>+IF(VLOOKUP($B460,'Lista Puestos Valorados'!$B$11:$BK$510,MATCH('Auxiliar General'!BL$4,'Lista Puestos Valorados'!$B$10:$BK$10,0),0)="","No relevante",VLOOKUP($B460,'Lista Puestos Valorados'!$B$11:$BK$510,MATCH('Auxiliar General'!BL$4,'Lista Puestos Valorados'!$B$10:$BK$10,0),0))</f>
        <v>No relevante</v>
      </c>
      <c r="BS460" s="26">
        <f>+HLOOKUP(BR460,Sistema_Puntos!$Q$5:$Y$43,'Auxiliar General'!BN$5,FALSE)</f>
        <v>0</v>
      </c>
      <c r="BT460" s="26" t="str">
        <f>+IF(VLOOKUP($B460,'Lista Puestos Valorados'!$B$11:$BK$510,MATCH('Auxiliar General'!BN$4,'Lista Puestos Valorados'!$B$10:$BK$10,0),0)="","No relevante",VLOOKUP($B460,'Lista Puestos Valorados'!$B$11:$BK$510,MATCH('Auxiliar General'!BN$4,'Lista Puestos Valorados'!$B$10:$BK$10,0),0))</f>
        <v>No relevante</v>
      </c>
      <c r="BU460" s="26">
        <f>+HLOOKUP(BT460,Sistema_Puntos!$Q$5:$Y$43,'Auxiliar General'!BP$5,FALSE)</f>
        <v>0</v>
      </c>
      <c r="BV460" s="26" t="str">
        <f>+IF(VLOOKUP($B460,'Lista Puestos Valorados'!$B$11:$BK$510,MATCH('Auxiliar General'!BP$4,'Lista Puestos Valorados'!$B$10:$BK$10,0),0)="","No relevante",VLOOKUP($B460,'Lista Puestos Valorados'!$B$11:$BK$510,MATCH('Auxiliar General'!BP$4,'Lista Puestos Valorados'!$B$10:$BK$10,0),0))</f>
        <v>No relevante</v>
      </c>
      <c r="BW460" s="26">
        <f>+HLOOKUP(BV460,Sistema_Puntos!$Q$5:$Y$43,'Auxiliar General'!BR$5,FALSE)</f>
        <v>0</v>
      </c>
      <c r="BX460" s="26" t="str">
        <f>+IF(VLOOKUP($B460,'Lista Puestos Valorados'!$B$11:$BK$510,MATCH('Auxiliar General'!BR$4,'Lista Puestos Valorados'!$B$10:$BK$10,0),0)="","No relevante",VLOOKUP($B460,'Lista Puestos Valorados'!$B$11:$BK$510,MATCH('Auxiliar General'!BR$4,'Lista Puestos Valorados'!$B$10:$BK$10,0),0))</f>
        <v>No relevante</v>
      </c>
      <c r="BY460" s="26">
        <f>+HLOOKUP(BX460,Sistema_Puntos!$Q$5:$Y$43,'Auxiliar General'!BT$5,FALSE)</f>
        <v>0</v>
      </c>
      <c r="BZ460" s="26" t="str">
        <f>+IF(VLOOKUP($B460,'Lista Puestos Valorados'!$B$11:$BK$510,MATCH('Auxiliar General'!BT$4,'Lista Puestos Valorados'!$B$10:$BK$10,0),0)="","No relevante",VLOOKUP($B460,'Lista Puestos Valorados'!$B$11:$BK$510,MATCH('Auxiliar General'!BT$4,'Lista Puestos Valorados'!$B$10:$BK$10,0),0))</f>
        <v>No relevante</v>
      </c>
      <c r="CA460" s="26">
        <f>+HLOOKUP(BZ460,Sistema_Puntos!$Q$5:$Y$43,'Auxiliar General'!BV$5,FALSE)</f>
        <v>0</v>
      </c>
      <c r="CB460" s="26" t="str">
        <f>+IF(VLOOKUP($B460,'Lista Puestos Valorados'!$B$11:$BK$510,MATCH('Auxiliar General'!BV$4,'Lista Puestos Valorados'!$B$10:$BK$10,0),0)="","No relevante",VLOOKUP($B460,'Lista Puestos Valorados'!$B$11:$BK$510,MATCH('Auxiliar General'!BV$4,'Lista Puestos Valorados'!$B$10:$BK$10,0),0))</f>
        <v>No relevante</v>
      </c>
      <c r="CC460" s="26">
        <f>+HLOOKUP(CB460,Sistema_Puntos!$Q$5:$Y$43,'Auxiliar General'!BX$5,FALSE)</f>
        <v>0</v>
      </c>
      <c r="CD460" s="26" t="str">
        <f>+IF(VLOOKUP($B460,'Lista Puestos Valorados'!$B$11:$BK$510,MATCH('Auxiliar General'!BX$4,'Lista Puestos Valorados'!$B$10:$BK$10,0),0)="","No relevante",VLOOKUP($B460,'Lista Puestos Valorados'!$B$11:$BK$510,MATCH('Auxiliar General'!BX$4,'Lista Puestos Valorados'!$B$10:$BK$10,0),0))</f>
        <v>No relevante</v>
      </c>
      <c r="CE460" s="26">
        <f>+HLOOKUP(CD460,Sistema_Puntos!$Q$5:$Y$43,'Auxiliar General'!BZ$5,FALSE)</f>
        <v>0</v>
      </c>
      <c r="CF460" s="26" t="str">
        <f>+IF(VLOOKUP($B460,'Lista Puestos Valorados'!$B$11:$BK$510,MATCH('Auxiliar General'!BZ$4,'Lista Puestos Valorados'!$B$10:$BK$10,0),0)="","No relevante",VLOOKUP($B460,'Lista Puestos Valorados'!$B$11:$BK$510,MATCH('Auxiliar General'!BZ$4,'Lista Puestos Valorados'!$B$10:$BK$10,0),0))</f>
        <v>No relevante</v>
      </c>
      <c r="CG460" s="26">
        <f>+HLOOKUP(CF460,Sistema_Puntos!$Q$5:$Y$43,'Auxiliar General'!CB$5,FALSE)</f>
        <v>0</v>
      </c>
      <c r="CH460" s="29"/>
      <c r="CI460" s="29"/>
    </row>
    <row r="461" spans="2:87" ht="17.55" customHeight="1">
      <c r="B461" s="26">
        <f>+'Listado de Puestos'!B461</f>
        <v>451</v>
      </c>
      <c r="C461" s="26" t="str">
        <f>+IF('Lista Puestos Valorados'!C461="","",'Lista Puestos Valorados'!C461)</f>
        <v/>
      </c>
      <c r="D461" s="26" t="str">
        <f>+IF('Lista Puestos Valorados'!D461="","",'Lista Puestos Valorados'!D461)</f>
        <v/>
      </c>
      <c r="E461" s="26" t="str">
        <f>+IF('Lista Puestos Valorados'!E461="","",'Lista Puestos Valorados'!E461)</f>
        <v/>
      </c>
      <c r="F461" s="26" t="str">
        <f>+IF('Lista Puestos Valorados'!F461="","",'Lista Puestos Valorados'!F461)</f>
        <v/>
      </c>
      <c r="G461" s="26" t="str">
        <f>+IF('Lista Puestos Valorados'!G461="","",'Lista Puestos Valorados'!G461)</f>
        <v/>
      </c>
      <c r="H461" s="26" t="str">
        <f>+IF('Lista Puestos Valorados'!H461="","",'Lista Puestos Valorados'!H461)</f>
        <v/>
      </c>
      <c r="I461" s="26" t="str">
        <f>+IF('Lista Puestos Valorados'!I461="","",'Lista Puestos Valorados'!I461)</f>
        <v/>
      </c>
      <c r="J461" s="118" t="e">
        <f t="array" ref="J461">+IF(L461="","",_xlfn.IFS(L461&lt;='Cortes de Agrupacion'!$F$15,'Cortes de Agrupacion'!$E$15,'Resultados General'!L461&lt;='Cortes de Agrupacion'!$F$14,'Cortes de Agrupacion'!$E$14,'Resultados General'!L461&lt;='Cortes de Agrupacion'!$F$13,'Cortes de Agrupacion'!$E$13,L461&lt;='Cortes de Agrupacion'!$F$12,'Cortes de Agrupacion'!$E$12,'Resultados General'!L461&lt;='Cortes de Agrupacion'!$F$11,'Cortes de Agrupacion'!$E$11,'Resultados General'!L461&lt;='Cortes de Agrupacion'!$F$10,'Cortes de Agrupacion'!$E$10,'Resultados General'!L461&lt;='Cortes de Agrupacion'!$F$9,'Cortes de Agrupacion'!$E$9,'Resultados General'!L461&lt;='Cortes de Agrupacion'!$F$8,'Cortes de Agrupacion'!$E$8,'Resultados General'!L461&lt;='Cortes de Agrupacion'!$F$7,'Cortes de Agrupacion'!$E$7,'Resultados General'!L461&lt;='Cortes de Agrupacion'!$F$6,'Cortes de Agrupacion'!$E$6))</f>
        <v>#VALUE!</v>
      </c>
      <c r="K461" s="118" t="str">
        <f t="shared" si="14"/>
        <v/>
      </c>
      <c r="L461" s="124" t="e">
        <f>#VALUE!</f>
        <v>#VALUE!</v>
      </c>
      <c r="M461" s="26" t="e">
        <f ca="1">+_xlfn.IFNA(VLOOKUP(C461,'Distribución de puestos'!$B$8:$I$507,8,0),"")</f>
        <v>#NAME?</v>
      </c>
      <c r="N461" s="26" t="str">
        <f>+IF(VLOOKUP($B461,'Lista Puestos Valorados'!$B$11:$BK$510,MATCH('Auxiliar General'!H$4,'Lista Puestos Valorados'!$B$10:$BK$10,0),0)="","No relevante",VLOOKUP($B461,'Lista Puestos Valorados'!$B$11:$BK$510,MATCH('Auxiliar General'!H$4,'Lista Puestos Valorados'!$B$10:$BK$10,0),0))</f>
        <v>No relevante</v>
      </c>
      <c r="O461" s="26">
        <f>+HLOOKUP(N461,Sistema_Puntos!$Q$5:$Y$43,'Auxiliar General'!J$5,FALSE)</f>
        <v>0</v>
      </c>
      <c r="P461" s="26" t="str">
        <f>+IF(VLOOKUP($B461,'Lista Puestos Valorados'!$B$11:$BK$510,MATCH('Auxiliar General'!J$4,'Lista Puestos Valorados'!$B$10:$BK$10,0),0)="","No relevante",VLOOKUP($B461,'Lista Puestos Valorados'!$B$11:$BK$510,MATCH('Auxiliar General'!J$4,'Lista Puestos Valorados'!$B$10:$BK$10,0),0))</f>
        <v>No relevante</v>
      </c>
      <c r="Q461" s="26">
        <f>+HLOOKUP(P461,Sistema_Puntos!$Q$5:$Y$43,'Auxiliar General'!L$5,FALSE)</f>
        <v>0</v>
      </c>
      <c r="R461" s="26" t="str">
        <f>+IF(VLOOKUP($B461,'Lista Puestos Valorados'!$B$11:$BK$510,MATCH('Auxiliar General'!L$4,'Lista Puestos Valorados'!$B$10:$BK$10,0),0)="","No relevante",VLOOKUP($B461,'Lista Puestos Valorados'!$B$11:$BK$510,MATCH('Auxiliar General'!L$4,'Lista Puestos Valorados'!$B$10:$BK$10,0),0))</f>
        <v>No relevante</v>
      </c>
      <c r="S461" s="26">
        <f>+HLOOKUP(R461,Sistema_Puntos!$Q$5:$Y$43,'Auxiliar General'!N$5,FALSE)</f>
        <v>0</v>
      </c>
      <c r="T461" s="26" t="str">
        <f>+IF(VLOOKUP($B461,'Lista Puestos Valorados'!$B$11:$BK$510,MATCH('Auxiliar General'!N$4,'Lista Puestos Valorados'!$B$10:$BK$10,0),0)="","No relevante",VLOOKUP($B461,'Lista Puestos Valorados'!$B$11:$BK$510,MATCH('Auxiliar General'!N$4,'Lista Puestos Valorados'!$B$10:$BK$10,0),0))</f>
        <v>No relevante</v>
      </c>
      <c r="U461" s="26">
        <f>+HLOOKUP(T461,Sistema_Puntos!$Q$5:$Y$43,'Auxiliar General'!P$5,FALSE)</f>
        <v>0</v>
      </c>
      <c r="V461" s="26" t="str">
        <f>+IF(VLOOKUP($B461,'Lista Puestos Valorados'!$B$11:$BK$510,MATCH('Auxiliar General'!P$4,'Lista Puestos Valorados'!$B$10:$BK$10,0),0)="","No relevante",VLOOKUP($B461,'Lista Puestos Valorados'!$B$11:$BK$510,MATCH('Auxiliar General'!P$4,'Lista Puestos Valorados'!$B$10:$BK$10,0),0))</f>
        <v>No relevante</v>
      </c>
      <c r="W461" s="26">
        <f>+HLOOKUP(V461,Sistema_Puntos!$Q$5:$Y$43,'Auxiliar General'!R$5,FALSE)</f>
        <v>0</v>
      </c>
      <c r="X461" s="26" t="str">
        <f>+IF(VLOOKUP($B461,'Lista Puestos Valorados'!$B$11:$BK$510,MATCH('Auxiliar General'!R$4,'Lista Puestos Valorados'!$B$10:$BK$10,0),0)="","No relevante",VLOOKUP($B461,'Lista Puestos Valorados'!$B$11:$BK$510,MATCH('Auxiliar General'!R$4,'Lista Puestos Valorados'!$B$10:$BK$10,0),0))</f>
        <v>No relevante</v>
      </c>
      <c r="Y461" s="26">
        <f>+HLOOKUP(X461,Sistema_Puntos!$Q$5:$Y$43,'Auxiliar General'!T$5,FALSE)</f>
        <v>0</v>
      </c>
      <c r="Z461" s="26" t="str">
        <f>+IF(VLOOKUP($B461,'Lista Puestos Valorados'!$B$11:$BK$510,MATCH('Auxiliar General'!T$4,'Lista Puestos Valorados'!$B$10:$BK$10,0),0)="","No relevante",VLOOKUP($B461,'Lista Puestos Valorados'!$B$11:$BK$510,MATCH('Auxiliar General'!T$4,'Lista Puestos Valorados'!$B$10:$BK$10,0),0))</f>
        <v>No relevante</v>
      </c>
      <c r="AA461" s="26">
        <f>+HLOOKUP(Z461,Sistema_Puntos!$Q$5:$Y$43,'Auxiliar General'!V$5,FALSE)</f>
        <v>0</v>
      </c>
      <c r="AB461" s="26" t="str">
        <f>+IF(VLOOKUP($B461,'Lista Puestos Valorados'!$B$11:$BK$510,MATCH('Auxiliar General'!V$4,'Lista Puestos Valorados'!$B$10:$BK$10,0),0)="","No relevante",VLOOKUP($B461,'Lista Puestos Valorados'!$B$11:$BK$510,MATCH('Auxiliar General'!V$4,'Lista Puestos Valorados'!$B$10:$BK$10,0),0))</f>
        <v>No relevante</v>
      </c>
      <c r="AC461" s="26">
        <f>+HLOOKUP(AB461,Sistema_Puntos!$Q$5:$Y$43,'Auxiliar General'!X$5,FALSE)</f>
        <v>0</v>
      </c>
      <c r="AD461" s="26" t="str">
        <f>+IF(VLOOKUP($B461,'Lista Puestos Valorados'!$B$11:$BK$510,MATCH('Auxiliar General'!X$4,'Lista Puestos Valorados'!$B$10:$BK$10,0),0)="","No relevante",VLOOKUP($B461,'Lista Puestos Valorados'!$B$11:$BK$510,MATCH('Auxiliar General'!X$4,'Lista Puestos Valorados'!$B$10:$BK$10,0),0))</f>
        <v>No relevante</v>
      </c>
      <c r="AE461" s="26">
        <f>+HLOOKUP(AD461,Sistema_Puntos!$Q$5:$Y$43,'Auxiliar General'!Z$5,FALSE)</f>
        <v>0</v>
      </c>
      <c r="AF461" s="26" t="str">
        <f>+IF(VLOOKUP($B461,'Lista Puestos Valorados'!$B$11:$BK$510,MATCH('Auxiliar General'!Z$4,'Lista Puestos Valorados'!$B$10:$BK$10,0),0)="","No relevante",VLOOKUP($B461,'Lista Puestos Valorados'!$B$11:$BK$510,MATCH('Auxiliar General'!Z$4,'Lista Puestos Valorados'!$B$10:$BK$10,0),0))</f>
        <v>No relevante</v>
      </c>
      <c r="AG461" s="26">
        <f>+HLOOKUP(AF461,Sistema_Puntos!$Q$5:$Y$43,'Auxiliar General'!AB$5,FALSE)</f>
        <v>0</v>
      </c>
      <c r="AH461" s="26" t="str">
        <f>+IF(VLOOKUP($B461,'Lista Puestos Valorados'!$B$11:$BK$510,MATCH('Auxiliar General'!AB$4,'Lista Puestos Valorados'!$B$10:$BK$10,0),0)="","No relevante",VLOOKUP($B461,'Lista Puestos Valorados'!$B$11:$BK$510,MATCH('Auxiliar General'!AB$4,'Lista Puestos Valorados'!$B$10:$BK$10,0),0))</f>
        <v>No relevante</v>
      </c>
      <c r="AI461" s="26">
        <f>+HLOOKUP(AH461,Sistema_Puntos!$Q$5:$Y$43,'Auxiliar General'!AD$5,FALSE)</f>
        <v>0</v>
      </c>
      <c r="AJ461" s="26" t="str">
        <f>+IF(VLOOKUP($B461,'Lista Puestos Valorados'!$B$11:$BK$510,MATCH('Auxiliar General'!AD$4,'Lista Puestos Valorados'!$B$10:$BK$10,0),0)="","No relevante",VLOOKUP($B461,'Lista Puestos Valorados'!$B$11:$BK$510,MATCH('Auxiliar General'!AD$4,'Lista Puestos Valorados'!$B$10:$BK$10,0),0))</f>
        <v>No relevante</v>
      </c>
      <c r="AK461" s="26">
        <f>+HLOOKUP(AJ461,Sistema_Puntos!$Q$5:$Y$43,'Auxiliar General'!AF$5,FALSE)</f>
        <v>0</v>
      </c>
      <c r="AL461" s="26" t="str">
        <f>+IF(VLOOKUP($B461,'Lista Puestos Valorados'!$B$11:$BK$510,MATCH('Auxiliar General'!AF$4,'Lista Puestos Valorados'!$B$10:$BK$10,0),0)="","No relevante",VLOOKUP($B461,'Lista Puestos Valorados'!$B$11:$BK$510,MATCH('Auxiliar General'!AF$4,'Lista Puestos Valorados'!$B$10:$BK$10,0),0))</f>
        <v>No relevante</v>
      </c>
      <c r="AM461" s="26">
        <f>+HLOOKUP(AL461,Sistema_Puntos!$Q$5:$Y$43,'Auxiliar General'!AH$5,FALSE)</f>
        <v>0</v>
      </c>
      <c r="AN461" s="26" t="str">
        <f>+IF(VLOOKUP($B461,'Lista Puestos Valorados'!$B$11:$BK$510,MATCH('Auxiliar General'!AH$4,'Lista Puestos Valorados'!$B$10:$BK$10,0),0)="","No relevante",VLOOKUP($B461,'Lista Puestos Valorados'!$B$11:$BK$510,MATCH('Auxiliar General'!AH$4,'Lista Puestos Valorados'!$B$10:$BK$10,0),0))</f>
        <v>No relevante</v>
      </c>
      <c r="AO461" s="26">
        <f>+HLOOKUP(AN461,Sistema_Puntos!$Q$5:$Y$43,'Auxiliar General'!AJ$5,FALSE)</f>
        <v>0</v>
      </c>
      <c r="AP461" s="26" t="str">
        <f>+IF(VLOOKUP($B461,'Lista Puestos Valorados'!$B$11:$BK$510,MATCH('Auxiliar General'!AJ$4,'Lista Puestos Valorados'!$B$10:$BK$10,0),0)="","No relevante",VLOOKUP($B461,'Lista Puestos Valorados'!$B$11:$BK$510,MATCH('Auxiliar General'!AJ$4,'Lista Puestos Valorados'!$B$10:$BK$10,0),0))</f>
        <v>No relevante</v>
      </c>
      <c r="AQ461" s="26">
        <f>+HLOOKUP(AP461,Sistema_Puntos!$Q$5:$Y$43,'Auxiliar General'!AL$5,FALSE)</f>
        <v>0</v>
      </c>
      <c r="AR461" s="26" t="str">
        <f>+IF(VLOOKUP($B461,'Lista Puestos Valorados'!$B$11:$BK$510,MATCH('Auxiliar General'!AL$4,'Lista Puestos Valorados'!$B$10:$BK$10,0),0)="","No relevante",VLOOKUP($B461,'Lista Puestos Valorados'!$B$11:$BK$510,MATCH('Auxiliar General'!AL$4,'Lista Puestos Valorados'!$B$10:$BK$10,0),0))</f>
        <v>No relevante</v>
      </c>
      <c r="AS461" s="26">
        <f>+HLOOKUP(AR461,Sistema_Puntos!$Q$5:$Y$43,'Auxiliar General'!AN$5,FALSE)</f>
        <v>0</v>
      </c>
      <c r="AT461" s="26" t="str">
        <f>+IF(VLOOKUP($B461,'Lista Puestos Valorados'!$B$11:$BK$510,MATCH('Auxiliar General'!AN$4,'Lista Puestos Valorados'!$B$10:$BK$10,0),0)="","No relevante",VLOOKUP($B461,'Lista Puestos Valorados'!$B$11:$BK$510,MATCH('Auxiliar General'!AN$4,'Lista Puestos Valorados'!$B$10:$BK$10,0),0))</f>
        <v>No relevante</v>
      </c>
      <c r="AU461" s="26">
        <f>+HLOOKUP(AT461,Sistema_Puntos!$Q$5:$Y$43,'Auxiliar General'!AP$5,FALSE)</f>
        <v>0</v>
      </c>
      <c r="AV461" s="26" t="str">
        <f>+IF(VLOOKUP($B461,'Lista Puestos Valorados'!$B$11:$BK$510,MATCH('Auxiliar General'!AP$4,'Lista Puestos Valorados'!$B$10:$BK$10,0),0)="","No relevante",VLOOKUP($B461,'Lista Puestos Valorados'!$B$11:$BK$510,MATCH('Auxiliar General'!AP$4,'Lista Puestos Valorados'!$B$10:$BK$10,0),0))</f>
        <v>No relevante</v>
      </c>
      <c r="AW461" s="26">
        <f>+HLOOKUP(AV461,Sistema_Puntos!$Q$5:$Y$43,'Auxiliar General'!AR$5,FALSE)</f>
        <v>0</v>
      </c>
      <c r="AX461" s="26" t="str">
        <f>+IF(VLOOKUP($B461,'Lista Puestos Valorados'!$B$11:$BK$510,MATCH('Auxiliar General'!AR$4,'Lista Puestos Valorados'!$B$10:$BK$10,0),0)="","No relevante",VLOOKUP($B461,'Lista Puestos Valorados'!$B$11:$BK$510,MATCH('Auxiliar General'!AR$4,'Lista Puestos Valorados'!$B$10:$BK$10,0),0))</f>
        <v>No relevante</v>
      </c>
      <c r="AY461" s="26">
        <f>+HLOOKUP(AX461,Sistema_Puntos!$Q$5:$Y$43,'Auxiliar General'!AT$5,FALSE)</f>
        <v>0</v>
      </c>
      <c r="AZ461" s="26" t="str">
        <f>+IF(VLOOKUP($B461,'Lista Puestos Valorados'!$B$11:$BK$510,MATCH('Auxiliar General'!AT$4,'Lista Puestos Valorados'!$B$10:$BK$10,0),0)="","No relevante",VLOOKUP($B461,'Lista Puestos Valorados'!$B$11:$BK$510,MATCH('Auxiliar General'!AT$4,'Lista Puestos Valorados'!$B$10:$BK$10,0),0))</f>
        <v>No relevante</v>
      </c>
      <c r="BA461" s="26">
        <f>+HLOOKUP(AZ461,Sistema_Puntos!$Q$5:$Y$43,'Auxiliar General'!AV$5,FALSE)</f>
        <v>0</v>
      </c>
      <c r="BB461" s="26" t="str">
        <f>+IF(VLOOKUP($B461,'Lista Puestos Valorados'!$B$11:$BK$510,MATCH('Auxiliar General'!AV$4,'Lista Puestos Valorados'!$B$10:$BK$10,0),0)="","No relevante",VLOOKUP($B461,'Lista Puestos Valorados'!$B$11:$BK$510,MATCH('Auxiliar General'!AV$4,'Lista Puestos Valorados'!$B$10:$BK$10,0),0))</f>
        <v>No relevante</v>
      </c>
      <c r="BC461" s="26">
        <f>+HLOOKUP(BB461,Sistema_Puntos!$Q$5:$Y$43,'Auxiliar General'!AX$5,FALSE)</f>
        <v>0</v>
      </c>
      <c r="BD461" s="26" t="str">
        <f>+IF(VLOOKUP($B461,'Lista Puestos Valorados'!$B$11:$BK$510,MATCH('Auxiliar General'!AX$4,'Lista Puestos Valorados'!$B$10:$BK$10,0),0)="","No relevante",VLOOKUP($B461,'Lista Puestos Valorados'!$B$11:$BK$510,MATCH('Auxiliar General'!AX$4,'Lista Puestos Valorados'!$B$10:$BK$10,0),0))</f>
        <v>No relevante</v>
      </c>
      <c r="BE461" s="26">
        <f>+HLOOKUP(BD461,Sistema_Puntos!$Q$5:$Y$43,'Auxiliar General'!AZ$5,FALSE)</f>
        <v>0</v>
      </c>
      <c r="BF461" s="26" t="str">
        <f>+IF(VLOOKUP($B461,'Lista Puestos Valorados'!$B$11:$BK$510,MATCH('Auxiliar General'!AZ$4,'Lista Puestos Valorados'!$B$10:$BK$10,0),0)="","No relevante",VLOOKUP($B461,'Lista Puestos Valorados'!$B$11:$BK$510,MATCH('Auxiliar General'!AZ$4,'Lista Puestos Valorados'!$B$10:$BK$10,0),0))</f>
        <v>No relevante</v>
      </c>
      <c r="BG461" s="26">
        <f>+HLOOKUP(BF461,Sistema_Puntos!$Q$5:$Y$43,'Auxiliar General'!BB$5,FALSE)</f>
        <v>0</v>
      </c>
      <c r="BH461" s="26" t="str">
        <f>+IF(VLOOKUP($B461,'Lista Puestos Valorados'!$B$11:$BK$510,MATCH('Auxiliar General'!BB$4,'Lista Puestos Valorados'!$B$10:$BK$10,0),0)="","No relevante",VLOOKUP($B461,'Lista Puestos Valorados'!$B$11:$BK$510,MATCH('Auxiliar General'!BB$4,'Lista Puestos Valorados'!$B$10:$BK$10,0),0))</f>
        <v>No relevante</v>
      </c>
      <c r="BI461" s="26">
        <f>+HLOOKUP(BH461,Sistema_Puntos!$Q$5:$Y$43,'Auxiliar General'!BD$5,FALSE)</f>
        <v>0</v>
      </c>
      <c r="BJ461" s="26" t="str">
        <f>+IF(VLOOKUP($B461,'Lista Puestos Valorados'!$B$11:$BK$510,MATCH('Auxiliar General'!BD$4,'Lista Puestos Valorados'!$B$10:$BK$10,0),0)="","No relevante",VLOOKUP($B461,'Lista Puestos Valorados'!$B$11:$BK$510,MATCH('Auxiliar General'!BD$4,'Lista Puestos Valorados'!$B$10:$BK$10,0),0))</f>
        <v>No relevante</v>
      </c>
      <c r="BK461" s="26">
        <f>+HLOOKUP(BJ461,Sistema_Puntos!$Q$5:$Y$43,'Auxiliar General'!BF$5,FALSE)</f>
        <v>0</v>
      </c>
      <c r="BL461" s="26" t="str">
        <f>+IF(VLOOKUP($B461,'Lista Puestos Valorados'!$B$11:$BK$510,MATCH('Auxiliar General'!BF$4,'Lista Puestos Valorados'!$B$10:$BK$10,0),0)="","No relevante",VLOOKUP($B461,'Lista Puestos Valorados'!$B$11:$BK$510,MATCH('Auxiliar General'!BF$4,'Lista Puestos Valorados'!$B$10:$BK$10,0),0))</f>
        <v>No relevante</v>
      </c>
      <c r="BM461" s="26">
        <f>+HLOOKUP(BL461,Sistema_Puntos!$Q$5:$Y$43,'Auxiliar General'!BH$5,FALSE)</f>
        <v>0</v>
      </c>
      <c r="BN461" s="26" t="str">
        <f>+IF(VLOOKUP($B461,'Lista Puestos Valorados'!$B$11:$BK$510,MATCH('Auxiliar General'!BH$4,'Lista Puestos Valorados'!$B$10:$BK$10,0),0)="","No relevante",VLOOKUP($B461,'Lista Puestos Valorados'!$B$11:$BK$510,MATCH('Auxiliar General'!BH$4,'Lista Puestos Valorados'!$B$10:$BK$10,0),0))</f>
        <v>No relevante</v>
      </c>
      <c r="BO461" s="26">
        <f>+HLOOKUP(BN461,Sistema_Puntos!$Q$5:$Y$43,'Auxiliar General'!BJ$5,FALSE)</f>
        <v>0</v>
      </c>
      <c r="BP461" s="26" t="str">
        <f>+IF(VLOOKUP($B461,'Lista Puestos Valorados'!$B$11:$BK$510,MATCH('Auxiliar General'!BJ$4,'Lista Puestos Valorados'!$B$10:$BK$10,0),0)="","No relevante",VLOOKUP($B461,'Lista Puestos Valorados'!$B$11:$BK$510,MATCH('Auxiliar General'!BJ$4,'Lista Puestos Valorados'!$B$10:$BK$10,0),0))</f>
        <v>No relevante</v>
      </c>
      <c r="BQ461" s="26">
        <f>+HLOOKUP(BP461,Sistema_Puntos!$Q$5:$Y$43,'Auxiliar General'!BL$5,FALSE)</f>
        <v>0</v>
      </c>
      <c r="BR461" s="26" t="str">
        <f>+IF(VLOOKUP($B461,'Lista Puestos Valorados'!$B$11:$BK$510,MATCH('Auxiliar General'!BL$4,'Lista Puestos Valorados'!$B$10:$BK$10,0),0)="","No relevante",VLOOKUP($B461,'Lista Puestos Valorados'!$B$11:$BK$510,MATCH('Auxiliar General'!BL$4,'Lista Puestos Valorados'!$B$10:$BK$10,0),0))</f>
        <v>No relevante</v>
      </c>
      <c r="BS461" s="26">
        <f>+HLOOKUP(BR461,Sistema_Puntos!$Q$5:$Y$43,'Auxiliar General'!BN$5,FALSE)</f>
        <v>0</v>
      </c>
      <c r="BT461" s="26" t="str">
        <f>+IF(VLOOKUP($B461,'Lista Puestos Valorados'!$B$11:$BK$510,MATCH('Auxiliar General'!BN$4,'Lista Puestos Valorados'!$B$10:$BK$10,0),0)="","No relevante",VLOOKUP($B461,'Lista Puestos Valorados'!$B$11:$BK$510,MATCH('Auxiliar General'!BN$4,'Lista Puestos Valorados'!$B$10:$BK$10,0),0))</f>
        <v>No relevante</v>
      </c>
      <c r="BU461" s="26">
        <f>+HLOOKUP(BT461,Sistema_Puntos!$Q$5:$Y$43,'Auxiliar General'!BP$5,FALSE)</f>
        <v>0</v>
      </c>
      <c r="BV461" s="26" t="str">
        <f>+IF(VLOOKUP($B461,'Lista Puestos Valorados'!$B$11:$BK$510,MATCH('Auxiliar General'!BP$4,'Lista Puestos Valorados'!$B$10:$BK$10,0),0)="","No relevante",VLOOKUP($B461,'Lista Puestos Valorados'!$B$11:$BK$510,MATCH('Auxiliar General'!BP$4,'Lista Puestos Valorados'!$B$10:$BK$10,0),0))</f>
        <v>No relevante</v>
      </c>
      <c r="BW461" s="26">
        <f>+HLOOKUP(BV461,Sistema_Puntos!$Q$5:$Y$43,'Auxiliar General'!BR$5,FALSE)</f>
        <v>0</v>
      </c>
      <c r="BX461" s="26" t="str">
        <f>+IF(VLOOKUP($B461,'Lista Puestos Valorados'!$B$11:$BK$510,MATCH('Auxiliar General'!BR$4,'Lista Puestos Valorados'!$B$10:$BK$10,0),0)="","No relevante",VLOOKUP($B461,'Lista Puestos Valorados'!$B$11:$BK$510,MATCH('Auxiliar General'!BR$4,'Lista Puestos Valorados'!$B$10:$BK$10,0),0))</f>
        <v>No relevante</v>
      </c>
      <c r="BY461" s="26">
        <f>+HLOOKUP(BX461,Sistema_Puntos!$Q$5:$Y$43,'Auxiliar General'!BT$5,FALSE)</f>
        <v>0</v>
      </c>
      <c r="BZ461" s="26" t="str">
        <f>+IF(VLOOKUP($B461,'Lista Puestos Valorados'!$B$11:$BK$510,MATCH('Auxiliar General'!BT$4,'Lista Puestos Valorados'!$B$10:$BK$10,0),0)="","No relevante",VLOOKUP($B461,'Lista Puestos Valorados'!$B$11:$BK$510,MATCH('Auxiliar General'!BT$4,'Lista Puestos Valorados'!$B$10:$BK$10,0),0))</f>
        <v>No relevante</v>
      </c>
      <c r="CA461" s="26">
        <f>+HLOOKUP(BZ461,Sistema_Puntos!$Q$5:$Y$43,'Auxiliar General'!BV$5,FALSE)</f>
        <v>0</v>
      </c>
      <c r="CB461" s="26" t="str">
        <f>+IF(VLOOKUP($B461,'Lista Puestos Valorados'!$B$11:$BK$510,MATCH('Auxiliar General'!BV$4,'Lista Puestos Valorados'!$B$10:$BK$10,0),0)="","No relevante",VLOOKUP($B461,'Lista Puestos Valorados'!$B$11:$BK$510,MATCH('Auxiliar General'!BV$4,'Lista Puestos Valorados'!$B$10:$BK$10,0),0))</f>
        <v>No relevante</v>
      </c>
      <c r="CC461" s="26">
        <f>+HLOOKUP(CB461,Sistema_Puntos!$Q$5:$Y$43,'Auxiliar General'!BX$5,FALSE)</f>
        <v>0</v>
      </c>
      <c r="CD461" s="26" t="str">
        <f>+IF(VLOOKUP($B461,'Lista Puestos Valorados'!$B$11:$BK$510,MATCH('Auxiliar General'!BX$4,'Lista Puestos Valorados'!$B$10:$BK$10,0),0)="","No relevante",VLOOKUP($B461,'Lista Puestos Valorados'!$B$11:$BK$510,MATCH('Auxiliar General'!BX$4,'Lista Puestos Valorados'!$B$10:$BK$10,0),0))</f>
        <v>No relevante</v>
      </c>
      <c r="CE461" s="26">
        <f>+HLOOKUP(CD461,Sistema_Puntos!$Q$5:$Y$43,'Auxiliar General'!BZ$5,FALSE)</f>
        <v>0</v>
      </c>
      <c r="CF461" s="26" t="str">
        <f>+IF(VLOOKUP($B461,'Lista Puestos Valorados'!$B$11:$BK$510,MATCH('Auxiliar General'!BZ$4,'Lista Puestos Valorados'!$B$10:$BK$10,0),0)="","No relevante",VLOOKUP($B461,'Lista Puestos Valorados'!$B$11:$BK$510,MATCH('Auxiliar General'!BZ$4,'Lista Puestos Valorados'!$B$10:$BK$10,0),0))</f>
        <v>No relevante</v>
      </c>
      <c r="CG461" s="26">
        <f>+HLOOKUP(CF461,Sistema_Puntos!$Q$5:$Y$43,'Auxiliar General'!CB$5,FALSE)</f>
        <v>0</v>
      </c>
      <c r="CH461" s="29"/>
      <c r="CI461" s="29"/>
    </row>
    <row r="462" spans="2:87" ht="17.55" customHeight="1">
      <c r="B462" s="26">
        <f>+'Listado de Puestos'!B462</f>
        <v>452</v>
      </c>
      <c r="C462" s="26" t="str">
        <f>+IF('Lista Puestos Valorados'!C462="","",'Lista Puestos Valorados'!C462)</f>
        <v/>
      </c>
      <c r="D462" s="26" t="str">
        <f>+IF('Lista Puestos Valorados'!D462="","",'Lista Puestos Valorados'!D462)</f>
        <v/>
      </c>
      <c r="E462" s="26" t="str">
        <f>+IF('Lista Puestos Valorados'!E462="","",'Lista Puestos Valorados'!E462)</f>
        <v/>
      </c>
      <c r="F462" s="26" t="str">
        <f>+IF('Lista Puestos Valorados'!F462="","",'Lista Puestos Valorados'!F462)</f>
        <v/>
      </c>
      <c r="G462" s="26" t="str">
        <f>+IF('Lista Puestos Valorados'!G462="","",'Lista Puestos Valorados'!G462)</f>
        <v/>
      </c>
      <c r="H462" s="26" t="str">
        <f>+IF('Lista Puestos Valorados'!H462="","",'Lista Puestos Valorados'!H462)</f>
        <v/>
      </c>
      <c r="I462" s="26" t="str">
        <f>+IF('Lista Puestos Valorados'!I462="","",'Lista Puestos Valorados'!I462)</f>
        <v/>
      </c>
      <c r="J462" s="118" t="e">
        <f t="array" ref="J462">+IF(L462="","",_xlfn.IFS(L462&lt;='Cortes de Agrupacion'!$F$15,'Cortes de Agrupacion'!$E$15,'Resultados General'!L462&lt;='Cortes de Agrupacion'!$F$14,'Cortes de Agrupacion'!$E$14,'Resultados General'!L462&lt;='Cortes de Agrupacion'!$F$13,'Cortes de Agrupacion'!$E$13,L462&lt;='Cortes de Agrupacion'!$F$12,'Cortes de Agrupacion'!$E$12,'Resultados General'!L462&lt;='Cortes de Agrupacion'!$F$11,'Cortes de Agrupacion'!$E$11,'Resultados General'!L462&lt;='Cortes de Agrupacion'!$F$10,'Cortes de Agrupacion'!$E$10,'Resultados General'!L462&lt;='Cortes de Agrupacion'!$F$9,'Cortes de Agrupacion'!$E$9,'Resultados General'!L462&lt;='Cortes de Agrupacion'!$F$8,'Cortes de Agrupacion'!$E$8,'Resultados General'!L462&lt;='Cortes de Agrupacion'!$F$7,'Cortes de Agrupacion'!$E$7,'Resultados General'!L462&lt;='Cortes de Agrupacion'!$F$6,'Cortes de Agrupacion'!$E$6))</f>
        <v>#VALUE!</v>
      </c>
      <c r="K462" s="118" t="str">
        <f t="shared" si="14"/>
        <v/>
      </c>
      <c r="L462" s="124" t="e">
        <f>#VALUE!</f>
        <v>#VALUE!</v>
      </c>
      <c r="M462" s="26" t="e">
        <f ca="1">+_xlfn.IFNA(VLOOKUP(C462,'Distribución de puestos'!$B$8:$I$507,8,0),"")</f>
        <v>#NAME?</v>
      </c>
      <c r="N462" s="26" t="str">
        <f>+IF(VLOOKUP($B462,'Lista Puestos Valorados'!$B$11:$BK$510,MATCH('Auxiliar General'!H$4,'Lista Puestos Valorados'!$B$10:$BK$10,0),0)="","No relevante",VLOOKUP($B462,'Lista Puestos Valorados'!$B$11:$BK$510,MATCH('Auxiliar General'!H$4,'Lista Puestos Valorados'!$B$10:$BK$10,0),0))</f>
        <v>No relevante</v>
      </c>
      <c r="O462" s="26">
        <f>+HLOOKUP(N462,Sistema_Puntos!$Q$5:$Y$43,'Auxiliar General'!J$5,FALSE)</f>
        <v>0</v>
      </c>
      <c r="P462" s="26" t="str">
        <f>+IF(VLOOKUP($B462,'Lista Puestos Valorados'!$B$11:$BK$510,MATCH('Auxiliar General'!J$4,'Lista Puestos Valorados'!$B$10:$BK$10,0),0)="","No relevante",VLOOKUP($B462,'Lista Puestos Valorados'!$B$11:$BK$510,MATCH('Auxiliar General'!J$4,'Lista Puestos Valorados'!$B$10:$BK$10,0),0))</f>
        <v>No relevante</v>
      </c>
      <c r="Q462" s="26">
        <f>+HLOOKUP(P462,Sistema_Puntos!$Q$5:$Y$43,'Auxiliar General'!L$5,FALSE)</f>
        <v>0</v>
      </c>
      <c r="R462" s="26" t="str">
        <f>+IF(VLOOKUP($B462,'Lista Puestos Valorados'!$B$11:$BK$510,MATCH('Auxiliar General'!L$4,'Lista Puestos Valorados'!$B$10:$BK$10,0),0)="","No relevante",VLOOKUP($B462,'Lista Puestos Valorados'!$B$11:$BK$510,MATCH('Auxiliar General'!L$4,'Lista Puestos Valorados'!$B$10:$BK$10,0),0))</f>
        <v>No relevante</v>
      </c>
      <c r="S462" s="26">
        <f>+HLOOKUP(R462,Sistema_Puntos!$Q$5:$Y$43,'Auxiliar General'!N$5,FALSE)</f>
        <v>0</v>
      </c>
      <c r="T462" s="26" t="str">
        <f>+IF(VLOOKUP($B462,'Lista Puestos Valorados'!$B$11:$BK$510,MATCH('Auxiliar General'!N$4,'Lista Puestos Valorados'!$B$10:$BK$10,0),0)="","No relevante",VLOOKUP($B462,'Lista Puestos Valorados'!$B$11:$BK$510,MATCH('Auxiliar General'!N$4,'Lista Puestos Valorados'!$B$10:$BK$10,0),0))</f>
        <v>No relevante</v>
      </c>
      <c r="U462" s="26">
        <f>+HLOOKUP(T462,Sistema_Puntos!$Q$5:$Y$43,'Auxiliar General'!P$5,FALSE)</f>
        <v>0</v>
      </c>
      <c r="V462" s="26" t="str">
        <f>+IF(VLOOKUP($B462,'Lista Puestos Valorados'!$B$11:$BK$510,MATCH('Auxiliar General'!P$4,'Lista Puestos Valorados'!$B$10:$BK$10,0),0)="","No relevante",VLOOKUP($B462,'Lista Puestos Valorados'!$B$11:$BK$510,MATCH('Auxiliar General'!P$4,'Lista Puestos Valorados'!$B$10:$BK$10,0),0))</f>
        <v>No relevante</v>
      </c>
      <c r="W462" s="26">
        <f>+HLOOKUP(V462,Sistema_Puntos!$Q$5:$Y$43,'Auxiliar General'!R$5,FALSE)</f>
        <v>0</v>
      </c>
      <c r="X462" s="26" t="str">
        <f>+IF(VLOOKUP($B462,'Lista Puestos Valorados'!$B$11:$BK$510,MATCH('Auxiliar General'!R$4,'Lista Puestos Valorados'!$B$10:$BK$10,0),0)="","No relevante",VLOOKUP($B462,'Lista Puestos Valorados'!$B$11:$BK$510,MATCH('Auxiliar General'!R$4,'Lista Puestos Valorados'!$B$10:$BK$10,0),0))</f>
        <v>No relevante</v>
      </c>
      <c r="Y462" s="26">
        <f>+HLOOKUP(X462,Sistema_Puntos!$Q$5:$Y$43,'Auxiliar General'!T$5,FALSE)</f>
        <v>0</v>
      </c>
      <c r="Z462" s="26" t="str">
        <f>+IF(VLOOKUP($B462,'Lista Puestos Valorados'!$B$11:$BK$510,MATCH('Auxiliar General'!T$4,'Lista Puestos Valorados'!$B$10:$BK$10,0),0)="","No relevante",VLOOKUP($B462,'Lista Puestos Valorados'!$B$11:$BK$510,MATCH('Auxiliar General'!T$4,'Lista Puestos Valorados'!$B$10:$BK$10,0),0))</f>
        <v>No relevante</v>
      </c>
      <c r="AA462" s="26">
        <f>+HLOOKUP(Z462,Sistema_Puntos!$Q$5:$Y$43,'Auxiliar General'!V$5,FALSE)</f>
        <v>0</v>
      </c>
      <c r="AB462" s="26" t="str">
        <f>+IF(VLOOKUP($B462,'Lista Puestos Valorados'!$B$11:$BK$510,MATCH('Auxiliar General'!V$4,'Lista Puestos Valorados'!$B$10:$BK$10,0),0)="","No relevante",VLOOKUP($B462,'Lista Puestos Valorados'!$B$11:$BK$510,MATCH('Auxiliar General'!V$4,'Lista Puestos Valorados'!$B$10:$BK$10,0),0))</f>
        <v>No relevante</v>
      </c>
      <c r="AC462" s="26">
        <f>+HLOOKUP(AB462,Sistema_Puntos!$Q$5:$Y$43,'Auxiliar General'!X$5,FALSE)</f>
        <v>0</v>
      </c>
      <c r="AD462" s="26" t="str">
        <f>+IF(VLOOKUP($B462,'Lista Puestos Valorados'!$B$11:$BK$510,MATCH('Auxiliar General'!X$4,'Lista Puestos Valorados'!$B$10:$BK$10,0),0)="","No relevante",VLOOKUP($B462,'Lista Puestos Valorados'!$B$11:$BK$510,MATCH('Auxiliar General'!X$4,'Lista Puestos Valorados'!$B$10:$BK$10,0),0))</f>
        <v>No relevante</v>
      </c>
      <c r="AE462" s="26">
        <f>+HLOOKUP(AD462,Sistema_Puntos!$Q$5:$Y$43,'Auxiliar General'!Z$5,FALSE)</f>
        <v>0</v>
      </c>
      <c r="AF462" s="26" t="str">
        <f>+IF(VLOOKUP($B462,'Lista Puestos Valorados'!$B$11:$BK$510,MATCH('Auxiliar General'!Z$4,'Lista Puestos Valorados'!$B$10:$BK$10,0),0)="","No relevante",VLOOKUP($B462,'Lista Puestos Valorados'!$B$11:$BK$510,MATCH('Auxiliar General'!Z$4,'Lista Puestos Valorados'!$B$10:$BK$10,0),0))</f>
        <v>No relevante</v>
      </c>
      <c r="AG462" s="26">
        <f>+HLOOKUP(AF462,Sistema_Puntos!$Q$5:$Y$43,'Auxiliar General'!AB$5,FALSE)</f>
        <v>0</v>
      </c>
      <c r="AH462" s="26" t="str">
        <f>+IF(VLOOKUP($B462,'Lista Puestos Valorados'!$B$11:$BK$510,MATCH('Auxiliar General'!AB$4,'Lista Puestos Valorados'!$B$10:$BK$10,0),0)="","No relevante",VLOOKUP($B462,'Lista Puestos Valorados'!$B$11:$BK$510,MATCH('Auxiliar General'!AB$4,'Lista Puestos Valorados'!$B$10:$BK$10,0),0))</f>
        <v>No relevante</v>
      </c>
      <c r="AI462" s="26">
        <f>+HLOOKUP(AH462,Sistema_Puntos!$Q$5:$Y$43,'Auxiliar General'!AD$5,FALSE)</f>
        <v>0</v>
      </c>
      <c r="AJ462" s="26" t="str">
        <f>+IF(VLOOKUP($B462,'Lista Puestos Valorados'!$B$11:$BK$510,MATCH('Auxiliar General'!AD$4,'Lista Puestos Valorados'!$B$10:$BK$10,0),0)="","No relevante",VLOOKUP($B462,'Lista Puestos Valorados'!$B$11:$BK$510,MATCH('Auxiliar General'!AD$4,'Lista Puestos Valorados'!$B$10:$BK$10,0),0))</f>
        <v>No relevante</v>
      </c>
      <c r="AK462" s="26">
        <f>+HLOOKUP(AJ462,Sistema_Puntos!$Q$5:$Y$43,'Auxiliar General'!AF$5,FALSE)</f>
        <v>0</v>
      </c>
      <c r="AL462" s="26" t="str">
        <f>+IF(VLOOKUP($B462,'Lista Puestos Valorados'!$B$11:$BK$510,MATCH('Auxiliar General'!AF$4,'Lista Puestos Valorados'!$B$10:$BK$10,0),0)="","No relevante",VLOOKUP($B462,'Lista Puestos Valorados'!$B$11:$BK$510,MATCH('Auxiliar General'!AF$4,'Lista Puestos Valorados'!$B$10:$BK$10,0),0))</f>
        <v>No relevante</v>
      </c>
      <c r="AM462" s="26">
        <f>+HLOOKUP(AL462,Sistema_Puntos!$Q$5:$Y$43,'Auxiliar General'!AH$5,FALSE)</f>
        <v>0</v>
      </c>
      <c r="AN462" s="26" t="str">
        <f>+IF(VLOOKUP($B462,'Lista Puestos Valorados'!$B$11:$BK$510,MATCH('Auxiliar General'!AH$4,'Lista Puestos Valorados'!$B$10:$BK$10,0),0)="","No relevante",VLOOKUP($B462,'Lista Puestos Valorados'!$B$11:$BK$510,MATCH('Auxiliar General'!AH$4,'Lista Puestos Valorados'!$B$10:$BK$10,0),0))</f>
        <v>No relevante</v>
      </c>
      <c r="AO462" s="26">
        <f>+HLOOKUP(AN462,Sistema_Puntos!$Q$5:$Y$43,'Auxiliar General'!AJ$5,FALSE)</f>
        <v>0</v>
      </c>
      <c r="AP462" s="26" t="str">
        <f>+IF(VLOOKUP($B462,'Lista Puestos Valorados'!$B$11:$BK$510,MATCH('Auxiliar General'!AJ$4,'Lista Puestos Valorados'!$B$10:$BK$10,0),0)="","No relevante",VLOOKUP($B462,'Lista Puestos Valorados'!$B$11:$BK$510,MATCH('Auxiliar General'!AJ$4,'Lista Puestos Valorados'!$B$10:$BK$10,0),0))</f>
        <v>No relevante</v>
      </c>
      <c r="AQ462" s="26">
        <f>+HLOOKUP(AP462,Sistema_Puntos!$Q$5:$Y$43,'Auxiliar General'!AL$5,FALSE)</f>
        <v>0</v>
      </c>
      <c r="AR462" s="26" t="str">
        <f>+IF(VLOOKUP($B462,'Lista Puestos Valorados'!$B$11:$BK$510,MATCH('Auxiliar General'!AL$4,'Lista Puestos Valorados'!$B$10:$BK$10,0),0)="","No relevante",VLOOKUP($B462,'Lista Puestos Valorados'!$B$11:$BK$510,MATCH('Auxiliar General'!AL$4,'Lista Puestos Valorados'!$B$10:$BK$10,0),0))</f>
        <v>No relevante</v>
      </c>
      <c r="AS462" s="26">
        <f>+HLOOKUP(AR462,Sistema_Puntos!$Q$5:$Y$43,'Auxiliar General'!AN$5,FALSE)</f>
        <v>0</v>
      </c>
      <c r="AT462" s="26" t="str">
        <f>+IF(VLOOKUP($B462,'Lista Puestos Valorados'!$B$11:$BK$510,MATCH('Auxiliar General'!AN$4,'Lista Puestos Valorados'!$B$10:$BK$10,0),0)="","No relevante",VLOOKUP($B462,'Lista Puestos Valorados'!$B$11:$BK$510,MATCH('Auxiliar General'!AN$4,'Lista Puestos Valorados'!$B$10:$BK$10,0),0))</f>
        <v>No relevante</v>
      </c>
      <c r="AU462" s="26">
        <f>+HLOOKUP(AT462,Sistema_Puntos!$Q$5:$Y$43,'Auxiliar General'!AP$5,FALSE)</f>
        <v>0</v>
      </c>
      <c r="AV462" s="26" t="str">
        <f>+IF(VLOOKUP($B462,'Lista Puestos Valorados'!$B$11:$BK$510,MATCH('Auxiliar General'!AP$4,'Lista Puestos Valorados'!$B$10:$BK$10,0),0)="","No relevante",VLOOKUP($B462,'Lista Puestos Valorados'!$B$11:$BK$510,MATCH('Auxiliar General'!AP$4,'Lista Puestos Valorados'!$B$10:$BK$10,0),0))</f>
        <v>No relevante</v>
      </c>
      <c r="AW462" s="26">
        <f>+HLOOKUP(AV462,Sistema_Puntos!$Q$5:$Y$43,'Auxiliar General'!AR$5,FALSE)</f>
        <v>0</v>
      </c>
      <c r="AX462" s="26" t="str">
        <f>+IF(VLOOKUP($B462,'Lista Puestos Valorados'!$B$11:$BK$510,MATCH('Auxiliar General'!AR$4,'Lista Puestos Valorados'!$B$10:$BK$10,0),0)="","No relevante",VLOOKUP($B462,'Lista Puestos Valorados'!$B$11:$BK$510,MATCH('Auxiliar General'!AR$4,'Lista Puestos Valorados'!$B$10:$BK$10,0),0))</f>
        <v>No relevante</v>
      </c>
      <c r="AY462" s="26">
        <f>+HLOOKUP(AX462,Sistema_Puntos!$Q$5:$Y$43,'Auxiliar General'!AT$5,FALSE)</f>
        <v>0</v>
      </c>
      <c r="AZ462" s="26" t="str">
        <f>+IF(VLOOKUP($B462,'Lista Puestos Valorados'!$B$11:$BK$510,MATCH('Auxiliar General'!AT$4,'Lista Puestos Valorados'!$B$10:$BK$10,0),0)="","No relevante",VLOOKUP($B462,'Lista Puestos Valorados'!$B$11:$BK$510,MATCH('Auxiliar General'!AT$4,'Lista Puestos Valorados'!$B$10:$BK$10,0),0))</f>
        <v>No relevante</v>
      </c>
      <c r="BA462" s="26">
        <f>+HLOOKUP(AZ462,Sistema_Puntos!$Q$5:$Y$43,'Auxiliar General'!AV$5,FALSE)</f>
        <v>0</v>
      </c>
      <c r="BB462" s="26" t="str">
        <f>+IF(VLOOKUP($B462,'Lista Puestos Valorados'!$B$11:$BK$510,MATCH('Auxiliar General'!AV$4,'Lista Puestos Valorados'!$B$10:$BK$10,0),0)="","No relevante",VLOOKUP($B462,'Lista Puestos Valorados'!$B$11:$BK$510,MATCH('Auxiliar General'!AV$4,'Lista Puestos Valorados'!$B$10:$BK$10,0),0))</f>
        <v>No relevante</v>
      </c>
      <c r="BC462" s="26">
        <f>+HLOOKUP(BB462,Sistema_Puntos!$Q$5:$Y$43,'Auxiliar General'!AX$5,FALSE)</f>
        <v>0</v>
      </c>
      <c r="BD462" s="26" t="str">
        <f>+IF(VLOOKUP($B462,'Lista Puestos Valorados'!$B$11:$BK$510,MATCH('Auxiliar General'!AX$4,'Lista Puestos Valorados'!$B$10:$BK$10,0),0)="","No relevante",VLOOKUP($B462,'Lista Puestos Valorados'!$B$11:$BK$510,MATCH('Auxiliar General'!AX$4,'Lista Puestos Valorados'!$B$10:$BK$10,0),0))</f>
        <v>No relevante</v>
      </c>
      <c r="BE462" s="26">
        <f>+HLOOKUP(BD462,Sistema_Puntos!$Q$5:$Y$43,'Auxiliar General'!AZ$5,FALSE)</f>
        <v>0</v>
      </c>
      <c r="BF462" s="26" t="str">
        <f>+IF(VLOOKUP($B462,'Lista Puestos Valorados'!$B$11:$BK$510,MATCH('Auxiliar General'!AZ$4,'Lista Puestos Valorados'!$B$10:$BK$10,0),0)="","No relevante",VLOOKUP($B462,'Lista Puestos Valorados'!$B$11:$BK$510,MATCH('Auxiliar General'!AZ$4,'Lista Puestos Valorados'!$B$10:$BK$10,0),0))</f>
        <v>No relevante</v>
      </c>
      <c r="BG462" s="26">
        <f>+HLOOKUP(BF462,Sistema_Puntos!$Q$5:$Y$43,'Auxiliar General'!BB$5,FALSE)</f>
        <v>0</v>
      </c>
      <c r="BH462" s="26" t="str">
        <f>+IF(VLOOKUP($B462,'Lista Puestos Valorados'!$B$11:$BK$510,MATCH('Auxiliar General'!BB$4,'Lista Puestos Valorados'!$B$10:$BK$10,0),0)="","No relevante",VLOOKUP($B462,'Lista Puestos Valorados'!$B$11:$BK$510,MATCH('Auxiliar General'!BB$4,'Lista Puestos Valorados'!$B$10:$BK$10,0),0))</f>
        <v>No relevante</v>
      </c>
      <c r="BI462" s="26">
        <f>+HLOOKUP(BH462,Sistema_Puntos!$Q$5:$Y$43,'Auxiliar General'!BD$5,FALSE)</f>
        <v>0</v>
      </c>
      <c r="BJ462" s="26" t="str">
        <f>+IF(VLOOKUP($B462,'Lista Puestos Valorados'!$B$11:$BK$510,MATCH('Auxiliar General'!BD$4,'Lista Puestos Valorados'!$B$10:$BK$10,0),0)="","No relevante",VLOOKUP($B462,'Lista Puestos Valorados'!$B$11:$BK$510,MATCH('Auxiliar General'!BD$4,'Lista Puestos Valorados'!$B$10:$BK$10,0),0))</f>
        <v>No relevante</v>
      </c>
      <c r="BK462" s="26">
        <f>+HLOOKUP(BJ462,Sistema_Puntos!$Q$5:$Y$43,'Auxiliar General'!BF$5,FALSE)</f>
        <v>0</v>
      </c>
      <c r="BL462" s="26" t="str">
        <f>+IF(VLOOKUP($B462,'Lista Puestos Valorados'!$B$11:$BK$510,MATCH('Auxiliar General'!BF$4,'Lista Puestos Valorados'!$B$10:$BK$10,0),0)="","No relevante",VLOOKUP($B462,'Lista Puestos Valorados'!$B$11:$BK$510,MATCH('Auxiliar General'!BF$4,'Lista Puestos Valorados'!$B$10:$BK$10,0),0))</f>
        <v>No relevante</v>
      </c>
      <c r="BM462" s="26">
        <f>+HLOOKUP(BL462,Sistema_Puntos!$Q$5:$Y$43,'Auxiliar General'!BH$5,FALSE)</f>
        <v>0</v>
      </c>
      <c r="BN462" s="26" t="str">
        <f>+IF(VLOOKUP($B462,'Lista Puestos Valorados'!$B$11:$BK$510,MATCH('Auxiliar General'!BH$4,'Lista Puestos Valorados'!$B$10:$BK$10,0),0)="","No relevante",VLOOKUP($B462,'Lista Puestos Valorados'!$B$11:$BK$510,MATCH('Auxiliar General'!BH$4,'Lista Puestos Valorados'!$B$10:$BK$10,0),0))</f>
        <v>No relevante</v>
      </c>
      <c r="BO462" s="26">
        <f>+HLOOKUP(BN462,Sistema_Puntos!$Q$5:$Y$43,'Auxiliar General'!BJ$5,FALSE)</f>
        <v>0</v>
      </c>
      <c r="BP462" s="26" t="str">
        <f>+IF(VLOOKUP($B462,'Lista Puestos Valorados'!$B$11:$BK$510,MATCH('Auxiliar General'!BJ$4,'Lista Puestos Valorados'!$B$10:$BK$10,0),0)="","No relevante",VLOOKUP($B462,'Lista Puestos Valorados'!$B$11:$BK$510,MATCH('Auxiliar General'!BJ$4,'Lista Puestos Valorados'!$B$10:$BK$10,0),0))</f>
        <v>No relevante</v>
      </c>
      <c r="BQ462" s="26">
        <f>+HLOOKUP(BP462,Sistema_Puntos!$Q$5:$Y$43,'Auxiliar General'!BL$5,FALSE)</f>
        <v>0</v>
      </c>
      <c r="BR462" s="26" t="str">
        <f>+IF(VLOOKUP($B462,'Lista Puestos Valorados'!$B$11:$BK$510,MATCH('Auxiliar General'!BL$4,'Lista Puestos Valorados'!$B$10:$BK$10,0),0)="","No relevante",VLOOKUP($B462,'Lista Puestos Valorados'!$B$11:$BK$510,MATCH('Auxiliar General'!BL$4,'Lista Puestos Valorados'!$B$10:$BK$10,0),0))</f>
        <v>No relevante</v>
      </c>
      <c r="BS462" s="26">
        <f>+HLOOKUP(BR462,Sistema_Puntos!$Q$5:$Y$43,'Auxiliar General'!BN$5,FALSE)</f>
        <v>0</v>
      </c>
      <c r="BT462" s="26" t="str">
        <f>+IF(VLOOKUP($B462,'Lista Puestos Valorados'!$B$11:$BK$510,MATCH('Auxiliar General'!BN$4,'Lista Puestos Valorados'!$B$10:$BK$10,0),0)="","No relevante",VLOOKUP($B462,'Lista Puestos Valorados'!$B$11:$BK$510,MATCH('Auxiliar General'!BN$4,'Lista Puestos Valorados'!$B$10:$BK$10,0),0))</f>
        <v>No relevante</v>
      </c>
      <c r="BU462" s="26">
        <f>+HLOOKUP(BT462,Sistema_Puntos!$Q$5:$Y$43,'Auxiliar General'!BP$5,FALSE)</f>
        <v>0</v>
      </c>
      <c r="BV462" s="26" t="str">
        <f>+IF(VLOOKUP($B462,'Lista Puestos Valorados'!$B$11:$BK$510,MATCH('Auxiliar General'!BP$4,'Lista Puestos Valorados'!$B$10:$BK$10,0),0)="","No relevante",VLOOKUP($B462,'Lista Puestos Valorados'!$B$11:$BK$510,MATCH('Auxiliar General'!BP$4,'Lista Puestos Valorados'!$B$10:$BK$10,0),0))</f>
        <v>No relevante</v>
      </c>
      <c r="BW462" s="26">
        <f>+HLOOKUP(BV462,Sistema_Puntos!$Q$5:$Y$43,'Auxiliar General'!BR$5,FALSE)</f>
        <v>0</v>
      </c>
      <c r="BX462" s="26" t="str">
        <f>+IF(VLOOKUP($B462,'Lista Puestos Valorados'!$B$11:$BK$510,MATCH('Auxiliar General'!BR$4,'Lista Puestos Valorados'!$B$10:$BK$10,0),0)="","No relevante",VLOOKUP($B462,'Lista Puestos Valorados'!$B$11:$BK$510,MATCH('Auxiliar General'!BR$4,'Lista Puestos Valorados'!$B$10:$BK$10,0),0))</f>
        <v>No relevante</v>
      </c>
      <c r="BY462" s="26">
        <f>+HLOOKUP(BX462,Sistema_Puntos!$Q$5:$Y$43,'Auxiliar General'!BT$5,FALSE)</f>
        <v>0</v>
      </c>
      <c r="BZ462" s="26" t="str">
        <f>+IF(VLOOKUP($B462,'Lista Puestos Valorados'!$B$11:$BK$510,MATCH('Auxiliar General'!BT$4,'Lista Puestos Valorados'!$B$10:$BK$10,0),0)="","No relevante",VLOOKUP($B462,'Lista Puestos Valorados'!$B$11:$BK$510,MATCH('Auxiliar General'!BT$4,'Lista Puestos Valorados'!$B$10:$BK$10,0),0))</f>
        <v>No relevante</v>
      </c>
      <c r="CA462" s="26">
        <f>+HLOOKUP(BZ462,Sistema_Puntos!$Q$5:$Y$43,'Auxiliar General'!BV$5,FALSE)</f>
        <v>0</v>
      </c>
      <c r="CB462" s="26" t="str">
        <f>+IF(VLOOKUP($B462,'Lista Puestos Valorados'!$B$11:$BK$510,MATCH('Auxiliar General'!BV$4,'Lista Puestos Valorados'!$B$10:$BK$10,0),0)="","No relevante",VLOOKUP($B462,'Lista Puestos Valorados'!$B$11:$BK$510,MATCH('Auxiliar General'!BV$4,'Lista Puestos Valorados'!$B$10:$BK$10,0),0))</f>
        <v>No relevante</v>
      </c>
      <c r="CC462" s="26">
        <f>+HLOOKUP(CB462,Sistema_Puntos!$Q$5:$Y$43,'Auxiliar General'!BX$5,FALSE)</f>
        <v>0</v>
      </c>
      <c r="CD462" s="26" t="str">
        <f>+IF(VLOOKUP($B462,'Lista Puestos Valorados'!$B$11:$BK$510,MATCH('Auxiliar General'!BX$4,'Lista Puestos Valorados'!$B$10:$BK$10,0),0)="","No relevante",VLOOKUP($B462,'Lista Puestos Valorados'!$B$11:$BK$510,MATCH('Auxiliar General'!BX$4,'Lista Puestos Valorados'!$B$10:$BK$10,0),0))</f>
        <v>No relevante</v>
      </c>
      <c r="CE462" s="26">
        <f>+HLOOKUP(CD462,Sistema_Puntos!$Q$5:$Y$43,'Auxiliar General'!BZ$5,FALSE)</f>
        <v>0</v>
      </c>
      <c r="CF462" s="26" t="str">
        <f>+IF(VLOOKUP($B462,'Lista Puestos Valorados'!$B$11:$BK$510,MATCH('Auxiliar General'!BZ$4,'Lista Puestos Valorados'!$B$10:$BK$10,0),0)="","No relevante",VLOOKUP($B462,'Lista Puestos Valorados'!$B$11:$BK$510,MATCH('Auxiliar General'!BZ$4,'Lista Puestos Valorados'!$B$10:$BK$10,0),0))</f>
        <v>No relevante</v>
      </c>
      <c r="CG462" s="26">
        <f>+HLOOKUP(CF462,Sistema_Puntos!$Q$5:$Y$43,'Auxiliar General'!CB$5,FALSE)</f>
        <v>0</v>
      </c>
      <c r="CH462" s="29"/>
      <c r="CI462" s="29"/>
    </row>
    <row r="463" spans="2:87" ht="17.55" customHeight="1">
      <c r="B463" s="26">
        <f>+'Listado de Puestos'!B463</f>
        <v>453</v>
      </c>
      <c r="C463" s="26" t="str">
        <f>+IF('Lista Puestos Valorados'!C463="","",'Lista Puestos Valorados'!C463)</f>
        <v/>
      </c>
      <c r="D463" s="26" t="str">
        <f>+IF('Lista Puestos Valorados'!D463="","",'Lista Puestos Valorados'!D463)</f>
        <v/>
      </c>
      <c r="E463" s="26" t="str">
        <f>+IF('Lista Puestos Valorados'!E463="","",'Lista Puestos Valorados'!E463)</f>
        <v/>
      </c>
      <c r="F463" s="26" t="str">
        <f>+IF('Lista Puestos Valorados'!F463="","",'Lista Puestos Valorados'!F463)</f>
        <v/>
      </c>
      <c r="G463" s="26" t="str">
        <f>+IF('Lista Puestos Valorados'!G463="","",'Lista Puestos Valorados'!G463)</f>
        <v/>
      </c>
      <c r="H463" s="26" t="str">
        <f>+IF('Lista Puestos Valorados'!H463="","",'Lista Puestos Valorados'!H463)</f>
        <v/>
      </c>
      <c r="I463" s="26" t="str">
        <f>+IF('Lista Puestos Valorados'!I463="","",'Lista Puestos Valorados'!I463)</f>
        <v/>
      </c>
      <c r="J463" s="118" t="e">
        <f t="array" ref="J463">+IF(L463="","",_xlfn.IFS(L463&lt;='Cortes de Agrupacion'!$F$15,'Cortes de Agrupacion'!$E$15,'Resultados General'!L463&lt;='Cortes de Agrupacion'!$F$14,'Cortes de Agrupacion'!$E$14,'Resultados General'!L463&lt;='Cortes de Agrupacion'!$F$13,'Cortes de Agrupacion'!$E$13,L463&lt;='Cortes de Agrupacion'!$F$12,'Cortes de Agrupacion'!$E$12,'Resultados General'!L463&lt;='Cortes de Agrupacion'!$F$11,'Cortes de Agrupacion'!$E$11,'Resultados General'!L463&lt;='Cortes de Agrupacion'!$F$10,'Cortes de Agrupacion'!$E$10,'Resultados General'!L463&lt;='Cortes de Agrupacion'!$F$9,'Cortes de Agrupacion'!$E$9,'Resultados General'!L463&lt;='Cortes de Agrupacion'!$F$8,'Cortes de Agrupacion'!$E$8,'Resultados General'!L463&lt;='Cortes de Agrupacion'!$F$7,'Cortes de Agrupacion'!$E$7,'Resultados General'!L463&lt;='Cortes de Agrupacion'!$F$6,'Cortes de Agrupacion'!$E$6))</f>
        <v>#VALUE!</v>
      </c>
      <c r="K463" s="118" t="str">
        <f t="shared" si="14"/>
        <v/>
      </c>
      <c r="L463" s="124" t="e">
        <f>#VALUE!</f>
        <v>#VALUE!</v>
      </c>
      <c r="M463" s="26" t="e">
        <f ca="1">+_xlfn.IFNA(VLOOKUP(C463,'Distribución de puestos'!$B$8:$I$507,8,0),"")</f>
        <v>#NAME?</v>
      </c>
      <c r="N463" s="26" t="str">
        <f>+IF(VLOOKUP($B463,'Lista Puestos Valorados'!$B$11:$BK$510,MATCH('Auxiliar General'!H$4,'Lista Puestos Valorados'!$B$10:$BK$10,0),0)="","No relevante",VLOOKUP($B463,'Lista Puestos Valorados'!$B$11:$BK$510,MATCH('Auxiliar General'!H$4,'Lista Puestos Valorados'!$B$10:$BK$10,0),0))</f>
        <v>No relevante</v>
      </c>
      <c r="O463" s="26">
        <f>+HLOOKUP(N463,Sistema_Puntos!$Q$5:$Y$43,'Auxiliar General'!J$5,FALSE)</f>
        <v>0</v>
      </c>
      <c r="P463" s="26" t="str">
        <f>+IF(VLOOKUP($B463,'Lista Puestos Valorados'!$B$11:$BK$510,MATCH('Auxiliar General'!J$4,'Lista Puestos Valorados'!$B$10:$BK$10,0),0)="","No relevante",VLOOKUP($B463,'Lista Puestos Valorados'!$B$11:$BK$510,MATCH('Auxiliar General'!J$4,'Lista Puestos Valorados'!$B$10:$BK$10,0),0))</f>
        <v>No relevante</v>
      </c>
      <c r="Q463" s="26">
        <f>+HLOOKUP(P463,Sistema_Puntos!$Q$5:$Y$43,'Auxiliar General'!L$5,FALSE)</f>
        <v>0</v>
      </c>
      <c r="R463" s="26" t="str">
        <f>+IF(VLOOKUP($B463,'Lista Puestos Valorados'!$B$11:$BK$510,MATCH('Auxiliar General'!L$4,'Lista Puestos Valorados'!$B$10:$BK$10,0),0)="","No relevante",VLOOKUP($B463,'Lista Puestos Valorados'!$B$11:$BK$510,MATCH('Auxiliar General'!L$4,'Lista Puestos Valorados'!$B$10:$BK$10,0),0))</f>
        <v>No relevante</v>
      </c>
      <c r="S463" s="26">
        <f>+HLOOKUP(R463,Sistema_Puntos!$Q$5:$Y$43,'Auxiliar General'!N$5,FALSE)</f>
        <v>0</v>
      </c>
      <c r="T463" s="26" t="str">
        <f>+IF(VLOOKUP($B463,'Lista Puestos Valorados'!$B$11:$BK$510,MATCH('Auxiliar General'!N$4,'Lista Puestos Valorados'!$B$10:$BK$10,0),0)="","No relevante",VLOOKUP($B463,'Lista Puestos Valorados'!$B$11:$BK$510,MATCH('Auxiliar General'!N$4,'Lista Puestos Valorados'!$B$10:$BK$10,0),0))</f>
        <v>No relevante</v>
      </c>
      <c r="U463" s="26">
        <f>+HLOOKUP(T463,Sistema_Puntos!$Q$5:$Y$43,'Auxiliar General'!P$5,FALSE)</f>
        <v>0</v>
      </c>
      <c r="V463" s="26" t="str">
        <f>+IF(VLOOKUP($B463,'Lista Puestos Valorados'!$B$11:$BK$510,MATCH('Auxiliar General'!P$4,'Lista Puestos Valorados'!$B$10:$BK$10,0),0)="","No relevante",VLOOKUP($B463,'Lista Puestos Valorados'!$B$11:$BK$510,MATCH('Auxiliar General'!P$4,'Lista Puestos Valorados'!$B$10:$BK$10,0),0))</f>
        <v>No relevante</v>
      </c>
      <c r="W463" s="26">
        <f>+HLOOKUP(V463,Sistema_Puntos!$Q$5:$Y$43,'Auxiliar General'!R$5,FALSE)</f>
        <v>0</v>
      </c>
      <c r="X463" s="26" t="str">
        <f>+IF(VLOOKUP($B463,'Lista Puestos Valorados'!$B$11:$BK$510,MATCH('Auxiliar General'!R$4,'Lista Puestos Valorados'!$B$10:$BK$10,0),0)="","No relevante",VLOOKUP($B463,'Lista Puestos Valorados'!$B$11:$BK$510,MATCH('Auxiliar General'!R$4,'Lista Puestos Valorados'!$B$10:$BK$10,0),0))</f>
        <v>No relevante</v>
      </c>
      <c r="Y463" s="26">
        <f>+HLOOKUP(X463,Sistema_Puntos!$Q$5:$Y$43,'Auxiliar General'!T$5,FALSE)</f>
        <v>0</v>
      </c>
      <c r="Z463" s="26" t="str">
        <f>+IF(VLOOKUP($B463,'Lista Puestos Valorados'!$B$11:$BK$510,MATCH('Auxiliar General'!T$4,'Lista Puestos Valorados'!$B$10:$BK$10,0),0)="","No relevante",VLOOKUP($B463,'Lista Puestos Valorados'!$B$11:$BK$510,MATCH('Auxiliar General'!T$4,'Lista Puestos Valorados'!$B$10:$BK$10,0),0))</f>
        <v>No relevante</v>
      </c>
      <c r="AA463" s="26">
        <f>+HLOOKUP(Z463,Sistema_Puntos!$Q$5:$Y$43,'Auxiliar General'!V$5,FALSE)</f>
        <v>0</v>
      </c>
      <c r="AB463" s="26" t="str">
        <f>+IF(VLOOKUP($B463,'Lista Puestos Valorados'!$B$11:$BK$510,MATCH('Auxiliar General'!V$4,'Lista Puestos Valorados'!$B$10:$BK$10,0),0)="","No relevante",VLOOKUP($B463,'Lista Puestos Valorados'!$B$11:$BK$510,MATCH('Auxiliar General'!V$4,'Lista Puestos Valorados'!$B$10:$BK$10,0),0))</f>
        <v>No relevante</v>
      </c>
      <c r="AC463" s="26">
        <f>+HLOOKUP(AB463,Sistema_Puntos!$Q$5:$Y$43,'Auxiliar General'!X$5,FALSE)</f>
        <v>0</v>
      </c>
      <c r="AD463" s="26" t="str">
        <f>+IF(VLOOKUP($B463,'Lista Puestos Valorados'!$B$11:$BK$510,MATCH('Auxiliar General'!X$4,'Lista Puestos Valorados'!$B$10:$BK$10,0),0)="","No relevante",VLOOKUP($B463,'Lista Puestos Valorados'!$B$11:$BK$510,MATCH('Auxiliar General'!X$4,'Lista Puestos Valorados'!$B$10:$BK$10,0),0))</f>
        <v>No relevante</v>
      </c>
      <c r="AE463" s="26">
        <f>+HLOOKUP(AD463,Sistema_Puntos!$Q$5:$Y$43,'Auxiliar General'!Z$5,FALSE)</f>
        <v>0</v>
      </c>
      <c r="AF463" s="26" t="str">
        <f>+IF(VLOOKUP($B463,'Lista Puestos Valorados'!$B$11:$BK$510,MATCH('Auxiliar General'!Z$4,'Lista Puestos Valorados'!$B$10:$BK$10,0),0)="","No relevante",VLOOKUP($B463,'Lista Puestos Valorados'!$B$11:$BK$510,MATCH('Auxiliar General'!Z$4,'Lista Puestos Valorados'!$B$10:$BK$10,0),0))</f>
        <v>No relevante</v>
      </c>
      <c r="AG463" s="26">
        <f>+HLOOKUP(AF463,Sistema_Puntos!$Q$5:$Y$43,'Auxiliar General'!AB$5,FALSE)</f>
        <v>0</v>
      </c>
      <c r="AH463" s="26" t="str">
        <f>+IF(VLOOKUP($B463,'Lista Puestos Valorados'!$B$11:$BK$510,MATCH('Auxiliar General'!AB$4,'Lista Puestos Valorados'!$B$10:$BK$10,0),0)="","No relevante",VLOOKUP($B463,'Lista Puestos Valorados'!$B$11:$BK$510,MATCH('Auxiliar General'!AB$4,'Lista Puestos Valorados'!$B$10:$BK$10,0),0))</f>
        <v>No relevante</v>
      </c>
      <c r="AI463" s="26">
        <f>+HLOOKUP(AH463,Sistema_Puntos!$Q$5:$Y$43,'Auxiliar General'!AD$5,FALSE)</f>
        <v>0</v>
      </c>
      <c r="AJ463" s="26" t="str">
        <f>+IF(VLOOKUP($B463,'Lista Puestos Valorados'!$B$11:$BK$510,MATCH('Auxiliar General'!AD$4,'Lista Puestos Valorados'!$B$10:$BK$10,0),0)="","No relevante",VLOOKUP($B463,'Lista Puestos Valorados'!$B$11:$BK$510,MATCH('Auxiliar General'!AD$4,'Lista Puestos Valorados'!$B$10:$BK$10,0),0))</f>
        <v>No relevante</v>
      </c>
      <c r="AK463" s="26">
        <f>+HLOOKUP(AJ463,Sistema_Puntos!$Q$5:$Y$43,'Auxiliar General'!AF$5,FALSE)</f>
        <v>0</v>
      </c>
      <c r="AL463" s="26" t="str">
        <f>+IF(VLOOKUP($B463,'Lista Puestos Valorados'!$B$11:$BK$510,MATCH('Auxiliar General'!AF$4,'Lista Puestos Valorados'!$B$10:$BK$10,0),0)="","No relevante",VLOOKUP($B463,'Lista Puestos Valorados'!$B$11:$BK$510,MATCH('Auxiliar General'!AF$4,'Lista Puestos Valorados'!$B$10:$BK$10,0),0))</f>
        <v>No relevante</v>
      </c>
      <c r="AM463" s="26">
        <f>+HLOOKUP(AL463,Sistema_Puntos!$Q$5:$Y$43,'Auxiliar General'!AH$5,FALSE)</f>
        <v>0</v>
      </c>
      <c r="AN463" s="26" t="str">
        <f>+IF(VLOOKUP($B463,'Lista Puestos Valorados'!$B$11:$BK$510,MATCH('Auxiliar General'!AH$4,'Lista Puestos Valorados'!$B$10:$BK$10,0),0)="","No relevante",VLOOKUP($B463,'Lista Puestos Valorados'!$B$11:$BK$510,MATCH('Auxiliar General'!AH$4,'Lista Puestos Valorados'!$B$10:$BK$10,0),0))</f>
        <v>No relevante</v>
      </c>
      <c r="AO463" s="26">
        <f>+HLOOKUP(AN463,Sistema_Puntos!$Q$5:$Y$43,'Auxiliar General'!AJ$5,FALSE)</f>
        <v>0</v>
      </c>
      <c r="AP463" s="26" t="str">
        <f>+IF(VLOOKUP($B463,'Lista Puestos Valorados'!$B$11:$BK$510,MATCH('Auxiliar General'!AJ$4,'Lista Puestos Valorados'!$B$10:$BK$10,0),0)="","No relevante",VLOOKUP($B463,'Lista Puestos Valorados'!$B$11:$BK$510,MATCH('Auxiliar General'!AJ$4,'Lista Puestos Valorados'!$B$10:$BK$10,0),0))</f>
        <v>No relevante</v>
      </c>
      <c r="AQ463" s="26">
        <f>+HLOOKUP(AP463,Sistema_Puntos!$Q$5:$Y$43,'Auxiliar General'!AL$5,FALSE)</f>
        <v>0</v>
      </c>
      <c r="AR463" s="26" t="str">
        <f>+IF(VLOOKUP($B463,'Lista Puestos Valorados'!$B$11:$BK$510,MATCH('Auxiliar General'!AL$4,'Lista Puestos Valorados'!$B$10:$BK$10,0),0)="","No relevante",VLOOKUP($B463,'Lista Puestos Valorados'!$B$11:$BK$510,MATCH('Auxiliar General'!AL$4,'Lista Puestos Valorados'!$B$10:$BK$10,0),0))</f>
        <v>No relevante</v>
      </c>
      <c r="AS463" s="26">
        <f>+HLOOKUP(AR463,Sistema_Puntos!$Q$5:$Y$43,'Auxiliar General'!AN$5,FALSE)</f>
        <v>0</v>
      </c>
      <c r="AT463" s="26" t="str">
        <f>+IF(VLOOKUP($B463,'Lista Puestos Valorados'!$B$11:$BK$510,MATCH('Auxiliar General'!AN$4,'Lista Puestos Valorados'!$B$10:$BK$10,0),0)="","No relevante",VLOOKUP($B463,'Lista Puestos Valorados'!$B$11:$BK$510,MATCH('Auxiliar General'!AN$4,'Lista Puestos Valorados'!$B$10:$BK$10,0),0))</f>
        <v>No relevante</v>
      </c>
      <c r="AU463" s="26">
        <f>+HLOOKUP(AT463,Sistema_Puntos!$Q$5:$Y$43,'Auxiliar General'!AP$5,FALSE)</f>
        <v>0</v>
      </c>
      <c r="AV463" s="26" t="str">
        <f>+IF(VLOOKUP($B463,'Lista Puestos Valorados'!$B$11:$BK$510,MATCH('Auxiliar General'!AP$4,'Lista Puestos Valorados'!$B$10:$BK$10,0),0)="","No relevante",VLOOKUP($B463,'Lista Puestos Valorados'!$B$11:$BK$510,MATCH('Auxiliar General'!AP$4,'Lista Puestos Valorados'!$B$10:$BK$10,0),0))</f>
        <v>No relevante</v>
      </c>
      <c r="AW463" s="26">
        <f>+HLOOKUP(AV463,Sistema_Puntos!$Q$5:$Y$43,'Auxiliar General'!AR$5,FALSE)</f>
        <v>0</v>
      </c>
      <c r="AX463" s="26" t="str">
        <f>+IF(VLOOKUP($B463,'Lista Puestos Valorados'!$B$11:$BK$510,MATCH('Auxiliar General'!AR$4,'Lista Puestos Valorados'!$B$10:$BK$10,0),0)="","No relevante",VLOOKUP($B463,'Lista Puestos Valorados'!$B$11:$BK$510,MATCH('Auxiliar General'!AR$4,'Lista Puestos Valorados'!$B$10:$BK$10,0),0))</f>
        <v>No relevante</v>
      </c>
      <c r="AY463" s="26">
        <f>+HLOOKUP(AX463,Sistema_Puntos!$Q$5:$Y$43,'Auxiliar General'!AT$5,FALSE)</f>
        <v>0</v>
      </c>
      <c r="AZ463" s="26" t="str">
        <f>+IF(VLOOKUP($B463,'Lista Puestos Valorados'!$B$11:$BK$510,MATCH('Auxiliar General'!AT$4,'Lista Puestos Valorados'!$B$10:$BK$10,0),0)="","No relevante",VLOOKUP($B463,'Lista Puestos Valorados'!$B$11:$BK$510,MATCH('Auxiliar General'!AT$4,'Lista Puestos Valorados'!$B$10:$BK$10,0),0))</f>
        <v>No relevante</v>
      </c>
      <c r="BA463" s="26">
        <f>+HLOOKUP(AZ463,Sistema_Puntos!$Q$5:$Y$43,'Auxiliar General'!AV$5,FALSE)</f>
        <v>0</v>
      </c>
      <c r="BB463" s="26" t="str">
        <f>+IF(VLOOKUP($B463,'Lista Puestos Valorados'!$B$11:$BK$510,MATCH('Auxiliar General'!AV$4,'Lista Puestos Valorados'!$B$10:$BK$10,0),0)="","No relevante",VLOOKUP($B463,'Lista Puestos Valorados'!$B$11:$BK$510,MATCH('Auxiliar General'!AV$4,'Lista Puestos Valorados'!$B$10:$BK$10,0),0))</f>
        <v>No relevante</v>
      </c>
      <c r="BC463" s="26">
        <f>+HLOOKUP(BB463,Sistema_Puntos!$Q$5:$Y$43,'Auxiliar General'!AX$5,FALSE)</f>
        <v>0</v>
      </c>
      <c r="BD463" s="26" t="str">
        <f>+IF(VLOOKUP($B463,'Lista Puestos Valorados'!$B$11:$BK$510,MATCH('Auxiliar General'!AX$4,'Lista Puestos Valorados'!$B$10:$BK$10,0),0)="","No relevante",VLOOKUP($B463,'Lista Puestos Valorados'!$B$11:$BK$510,MATCH('Auxiliar General'!AX$4,'Lista Puestos Valorados'!$B$10:$BK$10,0),0))</f>
        <v>No relevante</v>
      </c>
      <c r="BE463" s="26">
        <f>+HLOOKUP(BD463,Sistema_Puntos!$Q$5:$Y$43,'Auxiliar General'!AZ$5,FALSE)</f>
        <v>0</v>
      </c>
      <c r="BF463" s="26" t="str">
        <f>+IF(VLOOKUP($B463,'Lista Puestos Valorados'!$B$11:$BK$510,MATCH('Auxiliar General'!AZ$4,'Lista Puestos Valorados'!$B$10:$BK$10,0),0)="","No relevante",VLOOKUP($B463,'Lista Puestos Valorados'!$B$11:$BK$510,MATCH('Auxiliar General'!AZ$4,'Lista Puestos Valorados'!$B$10:$BK$10,0),0))</f>
        <v>No relevante</v>
      </c>
      <c r="BG463" s="26">
        <f>+HLOOKUP(BF463,Sistema_Puntos!$Q$5:$Y$43,'Auxiliar General'!BB$5,FALSE)</f>
        <v>0</v>
      </c>
      <c r="BH463" s="26" t="str">
        <f>+IF(VLOOKUP($B463,'Lista Puestos Valorados'!$B$11:$BK$510,MATCH('Auxiliar General'!BB$4,'Lista Puestos Valorados'!$B$10:$BK$10,0),0)="","No relevante",VLOOKUP($B463,'Lista Puestos Valorados'!$B$11:$BK$510,MATCH('Auxiliar General'!BB$4,'Lista Puestos Valorados'!$B$10:$BK$10,0),0))</f>
        <v>No relevante</v>
      </c>
      <c r="BI463" s="26">
        <f>+HLOOKUP(BH463,Sistema_Puntos!$Q$5:$Y$43,'Auxiliar General'!BD$5,FALSE)</f>
        <v>0</v>
      </c>
      <c r="BJ463" s="26" t="str">
        <f>+IF(VLOOKUP($B463,'Lista Puestos Valorados'!$B$11:$BK$510,MATCH('Auxiliar General'!BD$4,'Lista Puestos Valorados'!$B$10:$BK$10,0),0)="","No relevante",VLOOKUP($B463,'Lista Puestos Valorados'!$B$11:$BK$510,MATCH('Auxiliar General'!BD$4,'Lista Puestos Valorados'!$B$10:$BK$10,0),0))</f>
        <v>No relevante</v>
      </c>
      <c r="BK463" s="26">
        <f>+HLOOKUP(BJ463,Sistema_Puntos!$Q$5:$Y$43,'Auxiliar General'!BF$5,FALSE)</f>
        <v>0</v>
      </c>
      <c r="BL463" s="26" t="str">
        <f>+IF(VLOOKUP($B463,'Lista Puestos Valorados'!$B$11:$BK$510,MATCH('Auxiliar General'!BF$4,'Lista Puestos Valorados'!$B$10:$BK$10,0),0)="","No relevante",VLOOKUP($B463,'Lista Puestos Valorados'!$B$11:$BK$510,MATCH('Auxiliar General'!BF$4,'Lista Puestos Valorados'!$B$10:$BK$10,0),0))</f>
        <v>No relevante</v>
      </c>
      <c r="BM463" s="26">
        <f>+HLOOKUP(BL463,Sistema_Puntos!$Q$5:$Y$43,'Auxiliar General'!BH$5,FALSE)</f>
        <v>0</v>
      </c>
      <c r="BN463" s="26" t="str">
        <f>+IF(VLOOKUP($B463,'Lista Puestos Valorados'!$B$11:$BK$510,MATCH('Auxiliar General'!BH$4,'Lista Puestos Valorados'!$B$10:$BK$10,0),0)="","No relevante",VLOOKUP($B463,'Lista Puestos Valorados'!$B$11:$BK$510,MATCH('Auxiliar General'!BH$4,'Lista Puestos Valorados'!$B$10:$BK$10,0),0))</f>
        <v>No relevante</v>
      </c>
      <c r="BO463" s="26">
        <f>+HLOOKUP(BN463,Sistema_Puntos!$Q$5:$Y$43,'Auxiliar General'!BJ$5,FALSE)</f>
        <v>0</v>
      </c>
      <c r="BP463" s="26" t="str">
        <f>+IF(VLOOKUP($B463,'Lista Puestos Valorados'!$B$11:$BK$510,MATCH('Auxiliar General'!BJ$4,'Lista Puestos Valorados'!$B$10:$BK$10,0),0)="","No relevante",VLOOKUP($B463,'Lista Puestos Valorados'!$B$11:$BK$510,MATCH('Auxiliar General'!BJ$4,'Lista Puestos Valorados'!$B$10:$BK$10,0),0))</f>
        <v>No relevante</v>
      </c>
      <c r="BQ463" s="26">
        <f>+HLOOKUP(BP463,Sistema_Puntos!$Q$5:$Y$43,'Auxiliar General'!BL$5,FALSE)</f>
        <v>0</v>
      </c>
      <c r="BR463" s="26" t="str">
        <f>+IF(VLOOKUP($B463,'Lista Puestos Valorados'!$B$11:$BK$510,MATCH('Auxiliar General'!BL$4,'Lista Puestos Valorados'!$B$10:$BK$10,0),0)="","No relevante",VLOOKUP($B463,'Lista Puestos Valorados'!$B$11:$BK$510,MATCH('Auxiliar General'!BL$4,'Lista Puestos Valorados'!$B$10:$BK$10,0),0))</f>
        <v>No relevante</v>
      </c>
      <c r="BS463" s="26">
        <f>+HLOOKUP(BR463,Sistema_Puntos!$Q$5:$Y$43,'Auxiliar General'!BN$5,FALSE)</f>
        <v>0</v>
      </c>
      <c r="BT463" s="26" t="str">
        <f>+IF(VLOOKUP($B463,'Lista Puestos Valorados'!$B$11:$BK$510,MATCH('Auxiliar General'!BN$4,'Lista Puestos Valorados'!$B$10:$BK$10,0),0)="","No relevante",VLOOKUP($B463,'Lista Puestos Valorados'!$B$11:$BK$510,MATCH('Auxiliar General'!BN$4,'Lista Puestos Valorados'!$B$10:$BK$10,0),0))</f>
        <v>No relevante</v>
      </c>
      <c r="BU463" s="26">
        <f>+HLOOKUP(BT463,Sistema_Puntos!$Q$5:$Y$43,'Auxiliar General'!BP$5,FALSE)</f>
        <v>0</v>
      </c>
      <c r="BV463" s="26" t="str">
        <f>+IF(VLOOKUP($B463,'Lista Puestos Valorados'!$B$11:$BK$510,MATCH('Auxiliar General'!BP$4,'Lista Puestos Valorados'!$B$10:$BK$10,0),0)="","No relevante",VLOOKUP($B463,'Lista Puestos Valorados'!$B$11:$BK$510,MATCH('Auxiliar General'!BP$4,'Lista Puestos Valorados'!$B$10:$BK$10,0),0))</f>
        <v>No relevante</v>
      </c>
      <c r="BW463" s="26">
        <f>+HLOOKUP(BV463,Sistema_Puntos!$Q$5:$Y$43,'Auxiliar General'!BR$5,FALSE)</f>
        <v>0</v>
      </c>
      <c r="BX463" s="26" t="str">
        <f>+IF(VLOOKUP($B463,'Lista Puestos Valorados'!$B$11:$BK$510,MATCH('Auxiliar General'!BR$4,'Lista Puestos Valorados'!$B$10:$BK$10,0),0)="","No relevante",VLOOKUP($B463,'Lista Puestos Valorados'!$B$11:$BK$510,MATCH('Auxiliar General'!BR$4,'Lista Puestos Valorados'!$B$10:$BK$10,0),0))</f>
        <v>No relevante</v>
      </c>
      <c r="BY463" s="26">
        <f>+HLOOKUP(BX463,Sistema_Puntos!$Q$5:$Y$43,'Auxiliar General'!BT$5,FALSE)</f>
        <v>0</v>
      </c>
      <c r="BZ463" s="26" t="str">
        <f>+IF(VLOOKUP($B463,'Lista Puestos Valorados'!$B$11:$BK$510,MATCH('Auxiliar General'!BT$4,'Lista Puestos Valorados'!$B$10:$BK$10,0),0)="","No relevante",VLOOKUP($B463,'Lista Puestos Valorados'!$B$11:$BK$510,MATCH('Auxiliar General'!BT$4,'Lista Puestos Valorados'!$B$10:$BK$10,0),0))</f>
        <v>No relevante</v>
      </c>
      <c r="CA463" s="26">
        <f>+HLOOKUP(BZ463,Sistema_Puntos!$Q$5:$Y$43,'Auxiliar General'!BV$5,FALSE)</f>
        <v>0</v>
      </c>
      <c r="CB463" s="26" t="str">
        <f>+IF(VLOOKUP($B463,'Lista Puestos Valorados'!$B$11:$BK$510,MATCH('Auxiliar General'!BV$4,'Lista Puestos Valorados'!$B$10:$BK$10,0),0)="","No relevante",VLOOKUP($B463,'Lista Puestos Valorados'!$B$11:$BK$510,MATCH('Auxiliar General'!BV$4,'Lista Puestos Valorados'!$B$10:$BK$10,0),0))</f>
        <v>No relevante</v>
      </c>
      <c r="CC463" s="26">
        <f>+HLOOKUP(CB463,Sistema_Puntos!$Q$5:$Y$43,'Auxiliar General'!BX$5,FALSE)</f>
        <v>0</v>
      </c>
      <c r="CD463" s="26" t="str">
        <f>+IF(VLOOKUP($B463,'Lista Puestos Valorados'!$B$11:$BK$510,MATCH('Auxiliar General'!BX$4,'Lista Puestos Valorados'!$B$10:$BK$10,0),0)="","No relevante",VLOOKUP($B463,'Lista Puestos Valorados'!$B$11:$BK$510,MATCH('Auxiliar General'!BX$4,'Lista Puestos Valorados'!$B$10:$BK$10,0),0))</f>
        <v>No relevante</v>
      </c>
      <c r="CE463" s="26">
        <f>+HLOOKUP(CD463,Sistema_Puntos!$Q$5:$Y$43,'Auxiliar General'!BZ$5,FALSE)</f>
        <v>0</v>
      </c>
      <c r="CF463" s="26" t="str">
        <f>+IF(VLOOKUP($B463,'Lista Puestos Valorados'!$B$11:$BK$510,MATCH('Auxiliar General'!BZ$4,'Lista Puestos Valorados'!$B$10:$BK$10,0),0)="","No relevante",VLOOKUP($B463,'Lista Puestos Valorados'!$B$11:$BK$510,MATCH('Auxiliar General'!BZ$4,'Lista Puestos Valorados'!$B$10:$BK$10,0),0))</f>
        <v>No relevante</v>
      </c>
      <c r="CG463" s="26">
        <f>+HLOOKUP(CF463,Sistema_Puntos!$Q$5:$Y$43,'Auxiliar General'!CB$5,FALSE)</f>
        <v>0</v>
      </c>
      <c r="CH463" s="29"/>
      <c r="CI463" s="29"/>
    </row>
    <row r="464" spans="2:87" ht="17.55" customHeight="1">
      <c r="B464" s="26">
        <f>+'Listado de Puestos'!B464</f>
        <v>454</v>
      </c>
      <c r="C464" s="26" t="str">
        <f>+IF('Lista Puestos Valorados'!C464="","",'Lista Puestos Valorados'!C464)</f>
        <v/>
      </c>
      <c r="D464" s="26" t="str">
        <f>+IF('Lista Puestos Valorados'!D464="","",'Lista Puestos Valorados'!D464)</f>
        <v/>
      </c>
      <c r="E464" s="26" t="str">
        <f>+IF('Lista Puestos Valorados'!E464="","",'Lista Puestos Valorados'!E464)</f>
        <v/>
      </c>
      <c r="F464" s="26" t="str">
        <f>+IF('Lista Puestos Valorados'!F464="","",'Lista Puestos Valorados'!F464)</f>
        <v/>
      </c>
      <c r="G464" s="26" t="str">
        <f>+IF('Lista Puestos Valorados'!G464="","",'Lista Puestos Valorados'!G464)</f>
        <v/>
      </c>
      <c r="H464" s="26" t="str">
        <f>+IF('Lista Puestos Valorados'!H464="","",'Lista Puestos Valorados'!H464)</f>
        <v/>
      </c>
      <c r="I464" s="26" t="str">
        <f>+IF('Lista Puestos Valorados'!I464="","",'Lista Puestos Valorados'!I464)</f>
        <v/>
      </c>
      <c r="J464" s="118" t="e">
        <f t="array" ref="J464">+IF(L464="","",_xlfn.IFS(L464&lt;='Cortes de Agrupacion'!$F$15,'Cortes de Agrupacion'!$E$15,'Resultados General'!L464&lt;='Cortes de Agrupacion'!$F$14,'Cortes de Agrupacion'!$E$14,'Resultados General'!L464&lt;='Cortes de Agrupacion'!$F$13,'Cortes de Agrupacion'!$E$13,L464&lt;='Cortes de Agrupacion'!$F$12,'Cortes de Agrupacion'!$E$12,'Resultados General'!L464&lt;='Cortes de Agrupacion'!$F$11,'Cortes de Agrupacion'!$E$11,'Resultados General'!L464&lt;='Cortes de Agrupacion'!$F$10,'Cortes de Agrupacion'!$E$10,'Resultados General'!L464&lt;='Cortes de Agrupacion'!$F$9,'Cortes de Agrupacion'!$E$9,'Resultados General'!L464&lt;='Cortes de Agrupacion'!$F$8,'Cortes de Agrupacion'!$E$8,'Resultados General'!L464&lt;='Cortes de Agrupacion'!$F$7,'Cortes de Agrupacion'!$E$7,'Resultados General'!L464&lt;='Cortes de Agrupacion'!$F$6,'Cortes de Agrupacion'!$E$6))</f>
        <v>#VALUE!</v>
      </c>
      <c r="K464" s="118" t="str">
        <f t="shared" si="14"/>
        <v/>
      </c>
      <c r="L464" s="124" t="e">
        <f>#VALUE!</f>
        <v>#VALUE!</v>
      </c>
      <c r="M464" s="26" t="e">
        <f ca="1">+_xlfn.IFNA(VLOOKUP(C464,'Distribución de puestos'!$B$8:$I$507,8,0),"")</f>
        <v>#NAME?</v>
      </c>
      <c r="N464" s="26" t="str">
        <f>+IF(VLOOKUP($B464,'Lista Puestos Valorados'!$B$11:$BK$510,MATCH('Auxiliar General'!H$4,'Lista Puestos Valorados'!$B$10:$BK$10,0),0)="","No relevante",VLOOKUP($B464,'Lista Puestos Valorados'!$B$11:$BK$510,MATCH('Auxiliar General'!H$4,'Lista Puestos Valorados'!$B$10:$BK$10,0),0))</f>
        <v>No relevante</v>
      </c>
      <c r="O464" s="26">
        <f>+HLOOKUP(N464,Sistema_Puntos!$Q$5:$Y$43,'Auxiliar General'!J$5,FALSE)</f>
        <v>0</v>
      </c>
      <c r="P464" s="26" t="str">
        <f>+IF(VLOOKUP($B464,'Lista Puestos Valorados'!$B$11:$BK$510,MATCH('Auxiliar General'!J$4,'Lista Puestos Valorados'!$B$10:$BK$10,0),0)="","No relevante",VLOOKUP($B464,'Lista Puestos Valorados'!$B$11:$BK$510,MATCH('Auxiliar General'!J$4,'Lista Puestos Valorados'!$B$10:$BK$10,0),0))</f>
        <v>No relevante</v>
      </c>
      <c r="Q464" s="26">
        <f>+HLOOKUP(P464,Sistema_Puntos!$Q$5:$Y$43,'Auxiliar General'!L$5,FALSE)</f>
        <v>0</v>
      </c>
      <c r="R464" s="26" t="str">
        <f>+IF(VLOOKUP($B464,'Lista Puestos Valorados'!$B$11:$BK$510,MATCH('Auxiliar General'!L$4,'Lista Puestos Valorados'!$B$10:$BK$10,0),0)="","No relevante",VLOOKUP($B464,'Lista Puestos Valorados'!$B$11:$BK$510,MATCH('Auxiliar General'!L$4,'Lista Puestos Valorados'!$B$10:$BK$10,0),0))</f>
        <v>No relevante</v>
      </c>
      <c r="S464" s="26">
        <f>+HLOOKUP(R464,Sistema_Puntos!$Q$5:$Y$43,'Auxiliar General'!N$5,FALSE)</f>
        <v>0</v>
      </c>
      <c r="T464" s="26" t="str">
        <f>+IF(VLOOKUP($B464,'Lista Puestos Valorados'!$B$11:$BK$510,MATCH('Auxiliar General'!N$4,'Lista Puestos Valorados'!$B$10:$BK$10,0),0)="","No relevante",VLOOKUP($B464,'Lista Puestos Valorados'!$B$11:$BK$510,MATCH('Auxiliar General'!N$4,'Lista Puestos Valorados'!$B$10:$BK$10,0),0))</f>
        <v>No relevante</v>
      </c>
      <c r="U464" s="26">
        <f>+HLOOKUP(T464,Sistema_Puntos!$Q$5:$Y$43,'Auxiliar General'!P$5,FALSE)</f>
        <v>0</v>
      </c>
      <c r="V464" s="26" t="str">
        <f>+IF(VLOOKUP($B464,'Lista Puestos Valorados'!$B$11:$BK$510,MATCH('Auxiliar General'!P$4,'Lista Puestos Valorados'!$B$10:$BK$10,0),0)="","No relevante",VLOOKUP($B464,'Lista Puestos Valorados'!$B$11:$BK$510,MATCH('Auxiliar General'!P$4,'Lista Puestos Valorados'!$B$10:$BK$10,0),0))</f>
        <v>No relevante</v>
      </c>
      <c r="W464" s="26">
        <f>+HLOOKUP(V464,Sistema_Puntos!$Q$5:$Y$43,'Auxiliar General'!R$5,FALSE)</f>
        <v>0</v>
      </c>
      <c r="X464" s="26" t="str">
        <f>+IF(VLOOKUP($B464,'Lista Puestos Valorados'!$B$11:$BK$510,MATCH('Auxiliar General'!R$4,'Lista Puestos Valorados'!$B$10:$BK$10,0),0)="","No relevante",VLOOKUP($B464,'Lista Puestos Valorados'!$B$11:$BK$510,MATCH('Auxiliar General'!R$4,'Lista Puestos Valorados'!$B$10:$BK$10,0),0))</f>
        <v>No relevante</v>
      </c>
      <c r="Y464" s="26">
        <f>+HLOOKUP(X464,Sistema_Puntos!$Q$5:$Y$43,'Auxiliar General'!T$5,FALSE)</f>
        <v>0</v>
      </c>
      <c r="Z464" s="26" t="str">
        <f>+IF(VLOOKUP($B464,'Lista Puestos Valorados'!$B$11:$BK$510,MATCH('Auxiliar General'!T$4,'Lista Puestos Valorados'!$B$10:$BK$10,0),0)="","No relevante",VLOOKUP($B464,'Lista Puestos Valorados'!$B$11:$BK$510,MATCH('Auxiliar General'!T$4,'Lista Puestos Valorados'!$B$10:$BK$10,0),0))</f>
        <v>No relevante</v>
      </c>
      <c r="AA464" s="26">
        <f>+HLOOKUP(Z464,Sistema_Puntos!$Q$5:$Y$43,'Auxiliar General'!V$5,FALSE)</f>
        <v>0</v>
      </c>
      <c r="AB464" s="26" t="str">
        <f>+IF(VLOOKUP($B464,'Lista Puestos Valorados'!$B$11:$BK$510,MATCH('Auxiliar General'!V$4,'Lista Puestos Valorados'!$B$10:$BK$10,0),0)="","No relevante",VLOOKUP($B464,'Lista Puestos Valorados'!$B$11:$BK$510,MATCH('Auxiliar General'!V$4,'Lista Puestos Valorados'!$B$10:$BK$10,0),0))</f>
        <v>No relevante</v>
      </c>
      <c r="AC464" s="26">
        <f>+HLOOKUP(AB464,Sistema_Puntos!$Q$5:$Y$43,'Auxiliar General'!X$5,FALSE)</f>
        <v>0</v>
      </c>
      <c r="AD464" s="26" t="str">
        <f>+IF(VLOOKUP($B464,'Lista Puestos Valorados'!$B$11:$BK$510,MATCH('Auxiliar General'!X$4,'Lista Puestos Valorados'!$B$10:$BK$10,0),0)="","No relevante",VLOOKUP($B464,'Lista Puestos Valorados'!$B$11:$BK$510,MATCH('Auxiliar General'!X$4,'Lista Puestos Valorados'!$B$10:$BK$10,0),0))</f>
        <v>No relevante</v>
      </c>
      <c r="AE464" s="26">
        <f>+HLOOKUP(AD464,Sistema_Puntos!$Q$5:$Y$43,'Auxiliar General'!Z$5,FALSE)</f>
        <v>0</v>
      </c>
      <c r="AF464" s="26" t="str">
        <f>+IF(VLOOKUP($B464,'Lista Puestos Valorados'!$B$11:$BK$510,MATCH('Auxiliar General'!Z$4,'Lista Puestos Valorados'!$B$10:$BK$10,0),0)="","No relevante",VLOOKUP($B464,'Lista Puestos Valorados'!$B$11:$BK$510,MATCH('Auxiliar General'!Z$4,'Lista Puestos Valorados'!$B$10:$BK$10,0),0))</f>
        <v>No relevante</v>
      </c>
      <c r="AG464" s="26">
        <f>+HLOOKUP(AF464,Sistema_Puntos!$Q$5:$Y$43,'Auxiliar General'!AB$5,FALSE)</f>
        <v>0</v>
      </c>
      <c r="AH464" s="26" t="str">
        <f>+IF(VLOOKUP($B464,'Lista Puestos Valorados'!$B$11:$BK$510,MATCH('Auxiliar General'!AB$4,'Lista Puestos Valorados'!$B$10:$BK$10,0),0)="","No relevante",VLOOKUP($B464,'Lista Puestos Valorados'!$B$11:$BK$510,MATCH('Auxiliar General'!AB$4,'Lista Puestos Valorados'!$B$10:$BK$10,0),0))</f>
        <v>No relevante</v>
      </c>
      <c r="AI464" s="26">
        <f>+HLOOKUP(AH464,Sistema_Puntos!$Q$5:$Y$43,'Auxiliar General'!AD$5,FALSE)</f>
        <v>0</v>
      </c>
      <c r="AJ464" s="26" t="str">
        <f>+IF(VLOOKUP($B464,'Lista Puestos Valorados'!$B$11:$BK$510,MATCH('Auxiliar General'!AD$4,'Lista Puestos Valorados'!$B$10:$BK$10,0),0)="","No relevante",VLOOKUP($B464,'Lista Puestos Valorados'!$B$11:$BK$510,MATCH('Auxiliar General'!AD$4,'Lista Puestos Valorados'!$B$10:$BK$10,0),0))</f>
        <v>No relevante</v>
      </c>
      <c r="AK464" s="26">
        <f>+HLOOKUP(AJ464,Sistema_Puntos!$Q$5:$Y$43,'Auxiliar General'!AF$5,FALSE)</f>
        <v>0</v>
      </c>
      <c r="AL464" s="26" t="str">
        <f>+IF(VLOOKUP($B464,'Lista Puestos Valorados'!$B$11:$BK$510,MATCH('Auxiliar General'!AF$4,'Lista Puestos Valorados'!$B$10:$BK$10,0),0)="","No relevante",VLOOKUP($B464,'Lista Puestos Valorados'!$B$11:$BK$510,MATCH('Auxiliar General'!AF$4,'Lista Puestos Valorados'!$B$10:$BK$10,0),0))</f>
        <v>No relevante</v>
      </c>
      <c r="AM464" s="26">
        <f>+HLOOKUP(AL464,Sistema_Puntos!$Q$5:$Y$43,'Auxiliar General'!AH$5,FALSE)</f>
        <v>0</v>
      </c>
      <c r="AN464" s="26" t="str">
        <f>+IF(VLOOKUP($B464,'Lista Puestos Valorados'!$B$11:$BK$510,MATCH('Auxiliar General'!AH$4,'Lista Puestos Valorados'!$B$10:$BK$10,0),0)="","No relevante",VLOOKUP($B464,'Lista Puestos Valorados'!$B$11:$BK$510,MATCH('Auxiliar General'!AH$4,'Lista Puestos Valorados'!$B$10:$BK$10,0),0))</f>
        <v>No relevante</v>
      </c>
      <c r="AO464" s="26">
        <f>+HLOOKUP(AN464,Sistema_Puntos!$Q$5:$Y$43,'Auxiliar General'!AJ$5,FALSE)</f>
        <v>0</v>
      </c>
      <c r="AP464" s="26" t="str">
        <f>+IF(VLOOKUP($B464,'Lista Puestos Valorados'!$B$11:$BK$510,MATCH('Auxiliar General'!AJ$4,'Lista Puestos Valorados'!$B$10:$BK$10,0),0)="","No relevante",VLOOKUP($B464,'Lista Puestos Valorados'!$B$11:$BK$510,MATCH('Auxiliar General'!AJ$4,'Lista Puestos Valorados'!$B$10:$BK$10,0),0))</f>
        <v>No relevante</v>
      </c>
      <c r="AQ464" s="26">
        <f>+HLOOKUP(AP464,Sistema_Puntos!$Q$5:$Y$43,'Auxiliar General'!AL$5,FALSE)</f>
        <v>0</v>
      </c>
      <c r="AR464" s="26" t="str">
        <f>+IF(VLOOKUP($B464,'Lista Puestos Valorados'!$B$11:$BK$510,MATCH('Auxiliar General'!AL$4,'Lista Puestos Valorados'!$B$10:$BK$10,0),0)="","No relevante",VLOOKUP($B464,'Lista Puestos Valorados'!$B$11:$BK$510,MATCH('Auxiliar General'!AL$4,'Lista Puestos Valorados'!$B$10:$BK$10,0),0))</f>
        <v>No relevante</v>
      </c>
      <c r="AS464" s="26">
        <f>+HLOOKUP(AR464,Sistema_Puntos!$Q$5:$Y$43,'Auxiliar General'!AN$5,FALSE)</f>
        <v>0</v>
      </c>
      <c r="AT464" s="26" t="str">
        <f>+IF(VLOOKUP($B464,'Lista Puestos Valorados'!$B$11:$BK$510,MATCH('Auxiliar General'!AN$4,'Lista Puestos Valorados'!$B$10:$BK$10,0),0)="","No relevante",VLOOKUP($B464,'Lista Puestos Valorados'!$B$11:$BK$510,MATCH('Auxiliar General'!AN$4,'Lista Puestos Valorados'!$B$10:$BK$10,0),0))</f>
        <v>No relevante</v>
      </c>
      <c r="AU464" s="26">
        <f>+HLOOKUP(AT464,Sistema_Puntos!$Q$5:$Y$43,'Auxiliar General'!AP$5,FALSE)</f>
        <v>0</v>
      </c>
      <c r="AV464" s="26" t="str">
        <f>+IF(VLOOKUP($B464,'Lista Puestos Valorados'!$B$11:$BK$510,MATCH('Auxiliar General'!AP$4,'Lista Puestos Valorados'!$B$10:$BK$10,0),0)="","No relevante",VLOOKUP($B464,'Lista Puestos Valorados'!$B$11:$BK$510,MATCH('Auxiliar General'!AP$4,'Lista Puestos Valorados'!$B$10:$BK$10,0),0))</f>
        <v>No relevante</v>
      </c>
      <c r="AW464" s="26">
        <f>+HLOOKUP(AV464,Sistema_Puntos!$Q$5:$Y$43,'Auxiliar General'!AR$5,FALSE)</f>
        <v>0</v>
      </c>
      <c r="AX464" s="26" t="str">
        <f>+IF(VLOOKUP($B464,'Lista Puestos Valorados'!$B$11:$BK$510,MATCH('Auxiliar General'!AR$4,'Lista Puestos Valorados'!$B$10:$BK$10,0),0)="","No relevante",VLOOKUP($B464,'Lista Puestos Valorados'!$B$11:$BK$510,MATCH('Auxiliar General'!AR$4,'Lista Puestos Valorados'!$B$10:$BK$10,0),0))</f>
        <v>No relevante</v>
      </c>
      <c r="AY464" s="26">
        <f>+HLOOKUP(AX464,Sistema_Puntos!$Q$5:$Y$43,'Auxiliar General'!AT$5,FALSE)</f>
        <v>0</v>
      </c>
      <c r="AZ464" s="26" t="str">
        <f>+IF(VLOOKUP($B464,'Lista Puestos Valorados'!$B$11:$BK$510,MATCH('Auxiliar General'!AT$4,'Lista Puestos Valorados'!$B$10:$BK$10,0),0)="","No relevante",VLOOKUP($B464,'Lista Puestos Valorados'!$B$11:$BK$510,MATCH('Auxiliar General'!AT$4,'Lista Puestos Valorados'!$B$10:$BK$10,0),0))</f>
        <v>No relevante</v>
      </c>
      <c r="BA464" s="26">
        <f>+HLOOKUP(AZ464,Sistema_Puntos!$Q$5:$Y$43,'Auxiliar General'!AV$5,FALSE)</f>
        <v>0</v>
      </c>
      <c r="BB464" s="26" t="str">
        <f>+IF(VLOOKUP($B464,'Lista Puestos Valorados'!$B$11:$BK$510,MATCH('Auxiliar General'!AV$4,'Lista Puestos Valorados'!$B$10:$BK$10,0),0)="","No relevante",VLOOKUP($B464,'Lista Puestos Valorados'!$B$11:$BK$510,MATCH('Auxiliar General'!AV$4,'Lista Puestos Valorados'!$B$10:$BK$10,0),0))</f>
        <v>No relevante</v>
      </c>
      <c r="BC464" s="26">
        <f>+HLOOKUP(BB464,Sistema_Puntos!$Q$5:$Y$43,'Auxiliar General'!AX$5,FALSE)</f>
        <v>0</v>
      </c>
      <c r="BD464" s="26" t="str">
        <f>+IF(VLOOKUP($B464,'Lista Puestos Valorados'!$B$11:$BK$510,MATCH('Auxiliar General'!AX$4,'Lista Puestos Valorados'!$B$10:$BK$10,0),0)="","No relevante",VLOOKUP($B464,'Lista Puestos Valorados'!$B$11:$BK$510,MATCH('Auxiliar General'!AX$4,'Lista Puestos Valorados'!$B$10:$BK$10,0),0))</f>
        <v>No relevante</v>
      </c>
      <c r="BE464" s="26">
        <f>+HLOOKUP(BD464,Sistema_Puntos!$Q$5:$Y$43,'Auxiliar General'!AZ$5,FALSE)</f>
        <v>0</v>
      </c>
      <c r="BF464" s="26" t="str">
        <f>+IF(VLOOKUP($B464,'Lista Puestos Valorados'!$B$11:$BK$510,MATCH('Auxiliar General'!AZ$4,'Lista Puestos Valorados'!$B$10:$BK$10,0),0)="","No relevante",VLOOKUP($B464,'Lista Puestos Valorados'!$B$11:$BK$510,MATCH('Auxiliar General'!AZ$4,'Lista Puestos Valorados'!$B$10:$BK$10,0),0))</f>
        <v>No relevante</v>
      </c>
      <c r="BG464" s="26">
        <f>+HLOOKUP(BF464,Sistema_Puntos!$Q$5:$Y$43,'Auxiliar General'!BB$5,FALSE)</f>
        <v>0</v>
      </c>
      <c r="BH464" s="26" t="str">
        <f>+IF(VLOOKUP($B464,'Lista Puestos Valorados'!$B$11:$BK$510,MATCH('Auxiliar General'!BB$4,'Lista Puestos Valorados'!$B$10:$BK$10,0),0)="","No relevante",VLOOKUP($B464,'Lista Puestos Valorados'!$B$11:$BK$510,MATCH('Auxiliar General'!BB$4,'Lista Puestos Valorados'!$B$10:$BK$10,0),0))</f>
        <v>No relevante</v>
      </c>
      <c r="BI464" s="26">
        <f>+HLOOKUP(BH464,Sistema_Puntos!$Q$5:$Y$43,'Auxiliar General'!BD$5,FALSE)</f>
        <v>0</v>
      </c>
      <c r="BJ464" s="26" t="str">
        <f>+IF(VLOOKUP($B464,'Lista Puestos Valorados'!$B$11:$BK$510,MATCH('Auxiliar General'!BD$4,'Lista Puestos Valorados'!$B$10:$BK$10,0),0)="","No relevante",VLOOKUP($B464,'Lista Puestos Valorados'!$B$11:$BK$510,MATCH('Auxiliar General'!BD$4,'Lista Puestos Valorados'!$B$10:$BK$10,0),0))</f>
        <v>No relevante</v>
      </c>
      <c r="BK464" s="26">
        <f>+HLOOKUP(BJ464,Sistema_Puntos!$Q$5:$Y$43,'Auxiliar General'!BF$5,FALSE)</f>
        <v>0</v>
      </c>
      <c r="BL464" s="26" t="str">
        <f>+IF(VLOOKUP($B464,'Lista Puestos Valorados'!$B$11:$BK$510,MATCH('Auxiliar General'!BF$4,'Lista Puestos Valorados'!$B$10:$BK$10,0),0)="","No relevante",VLOOKUP($B464,'Lista Puestos Valorados'!$B$11:$BK$510,MATCH('Auxiliar General'!BF$4,'Lista Puestos Valorados'!$B$10:$BK$10,0),0))</f>
        <v>No relevante</v>
      </c>
      <c r="BM464" s="26">
        <f>+HLOOKUP(BL464,Sistema_Puntos!$Q$5:$Y$43,'Auxiliar General'!BH$5,FALSE)</f>
        <v>0</v>
      </c>
      <c r="BN464" s="26" t="str">
        <f>+IF(VLOOKUP($B464,'Lista Puestos Valorados'!$B$11:$BK$510,MATCH('Auxiliar General'!BH$4,'Lista Puestos Valorados'!$B$10:$BK$10,0),0)="","No relevante",VLOOKUP($B464,'Lista Puestos Valorados'!$B$11:$BK$510,MATCH('Auxiliar General'!BH$4,'Lista Puestos Valorados'!$B$10:$BK$10,0),0))</f>
        <v>No relevante</v>
      </c>
      <c r="BO464" s="26">
        <f>+HLOOKUP(BN464,Sistema_Puntos!$Q$5:$Y$43,'Auxiliar General'!BJ$5,FALSE)</f>
        <v>0</v>
      </c>
      <c r="BP464" s="26" t="str">
        <f>+IF(VLOOKUP($B464,'Lista Puestos Valorados'!$B$11:$BK$510,MATCH('Auxiliar General'!BJ$4,'Lista Puestos Valorados'!$B$10:$BK$10,0),0)="","No relevante",VLOOKUP($B464,'Lista Puestos Valorados'!$B$11:$BK$510,MATCH('Auxiliar General'!BJ$4,'Lista Puestos Valorados'!$B$10:$BK$10,0),0))</f>
        <v>No relevante</v>
      </c>
      <c r="BQ464" s="26">
        <f>+HLOOKUP(BP464,Sistema_Puntos!$Q$5:$Y$43,'Auxiliar General'!BL$5,FALSE)</f>
        <v>0</v>
      </c>
      <c r="BR464" s="26" t="str">
        <f>+IF(VLOOKUP($B464,'Lista Puestos Valorados'!$B$11:$BK$510,MATCH('Auxiliar General'!BL$4,'Lista Puestos Valorados'!$B$10:$BK$10,0),0)="","No relevante",VLOOKUP($B464,'Lista Puestos Valorados'!$B$11:$BK$510,MATCH('Auxiliar General'!BL$4,'Lista Puestos Valorados'!$B$10:$BK$10,0),0))</f>
        <v>No relevante</v>
      </c>
      <c r="BS464" s="26">
        <f>+HLOOKUP(BR464,Sistema_Puntos!$Q$5:$Y$43,'Auxiliar General'!BN$5,FALSE)</f>
        <v>0</v>
      </c>
      <c r="BT464" s="26" t="str">
        <f>+IF(VLOOKUP($B464,'Lista Puestos Valorados'!$B$11:$BK$510,MATCH('Auxiliar General'!BN$4,'Lista Puestos Valorados'!$B$10:$BK$10,0),0)="","No relevante",VLOOKUP($B464,'Lista Puestos Valorados'!$B$11:$BK$510,MATCH('Auxiliar General'!BN$4,'Lista Puestos Valorados'!$B$10:$BK$10,0),0))</f>
        <v>No relevante</v>
      </c>
      <c r="BU464" s="26">
        <f>+HLOOKUP(BT464,Sistema_Puntos!$Q$5:$Y$43,'Auxiliar General'!BP$5,FALSE)</f>
        <v>0</v>
      </c>
      <c r="BV464" s="26" t="str">
        <f>+IF(VLOOKUP($B464,'Lista Puestos Valorados'!$B$11:$BK$510,MATCH('Auxiliar General'!BP$4,'Lista Puestos Valorados'!$B$10:$BK$10,0),0)="","No relevante",VLOOKUP($B464,'Lista Puestos Valorados'!$B$11:$BK$510,MATCH('Auxiliar General'!BP$4,'Lista Puestos Valorados'!$B$10:$BK$10,0),0))</f>
        <v>No relevante</v>
      </c>
      <c r="BW464" s="26">
        <f>+HLOOKUP(BV464,Sistema_Puntos!$Q$5:$Y$43,'Auxiliar General'!BR$5,FALSE)</f>
        <v>0</v>
      </c>
      <c r="BX464" s="26" t="str">
        <f>+IF(VLOOKUP($B464,'Lista Puestos Valorados'!$B$11:$BK$510,MATCH('Auxiliar General'!BR$4,'Lista Puestos Valorados'!$B$10:$BK$10,0),0)="","No relevante",VLOOKUP($B464,'Lista Puestos Valorados'!$B$11:$BK$510,MATCH('Auxiliar General'!BR$4,'Lista Puestos Valorados'!$B$10:$BK$10,0),0))</f>
        <v>No relevante</v>
      </c>
      <c r="BY464" s="26">
        <f>+HLOOKUP(BX464,Sistema_Puntos!$Q$5:$Y$43,'Auxiliar General'!BT$5,FALSE)</f>
        <v>0</v>
      </c>
      <c r="BZ464" s="26" t="str">
        <f>+IF(VLOOKUP($B464,'Lista Puestos Valorados'!$B$11:$BK$510,MATCH('Auxiliar General'!BT$4,'Lista Puestos Valorados'!$B$10:$BK$10,0),0)="","No relevante",VLOOKUP($B464,'Lista Puestos Valorados'!$B$11:$BK$510,MATCH('Auxiliar General'!BT$4,'Lista Puestos Valorados'!$B$10:$BK$10,0),0))</f>
        <v>No relevante</v>
      </c>
      <c r="CA464" s="26">
        <f>+HLOOKUP(BZ464,Sistema_Puntos!$Q$5:$Y$43,'Auxiliar General'!BV$5,FALSE)</f>
        <v>0</v>
      </c>
      <c r="CB464" s="26" t="str">
        <f>+IF(VLOOKUP($B464,'Lista Puestos Valorados'!$B$11:$BK$510,MATCH('Auxiliar General'!BV$4,'Lista Puestos Valorados'!$B$10:$BK$10,0),0)="","No relevante",VLOOKUP($B464,'Lista Puestos Valorados'!$B$11:$BK$510,MATCH('Auxiliar General'!BV$4,'Lista Puestos Valorados'!$B$10:$BK$10,0),0))</f>
        <v>No relevante</v>
      </c>
      <c r="CC464" s="26">
        <f>+HLOOKUP(CB464,Sistema_Puntos!$Q$5:$Y$43,'Auxiliar General'!BX$5,FALSE)</f>
        <v>0</v>
      </c>
      <c r="CD464" s="26" t="str">
        <f>+IF(VLOOKUP($B464,'Lista Puestos Valorados'!$B$11:$BK$510,MATCH('Auxiliar General'!BX$4,'Lista Puestos Valorados'!$B$10:$BK$10,0),0)="","No relevante",VLOOKUP($B464,'Lista Puestos Valorados'!$B$11:$BK$510,MATCH('Auxiliar General'!BX$4,'Lista Puestos Valorados'!$B$10:$BK$10,0),0))</f>
        <v>No relevante</v>
      </c>
      <c r="CE464" s="26">
        <f>+HLOOKUP(CD464,Sistema_Puntos!$Q$5:$Y$43,'Auxiliar General'!BZ$5,FALSE)</f>
        <v>0</v>
      </c>
      <c r="CF464" s="26" t="str">
        <f>+IF(VLOOKUP($B464,'Lista Puestos Valorados'!$B$11:$BK$510,MATCH('Auxiliar General'!BZ$4,'Lista Puestos Valorados'!$B$10:$BK$10,0),0)="","No relevante",VLOOKUP($B464,'Lista Puestos Valorados'!$B$11:$BK$510,MATCH('Auxiliar General'!BZ$4,'Lista Puestos Valorados'!$B$10:$BK$10,0),0))</f>
        <v>No relevante</v>
      </c>
      <c r="CG464" s="26">
        <f>+HLOOKUP(CF464,Sistema_Puntos!$Q$5:$Y$43,'Auxiliar General'!CB$5,FALSE)</f>
        <v>0</v>
      </c>
      <c r="CH464" s="29"/>
      <c r="CI464" s="29"/>
    </row>
    <row r="465" spans="2:87" ht="17.55" customHeight="1">
      <c r="B465" s="26">
        <f>+'Listado de Puestos'!B465</f>
        <v>455</v>
      </c>
      <c r="C465" s="26" t="str">
        <f>+IF('Lista Puestos Valorados'!C465="","",'Lista Puestos Valorados'!C465)</f>
        <v/>
      </c>
      <c r="D465" s="26" t="str">
        <f>+IF('Lista Puestos Valorados'!D465="","",'Lista Puestos Valorados'!D465)</f>
        <v/>
      </c>
      <c r="E465" s="26" t="str">
        <f>+IF('Lista Puestos Valorados'!E465="","",'Lista Puestos Valorados'!E465)</f>
        <v/>
      </c>
      <c r="F465" s="26" t="str">
        <f>+IF('Lista Puestos Valorados'!F465="","",'Lista Puestos Valorados'!F465)</f>
        <v/>
      </c>
      <c r="G465" s="26" t="str">
        <f>+IF('Lista Puestos Valorados'!G465="","",'Lista Puestos Valorados'!G465)</f>
        <v/>
      </c>
      <c r="H465" s="26" t="str">
        <f>+IF('Lista Puestos Valorados'!H465="","",'Lista Puestos Valorados'!H465)</f>
        <v/>
      </c>
      <c r="I465" s="26" t="str">
        <f>+IF('Lista Puestos Valorados'!I465="","",'Lista Puestos Valorados'!I465)</f>
        <v/>
      </c>
      <c r="J465" s="118" t="e">
        <f t="array" ref="J465">+IF(L465="","",_xlfn.IFS(L465&lt;='Cortes de Agrupacion'!$F$15,'Cortes de Agrupacion'!$E$15,'Resultados General'!L465&lt;='Cortes de Agrupacion'!$F$14,'Cortes de Agrupacion'!$E$14,'Resultados General'!L465&lt;='Cortes de Agrupacion'!$F$13,'Cortes de Agrupacion'!$E$13,L465&lt;='Cortes de Agrupacion'!$F$12,'Cortes de Agrupacion'!$E$12,'Resultados General'!L465&lt;='Cortes de Agrupacion'!$F$11,'Cortes de Agrupacion'!$E$11,'Resultados General'!L465&lt;='Cortes de Agrupacion'!$F$10,'Cortes de Agrupacion'!$E$10,'Resultados General'!L465&lt;='Cortes de Agrupacion'!$F$9,'Cortes de Agrupacion'!$E$9,'Resultados General'!L465&lt;='Cortes de Agrupacion'!$F$8,'Cortes de Agrupacion'!$E$8,'Resultados General'!L465&lt;='Cortes de Agrupacion'!$F$7,'Cortes de Agrupacion'!$E$7,'Resultados General'!L465&lt;='Cortes de Agrupacion'!$F$6,'Cortes de Agrupacion'!$E$6))</f>
        <v>#VALUE!</v>
      </c>
      <c r="K465" s="118" t="str">
        <f t="shared" si="14"/>
        <v/>
      </c>
      <c r="L465" s="124" t="e">
        <f>#VALUE!</f>
        <v>#VALUE!</v>
      </c>
      <c r="M465" s="26" t="e">
        <f ca="1">+_xlfn.IFNA(VLOOKUP(C465,'Distribución de puestos'!$B$8:$I$507,8,0),"")</f>
        <v>#NAME?</v>
      </c>
      <c r="N465" s="26" t="str">
        <f>+IF(VLOOKUP($B465,'Lista Puestos Valorados'!$B$11:$BK$510,MATCH('Auxiliar General'!H$4,'Lista Puestos Valorados'!$B$10:$BK$10,0),0)="","No relevante",VLOOKUP($B465,'Lista Puestos Valorados'!$B$11:$BK$510,MATCH('Auxiliar General'!H$4,'Lista Puestos Valorados'!$B$10:$BK$10,0),0))</f>
        <v>No relevante</v>
      </c>
      <c r="O465" s="26">
        <f>+HLOOKUP(N465,Sistema_Puntos!$Q$5:$Y$43,'Auxiliar General'!J$5,FALSE)</f>
        <v>0</v>
      </c>
      <c r="P465" s="26" t="str">
        <f>+IF(VLOOKUP($B465,'Lista Puestos Valorados'!$B$11:$BK$510,MATCH('Auxiliar General'!J$4,'Lista Puestos Valorados'!$B$10:$BK$10,0),0)="","No relevante",VLOOKUP($B465,'Lista Puestos Valorados'!$B$11:$BK$510,MATCH('Auxiliar General'!J$4,'Lista Puestos Valorados'!$B$10:$BK$10,0),0))</f>
        <v>No relevante</v>
      </c>
      <c r="Q465" s="26">
        <f>+HLOOKUP(P465,Sistema_Puntos!$Q$5:$Y$43,'Auxiliar General'!L$5,FALSE)</f>
        <v>0</v>
      </c>
      <c r="R465" s="26" t="str">
        <f>+IF(VLOOKUP($B465,'Lista Puestos Valorados'!$B$11:$BK$510,MATCH('Auxiliar General'!L$4,'Lista Puestos Valorados'!$B$10:$BK$10,0),0)="","No relevante",VLOOKUP($B465,'Lista Puestos Valorados'!$B$11:$BK$510,MATCH('Auxiliar General'!L$4,'Lista Puestos Valorados'!$B$10:$BK$10,0),0))</f>
        <v>No relevante</v>
      </c>
      <c r="S465" s="26">
        <f>+HLOOKUP(R465,Sistema_Puntos!$Q$5:$Y$43,'Auxiliar General'!N$5,FALSE)</f>
        <v>0</v>
      </c>
      <c r="T465" s="26" t="str">
        <f>+IF(VLOOKUP($B465,'Lista Puestos Valorados'!$B$11:$BK$510,MATCH('Auxiliar General'!N$4,'Lista Puestos Valorados'!$B$10:$BK$10,0),0)="","No relevante",VLOOKUP($B465,'Lista Puestos Valorados'!$B$11:$BK$510,MATCH('Auxiliar General'!N$4,'Lista Puestos Valorados'!$B$10:$BK$10,0),0))</f>
        <v>No relevante</v>
      </c>
      <c r="U465" s="26">
        <f>+HLOOKUP(T465,Sistema_Puntos!$Q$5:$Y$43,'Auxiliar General'!P$5,FALSE)</f>
        <v>0</v>
      </c>
      <c r="V465" s="26" t="str">
        <f>+IF(VLOOKUP($B465,'Lista Puestos Valorados'!$B$11:$BK$510,MATCH('Auxiliar General'!P$4,'Lista Puestos Valorados'!$B$10:$BK$10,0),0)="","No relevante",VLOOKUP($B465,'Lista Puestos Valorados'!$B$11:$BK$510,MATCH('Auxiliar General'!P$4,'Lista Puestos Valorados'!$B$10:$BK$10,0),0))</f>
        <v>No relevante</v>
      </c>
      <c r="W465" s="26">
        <f>+HLOOKUP(V465,Sistema_Puntos!$Q$5:$Y$43,'Auxiliar General'!R$5,FALSE)</f>
        <v>0</v>
      </c>
      <c r="X465" s="26" t="str">
        <f>+IF(VLOOKUP($B465,'Lista Puestos Valorados'!$B$11:$BK$510,MATCH('Auxiliar General'!R$4,'Lista Puestos Valorados'!$B$10:$BK$10,0),0)="","No relevante",VLOOKUP($B465,'Lista Puestos Valorados'!$B$11:$BK$510,MATCH('Auxiliar General'!R$4,'Lista Puestos Valorados'!$B$10:$BK$10,0),0))</f>
        <v>No relevante</v>
      </c>
      <c r="Y465" s="26">
        <f>+HLOOKUP(X465,Sistema_Puntos!$Q$5:$Y$43,'Auxiliar General'!T$5,FALSE)</f>
        <v>0</v>
      </c>
      <c r="Z465" s="26" t="str">
        <f>+IF(VLOOKUP($B465,'Lista Puestos Valorados'!$B$11:$BK$510,MATCH('Auxiliar General'!T$4,'Lista Puestos Valorados'!$B$10:$BK$10,0),0)="","No relevante",VLOOKUP($B465,'Lista Puestos Valorados'!$B$11:$BK$510,MATCH('Auxiliar General'!T$4,'Lista Puestos Valorados'!$B$10:$BK$10,0),0))</f>
        <v>No relevante</v>
      </c>
      <c r="AA465" s="26">
        <f>+HLOOKUP(Z465,Sistema_Puntos!$Q$5:$Y$43,'Auxiliar General'!V$5,FALSE)</f>
        <v>0</v>
      </c>
      <c r="AB465" s="26" t="str">
        <f>+IF(VLOOKUP($B465,'Lista Puestos Valorados'!$B$11:$BK$510,MATCH('Auxiliar General'!V$4,'Lista Puestos Valorados'!$B$10:$BK$10,0),0)="","No relevante",VLOOKUP($B465,'Lista Puestos Valorados'!$B$11:$BK$510,MATCH('Auxiliar General'!V$4,'Lista Puestos Valorados'!$B$10:$BK$10,0),0))</f>
        <v>No relevante</v>
      </c>
      <c r="AC465" s="26">
        <f>+HLOOKUP(AB465,Sistema_Puntos!$Q$5:$Y$43,'Auxiliar General'!X$5,FALSE)</f>
        <v>0</v>
      </c>
      <c r="AD465" s="26" t="str">
        <f>+IF(VLOOKUP($B465,'Lista Puestos Valorados'!$B$11:$BK$510,MATCH('Auxiliar General'!X$4,'Lista Puestos Valorados'!$B$10:$BK$10,0),0)="","No relevante",VLOOKUP($B465,'Lista Puestos Valorados'!$B$11:$BK$510,MATCH('Auxiliar General'!X$4,'Lista Puestos Valorados'!$B$10:$BK$10,0),0))</f>
        <v>No relevante</v>
      </c>
      <c r="AE465" s="26">
        <f>+HLOOKUP(AD465,Sistema_Puntos!$Q$5:$Y$43,'Auxiliar General'!Z$5,FALSE)</f>
        <v>0</v>
      </c>
      <c r="AF465" s="26" t="str">
        <f>+IF(VLOOKUP($B465,'Lista Puestos Valorados'!$B$11:$BK$510,MATCH('Auxiliar General'!Z$4,'Lista Puestos Valorados'!$B$10:$BK$10,0),0)="","No relevante",VLOOKUP($B465,'Lista Puestos Valorados'!$B$11:$BK$510,MATCH('Auxiliar General'!Z$4,'Lista Puestos Valorados'!$B$10:$BK$10,0),0))</f>
        <v>No relevante</v>
      </c>
      <c r="AG465" s="26">
        <f>+HLOOKUP(AF465,Sistema_Puntos!$Q$5:$Y$43,'Auxiliar General'!AB$5,FALSE)</f>
        <v>0</v>
      </c>
      <c r="AH465" s="26" t="str">
        <f>+IF(VLOOKUP($B465,'Lista Puestos Valorados'!$B$11:$BK$510,MATCH('Auxiliar General'!AB$4,'Lista Puestos Valorados'!$B$10:$BK$10,0),0)="","No relevante",VLOOKUP($B465,'Lista Puestos Valorados'!$B$11:$BK$510,MATCH('Auxiliar General'!AB$4,'Lista Puestos Valorados'!$B$10:$BK$10,0),0))</f>
        <v>No relevante</v>
      </c>
      <c r="AI465" s="26">
        <f>+HLOOKUP(AH465,Sistema_Puntos!$Q$5:$Y$43,'Auxiliar General'!AD$5,FALSE)</f>
        <v>0</v>
      </c>
      <c r="AJ465" s="26" t="str">
        <f>+IF(VLOOKUP($B465,'Lista Puestos Valorados'!$B$11:$BK$510,MATCH('Auxiliar General'!AD$4,'Lista Puestos Valorados'!$B$10:$BK$10,0),0)="","No relevante",VLOOKUP($B465,'Lista Puestos Valorados'!$B$11:$BK$510,MATCH('Auxiliar General'!AD$4,'Lista Puestos Valorados'!$B$10:$BK$10,0),0))</f>
        <v>No relevante</v>
      </c>
      <c r="AK465" s="26">
        <f>+HLOOKUP(AJ465,Sistema_Puntos!$Q$5:$Y$43,'Auxiliar General'!AF$5,FALSE)</f>
        <v>0</v>
      </c>
      <c r="AL465" s="26" t="str">
        <f>+IF(VLOOKUP($B465,'Lista Puestos Valorados'!$B$11:$BK$510,MATCH('Auxiliar General'!AF$4,'Lista Puestos Valorados'!$B$10:$BK$10,0),0)="","No relevante",VLOOKUP($B465,'Lista Puestos Valorados'!$B$11:$BK$510,MATCH('Auxiliar General'!AF$4,'Lista Puestos Valorados'!$B$10:$BK$10,0),0))</f>
        <v>No relevante</v>
      </c>
      <c r="AM465" s="26">
        <f>+HLOOKUP(AL465,Sistema_Puntos!$Q$5:$Y$43,'Auxiliar General'!AH$5,FALSE)</f>
        <v>0</v>
      </c>
      <c r="AN465" s="26" t="str">
        <f>+IF(VLOOKUP($B465,'Lista Puestos Valorados'!$B$11:$BK$510,MATCH('Auxiliar General'!AH$4,'Lista Puestos Valorados'!$B$10:$BK$10,0),0)="","No relevante",VLOOKUP($B465,'Lista Puestos Valorados'!$B$11:$BK$510,MATCH('Auxiliar General'!AH$4,'Lista Puestos Valorados'!$B$10:$BK$10,0),0))</f>
        <v>No relevante</v>
      </c>
      <c r="AO465" s="26">
        <f>+HLOOKUP(AN465,Sistema_Puntos!$Q$5:$Y$43,'Auxiliar General'!AJ$5,FALSE)</f>
        <v>0</v>
      </c>
      <c r="AP465" s="26" t="str">
        <f>+IF(VLOOKUP($B465,'Lista Puestos Valorados'!$B$11:$BK$510,MATCH('Auxiliar General'!AJ$4,'Lista Puestos Valorados'!$B$10:$BK$10,0),0)="","No relevante",VLOOKUP($B465,'Lista Puestos Valorados'!$B$11:$BK$510,MATCH('Auxiliar General'!AJ$4,'Lista Puestos Valorados'!$B$10:$BK$10,0),0))</f>
        <v>No relevante</v>
      </c>
      <c r="AQ465" s="26">
        <f>+HLOOKUP(AP465,Sistema_Puntos!$Q$5:$Y$43,'Auxiliar General'!AL$5,FALSE)</f>
        <v>0</v>
      </c>
      <c r="AR465" s="26" t="str">
        <f>+IF(VLOOKUP($B465,'Lista Puestos Valorados'!$B$11:$BK$510,MATCH('Auxiliar General'!AL$4,'Lista Puestos Valorados'!$B$10:$BK$10,0),0)="","No relevante",VLOOKUP($B465,'Lista Puestos Valorados'!$B$11:$BK$510,MATCH('Auxiliar General'!AL$4,'Lista Puestos Valorados'!$B$10:$BK$10,0),0))</f>
        <v>No relevante</v>
      </c>
      <c r="AS465" s="26">
        <f>+HLOOKUP(AR465,Sistema_Puntos!$Q$5:$Y$43,'Auxiliar General'!AN$5,FALSE)</f>
        <v>0</v>
      </c>
      <c r="AT465" s="26" t="str">
        <f>+IF(VLOOKUP($B465,'Lista Puestos Valorados'!$B$11:$BK$510,MATCH('Auxiliar General'!AN$4,'Lista Puestos Valorados'!$B$10:$BK$10,0),0)="","No relevante",VLOOKUP($B465,'Lista Puestos Valorados'!$B$11:$BK$510,MATCH('Auxiliar General'!AN$4,'Lista Puestos Valorados'!$B$10:$BK$10,0),0))</f>
        <v>No relevante</v>
      </c>
      <c r="AU465" s="26">
        <f>+HLOOKUP(AT465,Sistema_Puntos!$Q$5:$Y$43,'Auxiliar General'!AP$5,FALSE)</f>
        <v>0</v>
      </c>
      <c r="AV465" s="26" t="str">
        <f>+IF(VLOOKUP($B465,'Lista Puestos Valorados'!$B$11:$BK$510,MATCH('Auxiliar General'!AP$4,'Lista Puestos Valorados'!$B$10:$BK$10,0),0)="","No relevante",VLOOKUP($B465,'Lista Puestos Valorados'!$B$11:$BK$510,MATCH('Auxiliar General'!AP$4,'Lista Puestos Valorados'!$B$10:$BK$10,0),0))</f>
        <v>No relevante</v>
      </c>
      <c r="AW465" s="26">
        <f>+HLOOKUP(AV465,Sistema_Puntos!$Q$5:$Y$43,'Auxiliar General'!AR$5,FALSE)</f>
        <v>0</v>
      </c>
      <c r="AX465" s="26" t="str">
        <f>+IF(VLOOKUP($B465,'Lista Puestos Valorados'!$B$11:$BK$510,MATCH('Auxiliar General'!AR$4,'Lista Puestos Valorados'!$B$10:$BK$10,0),0)="","No relevante",VLOOKUP($B465,'Lista Puestos Valorados'!$B$11:$BK$510,MATCH('Auxiliar General'!AR$4,'Lista Puestos Valorados'!$B$10:$BK$10,0),0))</f>
        <v>No relevante</v>
      </c>
      <c r="AY465" s="26">
        <f>+HLOOKUP(AX465,Sistema_Puntos!$Q$5:$Y$43,'Auxiliar General'!AT$5,FALSE)</f>
        <v>0</v>
      </c>
      <c r="AZ465" s="26" t="str">
        <f>+IF(VLOOKUP($B465,'Lista Puestos Valorados'!$B$11:$BK$510,MATCH('Auxiliar General'!AT$4,'Lista Puestos Valorados'!$B$10:$BK$10,0),0)="","No relevante",VLOOKUP($B465,'Lista Puestos Valorados'!$B$11:$BK$510,MATCH('Auxiliar General'!AT$4,'Lista Puestos Valorados'!$B$10:$BK$10,0),0))</f>
        <v>No relevante</v>
      </c>
      <c r="BA465" s="26">
        <f>+HLOOKUP(AZ465,Sistema_Puntos!$Q$5:$Y$43,'Auxiliar General'!AV$5,FALSE)</f>
        <v>0</v>
      </c>
      <c r="BB465" s="26" t="str">
        <f>+IF(VLOOKUP($B465,'Lista Puestos Valorados'!$B$11:$BK$510,MATCH('Auxiliar General'!AV$4,'Lista Puestos Valorados'!$B$10:$BK$10,0),0)="","No relevante",VLOOKUP($B465,'Lista Puestos Valorados'!$B$11:$BK$510,MATCH('Auxiliar General'!AV$4,'Lista Puestos Valorados'!$B$10:$BK$10,0),0))</f>
        <v>No relevante</v>
      </c>
      <c r="BC465" s="26">
        <f>+HLOOKUP(BB465,Sistema_Puntos!$Q$5:$Y$43,'Auxiliar General'!AX$5,FALSE)</f>
        <v>0</v>
      </c>
      <c r="BD465" s="26" t="str">
        <f>+IF(VLOOKUP($B465,'Lista Puestos Valorados'!$B$11:$BK$510,MATCH('Auxiliar General'!AX$4,'Lista Puestos Valorados'!$B$10:$BK$10,0),0)="","No relevante",VLOOKUP($B465,'Lista Puestos Valorados'!$B$11:$BK$510,MATCH('Auxiliar General'!AX$4,'Lista Puestos Valorados'!$B$10:$BK$10,0),0))</f>
        <v>No relevante</v>
      </c>
      <c r="BE465" s="26">
        <f>+HLOOKUP(BD465,Sistema_Puntos!$Q$5:$Y$43,'Auxiliar General'!AZ$5,FALSE)</f>
        <v>0</v>
      </c>
      <c r="BF465" s="26" t="str">
        <f>+IF(VLOOKUP($B465,'Lista Puestos Valorados'!$B$11:$BK$510,MATCH('Auxiliar General'!AZ$4,'Lista Puestos Valorados'!$B$10:$BK$10,0),0)="","No relevante",VLOOKUP($B465,'Lista Puestos Valorados'!$B$11:$BK$510,MATCH('Auxiliar General'!AZ$4,'Lista Puestos Valorados'!$B$10:$BK$10,0),0))</f>
        <v>No relevante</v>
      </c>
      <c r="BG465" s="26">
        <f>+HLOOKUP(BF465,Sistema_Puntos!$Q$5:$Y$43,'Auxiliar General'!BB$5,FALSE)</f>
        <v>0</v>
      </c>
      <c r="BH465" s="26" t="str">
        <f>+IF(VLOOKUP($B465,'Lista Puestos Valorados'!$B$11:$BK$510,MATCH('Auxiliar General'!BB$4,'Lista Puestos Valorados'!$B$10:$BK$10,0),0)="","No relevante",VLOOKUP($B465,'Lista Puestos Valorados'!$B$11:$BK$510,MATCH('Auxiliar General'!BB$4,'Lista Puestos Valorados'!$B$10:$BK$10,0),0))</f>
        <v>No relevante</v>
      </c>
      <c r="BI465" s="26">
        <f>+HLOOKUP(BH465,Sistema_Puntos!$Q$5:$Y$43,'Auxiliar General'!BD$5,FALSE)</f>
        <v>0</v>
      </c>
      <c r="BJ465" s="26" t="str">
        <f>+IF(VLOOKUP($B465,'Lista Puestos Valorados'!$B$11:$BK$510,MATCH('Auxiliar General'!BD$4,'Lista Puestos Valorados'!$B$10:$BK$10,0),0)="","No relevante",VLOOKUP($B465,'Lista Puestos Valorados'!$B$11:$BK$510,MATCH('Auxiliar General'!BD$4,'Lista Puestos Valorados'!$B$10:$BK$10,0),0))</f>
        <v>No relevante</v>
      </c>
      <c r="BK465" s="26">
        <f>+HLOOKUP(BJ465,Sistema_Puntos!$Q$5:$Y$43,'Auxiliar General'!BF$5,FALSE)</f>
        <v>0</v>
      </c>
      <c r="BL465" s="26" t="str">
        <f>+IF(VLOOKUP($B465,'Lista Puestos Valorados'!$B$11:$BK$510,MATCH('Auxiliar General'!BF$4,'Lista Puestos Valorados'!$B$10:$BK$10,0),0)="","No relevante",VLOOKUP($B465,'Lista Puestos Valorados'!$B$11:$BK$510,MATCH('Auxiliar General'!BF$4,'Lista Puestos Valorados'!$B$10:$BK$10,0),0))</f>
        <v>No relevante</v>
      </c>
      <c r="BM465" s="26">
        <f>+HLOOKUP(BL465,Sistema_Puntos!$Q$5:$Y$43,'Auxiliar General'!BH$5,FALSE)</f>
        <v>0</v>
      </c>
      <c r="BN465" s="26" t="str">
        <f>+IF(VLOOKUP($B465,'Lista Puestos Valorados'!$B$11:$BK$510,MATCH('Auxiliar General'!BH$4,'Lista Puestos Valorados'!$B$10:$BK$10,0),0)="","No relevante",VLOOKUP($B465,'Lista Puestos Valorados'!$B$11:$BK$510,MATCH('Auxiliar General'!BH$4,'Lista Puestos Valorados'!$B$10:$BK$10,0),0))</f>
        <v>No relevante</v>
      </c>
      <c r="BO465" s="26">
        <f>+HLOOKUP(BN465,Sistema_Puntos!$Q$5:$Y$43,'Auxiliar General'!BJ$5,FALSE)</f>
        <v>0</v>
      </c>
      <c r="BP465" s="26" t="str">
        <f>+IF(VLOOKUP($B465,'Lista Puestos Valorados'!$B$11:$BK$510,MATCH('Auxiliar General'!BJ$4,'Lista Puestos Valorados'!$B$10:$BK$10,0),0)="","No relevante",VLOOKUP($B465,'Lista Puestos Valorados'!$B$11:$BK$510,MATCH('Auxiliar General'!BJ$4,'Lista Puestos Valorados'!$B$10:$BK$10,0),0))</f>
        <v>No relevante</v>
      </c>
      <c r="BQ465" s="26">
        <f>+HLOOKUP(BP465,Sistema_Puntos!$Q$5:$Y$43,'Auxiliar General'!BL$5,FALSE)</f>
        <v>0</v>
      </c>
      <c r="BR465" s="26" t="str">
        <f>+IF(VLOOKUP($B465,'Lista Puestos Valorados'!$B$11:$BK$510,MATCH('Auxiliar General'!BL$4,'Lista Puestos Valorados'!$B$10:$BK$10,0),0)="","No relevante",VLOOKUP($B465,'Lista Puestos Valorados'!$B$11:$BK$510,MATCH('Auxiliar General'!BL$4,'Lista Puestos Valorados'!$B$10:$BK$10,0),0))</f>
        <v>No relevante</v>
      </c>
      <c r="BS465" s="26">
        <f>+HLOOKUP(BR465,Sistema_Puntos!$Q$5:$Y$43,'Auxiliar General'!BN$5,FALSE)</f>
        <v>0</v>
      </c>
      <c r="BT465" s="26" t="str">
        <f>+IF(VLOOKUP($B465,'Lista Puestos Valorados'!$B$11:$BK$510,MATCH('Auxiliar General'!BN$4,'Lista Puestos Valorados'!$B$10:$BK$10,0),0)="","No relevante",VLOOKUP($B465,'Lista Puestos Valorados'!$B$11:$BK$510,MATCH('Auxiliar General'!BN$4,'Lista Puestos Valorados'!$B$10:$BK$10,0),0))</f>
        <v>No relevante</v>
      </c>
      <c r="BU465" s="26">
        <f>+HLOOKUP(BT465,Sistema_Puntos!$Q$5:$Y$43,'Auxiliar General'!BP$5,FALSE)</f>
        <v>0</v>
      </c>
      <c r="BV465" s="26" t="str">
        <f>+IF(VLOOKUP($B465,'Lista Puestos Valorados'!$B$11:$BK$510,MATCH('Auxiliar General'!BP$4,'Lista Puestos Valorados'!$B$10:$BK$10,0),0)="","No relevante",VLOOKUP($B465,'Lista Puestos Valorados'!$B$11:$BK$510,MATCH('Auxiliar General'!BP$4,'Lista Puestos Valorados'!$B$10:$BK$10,0),0))</f>
        <v>No relevante</v>
      </c>
      <c r="BW465" s="26">
        <f>+HLOOKUP(BV465,Sistema_Puntos!$Q$5:$Y$43,'Auxiliar General'!BR$5,FALSE)</f>
        <v>0</v>
      </c>
      <c r="BX465" s="26" t="str">
        <f>+IF(VLOOKUP($B465,'Lista Puestos Valorados'!$B$11:$BK$510,MATCH('Auxiliar General'!BR$4,'Lista Puestos Valorados'!$B$10:$BK$10,0),0)="","No relevante",VLOOKUP($B465,'Lista Puestos Valorados'!$B$11:$BK$510,MATCH('Auxiliar General'!BR$4,'Lista Puestos Valorados'!$B$10:$BK$10,0),0))</f>
        <v>No relevante</v>
      </c>
      <c r="BY465" s="26">
        <f>+HLOOKUP(BX465,Sistema_Puntos!$Q$5:$Y$43,'Auxiliar General'!BT$5,FALSE)</f>
        <v>0</v>
      </c>
      <c r="BZ465" s="26" t="str">
        <f>+IF(VLOOKUP($B465,'Lista Puestos Valorados'!$B$11:$BK$510,MATCH('Auxiliar General'!BT$4,'Lista Puestos Valorados'!$B$10:$BK$10,0),0)="","No relevante",VLOOKUP($B465,'Lista Puestos Valorados'!$B$11:$BK$510,MATCH('Auxiliar General'!BT$4,'Lista Puestos Valorados'!$B$10:$BK$10,0),0))</f>
        <v>No relevante</v>
      </c>
      <c r="CA465" s="26">
        <f>+HLOOKUP(BZ465,Sistema_Puntos!$Q$5:$Y$43,'Auxiliar General'!BV$5,FALSE)</f>
        <v>0</v>
      </c>
      <c r="CB465" s="26" t="str">
        <f>+IF(VLOOKUP($B465,'Lista Puestos Valorados'!$B$11:$BK$510,MATCH('Auxiliar General'!BV$4,'Lista Puestos Valorados'!$B$10:$BK$10,0),0)="","No relevante",VLOOKUP($B465,'Lista Puestos Valorados'!$B$11:$BK$510,MATCH('Auxiliar General'!BV$4,'Lista Puestos Valorados'!$B$10:$BK$10,0),0))</f>
        <v>No relevante</v>
      </c>
      <c r="CC465" s="26">
        <f>+HLOOKUP(CB465,Sistema_Puntos!$Q$5:$Y$43,'Auxiliar General'!BX$5,FALSE)</f>
        <v>0</v>
      </c>
      <c r="CD465" s="26" t="str">
        <f>+IF(VLOOKUP($B465,'Lista Puestos Valorados'!$B$11:$BK$510,MATCH('Auxiliar General'!BX$4,'Lista Puestos Valorados'!$B$10:$BK$10,0),0)="","No relevante",VLOOKUP($B465,'Lista Puestos Valorados'!$B$11:$BK$510,MATCH('Auxiliar General'!BX$4,'Lista Puestos Valorados'!$B$10:$BK$10,0),0))</f>
        <v>No relevante</v>
      </c>
      <c r="CE465" s="26">
        <f>+HLOOKUP(CD465,Sistema_Puntos!$Q$5:$Y$43,'Auxiliar General'!BZ$5,FALSE)</f>
        <v>0</v>
      </c>
      <c r="CF465" s="26" t="str">
        <f>+IF(VLOOKUP($B465,'Lista Puestos Valorados'!$B$11:$BK$510,MATCH('Auxiliar General'!BZ$4,'Lista Puestos Valorados'!$B$10:$BK$10,0),0)="","No relevante",VLOOKUP($B465,'Lista Puestos Valorados'!$B$11:$BK$510,MATCH('Auxiliar General'!BZ$4,'Lista Puestos Valorados'!$B$10:$BK$10,0),0))</f>
        <v>No relevante</v>
      </c>
      <c r="CG465" s="26">
        <f>+HLOOKUP(CF465,Sistema_Puntos!$Q$5:$Y$43,'Auxiliar General'!CB$5,FALSE)</f>
        <v>0</v>
      </c>
      <c r="CH465" s="29"/>
      <c r="CI465" s="29"/>
    </row>
    <row r="466" spans="2:87" ht="17.55" customHeight="1">
      <c r="B466" s="26">
        <f>+'Listado de Puestos'!B466</f>
        <v>456</v>
      </c>
      <c r="C466" s="26" t="str">
        <f>+IF('Lista Puestos Valorados'!C466="","",'Lista Puestos Valorados'!C466)</f>
        <v/>
      </c>
      <c r="D466" s="26" t="str">
        <f>+IF('Lista Puestos Valorados'!D466="","",'Lista Puestos Valorados'!D466)</f>
        <v/>
      </c>
      <c r="E466" s="26" t="str">
        <f>+IF('Lista Puestos Valorados'!E466="","",'Lista Puestos Valorados'!E466)</f>
        <v/>
      </c>
      <c r="F466" s="26" t="str">
        <f>+IF('Lista Puestos Valorados'!F466="","",'Lista Puestos Valorados'!F466)</f>
        <v/>
      </c>
      <c r="G466" s="26" t="str">
        <f>+IF('Lista Puestos Valorados'!G466="","",'Lista Puestos Valorados'!G466)</f>
        <v/>
      </c>
      <c r="H466" s="26" t="str">
        <f>+IF('Lista Puestos Valorados'!H466="","",'Lista Puestos Valorados'!H466)</f>
        <v/>
      </c>
      <c r="I466" s="26" t="str">
        <f>+IF('Lista Puestos Valorados'!I466="","",'Lista Puestos Valorados'!I466)</f>
        <v/>
      </c>
      <c r="J466" s="118" t="e">
        <f t="array" ref="J466">+IF(L466="","",_xlfn.IFS(L466&lt;='Cortes de Agrupacion'!$F$15,'Cortes de Agrupacion'!$E$15,'Resultados General'!L466&lt;='Cortes de Agrupacion'!$F$14,'Cortes de Agrupacion'!$E$14,'Resultados General'!L466&lt;='Cortes de Agrupacion'!$F$13,'Cortes de Agrupacion'!$E$13,L466&lt;='Cortes de Agrupacion'!$F$12,'Cortes de Agrupacion'!$E$12,'Resultados General'!L466&lt;='Cortes de Agrupacion'!$F$11,'Cortes de Agrupacion'!$E$11,'Resultados General'!L466&lt;='Cortes de Agrupacion'!$F$10,'Cortes de Agrupacion'!$E$10,'Resultados General'!L466&lt;='Cortes de Agrupacion'!$F$9,'Cortes de Agrupacion'!$E$9,'Resultados General'!L466&lt;='Cortes de Agrupacion'!$F$8,'Cortes de Agrupacion'!$E$8,'Resultados General'!L466&lt;='Cortes de Agrupacion'!$F$7,'Cortes de Agrupacion'!$E$7,'Resultados General'!L466&lt;='Cortes de Agrupacion'!$F$6,'Cortes de Agrupacion'!$E$6))</f>
        <v>#VALUE!</v>
      </c>
      <c r="K466" s="118" t="str">
        <f t="shared" si="14"/>
        <v/>
      </c>
      <c r="L466" s="124" t="e">
        <f>#VALUE!</f>
        <v>#VALUE!</v>
      </c>
      <c r="M466" s="26" t="e">
        <f ca="1">+_xlfn.IFNA(VLOOKUP(C466,'Distribución de puestos'!$B$8:$I$507,8,0),"")</f>
        <v>#NAME?</v>
      </c>
      <c r="N466" s="26" t="str">
        <f>+IF(VLOOKUP($B466,'Lista Puestos Valorados'!$B$11:$BK$510,MATCH('Auxiliar General'!H$4,'Lista Puestos Valorados'!$B$10:$BK$10,0),0)="","No relevante",VLOOKUP($B466,'Lista Puestos Valorados'!$B$11:$BK$510,MATCH('Auxiliar General'!H$4,'Lista Puestos Valorados'!$B$10:$BK$10,0),0))</f>
        <v>No relevante</v>
      </c>
      <c r="O466" s="26">
        <f>+HLOOKUP(N466,Sistema_Puntos!$Q$5:$Y$43,'Auxiliar General'!J$5,FALSE)</f>
        <v>0</v>
      </c>
      <c r="P466" s="26" t="str">
        <f>+IF(VLOOKUP($B466,'Lista Puestos Valorados'!$B$11:$BK$510,MATCH('Auxiliar General'!J$4,'Lista Puestos Valorados'!$B$10:$BK$10,0),0)="","No relevante",VLOOKUP($B466,'Lista Puestos Valorados'!$B$11:$BK$510,MATCH('Auxiliar General'!J$4,'Lista Puestos Valorados'!$B$10:$BK$10,0),0))</f>
        <v>No relevante</v>
      </c>
      <c r="Q466" s="26">
        <f>+HLOOKUP(P466,Sistema_Puntos!$Q$5:$Y$43,'Auxiliar General'!L$5,FALSE)</f>
        <v>0</v>
      </c>
      <c r="R466" s="26" t="str">
        <f>+IF(VLOOKUP($B466,'Lista Puestos Valorados'!$B$11:$BK$510,MATCH('Auxiliar General'!L$4,'Lista Puestos Valorados'!$B$10:$BK$10,0),0)="","No relevante",VLOOKUP($B466,'Lista Puestos Valorados'!$B$11:$BK$510,MATCH('Auxiliar General'!L$4,'Lista Puestos Valorados'!$B$10:$BK$10,0),0))</f>
        <v>No relevante</v>
      </c>
      <c r="S466" s="26">
        <f>+HLOOKUP(R466,Sistema_Puntos!$Q$5:$Y$43,'Auxiliar General'!N$5,FALSE)</f>
        <v>0</v>
      </c>
      <c r="T466" s="26" t="str">
        <f>+IF(VLOOKUP($B466,'Lista Puestos Valorados'!$B$11:$BK$510,MATCH('Auxiliar General'!N$4,'Lista Puestos Valorados'!$B$10:$BK$10,0),0)="","No relevante",VLOOKUP($B466,'Lista Puestos Valorados'!$B$11:$BK$510,MATCH('Auxiliar General'!N$4,'Lista Puestos Valorados'!$B$10:$BK$10,0),0))</f>
        <v>No relevante</v>
      </c>
      <c r="U466" s="26">
        <f>+HLOOKUP(T466,Sistema_Puntos!$Q$5:$Y$43,'Auxiliar General'!P$5,FALSE)</f>
        <v>0</v>
      </c>
      <c r="V466" s="26" t="str">
        <f>+IF(VLOOKUP($B466,'Lista Puestos Valorados'!$B$11:$BK$510,MATCH('Auxiliar General'!P$4,'Lista Puestos Valorados'!$B$10:$BK$10,0),0)="","No relevante",VLOOKUP($B466,'Lista Puestos Valorados'!$B$11:$BK$510,MATCH('Auxiliar General'!P$4,'Lista Puestos Valorados'!$B$10:$BK$10,0),0))</f>
        <v>No relevante</v>
      </c>
      <c r="W466" s="26">
        <f>+HLOOKUP(V466,Sistema_Puntos!$Q$5:$Y$43,'Auxiliar General'!R$5,FALSE)</f>
        <v>0</v>
      </c>
      <c r="X466" s="26" t="str">
        <f>+IF(VLOOKUP($B466,'Lista Puestos Valorados'!$B$11:$BK$510,MATCH('Auxiliar General'!R$4,'Lista Puestos Valorados'!$B$10:$BK$10,0),0)="","No relevante",VLOOKUP($B466,'Lista Puestos Valorados'!$B$11:$BK$510,MATCH('Auxiliar General'!R$4,'Lista Puestos Valorados'!$B$10:$BK$10,0),0))</f>
        <v>No relevante</v>
      </c>
      <c r="Y466" s="26">
        <f>+HLOOKUP(X466,Sistema_Puntos!$Q$5:$Y$43,'Auxiliar General'!T$5,FALSE)</f>
        <v>0</v>
      </c>
      <c r="Z466" s="26" t="str">
        <f>+IF(VLOOKUP($B466,'Lista Puestos Valorados'!$B$11:$BK$510,MATCH('Auxiliar General'!T$4,'Lista Puestos Valorados'!$B$10:$BK$10,0),0)="","No relevante",VLOOKUP($B466,'Lista Puestos Valorados'!$B$11:$BK$510,MATCH('Auxiliar General'!T$4,'Lista Puestos Valorados'!$B$10:$BK$10,0),0))</f>
        <v>No relevante</v>
      </c>
      <c r="AA466" s="26">
        <f>+HLOOKUP(Z466,Sistema_Puntos!$Q$5:$Y$43,'Auxiliar General'!V$5,FALSE)</f>
        <v>0</v>
      </c>
      <c r="AB466" s="26" t="str">
        <f>+IF(VLOOKUP($B466,'Lista Puestos Valorados'!$B$11:$BK$510,MATCH('Auxiliar General'!V$4,'Lista Puestos Valorados'!$B$10:$BK$10,0),0)="","No relevante",VLOOKUP($B466,'Lista Puestos Valorados'!$B$11:$BK$510,MATCH('Auxiliar General'!V$4,'Lista Puestos Valorados'!$B$10:$BK$10,0),0))</f>
        <v>No relevante</v>
      </c>
      <c r="AC466" s="26">
        <f>+HLOOKUP(AB466,Sistema_Puntos!$Q$5:$Y$43,'Auxiliar General'!X$5,FALSE)</f>
        <v>0</v>
      </c>
      <c r="AD466" s="26" t="str">
        <f>+IF(VLOOKUP($B466,'Lista Puestos Valorados'!$B$11:$BK$510,MATCH('Auxiliar General'!X$4,'Lista Puestos Valorados'!$B$10:$BK$10,0),0)="","No relevante",VLOOKUP($B466,'Lista Puestos Valorados'!$B$11:$BK$510,MATCH('Auxiliar General'!X$4,'Lista Puestos Valorados'!$B$10:$BK$10,0),0))</f>
        <v>No relevante</v>
      </c>
      <c r="AE466" s="26">
        <f>+HLOOKUP(AD466,Sistema_Puntos!$Q$5:$Y$43,'Auxiliar General'!Z$5,FALSE)</f>
        <v>0</v>
      </c>
      <c r="AF466" s="26" t="str">
        <f>+IF(VLOOKUP($B466,'Lista Puestos Valorados'!$B$11:$BK$510,MATCH('Auxiliar General'!Z$4,'Lista Puestos Valorados'!$B$10:$BK$10,0),0)="","No relevante",VLOOKUP($B466,'Lista Puestos Valorados'!$B$11:$BK$510,MATCH('Auxiliar General'!Z$4,'Lista Puestos Valorados'!$B$10:$BK$10,0),0))</f>
        <v>No relevante</v>
      </c>
      <c r="AG466" s="26">
        <f>+HLOOKUP(AF466,Sistema_Puntos!$Q$5:$Y$43,'Auxiliar General'!AB$5,FALSE)</f>
        <v>0</v>
      </c>
      <c r="AH466" s="26" t="str">
        <f>+IF(VLOOKUP($B466,'Lista Puestos Valorados'!$B$11:$BK$510,MATCH('Auxiliar General'!AB$4,'Lista Puestos Valorados'!$B$10:$BK$10,0),0)="","No relevante",VLOOKUP($B466,'Lista Puestos Valorados'!$B$11:$BK$510,MATCH('Auxiliar General'!AB$4,'Lista Puestos Valorados'!$B$10:$BK$10,0),0))</f>
        <v>No relevante</v>
      </c>
      <c r="AI466" s="26">
        <f>+HLOOKUP(AH466,Sistema_Puntos!$Q$5:$Y$43,'Auxiliar General'!AD$5,FALSE)</f>
        <v>0</v>
      </c>
      <c r="AJ466" s="26" t="str">
        <f>+IF(VLOOKUP($B466,'Lista Puestos Valorados'!$B$11:$BK$510,MATCH('Auxiliar General'!AD$4,'Lista Puestos Valorados'!$B$10:$BK$10,0),0)="","No relevante",VLOOKUP($B466,'Lista Puestos Valorados'!$B$11:$BK$510,MATCH('Auxiliar General'!AD$4,'Lista Puestos Valorados'!$B$10:$BK$10,0),0))</f>
        <v>No relevante</v>
      </c>
      <c r="AK466" s="26">
        <f>+HLOOKUP(AJ466,Sistema_Puntos!$Q$5:$Y$43,'Auxiliar General'!AF$5,FALSE)</f>
        <v>0</v>
      </c>
      <c r="AL466" s="26" t="str">
        <f>+IF(VLOOKUP($B466,'Lista Puestos Valorados'!$B$11:$BK$510,MATCH('Auxiliar General'!AF$4,'Lista Puestos Valorados'!$B$10:$BK$10,0),0)="","No relevante",VLOOKUP($B466,'Lista Puestos Valorados'!$B$11:$BK$510,MATCH('Auxiliar General'!AF$4,'Lista Puestos Valorados'!$B$10:$BK$10,0),0))</f>
        <v>No relevante</v>
      </c>
      <c r="AM466" s="26">
        <f>+HLOOKUP(AL466,Sistema_Puntos!$Q$5:$Y$43,'Auxiliar General'!AH$5,FALSE)</f>
        <v>0</v>
      </c>
      <c r="AN466" s="26" t="str">
        <f>+IF(VLOOKUP($B466,'Lista Puestos Valorados'!$B$11:$BK$510,MATCH('Auxiliar General'!AH$4,'Lista Puestos Valorados'!$B$10:$BK$10,0),0)="","No relevante",VLOOKUP($B466,'Lista Puestos Valorados'!$B$11:$BK$510,MATCH('Auxiliar General'!AH$4,'Lista Puestos Valorados'!$B$10:$BK$10,0),0))</f>
        <v>No relevante</v>
      </c>
      <c r="AO466" s="26">
        <f>+HLOOKUP(AN466,Sistema_Puntos!$Q$5:$Y$43,'Auxiliar General'!AJ$5,FALSE)</f>
        <v>0</v>
      </c>
      <c r="AP466" s="26" t="str">
        <f>+IF(VLOOKUP($B466,'Lista Puestos Valorados'!$B$11:$BK$510,MATCH('Auxiliar General'!AJ$4,'Lista Puestos Valorados'!$B$10:$BK$10,0),0)="","No relevante",VLOOKUP($B466,'Lista Puestos Valorados'!$B$11:$BK$510,MATCH('Auxiliar General'!AJ$4,'Lista Puestos Valorados'!$B$10:$BK$10,0),0))</f>
        <v>No relevante</v>
      </c>
      <c r="AQ466" s="26">
        <f>+HLOOKUP(AP466,Sistema_Puntos!$Q$5:$Y$43,'Auxiliar General'!AL$5,FALSE)</f>
        <v>0</v>
      </c>
      <c r="AR466" s="26" t="str">
        <f>+IF(VLOOKUP($B466,'Lista Puestos Valorados'!$B$11:$BK$510,MATCH('Auxiliar General'!AL$4,'Lista Puestos Valorados'!$B$10:$BK$10,0),0)="","No relevante",VLOOKUP($B466,'Lista Puestos Valorados'!$B$11:$BK$510,MATCH('Auxiliar General'!AL$4,'Lista Puestos Valorados'!$B$10:$BK$10,0),0))</f>
        <v>No relevante</v>
      </c>
      <c r="AS466" s="26">
        <f>+HLOOKUP(AR466,Sistema_Puntos!$Q$5:$Y$43,'Auxiliar General'!AN$5,FALSE)</f>
        <v>0</v>
      </c>
      <c r="AT466" s="26" t="str">
        <f>+IF(VLOOKUP($B466,'Lista Puestos Valorados'!$B$11:$BK$510,MATCH('Auxiliar General'!AN$4,'Lista Puestos Valorados'!$B$10:$BK$10,0),0)="","No relevante",VLOOKUP($B466,'Lista Puestos Valorados'!$B$11:$BK$510,MATCH('Auxiliar General'!AN$4,'Lista Puestos Valorados'!$B$10:$BK$10,0),0))</f>
        <v>No relevante</v>
      </c>
      <c r="AU466" s="26">
        <f>+HLOOKUP(AT466,Sistema_Puntos!$Q$5:$Y$43,'Auxiliar General'!AP$5,FALSE)</f>
        <v>0</v>
      </c>
      <c r="AV466" s="26" t="str">
        <f>+IF(VLOOKUP($B466,'Lista Puestos Valorados'!$B$11:$BK$510,MATCH('Auxiliar General'!AP$4,'Lista Puestos Valorados'!$B$10:$BK$10,0),0)="","No relevante",VLOOKUP($B466,'Lista Puestos Valorados'!$B$11:$BK$510,MATCH('Auxiliar General'!AP$4,'Lista Puestos Valorados'!$B$10:$BK$10,0),0))</f>
        <v>No relevante</v>
      </c>
      <c r="AW466" s="26">
        <f>+HLOOKUP(AV466,Sistema_Puntos!$Q$5:$Y$43,'Auxiliar General'!AR$5,FALSE)</f>
        <v>0</v>
      </c>
      <c r="AX466" s="26" t="str">
        <f>+IF(VLOOKUP($B466,'Lista Puestos Valorados'!$B$11:$BK$510,MATCH('Auxiliar General'!AR$4,'Lista Puestos Valorados'!$B$10:$BK$10,0),0)="","No relevante",VLOOKUP($B466,'Lista Puestos Valorados'!$B$11:$BK$510,MATCH('Auxiliar General'!AR$4,'Lista Puestos Valorados'!$B$10:$BK$10,0),0))</f>
        <v>No relevante</v>
      </c>
      <c r="AY466" s="26">
        <f>+HLOOKUP(AX466,Sistema_Puntos!$Q$5:$Y$43,'Auxiliar General'!AT$5,FALSE)</f>
        <v>0</v>
      </c>
      <c r="AZ466" s="26" t="str">
        <f>+IF(VLOOKUP($B466,'Lista Puestos Valorados'!$B$11:$BK$510,MATCH('Auxiliar General'!AT$4,'Lista Puestos Valorados'!$B$10:$BK$10,0),0)="","No relevante",VLOOKUP($B466,'Lista Puestos Valorados'!$B$11:$BK$510,MATCH('Auxiliar General'!AT$4,'Lista Puestos Valorados'!$B$10:$BK$10,0),0))</f>
        <v>No relevante</v>
      </c>
      <c r="BA466" s="26">
        <f>+HLOOKUP(AZ466,Sistema_Puntos!$Q$5:$Y$43,'Auxiliar General'!AV$5,FALSE)</f>
        <v>0</v>
      </c>
      <c r="BB466" s="26" t="str">
        <f>+IF(VLOOKUP($B466,'Lista Puestos Valorados'!$B$11:$BK$510,MATCH('Auxiliar General'!AV$4,'Lista Puestos Valorados'!$B$10:$BK$10,0),0)="","No relevante",VLOOKUP($B466,'Lista Puestos Valorados'!$B$11:$BK$510,MATCH('Auxiliar General'!AV$4,'Lista Puestos Valorados'!$B$10:$BK$10,0),0))</f>
        <v>No relevante</v>
      </c>
      <c r="BC466" s="26">
        <f>+HLOOKUP(BB466,Sistema_Puntos!$Q$5:$Y$43,'Auxiliar General'!AX$5,FALSE)</f>
        <v>0</v>
      </c>
      <c r="BD466" s="26" t="str">
        <f>+IF(VLOOKUP($B466,'Lista Puestos Valorados'!$B$11:$BK$510,MATCH('Auxiliar General'!AX$4,'Lista Puestos Valorados'!$B$10:$BK$10,0),0)="","No relevante",VLOOKUP($B466,'Lista Puestos Valorados'!$B$11:$BK$510,MATCH('Auxiliar General'!AX$4,'Lista Puestos Valorados'!$B$10:$BK$10,0),0))</f>
        <v>No relevante</v>
      </c>
      <c r="BE466" s="26">
        <f>+HLOOKUP(BD466,Sistema_Puntos!$Q$5:$Y$43,'Auxiliar General'!AZ$5,FALSE)</f>
        <v>0</v>
      </c>
      <c r="BF466" s="26" t="str">
        <f>+IF(VLOOKUP($B466,'Lista Puestos Valorados'!$B$11:$BK$510,MATCH('Auxiliar General'!AZ$4,'Lista Puestos Valorados'!$B$10:$BK$10,0),0)="","No relevante",VLOOKUP($B466,'Lista Puestos Valorados'!$B$11:$BK$510,MATCH('Auxiliar General'!AZ$4,'Lista Puestos Valorados'!$B$10:$BK$10,0),0))</f>
        <v>No relevante</v>
      </c>
      <c r="BG466" s="26">
        <f>+HLOOKUP(BF466,Sistema_Puntos!$Q$5:$Y$43,'Auxiliar General'!BB$5,FALSE)</f>
        <v>0</v>
      </c>
      <c r="BH466" s="26" t="str">
        <f>+IF(VLOOKUP($B466,'Lista Puestos Valorados'!$B$11:$BK$510,MATCH('Auxiliar General'!BB$4,'Lista Puestos Valorados'!$B$10:$BK$10,0),0)="","No relevante",VLOOKUP($B466,'Lista Puestos Valorados'!$B$11:$BK$510,MATCH('Auxiliar General'!BB$4,'Lista Puestos Valorados'!$B$10:$BK$10,0),0))</f>
        <v>No relevante</v>
      </c>
      <c r="BI466" s="26">
        <f>+HLOOKUP(BH466,Sistema_Puntos!$Q$5:$Y$43,'Auxiliar General'!BD$5,FALSE)</f>
        <v>0</v>
      </c>
      <c r="BJ466" s="26" t="str">
        <f>+IF(VLOOKUP($B466,'Lista Puestos Valorados'!$B$11:$BK$510,MATCH('Auxiliar General'!BD$4,'Lista Puestos Valorados'!$B$10:$BK$10,0),0)="","No relevante",VLOOKUP($B466,'Lista Puestos Valorados'!$B$11:$BK$510,MATCH('Auxiliar General'!BD$4,'Lista Puestos Valorados'!$B$10:$BK$10,0),0))</f>
        <v>No relevante</v>
      </c>
      <c r="BK466" s="26">
        <f>+HLOOKUP(BJ466,Sistema_Puntos!$Q$5:$Y$43,'Auxiliar General'!BF$5,FALSE)</f>
        <v>0</v>
      </c>
      <c r="BL466" s="26" t="str">
        <f>+IF(VLOOKUP($B466,'Lista Puestos Valorados'!$B$11:$BK$510,MATCH('Auxiliar General'!BF$4,'Lista Puestos Valorados'!$B$10:$BK$10,0),0)="","No relevante",VLOOKUP($B466,'Lista Puestos Valorados'!$B$11:$BK$510,MATCH('Auxiliar General'!BF$4,'Lista Puestos Valorados'!$B$10:$BK$10,0),0))</f>
        <v>No relevante</v>
      </c>
      <c r="BM466" s="26">
        <f>+HLOOKUP(BL466,Sistema_Puntos!$Q$5:$Y$43,'Auxiliar General'!BH$5,FALSE)</f>
        <v>0</v>
      </c>
      <c r="BN466" s="26" t="str">
        <f>+IF(VLOOKUP($B466,'Lista Puestos Valorados'!$B$11:$BK$510,MATCH('Auxiliar General'!BH$4,'Lista Puestos Valorados'!$B$10:$BK$10,0),0)="","No relevante",VLOOKUP($B466,'Lista Puestos Valorados'!$B$11:$BK$510,MATCH('Auxiliar General'!BH$4,'Lista Puestos Valorados'!$B$10:$BK$10,0),0))</f>
        <v>No relevante</v>
      </c>
      <c r="BO466" s="26">
        <f>+HLOOKUP(BN466,Sistema_Puntos!$Q$5:$Y$43,'Auxiliar General'!BJ$5,FALSE)</f>
        <v>0</v>
      </c>
      <c r="BP466" s="26" t="str">
        <f>+IF(VLOOKUP($B466,'Lista Puestos Valorados'!$B$11:$BK$510,MATCH('Auxiliar General'!BJ$4,'Lista Puestos Valorados'!$B$10:$BK$10,0),0)="","No relevante",VLOOKUP($B466,'Lista Puestos Valorados'!$B$11:$BK$510,MATCH('Auxiliar General'!BJ$4,'Lista Puestos Valorados'!$B$10:$BK$10,0),0))</f>
        <v>No relevante</v>
      </c>
      <c r="BQ466" s="26">
        <f>+HLOOKUP(BP466,Sistema_Puntos!$Q$5:$Y$43,'Auxiliar General'!BL$5,FALSE)</f>
        <v>0</v>
      </c>
      <c r="BR466" s="26" t="str">
        <f>+IF(VLOOKUP($B466,'Lista Puestos Valorados'!$B$11:$BK$510,MATCH('Auxiliar General'!BL$4,'Lista Puestos Valorados'!$B$10:$BK$10,0),0)="","No relevante",VLOOKUP($B466,'Lista Puestos Valorados'!$B$11:$BK$510,MATCH('Auxiliar General'!BL$4,'Lista Puestos Valorados'!$B$10:$BK$10,0),0))</f>
        <v>No relevante</v>
      </c>
      <c r="BS466" s="26">
        <f>+HLOOKUP(BR466,Sistema_Puntos!$Q$5:$Y$43,'Auxiliar General'!BN$5,FALSE)</f>
        <v>0</v>
      </c>
      <c r="BT466" s="26" t="str">
        <f>+IF(VLOOKUP($B466,'Lista Puestos Valorados'!$B$11:$BK$510,MATCH('Auxiliar General'!BN$4,'Lista Puestos Valorados'!$B$10:$BK$10,0),0)="","No relevante",VLOOKUP($B466,'Lista Puestos Valorados'!$B$11:$BK$510,MATCH('Auxiliar General'!BN$4,'Lista Puestos Valorados'!$B$10:$BK$10,0),0))</f>
        <v>No relevante</v>
      </c>
      <c r="BU466" s="26">
        <f>+HLOOKUP(BT466,Sistema_Puntos!$Q$5:$Y$43,'Auxiliar General'!BP$5,FALSE)</f>
        <v>0</v>
      </c>
      <c r="BV466" s="26" t="str">
        <f>+IF(VLOOKUP($B466,'Lista Puestos Valorados'!$B$11:$BK$510,MATCH('Auxiliar General'!BP$4,'Lista Puestos Valorados'!$B$10:$BK$10,0),0)="","No relevante",VLOOKUP($B466,'Lista Puestos Valorados'!$B$11:$BK$510,MATCH('Auxiliar General'!BP$4,'Lista Puestos Valorados'!$B$10:$BK$10,0),0))</f>
        <v>No relevante</v>
      </c>
      <c r="BW466" s="26">
        <f>+HLOOKUP(BV466,Sistema_Puntos!$Q$5:$Y$43,'Auxiliar General'!BR$5,FALSE)</f>
        <v>0</v>
      </c>
      <c r="BX466" s="26" t="str">
        <f>+IF(VLOOKUP($B466,'Lista Puestos Valorados'!$B$11:$BK$510,MATCH('Auxiliar General'!BR$4,'Lista Puestos Valorados'!$B$10:$BK$10,0),0)="","No relevante",VLOOKUP($B466,'Lista Puestos Valorados'!$B$11:$BK$510,MATCH('Auxiliar General'!BR$4,'Lista Puestos Valorados'!$B$10:$BK$10,0),0))</f>
        <v>No relevante</v>
      </c>
      <c r="BY466" s="26">
        <f>+HLOOKUP(BX466,Sistema_Puntos!$Q$5:$Y$43,'Auxiliar General'!BT$5,FALSE)</f>
        <v>0</v>
      </c>
      <c r="BZ466" s="26" t="str">
        <f>+IF(VLOOKUP($B466,'Lista Puestos Valorados'!$B$11:$BK$510,MATCH('Auxiliar General'!BT$4,'Lista Puestos Valorados'!$B$10:$BK$10,0),0)="","No relevante",VLOOKUP($B466,'Lista Puestos Valorados'!$B$11:$BK$510,MATCH('Auxiliar General'!BT$4,'Lista Puestos Valorados'!$B$10:$BK$10,0),0))</f>
        <v>No relevante</v>
      </c>
      <c r="CA466" s="26">
        <f>+HLOOKUP(BZ466,Sistema_Puntos!$Q$5:$Y$43,'Auxiliar General'!BV$5,FALSE)</f>
        <v>0</v>
      </c>
      <c r="CB466" s="26" t="str">
        <f>+IF(VLOOKUP($B466,'Lista Puestos Valorados'!$B$11:$BK$510,MATCH('Auxiliar General'!BV$4,'Lista Puestos Valorados'!$B$10:$BK$10,0),0)="","No relevante",VLOOKUP($B466,'Lista Puestos Valorados'!$B$11:$BK$510,MATCH('Auxiliar General'!BV$4,'Lista Puestos Valorados'!$B$10:$BK$10,0),0))</f>
        <v>No relevante</v>
      </c>
      <c r="CC466" s="26">
        <f>+HLOOKUP(CB466,Sistema_Puntos!$Q$5:$Y$43,'Auxiliar General'!BX$5,FALSE)</f>
        <v>0</v>
      </c>
      <c r="CD466" s="26" t="str">
        <f>+IF(VLOOKUP($B466,'Lista Puestos Valorados'!$B$11:$BK$510,MATCH('Auxiliar General'!BX$4,'Lista Puestos Valorados'!$B$10:$BK$10,0),0)="","No relevante",VLOOKUP($B466,'Lista Puestos Valorados'!$B$11:$BK$510,MATCH('Auxiliar General'!BX$4,'Lista Puestos Valorados'!$B$10:$BK$10,0),0))</f>
        <v>No relevante</v>
      </c>
      <c r="CE466" s="26">
        <f>+HLOOKUP(CD466,Sistema_Puntos!$Q$5:$Y$43,'Auxiliar General'!BZ$5,FALSE)</f>
        <v>0</v>
      </c>
      <c r="CF466" s="26" t="str">
        <f>+IF(VLOOKUP($B466,'Lista Puestos Valorados'!$B$11:$BK$510,MATCH('Auxiliar General'!BZ$4,'Lista Puestos Valorados'!$B$10:$BK$10,0),0)="","No relevante",VLOOKUP($B466,'Lista Puestos Valorados'!$B$11:$BK$510,MATCH('Auxiliar General'!BZ$4,'Lista Puestos Valorados'!$B$10:$BK$10,0),0))</f>
        <v>No relevante</v>
      </c>
      <c r="CG466" s="26">
        <f>+HLOOKUP(CF466,Sistema_Puntos!$Q$5:$Y$43,'Auxiliar General'!CB$5,FALSE)</f>
        <v>0</v>
      </c>
      <c r="CH466" s="29"/>
      <c r="CI466" s="29"/>
    </row>
    <row r="467" spans="2:87" ht="17.55" customHeight="1">
      <c r="B467" s="26">
        <f>+'Listado de Puestos'!B467</f>
        <v>457</v>
      </c>
      <c r="C467" s="26" t="str">
        <f>+IF('Lista Puestos Valorados'!C467="","",'Lista Puestos Valorados'!C467)</f>
        <v/>
      </c>
      <c r="D467" s="26" t="str">
        <f>+IF('Lista Puestos Valorados'!D467="","",'Lista Puestos Valorados'!D467)</f>
        <v/>
      </c>
      <c r="E467" s="26" t="str">
        <f>+IF('Lista Puestos Valorados'!E467="","",'Lista Puestos Valorados'!E467)</f>
        <v/>
      </c>
      <c r="F467" s="26" t="str">
        <f>+IF('Lista Puestos Valorados'!F467="","",'Lista Puestos Valorados'!F467)</f>
        <v/>
      </c>
      <c r="G467" s="26" t="str">
        <f>+IF('Lista Puestos Valorados'!G467="","",'Lista Puestos Valorados'!G467)</f>
        <v/>
      </c>
      <c r="H467" s="26" t="str">
        <f>+IF('Lista Puestos Valorados'!H467="","",'Lista Puestos Valorados'!H467)</f>
        <v/>
      </c>
      <c r="I467" s="26" t="str">
        <f>+IF('Lista Puestos Valorados'!I467="","",'Lista Puestos Valorados'!I467)</f>
        <v/>
      </c>
      <c r="J467" s="118" t="e">
        <f t="array" ref="J467">+IF(L467="","",_xlfn.IFS(L467&lt;='Cortes de Agrupacion'!$F$15,'Cortes de Agrupacion'!$E$15,'Resultados General'!L467&lt;='Cortes de Agrupacion'!$F$14,'Cortes de Agrupacion'!$E$14,'Resultados General'!L467&lt;='Cortes de Agrupacion'!$F$13,'Cortes de Agrupacion'!$E$13,L467&lt;='Cortes de Agrupacion'!$F$12,'Cortes de Agrupacion'!$E$12,'Resultados General'!L467&lt;='Cortes de Agrupacion'!$F$11,'Cortes de Agrupacion'!$E$11,'Resultados General'!L467&lt;='Cortes de Agrupacion'!$F$10,'Cortes de Agrupacion'!$E$10,'Resultados General'!L467&lt;='Cortes de Agrupacion'!$F$9,'Cortes de Agrupacion'!$E$9,'Resultados General'!L467&lt;='Cortes de Agrupacion'!$F$8,'Cortes de Agrupacion'!$E$8,'Resultados General'!L467&lt;='Cortes de Agrupacion'!$F$7,'Cortes de Agrupacion'!$E$7,'Resultados General'!L467&lt;='Cortes de Agrupacion'!$F$6,'Cortes de Agrupacion'!$E$6))</f>
        <v>#VALUE!</v>
      </c>
      <c r="K467" s="118" t="str">
        <f t="shared" si="14"/>
        <v/>
      </c>
      <c r="L467" s="124" t="e">
        <f>#VALUE!</f>
        <v>#VALUE!</v>
      </c>
      <c r="M467" s="26" t="e">
        <f ca="1">+_xlfn.IFNA(VLOOKUP(C467,'Distribución de puestos'!$B$8:$I$507,8,0),"")</f>
        <v>#NAME?</v>
      </c>
      <c r="N467" s="26" t="str">
        <f>+IF(VLOOKUP($B467,'Lista Puestos Valorados'!$B$11:$BK$510,MATCH('Auxiliar General'!H$4,'Lista Puestos Valorados'!$B$10:$BK$10,0),0)="","No relevante",VLOOKUP($B467,'Lista Puestos Valorados'!$B$11:$BK$510,MATCH('Auxiliar General'!H$4,'Lista Puestos Valorados'!$B$10:$BK$10,0),0))</f>
        <v>No relevante</v>
      </c>
      <c r="O467" s="26">
        <f>+HLOOKUP(N467,Sistema_Puntos!$Q$5:$Y$43,'Auxiliar General'!J$5,FALSE)</f>
        <v>0</v>
      </c>
      <c r="P467" s="26" t="str">
        <f>+IF(VLOOKUP($B467,'Lista Puestos Valorados'!$B$11:$BK$510,MATCH('Auxiliar General'!J$4,'Lista Puestos Valorados'!$B$10:$BK$10,0),0)="","No relevante",VLOOKUP($B467,'Lista Puestos Valorados'!$B$11:$BK$510,MATCH('Auxiliar General'!J$4,'Lista Puestos Valorados'!$B$10:$BK$10,0),0))</f>
        <v>No relevante</v>
      </c>
      <c r="Q467" s="26">
        <f>+HLOOKUP(P467,Sistema_Puntos!$Q$5:$Y$43,'Auxiliar General'!L$5,FALSE)</f>
        <v>0</v>
      </c>
      <c r="R467" s="26" t="str">
        <f>+IF(VLOOKUP($B467,'Lista Puestos Valorados'!$B$11:$BK$510,MATCH('Auxiliar General'!L$4,'Lista Puestos Valorados'!$B$10:$BK$10,0),0)="","No relevante",VLOOKUP($B467,'Lista Puestos Valorados'!$B$11:$BK$510,MATCH('Auxiliar General'!L$4,'Lista Puestos Valorados'!$B$10:$BK$10,0),0))</f>
        <v>No relevante</v>
      </c>
      <c r="S467" s="26">
        <f>+HLOOKUP(R467,Sistema_Puntos!$Q$5:$Y$43,'Auxiliar General'!N$5,FALSE)</f>
        <v>0</v>
      </c>
      <c r="T467" s="26" t="str">
        <f>+IF(VLOOKUP($B467,'Lista Puestos Valorados'!$B$11:$BK$510,MATCH('Auxiliar General'!N$4,'Lista Puestos Valorados'!$B$10:$BK$10,0),0)="","No relevante",VLOOKUP($B467,'Lista Puestos Valorados'!$B$11:$BK$510,MATCH('Auxiliar General'!N$4,'Lista Puestos Valorados'!$B$10:$BK$10,0),0))</f>
        <v>No relevante</v>
      </c>
      <c r="U467" s="26">
        <f>+HLOOKUP(T467,Sistema_Puntos!$Q$5:$Y$43,'Auxiliar General'!P$5,FALSE)</f>
        <v>0</v>
      </c>
      <c r="V467" s="26" t="str">
        <f>+IF(VLOOKUP($B467,'Lista Puestos Valorados'!$B$11:$BK$510,MATCH('Auxiliar General'!P$4,'Lista Puestos Valorados'!$B$10:$BK$10,0),0)="","No relevante",VLOOKUP($B467,'Lista Puestos Valorados'!$B$11:$BK$510,MATCH('Auxiliar General'!P$4,'Lista Puestos Valorados'!$B$10:$BK$10,0),0))</f>
        <v>No relevante</v>
      </c>
      <c r="W467" s="26">
        <f>+HLOOKUP(V467,Sistema_Puntos!$Q$5:$Y$43,'Auxiliar General'!R$5,FALSE)</f>
        <v>0</v>
      </c>
      <c r="X467" s="26" t="str">
        <f>+IF(VLOOKUP($B467,'Lista Puestos Valorados'!$B$11:$BK$510,MATCH('Auxiliar General'!R$4,'Lista Puestos Valorados'!$B$10:$BK$10,0),0)="","No relevante",VLOOKUP($B467,'Lista Puestos Valorados'!$B$11:$BK$510,MATCH('Auxiliar General'!R$4,'Lista Puestos Valorados'!$B$10:$BK$10,0),0))</f>
        <v>No relevante</v>
      </c>
      <c r="Y467" s="26">
        <f>+HLOOKUP(X467,Sistema_Puntos!$Q$5:$Y$43,'Auxiliar General'!T$5,FALSE)</f>
        <v>0</v>
      </c>
      <c r="Z467" s="26" t="str">
        <f>+IF(VLOOKUP($B467,'Lista Puestos Valorados'!$B$11:$BK$510,MATCH('Auxiliar General'!T$4,'Lista Puestos Valorados'!$B$10:$BK$10,0),0)="","No relevante",VLOOKUP($B467,'Lista Puestos Valorados'!$B$11:$BK$510,MATCH('Auxiliar General'!T$4,'Lista Puestos Valorados'!$B$10:$BK$10,0),0))</f>
        <v>No relevante</v>
      </c>
      <c r="AA467" s="26">
        <f>+HLOOKUP(Z467,Sistema_Puntos!$Q$5:$Y$43,'Auxiliar General'!V$5,FALSE)</f>
        <v>0</v>
      </c>
      <c r="AB467" s="26" t="str">
        <f>+IF(VLOOKUP($B467,'Lista Puestos Valorados'!$B$11:$BK$510,MATCH('Auxiliar General'!V$4,'Lista Puestos Valorados'!$B$10:$BK$10,0),0)="","No relevante",VLOOKUP($B467,'Lista Puestos Valorados'!$B$11:$BK$510,MATCH('Auxiliar General'!V$4,'Lista Puestos Valorados'!$B$10:$BK$10,0),0))</f>
        <v>No relevante</v>
      </c>
      <c r="AC467" s="26">
        <f>+HLOOKUP(AB467,Sistema_Puntos!$Q$5:$Y$43,'Auxiliar General'!X$5,FALSE)</f>
        <v>0</v>
      </c>
      <c r="AD467" s="26" t="str">
        <f>+IF(VLOOKUP($B467,'Lista Puestos Valorados'!$B$11:$BK$510,MATCH('Auxiliar General'!X$4,'Lista Puestos Valorados'!$B$10:$BK$10,0),0)="","No relevante",VLOOKUP($B467,'Lista Puestos Valorados'!$B$11:$BK$510,MATCH('Auxiliar General'!X$4,'Lista Puestos Valorados'!$B$10:$BK$10,0),0))</f>
        <v>No relevante</v>
      </c>
      <c r="AE467" s="26">
        <f>+HLOOKUP(AD467,Sistema_Puntos!$Q$5:$Y$43,'Auxiliar General'!Z$5,FALSE)</f>
        <v>0</v>
      </c>
      <c r="AF467" s="26" t="str">
        <f>+IF(VLOOKUP($B467,'Lista Puestos Valorados'!$B$11:$BK$510,MATCH('Auxiliar General'!Z$4,'Lista Puestos Valorados'!$B$10:$BK$10,0),0)="","No relevante",VLOOKUP($B467,'Lista Puestos Valorados'!$B$11:$BK$510,MATCH('Auxiliar General'!Z$4,'Lista Puestos Valorados'!$B$10:$BK$10,0),0))</f>
        <v>No relevante</v>
      </c>
      <c r="AG467" s="26">
        <f>+HLOOKUP(AF467,Sistema_Puntos!$Q$5:$Y$43,'Auxiliar General'!AB$5,FALSE)</f>
        <v>0</v>
      </c>
      <c r="AH467" s="26" t="str">
        <f>+IF(VLOOKUP($B467,'Lista Puestos Valorados'!$B$11:$BK$510,MATCH('Auxiliar General'!AB$4,'Lista Puestos Valorados'!$B$10:$BK$10,0),0)="","No relevante",VLOOKUP($B467,'Lista Puestos Valorados'!$B$11:$BK$510,MATCH('Auxiliar General'!AB$4,'Lista Puestos Valorados'!$B$10:$BK$10,0),0))</f>
        <v>No relevante</v>
      </c>
      <c r="AI467" s="26">
        <f>+HLOOKUP(AH467,Sistema_Puntos!$Q$5:$Y$43,'Auxiliar General'!AD$5,FALSE)</f>
        <v>0</v>
      </c>
      <c r="AJ467" s="26" t="str">
        <f>+IF(VLOOKUP($B467,'Lista Puestos Valorados'!$B$11:$BK$510,MATCH('Auxiliar General'!AD$4,'Lista Puestos Valorados'!$B$10:$BK$10,0),0)="","No relevante",VLOOKUP($B467,'Lista Puestos Valorados'!$B$11:$BK$510,MATCH('Auxiliar General'!AD$4,'Lista Puestos Valorados'!$B$10:$BK$10,0),0))</f>
        <v>No relevante</v>
      </c>
      <c r="AK467" s="26">
        <f>+HLOOKUP(AJ467,Sistema_Puntos!$Q$5:$Y$43,'Auxiliar General'!AF$5,FALSE)</f>
        <v>0</v>
      </c>
      <c r="AL467" s="26" t="str">
        <f>+IF(VLOOKUP($B467,'Lista Puestos Valorados'!$B$11:$BK$510,MATCH('Auxiliar General'!AF$4,'Lista Puestos Valorados'!$B$10:$BK$10,0),0)="","No relevante",VLOOKUP($B467,'Lista Puestos Valorados'!$B$11:$BK$510,MATCH('Auxiliar General'!AF$4,'Lista Puestos Valorados'!$B$10:$BK$10,0),0))</f>
        <v>No relevante</v>
      </c>
      <c r="AM467" s="26">
        <f>+HLOOKUP(AL467,Sistema_Puntos!$Q$5:$Y$43,'Auxiliar General'!AH$5,FALSE)</f>
        <v>0</v>
      </c>
      <c r="AN467" s="26" t="str">
        <f>+IF(VLOOKUP($B467,'Lista Puestos Valorados'!$B$11:$BK$510,MATCH('Auxiliar General'!AH$4,'Lista Puestos Valorados'!$B$10:$BK$10,0),0)="","No relevante",VLOOKUP($B467,'Lista Puestos Valorados'!$B$11:$BK$510,MATCH('Auxiliar General'!AH$4,'Lista Puestos Valorados'!$B$10:$BK$10,0),0))</f>
        <v>No relevante</v>
      </c>
      <c r="AO467" s="26">
        <f>+HLOOKUP(AN467,Sistema_Puntos!$Q$5:$Y$43,'Auxiliar General'!AJ$5,FALSE)</f>
        <v>0</v>
      </c>
      <c r="AP467" s="26" t="str">
        <f>+IF(VLOOKUP($B467,'Lista Puestos Valorados'!$B$11:$BK$510,MATCH('Auxiliar General'!AJ$4,'Lista Puestos Valorados'!$B$10:$BK$10,0),0)="","No relevante",VLOOKUP($B467,'Lista Puestos Valorados'!$B$11:$BK$510,MATCH('Auxiliar General'!AJ$4,'Lista Puestos Valorados'!$B$10:$BK$10,0),0))</f>
        <v>No relevante</v>
      </c>
      <c r="AQ467" s="26">
        <f>+HLOOKUP(AP467,Sistema_Puntos!$Q$5:$Y$43,'Auxiliar General'!AL$5,FALSE)</f>
        <v>0</v>
      </c>
      <c r="AR467" s="26" t="str">
        <f>+IF(VLOOKUP($B467,'Lista Puestos Valorados'!$B$11:$BK$510,MATCH('Auxiliar General'!AL$4,'Lista Puestos Valorados'!$B$10:$BK$10,0),0)="","No relevante",VLOOKUP($B467,'Lista Puestos Valorados'!$B$11:$BK$510,MATCH('Auxiliar General'!AL$4,'Lista Puestos Valorados'!$B$10:$BK$10,0),0))</f>
        <v>No relevante</v>
      </c>
      <c r="AS467" s="26">
        <f>+HLOOKUP(AR467,Sistema_Puntos!$Q$5:$Y$43,'Auxiliar General'!AN$5,FALSE)</f>
        <v>0</v>
      </c>
      <c r="AT467" s="26" t="str">
        <f>+IF(VLOOKUP($B467,'Lista Puestos Valorados'!$B$11:$BK$510,MATCH('Auxiliar General'!AN$4,'Lista Puestos Valorados'!$B$10:$BK$10,0),0)="","No relevante",VLOOKUP($B467,'Lista Puestos Valorados'!$B$11:$BK$510,MATCH('Auxiliar General'!AN$4,'Lista Puestos Valorados'!$B$10:$BK$10,0),0))</f>
        <v>No relevante</v>
      </c>
      <c r="AU467" s="26">
        <f>+HLOOKUP(AT467,Sistema_Puntos!$Q$5:$Y$43,'Auxiliar General'!AP$5,FALSE)</f>
        <v>0</v>
      </c>
      <c r="AV467" s="26" t="str">
        <f>+IF(VLOOKUP($B467,'Lista Puestos Valorados'!$B$11:$BK$510,MATCH('Auxiliar General'!AP$4,'Lista Puestos Valorados'!$B$10:$BK$10,0),0)="","No relevante",VLOOKUP($B467,'Lista Puestos Valorados'!$B$11:$BK$510,MATCH('Auxiliar General'!AP$4,'Lista Puestos Valorados'!$B$10:$BK$10,0),0))</f>
        <v>No relevante</v>
      </c>
      <c r="AW467" s="26">
        <f>+HLOOKUP(AV467,Sistema_Puntos!$Q$5:$Y$43,'Auxiliar General'!AR$5,FALSE)</f>
        <v>0</v>
      </c>
      <c r="AX467" s="26" t="str">
        <f>+IF(VLOOKUP($B467,'Lista Puestos Valorados'!$B$11:$BK$510,MATCH('Auxiliar General'!AR$4,'Lista Puestos Valorados'!$B$10:$BK$10,0),0)="","No relevante",VLOOKUP($B467,'Lista Puestos Valorados'!$B$11:$BK$510,MATCH('Auxiliar General'!AR$4,'Lista Puestos Valorados'!$B$10:$BK$10,0),0))</f>
        <v>No relevante</v>
      </c>
      <c r="AY467" s="26">
        <f>+HLOOKUP(AX467,Sistema_Puntos!$Q$5:$Y$43,'Auxiliar General'!AT$5,FALSE)</f>
        <v>0</v>
      </c>
      <c r="AZ467" s="26" t="str">
        <f>+IF(VLOOKUP($B467,'Lista Puestos Valorados'!$B$11:$BK$510,MATCH('Auxiliar General'!AT$4,'Lista Puestos Valorados'!$B$10:$BK$10,0),0)="","No relevante",VLOOKUP($B467,'Lista Puestos Valorados'!$B$11:$BK$510,MATCH('Auxiliar General'!AT$4,'Lista Puestos Valorados'!$B$10:$BK$10,0),0))</f>
        <v>No relevante</v>
      </c>
      <c r="BA467" s="26">
        <f>+HLOOKUP(AZ467,Sistema_Puntos!$Q$5:$Y$43,'Auxiliar General'!AV$5,FALSE)</f>
        <v>0</v>
      </c>
      <c r="BB467" s="26" t="str">
        <f>+IF(VLOOKUP($B467,'Lista Puestos Valorados'!$B$11:$BK$510,MATCH('Auxiliar General'!AV$4,'Lista Puestos Valorados'!$B$10:$BK$10,0),0)="","No relevante",VLOOKUP($B467,'Lista Puestos Valorados'!$B$11:$BK$510,MATCH('Auxiliar General'!AV$4,'Lista Puestos Valorados'!$B$10:$BK$10,0),0))</f>
        <v>No relevante</v>
      </c>
      <c r="BC467" s="26">
        <f>+HLOOKUP(BB467,Sistema_Puntos!$Q$5:$Y$43,'Auxiliar General'!AX$5,FALSE)</f>
        <v>0</v>
      </c>
      <c r="BD467" s="26" t="str">
        <f>+IF(VLOOKUP($B467,'Lista Puestos Valorados'!$B$11:$BK$510,MATCH('Auxiliar General'!AX$4,'Lista Puestos Valorados'!$B$10:$BK$10,0),0)="","No relevante",VLOOKUP($B467,'Lista Puestos Valorados'!$B$11:$BK$510,MATCH('Auxiliar General'!AX$4,'Lista Puestos Valorados'!$B$10:$BK$10,0),0))</f>
        <v>No relevante</v>
      </c>
      <c r="BE467" s="26">
        <f>+HLOOKUP(BD467,Sistema_Puntos!$Q$5:$Y$43,'Auxiliar General'!AZ$5,FALSE)</f>
        <v>0</v>
      </c>
      <c r="BF467" s="26" t="str">
        <f>+IF(VLOOKUP($B467,'Lista Puestos Valorados'!$B$11:$BK$510,MATCH('Auxiliar General'!AZ$4,'Lista Puestos Valorados'!$B$10:$BK$10,0),0)="","No relevante",VLOOKUP($B467,'Lista Puestos Valorados'!$B$11:$BK$510,MATCH('Auxiliar General'!AZ$4,'Lista Puestos Valorados'!$B$10:$BK$10,0),0))</f>
        <v>No relevante</v>
      </c>
      <c r="BG467" s="26">
        <f>+HLOOKUP(BF467,Sistema_Puntos!$Q$5:$Y$43,'Auxiliar General'!BB$5,FALSE)</f>
        <v>0</v>
      </c>
      <c r="BH467" s="26" t="str">
        <f>+IF(VLOOKUP($B467,'Lista Puestos Valorados'!$B$11:$BK$510,MATCH('Auxiliar General'!BB$4,'Lista Puestos Valorados'!$B$10:$BK$10,0),0)="","No relevante",VLOOKUP($B467,'Lista Puestos Valorados'!$B$11:$BK$510,MATCH('Auxiliar General'!BB$4,'Lista Puestos Valorados'!$B$10:$BK$10,0),0))</f>
        <v>No relevante</v>
      </c>
      <c r="BI467" s="26">
        <f>+HLOOKUP(BH467,Sistema_Puntos!$Q$5:$Y$43,'Auxiliar General'!BD$5,FALSE)</f>
        <v>0</v>
      </c>
      <c r="BJ467" s="26" t="str">
        <f>+IF(VLOOKUP($B467,'Lista Puestos Valorados'!$B$11:$BK$510,MATCH('Auxiliar General'!BD$4,'Lista Puestos Valorados'!$B$10:$BK$10,0),0)="","No relevante",VLOOKUP($B467,'Lista Puestos Valorados'!$B$11:$BK$510,MATCH('Auxiliar General'!BD$4,'Lista Puestos Valorados'!$B$10:$BK$10,0),0))</f>
        <v>No relevante</v>
      </c>
      <c r="BK467" s="26">
        <f>+HLOOKUP(BJ467,Sistema_Puntos!$Q$5:$Y$43,'Auxiliar General'!BF$5,FALSE)</f>
        <v>0</v>
      </c>
      <c r="BL467" s="26" t="str">
        <f>+IF(VLOOKUP($B467,'Lista Puestos Valorados'!$B$11:$BK$510,MATCH('Auxiliar General'!BF$4,'Lista Puestos Valorados'!$B$10:$BK$10,0),0)="","No relevante",VLOOKUP($B467,'Lista Puestos Valorados'!$B$11:$BK$510,MATCH('Auxiliar General'!BF$4,'Lista Puestos Valorados'!$B$10:$BK$10,0),0))</f>
        <v>No relevante</v>
      </c>
      <c r="BM467" s="26">
        <f>+HLOOKUP(BL467,Sistema_Puntos!$Q$5:$Y$43,'Auxiliar General'!BH$5,FALSE)</f>
        <v>0</v>
      </c>
      <c r="BN467" s="26" t="str">
        <f>+IF(VLOOKUP($B467,'Lista Puestos Valorados'!$B$11:$BK$510,MATCH('Auxiliar General'!BH$4,'Lista Puestos Valorados'!$B$10:$BK$10,0),0)="","No relevante",VLOOKUP($B467,'Lista Puestos Valorados'!$B$11:$BK$510,MATCH('Auxiliar General'!BH$4,'Lista Puestos Valorados'!$B$10:$BK$10,0),0))</f>
        <v>No relevante</v>
      </c>
      <c r="BO467" s="26">
        <f>+HLOOKUP(BN467,Sistema_Puntos!$Q$5:$Y$43,'Auxiliar General'!BJ$5,FALSE)</f>
        <v>0</v>
      </c>
      <c r="BP467" s="26" t="str">
        <f>+IF(VLOOKUP($B467,'Lista Puestos Valorados'!$B$11:$BK$510,MATCH('Auxiliar General'!BJ$4,'Lista Puestos Valorados'!$B$10:$BK$10,0),0)="","No relevante",VLOOKUP($B467,'Lista Puestos Valorados'!$B$11:$BK$510,MATCH('Auxiliar General'!BJ$4,'Lista Puestos Valorados'!$B$10:$BK$10,0),0))</f>
        <v>No relevante</v>
      </c>
      <c r="BQ467" s="26">
        <f>+HLOOKUP(BP467,Sistema_Puntos!$Q$5:$Y$43,'Auxiliar General'!BL$5,FALSE)</f>
        <v>0</v>
      </c>
      <c r="BR467" s="26" t="str">
        <f>+IF(VLOOKUP($B467,'Lista Puestos Valorados'!$B$11:$BK$510,MATCH('Auxiliar General'!BL$4,'Lista Puestos Valorados'!$B$10:$BK$10,0),0)="","No relevante",VLOOKUP($B467,'Lista Puestos Valorados'!$B$11:$BK$510,MATCH('Auxiliar General'!BL$4,'Lista Puestos Valorados'!$B$10:$BK$10,0),0))</f>
        <v>No relevante</v>
      </c>
      <c r="BS467" s="26">
        <f>+HLOOKUP(BR467,Sistema_Puntos!$Q$5:$Y$43,'Auxiliar General'!BN$5,FALSE)</f>
        <v>0</v>
      </c>
      <c r="BT467" s="26" t="str">
        <f>+IF(VLOOKUP($B467,'Lista Puestos Valorados'!$B$11:$BK$510,MATCH('Auxiliar General'!BN$4,'Lista Puestos Valorados'!$B$10:$BK$10,0),0)="","No relevante",VLOOKUP($B467,'Lista Puestos Valorados'!$B$11:$BK$510,MATCH('Auxiliar General'!BN$4,'Lista Puestos Valorados'!$B$10:$BK$10,0),0))</f>
        <v>No relevante</v>
      </c>
      <c r="BU467" s="26">
        <f>+HLOOKUP(BT467,Sistema_Puntos!$Q$5:$Y$43,'Auxiliar General'!BP$5,FALSE)</f>
        <v>0</v>
      </c>
      <c r="BV467" s="26" t="str">
        <f>+IF(VLOOKUP($B467,'Lista Puestos Valorados'!$B$11:$BK$510,MATCH('Auxiliar General'!BP$4,'Lista Puestos Valorados'!$B$10:$BK$10,0),0)="","No relevante",VLOOKUP($B467,'Lista Puestos Valorados'!$B$11:$BK$510,MATCH('Auxiliar General'!BP$4,'Lista Puestos Valorados'!$B$10:$BK$10,0),0))</f>
        <v>No relevante</v>
      </c>
      <c r="BW467" s="26">
        <f>+HLOOKUP(BV467,Sistema_Puntos!$Q$5:$Y$43,'Auxiliar General'!BR$5,FALSE)</f>
        <v>0</v>
      </c>
      <c r="BX467" s="26" t="str">
        <f>+IF(VLOOKUP($B467,'Lista Puestos Valorados'!$B$11:$BK$510,MATCH('Auxiliar General'!BR$4,'Lista Puestos Valorados'!$B$10:$BK$10,0),0)="","No relevante",VLOOKUP($B467,'Lista Puestos Valorados'!$B$11:$BK$510,MATCH('Auxiliar General'!BR$4,'Lista Puestos Valorados'!$B$10:$BK$10,0),0))</f>
        <v>No relevante</v>
      </c>
      <c r="BY467" s="26">
        <f>+HLOOKUP(BX467,Sistema_Puntos!$Q$5:$Y$43,'Auxiliar General'!BT$5,FALSE)</f>
        <v>0</v>
      </c>
      <c r="BZ467" s="26" t="str">
        <f>+IF(VLOOKUP($B467,'Lista Puestos Valorados'!$B$11:$BK$510,MATCH('Auxiliar General'!BT$4,'Lista Puestos Valorados'!$B$10:$BK$10,0),0)="","No relevante",VLOOKUP($B467,'Lista Puestos Valorados'!$B$11:$BK$510,MATCH('Auxiliar General'!BT$4,'Lista Puestos Valorados'!$B$10:$BK$10,0),0))</f>
        <v>No relevante</v>
      </c>
      <c r="CA467" s="26">
        <f>+HLOOKUP(BZ467,Sistema_Puntos!$Q$5:$Y$43,'Auxiliar General'!BV$5,FALSE)</f>
        <v>0</v>
      </c>
      <c r="CB467" s="26" t="str">
        <f>+IF(VLOOKUP($B467,'Lista Puestos Valorados'!$B$11:$BK$510,MATCH('Auxiliar General'!BV$4,'Lista Puestos Valorados'!$B$10:$BK$10,0),0)="","No relevante",VLOOKUP($B467,'Lista Puestos Valorados'!$B$11:$BK$510,MATCH('Auxiliar General'!BV$4,'Lista Puestos Valorados'!$B$10:$BK$10,0),0))</f>
        <v>No relevante</v>
      </c>
      <c r="CC467" s="26">
        <f>+HLOOKUP(CB467,Sistema_Puntos!$Q$5:$Y$43,'Auxiliar General'!BX$5,FALSE)</f>
        <v>0</v>
      </c>
      <c r="CD467" s="26" t="str">
        <f>+IF(VLOOKUP($B467,'Lista Puestos Valorados'!$B$11:$BK$510,MATCH('Auxiliar General'!BX$4,'Lista Puestos Valorados'!$B$10:$BK$10,0),0)="","No relevante",VLOOKUP($B467,'Lista Puestos Valorados'!$B$11:$BK$510,MATCH('Auxiliar General'!BX$4,'Lista Puestos Valorados'!$B$10:$BK$10,0),0))</f>
        <v>No relevante</v>
      </c>
      <c r="CE467" s="26">
        <f>+HLOOKUP(CD467,Sistema_Puntos!$Q$5:$Y$43,'Auxiliar General'!BZ$5,FALSE)</f>
        <v>0</v>
      </c>
      <c r="CF467" s="26" t="str">
        <f>+IF(VLOOKUP($B467,'Lista Puestos Valorados'!$B$11:$BK$510,MATCH('Auxiliar General'!BZ$4,'Lista Puestos Valorados'!$B$10:$BK$10,0),0)="","No relevante",VLOOKUP($B467,'Lista Puestos Valorados'!$B$11:$BK$510,MATCH('Auxiliar General'!BZ$4,'Lista Puestos Valorados'!$B$10:$BK$10,0),0))</f>
        <v>No relevante</v>
      </c>
      <c r="CG467" s="26">
        <f>+HLOOKUP(CF467,Sistema_Puntos!$Q$5:$Y$43,'Auxiliar General'!CB$5,FALSE)</f>
        <v>0</v>
      </c>
      <c r="CH467" s="29"/>
      <c r="CI467" s="29"/>
    </row>
    <row r="468" spans="2:87" ht="17.55" customHeight="1">
      <c r="B468" s="26">
        <f>+'Listado de Puestos'!B468</f>
        <v>458</v>
      </c>
      <c r="C468" s="26" t="str">
        <f>+IF('Lista Puestos Valorados'!C468="","",'Lista Puestos Valorados'!C468)</f>
        <v/>
      </c>
      <c r="D468" s="26" t="str">
        <f>+IF('Lista Puestos Valorados'!D468="","",'Lista Puestos Valorados'!D468)</f>
        <v/>
      </c>
      <c r="E468" s="26" t="str">
        <f>+IF('Lista Puestos Valorados'!E468="","",'Lista Puestos Valorados'!E468)</f>
        <v/>
      </c>
      <c r="F468" s="26" t="str">
        <f>+IF('Lista Puestos Valorados'!F468="","",'Lista Puestos Valorados'!F468)</f>
        <v/>
      </c>
      <c r="G468" s="26" t="str">
        <f>+IF('Lista Puestos Valorados'!G468="","",'Lista Puestos Valorados'!G468)</f>
        <v/>
      </c>
      <c r="H468" s="26" t="str">
        <f>+IF('Lista Puestos Valorados'!H468="","",'Lista Puestos Valorados'!H468)</f>
        <v/>
      </c>
      <c r="I468" s="26" t="str">
        <f>+IF('Lista Puestos Valorados'!I468="","",'Lista Puestos Valorados'!I468)</f>
        <v/>
      </c>
      <c r="J468" s="118" t="e">
        <f t="array" ref="J468">+IF(L468="","",_xlfn.IFS(L468&lt;='Cortes de Agrupacion'!$F$15,'Cortes de Agrupacion'!$E$15,'Resultados General'!L468&lt;='Cortes de Agrupacion'!$F$14,'Cortes de Agrupacion'!$E$14,'Resultados General'!L468&lt;='Cortes de Agrupacion'!$F$13,'Cortes de Agrupacion'!$E$13,L468&lt;='Cortes de Agrupacion'!$F$12,'Cortes de Agrupacion'!$E$12,'Resultados General'!L468&lt;='Cortes de Agrupacion'!$F$11,'Cortes de Agrupacion'!$E$11,'Resultados General'!L468&lt;='Cortes de Agrupacion'!$F$10,'Cortes de Agrupacion'!$E$10,'Resultados General'!L468&lt;='Cortes de Agrupacion'!$F$9,'Cortes de Agrupacion'!$E$9,'Resultados General'!L468&lt;='Cortes de Agrupacion'!$F$8,'Cortes de Agrupacion'!$E$8,'Resultados General'!L468&lt;='Cortes de Agrupacion'!$F$7,'Cortes de Agrupacion'!$E$7,'Resultados General'!L468&lt;='Cortes de Agrupacion'!$F$6,'Cortes de Agrupacion'!$E$6))</f>
        <v>#VALUE!</v>
      </c>
      <c r="K468" s="118" t="str">
        <f t="shared" si="14"/>
        <v/>
      </c>
      <c r="L468" s="124" t="e">
        <f>#VALUE!</f>
        <v>#VALUE!</v>
      </c>
      <c r="M468" s="26" t="e">
        <f ca="1">+_xlfn.IFNA(VLOOKUP(C468,'Distribución de puestos'!$B$8:$I$507,8,0),"")</f>
        <v>#NAME?</v>
      </c>
      <c r="N468" s="26" t="str">
        <f>+IF(VLOOKUP($B468,'Lista Puestos Valorados'!$B$11:$BK$510,MATCH('Auxiliar General'!H$4,'Lista Puestos Valorados'!$B$10:$BK$10,0),0)="","No relevante",VLOOKUP($B468,'Lista Puestos Valorados'!$B$11:$BK$510,MATCH('Auxiliar General'!H$4,'Lista Puestos Valorados'!$B$10:$BK$10,0),0))</f>
        <v>No relevante</v>
      </c>
      <c r="O468" s="26">
        <f>+HLOOKUP(N468,Sistema_Puntos!$Q$5:$Y$43,'Auxiliar General'!J$5,FALSE)</f>
        <v>0</v>
      </c>
      <c r="P468" s="26" t="str">
        <f>+IF(VLOOKUP($B468,'Lista Puestos Valorados'!$B$11:$BK$510,MATCH('Auxiliar General'!J$4,'Lista Puestos Valorados'!$B$10:$BK$10,0),0)="","No relevante",VLOOKUP($B468,'Lista Puestos Valorados'!$B$11:$BK$510,MATCH('Auxiliar General'!J$4,'Lista Puestos Valorados'!$B$10:$BK$10,0),0))</f>
        <v>No relevante</v>
      </c>
      <c r="Q468" s="26">
        <f>+HLOOKUP(P468,Sistema_Puntos!$Q$5:$Y$43,'Auxiliar General'!L$5,FALSE)</f>
        <v>0</v>
      </c>
      <c r="R468" s="26" t="str">
        <f>+IF(VLOOKUP($B468,'Lista Puestos Valorados'!$B$11:$BK$510,MATCH('Auxiliar General'!L$4,'Lista Puestos Valorados'!$B$10:$BK$10,0),0)="","No relevante",VLOOKUP($B468,'Lista Puestos Valorados'!$B$11:$BK$510,MATCH('Auxiliar General'!L$4,'Lista Puestos Valorados'!$B$10:$BK$10,0),0))</f>
        <v>No relevante</v>
      </c>
      <c r="S468" s="26">
        <f>+HLOOKUP(R468,Sistema_Puntos!$Q$5:$Y$43,'Auxiliar General'!N$5,FALSE)</f>
        <v>0</v>
      </c>
      <c r="T468" s="26" t="str">
        <f>+IF(VLOOKUP($B468,'Lista Puestos Valorados'!$B$11:$BK$510,MATCH('Auxiliar General'!N$4,'Lista Puestos Valorados'!$B$10:$BK$10,0),0)="","No relevante",VLOOKUP($B468,'Lista Puestos Valorados'!$B$11:$BK$510,MATCH('Auxiliar General'!N$4,'Lista Puestos Valorados'!$B$10:$BK$10,0),0))</f>
        <v>No relevante</v>
      </c>
      <c r="U468" s="26">
        <f>+HLOOKUP(T468,Sistema_Puntos!$Q$5:$Y$43,'Auxiliar General'!P$5,FALSE)</f>
        <v>0</v>
      </c>
      <c r="V468" s="26" t="str">
        <f>+IF(VLOOKUP($B468,'Lista Puestos Valorados'!$B$11:$BK$510,MATCH('Auxiliar General'!P$4,'Lista Puestos Valorados'!$B$10:$BK$10,0),0)="","No relevante",VLOOKUP($B468,'Lista Puestos Valorados'!$B$11:$BK$510,MATCH('Auxiliar General'!P$4,'Lista Puestos Valorados'!$B$10:$BK$10,0),0))</f>
        <v>No relevante</v>
      </c>
      <c r="W468" s="26">
        <f>+HLOOKUP(V468,Sistema_Puntos!$Q$5:$Y$43,'Auxiliar General'!R$5,FALSE)</f>
        <v>0</v>
      </c>
      <c r="X468" s="26" t="str">
        <f>+IF(VLOOKUP($B468,'Lista Puestos Valorados'!$B$11:$BK$510,MATCH('Auxiliar General'!R$4,'Lista Puestos Valorados'!$B$10:$BK$10,0),0)="","No relevante",VLOOKUP($B468,'Lista Puestos Valorados'!$B$11:$BK$510,MATCH('Auxiliar General'!R$4,'Lista Puestos Valorados'!$B$10:$BK$10,0),0))</f>
        <v>No relevante</v>
      </c>
      <c r="Y468" s="26">
        <f>+HLOOKUP(X468,Sistema_Puntos!$Q$5:$Y$43,'Auxiliar General'!T$5,FALSE)</f>
        <v>0</v>
      </c>
      <c r="Z468" s="26" t="str">
        <f>+IF(VLOOKUP($B468,'Lista Puestos Valorados'!$B$11:$BK$510,MATCH('Auxiliar General'!T$4,'Lista Puestos Valorados'!$B$10:$BK$10,0),0)="","No relevante",VLOOKUP($B468,'Lista Puestos Valorados'!$B$11:$BK$510,MATCH('Auxiliar General'!T$4,'Lista Puestos Valorados'!$B$10:$BK$10,0),0))</f>
        <v>No relevante</v>
      </c>
      <c r="AA468" s="26">
        <f>+HLOOKUP(Z468,Sistema_Puntos!$Q$5:$Y$43,'Auxiliar General'!V$5,FALSE)</f>
        <v>0</v>
      </c>
      <c r="AB468" s="26" t="str">
        <f>+IF(VLOOKUP($B468,'Lista Puestos Valorados'!$B$11:$BK$510,MATCH('Auxiliar General'!V$4,'Lista Puestos Valorados'!$B$10:$BK$10,0),0)="","No relevante",VLOOKUP($B468,'Lista Puestos Valorados'!$B$11:$BK$510,MATCH('Auxiliar General'!V$4,'Lista Puestos Valorados'!$B$10:$BK$10,0),0))</f>
        <v>No relevante</v>
      </c>
      <c r="AC468" s="26">
        <f>+HLOOKUP(AB468,Sistema_Puntos!$Q$5:$Y$43,'Auxiliar General'!X$5,FALSE)</f>
        <v>0</v>
      </c>
      <c r="AD468" s="26" t="str">
        <f>+IF(VLOOKUP($B468,'Lista Puestos Valorados'!$B$11:$BK$510,MATCH('Auxiliar General'!X$4,'Lista Puestos Valorados'!$B$10:$BK$10,0),0)="","No relevante",VLOOKUP($B468,'Lista Puestos Valorados'!$B$11:$BK$510,MATCH('Auxiliar General'!X$4,'Lista Puestos Valorados'!$B$10:$BK$10,0),0))</f>
        <v>No relevante</v>
      </c>
      <c r="AE468" s="26">
        <f>+HLOOKUP(AD468,Sistema_Puntos!$Q$5:$Y$43,'Auxiliar General'!Z$5,FALSE)</f>
        <v>0</v>
      </c>
      <c r="AF468" s="26" t="str">
        <f>+IF(VLOOKUP($B468,'Lista Puestos Valorados'!$B$11:$BK$510,MATCH('Auxiliar General'!Z$4,'Lista Puestos Valorados'!$B$10:$BK$10,0),0)="","No relevante",VLOOKUP($B468,'Lista Puestos Valorados'!$B$11:$BK$510,MATCH('Auxiliar General'!Z$4,'Lista Puestos Valorados'!$B$10:$BK$10,0),0))</f>
        <v>No relevante</v>
      </c>
      <c r="AG468" s="26">
        <f>+HLOOKUP(AF468,Sistema_Puntos!$Q$5:$Y$43,'Auxiliar General'!AB$5,FALSE)</f>
        <v>0</v>
      </c>
      <c r="AH468" s="26" t="str">
        <f>+IF(VLOOKUP($B468,'Lista Puestos Valorados'!$B$11:$BK$510,MATCH('Auxiliar General'!AB$4,'Lista Puestos Valorados'!$B$10:$BK$10,0),0)="","No relevante",VLOOKUP($B468,'Lista Puestos Valorados'!$B$11:$BK$510,MATCH('Auxiliar General'!AB$4,'Lista Puestos Valorados'!$B$10:$BK$10,0),0))</f>
        <v>No relevante</v>
      </c>
      <c r="AI468" s="26">
        <f>+HLOOKUP(AH468,Sistema_Puntos!$Q$5:$Y$43,'Auxiliar General'!AD$5,FALSE)</f>
        <v>0</v>
      </c>
      <c r="AJ468" s="26" t="str">
        <f>+IF(VLOOKUP($B468,'Lista Puestos Valorados'!$B$11:$BK$510,MATCH('Auxiliar General'!AD$4,'Lista Puestos Valorados'!$B$10:$BK$10,0),0)="","No relevante",VLOOKUP($B468,'Lista Puestos Valorados'!$B$11:$BK$510,MATCH('Auxiliar General'!AD$4,'Lista Puestos Valorados'!$B$10:$BK$10,0),0))</f>
        <v>No relevante</v>
      </c>
      <c r="AK468" s="26">
        <f>+HLOOKUP(AJ468,Sistema_Puntos!$Q$5:$Y$43,'Auxiliar General'!AF$5,FALSE)</f>
        <v>0</v>
      </c>
      <c r="AL468" s="26" t="str">
        <f>+IF(VLOOKUP($B468,'Lista Puestos Valorados'!$B$11:$BK$510,MATCH('Auxiliar General'!AF$4,'Lista Puestos Valorados'!$B$10:$BK$10,0),0)="","No relevante",VLOOKUP($B468,'Lista Puestos Valorados'!$B$11:$BK$510,MATCH('Auxiliar General'!AF$4,'Lista Puestos Valorados'!$B$10:$BK$10,0),0))</f>
        <v>No relevante</v>
      </c>
      <c r="AM468" s="26">
        <f>+HLOOKUP(AL468,Sistema_Puntos!$Q$5:$Y$43,'Auxiliar General'!AH$5,FALSE)</f>
        <v>0</v>
      </c>
      <c r="AN468" s="26" t="str">
        <f>+IF(VLOOKUP($B468,'Lista Puestos Valorados'!$B$11:$BK$510,MATCH('Auxiliar General'!AH$4,'Lista Puestos Valorados'!$B$10:$BK$10,0),0)="","No relevante",VLOOKUP($B468,'Lista Puestos Valorados'!$B$11:$BK$510,MATCH('Auxiliar General'!AH$4,'Lista Puestos Valorados'!$B$10:$BK$10,0),0))</f>
        <v>No relevante</v>
      </c>
      <c r="AO468" s="26">
        <f>+HLOOKUP(AN468,Sistema_Puntos!$Q$5:$Y$43,'Auxiliar General'!AJ$5,FALSE)</f>
        <v>0</v>
      </c>
      <c r="AP468" s="26" t="str">
        <f>+IF(VLOOKUP($B468,'Lista Puestos Valorados'!$B$11:$BK$510,MATCH('Auxiliar General'!AJ$4,'Lista Puestos Valorados'!$B$10:$BK$10,0),0)="","No relevante",VLOOKUP($B468,'Lista Puestos Valorados'!$B$11:$BK$510,MATCH('Auxiliar General'!AJ$4,'Lista Puestos Valorados'!$B$10:$BK$10,0),0))</f>
        <v>No relevante</v>
      </c>
      <c r="AQ468" s="26">
        <f>+HLOOKUP(AP468,Sistema_Puntos!$Q$5:$Y$43,'Auxiliar General'!AL$5,FALSE)</f>
        <v>0</v>
      </c>
      <c r="AR468" s="26" t="str">
        <f>+IF(VLOOKUP($B468,'Lista Puestos Valorados'!$B$11:$BK$510,MATCH('Auxiliar General'!AL$4,'Lista Puestos Valorados'!$B$10:$BK$10,0),0)="","No relevante",VLOOKUP($B468,'Lista Puestos Valorados'!$B$11:$BK$510,MATCH('Auxiliar General'!AL$4,'Lista Puestos Valorados'!$B$10:$BK$10,0),0))</f>
        <v>No relevante</v>
      </c>
      <c r="AS468" s="26">
        <f>+HLOOKUP(AR468,Sistema_Puntos!$Q$5:$Y$43,'Auxiliar General'!AN$5,FALSE)</f>
        <v>0</v>
      </c>
      <c r="AT468" s="26" t="str">
        <f>+IF(VLOOKUP($B468,'Lista Puestos Valorados'!$B$11:$BK$510,MATCH('Auxiliar General'!AN$4,'Lista Puestos Valorados'!$B$10:$BK$10,0),0)="","No relevante",VLOOKUP($B468,'Lista Puestos Valorados'!$B$11:$BK$510,MATCH('Auxiliar General'!AN$4,'Lista Puestos Valorados'!$B$10:$BK$10,0),0))</f>
        <v>No relevante</v>
      </c>
      <c r="AU468" s="26">
        <f>+HLOOKUP(AT468,Sistema_Puntos!$Q$5:$Y$43,'Auxiliar General'!AP$5,FALSE)</f>
        <v>0</v>
      </c>
      <c r="AV468" s="26" t="str">
        <f>+IF(VLOOKUP($B468,'Lista Puestos Valorados'!$B$11:$BK$510,MATCH('Auxiliar General'!AP$4,'Lista Puestos Valorados'!$B$10:$BK$10,0),0)="","No relevante",VLOOKUP($B468,'Lista Puestos Valorados'!$B$11:$BK$510,MATCH('Auxiliar General'!AP$4,'Lista Puestos Valorados'!$B$10:$BK$10,0),0))</f>
        <v>No relevante</v>
      </c>
      <c r="AW468" s="26">
        <f>+HLOOKUP(AV468,Sistema_Puntos!$Q$5:$Y$43,'Auxiliar General'!AR$5,FALSE)</f>
        <v>0</v>
      </c>
      <c r="AX468" s="26" t="str">
        <f>+IF(VLOOKUP($B468,'Lista Puestos Valorados'!$B$11:$BK$510,MATCH('Auxiliar General'!AR$4,'Lista Puestos Valorados'!$B$10:$BK$10,0),0)="","No relevante",VLOOKUP($B468,'Lista Puestos Valorados'!$B$11:$BK$510,MATCH('Auxiliar General'!AR$4,'Lista Puestos Valorados'!$B$10:$BK$10,0),0))</f>
        <v>No relevante</v>
      </c>
      <c r="AY468" s="26">
        <f>+HLOOKUP(AX468,Sistema_Puntos!$Q$5:$Y$43,'Auxiliar General'!AT$5,FALSE)</f>
        <v>0</v>
      </c>
      <c r="AZ468" s="26" t="str">
        <f>+IF(VLOOKUP($B468,'Lista Puestos Valorados'!$B$11:$BK$510,MATCH('Auxiliar General'!AT$4,'Lista Puestos Valorados'!$B$10:$BK$10,0),0)="","No relevante",VLOOKUP($B468,'Lista Puestos Valorados'!$B$11:$BK$510,MATCH('Auxiliar General'!AT$4,'Lista Puestos Valorados'!$B$10:$BK$10,0),0))</f>
        <v>No relevante</v>
      </c>
      <c r="BA468" s="26">
        <f>+HLOOKUP(AZ468,Sistema_Puntos!$Q$5:$Y$43,'Auxiliar General'!AV$5,FALSE)</f>
        <v>0</v>
      </c>
      <c r="BB468" s="26" t="str">
        <f>+IF(VLOOKUP($B468,'Lista Puestos Valorados'!$B$11:$BK$510,MATCH('Auxiliar General'!AV$4,'Lista Puestos Valorados'!$B$10:$BK$10,0),0)="","No relevante",VLOOKUP($B468,'Lista Puestos Valorados'!$B$11:$BK$510,MATCH('Auxiliar General'!AV$4,'Lista Puestos Valorados'!$B$10:$BK$10,0),0))</f>
        <v>No relevante</v>
      </c>
      <c r="BC468" s="26">
        <f>+HLOOKUP(BB468,Sistema_Puntos!$Q$5:$Y$43,'Auxiliar General'!AX$5,FALSE)</f>
        <v>0</v>
      </c>
      <c r="BD468" s="26" t="str">
        <f>+IF(VLOOKUP($B468,'Lista Puestos Valorados'!$B$11:$BK$510,MATCH('Auxiliar General'!AX$4,'Lista Puestos Valorados'!$B$10:$BK$10,0),0)="","No relevante",VLOOKUP($B468,'Lista Puestos Valorados'!$B$11:$BK$510,MATCH('Auxiliar General'!AX$4,'Lista Puestos Valorados'!$B$10:$BK$10,0),0))</f>
        <v>No relevante</v>
      </c>
      <c r="BE468" s="26">
        <f>+HLOOKUP(BD468,Sistema_Puntos!$Q$5:$Y$43,'Auxiliar General'!AZ$5,FALSE)</f>
        <v>0</v>
      </c>
      <c r="BF468" s="26" t="str">
        <f>+IF(VLOOKUP($B468,'Lista Puestos Valorados'!$B$11:$BK$510,MATCH('Auxiliar General'!AZ$4,'Lista Puestos Valorados'!$B$10:$BK$10,0),0)="","No relevante",VLOOKUP($B468,'Lista Puestos Valorados'!$B$11:$BK$510,MATCH('Auxiliar General'!AZ$4,'Lista Puestos Valorados'!$B$10:$BK$10,0),0))</f>
        <v>No relevante</v>
      </c>
      <c r="BG468" s="26">
        <f>+HLOOKUP(BF468,Sistema_Puntos!$Q$5:$Y$43,'Auxiliar General'!BB$5,FALSE)</f>
        <v>0</v>
      </c>
      <c r="BH468" s="26" t="str">
        <f>+IF(VLOOKUP($B468,'Lista Puestos Valorados'!$B$11:$BK$510,MATCH('Auxiliar General'!BB$4,'Lista Puestos Valorados'!$B$10:$BK$10,0),0)="","No relevante",VLOOKUP($B468,'Lista Puestos Valorados'!$B$11:$BK$510,MATCH('Auxiliar General'!BB$4,'Lista Puestos Valorados'!$B$10:$BK$10,0),0))</f>
        <v>No relevante</v>
      </c>
      <c r="BI468" s="26">
        <f>+HLOOKUP(BH468,Sistema_Puntos!$Q$5:$Y$43,'Auxiliar General'!BD$5,FALSE)</f>
        <v>0</v>
      </c>
      <c r="BJ468" s="26" t="str">
        <f>+IF(VLOOKUP($B468,'Lista Puestos Valorados'!$B$11:$BK$510,MATCH('Auxiliar General'!BD$4,'Lista Puestos Valorados'!$B$10:$BK$10,0),0)="","No relevante",VLOOKUP($B468,'Lista Puestos Valorados'!$B$11:$BK$510,MATCH('Auxiliar General'!BD$4,'Lista Puestos Valorados'!$B$10:$BK$10,0),0))</f>
        <v>No relevante</v>
      </c>
      <c r="BK468" s="26">
        <f>+HLOOKUP(BJ468,Sistema_Puntos!$Q$5:$Y$43,'Auxiliar General'!BF$5,FALSE)</f>
        <v>0</v>
      </c>
      <c r="BL468" s="26" t="str">
        <f>+IF(VLOOKUP($B468,'Lista Puestos Valorados'!$B$11:$BK$510,MATCH('Auxiliar General'!BF$4,'Lista Puestos Valorados'!$B$10:$BK$10,0),0)="","No relevante",VLOOKUP($B468,'Lista Puestos Valorados'!$B$11:$BK$510,MATCH('Auxiliar General'!BF$4,'Lista Puestos Valorados'!$B$10:$BK$10,0),0))</f>
        <v>No relevante</v>
      </c>
      <c r="BM468" s="26">
        <f>+HLOOKUP(BL468,Sistema_Puntos!$Q$5:$Y$43,'Auxiliar General'!BH$5,FALSE)</f>
        <v>0</v>
      </c>
      <c r="BN468" s="26" t="str">
        <f>+IF(VLOOKUP($B468,'Lista Puestos Valorados'!$B$11:$BK$510,MATCH('Auxiliar General'!BH$4,'Lista Puestos Valorados'!$B$10:$BK$10,0),0)="","No relevante",VLOOKUP($B468,'Lista Puestos Valorados'!$B$11:$BK$510,MATCH('Auxiliar General'!BH$4,'Lista Puestos Valorados'!$B$10:$BK$10,0),0))</f>
        <v>No relevante</v>
      </c>
      <c r="BO468" s="26">
        <f>+HLOOKUP(BN468,Sistema_Puntos!$Q$5:$Y$43,'Auxiliar General'!BJ$5,FALSE)</f>
        <v>0</v>
      </c>
      <c r="BP468" s="26" t="str">
        <f>+IF(VLOOKUP($B468,'Lista Puestos Valorados'!$B$11:$BK$510,MATCH('Auxiliar General'!BJ$4,'Lista Puestos Valorados'!$B$10:$BK$10,0),0)="","No relevante",VLOOKUP($B468,'Lista Puestos Valorados'!$B$11:$BK$510,MATCH('Auxiliar General'!BJ$4,'Lista Puestos Valorados'!$B$10:$BK$10,0),0))</f>
        <v>No relevante</v>
      </c>
      <c r="BQ468" s="26">
        <f>+HLOOKUP(BP468,Sistema_Puntos!$Q$5:$Y$43,'Auxiliar General'!BL$5,FALSE)</f>
        <v>0</v>
      </c>
      <c r="BR468" s="26" t="str">
        <f>+IF(VLOOKUP($B468,'Lista Puestos Valorados'!$B$11:$BK$510,MATCH('Auxiliar General'!BL$4,'Lista Puestos Valorados'!$B$10:$BK$10,0),0)="","No relevante",VLOOKUP($B468,'Lista Puestos Valorados'!$B$11:$BK$510,MATCH('Auxiliar General'!BL$4,'Lista Puestos Valorados'!$B$10:$BK$10,0),0))</f>
        <v>No relevante</v>
      </c>
      <c r="BS468" s="26">
        <f>+HLOOKUP(BR468,Sistema_Puntos!$Q$5:$Y$43,'Auxiliar General'!BN$5,FALSE)</f>
        <v>0</v>
      </c>
      <c r="BT468" s="26" t="str">
        <f>+IF(VLOOKUP($B468,'Lista Puestos Valorados'!$B$11:$BK$510,MATCH('Auxiliar General'!BN$4,'Lista Puestos Valorados'!$B$10:$BK$10,0),0)="","No relevante",VLOOKUP($B468,'Lista Puestos Valorados'!$B$11:$BK$510,MATCH('Auxiliar General'!BN$4,'Lista Puestos Valorados'!$B$10:$BK$10,0),0))</f>
        <v>No relevante</v>
      </c>
      <c r="BU468" s="26">
        <f>+HLOOKUP(BT468,Sistema_Puntos!$Q$5:$Y$43,'Auxiliar General'!BP$5,FALSE)</f>
        <v>0</v>
      </c>
      <c r="BV468" s="26" t="str">
        <f>+IF(VLOOKUP($B468,'Lista Puestos Valorados'!$B$11:$BK$510,MATCH('Auxiliar General'!BP$4,'Lista Puestos Valorados'!$B$10:$BK$10,0),0)="","No relevante",VLOOKUP($B468,'Lista Puestos Valorados'!$B$11:$BK$510,MATCH('Auxiliar General'!BP$4,'Lista Puestos Valorados'!$B$10:$BK$10,0),0))</f>
        <v>No relevante</v>
      </c>
      <c r="BW468" s="26">
        <f>+HLOOKUP(BV468,Sistema_Puntos!$Q$5:$Y$43,'Auxiliar General'!BR$5,FALSE)</f>
        <v>0</v>
      </c>
      <c r="BX468" s="26" t="str">
        <f>+IF(VLOOKUP($B468,'Lista Puestos Valorados'!$B$11:$BK$510,MATCH('Auxiliar General'!BR$4,'Lista Puestos Valorados'!$B$10:$BK$10,0),0)="","No relevante",VLOOKUP($B468,'Lista Puestos Valorados'!$B$11:$BK$510,MATCH('Auxiliar General'!BR$4,'Lista Puestos Valorados'!$B$10:$BK$10,0),0))</f>
        <v>No relevante</v>
      </c>
      <c r="BY468" s="26">
        <f>+HLOOKUP(BX468,Sistema_Puntos!$Q$5:$Y$43,'Auxiliar General'!BT$5,FALSE)</f>
        <v>0</v>
      </c>
      <c r="BZ468" s="26" t="str">
        <f>+IF(VLOOKUP($B468,'Lista Puestos Valorados'!$B$11:$BK$510,MATCH('Auxiliar General'!BT$4,'Lista Puestos Valorados'!$B$10:$BK$10,0),0)="","No relevante",VLOOKUP($B468,'Lista Puestos Valorados'!$B$11:$BK$510,MATCH('Auxiliar General'!BT$4,'Lista Puestos Valorados'!$B$10:$BK$10,0),0))</f>
        <v>No relevante</v>
      </c>
      <c r="CA468" s="26">
        <f>+HLOOKUP(BZ468,Sistema_Puntos!$Q$5:$Y$43,'Auxiliar General'!BV$5,FALSE)</f>
        <v>0</v>
      </c>
      <c r="CB468" s="26" t="str">
        <f>+IF(VLOOKUP($B468,'Lista Puestos Valorados'!$B$11:$BK$510,MATCH('Auxiliar General'!BV$4,'Lista Puestos Valorados'!$B$10:$BK$10,0),0)="","No relevante",VLOOKUP($B468,'Lista Puestos Valorados'!$B$11:$BK$510,MATCH('Auxiliar General'!BV$4,'Lista Puestos Valorados'!$B$10:$BK$10,0),0))</f>
        <v>No relevante</v>
      </c>
      <c r="CC468" s="26">
        <f>+HLOOKUP(CB468,Sistema_Puntos!$Q$5:$Y$43,'Auxiliar General'!BX$5,FALSE)</f>
        <v>0</v>
      </c>
      <c r="CD468" s="26" t="str">
        <f>+IF(VLOOKUP($B468,'Lista Puestos Valorados'!$B$11:$BK$510,MATCH('Auxiliar General'!BX$4,'Lista Puestos Valorados'!$B$10:$BK$10,0),0)="","No relevante",VLOOKUP($B468,'Lista Puestos Valorados'!$B$11:$BK$510,MATCH('Auxiliar General'!BX$4,'Lista Puestos Valorados'!$B$10:$BK$10,0),0))</f>
        <v>No relevante</v>
      </c>
      <c r="CE468" s="26">
        <f>+HLOOKUP(CD468,Sistema_Puntos!$Q$5:$Y$43,'Auxiliar General'!BZ$5,FALSE)</f>
        <v>0</v>
      </c>
      <c r="CF468" s="26" t="str">
        <f>+IF(VLOOKUP($B468,'Lista Puestos Valorados'!$B$11:$BK$510,MATCH('Auxiliar General'!BZ$4,'Lista Puestos Valorados'!$B$10:$BK$10,0),0)="","No relevante",VLOOKUP($B468,'Lista Puestos Valorados'!$B$11:$BK$510,MATCH('Auxiliar General'!BZ$4,'Lista Puestos Valorados'!$B$10:$BK$10,0),0))</f>
        <v>No relevante</v>
      </c>
      <c r="CG468" s="26">
        <f>+HLOOKUP(CF468,Sistema_Puntos!$Q$5:$Y$43,'Auxiliar General'!CB$5,FALSE)</f>
        <v>0</v>
      </c>
      <c r="CH468" s="29"/>
      <c r="CI468" s="29"/>
    </row>
    <row r="469" spans="2:87" ht="17.55" customHeight="1">
      <c r="B469" s="26">
        <f>+'Listado de Puestos'!B469</f>
        <v>459</v>
      </c>
      <c r="C469" s="26" t="str">
        <f>+IF('Lista Puestos Valorados'!C469="","",'Lista Puestos Valorados'!C469)</f>
        <v/>
      </c>
      <c r="D469" s="26" t="str">
        <f>+IF('Lista Puestos Valorados'!D469="","",'Lista Puestos Valorados'!D469)</f>
        <v/>
      </c>
      <c r="E469" s="26" t="str">
        <f>+IF('Lista Puestos Valorados'!E469="","",'Lista Puestos Valorados'!E469)</f>
        <v/>
      </c>
      <c r="F469" s="26" t="str">
        <f>+IF('Lista Puestos Valorados'!F469="","",'Lista Puestos Valorados'!F469)</f>
        <v/>
      </c>
      <c r="G469" s="26" t="str">
        <f>+IF('Lista Puestos Valorados'!G469="","",'Lista Puestos Valorados'!G469)</f>
        <v/>
      </c>
      <c r="H469" s="26" t="str">
        <f>+IF('Lista Puestos Valorados'!H469="","",'Lista Puestos Valorados'!H469)</f>
        <v/>
      </c>
      <c r="I469" s="26" t="str">
        <f>+IF('Lista Puestos Valorados'!I469="","",'Lista Puestos Valorados'!I469)</f>
        <v/>
      </c>
      <c r="J469" s="118" t="e">
        <f t="array" ref="J469">+IF(L469="","",_xlfn.IFS(L469&lt;='Cortes de Agrupacion'!$F$15,'Cortes de Agrupacion'!$E$15,'Resultados General'!L469&lt;='Cortes de Agrupacion'!$F$14,'Cortes de Agrupacion'!$E$14,'Resultados General'!L469&lt;='Cortes de Agrupacion'!$F$13,'Cortes de Agrupacion'!$E$13,L469&lt;='Cortes de Agrupacion'!$F$12,'Cortes de Agrupacion'!$E$12,'Resultados General'!L469&lt;='Cortes de Agrupacion'!$F$11,'Cortes de Agrupacion'!$E$11,'Resultados General'!L469&lt;='Cortes de Agrupacion'!$F$10,'Cortes de Agrupacion'!$E$10,'Resultados General'!L469&lt;='Cortes de Agrupacion'!$F$9,'Cortes de Agrupacion'!$E$9,'Resultados General'!L469&lt;='Cortes de Agrupacion'!$F$8,'Cortes de Agrupacion'!$E$8,'Resultados General'!L469&lt;='Cortes de Agrupacion'!$F$7,'Cortes de Agrupacion'!$E$7,'Resultados General'!L469&lt;='Cortes de Agrupacion'!$F$6,'Cortes de Agrupacion'!$E$6))</f>
        <v>#VALUE!</v>
      </c>
      <c r="K469" s="118" t="str">
        <f t="shared" si="14"/>
        <v/>
      </c>
      <c r="L469" s="124" t="e">
        <f>#VALUE!</f>
        <v>#VALUE!</v>
      </c>
      <c r="M469" s="26" t="e">
        <f ca="1">+_xlfn.IFNA(VLOOKUP(C469,'Distribución de puestos'!$B$8:$I$507,8,0),"")</f>
        <v>#NAME?</v>
      </c>
      <c r="N469" s="26" t="str">
        <f>+IF(VLOOKUP($B469,'Lista Puestos Valorados'!$B$11:$BK$510,MATCH('Auxiliar General'!H$4,'Lista Puestos Valorados'!$B$10:$BK$10,0),0)="","No relevante",VLOOKUP($B469,'Lista Puestos Valorados'!$B$11:$BK$510,MATCH('Auxiliar General'!H$4,'Lista Puestos Valorados'!$B$10:$BK$10,0),0))</f>
        <v>No relevante</v>
      </c>
      <c r="O469" s="26">
        <f>+HLOOKUP(N469,Sistema_Puntos!$Q$5:$Y$43,'Auxiliar General'!J$5,FALSE)</f>
        <v>0</v>
      </c>
      <c r="P469" s="26" t="str">
        <f>+IF(VLOOKUP($B469,'Lista Puestos Valorados'!$B$11:$BK$510,MATCH('Auxiliar General'!J$4,'Lista Puestos Valorados'!$B$10:$BK$10,0),0)="","No relevante",VLOOKUP($B469,'Lista Puestos Valorados'!$B$11:$BK$510,MATCH('Auxiliar General'!J$4,'Lista Puestos Valorados'!$B$10:$BK$10,0),0))</f>
        <v>No relevante</v>
      </c>
      <c r="Q469" s="26">
        <f>+HLOOKUP(P469,Sistema_Puntos!$Q$5:$Y$43,'Auxiliar General'!L$5,FALSE)</f>
        <v>0</v>
      </c>
      <c r="R469" s="26" t="str">
        <f>+IF(VLOOKUP($B469,'Lista Puestos Valorados'!$B$11:$BK$510,MATCH('Auxiliar General'!L$4,'Lista Puestos Valorados'!$B$10:$BK$10,0),0)="","No relevante",VLOOKUP($B469,'Lista Puestos Valorados'!$B$11:$BK$510,MATCH('Auxiliar General'!L$4,'Lista Puestos Valorados'!$B$10:$BK$10,0),0))</f>
        <v>No relevante</v>
      </c>
      <c r="S469" s="26">
        <f>+HLOOKUP(R469,Sistema_Puntos!$Q$5:$Y$43,'Auxiliar General'!N$5,FALSE)</f>
        <v>0</v>
      </c>
      <c r="T469" s="26" t="str">
        <f>+IF(VLOOKUP($B469,'Lista Puestos Valorados'!$B$11:$BK$510,MATCH('Auxiliar General'!N$4,'Lista Puestos Valorados'!$B$10:$BK$10,0),0)="","No relevante",VLOOKUP($B469,'Lista Puestos Valorados'!$B$11:$BK$510,MATCH('Auxiliar General'!N$4,'Lista Puestos Valorados'!$B$10:$BK$10,0),0))</f>
        <v>No relevante</v>
      </c>
      <c r="U469" s="26">
        <f>+HLOOKUP(T469,Sistema_Puntos!$Q$5:$Y$43,'Auxiliar General'!P$5,FALSE)</f>
        <v>0</v>
      </c>
      <c r="V469" s="26" t="str">
        <f>+IF(VLOOKUP($B469,'Lista Puestos Valorados'!$B$11:$BK$510,MATCH('Auxiliar General'!P$4,'Lista Puestos Valorados'!$B$10:$BK$10,0),0)="","No relevante",VLOOKUP($B469,'Lista Puestos Valorados'!$B$11:$BK$510,MATCH('Auxiliar General'!P$4,'Lista Puestos Valorados'!$B$10:$BK$10,0),0))</f>
        <v>No relevante</v>
      </c>
      <c r="W469" s="26">
        <f>+HLOOKUP(V469,Sistema_Puntos!$Q$5:$Y$43,'Auxiliar General'!R$5,FALSE)</f>
        <v>0</v>
      </c>
      <c r="X469" s="26" t="str">
        <f>+IF(VLOOKUP($B469,'Lista Puestos Valorados'!$B$11:$BK$510,MATCH('Auxiliar General'!R$4,'Lista Puestos Valorados'!$B$10:$BK$10,0),0)="","No relevante",VLOOKUP($B469,'Lista Puestos Valorados'!$B$11:$BK$510,MATCH('Auxiliar General'!R$4,'Lista Puestos Valorados'!$B$10:$BK$10,0),0))</f>
        <v>No relevante</v>
      </c>
      <c r="Y469" s="26">
        <f>+HLOOKUP(X469,Sistema_Puntos!$Q$5:$Y$43,'Auxiliar General'!T$5,FALSE)</f>
        <v>0</v>
      </c>
      <c r="Z469" s="26" t="str">
        <f>+IF(VLOOKUP($B469,'Lista Puestos Valorados'!$B$11:$BK$510,MATCH('Auxiliar General'!T$4,'Lista Puestos Valorados'!$B$10:$BK$10,0),0)="","No relevante",VLOOKUP($B469,'Lista Puestos Valorados'!$B$11:$BK$510,MATCH('Auxiliar General'!T$4,'Lista Puestos Valorados'!$B$10:$BK$10,0),0))</f>
        <v>No relevante</v>
      </c>
      <c r="AA469" s="26">
        <f>+HLOOKUP(Z469,Sistema_Puntos!$Q$5:$Y$43,'Auxiliar General'!V$5,FALSE)</f>
        <v>0</v>
      </c>
      <c r="AB469" s="26" t="str">
        <f>+IF(VLOOKUP($B469,'Lista Puestos Valorados'!$B$11:$BK$510,MATCH('Auxiliar General'!V$4,'Lista Puestos Valorados'!$B$10:$BK$10,0),0)="","No relevante",VLOOKUP($B469,'Lista Puestos Valorados'!$B$11:$BK$510,MATCH('Auxiliar General'!V$4,'Lista Puestos Valorados'!$B$10:$BK$10,0),0))</f>
        <v>No relevante</v>
      </c>
      <c r="AC469" s="26">
        <f>+HLOOKUP(AB469,Sistema_Puntos!$Q$5:$Y$43,'Auxiliar General'!X$5,FALSE)</f>
        <v>0</v>
      </c>
      <c r="AD469" s="26" t="str">
        <f>+IF(VLOOKUP($B469,'Lista Puestos Valorados'!$B$11:$BK$510,MATCH('Auxiliar General'!X$4,'Lista Puestos Valorados'!$B$10:$BK$10,0),0)="","No relevante",VLOOKUP($B469,'Lista Puestos Valorados'!$B$11:$BK$510,MATCH('Auxiliar General'!X$4,'Lista Puestos Valorados'!$B$10:$BK$10,0),0))</f>
        <v>No relevante</v>
      </c>
      <c r="AE469" s="26">
        <f>+HLOOKUP(AD469,Sistema_Puntos!$Q$5:$Y$43,'Auxiliar General'!Z$5,FALSE)</f>
        <v>0</v>
      </c>
      <c r="AF469" s="26" t="str">
        <f>+IF(VLOOKUP($B469,'Lista Puestos Valorados'!$B$11:$BK$510,MATCH('Auxiliar General'!Z$4,'Lista Puestos Valorados'!$B$10:$BK$10,0),0)="","No relevante",VLOOKUP($B469,'Lista Puestos Valorados'!$B$11:$BK$510,MATCH('Auxiliar General'!Z$4,'Lista Puestos Valorados'!$B$10:$BK$10,0),0))</f>
        <v>No relevante</v>
      </c>
      <c r="AG469" s="26">
        <f>+HLOOKUP(AF469,Sistema_Puntos!$Q$5:$Y$43,'Auxiliar General'!AB$5,FALSE)</f>
        <v>0</v>
      </c>
      <c r="AH469" s="26" t="str">
        <f>+IF(VLOOKUP($B469,'Lista Puestos Valorados'!$B$11:$BK$510,MATCH('Auxiliar General'!AB$4,'Lista Puestos Valorados'!$B$10:$BK$10,0),0)="","No relevante",VLOOKUP($B469,'Lista Puestos Valorados'!$B$11:$BK$510,MATCH('Auxiliar General'!AB$4,'Lista Puestos Valorados'!$B$10:$BK$10,0),0))</f>
        <v>No relevante</v>
      </c>
      <c r="AI469" s="26">
        <f>+HLOOKUP(AH469,Sistema_Puntos!$Q$5:$Y$43,'Auxiliar General'!AD$5,FALSE)</f>
        <v>0</v>
      </c>
      <c r="AJ469" s="26" t="str">
        <f>+IF(VLOOKUP($B469,'Lista Puestos Valorados'!$B$11:$BK$510,MATCH('Auxiliar General'!AD$4,'Lista Puestos Valorados'!$B$10:$BK$10,0),0)="","No relevante",VLOOKUP($B469,'Lista Puestos Valorados'!$B$11:$BK$510,MATCH('Auxiliar General'!AD$4,'Lista Puestos Valorados'!$B$10:$BK$10,0),0))</f>
        <v>No relevante</v>
      </c>
      <c r="AK469" s="26">
        <f>+HLOOKUP(AJ469,Sistema_Puntos!$Q$5:$Y$43,'Auxiliar General'!AF$5,FALSE)</f>
        <v>0</v>
      </c>
      <c r="AL469" s="26" t="str">
        <f>+IF(VLOOKUP($B469,'Lista Puestos Valorados'!$B$11:$BK$510,MATCH('Auxiliar General'!AF$4,'Lista Puestos Valorados'!$B$10:$BK$10,0),0)="","No relevante",VLOOKUP($B469,'Lista Puestos Valorados'!$B$11:$BK$510,MATCH('Auxiliar General'!AF$4,'Lista Puestos Valorados'!$B$10:$BK$10,0),0))</f>
        <v>No relevante</v>
      </c>
      <c r="AM469" s="26">
        <f>+HLOOKUP(AL469,Sistema_Puntos!$Q$5:$Y$43,'Auxiliar General'!AH$5,FALSE)</f>
        <v>0</v>
      </c>
      <c r="AN469" s="26" t="str">
        <f>+IF(VLOOKUP($B469,'Lista Puestos Valorados'!$B$11:$BK$510,MATCH('Auxiliar General'!AH$4,'Lista Puestos Valorados'!$B$10:$BK$10,0),0)="","No relevante",VLOOKUP($B469,'Lista Puestos Valorados'!$B$11:$BK$510,MATCH('Auxiliar General'!AH$4,'Lista Puestos Valorados'!$B$10:$BK$10,0),0))</f>
        <v>No relevante</v>
      </c>
      <c r="AO469" s="26">
        <f>+HLOOKUP(AN469,Sistema_Puntos!$Q$5:$Y$43,'Auxiliar General'!AJ$5,FALSE)</f>
        <v>0</v>
      </c>
      <c r="AP469" s="26" t="str">
        <f>+IF(VLOOKUP($B469,'Lista Puestos Valorados'!$B$11:$BK$510,MATCH('Auxiliar General'!AJ$4,'Lista Puestos Valorados'!$B$10:$BK$10,0),0)="","No relevante",VLOOKUP($B469,'Lista Puestos Valorados'!$B$11:$BK$510,MATCH('Auxiliar General'!AJ$4,'Lista Puestos Valorados'!$B$10:$BK$10,0),0))</f>
        <v>No relevante</v>
      </c>
      <c r="AQ469" s="26">
        <f>+HLOOKUP(AP469,Sistema_Puntos!$Q$5:$Y$43,'Auxiliar General'!AL$5,FALSE)</f>
        <v>0</v>
      </c>
      <c r="AR469" s="26" t="str">
        <f>+IF(VLOOKUP($B469,'Lista Puestos Valorados'!$B$11:$BK$510,MATCH('Auxiliar General'!AL$4,'Lista Puestos Valorados'!$B$10:$BK$10,0),0)="","No relevante",VLOOKUP($B469,'Lista Puestos Valorados'!$B$11:$BK$510,MATCH('Auxiliar General'!AL$4,'Lista Puestos Valorados'!$B$10:$BK$10,0),0))</f>
        <v>No relevante</v>
      </c>
      <c r="AS469" s="26">
        <f>+HLOOKUP(AR469,Sistema_Puntos!$Q$5:$Y$43,'Auxiliar General'!AN$5,FALSE)</f>
        <v>0</v>
      </c>
      <c r="AT469" s="26" t="str">
        <f>+IF(VLOOKUP($B469,'Lista Puestos Valorados'!$B$11:$BK$510,MATCH('Auxiliar General'!AN$4,'Lista Puestos Valorados'!$B$10:$BK$10,0),0)="","No relevante",VLOOKUP($B469,'Lista Puestos Valorados'!$B$11:$BK$510,MATCH('Auxiliar General'!AN$4,'Lista Puestos Valorados'!$B$10:$BK$10,0),0))</f>
        <v>No relevante</v>
      </c>
      <c r="AU469" s="26">
        <f>+HLOOKUP(AT469,Sistema_Puntos!$Q$5:$Y$43,'Auxiliar General'!AP$5,FALSE)</f>
        <v>0</v>
      </c>
      <c r="AV469" s="26" t="str">
        <f>+IF(VLOOKUP($B469,'Lista Puestos Valorados'!$B$11:$BK$510,MATCH('Auxiliar General'!AP$4,'Lista Puestos Valorados'!$B$10:$BK$10,0),0)="","No relevante",VLOOKUP($B469,'Lista Puestos Valorados'!$B$11:$BK$510,MATCH('Auxiliar General'!AP$4,'Lista Puestos Valorados'!$B$10:$BK$10,0),0))</f>
        <v>No relevante</v>
      </c>
      <c r="AW469" s="26">
        <f>+HLOOKUP(AV469,Sistema_Puntos!$Q$5:$Y$43,'Auxiliar General'!AR$5,FALSE)</f>
        <v>0</v>
      </c>
      <c r="AX469" s="26" t="str">
        <f>+IF(VLOOKUP($B469,'Lista Puestos Valorados'!$B$11:$BK$510,MATCH('Auxiliar General'!AR$4,'Lista Puestos Valorados'!$B$10:$BK$10,0),0)="","No relevante",VLOOKUP($B469,'Lista Puestos Valorados'!$B$11:$BK$510,MATCH('Auxiliar General'!AR$4,'Lista Puestos Valorados'!$B$10:$BK$10,0),0))</f>
        <v>No relevante</v>
      </c>
      <c r="AY469" s="26">
        <f>+HLOOKUP(AX469,Sistema_Puntos!$Q$5:$Y$43,'Auxiliar General'!AT$5,FALSE)</f>
        <v>0</v>
      </c>
      <c r="AZ469" s="26" t="str">
        <f>+IF(VLOOKUP($B469,'Lista Puestos Valorados'!$B$11:$BK$510,MATCH('Auxiliar General'!AT$4,'Lista Puestos Valorados'!$B$10:$BK$10,0),0)="","No relevante",VLOOKUP($B469,'Lista Puestos Valorados'!$B$11:$BK$510,MATCH('Auxiliar General'!AT$4,'Lista Puestos Valorados'!$B$10:$BK$10,0),0))</f>
        <v>No relevante</v>
      </c>
      <c r="BA469" s="26">
        <f>+HLOOKUP(AZ469,Sistema_Puntos!$Q$5:$Y$43,'Auxiliar General'!AV$5,FALSE)</f>
        <v>0</v>
      </c>
      <c r="BB469" s="26" t="str">
        <f>+IF(VLOOKUP($B469,'Lista Puestos Valorados'!$B$11:$BK$510,MATCH('Auxiliar General'!AV$4,'Lista Puestos Valorados'!$B$10:$BK$10,0),0)="","No relevante",VLOOKUP($B469,'Lista Puestos Valorados'!$B$11:$BK$510,MATCH('Auxiliar General'!AV$4,'Lista Puestos Valorados'!$B$10:$BK$10,0),0))</f>
        <v>No relevante</v>
      </c>
      <c r="BC469" s="26">
        <f>+HLOOKUP(BB469,Sistema_Puntos!$Q$5:$Y$43,'Auxiliar General'!AX$5,FALSE)</f>
        <v>0</v>
      </c>
      <c r="BD469" s="26" t="str">
        <f>+IF(VLOOKUP($B469,'Lista Puestos Valorados'!$B$11:$BK$510,MATCH('Auxiliar General'!AX$4,'Lista Puestos Valorados'!$B$10:$BK$10,0),0)="","No relevante",VLOOKUP($B469,'Lista Puestos Valorados'!$B$11:$BK$510,MATCH('Auxiliar General'!AX$4,'Lista Puestos Valorados'!$B$10:$BK$10,0),0))</f>
        <v>No relevante</v>
      </c>
      <c r="BE469" s="26">
        <f>+HLOOKUP(BD469,Sistema_Puntos!$Q$5:$Y$43,'Auxiliar General'!AZ$5,FALSE)</f>
        <v>0</v>
      </c>
      <c r="BF469" s="26" t="str">
        <f>+IF(VLOOKUP($B469,'Lista Puestos Valorados'!$B$11:$BK$510,MATCH('Auxiliar General'!AZ$4,'Lista Puestos Valorados'!$B$10:$BK$10,0),0)="","No relevante",VLOOKUP($B469,'Lista Puestos Valorados'!$B$11:$BK$510,MATCH('Auxiliar General'!AZ$4,'Lista Puestos Valorados'!$B$10:$BK$10,0),0))</f>
        <v>No relevante</v>
      </c>
      <c r="BG469" s="26">
        <f>+HLOOKUP(BF469,Sistema_Puntos!$Q$5:$Y$43,'Auxiliar General'!BB$5,FALSE)</f>
        <v>0</v>
      </c>
      <c r="BH469" s="26" t="str">
        <f>+IF(VLOOKUP($B469,'Lista Puestos Valorados'!$B$11:$BK$510,MATCH('Auxiliar General'!BB$4,'Lista Puestos Valorados'!$B$10:$BK$10,0),0)="","No relevante",VLOOKUP($B469,'Lista Puestos Valorados'!$B$11:$BK$510,MATCH('Auxiliar General'!BB$4,'Lista Puestos Valorados'!$B$10:$BK$10,0),0))</f>
        <v>No relevante</v>
      </c>
      <c r="BI469" s="26">
        <f>+HLOOKUP(BH469,Sistema_Puntos!$Q$5:$Y$43,'Auxiliar General'!BD$5,FALSE)</f>
        <v>0</v>
      </c>
      <c r="BJ469" s="26" t="str">
        <f>+IF(VLOOKUP($B469,'Lista Puestos Valorados'!$B$11:$BK$510,MATCH('Auxiliar General'!BD$4,'Lista Puestos Valorados'!$B$10:$BK$10,0),0)="","No relevante",VLOOKUP($B469,'Lista Puestos Valorados'!$B$11:$BK$510,MATCH('Auxiliar General'!BD$4,'Lista Puestos Valorados'!$B$10:$BK$10,0),0))</f>
        <v>No relevante</v>
      </c>
      <c r="BK469" s="26">
        <f>+HLOOKUP(BJ469,Sistema_Puntos!$Q$5:$Y$43,'Auxiliar General'!BF$5,FALSE)</f>
        <v>0</v>
      </c>
      <c r="BL469" s="26" t="str">
        <f>+IF(VLOOKUP($B469,'Lista Puestos Valorados'!$B$11:$BK$510,MATCH('Auxiliar General'!BF$4,'Lista Puestos Valorados'!$B$10:$BK$10,0),0)="","No relevante",VLOOKUP($B469,'Lista Puestos Valorados'!$B$11:$BK$510,MATCH('Auxiliar General'!BF$4,'Lista Puestos Valorados'!$B$10:$BK$10,0),0))</f>
        <v>No relevante</v>
      </c>
      <c r="BM469" s="26">
        <f>+HLOOKUP(BL469,Sistema_Puntos!$Q$5:$Y$43,'Auxiliar General'!BH$5,FALSE)</f>
        <v>0</v>
      </c>
      <c r="BN469" s="26" t="str">
        <f>+IF(VLOOKUP($B469,'Lista Puestos Valorados'!$B$11:$BK$510,MATCH('Auxiliar General'!BH$4,'Lista Puestos Valorados'!$B$10:$BK$10,0),0)="","No relevante",VLOOKUP($B469,'Lista Puestos Valorados'!$B$11:$BK$510,MATCH('Auxiliar General'!BH$4,'Lista Puestos Valorados'!$B$10:$BK$10,0),0))</f>
        <v>No relevante</v>
      </c>
      <c r="BO469" s="26">
        <f>+HLOOKUP(BN469,Sistema_Puntos!$Q$5:$Y$43,'Auxiliar General'!BJ$5,FALSE)</f>
        <v>0</v>
      </c>
      <c r="BP469" s="26" t="str">
        <f>+IF(VLOOKUP($B469,'Lista Puestos Valorados'!$B$11:$BK$510,MATCH('Auxiliar General'!BJ$4,'Lista Puestos Valorados'!$B$10:$BK$10,0),0)="","No relevante",VLOOKUP($B469,'Lista Puestos Valorados'!$B$11:$BK$510,MATCH('Auxiliar General'!BJ$4,'Lista Puestos Valorados'!$B$10:$BK$10,0),0))</f>
        <v>No relevante</v>
      </c>
      <c r="BQ469" s="26">
        <f>+HLOOKUP(BP469,Sistema_Puntos!$Q$5:$Y$43,'Auxiliar General'!BL$5,FALSE)</f>
        <v>0</v>
      </c>
      <c r="BR469" s="26" t="str">
        <f>+IF(VLOOKUP($B469,'Lista Puestos Valorados'!$B$11:$BK$510,MATCH('Auxiliar General'!BL$4,'Lista Puestos Valorados'!$B$10:$BK$10,0),0)="","No relevante",VLOOKUP($B469,'Lista Puestos Valorados'!$B$11:$BK$510,MATCH('Auxiliar General'!BL$4,'Lista Puestos Valorados'!$B$10:$BK$10,0),0))</f>
        <v>No relevante</v>
      </c>
      <c r="BS469" s="26">
        <f>+HLOOKUP(BR469,Sistema_Puntos!$Q$5:$Y$43,'Auxiliar General'!BN$5,FALSE)</f>
        <v>0</v>
      </c>
      <c r="BT469" s="26" t="str">
        <f>+IF(VLOOKUP($B469,'Lista Puestos Valorados'!$B$11:$BK$510,MATCH('Auxiliar General'!BN$4,'Lista Puestos Valorados'!$B$10:$BK$10,0),0)="","No relevante",VLOOKUP($B469,'Lista Puestos Valorados'!$B$11:$BK$510,MATCH('Auxiliar General'!BN$4,'Lista Puestos Valorados'!$B$10:$BK$10,0),0))</f>
        <v>No relevante</v>
      </c>
      <c r="BU469" s="26">
        <f>+HLOOKUP(BT469,Sistema_Puntos!$Q$5:$Y$43,'Auxiliar General'!BP$5,FALSE)</f>
        <v>0</v>
      </c>
      <c r="BV469" s="26" t="str">
        <f>+IF(VLOOKUP($B469,'Lista Puestos Valorados'!$B$11:$BK$510,MATCH('Auxiliar General'!BP$4,'Lista Puestos Valorados'!$B$10:$BK$10,0),0)="","No relevante",VLOOKUP($B469,'Lista Puestos Valorados'!$B$11:$BK$510,MATCH('Auxiliar General'!BP$4,'Lista Puestos Valorados'!$B$10:$BK$10,0),0))</f>
        <v>No relevante</v>
      </c>
      <c r="BW469" s="26">
        <f>+HLOOKUP(BV469,Sistema_Puntos!$Q$5:$Y$43,'Auxiliar General'!BR$5,FALSE)</f>
        <v>0</v>
      </c>
      <c r="BX469" s="26" t="str">
        <f>+IF(VLOOKUP($B469,'Lista Puestos Valorados'!$B$11:$BK$510,MATCH('Auxiliar General'!BR$4,'Lista Puestos Valorados'!$B$10:$BK$10,0),0)="","No relevante",VLOOKUP($B469,'Lista Puestos Valorados'!$B$11:$BK$510,MATCH('Auxiliar General'!BR$4,'Lista Puestos Valorados'!$B$10:$BK$10,0),0))</f>
        <v>No relevante</v>
      </c>
      <c r="BY469" s="26">
        <f>+HLOOKUP(BX469,Sistema_Puntos!$Q$5:$Y$43,'Auxiliar General'!BT$5,FALSE)</f>
        <v>0</v>
      </c>
      <c r="BZ469" s="26" t="str">
        <f>+IF(VLOOKUP($B469,'Lista Puestos Valorados'!$B$11:$BK$510,MATCH('Auxiliar General'!BT$4,'Lista Puestos Valorados'!$B$10:$BK$10,0),0)="","No relevante",VLOOKUP($B469,'Lista Puestos Valorados'!$B$11:$BK$510,MATCH('Auxiliar General'!BT$4,'Lista Puestos Valorados'!$B$10:$BK$10,0),0))</f>
        <v>No relevante</v>
      </c>
      <c r="CA469" s="26">
        <f>+HLOOKUP(BZ469,Sistema_Puntos!$Q$5:$Y$43,'Auxiliar General'!BV$5,FALSE)</f>
        <v>0</v>
      </c>
      <c r="CB469" s="26" t="str">
        <f>+IF(VLOOKUP($B469,'Lista Puestos Valorados'!$B$11:$BK$510,MATCH('Auxiliar General'!BV$4,'Lista Puestos Valorados'!$B$10:$BK$10,0),0)="","No relevante",VLOOKUP($B469,'Lista Puestos Valorados'!$B$11:$BK$510,MATCH('Auxiliar General'!BV$4,'Lista Puestos Valorados'!$B$10:$BK$10,0),0))</f>
        <v>No relevante</v>
      </c>
      <c r="CC469" s="26">
        <f>+HLOOKUP(CB469,Sistema_Puntos!$Q$5:$Y$43,'Auxiliar General'!BX$5,FALSE)</f>
        <v>0</v>
      </c>
      <c r="CD469" s="26" t="str">
        <f>+IF(VLOOKUP($B469,'Lista Puestos Valorados'!$B$11:$BK$510,MATCH('Auxiliar General'!BX$4,'Lista Puestos Valorados'!$B$10:$BK$10,0),0)="","No relevante",VLOOKUP($B469,'Lista Puestos Valorados'!$B$11:$BK$510,MATCH('Auxiliar General'!BX$4,'Lista Puestos Valorados'!$B$10:$BK$10,0),0))</f>
        <v>No relevante</v>
      </c>
      <c r="CE469" s="26">
        <f>+HLOOKUP(CD469,Sistema_Puntos!$Q$5:$Y$43,'Auxiliar General'!BZ$5,FALSE)</f>
        <v>0</v>
      </c>
      <c r="CF469" s="26" t="str">
        <f>+IF(VLOOKUP($B469,'Lista Puestos Valorados'!$B$11:$BK$510,MATCH('Auxiliar General'!BZ$4,'Lista Puestos Valorados'!$B$10:$BK$10,0),0)="","No relevante",VLOOKUP($B469,'Lista Puestos Valorados'!$B$11:$BK$510,MATCH('Auxiliar General'!BZ$4,'Lista Puestos Valorados'!$B$10:$BK$10,0),0))</f>
        <v>No relevante</v>
      </c>
      <c r="CG469" s="26">
        <f>+HLOOKUP(CF469,Sistema_Puntos!$Q$5:$Y$43,'Auxiliar General'!CB$5,FALSE)</f>
        <v>0</v>
      </c>
      <c r="CH469" s="29"/>
      <c r="CI469" s="29"/>
    </row>
    <row r="470" spans="2:87" ht="17.55" customHeight="1">
      <c r="B470" s="26">
        <f>+'Listado de Puestos'!B470</f>
        <v>460</v>
      </c>
      <c r="C470" s="26" t="str">
        <f>+IF('Lista Puestos Valorados'!C470="","",'Lista Puestos Valorados'!C470)</f>
        <v/>
      </c>
      <c r="D470" s="26" t="str">
        <f>+IF('Lista Puestos Valorados'!D470="","",'Lista Puestos Valorados'!D470)</f>
        <v/>
      </c>
      <c r="E470" s="26" t="str">
        <f>+IF('Lista Puestos Valorados'!E470="","",'Lista Puestos Valorados'!E470)</f>
        <v/>
      </c>
      <c r="F470" s="26" t="str">
        <f>+IF('Lista Puestos Valorados'!F470="","",'Lista Puestos Valorados'!F470)</f>
        <v/>
      </c>
      <c r="G470" s="26" t="str">
        <f>+IF('Lista Puestos Valorados'!G470="","",'Lista Puestos Valorados'!G470)</f>
        <v/>
      </c>
      <c r="H470" s="26" t="str">
        <f>+IF('Lista Puestos Valorados'!H470="","",'Lista Puestos Valorados'!H470)</f>
        <v/>
      </c>
      <c r="I470" s="26" t="str">
        <f>+IF('Lista Puestos Valorados'!I470="","",'Lista Puestos Valorados'!I470)</f>
        <v/>
      </c>
      <c r="J470" s="118" t="e">
        <f t="array" ref="J470">+IF(L470="","",_xlfn.IFS(L470&lt;='Cortes de Agrupacion'!$F$15,'Cortes de Agrupacion'!$E$15,'Resultados General'!L470&lt;='Cortes de Agrupacion'!$F$14,'Cortes de Agrupacion'!$E$14,'Resultados General'!L470&lt;='Cortes de Agrupacion'!$F$13,'Cortes de Agrupacion'!$E$13,L470&lt;='Cortes de Agrupacion'!$F$12,'Cortes de Agrupacion'!$E$12,'Resultados General'!L470&lt;='Cortes de Agrupacion'!$F$11,'Cortes de Agrupacion'!$E$11,'Resultados General'!L470&lt;='Cortes de Agrupacion'!$F$10,'Cortes de Agrupacion'!$E$10,'Resultados General'!L470&lt;='Cortes de Agrupacion'!$F$9,'Cortes de Agrupacion'!$E$9,'Resultados General'!L470&lt;='Cortes de Agrupacion'!$F$8,'Cortes de Agrupacion'!$E$8,'Resultados General'!L470&lt;='Cortes de Agrupacion'!$F$7,'Cortes de Agrupacion'!$E$7,'Resultados General'!L470&lt;='Cortes de Agrupacion'!$F$6,'Cortes de Agrupacion'!$E$6))</f>
        <v>#VALUE!</v>
      </c>
      <c r="K470" s="118" t="str">
        <f t="shared" si="14"/>
        <v/>
      </c>
      <c r="L470" s="124" t="e">
        <f>#VALUE!</f>
        <v>#VALUE!</v>
      </c>
      <c r="M470" s="26" t="e">
        <f ca="1">+_xlfn.IFNA(VLOOKUP(C470,'Distribución de puestos'!$B$8:$I$507,8,0),"")</f>
        <v>#NAME?</v>
      </c>
      <c r="N470" s="26" t="str">
        <f>+IF(VLOOKUP($B470,'Lista Puestos Valorados'!$B$11:$BK$510,MATCH('Auxiliar General'!H$4,'Lista Puestos Valorados'!$B$10:$BK$10,0),0)="","No relevante",VLOOKUP($B470,'Lista Puestos Valorados'!$B$11:$BK$510,MATCH('Auxiliar General'!H$4,'Lista Puestos Valorados'!$B$10:$BK$10,0),0))</f>
        <v>No relevante</v>
      </c>
      <c r="O470" s="26">
        <f>+HLOOKUP(N470,Sistema_Puntos!$Q$5:$Y$43,'Auxiliar General'!J$5,FALSE)</f>
        <v>0</v>
      </c>
      <c r="P470" s="26" t="str">
        <f>+IF(VLOOKUP($B470,'Lista Puestos Valorados'!$B$11:$BK$510,MATCH('Auxiliar General'!J$4,'Lista Puestos Valorados'!$B$10:$BK$10,0),0)="","No relevante",VLOOKUP($B470,'Lista Puestos Valorados'!$B$11:$BK$510,MATCH('Auxiliar General'!J$4,'Lista Puestos Valorados'!$B$10:$BK$10,0),0))</f>
        <v>No relevante</v>
      </c>
      <c r="Q470" s="26">
        <f>+HLOOKUP(P470,Sistema_Puntos!$Q$5:$Y$43,'Auxiliar General'!L$5,FALSE)</f>
        <v>0</v>
      </c>
      <c r="R470" s="26" t="str">
        <f>+IF(VLOOKUP($B470,'Lista Puestos Valorados'!$B$11:$BK$510,MATCH('Auxiliar General'!L$4,'Lista Puestos Valorados'!$B$10:$BK$10,0),0)="","No relevante",VLOOKUP($B470,'Lista Puestos Valorados'!$B$11:$BK$510,MATCH('Auxiliar General'!L$4,'Lista Puestos Valorados'!$B$10:$BK$10,0),0))</f>
        <v>No relevante</v>
      </c>
      <c r="S470" s="26">
        <f>+HLOOKUP(R470,Sistema_Puntos!$Q$5:$Y$43,'Auxiliar General'!N$5,FALSE)</f>
        <v>0</v>
      </c>
      <c r="T470" s="26" t="str">
        <f>+IF(VLOOKUP($B470,'Lista Puestos Valorados'!$B$11:$BK$510,MATCH('Auxiliar General'!N$4,'Lista Puestos Valorados'!$B$10:$BK$10,0),0)="","No relevante",VLOOKUP($B470,'Lista Puestos Valorados'!$B$11:$BK$510,MATCH('Auxiliar General'!N$4,'Lista Puestos Valorados'!$B$10:$BK$10,0),0))</f>
        <v>No relevante</v>
      </c>
      <c r="U470" s="26">
        <f>+HLOOKUP(T470,Sistema_Puntos!$Q$5:$Y$43,'Auxiliar General'!P$5,FALSE)</f>
        <v>0</v>
      </c>
      <c r="V470" s="26" t="str">
        <f>+IF(VLOOKUP($B470,'Lista Puestos Valorados'!$B$11:$BK$510,MATCH('Auxiliar General'!P$4,'Lista Puestos Valorados'!$B$10:$BK$10,0),0)="","No relevante",VLOOKUP($B470,'Lista Puestos Valorados'!$B$11:$BK$510,MATCH('Auxiliar General'!P$4,'Lista Puestos Valorados'!$B$10:$BK$10,0),0))</f>
        <v>No relevante</v>
      </c>
      <c r="W470" s="26">
        <f>+HLOOKUP(V470,Sistema_Puntos!$Q$5:$Y$43,'Auxiliar General'!R$5,FALSE)</f>
        <v>0</v>
      </c>
      <c r="X470" s="26" t="str">
        <f>+IF(VLOOKUP($B470,'Lista Puestos Valorados'!$B$11:$BK$510,MATCH('Auxiliar General'!R$4,'Lista Puestos Valorados'!$B$10:$BK$10,0),0)="","No relevante",VLOOKUP($B470,'Lista Puestos Valorados'!$B$11:$BK$510,MATCH('Auxiliar General'!R$4,'Lista Puestos Valorados'!$B$10:$BK$10,0),0))</f>
        <v>No relevante</v>
      </c>
      <c r="Y470" s="26">
        <f>+HLOOKUP(X470,Sistema_Puntos!$Q$5:$Y$43,'Auxiliar General'!T$5,FALSE)</f>
        <v>0</v>
      </c>
      <c r="Z470" s="26" t="str">
        <f>+IF(VLOOKUP($B470,'Lista Puestos Valorados'!$B$11:$BK$510,MATCH('Auxiliar General'!T$4,'Lista Puestos Valorados'!$B$10:$BK$10,0),0)="","No relevante",VLOOKUP($B470,'Lista Puestos Valorados'!$B$11:$BK$510,MATCH('Auxiliar General'!T$4,'Lista Puestos Valorados'!$B$10:$BK$10,0),0))</f>
        <v>No relevante</v>
      </c>
      <c r="AA470" s="26">
        <f>+HLOOKUP(Z470,Sistema_Puntos!$Q$5:$Y$43,'Auxiliar General'!V$5,FALSE)</f>
        <v>0</v>
      </c>
      <c r="AB470" s="26" t="str">
        <f>+IF(VLOOKUP($B470,'Lista Puestos Valorados'!$B$11:$BK$510,MATCH('Auxiliar General'!V$4,'Lista Puestos Valorados'!$B$10:$BK$10,0),0)="","No relevante",VLOOKUP($B470,'Lista Puestos Valorados'!$B$11:$BK$510,MATCH('Auxiliar General'!V$4,'Lista Puestos Valorados'!$B$10:$BK$10,0),0))</f>
        <v>No relevante</v>
      </c>
      <c r="AC470" s="26">
        <f>+HLOOKUP(AB470,Sistema_Puntos!$Q$5:$Y$43,'Auxiliar General'!X$5,FALSE)</f>
        <v>0</v>
      </c>
      <c r="AD470" s="26" t="str">
        <f>+IF(VLOOKUP($B470,'Lista Puestos Valorados'!$B$11:$BK$510,MATCH('Auxiliar General'!X$4,'Lista Puestos Valorados'!$B$10:$BK$10,0),0)="","No relevante",VLOOKUP($B470,'Lista Puestos Valorados'!$B$11:$BK$510,MATCH('Auxiliar General'!X$4,'Lista Puestos Valorados'!$B$10:$BK$10,0),0))</f>
        <v>No relevante</v>
      </c>
      <c r="AE470" s="26">
        <f>+HLOOKUP(AD470,Sistema_Puntos!$Q$5:$Y$43,'Auxiliar General'!Z$5,FALSE)</f>
        <v>0</v>
      </c>
      <c r="AF470" s="26" t="str">
        <f>+IF(VLOOKUP($B470,'Lista Puestos Valorados'!$B$11:$BK$510,MATCH('Auxiliar General'!Z$4,'Lista Puestos Valorados'!$B$10:$BK$10,0),0)="","No relevante",VLOOKUP($B470,'Lista Puestos Valorados'!$B$11:$BK$510,MATCH('Auxiliar General'!Z$4,'Lista Puestos Valorados'!$B$10:$BK$10,0),0))</f>
        <v>No relevante</v>
      </c>
      <c r="AG470" s="26">
        <f>+HLOOKUP(AF470,Sistema_Puntos!$Q$5:$Y$43,'Auxiliar General'!AB$5,FALSE)</f>
        <v>0</v>
      </c>
      <c r="AH470" s="26" t="str">
        <f>+IF(VLOOKUP($B470,'Lista Puestos Valorados'!$B$11:$BK$510,MATCH('Auxiliar General'!AB$4,'Lista Puestos Valorados'!$B$10:$BK$10,0),0)="","No relevante",VLOOKUP($B470,'Lista Puestos Valorados'!$B$11:$BK$510,MATCH('Auxiliar General'!AB$4,'Lista Puestos Valorados'!$B$10:$BK$10,0),0))</f>
        <v>No relevante</v>
      </c>
      <c r="AI470" s="26">
        <f>+HLOOKUP(AH470,Sistema_Puntos!$Q$5:$Y$43,'Auxiliar General'!AD$5,FALSE)</f>
        <v>0</v>
      </c>
      <c r="AJ470" s="26" t="str">
        <f>+IF(VLOOKUP($B470,'Lista Puestos Valorados'!$B$11:$BK$510,MATCH('Auxiliar General'!AD$4,'Lista Puestos Valorados'!$B$10:$BK$10,0),0)="","No relevante",VLOOKUP($B470,'Lista Puestos Valorados'!$B$11:$BK$510,MATCH('Auxiliar General'!AD$4,'Lista Puestos Valorados'!$B$10:$BK$10,0),0))</f>
        <v>No relevante</v>
      </c>
      <c r="AK470" s="26">
        <f>+HLOOKUP(AJ470,Sistema_Puntos!$Q$5:$Y$43,'Auxiliar General'!AF$5,FALSE)</f>
        <v>0</v>
      </c>
      <c r="AL470" s="26" t="str">
        <f>+IF(VLOOKUP($B470,'Lista Puestos Valorados'!$B$11:$BK$510,MATCH('Auxiliar General'!AF$4,'Lista Puestos Valorados'!$B$10:$BK$10,0),0)="","No relevante",VLOOKUP($B470,'Lista Puestos Valorados'!$B$11:$BK$510,MATCH('Auxiliar General'!AF$4,'Lista Puestos Valorados'!$B$10:$BK$10,0),0))</f>
        <v>No relevante</v>
      </c>
      <c r="AM470" s="26">
        <f>+HLOOKUP(AL470,Sistema_Puntos!$Q$5:$Y$43,'Auxiliar General'!AH$5,FALSE)</f>
        <v>0</v>
      </c>
      <c r="AN470" s="26" t="str">
        <f>+IF(VLOOKUP($B470,'Lista Puestos Valorados'!$B$11:$BK$510,MATCH('Auxiliar General'!AH$4,'Lista Puestos Valorados'!$B$10:$BK$10,0),0)="","No relevante",VLOOKUP($B470,'Lista Puestos Valorados'!$B$11:$BK$510,MATCH('Auxiliar General'!AH$4,'Lista Puestos Valorados'!$B$10:$BK$10,0),0))</f>
        <v>No relevante</v>
      </c>
      <c r="AO470" s="26">
        <f>+HLOOKUP(AN470,Sistema_Puntos!$Q$5:$Y$43,'Auxiliar General'!AJ$5,FALSE)</f>
        <v>0</v>
      </c>
      <c r="AP470" s="26" t="str">
        <f>+IF(VLOOKUP($B470,'Lista Puestos Valorados'!$B$11:$BK$510,MATCH('Auxiliar General'!AJ$4,'Lista Puestos Valorados'!$B$10:$BK$10,0),0)="","No relevante",VLOOKUP($B470,'Lista Puestos Valorados'!$B$11:$BK$510,MATCH('Auxiliar General'!AJ$4,'Lista Puestos Valorados'!$B$10:$BK$10,0),0))</f>
        <v>No relevante</v>
      </c>
      <c r="AQ470" s="26">
        <f>+HLOOKUP(AP470,Sistema_Puntos!$Q$5:$Y$43,'Auxiliar General'!AL$5,FALSE)</f>
        <v>0</v>
      </c>
      <c r="AR470" s="26" t="str">
        <f>+IF(VLOOKUP($B470,'Lista Puestos Valorados'!$B$11:$BK$510,MATCH('Auxiliar General'!AL$4,'Lista Puestos Valorados'!$B$10:$BK$10,0),0)="","No relevante",VLOOKUP($B470,'Lista Puestos Valorados'!$B$11:$BK$510,MATCH('Auxiliar General'!AL$4,'Lista Puestos Valorados'!$B$10:$BK$10,0),0))</f>
        <v>No relevante</v>
      </c>
      <c r="AS470" s="26">
        <f>+HLOOKUP(AR470,Sistema_Puntos!$Q$5:$Y$43,'Auxiliar General'!AN$5,FALSE)</f>
        <v>0</v>
      </c>
      <c r="AT470" s="26" t="str">
        <f>+IF(VLOOKUP($B470,'Lista Puestos Valorados'!$B$11:$BK$510,MATCH('Auxiliar General'!AN$4,'Lista Puestos Valorados'!$B$10:$BK$10,0),0)="","No relevante",VLOOKUP($B470,'Lista Puestos Valorados'!$B$11:$BK$510,MATCH('Auxiliar General'!AN$4,'Lista Puestos Valorados'!$B$10:$BK$10,0),0))</f>
        <v>No relevante</v>
      </c>
      <c r="AU470" s="26">
        <f>+HLOOKUP(AT470,Sistema_Puntos!$Q$5:$Y$43,'Auxiliar General'!AP$5,FALSE)</f>
        <v>0</v>
      </c>
      <c r="AV470" s="26" t="str">
        <f>+IF(VLOOKUP($B470,'Lista Puestos Valorados'!$B$11:$BK$510,MATCH('Auxiliar General'!AP$4,'Lista Puestos Valorados'!$B$10:$BK$10,0),0)="","No relevante",VLOOKUP($B470,'Lista Puestos Valorados'!$B$11:$BK$510,MATCH('Auxiliar General'!AP$4,'Lista Puestos Valorados'!$B$10:$BK$10,0),0))</f>
        <v>No relevante</v>
      </c>
      <c r="AW470" s="26">
        <f>+HLOOKUP(AV470,Sistema_Puntos!$Q$5:$Y$43,'Auxiliar General'!AR$5,FALSE)</f>
        <v>0</v>
      </c>
      <c r="AX470" s="26" t="str">
        <f>+IF(VLOOKUP($B470,'Lista Puestos Valorados'!$B$11:$BK$510,MATCH('Auxiliar General'!AR$4,'Lista Puestos Valorados'!$B$10:$BK$10,0),0)="","No relevante",VLOOKUP($B470,'Lista Puestos Valorados'!$B$11:$BK$510,MATCH('Auxiliar General'!AR$4,'Lista Puestos Valorados'!$B$10:$BK$10,0),0))</f>
        <v>No relevante</v>
      </c>
      <c r="AY470" s="26">
        <f>+HLOOKUP(AX470,Sistema_Puntos!$Q$5:$Y$43,'Auxiliar General'!AT$5,FALSE)</f>
        <v>0</v>
      </c>
      <c r="AZ470" s="26" t="str">
        <f>+IF(VLOOKUP($B470,'Lista Puestos Valorados'!$B$11:$BK$510,MATCH('Auxiliar General'!AT$4,'Lista Puestos Valorados'!$B$10:$BK$10,0),0)="","No relevante",VLOOKUP($B470,'Lista Puestos Valorados'!$B$11:$BK$510,MATCH('Auxiliar General'!AT$4,'Lista Puestos Valorados'!$B$10:$BK$10,0),0))</f>
        <v>No relevante</v>
      </c>
      <c r="BA470" s="26">
        <f>+HLOOKUP(AZ470,Sistema_Puntos!$Q$5:$Y$43,'Auxiliar General'!AV$5,FALSE)</f>
        <v>0</v>
      </c>
      <c r="BB470" s="26" t="str">
        <f>+IF(VLOOKUP($B470,'Lista Puestos Valorados'!$B$11:$BK$510,MATCH('Auxiliar General'!AV$4,'Lista Puestos Valorados'!$B$10:$BK$10,0),0)="","No relevante",VLOOKUP($B470,'Lista Puestos Valorados'!$B$11:$BK$510,MATCH('Auxiliar General'!AV$4,'Lista Puestos Valorados'!$B$10:$BK$10,0),0))</f>
        <v>No relevante</v>
      </c>
      <c r="BC470" s="26">
        <f>+HLOOKUP(BB470,Sistema_Puntos!$Q$5:$Y$43,'Auxiliar General'!AX$5,FALSE)</f>
        <v>0</v>
      </c>
      <c r="BD470" s="26" t="str">
        <f>+IF(VLOOKUP($B470,'Lista Puestos Valorados'!$B$11:$BK$510,MATCH('Auxiliar General'!AX$4,'Lista Puestos Valorados'!$B$10:$BK$10,0),0)="","No relevante",VLOOKUP($B470,'Lista Puestos Valorados'!$B$11:$BK$510,MATCH('Auxiliar General'!AX$4,'Lista Puestos Valorados'!$B$10:$BK$10,0),0))</f>
        <v>No relevante</v>
      </c>
      <c r="BE470" s="26">
        <f>+HLOOKUP(BD470,Sistema_Puntos!$Q$5:$Y$43,'Auxiliar General'!AZ$5,FALSE)</f>
        <v>0</v>
      </c>
      <c r="BF470" s="26" t="str">
        <f>+IF(VLOOKUP($B470,'Lista Puestos Valorados'!$B$11:$BK$510,MATCH('Auxiliar General'!AZ$4,'Lista Puestos Valorados'!$B$10:$BK$10,0),0)="","No relevante",VLOOKUP($B470,'Lista Puestos Valorados'!$B$11:$BK$510,MATCH('Auxiliar General'!AZ$4,'Lista Puestos Valorados'!$B$10:$BK$10,0),0))</f>
        <v>No relevante</v>
      </c>
      <c r="BG470" s="26">
        <f>+HLOOKUP(BF470,Sistema_Puntos!$Q$5:$Y$43,'Auxiliar General'!BB$5,FALSE)</f>
        <v>0</v>
      </c>
      <c r="BH470" s="26" t="str">
        <f>+IF(VLOOKUP($B470,'Lista Puestos Valorados'!$B$11:$BK$510,MATCH('Auxiliar General'!BB$4,'Lista Puestos Valorados'!$B$10:$BK$10,0),0)="","No relevante",VLOOKUP($B470,'Lista Puestos Valorados'!$B$11:$BK$510,MATCH('Auxiliar General'!BB$4,'Lista Puestos Valorados'!$B$10:$BK$10,0),0))</f>
        <v>No relevante</v>
      </c>
      <c r="BI470" s="26">
        <f>+HLOOKUP(BH470,Sistema_Puntos!$Q$5:$Y$43,'Auxiliar General'!BD$5,FALSE)</f>
        <v>0</v>
      </c>
      <c r="BJ470" s="26" t="str">
        <f>+IF(VLOOKUP($B470,'Lista Puestos Valorados'!$B$11:$BK$510,MATCH('Auxiliar General'!BD$4,'Lista Puestos Valorados'!$B$10:$BK$10,0),0)="","No relevante",VLOOKUP($B470,'Lista Puestos Valorados'!$B$11:$BK$510,MATCH('Auxiliar General'!BD$4,'Lista Puestos Valorados'!$B$10:$BK$10,0),0))</f>
        <v>No relevante</v>
      </c>
      <c r="BK470" s="26">
        <f>+HLOOKUP(BJ470,Sistema_Puntos!$Q$5:$Y$43,'Auxiliar General'!BF$5,FALSE)</f>
        <v>0</v>
      </c>
      <c r="BL470" s="26" t="str">
        <f>+IF(VLOOKUP($B470,'Lista Puestos Valorados'!$B$11:$BK$510,MATCH('Auxiliar General'!BF$4,'Lista Puestos Valorados'!$B$10:$BK$10,0),0)="","No relevante",VLOOKUP($B470,'Lista Puestos Valorados'!$B$11:$BK$510,MATCH('Auxiliar General'!BF$4,'Lista Puestos Valorados'!$B$10:$BK$10,0),0))</f>
        <v>No relevante</v>
      </c>
      <c r="BM470" s="26">
        <f>+HLOOKUP(BL470,Sistema_Puntos!$Q$5:$Y$43,'Auxiliar General'!BH$5,FALSE)</f>
        <v>0</v>
      </c>
      <c r="BN470" s="26" t="str">
        <f>+IF(VLOOKUP($B470,'Lista Puestos Valorados'!$B$11:$BK$510,MATCH('Auxiliar General'!BH$4,'Lista Puestos Valorados'!$B$10:$BK$10,0),0)="","No relevante",VLOOKUP($B470,'Lista Puestos Valorados'!$B$11:$BK$510,MATCH('Auxiliar General'!BH$4,'Lista Puestos Valorados'!$B$10:$BK$10,0),0))</f>
        <v>No relevante</v>
      </c>
      <c r="BO470" s="26">
        <f>+HLOOKUP(BN470,Sistema_Puntos!$Q$5:$Y$43,'Auxiliar General'!BJ$5,FALSE)</f>
        <v>0</v>
      </c>
      <c r="BP470" s="26" t="str">
        <f>+IF(VLOOKUP($B470,'Lista Puestos Valorados'!$B$11:$BK$510,MATCH('Auxiliar General'!BJ$4,'Lista Puestos Valorados'!$B$10:$BK$10,0),0)="","No relevante",VLOOKUP($B470,'Lista Puestos Valorados'!$B$11:$BK$510,MATCH('Auxiliar General'!BJ$4,'Lista Puestos Valorados'!$B$10:$BK$10,0),0))</f>
        <v>No relevante</v>
      </c>
      <c r="BQ470" s="26">
        <f>+HLOOKUP(BP470,Sistema_Puntos!$Q$5:$Y$43,'Auxiliar General'!BL$5,FALSE)</f>
        <v>0</v>
      </c>
      <c r="BR470" s="26" t="str">
        <f>+IF(VLOOKUP($B470,'Lista Puestos Valorados'!$B$11:$BK$510,MATCH('Auxiliar General'!BL$4,'Lista Puestos Valorados'!$B$10:$BK$10,0),0)="","No relevante",VLOOKUP($B470,'Lista Puestos Valorados'!$B$11:$BK$510,MATCH('Auxiliar General'!BL$4,'Lista Puestos Valorados'!$B$10:$BK$10,0),0))</f>
        <v>No relevante</v>
      </c>
      <c r="BS470" s="26">
        <f>+HLOOKUP(BR470,Sistema_Puntos!$Q$5:$Y$43,'Auxiliar General'!BN$5,FALSE)</f>
        <v>0</v>
      </c>
      <c r="BT470" s="26" t="str">
        <f>+IF(VLOOKUP($B470,'Lista Puestos Valorados'!$B$11:$BK$510,MATCH('Auxiliar General'!BN$4,'Lista Puestos Valorados'!$B$10:$BK$10,0),0)="","No relevante",VLOOKUP($B470,'Lista Puestos Valorados'!$B$11:$BK$510,MATCH('Auxiliar General'!BN$4,'Lista Puestos Valorados'!$B$10:$BK$10,0),0))</f>
        <v>No relevante</v>
      </c>
      <c r="BU470" s="26">
        <f>+HLOOKUP(BT470,Sistema_Puntos!$Q$5:$Y$43,'Auxiliar General'!BP$5,FALSE)</f>
        <v>0</v>
      </c>
      <c r="BV470" s="26" t="str">
        <f>+IF(VLOOKUP($B470,'Lista Puestos Valorados'!$B$11:$BK$510,MATCH('Auxiliar General'!BP$4,'Lista Puestos Valorados'!$B$10:$BK$10,0),0)="","No relevante",VLOOKUP($B470,'Lista Puestos Valorados'!$B$11:$BK$510,MATCH('Auxiliar General'!BP$4,'Lista Puestos Valorados'!$B$10:$BK$10,0),0))</f>
        <v>No relevante</v>
      </c>
      <c r="BW470" s="26">
        <f>+HLOOKUP(BV470,Sistema_Puntos!$Q$5:$Y$43,'Auxiliar General'!BR$5,FALSE)</f>
        <v>0</v>
      </c>
      <c r="BX470" s="26" t="str">
        <f>+IF(VLOOKUP($B470,'Lista Puestos Valorados'!$B$11:$BK$510,MATCH('Auxiliar General'!BR$4,'Lista Puestos Valorados'!$B$10:$BK$10,0),0)="","No relevante",VLOOKUP($B470,'Lista Puestos Valorados'!$B$11:$BK$510,MATCH('Auxiliar General'!BR$4,'Lista Puestos Valorados'!$B$10:$BK$10,0),0))</f>
        <v>No relevante</v>
      </c>
      <c r="BY470" s="26">
        <f>+HLOOKUP(BX470,Sistema_Puntos!$Q$5:$Y$43,'Auxiliar General'!BT$5,FALSE)</f>
        <v>0</v>
      </c>
      <c r="BZ470" s="26" t="str">
        <f>+IF(VLOOKUP($B470,'Lista Puestos Valorados'!$B$11:$BK$510,MATCH('Auxiliar General'!BT$4,'Lista Puestos Valorados'!$B$10:$BK$10,0),0)="","No relevante",VLOOKUP($B470,'Lista Puestos Valorados'!$B$11:$BK$510,MATCH('Auxiliar General'!BT$4,'Lista Puestos Valorados'!$B$10:$BK$10,0),0))</f>
        <v>No relevante</v>
      </c>
      <c r="CA470" s="26">
        <f>+HLOOKUP(BZ470,Sistema_Puntos!$Q$5:$Y$43,'Auxiliar General'!BV$5,FALSE)</f>
        <v>0</v>
      </c>
      <c r="CB470" s="26" t="str">
        <f>+IF(VLOOKUP($B470,'Lista Puestos Valorados'!$B$11:$BK$510,MATCH('Auxiliar General'!BV$4,'Lista Puestos Valorados'!$B$10:$BK$10,0),0)="","No relevante",VLOOKUP($B470,'Lista Puestos Valorados'!$B$11:$BK$510,MATCH('Auxiliar General'!BV$4,'Lista Puestos Valorados'!$B$10:$BK$10,0),0))</f>
        <v>No relevante</v>
      </c>
      <c r="CC470" s="26">
        <f>+HLOOKUP(CB470,Sistema_Puntos!$Q$5:$Y$43,'Auxiliar General'!BX$5,FALSE)</f>
        <v>0</v>
      </c>
      <c r="CD470" s="26" t="str">
        <f>+IF(VLOOKUP($B470,'Lista Puestos Valorados'!$B$11:$BK$510,MATCH('Auxiliar General'!BX$4,'Lista Puestos Valorados'!$B$10:$BK$10,0),0)="","No relevante",VLOOKUP($B470,'Lista Puestos Valorados'!$B$11:$BK$510,MATCH('Auxiliar General'!BX$4,'Lista Puestos Valorados'!$B$10:$BK$10,0),0))</f>
        <v>No relevante</v>
      </c>
      <c r="CE470" s="26">
        <f>+HLOOKUP(CD470,Sistema_Puntos!$Q$5:$Y$43,'Auxiliar General'!BZ$5,FALSE)</f>
        <v>0</v>
      </c>
      <c r="CF470" s="26" t="str">
        <f>+IF(VLOOKUP($B470,'Lista Puestos Valorados'!$B$11:$BK$510,MATCH('Auxiliar General'!BZ$4,'Lista Puestos Valorados'!$B$10:$BK$10,0),0)="","No relevante",VLOOKUP($B470,'Lista Puestos Valorados'!$B$11:$BK$510,MATCH('Auxiliar General'!BZ$4,'Lista Puestos Valorados'!$B$10:$BK$10,0),0))</f>
        <v>No relevante</v>
      </c>
      <c r="CG470" s="26">
        <f>+HLOOKUP(CF470,Sistema_Puntos!$Q$5:$Y$43,'Auxiliar General'!CB$5,FALSE)</f>
        <v>0</v>
      </c>
      <c r="CH470" s="29"/>
      <c r="CI470" s="29"/>
    </row>
    <row r="471" spans="2:87" ht="17.55" customHeight="1">
      <c r="B471" s="26">
        <f>+'Listado de Puestos'!B471</f>
        <v>461</v>
      </c>
      <c r="C471" s="26" t="str">
        <f>+IF('Lista Puestos Valorados'!C471="","",'Lista Puestos Valorados'!C471)</f>
        <v/>
      </c>
      <c r="D471" s="26" t="str">
        <f>+IF('Lista Puestos Valorados'!D471="","",'Lista Puestos Valorados'!D471)</f>
        <v/>
      </c>
      <c r="E471" s="26" t="str">
        <f>+IF('Lista Puestos Valorados'!E471="","",'Lista Puestos Valorados'!E471)</f>
        <v/>
      </c>
      <c r="F471" s="26" t="str">
        <f>+IF('Lista Puestos Valorados'!F471="","",'Lista Puestos Valorados'!F471)</f>
        <v/>
      </c>
      <c r="G471" s="26" t="str">
        <f>+IF('Lista Puestos Valorados'!G471="","",'Lista Puestos Valorados'!G471)</f>
        <v/>
      </c>
      <c r="H471" s="26" t="str">
        <f>+IF('Lista Puestos Valorados'!H471="","",'Lista Puestos Valorados'!H471)</f>
        <v/>
      </c>
      <c r="I471" s="26" t="str">
        <f>+IF('Lista Puestos Valorados'!I471="","",'Lista Puestos Valorados'!I471)</f>
        <v/>
      </c>
      <c r="J471" s="118" t="e">
        <f t="array" ref="J471">+IF(L471="","",_xlfn.IFS(L471&lt;='Cortes de Agrupacion'!$F$15,'Cortes de Agrupacion'!$E$15,'Resultados General'!L471&lt;='Cortes de Agrupacion'!$F$14,'Cortes de Agrupacion'!$E$14,'Resultados General'!L471&lt;='Cortes de Agrupacion'!$F$13,'Cortes de Agrupacion'!$E$13,L471&lt;='Cortes de Agrupacion'!$F$12,'Cortes de Agrupacion'!$E$12,'Resultados General'!L471&lt;='Cortes de Agrupacion'!$F$11,'Cortes de Agrupacion'!$E$11,'Resultados General'!L471&lt;='Cortes de Agrupacion'!$F$10,'Cortes de Agrupacion'!$E$10,'Resultados General'!L471&lt;='Cortes de Agrupacion'!$F$9,'Cortes de Agrupacion'!$E$9,'Resultados General'!L471&lt;='Cortes de Agrupacion'!$F$8,'Cortes de Agrupacion'!$E$8,'Resultados General'!L471&lt;='Cortes de Agrupacion'!$F$7,'Cortes de Agrupacion'!$E$7,'Resultados General'!L471&lt;='Cortes de Agrupacion'!$F$6,'Cortes de Agrupacion'!$E$6))</f>
        <v>#VALUE!</v>
      </c>
      <c r="K471" s="118" t="str">
        <f t="shared" si="14"/>
        <v/>
      </c>
      <c r="L471" s="124" t="e">
        <f>#VALUE!</f>
        <v>#VALUE!</v>
      </c>
      <c r="M471" s="26" t="e">
        <f ca="1">+_xlfn.IFNA(VLOOKUP(C471,'Distribución de puestos'!$B$8:$I$507,8,0),"")</f>
        <v>#NAME?</v>
      </c>
      <c r="N471" s="26" t="str">
        <f>+IF(VLOOKUP($B471,'Lista Puestos Valorados'!$B$11:$BK$510,MATCH('Auxiliar General'!H$4,'Lista Puestos Valorados'!$B$10:$BK$10,0),0)="","No relevante",VLOOKUP($B471,'Lista Puestos Valorados'!$B$11:$BK$510,MATCH('Auxiliar General'!H$4,'Lista Puestos Valorados'!$B$10:$BK$10,0),0))</f>
        <v>No relevante</v>
      </c>
      <c r="O471" s="26">
        <f>+HLOOKUP(N471,Sistema_Puntos!$Q$5:$Y$43,'Auxiliar General'!J$5,FALSE)</f>
        <v>0</v>
      </c>
      <c r="P471" s="26" t="str">
        <f>+IF(VLOOKUP($B471,'Lista Puestos Valorados'!$B$11:$BK$510,MATCH('Auxiliar General'!J$4,'Lista Puestos Valorados'!$B$10:$BK$10,0),0)="","No relevante",VLOOKUP($B471,'Lista Puestos Valorados'!$B$11:$BK$510,MATCH('Auxiliar General'!J$4,'Lista Puestos Valorados'!$B$10:$BK$10,0),0))</f>
        <v>No relevante</v>
      </c>
      <c r="Q471" s="26">
        <f>+HLOOKUP(P471,Sistema_Puntos!$Q$5:$Y$43,'Auxiliar General'!L$5,FALSE)</f>
        <v>0</v>
      </c>
      <c r="R471" s="26" t="str">
        <f>+IF(VLOOKUP($B471,'Lista Puestos Valorados'!$B$11:$BK$510,MATCH('Auxiliar General'!L$4,'Lista Puestos Valorados'!$B$10:$BK$10,0),0)="","No relevante",VLOOKUP($B471,'Lista Puestos Valorados'!$B$11:$BK$510,MATCH('Auxiliar General'!L$4,'Lista Puestos Valorados'!$B$10:$BK$10,0),0))</f>
        <v>No relevante</v>
      </c>
      <c r="S471" s="26">
        <f>+HLOOKUP(R471,Sistema_Puntos!$Q$5:$Y$43,'Auxiliar General'!N$5,FALSE)</f>
        <v>0</v>
      </c>
      <c r="T471" s="26" t="str">
        <f>+IF(VLOOKUP($B471,'Lista Puestos Valorados'!$B$11:$BK$510,MATCH('Auxiliar General'!N$4,'Lista Puestos Valorados'!$B$10:$BK$10,0),0)="","No relevante",VLOOKUP($B471,'Lista Puestos Valorados'!$B$11:$BK$510,MATCH('Auxiliar General'!N$4,'Lista Puestos Valorados'!$B$10:$BK$10,0),0))</f>
        <v>No relevante</v>
      </c>
      <c r="U471" s="26">
        <f>+HLOOKUP(T471,Sistema_Puntos!$Q$5:$Y$43,'Auxiliar General'!P$5,FALSE)</f>
        <v>0</v>
      </c>
      <c r="V471" s="26" t="str">
        <f>+IF(VLOOKUP($B471,'Lista Puestos Valorados'!$B$11:$BK$510,MATCH('Auxiliar General'!P$4,'Lista Puestos Valorados'!$B$10:$BK$10,0),0)="","No relevante",VLOOKUP($B471,'Lista Puestos Valorados'!$B$11:$BK$510,MATCH('Auxiliar General'!P$4,'Lista Puestos Valorados'!$B$10:$BK$10,0),0))</f>
        <v>No relevante</v>
      </c>
      <c r="W471" s="26">
        <f>+HLOOKUP(V471,Sistema_Puntos!$Q$5:$Y$43,'Auxiliar General'!R$5,FALSE)</f>
        <v>0</v>
      </c>
      <c r="X471" s="26" t="str">
        <f>+IF(VLOOKUP($B471,'Lista Puestos Valorados'!$B$11:$BK$510,MATCH('Auxiliar General'!R$4,'Lista Puestos Valorados'!$B$10:$BK$10,0),0)="","No relevante",VLOOKUP($B471,'Lista Puestos Valorados'!$B$11:$BK$510,MATCH('Auxiliar General'!R$4,'Lista Puestos Valorados'!$B$10:$BK$10,0),0))</f>
        <v>No relevante</v>
      </c>
      <c r="Y471" s="26">
        <f>+HLOOKUP(X471,Sistema_Puntos!$Q$5:$Y$43,'Auxiliar General'!T$5,FALSE)</f>
        <v>0</v>
      </c>
      <c r="Z471" s="26" t="str">
        <f>+IF(VLOOKUP($B471,'Lista Puestos Valorados'!$B$11:$BK$510,MATCH('Auxiliar General'!T$4,'Lista Puestos Valorados'!$B$10:$BK$10,0),0)="","No relevante",VLOOKUP($B471,'Lista Puestos Valorados'!$B$11:$BK$510,MATCH('Auxiliar General'!T$4,'Lista Puestos Valorados'!$B$10:$BK$10,0),0))</f>
        <v>No relevante</v>
      </c>
      <c r="AA471" s="26">
        <f>+HLOOKUP(Z471,Sistema_Puntos!$Q$5:$Y$43,'Auxiliar General'!V$5,FALSE)</f>
        <v>0</v>
      </c>
      <c r="AB471" s="26" t="str">
        <f>+IF(VLOOKUP($B471,'Lista Puestos Valorados'!$B$11:$BK$510,MATCH('Auxiliar General'!V$4,'Lista Puestos Valorados'!$B$10:$BK$10,0),0)="","No relevante",VLOOKUP($B471,'Lista Puestos Valorados'!$B$11:$BK$510,MATCH('Auxiliar General'!V$4,'Lista Puestos Valorados'!$B$10:$BK$10,0),0))</f>
        <v>No relevante</v>
      </c>
      <c r="AC471" s="26">
        <f>+HLOOKUP(AB471,Sistema_Puntos!$Q$5:$Y$43,'Auxiliar General'!X$5,FALSE)</f>
        <v>0</v>
      </c>
      <c r="AD471" s="26" t="str">
        <f>+IF(VLOOKUP($B471,'Lista Puestos Valorados'!$B$11:$BK$510,MATCH('Auxiliar General'!X$4,'Lista Puestos Valorados'!$B$10:$BK$10,0),0)="","No relevante",VLOOKUP($B471,'Lista Puestos Valorados'!$B$11:$BK$510,MATCH('Auxiliar General'!X$4,'Lista Puestos Valorados'!$B$10:$BK$10,0),0))</f>
        <v>No relevante</v>
      </c>
      <c r="AE471" s="26">
        <f>+HLOOKUP(AD471,Sistema_Puntos!$Q$5:$Y$43,'Auxiliar General'!Z$5,FALSE)</f>
        <v>0</v>
      </c>
      <c r="AF471" s="26" t="str">
        <f>+IF(VLOOKUP($B471,'Lista Puestos Valorados'!$B$11:$BK$510,MATCH('Auxiliar General'!Z$4,'Lista Puestos Valorados'!$B$10:$BK$10,0),0)="","No relevante",VLOOKUP($B471,'Lista Puestos Valorados'!$B$11:$BK$510,MATCH('Auxiliar General'!Z$4,'Lista Puestos Valorados'!$B$10:$BK$10,0),0))</f>
        <v>No relevante</v>
      </c>
      <c r="AG471" s="26">
        <f>+HLOOKUP(AF471,Sistema_Puntos!$Q$5:$Y$43,'Auxiliar General'!AB$5,FALSE)</f>
        <v>0</v>
      </c>
      <c r="AH471" s="26" t="str">
        <f>+IF(VLOOKUP($B471,'Lista Puestos Valorados'!$B$11:$BK$510,MATCH('Auxiliar General'!AB$4,'Lista Puestos Valorados'!$B$10:$BK$10,0),0)="","No relevante",VLOOKUP($B471,'Lista Puestos Valorados'!$B$11:$BK$510,MATCH('Auxiliar General'!AB$4,'Lista Puestos Valorados'!$B$10:$BK$10,0),0))</f>
        <v>No relevante</v>
      </c>
      <c r="AI471" s="26">
        <f>+HLOOKUP(AH471,Sistema_Puntos!$Q$5:$Y$43,'Auxiliar General'!AD$5,FALSE)</f>
        <v>0</v>
      </c>
      <c r="AJ471" s="26" t="str">
        <f>+IF(VLOOKUP($B471,'Lista Puestos Valorados'!$B$11:$BK$510,MATCH('Auxiliar General'!AD$4,'Lista Puestos Valorados'!$B$10:$BK$10,0),0)="","No relevante",VLOOKUP($B471,'Lista Puestos Valorados'!$B$11:$BK$510,MATCH('Auxiliar General'!AD$4,'Lista Puestos Valorados'!$B$10:$BK$10,0),0))</f>
        <v>No relevante</v>
      </c>
      <c r="AK471" s="26">
        <f>+HLOOKUP(AJ471,Sistema_Puntos!$Q$5:$Y$43,'Auxiliar General'!AF$5,FALSE)</f>
        <v>0</v>
      </c>
      <c r="AL471" s="26" t="str">
        <f>+IF(VLOOKUP($B471,'Lista Puestos Valorados'!$B$11:$BK$510,MATCH('Auxiliar General'!AF$4,'Lista Puestos Valorados'!$B$10:$BK$10,0),0)="","No relevante",VLOOKUP($B471,'Lista Puestos Valorados'!$B$11:$BK$510,MATCH('Auxiliar General'!AF$4,'Lista Puestos Valorados'!$B$10:$BK$10,0),0))</f>
        <v>No relevante</v>
      </c>
      <c r="AM471" s="26">
        <f>+HLOOKUP(AL471,Sistema_Puntos!$Q$5:$Y$43,'Auxiliar General'!AH$5,FALSE)</f>
        <v>0</v>
      </c>
      <c r="AN471" s="26" t="str">
        <f>+IF(VLOOKUP($B471,'Lista Puestos Valorados'!$B$11:$BK$510,MATCH('Auxiliar General'!AH$4,'Lista Puestos Valorados'!$B$10:$BK$10,0),0)="","No relevante",VLOOKUP($B471,'Lista Puestos Valorados'!$B$11:$BK$510,MATCH('Auxiliar General'!AH$4,'Lista Puestos Valorados'!$B$10:$BK$10,0),0))</f>
        <v>No relevante</v>
      </c>
      <c r="AO471" s="26">
        <f>+HLOOKUP(AN471,Sistema_Puntos!$Q$5:$Y$43,'Auxiliar General'!AJ$5,FALSE)</f>
        <v>0</v>
      </c>
      <c r="AP471" s="26" t="str">
        <f>+IF(VLOOKUP($B471,'Lista Puestos Valorados'!$B$11:$BK$510,MATCH('Auxiliar General'!AJ$4,'Lista Puestos Valorados'!$B$10:$BK$10,0),0)="","No relevante",VLOOKUP($B471,'Lista Puestos Valorados'!$B$11:$BK$510,MATCH('Auxiliar General'!AJ$4,'Lista Puestos Valorados'!$B$10:$BK$10,0),0))</f>
        <v>No relevante</v>
      </c>
      <c r="AQ471" s="26">
        <f>+HLOOKUP(AP471,Sistema_Puntos!$Q$5:$Y$43,'Auxiliar General'!AL$5,FALSE)</f>
        <v>0</v>
      </c>
      <c r="AR471" s="26" t="str">
        <f>+IF(VLOOKUP($B471,'Lista Puestos Valorados'!$B$11:$BK$510,MATCH('Auxiliar General'!AL$4,'Lista Puestos Valorados'!$B$10:$BK$10,0),0)="","No relevante",VLOOKUP($B471,'Lista Puestos Valorados'!$B$11:$BK$510,MATCH('Auxiliar General'!AL$4,'Lista Puestos Valorados'!$B$10:$BK$10,0),0))</f>
        <v>No relevante</v>
      </c>
      <c r="AS471" s="26">
        <f>+HLOOKUP(AR471,Sistema_Puntos!$Q$5:$Y$43,'Auxiliar General'!AN$5,FALSE)</f>
        <v>0</v>
      </c>
      <c r="AT471" s="26" t="str">
        <f>+IF(VLOOKUP($B471,'Lista Puestos Valorados'!$B$11:$BK$510,MATCH('Auxiliar General'!AN$4,'Lista Puestos Valorados'!$B$10:$BK$10,0),0)="","No relevante",VLOOKUP($B471,'Lista Puestos Valorados'!$B$11:$BK$510,MATCH('Auxiliar General'!AN$4,'Lista Puestos Valorados'!$B$10:$BK$10,0),0))</f>
        <v>No relevante</v>
      </c>
      <c r="AU471" s="26">
        <f>+HLOOKUP(AT471,Sistema_Puntos!$Q$5:$Y$43,'Auxiliar General'!AP$5,FALSE)</f>
        <v>0</v>
      </c>
      <c r="AV471" s="26" t="str">
        <f>+IF(VLOOKUP($B471,'Lista Puestos Valorados'!$B$11:$BK$510,MATCH('Auxiliar General'!AP$4,'Lista Puestos Valorados'!$B$10:$BK$10,0),0)="","No relevante",VLOOKUP($B471,'Lista Puestos Valorados'!$B$11:$BK$510,MATCH('Auxiliar General'!AP$4,'Lista Puestos Valorados'!$B$10:$BK$10,0),0))</f>
        <v>No relevante</v>
      </c>
      <c r="AW471" s="26">
        <f>+HLOOKUP(AV471,Sistema_Puntos!$Q$5:$Y$43,'Auxiliar General'!AR$5,FALSE)</f>
        <v>0</v>
      </c>
      <c r="AX471" s="26" t="str">
        <f>+IF(VLOOKUP($B471,'Lista Puestos Valorados'!$B$11:$BK$510,MATCH('Auxiliar General'!AR$4,'Lista Puestos Valorados'!$B$10:$BK$10,0),0)="","No relevante",VLOOKUP($B471,'Lista Puestos Valorados'!$B$11:$BK$510,MATCH('Auxiliar General'!AR$4,'Lista Puestos Valorados'!$B$10:$BK$10,0),0))</f>
        <v>No relevante</v>
      </c>
      <c r="AY471" s="26">
        <f>+HLOOKUP(AX471,Sistema_Puntos!$Q$5:$Y$43,'Auxiliar General'!AT$5,FALSE)</f>
        <v>0</v>
      </c>
      <c r="AZ471" s="26" t="str">
        <f>+IF(VLOOKUP($B471,'Lista Puestos Valorados'!$B$11:$BK$510,MATCH('Auxiliar General'!AT$4,'Lista Puestos Valorados'!$B$10:$BK$10,0),0)="","No relevante",VLOOKUP($B471,'Lista Puestos Valorados'!$B$11:$BK$510,MATCH('Auxiliar General'!AT$4,'Lista Puestos Valorados'!$B$10:$BK$10,0),0))</f>
        <v>No relevante</v>
      </c>
      <c r="BA471" s="26">
        <f>+HLOOKUP(AZ471,Sistema_Puntos!$Q$5:$Y$43,'Auxiliar General'!AV$5,FALSE)</f>
        <v>0</v>
      </c>
      <c r="BB471" s="26" t="str">
        <f>+IF(VLOOKUP($B471,'Lista Puestos Valorados'!$B$11:$BK$510,MATCH('Auxiliar General'!AV$4,'Lista Puestos Valorados'!$B$10:$BK$10,0),0)="","No relevante",VLOOKUP($B471,'Lista Puestos Valorados'!$B$11:$BK$510,MATCH('Auxiliar General'!AV$4,'Lista Puestos Valorados'!$B$10:$BK$10,0),0))</f>
        <v>No relevante</v>
      </c>
      <c r="BC471" s="26">
        <f>+HLOOKUP(BB471,Sistema_Puntos!$Q$5:$Y$43,'Auxiliar General'!AX$5,FALSE)</f>
        <v>0</v>
      </c>
      <c r="BD471" s="26" t="str">
        <f>+IF(VLOOKUP($B471,'Lista Puestos Valorados'!$B$11:$BK$510,MATCH('Auxiliar General'!AX$4,'Lista Puestos Valorados'!$B$10:$BK$10,0),0)="","No relevante",VLOOKUP($B471,'Lista Puestos Valorados'!$B$11:$BK$510,MATCH('Auxiliar General'!AX$4,'Lista Puestos Valorados'!$B$10:$BK$10,0),0))</f>
        <v>No relevante</v>
      </c>
      <c r="BE471" s="26">
        <f>+HLOOKUP(BD471,Sistema_Puntos!$Q$5:$Y$43,'Auxiliar General'!AZ$5,FALSE)</f>
        <v>0</v>
      </c>
      <c r="BF471" s="26" t="str">
        <f>+IF(VLOOKUP($B471,'Lista Puestos Valorados'!$B$11:$BK$510,MATCH('Auxiliar General'!AZ$4,'Lista Puestos Valorados'!$B$10:$BK$10,0),0)="","No relevante",VLOOKUP($B471,'Lista Puestos Valorados'!$B$11:$BK$510,MATCH('Auxiliar General'!AZ$4,'Lista Puestos Valorados'!$B$10:$BK$10,0),0))</f>
        <v>No relevante</v>
      </c>
      <c r="BG471" s="26">
        <f>+HLOOKUP(BF471,Sistema_Puntos!$Q$5:$Y$43,'Auxiliar General'!BB$5,FALSE)</f>
        <v>0</v>
      </c>
      <c r="BH471" s="26" t="str">
        <f>+IF(VLOOKUP($B471,'Lista Puestos Valorados'!$B$11:$BK$510,MATCH('Auxiliar General'!BB$4,'Lista Puestos Valorados'!$B$10:$BK$10,0),0)="","No relevante",VLOOKUP($B471,'Lista Puestos Valorados'!$B$11:$BK$510,MATCH('Auxiliar General'!BB$4,'Lista Puestos Valorados'!$B$10:$BK$10,0),0))</f>
        <v>No relevante</v>
      </c>
      <c r="BI471" s="26">
        <f>+HLOOKUP(BH471,Sistema_Puntos!$Q$5:$Y$43,'Auxiliar General'!BD$5,FALSE)</f>
        <v>0</v>
      </c>
      <c r="BJ471" s="26" t="str">
        <f>+IF(VLOOKUP($B471,'Lista Puestos Valorados'!$B$11:$BK$510,MATCH('Auxiliar General'!BD$4,'Lista Puestos Valorados'!$B$10:$BK$10,0),0)="","No relevante",VLOOKUP($B471,'Lista Puestos Valorados'!$B$11:$BK$510,MATCH('Auxiliar General'!BD$4,'Lista Puestos Valorados'!$B$10:$BK$10,0),0))</f>
        <v>No relevante</v>
      </c>
      <c r="BK471" s="26">
        <f>+HLOOKUP(BJ471,Sistema_Puntos!$Q$5:$Y$43,'Auxiliar General'!BF$5,FALSE)</f>
        <v>0</v>
      </c>
      <c r="BL471" s="26" t="str">
        <f>+IF(VLOOKUP($B471,'Lista Puestos Valorados'!$B$11:$BK$510,MATCH('Auxiliar General'!BF$4,'Lista Puestos Valorados'!$B$10:$BK$10,0),0)="","No relevante",VLOOKUP($B471,'Lista Puestos Valorados'!$B$11:$BK$510,MATCH('Auxiliar General'!BF$4,'Lista Puestos Valorados'!$B$10:$BK$10,0),0))</f>
        <v>No relevante</v>
      </c>
      <c r="BM471" s="26">
        <f>+HLOOKUP(BL471,Sistema_Puntos!$Q$5:$Y$43,'Auxiliar General'!BH$5,FALSE)</f>
        <v>0</v>
      </c>
      <c r="BN471" s="26" t="str">
        <f>+IF(VLOOKUP($B471,'Lista Puestos Valorados'!$B$11:$BK$510,MATCH('Auxiliar General'!BH$4,'Lista Puestos Valorados'!$B$10:$BK$10,0),0)="","No relevante",VLOOKUP($B471,'Lista Puestos Valorados'!$B$11:$BK$510,MATCH('Auxiliar General'!BH$4,'Lista Puestos Valorados'!$B$10:$BK$10,0),0))</f>
        <v>No relevante</v>
      </c>
      <c r="BO471" s="26">
        <f>+HLOOKUP(BN471,Sistema_Puntos!$Q$5:$Y$43,'Auxiliar General'!BJ$5,FALSE)</f>
        <v>0</v>
      </c>
      <c r="BP471" s="26" t="str">
        <f>+IF(VLOOKUP($B471,'Lista Puestos Valorados'!$B$11:$BK$510,MATCH('Auxiliar General'!BJ$4,'Lista Puestos Valorados'!$B$10:$BK$10,0),0)="","No relevante",VLOOKUP($B471,'Lista Puestos Valorados'!$B$11:$BK$510,MATCH('Auxiliar General'!BJ$4,'Lista Puestos Valorados'!$B$10:$BK$10,0),0))</f>
        <v>No relevante</v>
      </c>
      <c r="BQ471" s="26">
        <f>+HLOOKUP(BP471,Sistema_Puntos!$Q$5:$Y$43,'Auxiliar General'!BL$5,FALSE)</f>
        <v>0</v>
      </c>
      <c r="BR471" s="26" t="str">
        <f>+IF(VLOOKUP($B471,'Lista Puestos Valorados'!$B$11:$BK$510,MATCH('Auxiliar General'!BL$4,'Lista Puestos Valorados'!$B$10:$BK$10,0),0)="","No relevante",VLOOKUP($B471,'Lista Puestos Valorados'!$B$11:$BK$510,MATCH('Auxiliar General'!BL$4,'Lista Puestos Valorados'!$B$10:$BK$10,0),0))</f>
        <v>No relevante</v>
      </c>
      <c r="BS471" s="26">
        <f>+HLOOKUP(BR471,Sistema_Puntos!$Q$5:$Y$43,'Auxiliar General'!BN$5,FALSE)</f>
        <v>0</v>
      </c>
      <c r="BT471" s="26" t="str">
        <f>+IF(VLOOKUP($B471,'Lista Puestos Valorados'!$B$11:$BK$510,MATCH('Auxiliar General'!BN$4,'Lista Puestos Valorados'!$B$10:$BK$10,0),0)="","No relevante",VLOOKUP($B471,'Lista Puestos Valorados'!$B$11:$BK$510,MATCH('Auxiliar General'!BN$4,'Lista Puestos Valorados'!$B$10:$BK$10,0),0))</f>
        <v>No relevante</v>
      </c>
      <c r="BU471" s="26">
        <f>+HLOOKUP(BT471,Sistema_Puntos!$Q$5:$Y$43,'Auxiliar General'!BP$5,FALSE)</f>
        <v>0</v>
      </c>
      <c r="BV471" s="26" t="str">
        <f>+IF(VLOOKUP($B471,'Lista Puestos Valorados'!$B$11:$BK$510,MATCH('Auxiliar General'!BP$4,'Lista Puestos Valorados'!$B$10:$BK$10,0),0)="","No relevante",VLOOKUP($B471,'Lista Puestos Valorados'!$B$11:$BK$510,MATCH('Auxiliar General'!BP$4,'Lista Puestos Valorados'!$B$10:$BK$10,0),0))</f>
        <v>No relevante</v>
      </c>
      <c r="BW471" s="26">
        <f>+HLOOKUP(BV471,Sistema_Puntos!$Q$5:$Y$43,'Auxiliar General'!BR$5,FALSE)</f>
        <v>0</v>
      </c>
      <c r="BX471" s="26" t="str">
        <f>+IF(VLOOKUP($B471,'Lista Puestos Valorados'!$B$11:$BK$510,MATCH('Auxiliar General'!BR$4,'Lista Puestos Valorados'!$B$10:$BK$10,0),0)="","No relevante",VLOOKUP($B471,'Lista Puestos Valorados'!$B$11:$BK$510,MATCH('Auxiliar General'!BR$4,'Lista Puestos Valorados'!$B$10:$BK$10,0),0))</f>
        <v>No relevante</v>
      </c>
      <c r="BY471" s="26">
        <f>+HLOOKUP(BX471,Sistema_Puntos!$Q$5:$Y$43,'Auxiliar General'!BT$5,FALSE)</f>
        <v>0</v>
      </c>
      <c r="BZ471" s="26" t="str">
        <f>+IF(VLOOKUP($B471,'Lista Puestos Valorados'!$B$11:$BK$510,MATCH('Auxiliar General'!BT$4,'Lista Puestos Valorados'!$B$10:$BK$10,0),0)="","No relevante",VLOOKUP($B471,'Lista Puestos Valorados'!$B$11:$BK$510,MATCH('Auxiliar General'!BT$4,'Lista Puestos Valorados'!$B$10:$BK$10,0),0))</f>
        <v>No relevante</v>
      </c>
      <c r="CA471" s="26">
        <f>+HLOOKUP(BZ471,Sistema_Puntos!$Q$5:$Y$43,'Auxiliar General'!BV$5,FALSE)</f>
        <v>0</v>
      </c>
      <c r="CB471" s="26" t="str">
        <f>+IF(VLOOKUP($B471,'Lista Puestos Valorados'!$B$11:$BK$510,MATCH('Auxiliar General'!BV$4,'Lista Puestos Valorados'!$B$10:$BK$10,0),0)="","No relevante",VLOOKUP($B471,'Lista Puestos Valorados'!$B$11:$BK$510,MATCH('Auxiliar General'!BV$4,'Lista Puestos Valorados'!$B$10:$BK$10,0),0))</f>
        <v>No relevante</v>
      </c>
      <c r="CC471" s="26">
        <f>+HLOOKUP(CB471,Sistema_Puntos!$Q$5:$Y$43,'Auxiliar General'!BX$5,FALSE)</f>
        <v>0</v>
      </c>
      <c r="CD471" s="26" t="str">
        <f>+IF(VLOOKUP($B471,'Lista Puestos Valorados'!$B$11:$BK$510,MATCH('Auxiliar General'!BX$4,'Lista Puestos Valorados'!$B$10:$BK$10,0),0)="","No relevante",VLOOKUP($B471,'Lista Puestos Valorados'!$B$11:$BK$510,MATCH('Auxiliar General'!BX$4,'Lista Puestos Valorados'!$B$10:$BK$10,0),0))</f>
        <v>No relevante</v>
      </c>
      <c r="CE471" s="26">
        <f>+HLOOKUP(CD471,Sistema_Puntos!$Q$5:$Y$43,'Auxiliar General'!BZ$5,FALSE)</f>
        <v>0</v>
      </c>
      <c r="CF471" s="26" t="str">
        <f>+IF(VLOOKUP($B471,'Lista Puestos Valorados'!$B$11:$BK$510,MATCH('Auxiliar General'!BZ$4,'Lista Puestos Valorados'!$B$10:$BK$10,0),0)="","No relevante",VLOOKUP($B471,'Lista Puestos Valorados'!$B$11:$BK$510,MATCH('Auxiliar General'!BZ$4,'Lista Puestos Valorados'!$B$10:$BK$10,0),0))</f>
        <v>No relevante</v>
      </c>
      <c r="CG471" s="26">
        <f>+HLOOKUP(CF471,Sistema_Puntos!$Q$5:$Y$43,'Auxiliar General'!CB$5,FALSE)</f>
        <v>0</v>
      </c>
      <c r="CH471" s="29"/>
      <c r="CI471" s="29"/>
    </row>
    <row r="472" spans="2:87" ht="17.55" customHeight="1">
      <c r="B472" s="26">
        <f>+'Listado de Puestos'!B472</f>
        <v>462</v>
      </c>
      <c r="C472" s="26" t="str">
        <f>+IF('Lista Puestos Valorados'!C472="","",'Lista Puestos Valorados'!C472)</f>
        <v/>
      </c>
      <c r="D472" s="26" t="str">
        <f>+IF('Lista Puestos Valorados'!D472="","",'Lista Puestos Valorados'!D472)</f>
        <v/>
      </c>
      <c r="E472" s="26" t="str">
        <f>+IF('Lista Puestos Valorados'!E472="","",'Lista Puestos Valorados'!E472)</f>
        <v/>
      </c>
      <c r="F472" s="26" t="str">
        <f>+IF('Lista Puestos Valorados'!F472="","",'Lista Puestos Valorados'!F472)</f>
        <v/>
      </c>
      <c r="G472" s="26" t="str">
        <f>+IF('Lista Puestos Valorados'!G472="","",'Lista Puestos Valorados'!G472)</f>
        <v/>
      </c>
      <c r="H472" s="26" t="str">
        <f>+IF('Lista Puestos Valorados'!H472="","",'Lista Puestos Valorados'!H472)</f>
        <v/>
      </c>
      <c r="I472" s="26" t="str">
        <f>+IF('Lista Puestos Valorados'!I472="","",'Lista Puestos Valorados'!I472)</f>
        <v/>
      </c>
      <c r="J472" s="118" t="e">
        <f t="array" ref="J472">+IF(L472="","",_xlfn.IFS(L472&lt;='Cortes de Agrupacion'!$F$15,'Cortes de Agrupacion'!$E$15,'Resultados General'!L472&lt;='Cortes de Agrupacion'!$F$14,'Cortes de Agrupacion'!$E$14,'Resultados General'!L472&lt;='Cortes de Agrupacion'!$F$13,'Cortes de Agrupacion'!$E$13,L472&lt;='Cortes de Agrupacion'!$F$12,'Cortes de Agrupacion'!$E$12,'Resultados General'!L472&lt;='Cortes de Agrupacion'!$F$11,'Cortes de Agrupacion'!$E$11,'Resultados General'!L472&lt;='Cortes de Agrupacion'!$F$10,'Cortes de Agrupacion'!$E$10,'Resultados General'!L472&lt;='Cortes de Agrupacion'!$F$9,'Cortes de Agrupacion'!$E$9,'Resultados General'!L472&lt;='Cortes de Agrupacion'!$F$8,'Cortes de Agrupacion'!$E$8,'Resultados General'!L472&lt;='Cortes de Agrupacion'!$F$7,'Cortes de Agrupacion'!$E$7,'Resultados General'!L472&lt;='Cortes de Agrupacion'!$F$6,'Cortes de Agrupacion'!$E$6))</f>
        <v>#VALUE!</v>
      </c>
      <c r="K472" s="118" t="str">
        <f t="shared" si="14"/>
        <v/>
      </c>
      <c r="L472" s="124" t="e">
        <f>#VALUE!</f>
        <v>#VALUE!</v>
      </c>
      <c r="M472" s="26" t="e">
        <f ca="1">+_xlfn.IFNA(VLOOKUP(C472,'Distribución de puestos'!$B$8:$I$507,8,0),"")</f>
        <v>#NAME?</v>
      </c>
      <c r="N472" s="26" t="str">
        <f>+IF(VLOOKUP($B472,'Lista Puestos Valorados'!$B$11:$BK$510,MATCH('Auxiliar General'!H$4,'Lista Puestos Valorados'!$B$10:$BK$10,0),0)="","No relevante",VLOOKUP($B472,'Lista Puestos Valorados'!$B$11:$BK$510,MATCH('Auxiliar General'!H$4,'Lista Puestos Valorados'!$B$10:$BK$10,0),0))</f>
        <v>No relevante</v>
      </c>
      <c r="O472" s="26">
        <f>+HLOOKUP(N472,Sistema_Puntos!$Q$5:$Y$43,'Auxiliar General'!J$5,FALSE)</f>
        <v>0</v>
      </c>
      <c r="P472" s="26" t="str">
        <f>+IF(VLOOKUP($B472,'Lista Puestos Valorados'!$B$11:$BK$510,MATCH('Auxiliar General'!J$4,'Lista Puestos Valorados'!$B$10:$BK$10,0),0)="","No relevante",VLOOKUP($B472,'Lista Puestos Valorados'!$B$11:$BK$510,MATCH('Auxiliar General'!J$4,'Lista Puestos Valorados'!$B$10:$BK$10,0),0))</f>
        <v>No relevante</v>
      </c>
      <c r="Q472" s="26">
        <f>+HLOOKUP(P472,Sistema_Puntos!$Q$5:$Y$43,'Auxiliar General'!L$5,FALSE)</f>
        <v>0</v>
      </c>
      <c r="R472" s="26" t="str">
        <f>+IF(VLOOKUP($B472,'Lista Puestos Valorados'!$B$11:$BK$510,MATCH('Auxiliar General'!L$4,'Lista Puestos Valorados'!$B$10:$BK$10,0),0)="","No relevante",VLOOKUP($B472,'Lista Puestos Valorados'!$B$11:$BK$510,MATCH('Auxiliar General'!L$4,'Lista Puestos Valorados'!$B$10:$BK$10,0),0))</f>
        <v>No relevante</v>
      </c>
      <c r="S472" s="26">
        <f>+HLOOKUP(R472,Sistema_Puntos!$Q$5:$Y$43,'Auxiliar General'!N$5,FALSE)</f>
        <v>0</v>
      </c>
      <c r="T472" s="26" t="str">
        <f>+IF(VLOOKUP($B472,'Lista Puestos Valorados'!$B$11:$BK$510,MATCH('Auxiliar General'!N$4,'Lista Puestos Valorados'!$B$10:$BK$10,0),0)="","No relevante",VLOOKUP($B472,'Lista Puestos Valorados'!$B$11:$BK$510,MATCH('Auxiliar General'!N$4,'Lista Puestos Valorados'!$B$10:$BK$10,0),0))</f>
        <v>No relevante</v>
      </c>
      <c r="U472" s="26">
        <f>+HLOOKUP(T472,Sistema_Puntos!$Q$5:$Y$43,'Auxiliar General'!P$5,FALSE)</f>
        <v>0</v>
      </c>
      <c r="V472" s="26" t="str">
        <f>+IF(VLOOKUP($B472,'Lista Puestos Valorados'!$B$11:$BK$510,MATCH('Auxiliar General'!P$4,'Lista Puestos Valorados'!$B$10:$BK$10,0),0)="","No relevante",VLOOKUP($B472,'Lista Puestos Valorados'!$B$11:$BK$510,MATCH('Auxiliar General'!P$4,'Lista Puestos Valorados'!$B$10:$BK$10,0),0))</f>
        <v>No relevante</v>
      </c>
      <c r="W472" s="26">
        <f>+HLOOKUP(V472,Sistema_Puntos!$Q$5:$Y$43,'Auxiliar General'!R$5,FALSE)</f>
        <v>0</v>
      </c>
      <c r="X472" s="26" t="str">
        <f>+IF(VLOOKUP($B472,'Lista Puestos Valorados'!$B$11:$BK$510,MATCH('Auxiliar General'!R$4,'Lista Puestos Valorados'!$B$10:$BK$10,0),0)="","No relevante",VLOOKUP($B472,'Lista Puestos Valorados'!$B$11:$BK$510,MATCH('Auxiliar General'!R$4,'Lista Puestos Valorados'!$B$10:$BK$10,0),0))</f>
        <v>No relevante</v>
      </c>
      <c r="Y472" s="26">
        <f>+HLOOKUP(X472,Sistema_Puntos!$Q$5:$Y$43,'Auxiliar General'!T$5,FALSE)</f>
        <v>0</v>
      </c>
      <c r="Z472" s="26" t="str">
        <f>+IF(VLOOKUP($B472,'Lista Puestos Valorados'!$B$11:$BK$510,MATCH('Auxiliar General'!T$4,'Lista Puestos Valorados'!$B$10:$BK$10,0),0)="","No relevante",VLOOKUP($B472,'Lista Puestos Valorados'!$B$11:$BK$510,MATCH('Auxiliar General'!T$4,'Lista Puestos Valorados'!$B$10:$BK$10,0),0))</f>
        <v>No relevante</v>
      </c>
      <c r="AA472" s="26">
        <f>+HLOOKUP(Z472,Sistema_Puntos!$Q$5:$Y$43,'Auxiliar General'!V$5,FALSE)</f>
        <v>0</v>
      </c>
      <c r="AB472" s="26" t="str">
        <f>+IF(VLOOKUP($B472,'Lista Puestos Valorados'!$B$11:$BK$510,MATCH('Auxiliar General'!V$4,'Lista Puestos Valorados'!$B$10:$BK$10,0),0)="","No relevante",VLOOKUP($B472,'Lista Puestos Valorados'!$B$11:$BK$510,MATCH('Auxiliar General'!V$4,'Lista Puestos Valorados'!$B$10:$BK$10,0),0))</f>
        <v>No relevante</v>
      </c>
      <c r="AC472" s="26">
        <f>+HLOOKUP(AB472,Sistema_Puntos!$Q$5:$Y$43,'Auxiliar General'!X$5,FALSE)</f>
        <v>0</v>
      </c>
      <c r="AD472" s="26" t="str">
        <f>+IF(VLOOKUP($B472,'Lista Puestos Valorados'!$B$11:$BK$510,MATCH('Auxiliar General'!X$4,'Lista Puestos Valorados'!$B$10:$BK$10,0),0)="","No relevante",VLOOKUP($B472,'Lista Puestos Valorados'!$B$11:$BK$510,MATCH('Auxiliar General'!X$4,'Lista Puestos Valorados'!$B$10:$BK$10,0),0))</f>
        <v>No relevante</v>
      </c>
      <c r="AE472" s="26">
        <f>+HLOOKUP(AD472,Sistema_Puntos!$Q$5:$Y$43,'Auxiliar General'!Z$5,FALSE)</f>
        <v>0</v>
      </c>
      <c r="AF472" s="26" t="str">
        <f>+IF(VLOOKUP($B472,'Lista Puestos Valorados'!$B$11:$BK$510,MATCH('Auxiliar General'!Z$4,'Lista Puestos Valorados'!$B$10:$BK$10,0),0)="","No relevante",VLOOKUP($B472,'Lista Puestos Valorados'!$B$11:$BK$510,MATCH('Auxiliar General'!Z$4,'Lista Puestos Valorados'!$B$10:$BK$10,0),0))</f>
        <v>No relevante</v>
      </c>
      <c r="AG472" s="26">
        <f>+HLOOKUP(AF472,Sistema_Puntos!$Q$5:$Y$43,'Auxiliar General'!AB$5,FALSE)</f>
        <v>0</v>
      </c>
      <c r="AH472" s="26" t="str">
        <f>+IF(VLOOKUP($B472,'Lista Puestos Valorados'!$B$11:$BK$510,MATCH('Auxiliar General'!AB$4,'Lista Puestos Valorados'!$B$10:$BK$10,0),0)="","No relevante",VLOOKUP($B472,'Lista Puestos Valorados'!$B$11:$BK$510,MATCH('Auxiliar General'!AB$4,'Lista Puestos Valorados'!$B$10:$BK$10,0),0))</f>
        <v>No relevante</v>
      </c>
      <c r="AI472" s="26">
        <f>+HLOOKUP(AH472,Sistema_Puntos!$Q$5:$Y$43,'Auxiliar General'!AD$5,FALSE)</f>
        <v>0</v>
      </c>
      <c r="AJ472" s="26" t="str">
        <f>+IF(VLOOKUP($B472,'Lista Puestos Valorados'!$B$11:$BK$510,MATCH('Auxiliar General'!AD$4,'Lista Puestos Valorados'!$B$10:$BK$10,0),0)="","No relevante",VLOOKUP($B472,'Lista Puestos Valorados'!$B$11:$BK$510,MATCH('Auxiliar General'!AD$4,'Lista Puestos Valorados'!$B$10:$BK$10,0),0))</f>
        <v>No relevante</v>
      </c>
      <c r="AK472" s="26">
        <f>+HLOOKUP(AJ472,Sistema_Puntos!$Q$5:$Y$43,'Auxiliar General'!AF$5,FALSE)</f>
        <v>0</v>
      </c>
      <c r="AL472" s="26" t="str">
        <f>+IF(VLOOKUP($B472,'Lista Puestos Valorados'!$B$11:$BK$510,MATCH('Auxiliar General'!AF$4,'Lista Puestos Valorados'!$B$10:$BK$10,0),0)="","No relevante",VLOOKUP($B472,'Lista Puestos Valorados'!$B$11:$BK$510,MATCH('Auxiliar General'!AF$4,'Lista Puestos Valorados'!$B$10:$BK$10,0),0))</f>
        <v>No relevante</v>
      </c>
      <c r="AM472" s="26">
        <f>+HLOOKUP(AL472,Sistema_Puntos!$Q$5:$Y$43,'Auxiliar General'!AH$5,FALSE)</f>
        <v>0</v>
      </c>
      <c r="AN472" s="26" t="str">
        <f>+IF(VLOOKUP($B472,'Lista Puestos Valorados'!$B$11:$BK$510,MATCH('Auxiliar General'!AH$4,'Lista Puestos Valorados'!$B$10:$BK$10,0),0)="","No relevante",VLOOKUP($B472,'Lista Puestos Valorados'!$B$11:$BK$510,MATCH('Auxiliar General'!AH$4,'Lista Puestos Valorados'!$B$10:$BK$10,0),0))</f>
        <v>No relevante</v>
      </c>
      <c r="AO472" s="26">
        <f>+HLOOKUP(AN472,Sistema_Puntos!$Q$5:$Y$43,'Auxiliar General'!AJ$5,FALSE)</f>
        <v>0</v>
      </c>
      <c r="AP472" s="26" t="str">
        <f>+IF(VLOOKUP($B472,'Lista Puestos Valorados'!$B$11:$BK$510,MATCH('Auxiliar General'!AJ$4,'Lista Puestos Valorados'!$B$10:$BK$10,0),0)="","No relevante",VLOOKUP($B472,'Lista Puestos Valorados'!$B$11:$BK$510,MATCH('Auxiliar General'!AJ$4,'Lista Puestos Valorados'!$B$10:$BK$10,0),0))</f>
        <v>No relevante</v>
      </c>
      <c r="AQ472" s="26">
        <f>+HLOOKUP(AP472,Sistema_Puntos!$Q$5:$Y$43,'Auxiliar General'!AL$5,FALSE)</f>
        <v>0</v>
      </c>
      <c r="AR472" s="26" t="str">
        <f>+IF(VLOOKUP($B472,'Lista Puestos Valorados'!$B$11:$BK$510,MATCH('Auxiliar General'!AL$4,'Lista Puestos Valorados'!$B$10:$BK$10,0),0)="","No relevante",VLOOKUP($B472,'Lista Puestos Valorados'!$B$11:$BK$510,MATCH('Auxiliar General'!AL$4,'Lista Puestos Valorados'!$B$10:$BK$10,0),0))</f>
        <v>No relevante</v>
      </c>
      <c r="AS472" s="26">
        <f>+HLOOKUP(AR472,Sistema_Puntos!$Q$5:$Y$43,'Auxiliar General'!AN$5,FALSE)</f>
        <v>0</v>
      </c>
      <c r="AT472" s="26" t="str">
        <f>+IF(VLOOKUP($B472,'Lista Puestos Valorados'!$B$11:$BK$510,MATCH('Auxiliar General'!AN$4,'Lista Puestos Valorados'!$B$10:$BK$10,0),0)="","No relevante",VLOOKUP($B472,'Lista Puestos Valorados'!$B$11:$BK$510,MATCH('Auxiliar General'!AN$4,'Lista Puestos Valorados'!$B$10:$BK$10,0),0))</f>
        <v>No relevante</v>
      </c>
      <c r="AU472" s="26">
        <f>+HLOOKUP(AT472,Sistema_Puntos!$Q$5:$Y$43,'Auxiliar General'!AP$5,FALSE)</f>
        <v>0</v>
      </c>
      <c r="AV472" s="26" t="str">
        <f>+IF(VLOOKUP($B472,'Lista Puestos Valorados'!$B$11:$BK$510,MATCH('Auxiliar General'!AP$4,'Lista Puestos Valorados'!$B$10:$BK$10,0),0)="","No relevante",VLOOKUP($B472,'Lista Puestos Valorados'!$B$11:$BK$510,MATCH('Auxiliar General'!AP$4,'Lista Puestos Valorados'!$B$10:$BK$10,0),0))</f>
        <v>No relevante</v>
      </c>
      <c r="AW472" s="26">
        <f>+HLOOKUP(AV472,Sistema_Puntos!$Q$5:$Y$43,'Auxiliar General'!AR$5,FALSE)</f>
        <v>0</v>
      </c>
      <c r="AX472" s="26" t="str">
        <f>+IF(VLOOKUP($B472,'Lista Puestos Valorados'!$B$11:$BK$510,MATCH('Auxiliar General'!AR$4,'Lista Puestos Valorados'!$B$10:$BK$10,0),0)="","No relevante",VLOOKUP($B472,'Lista Puestos Valorados'!$B$11:$BK$510,MATCH('Auxiliar General'!AR$4,'Lista Puestos Valorados'!$B$10:$BK$10,0),0))</f>
        <v>No relevante</v>
      </c>
      <c r="AY472" s="26">
        <f>+HLOOKUP(AX472,Sistema_Puntos!$Q$5:$Y$43,'Auxiliar General'!AT$5,FALSE)</f>
        <v>0</v>
      </c>
      <c r="AZ472" s="26" t="str">
        <f>+IF(VLOOKUP($B472,'Lista Puestos Valorados'!$B$11:$BK$510,MATCH('Auxiliar General'!AT$4,'Lista Puestos Valorados'!$B$10:$BK$10,0),0)="","No relevante",VLOOKUP($B472,'Lista Puestos Valorados'!$B$11:$BK$510,MATCH('Auxiliar General'!AT$4,'Lista Puestos Valorados'!$B$10:$BK$10,0),0))</f>
        <v>No relevante</v>
      </c>
      <c r="BA472" s="26">
        <f>+HLOOKUP(AZ472,Sistema_Puntos!$Q$5:$Y$43,'Auxiliar General'!AV$5,FALSE)</f>
        <v>0</v>
      </c>
      <c r="BB472" s="26" t="str">
        <f>+IF(VLOOKUP($B472,'Lista Puestos Valorados'!$B$11:$BK$510,MATCH('Auxiliar General'!AV$4,'Lista Puestos Valorados'!$B$10:$BK$10,0),0)="","No relevante",VLOOKUP($B472,'Lista Puestos Valorados'!$B$11:$BK$510,MATCH('Auxiliar General'!AV$4,'Lista Puestos Valorados'!$B$10:$BK$10,0),0))</f>
        <v>No relevante</v>
      </c>
      <c r="BC472" s="26">
        <f>+HLOOKUP(BB472,Sistema_Puntos!$Q$5:$Y$43,'Auxiliar General'!AX$5,FALSE)</f>
        <v>0</v>
      </c>
      <c r="BD472" s="26" t="str">
        <f>+IF(VLOOKUP($B472,'Lista Puestos Valorados'!$B$11:$BK$510,MATCH('Auxiliar General'!AX$4,'Lista Puestos Valorados'!$B$10:$BK$10,0),0)="","No relevante",VLOOKUP($B472,'Lista Puestos Valorados'!$B$11:$BK$510,MATCH('Auxiliar General'!AX$4,'Lista Puestos Valorados'!$B$10:$BK$10,0),0))</f>
        <v>No relevante</v>
      </c>
      <c r="BE472" s="26">
        <f>+HLOOKUP(BD472,Sistema_Puntos!$Q$5:$Y$43,'Auxiliar General'!AZ$5,FALSE)</f>
        <v>0</v>
      </c>
      <c r="BF472" s="26" t="str">
        <f>+IF(VLOOKUP($B472,'Lista Puestos Valorados'!$B$11:$BK$510,MATCH('Auxiliar General'!AZ$4,'Lista Puestos Valorados'!$B$10:$BK$10,0),0)="","No relevante",VLOOKUP($B472,'Lista Puestos Valorados'!$B$11:$BK$510,MATCH('Auxiliar General'!AZ$4,'Lista Puestos Valorados'!$B$10:$BK$10,0),0))</f>
        <v>No relevante</v>
      </c>
      <c r="BG472" s="26">
        <f>+HLOOKUP(BF472,Sistema_Puntos!$Q$5:$Y$43,'Auxiliar General'!BB$5,FALSE)</f>
        <v>0</v>
      </c>
      <c r="BH472" s="26" t="str">
        <f>+IF(VLOOKUP($B472,'Lista Puestos Valorados'!$B$11:$BK$510,MATCH('Auxiliar General'!BB$4,'Lista Puestos Valorados'!$B$10:$BK$10,0),0)="","No relevante",VLOOKUP($B472,'Lista Puestos Valorados'!$B$11:$BK$510,MATCH('Auxiliar General'!BB$4,'Lista Puestos Valorados'!$B$10:$BK$10,0),0))</f>
        <v>No relevante</v>
      </c>
      <c r="BI472" s="26">
        <f>+HLOOKUP(BH472,Sistema_Puntos!$Q$5:$Y$43,'Auxiliar General'!BD$5,FALSE)</f>
        <v>0</v>
      </c>
      <c r="BJ472" s="26" t="str">
        <f>+IF(VLOOKUP($B472,'Lista Puestos Valorados'!$B$11:$BK$510,MATCH('Auxiliar General'!BD$4,'Lista Puestos Valorados'!$B$10:$BK$10,0),0)="","No relevante",VLOOKUP($B472,'Lista Puestos Valorados'!$B$11:$BK$510,MATCH('Auxiliar General'!BD$4,'Lista Puestos Valorados'!$B$10:$BK$10,0),0))</f>
        <v>No relevante</v>
      </c>
      <c r="BK472" s="26">
        <f>+HLOOKUP(BJ472,Sistema_Puntos!$Q$5:$Y$43,'Auxiliar General'!BF$5,FALSE)</f>
        <v>0</v>
      </c>
      <c r="BL472" s="26" t="str">
        <f>+IF(VLOOKUP($B472,'Lista Puestos Valorados'!$B$11:$BK$510,MATCH('Auxiliar General'!BF$4,'Lista Puestos Valorados'!$B$10:$BK$10,0),0)="","No relevante",VLOOKUP($B472,'Lista Puestos Valorados'!$B$11:$BK$510,MATCH('Auxiliar General'!BF$4,'Lista Puestos Valorados'!$B$10:$BK$10,0),0))</f>
        <v>No relevante</v>
      </c>
      <c r="BM472" s="26">
        <f>+HLOOKUP(BL472,Sistema_Puntos!$Q$5:$Y$43,'Auxiliar General'!BH$5,FALSE)</f>
        <v>0</v>
      </c>
      <c r="BN472" s="26" t="str">
        <f>+IF(VLOOKUP($B472,'Lista Puestos Valorados'!$B$11:$BK$510,MATCH('Auxiliar General'!BH$4,'Lista Puestos Valorados'!$B$10:$BK$10,0),0)="","No relevante",VLOOKUP($B472,'Lista Puestos Valorados'!$B$11:$BK$510,MATCH('Auxiliar General'!BH$4,'Lista Puestos Valorados'!$B$10:$BK$10,0),0))</f>
        <v>No relevante</v>
      </c>
      <c r="BO472" s="26">
        <f>+HLOOKUP(BN472,Sistema_Puntos!$Q$5:$Y$43,'Auxiliar General'!BJ$5,FALSE)</f>
        <v>0</v>
      </c>
      <c r="BP472" s="26" t="str">
        <f>+IF(VLOOKUP($B472,'Lista Puestos Valorados'!$B$11:$BK$510,MATCH('Auxiliar General'!BJ$4,'Lista Puestos Valorados'!$B$10:$BK$10,0),0)="","No relevante",VLOOKUP($B472,'Lista Puestos Valorados'!$B$11:$BK$510,MATCH('Auxiliar General'!BJ$4,'Lista Puestos Valorados'!$B$10:$BK$10,0),0))</f>
        <v>No relevante</v>
      </c>
      <c r="BQ472" s="26">
        <f>+HLOOKUP(BP472,Sistema_Puntos!$Q$5:$Y$43,'Auxiliar General'!BL$5,FALSE)</f>
        <v>0</v>
      </c>
      <c r="BR472" s="26" t="str">
        <f>+IF(VLOOKUP($B472,'Lista Puestos Valorados'!$B$11:$BK$510,MATCH('Auxiliar General'!BL$4,'Lista Puestos Valorados'!$B$10:$BK$10,0),0)="","No relevante",VLOOKUP($B472,'Lista Puestos Valorados'!$B$11:$BK$510,MATCH('Auxiliar General'!BL$4,'Lista Puestos Valorados'!$B$10:$BK$10,0),0))</f>
        <v>No relevante</v>
      </c>
      <c r="BS472" s="26">
        <f>+HLOOKUP(BR472,Sistema_Puntos!$Q$5:$Y$43,'Auxiliar General'!BN$5,FALSE)</f>
        <v>0</v>
      </c>
      <c r="BT472" s="26" t="str">
        <f>+IF(VLOOKUP($B472,'Lista Puestos Valorados'!$B$11:$BK$510,MATCH('Auxiliar General'!BN$4,'Lista Puestos Valorados'!$B$10:$BK$10,0),0)="","No relevante",VLOOKUP($B472,'Lista Puestos Valorados'!$B$11:$BK$510,MATCH('Auxiliar General'!BN$4,'Lista Puestos Valorados'!$B$10:$BK$10,0),0))</f>
        <v>No relevante</v>
      </c>
      <c r="BU472" s="26">
        <f>+HLOOKUP(BT472,Sistema_Puntos!$Q$5:$Y$43,'Auxiliar General'!BP$5,FALSE)</f>
        <v>0</v>
      </c>
      <c r="BV472" s="26" t="str">
        <f>+IF(VLOOKUP($B472,'Lista Puestos Valorados'!$B$11:$BK$510,MATCH('Auxiliar General'!BP$4,'Lista Puestos Valorados'!$B$10:$BK$10,0),0)="","No relevante",VLOOKUP($B472,'Lista Puestos Valorados'!$B$11:$BK$510,MATCH('Auxiliar General'!BP$4,'Lista Puestos Valorados'!$B$10:$BK$10,0),0))</f>
        <v>No relevante</v>
      </c>
      <c r="BW472" s="26">
        <f>+HLOOKUP(BV472,Sistema_Puntos!$Q$5:$Y$43,'Auxiliar General'!BR$5,FALSE)</f>
        <v>0</v>
      </c>
      <c r="BX472" s="26" t="str">
        <f>+IF(VLOOKUP($B472,'Lista Puestos Valorados'!$B$11:$BK$510,MATCH('Auxiliar General'!BR$4,'Lista Puestos Valorados'!$B$10:$BK$10,0),0)="","No relevante",VLOOKUP($B472,'Lista Puestos Valorados'!$B$11:$BK$510,MATCH('Auxiliar General'!BR$4,'Lista Puestos Valorados'!$B$10:$BK$10,0),0))</f>
        <v>No relevante</v>
      </c>
      <c r="BY472" s="26">
        <f>+HLOOKUP(BX472,Sistema_Puntos!$Q$5:$Y$43,'Auxiliar General'!BT$5,FALSE)</f>
        <v>0</v>
      </c>
      <c r="BZ472" s="26" t="str">
        <f>+IF(VLOOKUP($B472,'Lista Puestos Valorados'!$B$11:$BK$510,MATCH('Auxiliar General'!BT$4,'Lista Puestos Valorados'!$B$10:$BK$10,0),0)="","No relevante",VLOOKUP($B472,'Lista Puestos Valorados'!$B$11:$BK$510,MATCH('Auxiliar General'!BT$4,'Lista Puestos Valorados'!$B$10:$BK$10,0),0))</f>
        <v>No relevante</v>
      </c>
      <c r="CA472" s="26">
        <f>+HLOOKUP(BZ472,Sistema_Puntos!$Q$5:$Y$43,'Auxiliar General'!BV$5,FALSE)</f>
        <v>0</v>
      </c>
      <c r="CB472" s="26" t="str">
        <f>+IF(VLOOKUP($B472,'Lista Puestos Valorados'!$B$11:$BK$510,MATCH('Auxiliar General'!BV$4,'Lista Puestos Valorados'!$B$10:$BK$10,0),0)="","No relevante",VLOOKUP($B472,'Lista Puestos Valorados'!$B$11:$BK$510,MATCH('Auxiliar General'!BV$4,'Lista Puestos Valorados'!$B$10:$BK$10,0),0))</f>
        <v>No relevante</v>
      </c>
      <c r="CC472" s="26">
        <f>+HLOOKUP(CB472,Sistema_Puntos!$Q$5:$Y$43,'Auxiliar General'!BX$5,FALSE)</f>
        <v>0</v>
      </c>
      <c r="CD472" s="26" t="str">
        <f>+IF(VLOOKUP($B472,'Lista Puestos Valorados'!$B$11:$BK$510,MATCH('Auxiliar General'!BX$4,'Lista Puestos Valorados'!$B$10:$BK$10,0),0)="","No relevante",VLOOKUP($B472,'Lista Puestos Valorados'!$B$11:$BK$510,MATCH('Auxiliar General'!BX$4,'Lista Puestos Valorados'!$B$10:$BK$10,0),0))</f>
        <v>No relevante</v>
      </c>
      <c r="CE472" s="26">
        <f>+HLOOKUP(CD472,Sistema_Puntos!$Q$5:$Y$43,'Auxiliar General'!BZ$5,FALSE)</f>
        <v>0</v>
      </c>
      <c r="CF472" s="26" t="str">
        <f>+IF(VLOOKUP($B472,'Lista Puestos Valorados'!$B$11:$BK$510,MATCH('Auxiliar General'!BZ$4,'Lista Puestos Valorados'!$B$10:$BK$10,0),0)="","No relevante",VLOOKUP($B472,'Lista Puestos Valorados'!$B$11:$BK$510,MATCH('Auxiliar General'!BZ$4,'Lista Puestos Valorados'!$B$10:$BK$10,0),0))</f>
        <v>No relevante</v>
      </c>
      <c r="CG472" s="26">
        <f>+HLOOKUP(CF472,Sistema_Puntos!$Q$5:$Y$43,'Auxiliar General'!CB$5,FALSE)</f>
        <v>0</v>
      </c>
      <c r="CH472" s="29"/>
      <c r="CI472" s="29"/>
    </row>
    <row r="473" spans="2:87" ht="17.55" customHeight="1">
      <c r="B473" s="26">
        <f>+'Listado de Puestos'!B473</f>
        <v>463</v>
      </c>
      <c r="C473" s="26" t="str">
        <f>+IF('Lista Puestos Valorados'!C473="","",'Lista Puestos Valorados'!C473)</f>
        <v/>
      </c>
      <c r="D473" s="26" t="str">
        <f>+IF('Lista Puestos Valorados'!D473="","",'Lista Puestos Valorados'!D473)</f>
        <v/>
      </c>
      <c r="E473" s="26" t="str">
        <f>+IF('Lista Puestos Valorados'!E473="","",'Lista Puestos Valorados'!E473)</f>
        <v/>
      </c>
      <c r="F473" s="26" t="str">
        <f>+IF('Lista Puestos Valorados'!F473="","",'Lista Puestos Valorados'!F473)</f>
        <v/>
      </c>
      <c r="G473" s="26" t="str">
        <f>+IF('Lista Puestos Valorados'!G473="","",'Lista Puestos Valorados'!G473)</f>
        <v/>
      </c>
      <c r="H473" s="26" t="str">
        <f>+IF('Lista Puestos Valorados'!H473="","",'Lista Puestos Valorados'!H473)</f>
        <v/>
      </c>
      <c r="I473" s="26" t="str">
        <f>+IF('Lista Puestos Valorados'!I473="","",'Lista Puestos Valorados'!I473)</f>
        <v/>
      </c>
      <c r="J473" s="118" t="e">
        <f t="array" ref="J473">+IF(L473="","",_xlfn.IFS(L473&lt;='Cortes de Agrupacion'!$F$15,'Cortes de Agrupacion'!$E$15,'Resultados General'!L473&lt;='Cortes de Agrupacion'!$F$14,'Cortes de Agrupacion'!$E$14,'Resultados General'!L473&lt;='Cortes de Agrupacion'!$F$13,'Cortes de Agrupacion'!$E$13,L473&lt;='Cortes de Agrupacion'!$F$12,'Cortes de Agrupacion'!$E$12,'Resultados General'!L473&lt;='Cortes de Agrupacion'!$F$11,'Cortes de Agrupacion'!$E$11,'Resultados General'!L473&lt;='Cortes de Agrupacion'!$F$10,'Cortes de Agrupacion'!$E$10,'Resultados General'!L473&lt;='Cortes de Agrupacion'!$F$9,'Cortes de Agrupacion'!$E$9,'Resultados General'!L473&lt;='Cortes de Agrupacion'!$F$8,'Cortes de Agrupacion'!$E$8,'Resultados General'!L473&lt;='Cortes de Agrupacion'!$F$7,'Cortes de Agrupacion'!$E$7,'Resultados General'!L473&lt;='Cortes de Agrupacion'!$F$6,'Cortes de Agrupacion'!$E$6))</f>
        <v>#VALUE!</v>
      </c>
      <c r="K473" s="118" t="str">
        <f t="shared" si="14"/>
        <v/>
      </c>
      <c r="L473" s="124" t="e">
        <f>#VALUE!</f>
        <v>#VALUE!</v>
      </c>
      <c r="M473" s="26" t="e">
        <f ca="1">+_xlfn.IFNA(VLOOKUP(C473,'Distribución de puestos'!$B$8:$I$507,8,0),"")</f>
        <v>#NAME?</v>
      </c>
      <c r="N473" s="26" t="str">
        <f>+IF(VLOOKUP($B473,'Lista Puestos Valorados'!$B$11:$BK$510,MATCH('Auxiliar General'!H$4,'Lista Puestos Valorados'!$B$10:$BK$10,0),0)="","No relevante",VLOOKUP($B473,'Lista Puestos Valorados'!$B$11:$BK$510,MATCH('Auxiliar General'!H$4,'Lista Puestos Valorados'!$B$10:$BK$10,0),0))</f>
        <v>No relevante</v>
      </c>
      <c r="O473" s="26">
        <f>+HLOOKUP(N473,Sistema_Puntos!$Q$5:$Y$43,'Auxiliar General'!J$5,FALSE)</f>
        <v>0</v>
      </c>
      <c r="P473" s="26" t="str">
        <f>+IF(VLOOKUP($B473,'Lista Puestos Valorados'!$B$11:$BK$510,MATCH('Auxiliar General'!J$4,'Lista Puestos Valorados'!$B$10:$BK$10,0),0)="","No relevante",VLOOKUP($B473,'Lista Puestos Valorados'!$B$11:$BK$510,MATCH('Auxiliar General'!J$4,'Lista Puestos Valorados'!$B$10:$BK$10,0),0))</f>
        <v>No relevante</v>
      </c>
      <c r="Q473" s="26">
        <f>+HLOOKUP(P473,Sistema_Puntos!$Q$5:$Y$43,'Auxiliar General'!L$5,FALSE)</f>
        <v>0</v>
      </c>
      <c r="R473" s="26" t="str">
        <f>+IF(VLOOKUP($B473,'Lista Puestos Valorados'!$B$11:$BK$510,MATCH('Auxiliar General'!L$4,'Lista Puestos Valorados'!$B$10:$BK$10,0),0)="","No relevante",VLOOKUP($B473,'Lista Puestos Valorados'!$B$11:$BK$510,MATCH('Auxiliar General'!L$4,'Lista Puestos Valorados'!$B$10:$BK$10,0),0))</f>
        <v>No relevante</v>
      </c>
      <c r="S473" s="26">
        <f>+HLOOKUP(R473,Sistema_Puntos!$Q$5:$Y$43,'Auxiliar General'!N$5,FALSE)</f>
        <v>0</v>
      </c>
      <c r="T473" s="26" t="str">
        <f>+IF(VLOOKUP($B473,'Lista Puestos Valorados'!$B$11:$BK$510,MATCH('Auxiliar General'!N$4,'Lista Puestos Valorados'!$B$10:$BK$10,0),0)="","No relevante",VLOOKUP($B473,'Lista Puestos Valorados'!$B$11:$BK$510,MATCH('Auxiliar General'!N$4,'Lista Puestos Valorados'!$B$10:$BK$10,0),0))</f>
        <v>No relevante</v>
      </c>
      <c r="U473" s="26">
        <f>+HLOOKUP(T473,Sistema_Puntos!$Q$5:$Y$43,'Auxiliar General'!P$5,FALSE)</f>
        <v>0</v>
      </c>
      <c r="V473" s="26" t="str">
        <f>+IF(VLOOKUP($B473,'Lista Puestos Valorados'!$B$11:$BK$510,MATCH('Auxiliar General'!P$4,'Lista Puestos Valorados'!$B$10:$BK$10,0),0)="","No relevante",VLOOKUP($B473,'Lista Puestos Valorados'!$B$11:$BK$510,MATCH('Auxiliar General'!P$4,'Lista Puestos Valorados'!$B$10:$BK$10,0),0))</f>
        <v>No relevante</v>
      </c>
      <c r="W473" s="26">
        <f>+HLOOKUP(V473,Sistema_Puntos!$Q$5:$Y$43,'Auxiliar General'!R$5,FALSE)</f>
        <v>0</v>
      </c>
      <c r="X473" s="26" t="str">
        <f>+IF(VLOOKUP($B473,'Lista Puestos Valorados'!$B$11:$BK$510,MATCH('Auxiliar General'!R$4,'Lista Puestos Valorados'!$B$10:$BK$10,0),0)="","No relevante",VLOOKUP($B473,'Lista Puestos Valorados'!$B$11:$BK$510,MATCH('Auxiliar General'!R$4,'Lista Puestos Valorados'!$B$10:$BK$10,0),0))</f>
        <v>No relevante</v>
      </c>
      <c r="Y473" s="26">
        <f>+HLOOKUP(X473,Sistema_Puntos!$Q$5:$Y$43,'Auxiliar General'!T$5,FALSE)</f>
        <v>0</v>
      </c>
      <c r="Z473" s="26" t="str">
        <f>+IF(VLOOKUP($B473,'Lista Puestos Valorados'!$B$11:$BK$510,MATCH('Auxiliar General'!T$4,'Lista Puestos Valorados'!$B$10:$BK$10,0),0)="","No relevante",VLOOKUP($B473,'Lista Puestos Valorados'!$B$11:$BK$510,MATCH('Auxiliar General'!T$4,'Lista Puestos Valorados'!$B$10:$BK$10,0),0))</f>
        <v>No relevante</v>
      </c>
      <c r="AA473" s="26">
        <f>+HLOOKUP(Z473,Sistema_Puntos!$Q$5:$Y$43,'Auxiliar General'!V$5,FALSE)</f>
        <v>0</v>
      </c>
      <c r="AB473" s="26" t="str">
        <f>+IF(VLOOKUP($B473,'Lista Puestos Valorados'!$B$11:$BK$510,MATCH('Auxiliar General'!V$4,'Lista Puestos Valorados'!$B$10:$BK$10,0),0)="","No relevante",VLOOKUP($B473,'Lista Puestos Valorados'!$B$11:$BK$510,MATCH('Auxiliar General'!V$4,'Lista Puestos Valorados'!$B$10:$BK$10,0),0))</f>
        <v>No relevante</v>
      </c>
      <c r="AC473" s="26">
        <f>+HLOOKUP(AB473,Sistema_Puntos!$Q$5:$Y$43,'Auxiliar General'!X$5,FALSE)</f>
        <v>0</v>
      </c>
      <c r="AD473" s="26" t="str">
        <f>+IF(VLOOKUP($B473,'Lista Puestos Valorados'!$B$11:$BK$510,MATCH('Auxiliar General'!X$4,'Lista Puestos Valorados'!$B$10:$BK$10,0),0)="","No relevante",VLOOKUP($B473,'Lista Puestos Valorados'!$B$11:$BK$510,MATCH('Auxiliar General'!X$4,'Lista Puestos Valorados'!$B$10:$BK$10,0),0))</f>
        <v>No relevante</v>
      </c>
      <c r="AE473" s="26">
        <f>+HLOOKUP(AD473,Sistema_Puntos!$Q$5:$Y$43,'Auxiliar General'!Z$5,FALSE)</f>
        <v>0</v>
      </c>
      <c r="AF473" s="26" t="str">
        <f>+IF(VLOOKUP($B473,'Lista Puestos Valorados'!$B$11:$BK$510,MATCH('Auxiliar General'!Z$4,'Lista Puestos Valorados'!$B$10:$BK$10,0),0)="","No relevante",VLOOKUP($B473,'Lista Puestos Valorados'!$B$11:$BK$510,MATCH('Auxiliar General'!Z$4,'Lista Puestos Valorados'!$B$10:$BK$10,0),0))</f>
        <v>No relevante</v>
      </c>
      <c r="AG473" s="26">
        <f>+HLOOKUP(AF473,Sistema_Puntos!$Q$5:$Y$43,'Auxiliar General'!AB$5,FALSE)</f>
        <v>0</v>
      </c>
      <c r="AH473" s="26" t="str">
        <f>+IF(VLOOKUP($B473,'Lista Puestos Valorados'!$B$11:$BK$510,MATCH('Auxiliar General'!AB$4,'Lista Puestos Valorados'!$B$10:$BK$10,0),0)="","No relevante",VLOOKUP($B473,'Lista Puestos Valorados'!$B$11:$BK$510,MATCH('Auxiliar General'!AB$4,'Lista Puestos Valorados'!$B$10:$BK$10,0),0))</f>
        <v>No relevante</v>
      </c>
      <c r="AI473" s="26">
        <f>+HLOOKUP(AH473,Sistema_Puntos!$Q$5:$Y$43,'Auxiliar General'!AD$5,FALSE)</f>
        <v>0</v>
      </c>
      <c r="AJ473" s="26" t="str">
        <f>+IF(VLOOKUP($B473,'Lista Puestos Valorados'!$B$11:$BK$510,MATCH('Auxiliar General'!AD$4,'Lista Puestos Valorados'!$B$10:$BK$10,0),0)="","No relevante",VLOOKUP($B473,'Lista Puestos Valorados'!$B$11:$BK$510,MATCH('Auxiliar General'!AD$4,'Lista Puestos Valorados'!$B$10:$BK$10,0),0))</f>
        <v>No relevante</v>
      </c>
      <c r="AK473" s="26">
        <f>+HLOOKUP(AJ473,Sistema_Puntos!$Q$5:$Y$43,'Auxiliar General'!AF$5,FALSE)</f>
        <v>0</v>
      </c>
      <c r="AL473" s="26" t="str">
        <f>+IF(VLOOKUP($B473,'Lista Puestos Valorados'!$B$11:$BK$510,MATCH('Auxiliar General'!AF$4,'Lista Puestos Valorados'!$B$10:$BK$10,0),0)="","No relevante",VLOOKUP($B473,'Lista Puestos Valorados'!$B$11:$BK$510,MATCH('Auxiliar General'!AF$4,'Lista Puestos Valorados'!$B$10:$BK$10,0),0))</f>
        <v>No relevante</v>
      </c>
      <c r="AM473" s="26">
        <f>+HLOOKUP(AL473,Sistema_Puntos!$Q$5:$Y$43,'Auxiliar General'!AH$5,FALSE)</f>
        <v>0</v>
      </c>
      <c r="AN473" s="26" t="str">
        <f>+IF(VLOOKUP($B473,'Lista Puestos Valorados'!$B$11:$BK$510,MATCH('Auxiliar General'!AH$4,'Lista Puestos Valorados'!$B$10:$BK$10,0),0)="","No relevante",VLOOKUP($B473,'Lista Puestos Valorados'!$B$11:$BK$510,MATCH('Auxiliar General'!AH$4,'Lista Puestos Valorados'!$B$10:$BK$10,0),0))</f>
        <v>No relevante</v>
      </c>
      <c r="AO473" s="26">
        <f>+HLOOKUP(AN473,Sistema_Puntos!$Q$5:$Y$43,'Auxiliar General'!AJ$5,FALSE)</f>
        <v>0</v>
      </c>
      <c r="AP473" s="26" t="str">
        <f>+IF(VLOOKUP($B473,'Lista Puestos Valorados'!$B$11:$BK$510,MATCH('Auxiliar General'!AJ$4,'Lista Puestos Valorados'!$B$10:$BK$10,0),0)="","No relevante",VLOOKUP($B473,'Lista Puestos Valorados'!$B$11:$BK$510,MATCH('Auxiliar General'!AJ$4,'Lista Puestos Valorados'!$B$10:$BK$10,0),0))</f>
        <v>No relevante</v>
      </c>
      <c r="AQ473" s="26">
        <f>+HLOOKUP(AP473,Sistema_Puntos!$Q$5:$Y$43,'Auxiliar General'!AL$5,FALSE)</f>
        <v>0</v>
      </c>
      <c r="AR473" s="26" t="str">
        <f>+IF(VLOOKUP($B473,'Lista Puestos Valorados'!$B$11:$BK$510,MATCH('Auxiliar General'!AL$4,'Lista Puestos Valorados'!$B$10:$BK$10,0),0)="","No relevante",VLOOKUP($B473,'Lista Puestos Valorados'!$B$11:$BK$510,MATCH('Auxiliar General'!AL$4,'Lista Puestos Valorados'!$B$10:$BK$10,0),0))</f>
        <v>No relevante</v>
      </c>
      <c r="AS473" s="26">
        <f>+HLOOKUP(AR473,Sistema_Puntos!$Q$5:$Y$43,'Auxiliar General'!AN$5,FALSE)</f>
        <v>0</v>
      </c>
      <c r="AT473" s="26" t="str">
        <f>+IF(VLOOKUP($B473,'Lista Puestos Valorados'!$B$11:$BK$510,MATCH('Auxiliar General'!AN$4,'Lista Puestos Valorados'!$B$10:$BK$10,0),0)="","No relevante",VLOOKUP($B473,'Lista Puestos Valorados'!$B$11:$BK$510,MATCH('Auxiliar General'!AN$4,'Lista Puestos Valorados'!$B$10:$BK$10,0),0))</f>
        <v>No relevante</v>
      </c>
      <c r="AU473" s="26">
        <f>+HLOOKUP(AT473,Sistema_Puntos!$Q$5:$Y$43,'Auxiliar General'!AP$5,FALSE)</f>
        <v>0</v>
      </c>
      <c r="AV473" s="26" t="str">
        <f>+IF(VLOOKUP($B473,'Lista Puestos Valorados'!$B$11:$BK$510,MATCH('Auxiliar General'!AP$4,'Lista Puestos Valorados'!$B$10:$BK$10,0),0)="","No relevante",VLOOKUP($B473,'Lista Puestos Valorados'!$B$11:$BK$510,MATCH('Auxiliar General'!AP$4,'Lista Puestos Valorados'!$B$10:$BK$10,0),0))</f>
        <v>No relevante</v>
      </c>
      <c r="AW473" s="26">
        <f>+HLOOKUP(AV473,Sistema_Puntos!$Q$5:$Y$43,'Auxiliar General'!AR$5,FALSE)</f>
        <v>0</v>
      </c>
      <c r="AX473" s="26" t="str">
        <f>+IF(VLOOKUP($B473,'Lista Puestos Valorados'!$B$11:$BK$510,MATCH('Auxiliar General'!AR$4,'Lista Puestos Valorados'!$B$10:$BK$10,0),0)="","No relevante",VLOOKUP($B473,'Lista Puestos Valorados'!$B$11:$BK$510,MATCH('Auxiliar General'!AR$4,'Lista Puestos Valorados'!$B$10:$BK$10,0),0))</f>
        <v>No relevante</v>
      </c>
      <c r="AY473" s="26">
        <f>+HLOOKUP(AX473,Sistema_Puntos!$Q$5:$Y$43,'Auxiliar General'!AT$5,FALSE)</f>
        <v>0</v>
      </c>
      <c r="AZ473" s="26" t="str">
        <f>+IF(VLOOKUP($B473,'Lista Puestos Valorados'!$B$11:$BK$510,MATCH('Auxiliar General'!AT$4,'Lista Puestos Valorados'!$B$10:$BK$10,0),0)="","No relevante",VLOOKUP($B473,'Lista Puestos Valorados'!$B$11:$BK$510,MATCH('Auxiliar General'!AT$4,'Lista Puestos Valorados'!$B$10:$BK$10,0),0))</f>
        <v>No relevante</v>
      </c>
      <c r="BA473" s="26">
        <f>+HLOOKUP(AZ473,Sistema_Puntos!$Q$5:$Y$43,'Auxiliar General'!AV$5,FALSE)</f>
        <v>0</v>
      </c>
      <c r="BB473" s="26" t="str">
        <f>+IF(VLOOKUP($B473,'Lista Puestos Valorados'!$B$11:$BK$510,MATCH('Auxiliar General'!AV$4,'Lista Puestos Valorados'!$B$10:$BK$10,0),0)="","No relevante",VLOOKUP($B473,'Lista Puestos Valorados'!$B$11:$BK$510,MATCH('Auxiliar General'!AV$4,'Lista Puestos Valorados'!$B$10:$BK$10,0),0))</f>
        <v>No relevante</v>
      </c>
      <c r="BC473" s="26">
        <f>+HLOOKUP(BB473,Sistema_Puntos!$Q$5:$Y$43,'Auxiliar General'!AX$5,FALSE)</f>
        <v>0</v>
      </c>
      <c r="BD473" s="26" t="str">
        <f>+IF(VLOOKUP($B473,'Lista Puestos Valorados'!$B$11:$BK$510,MATCH('Auxiliar General'!AX$4,'Lista Puestos Valorados'!$B$10:$BK$10,0),0)="","No relevante",VLOOKUP($B473,'Lista Puestos Valorados'!$B$11:$BK$510,MATCH('Auxiliar General'!AX$4,'Lista Puestos Valorados'!$B$10:$BK$10,0),0))</f>
        <v>No relevante</v>
      </c>
      <c r="BE473" s="26">
        <f>+HLOOKUP(BD473,Sistema_Puntos!$Q$5:$Y$43,'Auxiliar General'!AZ$5,FALSE)</f>
        <v>0</v>
      </c>
      <c r="BF473" s="26" t="str">
        <f>+IF(VLOOKUP($B473,'Lista Puestos Valorados'!$B$11:$BK$510,MATCH('Auxiliar General'!AZ$4,'Lista Puestos Valorados'!$B$10:$BK$10,0),0)="","No relevante",VLOOKUP($B473,'Lista Puestos Valorados'!$B$11:$BK$510,MATCH('Auxiliar General'!AZ$4,'Lista Puestos Valorados'!$B$10:$BK$10,0),0))</f>
        <v>No relevante</v>
      </c>
      <c r="BG473" s="26">
        <f>+HLOOKUP(BF473,Sistema_Puntos!$Q$5:$Y$43,'Auxiliar General'!BB$5,FALSE)</f>
        <v>0</v>
      </c>
      <c r="BH473" s="26" t="str">
        <f>+IF(VLOOKUP($B473,'Lista Puestos Valorados'!$B$11:$BK$510,MATCH('Auxiliar General'!BB$4,'Lista Puestos Valorados'!$B$10:$BK$10,0),0)="","No relevante",VLOOKUP($B473,'Lista Puestos Valorados'!$B$11:$BK$510,MATCH('Auxiliar General'!BB$4,'Lista Puestos Valorados'!$B$10:$BK$10,0),0))</f>
        <v>No relevante</v>
      </c>
      <c r="BI473" s="26">
        <f>+HLOOKUP(BH473,Sistema_Puntos!$Q$5:$Y$43,'Auxiliar General'!BD$5,FALSE)</f>
        <v>0</v>
      </c>
      <c r="BJ473" s="26" t="str">
        <f>+IF(VLOOKUP($B473,'Lista Puestos Valorados'!$B$11:$BK$510,MATCH('Auxiliar General'!BD$4,'Lista Puestos Valorados'!$B$10:$BK$10,0),0)="","No relevante",VLOOKUP($B473,'Lista Puestos Valorados'!$B$11:$BK$510,MATCH('Auxiliar General'!BD$4,'Lista Puestos Valorados'!$B$10:$BK$10,0),0))</f>
        <v>No relevante</v>
      </c>
      <c r="BK473" s="26">
        <f>+HLOOKUP(BJ473,Sistema_Puntos!$Q$5:$Y$43,'Auxiliar General'!BF$5,FALSE)</f>
        <v>0</v>
      </c>
      <c r="BL473" s="26" t="str">
        <f>+IF(VLOOKUP($B473,'Lista Puestos Valorados'!$B$11:$BK$510,MATCH('Auxiliar General'!BF$4,'Lista Puestos Valorados'!$B$10:$BK$10,0),0)="","No relevante",VLOOKUP($B473,'Lista Puestos Valorados'!$B$11:$BK$510,MATCH('Auxiliar General'!BF$4,'Lista Puestos Valorados'!$B$10:$BK$10,0),0))</f>
        <v>No relevante</v>
      </c>
      <c r="BM473" s="26">
        <f>+HLOOKUP(BL473,Sistema_Puntos!$Q$5:$Y$43,'Auxiliar General'!BH$5,FALSE)</f>
        <v>0</v>
      </c>
      <c r="BN473" s="26" t="str">
        <f>+IF(VLOOKUP($B473,'Lista Puestos Valorados'!$B$11:$BK$510,MATCH('Auxiliar General'!BH$4,'Lista Puestos Valorados'!$B$10:$BK$10,0),0)="","No relevante",VLOOKUP($B473,'Lista Puestos Valorados'!$B$11:$BK$510,MATCH('Auxiliar General'!BH$4,'Lista Puestos Valorados'!$B$10:$BK$10,0),0))</f>
        <v>No relevante</v>
      </c>
      <c r="BO473" s="26">
        <f>+HLOOKUP(BN473,Sistema_Puntos!$Q$5:$Y$43,'Auxiliar General'!BJ$5,FALSE)</f>
        <v>0</v>
      </c>
      <c r="BP473" s="26" t="str">
        <f>+IF(VLOOKUP($B473,'Lista Puestos Valorados'!$B$11:$BK$510,MATCH('Auxiliar General'!BJ$4,'Lista Puestos Valorados'!$B$10:$BK$10,0),0)="","No relevante",VLOOKUP($B473,'Lista Puestos Valorados'!$B$11:$BK$510,MATCH('Auxiliar General'!BJ$4,'Lista Puestos Valorados'!$B$10:$BK$10,0),0))</f>
        <v>No relevante</v>
      </c>
      <c r="BQ473" s="26">
        <f>+HLOOKUP(BP473,Sistema_Puntos!$Q$5:$Y$43,'Auxiliar General'!BL$5,FALSE)</f>
        <v>0</v>
      </c>
      <c r="BR473" s="26" t="str">
        <f>+IF(VLOOKUP($B473,'Lista Puestos Valorados'!$B$11:$BK$510,MATCH('Auxiliar General'!BL$4,'Lista Puestos Valorados'!$B$10:$BK$10,0),0)="","No relevante",VLOOKUP($B473,'Lista Puestos Valorados'!$B$11:$BK$510,MATCH('Auxiliar General'!BL$4,'Lista Puestos Valorados'!$B$10:$BK$10,0),0))</f>
        <v>No relevante</v>
      </c>
      <c r="BS473" s="26">
        <f>+HLOOKUP(BR473,Sistema_Puntos!$Q$5:$Y$43,'Auxiliar General'!BN$5,FALSE)</f>
        <v>0</v>
      </c>
      <c r="BT473" s="26" t="str">
        <f>+IF(VLOOKUP($B473,'Lista Puestos Valorados'!$B$11:$BK$510,MATCH('Auxiliar General'!BN$4,'Lista Puestos Valorados'!$B$10:$BK$10,0),0)="","No relevante",VLOOKUP($B473,'Lista Puestos Valorados'!$B$11:$BK$510,MATCH('Auxiliar General'!BN$4,'Lista Puestos Valorados'!$B$10:$BK$10,0),0))</f>
        <v>No relevante</v>
      </c>
      <c r="BU473" s="26">
        <f>+HLOOKUP(BT473,Sistema_Puntos!$Q$5:$Y$43,'Auxiliar General'!BP$5,FALSE)</f>
        <v>0</v>
      </c>
      <c r="BV473" s="26" t="str">
        <f>+IF(VLOOKUP($B473,'Lista Puestos Valorados'!$B$11:$BK$510,MATCH('Auxiliar General'!BP$4,'Lista Puestos Valorados'!$B$10:$BK$10,0),0)="","No relevante",VLOOKUP($B473,'Lista Puestos Valorados'!$B$11:$BK$510,MATCH('Auxiliar General'!BP$4,'Lista Puestos Valorados'!$B$10:$BK$10,0),0))</f>
        <v>No relevante</v>
      </c>
      <c r="BW473" s="26">
        <f>+HLOOKUP(BV473,Sistema_Puntos!$Q$5:$Y$43,'Auxiliar General'!BR$5,FALSE)</f>
        <v>0</v>
      </c>
      <c r="BX473" s="26" t="str">
        <f>+IF(VLOOKUP($B473,'Lista Puestos Valorados'!$B$11:$BK$510,MATCH('Auxiliar General'!BR$4,'Lista Puestos Valorados'!$B$10:$BK$10,0),0)="","No relevante",VLOOKUP($B473,'Lista Puestos Valorados'!$B$11:$BK$510,MATCH('Auxiliar General'!BR$4,'Lista Puestos Valorados'!$B$10:$BK$10,0),0))</f>
        <v>No relevante</v>
      </c>
      <c r="BY473" s="26">
        <f>+HLOOKUP(BX473,Sistema_Puntos!$Q$5:$Y$43,'Auxiliar General'!BT$5,FALSE)</f>
        <v>0</v>
      </c>
      <c r="BZ473" s="26" t="str">
        <f>+IF(VLOOKUP($B473,'Lista Puestos Valorados'!$B$11:$BK$510,MATCH('Auxiliar General'!BT$4,'Lista Puestos Valorados'!$B$10:$BK$10,0),0)="","No relevante",VLOOKUP($B473,'Lista Puestos Valorados'!$B$11:$BK$510,MATCH('Auxiliar General'!BT$4,'Lista Puestos Valorados'!$B$10:$BK$10,0),0))</f>
        <v>No relevante</v>
      </c>
      <c r="CA473" s="26">
        <f>+HLOOKUP(BZ473,Sistema_Puntos!$Q$5:$Y$43,'Auxiliar General'!BV$5,FALSE)</f>
        <v>0</v>
      </c>
      <c r="CB473" s="26" t="str">
        <f>+IF(VLOOKUP($B473,'Lista Puestos Valorados'!$B$11:$BK$510,MATCH('Auxiliar General'!BV$4,'Lista Puestos Valorados'!$B$10:$BK$10,0),0)="","No relevante",VLOOKUP($B473,'Lista Puestos Valorados'!$B$11:$BK$510,MATCH('Auxiliar General'!BV$4,'Lista Puestos Valorados'!$B$10:$BK$10,0),0))</f>
        <v>No relevante</v>
      </c>
      <c r="CC473" s="26">
        <f>+HLOOKUP(CB473,Sistema_Puntos!$Q$5:$Y$43,'Auxiliar General'!BX$5,FALSE)</f>
        <v>0</v>
      </c>
      <c r="CD473" s="26" t="str">
        <f>+IF(VLOOKUP($B473,'Lista Puestos Valorados'!$B$11:$BK$510,MATCH('Auxiliar General'!BX$4,'Lista Puestos Valorados'!$B$10:$BK$10,0),0)="","No relevante",VLOOKUP($B473,'Lista Puestos Valorados'!$B$11:$BK$510,MATCH('Auxiliar General'!BX$4,'Lista Puestos Valorados'!$B$10:$BK$10,0),0))</f>
        <v>No relevante</v>
      </c>
      <c r="CE473" s="26">
        <f>+HLOOKUP(CD473,Sistema_Puntos!$Q$5:$Y$43,'Auxiliar General'!BZ$5,FALSE)</f>
        <v>0</v>
      </c>
      <c r="CF473" s="26" t="str">
        <f>+IF(VLOOKUP($B473,'Lista Puestos Valorados'!$B$11:$BK$510,MATCH('Auxiliar General'!BZ$4,'Lista Puestos Valorados'!$B$10:$BK$10,0),0)="","No relevante",VLOOKUP($B473,'Lista Puestos Valorados'!$B$11:$BK$510,MATCH('Auxiliar General'!BZ$4,'Lista Puestos Valorados'!$B$10:$BK$10,0),0))</f>
        <v>No relevante</v>
      </c>
      <c r="CG473" s="26">
        <f>+HLOOKUP(CF473,Sistema_Puntos!$Q$5:$Y$43,'Auxiliar General'!CB$5,FALSE)</f>
        <v>0</v>
      </c>
      <c r="CH473" s="29"/>
      <c r="CI473" s="29"/>
    </row>
    <row r="474" spans="2:87" ht="17.55" customHeight="1">
      <c r="B474" s="26">
        <f>+'Listado de Puestos'!B474</f>
        <v>464</v>
      </c>
      <c r="C474" s="26" t="str">
        <f>+IF('Lista Puestos Valorados'!C474="","",'Lista Puestos Valorados'!C474)</f>
        <v/>
      </c>
      <c r="D474" s="26" t="str">
        <f>+IF('Lista Puestos Valorados'!D474="","",'Lista Puestos Valorados'!D474)</f>
        <v/>
      </c>
      <c r="E474" s="26" t="str">
        <f>+IF('Lista Puestos Valorados'!E474="","",'Lista Puestos Valorados'!E474)</f>
        <v/>
      </c>
      <c r="F474" s="26" t="str">
        <f>+IF('Lista Puestos Valorados'!F474="","",'Lista Puestos Valorados'!F474)</f>
        <v/>
      </c>
      <c r="G474" s="26" t="str">
        <f>+IF('Lista Puestos Valorados'!G474="","",'Lista Puestos Valorados'!G474)</f>
        <v/>
      </c>
      <c r="H474" s="26" t="str">
        <f>+IF('Lista Puestos Valorados'!H474="","",'Lista Puestos Valorados'!H474)</f>
        <v/>
      </c>
      <c r="I474" s="26" t="str">
        <f>+IF('Lista Puestos Valorados'!I474="","",'Lista Puestos Valorados'!I474)</f>
        <v/>
      </c>
      <c r="J474" s="118" t="e">
        <f t="array" ref="J474">+IF(L474="","",_xlfn.IFS(L474&lt;='Cortes de Agrupacion'!$F$15,'Cortes de Agrupacion'!$E$15,'Resultados General'!L474&lt;='Cortes de Agrupacion'!$F$14,'Cortes de Agrupacion'!$E$14,'Resultados General'!L474&lt;='Cortes de Agrupacion'!$F$13,'Cortes de Agrupacion'!$E$13,L474&lt;='Cortes de Agrupacion'!$F$12,'Cortes de Agrupacion'!$E$12,'Resultados General'!L474&lt;='Cortes de Agrupacion'!$F$11,'Cortes de Agrupacion'!$E$11,'Resultados General'!L474&lt;='Cortes de Agrupacion'!$F$10,'Cortes de Agrupacion'!$E$10,'Resultados General'!L474&lt;='Cortes de Agrupacion'!$F$9,'Cortes de Agrupacion'!$E$9,'Resultados General'!L474&lt;='Cortes de Agrupacion'!$F$8,'Cortes de Agrupacion'!$E$8,'Resultados General'!L474&lt;='Cortes de Agrupacion'!$F$7,'Cortes de Agrupacion'!$E$7,'Resultados General'!L474&lt;='Cortes de Agrupacion'!$F$6,'Cortes de Agrupacion'!$E$6))</f>
        <v>#VALUE!</v>
      </c>
      <c r="K474" s="118" t="str">
        <f t="shared" si="14"/>
        <v/>
      </c>
      <c r="L474" s="124" t="e">
        <f>#VALUE!</f>
        <v>#VALUE!</v>
      </c>
      <c r="M474" s="26" t="e">
        <f ca="1">+_xlfn.IFNA(VLOOKUP(C474,'Distribución de puestos'!$B$8:$I$507,8,0),"")</f>
        <v>#NAME?</v>
      </c>
      <c r="N474" s="26" t="str">
        <f>+IF(VLOOKUP($B474,'Lista Puestos Valorados'!$B$11:$BK$510,MATCH('Auxiliar General'!H$4,'Lista Puestos Valorados'!$B$10:$BK$10,0),0)="","No relevante",VLOOKUP($B474,'Lista Puestos Valorados'!$B$11:$BK$510,MATCH('Auxiliar General'!H$4,'Lista Puestos Valorados'!$B$10:$BK$10,0),0))</f>
        <v>No relevante</v>
      </c>
      <c r="O474" s="26">
        <f>+HLOOKUP(N474,Sistema_Puntos!$Q$5:$Y$43,'Auxiliar General'!J$5,FALSE)</f>
        <v>0</v>
      </c>
      <c r="P474" s="26" t="str">
        <f>+IF(VLOOKUP($B474,'Lista Puestos Valorados'!$B$11:$BK$510,MATCH('Auxiliar General'!J$4,'Lista Puestos Valorados'!$B$10:$BK$10,0),0)="","No relevante",VLOOKUP($B474,'Lista Puestos Valorados'!$B$11:$BK$510,MATCH('Auxiliar General'!J$4,'Lista Puestos Valorados'!$B$10:$BK$10,0),0))</f>
        <v>No relevante</v>
      </c>
      <c r="Q474" s="26">
        <f>+HLOOKUP(P474,Sistema_Puntos!$Q$5:$Y$43,'Auxiliar General'!L$5,FALSE)</f>
        <v>0</v>
      </c>
      <c r="R474" s="26" t="str">
        <f>+IF(VLOOKUP($B474,'Lista Puestos Valorados'!$B$11:$BK$510,MATCH('Auxiliar General'!L$4,'Lista Puestos Valorados'!$B$10:$BK$10,0),0)="","No relevante",VLOOKUP($B474,'Lista Puestos Valorados'!$B$11:$BK$510,MATCH('Auxiliar General'!L$4,'Lista Puestos Valorados'!$B$10:$BK$10,0),0))</f>
        <v>No relevante</v>
      </c>
      <c r="S474" s="26">
        <f>+HLOOKUP(R474,Sistema_Puntos!$Q$5:$Y$43,'Auxiliar General'!N$5,FALSE)</f>
        <v>0</v>
      </c>
      <c r="T474" s="26" t="str">
        <f>+IF(VLOOKUP($B474,'Lista Puestos Valorados'!$B$11:$BK$510,MATCH('Auxiliar General'!N$4,'Lista Puestos Valorados'!$B$10:$BK$10,0),0)="","No relevante",VLOOKUP($B474,'Lista Puestos Valorados'!$B$11:$BK$510,MATCH('Auxiliar General'!N$4,'Lista Puestos Valorados'!$B$10:$BK$10,0),0))</f>
        <v>No relevante</v>
      </c>
      <c r="U474" s="26">
        <f>+HLOOKUP(T474,Sistema_Puntos!$Q$5:$Y$43,'Auxiliar General'!P$5,FALSE)</f>
        <v>0</v>
      </c>
      <c r="V474" s="26" t="str">
        <f>+IF(VLOOKUP($B474,'Lista Puestos Valorados'!$B$11:$BK$510,MATCH('Auxiliar General'!P$4,'Lista Puestos Valorados'!$B$10:$BK$10,0),0)="","No relevante",VLOOKUP($B474,'Lista Puestos Valorados'!$B$11:$BK$510,MATCH('Auxiliar General'!P$4,'Lista Puestos Valorados'!$B$10:$BK$10,0),0))</f>
        <v>No relevante</v>
      </c>
      <c r="W474" s="26">
        <f>+HLOOKUP(V474,Sistema_Puntos!$Q$5:$Y$43,'Auxiliar General'!R$5,FALSE)</f>
        <v>0</v>
      </c>
      <c r="X474" s="26" t="str">
        <f>+IF(VLOOKUP($B474,'Lista Puestos Valorados'!$B$11:$BK$510,MATCH('Auxiliar General'!R$4,'Lista Puestos Valorados'!$B$10:$BK$10,0),0)="","No relevante",VLOOKUP($B474,'Lista Puestos Valorados'!$B$11:$BK$510,MATCH('Auxiliar General'!R$4,'Lista Puestos Valorados'!$B$10:$BK$10,0),0))</f>
        <v>No relevante</v>
      </c>
      <c r="Y474" s="26">
        <f>+HLOOKUP(X474,Sistema_Puntos!$Q$5:$Y$43,'Auxiliar General'!T$5,FALSE)</f>
        <v>0</v>
      </c>
      <c r="Z474" s="26" t="str">
        <f>+IF(VLOOKUP($B474,'Lista Puestos Valorados'!$B$11:$BK$510,MATCH('Auxiliar General'!T$4,'Lista Puestos Valorados'!$B$10:$BK$10,0),0)="","No relevante",VLOOKUP($B474,'Lista Puestos Valorados'!$B$11:$BK$510,MATCH('Auxiliar General'!T$4,'Lista Puestos Valorados'!$B$10:$BK$10,0),0))</f>
        <v>No relevante</v>
      </c>
      <c r="AA474" s="26">
        <f>+HLOOKUP(Z474,Sistema_Puntos!$Q$5:$Y$43,'Auxiliar General'!V$5,FALSE)</f>
        <v>0</v>
      </c>
      <c r="AB474" s="26" t="str">
        <f>+IF(VLOOKUP($B474,'Lista Puestos Valorados'!$B$11:$BK$510,MATCH('Auxiliar General'!V$4,'Lista Puestos Valorados'!$B$10:$BK$10,0),0)="","No relevante",VLOOKUP($B474,'Lista Puestos Valorados'!$B$11:$BK$510,MATCH('Auxiliar General'!V$4,'Lista Puestos Valorados'!$B$10:$BK$10,0),0))</f>
        <v>No relevante</v>
      </c>
      <c r="AC474" s="26">
        <f>+HLOOKUP(AB474,Sistema_Puntos!$Q$5:$Y$43,'Auxiliar General'!X$5,FALSE)</f>
        <v>0</v>
      </c>
      <c r="AD474" s="26" t="str">
        <f>+IF(VLOOKUP($B474,'Lista Puestos Valorados'!$B$11:$BK$510,MATCH('Auxiliar General'!X$4,'Lista Puestos Valorados'!$B$10:$BK$10,0),0)="","No relevante",VLOOKUP($B474,'Lista Puestos Valorados'!$B$11:$BK$510,MATCH('Auxiliar General'!X$4,'Lista Puestos Valorados'!$B$10:$BK$10,0),0))</f>
        <v>No relevante</v>
      </c>
      <c r="AE474" s="26">
        <f>+HLOOKUP(AD474,Sistema_Puntos!$Q$5:$Y$43,'Auxiliar General'!Z$5,FALSE)</f>
        <v>0</v>
      </c>
      <c r="AF474" s="26" t="str">
        <f>+IF(VLOOKUP($B474,'Lista Puestos Valorados'!$B$11:$BK$510,MATCH('Auxiliar General'!Z$4,'Lista Puestos Valorados'!$B$10:$BK$10,0),0)="","No relevante",VLOOKUP($B474,'Lista Puestos Valorados'!$B$11:$BK$510,MATCH('Auxiliar General'!Z$4,'Lista Puestos Valorados'!$B$10:$BK$10,0),0))</f>
        <v>No relevante</v>
      </c>
      <c r="AG474" s="26">
        <f>+HLOOKUP(AF474,Sistema_Puntos!$Q$5:$Y$43,'Auxiliar General'!AB$5,FALSE)</f>
        <v>0</v>
      </c>
      <c r="AH474" s="26" t="str">
        <f>+IF(VLOOKUP($B474,'Lista Puestos Valorados'!$B$11:$BK$510,MATCH('Auxiliar General'!AB$4,'Lista Puestos Valorados'!$B$10:$BK$10,0),0)="","No relevante",VLOOKUP($B474,'Lista Puestos Valorados'!$B$11:$BK$510,MATCH('Auxiliar General'!AB$4,'Lista Puestos Valorados'!$B$10:$BK$10,0),0))</f>
        <v>No relevante</v>
      </c>
      <c r="AI474" s="26">
        <f>+HLOOKUP(AH474,Sistema_Puntos!$Q$5:$Y$43,'Auxiliar General'!AD$5,FALSE)</f>
        <v>0</v>
      </c>
      <c r="AJ474" s="26" t="str">
        <f>+IF(VLOOKUP($B474,'Lista Puestos Valorados'!$B$11:$BK$510,MATCH('Auxiliar General'!AD$4,'Lista Puestos Valorados'!$B$10:$BK$10,0),0)="","No relevante",VLOOKUP($B474,'Lista Puestos Valorados'!$B$11:$BK$510,MATCH('Auxiliar General'!AD$4,'Lista Puestos Valorados'!$B$10:$BK$10,0),0))</f>
        <v>No relevante</v>
      </c>
      <c r="AK474" s="26">
        <f>+HLOOKUP(AJ474,Sistema_Puntos!$Q$5:$Y$43,'Auxiliar General'!AF$5,FALSE)</f>
        <v>0</v>
      </c>
      <c r="AL474" s="26" t="str">
        <f>+IF(VLOOKUP($B474,'Lista Puestos Valorados'!$B$11:$BK$510,MATCH('Auxiliar General'!AF$4,'Lista Puestos Valorados'!$B$10:$BK$10,0),0)="","No relevante",VLOOKUP($B474,'Lista Puestos Valorados'!$B$11:$BK$510,MATCH('Auxiliar General'!AF$4,'Lista Puestos Valorados'!$B$10:$BK$10,0),0))</f>
        <v>No relevante</v>
      </c>
      <c r="AM474" s="26">
        <f>+HLOOKUP(AL474,Sistema_Puntos!$Q$5:$Y$43,'Auxiliar General'!AH$5,FALSE)</f>
        <v>0</v>
      </c>
      <c r="AN474" s="26" t="str">
        <f>+IF(VLOOKUP($B474,'Lista Puestos Valorados'!$B$11:$BK$510,MATCH('Auxiliar General'!AH$4,'Lista Puestos Valorados'!$B$10:$BK$10,0),0)="","No relevante",VLOOKUP($B474,'Lista Puestos Valorados'!$B$11:$BK$510,MATCH('Auxiliar General'!AH$4,'Lista Puestos Valorados'!$B$10:$BK$10,0),0))</f>
        <v>No relevante</v>
      </c>
      <c r="AO474" s="26">
        <f>+HLOOKUP(AN474,Sistema_Puntos!$Q$5:$Y$43,'Auxiliar General'!AJ$5,FALSE)</f>
        <v>0</v>
      </c>
      <c r="AP474" s="26" t="str">
        <f>+IF(VLOOKUP($B474,'Lista Puestos Valorados'!$B$11:$BK$510,MATCH('Auxiliar General'!AJ$4,'Lista Puestos Valorados'!$B$10:$BK$10,0),0)="","No relevante",VLOOKUP($B474,'Lista Puestos Valorados'!$B$11:$BK$510,MATCH('Auxiliar General'!AJ$4,'Lista Puestos Valorados'!$B$10:$BK$10,0),0))</f>
        <v>No relevante</v>
      </c>
      <c r="AQ474" s="26">
        <f>+HLOOKUP(AP474,Sistema_Puntos!$Q$5:$Y$43,'Auxiliar General'!AL$5,FALSE)</f>
        <v>0</v>
      </c>
      <c r="AR474" s="26" t="str">
        <f>+IF(VLOOKUP($B474,'Lista Puestos Valorados'!$B$11:$BK$510,MATCH('Auxiliar General'!AL$4,'Lista Puestos Valorados'!$B$10:$BK$10,0),0)="","No relevante",VLOOKUP($B474,'Lista Puestos Valorados'!$B$11:$BK$510,MATCH('Auxiliar General'!AL$4,'Lista Puestos Valorados'!$B$10:$BK$10,0),0))</f>
        <v>No relevante</v>
      </c>
      <c r="AS474" s="26">
        <f>+HLOOKUP(AR474,Sistema_Puntos!$Q$5:$Y$43,'Auxiliar General'!AN$5,FALSE)</f>
        <v>0</v>
      </c>
      <c r="AT474" s="26" t="str">
        <f>+IF(VLOOKUP($B474,'Lista Puestos Valorados'!$B$11:$BK$510,MATCH('Auxiliar General'!AN$4,'Lista Puestos Valorados'!$B$10:$BK$10,0),0)="","No relevante",VLOOKUP($B474,'Lista Puestos Valorados'!$B$11:$BK$510,MATCH('Auxiliar General'!AN$4,'Lista Puestos Valorados'!$B$10:$BK$10,0),0))</f>
        <v>No relevante</v>
      </c>
      <c r="AU474" s="26">
        <f>+HLOOKUP(AT474,Sistema_Puntos!$Q$5:$Y$43,'Auxiliar General'!AP$5,FALSE)</f>
        <v>0</v>
      </c>
      <c r="AV474" s="26" t="str">
        <f>+IF(VLOOKUP($B474,'Lista Puestos Valorados'!$B$11:$BK$510,MATCH('Auxiliar General'!AP$4,'Lista Puestos Valorados'!$B$10:$BK$10,0),0)="","No relevante",VLOOKUP($B474,'Lista Puestos Valorados'!$B$11:$BK$510,MATCH('Auxiliar General'!AP$4,'Lista Puestos Valorados'!$B$10:$BK$10,0),0))</f>
        <v>No relevante</v>
      </c>
      <c r="AW474" s="26">
        <f>+HLOOKUP(AV474,Sistema_Puntos!$Q$5:$Y$43,'Auxiliar General'!AR$5,FALSE)</f>
        <v>0</v>
      </c>
      <c r="AX474" s="26" t="str">
        <f>+IF(VLOOKUP($B474,'Lista Puestos Valorados'!$B$11:$BK$510,MATCH('Auxiliar General'!AR$4,'Lista Puestos Valorados'!$B$10:$BK$10,0),0)="","No relevante",VLOOKUP($B474,'Lista Puestos Valorados'!$B$11:$BK$510,MATCH('Auxiliar General'!AR$4,'Lista Puestos Valorados'!$B$10:$BK$10,0),0))</f>
        <v>No relevante</v>
      </c>
      <c r="AY474" s="26">
        <f>+HLOOKUP(AX474,Sistema_Puntos!$Q$5:$Y$43,'Auxiliar General'!AT$5,FALSE)</f>
        <v>0</v>
      </c>
      <c r="AZ474" s="26" t="str">
        <f>+IF(VLOOKUP($B474,'Lista Puestos Valorados'!$B$11:$BK$510,MATCH('Auxiliar General'!AT$4,'Lista Puestos Valorados'!$B$10:$BK$10,0),0)="","No relevante",VLOOKUP($B474,'Lista Puestos Valorados'!$B$11:$BK$510,MATCH('Auxiliar General'!AT$4,'Lista Puestos Valorados'!$B$10:$BK$10,0),0))</f>
        <v>No relevante</v>
      </c>
      <c r="BA474" s="26">
        <f>+HLOOKUP(AZ474,Sistema_Puntos!$Q$5:$Y$43,'Auxiliar General'!AV$5,FALSE)</f>
        <v>0</v>
      </c>
      <c r="BB474" s="26" t="str">
        <f>+IF(VLOOKUP($B474,'Lista Puestos Valorados'!$B$11:$BK$510,MATCH('Auxiliar General'!AV$4,'Lista Puestos Valorados'!$B$10:$BK$10,0),0)="","No relevante",VLOOKUP($B474,'Lista Puestos Valorados'!$B$11:$BK$510,MATCH('Auxiliar General'!AV$4,'Lista Puestos Valorados'!$B$10:$BK$10,0),0))</f>
        <v>No relevante</v>
      </c>
      <c r="BC474" s="26">
        <f>+HLOOKUP(BB474,Sistema_Puntos!$Q$5:$Y$43,'Auxiliar General'!AX$5,FALSE)</f>
        <v>0</v>
      </c>
      <c r="BD474" s="26" t="str">
        <f>+IF(VLOOKUP($B474,'Lista Puestos Valorados'!$B$11:$BK$510,MATCH('Auxiliar General'!AX$4,'Lista Puestos Valorados'!$B$10:$BK$10,0),0)="","No relevante",VLOOKUP($B474,'Lista Puestos Valorados'!$B$11:$BK$510,MATCH('Auxiliar General'!AX$4,'Lista Puestos Valorados'!$B$10:$BK$10,0),0))</f>
        <v>No relevante</v>
      </c>
      <c r="BE474" s="26">
        <f>+HLOOKUP(BD474,Sistema_Puntos!$Q$5:$Y$43,'Auxiliar General'!AZ$5,FALSE)</f>
        <v>0</v>
      </c>
      <c r="BF474" s="26" t="str">
        <f>+IF(VLOOKUP($B474,'Lista Puestos Valorados'!$B$11:$BK$510,MATCH('Auxiliar General'!AZ$4,'Lista Puestos Valorados'!$B$10:$BK$10,0),0)="","No relevante",VLOOKUP($B474,'Lista Puestos Valorados'!$B$11:$BK$510,MATCH('Auxiliar General'!AZ$4,'Lista Puestos Valorados'!$B$10:$BK$10,0),0))</f>
        <v>No relevante</v>
      </c>
      <c r="BG474" s="26">
        <f>+HLOOKUP(BF474,Sistema_Puntos!$Q$5:$Y$43,'Auxiliar General'!BB$5,FALSE)</f>
        <v>0</v>
      </c>
      <c r="BH474" s="26" t="str">
        <f>+IF(VLOOKUP($B474,'Lista Puestos Valorados'!$B$11:$BK$510,MATCH('Auxiliar General'!BB$4,'Lista Puestos Valorados'!$B$10:$BK$10,0),0)="","No relevante",VLOOKUP($B474,'Lista Puestos Valorados'!$B$11:$BK$510,MATCH('Auxiliar General'!BB$4,'Lista Puestos Valorados'!$B$10:$BK$10,0),0))</f>
        <v>No relevante</v>
      </c>
      <c r="BI474" s="26">
        <f>+HLOOKUP(BH474,Sistema_Puntos!$Q$5:$Y$43,'Auxiliar General'!BD$5,FALSE)</f>
        <v>0</v>
      </c>
      <c r="BJ474" s="26" t="str">
        <f>+IF(VLOOKUP($B474,'Lista Puestos Valorados'!$B$11:$BK$510,MATCH('Auxiliar General'!BD$4,'Lista Puestos Valorados'!$B$10:$BK$10,0),0)="","No relevante",VLOOKUP($B474,'Lista Puestos Valorados'!$B$11:$BK$510,MATCH('Auxiliar General'!BD$4,'Lista Puestos Valorados'!$B$10:$BK$10,0),0))</f>
        <v>No relevante</v>
      </c>
      <c r="BK474" s="26">
        <f>+HLOOKUP(BJ474,Sistema_Puntos!$Q$5:$Y$43,'Auxiliar General'!BF$5,FALSE)</f>
        <v>0</v>
      </c>
      <c r="BL474" s="26" t="str">
        <f>+IF(VLOOKUP($B474,'Lista Puestos Valorados'!$B$11:$BK$510,MATCH('Auxiliar General'!BF$4,'Lista Puestos Valorados'!$B$10:$BK$10,0),0)="","No relevante",VLOOKUP($B474,'Lista Puestos Valorados'!$B$11:$BK$510,MATCH('Auxiliar General'!BF$4,'Lista Puestos Valorados'!$B$10:$BK$10,0),0))</f>
        <v>No relevante</v>
      </c>
      <c r="BM474" s="26">
        <f>+HLOOKUP(BL474,Sistema_Puntos!$Q$5:$Y$43,'Auxiliar General'!BH$5,FALSE)</f>
        <v>0</v>
      </c>
      <c r="BN474" s="26" t="str">
        <f>+IF(VLOOKUP($B474,'Lista Puestos Valorados'!$B$11:$BK$510,MATCH('Auxiliar General'!BH$4,'Lista Puestos Valorados'!$B$10:$BK$10,0),0)="","No relevante",VLOOKUP($B474,'Lista Puestos Valorados'!$B$11:$BK$510,MATCH('Auxiliar General'!BH$4,'Lista Puestos Valorados'!$B$10:$BK$10,0),0))</f>
        <v>No relevante</v>
      </c>
      <c r="BO474" s="26">
        <f>+HLOOKUP(BN474,Sistema_Puntos!$Q$5:$Y$43,'Auxiliar General'!BJ$5,FALSE)</f>
        <v>0</v>
      </c>
      <c r="BP474" s="26" t="str">
        <f>+IF(VLOOKUP($B474,'Lista Puestos Valorados'!$B$11:$BK$510,MATCH('Auxiliar General'!BJ$4,'Lista Puestos Valorados'!$B$10:$BK$10,0),0)="","No relevante",VLOOKUP($B474,'Lista Puestos Valorados'!$B$11:$BK$510,MATCH('Auxiliar General'!BJ$4,'Lista Puestos Valorados'!$B$10:$BK$10,0),0))</f>
        <v>No relevante</v>
      </c>
      <c r="BQ474" s="26">
        <f>+HLOOKUP(BP474,Sistema_Puntos!$Q$5:$Y$43,'Auxiliar General'!BL$5,FALSE)</f>
        <v>0</v>
      </c>
      <c r="BR474" s="26" t="str">
        <f>+IF(VLOOKUP($B474,'Lista Puestos Valorados'!$B$11:$BK$510,MATCH('Auxiliar General'!BL$4,'Lista Puestos Valorados'!$B$10:$BK$10,0),0)="","No relevante",VLOOKUP($B474,'Lista Puestos Valorados'!$B$11:$BK$510,MATCH('Auxiliar General'!BL$4,'Lista Puestos Valorados'!$B$10:$BK$10,0),0))</f>
        <v>No relevante</v>
      </c>
      <c r="BS474" s="26">
        <f>+HLOOKUP(BR474,Sistema_Puntos!$Q$5:$Y$43,'Auxiliar General'!BN$5,FALSE)</f>
        <v>0</v>
      </c>
      <c r="BT474" s="26" t="str">
        <f>+IF(VLOOKUP($B474,'Lista Puestos Valorados'!$B$11:$BK$510,MATCH('Auxiliar General'!BN$4,'Lista Puestos Valorados'!$B$10:$BK$10,0),0)="","No relevante",VLOOKUP($B474,'Lista Puestos Valorados'!$B$11:$BK$510,MATCH('Auxiliar General'!BN$4,'Lista Puestos Valorados'!$B$10:$BK$10,0),0))</f>
        <v>No relevante</v>
      </c>
      <c r="BU474" s="26">
        <f>+HLOOKUP(BT474,Sistema_Puntos!$Q$5:$Y$43,'Auxiliar General'!BP$5,FALSE)</f>
        <v>0</v>
      </c>
      <c r="BV474" s="26" t="str">
        <f>+IF(VLOOKUP($B474,'Lista Puestos Valorados'!$B$11:$BK$510,MATCH('Auxiliar General'!BP$4,'Lista Puestos Valorados'!$B$10:$BK$10,0),0)="","No relevante",VLOOKUP($B474,'Lista Puestos Valorados'!$B$11:$BK$510,MATCH('Auxiliar General'!BP$4,'Lista Puestos Valorados'!$B$10:$BK$10,0),0))</f>
        <v>No relevante</v>
      </c>
      <c r="BW474" s="26">
        <f>+HLOOKUP(BV474,Sistema_Puntos!$Q$5:$Y$43,'Auxiliar General'!BR$5,FALSE)</f>
        <v>0</v>
      </c>
      <c r="BX474" s="26" t="str">
        <f>+IF(VLOOKUP($B474,'Lista Puestos Valorados'!$B$11:$BK$510,MATCH('Auxiliar General'!BR$4,'Lista Puestos Valorados'!$B$10:$BK$10,0),0)="","No relevante",VLOOKUP($B474,'Lista Puestos Valorados'!$B$11:$BK$510,MATCH('Auxiliar General'!BR$4,'Lista Puestos Valorados'!$B$10:$BK$10,0),0))</f>
        <v>No relevante</v>
      </c>
      <c r="BY474" s="26">
        <f>+HLOOKUP(BX474,Sistema_Puntos!$Q$5:$Y$43,'Auxiliar General'!BT$5,FALSE)</f>
        <v>0</v>
      </c>
      <c r="BZ474" s="26" t="str">
        <f>+IF(VLOOKUP($B474,'Lista Puestos Valorados'!$B$11:$BK$510,MATCH('Auxiliar General'!BT$4,'Lista Puestos Valorados'!$B$10:$BK$10,0),0)="","No relevante",VLOOKUP($B474,'Lista Puestos Valorados'!$B$11:$BK$510,MATCH('Auxiliar General'!BT$4,'Lista Puestos Valorados'!$B$10:$BK$10,0),0))</f>
        <v>No relevante</v>
      </c>
      <c r="CA474" s="26">
        <f>+HLOOKUP(BZ474,Sistema_Puntos!$Q$5:$Y$43,'Auxiliar General'!BV$5,FALSE)</f>
        <v>0</v>
      </c>
      <c r="CB474" s="26" t="str">
        <f>+IF(VLOOKUP($B474,'Lista Puestos Valorados'!$B$11:$BK$510,MATCH('Auxiliar General'!BV$4,'Lista Puestos Valorados'!$B$10:$BK$10,0),0)="","No relevante",VLOOKUP($B474,'Lista Puestos Valorados'!$B$11:$BK$510,MATCH('Auxiliar General'!BV$4,'Lista Puestos Valorados'!$B$10:$BK$10,0),0))</f>
        <v>No relevante</v>
      </c>
      <c r="CC474" s="26">
        <f>+HLOOKUP(CB474,Sistema_Puntos!$Q$5:$Y$43,'Auxiliar General'!BX$5,FALSE)</f>
        <v>0</v>
      </c>
      <c r="CD474" s="26" t="str">
        <f>+IF(VLOOKUP($B474,'Lista Puestos Valorados'!$B$11:$BK$510,MATCH('Auxiliar General'!BX$4,'Lista Puestos Valorados'!$B$10:$BK$10,0),0)="","No relevante",VLOOKUP($B474,'Lista Puestos Valorados'!$B$11:$BK$510,MATCH('Auxiliar General'!BX$4,'Lista Puestos Valorados'!$B$10:$BK$10,0),0))</f>
        <v>No relevante</v>
      </c>
      <c r="CE474" s="26">
        <f>+HLOOKUP(CD474,Sistema_Puntos!$Q$5:$Y$43,'Auxiliar General'!BZ$5,FALSE)</f>
        <v>0</v>
      </c>
      <c r="CF474" s="26" t="str">
        <f>+IF(VLOOKUP($B474,'Lista Puestos Valorados'!$B$11:$BK$510,MATCH('Auxiliar General'!BZ$4,'Lista Puestos Valorados'!$B$10:$BK$10,0),0)="","No relevante",VLOOKUP($B474,'Lista Puestos Valorados'!$B$11:$BK$510,MATCH('Auxiliar General'!BZ$4,'Lista Puestos Valorados'!$B$10:$BK$10,0),0))</f>
        <v>No relevante</v>
      </c>
      <c r="CG474" s="26">
        <f>+HLOOKUP(CF474,Sistema_Puntos!$Q$5:$Y$43,'Auxiliar General'!CB$5,FALSE)</f>
        <v>0</v>
      </c>
      <c r="CH474" s="29"/>
      <c r="CI474" s="29"/>
    </row>
    <row r="475" spans="2:87" ht="17.55" customHeight="1">
      <c r="B475" s="26">
        <f>+'Listado de Puestos'!B475</f>
        <v>465</v>
      </c>
      <c r="C475" s="26" t="str">
        <f>+IF('Lista Puestos Valorados'!C475="","",'Lista Puestos Valorados'!C475)</f>
        <v/>
      </c>
      <c r="D475" s="26" t="str">
        <f>+IF('Lista Puestos Valorados'!D475="","",'Lista Puestos Valorados'!D475)</f>
        <v/>
      </c>
      <c r="E475" s="26" t="str">
        <f>+IF('Lista Puestos Valorados'!E475="","",'Lista Puestos Valorados'!E475)</f>
        <v/>
      </c>
      <c r="F475" s="26" t="str">
        <f>+IF('Lista Puestos Valorados'!F475="","",'Lista Puestos Valorados'!F475)</f>
        <v/>
      </c>
      <c r="G475" s="26" t="str">
        <f>+IF('Lista Puestos Valorados'!G475="","",'Lista Puestos Valorados'!G475)</f>
        <v/>
      </c>
      <c r="H475" s="26" t="str">
        <f>+IF('Lista Puestos Valorados'!H475="","",'Lista Puestos Valorados'!H475)</f>
        <v/>
      </c>
      <c r="I475" s="26" t="str">
        <f>+IF('Lista Puestos Valorados'!I475="","",'Lista Puestos Valorados'!I475)</f>
        <v/>
      </c>
      <c r="J475" s="118" t="e">
        <f t="array" ref="J475">+IF(L475="","",_xlfn.IFS(L475&lt;='Cortes de Agrupacion'!$F$15,'Cortes de Agrupacion'!$E$15,'Resultados General'!L475&lt;='Cortes de Agrupacion'!$F$14,'Cortes de Agrupacion'!$E$14,'Resultados General'!L475&lt;='Cortes de Agrupacion'!$F$13,'Cortes de Agrupacion'!$E$13,L475&lt;='Cortes de Agrupacion'!$F$12,'Cortes de Agrupacion'!$E$12,'Resultados General'!L475&lt;='Cortes de Agrupacion'!$F$11,'Cortes de Agrupacion'!$E$11,'Resultados General'!L475&lt;='Cortes de Agrupacion'!$F$10,'Cortes de Agrupacion'!$E$10,'Resultados General'!L475&lt;='Cortes de Agrupacion'!$F$9,'Cortes de Agrupacion'!$E$9,'Resultados General'!L475&lt;='Cortes de Agrupacion'!$F$8,'Cortes de Agrupacion'!$E$8,'Resultados General'!L475&lt;='Cortes de Agrupacion'!$F$7,'Cortes de Agrupacion'!$E$7,'Resultados General'!L475&lt;='Cortes de Agrupacion'!$F$6,'Cortes de Agrupacion'!$E$6))</f>
        <v>#VALUE!</v>
      </c>
      <c r="K475" s="118" t="str">
        <f t="shared" si="14"/>
        <v/>
      </c>
      <c r="L475" s="124" t="e">
        <f>#VALUE!</f>
        <v>#VALUE!</v>
      </c>
      <c r="M475" s="26" t="e">
        <f ca="1">+_xlfn.IFNA(VLOOKUP(C475,'Distribución de puestos'!$B$8:$I$507,8,0),"")</f>
        <v>#NAME?</v>
      </c>
      <c r="N475" s="26" t="str">
        <f>+IF(VLOOKUP($B475,'Lista Puestos Valorados'!$B$11:$BK$510,MATCH('Auxiliar General'!H$4,'Lista Puestos Valorados'!$B$10:$BK$10,0),0)="","No relevante",VLOOKUP($B475,'Lista Puestos Valorados'!$B$11:$BK$510,MATCH('Auxiliar General'!H$4,'Lista Puestos Valorados'!$B$10:$BK$10,0),0))</f>
        <v>No relevante</v>
      </c>
      <c r="O475" s="26">
        <f>+HLOOKUP(N475,Sistema_Puntos!$Q$5:$Y$43,'Auxiliar General'!J$5,FALSE)</f>
        <v>0</v>
      </c>
      <c r="P475" s="26" t="str">
        <f>+IF(VLOOKUP($B475,'Lista Puestos Valorados'!$B$11:$BK$510,MATCH('Auxiliar General'!J$4,'Lista Puestos Valorados'!$B$10:$BK$10,0),0)="","No relevante",VLOOKUP($B475,'Lista Puestos Valorados'!$B$11:$BK$510,MATCH('Auxiliar General'!J$4,'Lista Puestos Valorados'!$B$10:$BK$10,0),0))</f>
        <v>No relevante</v>
      </c>
      <c r="Q475" s="26">
        <f>+HLOOKUP(P475,Sistema_Puntos!$Q$5:$Y$43,'Auxiliar General'!L$5,FALSE)</f>
        <v>0</v>
      </c>
      <c r="R475" s="26" t="str">
        <f>+IF(VLOOKUP($B475,'Lista Puestos Valorados'!$B$11:$BK$510,MATCH('Auxiliar General'!L$4,'Lista Puestos Valorados'!$B$10:$BK$10,0),0)="","No relevante",VLOOKUP($B475,'Lista Puestos Valorados'!$B$11:$BK$510,MATCH('Auxiliar General'!L$4,'Lista Puestos Valorados'!$B$10:$BK$10,0),0))</f>
        <v>No relevante</v>
      </c>
      <c r="S475" s="26">
        <f>+HLOOKUP(R475,Sistema_Puntos!$Q$5:$Y$43,'Auxiliar General'!N$5,FALSE)</f>
        <v>0</v>
      </c>
      <c r="T475" s="26" t="str">
        <f>+IF(VLOOKUP($B475,'Lista Puestos Valorados'!$B$11:$BK$510,MATCH('Auxiliar General'!N$4,'Lista Puestos Valorados'!$B$10:$BK$10,0),0)="","No relevante",VLOOKUP($B475,'Lista Puestos Valorados'!$B$11:$BK$510,MATCH('Auxiliar General'!N$4,'Lista Puestos Valorados'!$B$10:$BK$10,0),0))</f>
        <v>No relevante</v>
      </c>
      <c r="U475" s="26">
        <f>+HLOOKUP(T475,Sistema_Puntos!$Q$5:$Y$43,'Auxiliar General'!P$5,FALSE)</f>
        <v>0</v>
      </c>
      <c r="V475" s="26" t="str">
        <f>+IF(VLOOKUP($B475,'Lista Puestos Valorados'!$B$11:$BK$510,MATCH('Auxiliar General'!P$4,'Lista Puestos Valorados'!$B$10:$BK$10,0),0)="","No relevante",VLOOKUP($B475,'Lista Puestos Valorados'!$B$11:$BK$510,MATCH('Auxiliar General'!P$4,'Lista Puestos Valorados'!$B$10:$BK$10,0),0))</f>
        <v>No relevante</v>
      </c>
      <c r="W475" s="26">
        <f>+HLOOKUP(V475,Sistema_Puntos!$Q$5:$Y$43,'Auxiliar General'!R$5,FALSE)</f>
        <v>0</v>
      </c>
      <c r="X475" s="26" t="str">
        <f>+IF(VLOOKUP($B475,'Lista Puestos Valorados'!$B$11:$BK$510,MATCH('Auxiliar General'!R$4,'Lista Puestos Valorados'!$B$10:$BK$10,0),0)="","No relevante",VLOOKUP($B475,'Lista Puestos Valorados'!$B$11:$BK$510,MATCH('Auxiliar General'!R$4,'Lista Puestos Valorados'!$B$10:$BK$10,0),0))</f>
        <v>No relevante</v>
      </c>
      <c r="Y475" s="26">
        <f>+HLOOKUP(X475,Sistema_Puntos!$Q$5:$Y$43,'Auxiliar General'!T$5,FALSE)</f>
        <v>0</v>
      </c>
      <c r="Z475" s="26" t="str">
        <f>+IF(VLOOKUP($B475,'Lista Puestos Valorados'!$B$11:$BK$510,MATCH('Auxiliar General'!T$4,'Lista Puestos Valorados'!$B$10:$BK$10,0),0)="","No relevante",VLOOKUP($B475,'Lista Puestos Valorados'!$B$11:$BK$510,MATCH('Auxiliar General'!T$4,'Lista Puestos Valorados'!$B$10:$BK$10,0),0))</f>
        <v>No relevante</v>
      </c>
      <c r="AA475" s="26">
        <f>+HLOOKUP(Z475,Sistema_Puntos!$Q$5:$Y$43,'Auxiliar General'!V$5,FALSE)</f>
        <v>0</v>
      </c>
      <c r="AB475" s="26" t="str">
        <f>+IF(VLOOKUP($B475,'Lista Puestos Valorados'!$B$11:$BK$510,MATCH('Auxiliar General'!V$4,'Lista Puestos Valorados'!$B$10:$BK$10,0),0)="","No relevante",VLOOKUP($B475,'Lista Puestos Valorados'!$B$11:$BK$510,MATCH('Auxiliar General'!V$4,'Lista Puestos Valorados'!$B$10:$BK$10,0),0))</f>
        <v>No relevante</v>
      </c>
      <c r="AC475" s="26">
        <f>+HLOOKUP(AB475,Sistema_Puntos!$Q$5:$Y$43,'Auxiliar General'!X$5,FALSE)</f>
        <v>0</v>
      </c>
      <c r="AD475" s="26" t="str">
        <f>+IF(VLOOKUP($B475,'Lista Puestos Valorados'!$B$11:$BK$510,MATCH('Auxiliar General'!X$4,'Lista Puestos Valorados'!$B$10:$BK$10,0),0)="","No relevante",VLOOKUP($B475,'Lista Puestos Valorados'!$B$11:$BK$510,MATCH('Auxiliar General'!X$4,'Lista Puestos Valorados'!$B$10:$BK$10,0),0))</f>
        <v>No relevante</v>
      </c>
      <c r="AE475" s="26">
        <f>+HLOOKUP(AD475,Sistema_Puntos!$Q$5:$Y$43,'Auxiliar General'!Z$5,FALSE)</f>
        <v>0</v>
      </c>
      <c r="AF475" s="26" t="str">
        <f>+IF(VLOOKUP($B475,'Lista Puestos Valorados'!$B$11:$BK$510,MATCH('Auxiliar General'!Z$4,'Lista Puestos Valorados'!$B$10:$BK$10,0),0)="","No relevante",VLOOKUP($B475,'Lista Puestos Valorados'!$B$11:$BK$510,MATCH('Auxiliar General'!Z$4,'Lista Puestos Valorados'!$B$10:$BK$10,0),0))</f>
        <v>No relevante</v>
      </c>
      <c r="AG475" s="26">
        <f>+HLOOKUP(AF475,Sistema_Puntos!$Q$5:$Y$43,'Auxiliar General'!AB$5,FALSE)</f>
        <v>0</v>
      </c>
      <c r="AH475" s="26" t="str">
        <f>+IF(VLOOKUP($B475,'Lista Puestos Valorados'!$B$11:$BK$510,MATCH('Auxiliar General'!AB$4,'Lista Puestos Valorados'!$B$10:$BK$10,0),0)="","No relevante",VLOOKUP($B475,'Lista Puestos Valorados'!$B$11:$BK$510,MATCH('Auxiliar General'!AB$4,'Lista Puestos Valorados'!$B$10:$BK$10,0),0))</f>
        <v>No relevante</v>
      </c>
      <c r="AI475" s="26">
        <f>+HLOOKUP(AH475,Sistema_Puntos!$Q$5:$Y$43,'Auxiliar General'!AD$5,FALSE)</f>
        <v>0</v>
      </c>
      <c r="AJ475" s="26" t="str">
        <f>+IF(VLOOKUP($B475,'Lista Puestos Valorados'!$B$11:$BK$510,MATCH('Auxiliar General'!AD$4,'Lista Puestos Valorados'!$B$10:$BK$10,0),0)="","No relevante",VLOOKUP($B475,'Lista Puestos Valorados'!$B$11:$BK$510,MATCH('Auxiliar General'!AD$4,'Lista Puestos Valorados'!$B$10:$BK$10,0),0))</f>
        <v>No relevante</v>
      </c>
      <c r="AK475" s="26">
        <f>+HLOOKUP(AJ475,Sistema_Puntos!$Q$5:$Y$43,'Auxiliar General'!AF$5,FALSE)</f>
        <v>0</v>
      </c>
      <c r="AL475" s="26" t="str">
        <f>+IF(VLOOKUP($B475,'Lista Puestos Valorados'!$B$11:$BK$510,MATCH('Auxiliar General'!AF$4,'Lista Puestos Valorados'!$B$10:$BK$10,0),0)="","No relevante",VLOOKUP($B475,'Lista Puestos Valorados'!$B$11:$BK$510,MATCH('Auxiliar General'!AF$4,'Lista Puestos Valorados'!$B$10:$BK$10,0),0))</f>
        <v>No relevante</v>
      </c>
      <c r="AM475" s="26">
        <f>+HLOOKUP(AL475,Sistema_Puntos!$Q$5:$Y$43,'Auxiliar General'!AH$5,FALSE)</f>
        <v>0</v>
      </c>
      <c r="AN475" s="26" t="str">
        <f>+IF(VLOOKUP($B475,'Lista Puestos Valorados'!$B$11:$BK$510,MATCH('Auxiliar General'!AH$4,'Lista Puestos Valorados'!$B$10:$BK$10,0),0)="","No relevante",VLOOKUP($B475,'Lista Puestos Valorados'!$B$11:$BK$510,MATCH('Auxiliar General'!AH$4,'Lista Puestos Valorados'!$B$10:$BK$10,0),0))</f>
        <v>No relevante</v>
      </c>
      <c r="AO475" s="26">
        <f>+HLOOKUP(AN475,Sistema_Puntos!$Q$5:$Y$43,'Auxiliar General'!AJ$5,FALSE)</f>
        <v>0</v>
      </c>
      <c r="AP475" s="26" t="str">
        <f>+IF(VLOOKUP($B475,'Lista Puestos Valorados'!$B$11:$BK$510,MATCH('Auxiliar General'!AJ$4,'Lista Puestos Valorados'!$B$10:$BK$10,0),0)="","No relevante",VLOOKUP($B475,'Lista Puestos Valorados'!$B$11:$BK$510,MATCH('Auxiliar General'!AJ$4,'Lista Puestos Valorados'!$B$10:$BK$10,0),0))</f>
        <v>No relevante</v>
      </c>
      <c r="AQ475" s="26">
        <f>+HLOOKUP(AP475,Sistema_Puntos!$Q$5:$Y$43,'Auxiliar General'!AL$5,FALSE)</f>
        <v>0</v>
      </c>
      <c r="AR475" s="26" t="str">
        <f>+IF(VLOOKUP($B475,'Lista Puestos Valorados'!$B$11:$BK$510,MATCH('Auxiliar General'!AL$4,'Lista Puestos Valorados'!$B$10:$BK$10,0),0)="","No relevante",VLOOKUP($B475,'Lista Puestos Valorados'!$B$11:$BK$510,MATCH('Auxiliar General'!AL$4,'Lista Puestos Valorados'!$B$10:$BK$10,0),0))</f>
        <v>No relevante</v>
      </c>
      <c r="AS475" s="26">
        <f>+HLOOKUP(AR475,Sistema_Puntos!$Q$5:$Y$43,'Auxiliar General'!AN$5,FALSE)</f>
        <v>0</v>
      </c>
      <c r="AT475" s="26" t="str">
        <f>+IF(VLOOKUP($B475,'Lista Puestos Valorados'!$B$11:$BK$510,MATCH('Auxiliar General'!AN$4,'Lista Puestos Valorados'!$B$10:$BK$10,0),0)="","No relevante",VLOOKUP($B475,'Lista Puestos Valorados'!$B$11:$BK$510,MATCH('Auxiliar General'!AN$4,'Lista Puestos Valorados'!$B$10:$BK$10,0),0))</f>
        <v>No relevante</v>
      </c>
      <c r="AU475" s="26">
        <f>+HLOOKUP(AT475,Sistema_Puntos!$Q$5:$Y$43,'Auxiliar General'!AP$5,FALSE)</f>
        <v>0</v>
      </c>
      <c r="AV475" s="26" t="str">
        <f>+IF(VLOOKUP($B475,'Lista Puestos Valorados'!$B$11:$BK$510,MATCH('Auxiliar General'!AP$4,'Lista Puestos Valorados'!$B$10:$BK$10,0),0)="","No relevante",VLOOKUP($B475,'Lista Puestos Valorados'!$B$11:$BK$510,MATCH('Auxiliar General'!AP$4,'Lista Puestos Valorados'!$B$10:$BK$10,0),0))</f>
        <v>No relevante</v>
      </c>
      <c r="AW475" s="26">
        <f>+HLOOKUP(AV475,Sistema_Puntos!$Q$5:$Y$43,'Auxiliar General'!AR$5,FALSE)</f>
        <v>0</v>
      </c>
      <c r="AX475" s="26" t="str">
        <f>+IF(VLOOKUP($B475,'Lista Puestos Valorados'!$B$11:$BK$510,MATCH('Auxiliar General'!AR$4,'Lista Puestos Valorados'!$B$10:$BK$10,0),0)="","No relevante",VLOOKUP($B475,'Lista Puestos Valorados'!$B$11:$BK$510,MATCH('Auxiliar General'!AR$4,'Lista Puestos Valorados'!$B$10:$BK$10,0),0))</f>
        <v>No relevante</v>
      </c>
      <c r="AY475" s="26">
        <f>+HLOOKUP(AX475,Sistema_Puntos!$Q$5:$Y$43,'Auxiliar General'!AT$5,FALSE)</f>
        <v>0</v>
      </c>
      <c r="AZ475" s="26" t="str">
        <f>+IF(VLOOKUP($B475,'Lista Puestos Valorados'!$B$11:$BK$510,MATCH('Auxiliar General'!AT$4,'Lista Puestos Valorados'!$B$10:$BK$10,0),0)="","No relevante",VLOOKUP($B475,'Lista Puestos Valorados'!$B$11:$BK$510,MATCH('Auxiliar General'!AT$4,'Lista Puestos Valorados'!$B$10:$BK$10,0),0))</f>
        <v>No relevante</v>
      </c>
      <c r="BA475" s="26">
        <f>+HLOOKUP(AZ475,Sistema_Puntos!$Q$5:$Y$43,'Auxiliar General'!AV$5,FALSE)</f>
        <v>0</v>
      </c>
      <c r="BB475" s="26" t="str">
        <f>+IF(VLOOKUP($B475,'Lista Puestos Valorados'!$B$11:$BK$510,MATCH('Auxiliar General'!AV$4,'Lista Puestos Valorados'!$B$10:$BK$10,0),0)="","No relevante",VLOOKUP($B475,'Lista Puestos Valorados'!$B$11:$BK$510,MATCH('Auxiliar General'!AV$4,'Lista Puestos Valorados'!$B$10:$BK$10,0),0))</f>
        <v>No relevante</v>
      </c>
      <c r="BC475" s="26">
        <f>+HLOOKUP(BB475,Sistema_Puntos!$Q$5:$Y$43,'Auxiliar General'!AX$5,FALSE)</f>
        <v>0</v>
      </c>
      <c r="BD475" s="26" t="str">
        <f>+IF(VLOOKUP($B475,'Lista Puestos Valorados'!$B$11:$BK$510,MATCH('Auxiliar General'!AX$4,'Lista Puestos Valorados'!$B$10:$BK$10,0),0)="","No relevante",VLOOKUP($B475,'Lista Puestos Valorados'!$B$11:$BK$510,MATCH('Auxiliar General'!AX$4,'Lista Puestos Valorados'!$B$10:$BK$10,0),0))</f>
        <v>No relevante</v>
      </c>
      <c r="BE475" s="26">
        <f>+HLOOKUP(BD475,Sistema_Puntos!$Q$5:$Y$43,'Auxiliar General'!AZ$5,FALSE)</f>
        <v>0</v>
      </c>
      <c r="BF475" s="26" t="str">
        <f>+IF(VLOOKUP($B475,'Lista Puestos Valorados'!$B$11:$BK$510,MATCH('Auxiliar General'!AZ$4,'Lista Puestos Valorados'!$B$10:$BK$10,0),0)="","No relevante",VLOOKUP($B475,'Lista Puestos Valorados'!$B$11:$BK$510,MATCH('Auxiliar General'!AZ$4,'Lista Puestos Valorados'!$B$10:$BK$10,0),0))</f>
        <v>No relevante</v>
      </c>
      <c r="BG475" s="26">
        <f>+HLOOKUP(BF475,Sistema_Puntos!$Q$5:$Y$43,'Auxiliar General'!BB$5,FALSE)</f>
        <v>0</v>
      </c>
      <c r="BH475" s="26" t="str">
        <f>+IF(VLOOKUP($B475,'Lista Puestos Valorados'!$B$11:$BK$510,MATCH('Auxiliar General'!BB$4,'Lista Puestos Valorados'!$B$10:$BK$10,0),0)="","No relevante",VLOOKUP($B475,'Lista Puestos Valorados'!$B$11:$BK$510,MATCH('Auxiliar General'!BB$4,'Lista Puestos Valorados'!$B$10:$BK$10,0),0))</f>
        <v>No relevante</v>
      </c>
      <c r="BI475" s="26">
        <f>+HLOOKUP(BH475,Sistema_Puntos!$Q$5:$Y$43,'Auxiliar General'!BD$5,FALSE)</f>
        <v>0</v>
      </c>
      <c r="BJ475" s="26" t="str">
        <f>+IF(VLOOKUP($B475,'Lista Puestos Valorados'!$B$11:$BK$510,MATCH('Auxiliar General'!BD$4,'Lista Puestos Valorados'!$B$10:$BK$10,0),0)="","No relevante",VLOOKUP($B475,'Lista Puestos Valorados'!$B$11:$BK$510,MATCH('Auxiliar General'!BD$4,'Lista Puestos Valorados'!$B$10:$BK$10,0),0))</f>
        <v>No relevante</v>
      </c>
      <c r="BK475" s="26">
        <f>+HLOOKUP(BJ475,Sistema_Puntos!$Q$5:$Y$43,'Auxiliar General'!BF$5,FALSE)</f>
        <v>0</v>
      </c>
      <c r="BL475" s="26" t="str">
        <f>+IF(VLOOKUP($B475,'Lista Puestos Valorados'!$B$11:$BK$510,MATCH('Auxiliar General'!BF$4,'Lista Puestos Valorados'!$B$10:$BK$10,0),0)="","No relevante",VLOOKUP($B475,'Lista Puestos Valorados'!$B$11:$BK$510,MATCH('Auxiliar General'!BF$4,'Lista Puestos Valorados'!$B$10:$BK$10,0),0))</f>
        <v>No relevante</v>
      </c>
      <c r="BM475" s="26">
        <f>+HLOOKUP(BL475,Sistema_Puntos!$Q$5:$Y$43,'Auxiliar General'!BH$5,FALSE)</f>
        <v>0</v>
      </c>
      <c r="BN475" s="26" t="str">
        <f>+IF(VLOOKUP($B475,'Lista Puestos Valorados'!$B$11:$BK$510,MATCH('Auxiliar General'!BH$4,'Lista Puestos Valorados'!$B$10:$BK$10,0),0)="","No relevante",VLOOKUP($B475,'Lista Puestos Valorados'!$B$11:$BK$510,MATCH('Auxiliar General'!BH$4,'Lista Puestos Valorados'!$B$10:$BK$10,0),0))</f>
        <v>No relevante</v>
      </c>
      <c r="BO475" s="26">
        <f>+HLOOKUP(BN475,Sistema_Puntos!$Q$5:$Y$43,'Auxiliar General'!BJ$5,FALSE)</f>
        <v>0</v>
      </c>
      <c r="BP475" s="26" t="str">
        <f>+IF(VLOOKUP($B475,'Lista Puestos Valorados'!$B$11:$BK$510,MATCH('Auxiliar General'!BJ$4,'Lista Puestos Valorados'!$B$10:$BK$10,0),0)="","No relevante",VLOOKUP($B475,'Lista Puestos Valorados'!$B$11:$BK$510,MATCH('Auxiliar General'!BJ$4,'Lista Puestos Valorados'!$B$10:$BK$10,0),0))</f>
        <v>No relevante</v>
      </c>
      <c r="BQ475" s="26">
        <f>+HLOOKUP(BP475,Sistema_Puntos!$Q$5:$Y$43,'Auxiliar General'!BL$5,FALSE)</f>
        <v>0</v>
      </c>
      <c r="BR475" s="26" t="str">
        <f>+IF(VLOOKUP($B475,'Lista Puestos Valorados'!$B$11:$BK$510,MATCH('Auxiliar General'!BL$4,'Lista Puestos Valorados'!$B$10:$BK$10,0),0)="","No relevante",VLOOKUP($B475,'Lista Puestos Valorados'!$B$11:$BK$510,MATCH('Auxiliar General'!BL$4,'Lista Puestos Valorados'!$B$10:$BK$10,0),0))</f>
        <v>No relevante</v>
      </c>
      <c r="BS475" s="26">
        <f>+HLOOKUP(BR475,Sistema_Puntos!$Q$5:$Y$43,'Auxiliar General'!BN$5,FALSE)</f>
        <v>0</v>
      </c>
      <c r="BT475" s="26" t="str">
        <f>+IF(VLOOKUP($B475,'Lista Puestos Valorados'!$B$11:$BK$510,MATCH('Auxiliar General'!BN$4,'Lista Puestos Valorados'!$B$10:$BK$10,0),0)="","No relevante",VLOOKUP($B475,'Lista Puestos Valorados'!$B$11:$BK$510,MATCH('Auxiliar General'!BN$4,'Lista Puestos Valorados'!$B$10:$BK$10,0),0))</f>
        <v>No relevante</v>
      </c>
      <c r="BU475" s="26">
        <f>+HLOOKUP(BT475,Sistema_Puntos!$Q$5:$Y$43,'Auxiliar General'!BP$5,FALSE)</f>
        <v>0</v>
      </c>
      <c r="BV475" s="26" t="str">
        <f>+IF(VLOOKUP($B475,'Lista Puestos Valorados'!$B$11:$BK$510,MATCH('Auxiliar General'!BP$4,'Lista Puestos Valorados'!$B$10:$BK$10,0),0)="","No relevante",VLOOKUP($B475,'Lista Puestos Valorados'!$B$11:$BK$510,MATCH('Auxiliar General'!BP$4,'Lista Puestos Valorados'!$B$10:$BK$10,0),0))</f>
        <v>No relevante</v>
      </c>
      <c r="BW475" s="26">
        <f>+HLOOKUP(BV475,Sistema_Puntos!$Q$5:$Y$43,'Auxiliar General'!BR$5,FALSE)</f>
        <v>0</v>
      </c>
      <c r="BX475" s="26" t="str">
        <f>+IF(VLOOKUP($B475,'Lista Puestos Valorados'!$B$11:$BK$510,MATCH('Auxiliar General'!BR$4,'Lista Puestos Valorados'!$B$10:$BK$10,0),0)="","No relevante",VLOOKUP($B475,'Lista Puestos Valorados'!$B$11:$BK$510,MATCH('Auxiliar General'!BR$4,'Lista Puestos Valorados'!$B$10:$BK$10,0),0))</f>
        <v>No relevante</v>
      </c>
      <c r="BY475" s="26">
        <f>+HLOOKUP(BX475,Sistema_Puntos!$Q$5:$Y$43,'Auxiliar General'!BT$5,FALSE)</f>
        <v>0</v>
      </c>
      <c r="BZ475" s="26" t="str">
        <f>+IF(VLOOKUP($B475,'Lista Puestos Valorados'!$B$11:$BK$510,MATCH('Auxiliar General'!BT$4,'Lista Puestos Valorados'!$B$10:$BK$10,0),0)="","No relevante",VLOOKUP($B475,'Lista Puestos Valorados'!$B$11:$BK$510,MATCH('Auxiliar General'!BT$4,'Lista Puestos Valorados'!$B$10:$BK$10,0),0))</f>
        <v>No relevante</v>
      </c>
      <c r="CA475" s="26">
        <f>+HLOOKUP(BZ475,Sistema_Puntos!$Q$5:$Y$43,'Auxiliar General'!BV$5,FALSE)</f>
        <v>0</v>
      </c>
      <c r="CB475" s="26" t="str">
        <f>+IF(VLOOKUP($B475,'Lista Puestos Valorados'!$B$11:$BK$510,MATCH('Auxiliar General'!BV$4,'Lista Puestos Valorados'!$B$10:$BK$10,0),0)="","No relevante",VLOOKUP($B475,'Lista Puestos Valorados'!$B$11:$BK$510,MATCH('Auxiliar General'!BV$4,'Lista Puestos Valorados'!$B$10:$BK$10,0),0))</f>
        <v>No relevante</v>
      </c>
      <c r="CC475" s="26">
        <f>+HLOOKUP(CB475,Sistema_Puntos!$Q$5:$Y$43,'Auxiliar General'!BX$5,FALSE)</f>
        <v>0</v>
      </c>
      <c r="CD475" s="26" t="str">
        <f>+IF(VLOOKUP($B475,'Lista Puestos Valorados'!$B$11:$BK$510,MATCH('Auxiliar General'!BX$4,'Lista Puestos Valorados'!$B$10:$BK$10,0),0)="","No relevante",VLOOKUP($B475,'Lista Puestos Valorados'!$B$11:$BK$510,MATCH('Auxiliar General'!BX$4,'Lista Puestos Valorados'!$B$10:$BK$10,0),0))</f>
        <v>No relevante</v>
      </c>
      <c r="CE475" s="26">
        <f>+HLOOKUP(CD475,Sistema_Puntos!$Q$5:$Y$43,'Auxiliar General'!BZ$5,FALSE)</f>
        <v>0</v>
      </c>
      <c r="CF475" s="26" t="str">
        <f>+IF(VLOOKUP($B475,'Lista Puestos Valorados'!$B$11:$BK$510,MATCH('Auxiliar General'!BZ$4,'Lista Puestos Valorados'!$B$10:$BK$10,0),0)="","No relevante",VLOOKUP($B475,'Lista Puestos Valorados'!$B$11:$BK$510,MATCH('Auxiliar General'!BZ$4,'Lista Puestos Valorados'!$B$10:$BK$10,0),0))</f>
        <v>No relevante</v>
      </c>
      <c r="CG475" s="26">
        <f>+HLOOKUP(CF475,Sistema_Puntos!$Q$5:$Y$43,'Auxiliar General'!CB$5,FALSE)</f>
        <v>0</v>
      </c>
      <c r="CH475" s="29"/>
      <c r="CI475" s="29"/>
    </row>
    <row r="476" spans="2:87" ht="17.55" customHeight="1">
      <c r="B476" s="26">
        <f>+'Listado de Puestos'!B476</f>
        <v>466</v>
      </c>
      <c r="C476" s="26" t="str">
        <f>+IF('Lista Puestos Valorados'!C476="","",'Lista Puestos Valorados'!C476)</f>
        <v/>
      </c>
      <c r="D476" s="26" t="str">
        <f>+IF('Lista Puestos Valorados'!D476="","",'Lista Puestos Valorados'!D476)</f>
        <v/>
      </c>
      <c r="E476" s="26" t="str">
        <f>+IF('Lista Puestos Valorados'!E476="","",'Lista Puestos Valorados'!E476)</f>
        <v/>
      </c>
      <c r="F476" s="26" t="str">
        <f>+IF('Lista Puestos Valorados'!F476="","",'Lista Puestos Valorados'!F476)</f>
        <v/>
      </c>
      <c r="G476" s="26" t="str">
        <f>+IF('Lista Puestos Valorados'!G476="","",'Lista Puestos Valorados'!G476)</f>
        <v/>
      </c>
      <c r="H476" s="26" t="str">
        <f>+IF('Lista Puestos Valorados'!H476="","",'Lista Puestos Valorados'!H476)</f>
        <v/>
      </c>
      <c r="I476" s="26" t="str">
        <f>+IF('Lista Puestos Valorados'!I476="","",'Lista Puestos Valorados'!I476)</f>
        <v/>
      </c>
      <c r="J476" s="118" t="e">
        <f t="array" ref="J476">+IF(L476="","",_xlfn.IFS(L476&lt;='Cortes de Agrupacion'!$F$15,'Cortes de Agrupacion'!$E$15,'Resultados General'!L476&lt;='Cortes de Agrupacion'!$F$14,'Cortes de Agrupacion'!$E$14,'Resultados General'!L476&lt;='Cortes de Agrupacion'!$F$13,'Cortes de Agrupacion'!$E$13,L476&lt;='Cortes de Agrupacion'!$F$12,'Cortes de Agrupacion'!$E$12,'Resultados General'!L476&lt;='Cortes de Agrupacion'!$F$11,'Cortes de Agrupacion'!$E$11,'Resultados General'!L476&lt;='Cortes de Agrupacion'!$F$10,'Cortes de Agrupacion'!$E$10,'Resultados General'!L476&lt;='Cortes de Agrupacion'!$F$9,'Cortes de Agrupacion'!$E$9,'Resultados General'!L476&lt;='Cortes de Agrupacion'!$F$8,'Cortes de Agrupacion'!$E$8,'Resultados General'!L476&lt;='Cortes de Agrupacion'!$F$7,'Cortes de Agrupacion'!$E$7,'Resultados General'!L476&lt;='Cortes de Agrupacion'!$F$6,'Cortes de Agrupacion'!$E$6))</f>
        <v>#VALUE!</v>
      </c>
      <c r="K476" s="118" t="str">
        <f t="shared" si="14"/>
        <v/>
      </c>
      <c r="L476" s="124" t="e">
        <f>#VALUE!</f>
        <v>#VALUE!</v>
      </c>
      <c r="M476" s="26" t="e">
        <f ca="1">+_xlfn.IFNA(VLOOKUP(C476,'Distribución de puestos'!$B$8:$I$507,8,0),"")</f>
        <v>#NAME?</v>
      </c>
      <c r="N476" s="26" t="str">
        <f>+IF(VLOOKUP($B476,'Lista Puestos Valorados'!$B$11:$BK$510,MATCH('Auxiliar General'!H$4,'Lista Puestos Valorados'!$B$10:$BK$10,0),0)="","No relevante",VLOOKUP($B476,'Lista Puestos Valorados'!$B$11:$BK$510,MATCH('Auxiliar General'!H$4,'Lista Puestos Valorados'!$B$10:$BK$10,0),0))</f>
        <v>No relevante</v>
      </c>
      <c r="O476" s="26">
        <f>+HLOOKUP(N476,Sistema_Puntos!$Q$5:$Y$43,'Auxiliar General'!J$5,FALSE)</f>
        <v>0</v>
      </c>
      <c r="P476" s="26" t="str">
        <f>+IF(VLOOKUP($B476,'Lista Puestos Valorados'!$B$11:$BK$510,MATCH('Auxiliar General'!J$4,'Lista Puestos Valorados'!$B$10:$BK$10,0),0)="","No relevante",VLOOKUP($B476,'Lista Puestos Valorados'!$B$11:$BK$510,MATCH('Auxiliar General'!J$4,'Lista Puestos Valorados'!$B$10:$BK$10,0),0))</f>
        <v>No relevante</v>
      </c>
      <c r="Q476" s="26">
        <f>+HLOOKUP(P476,Sistema_Puntos!$Q$5:$Y$43,'Auxiliar General'!L$5,FALSE)</f>
        <v>0</v>
      </c>
      <c r="R476" s="26" t="str">
        <f>+IF(VLOOKUP($B476,'Lista Puestos Valorados'!$B$11:$BK$510,MATCH('Auxiliar General'!L$4,'Lista Puestos Valorados'!$B$10:$BK$10,0),0)="","No relevante",VLOOKUP($B476,'Lista Puestos Valorados'!$B$11:$BK$510,MATCH('Auxiliar General'!L$4,'Lista Puestos Valorados'!$B$10:$BK$10,0),0))</f>
        <v>No relevante</v>
      </c>
      <c r="S476" s="26">
        <f>+HLOOKUP(R476,Sistema_Puntos!$Q$5:$Y$43,'Auxiliar General'!N$5,FALSE)</f>
        <v>0</v>
      </c>
      <c r="T476" s="26" t="str">
        <f>+IF(VLOOKUP($B476,'Lista Puestos Valorados'!$B$11:$BK$510,MATCH('Auxiliar General'!N$4,'Lista Puestos Valorados'!$B$10:$BK$10,0),0)="","No relevante",VLOOKUP($B476,'Lista Puestos Valorados'!$B$11:$BK$510,MATCH('Auxiliar General'!N$4,'Lista Puestos Valorados'!$B$10:$BK$10,0),0))</f>
        <v>No relevante</v>
      </c>
      <c r="U476" s="26">
        <f>+HLOOKUP(T476,Sistema_Puntos!$Q$5:$Y$43,'Auxiliar General'!P$5,FALSE)</f>
        <v>0</v>
      </c>
      <c r="V476" s="26" t="str">
        <f>+IF(VLOOKUP($B476,'Lista Puestos Valorados'!$B$11:$BK$510,MATCH('Auxiliar General'!P$4,'Lista Puestos Valorados'!$B$10:$BK$10,0),0)="","No relevante",VLOOKUP($B476,'Lista Puestos Valorados'!$B$11:$BK$510,MATCH('Auxiliar General'!P$4,'Lista Puestos Valorados'!$B$10:$BK$10,0),0))</f>
        <v>No relevante</v>
      </c>
      <c r="W476" s="26">
        <f>+HLOOKUP(V476,Sistema_Puntos!$Q$5:$Y$43,'Auxiliar General'!R$5,FALSE)</f>
        <v>0</v>
      </c>
      <c r="X476" s="26" t="str">
        <f>+IF(VLOOKUP($B476,'Lista Puestos Valorados'!$B$11:$BK$510,MATCH('Auxiliar General'!R$4,'Lista Puestos Valorados'!$B$10:$BK$10,0),0)="","No relevante",VLOOKUP($B476,'Lista Puestos Valorados'!$B$11:$BK$510,MATCH('Auxiliar General'!R$4,'Lista Puestos Valorados'!$B$10:$BK$10,0),0))</f>
        <v>No relevante</v>
      </c>
      <c r="Y476" s="26">
        <f>+HLOOKUP(X476,Sistema_Puntos!$Q$5:$Y$43,'Auxiliar General'!T$5,FALSE)</f>
        <v>0</v>
      </c>
      <c r="Z476" s="26" t="str">
        <f>+IF(VLOOKUP($B476,'Lista Puestos Valorados'!$B$11:$BK$510,MATCH('Auxiliar General'!T$4,'Lista Puestos Valorados'!$B$10:$BK$10,0),0)="","No relevante",VLOOKUP($B476,'Lista Puestos Valorados'!$B$11:$BK$510,MATCH('Auxiliar General'!T$4,'Lista Puestos Valorados'!$B$10:$BK$10,0),0))</f>
        <v>No relevante</v>
      </c>
      <c r="AA476" s="26">
        <f>+HLOOKUP(Z476,Sistema_Puntos!$Q$5:$Y$43,'Auxiliar General'!V$5,FALSE)</f>
        <v>0</v>
      </c>
      <c r="AB476" s="26" t="str">
        <f>+IF(VLOOKUP($B476,'Lista Puestos Valorados'!$B$11:$BK$510,MATCH('Auxiliar General'!V$4,'Lista Puestos Valorados'!$B$10:$BK$10,0),0)="","No relevante",VLOOKUP($B476,'Lista Puestos Valorados'!$B$11:$BK$510,MATCH('Auxiliar General'!V$4,'Lista Puestos Valorados'!$B$10:$BK$10,0),0))</f>
        <v>No relevante</v>
      </c>
      <c r="AC476" s="26">
        <f>+HLOOKUP(AB476,Sistema_Puntos!$Q$5:$Y$43,'Auxiliar General'!X$5,FALSE)</f>
        <v>0</v>
      </c>
      <c r="AD476" s="26" t="str">
        <f>+IF(VLOOKUP($B476,'Lista Puestos Valorados'!$B$11:$BK$510,MATCH('Auxiliar General'!X$4,'Lista Puestos Valorados'!$B$10:$BK$10,0),0)="","No relevante",VLOOKUP($B476,'Lista Puestos Valorados'!$B$11:$BK$510,MATCH('Auxiliar General'!X$4,'Lista Puestos Valorados'!$B$10:$BK$10,0),0))</f>
        <v>No relevante</v>
      </c>
      <c r="AE476" s="26">
        <f>+HLOOKUP(AD476,Sistema_Puntos!$Q$5:$Y$43,'Auxiliar General'!Z$5,FALSE)</f>
        <v>0</v>
      </c>
      <c r="AF476" s="26" t="str">
        <f>+IF(VLOOKUP($B476,'Lista Puestos Valorados'!$B$11:$BK$510,MATCH('Auxiliar General'!Z$4,'Lista Puestos Valorados'!$B$10:$BK$10,0),0)="","No relevante",VLOOKUP($B476,'Lista Puestos Valorados'!$B$11:$BK$510,MATCH('Auxiliar General'!Z$4,'Lista Puestos Valorados'!$B$10:$BK$10,0),0))</f>
        <v>No relevante</v>
      </c>
      <c r="AG476" s="26">
        <f>+HLOOKUP(AF476,Sistema_Puntos!$Q$5:$Y$43,'Auxiliar General'!AB$5,FALSE)</f>
        <v>0</v>
      </c>
      <c r="AH476" s="26" t="str">
        <f>+IF(VLOOKUP($B476,'Lista Puestos Valorados'!$B$11:$BK$510,MATCH('Auxiliar General'!AB$4,'Lista Puestos Valorados'!$B$10:$BK$10,0),0)="","No relevante",VLOOKUP($B476,'Lista Puestos Valorados'!$B$11:$BK$510,MATCH('Auxiliar General'!AB$4,'Lista Puestos Valorados'!$B$10:$BK$10,0),0))</f>
        <v>No relevante</v>
      </c>
      <c r="AI476" s="26">
        <f>+HLOOKUP(AH476,Sistema_Puntos!$Q$5:$Y$43,'Auxiliar General'!AD$5,FALSE)</f>
        <v>0</v>
      </c>
      <c r="AJ476" s="26" t="str">
        <f>+IF(VLOOKUP($B476,'Lista Puestos Valorados'!$B$11:$BK$510,MATCH('Auxiliar General'!AD$4,'Lista Puestos Valorados'!$B$10:$BK$10,0),0)="","No relevante",VLOOKUP($B476,'Lista Puestos Valorados'!$B$11:$BK$510,MATCH('Auxiliar General'!AD$4,'Lista Puestos Valorados'!$B$10:$BK$10,0),0))</f>
        <v>No relevante</v>
      </c>
      <c r="AK476" s="26">
        <f>+HLOOKUP(AJ476,Sistema_Puntos!$Q$5:$Y$43,'Auxiliar General'!AF$5,FALSE)</f>
        <v>0</v>
      </c>
      <c r="AL476" s="26" t="str">
        <f>+IF(VLOOKUP($B476,'Lista Puestos Valorados'!$B$11:$BK$510,MATCH('Auxiliar General'!AF$4,'Lista Puestos Valorados'!$B$10:$BK$10,0),0)="","No relevante",VLOOKUP($B476,'Lista Puestos Valorados'!$B$11:$BK$510,MATCH('Auxiliar General'!AF$4,'Lista Puestos Valorados'!$B$10:$BK$10,0),0))</f>
        <v>No relevante</v>
      </c>
      <c r="AM476" s="26">
        <f>+HLOOKUP(AL476,Sistema_Puntos!$Q$5:$Y$43,'Auxiliar General'!AH$5,FALSE)</f>
        <v>0</v>
      </c>
      <c r="AN476" s="26" t="str">
        <f>+IF(VLOOKUP($B476,'Lista Puestos Valorados'!$B$11:$BK$510,MATCH('Auxiliar General'!AH$4,'Lista Puestos Valorados'!$B$10:$BK$10,0),0)="","No relevante",VLOOKUP($B476,'Lista Puestos Valorados'!$B$11:$BK$510,MATCH('Auxiliar General'!AH$4,'Lista Puestos Valorados'!$B$10:$BK$10,0),0))</f>
        <v>No relevante</v>
      </c>
      <c r="AO476" s="26">
        <f>+HLOOKUP(AN476,Sistema_Puntos!$Q$5:$Y$43,'Auxiliar General'!AJ$5,FALSE)</f>
        <v>0</v>
      </c>
      <c r="AP476" s="26" t="str">
        <f>+IF(VLOOKUP($B476,'Lista Puestos Valorados'!$B$11:$BK$510,MATCH('Auxiliar General'!AJ$4,'Lista Puestos Valorados'!$B$10:$BK$10,0),0)="","No relevante",VLOOKUP($B476,'Lista Puestos Valorados'!$B$11:$BK$510,MATCH('Auxiliar General'!AJ$4,'Lista Puestos Valorados'!$B$10:$BK$10,0),0))</f>
        <v>No relevante</v>
      </c>
      <c r="AQ476" s="26">
        <f>+HLOOKUP(AP476,Sistema_Puntos!$Q$5:$Y$43,'Auxiliar General'!AL$5,FALSE)</f>
        <v>0</v>
      </c>
      <c r="AR476" s="26" t="str">
        <f>+IF(VLOOKUP($B476,'Lista Puestos Valorados'!$B$11:$BK$510,MATCH('Auxiliar General'!AL$4,'Lista Puestos Valorados'!$B$10:$BK$10,0),0)="","No relevante",VLOOKUP($B476,'Lista Puestos Valorados'!$B$11:$BK$510,MATCH('Auxiliar General'!AL$4,'Lista Puestos Valorados'!$B$10:$BK$10,0),0))</f>
        <v>No relevante</v>
      </c>
      <c r="AS476" s="26">
        <f>+HLOOKUP(AR476,Sistema_Puntos!$Q$5:$Y$43,'Auxiliar General'!AN$5,FALSE)</f>
        <v>0</v>
      </c>
      <c r="AT476" s="26" t="str">
        <f>+IF(VLOOKUP($B476,'Lista Puestos Valorados'!$B$11:$BK$510,MATCH('Auxiliar General'!AN$4,'Lista Puestos Valorados'!$B$10:$BK$10,0),0)="","No relevante",VLOOKUP($B476,'Lista Puestos Valorados'!$B$11:$BK$510,MATCH('Auxiliar General'!AN$4,'Lista Puestos Valorados'!$B$10:$BK$10,0),0))</f>
        <v>No relevante</v>
      </c>
      <c r="AU476" s="26">
        <f>+HLOOKUP(AT476,Sistema_Puntos!$Q$5:$Y$43,'Auxiliar General'!AP$5,FALSE)</f>
        <v>0</v>
      </c>
      <c r="AV476" s="26" t="str">
        <f>+IF(VLOOKUP($B476,'Lista Puestos Valorados'!$B$11:$BK$510,MATCH('Auxiliar General'!AP$4,'Lista Puestos Valorados'!$B$10:$BK$10,0),0)="","No relevante",VLOOKUP($B476,'Lista Puestos Valorados'!$B$11:$BK$510,MATCH('Auxiliar General'!AP$4,'Lista Puestos Valorados'!$B$10:$BK$10,0),0))</f>
        <v>No relevante</v>
      </c>
      <c r="AW476" s="26">
        <f>+HLOOKUP(AV476,Sistema_Puntos!$Q$5:$Y$43,'Auxiliar General'!AR$5,FALSE)</f>
        <v>0</v>
      </c>
      <c r="AX476" s="26" t="str">
        <f>+IF(VLOOKUP($B476,'Lista Puestos Valorados'!$B$11:$BK$510,MATCH('Auxiliar General'!AR$4,'Lista Puestos Valorados'!$B$10:$BK$10,0),0)="","No relevante",VLOOKUP($B476,'Lista Puestos Valorados'!$B$11:$BK$510,MATCH('Auxiliar General'!AR$4,'Lista Puestos Valorados'!$B$10:$BK$10,0),0))</f>
        <v>No relevante</v>
      </c>
      <c r="AY476" s="26">
        <f>+HLOOKUP(AX476,Sistema_Puntos!$Q$5:$Y$43,'Auxiliar General'!AT$5,FALSE)</f>
        <v>0</v>
      </c>
      <c r="AZ476" s="26" t="str">
        <f>+IF(VLOOKUP($B476,'Lista Puestos Valorados'!$B$11:$BK$510,MATCH('Auxiliar General'!AT$4,'Lista Puestos Valorados'!$B$10:$BK$10,0),0)="","No relevante",VLOOKUP($B476,'Lista Puestos Valorados'!$B$11:$BK$510,MATCH('Auxiliar General'!AT$4,'Lista Puestos Valorados'!$B$10:$BK$10,0),0))</f>
        <v>No relevante</v>
      </c>
      <c r="BA476" s="26">
        <f>+HLOOKUP(AZ476,Sistema_Puntos!$Q$5:$Y$43,'Auxiliar General'!AV$5,FALSE)</f>
        <v>0</v>
      </c>
      <c r="BB476" s="26" t="str">
        <f>+IF(VLOOKUP($B476,'Lista Puestos Valorados'!$B$11:$BK$510,MATCH('Auxiliar General'!AV$4,'Lista Puestos Valorados'!$B$10:$BK$10,0),0)="","No relevante",VLOOKUP($B476,'Lista Puestos Valorados'!$B$11:$BK$510,MATCH('Auxiliar General'!AV$4,'Lista Puestos Valorados'!$B$10:$BK$10,0),0))</f>
        <v>No relevante</v>
      </c>
      <c r="BC476" s="26">
        <f>+HLOOKUP(BB476,Sistema_Puntos!$Q$5:$Y$43,'Auxiliar General'!AX$5,FALSE)</f>
        <v>0</v>
      </c>
      <c r="BD476" s="26" t="str">
        <f>+IF(VLOOKUP($B476,'Lista Puestos Valorados'!$B$11:$BK$510,MATCH('Auxiliar General'!AX$4,'Lista Puestos Valorados'!$B$10:$BK$10,0),0)="","No relevante",VLOOKUP($B476,'Lista Puestos Valorados'!$B$11:$BK$510,MATCH('Auxiliar General'!AX$4,'Lista Puestos Valorados'!$B$10:$BK$10,0),0))</f>
        <v>No relevante</v>
      </c>
      <c r="BE476" s="26">
        <f>+HLOOKUP(BD476,Sistema_Puntos!$Q$5:$Y$43,'Auxiliar General'!AZ$5,FALSE)</f>
        <v>0</v>
      </c>
      <c r="BF476" s="26" t="str">
        <f>+IF(VLOOKUP($B476,'Lista Puestos Valorados'!$B$11:$BK$510,MATCH('Auxiliar General'!AZ$4,'Lista Puestos Valorados'!$B$10:$BK$10,0),0)="","No relevante",VLOOKUP($B476,'Lista Puestos Valorados'!$B$11:$BK$510,MATCH('Auxiliar General'!AZ$4,'Lista Puestos Valorados'!$B$10:$BK$10,0),0))</f>
        <v>No relevante</v>
      </c>
      <c r="BG476" s="26">
        <f>+HLOOKUP(BF476,Sistema_Puntos!$Q$5:$Y$43,'Auxiliar General'!BB$5,FALSE)</f>
        <v>0</v>
      </c>
      <c r="BH476" s="26" t="str">
        <f>+IF(VLOOKUP($B476,'Lista Puestos Valorados'!$B$11:$BK$510,MATCH('Auxiliar General'!BB$4,'Lista Puestos Valorados'!$B$10:$BK$10,0),0)="","No relevante",VLOOKUP($B476,'Lista Puestos Valorados'!$B$11:$BK$510,MATCH('Auxiliar General'!BB$4,'Lista Puestos Valorados'!$B$10:$BK$10,0),0))</f>
        <v>No relevante</v>
      </c>
      <c r="BI476" s="26">
        <f>+HLOOKUP(BH476,Sistema_Puntos!$Q$5:$Y$43,'Auxiliar General'!BD$5,FALSE)</f>
        <v>0</v>
      </c>
      <c r="BJ476" s="26" t="str">
        <f>+IF(VLOOKUP($B476,'Lista Puestos Valorados'!$B$11:$BK$510,MATCH('Auxiliar General'!BD$4,'Lista Puestos Valorados'!$B$10:$BK$10,0),0)="","No relevante",VLOOKUP($B476,'Lista Puestos Valorados'!$B$11:$BK$510,MATCH('Auxiliar General'!BD$4,'Lista Puestos Valorados'!$B$10:$BK$10,0),0))</f>
        <v>No relevante</v>
      </c>
      <c r="BK476" s="26">
        <f>+HLOOKUP(BJ476,Sistema_Puntos!$Q$5:$Y$43,'Auxiliar General'!BF$5,FALSE)</f>
        <v>0</v>
      </c>
      <c r="BL476" s="26" t="str">
        <f>+IF(VLOOKUP($B476,'Lista Puestos Valorados'!$B$11:$BK$510,MATCH('Auxiliar General'!BF$4,'Lista Puestos Valorados'!$B$10:$BK$10,0),0)="","No relevante",VLOOKUP($B476,'Lista Puestos Valorados'!$B$11:$BK$510,MATCH('Auxiliar General'!BF$4,'Lista Puestos Valorados'!$B$10:$BK$10,0),0))</f>
        <v>No relevante</v>
      </c>
      <c r="BM476" s="26">
        <f>+HLOOKUP(BL476,Sistema_Puntos!$Q$5:$Y$43,'Auxiliar General'!BH$5,FALSE)</f>
        <v>0</v>
      </c>
      <c r="BN476" s="26" t="str">
        <f>+IF(VLOOKUP($B476,'Lista Puestos Valorados'!$B$11:$BK$510,MATCH('Auxiliar General'!BH$4,'Lista Puestos Valorados'!$B$10:$BK$10,0),0)="","No relevante",VLOOKUP($B476,'Lista Puestos Valorados'!$B$11:$BK$510,MATCH('Auxiliar General'!BH$4,'Lista Puestos Valorados'!$B$10:$BK$10,0),0))</f>
        <v>No relevante</v>
      </c>
      <c r="BO476" s="26">
        <f>+HLOOKUP(BN476,Sistema_Puntos!$Q$5:$Y$43,'Auxiliar General'!BJ$5,FALSE)</f>
        <v>0</v>
      </c>
      <c r="BP476" s="26" t="str">
        <f>+IF(VLOOKUP($B476,'Lista Puestos Valorados'!$B$11:$BK$510,MATCH('Auxiliar General'!BJ$4,'Lista Puestos Valorados'!$B$10:$BK$10,0),0)="","No relevante",VLOOKUP($B476,'Lista Puestos Valorados'!$B$11:$BK$510,MATCH('Auxiliar General'!BJ$4,'Lista Puestos Valorados'!$B$10:$BK$10,0),0))</f>
        <v>No relevante</v>
      </c>
      <c r="BQ476" s="26">
        <f>+HLOOKUP(BP476,Sistema_Puntos!$Q$5:$Y$43,'Auxiliar General'!BL$5,FALSE)</f>
        <v>0</v>
      </c>
      <c r="BR476" s="26" t="str">
        <f>+IF(VLOOKUP($B476,'Lista Puestos Valorados'!$B$11:$BK$510,MATCH('Auxiliar General'!BL$4,'Lista Puestos Valorados'!$B$10:$BK$10,0),0)="","No relevante",VLOOKUP($B476,'Lista Puestos Valorados'!$B$11:$BK$510,MATCH('Auxiliar General'!BL$4,'Lista Puestos Valorados'!$B$10:$BK$10,0),0))</f>
        <v>No relevante</v>
      </c>
      <c r="BS476" s="26">
        <f>+HLOOKUP(BR476,Sistema_Puntos!$Q$5:$Y$43,'Auxiliar General'!BN$5,FALSE)</f>
        <v>0</v>
      </c>
      <c r="BT476" s="26" t="str">
        <f>+IF(VLOOKUP($B476,'Lista Puestos Valorados'!$B$11:$BK$510,MATCH('Auxiliar General'!BN$4,'Lista Puestos Valorados'!$B$10:$BK$10,0),0)="","No relevante",VLOOKUP($B476,'Lista Puestos Valorados'!$B$11:$BK$510,MATCH('Auxiliar General'!BN$4,'Lista Puestos Valorados'!$B$10:$BK$10,0),0))</f>
        <v>No relevante</v>
      </c>
      <c r="BU476" s="26">
        <f>+HLOOKUP(BT476,Sistema_Puntos!$Q$5:$Y$43,'Auxiliar General'!BP$5,FALSE)</f>
        <v>0</v>
      </c>
      <c r="BV476" s="26" t="str">
        <f>+IF(VLOOKUP($B476,'Lista Puestos Valorados'!$B$11:$BK$510,MATCH('Auxiliar General'!BP$4,'Lista Puestos Valorados'!$B$10:$BK$10,0),0)="","No relevante",VLOOKUP($B476,'Lista Puestos Valorados'!$B$11:$BK$510,MATCH('Auxiliar General'!BP$4,'Lista Puestos Valorados'!$B$10:$BK$10,0),0))</f>
        <v>No relevante</v>
      </c>
      <c r="BW476" s="26">
        <f>+HLOOKUP(BV476,Sistema_Puntos!$Q$5:$Y$43,'Auxiliar General'!BR$5,FALSE)</f>
        <v>0</v>
      </c>
      <c r="BX476" s="26" t="str">
        <f>+IF(VLOOKUP($B476,'Lista Puestos Valorados'!$B$11:$BK$510,MATCH('Auxiliar General'!BR$4,'Lista Puestos Valorados'!$B$10:$BK$10,0),0)="","No relevante",VLOOKUP($B476,'Lista Puestos Valorados'!$B$11:$BK$510,MATCH('Auxiliar General'!BR$4,'Lista Puestos Valorados'!$B$10:$BK$10,0),0))</f>
        <v>No relevante</v>
      </c>
      <c r="BY476" s="26">
        <f>+HLOOKUP(BX476,Sistema_Puntos!$Q$5:$Y$43,'Auxiliar General'!BT$5,FALSE)</f>
        <v>0</v>
      </c>
      <c r="BZ476" s="26" t="str">
        <f>+IF(VLOOKUP($B476,'Lista Puestos Valorados'!$B$11:$BK$510,MATCH('Auxiliar General'!BT$4,'Lista Puestos Valorados'!$B$10:$BK$10,0),0)="","No relevante",VLOOKUP($B476,'Lista Puestos Valorados'!$B$11:$BK$510,MATCH('Auxiliar General'!BT$4,'Lista Puestos Valorados'!$B$10:$BK$10,0),0))</f>
        <v>No relevante</v>
      </c>
      <c r="CA476" s="26">
        <f>+HLOOKUP(BZ476,Sistema_Puntos!$Q$5:$Y$43,'Auxiliar General'!BV$5,FALSE)</f>
        <v>0</v>
      </c>
      <c r="CB476" s="26" t="str">
        <f>+IF(VLOOKUP($B476,'Lista Puestos Valorados'!$B$11:$BK$510,MATCH('Auxiliar General'!BV$4,'Lista Puestos Valorados'!$B$10:$BK$10,0),0)="","No relevante",VLOOKUP($B476,'Lista Puestos Valorados'!$B$11:$BK$510,MATCH('Auxiliar General'!BV$4,'Lista Puestos Valorados'!$B$10:$BK$10,0),0))</f>
        <v>No relevante</v>
      </c>
      <c r="CC476" s="26">
        <f>+HLOOKUP(CB476,Sistema_Puntos!$Q$5:$Y$43,'Auxiliar General'!BX$5,FALSE)</f>
        <v>0</v>
      </c>
      <c r="CD476" s="26" t="str">
        <f>+IF(VLOOKUP($B476,'Lista Puestos Valorados'!$B$11:$BK$510,MATCH('Auxiliar General'!BX$4,'Lista Puestos Valorados'!$B$10:$BK$10,0),0)="","No relevante",VLOOKUP($B476,'Lista Puestos Valorados'!$B$11:$BK$510,MATCH('Auxiliar General'!BX$4,'Lista Puestos Valorados'!$B$10:$BK$10,0),0))</f>
        <v>No relevante</v>
      </c>
      <c r="CE476" s="26">
        <f>+HLOOKUP(CD476,Sistema_Puntos!$Q$5:$Y$43,'Auxiliar General'!BZ$5,FALSE)</f>
        <v>0</v>
      </c>
      <c r="CF476" s="26" t="str">
        <f>+IF(VLOOKUP($B476,'Lista Puestos Valorados'!$B$11:$BK$510,MATCH('Auxiliar General'!BZ$4,'Lista Puestos Valorados'!$B$10:$BK$10,0),0)="","No relevante",VLOOKUP($B476,'Lista Puestos Valorados'!$B$11:$BK$510,MATCH('Auxiliar General'!BZ$4,'Lista Puestos Valorados'!$B$10:$BK$10,0),0))</f>
        <v>No relevante</v>
      </c>
      <c r="CG476" s="26">
        <f>+HLOOKUP(CF476,Sistema_Puntos!$Q$5:$Y$43,'Auxiliar General'!CB$5,FALSE)</f>
        <v>0</v>
      </c>
      <c r="CH476" s="29"/>
      <c r="CI476" s="29"/>
    </row>
    <row r="477" spans="2:87" ht="17.55" customHeight="1">
      <c r="B477" s="26">
        <f>+'Listado de Puestos'!B477</f>
        <v>467</v>
      </c>
      <c r="C477" s="26" t="str">
        <f>+IF('Lista Puestos Valorados'!C477="","",'Lista Puestos Valorados'!C477)</f>
        <v/>
      </c>
      <c r="D477" s="26" t="str">
        <f>+IF('Lista Puestos Valorados'!D477="","",'Lista Puestos Valorados'!D477)</f>
        <v/>
      </c>
      <c r="E477" s="26" t="str">
        <f>+IF('Lista Puestos Valorados'!E477="","",'Lista Puestos Valorados'!E477)</f>
        <v/>
      </c>
      <c r="F477" s="26" t="str">
        <f>+IF('Lista Puestos Valorados'!F477="","",'Lista Puestos Valorados'!F477)</f>
        <v/>
      </c>
      <c r="G477" s="26" t="str">
        <f>+IF('Lista Puestos Valorados'!G477="","",'Lista Puestos Valorados'!G477)</f>
        <v/>
      </c>
      <c r="H477" s="26" t="str">
        <f>+IF('Lista Puestos Valorados'!H477="","",'Lista Puestos Valorados'!H477)</f>
        <v/>
      </c>
      <c r="I477" s="26" t="str">
        <f>+IF('Lista Puestos Valorados'!I477="","",'Lista Puestos Valorados'!I477)</f>
        <v/>
      </c>
      <c r="J477" s="118" t="e">
        <f t="array" ref="J477">+IF(L477="","",_xlfn.IFS(L477&lt;='Cortes de Agrupacion'!$F$15,'Cortes de Agrupacion'!$E$15,'Resultados General'!L477&lt;='Cortes de Agrupacion'!$F$14,'Cortes de Agrupacion'!$E$14,'Resultados General'!L477&lt;='Cortes de Agrupacion'!$F$13,'Cortes de Agrupacion'!$E$13,L477&lt;='Cortes de Agrupacion'!$F$12,'Cortes de Agrupacion'!$E$12,'Resultados General'!L477&lt;='Cortes de Agrupacion'!$F$11,'Cortes de Agrupacion'!$E$11,'Resultados General'!L477&lt;='Cortes de Agrupacion'!$F$10,'Cortes de Agrupacion'!$E$10,'Resultados General'!L477&lt;='Cortes de Agrupacion'!$F$9,'Cortes de Agrupacion'!$E$9,'Resultados General'!L477&lt;='Cortes de Agrupacion'!$F$8,'Cortes de Agrupacion'!$E$8,'Resultados General'!L477&lt;='Cortes de Agrupacion'!$F$7,'Cortes de Agrupacion'!$E$7,'Resultados General'!L477&lt;='Cortes de Agrupacion'!$F$6,'Cortes de Agrupacion'!$E$6))</f>
        <v>#VALUE!</v>
      </c>
      <c r="K477" s="118" t="str">
        <f t="shared" si="14"/>
        <v/>
      </c>
      <c r="L477" s="124" t="e">
        <f>#VALUE!</f>
        <v>#VALUE!</v>
      </c>
      <c r="M477" s="26" t="e">
        <f ca="1">+_xlfn.IFNA(VLOOKUP(C477,'Distribución de puestos'!$B$8:$I$507,8,0),"")</f>
        <v>#NAME?</v>
      </c>
      <c r="N477" s="26" t="str">
        <f>+IF(VLOOKUP($B477,'Lista Puestos Valorados'!$B$11:$BK$510,MATCH('Auxiliar General'!H$4,'Lista Puestos Valorados'!$B$10:$BK$10,0),0)="","No relevante",VLOOKUP($B477,'Lista Puestos Valorados'!$B$11:$BK$510,MATCH('Auxiliar General'!H$4,'Lista Puestos Valorados'!$B$10:$BK$10,0),0))</f>
        <v>No relevante</v>
      </c>
      <c r="O477" s="26">
        <f>+HLOOKUP(N477,Sistema_Puntos!$Q$5:$Y$43,'Auxiliar General'!J$5,FALSE)</f>
        <v>0</v>
      </c>
      <c r="P477" s="26" t="str">
        <f>+IF(VLOOKUP($B477,'Lista Puestos Valorados'!$B$11:$BK$510,MATCH('Auxiliar General'!J$4,'Lista Puestos Valorados'!$B$10:$BK$10,0),0)="","No relevante",VLOOKUP($B477,'Lista Puestos Valorados'!$B$11:$BK$510,MATCH('Auxiliar General'!J$4,'Lista Puestos Valorados'!$B$10:$BK$10,0),0))</f>
        <v>No relevante</v>
      </c>
      <c r="Q477" s="26">
        <f>+HLOOKUP(P477,Sistema_Puntos!$Q$5:$Y$43,'Auxiliar General'!L$5,FALSE)</f>
        <v>0</v>
      </c>
      <c r="R477" s="26" t="str">
        <f>+IF(VLOOKUP($B477,'Lista Puestos Valorados'!$B$11:$BK$510,MATCH('Auxiliar General'!L$4,'Lista Puestos Valorados'!$B$10:$BK$10,0),0)="","No relevante",VLOOKUP($B477,'Lista Puestos Valorados'!$B$11:$BK$510,MATCH('Auxiliar General'!L$4,'Lista Puestos Valorados'!$B$10:$BK$10,0),0))</f>
        <v>No relevante</v>
      </c>
      <c r="S477" s="26">
        <f>+HLOOKUP(R477,Sistema_Puntos!$Q$5:$Y$43,'Auxiliar General'!N$5,FALSE)</f>
        <v>0</v>
      </c>
      <c r="T477" s="26" t="str">
        <f>+IF(VLOOKUP($B477,'Lista Puestos Valorados'!$B$11:$BK$510,MATCH('Auxiliar General'!N$4,'Lista Puestos Valorados'!$B$10:$BK$10,0),0)="","No relevante",VLOOKUP($B477,'Lista Puestos Valorados'!$B$11:$BK$510,MATCH('Auxiliar General'!N$4,'Lista Puestos Valorados'!$B$10:$BK$10,0),0))</f>
        <v>No relevante</v>
      </c>
      <c r="U477" s="26">
        <f>+HLOOKUP(T477,Sistema_Puntos!$Q$5:$Y$43,'Auxiliar General'!P$5,FALSE)</f>
        <v>0</v>
      </c>
      <c r="V477" s="26" t="str">
        <f>+IF(VLOOKUP($B477,'Lista Puestos Valorados'!$B$11:$BK$510,MATCH('Auxiliar General'!P$4,'Lista Puestos Valorados'!$B$10:$BK$10,0),0)="","No relevante",VLOOKUP($B477,'Lista Puestos Valorados'!$B$11:$BK$510,MATCH('Auxiliar General'!P$4,'Lista Puestos Valorados'!$B$10:$BK$10,0),0))</f>
        <v>No relevante</v>
      </c>
      <c r="W477" s="26">
        <f>+HLOOKUP(V477,Sistema_Puntos!$Q$5:$Y$43,'Auxiliar General'!R$5,FALSE)</f>
        <v>0</v>
      </c>
      <c r="X477" s="26" t="str">
        <f>+IF(VLOOKUP($B477,'Lista Puestos Valorados'!$B$11:$BK$510,MATCH('Auxiliar General'!R$4,'Lista Puestos Valorados'!$B$10:$BK$10,0),0)="","No relevante",VLOOKUP($B477,'Lista Puestos Valorados'!$B$11:$BK$510,MATCH('Auxiliar General'!R$4,'Lista Puestos Valorados'!$B$10:$BK$10,0),0))</f>
        <v>No relevante</v>
      </c>
      <c r="Y477" s="26">
        <f>+HLOOKUP(X477,Sistema_Puntos!$Q$5:$Y$43,'Auxiliar General'!T$5,FALSE)</f>
        <v>0</v>
      </c>
      <c r="Z477" s="26" t="str">
        <f>+IF(VLOOKUP($B477,'Lista Puestos Valorados'!$B$11:$BK$510,MATCH('Auxiliar General'!T$4,'Lista Puestos Valorados'!$B$10:$BK$10,0),0)="","No relevante",VLOOKUP($B477,'Lista Puestos Valorados'!$B$11:$BK$510,MATCH('Auxiliar General'!T$4,'Lista Puestos Valorados'!$B$10:$BK$10,0),0))</f>
        <v>No relevante</v>
      </c>
      <c r="AA477" s="26">
        <f>+HLOOKUP(Z477,Sistema_Puntos!$Q$5:$Y$43,'Auxiliar General'!V$5,FALSE)</f>
        <v>0</v>
      </c>
      <c r="AB477" s="26" t="str">
        <f>+IF(VLOOKUP($B477,'Lista Puestos Valorados'!$B$11:$BK$510,MATCH('Auxiliar General'!V$4,'Lista Puestos Valorados'!$B$10:$BK$10,0),0)="","No relevante",VLOOKUP($B477,'Lista Puestos Valorados'!$B$11:$BK$510,MATCH('Auxiliar General'!V$4,'Lista Puestos Valorados'!$B$10:$BK$10,0),0))</f>
        <v>No relevante</v>
      </c>
      <c r="AC477" s="26">
        <f>+HLOOKUP(AB477,Sistema_Puntos!$Q$5:$Y$43,'Auxiliar General'!X$5,FALSE)</f>
        <v>0</v>
      </c>
      <c r="AD477" s="26" t="str">
        <f>+IF(VLOOKUP($B477,'Lista Puestos Valorados'!$B$11:$BK$510,MATCH('Auxiliar General'!X$4,'Lista Puestos Valorados'!$B$10:$BK$10,0),0)="","No relevante",VLOOKUP($B477,'Lista Puestos Valorados'!$B$11:$BK$510,MATCH('Auxiliar General'!X$4,'Lista Puestos Valorados'!$B$10:$BK$10,0),0))</f>
        <v>No relevante</v>
      </c>
      <c r="AE477" s="26">
        <f>+HLOOKUP(AD477,Sistema_Puntos!$Q$5:$Y$43,'Auxiliar General'!Z$5,FALSE)</f>
        <v>0</v>
      </c>
      <c r="AF477" s="26" t="str">
        <f>+IF(VLOOKUP($B477,'Lista Puestos Valorados'!$B$11:$BK$510,MATCH('Auxiliar General'!Z$4,'Lista Puestos Valorados'!$B$10:$BK$10,0),0)="","No relevante",VLOOKUP($B477,'Lista Puestos Valorados'!$B$11:$BK$510,MATCH('Auxiliar General'!Z$4,'Lista Puestos Valorados'!$B$10:$BK$10,0),0))</f>
        <v>No relevante</v>
      </c>
      <c r="AG477" s="26">
        <f>+HLOOKUP(AF477,Sistema_Puntos!$Q$5:$Y$43,'Auxiliar General'!AB$5,FALSE)</f>
        <v>0</v>
      </c>
      <c r="AH477" s="26" t="str">
        <f>+IF(VLOOKUP($B477,'Lista Puestos Valorados'!$B$11:$BK$510,MATCH('Auxiliar General'!AB$4,'Lista Puestos Valorados'!$B$10:$BK$10,0),0)="","No relevante",VLOOKUP($B477,'Lista Puestos Valorados'!$B$11:$BK$510,MATCH('Auxiliar General'!AB$4,'Lista Puestos Valorados'!$B$10:$BK$10,0),0))</f>
        <v>No relevante</v>
      </c>
      <c r="AI477" s="26">
        <f>+HLOOKUP(AH477,Sistema_Puntos!$Q$5:$Y$43,'Auxiliar General'!AD$5,FALSE)</f>
        <v>0</v>
      </c>
      <c r="AJ477" s="26" t="str">
        <f>+IF(VLOOKUP($B477,'Lista Puestos Valorados'!$B$11:$BK$510,MATCH('Auxiliar General'!AD$4,'Lista Puestos Valorados'!$B$10:$BK$10,0),0)="","No relevante",VLOOKUP($B477,'Lista Puestos Valorados'!$B$11:$BK$510,MATCH('Auxiliar General'!AD$4,'Lista Puestos Valorados'!$B$10:$BK$10,0),0))</f>
        <v>No relevante</v>
      </c>
      <c r="AK477" s="26">
        <f>+HLOOKUP(AJ477,Sistema_Puntos!$Q$5:$Y$43,'Auxiliar General'!AF$5,FALSE)</f>
        <v>0</v>
      </c>
      <c r="AL477" s="26" t="str">
        <f>+IF(VLOOKUP($B477,'Lista Puestos Valorados'!$B$11:$BK$510,MATCH('Auxiliar General'!AF$4,'Lista Puestos Valorados'!$B$10:$BK$10,0),0)="","No relevante",VLOOKUP($B477,'Lista Puestos Valorados'!$B$11:$BK$510,MATCH('Auxiliar General'!AF$4,'Lista Puestos Valorados'!$B$10:$BK$10,0),0))</f>
        <v>No relevante</v>
      </c>
      <c r="AM477" s="26">
        <f>+HLOOKUP(AL477,Sistema_Puntos!$Q$5:$Y$43,'Auxiliar General'!AH$5,FALSE)</f>
        <v>0</v>
      </c>
      <c r="AN477" s="26" t="str">
        <f>+IF(VLOOKUP($B477,'Lista Puestos Valorados'!$B$11:$BK$510,MATCH('Auxiliar General'!AH$4,'Lista Puestos Valorados'!$B$10:$BK$10,0),0)="","No relevante",VLOOKUP($B477,'Lista Puestos Valorados'!$B$11:$BK$510,MATCH('Auxiliar General'!AH$4,'Lista Puestos Valorados'!$B$10:$BK$10,0),0))</f>
        <v>No relevante</v>
      </c>
      <c r="AO477" s="26">
        <f>+HLOOKUP(AN477,Sistema_Puntos!$Q$5:$Y$43,'Auxiliar General'!AJ$5,FALSE)</f>
        <v>0</v>
      </c>
      <c r="AP477" s="26" t="str">
        <f>+IF(VLOOKUP($B477,'Lista Puestos Valorados'!$B$11:$BK$510,MATCH('Auxiliar General'!AJ$4,'Lista Puestos Valorados'!$B$10:$BK$10,0),0)="","No relevante",VLOOKUP($B477,'Lista Puestos Valorados'!$B$11:$BK$510,MATCH('Auxiliar General'!AJ$4,'Lista Puestos Valorados'!$B$10:$BK$10,0),0))</f>
        <v>No relevante</v>
      </c>
      <c r="AQ477" s="26">
        <f>+HLOOKUP(AP477,Sistema_Puntos!$Q$5:$Y$43,'Auxiliar General'!AL$5,FALSE)</f>
        <v>0</v>
      </c>
      <c r="AR477" s="26" t="str">
        <f>+IF(VLOOKUP($B477,'Lista Puestos Valorados'!$B$11:$BK$510,MATCH('Auxiliar General'!AL$4,'Lista Puestos Valorados'!$B$10:$BK$10,0),0)="","No relevante",VLOOKUP($B477,'Lista Puestos Valorados'!$B$11:$BK$510,MATCH('Auxiliar General'!AL$4,'Lista Puestos Valorados'!$B$10:$BK$10,0),0))</f>
        <v>No relevante</v>
      </c>
      <c r="AS477" s="26">
        <f>+HLOOKUP(AR477,Sistema_Puntos!$Q$5:$Y$43,'Auxiliar General'!AN$5,FALSE)</f>
        <v>0</v>
      </c>
      <c r="AT477" s="26" t="str">
        <f>+IF(VLOOKUP($B477,'Lista Puestos Valorados'!$B$11:$BK$510,MATCH('Auxiliar General'!AN$4,'Lista Puestos Valorados'!$B$10:$BK$10,0),0)="","No relevante",VLOOKUP($B477,'Lista Puestos Valorados'!$B$11:$BK$510,MATCH('Auxiliar General'!AN$4,'Lista Puestos Valorados'!$B$10:$BK$10,0),0))</f>
        <v>No relevante</v>
      </c>
      <c r="AU477" s="26">
        <f>+HLOOKUP(AT477,Sistema_Puntos!$Q$5:$Y$43,'Auxiliar General'!AP$5,FALSE)</f>
        <v>0</v>
      </c>
      <c r="AV477" s="26" t="str">
        <f>+IF(VLOOKUP($B477,'Lista Puestos Valorados'!$B$11:$BK$510,MATCH('Auxiliar General'!AP$4,'Lista Puestos Valorados'!$B$10:$BK$10,0),0)="","No relevante",VLOOKUP($B477,'Lista Puestos Valorados'!$B$11:$BK$510,MATCH('Auxiliar General'!AP$4,'Lista Puestos Valorados'!$B$10:$BK$10,0),0))</f>
        <v>No relevante</v>
      </c>
      <c r="AW477" s="26">
        <f>+HLOOKUP(AV477,Sistema_Puntos!$Q$5:$Y$43,'Auxiliar General'!AR$5,FALSE)</f>
        <v>0</v>
      </c>
      <c r="AX477" s="26" t="str">
        <f>+IF(VLOOKUP($B477,'Lista Puestos Valorados'!$B$11:$BK$510,MATCH('Auxiliar General'!AR$4,'Lista Puestos Valorados'!$B$10:$BK$10,0),0)="","No relevante",VLOOKUP($B477,'Lista Puestos Valorados'!$B$11:$BK$510,MATCH('Auxiliar General'!AR$4,'Lista Puestos Valorados'!$B$10:$BK$10,0),0))</f>
        <v>No relevante</v>
      </c>
      <c r="AY477" s="26">
        <f>+HLOOKUP(AX477,Sistema_Puntos!$Q$5:$Y$43,'Auxiliar General'!AT$5,FALSE)</f>
        <v>0</v>
      </c>
      <c r="AZ477" s="26" t="str">
        <f>+IF(VLOOKUP($B477,'Lista Puestos Valorados'!$B$11:$BK$510,MATCH('Auxiliar General'!AT$4,'Lista Puestos Valorados'!$B$10:$BK$10,0),0)="","No relevante",VLOOKUP($B477,'Lista Puestos Valorados'!$B$11:$BK$510,MATCH('Auxiliar General'!AT$4,'Lista Puestos Valorados'!$B$10:$BK$10,0),0))</f>
        <v>No relevante</v>
      </c>
      <c r="BA477" s="26">
        <f>+HLOOKUP(AZ477,Sistema_Puntos!$Q$5:$Y$43,'Auxiliar General'!AV$5,FALSE)</f>
        <v>0</v>
      </c>
      <c r="BB477" s="26" t="str">
        <f>+IF(VLOOKUP($B477,'Lista Puestos Valorados'!$B$11:$BK$510,MATCH('Auxiliar General'!AV$4,'Lista Puestos Valorados'!$B$10:$BK$10,0),0)="","No relevante",VLOOKUP($B477,'Lista Puestos Valorados'!$B$11:$BK$510,MATCH('Auxiliar General'!AV$4,'Lista Puestos Valorados'!$B$10:$BK$10,0),0))</f>
        <v>No relevante</v>
      </c>
      <c r="BC477" s="26">
        <f>+HLOOKUP(BB477,Sistema_Puntos!$Q$5:$Y$43,'Auxiliar General'!AX$5,FALSE)</f>
        <v>0</v>
      </c>
      <c r="BD477" s="26" t="str">
        <f>+IF(VLOOKUP($B477,'Lista Puestos Valorados'!$B$11:$BK$510,MATCH('Auxiliar General'!AX$4,'Lista Puestos Valorados'!$B$10:$BK$10,0),0)="","No relevante",VLOOKUP($B477,'Lista Puestos Valorados'!$B$11:$BK$510,MATCH('Auxiliar General'!AX$4,'Lista Puestos Valorados'!$B$10:$BK$10,0),0))</f>
        <v>No relevante</v>
      </c>
      <c r="BE477" s="26">
        <f>+HLOOKUP(BD477,Sistema_Puntos!$Q$5:$Y$43,'Auxiliar General'!AZ$5,FALSE)</f>
        <v>0</v>
      </c>
      <c r="BF477" s="26" t="str">
        <f>+IF(VLOOKUP($B477,'Lista Puestos Valorados'!$B$11:$BK$510,MATCH('Auxiliar General'!AZ$4,'Lista Puestos Valorados'!$B$10:$BK$10,0),0)="","No relevante",VLOOKUP($B477,'Lista Puestos Valorados'!$B$11:$BK$510,MATCH('Auxiliar General'!AZ$4,'Lista Puestos Valorados'!$B$10:$BK$10,0),0))</f>
        <v>No relevante</v>
      </c>
      <c r="BG477" s="26">
        <f>+HLOOKUP(BF477,Sistema_Puntos!$Q$5:$Y$43,'Auxiliar General'!BB$5,FALSE)</f>
        <v>0</v>
      </c>
      <c r="BH477" s="26" t="str">
        <f>+IF(VLOOKUP($B477,'Lista Puestos Valorados'!$B$11:$BK$510,MATCH('Auxiliar General'!BB$4,'Lista Puestos Valorados'!$B$10:$BK$10,0),0)="","No relevante",VLOOKUP($B477,'Lista Puestos Valorados'!$B$11:$BK$510,MATCH('Auxiliar General'!BB$4,'Lista Puestos Valorados'!$B$10:$BK$10,0),0))</f>
        <v>No relevante</v>
      </c>
      <c r="BI477" s="26">
        <f>+HLOOKUP(BH477,Sistema_Puntos!$Q$5:$Y$43,'Auxiliar General'!BD$5,FALSE)</f>
        <v>0</v>
      </c>
      <c r="BJ477" s="26" t="str">
        <f>+IF(VLOOKUP($B477,'Lista Puestos Valorados'!$B$11:$BK$510,MATCH('Auxiliar General'!BD$4,'Lista Puestos Valorados'!$B$10:$BK$10,0),0)="","No relevante",VLOOKUP($B477,'Lista Puestos Valorados'!$B$11:$BK$510,MATCH('Auxiliar General'!BD$4,'Lista Puestos Valorados'!$B$10:$BK$10,0),0))</f>
        <v>No relevante</v>
      </c>
      <c r="BK477" s="26">
        <f>+HLOOKUP(BJ477,Sistema_Puntos!$Q$5:$Y$43,'Auxiliar General'!BF$5,FALSE)</f>
        <v>0</v>
      </c>
      <c r="BL477" s="26" t="str">
        <f>+IF(VLOOKUP($B477,'Lista Puestos Valorados'!$B$11:$BK$510,MATCH('Auxiliar General'!BF$4,'Lista Puestos Valorados'!$B$10:$BK$10,0),0)="","No relevante",VLOOKUP($B477,'Lista Puestos Valorados'!$B$11:$BK$510,MATCH('Auxiliar General'!BF$4,'Lista Puestos Valorados'!$B$10:$BK$10,0),0))</f>
        <v>No relevante</v>
      </c>
      <c r="BM477" s="26">
        <f>+HLOOKUP(BL477,Sistema_Puntos!$Q$5:$Y$43,'Auxiliar General'!BH$5,FALSE)</f>
        <v>0</v>
      </c>
      <c r="BN477" s="26" t="str">
        <f>+IF(VLOOKUP($B477,'Lista Puestos Valorados'!$B$11:$BK$510,MATCH('Auxiliar General'!BH$4,'Lista Puestos Valorados'!$B$10:$BK$10,0),0)="","No relevante",VLOOKUP($B477,'Lista Puestos Valorados'!$B$11:$BK$510,MATCH('Auxiliar General'!BH$4,'Lista Puestos Valorados'!$B$10:$BK$10,0),0))</f>
        <v>No relevante</v>
      </c>
      <c r="BO477" s="26">
        <f>+HLOOKUP(BN477,Sistema_Puntos!$Q$5:$Y$43,'Auxiliar General'!BJ$5,FALSE)</f>
        <v>0</v>
      </c>
      <c r="BP477" s="26" t="str">
        <f>+IF(VLOOKUP($B477,'Lista Puestos Valorados'!$B$11:$BK$510,MATCH('Auxiliar General'!BJ$4,'Lista Puestos Valorados'!$B$10:$BK$10,0),0)="","No relevante",VLOOKUP($B477,'Lista Puestos Valorados'!$B$11:$BK$510,MATCH('Auxiliar General'!BJ$4,'Lista Puestos Valorados'!$B$10:$BK$10,0),0))</f>
        <v>No relevante</v>
      </c>
      <c r="BQ477" s="26">
        <f>+HLOOKUP(BP477,Sistema_Puntos!$Q$5:$Y$43,'Auxiliar General'!BL$5,FALSE)</f>
        <v>0</v>
      </c>
      <c r="BR477" s="26" t="str">
        <f>+IF(VLOOKUP($B477,'Lista Puestos Valorados'!$B$11:$BK$510,MATCH('Auxiliar General'!BL$4,'Lista Puestos Valorados'!$B$10:$BK$10,0),0)="","No relevante",VLOOKUP($B477,'Lista Puestos Valorados'!$B$11:$BK$510,MATCH('Auxiliar General'!BL$4,'Lista Puestos Valorados'!$B$10:$BK$10,0),0))</f>
        <v>No relevante</v>
      </c>
      <c r="BS477" s="26">
        <f>+HLOOKUP(BR477,Sistema_Puntos!$Q$5:$Y$43,'Auxiliar General'!BN$5,FALSE)</f>
        <v>0</v>
      </c>
      <c r="BT477" s="26" t="str">
        <f>+IF(VLOOKUP($B477,'Lista Puestos Valorados'!$B$11:$BK$510,MATCH('Auxiliar General'!BN$4,'Lista Puestos Valorados'!$B$10:$BK$10,0),0)="","No relevante",VLOOKUP($B477,'Lista Puestos Valorados'!$B$11:$BK$510,MATCH('Auxiliar General'!BN$4,'Lista Puestos Valorados'!$B$10:$BK$10,0),0))</f>
        <v>No relevante</v>
      </c>
      <c r="BU477" s="26">
        <f>+HLOOKUP(BT477,Sistema_Puntos!$Q$5:$Y$43,'Auxiliar General'!BP$5,FALSE)</f>
        <v>0</v>
      </c>
      <c r="BV477" s="26" t="str">
        <f>+IF(VLOOKUP($B477,'Lista Puestos Valorados'!$B$11:$BK$510,MATCH('Auxiliar General'!BP$4,'Lista Puestos Valorados'!$B$10:$BK$10,0),0)="","No relevante",VLOOKUP($B477,'Lista Puestos Valorados'!$B$11:$BK$510,MATCH('Auxiliar General'!BP$4,'Lista Puestos Valorados'!$B$10:$BK$10,0),0))</f>
        <v>No relevante</v>
      </c>
      <c r="BW477" s="26">
        <f>+HLOOKUP(BV477,Sistema_Puntos!$Q$5:$Y$43,'Auxiliar General'!BR$5,FALSE)</f>
        <v>0</v>
      </c>
      <c r="BX477" s="26" t="str">
        <f>+IF(VLOOKUP($B477,'Lista Puestos Valorados'!$B$11:$BK$510,MATCH('Auxiliar General'!BR$4,'Lista Puestos Valorados'!$B$10:$BK$10,0),0)="","No relevante",VLOOKUP($B477,'Lista Puestos Valorados'!$B$11:$BK$510,MATCH('Auxiliar General'!BR$4,'Lista Puestos Valorados'!$B$10:$BK$10,0),0))</f>
        <v>No relevante</v>
      </c>
      <c r="BY477" s="26">
        <f>+HLOOKUP(BX477,Sistema_Puntos!$Q$5:$Y$43,'Auxiliar General'!BT$5,FALSE)</f>
        <v>0</v>
      </c>
      <c r="BZ477" s="26" t="str">
        <f>+IF(VLOOKUP($B477,'Lista Puestos Valorados'!$B$11:$BK$510,MATCH('Auxiliar General'!BT$4,'Lista Puestos Valorados'!$B$10:$BK$10,0),0)="","No relevante",VLOOKUP($B477,'Lista Puestos Valorados'!$B$11:$BK$510,MATCH('Auxiliar General'!BT$4,'Lista Puestos Valorados'!$B$10:$BK$10,0),0))</f>
        <v>No relevante</v>
      </c>
      <c r="CA477" s="26">
        <f>+HLOOKUP(BZ477,Sistema_Puntos!$Q$5:$Y$43,'Auxiliar General'!BV$5,FALSE)</f>
        <v>0</v>
      </c>
      <c r="CB477" s="26" t="str">
        <f>+IF(VLOOKUP($B477,'Lista Puestos Valorados'!$B$11:$BK$510,MATCH('Auxiliar General'!BV$4,'Lista Puestos Valorados'!$B$10:$BK$10,0),0)="","No relevante",VLOOKUP($B477,'Lista Puestos Valorados'!$B$11:$BK$510,MATCH('Auxiliar General'!BV$4,'Lista Puestos Valorados'!$B$10:$BK$10,0),0))</f>
        <v>No relevante</v>
      </c>
      <c r="CC477" s="26">
        <f>+HLOOKUP(CB477,Sistema_Puntos!$Q$5:$Y$43,'Auxiliar General'!BX$5,FALSE)</f>
        <v>0</v>
      </c>
      <c r="CD477" s="26" t="str">
        <f>+IF(VLOOKUP($B477,'Lista Puestos Valorados'!$B$11:$BK$510,MATCH('Auxiliar General'!BX$4,'Lista Puestos Valorados'!$B$10:$BK$10,0),0)="","No relevante",VLOOKUP($B477,'Lista Puestos Valorados'!$B$11:$BK$510,MATCH('Auxiliar General'!BX$4,'Lista Puestos Valorados'!$B$10:$BK$10,0),0))</f>
        <v>No relevante</v>
      </c>
      <c r="CE477" s="26">
        <f>+HLOOKUP(CD477,Sistema_Puntos!$Q$5:$Y$43,'Auxiliar General'!BZ$5,FALSE)</f>
        <v>0</v>
      </c>
      <c r="CF477" s="26" t="str">
        <f>+IF(VLOOKUP($B477,'Lista Puestos Valorados'!$B$11:$BK$510,MATCH('Auxiliar General'!BZ$4,'Lista Puestos Valorados'!$B$10:$BK$10,0),0)="","No relevante",VLOOKUP($B477,'Lista Puestos Valorados'!$B$11:$BK$510,MATCH('Auxiliar General'!BZ$4,'Lista Puestos Valorados'!$B$10:$BK$10,0),0))</f>
        <v>No relevante</v>
      </c>
      <c r="CG477" s="26">
        <f>+HLOOKUP(CF477,Sistema_Puntos!$Q$5:$Y$43,'Auxiliar General'!CB$5,FALSE)</f>
        <v>0</v>
      </c>
      <c r="CH477" s="29"/>
      <c r="CI477" s="29"/>
    </row>
    <row r="478" spans="2:87" ht="17.55" customHeight="1">
      <c r="B478" s="26">
        <f>+'Listado de Puestos'!B478</f>
        <v>468</v>
      </c>
      <c r="C478" s="26" t="str">
        <f>+IF('Lista Puestos Valorados'!C478="","",'Lista Puestos Valorados'!C478)</f>
        <v/>
      </c>
      <c r="D478" s="26" t="str">
        <f>+IF('Lista Puestos Valorados'!D478="","",'Lista Puestos Valorados'!D478)</f>
        <v/>
      </c>
      <c r="E478" s="26" t="str">
        <f>+IF('Lista Puestos Valorados'!E478="","",'Lista Puestos Valorados'!E478)</f>
        <v/>
      </c>
      <c r="F478" s="26" t="str">
        <f>+IF('Lista Puestos Valorados'!F478="","",'Lista Puestos Valorados'!F478)</f>
        <v/>
      </c>
      <c r="G478" s="26" t="str">
        <f>+IF('Lista Puestos Valorados'!G478="","",'Lista Puestos Valorados'!G478)</f>
        <v/>
      </c>
      <c r="H478" s="26" t="str">
        <f>+IF('Lista Puestos Valorados'!H478="","",'Lista Puestos Valorados'!H478)</f>
        <v/>
      </c>
      <c r="I478" s="26" t="str">
        <f>+IF('Lista Puestos Valorados'!I478="","",'Lista Puestos Valorados'!I478)</f>
        <v/>
      </c>
      <c r="J478" s="118" t="e">
        <f t="array" ref="J478">+IF(L478="","",_xlfn.IFS(L478&lt;='Cortes de Agrupacion'!$F$15,'Cortes de Agrupacion'!$E$15,'Resultados General'!L478&lt;='Cortes de Agrupacion'!$F$14,'Cortes de Agrupacion'!$E$14,'Resultados General'!L478&lt;='Cortes de Agrupacion'!$F$13,'Cortes de Agrupacion'!$E$13,L478&lt;='Cortes de Agrupacion'!$F$12,'Cortes de Agrupacion'!$E$12,'Resultados General'!L478&lt;='Cortes de Agrupacion'!$F$11,'Cortes de Agrupacion'!$E$11,'Resultados General'!L478&lt;='Cortes de Agrupacion'!$F$10,'Cortes de Agrupacion'!$E$10,'Resultados General'!L478&lt;='Cortes de Agrupacion'!$F$9,'Cortes de Agrupacion'!$E$9,'Resultados General'!L478&lt;='Cortes de Agrupacion'!$F$8,'Cortes de Agrupacion'!$E$8,'Resultados General'!L478&lt;='Cortes de Agrupacion'!$F$7,'Cortes de Agrupacion'!$E$7,'Resultados General'!L478&lt;='Cortes de Agrupacion'!$F$6,'Cortes de Agrupacion'!$E$6))</f>
        <v>#VALUE!</v>
      </c>
      <c r="K478" s="118" t="str">
        <f t="shared" si="14"/>
        <v/>
      </c>
      <c r="L478" s="124" t="e">
        <f>#VALUE!</f>
        <v>#VALUE!</v>
      </c>
      <c r="M478" s="26" t="e">
        <f ca="1">+_xlfn.IFNA(VLOOKUP(C478,'Distribución de puestos'!$B$8:$I$507,8,0),"")</f>
        <v>#NAME?</v>
      </c>
      <c r="N478" s="26" t="str">
        <f>+IF(VLOOKUP($B478,'Lista Puestos Valorados'!$B$11:$BK$510,MATCH('Auxiliar General'!H$4,'Lista Puestos Valorados'!$B$10:$BK$10,0),0)="","No relevante",VLOOKUP($B478,'Lista Puestos Valorados'!$B$11:$BK$510,MATCH('Auxiliar General'!H$4,'Lista Puestos Valorados'!$B$10:$BK$10,0),0))</f>
        <v>No relevante</v>
      </c>
      <c r="O478" s="26">
        <f>+HLOOKUP(N478,Sistema_Puntos!$Q$5:$Y$43,'Auxiliar General'!J$5,FALSE)</f>
        <v>0</v>
      </c>
      <c r="P478" s="26" t="str">
        <f>+IF(VLOOKUP($B478,'Lista Puestos Valorados'!$B$11:$BK$510,MATCH('Auxiliar General'!J$4,'Lista Puestos Valorados'!$B$10:$BK$10,0),0)="","No relevante",VLOOKUP($B478,'Lista Puestos Valorados'!$B$11:$BK$510,MATCH('Auxiliar General'!J$4,'Lista Puestos Valorados'!$B$10:$BK$10,0),0))</f>
        <v>No relevante</v>
      </c>
      <c r="Q478" s="26">
        <f>+HLOOKUP(P478,Sistema_Puntos!$Q$5:$Y$43,'Auxiliar General'!L$5,FALSE)</f>
        <v>0</v>
      </c>
      <c r="R478" s="26" t="str">
        <f>+IF(VLOOKUP($B478,'Lista Puestos Valorados'!$B$11:$BK$510,MATCH('Auxiliar General'!L$4,'Lista Puestos Valorados'!$B$10:$BK$10,0),0)="","No relevante",VLOOKUP($B478,'Lista Puestos Valorados'!$B$11:$BK$510,MATCH('Auxiliar General'!L$4,'Lista Puestos Valorados'!$B$10:$BK$10,0),0))</f>
        <v>No relevante</v>
      </c>
      <c r="S478" s="26">
        <f>+HLOOKUP(R478,Sistema_Puntos!$Q$5:$Y$43,'Auxiliar General'!N$5,FALSE)</f>
        <v>0</v>
      </c>
      <c r="T478" s="26" t="str">
        <f>+IF(VLOOKUP($B478,'Lista Puestos Valorados'!$B$11:$BK$510,MATCH('Auxiliar General'!N$4,'Lista Puestos Valorados'!$B$10:$BK$10,0),0)="","No relevante",VLOOKUP($B478,'Lista Puestos Valorados'!$B$11:$BK$510,MATCH('Auxiliar General'!N$4,'Lista Puestos Valorados'!$B$10:$BK$10,0),0))</f>
        <v>No relevante</v>
      </c>
      <c r="U478" s="26">
        <f>+HLOOKUP(T478,Sistema_Puntos!$Q$5:$Y$43,'Auxiliar General'!P$5,FALSE)</f>
        <v>0</v>
      </c>
      <c r="V478" s="26" t="str">
        <f>+IF(VLOOKUP($B478,'Lista Puestos Valorados'!$B$11:$BK$510,MATCH('Auxiliar General'!P$4,'Lista Puestos Valorados'!$B$10:$BK$10,0),0)="","No relevante",VLOOKUP($B478,'Lista Puestos Valorados'!$B$11:$BK$510,MATCH('Auxiliar General'!P$4,'Lista Puestos Valorados'!$B$10:$BK$10,0),0))</f>
        <v>No relevante</v>
      </c>
      <c r="W478" s="26">
        <f>+HLOOKUP(V478,Sistema_Puntos!$Q$5:$Y$43,'Auxiliar General'!R$5,FALSE)</f>
        <v>0</v>
      </c>
      <c r="X478" s="26" t="str">
        <f>+IF(VLOOKUP($B478,'Lista Puestos Valorados'!$B$11:$BK$510,MATCH('Auxiliar General'!R$4,'Lista Puestos Valorados'!$B$10:$BK$10,0),0)="","No relevante",VLOOKUP($B478,'Lista Puestos Valorados'!$B$11:$BK$510,MATCH('Auxiliar General'!R$4,'Lista Puestos Valorados'!$B$10:$BK$10,0),0))</f>
        <v>No relevante</v>
      </c>
      <c r="Y478" s="26">
        <f>+HLOOKUP(X478,Sistema_Puntos!$Q$5:$Y$43,'Auxiliar General'!T$5,FALSE)</f>
        <v>0</v>
      </c>
      <c r="Z478" s="26" t="str">
        <f>+IF(VLOOKUP($B478,'Lista Puestos Valorados'!$B$11:$BK$510,MATCH('Auxiliar General'!T$4,'Lista Puestos Valorados'!$B$10:$BK$10,0),0)="","No relevante",VLOOKUP($B478,'Lista Puestos Valorados'!$B$11:$BK$510,MATCH('Auxiliar General'!T$4,'Lista Puestos Valorados'!$B$10:$BK$10,0),0))</f>
        <v>No relevante</v>
      </c>
      <c r="AA478" s="26">
        <f>+HLOOKUP(Z478,Sistema_Puntos!$Q$5:$Y$43,'Auxiliar General'!V$5,FALSE)</f>
        <v>0</v>
      </c>
      <c r="AB478" s="26" t="str">
        <f>+IF(VLOOKUP($B478,'Lista Puestos Valorados'!$B$11:$BK$510,MATCH('Auxiliar General'!V$4,'Lista Puestos Valorados'!$B$10:$BK$10,0),0)="","No relevante",VLOOKUP($B478,'Lista Puestos Valorados'!$B$11:$BK$510,MATCH('Auxiliar General'!V$4,'Lista Puestos Valorados'!$B$10:$BK$10,0),0))</f>
        <v>No relevante</v>
      </c>
      <c r="AC478" s="26">
        <f>+HLOOKUP(AB478,Sistema_Puntos!$Q$5:$Y$43,'Auxiliar General'!X$5,FALSE)</f>
        <v>0</v>
      </c>
      <c r="AD478" s="26" t="str">
        <f>+IF(VLOOKUP($B478,'Lista Puestos Valorados'!$B$11:$BK$510,MATCH('Auxiliar General'!X$4,'Lista Puestos Valorados'!$B$10:$BK$10,0),0)="","No relevante",VLOOKUP($B478,'Lista Puestos Valorados'!$B$11:$BK$510,MATCH('Auxiliar General'!X$4,'Lista Puestos Valorados'!$B$10:$BK$10,0),0))</f>
        <v>No relevante</v>
      </c>
      <c r="AE478" s="26">
        <f>+HLOOKUP(AD478,Sistema_Puntos!$Q$5:$Y$43,'Auxiliar General'!Z$5,FALSE)</f>
        <v>0</v>
      </c>
      <c r="AF478" s="26" t="str">
        <f>+IF(VLOOKUP($B478,'Lista Puestos Valorados'!$B$11:$BK$510,MATCH('Auxiliar General'!Z$4,'Lista Puestos Valorados'!$B$10:$BK$10,0),0)="","No relevante",VLOOKUP($B478,'Lista Puestos Valorados'!$B$11:$BK$510,MATCH('Auxiliar General'!Z$4,'Lista Puestos Valorados'!$B$10:$BK$10,0),0))</f>
        <v>No relevante</v>
      </c>
      <c r="AG478" s="26">
        <f>+HLOOKUP(AF478,Sistema_Puntos!$Q$5:$Y$43,'Auxiliar General'!AB$5,FALSE)</f>
        <v>0</v>
      </c>
      <c r="AH478" s="26" t="str">
        <f>+IF(VLOOKUP($B478,'Lista Puestos Valorados'!$B$11:$BK$510,MATCH('Auxiliar General'!AB$4,'Lista Puestos Valorados'!$B$10:$BK$10,0),0)="","No relevante",VLOOKUP($B478,'Lista Puestos Valorados'!$B$11:$BK$510,MATCH('Auxiliar General'!AB$4,'Lista Puestos Valorados'!$B$10:$BK$10,0),0))</f>
        <v>No relevante</v>
      </c>
      <c r="AI478" s="26">
        <f>+HLOOKUP(AH478,Sistema_Puntos!$Q$5:$Y$43,'Auxiliar General'!AD$5,FALSE)</f>
        <v>0</v>
      </c>
      <c r="AJ478" s="26" t="str">
        <f>+IF(VLOOKUP($B478,'Lista Puestos Valorados'!$B$11:$BK$510,MATCH('Auxiliar General'!AD$4,'Lista Puestos Valorados'!$B$10:$BK$10,0),0)="","No relevante",VLOOKUP($B478,'Lista Puestos Valorados'!$B$11:$BK$510,MATCH('Auxiliar General'!AD$4,'Lista Puestos Valorados'!$B$10:$BK$10,0),0))</f>
        <v>No relevante</v>
      </c>
      <c r="AK478" s="26">
        <f>+HLOOKUP(AJ478,Sistema_Puntos!$Q$5:$Y$43,'Auxiliar General'!AF$5,FALSE)</f>
        <v>0</v>
      </c>
      <c r="AL478" s="26" t="str">
        <f>+IF(VLOOKUP($B478,'Lista Puestos Valorados'!$B$11:$BK$510,MATCH('Auxiliar General'!AF$4,'Lista Puestos Valorados'!$B$10:$BK$10,0),0)="","No relevante",VLOOKUP($B478,'Lista Puestos Valorados'!$B$11:$BK$510,MATCH('Auxiliar General'!AF$4,'Lista Puestos Valorados'!$B$10:$BK$10,0),0))</f>
        <v>No relevante</v>
      </c>
      <c r="AM478" s="26">
        <f>+HLOOKUP(AL478,Sistema_Puntos!$Q$5:$Y$43,'Auxiliar General'!AH$5,FALSE)</f>
        <v>0</v>
      </c>
      <c r="AN478" s="26" t="str">
        <f>+IF(VLOOKUP($B478,'Lista Puestos Valorados'!$B$11:$BK$510,MATCH('Auxiliar General'!AH$4,'Lista Puestos Valorados'!$B$10:$BK$10,0),0)="","No relevante",VLOOKUP($B478,'Lista Puestos Valorados'!$B$11:$BK$510,MATCH('Auxiliar General'!AH$4,'Lista Puestos Valorados'!$B$10:$BK$10,0),0))</f>
        <v>No relevante</v>
      </c>
      <c r="AO478" s="26">
        <f>+HLOOKUP(AN478,Sistema_Puntos!$Q$5:$Y$43,'Auxiliar General'!AJ$5,FALSE)</f>
        <v>0</v>
      </c>
      <c r="AP478" s="26" t="str">
        <f>+IF(VLOOKUP($B478,'Lista Puestos Valorados'!$B$11:$BK$510,MATCH('Auxiliar General'!AJ$4,'Lista Puestos Valorados'!$B$10:$BK$10,0),0)="","No relevante",VLOOKUP($B478,'Lista Puestos Valorados'!$B$11:$BK$510,MATCH('Auxiliar General'!AJ$4,'Lista Puestos Valorados'!$B$10:$BK$10,0),0))</f>
        <v>No relevante</v>
      </c>
      <c r="AQ478" s="26">
        <f>+HLOOKUP(AP478,Sistema_Puntos!$Q$5:$Y$43,'Auxiliar General'!AL$5,FALSE)</f>
        <v>0</v>
      </c>
      <c r="AR478" s="26" t="str">
        <f>+IF(VLOOKUP($B478,'Lista Puestos Valorados'!$B$11:$BK$510,MATCH('Auxiliar General'!AL$4,'Lista Puestos Valorados'!$B$10:$BK$10,0),0)="","No relevante",VLOOKUP($B478,'Lista Puestos Valorados'!$B$11:$BK$510,MATCH('Auxiliar General'!AL$4,'Lista Puestos Valorados'!$B$10:$BK$10,0),0))</f>
        <v>No relevante</v>
      </c>
      <c r="AS478" s="26">
        <f>+HLOOKUP(AR478,Sistema_Puntos!$Q$5:$Y$43,'Auxiliar General'!AN$5,FALSE)</f>
        <v>0</v>
      </c>
      <c r="AT478" s="26" t="str">
        <f>+IF(VLOOKUP($B478,'Lista Puestos Valorados'!$B$11:$BK$510,MATCH('Auxiliar General'!AN$4,'Lista Puestos Valorados'!$B$10:$BK$10,0),0)="","No relevante",VLOOKUP($B478,'Lista Puestos Valorados'!$B$11:$BK$510,MATCH('Auxiliar General'!AN$4,'Lista Puestos Valorados'!$B$10:$BK$10,0),0))</f>
        <v>No relevante</v>
      </c>
      <c r="AU478" s="26">
        <f>+HLOOKUP(AT478,Sistema_Puntos!$Q$5:$Y$43,'Auxiliar General'!AP$5,FALSE)</f>
        <v>0</v>
      </c>
      <c r="AV478" s="26" t="str">
        <f>+IF(VLOOKUP($B478,'Lista Puestos Valorados'!$B$11:$BK$510,MATCH('Auxiliar General'!AP$4,'Lista Puestos Valorados'!$B$10:$BK$10,0),0)="","No relevante",VLOOKUP($B478,'Lista Puestos Valorados'!$B$11:$BK$510,MATCH('Auxiliar General'!AP$4,'Lista Puestos Valorados'!$B$10:$BK$10,0),0))</f>
        <v>No relevante</v>
      </c>
      <c r="AW478" s="26">
        <f>+HLOOKUP(AV478,Sistema_Puntos!$Q$5:$Y$43,'Auxiliar General'!AR$5,FALSE)</f>
        <v>0</v>
      </c>
      <c r="AX478" s="26" t="str">
        <f>+IF(VLOOKUP($B478,'Lista Puestos Valorados'!$B$11:$BK$510,MATCH('Auxiliar General'!AR$4,'Lista Puestos Valorados'!$B$10:$BK$10,0),0)="","No relevante",VLOOKUP($B478,'Lista Puestos Valorados'!$B$11:$BK$510,MATCH('Auxiliar General'!AR$4,'Lista Puestos Valorados'!$B$10:$BK$10,0),0))</f>
        <v>No relevante</v>
      </c>
      <c r="AY478" s="26">
        <f>+HLOOKUP(AX478,Sistema_Puntos!$Q$5:$Y$43,'Auxiliar General'!AT$5,FALSE)</f>
        <v>0</v>
      </c>
      <c r="AZ478" s="26" t="str">
        <f>+IF(VLOOKUP($B478,'Lista Puestos Valorados'!$B$11:$BK$510,MATCH('Auxiliar General'!AT$4,'Lista Puestos Valorados'!$B$10:$BK$10,0),0)="","No relevante",VLOOKUP($B478,'Lista Puestos Valorados'!$B$11:$BK$510,MATCH('Auxiliar General'!AT$4,'Lista Puestos Valorados'!$B$10:$BK$10,0),0))</f>
        <v>No relevante</v>
      </c>
      <c r="BA478" s="26">
        <f>+HLOOKUP(AZ478,Sistema_Puntos!$Q$5:$Y$43,'Auxiliar General'!AV$5,FALSE)</f>
        <v>0</v>
      </c>
      <c r="BB478" s="26" t="str">
        <f>+IF(VLOOKUP($B478,'Lista Puestos Valorados'!$B$11:$BK$510,MATCH('Auxiliar General'!AV$4,'Lista Puestos Valorados'!$B$10:$BK$10,0),0)="","No relevante",VLOOKUP($B478,'Lista Puestos Valorados'!$B$11:$BK$510,MATCH('Auxiliar General'!AV$4,'Lista Puestos Valorados'!$B$10:$BK$10,0),0))</f>
        <v>No relevante</v>
      </c>
      <c r="BC478" s="26">
        <f>+HLOOKUP(BB478,Sistema_Puntos!$Q$5:$Y$43,'Auxiliar General'!AX$5,FALSE)</f>
        <v>0</v>
      </c>
      <c r="BD478" s="26" t="str">
        <f>+IF(VLOOKUP($B478,'Lista Puestos Valorados'!$B$11:$BK$510,MATCH('Auxiliar General'!AX$4,'Lista Puestos Valorados'!$B$10:$BK$10,0),0)="","No relevante",VLOOKUP($B478,'Lista Puestos Valorados'!$B$11:$BK$510,MATCH('Auxiliar General'!AX$4,'Lista Puestos Valorados'!$B$10:$BK$10,0),0))</f>
        <v>No relevante</v>
      </c>
      <c r="BE478" s="26">
        <f>+HLOOKUP(BD478,Sistema_Puntos!$Q$5:$Y$43,'Auxiliar General'!AZ$5,FALSE)</f>
        <v>0</v>
      </c>
      <c r="BF478" s="26" t="str">
        <f>+IF(VLOOKUP($B478,'Lista Puestos Valorados'!$B$11:$BK$510,MATCH('Auxiliar General'!AZ$4,'Lista Puestos Valorados'!$B$10:$BK$10,0),0)="","No relevante",VLOOKUP($B478,'Lista Puestos Valorados'!$B$11:$BK$510,MATCH('Auxiliar General'!AZ$4,'Lista Puestos Valorados'!$B$10:$BK$10,0),0))</f>
        <v>No relevante</v>
      </c>
      <c r="BG478" s="26">
        <f>+HLOOKUP(BF478,Sistema_Puntos!$Q$5:$Y$43,'Auxiliar General'!BB$5,FALSE)</f>
        <v>0</v>
      </c>
      <c r="BH478" s="26" t="str">
        <f>+IF(VLOOKUP($B478,'Lista Puestos Valorados'!$B$11:$BK$510,MATCH('Auxiliar General'!BB$4,'Lista Puestos Valorados'!$B$10:$BK$10,0),0)="","No relevante",VLOOKUP($B478,'Lista Puestos Valorados'!$B$11:$BK$510,MATCH('Auxiliar General'!BB$4,'Lista Puestos Valorados'!$B$10:$BK$10,0),0))</f>
        <v>No relevante</v>
      </c>
      <c r="BI478" s="26">
        <f>+HLOOKUP(BH478,Sistema_Puntos!$Q$5:$Y$43,'Auxiliar General'!BD$5,FALSE)</f>
        <v>0</v>
      </c>
      <c r="BJ478" s="26" t="str">
        <f>+IF(VLOOKUP($B478,'Lista Puestos Valorados'!$B$11:$BK$510,MATCH('Auxiliar General'!BD$4,'Lista Puestos Valorados'!$B$10:$BK$10,0),0)="","No relevante",VLOOKUP($B478,'Lista Puestos Valorados'!$B$11:$BK$510,MATCH('Auxiliar General'!BD$4,'Lista Puestos Valorados'!$B$10:$BK$10,0),0))</f>
        <v>No relevante</v>
      </c>
      <c r="BK478" s="26">
        <f>+HLOOKUP(BJ478,Sistema_Puntos!$Q$5:$Y$43,'Auxiliar General'!BF$5,FALSE)</f>
        <v>0</v>
      </c>
      <c r="BL478" s="26" t="str">
        <f>+IF(VLOOKUP($B478,'Lista Puestos Valorados'!$B$11:$BK$510,MATCH('Auxiliar General'!BF$4,'Lista Puestos Valorados'!$B$10:$BK$10,0),0)="","No relevante",VLOOKUP($B478,'Lista Puestos Valorados'!$B$11:$BK$510,MATCH('Auxiliar General'!BF$4,'Lista Puestos Valorados'!$B$10:$BK$10,0),0))</f>
        <v>No relevante</v>
      </c>
      <c r="BM478" s="26">
        <f>+HLOOKUP(BL478,Sistema_Puntos!$Q$5:$Y$43,'Auxiliar General'!BH$5,FALSE)</f>
        <v>0</v>
      </c>
      <c r="BN478" s="26" t="str">
        <f>+IF(VLOOKUP($B478,'Lista Puestos Valorados'!$B$11:$BK$510,MATCH('Auxiliar General'!BH$4,'Lista Puestos Valorados'!$B$10:$BK$10,0),0)="","No relevante",VLOOKUP($B478,'Lista Puestos Valorados'!$B$11:$BK$510,MATCH('Auxiliar General'!BH$4,'Lista Puestos Valorados'!$B$10:$BK$10,0),0))</f>
        <v>No relevante</v>
      </c>
      <c r="BO478" s="26">
        <f>+HLOOKUP(BN478,Sistema_Puntos!$Q$5:$Y$43,'Auxiliar General'!BJ$5,FALSE)</f>
        <v>0</v>
      </c>
      <c r="BP478" s="26" t="str">
        <f>+IF(VLOOKUP($B478,'Lista Puestos Valorados'!$B$11:$BK$510,MATCH('Auxiliar General'!BJ$4,'Lista Puestos Valorados'!$B$10:$BK$10,0),0)="","No relevante",VLOOKUP($B478,'Lista Puestos Valorados'!$B$11:$BK$510,MATCH('Auxiliar General'!BJ$4,'Lista Puestos Valorados'!$B$10:$BK$10,0),0))</f>
        <v>No relevante</v>
      </c>
      <c r="BQ478" s="26">
        <f>+HLOOKUP(BP478,Sistema_Puntos!$Q$5:$Y$43,'Auxiliar General'!BL$5,FALSE)</f>
        <v>0</v>
      </c>
      <c r="BR478" s="26" t="str">
        <f>+IF(VLOOKUP($B478,'Lista Puestos Valorados'!$B$11:$BK$510,MATCH('Auxiliar General'!BL$4,'Lista Puestos Valorados'!$B$10:$BK$10,0),0)="","No relevante",VLOOKUP($B478,'Lista Puestos Valorados'!$B$11:$BK$510,MATCH('Auxiliar General'!BL$4,'Lista Puestos Valorados'!$B$10:$BK$10,0),0))</f>
        <v>No relevante</v>
      </c>
      <c r="BS478" s="26">
        <f>+HLOOKUP(BR478,Sistema_Puntos!$Q$5:$Y$43,'Auxiliar General'!BN$5,FALSE)</f>
        <v>0</v>
      </c>
      <c r="BT478" s="26" t="str">
        <f>+IF(VLOOKUP($B478,'Lista Puestos Valorados'!$B$11:$BK$510,MATCH('Auxiliar General'!BN$4,'Lista Puestos Valorados'!$B$10:$BK$10,0),0)="","No relevante",VLOOKUP($B478,'Lista Puestos Valorados'!$B$11:$BK$510,MATCH('Auxiliar General'!BN$4,'Lista Puestos Valorados'!$B$10:$BK$10,0),0))</f>
        <v>No relevante</v>
      </c>
      <c r="BU478" s="26">
        <f>+HLOOKUP(BT478,Sistema_Puntos!$Q$5:$Y$43,'Auxiliar General'!BP$5,FALSE)</f>
        <v>0</v>
      </c>
      <c r="BV478" s="26" t="str">
        <f>+IF(VLOOKUP($B478,'Lista Puestos Valorados'!$B$11:$BK$510,MATCH('Auxiliar General'!BP$4,'Lista Puestos Valorados'!$B$10:$BK$10,0),0)="","No relevante",VLOOKUP($B478,'Lista Puestos Valorados'!$B$11:$BK$510,MATCH('Auxiliar General'!BP$4,'Lista Puestos Valorados'!$B$10:$BK$10,0),0))</f>
        <v>No relevante</v>
      </c>
      <c r="BW478" s="26">
        <f>+HLOOKUP(BV478,Sistema_Puntos!$Q$5:$Y$43,'Auxiliar General'!BR$5,FALSE)</f>
        <v>0</v>
      </c>
      <c r="BX478" s="26" t="str">
        <f>+IF(VLOOKUP($B478,'Lista Puestos Valorados'!$B$11:$BK$510,MATCH('Auxiliar General'!BR$4,'Lista Puestos Valorados'!$B$10:$BK$10,0),0)="","No relevante",VLOOKUP($B478,'Lista Puestos Valorados'!$B$11:$BK$510,MATCH('Auxiliar General'!BR$4,'Lista Puestos Valorados'!$B$10:$BK$10,0),0))</f>
        <v>No relevante</v>
      </c>
      <c r="BY478" s="26">
        <f>+HLOOKUP(BX478,Sistema_Puntos!$Q$5:$Y$43,'Auxiliar General'!BT$5,FALSE)</f>
        <v>0</v>
      </c>
      <c r="BZ478" s="26" t="str">
        <f>+IF(VLOOKUP($B478,'Lista Puestos Valorados'!$B$11:$BK$510,MATCH('Auxiliar General'!BT$4,'Lista Puestos Valorados'!$B$10:$BK$10,0),0)="","No relevante",VLOOKUP($B478,'Lista Puestos Valorados'!$B$11:$BK$510,MATCH('Auxiliar General'!BT$4,'Lista Puestos Valorados'!$B$10:$BK$10,0),0))</f>
        <v>No relevante</v>
      </c>
      <c r="CA478" s="26">
        <f>+HLOOKUP(BZ478,Sistema_Puntos!$Q$5:$Y$43,'Auxiliar General'!BV$5,FALSE)</f>
        <v>0</v>
      </c>
      <c r="CB478" s="26" t="str">
        <f>+IF(VLOOKUP($B478,'Lista Puestos Valorados'!$B$11:$BK$510,MATCH('Auxiliar General'!BV$4,'Lista Puestos Valorados'!$B$10:$BK$10,0),0)="","No relevante",VLOOKUP($B478,'Lista Puestos Valorados'!$B$11:$BK$510,MATCH('Auxiliar General'!BV$4,'Lista Puestos Valorados'!$B$10:$BK$10,0),0))</f>
        <v>No relevante</v>
      </c>
      <c r="CC478" s="26">
        <f>+HLOOKUP(CB478,Sistema_Puntos!$Q$5:$Y$43,'Auxiliar General'!BX$5,FALSE)</f>
        <v>0</v>
      </c>
      <c r="CD478" s="26" t="str">
        <f>+IF(VLOOKUP($B478,'Lista Puestos Valorados'!$B$11:$BK$510,MATCH('Auxiliar General'!BX$4,'Lista Puestos Valorados'!$B$10:$BK$10,0),0)="","No relevante",VLOOKUP($B478,'Lista Puestos Valorados'!$B$11:$BK$510,MATCH('Auxiliar General'!BX$4,'Lista Puestos Valorados'!$B$10:$BK$10,0),0))</f>
        <v>No relevante</v>
      </c>
      <c r="CE478" s="26">
        <f>+HLOOKUP(CD478,Sistema_Puntos!$Q$5:$Y$43,'Auxiliar General'!BZ$5,FALSE)</f>
        <v>0</v>
      </c>
      <c r="CF478" s="26" t="str">
        <f>+IF(VLOOKUP($B478,'Lista Puestos Valorados'!$B$11:$BK$510,MATCH('Auxiliar General'!BZ$4,'Lista Puestos Valorados'!$B$10:$BK$10,0),0)="","No relevante",VLOOKUP($B478,'Lista Puestos Valorados'!$B$11:$BK$510,MATCH('Auxiliar General'!BZ$4,'Lista Puestos Valorados'!$B$10:$BK$10,0),0))</f>
        <v>No relevante</v>
      </c>
      <c r="CG478" s="26">
        <f>+HLOOKUP(CF478,Sistema_Puntos!$Q$5:$Y$43,'Auxiliar General'!CB$5,FALSE)</f>
        <v>0</v>
      </c>
      <c r="CH478" s="29"/>
      <c r="CI478" s="29"/>
    </row>
    <row r="479" spans="2:87" ht="17.55" customHeight="1">
      <c r="B479" s="26">
        <f>+'Listado de Puestos'!B479</f>
        <v>469</v>
      </c>
      <c r="C479" s="26" t="str">
        <f>+IF('Lista Puestos Valorados'!C479="","",'Lista Puestos Valorados'!C479)</f>
        <v/>
      </c>
      <c r="D479" s="26" t="str">
        <f>+IF('Lista Puestos Valorados'!D479="","",'Lista Puestos Valorados'!D479)</f>
        <v/>
      </c>
      <c r="E479" s="26" t="str">
        <f>+IF('Lista Puestos Valorados'!E479="","",'Lista Puestos Valorados'!E479)</f>
        <v/>
      </c>
      <c r="F479" s="26" t="str">
        <f>+IF('Lista Puestos Valorados'!F479="","",'Lista Puestos Valorados'!F479)</f>
        <v/>
      </c>
      <c r="G479" s="26" t="str">
        <f>+IF('Lista Puestos Valorados'!G479="","",'Lista Puestos Valorados'!G479)</f>
        <v/>
      </c>
      <c r="H479" s="26" t="str">
        <f>+IF('Lista Puestos Valorados'!H479="","",'Lista Puestos Valorados'!H479)</f>
        <v/>
      </c>
      <c r="I479" s="26" t="str">
        <f>+IF('Lista Puestos Valorados'!I479="","",'Lista Puestos Valorados'!I479)</f>
        <v/>
      </c>
      <c r="J479" s="118" t="e">
        <f t="array" ref="J479">+IF(L479="","",_xlfn.IFS(L479&lt;='Cortes de Agrupacion'!$F$15,'Cortes de Agrupacion'!$E$15,'Resultados General'!L479&lt;='Cortes de Agrupacion'!$F$14,'Cortes de Agrupacion'!$E$14,'Resultados General'!L479&lt;='Cortes de Agrupacion'!$F$13,'Cortes de Agrupacion'!$E$13,L479&lt;='Cortes de Agrupacion'!$F$12,'Cortes de Agrupacion'!$E$12,'Resultados General'!L479&lt;='Cortes de Agrupacion'!$F$11,'Cortes de Agrupacion'!$E$11,'Resultados General'!L479&lt;='Cortes de Agrupacion'!$F$10,'Cortes de Agrupacion'!$E$10,'Resultados General'!L479&lt;='Cortes de Agrupacion'!$F$9,'Cortes de Agrupacion'!$E$9,'Resultados General'!L479&lt;='Cortes de Agrupacion'!$F$8,'Cortes de Agrupacion'!$E$8,'Resultados General'!L479&lt;='Cortes de Agrupacion'!$F$7,'Cortes de Agrupacion'!$E$7,'Resultados General'!L479&lt;='Cortes de Agrupacion'!$F$6,'Cortes de Agrupacion'!$E$6))</f>
        <v>#VALUE!</v>
      </c>
      <c r="K479" s="118" t="str">
        <f t="shared" si="14"/>
        <v/>
      </c>
      <c r="L479" s="124" t="e">
        <f>#VALUE!</f>
        <v>#VALUE!</v>
      </c>
      <c r="M479" s="26" t="e">
        <f ca="1">+_xlfn.IFNA(VLOOKUP(C479,'Distribución de puestos'!$B$8:$I$507,8,0),"")</f>
        <v>#NAME?</v>
      </c>
      <c r="N479" s="26" t="str">
        <f>+IF(VLOOKUP($B479,'Lista Puestos Valorados'!$B$11:$BK$510,MATCH('Auxiliar General'!H$4,'Lista Puestos Valorados'!$B$10:$BK$10,0),0)="","No relevante",VLOOKUP($B479,'Lista Puestos Valorados'!$B$11:$BK$510,MATCH('Auxiliar General'!H$4,'Lista Puestos Valorados'!$B$10:$BK$10,0),0))</f>
        <v>No relevante</v>
      </c>
      <c r="O479" s="26">
        <f>+HLOOKUP(N479,Sistema_Puntos!$Q$5:$Y$43,'Auxiliar General'!J$5,FALSE)</f>
        <v>0</v>
      </c>
      <c r="P479" s="26" t="str">
        <f>+IF(VLOOKUP($B479,'Lista Puestos Valorados'!$B$11:$BK$510,MATCH('Auxiliar General'!J$4,'Lista Puestos Valorados'!$B$10:$BK$10,0),0)="","No relevante",VLOOKUP($B479,'Lista Puestos Valorados'!$B$11:$BK$510,MATCH('Auxiliar General'!J$4,'Lista Puestos Valorados'!$B$10:$BK$10,0),0))</f>
        <v>No relevante</v>
      </c>
      <c r="Q479" s="26">
        <f>+HLOOKUP(P479,Sistema_Puntos!$Q$5:$Y$43,'Auxiliar General'!L$5,FALSE)</f>
        <v>0</v>
      </c>
      <c r="R479" s="26" t="str">
        <f>+IF(VLOOKUP($B479,'Lista Puestos Valorados'!$B$11:$BK$510,MATCH('Auxiliar General'!L$4,'Lista Puestos Valorados'!$B$10:$BK$10,0),0)="","No relevante",VLOOKUP($B479,'Lista Puestos Valorados'!$B$11:$BK$510,MATCH('Auxiliar General'!L$4,'Lista Puestos Valorados'!$B$10:$BK$10,0),0))</f>
        <v>No relevante</v>
      </c>
      <c r="S479" s="26">
        <f>+HLOOKUP(R479,Sistema_Puntos!$Q$5:$Y$43,'Auxiliar General'!N$5,FALSE)</f>
        <v>0</v>
      </c>
      <c r="T479" s="26" t="str">
        <f>+IF(VLOOKUP($B479,'Lista Puestos Valorados'!$B$11:$BK$510,MATCH('Auxiliar General'!N$4,'Lista Puestos Valorados'!$B$10:$BK$10,0),0)="","No relevante",VLOOKUP($B479,'Lista Puestos Valorados'!$B$11:$BK$510,MATCH('Auxiliar General'!N$4,'Lista Puestos Valorados'!$B$10:$BK$10,0),0))</f>
        <v>No relevante</v>
      </c>
      <c r="U479" s="26">
        <f>+HLOOKUP(T479,Sistema_Puntos!$Q$5:$Y$43,'Auxiliar General'!P$5,FALSE)</f>
        <v>0</v>
      </c>
      <c r="V479" s="26" t="str">
        <f>+IF(VLOOKUP($B479,'Lista Puestos Valorados'!$B$11:$BK$510,MATCH('Auxiliar General'!P$4,'Lista Puestos Valorados'!$B$10:$BK$10,0),0)="","No relevante",VLOOKUP($B479,'Lista Puestos Valorados'!$B$11:$BK$510,MATCH('Auxiliar General'!P$4,'Lista Puestos Valorados'!$B$10:$BK$10,0),0))</f>
        <v>No relevante</v>
      </c>
      <c r="W479" s="26">
        <f>+HLOOKUP(V479,Sistema_Puntos!$Q$5:$Y$43,'Auxiliar General'!R$5,FALSE)</f>
        <v>0</v>
      </c>
      <c r="X479" s="26" t="str">
        <f>+IF(VLOOKUP($B479,'Lista Puestos Valorados'!$B$11:$BK$510,MATCH('Auxiliar General'!R$4,'Lista Puestos Valorados'!$B$10:$BK$10,0),0)="","No relevante",VLOOKUP($B479,'Lista Puestos Valorados'!$B$11:$BK$510,MATCH('Auxiliar General'!R$4,'Lista Puestos Valorados'!$B$10:$BK$10,0),0))</f>
        <v>No relevante</v>
      </c>
      <c r="Y479" s="26">
        <f>+HLOOKUP(X479,Sistema_Puntos!$Q$5:$Y$43,'Auxiliar General'!T$5,FALSE)</f>
        <v>0</v>
      </c>
      <c r="Z479" s="26" t="str">
        <f>+IF(VLOOKUP($B479,'Lista Puestos Valorados'!$B$11:$BK$510,MATCH('Auxiliar General'!T$4,'Lista Puestos Valorados'!$B$10:$BK$10,0),0)="","No relevante",VLOOKUP($B479,'Lista Puestos Valorados'!$B$11:$BK$510,MATCH('Auxiliar General'!T$4,'Lista Puestos Valorados'!$B$10:$BK$10,0),0))</f>
        <v>No relevante</v>
      </c>
      <c r="AA479" s="26">
        <f>+HLOOKUP(Z479,Sistema_Puntos!$Q$5:$Y$43,'Auxiliar General'!V$5,FALSE)</f>
        <v>0</v>
      </c>
      <c r="AB479" s="26" t="str">
        <f>+IF(VLOOKUP($B479,'Lista Puestos Valorados'!$B$11:$BK$510,MATCH('Auxiliar General'!V$4,'Lista Puestos Valorados'!$B$10:$BK$10,0),0)="","No relevante",VLOOKUP($B479,'Lista Puestos Valorados'!$B$11:$BK$510,MATCH('Auxiliar General'!V$4,'Lista Puestos Valorados'!$B$10:$BK$10,0),0))</f>
        <v>No relevante</v>
      </c>
      <c r="AC479" s="26">
        <f>+HLOOKUP(AB479,Sistema_Puntos!$Q$5:$Y$43,'Auxiliar General'!X$5,FALSE)</f>
        <v>0</v>
      </c>
      <c r="AD479" s="26" t="str">
        <f>+IF(VLOOKUP($B479,'Lista Puestos Valorados'!$B$11:$BK$510,MATCH('Auxiliar General'!X$4,'Lista Puestos Valorados'!$B$10:$BK$10,0),0)="","No relevante",VLOOKUP($B479,'Lista Puestos Valorados'!$B$11:$BK$510,MATCH('Auxiliar General'!X$4,'Lista Puestos Valorados'!$B$10:$BK$10,0),0))</f>
        <v>No relevante</v>
      </c>
      <c r="AE479" s="26">
        <f>+HLOOKUP(AD479,Sistema_Puntos!$Q$5:$Y$43,'Auxiliar General'!Z$5,FALSE)</f>
        <v>0</v>
      </c>
      <c r="AF479" s="26" t="str">
        <f>+IF(VLOOKUP($B479,'Lista Puestos Valorados'!$B$11:$BK$510,MATCH('Auxiliar General'!Z$4,'Lista Puestos Valorados'!$B$10:$BK$10,0),0)="","No relevante",VLOOKUP($B479,'Lista Puestos Valorados'!$B$11:$BK$510,MATCH('Auxiliar General'!Z$4,'Lista Puestos Valorados'!$B$10:$BK$10,0),0))</f>
        <v>No relevante</v>
      </c>
      <c r="AG479" s="26">
        <f>+HLOOKUP(AF479,Sistema_Puntos!$Q$5:$Y$43,'Auxiliar General'!AB$5,FALSE)</f>
        <v>0</v>
      </c>
      <c r="AH479" s="26" t="str">
        <f>+IF(VLOOKUP($B479,'Lista Puestos Valorados'!$B$11:$BK$510,MATCH('Auxiliar General'!AB$4,'Lista Puestos Valorados'!$B$10:$BK$10,0),0)="","No relevante",VLOOKUP($B479,'Lista Puestos Valorados'!$B$11:$BK$510,MATCH('Auxiliar General'!AB$4,'Lista Puestos Valorados'!$B$10:$BK$10,0),0))</f>
        <v>No relevante</v>
      </c>
      <c r="AI479" s="26">
        <f>+HLOOKUP(AH479,Sistema_Puntos!$Q$5:$Y$43,'Auxiliar General'!AD$5,FALSE)</f>
        <v>0</v>
      </c>
      <c r="AJ479" s="26" t="str">
        <f>+IF(VLOOKUP($B479,'Lista Puestos Valorados'!$B$11:$BK$510,MATCH('Auxiliar General'!AD$4,'Lista Puestos Valorados'!$B$10:$BK$10,0),0)="","No relevante",VLOOKUP($B479,'Lista Puestos Valorados'!$B$11:$BK$510,MATCH('Auxiliar General'!AD$4,'Lista Puestos Valorados'!$B$10:$BK$10,0),0))</f>
        <v>No relevante</v>
      </c>
      <c r="AK479" s="26">
        <f>+HLOOKUP(AJ479,Sistema_Puntos!$Q$5:$Y$43,'Auxiliar General'!AF$5,FALSE)</f>
        <v>0</v>
      </c>
      <c r="AL479" s="26" t="str">
        <f>+IF(VLOOKUP($B479,'Lista Puestos Valorados'!$B$11:$BK$510,MATCH('Auxiliar General'!AF$4,'Lista Puestos Valorados'!$B$10:$BK$10,0),0)="","No relevante",VLOOKUP($B479,'Lista Puestos Valorados'!$B$11:$BK$510,MATCH('Auxiliar General'!AF$4,'Lista Puestos Valorados'!$B$10:$BK$10,0),0))</f>
        <v>No relevante</v>
      </c>
      <c r="AM479" s="26">
        <f>+HLOOKUP(AL479,Sistema_Puntos!$Q$5:$Y$43,'Auxiliar General'!AH$5,FALSE)</f>
        <v>0</v>
      </c>
      <c r="AN479" s="26" t="str">
        <f>+IF(VLOOKUP($B479,'Lista Puestos Valorados'!$B$11:$BK$510,MATCH('Auxiliar General'!AH$4,'Lista Puestos Valorados'!$B$10:$BK$10,0),0)="","No relevante",VLOOKUP($B479,'Lista Puestos Valorados'!$B$11:$BK$510,MATCH('Auxiliar General'!AH$4,'Lista Puestos Valorados'!$B$10:$BK$10,0),0))</f>
        <v>No relevante</v>
      </c>
      <c r="AO479" s="26">
        <f>+HLOOKUP(AN479,Sistema_Puntos!$Q$5:$Y$43,'Auxiliar General'!AJ$5,FALSE)</f>
        <v>0</v>
      </c>
      <c r="AP479" s="26" t="str">
        <f>+IF(VLOOKUP($B479,'Lista Puestos Valorados'!$B$11:$BK$510,MATCH('Auxiliar General'!AJ$4,'Lista Puestos Valorados'!$B$10:$BK$10,0),0)="","No relevante",VLOOKUP($B479,'Lista Puestos Valorados'!$B$11:$BK$510,MATCH('Auxiliar General'!AJ$4,'Lista Puestos Valorados'!$B$10:$BK$10,0),0))</f>
        <v>No relevante</v>
      </c>
      <c r="AQ479" s="26">
        <f>+HLOOKUP(AP479,Sistema_Puntos!$Q$5:$Y$43,'Auxiliar General'!AL$5,FALSE)</f>
        <v>0</v>
      </c>
      <c r="AR479" s="26" t="str">
        <f>+IF(VLOOKUP($B479,'Lista Puestos Valorados'!$B$11:$BK$510,MATCH('Auxiliar General'!AL$4,'Lista Puestos Valorados'!$B$10:$BK$10,0),0)="","No relevante",VLOOKUP($B479,'Lista Puestos Valorados'!$B$11:$BK$510,MATCH('Auxiliar General'!AL$4,'Lista Puestos Valorados'!$B$10:$BK$10,0),0))</f>
        <v>No relevante</v>
      </c>
      <c r="AS479" s="26">
        <f>+HLOOKUP(AR479,Sistema_Puntos!$Q$5:$Y$43,'Auxiliar General'!AN$5,FALSE)</f>
        <v>0</v>
      </c>
      <c r="AT479" s="26" t="str">
        <f>+IF(VLOOKUP($B479,'Lista Puestos Valorados'!$B$11:$BK$510,MATCH('Auxiliar General'!AN$4,'Lista Puestos Valorados'!$B$10:$BK$10,0),0)="","No relevante",VLOOKUP($B479,'Lista Puestos Valorados'!$B$11:$BK$510,MATCH('Auxiliar General'!AN$4,'Lista Puestos Valorados'!$B$10:$BK$10,0),0))</f>
        <v>No relevante</v>
      </c>
      <c r="AU479" s="26">
        <f>+HLOOKUP(AT479,Sistema_Puntos!$Q$5:$Y$43,'Auxiliar General'!AP$5,FALSE)</f>
        <v>0</v>
      </c>
      <c r="AV479" s="26" t="str">
        <f>+IF(VLOOKUP($B479,'Lista Puestos Valorados'!$B$11:$BK$510,MATCH('Auxiliar General'!AP$4,'Lista Puestos Valorados'!$B$10:$BK$10,0),0)="","No relevante",VLOOKUP($B479,'Lista Puestos Valorados'!$B$11:$BK$510,MATCH('Auxiliar General'!AP$4,'Lista Puestos Valorados'!$B$10:$BK$10,0),0))</f>
        <v>No relevante</v>
      </c>
      <c r="AW479" s="26">
        <f>+HLOOKUP(AV479,Sistema_Puntos!$Q$5:$Y$43,'Auxiliar General'!AR$5,FALSE)</f>
        <v>0</v>
      </c>
      <c r="AX479" s="26" t="str">
        <f>+IF(VLOOKUP($B479,'Lista Puestos Valorados'!$B$11:$BK$510,MATCH('Auxiliar General'!AR$4,'Lista Puestos Valorados'!$B$10:$BK$10,0),0)="","No relevante",VLOOKUP($B479,'Lista Puestos Valorados'!$B$11:$BK$510,MATCH('Auxiliar General'!AR$4,'Lista Puestos Valorados'!$B$10:$BK$10,0),0))</f>
        <v>No relevante</v>
      </c>
      <c r="AY479" s="26">
        <f>+HLOOKUP(AX479,Sistema_Puntos!$Q$5:$Y$43,'Auxiliar General'!AT$5,FALSE)</f>
        <v>0</v>
      </c>
      <c r="AZ479" s="26" t="str">
        <f>+IF(VLOOKUP($B479,'Lista Puestos Valorados'!$B$11:$BK$510,MATCH('Auxiliar General'!AT$4,'Lista Puestos Valorados'!$B$10:$BK$10,0),0)="","No relevante",VLOOKUP($B479,'Lista Puestos Valorados'!$B$11:$BK$510,MATCH('Auxiliar General'!AT$4,'Lista Puestos Valorados'!$B$10:$BK$10,0),0))</f>
        <v>No relevante</v>
      </c>
      <c r="BA479" s="26">
        <f>+HLOOKUP(AZ479,Sistema_Puntos!$Q$5:$Y$43,'Auxiliar General'!AV$5,FALSE)</f>
        <v>0</v>
      </c>
      <c r="BB479" s="26" t="str">
        <f>+IF(VLOOKUP($B479,'Lista Puestos Valorados'!$B$11:$BK$510,MATCH('Auxiliar General'!AV$4,'Lista Puestos Valorados'!$B$10:$BK$10,0),0)="","No relevante",VLOOKUP($B479,'Lista Puestos Valorados'!$B$11:$BK$510,MATCH('Auxiliar General'!AV$4,'Lista Puestos Valorados'!$B$10:$BK$10,0),0))</f>
        <v>No relevante</v>
      </c>
      <c r="BC479" s="26">
        <f>+HLOOKUP(BB479,Sistema_Puntos!$Q$5:$Y$43,'Auxiliar General'!AX$5,FALSE)</f>
        <v>0</v>
      </c>
      <c r="BD479" s="26" t="str">
        <f>+IF(VLOOKUP($B479,'Lista Puestos Valorados'!$B$11:$BK$510,MATCH('Auxiliar General'!AX$4,'Lista Puestos Valorados'!$B$10:$BK$10,0),0)="","No relevante",VLOOKUP($B479,'Lista Puestos Valorados'!$B$11:$BK$510,MATCH('Auxiliar General'!AX$4,'Lista Puestos Valorados'!$B$10:$BK$10,0),0))</f>
        <v>No relevante</v>
      </c>
      <c r="BE479" s="26">
        <f>+HLOOKUP(BD479,Sistema_Puntos!$Q$5:$Y$43,'Auxiliar General'!AZ$5,FALSE)</f>
        <v>0</v>
      </c>
      <c r="BF479" s="26" t="str">
        <f>+IF(VLOOKUP($B479,'Lista Puestos Valorados'!$B$11:$BK$510,MATCH('Auxiliar General'!AZ$4,'Lista Puestos Valorados'!$B$10:$BK$10,0),0)="","No relevante",VLOOKUP($B479,'Lista Puestos Valorados'!$B$11:$BK$510,MATCH('Auxiliar General'!AZ$4,'Lista Puestos Valorados'!$B$10:$BK$10,0),0))</f>
        <v>No relevante</v>
      </c>
      <c r="BG479" s="26">
        <f>+HLOOKUP(BF479,Sistema_Puntos!$Q$5:$Y$43,'Auxiliar General'!BB$5,FALSE)</f>
        <v>0</v>
      </c>
      <c r="BH479" s="26" t="str">
        <f>+IF(VLOOKUP($B479,'Lista Puestos Valorados'!$B$11:$BK$510,MATCH('Auxiliar General'!BB$4,'Lista Puestos Valorados'!$B$10:$BK$10,0),0)="","No relevante",VLOOKUP($B479,'Lista Puestos Valorados'!$B$11:$BK$510,MATCH('Auxiliar General'!BB$4,'Lista Puestos Valorados'!$B$10:$BK$10,0),0))</f>
        <v>No relevante</v>
      </c>
      <c r="BI479" s="26">
        <f>+HLOOKUP(BH479,Sistema_Puntos!$Q$5:$Y$43,'Auxiliar General'!BD$5,FALSE)</f>
        <v>0</v>
      </c>
      <c r="BJ479" s="26" t="str">
        <f>+IF(VLOOKUP($B479,'Lista Puestos Valorados'!$B$11:$BK$510,MATCH('Auxiliar General'!BD$4,'Lista Puestos Valorados'!$B$10:$BK$10,0),0)="","No relevante",VLOOKUP($B479,'Lista Puestos Valorados'!$B$11:$BK$510,MATCH('Auxiliar General'!BD$4,'Lista Puestos Valorados'!$B$10:$BK$10,0),0))</f>
        <v>No relevante</v>
      </c>
      <c r="BK479" s="26">
        <f>+HLOOKUP(BJ479,Sistema_Puntos!$Q$5:$Y$43,'Auxiliar General'!BF$5,FALSE)</f>
        <v>0</v>
      </c>
      <c r="BL479" s="26" t="str">
        <f>+IF(VLOOKUP($B479,'Lista Puestos Valorados'!$B$11:$BK$510,MATCH('Auxiliar General'!BF$4,'Lista Puestos Valorados'!$B$10:$BK$10,0),0)="","No relevante",VLOOKUP($B479,'Lista Puestos Valorados'!$B$11:$BK$510,MATCH('Auxiliar General'!BF$4,'Lista Puestos Valorados'!$B$10:$BK$10,0),0))</f>
        <v>No relevante</v>
      </c>
      <c r="BM479" s="26">
        <f>+HLOOKUP(BL479,Sistema_Puntos!$Q$5:$Y$43,'Auxiliar General'!BH$5,FALSE)</f>
        <v>0</v>
      </c>
      <c r="BN479" s="26" t="str">
        <f>+IF(VLOOKUP($B479,'Lista Puestos Valorados'!$B$11:$BK$510,MATCH('Auxiliar General'!BH$4,'Lista Puestos Valorados'!$B$10:$BK$10,0),0)="","No relevante",VLOOKUP($B479,'Lista Puestos Valorados'!$B$11:$BK$510,MATCH('Auxiliar General'!BH$4,'Lista Puestos Valorados'!$B$10:$BK$10,0),0))</f>
        <v>No relevante</v>
      </c>
      <c r="BO479" s="26">
        <f>+HLOOKUP(BN479,Sistema_Puntos!$Q$5:$Y$43,'Auxiliar General'!BJ$5,FALSE)</f>
        <v>0</v>
      </c>
      <c r="BP479" s="26" t="str">
        <f>+IF(VLOOKUP($B479,'Lista Puestos Valorados'!$B$11:$BK$510,MATCH('Auxiliar General'!BJ$4,'Lista Puestos Valorados'!$B$10:$BK$10,0),0)="","No relevante",VLOOKUP($B479,'Lista Puestos Valorados'!$B$11:$BK$510,MATCH('Auxiliar General'!BJ$4,'Lista Puestos Valorados'!$B$10:$BK$10,0),0))</f>
        <v>No relevante</v>
      </c>
      <c r="BQ479" s="26">
        <f>+HLOOKUP(BP479,Sistema_Puntos!$Q$5:$Y$43,'Auxiliar General'!BL$5,FALSE)</f>
        <v>0</v>
      </c>
      <c r="BR479" s="26" t="str">
        <f>+IF(VLOOKUP($B479,'Lista Puestos Valorados'!$B$11:$BK$510,MATCH('Auxiliar General'!BL$4,'Lista Puestos Valorados'!$B$10:$BK$10,0),0)="","No relevante",VLOOKUP($B479,'Lista Puestos Valorados'!$B$11:$BK$510,MATCH('Auxiliar General'!BL$4,'Lista Puestos Valorados'!$B$10:$BK$10,0),0))</f>
        <v>No relevante</v>
      </c>
      <c r="BS479" s="26">
        <f>+HLOOKUP(BR479,Sistema_Puntos!$Q$5:$Y$43,'Auxiliar General'!BN$5,FALSE)</f>
        <v>0</v>
      </c>
      <c r="BT479" s="26" t="str">
        <f>+IF(VLOOKUP($B479,'Lista Puestos Valorados'!$B$11:$BK$510,MATCH('Auxiliar General'!BN$4,'Lista Puestos Valorados'!$B$10:$BK$10,0),0)="","No relevante",VLOOKUP($B479,'Lista Puestos Valorados'!$B$11:$BK$510,MATCH('Auxiliar General'!BN$4,'Lista Puestos Valorados'!$B$10:$BK$10,0),0))</f>
        <v>No relevante</v>
      </c>
      <c r="BU479" s="26">
        <f>+HLOOKUP(BT479,Sistema_Puntos!$Q$5:$Y$43,'Auxiliar General'!BP$5,FALSE)</f>
        <v>0</v>
      </c>
      <c r="BV479" s="26" t="str">
        <f>+IF(VLOOKUP($B479,'Lista Puestos Valorados'!$B$11:$BK$510,MATCH('Auxiliar General'!BP$4,'Lista Puestos Valorados'!$B$10:$BK$10,0),0)="","No relevante",VLOOKUP($B479,'Lista Puestos Valorados'!$B$11:$BK$510,MATCH('Auxiliar General'!BP$4,'Lista Puestos Valorados'!$B$10:$BK$10,0),0))</f>
        <v>No relevante</v>
      </c>
      <c r="BW479" s="26">
        <f>+HLOOKUP(BV479,Sistema_Puntos!$Q$5:$Y$43,'Auxiliar General'!BR$5,FALSE)</f>
        <v>0</v>
      </c>
      <c r="BX479" s="26" t="str">
        <f>+IF(VLOOKUP($B479,'Lista Puestos Valorados'!$B$11:$BK$510,MATCH('Auxiliar General'!BR$4,'Lista Puestos Valorados'!$B$10:$BK$10,0),0)="","No relevante",VLOOKUP($B479,'Lista Puestos Valorados'!$B$11:$BK$510,MATCH('Auxiliar General'!BR$4,'Lista Puestos Valorados'!$B$10:$BK$10,0),0))</f>
        <v>No relevante</v>
      </c>
      <c r="BY479" s="26">
        <f>+HLOOKUP(BX479,Sistema_Puntos!$Q$5:$Y$43,'Auxiliar General'!BT$5,FALSE)</f>
        <v>0</v>
      </c>
      <c r="BZ479" s="26" t="str">
        <f>+IF(VLOOKUP($B479,'Lista Puestos Valorados'!$B$11:$BK$510,MATCH('Auxiliar General'!BT$4,'Lista Puestos Valorados'!$B$10:$BK$10,0),0)="","No relevante",VLOOKUP($B479,'Lista Puestos Valorados'!$B$11:$BK$510,MATCH('Auxiliar General'!BT$4,'Lista Puestos Valorados'!$B$10:$BK$10,0),0))</f>
        <v>No relevante</v>
      </c>
      <c r="CA479" s="26">
        <f>+HLOOKUP(BZ479,Sistema_Puntos!$Q$5:$Y$43,'Auxiliar General'!BV$5,FALSE)</f>
        <v>0</v>
      </c>
      <c r="CB479" s="26" t="str">
        <f>+IF(VLOOKUP($B479,'Lista Puestos Valorados'!$B$11:$BK$510,MATCH('Auxiliar General'!BV$4,'Lista Puestos Valorados'!$B$10:$BK$10,0),0)="","No relevante",VLOOKUP($B479,'Lista Puestos Valorados'!$B$11:$BK$510,MATCH('Auxiliar General'!BV$4,'Lista Puestos Valorados'!$B$10:$BK$10,0),0))</f>
        <v>No relevante</v>
      </c>
      <c r="CC479" s="26">
        <f>+HLOOKUP(CB479,Sistema_Puntos!$Q$5:$Y$43,'Auxiliar General'!BX$5,FALSE)</f>
        <v>0</v>
      </c>
      <c r="CD479" s="26" t="str">
        <f>+IF(VLOOKUP($B479,'Lista Puestos Valorados'!$B$11:$BK$510,MATCH('Auxiliar General'!BX$4,'Lista Puestos Valorados'!$B$10:$BK$10,0),0)="","No relevante",VLOOKUP($B479,'Lista Puestos Valorados'!$B$11:$BK$510,MATCH('Auxiliar General'!BX$4,'Lista Puestos Valorados'!$B$10:$BK$10,0),0))</f>
        <v>No relevante</v>
      </c>
      <c r="CE479" s="26">
        <f>+HLOOKUP(CD479,Sistema_Puntos!$Q$5:$Y$43,'Auxiliar General'!BZ$5,FALSE)</f>
        <v>0</v>
      </c>
      <c r="CF479" s="26" t="str">
        <f>+IF(VLOOKUP($B479,'Lista Puestos Valorados'!$B$11:$BK$510,MATCH('Auxiliar General'!BZ$4,'Lista Puestos Valorados'!$B$10:$BK$10,0),0)="","No relevante",VLOOKUP($B479,'Lista Puestos Valorados'!$B$11:$BK$510,MATCH('Auxiliar General'!BZ$4,'Lista Puestos Valorados'!$B$10:$BK$10,0),0))</f>
        <v>No relevante</v>
      </c>
      <c r="CG479" s="26">
        <f>+HLOOKUP(CF479,Sistema_Puntos!$Q$5:$Y$43,'Auxiliar General'!CB$5,FALSE)</f>
        <v>0</v>
      </c>
      <c r="CH479" s="29"/>
      <c r="CI479" s="29"/>
    </row>
    <row r="480" spans="2:87" ht="17.55" customHeight="1">
      <c r="B480" s="26">
        <f>+'Listado de Puestos'!B480</f>
        <v>470</v>
      </c>
      <c r="C480" s="26" t="str">
        <f>+IF('Lista Puestos Valorados'!C480="","",'Lista Puestos Valorados'!C480)</f>
        <v/>
      </c>
      <c r="D480" s="26" t="str">
        <f>+IF('Lista Puestos Valorados'!D480="","",'Lista Puestos Valorados'!D480)</f>
        <v/>
      </c>
      <c r="E480" s="26" t="str">
        <f>+IF('Lista Puestos Valorados'!E480="","",'Lista Puestos Valorados'!E480)</f>
        <v/>
      </c>
      <c r="F480" s="26" t="str">
        <f>+IF('Lista Puestos Valorados'!F480="","",'Lista Puestos Valorados'!F480)</f>
        <v/>
      </c>
      <c r="G480" s="26" t="str">
        <f>+IF('Lista Puestos Valorados'!G480="","",'Lista Puestos Valorados'!G480)</f>
        <v/>
      </c>
      <c r="H480" s="26" t="str">
        <f>+IF('Lista Puestos Valorados'!H480="","",'Lista Puestos Valorados'!H480)</f>
        <v/>
      </c>
      <c r="I480" s="26" t="str">
        <f>+IF('Lista Puestos Valorados'!I480="","",'Lista Puestos Valorados'!I480)</f>
        <v/>
      </c>
      <c r="J480" s="118" t="e">
        <f t="array" ref="J480">+IF(L480="","",_xlfn.IFS(L480&lt;='Cortes de Agrupacion'!$F$15,'Cortes de Agrupacion'!$E$15,'Resultados General'!L480&lt;='Cortes de Agrupacion'!$F$14,'Cortes de Agrupacion'!$E$14,'Resultados General'!L480&lt;='Cortes de Agrupacion'!$F$13,'Cortes de Agrupacion'!$E$13,L480&lt;='Cortes de Agrupacion'!$F$12,'Cortes de Agrupacion'!$E$12,'Resultados General'!L480&lt;='Cortes de Agrupacion'!$F$11,'Cortes de Agrupacion'!$E$11,'Resultados General'!L480&lt;='Cortes de Agrupacion'!$F$10,'Cortes de Agrupacion'!$E$10,'Resultados General'!L480&lt;='Cortes de Agrupacion'!$F$9,'Cortes de Agrupacion'!$E$9,'Resultados General'!L480&lt;='Cortes de Agrupacion'!$F$8,'Cortes de Agrupacion'!$E$8,'Resultados General'!L480&lt;='Cortes de Agrupacion'!$F$7,'Cortes de Agrupacion'!$E$7,'Resultados General'!L480&lt;='Cortes de Agrupacion'!$F$6,'Cortes de Agrupacion'!$E$6))</f>
        <v>#VALUE!</v>
      </c>
      <c r="K480" s="118" t="str">
        <f t="shared" si="14"/>
        <v/>
      </c>
      <c r="L480" s="124" t="e">
        <f>#VALUE!</f>
        <v>#VALUE!</v>
      </c>
      <c r="M480" s="26" t="e">
        <f ca="1">+_xlfn.IFNA(VLOOKUP(C480,'Distribución de puestos'!$B$8:$I$507,8,0),"")</f>
        <v>#NAME?</v>
      </c>
      <c r="N480" s="26" t="str">
        <f>+IF(VLOOKUP($B480,'Lista Puestos Valorados'!$B$11:$BK$510,MATCH('Auxiliar General'!H$4,'Lista Puestos Valorados'!$B$10:$BK$10,0),0)="","No relevante",VLOOKUP($B480,'Lista Puestos Valorados'!$B$11:$BK$510,MATCH('Auxiliar General'!H$4,'Lista Puestos Valorados'!$B$10:$BK$10,0),0))</f>
        <v>No relevante</v>
      </c>
      <c r="O480" s="26">
        <f>+HLOOKUP(N480,Sistema_Puntos!$Q$5:$Y$43,'Auxiliar General'!J$5,FALSE)</f>
        <v>0</v>
      </c>
      <c r="P480" s="26" t="str">
        <f>+IF(VLOOKUP($B480,'Lista Puestos Valorados'!$B$11:$BK$510,MATCH('Auxiliar General'!J$4,'Lista Puestos Valorados'!$B$10:$BK$10,0),0)="","No relevante",VLOOKUP($B480,'Lista Puestos Valorados'!$B$11:$BK$510,MATCH('Auxiliar General'!J$4,'Lista Puestos Valorados'!$B$10:$BK$10,0),0))</f>
        <v>No relevante</v>
      </c>
      <c r="Q480" s="26">
        <f>+HLOOKUP(P480,Sistema_Puntos!$Q$5:$Y$43,'Auxiliar General'!L$5,FALSE)</f>
        <v>0</v>
      </c>
      <c r="R480" s="26" t="str">
        <f>+IF(VLOOKUP($B480,'Lista Puestos Valorados'!$B$11:$BK$510,MATCH('Auxiliar General'!L$4,'Lista Puestos Valorados'!$B$10:$BK$10,0),0)="","No relevante",VLOOKUP($B480,'Lista Puestos Valorados'!$B$11:$BK$510,MATCH('Auxiliar General'!L$4,'Lista Puestos Valorados'!$B$10:$BK$10,0),0))</f>
        <v>No relevante</v>
      </c>
      <c r="S480" s="26">
        <f>+HLOOKUP(R480,Sistema_Puntos!$Q$5:$Y$43,'Auxiliar General'!N$5,FALSE)</f>
        <v>0</v>
      </c>
      <c r="T480" s="26" t="str">
        <f>+IF(VLOOKUP($B480,'Lista Puestos Valorados'!$B$11:$BK$510,MATCH('Auxiliar General'!N$4,'Lista Puestos Valorados'!$B$10:$BK$10,0),0)="","No relevante",VLOOKUP($B480,'Lista Puestos Valorados'!$B$11:$BK$510,MATCH('Auxiliar General'!N$4,'Lista Puestos Valorados'!$B$10:$BK$10,0),0))</f>
        <v>No relevante</v>
      </c>
      <c r="U480" s="26">
        <f>+HLOOKUP(T480,Sistema_Puntos!$Q$5:$Y$43,'Auxiliar General'!P$5,FALSE)</f>
        <v>0</v>
      </c>
      <c r="V480" s="26" t="str">
        <f>+IF(VLOOKUP($B480,'Lista Puestos Valorados'!$B$11:$BK$510,MATCH('Auxiliar General'!P$4,'Lista Puestos Valorados'!$B$10:$BK$10,0),0)="","No relevante",VLOOKUP($B480,'Lista Puestos Valorados'!$B$11:$BK$510,MATCH('Auxiliar General'!P$4,'Lista Puestos Valorados'!$B$10:$BK$10,0),0))</f>
        <v>No relevante</v>
      </c>
      <c r="W480" s="26">
        <f>+HLOOKUP(V480,Sistema_Puntos!$Q$5:$Y$43,'Auxiliar General'!R$5,FALSE)</f>
        <v>0</v>
      </c>
      <c r="X480" s="26" t="str">
        <f>+IF(VLOOKUP($B480,'Lista Puestos Valorados'!$B$11:$BK$510,MATCH('Auxiliar General'!R$4,'Lista Puestos Valorados'!$B$10:$BK$10,0),0)="","No relevante",VLOOKUP($B480,'Lista Puestos Valorados'!$B$11:$BK$510,MATCH('Auxiliar General'!R$4,'Lista Puestos Valorados'!$B$10:$BK$10,0),0))</f>
        <v>No relevante</v>
      </c>
      <c r="Y480" s="26">
        <f>+HLOOKUP(X480,Sistema_Puntos!$Q$5:$Y$43,'Auxiliar General'!T$5,FALSE)</f>
        <v>0</v>
      </c>
      <c r="Z480" s="26" t="str">
        <f>+IF(VLOOKUP($B480,'Lista Puestos Valorados'!$B$11:$BK$510,MATCH('Auxiliar General'!T$4,'Lista Puestos Valorados'!$B$10:$BK$10,0),0)="","No relevante",VLOOKUP($B480,'Lista Puestos Valorados'!$B$11:$BK$510,MATCH('Auxiliar General'!T$4,'Lista Puestos Valorados'!$B$10:$BK$10,0),0))</f>
        <v>No relevante</v>
      </c>
      <c r="AA480" s="26">
        <f>+HLOOKUP(Z480,Sistema_Puntos!$Q$5:$Y$43,'Auxiliar General'!V$5,FALSE)</f>
        <v>0</v>
      </c>
      <c r="AB480" s="26" t="str">
        <f>+IF(VLOOKUP($B480,'Lista Puestos Valorados'!$B$11:$BK$510,MATCH('Auxiliar General'!V$4,'Lista Puestos Valorados'!$B$10:$BK$10,0),0)="","No relevante",VLOOKUP($B480,'Lista Puestos Valorados'!$B$11:$BK$510,MATCH('Auxiliar General'!V$4,'Lista Puestos Valorados'!$B$10:$BK$10,0),0))</f>
        <v>No relevante</v>
      </c>
      <c r="AC480" s="26">
        <f>+HLOOKUP(AB480,Sistema_Puntos!$Q$5:$Y$43,'Auxiliar General'!X$5,FALSE)</f>
        <v>0</v>
      </c>
      <c r="AD480" s="26" t="str">
        <f>+IF(VLOOKUP($B480,'Lista Puestos Valorados'!$B$11:$BK$510,MATCH('Auxiliar General'!X$4,'Lista Puestos Valorados'!$B$10:$BK$10,0),0)="","No relevante",VLOOKUP($B480,'Lista Puestos Valorados'!$B$11:$BK$510,MATCH('Auxiliar General'!X$4,'Lista Puestos Valorados'!$B$10:$BK$10,0),0))</f>
        <v>No relevante</v>
      </c>
      <c r="AE480" s="26">
        <f>+HLOOKUP(AD480,Sistema_Puntos!$Q$5:$Y$43,'Auxiliar General'!Z$5,FALSE)</f>
        <v>0</v>
      </c>
      <c r="AF480" s="26" t="str">
        <f>+IF(VLOOKUP($B480,'Lista Puestos Valorados'!$B$11:$BK$510,MATCH('Auxiliar General'!Z$4,'Lista Puestos Valorados'!$B$10:$BK$10,0),0)="","No relevante",VLOOKUP($B480,'Lista Puestos Valorados'!$B$11:$BK$510,MATCH('Auxiliar General'!Z$4,'Lista Puestos Valorados'!$B$10:$BK$10,0),0))</f>
        <v>No relevante</v>
      </c>
      <c r="AG480" s="26">
        <f>+HLOOKUP(AF480,Sistema_Puntos!$Q$5:$Y$43,'Auxiliar General'!AB$5,FALSE)</f>
        <v>0</v>
      </c>
      <c r="AH480" s="26" t="str">
        <f>+IF(VLOOKUP($B480,'Lista Puestos Valorados'!$B$11:$BK$510,MATCH('Auxiliar General'!AB$4,'Lista Puestos Valorados'!$B$10:$BK$10,0),0)="","No relevante",VLOOKUP($B480,'Lista Puestos Valorados'!$B$11:$BK$510,MATCH('Auxiliar General'!AB$4,'Lista Puestos Valorados'!$B$10:$BK$10,0),0))</f>
        <v>No relevante</v>
      </c>
      <c r="AI480" s="26">
        <f>+HLOOKUP(AH480,Sistema_Puntos!$Q$5:$Y$43,'Auxiliar General'!AD$5,FALSE)</f>
        <v>0</v>
      </c>
      <c r="AJ480" s="26" t="str">
        <f>+IF(VLOOKUP($B480,'Lista Puestos Valorados'!$B$11:$BK$510,MATCH('Auxiliar General'!AD$4,'Lista Puestos Valorados'!$B$10:$BK$10,0),0)="","No relevante",VLOOKUP($B480,'Lista Puestos Valorados'!$B$11:$BK$510,MATCH('Auxiliar General'!AD$4,'Lista Puestos Valorados'!$B$10:$BK$10,0),0))</f>
        <v>No relevante</v>
      </c>
      <c r="AK480" s="26">
        <f>+HLOOKUP(AJ480,Sistema_Puntos!$Q$5:$Y$43,'Auxiliar General'!AF$5,FALSE)</f>
        <v>0</v>
      </c>
      <c r="AL480" s="26" t="str">
        <f>+IF(VLOOKUP($B480,'Lista Puestos Valorados'!$B$11:$BK$510,MATCH('Auxiliar General'!AF$4,'Lista Puestos Valorados'!$B$10:$BK$10,0),0)="","No relevante",VLOOKUP($B480,'Lista Puestos Valorados'!$B$11:$BK$510,MATCH('Auxiliar General'!AF$4,'Lista Puestos Valorados'!$B$10:$BK$10,0),0))</f>
        <v>No relevante</v>
      </c>
      <c r="AM480" s="26">
        <f>+HLOOKUP(AL480,Sistema_Puntos!$Q$5:$Y$43,'Auxiliar General'!AH$5,FALSE)</f>
        <v>0</v>
      </c>
      <c r="AN480" s="26" t="str">
        <f>+IF(VLOOKUP($B480,'Lista Puestos Valorados'!$B$11:$BK$510,MATCH('Auxiliar General'!AH$4,'Lista Puestos Valorados'!$B$10:$BK$10,0),0)="","No relevante",VLOOKUP($B480,'Lista Puestos Valorados'!$B$11:$BK$510,MATCH('Auxiliar General'!AH$4,'Lista Puestos Valorados'!$B$10:$BK$10,0),0))</f>
        <v>No relevante</v>
      </c>
      <c r="AO480" s="26">
        <f>+HLOOKUP(AN480,Sistema_Puntos!$Q$5:$Y$43,'Auxiliar General'!AJ$5,FALSE)</f>
        <v>0</v>
      </c>
      <c r="AP480" s="26" t="str">
        <f>+IF(VLOOKUP($B480,'Lista Puestos Valorados'!$B$11:$BK$510,MATCH('Auxiliar General'!AJ$4,'Lista Puestos Valorados'!$B$10:$BK$10,0),0)="","No relevante",VLOOKUP($B480,'Lista Puestos Valorados'!$B$11:$BK$510,MATCH('Auxiliar General'!AJ$4,'Lista Puestos Valorados'!$B$10:$BK$10,0),0))</f>
        <v>No relevante</v>
      </c>
      <c r="AQ480" s="26">
        <f>+HLOOKUP(AP480,Sistema_Puntos!$Q$5:$Y$43,'Auxiliar General'!AL$5,FALSE)</f>
        <v>0</v>
      </c>
      <c r="AR480" s="26" t="str">
        <f>+IF(VLOOKUP($B480,'Lista Puestos Valorados'!$B$11:$BK$510,MATCH('Auxiliar General'!AL$4,'Lista Puestos Valorados'!$B$10:$BK$10,0),0)="","No relevante",VLOOKUP($B480,'Lista Puestos Valorados'!$B$11:$BK$510,MATCH('Auxiliar General'!AL$4,'Lista Puestos Valorados'!$B$10:$BK$10,0),0))</f>
        <v>No relevante</v>
      </c>
      <c r="AS480" s="26">
        <f>+HLOOKUP(AR480,Sistema_Puntos!$Q$5:$Y$43,'Auxiliar General'!AN$5,FALSE)</f>
        <v>0</v>
      </c>
      <c r="AT480" s="26" t="str">
        <f>+IF(VLOOKUP($B480,'Lista Puestos Valorados'!$B$11:$BK$510,MATCH('Auxiliar General'!AN$4,'Lista Puestos Valorados'!$B$10:$BK$10,0),0)="","No relevante",VLOOKUP($B480,'Lista Puestos Valorados'!$B$11:$BK$510,MATCH('Auxiliar General'!AN$4,'Lista Puestos Valorados'!$B$10:$BK$10,0),0))</f>
        <v>No relevante</v>
      </c>
      <c r="AU480" s="26">
        <f>+HLOOKUP(AT480,Sistema_Puntos!$Q$5:$Y$43,'Auxiliar General'!AP$5,FALSE)</f>
        <v>0</v>
      </c>
      <c r="AV480" s="26" t="str">
        <f>+IF(VLOOKUP($B480,'Lista Puestos Valorados'!$B$11:$BK$510,MATCH('Auxiliar General'!AP$4,'Lista Puestos Valorados'!$B$10:$BK$10,0),0)="","No relevante",VLOOKUP($B480,'Lista Puestos Valorados'!$B$11:$BK$510,MATCH('Auxiliar General'!AP$4,'Lista Puestos Valorados'!$B$10:$BK$10,0),0))</f>
        <v>No relevante</v>
      </c>
      <c r="AW480" s="26">
        <f>+HLOOKUP(AV480,Sistema_Puntos!$Q$5:$Y$43,'Auxiliar General'!AR$5,FALSE)</f>
        <v>0</v>
      </c>
      <c r="AX480" s="26" t="str">
        <f>+IF(VLOOKUP($B480,'Lista Puestos Valorados'!$B$11:$BK$510,MATCH('Auxiliar General'!AR$4,'Lista Puestos Valorados'!$B$10:$BK$10,0),0)="","No relevante",VLOOKUP($B480,'Lista Puestos Valorados'!$B$11:$BK$510,MATCH('Auxiliar General'!AR$4,'Lista Puestos Valorados'!$B$10:$BK$10,0),0))</f>
        <v>No relevante</v>
      </c>
      <c r="AY480" s="26">
        <f>+HLOOKUP(AX480,Sistema_Puntos!$Q$5:$Y$43,'Auxiliar General'!AT$5,FALSE)</f>
        <v>0</v>
      </c>
      <c r="AZ480" s="26" t="str">
        <f>+IF(VLOOKUP($B480,'Lista Puestos Valorados'!$B$11:$BK$510,MATCH('Auxiliar General'!AT$4,'Lista Puestos Valorados'!$B$10:$BK$10,0),0)="","No relevante",VLOOKUP($B480,'Lista Puestos Valorados'!$B$11:$BK$510,MATCH('Auxiliar General'!AT$4,'Lista Puestos Valorados'!$B$10:$BK$10,0),0))</f>
        <v>No relevante</v>
      </c>
      <c r="BA480" s="26">
        <f>+HLOOKUP(AZ480,Sistema_Puntos!$Q$5:$Y$43,'Auxiliar General'!AV$5,FALSE)</f>
        <v>0</v>
      </c>
      <c r="BB480" s="26" t="str">
        <f>+IF(VLOOKUP($B480,'Lista Puestos Valorados'!$B$11:$BK$510,MATCH('Auxiliar General'!AV$4,'Lista Puestos Valorados'!$B$10:$BK$10,0),0)="","No relevante",VLOOKUP($B480,'Lista Puestos Valorados'!$B$11:$BK$510,MATCH('Auxiliar General'!AV$4,'Lista Puestos Valorados'!$B$10:$BK$10,0),0))</f>
        <v>No relevante</v>
      </c>
      <c r="BC480" s="26">
        <f>+HLOOKUP(BB480,Sistema_Puntos!$Q$5:$Y$43,'Auxiliar General'!AX$5,FALSE)</f>
        <v>0</v>
      </c>
      <c r="BD480" s="26" t="str">
        <f>+IF(VLOOKUP($B480,'Lista Puestos Valorados'!$B$11:$BK$510,MATCH('Auxiliar General'!AX$4,'Lista Puestos Valorados'!$B$10:$BK$10,0),0)="","No relevante",VLOOKUP($B480,'Lista Puestos Valorados'!$B$11:$BK$510,MATCH('Auxiliar General'!AX$4,'Lista Puestos Valorados'!$B$10:$BK$10,0),0))</f>
        <v>No relevante</v>
      </c>
      <c r="BE480" s="26">
        <f>+HLOOKUP(BD480,Sistema_Puntos!$Q$5:$Y$43,'Auxiliar General'!AZ$5,FALSE)</f>
        <v>0</v>
      </c>
      <c r="BF480" s="26" t="str">
        <f>+IF(VLOOKUP($B480,'Lista Puestos Valorados'!$B$11:$BK$510,MATCH('Auxiliar General'!AZ$4,'Lista Puestos Valorados'!$B$10:$BK$10,0),0)="","No relevante",VLOOKUP($B480,'Lista Puestos Valorados'!$B$11:$BK$510,MATCH('Auxiliar General'!AZ$4,'Lista Puestos Valorados'!$B$10:$BK$10,0),0))</f>
        <v>No relevante</v>
      </c>
      <c r="BG480" s="26">
        <f>+HLOOKUP(BF480,Sistema_Puntos!$Q$5:$Y$43,'Auxiliar General'!BB$5,FALSE)</f>
        <v>0</v>
      </c>
      <c r="BH480" s="26" t="str">
        <f>+IF(VLOOKUP($B480,'Lista Puestos Valorados'!$B$11:$BK$510,MATCH('Auxiliar General'!BB$4,'Lista Puestos Valorados'!$B$10:$BK$10,0),0)="","No relevante",VLOOKUP($B480,'Lista Puestos Valorados'!$B$11:$BK$510,MATCH('Auxiliar General'!BB$4,'Lista Puestos Valorados'!$B$10:$BK$10,0),0))</f>
        <v>No relevante</v>
      </c>
      <c r="BI480" s="26">
        <f>+HLOOKUP(BH480,Sistema_Puntos!$Q$5:$Y$43,'Auxiliar General'!BD$5,FALSE)</f>
        <v>0</v>
      </c>
      <c r="BJ480" s="26" t="str">
        <f>+IF(VLOOKUP($B480,'Lista Puestos Valorados'!$B$11:$BK$510,MATCH('Auxiliar General'!BD$4,'Lista Puestos Valorados'!$B$10:$BK$10,0),0)="","No relevante",VLOOKUP($B480,'Lista Puestos Valorados'!$B$11:$BK$510,MATCH('Auxiliar General'!BD$4,'Lista Puestos Valorados'!$B$10:$BK$10,0),0))</f>
        <v>No relevante</v>
      </c>
      <c r="BK480" s="26">
        <f>+HLOOKUP(BJ480,Sistema_Puntos!$Q$5:$Y$43,'Auxiliar General'!BF$5,FALSE)</f>
        <v>0</v>
      </c>
      <c r="BL480" s="26" t="str">
        <f>+IF(VLOOKUP($B480,'Lista Puestos Valorados'!$B$11:$BK$510,MATCH('Auxiliar General'!BF$4,'Lista Puestos Valorados'!$B$10:$BK$10,0),0)="","No relevante",VLOOKUP($B480,'Lista Puestos Valorados'!$B$11:$BK$510,MATCH('Auxiliar General'!BF$4,'Lista Puestos Valorados'!$B$10:$BK$10,0),0))</f>
        <v>No relevante</v>
      </c>
      <c r="BM480" s="26">
        <f>+HLOOKUP(BL480,Sistema_Puntos!$Q$5:$Y$43,'Auxiliar General'!BH$5,FALSE)</f>
        <v>0</v>
      </c>
      <c r="BN480" s="26" t="str">
        <f>+IF(VLOOKUP($B480,'Lista Puestos Valorados'!$B$11:$BK$510,MATCH('Auxiliar General'!BH$4,'Lista Puestos Valorados'!$B$10:$BK$10,0),0)="","No relevante",VLOOKUP($B480,'Lista Puestos Valorados'!$B$11:$BK$510,MATCH('Auxiliar General'!BH$4,'Lista Puestos Valorados'!$B$10:$BK$10,0),0))</f>
        <v>No relevante</v>
      </c>
      <c r="BO480" s="26">
        <f>+HLOOKUP(BN480,Sistema_Puntos!$Q$5:$Y$43,'Auxiliar General'!BJ$5,FALSE)</f>
        <v>0</v>
      </c>
      <c r="BP480" s="26" t="str">
        <f>+IF(VLOOKUP($B480,'Lista Puestos Valorados'!$B$11:$BK$510,MATCH('Auxiliar General'!BJ$4,'Lista Puestos Valorados'!$B$10:$BK$10,0),0)="","No relevante",VLOOKUP($B480,'Lista Puestos Valorados'!$B$11:$BK$510,MATCH('Auxiliar General'!BJ$4,'Lista Puestos Valorados'!$B$10:$BK$10,0),0))</f>
        <v>No relevante</v>
      </c>
      <c r="BQ480" s="26">
        <f>+HLOOKUP(BP480,Sistema_Puntos!$Q$5:$Y$43,'Auxiliar General'!BL$5,FALSE)</f>
        <v>0</v>
      </c>
      <c r="BR480" s="26" t="str">
        <f>+IF(VLOOKUP($B480,'Lista Puestos Valorados'!$B$11:$BK$510,MATCH('Auxiliar General'!BL$4,'Lista Puestos Valorados'!$B$10:$BK$10,0),0)="","No relevante",VLOOKUP($B480,'Lista Puestos Valorados'!$B$11:$BK$510,MATCH('Auxiliar General'!BL$4,'Lista Puestos Valorados'!$B$10:$BK$10,0),0))</f>
        <v>No relevante</v>
      </c>
      <c r="BS480" s="26">
        <f>+HLOOKUP(BR480,Sistema_Puntos!$Q$5:$Y$43,'Auxiliar General'!BN$5,FALSE)</f>
        <v>0</v>
      </c>
      <c r="BT480" s="26" t="str">
        <f>+IF(VLOOKUP($B480,'Lista Puestos Valorados'!$B$11:$BK$510,MATCH('Auxiliar General'!BN$4,'Lista Puestos Valorados'!$B$10:$BK$10,0),0)="","No relevante",VLOOKUP($B480,'Lista Puestos Valorados'!$B$11:$BK$510,MATCH('Auxiliar General'!BN$4,'Lista Puestos Valorados'!$B$10:$BK$10,0),0))</f>
        <v>No relevante</v>
      </c>
      <c r="BU480" s="26">
        <f>+HLOOKUP(BT480,Sistema_Puntos!$Q$5:$Y$43,'Auxiliar General'!BP$5,FALSE)</f>
        <v>0</v>
      </c>
      <c r="BV480" s="26" t="str">
        <f>+IF(VLOOKUP($B480,'Lista Puestos Valorados'!$B$11:$BK$510,MATCH('Auxiliar General'!BP$4,'Lista Puestos Valorados'!$B$10:$BK$10,0),0)="","No relevante",VLOOKUP($B480,'Lista Puestos Valorados'!$B$11:$BK$510,MATCH('Auxiliar General'!BP$4,'Lista Puestos Valorados'!$B$10:$BK$10,0),0))</f>
        <v>No relevante</v>
      </c>
      <c r="BW480" s="26">
        <f>+HLOOKUP(BV480,Sistema_Puntos!$Q$5:$Y$43,'Auxiliar General'!BR$5,FALSE)</f>
        <v>0</v>
      </c>
      <c r="BX480" s="26" t="str">
        <f>+IF(VLOOKUP($B480,'Lista Puestos Valorados'!$B$11:$BK$510,MATCH('Auxiliar General'!BR$4,'Lista Puestos Valorados'!$B$10:$BK$10,0),0)="","No relevante",VLOOKUP($B480,'Lista Puestos Valorados'!$B$11:$BK$510,MATCH('Auxiliar General'!BR$4,'Lista Puestos Valorados'!$B$10:$BK$10,0),0))</f>
        <v>No relevante</v>
      </c>
      <c r="BY480" s="26">
        <f>+HLOOKUP(BX480,Sistema_Puntos!$Q$5:$Y$43,'Auxiliar General'!BT$5,FALSE)</f>
        <v>0</v>
      </c>
      <c r="BZ480" s="26" t="str">
        <f>+IF(VLOOKUP($B480,'Lista Puestos Valorados'!$B$11:$BK$510,MATCH('Auxiliar General'!BT$4,'Lista Puestos Valorados'!$B$10:$BK$10,0),0)="","No relevante",VLOOKUP($B480,'Lista Puestos Valorados'!$B$11:$BK$510,MATCH('Auxiliar General'!BT$4,'Lista Puestos Valorados'!$B$10:$BK$10,0),0))</f>
        <v>No relevante</v>
      </c>
      <c r="CA480" s="26">
        <f>+HLOOKUP(BZ480,Sistema_Puntos!$Q$5:$Y$43,'Auxiliar General'!BV$5,FALSE)</f>
        <v>0</v>
      </c>
      <c r="CB480" s="26" t="str">
        <f>+IF(VLOOKUP($B480,'Lista Puestos Valorados'!$B$11:$BK$510,MATCH('Auxiliar General'!BV$4,'Lista Puestos Valorados'!$B$10:$BK$10,0),0)="","No relevante",VLOOKUP($B480,'Lista Puestos Valorados'!$B$11:$BK$510,MATCH('Auxiliar General'!BV$4,'Lista Puestos Valorados'!$B$10:$BK$10,0),0))</f>
        <v>No relevante</v>
      </c>
      <c r="CC480" s="26">
        <f>+HLOOKUP(CB480,Sistema_Puntos!$Q$5:$Y$43,'Auxiliar General'!BX$5,FALSE)</f>
        <v>0</v>
      </c>
      <c r="CD480" s="26" t="str">
        <f>+IF(VLOOKUP($B480,'Lista Puestos Valorados'!$B$11:$BK$510,MATCH('Auxiliar General'!BX$4,'Lista Puestos Valorados'!$B$10:$BK$10,0),0)="","No relevante",VLOOKUP($B480,'Lista Puestos Valorados'!$B$11:$BK$510,MATCH('Auxiliar General'!BX$4,'Lista Puestos Valorados'!$B$10:$BK$10,0),0))</f>
        <v>No relevante</v>
      </c>
      <c r="CE480" s="26">
        <f>+HLOOKUP(CD480,Sistema_Puntos!$Q$5:$Y$43,'Auxiliar General'!BZ$5,FALSE)</f>
        <v>0</v>
      </c>
      <c r="CF480" s="26" t="str">
        <f>+IF(VLOOKUP($B480,'Lista Puestos Valorados'!$B$11:$BK$510,MATCH('Auxiliar General'!BZ$4,'Lista Puestos Valorados'!$B$10:$BK$10,0),0)="","No relevante",VLOOKUP($B480,'Lista Puestos Valorados'!$B$11:$BK$510,MATCH('Auxiliar General'!BZ$4,'Lista Puestos Valorados'!$B$10:$BK$10,0),0))</f>
        <v>No relevante</v>
      </c>
      <c r="CG480" s="26">
        <f>+HLOOKUP(CF480,Sistema_Puntos!$Q$5:$Y$43,'Auxiliar General'!CB$5,FALSE)</f>
        <v>0</v>
      </c>
      <c r="CH480" s="29"/>
      <c r="CI480" s="29"/>
    </row>
    <row r="481" spans="2:87" ht="17.55" customHeight="1">
      <c r="B481" s="26">
        <f>+'Listado de Puestos'!B481</f>
        <v>471</v>
      </c>
      <c r="C481" s="26" t="str">
        <f>+IF('Lista Puestos Valorados'!C481="","",'Lista Puestos Valorados'!C481)</f>
        <v/>
      </c>
      <c r="D481" s="26" t="str">
        <f>+IF('Lista Puestos Valorados'!D481="","",'Lista Puestos Valorados'!D481)</f>
        <v/>
      </c>
      <c r="E481" s="26" t="str">
        <f>+IF('Lista Puestos Valorados'!E481="","",'Lista Puestos Valorados'!E481)</f>
        <v/>
      </c>
      <c r="F481" s="26" t="str">
        <f>+IF('Lista Puestos Valorados'!F481="","",'Lista Puestos Valorados'!F481)</f>
        <v/>
      </c>
      <c r="G481" s="26" t="str">
        <f>+IF('Lista Puestos Valorados'!G481="","",'Lista Puestos Valorados'!G481)</f>
        <v/>
      </c>
      <c r="H481" s="26" t="str">
        <f>+IF('Lista Puestos Valorados'!H481="","",'Lista Puestos Valorados'!H481)</f>
        <v/>
      </c>
      <c r="I481" s="26" t="str">
        <f>+IF('Lista Puestos Valorados'!I481="","",'Lista Puestos Valorados'!I481)</f>
        <v/>
      </c>
      <c r="J481" s="118" t="e">
        <f t="array" ref="J481">+IF(L481="","",_xlfn.IFS(L481&lt;='Cortes de Agrupacion'!$F$15,'Cortes de Agrupacion'!$E$15,'Resultados General'!L481&lt;='Cortes de Agrupacion'!$F$14,'Cortes de Agrupacion'!$E$14,'Resultados General'!L481&lt;='Cortes de Agrupacion'!$F$13,'Cortes de Agrupacion'!$E$13,L481&lt;='Cortes de Agrupacion'!$F$12,'Cortes de Agrupacion'!$E$12,'Resultados General'!L481&lt;='Cortes de Agrupacion'!$F$11,'Cortes de Agrupacion'!$E$11,'Resultados General'!L481&lt;='Cortes de Agrupacion'!$F$10,'Cortes de Agrupacion'!$E$10,'Resultados General'!L481&lt;='Cortes de Agrupacion'!$F$9,'Cortes de Agrupacion'!$E$9,'Resultados General'!L481&lt;='Cortes de Agrupacion'!$F$8,'Cortes de Agrupacion'!$E$8,'Resultados General'!L481&lt;='Cortes de Agrupacion'!$F$7,'Cortes de Agrupacion'!$E$7,'Resultados General'!L481&lt;='Cortes de Agrupacion'!$F$6,'Cortes de Agrupacion'!$E$6))</f>
        <v>#VALUE!</v>
      </c>
      <c r="K481" s="118" t="str">
        <f t="shared" si="14"/>
        <v/>
      </c>
      <c r="L481" s="124" t="e">
        <f>#VALUE!</f>
        <v>#VALUE!</v>
      </c>
      <c r="M481" s="26" t="e">
        <f ca="1">+_xlfn.IFNA(VLOOKUP(C481,'Distribución de puestos'!$B$8:$I$507,8,0),"")</f>
        <v>#NAME?</v>
      </c>
      <c r="N481" s="26" t="str">
        <f>+IF(VLOOKUP($B481,'Lista Puestos Valorados'!$B$11:$BK$510,MATCH('Auxiliar General'!H$4,'Lista Puestos Valorados'!$B$10:$BK$10,0),0)="","No relevante",VLOOKUP($B481,'Lista Puestos Valorados'!$B$11:$BK$510,MATCH('Auxiliar General'!H$4,'Lista Puestos Valorados'!$B$10:$BK$10,0),0))</f>
        <v>No relevante</v>
      </c>
      <c r="O481" s="26">
        <f>+HLOOKUP(N481,Sistema_Puntos!$Q$5:$Y$43,'Auxiliar General'!J$5,FALSE)</f>
        <v>0</v>
      </c>
      <c r="P481" s="26" t="str">
        <f>+IF(VLOOKUP($B481,'Lista Puestos Valorados'!$B$11:$BK$510,MATCH('Auxiliar General'!J$4,'Lista Puestos Valorados'!$B$10:$BK$10,0),0)="","No relevante",VLOOKUP($B481,'Lista Puestos Valorados'!$B$11:$BK$510,MATCH('Auxiliar General'!J$4,'Lista Puestos Valorados'!$B$10:$BK$10,0),0))</f>
        <v>No relevante</v>
      </c>
      <c r="Q481" s="26">
        <f>+HLOOKUP(P481,Sistema_Puntos!$Q$5:$Y$43,'Auxiliar General'!L$5,FALSE)</f>
        <v>0</v>
      </c>
      <c r="R481" s="26" t="str">
        <f>+IF(VLOOKUP($B481,'Lista Puestos Valorados'!$B$11:$BK$510,MATCH('Auxiliar General'!L$4,'Lista Puestos Valorados'!$B$10:$BK$10,0),0)="","No relevante",VLOOKUP($B481,'Lista Puestos Valorados'!$B$11:$BK$510,MATCH('Auxiliar General'!L$4,'Lista Puestos Valorados'!$B$10:$BK$10,0),0))</f>
        <v>No relevante</v>
      </c>
      <c r="S481" s="26">
        <f>+HLOOKUP(R481,Sistema_Puntos!$Q$5:$Y$43,'Auxiliar General'!N$5,FALSE)</f>
        <v>0</v>
      </c>
      <c r="T481" s="26" t="str">
        <f>+IF(VLOOKUP($B481,'Lista Puestos Valorados'!$B$11:$BK$510,MATCH('Auxiliar General'!N$4,'Lista Puestos Valorados'!$B$10:$BK$10,0),0)="","No relevante",VLOOKUP($B481,'Lista Puestos Valorados'!$B$11:$BK$510,MATCH('Auxiliar General'!N$4,'Lista Puestos Valorados'!$B$10:$BK$10,0),0))</f>
        <v>No relevante</v>
      </c>
      <c r="U481" s="26">
        <f>+HLOOKUP(T481,Sistema_Puntos!$Q$5:$Y$43,'Auxiliar General'!P$5,FALSE)</f>
        <v>0</v>
      </c>
      <c r="V481" s="26" t="str">
        <f>+IF(VLOOKUP($B481,'Lista Puestos Valorados'!$B$11:$BK$510,MATCH('Auxiliar General'!P$4,'Lista Puestos Valorados'!$B$10:$BK$10,0),0)="","No relevante",VLOOKUP($B481,'Lista Puestos Valorados'!$B$11:$BK$510,MATCH('Auxiliar General'!P$4,'Lista Puestos Valorados'!$B$10:$BK$10,0),0))</f>
        <v>No relevante</v>
      </c>
      <c r="W481" s="26">
        <f>+HLOOKUP(V481,Sistema_Puntos!$Q$5:$Y$43,'Auxiliar General'!R$5,FALSE)</f>
        <v>0</v>
      </c>
      <c r="X481" s="26" t="str">
        <f>+IF(VLOOKUP($B481,'Lista Puestos Valorados'!$B$11:$BK$510,MATCH('Auxiliar General'!R$4,'Lista Puestos Valorados'!$B$10:$BK$10,0),0)="","No relevante",VLOOKUP($B481,'Lista Puestos Valorados'!$B$11:$BK$510,MATCH('Auxiliar General'!R$4,'Lista Puestos Valorados'!$B$10:$BK$10,0),0))</f>
        <v>No relevante</v>
      </c>
      <c r="Y481" s="26">
        <f>+HLOOKUP(X481,Sistema_Puntos!$Q$5:$Y$43,'Auxiliar General'!T$5,FALSE)</f>
        <v>0</v>
      </c>
      <c r="Z481" s="26" t="str">
        <f>+IF(VLOOKUP($B481,'Lista Puestos Valorados'!$B$11:$BK$510,MATCH('Auxiliar General'!T$4,'Lista Puestos Valorados'!$B$10:$BK$10,0),0)="","No relevante",VLOOKUP($B481,'Lista Puestos Valorados'!$B$11:$BK$510,MATCH('Auxiliar General'!T$4,'Lista Puestos Valorados'!$B$10:$BK$10,0),0))</f>
        <v>No relevante</v>
      </c>
      <c r="AA481" s="26">
        <f>+HLOOKUP(Z481,Sistema_Puntos!$Q$5:$Y$43,'Auxiliar General'!V$5,FALSE)</f>
        <v>0</v>
      </c>
      <c r="AB481" s="26" t="str">
        <f>+IF(VLOOKUP($B481,'Lista Puestos Valorados'!$B$11:$BK$510,MATCH('Auxiliar General'!V$4,'Lista Puestos Valorados'!$B$10:$BK$10,0),0)="","No relevante",VLOOKUP($B481,'Lista Puestos Valorados'!$B$11:$BK$510,MATCH('Auxiliar General'!V$4,'Lista Puestos Valorados'!$B$10:$BK$10,0),0))</f>
        <v>No relevante</v>
      </c>
      <c r="AC481" s="26">
        <f>+HLOOKUP(AB481,Sistema_Puntos!$Q$5:$Y$43,'Auxiliar General'!X$5,FALSE)</f>
        <v>0</v>
      </c>
      <c r="AD481" s="26" t="str">
        <f>+IF(VLOOKUP($B481,'Lista Puestos Valorados'!$B$11:$BK$510,MATCH('Auxiliar General'!X$4,'Lista Puestos Valorados'!$B$10:$BK$10,0),0)="","No relevante",VLOOKUP($B481,'Lista Puestos Valorados'!$B$11:$BK$510,MATCH('Auxiliar General'!X$4,'Lista Puestos Valorados'!$B$10:$BK$10,0),0))</f>
        <v>No relevante</v>
      </c>
      <c r="AE481" s="26">
        <f>+HLOOKUP(AD481,Sistema_Puntos!$Q$5:$Y$43,'Auxiliar General'!Z$5,FALSE)</f>
        <v>0</v>
      </c>
      <c r="AF481" s="26" t="str">
        <f>+IF(VLOOKUP($B481,'Lista Puestos Valorados'!$B$11:$BK$510,MATCH('Auxiliar General'!Z$4,'Lista Puestos Valorados'!$B$10:$BK$10,0),0)="","No relevante",VLOOKUP($B481,'Lista Puestos Valorados'!$B$11:$BK$510,MATCH('Auxiliar General'!Z$4,'Lista Puestos Valorados'!$B$10:$BK$10,0),0))</f>
        <v>No relevante</v>
      </c>
      <c r="AG481" s="26">
        <f>+HLOOKUP(AF481,Sistema_Puntos!$Q$5:$Y$43,'Auxiliar General'!AB$5,FALSE)</f>
        <v>0</v>
      </c>
      <c r="AH481" s="26" t="str">
        <f>+IF(VLOOKUP($B481,'Lista Puestos Valorados'!$B$11:$BK$510,MATCH('Auxiliar General'!AB$4,'Lista Puestos Valorados'!$B$10:$BK$10,0),0)="","No relevante",VLOOKUP($B481,'Lista Puestos Valorados'!$B$11:$BK$510,MATCH('Auxiliar General'!AB$4,'Lista Puestos Valorados'!$B$10:$BK$10,0),0))</f>
        <v>No relevante</v>
      </c>
      <c r="AI481" s="26">
        <f>+HLOOKUP(AH481,Sistema_Puntos!$Q$5:$Y$43,'Auxiliar General'!AD$5,FALSE)</f>
        <v>0</v>
      </c>
      <c r="AJ481" s="26" t="str">
        <f>+IF(VLOOKUP($B481,'Lista Puestos Valorados'!$B$11:$BK$510,MATCH('Auxiliar General'!AD$4,'Lista Puestos Valorados'!$B$10:$BK$10,0),0)="","No relevante",VLOOKUP($B481,'Lista Puestos Valorados'!$B$11:$BK$510,MATCH('Auxiliar General'!AD$4,'Lista Puestos Valorados'!$B$10:$BK$10,0),0))</f>
        <v>No relevante</v>
      </c>
      <c r="AK481" s="26">
        <f>+HLOOKUP(AJ481,Sistema_Puntos!$Q$5:$Y$43,'Auxiliar General'!AF$5,FALSE)</f>
        <v>0</v>
      </c>
      <c r="AL481" s="26" t="str">
        <f>+IF(VLOOKUP($B481,'Lista Puestos Valorados'!$B$11:$BK$510,MATCH('Auxiliar General'!AF$4,'Lista Puestos Valorados'!$B$10:$BK$10,0),0)="","No relevante",VLOOKUP($B481,'Lista Puestos Valorados'!$B$11:$BK$510,MATCH('Auxiliar General'!AF$4,'Lista Puestos Valorados'!$B$10:$BK$10,0),0))</f>
        <v>No relevante</v>
      </c>
      <c r="AM481" s="26">
        <f>+HLOOKUP(AL481,Sistema_Puntos!$Q$5:$Y$43,'Auxiliar General'!AH$5,FALSE)</f>
        <v>0</v>
      </c>
      <c r="AN481" s="26" t="str">
        <f>+IF(VLOOKUP($B481,'Lista Puestos Valorados'!$B$11:$BK$510,MATCH('Auxiliar General'!AH$4,'Lista Puestos Valorados'!$B$10:$BK$10,0),0)="","No relevante",VLOOKUP($B481,'Lista Puestos Valorados'!$B$11:$BK$510,MATCH('Auxiliar General'!AH$4,'Lista Puestos Valorados'!$B$10:$BK$10,0),0))</f>
        <v>No relevante</v>
      </c>
      <c r="AO481" s="26">
        <f>+HLOOKUP(AN481,Sistema_Puntos!$Q$5:$Y$43,'Auxiliar General'!AJ$5,FALSE)</f>
        <v>0</v>
      </c>
      <c r="AP481" s="26" t="str">
        <f>+IF(VLOOKUP($B481,'Lista Puestos Valorados'!$B$11:$BK$510,MATCH('Auxiliar General'!AJ$4,'Lista Puestos Valorados'!$B$10:$BK$10,0),0)="","No relevante",VLOOKUP($B481,'Lista Puestos Valorados'!$B$11:$BK$510,MATCH('Auxiliar General'!AJ$4,'Lista Puestos Valorados'!$B$10:$BK$10,0),0))</f>
        <v>No relevante</v>
      </c>
      <c r="AQ481" s="26">
        <f>+HLOOKUP(AP481,Sistema_Puntos!$Q$5:$Y$43,'Auxiliar General'!AL$5,FALSE)</f>
        <v>0</v>
      </c>
      <c r="AR481" s="26" t="str">
        <f>+IF(VLOOKUP($B481,'Lista Puestos Valorados'!$B$11:$BK$510,MATCH('Auxiliar General'!AL$4,'Lista Puestos Valorados'!$B$10:$BK$10,0),0)="","No relevante",VLOOKUP($B481,'Lista Puestos Valorados'!$B$11:$BK$510,MATCH('Auxiliar General'!AL$4,'Lista Puestos Valorados'!$B$10:$BK$10,0),0))</f>
        <v>No relevante</v>
      </c>
      <c r="AS481" s="26">
        <f>+HLOOKUP(AR481,Sistema_Puntos!$Q$5:$Y$43,'Auxiliar General'!AN$5,FALSE)</f>
        <v>0</v>
      </c>
      <c r="AT481" s="26" t="str">
        <f>+IF(VLOOKUP($B481,'Lista Puestos Valorados'!$B$11:$BK$510,MATCH('Auxiliar General'!AN$4,'Lista Puestos Valorados'!$B$10:$BK$10,0),0)="","No relevante",VLOOKUP($B481,'Lista Puestos Valorados'!$B$11:$BK$510,MATCH('Auxiliar General'!AN$4,'Lista Puestos Valorados'!$B$10:$BK$10,0),0))</f>
        <v>No relevante</v>
      </c>
      <c r="AU481" s="26">
        <f>+HLOOKUP(AT481,Sistema_Puntos!$Q$5:$Y$43,'Auxiliar General'!AP$5,FALSE)</f>
        <v>0</v>
      </c>
      <c r="AV481" s="26" t="str">
        <f>+IF(VLOOKUP($B481,'Lista Puestos Valorados'!$B$11:$BK$510,MATCH('Auxiliar General'!AP$4,'Lista Puestos Valorados'!$B$10:$BK$10,0),0)="","No relevante",VLOOKUP($B481,'Lista Puestos Valorados'!$B$11:$BK$510,MATCH('Auxiliar General'!AP$4,'Lista Puestos Valorados'!$B$10:$BK$10,0),0))</f>
        <v>No relevante</v>
      </c>
      <c r="AW481" s="26">
        <f>+HLOOKUP(AV481,Sistema_Puntos!$Q$5:$Y$43,'Auxiliar General'!AR$5,FALSE)</f>
        <v>0</v>
      </c>
      <c r="AX481" s="26" t="str">
        <f>+IF(VLOOKUP($B481,'Lista Puestos Valorados'!$B$11:$BK$510,MATCH('Auxiliar General'!AR$4,'Lista Puestos Valorados'!$B$10:$BK$10,0),0)="","No relevante",VLOOKUP($B481,'Lista Puestos Valorados'!$B$11:$BK$510,MATCH('Auxiliar General'!AR$4,'Lista Puestos Valorados'!$B$10:$BK$10,0),0))</f>
        <v>No relevante</v>
      </c>
      <c r="AY481" s="26">
        <f>+HLOOKUP(AX481,Sistema_Puntos!$Q$5:$Y$43,'Auxiliar General'!AT$5,FALSE)</f>
        <v>0</v>
      </c>
      <c r="AZ481" s="26" t="str">
        <f>+IF(VLOOKUP($B481,'Lista Puestos Valorados'!$B$11:$BK$510,MATCH('Auxiliar General'!AT$4,'Lista Puestos Valorados'!$B$10:$BK$10,0),0)="","No relevante",VLOOKUP($B481,'Lista Puestos Valorados'!$B$11:$BK$510,MATCH('Auxiliar General'!AT$4,'Lista Puestos Valorados'!$B$10:$BK$10,0),0))</f>
        <v>No relevante</v>
      </c>
      <c r="BA481" s="26">
        <f>+HLOOKUP(AZ481,Sistema_Puntos!$Q$5:$Y$43,'Auxiliar General'!AV$5,FALSE)</f>
        <v>0</v>
      </c>
      <c r="BB481" s="26" t="str">
        <f>+IF(VLOOKUP($B481,'Lista Puestos Valorados'!$B$11:$BK$510,MATCH('Auxiliar General'!AV$4,'Lista Puestos Valorados'!$B$10:$BK$10,0),0)="","No relevante",VLOOKUP($B481,'Lista Puestos Valorados'!$B$11:$BK$510,MATCH('Auxiliar General'!AV$4,'Lista Puestos Valorados'!$B$10:$BK$10,0),0))</f>
        <v>No relevante</v>
      </c>
      <c r="BC481" s="26">
        <f>+HLOOKUP(BB481,Sistema_Puntos!$Q$5:$Y$43,'Auxiliar General'!AX$5,FALSE)</f>
        <v>0</v>
      </c>
      <c r="BD481" s="26" t="str">
        <f>+IF(VLOOKUP($B481,'Lista Puestos Valorados'!$B$11:$BK$510,MATCH('Auxiliar General'!AX$4,'Lista Puestos Valorados'!$B$10:$BK$10,0),0)="","No relevante",VLOOKUP($B481,'Lista Puestos Valorados'!$B$11:$BK$510,MATCH('Auxiliar General'!AX$4,'Lista Puestos Valorados'!$B$10:$BK$10,0),0))</f>
        <v>No relevante</v>
      </c>
      <c r="BE481" s="26">
        <f>+HLOOKUP(BD481,Sistema_Puntos!$Q$5:$Y$43,'Auxiliar General'!AZ$5,FALSE)</f>
        <v>0</v>
      </c>
      <c r="BF481" s="26" t="str">
        <f>+IF(VLOOKUP($B481,'Lista Puestos Valorados'!$B$11:$BK$510,MATCH('Auxiliar General'!AZ$4,'Lista Puestos Valorados'!$B$10:$BK$10,0),0)="","No relevante",VLOOKUP($B481,'Lista Puestos Valorados'!$B$11:$BK$510,MATCH('Auxiliar General'!AZ$4,'Lista Puestos Valorados'!$B$10:$BK$10,0),0))</f>
        <v>No relevante</v>
      </c>
      <c r="BG481" s="26">
        <f>+HLOOKUP(BF481,Sistema_Puntos!$Q$5:$Y$43,'Auxiliar General'!BB$5,FALSE)</f>
        <v>0</v>
      </c>
      <c r="BH481" s="26" t="str">
        <f>+IF(VLOOKUP($B481,'Lista Puestos Valorados'!$B$11:$BK$510,MATCH('Auxiliar General'!BB$4,'Lista Puestos Valorados'!$B$10:$BK$10,0),0)="","No relevante",VLOOKUP($B481,'Lista Puestos Valorados'!$B$11:$BK$510,MATCH('Auxiliar General'!BB$4,'Lista Puestos Valorados'!$B$10:$BK$10,0),0))</f>
        <v>No relevante</v>
      </c>
      <c r="BI481" s="26">
        <f>+HLOOKUP(BH481,Sistema_Puntos!$Q$5:$Y$43,'Auxiliar General'!BD$5,FALSE)</f>
        <v>0</v>
      </c>
      <c r="BJ481" s="26" t="str">
        <f>+IF(VLOOKUP($B481,'Lista Puestos Valorados'!$B$11:$BK$510,MATCH('Auxiliar General'!BD$4,'Lista Puestos Valorados'!$B$10:$BK$10,0),0)="","No relevante",VLOOKUP($B481,'Lista Puestos Valorados'!$B$11:$BK$510,MATCH('Auxiliar General'!BD$4,'Lista Puestos Valorados'!$B$10:$BK$10,0),0))</f>
        <v>No relevante</v>
      </c>
      <c r="BK481" s="26">
        <f>+HLOOKUP(BJ481,Sistema_Puntos!$Q$5:$Y$43,'Auxiliar General'!BF$5,FALSE)</f>
        <v>0</v>
      </c>
      <c r="BL481" s="26" t="str">
        <f>+IF(VLOOKUP($B481,'Lista Puestos Valorados'!$B$11:$BK$510,MATCH('Auxiliar General'!BF$4,'Lista Puestos Valorados'!$B$10:$BK$10,0),0)="","No relevante",VLOOKUP($B481,'Lista Puestos Valorados'!$B$11:$BK$510,MATCH('Auxiliar General'!BF$4,'Lista Puestos Valorados'!$B$10:$BK$10,0),0))</f>
        <v>No relevante</v>
      </c>
      <c r="BM481" s="26">
        <f>+HLOOKUP(BL481,Sistema_Puntos!$Q$5:$Y$43,'Auxiliar General'!BH$5,FALSE)</f>
        <v>0</v>
      </c>
      <c r="BN481" s="26" t="str">
        <f>+IF(VLOOKUP($B481,'Lista Puestos Valorados'!$B$11:$BK$510,MATCH('Auxiliar General'!BH$4,'Lista Puestos Valorados'!$B$10:$BK$10,0),0)="","No relevante",VLOOKUP($B481,'Lista Puestos Valorados'!$B$11:$BK$510,MATCH('Auxiliar General'!BH$4,'Lista Puestos Valorados'!$B$10:$BK$10,0),0))</f>
        <v>No relevante</v>
      </c>
      <c r="BO481" s="26">
        <f>+HLOOKUP(BN481,Sistema_Puntos!$Q$5:$Y$43,'Auxiliar General'!BJ$5,FALSE)</f>
        <v>0</v>
      </c>
      <c r="BP481" s="26" t="str">
        <f>+IF(VLOOKUP($B481,'Lista Puestos Valorados'!$B$11:$BK$510,MATCH('Auxiliar General'!BJ$4,'Lista Puestos Valorados'!$B$10:$BK$10,0),0)="","No relevante",VLOOKUP($B481,'Lista Puestos Valorados'!$B$11:$BK$510,MATCH('Auxiliar General'!BJ$4,'Lista Puestos Valorados'!$B$10:$BK$10,0),0))</f>
        <v>No relevante</v>
      </c>
      <c r="BQ481" s="26">
        <f>+HLOOKUP(BP481,Sistema_Puntos!$Q$5:$Y$43,'Auxiliar General'!BL$5,FALSE)</f>
        <v>0</v>
      </c>
      <c r="BR481" s="26" t="str">
        <f>+IF(VLOOKUP($B481,'Lista Puestos Valorados'!$B$11:$BK$510,MATCH('Auxiliar General'!BL$4,'Lista Puestos Valorados'!$B$10:$BK$10,0),0)="","No relevante",VLOOKUP($B481,'Lista Puestos Valorados'!$B$11:$BK$510,MATCH('Auxiliar General'!BL$4,'Lista Puestos Valorados'!$B$10:$BK$10,0),0))</f>
        <v>No relevante</v>
      </c>
      <c r="BS481" s="26">
        <f>+HLOOKUP(BR481,Sistema_Puntos!$Q$5:$Y$43,'Auxiliar General'!BN$5,FALSE)</f>
        <v>0</v>
      </c>
      <c r="BT481" s="26" t="str">
        <f>+IF(VLOOKUP($B481,'Lista Puestos Valorados'!$B$11:$BK$510,MATCH('Auxiliar General'!BN$4,'Lista Puestos Valorados'!$B$10:$BK$10,0),0)="","No relevante",VLOOKUP($B481,'Lista Puestos Valorados'!$B$11:$BK$510,MATCH('Auxiliar General'!BN$4,'Lista Puestos Valorados'!$B$10:$BK$10,0),0))</f>
        <v>No relevante</v>
      </c>
      <c r="BU481" s="26">
        <f>+HLOOKUP(BT481,Sistema_Puntos!$Q$5:$Y$43,'Auxiliar General'!BP$5,FALSE)</f>
        <v>0</v>
      </c>
      <c r="BV481" s="26" t="str">
        <f>+IF(VLOOKUP($B481,'Lista Puestos Valorados'!$B$11:$BK$510,MATCH('Auxiliar General'!BP$4,'Lista Puestos Valorados'!$B$10:$BK$10,0),0)="","No relevante",VLOOKUP($B481,'Lista Puestos Valorados'!$B$11:$BK$510,MATCH('Auxiliar General'!BP$4,'Lista Puestos Valorados'!$B$10:$BK$10,0),0))</f>
        <v>No relevante</v>
      </c>
      <c r="BW481" s="26">
        <f>+HLOOKUP(BV481,Sistema_Puntos!$Q$5:$Y$43,'Auxiliar General'!BR$5,FALSE)</f>
        <v>0</v>
      </c>
      <c r="BX481" s="26" t="str">
        <f>+IF(VLOOKUP($B481,'Lista Puestos Valorados'!$B$11:$BK$510,MATCH('Auxiliar General'!BR$4,'Lista Puestos Valorados'!$B$10:$BK$10,0),0)="","No relevante",VLOOKUP($B481,'Lista Puestos Valorados'!$B$11:$BK$510,MATCH('Auxiliar General'!BR$4,'Lista Puestos Valorados'!$B$10:$BK$10,0),0))</f>
        <v>No relevante</v>
      </c>
      <c r="BY481" s="26">
        <f>+HLOOKUP(BX481,Sistema_Puntos!$Q$5:$Y$43,'Auxiliar General'!BT$5,FALSE)</f>
        <v>0</v>
      </c>
      <c r="BZ481" s="26" t="str">
        <f>+IF(VLOOKUP($B481,'Lista Puestos Valorados'!$B$11:$BK$510,MATCH('Auxiliar General'!BT$4,'Lista Puestos Valorados'!$B$10:$BK$10,0),0)="","No relevante",VLOOKUP($B481,'Lista Puestos Valorados'!$B$11:$BK$510,MATCH('Auxiliar General'!BT$4,'Lista Puestos Valorados'!$B$10:$BK$10,0),0))</f>
        <v>No relevante</v>
      </c>
      <c r="CA481" s="26">
        <f>+HLOOKUP(BZ481,Sistema_Puntos!$Q$5:$Y$43,'Auxiliar General'!BV$5,FALSE)</f>
        <v>0</v>
      </c>
      <c r="CB481" s="26" t="str">
        <f>+IF(VLOOKUP($B481,'Lista Puestos Valorados'!$B$11:$BK$510,MATCH('Auxiliar General'!BV$4,'Lista Puestos Valorados'!$B$10:$BK$10,0),0)="","No relevante",VLOOKUP($B481,'Lista Puestos Valorados'!$B$11:$BK$510,MATCH('Auxiliar General'!BV$4,'Lista Puestos Valorados'!$B$10:$BK$10,0),0))</f>
        <v>No relevante</v>
      </c>
      <c r="CC481" s="26">
        <f>+HLOOKUP(CB481,Sistema_Puntos!$Q$5:$Y$43,'Auxiliar General'!BX$5,FALSE)</f>
        <v>0</v>
      </c>
      <c r="CD481" s="26" t="str">
        <f>+IF(VLOOKUP($B481,'Lista Puestos Valorados'!$B$11:$BK$510,MATCH('Auxiliar General'!BX$4,'Lista Puestos Valorados'!$B$10:$BK$10,0),0)="","No relevante",VLOOKUP($B481,'Lista Puestos Valorados'!$B$11:$BK$510,MATCH('Auxiliar General'!BX$4,'Lista Puestos Valorados'!$B$10:$BK$10,0),0))</f>
        <v>No relevante</v>
      </c>
      <c r="CE481" s="26">
        <f>+HLOOKUP(CD481,Sistema_Puntos!$Q$5:$Y$43,'Auxiliar General'!BZ$5,FALSE)</f>
        <v>0</v>
      </c>
      <c r="CF481" s="26" t="str">
        <f>+IF(VLOOKUP($B481,'Lista Puestos Valorados'!$B$11:$BK$510,MATCH('Auxiliar General'!BZ$4,'Lista Puestos Valorados'!$B$10:$BK$10,0),0)="","No relevante",VLOOKUP($B481,'Lista Puestos Valorados'!$B$11:$BK$510,MATCH('Auxiliar General'!BZ$4,'Lista Puestos Valorados'!$B$10:$BK$10,0),0))</f>
        <v>No relevante</v>
      </c>
      <c r="CG481" s="26">
        <f>+HLOOKUP(CF481,Sistema_Puntos!$Q$5:$Y$43,'Auxiliar General'!CB$5,FALSE)</f>
        <v>0</v>
      </c>
      <c r="CH481" s="29"/>
      <c r="CI481" s="29"/>
    </row>
    <row r="482" spans="2:87" ht="17.55" customHeight="1">
      <c r="B482" s="26">
        <f>+'Listado de Puestos'!B482</f>
        <v>472</v>
      </c>
      <c r="C482" s="26" t="str">
        <f>+IF('Lista Puestos Valorados'!C482="","",'Lista Puestos Valorados'!C482)</f>
        <v/>
      </c>
      <c r="D482" s="26" t="str">
        <f>+IF('Lista Puestos Valorados'!D482="","",'Lista Puestos Valorados'!D482)</f>
        <v/>
      </c>
      <c r="E482" s="26" t="str">
        <f>+IF('Lista Puestos Valorados'!E482="","",'Lista Puestos Valorados'!E482)</f>
        <v/>
      </c>
      <c r="F482" s="26" t="str">
        <f>+IF('Lista Puestos Valorados'!F482="","",'Lista Puestos Valorados'!F482)</f>
        <v/>
      </c>
      <c r="G482" s="26" t="str">
        <f>+IF('Lista Puestos Valorados'!G482="","",'Lista Puestos Valorados'!G482)</f>
        <v/>
      </c>
      <c r="H482" s="26" t="str">
        <f>+IF('Lista Puestos Valorados'!H482="","",'Lista Puestos Valorados'!H482)</f>
        <v/>
      </c>
      <c r="I482" s="26" t="str">
        <f>+IF('Lista Puestos Valorados'!I482="","",'Lista Puestos Valorados'!I482)</f>
        <v/>
      </c>
      <c r="J482" s="118" t="e">
        <f t="array" ref="J482">+IF(L482="","",_xlfn.IFS(L482&lt;='Cortes de Agrupacion'!$F$15,'Cortes de Agrupacion'!$E$15,'Resultados General'!L482&lt;='Cortes de Agrupacion'!$F$14,'Cortes de Agrupacion'!$E$14,'Resultados General'!L482&lt;='Cortes de Agrupacion'!$F$13,'Cortes de Agrupacion'!$E$13,L482&lt;='Cortes de Agrupacion'!$F$12,'Cortes de Agrupacion'!$E$12,'Resultados General'!L482&lt;='Cortes de Agrupacion'!$F$11,'Cortes de Agrupacion'!$E$11,'Resultados General'!L482&lt;='Cortes de Agrupacion'!$F$10,'Cortes de Agrupacion'!$E$10,'Resultados General'!L482&lt;='Cortes de Agrupacion'!$F$9,'Cortes de Agrupacion'!$E$9,'Resultados General'!L482&lt;='Cortes de Agrupacion'!$F$8,'Cortes de Agrupacion'!$E$8,'Resultados General'!L482&lt;='Cortes de Agrupacion'!$F$7,'Cortes de Agrupacion'!$E$7,'Resultados General'!L482&lt;='Cortes de Agrupacion'!$F$6,'Cortes de Agrupacion'!$E$6))</f>
        <v>#VALUE!</v>
      </c>
      <c r="K482" s="118" t="str">
        <f t="shared" si="14"/>
        <v/>
      </c>
      <c r="L482" s="124" t="e">
        <f>#VALUE!</f>
        <v>#VALUE!</v>
      </c>
      <c r="M482" s="26" t="e">
        <f ca="1">+_xlfn.IFNA(VLOOKUP(C482,'Distribución de puestos'!$B$8:$I$507,8,0),"")</f>
        <v>#NAME?</v>
      </c>
      <c r="N482" s="26" t="str">
        <f>+IF(VLOOKUP($B482,'Lista Puestos Valorados'!$B$11:$BK$510,MATCH('Auxiliar General'!H$4,'Lista Puestos Valorados'!$B$10:$BK$10,0),0)="","No relevante",VLOOKUP($B482,'Lista Puestos Valorados'!$B$11:$BK$510,MATCH('Auxiliar General'!H$4,'Lista Puestos Valorados'!$B$10:$BK$10,0),0))</f>
        <v>No relevante</v>
      </c>
      <c r="O482" s="26">
        <f>+HLOOKUP(N482,Sistema_Puntos!$Q$5:$Y$43,'Auxiliar General'!J$5,FALSE)</f>
        <v>0</v>
      </c>
      <c r="P482" s="26" t="str">
        <f>+IF(VLOOKUP($B482,'Lista Puestos Valorados'!$B$11:$BK$510,MATCH('Auxiliar General'!J$4,'Lista Puestos Valorados'!$B$10:$BK$10,0),0)="","No relevante",VLOOKUP($B482,'Lista Puestos Valorados'!$B$11:$BK$510,MATCH('Auxiliar General'!J$4,'Lista Puestos Valorados'!$B$10:$BK$10,0),0))</f>
        <v>No relevante</v>
      </c>
      <c r="Q482" s="26">
        <f>+HLOOKUP(P482,Sistema_Puntos!$Q$5:$Y$43,'Auxiliar General'!L$5,FALSE)</f>
        <v>0</v>
      </c>
      <c r="R482" s="26" t="str">
        <f>+IF(VLOOKUP($B482,'Lista Puestos Valorados'!$B$11:$BK$510,MATCH('Auxiliar General'!L$4,'Lista Puestos Valorados'!$B$10:$BK$10,0),0)="","No relevante",VLOOKUP($B482,'Lista Puestos Valorados'!$B$11:$BK$510,MATCH('Auxiliar General'!L$4,'Lista Puestos Valorados'!$B$10:$BK$10,0),0))</f>
        <v>No relevante</v>
      </c>
      <c r="S482" s="26">
        <f>+HLOOKUP(R482,Sistema_Puntos!$Q$5:$Y$43,'Auxiliar General'!N$5,FALSE)</f>
        <v>0</v>
      </c>
      <c r="T482" s="26" t="str">
        <f>+IF(VLOOKUP($B482,'Lista Puestos Valorados'!$B$11:$BK$510,MATCH('Auxiliar General'!N$4,'Lista Puestos Valorados'!$B$10:$BK$10,0),0)="","No relevante",VLOOKUP($B482,'Lista Puestos Valorados'!$B$11:$BK$510,MATCH('Auxiliar General'!N$4,'Lista Puestos Valorados'!$B$10:$BK$10,0),0))</f>
        <v>No relevante</v>
      </c>
      <c r="U482" s="26">
        <f>+HLOOKUP(T482,Sistema_Puntos!$Q$5:$Y$43,'Auxiliar General'!P$5,FALSE)</f>
        <v>0</v>
      </c>
      <c r="V482" s="26" t="str">
        <f>+IF(VLOOKUP($B482,'Lista Puestos Valorados'!$B$11:$BK$510,MATCH('Auxiliar General'!P$4,'Lista Puestos Valorados'!$B$10:$BK$10,0),0)="","No relevante",VLOOKUP($B482,'Lista Puestos Valorados'!$B$11:$BK$510,MATCH('Auxiliar General'!P$4,'Lista Puestos Valorados'!$B$10:$BK$10,0),0))</f>
        <v>No relevante</v>
      </c>
      <c r="W482" s="26">
        <f>+HLOOKUP(V482,Sistema_Puntos!$Q$5:$Y$43,'Auxiliar General'!R$5,FALSE)</f>
        <v>0</v>
      </c>
      <c r="X482" s="26" t="str">
        <f>+IF(VLOOKUP($B482,'Lista Puestos Valorados'!$B$11:$BK$510,MATCH('Auxiliar General'!R$4,'Lista Puestos Valorados'!$B$10:$BK$10,0),0)="","No relevante",VLOOKUP($B482,'Lista Puestos Valorados'!$B$11:$BK$510,MATCH('Auxiliar General'!R$4,'Lista Puestos Valorados'!$B$10:$BK$10,0),0))</f>
        <v>No relevante</v>
      </c>
      <c r="Y482" s="26">
        <f>+HLOOKUP(X482,Sistema_Puntos!$Q$5:$Y$43,'Auxiliar General'!T$5,FALSE)</f>
        <v>0</v>
      </c>
      <c r="Z482" s="26" t="str">
        <f>+IF(VLOOKUP($B482,'Lista Puestos Valorados'!$B$11:$BK$510,MATCH('Auxiliar General'!T$4,'Lista Puestos Valorados'!$B$10:$BK$10,0),0)="","No relevante",VLOOKUP($B482,'Lista Puestos Valorados'!$B$11:$BK$510,MATCH('Auxiliar General'!T$4,'Lista Puestos Valorados'!$B$10:$BK$10,0),0))</f>
        <v>No relevante</v>
      </c>
      <c r="AA482" s="26">
        <f>+HLOOKUP(Z482,Sistema_Puntos!$Q$5:$Y$43,'Auxiliar General'!V$5,FALSE)</f>
        <v>0</v>
      </c>
      <c r="AB482" s="26" t="str">
        <f>+IF(VLOOKUP($B482,'Lista Puestos Valorados'!$B$11:$BK$510,MATCH('Auxiliar General'!V$4,'Lista Puestos Valorados'!$B$10:$BK$10,0),0)="","No relevante",VLOOKUP($B482,'Lista Puestos Valorados'!$B$11:$BK$510,MATCH('Auxiliar General'!V$4,'Lista Puestos Valorados'!$B$10:$BK$10,0),0))</f>
        <v>No relevante</v>
      </c>
      <c r="AC482" s="26">
        <f>+HLOOKUP(AB482,Sistema_Puntos!$Q$5:$Y$43,'Auxiliar General'!X$5,FALSE)</f>
        <v>0</v>
      </c>
      <c r="AD482" s="26" t="str">
        <f>+IF(VLOOKUP($B482,'Lista Puestos Valorados'!$B$11:$BK$510,MATCH('Auxiliar General'!X$4,'Lista Puestos Valorados'!$B$10:$BK$10,0),0)="","No relevante",VLOOKUP($B482,'Lista Puestos Valorados'!$B$11:$BK$510,MATCH('Auxiliar General'!X$4,'Lista Puestos Valorados'!$B$10:$BK$10,0),0))</f>
        <v>No relevante</v>
      </c>
      <c r="AE482" s="26">
        <f>+HLOOKUP(AD482,Sistema_Puntos!$Q$5:$Y$43,'Auxiliar General'!Z$5,FALSE)</f>
        <v>0</v>
      </c>
      <c r="AF482" s="26" t="str">
        <f>+IF(VLOOKUP($B482,'Lista Puestos Valorados'!$B$11:$BK$510,MATCH('Auxiliar General'!Z$4,'Lista Puestos Valorados'!$B$10:$BK$10,0),0)="","No relevante",VLOOKUP($B482,'Lista Puestos Valorados'!$B$11:$BK$510,MATCH('Auxiliar General'!Z$4,'Lista Puestos Valorados'!$B$10:$BK$10,0),0))</f>
        <v>No relevante</v>
      </c>
      <c r="AG482" s="26">
        <f>+HLOOKUP(AF482,Sistema_Puntos!$Q$5:$Y$43,'Auxiliar General'!AB$5,FALSE)</f>
        <v>0</v>
      </c>
      <c r="AH482" s="26" t="str">
        <f>+IF(VLOOKUP($B482,'Lista Puestos Valorados'!$B$11:$BK$510,MATCH('Auxiliar General'!AB$4,'Lista Puestos Valorados'!$B$10:$BK$10,0),0)="","No relevante",VLOOKUP($B482,'Lista Puestos Valorados'!$B$11:$BK$510,MATCH('Auxiliar General'!AB$4,'Lista Puestos Valorados'!$B$10:$BK$10,0),0))</f>
        <v>No relevante</v>
      </c>
      <c r="AI482" s="26">
        <f>+HLOOKUP(AH482,Sistema_Puntos!$Q$5:$Y$43,'Auxiliar General'!AD$5,FALSE)</f>
        <v>0</v>
      </c>
      <c r="AJ482" s="26" t="str">
        <f>+IF(VLOOKUP($B482,'Lista Puestos Valorados'!$B$11:$BK$510,MATCH('Auxiliar General'!AD$4,'Lista Puestos Valorados'!$B$10:$BK$10,0),0)="","No relevante",VLOOKUP($B482,'Lista Puestos Valorados'!$B$11:$BK$510,MATCH('Auxiliar General'!AD$4,'Lista Puestos Valorados'!$B$10:$BK$10,0),0))</f>
        <v>No relevante</v>
      </c>
      <c r="AK482" s="26">
        <f>+HLOOKUP(AJ482,Sistema_Puntos!$Q$5:$Y$43,'Auxiliar General'!AF$5,FALSE)</f>
        <v>0</v>
      </c>
      <c r="AL482" s="26" t="str">
        <f>+IF(VLOOKUP($B482,'Lista Puestos Valorados'!$B$11:$BK$510,MATCH('Auxiliar General'!AF$4,'Lista Puestos Valorados'!$B$10:$BK$10,0),0)="","No relevante",VLOOKUP($B482,'Lista Puestos Valorados'!$B$11:$BK$510,MATCH('Auxiliar General'!AF$4,'Lista Puestos Valorados'!$B$10:$BK$10,0),0))</f>
        <v>No relevante</v>
      </c>
      <c r="AM482" s="26">
        <f>+HLOOKUP(AL482,Sistema_Puntos!$Q$5:$Y$43,'Auxiliar General'!AH$5,FALSE)</f>
        <v>0</v>
      </c>
      <c r="AN482" s="26" t="str">
        <f>+IF(VLOOKUP($B482,'Lista Puestos Valorados'!$B$11:$BK$510,MATCH('Auxiliar General'!AH$4,'Lista Puestos Valorados'!$B$10:$BK$10,0),0)="","No relevante",VLOOKUP($B482,'Lista Puestos Valorados'!$B$11:$BK$510,MATCH('Auxiliar General'!AH$4,'Lista Puestos Valorados'!$B$10:$BK$10,0),0))</f>
        <v>No relevante</v>
      </c>
      <c r="AO482" s="26">
        <f>+HLOOKUP(AN482,Sistema_Puntos!$Q$5:$Y$43,'Auxiliar General'!AJ$5,FALSE)</f>
        <v>0</v>
      </c>
      <c r="AP482" s="26" t="str">
        <f>+IF(VLOOKUP($B482,'Lista Puestos Valorados'!$B$11:$BK$510,MATCH('Auxiliar General'!AJ$4,'Lista Puestos Valorados'!$B$10:$BK$10,0),0)="","No relevante",VLOOKUP($B482,'Lista Puestos Valorados'!$B$11:$BK$510,MATCH('Auxiliar General'!AJ$4,'Lista Puestos Valorados'!$B$10:$BK$10,0),0))</f>
        <v>No relevante</v>
      </c>
      <c r="AQ482" s="26">
        <f>+HLOOKUP(AP482,Sistema_Puntos!$Q$5:$Y$43,'Auxiliar General'!AL$5,FALSE)</f>
        <v>0</v>
      </c>
      <c r="AR482" s="26" t="str">
        <f>+IF(VLOOKUP($B482,'Lista Puestos Valorados'!$B$11:$BK$510,MATCH('Auxiliar General'!AL$4,'Lista Puestos Valorados'!$B$10:$BK$10,0),0)="","No relevante",VLOOKUP($B482,'Lista Puestos Valorados'!$B$11:$BK$510,MATCH('Auxiliar General'!AL$4,'Lista Puestos Valorados'!$B$10:$BK$10,0),0))</f>
        <v>No relevante</v>
      </c>
      <c r="AS482" s="26">
        <f>+HLOOKUP(AR482,Sistema_Puntos!$Q$5:$Y$43,'Auxiliar General'!AN$5,FALSE)</f>
        <v>0</v>
      </c>
      <c r="AT482" s="26" t="str">
        <f>+IF(VLOOKUP($B482,'Lista Puestos Valorados'!$B$11:$BK$510,MATCH('Auxiliar General'!AN$4,'Lista Puestos Valorados'!$B$10:$BK$10,0),0)="","No relevante",VLOOKUP($B482,'Lista Puestos Valorados'!$B$11:$BK$510,MATCH('Auxiliar General'!AN$4,'Lista Puestos Valorados'!$B$10:$BK$10,0),0))</f>
        <v>No relevante</v>
      </c>
      <c r="AU482" s="26">
        <f>+HLOOKUP(AT482,Sistema_Puntos!$Q$5:$Y$43,'Auxiliar General'!AP$5,FALSE)</f>
        <v>0</v>
      </c>
      <c r="AV482" s="26" t="str">
        <f>+IF(VLOOKUP($B482,'Lista Puestos Valorados'!$B$11:$BK$510,MATCH('Auxiliar General'!AP$4,'Lista Puestos Valorados'!$B$10:$BK$10,0),0)="","No relevante",VLOOKUP($B482,'Lista Puestos Valorados'!$B$11:$BK$510,MATCH('Auxiliar General'!AP$4,'Lista Puestos Valorados'!$B$10:$BK$10,0),0))</f>
        <v>No relevante</v>
      </c>
      <c r="AW482" s="26">
        <f>+HLOOKUP(AV482,Sistema_Puntos!$Q$5:$Y$43,'Auxiliar General'!AR$5,FALSE)</f>
        <v>0</v>
      </c>
      <c r="AX482" s="26" t="str">
        <f>+IF(VLOOKUP($B482,'Lista Puestos Valorados'!$B$11:$BK$510,MATCH('Auxiliar General'!AR$4,'Lista Puestos Valorados'!$B$10:$BK$10,0),0)="","No relevante",VLOOKUP($B482,'Lista Puestos Valorados'!$B$11:$BK$510,MATCH('Auxiliar General'!AR$4,'Lista Puestos Valorados'!$B$10:$BK$10,0),0))</f>
        <v>No relevante</v>
      </c>
      <c r="AY482" s="26">
        <f>+HLOOKUP(AX482,Sistema_Puntos!$Q$5:$Y$43,'Auxiliar General'!AT$5,FALSE)</f>
        <v>0</v>
      </c>
      <c r="AZ482" s="26" t="str">
        <f>+IF(VLOOKUP($B482,'Lista Puestos Valorados'!$B$11:$BK$510,MATCH('Auxiliar General'!AT$4,'Lista Puestos Valorados'!$B$10:$BK$10,0),0)="","No relevante",VLOOKUP($B482,'Lista Puestos Valorados'!$B$11:$BK$510,MATCH('Auxiliar General'!AT$4,'Lista Puestos Valorados'!$B$10:$BK$10,0),0))</f>
        <v>No relevante</v>
      </c>
      <c r="BA482" s="26">
        <f>+HLOOKUP(AZ482,Sistema_Puntos!$Q$5:$Y$43,'Auxiliar General'!AV$5,FALSE)</f>
        <v>0</v>
      </c>
      <c r="BB482" s="26" t="str">
        <f>+IF(VLOOKUP($B482,'Lista Puestos Valorados'!$B$11:$BK$510,MATCH('Auxiliar General'!AV$4,'Lista Puestos Valorados'!$B$10:$BK$10,0),0)="","No relevante",VLOOKUP($B482,'Lista Puestos Valorados'!$B$11:$BK$510,MATCH('Auxiliar General'!AV$4,'Lista Puestos Valorados'!$B$10:$BK$10,0),0))</f>
        <v>No relevante</v>
      </c>
      <c r="BC482" s="26">
        <f>+HLOOKUP(BB482,Sistema_Puntos!$Q$5:$Y$43,'Auxiliar General'!AX$5,FALSE)</f>
        <v>0</v>
      </c>
      <c r="BD482" s="26" t="str">
        <f>+IF(VLOOKUP($B482,'Lista Puestos Valorados'!$B$11:$BK$510,MATCH('Auxiliar General'!AX$4,'Lista Puestos Valorados'!$B$10:$BK$10,0),0)="","No relevante",VLOOKUP($B482,'Lista Puestos Valorados'!$B$11:$BK$510,MATCH('Auxiliar General'!AX$4,'Lista Puestos Valorados'!$B$10:$BK$10,0),0))</f>
        <v>No relevante</v>
      </c>
      <c r="BE482" s="26">
        <f>+HLOOKUP(BD482,Sistema_Puntos!$Q$5:$Y$43,'Auxiliar General'!AZ$5,FALSE)</f>
        <v>0</v>
      </c>
      <c r="BF482" s="26" t="str">
        <f>+IF(VLOOKUP($B482,'Lista Puestos Valorados'!$B$11:$BK$510,MATCH('Auxiliar General'!AZ$4,'Lista Puestos Valorados'!$B$10:$BK$10,0),0)="","No relevante",VLOOKUP($B482,'Lista Puestos Valorados'!$B$11:$BK$510,MATCH('Auxiliar General'!AZ$4,'Lista Puestos Valorados'!$B$10:$BK$10,0),0))</f>
        <v>No relevante</v>
      </c>
      <c r="BG482" s="26">
        <f>+HLOOKUP(BF482,Sistema_Puntos!$Q$5:$Y$43,'Auxiliar General'!BB$5,FALSE)</f>
        <v>0</v>
      </c>
      <c r="BH482" s="26" t="str">
        <f>+IF(VLOOKUP($B482,'Lista Puestos Valorados'!$B$11:$BK$510,MATCH('Auxiliar General'!BB$4,'Lista Puestos Valorados'!$B$10:$BK$10,0),0)="","No relevante",VLOOKUP($B482,'Lista Puestos Valorados'!$B$11:$BK$510,MATCH('Auxiliar General'!BB$4,'Lista Puestos Valorados'!$B$10:$BK$10,0),0))</f>
        <v>No relevante</v>
      </c>
      <c r="BI482" s="26">
        <f>+HLOOKUP(BH482,Sistema_Puntos!$Q$5:$Y$43,'Auxiliar General'!BD$5,FALSE)</f>
        <v>0</v>
      </c>
      <c r="BJ482" s="26" t="str">
        <f>+IF(VLOOKUP($B482,'Lista Puestos Valorados'!$B$11:$BK$510,MATCH('Auxiliar General'!BD$4,'Lista Puestos Valorados'!$B$10:$BK$10,0),0)="","No relevante",VLOOKUP($B482,'Lista Puestos Valorados'!$B$11:$BK$510,MATCH('Auxiliar General'!BD$4,'Lista Puestos Valorados'!$B$10:$BK$10,0),0))</f>
        <v>No relevante</v>
      </c>
      <c r="BK482" s="26">
        <f>+HLOOKUP(BJ482,Sistema_Puntos!$Q$5:$Y$43,'Auxiliar General'!BF$5,FALSE)</f>
        <v>0</v>
      </c>
      <c r="BL482" s="26" t="str">
        <f>+IF(VLOOKUP($B482,'Lista Puestos Valorados'!$B$11:$BK$510,MATCH('Auxiliar General'!BF$4,'Lista Puestos Valorados'!$B$10:$BK$10,0),0)="","No relevante",VLOOKUP($B482,'Lista Puestos Valorados'!$B$11:$BK$510,MATCH('Auxiliar General'!BF$4,'Lista Puestos Valorados'!$B$10:$BK$10,0),0))</f>
        <v>No relevante</v>
      </c>
      <c r="BM482" s="26">
        <f>+HLOOKUP(BL482,Sistema_Puntos!$Q$5:$Y$43,'Auxiliar General'!BH$5,FALSE)</f>
        <v>0</v>
      </c>
      <c r="BN482" s="26" t="str">
        <f>+IF(VLOOKUP($B482,'Lista Puestos Valorados'!$B$11:$BK$510,MATCH('Auxiliar General'!BH$4,'Lista Puestos Valorados'!$B$10:$BK$10,0),0)="","No relevante",VLOOKUP($B482,'Lista Puestos Valorados'!$B$11:$BK$510,MATCH('Auxiliar General'!BH$4,'Lista Puestos Valorados'!$B$10:$BK$10,0),0))</f>
        <v>No relevante</v>
      </c>
      <c r="BO482" s="26">
        <f>+HLOOKUP(BN482,Sistema_Puntos!$Q$5:$Y$43,'Auxiliar General'!BJ$5,FALSE)</f>
        <v>0</v>
      </c>
      <c r="BP482" s="26" t="str">
        <f>+IF(VLOOKUP($B482,'Lista Puestos Valorados'!$B$11:$BK$510,MATCH('Auxiliar General'!BJ$4,'Lista Puestos Valorados'!$B$10:$BK$10,0),0)="","No relevante",VLOOKUP($B482,'Lista Puestos Valorados'!$B$11:$BK$510,MATCH('Auxiliar General'!BJ$4,'Lista Puestos Valorados'!$B$10:$BK$10,0),0))</f>
        <v>No relevante</v>
      </c>
      <c r="BQ482" s="26">
        <f>+HLOOKUP(BP482,Sistema_Puntos!$Q$5:$Y$43,'Auxiliar General'!BL$5,FALSE)</f>
        <v>0</v>
      </c>
      <c r="BR482" s="26" t="str">
        <f>+IF(VLOOKUP($B482,'Lista Puestos Valorados'!$B$11:$BK$510,MATCH('Auxiliar General'!BL$4,'Lista Puestos Valorados'!$B$10:$BK$10,0),0)="","No relevante",VLOOKUP($B482,'Lista Puestos Valorados'!$B$11:$BK$510,MATCH('Auxiliar General'!BL$4,'Lista Puestos Valorados'!$B$10:$BK$10,0),0))</f>
        <v>No relevante</v>
      </c>
      <c r="BS482" s="26">
        <f>+HLOOKUP(BR482,Sistema_Puntos!$Q$5:$Y$43,'Auxiliar General'!BN$5,FALSE)</f>
        <v>0</v>
      </c>
      <c r="BT482" s="26" t="str">
        <f>+IF(VLOOKUP($B482,'Lista Puestos Valorados'!$B$11:$BK$510,MATCH('Auxiliar General'!BN$4,'Lista Puestos Valorados'!$B$10:$BK$10,0),0)="","No relevante",VLOOKUP($B482,'Lista Puestos Valorados'!$B$11:$BK$510,MATCH('Auxiliar General'!BN$4,'Lista Puestos Valorados'!$B$10:$BK$10,0),0))</f>
        <v>No relevante</v>
      </c>
      <c r="BU482" s="26">
        <f>+HLOOKUP(BT482,Sistema_Puntos!$Q$5:$Y$43,'Auxiliar General'!BP$5,FALSE)</f>
        <v>0</v>
      </c>
      <c r="BV482" s="26" t="str">
        <f>+IF(VLOOKUP($B482,'Lista Puestos Valorados'!$B$11:$BK$510,MATCH('Auxiliar General'!BP$4,'Lista Puestos Valorados'!$B$10:$BK$10,0),0)="","No relevante",VLOOKUP($B482,'Lista Puestos Valorados'!$B$11:$BK$510,MATCH('Auxiliar General'!BP$4,'Lista Puestos Valorados'!$B$10:$BK$10,0),0))</f>
        <v>No relevante</v>
      </c>
      <c r="BW482" s="26">
        <f>+HLOOKUP(BV482,Sistema_Puntos!$Q$5:$Y$43,'Auxiliar General'!BR$5,FALSE)</f>
        <v>0</v>
      </c>
      <c r="BX482" s="26" t="str">
        <f>+IF(VLOOKUP($B482,'Lista Puestos Valorados'!$B$11:$BK$510,MATCH('Auxiliar General'!BR$4,'Lista Puestos Valorados'!$B$10:$BK$10,0),0)="","No relevante",VLOOKUP($B482,'Lista Puestos Valorados'!$B$11:$BK$510,MATCH('Auxiliar General'!BR$4,'Lista Puestos Valorados'!$B$10:$BK$10,0),0))</f>
        <v>No relevante</v>
      </c>
      <c r="BY482" s="26">
        <f>+HLOOKUP(BX482,Sistema_Puntos!$Q$5:$Y$43,'Auxiliar General'!BT$5,FALSE)</f>
        <v>0</v>
      </c>
      <c r="BZ482" s="26" t="str">
        <f>+IF(VLOOKUP($B482,'Lista Puestos Valorados'!$B$11:$BK$510,MATCH('Auxiliar General'!BT$4,'Lista Puestos Valorados'!$B$10:$BK$10,0),0)="","No relevante",VLOOKUP($B482,'Lista Puestos Valorados'!$B$11:$BK$510,MATCH('Auxiliar General'!BT$4,'Lista Puestos Valorados'!$B$10:$BK$10,0),0))</f>
        <v>No relevante</v>
      </c>
      <c r="CA482" s="26">
        <f>+HLOOKUP(BZ482,Sistema_Puntos!$Q$5:$Y$43,'Auxiliar General'!BV$5,FALSE)</f>
        <v>0</v>
      </c>
      <c r="CB482" s="26" t="str">
        <f>+IF(VLOOKUP($B482,'Lista Puestos Valorados'!$B$11:$BK$510,MATCH('Auxiliar General'!BV$4,'Lista Puestos Valorados'!$B$10:$BK$10,0),0)="","No relevante",VLOOKUP($B482,'Lista Puestos Valorados'!$B$11:$BK$510,MATCH('Auxiliar General'!BV$4,'Lista Puestos Valorados'!$B$10:$BK$10,0),0))</f>
        <v>No relevante</v>
      </c>
      <c r="CC482" s="26">
        <f>+HLOOKUP(CB482,Sistema_Puntos!$Q$5:$Y$43,'Auxiliar General'!BX$5,FALSE)</f>
        <v>0</v>
      </c>
      <c r="CD482" s="26" t="str">
        <f>+IF(VLOOKUP($B482,'Lista Puestos Valorados'!$B$11:$BK$510,MATCH('Auxiliar General'!BX$4,'Lista Puestos Valorados'!$B$10:$BK$10,0),0)="","No relevante",VLOOKUP($B482,'Lista Puestos Valorados'!$B$11:$BK$510,MATCH('Auxiliar General'!BX$4,'Lista Puestos Valorados'!$B$10:$BK$10,0),0))</f>
        <v>No relevante</v>
      </c>
      <c r="CE482" s="26">
        <f>+HLOOKUP(CD482,Sistema_Puntos!$Q$5:$Y$43,'Auxiliar General'!BZ$5,FALSE)</f>
        <v>0</v>
      </c>
      <c r="CF482" s="26" t="str">
        <f>+IF(VLOOKUP($B482,'Lista Puestos Valorados'!$B$11:$BK$510,MATCH('Auxiliar General'!BZ$4,'Lista Puestos Valorados'!$B$10:$BK$10,0),0)="","No relevante",VLOOKUP($B482,'Lista Puestos Valorados'!$B$11:$BK$510,MATCH('Auxiliar General'!BZ$4,'Lista Puestos Valorados'!$B$10:$BK$10,0),0))</f>
        <v>No relevante</v>
      </c>
      <c r="CG482" s="26">
        <f>+HLOOKUP(CF482,Sistema_Puntos!$Q$5:$Y$43,'Auxiliar General'!CB$5,FALSE)</f>
        <v>0</v>
      </c>
      <c r="CH482" s="29"/>
      <c r="CI482" s="29"/>
    </row>
    <row r="483" spans="2:87" ht="17.55" customHeight="1">
      <c r="B483" s="26">
        <f>+'Listado de Puestos'!B483</f>
        <v>473</v>
      </c>
      <c r="C483" s="26" t="str">
        <f>+IF('Lista Puestos Valorados'!C483="","",'Lista Puestos Valorados'!C483)</f>
        <v/>
      </c>
      <c r="D483" s="26" t="str">
        <f>+IF('Lista Puestos Valorados'!D483="","",'Lista Puestos Valorados'!D483)</f>
        <v/>
      </c>
      <c r="E483" s="26" t="str">
        <f>+IF('Lista Puestos Valorados'!E483="","",'Lista Puestos Valorados'!E483)</f>
        <v/>
      </c>
      <c r="F483" s="26" t="str">
        <f>+IF('Lista Puestos Valorados'!F483="","",'Lista Puestos Valorados'!F483)</f>
        <v/>
      </c>
      <c r="G483" s="26" t="str">
        <f>+IF('Lista Puestos Valorados'!G483="","",'Lista Puestos Valorados'!G483)</f>
        <v/>
      </c>
      <c r="H483" s="26" t="str">
        <f>+IF('Lista Puestos Valorados'!H483="","",'Lista Puestos Valorados'!H483)</f>
        <v/>
      </c>
      <c r="I483" s="26" t="str">
        <f>+IF('Lista Puestos Valorados'!I483="","",'Lista Puestos Valorados'!I483)</f>
        <v/>
      </c>
      <c r="J483" s="118" t="e">
        <f t="array" ref="J483">+IF(L483="","",_xlfn.IFS(L483&lt;='Cortes de Agrupacion'!$F$15,'Cortes de Agrupacion'!$E$15,'Resultados General'!L483&lt;='Cortes de Agrupacion'!$F$14,'Cortes de Agrupacion'!$E$14,'Resultados General'!L483&lt;='Cortes de Agrupacion'!$F$13,'Cortes de Agrupacion'!$E$13,L483&lt;='Cortes de Agrupacion'!$F$12,'Cortes de Agrupacion'!$E$12,'Resultados General'!L483&lt;='Cortes de Agrupacion'!$F$11,'Cortes de Agrupacion'!$E$11,'Resultados General'!L483&lt;='Cortes de Agrupacion'!$F$10,'Cortes de Agrupacion'!$E$10,'Resultados General'!L483&lt;='Cortes de Agrupacion'!$F$9,'Cortes de Agrupacion'!$E$9,'Resultados General'!L483&lt;='Cortes de Agrupacion'!$F$8,'Cortes de Agrupacion'!$E$8,'Resultados General'!L483&lt;='Cortes de Agrupacion'!$F$7,'Cortes de Agrupacion'!$E$7,'Resultados General'!L483&lt;='Cortes de Agrupacion'!$F$6,'Cortes de Agrupacion'!$E$6))</f>
        <v>#VALUE!</v>
      </c>
      <c r="K483" s="118" t="str">
        <f t="shared" si="14"/>
        <v/>
      </c>
      <c r="L483" s="124" t="e">
        <f>#VALUE!</f>
        <v>#VALUE!</v>
      </c>
      <c r="M483" s="26" t="e">
        <f ca="1">+_xlfn.IFNA(VLOOKUP(C483,'Distribución de puestos'!$B$8:$I$507,8,0),"")</f>
        <v>#NAME?</v>
      </c>
      <c r="N483" s="26" t="str">
        <f>+IF(VLOOKUP($B483,'Lista Puestos Valorados'!$B$11:$BK$510,MATCH('Auxiliar General'!H$4,'Lista Puestos Valorados'!$B$10:$BK$10,0),0)="","No relevante",VLOOKUP($B483,'Lista Puestos Valorados'!$B$11:$BK$510,MATCH('Auxiliar General'!H$4,'Lista Puestos Valorados'!$B$10:$BK$10,0),0))</f>
        <v>No relevante</v>
      </c>
      <c r="O483" s="26">
        <f>+HLOOKUP(N483,Sistema_Puntos!$Q$5:$Y$43,'Auxiliar General'!J$5,FALSE)</f>
        <v>0</v>
      </c>
      <c r="P483" s="26" t="str">
        <f>+IF(VLOOKUP($B483,'Lista Puestos Valorados'!$B$11:$BK$510,MATCH('Auxiliar General'!J$4,'Lista Puestos Valorados'!$B$10:$BK$10,0),0)="","No relevante",VLOOKUP($B483,'Lista Puestos Valorados'!$B$11:$BK$510,MATCH('Auxiliar General'!J$4,'Lista Puestos Valorados'!$B$10:$BK$10,0),0))</f>
        <v>No relevante</v>
      </c>
      <c r="Q483" s="26">
        <f>+HLOOKUP(P483,Sistema_Puntos!$Q$5:$Y$43,'Auxiliar General'!L$5,FALSE)</f>
        <v>0</v>
      </c>
      <c r="R483" s="26" t="str">
        <f>+IF(VLOOKUP($B483,'Lista Puestos Valorados'!$B$11:$BK$510,MATCH('Auxiliar General'!L$4,'Lista Puestos Valorados'!$B$10:$BK$10,0),0)="","No relevante",VLOOKUP($B483,'Lista Puestos Valorados'!$B$11:$BK$510,MATCH('Auxiliar General'!L$4,'Lista Puestos Valorados'!$B$10:$BK$10,0),0))</f>
        <v>No relevante</v>
      </c>
      <c r="S483" s="26">
        <f>+HLOOKUP(R483,Sistema_Puntos!$Q$5:$Y$43,'Auxiliar General'!N$5,FALSE)</f>
        <v>0</v>
      </c>
      <c r="T483" s="26" t="str">
        <f>+IF(VLOOKUP($B483,'Lista Puestos Valorados'!$B$11:$BK$510,MATCH('Auxiliar General'!N$4,'Lista Puestos Valorados'!$B$10:$BK$10,0),0)="","No relevante",VLOOKUP($B483,'Lista Puestos Valorados'!$B$11:$BK$510,MATCH('Auxiliar General'!N$4,'Lista Puestos Valorados'!$B$10:$BK$10,0),0))</f>
        <v>No relevante</v>
      </c>
      <c r="U483" s="26">
        <f>+HLOOKUP(T483,Sistema_Puntos!$Q$5:$Y$43,'Auxiliar General'!P$5,FALSE)</f>
        <v>0</v>
      </c>
      <c r="V483" s="26" t="str">
        <f>+IF(VLOOKUP($B483,'Lista Puestos Valorados'!$B$11:$BK$510,MATCH('Auxiliar General'!P$4,'Lista Puestos Valorados'!$B$10:$BK$10,0),0)="","No relevante",VLOOKUP($B483,'Lista Puestos Valorados'!$B$11:$BK$510,MATCH('Auxiliar General'!P$4,'Lista Puestos Valorados'!$B$10:$BK$10,0),0))</f>
        <v>No relevante</v>
      </c>
      <c r="W483" s="26">
        <f>+HLOOKUP(V483,Sistema_Puntos!$Q$5:$Y$43,'Auxiliar General'!R$5,FALSE)</f>
        <v>0</v>
      </c>
      <c r="X483" s="26" t="str">
        <f>+IF(VLOOKUP($B483,'Lista Puestos Valorados'!$B$11:$BK$510,MATCH('Auxiliar General'!R$4,'Lista Puestos Valorados'!$B$10:$BK$10,0),0)="","No relevante",VLOOKUP($B483,'Lista Puestos Valorados'!$B$11:$BK$510,MATCH('Auxiliar General'!R$4,'Lista Puestos Valorados'!$B$10:$BK$10,0),0))</f>
        <v>No relevante</v>
      </c>
      <c r="Y483" s="26">
        <f>+HLOOKUP(X483,Sistema_Puntos!$Q$5:$Y$43,'Auxiliar General'!T$5,FALSE)</f>
        <v>0</v>
      </c>
      <c r="Z483" s="26" t="str">
        <f>+IF(VLOOKUP($B483,'Lista Puestos Valorados'!$B$11:$BK$510,MATCH('Auxiliar General'!T$4,'Lista Puestos Valorados'!$B$10:$BK$10,0),0)="","No relevante",VLOOKUP($B483,'Lista Puestos Valorados'!$B$11:$BK$510,MATCH('Auxiliar General'!T$4,'Lista Puestos Valorados'!$B$10:$BK$10,0),0))</f>
        <v>No relevante</v>
      </c>
      <c r="AA483" s="26">
        <f>+HLOOKUP(Z483,Sistema_Puntos!$Q$5:$Y$43,'Auxiliar General'!V$5,FALSE)</f>
        <v>0</v>
      </c>
      <c r="AB483" s="26" t="str">
        <f>+IF(VLOOKUP($B483,'Lista Puestos Valorados'!$B$11:$BK$510,MATCH('Auxiliar General'!V$4,'Lista Puestos Valorados'!$B$10:$BK$10,0),0)="","No relevante",VLOOKUP($B483,'Lista Puestos Valorados'!$B$11:$BK$510,MATCH('Auxiliar General'!V$4,'Lista Puestos Valorados'!$B$10:$BK$10,0),0))</f>
        <v>No relevante</v>
      </c>
      <c r="AC483" s="26">
        <f>+HLOOKUP(AB483,Sistema_Puntos!$Q$5:$Y$43,'Auxiliar General'!X$5,FALSE)</f>
        <v>0</v>
      </c>
      <c r="AD483" s="26" t="str">
        <f>+IF(VLOOKUP($B483,'Lista Puestos Valorados'!$B$11:$BK$510,MATCH('Auxiliar General'!X$4,'Lista Puestos Valorados'!$B$10:$BK$10,0),0)="","No relevante",VLOOKUP($B483,'Lista Puestos Valorados'!$B$11:$BK$510,MATCH('Auxiliar General'!X$4,'Lista Puestos Valorados'!$B$10:$BK$10,0),0))</f>
        <v>No relevante</v>
      </c>
      <c r="AE483" s="26">
        <f>+HLOOKUP(AD483,Sistema_Puntos!$Q$5:$Y$43,'Auxiliar General'!Z$5,FALSE)</f>
        <v>0</v>
      </c>
      <c r="AF483" s="26" t="str">
        <f>+IF(VLOOKUP($B483,'Lista Puestos Valorados'!$B$11:$BK$510,MATCH('Auxiliar General'!Z$4,'Lista Puestos Valorados'!$B$10:$BK$10,0),0)="","No relevante",VLOOKUP($B483,'Lista Puestos Valorados'!$B$11:$BK$510,MATCH('Auxiliar General'!Z$4,'Lista Puestos Valorados'!$B$10:$BK$10,0),0))</f>
        <v>No relevante</v>
      </c>
      <c r="AG483" s="26">
        <f>+HLOOKUP(AF483,Sistema_Puntos!$Q$5:$Y$43,'Auxiliar General'!AB$5,FALSE)</f>
        <v>0</v>
      </c>
      <c r="AH483" s="26" t="str">
        <f>+IF(VLOOKUP($B483,'Lista Puestos Valorados'!$B$11:$BK$510,MATCH('Auxiliar General'!AB$4,'Lista Puestos Valorados'!$B$10:$BK$10,0),0)="","No relevante",VLOOKUP($B483,'Lista Puestos Valorados'!$B$11:$BK$510,MATCH('Auxiliar General'!AB$4,'Lista Puestos Valorados'!$B$10:$BK$10,0),0))</f>
        <v>No relevante</v>
      </c>
      <c r="AI483" s="26">
        <f>+HLOOKUP(AH483,Sistema_Puntos!$Q$5:$Y$43,'Auxiliar General'!AD$5,FALSE)</f>
        <v>0</v>
      </c>
      <c r="AJ483" s="26" t="str">
        <f>+IF(VLOOKUP($B483,'Lista Puestos Valorados'!$B$11:$BK$510,MATCH('Auxiliar General'!AD$4,'Lista Puestos Valorados'!$B$10:$BK$10,0),0)="","No relevante",VLOOKUP($B483,'Lista Puestos Valorados'!$B$11:$BK$510,MATCH('Auxiliar General'!AD$4,'Lista Puestos Valorados'!$B$10:$BK$10,0),0))</f>
        <v>No relevante</v>
      </c>
      <c r="AK483" s="26">
        <f>+HLOOKUP(AJ483,Sistema_Puntos!$Q$5:$Y$43,'Auxiliar General'!AF$5,FALSE)</f>
        <v>0</v>
      </c>
      <c r="AL483" s="26" t="str">
        <f>+IF(VLOOKUP($B483,'Lista Puestos Valorados'!$B$11:$BK$510,MATCH('Auxiliar General'!AF$4,'Lista Puestos Valorados'!$B$10:$BK$10,0),0)="","No relevante",VLOOKUP($B483,'Lista Puestos Valorados'!$B$11:$BK$510,MATCH('Auxiliar General'!AF$4,'Lista Puestos Valorados'!$B$10:$BK$10,0),0))</f>
        <v>No relevante</v>
      </c>
      <c r="AM483" s="26">
        <f>+HLOOKUP(AL483,Sistema_Puntos!$Q$5:$Y$43,'Auxiliar General'!AH$5,FALSE)</f>
        <v>0</v>
      </c>
      <c r="AN483" s="26" t="str">
        <f>+IF(VLOOKUP($B483,'Lista Puestos Valorados'!$B$11:$BK$510,MATCH('Auxiliar General'!AH$4,'Lista Puestos Valorados'!$B$10:$BK$10,0),0)="","No relevante",VLOOKUP($B483,'Lista Puestos Valorados'!$B$11:$BK$510,MATCH('Auxiliar General'!AH$4,'Lista Puestos Valorados'!$B$10:$BK$10,0),0))</f>
        <v>No relevante</v>
      </c>
      <c r="AO483" s="26">
        <f>+HLOOKUP(AN483,Sistema_Puntos!$Q$5:$Y$43,'Auxiliar General'!AJ$5,FALSE)</f>
        <v>0</v>
      </c>
      <c r="AP483" s="26" t="str">
        <f>+IF(VLOOKUP($B483,'Lista Puestos Valorados'!$B$11:$BK$510,MATCH('Auxiliar General'!AJ$4,'Lista Puestos Valorados'!$B$10:$BK$10,0),0)="","No relevante",VLOOKUP($B483,'Lista Puestos Valorados'!$B$11:$BK$510,MATCH('Auxiliar General'!AJ$4,'Lista Puestos Valorados'!$B$10:$BK$10,0),0))</f>
        <v>No relevante</v>
      </c>
      <c r="AQ483" s="26">
        <f>+HLOOKUP(AP483,Sistema_Puntos!$Q$5:$Y$43,'Auxiliar General'!AL$5,FALSE)</f>
        <v>0</v>
      </c>
      <c r="AR483" s="26" t="str">
        <f>+IF(VLOOKUP($B483,'Lista Puestos Valorados'!$B$11:$BK$510,MATCH('Auxiliar General'!AL$4,'Lista Puestos Valorados'!$B$10:$BK$10,0),0)="","No relevante",VLOOKUP($B483,'Lista Puestos Valorados'!$B$11:$BK$510,MATCH('Auxiliar General'!AL$4,'Lista Puestos Valorados'!$B$10:$BK$10,0),0))</f>
        <v>No relevante</v>
      </c>
      <c r="AS483" s="26">
        <f>+HLOOKUP(AR483,Sistema_Puntos!$Q$5:$Y$43,'Auxiliar General'!AN$5,FALSE)</f>
        <v>0</v>
      </c>
      <c r="AT483" s="26" t="str">
        <f>+IF(VLOOKUP($B483,'Lista Puestos Valorados'!$B$11:$BK$510,MATCH('Auxiliar General'!AN$4,'Lista Puestos Valorados'!$B$10:$BK$10,0),0)="","No relevante",VLOOKUP($B483,'Lista Puestos Valorados'!$B$11:$BK$510,MATCH('Auxiliar General'!AN$4,'Lista Puestos Valorados'!$B$10:$BK$10,0),0))</f>
        <v>No relevante</v>
      </c>
      <c r="AU483" s="26">
        <f>+HLOOKUP(AT483,Sistema_Puntos!$Q$5:$Y$43,'Auxiliar General'!AP$5,FALSE)</f>
        <v>0</v>
      </c>
      <c r="AV483" s="26" t="str">
        <f>+IF(VLOOKUP($B483,'Lista Puestos Valorados'!$B$11:$BK$510,MATCH('Auxiliar General'!AP$4,'Lista Puestos Valorados'!$B$10:$BK$10,0),0)="","No relevante",VLOOKUP($B483,'Lista Puestos Valorados'!$B$11:$BK$510,MATCH('Auxiliar General'!AP$4,'Lista Puestos Valorados'!$B$10:$BK$10,0),0))</f>
        <v>No relevante</v>
      </c>
      <c r="AW483" s="26">
        <f>+HLOOKUP(AV483,Sistema_Puntos!$Q$5:$Y$43,'Auxiliar General'!AR$5,FALSE)</f>
        <v>0</v>
      </c>
      <c r="AX483" s="26" t="str">
        <f>+IF(VLOOKUP($B483,'Lista Puestos Valorados'!$B$11:$BK$510,MATCH('Auxiliar General'!AR$4,'Lista Puestos Valorados'!$B$10:$BK$10,0),0)="","No relevante",VLOOKUP($B483,'Lista Puestos Valorados'!$B$11:$BK$510,MATCH('Auxiliar General'!AR$4,'Lista Puestos Valorados'!$B$10:$BK$10,0),0))</f>
        <v>No relevante</v>
      </c>
      <c r="AY483" s="26">
        <f>+HLOOKUP(AX483,Sistema_Puntos!$Q$5:$Y$43,'Auxiliar General'!AT$5,FALSE)</f>
        <v>0</v>
      </c>
      <c r="AZ483" s="26" t="str">
        <f>+IF(VLOOKUP($B483,'Lista Puestos Valorados'!$B$11:$BK$510,MATCH('Auxiliar General'!AT$4,'Lista Puestos Valorados'!$B$10:$BK$10,0),0)="","No relevante",VLOOKUP($B483,'Lista Puestos Valorados'!$B$11:$BK$510,MATCH('Auxiliar General'!AT$4,'Lista Puestos Valorados'!$B$10:$BK$10,0),0))</f>
        <v>No relevante</v>
      </c>
      <c r="BA483" s="26">
        <f>+HLOOKUP(AZ483,Sistema_Puntos!$Q$5:$Y$43,'Auxiliar General'!AV$5,FALSE)</f>
        <v>0</v>
      </c>
      <c r="BB483" s="26" t="str">
        <f>+IF(VLOOKUP($B483,'Lista Puestos Valorados'!$B$11:$BK$510,MATCH('Auxiliar General'!AV$4,'Lista Puestos Valorados'!$B$10:$BK$10,0),0)="","No relevante",VLOOKUP($B483,'Lista Puestos Valorados'!$B$11:$BK$510,MATCH('Auxiliar General'!AV$4,'Lista Puestos Valorados'!$B$10:$BK$10,0),0))</f>
        <v>No relevante</v>
      </c>
      <c r="BC483" s="26">
        <f>+HLOOKUP(BB483,Sistema_Puntos!$Q$5:$Y$43,'Auxiliar General'!AX$5,FALSE)</f>
        <v>0</v>
      </c>
      <c r="BD483" s="26" t="str">
        <f>+IF(VLOOKUP($B483,'Lista Puestos Valorados'!$B$11:$BK$510,MATCH('Auxiliar General'!AX$4,'Lista Puestos Valorados'!$B$10:$BK$10,0),0)="","No relevante",VLOOKUP($B483,'Lista Puestos Valorados'!$B$11:$BK$510,MATCH('Auxiliar General'!AX$4,'Lista Puestos Valorados'!$B$10:$BK$10,0),0))</f>
        <v>No relevante</v>
      </c>
      <c r="BE483" s="26">
        <f>+HLOOKUP(BD483,Sistema_Puntos!$Q$5:$Y$43,'Auxiliar General'!AZ$5,FALSE)</f>
        <v>0</v>
      </c>
      <c r="BF483" s="26" t="str">
        <f>+IF(VLOOKUP($B483,'Lista Puestos Valorados'!$B$11:$BK$510,MATCH('Auxiliar General'!AZ$4,'Lista Puestos Valorados'!$B$10:$BK$10,0),0)="","No relevante",VLOOKUP($B483,'Lista Puestos Valorados'!$B$11:$BK$510,MATCH('Auxiliar General'!AZ$4,'Lista Puestos Valorados'!$B$10:$BK$10,0),0))</f>
        <v>No relevante</v>
      </c>
      <c r="BG483" s="26">
        <f>+HLOOKUP(BF483,Sistema_Puntos!$Q$5:$Y$43,'Auxiliar General'!BB$5,FALSE)</f>
        <v>0</v>
      </c>
      <c r="BH483" s="26" t="str">
        <f>+IF(VLOOKUP($B483,'Lista Puestos Valorados'!$B$11:$BK$510,MATCH('Auxiliar General'!BB$4,'Lista Puestos Valorados'!$B$10:$BK$10,0),0)="","No relevante",VLOOKUP($B483,'Lista Puestos Valorados'!$B$11:$BK$510,MATCH('Auxiliar General'!BB$4,'Lista Puestos Valorados'!$B$10:$BK$10,0),0))</f>
        <v>No relevante</v>
      </c>
      <c r="BI483" s="26">
        <f>+HLOOKUP(BH483,Sistema_Puntos!$Q$5:$Y$43,'Auxiliar General'!BD$5,FALSE)</f>
        <v>0</v>
      </c>
      <c r="BJ483" s="26" t="str">
        <f>+IF(VLOOKUP($B483,'Lista Puestos Valorados'!$B$11:$BK$510,MATCH('Auxiliar General'!BD$4,'Lista Puestos Valorados'!$B$10:$BK$10,0),0)="","No relevante",VLOOKUP($B483,'Lista Puestos Valorados'!$B$11:$BK$510,MATCH('Auxiliar General'!BD$4,'Lista Puestos Valorados'!$B$10:$BK$10,0),0))</f>
        <v>No relevante</v>
      </c>
      <c r="BK483" s="26">
        <f>+HLOOKUP(BJ483,Sistema_Puntos!$Q$5:$Y$43,'Auxiliar General'!BF$5,FALSE)</f>
        <v>0</v>
      </c>
      <c r="BL483" s="26" t="str">
        <f>+IF(VLOOKUP($B483,'Lista Puestos Valorados'!$B$11:$BK$510,MATCH('Auxiliar General'!BF$4,'Lista Puestos Valorados'!$B$10:$BK$10,0),0)="","No relevante",VLOOKUP($B483,'Lista Puestos Valorados'!$B$11:$BK$510,MATCH('Auxiliar General'!BF$4,'Lista Puestos Valorados'!$B$10:$BK$10,0),0))</f>
        <v>No relevante</v>
      </c>
      <c r="BM483" s="26">
        <f>+HLOOKUP(BL483,Sistema_Puntos!$Q$5:$Y$43,'Auxiliar General'!BH$5,FALSE)</f>
        <v>0</v>
      </c>
      <c r="BN483" s="26" t="str">
        <f>+IF(VLOOKUP($B483,'Lista Puestos Valorados'!$B$11:$BK$510,MATCH('Auxiliar General'!BH$4,'Lista Puestos Valorados'!$B$10:$BK$10,0),0)="","No relevante",VLOOKUP($B483,'Lista Puestos Valorados'!$B$11:$BK$510,MATCH('Auxiliar General'!BH$4,'Lista Puestos Valorados'!$B$10:$BK$10,0),0))</f>
        <v>No relevante</v>
      </c>
      <c r="BO483" s="26">
        <f>+HLOOKUP(BN483,Sistema_Puntos!$Q$5:$Y$43,'Auxiliar General'!BJ$5,FALSE)</f>
        <v>0</v>
      </c>
      <c r="BP483" s="26" t="str">
        <f>+IF(VLOOKUP($B483,'Lista Puestos Valorados'!$B$11:$BK$510,MATCH('Auxiliar General'!BJ$4,'Lista Puestos Valorados'!$B$10:$BK$10,0),0)="","No relevante",VLOOKUP($B483,'Lista Puestos Valorados'!$B$11:$BK$510,MATCH('Auxiliar General'!BJ$4,'Lista Puestos Valorados'!$B$10:$BK$10,0),0))</f>
        <v>No relevante</v>
      </c>
      <c r="BQ483" s="26">
        <f>+HLOOKUP(BP483,Sistema_Puntos!$Q$5:$Y$43,'Auxiliar General'!BL$5,FALSE)</f>
        <v>0</v>
      </c>
      <c r="BR483" s="26" t="str">
        <f>+IF(VLOOKUP($B483,'Lista Puestos Valorados'!$B$11:$BK$510,MATCH('Auxiliar General'!BL$4,'Lista Puestos Valorados'!$B$10:$BK$10,0),0)="","No relevante",VLOOKUP($B483,'Lista Puestos Valorados'!$B$11:$BK$510,MATCH('Auxiliar General'!BL$4,'Lista Puestos Valorados'!$B$10:$BK$10,0),0))</f>
        <v>No relevante</v>
      </c>
      <c r="BS483" s="26">
        <f>+HLOOKUP(BR483,Sistema_Puntos!$Q$5:$Y$43,'Auxiliar General'!BN$5,FALSE)</f>
        <v>0</v>
      </c>
      <c r="BT483" s="26" t="str">
        <f>+IF(VLOOKUP($B483,'Lista Puestos Valorados'!$B$11:$BK$510,MATCH('Auxiliar General'!BN$4,'Lista Puestos Valorados'!$B$10:$BK$10,0),0)="","No relevante",VLOOKUP($B483,'Lista Puestos Valorados'!$B$11:$BK$510,MATCH('Auxiliar General'!BN$4,'Lista Puestos Valorados'!$B$10:$BK$10,0),0))</f>
        <v>No relevante</v>
      </c>
      <c r="BU483" s="26">
        <f>+HLOOKUP(BT483,Sistema_Puntos!$Q$5:$Y$43,'Auxiliar General'!BP$5,FALSE)</f>
        <v>0</v>
      </c>
      <c r="BV483" s="26" t="str">
        <f>+IF(VLOOKUP($B483,'Lista Puestos Valorados'!$B$11:$BK$510,MATCH('Auxiliar General'!BP$4,'Lista Puestos Valorados'!$B$10:$BK$10,0),0)="","No relevante",VLOOKUP($B483,'Lista Puestos Valorados'!$B$11:$BK$510,MATCH('Auxiliar General'!BP$4,'Lista Puestos Valorados'!$B$10:$BK$10,0),0))</f>
        <v>No relevante</v>
      </c>
      <c r="BW483" s="26">
        <f>+HLOOKUP(BV483,Sistema_Puntos!$Q$5:$Y$43,'Auxiliar General'!BR$5,FALSE)</f>
        <v>0</v>
      </c>
      <c r="BX483" s="26" t="str">
        <f>+IF(VLOOKUP($B483,'Lista Puestos Valorados'!$B$11:$BK$510,MATCH('Auxiliar General'!BR$4,'Lista Puestos Valorados'!$B$10:$BK$10,0),0)="","No relevante",VLOOKUP($B483,'Lista Puestos Valorados'!$B$11:$BK$510,MATCH('Auxiliar General'!BR$4,'Lista Puestos Valorados'!$B$10:$BK$10,0),0))</f>
        <v>No relevante</v>
      </c>
      <c r="BY483" s="26">
        <f>+HLOOKUP(BX483,Sistema_Puntos!$Q$5:$Y$43,'Auxiliar General'!BT$5,FALSE)</f>
        <v>0</v>
      </c>
      <c r="BZ483" s="26" t="str">
        <f>+IF(VLOOKUP($B483,'Lista Puestos Valorados'!$B$11:$BK$510,MATCH('Auxiliar General'!BT$4,'Lista Puestos Valorados'!$B$10:$BK$10,0),0)="","No relevante",VLOOKUP($B483,'Lista Puestos Valorados'!$B$11:$BK$510,MATCH('Auxiliar General'!BT$4,'Lista Puestos Valorados'!$B$10:$BK$10,0),0))</f>
        <v>No relevante</v>
      </c>
      <c r="CA483" s="26">
        <f>+HLOOKUP(BZ483,Sistema_Puntos!$Q$5:$Y$43,'Auxiliar General'!BV$5,FALSE)</f>
        <v>0</v>
      </c>
      <c r="CB483" s="26" t="str">
        <f>+IF(VLOOKUP($B483,'Lista Puestos Valorados'!$B$11:$BK$510,MATCH('Auxiliar General'!BV$4,'Lista Puestos Valorados'!$B$10:$BK$10,0),0)="","No relevante",VLOOKUP($B483,'Lista Puestos Valorados'!$B$11:$BK$510,MATCH('Auxiliar General'!BV$4,'Lista Puestos Valorados'!$B$10:$BK$10,0),0))</f>
        <v>No relevante</v>
      </c>
      <c r="CC483" s="26">
        <f>+HLOOKUP(CB483,Sistema_Puntos!$Q$5:$Y$43,'Auxiliar General'!BX$5,FALSE)</f>
        <v>0</v>
      </c>
      <c r="CD483" s="26" t="str">
        <f>+IF(VLOOKUP($B483,'Lista Puestos Valorados'!$B$11:$BK$510,MATCH('Auxiliar General'!BX$4,'Lista Puestos Valorados'!$B$10:$BK$10,0),0)="","No relevante",VLOOKUP($B483,'Lista Puestos Valorados'!$B$11:$BK$510,MATCH('Auxiliar General'!BX$4,'Lista Puestos Valorados'!$B$10:$BK$10,0),0))</f>
        <v>No relevante</v>
      </c>
      <c r="CE483" s="26">
        <f>+HLOOKUP(CD483,Sistema_Puntos!$Q$5:$Y$43,'Auxiliar General'!BZ$5,FALSE)</f>
        <v>0</v>
      </c>
      <c r="CF483" s="26" t="str">
        <f>+IF(VLOOKUP($B483,'Lista Puestos Valorados'!$B$11:$BK$510,MATCH('Auxiliar General'!BZ$4,'Lista Puestos Valorados'!$B$10:$BK$10,0),0)="","No relevante",VLOOKUP($B483,'Lista Puestos Valorados'!$B$11:$BK$510,MATCH('Auxiliar General'!BZ$4,'Lista Puestos Valorados'!$B$10:$BK$10,0),0))</f>
        <v>No relevante</v>
      </c>
      <c r="CG483" s="26">
        <f>+HLOOKUP(CF483,Sistema_Puntos!$Q$5:$Y$43,'Auxiliar General'!CB$5,FALSE)</f>
        <v>0</v>
      </c>
      <c r="CH483" s="29"/>
      <c r="CI483" s="29"/>
    </row>
    <row r="484" spans="2:87" ht="17.55" customHeight="1">
      <c r="B484" s="26">
        <f>+'Listado de Puestos'!B484</f>
        <v>474</v>
      </c>
      <c r="C484" s="26" t="str">
        <f>+IF('Lista Puestos Valorados'!C484="","",'Lista Puestos Valorados'!C484)</f>
        <v/>
      </c>
      <c r="D484" s="26" t="str">
        <f>+IF('Lista Puestos Valorados'!D484="","",'Lista Puestos Valorados'!D484)</f>
        <v/>
      </c>
      <c r="E484" s="26" t="str">
        <f>+IF('Lista Puestos Valorados'!E484="","",'Lista Puestos Valorados'!E484)</f>
        <v/>
      </c>
      <c r="F484" s="26" t="str">
        <f>+IF('Lista Puestos Valorados'!F484="","",'Lista Puestos Valorados'!F484)</f>
        <v/>
      </c>
      <c r="G484" s="26" t="str">
        <f>+IF('Lista Puestos Valorados'!G484="","",'Lista Puestos Valorados'!G484)</f>
        <v/>
      </c>
      <c r="H484" s="26" t="str">
        <f>+IF('Lista Puestos Valorados'!H484="","",'Lista Puestos Valorados'!H484)</f>
        <v/>
      </c>
      <c r="I484" s="26" t="str">
        <f>+IF('Lista Puestos Valorados'!I484="","",'Lista Puestos Valorados'!I484)</f>
        <v/>
      </c>
      <c r="J484" s="118" t="e">
        <f t="array" ref="J484">+IF(L484="","",_xlfn.IFS(L484&lt;='Cortes de Agrupacion'!$F$15,'Cortes de Agrupacion'!$E$15,'Resultados General'!L484&lt;='Cortes de Agrupacion'!$F$14,'Cortes de Agrupacion'!$E$14,'Resultados General'!L484&lt;='Cortes de Agrupacion'!$F$13,'Cortes de Agrupacion'!$E$13,L484&lt;='Cortes de Agrupacion'!$F$12,'Cortes de Agrupacion'!$E$12,'Resultados General'!L484&lt;='Cortes de Agrupacion'!$F$11,'Cortes de Agrupacion'!$E$11,'Resultados General'!L484&lt;='Cortes de Agrupacion'!$F$10,'Cortes de Agrupacion'!$E$10,'Resultados General'!L484&lt;='Cortes de Agrupacion'!$F$9,'Cortes de Agrupacion'!$E$9,'Resultados General'!L484&lt;='Cortes de Agrupacion'!$F$8,'Cortes de Agrupacion'!$E$8,'Resultados General'!L484&lt;='Cortes de Agrupacion'!$F$7,'Cortes de Agrupacion'!$E$7,'Resultados General'!L484&lt;='Cortes de Agrupacion'!$F$6,'Cortes de Agrupacion'!$E$6))</f>
        <v>#VALUE!</v>
      </c>
      <c r="K484" s="118" t="str">
        <f t="shared" si="14"/>
        <v/>
      </c>
      <c r="L484" s="124" t="e">
        <f>#VALUE!</f>
        <v>#VALUE!</v>
      </c>
      <c r="M484" s="26" t="e">
        <f ca="1">+_xlfn.IFNA(VLOOKUP(C484,'Distribución de puestos'!$B$8:$I$507,8,0),"")</f>
        <v>#NAME?</v>
      </c>
      <c r="N484" s="26" t="str">
        <f>+IF(VLOOKUP($B484,'Lista Puestos Valorados'!$B$11:$BK$510,MATCH('Auxiliar General'!H$4,'Lista Puestos Valorados'!$B$10:$BK$10,0),0)="","No relevante",VLOOKUP($B484,'Lista Puestos Valorados'!$B$11:$BK$510,MATCH('Auxiliar General'!H$4,'Lista Puestos Valorados'!$B$10:$BK$10,0),0))</f>
        <v>No relevante</v>
      </c>
      <c r="O484" s="26">
        <f>+HLOOKUP(N484,Sistema_Puntos!$Q$5:$Y$43,'Auxiliar General'!J$5,FALSE)</f>
        <v>0</v>
      </c>
      <c r="P484" s="26" t="str">
        <f>+IF(VLOOKUP($B484,'Lista Puestos Valorados'!$B$11:$BK$510,MATCH('Auxiliar General'!J$4,'Lista Puestos Valorados'!$B$10:$BK$10,0),0)="","No relevante",VLOOKUP($B484,'Lista Puestos Valorados'!$B$11:$BK$510,MATCH('Auxiliar General'!J$4,'Lista Puestos Valorados'!$B$10:$BK$10,0),0))</f>
        <v>No relevante</v>
      </c>
      <c r="Q484" s="26">
        <f>+HLOOKUP(P484,Sistema_Puntos!$Q$5:$Y$43,'Auxiliar General'!L$5,FALSE)</f>
        <v>0</v>
      </c>
      <c r="R484" s="26" t="str">
        <f>+IF(VLOOKUP($B484,'Lista Puestos Valorados'!$B$11:$BK$510,MATCH('Auxiliar General'!L$4,'Lista Puestos Valorados'!$B$10:$BK$10,0),0)="","No relevante",VLOOKUP($B484,'Lista Puestos Valorados'!$B$11:$BK$510,MATCH('Auxiliar General'!L$4,'Lista Puestos Valorados'!$B$10:$BK$10,0),0))</f>
        <v>No relevante</v>
      </c>
      <c r="S484" s="26">
        <f>+HLOOKUP(R484,Sistema_Puntos!$Q$5:$Y$43,'Auxiliar General'!N$5,FALSE)</f>
        <v>0</v>
      </c>
      <c r="T484" s="26" t="str">
        <f>+IF(VLOOKUP($B484,'Lista Puestos Valorados'!$B$11:$BK$510,MATCH('Auxiliar General'!N$4,'Lista Puestos Valorados'!$B$10:$BK$10,0),0)="","No relevante",VLOOKUP($B484,'Lista Puestos Valorados'!$B$11:$BK$510,MATCH('Auxiliar General'!N$4,'Lista Puestos Valorados'!$B$10:$BK$10,0),0))</f>
        <v>No relevante</v>
      </c>
      <c r="U484" s="26">
        <f>+HLOOKUP(T484,Sistema_Puntos!$Q$5:$Y$43,'Auxiliar General'!P$5,FALSE)</f>
        <v>0</v>
      </c>
      <c r="V484" s="26" t="str">
        <f>+IF(VLOOKUP($B484,'Lista Puestos Valorados'!$B$11:$BK$510,MATCH('Auxiliar General'!P$4,'Lista Puestos Valorados'!$B$10:$BK$10,0),0)="","No relevante",VLOOKUP($B484,'Lista Puestos Valorados'!$B$11:$BK$510,MATCH('Auxiliar General'!P$4,'Lista Puestos Valorados'!$B$10:$BK$10,0),0))</f>
        <v>No relevante</v>
      </c>
      <c r="W484" s="26">
        <f>+HLOOKUP(V484,Sistema_Puntos!$Q$5:$Y$43,'Auxiliar General'!R$5,FALSE)</f>
        <v>0</v>
      </c>
      <c r="X484" s="26" t="str">
        <f>+IF(VLOOKUP($B484,'Lista Puestos Valorados'!$B$11:$BK$510,MATCH('Auxiliar General'!R$4,'Lista Puestos Valorados'!$B$10:$BK$10,0),0)="","No relevante",VLOOKUP($B484,'Lista Puestos Valorados'!$B$11:$BK$510,MATCH('Auxiliar General'!R$4,'Lista Puestos Valorados'!$B$10:$BK$10,0),0))</f>
        <v>No relevante</v>
      </c>
      <c r="Y484" s="26">
        <f>+HLOOKUP(X484,Sistema_Puntos!$Q$5:$Y$43,'Auxiliar General'!T$5,FALSE)</f>
        <v>0</v>
      </c>
      <c r="Z484" s="26" t="str">
        <f>+IF(VLOOKUP($B484,'Lista Puestos Valorados'!$B$11:$BK$510,MATCH('Auxiliar General'!T$4,'Lista Puestos Valorados'!$B$10:$BK$10,0),0)="","No relevante",VLOOKUP($B484,'Lista Puestos Valorados'!$B$11:$BK$510,MATCH('Auxiliar General'!T$4,'Lista Puestos Valorados'!$B$10:$BK$10,0),0))</f>
        <v>No relevante</v>
      </c>
      <c r="AA484" s="26">
        <f>+HLOOKUP(Z484,Sistema_Puntos!$Q$5:$Y$43,'Auxiliar General'!V$5,FALSE)</f>
        <v>0</v>
      </c>
      <c r="AB484" s="26" t="str">
        <f>+IF(VLOOKUP($B484,'Lista Puestos Valorados'!$B$11:$BK$510,MATCH('Auxiliar General'!V$4,'Lista Puestos Valorados'!$B$10:$BK$10,0),0)="","No relevante",VLOOKUP($B484,'Lista Puestos Valorados'!$B$11:$BK$510,MATCH('Auxiliar General'!V$4,'Lista Puestos Valorados'!$B$10:$BK$10,0),0))</f>
        <v>No relevante</v>
      </c>
      <c r="AC484" s="26">
        <f>+HLOOKUP(AB484,Sistema_Puntos!$Q$5:$Y$43,'Auxiliar General'!X$5,FALSE)</f>
        <v>0</v>
      </c>
      <c r="AD484" s="26" t="str">
        <f>+IF(VLOOKUP($B484,'Lista Puestos Valorados'!$B$11:$BK$510,MATCH('Auxiliar General'!X$4,'Lista Puestos Valorados'!$B$10:$BK$10,0),0)="","No relevante",VLOOKUP($B484,'Lista Puestos Valorados'!$B$11:$BK$510,MATCH('Auxiliar General'!X$4,'Lista Puestos Valorados'!$B$10:$BK$10,0),0))</f>
        <v>No relevante</v>
      </c>
      <c r="AE484" s="26">
        <f>+HLOOKUP(AD484,Sistema_Puntos!$Q$5:$Y$43,'Auxiliar General'!Z$5,FALSE)</f>
        <v>0</v>
      </c>
      <c r="AF484" s="26" t="str">
        <f>+IF(VLOOKUP($B484,'Lista Puestos Valorados'!$B$11:$BK$510,MATCH('Auxiliar General'!Z$4,'Lista Puestos Valorados'!$B$10:$BK$10,0),0)="","No relevante",VLOOKUP($B484,'Lista Puestos Valorados'!$B$11:$BK$510,MATCH('Auxiliar General'!Z$4,'Lista Puestos Valorados'!$B$10:$BK$10,0),0))</f>
        <v>No relevante</v>
      </c>
      <c r="AG484" s="26">
        <f>+HLOOKUP(AF484,Sistema_Puntos!$Q$5:$Y$43,'Auxiliar General'!AB$5,FALSE)</f>
        <v>0</v>
      </c>
      <c r="AH484" s="26" t="str">
        <f>+IF(VLOOKUP($B484,'Lista Puestos Valorados'!$B$11:$BK$510,MATCH('Auxiliar General'!AB$4,'Lista Puestos Valorados'!$B$10:$BK$10,0),0)="","No relevante",VLOOKUP($B484,'Lista Puestos Valorados'!$B$11:$BK$510,MATCH('Auxiliar General'!AB$4,'Lista Puestos Valorados'!$B$10:$BK$10,0),0))</f>
        <v>No relevante</v>
      </c>
      <c r="AI484" s="26">
        <f>+HLOOKUP(AH484,Sistema_Puntos!$Q$5:$Y$43,'Auxiliar General'!AD$5,FALSE)</f>
        <v>0</v>
      </c>
      <c r="AJ484" s="26" t="str">
        <f>+IF(VLOOKUP($B484,'Lista Puestos Valorados'!$B$11:$BK$510,MATCH('Auxiliar General'!AD$4,'Lista Puestos Valorados'!$B$10:$BK$10,0),0)="","No relevante",VLOOKUP($B484,'Lista Puestos Valorados'!$B$11:$BK$510,MATCH('Auxiliar General'!AD$4,'Lista Puestos Valorados'!$B$10:$BK$10,0),0))</f>
        <v>No relevante</v>
      </c>
      <c r="AK484" s="26">
        <f>+HLOOKUP(AJ484,Sistema_Puntos!$Q$5:$Y$43,'Auxiliar General'!AF$5,FALSE)</f>
        <v>0</v>
      </c>
      <c r="AL484" s="26" t="str">
        <f>+IF(VLOOKUP($B484,'Lista Puestos Valorados'!$B$11:$BK$510,MATCH('Auxiliar General'!AF$4,'Lista Puestos Valorados'!$B$10:$BK$10,0),0)="","No relevante",VLOOKUP($B484,'Lista Puestos Valorados'!$B$11:$BK$510,MATCH('Auxiliar General'!AF$4,'Lista Puestos Valorados'!$B$10:$BK$10,0),0))</f>
        <v>No relevante</v>
      </c>
      <c r="AM484" s="26">
        <f>+HLOOKUP(AL484,Sistema_Puntos!$Q$5:$Y$43,'Auxiliar General'!AH$5,FALSE)</f>
        <v>0</v>
      </c>
      <c r="AN484" s="26" t="str">
        <f>+IF(VLOOKUP($B484,'Lista Puestos Valorados'!$B$11:$BK$510,MATCH('Auxiliar General'!AH$4,'Lista Puestos Valorados'!$B$10:$BK$10,0),0)="","No relevante",VLOOKUP($B484,'Lista Puestos Valorados'!$B$11:$BK$510,MATCH('Auxiliar General'!AH$4,'Lista Puestos Valorados'!$B$10:$BK$10,0),0))</f>
        <v>No relevante</v>
      </c>
      <c r="AO484" s="26">
        <f>+HLOOKUP(AN484,Sistema_Puntos!$Q$5:$Y$43,'Auxiliar General'!AJ$5,FALSE)</f>
        <v>0</v>
      </c>
      <c r="AP484" s="26" t="str">
        <f>+IF(VLOOKUP($B484,'Lista Puestos Valorados'!$B$11:$BK$510,MATCH('Auxiliar General'!AJ$4,'Lista Puestos Valorados'!$B$10:$BK$10,0),0)="","No relevante",VLOOKUP($B484,'Lista Puestos Valorados'!$B$11:$BK$510,MATCH('Auxiliar General'!AJ$4,'Lista Puestos Valorados'!$B$10:$BK$10,0),0))</f>
        <v>No relevante</v>
      </c>
      <c r="AQ484" s="26">
        <f>+HLOOKUP(AP484,Sistema_Puntos!$Q$5:$Y$43,'Auxiliar General'!AL$5,FALSE)</f>
        <v>0</v>
      </c>
      <c r="AR484" s="26" t="str">
        <f>+IF(VLOOKUP($B484,'Lista Puestos Valorados'!$B$11:$BK$510,MATCH('Auxiliar General'!AL$4,'Lista Puestos Valorados'!$B$10:$BK$10,0),0)="","No relevante",VLOOKUP($B484,'Lista Puestos Valorados'!$B$11:$BK$510,MATCH('Auxiliar General'!AL$4,'Lista Puestos Valorados'!$B$10:$BK$10,0),0))</f>
        <v>No relevante</v>
      </c>
      <c r="AS484" s="26">
        <f>+HLOOKUP(AR484,Sistema_Puntos!$Q$5:$Y$43,'Auxiliar General'!AN$5,FALSE)</f>
        <v>0</v>
      </c>
      <c r="AT484" s="26" t="str">
        <f>+IF(VLOOKUP($B484,'Lista Puestos Valorados'!$B$11:$BK$510,MATCH('Auxiliar General'!AN$4,'Lista Puestos Valorados'!$B$10:$BK$10,0),0)="","No relevante",VLOOKUP($B484,'Lista Puestos Valorados'!$B$11:$BK$510,MATCH('Auxiliar General'!AN$4,'Lista Puestos Valorados'!$B$10:$BK$10,0),0))</f>
        <v>No relevante</v>
      </c>
      <c r="AU484" s="26">
        <f>+HLOOKUP(AT484,Sistema_Puntos!$Q$5:$Y$43,'Auxiliar General'!AP$5,FALSE)</f>
        <v>0</v>
      </c>
      <c r="AV484" s="26" t="str">
        <f>+IF(VLOOKUP($B484,'Lista Puestos Valorados'!$B$11:$BK$510,MATCH('Auxiliar General'!AP$4,'Lista Puestos Valorados'!$B$10:$BK$10,0),0)="","No relevante",VLOOKUP($B484,'Lista Puestos Valorados'!$B$11:$BK$510,MATCH('Auxiliar General'!AP$4,'Lista Puestos Valorados'!$B$10:$BK$10,0),0))</f>
        <v>No relevante</v>
      </c>
      <c r="AW484" s="26">
        <f>+HLOOKUP(AV484,Sistema_Puntos!$Q$5:$Y$43,'Auxiliar General'!AR$5,FALSE)</f>
        <v>0</v>
      </c>
      <c r="AX484" s="26" t="str">
        <f>+IF(VLOOKUP($B484,'Lista Puestos Valorados'!$B$11:$BK$510,MATCH('Auxiliar General'!AR$4,'Lista Puestos Valorados'!$B$10:$BK$10,0),0)="","No relevante",VLOOKUP($B484,'Lista Puestos Valorados'!$B$11:$BK$510,MATCH('Auxiliar General'!AR$4,'Lista Puestos Valorados'!$B$10:$BK$10,0),0))</f>
        <v>No relevante</v>
      </c>
      <c r="AY484" s="26">
        <f>+HLOOKUP(AX484,Sistema_Puntos!$Q$5:$Y$43,'Auxiliar General'!AT$5,FALSE)</f>
        <v>0</v>
      </c>
      <c r="AZ484" s="26" t="str">
        <f>+IF(VLOOKUP($B484,'Lista Puestos Valorados'!$B$11:$BK$510,MATCH('Auxiliar General'!AT$4,'Lista Puestos Valorados'!$B$10:$BK$10,0),0)="","No relevante",VLOOKUP($B484,'Lista Puestos Valorados'!$B$11:$BK$510,MATCH('Auxiliar General'!AT$4,'Lista Puestos Valorados'!$B$10:$BK$10,0),0))</f>
        <v>No relevante</v>
      </c>
      <c r="BA484" s="26">
        <f>+HLOOKUP(AZ484,Sistema_Puntos!$Q$5:$Y$43,'Auxiliar General'!AV$5,FALSE)</f>
        <v>0</v>
      </c>
      <c r="BB484" s="26" t="str">
        <f>+IF(VLOOKUP($B484,'Lista Puestos Valorados'!$B$11:$BK$510,MATCH('Auxiliar General'!AV$4,'Lista Puestos Valorados'!$B$10:$BK$10,0),0)="","No relevante",VLOOKUP($B484,'Lista Puestos Valorados'!$B$11:$BK$510,MATCH('Auxiliar General'!AV$4,'Lista Puestos Valorados'!$B$10:$BK$10,0),0))</f>
        <v>No relevante</v>
      </c>
      <c r="BC484" s="26">
        <f>+HLOOKUP(BB484,Sistema_Puntos!$Q$5:$Y$43,'Auxiliar General'!AX$5,FALSE)</f>
        <v>0</v>
      </c>
      <c r="BD484" s="26" t="str">
        <f>+IF(VLOOKUP($B484,'Lista Puestos Valorados'!$B$11:$BK$510,MATCH('Auxiliar General'!AX$4,'Lista Puestos Valorados'!$B$10:$BK$10,0),0)="","No relevante",VLOOKUP($B484,'Lista Puestos Valorados'!$B$11:$BK$510,MATCH('Auxiliar General'!AX$4,'Lista Puestos Valorados'!$B$10:$BK$10,0),0))</f>
        <v>No relevante</v>
      </c>
      <c r="BE484" s="26">
        <f>+HLOOKUP(BD484,Sistema_Puntos!$Q$5:$Y$43,'Auxiliar General'!AZ$5,FALSE)</f>
        <v>0</v>
      </c>
      <c r="BF484" s="26" t="str">
        <f>+IF(VLOOKUP($B484,'Lista Puestos Valorados'!$B$11:$BK$510,MATCH('Auxiliar General'!AZ$4,'Lista Puestos Valorados'!$B$10:$BK$10,0),0)="","No relevante",VLOOKUP($B484,'Lista Puestos Valorados'!$B$11:$BK$510,MATCH('Auxiliar General'!AZ$4,'Lista Puestos Valorados'!$B$10:$BK$10,0),0))</f>
        <v>No relevante</v>
      </c>
      <c r="BG484" s="26">
        <f>+HLOOKUP(BF484,Sistema_Puntos!$Q$5:$Y$43,'Auxiliar General'!BB$5,FALSE)</f>
        <v>0</v>
      </c>
      <c r="BH484" s="26" t="str">
        <f>+IF(VLOOKUP($B484,'Lista Puestos Valorados'!$B$11:$BK$510,MATCH('Auxiliar General'!BB$4,'Lista Puestos Valorados'!$B$10:$BK$10,0),0)="","No relevante",VLOOKUP($B484,'Lista Puestos Valorados'!$B$11:$BK$510,MATCH('Auxiliar General'!BB$4,'Lista Puestos Valorados'!$B$10:$BK$10,0),0))</f>
        <v>No relevante</v>
      </c>
      <c r="BI484" s="26">
        <f>+HLOOKUP(BH484,Sistema_Puntos!$Q$5:$Y$43,'Auxiliar General'!BD$5,FALSE)</f>
        <v>0</v>
      </c>
      <c r="BJ484" s="26" t="str">
        <f>+IF(VLOOKUP($B484,'Lista Puestos Valorados'!$B$11:$BK$510,MATCH('Auxiliar General'!BD$4,'Lista Puestos Valorados'!$B$10:$BK$10,0),0)="","No relevante",VLOOKUP($B484,'Lista Puestos Valorados'!$B$11:$BK$510,MATCH('Auxiliar General'!BD$4,'Lista Puestos Valorados'!$B$10:$BK$10,0),0))</f>
        <v>No relevante</v>
      </c>
      <c r="BK484" s="26">
        <f>+HLOOKUP(BJ484,Sistema_Puntos!$Q$5:$Y$43,'Auxiliar General'!BF$5,FALSE)</f>
        <v>0</v>
      </c>
      <c r="BL484" s="26" t="str">
        <f>+IF(VLOOKUP($B484,'Lista Puestos Valorados'!$B$11:$BK$510,MATCH('Auxiliar General'!BF$4,'Lista Puestos Valorados'!$B$10:$BK$10,0),0)="","No relevante",VLOOKUP($B484,'Lista Puestos Valorados'!$B$11:$BK$510,MATCH('Auxiliar General'!BF$4,'Lista Puestos Valorados'!$B$10:$BK$10,0),0))</f>
        <v>No relevante</v>
      </c>
      <c r="BM484" s="26">
        <f>+HLOOKUP(BL484,Sistema_Puntos!$Q$5:$Y$43,'Auxiliar General'!BH$5,FALSE)</f>
        <v>0</v>
      </c>
      <c r="BN484" s="26" t="str">
        <f>+IF(VLOOKUP($B484,'Lista Puestos Valorados'!$B$11:$BK$510,MATCH('Auxiliar General'!BH$4,'Lista Puestos Valorados'!$B$10:$BK$10,0),0)="","No relevante",VLOOKUP($B484,'Lista Puestos Valorados'!$B$11:$BK$510,MATCH('Auxiliar General'!BH$4,'Lista Puestos Valorados'!$B$10:$BK$10,0),0))</f>
        <v>No relevante</v>
      </c>
      <c r="BO484" s="26">
        <f>+HLOOKUP(BN484,Sistema_Puntos!$Q$5:$Y$43,'Auxiliar General'!BJ$5,FALSE)</f>
        <v>0</v>
      </c>
      <c r="BP484" s="26" t="str">
        <f>+IF(VLOOKUP($B484,'Lista Puestos Valorados'!$B$11:$BK$510,MATCH('Auxiliar General'!BJ$4,'Lista Puestos Valorados'!$B$10:$BK$10,0),0)="","No relevante",VLOOKUP($B484,'Lista Puestos Valorados'!$B$11:$BK$510,MATCH('Auxiliar General'!BJ$4,'Lista Puestos Valorados'!$B$10:$BK$10,0),0))</f>
        <v>No relevante</v>
      </c>
      <c r="BQ484" s="26">
        <f>+HLOOKUP(BP484,Sistema_Puntos!$Q$5:$Y$43,'Auxiliar General'!BL$5,FALSE)</f>
        <v>0</v>
      </c>
      <c r="BR484" s="26" t="str">
        <f>+IF(VLOOKUP($B484,'Lista Puestos Valorados'!$B$11:$BK$510,MATCH('Auxiliar General'!BL$4,'Lista Puestos Valorados'!$B$10:$BK$10,0),0)="","No relevante",VLOOKUP($B484,'Lista Puestos Valorados'!$B$11:$BK$510,MATCH('Auxiliar General'!BL$4,'Lista Puestos Valorados'!$B$10:$BK$10,0),0))</f>
        <v>No relevante</v>
      </c>
      <c r="BS484" s="26">
        <f>+HLOOKUP(BR484,Sistema_Puntos!$Q$5:$Y$43,'Auxiliar General'!BN$5,FALSE)</f>
        <v>0</v>
      </c>
      <c r="BT484" s="26" t="str">
        <f>+IF(VLOOKUP($B484,'Lista Puestos Valorados'!$B$11:$BK$510,MATCH('Auxiliar General'!BN$4,'Lista Puestos Valorados'!$B$10:$BK$10,0),0)="","No relevante",VLOOKUP($B484,'Lista Puestos Valorados'!$B$11:$BK$510,MATCH('Auxiliar General'!BN$4,'Lista Puestos Valorados'!$B$10:$BK$10,0),0))</f>
        <v>No relevante</v>
      </c>
      <c r="BU484" s="26">
        <f>+HLOOKUP(BT484,Sistema_Puntos!$Q$5:$Y$43,'Auxiliar General'!BP$5,FALSE)</f>
        <v>0</v>
      </c>
      <c r="BV484" s="26" t="str">
        <f>+IF(VLOOKUP($B484,'Lista Puestos Valorados'!$B$11:$BK$510,MATCH('Auxiliar General'!BP$4,'Lista Puestos Valorados'!$B$10:$BK$10,0),0)="","No relevante",VLOOKUP($B484,'Lista Puestos Valorados'!$B$11:$BK$510,MATCH('Auxiliar General'!BP$4,'Lista Puestos Valorados'!$B$10:$BK$10,0),0))</f>
        <v>No relevante</v>
      </c>
      <c r="BW484" s="26">
        <f>+HLOOKUP(BV484,Sistema_Puntos!$Q$5:$Y$43,'Auxiliar General'!BR$5,FALSE)</f>
        <v>0</v>
      </c>
      <c r="BX484" s="26" t="str">
        <f>+IF(VLOOKUP($B484,'Lista Puestos Valorados'!$B$11:$BK$510,MATCH('Auxiliar General'!BR$4,'Lista Puestos Valorados'!$B$10:$BK$10,0),0)="","No relevante",VLOOKUP($B484,'Lista Puestos Valorados'!$B$11:$BK$510,MATCH('Auxiliar General'!BR$4,'Lista Puestos Valorados'!$B$10:$BK$10,0),0))</f>
        <v>No relevante</v>
      </c>
      <c r="BY484" s="26">
        <f>+HLOOKUP(BX484,Sistema_Puntos!$Q$5:$Y$43,'Auxiliar General'!BT$5,FALSE)</f>
        <v>0</v>
      </c>
      <c r="BZ484" s="26" t="str">
        <f>+IF(VLOOKUP($B484,'Lista Puestos Valorados'!$B$11:$BK$510,MATCH('Auxiliar General'!BT$4,'Lista Puestos Valorados'!$B$10:$BK$10,0),0)="","No relevante",VLOOKUP($B484,'Lista Puestos Valorados'!$B$11:$BK$510,MATCH('Auxiliar General'!BT$4,'Lista Puestos Valorados'!$B$10:$BK$10,0),0))</f>
        <v>No relevante</v>
      </c>
      <c r="CA484" s="26">
        <f>+HLOOKUP(BZ484,Sistema_Puntos!$Q$5:$Y$43,'Auxiliar General'!BV$5,FALSE)</f>
        <v>0</v>
      </c>
      <c r="CB484" s="26" t="str">
        <f>+IF(VLOOKUP($B484,'Lista Puestos Valorados'!$B$11:$BK$510,MATCH('Auxiliar General'!BV$4,'Lista Puestos Valorados'!$B$10:$BK$10,0),0)="","No relevante",VLOOKUP($B484,'Lista Puestos Valorados'!$B$11:$BK$510,MATCH('Auxiliar General'!BV$4,'Lista Puestos Valorados'!$B$10:$BK$10,0),0))</f>
        <v>No relevante</v>
      </c>
      <c r="CC484" s="26">
        <f>+HLOOKUP(CB484,Sistema_Puntos!$Q$5:$Y$43,'Auxiliar General'!BX$5,FALSE)</f>
        <v>0</v>
      </c>
      <c r="CD484" s="26" t="str">
        <f>+IF(VLOOKUP($B484,'Lista Puestos Valorados'!$B$11:$BK$510,MATCH('Auxiliar General'!BX$4,'Lista Puestos Valorados'!$B$10:$BK$10,0),0)="","No relevante",VLOOKUP($B484,'Lista Puestos Valorados'!$B$11:$BK$510,MATCH('Auxiliar General'!BX$4,'Lista Puestos Valorados'!$B$10:$BK$10,0),0))</f>
        <v>No relevante</v>
      </c>
      <c r="CE484" s="26">
        <f>+HLOOKUP(CD484,Sistema_Puntos!$Q$5:$Y$43,'Auxiliar General'!BZ$5,FALSE)</f>
        <v>0</v>
      </c>
      <c r="CF484" s="26" t="str">
        <f>+IF(VLOOKUP($B484,'Lista Puestos Valorados'!$B$11:$BK$510,MATCH('Auxiliar General'!BZ$4,'Lista Puestos Valorados'!$B$10:$BK$10,0),0)="","No relevante",VLOOKUP($B484,'Lista Puestos Valorados'!$B$11:$BK$510,MATCH('Auxiliar General'!BZ$4,'Lista Puestos Valorados'!$B$10:$BK$10,0),0))</f>
        <v>No relevante</v>
      </c>
      <c r="CG484" s="26">
        <f>+HLOOKUP(CF484,Sistema_Puntos!$Q$5:$Y$43,'Auxiliar General'!CB$5,FALSE)</f>
        <v>0</v>
      </c>
      <c r="CH484" s="29"/>
      <c r="CI484" s="29"/>
    </row>
    <row r="485" spans="2:87" ht="17.55" customHeight="1">
      <c r="B485" s="26">
        <f>+'Listado de Puestos'!B485</f>
        <v>475</v>
      </c>
      <c r="C485" s="26" t="str">
        <f>+IF('Lista Puestos Valorados'!C485="","",'Lista Puestos Valorados'!C485)</f>
        <v/>
      </c>
      <c r="D485" s="26" t="str">
        <f>+IF('Lista Puestos Valorados'!D485="","",'Lista Puestos Valorados'!D485)</f>
        <v/>
      </c>
      <c r="E485" s="26" t="str">
        <f>+IF('Lista Puestos Valorados'!E485="","",'Lista Puestos Valorados'!E485)</f>
        <v/>
      </c>
      <c r="F485" s="26" t="str">
        <f>+IF('Lista Puestos Valorados'!F485="","",'Lista Puestos Valorados'!F485)</f>
        <v/>
      </c>
      <c r="G485" s="26" t="str">
        <f>+IF('Lista Puestos Valorados'!G485="","",'Lista Puestos Valorados'!G485)</f>
        <v/>
      </c>
      <c r="H485" s="26" t="str">
        <f>+IF('Lista Puestos Valorados'!H485="","",'Lista Puestos Valorados'!H485)</f>
        <v/>
      </c>
      <c r="I485" s="26" t="str">
        <f>+IF('Lista Puestos Valorados'!I485="","",'Lista Puestos Valorados'!I485)</f>
        <v/>
      </c>
      <c r="J485" s="118" t="e">
        <f t="array" ref="J485">+IF(L485="","",_xlfn.IFS(L485&lt;='Cortes de Agrupacion'!$F$15,'Cortes de Agrupacion'!$E$15,'Resultados General'!L485&lt;='Cortes de Agrupacion'!$F$14,'Cortes de Agrupacion'!$E$14,'Resultados General'!L485&lt;='Cortes de Agrupacion'!$F$13,'Cortes de Agrupacion'!$E$13,L485&lt;='Cortes de Agrupacion'!$F$12,'Cortes de Agrupacion'!$E$12,'Resultados General'!L485&lt;='Cortes de Agrupacion'!$F$11,'Cortes de Agrupacion'!$E$11,'Resultados General'!L485&lt;='Cortes de Agrupacion'!$F$10,'Cortes de Agrupacion'!$E$10,'Resultados General'!L485&lt;='Cortes de Agrupacion'!$F$9,'Cortes de Agrupacion'!$E$9,'Resultados General'!L485&lt;='Cortes de Agrupacion'!$F$8,'Cortes de Agrupacion'!$E$8,'Resultados General'!L485&lt;='Cortes de Agrupacion'!$F$7,'Cortes de Agrupacion'!$E$7,'Resultados General'!L485&lt;='Cortes de Agrupacion'!$F$6,'Cortes de Agrupacion'!$E$6))</f>
        <v>#VALUE!</v>
      </c>
      <c r="K485" s="118" t="str">
        <f t="shared" si="14"/>
        <v/>
      </c>
      <c r="L485" s="124" t="e">
        <f>#VALUE!</f>
        <v>#VALUE!</v>
      </c>
      <c r="M485" s="26" t="e">
        <f ca="1">+_xlfn.IFNA(VLOOKUP(C485,'Distribución de puestos'!$B$8:$I$507,8,0),"")</f>
        <v>#NAME?</v>
      </c>
      <c r="N485" s="26" t="str">
        <f>+IF(VLOOKUP($B485,'Lista Puestos Valorados'!$B$11:$BK$510,MATCH('Auxiliar General'!H$4,'Lista Puestos Valorados'!$B$10:$BK$10,0),0)="","No relevante",VLOOKUP($B485,'Lista Puestos Valorados'!$B$11:$BK$510,MATCH('Auxiliar General'!H$4,'Lista Puestos Valorados'!$B$10:$BK$10,0),0))</f>
        <v>No relevante</v>
      </c>
      <c r="O485" s="26">
        <f>+HLOOKUP(N485,Sistema_Puntos!$Q$5:$Y$43,'Auxiliar General'!J$5,FALSE)</f>
        <v>0</v>
      </c>
      <c r="P485" s="26" t="str">
        <f>+IF(VLOOKUP($B485,'Lista Puestos Valorados'!$B$11:$BK$510,MATCH('Auxiliar General'!J$4,'Lista Puestos Valorados'!$B$10:$BK$10,0),0)="","No relevante",VLOOKUP($B485,'Lista Puestos Valorados'!$B$11:$BK$510,MATCH('Auxiliar General'!J$4,'Lista Puestos Valorados'!$B$10:$BK$10,0),0))</f>
        <v>No relevante</v>
      </c>
      <c r="Q485" s="26">
        <f>+HLOOKUP(P485,Sistema_Puntos!$Q$5:$Y$43,'Auxiliar General'!L$5,FALSE)</f>
        <v>0</v>
      </c>
      <c r="R485" s="26" t="str">
        <f>+IF(VLOOKUP($B485,'Lista Puestos Valorados'!$B$11:$BK$510,MATCH('Auxiliar General'!L$4,'Lista Puestos Valorados'!$B$10:$BK$10,0),0)="","No relevante",VLOOKUP($B485,'Lista Puestos Valorados'!$B$11:$BK$510,MATCH('Auxiliar General'!L$4,'Lista Puestos Valorados'!$B$10:$BK$10,0),0))</f>
        <v>No relevante</v>
      </c>
      <c r="S485" s="26">
        <f>+HLOOKUP(R485,Sistema_Puntos!$Q$5:$Y$43,'Auxiliar General'!N$5,FALSE)</f>
        <v>0</v>
      </c>
      <c r="T485" s="26" t="str">
        <f>+IF(VLOOKUP($B485,'Lista Puestos Valorados'!$B$11:$BK$510,MATCH('Auxiliar General'!N$4,'Lista Puestos Valorados'!$B$10:$BK$10,0),0)="","No relevante",VLOOKUP($B485,'Lista Puestos Valorados'!$B$11:$BK$510,MATCH('Auxiliar General'!N$4,'Lista Puestos Valorados'!$B$10:$BK$10,0),0))</f>
        <v>No relevante</v>
      </c>
      <c r="U485" s="26">
        <f>+HLOOKUP(T485,Sistema_Puntos!$Q$5:$Y$43,'Auxiliar General'!P$5,FALSE)</f>
        <v>0</v>
      </c>
      <c r="V485" s="26" t="str">
        <f>+IF(VLOOKUP($B485,'Lista Puestos Valorados'!$B$11:$BK$510,MATCH('Auxiliar General'!P$4,'Lista Puestos Valorados'!$B$10:$BK$10,0),0)="","No relevante",VLOOKUP($B485,'Lista Puestos Valorados'!$B$11:$BK$510,MATCH('Auxiliar General'!P$4,'Lista Puestos Valorados'!$B$10:$BK$10,0),0))</f>
        <v>No relevante</v>
      </c>
      <c r="W485" s="26">
        <f>+HLOOKUP(V485,Sistema_Puntos!$Q$5:$Y$43,'Auxiliar General'!R$5,FALSE)</f>
        <v>0</v>
      </c>
      <c r="X485" s="26" t="str">
        <f>+IF(VLOOKUP($B485,'Lista Puestos Valorados'!$B$11:$BK$510,MATCH('Auxiliar General'!R$4,'Lista Puestos Valorados'!$B$10:$BK$10,0),0)="","No relevante",VLOOKUP($B485,'Lista Puestos Valorados'!$B$11:$BK$510,MATCH('Auxiliar General'!R$4,'Lista Puestos Valorados'!$B$10:$BK$10,0),0))</f>
        <v>No relevante</v>
      </c>
      <c r="Y485" s="26">
        <f>+HLOOKUP(X485,Sistema_Puntos!$Q$5:$Y$43,'Auxiliar General'!T$5,FALSE)</f>
        <v>0</v>
      </c>
      <c r="Z485" s="26" t="str">
        <f>+IF(VLOOKUP($B485,'Lista Puestos Valorados'!$B$11:$BK$510,MATCH('Auxiliar General'!T$4,'Lista Puestos Valorados'!$B$10:$BK$10,0),0)="","No relevante",VLOOKUP($B485,'Lista Puestos Valorados'!$B$11:$BK$510,MATCH('Auxiliar General'!T$4,'Lista Puestos Valorados'!$B$10:$BK$10,0),0))</f>
        <v>No relevante</v>
      </c>
      <c r="AA485" s="26">
        <f>+HLOOKUP(Z485,Sistema_Puntos!$Q$5:$Y$43,'Auxiliar General'!V$5,FALSE)</f>
        <v>0</v>
      </c>
      <c r="AB485" s="26" t="str">
        <f>+IF(VLOOKUP($B485,'Lista Puestos Valorados'!$B$11:$BK$510,MATCH('Auxiliar General'!V$4,'Lista Puestos Valorados'!$B$10:$BK$10,0),0)="","No relevante",VLOOKUP($B485,'Lista Puestos Valorados'!$B$11:$BK$510,MATCH('Auxiliar General'!V$4,'Lista Puestos Valorados'!$B$10:$BK$10,0),0))</f>
        <v>No relevante</v>
      </c>
      <c r="AC485" s="26">
        <f>+HLOOKUP(AB485,Sistema_Puntos!$Q$5:$Y$43,'Auxiliar General'!X$5,FALSE)</f>
        <v>0</v>
      </c>
      <c r="AD485" s="26" t="str">
        <f>+IF(VLOOKUP($B485,'Lista Puestos Valorados'!$B$11:$BK$510,MATCH('Auxiliar General'!X$4,'Lista Puestos Valorados'!$B$10:$BK$10,0),0)="","No relevante",VLOOKUP($B485,'Lista Puestos Valorados'!$B$11:$BK$510,MATCH('Auxiliar General'!X$4,'Lista Puestos Valorados'!$B$10:$BK$10,0),0))</f>
        <v>No relevante</v>
      </c>
      <c r="AE485" s="26">
        <f>+HLOOKUP(AD485,Sistema_Puntos!$Q$5:$Y$43,'Auxiliar General'!Z$5,FALSE)</f>
        <v>0</v>
      </c>
      <c r="AF485" s="26" t="str">
        <f>+IF(VLOOKUP($B485,'Lista Puestos Valorados'!$B$11:$BK$510,MATCH('Auxiliar General'!Z$4,'Lista Puestos Valorados'!$B$10:$BK$10,0),0)="","No relevante",VLOOKUP($B485,'Lista Puestos Valorados'!$B$11:$BK$510,MATCH('Auxiliar General'!Z$4,'Lista Puestos Valorados'!$B$10:$BK$10,0),0))</f>
        <v>No relevante</v>
      </c>
      <c r="AG485" s="26">
        <f>+HLOOKUP(AF485,Sistema_Puntos!$Q$5:$Y$43,'Auxiliar General'!AB$5,FALSE)</f>
        <v>0</v>
      </c>
      <c r="AH485" s="26" t="str">
        <f>+IF(VLOOKUP($B485,'Lista Puestos Valorados'!$B$11:$BK$510,MATCH('Auxiliar General'!AB$4,'Lista Puestos Valorados'!$B$10:$BK$10,0),0)="","No relevante",VLOOKUP($B485,'Lista Puestos Valorados'!$B$11:$BK$510,MATCH('Auxiliar General'!AB$4,'Lista Puestos Valorados'!$B$10:$BK$10,0),0))</f>
        <v>No relevante</v>
      </c>
      <c r="AI485" s="26">
        <f>+HLOOKUP(AH485,Sistema_Puntos!$Q$5:$Y$43,'Auxiliar General'!AD$5,FALSE)</f>
        <v>0</v>
      </c>
      <c r="AJ485" s="26" t="str">
        <f>+IF(VLOOKUP($B485,'Lista Puestos Valorados'!$B$11:$BK$510,MATCH('Auxiliar General'!AD$4,'Lista Puestos Valorados'!$B$10:$BK$10,0),0)="","No relevante",VLOOKUP($B485,'Lista Puestos Valorados'!$B$11:$BK$510,MATCH('Auxiliar General'!AD$4,'Lista Puestos Valorados'!$B$10:$BK$10,0),0))</f>
        <v>No relevante</v>
      </c>
      <c r="AK485" s="26">
        <f>+HLOOKUP(AJ485,Sistema_Puntos!$Q$5:$Y$43,'Auxiliar General'!AF$5,FALSE)</f>
        <v>0</v>
      </c>
      <c r="AL485" s="26" t="str">
        <f>+IF(VLOOKUP($B485,'Lista Puestos Valorados'!$B$11:$BK$510,MATCH('Auxiliar General'!AF$4,'Lista Puestos Valorados'!$B$10:$BK$10,0),0)="","No relevante",VLOOKUP($B485,'Lista Puestos Valorados'!$B$11:$BK$510,MATCH('Auxiliar General'!AF$4,'Lista Puestos Valorados'!$B$10:$BK$10,0),0))</f>
        <v>No relevante</v>
      </c>
      <c r="AM485" s="26">
        <f>+HLOOKUP(AL485,Sistema_Puntos!$Q$5:$Y$43,'Auxiliar General'!AH$5,FALSE)</f>
        <v>0</v>
      </c>
      <c r="AN485" s="26" t="str">
        <f>+IF(VLOOKUP($B485,'Lista Puestos Valorados'!$B$11:$BK$510,MATCH('Auxiliar General'!AH$4,'Lista Puestos Valorados'!$B$10:$BK$10,0),0)="","No relevante",VLOOKUP($B485,'Lista Puestos Valorados'!$B$11:$BK$510,MATCH('Auxiliar General'!AH$4,'Lista Puestos Valorados'!$B$10:$BK$10,0),0))</f>
        <v>No relevante</v>
      </c>
      <c r="AO485" s="26">
        <f>+HLOOKUP(AN485,Sistema_Puntos!$Q$5:$Y$43,'Auxiliar General'!AJ$5,FALSE)</f>
        <v>0</v>
      </c>
      <c r="AP485" s="26" t="str">
        <f>+IF(VLOOKUP($B485,'Lista Puestos Valorados'!$B$11:$BK$510,MATCH('Auxiliar General'!AJ$4,'Lista Puestos Valorados'!$B$10:$BK$10,0),0)="","No relevante",VLOOKUP($B485,'Lista Puestos Valorados'!$B$11:$BK$510,MATCH('Auxiliar General'!AJ$4,'Lista Puestos Valorados'!$B$10:$BK$10,0),0))</f>
        <v>No relevante</v>
      </c>
      <c r="AQ485" s="26">
        <f>+HLOOKUP(AP485,Sistema_Puntos!$Q$5:$Y$43,'Auxiliar General'!AL$5,FALSE)</f>
        <v>0</v>
      </c>
      <c r="AR485" s="26" t="str">
        <f>+IF(VLOOKUP($B485,'Lista Puestos Valorados'!$B$11:$BK$510,MATCH('Auxiliar General'!AL$4,'Lista Puestos Valorados'!$B$10:$BK$10,0),0)="","No relevante",VLOOKUP($B485,'Lista Puestos Valorados'!$B$11:$BK$510,MATCH('Auxiliar General'!AL$4,'Lista Puestos Valorados'!$B$10:$BK$10,0),0))</f>
        <v>No relevante</v>
      </c>
      <c r="AS485" s="26">
        <f>+HLOOKUP(AR485,Sistema_Puntos!$Q$5:$Y$43,'Auxiliar General'!AN$5,FALSE)</f>
        <v>0</v>
      </c>
      <c r="AT485" s="26" t="str">
        <f>+IF(VLOOKUP($B485,'Lista Puestos Valorados'!$B$11:$BK$510,MATCH('Auxiliar General'!AN$4,'Lista Puestos Valorados'!$B$10:$BK$10,0),0)="","No relevante",VLOOKUP($B485,'Lista Puestos Valorados'!$B$11:$BK$510,MATCH('Auxiliar General'!AN$4,'Lista Puestos Valorados'!$B$10:$BK$10,0),0))</f>
        <v>No relevante</v>
      </c>
      <c r="AU485" s="26">
        <f>+HLOOKUP(AT485,Sistema_Puntos!$Q$5:$Y$43,'Auxiliar General'!AP$5,FALSE)</f>
        <v>0</v>
      </c>
      <c r="AV485" s="26" t="str">
        <f>+IF(VLOOKUP($B485,'Lista Puestos Valorados'!$B$11:$BK$510,MATCH('Auxiliar General'!AP$4,'Lista Puestos Valorados'!$B$10:$BK$10,0),0)="","No relevante",VLOOKUP($B485,'Lista Puestos Valorados'!$B$11:$BK$510,MATCH('Auxiliar General'!AP$4,'Lista Puestos Valorados'!$B$10:$BK$10,0),0))</f>
        <v>No relevante</v>
      </c>
      <c r="AW485" s="26">
        <f>+HLOOKUP(AV485,Sistema_Puntos!$Q$5:$Y$43,'Auxiliar General'!AR$5,FALSE)</f>
        <v>0</v>
      </c>
      <c r="AX485" s="26" t="str">
        <f>+IF(VLOOKUP($B485,'Lista Puestos Valorados'!$B$11:$BK$510,MATCH('Auxiliar General'!AR$4,'Lista Puestos Valorados'!$B$10:$BK$10,0),0)="","No relevante",VLOOKUP($B485,'Lista Puestos Valorados'!$B$11:$BK$510,MATCH('Auxiliar General'!AR$4,'Lista Puestos Valorados'!$B$10:$BK$10,0),0))</f>
        <v>No relevante</v>
      </c>
      <c r="AY485" s="26">
        <f>+HLOOKUP(AX485,Sistema_Puntos!$Q$5:$Y$43,'Auxiliar General'!AT$5,FALSE)</f>
        <v>0</v>
      </c>
      <c r="AZ485" s="26" t="str">
        <f>+IF(VLOOKUP($B485,'Lista Puestos Valorados'!$B$11:$BK$510,MATCH('Auxiliar General'!AT$4,'Lista Puestos Valorados'!$B$10:$BK$10,0),0)="","No relevante",VLOOKUP($B485,'Lista Puestos Valorados'!$B$11:$BK$510,MATCH('Auxiliar General'!AT$4,'Lista Puestos Valorados'!$B$10:$BK$10,0),0))</f>
        <v>No relevante</v>
      </c>
      <c r="BA485" s="26">
        <f>+HLOOKUP(AZ485,Sistema_Puntos!$Q$5:$Y$43,'Auxiliar General'!AV$5,FALSE)</f>
        <v>0</v>
      </c>
      <c r="BB485" s="26" t="str">
        <f>+IF(VLOOKUP($B485,'Lista Puestos Valorados'!$B$11:$BK$510,MATCH('Auxiliar General'!AV$4,'Lista Puestos Valorados'!$B$10:$BK$10,0),0)="","No relevante",VLOOKUP($B485,'Lista Puestos Valorados'!$B$11:$BK$510,MATCH('Auxiliar General'!AV$4,'Lista Puestos Valorados'!$B$10:$BK$10,0),0))</f>
        <v>No relevante</v>
      </c>
      <c r="BC485" s="26">
        <f>+HLOOKUP(BB485,Sistema_Puntos!$Q$5:$Y$43,'Auxiliar General'!AX$5,FALSE)</f>
        <v>0</v>
      </c>
      <c r="BD485" s="26" t="str">
        <f>+IF(VLOOKUP($B485,'Lista Puestos Valorados'!$B$11:$BK$510,MATCH('Auxiliar General'!AX$4,'Lista Puestos Valorados'!$B$10:$BK$10,0),0)="","No relevante",VLOOKUP($B485,'Lista Puestos Valorados'!$B$11:$BK$510,MATCH('Auxiliar General'!AX$4,'Lista Puestos Valorados'!$B$10:$BK$10,0),0))</f>
        <v>No relevante</v>
      </c>
      <c r="BE485" s="26">
        <f>+HLOOKUP(BD485,Sistema_Puntos!$Q$5:$Y$43,'Auxiliar General'!AZ$5,FALSE)</f>
        <v>0</v>
      </c>
      <c r="BF485" s="26" t="str">
        <f>+IF(VLOOKUP($B485,'Lista Puestos Valorados'!$B$11:$BK$510,MATCH('Auxiliar General'!AZ$4,'Lista Puestos Valorados'!$B$10:$BK$10,0),0)="","No relevante",VLOOKUP($B485,'Lista Puestos Valorados'!$B$11:$BK$510,MATCH('Auxiliar General'!AZ$4,'Lista Puestos Valorados'!$B$10:$BK$10,0),0))</f>
        <v>No relevante</v>
      </c>
      <c r="BG485" s="26">
        <f>+HLOOKUP(BF485,Sistema_Puntos!$Q$5:$Y$43,'Auxiliar General'!BB$5,FALSE)</f>
        <v>0</v>
      </c>
      <c r="BH485" s="26" t="str">
        <f>+IF(VLOOKUP($B485,'Lista Puestos Valorados'!$B$11:$BK$510,MATCH('Auxiliar General'!BB$4,'Lista Puestos Valorados'!$B$10:$BK$10,0),0)="","No relevante",VLOOKUP($B485,'Lista Puestos Valorados'!$B$11:$BK$510,MATCH('Auxiliar General'!BB$4,'Lista Puestos Valorados'!$B$10:$BK$10,0),0))</f>
        <v>No relevante</v>
      </c>
      <c r="BI485" s="26">
        <f>+HLOOKUP(BH485,Sistema_Puntos!$Q$5:$Y$43,'Auxiliar General'!BD$5,FALSE)</f>
        <v>0</v>
      </c>
      <c r="BJ485" s="26" t="str">
        <f>+IF(VLOOKUP($B485,'Lista Puestos Valorados'!$B$11:$BK$510,MATCH('Auxiliar General'!BD$4,'Lista Puestos Valorados'!$B$10:$BK$10,0),0)="","No relevante",VLOOKUP($B485,'Lista Puestos Valorados'!$B$11:$BK$510,MATCH('Auxiliar General'!BD$4,'Lista Puestos Valorados'!$B$10:$BK$10,0),0))</f>
        <v>No relevante</v>
      </c>
      <c r="BK485" s="26">
        <f>+HLOOKUP(BJ485,Sistema_Puntos!$Q$5:$Y$43,'Auxiliar General'!BF$5,FALSE)</f>
        <v>0</v>
      </c>
      <c r="BL485" s="26" t="str">
        <f>+IF(VLOOKUP($B485,'Lista Puestos Valorados'!$B$11:$BK$510,MATCH('Auxiliar General'!BF$4,'Lista Puestos Valorados'!$B$10:$BK$10,0),0)="","No relevante",VLOOKUP($B485,'Lista Puestos Valorados'!$B$11:$BK$510,MATCH('Auxiliar General'!BF$4,'Lista Puestos Valorados'!$B$10:$BK$10,0),0))</f>
        <v>No relevante</v>
      </c>
      <c r="BM485" s="26">
        <f>+HLOOKUP(BL485,Sistema_Puntos!$Q$5:$Y$43,'Auxiliar General'!BH$5,FALSE)</f>
        <v>0</v>
      </c>
      <c r="BN485" s="26" t="str">
        <f>+IF(VLOOKUP($B485,'Lista Puestos Valorados'!$B$11:$BK$510,MATCH('Auxiliar General'!BH$4,'Lista Puestos Valorados'!$B$10:$BK$10,0),0)="","No relevante",VLOOKUP($B485,'Lista Puestos Valorados'!$B$11:$BK$510,MATCH('Auxiliar General'!BH$4,'Lista Puestos Valorados'!$B$10:$BK$10,0),0))</f>
        <v>No relevante</v>
      </c>
      <c r="BO485" s="26">
        <f>+HLOOKUP(BN485,Sistema_Puntos!$Q$5:$Y$43,'Auxiliar General'!BJ$5,FALSE)</f>
        <v>0</v>
      </c>
      <c r="BP485" s="26" t="str">
        <f>+IF(VLOOKUP($B485,'Lista Puestos Valorados'!$B$11:$BK$510,MATCH('Auxiliar General'!BJ$4,'Lista Puestos Valorados'!$B$10:$BK$10,0),0)="","No relevante",VLOOKUP($B485,'Lista Puestos Valorados'!$B$11:$BK$510,MATCH('Auxiliar General'!BJ$4,'Lista Puestos Valorados'!$B$10:$BK$10,0),0))</f>
        <v>No relevante</v>
      </c>
      <c r="BQ485" s="26">
        <f>+HLOOKUP(BP485,Sistema_Puntos!$Q$5:$Y$43,'Auxiliar General'!BL$5,FALSE)</f>
        <v>0</v>
      </c>
      <c r="BR485" s="26" t="str">
        <f>+IF(VLOOKUP($B485,'Lista Puestos Valorados'!$B$11:$BK$510,MATCH('Auxiliar General'!BL$4,'Lista Puestos Valorados'!$B$10:$BK$10,0),0)="","No relevante",VLOOKUP($B485,'Lista Puestos Valorados'!$B$11:$BK$510,MATCH('Auxiliar General'!BL$4,'Lista Puestos Valorados'!$B$10:$BK$10,0),0))</f>
        <v>No relevante</v>
      </c>
      <c r="BS485" s="26">
        <f>+HLOOKUP(BR485,Sistema_Puntos!$Q$5:$Y$43,'Auxiliar General'!BN$5,FALSE)</f>
        <v>0</v>
      </c>
      <c r="BT485" s="26" t="str">
        <f>+IF(VLOOKUP($B485,'Lista Puestos Valorados'!$B$11:$BK$510,MATCH('Auxiliar General'!BN$4,'Lista Puestos Valorados'!$B$10:$BK$10,0),0)="","No relevante",VLOOKUP($B485,'Lista Puestos Valorados'!$B$11:$BK$510,MATCH('Auxiliar General'!BN$4,'Lista Puestos Valorados'!$B$10:$BK$10,0),0))</f>
        <v>No relevante</v>
      </c>
      <c r="BU485" s="26">
        <f>+HLOOKUP(BT485,Sistema_Puntos!$Q$5:$Y$43,'Auxiliar General'!BP$5,FALSE)</f>
        <v>0</v>
      </c>
      <c r="BV485" s="26" t="str">
        <f>+IF(VLOOKUP($B485,'Lista Puestos Valorados'!$B$11:$BK$510,MATCH('Auxiliar General'!BP$4,'Lista Puestos Valorados'!$B$10:$BK$10,0),0)="","No relevante",VLOOKUP($B485,'Lista Puestos Valorados'!$B$11:$BK$510,MATCH('Auxiliar General'!BP$4,'Lista Puestos Valorados'!$B$10:$BK$10,0),0))</f>
        <v>No relevante</v>
      </c>
      <c r="BW485" s="26">
        <f>+HLOOKUP(BV485,Sistema_Puntos!$Q$5:$Y$43,'Auxiliar General'!BR$5,FALSE)</f>
        <v>0</v>
      </c>
      <c r="BX485" s="26" t="str">
        <f>+IF(VLOOKUP($B485,'Lista Puestos Valorados'!$B$11:$BK$510,MATCH('Auxiliar General'!BR$4,'Lista Puestos Valorados'!$B$10:$BK$10,0),0)="","No relevante",VLOOKUP($B485,'Lista Puestos Valorados'!$B$11:$BK$510,MATCH('Auxiliar General'!BR$4,'Lista Puestos Valorados'!$B$10:$BK$10,0),0))</f>
        <v>No relevante</v>
      </c>
      <c r="BY485" s="26">
        <f>+HLOOKUP(BX485,Sistema_Puntos!$Q$5:$Y$43,'Auxiliar General'!BT$5,FALSE)</f>
        <v>0</v>
      </c>
      <c r="BZ485" s="26" t="str">
        <f>+IF(VLOOKUP($B485,'Lista Puestos Valorados'!$B$11:$BK$510,MATCH('Auxiliar General'!BT$4,'Lista Puestos Valorados'!$B$10:$BK$10,0),0)="","No relevante",VLOOKUP($B485,'Lista Puestos Valorados'!$B$11:$BK$510,MATCH('Auxiliar General'!BT$4,'Lista Puestos Valorados'!$B$10:$BK$10,0),0))</f>
        <v>No relevante</v>
      </c>
      <c r="CA485" s="26">
        <f>+HLOOKUP(BZ485,Sistema_Puntos!$Q$5:$Y$43,'Auxiliar General'!BV$5,FALSE)</f>
        <v>0</v>
      </c>
      <c r="CB485" s="26" t="str">
        <f>+IF(VLOOKUP($B485,'Lista Puestos Valorados'!$B$11:$BK$510,MATCH('Auxiliar General'!BV$4,'Lista Puestos Valorados'!$B$10:$BK$10,0),0)="","No relevante",VLOOKUP($B485,'Lista Puestos Valorados'!$B$11:$BK$510,MATCH('Auxiliar General'!BV$4,'Lista Puestos Valorados'!$B$10:$BK$10,0),0))</f>
        <v>No relevante</v>
      </c>
      <c r="CC485" s="26">
        <f>+HLOOKUP(CB485,Sistema_Puntos!$Q$5:$Y$43,'Auxiliar General'!BX$5,FALSE)</f>
        <v>0</v>
      </c>
      <c r="CD485" s="26" t="str">
        <f>+IF(VLOOKUP($B485,'Lista Puestos Valorados'!$B$11:$BK$510,MATCH('Auxiliar General'!BX$4,'Lista Puestos Valorados'!$B$10:$BK$10,0),0)="","No relevante",VLOOKUP($B485,'Lista Puestos Valorados'!$B$11:$BK$510,MATCH('Auxiliar General'!BX$4,'Lista Puestos Valorados'!$B$10:$BK$10,0),0))</f>
        <v>No relevante</v>
      </c>
      <c r="CE485" s="26">
        <f>+HLOOKUP(CD485,Sistema_Puntos!$Q$5:$Y$43,'Auxiliar General'!BZ$5,FALSE)</f>
        <v>0</v>
      </c>
      <c r="CF485" s="26" t="str">
        <f>+IF(VLOOKUP($B485,'Lista Puestos Valorados'!$B$11:$BK$510,MATCH('Auxiliar General'!BZ$4,'Lista Puestos Valorados'!$B$10:$BK$10,0),0)="","No relevante",VLOOKUP($B485,'Lista Puestos Valorados'!$B$11:$BK$510,MATCH('Auxiliar General'!BZ$4,'Lista Puestos Valorados'!$B$10:$BK$10,0),0))</f>
        <v>No relevante</v>
      </c>
      <c r="CG485" s="26">
        <f>+HLOOKUP(CF485,Sistema_Puntos!$Q$5:$Y$43,'Auxiliar General'!CB$5,FALSE)</f>
        <v>0</v>
      </c>
      <c r="CH485" s="29"/>
      <c r="CI485" s="29"/>
    </row>
    <row r="486" spans="2:87" ht="17.55" customHeight="1">
      <c r="B486" s="26">
        <f>+'Listado de Puestos'!B486</f>
        <v>476</v>
      </c>
      <c r="C486" s="26" t="str">
        <f>+IF('Lista Puestos Valorados'!C486="","",'Lista Puestos Valorados'!C486)</f>
        <v/>
      </c>
      <c r="D486" s="26" t="str">
        <f>+IF('Lista Puestos Valorados'!D486="","",'Lista Puestos Valorados'!D486)</f>
        <v/>
      </c>
      <c r="E486" s="26" t="str">
        <f>+IF('Lista Puestos Valorados'!E486="","",'Lista Puestos Valorados'!E486)</f>
        <v/>
      </c>
      <c r="F486" s="26" t="str">
        <f>+IF('Lista Puestos Valorados'!F486="","",'Lista Puestos Valorados'!F486)</f>
        <v/>
      </c>
      <c r="G486" s="26" t="str">
        <f>+IF('Lista Puestos Valorados'!G486="","",'Lista Puestos Valorados'!G486)</f>
        <v/>
      </c>
      <c r="H486" s="26" t="str">
        <f>+IF('Lista Puestos Valorados'!H486="","",'Lista Puestos Valorados'!H486)</f>
        <v/>
      </c>
      <c r="I486" s="26" t="str">
        <f>+IF('Lista Puestos Valorados'!I486="","",'Lista Puestos Valorados'!I486)</f>
        <v/>
      </c>
      <c r="J486" s="118" t="e">
        <f t="array" ref="J486">+IF(L486="","",_xlfn.IFS(L486&lt;='Cortes de Agrupacion'!$F$15,'Cortes de Agrupacion'!$E$15,'Resultados General'!L486&lt;='Cortes de Agrupacion'!$F$14,'Cortes de Agrupacion'!$E$14,'Resultados General'!L486&lt;='Cortes de Agrupacion'!$F$13,'Cortes de Agrupacion'!$E$13,L486&lt;='Cortes de Agrupacion'!$F$12,'Cortes de Agrupacion'!$E$12,'Resultados General'!L486&lt;='Cortes de Agrupacion'!$F$11,'Cortes de Agrupacion'!$E$11,'Resultados General'!L486&lt;='Cortes de Agrupacion'!$F$10,'Cortes de Agrupacion'!$E$10,'Resultados General'!L486&lt;='Cortes de Agrupacion'!$F$9,'Cortes de Agrupacion'!$E$9,'Resultados General'!L486&lt;='Cortes de Agrupacion'!$F$8,'Cortes de Agrupacion'!$E$8,'Resultados General'!L486&lt;='Cortes de Agrupacion'!$F$7,'Cortes de Agrupacion'!$E$7,'Resultados General'!L486&lt;='Cortes de Agrupacion'!$F$6,'Cortes de Agrupacion'!$E$6))</f>
        <v>#VALUE!</v>
      </c>
      <c r="K486" s="118" t="str">
        <f t="shared" si="14"/>
        <v/>
      </c>
      <c r="L486" s="124" t="e">
        <f>#VALUE!</f>
        <v>#VALUE!</v>
      </c>
      <c r="M486" s="26" t="e">
        <f ca="1">+_xlfn.IFNA(VLOOKUP(C486,'Distribución de puestos'!$B$8:$I$507,8,0),"")</f>
        <v>#NAME?</v>
      </c>
      <c r="N486" s="26" t="str">
        <f>+IF(VLOOKUP($B486,'Lista Puestos Valorados'!$B$11:$BK$510,MATCH('Auxiliar General'!H$4,'Lista Puestos Valorados'!$B$10:$BK$10,0),0)="","No relevante",VLOOKUP($B486,'Lista Puestos Valorados'!$B$11:$BK$510,MATCH('Auxiliar General'!H$4,'Lista Puestos Valorados'!$B$10:$BK$10,0),0))</f>
        <v>No relevante</v>
      </c>
      <c r="O486" s="26">
        <f>+HLOOKUP(N486,Sistema_Puntos!$Q$5:$Y$43,'Auxiliar General'!J$5,FALSE)</f>
        <v>0</v>
      </c>
      <c r="P486" s="26" t="str">
        <f>+IF(VLOOKUP($B486,'Lista Puestos Valorados'!$B$11:$BK$510,MATCH('Auxiliar General'!J$4,'Lista Puestos Valorados'!$B$10:$BK$10,0),0)="","No relevante",VLOOKUP($B486,'Lista Puestos Valorados'!$B$11:$BK$510,MATCH('Auxiliar General'!J$4,'Lista Puestos Valorados'!$B$10:$BK$10,0),0))</f>
        <v>No relevante</v>
      </c>
      <c r="Q486" s="26">
        <f>+HLOOKUP(P486,Sistema_Puntos!$Q$5:$Y$43,'Auxiliar General'!L$5,FALSE)</f>
        <v>0</v>
      </c>
      <c r="R486" s="26" t="str">
        <f>+IF(VLOOKUP($B486,'Lista Puestos Valorados'!$B$11:$BK$510,MATCH('Auxiliar General'!L$4,'Lista Puestos Valorados'!$B$10:$BK$10,0),0)="","No relevante",VLOOKUP($B486,'Lista Puestos Valorados'!$B$11:$BK$510,MATCH('Auxiliar General'!L$4,'Lista Puestos Valorados'!$B$10:$BK$10,0),0))</f>
        <v>No relevante</v>
      </c>
      <c r="S486" s="26">
        <f>+HLOOKUP(R486,Sistema_Puntos!$Q$5:$Y$43,'Auxiliar General'!N$5,FALSE)</f>
        <v>0</v>
      </c>
      <c r="T486" s="26" t="str">
        <f>+IF(VLOOKUP($B486,'Lista Puestos Valorados'!$B$11:$BK$510,MATCH('Auxiliar General'!N$4,'Lista Puestos Valorados'!$B$10:$BK$10,0),0)="","No relevante",VLOOKUP($B486,'Lista Puestos Valorados'!$B$11:$BK$510,MATCH('Auxiliar General'!N$4,'Lista Puestos Valorados'!$B$10:$BK$10,0),0))</f>
        <v>No relevante</v>
      </c>
      <c r="U486" s="26">
        <f>+HLOOKUP(T486,Sistema_Puntos!$Q$5:$Y$43,'Auxiliar General'!P$5,FALSE)</f>
        <v>0</v>
      </c>
      <c r="V486" s="26" t="str">
        <f>+IF(VLOOKUP($B486,'Lista Puestos Valorados'!$B$11:$BK$510,MATCH('Auxiliar General'!P$4,'Lista Puestos Valorados'!$B$10:$BK$10,0),0)="","No relevante",VLOOKUP($B486,'Lista Puestos Valorados'!$B$11:$BK$510,MATCH('Auxiliar General'!P$4,'Lista Puestos Valorados'!$B$10:$BK$10,0),0))</f>
        <v>No relevante</v>
      </c>
      <c r="W486" s="26">
        <f>+HLOOKUP(V486,Sistema_Puntos!$Q$5:$Y$43,'Auxiliar General'!R$5,FALSE)</f>
        <v>0</v>
      </c>
      <c r="X486" s="26" t="str">
        <f>+IF(VLOOKUP($B486,'Lista Puestos Valorados'!$B$11:$BK$510,MATCH('Auxiliar General'!R$4,'Lista Puestos Valorados'!$B$10:$BK$10,0),0)="","No relevante",VLOOKUP($B486,'Lista Puestos Valorados'!$B$11:$BK$510,MATCH('Auxiliar General'!R$4,'Lista Puestos Valorados'!$B$10:$BK$10,0),0))</f>
        <v>No relevante</v>
      </c>
      <c r="Y486" s="26">
        <f>+HLOOKUP(X486,Sistema_Puntos!$Q$5:$Y$43,'Auxiliar General'!T$5,FALSE)</f>
        <v>0</v>
      </c>
      <c r="Z486" s="26" t="str">
        <f>+IF(VLOOKUP($B486,'Lista Puestos Valorados'!$B$11:$BK$510,MATCH('Auxiliar General'!T$4,'Lista Puestos Valorados'!$B$10:$BK$10,0),0)="","No relevante",VLOOKUP($B486,'Lista Puestos Valorados'!$B$11:$BK$510,MATCH('Auxiliar General'!T$4,'Lista Puestos Valorados'!$B$10:$BK$10,0),0))</f>
        <v>No relevante</v>
      </c>
      <c r="AA486" s="26">
        <f>+HLOOKUP(Z486,Sistema_Puntos!$Q$5:$Y$43,'Auxiliar General'!V$5,FALSE)</f>
        <v>0</v>
      </c>
      <c r="AB486" s="26" t="str">
        <f>+IF(VLOOKUP($B486,'Lista Puestos Valorados'!$B$11:$BK$510,MATCH('Auxiliar General'!V$4,'Lista Puestos Valorados'!$B$10:$BK$10,0),0)="","No relevante",VLOOKUP($B486,'Lista Puestos Valorados'!$B$11:$BK$510,MATCH('Auxiliar General'!V$4,'Lista Puestos Valorados'!$B$10:$BK$10,0),0))</f>
        <v>No relevante</v>
      </c>
      <c r="AC486" s="26">
        <f>+HLOOKUP(AB486,Sistema_Puntos!$Q$5:$Y$43,'Auxiliar General'!X$5,FALSE)</f>
        <v>0</v>
      </c>
      <c r="AD486" s="26" t="str">
        <f>+IF(VLOOKUP($B486,'Lista Puestos Valorados'!$B$11:$BK$510,MATCH('Auxiliar General'!X$4,'Lista Puestos Valorados'!$B$10:$BK$10,0),0)="","No relevante",VLOOKUP($B486,'Lista Puestos Valorados'!$B$11:$BK$510,MATCH('Auxiliar General'!X$4,'Lista Puestos Valorados'!$B$10:$BK$10,0),0))</f>
        <v>No relevante</v>
      </c>
      <c r="AE486" s="26">
        <f>+HLOOKUP(AD486,Sistema_Puntos!$Q$5:$Y$43,'Auxiliar General'!Z$5,FALSE)</f>
        <v>0</v>
      </c>
      <c r="AF486" s="26" t="str">
        <f>+IF(VLOOKUP($B486,'Lista Puestos Valorados'!$B$11:$BK$510,MATCH('Auxiliar General'!Z$4,'Lista Puestos Valorados'!$B$10:$BK$10,0),0)="","No relevante",VLOOKUP($B486,'Lista Puestos Valorados'!$B$11:$BK$510,MATCH('Auxiliar General'!Z$4,'Lista Puestos Valorados'!$B$10:$BK$10,0),0))</f>
        <v>No relevante</v>
      </c>
      <c r="AG486" s="26">
        <f>+HLOOKUP(AF486,Sistema_Puntos!$Q$5:$Y$43,'Auxiliar General'!AB$5,FALSE)</f>
        <v>0</v>
      </c>
      <c r="AH486" s="26" t="str">
        <f>+IF(VLOOKUP($B486,'Lista Puestos Valorados'!$B$11:$BK$510,MATCH('Auxiliar General'!AB$4,'Lista Puestos Valorados'!$B$10:$BK$10,0),0)="","No relevante",VLOOKUP($B486,'Lista Puestos Valorados'!$B$11:$BK$510,MATCH('Auxiliar General'!AB$4,'Lista Puestos Valorados'!$B$10:$BK$10,0),0))</f>
        <v>No relevante</v>
      </c>
      <c r="AI486" s="26">
        <f>+HLOOKUP(AH486,Sistema_Puntos!$Q$5:$Y$43,'Auxiliar General'!AD$5,FALSE)</f>
        <v>0</v>
      </c>
      <c r="AJ486" s="26" t="str">
        <f>+IF(VLOOKUP($B486,'Lista Puestos Valorados'!$B$11:$BK$510,MATCH('Auxiliar General'!AD$4,'Lista Puestos Valorados'!$B$10:$BK$10,0),0)="","No relevante",VLOOKUP($B486,'Lista Puestos Valorados'!$B$11:$BK$510,MATCH('Auxiliar General'!AD$4,'Lista Puestos Valorados'!$B$10:$BK$10,0),0))</f>
        <v>No relevante</v>
      </c>
      <c r="AK486" s="26">
        <f>+HLOOKUP(AJ486,Sistema_Puntos!$Q$5:$Y$43,'Auxiliar General'!AF$5,FALSE)</f>
        <v>0</v>
      </c>
      <c r="AL486" s="26" t="str">
        <f>+IF(VLOOKUP($B486,'Lista Puestos Valorados'!$B$11:$BK$510,MATCH('Auxiliar General'!AF$4,'Lista Puestos Valorados'!$B$10:$BK$10,0),0)="","No relevante",VLOOKUP($B486,'Lista Puestos Valorados'!$B$11:$BK$510,MATCH('Auxiliar General'!AF$4,'Lista Puestos Valorados'!$B$10:$BK$10,0),0))</f>
        <v>No relevante</v>
      </c>
      <c r="AM486" s="26">
        <f>+HLOOKUP(AL486,Sistema_Puntos!$Q$5:$Y$43,'Auxiliar General'!AH$5,FALSE)</f>
        <v>0</v>
      </c>
      <c r="AN486" s="26" t="str">
        <f>+IF(VLOOKUP($B486,'Lista Puestos Valorados'!$B$11:$BK$510,MATCH('Auxiliar General'!AH$4,'Lista Puestos Valorados'!$B$10:$BK$10,0),0)="","No relevante",VLOOKUP($B486,'Lista Puestos Valorados'!$B$11:$BK$510,MATCH('Auxiliar General'!AH$4,'Lista Puestos Valorados'!$B$10:$BK$10,0),0))</f>
        <v>No relevante</v>
      </c>
      <c r="AO486" s="26">
        <f>+HLOOKUP(AN486,Sistema_Puntos!$Q$5:$Y$43,'Auxiliar General'!AJ$5,FALSE)</f>
        <v>0</v>
      </c>
      <c r="AP486" s="26" t="str">
        <f>+IF(VLOOKUP($B486,'Lista Puestos Valorados'!$B$11:$BK$510,MATCH('Auxiliar General'!AJ$4,'Lista Puestos Valorados'!$B$10:$BK$10,0),0)="","No relevante",VLOOKUP($B486,'Lista Puestos Valorados'!$B$11:$BK$510,MATCH('Auxiliar General'!AJ$4,'Lista Puestos Valorados'!$B$10:$BK$10,0),0))</f>
        <v>No relevante</v>
      </c>
      <c r="AQ486" s="26">
        <f>+HLOOKUP(AP486,Sistema_Puntos!$Q$5:$Y$43,'Auxiliar General'!AL$5,FALSE)</f>
        <v>0</v>
      </c>
      <c r="AR486" s="26" t="str">
        <f>+IF(VLOOKUP($B486,'Lista Puestos Valorados'!$B$11:$BK$510,MATCH('Auxiliar General'!AL$4,'Lista Puestos Valorados'!$B$10:$BK$10,0),0)="","No relevante",VLOOKUP($B486,'Lista Puestos Valorados'!$B$11:$BK$510,MATCH('Auxiliar General'!AL$4,'Lista Puestos Valorados'!$B$10:$BK$10,0),0))</f>
        <v>No relevante</v>
      </c>
      <c r="AS486" s="26">
        <f>+HLOOKUP(AR486,Sistema_Puntos!$Q$5:$Y$43,'Auxiliar General'!AN$5,FALSE)</f>
        <v>0</v>
      </c>
      <c r="AT486" s="26" t="str">
        <f>+IF(VLOOKUP($B486,'Lista Puestos Valorados'!$B$11:$BK$510,MATCH('Auxiliar General'!AN$4,'Lista Puestos Valorados'!$B$10:$BK$10,0),0)="","No relevante",VLOOKUP($B486,'Lista Puestos Valorados'!$B$11:$BK$510,MATCH('Auxiliar General'!AN$4,'Lista Puestos Valorados'!$B$10:$BK$10,0),0))</f>
        <v>No relevante</v>
      </c>
      <c r="AU486" s="26">
        <f>+HLOOKUP(AT486,Sistema_Puntos!$Q$5:$Y$43,'Auxiliar General'!AP$5,FALSE)</f>
        <v>0</v>
      </c>
      <c r="AV486" s="26" t="str">
        <f>+IF(VLOOKUP($B486,'Lista Puestos Valorados'!$B$11:$BK$510,MATCH('Auxiliar General'!AP$4,'Lista Puestos Valorados'!$B$10:$BK$10,0),0)="","No relevante",VLOOKUP($B486,'Lista Puestos Valorados'!$B$11:$BK$510,MATCH('Auxiliar General'!AP$4,'Lista Puestos Valorados'!$B$10:$BK$10,0),0))</f>
        <v>No relevante</v>
      </c>
      <c r="AW486" s="26">
        <f>+HLOOKUP(AV486,Sistema_Puntos!$Q$5:$Y$43,'Auxiliar General'!AR$5,FALSE)</f>
        <v>0</v>
      </c>
      <c r="AX486" s="26" t="str">
        <f>+IF(VLOOKUP($B486,'Lista Puestos Valorados'!$B$11:$BK$510,MATCH('Auxiliar General'!AR$4,'Lista Puestos Valorados'!$B$10:$BK$10,0),0)="","No relevante",VLOOKUP($B486,'Lista Puestos Valorados'!$B$11:$BK$510,MATCH('Auxiliar General'!AR$4,'Lista Puestos Valorados'!$B$10:$BK$10,0),0))</f>
        <v>No relevante</v>
      </c>
      <c r="AY486" s="26">
        <f>+HLOOKUP(AX486,Sistema_Puntos!$Q$5:$Y$43,'Auxiliar General'!AT$5,FALSE)</f>
        <v>0</v>
      </c>
      <c r="AZ486" s="26" t="str">
        <f>+IF(VLOOKUP($B486,'Lista Puestos Valorados'!$B$11:$BK$510,MATCH('Auxiliar General'!AT$4,'Lista Puestos Valorados'!$B$10:$BK$10,0),0)="","No relevante",VLOOKUP($B486,'Lista Puestos Valorados'!$B$11:$BK$510,MATCH('Auxiliar General'!AT$4,'Lista Puestos Valorados'!$B$10:$BK$10,0),0))</f>
        <v>No relevante</v>
      </c>
      <c r="BA486" s="26">
        <f>+HLOOKUP(AZ486,Sistema_Puntos!$Q$5:$Y$43,'Auxiliar General'!AV$5,FALSE)</f>
        <v>0</v>
      </c>
      <c r="BB486" s="26" t="str">
        <f>+IF(VLOOKUP($B486,'Lista Puestos Valorados'!$B$11:$BK$510,MATCH('Auxiliar General'!AV$4,'Lista Puestos Valorados'!$B$10:$BK$10,0),0)="","No relevante",VLOOKUP($B486,'Lista Puestos Valorados'!$B$11:$BK$510,MATCH('Auxiliar General'!AV$4,'Lista Puestos Valorados'!$B$10:$BK$10,0),0))</f>
        <v>No relevante</v>
      </c>
      <c r="BC486" s="26">
        <f>+HLOOKUP(BB486,Sistema_Puntos!$Q$5:$Y$43,'Auxiliar General'!AX$5,FALSE)</f>
        <v>0</v>
      </c>
      <c r="BD486" s="26" t="str">
        <f>+IF(VLOOKUP($B486,'Lista Puestos Valorados'!$B$11:$BK$510,MATCH('Auxiliar General'!AX$4,'Lista Puestos Valorados'!$B$10:$BK$10,0),0)="","No relevante",VLOOKUP($B486,'Lista Puestos Valorados'!$B$11:$BK$510,MATCH('Auxiliar General'!AX$4,'Lista Puestos Valorados'!$B$10:$BK$10,0),0))</f>
        <v>No relevante</v>
      </c>
      <c r="BE486" s="26">
        <f>+HLOOKUP(BD486,Sistema_Puntos!$Q$5:$Y$43,'Auxiliar General'!AZ$5,FALSE)</f>
        <v>0</v>
      </c>
      <c r="BF486" s="26" t="str">
        <f>+IF(VLOOKUP($B486,'Lista Puestos Valorados'!$B$11:$BK$510,MATCH('Auxiliar General'!AZ$4,'Lista Puestos Valorados'!$B$10:$BK$10,0),0)="","No relevante",VLOOKUP($B486,'Lista Puestos Valorados'!$B$11:$BK$510,MATCH('Auxiliar General'!AZ$4,'Lista Puestos Valorados'!$B$10:$BK$10,0),0))</f>
        <v>No relevante</v>
      </c>
      <c r="BG486" s="26">
        <f>+HLOOKUP(BF486,Sistema_Puntos!$Q$5:$Y$43,'Auxiliar General'!BB$5,FALSE)</f>
        <v>0</v>
      </c>
      <c r="BH486" s="26" t="str">
        <f>+IF(VLOOKUP($B486,'Lista Puestos Valorados'!$B$11:$BK$510,MATCH('Auxiliar General'!BB$4,'Lista Puestos Valorados'!$B$10:$BK$10,0),0)="","No relevante",VLOOKUP($B486,'Lista Puestos Valorados'!$B$11:$BK$510,MATCH('Auxiliar General'!BB$4,'Lista Puestos Valorados'!$B$10:$BK$10,0),0))</f>
        <v>No relevante</v>
      </c>
      <c r="BI486" s="26">
        <f>+HLOOKUP(BH486,Sistema_Puntos!$Q$5:$Y$43,'Auxiliar General'!BD$5,FALSE)</f>
        <v>0</v>
      </c>
      <c r="BJ486" s="26" t="str">
        <f>+IF(VLOOKUP($B486,'Lista Puestos Valorados'!$B$11:$BK$510,MATCH('Auxiliar General'!BD$4,'Lista Puestos Valorados'!$B$10:$BK$10,0),0)="","No relevante",VLOOKUP($B486,'Lista Puestos Valorados'!$B$11:$BK$510,MATCH('Auxiliar General'!BD$4,'Lista Puestos Valorados'!$B$10:$BK$10,0),0))</f>
        <v>No relevante</v>
      </c>
      <c r="BK486" s="26">
        <f>+HLOOKUP(BJ486,Sistema_Puntos!$Q$5:$Y$43,'Auxiliar General'!BF$5,FALSE)</f>
        <v>0</v>
      </c>
      <c r="BL486" s="26" t="str">
        <f>+IF(VLOOKUP($B486,'Lista Puestos Valorados'!$B$11:$BK$510,MATCH('Auxiliar General'!BF$4,'Lista Puestos Valorados'!$B$10:$BK$10,0),0)="","No relevante",VLOOKUP($B486,'Lista Puestos Valorados'!$B$11:$BK$510,MATCH('Auxiliar General'!BF$4,'Lista Puestos Valorados'!$B$10:$BK$10,0),0))</f>
        <v>No relevante</v>
      </c>
      <c r="BM486" s="26">
        <f>+HLOOKUP(BL486,Sistema_Puntos!$Q$5:$Y$43,'Auxiliar General'!BH$5,FALSE)</f>
        <v>0</v>
      </c>
      <c r="BN486" s="26" t="str">
        <f>+IF(VLOOKUP($B486,'Lista Puestos Valorados'!$B$11:$BK$510,MATCH('Auxiliar General'!BH$4,'Lista Puestos Valorados'!$B$10:$BK$10,0),0)="","No relevante",VLOOKUP($B486,'Lista Puestos Valorados'!$B$11:$BK$510,MATCH('Auxiliar General'!BH$4,'Lista Puestos Valorados'!$B$10:$BK$10,0),0))</f>
        <v>No relevante</v>
      </c>
      <c r="BO486" s="26">
        <f>+HLOOKUP(BN486,Sistema_Puntos!$Q$5:$Y$43,'Auxiliar General'!BJ$5,FALSE)</f>
        <v>0</v>
      </c>
      <c r="BP486" s="26" t="str">
        <f>+IF(VLOOKUP($B486,'Lista Puestos Valorados'!$B$11:$BK$510,MATCH('Auxiliar General'!BJ$4,'Lista Puestos Valorados'!$B$10:$BK$10,0),0)="","No relevante",VLOOKUP($B486,'Lista Puestos Valorados'!$B$11:$BK$510,MATCH('Auxiliar General'!BJ$4,'Lista Puestos Valorados'!$B$10:$BK$10,0),0))</f>
        <v>No relevante</v>
      </c>
      <c r="BQ486" s="26">
        <f>+HLOOKUP(BP486,Sistema_Puntos!$Q$5:$Y$43,'Auxiliar General'!BL$5,FALSE)</f>
        <v>0</v>
      </c>
      <c r="BR486" s="26" t="str">
        <f>+IF(VLOOKUP($B486,'Lista Puestos Valorados'!$B$11:$BK$510,MATCH('Auxiliar General'!BL$4,'Lista Puestos Valorados'!$B$10:$BK$10,0),0)="","No relevante",VLOOKUP($B486,'Lista Puestos Valorados'!$B$11:$BK$510,MATCH('Auxiliar General'!BL$4,'Lista Puestos Valorados'!$B$10:$BK$10,0),0))</f>
        <v>No relevante</v>
      </c>
      <c r="BS486" s="26">
        <f>+HLOOKUP(BR486,Sistema_Puntos!$Q$5:$Y$43,'Auxiliar General'!BN$5,FALSE)</f>
        <v>0</v>
      </c>
      <c r="BT486" s="26" t="str">
        <f>+IF(VLOOKUP($B486,'Lista Puestos Valorados'!$B$11:$BK$510,MATCH('Auxiliar General'!BN$4,'Lista Puestos Valorados'!$B$10:$BK$10,0),0)="","No relevante",VLOOKUP($B486,'Lista Puestos Valorados'!$B$11:$BK$510,MATCH('Auxiliar General'!BN$4,'Lista Puestos Valorados'!$B$10:$BK$10,0),0))</f>
        <v>No relevante</v>
      </c>
      <c r="BU486" s="26">
        <f>+HLOOKUP(BT486,Sistema_Puntos!$Q$5:$Y$43,'Auxiliar General'!BP$5,FALSE)</f>
        <v>0</v>
      </c>
      <c r="BV486" s="26" t="str">
        <f>+IF(VLOOKUP($B486,'Lista Puestos Valorados'!$B$11:$BK$510,MATCH('Auxiliar General'!BP$4,'Lista Puestos Valorados'!$B$10:$BK$10,0),0)="","No relevante",VLOOKUP($B486,'Lista Puestos Valorados'!$B$11:$BK$510,MATCH('Auxiliar General'!BP$4,'Lista Puestos Valorados'!$B$10:$BK$10,0),0))</f>
        <v>No relevante</v>
      </c>
      <c r="BW486" s="26">
        <f>+HLOOKUP(BV486,Sistema_Puntos!$Q$5:$Y$43,'Auxiliar General'!BR$5,FALSE)</f>
        <v>0</v>
      </c>
      <c r="BX486" s="26" t="str">
        <f>+IF(VLOOKUP($B486,'Lista Puestos Valorados'!$B$11:$BK$510,MATCH('Auxiliar General'!BR$4,'Lista Puestos Valorados'!$B$10:$BK$10,0),0)="","No relevante",VLOOKUP($B486,'Lista Puestos Valorados'!$B$11:$BK$510,MATCH('Auxiliar General'!BR$4,'Lista Puestos Valorados'!$B$10:$BK$10,0),0))</f>
        <v>No relevante</v>
      </c>
      <c r="BY486" s="26">
        <f>+HLOOKUP(BX486,Sistema_Puntos!$Q$5:$Y$43,'Auxiliar General'!BT$5,FALSE)</f>
        <v>0</v>
      </c>
      <c r="BZ486" s="26" t="str">
        <f>+IF(VLOOKUP($B486,'Lista Puestos Valorados'!$B$11:$BK$510,MATCH('Auxiliar General'!BT$4,'Lista Puestos Valorados'!$B$10:$BK$10,0),0)="","No relevante",VLOOKUP($B486,'Lista Puestos Valorados'!$B$11:$BK$510,MATCH('Auxiliar General'!BT$4,'Lista Puestos Valorados'!$B$10:$BK$10,0),0))</f>
        <v>No relevante</v>
      </c>
      <c r="CA486" s="26">
        <f>+HLOOKUP(BZ486,Sistema_Puntos!$Q$5:$Y$43,'Auxiliar General'!BV$5,FALSE)</f>
        <v>0</v>
      </c>
      <c r="CB486" s="26" t="str">
        <f>+IF(VLOOKUP($B486,'Lista Puestos Valorados'!$B$11:$BK$510,MATCH('Auxiliar General'!BV$4,'Lista Puestos Valorados'!$B$10:$BK$10,0),0)="","No relevante",VLOOKUP($B486,'Lista Puestos Valorados'!$B$11:$BK$510,MATCH('Auxiliar General'!BV$4,'Lista Puestos Valorados'!$B$10:$BK$10,0),0))</f>
        <v>No relevante</v>
      </c>
      <c r="CC486" s="26">
        <f>+HLOOKUP(CB486,Sistema_Puntos!$Q$5:$Y$43,'Auxiliar General'!BX$5,FALSE)</f>
        <v>0</v>
      </c>
      <c r="CD486" s="26" t="str">
        <f>+IF(VLOOKUP($B486,'Lista Puestos Valorados'!$B$11:$BK$510,MATCH('Auxiliar General'!BX$4,'Lista Puestos Valorados'!$B$10:$BK$10,0),0)="","No relevante",VLOOKUP($B486,'Lista Puestos Valorados'!$B$11:$BK$510,MATCH('Auxiliar General'!BX$4,'Lista Puestos Valorados'!$B$10:$BK$10,0),0))</f>
        <v>No relevante</v>
      </c>
      <c r="CE486" s="26">
        <f>+HLOOKUP(CD486,Sistema_Puntos!$Q$5:$Y$43,'Auxiliar General'!BZ$5,FALSE)</f>
        <v>0</v>
      </c>
      <c r="CF486" s="26" t="str">
        <f>+IF(VLOOKUP($B486,'Lista Puestos Valorados'!$B$11:$BK$510,MATCH('Auxiliar General'!BZ$4,'Lista Puestos Valorados'!$B$10:$BK$10,0),0)="","No relevante",VLOOKUP($B486,'Lista Puestos Valorados'!$B$11:$BK$510,MATCH('Auxiliar General'!BZ$4,'Lista Puestos Valorados'!$B$10:$BK$10,0),0))</f>
        <v>No relevante</v>
      </c>
      <c r="CG486" s="26">
        <f>+HLOOKUP(CF486,Sistema_Puntos!$Q$5:$Y$43,'Auxiliar General'!CB$5,FALSE)</f>
        <v>0</v>
      </c>
      <c r="CH486" s="29"/>
      <c r="CI486" s="29"/>
    </row>
    <row r="487" spans="2:87" ht="17.55" customHeight="1">
      <c r="B487" s="26">
        <f>+'Listado de Puestos'!B487</f>
        <v>477</v>
      </c>
      <c r="C487" s="26" t="str">
        <f>+IF('Lista Puestos Valorados'!C487="","",'Lista Puestos Valorados'!C487)</f>
        <v/>
      </c>
      <c r="D487" s="26" t="str">
        <f>+IF('Lista Puestos Valorados'!D487="","",'Lista Puestos Valorados'!D487)</f>
        <v/>
      </c>
      <c r="E487" s="26" t="str">
        <f>+IF('Lista Puestos Valorados'!E487="","",'Lista Puestos Valorados'!E487)</f>
        <v/>
      </c>
      <c r="F487" s="26" t="str">
        <f>+IF('Lista Puestos Valorados'!F487="","",'Lista Puestos Valorados'!F487)</f>
        <v/>
      </c>
      <c r="G487" s="26" t="str">
        <f>+IF('Lista Puestos Valorados'!G487="","",'Lista Puestos Valorados'!G487)</f>
        <v/>
      </c>
      <c r="H487" s="26" t="str">
        <f>+IF('Lista Puestos Valorados'!H487="","",'Lista Puestos Valorados'!H487)</f>
        <v/>
      </c>
      <c r="I487" s="26" t="str">
        <f>+IF('Lista Puestos Valorados'!I487="","",'Lista Puestos Valorados'!I487)</f>
        <v/>
      </c>
      <c r="J487" s="118" t="e">
        <f t="array" ref="J487">+IF(L487="","",_xlfn.IFS(L487&lt;='Cortes de Agrupacion'!$F$15,'Cortes de Agrupacion'!$E$15,'Resultados General'!L487&lt;='Cortes de Agrupacion'!$F$14,'Cortes de Agrupacion'!$E$14,'Resultados General'!L487&lt;='Cortes de Agrupacion'!$F$13,'Cortes de Agrupacion'!$E$13,L487&lt;='Cortes de Agrupacion'!$F$12,'Cortes de Agrupacion'!$E$12,'Resultados General'!L487&lt;='Cortes de Agrupacion'!$F$11,'Cortes de Agrupacion'!$E$11,'Resultados General'!L487&lt;='Cortes de Agrupacion'!$F$10,'Cortes de Agrupacion'!$E$10,'Resultados General'!L487&lt;='Cortes de Agrupacion'!$F$9,'Cortes de Agrupacion'!$E$9,'Resultados General'!L487&lt;='Cortes de Agrupacion'!$F$8,'Cortes de Agrupacion'!$E$8,'Resultados General'!L487&lt;='Cortes de Agrupacion'!$F$7,'Cortes de Agrupacion'!$E$7,'Resultados General'!L487&lt;='Cortes de Agrupacion'!$F$6,'Cortes de Agrupacion'!$E$6))</f>
        <v>#VALUE!</v>
      </c>
      <c r="K487" s="118" t="str">
        <f t="shared" si="14"/>
        <v/>
      </c>
      <c r="L487" s="124" t="e">
        <f>#VALUE!</f>
        <v>#VALUE!</v>
      </c>
      <c r="M487" s="26" t="e">
        <f ca="1">+_xlfn.IFNA(VLOOKUP(C487,'Distribución de puestos'!$B$8:$I$507,8,0),"")</f>
        <v>#NAME?</v>
      </c>
      <c r="N487" s="26" t="str">
        <f>+IF(VLOOKUP($B487,'Lista Puestos Valorados'!$B$11:$BK$510,MATCH('Auxiliar General'!H$4,'Lista Puestos Valorados'!$B$10:$BK$10,0),0)="","No relevante",VLOOKUP($B487,'Lista Puestos Valorados'!$B$11:$BK$510,MATCH('Auxiliar General'!H$4,'Lista Puestos Valorados'!$B$10:$BK$10,0),0))</f>
        <v>No relevante</v>
      </c>
      <c r="O487" s="26">
        <f>+HLOOKUP(N487,Sistema_Puntos!$Q$5:$Y$43,'Auxiliar General'!J$5,FALSE)</f>
        <v>0</v>
      </c>
      <c r="P487" s="26" t="str">
        <f>+IF(VLOOKUP($B487,'Lista Puestos Valorados'!$B$11:$BK$510,MATCH('Auxiliar General'!J$4,'Lista Puestos Valorados'!$B$10:$BK$10,0),0)="","No relevante",VLOOKUP($B487,'Lista Puestos Valorados'!$B$11:$BK$510,MATCH('Auxiliar General'!J$4,'Lista Puestos Valorados'!$B$10:$BK$10,0),0))</f>
        <v>No relevante</v>
      </c>
      <c r="Q487" s="26">
        <f>+HLOOKUP(P487,Sistema_Puntos!$Q$5:$Y$43,'Auxiliar General'!L$5,FALSE)</f>
        <v>0</v>
      </c>
      <c r="R487" s="26" t="str">
        <f>+IF(VLOOKUP($B487,'Lista Puestos Valorados'!$B$11:$BK$510,MATCH('Auxiliar General'!L$4,'Lista Puestos Valorados'!$B$10:$BK$10,0),0)="","No relevante",VLOOKUP($B487,'Lista Puestos Valorados'!$B$11:$BK$510,MATCH('Auxiliar General'!L$4,'Lista Puestos Valorados'!$B$10:$BK$10,0),0))</f>
        <v>No relevante</v>
      </c>
      <c r="S487" s="26">
        <f>+HLOOKUP(R487,Sistema_Puntos!$Q$5:$Y$43,'Auxiliar General'!N$5,FALSE)</f>
        <v>0</v>
      </c>
      <c r="T487" s="26" t="str">
        <f>+IF(VLOOKUP($B487,'Lista Puestos Valorados'!$B$11:$BK$510,MATCH('Auxiliar General'!N$4,'Lista Puestos Valorados'!$B$10:$BK$10,0),0)="","No relevante",VLOOKUP($B487,'Lista Puestos Valorados'!$B$11:$BK$510,MATCH('Auxiliar General'!N$4,'Lista Puestos Valorados'!$B$10:$BK$10,0),0))</f>
        <v>No relevante</v>
      </c>
      <c r="U487" s="26">
        <f>+HLOOKUP(T487,Sistema_Puntos!$Q$5:$Y$43,'Auxiliar General'!P$5,FALSE)</f>
        <v>0</v>
      </c>
      <c r="V487" s="26" t="str">
        <f>+IF(VLOOKUP($B487,'Lista Puestos Valorados'!$B$11:$BK$510,MATCH('Auxiliar General'!P$4,'Lista Puestos Valorados'!$B$10:$BK$10,0),0)="","No relevante",VLOOKUP($B487,'Lista Puestos Valorados'!$B$11:$BK$510,MATCH('Auxiliar General'!P$4,'Lista Puestos Valorados'!$B$10:$BK$10,0),0))</f>
        <v>No relevante</v>
      </c>
      <c r="W487" s="26">
        <f>+HLOOKUP(V487,Sistema_Puntos!$Q$5:$Y$43,'Auxiliar General'!R$5,FALSE)</f>
        <v>0</v>
      </c>
      <c r="X487" s="26" t="str">
        <f>+IF(VLOOKUP($B487,'Lista Puestos Valorados'!$B$11:$BK$510,MATCH('Auxiliar General'!R$4,'Lista Puestos Valorados'!$B$10:$BK$10,0),0)="","No relevante",VLOOKUP($B487,'Lista Puestos Valorados'!$B$11:$BK$510,MATCH('Auxiliar General'!R$4,'Lista Puestos Valorados'!$B$10:$BK$10,0),0))</f>
        <v>No relevante</v>
      </c>
      <c r="Y487" s="26">
        <f>+HLOOKUP(X487,Sistema_Puntos!$Q$5:$Y$43,'Auxiliar General'!T$5,FALSE)</f>
        <v>0</v>
      </c>
      <c r="Z487" s="26" t="str">
        <f>+IF(VLOOKUP($B487,'Lista Puestos Valorados'!$B$11:$BK$510,MATCH('Auxiliar General'!T$4,'Lista Puestos Valorados'!$B$10:$BK$10,0),0)="","No relevante",VLOOKUP($B487,'Lista Puestos Valorados'!$B$11:$BK$510,MATCH('Auxiliar General'!T$4,'Lista Puestos Valorados'!$B$10:$BK$10,0),0))</f>
        <v>No relevante</v>
      </c>
      <c r="AA487" s="26">
        <f>+HLOOKUP(Z487,Sistema_Puntos!$Q$5:$Y$43,'Auxiliar General'!V$5,FALSE)</f>
        <v>0</v>
      </c>
      <c r="AB487" s="26" t="str">
        <f>+IF(VLOOKUP($B487,'Lista Puestos Valorados'!$B$11:$BK$510,MATCH('Auxiliar General'!V$4,'Lista Puestos Valorados'!$B$10:$BK$10,0),0)="","No relevante",VLOOKUP($B487,'Lista Puestos Valorados'!$B$11:$BK$510,MATCH('Auxiliar General'!V$4,'Lista Puestos Valorados'!$B$10:$BK$10,0),0))</f>
        <v>No relevante</v>
      </c>
      <c r="AC487" s="26">
        <f>+HLOOKUP(AB487,Sistema_Puntos!$Q$5:$Y$43,'Auxiliar General'!X$5,FALSE)</f>
        <v>0</v>
      </c>
      <c r="AD487" s="26" t="str">
        <f>+IF(VLOOKUP($B487,'Lista Puestos Valorados'!$B$11:$BK$510,MATCH('Auxiliar General'!X$4,'Lista Puestos Valorados'!$B$10:$BK$10,0),0)="","No relevante",VLOOKUP($B487,'Lista Puestos Valorados'!$B$11:$BK$510,MATCH('Auxiliar General'!X$4,'Lista Puestos Valorados'!$B$10:$BK$10,0),0))</f>
        <v>No relevante</v>
      </c>
      <c r="AE487" s="26">
        <f>+HLOOKUP(AD487,Sistema_Puntos!$Q$5:$Y$43,'Auxiliar General'!Z$5,FALSE)</f>
        <v>0</v>
      </c>
      <c r="AF487" s="26" t="str">
        <f>+IF(VLOOKUP($B487,'Lista Puestos Valorados'!$B$11:$BK$510,MATCH('Auxiliar General'!Z$4,'Lista Puestos Valorados'!$B$10:$BK$10,0),0)="","No relevante",VLOOKUP($B487,'Lista Puestos Valorados'!$B$11:$BK$510,MATCH('Auxiliar General'!Z$4,'Lista Puestos Valorados'!$B$10:$BK$10,0),0))</f>
        <v>No relevante</v>
      </c>
      <c r="AG487" s="26">
        <f>+HLOOKUP(AF487,Sistema_Puntos!$Q$5:$Y$43,'Auxiliar General'!AB$5,FALSE)</f>
        <v>0</v>
      </c>
      <c r="AH487" s="26" t="str">
        <f>+IF(VLOOKUP($B487,'Lista Puestos Valorados'!$B$11:$BK$510,MATCH('Auxiliar General'!AB$4,'Lista Puestos Valorados'!$B$10:$BK$10,0),0)="","No relevante",VLOOKUP($B487,'Lista Puestos Valorados'!$B$11:$BK$510,MATCH('Auxiliar General'!AB$4,'Lista Puestos Valorados'!$B$10:$BK$10,0),0))</f>
        <v>No relevante</v>
      </c>
      <c r="AI487" s="26">
        <f>+HLOOKUP(AH487,Sistema_Puntos!$Q$5:$Y$43,'Auxiliar General'!AD$5,FALSE)</f>
        <v>0</v>
      </c>
      <c r="AJ487" s="26" t="str">
        <f>+IF(VLOOKUP($B487,'Lista Puestos Valorados'!$B$11:$BK$510,MATCH('Auxiliar General'!AD$4,'Lista Puestos Valorados'!$B$10:$BK$10,0),0)="","No relevante",VLOOKUP($B487,'Lista Puestos Valorados'!$B$11:$BK$510,MATCH('Auxiliar General'!AD$4,'Lista Puestos Valorados'!$B$10:$BK$10,0),0))</f>
        <v>No relevante</v>
      </c>
      <c r="AK487" s="26">
        <f>+HLOOKUP(AJ487,Sistema_Puntos!$Q$5:$Y$43,'Auxiliar General'!AF$5,FALSE)</f>
        <v>0</v>
      </c>
      <c r="AL487" s="26" t="str">
        <f>+IF(VLOOKUP($B487,'Lista Puestos Valorados'!$B$11:$BK$510,MATCH('Auxiliar General'!AF$4,'Lista Puestos Valorados'!$B$10:$BK$10,0),0)="","No relevante",VLOOKUP($B487,'Lista Puestos Valorados'!$B$11:$BK$510,MATCH('Auxiliar General'!AF$4,'Lista Puestos Valorados'!$B$10:$BK$10,0),0))</f>
        <v>No relevante</v>
      </c>
      <c r="AM487" s="26">
        <f>+HLOOKUP(AL487,Sistema_Puntos!$Q$5:$Y$43,'Auxiliar General'!AH$5,FALSE)</f>
        <v>0</v>
      </c>
      <c r="AN487" s="26" t="str">
        <f>+IF(VLOOKUP($B487,'Lista Puestos Valorados'!$B$11:$BK$510,MATCH('Auxiliar General'!AH$4,'Lista Puestos Valorados'!$B$10:$BK$10,0),0)="","No relevante",VLOOKUP($B487,'Lista Puestos Valorados'!$B$11:$BK$510,MATCH('Auxiliar General'!AH$4,'Lista Puestos Valorados'!$B$10:$BK$10,0),0))</f>
        <v>No relevante</v>
      </c>
      <c r="AO487" s="26">
        <f>+HLOOKUP(AN487,Sistema_Puntos!$Q$5:$Y$43,'Auxiliar General'!AJ$5,FALSE)</f>
        <v>0</v>
      </c>
      <c r="AP487" s="26" t="str">
        <f>+IF(VLOOKUP($B487,'Lista Puestos Valorados'!$B$11:$BK$510,MATCH('Auxiliar General'!AJ$4,'Lista Puestos Valorados'!$B$10:$BK$10,0),0)="","No relevante",VLOOKUP($B487,'Lista Puestos Valorados'!$B$11:$BK$510,MATCH('Auxiliar General'!AJ$4,'Lista Puestos Valorados'!$B$10:$BK$10,0),0))</f>
        <v>No relevante</v>
      </c>
      <c r="AQ487" s="26">
        <f>+HLOOKUP(AP487,Sistema_Puntos!$Q$5:$Y$43,'Auxiliar General'!AL$5,FALSE)</f>
        <v>0</v>
      </c>
      <c r="AR487" s="26" t="str">
        <f>+IF(VLOOKUP($B487,'Lista Puestos Valorados'!$B$11:$BK$510,MATCH('Auxiliar General'!AL$4,'Lista Puestos Valorados'!$B$10:$BK$10,0),0)="","No relevante",VLOOKUP($B487,'Lista Puestos Valorados'!$B$11:$BK$510,MATCH('Auxiliar General'!AL$4,'Lista Puestos Valorados'!$B$10:$BK$10,0),0))</f>
        <v>No relevante</v>
      </c>
      <c r="AS487" s="26">
        <f>+HLOOKUP(AR487,Sistema_Puntos!$Q$5:$Y$43,'Auxiliar General'!AN$5,FALSE)</f>
        <v>0</v>
      </c>
      <c r="AT487" s="26" t="str">
        <f>+IF(VLOOKUP($B487,'Lista Puestos Valorados'!$B$11:$BK$510,MATCH('Auxiliar General'!AN$4,'Lista Puestos Valorados'!$B$10:$BK$10,0),0)="","No relevante",VLOOKUP($B487,'Lista Puestos Valorados'!$B$11:$BK$510,MATCH('Auxiliar General'!AN$4,'Lista Puestos Valorados'!$B$10:$BK$10,0),0))</f>
        <v>No relevante</v>
      </c>
      <c r="AU487" s="26">
        <f>+HLOOKUP(AT487,Sistema_Puntos!$Q$5:$Y$43,'Auxiliar General'!AP$5,FALSE)</f>
        <v>0</v>
      </c>
      <c r="AV487" s="26" t="str">
        <f>+IF(VLOOKUP($B487,'Lista Puestos Valorados'!$B$11:$BK$510,MATCH('Auxiliar General'!AP$4,'Lista Puestos Valorados'!$B$10:$BK$10,0),0)="","No relevante",VLOOKUP($B487,'Lista Puestos Valorados'!$B$11:$BK$510,MATCH('Auxiliar General'!AP$4,'Lista Puestos Valorados'!$B$10:$BK$10,0),0))</f>
        <v>No relevante</v>
      </c>
      <c r="AW487" s="26">
        <f>+HLOOKUP(AV487,Sistema_Puntos!$Q$5:$Y$43,'Auxiliar General'!AR$5,FALSE)</f>
        <v>0</v>
      </c>
      <c r="AX487" s="26" t="str">
        <f>+IF(VLOOKUP($B487,'Lista Puestos Valorados'!$B$11:$BK$510,MATCH('Auxiliar General'!AR$4,'Lista Puestos Valorados'!$B$10:$BK$10,0),0)="","No relevante",VLOOKUP($B487,'Lista Puestos Valorados'!$B$11:$BK$510,MATCH('Auxiliar General'!AR$4,'Lista Puestos Valorados'!$B$10:$BK$10,0),0))</f>
        <v>No relevante</v>
      </c>
      <c r="AY487" s="26">
        <f>+HLOOKUP(AX487,Sistema_Puntos!$Q$5:$Y$43,'Auxiliar General'!AT$5,FALSE)</f>
        <v>0</v>
      </c>
      <c r="AZ487" s="26" t="str">
        <f>+IF(VLOOKUP($B487,'Lista Puestos Valorados'!$B$11:$BK$510,MATCH('Auxiliar General'!AT$4,'Lista Puestos Valorados'!$B$10:$BK$10,0),0)="","No relevante",VLOOKUP($B487,'Lista Puestos Valorados'!$B$11:$BK$510,MATCH('Auxiliar General'!AT$4,'Lista Puestos Valorados'!$B$10:$BK$10,0),0))</f>
        <v>No relevante</v>
      </c>
      <c r="BA487" s="26">
        <f>+HLOOKUP(AZ487,Sistema_Puntos!$Q$5:$Y$43,'Auxiliar General'!AV$5,FALSE)</f>
        <v>0</v>
      </c>
      <c r="BB487" s="26" t="str">
        <f>+IF(VLOOKUP($B487,'Lista Puestos Valorados'!$B$11:$BK$510,MATCH('Auxiliar General'!AV$4,'Lista Puestos Valorados'!$B$10:$BK$10,0),0)="","No relevante",VLOOKUP($B487,'Lista Puestos Valorados'!$B$11:$BK$510,MATCH('Auxiliar General'!AV$4,'Lista Puestos Valorados'!$B$10:$BK$10,0),0))</f>
        <v>No relevante</v>
      </c>
      <c r="BC487" s="26">
        <f>+HLOOKUP(BB487,Sistema_Puntos!$Q$5:$Y$43,'Auxiliar General'!AX$5,FALSE)</f>
        <v>0</v>
      </c>
      <c r="BD487" s="26" t="str">
        <f>+IF(VLOOKUP($B487,'Lista Puestos Valorados'!$B$11:$BK$510,MATCH('Auxiliar General'!AX$4,'Lista Puestos Valorados'!$B$10:$BK$10,0),0)="","No relevante",VLOOKUP($B487,'Lista Puestos Valorados'!$B$11:$BK$510,MATCH('Auxiliar General'!AX$4,'Lista Puestos Valorados'!$B$10:$BK$10,0),0))</f>
        <v>No relevante</v>
      </c>
      <c r="BE487" s="26">
        <f>+HLOOKUP(BD487,Sistema_Puntos!$Q$5:$Y$43,'Auxiliar General'!AZ$5,FALSE)</f>
        <v>0</v>
      </c>
      <c r="BF487" s="26" t="str">
        <f>+IF(VLOOKUP($B487,'Lista Puestos Valorados'!$B$11:$BK$510,MATCH('Auxiliar General'!AZ$4,'Lista Puestos Valorados'!$B$10:$BK$10,0),0)="","No relevante",VLOOKUP($B487,'Lista Puestos Valorados'!$B$11:$BK$510,MATCH('Auxiliar General'!AZ$4,'Lista Puestos Valorados'!$B$10:$BK$10,0),0))</f>
        <v>No relevante</v>
      </c>
      <c r="BG487" s="26">
        <f>+HLOOKUP(BF487,Sistema_Puntos!$Q$5:$Y$43,'Auxiliar General'!BB$5,FALSE)</f>
        <v>0</v>
      </c>
      <c r="BH487" s="26" t="str">
        <f>+IF(VLOOKUP($B487,'Lista Puestos Valorados'!$B$11:$BK$510,MATCH('Auxiliar General'!BB$4,'Lista Puestos Valorados'!$B$10:$BK$10,0),0)="","No relevante",VLOOKUP($B487,'Lista Puestos Valorados'!$B$11:$BK$510,MATCH('Auxiliar General'!BB$4,'Lista Puestos Valorados'!$B$10:$BK$10,0),0))</f>
        <v>No relevante</v>
      </c>
      <c r="BI487" s="26">
        <f>+HLOOKUP(BH487,Sistema_Puntos!$Q$5:$Y$43,'Auxiliar General'!BD$5,FALSE)</f>
        <v>0</v>
      </c>
      <c r="BJ487" s="26" t="str">
        <f>+IF(VLOOKUP($B487,'Lista Puestos Valorados'!$B$11:$BK$510,MATCH('Auxiliar General'!BD$4,'Lista Puestos Valorados'!$B$10:$BK$10,0),0)="","No relevante",VLOOKUP($B487,'Lista Puestos Valorados'!$B$11:$BK$510,MATCH('Auxiliar General'!BD$4,'Lista Puestos Valorados'!$B$10:$BK$10,0),0))</f>
        <v>No relevante</v>
      </c>
      <c r="BK487" s="26">
        <f>+HLOOKUP(BJ487,Sistema_Puntos!$Q$5:$Y$43,'Auxiliar General'!BF$5,FALSE)</f>
        <v>0</v>
      </c>
      <c r="BL487" s="26" t="str">
        <f>+IF(VLOOKUP($B487,'Lista Puestos Valorados'!$B$11:$BK$510,MATCH('Auxiliar General'!BF$4,'Lista Puestos Valorados'!$B$10:$BK$10,0),0)="","No relevante",VLOOKUP($B487,'Lista Puestos Valorados'!$B$11:$BK$510,MATCH('Auxiliar General'!BF$4,'Lista Puestos Valorados'!$B$10:$BK$10,0),0))</f>
        <v>No relevante</v>
      </c>
      <c r="BM487" s="26">
        <f>+HLOOKUP(BL487,Sistema_Puntos!$Q$5:$Y$43,'Auxiliar General'!BH$5,FALSE)</f>
        <v>0</v>
      </c>
      <c r="BN487" s="26" t="str">
        <f>+IF(VLOOKUP($B487,'Lista Puestos Valorados'!$B$11:$BK$510,MATCH('Auxiliar General'!BH$4,'Lista Puestos Valorados'!$B$10:$BK$10,0),0)="","No relevante",VLOOKUP($B487,'Lista Puestos Valorados'!$B$11:$BK$510,MATCH('Auxiliar General'!BH$4,'Lista Puestos Valorados'!$B$10:$BK$10,0),0))</f>
        <v>No relevante</v>
      </c>
      <c r="BO487" s="26">
        <f>+HLOOKUP(BN487,Sistema_Puntos!$Q$5:$Y$43,'Auxiliar General'!BJ$5,FALSE)</f>
        <v>0</v>
      </c>
      <c r="BP487" s="26" t="str">
        <f>+IF(VLOOKUP($B487,'Lista Puestos Valorados'!$B$11:$BK$510,MATCH('Auxiliar General'!BJ$4,'Lista Puestos Valorados'!$B$10:$BK$10,0),0)="","No relevante",VLOOKUP($B487,'Lista Puestos Valorados'!$B$11:$BK$510,MATCH('Auxiliar General'!BJ$4,'Lista Puestos Valorados'!$B$10:$BK$10,0),0))</f>
        <v>No relevante</v>
      </c>
      <c r="BQ487" s="26">
        <f>+HLOOKUP(BP487,Sistema_Puntos!$Q$5:$Y$43,'Auxiliar General'!BL$5,FALSE)</f>
        <v>0</v>
      </c>
      <c r="BR487" s="26" t="str">
        <f>+IF(VLOOKUP($B487,'Lista Puestos Valorados'!$B$11:$BK$510,MATCH('Auxiliar General'!BL$4,'Lista Puestos Valorados'!$B$10:$BK$10,0),0)="","No relevante",VLOOKUP($B487,'Lista Puestos Valorados'!$B$11:$BK$510,MATCH('Auxiliar General'!BL$4,'Lista Puestos Valorados'!$B$10:$BK$10,0),0))</f>
        <v>No relevante</v>
      </c>
      <c r="BS487" s="26">
        <f>+HLOOKUP(BR487,Sistema_Puntos!$Q$5:$Y$43,'Auxiliar General'!BN$5,FALSE)</f>
        <v>0</v>
      </c>
      <c r="BT487" s="26" t="str">
        <f>+IF(VLOOKUP($B487,'Lista Puestos Valorados'!$B$11:$BK$510,MATCH('Auxiliar General'!BN$4,'Lista Puestos Valorados'!$B$10:$BK$10,0),0)="","No relevante",VLOOKUP($B487,'Lista Puestos Valorados'!$B$11:$BK$510,MATCH('Auxiliar General'!BN$4,'Lista Puestos Valorados'!$B$10:$BK$10,0),0))</f>
        <v>No relevante</v>
      </c>
      <c r="BU487" s="26">
        <f>+HLOOKUP(BT487,Sistema_Puntos!$Q$5:$Y$43,'Auxiliar General'!BP$5,FALSE)</f>
        <v>0</v>
      </c>
      <c r="BV487" s="26" t="str">
        <f>+IF(VLOOKUP($B487,'Lista Puestos Valorados'!$B$11:$BK$510,MATCH('Auxiliar General'!BP$4,'Lista Puestos Valorados'!$B$10:$BK$10,0),0)="","No relevante",VLOOKUP($B487,'Lista Puestos Valorados'!$B$11:$BK$510,MATCH('Auxiliar General'!BP$4,'Lista Puestos Valorados'!$B$10:$BK$10,0),0))</f>
        <v>No relevante</v>
      </c>
      <c r="BW487" s="26">
        <f>+HLOOKUP(BV487,Sistema_Puntos!$Q$5:$Y$43,'Auxiliar General'!BR$5,FALSE)</f>
        <v>0</v>
      </c>
      <c r="BX487" s="26" t="str">
        <f>+IF(VLOOKUP($B487,'Lista Puestos Valorados'!$B$11:$BK$510,MATCH('Auxiliar General'!BR$4,'Lista Puestos Valorados'!$B$10:$BK$10,0),0)="","No relevante",VLOOKUP($B487,'Lista Puestos Valorados'!$B$11:$BK$510,MATCH('Auxiliar General'!BR$4,'Lista Puestos Valorados'!$B$10:$BK$10,0),0))</f>
        <v>No relevante</v>
      </c>
      <c r="BY487" s="26">
        <f>+HLOOKUP(BX487,Sistema_Puntos!$Q$5:$Y$43,'Auxiliar General'!BT$5,FALSE)</f>
        <v>0</v>
      </c>
      <c r="BZ487" s="26" t="str">
        <f>+IF(VLOOKUP($B487,'Lista Puestos Valorados'!$B$11:$BK$510,MATCH('Auxiliar General'!BT$4,'Lista Puestos Valorados'!$B$10:$BK$10,0),0)="","No relevante",VLOOKUP($B487,'Lista Puestos Valorados'!$B$11:$BK$510,MATCH('Auxiliar General'!BT$4,'Lista Puestos Valorados'!$B$10:$BK$10,0),0))</f>
        <v>No relevante</v>
      </c>
      <c r="CA487" s="26">
        <f>+HLOOKUP(BZ487,Sistema_Puntos!$Q$5:$Y$43,'Auxiliar General'!BV$5,FALSE)</f>
        <v>0</v>
      </c>
      <c r="CB487" s="26" t="str">
        <f>+IF(VLOOKUP($B487,'Lista Puestos Valorados'!$B$11:$BK$510,MATCH('Auxiliar General'!BV$4,'Lista Puestos Valorados'!$B$10:$BK$10,0),0)="","No relevante",VLOOKUP($B487,'Lista Puestos Valorados'!$B$11:$BK$510,MATCH('Auxiliar General'!BV$4,'Lista Puestos Valorados'!$B$10:$BK$10,0),0))</f>
        <v>No relevante</v>
      </c>
      <c r="CC487" s="26">
        <f>+HLOOKUP(CB487,Sistema_Puntos!$Q$5:$Y$43,'Auxiliar General'!BX$5,FALSE)</f>
        <v>0</v>
      </c>
      <c r="CD487" s="26" t="str">
        <f>+IF(VLOOKUP($B487,'Lista Puestos Valorados'!$B$11:$BK$510,MATCH('Auxiliar General'!BX$4,'Lista Puestos Valorados'!$B$10:$BK$10,0),0)="","No relevante",VLOOKUP($B487,'Lista Puestos Valorados'!$B$11:$BK$510,MATCH('Auxiliar General'!BX$4,'Lista Puestos Valorados'!$B$10:$BK$10,0),0))</f>
        <v>No relevante</v>
      </c>
      <c r="CE487" s="26">
        <f>+HLOOKUP(CD487,Sistema_Puntos!$Q$5:$Y$43,'Auxiliar General'!BZ$5,FALSE)</f>
        <v>0</v>
      </c>
      <c r="CF487" s="26" t="str">
        <f>+IF(VLOOKUP($B487,'Lista Puestos Valorados'!$B$11:$BK$510,MATCH('Auxiliar General'!BZ$4,'Lista Puestos Valorados'!$B$10:$BK$10,0),0)="","No relevante",VLOOKUP($B487,'Lista Puestos Valorados'!$B$11:$BK$510,MATCH('Auxiliar General'!BZ$4,'Lista Puestos Valorados'!$B$10:$BK$10,0),0))</f>
        <v>No relevante</v>
      </c>
      <c r="CG487" s="26">
        <f>+HLOOKUP(CF487,Sistema_Puntos!$Q$5:$Y$43,'Auxiliar General'!CB$5,FALSE)</f>
        <v>0</v>
      </c>
      <c r="CH487" s="29"/>
      <c r="CI487" s="29"/>
    </row>
    <row r="488" spans="2:87" ht="17.55" customHeight="1">
      <c r="B488" s="26">
        <f>+'Listado de Puestos'!B488</f>
        <v>478</v>
      </c>
      <c r="C488" s="26" t="str">
        <f>+IF('Lista Puestos Valorados'!C488="","",'Lista Puestos Valorados'!C488)</f>
        <v/>
      </c>
      <c r="D488" s="26" t="str">
        <f>+IF('Lista Puestos Valorados'!D488="","",'Lista Puestos Valorados'!D488)</f>
        <v/>
      </c>
      <c r="E488" s="26" t="str">
        <f>+IF('Lista Puestos Valorados'!E488="","",'Lista Puestos Valorados'!E488)</f>
        <v/>
      </c>
      <c r="F488" s="26" t="str">
        <f>+IF('Lista Puestos Valorados'!F488="","",'Lista Puestos Valorados'!F488)</f>
        <v/>
      </c>
      <c r="G488" s="26" t="str">
        <f>+IF('Lista Puestos Valorados'!G488="","",'Lista Puestos Valorados'!G488)</f>
        <v/>
      </c>
      <c r="H488" s="26" t="str">
        <f>+IF('Lista Puestos Valorados'!H488="","",'Lista Puestos Valorados'!H488)</f>
        <v/>
      </c>
      <c r="I488" s="26" t="str">
        <f>+IF('Lista Puestos Valorados'!I488="","",'Lista Puestos Valorados'!I488)</f>
        <v/>
      </c>
      <c r="J488" s="118" t="e">
        <f t="array" ref="J488">+IF(L488="","",_xlfn.IFS(L488&lt;='Cortes de Agrupacion'!$F$15,'Cortes de Agrupacion'!$E$15,'Resultados General'!L488&lt;='Cortes de Agrupacion'!$F$14,'Cortes de Agrupacion'!$E$14,'Resultados General'!L488&lt;='Cortes de Agrupacion'!$F$13,'Cortes de Agrupacion'!$E$13,L488&lt;='Cortes de Agrupacion'!$F$12,'Cortes de Agrupacion'!$E$12,'Resultados General'!L488&lt;='Cortes de Agrupacion'!$F$11,'Cortes de Agrupacion'!$E$11,'Resultados General'!L488&lt;='Cortes de Agrupacion'!$F$10,'Cortes de Agrupacion'!$E$10,'Resultados General'!L488&lt;='Cortes de Agrupacion'!$F$9,'Cortes de Agrupacion'!$E$9,'Resultados General'!L488&lt;='Cortes de Agrupacion'!$F$8,'Cortes de Agrupacion'!$E$8,'Resultados General'!L488&lt;='Cortes de Agrupacion'!$F$7,'Cortes de Agrupacion'!$E$7,'Resultados General'!L488&lt;='Cortes de Agrupacion'!$F$6,'Cortes de Agrupacion'!$E$6))</f>
        <v>#VALUE!</v>
      </c>
      <c r="K488" s="118" t="str">
        <f t="shared" si="14"/>
        <v/>
      </c>
      <c r="L488" s="124" t="e">
        <f>#VALUE!</f>
        <v>#VALUE!</v>
      </c>
      <c r="M488" s="26" t="e">
        <f ca="1">+_xlfn.IFNA(VLOOKUP(C488,'Distribución de puestos'!$B$8:$I$507,8,0),"")</f>
        <v>#NAME?</v>
      </c>
      <c r="N488" s="26" t="str">
        <f>+IF(VLOOKUP($B488,'Lista Puestos Valorados'!$B$11:$BK$510,MATCH('Auxiliar General'!H$4,'Lista Puestos Valorados'!$B$10:$BK$10,0),0)="","No relevante",VLOOKUP($B488,'Lista Puestos Valorados'!$B$11:$BK$510,MATCH('Auxiliar General'!H$4,'Lista Puestos Valorados'!$B$10:$BK$10,0),0))</f>
        <v>No relevante</v>
      </c>
      <c r="O488" s="26">
        <f>+HLOOKUP(N488,Sistema_Puntos!$Q$5:$Y$43,'Auxiliar General'!J$5,FALSE)</f>
        <v>0</v>
      </c>
      <c r="P488" s="26" t="str">
        <f>+IF(VLOOKUP($B488,'Lista Puestos Valorados'!$B$11:$BK$510,MATCH('Auxiliar General'!J$4,'Lista Puestos Valorados'!$B$10:$BK$10,0),0)="","No relevante",VLOOKUP($B488,'Lista Puestos Valorados'!$B$11:$BK$510,MATCH('Auxiliar General'!J$4,'Lista Puestos Valorados'!$B$10:$BK$10,0),0))</f>
        <v>No relevante</v>
      </c>
      <c r="Q488" s="26">
        <f>+HLOOKUP(P488,Sistema_Puntos!$Q$5:$Y$43,'Auxiliar General'!L$5,FALSE)</f>
        <v>0</v>
      </c>
      <c r="R488" s="26" t="str">
        <f>+IF(VLOOKUP($B488,'Lista Puestos Valorados'!$B$11:$BK$510,MATCH('Auxiliar General'!L$4,'Lista Puestos Valorados'!$B$10:$BK$10,0),0)="","No relevante",VLOOKUP($B488,'Lista Puestos Valorados'!$B$11:$BK$510,MATCH('Auxiliar General'!L$4,'Lista Puestos Valorados'!$B$10:$BK$10,0),0))</f>
        <v>No relevante</v>
      </c>
      <c r="S488" s="26">
        <f>+HLOOKUP(R488,Sistema_Puntos!$Q$5:$Y$43,'Auxiliar General'!N$5,FALSE)</f>
        <v>0</v>
      </c>
      <c r="T488" s="26" t="str">
        <f>+IF(VLOOKUP($B488,'Lista Puestos Valorados'!$B$11:$BK$510,MATCH('Auxiliar General'!N$4,'Lista Puestos Valorados'!$B$10:$BK$10,0),0)="","No relevante",VLOOKUP($B488,'Lista Puestos Valorados'!$B$11:$BK$510,MATCH('Auxiliar General'!N$4,'Lista Puestos Valorados'!$B$10:$BK$10,0),0))</f>
        <v>No relevante</v>
      </c>
      <c r="U488" s="26">
        <f>+HLOOKUP(T488,Sistema_Puntos!$Q$5:$Y$43,'Auxiliar General'!P$5,FALSE)</f>
        <v>0</v>
      </c>
      <c r="V488" s="26" t="str">
        <f>+IF(VLOOKUP($B488,'Lista Puestos Valorados'!$B$11:$BK$510,MATCH('Auxiliar General'!P$4,'Lista Puestos Valorados'!$B$10:$BK$10,0),0)="","No relevante",VLOOKUP($B488,'Lista Puestos Valorados'!$B$11:$BK$510,MATCH('Auxiliar General'!P$4,'Lista Puestos Valorados'!$B$10:$BK$10,0),0))</f>
        <v>No relevante</v>
      </c>
      <c r="W488" s="26">
        <f>+HLOOKUP(V488,Sistema_Puntos!$Q$5:$Y$43,'Auxiliar General'!R$5,FALSE)</f>
        <v>0</v>
      </c>
      <c r="X488" s="26" t="str">
        <f>+IF(VLOOKUP($B488,'Lista Puestos Valorados'!$B$11:$BK$510,MATCH('Auxiliar General'!R$4,'Lista Puestos Valorados'!$B$10:$BK$10,0),0)="","No relevante",VLOOKUP($B488,'Lista Puestos Valorados'!$B$11:$BK$510,MATCH('Auxiliar General'!R$4,'Lista Puestos Valorados'!$B$10:$BK$10,0),0))</f>
        <v>No relevante</v>
      </c>
      <c r="Y488" s="26">
        <f>+HLOOKUP(X488,Sistema_Puntos!$Q$5:$Y$43,'Auxiliar General'!T$5,FALSE)</f>
        <v>0</v>
      </c>
      <c r="Z488" s="26" t="str">
        <f>+IF(VLOOKUP($B488,'Lista Puestos Valorados'!$B$11:$BK$510,MATCH('Auxiliar General'!T$4,'Lista Puestos Valorados'!$B$10:$BK$10,0),0)="","No relevante",VLOOKUP($B488,'Lista Puestos Valorados'!$B$11:$BK$510,MATCH('Auxiliar General'!T$4,'Lista Puestos Valorados'!$B$10:$BK$10,0),0))</f>
        <v>No relevante</v>
      </c>
      <c r="AA488" s="26">
        <f>+HLOOKUP(Z488,Sistema_Puntos!$Q$5:$Y$43,'Auxiliar General'!V$5,FALSE)</f>
        <v>0</v>
      </c>
      <c r="AB488" s="26" t="str">
        <f>+IF(VLOOKUP($B488,'Lista Puestos Valorados'!$B$11:$BK$510,MATCH('Auxiliar General'!V$4,'Lista Puestos Valorados'!$B$10:$BK$10,0),0)="","No relevante",VLOOKUP($B488,'Lista Puestos Valorados'!$B$11:$BK$510,MATCH('Auxiliar General'!V$4,'Lista Puestos Valorados'!$B$10:$BK$10,0),0))</f>
        <v>No relevante</v>
      </c>
      <c r="AC488" s="26">
        <f>+HLOOKUP(AB488,Sistema_Puntos!$Q$5:$Y$43,'Auxiliar General'!X$5,FALSE)</f>
        <v>0</v>
      </c>
      <c r="AD488" s="26" t="str">
        <f>+IF(VLOOKUP($B488,'Lista Puestos Valorados'!$B$11:$BK$510,MATCH('Auxiliar General'!X$4,'Lista Puestos Valorados'!$B$10:$BK$10,0),0)="","No relevante",VLOOKUP($B488,'Lista Puestos Valorados'!$B$11:$BK$510,MATCH('Auxiliar General'!X$4,'Lista Puestos Valorados'!$B$10:$BK$10,0),0))</f>
        <v>No relevante</v>
      </c>
      <c r="AE488" s="26">
        <f>+HLOOKUP(AD488,Sistema_Puntos!$Q$5:$Y$43,'Auxiliar General'!Z$5,FALSE)</f>
        <v>0</v>
      </c>
      <c r="AF488" s="26" t="str">
        <f>+IF(VLOOKUP($B488,'Lista Puestos Valorados'!$B$11:$BK$510,MATCH('Auxiliar General'!Z$4,'Lista Puestos Valorados'!$B$10:$BK$10,0),0)="","No relevante",VLOOKUP($B488,'Lista Puestos Valorados'!$B$11:$BK$510,MATCH('Auxiliar General'!Z$4,'Lista Puestos Valorados'!$B$10:$BK$10,0),0))</f>
        <v>No relevante</v>
      </c>
      <c r="AG488" s="26">
        <f>+HLOOKUP(AF488,Sistema_Puntos!$Q$5:$Y$43,'Auxiliar General'!AB$5,FALSE)</f>
        <v>0</v>
      </c>
      <c r="AH488" s="26" t="str">
        <f>+IF(VLOOKUP($B488,'Lista Puestos Valorados'!$B$11:$BK$510,MATCH('Auxiliar General'!AB$4,'Lista Puestos Valorados'!$B$10:$BK$10,0),0)="","No relevante",VLOOKUP($B488,'Lista Puestos Valorados'!$B$11:$BK$510,MATCH('Auxiliar General'!AB$4,'Lista Puestos Valorados'!$B$10:$BK$10,0),0))</f>
        <v>No relevante</v>
      </c>
      <c r="AI488" s="26">
        <f>+HLOOKUP(AH488,Sistema_Puntos!$Q$5:$Y$43,'Auxiliar General'!AD$5,FALSE)</f>
        <v>0</v>
      </c>
      <c r="AJ488" s="26" t="str">
        <f>+IF(VLOOKUP($B488,'Lista Puestos Valorados'!$B$11:$BK$510,MATCH('Auxiliar General'!AD$4,'Lista Puestos Valorados'!$B$10:$BK$10,0),0)="","No relevante",VLOOKUP($B488,'Lista Puestos Valorados'!$B$11:$BK$510,MATCH('Auxiliar General'!AD$4,'Lista Puestos Valorados'!$B$10:$BK$10,0),0))</f>
        <v>No relevante</v>
      </c>
      <c r="AK488" s="26">
        <f>+HLOOKUP(AJ488,Sistema_Puntos!$Q$5:$Y$43,'Auxiliar General'!AF$5,FALSE)</f>
        <v>0</v>
      </c>
      <c r="AL488" s="26" t="str">
        <f>+IF(VLOOKUP($B488,'Lista Puestos Valorados'!$B$11:$BK$510,MATCH('Auxiliar General'!AF$4,'Lista Puestos Valorados'!$B$10:$BK$10,0),0)="","No relevante",VLOOKUP($B488,'Lista Puestos Valorados'!$B$11:$BK$510,MATCH('Auxiliar General'!AF$4,'Lista Puestos Valorados'!$B$10:$BK$10,0),0))</f>
        <v>No relevante</v>
      </c>
      <c r="AM488" s="26">
        <f>+HLOOKUP(AL488,Sistema_Puntos!$Q$5:$Y$43,'Auxiliar General'!AH$5,FALSE)</f>
        <v>0</v>
      </c>
      <c r="AN488" s="26" t="str">
        <f>+IF(VLOOKUP($B488,'Lista Puestos Valorados'!$B$11:$BK$510,MATCH('Auxiliar General'!AH$4,'Lista Puestos Valorados'!$B$10:$BK$10,0),0)="","No relevante",VLOOKUP($B488,'Lista Puestos Valorados'!$B$11:$BK$510,MATCH('Auxiliar General'!AH$4,'Lista Puestos Valorados'!$B$10:$BK$10,0),0))</f>
        <v>No relevante</v>
      </c>
      <c r="AO488" s="26">
        <f>+HLOOKUP(AN488,Sistema_Puntos!$Q$5:$Y$43,'Auxiliar General'!AJ$5,FALSE)</f>
        <v>0</v>
      </c>
      <c r="AP488" s="26" t="str">
        <f>+IF(VLOOKUP($B488,'Lista Puestos Valorados'!$B$11:$BK$510,MATCH('Auxiliar General'!AJ$4,'Lista Puestos Valorados'!$B$10:$BK$10,0),0)="","No relevante",VLOOKUP($B488,'Lista Puestos Valorados'!$B$11:$BK$510,MATCH('Auxiliar General'!AJ$4,'Lista Puestos Valorados'!$B$10:$BK$10,0),0))</f>
        <v>No relevante</v>
      </c>
      <c r="AQ488" s="26">
        <f>+HLOOKUP(AP488,Sistema_Puntos!$Q$5:$Y$43,'Auxiliar General'!AL$5,FALSE)</f>
        <v>0</v>
      </c>
      <c r="AR488" s="26" t="str">
        <f>+IF(VLOOKUP($B488,'Lista Puestos Valorados'!$B$11:$BK$510,MATCH('Auxiliar General'!AL$4,'Lista Puestos Valorados'!$B$10:$BK$10,0),0)="","No relevante",VLOOKUP($B488,'Lista Puestos Valorados'!$B$11:$BK$510,MATCH('Auxiliar General'!AL$4,'Lista Puestos Valorados'!$B$10:$BK$10,0),0))</f>
        <v>No relevante</v>
      </c>
      <c r="AS488" s="26">
        <f>+HLOOKUP(AR488,Sistema_Puntos!$Q$5:$Y$43,'Auxiliar General'!AN$5,FALSE)</f>
        <v>0</v>
      </c>
      <c r="AT488" s="26" t="str">
        <f>+IF(VLOOKUP($B488,'Lista Puestos Valorados'!$B$11:$BK$510,MATCH('Auxiliar General'!AN$4,'Lista Puestos Valorados'!$B$10:$BK$10,0),0)="","No relevante",VLOOKUP($B488,'Lista Puestos Valorados'!$B$11:$BK$510,MATCH('Auxiliar General'!AN$4,'Lista Puestos Valorados'!$B$10:$BK$10,0),0))</f>
        <v>No relevante</v>
      </c>
      <c r="AU488" s="26">
        <f>+HLOOKUP(AT488,Sistema_Puntos!$Q$5:$Y$43,'Auxiliar General'!AP$5,FALSE)</f>
        <v>0</v>
      </c>
      <c r="AV488" s="26" t="str">
        <f>+IF(VLOOKUP($B488,'Lista Puestos Valorados'!$B$11:$BK$510,MATCH('Auxiliar General'!AP$4,'Lista Puestos Valorados'!$B$10:$BK$10,0),0)="","No relevante",VLOOKUP($B488,'Lista Puestos Valorados'!$B$11:$BK$510,MATCH('Auxiliar General'!AP$4,'Lista Puestos Valorados'!$B$10:$BK$10,0),0))</f>
        <v>No relevante</v>
      </c>
      <c r="AW488" s="26">
        <f>+HLOOKUP(AV488,Sistema_Puntos!$Q$5:$Y$43,'Auxiliar General'!AR$5,FALSE)</f>
        <v>0</v>
      </c>
      <c r="AX488" s="26" t="str">
        <f>+IF(VLOOKUP($B488,'Lista Puestos Valorados'!$B$11:$BK$510,MATCH('Auxiliar General'!AR$4,'Lista Puestos Valorados'!$B$10:$BK$10,0),0)="","No relevante",VLOOKUP($B488,'Lista Puestos Valorados'!$B$11:$BK$510,MATCH('Auxiliar General'!AR$4,'Lista Puestos Valorados'!$B$10:$BK$10,0),0))</f>
        <v>No relevante</v>
      </c>
      <c r="AY488" s="26">
        <f>+HLOOKUP(AX488,Sistema_Puntos!$Q$5:$Y$43,'Auxiliar General'!AT$5,FALSE)</f>
        <v>0</v>
      </c>
      <c r="AZ488" s="26" t="str">
        <f>+IF(VLOOKUP($B488,'Lista Puestos Valorados'!$B$11:$BK$510,MATCH('Auxiliar General'!AT$4,'Lista Puestos Valorados'!$B$10:$BK$10,0),0)="","No relevante",VLOOKUP($B488,'Lista Puestos Valorados'!$B$11:$BK$510,MATCH('Auxiliar General'!AT$4,'Lista Puestos Valorados'!$B$10:$BK$10,0),0))</f>
        <v>No relevante</v>
      </c>
      <c r="BA488" s="26">
        <f>+HLOOKUP(AZ488,Sistema_Puntos!$Q$5:$Y$43,'Auxiliar General'!AV$5,FALSE)</f>
        <v>0</v>
      </c>
      <c r="BB488" s="26" t="str">
        <f>+IF(VLOOKUP($B488,'Lista Puestos Valorados'!$B$11:$BK$510,MATCH('Auxiliar General'!AV$4,'Lista Puestos Valorados'!$B$10:$BK$10,0),0)="","No relevante",VLOOKUP($B488,'Lista Puestos Valorados'!$B$11:$BK$510,MATCH('Auxiliar General'!AV$4,'Lista Puestos Valorados'!$B$10:$BK$10,0),0))</f>
        <v>No relevante</v>
      </c>
      <c r="BC488" s="26">
        <f>+HLOOKUP(BB488,Sistema_Puntos!$Q$5:$Y$43,'Auxiliar General'!AX$5,FALSE)</f>
        <v>0</v>
      </c>
      <c r="BD488" s="26" t="str">
        <f>+IF(VLOOKUP($B488,'Lista Puestos Valorados'!$B$11:$BK$510,MATCH('Auxiliar General'!AX$4,'Lista Puestos Valorados'!$B$10:$BK$10,0),0)="","No relevante",VLOOKUP($B488,'Lista Puestos Valorados'!$B$11:$BK$510,MATCH('Auxiliar General'!AX$4,'Lista Puestos Valorados'!$B$10:$BK$10,0),0))</f>
        <v>No relevante</v>
      </c>
      <c r="BE488" s="26">
        <f>+HLOOKUP(BD488,Sistema_Puntos!$Q$5:$Y$43,'Auxiliar General'!AZ$5,FALSE)</f>
        <v>0</v>
      </c>
      <c r="BF488" s="26" t="str">
        <f>+IF(VLOOKUP($B488,'Lista Puestos Valorados'!$B$11:$BK$510,MATCH('Auxiliar General'!AZ$4,'Lista Puestos Valorados'!$B$10:$BK$10,0),0)="","No relevante",VLOOKUP($B488,'Lista Puestos Valorados'!$B$11:$BK$510,MATCH('Auxiliar General'!AZ$4,'Lista Puestos Valorados'!$B$10:$BK$10,0),0))</f>
        <v>No relevante</v>
      </c>
      <c r="BG488" s="26">
        <f>+HLOOKUP(BF488,Sistema_Puntos!$Q$5:$Y$43,'Auxiliar General'!BB$5,FALSE)</f>
        <v>0</v>
      </c>
      <c r="BH488" s="26" t="str">
        <f>+IF(VLOOKUP($B488,'Lista Puestos Valorados'!$B$11:$BK$510,MATCH('Auxiliar General'!BB$4,'Lista Puestos Valorados'!$B$10:$BK$10,0),0)="","No relevante",VLOOKUP($B488,'Lista Puestos Valorados'!$B$11:$BK$510,MATCH('Auxiliar General'!BB$4,'Lista Puestos Valorados'!$B$10:$BK$10,0),0))</f>
        <v>No relevante</v>
      </c>
      <c r="BI488" s="26">
        <f>+HLOOKUP(BH488,Sistema_Puntos!$Q$5:$Y$43,'Auxiliar General'!BD$5,FALSE)</f>
        <v>0</v>
      </c>
      <c r="BJ488" s="26" t="str">
        <f>+IF(VLOOKUP($B488,'Lista Puestos Valorados'!$B$11:$BK$510,MATCH('Auxiliar General'!BD$4,'Lista Puestos Valorados'!$B$10:$BK$10,0),0)="","No relevante",VLOOKUP($B488,'Lista Puestos Valorados'!$B$11:$BK$510,MATCH('Auxiliar General'!BD$4,'Lista Puestos Valorados'!$B$10:$BK$10,0),0))</f>
        <v>No relevante</v>
      </c>
      <c r="BK488" s="26">
        <f>+HLOOKUP(BJ488,Sistema_Puntos!$Q$5:$Y$43,'Auxiliar General'!BF$5,FALSE)</f>
        <v>0</v>
      </c>
      <c r="BL488" s="26" t="str">
        <f>+IF(VLOOKUP($B488,'Lista Puestos Valorados'!$B$11:$BK$510,MATCH('Auxiliar General'!BF$4,'Lista Puestos Valorados'!$B$10:$BK$10,0),0)="","No relevante",VLOOKUP($B488,'Lista Puestos Valorados'!$B$11:$BK$510,MATCH('Auxiliar General'!BF$4,'Lista Puestos Valorados'!$B$10:$BK$10,0),0))</f>
        <v>No relevante</v>
      </c>
      <c r="BM488" s="26">
        <f>+HLOOKUP(BL488,Sistema_Puntos!$Q$5:$Y$43,'Auxiliar General'!BH$5,FALSE)</f>
        <v>0</v>
      </c>
      <c r="BN488" s="26" t="str">
        <f>+IF(VLOOKUP($B488,'Lista Puestos Valorados'!$B$11:$BK$510,MATCH('Auxiliar General'!BH$4,'Lista Puestos Valorados'!$B$10:$BK$10,0),0)="","No relevante",VLOOKUP($B488,'Lista Puestos Valorados'!$B$11:$BK$510,MATCH('Auxiliar General'!BH$4,'Lista Puestos Valorados'!$B$10:$BK$10,0),0))</f>
        <v>No relevante</v>
      </c>
      <c r="BO488" s="26">
        <f>+HLOOKUP(BN488,Sistema_Puntos!$Q$5:$Y$43,'Auxiliar General'!BJ$5,FALSE)</f>
        <v>0</v>
      </c>
      <c r="BP488" s="26" t="str">
        <f>+IF(VLOOKUP($B488,'Lista Puestos Valorados'!$B$11:$BK$510,MATCH('Auxiliar General'!BJ$4,'Lista Puestos Valorados'!$B$10:$BK$10,0),0)="","No relevante",VLOOKUP($B488,'Lista Puestos Valorados'!$B$11:$BK$510,MATCH('Auxiliar General'!BJ$4,'Lista Puestos Valorados'!$B$10:$BK$10,0),0))</f>
        <v>No relevante</v>
      </c>
      <c r="BQ488" s="26">
        <f>+HLOOKUP(BP488,Sistema_Puntos!$Q$5:$Y$43,'Auxiliar General'!BL$5,FALSE)</f>
        <v>0</v>
      </c>
      <c r="BR488" s="26" t="str">
        <f>+IF(VLOOKUP($B488,'Lista Puestos Valorados'!$B$11:$BK$510,MATCH('Auxiliar General'!BL$4,'Lista Puestos Valorados'!$B$10:$BK$10,0),0)="","No relevante",VLOOKUP($B488,'Lista Puestos Valorados'!$B$11:$BK$510,MATCH('Auxiliar General'!BL$4,'Lista Puestos Valorados'!$B$10:$BK$10,0),0))</f>
        <v>No relevante</v>
      </c>
      <c r="BS488" s="26">
        <f>+HLOOKUP(BR488,Sistema_Puntos!$Q$5:$Y$43,'Auxiliar General'!BN$5,FALSE)</f>
        <v>0</v>
      </c>
      <c r="BT488" s="26" t="str">
        <f>+IF(VLOOKUP($B488,'Lista Puestos Valorados'!$B$11:$BK$510,MATCH('Auxiliar General'!BN$4,'Lista Puestos Valorados'!$B$10:$BK$10,0),0)="","No relevante",VLOOKUP($B488,'Lista Puestos Valorados'!$B$11:$BK$510,MATCH('Auxiliar General'!BN$4,'Lista Puestos Valorados'!$B$10:$BK$10,0),0))</f>
        <v>No relevante</v>
      </c>
      <c r="BU488" s="26">
        <f>+HLOOKUP(BT488,Sistema_Puntos!$Q$5:$Y$43,'Auxiliar General'!BP$5,FALSE)</f>
        <v>0</v>
      </c>
      <c r="BV488" s="26" t="str">
        <f>+IF(VLOOKUP($B488,'Lista Puestos Valorados'!$B$11:$BK$510,MATCH('Auxiliar General'!BP$4,'Lista Puestos Valorados'!$B$10:$BK$10,0),0)="","No relevante",VLOOKUP($B488,'Lista Puestos Valorados'!$B$11:$BK$510,MATCH('Auxiliar General'!BP$4,'Lista Puestos Valorados'!$B$10:$BK$10,0),0))</f>
        <v>No relevante</v>
      </c>
      <c r="BW488" s="26">
        <f>+HLOOKUP(BV488,Sistema_Puntos!$Q$5:$Y$43,'Auxiliar General'!BR$5,FALSE)</f>
        <v>0</v>
      </c>
      <c r="BX488" s="26" t="str">
        <f>+IF(VLOOKUP($B488,'Lista Puestos Valorados'!$B$11:$BK$510,MATCH('Auxiliar General'!BR$4,'Lista Puestos Valorados'!$B$10:$BK$10,0),0)="","No relevante",VLOOKUP($B488,'Lista Puestos Valorados'!$B$11:$BK$510,MATCH('Auxiliar General'!BR$4,'Lista Puestos Valorados'!$B$10:$BK$10,0),0))</f>
        <v>No relevante</v>
      </c>
      <c r="BY488" s="26">
        <f>+HLOOKUP(BX488,Sistema_Puntos!$Q$5:$Y$43,'Auxiliar General'!BT$5,FALSE)</f>
        <v>0</v>
      </c>
      <c r="BZ488" s="26" t="str">
        <f>+IF(VLOOKUP($B488,'Lista Puestos Valorados'!$B$11:$BK$510,MATCH('Auxiliar General'!BT$4,'Lista Puestos Valorados'!$B$10:$BK$10,0),0)="","No relevante",VLOOKUP($B488,'Lista Puestos Valorados'!$B$11:$BK$510,MATCH('Auxiliar General'!BT$4,'Lista Puestos Valorados'!$B$10:$BK$10,0),0))</f>
        <v>No relevante</v>
      </c>
      <c r="CA488" s="26">
        <f>+HLOOKUP(BZ488,Sistema_Puntos!$Q$5:$Y$43,'Auxiliar General'!BV$5,FALSE)</f>
        <v>0</v>
      </c>
      <c r="CB488" s="26" t="str">
        <f>+IF(VLOOKUP($B488,'Lista Puestos Valorados'!$B$11:$BK$510,MATCH('Auxiliar General'!BV$4,'Lista Puestos Valorados'!$B$10:$BK$10,0),0)="","No relevante",VLOOKUP($B488,'Lista Puestos Valorados'!$B$11:$BK$510,MATCH('Auxiliar General'!BV$4,'Lista Puestos Valorados'!$B$10:$BK$10,0),0))</f>
        <v>No relevante</v>
      </c>
      <c r="CC488" s="26">
        <f>+HLOOKUP(CB488,Sistema_Puntos!$Q$5:$Y$43,'Auxiliar General'!BX$5,FALSE)</f>
        <v>0</v>
      </c>
      <c r="CD488" s="26" t="str">
        <f>+IF(VLOOKUP($B488,'Lista Puestos Valorados'!$B$11:$BK$510,MATCH('Auxiliar General'!BX$4,'Lista Puestos Valorados'!$B$10:$BK$10,0),0)="","No relevante",VLOOKUP($B488,'Lista Puestos Valorados'!$B$11:$BK$510,MATCH('Auxiliar General'!BX$4,'Lista Puestos Valorados'!$B$10:$BK$10,0),0))</f>
        <v>No relevante</v>
      </c>
      <c r="CE488" s="26">
        <f>+HLOOKUP(CD488,Sistema_Puntos!$Q$5:$Y$43,'Auxiliar General'!BZ$5,FALSE)</f>
        <v>0</v>
      </c>
      <c r="CF488" s="26" t="str">
        <f>+IF(VLOOKUP($B488,'Lista Puestos Valorados'!$B$11:$BK$510,MATCH('Auxiliar General'!BZ$4,'Lista Puestos Valorados'!$B$10:$BK$10,0),0)="","No relevante",VLOOKUP($B488,'Lista Puestos Valorados'!$B$11:$BK$510,MATCH('Auxiliar General'!BZ$4,'Lista Puestos Valorados'!$B$10:$BK$10,0),0))</f>
        <v>No relevante</v>
      </c>
      <c r="CG488" s="26">
        <f>+HLOOKUP(CF488,Sistema_Puntos!$Q$5:$Y$43,'Auxiliar General'!CB$5,FALSE)</f>
        <v>0</v>
      </c>
      <c r="CH488" s="29"/>
      <c r="CI488" s="29"/>
    </row>
    <row r="489" spans="2:87" ht="17.55" customHeight="1">
      <c r="B489" s="26">
        <f>+'Listado de Puestos'!B489</f>
        <v>479</v>
      </c>
      <c r="C489" s="26" t="str">
        <f>+IF('Lista Puestos Valorados'!C489="","",'Lista Puestos Valorados'!C489)</f>
        <v/>
      </c>
      <c r="D489" s="26" t="str">
        <f>+IF('Lista Puestos Valorados'!D489="","",'Lista Puestos Valorados'!D489)</f>
        <v/>
      </c>
      <c r="E489" s="26" t="str">
        <f>+IF('Lista Puestos Valorados'!E489="","",'Lista Puestos Valorados'!E489)</f>
        <v/>
      </c>
      <c r="F489" s="26" t="str">
        <f>+IF('Lista Puestos Valorados'!F489="","",'Lista Puestos Valorados'!F489)</f>
        <v/>
      </c>
      <c r="G489" s="26" t="str">
        <f>+IF('Lista Puestos Valorados'!G489="","",'Lista Puestos Valorados'!G489)</f>
        <v/>
      </c>
      <c r="H489" s="26" t="str">
        <f>+IF('Lista Puestos Valorados'!H489="","",'Lista Puestos Valorados'!H489)</f>
        <v/>
      </c>
      <c r="I489" s="26" t="str">
        <f>+IF('Lista Puestos Valorados'!I489="","",'Lista Puestos Valorados'!I489)</f>
        <v/>
      </c>
      <c r="J489" s="118" t="e">
        <f t="array" ref="J489">+IF(L489="","",_xlfn.IFS(L489&lt;='Cortes de Agrupacion'!$F$15,'Cortes de Agrupacion'!$E$15,'Resultados General'!L489&lt;='Cortes de Agrupacion'!$F$14,'Cortes de Agrupacion'!$E$14,'Resultados General'!L489&lt;='Cortes de Agrupacion'!$F$13,'Cortes de Agrupacion'!$E$13,L489&lt;='Cortes de Agrupacion'!$F$12,'Cortes de Agrupacion'!$E$12,'Resultados General'!L489&lt;='Cortes de Agrupacion'!$F$11,'Cortes de Agrupacion'!$E$11,'Resultados General'!L489&lt;='Cortes de Agrupacion'!$F$10,'Cortes de Agrupacion'!$E$10,'Resultados General'!L489&lt;='Cortes de Agrupacion'!$F$9,'Cortes de Agrupacion'!$E$9,'Resultados General'!L489&lt;='Cortes de Agrupacion'!$F$8,'Cortes de Agrupacion'!$E$8,'Resultados General'!L489&lt;='Cortes de Agrupacion'!$F$7,'Cortes de Agrupacion'!$E$7,'Resultados General'!L489&lt;='Cortes de Agrupacion'!$F$6,'Cortes de Agrupacion'!$E$6))</f>
        <v>#VALUE!</v>
      </c>
      <c r="K489" s="118" t="str">
        <f t="shared" si="14"/>
        <v/>
      </c>
      <c r="L489" s="124" t="e">
        <f>#VALUE!</f>
        <v>#VALUE!</v>
      </c>
      <c r="M489" s="26" t="e">
        <f ca="1">+_xlfn.IFNA(VLOOKUP(C489,'Distribución de puestos'!$B$8:$I$507,8,0),"")</f>
        <v>#NAME?</v>
      </c>
      <c r="N489" s="26" t="str">
        <f>+IF(VLOOKUP($B489,'Lista Puestos Valorados'!$B$11:$BK$510,MATCH('Auxiliar General'!H$4,'Lista Puestos Valorados'!$B$10:$BK$10,0),0)="","No relevante",VLOOKUP($B489,'Lista Puestos Valorados'!$B$11:$BK$510,MATCH('Auxiliar General'!H$4,'Lista Puestos Valorados'!$B$10:$BK$10,0),0))</f>
        <v>No relevante</v>
      </c>
      <c r="O489" s="26">
        <f>+HLOOKUP(N489,Sistema_Puntos!$Q$5:$Y$43,'Auxiliar General'!J$5,FALSE)</f>
        <v>0</v>
      </c>
      <c r="P489" s="26" t="str">
        <f>+IF(VLOOKUP($B489,'Lista Puestos Valorados'!$B$11:$BK$510,MATCH('Auxiliar General'!J$4,'Lista Puestos Valorados'!$B$10:$BK$10,0),0)="","No relevante",VLOOKUP($B489,'Lista Puestos Valorados'!$B$11:$BK$510,MATCH('Auxiliar General'!J$4,'Lista Puestos Valorados'!$B$10:$BK$10,0),0))</f>
        <v>No relevante</v>
      </c>
      <c r="Q489" s="26">
        <f>+HLOOKUP(P489,Sistema_Puntos!$Q$5:$Y$43,'Auxiliar General'!L$5,FALSE)</f>
        <v>0</v>
      </c>
      <c r="R489" s="26" t="str">
        <f>+IF(VLOOKUP($B489,'Lista Puestos Valorados'!$B$11:$BK$510,MATCH('Auxiliar General'!L$4,'Lista Puestos Valorados'!$B$10:$BK$10,0),0)="","No relevante",VLOOKUP($B489,'Lista Puestos Valorados'!$B$11:$BK$510,MATCH('Auxiliar General'!L$4,'Lista Puestos Valorados'!$B$10:$BK$10,0),0))</f>
        <v>No relevante</v>
      </c>
      <c r="S489" s="26">
        <f>+HLOOKUP(R489,Sistema_Puntos!$Q$5:$Y$43,'Auxiliar General'!N$5,FALSE)</f>
        <v>0</v>
      </c>
      <c r="T489" s="26" t="str">
        <f>+IF(VLOOKUP($B489,'Lista Puestos Valorados'!$B$11:$BK$510,MATCH('Auxiliar General'!N$4,'Lista Puestos Valorados'!$B$10:$BK$10,0),0)="","No relevante",VLOOKUP($B489,'Lista Puestos Valorados'!$B$11:$BK$510,MATCH('Auxiliar General'!N$4,'Lista Puestos Valorados'!$B$10:$BK$10,0),0))</f>
        <v>No relevante</v>
      </c>
      <c r="U489" s="26">
        <f>+HLOOKUP(T489,Sistema_Puntos!$Q$5:$Y$43,'Auxiliar General'!P$5,FALSE)</f>
        <v>0</v>
      </c>
      <c r="V489" s="26" t="str">
        <f>+IF(VLOOKUP($B489,'Lista Puestos Valorados'!$B$11:$BK$510,MATCH('Auxiliar General'!P$4,'Lista Puestos Valorados'!$B$10:$BK$10,0),0)="","No relevante",VLOOKUP($B489,'Lista Puestos Valorados'!$B$11:$BK$510,MATCH('Auxiliar General'!P$4,'Lista Puestos Valorados'!$B$10:$BK$10,0),0))</f>
        <v>No relevante</v>
      </c>
      <c r="W489" s="26">
        <f>+HLOOKUP(V489,Sistema_Puntos!$Q$5:$Y$43,'Auxiliar General'!R$5,FALSE)</f>
        <v>0</v>
      </c>
      <c r="X489" s="26" t="str">
        <f>+IF(VLOOKUP($B489,'Lista Puestos Valorados'!$B$11:$BK$510,MATCH('Auxiliar General'!R$4,'Lista Puestos Valorados'!$B$10:$BK$10,0),0)="","No relevante",VLOOKUP($B489,'Lista Puestos Valorados'!$B$11:$BK$510,MATCH('Auxiliar General'!R$4,'Lista Puestos Valorados'!$B$10:$BK$10,0),0))</f>
        <v>No relevante</v>
      </c>
      <c r="Y489" s="26">
        <f>+HLOOKUP(X489,Sistema_Puntos!$Q$5:$Y$43,'Auxiliar General'!T$5,FALSE)</f>
        <v>0</v>
      </c>
      <c r="Z489" s="26" t="str">
        <f>+IF(VLOOKUP($B489,'Lista Puestos Valorados'!$B$11:$BK$510,MATCH('Auxiliar General'!T$4,'Lista Puestos Valorados'!$B$10:$BK$10,0),0)="","No relevante",VLOOKUP($B489,'Lista Puestos Valorados'!$B$11:$BK$510,MATCH('Auxiliar General'!T$4,'Lista Puestos Valorados'!$B$10:$BK$10,0),0))</f>
        <v>No relevante</v>
      </c>
      <c r="AA489" s="26">
        <f>+HLOOKUP(Z489,Sistema_Puntos!$Q$5:$Y$43,'Auxiliar General'!V$5,FALSE)</f>
        <v>0</v>
      </c>
      <c r="AB489" s="26" t="str">
        <f>+IF(VLOOKUP($B489,'Lista Puestos Valorados'!$B$11:$BK$510,MATCH('Auxiliar General'!V$4,'Lista Puestos Valorados'!$B$10:$BK$10,0),0)="","No relevante",VLOOKUP($B489,'Lista Puestos Valorados'!$B$11:$BK$510,MATCH('Auxiliar General'!V$4,'Lista Puestos Valorados'!$B$10:$BK$10,0),0))</f>
        <v>No relevante</v>
      </c>
      <c r="AC489" s="26">
        <f>+HLOOKUP(AB489,Sistema_Puntos!$Q$5:$Y$43,'Auxiliar General'!X$5,FALSE)</f>
        <v>0</v>
      </c>
      <c r="AD489" s="26" t="str">
        <f>+IF(VLOOKUP($B489,'Lista Puestos Valorados'!$B$11:$BK$510,MATCH('Auxiliar General'!X$4,'Lista Puestos Valorados'!$B$10:$BK$10,0),0)="","No relevante",VLOOKUP($B489,'Lista Puestos Valorados'!$B$11:$BK$510,MATCH('Auxiliar General'!X$4,'Lista Puestos Valorados'!$B$10:$BK$10,0),0))</f>
        <v>No relevante</v>
      </c>
      <c r="AE489" s="26">
        <f>+HLOOKUP(AD489,Sistema_Puntos!$Q$5:$Y$43,'Auxiliar General'!Z$5,FALSE)</f>
        <v>0</v>
      </c>
      <c r="AF489" s="26" t="str">
        <f>+IF(VLOOKUP($B489,'Lista Puestos Valorados'!$B$11:$BK$510,MATCH('Auxiliar General'!Z$4,'Lista Puestos Valorados'!$B$10:$BK$10,0),0)="","No relevante",VLOOKUP($B489,'Lista Puestos Valorados'!$B$11:$BK$510,MATCH('Auxiliar General'!Z$4,'Lista Puestos Valorados'!$B$10:$BK$10,0),0))</f>
        <v>No relevante</v>
      </c>
      <c r="AG489" s="26">
        <f>+HLOOKUP(AF489,Sistema_Puntos!$Q$5:$Y$43,'Auxiliar General'!AB$5,FALSE)</f>
        <v>0</v>
      </c>
      <c r="AH489" s="26" t="str">
        <f>+IF(VLOOKUP($B489,'Lista Puestos Valorados'!$B$11:$BK$510,MATCH('Auxiliar General'!AB$4,'Lista Puestos Valorados'!$B$10:$BK$10,0),0)="","No relevante",VLOOKUP($B489,'Lista Puestos Valorados'!$B$11:$BK$510,MATCH('Auxiliar General'!AB$4,'Lista Puestos Valorados'!$B$10:$BK$10,0),0))</f>
        <v>No relevante</v>
      </c>
      <c r="AI489" s="26">
        <f>+HLOOKUP(AH489,Sistema_Puntos!$Q$5:$Y$43,'Auxiliar General'!AD$5,FALSE)</f>
        <v>0</v>
      </c>
      <c r="AJ489" s="26" t="str">
        <f>+IF(VLOOKUP($B489,'Lista Puestos Valorados'!$B$11:$BK$510,MATCH('Auxiliar General'!AD$4,'Lista Puestos Valorados'!$B$10:$BK$10,0),0)="","No relevante",VLOOKUP($B489,'Lista Puestos Valorados'!$B$11:$BK$510,MATCH('Auxiliar General'!AD$4,'Lista Puestos Valorados'!$B$10:$BK$10,0),0))</f>
        <v>No relevante</v>
      </c>
      <c r="AK489" s="26">
        <f>+HLOOKUP(AJ489,Sistema_Puntos!$Q$5:$Y$43,'Auxiliar General'!AF$5,FALSE)</f>
        <v>0</v>
      </c>
      <c r="AL489" s="26" t="str">
        <f>+IF(VLOOKUP($B489,'Lista Puestos Valorados'!$B$11:$BK$510,MATCH('Auxiliar General'!AF$4,'Lista Puestos Valorados'!$B$10:$BK$10,0),0)="","No relevante",VLOOKUP($B489,'Lista Puestos Valorados'!$B$11:$BK$510,MATCH('Auxiliar General'!AF$4,'Lista Puestos Valorados'!$B$10:$BK$10,0),0))</f>
        <v>No relevante</v>
      </c>
      <c r="AM489" s="26">
        <f>+HLOOKUP(AL489,Sistema_Puntos!$Q$5:$Y$43,'Auxiliar General'!AH$5,FALSE)</f>
        <v>0</v>
      </c>
      <c r="AN489" s="26" t="str">
        <f>+IF(VLOOKUP($B489,'Lista Puestos Valorados'!$B$11:$BK$510,MATCH('Auxiliar General'!AH$4,'Lista Puestos Valorados'!$B$10:$BK$10,0),0)="","No relevante",VLOOKUP($B489,'Lista Puestos Valorados'!$B$11:$BK$510,MATCH('Auxiliar General'!AH$4,'Lista Puestos Valorados'!$B$10:$BK$10,0),0))</f>
        <v>No relevante</v>
      </c>
      <c r="AO489" s="26">
        <f>+HLOOKUP(AN489,Sistema_Puntos!$Q$5:$Y$43,'Auxiliar General'!AJ$5,FALSE)</f>
        <v>0</v>
      </c>
      <c r="AP489" s="26" t="str">
        <f>+IF(VLOOKUP($B489,'Lista Puestos Valorados'!$B$11:$BK$510,MATCH('Auxiliar General'!AJ$4,'Lista Puestos Valorados'!$B$10:$BK$10,0),0)="","No relevante",VLOOKUP($B489,'Lista Puestos Valorados'!$B$11:$BK$510,MATCH('Auxiliar General'!AJ$4,'Lista Puestos Valorados'!$B$10:$BK$10,0),0))</f>
        <v>No relevante</v>
      </c>
      <c r="AQ489" s="26">
        <f>+HLOOKUP(AP489,Sistema_Puntos!$Q$5:$Y$43,'Auxiliar General'!AL$5,FALSE)</f>
        <v>0</v>
      </c>
      <c r="AR489" s="26" t="str">
        <f>+IF(VLOOKUP($B489,'Lista Puestos Valorados'!$B$11:$BK$510,MATCH('Auxiliar General'!AL$4,'Lista Puestos Valorados'!$B$10:$BK$10,0),0)="","No relevante",VLOOKUP($B489,'Lista Puestos Valorados'!$B$11:$BK$510,MATCH('Auxiliar General'!AL$4,'Lista Puestos Valorados'!$B$10:$BK$10,0),0))</f>
        <v>No relevante</v>
      </c>
      <c r="AS489" s="26">
        <f>+HLOOKUP(AR489,Sistema_Puntos!$Q$5:$Y$43,'Auxiliar General'!AN$5,FALSE)</f>
        <v>0</v>
      </c>
      <c r="AT489" s="26" t="str">
        <f>+IF(VLOOKUP($B489,'Lista Puestos Valorados'!$B$11:$BK$510,MATCH('Auxiliar General'!AN$4,'Lista Puestos Valorados'!$B$10:$BK$10,0),0)="","No relevante",VLOOKUP($B489,'Lista Puestos Valorados'!$B$11:$BK$510,MATCH('Auxiliar General'!AN$4,'Lista Puestos Valorados'!$B$10:$BK$10,0),0))</f>
        <v>No relevante</v>
      </c>
      <c r="AU489" s="26">
        <f>+HLOOKUP(AT489,Sistema_Puntos!$Q$5:$Y$43,'Auxiliar General'!AP$5,FALSE)</f>
        <v>0</v>
      </c>
      <c r="AV489" s="26" t="str">
        <f>+IF(VLOOKUP($B489,'Lista Puestos Valorados'!$B$11:$BK$510,MATCH('Auxiliar General'!AP$4,'Lista Puestos Valorados'!$B$10:$BK$10,0),0)="","No relevante",VLOOKUP($B489,'Lista Puestos Valorados'!$B$11:$BK$510,MATCH('Auxiliar General'!AP$4,'Lista Puestos Valorados'!$B$10:$BK$10,0),0))</f>
        <v>No relevante</v>
      </c>
      <c r="AW489" s="26">
        <f>+HLOOKUP(AV489,Sistema_Puntos!$Q$5:$Y$43,'Auxiliar General'!AR$5,FALSE)</f>
        <v>0</v>
      </c>
      <c r="AX489" s="26" t="str">
        <f>+IF(VLOOKUP($B489,'Lista Puestos Valorados'!$B$11:$BK$510,MATCH('Auxiliar General'!AR$4,'Lista Puestos Valorados'!$B$10:$BK$10,0),0)="","No relevante",VLOOKUP($B489,'Lista Puestos Valorados'!$B$11:$BK$510,MATCH('Auxiliar General'!AR$4,'Lista Puestos Valorados'!$B$10:$BK$10,0),0))</f>
        <v>No relevante</v>
      </c>
      <c r="AY489" s="26">
        <f>+HLOOKUP(AX489,Sistema_Puntos!$Q$5:$Y$43,'Auxiliar General'!AT$5,FALSE)</f>
        <v>0</v>
      </c>
      <c r="AZ489" s="26" t="str">
        <f>+IF(VLOOKUP($B489,'Lista Puestos Valorados'!$B$11:$BK$510,MATCH('Auxiliar General'!AT$4,'Lista Puestos Valorados'!$B$10:$BK$10,0),0)="","No relevante",VLOOKUP($B489,'Lista Puestos Valorados'!$B$11:$BK$510,MATCH('Auxiliar General'!AT$4,'Lista Puestos Valorados'!$B$10:$BK$10,0),0))</f>
        <v>No relevante</v>
      </c>
      <c r="BA489" s="26">
        <f>+HLOOKUP(AZ489,Sistema_Puntos!$Q$5:$Y$43,'Auxiliar General'!AV$5,FALSE)</f>
        <v>0</v>
      </c>
      <c r="BB489" s="26" t="str">
        <f>+IF(VLOOKUP($B489,'Lista Puestos Valorados'!$B$11:$BK$510,MATCH('Auxiliar General'!AV$4,'Lista Puestos Valorados'!$B$10:$BK$10,0),0)="","No relevante",VLOOKUP($B489,'Lista Puestos Valorados'!$B$11:$BK$510,MATCH('Auxiliar General'!AV$4,'Lista Puestos Valorados'!$B$10:$BK$10,0),0))</f>
        <v>No relevante</v>
      </c>
      <c r="BC489" s="26">
        <f>+HLOOKUP(BB489,Sistema_Puntos!$Q$5:$Y$43,'Auxiliar General'!AX$5,FALSE)</f>
        <v>0</v>
      </c>
      <c r="BD489" s="26" t="str">
        <f>+IF(VLOOKUP($B489,'Lista Puestos Valorados'!$B$11:$BK$510,MATCH('Auxiliar General'!AX$4,'Lista Puestos Valorados'!$B$10:$BK$10,0),0)="","No relevante",VLOOKUP($B489,'Lista Puestos Valorados'!$B$11:$BK$510,MATCH('Auxiliar General'!AX$4,'Lista Puestos Valorados'!$B$10:$BK$10,0),0))</f>
        <v>No relevante</v>
      </c>
      <c r="BE489" s="26">
        <f>+HLOOKUP(BD489,Sistema_Puntos!$Q$5:$Y$43,'Auxiliar General'!AZ$5,FALSE)</f>
        <v>0</v>
      </c>
      <c r="BF489" s="26" t="str">
        <f>+IF(VLOOKUP($B489,'Lista Puestos Valorados'!$B$11:$BK$510,MATCH('Auxiliar General'!AZ$4,'Lista Puestos Valorados'!$B$10:$BK$10,0),0)="","No relevante",VLOOKUP($B489,'Lista Puestos Valorados'!$B$11:$BK$510,MATCH('Auxiliar General'!AZ$4,'Lista Puestos Valorados'!$B$10:$BK$10,0),0))</f>
        <v>No relevante</v>
      </c>
      <c r="BG489" s="26">
        <f>+HLOOKUP(BF489,Sistema_Puntos!$Q$5:$Y$43,'Auxiliar General'!BB$5,FALSE)</f>
        <v>0</v>
      </c>
      <c r="BH489" s="26" t="str">
        <f>+IF(VLOOKUP($B489,'Lista Puestos Valorados'!$B$11:$BK$510,MATCH('Auxiliar General'!BB$4,'Lista Puestos Valorados'!$B$10:$BK$10,0),0)="","No relevante",VLOOKUP($B489,'Lista Puestos Valorados'!$B$11:$BK$510,MATCH('Auxiliar General'!BB$4,'Lista Puestos Valorados'!$B$10:$BK$10,0),0))</f>
        <v>No relevante</v>
      </c>
      <c r="BI489" s="26">
        <f>+HLOOKUP(BH489,Sistema_Puntos!$Q$5:$Y$43,'Auxiliar General'!BD$5,FALSE)</f>
        <v>0</v>
      </c>
      <c r="BJ489" s="26" t="str">
        <f>+IF(VLOOKUP($B489,'Lista Puestos Valorados'!$B$11:$BK$510,MATCH('Auxiliar General'!BD$4,'Lista Puestos Valorados'!$B$10:$BK$10,0),0)="","No relevante",VLOOKUP($B489,'Lista Puestos Valorados'!$B$11:$BK$510,MATCH('Auxiliar General'!BD$4,'Lista Puestos Valorados'!$B$10:$BK$10,0),0))</f>
        <v>No relevante</v>
      </c>
      <c r="BK489" s="26">
        <f>+HLOOKUP(BJ489,Sistema_Puntos!$Q$5:$Y$43,'Auxiliar General'!BF$5,FALSE)</f>
        <v>0</v>
      </c>
      <c r="BL489" s="26" t="str">
        <f>+IF(VLOOKUP($B489,'Lista Puestos Valorados'!$B$11:$BK$510,MATCH('Auxiliar General'!BF$4,'Lista Puestos Valorados'!$B$10:$BK$10,0),0)="","No relevante",VLOOKUP($B489,'Lista Puestos Valorados'!$B$11:$BK$510,MATCH('Auxiliar General'!BF$4,'Lista Puestos Valorados'!$B$10:$BK$10,0),0))</f>
        <v>No relevante</v>
      </c>
      <c r="BM489" s="26">
        <f>+HLOOKUP(BL489,Sistema_Puntos!$Q$5:$Y$43,'Auxiliar General'!BH$5,FALSE)</f>
        <v>0</v>
      </c>
      <c r="BN489" s="26" t="str">
        <f>+IF(VLOOKUP($B489,'Lista Puestos Valorados'!$B$11:$BK$510,MATCH('Auxiliar General'!BH$4,'Lista Puestos Valorados'!$B$10:$BK$10,0),0)="","No relevante",VLOOKUP($B489,'Lista Puestos Valorados'!$B$11:$BK$510,MATCH('Auxiliar General'!BH$4,'Lista Puestos Valorados'!$B$10:$BK$10,0),0))</f>
        <v>No relevante</v>
      </c>
      <c r="BO489" s="26">
        <f>+HLOOKUP(BN489,Sistema_Puntos!$Q$5:$Y$43,'Auxiliar General'!BJ$5,FALSE)</f>
        <v>0</v>
      </c>
      <c r="BP489" s="26" t="str">
        <f>+IF(VLOOKUP($B489,'Lista Puestos Valorados'!$B$11:$BK$510,MATCH('Auxiliar General'!BJ$4,'Lista Puestos Valorados'!$B$10:$BK$10,0),0)="","No relevante",VLOOKUP($B489,'Lista Puestos Valorados'!$B$11:$BK$510,MATCH('Auxiliar General'!BJ$4,'Lista Puestos Valorados'!$B$10:$BK$10,0),0))</f>
        <v>No relevante</v>
      </c>
      <c r="BQ489" s="26">
        <f>+HLOOKUP(BP489,Sistema_Puntos!$Q$5:$Y$43,'Auxiliar General'!BL$5,FALSE)</f>
        <v>0</v>
      </c>
      <c r="BR489" s="26" t="str">
        <f>+IF(VLOOKUP($B489,'Lista Puestos Valorados'!$B$11:$BK$510,MATCH('Auxiliar General'!BL$4,'Lista Puestos Valorados'!$B$10:$BK$10,0),0)="","No relevante",VLOOKUP($B489,'Lista Puestos Valorados'!$B$11:$BK$510,MATCH('Auxiliar General'!BL$4,'Lista Puestos Valorados'!$B$10:$BK$10,0),0))</f>
        <v>No relevante</v>
      </c>
      <c r="BS489" s="26">
        <f>+HLOOKUP(BR489,Sistema_Puntos!$Q$5:$Y$43,'Auxiliar General'!BN$5,FALSE)</f>
        <v>0</v>
      </c>
      <c r="BT489" s="26" t="str">
        <f>+IF(VLOOKUP($B489,'Lista Puestos Valorados'!$B$11:$BK$510,MATCH('Auxiliar General'!BN$4,'Lista Puestos Valorados'!$B$10:$BK$10,0),0)="","No relevante",VLOOKUP($B489,'Lista Puestos Valorados'!$B$11:$BK$510,MATCH('Auxiliar General'!BN$4,'Lista Puestos Valorados'!$B$10:$BK$10,0),0))</f>
        <v>No relevante</v>
      </c>
      <c r="BU489" s="26">
        <f>+HLOOKUP(BT489,Sistema_Puntos!$Q$5:$Y$43,'Auxiliar General'!BP$5,FALSE)</f>
        <v>0</v>
      </c>
      <c r="BV489" s="26" t="str">
        <f>+IF(VLOOKUP($B489,'Lista Puestos Valorados'!$B$11:$BK$510,MATCH('Auxiliar General'!BP$4,'Lista Puestos Valorados'!$B$10:$BK$10,0),0)="","No relevante",VLOOKUP($B489,'Lista Puestos Valorados'!$B$11:$BK$510,MATCH('Auxiliar General'!BP$4,'Lista Puestos Valorados'!$B$10:$BK$10,0),0))</f>
        <v>No relevante</v>
      </c>
      <c r="BW489" s="26">
        <f>+HLOOKUP(BV489,Sistema_Puntos!$Q$5:$Y$43,'Auxiliar General'!BR$5,FALSE)</f>
        <v>0</v>
      </c>
      <c r="BX489" s="26" t="str">
        <f>+IF(VLOOKUP($B489,'Lista Puestos Valorados'!$B$11:$BK$510,MATCH('Auxiliar General'!BR$4,'Lista Puestos Valorados'!$B$10:$BK$10,0),0)="","No relevante",VLOOKUP($B489,'Lista Puestos Valorados'!$B$11:$BK$510,MATCH('Auxiliar General'!BR$4,'Lista Puestos Valorados'!$B$10:$BK$10,0),0))</f>
        <v>No relevante</v>
      </c>
      <c r="BY489" s="26">
        <f>+HLOOKUP(BX489,Sistema_Puntos!$Q$5:$Y$43,'Auxiliar General'!BT$5,FALSE)</f>
        <v>0</v>
      </c>
      <c r="BZ489" s="26" t="str">
        <f>+IF(VLOOKUP($B489,'Lista Puestos Valorados'!$B$11:$BK$510,MATCH('Auxiliar General'!BT$4,'Lista Puestos Valorados'!$B$10:$BK$10,0),0)="","No relevante",VLOOKUP($B489,'Lista Puestos Valorados'!$B$11:$BK$510,MATCH('Auxiliar General'!BT$4,'Lista Puestos Valorados'!$B$10:$BK$10,0),0))</f>
        <v>No relevante</v>
      </c>
      <c r="CA489" s="26">
        <f>+HLOOKUP(BZ489,Sistema_Puntos!$Q$5:$Y$43,'Auxiliar General'!BV$5,FALSE)</f>
        <v>0</v>
      </c>
      <c r="CB489" s="26" t="str">
        <f>+IF(VLOOKUP($B489,'Lista Puestos Valorados'!$B$11:$BK$510,MATCH('Auxiliar General'!BV$4,'Lista Puestos Valorados'!$B$10:$BK$10,0),0)="","No relevante",VLOOKUP($B489,'Lista Puestos Valorados'!$B$11:$BK$510,MATCH('Auxiliar General'!BV$4,'Lista Puestos Valorados'!$B$10:$BK$10,0),0))</f>
        <v>No relevante</v>
      </c>
      <c r="CC489" s="26">
        <f>+HLOOKUP(CB489,Sistema_Puntos!$Q$5:$Y$43,'Auxiliar General'!BX$5,FALSE)</f>
        <v>0</v>
      </c>
      <c r="CD489" s="26" t="str">
        <f>+IF(VLOOKUP($B489,'Lista Puestos Valorados'!$B$11:$BK$510,MATCH('Auxiliar General'!BX$4,'Lista Puestos Valorados'!$B$10:$BK$10,0),0)="","No relevante",VLOOKUP($B489,'Lista Puestos Valorados'!$B$11:$BK$510,MATCH('Auxiliar General'!BX$4,'Lista Puestos Valorados'!$B$10:$BK$10,0),0))</f>
        <v>No relevante</v>
      </c>
      <c r="CE489" s="26">
        <f>+HLOOKUP(CD489,Sistema_Puntos!$Q$5:$Y$43,'Auxiliar General'!BZ$5,FALSE)</f>
        <v>0</v>
      </c>
      <c r="CF489" s="26" t="str">
        <f>+IF(VLOOKUP($B489,'Lista Puestos Valorados'!$B$11:$BK$510,MATCH('Auxiliar General'!BZ$4,'Lista Puestos Valorados'!$B$10:$BK$10,0),0)="","No relevante",VLOOKUP($B489,'Lista Puestos Valorados'!$B$11:$BK$510,MATCH('Auxiliar General'!BZ$4,'Lista Puestos Valorados'!$B$10:$BK$10,0),0))</f>
        <v>No relevante</v>
      </c>
      <c r="CG489" s="26">
        <f>+HLOOKUP(CF489,Sistema_Puntos!$Q$5:$Y$43,'Auxiliar General'!CB$5,FALSE)</f>
        <v>0</v>
      </c>
      <c r="CH489" s="29"/>
      <c r="CI489" s="29"/>
    </row>
    <row r="490" spans="2:87" ht="17.55" customHeight="1">
      <c r="B490" s="26">
        <f>+'Listado de Puestos'!B490</f>
        <v>480</v>
      </c>
      <c r="C490" s="26" t="str">
        <f>+IF('Lista Puestos Valorados'!C490="","",'Lista Puestos Valorados'!C490)</f>
        <v/>
      </c>
      <c r="D490" s="26" t="str">
        <f>+IF('Lista Puestos Valorados'!D490="","",'Lista Puestos Valorados'!D490)</f>
        <v/>
      </c>
      <c r="E490" s="26" t="str">
        <f>+IF('Lista Puestos Valorados'!E490="","",'Lista Puestos Valorados'!E490)</f>
        <v/>
      </c>
      <c r="F490" s="26" t="str">
        <f>+IF('Lista Puestos Valorados'!F490="","",'Lista Puestos Valorados'!F490)</f>
        <v/>
      </c>
      <c r="G490" s="26" t="str">
        <f>+IF('Lista Puestos Valorados'!G490="","",'Lista Puestos Valorados'!G490)</f>
        <v/>
      </c>
      <c r="H490" s="26" t="str">
        <f>+IF('Lista Puestos Valorados'!H490="","",'Lista Puestos Valorados'!H490)</f>
        <v/>
      </c>
      <c r="I490" s="26" t="str">
        <f>+IF('Lista Puestos Valorados'!I490="","",'Lista Puestos Valorados'!I490)</f>
        <v/>
      </c>
      <c r="J490" s="118" t="e">
        <f t="array" ref="J490">+IF(L490="","",_xlfn.IFS(L490&lt;='Cortes de Agrupacion'!$F$15,'Cortes de Agrupacion'!$E$15,'Resultados General'!L490&lt;='Cortes de Agrupacion'!$F$14,'Cortes de Agrupacion'!$E$14,'Resultados General'!L490&lt;='Cortes de Agrupacion'!$F$13,'Cortes de Agrupacion'!$E$13,L490&lt;='Cortes de Agrupacion'!$F$12,'Cortes de Agrupacion'!$E$12,'Resultados General'!L490&lt;='Cortes de Agrupacion'!$F$11,'Cortes de Agrupacion'!$E$11,'Resultados General'!L490&lt;='Cortes de Agrupacion'!$F$10,'Cortes de Agrupacion'!$E$10,'Resultados General'!L490&lt;='Cortes de Agrupacion'!$F$9,'Cortes de Agrupacion'!$E$9,'Resultados General'!L490&lt;='Cortes de Agrupacion'!$F$8,'Cortes de Agrupacion'!$E$8,'Resultados General'!L490&lt;='Cortes de Agrupacion'!$F$7,'Cortes de Agrupacion'!$E$7,'Resultados General'!L490&lt;='Cortes de Agrupacion'!$F$6,'Cortes de Agrupacion'!$E$6))</f>
        <v>#VALUE!</v>
      </c>
      <c r="K490" s="118" t="str">
        <f t="shared" si="14"/>
        <v/>
      </c>
      <c r="L490" s="124" t="e">
        <f>#VALUE!</f>
        <v>#VALUE!</v>
      </c>
      <c r="M490" s="26" t="e">
        <f ca="1">+_xlfn.IFNA(VLOOKUP(C490,'Distribución de puestos'!$B$8:$I$507,8,0),"")</f>
        <v>#NAME?</v>
      </c>
      <c r="N490" s="26" t="str">
        <f>+IF(VLOOKUP($B490,'Lista Puestos Valorados'!$B$11:$BK$510,MATCH('Auxiliar General'!H$4,'Lista Puestos Valorados'!$B$10:$BK$10,0),0)="","No relevante",VLOOKUP($B490,'Lista Puestos Valorados'!$B$11:$BK$510,MATCH('Auxiliar General'!H$4,'Lista Puestos Valorados'!$B$10:$BK$10,0),0))</f>
        <v>No relevante</v>
      </c>
      <c r="O490" s="26">
        <f>+HLOOKUP(N490,Sistema_Puntos!$Q$5:$Y$43,'Auxiliar General'!J$5,FALSE)</f>
        <v>0</v>
      </c>
      <c r="P490" s="26" t="str">
        <f>+IF(VLOOKUP($B490,'Lista Puestos Valorados'!$B$11:$BK$510,MATCH('Auxiliar General'!J$4,'Lista Puestos Valorados'!$B$10:$BK$10,0),0)="","No relevante",VLOOKUP($B490,'Lista Puestos Valorados'!$B$11:$BK$510,MATCH('Auxiliar General'!J$4,'Lista Puestos Valorados'!$B$10:$BK$10,0),0))</f>
        <v>No relevante</v>
      </c>
      <c r="Q490" s="26">
        <f>+HLOOKUP(P490,Sistema_Puntos!$Q$5:$Y$43,'Auxiliar General'!L$5,FALSE)</f>
        <v>0</v>
      </c>
      <c r="R490" s="26" t="str">
        <f>+IF(VLOOKUP($B490,'Lista Puestos Valorados'!$B$11:$BK$510,MATCH('Auxiliar General'!L$4,'Lista Puestos Valorados'!$B$10:$BK$10,0),0)="","No relevante",VLOOKUP($B490,'Lista Puestos Valorados'!$B$11:$BK$510,MATCH('Auxiliar General'!L$4,'Lista Puestos Valorados'!$B$10:$BK$10,0),0))</f>
        <v>No relevante</v>
      </c>
      <c r="S490" s="26">
        <f>+HLOOKUP(R490,Sistema_Puntos!$Q$5:$Y$43,'Auxiliar General'!N$5,FALSE)</f>
        <v>0</v>
      </c>
      <c r="T490" s="26" t="str">
        <f>+IF(VLOOKUP($B490,'Lista Puestos Valorados'!$B$11:$BK$510,MATCH('Auxiliar General'!N$4,'Lista Puestos Valorados'!$B$10:$BK$10,0),0)="","No relevante",VLOOKUP($B490,'Lista Puestos Valorados'!$B$11:$BK$510,MATCH('Auxiliar General'!N$4,'Lista Puestos Valorados'!$B$10:$BK$10,0),0))</f>
        <v>No relevante</v>
      </c>
      <c r="U490" s="26">
        <f>+HLOOKUP(T490,Sistema_Puntos!$Q$5:$Y$43,'Auxiliar General'!P$5,FALSE)</f>
        <v>0</v>
      </c>
      <c r="V490" s="26" t="str">
        <f>+IF(VLOOKUP($B490,'Lista Puestos Valorados'!$B$11:$BK$510,MATCH('Auxiliar General'!P$4,'Lista Puestos Valorados'!$B$10:$BK$10,0),0)="","No relevante",VLOOKUP($B490,'Lista Puestos Valorados'!$B$11:$BK$510,MATCH('Auxiliar General'!P$4,'Lista Puestos Valorados'!$B$10:$BK$10,0),0))</f>
        <v>No relevante</v>
      </c>
      <c r="W490" s="26">
        <f>+HLOOKUP(V490,Sistema_Puntos!$Q$5:$Y$43,'Auxiliar General'!R$5,FALSE)</f>
        <v>0</v>
      </c>
      <c r="X490" s="26" t="str">
        <f>+IF(VLOOKUP($B490,'Lista Puestos Valorados'!$B$11:$BK$510,MATCH('Auxiliar General'!R$4,'Lista Puestos Valorados'!$B$10:$BK$10,0),0)="","No relevante",VLOOKUP($B490,'Lista Puestos Valorados'!$B$11:$BK$510,MATCH('Auxiliar General'!R$4,'Lista Puestos Valorados'!$B$10:$BK$10,0),0))</f>
        <v>No relevante</v>
      </c>
      <c r="Y490" s="26">
        <f>+HLOOKUP(X490,Sistema_Puntos!$Q$5:$Y$43,'Auxiliar General'!T$5,FALSE)</f>
        <v>0</v>
      </c>
      <c r="Z490" s="26" t="str">
        <f>+IF(VLOOKUP($B490,'Lista Puestos Valorados'!$B$11:$BK$510,MATCH('Auxiliar General'!T$4,'Lista Puestos Valorados'!$B$10:$BK$10,0),0)="","No relevante",VLOOKUP($B490,'Lista Puestos Valorados'!$B$11:$BK$510,MATCH('Auxiliar General'!T$4,'Lista Puestos Valorados'!$B$10:$BK$10,0),0))</f>
        <v>No relevante</v>
      </c>
      <c r="AA490" s="26">
        <f>+HLOOKUP(Z490,Sistema_Puntos!$Q$5:$Y$43,'Auxiliar General'!V$5,FALSE)</f>
        <v>0</v>
      </c>
      <c r="AB490" s="26" t="str">
        <f>+IF(VLOOKUP($B490,'Lista Puestos Valorados'!$B$11:$BK$510,MATCH('Auxiliar General'!V$4,'Lista Puestos Valorados'!$B$10:$BK$10,0),0)="","No relevante",VLOOKUP($B490,'Lista Puestos Valorados'!$B$11:$BK$510,MATCH('Auxiliar General'!V$4,'Lista Puestos Valorados'!$B$10:$BK$10,0),0))</f>
        <v>No relevante</v>
      </c>
      <c r="AC490" s="26">
        <f>+HLOOKUP(AB490,Sistema_Puntos!$Q$5:$Y$43,'Auxiliar General'!X$5,FALSE)</f>
        <v>0</v>
      </c>
      <c r="AD490" s="26" t="str">
        <f>+IF(VLOOKUP($B490,'Lista Puestos Valorados'!$B$11:$BK$510,MATCH('Auxiliar General'!X$4,'Lista Puestos Valorados'!$B$10:$BK$10,0),0)="","No relevante",VLOOKUP($B490,'Lista Puestos Valorados'!$B$11:$BK$510,MATCH('Auxiliar General'!X$4,'Lista Puestos Valorados'!$B$10:$BK$10,0),0))</f>
        <v>No relevante</v>
      </c>
      <c r="AE490" s="26">
        <f>+HLOOKUP(AD490,Sistema_Puntos!$Q$5:$Y$43,'Auxiliar General'!Z$5,FALSE)</f>
        <v>0</v>
      </c>
      <c r="AF490" s="26" t="str">
        <f>+IF(VLOOKUP($B490,'Lista Puestos Valorados'!$B$11:$BK$510,MATCH('Auxiliar General'!Z$4,'Lista Puestos Valorados'!$B$10:$BK$10,0),0)="","No relevante",VLOOKUP($B490,'Lista Puestos Valorados'!$B$11:$BK$510,MATCH('Auxiliar General'!Z$4,'Lista Puestos Valorados'!$B$10:$BK$10,0),0))</f>
        <v>No relevante</v>
      </c>
      <c r="AG490" s="26">
        <f>+HLOOKUP(AF490,Sistema_Puntos!$Q$5:$Y$43,'Auxiliar General'!AB$5,FALSE)</f>
        <v>0</v>
      </c>
      <c r="AH490" s="26" t="str">
        <f>+IF(VLOOKUP($B490,'Lista Puestos Valorados'!$B$11:$BK$510,MATCH('Auxiliar General'!AB$4,'Lista Puestos Valorados'!$B$10:$BK$10,0),0)="","No relevante",VLOOKUP($B490,'Lista Puestos Valorados'!$B$11:$BK$510,MATCH('Auxiliar General'!AB$4,'Lista Puestos Valorados'!$B$10:$BK$10,0),0))</f>
        <v>No relevante</v>
      </c>
      <c r="AI490" s="26">
        <f>+HLOOKUP(AH490,Sistema_Puntos!$Q$5:$Y$43,'Auxiliar General'!AD$5,FALSE)</f>
        <v>0</v>
      </c>
      <c r="AJ490" s="26" t="str">
        <f>+IF(VLOOKUP($B490,'Lista Puestos Valorados'!$B$11:$BK$510,MATCH('Auxiliar General'!AD$4,'Lista Puestos Valorados'!$B$10:$BK$10,0),0)="","No relevante",VLOOKUP($B490,'Lista Puestos Valorados'!$B$11:$BK$510,MATCH('Auxiliar General'!AD$4,'Lista Puestos Valorados'!$B$10:$BK$10,0),0))</f>
        <v>No relevante</v>
      </c>
      <c r="AK490" s="26">
        <f>+HLOOKUP(AJ490,Sistema_Puntos!$Q$5:$Y$43,'Auxiliar General'!AF$5,FALSE)</f>
        <v>0</v>
      </c>
      <c r="AL490" s="26" t="str">
        <f>+IF(VLOOKUP($B490,'Lista Puestos Valorados'!$B$11:$BK$510,MATCH('Auxiliar General'!AF$4,'Lista Puestos Valorados'!$B$10:$BK$10,0),0)="","No relevante",VLOOKUP($B490,'Lista Puestos Valorados'!$B$11:$BK$510,MATCH('Auxiliar General'!AF$4,'Lista Puestos Valorados'!$B$10:$BK$10,0),0))</f>
        <v>No relevante</v>
      </c>
      <c r="AM490" s="26">
        <f>+HLOOKUP(AL490,Sistema_Puntos!$Q$5:$Y$43,'Auxiliar General'!AH$5,FALSE)</f>
        <v>0</v>
      </c>
      <c r="AN490" s="26" t="str">
        <f>+IF(VLOOKUP($B490,'Lista Puestos Valorados'!$B$11:$BK$510,MATCH('Auxiliar General'!AH$4,'Lista Puestos Valorados'!$B$10:$BK$10,0),0)="","No relevante",VLOOKUP($B490,'Lista Puestos Valorados'!$B$11:$BK$510,MATCH('Auxiliar General'!AH$4,'Lista Puestos Valorados'!$B$10:$BK$10,0),0))</f>
        <v>No relevante</v>
      </c>
      <c r="AO490" s="26">
        <f>+HLOOKUP(AN490,Sistema_Puntos!$Q$5:$Y$43,'Auxiliar General'!AJ$5,FALSE)</f>
        <v>0</v>
      </c>
      <c r="AP490" s="26" t="str">
        <f>+IF(VLOOKUP($B490,'Lista Puestos Valorados'!$B$11:$BK$510,MATCH('Auxiliar General'!AJ$4,'Lista Puestos Valorados'!$B$10:$BK$10,0),0)="","No relevante",VLOOKUP($B490,'Lista Puestos Valorados'!$B$11:$BK$510,MATCH('Auxiliar General'!AJ$4,'Lista Puestos Valorados'!$B$10:$BK$10,0),0))</f>
        <v>No relevante</v>
      </c>
      <c r="AQ490" s="26">
        <f>+HLOOKUP(AP490,Sistema_Puntos!$Q$5:$Y$43,'Auxiliar General'!AL$5,FALSE)</f>
        <v>0</v>
      </c>
      <c r="AR490" s="26" t="str">
        <f>+IF(VLOOKUP($B490,'Lista Puestos Valorados'!$B$11:$BK$510,MATCH('Auxiliar General'!AL$4,'Lista Puestos Valorados'!$B$10:$BK$10,0),0)="","No relevante",VLOOKUP($B490,'Lista Puestos Valorados'!$B$11:$BK$510,MATCH('Auxiliar General'!AL$4,'Lista Puestos Valorados'!$B$10:$BK$10,0),0))</f>
        <v>No relevante</v>
      </c>
      <c r="AS490" s="26">
        <f>+HLOOKUP(AR490,Sistema_Puntos!$Q$5:$Y$43,'Auxiliar General'!AN$5,FALSE)</f>
        <v>0</v>
      </c>
      <c r="AT490" s="26" t="str">
        <f>+IF(VLOOKUP($B490,'Lista Puestos Valorados'!$B$11:$BK$510,MATCH('Auxiliar General'!AN$4,'Lista Puestos Valorados'!$B$10:$BK$10,0),0)="","No relevante",VLOOKUP($B490,'Lista Puestos Valorados'!$B$11:$BK$510,MATCH('Auxiliar General'!AN$4,'Lista Puestos Valorados'!$B$10:$BK$10,0),0))</f>
        <v>No relevante</v>
      </c>
      <c r="AU490" s="26">
        <f>+HLOOKUP(AT490,Sistema_Puntos!$Q$5:$Y$43,'Auxiliar General'!AP$5,FALSE)</f>
        <v>0</v>
      </c>
      <c r="AV490" s="26" t="str">
        <f>+IF(VLOOKUP($B490,'Lista Puestos Valorados'!$B$11:$BK$510,MATCH('Auxiliar General'!AP$4,'Lista Puestos Valorados'!$B$10:$BK$10,0),0)="","No relevante",VLOOKUP($B490,'Lista Puestos Valorados'!$B$11:$BK$510,MATCH('Auxiliar General'!AP$4,'Lista Puestos Valorados'!$B$10:$BK$10,0),0))</f>
        <v>No relevante</v>
      </c>
      <c r="AW490" s="26">
        <f>+HLOOKUP(AV490,Sistema_Puntos!$Q$5:$Y$43,'Auxiliar General'!AR$5,FALSE)</f>
        <v>0</v>
      </c>
      <c r="AX490" s="26" t="str">
        <f>+IF(VLOOKUP($B490,'Lista Puestos Valorados'!$B$11:$BK$510,MATCH('Auxiliar General'!AR$4,'Lista Puestos Valorados'!$B$10:$BK$10,0),0)="","No relevante",VLOOKUP($B490,'Lista Puestos Valorados'!$B$11:$BK$510,MATCH('Auxiliar General'!AR$4,'Lista Puestos Valorados'!$B$10:$BK$10,0),0))</f>
        <v>No relevante</v>
      </c>
      <c r="AY490" s="26">
        <f>+HLOOKUP(AX490,Sistema_Puntos!$Q$5:$Y$43,'Auxiliar General'!AT$5,FALSE)</f>
        <v>0</v>
      </c>
      <c r="AZ490" s="26" t="str">
        <f>+IF(VLOOKUP($B490,'Lista Puestos Valorados'!$B$11:$BK$510,MATCH('Auxiliar General'!AT$4,'Lista Puestos Valorados'!$B$10:$BK$10,0),0)="","No relevante",VLOOKUP($B490,'Lista Puestos Valorados'!$B$11:$BK$510,MATCH('Auxiliar General'!AT$4,'Lista Puestos Valorados'!$B$10:$BK$10,0),0))</f>
        <v>No relevante</v>
      </c>
      <c r="BA490" s="26">
        <f>+HLOOKUP(AZ490,Sistema_Puntos!$Q$5:$Y$43,'Auxiliar General'!AV$5,FALSE)</f>
        <v>0</v>
      </c>
      <c r="BB490" s="26" t="str">
        <f>+IF(VLOOKUP($B490,'Lista Puestos Valorados'!$B$11:$BK$510,MATCH('Auxiliar General'!AV$4,'Lista Puestos Valorados'!$B$10:$BK$10,0),0)="","No relevante",VLOOKUP($B490,'Lista Puestos Valorados'!$B$11:$BK$510,MATCH('Auxiliar General'!AV$4,'Lista Puestos Valorados'!$B$10:$BK$10,0),0))</f>
        <v>No relevante</v>
      </c>
      <c r="BC490" s="26">
        <f>+HLOOKUP(BB490,Sistema_Puntos!$Q$5:$Y$43,'Auxiliar General'!AX$5,FALSE)</f>
        <v>0</v>
      </c>
      <c r="BD490" s="26" t="str">
        <f>+IF(VLOOKUP($B490,'Lista Puestos Valorados'!$B$11:$BK$510,MATCH('Auxiliar General'!AX$4,'Lista Puestos Valorados'!$B$10:$BK$10,0),0)="","No relevante",VLOOKUP($B490,'Lista Puestos Valorados'!$B$11:$BK$510,MATCH('Auxiliar General'!AX$4,'Lista Puestos Valorados'!$B$10:$BK$10,0),0))</f>
        <v>No relevante</v>
      </c>
      <c r="BE490" s="26">
        <f>+HLOOKUP(BD490,Sistema_Puntos!$Q$5:$Y$43,'Auxiliar General'!AZ$5,FALSE)</f>
        <v>0</v>
      </c>
      <c r="BF490" s="26" t="str">
        <f>+IF(VLOOKUP($B490,'Lista Puestos Valorados'!$B$11:$BK$510,MATCH('Auxiliar General'!AZ$4,'Lista Puestos Valorados'!$B$10:$BK$10,0),0)="","No relevante",VLOOKUP($B490,'Lista Puestos Valorados'!$B$11:$BK$510,MATCH('Auxiliar General'!AZ$4,'Lista Puestos Valorados'!$B$10:$BK$10,0),0))</f>
        <v>No relevante</v>
      </c>
      <c r="BG490" s="26">
        <f>+HLOOKUP(BF490,Sistema_Puntos!$Q$5:$Y$43,'Auxiliar General'!BB$5,FALSE)</f>
        <v>0</v>
      </c>
      <c r="BH490" s="26" t="str">
        <f>+IF(VLOOKUP($B490,'Lista Puestos Valorados'!$B$11:$BK$510,MATCH('Auxiliar General'!BB$4,'Lista Puestos Valorados'!$B$10:$BK$10,0),0)="","No relevante",VLOOKUP($B490,'Lista Puestos Valorados'!$B$11:$BK$510,MATCH('Auxiliar General'!BB$4,'Lista Puestos Valorados'!$B$10:$BK$10,0),0))</f>
        <v>No relevante</v>
      </c>
      <c r="BI490" s="26">
        <f>+HLOOKUP(BH490,Sistema_Puntos!$Q$5:$Y$43,'Auxiliar General'!BD$5,FALSE)</f>
        <v>0</v>
      </c>
      <c r="BJ490" s="26" t="str">
        <f>+IF(VLOOKUP($B490,'Lista Puestos Valorados'!$B$11:$BK$510,MATCH('Auxiliar General'!BD$4,'Lista Puestos Valorados'!$B$10:$BK$10,0),0)="","No relevante",VLOOKUP($B490,'Lista Puestos Valorados'!$B$11:$BK$510,MATCH('Auxiliar General'!BD$4,'Lista Puestos Valorados'!$B$10:$BK$10,0),0))</f>
        <v>No relevante</v>
      </c>
      <c r="BK490" s="26">
        <f>+HLOOKUP(BJ490,Sistema_Puntos!$Q$5:$Y$43,'Auxiliar General'!BF$5,FALSE)</f>
        <v>0</v>
      </c>
      <c r="BL490" s="26" t="str">
        <f>+IF(VLOOKUP($B490,'Lista Puestos Valorados'!$B$11:$BK$510,MATCH('Auxiliar General'!BF$4,'Lista Puestos Valorados'!$B$10:$BK$10,0),0)="","No relevante",VLOOKUP($B490,'Lista Puestos Valorados'!$B$11:$BK$510,MATCH('Auxiliar General'!BF$4,'Lista Puestos Valorados'!$B$10:$BK$10,0),0))</f>
        <v>No relevante</v>
      </c>
      <c r="BM490" s="26">
        <f>+HLOOKUP(BL490,Sistema_Puntos!$Q$5:$Y$43,'Auxiliar General'!BH$5,FALSE)</f>
        <v>0</v>
      </c>
      <c r="BN490" s="26" t="str">
        <f>+IF(VLOOKUP($B490,'Lista Puestos Valorados'!$B$11:$BK$510,MATCH('Auxiliar General'!BH$4,'Lista Puestos Valorados'!$B$10:$BK$10,0),0)="","No relevante",VLOOKUP($B490,'Lista Puestos Valorados'!$B$11:$BK$510,MATCH('Auxiliar General'!BH$4,'Lista Puestos Valorados'!$B$10:$BK$10,0),0))</f>
        <v>No relevante</v>
      </c>
      <c r="BO490" s="26">
        <f>+HLOOKUP(BN490,Sistema_Puntos!$Q$5:$Y$43,'Auxiliar General'!BJ$5,FALSE)</f>
        <v>0</v>
      </c>
      <c r="BP490" s="26" t="str">
        <f>+IF(VLOOKUP($B490,'Lista Puestos Valorados'!$B$11:$BK$510,MATCH('Auxiliar General'!BJ$4,'Lista Puestos Valorados'!$B$10:$BK$10,0),0)="","No relevante",VLOOKUP($B490,'Lista Puestos Valorados'!$B$11:$BK$510,MATCH('Auxiliar General'!BJ$4,'Lista Puestos Valorados'!$B$10:$BK$10,0),0))</f>
        <v>No relevante</v>
      </c>
      <c r="BQ490" s="26">
        <f>+HLOOKUP(BP490,Sistema_Puntos!$Q$5:$Y$43,'Auxiliar General'!BL$5,FALSE)</f>
        <v>0</v>
      </c>
      <c r="BR490" s="26" t="str">
        <f>+IF(VLOOKUP($B490,'Lista Puestos Valorados'!$B$11:$BK$510,MATCH('Auxiliar General'!BL$4,'Lista Puestos Valorados'!$B$10:$BK$10,0),0)="","No relevante",VLOOKUP($B490,'Lista Puestos Valorados'!$B$11:$BK$510,MATCH('Auxiliar General'!BL$4,'Lista Puestos Valorados'!$B$10:$BK$10,0),0))</f>
        <v>No relevante</v>
      </c>
      <c r="BS490" s="26">
        <f>+HLOOKUP(BR490,Sistema_Puntos!$Q$5:$Y$43,'Auxiliar General'!BN$5,FALSE)</f>
        <v>0</v>
      </c>
      <c r="BT490" s="26" t="str">
        <f>+IF(VLOOKUP($B490,'Lista Puestos Valorados'!$B$11:$BK$510,MATCH('Auxiliar General'!BN$4,'Lista Puestos Valorados'!$B$10:$BK$10,0),0)="","No relevante",VLOOKUP($B490,'Lista Puestos Valorados'!$B$11:$BK$510,MATCH('Auxiliar General'!BN$4,'Lista Puestos Valorados'!$B$10:$BK$10,0),0))</f>
        <v>No relevante</v>
      </c>
      <c r="BU490" s="26">
        <f>+HLOOKUP(BT490,Sistema_Puntos!$Q$5:$Y$43,'Auxiliar General'!BP$5,FALSE)</f>
        <v>0</v>
      </c>
      <c r="BV490" s="26" t="str">
        <f>+IF(VLOOKUP($B490,'Lista Puestos Valorados'!$B$11:$BK$510,MATCH('Auxiliar General'!BP$4,'Lista Puestos Valorados'!$B$10:$BK$10,0),0)="","No relevante",VLOOKUP($B490,'Lista Puestos Valorados'!$B$11:$BK$510,MATCH('Auxiliar General'!BP$4,'Lista Puestos Valorados'!$B$10:$BK$10,0),0))</f>
        <v>No relevante</v>
      </c>
      <c r="BW490" s="26">
        <f>+HLOOKUP(BV490,Sistema_Puntos!$Q$5:$Y$43,'Auxiliar General'!BR$5,FALSE)</f>
        <v>0</v>
      </c>
      <c r="BX490" s="26" t="str">
        <f>+IF(VLOOKUP($B490,'Lista Puestos Valorados'!$B$11:$BK$510,MATCH('Auxiliar General'!BR$4,'Lista Puestos Valorados'!$B$10:$BK$10,0),0)="","No relevante",VLOOKUP($B490,'Lista Puestos Valorados'!$B$11:$BK$510,MATCH('Auxiliar General'!BR$4,'Lista Puestos Valorados'!$B$10:$BK$10,0),0))</f>
        <v>No relevante</v>
      </c>
      <c r="BY490" s="26">
        <f>+HLOOKUP(BX490,Sistema_Puntos!$Q$5:$Y$43,'Auxiliar General'!BT$5,FALSE)</f>
        <v>0</v>
      </c>
      <c r="BZ490" s="26" t="str">
        <f>+IF(VLOOKUP($B490,'Lista Puestos Valorados'!$B$11:$BK$510,MATCH('Auxiliar General'!BT$4,'Lista Puestos Valorados'!$B$10:$BK$10,0),0)="","No relevante",VLOOKUP($B490,'Lista Puestos Valorados'!$B$11:$BK$510,MATCH('Auxiliar General'!BT$4,'Lista Puestos Valorados'!$B$10:$BK$10,0),0))</f>
        <v>No relevante</v>
      </c>
      <c r="CA490" s="26">
        <f>+HLOOKUP(BZ490,Sistema_Puntos!$Q$5:$Y$43,'Auxiliar General'!BV$5,FALSE)</f>
        <v>0</v>
      </c>
      <c r="CB490" s="26" t="str">
        <f>+IF(VLOOKUP($B490,'Lista Puestos Valorados'!$B$11:$BK$510,MATCH('Auxiliar General'!BV$4,'Lista Puestos Valorados'!$B$10:$BK$10,0),0)="","No relevante",VLOOKUP($B490,'Lista Puestos Valorados'!$B$11:$BK$510,MATCH('Auxiliar General'!BV$4,'Lista Puestos Valorados'!$B$10:$BK$10,0),0))</f>
        <v>No relevante</v>
      </c>
      <c r="CC490" s="26">
        <f>+HLOOKUP(CB490,Sistema_Puntos!$Q$5:$Y$43,'Auxiliar General'!BX$5,FALSE)</f>
        <v>0</v>
      </c>
      <c r="CD490" s="26" t="str">
        <f>+IF(VLOOKUP($B490,'Lista Puestos Valorados'!$B$11:$BK$510,MATCH('Auxiliar General'!BX$4,'Lista Puestos Valorados'!$B$10:$BK$10,0),0)="","No relevante",VLOOKUP($B490,'Lista Puestos Valorados'!$B$11:$BK$510,MATCH('Auxiliar General'!BX$4,'Lista Puestos Valorados'!$B$10:$BK$10,0),0))</f>
        <v>No relevante</v>
      </c>
      <c r="CE490" s="26">
        <f>+HLOOKUP(CD490,Sistema_Puntos!$Q$5:$Y$43,'Auxiliar General'!BZ$5,FALSE)</f>
        <v>0</v>
      </c>
      <c r="CF490" s="26" t="str">
        <f>+IF(VLOOKUP($B490,'Lista Puestos Valorados'!$B$11:$BK$510,MATCH('Auxiliar General'!BZ$4,'Lista Puestos Valorados'!$B$10:$BK$10,0),0)="","No relevante",VLOOKUP($B490,'Lista Puestos Valorados'!$B$11:$BK$510,MATCH('Auxiliar General'!BZ$4,'Lista Puestos Valorados'!$B$10:$BK$10,0),0))</f>
        <v>No relevante</v>
      </c>
      <c r="CG490" s="26">
        <f>+HLOOKUP(CF490,Sistema_Puntos!$Q$5:$Y$43,'Auxiliar General'!CB$5,FALSE)</f>
        <v>0</v>
      </c>
      <c r="CH490" s="29"/>
      <c r="CI490" s="29"/>
    </row>
    <row r="491" spans="2:87" ht="17.55" customHeight="1">
      <c r="B491" s="26">
        <f>+'Listado de Puestos'!B491</f>
        <v>481</v>
      </c>
      <c r="C491" s="26" t="str">
        <f>+IF('Lista Puestos Valorados'!C491="","",'Lista Puestos Valorados'!C491)</f>
        <v/>
      </c>
      <c r="D491" s="26" t="str">
        <f>+IF('Lista Puestos Valorados'!D491="","",'Lista Puestos Valorados'!D491)</f>
        <v/>
      </c>
      <c r="E491" s="26" t="str">
        <f>+IF('Lista Puestos Valorados'!E491="","",'Lista Puestos Valorados'!E491)</f>
        <v/>
      </c>
      <c r="F491" s="26" t="str">
        <f>+IF('Lista Puestos Valorados'!F491="","",'Lista Puestos Valorados'!F491)</f>
        <v/>
      </c>
      <c r="G491" s="26" t="str">
        <f>+IF('Lista Puestos Valorados'!G491="","",'Lista Puestos Valorados'!G491)</f>
        <v/>
      </c>
      <c r="H491" s="26" t="str">
        <f>+IF('Lista Puestos Valorados'!H491="","",'Lista Puestos Valorados'!H491)</f>
        <v/>
      </c>
      <c r="I491" s="26" t="str">
        <f>+IF('Lista Puestos Valorados'!I491="","",'Lista Puestos Valorados'!I491)</f>
        <v/>
      </c>
      <c r="J491" s="118" t="e">
        <f t="array" ref="J491">+IF(L491="","",_xlfn.IFS(L491&lt;='Cortes de Agrupacion'!$F$15,'Cortes de Agrupacion'!$E$15,'Resultados General'!L491&lt;='Cortes de Agrupacion'!$F$14,'Cortes de Agrupacion'!$E$14,'Resultados General'!L491&lt;='Cortes de Agrupacion'!$F$13,'Cortes de Agrupacion'!$E$13,L491&lt;='Cortes de Agrupacion'!$F$12,'Cortes de Agrupacion'!$E$12,'Resultados General'!L491&lt;='Cortes de Agrupacion'!$F$11,'Cortes de Agrupacion'!$E$11,'Resultados General'!L491&lt;='Cortes de Agrupacion'!$F$10,'Cortes de Agrupacion'!$E$10,'Resultados General'!L491&lt;='Cortes de Agrupacion'!$F$9,'Cortes de Agrupacion'!$E$9,'Resultados General'!L491&lt;='Cortes de Agrupacion'!$F$8,'Cortes de Agrupacion'!$E$8,'Resultados General'!L491&lt;='Cortes de Agrupacion'!$F$7,'Cortes de Agrupacion'!$E$7,'Resultados General'!L491&lt;='Cortes de Agrupacion'!$F$6,'Cortes de Agrupacion'!$E$6))</f>
        <v>#VALUE!</v>
      </c>
      <c r="K491" s="118" t="str">
        <f t="shared" si="14"/>
        <v/>
      </c>
      <c r="L491" s="124" t="e">
        <f>#VALUE!</f>
        <v>#VALUE!</v>
      </c>
      <c r="M491" s="26" t="e">
        <f ca="1">+_xlfn.IFNA(VLOOKUP(C491,'Distribución de puestos'!$B$8:$I$507,8,0),"")</f>
        <v>#NAME?</v>
      </c>
      <c r="N491" s="26" t="str">
        <f>+IF(VLOOKUP($B491,'Lista Puestos Valorados'!$B$11:$BK$510,MATCH('Auxiliar General'!H$4,'Lista Puestos Valorados'!$B$10:$BK$10,0),0)="","No relevante",VLOOKUP($B491,'Lista Puestos Valorados'!$B$11:$BK$510,MATCH('Auxiliar General'!H$4,'Lista Puestos Valorados'!$B$10:$BK$10,0),0))</f>
        <v>No relevante</v>
      </c>
      <c r="O491" s="26">
        <f>+HLOOKUP(N491,Sistema_Puntos!$Q$5:$Y$43,'Auxiliar General'!J$5,FALSE)</f>
        <v>0</v>
      </c>
      <c r="P491" s="26" t="str">
        <f>+IF(VLOOKUP($B491,'Lista Puestos Valorados'!$B$11:$BK$510,MATCH('Auxiliar General'!J$4,'Lista Puestos Valorados'!$B$10:$BK$10,0),0)="","No relevante",VLOOKUP($B491,'Lista Puestos Valorados'!$B$11:$BK$510,MATCH('Auxiliar General'!J$4,'Lista Puestos Valorados'!$B$10:$BK$10,0),0))</f>
        <v>No relevante</v>
      </c>
      <c r="Q491" s="26">
        <f>+HLOOKUP(P491,Sistema_Puntos!$Q$5:$Y$43,'Auxiliar General'!L$5,FALSE)</f>
        <v>0</v>
      </c>
      <c r="R491" s="26" t="str">
        <f>+IF(VLOOKUP($B491,'Lista Puestos Valorados'!$B$11:$BK$510,MATCH('Auxiliar General'!L$4,'Lista Puestos Valorados'!$B$10:$BK$10,0),0)="","No relevante",VLOOKUP($B491,'Lista Puestos Valorados'!$B$11:$BK$510,MATCH('Auxiliar General'!L$4,'Lista Puestos Valorados'!$B$10:$BK$10,0),0))</f>
        <v>No relevante</v>
      </c>
      <c r="S491" s="26">
        <f>+HLOOKUP(R491,Sistema_Puntos!$Q$5:$Y$43,'Auxiliar General'!N$5,FALSE)</f>
        <v>0</v>
      </c>
      <c r="T491" s="26" t="str">
        <f>+IF(VLOOKUP($B491,'Lista Puestos Valorados'!$B$11:$BK$510,MATCH('Auxiliar General'!N$4,'Lista Puestos Valorados'!$B$10:$BK$10,0),0)="","No relevante",VLOOKUP($B491,'Lista Puestos Valorados'!$B$11:$BK$510,MATCH('Auxiliar General'!N$4,'Lista Puestos Valorados'!$B$10:$BK$10,0),0))</f>
        <v>No relevante</v>
      </c>
      <c r="U491" s="26">
        <f>+HLOOKUP(T491,Sistema_Puntos!$Q$5:$Y$43,'Auxiliar General'!P$5,FALSE)</f>
        <v>0</v>
      </c>
      <c r="V491" s="26" t="str">
        <f>+IF(VLOOKUP($B491,'Lista Puestos Valorados'!$B$11:$BK$510,MATCH('Auxiliar General'!P$4,'Lista Puestos Valorados'!$B$10:$BK$10,0),0)="","No relevante",VLOOKUP($B491,'Lista Puestos Valorados'!$B$11:$BK$510,MATCH('Auxiliar General'!P$4,'Lista Puestos Valorados'!$B$10:$BK$10,0),0))</f>
        <v>No relevante</v>
      </c>
      <c r="W491" s="26">
        <f>+HLOOKUP(V491,Sistema_Puntos!$Q$5:$Y$43,'Auxiliar General'!R$5,FALSE)</f>
        <v>0</v>
      </c>
      <c r="X491" s="26" t="str">
        <f>+IF(VLOOKUP($B491,'Lista Puestos Valorados'!$B$11:$BK$510,MATCH('Auxiliar General'!R$4,'Lista Puestos Valorados'!$B$10:$BK$10,0),0)="","No relevante",VLOOKUP($B491,'Lista Puestos Valorados'!$B$11:$BK$510,MATCH('Auxiliar General'!R$4,'Lista Puestos Valorados'!$B$10:$BK$10,0),0))</f>
        <v>No relevante</v>
      </c>
      <c r="Y491" s="26">
        <f>+HLOOKUP(X491,Sistema_Puntos!$Q$5:$Y$43,'Auxiliar General'!T$5,FALSE)</f>
        <v>0</v>
      </c>
      <c r="Z491" s="26" t="str">
        <f>+IF(VLOOKUP($B491,'Lista Puestos Valorados'!$B$11:$BK$510,MATCH('Auxiliar General'!T$4,'Lista Puestos Valorados'!$B$10:$BK$10,0),0)="","No relevante",VLOOKUP($B491,'Lista Puestos Valorados'!$B$11:$BK$510,MATCH('Auxiliar General'!T$4,'Lista Puestos Valorados'!$B$10:$BK$10,0),0))</f>
        <v>No relevante</v>
      </c>
      <c r="AA491" s="26">
        <f>+HLOOKUP(Z491,Sistema_Puntos!$Q$5:$Y$43,'Auxiliar General'!V$5,FALSE)</f>
        <v>0</v>
      </c>
      <c r="AB491" s="26" t="str">
        <f>+IF(VLOOKUP($B491,'Lista Puestos Valorados'!$B$11:$BK$510,MATCH('Auxiliar General'!V$4,'Lista Puestos Valorados'!$B$10:$BK$10,0),0)="","No relevante",VLOOKUP($B491,'Lista Puestos Valorados'!$B$11:$BK$510,MATCH('Auxiliar General'!V$4,'Lista Puestos Valorados'!$B$10:$BK$10,0),0))</f>
        <v>No relevante</v>
      </c>
      <c r="AC491" s="26">
        <f>+HLOOKUP(AB491,Sistema_Puntos!$Q$5:$Y$43,'Auxiliar General'!X$5,FALSE)</f>
        <v>0</v>
      </c>
      <c r="AD491" s="26" t="str">
        <f>+IF(VLOOKUP($B491,'Lista Puestos Valorados'!$B$11:$BK$510,MATCH('Auxiliar General'!X$4,'Lista Puestos Valorados'!$B$10:$BK$10,0),0)="","No relevante",VLOOKUP($B491,'Lista Puestos Valorados'!$B$11:$BK$510,MATCH('Auxiliar General'!X$4,'Lista Puestos Valorados'!$B$10:$BK$10,0),0))</f>
        <v>No relevante</v>
      </c>
      <c r="AE491" s="26">
        <f>+HLOOKUP(AD491,Sistema_Puntos!$Q$5:$Y$43,'Auxiliar General'!Z$5,FALSE)</f>
        <v>0</v>
      </c>
      <c r="AF491" s="26" t="str">
        <f>+IF(VLOOKUP($B491,'Lista Puestos Valorados'!$B$11:$BK$510,MATCH('Auxiliar General'!Z$4,'Lista Puestos Valorados'!$B$10:$BK$10,0),0)="","No relevante",VLOOKUP($B491,'Lista Puestos Valorados'!$B$11:$BK$510,MATCH('Auxiliar General'!Z$4,'Lista Puestos Valorados'!$B$10:$BK$10,0),0))</f>
        <v>No relevante</v>
      </c>
      <c r="AG491" s="26">
        <f>+HLOOKUP(AF491,Sistema_Puntos!$Q$5:$Y$43,'Auxiliar General'!AB$5,FALSE)</f>
        <v>0</v>
      </c>
      <c r="AH491" s="26" t="str">
        <f>+IF(VLOOKUP($B491,'Lista Puestos Valorados'!$B$11:$BK$510,MATCH('Auxiliar General'!AB$4,'Lista Puestos Valorados'!$B$10:$BK$10,0),0)="","No relevante",VLOOKUP($B491,'Lista Puestos Valorados'!$B$11:$BK$510,MATCH('Auxiliar General'!AB$4,'Lista Puestos Valorados'!$B$10:$BK$10,0),0))</f>
        <v>No relevante</v>
      </c>
      <c r="AI491" s="26">
        <f>+HLOOKUP(AH491,Sistema_Puntos!$Q$5:$Y$43,'Auxiliar General'!AD$5,FALSE)</f>
        <v>0</v>
      </c>
      <c r="AJ491" s="26" t="str">
        <f>+IF(VLOOKUP($B491,'Lista Puestos Valorados'!$B$11:$BK$510,MATCH('Auxiliar General'!AD$4,'Lista Puestos Valorados'!$B$10:$BK$10,0),0)="","No relevante",VLOOKUP($B491,'Lista Puestos Valorados'!$B$11:$BK$510,MATCH('Auxiliar General'!AD$4,'Lista Puestos Valorados'!$B$10:$BK$10,0),0))</f>
        <v>No relevante</v>
      </c>
      <c r="AK491" s="26">
        <f>+HLOOKUP(AJ491,Sistema_Puntos!$Q$5:$Y$43,'Auxiliar General'!AF$5,FALSE)</f>
        <v>0</v>
      </c>
      <c r="AL491" s="26" t="str">
        <f>+IF(VLOOKUP($B491,'Lista Puestos Valorados'!$B$11:$BK$510,MATCH('Auxiliar General'!AF$4,'Lista Puestos Valorados'!$B$10:$BK$10,0),0)="","No relevante",VLOOKUP($B491,'Lista Puestos Valorados'!$B$11:$BK$510,MATCH('Auxiliar General'!AF$4,'Lista Puestos Valorados'!$B$10:$BK$10,0),0))</f>
        <v>No relevante</v>
      </c>
      <c r="AM491" s="26">
        <f>+HLOOKUP(AL491,Sistema_Puntos!$Q$5:$Y$43,'Auxiliar General'!AH$5,FALSE)</f>
        <v>0</v>
      </c>
      <c r="AN491" s="26" t="str">
        <f>+IF(VLOOKUP($B491,'Lista Puestos Valorados'!$B$11:$BK$510,MATCH('Auxiliar General'!AH$4,'Lista Puestos Valorados'!$B$10:$BK$10,0),0)="","No relevante",VLOOKUP($B491,'Lista Puestos Valorados'!$B$11:$BK$510,MATCH('Auxiliar General'!AH$4,'Lista Puestos Valorados'!$B$10:$BK$10,0),0))</f>
        <v>No relevante</v>
      </c>
      <c r="AO491" s="26">
        <f>+HLOOKUP(AN491,Sistema_Puntos!$Q$5:$Y$43,'Auxiliar General'!AJ$5,FALSE)</f>
        <v>0</v>
      </c>
      <c r="AP491" s="26" t="str">
        <f>+IF(VLOOKUP($B491,'Lista Puestos Valorados'!$B$11:$BK$510,MATCH('Auxiliar General'!AJ$4,'Lista Puestos Valorados'!$B$10:$BK$10,0),0)="","No relevante",VLOOKUP($B491,'Lista Puestos Valorados'!$B$11:$BK$510,MATCH('Auxiliar General'!AJ$4,'Lista Puestos Valorados'!$B$10:$BK$10,0),0))</f>
        <v>No relevante</v>
      </c>
      <c r="AQ491" s="26">
        <f>+HLOOKUP(AP491,Sistema_Puntos!$Q$5:$Y$43,'Auxiliar General'!AL$5,FALSE)</f>
        <v>0</v>
      </c>
      <c r="AR491" s="26" t="str">
        <f>+IF(VLOOKUP($B491,'Lista Puestos Valorados'!$B$11:$BK$510,MATCH('Auxiliar General'!AL$4,'Lista Puestos Valorados'!$B$10:$BK$10,0),0)="","No relevante",VLOOKUP($B491,'Lista Puestos Valorados'!$B$11:$BK$510,MATCH('Auxiliar General'!AL$4,'Lista Puestos Valorados'!$B$10:$BK$10,0),0))</f>
        <v>No relevante</v>
      </c>
      <c r="AS491" s="26">
        <f>+HLOOKUP(AR491,Sistema_Puntos!$Q$5:$Y$43,'Auxiliar General'!AN$5,FALSE)</f>
        <v>0</v>
      </c>
      <c r="AT491" s="26" t="str">
        <f>+IF(VLOOKUP($B491,'Lista Puestos Valorados'!$B$11:$BK$510,MATCH('Auxiliar General'!AN$4,'Lista Puestos Valorados'!$B$10:$BK$10,0),0)="","No relevante",VLOOKUP($B491,'Lista Puestos Valorados'!$B$11:$BK$510,MATCH('Auxiliar General'!AN$4,'Lista Puestos Valorados'!$B$10:$BK$10,0),0))</f>
        <v>No relevante</v>
      </c>
      <c r="AU491" s="26">
        <f>+HLOOKUP(AT491,Sistema_Puntos!$Q$5:$Y$43,'Auxiliar General'!AP$5,FALSE)</f>
        <v>0</v>
      </c>
      <c r="AV491" s="26" t="str">
        <f>+IF(VLOOKUP($B491,'Lista Puestos Valorados'!$B$11:$BK$510,MATCH('Auxiliar General'!AP$4,'Lista Puestos Valorados'!$B$10:$BK$10,0),0)="","No relevante",VLOOKUP($B491,'Lista Puestos Valorados'!$B$11:$BK$510,MATCH('Auxiliar General'!AP$4,'Lista Puestos Valorados'!$B$10:$BK$10,0),0))</f>
        <v>No relevante</v>
      </c>
      <c r="AW491" s="26">
        <f>+HLOOKUP(AV491,Sistema_Puntos!$Q$5:$Y$43,'Auxiliar General'!AR$5,FALSE)</f>
        <v>0</v>
      </c>
      <c r="AX491" s="26" t="str">
        <f>+IF(VLOOKUP($B491,'Lista Puestos Valorados'!$B$11:$BK$510,MATCH('Auxiliar General'!AR$4,'Lista Puestos Valorados'!$B$10:$BK$10,0),0)="","No relevante",VLOOKUP($B491,'Lista Puestos Valorados'!$B$11:$BK$510,MATCH('Auxiliar General'!AR$4,'Lista Puestos Valorados'!$B$10:$BK$10,0),0))</f>
        <v>No relevante</v>
      </c>
      <c r="AY491" s="26">
        <f>+HLOOKUP(AX491,Sistema_Puntos!$Q$5:$Y$43,'Auxiliar General'!AT$5,FALSE)</f>
        <v>0</v>
      </c>
      <c r="AZ491" s="26" t="str">
        <f>+IF(VLOOKUP($B491,'Lista Puestos Valorados'!$B$11:$BK$510,MATCH('Auxiliar General'!AT$4,'Lista Puestos Valorados'!$B$10:$BK$10,0),0)="","No relevante",VLOOKUP($B491,'Lista Puestos Valorados'!$B$11:$BK$510,MATCH('Auxiliar General'!AT$4,'Lista Puestos Valorados'!$B$10:$BK$10,0),0))</f>
        <v>No relevante</v>
      </c>
      <c r="BA491" s="26">
        <f>+HLOOKUP(AZ491,Sistema_Puntos!$Q$5:$Y$43,'Auxiliar General'!AV$5,FALSE)</f>
        <v>0</v>
      </c>
      <c r="BB491" s="26" t="str">
        <f>+IF(VLOOKUP($B491,'Lista Puestos Valorados'!$B$11:$BK$510,MATCH('Auxiliar General'!AV$4,'Lista Puestos Valorados'!$B$10:$BK$10,0),0)="","No relevante",VLOOKUP($B491,'Lista Puestos Valorados'!$B$11:$BK$510,MATCH('Auxiliar General'!AV$4,'Lista Puestos Valorados'!$B$10:$BK$10,0),0))</f>
        <v>No relevante</v>
      </c>
      <c r="BC491" s="26">
        <f>+HLOOKUP(BB491,Sistema_Puntos!$Q$5:$Y$43,'Auxiliar General'!AX$5,FALSE)</f>
        <v>0</v>
      </c>
      <c r="BD491" s="26" t="str">
        <f>+IF(VLOOKUP($B491,'Lista Puestos Valorados'!$B$11:$BK$510,MATCH('Auxiliar General'!AX$4,'Lista Puestos Valorados'!$B$10:$BK$10,0),0)="","No relevante",VLOOKUP($B491,'Lista Puestos Valorados'!$B$11:$BK$510,MATCH('Auxiliar General'!AX$4,'Lista Puestos Valorados'!$B$10:$BK$10,0),0))</f>
        <v>No relevante</v>
      </c>
      <c r="BE491" s="26">
        <f>+HLOOKUP(BD491,Sistema_Puntos!$Q$5:$Y$43,'Auxiliar General'!AZ$5,FALSE)</f>
        <v>0</v>
      </c>
      <c r="BF491" s="26" t="str">
        <f>+IF(VLOOKUP($B491,'Lista Puestos Valorados'!$B$11:$BK$510,MATCH('Auxiliar General'!AZ$4,'Lista Puestos Valorados'!$B$10:$BK$10,0),0)="","No relevante",VLOOKUP($B491,'Lista Puestos Valorados'!$B$11:$BK$510,MATCH('Auxiliar General'!AZ$4,'Lista Puestos Valorados'!$B$10:$BK$10,0),0))</f>
        <v>No relevante</v>
      </c>
      <c r="BG491" s="26">
        <f>+HLOOKUP(BF491,Sistema_Puntos!$Q$5:$Y$43,'Auxiliar General'!BB$5,FALSE)</f>
        <v>0</v>
      </c>
      <c r="BH491" s="26" t="str">
        <f>+IF(VLOOKUP($B491,'Lista Puestos Valorados'!$B$11:$BK$510,MATCH('Auxiliar General'!BB$4,'Lista Puestos Valorados'!$B$10:$BK$10,0),0)="","No relevante",VLOOKUP($B491,'Lista Puestos Valorados'!$B$11:$BK$510,MATCH('Auxiliar General'!BB$4,'Lista Puestos Valorados'!$B$10:$BK$10,0),0))</f>
        <v>No relevante</v>
      </c>
      <c r="BI491" s="26">
        <f>+HLOOKUP(BH491,Sistema_Puntos!$Q$5:$Y$43,'Auxiliar General'!BD$5,FALSE)</f>
        <v>0</v>
      </c>
      <c r="BJ491" s="26" t="str">
        <f>+IF(VLOOKUP($B491,'Lista Puestos Valorados'!$B$11:$BK$510,MATCH('Auxiliar General'!BD$4,'Lista Puestos Valorados'!$B$10:$BK$10,0),0)="","No relevante",VLOOKUP($B491,'Lista Puestos Valorados'!$B$11:$BK$510,MATCH('Auxiliar General'!BD$4,'Lista Puestos Valorados'!$B$10:$BK$10,0),0))</f>
        <v>No relevante</v>
      </c>
      <c r="BK491" s="26">
        <f>+HLOOKUP(BJ491,Sistema_Puntos!$Q$5:$Y$43,'Auxiliar General'!BF$5,FALSE)</f>
        <v>0</v>
      </c>
      <c r="BL491" s="26" t="str">
        <f>+IF(VLOOKUP($B491,'Lista Puestos Valorados'!$B$11:$BK$510,MATCH('Auxiliar General'!BF$4,'Lista Puestos Valorados'!$B$10:$BK$10,0),0)="","No relevante",VLOOKUP($B491,'Lista Puestos Valorados'!$B$11:$BK$510,MATCH('Auxiliar General'!BF$4,'Lista Puestos Valorados'!$B$10:$BK$10,0),0))</f>
        <v>No relevante</v>
      </c>
      <c r="BM491" s="26">
        <f>+HLOOKUP(BL491,Sistema_Puntos!$Q$5:$Y$43,'Auxiliar General'!BH$5,FALSE)</f>
        <v>0</v>
      </c>
      <c r="BN491" s="26" t="str">
        <f>+IF(VLOOKUP($B491,'Lista Puestos Valorados'!$B$11:$BK$510,MATCH('Auxiliar General'!BH$4,'Lista Puestos Valorados'!$B$10:$BK$10,0),0)="","No relevante",VLOOKUP($B491,'Lista Puestos Valorados'!$B$11:$BK$510,MATCH('Auxiliar General'!BH$4,'Lista Puestos Valorados'!$B$10:$BK$10,0),0))</f>
        <v>No relevante</v>
      </c>
      <c r="BO491" s="26">
        <f>+HLOOKUP(BN491,Sistema_Puntos!$Q$5:$Y$43,'Auxiliar General'!BJ$5,FALSE)</f>
        <v>0</v>
      </c>
      <c r="BP491" s="26" t="str">
        <f>+IF(VLOOKUP($B491,'Lista Puestos Valorados'!$B$11:$BK$510,MATCH('Auxiliar General'!BJ$4,'Lista Puestos Valorados'!$B$10:$BK$10,0),0)="","No relevante",VLOOKUP($B491,'Lista Puestos Valorados'!$B$11:$BK$510,MATCH('Auxiliar General'!BJ$4,'Lista Puestos Valorados'!$B$10:$BK$10,0),0))</f>
        <v>No relevante</v>
      </c>
      <c r="BQ491" s="26">
        <f>+HLOOKUP(BP491,Sistema_Puntos!$Q$5:$Y$43,'Auxiliar General'!BL$5,FALSE)</f>
        <v>0</v>
      </c>
      <c r="BR491" s="26" t="str">
        <f>+IF(VLOOKUP($B491,'Lista Puestos Valorados'!$B$11:$BK$510,MATCH('Auxiliar General'!BL$4,'Lista Puestos Valorados'!$B$10:$BK$10,0),0)="","No relevante",VLOOKUP($B491,'Lista Puestos Valorados'!$B$11:$BK$510,MATCH('Auxiliar General'!BL$4,'Lista Puestos Valorados'!$B$10:$BK$10,0),0))</f>
        <v>No relevante</v>
      </c>
      <c r="BS491" s="26">
        <f>+HLOOKUP(BR491,Sistema_Puntos!$Q$5:$Y$43,'Auxiliar General'!BN$5,FALSE)</f>
        <v>0</v>
      </c>
      <c r="BT491" s="26" t="str">
        <f>+IF(VLOOKUP($B491,'Lista Puestos Valorados'!$B$11:$BK$510,MATCH('Auxiliar General'!BN$4,'Lista Puestos Valorados'!$B$10:$BK$10,0),0)="","No relevante",VLOOKUP($B491,'Lista Puestos Valorados'!$B$11:$BK$510,MATCH('Auxiliar General'!BN$4,'Lista Puestos Valorados'!$B$10:$BK$10,0),0))</f>
        <v>No relevante</v>
      </c>
      <c r="BU491" s="26">
        <f>+HLOOKUP(BT491,Sistema_Puntos!$Q$5:$Y$43,'Auxiliar General'!BP$5,FALSE)</f>
        <v>0</v>
      </c>
      <c r="BV491" s="26" t="str">
        <f>+IF(VLOOKUP($B491,'Lista Puestos Valorados'!$B$11:$BK$510,MATCH('Auxiliar General'!BP$4,'Lista Puestos Valorados'!$B$10:$BK$10,0),0)="","No relevante",VLOOKUP($B491,'Lista Puestos Valorados'!$B$11:$BK$510,MATCH('Auxiliar General'!BP$4,'Lista Puestos Valorados'!$B$10:$BK$10,0),0))</f>
        <v>No relevante</v>
      </c>
      <c r="BW491" s="26">
        <f>+HLOOKUP(BV491,Sistema_Puntos!$Q$5:$Y$43,'Auxiliar General'!BR$5,FALSE)</f>
        <v>0</v>
      </c>
      <c r="BX491" s="26" t="str">
        <f>+IF(VLOOKUP($B491,'Lista Puestos Valorados'!$B$11:$BK$510,MATCH('Auxiliar General'!BR$4,'Lista Puestos Valorados'!$B$10:$BK$10,0),0)="","No relevante",VLOOKUP($B491,'Lista Puestos Valorados'!$B$11:$BK$510,MATCH('Auxiliar General'!BR$4,'Lista Puestos Valorados'!$B$10:$BK$10,0),0))</f>
        <v>No relevante</v>
      </c>
      <c r="BY491" s="26">
        <f>+HLOOKUP(BX491,Sistema_Puntos!$Q$5:$Y$43,'Auxiliar General'!BT$5,FALSE)</f>
        <v>0</v>
      </c>
      <c r="BZ491" s="26" t="str">
        <f>+IF(VLOOKUP($B491,'Lista Puestos Valorados'!$B$11:$BK$510,MATCH('Auxiliar General'!BT$4,'Lista Puestos Valorados'!$B$10:$BK$10,0),0)="","No relevante",VLOOKUP($B491,'Lista Puestos Valorados'!$B$11:$BK$510,MATCH('Auxiliar General'!BT$4,'Lista Puestos Valorados'!$B$10:$BK$10,0),0))</f>
        <v>No relevante</v>
      </c>
      <c r="CA491" s="26">
        <f>+HLOOKUP(BZ491,Sistema_Puntos!$Q$5:$Y$43,'Auxiliar General'!BV$5,FALSE)</f>
        <v>0</v>
      </c>
      <c r="CB491" s="26" t="str">
        <f>+IF(VLOOKUP($B491,'Lista Puestos Valorados'!$B$11:$BK$510,MATCH('Auxiliar General'!BV$4,'Lista Puestos Valorados'!$B$10:$BK$10,0),0)="","No relevante",VLOOKUP($B491,'Lista Puestos Valorados'!$B$11:$BK$510,MATCH('Auxiliar General'!BV$4,'Lista Puestos Valorados'!$B$10:$BK$10,0),0))</f>
        <v>No relevante</v>
      </c>
      <c r="CC491" s="26">
        <f>+HLOOKUP(CB491,Sistema_Puntos!$Q$5:$Y$43,'Auxiliar General'!BX$5,FALSE)</f>
        <v>0</v>
      </c>
      <c r="CD491" s="26" t="str">
        <f>+IF(VLOOKUP($B491,'Lista Puestos Valorados'!$B$11:$BK$510,MATCH('Auxiliar General'!BX$4,'Lista Puestos Valorados'!$B$10:$BK$10,0),0)="","No relevante",VLOOKUP($B491,'Lista Puestos Valorados'!$B$11:$BK$510,MATCH('Auxiliar General'!BX$4,'Lista Puestos Valorados'!$B$10:$BK$10,0),0))</f>
        <v>No relevante</v>
      </c>
      <c r="CE491" s="26">
        <f>+HLOOKUP(CD491,Sistema_Puntos!$Q$5:$Y$43,'Auxiliar General'!BZ$5,FALSE)</f>
        <v>0</v>
      </c>
      <c r="CF491" s="26" t="str">
        <f>+IF(VLOOKUP($B491,'Lista Puestos Valorados'!$B$11:$BK$510,MATCH('Auxiliar General'!BZ$4,'Lista Puestos Valorados'!$B$10:$BK$10,0),0)="","No relevante",VLOOKUP($B491,'Lista Puestos Valorados'!$B$11:$BK$510,MATCH('Auxiliar General'!BZ$4,'Lista Puestos Valorados'!$B$10:$BK$10,0),0))</f>
        <v>No relevante</v>
      </c>
      <c r="CG491" s="26">
        <f>+HLOOKUP(CF491,Sistema_Puntos!$Q$5:$Y$43,'Auxiliar General'!CB$5,FALSE)</f>
        <v>0</v>
      </c>
      <c r="CH491" s="29"/>
      <c r="CI491" s="29"/>
    </row>
    <row r="492" spans="2:87" ht="17.55" customHeight="1">
      <c r="B492" s="26">
        <f>+'Listado de Puestos'!B492</f>
        <v>482</v>
      </c>
      <c r="C492" s="26" t="str">
        <f>+IF('Lista Puestos Valorados'!C492="","",'Lista Puestos Valorados'!C492)</f>
        <v/>
      </c>
      <c r="D492" s="26" t="str">
        <f>+IF('Lista Puestos Valorados'!D492="","",'Lista Puestos Valorados'!D492)</f>
        <v/>
      </c>
      <c r="E492" s="26" t="str">
        <f>+IF('Lista Puestos Valorados'!E492="","",'Lista Puestos Valorados'!E492)</f>
        <v/>
      </c>
      <c r="F492" s="26" t="str">
        <f>+IF('Lista Puestos Valorados'!F492="","",'Lista Puestos Valorados'!F492)</f>
        <v/>
      </c>
      <c r="G492" s="26" t="str">
        <f>+IF('Lista Puestos Valorados'!G492="","",'Lista Puestos Valorados'!G492)</f>
        <v/>
      </c>
      <c r="H492" s="26" t="str">
        <f>+IF('Lista Puestos Valorados'!H492="","",'Lista Puestos Valorados'!H492)</f>
        <v/>
      </c>
      <c r="I492" s="26" t="str">
        <f>+IF('Lista Puestos Valorados'!I492="","",'Lista Puestos Valorados'!I492)</f>
        <v/>
      </c>
      <c r="J492" s="118" t="e">
        <f t="array" ref="J492">+IF(L492="","",_xlfn.IFS(L492&lt;='Cortes de Agrupacion'!$F$15,'Cortes de Agrupacion'!$E$15,'Resultados General'!L492&lt;='Cortes de Agrupacion'!$F$14,'Cortes de Agrupacion'!$E$14,'Resultados General'!L492&lt;='Cortes de Agrupacion'!$F$13,'Cortes de Agrupacion'!$E$13,L492&lt;='Cortes de Agrupacion'!$F$12,'Cortes de Agrupacion'!$E$12,'Resultados General'!L492&lt;='Cortes de Agrupacion'!$F$11,'Cortes de Agrupacion'!$E$11,'Resultados General'!L492&lt;='Cortes de Agrupacion'!$F$10,'Cortes de Agrupacion'!$E$10,'Resultados General'!L492&lt;='Cortes de Agrupacion'!$F$9,'Cortes de Agrupacion'!$E$9,'Resultados General'!L492&lt;='Cortes de Agrupacion'!$F$8,'Cortes de Agrupacion'!$E$8,'Resultados General'!L492&lt;='Cortes de Agrupacion'!$F$7,'Cortes de Agrupacion'!$E$7,'Resultados General'!L492&lt;='Cortes de Agrupacion'!$F$6,'Cortes de Agrupacion'!$E$6))</f>
        <v>#VALUE!</v>
      </c>
      <c r="K492" s="118" t="str">
        <f t="shared" si="14"/>
        <v/>
      </c>
      <c r="L492" s="124" t="e">
        <f>#VALUE!</f>
        <v>#VALUE!</v>
      </c>
      <c r="M492" s="26" t="e">
        <f ca="1">+_xlfn.IFNA(VLOOKUP(C492,'Distribución de puestos'!$B$8:$I$507,8,0),"")</f>
        <v>#NAME?</v>
      </c>
      <c r="N492" s="26" t="str">
        <f>+IF(VLOOKUP($B492,'Lista Puestos Valorados'!$B$11:$BK$510,MATCH('Auxiliar General'!H$4,'Lista Puestos Valorados'!$B$10:$BK$10,0),0)="","No relevante",VLOOKUP($B492,'Lista Puestos Valorados'!$B$11:$BK$510,MATCH('Auxiliar General'!H$4,'Lista Puestos Valorados'!$B$10:$BK$10,0),0))</f>
        <v>No relevante</v>
      </c>
      <c r="O492" s="26">
        <f>+HLOOKUP(N492,Sistema_Puntos!$Q$5:$Y$43,'Auxiliar General'!J$5,FALSE)</f>
        <v>0</v>
      </c>
      <c r="P492" s="26" t="str">
        <f>+IF(VLOOKUP($B492,'Lista Puestos Valorados'!$B$11:$BK$510,MATCH('Auxiliar General'!J$4,'Lista Puestos Valorados'!$B$10:$BK$10,0),0)="","No relevante",VLOOKUP($B492,'Lista Puestos Valorados'!$B$11:$BK$510,MATCH('Auxiliar General'!J$4,'Lista Puestos Valorados'!$B$10:$BK$10,0),0))</f>
        <v>No relevante</v>
      </c>
      <c r="Q492" s="26">
        <f>+HLOOKUP(P492,Sistema_Puntos!$Q$5:$Y$43,'Auxiliar General'!L$5,FALSE)</f>
        <v>0</v>
      </c>
      <c r="R492" s="26" t="str">
        <f>+IF(VLOOKUP($B492,'Lista Puestos Valorados'!$B$11:$BK$510,MATCH('Auxiliar General'!L$4,'Lista Puestos Valorados'!$B$10:$BK$10,0),0)="","No relevante",VLOOKUP($B492,'Lista Puestos Valorados'!$B$11:$BK$510,MATCH('Auxiliar General'!L$4,'Lista Puestos Valorados'!$B$10:$BK$10,0),0))</f>
        <v>No relevante</v>
      </c>
      <c r="S492" s="26">
        <f>+HLOOKUP(R492,Sistema_Puntos!$Q$5:$Y$43,'Auxiliar General'!N$5,FALSE)</f>
        <v>0</v>
      </c>
      <c r="T492" s="26" t="str">
        <f>+IF(VLOOKUP($B492,'Lista Puestos Valorados'!$B$11:$BK$510,MATCH('Auxiliar General'!N$4,'Lista Puestos Valorados'!$B$10:$BK$10,0),0)="","No relevante",VLOOKUP($B492,'Lista Puestos Valorados'!$B$11:$BK$510,MATCH('Auxiliar General'!N$4,'Lista Puestos Valorados'!$B$10:$BK$10,0),0))</f>
        <v>No relevante</v>
      </c>
      <c r="U492" s="26">
        <f>+HLOOKUP(T492,Sistema_Puntos!$Q$5:$Y$43,'Auxiliar General'!P$5,FALSE)</f>
        <v>0</v>
      </c>
      <c r="V492" s="26" t="str">
        <f>+IF(VLOOKUP($B492,'Lista Puestos Valorados'!$B$11:$BK$510,MATCH('Auxiliar General'!P$4,'Lista Puestos Valorados'!$B$10:$BK$10,0),0)="","No relevante",VLOOKUP($B492,'Lista Puestos Valorados'!$B$11:$BK$510,MATCH('Auxiliar General'!P$4,'Lista Puestos Valorados'!$B$10:$BK$10,0),0))</f>
        <v>No relevante</v>
      </c>
      <c r="W492" s="26">
        <f>+HLOOKUP(V492,Sistema_Puntos!$Q$5:$Y$43,'Auxiliar General'!R$5,FALSE)</f>
        <v>0</v>
      </c>
      <c r="X492" s="26" t="str">
        <f>+IF(VLOOKUP($B492,'Lista Puestos Valorados'!$B$11:$BK$510,MATCH('Auxiliar General'!R$4,'Lista Puestos Valorados'!$B$10:$BK$10,0),0)="","No relevante",VLOOKUP($B492,'Lista Puestos Valorados'!$B$11:$BK$510,MATCH('Auxiliar General'!R$4,'Lista Puestos Valorados'!$B$10:$BK$10,0),0))</f>
        <v>No relevante</v>
      </c>
      <c r="Y492" s="26">
        <f>+HLOOKUP(X492,Sistema_Puntos!$Q$5:$Y$43,'Auxiliar General'!T$5,FALSE)</f>
        <v>0</v>
      </c>
      <c r="Z492" s="26" t="str">
        <f>+IF(VLOOKUP($B492,'Lista Puestos Valorados'!$B$11:$BK$510,MATCH('Auxiliar General'!T$4,'Lista Puestos Valorados'!$B$10:$BK$10,0),0)="","No relevante",VLOOKUP($B492,'Lista Puestos Valorados'!$B$11:$BK$510,MATCH('Auxiliar General'!T$4,'Lista Puestos Valorados'!$B$10:$BK$10,0),0))</f>
        <v>No relevante</v>
      </c>
      <c r="AA492" s="26">
        <f>+HLOOKUP(Z492,Sistema_Puntos!$Q$5:$Y$43,'Auxiliar General'!V$5,FALSE)</f>
        <v>0</v>
      </c>
      <c r="AB492" s="26" t="str">
        <f>+IF(VLOOKUP($B492,'Lista Puestos Valorados'!$B$11:$BK$510,MATCH('Auxiliar General'!V$4,'Lista Puestos Valorados'!$B$10:$BK$10,0),0)="","No relevante",VLOOKUP($B492,'Lista Puestos Valorados'!$B$11:$BK$510,MATCH('Auxiliar General'!V$4,'Lista Puestos Valorados'!$B$10:$BK$10,0),0))</f>
        <v>No relevante</v>
      </c>
      <c r="AC492" s="26">
        <f>+HLOOKUP(AB492,Sistema_Puntos!$Q$5:$Y$43,'Auxiliar General'!X$5,FALSE)</f>
        <v>0</v>
      </c>
      <c r="AD492" s="26" t="str">
        <f>+IF(VLOOKUP($B492,'Lista Puestos Valorados'!$B$11:$BK$510,MATCH('Auxiliar General'!X$4,'Lista Puestos Valorados'!$B$10:$BK$10,0),0)="","No relevante",VLOOKUP($B492,'Lista Puestos Valorados'!$B$11:$BK$510,MATCH('Auxiliar General'!X$4,'Lista Puestos Valorados'!$B$10:$BK$10,0),0))</f>
        <v>No relevante</v>
      </c>
      <c r="AE492" s="26">
        <f>+HLOOKUP(AD492,Sistema_Puntos!$Q$5:$Y$43,'Auxiliar General'!Z$5,FALSE)</f>
        <v>0</v>
      </c>
      <c r="AF492" s="26" t="str">
        <f>+IF(VLOOKUP($B492,'Lista Puestos Valorados'!$B$11:$BK$510,MATCH('Auxiliar General'!Z$4,'Lista Puestos Valorados'!$B$10:$BK$10,0),0)="","No relevante",VLOOKUP($B492,'Lista Puestos Valorados'!$B$11:$BK$510,MATCH('Auxiliar General'!Z$4,'Lista Puestos Valorados'!$B$10:$BK$10,0),0))</f>
        <v>No relevante</v>
      </c>
      <c r="AG492" s="26">
        <f>+HLOOKUP(AF492,Sistema_Puntos!$Q$5:$Y$43,'Auxiliar General'!AB$5,FALSE)</f>
        <v>0</v>
      </c>
      <c r="AH492" s="26" t="str">
        <f>+IF(VLOOKUP($B492,'Lista Puestos Valorados'!$B$11:$BK$510,MATCH('Auxiliar General'!AB$4,'Lista Puestos Valorados'!$B$10:$BK$10,0),0)="","No relevante",VLOOKUP($B492,'Lista Puestos Valorados'!$B$11:$BK$510,MATCH('Auxiliar General'!AB$4,'Lista Puestos Valorados'!$B$10:$BK$10,0),0))</f>
        <v>No relevante</v>
      </c>
      <c r="AI492" s="26">
        <f>+HLOOKUP(AH492,Sistema_Puntos!$Q$5:$Y$43,'Auxiliar General'!AD$5,FALSE)</f>
        <v>0</v>
      </c>
      <c r="AJ492" s="26" t="str">
        <f>+IF(VLOOKUP($B492,'Lista Puestos Valorados'!$B$11:$BK$510,MATCH('Auxiliar General'!AD$4,'Lista Puestos Valorados'!$B$10:$BK$10,0),0)="","No relevante",VLOOKUP($B492,'Lista Puestos Valorados'!$B$11:$BK$510,MATCH('Auxiliar General'!AD$4,'Lista Puestos Valorados'!$B$10:$BK$10,0),0))</f>
        <v>No relevante</v>
      </c>
      <c r="AK492" s="26">
        <f>+HLOOKUP(AJ492,Sistema_Puntos!$Q$5:$Y$43,'Auxiliar General'!AF$5,FALSE)</f>
        <v>0</v>
      </c>
      <c r="AL492" s="26" t="str">
        <f>+IF(VLOOKUP($B492,'Lista Puestos Valorados'!$B$11:$BK$510,MATCH('Auxiliar General'!AF$4,'Lista Puestos Valorados'!$B$10:$BK$10,0),0)="","No relevante",VLOOKUP($B492,'Lista Puestos Valorados'!$B$11:$BK$510,MATCH('Auxiliar General'!AF$4,'Lista Puestos Valorados'!$B$10:$BK$10,0),0))</f>
        <v>No relevante</v>
      </c>
      <c r="AM492" s="26">
        <f>+HLOOKUP(AL492,Sistema_Puntos!$Q$5:$Y$43,'Auxiliar General'!AH$5,FALSE)</f>
        <v>0</v>
      </c>
      <c r="AN492" s="26" t="str">
        <f>+IF(VLOOKUP($B492,'Lista Puestos Valorados'!$B$11:$BK$510,MATCH('Auxiliar General'!AH$4,'Lista Puestos Valorados'!$B$10:$BK$10,0),0)="","No relevante",VLOOKUP($B492,'Lista Puestos Valorados'!$B$11:$BK$510,MATCH('Auxiliar General'!AH$4,'Lista Puestos Valorados'!$B$10:$BK$10,0),0))</f>
        <v>No relevante</v>
      </c>
      <c r="AO492" s="26">
        <f>+HLOOKUP(AN492,Sistema_Puntos!$Q$5:$Y$43,'Auxiliar General'!AJ$5,FALSE)</f>
        <v>0</v>
      </c>
      <c r="AP492" s="26" t="str">
        <f>+IF(VLOOKUP($B492,'Lista Puestos Valorados'!$B$11:$BK$510,MATCH('Auxiliar General'!AJ$4,'Lista Puestos Valorados'!$B$10:$BK$10,0),0)="","No relevante",VLOOKUP($B492,'Lista Puestos Valorados'!$B$11:$BK$510,MATCH('Auxiliar General'!AJ$4,'Lista Puestos Valorados'!$B$10:$BK$10,0),0))</f>
        <v>No relevante</v>
      </c>
      <c r="AQ492" s="26">
        <f>+HLOOKUP(AP492,Sistema_Puntos!$Q$5:$Y$43,'Auxiliar General'!AL$5,FALSE)</f>
        <v>0</v>
      </c>
      <c r="AR492" s="26" t="str">
        <f>+IF(VLOOKUP($B492,'Lista Puestos Valorados'!$B$11:$BK$510,MATCH('Auxiliar General'!AL$4,'Lista Puestos Valorados'!$B$10:$BK$10,0),0)="","No relevante",VLOOKUP($B492,'Lista Puestos Valorados'!$B$11:$BK$510,MATCH('Auxiliar General'!AL$4,'Lista Puestos Valorados'!$B$10:$BK$10,0),0))</f>
        <v>No relevante</v>
      </c>
      <c r="AS492" s="26">
        <f>+HLOOKUP(AR492,Sistema_Puntos!$Q$5:$Y$43,'Auxiliar General'!AN$5,FALSE)</f>
        <v>0</v>
      </c>
      <c r="AT492" s="26" t="str">
        <f>+IF(VLOOKUP($B492,'Lista Puestos Valorados'!$B$11:$BK$510,MATCH('Auxiliar General'!AN$4,'Lista Puestos Valorados'!$B$10:$BK$10,0),0)="","No relevante",VLOOKUP($B492,'Lista Puestos Valorados'!$B$11:$BK$510,MATCH('Auxiliar General'!AN$4,'Lista Puestos Valorados'!$B$10:$BK$10,0),0))</f>
        <v>No relevante</v>
      </c>
      <c r="AU492" s="26">
        <f>+HLOOKUP(AT492,Sistema_Puntos!$Q$5:$Y$43,'Auxiliar General'!AP$5,FALSE)</f>
        <v>0</v>
      </c>
      <c r="AV492" s="26" t="str">
        <f>+IF(VLOOKUP($B492,'Lista Puestos Valorados'!$B$11:$BK$510,MATCH('Auxiliar General'!AP$4,'Lista Puestos Valorados'!$B$10:$BK$10,0),0)="","No relevante",VLOOKUP($B492,'Lista Puestos Valorados'!$B$11:$BK$510,MATCH('Auxiliar General'!AP$4,'Lista Puestos Valorados'!$B$10:$BK$10,0),0))</f>
        <v>No relevante</v>
      </c>
      <c r="AW492" s="26">
        <f>+HLOOKUP(AV492,Sistema_Puntos!$Q$5:$Y$43,'Auxiliar General'!AR$5,FALSE)</f>
        <v>0</v>
      </c>
      <c r="AX492" s="26" t="str">
        <f>+IF(VLOOKUP($B492,'Lista Puestos Valorados'!$B$11:$BK$510,MATCH('Auxiliar General'!AR$4,'Lista Puestos Valorados'!$B$10:$BK$10,0),0)="","No relevante",VLOOKUP($B492,'Lista Puestos Valorados'!$B$11:$BK$510,MATCH('Auxiliar General'!AR$4,'Lista Puestos Valorados'!$B$10:$BK$10,0),0))</f>
        <v>No relevante</v>
      </c>
      <c r="AY492" s="26">
        <f>+HLOOKUP(AX492,Sistema_Puntos!$Q$5:$Y$43,'Auxiliar General'!AT$5,FALSE)</f>
        <v>0</v>
      </c>
      <c r="AZ492" s="26" t="str">
        <f>+IF(VLOOKUP($B492,'Lista Puestos Valorados'!$B$11:$BK$510,MATCH('Auxiliar General'!AT$4,'Lista Puestos Valorados'!$B$10:$BK$10,0),0)="","No relevante",VLOOKUP($B492,'Lista Puestos Valorados'!$B$11:$BK$510,MATCH('Auxiliar General'!AT$4,'Lista Puestos Valorados'!$B$10:$BK$10,0),0))</f>
        <v>No relevante</v>
      </c>
      <c r="BA492" s="26">
        <f>+HLOOKUP(AZ492,Sistema_Puntos!$Q$5:$Y$43,'Auxiliar General'!AV$5,FALSE)</f>
        <v>0</v>
      </c>
      <c r="BB492" s="26" t="str">
        <f>+IF(VLOOKUP($B492,'Lista Puestos Valorados'!$B$11:$BK$510,MATCH('Auxiliar General'!AV$4,'Lista Puestos Valorados'!$B$10:$BK$10,0),0)="","No relevante",VLOOKUP($B492,'Lista Puestos Valorados'!$B$11:$BK$510,MATCH('Auxiliar General'!AV$4,'Lista Puestos Valorados'!$B$10:$BK$10,0),0))</f>
        <v>No relevante</v>
      </c>
      <c r="BC492" s="26">
        <f>+HLOOKUP(BB492,Sistema_Puntos!$Q$5:$Y$43,'Auxiliar General'!AX$5,FALSE)</f>
        <v>0</v>
      </c>
      <c r="BD492" s="26" t="str">
        <f>+IF(VLOOKUP($B492,'Lista Puestos Valorados'!$B$11:$BK$510,MATCH('Auxiliar General'!AX$4,'Lista Puestos Valorados'!$B$10:$BK$10,0),0)="","No relevante",VLOOKUP($B492,'Lista Puestos Valorados'!$B$11:$BK$510,MATCH('Auxiliar General'!AX$4,'Lista Puestos Valorados'!$B$10:$BK$10,0),0))</f>
        <v>No relevante</v>
      </c>
      <c r="BE492" s="26">
        <f>+HLOOKUP(BD492,Sistema_Puntos!$Q$5:$Y$43,'Auxiliar General'!AZ$5,FALSE)</f>
        <v>0</v>
      </c>
      <c r="BF492" s="26" t="str">
        <f>+IF(VLOOKUP($B492,'Lista Puestos Valorados'!$B$11:$BK$510,MATCH('Auxiliar General'!AZ$4,'Lista Puestos Valorados'!$B$10:$BK$10,0),0)="","No relevante",VLOOKUP($B492,'Lista Puestos Valorados'!$B$11:$BK$510,MATCH('Auxiliar General'!AZ$4,'Lista Puestos Valorados'!$B$10:$BK$10,0),0))</f>
        <v>No relevante</v>
      </c>
      <c r="BG492" s="26">
        <f>+HLOOKUP(BF492,Sistema_Puntos!$Q$5:$Y$43,'Auxiliar General'!BB$5,FALSE)</f>
        <v>0</v>
      </c>
      <c r="BH492" s="26" t="str">
        <f>+IF(VLOOKUP($B492,'Lista Puestos Valorados'!$B$11:$BK$510,MATCH('Auxiliar General'!BB$4,'Lista Puestos Valorados'!$B$10:$BK$10,0),0)="","No relevante",VLOOKUP($B492,'Lista Puestos Valorados'!$B$11:$BK$510,MATCH('Auxiliar General'!BB$4,'Lista Puestos Valorados'!$B$10:$BK$10,0),0))</f>
        <v>No relevante</v>
      </c>
      <c r="BI492" s="26">
        <f>+HLOOKUP(BH492,Sistema_Puntos!$Q$5:$Y$43,'Auxiliar General'!BD$5,FALSE)</f>
        <v>0</v>
      </c>
      <c r="BJ492" s="26" t="str">
        <f>+IF(VLOOKUP($B492,'Lista Puestos Valorados'!$B$11:$BK$510,MATCH('Auxiliar General'!BD$4,'Lista Puestos Valorados'!$B$10:$BK$10,0),0)="","No relevante",VLOOKUP($B492,'Lista Puestos Valorados'!$B$11:$BK$510,MATCH('Auxiliar General'!BD$4,'Lista Puestos Valorados'!$B$10:$BK$10,0),0))</f>
        <v>No relevante</v>
      </c>
      <c r="BK492" s="26">
        <f>+HLOOKUP(BJ492,Sistema_Puntos!$Q$5:$Y$43,'Auxiliar General'!BF$5,FALSE)</f>
        <v>0</v>
      </c>
      <c r="BL492" s="26" t="str">
        <f>+IF(VLOOKUP($B492,'Lista Puestos Valorados'!$B$11:$BK$510,MATCH('Auxiliar General'!BF$4,'Lista Puestos Valorados'!$B$10:$BK$10,0),0)="","No relevante",VLOOKUP($B492,'Lista Puestos Valorados'!$B$11:$BK$510,MATCH('Auxiliar General'!BF$4,'Lista Puestos Valorados'!$B$10:$BK$10,0),0))</f>
        <v>No relevante</v>
      </c>
      <c r="BM492" s="26">
        <f>+HLOOKUP(BL492,Sistema_Puntos!$Q$5:$Y$43,'Auxiliar General'!BH$5,FALSE)</f>
        <v>0</v>
      </c>
      <c r="BN492" s="26" t="str">
        <f>+IF(VLOOKUP($B492,'Lista Puestos Valorados'!$B$11:$BK$510,MATCH('Auxiliar General'!BH$4,'Lista Puestos Valorados'!$B$10:$BK$10,0),0)="","No relevante",VLOOKUP($B492,'Lista Puestos Valorados'!$B$11:$BK$510,MATCH('Auxiliar General'!BH$4,'Lista Puestos Valorados'!$B$10:$BK$10,0),0))</f>
        <v>No relevante</v>
      </c>
      <c r="BO492" s="26">
        <f>+HLOOKUP(BN492,Sistema_Puntos!$Q$5:$Y$43,'Auxiliar General'!BJ$5,FALSE)</f>
        <v>0</v>
      </c>
      <c r="BP492" s="26" t="str">
        <f>+IF(VLOOKUP($B492,'Lista Puestos Valorados'!$B$11:$BK$510,MATCH('Auxiliar General'!BJ$4,'Lista Puestos Valorados'!$B$10:$BK$10,0),0)="","No relevante",VLOOKUP($B492,'Lista Puestos Valorados'!$B$11:$BK$510,MATCH('Auxiliar General'!BJ$4,'Lista Puestos Valorados'!$B$10:$BK$10,0),0))</f>
        <v>No relevante</v>
      </c>
      <c r="BQ492" s="26">
        <f>+HLOOKUP(BP492,Sistema_Puntos!$Q$5:$Y$43,'Auxiliar General'!BL$5,FALSE)</f>
        <v>0</v>
      </c>
      <c r="BR492" s="26" t="str">
        <f>+IF(VLOOKUP($B492,'Lista Puestos Valorados'!$B$11:$BK$510,MATCH('Auxiliar General'!BL$4,'Lista Puestos Valorados'!$B$10:$BK$10,0),0)="","No relevante",VLOOKUP($B492,'Lista Puestos Valorados'!$B$11:$BK$510,MATCH('Auxiliar General'!BL$4,'Lista Puestos Valorados'!$B$10:$BK$10,0),0))</f>
        <v>No relevante</v>
      </c>
      <c r="BS492" s="26">
        <f>+HLOOKUP(BR492,Sistema_Puntos!$Q$5:$Y$43,'Auxiliar General'!BN$5,FALSE)</f>
        <v>0</v>
      </c>
      <c r="BT492" s="26" t="str">
        <f>+IF(VLOOKUP($B492,'Lista Puestos Valorados'!$B$11:$BK$510,MATCH('Auxiliar General'!BN$4,'Lista Puestos Valorados'!$B$10:$BK$10,0),0)="","No relevante",VLOOKUP($B492,'Lista Puestos Valorados'!$B$11:$BK$510,MATCH('Auxiliar General'!BN$4,'Lista Puestos Valorados'!$B$10:$BK$10,0),0))</f>
        <v>No relevante</v>
      </c>
      <c r="BU492" s="26">
        <f>+HLOOKUP(BT492,Sistema_Puntos!$Q$5:$Y$43,'Auxiliar General'!BP$5,FALSE)</f>
        <v>0</v>
      </c>
      <c r="BV492" s="26" t="str">
        <f>+IF(VLOOKUP($B492,'Lista Puestos Valorados'!$B$11:$BK$510,MATCH('Auxiliar General'!BP$4,'Lista Puestos Valorados'!$B$10:$BK$10,0),0)="","No relevante",VLOOKUP($B492,'Lista Puestos Valorados'!$B$11:$BK$510,MATCH('Auxiliar General'!BP$4,'Lista Puestos Valorados'!$B$10:$BK$10,0),0))</f>
        <v>No relevante</v>
      </c>
      <c r="BW492" s="26">
        <f>+HLOOKUP(BV492,Sistema_Puntos!$Q$5:$Y$43,'Auxiliar General'!BR$5,FALSE)</f>
        <v>0</v>
      </c>
      <c r="BX492" s="26" t="str">
        <f>+IF(VLOOKUP($B492,'Lista Puestos Valorados'!$B$11:$BK$510,MATCH('Auxiliar General'!BR$4,'Lista Puestos Valorados'!$B$10:$BK$10,0),0)="","No relevante",VLOOKUP($B492,'Lista Puestos Valorados'!$B$11:$BK$510,MATCH('Auxiliar General'!BR$4,'Lista Puestos Valorados'!$B$10:$BK$10,0),0))</f>
        <v>No relevante</v>
      </c>
      <c r="BY492" s="26">
        <f>+HLOOKUP(BX492,Sistema_Puntos!$Q$5:$Y$43,'Auxiliar General'!BT$5,FALSE)</f>
        <v>0</v>
      </c>
      <c r="BZ492" s="26" t="str">
        <f>+IF(VLOOKUP($B492,'Lista Puestos Valorados'!$B$11:$BK$510,MATCH('Auxiliar General'!BT$4,'Lista Puestos Valorados'!$B$10:$BK$10,0),0)="","No relevante",VLOOKUP($B492,'Lista Puestos Valorados'!$B$11:$BK$510,MATCH('Auxiliar General'!BT$4,'Lista Puestos Valorados'!$B$10:$BK$10,0),0))</f>
        <v>No relevante</v>
      </c>
      <c r="CA492" s="26">
        <f>+HLOOKUP(BZ492,Sistema_Puntos!$Q$5:$Y$43,'Auxiliar General'!BV$5,FALSE)</f>
        <v>0</v>
      </c>
      <c r="CB492" s="26" t="str">
        <f>+IF(VLOOKUP($B492,'Lista Puestos Valorados'!$B$11:$BK$510,MATCH('Auxiliar General'!BV$4,'Lista Puestos Valorados'!$B$10:$BK$10,0),0)="","No relevante",VLOOKUP($B492,'Lista Puestos Valorados'!$B$11:$BK$510,MATCH('Auxiliar General'!BV$4,'Lista Puestos Valorados'!$B$10:$BK$10,0),0))</f>
        <v>No relevante</v>
      </c>
      <c r="CC492" s="26">
        <f>+HLOOKUP(CB492,Sistema_Puntos!$Q$5:$Y$43,'Auxiliar General'!BX$5,FALSE)</f>
        <v>0</v>
      </c>
      <c r="CD492" s="26" t="str">
        <f>+IF(VLOOKUP($B492,'Lista Puestos Valorados'!$B$11:$BK$510,MATCH('Auxiliar General'!BX$4,'Lista Puestos Valorados'!$B$10:$BK$10,0),0)="","No relevante",VLOOKUP($B492,'Lista Puestos Valorados'!$B$11:$BK$510,MATCH('Auxiliar General'!BX$4,'Lista Puestos Valorados'!$B$10:$BK$10,0),0))</f>
        <v>No relevante</v>
      </c>
      <c r="CE492" s="26">
        <f>+HLOOKUP(CD492,Sistema_Puntos!$Q$5:$Y$43,'Auxiliar General'!BZ$5,FALSE)</f>
        <v>0</v>
      </c>
      <c r="CF492" s="26" t="str">
        <f>+IF(VLOOKUP($B492,'Lista Puestos Valorados'!$B$11:$BK$510,MATCH('Auxiliar General'!BZ$4,'Lista Puestos Valorados'!$B$10:$BK$10,0),0)="","No relevante",VLOOKUP($B492,'Lista Puestos Valorados'!$B$11:$BK$510,MATCH('Auxiliar General'!BZ$4,'Lista Puestos Valorados'!$B$10:$BK$10,0),0))</f>
        <v>No relevante</v>
      </c>
      <c r="CG492" s="26">
        <f>+HLOOKUP(CF492,Sistema_Puntos!$Q$5:$Y$43,'Auxiliar General'!CB$5,FALSE)</f>
        <v>0</v>
      </c>
      <c r="CH492" s="29"/>
      <c r="CI492" s="29"/>
    </row>
    <row r="493" spans="2:87" ht="17.55" customHeight="1">
      <c r="B493" s="26">
        <f>+'Listado de Puestos'!B493</f>
        <v>483</v>
      </c>
      <c r="C493" s="26" t="str">
        <f>+IF('Lista Puestos Valorados'!C493="","",'Lista Puestos Valorados'!C493)</f>
        <v/>
      </c>
      <c r="D493" s="26" t="str">
        <f>+IF('Lista Puestos Valorados'!D493="","",'Lista Puestos Valorados'!D493)</f>
        <v/>
      </c>
      <c r="E493" s="26" t="str">
        <f>+IF('Lista Puestos Valorados'!E493="","",'Lista Puestos Valorados'!E493)</f>
        <v/>
      </c>
      <c r="F493" s="26" t="str">
        <f>+IF('Lista Puestos Valorados'!F493="","",'Lista Puestos Valorados'!F493)</f>
        <v/>
      </c>
      <c r="G493" s="26" t="str">
        <f>+IF('Lista Puestos Valorados'!G493="","",'Lista Puestos Valorados'!G493)</f>
        <v/>
      </c>
      <c r="H493" s="26" t="str">
        <f>+IF('Lista Puestos Valorados'!H493="","",'Lista Puestos Valorados'!H493)</f>
        <v/>
      </c>
      <c r="I493" s="26" t="str">
        <f>+IF('Lista Puestos Valorados'!I493="","",'Lista Puestos Valorados'!I493)</f>
        <v/>
      </c>
      <c r="J493" s="118" t="e">
        <f t="array" ref="J493">+IF(L493="","",_xlfn.IFS(L493&lt;='Cortes de Agrupacion'!$F$15,'Cortes de Agrupacion'!$E$15,'Resultados General'!L493&lt;='Cortes de Agrupacion'!$F$14,'Cortes de Agrupacion'!$E$14,'Resultados General'!L493&lt;='Cortes de Agrupacion'!$F$13,'Cortes de Agrupacion'!$E$13,L493&lt;='Cortes de Agrupacion'!$F$12,'Cortes de Agrupacion'!$E$12,'Resultados General'!L493&lt;='Cortes de Agrupacion'!$F$11,'Cortes de Agrupacion'!$E$11,'Resultados General'!L493&lt;='Cortes de Agrupacion'!$F$10,'Cortes de Agrupacion'!$E$10,'Resultados General'!L493&lt;='Cortes de Agrupacion'!$F$9,'Cortes de Agrupacion'!$E$9,'Resultados General'!L493&lt;='Cortes de Agrupacion'!$F$8,'Cortes de Agrupacion'!$E$8,'Resultados General'!L493&lt;='Cortes de Agrupacion'!$F$7,'Cortes de Agrupacion'!$E$7,'Resultados General'!L493&lt;='Cortes de Agrupacion'!$F$6,'Cortes de Agrupacion'!$E$6))</f>
        <v>#VALUE!</v>
      </c>
      <c r="K493" s="118" t="str">
        <f t="shared" si="14"/>
        <v/>
      </c>
      <c r="L493" s="124" t="e">
        <f>#VALUE!</f>
        <v>#VALUE!</v>
      </c>
      <c r="M493" s="26" t="e">
        <f ca="1">+_xlfn.IFNA(VLOOKUP(C493,'Distribución de puestos'!$B$8:$I$507,8,0),"")</f>
        <v>#NAME?</v>
      </c>
      <c r="N493" s="26" t="str">
        <f>+IF(VLOOKUP($B493,'Lista Puestos Valorados'!$B$11:$BK$510,MATCH('Auxiliar General'!H$4,'Lista Puestos Valorados'!$B$10:$BK$10,0),0)="","No relevante",VLOOKUP($B493,'Lista Puestos Valorados'!$B$11:$BK$510,MATCH('Auxiliar General'!H$4,'Lista Puestos Valorados'!$B$10:$BK$10,0),0))</f>
        <v>No relevante</v>
      </c>
      <c r="O493" s="26">
        <f>+HLOOKUP(N493,Sistema_Puntos!$Q$5:$Y$43,'Auxiliar General'!J$5,FALSE)</f>
        <v>0</v>
      </c>
      <c r="P493" s="26" t="str">
        <f>+IF(VLOOKUP($B493,'Lista Puestos Valorados'!$B$11:$BK$510,MATCH('Auxiliar General'!J$4,'Lista Puestos Valorados'!$B$10:$BK$10,0),0)="","No relevante",VLOOKUP($B493,'Lista Puestos Valorados'!$B$11:$BK$510,MATCH('Auxiliar General'!J$4,'Lista Puestos Valorados'!$B$10:$BK$10,0),0))</f>
        <v>No relevante</v>
      </c>
      <c r="Q493" s="26">
        <f>+HLOOKUP(P493,Sistema_Puntos!$Q$5:$Y$43,'Auxiliar General'!L$5,FALSE)</f>
        <v>0</v>
      </c>
      <c r="R493" s="26" t="str">
        <f>+IF(VLOOKUP($B493,'Lista Puestos Valorados'!$B$11:$BK$510,MATCH('Auxiliar General'!L$4,'Lista Puestos Valorados'!$B$10:$BK$10,0),0)="","No relevante",VLOOKUP($B493,'Lista Puestos Valorados'!$B$11:$BK$510,MATCH('Auxiliar General'!L$4,'Lista Puestos Valorados'!$B$10:$BK$10,0),0))</f>
        <v>No relevante</v>
      </c>
      <c r="S493" s="26">
        <f>+HLOOKUP(R493,Sistema_Puntos!$Q$5:$Y$43,'Auxiliar General'!N$5,FALSE)</f>
        <v>0</v>
      </c>
      <c r="T493" s="26" t="str">
        <f>+IF(VLOOKUP($B493,'Lista Puestos Valorados'!$B$11:$BK$510,MATCH('Auxiliar General'!N$4,'Lista Puestos Valorados'!$B$10:$BK$10,0),0)="","No relevante",VLOOKUP($B493,'Lista Puestos Valorados'!$B$11:$BK$510,MATCH('Auxiliar General'!N$4,'Lista Puestos Valorados'!$B$10:$BK$10,0),0))</f>
        <v>No relevante</v>
      </c>
      <c r="U493" s="26">
        <f>+HLOOKUP(T493,Sistema_Puntos!$Q$5:$Y$43,'Auxiliar General'!P$5,FALSE)</f>
        <v>0</v>
      </c>
      <c r="V493" s="26" t="str">
        <f>+IF(VLOOKUP($B493,'Lista Puestos Valorados'!$B$11:$BK$510,MATCH('Auxiliar General'!P$4,'Lista Puestos Valorados'!$B$10:$BK$10,0),0)="","No relevante",VLOOKUP($B493,'Lista Puestos Valorados'!$B$11:$BK$510,MATCH('Auxiliar General'!P$4,'Lista Puestos Valorados'!$B$10:$BK$10,0),0))</f>
        <v>No relevante</v>
      </c>
      <c r="W493" s="26">
        <f>+HLOOKUP(V493,Sistema_Puntos!$Q$5:$Y$43,'Auxiliar General'!R$5,FALSE)</f>
        <v>0</v>
      </c>
      <c r="X493" s="26" t="str">
        <f>+IF(VLOOKUP($B493,'Lista Puestos Valorados'!$B$11:$BK$510,MATCH('Auxiliar General'!R$4,'Lista Puestos Valorados'!$B$10:$BK$10,0),0)="","No relevante",VLOOKUP($B493,'Lista Puestos Valorados'!$B$11:$BK$510,MATCH('Auxiliar General'!R$4,'Lista Puestos Valorados'!$B$10:$BK$10,0),0))</f>
        <v>No relevante</v>
      </c>
      <c r="Y493" s="26">
        <f>+HLOOKUP(X493,Sistema_Puntos!$Q$5:$Y$43,'Auxiliar General'!T$5,FALSE)</f>
        <v>0</v>
      </c>
      <c r="Z493" s="26" t="str">
        <f>+IF(VLOOKUP($B493,'Lista Puestos Valorados'!$B$11:$BK$510,MATCH('Auxiliar General'!T$4,'Lista Puestos Valorados'!$B$10:$BK$10,0),0)="","No relevante",VLOOKUP($B493,'Lista Puestos Valorados'!$B$11:$BK$510,MATCH('Auxiliar General'!T$4,'Lista Puestos Valorados'!$B$10:$BK$10,0),0))</f>
        <v>No relevante</v>
      </c>
      <c r="AA493" s="26">
        <f>+HLOOKUP(Z493,Sistema_Puntos!$Q$5:$Y$43,'Auxiliar General'!V$5,FALSE)</f>
        <v>0</v>
      </c>
      <c r="AB493" s="26" t="str">
        <f>+IF(VLOOKUP($B493,'Lista Puestos Valorados'!$B$11:$BK$510,MATCH('Auxiliar General'!V$4,'Lista Puestos Valorados'!$B$10:$BK$10,0),0)="","No relevante",VLOOKUP($B493,'Lista Puestos Valorados'!$B$11:$BK$510,MATCH('Auxiliar General'!V$4,'Lista Puestos Valorados'!$B$10:$BK$10,0),0))</f>
        <v>No relevante</v>
      </c>
      <c r="AC493" s="26">
        <f>+HLOOKUP(AB493,Sistema_Puntos!$Q$5:$Y$43,'Auxiliar General'!X$5,FALSE)</f>
        <v>0</v>
      </c>
      <c r="AD493" s="26" t="str">
        <f>+IF(VLOOKUP($B493,'Lista Puestos Valorados'!$B$11:$BK$510,MATCH('Auxiliar General'!X$4,'Lista Puestos Valorados'!$B$10:$BK$10,0),0)="","No relevante",VLOOKUP($B493,'Lista Puestos Valorados'!$B$11:$BK$510,MATCH('Auxiliar General'!X$4,'Lista Puestos Valorados'!$B$10:$BK$10,0),0))</f>
        <v>No relevante</v>
      </c>
      <c r="AE493" s="26">
        <f>+HLOOKUP(AD493,Sistema_Puntos!$Q$5:$Y$43,'Auxiliar General'!Z$5,FALSE)</f>
        <v>0</v>
      </c>
      <c r="AF493" s="26" t="str">
        <f>+IF(VLOOKUP($B493,'Lista Puestos Valorados'!$B$11:$BK$510,MATCH('Auxiliar General'!Z$4,'Lista Puestos Valorados'!$B$10:$BK$10,0),0)="","No relevante",VLOOKUP($B493,'Lista Puestos Valorados'!$B$11:$BK$510,MATCH('Auxiliar General'!Z$4,'Lista Puestos Valorados'!$B$10:$BK$10,0),0))</f>
        <v>No relevante</v>
      </c>
      <c r="AG493" s="26">
        <f>+HLOOKUP(AF493,Sistema_Puntos!$Q$5:$Y$43,'Auxiliar General'!AB$5,FALSE)</f>
        <v>0</v>
      </c>
      <c r="AH493" s="26" t="str">
        <f>+IF(VLOOKUP($B493,'Lista Puestos Valorados'!$B$11:$BK$510,MATCH('Auxiliar General'!AB$4,'Lista Puestos Valorados'!$B$10:$BK$10,0),0)="","No relevante",VLOOKUP($B493,'Lista Puestos Valorados'!$B$11:$BK$510,MATCH('Auxiliar General'!AB$4,'Lista Puestos Valorados'!$B$10:$BK$10,0),0))</f>
        <v>No relevante</v>
      </c>
      <c r="AI493" s="26">
        <f>+HLOOKUP(AH493,Sistema_Puntos!$Q$5:$Y$43,'Auxiliar General'!AD$5,FALSE)</f>
        <v>0</v>
      </c>
      <c r="AJ493" s="26" t="str">
        <f>+IF(VLOOKUP($B493,'Lista Puestos Valorados'!$B$11:$BK$510,MATCH('Auxiliar General'!AD$4,'Lista Puestos Valorados'!$B$10:$BK$10,0),0)="","No relevante",VLOOKUP($B493,'Lista Puestos Valorados'!$B$11:$BK$510,MATCH('Auxiliar General'!AD$4,'Lista Puestos Valorados'!$B$10:$BK$10,0),0))</f>
        <v>No relevante</v>
      </c>
      <c r="AK493" s="26">
        <f>+HLOOKUP(AJ493,Sistema_Puntos!$Q$5:$Y$43,'Auxiliar General'!AF$5,FALSE)</f>
        <v>0</v>
      </c>
      <c r="AL493" s="26" t="str">
        <f>+IF(VLOOKUP($B493,'Lista Puestos Valorados'!$B$11:$BK$510,MATCH('Auxiliar General'!AF$4,'Lista Puestos Valorados'!$B$10:$BK$10,0),0)="","No relevante",VLOOKUP($B493,'Lista Puestos Valorados'!$B$11:$BK$510,MATCH('Auxiliar General'!AF$4,'Lista Puestos Valorados'!$B$10:$BK$10,0),0))</f>
        <v>No relevante</v>
      </c>
      <c r="AM493" s="26">
        <f>+HLOOKUP(AL493,Sistema_Puntos!$Q$5:$Y$43,'Auxiliar General'!AH$5,FALSE)</f>
        <v>0</v>
      </c>
      <c r="AN493" s="26" t="str">
        <f>+IF(VLOOKUP($B493,'Lista Puestos Valorados'!$B$11:$BK$510,MATCH('Auxiliar General'!AH$4,'Lista Puestos Valorados'!$B$10:$BK$10,0),0)="","No relevante",VLOOKUP($B493,'Lista Puestos Valorados'!$B$11:$BK$510,MATCH('Auxiliar General'!AH$4,'Lista Puestos Valorados'!$B$10:$BK$10,0),0))</f>
        <v>No relevante</v>
      </c>
      <c r="AO493" s="26">
        <f>+HLOOKUP(AN493,Sistema_Puntos!$Q$5:$Y$43,'Auxiliar General'!AJ$5,FALSE)</f>
        <v>0</v>
      </c>
      <c r="AP493" s="26" t="str">
        <f>+IF(VLOOKUP($B493,'Lista Puestos Valorados'!$B$11:$BK$510,MATCH('Auxiliar General'!AJ$4,'Lista Puestos Valorados'!$B$10:$BK$10,0),0)="","No relevante",VLOOKUP($B493,'Lista Puestos Valorados'!$B$11:$BK$510,MATCH('Auxiliar General'!AJ$4,'Lista Puestos Valorados'!$B$10:$BK$10,0),0))</f>
        <v>No relevante</v>
      </c>
      <c r="AQ493" s="26">
        <f>+HLOOKUP(AP493,Sistema_Puntos!$Q$5:$Y$43,'Auxiliar General'!AL$5,FALSE)</f>
        <v>0</v>
      </c>
      <c r="AR493" s="26" t="str">
        <f>+IF(VLOOKUP($B493,'Lista Puestos Valorados'!$B$11:$BK$510,MATCH('Auxiliar General'!AL$4,'Lista Puestos Valorados'!$B$10:$BK$10,0),0)="","No relevante",VLOOKUP($B493,'Lista Puestos Valorados'!$B$11:$BK$510,MATCH('Auxiliar General'!AL$4,'Lista Puestos Valorados'!$B$10:$BK$10,0),0))</f>
        <v>No relevante</v>
      </c>
      <c r="AS493" s="26">
        <f>+HLOOKUP(AR493,Sistema_Puntos!$Q$5:$Y$43,'Auxiliar General'!AN$5,FALSE)</f>
        <v>0</v>
      </c>
      <c r="AT493" s="26" t="str">
        <f>+IF(VLOOKUP($B493,'Lista Puestos Valorados'!$B$11:$BK$510,MATCH('Auxiliar General'!AN$4,'Lista Puestos Valorados'!$B$10:$BK$10,0),0)="","No relevante",VLOOKUP($B493,'Lista Puestos Valorados'!$B$11:$BK$510,MATCH('Auxiliar General'!AN$4,'Lista Puestos Valorados'!$B$10:$BK$10,0),0))</f>
        <v>No relevante</v>
      </c>
      <c r="AU493" s="26">
        <f>+HLOOKUP(AT493,Sistema_Puntos!$Q$5:$Y$43,'Auxiliar General'!AP$5,FALSE)</f>
        <v>0</v>
      </c>
      <c r="AV493" s="26" t="str">
        <f>+IF(VLOOKUP($B493,'Lista Puestos Valorados'!$B$11:$BK$510,MATCH('Auxiliar General'!AP$4,'Lista Puestos Valorados'!$B$10:$BK$10,0),0)="","No relevante",VLOOKUP($B493,'Lista Puestos Valorados'!$B$11:$BK$510,MATCH('Auxiliar General'!AP$4,'Lista Puestos Valorados'!$B$10:$BK$10,0),0))</f>
        <v>No relevante</v>
      </c>
      <c r="AW493" s="26">
        <f>+HLOOKUP(AV493,Sistema_Puntos!$Q$5:$Y$43,'Auxiliar General'!AR$5,FALSE)</f>
        <v>0</v>
      </c>
      <c r="AX493" s="26" t="str">
        <f>+IF(VLOOKUP($B493,'Lista Puestos Valorados'!$B$11:$BK$510,MATCH('Auxiliar General'!AR$4,'Lista Puestos Valorados'!$B$10:$BK$10,0),0)="","No relevante",VLOOKUP($B493,'Lista Puestos Valorados'!$B$11:$BK$510,MATCH('Auxiliar General'!AR$4,'Lista Puestos Valorados'!$B$10:$BK$10,0),0))</f>
        <v>No relevante</v>
      </c>
      <c r="AY493" s="26">
        <f>+HLOOKUP(AX493,Sistema_Puntos!$Q$5:$Y$43,'Auxiliar General'!AT$5,FALSE)</f>
        <v>0</v>
      </c>
      <c r="AZ493" s="26" t="str">
        <f>+IF(VLOOKUP($B493,'Lista Puestos Valorados'!$B$11:$BK$510,MATCH('Auxiliar General'!AT$4,'Lista Puestos Valorados'!$B$10:$BK$10,0),0)="","No relevante",VLOOKUP($B493,'Lista Puestos Valorados'!$B$11:$BK$510,MATCH('Auxiliar General'!AT$4,'Lista Puestos Valorados'!$B$10:$BK$10,0),0))</f>
        <v>No relevante</v>
      </c>
      <c r="BA493" s="26">
        <f>+HLOOKUP(AZ493,Sistema_Puntos!$Q$5:$Y$43,'Auxiliar General'!AV$5,FALSE)</f>
        <v>0</v>
      </c>
      <c r="BB493" s="26" t="str">
        <f>+IF(VLOOKUP($B493,'Lista Puestos Valorados'!$B$11:$BK$510,MATCH('Auxiliar General'!AV$4,'Lista Puestos Valorados'!$B$10:$BK$10,0),0)="","No relevante",VLOOKUP($B493,'Lista Puestos Valorados'!$B$11:$BK$510,MATCH('Auxiliar General'!AV$4,'Lista Puestos Valorados'!$B$10:$BK$10,0),0))</f>
        <v>No relevante</v>
      </c>
      <c r="BC493" s="26">
        <f>+HLOOKUP(BB493,Sistema_Puntos!$Q$5:$Y$43,'Auxiliar General'!AX$5,FALSE)</f>
        <v>0</v>
      </c>
      <c r="BD493" s="26" t="str">
        <f>+IF(VLOOKUP($B493,'Lista Puestos Valorados'!$B$11:$BK$510,MATCH('Auxiliar General'!AX$4,'Lista Puestos Valorados'!$B$10:$BK$10,0),0)="","No relevante",VLOOKUP($B493,'Lista Puestos Valorados'!$B$11:$BK$510,MATCH('Auxiliar General'!AX$4,'Lista Puestos Valorados'!$B$10:$BK$10,0),0))</f>
        <v>No relevante</v>
      </c>
      <c r="BE493" s="26">
        <f>+HLOOKUP(BD493,Sistema_Puntos!$Q$5:$Y$43,'Auxiliar General'!AZ$5,FALSE)</f>
        <v>0</v>
      </c>
      <c r="BF493" s="26" t="str">
        <f>+IF(VLOOKUP($B493,'Lista Puestos Valorados'!$B$11:$BK$510,MATCH('Auxiliar General'!AZ$4,'Lista Puestos Valorados'!$B$10:$BK$10,0),0)="","No relevante",VLOOKUP($B493,'Lista Puestos Valorados'!$B$11:$BK$510,MATCH('Auxiliar General'!AZ$4,'Lista Puestos Valorados'!$B$10:$BK$10,0),0))</f>
        <v>No relevante</v>
      </c>
      <c r="BG493" s="26">
        <f>+HLOOKUP(BF493,Sistema_Puntos!$Q$5:$Y$43,'Auxiliar General'!BB$5,FALSE)</f>
        <v>0</v>
      </c>
      <c r="BH493" s="26" t="str">
        <f>+IF(VLOOKUP($B493,'Lista Puestos Valorados'!$B$11:$BK$510,MATCH('Auxiliar General'!BB$4,'Lista Puestos Valorados'!$B$10:$BK$10,0),0)="","No relevante",VLOOKUP($B493,'Lista Puestos Valorados'!$B$11:$BK$510,MATCH('Auxiliar General'!BB$4,'Lista Puestos Valorados'!$B$10:$BK$10,0),0))</f>
        <v>No relevante</v>
      </c>
      <c r="BI493" s="26">
        <f>+HLOOKUP(BH493,Sistema_Puntos!$Q$5:$Y$43,'Auxiliar General'!BD$5,FALSE)</f>
        <v>0</v>
      </c>
      <c r="BJ493" s="26" t="str">
        <f>+IF(VLOOKUP($B493,'Lista Puestos Valorados'!$B$11:$BK$510,MATCH('Auxiliar General'!BD$4,'Lista Puestos Valorados'!$B$10:$BK$10,0),0)="","No relevante",VLOOKUP($B493,'Lista Puestos Valorados'!$B$11:$BK$510,MATCH('Auxiliar General'!BD$4,'Lista Puestos Valorados'!$B$10:$BK$10,0),0))</f>
        <v>No relevante</v>
      </c>
      <c r="BK493" s="26">
        <f>+HLOOKUP(BJ493,Sistema_Puntos!$Q$5:$Y$43,'Auxiliar General'!BF$5,FALSE)</f>
        <v>0</v>
      </c>
      <c r="BL493" s="26" t="str">
        <f>+IF(VLOOKUP($B493,'Lista Puestos Valorados'!$B$11:$BK$510,MATCH('Auxiliar General'!BF$4,'Lista Puestos Valorados'!$B$10:$BK$10,0),0)="","No relevante",VLOOKUP($B493,'Lista Puestos Valorados'!$B$11:$BK$510,MATCH('Auxiliar General'!BF$4,'Lista Puestos Valorados'!$B$10:$BK$10,0),0))</f>
        <v>No relevante</v>
      </c>
      <c r="BM493" s="26">
        <f>+HLOOKUP(BL493,Sistema_Puntos!$Q$5:$Y$43,'Auxiliar General'!BH$5,FALSE)</f>
        <v>0</v>
      </c>
      <c r="BN493" s="26" t="str">
        <f>+IF(VLOOKUP($B493,'Lista Puestos Valorados'!$B$11:$BK$510,MATCH('Auxiliar General'!BH$4,'Lista Puestos Valorados'!$B$10:$BK$10,0),0)="","No relevante",VLOOKUP($B493,'Lista Puestos Valorados'!$B$11:$BK$510,MATCH('Auxiliar General'!BH$4,'Lista Puestos Valorados'!$B$10:$BK$10,0),0))</f>
        <v>No relevante</v>
      </c>
      <c r="BO493" s="26">
        <f>+HLOOKUP(BN493,Sistema_Puntos!$Q$5:$Y$43,'Auxiliar General'!BJ$5,FALSE)</f>
        <v>0</v>
      </c>
      <c r="BP493" s="26" t="str">
        <f>+IF(VLOOKUP($B493,'Lista Puestos Valorados'!$B$11:$BK$510,MATCH('Auxiliar General'!BJ$4,'Lista Puestos Valorados'!$B$10:$BK$10,0),0)="","No relevante",VLOOKUP($B493,'Lista Puestos Valorados'!$B$11:$BK$510,MATCH('Auxiliar General'!BJ$4,'Lista Puestos Valorados'!$B$10:$BK$10,0),0))</f>
        <v>No relevante</v>
      </c>
      <c r="BQ493" s="26">
        <f>+HLOOKUP(BP493,Sistema_Puntos!$Q$5:$Y$43,'Auxiliar General'!BL$5,FALSE)</f>
        <v>0</v>
      </c>
      <c r="BR493" s="26" t="str">
        <f>+IF(VLOOKUP($B493,'Lista Puestos Valorados'!$B$11:$BK$510,MATCH('Auxiliar General'!BL$4,'Lista Puestos Valorados'!$B$10:$BK$10,0),0)="","No relevante",VLOOKUP($B493,'Lista Puestos Valorados'!$B$11:$BK$510,MATCH('Auxiliar General'!BL$4,'Lista Puestos Valorados'!$B$10:$BK$10,0),0))</f>
        <v>No relevante</v>
      </c>
      <c r="BS493" s="26">
        <f>+HLOOKUP(BR493,Sistema_Puntos!$Q$5:$Y$43,'Auxiliar General'!BN$5,FALSE)</f>
        <v>0</v>
      </c>
      <c r="BT493" s="26" t="str">
        <f>+IF(VLOOKUP($B493,'Lista Puestos Valorados'!$B$11:$BK$510,MATCH('Auxiliar General'!BN$4,'Lista Puestos Valorados'!$B$10:$BK$10,0),0)="","No relevante",VLOOKUP($B493,'Lista Puestos Valorados'!$B$11:$BK$510,MATCH('Auxiliar General'!BN$4,'Lista Puestos Valorados'!$B$10:$BK$10,0),0))</f>
        <v>No relevante</v>
      </c>
      <c r="BU493" s="26">
        <f>+HLOOKUP(BT493,Sistema_Puntos!$Q$5:$Y$43,'Auxiliar General'!BP$5,FALSE)</f>
        <v>0</v>
      </c>
      <c r="BV493" s="26" t="str">
        <f>+IF(VLOOKUP($B493,'Lista Puestos Valorados'!$B$11:$BK$510,MATCH('Auxiliar General'!BP$4,'Lista Puestos Valorados'!$B$10:$BK$10,0),0)="","No relevante",VLOOKUP($B493,'Lista Puestos Valorados'!$B$11:$BK$510,MATCH('Auxiliar General'!BP$4,'Lista Puestos Valorados'!$B$10:$BK$10,0),0))</f>
        <v>No relevante</v>
      </c>
      <c r="BW493" s="26">
        <f>+HLOOKUP(BV493,Sistema_Puntos!$Q$5:$Y$43,'Auxiliar General'!BR$5,FALSE)</f>
        <v>0</v>
      </c>
      <c r="BX493" s="26" t="str">
        <f>+IF(VLOOKUP($B493,'Lista Puestos Valorados'!$B$11:$BK$510,MATCH('Auxiliar General'!BR$4,'Lista Puestos Valorados'!$B$10:$BK$10,0),0)="","No relevante",VLOOKUP($B493,'Lista Puestos Valorados'!$B$11:$BK$510,MATCH('Auxiliar General'!BR$4,'Lista Puestos Valorados'!$B$10:$BK$10,0),0))</f>
        <v>No relevante</v>
      </c>
      <c r="BY493" s="26">
        <f>+HLOOKUP(BX493,Sistema_Puntos!$Q$5:$Y$43,'Auxiliar General'!BT$5,FALSE)</f>
        <v>0</v>
      </c>
      <c r="BZ493" s="26" t="str">
        <f>+IF(VLOOKUP($B493,'Lista Puestos Valorados'!$B$11:$BK$510,MATCH('Auxiliar General'!BT$4,'Lista Puestos Valorados'!$B$10:$BK$10,0),0)="","No relevante",VLOOKUP($B493,'Lista Puestos Valorados'!$B$11:$BK$510,MATCH('Auxiliar General'!BT$4,'Lista Puestos Valorados'!$B$10:$BK$10,0),0))</f>
        <v>No relevante</v>
      </c>
      <c r="CA493" s="26">
        <f>+HLOOKUP(BZ493,Sistema_Puntos!$Q$5:$Y$43,'Auxiliar General'!BV$5,FALSE)</f>
        <v>0</v>
      </c>
      <c r="CB493" s="26" t="str">
        <f>+IF(VLOOKUP($B493,'Lista Puestos Valorados'!$B$11:$BK$510,MATCH('Auxiliar General'!BV$4,'Lista Puestos Valorados'!$B$10:$BK$10,0),0)="","No relevante",VLOOKUP($B493,'Lista Puestos Valorados'!$B$11:$BK$510,MATCH('Auxiliar General'!BV$4,'Lista Puestos Valorados'!$B$10:$BK$10,0),0))</f>
        <v>No relevante</v>
      </c>
      <c r="CC493" s="26">
        <f>+HLOOKUP(CB493,Sistema_Puntos!$Q$5:$Y$43,'Auxiliar General'!BX$5,FALSE)</f>
        <v>0</v>
      </c>
      <c r="CD493" s="26" t="str">
        <f>+IF(VLOOKUP($B493,'Lista Puestos Valorados'!$B$11:$BK$510,MATCH('Auxiliar General'!BX$4,'Lista Puestos Valorados'!$B$10:$BK$10,0),0)="","No relevante",VLOOKUP($B493,'Lista Puestos Valorados'!$B$11:$BK$510,MATCH('Auxiliar General'!BX$4,'Lista Puestos Valorados'!$B$10:$BK$10,0),0))</f>
        <v>No relevante</v>
      </c>
      <c r="CE493" s="26">
        <f>+HLOOKUP(CD493,Sistema_Puntos!$Q$5:$Y$43,'Auxiliar General'!BZ$5,FALSE)</f>
        <v>0</v>
      </c>
      <c r="CF493" s="26" t="str">
        <f>+IF(VLOOKUP($B493,'Lista Puestos Valorados'!$B$11:$BK$510,MATCH('Auxiliar General'!BZ$4,'Lista Puestos Valorados'!$B$10:$BK$10,0),0)="","No relevante",VLOOKUP($B493,'Lista Puestos Valorados'!$B$11:$BK$510,MATCH('Auxiliar General'!BZ$4,'Lista Puestos Valorados'!$B$10:$BK$10,0),0))</f>
        <v>No relevante</v>
      </c>
      <c r="CG493" s="26">
        <f>+HLOOKUP(CF493,Sistema_Puntos!$Q$5:$Y$43,'Auxiliar General'!CB$5,FALSE)</f>
        <v>0</v>
      </c>
      <c r="CH493" s="29"/>
      <c r="CI493" s="29"/>
    </row>
    <row r="494" spans="2:87" ht="17.55" customHeight="1">
      <c r="B494" s="26">
        <f>+'Listado de Puestos'!B494</f>
        <v>484</v>
      </c>
      <c r="C494" s="26" t="str">
        <f>+IF('Lista Puestos Valorados'!C494="","",'Lista Puestos Valorados'!C494)</f>
        <v/>
      </c>
      <c r="D494" s="26" t="str">
        <f>+IF('Lista Puestos Valorados'!D494="","",'Lista Puestos Valorados'!D494)</f>
        <v/>
      </c>
      <c r="E494" s="26" t="str">
        <f>+IF('Lista Puestos Valorados'!E494="","",'Lista Puestos Valorados'!E494)</f>
        <v/>
      </c>
      <c r="F494" s="26" t="str">
        <f>+IF('Lista Puestos Valorados'!F494="","",'Lista Puestos Valorados'!F494)</f>
        <v/>
      </c>
      <c r="G494" s="26" t="str">
        <f>+IF('Lista Puestos Valorados'!G494="","",'Lista Puestos Valorados'!G494)</f>
        <v/>
      </c>
      <c r="H494" s="26" t="str">
        <f>+IF('Lista Puestos Valorados'!H494="","",'Lista Puestos Valorados'!H494)</f>
        <v/>
      </c>
      <c r="I494" s="26" t="str">
        <f>+IF('Lista Puestos Valorados'!I494="","",'Lista Puestos Valorados'!I494)</f>
        <v/>
      </c>
      <c r="J494" s="118" t="e">
        <f t="array" ref="J494">+IF(L494="","",_xlfn.IFS(L494&lt;='Cortes de Agrupacion'!$F$15,'Cortes de Agrupacion'!$E$15,'Resultados General'!L494&lt;='Cortes de Agrupacion'!$F$14,'Cortes de Agrupacion'!$E$14,'Resultados General'!L494&lt;='Cortes de Agrupacion'!$F$13,'Cortes de Agrupacion'!$E$13,L494&lt;='Cortes de Agrupacion'!$F$12,'Cortes de Agrupacion'!$E$12,'Resultados General'!L494&lt;='Cortes de Agrupacion'!$F$11,'Cortes de Agrupacion'!$E$11,'Resultados General'!L494&lt;='Cortes de Agrupacion'!$F$10,'Cortes de Agrupacion'!$E$10,'Resultados General'!L494&lt;='Cortes de Agrupacion'!$F$9,'Cortes de Agrupacion'!$E$9,'Resultados General'!L494&lt;='Cortes de Agrupacion'!$F$8,'Cortes de Agrupacion'!$E$8,'Resultados General'!L494&lt;='Cortes de Agrupacion'!$F$7,'Cortes de Agrupacion'!$E$7,'Resultados General'!L494&lt;='Cortes de Agrupacion'!$F$6,'Cortes de Agrupacion'!$E$6))</f>
        <v>#VALUE!</v>
      </c>
      <c r="K494" s="118" t="str">
        <f t="shared" si="14"/>
        <v/>
      </c>
      <c r="L494" s="124" t="e">
        <f>#VALUE!</f>
        <v>#VALUE!</v>
      </c>
      <c r="M494" s="26" t="e">
        <f ca="1">+_xlfn.IFNA(VLOOKUP(C494,'Distribución de puestos'!$B$8:$I$507,8,0),"")</f>
        <v>#NAME?</v>
      </c>
      <c r="N494" s="26" t="str">
        <f>+IF(VLOOKUP($B494,'Lista Puestos Valorados'!$B$11:$BK$510,MATCH('Auxiliar General'!H$4,'Lista Puestos Valorados'!$B$10:$BK$10,0),0)="","No relevante",VLOOKUP($B494,'Lista Puestos Valorados'!$B$11:$BK$510,MATCH('Auxiliar General'!H$4,'Lista Puestos Valorados'!$B$10:$BK$10,0),0))</f>
        <v>No relevante</v>
      </c>
      <c r="O494" s="26">
        <f>+HLOOKUP(N494,Sistema_Puntos!$Q$5:$Y$43,'Auxiliar General'!J$5,FALSE)</f>
        <v>0</v>
      </c>
      <c r="P494" s="26" t="str">
        <f>+IF(VLOOKUP($B494,'Lista Puestos Valorados'!$B$11:$BK$510,MATCH('Auxiliar General'!J$4,'Lista Puestos Valorados'!$B$10:$BK$10,0),0)="","No relevante",VLOOKUP($B494,'Lista Puestos Valorados'!$B$11:$BK$510,MATCH('Auxiliar General'!J$4,'Lista Puestos Valorados'!$B$10:$BK$10,0),0))</f>
        <v>No relevante</v>
      </c>
      <c r="Q494" s="26">
        <f>+HLOOKUP(P494,Sistema_Puntos!$Q$5:$Y$43,'Auxiliar General'!L$5,FALSE)</f>
        <v>0</v>
      </c>
      <c r="R494" s="26" t="str">
        <f>+IF(VLOOKUP($B494,'Lista Puestos Valorados'!$B$11:$BK$510,MATCH('Auxiliar General'!L$4,'Lista Puestos Valorados'!$B$10:$BK$10,0),0)="","No relevante",VLOOKUP($B494,'Lista Puestos Valorados'!$B$11:$BK$510,MATCH('Auxiliar General'!L$4,'Lista Puestos Valorados'!$B$10:$BK$10,0),0))</f>
        <v>No relevante</v>
      </c>
      <c r="S494" s="26">
        <f>+HLOOKUP(R494,Sistema_Puntos!$Q$5:$Y$43,'Auxiliar General'!N$5,FALSE)</f>
        <v>0</v>
      </c>
      <c r="T494" s="26" t="str">
        <f>+IF(VLOOKUP($B494,'Lista Puestos Valorados'!$B$11:$BK$510,MATCH('Auxiliar General'!N$4,'Lista Puestos Valorados'!$B$10:$BK$10,0),0)="","No relevante",VLOOKUP($B494,'Lista Puestos Valorados'!$B$11:$BK$510,MATCH('Auxiliar General'!N$4,'Lista Puestos Valorados'!$B$10:$BK$10,0),0))</f>
        <v>No relevante</v>
      </c>
      <c r="U494" s="26">
        <f>+HLOOKUP(T494,Sistema_Puntos!$Q$5:$Y$43,'Auxiliar General'!P$5,FALSE)</f>
        <v>0</v>
      </c>
      <c r="V494" s="26" t="str">
        <f>+IF(VLOOKUP($B494,'Lista Puestos Valorados'!$B$11:$BK$510,MATCH('Auxiliar General'!P$4,'Lista Puestos Valorados'!$B$10:$BK$10,0),0)="","No relevante",VLOOKUP($B494,'Lista Puestos Valorados'!$B$11:$BK$510,MATCH('Auxiliar General'!P$4,'Lista Puestos Valorados'!$B$10:$BK$10,0),0))</f>
        <v>No relevante</v>
      </c>
      <c r="W494" s="26">
        <f>+HLOOKUP(V494,Sistema_Puntos!$Q$5:$Y$43,'Auxiliar General'!R$5,FALSE)</f>
        <v>0</v>
      </c>
      <c r="X494" s="26" t="str">
        <f>+IF(VLOOKUP($B494,'Lista Puestos Valorados'!$B$11:$BK$510,MATCH('Auxiliar General'!R$4,'Lista Puestos Valorados'!$B$10:$BK$10,0),0)="","No relevante",VLOOKUP($B494,'Lista Puestos Valorados'!$B$11:$BK$510,MATCH('Auxiliar General'!R$4,'Lista Puestos Valorados'!$B$10:$BK$10,0),0))</f>
        <v>No relevante</v>
      </c>
      <c r="Y494" s="26">
        <f>+HLOOKUP(X494,Sistema_Puntos!$Q$5:$Y$43,'Auxiliar General'!T$5,FALSE)</f>
        <v>0</v>
      </c>
      <c r="Z494" s="26" t="str">
        <f>+IF(VLOOKUP($B494,'Lista Puestos Valorados'!$B$11:$BK$510,MATCH('Auxiliar General'!T$4,'Lista Puestos Valorados'!$B$10:$BK$10,0),0)="","No relevante",VLOOKUP($B494,'Lista Puestos Valorados'!$B$11:$BK$510,MATCH('Auxiliar General'!T$4,'Lista Puestos Valorados'!$B$10:$BK$10,0),0))</f>
        <v>No relevante</v>
      </c>
      <c r="AA494" s="26">
        <f>+HLOOKUP(Z494,Sistema_Puntos!$Q$5:$Y$43,'Auxiliar General'!V$5,FALSE)</f>
        <v>0</v>
      </c>
      <c r="AB494" s="26" t="str">
        <f>+IF(VLOOKUP($B494,'Lista Puestos Valorados'!$B$11:$BK$510,MATCH('Auxiliar General'!V$4,'Lista Puestos Valorados'!$B$10:$BK$10,0),0)="","No relevante",VLOOKUP($B494,'Lista Puestos Valorados'!$B$11:$BK$510,MATCH('Auxiliar General'!V$4,'Lista Puestos Valorados'!$B$10:$BK$10,0),0))</f>
        <v>No relevante</v>
      </c>
      <c r="AC494" s="26">
        <f>+HLOOKUP(AB494,Sistema_Puntos!$Q$5:$Y$43,'Auxiliar General'!X$5,FALSE)</f>
        <v>0</v>
      </c>
      <c r="AD494" s="26" t="str">
        <f>+IF(VLOOKUP($B494,'Lista Puestos Valorados'!$B$11:$BK$510,MATCH('Auxiliar General'!X$4,'Lista Puestos Valorados'!$B$10:$BK$10,0),0)="","No relevante",VLOOKUP($B494,'Lista Puestos Valorados'!$B$11:$BK$510,MATCH('Auxiliar General'!X$4,'Lista Puestos Valorados'!$B$10:$BK$10,0),0))</f>
        <v>No relevante</v>
      </c>
      <c r="AE494" s="26">
        <f>+HLOOKUP(AD494,Sistema_Puntos!$Q$5:$Y$43,'Auxiliar General'!Z$5,FALSE)</f>
        <v>0</v>
      </c>
      <c r="AF494" s="26" t="str">
        <f>+IF(VLOOKUP($B494,'Lista Puestos Valorados'!$B$11:$BK$510,MATCH('Auxiliar General'!Z$4,'Lista Puestos Valorados'!$B$10:$BK$10,0),0)="","No relevante",VLOOKUP($B494,'Lista Puestos Valorados'!$B$11:$BK$510,MATCH('Auxiliar General'!Z$4,'Lista Puestos Valorados'!$B$10:$BK$10,0),0))</f>
        <v>No relevante</v>
      </c>
      <c r="AG494" s="26">
        <f>+HLOOKUP(AF494,Sistema_Puntos!$Q$5:$Y$43,'Auxiliar General'!AB$5,FALSE)</f>
        <v>0</v>
      </c>
      <c r="AH494" s="26" t="str">
        <f>+IF(VLOOKUP($B494,'Lista Puestos Valorados'!$B$11:$BK$510,MATCH('Auxiliar General'!AB$4,'Lista Puestos Valorados'!$B$10:$BK$10,0),0)="","No relevante",VLOOKUP($B494,'Lista Puestos Valorados'!$B$11:$BK$510,MATCH('Auxiliar General'!AB$4,'Lista Puestos Valorados'!$B$10:$BK$10,0),0))</f>
        <v>No relevante</v>
      </c>
      <c r="AI494" s="26">
        <f>+HLOOKUP(AH494,Sistema_Puntos!$Q$5:$Y$43,'Auxiliar General'!AD$5,FALSE)</f>
        <v>0</v>
      </c>
      <c r="AJ494" s="26" t="str">
        <f>+IF(VLOOKUP($B494,'Lista Puestos Valorados'!$B$11:$BK$510,MATCH('Auxiliar General'!AD$4,'Lista Puestos Valorados'!$B$10:$BK$10,0),0)="","No relevante",VLOOKUP($B494,'Lista Puestos Valorados'!$B$11:$BK$510,MATCH('Auxiliar General'!AD$4,'Lista Puestos Valorados'!$B$10:$BK$10,0),0))</f>
        <v>No relevante</v>
      </c>
      <c r="AK494" s="26">
        <f>+HLOOKUP(AJ494,Sistema_Puntos!$Q$5:$Y$43,'Auxiliar General'!AF$5,FALSE)</f>
        <v>0</v>
      </c>
      <c r="AL494" s="26" t="str">
        <f>+IF(VLOOKUP($B494,'Lista Puestos Valorados'!$B$11:$BK$510,MATCH('Auxiliar General'!AF$4,'Lista Puestos Valorados'!$B$10:$BK$10,0),0)="","No relevante",VLOOKUP($B494,'Lista Puestos Valorados'!$B$11:$BK$510,MATCH('Auxiliar General'!AF$4,'Lista Puestos Valorados'!$B$10:$BK$10,0),0))</f>
        <v>No relevante</v>
      </c>
      <c r="AM494" s="26">
        <f>+HLOOKUP(AL494,Sistema_Puntos!$Q$5:$Y$43,'Auxiliar General'!AH$5,FALSE)</f>
        <v>0</v>
      </c>
      <c r="AN494" s="26" t="str">
        <f>+IF(VLOOKUP($B494,'Lista Puestos Valorados'!$B$11:$BK$510,MATCH('Auxiliar General'!AH$4,'Lista Puestos Valorados'!$B$10:$BK$10,0),0)="","No relevante",VLOOKUP($B494,'Lista Puestos Valorados'!$B$11:$BK$510,MATCH('Auxiliar General'!AH$4,'Lista Puestos Valorados'!$B$10:$BK$10,0),0))</f>
        <v>No relevante</v>
      </c>
      <c r="AO494" s="26">
        <f>+HLOOKUP(AN494,Sistema_Puntos!$Q$5:$Y$43,'Auxiliar General'!AJ$5,FALSE)</f>
        <v>0</v>
      </c>
      <c r="AP494" s="26" t="str">
        <f>+IF(VLOOKUP($B494,'Lista Puestos Valorados'!$B$11:$BK$510,MATCH('Auxiliar General'!AJ$4,'Lista Puestos Valorados'!$B$10:$BK$10,0),0)="","No relevante",VLOOKUP($B494,'Lista Puestos Valorados'!$B$11:$BK$510,MATCH('Auxiliar General'!AJ$4,'Lista Puestos Valorados'!$B$10:$BK$10,0),0))</f>
        <v>No relevante</v>
      </c>
      <c r="AQ494" s="26">
        <f>+HLOOKUP(AP494,Sistema_Puntos!$Q$5:$Y$43,'Auxiliar General'!AL$5,FALSE)</f>
        <v>0</v>
      </c>
      <c r="AR494" s="26" t="str">
        <f>+IF(VLOOKUP($B494,'Lista Puestos Valorados'!$B$11:$BK$510,MATCH('Auxiliar General'!AL$4,'Lista Puestos Valorados'!$B$10:$BK$10,0),0)="","No relevante",VLOOKUP($B494,'Lista Puestos Valorados'!$B$11:$BK$510,MATCH('Auxiliar General'!AL$4,'Lista Puestos Valorados'!$B$10:$BK$10,0),0))</f>
        <v>No relevante</v>
      </c>
      <c r="AS494" s="26">
        <f>+HLOOKUP(AR494,Sistema_Puntos!$Q$5:$Y$43,'Auxiliar General'!AN$5,FALSE)</f>
        <v>0</v>
      </c>
      <c r="AT494" s="26" t="str">
        <f>+IF(VLOOKUP($B494,'Lista Puestos Valorados'!$B$11:$BK$510,MATCH('Auxiliar General'!AN$4,'Lista Puestos Valorados'!$B$10:$BK$10,0),0)="","No relevante",VLOOKUP($B494,'Lista Puestos Valorados'!$B$11:$BK$510,MATCH('Auxiliar General'!AN$4,'Lista Puestos Valorados'!$B$10:$BK$10,0),0))</f>
        <v>No relevante</v>
      </c>
      <c r="AU494" s="26">
        <f>+HLOOKUP(AT494,Sistema_Puntos!$Q$5:$Y$43,'Auxiliar General'!AP$5,FALSE)</f>
        <v>0</v>
      </c>
      <c r="AV494" s="26" t="str">
        <f>+IF(VLOOKUP($B494,'Lista Puestos Valorados'!$B$11:$BK$510,MATCH('Auxiliar General'!AP$4,'Lista Puestos Valorados'!$B$10:$BK$10,0),0)="","No relevante",VLOOKUP($B494,'Lista Puestos Valorados'!$B$11:$BK$510,MATCH('Auxiliar General'!AP$4,'Lista Puestos Valorados'!$B$10:$BK$10,0),0))</f>
        <v>No relevante</v>
      </c>
      <c r="AW494" s="26">
        <f>+HLOOKUP(AV494,Sistema_Puntos!$Q$5:$Y$43,'Auxiliar General'!AR$5,FALSE)</f>
        <v>0</v>
      </c>
      <c r="AX494" s="26" t="str">
        <f>+IF(VLOOKUP($B494,'Lista Puestos Valorados'!$B$11:$BK$510,MATCH('Auxiliar General'!AR$4,'Lista Puestos Valorados'!$B$10:$BK$10,0),0)="","No relevante",VLOOKUP($B494,'Lista Puestos Valorados'!$B$11:$BK$510,MATCH('Auxiliar General'!AR$4,'Lista Puestos Valorados'!$B$10:$BK$10,0),0))</f>
        <v>No relevante</v>
      </c>
      <c r="AY494" s="26">
        <f>+HLOOKUP(AX494,Sistema_Puntos!$Q$5:$Y$43,'Auxiliar General'!AT$5,FALSE)</f>
        <v>0</v>
      </c>
      <c r="AZ494" s="26" t="str">
        <f>+IF(VLOOKUP($B494,'Lista Puestos Valorados'!$B$11:$BK$510,MATCH('Auxiliar General'!AT$4,'Lista Puestos Valorados'!$B$10:$BK$10,0),0)="","No relevante",VLOOKUP($B494,'Lista Puestos Valorados'!$B$11:$BK$510,MATCH('Auxiliar General'!AT$4,'Lista Puestos Valorados'!$B$10:$BK$10,0),0))</f>
        <v>No relevante</v>
      </c>
      <c r="BA494" s="26">
        <f>+HLOOKUP(AZ494,Sistema_Puntos!$Q$5:$Y$43,'Auxiliar General'!AV$5,FALSE)</f>
        <v>0</v>
      </c>
      <c r="BB494" s="26" t="str">
        <f>+IF(VLOOKUP($B494,'Lista Puestos Valorados'!$B$11:$BK$510,MATCH('Auxiliar General'!AV$4,'Lista Puestos Valorados'!$B$10:$BK$10,0),0)="","No relevante",VLOOKUP($B494,'Lista Puestos Valorados'!$B$11:$BK$510,MATCH('Auxiliar General'!AV$4,'Lista Puestos Valorados'!$B$10:$BK$10,0),0))</f>
        <v>No relevante</v>
      </c>
      <c r="BC494" s="26">
        <f>+HLOOKUP(BB494,Sistema_Puntos!$Q$5:$Y$43,'Auxiliar General'!AX$5,FALSE)</f>
        <v>0</v>
      </c>
      <c r="BD494" s="26" t="str">
        <f>+IF(VLOOKUP($B494,'Lista Puestos Valorados'!$B$11:$BK$510,MATCH('Auxiliar General'!AX$4,'Lista Puestos Valorados'!$B$10:$BK$10,0),0)="","No relevante",VLOOKUP($B494,'Lista Puestos Valorados'!$B$11:$BK$510,MATCH('Auxiliar General'!AX$4,'Lista Puestos Valorados'!$B$10:$BK$10,0),0))</f>
        <v>No relevante</v>
      </c>
      <c r="BE494" s="26">
        <f>+HLOOKUP(BD494,Sistema_Puntos!$Q$5:$Y$43,'Auxiliar General'!AZ$5,FALSE)</f>
        <v>0</v>
      </c>
      <c r="BF494" s="26" t="str">
        <f>+IF(VLOOKUP($B494,'Lista Puestos Valorados'!$B$11:$BK$510,MATCH('Auxiliar General'!AZ$4,'Lista Puestos Valorados'!$B$10:$BK$10,0),0)="","No relevante",VLOOKUP($B494,'Lista Puestos Valorados'!$B$11:$BK$510,MATCH('Auxiliar General'!AZ$4,'Lista Puestos Valorados'!$B$10:$BK$10,0),0))</f>
        <v>No relevante</v>
      </c>
      <c r="BG494" s="26">
        <f>+HLOOKUP(BF494,Sistema_Puntos!$Q$5:$Y$43,'Auxiliar General'!BB$5,FALSE)</f>
        <v>0</v>
      </c>
      <c r="BH494" s="26" t="str">
        <f>+IF(VLOOKUP($B494,'Lista Puestos Valorados'!$B$11:$BK$510,MATCH('Auxiliar General'!BB$4,'Lista Puestos Valorados'!$B$10:$BK$10,0),0)="","No relevante",VLOOKUP($B494,'Lista Puestos Valorados'!$B$11:$BK$510,MATCH('Auxiliar General'!BB$4,'Lista Puestos Valorados'!$B$10:$BK$10,0),0))</f>
        <v>No relevante</v>
      </c>
      <c r="BI494" s="26">
        <f>+HLOOKUP(BH494,Sistema_Puntos!$Q$5:$Y$43,'Auxiliar General'!BD$5,FALSE)</f>
        <v>0</v>
      </c>
      <c r="BJ494" s="26" t="str">
        <f>+IF(VLOOKUP($B494,'Lista Puestos Valorados'!$B$11:$BK$510,MATCH('Auxiliar General'!BD$4,'Lista Puestos Valorados'!$B$10:$BK$10,0),0)="","No relevante",VLOOKUP($B494,'Lista Puestos Valorados'!$B$11:$BK$510,MATCH('Auxiliar General'!BD$4,'Lista Puestos Valorados'!$B$10:$BK$10,0),0))</f>
        <v>No relevante</v>
      </c>
      <c r="BK494" s="26">
        <f>+HLOOKUP(BJ494,Sistema_Puntos!$Q$5:$Y$43,'Auxiliar General'!BF$5,FALSE)</f>
        <v>0</v>
      </c>
      <c r="BL494" s="26" t="str">
        <f>+IF(VLOOKUP($B494,'Lista Puestos Valorados'!$B$11:$BK$510,MATCH('Auxiliar General'!BF$4,'Lista Puestos Valorados'!$B$10:$BK$10,0),0)="","No relevante",VLOOKUP($B494,'Lista Puestos Valorados'!$B$11:$BK$510,MATCH('Auxiliar General'!BF$4,'Lista Puestos Valorados'!$B$10:$BK$10,0),0))</f>
        <v>No relevante</v>
      </c>
      <c r="BM494" s="26">
        <f>+HLOOKUP(BL494,Sistema_Puntos!$Q$5:$Y$43,'Auxiliar General'!BH$5,FALSE)</f>
        <v>0</v>
      </c>
      <c r="BN494" s="26" t="str">
        <f>+IF(VLOOKUP($B494,'Lista Puestos Valorados'!$B$11:$BK$510,MATCH('Auxiliar General'!BH$4,'Lista Puestos Valorados'!$B$10:$BK$10,0),0)="","No relevante",VLOOKUP($B494,'Lista Puestos Valorados'!$B$11:$BK$510,MATCH('Auxiliar General'!BH$4,'Lista Puestos Valorados'!$B$10:$BK$10,0),0))</f>
        <v>No relevante</v>
      </c>
      <c r="BO494" s="26">
        <f>+HLOOKUP(BN494,Sistema_Puntos!$Q$5:$Y$43,'Auxiliar General'!BJ$5,FALSE)</f>
        <v>0</v>
      </c>
      <c r="BP494" s="26" t="str">
        <f>+IF(VLOOKUP($B494,'Lista Puestos Valorados'!$B$11:$BK$510,MATCH('Auxiliar General'!BJ$4,'Lista Puestos Valorados'!$B$10:$BK$10,0),0)="","No relevante",VLOOKUP($B494,'Lista Puestos Valorados'!$B$11:$BK$510,MATCH('Auxiliar General'!BJ$4,'Lista Puestos Valorados'!$B$10:$BK$10,0),0))</f>
        <v>No relevante</v>
      </c>
      <c r="BQ494" s="26">
        <f>+HLOOKUP(BP494,Sistema_Puntos!$Q$5:$Y$43,'Auxiliar General'!BL$5,FALSE)</f>
        <v>0</v>
      </c>
      <c r="BR494" s="26" t="str">
        <f>+IF(VLOOKUP($B494,'Lista Puestos Valorados'!$B$11:$BK$510,MATCH('Auxiliar General'!BL$4,'Lista Puestos Valorados'!$B$10:$BK$10,0),0)="","No relevante",VLOOKUP($B494,'Lista Puestos Valorados'!$B$11:$BK$510,MATCH('Auxiliar General'!BL$4,'Lista Puestos Valorados'!$B$10:$BK$10,0),0))</f>
        <v>No relevante</v>
      </c>
      <c r="BS494" s="26">
        <f>+HLOOKUP(BR494,Sistema_Puntos!$Q$5:$Y$43,'Auxiliar General'!BN$5,FALSE)</f>
        <v>0</v>
      </c>
      <c r="BT494" s="26" t="str">
        <f>+IF(VLOOKUP($B494,'Lista Puestos Valorados'!$B$11:$BK$510,MATCH('Auxiliar General'!BN$4,'Lista Puestos Valorados'!$B$10:$BK$10,0),0)="","No relevante",VLOOKUP($B494,'Lista Puestos Valorados'!$B$11:$BK$510,MATCH('Auxiliar General'!BN$4,'Lista Puestos Valorados'!$B$10:$BK$10,0),0))</f>
        <v>No relevante</v>
      </c>
      <c r="BU494" s="26">
        <f>+HLOOKUP(BT494,Sistema_Puntos!$Q$5:$Y$43,'Auxiliar General'!BP$5,FALSE)</f>
        <v>0</v>
      </c>
      <c r="BV494" s="26" t="str">
        <f>+IF(VLOOKUP($B494,'Lista Puestos Valorados'!$B$11:$BK$510,MATCH('Auxiliar General'!BP$4,'Lista Puestos Valorados'!$B$10:$BK$10,0),0)="","No relevante",VLOOKUP($B494,'Lista Puestos Valorados'!$B$11:$BK$510,MATCH('Auxiliar General'!BP$4,'Lista Puestos Valorados'!$B$10:$BK$10,0),0))</f>
        <v>No relevante</v>
      </c>
      <c r="BW494" s="26">
        <f>+HLOOKUP(BV494,Sistema_Puntos!$Q$5:$Y$43,'Auxiliar General'!BR$5,FALSE)</f>
        <v>0</v>
      </c>
      <c r="BX494" s="26" t="str">
        <f>+IF(VLOOKUP($B494,'Lista Puestos Valorados'!$B$11:$BK$510,MATCH('Auxiliar General'!BR$4,'Lista Puestos Valorados'!$B$10:$BK$10,0),0)="","No relevante",VLOOKUP($B494,'Lista Puestos Valorados'!$B$11:$BK$510,MATCH('Auxiliar General'!BR$4,'Lista Puestos Valorados'!$B$10:$BK$10,0),0))</f>
        <v>No relevante</v>
      </c>
      <c r="BY494" s="26">
        <f>+HLOOKUP(BX494,Sistema_Puntos!$Q$5:$Y$43,'Auxiliar General'!BT$5,FALSE)</f>
        <v>0</v>
      </c>
      <c r="BZ494" s="26" t="str">
        <f>+IF(VLOOKUP($B494,'Lista Puestos Valorados'!$B$11:$BK$510,MATCH('Auxiliar General'!BT$4,'Lista Puestos Valorados'!$B$10:$BK$10,0),0)="","No relevante",VLOOKUP($B494,'Lista Puestos Valorados'!$B$11:$BK$510,MATCH('Auxiliar General'!BT$4,'Lista Puestos Valorados'!$B$10:$BK$10,0),0))</f>
        <v>No relevante</v>
      </c>
      <c r="CA494" s="26">
        <f>+HLOOKUP(BZ494,Sistema_Puntos!$Q$5:$Y$43,'Auxiliar General'!BV$5,FALSE)</f>
        <v>0</v>
      </c>
      <c r="CB494" s="26" t="str">
        <f>+IF(VLOOKUP($B494,'Lista Puestos Valorados'!$B$11:$BK$510,MATCH('Auxiliar General'!BV$4,'Lista Puestos Valorados'!$B$10:$BK$10,0),0)="","No relevante",VLOOKUP($B494,'Lista Puestos Valorados'!$B$11:$BK$510,MATCH('Auxiliar General'!BV$4,'Lista Puestos Valorados'!$B$10:$BK$10,0),0))</f>
        <v>No relevante</v>
      </c>
      <c r="CC494" s="26">
        <f>+HLOOKUP(CB494,Sistema_Puntos!$Q$5:$Y$43,'Auxiliar General'!BX$5,FALSE)</f>
        <v>0</v>
      </c>
      <c r="CD494" s="26" t="str">
        <f>+IF(VLOOKUP($B494,'Lista Puestos Valorados'!$B$11:$BK$510,MATCH('Auxiliar General'!BX$4,'Lista Puestos Valorados'!$B$10:$BK$10,0),0)="","No relevante",VLOOKUP($B494,'Lista Puestos Valorados'!$B$11:$BK$510,MATCH('Auxiliar General'!BX$4,'Lista Puestos Valorados'!$B$10:$BK$10,0),0))</f>
        <v>No relevante</v>
      </c>
      <c r="CE494" s="26">
        <f>+HLOOKUP(CD494,Sistema_Puntos!$Q$5:$Y$43,'Auxiliar General'!BZ$5,FALSE)</f>
        <v>0</v>
      </c>
      <c r="CF494" s="26" t="str">
        <f>+IF(VLOOKUP($B494,'Lista Puestos Valorados'!$B$11:$BK$510,MATCH('Auxiliar General'!BZ$4,'Lista Puestos Valorados'!$B$10:$BK$10,0),0)="","No relevante",VLOOKUP($B494,'Lista Puestos Valorados'!$B$11:$BK$510,MATCH('Auxiliar General'!BZ$4,'Lista Puestos Valorados'!$B$10:$BK$10,0),0))</f>
        <v>No relevante</v>
      </c>
      <c r="CG494" s="26">
        <f>+HLOOKUP(CF494,Sistema_Puntos!$Q$5:$Y$43,'Auxiliar General'!CB$5,FALSE)</f>
        <v>0</v>
      </c>
      <c r="CH494" s="29"/>
      <c r="CI494" s="29"/>
    </row>
    <row r="495" spans="2:87" ht="17.55" customHeight="1">
      <c r="B495" s="26">
        <f>+'Listado de Puestos'!B495</f>
        <v>485</v>
      </c>
      <c r="C495" s="26" t="str">
        <f>+IF('Lista Puestos Valorados'!C495="","",'Lista Puestos Valorados'!C495)</f>
        <v/>
      </c>
      <c r="D495" s="26" t="str">
        <f>+IF('Lista Puestos Valorados'!D495="","",'Lista Puestos Valorados'!D495)</f>
        <v/>
      </c>
      <c r="E495" s="26" t="str">
        <f>+IF('Lista Puestos Valorados'!E495="","",'Lista Puestos Valorados'!E495)</f>
        <v/>
      </c>
      <c r="F495" s="26" t="str">
        <f>+IF('Lista Puestos Valorados'!F495="","",'Lista Puestos Valorados'!F495)</f>
        <v/>
      </c>
      <c r="G495" s="26" t="str">
        <f>+IF('Lista Puestos Valorados'!G495="","",'Lista Puestos Valorados'!G495)</f>
        <v/>
      </c>
      <c r="H495" s="26" t="str">
        <f>+IF('Lista Puestos Valorados'!H495="","",'Lista Puestos Valorados'!H495)</f>
        <v/>
      </c>
      <c r="I495" s="26" t="str">
        <f>+IF('Lista Puestos Valorados'!I495="","",'Lista Puestos Valorados'!I495)</f>
        <v/>
      </c>
      <c r="J495" s="118" t="e">
        <f t="array" ref="J495">+IF(L495="","",_xlfn.IFS(L495&lt;='Cortes de Agrupacion'!$F$15,'Cortes de Agrupacion'!$E$15,'Resultados General'!L495&lt;='Cortes de Agrupacion'!$F$14,'Cortes de Agrupacion'!$E$14,'Resultados General'!L495&lt;='Cortes de Agrupacion'!$F$13,'Cortes de Agrupacion'!$E$13,L495&lt;='Cortes de Agrupacion'!$F$12,'Cortes de Agrupacion'!$E$12,'Resultados General'!L495&lt;='Cortes de Agrupacion'!$F$11,'Cortes de Agrupacion'!$E$11,'Resultados General'!L495&lt;='Cortes de Agrupacion'!$F$10,'Cortes de Agrupacion'!$E$10,'Resultados General'!L495&lt;='Cortes de Agrupacion'!$F$9,'Cortes de Agrupacion'!$E$9,'Resultados General'!L495&lt;='Cortes de Agrupacion'!$F$8,'Cortes de Agrupacion'!$E$8,'Resultados General'!L495&lt;='Cortes de Agrupacion'!$F$7,'Cortes de Agrupacion'!$E$7,'Resultados General'!L495&lt;='Cortes de Agrupacion'!$F$6,'Cortes de Agrupacion'!$E$6))</f>
        <v>#VALUE!</v>
      </c>
      <c r="K495" s="118" t="str">
        <f t="shared" si="14"/>
        <v/>
      </c>
      <c r="L495" s="124" t="e">
        <f>#VALUE!</f>
        <v>#VALUE!</v>
      </c>
      <c r="M495" s="26" t="e">
        <f ca="1">+_xlfn.IFNA(VLOOKUP(C495,'Distribución de puestos'!$B$8:$I$507,8,0),"")</f>
        <v>#NAME?</v>
      </c>
      <c r="N495" s="26" t="str">
        <f>+IF(VLOOKUP($B495,'Lista Puestos Valorados'!$B$11:$BK$510,MATCH('Auxiliar General'!H$4,'Lista Puestos Valorados'!$B$10:$BK$10,0),0)="","No relevante",VLOOKUP($B495,'Lista Puestos Valorados'!$B$11:$BK$510,MATCH('Auxiliar General'!H$4,'Lista Puestos Valorados'!$B$10:$BK$10,0),0))</f>
        <v>No relevante</v>
      </c>
      <c r="O495" s="26">
        <f>+HLOOKUP(N495,Sistema_Puntos!$Q$5:$Y$43,'Auxiliar General'!J$5,FALSE)</f>
        <v>0</v>
      </c>
      <c r="P495" s="26" t="str">
        <f>+IF(VLOOKUP($B495,'Lista Puestos Valorados'!$B$11:$BK$510,MATCH('Auxiliar General'!J$4,'Lista Puestos Valorados'!$B$10:$BK$10,0),0)="","No relevante",VLOOKUP($B495,'Lista Puestos Valorados'!$B$11:$BK$510,MATCH('Auxiliar General'!J$4,'Lista Puestos Valorados'!$B$10:$BK$10,0),0))</f>
        <v>No relevante</v>
      </c>
      <c r="Q495" s="26">
        <f>+HLOOKUP(P495,Sistema_Puntos!$Q$5:$Y$43,'Auxiliar General'!L$5,FALSE)</f>
        <v>0</v>
      </c>
      <c r="R495" s="26" t="str">
        <f>+IF(VLOOKUP($B495,'Lista Puestos Valorados'!$B$11:$BK$510,MATCH('Auxiliar General'!L$4,'Lista Puestos Valorados'!$B$10:$BK$10,0),0)="","No relevante",VLOOKUP($B495,'Lista Puestos Valorados'!$B$11:$BK$510,MATCH('Auxiliar General'!L$4,'Lista Puestos Valorados'!$B$10:$BK$10,0),0))</f>
        <v>No relevante</v>
      </c>
      <c r="S495" s="26">
        <f>+HLOOKUP(R495,Sistema_Puntos!$Q$5:$Y$43,'Auxiliar General'!N$5,FALSE)</f>
        <v>0</v>
      </c>
      <c r="T495" s="26" t="str">
        <f>+IF(VLOOKUP($B495,'Lista Puestos Valorados'!$B$11:$BK$510,MATCH('Auxiliar General'!N$4,'Lista Puestos Valorados'!$B$10:$BK$10,0),0)="","No relevante",VLOOKUP($B495,'Lista Puestos Valorados'!$B$11:$BK$510,MATCH('Auxiliar General'!N$4,'Lista Puestos Valorados'!$B$10:$BK$10,0),0))</f>
        <v>No relevante</v>
      </c>
      <c r="U495" s="26">
        <f>+HLOOKUP(T495,Sistema_Puntos!$Q$5:$Y$43,'Auxiliar General'!P$5,FALSE)</f>
        <v>0</v>
      </c>
      <c r="V495" s="26" t="str">
        <f>+IF(VLOOKUP($B495,'Lista Puestos Valorados'!$B$11:$BK$510,MATCH('Auxiliar General'!P$4,'Lista Puestos Valorados'!$B$10:$BK$10,0),0)="","No relevante",VLOOKUP($B495,'Lista Puestos Valorados'!$B$11:$BK$510,MATCH('Auxiliar General'!P$4,'Lista Puestos Valorados'!$B$10:$BK$10,0),0))</f>
        <v>No relevante</v>
      </c>
      <c r="W495" s="26">
        <f>+HLOOKUP(V495,Sistema_Puntos!$Q$5:$Y$43,'Auxiliar General'!R$5,FALSE)</f>
        <v>0</v>
      </c>
      <c r="X495" s="26" t="str">
        <f>+IF(VLOOKUP($B495,'Lista Puestos Valorados'!$B$11:$BK$510,MATCH('Auxiliar General'!R$4,'Lista Puestos Valorados'!$B$10:$BK$10,0),0)="","No relevante",VLOOKUP($B495,'Lista Puestos Valorados'!$B$11:$BK$510,MATCH('Auxiliar General'!R$4,'Lista Puestos Valorados'!$B$10:$BK$10,0),0))</f>
        <v>No relevante</v>
      </c>
      <c r="Y495" s="26">
        <f>+HLOOKUP(X495,Sistema_Puntos!$Q$5:$Y$43,'Auxiliar General'!T$5,FALSE)</f>
        <v>0</v>
      </c>
      <c r="Z495" s="26" t="str">
        <f>+IF(VLOOKUP($B495,'Lista Puestos Valorados'!$B$11:$BK$510,MATCH('Auxiliar General'!T$4,'Lista Puestos Valorados'!$B$10:$BK$10,0),0)="","No relevante",VLOOKUP($B495,'Lista Puestos Valorados'!$B$11:$BK$510,MATCH('Auxiliar General'!T$4,'Lista Puestos Valorados'!$B$10:$BK$10,0),0))</f>
        <v>No relevante</v>
      </c>
      <c r="AA495" s="26">
        <f>+HLOOKUP(Z495,Sistema_Puntos!$Q$5:$Y$43,'Auxiliar General'!V$5,FALSE)</f>
        <v>0</v>
      </c>
      <c r="AB495" s="26" t="str">
        <f>+IF(VLOOKUP($B495,'Lista Puestos Valorados'!$B$11:$BK$510,MATCH('Auxiliar General'!V$4,'Lista Puestos Valorados'!$B$10:$BK$10,0),0)="","No relevante",VLOOKUP($B495,'Lista Puestos Valorados'!$B$11:$BK$510,MATCH('Auxiliar General'!V$4,'Lista Puestos Valorados'!$B$10:$BK$10,0),0))</f>
        <v>No relevante</v>
      </c>
      <c r="AC495" s="26">
        <f>+HLOOKUP(AB495,Sistema_Puntos!$Q$5:$Y$43,'Auxiliar General'!X$5,FALSE)</f>
        <v>0</v>
      </c>
      <c r="AD495" s="26" t="str">
        <f>+IF(VLOOKUP($B495,'Lista Puestos Valorados'!$B$11:$BK$510,MATCH('Auxiliar General'!X$4,'Lista Puestos Valorados'!$B$10:$BK$10,0),0)="","No relevante",VLOOKUP($B495,'Lista Puestos Valorados'!$B$11:$BK$510,MATCH('Auxiliar General'!X$4,'Lista Puestos Valorados'!$B$10:$BK$10,0),0))</f>
        <v>No relevante</v>
      </c>
      <c r="AE495" s="26">
        <f>+HLOOKUP(AD495,Sistema_Puntos!$Q$5:$Y$43,'Auxiliar General'!Z$5,FALSE)</f>
        <v>0</v>
      </c>
      <c r="AF495" s="26" t="str">
        <f>+IF(VLOOKUP($B495,'Lista Puestos Valorados'!$B$11:$BK$510,MATCH('Auxiliar General'!Z$4,'Lista Puestos Valorados'!$B$10:$BK$10,0),0)="","No relevante",VLOOKUP($B495,'Lista Puestos Valorados'!$B$11:$BK$510,MATCH('Auxiliar General'!Z$4,'Lista Puestos Valorados'!$B$10:$BK$10,0),0))</f>
        <v>No relevante</v>
      </c>
      <c r="AG495" s="26">
        <f>+HLOOKUP(AF495,Sistema_Puntos!$Q$5:$Y$43,'Auxiliar General'!AB$5,FALSE)</f>
        <v>0</v>
      </c>
      <c r="AH495" s="26" t="str">
        <f>+IF(VLOOKUP($B495,'Lista Puestos Valorados'!$B$11:$BK$510,MATCH('Auxiliar General'!AB$4,'Lista Puestos Valorados'!$B$10:$BK$10,0),0)="","No relevante",VLOOKUP($B495,'Lista Puestos Valorados'!$B$11:$BK$510,MATCH('Auxiliar General'!AB$4,'Lista Puestos Valorados'!$B$10:$BK$10,0),0))</f>
        <v>No relevante</v>
      </c>
      <c r="AI495" s="26">
        <f>+HLOOKUP(AH495,Sistema_Puntos!$Q$5:$Y$43,'Auxiliar General'!AD$5,FALSE)</f>
        <v>0</v>
      </c>
      <c r="AJ495" s="26" t="str">
        <f>+IF(VLOOKUP($B495,'Lista Puestos Valorados'!$B$11:$BK$510,MATCH('Auxiliar General'!AD$4,'Lista Puestos Valorados'!$B$10:$BK$10,0),0)="","No relevante",VLOOKUP($B495,'Lista Puestos Valorados'!$B$11:$BK$510,MATCH('Auxiliar General'!AD$4,'Lista Puestos Valorados'!$B$10:$BK$10,0),0))</f>
        <v>No relevante</v>
      </c>
      <c r="AK495" s="26">
        <f>+HLOOKUP(AJ495,Sistema_Puntos!$Q$5:$Y$43,'Auxiliar General'!AF$5,FALSE)</f>
        <v>0</v>
      </c>
      <c r="AL495" s="26" t="str">
        <f>+IF(VLOOKUP($B495,'Lista Puestos Valorados'!$B$11:$BK$510,MATCH('Auxiliar General'!AF$4,'Lista Puestos Valorados'!$B$10:$BK$10,0),0)="","No relevante",VLOOKUP($B495,'Lista Puestos Valorados'!$B$11:$BK$510,MATCH('Auxiliar General'!AF$4,'Lista Puestos Valorados'!$B$10:$BK$10,0),0))</f>
        <v>No relevante</v>
      </c>
      <c r="AM495" s="26">
        <f>+HLOOKUP(AL495,Sistema_Puntos!$Q$5:$Y$43,'Auxiliar General'!AH$5,FALSE)</f>
        <v>0</v>
      </c>
      <c r="AN495" s="26" t="str">
        <f>+IF(VLOOKUP($B495,'Lista Puestos Valorados'!$B$11:$BK$510,MATCH('Auxiliar General'!AH$4,'Lista Puestos Valorados'!$B$10:$BK$10,0),0)="","No relevante",VLOOKUP($B495,'Lista Puestos Valorados'!$B$11:$BK$510,MATCH('Auxiliar General'!AH$4,'Lista Puestos Valorados'!$B$10:$BK$10,0),0))</f>
        <v>No relevante</v>
      </c>
      <c r="AO495" s="26">
        <f>+HLOOKUP(AN495,Sistema_Puntos!$Q$5:$Y$43,'Auxiliar General'!AJ$5,FALSE)</f>
        <v>0</v>
      </c>
      <c r="AP495" s="26" t="str">
        <f>+IF(VLOOKUP($B495,'Lista Puestos Valorados'!$B$11:$BK$510,MATCH('Auxiliar General'!AJ$4,'Lista Puestos Valorados'!$B$10:$BK$10,0),0)="","No relevante",VLOOKUP($B495,'Lista Puestos Valorados'!$B$11:$BK$510,MATCH('Auxiliar General'!AJ$4,'Lista Puestos Valorados'!$B$10:$BK$10,0),0))</f>
        <v>No relevante</v>
      </c>
      <c r="AQ495" s="26">
        <f>+HLOOKUP(AP495,Sistema_Puntos!$Q$5:$Y$43,'Auxiliar General'!AL$5,FALSE)</f>
        <v>0</v>
      </c>
      <c r="AR495" s="26" t="str">
        <f>+IF(VLOOKUP($B495,'Lista Puestos Valorados'!$B$11:$BK$510,MATCH('Auxiliar General'!AL$4,'Lista Puestos Valorados'!$B$10:$BK$10,0),0)="","No relevante",VLOOKUP($B495,'Lista Puestos Valorados'!$B$11:$BK$510,MATCH('Auxiliar General'!AL$4,'Lista Puestos Valorados'!$B$10:$BK$10,0),0))</f>
        <v>No relevante</v>
      </c>
      <c r="AS495" s="26">
        <f>+HLOOKUP(AR495,Sistema_Puntos!$Q$5:$Y$43,'Auxiliar General'!AN$5,FALSE)</f>
        <v>0</v>
      </c>
      <c r="AT495" s="26" t="str">
        <f>+IF(VLOOKUP($B495,'Lista Puestos Valorados'!$B$11:$BK$510,MATCH('Auxiliar General'!AN$4,'Lista Puestos Valorados'!$B$10:$BK$10,0),0)="","No relevante",VLOOKUP($B495,'Lista Puestos Valorados'!$B$11:$BK$510,MATCH('Auxiliar General'!AN$4,'Lista Puestos Valorados'!$B$10:$BK$10,0),0))</f>
        <v>No relevante</v>
      </c>
      <c r="AU495" s="26">
        <f>+HLOOKUP(AT495,Sistema_Puntos!$Q$5:$Y$43,'Auxiliar General'!AP$5,FALSE)</f>
        <v>0</v>
      </c>
      <c r="AV495" s="26" t="str">
        <f>+IF(VLOOKUP($B495,'Lista Puestos Valorados'!$B$11:$BK$510,MATCH('Auxiliar General'!AP$4,'Lista Puestos Valorados'!$B$10:$BK$10,0),0)="","No relevante",VLOOKUP($B495,'Lista Puestos Valorados'!$B$11:$BK$510,MATCH('Auxiliar General'!AP$4,'Lista Puestos Valorados'!$B$10:$BK$10,0),0))</f>
        <v>No relevante</v>
      </c>
      <c r="AW495" s="26">
        <f>+HLOOKUP(AV495,Sistema_Puntos!$Q$5:$Y$43,'Auxiliar General'!AR$5,FALSE)</f>
        <v>0</v>
      </c>
      <c r="AX495" s="26" t="str">
        <f>+IF(VLOOKUP($B495,'Lista Puestos Valorados'!$B$11:$BK$510,MATCH('Auxiliar General'!AR$4,'Lista Puestos Valorados'!$B$10:$BK$10,0),0)="","No relevante",VLOOKUP($B495,'Lista Puestos Valorados'!$B$11:$BK$510,MATCH('Auxiliar General'!AR$4,'Lista Puestos Valorados'!$B$10:$BK$10,0),0))</f>
        <v>No relevante</v>
      </c>
      <c r="AY495" s="26">
        <f>+HLOOKUP(AX495,Sistema_Puntos!$Q$5:$Y$43,'Auxiliar General'!AT$5,FALSE)</f>
        <v>0</v>
      </c>
      <c r="AZ495" s="26" t="str">
        <f>+IF(VLOOKUP($B495,'Lista Puestos Valorados'!$B$11:$BK$510,MATCH('Auxiliar General'!AT$4,'Lista Puestos Valorados'!$B$10:$BK$10,0),0)="","No relevante",VLOOKUP($B495,'Lista Puestos Valorados'!$B$11:$BK$510,MATCH('Auxiliar General'!AT$4,'Lista Puestos Valorados'!$B$10:$BK$10,0),0))</f>
        <v>No relevante</v>
      </c>
      <c r="BA495" s="26">
        <f>+HLOOKUP(AZ495,Sistema_Puntos!$Q$5:$Y$43,'Auxiliar General'!AV$5,FALSE)</f>
        <v>0</v>
      </c>
      <c r="BB495" s="26" t="str">
        <f>+IF(VLOOKUP($B495,'Lista Puestos Valorados'!$B$11:$BK$510,MATCH('Auxiliar General'!AV$4,'Lista Puestos Valorados'!$B$10:$BK$10,0),0)="","No relevante",VLOOKUP($B495,'Lista Puestos Valorados'!$B$11:$BK$510,MATCH('Auxiliar General'!AV$4,'Lista Puestos Valorados'!$B$10:$BK$10,0),0))</f>
        <v>No relevante</v>
      </c>
      <c r="BC495" s="26">
        <f>+HLOOKUP(BB495,Sistema_Puntos!$Q$5:$Y$43,'Auxiliar General'!AX$5,FALSE)</f>
        <v>0</v>
      </c>
      <c r="BD495" s="26" t="str">
        <f>+IF(VLOOKUP($B495,'Lista Puestos Valorados'!$B$11:$BK$510,MATCH('Auxiliar General'!AX$4,'Lista Puestos Valorados'!$B$10:$BK$10,0),0)="","No relevante",VLOOKUP($B495,'Lista Puestos Valorados'!$B$11:$BK$510,MATCH('Auxiliar General'!AX$4,'Lista Puestos Valorados'!$B$10:$BK$10,0),0))</f>
        <v>No relevante</v>
      </c>
      <c r="BE495" s="26">
        <f>+HLOOKUP(BD495,Sistema_Puntos!$Q$5:$Y$43,'Auxiliar General'!AZ$5,FALSE)</f>
        <v>0</v>
      </c>
      <c r="BF495" s="26" t="str">
        <f>+IF(VLOOKUP($B495,'Lista Puestos Valorados'!$B$11:$BK$510,MATCH('Auxiliar General'!AZ$4,'Lista Puestos Valorados'!$B$10:$BK$10,0),0)="","No relevante",VLOOKUP($B495,'Lista Puestos Valorados'!$B$11:$BK$510,MATCH('Auxiliar General'!AZ$4,'Lista Puestos Valorados'!$B$10:$BK$10,0),0))</f>
        <v>No relevante</v>
      </c>
      <c r="BG495" s="26">
        <f>+HLOOKUP(BF495,Sistema_Puntos!$Q$5:$Y$43,'Auxiliar General'!BB$5,FALSE)</f>
        <v>0</v>
      </c>
      <c r="BH495" s="26" t="str">
        <f>+IF(VLOOKUP($B495,'Lista Puestos Valorados'!$B$11:$BK$510,MATCH('Auxiliar General'!BB$4,'Lista Puestos Valorados'!$B$10:$BK$10,0),0)="","No relevante",VLOOKUP($B495,'Lista Puestos Valorados'!$B$11:$BK$510,MATCH('Auxiliar General'!BB$4,'Lista Puestos Valorados'!$B$10:$BK$10,0),0))</f>
        <v>No relevante</v>
      </c>
      <c r="BI495" s="26">
        <f>+HLOOKUP(BH495,Sistema_Puntos!$Q$5:$Y$43,'Auxiliar General'!BD$5,FALSE)</f>
        <v>0</v>
      </c>
      <c r="BJ495" s="26" t="str">
        <f>+IF(VLOOKUP($B495,'Lista Puestos Valorados'!$B$11:$BK$510,MATCH('Auxiliar General'!BD$4,'Lista Puestos Valorados'!$B$10:$BK$10,0),0)="","No relevante",VLOOKUP($B495,'Lista Puestos Valorados'!$B$11:$BK$510,MATCH('Auxiliar General'!BD$4,'Lista Puestos Valorados'!$B$10:$BK$10,0),0))</f>
        <v>No relevante</v>
      </c>
      <c r="BK495" s="26">
        <f>+HLOOKUP(BJ495,Sistema_Puntos!$Q$5:$Y$43,'Auxiliar General'!BF$5,FALSE)</f>
        <v>0</v>
      </c>
      <c r="BL495" s="26" t="str">
        <f>+IF(VLOOKUP($B495,'Lista Puestos Valorados'!$B$11:$BK$510,MATCH('Auxiliar General'!BF$4,'Lista Puestos Valorados'!$B$10:$BK$10,0),0)="","No relevante",VLOOKUP($B495,'Lista Puestos Valorados'!$B$11:$BK$510,MATCH('Auxiliar General'!BF$4,'Lista Puestos Valorados'!$B$10:$BK$10,0),0))</f>
        <v>No relevante</v>
      </c>
      <c r="BM495" s="26">
        <f>+HLOOKUP(BL495,Sistema_Puntos!$Q$5:$Y$43,'Auxiliar General'!BH$5,FALSE)</f>
        <v>0</v>
      </c>
      <c r="BN495" s="26" t="str">
        <f>+IF(VLOOKUP($B495,'Lista Puestos Valorados'!$B$11:$BK$510,MATCH('Auxiliar General'!BH$4,'Lista Puestos Valorados'!$B$10:$BK$10,0),0)="","No relevante",VLOOKUP($B495,'Lista Puestos Valorados'!$B$11:$BK$510,MATCH('Auxiliar General'!BH$4,'Lista Puestos Valorados'!$B$10:$BK$10,0),0))</f>
        <v>No relevante</v>
      </c>
      <c r="BO495" s="26">
        <f>+HLOOKUP(BN495,Sistema_Puntos!$Q$5:$Y$43,'Auxiliar General'!BJ$5,FALSE)</f>
        <v>0</v>
      </c>
      <c r="BP495" s="26" t="str">
        <f>+IF(VLOOKUP($B495,'Lista Puestos Valorados'!$B$11:$BK$510,MATCH('Auxiliar General'!BJ$4,'Lista Puestos Valorados'!$B$10:$BK$10,0),0)="","No relevante",VLOOKUP($B495,'Lista Puestos Valorados'!$B$11:$BK$510,MATCH('Auxiliar General'!BJ$4,'Lista Puestos Valorados'!$B$10:$BK$10,0),0))</f>
        <v>No relevante</v>
      </c>
      <c r="BQ495" s="26">
        <f>+HLOOKUP(BP495,Sistema_Puntos!$Q$5:$Y$43,'Auxiliar General'!BL$5,FALSE)</f>
        <v>0</v>
      </c>
      <c r="BR495" s="26" t="str">
        <f>+IF(VLOOKUP($B495,'Lista Puestos Valorados'!$B$11:$BK$510,MATCH('Auxiliar General'!BL$4,'Lista Puestos Valorados'!$B$10:$BK$10,0),0)="","No relevante",VLOOKUP($B495,'Lista Puestos Valorados'!$B$11:$BK$510,MATCH('Auxiliar General'!BL$4,'Lista Puestos Valorados'!$B$10:$BK$10,0),0))</f>
        <v>No relevante</v>
      </c>
      <c r="BS495" s="26">
        <f>+HLOOKUP(BR495,Sistema_Puntos!$Q$5:$Y$43,'Auxiliar General'!BN$5,FALSE)</f>
        <v>0</v>
      </c>
      <c r="BT495" s="26" t="str">
        <f>+IF(VLOOKUP($B495,'Lista Puestos Valorados'!$B$11:$BK$510,MATCH('Auxiliar General'!BN$4,'Lista Puestos Valorados'!$B$10:$BK$10,0),0)="","No relevante",VLOOKUP($B495,'Lista Puestos Valorados'!$B$11:$BK$510,MATCH('Auxiliar General'!BN$4,'Lista Puestos Valorados'!$B$10:$BK$10,0),0))</f>
        <v>No relevante</v>
      </c>
      <c r="BU495" s="26">
        <f>+HLOOKUP(BT495,Sistema_Puntos!$Q$5:$Y$43,'Auxiliar General'!BP$5,FALSE)</f>
        <v>0</v>
      </c>
      <c r="BV495" s="26" t="str">
        <f>+IF(VLOOKUP($B495,'Lista Puestos Valorados'!$B$11:$BK$510,MATCH('Auxiliar General'!BP$4,'Lista Puestos Valorados'!$B$10:$BK$10,0),0)="","No relevante",VLOOKUP($B495,'Lista Puestos Valorados'!$B$11:$BK$510,MATCH('Auxiliar General'!BP$4,'Lista Puestos Valorados'!$B$10:$BK$10,0),0))</f>
        <v>No relevante</v>
      </c>
      <c r="BW495" s="26">
        <f>+HLOOKUP(BV495,Sistema_Puntos!$Q$5:$Y$43,'Auxiliar General'!BR$5,FALSE)</f>
        <v>0</v>
      </c>
      <c r="BX495" s="26" t="str">
        <f>+IF(VLOOKUP($B495,'Lista Puestos Valorados'!$B$11:$BK$510,MATCH('Auxiliar General'!BR$4,'Lista Puestos Valorados'!$B$10:$BK$10,0),0)="","No relevante",VLOOKUP($B495,'Lista Puestos Valorados'!$B$11:$BK$510,MATCH('Auxiliar General'!BR$4,'Lista Puestos Valorados'!$B$10:$BK$10,0),0))</f>
        <v>No relevante</v>
      </c>
      <c r="BY495" s="26">
        <f>+HLOOKUP(BX495,Sistema_Puntos!$Q$5:$Y$43,'Auxiliar General'!BT$5,FALSE)</f>
        <v>0</v>
      </c>
      <c r="BZ495" s="26" t="str">
        <f>+IF(VLOOKUP($B495,'Lista Puestos Valorados'!$B$11:$BK$510,MATCH('Auxiliar General'!BT$4,'Lista Puestos Valorados'!$B$10:$BK$10,0),0)="","No relevante",VLOOKUP($B495,'Lista Puestos Valorados'!$B$11:$BK$510,MATCH('Auxiliar General'!BT$4,'Lista Puestos Valorados'!$B$10:$BK$10,0),0))</f>
        <v>No relevante</v>
      </c>
      <c r="CA495" s="26">
        <f>+HLOOKUP(BZ495,Sistema_Puntos!$Q$5:$Y$43,'Auxiliar General'!BV$5,FALSE)</f>
        <v>0</v>
      </c>
      <c r="CB495" s="26" t="str">
        <f>+IF(VLOOKUP($B495,'Lista Puestos Valorados'!$B$11:$BK$510,MATCH('Auxiliar General'!BV$4,'Lista Puestos Valorados'!$B$10:$BK$10,0),0)="","No relevante",VLOOKUP($B495,'Lista Puestos Valorados'!$B$11:$BK$510,MATCH('Auxiliar General'!BV$4,'Lista Puestos Valorados'!$B$10:$BK$10,0),0))</f>
        <v>No relevante</v>
      </c>
      <c r="CC495" s="26">
        <f>+HLOOKUP(CB495,Sistema_Puntos!$Q$5:$Y$43,'Auxiliar General'!BX$5,FALSE)</f>
        <v>0</v>
      </c>
      <c r="CD495" s="26" t="str">
        <f>+IF(VLOOKUP($B495,'Lista Puestos Valorados'!$B$11:$BK$510,MATCH('Auxiliar General'!BX$4,'Lista Puestos Valorados'!$B$10:$BK$10,0),0)="","No relevante",VLOOKUP($B495,'Lista Puestos Valorados'!$B$11:$BK$510,MATCH('Auxiliar General'!BX$4,'Lista Puestos Valorados'!$B$10:$BK$10,0),0))</f>
        <v>No relevante</v>
      </c>
      <c r="CE495" s="26">
        <f>+HLOOKUP(CD495,Sistema_Puntos!$Q$5:$Y$43,'Auxiliar General'!BZ$5,FALSE)</f>
        <v>0</v>
      </c>
      <c r="CF495" s="26" t="str">
        <f>+IF(VLOOKUP($B495,'Lista Puestos Valorados'!$B$11:$BK$510,MATCH('Auxiliar General'!BZ$4,'Lista Puestos Valorados'!$B$10:$BK$10,0),0)="","No relevante",VLOOKUP($B495,'Lista Puestos Valorados'!$B$11:$BK$510,MATCH('Auxiliar General'!BZ$4,'Lista Puestos Valorados'!$B$10:$BK$10,0),0))</f>
        <v>No relevante</v>
      </c>
      <c r="CG495" s="26">
        <f>+HLOOKUP(CF495,Sistema_Puntos!$Q$5:$Y$43,'Auxiliar General'!CB$5,FALSE)</f>
        <v>0</v>
      </c>
      <c r="CH495" s="29"/>
      <c r="CI495" s="29"/>
    </row>
    <row r="496" spans="2:87" ht="17.55" customHeight="1">
      <c r="B496" s="26">
        <f>+'Listado de Puestos'!B496</f>
        <v>486</v>
      </c>
      <c r="C496" s="26" t="str">
        <f>+IF('Lista Puestos Valorados'!C496="","",'Lista Puestos Valorados'!C496)</f>
        <v/>
      </c>
      <c r="D496" s="26" t="str">
        <f>+IF('Lista Puestos Valorados'!D496="","",'Lista Puestos Valorados'!D496)</f>
        <v/>
      </c>
      <c r="E496" s="26" t="str">
        <f>+IF('Lista Puestos Valorados'!E496="","",'Lista Puestos Valorados'!E496)</f>
        <v/>
      </c>
      <c r="F496" s="26" t="str">
        <f>+IF('Lista Puestos Valorados'!F496="","",'Lista Puestos Valorados'!F496)</f>
        <v/>
      </c>
      <c r="G496" s="26" t="str">
        <f>+IF('Lista Puestos Valorados'!G496="","",'Lista Puestos Valorados'!G496)</f>
        <v/>
      </c>
      <c r="H496" s="26" t="str">
        <f>+IF('Lista Puestos Valorados'!H496="","",'Lista Puestos Valorados'!H496)</f>
        <v/>
      </c>
      <c r="I496" s="26" t="str">
        <f>+IF('Lista Puestos Valorados'!I496="","",'Lista Puestos Valorados'!I496)</f>
        <v/>
      </c>
      <c r="J496" s="118" t="e">
        <f t="array" ref="J496">+IF(L496="","",_xlfn.IFS(L496&lt;='Cortes de Agrupacion'!$F$15,'Cortes de Agrupacion'!$E$15,'Resultados General'!L496&lt;='Cortes de Agrupacion'!$F$14,'Cortes de Agrupacion'!$E$14,'Resultados General'!L496&lt;='Cortes de Agrupacion'!$F$13,'Cortes de Agrupacion'!$E$13,L496&lt;='Cortes de Agrupacion'!$F$12,'Cortes de Agrupacion'!$E$12,'Resultados General'!L496&lt;='Cortes de Agrupacion'!$F$11,'Cortes de Agrupacion'!$E$11,'Resultados General'!L496&lt;='Cortes de Agrupacion'!$F$10,'Cortes de Agrupacion'!$E$10,'Resultados General'!L496&lt;='Cortes de Agrupacion'!$F$9,'Cortes de Agrupacion'!$E$9,'Resultados General'!L496&lt;='Cortes de Agrupacion'!$F$8,'Cortes de Agrupacion'!$E$8,'Resultados General'!L496&lt;='Cortes de Agrupacion'!$F$7,'Cortes de Agrupacion'!$E$7,'Resultados General'!L496&lt;='Cortes de Agrupacion'!$F$6,'Cortes de Agrupacion'!$E$6))</f>
        <v>#VALUE!</v>
      </c>
      <c r="K496" s="118" t="str">
        <f t="shared" si="14"/>
        <v/>
      </c>
      <c r="L496" s="124" t="e">
        <f>#VALUE!</f>
        <v>#VALUE!</v>
      </c>
      <c r="M496" s="26" t="e">
        <f ca="1">+_xlfn.IFNA(VLOOKUP(C496,'Distribución de puestos'!$B$8:$I$507,8,0),"")</f>
        <v>#NAME?</v>
      </c>
      <c r="N496" s="26" t="str">
        <f>+IF(VLOOKUP($B496,'Lista Puestos Valorados'!$B$11:$BK$510,MATCH('Auxiliar General'!H$4,'Lista Puestos Valorados'!$B$10:$BK$10,0),0)="","No relevante",VLOOKUP($B496,'Lista Puestos Valorados'!$B$11:$BK$510,MATCH('Auxiliar General'!H$4,'Lista Puestos Valorados'!$B$10:$BK$10,0),0))</f>
        <v>No relevante</v>
      </c>
      <c r="O496" s="26">
        <f>+HLOOKUP(N496,Sistema_Puntos!$Q$5:$Y$43,'Auxiliar General'!J$5,FALSE)</f>
        <v>0</v>
      </c>
      <c r="P496" s="26" t="str">
        <f>+IF(VLOOKUP($B496,'Lista Puestos Valorados'!$B$11:$BK$510,MATCH('Auxiliar General'!J$4,'Lista Puestos Valorados'!$B$10:$BK$10,0),0)="","No relevante",VLOOKUP($B496,'Lista Puestos Valorados'!$B$11:$BK$510,MATCH('Auxiliar General'!J$4,'Lista Puestos Valorados'!$B$10:$BK$10,0),0))</f>
        <v>No relevante</v>
      </c>
      <c r="Q496" s="26">
        <f>+HLOOKUP(P496,Sistema_Puntos!$Q$5:$Y$43,'Auxiliar General'!L$5,FALSE)</f>
        <v>0</v>
      </c>
      <c r="R496" s="26" t="str">
        <f>+IF(VLOOKUP($B496,'Lista Puestos Valorados'!$B$11:$BK$510,MATCH('Auxiliar General'!L$4,'Lista Puestos Valorados'!$B$10:$BK$10,0),0)="","No relevante",VLOOKUP($B496,'Lista Puestos Valorados'!$B$11:$BK$510,MATCH('Auxiliar General'!L$4,'Lista Puestos Valorados'!$B$10:$BK$10,0),0))</f>
        <v>No relevante</v>
      </c>
      <c r="S496" s="26">
        <f>+HLOOKUP(R496,Sistema_Puntos!$Q$5:$Y$43,'Auxiliar General'!N$5,FALSE)</f>
        <v>0</v>
      </c>
      <c r="T496" s="26" t="str">
        <f>+IF(VLOOKUP($B496,'Lista Puestos Valorados'!$B$11:$BK$510,MATCH('Auxiliar General'!N$4,'Lista Puestos Valorados'!$B$10:$BK$10,0),0)="","No relevante",VLOOKUP($B496,'Lista Puestos Valorados'!$B$11:$BK$510,MATCH('Auxiliar General'!N$4,'Lista Puestos Valorados'!$B$10:$BK$10,0),0))</f>
        <v>No relevante</v>
      </c>
      <c r="U496" s="26">
        <f>+HLOOKUP(T496,Sistema_Puntos!$Q$5:$Y$43,'Auxiliar General'!P$5,FALSE)</f>
        <v>0</v>
      </c>
      <c r="V496" s="26" t="str">
        <f>+IF(VLOOKUP($B496,'Lista Puestos Valorados'!$B$11:$BK$510,MATCH('Auxiliar General'!P$4,'Lista Puestos Valorados'!$B$10:$BK$10,0),0)="","No relevante",VLOOKUP($B496,'Lista Puestos Valorados'!$B$11:$BK$510,MATCH('Auxiliar General'!P$4,'Lista Puestos Valorados'!$B$10:$BK$10,0),0))</f>
        <v>No relevante</v>
      </c>
      <c r="W496" s="26">
        <f>+HLOOKUP(V496,Sistema_Puntos!$Q$5:$Y$43,'Auxiliar General'!R$5,FALSE)</f>
        <v>0</v>
      </c>
      <c r="X496" s="26" t="str">
        <f>+IF(VLOOKUP($B496,'Lista Puestos Valorados'!$B$11:$BK$510,MATCH('Auxiliar General'!R$4,'Lista Puestos Valorados'!$B$10:$BK$10,0),0)="","No relevante",VLOOKUP($B496,'Lista Puestos Valorados'!$B$11:$BK$510,MATCH('Auxiliar General'!R$4,'Lista Puestos Valorados'!$B$10:$BK$10,0),0))</f>
        <v>No relevante</v>
      </c>
      <c r="Y496" s="26">
        <f>+HLOOKUP(X496,Sistema_Puntos!$Q$5:$Y$43,'Auxiliar General'!T$5,FALSE)</f>
        <v>0</v>
      </c>
      <c r="Z496" s="26" t="str">
        <f>+IF(VLOOKUP($B496,'Lista Puestos Valorados'!$B$11:$BK$510,MATCH('Auxiliar General'!T$4,'Lista Puestos Valorados'!$B$10:$BK$10,0),0)="","No relevante",VLOOKUP($B496,'Lista Puestos Valorados'!$B$11:$BK$510,MATCH('Auxiliar General'!T$4,'Lista Puestos Valorados'!$B$10:$BK$10,0),0))</f>
        <v>No relevante</v>
      </c>
      <c r="AA496" s="26">
        <f>+HLOOKUP(Z496,Sistema_Puntos!$Q$5:$Y$43,'Auxiliar General'!V$5,FALSE)</f>
        <v>0</v>
      </c>
      <c r="AB496" s="26" t="str">
        <f>+IF(VLOOKUP($B496,'Lista Puestos Valorados'!$B$11:$BK$510,MATCH('Auxiliar General'!V$4,'Lista Puestos Valorados'!$B$10:$BK$10,0),0)="","No relevante",VLOOKUP($B496,'Lista Puestos Valorados'!$B$11:$BK$510,MATCH('Auxiliar General'!V$4,'Lista Puestos Valorados'!$B$10:$BK$10,0),0))</f>
        <v>No relevante</v>
      </c>
      <c r="AC496" s="26">
        <f>+HLOOKUP(AB496,Sistema_Puntos!$Q$5:$Y$43,'Auxiliar General'!X$5,FALSE)</f>
        <v>0</v>
      </c>
      <c r="AD496" s="26" t="str">
        <f>+IF(VLOOKUP($B496,'Lista Puestos Valorados'!$B$11:$BK$510,MATCH('Auxiliar General'!X$4,'Lista Puestos Valorados'!$B$10:$BK$10,0),0)="","No relevante",VLOOKUP($B496,'Lista Puestos Valorados'!$B$11:$BK$510,MATCH('Auxiliar General'!X$4,'Lista Puestos Valorados'!$B$10:$BK$10,0),0))</f>
        <v>No relevante</v>
      </c>
      <c r="AE496" s="26">
        <f>+HLOOKUP(AD496,Sistema_Puntos!$Q$5:$Y$43,'Auxiliar General'!Z$5,FALSE)</f>
        <v>0</v>
      </c>
      <c r="AF496" s="26" t="str">
        <f>+IF(VLOOKUP($B496,'Lista Puestos Valorados'!$B$11:$BK$510,MATCH('Auxiliar General'!Z$4,'Lista Puestos Valorados'!$B$10:$BK$10,0),0)="","No relevante",VLOOKUP($B496,'Lista Puestos Valorados'!$B$11:$BK$510,MATCH('Auxiliar General'!Z$4,'Lista Puestos Valorados'!$B$10:$BK$10,0),0))</f>
        <v>No relevante</v>
      </c>
      <c r="AG496" s="26">
        <f>+HLOOKUP(AF496,Sistema_Puntos!$Q$5:$Y$43,'Auxiliar General'!AB$5,FALSE)</f>
        <v>0</v>
      </c>
      <c r="AH496" s="26" t="str">
        <f>+IF(VLOOKUP($B496,'Lista Puestos Valorados'!$B$11:$BK$510,MATCH('Auxiliar General'!AB$4,'Lista Puestos Valorados'!$B$10:$BK$10,0),0)="","No relevante",VLOOKUP($B496,'Lista Puestos Valorados'!$B$11:$BK$510,MATCH('Auxiliar General'!AB$4,'Lista Puestos Valorados'!$B$10:$BK$10,0),0))</f>
        <v>No relevante</v>
      </c>
      <c r="AI496" s="26">
        <f>+HLOOKUP(AH496,Sistema_Puntos!$Q$5:$Y$43,'Auxiliar General'!AD$5,FALSE)</f>
        <v>0</v>
      </c>
      <c r="AJ496" s="26" t="str">
        <f>+IF(VLOOKUP($B496,'Lista Puestos Valorados'!$B$11:$BK$510,MATCH('Auxiliar General'!AD$4,'Lista Puestos Valorados'!$B$10:$BK$10,0),0)="","No relevante",VLOOKUP($B496,'Lista Puestos Valorados'!$B$11:$BK$510,MATCH('Auxiliar General'!AD$4,'Lista Puestos Valorados'!$B$10:$BK$10,0),0))</f>
        <v>No relevante</v>
      </c>
      <c r="AK496" s="26">
        <f>+HLOOKUP(AJ496,Sistema_Puntos!$Q$5:$Y$43,'Auxiliar General'!AF$5,FALSE)</f>
        <v>0</v>
      </c>
      <c r="AL496" s="26" t="str">
        <f>+IF(VLOOKUP($B496,'Lista Puestos Valorados'!$B$11:$BK$510,MATCH('Auxiliar General'!AF$4,'Lista Puestos Valorados'!$B$10:$BK$10,0),0)="","No relevante",VLOOKUP($B496,'Lista Puestos Valorados'!$B$11:$BK$510,MATCH('Auxiliar General'!AF$4,'Lista Puestos Valorados'!$B$10:$BK$10,0),0))</f>
        <v>No relevante</v>
      </c>
      <c r="AM496" s="26">
        <f>+HLOOKUP(AL496,Sistema_Puntos!$Q$5:$Y$43,'Auxiliar General'!AH$5,FALSE)</f>
        <v>0</v>
      </c>
      <c r="AN496" s="26" t="str">
        <f>+IF(VLOOKUP($B496,'Lista Puestos Valorados'!$B$11:$BK$510,MATCH('Auxiliar General'!AH$4,'Lista Puestos Valorados'!$B$10:$BK$10,0),0)="","No relevante",VLOOKUP($B496,'Lista Puestos Valorados'!$B$11:$BK$510,MATCH('Auxiliar General'!AH$4,'Lista Puestos Valorados'!$B$10:$BK$10,0),0))</f>
        <v>No relevante</v>
      </c>
      <c r="AO496" s="26">
        <f>+HLOOKUP(AN496,Sistema_Puntos!$Q$5:$Y$43,'Auxiliar General'!AJ$5,FALSE)</f>
        <v>0</v>
      </c>
      <c r="AP496" s="26" t="str">
        <f>+IF(VLOOKUP($B496,'Lista Puestos Valorados'!$B$11:$BK$510,MATCH('Auxiliar General'!AJ$4,'Lista Puestos Valorados'!$B$10:$BK$10,0),0)="","No relevante",VLOOKUP($B496,'Lista Puestos Valorados'!$B$11:$BK$510,MATCH('Auxiliar General'!AJ$4,'Lista Puestos Valorados'!$B$10:$BK$10,0),0))</f>
        <v>No relevante</v>
      </c>
      <c r="AQ496" s="26">
        <f>+HLOOKUP(AP496,Sistema_Puntos!$Q$5:$Y$43,'Auxiliar General'!AL$5,FALSE)</f>
        <v>0</v>
      </c>
      <c r="AR496" s="26" t="str">
        <f>+IF(VLOOKUP($B496,'Lista Puestos Valorados'!$B$11:$BK$510,MATCH('Auxiliar General'!AL$4,'Lista Puestos Valorados'!$B$10:$BK$10,0),0)="","No relevante",VLOOKUP($B496,'Lista Puestos Valorados'!$B$11:$BK$510,MATCH('Auxiliar General'!AL$4,'Lista Puestos Valorados'!$B$10:$BK$10,0),0))</f>
        <v>No relevante</v>
      </c>
      <c r="AS496" s="26">
        <f>+HLOOKUP(AR496,Sistema_Puntos!$Q$5:$Y$43,'Auxiliar General'!AN$5,FALSE)</f>
        <v>0</v>
      </c>
      <c r="AT496" s="26" t="str">
        <f>+IF(VLOOKUP($B496,'Lista Puestos Valorados'!$B$11:$BK$510,MATCH('Auxiliar General'!AN$4,'Lista Puestos Valorados'!$B$10:$BK$10,0),0)="","No relevante",VLOOKUP($B496,'Lista Puestos Valorados'!$B$11:$BK$510,MATCH('Auxiliar General'!AN$4,'Lista Puestos Valorados'!$B$10:$BK$10,0),0))</f>
        <v>No relevante</v>
      </c>
      <c r="AU496" s="26">
        <f>+HLOOKUP(AT496,Sistema_Puntos!$Q$5:$Y$43,'Auxiliar General'!AP$5,FALSE)</f>
        <v>0</v>
      </c>
      <c r="AV496" s="26" t="str">
        <f>+IF(VLOOKUP($B496,'Lista Puestos Valorados'!$B$11:$BK$510,MATCH('Auxiliar General'!AP$4,'Lista Puestos Valorados'!$B$10:$BK$10,0),0)="","No relevante",VLOOKUP($B496,'Lista Puestos Valorados'!$B$11:$BK$510,MATCH('Auxiliar General'!AP$4,'Lista Puestos Valorados'!$B$10:$BK$10,0),0))</f>
        <v>No relevante</v>
      </c>
      <c r="AW496" s="26">
        <f>+HLOOKUP(AV496,Sistema_Puntos!$Q$5:$Y$43,'Auxiliar General'!AR$5,FALSE)</f>
        <v>0</v>
      </c>
      <c r="AX496" s="26" t="str">
        <f>+IF(VLOOKUP($B496,'Lista Puestos Valorados'!$B$11:$BK$510,MATCH('Auxiliar General'!AR$4,'Lista Puestos Valorados'!$B$10:$BK$10,0),0)="","No relevante",VLOOKUP($B496,'Lista Puestos Valorados'!$B$11:$BK$510,MATCH('Auxiliar General'!AR$4,'Lista Puestos Valorados'!$B$10:$BK$10,0),0))</f>
        <v>No relevante</v>
      </c>
      <c r="AY496" s="26">
        <f>+HLOOKUP(AX496,Sistema_Puntos!$Q$5:$Y$43,'Auxiliar General'!AT$5,FALSE)</f>
        <v>0</v>
      </c>
      <c r="AZ496" s="26" t="str">
        <f>+IF(VLOOKUP($B496,'Lista Puestos Valorados'!$B$11:$BK$510,MATCH('Auxiliar General'!AT$4,'Lista Puestos Valorados'!$B$10:$BK$10,0),0)="","No relevante",VLOOKUP($B496,'Lista Puestos Valorados'!$B$11:$BK$510,MATCH('Auxiliar General'!AT$4,'Lista Puestos Valorados'!$B$10:$BK$10,0),0))</f>
        <v>No relevante</v>
      </c>
      <c r="BA496" s="26">
        <f>+HLOOKUP(AZ496,Sistema_Puntos!$Q$5:$Y$43,'Auxiliar General'!AV$5,FALSE)</f>
        <v>0</v>
      </c>
      <c r="BB496" s="26" t="str">
        <f>+IF(VLOOKUP($B496,'Lista Puestos Valorados'!$B$11:$BK$510,MATCH('Auxiliar General'!AV$4,'Lista Puestos Valorados'!$B$10:$BK$10,0),0)="","No relevante",VLOOKUP($B496,'Lista Puestos Valorados'!$B$11:$BK$510,MATCH('Auxiliar General'!AV$4,'Lista Puestos Valorados'!$B$10:$BK$10,0),0))</f>
        <v>No relevante</v>
      </c>
      <c r="BC496" s="26">
        <f>+HLOOKUP(BB496,Sistema_Puntos!$Q$5:$Y$43,'Auxiliar General'!AX$5,FALSE)</f>
        <v>0</v>
      </c>
      <c r="BD496" s="26" t="str">
        <f>+IF(VLOOKUP($B496,'Lista Puestos Valorados'!$B$11:$BK$510,MATCH('Auxiliar General'!AX$4,'Lista Puestos Valorados'!$B$10:$BK$10,0),0)="","No relevante",VLOOKUP($B496,'Lista Puestos Valorados'!$B$11:$BK$510,MATCH('Auxiliar General'!AX$4,'Lista Puestos Valorados'!$B$10:$BK$10,0),0))</f>
        <v>No relevante</v>
      </c>
      <c r="BE496" s="26">
        <f>+HLOOKUP(BD496,Sistema_Puntos!$Q$5:$Y$43,'Auxiliar General'!AZ$5,FALSE)</f>
        <v>0</v>
      </c>
      <c r="BF496" s="26" t="str">
        <f>+IF(VLOOKUP($B496,'Lista Puestos Valorados'!$B$11:$BK$510,MATCH('Auxiliar General'!AZ$4,'Lista Puestos Valorados'!$B$10:$BK$10,0),0)="","No relevante",VLOOKUP($B496,'Lista Puestos Valorados'!$B$11:$BK$510,MATCH('Auxiliar General'!AZ$4,'Lista Puestos Valorados'!$B$10:$BK$10,0),0))</f>
        <v>No relevante</v>
      </c>
      <c r="BG496" s="26">
        <f>+HLOOKUP(BF496,Sistema_Puntos!$Q$5:$Y$43,'Auxiliar General'!BB$5,FALSE)</f>
        <v>0</v>
      </c>
      <c r="BH496" s="26" t="str">
        <f>+IF(VLOOKUP($B496,'Lista Puestos Valorados'!$B$11:$BK$510,MATCH('Auxiliar General'!BB$4,'Lista Puestos Valorados'!$B$10:$BK$10,0),0)="","No relevante",VLOOKUP($B496,'Lista Puestos Valorados'!$B$11:$BK$510,MATCH('Auxiliar General'!BB$4,'Lista Puestos Valorados'!$B$10:$BK$10,0),0))</f>
        <v>No relevante</v>
      </c>
      <c r="BI496" s="26">
        <f>+HLOOKUP(BH496,Sistema_Puntos!$Q$5:$Y$43,'Auxiliar General'!BD$5,FALSE)</f>
        <v>0</v>
      </c>
      <c r="BJ496" s="26" t="str">
        <f>+IF(VLOOKUP($B496,'Lista Puestos Valorados'!$B$11:$BK$510,MATCH('Auxiliar General'!BD$4,'Lista Puestos Valorados'!$B$10:$BK$10,0),0)="","No relevante",VLOOKUP($B496,'Lista Puestos Valorados'!$B$11:$BK$510,MATCH('Auxiliar General'!BD$4,'Lista Puestos Valorados'!$B$10:$BK$10,0),0))</f>
        <v>No relevante</v>
      </c>
      <c r="BK496" s="26">
        <f>+HLOOKUP(BJ496,Sistema_Puntos!$Q$5:$Y$43,'Auxiliar General'!BF$5,FALSE)</f>
        <v>0</v>
      </c>
      <c r="BL496" s="26" t="str">
        <f>+IF(VLOOKUP($B496,'Lista Puestos Valorados'!$B$11:$BK$510,MATCH('Auxiliar General'!BF$4,'Lista Puestos Valorados'!$B$10:$BK$10,0),0)="","No relevante",VLOOKUP($B496,'Lista Puestos Valorados'!$B$11:$BK$510,MATCH('Auxiliar General'!BF$4,'Lista Puestos Valorados'!$B$10:$BK$10,0),0))</f>
        <v>No relevante</v>
      </c>
      <c r="BM496" s="26">
        <f>+HLOOKUP(BL496,Sistema_Puntos!$Q$5:$Y$43,'Auxiliar General'!BH$5,FALSE)</f>
        <v>0</v>
      </c>
      <c r="BN496" s="26" t="str">
        <f>+IF(VLOOKUP($B496,'Lista Puestos Valorados'!$B$11:$BK$510,MATCH('Auxiliar General'!BH$4,'Lista Puestos Valorados'!$B$10:$BK$10,0),0)="","No relevante",VLOOKUP($B496,'Lista Puestos Valorados'!$B$11:$BK$510,MATCH('Auxiliar General'!BH$4,'Lista Puestos Valorados'!$B$10:$BK$10,0),0))</f>
        <v>No relevante</v>
      </c>
      <c r="BO496" s="26">
        <f>+HLOOKUP(BN496,Sistema_Puntos!$Q$5:$Y$43,'Auxiliar General'!BJ$5,FALSE)</f>
        <v>0</v>
      </c>
      <c r="BP496" s="26" t="str">
        <f>+IF(VLOOKUP($B496,'Lista Puestos Valorados'!$B$11:$BK$510,MATCH('Auxiliar General'!BJ$4,'Lista Puestos Valorados'!$B$10:$BK$10,0),0)="","No relevante",VLOOKUP($B496,'Lista Puestos Valorados'!$B$11:$BK$510,MATCH('Auxiliar General'!BJ$4,'Lista Puestos Valorados'!$B$10:$BK$10,0),0))</f>
        <v>No relevante</v>
      </c>
      <c r="BQ496" s="26">
        <f>+HLOOKUP(BP496,Sistema_Puntos!$Q$5:$Y$43,'Auxiliar General'!BL$5,FALSE)</f>
        <v>0</v>
      </c>
      <c r="BR496" s="26" t="str">
        <f>+IF(VLOOKUP($B496,'Lista Puestos Valorados'!$B$11:$BK$510,MATCH('Auxiliar General'!BL$4,'Lista Puestos Valorados'!$B$10:$BK$10,0),0)="","No relevante",VLOOKUP($B496,'Lista Puestos Valorados'!$B$11:$BK$510,MATCH('Auxiliar General'!BL$4,'Lista Puestos Valorados'!$B$10:$BK$10,0),0))</f>
        <v>No relevante</v>
      </c>
      <c r="BS496" s="26">
        <f>+HLOOKUP(BR496,Sistema_Puntos!$Q$5:$Y$43,'Auxiliar General'!BN$5,FALSE)</f>
        <v>0</v>
      </c>
      <c r="BT496" s="26" t="str">
        <f>+IF(VLOOKUP($B496,'Lista Puestos Valorados'!$B$11:$BK$510,MATCH('Auxiliar General'!BN$4,'Lista Puestos Valorados'!$B$10:$BK$10,0),0)="","No relevante",VLOOKUP($B496,'Lista Puestos Valorados'!$B$11:$BK$510,MATCH('Auxiliar General'!BN$4,'Lista Puestos Valorados'!$B$10:$BK$10,0),0))</f>
        <v>No relevante</v>
      </c>
      <c r="BU496" s="26">
        <f>+HLOOKUP(BT496,Sistema_Puntos!$Q$5:$Y$43,'Auxiliar General'!BP$5,FALSE)</f>
        <v>0</v>
      </c>
      <c r="BV496" s="26" t="str">
        <f>+IF(VLOOKUP($B496,'Lista Puestos Valorados'!$B$11:$BK$510,MATCH('Auxiliar General'!BP$4,'Lista Puestos Valorados'!$B$10:$BK$10,0),0)="","No relevante",VLOOKUP($B496,'Lista Puestos Valorados'!$B$11:$BK$510,MATCH('Auxiliar General'!BP$4,'Lista Puestos Valorados'!$B$10:$BK$10,0),0))</f>
        <v>No relevante</v>
      </c>
      <c r="BW496" s="26">
        <f>+HLOOKUP(BV496,Sistema_Puntos!$Q$5:$Y$43,'Auxiliar General'!BR$5,FALSE)</f>
        <v>0</v>
      </c>
      <c r="BX496" s="26" t="str">
        <f>+IF(VLOOKUP($B496,'Lista Puestos Valorados'!$B$11:$BK$510,MATCH('Auxiliar General'!BR$4,'Lista Puestos Valorados'!$B$10:$BK$10,0),0)="","No relevante",VLOOKUP($B496,'Lista Puestos Valorados'!$B$11:$BK$510,MATCH('Auxiliar General'!BR$4,'Lista Puestos Valorados'!$B$10:$BK$10,0),0))</f>
        <v>No relevante</v>
      </c>
      <c r="BY496" s="26">
        <f>+HLOOKUP(BX496,Sistema_Puntos!$Q$5:$Y$43,'Auxiliar General'!BT$5,FALSE)</f>
        <v>0</v>
      </c>
      <c r="BZ496" s="26" t="str">
        <f>+IF(VLOOKUP($B496,'Lista Puestos Valorados'!$B$11:$BK$510,MATCH('Auxiliar General'!BT$4,'Lista Puestos Valorados'!$B$10:$BK$10,0),0)="","No relevante",VLOOKUP($B496,'Lista Puestos Valorados'!$B$11:$BK$510,MATCH('Auxiliar General'!BT$4,'Lista Puestos Valorados'!$B$10:$BK$10,0),0))</f>
        <v>No relevante</v>
      </c>
      <c r="CA496" s="26">
        <f>+HLOOKUP(BZ496,Sistema_Puntos!$Q$5:$Y$43,'Auxiliar General'!BV$5,FALSE)</f>
        <v>0</v>
      </c>
      <c r="CB496" s="26" t="str">
        <f>+IF(VLOOKUP($B496,'Lista Puestos Valorados'!$B$11:$BK$510,MATCH('Auxiliar General'!BV$4,'Lista Puestos Valorados'!$B$10:$BK$10,0),0)="","No relevante",VLOOKUP($B496,'Lista Puestos Valorados'!$B$11:$BK$510,MATCH('Auxiliar General'!BV$4,'Lista Puestos Valorados'!$B$10:$BK$10,0),0))</f>
        <v>No relevante</v>
      </c>
      <c r="CC496" s="26">
        <f>+HLOOKUP(CB496,Sistema_Puntos!$Q$5:$Y$43,'Auxiliar General'!BX$5,FALSE)</f>
        <v>0</v>
      </c>
      <c r="CD496" s="26" t="str">
        <f>+IF(VLOOKUP($B496,'Lista Puestos Valorados'!$B$11:$BK$510,MATCH('Auxiliar General'!BX$4,'Lista Puestos Valorados'!$B$10:$BK$10,0),0)="","No relevante",VLOOKUP($B496,'Lista Puestos Valorados'!$B$11:$BK$510,MATCH('Auxiliar General'!BX$4,'Lista Puestos Valorados'!$B$10:$BK$10,0),0))</f>
        <v>No relevante</v>
      </c>
      <c r="CE496" s="26">
        <f>+HLOOKUP(CD496,Sistema_Puntos!$Q$5:$Y$43,'Auxiliar General'!BZ$5,FALSE)</f>
        <v>0</v>
      </c>
      <c r="CF496" s="26" t="str">
        <f>+IF(VLOOKUP($B496,'Lista Puestos Valorados'!$B$11:$BK$510,MATCH('Auxiliar General'!BZ$4,'Lista Puestos Valorados'!$B$10:$BK$10,0),0)="","No relevante",VLOOKUP($B496,'Lista Puestos Valorados'!$B$11:$BK$510,MATCH('Auxiliar General'!BZ$4,'Lista Puestos Valorados'!$B$10:$BK$10,0),0))</f>
        <v>No relevante</v>
      </c>
      <c r="CG496" s="26">
        <f>+HLOOKUP(CF496,Sistema_Puntos!$Q$5:$Y$43,'Auxiliar General'!CB$5,FALSE)</f>
        <v>0</v>
      </c>
      <c r="CH496" s="29"/>
      <c r="CI496" s="29"/>
    </row>
    <row r="497" spans="2:87" ht="17.55" customHeight="1">
      <c r="B497" s="26">
        <f>+'Listado de Puestos'!B497</f>
        <v>487</v>
      </c>
      <c r="C497" s="26" t="str">
        <f>+IF('Lista Puestos Valorados'!C497="","",'Lista Puestos Valorados'!C497)</f>
        <v/>
      </c>
      <c r="D497" s="26" t="str">
        <f>+IF('Lista Puestos Valorados'!D497="","",'Lista Puestos Valorados'!D497)</f>
        <v/>
      </c>
      <c r="E497" s="26" t="str">
        <f>+IF('Lista Puestos Valorados'!E497="","",'Lista Puestos Valorados'!E497)</f>
        <v/>
      </c>
      <c r="F497" s="26" t="str">
        <f>+IF('Lista Puestos Valorados'!F497="","",'Lista Puestos Valorados'!F497)</f>
        <v/>
      </c>
      <c r="G497" s="26" t="str">
        <f>+IF('Lista Puestos Valorados'!G497="","",'Lista Puestos Valorados'!G497)</f>
        <v/>
      </c>
      <c r="H497" s="26" t="str">
        <f>+IF('Lista Puestos Valorados'!H497="","",'Lista Puestos Valorados'!H497)</f>
        <v/>
      </c>
      <c r="I497" s="26" t="str">
        <f>+IF('Lista Puestos Valorados'!I497="","",'Lista Puestos Valorados'!I497)</f>
        <v/>
      </c>
      <c r="J497" s="118" t="e">
        <f t="array" ref="J497">+IF(L497="","",_xlfn.IFS(L497&lt;='Cortes de Agrupacion'!$F$15,'Cortes de Agrupacion'!$E$15,'Resultados General'!L497&lt;='Cortes de Agrupacion'!$F$14,'Cortes de Agrupacion'!$E$14,'Resultados General'!L497&lt;='Cortes de Agrupacion'!$F$13,'Cortes de Agrupacion'!$E$13,L497&lt;='Cortes de Agrupacion'!$F$12,'Cortes de Agrupacion'!$E$12,'Resultados General'!L497&lt;='Cortes de Agrupacion'!$F$11,'Cortes de Agrupacion'!$E$11,'Resultados General'!L497&lt;='Cortes de Agrupacion'!$F$10,'Cortes de Agrupacion'!$E$10,'Resultados General'!L497&lt;='Cortes de Agrupacion'!$F$9,'Cortes de Agrupacion'!$E$9,'Resultados General'!L497&lt;='Cortes de Agrupacion'!$F$8,'Cortes de Agrupacion'!$E$8,'Resultados General'!L497&lt;='Cortes de Agrupacion'!$F$7,'Cortes de Agrupacion'!$E$7,'Resultados General'!L497&lt;='Cortes de Agrupacion'!$F$6,'Cortes de Agrupacion'!$E$6))</f>
        <v>#VALUE!</v>
      </c>
      <c r="K497" s="118" t="str">
        <f t="shared" si="14"/>
        <v/>
      </c>
      <c r="L497" s="124" t="e">
        <f>#VALUE!</f>
        <v>#VALUE!</v>
      </c>
      <c r="M497" s="26" t="e">
        <f ca="1">+_xlfn.IFNA(VLOOKUP(C497,'Distribución de puestos'!$B$8:$I$507,8,0),"")</f>
        <v>#NAME?</v>
      </c>
      <c r="N497" s="26" t="str">
        <f>+IF(VLOOKUP($B497,'Lista Puestos Valorados'!$B$11:$BK$510,MATCH('Auxiliar General'!H$4,'Lista Puestos Valorados'!$B$10:$BK$10,0),0)="","No relevante",VLOOKUP($B497,'Lista Puestos Valorados'!$B$11:$BK$510,MATCH('Auxiliar General'!H$4,'Lista Puestos Valorados'!$B$10:$BK$10,0),0))</f>
        <v>No relevante</v>
      </c>
      <c r="O497" s="26">
        <f>+HLOOKUP(N497,Sistema_Puntos!$Q$5:$Y$43,'Auxiliar General'!J$5,FALSE)</f>
        <v>0</v>
      </c>
      <c r="P497" s="26" t="str">
        <f>+IF(VLOOKUP($B497,'Lista Puestos Valorados'!$B$11:$BK$510,MATCH('Auxiliar General'!J$4,'Lista Puestos Valorados'!$B$10:$BK$10,0),0)="","No relevante",VLOOKUP($B497,'Lista Puestos Valorados'!$B$11:$BK$510,MATCH('Auxiliar General'!J$4,'Lista Puestos Valorados'!$B$10:$BK$10,0),0))</f>
        <v>No relevante</v>
      </c>
      <c r="Q497" s="26">
        <f>+HLOOKUP(P497,Sistema_Puntos!$Q$5:$Y$43,'Auxiliar General'!L$5,FALSE)</f>
        <v>0</v>
      </c>
      <c r="R497" s="26" t="str">
        <f>+IF(VLOOKUP($B497,'Lista Puestos Valorados'!$B$11:$BK$510,MATCH('Auxiliar General'!L$4,'Lista Puestos Valorados'!$B$10:$BK$10,0),0)="","No relevante",VLOOKUP($B497,'Lista Puestos Valorados'!$B$11:$BK$510,MATCH('Auxiliar General'!L$4,'Lista Puestos Valorados'!$B$10:$BK$10,0),0))</f>
        <v>No relevante</v>
      </c>
      <c r="S497" s="26">
        <f>+HLOOKUP(R497,Sistema_Puntos!$Q$5:$Y$43,'Auxiliar General'!N$5,FALSE)</f>
        <v>0</v>
      </c>
      <c r="T497" s="26" t="str">
        <f>+IF(VLOOKUP($B497,'Lista Puestos Valorados'!$B$11:$BK$510,MATCH('Auxiliar General'!N$4,'Lista Puestos Valorados'!$B$10:$BK$10,0),0)="","No relevante",VLOOKUP($B497,'Lista Puestos Valorados'!$B$11:$BK$510,MATCH('Auxiliar General'!N$4,'Lista Puestos Valorados'!$B$10:$BK$10,0),0))</f>
        <v>No relevante</v>
      </c>
      <c r="U497" s="26">
        <f>+HLOOKUP(T497,Sistema_Puntos!$Q$5:$Y$43,'Auxiliar General'!P$5,FALSE)</f>
        <v>0</v>
      </c>
      <c r="V497" s="26" t="str">
        <f>+IF(VLOOKUP($B497,'Lista Puestos Valorados'!$B$11:$BK$510,MATCH('Auxiliar General'!P$4,'Lista Puestos Valorados'!$B$10:$BK$10,0),0)="","No relevante",VLOOKUP($B497,'Lista Puestos Valorados'!$B$11:$BK$510,MATCH('Auxiliar General'!P$4,'Lista Puestos Valorados'!$B$10:$BK$10,0),0))</f>
        <v>No relevante</v>
      </c>
      <c r="W497" s="26">
        <f>+HLOOKUP(V497,Sistema_Puntos!$Q$5:$Y$43,'Auxiliar General'!R$5,FALSE)</f>
        <v>0</v>
      </c>
      <c r="X497" s="26" t="str">
        <f>+IF(VLOOKUP($B497,'Lista Puestos Valorados'!$B$11:$BK$510,MATCH('Auxiliar General'!R$4,'Lista Puestos Valorados'!$B$10:$BK$10,0),0)="","No relevante",VLOOKUP($B497,'Lista Puestos Valorados'!$B$11:$BK$510,MATCH('Auxiliar General'!R$4,'Lista Puestos Valorados'!$B$10:$BK$10,0),0))</f>
        <v>No relevante</v>
      </c>
      <c r="Y497" s="26">
        <f>+HLOOKUP(X497,Sistema_Puntos!$Q$5:$Y$43,'Auxiliar General'!T$5,FALSE)</f>
        <v>0</v>
      </c>
      <c r="Z497" s="26" t="str">
        <f>+IF(VLOOKUP($B497,'Lista Puestos Valorados'!$B$11:$BK$510,MATCH('Auxiliar General'!T$4,'Lista Puestos Valorados'!$B$10:$BK$10,0),0)="","No relevante",VLOOKUP($B497,'Lista Puestos Valorados'!$B$11:$BK$510,MATCH('Auxiliar General'!T$4,'Lista Puestos Valorados'!$B$10:$BK$10,0),0))</f>
        <v>No relevante</v>
      </c>
      <c r="AA497" s="26">
        <f>+HLOOKUP(Z497,Sistema_Puntos!$Q$5:$Y$43,'Auxiliar General'!V$5,FALSE)</f>
        <v>0</v>
      </c>
      <c r="AB497" s="26" t="str">
        <f>+IF(VLOOKUP($B497,'Lista Puestos Valorados'!$B$11:$BK$510,MATCH('Auxiliar General'!V$4,'Lista Puestos Valorados'!$B$10:$BK$10,0),0)="","No relevante",VLOOKUP($B497,'Lista Puestos Valorados'!$B$11:$BK$510,MATCH('Auxiliar General'!V$4,'Lista Puestos Valorados'!$B$10:$BK$10,0),0))</f>
        <v>No relevante</v>
      </c>
      <c r="AC497" s="26">
        <f>+HLOOKUP(AB497,Sistema_Puntos!$Q$5:$Y$43,'Auxiliar General'!X$5,FALSE)</f>
        <v>0</v>
      </c>
      <c r="AD497" s="26" t="str">
        <f>+IF(VLOOKUP($B497,'Lista Puestos Valorados'!$B$11:$BK$510,MATCH('Auxiliar General'!X$4,'Lista Puestos Valorados'!$B$10:$BK$10,0),0)="","No relevante",VLOOKUP($B497,'Lista Puestos Valorados'!$B$11:$BK$510,MATCH('Auxiliar General'!X$4,'Lista Puestos Valorados'!$B$10:$BK$10,0),0))</f>
        <v>No relevante</v>
      </c>
      <c r="AE497" s="26">
        <f>+HLOOKUP(AD497,Sistema_Puntos!$Q$5:$Y$43,'Auxiliar General'!Z$5,FALSE)</f>
        <v>0</v>
      </c>
      <c r="AF497" s="26" t="str">
        <f>+IF(VLOOKUP($B497,'Lista Puestos Valorados'!$B$11:$BK$510,MATCH('Auxiliar General'!Z$4,'Lista Puestos Valorados'!$B$10:$BK$10,0),0)="","No relevante",VLOOKUP($B497,'Lista Puestos Valorados'!$B$11:$BK$510,MATCH('Auxiliar General'!Z$4,'Lista Puestos Valorados'!$B$10:$BK$10,0),0))</f>
        <v>No relevante</v>
      </c>
      <c r="AG497" s="26">
        <f>+HLOOKUP(AF497,Sistema_Puntos!$Q$5:$Y$43,'Auxiliar General'!AB$5,FALSE)</f>
        <v>0</v>
      </c>
      <c r="AH497" s="26" t="str">
        <f>+IF(VLOOKUP($B497,'Lista Puestos Valorados'!$B$11:$BK$510,MATCH('Auxiliar General'!AB$4,'Lista Puestos Valorados'!$B$10:$BK$10,0),0)="","No relevante",VLOOKUP($B497,'Lista Puestos Valorados'!$B$11:$BK$510,MATCH('Auxiliar General'!AB$4,'Lista Puestos Valorados'!$B$10:$BK$10,0),0))</f>
        <v>No relevante</v>
      </c>
      <c r="AI497" s="26">
        <f>+HLOOKUP(AH497,Sistema_Puntos!$Q$5:$Y$43,'Auxiliar General'!AD$5,FALSE)</f>
        <v>0</v>
      </c>
      <c r="AJ497" s="26" t="str">
        <f>+IF(VLOOKUP($B497,'Lista Puestos Valorados'!$B$11:$BK$510,MATCH('Auxiliar General'!AD$4,'Lista Puestos Valorados'!$B$10:$BK$10,0),0)="","No relevante",VLOOKUP($B497,'Lista Puestos Valorados'!$B$11:$BK$510,MATCH('Auxiliar General'!AD$4,'Lista Puestos Valorados'!$B$10:$BK$10,0),0))</f>
        <v>No relevante</v>
      </c>
      <c r="AK497" s="26">
        <f>+HLOOKUP(AJ497,Sistema_Puntos!$Q$5:$Y$43,'Auxiliar General'!AF$5,FALSE)</f>
        <v>0</v>
      </c>
      <c r="AL497" s="26" t="str">
        <f>+IF(VLOOKUP($B497,'Lista Puestos Valorados'!$B$11:$BK$510,MATCH('Auxiliar General'!AF$4,'Lista Puestos Valorados'!$B$10:$BK$10,0),0)="","No relevante",VLOOKUP($B497,'Lista Puestos Valorados'!$B$11:$BK$510,MATCH('Auxiliar General'!AF$4,'Lista Puestos Valorados'!$B$10:$BK$10,0),0))</f>
        <v>No relevante</v>
      </c>
      <c r="AM497" s="26">
        <f>+HLOOKUP(AL497,Sistema_Puntos!$Q$5:$Y$43,'Auxiliar General'!AH$5,FALSE)</f>
        <v>0</v>
      </c>
      <c r="AN497" s="26" t="str">
        <f>+IF(VLOOKUP($B497,'Lista Puestos Valorados'!$B$11:$BK$510,MATCH('Auxiliar General'!AH$4,'Lista Puestos Valorados'!$B$10:$BK$10,0),0)="","No relevante",VLOOKUP($B497,'Lista Puestos Valorados'!$B$11:$BK$510,MATCH('Auxiliar General'!AH$4,'Lista Puestos Valorados'!$B$10:$BK$10,0),0))</f>
        <v>No relevante</v>
      </c>
      <c r="AO497" s="26">
        <f>+HLOOKUP(AN497,Sistema_Puntos!$Q$5:$Y$43,'Auxiliar General'!AJ$5,FALSE)</f>
        <v>0</v>
      </c>
      <c r="AP497" s="26" t="str">
        <f>+IF(VLOOKUP($B497,'Lista Puestos Valorados'!$B$11:$BK$510,MATCH('Auxiliar General'!AJ$4,'Lista Puestos Valorados'!$B$10:$BK$10,0),0)="","No relevante",VLOOKUP($B497,'Lista Puestos Valorados'!$B$11:$BK$510,MATCH('Auxiliar General'!AJ$4,'Lista Puestos Valorados'!$B$10:$BK$10,0),0))</f>
        <v>No relevante</v>
      </c>
      <c r="AQ497" s="26">
        <f>+HLOOKUP(AP497,Sistema_Puntos!$Q$5:$Y$43,'Auxiliar General'!AL$5,FALSE)</f>
        <v>0</v>
      </c>
      <c r="AR497" s="26" t="str">
        <f>+IF(VLOOKUP($B497,'Lista Puestos Valorados'!$B$11:$BK$510,MATCH('Auxiliar General'!AL$4,'Lista Puestos Valorados'!$B$10:$BK$10,0),0)="","No relevante",VLOOKUP($B497,'Lista Puestos Valorados'!$B$11:$BK$510,MATCH('Auxiliar General'!AL$4,'Lista Puestos Valorados'!$B$10:$BK$10,0),0))</f>
        <v>No relevante</v>
      </c>
      <c r="AS497" s="26">
        <f>+HLOOKUP(AR497,Sistema_Puntos!$Q$5:$Y$43,'Auxiliar General'!AN$5,FALSE)</f>
        <v>0</v>
      </c>
      <c r="AT497" s="26" t="str">
        <f>+IF(VLOOKUP($B497,'Lista Puestos Valorados'!$B$11:$BK$510,MATCH('Auxiliar General'!AN$4,'Lista Puestos Valorados'!$B$10:$BK$10,0),0)="","No relevante",VLOOKUP($B497,'Lista Puestos Valorados'!$B$11:$BK$510,MATCH('Auxiliar General'!AN$4,'Lista Puestos Valorados'!$B$10:$BK$10,0),0))</f>
        <v>No relevante</v>
      </c>
      <c r="AU497" s="26">
        <f>+HLOOKUP(AT497,Sistema_Puntos!$Q$5:$Y$43,'Auxiliar General'!AP$5,FALSE)</f>
        <v>0</v>
      </c>
      <c r="AV497" s="26" t="str">
        <f>+IF(VLOOKUP($B497,'Lista Puestos Valorados'!$B$11:$BK$510,MATCH('Auxiliar General'!AP$4,'Lista Puestos Valorados'!$B$10:$BK$10,0),0)="","No relevante",VLOOKUP($B497,'Lista Puestos Valorados'!$B$11:$BK$510,MATCH('Auxiliar General'!AP$4,'Lista Puestos Valorados'!$B$10:$BK$10,0),0))</f>
        <v>No relevante</v>
      </c>
      <c r="AW497" s="26">
        <f>+HLOOKUP(AV497,Sistema_Puntos!$Q$5:$Y$43,'Auxiliar General'!AR$5,FALSE)</f>
        <v>0</v>
      </c>
      <c r="AX497" s="26" t="str">
        <f>+IF(VLOOKUP($B497,'Lista Puestos Valorados'!$B$11:$BK$510,MATCH('Auxiliar General'!AR$4,'Lista Puestos Valorados'!$B$10:$BK$10,0),0)="","No relevante",VLOOKUP($B497,'Lista Puestos Valorados'!$B$11:$BK$510,MATCH('Auxiliar General'!AR$4,'Lista Puestos Valorados'!$B$10:$BK$10,0),0))</f>
        <v>No relevante</v>
      </c>
      <c r="AY497" s="26">
        <f>+HLOOKUP(AX497,Sistema_Puntos!$Q$5:$Y$43,'Auxiliar General'!AT$5,FALSE)</f>
        <v>0</v>
      </c>
      <c r="AZ497" s="26" t="str">
        <f>+IF(VLOOKUP($B497,'Lista Puestos Valorados'!$B$11:$BK$510,MATCH('Auxiliar General'!AT$4,'Lista Puestos Valorados'!$B$10:$BK$10,0),0)="","No relevante",VLOOKUP($B497,'Lista Puestos Valorados'!$B$11:$BK$510,MATCH('Auxiliar General'!AT$4,'Lista Puestos Valorados'!$B$10:$BK$10,0),0))</f>
        <v>No relevante</v>
      </c>
      <c r="BA497" s="26">
        <f>+HLOOKUP(AZ497,Sistema_Puntos!$Q$5:$Y$43,'Auxiliar General'!AV$5,FALSE)</f>
        <v>0</v>
      </c>
      <c r="BB497" s="26" t="str">
        <f>+IF(VLOOKUP($B497,'Lista Puestos Valorados'!$B$11:$BK$510,MATCH('Auxiliar General'!AV$4,'Lista Puestos Valorados'!$B$10:$BK$10,0),0)="","No relevante",VLOOKUP($B497,'Lista Puestos Valorados'!$B$11:$BK$510,MATCH('Auxiliar General'!AV$4,'Lista Puestos Valorados'!$B$10:$BK$10,0),0))</f>
        <v>No relevante</v>
      </c>
      <c r="BC497" s="26">
        <f>+HLOOKUP(BB497,Sistema_Puntos!$Q$5:$Y$43,'Auxiliar General'!AX$5,FALSE)</f>
        <v>0</v>
      </c>
      <c r="BD497" s="26" t="str">
        <f>+IF(VLOOKUP($B497,'Lista Puestos Valorados'!$B$11:$BK$510,MATCH('Auxiliar General'!AX$4,'Lista Puestos Valorados'!$B$10:$BK$10,0),0)="","No relevante",VLOOKUP($B497,'Lista Puestos Valorados'!$B$11:$BK$510,MATCH('Auxiliar General'!AX$4,'Lista Puestos Valorados'!$B$10:$BK$10,0),0))</f>
        <v>No relevante</v>
      </c>
      <c r="BE497" s="26">
        <f>+HLOOKUP(BD497,Sistema_Puntos!$Q$5:$Y$43,'Auxiliar General'!AZ$5,FALSE)</f>
        <v>0</v>
      </c>
      <c r="BF497" s="26" t="str">
        <f>+IF(VLOOKUP($B497,'Lista Puestos Valorados'!$B$11:$BK$510,MATCH('Auxiliar General'!AZ$4,'Lista Puestos Valorados'!$B$10:$BK$10,0),0)="","No relevante",VLOOKUP($B497,'Lista Puestos Valorados'!$B$11:$BK$510,MATCH('Auxiliar General'!AZ$4,'Lista Puestos Valorados'!$B$10:$BK$10,0),0))</f>
        <v>No relevante</v>
      </c>
      <c r="BG497" s="26">
        <f>+HLOOKUP(BF497,Sistema_Puntos!$Q$5:$Y$43,'Auxiliar General'!BB$5,FALSE)</f>
        <v>0</v>
      </c>
      <c r="BH497" s="26" t="str">
        <f>+IF(VLOOKUP($B497,'Lista Puestos Valorados'!$B$11:$BK$510,MATCH('Auxiliar General'!BB$4,'Lista Puestos Valorados'!$B$10:$BK$10,0),0)="","No relevante",VLOOKUP($B497,'Lista Puestos Valorados'!$B$11:$BK$510,MATCH('Auxiliar General'!BB$4,'Lista Puestos Valorados'!$B$10:$BK$10,0),0))</f>
        <v>No relevante</v>
      </c>
      <c r="BI497" s="26">
        <f>+HLOOKUP(BH497,Sistema_Puntos!$Q$5:$Y$43,'Auxiliar General'!BD$5,FALSE)</f>
        <v>0</v>
      </c>
      <c r="BJ497" s="26" t="str">
        <f>+IF(VLOOKUP($B497,'Lista Puestos Valorados'!$B$11:$BK$510,MATCH('Auxiliar General'!BD$4,'Lista Puestos Valorados'!$B$10:$BK$10,0),0)="","No relevante",VLOOKUP($B497,'Lista Puestos Valorados'!$B$11:$BK$510,MATCH('Auxiliar General'!BD$4,'Lista Puestos Valorados'!$B$10:$BK$10,0),0))</f>
        <v>No relevante</v>
      </c>
      <c r="BK497" s="26">
        <f>+HLOOKUP(BJ497,Sistema_Puntos!$Q$5:$Y$43,'Auxiliar General'!BF$5,FALSE)</f>
        <v>0</v>
      </c>
      <c r="BL497" s="26" t="str">
        <f>+IF(VLOOKUP($B497,'Lista Puestos Valorados'!$B$11:$BK$510,MATCH('Auxiliar General'!BF$4,'Lista Puestos Valorados'!$B$10:$BK$10,0),0)="","No relevante",VLOOKUP($B497,'Lista Puestos Valorados'!$B$11:$BK$510,MATCH('Auxiliar General'!BF$4,'Lista Puestos Valorados'!$B$10:$BK$10,0),0))</f>
        <v>No relevante</v>
      </c>
      <c r="BM497" s="26">
        <f>+HLOOKUP(BL497,Sistema_Puntos!$Q$5:$Y$43,'Auxiliar General'!BH$5,FALSE)</f>
        <v>0</v>
      </c>
      <c r="BN497" s="26" t="str">
        <f>+IF(VLOOKUP($B497,'Lista Puestos Valorados'!$B$11:$BK$510,MATCH('Auxiliar General'!BH$4,'Lista Puestos Valorados'!$B$10:$BK$10,0),0)="","No relevante",VLOOKUP($B497,'Lista Puestos Valorados'!$B$11:$BK$510,MATCH('Auxiliar General'!BH$4,'Lista Puestos Valorados'!$B$10:$BK$10,0),0))</f>
        <v>No relevante</v>
      </c>
      <c r="BO497" s="26">
        <f>+HLOOKUP(BN497,Sistema_Puntos!$Q$5:$Y$43,'Auxiliar General'!BJ$5,FALSE)</f>
        <v>0</v>
      </c>
      <c r="BP497" s="26" t="str">
        <f>+IF(VLOOKUP($B497,'Lista Puestos Valorados'!$B$11:$BK$510,MATCH('Auxiliar General'!BJ$4,'Lista Puestos Valorados'!$B$10:$BK$10,0),0)="","No relevante",VLOOKUP($B497,'Lista Puestos Valorados'!$B$11:$BK$510,MATCH('Auxiliar General'!BJ$4,'Lista Puestos Valorados'!$B$10:$BK$10,0),0))</f>
        <v>No relevante</v>
      </c>
      <c r="BQ497" s="26">
        <f>+HLOOKUP(BP497,Sistema_Puntos!$Q$5:$Y$43,'Auxiliar General'!BL$5,FALSE)</f>
        <v>0</v>
      </c>
      <c r="BR497" s="26" t="str">
        <f>+IF(VLOOKUP($B497,'Lista Puestos Valorados'!$B$11:$BK$510,MATCH('Auxiliar General'!BL$4,'Lista Puestos Valorados'!$B$10:$BK$10,0),0)="","No relevante",VLOOKUP($B497,'Lista Puestos Valorados'!$B$11:$BK$510,MATCH('Auxiliar General'!BL$4,'Lista Puestos Valorados'!$B$10:$BK$10,0),0))</f>
        <v>No relevante</v>
      </c>
      <c r="BS497" s="26">
        <f>+HLOOKUP(BR497,Sistema_Puntos!$Q$5:$Y$43,'Auxiliar General'!BN$5,FALSE)</f>
        <v>0</v>
      </c>
      <c r="BT497" s="26" t="str">
        <f>+IF(VLOOKUP($B497,'Lista Puestos Valorados'!$B$11:$BK$510,MATCH('Auxiliar General'!BN$4,'Lista Puestos Valorados'!$B$10:$BK$10,0),0)="","No relevante",VLOOKUP($B497,'Lista Puestos Valorados'!$B$11:$BK$510,MATCH('Auxiliar General'!BN$4,'Lista Puestos Valorados'!$B$10:$BK$10,0),0))</f>
        <v>No relevante</v>
      </c>
      <c r="BU497" s="26">
        <f>+HLOOKUP(BT497,Sistema_Puntos!$Q$5:$Y$43,'Auxiliar General'!BP$5,FALSE)</f>
        <v>0</v>
      </c>
      <c r="BV497" s="26" t="str">
        <f>+IF(VLOOKUP($B497,'Lista Puestos Valorados'!$B$11:$BK$510,MATCH('Auxiliar General'!BP$4,'Lista Puestos Valorados'!$B$10:$BK$10,0),0)="","No relevante",VLOOKUP($B497,'Lista Puestos Valorados'!$B$11:$BK$510,MATCH('Auxiliar General'!BP$4,'Lista Puestos Valorados'!$B$10:$BK$10,0),0))</f>
        <v>No relevante</v>
      </c>
      <c r="BW497" s="26">
        <f>+HLOOKUP(BV497,Sistema_Puntos!$Q$5:$Y$43,'Auxiliar General'!BR$5,FALSE)</f>
        <v>0</v>
      </c>
      <c r="BX497" s="26" t="str">
        <f>+IF(VLOOKUP($B497,'Lista Puestos Valorados'!$B$11:$BK$510,MATCH('Auxiliar General'!BR$4,'Lista Puestos Valorados'!$B$10:$BK$10,0),0)="","No relevante",VLOOKUP($B497,'Lista Puestos Valorados'!$B$11:$BK$510,MATCH('Auxiliar General'!BR$4,'Lista Puestos Valorados'!$B$10:$BK$10,0),0))</f>
        <v>No relevante</v>
      </c>
      <c r="BY497" s="26">
        <f>+HLOOKUP(BX497,Sistema_Puntos!$Q$5:$Y$43,'Auxiliar General'!BT$5,FALSE)</f>
        <v>0</v>
      </c>
      <c r="BZ497" s="26" t="str">
        <f>+IF(VLOOKUP($B497,'Lista Puestos Valorados'!$B$11:$BK$510,MATCH('Auxiliar General'!BT$4,'Lista Puestos Valorados'!$B$10:$BK$10,0),0)="","No relevante",VLOOKUP($B497,'Lista Puestos Valorados'!$B$11:$BK$510,MATCH('Auxiliar General'!BT$4,'Lista Puestos Valorados'!$B$10:$BK$10,0),0))</f>
        <v>No relevante</v>
      </c>
      <c r="CA497" s="26">
        <f>+HLOOKUP(BZ497,Sistema_Puntos!$Q$5:$Y$43,'Auxiliar General'!BV$5,FALSE)</f>
        <v>0</v>
      </c>
      <c r="CB497" s="26" t="str">
        <f>+IF(VLOOKUP($B497,'Lista Puestos Valorados'!$B$11:$BK$510,MATCH('Auxiliar General'!BV$4,'Lista Puestos Valorados'!$B$10:$BK$10,0),0)="","No relevante",VLOOKUP($B497,'Lista Puestos Valorados'!$B$11:$BK$510,MATCH('Auxiliar General'!BV$4,'Lista Puestos Valorados'!$B$10:$BK$10,0),0))</f>
        <v>No relevante</v>
      </c>
      <c r="CC497" s="26">
        <f>+HLOOKUP(CB497,Sistema_Puntos!$Q$5:$Y$43,'Auxiliar General'!BX$5,FALSE)</f>
        <v>0</v>
      </c>
      <c r="CD497" s="26" t="str">
        <f>+IF(VLOOKUP($B497,'Lista Puestos Valorados'!$B$11:$BK$510,MATCH('Auxiliar General'!BX$4,'Lista Puestos Valorados'!$B$10:$BK$10,0),0)="","No relevante",VLOOKUP($B497,'Lista Puestos Valorados'!$B$11:$BK$510,MATCH('Auxiliar General'!BX$4,'Lista Puestos Valorados'!$B$10:$BK$10,0),0))</f>
        <v>No relevante</v>
      </c>
      <c r="CE497" s="26">
        <f>+HLOOKUP(CD497,Sistema_Puntos!$Q$5:$Y$43,'Auxiliar General'!BZ$5,FALSE)</f>
        <v>0</v>
      </c>
      <c r="CF497" s="26" t="str">
        <f>+IF(VLOOKUP($B497,'Lista Puestos Valorados'!$B$11:$BK$510,MATCH('Auxiliar General'!BZ$4,'Lista Puestos Valorados'!$B$10:$BK$10,0),0)="","No relevante",VLOOKUP($B497,'Lista Puestos Valorados'!$B$11:$BK$510,MATCH('Auxiliar General'!BZ$4,'Lista Puestos Valorados'!$B$10:$BK$10,0),0))</f>
        <v>No relevante</v>
      </c>
      <c r="CG497" s="26">
        <f>+HLOOKUP(CF497,Sistema_Puntos!$Q$5:$Y$43,'Auxiliar General'!CB$5,FALSE)</f>
        <v>0</v>
      </c>
      <c r="CH497" s="29"/>
      <c r="CI497" s="29"/>
    </row>
    <row r="498" spans="2:87" ht="17.55" customHeight="1">
      <c r="B498" s="26">
        <f>+'Listado de Puestos'!B498</f>
        <v>488</v>
      </c>
      <c r="C498" s="26" t="str">
        <f>+IF('Lista Puestos Valorados'!C498="","",'Lista Puestos Valorados'!C498)</f>
        <v/>
      </c>
      <c r="D498" s="26" t="str">
        <f>+IF('Lista Puestos Valorados'!D498="","",'Lista Puestos Valorados'!D498)</f>
        <v/>
      </c>
      <c r="E498" s="26" t="str">
        <f>+IF('Lista Puestos Valorados'!E498="","",'Lista Puestos Valorados'!E498)</f>
        <v/>
      </c>
      <c r="F498" s="26" t="str">
        <f>+IF('Lista Puestos Valorados'!F498="","",'Lista Puestos Valorados'!F498)</f>
        <v/>
      </c>
      <c r="G498" s="26" t="str">
        <f>+IF('Lista Puestos Valorados'!G498="","",'Lista Puestos Valorados'!G498)</f>
        <v/>
      </c>
      <c r="H498" s="26" t="str">
        <f>+IF('Lista Puestos Valorados'!H498="","",'Lista Puestos Valorados'!H498)</f>
        <v/>
      </c>
      <c r="I498" s="26" t="str">
        <f>+IF('Lista Puestos Valorados'!I498="","",'Lista Puestos Valorados'!I498)</f>
        <v/>
      </c>
      <c r="J498" s="118" t="e">
        <f t="array" ref="J498">+IF(L498="","",_xlfn.IFS(L498&lt;='Cortes de Agrupacion'!$F$15,'Cortes de Agrupacion'!$E$15,'Resultados General'!L498&lt;='Cortes de Agrupacion'!$F$14,'Cortes de Agrupacion'!$E$14,'Resultados General'!L498&lt;='Cortes de Agrupacion'!$F$13,'Cortes de Agrupacion'!$E$13,L498&lt;='Cortes de Agrupacion'!$F$12,'Cortes de Agrupacion'!$E$12,'Resultados General'!L498&lt;='Cortes de Agrupacion'!$F$11,'Cortes de Agrupacion'!$E$11,'Resultados General'!L498&lt;='Cortes de Agrupacion'!$F$10,'Cortes de Agrupacion'!$E$10,'Resultados General'!L498&lt;='Cortes de Agrupacion'!$F$9,'Cortes de Agrupacion'!$E$9,'Resultados General'!L498&lt;='Cortes de Agrupacion'!$F$8,'Cortes de Agrupacion'!$E$8,'Resultados General'!L498&lt;='Cortes de Agrupacion'!$F$7,'Cortes de Agrupacion'!$E$7,'Resultados General'!L498&lt;='Cortes de Agrupacion'!$F$6,'Cortes de Agrupacion'!$E$6))</f>
        <v>#VALUE!</v>
      </c>
      <c r="K498" s="118" t="str">
        <f t="shared" si="14"/>
        <v/>
      </c>
      <c r="L498" s="124" t="e">
        <f>#VALUE!</f>
        <v>#VALUE!</v>
      </c>
      <c r="M498" s="26" t="e">
        <f ca="1">+_xlfn.IFNA(VLOOKUP(C498,'Distribución de puestos'!$B$8:$I$507,8,0),"")</f>
        <v>#NAME?</v>
      </c>
      <c r="N498" s="26" t="str">
        <f>+IF(VLOOKUP($B498,'Lista Puestos Valorados'!$B$11:$BK$510,MATCH('Auxiliar General'!H$4,'Lista Puestos Valorados'!$B$10:$BK$10,0),0)="","No relevante",VLOOKUP($B498,'Lista Puestos Valorados'!$B$11:$BK$510,MATCH('Auxiliar General'!H$4,'Lista Puestos Valorados'!$B$10:$BK$10,0),0))</f>
        <v>No relevante</v>
      </c>
      <c r="O498" s="26">
        <f>+HLOOKUP(N498,Sistema_Puntos!$Q$5:$Y$43,'Auxiliar General'!J$5,FALSE)</f>
        <v>0</v>
      </c>
      <c r="P498" s="26" t="str">
        <f>+IF(VLOOKUP($B498,'Lista Puestos Valorados'!$B$11:$BK$510,MATCH('Auxiliar General'!J$4,'Lista Puestos Valorados'!$B$10:$BK$10,0),0)="","No relevante",VLOOKUP($B498,'Lista Puestos Valorados'!$B$11:$BK$510,MATCH('Auxiliar General'!J$4,'Lista Puestos Valorados'!$B$10:$BK$10,0),0))</f>
        <v>No relevante</v>
      </c>
      <c r="Q498" s="26">
        <f>+HLOOKUP(P498,Sistema_Puntos!$Q$5:$Y$43,'Auxiliar General'!L$5,FALSE)</f>
        <v>0</v>
      </c>
      <c r="R498" s="26" t="str">
        <f>+IF(VLOOKUP($B498,'Lista Puestos Valorados'!$B$11:$BK$510,MATCH('Auxiliar General'!L$4,'Lista Puestos Valorados'!$B$10:$BK$10,0),0)="","No relevante",VLOOKUP($B498,'Lista Puestos Valorados'!$B$11:$BK$510,MATCH('Auxiliar General'!L$4,'Lista Puestos Valorados'!$B$10:$BK$10,0),0))</f>
        <v>No relevante</v>
      </c>
      <c r="S498" s="26">
        <f>+HLOOKUP(R498,Sistema_Puntos!$Q$5:$Y$43,'Auxiliar General'!N$5,FALSE)</f>
        <v>0</v>
      </c>
      <c r="T498" s="26" t="str">
        <f>+IF(VLOOKUP($B498,'Lista Puestos Valorados'!$B$11:$BK$510,MATCH('Auxiliar General'!N$4,'Lista Puestos Valorados'!$B$10:$BK$10,0),0)="","No relevante",VLOOKUP($B498,'Lista Puestos Valorados'!$B$11:$BK$510,MATCH('Auxiliar General'!N$4,'Lista Puestos Valorados'!$B$10:$BK$10,0),0))</f>
        <v>No relevante</v>
      </c>
      <c r="U498" s="26">
        <f>+HLOOKUP(T498,Sistema_Puntos!$Q$5:$Y$43,'Auxiliar General'!P$5,FALSE)</f>
        <v>0</v>
      </c>
      <c r="V498" s="26" t="str">
        <f>+IF(VLOOKUP($B498,'Lista Puestos Valorados'!$B$11:$BK$510,MATCH('Auxiliar General'!P$4,'Lista Puestos Valorados'!$B$10:$BK$10,0),0)="","No relevante",VLOOKUP($B498,'Lista Puestos Valorados'!$B$11:$BK$510,MATCH('Auxiliar General'!P$4,'Lista Puestos Valorados'!$B$10:$BK$10,0),0))</f>
        <v>No relevante</v>
      </c>
      <c r="W498" s="26">
        <f>+HLOOKUP(V498,Sistema_Puntos!$Q$5:$Y$43,'Auxiliar General'!R$5,FALSE)</f>
        <v>0</v>
      </c>
      <c r="X498" s="26" t="str">
        <f>+IF(VLOOKUP($B498,'Lista Puestos Valorados'!$B$11:$BK$510,MATCH('Auxiliar General'!R$4,'Lista Puestos Valorados'!$B$10:$BK$10,0),0)="","No relevante",VLOOKUP($B498,'Lista Puestos Valorados'!$B$11:$BK$510,MATCH('Auxiliar General'!R$4,'Lista Puestos Valorados'!$B$10:$BK$10,0),0))</f>
        <v>No relevante</v>
      </c>
      <c r="Y498" s="26">
        <f>+HLOOKUP(X498,Sistema_Puntos!$Q$5:$Y$43,'Auxiliar General'!T$5,FALSE)</f>
        <v>0</v>
      </c>
      <c r="Z498" s="26" t="str">
        <f>+IF(VLOOKUP($B498,'Lista Puestos Valorados'!$B$11:$BK$510,MATCH('Auxiliar General'!T$4,'Lista Puestos Valorados'!$B$10:$BK$10,0),0)="","No relevante",VLOOKUP($B498,'Lista Puestos Valorados'!$B$11:$BK$510,MATCH('Auxiliar General'!T$4,'Lista Puestos Valorados'!$B$10:$BK$10,0),0))</f>
        <v>No relevante</v>
      </c>
      <c r="AA498" s="26">
        <f>+HLOOKUP(Z498,Sistema_Puntos!$Q$5:$Y$43,'Auxiliar General'!V$5,FALSE)</f>
        <v>0</v>
      </c>
      <c r="AB498" s="26" t="str">
        <f>+IF(VLOOKUP($B498,'Lista Puestos Valorados'!$B$11:$BK$510,MATCH('Auxiliar General'!V$4,'Lista Puestos Valorados'!$B$10:$BK$10,0),0)="","No relevante",VLOOKUP($B498,'Lista Puestos Valorados'!$B$11:$BK$510,MATCH('Auxiliar General'!V$4,'Lista Puestos Valorados'!$B$10:$BK$10,0),0))</f>
        <v>No relevante</v>
      </c>
      <c r="AC498" s="26">
        <f>+HLOOKUP(AB498,Sistema_Puntos!$Q$5:$Y$43,'Auxiliar General'!X$5,FALSE)</f>
        <v>0</v>
      </c>
      <c r="AD498" s="26" t="str">
        <f>+IF(VLOOKUP($B498,'Lista Puestos Valorados'!$B$11:$BK$510,MATCH('Auxiliar General'!X$4,'Lista Puestos Valorados'!$B$10:$BK$10,0),0)="","No relevante",VLOOKUP($B498,'Lista Puestos Valorados'!$B$11:$BK$510,MATCH('Auxiliar General'!X$4,'Lista Puestos Valorados'!$B$10:$BK$10,0),0))</f>
        <v>No relevante</v>
      </c>
      <c r="AE498" s="26">
        <f>+HLOOKUP(AD498,Sistema_Puntos!$Q$5:$Y$43,'Auxiliar General'!Z$5,FALSE)</f>
        <v>0</v>
      </c>
      <c r="AF498" s="26" t="str">
        <f>+IF(VLOOKUP($B498,'Lista Puestos Valorados'!$B$11:$BK$510,MATCH('Auxiliar General'!Z$4,'Lista Puestos Valorados'!$B$10:$BK$10,0),0)="","No relevante",VLOOKUP($B498,'Lista Puestos Valorados'!$B$11:$BK$510,MATCH('Auxiliar General'!Z$4,'Lista Puestos Valorados'!$B$10:$BK$10,0),0))</f>
        <v>No relevante</v>
      </c>
      <c r="AG498" s="26">
        <f>+HLOOKUP(AF498,Sistema_Puntos!$Q$5:$Y$43,'Auxiliar General'!AB$5,FALSE)</f>
        <v>0</v>
      </c>
      <c r="AH498" s="26" t="str">
        <f>+IF(VLOOKUP($B498,'Lista Puestos Valorados'!$B$11:$BK$510,MATCH('Auxiliar General'!AB$4,'Lista Puestos Valorados'!$B$10:$BK$10,0),0)="","No relevante",VLOOKUP($B498,'Lista Puestos Valorados'!$B$11:$BK$510,MATCH('Auxiliar General'!AB$4,'Lista Puestos Valorados'!$B$10:$BK$10,0),0))</f>
        <v>No relevante</v>
      </c>
      <c r="AI498" s="26">
        <f>+HLOOKUP(AH498,Sistema_Puntos!$Q$5:$Y$43,'Auxiliar General'!AD$5,FALSE)</f>
        <v>0</v>
      </c>
      <c r="AJ498" s="26" t="str">
        <f>+IF(VLOOKUP($B498,'Lista Puestos Valorados'!$B$11:$BK$510,MATCH('Auxiliar General'!AD$4,'Lista Puestos Valorados'!$B$10:$BK$10,0),0)="","No relevante",VLOOKUP($B498,'Lista Puestos Valorados'!$B$11:$BK$510,MATCH('Auxiliar General'!AD$4,'Lista Puestos Valorados'!$B$10:$BK$10,0),0))</f>
        <v>No relevante</v>
      </c>
      <c r="AK498" s="26">
        <f>+HLOOKUP(AJ498,Sistema_Puntos!$Q$5:$Y$43,'Auxiliar General'!AF$5,FALSE)</f>
        <v>0</v>
      </c>
      <c r="AL498" s="26" t="str">
        <f>+IF(VLOOKUP($B498,'Lista Puestos Valorados'!$B$11:$BK$510,MATCH('Auxiliar General'!AF$4,'Lista Puestos Valorados'!$B$10:$BK$10,0),0)="","No relevante",VLOOKUP($B498,'Lista Puestos Valorados'!$B$11:$BK$510,MATCH('Auxiliar General'!AF$4,'Lista Puestos Valorados'!$B$10:$BK$10,0),0))</f>
        <v>No relevante</v>
      </c>
      <c r="AM498" s="26">
        <f>+HLOOKUP(AL498,Sistema_Puntos!$Q$5:$Y$43,'Auxiliar General'!AH$5,FALSE)</f>
        <v>0</v>
      </c>
      <c r="AN498" s="26" t="str">
        <f>+IF(VLOOKUP($B498,'Lista Puestos Valorados'!$B$11:$BK$510,MATCH('Auxiliar General'!AH$4,'Lista Puestos Valorados'!$B$10:$BK$10,0),0)="","No relevante",VLOOKUP($B498,'Lista Puestos Valorados'!$B$11:$BK$510,MATCH('Auxiliar General'!AH$4,'Lista Puestos Valorados'!$B$10:$BK$10,0),0))</f>
        <v>No relevante</v>
      </c>
      <c r="AO498" s="26">
        <f>+HLOOKUP(AN498,Sistema_Puntos!$Q$5:$Y$43,'Auxiliar General'!AJ$5,FALSE)</f>
        <v>0</v>
      </c>
      <c r="AP498" s="26" t="str">
        <f>+IF(VLOOKUP($B498,'Lista Puestos Valorados'!$B$11:$BK$510,MATCH('Auxiliar General'!AJ$4,'Lista Puestos Valorados'!$B$10:$BK$10,0),0)="","No relevante",VLOOKUP($B498,'Lista Puestos Valorados'!$B$11:$BK$510,MATCH('Auxiliar General'!AJ$4,'Lista Puestos Valorados'!$B$10:$BK$10,0),0))</f>
        <v>No relevante</v>
      </c>
      <c r="AQ498" s="26">
        <f>+HLOOKUP(AP498,Sistema_Puntos!$Q$5:$Y$43,'Auxiliar General'!AL$5,FALSE)</f>
        <v>0</v>
      </c>
      <c r="AR498" s="26" t="str">
        <f>+IF(VLOOKUP($B498,'Lista Puestos Valorados'!$B$11:$BK$510,MATCH('Auxiliar General'!AL$4,'Lista Puestos Valorados'!$B$10:$BK$10,0),0)="","No relevante",VLOOKUP($B498,'Lista Puestos Valorados'!$B$11:$BK$510,MATCH('Auxiliar General'!AL$4,'Lista Puestos Valorados'!$B$10:$BK$10,0),0))</f>
        <v>No relevante</v>
      </c>
      <c r="AS498" s="26">
        <f>+HLOOKUP(AR498,Sistema_Puntos!$Q$5:$Y$43,'Auxiliar General'!AN$5,FALSE)</f>
        <v>0</v>
      </c>
      <c r="AT498" s="26" t="str">
        <f>+IF(VLOOKUP($B498,'Lista Puestos Valorados'!$B$11:$BK$510,MATCH('Auxiliar General'!AN$4,'Lista Puestos Valorados'!$B$10:$BK$10,0),0)="","No relevante",VLOOKUP($B498,'Lista Puestos Valorados'!$B$11:$BK$510,MATCH('Auxiliar General'!AN$4,'Lista Puestos Valorados'!$B$10:$BK$10,0),0))</f>
        <v>No relevante</v>
      </c>
      <c r="AU498" s="26">
        <f>+HLOOKUP(AT498,Sistema_Puntos!$Q$5:$Y$43,'Auxiliar General'!AP$5,FALSE)</f>
        <v>0</v>
      </c>
      <c r="AV498" s="26" t="str">
        <f>+IF(VLOOKUP($B498,'Lista Puestos Valorados'!$B$11:$BK$510,MATCH('Auxiliar General'!AP$4,'Lista Puestos Valorados'!$B$10:$BK$10,0),0)="","No relevante",VLOOKUP($B498,'Lista Puestos Valorados'!$B$11:$BK$510,MATCH('Auxiliar General'!AP$4,'Lista Puestos Valorados'!$B$10:$BK$10,0),0))</f>
        <v>No relevante</v>
      </c>
      <c r="AW498" s="26">
        <f>+HLOOKUP(AV498,Sistema_Puntos!$Q$5:$Y$43,'Auxiliar General'!AR$5,FALSE)</f>
        <v>0</v>
      </c>
      <c r="AX498" s="26" t="str">
        <f>+IF(VLOOKUP($B498,'Lista Puestos Valorados'!$B$11:$BK$510,MATCH('Auxiliar General'!AR$4,'Lista Puestos Valorados'!$B$10:$BK$10,0),0)="","No relevante",VLOOKUP($B498,'Lista Puestos Valorados'!$B$11:$BK$510,MATCH('Auxiliar General'!AR$4,'Lista Puestos Valorados'!$B$10:$BK$10,0),0))</f>
        <v>No relevante</v>
      </c>
      <c r="AY498" s="26">
        <f>+HLOOKUP(AX498,Sistema_Puntos!$Q$5:$Y$43,'Auxiliar General'!AT$5,FALSE)</f>
        <v>0</v>
      </c>
      <c r="AZ498" s="26" t="str">
        <f>+IF(VLOOKUP($B498,'Lista Puestos Valorados'!$B$11:$BK$510,MATCH('Auxiliar General'!AT$4,'Lista Puestos Valorados'!$B$10:$BK$10,0),0)="","No relevante",VLOOKUP($B498,'Lista Puestos Valorados'!$B$11:$BK$510,MATCH('Auxiliar General'!AT$4,'Lista Puestos Valorados'!$B$10:$BK$10,0),0))</f>
        <v>No relevante</v>
      </c>
      <c r="BA498" s="26">
        <f>+HLOOKUP(AZ498,Sistema_Puntos!$Q$5:$Y$43,'Auxiliar General'!AV$5,FALSE)</f>
        <v>0</v>
      </c>
      <c r="BB498" s="26" t="str">
        <f>+IF(VLOOKUP($B498,'Lista Puestos Valorados'!$B$11:$BK$510,MATCH('Auxiliar General'!AV$4,'Lista Puestos Valorados'!$B$10:$BK$10,0),0)="","No relevante",VLOOKUP($B498,'Lista Puestos Valorados'!$B$11:$BK$510,MATCH('Auxiliar General'!AV$4,'Lista Puestos Valorados'!$B$10:$BK$10,0),0))</f>
        <v>No relevante</v>
      </c>
      <c r="BC498" s="26">
        <f>+HLOOKUP(BB498,Sistema_Puntos!$Q$5:$Y$43,'Auxiliar General'!AX$5,FALSE)</f>
        <v>0</v>
      </c>
      <c r="BD498" s="26" t="str">
        <f>+IF(VLOOKUP($B498,'Lista Puestos Valorados'!$B$11:$BK$510,MATCH('Auxiliar General'!AX$4,'Lista Puestos Valorados'!$B$10:$BK$10,0),0)="","No relevante",VLOOKUP($B498,'Lista Puestos Valorados'!$B$11:$BK$510,MATCH('Auxiliar General'!AX$4,'Lista Puestos Valorados'!$B$10:$BK$10,0),0))</f>
        <v>No relevante</v>
      </c>
      <c r="BE498" s="26">
        <f>+HLOOKUP(BD498,Sistema_Puntos!$Q$5:$Y$43,'Auxiliar General'!AZ$5,FALSE)</f>
        <v>0</v>
      </c>
      <c r="BF498" s="26" t="str">
        <f>+IF(VLOOKUP($B498,'Lista Puestos Valorados'!$B$11:$BK$510,MATCH('Auxiliar General'!AZ$4,'Lista Puestos Valorados'!$B$10:$BK$10,0),0)="","No relevante",VLOOKUP($B498,'Lista Puestos Valorados'!$B$11:$BK$510,MATCH('Auxiliar General'!AZ$4,'Lista Puestos Valorados'!$B$10:$BK$10,0),0))</f>
        <v>No relevante</v>
      </c>
      <c r="BG498" s="26">
        <f>+HLOOKUP(BF498,Sistema_Puntos!$Q$5:$Y$43,'Auxiliar General'!BB$5,FALSE)</f>
        <v>0</v>
      </c>
      <c r="BH498" s="26" t="str">
        <f>+IF(VLOOKUP($B498,'Lista Puestos Valorados'!$B$11:$BK$510,MATCH('Auxiliar General'!BB$4,'Lista Puestos Valorados'!$B$10:$BK$10,0),0)="","No relevante",VLOOKUP($B498,'Lista Puestos Valorados'!$B$11:$BK$510,MATCH('Auxiliar General'!BB$4,'Lista Puestos Valorados'!$B$10:$BK$10,0),0))</f>
        <v>No relevante</v>
      </c>
      <c r="BI498" s="26">
        <f>+HLOOKUP(BH498,Sistema_Puntos!$Q$5:$Y$43,'Auxiliar General'!BD$5,FALSE)</f>
        <v>0</v>
      </c>
      <c r="BJ498" s="26" t="str">
        <f>+IF(VLOOKUP($B498,'Lista Puestos Valorados'!$B$11:$BK$510,MATCH('Auxiliar General'!BD$4,'Lista Puestos Valorados'!$B$10:$BK$10,0),0)="","No relevante",VLOOKUP($B498,'Lista Puestos Valorados'!$B$11:$BK$510,MATCH('Auxiliar General'!BD$4,'Lista Puestos Valorados'!$B$10:$BK$10,0),0))</f>
        <v>No relevante</v>
      </c>
      <c r="BK498" s="26">
        <f>+HLOOKUP(BJ498,Sistema_Puntos!$Q$5:$Y$43,'Auxiliar General'!BF$5,FALSE)</f>
        <v>0</v>
      </c>
      <c r="BL498" s="26" t="str">
        <f>+IF(VLOOKUP($B498,'Lista Puestos Valorados'!$B$11:$BK$510,MATCH('Auxiliar General'!BF$4,'Lista Puestos Valorados'!$B$10:$BK$10,0),0)="","No relevante",VLOOKUP($B498,'Lista Puestos Valorados'!$B$11:$BK$510,MATCH('Auxiliar General'!BF$4,'Lista Puestos Valorados'!$B$10:$BK$10,0),0))</f>
        <v>No relevante</v>
      </c>
      <c r="BM498" s="26">
        <f>+HLOOKUP(BL498,Sistema_Puntos!$Q$5:$Y$43,'Auxiliar General'!BH$5,FALSE)</f>
        <v>0</v>
      </c>
      <c r="BN498" s="26" t="str">
        <f>+IF(VLOOKUP($B498,'Lista Puestos Valorados'!$B$11:$BK$510,MATCH('Auxiliar General'!BH$4,'Lista Puestos Valorados'!$B$10:$BK$10,0),0)="","No relevante",VLOOKUP($B498,'Lista Puestos Valorados'!$B$11:$BK$510,MATCH('Auxiliar General'!BH$4,'Lista Puestos Valorados'!$B$10:$BK$10,0),0))</f>
        <v>No relevante</v>
      </c>
      <c r="BO498" s="26">
        <f>+HLOOKUP(BN498,Sistema_Puntos!$Q$5:$Y$43,'Auxiliar General'!BJ$5,FALSE)</f>
        <v>0</v>
      </c>
      <c r="BP498" s="26" t="str">
        <f>+IF(VLOOKUP($B498,'Lista Puestos Valorados'!$B$11:$BK$510,MATCH('Auxiliar General'!BJ$4,'Lista Puestos Valorados'!$B$10:$BK$10,0),0)="","No relevante",VLOOKUP($B498,'Lista Puestos Valorados'!$B$11:$BK$510,MATCH('Auxiliar General'!BJ$4,'Lista Puestos Valorados'!$B$10:$BK$10,0),0))</f>
        <v>No relevante</v>
      </c>
      <c r="BQ498" s="26">
        <f>+HLOOKUP(BP498,Sistema_Puntos!$Q$5:$Y$43,'Auxiliar General'!BL$5,FALSE)</f>
        <v>0</v>
      </c>
      <c r="BR498" s="26" t="str">
        <f>+IF(VLOOKUP($B498,'Lista Puestos Valorados'!$B$11:$BK$510,MATCH('Auxiliar General'!BL$4,'Lista Puestos Valorados'!$B$10:$BK$10,0),0)="","No relevante",VLOOKUP($B498,'Lista Puestos Valorados'!$B$11:$BK$510,MATCH('Auxiliar General'!BL$4,'Lista Puestos Valorados'!$B$10:$BK$10,0),0))</f>
        <v>No relevante</v>
      </c>
      <c r="BS498" s="26">
        <f>+HLOOKUP(BR498,Sistema_Puntos!$Q$5:$Y$43,'Auxiliar General'!BN$5,FALSE)</f>
        <v>0</v>
      </c>
      <c r="BT498" s="26" t="str">
        <f>+IF(VLOOKUP($B498,'Lista Puestos Valorados'!$B$11:$BK$510,MATCH('Auxiliar General'!BN$4,'Lista Puestos Valorados'!$B$10:$BK$10,0),0)="","No relevante",VLOOKUP($B498,'Lista Puestos Valorados'!$B$11:$BK$510,MATCH('Auxiliar General'!BN$4,'Lista Puestos Valorados'!$B$10:$BK$10,0),0))</f>
        <v>No relevante</v>
      </c>
      <c r="BU498" s="26">
        <f>+HLOOKUP(BT498,Sistema_Puntos!$Q$5:$Y$43,'Auxiliar General'!BP$5,FALSE)</f>
        <v>0</v>
      </c>
      <c r="BV498" s="26" t="str">
        <f>+IF(VLOOKUP($B498,'Lista Puestos Valorados'!$B$11:$BK$510,MATCH('Auxiliar General'!BP$4,'Lista Puestos Valorados'!$B$10:$BK$10,0),0)="","No relevante",VLOOKUP($B498,'Lista Puestos Valorados'!$B$11:$BK$510,MATCH('Auxiliar General'!BP$4,'Lista Puestos Valorados'!$B$10:$BK$10,0),0))</f>
        <v>No relevante</v>
      </c>
      <c r="BW498" s="26">
        <f>+HLOOKUP(BV498,Sistema_Puntos!$Q$5:$Y$43,'Auxiliar General'!BR$5,FALSE)</f>
        <v>0</v>
      </c>
      <c r="BX498" s="26" t="str">
        <f>+IF(VLOOKUP($B498,'Lista Puestos Valorados'!$B$11:$BK$510,MATCH('Auxiliar General'!BR$4,'Lista Puestos Valorados'!$B$10:$BK$10,0),0)="","No relevante",VLOOKUP($B498,'Lista Puestos Valorados'!$B$11:$BK$510,MATCH('Auxiliar General'!BR$4,'Lista Puestos Valorados'!$B$10:$BK$10,0),0))</f>
        <v>No relevante</v>
      </c>
      <c r="BY498" s="26">
        <f>+HLOOKUP(BX498,Sistema_Puntos!$Q$5:$Y$43,'Auxiliar General'!BT$5,FALSE)</f>
        <v>0</v>
      </c>
      <c r="BZ498" s="26" t="str">
        <f>+IF(VLOOKUP($B498,'Lista Puestos Valorados'!$B$11:$BK$510,MATCH('Auxiliar General'!BT$4,'Lista Puestos Valorados'!$B$10:$BK$10,0),0)="","No relevante",VLOOKUP($B498,'Lista Puestos Valorados'!$B$11:$BK$510,MATCH('Auxiliar General'!BT$4,'Lista Puestos Valorados'!$B$10:$BK$10,0),0))</f>
        <v>No relevante</v>
      </c>
      <c r="CA498" s="26">
        <f>+HLOOKUP(BZ498,Sistema_Puntos!$Q$5:$Y$43,'Auxiliar General'!BV$5,FALSE)</f>
        <v>0</v>
      </c>
      <c r="CB498" s="26" t="str">
        <f>+IF(VLOOKUP($B498,'Lista Puestos Valorados'!$B$11:$BK$510,MATCH('Auxiliar General'!BV$4,'Lista Puestos Valorados'!$B$10:$BK$10,0),0)="","No relevante",VLOOKUP($B498,'Lista Puestos Valorados'!$B$11:$BK$510,MATCH('Auxiliar General'!BV$4,'Lista Puestos Valorados'!$B$10:$BK$10,0),0))</f>
        <v>No relevante</v>
      </c>
      <c r="CC498" s="26">
        <f>+HLOOKUP(CB498,Sistema_Puntos!$Q$5:$Y$43,'Auxiliar General'!BX$5,FALSE)</f>
        <v>0</v>
      </c>
      <c r="CD498" s="26" t="str">
        <f>+IF(VLOOKUP($B498,'Lista Puestos Valorados'!$B$11:$BK$510,MATCH('Auxiliar General'!BX$4,'Lista Puestos Valorados'!$B$10:$BK$10,0),0)="","No relevante",VLOOKUP($B498,'Lista Puestos Valorados'!$B$11:$BK$510,MATCH('Auxiliar General'!BX$4,'Lista Puestos Valorados'!$B$10:$BK$10,0),0))</f>
        <v>No relevante</v>
      </c>
      <c r="CE498" s="26">
        <f>+HLOOKUP(CD498,Sistema_Puntos!$Q$5:$Y$43,'Auxiliar General'!BZ$5,FALSE)</f>
        <v>0</v>
      </c>
      <c r="CF498" s="26" t="str">
        <f>+IF(VLOOKUP($B498,'Lista Puestos Valorados'!$B$11:$BK$510,MATCH('Auxiliar General'!BZ$4,'Lista Puestos Valorados'!$B$10:$BK$10,0),0)="","No relevante",VLOOKUP($B498,'Lista Puestos Valorados'!$B$11:$BK$510,MATCH('Auxiliar General'!BZ$4,'Lista Puestos Valorados'!$B$10:$BK$10,0),0))</f>
        <v>No relevante</v>
      </c>
      <c r="CG498" s="26">
        <f>+HLOOKUP(CF498,Sistema_Puntos!$Q$5:$Y$43,'Auxiliar General'!CB$5,FALSE)</f>
        <v>0</v>
      </c>
      <c r="CH498" s="29"/>
      <c r="CI498" s="29"/>
    </row>
    <row r="499" spans="2:87" ht="17.55" customHeight="1">
      <c r="B499" s="26">
        <f>+'Listado de Puestos'!B499</f>
        <v>489</v>
      </c>
      <c r="C499" s="26" t="str">
        <f>+IF('Lista Puestos Valorados'!C499="","",'Lista Puestos Valorados'!C499)</f>
        <v/>
      </c>
      <c r="D499" s="26" t="str">
        <f>+IF('Lista Puestos Valorados'!D499="","",'Lista Puestos Valorados'!D499)</f>
        <v/>
      </c>
      <c r="E499" s="26" t="str">
        <f>+IF('Lista Puestos Valorados'!E499="","",'Lista Puestos Valorados'!E499)</f>
        <v/>
      </c>
      <c r="F499" s="26" t="str">
        <f>+IF('Lista Puestos Valorados'!F499="","",'Lista Puestos Valorados'!F499)</f>
        <v/>
      </c>
      <c r="G499" s="26" t="str">
        <f>+IF('Lista Puestos Valorados'!G499="","",'Lista Puestos Valorados'!G499)</f>
        <v/>
      </c>
      <c r="H499" s="26" t="str">
        <f>+IF('Lista Puestos Valorados'!H499="","",'Lista Puestos Valorados'!H499)</f>
        <v/>
      </c>
      <c r="I499" s="26" t="str">
        <f>+IF('Lista Puestos Valorados'!I499="","",'Lista Puestos Valorados'!I499)</f>
        <v/>
      </c>
      <c r="J499" s="118" t="e">
        <f t="array" ref="J499">+IF(L499="","",_xlfn.IFS(L499&lt;='Cortes de Agrupacion'!$F$15,'Cortes de Agrupacion'!$E$15,'Resultados General'!L499&lt;='Cortes de Agrupacion'!$F$14,'Cortes de Agrupacion'!$E$14,'Resultados General'!L499&lt;='Cortes de Agrupacion'!$F$13,'Cortes de Agrupacion'!$E$13,L499&lt;='Cortes de Agrupacion'!$F$12,'Cortes de Agrupacion'!$E$12,'Resultados General'!L499&lt;='Cortes de Agrupacion'!$F$11,'Cortes de Agrupacion'!$E$11,'Resultados General'!L499&lt;='Cortes de Agrupacion'!$F$10,'Cortes de Agrupacion'!$E$10,'Resultados General'!L499&lt;='Cortes de Agrupacion'!$F$9,'Cortes de Agrupacion'!$E$9,'Resultados General'!L499&lt;='Cortes de Agrupacion'!$F$8,'Cortes de Agrupacion'!$E$8,'Resultados General'!L499&lt;='Cortes de Agrupacion'!$F$7,'Cortes de Agrupacion'!$E$7,'Resultados General'!L499&lt;='Cortes de Agrupacion'!$F$6,'Cortes de Agrupacion'!$E$6))</f>
        <v>#VALUE!</v>
      </c>
      <c r="K499" s="118" t="str">
        <f t="shared" si="14"/>
        <v/>
      </c>
      <c r="L499" s="124" t="e">
        <f>#VALUE!</f>
        <v>#VALUE!</v>
      </c>
      <c r="M499" s="26" t="e">
        <f ca="1">+_xlfn.IFNA(VLOOKUP(C499,'Distribución de puestos'!$B$8:$I$507,8,0),"")</f>
        <v>#NAME?</v>
      </c>
      <c r="N499" s="26" t="str">
        <f>+IF(VLOOKUP($B499,'Lista Puestos Valorados'!$B$11:$BK$510,MATCH('Auxiliar General'!H$4,'Lista Puestos Valorados'!$B$10:$BK$10,0),0)="","No relevante",VLOOKUP($B499,'Lista Puestos Valorados'!$B$11:$BK$510,MATCH('Auxiliar General'!H$4,'Lista Puestos Valorados'!$B$10:$BK$10,0),0))</f>
        <v>No relevante</v>
      </c>
      <c r="O499" s="26">
        <f>+HLOOKUP(N499,Sistema_Puntos!$Q$5:$Y$43,'Auxiliar General'!J$5,FALSE)</f>
        <v>0</v>
      </c>
      <c r="P499" s="26" t="str">
        <f>+IF(VLOOKUP($B499,'Lista Puestos Valorados'!$B$11:$BK$510,MATCH('Auxiliar General'!J$4,'Lista Puestos Valorados'!$B$10:$BK$10,0),0)="","No relevante",VLOOKUP($B499,'Lista Puestos Valorados'!$B$11:$BK$510,MATCH('Auxiliar General'!J$4,'Lista Puestos Valorados'!$B$10:$BK$10,0),0))</f>
        <v>No relevante</v>
      </c>
      <c r="Q499" s="26">
        <f>+HLOOKUP(P499,Sistema_Puntos!$Q$5:$Y$43,'Auxiliar General'!L$5,FALSE)</f>
        <v>0</v>
      </c>
      <c r="R499" s="26" t="str">
        <f>+IF(VLOOKUP($B499,'Lista Puestos Valorados'!$B$11:$BK$510,MATCH('Auxiliar General'!L$4,'Lista Puestos Valorados'!$B$10:$BK$10,0),0)="","No relevante",VLOOKUP($B499,'Lista Puestos Valorados'!$B$11:$BK$510,MATCH('Auxiliar General'!L$4,'Lista Puestos Valorados'!$B$10:$BK$10,0),0))</f>
        <v>No relevante</v>
      </c>
      <c r="S499" s="26">
        <f>+HLOOKUP(R499,Sistema_Puntos!$Q$5:$Y$43,'Auxiliar General'!N$5,FALSE)</f>
        <v>0</v>
      </c>
      <c r="T499" s="26" t="str">
        <f>+IF(VLOOKUP($B499,'Lista Puestos Valorados'!$B$11:$BK$510,MATCH('Auxiliar General'!N$4,'Lista Puestos Valorados'!$B$10:$BK$10,0),0)="","No relevante",VLOOKUP($B499,'Lista Puestos Valorados'!$B$11:$BK$510,MATCH('Auxiliar General'!N$4,'Lista Puestos Valorados'!$B$10:$BK$10,0),0))</f>
        <v>No relevante</v>
      </c>
      <c r="U499" s="26">
        <f>+HLOOKUP(T499,Sistema_Puntos!$Q$5:$Y$43,'Auxiliar General'!P$5,FALSE)</f>
        <v>0</v>
      </c>
      <c r="V499" s="26" t="str">
        <f>+IF(VLOOKUP($B499,'Lista Puestos Valorados'!$B$11:$BK$510,MATCH('Auxiliar General'!P$4,'Lista Puestos Valorados'!$B$10:$BK$10,0),0)="","No relevante",VLOOKUP($B499,'Lista Puestos Valorados'!$B$11:$BK$510,MATCH('Auxiliar General'!P$4,'Lista Puestos Valorados'!$B$10:$BK$10,0),0))</f>
        <v>No relevante</v>
      </c>
      <c r="W499" s="26">
        <f>+HLOOKUP(V499,Sistema_Puntos!$Q$5:$Y$43,'Auxiliar General'!R$5,FALSE)</f>
        <v>0</v>
      </c>
      <c r="X499" s="26" t="str">
        <f>+IF(VLOOKUP($B499,'Lista Puestos Valorados'!$B$11:$BK$510,MATCH('Auxiliar General'!R$4,'Lista Puestos Valorados'!$B$10:$BK$10,0),0)="","No relevante",VLOOKUP($B499,'Lista Puestos Valorados'!$B$11:$BK$510,MATCH('Auxiliar General'!R$4,'Lista Puestos Valorados'!$B$10:$BK$10,0),0))</f>
        <v>No relevante</v>
      </c>
      <c r="Y499" s="26">
        <f>+HLOOKUP(X499,Sistema_Puntos!$Q$5:$Y$43,'Auxiliar General'!T$5,FALSE)</f>
        <v>0</v>
      </c>
      <c r="Z499" s="26" t="str">
        <f>+IF(VLOOKUP($B499,'Lista Puestos Valorados'!$B$11:$BK$510,MATCH('Auxiliar General'!T$4,'Lista Puestos Valorados'!$B$10:$BK$10,0),0)="","No relevante",VLOOKUP($B499,'Lista Puestos Valorados'!$B$11:$BK$510,MATCH('Auxiliar General'!T$4,'Lista Puestos Valorados'!$B$10:$BK$10,0),0))</f>
        <v>No relevante</v>
      </c>
      <c r="AA499" s="26">
        <f>+HLOOKUP(Z499,Sistema_Puntos!$Q$5:$Y$43,'Auxiliar General'!V$5,FALSE)</f>
        <v>0</v>
      </c>
      <c r="AB499" s="26" t="str">
        <f>+IF(VLOOKUP($B499,'Lista Puestos Valorados'!$B$11:$BK$510,MATCH('Auxiliar General'!V$4,'Lista Puestos Valorados'!$B$10:$BK$10,0),0)="","No relevante",VLOOKUP($B499,'Lista Puestos Valorados'!$B$11:$BK$510,MATCH('Auxiliar General'!V$4,'Lista Puestos Valorados'!$B$10:$BK$10,0),0))</f>
        <v>No relevante</v>
      </c>
      <c r="AC499" s="26">
        <f>+HLOOKUP(AB499,Sistema_Puntos!$Q$5:$Y$43,'Auxiliar General'!X$5,FALSE)</f>
        <v>0</v>
      </c>
      <c r="AD499" s="26" t="str">
        <f>+IF(VLOOKUP($B499,'Lista Puestos Valorados'!$B$11:$BK$510,MATCH('Auxiliar General'!X$4,'Lista Puestos Valorados'!$B$10:$BK$10,0),0)="","No relevante",VLOOKUP($B499,'Lista Puestos Valorados'!$B$11:$BK$510,MATCH('Auxiliar General'!X$4,'Lista Puestos Valorados'!$B$10:$BK$10,0),0))</f>
        <v>No relevante</v>
      </c>
      <c r="AE499" s="26">
        <f>+HLOOKUP(AD499,Sistema_Puntos!$Q$5:$Y$43,'Auxiliar General'!Z$5,FALSE)</f>
        <v>0</v>
      </c>
      <c r="AF499" s="26" t="str">
        <f>+IF(VLOOKUP($B499,'Lista Puestos Valorados'!$B$11:$BK$510,MATCH('Auxiliar General'!Z$4,'Lista Puestos Valorados'!$B$10:$BK$10,0),0)="","No relevante",VLOOKUP($B499,'Lista Puestos Valorados'!$B$11:$BK$510,MATCH('Auxiliar General'!Z$4,'Lista Puestos Valorados'!$B$10:$BK$10,0),0))</f>
        <v>No relevante</v>
      </c>
      <c r="AG499" s="26">
        <f>+HLOOKUP(AF499,Sistema_Puntos!$Q$5:$Y$43,'Auxiliar General'!AB$5,FALSE)</f>
        <v>0</v>
      </c>
      <c r="AH499" s="26" t="str">
        <f>+IF(VLOOKUP($B499,'Lista Puestos Valorados'!$B$11:$BK$510,MATCH('Auxiliar General'!AB$4,'Lista Puestos Valorados'!$B$10:$BK$10,0),0)="","No relevante",VLOOKUP($B499,'Lista Puestos Valorados'!$B$11:$BK$510,MATCH('Auxiliar General'!AB$4,'Lista Puestos Valorados'!$B$10:$BK$10,0),0))</f>
        <v>No relevante</v>
      </c>
      <c r="AI499" s="26">
        <f>+HLOOKUP(AH499,Sistema_Puntos!$Q$5:$Y$43,'Auxiliar General'!AD$5,FALSE)</f>
        <v>0</v>
      </c>
      <c r="AJ499" s="26" t="str">
        <f>+IF(VLOOKUP($B499,'Lista Puestos Valorados'!$B$11:$BK$510,MATCH('Auxiliar General'!AD$4,'Lista Puestos Valorados'!$B$10:$BK$10,0),0)="","No relevante",VLOOKUP($B499,'Lista Puestos Valorados'!$B$11:$BK$510,MATCH('Auxiliar General'!AD$4,'Lista Puestos Valorados'!$B$10:$BK$10,0),0))</f>
        <v>No relevante</v>
      </c>
      <c r="AK499" s="26">
        <f>+HLOOKUP(AJ499,Sistema_Puntos!$Q$5:$Y$43,'Auxiliar General'!AF$5,FALSE)</f>
        <v>0</v>
      </c>
      <c r="AL499" s="26" t="str">
        <f>+IF(VLOOKUP($B499,'Lista Puestos Valorados'!$B$11:$BK$510,MATCH('Auxiliar General'!AF$4,'Lista Puestos Valorados'!$B$10:$BK$10,0),0)="","No relevante",VLOOKUP($B499,'Lista Puestos Valorados'!$B$11:$BK$510,MATCH('Auxiliar General'!AF$4,'Lista Puestos Valorados'!$B$10:$BK$10,0),0))</f>
        <v>No relevante</v>
      </c>
      <c r="AM499" s="26">
        <f>+HLOOKUP(AL499,Sistema_Puntos!$Q$5:$Y$43,'Auxiliar General'!AH$5,FALSE)</f>
        <v>0</v>
      </c>
      <c r="AN499" s="26" t="str">
        <f>+IF(VLOOKUP($B499,'Lista Puestos Valorados'!$B$11:$BK$510,MATCH('Auxiliar General'!AH$4,'Lista Puestos Valorados'!$B$10:$BK$10,0),0)="","No relevante",VLOOKUP($B499,'Lista Puestos Valorados'!$B$11:$BK$510,MATCH('Auxiliar General'!AH$4,'Lista Puestos Valorados'!$B$10:$BK$10,0),0))</f>
        <v>No relevante</v>
      </c>
      <c r="AO499" s="26">
        <f>+HLOOKUP(AN499,Sistema_Puntos!$Q$5:$Y$43,'Auxiliar General'!AJ$5,FALSE)</f>
        <v>0</v>
      </c>
      <c r="AP499" s="26" t="str">
        <f>+IF(VLOOKUP($B499,'Lista Puestos Valorados'!$B$11:$BK$510,MATCH('Auxiliar General'!AJ$4,'Lista Puestos Valorados'!$B$10:$BK$10,0),0)="","No relevante",VLOOKUP($B499,'Lista Puestos Valorados'!$B$11:$BK$510,MATCH('Auxiliar General'!AJ$4,'Lista Puestos Valorados'!$B$10:$BK$10,0),0))</f>
        <v>No relevante</v>
      </c>
      <c r="AQ499" s="26">
        <f>+HLOOKUP(AP499,Sistema_Puntos!$Q$5:$Y$43,'Auxiliar General'!AL$5,FALSE)</f>
        <v>0</v>
      </c>
      <c r="AR499" s="26" t="str">
        <f>+IF(VLOOKUP($B499,'Lista Puestos Valorados'!$B$11:$BK$510,MATCH('Auxiliar General'!AL$4,'Lista Puestos Valorados'!$B$10:$BK$10,0),0)="","No relevante",VLOOKUP($B499,'Lista Puestos Valorados'!$B$11:$BK$510,MATCH('Auxiliar General'!AL$4,'Lista Puestos Valorados'!$B$10:$BK$10,0),0))</f>
        <v>No relevante</v>
      </c>
      <c r="AS499" s="26">
        <f>+HLOOKUP(AR499,Sistema_Puntos!$Q$5:$Y$43,'Auxiliar General'!AN$5,FALSE)</f>
        <v>0</v>
      </c>
      <c r="AT499" s="26" t="str">
        <f>+IF(VLOOKUP($B499,'Lista Puestos Valorados'!$B$11:$BK$510,MATCH('Auxiliar General'!AN$4,'Lista Puestos Valorados'!$B$10:$BK$10,0),0)="","No relevante",VLOOKUP($B499,'Lista Puestos Valorados'!$B$11:$BK$510,MATCH('Auxiliar General'!AN$4,'Lista Puestos Valorados'!$B$10:$BK$10,0),0))</f>
        <v>No relevante</v>
      </c>
      <c r="AU499" s="26">
        <f>+HLOOKUP(AT499,Sistema_Puntos!$Q$5:$Y$43,'Auxiliar General'!AP$5,FALSE)</f>
        <v>0</v>
      </c>
      <c r="AV499" s="26" t="str">
        <f>+IF(VLOOKUP($B499,'Lista Puestos Valorados'!$B$11:$BK$510,MATCH('Auxiliar General'!AP$4,'Lista Puestos Valorados'!$B$10:$BK$10,0),0)="","No relevante",VLOOKUP($B499,'Lista Puestos Valorados'!$B$11:$BK$510,MATCH('Auxiliar General'!AP$4,'Lista Puestos Valorados'!$B$10:$BK$10,0),0))</f>
        <v>No relevante</v>
      </c>
      <c r="AW499" s="26">
        <f>+HLOOKUP(AV499,Sistema_Puntos!$Q$5:$Y$43,'Auxiliar General'!AR$5,FALSE)</f>
        <v>0</v>
      </c>
      <c r="AX499" s="26" t="str">
        <f>+IF(VLOOKUP($B499,'Lista Puestos Valorados'!$B$11:$BK$510,MATCH('Auxiliar General'!AR$4,'Lista Puestos Valorados'!$B$10:$BK$10,0),0)="","No relevante",VLOOKUP($B499,'Lista Puestos Valorados'!$B$11:$BK$510,MATCH('Auxiliar General'!AR$4,'Lista Puestos Valorados'!$B$10:$BK$10,0),0))</f>
        <v>No relevante</v>
      </c>
      <c r="AY499" s="26">
        <f>+HLOOKUP(AX499,Sistema_Puntos!$Q$5:$Y$43,'Auxiliar General'!AT$5,FALSE)</f>
        <v>0</v>
      </c>
      <c r="AZ499" s="26" t="str">
        <f>+IF(VLOOKUP($B499,'Lista Puestos Valorados'!$B$11:$BK$510,MATCH('Auxiliar General'!AT$4,'Lista Puestos Valorados'!$B$10:$BK$10,0),0)="","No relevante",VLOOKUP($B499,'Lista Puestos Valorados'!$B$11:$BK$510,MATCH('Auxiliar General'!AT$4,'Lista Puestos Valorados'!$B$10:$BK$10,0),0))</f>
        <v>No relevante</v>
      </c>
      <c r="BA499" s="26">
        <f>+HLOOKUP(AZ499,Sistema_Puntos!$Q$5:$Y$43,'Auxiliar General'!AV$5,FALSE)</f>
        <v>0</v>
      </c>
      <c r="BB499" s="26" t="str">
        <f>+IF(VLOOKUP($B499,'Lista Puestos Valorados'!$B$11:$BK$510,MATCH('Auxiliar General'!AV$4,'Lista Puestos Valorados'!$B$10:$BK$10,0),0)="","No relevante",VLOOKUP($B499,'Lista Puestos Valorados'!$B$11:$BK$510,MATCH('Auxiliar General'!AV$4,'Lista Puestos Valorados'!$B$10:$BK$10,0),0))</f>
        <v>No relevante</v>
      </c>
      <c r="BC499" s="26">
        <f>+HLOOKUP(BB499,Sistema_Puntos!$Q$5:$Y$43,'Auxiliar General'!AX$5,FALSE)</f>
        <v>0</v>
      </c>
      <c r="BD499" s="26" t="str">
        <f>+IF(VLOOKUP($B499,'Lista Puestos Valorados'!$B$11:$BK$510,MATCH('Auxiliar General'!AX$4,'Lista Puestos Valorados'!$B$10:$BK$10,0),0)="","No relevante",VLOOKUP($B499,'Lista Puestos Valorados'!$B$11:$BK$510,MATCH('Auxiliar General'!AX$4,'Lista Puestos Valorados'!$B$10:$BK$10,0),0))</f>
        <v>No relevante</v>
      </c>
      <c r="BE499" s="26">
        <f>+HLOOKUP(BD499,Sistema_Puntos!$Q$5:$Y$43,'Auxiliar General'!AZ$5,FALSE)</f>
        <v>0</v>
      </c>
      <c r="BF499" s="26" t="str">
        <f>+IF(VLOOKUP($B499,'Lista Puestos Valorados'!$B$11:$BK$510,MATCH('Auxiliar General'!AZ$4,'Lista Puestos Valorados'!$B$10:$BK$10,0),0)="","No relevante",VLOOKUP($B499,'Lista Puestos Valorados'!$B$11:$BK$510,MATCH('Auxiliar General'!AZ$4,'Lista Puestos Valorados'!$B$10:$BK$10,0),0))</f>
        <v>No relevante</v>
      </c>
      <c r="BG499" s="26">
        <f>+HLOOKUP(BF499,Sistema_Puntos!$Q$5:$Y$43,'Auxiliar General'!BB$5,FALSE)</f>
        <v>0</v>
      </c>
      <c r="BH499" s="26" t="str">
        <f>+IF(VLOOKUP($B499,'Lista Puestos Valorados'!$B$11:$BK$510,MATCH('Auxiliar General'!BB$4,'Lista Puestos Valorados'!$B$10:$BK$10,0),0)="","No relevante",VLOOKUP($B499,'Lista Puestos Valorados'!$B$11:$BK$510,MATCH('Auxiliar General'!BB$4,'Lista Puestos Valorados'!$B$10:$BK$10,0),0))</f>
        <v>No relevante</v>
      </c>
      <c r="BI499" s="26">
        <f>+HLOOKUP(BH499,Sistema_Puntos!$Q$5:$Y$43,'Auxiliar General'!BD$5,FALSE)</f>
        <v>0</v>
      </c>
      <c r="BJ499" s="26" t="str">
        <f>+IF(VLOOKUP($B499,'Lista Puestos Valorados'!$B$11:$BK$510,MATCH('Auxiliar General'!BD$4,'Lista Puestos Valorados'!$B$10:$BK$10,0),0)="","No relevante",VLOOKUP($B499,'Lista Puestos Valorados'!$B$11:$BK$510,MATCH('Auxiliar General'!BD$4,'Lista Puestos Valorados'!$B$10:$BK$10,0),0))</f>
        <v>No relevante</v>
      </c>
      <c r="BK499" s="26">
        <f>+HLOOKUP(BJ499,Sistema_Puntos!$Q$5:$Y$43,'Auxiliar General'!BF$5,FALSE)</f>
        <v>0</v>
      </c>
      <c r="BL499" s="26" t="str">
        <f>+IF(VLOOKUP($B499,'Lista Puestos Valorados'!$B$11:$BK$510,MATCH('Auxiliar General'!BF$4,'Lista Puestos Valorados'!$B$10:$BK$10,0),0)="","No relevante",VLOOKUP($B499,'Lista Puestos Valorados'!$B$11:$BK$510,MATCH('Auxiliar General'!BF$4,'Lista Puestos Valorados'!$B$10:$BK$10,0),0))</f>
        <v>No relevante</v>
      </c>
      <c r="BM499" s="26">
        <f>+HLOOKUP(BL499,Sistema_Puntos!$Q$5:$Y$43,'Auxiliar General'!BH$5,FALSE)</f>
        <v>0</v>
      </c>
      <c r="BN499" s="26" t="str">
        <f>+IF(VLOOKUP($B499,'Lista Puestos Valorados'!$B$11:$BK$510,MATCH('Auxiliar General'!BH$4,'Lista Puestos Valorados'!$B$10:$BK$10,0),0)="","No relevante",VLOOKUP($B499,'Lista Puestos Valorados'!$B$11:$BK$510,MATCH('Auxiliar General'!BH$4,'Lista Puestos Valorados'!$B$10:$BK$10,0),0))</f>
        <v>No relevante</v>
      </c>
      <c r="BO499" s="26">
        <f>+HLOOKUP(BN499,Sistema_Puntos!$Q$5:$Y$43,'Auxiliar General'!BJ$5,FALSE)</f>
        <v>0</v>
      </c>
      <c r="BP499" s="26" t="str">
        <f>+IF(VLOOKUP($B499,'Lista Puestos Valorados'!$B$11:$BK$510,MATCH('Auxiliar General'!BJ$4,'Lista Puestos Valorados'!$B$10:$BK$10,0),0)="","No relevante",VLOOKUP($B499,'Lista Puestos Valorados'!$B$11:$BK$510,MATCH('Auxiliar General'!BJ$4,'Lista Puestos Valorados'!$B$10:$BK$10,0),0))</f>
        <v>No relevante</v>
      </c>
      <c r="BQ499" s="26">
        <f>+HLOOKUP(BP499,Sistema_Puntos!$Q$5:$Y$43,'Auxiliar General'!BL$5,FALSE)</f>
        <v>0</v>
      </c>
      <c r="BR499" s="26" t="str">
        <f>+IF(VLOOKUP($B499,'Lista Puestos Valorados'!$B$11:$BK$510,MATCH('Auxiliar General'!BL$4,'Lista Puestos Valorados'!$B$10:$BK$10,0),0)="","No relevante",VLOOKUP($B499,'Lista Puestos Valorados'!$B$11:$BK$510,MATCH('Auxiliar General'!BL$4,'Lista Puestos Valorados'!$B$10:$BK$10,0),0))</f>
        <v>No relevante</v>
      </c>
      <c r="BS499" s="26">
        <f>+HLOOKUP(BR499,Sistema_Puntos!$Q$5:$Y$43,'Auxiliar General'!BN$5,FALSE)</f>
        <v>0</v>
      </c>
      <c r="BT499" s="26" t="str">
        <f>+IF(VLOOKUP($B499,'Lista Puestos Valorados'!$B$11:$BK$510,MATCH('Auxiliar General'!BN$4,'Lista Puestos Valorados'!$B$10:$BK$10,0),0)="","No relevante",VLOOKUP($B499,'Lista Puestos Valorados'!$B$11:$BK$510,MATCH('Auxiliar General'!BN$4,'Lista Puestos Valorados'!$B$10:$BK$10,0),0))</f>
        <v>No relevante</v>
      </c>
      <c r="BU499" s="26">
        <f>+HLOOKUP(BT499,Sistema_Puntos!$Q$5:$Y$43,'Auxiliar General'!BP$5,FALSE)</f>
        <v>0</v>
      </c>
      <c r="BV499" s="26" t="str">
        <f>+IF(VLOOKUP($B499,'Lista Puestos Valorados'!$B$11:$BK$510,MATCH('Auxiliar General'!BP$4,'Lista Puestos Valorados'!$B$10:$BK$10,0),0)="","No relevante",VLOOKUP($B499,'Lista Puestos Valorados'!$B$11:$BK$510,MATCH('Auxiliar General'!BP$4,'Lista Puestos Valorados'!$B$10:$BK$10,0),0))</f>
        <v>No relevante</v>
      </c>
      <c r="BW499" s="26">
        <f>+HLOOKUP(BV499,Sistema_Puntos!$Q$5:$Y$43,'Auxiliar General'!BR$5,FALSE)</f>
        <v>0</v>
      </c>
      <c r="BX499" s="26" t="str">
        <f>+IF(VLOOKUP($B499,'Lista Puestos Valorados'!$B$11:$BK$510,MATCH('Auxiliar General'!BR$4,'Lista Puestos Valorados'!$B$10:$BK$10,0),0)="","No relevante",VLOOKUP($B499,'Lista Puestos Valorados'!$B$11:$BK$510,MATCH('Auxiliar General'!BR$4,'Lista Puestos Valorados'!$B$10:$BK$10,0),0))</f>
        <v>No relevante</v>
      </c>
      <c r="BY499" s="26">
        <f>+HLOOKUP(BX499,Sistema_Puntos!$Q$5:$Y$43,'Auxiliar General'!BT$5,FALSE)</f>
        <v>0</v>
      </c>
      <c r="BZ499" s="26" t="str">
        <f>+IF(VLOOKUP($B499,'Lista Puestos Valorados'!$B$11:$BK$510,MATCH('Auxiliar General'!BT$4,'Lista Puestos Valorados'!$B$10:$BK$10,0),0)="","No relevante",VLOOKUP($B499,'Lista Puestos Valorados'!$B$11:$BK$510,MATCH('Auxiliar General'!BT$4,'Lista Puestos Valorados'!$B$10:$BK$10,0),0))</f>
        <v>No relevante</v>
      </c>
      <c r="CA499" s="26">
        <f>+HLOOKUP(BZ499,Sistema_Puntos!$Q$5:$Y$43,'Auxiliar General'!BV$5,FALSE)</f>
        <v>0</v>
      </c>
      <c r="CB499" s="26" t="str">
        <f>+IF(VLOOKUP($B499,'Lista Puestos Valorados'!$B$11:$BK$510,MATCH('Auxiliar General'!BV$4,'Lista Puestos Valorados'!$B$10:$BK$10,0),0)="","No relevante",VLOOKUP($B499,'Lista Puestos Valorados'!$B$11:$BK$510,MATCH('Auxiliar General'!BV$4,'Lista Puestos Valorados'!$B$10:$BK$10,0),0))</f>
        <v>No relevante</v>
      </c>
      <c r="CC499" s="26">
        <f>+HLOOKUP(CB499,Sistema_Puntos!$Q$5:$Y$43,'Auxiliar General'!BX$5,FALSE)</f>
        <v>0</v>
      </c>
      <c r="CD499" s="26" t="str">
        <f>+IF(VLOOKUP($B499,'Lista Puestos Valorados'!$B$11:$BK$510,MATCH('Auxiliar General'!BX$4,'Lista Puestos Valorados'!$B$10:$BK$10,0),0)="","No relevante",VLOOKUP($B499,'Lista Puestos Valorados'!$B$11:$BK$510,MATCH('Auxiliar General'!BX$4,'Lista Puestos Valorados'!$B$10:$BK$10,0),0))</f>
        <v>No relevante</v>
      </c>
      <c r="CE499" s="26">
        <f>+HLOOKUP(CD499,Sistema_Puntos!$Q$5:$Y$43,'Auxiliar General'!BZ$5,FALSE)</f>
        <v>0</v>
      </c>
      <c r="CF499" s="26" t="str">
        <f>+IF(VLOOKUP($B499,'Lista Puestos Valorados'!$B$11:$BK$510,MATCH('Auxiliar General'!BZ$4,'Lista Puestos Valorados'!$B$10:$BK$10,0),0)="","No relevante",VLOOKUP($B499,'Lista Puestos Valorados'!$B$11:$BK$510,MATCH('Auxiliar General'!BZ$4,'Lista Puestos Valorados'!$B$10:$BK$10,0),0))</f>
        <v>No relevante</v>
      </c>
      <c r="CG499" s="26">
        <f>+HLOOKUP(CF499,Sistema_Puntos!$Q$5:$Y$43,'Auxiliar General'!CB$5,FALSE)</f>
        <v>0</v>
      </c>
      <c r="CH499" s="29"/>
      <c r="CI499" s="29"/>
    </row>
    <row r="500" spans="2:87" ht="17.55" customHeight="1">
      <c r="B500" s="26">
        <f>+'Listado de Puestos'!B500</f>
        <v>490</v>
      </c>
      <c r="C500" s="26" t="str">
        <f>+IF('Lista Puestos Valorados'!C500="","",'Lista Puestos Valorados'!C500)</f>
        <v/>
      </c>
      <c r="D500" s="26" t="str">
        <f>+IF('Lista Puestos Valorados'!D500="","",'Lista Puestos Valorados'!D500)</f>
        <v/>
      </c>
      <c r="E500" s="26" t="str">
        <f>+IF('Lista Puestos Valorados'!E500="","",'Lista Puestos Valorados'!E500)</f>
        <v/>
      </c>
      <c r="F500" s="26" t="str">
        <f>+IF('Lista Puestos Valorados'!F500="","",'Lista Puestos Valorados'!F500)</f>
        <v/>
      </c>
      <c r="G500" s="26" t="str">
        <f>+IF('Lista Puestos Valorados'!G500="","",'Lista Puestos Valorados'!G500)</f>
        <v/>
      </c>
      <c r="H500" s="26" t="str">
        <f>+IF('Lista Puestos Valorados'!H500="","",'Lista Puestos Valorados'!H500)</f>
        <v/>
      </c>
      <c r="I500" s="26" t="str">
        <f>+IF('Lista Puestos Valorados'!I500="","",'Lista Puestos Valorados'!I500)</f>
        <v/>
      </c>
      <c r="J500" s="118" t="e">
        <f t="array" ref="J500">+IF(L500="","",_xlfn.IFS(L500&lt;='Cortes de Agrupacion'!$F$15,'Cortes de Agrupacion'!$E$15,'Resultados General'!L500&lt;='Cortes de Agrupacion'!$F$14,'Cortes de Agrupacion'!$E$14,'Resultados General'!L500&lt;='Cortes de Agrupacion'!$F$13,'Cortes de Agrupacion'!$E$13,L500&lt;='Cortes de Agrupacion'!$F$12,'Cortes de Agrupacion'!$E$12,'Resultados General'!L500&lt;='Cortes de Agrupacion'!$F$11,'Cortes de Agrupacion'!$E$11,'Resultados General'!L500&lt;='Cortes de Agrupacion'!$F$10,'Cortes de Agrupacion'!$E$10,'Resultados General'!L500&lt;='Cortes de Agrupacion'!$F$9,'Cortes de Agrupacion'!$E$9,'Resultados General'!L500&lt;='Cortes de Agrupacion'!$F$8,'Cortes de Agrupacion'!$E$8,'Resultados General'!L500&lt;='Cortes de Agrupacion'!$F$7,'Cortes de Agrupacion'!$E$7,'Resultados General'!L500&lt;='Cortes de Agrupacion'!$F$6,'Cortes de Agrupacion'!$E$6))</f>
        <v>#VALUE!</v>
      </c>
      <c r="K500" s="118" t="str">
        <f t="shared" si="14"/>
        <v/>
      </c>
      <c r="L500" s="124" t="e">
        <f>#VALUE!</f>
        <v>#VALUE!</v>
      </c>
      <c r="M500" s="26" t="e">
        <f ca="1">+_xlfn.IFNA(VLOOKUP(C500,'Distribución de puestos'!$B$8:$I$507,8,0),"")</f>
        <v>#NAME?</v>
      </c>
      <c r="N500" s="26" t="str">
        <f>+IF(VLOOKUP($B500,'Lista Puestos Valorados'!$B$11:$BK$510,MATCH('Auxiliar General'!H$4,'Lista Puestos Valorados'!$B$10:$BK$10,0),0)="","No relevante",VLOOKUP($B500,'Lista Puestos Valorados'!$B$11:$BK$510,MATCH('Auxiliar General'!H$4,'Lista Puestos Valorados'!$B$10:$BK$10,0),0))</f>
        <v>No relevante</v>
      </c>
      <c r="O500" s="26">
        <f>+HLOOKUP(N500,Sistema_Puntos!$Q$5:$Y$43,'Auxiliar General'!J$5,FALSE)</f>
        <v>0</v>
      </c>
      <c r="P500" s="26" t="str">
        <f>+IF(VLOOKUP($B500,'Lista Puestos Valorados'!$B$11:$BK$510,MATCH('Auxiliar General'!J$4,'Lista Puestos Valorados'!$B$10:$BK$10,0),0)="","No relevante",VLOOKUP($B500,'Lista Puestos Valorados'!$B$11:$BK$510,MATCH('Auxiliar General'!J$4,'Lista Puestos Valorados'!$B$10:$BK$10,0),0))</f>
        <v>No relevante</v>
      </c>
      <c r="Q500" s="26">
        <f>+HLOOKUP(P500,Sistema_Puntos!$Q$5:$Y$43,'Auxiliar General'!L$5,FALSE)</f>
        <v>0</v>
      </c>
      <c r="R500" s="26" t="str">
        <f>+IF(VLOOKUP($B500,'Lista Puestos Valorados'!$B$11:$BK$510,MATCH('Auxiliar General'!L$4,'Lista Puestos Valorados'!$B$10:$BK$10,0),0)="","No relevante",VLOOKUP($B500,'Lista Puestos Valorados'!$B$11:$BK$510,MATCH('Auxiliar General'!L$4,'Lista Puestos Valorados'!$B$10:$BK$10,0),0))</f>
        <v>No relevante</v>
      </c>
      <c r="S500" s="26">
        <f>+HLOOKUP(R500,Sistema_Puntos!$Q$5:$Y$43,'Auxiliar General'!N$5,FALSE)</f>
        <v>0</v>
      </c>
      <c r="T500" s="26" t="str">
        <f>+IF(VLOOKUP($B500,'Lista Puestos Valorados'!$B$11:$BK$510,MATCH('Auxiliar General'!N$4,'Lista Puestos Valorados'!$B$10:$BK$10,0),0)="","No relevante",VLOOKUP($B500,'Lista Puestos Valorados'!$B$11:$BK$510,MATCH('Auxiliar General'!N$4,'Lista Puestos Valorados'!$B$10:$BK$10,0),0))</f>
        <v>No relevante</v>
      </c>
      <c r="U500" s="26">
        <f>+HLOOKUP(T500,Sistema_Puntos!$Q$5:$Y$43,'Auxiliar General'!P$5,FALSE)</f>
        <v>0</v>
      </c>
      <c r="V500" s="26" t="str">
        <f>+IF(VLOOKUP($B500,'Lista Puestos Valorados'!$B$11:$BK$510,MATCH('Auxiliar General'!P$4,'Lista Puestos Valorados'!$B$10:$BK$10,0),0)="","No relevante",VLOOKUP($B500,'Lista Puestos Valorados'!$B$11:$BK$510,MATCH('Auxiliar General'!P$4,'Lista Puestos Valorados'!$B$10:$BK$10,0),0))</f>
        <v>No relevante</v>
      </c>
      <c r="W500" s="26">
        <f>+HLOOKUP(V500,Sistema_Puntos!$Q$5:$Y$43,'Auxiliar General'!R$5,FALSE)</f>
        <v>0</v>
      </c>
      <c r="X500" s="26" t="str">
        <f>+IF(VLOOKUP($B500,'Lista Puestos Valorados'!$B$11:$BK$510,MATCH('Auxiliar General'!R$4,'Lista Puestos Valorados'!$B$10:$BK$10,0),0)="","No relevante",VLOOKUP($B500,'Lista Puestos Valorados'!$B$11:$BK$510,MATCH('Auxiliar General'!R$4,'Lista Puestos Valorados'!$B$10:$BK$10,0),0))</f>
        <v>No relevante</v>
      </c>
      <c r="Y500" s="26">
        <f>+HLOOKUP(X500,Sistema_Puntos!$Q$5:$Y$43,'Auxiliar General'!T$5,FALSE)</f>
        <v>0</v>
      </c>
      <c r="Z500" s="26" t="str">
        <f>+IF(VLOOKUP($B500,'Lista Puestos Valorados'!$B$11:$BK$510,MATCH('Auxiliar General'!T$4,'Lista Puestos Valorados'!$B$10:$BK$10,0),0)="","No relevante",VLOOKUP($B500,'Lista Puestos Valorados'!$B$11:$BK$510,MATCH('Auxiliar General'!T$4,'Lista Puestos Valorados'!$B$10:$BK$10,0),0))</f>
        <v>No relevante</v>
      </c>
      <c r="AA500" s="26">
        <f>+HLOOKUP(Z500,Sistema_Puntos!$Q$5:$Y$43,'Auxiliar General'!V$5,FALSE)</f>
        <v>0</v>
      </c>
      <c r="AB500" s="26" t="str">
        <f>+IF(VLOOKUP($B500,'Lista Puestos Valorados'!$B$11:$BK$510,MATCH('Auxiliar General'!V$4,'Lista Puestos Valorados'!$B$10:$BK$10,0),0)="","No relevante",VLOOKUP($B500,'Lista Puestos Valorados'!$B$11:$BK$510,MATCH('Auxiliar General'!V$4,'Lista Puestos Valorados'!$B$10:$BK$10,0),0))</f>
        <v>No relevante</v>
      </c>
      <c r="AC500" s="26">
        <f>+HLOOKUP(AB500,Sistema_Puntos!$Q$5:$Y$43,'Auxiliar General'!X$5,FALSE)</f>
        <v>0</v>
      </c>
      <c r="AD500" s="26" t="str">
        <f>+IF(VLOOKUP($B500,'Lista Puestos Valorados'!$B$11:$BK$510,MATCH('Auxiliar General'!X$4,'Lista Puestos Valorados'!$B$10:$BK$10,0),0)="","No relevante",VLOOKUP($B500,'Lista Puestos Valorados'!$B$11:$BK$510,MATCH('Auxiliar General'!X$4,'Lista Puestos Valorados'!$B$10:$BK$10,0),0))</f>
        <v>No relevante</v>
      </c>
      <c r="AE500" s="26">
        <f>+HLOOKUP(AD500,Sistema_Puntos!$Q$5:$Y$43,'Auxiliar General'!Z$5,FALSE)</f>
        <v>0</v>
      </c>
      <c r="AF500" s="26" t="str">
        <f>+IF(VLOOKUP($B500,'Lista Puestos Valorados'!$B$11:$BK$510,MATCH('Auxiliar General'!Z$4,'Lista Puestos Valorados'!$B$10:$BK$10,0),0)="","No relevante",VLOOKUP($B500,'Lista Puestos Valorados'!$B$11:$BK$510,MATCH('Auxiliar General'!Z$4,'Lista Puestos Valorados'!$B$10:$BK$10,0),0))</f>
        <v>No relevante</v>
      </c>
      <c r="AG500" s="26">
        <f>+HLOOKUP(AF500,Sistema_Puntos!$Q$5:$Y$43,'Auxiliar General'!AB$5,FALSE)</f>
        <v>0</v>
      </c>
      <c r="AH500" s="26" t="str">
        <f>+IF(VLOOKUP($B500,'Lista Puestos Valorados'!$B$11:$BK$510,MATCH('Auxiliar General'!AB$4,'Lista Puestos Valorados'!$B$10:$BK$10,0),0)="","No relevante",VLOOKUP($B500,'Lista Puestos Valorados'!$B$11:$BK$510,MATCH('Auxiliar General'!AB$4,'Lista Puestos Valorados'!$B$10:$BK$10,0),0))</f>
        <v>No relevante</v>
      </c>
      <c r="AI500" s="26">
        <f>+HLOOKUP(AH500,Sistema_Puntos!$Q$5:$Y$43,'Auxiliar General'!AD$5,FALSE)</f>
        <v>0</v>
      </c>
      <c r="AJ500" s="26" t="str">
        <f>+IF(VLOOKUP($B500,'Lista Puestos Valorados'!$B$11:$BK$510,MATCH('Auxiliar General'!AD$4,'Lista Puestos Valorados'!$B$10:$BK$10,0),0)="","No relevante",VLOOKUP($B500,'Lista Puestos Valorados'!$B$11:$BK$510,MATCH('Auxiliar General'!AD$4,'Lista Puestos Valorados'!$B$10:$BK$10,0),0))</f>
        <v>No relevante</v>
      </c>
      <c r="AK500" s="26">
        <f>+HLOOKUP(AJ500,Sistema_Puntos!$Q$5:$Y$43,'Auxiliar General'!AF$5,FALSE)</f>
        <v>0</v>
      </c>
      <c r="AL500" s="26" t="str">
        <f>+IF(VLOOKUP($B500,'Lista Puestos Valorados'!$B$11:$BK$510,MATCH('Auxiliar General'!AF$4,'Lista Puestos Valorados'!$B$10:$BK$10,0),0)="","No relevante",VLOOKUP($B500,'Lista Puestos Valorados'!$B$11:$BK$510,MATCH('Auxiliar General'!AF$4,'Lista Puestos Valorados'!$B$10:$BK$10,0),0))</f>
        <v>No relevante</v>
      </c>
      <c r="AM500" s="26">
        <f>+HLOOKUP(AL500,Sistema_Puntos!$Q$5:$Y$43,'Auxiliar General'!AH$5,FALSE)</f>
        <v>0</v>
      </c>
      <c r="AN500" s="26" t="str">
        <f>+IF(VLOOKUP($B500,'Lista Puestos Valorados'!$B$11:$BK$510,MATCH('Auxiliar General'!AH$4,'Lista Puestos Valorados'!$B$10:$BK$10,0),0)="","No relevante",VLOOKUP($B500,'Lista Puestos Valorados'!$B$11:$BK$510,MATCH('Auxiliar General'!AH$4,'Lista Puestos Valorados'!$B$10:$BK$10,0),0))</f>
        <v>No relevante</v>
      </c>
      <c r="AO500" s="26">
        <f>+HLOOKUP(AN500,Sistema_Puntos!$Q$5:$Y$43,'Auxiliar General'!AJ$5,FALSE)</f>
        <v>0</v>
      </c>
      <c r="AP500" s="26" t="str">
        <f>+IF(VLOOKUP($B500,'Lista Puestos Valorados'!$B$11:$BK$510,MATCH('Auxiliar General'!AJ$4,'Lista Puestos Valorados'!$B$10:$BK$10,0),0)="","No relevante",VLOOKUP($B500,'Lista Puestos Valorados'!$B$11:$BK$510,MATCH('Auxiliar General'!AJ$4,'Lista Puestos Valorados'!$B$10:$BK$10,0),0))</f>
        <v>No relevante</v>
      </c>
      <c r="AQ500" s="26">
        <f>+HLOOKUP(AP500,Sistema_Puntos!$Q$5:$Y$43,'Auxiliar General'!AL$5,FALSE)</f>
        <v>0</v>
      </c>
      <c r="AR500" s="26" t="str">
        <f>+IF(VLOOKUP($B500,'Lista Puestos Valorados'!$B$11:$BK$510,MATCH('Auxiliar General'!AL$4,'Lista Puestos Valorados'!$B$10:$BK$10,0),0)="","No relevante",VLOOKUP($B500,'Lista Puestos Valorados'!$B$11:$BK$510,MATCH('Auxiliar General'!AL$4,'Lista Puestos Valorados'!$B$10:$BK$10,0),0))</f>
        <v>No relevante</v>
      </c>
      <c r="AS500" s="26">
        <f>+HLOOKUP(AR500,Sistema_Puntos!$Q$5:$Y$43,'Auxiliar General'!AN$5,FALSE)</f>
        <v>0</v>
      </c>
      <c r="AT500" s="26" t="str">
        <f>+IF(VLOOKUP($B500,'Lista Puestos Valorados'!$B$11:$BK$510,MATCH('Auxiliar General'!AN$4,'Lista Puestos Valorados'!$B$10:$BK$10,0),0)="","No relevante",VLOOKUP($B500,'Lista Puestos Valorados'!$B$11:$BK$510,MATCH('Auxiliar General'!AN$4,'Lista Puestos Valorados'!$B$10:$BK$10,0),0))</f>
        <v>No relevante</v>
      </c>
      <c r="AU500" s="26">
        <f>+HLOOKUP(AT500,Sistema_Puntos!$Q$5:$Y$43,'Auxiliar General'!AP$5,FALSE)</f>
        <v>0</v>
      </c>
      <c r="AV500" s="26" t="str">
        <f>+IF(VLOOKUP($B500,'Lista Puestos Valorados'!$B$11:$BK$510,MATCH('Auxiliar General'!AP$4,'Lista Puestos Valorados'!$B$10:$BK$10,0),0)="","No relevante",VLOOKUP($B500,'Lista Puestos Valorados'!$B$11:$BK$510,MATCH('Auxiliar General'!AP$4,'Lista Puestos Valorados'!$B$10:$BK$10,0),0))</f>
        <v>No relevante</v>
      </c>
      <c r="AW500" s="26">
        <f>+HLOOKUP(AV500,Sistema_Puntos!$Q$5:$Y$43,'Auxiliar General'!AR$5,FALSE)</f>
        <v>0</v>
      </c>
      <c r="AX500" s="26" t="str">
        <f>+IF(VLOOKUP($B500,'Lista Puestos Valorados'!$B$11:$BK$510,MATCH('Auxiliar General'!AR$4,'Lista Puestos Valorados'!$B$10:$BK$10,0),0)="","No relevante",VLOOKUP($B500,'Lista Puestos Valorados'!$B$11:$BK$510,MATCH('Auxiliar General'!AR$4,'Lista Puestos Valorados'!$B$10:$BK$10,0),0))</f>
        <v>No relevante</v>
      </c>
      <c r="AY500" s="26">
        <f>+HLOOKUP(AX500,Sistema_Puntos!$Q$5:$Y$43,'Auxiliar General'!AT$5,FALSE)</f>
        <v>0</v>
      </c>
      <c r="AZ500" s="26" t="str">
        <f>+IF(VLOOKUP($B500,'Lista Puestos Valorados'!$B$11:$BK$510,MATCH('Auxiliar General'!AT$4,'Lista Puestos Valorados'!$B$10:$BK$10,0),0)="","No relevante",VLOOKUP($B500,'Lista Puestos Valorados'!$B$11:$BK$510,MATCH('Auxiliar General'!AT$4,'Lista Puestos Valorados'!$B$10:$BK$10,0),0))</f>
        <v>No relevante</v>
      </c>
      <c r="BA500" s="26">
        <f>+HLOOKUP(AZ500,Sistema_Puntos!$Q$5:$Y$43,'Auxiliar General'!AV$5,FALSE)</f>
        <v>0</v>
      </c>
      <c r="BB500" s="26" t="str">
        <f>+IF(VLOOKUP($B500,'Lista Puestos Valorados'!$B$11:$BK$510,MATCH('Auxiliar General'!AV$4,'Lista Puestos Valorados'!$B$10:$BK$10,0),0)="","No relevante",VLOOKUP($B500,'Lista Puestos Valorados'!$B$11:$BK$510,MATCH('Auxiliar General'!AV$4,'Lista Puestos Valorados'!$B$10:$BK$10,0),0))</f>
        <v>No relevante</v>
      </c>
      <c r="BC500" s="26">
        <f>+HLOOKUP(BB500,Sistema_Puntos!$Q$5:$Y$43,'Auxiliar General'!AX$5,FALSE)</f>
        <v>0</v>
      </c>
      <c r="BD500" s="26" t="str">
        <f>+IF(VLOOKUP($B500,'Lista Puestos Valorados'!$B$11:$BK$510,MATCH('Auxiliar General'!AX$4,'Lista Puestos Valorados'!$B$10:$BK$10,0),0)="","No relevante",VLOOKUP($B500,'Lista Puestos Valorados'!$B$11:$BK$510,MATCH('Auxiliar General'!AX$4,'Lista Puestos Valorados'!$B$10:$BK$10,0),0))</f>
        <v>No relevante</v>
      </c>
      <c r="BE500" s="26">
        <f>+HLOOKUP(BD500,Sistema_Puntos!$Q$5:$Y$43,'Auxiliar General'!AZ$5,FALSE)</f>
        <v>0</v>
      </c>
      <c r="BF500" s="26" t="str">
        <f>+IF(VLOOKUP($B500,'Lista Puestos Valorados'!$B$11:$BK$510,MATCH('Auxiliar General'!AZ$4,'Lista Puestos Valorados'!$B$10:$BK$10,0),0)="","No relevante",VLOOKUP($B500,'Lista Puestos Valorados'!$B$11:$BK$510,MATCH('Auxiliar General'!AZ$4,'Lista Puestos Valorados'!$B$10:$BK$10,0),0))</f>
        <v>No relevante</v>
      </c>
      <c r="BG500" s="26">
        <f>+HLOOKUP(BF500,Sistema_Puntos!$Q$5:$Y$43,'Auxiliar General'!BB$5,FALSE)</f>
        <v>0</v>
      </c>
      <c r="BH500" s="26" t="str">
        <f>+IF(VLOOKUP($B500,'Lista Puestos Valorados'!$B$11:$BK$510,MATCH('Auxiliar General'!BB$4,'Lista Puestos Valorados'!$B$10:$BK$10,0),0)="","No relevante",VLOOKUP($B500,'Lista Puestos Valorados'!$B$11:$BK$510,MATCH('Auxiliar General'!BB$4,'Lista Puestos Valorados'!$B$10:$BK$10,0),0))</f>
        <v>No relevante</v>
      </c>
      <c r="BI500" s="26">
        <f>+HLOOKUP(BH500,Sistema_Puntos!$Q$5:$Y$43,'Auxiliar General'!BD$5,FALSE)</f>
        <v>0</v>
      </c>
      <c r="BJ500" s="26" t="str">
        <f>+IF(VLOOKUP($B500,'Lista Puestos Valorados'!$B$11:$BK$510,MATCH('Auxiliar General'!BD$4,'Lista Puestos Valorados'!$B$10:$BK$10,0),0)="","No relevante",VLOOKUP($B500,'Lista Puestos Valorados'!$B$11:$BK$510,MATCH('Auxiliar General'!BD$4,'Lista Puestos Valorados'!$B$10:$BK$10,0),0))</f>
        <v>No relevante</v>
      </c>
      <c r="BK500" s="26">
        <f>+HLOOKUP(BJ500,Sistema_Puntos!$Q$5:$Y$43,'Auxiliar General'!BF$5,FALSE)</f>
        <v>0</v>
      </c>
      <c r="BL500" s="26" t="str">
        <f>+IF(VLOOKUP($B500,'Lista Puestos Valorados'!$B$11:$BK$510,MATCH('Auxiliar General'!BF$4,'Lista Puestos Valorados'!$B$10:$BK$10,0),0)="","No relevante",VLOOKUP($B500,'Lista Puestos Valorados'!$B$11:$BK$510,MATCH('Auxiliar General'!BF$4,'Lista Puestos Valorados'!$B$10:$BK$10,0),0))</f>
        <v>No relevante</v>
      </c>
      <c r="BM500" s="26">
        <f>+HLOOKUP(BL500,Sistema_Puntos!$Q$5:$Y$43,'Auxiliar General'!BH$5,FALSE)</f>
        <v>0</v>
      </c>
      <c r="BN500" s="26" t="str">
        <f>+IF(VLOOKUP($B500,'Lista Puestos Valorados'!$B$11:$BK$510,MATCH('Auxiliar General'!BH$4,'Lista Puestos Valorados'!$B$10:$BK$10,0),0)="","No relevante",VLOOKUP($B500,'Lista Puestos Valorados'!$B$11:$BK$510,MATCH('Auxiliar General'!BH$4,'Lista Puestos Valorados'!$B$10:$BK$10,0),0))</f>
        <v>No relevante</v>
      </c>
      <c r="BO500" s="26">
        <f>+HLOOKUP(BN500,Sistema_Puntos!$Q$5:$Y$43,'Auxiliar General'!BJ$5,FALSE)</f>
        <v>0</v>
      </c>
      <c r="BP500" s="26" t="str">
        <f>+IF(VLOOKUP($B500,'Lista Puestos Valorados'!$B$11:$BK$510,MATCH('Auxiliar General'!BJ$4,'Lista Puestos Valorados'!$B$10:$BK$10,0),0)="","No relevante",VLOOKUP($B500,'Lista Puestos Valorados'!$B$11:$BK$510,MATCH('Auxiliar General'!BJ$4,'Lista Puestos Valorados'!$B$10:$BK$10,0),0))</f>
        <v>No relevante</v>
      </c>
      <c r="BQ500" s="26">
        <f>+HLOOKUP(BP500,Sistema_Puntos!$Q$5:$Y$43,'Auxiliar General'!BL$5,FALSE)</f>
        <v>0</v>
      </c>
      <c r="BR500" s="26" t="str">
        <f>+IF(VLOOKUP($B500,'Lista Puestos Valorados'!$B$11:$BK$510,MATCH('Auxiliar General'!BL$4,'Lista Puestos Valorados'!$B$10:$BK$10,0),0)="","No relevante",VLOOKUP($B500,'Lista Puestos Valorados'!$B$11:$BK$510,MATCH('Auxiliar General'!BL$4,'Lista Puestos Valorados'!$B$10:$BK$10,0),0))</f>
        <v>No relevante</v>
      </c>
      <c r="BS500" s="26">
        <f>+HLOOKUP(BR500,Sistema_Puntos!$Q$5:$Y$43,'Auxiliar General'!BN$5,FALSE)</f>
        <v>0</v>
      </c>
      <c r="BT500" s="26" t="str">
        <f>+IF(VLOOKUP($B500,'Lista Puestos Valorados'!$B$11:$BK$510,MATCH('Auxiliar General'!BN$4,'Lista Puestos Valorados'!$B$10:$BK$10,0),0)="","No relevante",VLOOKUP($B500,'Lista Puestos Valorados'!$B$11:$BK$510,MATCH('Auxiliar General'!BN$4,'Lista Puestos Valorados'!$B$10:$BK$10,0),0))</f>
        <v>No relevante</v>
      </c>
      <c r="BU500" s="26">
        <f>+HLOOKUP(BT500,Sistema_Puntos!$Q$5:$Y$43,'Auxiliar General'!BP$5,FALSE)</f>
        <v>0</v>
      </c>
      <c r="BV500" s="26" t="str">
        <f>+IF(VLOOKUP($B500,'Lista Puestos Valorados'!$B$11:$BK$510,MATCH('Auxiliar General'!BP$4,'Lista Puestos Valorados'!$B$10:$BK$10,0),0)="","No relevante",VLOOKUP($B500,'Lista Puestos Valorados'!$B$11:$BK$510,MATCH('Auxiliar General'!BP$4,'Lista Puestos Valorados'!$B$10:$BK$10,0),0))</f>
        <v>No relevante</v>
      </c>
      <c r="BW500" s="26">
        <f>+HLOOKUP(BV500,Sistema_Puntos!$Q$5:$Y$43,'Auxiliar General'!BR$5,FALSE)</f>
        <v>0</v>
      </c>
      <c r="BX500" s="26" t="str">
        <f>+IF(VLOOKUP($B500,'Lista Puestos Valorados'!$B$11:$BK$510,MATCH('Auxiliar General'!BR$4,'Lista Puestos Valorados'!$B$10:$BK$10,0),0)="","No relevante",VLOOKUP($B500,'Lista Puestos Valorados'!$B$11:$BK$510,MATCH('Auxiliar General'!BR$4,'Lista Puestos Valorados'!$B$10:$BK$10,0),0))</f>
        <v>No relevante</v>
      </c>
      <c r="BY500" s="26">
        <f>+HLOOKUP(BX500,Sistema_Puntos!$Q$5:$Y$43,'Auxiliar General'!BT$5,FALSE)</f>
        <v>0</v>
      </c>
      <c r="BZ500" s="26" t="str">
        <f>+IF(VLOOKUP($B500,'Lista Puestos Valorados'!$B$11:$BK$510,MATCH('Auxiliar General'!BT$4,'Lista Puestos Valorados'!$B$10:$BK$10,0),0)="","No relevante",VLOOKUP($B500,'Lista Puestos Valorados'!$B$11:$BK$510,MATCH('Auxiliar General'!BT$4,'Lista Puestos Valorados'!$B$10:$BK$10,0),0))</f>
        <v>No relevante</v>
      </c>
      <c r="CA500" s="26">
        <f>+HLOOKUP(BZ500,Sistema_Puntos!$Q$5:$Y$43,'Auxiliar General'!BV$5,FALSE)</f>
        <v>0</v>
      </c>
      <c r="CB500" s="26" t="str">
        <f>+IF(VLOOKUP($B500,'Lista Puestos Valorados'!$B$11:$BK$510,MATCH('Auxiliar General'!BV$4,'Lista Puestos Valorados'!$B$10:$BK$10,0),0)="","No relevante",VLOOKUP($B500,'Lista Puestos Valorados'!$B$11:$BK$510,MATCH('Auxiliar General'!BV$4,'Lista Puestos Valorados'!$B$10:$BK$10,0),0))</f>
        <v>No relevante</v>
      </c>
      <c r="CC500" s="26">
        <f>+HLOOKUP(CB500,Sistema_Puntos!$Q$5:$Y$43,'Auxiliar General'!BX$5,FALSE)</f>
        <v>0</v>
      </c>
      <c r="CD500" s="26" t="str">
        <f>+IF(VLOOKUP($B500,'Lista Puestos Valorados'!$B$11:$BK$510,MATCH('Auxiliar General'!BX$4,'Lista Puestos Valorados'!$B$10:$BK$10,0),0)="","No relevante",VLOOKUP($B500,'Lista Puestos Valorados'!$B$11:$BK$510,MATCH('Auxiliar General'!BX$4,'Lista Puestos Valorados'!$B$10:$BK$10,0),0))</f>
        <v>No relevante</v>
      </c>
      <c r="CE500" s="26">
        <f>+HLOOKUP(CD500,Sistema_Puntos!$Q$5:$Y$43,'Auxiliar General'!BZ$5,FALSE)</f>
        <v>0</v>
      </c>
      <c r="CF500" s="26" t="str">
        <f>+IF(VLOOKUP($B500,'Lista Puestos Valorados'!$B$11:$BK$510,MATCH('Auxiliar General'!BZ$4,'Lista Puestos Valorados'!$B$10:$BK$10,0),0)="","No relevante",VLOOKUP($B500,'Lista Puestos Valorados'!$B$11:$BK$510,MATCH('Auxiliar General'!BZ$4,'Lista Puestos Valorados'!$B$10:$BK$10,0),0))</f>
        <v>No relevante</v>
      </c>
      <c r="CG500" s="26">
        <f>+HLOOKUP(CF500,Sistema_Puntos!$Q$5:$Y$43,'Auxiliar General'!CB$5,FALSE)</f>
        <v>0</v>
      </c>
      <c r="CH500" s="29"/>
      <c r="CI500" s="29"/>
    </row>
    <row r="501" spans="2:87" ht="17.55" customHeight="1">
      <c r="B501" s="26">
        <f>+'Listado de Puestos'!B501</f>
        <v>491</v>
      </c>
      <c r="C501" s="26" t="str">
        <f>+IF('Lista Puestos Valorados'!C501="","",'Lista Puestos Valorados'!C501)</f>
        <v/>
      </c>
      <c r="D501" s="26" t="str">
        <f>+IF('Lista Puestos Valorados'!D501="","",'Lista Puestos Valorados'!D501)</f>
        <v/>
      </c>
      <c r="E501" s="26" t="str">
        <f>+IF('Lista Puestos Valorados'!E501="","",'Lista Puestos Valorados'!E501)</f>
        <v/>
      </c>
      <c r="F501" s="26" t="str">
        <f>+IF('Lista Puestos Valorados'!F501="","",'Lista Puestos Valorados'!F501)</f>
        <v/>
      </c>
      <c r="G501" s="26" t="str">
        <f>+IF('Lista Puestos Valorados'!G501="","",'Lista Puestos Valorados'!G501)</f>
        <v/>
      </c>
      <c r="H501" s="26" t="str">
        <f>+IF('Lista Puestos Valorados'!H501="","",'Lista Puestos Valorados'!H501)</f>
        <v/>
      </c>
      <c r="I501" s="26" t="str">
        <f>+IF('Lista Puestos Valorados'!I501="","",'Lista Puestos Valorados'!I501)</f>
        <v/>
      </c>
      <c r="J501" s="118" t="e">
        <f t="array" ref="J501">+IF(L501="","",_xlfn.IFS(L501&lt;='Cortes de Agrupacion'!$F$15,'Cortes de Agrupacion'!$E$15,'Resultados General'!L501&lt;='Cortes de Agrupacion'!$F$14,'Cortes de Agrupacion'!$E$14,'Resultados General'!L501&lt;='Cortes de Agrupacion'!$F$13,'Cortes de Agrupacion'!$E$13,L501&lt;='Cortes de Agrupacion'!$F$12,'Cortes de Agrupacion'!$E$12,'Resultados General'!L501&lt;='Cortes de Agrupacion'!$F$11,'Cortes de Agrupacion'!$E$11,'Resultados General'!L501&lt;='Cortes de Agrupacion'!$F$10,'Cortes de Agrupacion'!$E$10,'Resultados General'!L501&lt;='Cortes de Agrupacion'!$F$9,'Cortes de Agrupacion'!$E$9,'Resultados General'!L501&lt;='Cortes de Agrupacion'!$F$8,'Cortes de Agrupacion'!$E$8,'Resultados General'!L501&lt;='Cortes de Agrupacion'!$F$7,'Cortes de Agrupacion'!$E$7,'Resultados General'!L501&lt;='Cortes de Agrupacion'!$F$6,'Cortes de Agrupacion'!$E$6))</f>
        <v>#VALUE!</v>
      </c>
      <c r="K501" s="118" t="str">
        <f t="shared" si="14"/>
        <v/>
      </c>
      <c r="L501" s="124" t="e">
        <f>#VALUE!</f>
        <v>#VALUE!</v>
      </c>
      <c r="M501" s="26" t="e">
        <f ca="1">+_xlfn.IFNA(VLOOKUP(C501,'Distribución de puestos'!$B$8:$I$507,8,0),"")</f>
        <v>#NAME?</v>
      </c>
      <c r="N501" s="26" t="str">
        <f>+IF(VLOOKUP($B501,'Lista Puestos Valorados'!$B$11:$BK$510,MATCH('Auxiliar General'!H$4,'Lista Puestos Valorados'!$B$10:$BK$10,0),0)="","No relevante",VLOOKUP($B501,'Lista Puestos Valorados'!$B$11:$BK$510,MATCH('Auxiliar General'!H$4,'Lista Puestos Valorados'!$B$10:$BK$10,0),0))</f>
        <v>No relevante</v>
      </c>
      <c r="O501" s="26">
        <f>+HLOOKUP(N501,Sistema_Puntos!$Q$5:$Y$43,'Auxiliar General'!J$5,FALSE)</f>
        <v>0</v>
      </c>
      <c r="P501" s="26" t="str">
        <f>+IF(VLOOKUP($B501,'Lista Puestos Valorados'!$B$11:$BK$510,MATCH('Auxiliar General'!J$4,'Lista Puestos Valorados'!$B$10:$BK$10,0),0)="","No relevante",VLOOKUP($B501,'Lista Puestos Valorados'!$B$11:$BK$510,MATCH('Auxiliar General'!J$4,'Lista Puestos Valorados'!$B$10:$BK$10,0),0))</f>
        <v>No relevante</v>
      </c>
      <c r="Q501" s="26">
        <f>+HLOOKUP(P501,Sistema_Puntos!$Q$5:$Y$43,'Auxiliar General'!L$5,FALSE)</f>
        <v>0</v>
      </c>
      <c r="R501" s="26" t="str">
        <f>+IF(VLOOKUP($B501,'Lista Puestos Valorados'!$B$11:$BK$510,MATCH('Auxiliar General'!L$4,'Lista Puestos Valorados'!$B$10:$BK$10,0),0)="","No relevante",VLOOKUP($B501,'Lista Puestos Valorados'!$B$11:$BK$510,MATCH('Auxiliar General'!L$4,'Lista Puestos Valorados'!$B$10:$BK$10,0),0))</f>
        <v>No relevante</v>
      </c>
      <c r="S501" s="26">
        <f>+HLOOKUP(R501,Sistema_Puntos!$Q$5:$Y$43,'Auxiliar General'!N$5,FALSE)</f>
        <v>0</v>
      </c>
      <c r="T501" s="26" t="str">
        <f>+IF(VLOOKUP($B501,'Lista Puestos Valorados'!$B$11:$BK$510,MATCH('Auxiliar General'!N$4,'Lista Puestos Valorados'!$B$10:$BK$10,0),0)="","No relevante",VLOOKUP($B501,'Lista Puestos Valorados'!$B$11:$BK$510,MATCH('Auxiliar General'!N$4,'Lista Puestos Valorados'!$B$10:$BK$10,0),0))</f>
        <v>No relevante</v>
      </c>
      <c r="U501" s="26">
        <f>+HLOOKUP(T501,Sistema_Puntos!$Q$5:$Y$43,'Auxiliar General'!P$5,FALSE)</f>
        <v>0</v>
      </c>
      <c r="V501" s="26" t="str">
        <f>+IF(VLOOKUP($B501,'Lista Puestos Valorados'!$B$11:$BK$510,MATCH('Auxiliar General'!P$4,'Lista Puestos Valorados'!$B$10:$BK$10,0),0)="","No relevante",VLOOKUP($B501,'Lista Puestos Valorados'!$B$11:$BK$510,MATCH('Auxiliar General'!P$4,'Lista Puestos Valorados'!$B$10:$BK$10,0),0))</f>
        <v>No relevante</v>
      </c>
      <c r="W501" s="26">
        <f>+HLOOKUP(V501,Sistema_Puntos!$Q$5:$Y$43,'Auxiliar General'!R$5,FALSE)</f>
        <v>0</v>
      </c>
      <c r="X501" s="26" t="str">
        <f>+IF(VLOOKUP($B501,'Lista Puestos Valorados'!$B$11:$BK$510,MATCH('Auxiliar General'!R$4,'Lista Puestos Valorados'!$B$10:$BK$10,0),0)="","No relevante",VLOOKUP($B501,'Lista Puestos Valorados'!$B$11:$BK$510,MATCH('Auxiliar General'!R$4,'Lista Puestos Valorados'!$B$10:$BK$10,0),0))</f>
        <v>No relevante</v>
      </c>
      <c r="Y501" s="26">
        <f>+HLOOKUP(X501,Sistema_Puntos!$Q$5:$Y$43,'Auxiliar General'!T$5,FALSE)</f>
        <v>0</v>
      </c>
      <c r="Z501" s="26" t="str">
        <f>+IF(VLOOKUP($B501,'Lista Puestos Valorados'!$B$11:$BK$510,MATCH('Auxiliar General'!T$4,'Lista Puestos Valorados'!$B$10:$BK$10,0),0)="","No relevante",VLOOKUP($B501,'Lista Puestos Valorados'!$B$11:$BK$510,MATCH('Auxiliar General'!T$4,'Lista Puestos Valorados'!$B$10:$BK$10,0),0))</f>
        <v>No relevante</v>
      </c>
      <c r="AA501" s="26">
        <f>+HLOOKUP(Z501,Sistema_Puntos!$Q$5:$Y$43,'Auxiliar General'!V$5,FALSE)</f>
        <v>0</v>
      </c>
      <c r="AB501" s="26" t="str">
        <f>+IF(VLOOKUP($B501,'Lista Puestos Valorados'!$B$11:$BK$510,MATCH('Auxiliar General'!V$4,'Lista Puestos Valorados'!$B$10:$BK$10,0),0)="","No relevante",VLOOKUP($B501,'Lista Puestos Valorados'!$B$11:$BK$510,MATCH('Auxiliar General'!V$4,'Lista Puestos Valorados'!$B$10:$BK$10,0),0))</f>
        <v>No relevante</v>
      </c>
      <c r="AC501" s="26">
        <f>+HLOOKUP(AB501,Sistema_Puntos!$Q$5:$Y$43,'Auxiliar General'!X$5,FALSE)</f>
        <v>0</v>
      </c>
      <c r="AD501" s="26" t="str">
        <f>+IF(VLOOKUP($B501,'Lista Puestos Valorados'!$B$11:$BK$510,MATCH('Auxiliar General'!X$4,'Lista Puestos Valorados'!$B$10:$BK$10,0),0)="","No relevante",VLOOKUP($B501,'Lista Puestos Valorados'!$B$11:$BK$510,MATCH('Auxiliar General'!X$4,'Lista Puestos Valorados'!$B$10:$BK$10,0),0))</f>
        <v>No relevante</v>
      </c>
      <c r="AE501" s="26">
        <f>+HLOOKUP(AD501,Sistema_Puntos!$Q$5:$Y$43,'Auxiliar General'!Z$5,FALSE)</f>
        <v>0</v>
      </c>
      <c r="AF501" s="26" t="str">
        <f>+IF(VLOOKUP($B501,'Lista Puestos Valorados'!$B$11:$BK$510,MATCH('Auxiliar General'!Z$4,'Lista Puestos Valorados'!$B$10:$BK$10,0),0)="","No relevante",VLOOKUP($B501,'Lista Puestos Valorados'!$B$11:$BK$510,MATCH('Auxiliar General'!Z$4,'Lista Puestos Valorados'!$B$10:$BK$10,0),0))</f>
        <v>No relevante</v>
      </c>
      <c r="AG501" s="26">
        <f>+HLOOKUP(AF501,Sistema_Puntos!$Q$5:$Y$43,'Auxiliar General'!AB$5,FALSE)</f>
        <v>0</v>
      </c>
      <c r="AH501" s="26" t="str">
        <f>+IF(VLOOKUP($B501,'Lista Puestos Valorados'!$B$11:$BK$510,MATCH('Auxiliar General'!AB$4,'Lista Puestos Valorados'!$B$10:$BK$10,0),0)="","No relevante",VLOOKUP($B501,'Lista Puestos Valorados'!$B$11:$BK$510,MATCH('Auxiliar General'!AB$4,'Lista Puestos Valorados'!$B$10:$BK$10,0),0))</f>
        <v>No relevante</v>
      </c>
      <c r="AI501" s="26">
        <f>+HLOOKUP(AH501,Sistema_Puntos!$Q$5:$Y$43,'Auxiliar General'!AD$5,FALSE)</f>
        <v>0</v>
      </c>
      <c r="AJ501" s="26" t="str">
        <f>+IF(VLOOKUP($B501,'Lista Puestos Valorados'!$B$11:$BK$510,MATCH('Auxiliar General'!AD$4,'Lista Puestos Valorados'!$B$10:$BK$10,0),0)="","No relevante",VLOOKUP($B501,'Lista Puestos Valorados'!$B$11:$BK$510,MATCH('Auxiliar General'!AD$4,'Lista Puestos Valorados'!$B$10:$BK$10,0),0))</f>
        <v>No relevante</v>
      </c>
      <c r="AK501" s="26">
        <f>+HLOOKUP(AJ501,Sistema_Puntos!$Q$5:$Y$43,'Auxiliar General'!AF$5,FALSE)</f>
        <v>0</v>
      </c>
      <c r="AL501" s="26" t="str">
        <f>+IF(VLOOKUP($B501,'Lista Puestos Valorados'!$B$11:$BK$510,MATCH('Auxiliar General'!AF$4,'Lista Puestos Valorados'!$B$10:$BK$10,0),0)="","No relevante",VLOOKUP($B501,'Lista Puestos Valorados'!$B$11:$BK$510,MATCH('Auxiliar General'!AF$4,'Lista Puestos Valorados'!$B$10:$BK$10,0),0))</f>
        <v>No relevante</v>
      </c>
      <c r="AM501" s="26">
        <f>+HLOOKUP(AL501,Sistema_Puntos!$Q$5:$Y$43,'Auxiliar General'!AH$5,FALSE)</f>
        <v>0</v>
      </c>
      <c r="AN501" s="26" t="str">
        <f>+IF(VLOOKUP($B501,'Lista Puestos Valorados'!$B$11:$BK$510,MATCH('Auxiliar General'!AH$4,'Lista Puestos Valorados'!$B$10:$BK$10,0),0)="","No relevante",VLOOKUP($B501,'Lista Puestos Valorados'!$B$11:$BK$510,MATCH('Auxiliar General'!AH$4,'Lista Puestos Valorados'!$B$10:$BK$10,0),0))</f>
        <v>No relevante</v>
      </c>
      <c r="AO501" s="26">
        <f>+HLOOKUP(AN501,Sistema_Puntos!$Q$5:$Y$43,'Auxiliar General'!AJ$5,FALSE)</f>
        <v>0</v>
      </c>
      <c r="AP501" s="26" t="str">
        <f>+IF(VLOOKUP($B501,'Lista Puestos Valorados'!$B$11:$BK$510,MATCH('Auxiliar General'!AJ$4,'Lista Puestos Valorados'!$B$10:$BK$10,0),0)="","No relevante",VLOOKUP($B501,'Lista Puestos Valorados'!$B$11:$BK$510,MATCH('Auxiliar General'!AJ$4,'Lista Puestos Valorados'!$B$10:$BK$10,0),0))</f>
        <v>No relevante</v>
      </c>
      <c r="AQ501" s="26">
        <f>+HLOOKUP(AP501,Sistema_Puntos!$Q$5:$Y$43,'Auxiliar General'!AL$5,FALSE)</f>
        <v>0</v>
      </c>
      <c r="AR501" s="26" t="str">
        <f>+IF(VLOOKUP($B501,'Lista Puestos Valorados'!$B$11:$BK$510,MATCH('Auxiliar General'!AL$4,'Lista Puestos Valorados'!$B$10:$BK$10,0),0)="","No relevante",VLOOKUP($B501,'Lista Puestos Valorados'!$B$11:$BK$510,MATCH('Auxiliar General'!AL$4,'Lista Puestos Valorados'!$B$10:$BK$10,0),0))</f>
        <v>No relevante</v>
      </c>
      <c r="AS501" s="26">
        <f>+HLOOKUP(AR501,Sistema_Puntos!$Q$5:$Y$43,'Auxiliar General'!AN$5,FALSE)</f>
        <v>0</v>
      </c>
      <c r="AT501" s="26" t="str">
        <f>+IF(VLOOKUP($B501,'Lista Puestos Valorados'!$B$11:$BK$510,MATCH('Auxiliar General'!AN$4,'Lista Puestos Valorados'!$B$10:$BK$10,0),0)="","No relevante",VLOOKUP($B501,'Lista Puestos Valorados'!$B$11:$BK$510,MATCH('Auxiliar General'!AN$4,'Lista Puestos Valorados'!$B$10:$BK$10,0),0))</f>
        <v>No relevante</v>
      </c>
      <c r="AU501" s="26">
        <f>+HLOOKUP(AT501,Sistema_Puntos!$Q$5:$Y$43,'Auxiliar General'!AP$5,FALSE)</f>
        <v>0</v>
      </c>
      <c r="AV501" s="26" t="str">
        <f>+IF(VLOOKUP($B501,'Lista Puestos Valorados'!$B$11:$BK$510,MATCH('Auxiliar General'!AP$4,'Lista Puestos Valorados'!$B$10:$BK$10,0),0)="","No relevante",VLOOKUP($B501,'Lista Puestos Valorados'!$B$11:$BK$510,MATCH('Auxiliar General'!AP$4,'Lista Puestos Valorados'!$B$10:$BK$10,0),0))</f>
        <v>No relevante</v>
      </c>
      <c r="AW501" s="26">
        <f>+HLOOKUP(AV501,Sistema_Puntos!$Q$5:$Y$43,'Auxiliar General'!AR$5,FALSE)</f>
        <v>0</v>
      </c>
      <c r="AX501" s="26" t="str">
        <f>+IF(VLOOKUP($B501,'Lista Puestos Valorados'!$B$11:$BK$510,MATCH('Auxiliar General'!AR$4,'Lista Puestos Valorados'!$B$10:$BK$10,0),0)="","No relevante",VLOOKUP($B501,'Lista Puestos Valorados'!$B$11:$BK$510,MATCH('Auxiliar General'!AR$4,'Lista Puestos Valorados'!$B$10:$BK$10,0),0))</f>
        <v>No relevante</v>
      </c>
      <c r="AY501" s="26">
        <f>+HLOOKUP(AX501,Sistema_Puntos!$Q$5:$Y$43,'Auxiliar General'!AT$5,FALSE)</f>
        <v>0</v>
      </c>
      <c r="AZ501" s="26" t="str">
        <f>+IF(VLOOKUP($B501,'Lista Puestos Valorados'!$B$11:$BK$510,MATCH('Auxiliar General'!AT$4,'Lista Puestos Valorados'!$B$10:$BK$10,0),0)="","No relevante",VLOOKUP($B501,'Lista Puestos Valorados'!$B$11:$BK$510,MATCH('Auxiliar General'!AT$4,'Lista Puestos Valorados'!$B$10:$BK$10,0),0))</f>
        <v>No relevante</v>
      </c>
      <c r="BA501" s="26">
        <f>+HLOOKUP(AZ501,Sistema_Puntos!$Q$5:$Y$43,'Auxiliar General'!AV$5,FALSE)</f>
        <v>0</v>
      </c>
      <c r="BB501" s="26" t="str">
        <f>+IF(VLOOKUP($B501,'Lista Puestos Valorados'!$B$11:$BK$510,MATCH('Auxiliar General'!AV$4,'Lista Puestos Valorados'!$B$10:$BK$10,0),0)="","No relevante",VLOOKUP($B501,'Lista Puestos Valorados'!$B$11:$BK$510,MATCH('Auxiliar General'!AV$4,'Lista Puestos Valorados'!$B$10:$BK$10,0),0))</f>
        <v>No relevante</v>
      </c>
      <c r="BC501" s="26">
        <f>+HLOOKUP(BB501,Sistema_Puntos!$Q$5:$Y$43,'Auxiliar General'!AX$5,FALSE)</f>
        <v>0</v>
      </c>
      <c r="BD501" s="26" t="str">
        <f>+IF(VLOOKUP($B501,'Lista Puestos Valorados'!$B$11:$BK$510,MATCH('Auxiliar General'!AX$4,'Lista Puestos Valorados'!$B$10:$BK$10,0),0)="","No relevante",VLOOKUP($B501,'Lista Puestos Valorados'!$B$11:$BK$510,MATCH('Auxiliar General'!AX$4,'Lista Puestos Valorados'!$B$10:$BK$10,0),0))</f>
        <v>No relevante</v>
      </c>
      <c r="BE501" s="26">
        <f>+HLOOKUP(BD501,Sistema_Puntos!$Q$5:$Y$43,'Auxiliar General'!AZ$5,FALSE)</f>
        <v>0</v>
      </c>
      <c r="BF501" s="26" t="str">
        <f>+IF(VLOOKUP($B501,'Lista Puestos Valorados'!$B$11:$BK$510,MATCH('Auxiliar General'!AZ$4,'Lista Puestos Valorados'!$B$10:$BK$10,0),0)="","No relevante",VLOOKUP($B501,'Lista Puestos Valorados'!$B$11:$BK$510,MATCH('Auxiliar General'!AZ$4,'Lista Puestos Valorados'!$B$10:$BK$10,0),0))</f>
        <v>No relevante</v>
      </c>
      <c r="BG501" s="26">
        <f>+HLOOKUP(BF501,Sistema_Puntos!$Q$5:$Y$43,'Auxiliar General'!BB$5,FALSE)</f>
        <v>0</v>
      </c>
      <c r="BH501" s="26" t="str">
        <f>+IF(VLOOKUP($B501,'Lista Puestos Valorados'!$B$11:$BK$510,MATCH('Auxiliar General'!BB$4,'Lista Puestos Valorados'!$B$10:$BK$10,0),0)="","No relevante",VLOOKUP($B501,'Lista Puestos Valorados'!$B$11:$BK$510,MATCH('Auxiliar General'!BB$4,'Lista Puestos Valorados'!$B$10:$BK$10,0),0))</f>
        <v>No relevante</v>
      </c>
      <c r="BI501" s="26">
        <f>+HLOOKUP(BH501,Sistema_Puntos!$Q$5:$Y$43,'Auxiliar General'!BD$5,FALSE)</f>
        <v>0</v>
      </c>
      <c r="BJ501" s="26" t="str">
        <f>+IF(VLOOKUP($B501,'Lista Puestos Valorados'!$B$11:$BK$510,MATCH('Auxiliar General'!BD$4,'Lista Puestos Valorados'!$B$10:$BK$10,0),0)="","No relevante",VLOOKUP($B501,'Lista Puestos Valorados'!$B$11:$BK$510,MATCH('Auxiliar General'!BD$4,'Lista Puestos Valorados'!$B$10:$BK$10,0),0))</f>
        <v>No relevante</v>
      </c>
      <c r="BK501" s="26">
        <f>+HLOOKUP(BJ501,Sistema_Puntos!$Q$5:$Y$43,'Auxiliar General'!BF$5,FALSE)</f>
        <v>0</v>
      </c>
      <c r="BL501" s="26" t="str">
        <f>+IF(VLOOKUP($B501,'Lista Puestos Valorados'!$B$11:$BK$510,MATCH('Auxiliar General'!BF$4,'Lista Puestos Valorados'!$B$10:$BK$10,0),0)="","No relevante",VLOOKUP($B501,'Lista Puestos Valorados'!$B$11:$BK$510,MATCH('Auxiliar General'!BF$4,'Lista Puestos Valorados'!$B$10:$BK$10,0),0))</f>
        <v>No relevante</v>
      </c>
      <c r="BM501" s="26">
        <f>+HLOOKUP(BL501,Sistema_Puntos!$Q$5:$Y$43,'Auxiliar General'!BH$5,FALSE)</f>
        <v>0</v>
      </c>
      <c r="BN501" s="26" t="str">
        <f>+IF(VLOOKUP($B501,'Lista Puestos Valorados'!$B$11:$BK$510,MATCH('Auxiliar General'!BH$4,'Lista Puestos Valorados'!$B$10:$BK$10,0),0)="","No relevante",VLOOKUP($B501,'Lista Puestos Valorados'!$B$11:$BK$510,MATCH('Auxiliar General'!BH$4,'Lista Puestos Valorados'!$B$10:$BK$10,0),0))</f>
        <v>No relevante</v>
      </c>
      <c r="BO501" s="26">
        <f>+HLOOKUP(BN501,Sistema_Puntos!$Q$5:$Y$43,'Auxiliar General'!BJ$5,FALSE)</f>
        <v>0</v>
      </c>
      <c r="BP501" s="26" t="str">
        <f>+IF(VLOOKUP($B501,'Lista Puestos Valorados'!$B$11:$BK$510,MATCH('Auxiliar General'!BJ$4,'Lista Puestos Valorados'!$B$10:$BK$10,0),0)="","No relevante",VLOOKUP($B501,'Lista Puestos Valorados'!$B$11:$BK$510,MATCH('Auxiliar General'!BJ$4,'Lista Puestos Valorados'!$B$10:$BK$10,0),0))</f>
        <v>No relevante</v>
      </c>
      <c r="BQ501" s="26">
        <f>+HLOOKUP(BP501,Sistema_Puntos!$Q$5:$Y$43,'Auxiliar General'!BL$5,FALSE)</f>
        <v>0</v>
      </c>
      <c r="BR501" s="26" t="str">
        <f>+IF(VLOOKUP($B501,'Lista Puestos Valorados'!$B$11:$BK$510,MATCH('Auxiliar General'!BL$4,'Lista Puestos Valorados'!$B$10:$BK$10,0),0)="","No relevante",VLOOKUP($B501,'Lista Puestos Valorados'!$B$11:$BK$510,MATCH('Auxiliar General'!BL$4,'Lista Puestos Valorados'!$B$10:$BK$10,0),0))</f>
        <v>No relevante</v>
      </c>
      <c r="BS501" s="26">
        <f>+HLOOKUP(BR501,Sistema_Puntos!$Q$5:$Y$43,'Auxiliar General'!BN$5,FALSE)</f>
        <v>0</v>
      </c>
      <c r="BT501" s="26" t="str">
        <f>+IF(VLOOKUP($B501,'Lista Puestos Valorados'!$B$11:$BK$510,MATCH('Auxiliar General'!BN$4,'Lista Puestos Valorados'!$B$10:$BK$10,0),0)="","No relevante",VLOOKUP($B501,'Lista Puestos Valorados'!$B$11:$BK$510,MATCH('Auxiliar General'!BN$4,'Lista Puestos Valorados'!$B$10:$BK$10,0),0))</f>
        <v>No relevante</v>
      </c>
      <c r="BU501" s="26">
        <f>+HLOOKUP(BT501,Sistema_Puntos!$Q$5:$Y$43,'Auxiliar General'!BP$5,FALSE)</f>
        <v>0</v>
      </c>
      <c r="BV501" s="26" t="str">
        <f>+IF(VLOOKUP($B501,'Lista Puestos Valorados'!$B$11:$BK$510,MATCH('Auxiliar General'!BP$4,'Lista Puestos Valorados'!$B$10:$BK$10,0),0)="","No relevante",VLOOKUP($B501,'Lista Puestos Valorados'!$B$11:$BK$510,MATCH('Auxiliar General'!BP$4,'Lista Puestos Valorados'!$B$10:$BK$10,0),0))</f>
        <v>No relevante</v>
      </c>
      <c r="BW501" s="26">
        <f>+HLOOKUP(BV501,Sistema_Puntos!$Q$5:$Y$43,'Auxiliar General'!BR$5,FALSE)</f>
        <v>0</v>
      </c>
      <c r="BX501" s="26" t="str">
        <f>+IF(VLOOKUP($B501,'Lista Puestos Valorados'!$B$11:$BK$510,MATCH('Auxiliar General'!BR$4,'Lista Puestos Valorados'!$B$10:$BK$10,0),0)="","No relevante",VLOOKUP($B501,'Lista Puestos Valorados'!$B$11:$BK$510,MATCH('Auxiliar General'!BR$4,'Lista Puestos Valorados'!$B$10:$BK$10,0),0))</f>
        <v>No relevante</v>
      </c>
      <c r="BY501" s="26">
        <f>+HLOOKUP(BX501,Sistema_Puntos!$Q$5:$Y$43,'Auxiliar General'!BT$5,FALSE)</f>
        <v>0</v>
      </c>
      <c r="BZ501" s="26" t="str">
        <f>+IF(VLOOKUP($B501,'Lista Puestos Valorados'!$B$11:$BK$510,MATCH('Auxiliar General'!BT$4,'Lista Puestos Valorados'!$B$10:$BK$10,0),0)="","No relevante",VLOOKUP($B501,'Lista Puestos Valorados'!$B$11:$BK$510,MATCH('Auxiliar General'!BT$4,'Lista Puestos Valorados'!$B$10:$BK$10,0),0))</f>
        <v>No relevante</v>
      </c>
      <c r="CA501" s="26">
        <f>+HLOOKUP(BZ501,Sistema_Puntos!$Q$5:$Y$43,'Auxiliar General'!BV$5,FALSE)</f>
        <v>0</v>
      </c>
      <c r="CB501" s="26" t="str">
        <f>+IF(VLOOKUP($B501,'Lista Puestos Valorados'!$B$11:$BK$510,MATCH('Auxiliar General'!BV$4,'Lista Puestos Valorados'!$B$10:$BK$10,0),0)="","No relevante",VLOOKUP($B501,'Lista Puestos Valorados'!$B$11:$BK$510,MATCH('Auxiliar General'!BV$4,'Lista Puestos Valorados'!$B$10:$BK$10,0),0))</f>
        <v>No relevante</v>
      </c>
      <c r="CC501" s="26">
        <f>+HLOOKUP(CB501,Sistema_Puntos!$Q$5:$Y$43,'Auxiliar General'!BX$5,FALSE)</f>
        <v>0</v>
      </c>
      <c r="CD501" s="26" t="str">
        <f>+IF(VLOOKUP($B501,'Lista Puestos Valorados'!$B$11:$BK$510,MATCH('Auxiliar General'!BX$4,'Lista Puestos Valorados'!$B$10:$BK$10,0),0)="","No relevante",VLOOKUP($B501,'Lista Puestos Valorados'!$B$11:$BK$510,MATCH('Auxiliar General'!BX$4,'Lista Puestos Valorados'!$B$10:$BK$10,0),0))</f>
        <v>No relevante</v>
      </c>
      <c r="CE501" s="26">
        <f>+HLOOKUP(CD501,Sistema_Puntos!$Q$5:$Y$43,'Auxiliar General'!BZ$5,FALSE)</f>
        <v>0</v>
      </c>
      <c r="CF501" s="26" t="str">
        <f>+IF(VLOOKUP($B501,'Lista Puestos Valorados'!$B$11:$BK$510,MATCH('Auxiliar General'!BZ$4,'Lista Puestos Valorados'!$B$10:$BK$10,0),0)="","No relevante",VLOOKUP($B501,'Lista Puestos Valorados'!$B$11:$BK$510,MATCH('Auxiliar General'!BZ$4,'Lista Puestos Valorados'!$B$10:$BK$10,0),0))</f>
        <v>No relevante</v>
      </c>
      <c r="CG501" s="26">
        <f>+HLOOKUP(CF501,Sistema_Puntos!$Q$5:$Y$43,'Auxiliar General'!CB$5,FALSE)</f>
        <v>0</v>
      </c>
      <c r="CH501" s="29"/>
      <c r="CI501" s="29"/>
    </row>
    <row r="502" spans="2:87" ht="17.55" customHeight="1">
      <c r="B502" s="26">
        <f>+'Listado de Puestos'!B502</f>
        <v>492</v>
      </c>
      <c r="C502" s="26" t="str">
        <f>+IF('Lista Puestos Valorados'!C502="","",'Lista Puestos Valorados'!C502)</f>
        <v/>
      </c>
      <c r="D502" s="26" t="str">
        <f>+IF('Lista Puestos Valorados'!D502="","",'Lista Puestos Valorados'!D502)</f>
        <v/>
      </c>
      <c r="E502" s="26" t="str">
        <f>+IF('Lista Puestos Valorados'!E502="","",'Lista Puestos Valorados'!E502)</f>
        <v/>
      </c>
      <c r="F502" s="26" t="str">
        <f>+IF('Lista Puestos Valorados'!F502="","",'Lista Puestos Valorados'!F502)</f>
        <v/>
      </c>
      <c r="G502" s="26" t="str">
        <f>+IF('Lista Puestos Valorados'!G502="","",'Lista Puestos Valorados'!G502)</f>
        <v/>
      </c>
      <c r="H502" s="26" t="str">
        <f>+IF('Lista Puestos Valorados'!H502="","",'Lista Puestos Valorados'!H502)</f>
        <v/>
      </c>
      <c r="I502" s="26" t="str">
        <f>+IF('Lista Puestos Valorados'!I502="","",'Lista Puestos Valorados'!I502)</f>
        <v/>
      </c>
      <c r="J502" s="118" t="e">
        <f t="array" ref="J502">+IF(L502="","",_xlfn.IFS(L502&lt;='Cortes de Agrupacion'!$F$15,'Cortes de Agrupacion'!$E$15,'Resultados General'!L502&lt;='Cortes de Agrupacion'!$F$14,'Cortes de Agrupacion'!$E$14,'Resultados General'!L502&lt;='Cortes de Agrupacion'!$F$13,'Cortes de Agrupacion'!$E$13,L502&lt;='Cortes de Agrupacion'!$F$12,'Cortes de Agrupacion'!$E$12,'Resultados General'!L502&lt;='Cortes de Agrupacion'!$F$11,'Cortes de Agrupacion'!$E$11,'Resultados General'!L502&lt;='Cortes de Agrupacion'!$F$10,'Cortes de Agrupacion'!$E$10,'Resultados General'!L502&lt;='Cortes de Agrupacion'!$F$9,'Cortes de Agrupacion'!$E$9,'Resultados General'!L502&lt;='Cortes de Agrupacion'!$F$8,'Cortes de Agrupacion'!$E$8,'Resultados General'!L502&lt;='Cortes de Agrupacion'!$F$7,'Cortes de Agrupacion'!$E$7,'Resultados General'!L502&lt;='Cortes de Agrupacion'!$F$6,'Cortes de Agrupacion'!$E$6))</f>
        <v>#VALUE!</v>
      </c>
      <c r="K502" s="118" t="str">
        <f t="shared" si="14"/>
        <v/>
      </c>
      <c r="L502" s="124" t="e">
        <f>#VALUE!</f>
        <v>#VALUE!</v>
      </c>
      <c r="M502" s="26" t="e">
        <f ca="1">+_xlfn.IFNA(VLOOKUP(C502,'Distribución de puestos'!$B$8:$I$507,8,0),"")</f>
        <v>#NAME?</v>
      </c>
      <c r="N502" s="26" t="str">
        <f>+IF(VLOOKUP($B502,'Lista Puestos Valorados'!$B$11:$BK$510,MATCH('Auxiliar General'!H$4,'Lista Puestos Valorados'!$B$10:$BK$10,0),0)="","No relevante",VLOOKUP($B502,'Lista Puestos Valorados'!$B$11:$BK$510,MATCH('Auxiliar General'!H$4,'Lista Puestos Valorados'!$B$10:$BK$10,0),0))</f>
        <v>No relevante</v>
      </c>
      <c r="O502" s="26">
        <f>+HLOOKUP(N502,Sistema_Puntos!$Q$5:$Y$43,'Auxiliar General'!J$5,FALSE)</f>
        <v>0</v>
      </c>
      <c r="P502" s="26" t="str">
        <f>+IF(VLOOKUP($B502,'Lista Puestos Valorados'!$B$11:$BK$510,MATCH('Auxiliar General'!J$4,'Lista Puestos Valorados'!$B$10:$BK$10,0),0)="","No relevante",VLOOKUP($B502,'Lista Puestos Valorados'!$B$11:$BK$510,MATCH('Auxiliar General'!J$4,'Lista Puestos Valorados'!$B$10:$BK$10,0),0))</f>
        <v>No relevante</v>
      </c>
      <c r="Q502" s="26">
        <f>+HLOOKUP(P502,Sistema_Puntos!$Q$5:$Y$43,'Auxiliar General'!L$5,FALSE)</f>
        <v>0</v>
      </c>
      <c r="R502" s="26" t="str">
        <f>+IF(VLOOKUP($B502,'Lista Puestos Valorados'!$B$11:$BK$510,MATCH('Auxiliar General'!L$4,'Lista Puestos Valorados'!$B$10:$BK$10,0),0)="","No relevante",VLOOKUP($B502,'Lista Puestos Valorados'!$B$11:$BK$510,MATCH('Auxiliar General'!L$4,'Lista Puestos Valorados'!$B$10:$BK$10,0),0))</f>
        <v>No relevante</v>
      </c>
      <c r="S502" s="26">
        <f>+HLOOKUP(R502,Sistema_Puntos!$Q$5:$Y$43,'Auxiliar General'!N$5,FALSE)</f>
        <v>0</v>
      </c>
      <c r="T502" s="26" t="str">
        <f>+IF(VLOOKUP($B502,'Lista Puestos Valorados'!$B$11:$BK$510,MATCH('Auxiliar General'!N$4,'Lista Puestos Valorados'!$B$10:$BK$10,0),0)="","No relevante",VLOOKUP($B502,'Lista Puestos Valorados'!$B$11:$BK$510,MATCH('Auxiliar General'!N$4,'Lista Puestos Valorados'!$B$10:$BK$10,0),0))</f>
        <v>No relevante</v>
      </c>
      <c r="U502" s="26">
        <f>+HLOOKUP(T502,Sistema_Puntos!$Q$5:$Y$43,'Auxiliar General'!P$5,FALSE)</f>
        <v>0</v>
      </c>
      <c r="V502" s="26" t="str">
        <f>+IF(VLOOKUP($B502,'Lista Puestos Valorados'!$B$11:$BK$510,MATCH('Auxiliar General'!P$4,'Lista Puestos Valorados'!$B$10:$BK$10,0),0)="","No relevante",VLOOKUP($B502,'Lista Puestos Valorados'!$B$11:$BK$510,MATCH('Auxiliar General'!P$4,'Lista Puestos Valorados'!$B$10:$BK$10,0),0))</f>
        <v>No relevante</v>
      </c>
      <c r="W502" s="26">
        <f>+HLOOKUP(V502,Sistema_Puntos!$Q$5:$Y$43,'Auxiliar General'!R$5,FALSE)</f>
        <v>0</v>
      </c>
      <c r="X502" s="26" t="str">
        <f>+IF(VLOOKUP($B502,'Lista Puestos Valorados'!$B$11:$BK$510,MATCH('Auxiliar General'!R$4,'Lista Puestos Valorados'!$B$10:$BK$10,0),0)="","No relevante",VLOOKUP($B502,'Lista Puestos Valorados'!$B$11:$BK$510,MATCH('Auxiliar General'!R$4,'Lista Puestos Valorados'!$B$10:$BK$10,0),0))</f>
        <v>No relevante</v>
      </c>
      <c r="Y502" s="26">
        <f>+HLOOKUP(X502,Sistema_Puntos!$Q$5:$Y$43,'Auxiliar General'!T$5,FALSE)</f>
        <v>0</v>
      </c>
      <c r="Z502" s="26" t="str">
        <f>+IF(VLOOKUP($B502,'Lista Puestos Valorados'!$B$11:$BK$510,MATCH('Auxiliar General'!T$4,'Lista Puestos Valorados'!$B$10:$BK$10,0),0)="","No relevante",VLOOKUP($B502,'Lista Puestos Valorados'!$B$11:$BK$510,MATCH('Auxiliar General'!T$4,'Lista Puestos Valorados'!$B$10:$BK$10,0),0))</f>
        <v>No relevante</v>
      </c>
      <c r="AA502" s="26">
        <f>+HLOOKUP(Z502,Sistema_Puntos!$Q$5:$Y$43,'Auxiliar General'!V$5,FALSE)</f>
        <v>0</v>
      </c>
      <c r="AB502" s="26" t="str">
        <f>+IF(VLOOKUP($B502,'Lista Puestos Valorados'!$B$11:$BK$510,MATCH('Auxiliar General'!V$4,'Lista Puestos Valorados'!$B$10:$BK$10,0),0)="","No relevante",VLOOKUP($B502,'Lista Puestos Valorados'!$B$11:$BK$510,MATCH('Auxiliar General'!V$4,'Lista Puestos Valorados'!$B$10:$BK$10,0),0))</f>
        <v>No relevante</v>
      </c>
      <c r="AC502" s="26">
        <f>+HLOOKUP(AB502,Sistema_Puntos!$Q$5:$Y$43,'Auxiliar General'!X$5,FALSE)</f>
        <v>0</v>
      </c>
      <c r="AD502" s="26" t="str">
        <f>+IF(VLOOKUP($B502,'Lista Puestos Valorados'!$B$11:$BK$510,MATCH('Auxiliar General'!X$4,'Lista Puestos Valorados'!$B$10:$BK$10,0),0)="","No relevante",VLOOKUP($B502,'Lista Puestos Valorados'!$B$11:$BK$510,MATCH('Auxiliar General'!X$4,'Lista Puestos Valorados'!$B$10:$BK$10,0),0))</f>
        <v>No relevante</v>
      </c>
      <c r="AE502" s="26">
        <f>+HLOOKUP(AD502,Sistema_Puntos!$Q$5:$Y$43,'Auxiliar General'!Z$5,FALSE)</f>
        <v>0</v>
      </c>
      <c r="AF502" s="26" t="str">
        <f>+IF(VLOOKUP($B502,'Lista Puestos Valorados'!$B$11:$BK$510,MATCH('Auxiliar General'!Z$4,'Lista Puestos Valorados'!$B$10:$BK$10,0),0)="","No relevante",VLOOKUP($B502,'Lista Puestos Valorados'!$B$11:$BK$510,MATCH('Auxiliar General'!Z$4,'Lista Puestos Valorados'!$B$10:$BK$10,0),0))</f>
        <v>No relevante</v>
      </c>
      <c r="AG502" s="26">
        <f>+HLOOKUP(AF502,Sistema_Puntos!$Q$5:$Y$43,'Auxiliar General'!AB$5,FALSE)</f>
        <v>0</v>
      </c>
      <c r="AH502" s="26" t="str">
        <f>+IF(VLOOKUP($B502,'Lista Puestos Valorados'!$B$11:$BK$510,MATCH('Auxiliar General'!AB$4,'Lista Puestos Valorados'!$B$10:$BK$10,0),0)="","No relevante",VLOOKUP($B502,'Lista Puestos Valorados'!$B$11:$BK$510,MATCH('Auxiliar General'!AB$4,'Lista Puestos Valorados'!$B$10:$BK$10,0),0))</f>
        <v>No relevante</v>
      </c>
      <c r="AI502" s="26">
        <f>+HLOOKUP(AH502,Sistema_Puntos!$Q$5:$Y$43,'Auxiliar General'!AD$5,FALSE)</f>
        <v>0</v>
      </c>
      <c r="AJ502" s="26" t="str">
        <f>+IF(VLOOKUP($B502,'Lista Puestos Valorados'!$B$11:$BK$510,MATCH('Auxiliar General'!AD$4,'Lista Puestos Valorados'!$B$10:$BK$10,0),0)="","No relevante",VLOOKUP($B502,'Lista Puestos Valorados'!$B$11:$BK$510,MATCH('Auxiliar General'!AD$4,'Lista Puestos Valorados'!$B$10:$BK$10,0),0))</f>
        <v>No relevante</v>
      </c>
      <c r="AK502" s="26">
        <f>+HLOOKUP(AJ502,Sistema_Puntos!$Q$5:$Y$43,'Auxiliar General'!AF$5,FALSE)</f>
        <v>0</v>
      </c>
      <c r="AL502" s="26" t="str">
        <f>+IF(VLOOKUP($B502,'Lista Puestos Valorados'!$B$11:$BK$510,MATCH('Auxiliar General'!AF$4,'Lista Puestos Valorados'!$B$10:$BK$10,0),0)="","No relevante",VLOOKUP($B502,'Lista Puestos Valorados'!$B$11:$BK$510,MATCH('Auxiliar General'!AF$4,'Lista Puestos Valorados'!$B$10:$BK$10,0),0))</f>
        <v>No relevante</v>
      </c>
      <c r="AM502" s="26">
        <f>+HLOOKUP(AL502,Sistema_Puntos!$Q$5:$Y$43,'Auxiliar General'!AH$5,FALSE)</f>
        <v>0</v>
      </c>
      <c r="AN502" s="26" t="str">
        <f>+IF(VLOOKUP($B502,'Lista Puestos Valorados'!$B$11:$BK$510,MATCH('Auxiliar General'!AH$4,'Lista Puestos Valorados'!$B$10:$BK$10,0),0)="","No relevante",VLOOKUP($B502,'Lista Puestos Valorados'!$B$11:$BK$510,MATCH('Auxiliar General'!AH$4,'Lista Puestos Valorados'!$B$10:$BK$10,0),0))</f>
        <v>No relevante</v>
      </c>
      <c r="AO502" s="26">
        <f>+HLOOKUP(AN502,Sistema_Puntos!$Q$5:$Y$43,'Auxiliar General'!AJ$5,FALSE)</f>
        <v>0</v>
      </c>
      <c r="AP502" s="26" t="str">
        <f>+IF(VLOOKUP($B502,'Lista Puestos Valorados'!$B$11:$BK$510,MATCH('Auxiliar General'!AJ$4,'Lista Puestos Valorados'!$B$10:$BK$10,0),0)="","No relevante",VLOOKUP($B502,'Lista Puestos Valorados'!$B$11:$BK$510,MATCH('Auxiliar General'!AJ$4,'Lista Puestos Valorados'!$B$10:$BK$10,0),0))</f>
        <v>No relevante</v>
      </c>
      <c r="AQ502" s="26">
        <f>+HLOOKUP(AP502,Sistema_Puntos!$Q$5:$Y$43,'Auxiliar General'!AL$5,FALSE)</f>
        <v>0</v>
      </c>
      <c r="AR502" s="26" t="str">
        <f>+IF(VLOOKUP($B502,'Lista Puestos Valorados'!$B$11:$BK$510,MATCH('Auxiliar General'!AL$4,'Lista Puestos Valorados'!$B$10:$BK$10,0),0)="","No relevante",VLOOKUP($B502,'Lista Puestos Valorados'!$B$11:$BK$510,MATCH('Auxiliar General'!AL$4,'Lista Puestos Valorados'!$B$10:$BK$10,0),0))</f>
        <v>No relevante</v>
      </c>
      <c r="AS502" s="26">
        <f>+HLOOKUP(AR502,Sistema_Puntos!$Q$5:$Y$43,'Auxiliar General'!AN$5,FALSE)</f>
        <v>0</v>
      </c>
      <c r="AT502" s="26" t="str">
        <f>+IF(VLOOKUP($B502,'Lista Puestos Valorados'!$B$11:$BK$510,MATCH('Auxiliar General'!AN$4,'Lista Puestos Valorados'!$B$10:$BK$10,0),0)="","No relevante",VLOOKUP($B502,'Lista Puestos Valorados'!$B$11:$BK$510,MATCH('Auxiliar General'!AN$4,'Lista Puestos Valorados'!$B$10:$BK$10,0),0))</f>
        <v>No relevante</v>
      </c>
      <c r="AU502" s="26">
        <f>+HLOOKUP(AT502,Sistema_Puntos!$Q$5:$Y$43,'Auxiliar General'!AP$5,FALSE)</f>
        <v>0</v>
      </c>
      <c r="AV502" s="26" t="str">
        <f>+IF(VLOOKUP($B502,'Lista Puestos Valorados'!$B$11:$BK$510,MATCH('Auxiliar General'!AP$4,'Lista Puestos Valorados'!$B$10:$BK$10,0),0)="","No relevante",VLOOKUP($B502,'Lista Puestos Valorados'!$B$11:$BK$510,MATCH('Auxiliar General'!AP$4,'Lista Puestos Valorados'!$B$10:$BK$10,0),0))</f>
        <v>No relevante</v>
      </c>
      <c r="AW502" s="26">
        <f>+HLOOKUP(AV502,Sistema_Puntos!$Q$5:$Y$43,'Auxiliar General'!AR$5,FALSE)</f>
        <v>0</v>
      </c>
      <c r="AX502" s="26" t="str">
        <f>+IF(VLOOKUP($B502,'Lista Puestos Valorados'!$B$11:$BK$510,MATCH('Auxiliar General'!AR$4,'Lista Puestos Valorados'!$B$10:$BK$10,0),0)="","No relevante",VLOOKUP($B502,'Lista Puestos Valorados'!$B$11:$BK$510,MATCH('Auxiliar General'!AR$4,'Lista Puestos Valorados'!$B$10:$BK$10,0),0))</f>
        <v>No relevante</v>
      </c>
      <c r="AY502" s="26">
        <f>+HLOOKUP(AX502,Sistema_Puntos!$Q$5:$Y$43,'Auxiliar General'!AT$5,FALSE)</f>
        <v>0</v>
      </c>
      <c r="AZ502" s="26" t="str">
        <f>+IF(VLOOKUP($B502,'Lista Puestos Valorados'!$B$11:$BK$510,MATCH('Auxiliar General'!AT$4,'Lista Puestos Valorados'!$B$10:$BK$10,0),0)="","No relevante",VLOOKUP($B502,'Lista Puestos Valorados'!$B$11:$BK$510,MATCH('Auxiliar General'!AT$4,'Lista Puestos Valorados'!$B$10:$BK$10,0),0))</f>
        <v>No relevante</v>
      </c>
      <c r="BA502" s="26">
        <f>+HLOOKUP(AZ502,Sistema_Puntos!$Q$5:$Y$43,'Auxiliar General'!AV$5,FALSE)</f>
        <v>0</v>
      </c>
      <c r="BB502" s="26" t="str">
        <f>+IF(VLOOKUP($B502,'Lista Puestos Valorados'!$B$11:$BK$510,MATCH('Auxiliar General'!AV$4,'Lista Puestos Valorados'!$B$10:$BK$10,0),0)="","No relevante",VLOOKUP($B502,'Lista Puestos Valorados'!$B$11:$BK$510,MATCH('Auxiliar General'!AV$4,'Lista Puestos Valorados'!$B$10:$BK$10,0),0))</f>
        <v>No relevante</v>
      </c>
      <c r="BC502" s="26">
        <f>+HLOOKUP(BB502,Sistema_Puntos!$Q$5:$Y$43,'Auxiliar General'!AX$5,FALSE)</f>
        <v>0</v>
      </c>
      <c r="BD502" s="26" t="str">
        <f>+IF(VLOOKUP($B502,'Lista Puestos Valorados'!$B$11:$BK$510,MATCH('Auxiliar General'!AX$4,'Lista Puestos Valorados'!$B$10:$BK$10,0),0)="","No relevante",VLOOKUP($B502,'Lista Puestos Valorados'!$B$11:$BK$510,MATCH('Auxiliar General'!AX$4,'Lista Puestos Valorados'!$B$10:$BK$10,0),0))</f>
        <v>No relevante</v>
      </c>
      <c r="BE502" s="26">
        <f>+HLOOKUP(BD502,Sistema_Puntos!$Q$5:$Y$43,'Auxiliar General'!AZ$5,FALSE)</f>
        <v>0</v>
      </c>
      <c r="BF502" s="26" t="str">
        <f>+IF(VLOOKUP($B502,'Lista Puestos Valorados'!$B$11:$BK$510,MATCH('Auxiliar General'!AZ$4,'Lista Puestos Valorados'!$B$10:$BK$10,0),0)="","No relevante",VLOOKUP($B502,'Lista Puestos Valorados'!$B$11:$BK$510,MATCH('Auxiliar General'!AZ$4,'Lista Puestos Valorados'!$B$10:$BK$10,0),0))</f>
        <v>No relevante</v>
      </c>
      <c r="BG502" s="26">
        <f>+HLOOKUP(BF502,Sistema_Puntos!$Q$5:$Y$43,'Auxiliar General'!BB$5,FALSE)</f>
        <v>0</v>
      </c>
      <c r="BH502" s="26" t="str">
        <f>+IF(VLOOKUP($B502,'Lista Puestos Valorados'!$B$11:$BK$510,MATCH('Auxiliar General'!BB$4,'Lista Puestos Valorados'!$B$10:$BK$10,0),0)="","No relevante",VLOOKUP($B502,'Lista Puestos Valorados'!$B$11:$BK$510,MATCH('Auxiliar General'!BB$4,'Lista Puestos Valorados'!$B$10:$BK$10,0),0))</f>
        <v>No relevante</v>
      </c>
      <c r="BI502" s="26">
        <f>+HLOOKUP(BH502,Sistema_Puntos!$Q$5:$Y$43,'Auxiliar General'!BD$5,FALSE)</f>
        <v>0</v>
      </c>
      <c r="BJ502" s="26" t="str">
        <f>+IF(VLOOKUP($B502,'Lista Puestos Valorados'!$B$11:$BK$510,MATCH('Auxiliar General'!BD$4,'Lista Puestos Valorados'!$B$10:$BK$10,0),0)="","No relevante",VLOOKUP($B502,'Lista Puestos Valorados'!$B$11:$BK$510,MATCH('Auxiliar General'!BD$4,'Lista Puestos Valorados'!$B$10:$BK$10,0),0))</f>
        <v>No relevante</v>
      </c>
      <c r="BK502" s="26">
        <f>+HLOOKUP(BJ502,Sistema_Puntos!$Q$5:$Y$43,'Auxiliar General'!BF$5,FALSE)</f>
        <v>0</v>
      </c>
      <c r="BL502" s="26" t="str">
        <f>+IF(VLOOKUP($B502,'Lista Puestos Valorados'!$B$11:$BK$510,MATCH('Auxiliar General'!BF$4,'Lista Puestos Valorados'!$B$10:$BK$10,0),0)="","No relevante",VLOOKUP($B502,'Lista Puestos Valorados'!$B$11:$BK$510,MATCH('Auxiliar General'!BF$4,'Lista Puestos Valorados'!$B$10:$BK$10,0),0))</f>
        <v>No relevante</v>
      </c>
      <c r="BM502" s="26">
        <f>+HLOOKUP(BL502,Sistema_Puntos!$Q$5:$Y$43,'Auxiliar General'!BH$5,FALSE)</f>
        <v>0</v>
      </c>
      <c r="BN502" s="26" t="str">
        <f>+IF(VLOOKUP($B502,'Lista Puestos Valorados'!$B$11:$BK$510,MATCH('Auxiliar General'!BH$4,'Lista Puestos Valorados'!$B$10:$BK$10,0),0)="","No relevante",VLOOKUP($B502,'Lista Puestos Valorados'!$B$11:$BK$510,MATCH('Auxiliar General'!BH$4,'Lista Puestos Valorados'!$B$10:$BK$10,0),0))</f>
        <v>No relevante</v>
      </c>
      <c r="BO502" s="26">
        <f>+HLOOKUP(BN502,Sistema_Puntos!$Q$5:$Y$43,'Auxiliar General'!BJ$5,FALSE)</f>
        <v>0</v>
      </c>
      <c r="BP502" s="26" t="str">
        <f>+IF(VLOOKUP($B502,'Lista Puestos Valorados'!$B$11:$BK$510,MATCH('Auxiliar General'!BJ$4,'Lista Puestos Valorados'!$B$10:$BK$10,0),0)="","No relevante",VLOOKUP($B502,'Lista Puestos Valorados'!$B$11:$BK$510,MATCH('Auxiliar General'!BJ$4,'Lista Puestos Valorados'!$B$10:$BK$10,0),0))</f>
        <v>No relevante</v>
      </c>
      <c r="BQ502" s="26">
        <f>+HLOOKUP(BP502,Sistema_Puntos!$Q$5:$Y$43,'Auxiliar General'!BL$5,FALSE)</f>
        <v>0</v>
      </c>
      <c r="BR502" s="26" t="str">
        <f>+IF(VLOOKUP($B502,'Lista Puestos Valorados'!$B$11:$BK$510,MATCH('Auxiliar General'!BL$4,'Lista Puestos Valorados'!$B$10:$BK$10,0),0)="","No relevante",VLOOKUP($B502,'Lista Puestos Valorados'!$B$11:$BK$510,MATCH('Auxiliar General'!BL$4,'Lista Puestos Valorados'!$B$10:$BK$10,0),0))</f>
        <v>No relevante</v>
      </c>
      <c r="BS502" s="26">
        <f>+HLOOKUP(BR502,Sistema_Puntos!$Q$5:$Y$43,'Auxiliar General'!BN$5,FALSE)</f>
        <v>0</v>
      </c>
      <c r="BT502" s="26" t="str">
        <f>+IF(VLOOKUP($B502,'Lista Puestos Valorados'!$B$11:$BK$510,MATCH('Auxiliar General'!BN$4,'Lista Puestos Valorados'!$B$10:$BK$10,0),0)="","No relevante",VLOOKUP($B502,'Lista Puestos Valorados'!$B$11:$BK$510,MATCH('Auxiliar General'!BN$4,'Lista Puestos Valorados'!$B$10:$BK$10,0),0))</f>
        <v>No relevante</v>
      </c>
      <c r="BU502" s="26">
        <f>+HLOOKUP(BT502,Sistema_Puntos!$Q$5:$Y$43,'Auxiliar General'!BP$5,FALSE)</f>
        <v>0</v>
      </c>
      <c r="BV502" s="26" t="str">
        <f>+IF(VLOOKUP($B502,'Lista Puestos Valorados'!$B$11:$BK$510,MATCH('Auxiliar General'!BP$4,'Lista Puestos Valorados'!$B$10:$BK$10,0),0)="","No relevante",VLOOKUP($B502,'Lista Puestos Valorados'!$B$11:$BK$510,MATCH('Auxiliar General'!BP$4,'Lista Puestos Valorados'!$B$10:$BK$10,0),0))</f>
        <v>No relevante</v>
      </c>
      <c r="BW502" s="26">
        <f>+HLOOKUP(BV502,Sistema_Puntos!$Q$5:$Y$43,'Auxiliar General'!BR$5,FALSE)</f>
        <v>0</v>
      </c>
      <c r="BX502" s="26" t="str">
        <f>+IF(VLOOKUP($B502,'Lista Puestos Valorados'!$B$11:$BK$510,MATCH('Auxiliar General'!BR$4,'Lista Puestos Valorados'!$B$10:$BK$10,0),0)="","No relevante",VLOOKUP($B502,'Lista Puestos Valorados'!$B$11:$BK$510,MATCH('Auxiliar General'!BR$4,'Lista Puestos Valorados'!$B$10:$BK$10,0),0))</f>
        <v>No relevante</v>
      </c>
      <c r="BY502" s="26">
        <f>+HLOOKUP(BX502,Sistema_Puntos!$Q$5:$Y$43,'Auxiliar General'!BT$5,FALSE)</f>
        <v>0</v>
      </c>
      <c r="BZ502" s="26" t="str">
        <f>+IF(VLOOKUP($B502,'Lista Puestos Valorados'!$B$11:$BK$510,MATCH('Auxiliar General'!BT$4,'Lista Puestos Valorados'!$B$10:$BK$10,0),0)="","No relevante",VLOOKUP($B502,'Lista Puestos Valorados'!$B$11:$BK$510,MATCH('Auxiliar General'!BT$4,'Lista Puestos Valorados'!$B$10:$BK$10,0),0))</f>
        <v>No relevante</v>
      </c>
      <c r="CA502" s="26">
        <f>+HLOOKUP(BZ502,Sistema_Puntos!$Q$5:$Y$43,'Auxiliar General'!BV$5,FALSE)</f>
        <v>0</v>
      </c>
      <c r="CB502" s="26" t="str">
        <f>+IF(VLOOKUP($B502,'Lista Puestos Valorados'!$B$11:$BK$510,MATCH('Auxiliar General'!BV$4,'Lista Puestos Valorados'!$B$10:$BK$10,0),0)="","No relevante",VLOOKUP($B502,'Lista Puestos Valorados'!$B$11:$BK$510,MATCH('Auxiliar General'!BV$4,'Lista Puestos Valorados'!$B$10:$BK$10,0),0))</f>
        <v>No relevante</v>
      </c>
      <c r="CC502" s="26">
        <f>+HLOOKUP(CB502,Sistema_Puntos!$Q$5:$Y$43,'Auxiliar General'!BX$5,FALSE)</f>
        <v>0</v>
      </c>
      <c r="CD502" s="26" t="str">
        <f>+IF(VLOOKUP($B502,'Lista Puestos Valorados'!$B$11:$BK$510,MATCH('Auxiliar General'!BX$4,'Lista Puestos Valorados'!$B$10:$BK$10,0),0)="","No relevante",VLOOKUP($B502,'Lista Puestos Valorados'!$B$11:$BK$510,MATCH('Auxiliar General'!BX$4,'Lista Puestos Valorados'!$B$10:$BK$10,0),0))</f>
        <v>No relevante</v>
      </c>
      <c r="CE502" s="26">
        <f>+HLOOKUP(CD502,Sistema_Puntos!$Q$5:$Y$43,'Auxiliar General'!BZ$5,FALSE)</f>
        <v>0</v>
      </c>
      <c r="CF502" s="26" t="str">
        <f>+IF(VLOOKUP($B502,'Lista Puestos Valorados'!$B$11:$BK$510,MATCH('Auxiliar General'!BZ$4,'Lista Puestos Valorados'!$B$10:$BK$10,0),0)="","No relevante",VLOOKUP($B502,'Lista Puestos Valorados'!$B$11:$BK$510,MATCH('Auxiliar General'!BZ$4,'Lista Puestos Valorados'!$B$10:$BK$10,0),0))</f>
        <v>No relevante</v>
      </c>
      <c r="CG502" s="26">
        <f>+HLOOKUP(CF502,Sistema_Puntos!$Q$5:$Y$43,'Auxiliar General'!CB$5,FALSE)</f>
        <v>0</v>
      </c>
      <c r="CH502" s="29"/>
      <c r="CI502" s="29"/>
    </row>
    <row r="503" spans="2:87" ht="17.55" customHeight="1">
      <c r="B503" s="26">
        <f>+'Listado de Puestos'!B503</f>
        <v>493</v>
      </c>
      <c r="C503" s="26" t="str">
        <f>+IF('Lista Puestos Valorados'!C503="","",'Lista Puestos Valorados'!C503)</f>
        <v/>
      </c>
      <c r="D503" s="26" t="str">
        <f>+IF('Lista Puestos Valorados'!D503="","",'Lista Puestos Valorados'!D503)</f>
        <v/>
      </c>
      <c r="E503" s="26" t="str">
        <f>+IF('Lista Puestos Valorados'!E503="","",'Lista Puestos Valorados'!E503)</f>
        <v/>
      </c>
      <c r="F503" s="26" t="str">
        <f>+IF('Lista Puestos Valorados'!F503="","",'Lista Puestos Valorados'!F503)</f>
        <v/>
      </c>
      <c r="G503" s="26" t="str">
        <f>+IF('Lista Puestos Valorados'!G503="","",'Lista Puestos Valorados'!G503)</f>
        <v/>
      </c>
      <c r="H503" s="26" t="str">
        <f>+IF('Lista Puestos Valorados'!H503="","",'Lista Puestos Valorados'!H503)</f>
        <v/>
      </c>
      <c r="I503" s="26" t="str">
        <f>+IF('Lista Puestos Valorados'!I503="","",'Lista Puestos Valorados'!I503)</f>
        <v/>
      </c>
      <c r="J503" s="118" t="e">
        <f t="array" ref="J503">+IF(L503="","",_xlfn.IFS(L503&lt;='Cortes de Agrupacion'!$F$15,'Cortes de Agrupacion'!$E$15,'Resultados General'!L503&lt;='Cortes de Agrupacion'!$F$14,'Cortes de Agrupacion'!$E$14,'Resultados General'!L503&lt;='Cortes de Agrupacion'!$F$13,'Cortes de Agrupacion'!$E$13,L503&lt;='Cortes de Agrupacion'!$F$12,'Cortes de Agrupacion'!$E$12,'Resultados General'!L503&lt;='Cortes de Agrupacion'!$F$11,'Cortes de Agrupacion'!$E$11,'Resultados General'!L503&lt;='Cortes de Agrupacion'!$F$10,'Cortes de Agrupacion'!$E$10,'Resultados General'!L503&lt;='Cortes de Agrupacion'!$F$9,'Cortes de Agrupacion'!$E$9,'Resultados General'!L503&lt;='Cortes de Agrupacion'!$F$8,'Cortes de Agrupacion'!$E$8,'Resultados General'!L503&lt;='Cortes de Agrupacion'!$F$7,'Cortes de Agrupacion'!$E$7,'Resultados General'!L503&lt;='Cortes de Agrupacion'!$F$6,'Cortes de Agrupacion'!$E$6))</f>
        <v>#VALUE!</v>
      </c>
      <c r="K503" s="118" t="str">
        <f t="shared" si="14"/>
        <v/>
      </c>
      <c r="L503" s="124" t="e">
        <f>#VALUE!</f>
        <v>#VALUE!</v>
      </c>
      <c r="M503" s="26" t="e">
        <f ca="1">+_xlfn.IFNA(VLOOKUP(C503,'Distribución de puestos'!$B$8:$I$507,8,0),"")</f>
        <v>#NAME?</v>
      </c>
      <c r="N503" s="26" t="str">
        <f>+IF(VLOOKUP($B503,'Lista Puestos Valorados'!$B$11:$BK$510,MATCH('Auxiliar General'!H$4,'Lista Puestos Valorados'!$B$10:$BK$10,0),0)="","No relevante",VLOOKUP($B503,'Lista Puestos Valorados'!$B$11:$BK$510,MATCH('Auxiliar General'!H$4,'Lista Puestos Valorados'!$B$10:$BK$10,0),0))</f>
        <v>No relevante</v>
      </c>
      <c r="O503" s="26">
        <f>+HLOOKUP(N503,Sistema_Puntos!$Q$5:$Y$43,'Auxiliar General'!J$5,FALSE)</f>
        <v>0</v>
      </c>
      <c r="P503" s="26" t="str">
        <f>+IF(VLOOKUP($B503,'Lista Puestos Valorados'!$B$11:$BK$510,MATCH('Auxiliar General'!J$4,'Lista Puestos Valorados'!$B$10:$BK$10,0),0)="","No relevante",VLOOKUP($B503,'Lista Puestos Valorados'!$B$11:$BK$510,MATCH('Auxiliar General'!J$4,'Lista Puestos Valorados'!$B$10:$BK$10,0),0))</f>
        <v>No relevante</v>
      </c>
      <c r="Q503" s="26">
        <f>+HLOOKUP(P503,Sistema_Puntos!$Q$5:$Y$43,'Auxiliar General'!L$5,FALSE)</f>
        <v>0</v>
      </c>
      <c r="R503" s="26" t="str">
        <f>+IF(VLOOKUP($B503,'Lista Puestos Valorados'!$B$11:$BK$510,MATCH('Auxiliar General'!L$4,'Lista Puestos Valorados'!$B$10:$BK$10,0),0)="","No relevante",VLOOKUP($B503,'Lista Puestos Valorados'!$B$11:$BK$510,MATCH('Auxiliar General'!L$4,'Lista Puestos Valorados'!$B$10:$BK$10,0),0))</f>
        <v>No relevante</v>
      </c>
      <c r="S503" s="26">
        <f>+HLOOKUP(R503,Sistema_Puntos!$Q$5:$Y$43,'Auxiliar General'!N$5,FALSE)</f>
        <v>0</v>
      </c>
      <c r="T503" s="26" t="str">
        <f>+IF(VLOOKUP($B503,'Lista Puestos Valorados'!$B$11:$BK$510,MATCH('Auxiliar General'!N$4,'Lista Puestos Valorados'!$B$10:$BK$10,0),0)="","No relevante",VLOOKUP($B503,'Lista Puestos Valorados'!$B$11:$BK$510,MATCH('Auxiliar General'!N$4,'Lista Puestos Valorados'!$B$10:$BK$10,0),0))</f>
        <v>No relevante</v>
      </c>
      <c r="U503" s="26">
        <f>+HLOOKUP(T503,Sistema_Puntos!$Q$5:$Y$43,'Auxiliar General'!P$5,FALSE)</f>
        <v>0</v>
      </c>
      <c r="V503" s="26" t="str">
        <f>+IF(VLOOKUP($B503,'Lista Puestos Valorados'!$B$11:$BK$510,MATCH('Auxiliar General'!P$4,'Lista Puestos Valorados'!$B$10:$BK$10,0),0)="","No relevante",VLOOKUP($B503,'Lista Puestos Valorados'!$B$11:$BK$510,MATCH('Auxiliar General'!P$4,'Lista Puestos Valorados'!$B$10:$BK$10,0),0))</f>
        <v>No relevante</v>
      </c>
      <c r="W503" s="26">
        <f>+HLOOKUP(V503,Sistema_Puntos!$Q$5:$Y$43,'Auxiliar General'!R$5,FALSE)</f>
        <v>0</v>
      </c>
      <c r="X503" s="26" t="str">
        <f>+IF(VLOOKUP($B503,'Lista Puestos Valorados'!$B$11:$BK$510,MATCH('Auxiliar General'!R$4,'Lista Puestos Valorados'!$B$10:$BK$10,0),0)="","No relevante",VLOOKUP($B503,'Lista Puestos Valorados'!$B$11:$BK$510,MATCH('Auxiliar General'!R$4,'Lista Puestos Valorados'!$B$10:$BK$10,0),0))</f>
        <v>No relevante</v>
      </c>
      <c r="Y503" s="26">
        <f>+HLOOKUP(X503,Sistema_Puntos!$Q$5:$Y$43,'Auxiliar General'!T$5,FALSE)</f>
        <v>0</v>
      </c>
      <c r="Z503" s="26" t="str">
        <f>+IF(VLOOKUP($B503,'Lista Puestos Valorados'!$B$11:$BK$510,MATCH('Auxiliar General'!T$4,'Lista Puestos Valorados'!$B$10:$BK$10,0),0)="","No relevante",VLOOKUP($B503,'Lista Puestos Valorados'!$B$11:$BK$510,MATCH('Auxiliar General'!T$4,'Lista Puestos Valorados'!$B$10:$BK$10,0),0))</f>
        <v>No relevante</v>
      </c>
      <c r="AA503" s="26">
        <f>+HLOOKUP(Z503,Sistema_Puntos!$Q$5:$Y$43,'Auxiliar General'!V$5,FALSE)</f>
        <v>0</v>
      </c>
      <c r="AB503" s="26" t="str">
        <f>+IF(VLOOKUP($B503,'Lista Puestos Valorados'!$B$11:$BK$510,MATCH('Auxiliar General'!V$4,'Lista Puestos Valorados'!$B$10:$BK$10,0),0)="","No relevante",VLOOKUP($B503,'Lista Puestos Valorados'!$B$11:$BK$510,MATCH('Auxiliar General'!V$4,'Lista Puestos Valorados'!$B$10:$BK$10,0),0))</f>
        <v>No relevante</v>
      </c>
      <c r="AC503" s="26">
        <f>+HLOOKUP(AB503,Sistema_Puntos!$Q$5:$Y$43,'Auxiliar General'!X$5,FALSE)</f>
        <v>0</v>
      </c>
      <c r="AD503" s="26" t="str">
        <f>+IF(VLOOKUP($B503,'Lista Puestos Valorados'!$B$11:$BK$510,MATCH('Auxiliar General'!X$4,'Lista Puestos Valorados'!$B$10:$BK$10,0),0)="","No relevante",VLOOKUP($B503,'Lista Puestos Valorados'!$B$11:$BK$510,MATCH('Auxiliar General'!X$4,'Lista Puestos Valorados'!$B$10:$BK$10,0),0))</f>
        <v>No relevante</v>
      </c>
      <c r="AE503" s="26">
        <f>+HLOOKUP(AD503,Sistema_Puntos!$Q$5:$Y$43,'Auxiliar General'!Z$5,FALSE)</f>
        <v>0</v>
      </c>
      <c r="AF503" s="26" t="str">
        <f>+IF(VLOOKUP($B503,'Lista Puestos Valorados'!$B$11:$BK$510,MATCH('Auxiliar General'!Z$4,'Lista Puestos Valorados'!$B$10:$BK$10,0),0)="","No relevante",VLOOKUP($B503,'Lista Puestos Valorados'!$B$11:$BK$510,MATCH('Auxiliar General'!Z$4,'Lista Puestos Valorados'!$B$10:$BK$10,0),0))</f>
        <v>No relevante</v>
      </c>
      <c r="AG503" s="26">
        <f>+HLOOKUP(AF503,Sistema_Puntos!$Q$5:$Y$43,'Auxiliar General'!AB$5,FALSE)</f>
        <v>0</v>
      </c>
      <c r="AH503" s="26" t="str">
        <f>+IF(VLOOKUP($B503,'Lista Puestos Valorados'!$B$11:$BK$510,MATCH('Auxiliar General'!AB$4,'Lista Puestos Valorados'!$B$10:$BK$10,0),0)="","No relevante",VLOOKUP($B503,'Lista Puestos Valorados'!$B$11:$BK$510,MATCH('Auxiliar General'!AB$4,'Lista Puestos Valorados'!$B$10:$BK$10,0),0))</f>
        <v>No relevante</v>
      </c>
      <c r="AI503" s="26">
        <f>+HLOOKUP(AH503,Sistema_Puntos!$Q$5:$Y$43,'Auxiliar General'!AD$5,FALSE)</f>
        <v>0</v>
      </c>
      <c r="AJ503" s="26" t="str">
        <f>+IF(VLOOKUP($B503,'Lista Puestos Valorados'!$B$11:$BK$510,MATCH('Auxiliar General'!AD$4,'Lista Puestos Valorados'!$B$10:$BK$10,0),0)="","No relevante",VLOOKUP($B503,'Lista Puestos Valorados'!$B$11:$BK$510,MATCH('Auxiliar General'!AD$4,'Lista Puestos Valorados'!$B$10:$BK$10,0),0))</f>
        <v>No relevante</v>
      </c>
      <c r="AK503" s="26">
        <f>+HLOOKUP(AJ503,Sistema_Puntos!$Q$5:$Y$43,'Auxiliar General'!AF$5,FALSE)</f>
        <v>0</v>
      </c>
      <c r="AL503" s="26" t="str">
        <f>+IF(VLOOKUP($B503,'Lista Puestos Valorados'!$B$11:$BK$510,MATCH('Auxiliar General'!AF$4,'Lista Puestos Valorados'!$B$10:$BK$10,0),0)="","No relevante",VLOOKUP($B503,'Lista Puestos Valorados'!$B$11:$BK$510,MATCH('Auxiliar General'!AF$4,'Lista Puestos Valorados'!$B$10:$BK$10,0),0))</f>
        <v>No relevante</v>
      </c>
      <c r="AM503" s="26">
        <f>+HLOOKUP(AL503,Sistema_Puntos!$Q$5:$Y$43,'Auxiliar General'!AH$5,FALSE)</f>
        <v>0</v>
      </c>
      <c r="AN503" s="26" t="str">
        <f>+IF(VLOOKUP($B503,'Lista Puestos Valorados'!$B$11:$BK$510,MATCH('Auxiliar General'!AH$4,'Lista Puestos Valorados'!$B$10:$BK$10,0),0)="","No relevante",VLOOKUP($B503,'Lista Puestos Valorados'!$B$11:$BK$510,MATCH('Auxiliar General'!AH$4,'Lista Puestos Valorados'!$B$10:$BK$10,0),0))</f>
        <v>No relevante</v>
      </c>
      <c r="AO503" s="26">
        <f>+HLOOKUP(AN503,Sistema_Puntos!$Q$5:$Y$43,'Auxiliar General'!AJ$5,FALSE)</f>
        <v>0</v>
      </c>
      <c r="AP503" s="26" t="str">
        <f>+IF(VLOOKUP($B503,'Lista Puestos Valorados'!$B$11:$BK$510,MATCH('Auxiliar General'!AJ$4,'Lista Puestos Valorados'!$B$10:$BK$10,0),0)="","No relevante",VLOOKUP($B503,'Lista Puestos Valorados'!$B$11:$BK$510,MATCH('Auxiliar General'!AJ$4,'Lista Puestos Valorados'!$B$10:$BK$10,0),0))</f>
        <v>No relevante</v>
      </c>
      <c r="AQ503" s="26">
        <f>+HLOOKUP(AP503,Sistema_Puntos!$Q$5:$Y$43,'Auxiliar General'!AL$5,FALSE)</f>
        <v>0</v>
      </c>
      <c r="AR503" s="26" t="str">
        <f>+IF(VLOOKUP($B503,'Lista Puestos Valorados'!$B$11:$BK$510,MATCH('Auxiliar General'!AL$4,'Lista Puestos Valorados'!$B$10:$BK$10,0),0)="","No relevante",VLOOKUP($B503,'Lista Puestos Valorados'!$B$11:$BK$510,MATCH('Auxiliar General'!AL$4,'Lista Puestos Valorados'!$B$10:$BK$10,0),0))</f>
        <v>No relevante</v>
      </c>
      <c r="AS503" s="26">
        <f>+HLOOKUP(AR503,Sistema_Puntos!$Q$5:$Y$43,'Auxiliar General'!AN$5,FALSE)</f>
        <v>0</v>
      </c>
      <c r="AT503" s="26" t="str">
        <f>+IF(VLOOKUP($B503,'Lista Puestos Valorados'!$B$11:$BK$510,MATCH('Auxiliar General'!AN$4,'Lista Puestos Valorados'!$B$10:$BK$10,0),0)="","No relevante",VLOOKUP($B503,'Lista Puestos Valorados'!$B$11:$BK$510,MATCH('Auxiliar General'!AN$4,'Lista Puestos Valorados'!$B$10:$BK$10,0),0))</f>
        <v>No relevante</v>
      </c>
      <c r="AU503" s="26">
        <f>+HLOOKUP(AT503,Sistema_Puntos!$Q$5:$Y$43,'Auxiliar General'!AP$5,FALSE)</f>
        <v>0</v>
      </c>
      <c r="AV503" s="26" t="str">
        <f>+IF(VLOOKUP($B503,'Lista Puestos Valorados'!$B$11:$BK$510,MATCH('Auxiliar General'!AP$4,'Lista Puestos Valorados'!$B$10:$BK$10,0),0)="","No relevante",VLOOKUP($B503,'Lista Puestos Valorados'!$B$11:$BK$510,MATCH('Auxiliar General'!AP$4,'Lista Puestos Valorados'!$B$10:$BK$10,0),0))</f>
        <v>No relevante</v>
      </c>
      <c r="AW503" s="26">
        <f>+HLOOKUP(AV503,Sistema_Puntos!$Q$5:$Y$43,'Auxiliar General'!AR$5,FALSE)</f>
        <v>0</v>
      </c>
      <c r="AX503" s="26" t="str">
        <f>+IF(VLOOKUP($B503,'Lista Puestos Valorados'!$B$11:$BK$510,MATCH('Auxiliar General'!AR$4,'Lista Puestos Valorados'!$B$10:$BK$10,0),0)="","No relevante",VLOOKUP($B503,'Lista Puestos Valorados'!$B$11:$BK$510,MATCH('Auxiliar General'!AR$4,'Lista Puestos Valorados'!$B$10:$BK$10,0),0))</f>
        <v>No relevante</v>
      </c>
      <c r="AY503" s="26">
        <f>+HLOOKUP(AX503,Sistema_Puntos!$Q$5:$Y$43,'Auxiliar General'!AT$5,FALSE)</f>
        <v>0</v>
      </c>
      <c r="AZ503" s="26" t="str">
        <f>+IF(VLOOKUP($B503,'Lista Puestos Valorados'!$B$11:$BK$510,MATCH('Auxiliar General'!AT$4,'Lista Puestos Valorados'!$B$10:$BK$10,0),0)="","No relevante",VLOOKUP($B503,'Lista Puestos Valorados'!$B$11:$BK$510,MATCH('Auxiliar General'!AT$4,'Lista Puestos Valorados'!$B$10:$BK$10,0),0))</f>
        <v>No relevante</v>
      </c>
      <c r="BA503" s="26">
        <f>+HLOOKUP(AZ503,Sistema_Puntos!$Q$5:$Y$43,'Auxiliar General'!AV$5,FALSE)</f>
        <v>0</v>
      </c>
      <c r="BB503" s="26" t="str">
        <f>+IF(VLOOKUP($B503,'Lista Puestos Valorados'!$B$11:$BK$510,MATCH('Auxiliar General'!AV$4,'Lista Puestos Valorados'!$B$10:$BK$10,0),0)="","No relevante",VLOOKUP($B503,'Lista Puestos Valorados'!$B$11:$BK$510,MATCH('Auxiliar General'!AV$4,'Lista Puestos Valorados'!$B$10:$BK$10,0),0))</f>
        <v>No relevante</v>
      </c>
      <c r="BC503" s="26">
        <f>+HLOOKUP(BB503,Sistema_Puntos!$Q$5:$Y$43,'Auxiliar General'!AX$5,FALSE)</f>
        <v>0</v>
      </c>
      <c r="BD503" s="26" t="str">
        <f>+IF(VLOOKUP($B503,'Lista Puestos Valorados'!$B$11:$BK$510,MATCH('Auxiliar General'!AX$4,'Lista Puestos Valorados'!$B$10:$BK$10,0),0)="","No relevante",VLOOKUP($B503,'Lista Puestos Valorados'!$B$11:$BK$510,MATCH('Auxiliar General'!AX$4,'Lista Puestos Valorados'!$B$10:$BK$10,0),0))</f>
        <v>No relevante</v>
      </c>
      <c r="BE503" s="26">
        <f>+HLOOKUP(BD503,Sistema_Puntos!$Q$5:$Y$43,'Auxiliar General'!AZ$5,FALSE)</f>
        <v>0</v>
      </c>
      <c r="BF503" s="26" t="str">
        <f>+IF(VLOOKUP($B503,'Lista Puestos Valorados'!$B$11:$BK$510,MATCH('Auxiliar General'!AZ$4,'Lista Puestos Valorados'!$B$10:$BK$10,0),0)="","No relevante",VLOOKUP($B503,'Lista Puestos Valorados'!$B$11:$BK$510,MATCH('Auxiliar General'!AZ$4,'Lista Puestos Valorados'!$B$10:$BK$10,0),0))</f>
        <v>No relevante</v>
      </c>
      <c r="BG503" s="26">
        <f>+HLOOKUP(BF503,Sistema_Puntos!$Q$5:$Y$43,'Auxiliar General'!BB$5,FALSE)</f>
        <v>0</v>
      </c>
      <c r="BH503" s="26" t="str">
        <f>+IF(VLOOKUP($B503,'Lista Puestos Valorados'!$B$11:$BK$510,MATCH('Auxiliar General'!BB$4,'Lista Puestos Valorados'!$B$10:$BK$10,0),0)="","No relevante",VLOOKUP($B503,'Lista Puestos Valorados'!$B$11:$BK$510,MATCH('Auxiliar General'!BB$4,'Lista Puestos Valorados'!$B$10:$BK$10,0),0))</f>
        <v>No relevante</v>
      </c>
      <c r="BI503" s="26">
        <f>+HLOOKUP(BH503,Sistema_Puntos!$Q$5:$Y$43,'Auxiliar General'!BD$5,FALSE)</f>
        <v>0</v>
      </c>
      <c r="BJ503" s="26" t="str">
        <f>+IF(VLOOKUP($B503,'Lista Puestos Valorados'!$B$11:$BK$510,MATCH('Auxiliar General'!BD$4,'Lista Puestos Valorados'!$B$10:$BK$10,0),0)="","No relevante",VLOOKUP($B503,'Lista Puestos Valorados'!$B$11:$BK$510,MATCH('Auxiliar General'!BD$4,'Lista Puestos Valorados'!$B$10:$BK$10,0),0))</f>
        <v>No relevante</v>
      </c>
      <c r="BK503" s="26">
        <f>+HLOOKUP(BJ503,Sistema_Puntos!$Q$5:$Y$43,'Auxiliar General'!BF$5,FALSE)</f>
        <v>0</v>
      </c>
      <c r="BL503" s="26" t="str">
        <f>+IF(VLOOKUP($B503,'Lista Puestos Valorados'!$B$11:$BK$510,MATCH('Auxiliar General'!BF$4,'Lista Puestos Valorados'!$B$10:$BK$10,0),0)="","No relevante",VLOOKUP($B503,'Lista Puestos Valorados'!$B$11:$BK$510,MATCH('Auxiliar General'!BF$4,'Lista Puestos Valorados'!$B$10:$BK$10,0),0))</f>
        <v>No relevante</v>
      </c>
      <c r="BM503" s="26">
        <f>+HLOOKUP(BL503,Sistema_Puntos!$Q$5:$Y$43,'Auxiliar General'!BH$5,FALSE)</f>
        <v>0</v>
      </c>
      <c r="BN503" s="26" t="str">
        <f>+IF(VLOOKUP($B503,'Lista Puestos Valorados'!$B$11:$BK$510,MATCH('Auxiliar General'!BH$4,'Lista Puestos Valorados'!$B$10:$BK$10,0),0)="","No relevante",VLOOKUP($B503,'Lista Puestos Valorados'!$B$11:$BK$510,MATCH('Auxiliar General'!BH$4,'Lista Puestos Valorados'!$B$10:$BK$10,0),0))</f>
        <v>No relevante</v>
      </c>
      <c r="BO503" s="26">
        <f>+HLOOKUP(BN503,Sistema_Puntos!$Q$5:$Y$43,'Auxiliar General'!BJ$5,FALSE)</f>
        <v>0</v>
      </c>
      <c r="BP503" s="26" t="str">
        <f>+IF(VLOOKUP($B503,'Lista Puestos Valorados'!$B$11:$BK$510,MATCH('Auxiliar General'!BJ$4,'Lista Puestos Valorados'!$B$10:$BK$10,0),0)="","No relevante",VLOOKUP($B503,'Lista Puestos Valorados'!$B$11:$BK$510,MATCH('Auxiliar General'!BJ$4,'Lista Puestos Valorados'!$B$10:$BK$10,0),0))</f>
        <v>No relevante</v>
      </c>
      <c r="BQ503" s="26">
        <f>+HLOOKUP(BP503,Sistema_Puntos!$Q$5:$Y$43,'Auxiliar General'!BL$5,FALSE)</f>
        <v>0</v>
      </c>
      <c r="BR503" s="26" t="str">
        <f>+IF(VLOOKUP($B503,'Lista Puestos Valorados'!$B$11:$BK$510,MATCH('Auxiliar General'!BL$4,'Lista Puestos Valorados'!$B$10:$BK$10,0),0)="","No relevante",VLOOKUP($B503,'Lista Puestos Valorados'!$B$11:$BK$510,MATCH('Auxiliar General'!BL$4,'Lista Puestos Valorados'!$B$10:$BK$10,0),0))</f>
        <v>No relevante</v>
      </c>
      <c r="BS503" s="26">
        <f>+HLOOKUP(BR503,Sistema_Puntos!$Q$5:$Y$43,'Auxiliar General'!BN$5,FALSE)</f>
        <v>0</v>
      </c>
      <c r="BT503" s="26" t="str">
        <f>+IF(VLOOKUP($B503,'Lista Puestos Valorados'!$B$11:$BK$510,MATCH('Auxiliar General'!BN$4,'Lista Puestos Valorados'!$B$10:$BK$10,0),0)="","No relevante",VLOOKUP($B503,'Lista Puestos Valorados'!$B$11:$BK$510,MATCH('Auxiliar General'!BN$4,'Lista Puestos Valorados'!$B$10:$BK$10,0),0))</f>
        <v>No relevante</v>
      </c>
      <c r="BU503" s="26">
        <f>+HLOOKUP(BT503,Sistema_Puntos!$Q$5:$Y$43,'Auxiliar General'!BP$5,FALSE)</f>
        <v>0</v>
      </c>
      <c r="BV503" s="26" t="str">
        <f>+IF(VLOOKUP($B503,'Lista Puestos Valorados'!$B$11:$BK$510,MATCH('Auxiliar General'!BP$4,'Lista Puestos Valorados'!$B$10:$BK$10,0),0)="","No relevante",VLOOKUP($B503,'Lista Puestos Valorados'!$B$11:$BK$510,MATCH('Auxiliar General'!BP$4,'Lista Puestos Valorados'!$B$10:$BK$10,0),0))</f>
        <v>No relevante</v>
      </c>
      <c r="BW503" s="26">
        <f>+HLOOKUP(BV503,Sistema_Puntos!$Q$5:$Y$43,'Auxiliar General'!BR$5,FALSE)</f>
        <v>0</v>
      </c>
      <c r="BX503" s="26" t="str">
        <f>+IF(VLOOKUP($B503,'Lista Puestos Valorados'!$B$11:$BK$510,MATCH('Auxiliar General'!BR$4,'Lista Puestos Valorados'!$B$10:$BK$10,0),0)="","No relevante",VLOOKUP($B503,'Lista Puestos Valorados'!$B$11:$BK$510,MATCH('Auxiliar General'!BR$4,'Lista Puestos Valorados'!$B$10:$BK$10,0),0))</f>
        <v>No relevante</v>
      </c>
      <c r="BY503" s="26">
        <f>+HLOOKUP(BX503,Sistema_Puntos!$Q$5:$Y$43,'Auxiliar General'!BT$5,FALSE)</f>
        <v>0</v>
      </c>
      <c r="BZ503" s="26" t="str">
        <f>+IF(VLOOKUP($B503,'Lista Puestos Valorados'!$B$11:$BK$510,MATCH('Auxiliar General'!BT$4,'Lista Puestos Valorados'!$B$10:$BK$10,0),0)="","No relevante",VLOOKUP($B503,'Lista Puestos Valorados'!$B$11:$BK$510,MATCH('Auxiliar General'!BT$4,'Lista Puestos Valorados'!$B$10:$BK$10,0),0))</f>
        <v>No relevante</v>
      </c>
      <c r="CA503" s="26">
        <f>+HLOOKUP(BZ503,Sistema_Puntos!$Q$5:$Y$43,'Auxiliar General'!BV$5,FALSE)</f>
        <v>0</v>
      </c>
      <c r="CB503" s="26" t="str">
        <f>+IF(VLOOKUP($B503,'Lista Puestos Valorados'!$B$11:$BK$510,MATCH('Auxiliar General'!BV$4,'Lista Puestos Valorados'!$B$10:$BK$10,0),0)="","No relevante",VLOOKUP($B503,'Lista Puestos Valorados'!$B$11:$BK$510,MATCH('Auxiliar General'!BV$4,'Lista Puestos Valorados'!$B$10:$BK$10,0),0))</f>
        <v>No relevante</v>
      </c>
      <c r="CC503" s="26">
        <f>+HLOOKUP(CB503,Sistema_Puntos!$Q$5:$Y$43,'Auxiliar General'!BX$5,FALSE)</f>
        <v>0</v>
      </c>
      <c r="CD503" s="26" t="str">
        <f>+IF(VLOOKUP($B503,'Lista Puestos Valorados'!$B$11:$BK$510,MATCH('Auxiliar General'!BX$4,'Lista Puestos Valorados'!$B$10:$BK$10,0),0)="","No relevante",VLOOKUP($B503,'Lista Puestos Valorados'!$B$11:$BK$510,MATCH('Auxiliar General'!BX$4,'Lista Puestos Valorados'!$B$10:$BK$10,0),0))</f>
        <v>No relevante</v>
      </c>
      <c r="CE503" s="26">
        <f>+HLOOKUP(CD503,Sistema_Puntos!$Q$5:$Y$43,'Auxiliar General'!BZ$5,FALSE)</f>
        <v>0</v>
      </c>
      <c r="CF503" s="26" t="str">
        <f>+IF(VLOOKUP($B503,'Lista Puestos Valorados'!$B$11:$BK$510,MATCH('Auxiliar General'!BZ$4,'Lista Puestos Valorados'!$B$10:$BK$10,0),0)="","No relevante",VLOOKUP($B503,'Lista Puestos Valorados'!$B$11:$BK$510,MATCH('Auxiliar General'!BZ$4,'Lista Puestos Valorados'!$B$10:$BK$10,0),0))</f>
        <v>No relevante</v>
      </c>
      <c r="CG503" s="26">
        <f>+HLOOKUP(CF503,Sistema_Puntos!$Q$5:$Y$43,'Auxiliar General'!CB$5,FALSE)</f>
        <v>0</v>
      </c>
      <c r="CH503" s="29"/>
      <c r="CI503" s="29"/>
    </row>
    <row r="504" spans="2:87" ht="17.55" customHeight="1">
      <c r="B504" s="26">
        <f>+'Listado de Puestos'!B504</f>
        <v>494</v>
      </c>
      <c r="C504" s="26" t="str">
        <f>+IF('Lista Puestos Valorados'!C504="","",'Lista Puestos Valorados'!C504)</f>
        <v/>
      </c>
      <c r="D504" s="26" t="str">
        <f>+IF('Lista Puestos Valorados'!D504="","",'Lista Puestos Valorados'!D504)</f>
        <v/>
      </c>
      <c r="E504" s="26" t="str">
        <f>+IF('Lista Puestos Valorados'!E504="","",'Lista Puestos Valorados'!E504)</f>
        <v/>
      </c>
      <c r="F504" s="26" t="str">
        <f>+IF('Lista Puestos Valorados'!F504="","",'Lista Puestos Valorados'!F504)</f>
        <v/>
      </c>
      <c r="G504" s="26" t="str">
        <f>+IF('Lista Puestos Valorados'!G504="","",'Lista Puestos Valorados'!G504)</f>
        <v/>
      </c>
      <c r="H504" s="26" t="str">
        <f>+IF('Lista Puestos Valorados'!H504="","",'Lista Puestos Valorados'!H504)</f>
        <v/>
      </c>
      <c r="I504" s="26" t="str">
        <f>+IF('Lista Puestos Valorados'!I504="","",'Lista Puestos Valorados'!I504)</f>
        <v/>
      </c>
      <c r="J504" s="118" t="e">
        <f t="array" ref="J504">+IF(L504="","",_xlfn.IFS(L504&lt;='Cortes de Agrupacion'!$F$15,'Cortes de Agrupacion'!$E$15,'Resultados General'!L504&lt;='Cortes de Agrupacion'!$F$14,'Cortes de Agrupacion'!$E$14,'Resultados General'!L504&lt;='Cortes de Agrupacion'!$F$13,'Cortes de Agrupacion'!$E$13,L504&lt;='Cortes de Agrupacion'!$F$12,'Cortes de Agrupacion'!$E$12,'Resultados General'!L504&lt;='Cortes de Agrupacion'!$F$11,'Cortes de Agrupacion'!$E$11,'Resultados General'!L504&lt;='Cortes de Agrupacion'!$F$10,'Cortes de Agrupacion'!$E$10,'Resultados General'!L504&lt;='Cortes de Agrupacion'!$F$9,'Cortes de Agrupacion'!$E$9,'Resultados General'!L504&lt;='Cortes de Agrupacion'!$F$8,'Cortes de Agrupacion'!$E$8,'Resultados General'!L504&lt;='Cortes de Agrupacion'!$F$7,'Cortes de Agrupacion'!$E$7,'Resultados General'!L504&lt;='Cortes de Agrupacion'!$F$6,'Cortes de Agrupacion'!$E$6))</f>
        <v>#VALUE!</v>
      </c>
      <c r="K504" s="118" t="str">
        <f t="shared" si="14"/>
        <v/>
      </c>
      <c r="L504" s="124" t="e">
        <f>#VALUE!</f>
        <v>#VALUE!</v>
      </c>
      <c r="M504" s="26" t="e">
        <f ca="1">+_xlfn.IFNA(VLOOKUP(C504,'Distribución de puestos'!$B$8:$I$507,8,0),"")</f>
        <v>#NAME?</v>
      </c>
      <c r="N504" s="26" t="str">
        <f>+IF(VLOOKUP($B504,'Lista Puestos Valorados'!$B$11:$BK$510,MATCH('Auxiliar General'!H$4,'Lista Puestos Valorados'!$B$10:$BK$10,0),0)="","No relevante",VLOOKUP($B504,'Lista Puestos Valorados'!$B$11:$BK$510,MATCH('Auxiliar General'!H$4,'Lista Puestos Valorados'!$B$10:$BK$10,0),0))</f>
        <v>No relevante</v>
      </c>
      <c r="O504" s="26">
        <f>+HLOOKUP(N504,Sistema_Puntos!$Q$5:$Y$43,'Auxiliar General'!J$5,FALSE)</f>
        <v>0</v>
      </c>
      <c r="P504" s="26" t="str">
        <f>+IF(VLOOKUP($B504,'Lista Puestos Valorados'!$B$11:$BK$510,MATCH('Auxiliar General'!J$4,'Lista Puestos Valorados'!$B$10:$BK$10,0),0)="","No relevante",VLOOKUP($B504,'Lista Puestos Valorados'!$B$11:$BK$510,MATCH('Auxiliar General'!J$4,'Lista Puestos Valorados'!$B$10:$BK$10,0),0))</f>
        <v>No relevante</v>
      </c>
      <c r="Q504" s="26">
        <f>+HLOOKUP(P504,Sistema_Puntos!$Q$5:$Y$43,'Auxiliar General'!L$5,FALSE)</f>
        <v>0</v>
      </c>
      <c r="R504" s="26" t="str">
        <f>+IF(VLOOKUP($B504,'Lista Puestos Valorados'!$B$11:$BK$510,MATCH('Auxiliar General'!L$4,'Lista Puestos Valorados'!$B$10:$BK$10,0),0)="","No relevante",VLOOKUP($B504,'Lista Puestos Valorados'!$B$11:$BK$510,MATCH('Auxiliar General'!L$4,'Lista Puestos Valorados'!$B$10:$BK$10,0),0))</f>
        <v>No relevante</v>
      </c>
      <c r="S504" s="26">
        <f>+HLOOKUP(R504,Sistema_Puntos!$Q$5:$Y$43,'Auxiliar General'!N$5,FALSE)</f>
        <v>0</v>
      </c>
      <c r="T504" s="26" t="str">
        <f>+IF(VLOOKUP($B504,'Lista Puestos Valorados'!$B$11:$BK$510,MATCH('Auxiliar General'!N$4,'Lista Puestos Valorados'!$B$10:$BK$10,0),0)="","No relevante",VLOOKUP($B504,'Lista Puestos Valorados'!$B$11:$BK$510,MATCH('Auxiliar General'!N$4,'Lista Puestos Valorados'!$B$10:$BK$10,0),0))</f>
        <v>No relevante</v>
      </c>
      <c r="U504" s="26">
        <f>+HLOOKUP(T504,Sistema_Puntos!$Q$5:$Y$43,'Auxiliar General'!P$5,FALSE)</f>
        <v>0</v>
      </c>
      <c r="V504" s="26" t="str">
        <f>+IF(VLOOKUP($B504,'Lista Puestos Valorados'!$B$11:$BK$510,MATCH('Auxiliar General'!P$4,'Lista Puestos Valorados'!$B$10:$BK$10,0),0)="","No relevante",VLOOKUP($B504,'Lista Puestos Valorados'!$B$11:$BK$510,MATCH('Auxiliar General'!P$4,'Lista Puestos Valorados'!$B$10:$BK$10,0),0))</f>
        <v>No relevante</v>
      </c>
      <c r="W504" s="26">
        <f>+HLOOKUP(V504,Sistema_Puntos!$Q$5:$Y$43,'Auxiliar General'!R$5,FALSE)</f>
        <v>0</v>
      </c>
      <c r="X504" s="26" t="str">
        <f>+IF(VLOOKUP($B504,'Lista Puestos Valorados'!$B$11:$BK$510,MATCH('Auxiliar General'!R$4,'Lista Puestos Valorados'!$B$10:$BK$10,0),0)="","No relevante",VLOOKUP($B504,'Lista Puestos Valorados'!$B$11:$BK$510,MATCH('Auxiliar General'!R$4,'Lista Puestos Valorados'!$B$10:$BK$10,0),0))</f>
        <v>No relevante</v>
      </c>
      <c r="Y504" s="26">
        <f>+HLOOKUP(X504,Sistema_Puntos!$Q$5:$Y$43,'Auxiliar General'!T$5,FALSE)</f>
        <v>0</v>
      </c>
      <c r="Z504" s="26" t="str">
        <f>+IF(VLOOKUP($B504,'Lista Puestos Valorados'!$B$11:$BK$510,MATCH('Auxiliar General'!T$4,'Lista Puestos Valorados'!$B$10:$BK$10,0),0)="","No relevante",VLOOKUP($B504,'Lista Puestos Valorados'!$B$11:$BK$510,MATCH('Auxiliar General'!T$4,'Lista Puestos Valorados'!$B$10:$BK$10,0),0))</f>
        <v>No relevante</v>
      </c>
      <c r="AA504" s="26">
        <f>+HLOOKUP(Z504,Sistema_Puntos!$Q$5:$Y$43,'Auxiliar General'!V$5,FALSE)</f>
        <v>0</v>
      </c>
      <c r="AB504" s="26" t="str">
        <f>+IF(VLOOKUP($B504,'Lista Puestos Valorados'!$B$11:$BK$510,MATCH('Auxiliar General'!V$4,'Lista Puestos Valorados'!$B$10:$BK$10,0),0)="","No relevante",VLOOKUP($B504,'Lista Puestos Valorados'!$B$11:$BK$510,MATCH('Auxiliar General'!V$4,'Lista Puestos Valorados'!$B$10:$BK$10,0),0))</f>
        <v>No relevante</v>
      </c>
      <c r="AC504" s="26">
        <f>+HLOOKUP(AB504,Sistema_Puntos!$Q$5:$Y$43,'Auxiliar General'!X$5,FALSE)</f>
        <v>0</v>
      </c>
      <c r="AD504" s="26" t="str">
        <f>+IF(VLOOKUP($B504,'Lista Puestos Valorados'!$B$11:$BK$510,MATCH('Auxiliar General'!X$4,'Lista Puestos Valorados'!$B$10:$BK$10,0),0)="","No relevante",VLOOKUP($B504,'Lista Puestos Valorados'!$B$11:$BK$510,MATCH('Auxiliar General'!X$4,'Lista Puestos Valorados'!$B$10:$BK$10,0),0))</f>
        <v>No relevante</v>
      </c>
      <c r="AE504" s="26">
        <f>+HLOOKUP(AD504,Sistema_Puntos!$Q$5:$Y$43,'Auxiliar General'!Z$5,FALSE)</f>
        <v>0</v>
      </c>
      <c r="AF504" s="26" t="str">
        <f>+IF(VLOOKUP($B504,'Lista Puestos Valorados'!$B$11:$BK$510,MATCH('Auxiliar General'!Z$4,'Lista Puestos Valorados'!$B$10:$BK$10,0),0)="","No relevante",VLOOKUP($B504,'Lista Puestos Valorados'!$B$11:$BK$510,MATCH('Auxiliar General'!Z$4,'Lista Puestos Valorados'!$B$10:$BK$10,0),0))</f>
        <v>No relevante</v>
      </c>
      <c r="AG504" s="26">
        <f>+HLOOKUP(AF504,Sistema_Puntos!$Q$5:$Y$43,'Auxiliar General'!AB$5,FALSE)</f>
        <v>0</v>
      </c>
      <c r="AH504" s="26" t="str">
        <f>+IF(VLOOKUP($B504,'Lista Puestos Valorados'!$B$11:$BK$510,MATCH('Auxiliar General'!AB$4,'Lista Puestos Valorados'!$B$10:$BK$10,0),0)="","No relevante",VLOOKUP($B504,'Lista Puestos Valorados'!$B$11:$BK$510,MATCH('Auxiliar General'!AB$4,'Lista Puestos Valorados'!$B$10:$BK$10,0),0))</f>
        <v>No relevante</v>
      </c>
      <c r="AI504" s="26">
        <f>+HLOOKUP(AH504,Sistema_Puntos!$Q$5:$Y$43,'Auxiliar General'!AD$5,FALSE)</f>
        <v>0</v>
      </c>
      <c r="AJ504" s="26" t="str">
        <f>+IF(VLOOKUP($B504,'Lista Puestos Valorados'!$B$11:$BK$510,MATCH('Auxiliar General'!AD$4,'Lista Puestos Valorados'!$B$10:$BK$10,0),0)="","No relevante",VLOOKUP($B504,'Lista Puestos Valorados'!$B$11:$BK$510,MATCH('Auxiliar General'!AD$4,'Lista Puestos Valorados'!$B$10:$BK$10,0),0))</f>
        <v>No relevante</v>
      </c>
      <c r="AK504" s="26">
        <f>+HLOOKUP(AJ504,Sistema_Puntos!$Q$5:$Y$43,'Auxiliar General'!AF$5,FALSE)</f>
        <v>0</v>
      </c>
      <c r="AL504" s="26" t="str">
        <f>+IF(VLOOKUP($B504,'Lista Puestos Valorados'!$B$11:$BK$510,MATCH('Auxiliar General'!AF$4,'Lista Puestos Valorados'!$B$10:$BK$10,0),0)="","No relevante",VLOOKUP($B504,'Lista Puestos Valorados'!$B$11:$BK$510,MATCH('Auxiliar General'!AF$4,'Lista Puestos Valorados'!$B$10:$BK$10,0),0))</f>
        <v>No relevante</v>
      </c>
      <c r="AM504" s="26">
        <f>+HLOOKUP(AL504,Sistema_Puntos!$Q$5:$Y$43,'Auxiliar General'!AH$5,FALSE)</f>
        <v>0</v>
      </c>
      <c r="AN504" s="26" t="str">
        <f>+IF(VLOOKUP($B504,'Lista Puestos Valorados'!$B$11:$BK$510,MATCH('Auxiliar General'!AH$4,'Lista Puestos Valorados'!$B$10:$BK$10,0),0)="","No relevante",VLOOKUP($B504,'Lista Puestos Valorados'!$B$11:$BK$510,MATCH('Auxiliar General'!AH$4,'Lista Puestos Valorados'!$B$10:$BK$10,0),0))</f>
        <v>No relevante</v>
      </c>
      <c r="AO504" s="26">
        <f>+HLOOKUP(AN504,Sistema_Puntos!$Q$5:$Y$43,'Auxiliar General'!AJ$5,FALSE)</f>
        <v>0</v>
      </c>
      <c r="AP504" s="26" t="str">
        <f>+IF(VLOOKUP($B504,'Lista Puestos Valorados'!$B$11:$BK$510,MATCH('Auxiliar General'!AJ$4,'Lista Puestos Valorados'!$B$10:$BK$10,0),0)="","No relevante",VLOOKUP($B504,'Lista Puestos Valorados'!$B$11:$BK$510,MATCH('Auxiliar General'!AJ$4,'Lista Puestos Valorados'!$B$10:$BK$10,0),0))</f>
        <v>No relevante</v>
      </c>
      <c r="AQ504" s="26">
        <f>+HLOOKUP(AP504,Sistema_Puntos!$Q$5:$Y$43,'Auxiliar General'!AL$5,FALSE)</f>
        <v>0</v>
      </c>
      <c r="AR504" s="26" t="str">
        <f>+IF(VLOOKUP($B504,'Lista Puestos Valorados'!$B$11:$BK$510,MATCH('Auxiliar General'!AL$4,'Lista Puestos Valorados'!$B$10:$BK$10,0),0)="","No relevante",VLOOKUP($B504,'Lista Puestos Valorados'!$B$11:$BK$510,MATCH('Auxiliar General'!AL$4,'Lista Puestos Valorados'!$B$10:$BK$10,0),0))</f>
        <v>No relevante</v>
      </c>
      <c r="AS504" s="26">
        <f>+HLOOKUP(AR504,Sistema_Puntos!$Q$5:$Y$43,'Auxiliar General'!AN$5,FALSE)</f>
        <v>0</v>
      </c>
      <c r="AT504" s="26" t="str">
        <f>+IF(VLOOKUP($B504,'Lista Puestos Valorados'!$B$11:$BK$510,MATCH('Auxiliar General'!AN$4,'Lista Puestos Valorados'!$B$10:$BK$10,0),0)="","No relevante",VLOOKUP($B504,'Lista Puestos Valorados'!$B$11:$BK$510,MATCH('Auxiliar General'!AN$4,'Lista Puestos Valorados'!$B$10:$BK$10,0),0))</f>
        <v>No relevante</v>
      </c>
      <c r="AU504" s="26">
        <f>+HLOOKUP(AT504,Sistema_Puntos!$Q$5:$Y$43,'Auxiliar General'!AP$5,FALSE)</f>
        <v>0</v>
      </c>
      <c r="AV504" s="26" t="str">
        <f>+IF(VLOOKUP($B504,'Lista Puestos Valorados'!$B$11:$BK$510,MATCH('Auxiliar General'!AP$4,'Lista Puestos Valorados'!$B$10:$BK$10,0),0)="","No relevante",VLOOKUP($B504,'Lista Puestos Valorados'!$B$11:$BK$510,MATCH('Auxiliar General'!AP$4,'Lista Puestos Valorados'!$B$10:$BK$10,0),0))</f>
        <v>No relevante</v>
      </c>
      <c r="AW504" s="26">
        <f>+HLOOKUP(AV504,Sistema_Puntos!$Q$5:$Y$43,'Auxiliar General'!AR$5,FALSE)</f>
        <v>0</v>
      </c>
      <c r="AX504" s="26" t="str">
        <f>+IF(VLOOKUP($B504,'Lista Puestos Valorados'!$B$11:$BK$510,MATCH('Auxiliar General'!AR$4,'Lista Puestos Valorados'!$B$10:$BK$10,0),0)="","No relevante",VLOOKUP($B504,'Lista Puestos Valorados'!$B$11:$BK$510,MATCH('Auxiliar General'!AR$4,'Lista Puestos Valorados'!$B$10:$BK$10,0),0))</f>
        <v>No relevante</v>
      </c>
      <c r="AY504" s="26">
        <f>+HLOOKUP(AX504,Sistema_Puntos!$Q$5:$Y$43,'Auxiliar General'!AT$5,FALSE)</f>
        <v>0</v>
      </c>
      <c r="AZ504" s="26" t="str">
        <f>+IF(VLOOKUP($B504,'Lista Puestos Valorados'!$B$11:$BK$510,MATCH('Auxiliar General'!AT$4,'Lista Puestos Valorados'!$B$10:$BK$10,0),0)="","No relevante",VLOOKUP($B504,'Lista Puestos Valorados'!$B$11:$BK$510,MATCH('Auxiliar General'!AT$4,'Lista Puestos Valorados'!$B$10:$BK$10,0),0))</f>
        <v>No relevante</v>
      </c>
      <c r="BA504" s="26">
        <f>+HLOOKUP(AZ504,Sistema_Puntos!$Q$5:$Y$43,'Auxiliar General'!AV$5,FALSE)</f>
        <v>0</v>
      </c>
      <c r="BB504" s="26" t="str">
        <f>+IF(VLOOKUP($B504,'Lista Puestos Valorados'!$B$11:$BK$510,MATCH('Auxiliar General'!AV$4,'Lista Puestos Valorados'!$B$10:$BK$10,0),0)="","No relevante",VLOOKUP($B504,'Lista Puestos Valorados'!$B$11:$BK$510,MATCH('Auxiliar General'!AV$4,'Lista Puestos Valorados'!$B$10:$BK$10,0),0))</f>
        <v>No relevante</v>
      </c>
      <c r="BC504" s="26">
        <f>+HLOOKUP(BB504,Sistema_Puntos!$Q$5:$Y$43,'Auxiliar General'!AX$5,FALSE)</f>
        <v>0</v>
      </c>
      <c r="BD504" s="26" t="str">
        <f>+IF(VLOOKUP($B504,'Lista Puestos Valorados'!$B$11:$BK$510,MATCH('Auxiliar General'!AX$4,'Lista Puestos Valorados'!$B$10:$BK$10,0),0)="","No relevante",VLOOKUP($B504,'Lista Puestos Valorados'!$B$11:$BK$510,MATCH('Auxiliar General'!AX$4,'Lista Puestos Valorados'!$B$10:$BK$10,0),0))</f>
        <v>No relevante</v>
      </c>
      <c r="BE504" s="26">
        <f>+HLOOKUP(BD504,Sistema_Puntos!$Q$5:$Y$43,'Auxiliar General'!AZ$5,FALSE)</f>
        <v>0</v>
      </c>
      <c r="BF504" s="26" t="str">
        <f>+IF(VLOOKUP($B504,'Lista Puestos Valorados'!$B$11:$BK$510,MATCH('Auxiliar General'!AZ$4,'Lista Puestos Valorados'!$B$10:$BK$10,0),0)="","No relevante",VLOOKUP($B504,'Lista Puestos Valorados'!$B$11:$BK$510,MATCH('Auxiliar General'!AZ$4,'Lista Puestos Valorados'!$B$10:$BK$10,0),0))</f>
        <v>No relevante</v>
      </c>
      <c r="BG504" s="26">
        <f>+HLOOKUP(BF504,Sistema_Puntos!$Q$5:$Y$43,'Auxiliar General'!BB$5,FALSE)</f>
        <v>0</v>
      </c>
      <c r="BH504" s="26" t="str">
        <f>+IF(VLOOKUP($B504,'Lista Puestos Valorados'!$B$11:$BK$510,MATCH('Auxiliar General'!BB$4,'Lista Puestos Valorados'!$B$10:$BK$10,0),0)="","No relevante",VLOOKUP($B504,'Lista Puestos Valorados'!$B$11:$BK$510,MATCH('Auxiliar General'!BB$4,'Lista Puestos Valorados'!$B$10:$BK$10,0),0))</f>
        <v>No relevante</v>
      </c>
      <c r="BI504" s="26">
        <f>+HLOOKUP(BH504,Sistema_Puntos!$Q$5:$Y$43,'Auxiliar General'!BD$5,FALSE)</f>
        <v>0</v>
      </c>
      <c r="BJ504" s="26" t="str">
        <f>+IF(VLOOKUP($B504,'Lista Puestos Valorados'!$B$11:$BK$510,MATCH('Auxiliar General'!BD$4,'Lista Puestos Valorados'!$B$10:$BK$10,0),0)="","No relevante",VLOOKUP($B504,'Lista Puestos Valorados'!$B$11:$BK$510,MATCH('Auxiliar General'!BD$4,'Lista Puestos Valorados'!$B$10:$BK$10,0),0))</f>
        <v>No relevante</v>
      </c>
      <c r="BK504" s="26">
        <f>+HLOOKUP(BJ504,Sistema_Puntos!$Q$5:$Y$43,'Auxiliar General'!BF$5,FALSE)</f>
        <v>0</v>
      </c>
      <c r="BL504" s="26" t="str">
        <f>+IF(VLOOKUP($B504,'Lista Puestos Valorados'!$B$11:$BK$510,MATCH('Auxiliar General'!BF$4,'Lista Puestos Valorados'!$B$10:$BK$10,0),0)="","No relevante",VLOOKUP($B504,'Lista Puestos Valorados'!$B$11:$BK$510,MATCH('Auxiliar General'!BF$4,'Lista Puestos Valorados'!$B$10:$BK$10,0),0))</f>
        <v>No relevante</v>
      </c>
      <c r="BM504" s="26">
        <f>+HLOOKUP(BL504,Sistema_Puntos!$Q$5:$Y$43,'Auxiliar General'!BH$5,FALSE)</f>
        <v>0</v>
      </c>
      <c r="BN504" s="26" t="str">
        <f>+IF(VLOOKUP($B504,'Lista Puestos Valorados'!$B$11:$BK$510,MATCH('Auxiliar General'!BH$4,'Lista Puestos Valorados'!$B$10:$BK$10,0),0)="","No relevante",VLOOKUP($B504,'Lista Puestos Valorados'!$B$11:$BK$510,MATCH('Auxiliar General'!BH$4,'Lista Puestos Valorados'!$B$10:$BK$10,0),0))</f>
        <v>No relevante</v>
      </c>
      <c r="BO504" s="26">
        <f>+HLOOKUP(BN504,Sistema_Puntos!$Q$5:$Y$43,'Auxiliar General'!BJ$5,FALSE)</f>
        <v>0</v>
      </c>
      <c r="BP504" s="26" t="str">
        <f>+IF(VLOOKUP($B504,'Lista Puestos Valorados'!$B$11:$BK$510,MATCH('Auxiliar General'!BJ$4,'Lista Puestos Valorados'!$B$10:$BK$10,0),0)="","No relevante",VLOOKUP($B504,'Lista Puestos Valorados'!$B$11:$BK$510,MATCH('Auxiliar General'!BJ$4,'Lista Puestos Valorados'!$B$10:$BK$10,0),0))</f>
        <v>No relevante</v>
      </c>
      <c r="BQ504" s="26">
        <f>+HLOOKUP(BP504,Sistema_Puntos!$Q$5:$Y$43,'Auxiliar General'!BL$5,FALSE)</f>
        <v>0</v>
      </c>
      <c r="BR504" s="26" t="str">
        <f>+IF(VLOOKUP($B504,'Lista Puestos Valorados'!$B$11:$BK$510,MATCH('Auxiliar General'!BL$4,'Lista Puestos Valorados'!$B$10:$BK$10,0),0)="","No relevante",VLOOKUP($B504,'Lista Puestos Valorados'!$B$11:$BK$510,MATCH('Auxiliar General'!BL$4,'Lista Puestos Valorados'!$B$10:$BK$10,0),0))</f>
        <v>No relevante</v>
      </c>
      <c r="BS504" s="26">
        <f>+HLOOKUP(BR504,Sistema_Puntos!$Q$5:$Y$43,'Auxiliar General'!BN$5,FALSE)</f>
        <v>0</v>
      </c>
      <c r="BT504" s="26" t="str">
        <f>+IF(VLOOKUP($B504,'Lista Puestos Valorados'!$B$11:$BK$510,MATCH('Auxiliar General'!BN$4,'Lista Puestos Valorados'!$B$10:$BK$10,0),0)="","No relevante",VLOOKUP($B504,'Lista Puestos Valorados'!$B$11:$BK$510,MATCH('Auxiliar General'!BN$4,'Lista Puestos Valorados'!$B$10:$BK$10,0),0))</f>
        <v>No relevante</v>
      </c>
      <c r="BU504" s="26">
        <f>+HLOOKUP(BT504,Sistema_Puntos!$Q$5:$Y$43,'Auxiliar General'!BP$5,FALSE)</f>
        <v>0</v>
      </c>
      <c r="BV504" s="26" t="str">
        <f>+IF(VLOOKUP($B504,'Lista Puestos Valorados'!$B$11:$BK$510,MATCH('Auxiliar General'!BP$4,'Lista Puestos Valorados'!$B$10:$BK$10,0),0)="","No relevante",VLOOKUP($B504,'Lista Puestos Valorados'!$B$11:$BK$510,MATCH('Auxiliar General'!BP$4,'Lista Puestos Valorados'!$B$10:$BK$10,0),0))</f>
        <v>No relevante</v>
      </c>
      <c r="BW504" s="26">
        <f>+HLOOKUP(BV504,Sistema_Puntos!$Q$5:$Y$43,'Auxiliar General'!BR$5,FALSE)</f>
        <v>0</v>
      </c>
      <c r="BX504" s="26" t="str">
        <f>+IF(VLOOKUP($B504,'Lista Puestos Valorados'!$B$11:$BK$510,MATCH('Auxiliar General'!BR$4,'Lista Puestos Valorados'!$B$10:$BK$10,0),0)="","No relevante",VLOOKUP($B504,'Lista Puestos Valorados'!$B$11:$BK$510,MATCH('Auxiliar General'!BR$4,'Lista Puestos Valorados'!$B$10:$BK$10,0),0))</f>
        <v>No relevante</v>
      </c>
      <c r="BY504" s="26">
        <f>+HLOOKUP(BX504,Sistema_Puntos!$Q$5:$Y$43,'Auxiliar General'!BT$5,FALSE)</f>
        <v>0</v>
      </c>
      <c r="BZ504" s="26" t="str">
        <f>+IF(VLOOKUP($B504,'Lista Puestos Valorados'!$B$11:$BK$510,MATCH('Auxiliar General'!BT$4,'Lista Puestos Valorados'!$B$10:$BK$10,0),0)="","No relevante",VLOOKUP($B504,'Lista Puestos Valorados'!$B$11:$BK$510,MATCH('Auxiliar General'!BT$4,'Lista Puestos Valorados'!$B$10:$BK$10,0),0))</f>
        <v>No relevante</v>
      </c>
      <c r="CA504" s="26">
        <f>+HLOOKUP(BZ504,Sistema_Puntos!$Q$5:$Y$43,'Auxiliar General'!BV$5,FALSE)</f>
        <v>0</v>
      </c>
      <c r="CB504" s="26" t="str">
        <f>+IF(VLOOKUP($B504,'Lista Puestos Valorados'!$B$11:$BK$510,MATCH('Auxiliar General'!BV$4,'Lista Puestos Valorados'!$B$10:$BK$10,0),0)="","No relevante",VLOOKUP($B504,'Lista Puestos Valorados'!$B$11:$BK$510,MATCH('Auxiliar General'!BV$4,'Lista Puestos Valorados'!$B$10:$BK$10,0),0))</f>
        <v>No relevante</v>
      </c>
      <c r="CC504" s="26">
        <f>+HLOOKUP(CB504,Sistema_Puntos!$Q$5:$Y$43,'Auxiliar General'!BX$5,FALSE)</f>
        <v>0</v>
      </c>
      <c r="CD504" s="26" t="str">
        <f>+IF(VLOOKUP($B504,'Lista Puestos Valorados'!$B$11:$BK$510,MATCH('Auxiliar General'!BX$4,'Lista Puestos Valorados'!$B$10:$BK$10,0),0)="","No relevante",VLOOKUP($B504,'Lista Puestos Valorados'!$B$11:$BK$510,MATCH('Auxiliar General'!BX$4,'Lista Puestos Valorados'!$B$10:$BK$10,0),0))</f>
        <v>No relevante</v>
      </c>
      <c r="CE504" s="26">
        <f>+HLOOKUP(CD504,Sistema_Puntos!$Q$5:$Y$43,'Auxiliar General'!BZ$5,FALSE)</f>
        <v>0</v>
      </c>
      <c r="CF504" s="26" t="str">
        <f>+IF(VLOOKUP($B504,'Lista Puestos Valorados'!$B$11:$BK$510,MATCH('Auxiliar General'!BZ$4,'Lista Puestos Valorados'!$B$10:$BK$10,0),0)="","No relevante",VLOOKUP($B504,'Lista Puestos Valorados'!$B$11:$BK$510,MATCH('Auxiliar General'!BZ$4,'Lista Puestos Valorados'!$B$10:$BK$10,0),0))</f>
        <v>No relevante</v>
      </c>
      <c r="CG504" s="26">
        <f>+HLOOKUP(CF504,Sistema_Puntos!$Q$5:$Y$43,'Auxiliar General'!CB$5,FALSE)</f>
        <v>0</v>
      </c>
      <c r="CH504" s="29"/>
      <c r="CI504" s="29"/>
    </row>
    <row r="505" spans="2:87" ht="17.55" customHeight="1">
      <c r="B505" s="26">
        <f>+'Listado de Puestos'!B505</f>
        <v>495</v>
      </c>
      <c r="C505" s="26" t="str">
        <f>+IF('Lista Puestos Valorados'!C505="","",'Lista Puestos Valorados'!C505)</f>
        <v/>
      </c>
      <c r="D505" s="26" t="str">
        <f>+IF('Lista Puestos Valorados'!D505="","",'Lista Puestos Valorados'!D505)</f>
        <v/>
      </c>
      <c r="E505" s="26" t="str">
        <f>+IF('Lista Puestos Valorados'!E505="","",'Lista Puestos Valorados'!E505)</f>
        <v/>
      </c>
      <c r="F505" s="26" t="str">
        <f>+IF('Lista Puestos Valorados'!F505="","",'Lista Puestos Valorados'!F505)</f>
        <v/>
      </c>
      <c r="G505" s="26" t="str">
        <f>+IF('Lista Puestos Valorados'!G505="","",'Lista Puestos Valorados'!G505)</f>
        <v/>
      </c>
      <c r="H505" s="26" t="str">
        <f>+IF('Lista Puestos Valorados'!H505="","",'Lista Puestos Valorados'!H505)</f>
        <v/>
      </c>
      <c r="I505" s="26" t="str">
        <f>+IF('Lista Puestos Valorados'!I505="","",'Lista Puestos Valorados'!I505)</f>
        <v/>
      </c>
      <c r="J505" s="118" t="e">
        <f t="array" ref="J505">+IF(L505="","",_xlfn.IFS(L505&lt;='Cortes de Agrupacion'!$F$15,'Cortes de Agrupacion'!$E$15,'Resultados General'!L505&lt;='Cortes de Agrupacion'!$F$14,'Cortes de Agrupacion'!$E$14,'Resultados General'!L505&lt;='Cortes de Agrupacion'!$F$13,'Cortes de Agrupacion'!$E$13,L505&lt;='Cortes de Agrupacion'!$F$12,'Cortes de Agrupacion'!$E$12,'Resultados General'!L505&lt;='Cortes de Agrupacion'!$F$11,'Cortes de Agrupacion'!$E$11,'Resultados General'!L505&lt;='Cortes de Agrupacion'!$F$10,'Cortes de Agrupacion'!$E$10,'Resultados General'!L505&lt;='Cortes de Agrupacion'!$F$9,'Cortes de Agrupacion'!$E$9,'Resultados General'!L505&lt;='Cortes de Agrupacion'!$F$8,'Cortes de Agrupacion'!$E$8,'Resultados General'!L505&lt;='Cortes de Agrupacion'!$F$7,'Cortes de Agrupacion'!$E$7,'Resultados General'!L505&lt;='Cortes de Agrupacion'!$F$6,'Cortes de Agrupacion'!$E$6))</f>
        <v>#VALUE!</v>
      </c>
      <c r="K505" s="118" t="str">
        <f t="shared" si="14"/>
        <v/>
      </c>
      <c r="L505" s="124" t="e">
        <f>#VALUE!</f>
        <v>#VALUE!</v>
      </c>
      <c r="M505" s="26" t="e">
        <f ca="1">+_xlfn.IFNA(VLOOKUP(C505,'Distribución de puestos'!$B$8:$I$507,8,0),"")</f>
        <v>#NAME?</v>
      </c>
      <c r="N505" s="26" t="str">
        <f>+IF(VLOOKUP($B505,'Lista Puestos Valorados'!$B$11:$BK$510,MATCH('Auxiliar General'!H$4,'Lista Puestos Valorados'!$B$10:$BK$10,0),0)="","No relevante",VLOOKUP($B505,'Lista Puestos Valorados'!$B$11:$BK$510,MATCH('Auxiliar General'!H$4,'Lista Puestos Valorados'!$B$10:$BK$10,0),0))</f>
        <v>No relevante</v>
      </c>
      <c r="O505" s="26">
        <f>+HLOOKUP(N505,Sistema_Puntos!$Q$5:$Y$43,'Auxiliar General'!J$5,FALSE)</f>
        <v>0</v>
      </c>
      <c r="P505" s="26" t="str">
        <f>+IF(VLOOKUP($B505,'Lista Puestos Valorados'!$B$11:$BK$510,MATCH('Auxiliar General'!J$4,'Lista Puestos Valorados'!$B$10:$BK$10,0),0)="","No relevante",VLOOKUP($B505,'Lista Puestos Valorados'!$B$11:$BK$510,MATCH('Auxiliar General'!J$4,'Lista Puestos Valorados'!$B$10:$BK$10,0),0))</f>
        <v>No relevante</v>
      </c>
      <c r="Q505" s="26">
        <f>+HLOOKUP(P505,Sistema_Puntos!$Q$5:$Y$43,'Auxiliar General'!L$5,FALSE)</f>
        <v>0</v>
      </c>
      <c r="R505" s="26" t="str">
        <f>+IF(VLOOKUP($B505,'Lista Puestos Valorados'!$B$11:$BK$510,MATCH('Auxiliar General'!L$4,'Lista Puestos Valorados'!$B$10:$BK$10,0),0)="","No relevante",VLOOKUP($B505,'Lista Puestos Valorados'!$B$11:$BK$510,MATCH('Auxiliar General'!L$4,'Lista Puestos Valorados'!$B$10:$BK$10,0),0))</f>
        <v>No relevante</v>
      </c>
      <c r="S505" s="26">
        <f>+HLOOKUP(R505,Sistema_Puntos!$Q$5:$Y$43,'Auxiliar General'!N$5,FALSE)</f>
        <v>0</v>
      </c>
      <c r="T505" s="26" t="str">
        <f>+IF(VLOOKUP($B505,'Lista Puestos Valorados'!$B$11:$BK$510,MATCH('Auxiliar General'!N$4,'Lista Puestos Valorados'!$B$10:$BK$10,0),0)="","No relevante",VLOOKUP($B505,'Lista Puestos Valorados'!$B$11:$BK$510,MATCH('Auxiliar General'!N$4,'Lista Puestos Valorados'!$B$10:$BK$10,0),0))</f>
        <v>No relevante</v>
      </c>
      <c r="U505" s="26">
        <f>+HLOOKUP(T505,Sistema_Puntos!$Q$5:$Y$43,'Auxiliar General'!P$5,FALSE)</f>
        <v>0</v>
      </c>
      <c r="V505" s="26" t="str">
        <f>+IF(VLOOKUP($B505,'Lista Puestos Valorados'!$B$11:$BK$510,MATCH('Auxiliar General'!P$4,'Lista Puestos Valorados'!$B$10:$BK$10,0),0)="","No relevante",VLOOKUP($B505,'Lista Puestos Valorados'!$B$11:$BK$510,MATCH('Auxiliar General'!P$4,'Lista Puestos Valorados'!$B$10:$BK$10,0),0))</f>
        <v>No relevante</v>
      </c>
      <c r="W505" s="26">
        <f>+HLOOKUP(V505,Sistema_Puntos!$Q$5:$Y$43,'Auxiliar General'!R$5,FALSE)</f>
        <v>0</v>
      </c>
      <c r="X505" s="26" t="str">
        <f>+IF(VLOOKUP($B505,'Lista Puestos Valorados'!$B$11:$BK$510,MATCH('Auxiliar General'!R$4,'Lista Puestos Valorados'!$B$10:$BK$10,0),0)="","No relevante",VLOOKUP($B505,'Lista Puestos Valorados'!$B$11:$BK$510,MATCH('Auxiliar General'!R$4,'Lista Puestos Valorados'!$B$10:$BK$10,0),0))</f>
        <v>No relevante</v>
      </c>
      <c r="Y505" s="26">
        <f>+HLOOKUP(X505,Sistema_Puntos!$Q$5:$Y$43,'Auxiliar General'!T$5,FALSE)</f>
        <v>0</v>
      </c>
      <c r="Z505" s="26" t="str">
        <f>+IF(VLOOKUP($B505,'Lista Puestos Valorados'!$B$11:$BK$510,MATCH('Auxiliar General'!T$4,'Lista Puestos Valorados'!$B$10:$BK$10,0),0)="","No relevante",VLOOKUP($B505,'Lista Puestos Valorados'!$B$11:$BK$510,MATCH('Auxiliar General'!T$4,'Lista Puestos Valorados'!$B$10:$BK$10,0),0))</f>
        <v>No relevante</v>
      </c>
      <c r="AA505" s="26">
        <f>+HLOOKUP(Z505,Sistema_Puntos!$Q$5:$Y$43,'Auxiliar General'!V$5,FALSE)</f>
        <v>0</v>
      </c>
      <c r="AB505" s="26" t="str">
        <f>+IF(VLOOKUP($B505,'Lista Puestos Valorados'!$B$11:$BK$510,MATCH('Auxiliar General'!V$4,'Lista Puestos Valorados'!$B$10:$BK$10,0),0)="","No relevante",VLOOKUP($B505,'Lista Puestos Valorados'!$B$11:$BK$510,MATCH('Auxiliar General'!V$4,'Lista Puestos Valorados'!$B$10:$BK$10,0),0))</f>
        <v>No relevante</v>
      </c>
      <c r="AC505" s="26">
        <f>+HLOOKUP(AB505,Sistema_Puntos!$Q$5:$Y$43,'Auxiliar General'!X$5,FALSE)</f>
        <v>0</v>
      </c>
      <c r="AD505" s="26" t="str">
        <f>+IF(VLOOKUP($B505,'Lista Puestos Valorados'!$B$11:$BK$510,MATCH('Auxiliar General'!X$4,'Lista Puestos Valorados'!$B$10:$BK$10,0),0)="","No relevante",VLOOKUP($B505,'Lista Puestos Valorados'!$B$11:$BK$510,MATCH('Auxiliar General'!X$4,'Lista Puestos Valorados'!$B$10:$BK$10,0),0))</f>
        <v>No relevante</v>
      </c>
      <c r="AE505" s="26">
        <f>+HLOOKUP(AD505,Sistema_Puntos!$Q$5:$Y$43,'Auxiliar General'!Z$5,FALSE)</f>
        <v>0</v>
      </c>
      <c r="AF505" s="26" t="str">
        <f>+IF(VLOOKUP($B505,'Lista Puestos Valorados'!$B$11:$BK$510,MATCH('Auxiliar General'!Z$4,'Lista Puestos Valorados'!$B$10:$BK$10,0),0)="","No relevante",VLOOKUP($B505,'Lista Puestos Valorados'!$B$11:$BK$510,MATCH('Auxiliar General'!Z$4,'Lista Puestos Valorados'!$B$10:$BK$10,0),0))</f>
        <v>No relevante</v>
      </c>
      <c r="AG505" s="26">
        <f>+HLOOKUP(AF505,Sistema_Puntos!$Q$5:$Y$43,'Auxiliar General'!AB$5,FALSE)</f>
        <v>0</v>
      </c>
      <c r="AH505" s="26" t="str">
        <f>+IF(VLOOKUP($B505,'Lista Puestos Valorados'!$B$11:$BK$510,MATCH('Auxiliar General'!AB$4,'Lista Puestos Valorados'!$B$10:$BK$10,0),0)="","No relevante",VLOOKUP($B505,'Lista Puestos Valorados'!$B$11:$BK$510,MATCH('Auxiliar General'!AB$4,'Lista Puestos Valorados'!$B$10:$BK$10,0),0))</f>
        <v>No relevante</v>
      </c>
      <c r="AI505" s="26">
        <f>+HLOOKUP(AH505,Sistema_Puntos!$Q$5:$Y$43,'Auxiliar General'!AD$5,FALSE)</f>
        <v>0</v>
      </c>
      <c r="AJ505" s="26" t="str">
        <f>+IF(VLOOKUP($B505,'Lista Puestos Valorados'!$B$11:$BK$510,MATCH('Auxiliar General'!AD$4,'Lista Puestos Valorados'!$B$10:$BK$10,0),0)="","No relevante",VLOOKUP($B505,'Lista Puestos Valorados'!$B$11:$BK$510,MATCH('Auxiliar General'!AD$4,'Lista Puestos Valorados'!$B$10:$BK$10,0),0))</f>
        <v>No relevante</v>
      </c>
      <c r="AK505" s="26">
        <f>+HLOOKUP(AJ505,Sistema_Puntos!$Q$5:$Y$43,'Auxiliar General'!AF$5,FALSE)</f>
        <v>0</v>
      </c>
      <c r="AL505" s="26" t="str">
        <f>+IF(VLOOKUP($B505,'Lista Puestos Valorados'!$B$11:$BK$510,MATCH('Auxiliar General'!AF$4,'Lista Puestos Valorados'!$B$10:$BK$10,0),0)="","No relevante",VLOOKUP($B505,'Lista Puestos Valorados'!$B$11:$BK$510,MATCH('Auxiliar General'!AF$4,'Lista Puestos Valorados'!$B$10:$BK$10,0),0))</f>
        <v>No relevante</v>
      </c>
      <c r="AM505" s="26">
        <f>+HLOOKUP(AL505,Sistema_Puntos!$Q$5:$Y$43,'Auxiliar General'!AH$5,FALSE)</f>
        <v>0</v>
      </c>
      <c r="AN505" s="26" t="str">
        <f>+IF(VLOOKUP($B505,'Lista Puestos Valorados'!$B$11:$BK$510,MATCH('Auxiliar General'!AH$4,'Lista Puestos Valorados'!$B$10:$BK$10,0),0)="","No relevante",VLOOKUP($B505,'Lista Puestos Valorados'!$B$11:$BK$510,MATCH('Auxiliar General'!AH$4,'Lista Puestos Valorados'!$B$10:$BK$10,0),0))</f>
        <v>No relevante</v>
      </c>
      <c r="AO505" s="26">
        <f>+HLOOKUP(AN505,Sistema_Puntos!$Q$5:$Y$43,'Auxiliar General'!AJ$5,FALSE)</f>
        <v>0</v>
      </c>
      <c r="AP505" s="26" t="str">
        <f>+IF(VLOOKUP($B505,'Lista Puestos Valorados'!$B$11:$BK$510,MATCH('Auxiliar General'!AJ$4,'Lista Puestos Valorados'!$B$10:$BK$10,0),0)="","No relevante",VLOOKUP($B505,'Lista Puestos Valorados'!$B$11:$BK$510,MATCH('Auxiliar General'!AJ$4,'Lista Puestos Valorados'!$B$10:$BK$10,0),0))</f>
        <v>No relevante</v>
      </c>
      <c r="AQ505" s="26">
        <f>+HLOOKUP(AP505,Sistema_Puntos!$Q$5:$Y$43,'Auxiliar General'!AL$5,FALSE)</f>
        <v>0</v>
      </c>
      <c r="AR505" s="26" t="str">
        <f>+IF(VLOOKUP($B505,'Lista Puestos Valorados'!$B$11:$BK$510,MATCH('Auxiliar General'!AL$4,'Lista Puestos Valorados'!$B$10:$BK$10,0),0)="","No relevante",VLOOKUP($B505,'Lista Puestos Valorados'!$B$11:$BK$510,MATCH('Auxiliar General'!AL$4,'Lista Puestos Valorados'!$B$10:$BK$10,0),0))</f>
        <v>No relevante</v>
      </c>
      <c r="AS505" s="26">
        <f>+HLOOKUP(AR505,Sistema_Puntos!$Q$5:$Y$43,'Auxiliar General'!AN$5,FALSE)</f>
        <v>0</v>
      </c>
      <c r="AT505" s="26" t="str">
        <f>+IF(VLOOKUP($B505,'Lista Puestos Valorados'!$B$11:$BK$510,MATCH('Auxiliar General'!AN$4,'Lista Puestos Valorados'!$B$10:$BK$10,0),0)="","No relevante",VLOOKUP($B505,'Lista Puestos Valorados'!$B$11:$BK$510,MATCH('Auxiliar General'!AN$4,'Lista Puestos Valorados'!$B$10:$BK$10,0),0))</f>
        <v>No relevante</v>
      </c>
      <c r="AU505" s="26">
        <f>+HLOOKUP(AT505,Sistema_Puntos!$Q$5:$Y$43,'Auxiliar General'!AP$5,FALSE)</f>
        <v>0</v>
      </c>
      <c r="AV505" s="26" t="str">
        <f>+IF(VLOOKUP($B505,'Lista Puestos Valorados'!$B$11:$BK$510,MATCH('Auxiliar General'!AP$4,'Lista Puestos Valorados'!$B$10:$BK$10,0),0)="","No relevante",VLOOKUP($B505,'Lista Puestos Valorados'!$B$11:$BK$510,MATCH('Auxiliar General'!AP$4,'Lista Puestos Valorados'!$B$10:$BK$10,0),0))</f>
        <v>No relevante</v>
      </c>
      <c r="AW505" s="26">
        <f>+HLOOKUP(AV505,Sistema_Puntos!$Q$5:$Y$43,'Auxiliar General'!AR$5,FALSE)</f>
        <v>0</v>
      </c>
      <c r="AX505" s="26" t="str">
        <f>+IF(VLOOKUP($B505,'Lista Puestos Valorados'!$B$11:$BK$510,MATCH('Auxiliar General'!AR$4,'Lista Puestos Valorados'!$B$10:$BK$10,0),0)="","No relevante",VLOOKUP($B505,'Lista Puestos Valorados'!$B$11:$BK$510,MATCH('Auxiliar General'!AR$4,'Lista Puestos Valorados'!$B$10:$BK$10,0),0))</f>
        <v>No relevante</v>
      </c>
      <c r="AY505" s="26">
        <f>+HLOOKUP(AX505,Sistema_Puntos!$Q$5:$Y$43,'Auxiliar General'!AT$5,FALSE)</f>
        <v>0</v>
      </c>
      <c r="AZ505" s="26" t="str">
        <f>+IF(VLOOKUP($B505,'Lista Puestos Valorados'!$B$11:$BK$510,MATCH('Auxiliar General'!AT$4,'Lista Puestos Valorados'!$B$10:$BK$10,0),0)="","No relevante",VLOOKUP($B505,'Lista Puestos Valorados'!$B$11:$BK$510,MATCH('Auxiliar General'!AT$4,'Lista Puestos Valorados'!$B$10:$BK$10,0),0))</f>
        <v>No relevante</v>
      </c>
      <c r="BA505" s="26">
        <f>+HLOOKUP(AZ505,Sistema_Puntos!$Q$5:$Y$43,'Auxiliar General'!AV$5,FALSE)</f>
        <v>0</v>
      </c>
      <c r="BB505" s="26" t="str">
        <f>+IF(VLOOKUP($B505,'Lista Puestos Valorados'!$B$11:$BK$510,MATCH('Auxiliar General'!AV$4,'Lista Puestos Valorados'!$B$10:$BK$10,0),0)="","No relevante",VLOOKUP($B505,'Lista Puestos Valorados'!$B$11:$BK$510,MATCH('Auxiliar General'!AV$4,'Lista Puestos Valorados'!$B$10:$BK$10,0),0))</f>
        <v>No relevante</v>
      </c>
      <c r="BC505" s="26">
        <f>+HLOOKUP(BB505,Sistema_Puntos!$Q$5:$Y$43,'Auxiliar General'!AX$5,FALSE)</f>
        <v>0</v>
      </c>
      <c r="BD505" s="26" t="str">
        <f>+IF(VLOOKUP($B505,'Lista Puestos Valorados'!$B$11:$BK$510,MATCH('Auxiliar General'!AX$4,'Lista Puestos Valorados'!$B$10:$BK$10,0),0)="","No relevante",VLOOKUP($B505,'Lista Puestos Valorados'!$B$11:$BK$510,MATCH('Auxiliar General'!AX$4,'Lista Puestos Valorados'!$B$10:$BK$10,0),0))</f>
        <v>No relevante</v>
      </c>
      <c r="BE505" s="26">
        <f>+HLOOKUP(BD505,Sistema_Puntos!$Q$5:$Y$43,'Auxiliar General'!AZ$5,FALSE)</f>
        <v>0</v>
      </c>
      <c r="BF505" s="26" t="str">
        <f>+IF(VLOOKUP($B505,'Lista Puestos Valorados'!$B$11:$BK$510,MATCH('Auxiliar General'!AZ$4,'Lista Puestos Valorados'!$B$10:$BK$10,0),0)="","No relevante",VLOOKUP($B505,'Lista Puestos Valorados'!$B$11:$BK$510,MATCH('Auxiliar General'!AZ$4,'Lista Puestos Valorados'!$B$10:$BK$10,0),0))</f>
        <v>No relevante</v>
      </c>
      <c r="BG505" s="26">
        <f>+HLOOKUP(BF505,Sistema_Puntos!$Q$5:$Y$43,'Auxiliar General'!BB$5,FALSE)</f>
        <v>0</v>
      </c>
      <c r="BH505" s="26" t="str">
        <f>+IF(VLOOKUP($B505,'Lista Puestos Valorados'!$B$11:$BK$510,MATCH('Auxiliar General'!BB$4,'Lista Puestos Valorados'!$B$10:$BK$10,0),0)="","No relevante",VLOOKUP($B505,'Lista Puestos Valorados'!$B$11:$BK$510,MATCH('Auxiliar General'!BB$4,'Lista Puestos Valorados'!$B$10:$BK$10,0),0))</f>
        <v>No relevante</v>
      </c>
      <c r="BI505" s="26">
        <f>+HLOOKUP(BH505,Sistema_Puntos!$Q$5:$Y$43,'Auxiliar General'!BD$5,FALSE)</f>
        <v>0</v>
      </c>
      <c r="BJ505" s="26" t="str">
        <f>+IF(VLOOKUP($B505,'Lista Puestos Valorados'!$B$11:$BK$510,MATCH('Auxiliar General'!BD$4,'Lista Puestos Valorados'!$B$10:$BK$10,0),0)="","No relevante",VLOOKUP($B505,'Lista Puestos Valorados'!$B$11:$BK$510,MATCH('Auxiliar General'!BD$4,'Lista Puestos Valorados'!$B$10:$BK$10,0),0))</f>
        <v>No relevante</v>
      </c>
      <c r="BK505" s="26">
        <f>+HLOOKUP(BJ505,Sistema_Puntos!$Q$5:$Y$43,'Auxiliar General'!BF$5,FALSE)</f>
        <v>0</v>
      </c>
      <c r="BL505" s="26" t="str">
        <f>+IF(VLOOKUP($B505,'Lista Puestos Valorados'!$B$11:$BK$510,MATCH('Auxiliar General'!BF$4,'Lista Puestos Valorados'!$B$10:$BK$10,0),0)="","No relevante",VLOOKUP($B505,'Lista Puestos Valorados'!$B$11:$BK$510,MATCH('Auxiliar General'!BF$4,'Lista Puestos Valorados'!$B$10:$BK$10,0),0))</f>
        <v>No relevante</v>
      </c>
      <c r="BM505" s="26">
        <f>+HLOOKUP(BL505,Sistema_Puntos!$Q$5:$Y$43,'Auxiliar General'!BH$5,FALSE)</f>
        <v>0</v>
      </c>
      <c r="BN505" s="26" t="str">
        <f>+IF(VLOOKUP($B505,'Lista Puestos Valorados'!$B$11:$BK$510,MATCH('Auxiliar General'!BH$4,'Lista Puestos Valorados'!$B$10:$BK$10,0),0)="","No relevante",VLOOKUP($B505,'Lista Puestos Valorados'!$B$11:$BK$510,MATCH('Auxiliar General'!BH$4,'Lista Puestos Valorados'!$B$10:$BK$10,0),0))</f>
        <v>No relevante</v>
      </c>
      <c r="BO505" s="26">
        <f>+HLOOKUP(BN505,Sistema_Puntos!$Q$5:$Y$43,'Auxiliar General'!BJ$5,FALSE)</f>
        <v>0</v>
      </c>
      <c r="BP505" s="26" t="str">
        <f>+IF(VLOOKUP($B505,'Lista Puestos Valorados'!$B$11:$BK$510,MATCH('Auxiliar General'!BJ$4,'Lista Puestos Valorados'!$B$10:$BK$10,0),0)="","No relevante",VLOOKUP($B505,'Lista Puestos Valorados'!$B$11:$BK$510,MATCH('Auxiliar General'!BJ$4,'Lista Puestos Valorados'!$B$10:$BK$10,0),0))</f>
        <v>No relevante</v>
      </c>
      <c r="BQ505" s="26">
        <f>+HLOOKUP(BP505,Sistema_Puntos!$Q$5:$Y$43,'Auxiliar General'!BL$5,FALSE)</f>
        <v>0</v>
      </c>
      <c r="BR505" s="26" t="str">
        <f>+IF(VLOOKUP($B505,'Lista Puestos Valorados'!$B$11:$BK$510,MATCH('Auxiliar General'!BL$4,'Lista Puestos Valorados'!$B$10:$BK$10,0),0)="","No relevante",VLOOKUP($B505,'Lista Puestos Valorados'!$B$11:$BK$510,MATCH('Auxiliar General'!BL$4,'Lista Puestos Valorados'!$B$10:$BK$10,0),0))</f>
        <v>No relevante</v>
      </c>
      <c r="BS505" s="26">
        <f>+HLOOKUP(BR505,Sistema_Puntos!$Q$5:$Y$43,'Auxiliar General'!BN$5,FALSE)</f>
        <v>0</v>
      </c>
      <c r="BT505" s="26" t="str">
        <f>+IF(VLOOKUP($B505,'Lista Puestos Valorados'!$B$11:$BK$510,MATCH('Auxiliar General'!BN$4,'Lista Puestos Valorados'!$B$10:$BK$10,0),0)="","No relevante",VLOOKUP($B505,'Lista Puestos Valorados'!$B$11:$BK$510,MATCH('Auxiliar General'!BN$4,'Lista Puestos Valorados'!$B$10:$BK$10,0),0))</f>
        <v>No relevante</v>
      </c>
      <c r="BU505" s="26">
        <f>+HLOOKUP(BT505,Sistema_Puntos!$Q$5:$Y$43,'Auxiliar General'!BP$5,FALSE)</f>
        <v>0</v>
      </c>
      <c r="BV505" s="26" t="str">
        <f>+IF(VLOOKUP($B505,'Lista Puestos Valorados'!$B$11:$BK$510,MATCH('Auxiliar General'!BP$4,'Lista Puestos Valorados'!$B$10:$BK$10,0),0)="","No relevante",VLOOKUP($B505,'Lista Puestos Valorados'!$B$11:$BK$510,MATCH('Auxiliar General'!BP$4,'Lista Puestos Valorados'!$B$10:$BK$10,0),0))</f>
        <v>No relevante</v>
      </c>
      <c r="BW505" s="26">
        <f>+HLOOKUP(BV505,Sistema_Puntos!$Q$5:$Y$43,'Auxiliar General'!BR$5,FALSE)</f>
        <v>0</v>
      </c>
      <c r="BX505" s="26" t="str">
        <f>+IF(VLOOKUP($B505,'Lista Puestos Valorados'!$B$11:$BK$510,MATCH('Auxiliar General'!BR$4,'Lista Puestos Valorados'!$B$10:$BK$10,0),0)="","No relevante",VLOOKUP($B505,'Lista Puestos Valorados'!$B$11:$BK$510,MATCH('Auxiliar General'!BR$4,'Lista Puestos Valorados'!$B$10:$BK$10,0),0))</f>
        <v>No relevante</v>
      </c>
      <c r="BY505" s="26">
        <f>+HLOOKUP(BX505,Sistema_Puntos!$Q$5:$Y$43,'Auxiliar General'!BT$5,FALSE)</f>
        <v>0</v>
      </c>
      <c r="BZ505" s="26" t="str">
        <f>+IF(VLOOKUP($B505,'Lista Puestos Valorados'!$B$11:$BK$510,MATCH('Auxiliar General'!BT$4,'Lista Puestos Valorados'!$B$10:$BK$10,0),0)="","No relevante",VLOOKUP($B505,'Lista Puestos Valorados'!$B$11:$BK$510,MATCH('Auxiliar General'!BT$4,'Lista Puestos Valorados'!$B$10:$BK$10,0),0))</f>
        <v>No relevante</v>
      </c>
      <c r="CA505" s="26">
        <f>+HLOOKUP(BZ505,Sistema_Puntos!$Q$5:$Y$43,'Auxiliar General'!BV$5,FALSE)</f>
        <v>0</v>
      </c>
      <c r="CB505" s="26" t="str">
        <f>+IF(VLOOKUP($B505,'Lista Puestos Valorados'!$B$11:$BK$510,MATCH('Auxiliar General'!BV$4,'Lista Puestos Valorados'!$B$10:$BK$10,0),0)="","No relevante",VLOOKUP($B505,'Lista Puestos Valorados'!$B$11:$BK$510,MATCH('Auxiliar General'!BV$4,'Lista Puestos Valorados'!$B$10:$BK$10,0),0))</f>
        <v>No relevante</v>
      </c>
      <c r="CC505" s="26">
        <f>+HLOOKUP(CB505,Sistema_Puntos!$Q$5:$Y$43,'Auxiliar General'!BX$5,FALSE)</f>
        <v>0</v>
      </c>
      <c r="CD505" s="26" t="str">
        <f>+IF(VLOOKUP($B505,'Lista Puestos Valorados'!$B$11:$BK$510,MATCH('Auxiliar General'!BX$4,'Lista Puestos Valorados'!$B$10:$BK$10,0),0)="","No relevante",VLOOKUP($B505,'Lista Puestos Valorados'!$B$11:$BK$510,MATCH('Auxiliar General'!BX$4,'Lista Puestos Valorados'!$B$10:$BK$10,0),0))</f>
        <v>No relevante</v>
      </c>
      <c r="CE505" s="26">
        <f>+HLOOKUP(CD505,Sistema_Puntos!$Q$5:$Y$43,'Auxiliar General'!BZ$5,FALSE)</f>
        <v>0</v>
      </c>
      <c r="CF505" s="26" t="str">
        <f>+IF(VLOOKUP($B505,'Lista Puestos Valorados'!$B$11:$BK$510,MATCH('Auxiliar General'!BZ$4,'Lista Puestos Valorados'!$B$10:$BK$10,0),0)="","No relevante",VLOOKUP($B505,'Lista Puestos Valorados'!$B$11:$BK$510,MATCH('Auxiliar General'!BZ$4,'Lista Puestos Valorados'!$B$10:$BK$10,0),0))</f>
        <v>No relevante</v>
      </c>
      <c r="CG505" s="26">
        <f>+HLOOKUP(CF505,Sistema_Puntos!$Q$5:$Y$43,'Auxiliar General'!CB$5,FALSE)</f>
        <v>0</v>
      </c>
      <c r="CH505" s="29"/>
      <c r="CI505" s="29"/>
    </row>
    <row r="506" spans="2:87" ht="17.55" customHeight="1">
      <c r="B506" s="26">
        <f>+'Listado de Puestos'!B506</f>
        <v>496</v>
      </c>
      <c r="C506" s="26" t="str">
        <f>+IF('Lista Puestos Valorados'!C506="","",'Lista Puestos Valorados'!C506)</f>
        <v/>
      </c>
      <c r="D506" s="26" t="str">
        <f>+IF('Lista Puestos Valorados'!D506="","",'Lista Puestos Valorados'!D506)</f>
        <v/>
      </c>
      <c r="E506" s="26" t="str">
        <f>+IF('Lista Puestos Valorados'!E506="","",'Lista Puestos Valorados'!E506)</f>
        <v/>
      </c>
      <c r="F506" s="26" t="str">
        <f>+IF('Lista Puestos Valorados'!F506="","",'Lista Puestos Valorados'!F506)</f>
        <v/>
      </c>
      <c r="G506" s="26" t="str">
        <f>+IF('Lista Puestos Valorados'!G506="","",'Lista Puestos Valorados'!G506)</f>
        <v/>
      </c>
      <c r="H506" s="26" t="str">
        <f>+IF('Lista Puestos Valorados'!H506="","",'Lista Puestos Valorados'!H506)</f>
        <v/>
      </c>
      <c r="I506" s="26" t="str">
        <f>+IF('Lista Puestos Valorados'!I506="","",'Lista Puestos Valorados'!I506)</f>
        <v/>
      </c>
      <c r="J506" s="118" t="e">
        <f t="array" ref="J506">+IF(L506="","",_xlfn.IFS(L506&lt;='Cortes de Agrupacion'!$F$15,'Cortes de Agrupacion'!$E$15,'Resultados General'!L506&lt;='Cortes de Agrupacion'!$F$14,'Cortes de Agrupacion'!$E$14,'Resultados General'!L506&lt;='Cortes de Agrupacion'!$F$13,'Cortes de Agrupacion'!$E$13,L506&lt;='Cortes de Agrupacion'!$F$12,'Cortes de Agrupacion'!$E$12,'Resultados General'!L506&lt;='Cortes de Agrupacion'!$F$11,'Cortes de Agrupacion'!$E$11,'Resultados General'!L506&lt;='Cortes de Agrupacion'!$F$10,'Cortes de Agrupacion'!$E$10,'Resultados General'!L506&lt;='Cortes de Agrupacion'!$F$9,'Cortes de Agrupacion'!$E$9,'Resultados General'!L506&lt;='Cortes de Agrupacion'!$F$8,'Cortes de Agrupacion'!$E$8,'Resultados General'!L506&lt;='Cortes de Agrupacion'!$F$7,'Cortes de Agrupacion'!$E$7,'Resultados General'!L506&lt;='Cortes de Agrupacion'!$F$6,'Cortes de Agrupacion'!$E$6))</f>
        <v>#VALUE!</v>
      </c>
      <c r="K506" s="118" t="str">
        <f t="shared" si="14"/>
        <v/>
      </c>
      <c r="L506" s="124" t="e">
        <f>#VALUE!</f>
        <v>#VALUE!</v>
      </c>
      <c r="M506" s="26" t="e">
        <f ca="1">+_xlfn.IFNA(VLOOKUP(C506,'Distribución de puestos'!$B$8:$I$507,8,0),"")</f>
        <v>#NAME?</v>
      </c>
      <c r="N506" s="26" t="str">
        <f>+IF(VLOOKUP($B506,'Lista Puestos Valorados'!$B$11:$BK$510,MATCH('Auxiliar General'!H$4,'Lista Puestos Valorados'!$B$10:$BK$10,0),0)="","No relevante",VLOOKUP($B506,'Lista Puestos Valorados'!$B$11:$BK$510,MATCH('Auxiliar General'!H$4,'Lista Puestos Valorados'!$B$10:$BK$10,0),0))</f>
        <v>No relevante</v>
      </c>
      <c r="O506" s="26">
        <f>+HLOOKUP(N506,Sistema_Puntos!$Q$5:$Y$43,'Auxiliar General'!J$5,FALSE)</f>
        <v>0</v>
      </c>
      <c r="P506" s="26" t="str">
        <f>+IF(VLOOKUP($B506,'Lista Puestos Valorados'!$B$11:$BK$510,MATCH('Auxiliar General'!J$4,'Lista Puestos Valorados'!$B$10:$BK$10,0),0)="","No relevante",VLOOKUP($B506,'Lista Puestos Valorados'!$B$11:$BK$510,MATCH('Auxiliar General'!J$4,'Lista Puestos Valorados'!$B$10:$BK$10,0),0))</f>
        <v>No relevante</v>
      </c>
      <c r="Q506" s="26">
        <f>+HLOOKUP(P506,Sistema_Puntos!$Q$5:$Y$43,'Auxiliar General'!L$5,FALSE)</f>
        <v>0</v>
      </c>
      <c r="R506" s="26" t="str">
        <f>+IF(VLOOKUP($B506,'Lista Puestos Valorados'!$B$11:$BK$510,MATCH('Auxiliar General'!L$4,'Lista Puestos Valorados'!$B$10:$BK$10,0),0)="","No relevante",VLOOKUP($B506,'Lista Puestos Valorados'!$B$11:$BK$510,MATCH('Auxiliar General'!L$4,'Lista Puestos Valorados'!$B$10:$BK$10,0),0))</f>
        <v>No relevante</v>
      </c>
      <c r="S506" s="26">
        <f>+HLOOKUP(R506,Sistema_Puntos!$Q$5:$Y$43,'Auxiliar General'!N$5,FALSE)</f>
        <v>0</v>
      </c>
      <c r="T506" s="26" t="str">
        <f>+IF(VLOOKUP($B506,'Lista Puestos Valorados'!$B$11:$BK$510,MATCH('Auxiliar General'!N$4,'Lista Puestos Valorados'!$B$10:$BK$10,0),0)="","No relevante",VLOOKUP($B506,'Lista Puestos Valorados'!$B$11:$BK$510,MATCH('Auxiliar General'!N$4,'Lista Puestos Valorados'!$B$10:$BK$10,0),0))</f>
        <v>No relevante</v>
      </c>
      <c r="U506" s="26">
        <f>+HLOOKUP(T506,Sistema_Puntos!$Q$5:$Y$43,'Auxiliar General'!P$5,FALSE)</f>
        <v>0</v>
      </c>
      <c r="V506" s="26" t="str">
        <f>+IF(VLOOKUP($B506,'Lista Puestos Valorados'!$B$11:$BK$510,MATCH('Auxiliar General'!P$4,'Lista Puestos Valorados'!$B$10:$BK$10,0),0)="","No relevante",VLOOKUP($B506,'Lista Puestos Valorados'!$B$11:$BK$510,MATCH('Auxiliar General'!P$4,'Lista Puestos Valorados'!$B$10:$BK$10,0),0))</f>
        <v>No relevante</v>
      </c>
      <c r="W506" s="26">
        <f>+HLOOKUP(V506,Sistema_Puntos!$Q$5:$Y$43,'Auxiliar General'!R$5,FALSE)</f>
        <v>0</v>
      </c>
      <c r="X506" s="26" t="str">
        <f>+IF(VLOOKUP($B506,'Lista Puestos Valorados'!$B$11:$BK$510,MATCH('Auxiliar General'!R$4,'Lista Puestos Valorados'!$B$10:$BK$10,0),0)="","No relevante",VLOOKUP($B506,'Lista Puestos Valorados'!$B$11:$BK$510,MATCH('Auxiliar General'!R$4,'Lista Puestos Valorados'!$B$10:$BK$10,0),0))</f>
        <v>No relevante</v>
      </c>
      <c r="Y506" s="26">
        <f>+HLOOKUP(X506,Sistema_Puntos!$Q$5:$Y$43,'Auxiliar General'!T$5,FALSE)</f>
        <v>0</v>
      </c>
      <c r="Z506" s="26" t="str">
        <f>+IF(VLOOKUP($B506,'Lista Puestos Valorados'!$B$11:$BK$510,MATCH('Auxiliar General'!T$4,'Lista Puestos Valorados'!$B$10:$BK$10,0),0)="","No relevante",VLOOKUP($B506,'Lista Puestos Valorados'!$B$11:$BK$510,MATCH('Auxiliar General'!T$4,'Lista Puestos Valorados'!$B$10:$BK$10,0),0))</f>
        <v>No relevante</v>
      </c>
      <c r="AA506" s="26">
        <f>+HLOOKUP(Z506,Sistema_Puntos!$Q$5:$Y$43,'Auxiliar General'!V$5,FALSE)</f>
        <v>0</v>
      </c>
      <c r="AB506" s="26" t="str">
        <f>+IF(VLOOKUP($B506,'Lista Puestos Valorados'!$B$11:$BK$510,MATCH('Auxiliar General'!V$4,'Lista Puestos Valorados'!$B$10:$BK$10,0),0)="","No relevante",VLOOKUP($B506,'Lista Puestos Valorados'!$B$11:$BK$510,MATCH('Auxiliar General'!V$4,'Lista Puestos Valorados'!$B$10:$BK$10,0),0))</f>
        <v>No relevante</v>
      </c>
      <c r="AC506" s="26">
        <f>+HLOOKUP(AB506,Sistema_Puntos!$Q$5:$Y$43,'Auxiliar General'!X$5,FALSE)</f>
        <v>0</v>
      </c>
      <c r="AD506" s="26" t="str">
        <f>+IF(VLOOKUP($B506,'Lista Puestos Valorados'!$B$11:$BK$510,MATCH('Auxiliar General'!X$4,'Lista Puestos Valorados'!$B$10:$BK$10,0),0)="","No relevante",VLOOKUP($B506,'Lista Puestos Valorados'!$B$11:$BK$510,MATCH('Auxiliar General'!X$4,'Lista Puestos Valorados'!$B$10:$BK$10,0),0))</f>
        <v>No relevante</v>
      </c>
      <c r="AE506" s="26">
        <f>+HLOOKUP(AD506,Sistema_Puntos!$Q$5:$Y$43,'Auxiliar General'!Z$5,FALSE)</f>
        <v>0</v>
      </c>
      <c r="AF506" s="26" t="str">
        <f>+IF(VLOOKUP($B506,'Lista Puestos Valorados'!$B$11:$BK$510,MATCH('Auxiliar General'!Z$4,'Lista Puestos Valorados'!$B$10:$BK$10,0),0)="","No relevante",VLOOKUP($B506,'Lista Puestos Valorados'!$B$11:$BK$510,MATCH('Auxiliar General'!Z$4,'Lista Puestos Valorados'!$B$10:$BK$10,0),0))</f>
        <v>No relevante</v>
      </c>
      <c r="AG506" s="26">
        <f>+HLOOKUP(AF506,Sistema_Puntos!$Q$5:$Y$43,'Auxiliar General'!AB$5,FALSE)</f>
        <v>0</v>
      </c>
      <c r="AH506" s="26" t="str">
        <f>+IF(VLOOKUP($B506,'Lista Puestos Valorados'!$B$11:$BK$510,MATCH('Auxiliar General'!AB$4,'Lista Puestos Valorados'!$B$10:$BK$10,0),0)="","No relevante",VLOOKUP($B506,'Lista Puestos Valorados'!$B$11:$BK$510,MATCH('Auxiliar General'!AB$4,'Lista Puestos Valorados'!$B$10:$BK$10,0),0))</f>
        <v>No relevante</v>
      </c>
      <c r="AI506" s="26">
        <f>+HLOOKUP(AH506,Sistema_Puntos!$Q$5:$Y$43,'Auxiliar General'!AD$5,FALSE)</f>
        <v>0</v>
      </c>
      <c r="AJ506" s="26" t="str">
        <f>+IF(VLOOKUP($B506,'Lista Puestos Valorados'!$B$11:$BK$510,MATCH('Auxiliar General'!AD$4,'Lista Puestos Valorados'!$B$10:$BK$10,0),0)="","No relevante",VLOOKUP($B506,'Lista Puestos Valorados'!$B$11:$BK$510,MATCH('Auxiliar General'!AD$4,'Lista Puestos Valorados'!$B$10:$BK$10,0),0))</f>
        <v>No relevante</v>
      </c>
      <c r="AK506" s="26">
        <f>+HLOOKUP(AJ506,Sistema_Puntos!$Q$5:$Y$43,'Auxiliar General'!AF$5,FALSE)</f>
        <v>0</v>
      </c>
      <c r="AL506" s="26" t="str">
        <f>+IF(VLOOKUP($B506,'Lista Puestos Valorados'!$B$11:$BK$510,MATCH('Auxiliar General'!AF$4,'Lista Puestos Valorados'!$B$10:$BK$10,0),0)="","No relevante",VLOOKUP($B506,'Lista Puestos Valorados'!$B$11:$BK$510,MATCH('Auxiliar General'!AF$4,'Lista Puestos Valorados'!$B$10:$BK$10,0),0))</f>
        <v>No relevante</v>
      </c>
      <c r="AM506" s="26">
        <f>+HLOOKUP(AL506,Sistema_Puntos!$Q$5:$Y$43,'Auxiliar General'!AH$5,FALSE)</f>
        <v>0</v>
      </c>
      <c r="AN506" s="26" t="str">
        <f>+IF(VLOOKUP($B506,'Lista Puestos Valorados'!$B$11:$BK$510,MATCH('Auxiliar General'!AH$4,'Lista Puestos Valorados'!$B$10:$BK$10,0),0)="","No relevante",VLOOKUP($B506,'Lista Puestos Valorados'!$B$11:$BK$510,MATCH('Auxiliar General'!AH$4,'Lista Puestos Valorados'!$B$10:$BK$10,0),0))</f>
        <v>No relevante</v>
      </c>
      <c r="AO506" s="26">
        <f>+HLOOKUP(AN506,Sistema_Puntos!$Q$5:$Y$43,'Auxiliar General'!AJ$5,FALSE)</f>
        <v>0</v>
      </c>
      <c r="AP506" s="26" t="str">
        <f>+IF(VLOOKUP($B506,'Lista Puestos Valorados'!$B$11:$BK$510,MATCH('Auxiliar General'!AJ$4,'Lista Puestos Valorados'!$B$10:$BK$10,0),0)="","No relevante",VLOOKUP($B506,'Lista Puestos Valorados'!$B$11:$BK$510,MATCH('Auxiliar General'!AJ$4,'Lista Puestos Valorados'!$B$10:$BK$10,0),0))</f>
        <v>No relevante</v>
      </c>
      <c r="AQ506" s="26">
        <f>+HLOOKUP(AP506,Sistema_Puntos!$Q$5:$Y$43,'Auxiliar General'!AL$5,FALSE)</f>
        <v>0</v>
      </c>
      <c r="AR506" s="26" t="str">
        <f>+IF(VLOOKUP($B506,'Lista Puestos Valorados'!$B$11:$BK$510,MATCH('Auxiliar General'!AL$4,'Lista Puestos Valorados'!$B$10:$BK$10,0),0)="","No relevante",VLOOKUP($B506,'Lista Puestos Valorados'!$B$11:$BK$510,MATCH('Auxiliar General'!AL$4,'Lista Puestos Valorados'!$B$10:$BK$10,0),0))</f>
        <v>No relevante</v>
      </c>
      <c r="AS506" s="26">
        <f>+HLOOKUP(AR506,Sistema_Puntos!$Q$5:$Y$43,'Auxiliar General'!AN$5,FALSE)</f>
        <v>0</v>
      </c>
      <c r="AT506" s="26" t="str">
        <f>+IF(VLOOKUP($B506,'Lista Puestos Valorados'!$B$11:$BK$510,MATCH('Auxiliar General'!AN$4,'Lista Puestos Valorados'!$B$10:$BK$10,0),0)="","No relevante",VLOOKUP($B506,'Lista Puestos Valorados'!$B$11:$BK$510,MATCH('Auxiliar General'!AN$4,'Lista Puestos Valorados'!$B$10:$BK$10,0),0))</f>
        <v>No relevante</v>
      </c>
      <c r="AU506" s="26">
        <f>+HLOOKUP(AT506,Sistema_Puntos!$Q$5:$Y$43,'Auxiliar General'!AP$5,FALSE)</f>
        <v>0</v>
      </c>
      <c r="AV506" s="26" t="str">
        <f>+IF(VLOOKUP($B506,'Lista Puestos Valorados'!$B$11:$BK$510,MATCH('Auxiliar General'!AP$4,'Lista Puestos Valorados'!$B$10:$BK$10,0),0)="","No relevante",VLOOKUP($B506,'Lista Puestos Valorados'!$B$11:$BK$510,MATCH('Auxiliar General'!AP$4,'Lista Puestos Valorados'!$B$10:$BK$10,0),0))</f>
        <v>No relevante</v>
      </c>
      <c r="AW506" s="26">
        <f>+HLOOKUP(AV506,Sistema_Puntos!$Q$5:$Y$43,'Auxiliar General'!AR$5,FALSE)</f>
        <v>0</v>
      </c>
      <c r="AX506" s="26" t="str">
        <f>+IF(VLOOKUP($B506,'Lista Puestos Valorados'!$B$11:$BK$510,MATCH('Auxiliar General'!AR$4,'Lista Puestos Valorados'!$B$10:$BK$10,0),0)="","No relevante",VLOOKUP($B506,'Lista Puestos Valorados'!$B$11:$BK$510,MATCH('Auxiliar General'!AR$4,'Lista Puestos Valorados'!$B$10:$BK$10,0),0))</f>
        <v>No relevante</v>
      </c>
      <c r="AY506" s="26">
        <f>+HLOOKUP(AX506,Sistema_Puntos!$Q$5:$Y$43,'Auxiliar General'!AT$5,FALSE)</f>
        <v>0</v>
      </c>
      <c r="AZ506" s="26" t="str">
        <f>+IF(VLOOKUP($B506,'Lista Puestos Valorados'!$B$11:$BK$510,MATCH('Auxiliar General'!AT$4,'Lista Puestos Valorados'!$B$10:$BK$10,0),0)="","No relevante",VLOOKUP($B506,'Lista Puestos Valorados'!$B$11:$BK$510,MATCH('Auxiliar General'!AT$4,'Lista Puestos Valorados'!$B$10:$BK$10,0),0))</f>
        <v>No relevante</v>
      </c>
      <c r="BA506" s="26">
        <f>+HLOOKUP(AZ506,Sistema_Puntos!$Q$5:$Y$43,'Auxiliar General'!AV$5,FALSE)</f>
        <v>0</v>
      </c>
      <c r="BB506" s="26" t="str">
        <f>+IF(VLOOKUP($B506,'Lista Puestos Valorados'!$B$11:$BK$510,MATCH('Auxiliar General'!AV$4,'Lista Puestos Valorados'!$B$10:$BK$10,0),0)="","No relevante",VLOOKUP($B506,'Lista Puestos Valorados'!$B$11:$BK$510,MATCH('Auxiliar General'!AV$4,'Lista Puestos Valorados'!$B$10:$BK$10,0),0))</f>
        <v>No relevante</v>
      </c>
      <c r="BC506" s="26">
        <f>+HLOOKUP(BB506,Sistema_Puntos!$Q$5:$Y$43,'Auxiliar General'!AX$5,FALSE)</f>
        <v>0</v>
      </c>
      <c r="BD506" s="26" t="str">
        <f>+IF(VLOOKUP($B506,'Lista Puestos Valorados'!$B$11:$BK$510,MATCH('Auxiliar General'!AX$4,'Lista Puestos Valorados'!$B$10:$BK$10,0),0)="","No relevante",VLOOKUP($B506,'Lista Puestos Valorados'!$B$11:$BK$510,MATCH('Auxiliar General'!AX$4,'Lista Puestos Valorados'!$B$10:$BK$10,0),0))</f>
        <v>No relevante</v>
      </c>
      <c r="BE506" s="26">
        <f>+HLOOKUP(BD506,Sistema_Puntos!$Q$5:$Y$43,'Auxiliar General'!AZ$5,FALSE)</f>
        <v>0</v>
      </c>
      <c r="BF506" s="26" t="str">
        <f>+IF(VLOOKUP($B506,'Lista Puestos Valorados'!$B$11:$BK$510,MATCH('Auxiliar General'!AZ$4,'Lista Puestos Valorados'!$B$10:$BK$10,0),0)="","No relevante",VLOOKUP($B506,'Lista Puestos Valorados'!$B$11:$BK$510,MATCH('Auxiliar General'!AZ$4,'Lista Puestos Valorados'!$B$10:$BK$10,0),0))</f>
        <v>No relevante</v>
      </c>
      <c r="BG506" s="26">
        <f>+HLOOKUP(BF506,Sistema_Puntos!$Q$5:$Y$43,'Auxiliar General'!BB$5,FALSE)</f>
        <v>0</v>
      </c>
      <c r="BH506" s="26" t="str">
        <f>+IF(VLOOKUP($B506,'Lista Puestos Valorados'!$B$11:$BK$510,MATCH('Auxiliar General'!BB$4,'Lista Puestos Valorados'!$B$10:$BK$10,0),0)="","No relevante",VLOOKUP($B506,'Lista Puestos Valorados'!$B$11:$BK$510,MATCH('Auxiliar General'!BB$4,'Lista Puestos Valorados'!$B$10:$BK$10,0),0))</f>
        <v>No relevante</v>
      </c>
      <c r="BI506" s="26">
        <f>+HLOOKUP(BH506,Sistema_Puntos!$Q$5:$Y$43,'Auxiliar General'!BD$5,FALSE)</f>
        <v>0</v>
      </c>
      <c r="BJ506" s="26" t="str">
        <f>+IF(VLOOKUP($B506,'Lista Puestos Valorados'!$B$11:$BK$510,MATCH('Auxiliar General'!BD$4,'Lista Puestos Valorados'!$B$10:$BK$10,0),0)="","No relevante",VLOOKUP($B506,'Lista Puestos Valorados'!$B$11:$BK$510,MATCH('Auxiliar General'!BD$4,'Lista Puestos Valorados'!$B$10:$BK$10,0),0))</f>
        <v>No relevante</v>
      </c>
      <c r="BK506" s="26">
        <f>+HLOOKUP(BJ506,Sistema_Puntos!$Q$5:$Y$43,'Auxiliar General'!BF$5,FALSE)</f>
        <v>0</v>
      </c>
      <c r="BL506" s="26" t="str">
        <f>+IF(VLOOKUP($B506,'Lista Puestos Valorados'!$B$11:$BK$510,MATCH('Auxiliar General'!BF$4,'Lista Puestos Valorados'!$B$10:$BK$10,0),0)="","No relevante",VLOOKUP($B506,'Lista Puestos Valorados'!$B$11:$BK$510,MATCH('Auxiliar General'!BF$4,'Lista Puestos Valorados'!$B$10:$BK$10,0),0))</f>
        <v>No relevante</v>
      </c>
      <c r="BM506" s="26">
        <f>+HLOOKUP(BL506,Sistema_Puntos!$Q$5:$Y$43,'Auxiliar General'!BH$5,FALSE)</f>
        <v>0</v>
      </c>
      <c r="BN506" s="26" t="str">
        <f>+IF(VLOOKUP($B506,'Lista Puestos Valorados'!$B$11:$BK$510,MATCH('Auxiliar General'!BH$4,'Lista Puestos Valorados'!$B$10:$BK$10,0),0)="","No relevante",VLOOKUP($B506,'Lista Puestos Valorados'!$B$11:$BK$510,MATCH('Auxiliar General'!BH$4,'Lista Puestos Valorados'!$B$10:$BK$10,0),0))</f>
        <v>No relevante</v>
      </c>
      <c r="BO506" s="26">
        <f>+HLOOKUP(BN506,Sistema_Puntos!$Q$5:$Y$43,'Auxiliar General'!BJ$5,FALSE)</f>
        <v>0</v>
      </c>
      <c r="BP506" s="26" t="str">
        <f>+IF(VLOOKUP($B506,'Lista Puestos Valorados'!$B$11:$BK$510,MATCH('Auxiliar General'!BJ$4,'Lista Puestos Valorados'!$B$10:$BK$10,0),0)="","No relevante",VLOOKUP($B506,'Lista Puestos Valorados'!$B$11:$BK$510,MATCH('Auxiliar General'!BJ$4,'Lista Puestos Valorados'!$B$10:$BK$10,0),0))</f>
        <v>No relevante</v>
      </c>
      <c r="BQ506" s="26">
        <f>+HLOOKUP(BP506,Sistema_Puntos!$Q$5:$Y$43,'Auxiliar General'!BL$5,FALSE)</f>
        <v>0</v>
      </c>
      <c r="BR506" s="26" t="str">
        <f>+IF(VLOOKUP($B506,'Lista Puestos Valorados'!$B$11:$BK$510,MATCH('Auxiliar General'!BL$4,'Lista Puestos Valorados'!$B$10:$BK$10,0),0)="","No relevante",VLOOKUP($B506,'Lista Puestos Valorados'!$B$11:$BK$510,MATCH('Auxiliar General'!BL$4,'Lista Puestos Valorados'!$B$10:$BK$10,0),0))</f>
        <v>No relevante</v>
      </c>
      <c r="BS506" s="26">
        <f>+HLOOKUP(BR506,Sistema_Puntos!$Q$5:$Y$43,'Auxiliar General'!BN$5,FALSE)</f>
        <v>0</v>
      </c>
      <c r="BT506" s="26" t="str">
        <f>+IF(VLOOKUP($B506,'Lista Puestos Valorados'!$B$11:$BK$510,MATCH('Auxiliar General'!BN$4,'Lista Puestos Valorados'!$B$10:$BK$10,0),0)="","No relevante",VLOOKUP($B506,'Lista Puestos Valorados'!$B$11:$BK$510,MATCH('Auxiliar General'!BN$4,'Lista Puestos Valorados'!$B$10:$BK$10,0),0))</f>
        <v>No relevante</v>
      </c>
      <c r="BU506" s="26">
        <f>+HLOOKUP(BT506,Sistema_Puntos!$Q$5:$Y$43,'Auxiliar General'!BP$5,FALSE)</f>
        <v>0</v>
      </c>
      <c r="BV506" s="26" t="str">
        <f>+IF(VLOOKUP($B506,'Lista Puestos Valorados'!$B$11:$BK$510,MATCH('Auxiliar General'!BP$4,'Lista Puestos Valorados'!$B$10:$BK$10,0),0)="","No relevante",VLOOKUP($B506,'Lista Puestos Valorados'!$B$11:$BK$510,MATCH('Auxiliar General'!BP$4,'Lista Puestos Valorados'!$B$10:$BK$10,0),0))</f>
        <v>No relevante</v>
      </c>
      <c r="BW506" s="26">
        <f>+HLOOKUP(BV506,Sistema_Puntos!$Q$5:$Y$43,'Auxiliar General'!BR$5,FALSE)</f>
        <v>0</v>
      </c>
      <c r="BX506" s="26" t="str">
        <f>+IF(VLOOKUP($B506,'Lista Puestos Valorados'!$B$11:$BK$510,MATCH('Auxiliar General'!BR$4,'Lista Puestos Valorados'!$B$10:$BK$10,0),0)="","No relevante",VLOOKUP($B506,'Lista Puestos Valorados'!$B$11:$BK$510,MATCH('Auxiliar General'!BR$4,'Lista Puestos Valorados'!$B$10:$BK$10,0),0))</f>
        <v>No relevante</v>
      </c>
      <c r="BY506" s="26">
        <f>+HLOOKUP(BX506,Sistema_Puntos!$Q$5:$Y$43,'Auxiliar General'!BT$5,FALSE)</f>
        <v>0</v>
      </c>
      <c r="BZ506" s="26" t="str">
        <f>+IF(VLOOKUP($B506,'Lista Puestos Valorados'!$B$11:$BK$510,MATCH('Auxiliar General'!BT$4,'Lista Puestos Valorados'!$B$10:$BK$10,0),0)="","No relevante",VLOOKUP($B506,'Lista Puestos Valorados'!$B$11:$BK$510,MATCH('Auxiliar General'!BT$4,'Lista Puestos Valorados'!$B$10:$BK$10,0),0))</f>
        <v>No relevante</v>
      </c>
      <c r="CA506" s="26">
        <f>+HLOOKUP(BZ506,Sistema_Puntos!$Q$5:$Y$43,'Auxiliar General'!BV$5,FALSE)</f>
        <v>0</v>
      </c>
      <c r="CB506" s="26" t="str">
        <f>+IF(VLOOKUP($B506,'Lista Puestos Valorados'!$B$11:$BK$510,MATCH('Auxiliar General'!BV$4,'Lista Puestos Valorados'!$B$10:$BK$10,0),0)="","No relevante",VLOOKUP($B506,'Lista Puestos Valorados'!$B$11:$BK$510,MATCH('Auxiliar General'!BV$4,'Lista Puestos Valorados'!$B$10:$BK$10,0),0))</f>
        <v>No relevante</v>
      </c>
      <c r="CC506" s="26">
        <f>+HLOOKUP(CB506,Sistema_Puntos!$Q$5:$Y$43,'Auxiliar General'!BX$5,FALSE)</f>
        <v>0</v>
      </c>
      <c r="CD506" s="26" t="str">
        <f>+IF(VLOOKUP($B506,'Lista Puestos Valorados'!$B$11:$BK$510,MATCH('Auxiliar General'!BX$4,'Lista Puestos Valorados'!$B$10:$BK$10,0),0)="","No relevante",VLOOKUP($B506,'Lista Puestos Valorados'!$B$11:$BK$510,MATCH('Auxiliar General'!BX$4,'Lista Puestos Valorados'!$B$10:$BK$10,0),0))</f>
        <v>No relevante</v>
      </c>
      <c r="CE506" s="26">
        <f>+HLOOKUP(CD506,Sistema_Puntos!$Q$5:$Y$43,'Auxiliar General'!BZ$5,FALSE)</f>
        <v>0</v>
      </c>
      <c r="CF506" s="26" t="str">
        <f>+IF(VLOOKUP($B506,'Lista Puestos Valorados'!$B$11:$BK$510,MATCH('Auxiliar General'!BZ$4,'Lista Puestos Valorados'!$B$10:$BK$10,0),0)="","No relevante",VLOOKUP($B506,'Lista Puestos Valorados'!$B$11:$BK$510,MATCH('Auxiliar General'!BZ$4,'Lista Puestos Valorados'!$B$10:$BK$10,0),0))</f>
        <v>No relevante</v>
      </c>
      <c r="CG506" s="26">
        <f>+HLOOKUP(CF506,Sistema_Puntos!$Q$5:$Y$43,'Auxiliar General'!CB$5,FALSE)</f>
        <v>0</v>
      </c>
      <c r="CH506" s="29"/>
      <c r="CI506" s="29"/>
    </row>
    <row r="507" spans="2:87" ht="17.55" customHeight="1">
      <c r="B507" s="26">
        <f>+'Listado de Puestos'!B507</f>
        <v>497</v>
      </c>
      <c r="C507" s="26" t="str">
        <f>+IF('Lista Puestos Valorados'!C507="","",'Lista Puestos Valorados'!C507)</f>
        <v/>
      </c>
      <c r="D507" s="26" t="str">
        <f>+IF('Lista Puestos Valorados'!D507="","",'Lista Puestos Valorados'!D507)</f>
        <v/>
      </c>
      <c r="E507" s="26" t="str">
        <f>+IF('Lista Puestos Valorados'!E507="","",'Lista Puestos Valorados'!E507)</f>
        <v/>
      </c>
      <c r="F507" s="26" t="str">
        <f>+IF('Lista Puestos Valorados'!F507="","",'Lista Puestos Valorados'!F507)</f>
        <v/>
      </c>
      <c r="G507" s="26" t="str">
        <f>+IF('Lista Puestos Valorados'!G507="","",'Lista Puestos Valorados'!G507)</f>
        <v/>
      </c>
      <c r="H507" s="26" t="str">
        <f>+IF('Lista Puestos Valorados'!H507="","",'Lista Puestos Valorados'!H507)</f>
        <v/>
      </c>
      <c r="I507" s="26" t="str">
        <f>+IF('Lista Puestos Valorados'!I507="","",'Lista Puestos Valorados'!I507)</f>
        <v/>
      </c>
      <c r="J507" s="118" t="e">
        <f t="array" ref="J507">+IF(L507="","",_xlfn.IFS(L507&lt;='Cortes de Agrupacion'!$F$15,'Cortes de Agrupacion'!$E$15,'Resultados General'!L507&lt;='Cortes de Agrupacion'!$F$14,'Cortes de Agrupacion'!$E$14,'Resultados General'!L507&lt;='Cortes de Agrupacion'!$F$13,'Cortes de Agrupacion'!$E$13,L507&lt;='Cortes de Agrupacion'!$F$12,'Cortes de Agrupacion'!$E$12,'Resultados General'!L507&lt;='Cortes de Agrupacion'!$F$11,'Cortes de Agrupacion'!$E$11,'Resultados General'!L507&lt;='Cortes de Agrupacion'!$F$10,'Cortes de Agrupacion'!$E$10,'Resultados General'!L507&lt;='Cortes de Agrupacion'!$F$9,'Cortes de Agrupacion'!$E$9,'Resultados General'!L507&lt;='Cortes de Agrupacion'!$F$8,'Cortes de Agrupacion'!$E$8,'Resultados General'!L507&lt;='Cortes de Agrupacion'!$F$7,'Cortes de Agrupacion'!$E$7,'Resultados General'!L507&lt;='Cortes de Agrupacion'!$F$6,'Cortes de Agrupacion'!$E$6))</f>
        <v>#VALUE!</v>
      </c>
      <c r="K507" s="118" t="str">
        <f t="shared" si="14"/>
        <v/>
      </c>
      <c r="L507" s="124" t="e">
        <f>#VALUE!</f>
        <v>#VALUE!</v>
      </c>
      <c r="M507" s="26" t="e">
        <f ca="1">+_xlfn.IFNA(VLOOKUP(C507,'Distribución de puestos'!$B$8:$I$507,8,0),"")</f>
        <v>#NAME?</v>
      </c>
      <c r="N507" s="26" t="str">
        <f>+IF(VLOOKUP($B507,'Lista Puestos Valorados'!$B$11:$BK$510,MATCH('Auxiliar General'!H$4,'Lista Puestos Valorados'!$B$10:$BK$10,0),0)="","No relevante",VLOOKUP($B507,'Lista Puestos Valorados'!$B$11:$BK$510,MATCH('Auxiliar General'!H$4,'Lista Puestos Valorados'!$B$10:$BK$10,0),0))</f>
        <v>No relevante</v>
      </c>
      <c r="O507" s="26">
        <f>+HLOOKUP(N507,Sistema_Puntos!$Q$5:$Y$43,'Auxiliar General'!J$5,FALSE)</f>
        <v>0</v>
      </c>
      <c r="P507" s="26" t="str">
        <f>+IF(VLOOKUP($B507,'Lista Puestos Valorados'!$B$11:$BK$510,MATCH('Auxiliar General'!J$4,'Lista Puestos Valorados'!$B$10:$BK$10,0),0)="","No relevante",VLOOKUP($B507,'Lista Puestos Valorados'!$B$11:$BK$510,MATCH('Auxiliar General'!J$4,'Lista Puestos Valorados'!$B$10:$BK$10,0),0))</f>
        <v>No relevante</v>
      </c>
      <c r="Q507" s="26">
        <f>+HLOOKUP(P507,Sistema_Puntos!$Q$5:$Y$43,'Auxiliar General'!L$5,FALSE)</f>
        <v>0</v>
      </c>
      <c r="R507" s="26" t="str">
        <f>+IF(VLOOKUP($B507,'Lista Puestos Valorados'!$B$11:$BK$510,MATCH('Auxiliar General'!L$4,'Lista Puestos Valorados'!$B$10:$BK$10,0),0)="","No relevante",VLOOKUP($B507,'Lista Puestos Valorados'!$B$11:$BK$510,MATCH('Auxiliar General'!L$4,'Lista Puestos Valorados'!$B$10:$BK$10,0),0))</f>
        <v>No relevante</v>
      </c>
      <c r="S507" s="26">
        <f>+HLOOKUP(R507,Sistema_Puntos!$Q$5:$Y$43,'Auxiliar General'!N$5,FALSE)</f>
        <v>0</v>
      </c>
      <c r="T507" s="26" t="str">
        <f>+IF(VLOOKUP($B507,'Lista Puestos Valorados'!$B$11:$BK$510,MATCH('Auxiliar General'!N$4,'Lista Puestos Valorados'!$B$10:$BK$10,0),0)="","No relevante",VLOOKUP($B507,'Lista Puestos Valorados'!$B$11:$BK$510,MATCH('Auxiliar General'!N$4,'Lista Puestos Valorados'!$B$10:$BK$10,0),0))</f>
        <v>No relevante</v>
      </c>
      <c r="U507" s="26">
        <f>+HLOOKUP(T507,Sistema_Puntos!$Q$5:$Y$43,'Auxiliar General'!P$5,FALSE)</f>
        <v>0</v>
      </c>
      <c r="V507" s="26" t="str">
        <f>+IF(VLOOKUP($B507,'Lista Puestos Valorados'!$B$11:$BK$510,MATCH('Auxiliar General'!P$4,'Lista Puestos Valorados'!$B$10:$BK$10,0),0)="","No relevante",VLOOKUP($B507,'Lista Puestos Valorados'!$B$11:$BK$510,MATCH('Auxiliar General'!P$4,'Lista Puestos Valorados'!$B$10:$BK$10,0),0))</f>
        <v>No relevante</v>
      </c>
      <c r="W507" s="26">
        <f>+HLOOKUP(V507,Sistema_Puntos!$Q$5:$Y$43,'Auxiliar General'!R$5,FALSE)</f>
        <v>0</v>
      </c>
      <c r="X507" s="26" t="str">
        <f>+IF(VLOOKUP($B507,'Lista Puestos Valorados'!$B$11:$BK$510,MATCH('Auxiliar General'!R$4,'Lista Puestos Valorados'!$B$10:$BK$10,0),0)="","No relevante",VLOOKUP($B507,'Lista Puestos Valorados'!$B$11:$BK$510,MATCH('Auxiliar General'!R$4,'Lista Puestos Valorados'!$B$10:$BK$10,0),0))</f>
        <v>No relevante</v>
      </c>
      <c r="Y507" s="26">
        <f>+HLOOKUP(X507,Sistema_Puntos!$Q$5:$Y$43,'Auxiliar General'!T$5,FALSE)</f>
        <v>0</v>
      </c>
      <c r="Z507" s="26" t="str">
        <f>+IF(VLOOKUP($B507,'Lista Puestos Valorados'!$B$11:$BK$510,MATCH('Auxiliar General'!T$4,'Lista Puestos Valorados'!$B$10:$BK$10,0),0)="","No relevante",VLOOKUP($B507,'Lista Puestos Valorados'!$B$11:$BK$510,MATCH('Auxiliar General'!T$4,'Lista Puestos Valorados'!$B$10:$BK$10,0),0))</f>
        <v>No relevante</v>
      </c>
      <c r="AA507" s="26">
        <f>+HLOOKUP(Z507,Sistema_Puntos!$Q$5:$Y$43,'Auxiliar General'!V$5,FALSE)</f>
        <v>0</v>
      </c>
      <c r="AB507" s="26" t="str">
        <f>+IF(VLOOKUP($B507,'Lista Puestos Valorados'!$B$11:$BK$510,MATCH('Auxiliar General'!V$4,'Lista Puestos Valorados'!$B$10:$BK$10,0),0)="","No relevante",VLOOKUP($B507,'Lista Puestos Valorados'!$B$11:$BK$510,MATCH('Auxiliar General'!V$4,'Lista Puestos Valorados'!$B$10:$BK$10,0),0))</f>
        <v>No relevante</v>
      </c>
      <c r="AC507" s="26">
        <f>+HLOOKUP(AB507,Sistema_Puntos!$Q$5:$Y$43,'Auxiliar General'!X$5,FALSE)</f>
        <v>0</v>
      </c>
      <c r="AD507" s="26" t="str">
        <f>+IF(VLOOKUP($B507,'Lista Puestos Valorados'!$B$11:$BK$510,MATCH('Auxiliar General'!X$4,'Lista Puestos Valorados'!$B$10:$BK$10,0),0)="","No relevante",VLOOKUP($B507,'Lista Puestos Valorados'!$B$11:$BK$510,MATCH('Auxiliar General'!X$4,'Lista Puestos Valorados'!$B$10:$BK$10,0),0))</f>
        <v>No relevante</v>
      </c>
      <c r="AE507" s="26">
        <f>+HLOOKUP(AD507,Sistema_Puntos!$Q$5:$Y$43,'Auxiliar General'!Z$5,FALSE)</f>
        <v>0</v>
      </c>
      <c r="AF507" s="26" t="str">
        <f>+IF(VLOOKUP($B507,'Lista Puestos Valorados'!$B$11:$BK$510,MATCH('Auxiliar General'!Z$4,'Lista Puestos Valorados'!$B$10:$BK$10,0),0)="","No relevante",VLOOKUP($B507,'Lista Puestos Valorados'!$B$11:$BK$510,MATCH('Auxiliar General'!Z$4,'Lista Puestos Valorados'!$B$10:$BK$10,0),0))</f>
        <v>No relevante</v>
      </c>
      <c r="AG507" s="26">
        <f>+HLOOKUP(AF507,Sistema_Puntos!$Q$5:$Y$43,'Auxiliar General'!AB$5,FALSE)</f>
        <v>0</v>
      </c>
      <c r="AH507" s="26" t="str">
        <f>+IF(VLOOKUP($B507,'Lista Puestos Valorados'!$B$11:$BK$510,MATCH('Auxiliar General'!AB$4,'Lista Puestos Valorados'!$B$10:$BK$10,0),0)="","No relevante",VLOOKUP($B507,'Lista Puestos Valorados'!$B$11:$BK$510,MATCH('Auxiliar General'!AB$4,'Lista Puestos Valorados'!$B$10:$BK$10,0),0))</f>
        <v>No relevante</v>
      </c>
      <c r="AI507" s="26">
        <f>+HLOOKUP(AH507,Sistema_Puntos!$Q$5:$Y$43,'Auxiliar General'!AD$5,FALSE)</f>
        <v>0</v>
      </c>
      <c r="AJ507" s="26" t="str">
        <f>+IF(VLOOKUP($B507,'Lista Puestos Valorados'!$B$11:$BK$510,MATCH('Auxiliar General'!AD$4,'Lista Puestos Valorados'!$B$10:$BK$10,0),0)="","No relevante",VLOOKUP($B507,'Lista Puestos Valorados'!$B$11:$BK$510,MATCH('Auxiliar General'!AD$4,'Lista Puestos Valorados'!$B$10:$BK$10,0),0))</f>
        <v>No relevante</v>
      </c>
      <c r="AK507" s="26">
        <f>+HLOOKUP(AJ507,Sistema_Puntos!$Q$5:$Y$43,'Auxiliar General'!AF$5,FALSE)</f>
        <v>0</v>
      </c>
      <c r="AL507" s="26" t="str">
        <f>+IF(VLOOKUP($B507,'Lista Puestos Valorados'!$B$11:$BK$510,MATCH('Auxiliar General'!AF$4,'Lista Puestos Valorados'!$B$10:$BK$10,0),0)="","No relevante",VLOOKUP($B507,'Lista Puestos Valorados'!$B$11:$BK$510,MATCH('Auxiliar General'!AF$4,'Lista Puestos Valorados'!$B$10:$BK$10,0),0))</f>
        <v>No relevante</v>
      </c>
      <c r="AM507" s="26">
        <f>+HLOOKUP(AL507,Sistema_Puntos!$Q$5:$Y$43,'Auxiliar General'!AH$5,FALSE)</f>
        <v>0</v>
      </c>
      <c r="AN507" s="26" t="str">
        <f>+IF(VLOOKUP($B507,'Lista Puestos Valorados'!$B$11:$BK$510,MATCH('Auxiliar General'!AH$4,'Lista Puestos Valorados'!$B$10:$BK$10,0),0)="","No relevante",VLOOKUP($B507,'Lista Puestos Valorados'!$B$11:$BK$510,MATCH('Auxiliar General'!AH$4,'Lista Puestos Valorados'!$B$10:$BK$10,0),0))</f>
        <v>No relevante</v>
      </c>
      <c r="AO507" s="26">
        <f>+HLOOKUP(AN507,Sistema_Puntos!$Q$5:$Y$43,'Auxiliar General'!AJ$5,FALSE)</f>
        <v>0</v>
      </c>
      <c r="AP507" s="26" t="str">
        <f>+IF(VLOOKUP($B507,'Lista Puestos Valorados'!$B$11:$BK$510,MATCH('Auxiliar General'!AJ$4,'Lista Puestos Valorados'!$B$10:$BK$10,0),0)="","No relevante",VLOOKUP($B507,'Lista Puestos Valorados'!$B$11:$BK$510,MATCH('Auxiliar General'!AJ$4,'Lista Puestos Valorados'!$B$10:$BK$10,0),0))</f>
        <v>No relevante</v>
      </c>
      <c r="AQ507" s="26">
        <f>+HLOOKUP(AP507,Sistema_Puntos!$Q$5:$Y$43,'Auxiliar General'!AL$5,FALSE)</f>
        <v>0</v>
      </c>
      <c r="AR507" s="26" t="str">
        <f>+IF(VLOOKUP($B507,'Lista Puestos Valorados'!$B$11:$BK$510,MATCH('Auxiliar General'!AL$4,'Lista Puestos Valorados'!$B$10:$BK$10,0),0)="","No relevante",VLOOKUP($B507,'Lista Puestos Valorados'!$B$11:$BK$510,MATCH('Auxiliar General'!AL$4,'Lista Puestos Valorados'!$B$10:$BK$10,0),0))</f>
        <v>No relevante</v>
      </c>
      <c r="AS507" s="26">
        <f>+HLOOKUP(AR507,Sistema_Puntos!$Q$5:$Y$43,'Auxiliar General'!AN$5,FALSE)</f>
        <v>0</v>
      </c>
      <c r="AT507" s="26" t="str">
        <f>+IF(VLOOKUP($B507,'Lista Puestos Valorados'!$B$11:$BK$510,MATCH('Auxiliar General'!AN$4,'Lista Puestos Valorados'!$B$10:$BK$10,0),0)="","No relevante",VLOOKUP($B507,'Lista Puestos Valorados'!$B$11:$BK$510,MATCH('Auxiliar General'!AN$4,'Lista Puestos Valorados'!$B$10:$BK$10,0),0))</f>
        <v>No relevante</v>
      </c>
      <c r="AU507" s="26">
        <f>+HLOOKUP(AT507,Sistema_Puntos!$Q$5:$Y$43,'Auxiliar General'!AP$5,FALSE)</f>
        <v>0</v>
      </c>
      <c r="AV507" s="26" t="str">
        <f>+IF(VLOOKUP($B507,'Lista Puestos Valorados'!$B$11:$BK$510,MATCH('Auxiliar General'!AP$4,'Lista Puestos Valorados'!$B$10:$BK$10,0),0)="","No relevante",VLOOKUP($B507,'Lista Puestos Valorados'!$B$11:$BK$510,MATCH('Auxiliar General'!AP$4,'Lista Puestos Valorados'!$B$10:$BK$10,0),0))</f>
        <v>No relevante</v>
      </c>
      <c r="AW507" s="26">
        <f>+HLOOKUP(AV507,Sistema_Puntos!$Q$5:$Y$43,'Auxiliar General'!AR$5,FALSE)</f>
        <v>0</v>
      </c>
      <c r="AX507" s="26" t="str">
        <f>+IF(VLOOKUP($B507,'Lista Puestos Valorados'!$B$11:$BK$510,MATCH('Auxiliar General'!AR$4,'Lista Puestos Valorados'!$B$10:$BK$10,0),0)="","No relevante",VLOOKUP($B507,'Lista Puestos Valorados'!$B$11:$BK$510,MATCH('Auxiliar General'!AR$4,'Lista Puestos Valorados'!$B$10:$BK$10,0),0))</f>
        <v>No relevante</v>
      </c>
      <c r="AY507" s="26">
        <f>+HLOOKUP(AX507,Sistema_Puntos!$Q$5:$Y$43,'Auxiliar General'!AT$5,FALSE)</f>
        <v>0</v>
      </c>
      <c r="AZ507" s="26" t="str">
        <f>+IF(VLOOKUP($B507,'Lista Puestos Valorados'!$B$11:$BK$510,MATCH('Auxiliar General'!AT$4,'Lista Puestos Valorados'!$B$10:$BK$10,0),0)="","No relevante",VLOOKUP($B507,'Lista Puestos Valorados'!$B$11:$BK$510,MATCH('Auxiliar General'!AT$4,'Lista Puestos Valorados'!$B$10:$BK$10,0),0))</f>
        <v>No relevante</v>
      </c>
      <c r="BA507" s="26">
        <f>+HLOOKUP(AZ507,Sistema_Puntos!$Q$5:$Y$43,'Auxiliar General'!AV$5,FALSE)</f>
        <v>0</v>
      </c>
      <c r="BB507" s="26" t="str">
        <f>+IF(VLOOKUP($B507,'Lista Puestos Valorados'!$B$11:$BK$510,MATCH('Auxiliar General'!AV$4,'Lista Puestos Valorados'!$B$10:$BK$10,0),0)="","No relevante",VLOOKUP($B507,'Lista Puestos Valorados'!$B$11:$BK$510,MATCH('Auxiliar General'!AV$4,'Lista Puestos Valorados'!$B$10:$BK$10,0),0))</f>
        <v>No relevante</v>
      </c>
      <c r="BC507" s="26">
        <f>+HLOOKUP(BB507,Sistema_Puntos!$Q$5:$Y$43,'Auxiliar General'!AX$5,FALSE)</f>
        <v>0</v>
      </c>
      <c r="BD507" s="26" t="str">
        <f>+IF(VLOOKUP($B507,'Lista Puestos Valorados'!$B$11:$BK$510,MATCH('Auxiliar General'!AX$4,'Lista Puestos Valorados'!$B$10:$BK$10,0),0)="","No relevante",VLOOKUP($B507,'Lista Puestos Valorados'!$B$11:$BK$510,MATCH('Auxiliar General'!AX$4,'Lista Puestos Valorados'!$B$10:$BK$10,0),0))</f>
        <v>No relevante</v>
      </c>
      <c r="BE507" s="26">
        <f>+HLOOKUP(BD507,Sistema_Puntos!$Q$5:$Y$43,'Auxiliar General'!AZ$5,FALSE)</f>
        <v>0</v>
      </c>
      <c r="BF507" s="26" t="str">
        <f>+IF(VLOOKUP($B507,'Lista Puestos Valorados'!$B$11:$BK$510,MATCH('Auxiliar General'!AZ$4,'Lista Puestos Valorados'!$B$10:$BK$10,0),0)="","No relevante",VLOOKUP($B507,'Lista Puestos Valorados'!$B$11:$BK$510,MATCH('Auxiliar General'!AZ$4,'Lista Puestos Valorados'!$B$10:$BK$10,0),0))</f>
        <v>No relevante</v>
      </c>
      <c r="BG507" s="26">
        <f>+HLOOKUP(BF507,Sistema_Puntos!$Q$5:$Y$43,'Auxiliar General'!BB$5,FALSE)</f>
        <v>0</v>
      </c>
      <c r="BH507" s="26" t="str">
        <f>+IF(VLOOKUP($B507,'Lista Puestos Valorados'!$B$11:$BK$510,MATCH('Auxiliar General'!BB$4,'Lista Puestos Valorados'!$B$10:$BK$10,0),0)="","No relevante",VLOOKUP($B507,'Lista Puestos Valorados'!$B$11:$BK$510,MATCH('Auxiliar General'!BB$4,'Lista Puestos Valorados'!$B$10:$BK$10,0),0))</f>
        <v>No relevante</v>
      </c>
      <c r="BI507" s="26">
        <f>+HLOOKUP(BH507,Sistema_Puntos!$Q$5:$Y$43,'Auxiliar General'!BD$5,FALSE)</f>
        <v>0</v>
      </c>
      <c r="BJ507" s="26" t="str">
        <f>+IF(VLOOKUP($B507,'Lista Puestos Valorados'!$B$11:$BK$510,MATCH('Auxiliar General'!BD$4,'Lista Puestos Valorados'!$B$10:$BK$10,0),0)="","No relevante",VLOOKUP($B507,'Lista Puestos Valorados'!$B$11:$BK$510,MATCH('Auxiliar General'!BD$4,'Lista Puestos Valorados'!$B$10:$BK$10,0),0))</f>
        <v>No relevante</v>
      </c>
      <c r="BK507" s="26">
        <f>+HLOOKUP(BJ507,Sistema_Puntos!$Q$5:$Y$43,'Auxiliar General'!BF$5,FALSE)</f>
        <v>0</v>
      </c>
      <c r="BL507" s="26" t="str">
        <f>+IF(VLOOKUP($B507,'Lista Puestos Valorados'!$B$11:$BK$510,MATCH('Auxiliar General'!BF$4,'Lista Puestos Valorados'!$B$10:$BK$10,0),0)="","No relevante",VLOOKUP($B507,'Lista Puestos Valorados'!$B$11:$BK$510,MATCH('Auxiliar General'!BF$4,'Lista Puestos Valorados'!$B$10:$BK$10,0),0))</f>
        <v>No relevante</v>
      </c>
      <c r="BM507" s="26">
        <f>+HLOOKUP(BL507,Sistema_Puntos!$Q$5:$Y$43,'Auxiliar General'!BH$5,FALSE)</f>
        <v>0</v>
      </c>
      <c r="BN507" s="26" t="str">
        <f>+IF(VLOOKUP($B507,'Lista Puestos Valorados'!$B$11:$BK$510,MATCH('Auxiliar General'!BH$4,'Lista Puestos Valorados'!$B$10:$BK$10,0),0)="","No relevante",VLOOKUP($B507,'Lista Puestos Valorados'!$B$11:$BK$510,MATCH('Auxiliar General'!BH$4,'Lista Puestos Valorados'!$B$10:$BK$10,0),0))</f>
        <v>No relevante</v>
      </c>
      <c r="BO507" s="26">
        <f>+HLOOKUP(BN507,Sistema_Puntos!$Q$5:$Y$43,'Auxiliar General'!BJ$5,FALSE)</f>
        <v>0</v>
      </c>
      <c r="BP507" s="26" t="str">
        <f>+IF(VLOOKUP($B507,'Lista Puestos Valorados'!$B$11:$BK$510,MATCH('Auxiliar General'!BJ$4,'Lista Puestos Valorados'!$B$10:$BK$10,0),0)="","No relevante",VLOOKUP($B507,'Lista Puestos Valorados'!$B$11:$BK$510,MATCH('Auxiliar General'!BJ$4,'Lista Puestos Valorados'!$B$10:$BK$10,0),0))</f>
        <v>No relevante</v>
      </c>
      <c r="BQ507" s="26">
        <f>+HLOOKUP(BP507,Sistema_Puntos!$Q$5:$Y$43,'Auxiliar General'!BL$5,FALSE)</f>
        <v>0</v>
      </c>
      <c r="BR507" s="26" t="str">
        <f>+IF(VLOOKUP($B507,'Lista Puestos Valorados'!$B$11:$BK$510,MATCH('Auxiliar General'!BL$4,'Lista Puestos Valorados'!$B$10:$BK$10,0),0)="","No relevante",VLOOKUP($B507,'Lista Puestos Valorados'!$B$11:$BK$510,MATCH('Auxiliar General'!BL$4,'Lista Puestos Valorados'!$B$10:$BK$10,0),0))</f>
        <v>No relevante</v>
      </c>
      <c r="BS507" s="26">
        <f>+HLOOKUP(BR507,Sistema_Puntos!$Q$5:$Y$43,'Auxiliar General'!BN$5,FALSE)</f>
        <v>0</v>
      </c>
      <c r="BT507" s="26" t="str">
        <f>+IF(VLOOKUP($B507,'Lista Puestos Valorados'!$B$11:$BK$510,MATCH('Auxiliar General'!BN$4,'Lista Puestos Valorados'!$B$10:$BK$10,0),0)="","No relevante",VLOOKUP($B507,'Lista Puestos Valorados'!$B$11:$BK$510,MATCH('Auxiliar General'!BN$4,'Lista Puestos Valorados'!$B$10:$BK$10,0),0))</f>
        <v>No relevante</v>
      </c>
      <c r="BU507" s="26">
        <f>+HLOOKUP(BT507,Sistema_Puntos!$Q$5:$Y$43,'Auxiliar General'!BP$5,FALSE)</f>
        <v>0</v>
      </c>
      <c r="BV507" s="26" t="str">
        <f>+IF(VLOOKUP($B507,'Lista Puestos Valorados'!$B$11:$BK$510,MATCH('Auxiliar General'!BP$4,'Lista Puestos Valorados'!$B$10:$BK$10,0),0)="","No relevante",VLOOKUP($B507,'Lista Puestos Valorados'!$B$11:$BK$510,MATCH('Auxiliar General'!BP$4,'Lista Puestos Valorados'!$B$10:$BK$10,0),0))</f>
        <v>No relevante</v>
      </c>
      <c r="BW507" s="26">
        <f>+HLOOKUP(BV507,Sistema_Puntos!$Q$5:$Y$43,'Auxiliar General'!BR$5,FALSE)</f>
        <v>0</v>
      </c>
      <c r="BX507" s="26" t="str">
        <f>+IF(VLOOKUP($B507,'Lista Puestos Valorados'!$B$11:$BK$510,MATCH('Auxiliar General'!BR$4,'Lista Puestos Valorados'!$B$10:$BK$10,0),0)="","No relevante",VLOOKUP($B507,'Lista Puestos Valorados'!$B$11:$BK$510,MATCH('Auxiliar General'!BR$4,'Lista Puestos Valorados'!$B$10:$BK$10,0),0))</f>
        <v>No relevante</v>
      </c>
      <c r="BY507" s="26">
        <f>+HLOOKUP(BX507,Sistema_Puntos!$Q$5:$Y$43,'Auxiliar General'!BT$5,FALSE)</f>
        <v>0</v>
      </c>
      <c r="BZ507" s="26" t="str">
        <f>+IF(VLOOKUP($B507,'Lista Puestos Valorados'!$B$11:$BK$510,MATCH('Auxiliar General'!BT$4,'Lista Puestos Valorados'!$B$10:$BK$10,0),0)="","No relevante",VLOOKUP($B507,'Lista Puestos Valorados'!$B$11:$BK$510,MATCH('Auxiliar General'!BT$4,'Lista Puestos Valorados'!$B$10:$BK$10,0),0))</f>
        <v>No relevante</v>
      </c>
      <c r="CA507" s="26">
        <f>+HLOOKUP(BZ507,Sistema_Puntos!$Q$5:$Y$43,'Auxiliar General'!BV$5,FALSE)</f>
        <v>0</v>
      </c>
      <c r="CB507" s="26" t="str">
        <f>+IF(VLOOKUP($B507,'Lista Puestos Valorados'!$B$11:$BK$510,MATCH('Auxiliar General'!BV$4,'Lista Puestos Valorados'!$B$10:$BK$10,0),0)="","No relevante",VLOOKUP($B507,'Lista Puestos Valorados'!$B$11:$BK$510,MATCH('Auxiliar General'!BV$4,'Lista Puestos Valorados'!$B$10:$BK$10,0),0))</f>
        <v>No relevante</v>
      </c>
      <c r="CC507" s="26">
        <f>+HLOOKUP(CB507,Sistema_Puntos!$Q$5:$Y$43,'Auxiliar General'!BX$5,FALSE)</f>
        <v>0</v>
      </c>
      <c r="CD507" s="26" t="str">
        <f>+IF(VLOOKUP($B507,'Lista Puestos Valorados'!$B$11:$BK$510,MATCH('Auxiliar General'!BX$4,'Lista Puestos Valorados'!$B$10:$BK$10,0),0)="","No relevante",VLOOKUP($B507,'Lista Puestos Valorados'!$B$11:$BK$510,MATCH('Auxiliar General'!BX$4,'Lista Puestos Valorados'!$B$10:$BK$10,0),0))</f>
        <v>No relevante</v>
      </c>
      <c r="CE507" s="26">
        <f>+HLOOKUP(CD507,Sistema_Puntos!$Q$5:$Y$43,'Auxiliar General'!BZ$5,FALSE)</f>
        <v>0</v>
      </c>
      <c r="CF507" s="26" t="str">
        <f>+IF(VLOOKUP($B507,'Lista Puestos Valorados'!$B$11:$BK$510,MATCH('Auxiliar General'!BZ$4,'Lista Puestos Valorados'!$B$10:$BK$10,0),0)="","No relevante",VLOOKUP($B507,'Lista Puestos Valorados'!$B$11:$BK$510,MATCH('Auxiliar General'!BZ$4,'Lista Puestos Valorados'!$B$10:$BK$10,0),0))</f>
        <v>No relevante</v>
      </c>
      <c r="CG507" s="26">
        <f>+HLOOKUP(CF507,Sistema_Puntos!$Q$5:$Y$43,'Auxiliar General'!CB$5,FALSE)</f>
        <v>0</v>
      </c>
      <c r="CH507" s="29"/>
      <c r="CI507" s="29"/>
    </row>
    <row r="508" spans="2:87" ht="17.55" customHeight="1">
      <c r="B508" s="26">
        <f>+'Listado de Puestos'!B508</f>
        <v>498</v>
      </c>
      <c r="C508" s="26" t="str">
        <f>+IF('Lista Puestos Valorados'!C508="","",'Lista Puestos Valorados'!C508)</f>
        <v/>
      </c>
      <c r="D508" s="26" t="str">
        <f>+IF('Lista Puestos Valorados'!D508="","",'Lista Puestos Valorados'!D508)</f>
        <v/>
      </c>
      <c r="E508" s="26" t="str">
        <f>+IF('Lista Puestos Valorados'!E508="","",'Lista Puestos Valorados'!E508)</f>
        <v/>
      </c>
      <c r="F508" s="26" t="str">
        <f>+IF('Lista Puestos Valorados'!F508="","",'Lista Puestos Valorados'!F508)</f>
        <v/>
      </c>
      <c r="G508" s="26" t="str">
        <f>+IF('Lista Puestos Valorados'!G508="","",'Lista Puestos Valorados'!G508)</f>
        <v/>
      </c>
      <c r="H508" s="26" t="str">
        <f>+IF('Lista Puestos Valorados'!H508="","",'Lista Puestos Valorados'!H508)</f>
        <v/>
      </c>
      <c r="I508" s="26" t="str">
        <f>+IF('Lista Puestos Valorados'!I508="","",'Lista Puestos Valorados'!I508)</f>
        <v/>
      </c>
      <c r="J508" s="118" t="e">
        <f t="array" ref="J508">+IF(L508="","",_xlfn.IFS(L508&lt;='Cortes de Agrupacion'!$F$15,'Cortes de Agrupacion'!$E$15,'Resultados General'!L508&lt;='Cortes de Agrupacion'!$F$14,'Cortes de Agrupacion'!$E$14,'Resultados General'!L508&lt;='Cortes de Agrupacion'!$F$13,'Cortes de Agrupacion'!$E$13,L508&lt;='Cortes de Agrupacion'!$F$12,'Cortes de Agrupacion'!$E$12,'Resultados General'!L508&lt;='Cortes de Agrupacion'!$F$11,'Cortes de Agrupacion'!$E$11,'Resultados General'!L508&lt;='Cortes de Agrupacion'!$F$10,'Cortes de Agrupacion'!$E$10,'Resultados General'!L508&lt;='Cortes de Agrupacion'!$F$9,'Cortes de Agrupacion'!$E$9,'Resultados General'!L508&lt;='Cortes de Agrupacion'!$F$8,'Cortes de Agrupacion'!$E$8,'Resultados General'!L508&lt;='Cortes de Agrupacion'!$F$7,'Cortes de Agrupacion'!$E$7,'Resultados General'!L508&lt;='Cortes de Agrupacion'!$F$6,'Cortes de Agrupacion'!$E$6))</f>
        <v>#VALUE!</v>
      </c>
      <c r="K508" s="118" t="str">
        <f t="shared" si="14"/>
        <v/>
      </c>
      <c r="L508" s="124" t="e">
        <f>#VALUE!</f>
        <v>#VALUE!</v>
      </c>
      <c r="M508" s="26" t="e">
        <f ca="1">+_xlfn.IFNA(VLOOKUP(C508,'Distribución de puestos'!$B$8:$I$507,8,0),"")</f>
        <v>#NAME?</v>
      </c>
      <c r="N508" s="26" t="str">
        <f>+IF(VLOOKUP($B508,'Lista Puestos Valorados'!$B$11:$BK$510,MATCH('Auxiliar General'!H$4,'Lista Puestos Valorados'!$B$10:$BK$10,0),0)="","No relevante",VLOOKUP($B508,'Lista Puestos Valorados'!$B$11:$BK$510,MATCH('Auxiliar General'!H$4,'Lista Puestos Valorados'!$B$10:$BK$10,0),0))</f>
        <v>No relevante</v>
      </c>
      <c r="O508" s="26">
        <f>+HLOOKUP(N508,Sistema_Puntos!$Q$5:$Y$43,'Auxiliar General'!J$5,FALSE)</f>
        <v>0</v>
      </c>
      <c r="P508" s="26" t="str">
        <f>+IF(VLOOKUP($B508,'Lista Puestos Valorados'!$B$11:$BK$510,MATCH('Auxiliar General'!J$4,'Lista Puestos Valorados'!$B$10:$BK$10,0),0)="","No relevante",VLOOKUP($B508,'Lista Puestos Valorados'!$B$11:$BK$510,MATCH('Auxiliar General'!J$4,'Lista Puestos Valorados'!$B$10:$BK$10,0),0))</f>
        <v>No relevante</v>
      </c>
      <c r="Q508" s="26">
        <f>+HLOOKUP(P508,Sistema_Puntos!$Q$5:$Y$43,'Auxiliar General'!L$5,FALSE)</f>
        <v>0</v>
      </c>
      <c r="R508" s="26" t="str">
        <f>+IF(VLOOKUP($B508,'Lista Puestos Valorados'!$B$11:$BK$510,MATCH('Auxiliar General'!L$4,'Lista Puestos Valorados'!$B$10:$BK$10,0),0)="","No relevante",VLOOKUP($B508,'Lista Puestos Valorados'!$B$11:$BK$510,MATCH('Auxiliar General'!L$4,'Lista Puestos Valorados'!$B$10:$BK$10,0),0))</f>
        <v>No relevante</v>
      </c>
      <c r="S508" s="26">
        <f>+HLOOKUP(R508,Sistema_Puntos!$Q$5:$Y$43,'Auxiliar General'!N$5,FALSE)</f>
        <v>0</v>
      </c>
      <c r="T508" s="26" t="str">
        <f>+IF(VLOOKUP($B508,'Lista Puestos Valorados'!$B$11:$BK$510,MATCH('Auxiliar General'!N$4,'Lista Puestos Valorados'!$B$10:$BK$10,0),0)="","No relevante",VLOOKUP($B508,'Lista Puestos Valorados'!$B$11:$BK$510,MATCH('Auxiliar General'!N$4,'Lista Puestos Valorados'!$B$10:$BK$10,0),0))</f>
        <v>No relevante</v>
      </c>
      <c r="U508" s="26">
        <f>+HLOOKUP(T508,Sistema_Puntos!$Q$5:$Y$43,'Auxiliar General'!P$5,FALSE)</f>
        <v>0</v>
      </c>
      <c r="V508" s="26" t="str">
        <f>+IF(VLOOKUP($B508,'Lista Puestos Valorados'!$B$11:$BK$510,MATCH('Auxiliar General'!P$4,'Lista Puestos Valorados'!$B$10:$BK$10,0),0)="","No relevante",VLOOKUP($B508,'Lista Puestos Valorados'!$B$11:$BK$510,MATCH('Auxiliar General'!P$4,'Lista Puestos Valorados'!$B$10:$BK$10,0),0))</f>
        <v>No relevante</v>
      </c>
      <c r="W508" s="26">
        <f>+HLOOKUP(V508,Sistema_Puntos!$Q$5:$Y$43,'Auxiliar General'!R$5,FALSE)</f>
        <v>0</v>
      </c>
      <c r="X508" s="26" t="str">
        <f>+IF(VLOOKUP($B508,'Lista Puestos Valorados'!$B$11:$BK$510,MATCH('Auxiliar General'!R$4,'Lista Puestos Valorados'!$B$10:$BK$10,0),0)="","No relevante",VLOOKUP($B508,'Lista Puestos Valorados'!$B$11:$BK$510,MATCH('Auxiliar General'!R$4,'Lista Puestos Valorados'!$B$10:$BK$10,0),0))</f>
        <v>No relevante</v>
      </c>
      <c r="Y508" s="26">
        <f>+HLOOKUP(X508,Sistema_Puntos!$Q$5:$Y$43,'Auxiliar General'!T$5,FALSE)</f>
        <v>0</v>
      </c>
      <c r="Z508" s="26" t="str">
        <f>+IF(VLOOKUP($B508,'Lista Puestos Valorados'!$B$11:$BK$510,MATCH('Auxiliar General'!T$4,'Lista Puestos Valorados'!$B$10:$BK$10,0),0)="","No relevante",VLOOKUP($B508,'Lista Puestos Valorados'!$B$11:$BK$510,MATCH('Auxiliar General'!T$4,'Lista Puestos Valorados'!$B$10:$BK$10,0),0))</f>
        <v>No relevante</v>
      </c>
      <c r="AA508" s="26">
        <f>+HLOOKUP(Z508,Sistema_Puntos!$Q$5:$Y$43,'Auxiliar General'!V$5,FALSE)</f>
        <v>0</v>
      </c>
      <c r="AB508" s="26" t="str">
        <f>+IF(VLOOKUP($B508,'Lista Puestos Valorados'!$B$11:$BK$510,MATCH('Auxiliar General'!V$4,'Lista Puestos Valorados'!$B$10:$BK$10,0),0)="","No relevante",VLOOKUP($B508,'Lista Puestos Valorados'!$B$11:$BK$510,MATCH('Auxiliar General'!V$4,'Lista Puestos Valorados'!$B$10:$BK$10,0),0))</f>
        <v>No relevante</v>
      </c>
      <c r="AC508" s="26">
        <f>+HLOOKUP(AB508,Sistema_Puntos!$Q$5:$Y$43,'Auxiliar General'!X$5,FALSE)</f>
        <v>0</v>
      </c>
      <c r="AD508" s="26" t="str">
        <f>+IF(VLOOKUP($B508,'Lista Puestos Valorados'!$B$11:$BK$510,MATCH('Auxiliar General'!X$4,'Lista Puestos Valorados'!$B$10:$BK$10,0),0)="","No relevante",VLOOKUP($B508,'Lista Puestos Valorados'!$B$11:$BK$510,MATCH('Auxiliar General'!X$4,'Lista Puestos Valorados'!$B$10:$BK$10,0),0))</f>
        <v>No relevante</v>
      </c>
      <c r="AE508" s="26">
        <f>+HLOOKUP(AD508,Sistema_Puntos!$Q$5:$Y$43,'Auxiliar General'!Z$5,FALSE)</f>
        <v>0</v>
      </c>
      <c r="AF508" s="26" t="str">
        <f>+IF(VLOOKUP($B508,'Lista Puestos Valorados'!$B$11:$BK$510,MATCH('Auxiliar General'!Z$4,'Lista Puestos Valorados'!$B$10:$BK$10,0),0)="","No relevante",VLOOKUP($B508,'Lista Puestos Valorados'!$B$11:$BK$510,MATCH('Auxiliar General'!Z$4,'Lista Puestos Valorados'!$B$10:$BK$10,0),0))</f>
        <v>No relevante</v>
      </c>
      <c r="AG508" s="26">
        <f>+HLOOKUP(AF508,Sistema_Puntos!$Q$5:$Y$43,'Auxiliar General'!AB$5,FALSE)</f>
        <v>0</v>
      </c>
      <c r="AH508" s="26" t="str">
        <f>+IF(VLOOKUP($B508,'Lista Puestos Valorados'!$B$11:$BK$510,MATCH('Auxiliar General'!AB$4,'Lista Puestos Valorados'!$B$10:$BK$10,0),0)="","No relevante",VLOOKUP($B508,'Lista Puestos Valorados'!$B$11:$BK$510,MATCH('Auxiliar General'!AB$4,'Lista Puestos Valorados'!$B$10:$BK$10,0),0))</f>
        <v>No relevante</v>
      </c>
      <c r="AI508" s="26">
        <f>+HLOOKUP(AH508,Sistema_Puntos!$Q$5:$Y$43,'Auxiliar General'!AD$5,FALSE)</f>
        <v>0</v>
      </c>
      <c r="AJ508" s="26" t="str">
        <f>+IF(VLOOKUP($B508,'Lista Puestos Valorados'!$B$11:$BK$510,MATCH('Auxiliar General'!AD$4,'Lista Puestos Valorados'!$B$10:$BK$10,0),0)="","No relevante",VLOOKUP($B508,'Lista Puestos Valorados'!$B$11:$BK$510,MATCH('Auxiliar General'!AD$4,'Lista Puestos Valorados'!$B$10:$BK$10,0),0))</f>
        <v>No relevante</v>
      </c>
      <c r="AK508" s="26">
        <f>+HLOOKUP(AJ508,Sistema_Puntos!$Q$5:$Y$43,'Auxiliar General'!AF$5,FALSE)</f>
        <v>0</v>
      </c>
      <c r="AL508" s="26" t="str">
        <f>+IF(VLOOKUP($B508,'Lista Puestos Valorados'!$B$11:$BK$510,MATCH('Auxiliar General'!AF$4,'Lista Puestos Valorados'!$B$10:$BK$10,0),0)="","No relevante",VLOOKUP($B508,'Lista Puestos Valorados'!$B$11:$BK$510,MATCH('Auxiliar General'!AF$4,'Lista Puestos Valorados'!$B$10:$BK$10,0),0))</f>
        <v>No relevante</v>
      </c>
      <c r="AM508" s="26">
        <f>+HLOOKUP(AL508,Sistema_Puntos!$Q$5:$Y$43,'Auxiliar General'!AH$5,FALSE)</f>
        <v>0</v>
      </c>
      <c r="AN508" s="26" t="str">
        <f>+IF(VLOOKUP($B508,'Lista Puestos Valorados'!$B$11:$BK$510,MATCH('Auxiliar General'!AH$4,'Lista Puestos Valorados'!$B$10:$BK$10,0),0)="","No relevante",VLOOKUP($B508,'Lista Puestos Valorados'!$B$11:$BK$510,MATCH('Auxiliar General'!AH$4,'Lista Puestos Valorados'!$B$10:$BK$10,0),0))</f>
        <v>No relevante</v>
      </c>
      <c r="AO508" s="26">
        <f>+HLOOKUP(AN508,Sistema_Puntos!$Q$5:$Y$43,'Auxiliar General'!AJ$5,FALSE)</f>
        <v>0</v>
      </c>
      <c r="AP508" s="26" t="str">
        <f>+IF(VLOOKUP($B508,'Lista Puestos Valorados'!$B$11:$BK$510,MATCH('Auxiliar General'!AJ$4,'Lista Puestos Valorados'!$B$10:$BK$10,0),0)="","No relevante",VLOOKUP($B508,'Lista Puestos Valorados'!$B$11:$BK$510,MATCH('Auxiliar General'!AJ$4,'Lista Puestos Valorados'!$B$10:$BK$10,0),0))</f>
        <v>No relevante</v>
      </c>
      <c r="AQ508" s="26">
        <f>+HLOOKUP(AP508,Sistema_Puntos!$Q$5:$Y$43,'Auxiliar General'!AL$5,FALSE)</f>
        <v>0</v>
      </c>
      <c r="AR508" s="26" t="str">
        <f>+IF(VLOOKUP($B508,'Lista Puestos Valorados'!$B$11:$BK$510,MATCH('Auxiliar General'!AL$4,'Lista Puestos Valorados'!$B$10:$BK$10,0),0)="","No relevante",VLOOKUP($B508,'Lista Puestos Valorados'!$B$11:$BK$510,MATCH('Auxiliar General'!AL$4,'Lista Puestos Valorados'!$B$10:$BK$10,0),0))</f>
        <v>No relevante</v>
      </c>
      <c r="AS508" s="26">
        <f>+HLOOKUP(AR508,Sistema_Puntos!$Q$5:$Y$43,'Auxiliar General'!AN$5,FALSE)</f>
        <v>0</v>
      </c>
      <c r="AT508" s="26" t="str">
        <f>+IF(VLOOKUP($B508,'Lista Puestos Valorados'!$B$11:$BK$510,MATCH('Auxiliar General'!AN$4,'Lista Puestos Valorados'!$B$10:$BK$10,0),0)="","No relevante",VLOOKUP($B508,'Lista Puestos Valorados'!$B$11:$BK$510,MATCH('Auxiliar General'!AN$4,'Lista Puestos Valorados'!$B$10:$BK$10,0),0))</f>
        <v>No relevante</v>
      </c>
      <c r="AU508" s="26">
        <f>+HLOOKUP(AT508,Sistema_Puntos!$Q$5:$Y$43,'Auxiliar General'!AP$5,FALSE)</f>
        <v>0</v>
      </c>
      <c r="AV508" s="26" t="str">
        <f>+IF(VLOOKUP($B508,'Lista Puestos Valorados'!$B$11:$BK$510,MATCH('Auxiliar General'!AP$4,'Lista Puestos Valorados'!$B$10:$BK$10,0),0)="","No relevante",VLOOKUP($B508,'Lista Puestos Valorados'!$B$11:$BK$510,MATCH('Auxiliar General'!AP$4,'Lista Puestos Valorados'!$B$10:$BK$10,0),0))</f>
        <v>No relevante</v>
      </c>
      <c r="AW508" s="26">
        <f>+HLOOKUP(AV508,Sistema_Puntos!$Q$5:$Y$43,'Auxiliar General'!AR$5,FALSE)</f>
        <v>0</v>
      </c>
      <c r="AX508" s="26" t="str">
        <f>+IF(VLOOKUP($B508,'Lista Puestos Valorados'!$B$11:$BK$510,MATCH('Auxiliar General'!AR$4,'Lista Puestos Valorados'!$B$10:$BK$10,0),0)="","No relevante",VLOOKUP($B508,'Lista Puestos Valorados'!$B$11:$BK$510,MATCH('Auxiliar General'!AR$4,'Lista Puestos Valorados'!$B$10:$BK$10,0),0))</f>
        <v>No relevante</v>
      </c>
      <c r="AY508" s="26">
        <f>+HLOOKUP(AX508,Sistema_Puntos!$Q$5:$Y$43,'Auxiliar General'!AT$5,FALSE)</f>
        <v>0</v>
      </c>
      <c r="AZ508" s="26" t="str">
        <f>+IF(VLOOKUP($B508,'Lista Puestos Valorados'!$B$11:$BK$510,MATCH('Auxiliar General'!AT$4,'Lista Puestos Valorados'!$B$10:$BK$10,0),0)="","No relevante",VLOOKUP($B508,'Lista Puestos Valorados'!$B$11:$BK$510,MATCH('Auxiliar General'!AT$4,'Lista Puestos Valorados'!$B$10:$BK$10,0),0))</f>
        <v>No relevante</v>
      </c>
      <c r="BA508" s="26">
        <f>+HLOOKUP(AZ508,Sistema_Puntos!$Q$5:$Y$43,'Auxiliar General'!AV$5,FALSE)</f>
        <v>0</v>
      </c>
      <c r="BB508" s="26" t="str">
        <f>+IF(VLOOKUP($B508,'Lista Puestos Valorados'!$B$11:$BK$510,MATCH('Auxiliar General'!AV$4,'Lista Puestos Valorados'!$B$10:$BK$10,0),0)="","No relevante",VLOOKUP($B508,'Lista Puestos Valorados'!$B$11:$BK$510,MATCH('Auxiliar General'!AV$4,'Lista Puestos Valorados'!$B$10:$BK$10,0),0))</f>
        <v>No relevante</v>
      </c>
      <c r="BC508" s="26">
        <f>+HLOOKUP(BB508,Sistema_Puntos!$Q$5:$Y$43,'Auxiliar General'!AX$5,FALSE)</f>
        <v>0</v>
      </c>
      <c r="BD508" s="26" t="str">
        <f>+IF(VLOOKUP($B508,'Lista Puestos Valorados'!$B$11:$BK$510,MATCH('Auxiliar General'!AX$4,'Lista Puestos Valorados'!$B$10:$BK$10,0),0)="","No relevante",VLOOKUP($B508,'Lista Puestos Valorados'!$B$11:$BK$510,MATCH('Auxiliar General'!AX$4,'Lista Puestos Valorados'!$B$10:$BK$10,0),0))</f>
        <v>No relevante</v>
      </c>
      <c r="BE508" s="26">
        <f>+HLOOKUP(BD508,Sistema_Puntos!$Q$5:$Y$43,'Auxiliar General'!AZ$5,FALSE)</f>
        <v>0</v>
      </c>
      <c r="BF508" s="26" t="str">
        <f>+IF(VLOOKUP($B508,'Lista Puestos Valorados'!$B$11:$BK$510,MATCH('Auxiliar General'!AZ$4,'Lista Puestos Valorados'!$B$10:$BK$10,0),0)="","No relevante",VLOOKUP($B508,'Lista Puestos Valorados'!$B$11:$BK$510,MATCH('Auxiliar General'!AZ$4,'Lista Puestos Valorados'!$B$10:$BK$10,0),0))</f>
        <v>No relevante</v>
      </c>
      <c r="BG508" s="26">
        <f>+HLOOKUP(BF508,Sistema_Puntos!$Q$5:$Y$43,'Auxiliar General'!BB$5,FALSE)</f>
        <v>0</v>
      </c>
      <c r="BH508" s="26" t="str">
        <f>+IF(VLOOKUP($B508,'Lista Puestos Valorados'!$B$11:$BK$510,MATCH('Auxiliar General'!BB$4,'Lista Puestos Valorados'!$B$10:$BK$10,0),0)="","No relevante",VLOOKUP($B508,'Lista Puestos Valorados'!$B$11:$BK$510,MATCH('Auxiliar General'!BB$4,'Lista Puestos Valorados'!$B$10:$BK$10,0),0))</f>
        <v>No relevante</v>
      </c>
      <c r="BI508" s="26">
        <f>+HLOOKUP(BH508,Sistema_Puntos!$Q$5:$Y$43,'Auxiliar General'!BD$5,FALSE)</f>
        <v>0</v>
      </c>
      <c r="BJ508" s="26" t="str">
        <f>+IF(VLOOKUP($B508,'Lista Puestos Valorados'!$B$11:$BK$510,MATCH('Auxiliar General'!BD$4,'Lista Puestos Valorados'!$B$10:$BK$10,0),0)="","No relevante",VLOOKUP($B508,'Lista Puestos Valorados'!$B$11:$BK$510,MATCH('Auxiliar General'!BD$4,'Lista Puestos Valorados'!$B$10:$BK$10,0),0))</f>
        <v>No relevante</v>
      </c>
      <c r="BK508" s="26">
        <f>+HLOOKUP(BJ508,Sistema_Puntos!$Q$5:$Y$43,'Auxiliar General'!BF$5,FALSE)</f>
        <v>0</v>
      </c>
      <c r="BL508" s="26" t="str">
        <f>+IF(VLOOKUP($B508,'Lista Puestos Valorados'!$B$11:$BK$510,MATCH('Auxiliar General'!BF$4,'Lista Puestos Valorados'!$B$10:$BK$10,0),0)="","No relevante",VLOOKUP($B508,'Lista Puestos Valorados'!$B$11:$BK$510,MATCH('Auxiliar General'!BF$4,'Lista Puestos Valorados'!$B$10:$BK$10,0),0))</f>
        <v>No relevante</v>
      </c>
      <c r="BM508" s="26">
        <f>+HLOOKUP(BL508,Sistema_Puntos!$Q$5:$Y$43,'Auxiliar General'!BH$5,FALSE)</f>
        <v>0</v>
      </c>
      <c r="BN508" s="26" t="str">
        <f>+IF(VLOOKUP($B508,'Lista Puestos Valorados'!$B$11:$BK$510,MATCH('Auxiliar General'!BH$4,'Lista Puestos Valorados'!$B$10:$BK$10,0),0)="","No relevante",VLOOKUP($B508,'Lista Puestos Valorados'!$B$11:$BK$510,MATCH('Auxiliar General'!BH$4,'Lista Puestos Valorados'!$B$10:$BK$10,0),0))</f>
        <v>No relevante</v>
      </c>
      <c r="BO508" s="26">
        <f>+HLOOKUP(BN508,Sistema_Puntos!$Q$5:$Y$43,'Auxiliar General'!BJ$5,FALSE)</f>
        <v>0</v>
      </c>
      <c r="BP508" s="26" t="str">
        <f>+IF(VLOOKUP($B508,'Lista Puestos Valorados'!$B$11:$BK$510,MATCH('Auxiliar General'!BJ$4,'Lista Puestos Valorados'!$B$10:$BK$10,0),0)="","No relevante",VLOOKUP($B508,'Lista Puestos Valorados'!$B$11:$BK$510,MATCH('Auxiliar General'!BJ$4,'Lista Puestos Valorados'!$B$10:$BK$10,0),0))</f>
        <v>No relevante</v>
      </c>
      <c r="BQ508" s="26">
        <f>+HLOOKUP(BP508,Sistema_Puntos!$Q$5:$Y$43,'Auxiliar General'!BL$5,FALSE)</f>
        <v>0</v>
      </c>
      <c r="BR508" s="26" t="str">
        <f>+IF(VLOOKUP($B508,'Lista Puestos Valorados'!$B$11:$BK$510,MATCH('Auxiliar General'!BL$4,'Lista Puestos Valorados'!$B$10:$BK$10,0),0)="","No relevante",VLOOKUP($B508,'Lista Puestos Valorados'!$B$11:$BK$510,MATCH('Auxiliar General'!BL$4,'Lista Puestos Valorados'!$B$10:$BK$10,0),0))</f>
        <v>No relevante</v>
      </c>
      <c r="BS508" s="26">
        <f>+HLOOKUP(BR508,Sistema_Puntos!$Q$5:$Y$43,'Auxiliar General'!BN$5,FALSE)</f>
        <v>0</v>
      </c>
      <c r="BT508" s="26" t="str">
        <f>+IF(VLOOKUP($B508,'Lista Puestos Valorados'!$B$11:$BK$510,MATCH('Auxiliar General'!BN$4,'Lista Puestos Valorados'!$B$10:$BK$10,0),0)="","No relevante",VLOOKUP($B508,'Lista Puestos Valorados'!$B$11:$BK$510,MATCH('Auxiliar General'!BN$4,'Lista Puestos Valorados'!$B$10:$BK$10,0),0))</f>
        <v>No relevante</v>
      </c>
      <c r="BU508" s="26">
        <f>+HLOOKUP(BT508,Sistema_Puntos!$Q$5:$Y$43,'Auxiliar General'!BP$5,FALSE)</f>
        <v>0</v>
      </c>
      <c r="BV508" s="26" t="str">
        <f>+IF(VLOOKUP($B508,'Lista Puestos Valorados'!$B$11:$BK$510,MATCH('Auxiliar General'!BP$4,'Lista Puestos Valorados'!$B$10:$BK$10,0),0)="","No relevante",VLOOKUP($B508,'Lista Puestos Valorados'!$B$11:$BK$510,MATCH('Auxiliar General'!BP$4,'Lista Puestos Valorados'!$B$10:$BK$10,0),0))</f>
        <v>No relevante</v>
      </c>
      <c r="BW508" s="26">
        <f>+HLOOKUP(BV508,Sistema_Puntos!$Q$5:$Y$43,'Auxiliar General'!BR$5,FALSE)</f>
        <v>0</v>
      </c>
      <c r="BX508" s="26" t="str">
        <f>+IF(VLOOKUP($B508,'Lista Puestos Valorados'!$B$11:$BK$510,MATCH('Auxiliar General'!BR$4,'Lista Puestos Valorados'!$B$10:$BK$10,0),0)="","No relevante",VLOOKUP($B508,'Lista Puestos Valorados'!$B$11:$BK$510,MATCH('Auxiliar General'!BR$4,'Lista Puestos Valorados'!$B$10:$BK$10,0),0))</f>
        <v>No relevante</v>
      </c>
      <c r="BY508" s="26">
        <f>+HLOOKUP(BX508,Sistema_Puntos!$Q$5:$Y$43,'Auxiliar General'!BT$5,FALSE)</f>
        <v>0</v>
      </c>
      <c r="BZ508" s="26" t="str">
        <f>+IF(VLOOKUP($B508,'Lista Puestos Valorados'!$B$11:$BK$510,MATCH('Auxiliar General'!BT$4,'Lista Puestos Valorados'!$B$10:$BK$10,0),0)="","No relevante",VLOOKUP($B508,'Lista Puestos Valorados'!$B$11:$BK$510,MATCH('Auxiliar General'!BT$4,'Lista Puestos Valorados'!$B$10:$BK$10,0),0))</f>
        <v>No relevante</v>
      </c>
      <c r="CA508" s="26">
        <f>+HLOOKUP(BZ508,Sistema_Puntos!$Q$5:$Y$43,'Auxiliar General'!BV$5,FALSE)</f>
        <v>0</v>
      </c>
      <c r="CB508" s="26" t="str">
        <f>+IF(VLOOKUP($B508,'Lista Puestos Valorados'!$B$11:$BK$510,MATCH('Auxiliar General'!BV$4,'Lista Puestos Valorados'!$B$10:$BK$10,0),0)="","No relevante",VLOOKUP($B508,'Lista Puestos Valorados'!$B$11:$BK$510,MATCH('Auxiliar General'!BV$4,'Lista Puestos Valorados'!$B$10:$BK$10,0),0))</f>
        <v>No relevante</v>
      </c>
      <c r="CC508" s="26">
        <f>+HLOOKUP(CB508,Sistema_Puntos!$Q$5:$Y$43,'Auxiliar General'!BX$5,FALSE)</f>
        <v>0</v>
      </c>
      <c r="CD508" s="26" t="str">
        <f>+IF(VLOOKUP($B508,'Lista Puestos Valorados'!$B$11:$BK$510,MATCH('Auxiliar General'!BX$4,'Lista Puestos Valorados'!$B$10:$BK$10,0),0)="","No relevante",VLOOKUP($B508,'Lista Puestos Valorados'!$B$11:$BK$510,MATCH('Auxiliar General'!BX$4,'Lista Puestos Valorados'!$B$10:$BK$10,0),0))</f>
        <v>No relevante</v>
      </c>
      <c r="CE508" s="26">
        <f>+HLOOKUP(CD508,Sistema_Puntos!$Q$5:$Y$43,'Auxiliar General'!BZ$5,FALSE)</f>
        <v>0</v>
      </c>
      <c r="CF508" s="26" t="str">
        <f>+IF(VLOOKUP($B508,'Lista Puestos Valorados'!$B$11:$BK$510,MATCH('Auxiliar General'!BZ$4,'Lista Puestos Valorados'!$B$10:$BK$10,0),0)="","No relevante",VLOOKUP($B508,'Lista Puestos Valorados'!$B$11:$BK$510,MATCH('Auxiliar General'!BZ$4,'Lista Puestos Valorados'!$B$10:$BK$10,0),0))</f>
        <v>No relevante</v>
      </c>
      <c r="CG508" s="26">
        <f>+HLOOKUP(CF508,Sistema_Puntos!$Q$5:$Y$43,'Auxiliar General'!CB$5,FALSE)</f>
        <v>0</v>
      </c>
      <c r="CH508" s="29"/>
      <c r="CI508" s="29"/>
    </row>
    <row r="509" spans="2:87" ht="17.55" customHeight="1">
      <c r="B509" s="26">
        <f>+'Listado de Puestos'!B509</f>
        <v>499</v>
      </c>
      <c r="C509" s="26" t="str">
        <f>+IF('Lista Puestos Valorados'!C509="","",'Lista Puestos Valorados'!C509)</f>
        <v/>
      </c>
      <c r="D509" s="26" t="str">
        <f>+IF('Lista Puestos Valorados'!D509="","",'Lista Puestos Valorados'!D509)</f>
        <v/>
      </c>
      <c r="E509" s="26" t="str">
        <f>+IF('Lista Puestos Valorados'!E509="","",'Lista Puestos Valorados'!E509)</f>
        <v/>
      </c>
      <c r="F509" s="26" t="str">
        <f>+IF('Lista Puestos Valorados'!F509="","",'Lista Puestos Valorados'!F509)</f>
        <v/>
      </c>
      <c r="G509" s="26" t="str">
        <f>+IF('Lista Puestos Valorados'!G509="","",'Lista Puestos Valorados'!G509)</f>
        <v/>
      </c>
      <c r="H509" s="26" t="str">
        <f>+IF('Lista Puestos Valorados'!H509="","",'Lista Puestos Valorados'!H509)</f>
        <v/>
      </c>
      <c r="I509" s="26" t="str">
        <f>+IF('Lista Puestos Valorados'!I509="","",'Lista Puestos Valorados'!I509)</f>
        <v/>
      </c>
      <c r="J509" s="118" t="e">
        <f t="array" ref="J509">+IF(L509="","",_xlfn.IFS(L509&lt;='Cortes de Agrupacion'!$F$15,'Cortes de Agrupacion'!$E$15,'Resultados General'!L509&lt;='Cortes de Agrupacion'!$F$14,'Cortes de Agrupacion'!$E$14,'Resultados General'!L509&lt;='Cortes de Agrupacion'!$F$13,'Cortes de Agrupacion'!$E$13,L509&lt;='Cortes de Agrupacion'!$F$12,'Cortes de Agrupacion'!$E$12,'Resultados General'!L509&lt;='Cortes de Agrupacion'!$F$11,'Cortes de Agrupacion'!$E$11,'Resultados General'!L509&lt;='Cortes de Agrupacion'!$F$10,'Cortes de Agrupacion'!$E$10,'Resultados General'!L509&lt;='Cortes de Agrupacion'!$F$9,'Cortes de Agrupacion'!$E$9,'Resultados General'!L509&lt;='Cortes de Agrupacion'!$F$8,'Cortes de Agrupacion'!$E$8,'Resultados General'!L509&lt;='Cortes de Agrupacion'!$F$7,'Cortes de Agrupacion'!$E$7,'Resultados General'!L509&lt;='Cortes de Agrupacion'!$F$6,'Cortes de Agrupacion'!$E$6))</f>
        <v>#VALUE!</v>
      </c>
      <c r="K509" s="118" t="str">
        <f t="shared" si="14"/>
        <v/>
      </c>
      <c r="L509" s="124" t="e">
        <f>#VALUE!</f>
        <v>#VALUE!</v>
      </c>
      <c r="M509" s="26" t="e">
        <f ca="1">+_xlfn.IFNA(VLOOKUP(C509,'Distribución de puestos'!$B$8:$I$507,8,0),"")</f>
        <v>#NAME?</v>
      </c>
      <c r="N509" s="26" t="str">
        <f>+IF(VLOOKUP($B509,'Lista Puestos Valorados'!$B$11:$BK$510,MATCH('Auxiliar General'!H$4,'Lista Puestos Valorados'!$B$10:$BK$10,0),0)="","No relevante",VLOOKUP($B509,'Lista Puestos Valorados'!$B$11:$BK$510,MATCH('Auxiliar General'!H$4,'Lista Puestos Valorados'!$B$10:$BK$10,0),0))</f>
        <v>No relevante</v>
      </c>
      <c r="O509" s="26">
        <f>+HLOOKUP(N509,Sistema_Puntos!$Q$5:$Y$43,'Auxiliar General'!J$5,FALSE)</f>
        <v>0</v>
      </c>
      <c r="P509" s="26" t="str">
        <f>+IF(VLOOKUP($B509,'Lista Puestos Valorados'!$B$11:$BK$510,MATCH('Auxiliar General'!J$4,'Lista Puestos Valorados'!$B$10:$BK$10,0),0)="","No relevante",VLOOKUP($B509,'Lista Puestos Valorados'!$B$11:$BK$510,MATCH('Auxiliar General'!J$4,'Lista Puestos Valorados'!$B$10:$BK$10,0),0))</f>
        <v>No relevante</v>
      </c>
      <c r="Q509" s="26">
        <f>+HLOOKUP(P509,Sistema_Puntos!$Q$5:$Y$43,'Auxiliar General'!L$5,FALSE)</f>
        <v>0</v>
      </c>
      <c r="R509" s="26" t="str">
        <f>+IF(VLOOKUP($B509,'Lista Puestos Valorados'!$B$11:$BK$510,MATCH('Auxiliar General'!L$4,'Lista Puestos Valorados'!$B$10:$BK$10,0),0)="","No relevante",VLOOKUP($B509,'Lista Puestos Valorados'!$B$11:$BK$510,MATCH('Auxiliar General'!L$4,'Lista Puestos Valorados'!$B$10:$BK$10,0),0))</f>
        <v>No relevante</v>
      </c>
      <c r="S509" s="26">
        <f>+HLOOKUP(R509,Sistema_Puntos!$Q$5:$Y$43,'Auxiliar General'!N$5,FALSE)</f>
        <v>0</v>
      </c>
      <c r="T509" s="26" t="str">
        <f>+IF(VLOOKUP($B509,'Lista Puestos Valorados'!$B$11:$BK$510,MATCH('Auxiliar General'!N$4,'Lista Puestos Valorados'!$B$10:$BK$10,0),0)="","No relevante",VLOOKUP($B509,'Lista Puestos Valorados'!$B$11:$BK$510,MATCH('Auxiliar General'!N$4,'Lista Puestos Valorados'!$B$10:$BK$10,0),0))</f>
        <v>No relevante</v>
      </c>
      <c r="U509" s="26">
        <f>+HLOOKUP(T509,Sistema_Puntos!$Q$5:$Y$43,'Auxiliar General'!P$5,FALSE)</f>
        <v>0</v>
      </c>
      <c r="V509" s="26" t="str">
        <f>+IF(VLOOKUP($B509,'Lista Puestos Valorados'!$B$11:$BK$510,MATCH('Auxiliar General'!P$4,'Lista Puestos Valorados'!$B$10:$BK$10,0),0)="","No relevante",VLOOKUP($B509,'Lista Puestos Valorados'!$B$11:$BK$510,MATCH('Auxiliar General'!P$4,'Lista Puestos Valorados'!$B$10:$BK$10,0),0))</f>
        <v>No relevante</v>
      </c>
      <c r="W509" s="26">
        <f>+HLOOKUP(V509,Sistema_Puntos!$Q$5:$Y$43,'Auxiliar General'!R$5,FALSE)</f>
        <v>0</v>
      </c>
      <c r="X509" s="26" t="str">
        <f>+IF(VLOOKUP($B509,'Lista Puestos Valorados'!$B$11:$BK$510,MATCH('Auxiliar General'!R$4,'Lista Puestos Valorados'!$B$10:$BK$10,0),0)="","No relevante",VLOOKUP($B509,'Lista Puestos Valorados'!$B$11:$BK$510,MATCH('Auxiliar General'!R$4,'Lista Puestos Valorados'!$B$10:$BK$10,0),0))</f>
        <v>No relevante</v>
      </c>
      <c r="Y509" s="26">
        <f>+HLOOKUP(X509,Sistema_Puntos!$Q$5:$Y$43,'Auxiliar General'!T$5,FALSE)</f>
        <v>0</v>
      </c>
      <c r="Z509" s="26" t="str">
        <f>+IF(VLOOKUP($B509,'Lista Puestos Valorados'!$B$11:$BK$510,MATCH('Auxiliar General'!T$4,'Lista Puestos Valorados'!$B$10:$BK$10,0),0)="","No relevante",VLOOKUP($B509,'Lista Puestos Valorados'!$B$11:$BK$510,MATCH('Auxiliar General'!T$4,'Lista Puestos Valorados'!$B$10:$BK$10,0),0))</f>
        <v>No relevante</v>
      </c>
      <c r="AA509" s="26">
        <f>+HLOOKUP(Z509,Sistema_Puntos!$Q$5:$Y$43,'Auxiliar General'!V$5,FALSE)</f>
        <v>0</v>
      </c>
      <c r="AB509" s="26" t="str">
        <f>+IF(VLOOKUP($B509,'Lista Puestos Valorados'!$B$11:$BK$510,MATCH('Auxiliar General'!V$4,'Lista Puestos Valorados'!$B$10:$BK$10,0),0)="","No relevante",VLOOKUP($B509,'Lista Puestos Valorados'!$B$11:$BK$510,MATCH('Auxiliar General'!V$4,'Lista Puestos Valorados'!$B$10:$BK$10,0),0))</f>
        <v>No relevante</v>
      </c>
      <c r="AC509" s="26">
        <f>+HLOOKUP(AB509,Sistema_Puntos!$Q$5:$Y$43,'Auxiliar General'!X$5,FALSE)</f>
        <v>0</v>
      </c>
      <c r="AD509" s="26" t="str">
        <f>+IF(VLOOKUP($B509,'Lista Puestos Valorados'!$B$11:$BK$510,MATCH('Auxiliar General'!X$4,'Lista Puestos Valorados'!$B$10:$BK$10,0),0)="","No relevante",VLOOKUP($B509,'Lista Puestos Valorados'!$B$11:$BK$510,MATCH('Auxiliar General'!X$4,'Lista Puestos Valorados'!$B$10:$BK$10,0),0))</f>
        <v>No relevante</v>
      </c>
      <c r="AE509" s="26">
        <f>+HLOOKUP(AD509,Sistema_Puntos!$Q$5:$Y$43,'Auxiliar General'!Z$5,FALSE)</f>
        <v>0</v>
      </c>
      <c r="AF509" s="26" t="str">
        <f>+IF(VLOOKUP($B509,'Lista Puestos Valorados'!$B$11:$BK$510,MATCH('Auxiliar General'!Z$4,'Lista Puestos Valorados'!$B$10:$BK$10,0),0)="","No relevante",VLOOKUP($B509,'Lista Puestos Valorados'!$B$11:$BK$510,MATCH('Auxiliar General'!Z$4,'Lista Puestos Valorados'!$B$10:$BK$10,0),0))</f>
        <v>No relevante</v>
      </c>
      <c r="AG509" s="26">
        <f>+HLOOKUP(AF509,Sistema_Puntos!$Q$5:$Y$43,'Auxiliar General'!AB$5,FALSE)</f>
        <v>0</v>
      </c>
      <c r="AH509" s="26" t="str">
        <f>+IF(VLOOKUP($B509,'Lista Puestos Valorados'!$B$11:$BK$510,MATCH('Auxiliar General'!AB$4,'Lista Puestos Valorados'!$B$10:$BK$10,0),0)="","No relevante",VLOOKUP($B509,'Lista Puestos Valorados'!$B$11:$BK$510,MATCH('Auxiliar General'!AB$4,'Lista Puestos Valorados'!$B$10:$BK$10,0),0))</f>
        <v>No relevante</v>
      </c>
      <c r="AI509" s="26">
        <f>+HLOOKUP(AH509,Sistema_Puntos!$Q$5:$Y$43,'Auxiliar General'!AD$5,FALSE)</f>
        <v>0</v>
      </c>
      <c r="AJ509" s="26" t="str">
        <f>+IF(VLOOKUP($B509,'Lista Puestos Valorados'!$B$11:$BK$510,MATCH('Auxiliar General'!AD$4,'Lista Puestos Valorados'!$B$10:$BK$10,0),0)="","No relevante",VLOOKUP($B509,'Lista Puestos Valorados'!$B$11:$BK$510,MATCH('Auxiliar General'!AD$4,'Lista Puestos Valorados'!$B$10:$BK$10,0),0))</f>
        <v>No relevante</v>
      </c>
      <c r="AK509" s="26">
        <f>+HLOOKUP(AJ509,Sistema_Puntos!$Q$5:$Y$43,'Auxiliar General'!AF$5,FALSE)</f>
        <v>0</v>
      </c>
      <c r="AL509" s="26" t="str">
        <f>+IF(VLOOKUP($B509,'Lista Puestos Valorados'!$B$11:$BK$510,MATCH('Auxiliar General'!AF$4,'Lista Puestos Valorados'!$B$10:$BK$10,0),0)="","No relevante",VLOOKUP($B509,'Lista Puestos Valorados'!$B$11:$BK$510,MATCH('Auxiliar General'!AF$4,'Lista Puestos Valorados'!$B$10:$BK$10,0),0))</f>
        <v>No relevante</v>
      </c>
      <c r="AM509" s="26">
        <f>+HLOOKUP(AL509,Sistema_Puntos!$Q$5:$Y$43,'Auxiliar General'!AH$5,FALSE)</f>
        <v>0</v>
      </c>
      <c r="AN509" s="26" t="str">
        <f>+IF(VLOOKUP($B509,'Lista Puestos Valorados'!$B$11:$BK$510,MATCH('Auxiliar General'!AH$4,'Lista Puestos Valorados'!$B$10:$BK$10,0),0)="","No relevante",VLOOKUP($B509,'Lista Puestos Valorados'!$B$11:$BK$510,MATCH('Auxiliar General'!AH$4,'Lista Puestos Valorados'!$B$10:$BK$10,0),0))</f>
        <v>No relevante</v>
      </c>
      <c r="AO509" s="26">
        <f>+HLOOKUP(AN509,Sistema_Puntos!$Q$5:$Y$43,'Auxiliar General'!AJ$5,FALSE)</f>
        <v>0</v>
      </c>
      <c r="AP509" s="26" t="str">
        <f>+IF(VLOOKUP($B509,'Lista Puestos Valorados'!$B$11:$BK$510,MATCH('Auxiliar General'!AJ$4,'Lista Puestos Valorados'!$B$10:$BK$10,0),0)="","No relevante",VLOOKUP($B509,'Lista Puestos Valorados'!$B$11:$BK$510,MATCH('Auxiliar General'!AJ$4,'Lista Puestos Valorados'!$B$10:$BK$10,0),0))</f>
        <v>No relevante</v>
      </c>
      <c r="AQ509" s="26">
        <f>+HLOOKUP(AP509,Sistema_Puntos!$Q$5:$Y$43,'Auxiliar General'!AL$5,FALSE)</f>
        <v>0</v>
      </c>
      <c r="AR509" s="26" t="str">
        <f>+IF(VLOOKUP($B509,'Lista Puestos Valorados'!$B$11:$BK$510,MATCH('Auxiliar General'!AL$4,'Lista Puestos Valorados'!$B$10:$BK$10,0),0)="","No relevante",VLOOKUP($B509,'Lista Puestos Valorados'!$B$11:$BK$510,MATCH('Auxiliar General'!AL$4,'Lista Puestos Valorados'!$B$10:$BK$10,0),0))</f>
        <v>No relevante</v>
      </c>
      <c r="AS509" s="26">
        <f>+HLOOKUP(AR509,Sistema_Puntos!$Q$5:$Y$43,'Auxiliar General'!AN$5,FALSE)</f>
        <v>0</v>
      </c>
      <c r="AT509" s="26" t="str">
        <f>+IF(VLOOKUP($B509,'Lista Puestos Valorados'!$B$11:$BK$510,MATCH('Auxiliar General'!AN$4,'Lista Puestos Valorados'!$B$10:$BK$10,0),0)="","No relevante",VLOOKUP($B509,'Lista Puestos Valorados'!$B$11:$BK$510,MATCH('Auxiliar General'!AN$4,'Lista Puestos Valorados'!$B$10:$BK$10,0),0))</f>
        <v>No relevante</v>
      </c>
      <c r="AU509" s="26">
        <f>+HLOOKUP(AT509,Sistema_Puntos!$Q$5:$Y$43,'Auxiliar General'!AP$5,FALSE)</f>
        <v>0</v>
      </c>
      <c r="AV509" s="26" t="str">
        <f>+IF(VLOOKUP($B509,'Lista Puestos Valorados'!$B$11:$BK$510,MATCH('Auxiliar General'!AP$4,'Lista Puestos Valorados'!$B$10:$BK$10,0),0)="","No relevante",VLOOKUP($B509,'Lista Puestos Valorados'!$B$11:$BK$510,MATCH('Auxiliar General'!AP$4,'Lista Puestos Valorados'!$B$10:$BK$10,0),0))</f>
        <v>No relevante</v>
      </c>
      <c r="AW509" s="26">
        <f>+HLOOKUP(AV509,Sistema_Puntos!$Q$5:$Y$43,'Auxiliar General'!AR$5,FALSE)</f>
        <v>0</v>
      </c>
      <c r="AX509" s="26" t="str">
        <f>+IF(VLOOKUP($B509,'Lista Puestos Valorados'!$B$11:$BK$510,MATCH('Auxiliar General'!AR$4,'Lista Puestos Valorados'!$B$10:$BK$10,0),0)="","No relevante",VLOOKUP($B509,'Lista Puestos Valorados'!$B$11:$BK$510,MATCH('Auxiliar General'!AR$4,'Lista Puestos Valorados'!$B$10:$BK$10,0),0))</f>
        <v>No relevante</v>
      </c>
      <c r="AY509" s="26">
        <f>+HLOOKUP(AX509,Sistema_Puntos!$Q$5:$Y$43,'Auxiliar General'!AT$5,FALSE)</f>
        <v>0</v>
      </c>
      <c r="AZ509" s="26" t="str">
        <f>+IF(VLOOKUP($B509,'Lista Puestos Valorados'!$B$11:$BK$510,MATCH('Auxiliar General'!AT$4,'Lista Puestos Valorados'!$B$10:$BK$10,0),0)="","No relevante",VLOOKUP($B509,'Lista Puestos Valorados'!$B$11:$BK$510,MATCH('Auxiliar General'!AT$4,'Lista Puestos Valorados'!$B$10:$BK$10,0),0))</f>
        <v>No relevante</v>
      </c>
      <c r="BA509" s="26">
        <f>+HLOOKUP(AZ509,Sistema_Puntos!$Q$5:$Y$43,'Auxiliar General'!AV$5,FALSE)</f>
        <v>0</v>
      </c>
      <c r="BB509" s="26" t="str">
        <f>+IF(VLOOKUP($B509,'Lista Puestos Valorados'!$B$11:$BK$510,MATCH('Auxiliar General'!AV$4,'Lista Puestos Valorados'!$B$10:$BK$10,0),0)="","No relevante",VLOOKUP($B509,'Lista Puestos Valorados'!$B$11:$BK$510,MATCH('Auxiliar General'!AV$4,'Lista Puestos Valorados'!$B$10:$BK$10,0),0))</f>
        <v>No relevante</v>
      </c>
      <c r="BC509" s="26">
        <f>+HLOOKUP(BB509,Sistema_Puntos!$Q$5:$Y$43,'Auxiliar General'!AX$5,FALSE)</f>
        <v>0</v>
      </c>
      <c r="BD509" s="26" t="str">
        <f>+IF(VLOOKUP($B509,'Lista Puestos Valorados'!$B$11:$BK$510,MATCH('Auxiliar General'!AX$4,'Lista Puestos Valorados'!$B$10:$BK$10,0),0)="","No relevante",VLOOKUP($B509,'Lista Puestos Valorados'!$B$11:$BK$510,MATCH('Auxiliar General'!AX$4,'Lista Puestos Valorados'!$B$10:$BK$10,0),0))</f>
        <v>No relevante</v>
      </c>
      <c r="BE509" s="26">
        <f>+HLOOKUP(BD509,Sistema_Puntos!$Q$5:$Y$43,'Auxiliar General'!AZ$5,FALSE)</f>
        <v>0</v>
      </c>
      <c r="BF509" s="26" t="str">
        <f>+IF(VLOOKUP($B509,'Lista Puestos Valorados'!$B$11:$BK$510,MATCH('Auxiliar General'!AZ$4,'Lista Puestos Valorados'!$B$10:$BK$10,0),0)="","No relevante",VLOOKUP($B509,'Lista Puestos Valorados'!$B$11:$BK$510,MATCH('Auxiliar General'!AZ$4,'Lista Puestos Valorados'!$B$10:$BK$10,0),0))</f>
        <v>No relevante</v>
      </c>
      <c r="BG509" s="26">
        <f>+HLOOKUP(BF509,Sistema_Puntos!$Q$5:$Y$43,'Auxiliar General'!BB$5,FALSE)</f>
        <v>0</v>
      </c>
      <c r="BH509" s="26" t="str">
        <f>+IF(VLOOKUP($B509,'Lista Puestos Valorados'!$B$11:$BK$510,MATCH('Auxiliar General'!BB$4,'Lista Puestos Valorados'!$B$10:$BK$10,0),0)="","No relevante",VLOOKUP($B509,'Lista Puestos Valorados'!$B$11:$BK$510,MATCH('Auxiliar General'!BB$4,'Lista Puestos Valorados'!$B$10:$BK$10,0),0))</f>
        <v>No relevante</v>
      </c>
      <c r="BI509" s="26">
        <f>+HLOOKUP(BH509,Sistema_Puntos!$Q$5:$Y$43,'Auxiliar General'!BD$5,FALSE)</f>
        <v>0</v>
      </c>
      <c r="BJ509" s="26" t="str">
        <f>+IF(VLOOKUP($B509,'Lista Puestos Valorados'!$B$11:$BK$510,MATCH('Auxiliar General'!BD$4,'Lista Puestos Valorados'!$B$10:$BK$10,0),0)="","No relevante",VLOOKUP($B509,'Lista Puestos Valorados'!$B$11:$BK$510,MATCH('Auxiliar General'!BD$4,'Lista Puestos Valorados'!$B$10:$BK$10,0),0))</f>
        <v>No relevante</v>
      </c>
      <c r="BK509" s="26">
        <f>+HLOOKUP(BJ509,Sistema_Puntos!$Q$5:$Y$43,'Auxiliar General'!BF$5,FALSE)</f>
        <v>0</v>
      </c>
      <c r="BL509" s="26" t="str">
        <f>+IF(VLOOKUP($B509,'Lista Puestos Valorados'!$B$11:$BK$510,MATCH('Auxiliar General'!BF$4,'Lista Puestos Valorados'!$B$10:$BK$10,0),0)="","No relevante",VLOOKUP($B509,'Lista Puestos Valorados'!$B$11:$BK$510,MATCH('Auxiliar General'!BF$4,'Lista Puestos Valorados'!$B$10:$BK$10,0),0))</f>
        <v>No relevante</v>
      </c>
      <c r="BM509" s="26">
        <f>+HLOOKUP(BL509,Sistema_Puntos!$Q$5:$Y$43,'Auxiliar General'!BH$5,FALSE)</f>
        <v>0</v>
      </c>
      <c r="BN509" s="26" t="str">
        <f>+IF(VLOOKUP($B509,'Lista Puestos Valorados'!$B$11:$BK$510,MATCH('Auxiliar General'!BH$4,'Lista Puestos Valorados'!$B$10:$BK$10,0),0)="","No relevante",VLOOKUP($B509,'Lista Puestos Valorados'!$B$11:$BK$510,MATCH('Auxiliar General'!BH$4,'Lista Puestos Valorados'!$B$10:$BK$10,0),0))</f>
        <v>No relevante</v>
      </c>
      <c r="BO509" s="26">
        <f>+HLOOKUP(BN509,Sistema_Puntos!$Q$5:$Y$43,'Auxiliar General'!BJ$5,FALSE)</f>
        <v>0</v>
      </c>
      <c r="BP509" s="26" t="str">
        <f>+IF(VLOOKUP($B509,'Lista Puestos Valorados'!$B$11:$BK$510,MATCH('Auxiliar General'!BJ$4,'Lista Puestos Valorados'!$B$10:$BK$10,0),0)="","No relevante",VLOOKUP($B509,'Lista Puestos Valorados'!$B$11:$BK$510,MATCH('Auxiliar General'!BJ$4,'Lista Puestos Valorados'!$B$10:$BK$10,0),0))</f>
        <v>No relevante</v>
      </c>
      <c r="BQ509" s="26">
        <f>+HLOOKUP(BP509,Sistema_Puntos!$Q$5:$Y$43,'Auxiliar General'!BL$5,FALSE)</f>
        <v>0</v>
      </c>
      <c r="BR509" s="26" t="str">
        <f>+IF(VLOOKUP($B509,'Lista Puestos Valorados'!$B$11:$BK$510,MATCH('Auxiliar General'!BL$4,'Lista Puestos Valorados'!$B$10:$BK$10,0),0)="","No relevante",VLOOKUP($B509,'Lista Puestos Valorados'!$B$11:$BK$510,MATCH('Auxiliar General'!BL$4,'Lista Puestos Valorados'!$B$10:$BK$10,0),0))</f>
        <v>No relevante</v>
      </c>
      <c r="BS509" s="26">
        <f>+HLOOKUP(BR509,Sistema_Puntos!$Q$5:$Y$43,'Auxiliar General'!BN$5,FALSE)</f>
        <v>0</v>
      </c>
      <c r="BT509" s="26" t="str">
        <f>+IF(VLOOKUP($B509,'Lista Puestos Valorados'!$B$11:$BK$510,MATCH('Auxiliar General'!BN$4,'Lista Puestos Valorados'!$B$10:$BK$10,0),0)="","No relevante",VLOOKUP($B509,'Lista Puestos Valorados'!$B$11:$BK$510,MATCH('Auxiliar General'!BN$4,'Lista Puestos Valorados'!$B$10:$BK$10,0),0))</f>
        <v>No relevante</v>
      </c>
      <c r="BU509" s="26">
        <f>+HLOOKUP(BT509,Sistema_Puntos!$Q$5:$Y$43,'Auxiliar General'!BP$5,FALSE)</f>
        <v>0</v>
      </c>
      <c r="BV509" s="26" t="str">
        <f>+IF(VLOOKUP($B509,'Lista Puestos Valorados'!$B$11:$BK$510,MATCH('Auxiliar General'!BP$4,'Lista Puestos Valorados'!$B$10:$BK$10,0),0)="","No relevante",VLOOKUP($B509,'Lista Puestos Valorados'!$B$11:$BK$510,MATCH('Auxiliar General'!BP$4,'Lista Puestos Valorados'!$B$10:$BK$10,0),0))</f>
        <v>No relevante</v>
      </c>
      <c r="BW509" s="26">
        <f>+HLOOKUP(BV509,Sistema_Puntos!$Q$5:$Y$43,'Auxiliar General'!BR$5,FALSE)</f>
        <v>0</v>
      </c>
      <c r="BX509" s="26" t="str">
        <f>+IF(VLOOKUP($B509,'Lista Puestos Valorados'!$B$11:$BK$510,MATCH('Auxiliar General'!BR$4,'Lista Puestos Valorados'!$B$10:$BK$10,0),0)="","No relevante",VLOOKUP($B509,'Lista Puestos Valorados'!$B$11:$BK$510,MATCH('Auxiliar General'!BR$4,'Lista Puestos Valorados'!$B$10:$BK$10,0),0))</f>
        <v>No relevante</v>
      </c>
      <c r="BY509" s="26">
        <f>+HLOOKUP(BX509,Sistema_Puntos!$Q$5:$Y$43,'Auxiliar General'!BT$5,FALSE)</f>
        <v>0</v>
      </c>
      <c r="BZ509" s="26" t="str">
        <f>+IF(VLOOKUP($B509,'Lista Puestos Valorados'!$B$11:$BK$510,MATCH('Auxiliar General'!BT$4,'Lista Puestos Valorados'!$B$10:$BK$10,0),0)="","No relevante",VLOOKUP($B509,'Lista Puestos Valorados'!$B$11:$BK$510,MATCH('Auxiliar General'!BT$4,'Lista Puestos Valorados'!$B$10:$BK$10,0),0))</f>
        <v>No relevante</v>
      </c>
      <c r="CA509" s="26">
        <f>+HLOOKUP(BZ509,Sistema_Puntos!$Q$5:$Y$43,'Auxiliar General'!BV$5,FALSE)</f>
        <v>0</v>
      </c>
      <c r="CB509" s="26" t="str">
        <f>+IF(VLOOKUP($B509,'Lista Puestos Valorados'!$B$11:$BK$510,MATCH('Auxiliar General'!BV$4,'Lista Puestos Valorados'!$B$10:$BK$10,0),0)="","No relevante",VLOOKUP($B509,'Lista Puestos Valorados'!$B$11:$BK$510,MATCH('Auxiliar General'!BV$4,'Lista Puestos Valorados'!$B$10:$BK$10,0),0))</f>
        <v>No relevante</v>
      </c>
      <c r="CC509" s="26">
        <f>+HLOOKUP(CB509,Sistema_Puntos!$Q$5:$Y$43,'Auxiliar General'!BX$5,FALSE)</f>
        <v>0</v>
      </c>
      <c r="CD509" s="26" t="str">
        <f>+IF(VLOOKUP($B509,'Lista Puestos Valorados'!$B$11:$BK$510,MATCH('Auxiliar General'!BX$4,'Lista Puestos Valorados'!$B$10:$BK$10,0),0)="","No relevante",VLOOKUP($B509,'Lista Puestos Valorados'!$B$11:$BK$510,MATCH('Auxiliar General'!BX$4,'Lista Puestos Valorados'!$B$10:$BK$10,0),0))</f>
        <v>No relevante</v>
      </c>
      <c r="CE509" s="26">
        <f>+HLOOKUP(CD509,Sistema_Puntos!$Q$5:$Y$43,'Auxiliar General'!BZ$5,FALSE)</f>
        <v>0</v>
      </c>
      <c r="CF509" s="26" t="str">
        <f>+IF(VLOOKUP($B509,'Lista Puestos Valorados'!$B$11:$BK$510,MATCH('Auxiliar General'!BZ$4,'Lista Puestos Valorados'!$B$10:$BK$10,0),0)="","No relevante",VLOOKUP($B509,'Lista Puestos Valorados'!$B$11:$BK$510,MATCH('Auxiliar General'!BZ$4,'Lista Puestos Valorados'!$B$10:$BK$10,0),0))</f>
        <v>No relevante</v>
      </c>
      <c r="CG509" s="26">
        <f>+HLOOKUP(CF509,Sistema_Puntos!$Q$5:$Y$43,'Auxiliar General'!CB$5,FALSE)</f>
        <v>0</v>
      </c>
      <c r="CH509" s="29"/>
      <c r="CI509" s="29"/>
    </row>
    <row r="510" spans="2:87" ht="17.55" customHeight="1">
      <c r="B510" s="26">
        <f>+'Listado de Puestos'!B510</f>
        <v>500</v>
      </c>
      <c r="C510" s="26" t="str">
        <f>+IF('Lista Puestos Valorados'!C510="","",'Lista Puestos Valorados'!C510)</f>
        <v/>
      </c>
      <c r="D510" s="26" t="str">
        <f>+IF('Lista Puestos Valorados'!D510="","",'Lista Puestos Valorados'!D510)</f>
        <v/>
      </c>
      <c r="E510" s="26" t="str">
        <f>+IF('Lista Puestos Valorados'!E510="","",'Lista Puestos Valorados'!E510)</f>
        <v/>
      </c>
      <c r="F510" s="26" t="str">
        <f>+IF('Lista Puestos Valorados'!F510="","",'Lista Puestos Valorados'!F510)</f>
        <v/>
      </c>
      <c r="G510" s="26" t="str">
        <f>+IF('Lista Puestos Valorados'!G510="","",'Lista Puestos Valorados'!G510)</f>
        <v/>
      </c>
      <c r="H510" s="26" t="str">
        <f>+IF('Lista Puestos Valorados'!H510="","",'Lista Puestos Valorados'!H510)</f>
        <v/>
      </c>
      <c r="I510" s="26" t="str">
        <f>+IF('Lista Puestos Valorados'!I510="","",'Lista Puestos Valorados'!I510)</f>
        <v/>
      </c>
      <c r="J510" s="118" t="e">
        <f t="array" ref="J510">+IF(L510="","",_xlfn.IFS(L510&lt;='Cortes de Agrupacion'!$F$15,'Cortes de Agrupacion'!$E$15,'Resultados General'!L510&lt;='Cortes de Agrupacion'!$F$14,'Cortes de Agrupacion'!$E$14,'Resultados General'!L510&lt;='Cortes de Agrupacion'!$F$13,'Cortes de Agrupacion'!$E$13,L510&lt;='Cortes de Agrupacion'!$F$12,'Cortes de Agrupacion'!$E$12,'Resultados General'!L510&lt;='Cortes de Agrupacion'!$F$11,'Cortes de Agrupacion'!$E$11,'Resultados General'!L510&lt;='Cortes de Agrupacion'!$F$10,'Cortes de Agrupacion'!$E$10,'Resultados General'!L510&lt;='Cortes de Agrupacion'!$F$9,'Cortes de Agrupacion'!$E$9,'Resultados General'!L510&lt;='Cortes de Agrupacion'!$F$8,'Cortes de Agrupacion'!$E$8,'Resultados General'!L510&lt;='Cortes de Agrupacion'!$F$7,'Cortes de Agrupacion'!$E$7,'Resultados General'!L510&lt;='Cortes de Agrupacion'!$F$6,'Cortes de Agrupacion'!$E$6))</f>
        <v>#VALUE!</v>
      </c>
      <c r="K510" s="118" t="str">
        <f t="shared" si="14"/>
        <v/>
      </c>
      <c r="L510" s="124" t="e">
        <f>#VALUE!</f>
        <v>#VALUE!</v>
      </c>
      <c r="M510" s="26" t="e">
        <f ca="1">+_xlfn.IFNA(VLOOKUP(C510,'Distribución de puestos'!$B$8:$I$507,8,0),"")</f>
        <v>#NAME?</v>
      </c>
      <c r="N510" s="26" t="str">
        <f>+IF(VLOOKUP($B510,'Lista Puestos Valorados'!$B$11:$BK$510,MATCH('Auxiliar General'!H$4,'Lista Puestos Valorados'!$B$10:$BK$10,0),0)="","No relevante",VLOOKUP($B510,'Lista Puestos Valorados'!$B$11:$BK$510,MATCH('Auxiliar General'!H$4,'Lista Puestos Valorados'!$B$10:$BK$10,0),0))</f>
        <v>No relevante</v>
      </c>
      <c r="O510" s="26">
        <f>+HLOOKUP(N510,Sistema_Puntos!$Q$5:$Y$43,'Auxiliar General'!J$5,FALSE)</f>
        <v>0</v>
      </c>
      <c r="P510" s="26" t="str">
        <f>+IF(VLOOKUP($B510,'Lista Puestos Valorados'!$B$11:$BK$510,MATCH('Auxiliar General'!J$4,'Lista Puestos Valorados'!$B$10:$BK$10,0),0)="","No relevante",VLOOKUP($B510,'Lista Puestos Valorados'!$B$11:$BK$510,MATCH('Auxiliar General'!J$4,'Lista Puestos Valorados'!$B$10:$BK$10,0),0))</f>
        <v>No relevante</v>
      </c>
      <c r="Q510" s="26">
        <f>+HLOOKUP(P510,Sistema_Puntos!$Q$5:$Y$43,'Auxiliar General'!L$5,FALSE)</f>
        <v>0</v>
      </c>
      <c r="R510" s="26" t="str">
        <f>+IF(VLOOKUP($B510,'Lista Puestos Valorados'!$B$11:$BK$510,MATCH('Auxiliar General'!L$4,'Lista Puestos Valorados'!$B$10:$BK$10,0),0)="","No relevante",VLOOKUP($B510,'Lista Puestos Valorados'!$B$11:$BK$510,MATCH('Auxiliar General'!L$4,'Lista Puestos Valorados'!$B$10:$BK$10,0),0))</f>
        <v>No relevante</v>
      </c>
      <c r="S510" s="26">
        <f>+HLOOKUP(R510,Sistema_Puntos!$Q$5:$Y$43,'Auxiliar General'!N$5,FALSE)</f>
        <v>0</v>
      </c>
      <c r="T510" s="26" t="str">
        <f>+IF(VLOOKUP($B510,'Lista Puestos Valorados'!$B$11:$BK$510,MATCH('Auxiliar General'!N$4,'Lista Puestos Valorados'!$B$10:$BK$10,0),0)="","No relevante",VLOOKUP($B510,'Lista Puestos Valorados'!$B$11:$BK$510,MATCH('Auxiliar General'!N$4,'Lista Puestos Valorados'!$B$10:$BK$10,0),0))</f>
        <v>No relevante</v>
      </c>
      <c r="U510" s="26">
        <f>+HLOOKUP(T510,Sistema_Puntos!$Q$5:$Y$43,'Auxiliar General'!P$5,FALSE)</f>
        <v>0</v>
      </c>
      <c r="V510" s="26" t="str">
        <f>+IF(VLOOKUP($B510,'Lista Puestos Valorados'!$B$11:$BK$510,MATCH('Auxiliar General'!P$4,'Lista Puestos Valorados'!$B$10:$BK$10,0),0)="","No relevante",VLOOKUP($B510,'Lista Puestos Valorados'!$B$11:$BK$510,MATCH('Auxiliar General'!P$4,'Lista Puestos Valorados'!$B$10:$BK$10,0),0))</f>
        <v>No relevante</v>
      </c>
      <c r="W510" s="26">
        <f>+HLOOKUP(V510,Sistema_Puntos!$Q$5:$Y$43,'Auxiliar General'!R$5,FALSE)</f>
        <v>0</v>
      </c>
      <c r="X510" s="26" t="str">
        <f>+IF(VLOOKUP($B510,'Lista Puestos Valorados'!$B$11:$BK$510,MATCH('Auxiliar General'!R$4,'Lista Puestos Valorados'!$B$10:$BK$10,0),0)="","No relevante",VLOOKUP($B510,'Lista Puestos Valorados'!$B$11:$BK$510,MATCH('Auxiliar General'!R$4,'Lista Puestos Valorados'!$B$10:$BK$10,0),0))</f>
        <v>No relevante</v>
      </c>
      <c r="Y510" s="26">
        <f>+HLOOKUP(X510,Sistema_Puntos!$Q$5:$Y$43,'Auxiliar General'!T$5,FALSE)</f>
        <v>0</v>
      </c>
      <c r="Z510" s="26" t="str">
        <f>+IF(VLOOKUP($B510,'Lista Puestos Valorados'!$B$11:$BK$510,MATCH('Auxiliar General'!T$4,'Lista Puestos Valorados'!$B$10:$BK$10,0),0)="","No relevante",VLOOKUP($B510,'Lista Puestos Valorados'!$B$11:$BK$510,MATCH('Auxiliar General'!T$4,'Lista Puestos Valorados'!$B$10:$BK$10,0),0))</f>
        <v>No relevante</v>
      </c>
      <c r="AA510" s="26">
        <f>+HLOOKUP(Z510,Sistema_Puntos!$Q$5:$Y$43,'Auxiliar General'!V$5,FALSE)</f>
        <v>0</v>
      </c>
      <c r="AB510" s="26" t="str">
        <f>+IF(VLOOKUP($B510,'Lista Puestos Valorados'!$B$11:$BK$510,MATCH('Auxiliar General'!V$4,'Lista Puestos Valorados'!$B$10:$BK$10,0),0)="","No relevante",VLOOKUP($B510,'Lista Puestos Valorados'!$B$11:$BK$510,MATCH('Auxiliar General'!V$4,'Lista Puestos Valorados'!$B$10:$BK$10,0),0))</f>
        <v>No relevante</v>
      </c>
      <c r="AC510" s="26">
        <f>+HLOOKUP(AB510,Sistema_Puntos!$Q$5:$Y$43,'Auxiliar General'!X$5,FALSE)</f>
        <v>0</v>
      </c>
      <c r="AD510" s="26" t="str">
        <f>+IF(VLOOKUP($B510,'Lista Puestos Valorados'!$B$11:$BK$510,MATCH('Auxiliar General'!X$4,'Lista Puestos Valorados'!$B$10:$BK$10,0),0)="","No relevante",VLOOKUP($B510,'Lista Puestos Valorados'!$B$11:$BK$510,MATCH('Auxiliar General'!X$4,'Lista Puestos Valorados'!$B$10:$BK$10,0),0))</f>
        <v>No relevante</v>
      </c>
      <c r="AE510" s="26">
        <f>+HLOOKUP(AD510,Sistema_Puntos!$Q$5:$Y$43,'Auxiliar General'!Z$5,FALSE)</f>
        <v>0</v>
      </c>
      <c r="AF510" s="26" t="str">
        <f>+IF(VLOOKUP($B510,'Lista Puestos Valorados'!$B$11:$BK$510,MATCH('Auxiliar General'!Z$4,'Lista Puestos Valorados'!$B$10:$BK$10,0),0)="","No relevante",VLOOKUP($B510,'Lista Puestos Valorados'!$B$11:$BK$510,MATCH('Auxiliar General'!Z$4,'Lista Puestos Valorados'!$B$10:$BK$10,0),0))</f>
        <v>No relevante</v>
      </c>
      <c r="AG510" s="26">
        <f>+HLOOKUP(AF510,Sistema_Puntos!$Q$5:$Y$43,'Auxiliar General'!AB$5,FALSE)</f>
        <v>0</v>
      </c>
      <c r="AH510" s="26" t="str">
        <f>+IF(VLOOKUP($B510,'Lista Puestos Valorados'!$B$11:$BK$510,MATCH('Auxiliar General'!AB$4,'Lista Puestos Valorados'!$B$10:$BK$10,0),0)="","No relevante",VLOOKUP($B510,'Lista Puestos Valorados'!$B$11:$BK$510,MATCH('Auxiliar General'!AB$4,'Lista Puestos Valorados'!$B$10:$BK$10,0),0))</f>
        <v>No relevante</v>
      </c>
      <c r="AI510" s="26">
        <f>+HLOOKUP(AH510,Sistema_Puntos!$Q$5:$Y$43,'Auxiliar General'!AD$5,FALSE)</f>
        <v>0</v>
      </c>
      <c r="AJ510" s="26" t="str">
        <f>+IF(VLOOKUP($B510,'Lista Puestos Valorados'!$B$11:$BK$510,MATCH('Auxiliar General'!AD$4,'Lista Puestos Valorados'!$B$10:$BK$10,0),0)="","No relevante",VLOOKUP($B510,'Lista Puestos Valorados'!$B$11:$BK$510,MATCH('Auxiliar General'!AD$4,'Lista Puestos Valorados'!$B$10:$BK$10,0),0))</f>
        <v>No relevante</v>
      </c>
      <c r="AK510" s="26">
        <f>+HLOOKUP(AJ510,Sistema_Puntos!$Q$5:$Y$43,'Auxiliar General'!AF$5,FALSE)</f>
        <v>0</v>
      </c>
      <c r="AL510" s="26" t="str">
        <f>+IF(VLOOKUP($B510,'Lista Puestos Valorados'!$B$11:$BK$510,MATCH('Auxiliar General'!AF$4,'Lista Puestos Valorados'!$B$10:$BK$10,0),0)="","No relevante",VLOOKUP($B510,'Lista Puestos Valorados'!$B$11:$BK$510,MATCH('Auxiliar General'!AF$4,'Lista Puestos Valorados'!$B$10:$BK$10,0),0))</f>
        <v>No relevante</v>
      </c>
      <c r="AM510" s="26">
        <f>+HLOOKUP(AL510,Sistema_Puntos!$Q$5:$Y$43,'Auxiliar General'!AH$5,FALSE)</f>
        <v>0</v>
      </c>
      <c r="AN510" s="26" t="str">
        <f>+IF(VLOOKUP($B510,'Lista Puestos Valorados'!$B$11:$BK$510,MATCH('Auxiliar General'!AH$4,'Lista Puestos Valorados'!$B$10:$BK$10,0),0)="","No relevante",VLOOKUP($B510,'Lista Puestos Valorados'!$B$11:$BK$510,MATCH('Auxiliar General'!AH$4,'Lista Puestos Valorados'!$B$10:$BK$10,0),0))</f>
        <v>No relevante</v>
      </c>
      <c r="AO510" s="26">
        <f>+HLOOKUP(AN510,Sistema_Puntos!$Q$5:$Y$43,'Auxiliar General'!AJ$5,FALSE)</f>
        <v>0</v>
      </c>
      <c r="AP510" s="26" t="str">
        <f>+IF(VLOOKUP($B510,'Lista Puestos Valorados'!$B$11:$BK$510,MATCH('Auxiliar General'!AJ$4,'Lista Puestos Valorados'!$B$10:$BK$10,0),0)="","No relevante",VLOOKUP($B510,'Lista Puestos Valorados'!$B$11:$BK$510,MATCH('Auxiliar General'!AJ$4,'Lista Puestos Valorados'!$B$10:$BK$10,0),0))</f>
        <v>No relevante</v>
      </c>
      <c r="AQ510" s="26">
        <f>+HLOOKUP(AP510,Sistema_Puntos!$Q$5:$Y$43,'Auxiliar General'!AL$5,FALSE)</f>
        <v>0</v>
      </c>
      <c r="AR510" s="26" t="str">
        <f>+IF(VLOOKUP($B510,'Lista Puestos Valorados'!$B$11:$BK$510,MATCH('Auxiliar General'!AL$4,'Lista Puestos Valorados'!$B$10:$BK$10,0),0)="","No relevante",VLOOKUP($B510,'Lista Puestos Valorados'!$B$11:$BK$510,MATCH('Auxiliar General'!AL$4,'Lista Puestos Valorados'!$B$10:$BK$10,0),0))</f>
        <v>No relevante</v>
      </c>
      <c r="AS510" s="26">
        <f>+HLOOKUP(AR510,Sistema_Puntos!$Q$5:$Y$43,'Auxiliar General'!AN$5,FALSE)</f>
        <v>0</v>
      </c>
      <c r="AT510" s="26" t="str">
        <f>+IF(VLOOKUP($B510,'Lista Puestos Valorados'!$B$11:$BK$510,MATCH('Auxiliar General'!AN$4,'Lista Puestos Valorados'!$B$10:$BK$10,0),0)="","No relevante",VLOOKUP($B510,'Lista Puestos Valorados'!$B$11:$BK$510,MATCH('Auxiliar General'!AN$4,'Lista Puestos Valorados'!$B$10:$BK$10,0),0))</f>
        <v>No relevante</v>
      </c>
      <c r="AU510" s="26">
        <f>+HLOOKUP(AT510,Sistema_Puntos!$Q$5:$Y$43,'Auxiliar General'!AP$5,FALSE)</f>
        <v>0</v>
      </c>
      <c r="AV510" s="26" t="str">
        <f>+IF(VLOOKUP($B510,'Lista Puestos Valorados'!$B$11:$BK$510,MATCH('Auxiliar General'!AP$4,'Lista Puestos Valorados'!$B$10:$BK$10,0),0)="","No relevante",VLOOKUP($B510,'Lista Puestos Valorados'!$B$11:$BK$510,MATCH('Auxiliar General'!AP$4,'Lista Puestos Valorados'!$B$10:$BK$10,0),0))</f>
        <v>No relevante</v>
      </c>
      <c r="AW510" s="26">
        <f>+HLOOKUP(AV510,Sistema_Puntos!$Q$5:$Y$43,'Auxiliar General'!AR$5,FALSE)</f>
        <v>0</v>
      </c>
      <c r="AX510" s="26" t="str">
        <f>+IF(VLOOKUP($B510,'Lista Puestos Valorados'!$B$11:$BK$510,MATCH('Auxiliar General'!AR$4,'Lista Puestos Valorados'!$B$10:$BK$10,0),0)="","No relevante",VLOOKUP($B510,'Lista Puestos Valorados'!$B$11:$BK$510,MATCH('Auxiliar General'!AR$4,'Lista Puestos Valorados'!$B$10:$BK$10,0),0))</f>
        <v>No relevante</v>
      </c>
      <c r="AY510" s="26">
        <f>+HLOOKUP(AX510,Sistema_Puntos!$Q$5:$Y$43,'Auxiliar General'!AT$5,FALSE)</f>
        <v>0</v>
      </c>
      <c r="AZ510" s="26" t="str">
        <f>+IF(VLOOKUP($B510,'Lista Puestos Valorados'!$B$11:$BK$510,MATCH('Auxiliar General'!AT$4,'Lista Puestos Valorados'!$B$10:$BK$10,0),0)="","No relevante",VLOOKUP($B510,'Lista Puestos Valorados'!$B$11:$BK$510,MATCH('Auxiliar General'!AT$4,'Lista Puestos Valorados'!$B$10:$BK$10,0),0))</f>
        <v>No relevante</v>
      </c>
      <c r="BA510" s="26">
        <f>+HLOOKUP(AZ510,Sistema_Puntos!$Q$5:$Y$43,'Auxiliar General'!AV$5,FALSE)</f>
        <v>0</v>
      </c>
      <c r="BB510" s="26" t="str">
        <f>+IF(VLOOKUP($B510,'Lista Puestos Valorados'!$B$11:$BK$510,MATCH('Auxiliar General'!AV$4,'Lista Puestos Valorados'!$B$10:$BK$10,0),0)="","No relevante",VLOOKUP($B510,'Lista Puestos Valorados'!$B$11:$BK$510,MATCH('Auxiliar General'!AV$4,'Lista Puestos Valorados'!$B$10:$BK$10,0),0))</f>
        <v>No relevante</v>
      </c>
      <c r="BC510" s="26">
        <f>+HLOOKUP(BB510,Sistema_Puntos!$Q$5:$Y$43,'Auxiliar General'!AX$5,FALSE)</f>
        <v>0</v>
      </c>
      <c r="BD510" s="26" t="str">
        <f>+IF(VLOOKUP($B510,'Lista Puestos Valorados'!$B$11:$BK$510,MATCH('Auxiliar General'!AX$4,'Lista Puestos Valorados'!$B$10:$BK$10,0),0)="","No relevante",VLOOKUP($B510,'Lista Puestos Valorados'!$B$11:$BK$510,MATCH('Auxiliar General'!AX$4,'Lista Puestos Valorados'!$B$10:$BK$10,0),0))</f>
        <v>No relevante</v>
      </c>
      <c r="BE510" s="26">
        <f>+HLOOKUP(BD510,Sistema_Puntos!$Q$5:$Y$43,'Auxiliar General'!AZ$5,FALSE)</f>
        <v>0</v>
      </c>
      <c r="BF510" s="26" t="str">
        <f>+IF(VLOOKUP($B510,'Lista Puestos Valorados'!$B$11:$BK$510,MATCH('Auxiliar General'!AZ$4,'Lista Puestos Valorados'!$B$10:$BK$10,0),0)="","No relevante",VLOOKUP($B510,'Lista Puestos Valorados'!$B$11:$BK$510,MATCH('Auxiliar General'!AZ$4,'Lista Puestos Valorados'!$B$10:$BK$10,0),0))</f>
        <v>No relevante</v>
      </c>
      <c r="BG510" s="26">
        <f>+HLOOKUP(BF510,Sistema_Puntos!$Q$5:$Y$43,'Auxiliar General'!BB$5,FALSE)</f>
        <v>0</v>
      </c>
      <c r="BH510" s="26" t="str">
        <f>+IF(VLOOKUP($B510,'Lista Puestos Valorados'!$B$11:$BK$510,MATCH('Auxiliar General'!BB$4,'Lista Puestos Valorados'!$B$10:$BK$10,0),0)="","No relevante",VLOOKUP($B510,'Lista Puestos Valorados'!$B$11:$BK$510,MATCH('Auxiliar General'!BB$4,'Lista Puestos Valorados'!$B$10:$BK$10,0),0))</f>
        <v>No relevante</v>
      </c>
      <c r="BI510" s="26">
        <f>+HLOOKUP(BH510,Sistema_Puntos!$Q$5:$Y$43,'Auxiliar General'!BD$5,FALSE)</f>
        <v>0</v>
      </c>
      <c r="BJ510" s="26" t="str">
        <f>+IF(VLOOKUP($B510,'Lista Puestos Valorados'!$B$11:$BK$510,MATCH('Auxiliar General'!BD$4,'Lista Puestos Valorados'!$B$10:$BK$10,0),0)="","No relevante",VLOOKUP($B510,'Lista Puestos Valorados'!$B$11:$BK$510,MATCH('Auxiliar General'!BD$4,'Lista Puestos Valorados'!$B$10:$BK$10,0),0))</f>
        <v>No relevante</v>
      </c>
      <c r="BK510" s="26">
        <f>+HLOOKUP(BJ510,Sistema_Puntos!$Q$5:$Y$43,'Auxiliar General'!BF$5,FALSE)</f>
        <v>0</v>
      </c>
      <c r="BL510" s="26" t="str">
        <f>+IF(VLOOKUP($B510,'Lista Puestos Valorados'!$B$11:$BK$510,MATCH('Auxiliar General'!BF$4,'Lista Puestos Valorados'!$B$10:$BK$10,0),0)="","No relevante",VLOOKUP($B510,'Lista Puestos Valorados'!$B$11:$BK$510,MATCH('Auxiliar General'!BF$4,'Lista Puestos Valorados'!$B$10:$BK$10,0),0))</f>
        <v>No relevante</v>
      </c>
      <c r="BM510" s="26">
        <f>+HLOOKUP(BL510,Sistema_Puntos!$Q$5:$Y$43,'Auxiliar General'!BH$5,FALSE)</f>
        <v>0</v>
      </c>
      <c r="BN510" s="26" t="str">
        <f>+IF(VLOOKUP($B510,'Lista Puestos Valorados'!$B$11:$BK$510,MATCH('Auxiliar General'!BH$4,'Lista Puestos Valorados'!$B$10:$BK$10,0),0)="","No relevante",VLOOKUP($B510,'Lista Puestos Valorados'!$B$11:$BK$510,MATCH('Auxiliar General'!BH$4,'Lista Puestos Valorados'!$B$10:$BK$10,0),0))</f>
        <v>No relevante</v>
      </c>
      <c r="BO510" s="26">
        <f>+HLOOKUP(BN510,Sistema_Puntos!$Q$5:$Y$43,'Auxiliar General'!BJ$5,FALSE)</f>
        <v>0</v>
      </c>
      <c r="BP510" s="26" t="str">
        <f>+IF(VLOOKUP($B510,'Lista Puestos Valorados'!$B$11:$BK$510,MATCH('Auxiliar General'!BJ$4,'Lista Puestos Valorados'!$B$10:$BK$10,0),0)="","No relevante",VLOOKUP($B510,'Lista Puestos Valorados'!$B$11:$BK$510,MATCH('Auxiliar General'!BJ$4,'Lista Puestos Valorados'!$B$10:$BK$10,0),0))</f>
        <v>No relevante</v>
      </c>
      <c r="BQ510" s="26">
        <f>+HLOOKUP(BP510,Sistema_Puntos!$Q$5:$Y$43,'Auxiliar General'!BL$5,FALSE)</f>
        <v>0</v>
      </c>
      <c r="BR510" s="26" t="str">
        <f>+IF(VLOOKUP($B510,'Lista Puestos Valorados'!$B$11:$BK$510,MATCH('Auxiliar General'!BL$4,'Lista Puestos Valorados'!$B$10:$BK$10,0),0)="","No relevante",VLOOKUP($B510,'Lista Puestos Valorados'!$B$11:$BK$510,MATCH('Auxiliar General'!BL$4,'Lista Puestos Valorados'!$B$10:$BK$10,0),0))</f>
        <v>No relevante</v>
      </c>
      <c r="BS510" s="26">
        <f>+HLOOKUP(BR510,Sistema_Puntos!$Q$5:$Y$43,'Auxiliar General'!BN$5,FALSE)</f>
        <v>0</v>
      </c>
      <c r="BT510" s="26" t="str">
        <f>+IF(VLOOKUP($B510,'Lista Puestos Valorados'!$B$11:$BK$510,MATCH('Auxiliar General'!BN$4,'Lista Puestos Valorados'!$B$10:$BK$10,0),0)="","No relevante",VLOOKUP($B510,'Lista Puestos Valorados'!$B$11:$BK$510,MATCH('Auxiliar General'!BN$4,'Lista Puestos Valorados'!$B$10:$BK$10,0),0))</f>
        <v>No relevante</v>
      </c>
      <c r="BU510" s="26">
        <f>+HLOOKUP(BT510,Sistema_Puntos!$Q$5:$Y$43,'Auxiliar General'!BP$5,FALSE)</f>
        <v>0</v>
      </c>
      <c r="BV510" s="26" t="str">
        <f>+IF(VLOOKUP($B510,'Lista Puestos Valorados'!$B$11:$BK$510,MATCH('Auxiliar General'!BP$4,'Lista Puestos Valorados'!$B$10:$BK$10,0),0)="","No relevante",VLOOKUP($B510,'Lista Puestos Valorados'!$B$11:$BK$510,MATCH('Auxiliar General'!BP$4,'Lista Puestos Valorados'!$B$10:$BK$10,0),0))</f>
        <v>No relevante</v>
      </c>
      <c r="BW510" s="26">
        <f>+HLOOKUP(BV510,Sistema_Puntos!$Q$5:$Y$43,'Auxiliar General'!BR$5,FALSE)</f>
        <v>0</v>
      </c>
      <c r="BX510" s="26" t="str">
        <f>+IF(VLOOKUP($B510,'Lista Puestos Valorados'!$B$11:$BK$510,MATCH('Auxiliar General'!BR$4,'Lista Puestos Valorados'!$B$10:$BK$10,0),0)="","No relevante",VLOOKUP($B510,'Lista Puestos Valorados'!$B$11:$BK$510,MATCH('Auxiliar General'!BR$4,'Lista Puestos Valorados'!$B$10:$BK$10,0),0))</f>
        <v>No relevante</v>
      </c>
      <c r="BY510" s="26">
        <f>+HLOOKUP(BX510,Sistema_Puntos!$Q$5:$Y$43,'Auxiliar General'!BT$5,FALSE)</f>
        <v>0</v>
      </c>
      <c r="BZ510" s="26" t="str">
        <f>+IF(VLOOKUP($B510,'Lista Puestos Valorados'!$B$11:$BK$510,MATCH('Auxiliar General'!BT$4,'Lista Puestos Valorados'!$B$10:$BK$10,0),0)="","No relevante",VLOOKUP($B510,'Lista Puestos Valorados'!$B$11:$BK$510,MATCH('Auxiliar General'!BT$4,'Lista Puestos Valorados'!$B$10:$BK$10,0),0))</f>
        <v>No relevante</v>
      </c>
      <c r="CA510" s="26">
        <f>+HLOOKUP(BZ510,Sistema_Puntos!$Q$5:$Y$43,'Auxiliar General'!BV$5,FALSE)</f>
        <v>0</v>
      </c>
      <c r="CB510" s="26" t="str">
        <f>+IF(VLOOKUP($B510,'Lista Puestos Valorados'!$B$11:$BK$510,MATCH('Auxiliar General'!BV$4,'Lista Puestos Valorados'!$B$10:$BK$10,0),0)="","No relevante",VLOOKUP($B510,'Lista Puestos Valorados'!$B$11:$BK$510,MATCH('Auxiliar General'!BV$4,'Lista Puestos Valorados'!$B$10:$BK$10,0),0))</f>
        <v>No relevante</v>
      </c>
      <c r="CC510" s="26">
        <f>+HLOOKUP(CB510,Sistema_Puntos!$Q$5:$Y$43,'Auxiliar General'!BX$5,FALSE)</f>
        <v>0</v>
      </c>
      <c r="CD510" s="26" t="str">
        <f>+IF(VLOOKUP($B510,'Lista Puestos Valorados'!$B$11:$BK$510,MATCH('Auxiliar General'!BX$4,'Lista Puestos Valorados'!$B$10:$BK$10,0),0)="","No relevante",VLOOKUP($B510,'Lista Puestos Valorados'!$B$11:$BK$510,MATCH('Auxiliar General'!BX$4,'Lista Puestos Valorados'!$B$10:$BK$10,0),0))</f>
        <v>No relevante</v>
      </c>
      <c r="CE510" s="26">
        <f>+HLOOKUP(CD510,Sistema_Puntos!$Q$5:$Y$43,'Auxiliar General'!BZ$5,FALSE)</f>
        <v>0</v>
      </c>
      <c r="CF510" s="26" t="str">
        <f>+IF(VLOOKUP($B510,'Lista Puestos Valorados'!$B$11:$BK$510,MATCH('Auxiliar General'!BZ$4,'Lista Puestos Valorados'!$B$10:$BK$10,0),0)="","No relevante",VLOOKUP($B510,'Lista Puestos Valorados'!$B$11:$BK$510,MATCH('Auxiliar General'!BZ$4,'Lista Puestos Valorados'!$B$10:$BK$10,0),0))</f>
        <v>No relevante</v>
      </c>
      <c r="CG510" s="26">
        <f>+HLOOKUP(CF510,Sistema_Puntos!$Q$5:$Y$43,'Auxiliar General'!CB$5,FALSE)</f>
        <v>0</v>
      </c>
      <c r="CH510" s="29"/>
      <c r="CI510" s="29"/>
    </row>
    <row r="511" spans="2:87" ht="17.55" customHeight="1">
      <c r="D511" s="10"/>
      <c r="E511" s="10"/>
    </row>
  </sheetData>
  <phoneticPr fontId="1" type="noConversion"/>
  <pageMargins left="0.7" right="0.7" top="0.75" bottom="0.75" header="0.3" footer="0.3"/>
  <pageSetup paperSize="9" orientation="portrait" horizontalDpi="300" verticalDpi="0"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3:B33"/>
  <sheetViews>
    <sheetView showGridLines="0" zoomScale="85" zoomScaleNormal="85" workbookViewId="0">
      <selection activeCell="E9" sqref="E9"/>
    </sheetView>
  </sheetViews>
  <sheetFormatPr baseColWidth="10" defaultColWidth="8.77734375" defaultRowHeight="14.4"/>
  <cols>
    <col min="1" max="1" width="22.21875" style="10" bestFit="1" customWidth="1"/>
    <col min="2" max="2" width="25.21875" style="10" bestFit="1" customWidth="1"/>
    <col min="3" max="3" width="19.44140625" style="10" bestFit="1" customWidth="1"/>
    <col min="4" max="4" width="9.77734375" style="10" bestFit="1" customWidth="1"/>
    <col min="5" max="5" width="10.44140625" style="10" bestFit="1" customWidth="1"/>
    <col min="6" max="6" width="26.21875" style="10" bestFit="1" customWidth="1"/>
    <col min="7" max="7" width="27.44140625" style="10" bestFit="1" customWidth="1"/>
    <col min="8" max="8" width="14.44140625" style="10" bestFit="1" customWidth="1"/>
    <col min="9" max="9" width="28.77734375" style="10" bestFit="1" customWidth="1"/>
    <col min="10" max="10" width="20.77734375" style="10" bestFit="1" customWidth="1"/>
    <col min="11" max="11" width="20.5546875" style="10" bestFit="1" customWidth="1"/>
    <col min="12" max="12" width="20.77734375" style="10" bestFit="1" customWidth="1"/>
    <col min="13" max="13" width="32.21875" style="10" bestFit="1" customWidth="1"/>
    <col min="14" max="14" width="15.77734375" style="10" bestFit="1" customWidth="1"/>
    <col min="15" max="15" width="40" style="10" bestFit="1" customWidth="1"/>
    <col min="16" max="16" width="17.44140625" style="10" bestFit="1" customWidth="1"/>
    <col min="17" max="17" width="11.21875" style="10" bestFit="1" customWidth="1"/>
    <col min="18" max="18" width="25.44140625" style="10" bestFit="1" customWidth="1"/>
    <col min="19" max="19" width="22.5546875" style="10" bestFit="1" customWidth="1"/>
    <col min="20" max="20" width="28.77734375" style="10" bestFit="1" customWidth="1"/>
    <col min="21" max="21" width="16.5546875" style="10" bestFit="1" customWidth="1"/>
    <col min="22" max="22" width="14.44140625" style="10" bestFit="1" customWidth="1"/>
    <col min="23" max="23" width="32" style="10" bestFit="1" customWidth="1"/>
    <col min="24" max="24" width="15.44140625" style="10" bestFit="1" customWidth="1"/>
    <col min="25" max="25" width="29.44140625" style="10" bestFit="1" customWidth="1"/>
    <col min="26" max="26" width="16.77734375" style="10" bestFit="1" customWidth="1"/>
    <col min="27" max="27" width="15.77734375" style="10" bestFit="1" customWidth="1"/>
    <col min="28" max="28" width="31.44140625" style="10" bestFit="1" customWidth="1"/>
    <col min="29" max="29" width="17.21875" style="10" bestFit="1" customWidth="1"/>
    <col min="30" max="30" width="11.44140625" style="10" bestFit="1" customWidth="1"/>
    <col min="31" max="31" width="14.44140625" style="10" bestFit="1" customWidth="1"/>
    <col min="32" max="32" width="10.77734375" style="10" bestFit="1" customWidth="1"/>
    <col min="33" max="16384" width="8.77734375" style="10"/>
  </cols>
  <sheetData>
    <row r="3" spans="1:2" ht="18">
      <c r="A3" s="234" t="s">
        <v>253</v>
      </c>
      <c r="B3" s="234" t="s">
        <v>79</v>
      </c>
    </row>
    <row r="4" spans="1:2">
      <c r="A4" s="10" t="s">
        <v>76</v>
      </c>
    </row>
    <row r="5" spans="1:2">
      <c r="A5"/>
      <c r="B5"/>
    </row>
    <row r="6" spans="1:2">
      <c r="A6"/>
      <c r="B6"/>
    </row>
    <row r="7" spans="1:2">
      <c r="A7"/>
      <c r="B7"/>
    </row>
    <row r="8" spans="1:2">
      <c r="A8"/>
      <c r="B8"/>
    </row>
    <row r="9" spans="1:2">
      <c r="A9"/>
      <c r="B9"/>
    </row>
    <row r="10" spans="1:2">
      <c r="A10"/>
      <c r="B10"/>
    </row>
    <row r="11" spans="1:2">
      <c r="A11"/>
      <c r="B11"/>
    </row>
    <row r="12" spans="1:2">
      <c r="A12"/>
      <c r="B12"/>
    </row>
    <row r="13" spans="1:2">
      <c r="A13"/>
      <c r="B13"/>
    </row>
    <row r="14" spans="1:2">
      <c r="A14"/>
      <c r="B14"/>
    </row>
    <row r="15" spans="1:2">
      <c r="A15"/>
      <c r="B15"/>
    </row>
    <row r="16" spans="1:2">
      <c r="A16"/>
      <c r="B16"/>
    </row>
    <row r="17" spans="1:2">
      <c r="A17"/>
      <c r="B17"/>
    </row>
    <row r="18" spans="1:2">
      <c r="A18"/>
      <c r="B18"/>
    </row>
    <row r="19" spans="1:2">
      <c r="A19"/>
      <c r="B19"/>
    </row>
    <row r="20" spans="1:2">
      <c r="A20"/>
      <c r="B20"/>
    </row>
    <row r="21" spans="1:2">
      <c r="A21"/>
      <c r="B21"/>
    </row>
    <row r="22" spans="1:2">
      <c r="A22"/>
      <c r="B22"/>
    </row>
    <row r="23" spans="1:2">
      <c r="A23"/>
      <c r="B23"/>
    </row>
    <row r="24" spans="1:2">
      <c r="A24"/>
      <c r="B24"/>
    </row>
    <row r="25" spans="1:2">
      <c r="A25"/>
      <c r="B25"/>
    </row>
    <row r="26" spans="1:2">
      <c r="A26"/>
      <c r="B26"/>
    </row>
    <row r="27" spans="1:2">
      <c r="A27"/>
      <c r="B27"/>
    </row>
    <row r="28" spans="1:2">
      <c r="A28"/>
      <c r="B28"/>
    </row>
    <row r="29" spans="1:2">
      <c r="A29"/>
      <c r="B29"/>
    </row>
    <row r="30" spans="1:2">
      <c r="A30"/>
      <c r="B30"/>
    </row>
    <row r="31" spans="1:2">
      <c r="A31"/>
      <c r="B31"/>
    </row>
    <row r="32" spans="1:2">
      <c r="A32"/>
      <c r="B32"/>
    </row>
    <row r="33" spans="1:2">
      <c r="A33"/>
      <c r="B33"/>
    </row>
  </sheetData>
  <pageMargins left="0.7" right="0.7" top="0.75" bottom="0.75" header="0.3" footer="0.3"/>
  <pageSetup paperSize="9" orientation="portrait" horizontalDpi="300" verticalDpi="0" r:id="rId2"/>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U507"/>
  <sheetViews>
    <sheetView showGridLines="0" zoomScale="70" zoomScaleNormal="70" workbookViewId="0">
      <selection activeCell="DX26" sqref="DX26"/>
    </sheetView>
  </sheetViews>
  <sheetFormatPr baseColWidth="10" defaultColWidth="8.77734375" defaultRowHeight="14.4" outlineLevelCol="1"/>
  <cols>
    <col min="1" max="1" width="12.5546875" style="10" bestFit="1" customWidth="1"/>
    <col min="2" max="2" width="34.44140625" style="10" customWidth="1"/>
    <col min="3" max="3" width="15" style="10" hidden="1" customWidth="1"/>
    <col min="4" max="4" width="7.77734375" style="10" hidden="1" customWidth="1"/>
    <col min="5" max="5" width="9.77734375" style="10" customWidth="1"/>
    <col min="6" max="6" width="8.77734375" style="10"/>
    <col min="7" max="8" width="8.77734375" style="10" hidden="1" customWidth="1"/>
    <col min="9" max="9" width="19.77734375" style="10" customWidth="1"/>
    <col min="10" max="10" width="7" style="10" customWidth="1"/>
    <col min="11" max="11" width="10" style="10" hidden="1" customWidth="1" outlineLevel="1"/>
    <col min="12" max="12" width="3.77734375" style="10" hidden="1" customWidth="1" outlineLevel="1"/>
    <col min="13" max="13" width="14" style="10" hidden="1" customWidth="1" outlineLevel="1"/>
    <col min="14" max="15" width="7.44140625" style="10" hidden="1" customWidth="1" outlineLevel="1"/>
    <col min="16" max="16" width="14" style="10" hidden="1" customWidth="1" outlineLevel="1"/>
    <col min="17" max="17" width="7.77734375" style="10" hidden="1" customWidth="1" outlineLevel="1"/>
    <col min="18" max="18" width="6.21875" style="10" hidden="1" customWidth="1" outlineLevel="1"/>
    <col min="19" max="19" width="13.21875" style="10" hidden="1" customWidth="1" outlineLevel="1"/>
    <col min="20" max="21" width="6.5546875" style="10" hidden="1" customWidth="1" outlineLevel="1"/>
    <col min="22" max="22" width="13.21875" style="10" hidden="1" customWidth="1" outlineLevel="1"/>
    <col min="23" max="23" width="6.5546875" style="10" hidden="1" customWidth="1" outlineLevel="1"/>
    <col min="24" max="24" width="6.21875" style="10" hidden="1" customWidth="1" outlineLevel="1"/>
    <col min="25" max="25" width="14" style="10" hidden="1" customWidth="1" outlineLevel="1"/>
    <col min="26" max="26" width="6.5546875" style="10" hidden="1" customWidth="1" outlineLevel="1"/>
    <col min="27" max="27" width="6.21875" style="10" hidden="1" customWidth="1" outlineLevel="1"/>
    <col min="28" max="28" width="13.21875" style="10" hidden="1" customWidth="1" outlineLevel="1"/>
    <col min="29" max="29" width="6.5546875" style="10" hidden="1" customWidth="1" outlineLevel="1"/>
    <col min="30" max="30" width="6.21875" style="10" hidden="1" customWidth="1" outlineLevel="1"/>
    <col min="31" max="31" width="13.21875" style="10" hidden="1" customWidth="1" outlineLevel="1"/>
    <col min="32" max="32" width="6.5546875" style="10" hidden="1" customWidth="1" outlineLevel="1"/>
    <col min="33" max="33" width="8.77734375" style="10" hidden="1" customWidth="1" outlineLevel="1"/>
    <col min="34" max="34" width="13.21875" style="10" hidden="1" customWidth="1" outlineLevel="1"/>
    <col min="35" max="36" width="8.77734375" style="10" hidden="1" customWidth="1" outlineLevel="1"/>
    <col min="37" max="37" width="13.21875" style="10" hidden="1" customWidth="1" outlineLevel="1"/>
    <col min="38" max="39" width="8.77734375" style="10" hidden="1" customWidth="1" outlineLevel="1"/>
    <col min="40" max="40" width="13.21875" style="10" hidden="1" customWidth="1" outlineLevel="1"/>
    <col min="41" max="42" width="8.77734375" style="10" hidden="1" customWidth="1" outlineLevel="1"/>
    <col min="43" max="43" width="13.21875" style="10" hidden="1" customWidth="1" outlineLevel="1"/>
    <col min="44" max="45" width="8.77734375" style="10" hidden="1" customWidth="1" outlineLevel="1"/>
    <col min="46" max="46" width="13.21875" style="10" hidden="1" customWidth="1" outlineLevel="1"/>
    <col min="47" max="48" width="8.77734375" style="10" hidden="1" customWidth="1" outlineLevel="1"/>
    <col min="49" max="49" width="13.21875" style="10" hidden="1" customWidth="1" outlineLevel="1"/>
    <col min="50" max="51" width="8.77734375" style="10" hidden="1" customWidth="1" outlineLevel="1"/>
    <col min="52" max="52" width="13.21875" style="10" hidden="1" customWidth="1" outlineLevel="1"/>
    <col min="53" max="53" width="8.77734375" style="10" hidden="1" customWidth="1" outlineLevel="1"/>
    <col min="54" max="54" width="11.77734375" style="10" hidden="1" customWidth="1" outlineLevel="1"/>
    <col min="55" max="55" width="13.21875" style="10" hidden="1" customWidth="1" outlineLevel="1"/>
    <col min="56" max="57" width="8.77734375" style="10" hidden="1" customWidth="1" outlineLevel="1"/>
    <col min="58" max="58" width="13.21875" style="10" hidden="1" customWidth="1" outlineLevel="1"/>
    <col min="59" max="60" width="8.77734375" style="10" hidden="1" customWidth="1" outlineLevel="1"/>
    <col min="61" max="61" width="13.21875" style="10" hidden="1" customWidth="1" outlineLevel="1"/>
    <col min="62" max="63" width="8.77734375" style="10" hidden="1" customWidth="1" outlineLevel="1"/>
    <col min="64" max="64" width="13.21875" style="10" hidden="1" customWidth="1" outlineLevel="1"/>
    <col min="65" max="66" width="8.77734375" style="10" hidden="1" customWidth="1" outlineLevel="1"/>
    <col min="67" max="67" width="13.21875" style="10" hidden="1" customWidth="1" outlineLevel="1"/>
    <col min="68" max="69" width="8.77734375" style="10" hidden="1" customWidth="1" outlineLevel="1"/>
    <col min="70" max="70" width="13.21875" style="10" hidden="1" customWidth="1" outlineLevel="1"/>
    <col min="71" max="72" width="8.77734375" style="10" hidden="1" customWidth="1" outlineLevel="1"/>
    <col min="73" max="73" width="13.21875" style="10" hidden="1" customWidth="1" outlineLevel="1"/>
    <col min="74" max="75" width="8.77734375" style="10" hidden="1" customWidth="1" outlineLevel="1"/>
    <col min="76" max="76" width="13.21875" style="10" hidden="1" customWidth="1" outlineLevel="1"/>
    <col min="77" max="78" width="8.77734375" style="10" hidden="1" customWidth="1" outlineLevel="1"/>
    <col min="79" max="79" width="13.21875" style="10" hidden="1" customWidth="1" outlineLevel="1"/>
    <col min="80" max="81" width="8.77734375" style="10" hidden="1" customWidth="1" outlineLevel="1"/>
    <col min="82" max="82" width="13.21875" style="10" hidden="1" customWidth="1" outlineLevel="1"/>
    <col min="83" max="84" width="8.77734375" style="10" hidden="1" customWidth="1" outlineLevel="1"/>
    <col min="85" max="85" width="13.21875" style="10" hidden="1" customWidth="1" outlineLevel="1"/>
    <col min="86" max="87" width="8.77734375" style="10" hidden="1" customWidth="1" outlineLevel="1"/>
    <col min="88" max="88" width="13.21875" style="10" hidden="1" customWidth="1" outlineLevel="1"/>
    <col min="89" max="90" width="8.77734375" style="10" hidden="1" customWidth="1" outlineLevel="1"/>
    <col min="91" max="91" width="13.21875" style="10" hidden="1" customWidth="1" outlineLevel="1"/>
    <col min="92" max="93" width="8.77734375" style="10" hidden="1" customWidth="1" outlineLevel="1"/>
    <col min="94" max="94" width="13.21875" style="10" hidden="1" customWidth="1" outlineLevel="1"/>
    <col min="95" max="96" width="8.77734375" style="10" hidden="1" customWidth="1" outlineLevel="1"/>
    <col min="97" max="97" width="13.21875" style="10" hidden="1" customWidth="1" outlineLevel="1"/>
    <col min="98" max="99" width="8.77734375" style="10" hidden="1" customWidth="1" outlineLevel="1"/>
    <col min="100" max="100" width="13.21875" style="10" hidden="1" customWidth="1" outlineLevel="1"/>
    <col min="101" max="102" width="8.77734375" style="10" hidden="1" customWidth="1" outlineLevel="1"/>
    <col min="103" max="103" width="13.21875" style="10" hidden="1" customWidth="1" outlineLevel="1"/>
    <col min="104" max="105" width="8.77734375" style="10" hidden="1" customWidth="1" outlineLevel="1"/>
    <col min="106" max="106" width="13.21875" style="10" hidden="1" customWidth="1" outlineLevel="1"/>
    <col min="107" max="108" width="8.77734375" style="10" hidden="1" customWidth="1" outlineLevel="1"/>
    <col min="109" max="109" width="13.21875" style="10" hidden="1" customWidth="1" outlineLevel="1"/>
    <col min="110" max="111" width="8.77734375" style="10" hidden="1" customWidth="1" outlineLevel="1"/>
    <col min="112" max="112" width="13.21875" style="10" hidden="1" customWidth="1" outlineLevel="1"/>
    <col min="113" max="114" width="8.77734375" style="10" hidden="1" customWidth="1" outlineLevel="1"/>
    <col min="115" max="115" width="14" style="10" hidden="1" customWidth="1" outlineLevel="1"/>
    <col min="116" max="117" width="8.77734375" style="10" hidden="1" customWidth="1" outlineLevel="1"/>
    <col min="118" max="118" width="13.21875" style="10" hidden="1" customWidth="1" outlineLevel="1"/>
    <col min="119" max="120" width="8.77734375" style="10" hidden="1" customWidth="1" outlineLevel="1"/>
    <col min="121" max="121" width="8.77734375" style="10" collapsed="1"/>
    <col min="126" max="16384" width="8.77734375" style="10"/>
  </cols>
  <sheetData>
    <row r="1" spans="1:120" ht="15" thickBot="1">
      <c r="B1" s="27"/>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row>
    <row r="2" spans="1:120" s="31" customFormat="1" ht="15" hidden="1" thickBot="1">
      <c r="E2" s="32"/>
      <c r="F2" s="32"/>
      <c r="G2" s="32"/>
      <c r="H2" s="32"/>
      <c r="I2" s="32"/>
      <c r="J2" s="32"/>
      <c r="K2" s="32"/>
      <c r="L2" s="32"/>
      <c r="M2" s="32"/>
      <c r="N2" s="32">
        <v>1</v>
      </c>
      <c r="O2" s="32">
        <v>2</v>
      </c>
      <c r="P2" s="32">
        <v>3</v>
      </c>
      <c r="Q2" s="32">
        <v>4</v>
      </c>
      <c r="R2" s="32">
        <v>5</v>
      </c>
      <c r="S2" s="32">
        <v>6</v>
      </c>
      <c r="T2" s="32">
        <v>7</v>
      </c>
      <c r="U2" s="32">
        <v>8</v>
      </c>
      <c r="V2" s="32">
        <v>9</v>
      </c>
      <c r="W2" s="32">
        <v>10</v>
      </c>
      <c r="X2" s="32">
        <v>11</v>
      </c>
      <c r="Y2" s="32">
        <v>12</v>
      </c>
      <c r="Z2" s="32">
        <v>13</v>
      </c>
      <c r="AA2" s="32">
        <v>14</v>
      </c>
      <c r="AB2" s="32">
        <v>15</v>
      </c>
      <c r="AC2" s="32">
        <v>16</v>
      </c>
      <c r="AD2" s="32">
        <v>17</v>
      </c>
      <c r="AE2" s="32">
        <v>18</v>
      </c>
      <c r="AF2" s="32">
        <v>19</v>
      </c>
      <c r="AG2" s="32">
        <v>20</v>
      </c>
      <c r="AH2" s="32">
        <v>21</v>
      </c>
      <c r="AI2" s="32">
        <v>22</v>
      </c>
      <c r="AJ2" s="32">
        <v>23</v>
      </c>
      <c r="AK2" s="32">
        <v>24</v>
      </c>
      <c r="AL2" s="32">
        <v>25</v>
      </c>
      <c r="AM2" s="32">
        <v>26</v>
      </c>
      <c r="AN2" s="32">
        <v>27</v>
      </c>
      <c r="AO2" s="32">
        <v>28</v>
      </c>
      <c r="AP2" s="32">
        <v>29</v>
      </c>
      <c r="AQ2" s="32">
        <v>30</v>
      </c>
      <c r="AR2" s="32">
        <v>31</v>
      </c>
      <c r="AS2" s="32">
        <v>32</v>
      </c>
      <c r="AT2" s="32">
        <v>33</v>
      </c>
      <c r="AU2" s="32">
        <v>34</v>
      </c>
      <c r="AV2" s="32">
        <v>35</v>
      </c>
      <c r="AW2" s="32">
        <v>36</v>
      </c>
      <c r="AX2" s="32">
        <v>37</v>
      </c>
      <c r="AY2" s="32">
        <v>38</v>
      </c>
      <c r="AZ2" s="32">
        <v>39</v>
      </c>
      <c r="BA2" s="32">
        <v>40</v>
      </c>
      <c r="BB2" s="32">
        <v>41</v>
      </c>
      <c r="BC2" s="32">
        <v>42</v>
      </c>
      <c r="BD2" s="32">
        <v>43</v>
      </c>
      <c r="BE2" s="32">
        <v>44</v>
      </c>
      <c r="BF2" s="32">
        <v>45</v>
      </c>
      <c r="BG2" s="32">
        <v>46</v>
      </c>
      <c r="BH2" s="32">
        <v>47</v>
      </c>
      <c r="BI2" s="32">
        <v>48</v>
      </c>
      <c r="BJ2" s="32">
        <v>49</v>
      </c>
      <c r="BK2" s="32">
        <v>50</v>
      </c>
      <c r="BL2" s="32">
        <v>51</v>
      </c>
      <c r="BM2" s="32">
        <v>52</v>
      </c>
      <c r="BN2" s="32">
        <v>53</v>
      </c>
      <c r="BO2" s="32">
        <v>54</v>
      </c>
      <c r="BP2" s="32">
        <v>55</v>
      </c>
      <c r="BQ2" s="32">
        <v>56</v>
      </c>
      <c r="BR2" s="32">
        <v>57</v>
      </c>
      <c r="BS2" s="32">
        <v>58</v>
      </c>
      <c r="BT2" s="32">
        <v>59</v>
      </c>
      <c r="BU2" s="32">
        <v>60</v>
      </c>
      <c r="BV2" s="32">
        <v>61</v>
      </c>
      <c r="BW2" s="32">
        <v>62</v>
      </c>
      <c r="BX2" s="32">
        <v>63</v>
      </c>
      <c r="BY2" s="32">
        <v>64</v>
      </c>
      <c r="BZ2" s="32">
        <v>65</v>
      </c>
      <c r="CA2" s="32">
        <v>66</v>
      </c>
      <c r="CB2" s="32">
        <v>67</v>
      </c>
      <c r="CC2" s="32">
        <v>68</v>
      </c>
      <c r="CD2" s="32">
        <v>69</v>
      </c>
      <c r="CE2" s="32">
        <v>70</v>
      </c>
      <c r="CF2" s="32">
        <v>71</v>
      </c>
      <c r="CG2" s="32">
        <v>72</v>
      </c>
      <c r="CH2" s="32">
        <v>73</v>
      </c>
      <c r="CI2" s="32">
        <v>74</v>
      </c>
      <c r="CJ2" s="32">
        <v>75</v>
      </c>
      <c r="CK2" s="32">
        <v>76</v>
      </c>
      <c r="CL2" s="32">
        <v>77</v>
      </c>
      <c r="CM2" s="32">
        <v>78</v>
      </c>
      <c r="CN2" s="32">
        <v>79</v>
      </c>
      <c r="CO2" s="32">
        <v>80</v>
      </c>
      <c r="CP2" s="32">
        <v>81</v>
      </c>
      <c r="CQ2" s="32">
        <v>82</v>
      </c>
      <c r="CR2" s="32">
        <v>83</v>
      </c>
      <c r="CS2" s="32">
        <v>84</v>
      </c>
      <c r="CT2" s="32">
        <v>85</v>
      </c>
      <c r="CU2" s="32">
        <v>86</v>
      </c>
      <c r="CV2" s="32">
        <v>87</v>
      </c>
      <c r="CW2" s="32">
        <v>88</v>
      </c>
      <c r="CX2" s="32">
        <v>89</v>
      </c>
      <c r="CY2" s="32">
        <v>90</v>
      </c>
      <c r="CZ2" s="32">
        <v>91</v>
      </c>
      <c r="DA2" s="32">
        <v>92</v>
      </c>
      <c r="DB2" s="32">
        <v>93</v>
      </c>
      <c r="DC2" s="32">
        <v>94</v>
      </c>
      <c r="DD2" s="32">
        <v>95</v>
      </c>
      <c r="DE2" s="32">
        <v>96</v>
      </c>
      <c r="DF2" s="32">
        <v>97</v>
      </c>
      <c r="DG2" s="32">
        <v>98</v>
      </c>
      <c r="DH2" s="32">
        <v>99</v>
      </c>
      <c r="DI2" s="32">
        <v>100</v>
      </c>
      <c r="DJ2" s="32">
        <v>101</v>
      </c>
      <c r="DK2" s="32">
        <v>102</v>
      </c>
      <c r="DL2" s="32">
        <v>103</v>
      </c>
      <c r="DM2" s="32">
        <v>104</v>
      </c>
      <c r="DN2" s="32">
        <v>105</v>
      </c>
      <c r="DO2" s="32">
        <v>106</v>
      </c>
      <c r="DP2" s="32">
        <v>107</v>
      </c>
    </row>
    <row r="3" spans="1:120">
      <c r="M3" s="291" t="str">
        <f>+IF(OR(N3="",O3=""),"",IF(O3&gt;N3,"Feminizado","Masculinizado"))</f>
        <v/>
      </c>
      <c r="N3" s="38" t="str">
        <f>+IFERROR(N4/$B$5,"")</f>
        <v/>
      </c>
      <c r="O3" s="39" t="str">
        <f>IFERROR(O4/$B$4,"")</f>
        <v/>
      </c>
      <c r="P3" s="291" t="str">
        <f>+IF(OR(Q3="",R3=""),"",IF(R3&gt;Q3,"Feminizado","Masculinizado"))</f>
        <v/>
      </c>
      <c r="Q3" s="129" t="str">
        <f>+IFERROR(Q4/$B$5,"")</f>
        <v/>
      </c>
      <c r="R3" s="130" t="str">
        <f>IFERROR(R4/$B$4,"")</f>
        <v/>
      </c>
      <c r="S3" s="291" t="str">
        <f>+IF(OR(T3="",U3=""),"",IF(U3&gt;T3,"Feminizado","Masculinizado"))</f>
        <v/>
      </c>
      <c r="T3" s="129" t="str">
        <f>+IFERROR(T4/$B$5,"")</f>
        <v/>
      </c>
      <c r="U3" s="130" t="str">
        <f>IFERROR(U4/$B$4,"")</f>
        <v/>
      </c>
      <c r="V3" s="291" t="str">
        <f>+IF(OR(W3="",X3=""),"",IF(X3&gt;W3,"Feminizado","Masculinizado"))</f>
        <v/>
      </c>
      <c r="W3" s="38" t="str">
        <f>+IFERROR(W4/$B$5,"")</f>
        <v/>
      </c>
      <c r="X3" s="39" t="str">
        <f>IFERROR(X4/$B$4,"")</f>
        <v/>
      </c>
      <c r="Y3" s="291" t="str">
        <f>+IF(OR(Z3="",AA3=""),"",IF(AA3&gt;Z3,"Feminizado","Masculinizado"))</f>
        <v/>
      </c>
      <c r="Z3" s="38" t="str">
        <f>+IFERROR(Z4/$B$5,"")</f>
        <v/>
      </c>
      <c r="AA3" s="39" t="str">
        <f>IFERROR(AA4/$B$4,"")</f>
        <v/>
      </c>
      <c r="AB3" s="291" t="str">
        <f>+IF(OR(AC3="",AD3=""),"",IF(AD3&gt;AC3,"Feminizado","Masculinizado"))</f>
        <v/>
      </c>
      <c r="AC3" s="38" t="str">
        <f>+IFERROR(AC4/$B$5,"")</f>
        <v/>
      </c>
      <c r="AD3" s="39" t="str">
        <f>IFERROR(AD4/$B$4,"")</f>
        <v/>
      </c>
      <c r="AE3" s="291" t="str">
        <f>+IF(OR(AF3="",AG3=""),"",IF(AG3&gt;AF3,"Feminizado","Masculinizado"))</f>
        <v/>
      </c>
      <c r="AF3" s="38" t="str">
        <f>+IFERROR(AF4/$B$5,"")</f>
        <v/>
      </c>
      <c r="AG3" s="39" t="str">
        <f>IFERROR(AG4/$B$4,"")</f>
        <v/>
      </c>
      <c r="AH3" s="291" t="str">
        <f>+IF(OR(AI3="",AJ3=""),"",IF(AJ3&gt;AI3,"Feminizado","Masculinizado"))</f>
        <v/>
      </c>
      <c r="AI3" s="38" t="str">
        <f>+IFERROR(AI4/$B$5,"")</f>
        <v/>
      </c>
      <c r="AJ3" s="39" t="str">
        <f>IFERROR(AJ4/$B$4,"")</f>
        <v/>
      </c>
      <c r="AK3" s="291" t="str">
        <f>+IF(OR(AL3="",AM3=""),"",IF(AM3&gt;AL3,"Feminizado","Masculinizado"))</f>
        <v/>
      </c>
      <c r="AL3" s="38" t="str">
        <f>+IFERROR(AL4/$B$5,"")</f>
        <v/>
      </c>
      <c r="AM3" s="39" t="str">
        <f>IFERROR(AM4/$B$4,"")</f>
        <v/>
      </c>
      <c r="AN3" s="291" t="str">
        <f>+IF(OR(AO3="",AP3=""),"",IF(AP3&gt;AO3,"Feminizado","Masculinizado"))</f>
        <v/>
      </c>
      <c r="AO3" s="38" t="str">
        <f>+IFERROR(AO4/$B$5,"")</f>
        <v/>
      </c>
      <c r="AP3" s="39" t="str">
        <f>IFERROR(AP4/$B$4,"")</f>
        <v/>
      </c>
      <c r="AQ3" s="291" t="str">
        <f>+IF(OR(AR3="",AS3=""),"",IF(AS3&gt;AR3,"Feminizado","Masculinizado"))</f>
        <v/>
      </c>
      <c r="AR3" s="38" t="str">
        <f>+IFERROR(AR4/$B$5,"")</f>
        <v/>
      </c>
      <c r="AS3" s="39" t="str">
        <f>IFERROR(AS4/$B$4,"")</f>
        <v/>
      </c>
      <c r="AT3" s="291" t="str">
        <f>+IF(OR(AU3="",AV3=""),"",IF(AV3&gt;AU3,"Feminizado","Masculinizado"))</f>
        <v/>
      </c>
      <c r="AU3" s="38" t="str">
        <f>+IFERROR(AU4/$B$5,"")</f>
        <v/>
      </c>
      <c r="AV3" s="39" t="str">
        <f>IFERROR(AV4/$B$4,"")</f>
        <v/>
      </c>
      <c r="AW3" s="291" t="str">
        <f>+IF(OR(AX3="",AY3=""),"",IF(AY3&gt;AX3,"Feminizado","Masculinizado"))</f>
        <v/>
      </c>
      <c r="AX3" s="38" t="str">
        <f>+IFERROR(AX4/$B$5,"")</f>
        <v/>
      </c>
      <c r="AY3" s="39" t="str">
        <f>IFERROR(AY4/$B$4,"")</f>
        <v/>
      </c>
      <c r="AZ3" s="291" t="str">
        <f>+IF(OR(BA3="",BB3=""),"",IF(BB3&gt;BA3,"Feminizado","Masculinizado"))</f>
        <v/>
      </c>
      <c r="BA3" s="38" t="str">
        <f>+IFERROR(BA4/$B$5,"")</f>
        <v/>
      </c>
      <c r="BB3" s="39" t="str">
        <f>IFERROR(BB4/$B$4,"")</f>
        <v/>
      </c>
      <c r="BC3" s="291" t="str">
        <f>+IF(OR(BD3="",BE3=""),"",IF(BE3&gt;BD3,"Feminizado","Masculinizado"))</f>
        <v/>
      </c>
      <c r="BD3" s="38" t="str">
        <f>+IFERROR(BD4/$B$5,"")</f>
        <v/>
      </c>
      <c r="BE3" s="39" t="str">
        <f>IFERROR(BE4/$B$4,"")</f>
        <v/>
      </c>
      <c r="BF3" s="291" t="str">
        <f>+IF(OR(BG3="",BH3=""),"",IF(BH3&gt;BG3,"Feminizado","Masculinizado"))</f>
        <v/>
      </c>
      <c r="BG3" s="38" t="str">
        <f>+IFERROR(BG4/$B$5,"")</f>
        <v/>
      </c>
      <c r="BH3" s="39" t="str">
        <f>IFERROR(BH4/$B$4,"")</f>
        <v/>
      </c>
      <c r="BI3" s="291" t="str">
        <f>+IF(OR(BJ3="",BK3=""),"",IF(BK3&gt;BJ3,"Feminizado","Masculinizado"))</f>
        <v/>
      </c>
      <c r="BJ3" s="38" t="str">
        <f>+IFERROR(BJ4/$B$5,"")</f>
        <v/>
      </c>
      <c r="BK3" s="39" t="str">
        <f>IFERROR(BK4/$B$4,"")</f>
        <v/>
      </c>
      <c r="BL3" s="291" t="str">
        <f>+IF(OR(BM3="",BN3=""),"",IF(BN3&gt;BM3,"Feminizado","Masculinizado"))</f>
        <v/>
      </c>
      <c r="BM3" s="38" t="str">
        <f>+IFERROR(BM4/$B$5,"")</f>
        <v/>
      </c>
      <c r="BN3" s="39" t="str">
        <f>IFERROR(BN4/$B$4,"")</f>
        <v/>
      </c>
      <c r="BO3" s="291" t="str">
        <f>+IF(OR(BP3="",BQ3=""),"",IF(BQ3&gt;BP3,"Feminizado","Masculinizado"))</f>
        <v/>
      </c>
      <c r="BP3" s="38" t="str">
        <f>+IFERROR(BP4/$B$5,"")</f>
        <v/>
      </c>
      <c r="BQ3" s="39" t="str">
        <f>IFERROR(BQ4/$B$4,"")</f>
        <v/>
      </c>
      <c r="BR3" s="291" t="str">
        <f>+IF(OR(BS3="",BT3=""),"",IF(BT3&gt;BS3,"Feminizado","Masculinizado"))</f>
        <v/>
      </c>
      <c r="BS3" s="38" t="str">
        <f>+IFERROR(BS4/$B$5,"")</f>
        <v/>
      </c>
      <c r="BT3" s="39" t="str">
        <f>IFERROR(BT4/$B$4,"")</f>
        <v/>
      </c>
      <c r="BU3" s="291" t="str">
        <f>+IF(OR(BV3="",BW3=""),"",IF(BW3&gt;BV3,"Feminizado","Masculinizado"))</f>
        <v/>
      </c>
      <c r="BV3" s="38" t="str">
        <f>+IFERROR(BV4/$B$5,"")</f>
        <v/>
      </c>
      <c r="BW3" s="39" t="str">
        <f>IFERROR(BW4/$B$4,"")</f>
        <v/>
      </c>
      <c r="BX3" s="291" t="str">
        <f>+IF(OR(BY3="",BZ3=""),"",IF(BZ3&gt;BY3,"Feminizado","Masculinizado"))</f>
        <v/>
      </c>
      <c r="BY3" s="38" t="str">
        <f>+IFERROR(BY4/$B$5,"")</f>
        <v/>
      </c>
      <c r="BZ3" s="39" t="str">
        <f>IFERROR(BZ4/$B$4,"")</f>
        <v/>
      </c>
      <c r="CA3" s="291" t="str">
        <f>+IF(OR(CB3="",CC3=""),"",IF(CC3&gt;CB3,"Feminizado","Masculinizado"))</f>
        <v/>
      </c>
      <c r="CB3" s="38" t="str">
        <f>+IFERROR(CB4/$B$5,"")</f>
        <v/>
      </c>
      <c r="CC3" s="39" t="str">
        <f>IFERROR(CC4/$B$4,"")</f>
        <v/>
      </c>
      <c r="CD3" s="291" t="str">
        <f>+IF(OR(CE3="",CF3=""),"",IF(CF3&gt;CE3,"Feminizado","Masculinizado"))</f>
        <v/>
      </c>
      <c r="CE3" s="38" t="str">
        <f>+IFERROR(CE4/$B$5,"")</f>
        <v/>
      </c>
      <c r="CF3" s="39" t="str">
        <f>IFERROR(CF4/$B$4,"")</f>
        <v/>
      </c>
      <c r="CG3" s="291" t="str">
        <f>+IF(OR(CH3="",CI3=""),"",IF(CI3&gt;CH3,"Feminizado","Masculinizado"))</f>
        <v/>
      </c>
      <c r="CH3" s="38" t="str">
        <f>+IFERROR(CH4/$B$5,"")</f>
        <v/>
      </c>
      <c r="CI3" s="39" t="str">
        <f>IFERROR(CI4/$B$4,"")</f>
        <v/>
      </c>
      <c r="CJ3" s="291" t="str">
        <f>+IF(OR(CK3="",CL3=""),"",IF(CL3&gt;CK3,"Feminizado","Masculinizado"))</f>
        <v/>
      </c>
      <c r="CK3" s="38" t="str">
        <f>+IFERROR(CK4/$B$5,"")</f>
        <v/>
      </c>
      <c r="CL3" s="39" t="str">
        <f>IFERROR(CL4/$B$4,"")</f>
        <v/>
      </c>
      <c r="CM3" s="291" t="str">
        <f>+IF(OR(CN3="",CO3=""),"",IF(CO3&gt;CN3,"Feminizado","Masculinizado"))</f>
        <v/>
      </c>
      <c r="CN3" s="38" t="str">
        <f>+IFERROR(CN4/$B$5,"")</f>
        <v/>
      </c>
      <c r="CO3" s="39" t="str">
        <f>IFERROR(CO4/$B$4,"")</f>
        <v/>
      </c>
      <c r="CP3" s="291" t="str">
        <f>+IF(OR(CQ3="",CR3=""),"",IF(CR3&gt;CQ3,"Feminizado","Masculinizado"))</f>
        <v/>
      </c>
      <c r="CQ3" s="38" t="str">
        <f>+IFERROR(CQ4/$B$5,"")</f>
        <v/>
      </c>
      <c r="CR3" s="39" t="str">
        <f>IFERROR(CR4/$B$4,"")</f>
        <v/>
      </c>
      <c r="CS3" s="291" t="str">
        <f>+IF(OR(CT3="",CU3=""),"",IF(CU3&gt;CT3,"Feminizado","Masculinizado"))</f>
        <v/>
      </c>
      <c r="CT3" s="38" t="str">
        <f>+IFERROR(CT4/$B$5,"")</f>
        <v/>
      </c>
      <c r="CU3" s="39" t="str">
        <f>IFERROR(CU4/$B$4,"")</f>
        <v/>
      </c>
      <c r="CV3" s="291" t="str">
        <f>+IF(OR(CW3="",CX3=""),"",IF(CX3&gt;CW3,"Feminizado","Masculinizado"))</f>
        <v/>
      </c>
      <c r="CW3" s="38" t="str">
        <f>+IFERROR(CW4/$B$5,"")</f>
        <v/>
      </c>
      <c r="CX3" s="39" t="str">
        <f>IFERROR(CX4/$B$4,"")</f>
        <v/>
      </c>
      <c r="CY3" s="291" t="str">
        <f>+IF(OR(CZ3="",DA3=""),"",IF(DA3&gt;CZ3,"Feminizado","Masculinizado"))</f>
        <v/>
      </c>
      <c r="CZ3" s="38" t="str">
        <f>+IFERROR(CZ4/$B$5,"")</f>
        <v/>
      </c>
      <c r="DA3" s="39" t="str">
        <f>IFERROR(DA4/$B$4,"")</f>
        <v/>
      </c>
      <c r="DB3" s="291" t="str">
        <f>+IF(OR(DC3="",DD3=""),"",IF(DD3&gt;DC3,"Feminizado","Masculinizado"))</f>
        <v/>
      </c>
      <c r="DC3" s="38" t="str">
        <f>+IFERROR(DC4/$B$5,"")</f>
        <v/>
      </c>
      <c r="DD3" s="39" t="str">
        <f>IFERROR(DD4/$B$4,"")</f>
        <v/>
      </c>
      <c r="DE3" s="291" t="str">
        <f>+IF(OR(DF3="",DG3=""),"",IF(DG3&gt;DF3,"Feminizado","Masculinizado"))</f>
        <v/>
      </c>
      <c r="DF3" s="38" t="str">
        <f>+IFERROR(DF4/$B$5,"")</f>
        <v/>
      </c>
      <c r="DG3" s="39" t="str">
        <f>IFERROR(DG4/$B$4,"")</f>
        <v/>
      </c>
      <c r="DH3" s="291" t="str">
        <f>+IF(OR(DI3="",DJ3=""),"",IF(DJ3&gt;DI3,"Feminizado","Masculinizado"))</f>
        <v/>
      </c>
      <c r="DI3" s="38" t="str">
        <f>+IFERROR(DI4/$B$5,"")</f>
        <v/>
      </c>
      <c r="DJ3" s="39" t="str">
        <f>IFERROR(DJ4/$B$4,"")</f>
        <v/>
      </c>
      <c r="DK3" s="291" t="str">
        <f>+IF(OR(DL3="",DM3=""),"",IF(DM3&gt;DL3,"Feminizado","Masculinizado"))</f>
        <v/>
      </c>
      <c r="DL3" s="38" t="str">
        <f>+IFERROR(DL4/$B$5,"")</f>
        <v/>
      </c>
      <c r="DM3" s="39" t="str">
        <f>IFERROR(DM4/$B$4,"")</f>
        <v/>
      </c>
      <c r="DN3" s="291" t="str">
        <f>+IF(OR(DO3="",DP3=""),"",IF(DP3&gt;DO3,"Feminizado","Masculinizado"))</f>
        <v/>
      </c>
      <c r="DO3" s="38" t="str">
        <f>+IFERROR(DO4/$B$5,"")</f>
        <v/>
      </c>
      <c r="DP3" s="39" t="str">
        <f>IFERROR(DP4/$B$4,"")</f>
        <v/>
      </c>
    </row>
    <row r="4" spans="1:120" ht="38.1" customHeight="1">
      <c r="A4" s="82" t="s">
        <v>144</v>
      </c>
      <c r="B4" s="173">
        <f>+SUM(F8:F81)</f>
        <v>0</v>
      </c>
      <c r="E4" s="235"/>
      <c r="F4" s="27" t="s">
        <v>145</v>
      </c>
      <c r="K4" s="10" t="s">
        <v>146</v>
      </c>
      <c r="L4" s="78"/>
      <c r="M4" s="292"/>
      <c r="N4" s="30" t="e">
        <f>+SUM(#REF!)</f>
        <v>#REF!</v>
      </c>
      <c r="O4" s="40" t="e">
        <f>+SUM(#REF!)</f>
        <v>#REF!</v>
      </c>
      <c r="P4" s="292"/>
      <c r="Q4" s="37" t="e">
        <f>+SUM(#REF!)</f>
        <v>#REF!</v>
      </c>
      <c r="R4" s="40" t="e">
        <f>+SUM(#REF!)</f>
        <v>#REF!</v>
      </c>
      <c r="S4" s="292"/>
      <c r="T4" s="30" t="e">
        <f>+SUM(#REF!)</f>
        <v>#REF!</v>
      </c>
      <c r="U4" s="40" t="e">
        <f>+SUM(#REF!)</f>
        <v>#REF!</v>
      </c>
      <c r="V4" s="292"/>
      <c r="W4" s="30" t="e">
        <f>+SUM(#REF!)</f>
        <v>#REF!</v>
      </c>
      <c r="X4" s="40" t="e">
        <f>+SUM(#REF!)</f>
        <v>#REF!</v>
      </c>
      <c r="Y4" s="292"/>
      <c r="Z4" s="30" t="e">
        <f>+SUM(#REF!)</f>
        <v>#REF!</v>
      </c>
      <c r="AA4" s="40" t="e">
        <f>+SUM(#REF!)</f>
        <v>#REF!</v>
      </c>
      <c r="AB4" s="292"/>
      <c r="AC4" s="30" t="e">
        <f>+SUM(#REF!)</f>
        <v>#REF!</v>
      </c>
      <c r="AD4" s="40" t="e">
        <f>+SUM(#REF!)</f>
        <v>#REF!</v>
      </c>
      <c r="AE4" s="292"/>
      <c r="AF4" s="30" t="e">
        <f>+SUM(#REF!)</f>
        <v>#REF!</v>
      </c>
      <c r="AG4" s="40" t="e">
        <f>+SUM(#REF!)</f>
        <v>#REF!</v>
      </c>
      <c r="AH4" s="292"/>
      <c r="AI4" s="30" t="e">
        <f>+SUM(#REF!)</f>
        <v>#REF!</v>
      </c>
      <c r="AJ4" s="40" t="e">
        <f>+SUM(#REF!)</f>
        <v>#REF!</v>
      </c>
      <c r="AK4" s="292"/>
      <c r="AL4" s="30" t="e">
        <f>+SUM(#REF!)</f>
        <v>#REF!</v>
      </c>
      <c r="AM4" s="40" t="e">
        <f>+SUM(#REF!)</f>
        <v>#REF!</v>
      </c>
      <c r="AN4" s="292"/>
      <c r="AO4" s="30" t="e">
        <f>+SUM(#REF!)</f>
        <v>#REF!</v>
      </c>
      <c r="AP4" s="40" t="e">
        <f>+SUM(#REF!)</f>
        <v>#REF!</v>
      </c>
      <c r="AQ4" s="292"/>
      <c r="AR4" s="30" t="e">
        <f>+SUM(#REF!)</f>
        <v>#REF!</v>
      </c>
      <c r="AS4" s="40" t="e">
        <f>+SUM(#REF!)</f>
        <v>#REF!</v>
      </c>
      <c r="AT4" s="292"/>
      <c r="AU4" s="30" t="e">
        <f>+SUM(#REF!)</f>
        <v>#REF!</v>
      </c>
      <c r="AV4" s="40" t="e">
        <f>+SUM(#REF!)</f>
        <v>#REF!</v>
      </c>
      <c r="AW4" s="292"/>
      <c r="AX4" s="30" t="e">
        <f>+SUM(#REF!)</f>
        <v>#REF!</v>
      </c>
      <c r="AY4" s="40" t="e">
        <f>+SUM(#REF!)</f>
        <v>#REF!</v>
      </c>
      <c r="AZ4" s="292"/>
      <c r="BA4" s="30" t="e">
        <f>+SUM(#REF!)</f>
        <v>#REF!</v>
      </c>
      <c r="BB4" s="40" t="e">
        <f>+SUM(#REF!)</f>
        <v>#REF!</v>
      </c>
      <c r="BC4" s="292"/>
      <c r="BD4" s="30" t="e">
        <f>+SUM(#REF!)</f>
        <v>#REF!</v>
      </c>
      <c r="BE4" s="40" t="e">
        <f>+SUM(#REF!)</f>
        <v>#REF!</v>
      </c>
      <c r="BF4" s="292"/>
      <c r="BG4" s="30" t="e">
        <f>+SUM(#REF!)</f>
        <v>#REF!</v>
      </c>
      <c r="BH4" s="40" t="e">
        <f>+SUM(#REF!)</f>
        <v>#REF!</v>
      </c>
      <c r="BI4" s="292"/>
      <c r="BJ4" s="30" t="e">
        <f>+SUM(#REF!)</f>
        <v>#REF!</v>
      </c>
      <c r="BK4" s="40" t="e">
        <f>+SUM(#REF!)</f>
        <v>#REF!</v>
      </c>
      <c r="BL4" s="292"/>
      <c r="BM4" s="30" t="e">
        <f>+SUM(#REF!)</f>
        <v>#REF!</v>
      </c>
      <c r="BN4" s="40" t="e">
        <f>+SUM(#REF!)</f>
        <v>#REF!</v>
      </c>
      <c r="BO4" s="292"/>
      <c r="BP4" s="30" t="e">
        <f>+SUM(#REF!)</f>
        <v>#REF!</v>
      </c>
      <c r="BQ4" s="40" t="e">
        <f>+SUM(#REF!)</f>
        <v>#REF!</v>
      </c>
      <c r="BR4" s="292"/>
      <c r="BS4" s="30" t="e">
        <f>+SUM(#REF!)</f>
        <v>#REF!</v>
      </c>
      <c r="BT4" s="40" t="e">
        <f>+SUM(#REF!)</f>
        <v>#REF!</v>
      </c>
      <c r="BU4" s="292"/>
      <c r="BV4" s="30" t="e">
        <f>+SUM(#REF!)</f>
        <v>#REF!</v>
      </c>
      <c r="BW4" s="40" t="e">
        <f>+SUM(#REF!)</f>
        <v>#REF!</v>
      </c>
      <c r="BX4" s="292"/>
      <c r="BY4" s="30" t="e">
        <f>+SUM(#REF!)</f>
        <v>#REF!</v>
      </c>
      <c r="BZ4" s="40" t="e">
        <f>+SUM(#REF!)</f>
        <v>#REF!</v>
      </c>
      <c r="CA4" s="292"/>
      <c r="CB4" s="30" t="e">
        <f>+SUM(#REF!)</f>
        <v>#REF!</v>
      </c>
      <c r="CC4" s="40" t="e">
        <f>+SUM(#REF!)</f>
        <v>#REF!</v>
      </c>
      <c r="CD4" s="292"/>
      <c r="CE4" s="30" t="e">
        <f>+SUM(#REF!)</f>
        <v>#REF!</v>
      </c>
      <c r="CF4" s="40" t="e">
        <f>+SUM(#REF!)</f>
        <v>#REF!</v>
      </c>
      <c r="CG4" s="292"/>
      <c r="CH4" s="30" t="e">
        <f>+SUM(#REF!)</f>
        <v>#REF!</v>
      </c>
      <c r="CI4" s="40" t="e">
        <f>+SUM(#REF!)</f>
        <v>#REF!</v>
      </c>
      <c r="CJ4" s="292"/>
      <c r="CK4" s="30" t="e">
        <f>+SUM(#REF!)</f>
        <v>#REF!</v>
      </c>
      <c r="CL4" s="40" t="e">
        <f>+SUM(#REF!)</f>
        <v>#REF!</v>
      </c>
      <c r="CM4" s="292"/>
      <c r="CN4" s="30" t="e">
        <f>+SUM(#REF!)</f>
        <v>#REF!</v>
      </c>
      <c r="CO4" s="40" t="e">
        <f>+SUM(#REF!)</f>
        <v>#REF!</v>
      </c>
      <c r="CP4" s="292"/>
      <c r="CQ4" s="30" t="e">
        <f>+SUM(#REF!)</f>
        <v>#REF!</v>
      </c>
      <c r="CR4" s="40" t="e">
        <f>+SUM(#REF!)</f>
        <v>#REF!</v>
      </c>
      <c r="CS4" s="292"/>
      <c r="CT4" s="30" t="e">
        <f>+SUM(#REF!)</f>
        <v>#REF!</v>
      </c>
      <c r="CU4" s="40" t="e">
        <f>+SUM(#REF!)</f>
        <v>#REF!</v>
      </c>
      <c r="CV4" s="292"/>
      <c r="CW4" s="30" t="e">
        <f>+SUM(#REF!)</f>
        <v>#REF!</v>
      </c>
      <c r="CX4" s="40" t="e">
        <f>+SUM(#REF!)</f>
        <v>#REF!</v>
      </c>
      <c r="CY4" s="292"/>
      <c r="CZ4" s="30" t="e">
        <f>+SUM(#REF!)</f>
        <v>#REF!</v>
      </c>
      <c r="DA4" s="40" t="e">
        <f>+SUM(#REF!)</f>
        <v>#REF!</v>
      </c>
      <c r="DB4" s="292"/>
      <c r="DC4" s="30" t="e">
        <f>+SUM(#REF!)</f>
        <v>#REF!</v>
      </c>
      <c r="DD4" s="40" t="e">
        <f>+SUM(#REF!)</f>
        <v>#REF!</v>
      </c>
      <c r="DE4" s="292"/>
      <c r="DF4" s="30" t="e">
        <f>+SUM(#REF!)</f>
        <v>#REF!</v>
      </c>
      <c r="DG4" s="40" t="e">
        <f>+SUM(#REF!)</f>
        <v>#REF!</v>
      </c>
      <c r="DH4" s="292"/>
      <c r="DI4" s="30" t="e">
        <f>+SUM(#REF!)</f>
        <v>#REF!</v>
      </c>
      <c r="DJ4" s="40" t="e">
        <f>+SUM(#REF!)</f>
        <v>#REF!</v>
      </c>
      <c r="DK4" s="292"/>
      <c r="DL4" s="30" t="e">
        <f>+SUM(#REF!)</f>
        <v>#REF!</v>
      </c>
      <c r="DM4" s="40" t="e">
        <f>+SUM(#REF!)</f>
        <v>#REF!</v>
      </c>
      <c r="DN4" s="292"/>
      <c r="DO4" s="30" t="e">
        <f>+SUM(#REF!)</f>
        <v>#REF!</v>
      </c>
      <c r="DP4" s="40" t="e">
        <f>+SUM(#REF!)</f>
        <v>#REF!</v>
      </c>
    </row>
    <row r="5" spans="1:120" ht="29.55" customHeight="1">
      <c r="A5" s="82" t="s">
        <v>147</v>
      </c>
      <c r="B5" s="26">
        <f>+SUM(E8:E81)</f>
        <v>0</v>
      </c>
      <c r="J5" s="78"/>
      <c r="K5" s="79" t="str">
        <f>+HYPERLINK("#"&amp;"Factor"&amp;RIGHT($K$4,LEN($K$4)-FIND(" ",$K$4)),"Ir a …")</f>
        <v>Ir a …</v>
      </c>
      <c r="L5" s="78"/>
      <c r="M5" s="36" t="s">
        <v>146</v>
      </c>
      <c r="N5" s="29"/>
      <c r="O5" s="44"/>
      <c r="P5" s="36" t="s">
        <v>148</v>
      </c>
      <c r="Q5" s="29"/>
      <c r="R5" s="44"/>
      <c r="S5" s="36" t="s">
        <v>149</v>
      </c>
      <c r="T5" s="29"/>
      <c r="U5" s="44"/>
      <c r="V5" s="36" t="s">
        <v>150</v>
      </c>
      <c r="W5" s="29"/>
      <c r="X5" s="44"/>
      <c r="Y5" s="36" t="s">
        <v>151</v>
      </c>
      <c r="Z5" s="29"/>
      <c r="AA5" s="44"/>
      <c r="AB5" s="36" t="s">
        <v>152</v>
      </c>
      <c r="AC5" s="29"/>
      <c r="AD5" s="44"/>
      <c r="AE5" s="36" t="s">
        <v>153</v>
      </c>
      <c r="AF5" s="29"/>
      <c r="AG5" s="44"/>
      <c r="AH5" s="36" t="s">
        <v>154</v>
      </c>
      <c r="AI5" s="29"/>
      <c r="AJ5" s="44"/>
      <c r="AK5" s="36" t="s">
        <v>155</v>
      </c>
      <c r="AL5" s="29"/>
      <c r="AM5" s="44"/>
      <c r="AN5" s="36" t="s">
        <v>156</v>
      </c>
      <c r="AO5" s="29"/>
      <c r="AP5" s="44"/>
      <c r="AQ5" s="36" t="s">
        <v>157</v>
      </c>
      <c r="AR5" s="29"/>
      <c r="AS5" s="44"/>
      <c r="AT5" s="36" t="s">
        <v>158</v>
      </c>
      <c r="AU5" s="29"/>
      <c r="AV5" s="44"/>
      <c r="AW5" s="36" t="s">
        <v>159</v>
      </c>
      <c r="AX5" s="29"/>
      <c r="AY5" s="44"/>
      <c r="AZ5" s="36" t="s">
        <v>160</v>
      </c>
      <c r="BA5" s="29"/>
      <c r="BB5" s="44"/>
      <c r="BC5" s="36" t="s">
        <v>161</v>
      </c>
      <c r="BD5" s="29"/>
      <c r="BE5" s="44"/>
      <c r="BF5" s="36" t="s">
        <v>162</v>
      </c>
      <c r="BG5" s="29"/>
      <c r="BH5" s="44"/>
      <c r="BI5" s="36" t="s">
        <v>163</v>
      </c>
      <c r="BJ5" s="29"/>
      <c r="BK5" s="44"/>
      <c r="BL5" s="36" t="s">
        <v>164</v>
      </c>
      <c r="BM5" s="29"/>
      <c r="BN5" s="44"/>
      <c r="BO5" s="36" t="s">
        <v>165</v>
      </c>
      <c r="BP5" s="29"/>
      <c r="BQ5" s="44"/>
      <c r="BR5" s="36" t="s">
        <v>166</v>
      </c>
      <c r="BS5" s="29"/>
      <c r="BT5" s="44"/>
      <c r="BU5" s="36" t="s">
        <v>167</v>
      </c>
      <c r="BV5" s="29"/>
      <c r="BW5" s="44"/>
      <c r="BX5" s="36" t="s">
        <v>168</v>
      </c>
      <c r="BY5" s="29"/>
      <c r="BZ5" s="44"/>
      <c r="CA5" s="36" t="s">
        <v>169</v>
      </c>
      <c r="CB5" s="29"/>
      <c r="CC5" s="44"/>
      <c r="CD5" s="36" t="s">
        <v>170</v>
      </c>
      <c r="CE5" s="29"/>
      <c r="CF5" s="44"/>
      <c r="CG5" s="36" t="s">
        <v>171</v>
      </c>
      <c r="CH5" s="29"/>
      <c r="CI5" s="44"/>
      <c r="CJ5" s="36" t="s">
        <v>172</v>
      </c>
      <c r="CK5" s="29"/>
      <c r="CL5" s="44"/>
      <c r="CM5" s="36" t="s">
        <v>173</v>
      </c>
      <c r="CN5" s="29"/>
      <c r="CO5" s="44"/>
      <c r="CP5" s="36" t="s">
        <v>174</v>
      </c>
      <c r="CQ5" s="29"/>
      <c r="CR5" s="44"/>
      <c r="CS5" s="36" t="s">
        <v>175</v>
      </c>
      <c r="CT5" s="29"/>
      <c r="CU5" s="44"/>
      <c r="CV5" s="36" t="s">
        <v>176</v>
      </c>
      <c r="CW5" s="29"/>
      <c r="CX5" s="44"/>
      <c r="CY5" s="36" t="s">
        <v>177</v>
      </c>
      <c r="CZ5" s="29"/>
      <c r="DA5" s="44"/>
      <c r="DB5" s="36" t="s">
        <v>178</v>
      </c>
      <c r="DC5" s="29"/>
      <c r="DD5" s="44"/>
      <c r="DE5" s="36" t="s">
        <v>179</v>
      </c>
      <c r="DF5" s="29"/>
      <c r="DG5" s="44"/>
      <c r="DH5" s="36" t="s">
        <v>180</v>
      </c>
      <c r="DI5" s="29"/>
      <c r="DJ5" s="44"/>
      <c r="DK5" s="36" t="s">
        <v>181</v>
      </c>
      <c r="DL5" s="29"/>
      <c r="DM5" s="44"/>
      <c r="DN5" s="36" t="s">
        <v>182</v>
      </c>
      <c r="DO5" s="29"/>
      <c r="DP5" s="44"/>
    </row>
    <row r="6" spans="1:120" ht="48.6" customHeight="1" thickBot="1">
      <c r="M6" s="288" t="s">
        <v>23</v>
      </c>
      <c r="N6" s="289"/>
      <c r="O6" s="290"/>
      <c r="P6" s="285" t="s">
        <v>299</v>
      </c>
      <c r="Q6" s="286"/>
      <c r="R6" s="287"/>
      <c r="S6" s="285" t="s">
        <v>27</v>
      </c>
      <c r="T6" s="286"/>
      <c r="U6" s="287"/>
      <c r="V6" s="285" t="s">
        <v>28</v>
      </c>
      <c r="W6" s="286"/>
      <c r="X6" s="287"/>
      <c r="Y6" s="285" t="s">
        <v>29</v>
      </c>
      <c r="Z6" s="286"/>
      <c r="AA6" s="287"/>
      <c r="AB6" s="285" t="s">
        <v>30</v>
      </c>
      <c r="AC6" s="286"/>
      <c r="AD6" s="287"/>
      <c r="AE6" s="285" t="s">
        <v>31</v>
      </c>
      <c r="AF6" s="286"/>
      <c r="AG6" s="287"/>
      <c r="AH6" s="285" t="s">
        <v>32</v>
      </c>
      <c r="AI6" s="286"/>
      <c r="AJ6" s="287"/>
      <c r="AK6" s="285" t="s">
        <v>33</v>
      </c>
      <c r="AL6" s="286"/>
      <c r="AM6" s="287"/>
      <c r="AN6" s="285" t="s">
        <v>34</v>
      </c>
      <c r="AO6" s="286"/>
      <c r="AP6" s="287"/>
      <c r="AQ6" s="285" t="s">
        <v>35</v>
      </c>
      <c r="AR6" s="286"/>
      <c r="AS6" s="287"/>
      <c r="AT6" s="285" t="s">
        <v>36</v>
      </c>
      <c r="AU6" s="286"/>
      <c r="AV6" s="287"/>
      <c r="AW6" s="285" t="s">
        <v>37</v>
      </c>
      <c r="AX6" s="286"/>
      <c r="AY6" s="287"/>
      <c r="AZ6" s="285" t="s">
        <v>38</v>
      </c>
      <c r="BA6" s="286"/>
      <c r="BB6" s="287"/>
      <c r="BC6" s="285" t="s">
        <v>39</v>
      </c>
      <c r="BD6" s="286"/>
      <c r="BE6" s="287"/>
      <c r="BF6" s="285" t="s">
        <v>40</v>
      </c>
      <c r="BG6" s="286"/>
      <c r="BH6" s="287"/>
      <c r="BI6" s="285" t="s">
        <v>41</v>
      </c>
      <c r="BJ6" s="286"/>
      <c r="BK6" s="287"/>
      <c r="BL6" s="285" t="s">
        <v>42</v>
      </c>
      <c r="BM6" s="286"/>
      <c r="BN6" s="287"/>
      <c r="BO6" s="285" t="s">
        <v>43</v>
      </c>
      <c r="BP6" s="286"/>
      <c r="BQ6" s="287"/>
      <c r="BR6" s="285" t="s">
        <v>44</v>
      </c>
      <c r="BS6" s="286"/>
      <c r="BT6" s="287"/>
      <c r="BU6" s="285" t="s">
        <v>45</v>
      </c>
      <c r="BV6" s="286"/>
      <c r="BW6" s="287"/>
      <c r="BX6" s="285" t="s">
        <v>46</v>
      </c>
      <c r="BY6" s="286"/>
      <c r="BZ6" s="287"/>
      <c r="CA6" s="285" t="s">
        <v>47</v>
      </c>
      <c r="CB6" s="286"/>
      <c r="CC6" s="287"/>
      <c r="CD6" s="285" t="s">
        <v>48</v>
      </c>
      <c r="CE6" s="286"/>
      <c r="CF6" s="287"/>
      <c r="CG6" s="285" t="s">
        <v>49</v>
      </c>
      <c r="CH6" s="286"/>
      <c r="CI6" s="287"/>
      <c r="CJ6" s="285" t="s">
        <v>50</v>
      </c>
      <c r="CK6" s="286"/>
      <c r="CL6" s="287"/>
      <c r="CM6" s="285" t="s">
        <v>51</v>
      </c>
      <c r="CN6" s="286"/>
      <c r="CO6" s="287"/>
      <c r="CP6" s="285" t="s">
        <v>52</v>
      </c>
      <c r="CQ6" s="286"/>
      <c r="CR6" s="287"/>
      <c r="CS6" s="285" t="s">
        <v>53</v>
      </c>
      <c r="CT6" s="286"/>
      <c r="CU6" s="287"/>
      <c r="CV6" s="285" t="s">
        <v>54</v>
      </c>
      <c r="CW6" s="286"/>
      <c r="CX6" s="287"/>
      <c r="CY6" s="285" t="s">
        <v>55</v>
      </c>
      <c r="CZ6" s="286"/>
      <c r="DA6" s="287"/>
      <c r="DB6" s="285" t="s">
        <v>58</v>
      </c>
      <c r="DC6" s="286"/>
      <c r="DD6" s="287"/>
      <c r="DE6" s="285" t="s">
        <v>59</v>
      </c>
      <c r="DF6" s="286"/>
      <c r="DG6" s="287"/>
      <c r="DH6" s="285" t="s">
        <v>60</v>
      </c>
      <c r="DI6" s="286"/>
      <c r="DJ6" s="287"/>
      <c r="DK6" s="285" t="s">
        <v>61</v>
      </c>
      <c r="DL6" s="286"/>
      <c r="DM6" s="287"/>
      <c r="DN6" s="285" t="s">
        <v>62</v>
      </c>
      <c r="DO6" s="286"/>
      <c r="DP6" s="287"/>
    </row>
    <row r="7" spans="1:120" ht="40.5" customHeight="1" thickBot="1">
      <c r="B7" s="80" t="s">
        <v>3</v>
      </c>
      <c r="C7" s="80" t="s">
        <v>78</v>
      </c>
      <c r="D7" s="80" t="s">
        <v>183</v>
      </c>
      <c r="E7" s="220" t="s">
        <v>184</v>
      </c>
      <c r="F7" s="220" t="s">
        <v>185</v>
      </c>
      <c r="G7" s="80" t="s">
        <v>186</v>
      </c>
      <c r="H7" s="80" t="s">
        <v>187</v>
      </c>
      <c r="I7" s="80" t="s">
        <v>188</v>
      </c>
      <c r="J7" s="78"/>
      <c r="L7" s="81"/>
      <c r="M7" s="41" t="s">
        <v>183</v>
      </c>
      <c r="N7" s="42" t="s">
        <v>189</v>
      </c>
      <c r="O7" s="43" t="s">
        <v>190</v>
      </c>
      <c r="P7" s="41" t="s">
        <v>183</v>
      </c>
      <c r="Q7" s="42" t="s">
        <v>189</v>
      </c>
      <c r="R7" s="43" t="s">
        <v>190</v>
      </c>
      <c r="S7" s="41" t="s">
        <v>183</v>
      </c>
      <c r="T7" s="42" t="s">
        <v>189</v>
      </c>
      <c r="U7" s="43" t="s">
        <v>190</v>
      </c>
      <c r="V7" s="41" t="s">
        <v>183</v>
      </c>
      <c r="W7" s="42" t="s">
        <v>189</v>
      </c>
      <c r="X7" s="43" t="s">
        <v>190</v>
      </c>
      <c r="Y7" s="41" t="s">
        <v>183</v>
      </c>
      <c r="Z7" s="42" t="s">
        <v>189</v>
      </c>
      <c r="AA7" s="43" t="s">
        <v>190</v>
      </c>
      <c r="AB7" s="41" t="s">
        <v>183</v>
      </c>
      <c r="AC7" s="42" t="s">
        <v>189</v>
      </c>
      <c r="AD7" s="43" t="s">
        <v>190</v>
      </c>
      <c r="AE7" s="41" t="s">
        <v>183</v>
      </c>
      <c r="AF7" s="42" t="s">
        <v>189</v>
      </c>
      <c r="AG7" s="43" t="s">
        <v>190</v>
      </c>
      <c r="AH7" s="41" t="s">
        <v>183</v>
      </c>
      <c r="AI7" s="42" t="s">
        <v>189</v>
      </c>
      <c r="AJ7" s="43" t="s">
        <v>190</v>
      </c>
      <c r="AK7" s="41" t="s">
        <v>183</v>
      </c>
      <c r="AL7" s="42" t="s">
        <v>189</v>
      </c>
      <c r="AM7" s="43" t="s">
        <v>190</v>
      </c>
      <c r="AN7" s="41" t="s">
        <v>183</v>
      </c>
      <c r="AO7" s="42" t="s">
        <v>189</v>
      </c>
      <c r="AP7" s="43" t="s">
        <v>190</v>
      </c>
      <c r="AQ7" s="41" t="s">
        <v>183</v>
      </c>
      <c r="AR7" s="42" t="s">
        <v>189</v>
      </c>
      <c r="AS7" s="43" t="s">
        <v>190</v>
      </c>
      <c r="AT7" s="41" t="s">
        <v>183</v>
      </c>
      <c r="AU7" s="42" t="s">
        <v>189</v>
      </c>
      <c r="AV7" s="43" t="s">
        <v>190</v>
      </c>
      <c r="AW7" s="41" t="s">
        <v>183</v>
      </c>
      <c r="AX7" s="42" t="s">
        <v>189</v>
      </c>
      <c r="AY7" s="43" t="s">
        <v>190</v>
      </c>
      <c r="AZ7" s="41" t="s">
        <v>183</v>
      </c>
      <c r="BA7" s="42" t="s">
        <v>189</v>
      </c>
      <c r="BB7" s="43" t="s">
        <v>190</v>
      </c>
      <c r="BC7" s="41" t="s">
        <v>183</v>
      </c>
      <c r="BD7" s="42" t="s">
        <v>189</v>
      </c>
      <c r="BE7" s="43" t="s">
        <v>190</v>
      </c>
      <c r="BF7" s="41" t="s">
        <v>183</v>
      </c>
      <c r="BG7" s="42" t="s">
        <v>189</v>
      </c>
      <c r="BH7" s="43" t="s">
        <v>190</v>
      </c>
      <c r="BI7" s="41" t="s">
        <v>183</v>
      </c>
      <c r="BJ7" s="42" t="s">
        <v>189</v>
      </c>
      <c r="BK7" s="43" t="s">
        <v>190</v>
      </c>
      <c r="BL7" s="41" t="s">
        <v>183</v>
      </c>
      <c r="BM7" s="42" t="s">
        <v>189</v>
      </c>
      <c r="BN7" s="43" t="s">
        <v>190</v>
      </c>
      <c r="BO7" s="41" t="s">
        <v>183</v>
      </c>
      <c r="BP7" s="42" t="s">
        <v>189</v>
      </c>
      <c r="BQ7" s="43" t="s">
        <v>190</v>
      </c>
      <c r="BR7" s="41" t="s">
        <v>183</v>
      </c>
      <c r="BS7" s="42" t="s">
        <v>189</v>
      </c>
      <c r="BT7" s="43" t="s">
        <v>190</v>
      </c>
      <c r="BU7" s="41" t="s">
        <v>183</v>
      </c>
      <c r="BV7" s="42" t="s">
        <v>189</v>
      </c>
      <c r="BW7" s="43" t="s">
        <v>190</v>
      </c>
      <c r="BX7" s="41" t="s">
        <v>183</v>
      </c>
      <c r="BY7" s="42" t="s">
        <v>189</v>
      </c>
      <c r="BZ7" s="43" t="s">
        <v>190</v>
      </c>
      <c r="CA7" s="41" t="s">
        <v>183</v>
      </c>
      <c r="CB7" s="42" t="s">
        <v>189</v>
      </c>
      <c r="CC7" s="43" t="s">
        <v>190</v>
      </c>
      <c r="CD7" s="41" t="s">
        <v>183</v>
      </c>
      <c r="CE7" s="42" t="s">
        <v>189</v>
      </c>
      <c r="CF7" s="43" t="s">
        <v>190</v>
      </c>
      <c r="CG7" s="41" t="s">
        <v>183</v>
      </c>
      <c r="CH7" s="42" t="s">
        <v>189</v>
      </c>
      <c r="CI7" s="43" t="s">
        <v>190</v>
      </c>
      <c r="CJ7" s="41" t="s">
        <v>183</v>
      </c>
      <c r="CK7" s="42" t="s">
        <v>189</v>
      </c>
      <c r="CL7" s="43" t="s">
        <v>190</v>
      </c>
      <c r="CM7" s="41" t="s">
        <v>183</v>
      </c>
      <c r="CN7" s="42" t="s">
        <v>189</v>
      </c>
      <c r="CO7" s="43" t="s">
        <v>190</v>
      </c>
      <c r="CP7" s="41" t="s">
        <v>183</v>
      </c>
      <c r="CQ7" s="42" t="s">
        <v>189</v>
      </c>
      <c r="CR7" s="43" t="s">
        <v>190</v>
      </c>
      <c r="CS7" s="41" t="s">
        <v>183</v>
      </c>
      <c r="CT7" s="42" t="s">
        <v>189</v>
      </c>
      <c r="CU7" s="43" t="s">
        <v>190</v>
      </c>
      <c r="CV7" s="41" t="s">
        <v>183</v>
      </c>
      <c r="CW7" s="42" t="s">
        <v>189</v>
      </c>
      <c r="CX7" s="43" t="s">
        <v>190</v>
      </c>
      <c r="CY7" s="41" t="s">
        <v>183</v>
      </c>
      <c r="CZ7" s="42" t="s">
        <v>189</v>
      </c>
      <c r="DA7" s="43" t="s">
        <v>190</v>
      </c>
      <c r="DB7" s="41" t="s">
        <v>183</v>
      </c>
      <c r="DC7" s="42" t="s">
        <v>189</v>
      </c>
      <c r="DD7" s="43" t="s">
        <v>190</v>
      </c>
      <c r="DE7" s="41" t="s">
        <v>183</v>
      </c>
      <c r="DF7" s="42" t="s">
        <v>189</v>
      </c>
      <c r="DG7" s="43" t="s">
        <v>190</v>
      </c>
      <c r="DH7" s="41" t="s">
        <v>183</v>
      </c>
      <c r="DI7" s="42" t="s">
        <v>189</v>
      </c>
      <c r="DJ7" s="43" t="s">
        <v>190</v>
      </c>
      <c r="DK7" s="41" t="s">
        <v>183</v>
      </c>
      <c r="DL7" s="42" t="s">
        <v>189</v>
      </c>
      <c r="DM7" s="43" t="s">
        <v>190</v>
      </c>
      <c r="DN7" s="41" t="s">
        <v>183</v>
      </c>
      <c r="DO7" s="42" t="s">
        <v>189</v>
      </c>
      <c r="DP7" s="43" t="s">
        <v>190</v>
      </c>
    </row>
    <row r="8" spans="1:120">
      <c r="B8" s="219" t="str">
        <f>+IF('Resultados General'!C11="","",'Resultados General'!C11)</f>
        <v/>
      </c>
      <c r="C8" s="134" t="e">
        <f ca="1">+_xlfn.IFNA(VLOOKUP('Distribución de puestos'!B8,'Resultados General'!$C$11:$J$510,8,0),"")</f>
        <v>#NAME?</v>
      </c>
      <c r="D8" s="135" t="e">
        <f ca="1">+_xlfn.IFNA(VLOOKUP(B8,'Resultados General'!$C$11:$L$510,10,0),"")</f>
        <v>#NAME?</v>
      </c>
      <c r="E8" s="26"/>
      <c r="F8" s="26"/>
      <c r="G8" s="135" t="str">
        <f ca="1">IFERROR($D8*E8,"")</f>
        <v/>
      </c>
      <c r="H8" s="135" t="str">
        <f ca="1">IFERROR($D8*F8,"")</f>
        <v/>
      </c>
      <c r="I8" s="219" t="str">
        <f>+IFERROR(IF((E8/SUM(E8:F8))&gt;60%,"Feminizada",IF(1-(E8/SUM(E8:F8))&gt;60%,"Masculinizada","Equilibrada")),"")</f>
        <v/>
      </c>
      <c r="J8" s="138"/>
      <c r="M8" s="29" t="e">
        <f ca="1">+_xlfn.IFNA(VLOOKUP($B8,'Resultados General'!$C$11:$CG$510,MATCH(M$6,'Resultados General'!$C$10:$CG$10,0),0),"")</f>
        <v>#NAME?</v>
      </c>
      <c r="N8" s="29" t="str">
        <f t="shared" ref="N8:N71" ca="1" si="0">+IFERROR($E8*M8,"")</f>
        <v/>
      </c>
      <c r="O8" s="29" t="str">
        <f t="shared" ref="O8:O71" ca="1" si="1">+IFERROR($F8*M8,"")</f>
        <v/>
      </c>
      <c r="P8" s="29" t="e">
        <f ca="1">+_xlfn.IFNA(VLOOKUP($B8,'Resultados General'!$C$11:$CG$510,MATCH(P$6,'Resultados General'!$C$10:$CG$10,0),0),"")</f>
        <v>#NAME?</v>
      </c>
      <c r="Q8" s="29" t="str">
        <f t="shared" ref="Q8:Q71" ca="1" si="2">+IFERROR($E8*P8,"")</f>
        <v/>
      </c>
      <c r="R8" s="29" t="str">
        <f t="shared" ref="R8:R71" ca="1" si="3">+IFERROR($F8*P8,"")</f>
        <v/>
      </c>
      <c r="S8" s="29" t="e">
        <f ca="1">+_xlfn.IFNA(VLOOKUP($B8,'Resultados General'!$C$11:$CG$510,MATCH(S$6,'Resultados General'!$C$10:$CG$10,0),0),"")</f>
        <v>#NAME?</v>
      </c>
      <c r="T8" s="29" t="str">
        <f t="shared" ref="T8:T71" ca="1" si="4">+IFERROR($E8*S8,"")</f>
        <v/>
      </c>
      <c r="U8" s="29" t="str">
        <f t="shared" ref="U8:U71" ca="1" si="5">+IFERROR($F8*S8,"")</f>
        <v/>
      </c>
      <c r="V8" s="29" t="e">
        <f ca="1">+_xlfn.IFNA(VLOOKUP($B8,'Resultados General'!$C$11:$CG$510,MATCH(V$6,'Resultados General'!$C$10:$CG$10,0),0),"")</f>
        <v>#NAME?</v>
      </c>
      <c r="W8" s="29" t="str">
        <f t="shared" ref="W8:W71" ca="1" si="6">+IFERROR($E8*V8,"")</f>
        <v/>
      </c>
      <c r="X8" s="29" t="str">
        <f t="shared" ref="X8:X71" ca="1" si="7">+IFERROR($F8*V8,"")</f>
        <v/>
      </c>
      <c r="Y8" s="29" t="e">
        <f ca="1">+_xlfn.IFNA(VLOOKUP($B8,'Resultados General'!$C$11:$CG$510,MATCH(Y$6,'Resultados General'!$C$10:$CG$10,0),0),"")</f>
        <v>#NAME?</v>
      </c>
      <c r="Z8" s="29" t="str">
        <f t="shared" ref="Z8:Z71" ca="1" si="8">+IFERROR($E8*Y8,"")</f>
        <v/>
      </c>
      <c r="AA8" s="29" t="str">
        <f t="shared" ref="AA8:AA71" ca="1" si="9">+IFERROR($F8*Y8,"")</f>
        <v/>
      </c>
      <c r="AB8" s="29" t="e">
        <f ca="1">+_xlfn.IFNA(VLOOKUP($B8,'Resultados General'!$C$11:$CG$510,MATCH(AB$6,'Resultados General'!$C$10:$CG$10,0),0),"")</f>
        <v>#NAME?</v>
      </c>
      <c r="AC8" s="29" t="str">
        <f t="shared" ref="AC8:AC71" ca="1" si="10">+IFERROR($E8*AB8,"")</f>
        <v/>
      </c>
      <c r="AD8" s="29" t="str">
        <f t="shared" ref="AD8:AD71" ca="1" si="11">+IFERROR($F8*AB8,"")</f>
        <v/>
      </c>
      <c r="AE8" s="29" t="e">
        <f ca="1">+_xlfn.IFNA(VLOOKUP($B8,'Resultados General'!$C$11:$CG$510,MATCH(AE$6,'Resultados General'!$C$10:$CG$10,0),0),"")</f>
        <v>#NAME?</v>
      </c>
      <c r="AF8" s="29" t="str">
        <f t="shared" ref="AF8:AF71" ca="1" si="12">+IFERROR($E8*AE8,"")</f>
        <v/>
      </c>
      <c r="AG8" s="29" t="str">
        <f t="shared" ref="AG8:AG71" ca="1" si="13">+IFERROR($F8*AE8,"")</f>
        <v/>
      </c>
      <c r="AH8" s="29" t="e">
        <f ca="1">+_xlfn.IFNA(VLOOKUP($B8,'Resultados General'!$C$11:$CG$510,MATCH(AH$6,'Resultados General'!$C$10:$CG$10,0),0),"")</f>
        <v>#NAME?</v>
      </c>
      <c r="AI8" s="29" t="str">
        <f t="shared" ref="AI8:AI71" ca="1" si="14">+IFERROR($E8*AH8,"")</f>
        <v/>
      </c>
      <c r="AJ8" s="29" t="str">
        <f t="shared" ref="AJ8:AJ71" ca="1" si="15">+IFERROR($F8*AH8,"")</f>
        <v/>
      </c>
      <c r="AK8" s="29" t="e">
        <f ca="1">+_xlfn.IFNA(VLOOKUP($B8,'Resultados General'!$C$11:$CG$510,MATCH(AK$6,'Resultados General'!$C$10:$CG$10,0),0),"")</f>
        <v>#NAME?</v>
      </c>
      <c r="AL8" s="29" t="str">
        <f t="shared" ref="AL8:AL71" ca="1" si="16">+IFERROR($E8*AK8,"")</f>
        <v/>
      </c>
      <c r="AM8" s="29" t="str">
        <f t="shared" ref="AM8:AM71" ca="1" si="17">+IFERROR($F8*AK8,"")</f>
        <v/>
      </c>
      <c r="AN8" s="29" t="e">
        <f ca="1">+_xlfn.IFNA(VLOOKUP($B8,'Resultados General'!$C$11:$CG$510,MATCH(AN$6,'Resultados General'!$C$10:$CG$10,0),0),"")</f>
        <v>#NAME?</v>
      </c>
      <c r="AO8" s="29" t="str">
        <f t="shared" ref="AO8:AO71" ca="1" si="18">+IFERROR($E8*AN8,"")</f>
        <v/>
      </c>
      <c r="AP8" s="29" t="str">
        <f t="shared" ref="AP8:AP71" ca="1" si="19">+IFERROR($F8*AN8,"")</f>
        <v/>
      </c>
      <c r="AQ8" s="29" t="e">
        <f ca="1">+_xlfn.IFNA(VLOOKUP($B8,'Resultados General'!$C$11:$CG$510,MATCH(AQ$6,'Resultados General'!$C$10:$CG$10,0),0),"")</f>
        <v>#NAME?</v>
      </c>
      <c r="AR8" s="29" t="str">
        <f t="shared" ref="AR8:AR71" ca="1" si="20">+IFERROR($E8*AQ8,"")</f>
        <v/>
      </c>
      <c r="AS8" s="29" t="str">
        <f t="shared" ref="AS8:AS71" ca="1" si="21">+IFERROR($F8*AQ8,"")</f>
        <v/>
      </c>
      <c r="AT8" s="29" t="e">
        <f ca="1">+_xlfn.IFNA(VLOOKUP($B8,'Resultados General'!$C$11:$CG$510,MATCH(AT$6,'Resultados General'!$C$10:$CG$10,0),0),"")</f>
        <v>#NAME?</v>
      </c>
      <c r="AU8" s="29" t="str">
        <f t="shared" ref="AU8:AU71" ca="1" si="22">+IFERROR($E8*AT8,"")</f>
        <v/>
      </c>
      <c r="AV8" s="29" t="str">
        <f t="shared" ref="AV8:AV71" ca="1" si="23">+IFERROR($F8*AT8,"")</f>
        <v/>
      </c>
      <c r="AW8" s="29" t="e">
        <f ca="1">+_xlfn.IFNA(VLOOKUP($B8,'Resultados General'!$C$11:$CG$510,MATCH(AW$6,'Resultados General'!$C$10:$CG$10,0),0),"")</f>
        <v>#NAME?</v>
      </c>
      <c r="AX8" s="29" t="str">
        <f t="shared" ref="AX8:AX71" ca="1" si="24">+IFERROR($E8*AW8,"")</f>
        <v/>
      </c>
      <c r="AY8" s="29" t="str">
        <f t="shared" ref="AY8:AY71" ca="1" si="25">+IFERROR($F8*AW8,"")</f>
        <v/>
      </c>
      <c r="AZ8" s="29" t="e">
        <f ca="1">+_xlfn.IFNA(VLOOKUP($B8,'Resultados General'!$C$11:$CG$510,MATCH(AZ$6,'Resultados General'!$C$10:$CG$10,0),0),"")</f>
        <v>#NAME?</v>
      </c>
      <c r="BA8" s="29" t="str">
        <f t="shared" ref="BA8:BA71" ca="1" si="26">+IFERROR($E8*AZ8,"")</f>
        <v/>
      </c>
      <c r="BB8" s="29" t="str">
        <f t="shared" ref="BB8:BB71" ca="1" si="27">+IFERROR($F8*AZ8,"")</f>
        <v/>
      </c>
      <c r="BC8" s="29" t="e">
        <f ca="1">+_xlfn.IFNA(VLOOKUP($B8,'Resultados General'!$C$11:$CG$510,MATCH(BC$6,'Resultados General'!$C$10:$CG$10,0),0),"")</f>
        <v>#NAME?</v>
      </c>
      <c r="BD8" s="29" t="str">
        <f t="shared" ref="BD8:BD71" ca="1" si="28">+IFERROR($E8*BC8,"")</f>
        <v/>
      </c>
      <c r="BE8" s="29" t="str">
        <f t="shared" ref="BE8:BE71" ca="1" si="29">+IFERROR($F8*BC8,"")</f>
        <v/>
      </c>
      <c r="BF8" s="29" t="e">
        <f ca="1">+_xlfn.IFNA(VLOOKUP($B8,'Resultados General'!$C$11:$CG$510,MATCH(BF$6,'Resultados General'!$C$10:$CG$10,0),0),"")</f>
        <v>#NAME?</v>
      </c>
      <c r="BG8" s="29" t="str">
        <f t="shared" ref="BG8:BG71" ca="1" si="30">+IFERROR($E8*BF8,"")</f>
        <v/>
      </c>
      <c r="BH8" s="29" t="str">
        <f t="shared" ref="BH8:BH71" ca="1" si="31">+IFERROR($F8*BF8,"")</f>
        <v/>
      </c>
      <c r="BI8" s="29" t="e">
        <f ca="1">+_xlfn.IFNA(VLOOKUP($B8,'Resultados General'!$C$11:$CG$510,MATCH(BI$6,'Resultados General'!$C$10:$CG$10,0),0),"")</f>
        <v>#NAME?</v>
      </c>
      <c r="BJ8" s="29" t="str">
        <f t="shared" ref="BJ8:BJ71" ca="1" si="32">+IFERROR($E8*BI8,"")</f>
        <v/>
      </c>
      <c r="BK8" s="29" t="str">
        <f t="shared" ref="BK8:BK71" ca="1" si="33">+IFERROR($F8*BI8,"")</f>
        <v/>
      </c>
      <c r="BL8" s="29" t="e">
        <f ca="1">+_xlfn.IFNA(VLOOKUP($B8,'Resultados General'!$C$11:$CG$510,MATCH(BL$6,'Resultados General'!$C$10:$CG$10,0),0),"")</f>
        <v>#NAME?</v>
      </c>
      <c r="BM8" s="29" t="str">
        <f t="shared" ref="BM8:BM71" ca="1" si="34">+IFERROR($E8*BL8,"")</f>
        <v/>
      </c>
      <c r="BN8" s="29" t="str">
        <f t="shared" ref="BN8:BN71" ca="1" si="35">+IFERROR($F8*BL8,"")</f>
        <v/>
      </c>
      <c r="BO8" s="29" t="e">
        <f ca="1">+_xlfn.IFNA(VLOOKUP($B8,'Resultados General'!$C$11:$CG$510,MATCH(BO$6,'Resultados General'!$C$10:$CG$10,0),0),"")</f>
        <v>#NAME?</v>
      </c>
      <c r="BP8" s="29" t="str">
        <f t="shared" ref="BP8:BP71" ca="1" si="36">+IFERROR($E8*BO8,"")</f>
        <v/>
      </c>
      <c r="BQ8" s="29" t="str">
        <f t="shared" ref="BQ8:BQ71" ca="1" si="37">+IFERROR($F8*BO8,"")</f>
        <v/>
      </c>
      <c r="BR8" s="29" t="e">
        <f ca="1">+_xlfn.IFNA(VLOOKUP($B8,'Resultados General'!$C$11:$CG$510,MATCH(BR$6,'Resultados General'!$C$10:$CG$10,0),0),"")</f>
        <v>#NAME?</v>
      </c>
      <c r="BS8" s="29" t="str">
        <f t="shared" ref="BS8:BS71" ca="1" si="38">+IFERROR($E8*BR8,"")</f>
        <v/>
      </c>
      <c r="BT8" s="29" t="str">
        <f t="shared" ref="BT8:BT71" ca="1" si="39">+IFERROR($F8*BR8,"")</f>
        <v/>
      </c>
      <c r="BU8" s="29" t="e">
        <f ca="1">+_xlfn.IFNA(VLOOKUP($B8,'Resultados General'!$C$11:$CG$510,MATCH(BU$6,'Resultados General'!$C$10:$CG$10,0),0),"")</f>
        <v>#NAME?</v>
      </c>
      <c r="BV8" s="29" t="str">
        <f t="shared" ref="BV8:BV71" ca="1" si="40">+IFERROR($E8*BU8,"")</f>
        <v/>
      </c>
      <c r="BW8" s="29" t="str">
        <f t="shared" ref="BW8:BW71" ca="1" si="41">+IFERROR($F8*BU8,"")</f>
        <v/>
      </c>
      <c r="BX8" s="29" t="e">
        <f ca="1">+_xlfn.IFNA(VLOOKUP($B8,'Resultados General'!$C$11:$CG$510,MATCH(BX$6,'Resultados General'!$C$10:$CG$10,0),0),"")</f>
        <v>#NAME?</v>
      </c>
      <c r="BY8" s="29" t="str">
        <f t="shared" ref="BY8:BY71" ca="1" si="42">+IFERROR($E8*BX8,"")</f>
        <v/>
      </c>
      <c r="BZ8" s="29" t="str">
        <f t="shared" ref="BZ8:BZ71" ca="1" si="43">+IFERROR($F8*BX8,"")</f>
        <v/>
      </c>
      <c r="CA8" s="29" t="e">
        <f ca="1">+_xlfn.IFNA(VLOOKUP($B8,'Resultados General'!$C$11:$CG$510,MATCH(CA$6,'Resultados General'!$C$10:$CG$10,0),0),"")</f>
        <v>#NAME?</v>
      </c>
      <c r="CB8" s="29" t="str">
        <f t="shared" ref="CB8:CB71" ca="1" si="44">+IFERROR($E8*CA8,"")</f>
        <v/>
      </c>
      <c r="CC8" s="29" t="str">
        <f t="shared" ref="CC8:CC71" ca="1" si="45">+IFERROR($F8*CA8,"")</f>
        <v/>
      </c>
      <c r="CD8" s="29" t="e">
        <f ca="1">+_xlfn.IFNA(VLOOKUP($B8,'Resultados General'!$C$11:$CG$510,MATCH(CD$6,'Resultados General'!$C$10:$CG$10,0),0),"")</f>
        <v>#NAME?</v>
      </c>
      <c r="CE8" s="29" t="str">
        <f t="shared" ref="CE8:CE71" ca="1" si="46">+IFERROR($E8*CD8,"")</f>
        <v/>
      </c>
      <c r="CF8" s="29" t="str">
        <f t="shared" ref="CF8:CF71" ca="1" si="47">+IFERROR($F8*CD8,"")</f>
        <v/>
      </c>
      <c r="CG8" s="29" t="e">
        <f ca="1">+_xlfn.IFNA(VLOOKUP($B8,'Resultados General'!$C$11:$CG$510,MATCH(CG$6,'Resultados General'!$C$10:$CG$10,0),0),"")</f>
        <v>#NAME?</v>
      </c>
      <c r="CH8" s="29" t="str">
        <f t="shared" ref="CH8:CH71" ca="1" si="48">+IFERROR($E8*CG8,"")</f>
        <v/>
      </c>
      <c r="CI8" s="29" t="str">
        <f t="shared" ref="CI8:CI71" ca="1" si="49">+IFERROR($F8*CG8,"")</f>
        <v/>
      </c>
      <c r="CJ8" s="29" t="e">
        <f ca="1">+_xlfn.IFNA(VLOOKUP($B8,'Resultados General'!$C$11:$CG$510,MATCH(CJ$6,'Resultados General'!$C$10:$CG$10,0),0),"")</f>
        <v>#NAME?</v>
      </c>
      <c r="CK8" s="29" t="str">
        <f t="shared" ref="CK8:CK71" ca="1" si="50">+IFERROR($E8*CJ8,"")</f>
        <v/>
      </c>
      <c r="CL8" s="29" t="str">
        <f t="shared" ref="CL8:CL71" ca="1" si="51">+IFERROR($F8*CJ8,"")</f>
        <v/>
      </c>
      <c r="CM8" s="29" t="e">
        <f ca="1">+_xlfn.IFNA(VLOOKUP($B8,'Resultados General'!$C$11:$CG$510,MATCH(CM$6,'Resultados General'!$C$10:$CG$10,0),0),"")</f>
        <v>#NAME?</v>
      </c>
      <c r="CN8" s="29" t="str">
        <f t="shared" ref="CN8:CN71" ca="1" si="52">+IFERROR($E8*CM8,"")</f>
        <v/>
      </c>
      <c r="CO8" s="29" t="str">
        <f t="shared" ref="CO8:CO71" ca="1" si="53">+IFERROR($F8*CM8,"")</f>
        <v/>
      </c>
      <c r="CP8" s="29" t="e">
        <f ca="1">+_xlfn.IFNA(VLOOKUP($B8,'Resultados General'!$C$11:$CG$510,MATCH(CP$6,'Resultados General'!$C$10:$CG$10,0),0),"")</f>
        <v>#NAME?</v>
      </c>
      <c r="CQ8" s="29" t="str">
        <f t="shared" ref="CQ8:CQ71" ca="1" si="54">+IFERROR($E8*CP8,"")</f>
        <v/>
      </c>
      <c r="CR8" s="29" t="str">
        <f t="shared" ref="CR8:CR71" ca="1" si="55">+IFERROR($F8*CP8,"")</f>
        <v/>
      </c>
      <c r="CS8" s="29" t="e">
        <f ca="1">+_xlfn.IFNA(VLOOKUP($B8,'Resultados General'!$C$11:$CG$510,MATCH(CS$6,'Resultados General'!$C$10:$CG$10,0),0),"")</f>
        <v>#NAME?</v>
      </c>
      <c r="CT8" s="29" t="str">
        <f t="shared" ref="CT8:CT71" ca="1" si="56">+IFERROR($E8*CS8,"")</f>
        <v/>
      </c>
      <c r="CU8" s="29" t="str">
        <f t="shared" ref="CU8:CU71" ca="1" si="57">+IFERROR($F8*CS8,"")</f>
        <v/>
      </c>
      <c r="CV8" s="29" t="e">
        <f ca="1">+_xlfn.IFNA(VLOOKUP($B8,'Resultados General'!$C$11:$CG$510,MATCH(CV$6,'Resultados General'!$C$10:$CG$10,0),0),"")</f>
        <v>#NAME?</v>
      </c>
      <c r="CW8" s="29" t="str">
        <f t="shared" ref="CW8:CW71" ca="1" si="58">+IFERROR($E8*CV8,"")</f>
        <v/>
      </c>
      <c r="CX8" s="29" t="str">
        <f t="shared" ref="CX8:CX71" ca="1" si="59">+IFERROR($F8*CV8,"")</f>
        <v/>
      </c>
      <c r="CY8" s="29" t="e">
        <f ca="1">+_xlfn.IFNA(VLOOKUP($B8,'Resultados General'!$C$11:$CG$510,MATCH(CY$6,'Resultados General'!$C$10:$CG$10,0),0),"")</f>
        <v>#NAME?</v>
      </c>
      <c r="CZ8" s="29" t="str">
        <f t="shared" ref="CZ8:CZ71" ca="1" si="60">+IFERROR($E8*CY8,"")</f>
        <v/>
      </c>
      <c r="DA8" s="29" t="str">
        <f t="shared" ref="DA8:DA71" ca="1" si="61">+IFERROR($F8*CY8,"")</f>
        <v/>
      </c>
      <c r="DB8" s="29" t="e">
        <f ca="1">+_xlfn.IFNA(VLOOKUP($B8,'Resultados General'!$C$11:$CG$510,MATCH(DB$6,'Resultados General'!$C$10:$CG$10,0),0),"")</f>
        <v>#NAME?</v>
      </c>
      <c r="DC8" s="29" t="str">
        <f t="shared" ref="DC8:DC71" ca="1" si="62">+IFERROR($E8*DB8,"")</f>
        <v/>
      </c>
      <c r="DD8" s="29" t="str">
        <f t="shared" ref="DD8:DD71" ca="1" si="63">+IFERROR($F8*DB8,"")</f>
        <v/>
      </c>
      <c r="DE8" s="29" t="e">
        <f ca="1">+_xlfn.IFNA(VLOOKUP($B8,'Resultados General'!$C$11:$CG$510,MATCH(DE$6,'Resultados General'!$C$10:$CG$10,0),0),"")</f>
        <v>#NAME?</v>
      </c>
      <c r="DF8" s="29" t="str">
        <f t="shared" ref="DF8:DF71" ca="1" si="64">+IFERROR($E8*DE8,"")</f>
        <v/>
      </c>
      <c r="DG8" s="29" t="str">
        <f t="shared" ref="DG8:DG71" ca="1" si="65">+IFERROR($F8*DE8,"")</f>
        <v/>
      </c>
      <c r="DH8" s="29" t="e">
        <f ca="1">+_xlfn.IFNA(VLOOKUP($B8,'Resultados General'!$C$11:$CG$510,MATCH(DH$6,'Resultados General'!$C$10:$CG$10,0),0),"")</f>
        <v>#NAME?</v>
      </c>
      <c r="DI8" s="29" t="str">
        <f t="shared" ref="DI8:DI71" ca="1" si="66">+IFERROR($E8*DH8,"")</f>
        <v/>
      </c>
      <c r="DJ8" s="29" t="str">
        <f t="shared" ref="DJ8:DJ71" ca="1" si="67">+IFERROR($F8*DH8,"")</f>
        <v/>
      </c>
      <c r="DK8" s="29" t="e">
        <f ca="1">+_xlfn.IFNA(VLOOKUP($B8,'Resultados General'!$C$11:$CG$510,MATCH(DK$6,'Resultados General'!$C$10:$CG$10,0),0),"")</f>
        <v>#NAME?</v>
      </c>
      <c r="DL8" s="29" t="str">
        <f t="shared" ref="DL8:DL71" ca="1" si="68">+IFERROR($E8*DK8,"")</f>
        <v/>
      </c>
      <c r="DM8" s="29" t="str">
        <f t="shared" ref="DM8:DM71" ca="1" si="69">+IFERROR($F8*DK8,"")</f>
        <v/>
      </c>
      <c r="DN8" s="29" t="e">
        <f ca="1">+_xlfn.IFNA(VLOOKUP($B8,'Resultados General'!$C$11:$CG$510,MATCH(DN$6,'Resultados General'!$C$10:$CG$10,0),0),"")</f>
        <v>#NAME?</v>
      </c>
      <c r="DO8" s="29" t="str">
        <f t="shared" ref="DO8:DO71" ca="1" si="70">+IFERROR($E8*DN8,"")</f>
        <v/>
      </c>
      <c r="DP8" s="29" t="str">
        <f t="shared" ref="DP8:DP71" ca="1" si="71">+IFERROR($F8*DN8,"")</f>
        <v/>
      </c>
    </row>
    <row r="9" spans="1:120">
      <c r="B9" s="219" t="str">
        <f>+IF('Resultados General'!C12="","",'Resultados General'!C12)</f>
        <v/>
      </c>
      <c r="C9" s="134" t="e">
        <f ca="1">+_xlfn.IFNA(VLOOKUP('Distribución de puestos'!B9,'Resultados General'!$C$11:$J$510,8,0),"")</f>
        <v>#NAME?</v>
      </c>
      <c r="D9" s="135" t="e">
        <f ca="1">+_xlfn.IFNA(VLOOKUP(B9,'Resultados General'!$C$11:$L$510,10,0),"")</f>
        <v>#NAME?</v>
      </c>
      <c r="E9" s="26"/>
      <c r="F9" s="26"/>
      <c r="G9" s="135" t="str">
        <f t="shared" ref="G9:G72" ca="1" si="72">IFERROR($D9*E9,"")</f>
        <v/>
      </c>
      <c r="H9" s="135" t="str">
        <f t="shared" ref="H9:H72" ca="1" si="73">IFERROR($D9*F9,"")</f>
        <v/>
      </c>
      <c r="I9" s="219" t="str">
        <f t="shared" ref="I9:I72" si="74">+IFERROR(IF((E9/SUM(E9:F9))&gt;60%,"Feminizada",IF(1-(E9/SUM(E9:F9))&gt;60%,"Masculinizada","Equilibrada")),"")</f>
        <v/>
      </c>
      <c r="J9" s="138"/>
      <c r="M9" s="29" t="e">
        <f ca="1">+_xlfn.IFNA(VLOOKUP($B9,'Resultados General'!$C$11:$CG$510,MATCH(M$6,'Resultados General'!$C$10:$CG$10,0),0),"")</f>
        <v>#NAME?</v>
      </c>
      <c r="N9" s="29" t="str">
        <f t="shared" ca="1" si="0"/>
        <v/>
      </c>
      <c r="O9" s="29" t="str">
        <f t="shared" ca="1" si="1"/>
        <v/>
      </c>
      <c r="P9" s="29" t="e">
        <f ca="1">+_xlfn.IFNA(VLOOKUP($B9,'Resultados General'!$C$11:$CG$510,MATCH(P$6,'Resultados General'!$C$10:$CG$10,0),0),"")</f>
        <v>#NAME?</v>
      </c>
      <c r="Q9" s="29" t="str">
        <f t="shared" ca="1" si="2"/>
        <v/>
      </c>
      <c r="R9" s="29" t="str">
        <f t="shared" ca="1" si="3"/>
        <v/>
      </c>
      <c r="S9" s="29" t="e">
        <f ca="1">+_xlfn.IFNA(VLOOKUP($B9,'Resultados General'!$C$11:$CG$510,MATCH(S$6,'Resultados General'!$C$10:$CG$10,0),0),"")</f>
        <v>#NAME?</v>
      </c>
      <c r="T9" s="29" t="str">
        <f t="shared" ca="1" si="4"/>
        <v/>
      </c>
      <c r="U9" s="29" t="str">
        <f t="shared" ca="1" si="5"/>
        <v/>
      </c>
      <c r="V9" s="29" t="e">
        <f ca="1">+_xlfn.IFNA(VLOOKUP($B9,'Resultados General'!$C$11:$CG$510,MATCH(V$6,'Resultados General'!$C$10:$CG$10,0),0),"")</f>
        <v>#NAME?</v>
      </c>
      <c r="W9" s="29" t="str">
        <f t="shared" ca="1" si="6"/>
        <v/>
      </c>
      <c r="X9" s="29" t="str">
        <f t="shared" ca="1" si="7"/>
        <v/>
      </c>
      <c r="Y9" s="29" t="e">
        <f ca="1">+_xlfn.IFNA(VLOOKUP($B9,'Resultados General'!$C$11:$CG$510,MATCH(Y$6,'Resultados General'!$C$10:$CG$10,0),0),"")</f>
        <v>#NAME?</v>
      </c>
      <c r="Z9" s="29" t="str">
        <f t="shared" ca="1" si="8"/>
        <v/>
      </c>
      <c r="AA9" s="29" t="str">
        <f t="shared" ca="1" si="9"/>
        <v/>
      </c>
      <c r="AB9" s="29" t="e">
        <f ca="1">+_xlfn.IFNA(VLOOKUP($B9,'Resultados General'!$C$11:$CG$510,MATCH(AB$6,'Resultados General'!$C$10:$CG$10,0),0),"")</f>
        <v>#NAME?</v>
      </c>
      <c r="AC9" s="29" t="str">
        <f t="shared" ca="1" si="10"/>
        <v/>
      </c>
      <c r="AD9" s="29" t="str">
        <f t="shared" ca="1" si="11"/>
        <v/>
      </c>
      <c r="AE9" s="29" t="e">
        <f ca="1">+_xlfn.IFNA(VLOOKUP($B9,'Resultados General'!$C$11:$CG$510,MATCH(AE$6,'Resultados General'!$C$10:$CG$10,0),0),"")</f>
        <v>#NAME?</v>
      </c>
      <c r="AF9" s="29" t="str">
        <f t="shared" ca="1" si="12"/>
        <v/>
      </c>
      <c r="AG9" s="29" t="str">
        <f t="shared" ca="1" si="13"/>
        <v/>
      </c>
      <c r="AH9" s="29" t="e">
        <f ca="1">+_xlfn.IFNA(VLOOKUP($B9,'Resultados General'!$C$11:$CG$510,MATCH(AH$6,'Resultados General'!$C$10:$CG$10,0),0),"")</f>
        <v>#NAME?</v>
      </c>
      <c r="AI9" s="29" t="str">
        <f t="shared" ca="1" si="14"/>
        <v/>
      </c>
      <c r="AJ9" s="29" t="str">
        <f t="shared" ca="1" si="15"/>
        <v/>
      </c>
      <c r="AK9" s="29" t="e">
        <f ca="1">+_xlfn.IFNA(VLOOKUP($B9,'Resultados General'!$C$11:$CG$510,MATCH(AK$6,'Resultados General'!$C$10:$CG$10,0),0),"")</f>
        <v>#NAME?</v>
      </c>
      <c r="AL9" s="29" t="str">
        <f t="shared" ca="1" si="16"/>
        <v/>
      </c>
      <c r="AM9" s="29" t="str">
        <f t="shared" ca="1" si="17"/>
        <v/>
      </c>
      <c r="AN9" s="29" t="e">
        <f ca="1">+_xlfn.IFNA(VLOOKUP($B9,'Resultados General'!$C$11:$CG$510,MATCH(AN$6,'Resultados General'!$C$10:$CG$10,0),0),"")</f>
        <v>#NAME?</v>
      </c>
      <c r="AO9" s="29" t="str">
        <f t="shared" ca="1" si="18"/>
        <v/>
      </c>
      <c r="AP9" s="29" t="str">
        <f t="shared" ca="1" si="19"/>
        <v/>
      </c>
      <c r="AQ9" s="29" t="e">
        <f ca="1">+_xlfn.IFNA(VLOOKUP($B9,'Resultados General'!$C$11:$CG$510,MATCH(AQ$6,'Resultados General'!$C$10:$CG$10,0),0),"")</f>
        <v>#NAME?</v>
      </c>
      <c r="AR9" s="29" t="str">
        <f t="shared" ca="1" si="20"/>
        <v/>
      </c>
      <c r="AS9" s="29" t="str">
        <f t="shared" ca="1" si="21"/>
        <v/>
      </c>
      <c r="AT9" s="29" t="e">
        <f ca="1">+_xlfn.IFNA(VLOOKUP($B9,'Resultados General'!$C$11:$CG$510,MATCH(AT$6,'Resultados General'!$C$10:$CG$10,0),0),"")</f>
        <v>#NAME?</v>
      </c>
      <c r="AU9" s="29" t="str">
        <f t="shared" ca="1" si="22"/>
        <v/>
      </c>
      <c r="AV9" s="29" t="str">
        <f t="shared" ca="1" si="23"/>
        <v/>
      </c>
      <c r="AW9" s="29" t="e">
        <f ca="1">+_xlfn.IFNA(VLOOKUP($B9,'Resultados General'!$C$11:$CG$510,MATCH(AW$6,'Resultados General'!$C$10:$CG$10,0),0),"")</f>
        <v>#NAME?</v>
      </c>
      <c r="AX9" s="29" t="str">
        <f t="shared" ca="1" si="24"/>
        <v/>
      </c>
      <c r="AY9" s="29" t="str">
        <f t="shared" ca="1" si="25"/>
        <v/>
      </c>
      <c r="AZ9" s="29" t="e">
        <f ca="1">+_xlfn.IFNA(VLOOKUP($B9,'Resultados General'!$C$11:$CG$510,MATCH(AZ$6,'Resultados General'!$C$10:$CG$10,0),0),"")</f>
        <v>#NAME?</v>
      </c>
      <c r="BA9" s="29" t="str">
        <f t="shared" ca="1" si="26"/>
        <v/>
      </c>
      <c r="BB9" s="29" t="str">
        <f t="shared" ca="1" si="27"/>
        <v/>
      </c>
      <c r="BC9" s="29" t="e">
        <f ca="1">+_xlfn.IFNA(VLOOKUP($B9,'Resultados General'!$C$11:$CG$510,MATCH(BC$6,'Resultados General'!$C$10:$CG$10,0),0),"")</f>
        <v>#NAME?</v>
      </c>
      <c r="BD9" s="29" t="str">
        <f t="shared" ca="1" si="28"/>
        <v/>
      </c>
      <c r="BE9" s="29" t="str">
        <f t="shared" ca="1" si="29"/>
        <v/>
      </c>
      <c r="BF9" s="29" t="e">
        <f ca="1">+_xlfn.IFNA(VLOOKUP($B9,'Resultados General'!$C$11:$CG$510,MATCH(BF$6,'Resultados General'!$C$10:$CG$10,0),0),"")</f>
        <v>#NAME?</v>
      </c>
      <c r="BG9" s="29" t="str">
        <f t="shared" ca="1" si="30"/>
        <v/>
      </c>
      <c r="BH9" s="29" t="str">
        <f t="shared" ca="1" si="31"/>
        <v/>
      </c>
      <c r="BI9" s="29" t="e">
        <f ca="1">+_xlfn.IFNA(VLOOKUP($B9,'Resultados General'!$C$11:$CG$510,MATCH(BI$6,'Resultados General'!$C$10:$CG$10,0),0),"")</f>
        <v>#NAME?</v>
      </c>
      <c r="BJ9" s="29" t="str">
        <f t="shared" ca="1" si="32"/>
        <v/>
      </c>
      <c r="BK9" s="29" t="str">
        <f t="shared" ca="1" si="33"/>
        <v/>
      </c>
      <c r="BL9" s="29" t="e">
        <f ca="1">+_xlfn.IFNA(VLOOKUP($B9,'Resultados General'!$C$11:$CG$510,MATCH(BL$6,'Resultados General'!$C$10:$CG$10,0),0),"")</f>
        <v>#NAME?</v>
      </c>
      <c r="BM9" s="29" t="str">
        <f t="shared" ca="1" si="34"/>
        <v/>
      </c>
      <c r="BN9" s="29" t="str">
        <f t="shared" ca="1" si="35"/>
        <v/>
      </c>
      <c r="BO9" s="29" t="e">
        <f ca="1">+_xlfn.IFNA(VLOOKUP($B9,'Resultados General'!$C$11:$CG$510,MATCH(BO$6,'Resultados General'!$C$10:$CG$10,0),0),"")</f>
        <v>#NAME?</v>
      </c>
      <c r="BP9" s="29" t="str">
        <f t="shared" ca="1" si="36"/>
        <v/>
      </c>
      <c r="BQ9" s="29" t="str">
        <f t="shared" ca="1" si="37"/>
        <v/>
      </c>
      <c r="BR9" s="29" t="e">
        <f ca="1">+_xlfn.IFNA(VLOOKUP($B9,'Resultados General'!$C$11:$CG$510,MATCH(BR$6,'Resultados General'!$C$10:$CG$10,0),0),"")</f>
        <v>#NAME?</v>
      </c>
      <c r="BS9" s="29" t="str">
        <f t="shared" ca="1" si="38"/>
        <v/>
      </c>
      <c r="BT9" s="29" t="str">
        <f t="shared" ca="1" si="39"/>
        <v/>
      </c>
      <c r="BU9" s="29" t="e">
        <f ca="1">+_xlfn.IFNA(VLOOKUP($B9,'Resultados General'!$C$11:$CG$510,MATCH(BU$6,'Resultados General'!$C$10:$CG$10,0),0),"")</f>
        <v>#NAME?</v>
      </c>
      <c r="BV9" s="29" t="str">
        <f t="shared" ca="1" si="40"/>
        <v/>
      </c>
      <c r="BW9" s="29" t="str">
        <f t="shared" ca="1" si="41"/>
        <v/>
      </c>
      <c r="BX9" s="29" t="e">
        <f ca="1">+_xlfn.IFNA(VLOOKUP($B9,'Resultados General'!$C$11:$CG$510,MATCH(BX$6,'Resultados General'!$C$10:$CG$10,0),0),"")</f>
        <v>#NAME?</v>
      </c>
      <c r="BY9" s="29" t="str">
        <f t="shared" ca="1" si="42"/>
        <v/>
      </c>
      <c r="BZ9" s="29" t="str">
        <f t="shared" ca="1" si="43"/>
        <v/>
      </c>
      <c r="CA9" s="29" t="e">
        <f ca="1">+_xlfn.IFNA(VLOOKUP($B9,'Resultados General'!$C$11:$CG$510,MATCH(CA$6,'Resultados General'!$C$10:$CG$10,0),0),"")</f>
        <v>#NAME?</v>
      </c>
      <c r="CB9" s="29" t="str">
        <f t="shared" ca="1" si="44"/>
        <v/>
      </c>
      <c r="CC9" s="29" t="str">
        <f t="shared" ca="1" si="45"/>
        <v/>
      </c>
      <c r="CD9" s="29" t="e">
        <f ca="1">+_xlfn.IFNA(VLOOKUP($B9,'Resultados General'!$C$11:$CG$510,MATCH(CD$6,'Resultados General'!$C$10:$CG$10,0),0),"")</f>
        <v>#NAME?</v>
      </c>
      <c r="CE9" s="29" t="str">
        <f t="shared" ca="1" si="46"/>
        <v/>
      </c>
      <c r="CF9" s="29" t="str">
        <f t="shared" ca="1" si="47"/>
        <v/>
      </c>
      <c r="CG9" s="29" t="e">
        <f ca="1">+_xlfn.IFNA(VLOOKUP($B9,'Resultados General'!$C$11:$CG$510,MATCH(CG$6,'Resultados General'!$C$10:$CG$10,0),0),"")</f>
        <v>#NAME?</v>
      </c>
      <c r="CH9" s="29" t="str">
        <f t="shared" ca="1" si="48"/>
        <v/>
      </c>
      <c r="CI9" s="29" t="str">
        <f t="shared" ca="1" si="49"/>
        <v/>
      </c>
      <c r="CJ9" s="29" t="e">
        <f ca="1">+_xlfn.IFNA(VLOOKUP($B9,'Resultados General'!$C$11:$CG$510,MATCH(CJ$6,'Resultados General'!$C$10:$CG$10,0),0),"")</f>
        <v>#NAME?</v>
      </c>
      <c r="CK9" s="29" t="str">
        <f t="shared" ca="1" si="50"/>
        <v/>
      </c>
      <c r="CL9" s="29" t="str">
        <f t="shared" ca="1" si="51"/>
        <v/>
      </c>
      <c r="CM9" s="29" t="e">
        <f ca="1">+_xlfn.IFNA(VLOOKUP($B9,'Resultados General'!$C$11:$CG$510,MATCH(CM$6,'Resultados General'!$C$10:$CG$10,0),0),"")</f>
        <v>#NAME?</v>
      </c>
      <c r="CN9" s="29" t="str">
        <f t="shared" ca="1" si="52"/>
        <v/>
      </c>
      <c r="CO9" s="29" t="str">
        <f t="shared" ca="1" si="53"/>
        <v/>
      </c>
      <c r="CP9" s="29" t="e">
        <f ca="1">+_xlfn.IFNA(VLOOKUP($B9,'Resultados General'!$C$11:$CG$510,MATCH(CP$6,'Resultados General'!$C$10:$CG$10,0),0),"")</f>
        <v>#NAME?</v>
      </c>
      <c r="CQ9" s="29" t="str">
        <f t="shared" ca="1" si="54"/>
        <v/>
      </c>
      <c r="CR9" s="29" t="str">
        <f t="shared" ca="1" si="55"/>
        <v/>
      </c>
      <c r="CS9" s="29" t="e">
        <f ca="1">+_xlfn.IFNA(VLOOKUP($B9,'Resultados General'!$C$11:$CG$510,MATCH(CS$6,'Resultados General'!$C$10:$CG$10,0),0),"")</f>
        <v>#NAME?</v>
      </c>
      <c r="CT9" s="29" t="str">
        <f t="shared" ca="1" si="56"/>
        <v/>
      </c>
      <c r="CU9" s="29" t="str">
        <f t="shared" ca="1" si="57"/>
        <v/>
      </c>
      <c r="CV9" s="29" t="e">
        <f ca="1">+_xlfn.IFNA(VLOOKUP($B9,'Resultados General'!$C$11:$CG$510,MATCH(CV$6,'Resultados General'!$C$10:$CG$10,0),0),"")</f>
        <v>#NAME?</v>
      </c>
      <c r="CW9" s="29" t="str">
        <f t="shared" ca="1" si="58"/>
        <v/>
      </c>
      <c r="CX9" s="29" t="str">
        <f t="shared" ca="1" si="59"/>
        <v/>
      </c>
      <c r="CY9" s="29" t="e">
        <f ca="1">+_xlfn.IFNA(VLOOKUP($B9,'Resultados General'!$C$11:$CG$510,MATCH(CY$6,'Resultados General'!$C$10:$CG$10,0),0),"")</f>
        <v>#NAME?</v>
      </c>
      <c r="CZ9" s="29" t="str">
        <f t="shared" ca="1" si="60"/>
        <v/>
      </c>
      <c r="DA9" s="29" t="str">
        <f t="shared" ca="1" si="61"/>
        <v/>
      </c>
      <c r="DB9" s="29" t="e">
        <f ca="1">+_xlfn.IFNA(VLOOKUP($B9,'Resultados General'!$C$11:$CG$510,MATCH(DB$6,'Resultados General'!$C$10:$CG$10,0),0),"")</f>
        <v>#NAME?</v>
      </c>
      <c r="DC9" s="29" t="str">
        <f t="shared" ca="1" si="62"/>
        <v/>
      </c>
      <c r="DD9" s="29" t="str">
        <f t="shared" ca="1" si="63"/>
        <v/>
      </c>
      <c r="DE9" s="29" t="e">
        <f ca="1">+_xlfn.IFNA(VLOOKUP($B9,'Resultados General'!$C$11:$CG$510,MATCH(DE$6,'Resultados General'!$C$10:$CG$10,0),0),"")</f>
        <v>#NAME?</v>
      </c>
      <c r="DF9" s="29" t="str">
        <f t="shared" ca="1" si="64"/>
        <v/>
      </c>
      <c r="DG9" s="29" t="str">
        <f t="shared" ca="1" si="65"/>
        <v/>
      </c>
      <c r="DH9" s="29" t="e">
        <f ca="1">+_xlfn.IFNA(VLOOKUP($B9,'Resultados General'!$C$11:$CG$510,MATCH(DH$6,'Resultados General'!$C$10:$CG$10,0),0),"")</f>
        <v>#NAME?</v>
      </c>
      <c r="DI9" s="29" t="str">
        <f t="shared" ca="1" si="66"/>
        <v/>
      </c>
      <c r="DJ9" s="29" t="str">
        <f t="shared" ca="1" si="67"/>
        <v/>
      </c>
      <c r="DK9" s="29" t="e">
        <f ca="1">+_xlfn.IFNA(VLOOKUP($B9,'Resultados General'!$C$11:$CG$510,MATCH(DK$6,'Resultados General'!$C$10:$CG$10,0),0),"")</f>
        <v>#NAME?</v>
      </c>
      <c r="DL9" s="29" t="str">
        <f t="shared" ca="1" si="68"/>
        <v/>
      </c>
      <c r="DM9" s="29" t="str">
        <f t="shared" ca="1" si="69"/>
        <v/>
      </c>
      <c r="DN9" s="29" t="e">
        <f ca="1">+_xlfn.IFNA(VLOOKUP($B9,'Resultados General'!$C$11:$CG$510,MATCH(DN$6,'Resultados General'!$C$10:$CG$10,0),0),"")</f>
        <v>#NAME?</v>
      </c>
      <c r="DO9" s="29" t="str">
        <f t="shared" ca="1" si="70"/>
        <v/>
      </c>
      <c r="DP9" s="29" t="str">
        <f t="shared" ca="1" si="71"/>
        <v/>
      </c>
    </row>
    <row r="10" spans="1:120">
      <c r="B10" s="219" t="str">
        <f>+IF('Resultados General'!C13="","",'Resultados General'!C13)</f>
        <v/>
      </c>
      <c r="C10" s="134" t="e">
        <f ca="1">+_xlfn.IFNA(VLOOKUP('Distribución de puestos'!B10,'Resultados General'!$C$11:$J$510,8,0),"")</f>
        <v>#NAME?</v>
      </c>
      <c r="D10" s="135" t="e">
        <f ca="1">+_xlfn.IFNA(VLOOKUP(B10,'Resultados General'!$C$11:$L$510,10,0),"")</f>
        <v>#NAME?</v>
      </c>
      <c r="E10" s="26"/>
      <c r="F10" s="26"/>
      <c r="G10" s="135" t="str">
        <f t="shared" ca="1" si="72"/>
        <v/>
      </c>
      <c r="H10" s="135" t="str">
        <f t="shared" ca="1" si="73"/>
        <v/>
      </c>
      <c r="I10" s="219" t="str">
        <f t="shared" si="74"/>
        <v/>
      </c>
      <c r="J10" s="138"/>
      <c r="M10" s="29" t="e">
        <f ca="1">+_xlfn.IFNA(VLOOKUP($B10,'Resultados General'!$C$11:$CG$510,MATCH(M$6,'Resultados General'!$C$10:$CG$10,0),0),"")</f>
        <v>#NAME?</v>
      </c>
      <c r="N10" s="29" t="str">
        <f t="shared" ca="1" si="0"/>
        <v/>
      </c>
      <c r="O10" s="29" t="str">
        <f t="shared" ca="1" si="1"/>
        <v/>
      </c>
      <c r="P10" s="29" t="e">
        <f ca="1">+_xlfn.IFNA(VLOOKUP($B10,'Resultados General'!$C$11:$CG$510,MATCH(P$6,'Resultados General'!$C$10:$CG$10,0),0),"")</f>
        <v>#NAME?</v>
      </c>
      <c r="Q10" s="29" t="str">
        <f t="shared" ca="1" si="2"/>
        <v/>
      </c>
      <c r="R10" s="29" t="str">
        <f t="shared" ca="1" si="3"/>
        <v/>
      </c>
      <c r="S10" s="29" t="e">
        <f ca="1">+_xlfn.IFNA(VLOOKUP($B10,'Resultados General'!$C$11:$CG$510,MATCH(S$6,'Resultados General'!$C$10:$CG$10,0),0),"")</f>
        <v>#NAME?</v>
      </c>
      <c r="T10" s="29" t="str">
        <f t="shared" ca="1" si="4"/>
        <v/>
      </c>
      <c r="U10" s="29" t="str">
        <f t="shared" ca="1" si="5"/>
        <v/>
      </c>
      <c r="V10" s="29" t="e">
        <f ca="1">+_xlfn.IFNA(VLOOKUP($B10,'Resultados General'!$C$11:$CG$510,MATCH(V$6,'Resultados General'!$C$10:$CG$10,0),0),"")</f>
        <v>#NAME?</v>
      </c>
      <c r="W10" s="29" t="str">
        <f t="shared" ca="1" si="6"/>
        <v/>
      </c>
      <c r="X10" s="29" t="str">
        <f t="shared" ca="1" si="7"/>
        <v/>
      </c>
      <c r="Y10" s="29" t="e">
        <f ca="1">+_xlfn.IFNA(VLOOKUP($B10,'Resultados General'!$C$11:$CG$510,MATCH(Y$6,'Resultados General'!$C$10:$CG$10,0),0),"")</f>
        <v>#NAME?</v>
      </c>
      <c r="Z10" s="29" t="str">
        <f t="shared" ca="1" si="8"/>
        <v/>
      </c>
      <c r="AA10" s="29" t="str">
        <f t="shared" ca="1" si="9"/>
        <v/>
      </c>
      <c r="AB10" s="29" t="e">
        <f ca="1">+_xlfn.IFNA(VLOOKUP($B10,'Resultados General'!$C$11:$CG$510,MATCH(AB$6,'Resultados General'!$C$10:$CG$10,0),0),"")</f>
        <v>#NAME?</v>
      </c>
      <c r="AC10" s="29" t="str">
        <f t="shared" ca="1" si="10"/>
        <v/>
      </c>
      <c r="AD10" s="29" t="str">
        <f t="shared" ca="1" si="11"/>
        <v/>
      </c>
      <c r="AE10" s="29" t="e">
        <f ca="1">+_xlfn.IFNA(VLOOKUP($B10,'Resultados General'!$C$11:$CG$510,MATCH(AE$6,'Resultados General'!$C$10:$CG$10,0),0),"")</f>
        <v>#NAME?</v>
      </c>
      <c r="AF10" s="29" t="str">
        <f t="shared" ca="1" si="12"/>
        <v/>
      </c>
      <c r="AG10" s="29" t="str">
        <f t="shared" ca="1" si="13"/>
        <v/>
      </c>
      <c r="AH10" s="29" t="e">
        <f ca="1">+_xlfn.IFNA(VLOOKUP($B10,'Resultados General'!$C$11:$CG$510,MATCH(AH$6,'Resultados General'!$C$10:$CG$10,0),0),"")</f>
        <v>#NAME?</v>
      </c>
      <c r="AI10" s="29" t="str">
        <f t="shared" ca="1" si="14"/>
        <v/>
      </c>
      <c r="AJ10" s="29" t="str">
        <f t="shared" ca="1" si="15"/>
        <v/>
      </c>
      <c r="AK10" s="29" t="e">
        <f ca="1">+_xlfn.IFNA(VLOOKUP($B10,'Resultados General'!$C$11:$CG$510,MATCH(AK$6,'Resultados General'!$C$10:$CG$10,0),0),"")</f>
        <v>#NAME?</v>
      </c>
      <c r="AL10" s="29" t="str">
        <f t="shared" ca="1" si="16"/>
        <v/>
      </c>
      <c r="AM10" s="29" t="str">
        <f t="shared" ca="1" si="17"/>
        <v/>
      </c>
      <c r="AN10" s="29" t="e">
        <f ca="1">+_xlfn.IFNA(VLOOKUP($B10,'Resultados General'!$C$11:$CG$510,MATCH(AN$6,'Resultados General'!$C$10:$CG$10,0),0),"")</f>
        <v>#NAME?</v>
      </c>
      <c r="AO10" s="29" t="str">
        <f t="shared" ca="1" si="18"/>
        <v/>
      </c>
      <c r="AP10" s="29" t="str">
        <f t="shared" ca="1" si="19"/>
        <v/>
      </c>
      <c r="AQ10" s="29" t="e">
        <f ca="1">+_xlfn.IFNA(VLOOKUP($B10,'Resultados General'!$C$11:$CG$510,MATCH(AQ$6,'Resultados General'!$C$10:$CG$10,0),0),"")</f>
        <v>#NAME?</v>
      </c>
      <c r="AR10" s="29" t="str">
        <f t="shared" ca="1" si="20"/>
        <v/>
      </c>
      <c r="AS10" s="29" t="str">
        <f t="shared" ca="1" si="21"/>
        <v/>
      </c>
      <c r="AT10" s="29" t="e">
        <f ca="1">+_xlfn.IFNA(VLOOKUP($B10,'Resultados General'!$C$11:$CG$510,MATCH(AT$6,'Resultados General'!$C$10:$CG$10,0),0),"")</f>
        <v>#NAME?</v>
      </c>
      <c r="AU10" s="29" t="str">
        <f t="shared" ca="1" si="22"/>
        <v/>
      </c>
      <c r="AV10" s="29" t="str">
        <f t="shared" ca="1" si="23"/>
        <v/>
      </c>
      <c r="AW10" s="29" t="e">
        <f ca="1">+_xlfn.IFNA(VLOOKUP($B10,'Resultados General'!$C$11:$CG$510,MATCH(AW$6,'Resultados General'!$C$10:$CG$10,0),0),"")</f>
        <v>#NAME?</v>
      </c>
      <c r="AX10" s="29" t="str">
        <f t="shared" ca="1" si="24"/>
        <v/>
      </c>
      <c r="AY10" s="29" t="str">
        <f t="shared" ca="1" si="25"/>
        <v/>
      </c>
      <c r="AZ10" s="29" t="e">
        <f ca="1">+_xlfn.IFNA(VLOOKUP($B10,'Resultados General'!$C$11:$CG$510,MATCH(AZ$6,'Resultados General'!$C$10:$CG$10,0),0),"")</f>
        <v>#NAME?</v>
      </c>
      <c r="BA10" s="29" t="str">
        <f t="shared" ca="1" si="26"/>
        <v/>
      </c>
      <c r="BB10" s="29" t="str">
        <f t="shared" ca="1" si="27"/>
        <v/>
      </c>
      <c r="BC10" s="29" t="e">
        <f ca="1">+_xlfn.IFNA(VLOOKUP($B10,'Resultados General'!$C$11:$CG$510,MATCH(BC$6,'Resultados General'!$C$10:$CG$10,0),0),"")</f>
        <v>#NAME?</v>
      </c>
      <c r="BD10" s="29" t="str">
        <f t="shared" ca="1" si="28"/>
        <v/>
      </c>
      <c r="BE10" s="29" t="str">
        <f t="shared" ca="1" si="29"/>
        <v/>
      </c>
      <c r="BF10" s="29" t="e">
        <f ca="1">+_xlfn.IFNA(VLOOKUP($B10,'Resultados General'!$C$11:$CG$510,MATCH(BF$6,'Resultados General'!$C$10:$CG$10,0),0),"")</f>
        <v>#NAME?</v>
      </c>
      <c r="BG10" s="29" t="str">
        <f t="shared" ca="1" si="30"/>
        <v/>
      </c>
      <c r="BH10" s="29" t="str">
        <f t="shared" ca="1" si="31"/>
        <v/>
      </c>
      <c r="BI10" s="29" t="e">
        <f ca="1">+_xlfn.IFNA(VLOOKUP($B10,'Resultados General'!$C$11:$CG$510,MATCH(BI$6,'Resultados General'!$C$10:$CG$10,0),0),"")</f>
        <v>#NAME?</v>
      </c>
      <c r="BJ10" s="29" t="str">
        <f t="shared" ca="1" si="32"/>
        <v/>
      </c>
      <c r="BK10" s="29" t="str">
        <f t="shared" ca="1" si="33"/>
        <v/>
      </c>
      <c r="BL10" s="29" t="e">
        <f ca="1">+_xlfn.IFNA(VLOOKUP($B10,'Resultados General'!$C$11:$CG$510,MATCH(BL$6,'Resultados General'!$C$10:$CG$10,0),0),"")</f>
        <v>#NAME?</v>
      </c>
      <c r="BM10" s="29" t="str">
        <f t="shared" ca="1" si="34"/>
        <v/>
      </c>
      <c r="BN10" s="29" t="str">
        <f t="shared" ca="1" si="35"/>
        <v/>
      </c>
      <c r="BO10" s="29" t="e">
        <f ca="1">+_xlfn.IFNA(VLOOKUP($B10,'Resultados General'!$C$11:$CG$510,MATCH(BO$6,'Resultados General'!$C$10:$CG$10,0),0),"")</f>
        <v>#NAME?</v>
      </c>
      <c r="BP10" s="29" t="str">
        <f t="shared" ca="1" si="36"/>
        <v/>
      </c>
      <c r="BQ10" s="29" t="str">
        <f t="shared" ca="1" si="37"/>
        <v/>
      </c>
      <c r="BR10" s="29" t="e">
        <f ca="1">+_xlfn.IFNA(VLOOKUP($B10,'Resultados General'!$C$11:$CG$510,MATCH(BR$6,'Resultados General'!$C$10:$CG$10,0),0),"")</f>
        <v>#NAME?</v>
      </c>
      <c r="BS10" s="29" t="str">
        <f t="shared" ca="1" si="38"/>
        <v/>
      </c>
      <c r="BT10" s="29" t="str">
        <f t="shared" ca="1" si="39"/>
        <v/>
      </c>
      <c r="BU10" s="29" t="e">
        <f ca="1">+_xlfn.IFNA(VLOOKUP($B10,'Resultados General'!$C$11:$CG$510,MATCH(BU$6,'Resultados General'!$C$10:$CG$10,0),0),"")</f>
        <v>#NAME?</v>
      </c>
      <c r="BV10" s="29" t="str">
        <f t="shared" ca="1" si="40"/>
        <v/>
      </c>
      <c r="BW10" s="29" t="str">
        <f t="shared" ca="1" si="41"/>
        <v/>
      </c>
      <c r="BX10" s="29" t="e">
        <f ca="1">+_xlfn.IFNA(VLOOKUP($B10,'Resultados General'!$C$11:$CG$510,MATCH(BX$6,'Resultados General'!$C$10:$CG$10,0),0),"")</f>
        <v>#NAME?</v>
      </c>
      <c r="BY10" s="29" t="str">
        <f t="shared" ca="1" si="42"/>
        <v/>
      </c>
      <c r="BZ10" s="29" t="str">
        <f t="shared" ca="1" si="43"/>
        <v/>
      </c>
      <c r="CA10" s="29" t="e">
        <f ca="1">+_xlfn.IFNA(VLOOKUP($B10,'Resultados General'!$C$11:$CG$510,MATCH(CA$6,'Resultados General'!$C$10:$CG$10,0),0),"")</f>
        <v>#NAME?</v>
      </c>
      <c r="CB10" s="29" t="str">
        <f t="shared" ca="1" si="44"/>
        <v/>
      </c>
      <c r="CC10" s="29" t="str">
        <f t="shared" ca="1" si="45"/>
        <v/>
      </c>
      <c r="CD10" s="29" t="e">
        <f ca="1">+_xlfn.IFNA(VLOOKUP($B10,'Resultados General'!$C$11:$CG$510,MATCH(CD$6,'Resultados General'!$C$10:$CG$10,0),0),"")</f>
        <v>#NAME?</v>
      </c>
      <c r="CE10" s="29" t="str">
        <f t="shared" ca="1" si="46"/>
        <v/>
      </c>
      <c r="CF10" s="29" t="str">
        <f t="shared" ca="1" si="47"/>
        <v/>
      </c>
      <c r="CG10" s="29" t="e">
        <f ca="1">+_xlfn.IFNA(VLOOKUP($B10,'Resultados General'!$C$11:$CG$510,MATCH(CG$6,'Resultados General'!$C$10:$CG$10,0),0),"")</f>
        <v>#NAME?</v>
      </c>
      <c r="CH10" s="29" t="str">
        <f t="shared" ca="1" si="48"/>
        <v/>
      </c>
      <c r="CI10" s="29" t="str">
        <f t="shared" ca="1" si="49"/>
        <v/>
      </c>
      <c r="CJ10" s="29" t="e">
        <f ca="1">+_xlfn.IFNA(VLOOKUP($B10,'Resultados General'!$C$11:$CG$510,MATCH(CJ$6,'Resultados General'!$C$10:$CG$10,0),0),"")</f>
        <v>#NAME?</v>
      </c>
      <c r="CK10" s="29" t="str">
        <f t="shared" ca="1" si="50"/>
        <v/>
      </c>
      <c r="CL10" s="29" t="str">
        <f t="shared" ca="1" si="51"/>
        <v/>
      </c>
      <c r="CM10" s="29" t="e">
        <f ca="1">+_xlfn.IFNA(VLOOKUP($B10,'Resultados General'!$C$11:$CG$510,MATCH(CM$6,'Resultados General'!$C$10:$CG$10,0),0),"")</f>
        <v>#NAME?</v>
      </c>
      <c r="CN10" s="29" t="str">
        <f t="shared" ca="1" si="52"/>
        <v/>
      </c>
      <c r="CO10" s="29" t="str">
        <f t="shared" ca="1" si="53"/>
        <v/>
      </c>
      <c r="CP10" s="29" t="e">
        <f ca="1">+_xlfn.IFNA(VLOOKUP($B10,'Resultados General'!$C$11:$CG$510,MATCH(CP$6,'Resultados General'!$C$10:$CG$10,0),0),"")</f>
        <v>#NAME?</v>
      </c>
      <c r="CQ10" s="29" t="str">
        <f t="shared" ca="1" si="54"/>
        <v/>
      </c>
      <c r="CR10" s="29" t="str">
        <f t="shared" ca="1" si="55"/>
        <v/>
      </c>
      <c r="CS10" s="29" t="e">
        <f ca="1">+_xlfn.IFNA(VLOOKUP($B10,'Resultados General'!$C$11:$CG$510,MATCH(CS$6,'Resultados General'!$C$10:$CG$10,0),0),"")</f>
        <v>#NAME?</v>
      </c>
      <c r="CT10" s="29" t="str">
        <f t="shared" ca="1" si="56"/>
        <v/>
      </c>
      <c r="CU10" s="29" t="str">
        <f t="shared" ca="1" si="57"/>
        <v/>
      </c>
      <c r="CV10" s="29" t="e">
        <f ca="1">+_xlfn.IFNA(VLOOKUP($B10,'Resultados General'!$C$11:$CG$510,MATCH(CV$6,'Resultados General'!$C$10:$CG$10,0),0),"")</f>
        <v>#NAME?</v>
      </c>
      <c r="CW10" s="29" t="str">
        <f t="shared" ca="1" si="58"/>
        <v/>
      </c>
      <c r="CX10" s="29" t="str">
        <f t="shared" ca="1" si="59"/>
        <v/>
      </c>
      <c r="CY10" s="29" t="e">
        <f ca="1">+_xlfn.IFNA(VLOOKUP($B10,'Resultados General'!$C$11:$CG$510,MATCH(CY$6,'Resultados General'!$C$10:$CG$10,0),0),"")</f>
        <v>#NAME?</v>
      </c>
      <c r="CZ10" s="29" t="str">
        <f t="shared" ca="1" si="60"/>
        <v/>
      </c>
      <c r="DA10" s="29" t="str">
        <f t="shared" ca="1" si="61"/>
        <v/>
      </c>
      <c r="DB10" s="29" t="e">
        <f ca="1">+_xlfn.IFNA(VLOOKUP($B10,'Resultados General'!$C$11:$CG$510,MATCH(DB$6,'Resultados General'!$C$10:$CG$10,0),0),"")</f>
        <v>#NAME?</v>
      </c>
      <c r="DC10" s="29" t="str">
        <f t="shared" ca="1" si="62"/>
        <v/>
      </c>
      <c r="DD10" s="29" t="str">
        <f t="shared" ca="1" si="63"/>
        <v/>
      </c>
      <c r="DE10" s="29" t="e">
        <f ca="1">+_xlfn.IFNA(VLOOKUP($B10,'Resultados General'!$C$11:$CG$510,MATCH(DE$6,'Resultados General'!$C$10:$CG$10,0),0),"")</f>
        <v>#NAME?</v>
      </c>
      <c r="DF10" s="29" t="str">
        <f t="shared" ca="1" si="64"/>
        <v/>
      </c>
      <c r="DG10" s="29" t="str">
        <f t="shared" ca="1" si="65"/>
        <v/>
      </c>
      <c r="DH10" s="29" t="e">
        <f ca="1">+_xlfn.IFNA(VLOOKUP($B10,'Resultados General'!$C$11:$CG$510,MATCH(DH$6,'Resultados General'!$C$10:$CG$10,0),0),"")</f>
        <v>#NAME?</v>
      </c>
      <c r="DI10" s="29" t="str">
        <f t="shared" ca="1" si="66"/>
        <v/>
      </c>
      <c r="DJ10" s="29" t="str">
        <f t="shared" ca="1" si="67"/>
        <v/>
      </c>
      <c r="DK10" s="29" t="e">
        <f ca="1">+_xlfn.IFNA(VLOOKUP($B10,'Resultados General'!$C$11:$CG$510,MATCH(DK$6,'Resultados General'!$C$10:$CG$10,0),0),"")</f>
        <v>#NAME?</v>
      </c>
      <c r="DL10" s="29" t="str">
        <f t="shared" ca="1" si="68"/>
        <v/>
      </c>
      <c r="DM10" s="29" t="str">
        <f t="shared" ca="1" si="69"/>
        <v/>
      </c>
      <c r="DN10" s="29" t="e">
        <f ca="1">+_xlfn.IFNA(VLOOKUP($B10,'Resultados General'!$C$11:$CG$510,MATCH(DN$6,'Resultados General'!$C$10:$CG$10,0),0),"")</f>
        <v>#NAME?</v>
      </c>
      <c r="DO10" s="29" t="str">
        <f t="shared" ca="1" si="70"/>
        <v/>
      </c>
      <c r="DP10" s="29" t="str">
        <f t="shared" ca="1" si="71"/>
        <v/>
      </c>
    </row>
    <row r="11" spans="1:120">
      <c r="B11" s="219" t="str">
        <f>+IF('Resultados General'!C14="","",'Resultados General'!C14)</f>
        <v/>
      </c>
      <c r="C11" s="134" t="e">
        <f ca="1">+_xlfn.IFNA(VLOOKUP('Distribución de puestos'!B11,'Resultados General'!$C$11:$J$510,8,0),"")</f>
        <v>#NAME?</v>
      </c>
      <c r="D11" s="135" t="e">
        <f ca="1">+_xlfn.IFNA(VLOOKUP(B11,'Resultados General'!$C$11:$L$510,10,0),"")</f>
        <v>#NAME?</v>
      </c>
      <c r="E11" s="26"/>
      <c r="F11" s="26"/>
      <c r="G11" s="135" t="str">
        <f t="shared" ca="1" si="72"/>
        <v/>
      </c>
      <c r="H11" s="135" t="str">
        <f t="shared" ca="1" si="73"/>
        <v/>
      </c>
      <c r="I11" s="219" t="str">
        <f t="shared" si="74"/>
        <v/>
      </c>
      <c r="J11" s="138"/>
      <c r="M11" s="29" t="e">
        <f ca="1">+_xlfn.IFNA(VLOOKUP($B11,'Resultados General'!$C$11:$CG$510,MATCH(M$6,'Resultados General'!$C$10:$CG$10,0),0),"")</f>
        <v>#NAME?</v>
      </c>
      <c r="N11" s="29" t="str">
        <f t="shared" ca="1" si="0"/>
        <v/>
      </c>
      <c r="O11" s="29" t="str">
        <f t="shared" ca="1" si="1"/>
        <v/>
      </c>
      <c r="P11" s="29" t="e">
        <f ca="1">+_xlfn.IFNA(VLOOKUP($B11,'Resultados General'!$C$11:$CG$510,MATCH(P$6,'Resultados General'!$C$10:$CG$10,0),0),"")</f>
        <v>#NAME?</v>
      </c>
      <c r="Q11" s="29" t="str">
        <f t="shared" ca="1" si="2"/>
        <v/>
      </c>
      <c r="R11" s="29" t="str">
        <f t="shared" ca="1" si="3"/>
        <v/>
      </c>
      <c r="S11" s="29" t="e">
        <f ca="1">+_xlfn.IFNA(VLOOKUP($B11,'Resultados General'!$C$11:$CG$510,MATCH(S$6,'Resultados General'!$C$10:$CG$10,0),0),"")</f>
        <v>#NAME?</v>
      </c>
      <c r="T11" s="29" t="str">
        <f t="shared" ca="1" si="4"/>
        <v/>
      </c>
      <c r="U11" s="29" t="str">
        <f t="shared" ca="1" si="5"/>
        <v/>
      </c>
      <c r="V11" s="29" t="e">
        <f ca="1">+_xlfn.IFNA(VLOOKUP($B11,'Resultados General'!$C$11:$CG$510,MATCH(V$6,'Resultados General'!$C$10:$CG$10,0),0),"")</f>
        <v>#NAME?</v>
      </c>
      <c r="W11" s="29" t="str">
        <f t="shared" ca="1" si="6"/>
        <v/>
      </c>
      <c r="X11" s="29" t="str">
        <f t="shared" ca="1" si="7"/>
        <v/>
      </c>
      <c r="Y11" s="29" t="e">
        <f ca="1">+_xlfn.IFNA(VLOOKUP($B11,'Resultados General'!$C$11:$CG$510,MATCH(Y$6,'Resultados General'!$C$10:$CG$10,0),0),"")</f>
        <v>#NAME?</v>
      </c>
      <c r="Z11" s="29" t="str">
        <f t="shared" ca="1" si="8"/>
        <v/>
      </c>
      <c r="AA11" s="29" t="str">
        <f t="shared" ca="1" si="9"/>
        <v/>
      </c>
      <c r="AB11" s="29" t="e">
        <f ca="1">+_xlfn.IFNA(VLOOKUP($B11,'Resultados General'!$C$11:$CG$510,MATCH(AB$6,'Resultados General'!$C$10:$CG$10,0),0),"")</f>
        <v>#NAME?</v>
      </c>
      <c r="AC11" s="29" t="str">
        <f t="shared" ca="1" si="10"/>
        <v/>
      </c>
      <c r="AD11" s="29" t="str">
        <f t="shared" ca="1" si="11"/>
        <v/>
      </c>
      <c r="AE11" s="29" t="e">
        <f ca="1">+_xlfn.IFNA(VLOOKUP($B11,'Resultados General'!$C$11:$CG$510,MATCH(AE$6,'Resultados General'!$C$10:$CG$10,0),0),"")</f>
        <v>#NAME?</v>
      </c>
      <c r="AF11" s="29" t="str">
        <f t="shared" ca="1" si="12"/>
        <v/>
      </c>
      <c r="AG11" s="29" t="str">
        <f t="shared" ca="1" si="13"/>
        <v/>
      </c>
      <c r="AH11" s="29" t="e">
        <f ca="1">+_xlfn.IFNA(VLOOKUP($B11,'Resultados General'!$C$11:$CG$510,MATCH(AH$6,'Resultados General'!$C$10:$CG$10,0),0),"")</f>
        <v>#NAME?</v>
      </c>
      <c r="AI11" s="29" t="str">
        <f t="shared" ca="1" si="14"/>
        <v/>
      </c>
      <c r="AJ11" s="29" t="str">
        <f t="shared" ca="1" si="15"/>
        <v/>
      </c>
      <c r="AK11" s="29" t="e">
        <f ca="1">+_xlfn.IFNA(VLOOKUP($B11,'Resultados General'!$C$11:$CG$510,MATCH(AK$6,'Resultados General'!$C$10:$CG$10,0),0),"")</f>
        <v>#NAME?</v>
      </c>
      <c r="AL11" s="29" t="str">
        <f t="shared" ca="1" si="16"/>
        <v/>
      </c>
      <c r="AM11" s="29" t="str">
        <f t="shared" ca="1" si="17"/>
        <v/>
      </c>
      <c r="AN11" s="29" t="e">
        <f ca="1">+_xlfn.IFNA(VLOOKUP($B11,'Resultados General'!$C$11:$CG$510,MATCH(AN$6,'Resultados General'!$C$10:$CG$10,0),0),"")</f>
        <v>#NAME?</v>
      </c>
      <c r="AO11" s="29" t="str">
        <f t="shared" ca="1" si="18"/>
        <v/>
      </c>
      <c r="AP11" s="29" t="str">
        <f t="shared" ca="1" si="19"/>
        <v/>
      </c>
      <c r="AQ11" s="29" t="e">
        <f ca="1">+_xlfn.IFNA(VLOOKUP($B11,'Resultados General'!$C$11:$CG$510,MATCH(AQ$6,'Resultados General'!$C$10:$CG$10,0),0),"")</f>
        <v>#NAME?</v>
      </c>
      <c r="AR11" s="29" t="str">
        <f t="shared" ca="1" si="20"/>
        <v/>
      </c>
      <c r="AS11" s="29" t="str">
        <f t="shared" ca="1" si="21"/>
        <v/>
      </c>
      <c r="AT11" s="29" t="e">
        <f ca="1">+_xlfn.IFNA(VLOOKUP($B11,'Resultados General'!$C$11:$CG$510,MATCH(AT$6,'Resultados General'!$C$10:$CG$10,0),0),"")</f>
        <v>#NAME?</v>
      </c>
      <c r="AU11" s="29" t="str">
        <f t="shared" ca="1" si="22"/>
        <v/>
      </c>
      <c r="AV11" s="29" t="str">
        <f t="shared" ca="1" si="23"/>
        <v/>
      </c>
      <c r="AW11" s="29" t="e">
        <f ca="1">+_xlfn.IFNA(VLOOKUP($B11,'Resultados General'!$C$11:$CG$510,MATCH(AW$6,'Resultados General'!$C$10:$CG$10,0),0),"")</f>
        <v>#NAME?</v>
      </c>
      <c r="AX11" s="29" t="str">
        <f t="shared" ca="1" si="24"/>
        <v/>
      </c>
      <c r="AY11" s="29" t="str">
        <f t="shared" ca="1" si="25"/>
        <v/>
      </c>
      <c r="AZ11" s="29" t="e">
        <f ca="1">+_xlfn.IFNA(VLOOKUP($B11,'Resultados General'!$C$11:$CG$510,MATCH(AZ$6,'Resultados General'!$C$10:$CG$10,0),0),"")</f>
        <v>#NAME?</v>
      </c>
      <c r="BA11" s="29" t="str">
        <f t="shared" ca="1" si="26"/>
        <v/>
      </c>
      <c r="BB11" s="29" t="str">
        <f t="shared" ca="1" si="27"/>
        <v/>
      </c>
      <c r="BC11" s="29" t="e">
        <f ca="1">+_xlfn.IFNA(VLOOKUP($B11,'Resultados General'!$C$11:$CG$510,MATCH(BC$6,'Resultados General'!$C$10:$CG$10,0),0),"")</f>
        <v>#NAME?</v>
      </c>
      <c r="BD11" s="29" t="str">
        <f t="shared" ca="1" si="28"/>
        <v/>
      </c>
      <c r="BE11" s="29" t="str">
        <f t="shared" ca="1" si="29"/>
        <v/>
      </c>
      <c r="BF11" s="29" t="e">
        <f ca="1">+_xlfn.IFNA(VLOOKUP($B11,'Resultados General'!$C$11:$CG$510,MATCH(BF$6,'Resultados General'!$C$10:$CG$10,0),0),"")</f>
        <v>#NAME?</v>
      </c>
      <c r="BG11" s="29" t="str">
        <f t="shared" ca="1" si="30"/>
        <v/>
      </c>
      <c r="BH11" s="29" t="str">
        <f t="shared" ca="1" si="31"/>
        <v/>
      </c>
      <c r="BI11" s="29" t="e">
        <f ca="1">+_xlfn.IFNA(VLOOKUP($B11,'Resultados General'!$C$11:$CG$510,MATCH(BI$6,'Resultados General'!$C$10:$CG$10,0),0),"")</f>
        <v>#NAME?</v>
      </c>
      <c r="BJ11" s="29" t="str">
        <f t="shared" ca="1" si="32"/>
        <v/>
      </c>
      <c r="BK11" s="29" t="str">
        <f t="shared" ca="1" si="33"/>
        <v/>
      </c>
      <c r="BL11" s="29" t="e">
        <f ca="1">+_xlfn.IFNA(VLOOKUP($B11,'Resultados General'!$C$11:$CG$510,MATCH(BL$6,'Resultados General'!$C$10:$CG$10,0),0),"")</f>
        <v>#NAME?</v>
      </c>
      <c r="BM11" s="29" t="str">
        <f t="shared" ca="1" si="34"/>
        <v/>
      </c>
      <c r="BN11" s="29" t="str">
        <f t="shared" ca="1" si="35"/>
        <v/>
      </c>
      <c r="BO11" s="29" t="e">
        <f ca="1">+_xlfn.IFNA(VLOOKUP($B11,'Resultados General'!$C$11:$CG$510,MATCH(BO$6,'Resultados General'!$C$10:$CG$10,0),0),"")</f>
        <v>#NAME?</v>
      </c>
      <c r="BP11" s="29" t="str">
        <f t="shared" ca="1" si="36"/>
        <v/>
      </c>
      <c r="BQ11" s="29" t="str">
        <f t="shared" ca="1" si="37"/>
        <v/>
      </c>
      <c r="BR11" s="29" t="e">
        <f ca="1">+_xlfn.IFNA(VLOOKUP($B11,'Resultados General'!$C$11:$CG$510,MATCH(BR$6,'Resultados General'!$C$10:$CG$10,0),0),"")</f>
        <v>#NAME?</v>
      </c>
      <c r="BS11" s="29" t="str">
        <f t="shared" ca="1" si="38"/>
        <v/>
      </c>
      <c r="BT11" s="29" t="str">
        <f t="shared" ca="1" si="39"/>
        <v/>
      </c>
      <c r="BU11" s="29" t="e">
        <f ca="1">+_xlfn.IFNA(VLOOKUP($B11,'Resultados General'!$C$11:$CG$510,MATCH(BU$6,'Resultados General'!$C$10:$CG$10,0),0),"")</f>
        <v>#NAME?</v>
      </c>
      <c r="BV11" s="29" t="str">
        <f t="shared" ca="1" si="40"/>
        <v/>
      </c>
      <c r="BW11" s="29" t="str">
        <f t="shared" ca="1" si="41"/>
        <v/>
      </c>
      <c r="BX11" s="29" t="e">
        <f ca="1">+_xlfn.IFNA(VLOOKUP($B11,'Resultados General'!$C$11:$CG$510,MATCH(BX$6,'Resultados General'!$C$10:$CG$10,0),0),"")</f>
        <v>#NAME?</v>
      </c>
      <c r="BY11" s="29" t="str">
        <f t="shared" ca="1" si="42"/>
        <v/>
      </c>
      <c r="BZ11" s="29" t="str">
        <f t="shared" ca="1" si="43"/>
        <v/>
      </c>
      <c r="CA11" s="29" t="e">
        <f ca="1">+_xlfn.IFNA(VLOOKUP($B11,'Resultados General'!$C$11:$CG$510,MATCH(CA$6,'Resultados General'!$C$10:$CG$10,0),0),"")</f>
        <v>#NAME?</v>
      </c>
      <c r="CB11" s="29" t="str">
        <f t="shared" ca="1" si="44"/>
        <v/>
      </c>
      <c r="CC11" s="29" t="str">
        <f t="shared" ca="1" si="45"/>
        <v/>
      </c>
      <c r="CD11" s="29" t="e">
        <f ca="1">+_xlfn.IFNA(VLOOKUP($B11,'Resultados General'!$C$11:$CG$510,MATCH(CD$6,'Resultados General'!$C$10:$CG$10,0),0),"")</f>
        <v>#NAME?</v>
      </c>
      <c r="CE11" s="29" t="str">
        <f t="shared" ca="1" si="46"/>
        <v/>
      </c>
      <c r="CF11" s="29" t="str">
        <f t="shared" ca="1" si="47"/>
        <v/>
      </c>
      <c r="CG11" s="29" t="e">
        <f ca="1">+_xlfn.IFNA(VLOOKUP($B11,'Resultados General'!$C$11:$CG$510,MATCH(CG$6,'Resultados General'!$C$10:$CG$10,0),0),"")</f>
        <v>#NAME?</v>
      </c>
      <c r="CH11" s="29" t="str">
        <f t="shared" ca="1" si="48"/>
        <v/>
      </c>
      <c r="CI11" s="29" t="str">
        <f t="shared" ca="1" si="49"/>
        <v/>
      </c>
      <c r="CJ11" s="29" t="e">
        <f ca="1">+_xlfn.IFNA(VLOOKUP($B11,'Resultados General'!$C$11:$CG$510,MATCH(CJ$6,'Resultados General'!$C$10:$CG$10,0),0),"")</f>
        <v>#NAME?</v>
      </c>
      <c r="CK11" s="29" t="str">
        <f t="shared" ca="1" si="50"/>
        <v/>
      </c>
      <c r="CL11" s="29" t="str">
        <f t="shared" ca="1" si="51"/>
        <v/>
      </c>
      <c r="CM11" s="29" t="e">
        <f ca="1">+_xlfn.IFNA(VLOOKUP($B11,'Resultados General'!$C$11:$CG$510,MATCH(CM$6,'Resultados General'!$C$10:$CG$10,0),0),"")</f>
        <v>#NAME?</v>
      </c>
      <c r="CN11" s="29" t="str">
        <f t="shared" ca="1" si="52"/>
        <v/>
      </c>
      <c r="CO11" s="29" t="str">
        <f t="shared" ca="1" si="53"/>
        <v/>
      </c>
      <c r="CP11" s="29" t="e">
        <f ca="1">+_xlfn.IFNA(VLOOKUP($B11,'Resultados General'!$C$11:$CG$510,MATCH(CP$6,'Resultados General'!$C$10:$CG$10,0),0),"")</f>
        <v>#NAME?</v>
      </c>
      <c r="CQ11" s="29" t="str">
        <f t="shared" ca="1" si="54"/>
        <v/>
      </c>
      <c r="CR11" s="29" t="str">
        <f t="shared" ca="1" si="55"/>
        <v/>
      </c>
      <c r="CS11" s="29" t="e">
        <f ca="1">+_xlfn.IFNA(VLOOKUP($B11,'Resultados General'!$C$11:$CG$510,MATCH(CS$6,'Resultados General'!$C$10:$CG$10,0),0),"")</f>
        <v>#NAME?</v>
      </c>
      <c r="CT11" s="29" t="str">
        <f t="shared" ca="1" si="56"/>
        <v/>
      </c>
      <c r="CU11" s="29" t="str">
        <f t="shared" ca="1" si="57"/>
        <v/>
      </c>
      <c r="CV11" s="29" t="e">
        <f ca="1">+_xlfn.IFNA(VLOOKUP($B11,'Resultados General'!$C$11:$CG$510,MATCH(CV$6,'Resultados General'!$C$10:$CG$10,0),0),"")</f>
        <v>#NAME?</v>
      </c>
      <c r="CW11" s="29" t="str">
        <f t="shared" ca="1" si="58"/>
        <v/>
      </c>
      <c r="CX11" s="29" t="str">
        <f t="shared" ca="1" si="59"/>
        <v/>
      </c>
      <c r="CY11" s="29" t="e">
        <f ca="1">+_xlfn.IFNA(VLOOKUP($B11,'Resultados General'!$C$11:$CG$510,MATCH(CY$6,'Resultados General'!$C$10:$CG$10,0),0),"")</f>
        <v>#NAME?</v>
      </c>
      <c r="CZ11" s="29" t="str">
        <f t="shared" ca="1" si="60"/>
        <v/>
      </c>
      <c r="DA11" s="29" t="str">
        <f t="shared" ca="1" si="61"/>
        <v/>
      </c>
      <c r="DB11" s="29" t="e">
        <f ca="1">+_xlfn.IFNA(VLOOKUP($B11,'Resultados General'!$C$11:$CG$510,MATCH(DB$6,'Resultados General'!$C$10:$CG$10,0),0),"")</f>
        <v>#NAME?</v>
      </c>
      <c r="DC11" s="29" t="str">
        <f t="shared" ca="1" si="62"/>
        <v/>
      </c>
      <c r="DD11" s="29" t="str">
        <f t="shared" ca="1" si="63"/>
        <v/>
      </c>
      <c r="DE11" s="29" t="e">
        <f ca="1">+_xlfn.IFNA(VLOOKUP($B11,'Resultados General'!$C$11:$CG$510,MATCH(DE$6,'Resultados General'!$C$10:$CG$10,0),0),"")</f>
        <v>#NAME?</v>
      </c>
      <c r="DF11" s="29" t="str">
        <f t="shared" ca="1" si="64"/>
        <v/>
      </c>
      <c r="DG11" s="29" t="str">
        <f t="shared" ca="1" si="65"/>
        <v/>
      </c>
      <c r="DH11" s="29" t="e">
        <f ca="1">+_xlfn.IFNA(VLOOKUP($B11,'Resultados General'!$C$11:$CG$510,MATCH(DH$6,'Resultados General'!$C$10:$CG$10,0),0),"")</f>
        <v>#NAME?</v>
      </c>
      <c r="DI11" s="29" t="str">
        <f t="shared" ca="1" si="66"/>
        <v/>
      </c>
      <c r="DJ11" s="29" t="str">
        <f t="shared" ca="1" si="67"/>
        <v/>
      </c>
      <c r="DK11" s="29" t="e">
        <f ca="1">+_xlfn.IFNA(VLOOKUP($B11,'Resultados General'!$C$11:$CG$510,MATCH(DK$6,'Resultados General'!$C$10:$CG$10,0),0),"")</f>
        <v>#NAME?</v>
      </c>
      <c r="DL11" s="29" t="str">
        <f t="shared" ca="1" si="68"/>
        <v/>
      </c>
      <c r="DM11" s="29" t="str">
        <f t="shared" ca="1" si="69"/>
        <v/>
      </c>
      <c r="DN11" s="29" t="e">
        <f ca="1">+_xlfn.IFNA(VLOOKUP($B11,'Resultados General'!$C$11:$CG$510,MATCH(DN$6,'Resultados General'!$C$10:$CG$10,0),0),"")</f>
        <v>#NAME?</v>
      </c>
      <c r="DO11" s="29" t="str">
        <f t="shared" ca="1" si="70"/>
        <v/>
      </c>
      <c r="DP11" s="29" t="str">
        <f t="shared" ca="1" si="71"/>
        <v/>
      </c>
    </row>
    <row r="12" spans="1:120">
      <c r="B12" s="219" t="str">
        <f>+IF('Resultados General'!C15="","",'Resultados General'!C15)</f>
        <v/>
      </c>
      <c r="C12" s="134" t="e">
        <f ca="1">+_xlfn.IFNA(VLOOKUP('Distribución de puestos'!B12,'Resultados General'!$C$11:$J$510,8,0),"")</f>
        <v>#NAME?</v>
      </c>
      <c r="D12" s="135" t="e">
        <f ca="1">+_xlfn.IFNA(VLOOKUP(B12,'Resultados General'!$C$11:$L$510,10,0),"")</f>
        <v>#NAME?</v>
      </c>
      <c r="E12" s="26"/>
      <c r="F12" s="26"/>
      <c r="G12" s="135" t="str">
        <f t="shared" ca="1" si="72"/>
        <v/>
      </c>
      <c r="H12" s="135" t="str">
        <f t="shared" ca="1" si="73"/>
        <v/>
      </c>
      <c r="I12" s="219" t="str">
        <f t="shared" si="74"/>
        <v/>
      </c>
      <c r="J12" s="138"/>
      <c r="M12" s="29" t="e">
        <f ca="1">+_xlfn.IFNA(VLOOKUP($B12,'Resultados General'!$C$11:$CG$510,MATCH(M$6,'Resultados General'!$C$10:$CG$10,0),0),"")</f>
        <v>#NAME?</v>
      </c>
      <c r="N12" s="29" t="str">
        <f t="shared" ca="1" si="0"/>
        <v/>
      </c>
      <c r="O12" s="29" t="str">
        <f t="shared" ca="1" si="1"/>
        <v/>
      </c>
      <c r="P12" s="29" t="e">
        <f ca="1">+_xlfn.IFNA(VLOOKUP($B12,'Resultados General'!$C$11:$CG$510,MATCH(P$6,'Resultados General'!$C$10:$CG$10,0),0),"")</f>
        <v>#NAME?</v>
      </c>
      <c r="Q12" s="29" t="str">
        <f t="shared" ca="1" si="2"/>
        <v/>
      </c>
      <c r="R12" s="29" t="str">
        <f t="shared" ca="1" si="3"/>
        <v/>
      </c>
      <c r="S12" s="29" t="e">
        <f ca="1">+_xlfn.IFNA(VLOOKUP($B12,'Resultados General'!$C$11:$CG$510,MATCH(S$6,'Resultados General'!$C$10:$CG$10,0),0),"")</f>
        <v>#NAME?</v>
      </c>
      <c r="T12" s="29" t="str">
        <f t="shared" ca="1" si="4"/>
        <v/>
      </c>
      <c r="U12" s="29" t="str">
        <f t="shared" ca="1" si="5"/>
        <v/>
      </c>
      <c r="V12" s="29" t="e">
        <f ca="1">+_xlfn.IFNA(VLOOKUP($B12,'Resultados General'!$C$11:$CG$510,MATCH(V$6,'Resultados General'!$C$10:$CG$10,0),0),"")</f>
        <v>#NAME?</v>
      </c>
      <c r="W12" s="29" t="str">
        <f t="shared" ca="1" si="6"/>
        <v/>
      </c>
      <c r="X12" s="29" t="str">
        <f t="shared" ca="1" si="7"/>
        <v/>
      </c>
      <c r="Y12" s="29" t="e">
        <f ca="1">+_xlfn.IFNA(VLOOKUP($B12,'Resultados General'!$C$11:$CG$510,MATCH(Y$6,'Resultados General'!$C$10:$CG$10,0),0),"")</f>
        <v>#NAME?</v>
      </c>
      <c r="Z12" s="29" t="str">
        <f t="shared" ca="1" si="8"/>
        <v/>
      </c>
      <c r="AA12" s="29" t="str">
        <f t="shared" ca="1" si="9"/>
        <v/>
      </c>
      <c r="AB12" s="29" t="e">
        <f ca="1">+_xlfn.IFNA(VLOOKUP($B12,'Resultados General'!$C$11:$CG$510,MATCH(AB$6,'Resultados General'!$C$10:$CG$10,0),0),"")</f>
        <v>#NAME?</v>
      </c>
      <c r="AC12" s="29" t="str">
        <f t="shared" ca="1" si="10"/>
        <v/>
      </c>
      <c r="AD12" s="29" t="str">
        <f t="shared" ca="1" si="11"/>
        <v/>
      </c>
      <c r="AE12" s="29" t="e">
        <f ca="1">+_xlfn.IFNA(VLOOKUP($B12,'Resultados General'!$C$11:$CG$510,MATCH(AE$6,'Resultados General'!$C$10:$CG$10,0),0),"")</f>
        <v>#NAME?</v>
      </c>
      <c r="AF12" s="29" t="str">
        <f t="shared" ca="1" si="12"/>
        <v/>
      </c>
      <c r="AG12" s="29" t="str">
        <f t="shared" ca="1" si="13"/>
        <v/>
      </c>
      <c r="AH12" s="29" t="e">
        <f ca="1">+_xlfn.IFNA(VLOOKUP($B12,'Resultados General'!$C$11:$CG$510,MATCH(AH$6,'Resultados General'!$C$10:$CG$10,0),0),"")</f>
        <v>#NAME?</v>
      </c>
      <c r="AI12" s="29" t="str">
        <f t="shared" ca="1" si="14"/>
        <v/>
      </c>
      <c r="AJ12" s="29" t="str">
        <f t="shared" ca="1" si="15"/>
        <v/>
      </c>
      <c r="AK12" s="29" t="e">
        <f ca="1">+_xlfn.IFNA(VLOOKUP($B12,'Resultados General'!$C$11:$CG$510,MATCH(AK$6,'Resultados General'!$C$10:$CG$10,0),0),"")</f>
        <v>#NAME?</v>
      </c>
      <c r="AL12" s="29" t="str">
        <f t="shared" ca="1" si="16"/>
        <v/>
      </c>
      <c r="AM12" s="29" t="str">
        <f t="shared" ca="1" si="17"/>
        <v/>
      </c>
      <c r="AN12" s="29" t="e">
        <f ca="1">+_xlfn.IFNA(VLOOKUP($B12,'Resultados General'!$C$11:$CG$510,MATCH(AN$6,'Resultados General'!$C$10:$CG$10,0),0),"")</f>
        <v>#NAME?</v>
      </c>
      <c r="AO12" s="29" t="str">
        <f t="shared" ca="1" si="18"/>
        <v/>
      </c>
      <c r="AP12" s="29" t="str">
        <f t="shared" ca="1" si="19"/>
        <v/>
      </c>
      <c r="AQ12" s="29" t="e">
        <f ca="1">+_xlfn.IFNA(VLOOKUP($B12,'Resultados General'!$C$11:$CG$510,MATCH(AQ$6,'Resultados General'!$C$10:$CG$10,0),0),"")</f>
        <v>#NAME?</v>
      </c>
      <c r="AR12" s="29" t="str">
        <f t="shared" ca="1" si="20"/>
        <v/>
      </c>
      <c r="AS12" s="29" t="str">
        <f t="shared" ca="1" si="21"/>
        <v/>
      </c>
      <c r="AT12" s="29" t="e">
        <f ca="1">+_xlfn.IFNA(VLOOKUP($B12,'Resultados General'!$C$11:$CG$510,MATCH(AT$6,'Resultados General'!$C$10:$CG$10,0),0),"")</f>
        <v>#NAME?</v>
      </c>
      <c r="AU12" s="29" t="str">
        <f t="shared" ca="1" si="22"/>
        <v/>
      </c>
      <c r="AV12" s="29" t="str">
        <f t="shared" ca="1" si="23"/>
        <v/>
      </c>
      <c r="AW12" s="29" t="e">
        <f ca="1">+_xlfn.IFNA(VLOOKUP($B12,'Resultados General'!$C$11:$CG$510,MATCH(AW$6,'Resultados General'!$C$10:$CG$10,0),0),"")</f>
        <v>#NAME?</v>
      </c>
      <c r="AX12" s="29" t="str">
        <f t="shared" ca="1" si="24"/>
        <v/>
      </c>
      <c r="AY12" s="29" t="str">
        <f t="shared" ca="1" si="25"/>
        <v/>
      </c>
      <c r="AZ12" s="29" t="e">
        <f ca="1">+_xlfn.IFNA(VLOOKUP($B12,'Resultados General'!$C$11:$CG$510,MATCH(AZ$6,'Resultados General'!$C$10:$CG$10,0),0),"")</f>
        <v>#NAME?</v>
      </c>
      <c r="BA12" s="29" t="str">
        <f t="shared" ca="1" si="26"/>
        <v/>
      </c>
      <c r="BB12" s="29" t="str">
        <f t="shared" ca="1" si="27"/>
        <v/>
      </c>
      <c r="BC12" s="29" t="e">
        <f ca="1">+_xlfn.IFNA(VLOOKUP($B12,'Resultados General'!$C$11:$CG$510,MATCH(BC$6,'Resultados General'!$C$10:$CG$10,0),0),"")</f>
        <v>#NAME?</v>
      </c>
      <c r="BD12" s="29" t="str">
        <f t="shared" ca="1" si="28"/>
        <v/>
      </c>
      <c r="BE12" s="29" t="str">
        <f t="shared" ca="1" si="29"/>
        <v/>
      </c>
      <c r="BF12" s="29" t="e">
        <f ca="1">+_xlfn.IFNA(VLOOKUP($B12,'Resultados General'!$C$11:$CG$510,MATCH(BF$6,'Resultados General'!$C$10:$CG$10,0),0),"")</f>
        <v>#NAME?</v>
      </c>
      <c r="BG12" s="29" t="str">
        <f t="shared" ca="1" si="30"/>
        <v/>
      </c>
      <c r="BH12" s="29" t="str">
        <f t="shared" ca="1" si="31"/>
        <v/>
      </c>
      <c r="BI12" s="29" t="e">
        <f ca="1">+_xlfn.IFNA(VLOOKUP($B12,'Resultados General'!$C$11:$CG$510,MATCH(BI$6,'Resultados General'!$C$10:$CG$10,0),0),"")</f>
        <v>#NAME?</v>
      </c>
      <c r="BJ12" s="29" t="str">
        <f t="shared" ca="1" si="32"/>
        <v/>
      </c>
      <c r="BK12" s="29" t="str">
        <f t="shared" ca="1" si="33"/>
        <v/>
      </c>
      <c r="BL12" s="29" t="e">
        <f ca="1">+_xlfn.IFNA(VLOOKUP($B12,'Resultados General'!$C$11:$CG$510,MATCH(BL$6,'Resultados General'!$C$10:$CG$10,0),0),"")</f>
        <v>#NAME?</v>
      </c>
      <c r="BM12" s="29" t="str">
        <f t="shared" ca="1" si="34"/>
        <v/>
      </c>
      <c r="BN12" s="29" t="str">
        <f t="shared" ca="1" si="35"/>
        <v/>
      </c>
      <c r="BO12" s="29" t="e">
        <f ca="1">+_xlfn.IFNA(VLOOKUP($B12,'Resultados General'!$C$11:$CG$510,MATCH(BO$6,'Resultados General'!$C$10:$CG$10,0),0),"")</f>
        <v>#NAME?</v>
      </c>
      <c r="BP12" s="29" t="str">
        <f t="shared" ca="1" si="36"/>
        <v/>
      </c>
      <c r="BQ12" s="29" t="str">
        <f t="shared" ca="1" si="37"/>
        <v/>
      </c>
      <c r="BR12" s="29" t="e">
        <f ca="1">+_xlfn.IFNA(VLOOKUP($B12,'Resultados General'!$C$11:$CG$510,MATCH(BR$6,'Resultados General'!$C$10:$CG$10,0),0),"")</f>
        <v>#NAME?</v>
      </c>
      <c r="BS12" s="29" t="str">
        <f t="shared" ca="1" si="38"/>
        <v/>
      </c>
      <c r="BT12" s="29" t="str">
        <f t="shared" ca="1" si="39"/>
        <v/>
      </c>
      <c r="BU12" s="29" t="e">
        <f ca="1">+_xlfn.IFNA(VLOOKUP($B12,'Resultados General'!$C$11:$CG$510,MATCH(BU$6,'Resultados General'!$C$10:$CG$10,0),0),"")</f>
        <v>#NAME?</v>
      </c>
      <c r="BV12" s="29" t="str">
        <f t="shared" ca="1" si="40"/>
        <v/>
      </c>
      <c r="BW12" s="29" t="str">
        <f t="shared" ca="1" si="41"/>
        <v/>
      </c>
      <c r="BX12" s="29" t="e">
        <f ca="1">+_xlfn.IFNA(VLOOKUP($B12,'Resultados General'!$C$11:$CG$510,MATCH(BX$6,'Resultados General'!$C$10:$CG$10,0),0),"")</f>
        <v>#NAME?</v>
      </c>
      <c r="BY12" s="29" t="str">
        <f t="shared" ca="1" si="42"/>
        <v/>
      </c>
      <c r="BZ12" s="29" t="str">
        <f t="shared" ca="1" si="43"/>
        <v/>
      </c>
      <c r="CA12" s="29" t="e">
        <f ca="1">+_xlfn.IFNA(VLOOKUP($B12,'Resultados General'!$C$11:$CG$510,MATCH(CA$6,'Resultados General'!$C$10:$CG$10,0),0),"")</f>
        <v>#NAME?</v>
      </c>
      <c r="CB12" s="29" t="str">
        <f t="shared" ca="1" si="44"/>
        <v/>
      </c>
      <c r="CC12" s="29" t="str">
        <f t="shared" ca="1" si="45"/>
        <v/>
      </c>
      <c r="CD12" s="29" t="e">
        <f ca="1">+_xlfn.IFNA(VLOOKUP($B12,'Resultados General'!$C$11:$CG$510,MATCH(CD$6,'Resultados General'!$C$10:$CG$10,0),0),"")</f>
        <v>#NAME?</v>
      </c>
      <c r="CE12" s="29" t="str">
        <f t="shared" ca="1" si="46"/>
        <v/>
      </c>
      <c r="CF12" s="29" t="str">
        <f t="shared" ca="1" si="47"/>
        <v/>
      </c>
      <c r="CG12" s="29" t="e">
        <f ca="1">+_xlfn.IFNA(VLOOKUP($B12,'Resultados General'!$C$11:$CG$510,MATCH(CG$6,'Resultados General'!$C$10:$CG$10,0),0),"")</f>
        <v>#NAME?</v>
      </c>
      <c r="CH12" s="29" t="str">
        <f t="shared" ca="1" si="48"/>
        <v/>
      </c>
      <c r="CI12" s="29" t="str">
        <f t="shared" ca="1" si="49"/>
        <v/>
      </c>
      <c r="CJ12" s="29" t="e">
        <f ca="1">+_xlfn.IFNA(VLOOKUP($B12,'Resultados General'!$C$11:$CG$510,MATCH(CJ$6,'Resultados General'!$C$10:$CG$10,0),0),"")</f>
        <v>#NAME?</v>
      </c>
      <c r="CK12" s="29" t="str">
        <f t="shared" ca="1" si="50"/>
        <v/>
      </c>
      <c r="CL12" s="29" t="str">
        <f t="shared" ca="1" si="51"/>
        <v/>
      </c>
      <c r="CM12" s="29" t="e">
        <f ca="1">+_xlfn.IFNA(VLOOKUP($B12,'Resultados General'!$C$11:$CG$510,MATCH(CM$6,'Resultados General'!$C$10:$CG$10,0),0),"")</f>
        <v>#NAME?</v>
      </c>
      <c r="CN12" s="29" t="str">
        <f t="shared" ca="1" si="52"/>
        <v/>
      </c>
      <c r="CO12" s="29" t="str">
        <f t="shared" ca="1" si="53"/>
        <v/>
      </c>
      <c r="CP12" s="29" t="e">
        <f ca="1">+_xlfn.IFNA(VLOOKUP($B12,'Resultados General'!$C$11:$CG$510,MATCH(CP$6,'Resultados General'!$C$10:$CG$10,0),0),"")</f>
        <v>#NAME?</v>
      </c>
      <c r="CQ12" s="29" t="str">
        <f t="shared" ca="1" si="54"/>
        <v/>
      </c>
      <c r="CR12" s="29" t="str">
        <f t="shared" ca="1" si="55"/>
        <v/>
      </c>
      <c r="CS12" s="29" t="e">
        <f ca="1">+_xlfn.IFNA(VLOOKUP($B12,'Resultados General'!$C$11:$CG$510,MATCH(CS$6,'Resultados General'!$C$10:$CG$10,0),0),"")</f>
        <v>#NAME?</v>
      </c>
      <c r="CT12" s="29" t="str">
        <f t="shared" ca="1" si="56"/>
        <v/>
      </c>
      <c r="CU12" s="29" t="str">
        <f t="shared" ca="1" si="57"/>
        <v/>
      </c>
      <c r="CV12" s="29" t="e">
        <f ca="1">+_xlfn.IFNA(VLOOKUP($B12,'Resultados General'!$C$11:$CG$510,MATCH(CV$6,'Resultados General'!$C$10:$CG$10,0),0),"")</f>
        <v>#NAME?</v>
      </c>
      <c r="CW12" s="29" t="str">
        <f t="shared" ca="1" si="58"/>
        <v/>
      </c>
      <c r="CX12" s="29" t="str">
        <f t="shared" ca="1" si="59"/>
        <v/>
      </c>
      <c r="CY12" s="29" t="e">
        <f ca="1">+_xlfn.IFNA(VLOOKUP($B12,'Resultados General'!$C$11:$CG$510,MATCH(CY$6,'Resultados General'!$C$10:$CG$10,0),0),"")</f>
        <v>#NAME?</v>
      </c>
      <c r="CZ12" s="29" t="str">
        <f t="shared" ca="1" si="60"/>
        <v/>
      </c>
      <c r="DA12" s="29" t="str">
        <f t="shared" ca="1" si="61"/>
        <v/>
      </c>
      <c r="DB12" s="29" t="e">
        <f ca="1">+_xlfn.IFNA(VLOOKUP($B12,'Resultados General'!$C$11:$CG$510,MATCH(DB$6,'Resultados General'!$C$10:$CG$10,0),0),"")</f>
        <v>#NAME?</v>
      </c>
      <c r="DC12" s="29" t="str">
        <f t="shared" ca="1" si="62"/>
        <v/>
      </c>
      <c r="DD12" s="29" t="str">
        <f t="shared" ca="1" si="63"/>
        <v/>
      </c>
      <c r="DE12" s="29" t="e">
        <f ca="1">+_xlfn.IFNA(VLOOKUP($B12,'Resultados General'!$C$11:$CG$510,MATCH(DE$6,'Resultados General'!$C$10:$CG$10,0),0),"")</f>
        <v>#NAME?</v>
      </c>
      <c r="DF12" s="29" t="str">
        <f t="shared" ca="1" si="64"/>
        <v/>
      </c>
      <c r="DG12" s="29" t="str">
        <f t="shared" ca="1" si="65"/>
        <v/>
      </c>
      <c r="DH12" s="29" t="e">
        <f ca="1">+_xlfn.IFNA(VLOOKUP($B12,'Resultados General'!$C$11:$CG$510,MATCH(DH$6,'Resultados General'!$C$10:$CG$10,0),0),"")</f>
        <v>#NAME?</v>
      </c>
      <c r="DI12" s="29" t="str">
        <f t="shared" ca="1" si="66"/>
        <v/>
      </c>
      <c r="DJ12" s="29" t="str">
        <f t="shared" ca="1" si="67"/>
        <v/>
      </c>
      <c r="DK12" s="29" t="e">
        <f ca="1">+_xlfn.IFNA(VLOOKUP($B12,'Resultados General'!$C$11:$CG$510,MATCH(DK$6,'Resultados General'!$C$10:$CG$10,0),0),"")</f>
        <v>#NAME?</v>
      </c>
      <c r="DL12" s="29" t="str">
        <f t="shared" ca="1" si="68"/>
        <v/>
      </c>
      <c r="DM12" s="29" t="str">
        <f t="shared" ca="1" si="69"/>
        <v/>
      </c>
      <c r="DN12" s="29" t="e">
        <f ca="1">+_xlfn.IFNA(VLOOKUP($B12,'Resultados General'!$C$11:$CG$510,MATCH(DN$6,'Resultados General'!$C$10:$CG$10,0),0),"")</f>
        <v>#NAME?</v>
      </c>
      <c r="DO12" s="29" t="str">
        <f t="shared" ca="1" si="70"/>
        <v/>
      </c>
      <c r="DP12" s="29" t="str">
        <f t="shared" ca="1" si="71"/>
        <v/>
      </c>
    </row>
    <row r="13" spans="1:120">
      <c r="B13" s="219" t="str">
        <f>+IF('Resultados General'!C16="","",'Resultados General'!C16)</f>
        <v/>
      </c>
      <c r="C13" s="134" t="e">
        <f ca="1">+_xlfn.IFNA(VLOOKUP('Distribución de puestos'!B13,'Resultados General'!$C$11:$J$510,8,0),"")</f>
        <v>#NAME?</v>
      </c>
      <c r="D13" s="135" t="e">
        <f ca="1">+_xlfn.IFNA(VLOOKUP(B13,'Resultados General'!$C$11:$L$510,10,0),"")</f>
        <v>#NAME?</v>
      </c>
      <c r="E13" s="26"/>
      <c r="F13" s="26"/>
      <c r="G13" s="135" t="str">
        <f t="shared" ca="1" si="72"/>
        <v/>
      </c>
      <c r="H13" s="135" t="str">
        <f t="shared" ca="1" si="73"/>
        <v/>
      </c>
      <c r="I13" s="219" t="str">
        <f t="shared" si="74"/>
        <v/>
      </c>
      <c r="J13" s="138"/>
      <c r="M13" s="29" t="e">
        <f ca="1">+_xlfn.IFNA(VLOOKUP($B13,'Resultados General'!$C$11:$CG$510,MATCH(M$6,'Resultados General'!$C$10:$CG$10,0),0),"")</f>
        <v>#NAME?</v>
      </c>
      <c r="N13" s="29" t="str">
        <f t="shared" ca="1" si="0"/>
        <v/>
      </c>
      <c r="O13" s="29" t="str">
        <f t="shared" ca="1" si="1"/>
        <v/>
      </c>
      <c r="P13" s="29" t="e">
        <f ca="1">+_xlfn.IFNA(VLOOKUP($B13,'Resultados General'!$C$11:$CG$510,MATCH(P$6,'Resultados General'!$C$10:$CG$10,0),0),"")</f>
        <v>#NAME?</v>
      </c>
      <c r="Q13" s="29" t="str">
        <f t="shared" ca="1" si="2"/>
        <v/>
      </c>
      <c r="R13" s="29" t="str">
        <f t="shared" ca="1" si="3"/>
        <v/>
      </c>
      <c r="S13" s="29" t="e">
        <f ca="1">+_xlfn.IFNA(VLOOKUP($B13,'Resultados General'!$C$11:$CG$510,MATCH(S$6,'Resultados General'!$C$10:$CG$10,0),0),"")</f>
        <v>#NAME?</v>
      </c>
      <c r="T13" s="29" t="str">
        <f t="shared" ca="1" si="4"/>
        <v/>
      </c>
      <c r="U13" s="29" t="str">
        <f t="shared" ca="1" si="5"/>
        <v/>
      </c>
      <c r="V13" s="29" t="e">
        <f ca="1">+_xlfn.IFNA(VLOOKUP($B13,'Resultados General'!$C$11:$CG$510,MATCH(V$6,'Resultados General'!$C$10:$CG$10,0),0),"")</f>
        <v>#NAME?</v>
      </c>
      <c r="W13" s="29" t="str">
        <f t="shared" ca="1" si="6"/>
        <v/>
      </c>
      <c r="X13" s="29" t="str">
        <f t="shared" ca="1" si="7"/>
        <v/>
      </c>
      <c r="Y13" s="29" t="e">
        <f ca="1">+_xlfn.IFNA(VLOOKUP($B13,'Resultados General'!$C$11:$CG$510,MATCH(Y$6,'Resultados General'!$C$10:$CG$10,0),0),"")</f>
        <v>#NAME?</v>
      </c>
      <c r="Z13" s="29" t="str">
        <f t="shared" ca="1" si="8"/>
        <v/>
      </c>
      <c r="AA13" s="29" t="str">
        <f t="shared" ca="1" si="9"/>
        <v/>
      </c>
      <c r="AB13" s="29" t="e">
        <f ca="1">+_xlfn.IFNA(VLOOKUP($B13,'Resultados General'!$C$11:$CG$510,MATCH(AB$6,'Resultados General'!$C$10:$CG$10,0),0),"")</f>
        <v>#NAME?</v>
      </c>
      <c r="AC13" s="29" t="str">
        <f t="shared" ca="1" si="10"/>
        <v/>
      </c>
      <c r="AD13" s="29" t="str">
        <f t="shared" ca="1" si="11"/>
        <v/>
      </c>
      <c r="AE13" s="29" t="e">
        <f ca="1">+_xlfn.IFNA(VLOOKUP($B13,'Resultados General'!$C$11:$CG$510,MATCH(AE$6,'Resultados General'!$C$10:$CG$10,0),0),"")</f>
        <v>#NAME?</v>
      </c>
      <c r="AF13" s="29" t="str">
        <f t="shared" ca="1" si="12"/>
        <v/>
      </c>
      <c r="AG13" s="29" t="str">
        <f t="shared" ca="1" si="13"/>
        <v/>
      </c>
      <c r="AH13" s="29" t="e">
        <f ca="1">+_xlfn.IFNA(VLOOKUP($B13,'Resultados General'!$C$11:$CG$510,MATCH(AH$6,'Resultados General'!$C$10:$CG$10,0),0),"")</f>
        <v>#NAME?</v>
      </c>
      <c r="AI13" s="29" t="str">
        <f t="shared" ca="1" si="14"/>
        <v/>
      </c>
      <c r="AJ13" s="29" t="str">
        <f t="shared" ca="1" si="15"/>
        <v/>
      </c>
      <c r="AK13" s="29" t="e">
        <f ca="1">+_xlfn.IFNA(VLOOKUP($B13,'Resultados General'!$C$11:$CG$510,MATCH(AK$6,'Resultados General'!$C$10:$CG$10,0),0),"")</f>
        <v>#NAME?</v>
      </c>
      <c r="AL13" s="29" t="str">
        <f t="shared" ca="1" si="16"/>
        <v/>
      </c>
      <c r="AM13" s="29" t="str">
        <f t="shared" ca="1" si="17"/>
        <v/>
      </c>
      <c r="AN13" s="29" t="e">
        <f ca="1">+_xlfn.IFNA(VLOOKUP($B13,'Resultados General'!$C$11:$CG$510,MATCH(AN$6,'Resultados General'!$C$10:$CG$10,0),0),"")</f>
        <v>#NAME?</v>
      </c>
      <c r="AO13" s="29" t="str">
        <f t="shared" ca="1" si="18"/>
        <v/>
      </c>
      <c r="AP13" s="29" t="str">
        <f t="shared" ca="1" si="19"/>
        <v/>
      </c>
      <c r="AQ13" s="29" t="e">
        <f ca="1">+_xlfn.IFNA(VLOOKUP($B13,'Resultados General'!$C$11:$CG$510,MATCH(AQ$6,'Resultados General'!$C$10:$CG$10,0),0),"")</f>
        <v>#NAME?</v>
      </c>
      <c r="AR13" s="29" t="str">
        <f t="shared" ca="1" si="20"/>
        <v/>
      </c>
      <c r="AS13" s="29" t="str">
        <f t="shared" ca="1" si="21"/>
        <v/>
      </c>
      <c r="AT13" s="29" t="e">
        <f ca="1">+_xlfn.IFNA(VLOOKUP($B13,'Resultados General'!$C$11:$CG$510,MATCH(AT$6,'Resultados General'!$C$10:$CG$10,0),0),"")</f>
        <v>#NAME?</v>
      </c>
      <c r="AU13" s="29" t="str">
        <f t="shared" ca="1" si="22"/>
        <v/>
      </c>
      <c r="AV13" s="29" t="str">
        <f t="shared" ca="1" si="23"/>
        <v/>
      </c>
      <c r="AW13" s="29" t="e">
        <f ca="1">+_xlfn.IFNA(VLOOKUP($B13,'Resultados General'!$C$11:$CG$510,MATCH(AW$6,'Resultados General'!$C$10:$CG$10,0),0),"")</f>
        <v>#NAME?</v>
      </c>
      <c r="AX13" s="29" t="str">
        <f t="shared" ca="1" si="24"/>
        <v/>
      </c>
      <c r="AY13" s="29" t="str">
        <f t="shared" ca="1" si="25"/>
        <v/>
      </c>
      <c r="AZ13" s="29" t="e">
        <f ca="1">+_xlfn.IFNA(VLOOKUP($B13,'Resultados General'!$C$11:$CG$510,MATCH(AZ$6,'Resultados General'!$C$10:$CG$10,0),0),"")</f>
        <v>#NAME?</v>
      </c>
      <c r="BA13" s="29" t="str">
        <f t="shared" ca="1" si="26"/>
        <v/>
      </c>
      <c r="BB13" s="29" t="str">
        <f t="shared" ca="1" si="27"/>
        <v/>
      </c>
      <c r="BC13" s="29" t="e">
        <f ca="1">+_xlfn.IFNA(VLOOKUP($B13,'Resultados General'!$C$11:$CG$510,MATCH(BC$6,'Resultados General'!$C$10:$CG$10,0),0),"")</f>
        <v>#NAME?</v>
      </c>
      <c r="BD13" s="29" t="str">
        <f t="shared" ca="1" si="28"/>
        <v/>
      </c>
      <c r="BE13" s="29" t="str">
        <f t="shared" ca="1" si="29"/>
        <v/>
      </c>
      <c r="BF13" s="29" t="e">
        <f ca="1">+_xlfn.IFNA(VLOOKUP($B13,'Resultados General'!$C$11:$CG$510,MATCH(BF$6,'Resultados General'!$C$10:$CG$10,0),0),"")</f>
        <v>#NAME?</v>
      </c>
      <c r="BG13" s="29" t="str">
        <f t="shared" ca="1" si="30"/>
        <v/>
      </c>
      <c r="BH13" s="29" t="str">
        <f t="shared" ca="1" si="31"/>
        <v/>
      </c>
      <c r="BI13" s="29" t="e">
        <f ca="1">+_xlfn.IFNA(VLOOKUP($B13,'Resultados General'!$C$11:$CG$510,MATCH(BI$6,'Resultados General'!$C$10:$CG$10,0),0),"")</f>
        <v>#NAME?</v>
      </c>
      <c r="BJ13" s="29" t="str">
        <f t="shared" ca="1" si="32"/>
        <v/>
      </c>
      <c r="BK13" s="29" t="str">
        <f t="shared" ca="1" si="33"/>
        <v/>
      </c>
      <c r="BL13" s="29" t="e">
        <f ca="1">+_xlfn.IFNA(VLOOKUP($B13,'Resultados General'!$C$11:$CG$510,MATCH(BL$6,'Resultados General'!$C$10:$CG$10,0),0),"")</f>
        <v>#NAME?</v>
      </c>
      <c r="BM13" s="29" t="str">
        <f t="shared" ca="1" si="34"/>
        <v/>
      </c>
      <c r="BN13" s="29" t="str">
        <f t="shared" ca="1" si="35"/>
        <v/>
      </c>
      <c r="BO13" s="29" t="e">
        <f ca="1">+_xlfn.IFNA(VLOOKUP($B13,'Resultados General'!$C$11:$CG$510,MATCH(BO$6,'Resultados General'!$C$10:$CG$10,0),0),"")</f>
        <v>#NAME?</v>
      </c>
      <c r="BP13" s="29" t="str">
        <f t="shared" ca="1" si="36"/>
        <v/>
      </c>
      <c r="BQ13" s="29" t="str">
        <f t="shared" ca="1" si="37"/>
        <v/>
      </c>
      <c r="BR13" s="29" t="e">
        <f ca="1">+_xlfn.IFNA(VLOOKUP($B13,'Resultados General'!$C$11:$CG$510,MATCH(BR$6,'Resultados General'!$C$10:$CG$10,0),0),"")</f>
        <v>#NAME?</v>
      </c>
      <c r="BS13" s="29" t="str">
        <f t="shared" ca="1" si="38"/>
        <v/>
      </c>
      <c r="BT13" s="29" t="str">
        <f t="shared" ca="1" si="39"/>
        <v/>
      </c>
      <c r="BU13" s="29" t="e">
        <f ca="1">+_xlfn.IFNA(VLOOKUP($B13,'Resultados General'!$C$11:$CG$510,MATCH(BU$6,'Resultados General'!$C$10:$CG$10,0),0),"")</f>
        <v>#NAME?</v>
      </c>
      <c r="BV13" s="29" t="str">
        <f t="shared" ca="1" si="40"/>
        <v/>
      </c>
      <c r="BW13" s="29" t="str">
        <f t="shared" ca="1" si="41"/>
        <v/>
      </c>
      <c r="BX13" s="29" t="e">
        <f ca="1">+_xlfn.IFNA(VLOOKUP($B13,'Resultados General'!$C$11:$CG$510,MATCH(BX$6,'Resultados General'!$C$10:$CG$10,0),0),"")</f>
        <v>#NAME?</v>
      </c>
      <c r="BY13" s="29" t="str">
        <f t="shared" ca="1" si="42"/>
        <v/>
      </c>
      <c r="BZ13" s="29" t="str">
        <f t="shared" ca="1" si="43"/>
        <v/>
      </c>
      <c r="CA13" s="29" t="e">
        <f ca="1">+_xlfn.IFNA(VLOOKUP($B13,'Resultados General'!$C$11:$CG$510,MATCH(CA$6,'Resultados General'!$C$10:$CG$10,0),0),"")</f>
        <v>#NAME?</v>
      </c>
      <c r="CB13" s="29" t="str">
        <f t="shared" ca="1" si="44"/>
        <v/>
      </c>
      <c r="CC13" s="29" t="str">
        <f t="shared" ca="1" si="45"/>
        <v/>
      </c>
      <c r="CD13" s="29" t="e">
        <f ca="1">+_xlfn.IFNA(VLOOKUP($B13,'Resultados General'!$C$11:$CG$510,MATCH(CD$6,'Resultados General'!$C$10:$CG$10,0),0),"")</f>
        <v>#NAME?</v>
      </c>
      <c r="CE13" s="29" t="str">
        <f t="shared" ca="1" si="46"/>
        <v/>
      </c>
      <c r="CF13" s="29" t="str">
        <f t="shared" ca="1" si="47"/>
        <v/>
      </c>
      <c r="CG13" s="29" t="e">
        <f ca="1">+_xlfn.IFNA(VLOOKUP($B13,'Resultados General'!$C$11:$CG$510,MATCH(CG$6,'Resultados General'!$C$10:$CG$10,0),0),"")</f>
        <v>#NAME?</v>
      </c>
      <c r="CH13" s="29" t="str">
        <f t="shared" ca="1" si="48"/>
        <v/>
      </c>
      <c r="CI13" s="29" t="str">
        <f t="shared" ca="1" si="49"/>
        <v/>
      </c>
      <c r="CJ13" s="29" t="e">
        <f ca="1">+_xlfn.IFNA(VLOOKUP($B13,'Resultados General'!$C$11:$CG$510,MATCH(CJ$6,'Resultados General'!$C$10:$CG$10,0),0),"")</f>
        <v>#NAME?</v>
      </c>
      <c r="CK13" s="29" t="str">
        <f t="shared" ca="1" si="50"/>
        <v/>
      </c>
      <c r="CL13" s="29" t="str">
        <f t="shared" ca="1" si="51"/>
        <v/>
      </c>
      <c r="CM13" s="29" t="e">
        <f ca="1">+_xlfn.IFNA(VLOOKUP($B13,'Resultados General'!$C$11:$CG$510,MATCH(CM$6,'Resultados General'!$C$10:$CG$10,0),0),"")</f>
        <v>#NAME?</v>
      </c>
      <c r="CN13" s="29" t="str">
        <f t="shared" ca="1" si="52"/>
        <v/>
      </c>
      <c r="CO13" s="29" t="str">
        <f t="shared" ca="1" si="53"/>
        <v/>
      </c>
      <c r="CP13" s="29" t="e">
        <f ca="1">+_xlfn.IFNA(VLOOKUP($B13,'Resultados General'!$C$11:$CG$510,MATCH(CP$6,'Resultados General'!$C$10:$CG$10,0),0),"")</f>
        <v>#NAME?</v>
      </c>
      <c r="CQ13" s="29" t="str">
        <f t="shared" ca="1" si="54"/>
        <v/>
      </c>
      <c r="CR13" s="29" t="str">
        <f t="shared" ca="1" si="55"/>
        <v/>
      </c>
      <c r="CS13" s="29" t="e">
        <f ca="1">+_xlfn.IFNA(VLOOKUP($B13,'Resultados General'!$C$11:$CG$510,MATCH(CS$6,'Resultados General'!$C$10:$CG$10,0),0),"")</f>
        <v>#NAME?</v>
      </c>
      <c r="CT13" s="29" t="str">
        <f t="shared" ca="1" si="56"/>
        <v/>
      </c>
      <c r="CU13" s="29" t="str">
        <f t="shared" ca="1" si="57"/>
        <v/>
      </c>
      <c r="CV13" s="29" t="e">
        <f ca="1">+_xlfn.IFNA(VLOOKUP($B13,'Resultados General'!$C$11:$CG$510,MATCH(CV$6,'Resultados General'!$C$10:$CG$10,0),0),"")</f>
        <v>#NAME?</v>
      </c>
      <c r="CW13" s="29" t="str">
        <f t="shared" ca="1" si="58"/>
        <v/>
      </c>
      <c r="CX13" s="29" t="str">
        <f t="shared" ca="1" si="59"/>
        <v/>
      </c>
      <c r="CY13" s="29" t="e">
        <f ca="1">+_xlfn.IFNA(VLOOKUP($B13,'Resultados General'!$C$11:$CG$510,MATCH(CY$6,'Resultados General'!$C$10:$CG$10,0),0),"")</f>
        <v>#NAME?</v>
      </c>
      <c r="CZ13" s="29" t="str">
        <f t="shared" ca="1" si="60"/>
        <v/>
      </c>
      <c r="DA13" s="29" t="str">
        <f t="shared" ca="1" si="61"/>
        <v/>
      </c>
      <c r="DB13" s="29" t="e">
        <f ca="1">+_xlfn.IFNA(VLOOKUP($B13,'Resultados General'!$C$11:$CG$510,MATCH(DB$6,'Resultados General'!$C$10:$CG$10,0),0),"")</f>
        <v>#NAME?</v>
      </c>
      <c r="DC13" s="29" t="str">
        <f t="shared" ca="1" si="62"/>
        <v/>
      </c>
      <c r="DD13" s="29" t="str">
        <f t="shared" ca="1" si="63"/>
        <v/>
      </c>
      <c r="DE13" s="29" t="e">
        <f ca="1">+_xlfn.IFNA(VLOOKUP($B13,'Resultados General'!$C$11:$CG$510,MATCH(DE$6,'Resultados General'!$C$10:$CG$10,0),0),"")</f>
        <v>#NAME?</v>
      </c>
      <c r="DF13" s="29" t="str">
        <f t="shared" ca="1" si="64"/>
        <v/>
      </c>
      <c r="DG13" s="29" t="str">
        <f t="shared" ca="1" si="65"/>
        <v/>
      </c>
      <c r="DH13" s="29" t="e">
        <f ca="1">+_xlfn.IFNA(VLOOKUP($B13,'Resultados General'!$C$11:$CG$510,MATCH(DH$6,'Resultados General'!$C$10:$CG$10,0),0),"")</f>
        <v>#NAME?</v>
      </c>
      <c r="DI13" s="29" t="str">
        <f t="shared" ca="1" si="66"/>
        <v/>
      </c>
      <c r="DJ13" s="29" t="str">
        <f t="shared" ca="1" si="67"/>
        <v/>
      </c>
      <c r="DK13" s="29" t="e">
        <f ca="1">+_xlfn.IFNA(VLOOKUP($B13,'Resultados General'!$C$11:$CG$510,MATCH(DK$6,'Resultados General'!$C$10:$CG$10,0),0),"")</f>
        <v>#NAME?</v>
      </c>
      <c r="DL13" s="29" t="str">
        <f t="shared" ca="1" si="68"/>
        <v/>
      </c>
      <c r="DM13" s="29" t="str">
        <f t="shared" ca="1" si="69"/>
        <v/>
      </c>
      <c r="DN13" s="29" t="e">
        <f ca="1">+_xlfn.IFNA(VLOOKUP($B13,'Resultados General'!$C$11:$CG$510,MATCH(DN$6,'Resultados General'!$C$10:$CG$10,0),0),"")</f>
        <v>#NAME?</v>
      </c>
      <c r="DO13" s="29" t="str">
        <f t="shared" ca="1" si="70"/>
        <v/>
      </c>
      <c r="DP13" s="29" t="str">
        <f t="shared" ca="1" si="71"/>
        <v/>
      </c>
    </row>
    <row r="14" spans="1:120">
      <c r="B14" s="219" t="str">
        <f>+IF('Resultados General'!C17="","",'Resultados General'!C17)</f>
        <v/>
      </c>
      <c r="C14" s="134" t="e">
        <f ca="1">+_xlfn.IFNA(VLOOKUP('Distribución de puestos'!B14,'Resultados General'!$C$11:$J$510,8,0),"")</f>
        <v>#NAME?</v>
      </c>
      <c r="D14" s="135" t="e">
        <f ca="1">+_xlfn.IFNA(VLOOKUP(B14,'Resultados General'!$C$11:$L$510,10,0),"")</f>
        <v>#NAME?</v>
      </c>
      <c r="E14" s="26"/>
      <c r="F14" s="26"/>
      <c r="G14" s="135" t="str">
        <f t="shared" ca="1" si="72"/>
        <v/>
      </c>
      <c r="H14" s="135" t="str">
        <f t="shared" ca="1" si="73"/>
        <v/>
      </c>
      <c r="I14" s="219" t="str">
        <f t="shared" si="74"/>
        <v/>
      </c>
      <c r="J14" s="138"/>
      <c r="M14" s="29" t="e">
        <f ca="1">+_xlfn.IFNA(VLOOKUP($B14,'Resultados General'!$C$11:$CG$510,MATCH(M$6,'Resultados General'!$C$10:$CG$10,0),0),"")</f>
        <v>#NAME?</v>
      </c>
      <c r="N14" s="29" t="str">
        <f t="shared" ca="1" si="0"/>
        <v/>
      </c>
      <c r="O14" s="29" t="str">
        <f t="shared" ca="1" si="1"/>
        <v/>
      </c>
      <c r="P14" s="29" t="e">
        <f ca="1">+_xlfn.IFNA(VLOOKUP($B14,'Resultados General'!$C$11:$CG$510,MATCH(P$6,'Resultados General'!$C$10:$CG$10,0),0),"")</f>
        <v>#NAME?</v>
      </c>
      <c r="Q14" s="29" t="str">
        <f t="shared" ca="1" si="2"/>
        <v/>
      </c>
      <c r="R14" s="29" t="str">
        <f t="shared" ca="1" si="3"/>
        <v/>
      </c>
      <c r="S14" s="29" t="e">
        <f ca="1">+_xlfn.IFNA(VLOOKUP($B14,'Resultados General'!$C$11:$CG$510,MATCH(S$6,'Resultados General'!$C$10:$CG$10,0),0),"")</f>
        <v>#NAME?</v>
      </c>
      <c r="T14" s="29" t="str">
        <f t="shared" ca="1" si="4"/>
        <v/>
      </c>
      <c r="U14" s="29" t="str">
        <f t="shared" ca="1" si="5"/>
        <v/>
      </c>
      <c r="V14" s="29" t="e">
        <f ca="1">+_xlfn.IFNA(VLOOKUP($B14,'Resultados General'!$C$11:$CG$510,MATCH(V$6,'Resultados General'!$C$10:$CG$10,0),0),"")</f>
        <v>#NAME?</v>
      </c>
      <c r="W14" s="29" t="str">
        <f t="shared" ca="1" si="6"/>
        <v/>
      </c>
      <c r="X14" s="29" t="str">
        <f t="shared" ca="1" si="7"/>
        <v/>
      </c>
      <c r="Y14" s="29" t="e">
        <f ca="1">+_xlfn.IFNA(VLOOKUP($B14,'Resultados General'!$C$11:$CG$510,MATCH(Y$6,'Resultados General'!$C$10:$CG$10,0),0),"")</f>
        <v>#NAME?</v>
      </c>
      <c r="Z14" s="29" t="str">
        <f t="shared" ca="1" si="8"/>
        <v/>
      </c>
      <c r="AA14" s="29" t="str">
        <f t="shared" ca="1" si="9"/>
        <v/>
      </c>
      <c r="AB14" s="29" t="e">
        <f ca="1">+_xlfn.IFNA(VLOOKUP($B14,'Resultados General'!$C$11:$CG$510,MATCH(AB$6,'Resultados General'!$C$10:$CG$10,0),0),"")</f>
        <v>#NAME?</v>
      </c>
      <c r="AC14" s="29" t="str">
        <f t="shared" ca="1" si="10"/>
        <v/>
      </c>
      <c r="AD14" s="29" t="str">
        <f t="shared" ca="1" si="11"/>
        <v/>
      </c>
      <c r="AE14" s="29" t="e">
        <f ca="1">+_xlfn.IFNA(VLOOKUP($B14,'Resultados General'!$C$11:$CG$510,MATCH(AE$6,'Resultados General'!$C$10:$CG$10,0),0),"")</f>
        <v>#NAME?</v>
      </c>
      <c r="AF14" s="29" t="str">
        <f t="shared" ca="1" si="12"/>
        <v/>
      </c>
      <c r="AG14" s="29" t="str">
        <f t="shared" ca="1" si="13"/>
        <v/>
      </c>
      <c r="AH14" s="29" t="e">
        <f ca="1">+_xlfn.IFNA(VLOOKUP($B14,'Resultados General'!$C$11:$CG$510,MATCH(AH$6,'Resultados General'!$C$10:$CG$10,0),0),"")</f>
        <v>#NAME?</v>
      </c>
      <c r="AI14" s="29" t="str">
        <f t="shared" ca="1" si="14"/>
        <v/>
      </c>
      <c r="AJ14" s="29" t="str">
        <f t="shared" ca="1" si="15"/>
        <v/>
      </c>
      <c r="AK14" s="29" t="e">
        <f ca="1">+_xlfn.IFNA(VLOOKUP($B14,'Resultados General'!$C$11:$CG$510,MATCH(AK$6,'Resultados General'!$C$10:$CG$10,0),0),"")</f>
        <v>#NAME?</v>
      </c>
      <c r="AL14" s="29" t="str">
        <f t="shared" ca="1" si="16"/>
        <v/>
      </c>
      <c r="AM14" s="29" t="str">
        <f t="shared" ca="1" si="17"/>
        <v/>
      </c>
      <c r="AN14" s="29" t="e">
        <f ca="1">+_xlfn.IFNA(VLOOKUP($B14,'Resultados General'!$C$11:$CG$510,MATCH(AN$6,'Resultados General'!$C$10:$CG$10,0),0),"")</f>
        <v>#NAME?</v>
      </c>
      <c r="AO14" s="29" t="str">
        <f t="shared" ca="1" si="18"/>
        <v/>
      </c>
      <c r="AP14" s="29" t="str">
        <f t="shared" ca="1" si="19"/>
        <v/>
      </c>
      <c r="AQ14" s="29" t="e">
        <f ca="1">+_xlfn.IFNA(VLOOKUP($B14,'Resultados General'!$C$11:$CG$510,MATCH(AQ$6,'Resultados General'!$C$10:$CG$10,0),0),"")</f>
        <v>#NAME?</v>
      </c>
      <c r="AR14" s="29" t="str">
        <f t="shared" ca="1" si="20"/>
        <v/>
      </c>
      <c r="AS14" s="29" t="str">
        <f t="shared" ca="1" si="21"/>
        <v/>
      </c>
      <c r="AT14" s="29" t="e">
        <f ca="1">+_xlfn.IFNA(VLOOKUP($B14,'Resultados General'!$C$11:$CG$510,MATCH(AT$6,'Resultados General'!$C$10:$CG$10,0),0),"")</f>
        <v>#NAME?</v>
      </c>
      <c r="AU14" s="29" t="str">
        <f t="shared" ca="1" si="22"/>
        <v/>
      </c>
      <c r="AV14" s="29" t="str">
        <f t="shared" ca="1" si="23"/>
        <v/>
      </c>
      <c r="AW14" s="29" t="e">
        <f ca="1">+_xlfn.IFNA(VLOOKUP($B14,'Resultados General'!$C$11:$CG$510,MATCH(AW$6,'Resultados General'!$C$10:$CG$10,0),0),"")</f>
        <v>#NAME?</v>
      </c>
      <c r="AX14" s="29" t="str">
        <f t="shared" ca="1" si="24"/>
        <v/>
      </c>
      <c r="AY14" s="29" t="str">
        <f t="shared" ca="1" si="25"/>
        <v/>
      </c>
      <c r="AZ14" s="29" t="e">
        <f ca="1">+_xlfn.IFNA(VLOOKUP($B14,'Resultados General'!$C$11:$CG$510,MATCH(AZ$6,'Resultados General'!$C$10:$CG$10,0),0),"")</f>
        <v>#NAME?</v>
      </c>
      <c r="BA14" s="29" t="str">
        <f t="shared" ca="1" si="26"/>
        <v/>
      </c>
      <c r="BB14" s="29" t="str">
        <f t="shared" ca="1" si="27"/>
        <v/>
      </c>
      <c r="BC14" s="29" t="e">
        <f ca="1">+_xlfn.IFNA(VLOOKUP($B14,'Resultados General'!$C$11:$CG$510,MATCH(BC$6,'Resultados General'!$C$10:$CG$10,0),0),"")</f>
        <v>#NAME?</v>
      </c>
      <c r="BD14" s="29" t="str">
        <f t="shared" ca="1" si="28"/>
        <v/>
      </c>
      <c r="BE14" s="29" t="str">
        <f t="shared" ca="1" si="29"/>
        <v/>
      </c>
      <c r="BF14" s="29" t="e">
        <f ca="1">+_xlfn.IFNA(VLOOKUP($B14,'Resultados General'!$C$11:$CG$510,MATCH(BF$6,'Resultados General'!$C$10:$CG$10,0),0),"")</f>
        <v>#NAME?</v>
      </c>
      <c r="BG14" s="29" t="str">
        <f t="shared" ca="1" si="30"/>
        <v/>
      </c>
      <c r="BH14" s="29" t="str">
        <f t="shared" ca="1" si="31"/>
        <v/>
      </c>
      <c r="BI14" s="29" t="e">
        <f ca="1">+_xlfn.IFNA(VLOOKUP($B14,'Resultados General'!$C$11:$CG$510,MATCH(BI$6,'Resultados General'!$C$10:$CG$10,0),0),"")</f>
        <v>#NAME?</v>
      </c>
      <c r="BJ14" s="29" t="str">
        <f t="shared" ca="1" si="32"/>
        <v/>
      </c>
      <c r="BK14" s="29" t="str">
        <f t="shared" ca="1" si="33"/>
        <v/>
      </c>
      <c r="BL14" s="29" t="e">
        <f ca="1">+_xlfn.IFNA(VLOOKUP($B14,'Resultados General'!$C$11:$CG$510,MATCH(BL$6,'Resultados General'!$C$10:$CG$10,0),0),"")</f>
        <v>#NAME?</v>
      </c>
      <c r="BM14" s="29" t="str">
        <f t="shared" ca="1" si="34"/>
        <v/>
      </c>
      <c r="BN14" s="29" t="str">
        <f t="shared" ca="1" si="35"/>
        <v/>
      </c>
      <c r="BO14" s="29" t="e">
        <f ca="1">+_xlfn.IFNA(VLOOKUP($B14,'Resultados General'!$C$11:$CG$510,MATCH(BO$6,'Resultados General'!$C$10:$CG$10,0),0),"")</f>
        <v>#NAME?</v>
      </c>
      <c r="BP14" s="29" t="str">
        <f t="shared" ca="1" si="36"/>
        <v/>
      </c>
      <c r="BQ14" s="29" t="str">
        <f t="shared" ca="1" si="37"/>
        <v/>
      </c>
      <c r="BR14" s="29" t="e">
        <f ca="1">+_xlfn.IFNA(VLOOKUP($B14,'Resultados General'!$C$11:$CG$510,MATCH(BR$6,'Resultados General'!$C$10:$CG$10,0),0),"")</f>
        <v>#NAME?</v>
      </c>
      <c r="BS14" s="29" t="str">
        <f t="shared" ca="1" si="38"/>
        <v/>
      </c>
      <c r="BT14" s="29" t="str">
        <f t="shared" ca="1" si="39"/>
        <v/>
      </c>
      <c r="BU14" s="29" t="e">
        <f ca="1">+_xlfn.IFNA(VLOOKUP($B14,'Resultados General'!$C$11:$CG$510,MATCH(BU$6,'Resultados General'!$C$10:$CG$10,0),0),"")</f>
        <v>#NAME?</v>
      </c>
      <c r="BV14" s="29" t="str">
        <f t="shared" ca="1" si="40"/>
        <v/>
      </c>
      <c r="BW14" s="29" t="str">
        <f t="shared" ca="1" si="41"/>
        <v/>
      </c>
      <c r="BX14" s="29" t="e">
        <f ca="1">+_xlfn.IFNA(VLOOKUP($B14,'Resultados General'!$C$11:$CG$510,MATCH(BX$6,'Resultados General'!$C$10:$CG$10,0),0),"")</f>
        <v>#NAME?</v>
      </c>
      <c r="BY14" s="29" t="str">
        <f t="shared" ca="1" si="42"/>
        <v/>
      </c>
      <c r="BZ14" s="29" t="str">
        <f t="shared" ca="1" si="43"/>
        <v/>
      </c>
      <c r="CA14" s="29" t="e">
        <f ca="1">+_xlfn.IFNA(VLOOKUP($B14,'Resultados General'!$C$11:$CG$510,MATCH(CA$6,'Resultados General'!$C$10:$CG$10,0),0),"")</f>
        <v>#NAME?</v>
      </c>
      <c r="CB14" s="29" t="str">
        <f t="shared" ca="1" si="44"/>
        <v/>
      </c>
      <c r="CC14" s="29" t="str">
        <f t="shared" ca="1" si="45"/>
        <v/>
      </c>
      <c r="CD14" s="29" t="e">
        <f ca="1">+_xlfn.IFNA(VLOOKUP($B14,'Resultados General'!$C$11:$CG$510,MATCH(CD$6,'Resultados General'!$C$10:$CG$10,0),0),"")</f>
        <v>#NAME?</v>
      </c>
      <c r="CE14" s="29" t="str">
        <f t="shared" ca="1" si="46"/>
        <v/>
      </c>
      <c r="CF14" s="29" t="str">
        <f t="shared" ca="1" si="47"/>
        <v/>
      </c>
      <c r="CG14" s="29" t="e">
        <f ca="1">+_xlfn.IFNA(VLOOKUP($B14,'Resultados General'!$C$11:$CG$510,MATCH(CG$6,'Resultados General'!$C$10:$CG$10,0),0),"")</f>
        <v>#NAME?</v>
      </c>
      <c r="CH14" s="29" t="str">
        <f t="shared" ca="1" si="48"/>
        <v/>
      </c>
      <c r="CI14" s="29" t="str">
        <f t="shared" ca="1" si="49"/>
        <v/>
      </c>
      <c r="CJ14" s="29" t="e">
        <f ca="1">+_xlfn.IFNA(VLOOKUP($B14,'Resultados General'!$C$11:$CG$510,MATCH(CJ$6,'Resultados General'!$C$10:$CG$10,0),0),"")</f>
        <v>#NAME?</v>
      </c>
      <c r="CK14" s="29" t="str">
        <f t="shared" ca="1" si="50"/>
        <v/>
      </c>
      <c r="CL14" s="29" t="str">
        <f t="shared" ca="1" si="51"/>
        <v/>
      </c>
      <c r="CM14" s="29" t="e">
        <f ca="1">+_xlfn.IFNA(VLOOKUP($B14,'Resultados General'!$C$11:$CG$510,MATCH(CM$6,'Resultados General'!$C$10:$CG$10,0),0),"")</f>
        <v>#NAME?</v>
      </c>
      <c r="CN14" s="29" t="str">
        <f t="shared" ca="1" si="52"/>
        <v/>
      </c>
      <c r="CO14" s="29" t="str">
        <f t="shared" ca="1" si="53"/>
        <v/>
      </c>
      <c r="CP14" s="29" t="e">
        <f ca="1">+_xlfn.IFNA(VLOOKUP($B14,'Resultados General'!$C$11:$CG$510,MATCH(CP$6,'Resultados General'!$C$10:$CG$10,0),0),"")</f>
        <v>#NAME?</v>
      </c>
      <c r="CQ14" s="29" t="str">
        <f t="shared" ca="1" si="54"/>
        <v/>
      </c>
      <c r="CR14" s="29" t="str">
        <f t="shared" ca="1" si="55"/>
        <v/>
      </c>
      <c r="CS14" s="29" t="e">
        <f ca="1">+_xlfn.IFNA(VLOOKUP($B14,'Resultados General'!$C$11:$CG$510,MATCH(CS$6,'Resultados General'!$C$10:$CG$10,0),0),"")</f>
        <v>#NAME?</v>
      </c>
      <c r="CT14" s="29" t="str">
        <f t="shared" ca="1" si="56"/>
        <v/>
      </c>
      <c r="CU14" s="29" t="str">
        <f t="shared" ca="1" si="57"/>
        <v/>
      </c>
      <c r="CV14" s="29" t="e">
        <f ca="1">+_xlfn.IFNA(VLOOKUP($B14,'Resultados General'!$C$11:$CG$510,MATCH(CV$6,'Resultados General'!$C$10:$CG$10,0),0),"")</f>
        <v>#NAME?</v>
      </c>
      <c r="CW14" s="29" t="str">
        <f t="shared" ca="1" si="58"/>
        <v/>
      </c>
      <c r="CX14" s="29" t="str">
        <f t="shared" ca="1" si="59"/>
        <v/>
      </c>
      <c r="CY14" s="29" t="e">
        <f ca="1">+_xlfn.IFNA(VLOOKUP($B14,'Resultados General'!$C$11:$CG$510,MATCH(CY$6,'Resultados General'!$C$10:$CG$10,0),0),"")</f>
        <v>#NAME?</v>
      </c>
      <c r="CZ14" s="29" t="str">
        <f t="shared" ca="1" si="60"/>
        <v/>
      </c>
      <c r="DA14" s="29" t="str">
        <f t="shared" ca="1" si="61"/>
        <v/>
      </c>
      <c r="DB14" s="29" t="e">
        <f ca="1">+_xlfn.IFNA(VLOOKUP($B14,'Resultados General'!$C$11:$CG$510,MATCH(DB$6,'Resultados General'!$C$10:$CG$10,0),0),"")</f>
        <v>#NAME?</v>
      </c>
      <c r="DC14" s="29" t="str">
        <f t="shared" ca="1" si="62"/>
        <v/>
      </c>
      <c r="DD14" s="29" t="str">
        <f t="shared" ca="1" si="63"/>
        <v/>
      </c>
      <c r="DE14" s="29" t="e">
        <f ca="1">+_xlfn.IFNA(VLOOKUP($B14,'Resultados General'!$C$11:$CG$510,MATCH(DE$6,'Resultados General'!$C$10:$CG$10,0),0),"")</f>
        <v>#NAME?</v>
      </c>
      <c r="DF14" s="29" t="str">
        <f t="shared" ca="1" si="64"/>
        <v/>
      </c>
      <c r="DG14" s="29" t="str">
        <f t="shared" ca="1" si="65"/>
        <v/>
      </c>
      <c r="DH14" s="29" t="e">
        <f ca="1">+_xlfn.IFNA(VLOOKUP($B14,'Resultados General'!$C$11:$CG$510,MATCH(DH$6,'Resultados General'!$C$10:$CG$10,0),0),"")</f>
        <v>#NAME?</v>
      </c>
      <c r="DI14" s="29" t="str">
        <f t="shared" ca="1" si="66"/>
        <v/>
      </c>
      <c r="DJ14" s="29" t="str">
        <f t="shared" ca="1" si="67"/>
        <v/>
      </c>
      <c r="DK14" s="29" t="e">
        <f ca="1">+_xlfn.IFNA(VLOOKUP($B14,'Resultados General'!$C$11:$CG$510,MATCH(DK$6,'Resultados General'!$C$10:$CG$10,0),0),"")</f>
        <v>#NAME?</v>
      </c>
      <c r="DL14" s="29" t="str">
        <f t="shared" ca="1" si="68"/>
        <v/>
      </c>
      <c r="DM14" s="29" t="str">
        <f t="shared" ca="1" si="69"/>
        <v/>
      </c>
      <c r="DN14" s="29" t="e">
        <f ca="1">+_xlfn.IFNA(VLOOKUP($B14,'Resultados General'!$C$11:$CG$510,MATCH(DN$6,'Resultados General'!$C$10:$CG$10,0),0),"")</f>
        <v>#NAME?</v>
      </c>
      <c r="DO14" s="29" t="str">
        <f t="shared" ca="1" si="70"/>
        <v/>
      </c>
      <c r="DP14" s="29" t="str">
        <f t="shared" ca="1" si="71"/>
        <v/>
      </c>
    </row>
    <row r="15" spans="1:120">
      <c r="B15" s="219" t="str">
        <f>+IF('Resultados General'!C18="","",'Resultados General'!C18)</f>
        <v/>
      </c>
      <c r="C15" s="134" t="e">
        <f ca="1">+_xlfn.IFNA(VLOOKUP('Distribución de puestos'!B15,'Resultados General'!$C$11:$J$510,8,0),"")</f>
        <v>#NAME?</v>
      </c>
      <c r="D15" s="135" t="e">
        <f ca="1">+_xlfn.IFNA(VLOOKUP(B15,'Resultados General'!$C$11:$L$510,10,0),"")</f>
        <v>#NAME?</v>
      </c>
      <c r="E15" s="26"/>
      <c r="F15" s="26"/>
      <c r="G15" s="135" t="str">
        <f t="shared" ca="1" si="72"/>
        <v/>
      </c>
      <c r="H15" s="135" t="str">
        <f t="shared" ca="1" si="73"/>
        <v/>
      </c>
      <c r="I15" s="219" t="str">
        <f t="shared" si="74"/>
        <v/>
      </c>
      <c r="J15" s="138"/>
      <c r="M15" s="29" t="e">
        <f ca="1">+_xlfn.IFNA(VLOOKUP($B15,'Resultados General'!$C$11:$CG$510,MATCH(M$6,'Resultados General'!$C$10:$CG$10,0),0),"")</f>
        <v>#NAME?</v>
      </c>
      <c r="N15" s="29" t="str">
        <f t="shared" ca="1" si="0"/>
        <v/>
      </c>
      <c r="O15" s="29" t="str">
        <f t="shared" ca="1" si="1"/>
        <v/>
      </c>
      <c r="P15" s="29" t="e">
        <f ca="1">+_xlfn.IFNA(VLOOKUP($B15,'Resultados General'!$C$11:$CG$510,MATCH(P$6,'Resultados General'!$C$10:$CG$10,0),0),"")</f>
        <v>#NAME?</v>
      </c>
      <c r="Q15" s="29" t="str">
        <f t="shared" ca="1" si="2"/>
        <v/>
      </c>
      <c r="R15" s="29" t="str">
        <f t="shared" ca="1" si="3"/>
        <v/>
      </c>
      <c r="S15" s="29" t="e">
        <f ca="1">+_xlfn.IFNA(VLOOKUP($B15,'Resultados General'!$C$11:$CG$510,MATCH(S$6,'Resultados General'!$C$10:$CG$10,0),0),"")</f>
        <v>#NAME?</v>
      </c>
      <c r="T15" s="29" t="str">
        <f t="shared" ca="1" si="4"/>
        <v/>
      </c>
      <c r="U15" s="29" t="str">
        <f t="shared" ca="1" si="5"/>
        <v/>
      </c>
      <c r="V15" s="29" t="e">
        <f ca="1">+_xlfn.IFNA(VLOOKUP($B15,'Resultados General'!$C$11:$CG$510,MATCH(V$6,'Resultados General'!$C$10:$CG$10,0),0),"")</f>
        <v>#NAME?</v>
      </c>
      <c r="W15" s="29" t="str">
        <f t="shared" ca="1" si="6"/>
        <v/>
      </c>
      <c r="X15" s="29" t="str">
        <f t="shared" ca="1" si="7"/>
        <v/>
      </c>
      <c r="Y15" s="29" t="e">
        <f ca="1">+_xlfn.IFNA(VLOOKUP($B15,'Resultados General'!$C$11:$CG$510,MATCH(Y$6,'Resultados General'!$C$10:$CG$10,0),0),"")</f>
        <v>#NAME?</v>
      </c>
      <c r="Z15" s="29" t="str">
        <f t="shared" ca="1" si="8"/>
        <v/>
      </c>
      <c r="AA15" s="29" t="str">
        <f t="shared" ca="1" si="9"/>
        <v/>
      </c>
      <c r="AB15" s="29" t="e">
        <f ca="1">+_xlfn.IFNA(VLOOKUP($B15,'Resultados General'!$C$11:$CG$510,MATCH(AB$6,'Resultados General'!$C$10:$CG$10,0),0),"")</f>
        <v>#NAME?</v>
      </c>
      <c r="AC15" s="29" t="str">
        <f t="shared" ca="1" si="10"/>
        <v/>
      </c>
      <c r="AD15" s="29" t="str">
        <f t="shared" ca="1" si="11"/>
        <v/>
      </c>
      <c r="AE15" s="29" t="e">
        <f ca="1">+_xlfn.IFNA(VLOOKUP($B15,'Resultados General'!$C$11:$CG$510,MATCH(AE$6,'Resultados General'!$C$10:$CG$10,0),0),"")</f>
        <v>#NAME?</v>
      </c>
      <c r="AF15" s="29" t="str">
        <f t="shared" ca="1" si="12"/>
        <v/>
      </c>
      <c r="AG15" s="29" t="str">
        <f t="shared" ca="1" si="13"/>
        <v/>
      </c>
      <c r="AH15" s="29" t="e">
        <f ca="1">+_xlfn.IFNA(VLOOKUP($B15,'Resultados General'!$C$11:$CG$510,MATCH(AH$6,'Resultados General'!$C$10:$CG$10,0),0),"")</f>
        <v>#NAME?</v>
      </c>
      <c r="AI15" s="29" t="str">
        <f t="shared" ca="1" si="14"/>
        <v/>
      </c>
      <c r="AJ15" s="29" t="str">
        <f t="shared" ca="1" si="15"/>
        <v/>
      </c>
      <c r="AK15" s="29" t="e">
        <f ca="1">+_xlfn.IFNA(VLOOKUP($B15,'Resultados General'!$C$11:$CG$510,MATCH(AK$6,'Resultados General'!$C$10:$CG$10,0),0),"")</f>
        <v>#NAME?</v>
      </c>
      <c r="AL15" s="29" t="str">
        <f t="shared" ca="1" si="16"/>
        <v/>
      </c>
      <c r="AM15" s="29" t="str">
        <f t="shared" ca="1" si="17"/>
        <v/>
      </c>
      <c r="AN15" s="29" t="e">
        <f ca="1">+_xlfn.IFNA(VLOOKUP($B15,'Resultados General'!$C$11:$CG$510,MATCH(AN$6,'Resultados General'!$C$10:$CG$10,0),0),"")</f>
        <v>#NAME?</v>
      </c>
      <c r="AO15" s="29" t="str">
        <f t="shared" ca="1" si="18"/>
        <v/>
      </c>
      <c r="AP15" s="29" t="str">
        <f t="shared" ca="1" si="19"/>
        <v/>
      </c>
      <c r="AQ15" s="29" t="e">
        <f ca="1">+_xlfn.IFNA(VLOOKUP($B15,'Resultados General'!$C$11:$CG$510,MATCH(AQ$6,'Resultados General'!$C$10:$CG$10,0),0),"")</f>
        <v>#NAME?</v>
      </c>
      <c r="AR15" s="29" t="str">
        <f t="shared" ca="1" si="20"/>
        <v/>
      </c>
      <c r="AS15" s="29" t="str">
        <f t="shared" ca="1" si="21"/>
        <v/>
      </c>
      <c r="AT15" s="29" t="e">
        <f ca="1">+_xlfn.IFNA(VLOOKUP($B15,'Resultados General'!$C$11:$CG$510,MATCH(AT$6,'Resultados General'!$C$10:$CG$10,0),0),"")</f>
        <v>#NAME?</v>
      </c>
      <c r="AU15" s="29" t="str">
        <f t="shared" ca="1" si="22"/>
        <v/>
      </c>
      <c r="AV15" s="29" t="str">
        <f t="shared" ca="1" si="23"/>
        <v/>
      </c>
      <c r="AW15" s="29" t="e">
        <f ca="1">+_xlfn.IFNA(VLOOKUP($B15,'Resultados General'!$C$11:$CG$510,MATCH(AW$6,'Resultados General'!$C$10:$CG$10,0),0),"")</f>
        <v>#NAME?</v>
      </c>
      <c r="AX15" s="29" t="str">
        <f t="shared" ca="1" si="24"/>
        <v/>
      </c>
      <c r="AY15" s="29" t="str">
        <f t="shared" ca="1" si="25"/>
        <v/>
      </c>
      <c r="AZ15" s="29" t="e">
        <f ca="1">+_xlfn.IFNA(VLOOKUP($B15,'Resultados General'!$C$11:$CG$510,MATCH(AZ$6,'Resultados General'!$C$10:$CG$10,0),0),"")</f>
        <v>#NAME?</v>
      </c>
      <c r="BA15" s="29" t="str">
        <f t="shared" ca="1" si="26"/>
        <v/>
      </c>
      <c r="BB15" s="29" t="str">
        <f t="shared" ca="1" si="27"/>
        <v/>
      </c>
      <c r="BC15" s="29" t="e">
        <f ca="1">+_xlfn.IFNA(VLOOKUP($B15,'Resultados General'!$C$11:$CG$510,MATCH(BC$6,'Resultados General'!$C$10:$CG$10,0),0),"")</f>
        <v>#NAME?</v>
      </c>
      <c r="BD15" s="29" t="str">
        <f t="shared" ca="1" si="28"/>
        <v/>
      </c>
      <c r="BE15" s="29" t="str">
        <f t="shared" ca="1" si="29"/>
        <v/>
      </c>
      <c r="BF15" s="29" t="e">
        <f ca="1">+_xlfn.IFNA(VLOOKUP($B15,'Resultados General'!$C$11:$CG$510,MATCH(BF$6,'Resultados General'!$C$10:$CG$10,0),0),"")</f>
        <v>#NAME?</v>
      </c>
      <c r="BG15" s="29" t="str">
        <f t="shared" ca="1" si="30"/>
        <v/>
      </c>
      <c r="BH15" s="29" t="str">
        <f t="shared" ca="1" si="31"/>
        <v/>
      </c>
      <c r="BI15" s="29" t="e">
        <f ca="1">+_xlfn.IFNA(VLOOKUP($B15,'Resultados General'!$C$11:$CG$510,MATCH(BI$6,'Resultados General'!$C$10:$CG$10,0),0),"")</f>
        <v>#NAME?</v>
      </c>
      <c r="BJ15" s="29" t="str">
        <f t="shared" ca="1" si="32"/>
        <v/>
      </c>
      <c r="BK15" s="29" t="str">
        <f t="shared" ca="1" si="33"/>
        <v/>
      </c>
      <c r="BL15" s="29" t="e">
        <f ca="1">+_xlfn.IFNA(VLOOKUP($B15,'Resultados General'!$C$11:$CG$510,MATCH(BL$6,'Resultados General'!$C$10:$CG$10,0),0),"")</f>
        <v>#NAME?</v>
      </c>
      <c r="BM15" s="29" t="str">
        <f t="shared" ca="1" si="34"/>
        <v/>
      </c>
      <c r="BN15" s="29" t="str">
        <f t="shared" ca="1" si="35"/>
        <v/>
      </c>
      <c r="BO15" s="29" t="e">
        <f ca="1">+_xlfn.IFNA(VLOOKUP($B15,'Resultados General'!$C$11:$CG$510,MATCH(BO$6,'Resultados General'!$C$10:$CG$10,0),0),"")</f>
        <v>#NAME?</v>
      </c>
      <c r="BP15" s="29" t="str">
        <f t="shared" ca="1" si="36"/>
        <v/>
      </c>
      <c r="BQ15" s="29" t="str">
        <f t="shared" ca="1" si="37"/>
        <v/>
      </c>
      <c r="BR15" s="29" t="e">
        <f ca="1">+_xlfn.IFNA(VLOOKUP($B15,'Resultados General'!$C$11:$CG$510,MATCH(BR$6,'Resultados General'!$C$10:$CG$10,0),0),"")</f>
        <v>#NAME?</v>
      </c>
      <c r="BS15" s="29" t="str">
        <f t="shared" ca="1" si="38"/>
        <v/>
      </c>
      <c r="BT15" s="29" t="str">
        <f t="shared" ca="1" si="39"/>
        <v/>
      </c>
      <c r="BU15" s="29" t="e">
        <f ca="1">+_xlfn.IFNA(VLOOKUP($B15,'Resultados General'!$C$11:$CG$510,MATCH(BU$6,'Resultados General'!$C$10:$CG$10,0),0),"")</f>
        <v>#NAME?</v>
      </c>
      <c r="BV15" s="29" t="str">
        <f t="shared" ca="1" si="40"/>
        <v/>
      </c>
      <c r="BW15" s="29" t="str">
        <f t="shared" ca="1" si="41"/>
        <v/>
      </c>
      <c r="BX15" s="29" t="e">
        <f ca="1">+_xlfn.IFNA(VLOOKUP($B15,'Resultados General'!$C$11:$CG$510,MATCH(BX$6,'Resultados General'!$C$10:$CG$10,0),0),"")</f>
        <v>#NAME?</v>
      </c>
      <c r="BY15" s="29" t="str">
        <f t="shared" ca="1" si="42"/>
        <v/>
      </c>
      <c r="BZ15" s="29" t="str">
        <f t="shared" ca="1" si="43"/>
        <v/>
      </c>
      <c r="CA15" s="29" t="e">
        <f ca="1">+_xlfn.IFNA(VLOOKUP($B15,'Resultados General'!$C$11:$CG$510,MATCH(CA$6,'Resultados General'!$C$10:$CG$10,0),0),"")</f>
        <v>#NAME?</v>
      </c>
      <c r="CB15" s="29" t="str">
        <f t="shared" ca="1" si="44"/>
        <v/>
      </c>
      <c r="CC15" s="29" t="str">
        <f t="shared" ca="1" si="45"/>
        <v/>
      </c>
      <c r="CD15" s="29" t="e">
        <f ca="1">+_xlfn.IFNA(VLOOKUP($B15,'Resultados General'!$C$11:$CG$510,MATCH(CD$6,'Resultados General'!$C$10:$CG$10,0),0),"")</f>
        <v>#NAME?</v>
      </c>
      <c r="CE15" s="29" t="str">
        <f t="shared" ca="1" si="46"/>
        <v/>
      </c>
      <c r="CF15" s="29" t="str">
        <f t="shared" ca="1" si="47"/>
        <v/>
      </c>
      <c r="CG15" s="29" t="e">
        <f ca="1">+_xlfn.IFNA(VLOOKUP($B15,'Resultados General'!$C$11:$CG$510,MATCH(CG$6,'Resultados General'!$C$10:$CG$10,0),0),"")</f>
        <v>#NAME?</v>
      </c>
      <c r="CH15" s="29" t="str">
        <f t="shared" ca="1" si="48"/>
        <v/>
      </c>
      <c r="CI15" s="29" t="str">
        <f t="shared" ca="1" si="49"/>
        <v/>
      </c>
      <c r="CJ15" s="29" t="e">
        <f ca="1">+_xlfn.IFNA(VLOOKUP($B15,'Resultados General'!$C$11:$CG$510,MATCH(CJ$6,'Resultados General'!$C$10:$CG$10,0),0),"")</f>
        <v>#NAME?</v>
      </c>
      <c r="CK15" s="29" t="str">
        <f t="shared" ca="1" si="50"/>
        <v/>
      </c>
      <c r="CL15" s="29" t="str">
        <f t="shared" ca="1" si="51"/>
        <v/>
      </c>
      <c r="CM15" s="29" t="e">
        <f ca="1">+_xlfn.IFNA(VLOOKUP($B15,'Resultados General'!$C$11:$CG$510,MATCH(CM$6,'Resultados General'!$C$10:$CG$10,0),0),"")</f>
        <v>#NAME?</v>
      </c>
      <c r="CN15" s="29" t="str">
        <f t="shared" ca="1" si="52"/>
        <v/>
      </c>
      <c r="CO15" s="29" t="str">
        <f t="shared" ca="1" si="53"/>
        <v/>
      </c>
      <c r="CP15" s="29" t="e">
        <f ca="1">+_xlfn.IFNA(VLOOKUP($B15,'Resultados General'!$C$11:$CG$510,MATCH(CP$6,'Resultados General'!$C$10:$CG$10,0),0),"")</f>
        <v>#NAME?</v>
      </c>
      <c r="CQ15" s="29" t="str">
        <f t="shared" ca="1" si="54"/>
        <v/>
      </c>
      <c r="CR15" s="29" t="str">
        <f t="shared" ca="1" si="55"/>
        <v/>
      </c>
      <c r="CS15" s="29" t="e">
        <f ca="1">+_xlfn.IFNA(VLOOKUP($B15,'Resultados General'!$C$11:$CG$510,MATCH(CS$6,'Resultados General'!$C$10:$CG$10,0),0),"")</f>
        <v>#NAME?</v>
      </c>
      <c r="CT15" s="29" t="str">
        <f t="shared" ca="1" si="56"/>
        <v/>
      </c>
      <c r="CU15" s="29" t="str">
        <f t="shared" ca="1" si="57"/>
        <v/>
      </c>
      <c r="CV15" s="29" t="e">
        <f ca="1">+_xlfn.IFNA(VLOOKUP($B15,'Resultados General'!$C$11:$CG$510,MATCH(CV$6,'Resultados General'!$C$10:$CG$10,0),0),"")</f>
        <v>#NAME?</v>
      </c>
      <c r="CW15" s="29" t="str">
        <f t="shared" ca="1" si="58"/>
        <v/>
      </c>
      <c r="CX15" s="29" t="str">
        <f t="shared" ca="1" si="59"/>
        <v/>
      </c>
      <c r="CY15" s="29" t="e">
        <f ca="1">+_xlfn.IFNA(VLOOKUP($B15,'Resultados General'!$C$11:$CG$510,MATCH(CY$6,'Resultados General'!$C$10:$CG$10,0),0),"")</f>
        <v>#NAME?</v>
      </c>
      <c r="CZ15" s="29" t="str">
        <f t="shared" ca="1" si="60"/>
        <v/>
      </c>
      <c r="DA15" s="29" t="str">
        <f t="shared" ca="1" si="61"/>
        <v/>
      </c>
      <c r="DB15" s="29" t="e">
        <f ca="1">+_xlfn.IFNA(VLOOKUP($B15,'Resultados General'!$C$11:$CG$510,MATCH(DB$6,'Resultados General'!$C$10:$CG$10,0),0),"")</f>
        <v>#NAME?</v>
      </c>
      <c r="DC15" s="29" t="str">
        <f t="shared" ca="1" si="62"/>
        <v/>
      </c>
      <c r="DD15" s="29" t="str">
        <f t="shared" ca="1" si="63"/>
        <v/>
      </c>
      <c r="DE15" s="29" t="e">
        <f ca="1">+_xlfn.IFNA(VLOOKUP($B15,'Resultados General'!$C$11:$CG$510,MATCH(DE$6,'Resultados General'!$C$10:$CG$10,0),0),"")</f>
        <v>#NAME?</v>
      </c>
      <c r="DF15" s="29" t="str">
        <f t="shared" ca="1" si="64"/>
        <v/>
      </c>
      <c r="DG15" s="29" t="str">
        <f t="shared" ca="1" si="65"/>
        <v/>
      </c>
      <c r="DH15" s="29" t="e">
        <f ca="1">+_xlfn.IFNA(VLOOKUP($B15,'Resultados General'!$C$11:$CG$510,MATCH(DH$6,'Resultados General'!$C$10:$CG$10,0),0),"")</f>
        <v>#NAME?</v>
      </c>
      <c r="DI15" s="29" t="str">
        <f t="shared" ca="1" si="66"/>
        <v/>
      </c>
      <c r="DJ15" s="29" t="str">
        <f t="shared" ca="1" si="67"/>
        <v/>
      </c>
      <c r="DK15" s="29" t="e">
        <f ca="1">+_xlfn.IFNA(VLOOKUP($B15,'Resultados General'!$C$11:$CG$510,MATCH(DK$6,'Resultados General'!$C$10:$CG$10,0),0),"")</f>
        <v>#NAME?</v>
      </c>
      <c r="DL15" s="29" t="str">
        <f t="shared" ca="1" si="68"/>
        <v/>
      </c>
      <c r="DM15" s="29" t="str">
        <f t="shared" ca="1" si="69"/>
        <v/>
      </c>
      <c r="DN15" s="29" t="e">
        <f ca="1">+_xlfn.IFNA(VLOOKUP($B15,'Resultados General'!$C$11:$CG$510,MATCH(DN$6,'Resultados General'!$C$10:$CG$10,0),0),"")</f>
        <v>#NAME?</v>
      </c>
      <c r="DO15" s="29" t="str">
        <f t="shared" ca="1" si="70"/>
        <v/>
      </c>
      <c r="DP15" s="29" t="str">
        <f t="shared" ca="1" si="71"/>
        <v/>
      </c>
    </row>
    <row r="16" spans="1:120">
      <c r="B16" s="219" t="str">
        <f>+IF('Resultados General'!C19="","",'Resultados General'!C19)</f>
        <v/>
      </c>
      <c r="C16" s="134" t="e">
        <f ca="1">+_xlfn.IFNA(VLOOKUP('Distribución de puestos'!B16,'Resultados General'!$C$11:$J$510,8,0),"")</f>
        <v>#NAME?</v>
      </c>
      <c r="D16" s="135" t="e">
        <f ca="1">+_xlfn.IFNA(VLOOKUP(B16,'Resultados General'!$C$11:$L$510,10,0),"")</f>
        <v>#NAME?</v>
      </c>
      <c r="E16" s="26"/>
      <c r="F16" s="26"/>
      <c r="G16" s="135" t="str">
        <f ca="1">IFERROR($D16*E16,"")</f>
        <v/>
      </c>
      <c r="H16" s="135" t="str">
        <f t="shared" ca="1" si="73"/>
        <v/>
      </c>
      <c r="I16" s="219" t="str">
        <f t="shared" si="74"/>
        <v/>
      </c>
      <c r="J16" s="138"/>
      <c r="M16" s="29" t="e">
        <f ca="1">+_xlfn.IFNA(VLOOKUP($B16,'Resultados General'!$C$11:$CG$510,MATCH(M$6,'Resultados General'!$C$10:$CG$10,0),0),"")</f>
        <v>#NAME?</v>
      </c>
      <c r="N16" s="29" t="str">
        <f t="shared" ca="1" si="0"/>
        <v/>
      </c>
      <c r="O16" s="29" t="str">
        <f t="shared" ca="1" si="1"/>
        <v/>
      </c>
      <c r="P16" s="29" t="e">
        <f ca="1">+_xlfn.IFNA(VLOOKUP($B16,'Resultados General'!$C$11:$CG$510,MATCH(P$6,'Resultados General'!$C$10:$CG$10,0),0),"")</f>
        <v>#NAME?</v>
      </c>
      <c r="Q16" s="29" t="str">
        <f t="shared" ca="1" si="2"/>
        <v/>
      </c>
      <c r="R16" s="29" t="str">
        <f t="shared" ca="1" si="3"/>
        <v/>
      </c>
      <c r="S16" s="29" t="e">
        <f ca="1">+_xlfn.IFNA(VLOOKUP($B16,'Resultados General'!$C$11:$CG$510,MATCH(S$6,'Resultados General'!$C$10:$CG$10,0),0),"")</f>
        <v>#NAME?</v>
      </c>
      <c r="T16" s="29" t="str">
        <f t="shared" ca="1" si="4"/>
        <v/>
      </c>
      <c r="U16" s="29" t="str">
        <f t="shared" ca="1" si="5"/>
        <v/>
      </c>
      <c r="V16" s="29" t="e">
        <f ca="1">+_xlfn.IFNA(VLOOKUP($B16,'Resultados General'!$C$11:$CG$510,MATCH(V$6,'Resultados General'!$C$10:$CG$10,0),0),"")</f>
        <v>#NAME?</v>
      </c>
      <c r="W16" s="29" t="str">
        <f t="shared" ca="1" si="6"/>
        <v/>
      </c>
      <c r="X16" s="29" t="str">
        <f t="shared" ca="1" si="7"/>
        <v/>
      </c>
      <c r="Y16" s="29" t="e">
        <f ca="1">+_xlfn.IFNA(VLOOKUP($B16,'Resultados General'!$C$11:$CG$510,MATCH(Y$6,'Resultados General'!$C$10:$CG$10,0),0),"")</f>
        <v>#NAME?</v>
      </c>
      <c r="Z16" s="29" t="str">
        <f t="shared" ca="1" si="8"/>
        <v/>
      </c>
      <c r="AA16" s="29" t="str">
        <f t="shared" ca="1" si="9"/>
        <v/>
      </c>
      <c r="AB16" s="29" t="e">
        <f ca="1">+_xlfn.IFNA(VLOOKUP($B16,'Resultados General'!$C$11:$CG$510,MATCH(AB$6,'Resultados General'!$C$10:$CG$10,0),0),"")</f>
        <v>#NAME?</v>
      </c>
      <c r="AC16" s="29" t="str">
        <f t="shared" ca="1" si="10"/>
        <v/>
      </c>
      <c r="AD16" s="29" t="str">
        <f t="shared" ca="1" si="11"/>
        <v/>
      </c>
      <c r="AE16" s="29" t="e">
        <f ca="1">+_xlfn.IFNA(VLOOKUP($B16,'Resultados General'!$C$11:$CG$510,MATCH(AE$6,'Resultados General'!$C$10:$CG$10,0),0),"")</f>
        <v>#NAME?</v>
      </c>
      <c r="AF16" s="29" t="str">
        <f t="shared" ca="1" si="12"/>
        <v/>
      </c>
      <c r="AG16" s="29" t="str">
        <f t="shared" ca="1" si="13"/>
        <v/>
      </c>
      <c r="AH16" s="29" t="e">
        <f ca="1">+_xlfn.IFNA(VLOOKUP($B16,'Resultados General'!$C$11:$CG$510,MATCH(AH$6,'Resultados General'!$C$10:$CG$10,0),0),"")</f>
        <v>#NAME?</v>
      </c>
      <c r="AI16" s="29" t="str">
        <f t="shared" ca="1" si="14"/>
        <v/>
      </c>
      <c r="AJ16" s="29" t="str">
        <f t="shared" ca="1" si="15"/>
        <v/>
      </c>
      <c r="AK16" s="29" t="e">
        <f ca="1">+_xlfn.IFNA(VLOOKUP($B16,'Resultados General'!$C$11:$CG$510,MATCH(AK$6,'Resultados General'!$C$10:$CG$10,0),0),"")</f>
        <v>#NAME?</v>
      </c>
      <c r="AL16" s="29" t="str">
        <f t="shared" ca="1" si="16"/>
        <v/>
      </c>
      <c r="AM16" s="29" t="str">
        <f t="shared" ca="1" si="17"/>
        <v/>
      </c>
      <c r="AN16" s="29" t="e">
        <f ca="1">+_xlfn.IFNA(VLOOKUP($B16,'Resultados General'!$C$11:$CG$510,MATCH(AN$6,'Resultados General'!$C$10:$CG$10,0),0),"")</f>
        <v>#NAME?</v>
      </c>
      <c r="AO16" s="29" t="str">
        <f t="shared" ca="1" si="18"/>
        <v/>
      </c>
      <c r="AP16" s="29" t="str">
        <f t="shared" ca="1" si="19"/>
        <v/>
      </c>
      <c r="AQ16" s="29" t="e">
        <f ca="1">+_xlfn.IFNA(VLOOKUP($B16,'Resultados General'!$C$11:$CG$510,MATCH(AQ$6,'Resultados General'!$C$10:$CG$10,0),0),"")</f>
        <v>#NAME?</v>
      </c>
      <c r="AR16" s="29" t="str">
        <f t="shared" ca="1" si="20"/>
        <v/>
      </c>
      <c r="AS16" s="29" t="str">
        <f t="shared" ca="1" si="21"/>
        <v/>
      </c>
      <c r="AT16" s="29" t="e">
        <f ca="1">+_xlfn.IFNA(VLOOKUP($B16,'Resultados General'!$C$11:$CG$510,MATCH(AT$6,'Resultados General'!$C$10:$CG$10,0),0),"")</f>
        <v>#NAME?</v>
      </c>
      <c r="AU16" s="29" t="str">
        <f t="shared" ca="1" si="22"/>
        <v/>
      </c>
      <c r="AV16" s="29" t="str">
        <f t="shared" ca="1" si="23"/>
        <v/>
      </c>
      <c r="AW16" s="29" t="e">
        <f ca="1">+_xlfn.IFNA(VLOOKUP($B16,'Resultados General'!$C$11:$CG$510,MATCH(AW$6,'Resultados General'!$C$10:$CG$10,0),0),"")</f>
        <v>#NAME?</v>
      </c>
      <c r="AX16" s="29" t="str">
        <f t="shared" ca="1" si="24"/>
        <v/>
      </c>
      <c r="AY16" s="29" t="str">
        <f t="shared" ca="1" si="25"/>
        <v/>
      </c>
      <c r="AZ16" s="29" t="e">
        <f ca="1">+_xlfn.IFNA(VLOOKUP($B16,'Resultados General'!$C$11:$CG$510,MATCH(AZ$6,'Resultados General'!$C$10:$CG$10,0),0),"")</f>
        <v>#NAME?</v>
      </c>
      <c r="BA16" s="29" t="str">
        <f t="shared" ca="1" si="26"/>
        <v/>
      </c>
      <c r="BB16" s="29" t="str">
        <f t="shared" ca="1" si="27"/>
        <v/>
      </c>
      <c r="BC16" s="29" t="e">
        <f ca="1">+_xlfn.IFNA(VLOOKUP($B16,'Resultados General'!$C$11:$CG$510,MATCH(BC$6,'Resultados General'!$C$10:$CG$10,0),0),"")</f>
        <v>#NAME?</v>
      </c>
      <c r="BD16" s="29" t="str">
        <f t="shared" ca="1" si="28"/>
        <v/>
      </c>
      <c r="BE16" s="29" t="str">
        <f t="shared" ca="1" si="29"/>
        <v/>
      </c>
      <c r="BF16" s="29" t="e">
        <f ca="1">+_xlfn.IFNA(VLOOKUP($B16,'Resultados General'!$C$11:$CG$510,MATCH(BF$6,'Resultados General'!$C$10:$CG$10,0),0),"")</f>
        <v>#NAME?</v>
      </c>
      <c r="BG16" s="29" t="str">
        <f t="shared" ca="1" si="30"/>
        <v/>
      </c>
      <c r="BH16" s="29" t="str">
        <f t="shared" ca="1" si="31"/>
        <v/>
      </c>
      <c r="BI16" s="29" t="e">
        <f ca="1">+_xlfn.IFNA(VLOOKUP($B16,'Resultados General'!$C$11:$CG$510,MATCH(BI$6,'Resultados General'!$C$10:$CG$10,0),0),"")</f>
        <v>#NAME?</v>
      </c>
      <c r="BJ16" s="29" t="str">
        <f t="shared" ca="1" si="32"/>
        <v/>
      </c>
      <c r="BK16" s="29" t="str">
        <f t="shared" ca="1" si="33"/>
        <v/>
      </c>
      <c r="BL16" s="29" t="e">
        <f ca="1">+_xlfn.IFNA(VLOOKUP($B16,'Resultados General'!$C$11:$CG$510,MATCH(BL$6,'Resultados General'!$C$10:$CG$10,0),0),"")</f>
        <v>#NAME?</v>
      </c>
      <c r="BM16" s="29" t="str">
        <f t="shared" ca="1" si="34"/>
        <v/>
      </c>
      <c r="BN16" s="29" t="str">
        <f t="shared" ca="1" si="35"/>
        <v/>
      </c>
      <c r="BO16" s="29" t="e">
        <f ca="1">+_xlfn.IFNA(VLOOKUP($B16,'Resultados General'!$C$11:$CG$510,MATCH(BO$6,'Resultados General'!$C$10:$CG$10,0),0),"")</f>
        <v>#NAME?</v>
      </c>
      <c r="BP16" s="29" t="str">
        <f t="shared" ca="1" si="36"/>
        <v/>
      </c>
      <c r="BQ16" s="29" t="str">
        <f t="shared" ca="1" si="37"/>
        <v/>
      </c>
      <c r="BR16" s="29" t="e">
        <f ca="1">+_xlfn.IFNA(VLOOKUP($B16,'Resultados General'!$C$11:$CG$510,MATCH(BR$6,'Resultados General'!$C$10:$CG$10,0),0),"")</f>
        <v>#NAME?</v>
      </c>
      <c r="BS16" s="29" t="str">
        <f t="shared" ca="1" si="38"/>
        <v/>
      </c>
      <c r="BT16" s="29" t="str">
        <f t="shared" ca="1" si="39"/>
        <v/>
      </c>
      <c r="BU16" s="29" t="e">
        <f ca="1">+_xlfn.IFNA(VLOOKUP($B16,'Resultados General'!$C$11:$CG$510,MATCH(BU$6,'Resultados General'!$C$10:$CG$10,0),0),"")</f>
        <v>#NAME?</v>
      </c>
      <c r="BV16" s="29" t="str">
        <f t="shared" ca="1" si="40"/>
        <v/>
      </c>
      <c r="BW16" s="29" t="str">
        <f t="shared" ca="1" si="41"/>
        <v/>
      </c>
      <c r="BX16" s="29" t="e">
        <f ca="1">+_xlfn.IFNA(VLOOKUP($B16,'Resultados General'!$C$11:$CG$510,MATCH(BX$6,'Resultados General'!$C$10:$CG$10,0),0),"")</f>
        <v>#NAME?</v>
      </c>
      <c r="BY16" s="29" t="str">
        <f t="shared" ca="1" si="42"/>
        <v/>
      </c>
      <c r="BZ16" s="29" t="str">
        <f t="shared" ca="1" si="43"/>
        <v/>
      </c>
      <c r="CA16" s="29" t="e">
        <f ca="1">+_xlfn.IFNA(VLOOKUP($B16,'Resultados General'!$C$11:$CG$510,MATCH(CA$6,'Resultados General'!$C$10:$CG$10,0),0),"")</f>
        <v>#NAME?</v>
      </c>
      <c r="CB16" s="29" t="str">
        <f t="shared" ca="1" si="44"/>
        <v/>
      </c>
      <c r="CC16" s="29" t="str">
        <f t="shared" ca="1" si="45"/>
        <v/>
      </c>
      <c r="CD16" s="29" t="e">
        <f ca="1">+_xlfn.IFNA(VLOOKUP($B16,'Resultados General'!$C$11:$CG$510,MATCH(CD$6,'Resultados General'!$C$10:$CG$10,0),0),"")</f>
        <v>#NAME?</v>
      </c>
      <c r="CE16" s="29" t="str">
        <f t="shared" ca="1" si="46"/>
        <v/>
      </c>
      <c r="CF16" s="29" t="str">
        <f t="shared" ca="1" si="47"/>
        <v/>
      </c>
      <c r="CG16" s="29" t="e">
        <f ca="1">+_xlfn.IFNA(VLOOKUP($B16,'Resultados General'!$C$11:$CG$510,MATCH(CG$6,'Resultados General'!$C$10:$CG$10,0),0),"")</f>
        <v>#NAME?</v>
      </c>
      <c r="CH16" s="29" t="str">
        <f t="shared" ca="1" si="48"/>
        <v/>
      </c>
      <c r="CI16" s="29" t="str">
        <f t="shared" ca="1" si="49"/>
        <v/>
      </c>
      <c r="CJ16" s="29" t="e">
        <f ca="1">+_xlfn.IFNA(VLOOKUP($B16,'Resultados General'!$C$11:$CG$510,MATCH(CJ$6,'Resultados General'!$C$10:$CG$10,0),0),"")</f>
        <v>#NAME?</v>
      </c>
      <c r="CK16" s="29" t="str">
        <f t="shared" ca="1" si="50"/>
        <v/>
      </c>
      <c r="CL16" s="29" t="str">
        <f t="shared" ca="1" si="51"/>
        <v/>
      </c>
      <c r="CM16" s="29" t="e">
        <f ca="1">+_xlfn.IFNA(VLOOKUP($B16,'Resultados General'!$C$11:$CG$510,MATCH(CM$6,'Resultados General'!$C$10:$CG$10,0),0),"")</f>
        <v>#NAME?</v>
      </c>
      <c r="CN16" s="29" t="str">
        <f t="shared" ca="1" si="52"/>
        <v/>
      </c>
      <c r="CO16" s="29" t="str">
        <f t="shared" ca="1" si="53"/>
        <v/>
      </c>
      <c r="CP16" s="29" t="e">
        <f ca="1">+_xlfn.IFNA(VLOOKUP($B16,'Resultados General'!$C$11:$CG$510,MATCH(CP$6,'Resultados General'!$C$10:$CG$10,0),0),"")</f>
        <v>#NAME?</v>
      </c>
      <c r="CQ16" s="29" t="str">
        <f t="shared" ca="1" si="54"/>
        <v/>
      </c>
      <c r="CR16" s="29" t="str">
        <f t="shared" ca="1" si="55"/>
        <v/>
      </c>
      <c r="CS16" s="29" t="e">
        <f ca="1">+_xlfn.IFNA(VLOOKUP($B16,'Resultados General'!$C$11:$CG$510,MATCH(CS$6,'Resultados General'!$C$10:$CG$10,0),0),"")</f>
        <v>#NAME?</v>
      </c>
      <c r="CT16" s="29" t="str">
        <f t="shared" ca="1" si="56"/>
        <v/>
      </c>
      <c r="CU16" s="29" t="str">
        <f t="shared" ca="1" si="57"/>
        <v/>
      </c>
      <c r="CV16" s="29" t="e">
        <f ca="1">+_xlfn.IFNA(VLOOKUP($B16,'Resultados General'!$C$11:$CG$510,MATCH(CV$6,'Resultados General'!$C$10:$CG$10,0),0),"")</f>
        <v>#NAME?</v>
      </c>
      <c r="CW16" s="29" t="str">
        <f t="shared" ca="1" si="58"/>
        <v/>
      </c>
      <c r="CX16" s="29" t="str">
        <f t="shared" ca="1" si="59"/>
        <v/>
      </c>
      <c r="CY16" s="29" t="e">
        <f ca="1">+_xlfn.IFNA(VLOOKUP($B16,'Resultados General'!$C$11:$CG$510,MATCH(CY$6,'Resultados General'!$C$10:$CG$10,0),0),"")</f>
        <v>#NAME?</v>
      </c>
      <c r="CZ16" s="29" t="str">
        <f t="shared" ca="1" si="60"/>
        <v/>
      </c>
      <c r="DA16" s="29" t="str">
        <f t="shared" ca="1" si="61"/>
        <v/>
      </c>
      <c r="DB16" s="29" t="e">
        <f ca="1">+_xlfn.IFNA(VLOOKUP($B16,'Resultados General'!$C$11:$CG$510,MATCH(DB$6,'Resultados General'!$C$10:$CG$10,0),0),"")</f>
        <v>#NAME?</v>
      </c>
      <c r="DC16" s="29" t="str">
        <f t="shared" ca="1" si="62"/>
        <v/>
      </c>
      <c r="DD16" s="29" t="str">
        <f t="shared" ca="1" si="63"/>
        <v/>
      </c>
      <c r="DE16" s="29" t="e">
        <f ca="1">+_xlfn.IFNA(VLOOKUP($B16,'Resultados General'!$C$11:$CG$510,MATCH(DE$6,'Resultados General'!$C$10:$CG$10,0),0),"")</f>
        <v>#NAME?</v>
      </c>
      <c r="DF16" s="29" t="str">
        <f t="shared" ca="1" si="64"/>
        <v/>
      </c>
      <c r="DG16" s="29" t="str">
        <f t="shared" ca="1" si="65"/>
        <v/>
      </c>
      <c r="DH16" s="29" t="e">
        <f ca="1">+_xlfn.IFNA(VLOOKUP($B16,'Resultados General'!$C$11:$CG$510,MATCH(DH$6,'Resultados General'!$C$10:$CG$10,0),0),"")</f>
        <v>#NAME?</v>
      </c>
      <c r="DI16" s="29" t="str">
        <f t="shared" ca="1" si="66"/>
        <v/>
      </c>
      <c r="DJ16" s="29" t="str">
        <f t="shared" ca="1" si="67"/>
        <v/>
      </c>
      <c r="DK16" s="29" t="e">
        <f ca="1">+_xlfn.IFNA(VLOOKUP($B16,'Resultados General'!$C$11:$CG$510,MATCH(DK$6,'Resultados General'!$C$10:$CG$10,0),0),"")</f>
        <v>#NAME?</v>
      </c>
      <c r="DL16" s="29" t="str">
        <f t="shared" ca="1" si="68"/>
        <v/>
      </c>
      <c r="DM16" s="29" t="str">
        <f t="shared" ca="1" si="69"/>
        <v/>
      </c>
      <c r="DN16" s="29" t="e">
        <f ca="1">+_xlfn.IFNA(VLOOKUP($B16,'Resultados General'!$C$11:$CG$510,MATCH(DN$6,'Resultados General'!$C$10:$CG$10,0),0),"")</f>
        <v>#NAME?</v>
      </c>
      <c r="DO16" s="29" t="str">
        <f t="shared" ca="1" si="70"/>
        <v/>
      </c>
      <c r="DP16" s="29" t="str">
        <f t="shared" ca="1" si="71"/>
        <v/>
      </c>
    </row>
    <row r="17" spans="2:120">
      <c r="B17" s="219" t="str">
        <f>+IF('Resultados General'!C20="","",'Resultados General'!C20)</f>
        <v/>
      </c>
      <c r="C17" s="134" t="e">
        <f ca="1">+_xlfn.IFNA(VLOOKUP('Distribución de puestos'!B17,'Resultados General'!$C$11:$J$510,8,0),"")</f>
        <v>#NAME?</v>
      </c>
      <c r="D17" s="135" t="e">
        <f ca="1">+_xlfn.IFNA(VLOOKUP(B17,'Resultados General'!$C$11:$L$510,10,0),"")</f>
        <v>#NAME?</v>
      </c>
      <c r="E17" s="26"/>
      <c r="F17" s="26"/>
      <c r="G17" s="135" t="str">
        <f t="shared" ca="1" si="72"/>
        <v/>
      </c>
      <c r="H17" s="135" t="str">
        <f t="shared" ca="1" si="73"/>
        <v/>
      </c>
      <c r="I17" s="219" t="str">
        <f t="shared" si="74"/>
        <v/>
      </c>
      <c r="J17" s="138"/>
      <c r="M17" s="29" t="e">
        <f ca="1">+_xlfn.IFNA(VLOOKUP($B17,'Resultados General'!$C$11:$CG$510,MATCH(M$6,'Resultados General'!$C$10:$CG$10,0),0),"")</f>
        <v>#NAME?</v>
      </c>
      <c r="N17" s="29" t="str">
        <f t="shared" ca="1" si="0"/>
        <v/>
      </c>
      <c r="O17" s="29" t="str">
        <f t="shared" ca="1" si="1"/>
        <v/>
      </c>
      <c r="P17" s="29" t="e">
        <f ca="1">+_xlfn.IFNA(VLOOKUP($B17,'Resultados General'!$C$11:$CG$510,MATCH(P$6,'Resultados General'!$C$10:$CG$10,0),0),"")</f>
        <v>#NAME?</v>
      </c>
      <c r="Q17" s="29" t="str">
        <f t="shared" ca="1" si="2"/>
        <v/>
      </c>
      <c r="R17" s="29" t="str">
        <f t="shared" ca="1" si="3"/>
        <v/>
      </c>
      <c r="S17" s="29" t="e">
        <f ca="1">+_xlfn.IFNA(VLOOKUP($B17,'Resultados General'!$C$11:$CG$510,MATCH(S$6,'Resultados General'!$C$10:$CG$10,0),0),"")</f>
        <v>#NAME?</v>
      </c>
      <c r="T17" s="29" t="str">
        <f t="shared" ca="1" si="4"/>
        <v/>
      </c>
      <c r="U17" s="29" t="str">
        <f t="shared" ca="1" si="5"/>
        <v/>
      </c>
      <c r="V17" s="29" t="e">
        <f ca="1">+_xlfn.IFNA(VLOOKUP($B17,'Resultados General'!$C$11:$CG$510,MATCH(V$6,'Resultados General'!$C$10:$CG$10,0),0),"")</f>
        <v>#NAME?</v>
      </c>
      <c r="W17" s="29" t="str">
        <f t="shared" ca="1" si="6"/>
        <v/>
      </c>
      <c r="X17" s="29" t="str">
        <f t="shared" ca="1" si="7"/>
        <v/>
      </c>
      <c r="Y17" s="29" t="e">
        <f ca="1">+_xlfn.IFNA(VLOOKUP($B17,'Resultados General'!$C$11:$CG$510,MATCH(Y$6,'Resultados General'!$C$10:$CG$10,0),0),"")</f>
        <v>#NAME?</v>
      </c>
      <c r="Z17" s="29" t="str">
        <f t="shared" ca="1" si="8"/>
        <v/>
      </c>
      <c r="AA17" s="29" t="str">
        <f t="shared" ca="1" si="9"/>
        <v/>
      </c>
      <c r="AB17" s="29" t="e">
        <f ca="1">+_xlfn.IFNA(VLOOKUP($B17,'Resultados General'!$C$11:$CG$510,MATCH(AB$6,'Resultados General'!$C$10:$CG$10,0),0),"")</f>
        <v>#NAME?</v>
      </c>
      <c r="AC17" s="29" t="str">
        <f t="shared" ca="1" si="10"/>
        <v/>
      </c>
      <c r="AD17" s="29" t="str">
        <f t="shared" ca="1" si="11"/>
        <v/>
      </c>
      <c r="AE17" s="29" t="e">
        <f ca="1">+_xlfn.IFNA(VLOOKUP($B17,'Resultados General'!$C$11:$CG$510,MATCH(AE$6,'Resultados General'!$C$10:$CG$10,0),0),"")</f>
        <v>#NAME?</v>
      </c>
      <c r="AF17" s="29" t="str">
        <f t="shared" ca="1" si="12"/>
        <v/>
      </c>
      <c r="AG17" s="29" t="str">
        <f t="shared" ca="1" si="13"/>
        <v/>
      </c>
      <c r="AH17" s="29" t="e">
        <f ca="1">+_xlfn.IFNA(VLOOKUP($B17,'Resultados General'!$C$11:$CG$510,MATCH(AH$6,'Resultados General'!$C$10:$CG$10,0),0),"")</f>
        <v>#NAME?</v>
      </c>
      <c r="AI17" s="29" t="str">
        <f t="shared" ca="1" si="14"/>
        <v/>
      </c>
      <c r="AJ17" s="29" t="str">
        <f t="shared" ca="1" si="15"/>
        <v/>
      </c>
      <c r="AK17" s="29" t="e">
        <f ca="1">+_xlfn.IFNA(VLOOKUP($B17,'Resultados General'!$C$11:$CG$510,MATCH(AK$6,'Resultados General'!$C$10:$CG$10,0),0),"")</f>
        <v>#NAME?</v>
      </c>
      <c r="AL17" s="29" t="str">
        <f t="shared" ca="1" si="16"/>
        <v/>
      </c>
      <c r="AM17" s="29" t="str">
        <f t="shared" ca="1" si="17"/>
        <v/>
      </c>
      <c r="AN17" s="29" t="e">
        <f ca="1">+_xlfn.IFNA(VLOOKUP($B17,'Resultados General'!$C$11:$CG$510,MATCH(AN$6,'Resultados General'!$C$10:$CG$10,0),0),"")</f>
        <v>#NAME?</v>
      </c>
      <c r="AO17" s="29" t="str">
        <f t="shared" ca="1" si="18"/>
        <v/>
      </c>
      <c r="AP17" s="29" t="str">
        <f t="shared" ca="1" si="19"/>
        <v/>
      </c>
      <c r="AQ17" s="29" t="e">
        <f ca="1">+_xlfn.IFNA(VLOOKUP($B17,'Resultados General'!$C$11:$CG$510,MATCH(AQ$6,'Resultados General'!$C$10:$CG$10,0),0),"")</f>
        <v>#NAME?</v>
      </c>
      <c r="AR17" s="29" t="str">
        <f t="shared" ca="1" si="20"/>
        <v/>
      </c>
      <c r="AS17" s="29" t="str">
        <f t="shared" ca="1" si="21"/>
        <v/>
      </c>
      <c r="AT17" s="29" t="e">
        <f ca="1">+_xlfn.IFNA(VLOOKUP($B17,'Resultados General'!$C$11:$CG$510,MATCH(AT$6,'Resultados General'!$C$10:$CG$10,0),0),"")</f>
        <v>#NAME?</v>
      </c>
      <c r="AU17" s="29" t="str">
        <f t="shared" ca="1" si="22"/>
        <v/>
      </c>
      <c r="AV17" s="29" t="str">
        <f t="shared" ca="1" si="23"/>
        <v/>
      </c>
      <c r="AW17" s="29" t="e">
        <f ca="1">+_xlfn.IFNA(VLOOKUP($B17,'Resultados General'!$C$11:$CG$510,MATCH(AW$6,'Resultados General'!$C$10:$CG$10,0),0),"")</f>
        <v>#NAME?</v>
      </c>
      <c r="AX17" s="29" t="str">
        <f t="shared" ca="1" si="24"/>
        <v/>
      </c>
      <c r="AY17" s="29" t="str">
        <f t="shared" ca="1" si="25"/>
        <v/>
      </c>
      <c r="AZ17" s="29" t="e">
        <f ca="1">+_xlfn.IFNA(VLOOKUP($B17,'Resultados General'!$C$11:$CG$510,MATCH(AZ$6,'Resultados General'!$C$10:$CG$10,0),0),"")</f>
        <v>#NAME?</v>
      </c>
      <c r="BA17" s="29" t="str">
        <f t="shared" ca="1" si="26"/>
        <v/>
      </c>
      <c r="BB17" s="29" t="str">
        <f t="shared" ca="1" si="27"/>
        <v/>
      </c>
      <c r="BC17" s="29" t="e">
        <f ca="1">+_xlfn.IFNA(VLOOKUP($B17,'Resultados General'!$C$11:$CG$510,MATCH(BC$6,'Resultados General'!$C$10:$CG$10,0),0),"")</f>
        <v>#NAME?</v>
      </c>
      <c r="BD17" s="29" t="str">
        <f t="shared" ca="1" si="28"/>
        <v/>
      </c>
      <c r="BE17" s="29" t="str">
        <f t="shared" ca="1" si="29"/>
        <v/>
      </c>
      <c r="BF17" s="29" t="e">
        <f ca="1">+_xlfn.IFNA(VLOOKUP($B17,'Resultados General'!$C$11:$CG$510,MATCH(BF$6,'Resultados General'!$C$10:$CG$10,0),0),"")</f>
        <v>#NAME?</v>
      </c>
      <c r="BG17" s="29" t="str">
        <f t="shared" ca="1" si="30"/>
        <v/>
      </c>
      <c r="BH17" s="29" t="str">
        <f t="shared" ca="1" si="31"/>
        <v/>
      </c>
      <c r="BI17" s="29" t="e">
        <f ca="1">+_xlfn.IFNA(VLOOKUP($B17,'Resultados General'!$C$11:$CG$510,MATCH(BI$6,'Resultados General'!$C$10:$CG$10,0),0),"")</f>
        <v>#NAME?</v>
      </c>
      <c r="BJ17" s="29" t="str">
        <f t="shared" ca="1" si="32"/>
        <v/>
      </c>
      <c r="BK17" s="29" t="str">
        <f t="shared" ca="1" si="33"/>
        <v/>
      </c>
      <c r="BL17" s="29" t="e">
        <f ca="1">+_xlfn.IFNA(VLOOKUP($B17,'Resultados General'!$C$11:$CG$510,MATCH(BL$6,'Resultados General'!$C$10:$CG$10,0),0),"")</f>
        <v>#NAME?</v>
      </c>
      <c r="BM17" s="29" t="str">
        <f t="shared" ca="1" si="34"/>
        <v/>
      </c>
      <c r="BN17" s="29" t="str">
        <f t="shared" ca="1" si="35"/>
        <v/>
      </c>
      <c r="BO17" s="29" t="e">
        <f ca="1">+_xlfn.IFNA(VLOOKUP($B17,'Resultados General'!$C$11:$CG$510,MATCH(BO$6,'Resultados General'!$C$10:$CG$10,0),0),"")</f>
        <v>#NAME?</v>
      </c>
      <c r="BP17" s="29" t="str">
        <f t="shared" ca="1" si="36"/>
        <v/>
      </c>
      <c r="BQ17" s="29" t="str">
        <f t="shared" ca="1" si="37"/>
        <v/>
      </c>
      <c r="BR17" s="29" t="e">
        <f ca="1">+_xlfn.IFNA(VLOOKUP($B17,'Resultados General'!$C$11:$CG$510,MATCH(BR$6,'Resultados General'!$C$10:$CG$10,0),0),"")</f>
        <v>#NAME?</v>
      </c>
      <c r="BS17" s="29" t="str">
        <f t="shared" ca="1" si="38"/>
        <v/>
      </c>
      <c r="BT17" s="29" t="str">
        <f t="shared" ca="1" si="39"/>
        <v/>
      </c>
      <c r="BU17" s="29" t="e">
        <f ca="1">+_xlfn.IFNA(VLOOKUP($B17,'Resultados General'!$C$11:$CG$510,MATCH(BU$6,'Resultados General'!$C$10:$CG$10,0),0),"")</f>
        <v>#NAME?</v>
      </c>
      <c r="BV17" s="29" t="str">
        <f t="shared" ca="1" si="40"/>
        <v/>
      </c>
      <c r="BW17" s="29" t="str">
        <f t="shared" ca="1" si="41"/>
        <v/>
      </c>
      <c r="BX17" s="29" t="e">
        <f ca="1">+_xlfn.IFNA(VLOOKUP($B17,'Resultados General'!$C$11:$CG$510,MATCH(BX$6,'Resultados General'!$C$10:$CG$10,0),0),"")</f>
        <v>#NAME?</v>
      </c>
      <c r="BY17" s="29" t="str">
        <f t="shared" ca="1" si="42"/>
        <v/>
      </c>
      <c r="BZ17" s="29" t="str">
        <f t="shared" ca="1" si="43"/>
        <v/>
      </c>
      <c r="CA17" s="29" t="e">
        <f ca="1">+_xlfn.IFNA(VLOOKUP($B17,'Resultados General'!$C$11:$CG$510,MATCH(CA$6,'Resultados General'!$C$10:$CG$10,0),0),"")</f>
        <v>#NAME?</v>
      </c>
      <c r="CB17" s="29" t="str">
        <f t="shared" ca="1" si="44"/>
        <v/>
      </c>
      <c r="CC17" s="29" t="str">
        <f t="shared" ca="1" si="45"/>
        <v/>
      </c>
      <c r="CD17" s="29" t="e">
        <f ca="1">+_xlfn.IFNA(VLOOKUP($B17,'Resultados General'!$C$11:$CG$510,MATCH(CD$6,'Resultados General'!$C$10:$CG$10,0),0),"")</f>
        <v>#NAME?</v>
      </c>
      <c r="CE17" s="29" t="str">
        <f t="shared" ca="1" si="46"/>
        <v/>
      </c>
      <c r="CF17" s="29" t="str">
        <f t="shared" ca="1" si="47"/>
        <v/>
      </c>
      <c r="CG17" s="29" t="e">
        <f ca="1">+_xlfn.IFNA(VLOOKUP($B17,'Resultados General'!$C$11:$CG$510,MATCH(CG$6,'Resultados General'!$C$10:$CG$10,0),0),"")</f>
        <v>#NAME?</v>
      </c>
      <c r="CH17" s="29" t="str">
        <f t="shared" ca="1" si="48"/>
        <v/>
      </c>
      <c r="CI17" s="29" t="str">
        <f t="shared" ca="1" si="49"/>
        <v/>
      </c>
      <c r="CJ17" s="29" t="e">
        <f ca="1">+_xlfn.IFNA(VLOOKUP($B17,'Resultados General'!$C$11:$CG$510,MATCH(CJ$6,'Resultados General'!$C$10:$CG$10,0),0),"")</f>
        <v>#NAME?</v>
      </c>
      <c r="CK17" s="29" t="str">
        <f t="shared" ca="1" si="50"/>
        <v/>
      </c>
      <c r="CL17" s="29" t="str">
        <f t="shared" ca="1" si="51"/>
        <v/>
      </c>
      <c r="CM17" s="29" t="e">
        <f ca="1">+_xlfn.IFNA(VLOOKUP($B17,'Resultados General'!$C$11:$CG$510,MATCH(CM$6,'Resultados General'!$C$10:$CG$10,0),0),"")</f>
        <v>#NAME?</v>
      </c>
      <c r="CN17" s="29" t="str">
        <f t="shared" ca="1" si="52"/>
        <v/>
      </c>
      <c r="CO17" s="29" t="str">
        <f t="shared" ca="1" si="53"/>
        <v/>
      </c>
      <c r="CP17" s="29" t="e">
        <f ca="1">+_xlfn.IFNA(VLOOKUP($B17,'Resultados General'!$C$11:$CG$510,MATCH(CP$6,'Resultados General'!$C$10:$CG$10,0),0),"")</f>
        <v>#NAME?</v>
      </c>
      <c r="CQ17" s="29" t="str">
        <f t="shared" ca="1" si="54"/>
        <v/>
      </c>
      <c r="CR17" s="29" t="str">
        <f t="shared" ca="1" si="55"/>
        <v/>
      </c>
      <c r="CS17" s="29" t="e">
        <f ca="1">+_xlfn.IFNA(VLOOKUP($B17,'Resultados General'!$C$11:$CG$510,MATCH(CS$6,'Resultados General'!$C$10:$CG$10,0),0),"")</f>
        <v>#NAME?</v>
      </c>
      <c r="CT17" s="29" t="str">
        <f t="shared" ca="1" si="56"/>
        <v/>
      </c>
      <c r="CU17" s="29" t="str">
        <f t="shared" ca="1" si="57"/>
        <v/>
      </c>
      <c r="CV17" s="29" t="e">
        <f ca="1">+_xlfn.IFNA(VLOOKUP($B17,'Resultados General'!$C$11:$CG$510,MATCH(CV$6,'Resultados General'!$C$10:$CG$10,0),0),"")</f>
        <v>#NAME?</v>
      </c>
      <c r="CW17" s="29" t="str">
        <f t="shared" ca="1" si="58"/>
        <v/>
      </c>
      <c r="CX17" s="29" t="str">
        <f t="shared" ca="1" si="59"/>
        <v/>
      </c>
      <c r="CY17" s="29" t="e">
        <f ca="1">+_xlfn.IFNA(VLOOKUP($B17,'Resultados General'!$C$11:$CG$510,MATCH(CY$6,'Resultados General'!$C$10:$CG$10,0),0),"")</f>
        <v>#NAME?</v>
      </c>
      <c r="CZ17" s="29" t="str">
        <f t="shared" ca="1" si="60"/>
        <v/>
      </c>
      <c r="DA17" s="29" t="str">
        <f t="shared" ca="1" si="61"/>
        <v/>
      </c>
      <c r="DB17" s="29" t="e">
        <f ca="1">+_xlfn.IFNA(VLOOKUP($B17,'Resultados General'!$C$11:$CG$510,MATCH(DB$6,'Resultados General'!$C$10:$CG$10,0),0),"")</f>
        <v>#NAME?</v>
      </c>
      <c r="DC17" s="29" t="str">
        <f t="shared" ca="1" si="62"/>
        <v/>
      </c>
      <c r="DD17" s="29" t="str">
        <f t="shared" ca="1" si="63"/>
        <v/>
      </c>
      <c r="DE17" s="29" t="e">
        <f ca="1">+_xlfn.IFNA(VLOOKUP($B17,'Resultados General'!$C$11:$CG$510,MATCH(DE$6,'Resultados General'!$C$10:$CG$10,0),0),"")</f>
        <v>#NAME?</v>
      </c>
      <c r="DF17" s="29" t="str">
        <f t="shared" ca="1" si="64"/>
        <v/>
      </c>
      <c r="DG17" s="29" t="str">
        <f t="shared" ca="1" si="65"/>
        <v/>
      </c>
      <c r="DH17" s="29" t="e">
        <f ca="1">+_xlfn.IFNA(VLOOKUP($B17,'Resultados General'!$C$11:$CG$510,MATCH(DH$6,'Resultados General'!$C$10:$CG$10,0),0),"")</f>
        <v>#NAME?</v>
      </c>
      <c r="DI17" s="29" t="str">
        <f t="shared" ca="1" si="66"/>
        <v/>
      </c>
      <c r="DJ17" s="29" t="str">
        <f t="shared" ca="1" si="67"/>
        <v/>
      </c>
      <c r="DK17" s="29" t="e">
        <f ca="1">+_xlfn.IFNA(VLOOKUP($B17,'Resultados General'!$C$11:$CG$510,MATCH(DK$6,'Resultados General'!$C$10:$CG$10,0),0),"")</f>
        <v>#NAME?</v>
      </c>
      <c r="DL17" s="29" t="str">
        <f t="shared" ca="1" si="68"/>
        <v/>
      </c>
      <c r="DM17" s="29" t="str">
        <f t="shared" ca="1" si="69"/>
        <v/>
      </c>
      <c r="DN17" s="29" t="e">
        <f ca="1">+_xlfn.IFNA(VLOOKUP($B17,'Resultados General'!$C$11:$CG$510,MATCH(DN$6,'Resultados General'!$C$10:$CG$10,0),0),"")</f>
        <v>#NAME?</v>
      </c>
      <c r="DO17" s="29" t="str">
        <f t="shared" ca="1" si="70"/>
        <v/>
      </c>
      <c r="DP17" s="29" t="str">
        <f t="shared" ca="1" si="71"/>
        <v/>
      </c>
    </row>
    <row r="18" spans="2:120">
      <c r="B18" s="219" t="str">
        <f>+IF('Resultados General'!C21="","",'Resultados General'!C21)</f>
        <v/>
      </c>
      <c r="C18" s="134" t="e">
        <f ca="1">+_xlfn.IFNA(VLOOKUP('Distribución de puestos'!B18,'Resultados General'!$C$11:$J$510,8,0),"")</f>
        <v>#NAME?</v>
      </c>
      <c r="D18" s="135" t="e">
        <f ca="1">+_xlfn.IFNA(VLOOKUP(B18,'Resultados General'!$C$11:$L$510,10,0),"")</f>
        <v>#NAME?</v>
      </c>
      <c r="E18" s="26"/>
      <c r="F18" s="26"/>
      <c r="G18" s="135" t="str">
        <f t="shared" ca="1" si="72"/>
        <v/>
      </c>
      <c r="H18" s="135" t="str">
        <f t="shared" ca="1" si="73"/>
        <v/>
      </c>
      <c r="I18" s="219" t="str">
        <f t="shared" si="74"/>
        <v/>
      </c>
      <c r="J18" s="138"/>
      <c r="M18" s="29" t="e">
        <f ca="1">+_xlfn.IFNA(VLOOKUP($B18,'Resultados General'!$C$11:$CG$510,MATCH(M$6,'Resultados General'!$C$10:$CG$10,0),0),"")</f>
        <v>#NAME?</v>
      </c>
      <c r="N18" s="29" t="str">
        <f t="shared" ca="1" si="0"/>
        <v/>
      </c>
      <c r="O18" s="29" t="str">
        <f t="shared" ca="1" si="1"/>
        <v/>
      </c>
      <c r="P18" s="29" t="e">
        <f ca="1">+_xlfn.IFNA(VLOOKUP($B18,'Resultados General'!$C$11:$CG$510,MATCH(P$6,'Resultados General'!$C$10:$CG$10,0),0),"")</f>
        <v>#NAME?</v>
      </c>
      <c r="Q18" s="29" t="str">
        <f t="shared" ca="1" si="2"/>
        <v/>
      </c>
      <c r="R18" s="29" t="str">
        <f t="shared" ca="1" si="3"/>
        <v/>
      </c>
      <c r="S18" s="29" t="e">
        <f ca="1">+_xlfn.IFNA(VLOOKUP($B18,'Resultados General'!$C$11:$CG$510,MATCH(S$6,'Resultados General'!$C$10:$CG$10,0),0),"")</f>
        <v>#NAME?</v>
      </c>
      <c r="T18" s="29" t="str">
        <f t="shared" ca="1" si="4"/>
        <v/>
      </c>
      <c r="U18" s="29" t="str">
        <f t="shared" ca="1" si="5"/>
        <v/>
      </c>
      <c r="V18" s="29" t="e">
        <f ca="1">+_xlfn.IFNA(VLOOKUP($B18,'Resultados General'!$C$11:$CG$510,MATCH(V$6,'Resultados General'!$C$10:$CG$10,0),0),"")</f>
        <v>#NAME?</v>
      </c>
      <c r="W18" s="29" t="str">
        <f t="shared" ca="1" si="6"/>
        <v/>
      </c>
      <c r="X18" s="29" t="str">
        <f t="shared" ca="1" si="7"/>
        <v/>
      </c>
      <c r="Y18" s="29" t="e">
        <f ca="1">+_xlfn.IFNA(VLOOKUP($B18,'Resultados General'!$C$11:$CG$510,MATCH(Y$6,'Resultados General'!$C$10:$CG$10,0),0),"")</f>
        <v>#NAME?</v>
      </c>
      <c r="Z18" s="29" t="str">
        <f t="shared" ca="1" si="8"/>
        <v/>
      </c>
      <c r="AA18" s="29" t="str">
        <f t="shared" ca="1" si="9"/>
        <v/>
      </c>
      <c r="AB18" s="29" t="e">
        <f ca="1">+_xlfn.IFNA(VLOOKUP($B18,'Resultados General'!$C$11:$CG$510,MATCH(AB$6,'Resultados General'!$C$10:$CG$10,0),0),"")</f>
        <v>#NAME?</v>
      </c>
      <c r="AC18" s="29" t="str">
        <f t="shared" ca="1" si="10"/>
        <v/>
      </c>
      <c r="AD18" s="29" t="str">
        <f t="shared" ca="1" si="11"/>
        <v/>
      </c>
      <c r="AE18" s="29" t="e">
        <f ca="1">+_xlfn.IFNA(VLOOKUP($B18,'Resultados General'!$C$11:$CG$510,MATCH(AE$6,'Resultados General'!$C$10:$CG$10,0),0),"")</f>
        <v>#NAME?</v>
      </c>
      <c r="AF18" s="29" t="str">
        <f t="shared" ca="1" si="12"/>
        <v/>
      </c>
      <c r="AG18" s="29" t="str">
        <f t="shared" ca="1" si="13"/>
        <v/>
      </c>
      <c r="AH18" s="29" t="e">
        <f ca="1">+_xlfn.IFNA(VLOOKUP($B18,'Resultados General'!$C$11:$CG$510,MATCH(AH$6,'Resultados General'!$C$10:$CG$10,0),0),"")</f>
        <v>#NAME?</v>
      </c>
      <c r="AI18" s="29" t="str">
        <f t="shared" ca="1" si="14"/>
        <v/>
      </c>
      <c r="AJ18" s="29" t="str">
        <f t="shared" ca="1" si="15"/>
        <v/>
      </c>
      <c r="AK18" s="29" t="e">
        <f ca="1">+_xlfn.IFNA(VLOOKUP($B18,'Resultados General'!$C$11:$CG$510,MATCH(AK$6,'Resultados General'!$C$10:$CG$10,0),0),"")</f>
        <v>#NAME?</v>
      </c>
      <c r="AL18" s="29" t="str">
        <f t="shared" ca="1" si="16"/>
        <v/>
      </c>
      <c r="AM18" s="29" t="str">
        <f t="shared" ca="1" si="17"/>
        <v/>
      </c>
      <c r="AN18" s="29" t="e">
        <f ca="1">+_xlfn.IFNA(VLOOKUP($B18,'Resultados General'!$C$11:$CG$510,MATCH(AN$6,'Resultados General'!$C$10:$CG$10,0),0),"")</f>
        <v>#NAME?</v>
      </c>
      <c r="AO18" s="29" t="str">
        <f t="shared" ca="1" si="18"/>
        <v/>
      </c>
      <c r="AP18" s="29" t="str">
        <f t="shared" ca="1" si="19"/>
        <v/>
      </c>
      <c r="AQ18" s="29" t="e">
        <f ca="1">+_xlfn.IFNA(VLOOKUP($B18,'Resultados General'!$C$11:$CG$510,MATCH(AQ$6,'Resultados General'!$C$10:$CG$10,0),0),"")</f>
        <v>#NAME?</v>
      </c>
      <c r="AR18" s="29" t="str">
        <f t="shared" ca="1" si="20"/>
        <v/>
      </c>
      <c r="AS18" s="29" t="str">
        <f t="shared" ca="1" si="21"/>
        <v/>
      </c>
      <c r="AT18" s="29" t="e">
        <f ca="1">+_xlfn.IFNA(VLOOKUP($B18,'Resultados General'!$C$11:$CG$510,MATCH(AT$6,'Resultados General'!$C$10:$CG$10,0),0),"")</f>
        <v>#NAME?</v>
      </c>
      <c r="AU18" s="29" t="str">
        <f t="shared" ca="1" si="22"/>
        <v/>
      </c>
      <c r="AV18" s="29" t="str">
        <f t="shared" ca="1" si="23"/>
        <v/>
      </c>
      <c r="AW18" s="29" t="e">
        <f ca="1">+_xlfn.IFNA(VLOOKUP($B18,'Resultados General'!$C$11:$CG$510,MATCH(AW$6,'Resultados General'!$C$10:$CG$10,0),0),"")</f>
        <v>#NAME?</v>
      </c>
      <c r="AX18" s="29" t="str">
        <f t="shared" ca="1" si="24"/>
        <v/>
      </c>
      <c r="AY18" s="29" t="str">
        <f t="shared" ca="1" si="25"/>
        <v/>
      </c>
      <c r="AZ18" s="29" t="e">
        <f ca="1">+_xlfn.IFNA(VLOOKUP($B18,'Resultados General'!$C$11:$CG$510,MATCH(AZ$6,'Resultados General'!$C$10:$CG$10,0),0),"")</f>
        <v>#NAME?</v>
      </c>
      <c r="BA18" s="29" t="str">
        <f t="shared" ca="1" si="26"/>
        <v/>
      </c>
      <c r="BB18" s="29" t="str">
        <f t="shared" ca="1" si="27"/>
        <v/>
      </c>
      <c r="BC18" s="29" t="e">
        <f ca="1">+_xlfn.IFNA(VLOOKUP($B18,'Resultados General'!$C$11:$CG$510,MATCH(BC$6,'Resultados General'!$C$10:$CG$10,0),0),"")</f>
        <v>#NAME?</v>
      </c>
      <c r="BD18" s="29" t="str">
        <f t="shared" ca="1" si="28"/>
        <v/>
      </c>
      <c r="BE18" s="29" t="str">
        <f t="shared" ca="1" si="29"/>
        <v/>
      </c>
      <c r="BF18" s="29" t="e">
        <f ca="1">+_xlfn.IFNA(VLOOKUP($B18,'Resultados General'!$C$11:$CG$510,MATCH(BF$6,'Resultados General'!$C$10:$CG$10,0),0),"")</f>
        <v>#NAME?</v>
      </c>
      <c r="BG18" s="29" t="str">
        <f t="shared" ca="1" si="30"/>
        <v/>
      </c>
      <c r="BH18" s="29" t="str">
        <f t="shared" ca="1" si="31"/>
        <v/>
      </c>
      <c r="BI18" s="29" t="e">
        <f ca="1">+_xlfn.IFNA(VLOOKUP($B18,'Resultados General'!$C$11:$CG$510,MATCH(BI$6,'Resultados General'!$C$10:$CG$10,0),0),"")</f>
        <v>#NAME?</v>
      </c>
      <c r="BJ18" s="29" t="str">
        <f t="shared" ca="1" si="32"/>
        <v/>
      </c>
      <c r="BK18" s="29" t="str">
        <f t="shared" ca="1" si="33"/>
        <v/>
      </c>
      <c r="BL18" s="29" t="e">
        <f ca="1">+_xlfn.IFNA(VLOOKUP($B18,'Resultados General'!$C$11:$CG$510,MATCH(BL$6,'Resultados General'!$C$10:$CG$10,0),0),"")</f>
        <v>#NAME?</v>
      </c>
      <c r="BM18" s="29" t="str">
        <f t="shared" ca="1" si="34"/>
        <v/>
      </c>
      <c r="BN18" s="29" t="str">
        <f t="shared" ca="1" si="35"/>
        <v/>
      </c>
      <c r="BO18" s="29" t="e">
        <f ca="1">+_xlfn.IFNA(VLOOKUP($B18,'Resultados General'!$C$11:$CG$510,MATCH(BO$6,'Resultados General'!$C$10:$CG$10,0),0),"")</f>
        <v>#NAME?</v>
      </c>
      <c r="BP18" s="29" t="str">
        <f t="shared" ca="1" si="36"/>
        <v/>
      </c>
      <c r="BQ18" s="29" t="str">
        <f t="shared" ca="1" si="37"/>
        <v/>
      </c>
      <c r="BR18" s="29" t="e">
        <f ca="1">+_xlfn.IFNA(VLOOKUP($B18,'Resultados General'!$C$11:$CG$510,MATCH(BR$6,'Resultados General'!$C$10:$CG$10,0),0),"")</f>
        <v>#NAME?</v>
      </c>
      <c r="BS18" s="29" t="str">
        <f t="shared" ca="1" si="38"/>
        <v/>
      </c>
      <c r="BT18" s="29" t="str">
        <f t="shared" ca="1" si="39"/>
        <v/>
      </c>
      <c r="BU18" s="29" t="e">
        <f ca="1">+_xlfn.IFNA(VLOOKUP($B18,'Resultados General'!$C$11:$CG$510,MATCH(BU$6,'Resultados General'!$C$10:$CG$10,0),0),"")</f>
        <v>#NAME?</v>
      </c>
      <c r="BV18" s="29" t="str">
        <f t="shared" ca="1" si="40"/>
        <v/>
      </c>
      <c r="BW18" s="29" t="str">
        <f t="shared" ca="1" si="41"/>
        <v/>
      </c>
      <c r="BX18" s="29" t="e">
        <f ca="1">+_xlfn.IFNA(VLOOKUP($B18,'Resultados General'!$C$11:$CG$510,MATCH(BX$6,'Resultados General'!$C$10:$CG$10,0),0),"")</f>
        <v>#NAME?</v>
      </c>
      <c r="BY18" s="29" t="str">
        <f t="shared" ca="1" si="42"/>
        <v/>
      </c>
      <c r="BZ18" s="29" t="str">
        <f t="shared" ca="1" si="43"/>
        <v/>
      </c>
      <c r="CA18" s="29" t="e">
        <f ca="1">+_xlfn.IFNA(VLOOKUP($B18,'Resultados General'!$C$11:$CG$510,MATCH(CA$6,'Resultados General'!$C$10:$CG$10,0),0),"")</f>
        <v>#NAME?</v>
      </c>
      <c r="CB18" s="29" t="str">
        <f t="shared" ca="1" si="44"/>
        <v/>
      </c>
      <c r="CC18" s="29" t="str">
        <f t="shared" ca="1" si="45"/>
        <v/>
      </c>
      <c r="CD18" s="29" t="e">
        <f ca="1">+_xlfn.IFNA(VLOOKUP($B18,'Resultados General'!$C$11:$CG$510,MATCH(CD$6,'Resultados General'!$C$10:$CG$10,0),0),"")</f>
        <v>#NAME?</v>
      </c>
      <c r="CE18" s="29" t="str">
        <f t="shared" ca="1" si="46"/>
        <v/>
      </c>
      <c r="CF18" s="29" t="str">
        <f t="shared" ca="1" si="47"/>
        <v/>
      </c>
      <c r="CG18" s="29" t="e">
        <f ca="1">+_xlfn.IFNA(VLOOKUP($B18,'Resultados General'!$C$11:$CG$510,MATCH(CG$6,'Resultados General'!$C$10:$CG$10,0),0),"")</f>
        <v>#NAME?</v>
      </c>
      <c r="CH18" s="29" t="str">
        <f t="shared" ca="1" si="48"/>
        <v/>
      </c>
      <c r="CI18" s="29" t="str">
        <f t="shared" ca="1" si="49"/>
        <v/>
      </c>
      <c r="CJ18" s="29" t="e">
        <f ca="1">+_xlfn.IFNA(VLOOKUP($B18,'Resultados General'!$C$11:$CG$510,MATCH(CJ$6,'Resultados General'!$C$10:$CG$10,0),0),"")</f>
        <v>#NAME?</v>
      </c>
      <c r="CK18" s="29" t="str">
        <f t="shared" ca="1" si="50"/>
        <v/>
      </c>
      <c r="CL18" s="29" t="str">
        <f t="shared" ca="1" si="51"/>
        <v/>
      </c>
      <c r="CM18" s="29" t="e">
        <f ca="1">+_xlfn.IFNA(VLOOKUP($B18,'Resultados General'!$C$11:$CG$510,MATCH(CM$6,'Resultados General'!$C$10:$CG$10,0),0),"")</f>
        <v>#NAME?</v>
      </c>
      <c r="CN18" s="29" t="str">
        <f t="shared" ca="1" si="52"/>
        <v/>
      </c>
      <c r="CO18" s="29" t="str">
        <f t="shared" ca="1" si="53"/>
        <v/>
      </c>
      <c r="CP18" s="29" t="e">
        <f ca="1">+_xlfn.IFNA(VLOOKUP($B18,'Resultados General'!$C$11:$CG$510,MATCH(CP$6,'Resultados General'!$C$10:$CG$10,0),0),"")</f>
        <v>#NAME?</v>
      </c>
      <c r="CQ18" s="29" t="str">
        <f t="shared" ca="1" si="54"/>
        <v/>
      </c>
      <c r="CR18" s="29" t="str">
        <f t="shared" ca="1" si="55"/>
        <v/>
      </c>
      <c r="CS18" s="29" t="e">
        <f ca="1">+_xlfn.IFNA(VLOOKUP($B18,'Resultados General'!$C$11:$CG$510,MATCH(CS$6,'Resultados General'!$C$10:$CG$10,0),0),"")</f>
        <v>#NAME?</v>
      </c>
      <c r="CT18" s="29" t="str">
        <f t="shared" ca="1" si="56"/>
        <v/>
      </c>
      <c r="CU18" s="29" t="str">
        <f t="shared" ca="1" si="57"/>
        <v/>
      </c>
      <c r="CV18" s="29" t="e">
        <f ca="1">+_xlfn.IFNA(VLOOKUP($B18,'Resultados General'!$C$11:$CG$510,MATCH(CV$6,'Resultados General'!$C$10:$CG$10,0),0),"")</f>
        <v>#NAME?</v>
      </c>
      <c r="CW18" s="29" t="str">
        <f t="shared" ca="1" si="58"/>
        <v/>
      </c>
      <c r="CX18" s="29" t="str">
        <f t="shared" ca="1" si="59"/>
        <v/>
      </c>
      <c r="CY18" s="29" t="e">
        <f ca="1">+_xlfn.IFNA(VLOOKUP($B18,'Resultados General'!$C$11:$CG$510,MATCH(CY$6,'Resultados General'!$C$10:$CG$10,0),0),"")</f>
        <v>#NAME?</v>
      </c>
      <c r="CZ18" s="29" t="str">
        <f t="shared" ca="1" si="60"/>
        <v/>
      </c>
      <c r="DA18" s="29" t="str">
        <f t="shared" ca="1" si="61"/>
        <v/>
      </c>
      <c r="DB18" s="29" t="e">
        <f ca="1">+_xlfn.IFNA(VLOOKUP($B18,'Resultados General'!$C$11:$CG$510,MATCH(DB$6,'Resultados General'!$C$10:$CG$10,0),0),"")</f>
        <v>#NAME?</v>
      </c>
      <c r="DC18" s="29" t="str">
        <f t="shared" ca="1" si="62"/>
        <v/>
      </c>
      <c r="DD18" s="29" t="str">
        <f t="shared" ca="1" si="63"/>
        <v/>
      </c>
      <c r="DE18" s="29" t="e">
        <f ca="1">+_xlfn.IFNA(VLOOKUP($B18,'Resultados General'!$C$11:$CG$510,MATCH(DE$6,'Resultados General'!$C$10:$CG$10,0),0),"")</f>
        <v>#NAME?</v>
      </c>
      <c r="DF18" s="29" t="str">
        <f t="shared" ca="1" si="64"/>
        <v/>
      </c>
      <c r="DG18" s="29" t="str">
        <f t="shared" ca="1" si="65"/>
        <v/>
      </c>
      <c r="DH18" s="29" t="e">
        <f ca="1">+_xlfn.IFNA(VLOOKUP($B18,'Resultados General'!$C$11:$CG$510,MATCH(DH$6,'Resultados General'!$C$10:$CG$10,0),0),"")</f>
        <v>#NAME?</v>
      </c>
      <c r="DI18" s="29" t="str">
        <f t="shared" ca="1" si="66"/>
        <v/>
      </c>
      <c r="DJ18" s="29" t="str">
        <f t="shared" ca="1" si="67"/>
        <v/>
      </c>
      <c r="DK18" s="29" t="e">
        <f ca="1">+_xlfn.IFNA(VLOOKUP($B18,'Resultados General'!$C$11:$CG$510,MATCH(DK$6,'Resultados General'!$C$10:$CG$10,0),0),"")</f>
        <v>#NAME?</v>
      </c>
      <c r="DL18" s="29" t="str">
        <f t="shared" ca="1" si="68"/>
        <v/>
      </c>
      <c r="DM18" s="29" t="str">
        <f t="shared" ca="1" si="69"/>
        <v/>
      </c>
      <c r="DN18" s="29" t="e">
        <f ca="1">+_xlfn.IFNA(VLOOKUP($B18,'Resultados General'!$C$11:$CG$510,MATCH(DN$6,'Resultados General'!$C$10:$CG$10,0),0),"")</f>
        <v>#NAME?</v>
      </c>
      <c r="DO18" s="29" t="str">
        <f t="shared" ca="1" si="70"/>
        <v/>
      </c>
      <c r="DP18" s="29" t="str">
        <f t="shared" ca="1" si="71"/>
        <v/>
      </c>
    </row>
    <row r="19" spans="2:120">
      <c r="B19" s="219" t="str">
        <f>+IF('Resultados General'!C22="","",'Resultados General'!C22)</f>
        <v/>
      </c>
      <c r="C19" s="134" t="e">
        <f ca="1">+_xlfn.IFNA(VLOOKUP('Distribución de puestos'!B19,'Resultados General'!$C$11:$J$510,8,0),"")</f>
        <v>#NAME?</v>
      </c>
      <c r="D19" s="135" t="e">
        <f ca="1">+_xlfn.IFNA(VLOOKUP(B19,'Resultados General'!$C$11:$L$510,10,0),"")</f>
        <v>#NAME?</v>
      </c>
      <c r="E19" s="26"/>
      <c r="F19" s="26"/>
      <c r="G19" s="135" t="str">
        <f t="shared" ca="1" si="72"/>
        <v/>
      </c>
      <c r="H19" s="135" t="str">
        <f t="shared" ca="1" si="73"/>
        <v/>
      </c>
      <c r="I19" s="219" t="str">
        <f t="shared" si="74"/>
        <v/>
      </c>
      <c r="J19" s="138"/>
      <c r="M19" s="29" t="e">
        <f ca="1">+_xlfn.IFNA(VLOOKUP($B19,'Resultados General'!$C$11:$CG$510,MATCH(M$6,'Resultados General'!$C$10:$CG$10,0),0),"")</f>
        <v>#NAME?</v>
      </c>
      <c r="N19" s="29" t="str">
        <f t="shared" ca="1" si="0"/>
        <v/>
      </c>
      <c r="O19" s="29" t="str">
        <f t="shared" ca="1" si="1"/>
        <v/>
      </c>
      <c r="P19" s="29" t="e">
        <f ca="1">+_xlfn.IFNA(VLOOKUP($B19,'Resultados General'!$C$11:$CG$510,MATCH(P$6,'Resultados General'!$C$10:$CG$10,0),0),"")</f>
        <v>#NAME?</v>
      </c>
      <c r="Q19" s="29" t="str">
        <f t="shared" ca="1" si="2"/>
        <v/>
      </c>
      <c r="R19" s="29" t="str">
        <f t="shared" ca="1" si="3"/>
        <v/>
      </c>
      <c r="S19" s="29" t="e">
        <f ca="1">+_xlfn.IFNA(VLOOKUP($B19,'Resultados General'!$C$11:$CG$510,MATCH(S$6,'Resultados General'!$C$10:$CG$10,0),0),"")</f>
        <v>#NAME?</v>
      </c>
      <c r="T19" s="29" t="str">
        <f t="shared" ca="1" si="4"/>
        <v/>
      </c>
      <c r="U19" s="29" t="str">
        <f t="shared" ca="1" si="5"/>
        <v/>
      </c>
      <c r="V19" s="29" t="e">
        <f ca="1">+_xlfn.IFNA(VLOOKUP($B19,'Resultados General'!$C$11:$CG$510,MATCH(V$6,'Resultados General'!$C$10:$CG$10,0),0),"")</f>
        <v>#NAME?</v>
      </c>
      <c r="W19" s="29" t="str">
        <f t="shared" ca="1" si="6"/>
        <v/>
      </c>
      <c r="X19" s="29" t="str">
        <f t="shared" ca="1" si="7"/>
        <v/>
      </c>
      <c r="Y19" s="29" t="e">
        <f ca="1">+_xlfn.IFNA(VLOOKUP($B19,'Resultados General'!$C$11:$CG$510,MATCH(Y$6,'Resultados General'!$C$10:$CG$10,0),0),"")</f>
        <v>#NAME?</v>
      </c>
      <c r="Z19" s="29" t="str">
        <f t="shared" ca="1" si="8"/>
        <v/>
      </c>
      <c r="AA19" s="29" t="str">
        <f t="shared" ca="1" si="9"/>
        <v/>
      </c>
      <c r="AB19" s="29" t="e">
        <f ca="1">+_xlfn.IFNA(VLOOKUP($B19,'Resultados General'!$C$11:$CG$510,MATCH(AB$6,'Resultados General'!$C$10:$CG$10,0),0),"")</f>
        <v>#NAME?</v>
      </c>
      <c r="AC19" s="29" t="str">
        <f t="shared" ca="1" si="10"/>
        <v/>
      </c>
      <c r="AD19" s="29" t="str">
        <f t="shared" ca="1" si="11"/>
        <v/>
      </c>
      <c r="AE19" s="29" t="e">
        <f ca="1">+_xlfn.IFNA(VLOOKUP($B19,'Resultados General'!$C$11:$CG$510,MATCH(AE$6,'Resultados General'!$C$10:$CG$10,0),0),"")</f>
        <v>#NAME?</v>
      </c>
      <c r="AF19" s="29" t="str">
        <f t="shared" ca="1" si="12"/>
        <v/>
      </c>
      <c r="AG19" s="29" t="str">
        <f t="shared" ca="1" si="13"/>
        <v/>
      </c>
      <c r="AH19" s="29" t="e">
        <f ca="1">+_xlfn.IFNA(VLOOKUP($B19,'Resultados General'!$C$11:$CG$510,MATCH(AH$6,'Resultados General'!$C$10:$CG$10,0),0),"")</f>
        <v>#NAME?</v>
      </c>
      <c r="AI19" s="29" t="str">
        <f t="shared" ca="1" si="14"/>
        <v/>
      </c>
      <c r="AJ19" s="29" t="str">
        <f t="shared" ca="1" si="15"/>
        <v/>
      </c>
      <c r="AK19" s="29" t="e">
        <f ca="1">+_xlfn.IFNA(VLOOKUP($B19,'Resultados General'!$C$11:$CG$510,MATCH(AK$6,'Resultados General'!$C$10:$CG$10,0),0),"")</f>
        <v>#NAME?</v>
      </c>
      <c r="AL19" s="29" t="str">
        <f t="shared" ca="1" si="16"/>
        <v/>
      </c>
      <c r="AM19" s="29" t="str">
        <f t="shared" ca="1" si="17"/>
        <v/>
      </c>
      <c r="AN19" s="29" t="e">
        <f ca="1">+_xlfn.IFNA(VLOOKUP($B19,'Resultados General'!$C$11:$CG$510,MATCH(AN$6,'Resultados General'!$C$10:$CG$10,0),0),"")</f>
        <v>#NAME?</v>
      </c>
      <c r="AO19" s="29" t="str">
        <f t="shared" ca="1" si="18"/>
        <v/>
      </c>
      <c r="AP19" s="29" t="str">
        <f t="shared" ca="1" si="19"/>
        <v/>
      </c>
      <c r="AQ19" s="29" t="e">
        <f ca="1">+_xlfn.IFNA(VLOOKUP($B19,'Resultados General'!$C$11:$CG$510,MATCH(AQ$6,'Resultados General'!$C$10:$CG$10,0),0),"")</f>
        <v>#NAME?</v>
      </c>
      <c r="AR19" s="29" t="str">
        <f t="shared" ca="1" si="20"/>
        <v/>
      </c>
      <c r="AS19" s="29" t="str">
        <f t="shared" ca="1" si="21"/>
        <v/>
      </c>
      <c r="AT19" s="29" t="e">
        <f ca="1">+_xlfn.IFNA(VLOOKUP($B19,'Resultados General'!$C$11:$CG$510,MATCH(AT$6,'Resultados General'!$C$10:$CG$10,0),0),"")</f>
        <v>#NAME?</v>
      </c>
      <c r="AU19" s="29" t="str">
        <f t="shared" ca="1" si="22"/>
        <v/>
      </c>
      <c r="AV19" s="29" t="str">
        <f t="shared" ca="1" si="23"/>
        <v/>
      </c>
      <c r="AW19" s="29" t="e">
        <f ca="1">+_xlfn.IFNA(VLOOKUP($B19,'Resultados General'!$C$11:$CG$510,MATCH(AW$6,'Resultados General'!$C$10:$CG$10,0),0),"")</f>
        <v>#NAME?</v>
      </c>
      <c r="AX19" s="29" t="str">
        <f t="shared" ca="1" si="24"/>
        <v/>
      </c>
      <c r="AY19" s="29" t="str">
        <f t="shared" ca="1" si="25"/>
        <v/>
      </c>
      <c r="AZ19" s="29" t="e">
        <f ca="1">+_xlfn.IFNA(VLOOKUP($B19,'Resultados General'!$C$11:$CG$510,MATCH(AZ$6,'Resultados General'!$C$10:$CG$10,0),0),"")</f>
        <v>#NAME?</v>
      </c>
      <c r="BA19" s="29" t="str">
        <f t="shared" ca="1" si="26"/>
        <v/>
      </c>
      <c r="BB19" s="29" t="str">
        <f t="shared" ca="1" si="27"/>
        <v/>
      </c>
      <c r="BC19" s="29" t="e">
        <f ca="1">+_xlfn.IFNA(VLOOKUP($B19,'Resultados General'!$C$11:$CG$510,MATCH(BC$6,'Resultados General'!$C$10:$CG$10,0),0),"")</f>
        <v>#NAME?</v>
      </c>
      <c r="BD19" s="29" t="str">
        <f t="shared" ca="1" si="28"/>
        <v/>
      </c>
      <c r="BE19" s="29" t="str">
        <f t="shared" ca="1" si="29"/>
        <v/>
      </c>
      <c r="BF19" s="29" t="e">
        <f ca="1">+_xlfn.IFNA(VLOOKUP($B19,'Resultados General'!$C$11:$CG$510,MATCH(BF$6,'Resultados General'!$C$10:$CG$10,0),0),"")</f>
        <v>#NAME?</v>
      </c>
      <c r="BG19" s="29" t="str">
        <f t="shared" ca="1" si="30"/>
        <v/>
      </c>
      <c r="BH19" s="29" t="str">
        <f t="shared" ca="1" si="31"/>
        <v/>
      </c>
      <c r="BI19" s="29" t="e">
        <f ca="1">+_xlfn.IFNA(VLOOKUP($B19,'Resultados General'!$C$11:$CG$510,MATCH(BI$6,'Resultados General'!$C$10:$CG$10,0),0),"")</f>
        <v>#NAME?</v>
      </c>
      <c r="BJ19" s="29" t="str">
        <f t="shared" ca="1" si="32"/>
        <v/>
      </c>
      <c r="BK19" s="29" t="str">
        <f t="shared" ca="1" si="33"/>
        <v/>
      </c>
      <c r="BL19" s="29" t="e">
        <f ca="1">+_xlfn.IFNA(VLOOKUP($B19,'Resultados General'!$C$11:$CG$510,MATCH(BL$6,'Resultados General'!$C$10:$CG$10,0),0),"")</f>
        <v>#NAME?</v>
      </c>
      <c r="BM19" s="29" t="str">
        <f t="shared" ca="1" si="34"/>
        <v/>
      </c>
      <c r="BN19" s="29" t="str">
        <f t="shared" ca="1" si="35"/>
        <v/>
      </c>
      <c r="BO19" s="29" t="e">
        <f ca="1">+_xlfn.IFNA(VLOOKUP($B19,'Resultados General'!$C$11:$CG$510,MATCH(BO$6,'Resultados General'!$C$10:$CG$10,0),0),"")</f>
        <v>#NAME?</v>
      </c>
      <c r="BP19" s="29" t="str">
        <f t="shared" ca="1" si="36"/>
        <v/>
      </c>
      <c r="BQ19" s="29" t="str">
        <f t="shared" ca="1" si="37"/>
        <v/>
      </c>
      <c r="BR19" s="29" t="e">
        <f ca="1">+_xlfn.IFNA(VLOOKUP($B19,'Resultados General'!$C$11:$CG$510,MATCH(BR$6,'Resultados General'!$C$10:$CG$10,0),0),"")</f>
        <v>#NAME?</v>
      </c>
      <c r="BS19" s="29" t="str">
        <f t="shared" ca="1" si="38"/>
        <v/>
      </c>
      <c r="BT19" s="29" t="str">
        <f t="shared" ca="1" si="39"/>
        <v/>
      </c>
      <c r="BU19" s="29" t="e">
        <f ca="1">+_xlfn.IFNA(VLOOKUP($B19,'Resultados General'!$C$11:$CG$510,MATCH(BU$6,'Resultados General'!$C$10:$CG$10,0),0),"")</f>
        <v>#NAME?</v>
      </c>
      <c r="BV19" s="29" t="str">
        <f t="shared" ca="1" si="40"/>
        <v/>
      </c>
      <c r="BW19" s="29" t="str">
        <f t="shared" ca="1" si="41"/>
        <v/>
      </c>
      <c r="BX19" s="29" t="e">
        <f ca="1">+_xlfn.IFNA(VLOOKUP($B19,'Resultados General'!$C$11:$CG$510,MATCH(BX$6,'Resultados General'!$C$10:$CG$10,0),0),"")</f>
        <v>#NAME?</v>
      </c>
      <c r="BY19" s="29" t="str">
        <f t="shared" ca="1" si="42"/>
        <v/>
      </c>
      <c r="BZ19" s="29" t="str">
        <f t="shared" ca="1" si="43"/>
        <v/>
      </c>
      <c r="CA19" s="29" t="e">
        <f ca="1">+_xlfn.IFNA(VLOOKUP($B19,'Resultados General'!$C$11:$CG$510,MATCH(CA$6,'Resultados General'!$C$10:$CG$10,0),0),"")</f>
        <v>#NAME?</v>
      </c>
      <c r="CB19" s="29" t="str">
        <f t="shared" ca="1" si="44"/>
        <v/>
      </c>
      <c r="CC19" s="29" t="str">
        <f t="shared" ca="1" si="45"/>
        <v/>
      </c>
      <c r="CD19" s="29" t="e">
        <f ca="1">+_xlfn.IFNA(VLOOKUP($B19,'Resultados General'!$C$11:$CG$510,MATCH(CD$6,'Resultados General'!$C$10:$CG$10,0),0),"")</f>
        <v>#NAME?</v>
      </c>
      <c r="CE19" s="29" t="str">
        <f t="shared" ca="1" si="46"/>
        <v/>
      </c>
      <c r="CF19" s="29" t="str">
        <f t="shared" ca="1" si="47"/>
        <v/>
      </c>
      <c r="CG19" s="29" t="e">
        <f ca="1">+_xlfn.IFNA(VLOOKUP($B19,'Resultados General'!$C$11:$CG$510,MATCH(CG$6,'Resultados General'!$C$10:$CG$10,0),0),"")</f>
        <v>#NAME?</v>
      </c>
      <c r="CH19" s="29" t="str">
        <f t="shared" ca="1" si="48"/>
        <v/>
      </c>
      <c r="CI19" s="29" t="str">
        <f t="shared" ca="1" si="49"/>
        <v/>
      </c>
      <c r="CJ19" s="29" t="e">
        <f ca="1">+_xlfn.IFNA(VLOOKUP($B19,'Resultados General'!$C$11:$CG$510,MATCH(CJ$6,'Resultados General'!$C$10:$CG$10,0),0),"")</f>
        <v>#NAME?</v>
      </c>
      <c r="CK19" s="29" t="str">
        <f t="shared" ca="1" si="50"/>
        <v/>
      </c>
      <c r="CL19" s="29" t="str">
        <f t="shared" ca="1" si="51"/>
        <v/>
      </c>
      <c r="CM19" s="29" t="e">
        <f ca="1">+_xlfn.IFNA(VLOOKUP($B19,'Resultados General'!$C$11:$CG$510,MATCH(CM$6,'Resultados General'!$C$10:$CG$10,0),0),"")</f>
        <v>#NAME?</v>
      </c>
      <c r="CN19" s="29" t="str">
        <f t="shared" ca="1" si="52"/>
        <v/>
      </c>
      <c r="CO19" s="29" t="str">
        <f t="shared" ca="1" si="53"/>
        <v/>
      </c>
      <c r="CP19" s="29" t="e">
        <f ca="1">+_xlfn.IFNA(VLOOKUP($B19,'Resultados General'!$C$11:$CG$510,MATCH(CP$6,'Resultados General'!$C$10:$CG$10,0),0),"")</f>
        <v>#NAME?</v>
      </c>
      <c r="CQ19" s="29" t="str">
        <f t="shared" ca="1" si="54"/>
        <v/>
      </c>
      <c r="CR19" s="29" t="str">
        <f t="shared" ca="1" si="55"/>
        <v/>
      </c>
      <c r="CS19" s="29" t="e">
        <f ca="1">+_xlfn.IFNA(VLOOKUP($B19,'Resultados General'!$C$11:$CG$510,MATCH(CS$6,'Resultados General'!$C$10:$CG$10,0),0),"")</f>
        <v>#NAME?</v>
      </c>
      <c r="CT19" s="29" t="str">
        <f t="shared" ca="1" si="56"/>
        <v/>
      </c>
      <c r="CU19" s="29" t="str">
        <f t="shared" ca="1" si="57"/>
        <v/>
      </c>
      <c r="CV19" s="29" t="e">
        <f ca="1">+_xlfn.IFNA(VLOOKUP($B19,'Resultados General'!$C$11:$CG$510,MATCH(CV$6,'Resultados General'!$C$10:$CG$10,0),0),"")</f>
        <v>#NAME?</v>
      </c>
      <c r="CW19" s="29" t="str">
        <f t="shared" ca="1" si="58"/>
        <v/>
      </c>
      <c r="CX19" s="29" t="str">
        <f t="shared" ca="1" si="59"/>
        <v/>
      </c>
      <c r="CY19" s="29" t="e">
        <f ca="1">+_xlfn.IFNA(VLOOKUP($B19,'Resultados General'!$C$11:$CG$510,MATCH(CY$6,'Resultados General'!$C$10:$CG$10,0),0),"")</f>
        <v>#NAME?</v>
      </c>
      <c r="CZ19" s="29" t="str">
        <f t="shared" ca="1" si="60"/>
        <v/>
      </c>
      <c r="DA19" s="29" t="str">
        <f t="shared" ca="1" si="61"/>
        <v/>
      </c>
      <c r="DB19" s="29" t="e">
        <f ca="1">+_xlfn.IFNA(VLOOKUP($B19,'Resultados General'!$C$11:$CG$510,MATCH(DB$6,'Resultados General'!$C$10:$CG$10,0),0),"")</f>
        <v>#NAME?</v>
      </c>
      <c r="DC19" s="29" t="str">
        <f t="shared" ca="1" si="62"/>
        <v/>
      </c>
      <c r="DD19" s="29" t="str">
        <f t="shared" ca="1" si="63"/>
        <v/>
      </c>
      <c r="DE19" s="29" t="e">
        <f ca="1">+_xlfn.IFNA(VLOOKUP($B19,'Resultados General'!$C$11:$CG$510,MATCH(DE$6,'Resultados General'!$C$10:$CG$10,0),0),"")</f>
        <v>#NAME?</v>
      </c>
      <c r="DF19" s="29" t="str">
        <f t="shared" ca="1" si="64"/>
        <v/>
      </c>
      <c r="DG19" s="29" t="str">
        <f t="shared" ca="1" si="65"/>
        <v/>
      </c>
      <c r="DH19" s="29" t="e">
        <f ca="1">+_xlfn.IFNA(VLOOKUP($B19,'Resultados General'!$C$11:$CG$510,MATCH(DH$6,'Resultados General'!$C$10:$CG$10,0),0),"")</f>
        <v>#NAME?</v>
      </c>
      <c r="DI19" s="29" t="str">
        <f t="shared" ca="1" si="66"/>
        <v/>
      </c>
      <c r="DJ19" s="29" t="str">
        <f t="shared" ca="1" si="67"/>
        <v/>
      </c>
      <c r="DK19" s="29" t="e">
        <f ca="1">+_xlfn.IFNA(VLOOKUP($B19,'Resultados General'!$C$11:$CG$510,MATCH(DK$6,'Resultados General'!$C$10:$CG$10,0),0),"")</f>
        <v>#NAME?</v>
      </c>
      <c r="DL19" s="29" t="str">
        <f t="shared" ca="1" si="68"/>
        <v/>
      </c>
      <c r="DM19" s="29" t="str">
        <f t="shared" ca="1" si="69"/>
        <v/>
      </c>
      <c r="DN19" s="29" t="e">
        <f ca="1">+_xlfn.IFNA(VLOOKUP($B19,'Resultados General'!$C$11:$CG$510,MATCH(DN$6,'Resultados General'!$C$10:$CG$10,0),0),"")</f>
        <v>#NAME?</v>
      </c>
      <c r="DO19" s="29" t="str">
        <f t="shared" ca="1" si="70"/>
        <v/>
      </c>
      <c r="DP19" s="29" t="str">
        <f t="shared" ca="1" si="71"/>
        <v/>
      </c>
    </row>
    <row r="20" spans="2:120">
      <c r="B20" s="219" t="str">
        <f>+IF('Resultados General'!C23="","",'Resultados General'!C23)</f>
        <v/>
      </c>
      <c r="C20" s="134" t="e">
        <f ca="1">+_xlfn.IFNA(VLOOKUP('Distribución de puestos'!B20,'Resultados General'!$C$11:$J$510,8,0),"")</f>
        <v>#NAME?</v>
      </c>
      <c r="D20" s="135" t="e">
        <f ca="1">+_xlfn.IFNA(VLOOKUP(B20,'Resultados General'!$C$11:$L$510,10,0),"")</f>
        <v>#NAME?</v>
      </c>
      <c r="E20" s="26"/>
      <c r="F20" s="26"/>
      <c r="G20" s="135" t="str">
        <f t="shared" ca="1" si="72"/>
        <v/>
      </c>
      <c r="H20" s="135" t="str">
        <f t="shared" ca="1" si="73"/>
        <v/>
      </c>
      <c r="I20" s="219" t="str">
        <f t="shared" si="74"/>
        <v/>
      </c>
      <c r="J20" s="138"/>
      <c r="M20" s="29" t="e">
        <f ca="1">+_xlfn.IFNA(VLOOKUP($B20,'Resultados General'!$C$11:$CG$510,MATCH(M$6,'Resultados General'!$C$10:$CG$10,0),0),"")</f>
        <v>#NAME?</v>
      </c>
      <c r="N20" s="29" t="str">
        <f t="shared" ca="1" si="0"/>
        <v/>
      </c>
      <c r="O20" s="29" t="str">
        <f t="shared" ca="1" si="1"/>
        <v/>
      </c>
      <c r="P20" s="29" t="e">
        <f ca="1">+_xlfn.IFNA(VLOOKUP($B20,'Resultados General'!$C$11:$CG$510,MATCH(P$6,'Resultados General'!$C$10:$CG$10,0),0),"")</f>
        <v>#NAME?</v>
      </c>
      <c r="Q20" s="29" t="str">
        <f t="shared" ca="1" si="2"/>
        <v/>
      </c>
      <c r="R20" s="29" t="str">
        <f t="shared" ca="1" si="3"/>
        <v/>
      </c>
      <c r="S20" s="29" t="e">
        <f ca="1">+_xlfn.IFNA(VLOOKUP($B20,'Resultados General'!$C$11:$CG$510,MATCH(S$6,'Resultados General'!$C$10:$CG$10,0),0),"")</f>
        <v>#NAME?</v>
      </c>
      <c r="T20" s="29" t="str">
        <f t="shared" ca="1" si="4"/>
        <v/>
      </c>
      <c r="U20" s="29" t="str">
        <f t="shared" ca="1" si="5"/>
        <v/>
      </c>
      <c r="V20" s="29" t="e">
        <f ca="1">+_xlfn.IFNA(VLOOKUP($B20,'Resultados General'!$C$11:$CG$510,MATCH(V$6,'Resultados General'!$C$10:$CG$10,0),0),"")</f>
        <v>#NAME?</v>
      </c>
      <c r="W20" s="29" t="str">
        <f t="shared" ca="1" si="6"/>
        <v/>
      </c>
      <c r="X20" s="29" t="str">
        <f t="shared" ca="1" si="7"/>
        <v/>
      </c>
      <c r="Y20" s="29" t="e">
        <f ca="1">+_xlfn.IFNA(VLOOKUP($B20,'Resultados General'!$C$11:$CG$510,MATCH(Y$6,'Resultados General'!$C$10:$CG$10,0),0),"")</f>
        <v>#NAME?</v>
      </c>
      <c r="Z20" s="29" t="str">
        <f t="shared" ca="1" si="8"/>
        <v/>
      </c>
      <c r="AA20" s="29" t="str">
        <f t="shared" ca="1" si="9"/>
        <v/>
      </c>
      <c r="AB20" s="29" t="e">
        <f ca="1">+_xlfn.IFNA(VLOOKUP($B20,'Resultados General'!$C$11:$CG$510,MATCH(AB$6,'Resultados General'!$C$10:$CG$10,0),0),"")</f>
        <v>#NAME?</v>
      </c>
      <c r="AC20" s="29" t="str">
        <f t="shared" ca="1" si="10"/>
        <v/>
      </c>
      <c r="AD20" s="29" t="str">
        <f t="shared" ca="1" si="11"/>
        <v/>
      </c>
      <c r="AE20" s="29" t="e">
        <f ca="1">+_xlfn.IFNA(VLOOKUP($B20,'Resultados General'!$C$11:$CG$510,MATCH(AE$6,'Resultados General'!$C$10:$CG$10,0),0),"")</f>
        <v>#NAME?</v>
      </c>
      <c r="AF20" s="29" t="str">
        <f t="shared" ca="1" si="12"/>
        <v/>
      </c>
      <c r="AG20" s="29" t="str">
        <f t="shared" ca="1" si="13"/>
        <v/>
      </c>
      <c r="AH20" s="29" t="e">
        <f ca="1">+_xlfn.IFNA(VLOOKUP($B20,'Resultados General'!$C$11:$CG$510,MATCH(AH$6,'Resultados General'!$C$10:$CG$10,0),0),"")</f>
        <v>#NAME?</v>
      </c>
      <c r="AI20" s="29" t="str">
        <f t="shared" ca="1" si="14"/>
        <v/>
      </c>
      <c r="AJ20" s="29" t="str">
        <f t="shared" ca="1" si="15"/>
        <v/>
      </c>
      <c r="AK20" s="29" t="e">
        <f ca="1">+_xlfn.IFNA(VLOOKUP($B20,'Resultados General'!$C$11:$CG$510,MATCH(AK$6,'Resultados General'!$C$10:$CG$10,0),0),"")</f>
        <v>#NAME?</v>
      </c>
      <c r="AL20" s="29" t="str">
        <f t="shared" ca="1" si="16"/>
        <v/>
      </c>
      <c r="AM20" s="29" t="str">
        <f t="shared" ca="1" si="17"/>
        <v/>
      </c>
      <c r="AN20" s="29" t="e">
        <f ca="1">+_xlfn.IFNA(VLOOKUP($B20,'Resultados General'!$C$11:$CG$510,MATCH(AN$6,'Resultados General'!$C$10:$CG$10,0),0),"")</f>
        <v>#NAME?</v>
      </c>
      <c r="AO20" s="29" t="str">
        <f t="shared" ca="1" si="18"/>
        <v/>
      </c>
      <c r="AP20" s="29" t="str">
        <f t="shared" ca="1" si="19"/>
        <v/>
      </c>
      <c r="AQ20" s="29" t="e">
        <f ca="1">+_xlfn.IFNA(VLOOKUP($B20,'Resultados General'!$C$11:$CG$510,MATCH(AQ$6,'Resultados General'!$C$10:$CG$10,0),0),"")</f>
        <v>#NAME?</v>
      </c>
      <c r="AR20" s="29" t="str">
        <f t="shared" ca="1" si="20"/>
        <v/>
      </c>
      <c r="AS20" s="29" t="str">
        <f t="shared" ca="1" si="21"/>
        <v/>
      </c>
      <c r="AT20" s="29" t="e">
        <f ca="1">+_xlfn.IFNA(VLOOKUP($B20,'Resultados General'!$C$11:$CG$510,MATCH(AT$6,'Resultados General'!$C$10:$CG$10,0),0),"")</f>
        <v>#NAME?</v>
      </c>
      <c r="AU20" s="29" t="str">
        <f t="shared" ca="1" si="22"/>
        <v/>
      </c>
      <c r="AV20" s="29" t="str">
        <f t="shared" ca="1" si="23"/>
        <v/>
      </c>
      <c r="AW20" s="29" t="e">
        <f ca="1">+_xlfn.IFNA(VLOOKUP($B20,'Resultados General'!$C$11:$CG$510,MATCH(AW$6,'Resultados General'!$C$10:$CG$10,0),0),"")</f>
        <v>#NAME?</v>
      </c>
      <c r="AX20" s="29" t="str">
        <f t="shared" ca="1" si="24"/>
        <v/>
      </c>
      <c r="AY20" s="29" t="str">
        <f t="shared" ca="1" si="25"/>
        <v/>
      </c>
      <c r="AZ20" s="29" t="e">
        <f ca="1">+_xlfn.IFNA(VLOOKUP($B20,'Resultados General'!$C$11:$CG$510,MATCH(AZ$6,'Resultados General'!$C$10:$CG$10,0),0),"")</f>
        <v>#NAME?</v>
      </c>
      <c r="BA20" s="29" t="str">
        <f t="shared" ca="1" si="26"/>
        <v/>
      </c>
      <c r="BB20" s="29" t="str">
        <f t="shared" ca="1" si="27"/>
        <v/>
      </c>
      <c r="BC20" s="29" t="e">
        <f ca="1">+_xlfn.IFNA(VLOOKUP($B20,'Resultados General'!$C$11:$CG$510,MATCH(BC$6,'Resultados General'!$C$10:$CG$10,0),0),"")</f>
        <v>#NAME?</v>
      </c>
      <c r="BD20" s="29" t="str">
        <f t="shared" ca="1" si="28"/>
        <v/>
      </c>
      <c r="BE20" s="29" t="str">
        <f t="shared" ca="1" si="29"/>
        <v/>
      </c>
      <c r="BF20" s="29" t="e">
        <f ca="1">+_xlfn.IFNA(VLOOKUP($B20,'Resultados General'!$C$11:$CG$510,MATCH(BF$6,'Resultados General'!$C$10:$CG$10,0),0),"")</f>
        <v>#NAME?</v>
      </c>
      <c r="BG20" s="29" t="str">
        <f t="shared" ca="1" si="30"/>
        <v/>
      </c>
      <c r="BH20" s="29" t="str">
        <f t="shared" ca="1" si="31"/>
        <v/>
      </c>
      <c r="BI20" s="29" t="e">
        <f ca="1">+_xlfn.IFNA(VLOOKUP($B20,'Resultados General'!$C$11:$CG$510,MATCH(BI$6,'Resultados General'!$C$10:$CG$10,0),0),"")</f>
        <v>#NAME?</v>
      </c>
      <c r="BJ20" s="29" t="str">
        <f t="shared" ca="1" si="32"/>
        <v/>
      </c>
      <c r="BK20" s="29" t="str">
        <f t="shared" ca="1" si="33"/>
        <v/>
      </c>
      <c r="BL20" s="29" t="e">
        <f ca="1">+_xlfn.IFNA(VLOOKUP($B20,'Resultados General'!$C$11:$CG$510,MATCH(BL$6,'Resultados General'!$C$10:$CG$10,0),0),"")</f>
        <v>#NAME?</v>
      </c>
      <c r="BM20" s="29" t="str">
        <f t="shared" ca="1" si="34"/>
        <v/>
      </c>
      <c r="BN20" s="29" t="str">
        <f t="shared" ca="1" si="35"/>
        <v/>
      </c>
      <c r="BO20" s="29" t="e">
        <f ca="1">+_xlfn.IFNA(VLOOKUP($B20,'Resultados General'!$C$11:$CG$510,MATCH(BO$6,'Resultados General'!$C$10:$CG$10,0),0),"")</f>
        <v>#NAME?</v>
      </c>
      <c r="BP20" s="29" t="str">
        <f t="shared" ca="1" si="36"/>
        <v/>
      </c>
      <c r="BQ20" s="29" t="str">
        <f t="shared" ca="1" si="37"/>
        <v/>
      </c>
      <c r="BR20" s="29" t="e">
        <f ca="1">+_xlfn.IFNA(VLOOKUP($B20,'Resultados General'!$C$11:$CG$510,MATCH(BR$6,'Resultados General'!$C$10:$CG$10,0),0),"")</f>
        <v>#NAME?</v>
      </c>
      <c r="BS20" s="29" t="str">
        <f t="shared" ca="1" si="38"/>
        <v/>
      </c>
      <c r="BT20" s="29" t="str">
        <f t="shared" ca="1" si="39"/>
        <v/>
      </c>
      <c r="BU20" s="29" t="e">
        <f ca="1">+_xlfn.IFNA(VLOOKUP($B20,'Resultados General'!$C$11:$CG$510,MATCH(BU$6,'Resultados General'!$C$10:$CG$10,0),0),"")</f>
        <v>#NAME?</v>
      </c>
      <c r="BV20" s="29" t="str">
        <f t="shared" ca="1" si="40"/>
        <v/>
      </c>
      <c r="BW20" s="29" t="str">
        <f t="shared" ca="1" si="41"/>
        <v/>
      </c>
      <c r="BX20" s="29" t="e">
        <f ca="1">+_xlfn.IFNA(VLOOKUP($B20,'Resultados General'!$C$11:$CG$510,MATCH(BX$6,'Resultados General'!$C$10:$CG$10,0),0),"")</f>
        <v>#NAME?</v>
      </c>
      <c r="BY20" s="29" t="str">
        <f t="shared" ca="1" si="42"/>
        <v/>
      </c>
      <c r="BZ20" s="29" t="str">
        <f t="shared" ca="1" si="43"/>
        <v/>
      </c>
      <c r="CA20" s="29" t="e">
        <f ca="1">+_xlfn.IFNA(VLOOKUP($B20,'Resultados General'!$C$11:$CG$510,MATCH(CA$6,'Resultados General'!$C$10:$CG$10,0),0),"")</f>
        <v>#NAME?</v>
      </c>
      <c r="CB20" s="29" t="str">
        <f t="shared" ca="1" si="44"/>
        <v/>
      </c>
      <c r="CC20" s="29" t="str">
        <f t="shared" ca="1" si="45"/>
        <v/>
      </c>
      <c r="CD20" s="29" t="e">
        <f ca="1">+_xlfn.IFNA(VLOOKUP($B20,'Resultados General'!$C$11:$CG$510,MATCH(CD$6,'Resultados General'!$C$10:$CG$10,0),0),"")</f>
        <v>#NAME?</v>
      </c>
      <c r="CE20" s="29" t="str">
        <f t="shared" ca="1" si="46"/>
        <v/>
      </c>
      <c r="CF20" s="29" t="str">
        <f t="shared" ca="1" si="47"/>
        <v/>
      </c>
      <c r="CG20" s="29" t="e">
        <f ca="1">+_xlfn.IFNA(VLOOKUP($B20,'Resultados General'!$C$11:$CG$510,MATCH(CG$6,'Resultados General'!$C$10:$CG$10,0),0),"")</f>
        <v>#NAME?</v>
      </c>
      <c r="CH20" s="29" t="str">
        <f t="shared" ca="1" si="48"/>
        <v/>
      </c>
      <c r="CI20" s="29" t="str">
        <f t="shared" ca="1" si="49"/>
        <v/>
      </c>
      <c r="CJ20" s="29" t="e">
        <f ca="1">+_xlfn.IFNA(VLOOKUP($B20,'Resultados General'!$C$11:$CG$510,MATCH(CJ$6,'Resultados General'!$C$10:$CG$10,0),0),"")</f>
        <v>#NAME?</v>
      </c>
      <c r="CK20" s="29" t="str">
        <f t="shared" ca="1" si="50"/>
        <v/>
      </c>
      <c r="CL20" s="29" t="str">
        <f t="shared" ca="1" si="51"/>
        <v/>
      </c>
      <c r="CM20" s="29" t="e">
        <f ca="1">+_xlfn.IFNA(VLOOKUP($B20,'Resultados General'!$C$11:$CG$510,MATCH(CM$6,'Resultados General'!$C$10:$CG$10,0),0),"")</f>
        <v>#NAME?</v>
      </c>
      <c r="CN20" s="29" t="str">
        <f t="shared" ca="1" si="52"/>
        <v/>
      </c>
      <c r="CO20" s="29" t="str">
        <f t="shared" ca="1" si="53"/>
        <v/>
      </c>
      <c r="CP20" s="29" t="e">
        <f ca="1">+_xlfn.IFNA(VLOOKUP($B20,'Resultados General'!$C$11:$CG$510,MATCH(CP$6,'Resultados General'!$C$10:$CG$10,0),0),"")</f>
        <v>#NAME?</v>
      </c>
      <c r="CQ20" s="29" t="str">
        <f t="shared" ca="1" si="54"/>
        <v/>
      </c>
      <c r="CR20" s="29" t="str">
        <f t="shared" ca="1" si="55"/>
        <v/>
      </c>
      <c r="CS20" s="29" t="e">
        <f ca="1">+_xlfn.IFNA(VLOOKUP($B20,'Resultados General'!$C$11:$CG$510,MATCH(CS$6,'Resultados General'!$C$10:$CG$10,0),0),"")</f>
        <v>#NAME?</v>
      </c>
      <c r="CT20" s="29" t="str">
        <f t="shared" ca="1" si="56"/>
        <v/>
      </c>
      <c r="CU20" s="29" t="str">
        <f t="shared" ca="1" si="57"/>
        <v/>
      </c>
      <c r="CV20" s="29" t="e">
        <f ca="1">+_xlfn.IFNA(VLOOKUP($B20,'Resultados General'!$C$11:$CG$510,MATCH(CV$6,'Resultados General'!$C$10:$CG$10,0),0),"")</f>
        <v>#NAME?</v>
      </c>
      <c r="CW20" s="29" t="str">
        <f t="shared" ca="1" si="58"/>
        <v/>
      </c>
      <c r="CX20" s="29" t="str">
        <f t="shared" ca="1" si="59"/>
        <v/>
      </c>
      <c r="CY20" s="29" t="e">
        <f ca="1">+_xlfn.IFNA(VLOOKUP($B20,'Resultados General'!$C$11:$CG$510,MATCH(CY$6,'Resultados General'!$C$10:$CG$10,0),0),"")</f>
        <v>#NAME?</v>
      </c>
      <c r="CZ20" s="29" t="str">
        <f t="shared" ca="1" si="60"/>
        <v/>
      </c>
      <c r="DA20" s="29" t="str">
        <f t="shared" ca="1" si="61"/>
        <v/>
      </c>
      <c r="DB20" s="29" t="e">
        <f ca="1">+_xlfn.IFNA(VLOOKUP($B20,'Resultados General'!$C$11:$CG$510,MATCH(DB$6,'Resultados General'!$C$10:$CG$10,0),0),"")</f>
        <v>#NAME?</v>
      </c>
      <c r="DC20" s="29" t="str">
        <f t="shared" ca="1" si="62"/>
        <v/>
      </c>
      <c r="DD20" s="29" t="str">
        <f t="shared" ca="1" si="63"/>
        <v/>
      </c>
      <c r="DE20" s="29" t="e">
        <f ca="1">+_xlfn.IFNA(VLOOKUP($B20,'Resultados General'!$C$11:$CG$510,MATCH(DE$6,'Resultados General'!$C$10:$CG$10,0),0),"")</f>
        <v>#NAME?</v>
      </c>
      <c r="DF20" s="29" t="str">
        <f t="shared" ca="1" si="64"/>
        <v/>
      </c>
      <c r="DG20" s="29" t="str">
        <f t="shared" ca="1" si="65"/>
        <v/>
      </c>
      <c r="DH20" s="29" t="e">
        <f ca="1">+_xlfn.IFNA(VLOOKUP($B20,'Resultados General'!$C$11:$CG$510,MATCH(DH$6,'Resultados General'!$C$10:$CG$10,0),0),"")</f>
        <v>#NAME?</v>
      </c>
      <c r="DI20" s="29" t="str">
        <f t="shared" ca="1" si="66"/>
        <v/>
      </c>
      <c r="DJ20" s="29" t="str">
        <f t="shared" ca="1" si="67"/>
        <v/>
      </c>
      <c r="DK20" s="29" t="e">
        <f ca="1">+_xlfn.IFNA(VLOOKUP($B20,'Resultados General'!$C$11:$CG$510,MATCH(DK$6,'Resultados General'!$C$10:$CG$10,0),0),"")</f>
        <v>#NAME?</v>
      </c>
      <c r="DL20" s="29" t="str">
        <f t="shared" ca="1" si="68"/>
        <v/>
      </c>
      <c r="DM20" s="29" t="str">
        <f t="shared" ca="1" si="69"/>
        <v/>
      </c>
      <c r="DN20" s="29" t="e">
        <f ca="1">+_xlfn.IFNA(VLOOKUP($B20,'Resultados General'!$C$11:$CG$510,MATCH(DN$6,'Resultados General'!$C$10:$CG$10,0),0),"")</f>
        <v>#NAME?</v>
      </c>
      <c r="DO20" s="29" t="str">
        <f t="shared" ca="1" si="70"/>
        <v/>
      </c>
      <c r="DP20" s="29" t="str">
        <f t="shared" ca="1" si="71"/>
        <v/>
      </c>
    </row>
    <row r="21" spans="2:120">
      <c r="B21" s="219" t="str">
        <f>+IF('Resultados General'!C24="","",'Resultados General'!C24)</f>
        <v/>
      </c>
      <c r="C21" s="134" t="e">
        <f ca="1">+_xlfn.IFNA(VLOOKUP('Distribución de puestos'!B21,'Resultados General'!$C$11:$J$510,8,0),"")</f>
        <v>#NAME?</v>
      </c>
      <c r="D21" s="135" t="e">
        <f ca="1">+_xlfn.IFNA(VLOOKUP(B21,'Resultados General'!$C$11:$L$510,10,0),"")</f>
        <v>#NAME?</v>
      </c>
      <c r="E21" s="26"/>
      <c r="F21" s="26"/>
      <c r="G21" s="135" t="str">
        <f t="shared" ca="1" si="72"/>
        <v/>
      </c>
      <c r="H21" s="135" t="str">
        <f t="shared" ca="1" si="73"/>
        <v/>
      </c>
      <c r="I21" s="219" t="str">
        <f t="shared" si="74"/>
        <v/>
      </c>
      <c r="J21" s="138"/>
      <c r="M21" s="29" t="e">
        <f ca="1">+_xlfn.IFNA(VLOOKUP($B21,'Resultados General'!$C$11:$CG$510,MATCH(M$6,'Resultados General'!$C$10:$CG$10,0),0),"")</f>
        <v>#NAME?</v>
      </c>
      <c r="N21" s="29" t="str">
        <f t="shared" ca="1" si="0"/>
        <v/>
      </c>
      <c r="O21" s="29" t="str">
        <f t="shared" ca="1" si="1"/>
        <v/>
      </c>
      <c r="P21" s="29" t="e">
        <f ca="1">+_xlfn.IFNA(VLOOKUP($B21,'Resultados General'!$C$11:$CG$510,MATCH(P$6,'Resultados General'!$C$10:$CG$10,0),0),"")</f>
        <v>#NAME?</v>
      </c>
      <c r="Q21" s="29" t="str">
        <f t="shared" ca="1" si="2"/>
        <v/>
      </c>
      <c r="R21" s="29" t="str">
        <f t="shared" ca="1" si="3"/>
        <v/>
      </c>
      <c r="S21" s="29" t="e">
        <f ca="1">+_xlfn.IFNA(VLOOKUP($B21,'Resultados General'!$C$11:$CG$510,MATCH(S$6,'Resultados General'!$C$10:$CG$10,0),0),"")</f>
        <v>#NAME?</v>
      </c>
      <c r="T21" s="29" t="str">
        <f t="shared" ca="1" si="4"/>
        <v/>
      </c>
      <c r="U21" s="29" t="str">
        <f t="shared" ca="1" si="5"/>
        <v/>
      </c>
      <c r="V21" s="29" t="e">
        <f ca="1">+_xlfn.IFNA(VLOOKUP($B21,'Resultados General'!$C$11:$CG$510,MATCH(V$6,'Resultados General'!$C$10:$CG$10,0),0),"")</f>
        <v>#NAME?</v>
      </c>
      <c r="W21" s="29" t="str">
        <f t="shared" ca="1" si="6"/>
        <v/>
      </c>
      <c r="X21" s="29" t="str">
        <f t="shared" ca="1" si="7"/>
        <v/>
      </c>
      <c r="Y21" s="29" t="e">
        <f ca="1">+_xlfn.IFNA(VLOOKUP($B21,'Resultados General'!$C$11:$CG$510,MATCH(Y$6,'Resultados General'!$C$10:$CG$10,0),0),"")</f>
        <v>#NAME?</v>
      </c>
      <c r="Z21" s="29" t="str">
        <f t="shared" ca="1" si="8"/>
        <v/>
      </c>
      <c r="AA21" s="29" t="str">
        <f t="shared" ca="1" si="9"/>
        <v/>
      </c>
      <c r="AB21" s="29" t="e">
        <f ca="1">+_xlfn.IFNA(VLOOKUP($B21,'Resultados General'!$C$11:$CG$510,MATCH(AB$6,'Resultados General'!$C$10:$CG$10,0),0),"")</f>
        <v>#NAME?</v>
      </c>
      <c r="AC21" s="29" t="str">
        <f t="shared" ca="1" si="10"/>
        <v/>
      </c>
      <c r="AD21" s="29" t="str">
        <f t="shared" ca="1" si="11"/>
        <v/>
      </c>
      <c r="AE21" s="29" t="e">
        <f ca="1">+_xlfn.IFNA(VLOOKUP($B21,'Resultados General'!$C$11:$CG$510,MATCH(AE$6,'Resultados General'!$C$10:$CG$10,0),0),"")</f>
        <v>#NAME?</v>
      </c>
      <c r="AF21" s="29" t="str">
        <f t="shared" ca="1" si="12"/>
        <v/>
      </c>
      <c r="AG21" s="29" t="str">
        <f t="shared" ca="1" si="13"/>
        <v/>
      </c>
      <c r="AH21" s="29" t="e">
        <f ca="1">+_xlfn.IFNA(VLOOKUP($B21,'Resultados General'!$C$11:$CG$510,MATCH(AH$6,'Resultados General'!$C$10:$CG$10,0),0),"")</f>
        <v>#NAME?</v>
      </c>
      <c r="AI21" s="29" t="str">
        <f t="shared" ca="1" si="14"/>
        <v/>
      </c>
      <c r="AJ21" s="29" t="str">
        <f t="shared" ca="1" si="15"/>
        <v/>
      </c>
      <c r="AK21" s="29" t="e">
        <f ca="1">+_xlfn.IFNA(VLOOKUP($B21,'Resultados General'!$C$11:$CG$510,MATCH(AK$6,'Resultados General'!$C$10:$CG$10,0),0),"")</f>
        <v>#NAME?</v>
      </c>
      <c r="AL21" s="29" t="str">
        <f t="shared" ca="1" si="16"/>
        <v/>
      </c>
      <c r="AM21" s="29" t="str">
        <f t="shared" ca="1" si="17"/>
        <v/>
      </c>
      <c r="AN21" s="29" t="e">
        <f ca="1">+_xlfn.IFNA(VLOOKUP($B21,'Resultados General'!$C$11:$CG$510,MATCH(AN$6,'Resultados General'!$C$10:$CG$10,0),0),"")</f>
        <v>#NAME?</v>
      </c>
      <c r="AO21" s="29" t="str">
        <f t="shared" ca="1" si="18"/>
        <v/>
      </c>
      <c r="AP21" s="29" t="str">
        <f t="shared" ca="1" si="19"/>
        <v/>
      </c>
      <c r="AQ21" s="29" t="e">
        <f ca="1">+_xlfn.IFNA(VLOOKUP($B21,'Resultados General'!$C$11:$CG$510,MATCH(AQ$6,'Resultados General'!$C$10:$CG$10,0),0),"")</f>
        <v>#NAME?</v>
      </c>
      <c r="AR21" s="29" t="str">
        <f t="shared" ca="1" si="20"/>
        <v/>
      </c>
      <c r="AS21" s="29" t="str">
        <f t="shared" ca="1" si="21"/>
        <v/>
      </c>
      <c r="AT21" s="29" t="e">
        <f ca="1">+_xlfn.IFNA(VLOOKUP($B21,'Resultados General'!$C$11:$CG$510,MATCH(AT$6,'Resultados General'!$C$10:$CG$10,0),0),"")</f>
        <v>#NAME?</v>
      </c>
      <c r="AU21" s="29" t="str">
        <f t="shared" ca="1" si="22"/>
        <v/>
      </c>
      <c r="AV21" s="29" t="str">
        <f t="shared" ca="1" si="23"/>
        <v/>
      </c>
      <c r="AW21" s="29" t="e">
        <f ca="1">+_xlfn.IFNA(VLOOKUP($B21,'Resultados General'!$C$11:$CG$510,MATCH(AW$6,'Resultados General'!$C$10:$CG$10,0),0),"")</f>
        <v>#NAME?</v>
      </c>
      <c r="AX21" s="29" t="str">
        <f t="shared" ca="1" si="24"/>
        <v/>
      </c>
      <c r="AY21" s="29" t="str">
        <f t="shared" ca="1" si="25"/>
        <v/>
      </c>
      <c r="AZ21" s="29" t="e">
        <f ca="1">+_xlfn.IFNA(VLOOKUP($B21,'Resultados General'!$C$11:$CG$510,MATCH(AZ$6,'Resultados General'!$C$10:$CG$10,0),0),"")</f>
        <v>#NAME?</v>
      </c>
      <c r="BA21" s="29" t="str">
        <f t="shared" ca="1" si="26"/>
        <v/>
      </c>
      <c r="BB21" s="29" t="str">
        <f t="shared" ca="1" si="27"/>
        <v/>
      </c>
      <c r="BC21" s="29" t="e">
        <f ca="1">+_xlfn.IFNA(VLOOKUP($B21,'Resultados General'!$C$11:$CG$510,MATCH(BC$6,'Resultados General'!$C$10:$CG$10,0),0),"")</f>
        <v>#NAME?</v>
      </c>
      <c r="BD21" s="29" t="str">
        <f t="shared" ca="1" si="28"/>
        <v/>
      </c>
      <c r="BE21" s="29" t="str">
        <f t="shared" ca="1" si="29"/>
        <v/>
      </c>
      <c r="BF21" s="29" t="e">
        <f ca="1">+_xlfn.IFNA(VLOOKUP($B21,'Resultados General'!$C$11:$CG$510,MATCH(BF$6,'Resultados General'!$C$10:$CG$10,0),0),"")</f>
        <v>#NAME?</v>
      </c>
      <c r="BG21" s="29" t="str">
        <f t="shared" ca="1" si="30"/>
        <v/>
      </c>
      <c r="BH21" s="29" t="str">
        <f t="shared" ca="1" si="31"/>
        <v/>
      </c>
      <c r="BI21" s="29" t="e">
        <f ca="1">+_xlfn.IFNA(VLOOKUP($B21,'Resultados General'!$C$11:$CG$510,MATCH(BI$6,'Resultados General'!$C$10:$CG$10,0),0),"")</f>
        <v>#NAME?</v>
      </c>
      <c r="BJ21" s="29" t="str">
        <f t="shared" ca="1" si="32"/>
        <v/>
      </c>
      <c r="BK21" s="29" t="str">
        <f t="shared" ca="1" si="33"/>
        <v/>
      </c>
      <c r="BL21" s="29" t="e">
        <f ca="1">+_xlfn.IFNA(VLOOKUP($B21,'Resultados General'!$C$11:$CG$510,MATCH(BL$6,'Resultados General'!$C$10:$CG$10,0),0),"")</f>
        <v>#NAME?</v>
      </c>
      <c r="BM21" s="29" t="str">
        <f t="shared" ca="1" si="34"/>
        <v/>
      </c>
      <c r="BN21" s="29" t="str">
        <f t="shared" ca="1" si="35"/>
        <v/>
      </c>
      <c r="BO21" s="29" t="e">
        <f ca="1">+_xlfn.IFNA(VLOOKUP($B21,'Resultados General'!$C$11:$CG$510,MATCH(BO$6,'Resultados General'!$C$10:$CG$10,0),0),"")</f>
        <v>#NAME?</v>
      </c>
      <c r="BP21" s="29" t="str">
        <f t="shared" ca="1" si="36"/>
        <v/>
      </c>
      <c r="BQ21" s="29" t="str">
        <f t="shared" ca="1" si="37"/>
        <v/>
      </c>
      <c r="BR21" s="29" t="e">
        <f ca="1">+_xlfn.IFNA(VLOOKUP($B21,'Resultados General'!$C$11:$CG$510,MATCH(BR$6,'Resultados General'!$C$10:$CG$10,0),0),"")</f>
        <v>#NAME?</v>
      </c>
      <c r="BS21" s="29" t="str">
        <f t="shared" ca="1" si="38"/>
        <v/>
      </c>
      <c r="BT21" s="29" t="str">
        <f t="shared" ca="1" si="39"/>
        <v/>
      </c>
      <c r="BU21" s="29" t="e">
        <f ca="1">+_xlfn.IFNA(VLOOKUP($B21,'Resultados General'!$C$11:$CG$510,MATCH(BU$6,'Resultados General'!$C$10:$CG$10,0),0),"")</f>
        <v>#NAME?</v>
      </c>
      <c r="BV21" s="29" t="str">
        <f t="shared" ca="1" si="40"/>
        <v/>
      </c>
      <c r="BW21" s="29" t="str">
        <f t="shared" ca="1" si="41"/>
        <v/>
      </c>
      <c r="BX21" s="29" t="e">
        <f ca="1">+_xlfn.IFNA(VLOOKUP($B21,'Resultados General'!$C$11:$CG$510,MATCH(BX$6,'Resultados General'!$C$10:$CG$10,0),0),"")</f>
        <v>#NAME?</v>
      </c>
      <c r="BY21" s="29" t="str">
        <f t="shared" ca="1" si="42"/>
        <v/>
      </c>
      <c r="BZ21" s="29" t="str">
        <f t="shared" ca="1" si="43"/>
        <v/>
      </c>
      <c r="CA21" s="29" t="e">
        <f ca="1">+_xlfn.IFNA(VLOOKUP($B21,'Resultados General'!$C$11:$CG$510,MATCH(CA$6,'Resultados General'!$C$10:$CG$10,0),0),"")</f>
        <v>#NAME?</v>
      </c>
      <c r="CB21" s="29" t="str">
        <f t="shared" ca="1" si="44"/>
        <v/>
      </c>
      <c r="CC21" s="29" t="str">
        <f t="shared" ca="1" si="45"/>
        <v/>
      </c>
      <c r="CD21" s="29" t="e">
        <f ca="1">+_xlfn.IFNA(VLOOKUP($B21,'Resultados General'!$C$11:$CG$510,MATCH(CD$6,'Resultados General'!$C$10:$CG$10,0),0),"")</f>
        <v>#NAME?</v>
      </c>
      <c r="CE21" s="29" t="str">
        <f t="shared" ca="1" si="46"/>
        <v/>
      </c>
      <c r="CF21" s="29" t="str">
        <f t="shared" ca="1" si="47"/>
        <v/>
      </c>
      <c r="CG21" s="29" t="e">
        <f ca="1">+_xlfn.IFNA(VLOOKUP($B21,'Resultados General'!$C$11:$CG$510,MATCH(CG$6,'Resultados General'!$C$10:$CG$10,0),0),"")</f>
        <v>#NAME?</v>
      </c>
      <c r="CH21" s="29" t="str">
        <f t="shared" ca="1" si="48"/>
        <v/>
      </c>
      <c r="CI21" s="29" t="str">
        <f t="shared" ca="1" si="49"/>
        <v/>
      </c>
      <c r="CJ21" s="29" t="e">
        <f ca="1">+_xlfn.IFNA(VLOOKUP($B21,'Resultados General'!$C$11:$CG$510,MATCH(CJ$6,'Resultados General'!$C$10:$CG$10,0),0),"")</f>
        <v>#NAME?</v>
      </c>
      <c r="CK21" s="29" t="str">
        <f t="shared" ca="1" si="50"/>
        <v/>
      </c>
      <c r="CL21" s="29" t="str">
        <f t="shared" ca="1" si="51"/>
        <v/>
      </c>
      <c r="CM21" s="29" t="e">
        <f ca="1">+_xlfn.IFNA(VLOOKUP($B21,'Resultados General'!$C$11:$CG$510,MATCH(CM$6,'Resultados General'!$C$10:$CG$10,0),0),"")</f>
        <v>#NAME?</v>
      </c>
      <c r="CN21" s="29" t="str">
        <f t="shared" ca="1" si="52"/>
        <v/>
      </c>
      <c r="CO21" s="29" t="str">
        <f t="shared" ca="1" si="53"/>
        <v/>
      </c>
      <c r="CP21" s="29" t="e">
        <f ca="1">+_xlfn.IFNA(VLOOKUP($B21,'Resultados General'!$C$11:$CG$510,MATCH(CP$6,'Resultados General'!$C$10:$CG$10,0),0),"")</f>
        <v>#NAME?</v>
      </c>
      <c r="CQ21" s="29" t="str">
        <f t="shared" ca="1" si="54"/>
        <v/>
      </c>
      <c r="CR21" s="29" t="str">
        <f t="shared" ca="1" si="55"/>
        <v/>
      </c>
      <c r="CS21" s="29" t="e">
        <f ca="1">+_xlfn.IFNA(VLOOKUP($B21,'Resultados General'!$C$11:$CG$510,MATCH(CS$6,'Resultados General'!$C$10:$CG$10,0),0),"")</f>
        <v>#NAME?</v>
      </c>
      <c r="CT21" s="29" t="str">
        <f t="shared" ca="1" si="56"/>
        <v/>
      </c>
      <c r="CU21" s="29" t="str">
        <f t="shared" ca="1" si="57"/>
        <v/>
      </c>
      <c r="CV21" s="29" t="e">
        <f ca="1">+_xlfn.IFNA(VLOOKUP($B21,'Resultados General'!$C$11:$CG$510,MATCH(CV$6,'Resultados General'!$C$10:$CG$10,0),0),"")</f>
        <v>#NAME?</v>
      </c>
      <c r="CW21" s="29" t="str">
        <f t="shared" ca="1" si="58"/>
        <v/>
      </c>
      <c r="CX21" s="29" t="str">
        <f t="shared" ca="1" si="59"/>
        <v/>
      </c>
      <c r="CY21" s="29" t="e">
        <f ca="1">+_xlfn.IFNA(VLOOKUP($B21,'Resultados General'!$C$11:$CG$510,MATCH(CY$6,'Resultados General'!$C$10:$CG$10,0),0),"")</f>
        <v>#NAME?</v>
      </c>
      <c r="CZ21" s="29" t="str">
        <f t="shared" ca="1" si="60"/>
        <v/>
      </c>
      <c r="DA21" s="29" t="str">
        <f t="shared" ca="1" si="61"/>
        <v/>
      </c>
      <c r="DB21" s="29" t="e">
        <f ca="1">+_xlfn.IFNA(VLOOKUP($B21,'Resultados General'!$C$11:$CG$510,MATCH(DB$6,'Resultados General'!$C$10:$CG$10,0),0),"")</f>
        <v>#NAME?</v>
      </c>
      <c r="DC21" s="29" t="str">
        <f t="shared" ca="1" si="62"/>
        <v/>
      </c>
      <c r="DD21" s="29" t="str">
        <f t="shared" ca="1" si="63"/>
        <v/>
      </c>
      <c r="DE21" s="29" t="e">
        <f ca="1">+_xlfn.IFNA(VLOOKUP($B21,'Resultados General'!$C$11:$CG$510,MATCH(DE$6,'Resultados General'!$C$10:$CG$10,0),0),"")</f>
        <v>#NAME?</v>
      </c>
      <c r="DF21" s="29" t="str">
        <f t="shared" ca="1" si="64"/>
        <v/>
      </c>
      <c r="DG21" s="29" t="str">
        <f t="shared" ca="1" si="65"/>
        <v/>
      </c>
      <c r="DH21" s="29" t="e">
        <f ca="1">+_xlfn.IFNA(VLOOKUP($B21,'Resultados General'!$C$11:$CG$510,MATCH(DH$6,'Resultados General'!$C$10:$CG$10,0),0),"")</f>
        <v>#NAME?</v>
      </c>
      <c r="DI21" s="29" t="str">
        <f t="shared" ca="1" si="66"/>
        <v/>
      </c>
      <c r="DJ21" s="29" t="str">
        <f t="shared" ca="1" si="67"/>
        <v/>
      </c>
      <c r="DK21" s="29" t="e">
        <f ca="1">+_xlfn.IFNA(VLOOKUP($B21,'Resultados General'!$C$11:$CG$510,MATCH(DK$6,'Resultados General'!$C$10:$CG$10,0),0),"")</f>
        <v>#NAME?</v>
      </c>
      <c r="DL21" s="29" t="str">
        <f t="shared" ca="1" si="68"/>
        <v/>
      </c>
      <c r="DM21" s="29" t="str">
        <f t="shared" ca="1" si="69"/>
        <v/>
      </c>
      <c r="DN21" s="29" t="e">
        <f ca="1">+_xlfn.IFNA(VLOOKUP($B21,'Resultados General'!$C$11:$CG$510,MATCH(DN$6,'Resultados General'!$C$10:$CG$10,0),0),"")</f>
        <v>#NAME?</v>
      </c>
      <c r="DO21" s="29" t="str">
        <f t="shared" ca="1" si="70"/>
        <v/>
      </c>
      <c r="DP21" s="29" t="str">
        <f t="shared" ca="1" si="71"/>
        <v/>
      </c>
    </row>
    <row r="22" spans="2:120">
      <c r="B22" s="219" t="str">
        <f>+IF('Resultados General'!C25="","",'Resultados General'!C25)</f>
        <v/>
      </c>
      <c r="C22" s="134" t="e">
        <f ca="1">+_xlfn.IFNA(VLOOKUP('Distribución de puestos'!B22,'Resultados General'!$C$11:$J$510,8,0),"")</f>
        <v>#NAME?</v>
      </c>
      <c r="D22" s="135" t="e">
        <f ca="1">+_xlfn.IFNA(VLOOKUP(B22,'Resultados General'!$C$11:$L$510,10,0),"")</f>
        <v>#NAME?</v>
      </c>
      <c r="E22" s="26"/>
      <c r="F22" s="26"/>
      <c r="G22" s="135" t="str">
        <f t="shared" ca="1" si="72"/>
        <v/>
      </c>
      <c r="H22" s="135" t="str">
        <f t="shared" ca="1" si="73"/>
        <v/>
      </c>
      <c r="I22" s="219" t="str">
        <f t="shared" si="74"/>
        <v/>
      </c>
      <c r="J22" s="138"/>
      <c r="M22" s="29" t="e">
        <f ca="1">+_xlfn.IFNA(VLOOKUP($B22,'Resultados General'!$C$11:$CG$510,MATCH(M$6,'Resultados General'!$C$10:$CG$10,0),0),"")</f>
        <v>#NAME?</v>
      </c>
      <c r="N22" s="29" t="str">
        <f t="shared" ca="1" si="0"/>
        <v/>
      </c>
      <c r="O22" s="29" t="str">
        <f t="shared" ca="1" si="1"/>
        <v/>
      </c>
      <c r="P22" s="29" t="e">
        <f ca="1">+_xlfn.IFNA(VLOOKUP($B22,'Resultados General'!$C$11:$CG$510,MATCH(P$6,'Resultados General'!$C$10:$CG$10,0),0),"")</f>
        <v>#NAME?</v>
      </c>
      <c r="Q22" s="29" t="str">
        <f t="shared" ca="1" si="2"/>
        <v/>
      </c>
      <c r="R22" s="29" t="str">
        <f t="shared" ca="1" si="3"/>
        <v/>
      </c>
      <c r="S22" s="29" t="e">
        <f ca="1">+_xlfn.IFNA(VLOOKUP($B22,'Resultados General'!$C$11:$CG$510,MATCH(S$6,'Resultados General'!$C$10:$CG$10,0),0),"")</f>
        <v>#NAME?</v>
      </c>
      <c r="T22" s="29" t="str">
        <f t="shared" ca="1" si="4"/>
        <v/>
      </c>
      <c r="U22" s="29" t="str">
        <f t="shared" ca="1" si="5"/>
        <v/>
      </c>
      <c r="V22" s="29" t="e">
        <f ca="1">+_xlfn.IFNA(VLOOKUP($B22,'Resultados General'!$C$11:$CG$510,MATCH(V$6,'Resultados General'!$C$10:$CG$10,0),0),"")</f>
        <v>#NAME?</v>
      </c>
      <c r="W22" s="29" t="str">
        <f t="shared" ca="1" si="6"/>
        <v/>
      </c>
      <c r="X22" s="29" t="str">
        <f t="shared" ca="1" si="7"/>
        <v/>
      </c>
      <c r="Y22" s="29" t="e">
        <f ca="1">+_xlfn.IFNA(VLOOKUP($B22,'Resultados General'!$C$11:$CG$510,MATCH(Y$6,'Resultados General'!$C$10:$CG$10,0),0),"")</f>
        <v>#NAME?</v>
      </c>
      <c r="Z22" s="29" t="str">
        <f t="shared" ca="1" si="8"/>
        <v/>
      </c>
      <c r="AA22" s="29" t="str">
        <f t="shared" ca="1" si="9"/>
        <v/>
      </c>
      <c r="AB22" s="29" t="e">
        <f ca="1">+_xlfn.IFNA(VLOOKUP($B22,'Resultados General'!$C$11:$CG$510,MATCH(AB$6,'Resultados General'!$C$10:$CG$10,0),0),"")</f>
        <v>#NAME?</v>
      </c>
      <c r="AC22" s="29" t="str">
        <f t="shared" ca="1" si="10"/>
        <v/>
      </c>
      <c r="AD22" s="29" t="str">
        <f t="shared" ca="1" si="11"/>
        <v/>
      </c>
      <c r="AE22" s="29" t="e">
        <f ca="1">+_xlfn.IFNA(VLOOKUP($B22,'Resultados General'!$C$11:$CG$510,MATCH(AE$6,'Resultados General'!$C$10:$CG$10,0),0),"")</f>
        <v>#NAME?</v>
      </c>
      <c r="AF22" s="29" t="str">
        <f t="shared" ca="1" si="12"/>
        <v/>
      </c>
      <c r="AG22" s="29" t="str">
        <f t="shared" ca="1" si="13"/>
        <v/>
      </c>
      <c r="AH22" s="29" t="e">
        <f ca="1">+_xlfn.IFNA(VLOOKUP($B22,'Resultados General'!$C$11:$CG$510,MATCH(AH$6,'Resultados General'!$C$10:$CG$10,0),0),"")</f>
        <v>#NAME?</v>
      </c>
      <c r="AI22" s="29" t="str">
        <f t="shared" ca="1" si="14"/>
        <v/>
      </c>
      <c r="AJ22" s="29" t="str">
        <f t="shared" ca="1" si="15"/>
        <v/>
      </c>
      <c r="AK22" s="29" t="e">
        <f ca="1">+_xlfn.IFNA(VLOOKUP($B22,'Resultados General'!$C$11:$CG$510,MATCH(AK$6,'Resultados General'!$C$10:$CG$10,0),0),"")</f>
        <v>#NAME?</v>
      </c>
      <c r="AL22" s="29" t="str">
        <f t="shared" ca="1" si="16"/>
        <v/>
      </c>
      <c r="AM22" s="29" t="str">
        <f t="shared" ca="1" si="17"/>
        <v/>
      </c>
      <c r="AN22" s="29" t="e">
        <f ca="1">+_xlfn.IFNA(VLOOKUP($B22,'Resultados General'!$C$11:$CG$510,MATCH(AN$6,'Resultados General'!$C$10:$CG$10,0),0),"")</f>
        <v>#NAME?</v>
      </c>
      <c r="AO22" s="29" t="str">
        <f t="shared" ca="1" si="18"/>
        <v/>
      </c>
      <c r="AP22" s="29" t="str">
        <f t="shared" ca="1" si="19"/>
        <v/>
      </c>
      <c r="AQ22" s="29" t="e">
        <f ca="1">+_xlfn.IFNA(VLOOKUP($B22,'Resultados General'!$C$11:$CG$510,MATCH(AQ$6,'Resultados General'!$C$10:$CG$10,0),0),"")</f>
        <v>#NAME?</v>
      </c>
      <c r="AR22" s="29" t="str">
        <f t="shared" ca="1" si="20"/>
        <v/>
      </c>
      <c r="AS22" s="29" t="str">
        <f t="shared" ca="1" si="21"/>
        <v/>
      </c>
      <c r="AT22" s="29" t="e">
        <f ca="1">+_xlfn.IFNA(VLOOKUP($B22,'Resultados General'!$C$11:$CG$510,MATCH(AT$6,'Resultados General'!$C$10:$CG$10,0),0),"")</f>
        <v>#NAME?</v>
      </c>
      <c r="AU22" s="29" t="str">
        <f t="shared" ca="1" si="22"/>
        <v/>
      </c>
      <c r="AV22" s="29" t="str">
        <f t="shared" ca="1" si="23"/>
        <v/>
      </c>
      <c r="AW22" s="29" t="e">
        <f ca="1">+_xlfn.IFNA(VLOOKUP($B22,'Resultados General'!$C$11:$CG$510,MATCH(AW$6,'Resultados General'!$C$10:$CG$10,0),0),"")</f>
        <v>#NAME?</v>
      </c>
      <c r="AX22" s="29" t="str">
        <f t="shared" ca="1" si="24"/>
        <v/>
      </c>
      <c r="AY22" s="29" t="str">
        <f t="shared" ca="1" si="25"/>
        <v/>
      </c>
      <c r="AZ22" s="29" t="e">
        <f ca="1">+_xlfn.IFNA(VLOOKUP($B22,'Resultados General'!$C$11:$CG$510,MATCH(AZ$6,'Resultados General'!$C$10:$CG$10,0),0),"")</f>
        <v>#NAME?</v>
      </c>
      <c r="BA22" s="29" t="str">
        <f t="shared" ca="1" si="26"/>
        <v/>
      </c>
      <c r="BB22" s="29" t="str">
        <f t="shared" ca="1" si="27"/>
        <v/>
      </c>
      <c r="BC22" s="29" t="e">
        <f ca="1">+_xlfn.IFNA(VLOOKUP($B22,'Resultados General'!$C$11:$CG$510,MATCH(BC$6,'Resultados General'!$C$10:$CG$10,0),0),"")</f>
        <v>#NAME?</v>
      </c>
      <c r="BD22" s="29" t="str">
        <f t="shared" ca="1" si="28"/>
        <v/>
      </c>
      <c r="BE22" s="29" t="str">
        <f t="shared" ca="1" si="29"/>
        <v/>
      </c>
      <c r="BF22" s="29" t="e">
        <f ca="1">+_xlfn.IFNA(VLOOKUP($B22,'Resultados General'!$C$11:$CG$510,MATCH(BF$6,'Resultados General'!$C$10:$CG$10,0),0),"")</f>
        <v>#NAME?</v>
      </c>
      <c r="BG22" s="29" t="str">
        <f t="shared" ca="1" si="30"/>
        <v/>
      </c>
      <c r="BH22" s="29" t="str">
        <f t="shared" ca="1" si="31"/>
        <v/>
      </c>
      <c r="BI22" s="29" t="e">
        <f ca="1">+_xlfn.IFNA(VLOOKUP($B22,'Resultados General'!$C$11:$CG$510,MATCH(BI$6,'Resultados General'!$C$10:$CG$10,0),0),"")</f>
        <v>#NAME?</v>
      </c>
      <c r="BJ22" s="29" t="str">
        <f t="shared" ca="1" si="32"/>
        <v/>
      </c>
      <c r="BK22" s="29" t="str">
        <f t="shared" ca="1" si="33"/>
        <v/>
      </c>
      <c r="BL22" s="29" t="e">
        <f ca="1">+_xlfn.IFNA(VLOOKUP($B22,'Resultados General'!$C$11:$CG$510,MATCH(BL$6,'Resultados General'!$C$10:$CG$10,0),0),"")</f>
        <v>#NAME?</v>
      </c>
      <c r="BM22" s="29" t="str">
        <f t="shared" ca="1" si="34"/>
        <v/>
      </c>
      <c r="BN22" s="29" t="str">
        <f t="shared" ca="1" si="35"/>
        <v/>
      </c>
      <c r="BO22" s="29" t="e">
        <f ca="1">+_xlfn.IFNA(VLOOKUP($B22,'Resultados General'!$C$11:$CG$510,MATCH(BO$6,'Resultados General'!$C$10:$CG$10,0),0),"")</f>
        <v>#NAME?</v>
      </c>
      <c r="BP22" s="29" t="str">
        <f t="shared" ca="1" si="36"/>
        <v/>
      </c>
      <c r="BQ22" s="29" t="str">
        <f t="shared" ca="1" si="37"/>
        <v/>
      </c>
      <c r="BR22" s="29" t="e">
        <f ca="1">+_xlfn.IFNA(VLOOKUP($B22,'Resultados General'!$C$11:$CG$510,MATCH(BR$6,'Resultados General'!$C$10:$CG$10,0),0),"")</f>
        <v>#NAME?</v>
      </c>
      <c r="BS22" s="29" t="str">
        <f t="shared" ca="1" si="38"/>
        <v/>
      </c>
      <c r="BT22" s="29" t="str">
        <f t="shared" ca="1" si="39"/>
        <v/>
      </c>
      <c r="BU22" s="29" t="e">
        <f ca="1">+_xlfn.IFNA(VLOOKUP($B22,'Resultados General'!$C$11:$CG$510,MATCH(BU$6,'Resultados General'!$C$10:$CG$10,0),0),"")</f>
        <v>#NAME?</v>
      </c>
      <c r="BV22" s="29" t="str">
        <f t="shared" ca="1" si="40"/>
        <v/>
      </c>
      <c r="BW22" s="29" t="str">
        <f t="shared" ca="1" si="41"/>
        <v/>
      </c>
      <c r="BX22" s="29" t="e">
        <f ca="1">+_xlfn.IFNA(VLOOKUP($B22,'Resultados General'!$C$11:$CG$510,MATCH(BX$6,'Resultados General'!$C$10:$CG$10,0),0),"")</f>
        <v>#NAME?</v>
      </c>
      <c r="BY22" s="29" t="str">
        <f t="shared" ca="1" si="42"/>
        <v/>
      </c>
      <c r="BZ22" s="29" t="str">
        <f t="shared" ca="1" si="43"/>
        <v/>
      </c>
      <c r="CA22" s="29" t="e">
        <f ca="1">+_xlfn.IFNA(VLOOKUP($B22,'Resultados General'!$C$11:$CG$510,MATCH(CA$6,'Resultados General'!$C$10:$CG$10,0),0),"")</f>
        <v>#NAME?</v>
      </c>
      <c r="CB22" s="29" t="str">
        <f t="shared" ca="1" si="44"/>
        <v/>
      </c>
      <c r="CC22" s="29" t="str">
        <f t="shared" ca="1" si="45"/>
        <v/>
      </c>
      <c r="CD22" s="29" t="e">
        <f ca="1">+_xlfn.IFNA(VLOOKUP($B22,'Resultados General'!$C$11:$CG$510,MATCH(CD$6,'Resultados General'!$C$10:$CG$10,0),0),"")</f>
        <v>#NAME?</v>
      </c>
      <c r="CE22" s="29" t="str">
        <f t="shared" ca="1" si="46"/>
        <v/>
      </c>
      <c r="CF22" s="29" t="str">
        <f t="shared" ca="1" si="47"/>
        <v/>
      </c>
      <c r="CG22" s="29" t="e">
        <f ca="1">+_xlfn.IFNA(VLOOKUP($B22,'Resultados General'!$C$11:$CG$510,MATCH(CG$6,'Resultados General'!$C$10:$CG$10,0),0),"")</f>
        <v>#NAME?</v>
      </c>
      <c r="CH22" s="29" t="str">
        <f t="shared" ca="1" si="48"/>
        <v/>
      </c>
      <c r="CI22" s="29" t="str">
        <f t="shared" ca="1" si="49"/>
        <v/>
      </c>
      <c r="CJ22" s="29" t="e">
        <f ca="1">+_xlfn.IFNA(VLOOKUP($B22,'Resultados General'!$C$11:$CG$510,MATCH(CJ$6,'Resultados General'!$C$10:$CG$10,0),0),"")</f>
        <v>#NAME?</v>
      </c>
      <c r="CK22" s="29" t="str">
        <f t="shared" ca="1" si="50"/>
        <v/>
      </c>
      <c r="CL22" s="29" t="str">
        <f t="shared" ca="1" si="51"/>
        <v/>
      </c>
      <c r="CM22" s="29" t="e">
        <f ca="1">+_xlfn.IFNA(VLOOKUP($B22,'Resultados General'!$C$11:$CG$510,MATCH(CM$6,'Resultados General'!$C$10:$CG$10,0),0),"")</f>
        <v>#NAME?</v>
      </c>
      <c r="CN22" s="29" t="str">
        <f t="shared" ca="1" si="52"/>
        <v/>
      </c>
      <c r="CO22" s="29" t="str">
        <f t="shared" ca="1" si="53"/>
        <v/>
      </c>
      <c r="CP22" s="29" t="e">
        <f ca="1">+_xlfn.IFNA(VLOOKUP($B22,'Resultados General'!$C$11:$CG$510,MATCH(CP$6,'Resultados General'!$C$10:$CG$10,0),0),"")</f>
        <v>#NAME?</v>
      </c>
      <c r="CQ22" s="29" t="str">
        <f t="shared" ca="1" si="54"/>
        <v/>
      </c>
      <c r="CR22" s="29" t="str">
        <f t="shared" ca="1" si="55"/>
        <v/>
      </c>
      <c r="CS22" s="29" t="e">
        <f ca="1">+_xlfn.IFNA(VLOOKUP($B22,'Resultados General'!$C$11:$CG$510,MATCH(CS$6,'Resultados General'!$C$10:$CG$10,0),0),"")</f>
        <v>#NAME?</v>
      </c>
      <c r="CT22" s="29" t="str">
        <f t="shared" ca="1" si="56"/>
        <v/>
      </c>
      <c r="CU22" s="29" t="str">
        <f t="shared" ca="1" si="57"/>
        <v/>
      </c>
      <c r="CV22" s="29" t="e">
        <f ca="1">+_xlfn.IFNA(VLOOKUP($B22,'Resultados General'!$C$11:$CG$510,MATCH(CV$6,'Resultados General'!$C$10:$CG$10,0),0),"")</f>
        <v>#NAME?</v>
      </c>
      <c r="CW22" s="29" t="str">
        <f t="shared" ca="1" si="58"/>
        <v/>
      </c>
      <c r="CX22" s="29" t="str">
        <f t="shared" ca="1" si="59"/>
        <v/>
      </c>
      <c r="CY22" s="29" t="e">
        <f ca="1">+_xlfn.IFNA(VLOOKUP($B22,'Resultados General'!$C$11:$CG$510,MATCH(CY$6,'Resultados General'!$C$10:$CG$10,0),0),"")</f>
        <v>#NAME?</v>
      </c>
      <c r="CZ22" s="29" t="str">
        <f t="shared" ca="1" si="60"/>
        <v/>
      </c>
      <c r="DA22" s="29" t="str">
        <f t="shared" ca="1" si="61"/>
        <v/>
      </c>
      <c r="DB22" s="29" t="e">
        <f ca="1">+_xlfn.IFNA(VLOOKUP($B22,'Resultados General'!$C$11:$CG$510,MATCH(DB$6,'Resultados General'!$C$10:$CG$10,0),0),"")</f>
        <v>#NAME?</v>
      </c>
      <c r="DC22" s="29" t="str">
        <f t="shared" ca="1" si="62"/>
        <v/>
      </c>
      <c r="DD22" s="29" t="str">
        <f t="shared" ca="1" si="63"/>
        <v/>
      </c>
      <c r="DE22" s="29" t="e">
        <f ca="1">+_xlfn.IFNA(VLOOKUP($B22,'Resultados General'!$C$11:$CG$510,MATCH(DE$6,'Resultados General'!$C$10:$CG$10,0),0),"")</f>
        <v>#NAME?</v>
      </c>
      <c r="DF22" s="29" t="str">
        <f t="shared" ca="1" si="64"/>
        <v/>
      </c>
      <c r="DG22" s="29" t="str">
        <f t="shared" ca="1" si="65"/>
        <v/>
      </c>
      <c r="DH22" s="29" t="e">
        <f ca="1">+_xlfn.IFNA(VLOOKUP($B22,'Resultados General'!$C$11:$CG$510,MATCH(DH$6,'Resultados General'!$C$10:$CG$10,0),0),"")</f>
        <v>#NAME?</v>
      </c>
      <c r="DI22" s="29" t="str">
        <f t="shared" ca="1" si="66"/>
        <v/>
      </c>
      <c r="DJ22" s="29" t="str">
        <f t="shared" ca="1" si="67"/>
        <v/>
      </c>
      <c r="DK22" s="29" t="e">
        <f ca="1">+_xlfn.IFNA(VLOOKUP($B22,'Resultados General'!$C$11:$CG$510,MATCH(DK$6,'Resultados General'!$C$10:$CG$10,0),0),"")</f>
        <v>#NAME?</v>
      </c>
      <c r="DL22" s="29" t="str">
        <f t="shared" ca="1" si="68"/>
        <v/>
      </c>
      <c r="DM22" s="29" t="str">
        <f t="shared" ca="1" si="69"/>
        <v/>
      </c>
      <c r="DN22" s="29" t="e">
        <f ca="1">+_xlfn.IFNA(VLOOKUP($B22,'Resultados General'!$C$11:$CG$510,MATCH(DN$6,'Resultados General'!$C$10:$CG$10,0),0),"")</f>
        <v>#NAME?</v>
      </c>
      <c r="DO22" s="29" t="str">
        <f t="shared" ca="1" si="70"/>
        <v/>
      </c>
      <c r="DP22" s="29" t="str">
        <f t="shared" ca="1" si="71"/>
        <v/>
      </c>
    </row>
    <row r="23" spans="2:120">
      <c r="B23" s="219" t="str">
        <f>+IF('Resultados General'!C26="","",'Resultados General'!C26)</f>
        <v/>
      </c>
      <c r="C23" s="134" t="e">
        <f ca="1">+_xlfn.IFNA(VLOOKUP('Distribución de puestos'!B23,'Resultados General'!$C$11:$J$510,8,0),"")</f>
        <v>#NAME?</v>
      </c>
      <c r="D23" s="135" t="e">
        <f ca="1">+_xlfn.IFNA(VLOOKUP(B23,'Resultados General'!$C$11:$L$510,10,0),"")</f>
        <v>#NAME?</v>
      </c>
      <c r="E23" s="26"/>
      <c r="F23" s="26"/>
      <c r="G23" s="135" t="str">
        <f t="shared" ca="1" si="72"/>
        <v/>
      </c>
      <c r="H23" s="135" t="str">
        <f t="shared" ca="1" si="73"/>
        <v/>
      </c>
      <c r="I23" s="219" t="str">
        <f t="shared" si="74"/>
        <v/>
      </c>
      <c r="J23" s="138"/>
      <c r="M23" s="29" t="e">
        <f ca="1">+_xlfn.IFNA(VLOOKUP($B23,'Resultados General'!$C$11:$CG$510,MATCH(M$6,'Resultados General'!$C$10:$CG$10,0),0),"")</f>
        <v>#NAME?</v>
      </c>
      <c r="N23" s="29" t="str">
        <f t="shared" ca="1" si="0"/>
        <v/>
      </c>
      <c r="O23" s="29" t="str">
        <f t="shared" ca="1" si="1"/>
        <v/>
      </c>
      <c r="P23" s="29" t="e">
        <f ca="1">+_xlfn.IFNA(VLOOKUP($B23,'Resultados General'!$C$11:$CG$510,MATCH(P$6,'Resultados General'!$C$10:$CG$10,0),0),"")</f>
        <v>#NAME?</v>
      </c>
      <c r="Q23" s="29" t="str">
        <f t="shared" ca="1" si="2"/>
        <v/>
      </c>
      <c r="R23" s="29" t="str">
        <f t="shared" ca="1" si="3"/>
        <v/>
      </c>
      <c r="S23" s="29" t="e">
        <f ca="1">+_xlfn.IFNA(VLOOKUP($B23,'Resultados General'!$C$11:$CG$510,MATCH(S$6,'Resultados General'!$C$10:$CG$10,0),0),"")</f>
        <v>#NAME?</v>
      </c>
      <c r="T23" s="29" t="str">
        <f t="shared" ca="1" si="4"/>
        <v/>
      </c>
      <c r="U23" s="29" t="str">
        <f t="shared" ca="1" si="5"/>
        <v/>
      </c>
      <c r="V23" s="29" t="e">
        <f ca="1">+_xlfn.IFNA(VLOOKUP($B23,'Resultados General'!$C$11:$CG$510,MATCH(V$6,'Resultados General'!$C$10:$CG$10,0),0),"")</f>
        <v>#NAME?</v>
      </c>
      <c r="W23" s="29" t="str">
        <f t="shared" ca="1" si="6"/>
        <v/>
      </c>
      <c r="X23" s="29" t="str">
        <f t="shared" ca="1" si="7"/>
        <v/>
      </c>
      <c r="Y23" s="29" t="e">
        <f ca="1">+_xlfn.IFNA(VLOOKUP($B23,'Resultados General'!$C$11:$CG$510,MATCH(Y$6,'Resultados General'!$C$10:$CG$10,0),0),"")</f>
        <v>#NAME?</v>
      </c>
      <c r="Z23" s="29" t="str">
        <f t="shared" ca="1" si="8"/>
        <v/>
      </c>
      <c r="AA23" s="29" t="str">
        <f t="shared" ca="1" si="9"/>
        <v/>
      </c>
      <c r="AB23" s="29" t="e">
        <f ca="1">+_xlfn.IFNA(VLOOKUP($B23,'Resultados General'!$C$11:$CG$510,MATCH(AB$6,'Resultados General'!$C$10:$CG$10,0),0),"")</f>
        <v>#NAME?</v>
      </c>
      <c r="AC23" s="29" t="str">
        <f t="shared" ca="1" si="10"/>
        <v/>
      </c>
      <c r="AD23" s="29" t="str">
        <f t="shared" ca="1" si="11"/>
        <v/>
      </c>
      <c r="AE23" s="29" t="e">
        <f ca="1">+_xlfn.IFNA(VLOOKUP($B23,'Resultados General'!$C$11:$CG$510,MATCH(AE$6,'Resultados General'!$C$10:$CG$10,0),0),"")</f>
        <v>#NAME?</v>
      </c>
      <c r="AF23" s="29" t="str">
        <f t="shared" ca="1" si="12"/>
        <v/>
      </c>
      <c r="AG23" s="29" t="str">
        <f t="shared" ca="1" si="13"/>
        <v/>
      </c>
      <c r="AH23" s="29" t="e">
        <f ca="1">+_xlfn.IFNA(VLOOKUP($B23,'Resultados General'!$C$11:$CG$510,MATCH(AH$6,'Resultados General'!$C$10:$CG$10,0),0),"")</f>
        <v>#NAME?</v>
      </c>
      <c r="AI23" s="29" t="str">
        <f t="shared" ca="1" si="14"/>
        <v/>
      </c>
      <c r="AJ23" s="29" t="str">
        <f t="shared" ca="1" si="15"/>
        <v/>
      </c>
      <c r="AK23" s="29" t="e">
        <f ca="1">+_xlfn.IFNA(VLOOKUP($B23,'Resultados General'!$C$11:$CG$510,MATCH(AK$6,'Resultados General'!$C$10:$CG$10,0),0),"")</f>
        <v>#NAME?</v>
      </c>
      <c r="AL23" s="29" t="str">
        <f t="shared" ca="1" si="16"/>
        <v/>
      </c>
      <c r="AM23" s="29" t="str">
        <f t="shared" ca="1" si="17"/>
        <v/>
      </c>
      <c r="AN23" s="29" t="e">
        <f ca="1">+_xlfn.IFNA(VLOOKUP($B23,'Resultados General'!$C$11:$CG$510,MATCH(AN$6,'Resultados General'!$C$10:$CG$10,0),0),"")</f>
        <v>#NAME?</v>
      </c>
      <c r="AO23" s="29" t="str">
        <f t="shared" ca="1" si="18"/>
        <v/>
      </c>
      <c r="AP23" s="29" t="str">
        <f t="shared" ca="1" si="19"/>
        <v/>
      </c>
      <c r="AQ23" s="29" t="e">
        <f ca="1">+_xlfn.IFNA(VLOOKUP($B23,'Resultados General'!$C$11:$CG$510,MATCH(AQ$6,'Resultados General'!$C$10:$CG$10,0),0),"")</f>
        <v>#NAME?</v>
      </c>
      <c r="AR23" s="29" t="str">
        <f t="shared" ca="1" si="20"/>
        <v/>
      </c>
      <c r="AS23" s="29" t="str">
        <f t="shared" ca="1" si="21"/>
        <v/>
      </c>
      <c r="AT23" s="29" t="e">
        <f ca="1">+_xlfn.IFNA(VLOOKUP($B23,'Resultados General'!$C$11:$CG$510,MATCH(AT$6,'Resultados General'!$C$10:$CG$10,0),0),"")</f>
        <v>#NAME?</v>
      </c>
      <c r="AU23" s="29" t="str">
        <f t="shared" ca="1" si="22"/>
        <v/>
      </c>
      <c r="AV23" s="29" t="str">
        <f t="shared" ca="1" si="23"/>
        <v/>
      </c>
      <c r="AW23" s="29" t="e">
        <f ca="1">+_xlfn.IFNA(VLOOKUP($B23,'Resultados General'!$C$11:$CG$510,MATCH(AW$6,'Resultados General'!$C$10:$CG$10,0),0),"")</f>
        <v>#NAME?</v>
      </c>
      <c r="AX23" s="29" t="str">
        <f t="shared" ca="1" si="24"/>
        <v/>
      </c>
      <c r="AY23" s="29" t="str">
        <f t="shared" ca="1" si="25"/>
        <v/>
      </c>
      <c r="AZ23" s="29" t="e">
        <f ca="1">+_xlfn.IFNA(VLOOKUP($B23,'Resultados General'!$C$11:$CG$510,MATCH(AZ$6,'Resultados General'!$C$10:$CG$10,0),0),"")</f>
        <v>#NAME?</v>
      </c>
      <c r="BA23" s="29" t="str">
        <f t="shared" ca="1" si="26"/>
        <v/>
      </c>
      <c r="BB23" s="29" t="str">
        <f t="shared" ca="1" si="27"/>
        <v/>
      </c>
      <c r="BC23" s="29" t="e">
        <f ca="1">+_xlfn.IFNA(VLOOKUP($B23,'Resultados General'!$C$11:$CG$510,MATCH(BC$6,'Resultados General'!$C$10:$CG$10,0),0),"")</f>
        <v>#NAME?</v>
      </c>
      <c r="BD23" s="29" t="str">
        <f t="shared" ca="1" si="28"/>
        <v/>
      </c>
      <c r="BE23" s="29" t="str">
        <f t="shared" ca="1" si="29"/>
        <v/>
      </c>
      <c r="BF23" s="29" t="e">
        <f ca="1">+_xlfn.IFNA(VLOOKUP($B23,'Resultados General'!$C$11:$CG$510,MATCH(BF$6,'Resultados General'!$C$10:$CG$10,0),0),"")</f>
        <v>#NAME?</v>
      </c>
      <c r="BG23" s="29" t="str">
        <f t="shared" ca="1" si="30"/>
        <v/>
      </c>
      <c r="BH23" s="29" t="str">
        <f t="shared" ca="1" si="31"/>
        <v/>
      </c>
      <c r="BI23" s="29" t="e">
        <f ca="1">+_xlfn.IFNA(VLOOKUP($B23,'Resultados General'!$C$11:$CG$510,MATCH(BI$6,'Resultados General'!$C$10:$CG$10,0),0),"")</f>
        <v>#NAME?</v>
      </c>
      <c r="BJ23" s="29" t="str">
        <f t="shared" ca="1" si="32"/>
        <v/>
      </c>
      <c r="BK23" s="29" t="str">
        <f t="shared" ca="1" si="33"/>
        <v/>
      </c>
      <c r="BL23" s="29" t="e">
        <f ca="1">+_xlfn.IFNA(VLOOKUP($B23,'Resultados General'!$C$11:$CG$510,MATCH(BL$6,'Resultados General'!$C$10:$CG$10,0),0),"")</f>
        <v>#NAME?</v>
      </c>
      <c r="BM23" s="29" t="str">
        <f t="shared" ca="1" si="34"/>
        <v/>
      </c>
      <c r="BN23" s="29" t="str">
        <f t="shared" ca="1" si="35"/>
        <v/>
      </c>
      <c r="BO23" s="29" t="e">
        <f ca="1">+_xlfn.IFNA(VLOOKUP($B23,'Resultados General'!$C$11:$CG$510,MATCH(BO$6,'Resultados General'!$C$10:$CG$10,0),0),"")</f>
        <v>#NAME?</v>
      </c>
      <c r="BP23" s="29" t="str">
        <f t="shared" ca="1" si="36"/>
        <v/>
      </c>
      <c r="BQ23" s="29" t="str">
        <f t="shared" ca="1" si="37"/>
        <v/>
      </c>
      <c r="BR23" s="29" t="e">
        <f ca="1">+_xlfn.IFNA(VLOOKUP($B23,'Resultados General'!$C$11:$CG$510,MATCH(BR$6,'Resultados General'!$C$10:$CG$10,0),0),"")</f>
        <v>#NAME?</v>
      </c>
      <c r="BS23" s="29" t="str">
        <f t="shared" ca="1" si="38"/>
        <v/>
      </c>
      <c r="BT23" s="29" t="str">
        <f t="shared" ca="1" si="39"/>
        <v/>
      </c>
      <c r="BU23" s="29" t="e">
        <f ca="1">+_xlfn.IFNA(VLOOKUP($B23,'Resultados General'!$C$11:$CG$510,MATCH(BU$6,'Resultados General'!$C$10:$CG$10,0),0),"")</f>
        <v>#NAME?</v>
      </c>
      <c r="BV23" s="29" t="str">
        <f t="shared" ca="1" si="40"/>
        <v/>
      </c>
      <c r="BW23" s="29" t="str">
        <f t="shared" ca="1" si="41"/>
        <v/>
      </c>
      <c r="BX23" s="29" t="e">
        <f ca="1">+_xlfn.IFNA(VLOOKUP($B23,'Resultados General'!$C$11:$CG$510,MATCH(BX$6,'Resultados General'!$C$10:$CG$10,0),0),"")</f>
        <v>#NAME?</v>
      </c>
      <c r="BY23" s="29" t="str">
        <f t="shared" ca="1" si="42"/>
        <v/>
      </c>
      <c r="BZ23" s="29" t="str">
        <f t="shared" ca="1" si="43"/>
        <v/>
      </c>
      <c r="CA23" s="29" t="e">
        <f ca="1">+_xlfn.IFNA(VLOOKUP($B23,'Resultados General'!$C$11:$CG$510,MATCH(CA$6,'Resultados General'!$C$10:$CG$10,0),0),"")</f>
        <v>#NAME?</v>
      </c>
      <c r="CB23" s="29" t="str">
        <f t="shared" ca="1" si="44"/>
        <v/>
      </c>
      <c r="CC23" s="29" t="str">
        <f t="shared" ca="1" si="45"/>
        <v/>
      </c>
      <c r="CD23" s="29" t="e">
        <f ca="1">+_xlfn.IFNA(VLOOKUP($B23,'Resultados General'!$C$11:$CG$510,MATCH(CD$6,'Resultados General'!$C$10:$CG$10,0),0),"")</f>
        <v>#NAME?</v>
      </c>
      <c r="CE23" s="29" t="str">
        <f t="shared" ca="1" si="46"/>
        <v/>
      </c>
      <c r="CF23" s="29" t="str">
        <f t="shared" ca="1" si="47"/>
        <v/>
      </c>
      <c r="CG23" s="29" t="e">
        <f ca="1">+_xlfn.IFNA(VLOOKUP($B23,'Resultados General'!$C$11:$CG$510,MATCH(CG$6,'Resultados General'!$C$10:$CG$10,0),0),"")</f>
        <v>#NAME?</v>
      </c>
      <c r="CH23" s="29" t="str">
        <f t="shared" ca="1" si="48"/>
        <v/>
      </c>
      <c r="CI23" s="29" t="str">
        <f t="shared" ca="1" si="49"/>
        <v/>
      </c>
      <c r="CJ23" s="29" t="e">
        <f ca="1">+_xlfn.IFNA(VLOOKUP($B23,'Resultados General'!$C$11:$CG$510,MATCH(CJ$6,'Resultados General'!$C$10:$CG$10,0),0),"")</f>
        <v>#NAME?</v>
      </c>
      <c r="CK23" s="29" t="str">
        <f t="shared" ca="1" si="50"/>
        <v/>
      </c>
      <c r="CL23" s="29" t="str">
        <f t="shared" ca="1" si="51"/>
        <v/>
      </c>
      <c r="CM23" s="29" t="e">
        <f ca="1">+_xlfn.IFNA(VLOOKUP($B23,'Resultados General'!$C$11:$CG$510,MATCH(CM$6,'Resultados General'!$C$10:$CG$10,0),0),"")</f>
        <v>#NAME?</v>
      </c>
      <c r="CN23" s="29" t="str">
        <f t="shared" ca="1" si="52"/>
        <v/>
      </c>
      <c r="CO23" s="29" t="str">
        <f t="shared" ca="1" si="53"/>
        <v/>
      </c>
      <c r="CP23" s="29" t="e">
        <f ca="1">+_xlfn.IFNA(VLOOKUP($B23,'Resultados General'!$C$11:$CG$510,MATCH(CP$6,'Resultados General'!$C$10:$CG$10,0),0),"")</f>
        <v>#NAME?</v>
      </c>
      <c r="CQ23" s="29" t="str">
        <f t="shared" ca="1" si="54"/>
        <v/>
      </c>
      <c r="CR23" s="29" t="str">
        <f t="shared" ca="1" si="55"/>
        <v/>
      </c>
      <c r="CS23" s="29" t="e">
        <f ca="1">+_xlfn.IFNA(VLOOKUP($B23,'Resultados General'!$C$11:$CG$510,MATCH(CS$6,'Resultados General'!$C$10:$CG$10,0),0),"")</f>
        <v>#NAME?</v>
      </c>
      <c r="CT23" s="29" t="str">
        <f t="shared" ca="1" si="56"/>
        <v/>
      </c>
      <c r="CU23" s="29" t="str">
        <f t="shared" ca="1" si="57"/>
        <v/>
      </c>
      <c r="CV23" s="29" t="e">
        <f ca="1">+_xlfn.IFNA(VLOOKUP($B23,'Resultados General'!$C$11:$CG$510,MATCH(CV$6,'Resultados General'!$C$10:$CG$10,0),0),"")</f>
        <v>#NAME?</v>
      </c>
      <c r="CW23" s="29" t="str">
        <f t="shared" ca="1" si="58"/>
        <v/>
      </c>
      <c r="CX23" s="29" t="str">
        <f t="shared" ca="1" si="59"/>
        <v/>
      </c>
      <c r="CY23" s="29" t="e">
        <f ca="1">+_xlfn.IFNA(VLOOKUP($B23,'Resultados General'!$C$11:$CG$510,MATCH(CY$6,'Resultados General'!$C$10:$CG$10,0),0),"")</f>
        <v>#NAME?</v>
      </c>
      <c r="CZ23" s="29" t="str">
        <f t="shared" ca="1" si="60"/>
        <v/>
      </c>
      <c r="DA23" s="29" t="str">
        <f t="shared" ca="1" si="61"/>
        <v/>
      </c>
      <c r="DB23" s="29" t="e">
        <f ca="1">+_xlfn.IFNA(VLOOKUP($B23,'Resultados General'!$C$11:$CG$510,MATCH(DB$6,'Resultados General'!$C$10:$CG$10,0),0),"")</f>
        <v>#NAME?</v>
      </c>
      <c r="DC23" s="29" t="str">
        <f t="shared" ca="1" si="62"/>
        <v/>
      </c>
      <c r="DD23" s="29" t="str">
        <f t="shared" ca="1" si="63"/>
        <v/>
      </c>
      <c r="DE23" s="29" t="e">
        <f ca="1">+_xlfn.IFNA(VLOOKUP($B23,'Resultados General'!$C$11:$CG$510,MATCH(DE$6,'Resultados General'!$C$10:$CG$10,0),0),"")</f>
        <v>#NAME?</v>
      </c>
      <c r="DF23" s="29" t="str">
        <f t="shared" ca="1" si="64"/>
        <v/>
      </c>
      <c r="DG23" s="29" t="str">
        <f t="shared" ca="1" si="65"/>
        <v/>
      </c>
      <c r="DH23" s="29" t="e">
        <f ca="1">+_xlfn.IFNA(VLOOKUP($B23,'Resultados General'!$C$11:$CG$510,MATCH(DH$6,'Resultados General'!$C$10:$CG$10,0),0),"")</f>
        <v>#NAME?</v>
      </c>
      <c r="DI23" s="29" t="str">
        <f t="shared" ca="1" si="66"/>
        <v/>
      </c>
      <c r="DJ23" s="29" t="str">
        <f t="shared" ca="1" si="67"/>
        <v/>
      </c>
      <c r="DK23" s="29" t="e">
        <f ca="1">+_xlfn.IFNA(VLOOKUP($B23,'Resultados General'!$C$11:$CG$510,MATCH(DK$6,'Resultados General'!$C$10:$CG$10,0),0),"")</f>
        <v>#NAME?</v>
      </c>
      <c r="DL23" s="29" t="str">
        <f t="shared" ca="1" si="68"/>
        <v/>
      </c>
      <c r="DM23" s="29" t="str">
        <f t="shared" ca="1" si="69"/>
        <v/>
      </c>
      <c r="DN23" s="29" t="e">
        <f ca="1">+_xlfn.IFNA(VLOOKUP($B23,'Resultados General'!$C$11:$CG$510,MATCH(DN$6,'Resultados General'!$C$10:$CG$10,0),0),"")</f>
        <v>#NAME?</v>
      </c>
      <c r="DO23" s="29" t="str">
        <f t="shared" ca="1" si="70"/>
        <v/>
      </c>
      <c r="DP23" s="29" t="str">
        <f t="shared" ca="1" si="71"/>
        <v/>
      </c>
    </row>
    <row r="24" spans="2:120">
      <c r="B24" s="219" t="str">
        <f>+IF('Resultados General'!C27="","",'Resultados General'!C27)</f>
        <v/>
      </c>
      <c r="C24" s="134" t="e">
        <f ca="1">+_xlfn.IFNA(VLOOKUP('Distribución de puestos'!B24,'Resultados General'!$C$11:$J$510,8,0),"")</f>
        <v>#NAME?</v>
      </c>
      <c r="D24" s="135" t="e">
        <f ca="1">+_xlfn.IFNA(VLOOKUP(B24,'Resultados General'!$C$11:$L$510,10,0),"")</f>
        <v>#NAME?</v>
      </c>
      <c r="E24" s="26"/>
      <c r="F24" s="26"/>
      <c r="G24" s="135" t="str">
        <f t="shared" ca="1" si="72"/>
        <v/>
      </c>
      <c r="H24" s="135" t="str">
        <f t="shared" ca="1" si="73"/>
        <v/>
      </c>
      <c r="I24" s="219" t="str">
        <f t="shared" si="74"/>
        <v/>
      </c>
      <c r="J24" s="138"/>
      <c r="M24" s="29" t="e">
        <f ca="1">+_xlfn.IFNA(VLOOKUP($B24,'Resultados General'!$C$11:$CG$510,MATCH(M$6,'Resultados General'!$C$10:$CG$10,0),0),"")</f>
        <v>#NAME?</v>
      </c>
      <c r="N24" s="29" t="str">
        <f t="shared" ca="1" si="0"/>
        <v/>
      </c>
      <c r="O24" s="29" t="str">
        <f t="shared" ca="1" si="1"/>
        <v/>
      </c>
      <c r="P24" s="29" t="e">
        <f ca="1">+_xlfn.IFNA(VLOOKUP($B24,'Resultados General'!$C$11:$CG$510,MATCH(P$6,'Resultados General'!$C$10:$CG$10,0),0),"")</f>
        <v>#NAME?</v>
      </c>
      <c r="Q24" s="29" t="str">
        <f t="shared" ca="1" si="2"/>
        <v/>
      </c>
      <c r="R24" s="29" t="str">
        <f t="shared" ca="1" si="3"/>
        <v/>
      </c>
      <c r="S24" s="29" t="e">
        <f ca="1">+_xlfn.IFNA(VLOOKUP($B24,'Resultados General'!$C$11:$CG$510,MATCH(S$6,'Resultados General'!$C$10:$CG$10,0),0),"")</f>
        <v>#NAME?</v>
      </c>
      <c r="T24" s="29" t="str">
        <f t="shared" ca="1" si="4"/>
        <v/>
      </c>
      <c r="U24" s="29" t="str">
        <f t="shared" ca="1" si="5"/>
        <v/>
      </c>
      <c r="V24" s="29" t="e">
        <f ca="1">+_xlfn.IFNA(VLOOKUP($B24,'Resultados General'!$C$11:$CG$510,MATCH(V$6,'Resultados General'!$C$10:$CG$10,0),0),"")</f>
        <v>#NAME?</v>
      </c>
      <c r="W24" s="29" t="str">
        <f t="shared" ca="1" si="6"/>
        <v/>
      </c>
      <c r="X24" s="29" t="str">
        <f t="shared" ca="1" si="7"/>
        <v/>
      </c>
      <c r="Y24" s="29" t="e">
        <f ca="1">+_xlfn.IFNA(VLOOKUP($B24,'Resultados General'!$C$11:$CG$510,MATCH(Y$6,'Resultados General'!$C$10:$CG$10,0),0),"")</f>
        <v>#NAME?</v>
      </c>
      <c r="Z24" s="29" t="str">
        <f t="shared" ca="1" si="8"/>
        <v/>
      </c>
      <c r="AA24" s="29" t="str">
        <f t="shared" ca="1" si="9"/>
        <v/>
      </c>
      <c r="AB24" s="29" t="e">
        <f ca="1">+_xlfn.IFNA(VLOOKUP($B24,'Resultados General'!$C$11:$CG$510,MATCH(AB$6,'Resultados General'!$C$10:$CG$10,0),0),"")</f>
        <v>#NAME?</v>
      </c>
      <c r="AC24" s="29" t="str">
        <f t="shared" ca="1" si="10"/>
        <v/>
      </c>
      <c r="AD24" s="29" t="str">
        <f t="shared" ca="1" si="11"/>
        <v/>
      </c>
      <c r="AE24" s="29" t="e">
        <f ca="1">+_xlfn.IFNA(VLOOKUP($B24,'Resultados General'!$C$11:$CG$510,MATCH(AE$6,'Resultados General'!$C$10:$CG$10,0),0),"")</f>
        <v>#NAME?</v>
      </c>
      <c r="AF24" s="29" t="str">
        <f t="shared" ca="1" si="12"/>
        <v/>
      </c>
      <c r="AG24" s="29" t="str">
        <f t="shared" ca="1" si="13"/>
        <v/>
      </c>
      <c r="AH24" s="29" t="e">
        <f ca="1">+_xlfn.IFNA(VLOOKUP($B24,'Resultados General'!$C$11:$CG$510,MATCH(AH$6,'Resultados General'!$C$10:$CG$10,0),0),"")</f>
        <v>#NAME?</v>
      </c>
      <c r="AI24" s="29" t="str">
        <f t="shared" ca="1" si="14"/>
        <v/>
      </c>
      <c r="AJ24" s="29" t="str">
        <f t="shared" ca="1" si="15"/>
        <v/>
      </c>
      <c r="AK24" s="29" t="e">
        <f ca="1">+_xlfn.IFNA(VLOOKUP($B24,'Resultados General'!$C$11:$CG$510,MATCH(AK$6,'Resultados General'!$C$10:$CG$10,0),0),"")</f>
        <v>#NAME?</v>
      </c>
      <c r="AL24" s="29" t="str">
        <f t="shared" ca="1" si="16"/>
        <v/>
      </c>
      <c r="AM24" s="29" t="str">
        <f t="shared" ca="1" si="17"/>
        <v/>
      </c>
      <c r="AN24" s="29" t="e">
        <f ca="1">+_xlfn.IFNA(VLOOKUP($B24,'Resultados General'!$C$11:$CG$510,MATCH(AN$6,'Resultados General'!$C$10:$CG$10,0),0),"")</f>
        <v>#NAME?</v>
      </c>
      <c r="AO24" s="29" t="str">
        <f t="shared" ca="1" si="18"/>
        <v/>
      </c>
      <c r="AP24" s="29" t="str">
        <f t="shared" ca="1" si="19"/>
        <v/>
      </c>
      <c r="AQ24" s="29" t="e">
        <f ca="1">+_xlfn.IFNA(VLOOKUP($B24,'Resultados General'!$C$11:$CG$510,MATCH(AQ$6,'Resultados General'!$C$10:$CG$10,0),0),"")</f>
        <v>#NAME?</v>
      </c>
      <c r="AR24" s="29" t="str">
        <f t="shared" ca="1" si="20"/>
        <v/>
      </c>
      <c r="AS24" s="29" t="str">
        <f t="shared" ca="1" si="21"/>
        <v/>
      </c>
      <c r="AT24" s="29" t="e">
        <f ca="1">+_xlfn.IFNA(VLOOKUP($B24,'Resultados General'!$C$11:$CG$510,MATCH(AT$6,'Resultados General'!$C$10:$CG$10,0),0),"")</f>
        <v>#NAME?</v>
      </c>
      <c r="AU24" s="29" t="str">
        <f t="shared" ca="1" si="22"/>
        <v/>
      </c>
      <c r="AV24" s="29" t="str">
        <f t="shared" ca="1" si="23"/>
        <v/>
      </c>
      <c r="AW24" s="29" t="e">
        <f ca="1">+_xlfn.IFNA(VLOOKUP($B24,'Resultados General'!$C$11:$CG$510,MATCH(AW$6,'Resultados General'!$C$10:$CG$10,0),0),"")</f>
        <v>#NAME?</v>
      </c>
      <c r="AX24" s="29" t="str">
        <f t="shared" ca="1" si="24"/>
        <v/>
      </c>
      <c r="AY24" s="29" t="str">
        <f t="shared" ca="1" si="25"/>
        <v/>
      </c>
      <c r="AZ24" s="29" t="e">
        <f ca="1">+_xlfn.IFNA(VLOOKUP($B24,'Resultados General'!$C$11:$CG$510,MATCH(AZ$6,'Resultados General'!$C$10:$CG$10,0),0),"")</f>
        <v>#NAME?</v>
      </c>
      <c r="BA24" s="29" t="str">
        <f t="shared" ca="1" si="26"/>
        <v/>
      </c>
      <c r="BB24" s="29" t="str">
        <f t="shared" ca="1" si="27"/>
        <v/>
      </c>
      <c r="BC24" s="29" t="e">
        <f ca="1">+_xlfn.IFNA(VLOOKUP($B24,'Resultados General'!$C$11:$CG$510,MATCH(BC$6,'Resultados General'!$C$10:$CG$10,0),0),"")</f>
        <v>#NAME?</v>
      </c>
      <c r="BD24" s="29" t="str">
        <f t="shared" ca="1" si="28"/>
        <v/>
      </c>
      <c r="BE24" s="29" t="str">
        <f t="shared" ca="1" si="29"/>
        <v/>
      </c>
      <c r="BF24" s="29" t="e">
        <f ca="1">+_xlfn.IFNA(VLOOKUP($B24,'Resultados General'!$C$11:$CG$510,MATCH(BF$6,'Resultados General'!$C$10:$CG$10,0),0),"")</f>
        <v>#NAME?</v>
      </c>
      <c r="BG24" s="29" t="str">
        <f t="shared" ca="1" si="30"/>
        <v/>
      </c>
      <c r="BH24" s="29" t="str">
        <f t="shared" ca="1" si="31"/>
        <v/>
      </c>
      <c r="BI24" s="29" t="e">
        <f ca="1">+_xlfn.IFNA(VLOOKUP($B24,'Resultados General'!$C$11:$CG$510,MATCH(BI$6,'Resultados General'!$C$10:$CG$10,0),0),"")</f>
        <v>#NAME?</v>
      </c>
      <c r="BJ24" s="29" t="str">
        <f t="shared" ca="1" si="32"/>
        <v/>
      </c>
      <c r="BK24" s="29" t="str">
        <f t="shared" ca="1" si="33"/>
        <v/>
      </c>
      <c r="BL24" s="29" t="e">
        <f ca="1">+_xlfn.IFNA(VLOOKUP($B24,'Resultados General'!$C$11:$CG$510,MATCH(BL$6,'Resultados General'!$C$10:$CG$10,0),0),"")</f>
        <v>#NAME?</v>
      </c>
      <c r="BM24" s="29" t="str">
        <f t="shared" ca="1" si="34"/>
        <v/>
      </c>
      <c r="BN24" s="29" t="str">
        <f t="shared" ca="1" si="35"/>
        <v/>
      </c>
      <c r="BO24" s="29" t="e">
        <f ca="1">+_xlfn.IFNA(VLOOKUP($B24,'Resultados General'!$C$11:$CG$510,MATCH(BO$6,'Resultados General'!$C$10:$CG$10,0),0),"")</f>
        <v>#NAME?</v>
      </c>
      <c r="BP24" s="29" t="str">
        <f t="shared" ca="1" si="36"/>
        <v/>
      </c>
      <c r="BQ24" s="29" t="str">
        <f t="shared" ca="1" si="37"/>
        <v/>
      </c>
      <c r="BR24" s="29" t="e">
        <f ca="1">+_xlfn.IFNA(VLOOKUP($B24,'Resultados General'!$C$11:$CG$510,MATCH(BR$6,'Resultados General'!$C$10:$CG$10,0),0),"")</f>
        <v>#NAME?</v>
      </c>
      <c r="BS24" s="29" t="str">
        <f t="shared" ca="1" si="38"/>
        <v/>
      </c>
      <c r="BT24" s="29" t="str">
        <f t="shared" ca="1" si="39"/>
        <v/>
      </c>
      <c r="BU24" s="29" t="e">
        <f ca="1">+_xlfn.IFNA(VLOOKUP($B24,'Resultados General'!$C$11:$CG$510,MATCH(BU$6,'Resultados General'!$C$10:$CG$10,0),0),"")</f>
        <v>#NAME?</v>
      </c>
      <c r="BV24" s="29" t="str">
        <f t="shared" ca="1" si="40"/>
        <v/>
      </c>
      <c r="BW24" s="29" t="str">
        <f t="shared" ca="1" si="41"/>
        <v/>
      </c>
      <c r="BX24" s="29" t="e">
        <f ca="1">+_xlfn.IFNA(VLOOKUP($B24,'Resultados General'!$C$11:$CG$510,MATCH(BX$6,'Resultados General'!$C$10:$CG$10,0),0),"")</f>
        <v>#NAME?</v>
      </c>
      <c r="BY24" s="29" t="str">
        <f t="shared" ca="1" si="42"/>
        <v/>
      </c>
      <c r="BZ24" s="29" t="str">
        <f t="shared" ca="1" si="43"/>
        <v/>
      </c>
      <c r="CA24" s="29" t="e">
        <f ca="1">+_xlfn.IFNA(VLOOKUP($B24,'Resultados General'!$C$11:$CG$510,MATCH(CA$6,'Resultados General'!$C$10:$CG$10,0),0),"")</f>
        <v>#NAME?</v>
      </c>
      <c r="CB24" s="29" t="str">
        <f t="shared" ca="1" si="44"/>
        <v/>
      </c>
      <c r="CC24" s="29" t="str">
        <f t="shared" ca="1" si="45"/>
        <v/>
      </c>
      <c r="CD24" s="29" t="e">
        <f ca="1">+_xlfn.IFNA(VLOOKUP($B24,'Resultados General'!$C$11:$CG$510,MATCH(CD$6,'Resultados General'!$C$10:$CG$10,0),0),"")</f>
        <v>#NAME?</v>
      </c>
      <c r="CE24" s="29" t="str">
        <f t="shared" ca="1" si="46"/>
        <v/>
      </c>
      <c r="CF24" s="29" t="str">
        <f t="shared" ca="1" si="47"/>
        <v/>
      </c>
      <c r="CG24" s="29" t="e">
        <f ca="1">+_xlfn.IFNA(VLOOKUP($B24,'Resultados General'!$C$11:$CG$510,MATCH(CG$6,'Resultados General'!$C$10:$CG$10,0),0),"")</f>
        <v>#NAME?</v>
      </c>
      <c r="CH24" s="29" t="str">
        <f t="shared" ca="1" si="48"/>
        <v/>
      </c>
      <c r="CI24" s="29" t="str">
        <f t="shared" ca="1" si="49"/>
        <v/>
      </c>
      <c r="CJ24" s="29" t="e">
        <f ca="1">+_xlfn.IFNA(VLOOKUP($B24,'Resultados General'!$C$11:$CG$510,MATCH(CJ$6,'Resultados General'!$C$10:$CG$10,0),0),"")</f>
        <v>#NAME?</v>
      </c>
      <c r="CK24" s="29" t="str">
        <f t="shared" ca="1" si="50"/>
        <v/>
      </c>
      <c r="CL24" s="29" t="str">
        <f t="shared" ca="1" si="51"/>
        <v/>
      </c>
      <c r="CM24" s="29" t="e">
        <f ca="1">+_xlfn.IFNA(VLOOKUP($B24,'Resultados General'!$C$11:$CG$510,MATCH(CM$6,'Resultados General'!$C$10:$CG$10,0),0),"")</f>
        <v>#NAME?</v>
      </c>
      <c r="CN24" s="29" t="str">
        <f t="shared" ca="1" si="52"/>
        <v/>
      </c>
      <c r="CO24" s="29" t="str">
        <f t="shared" ca="1" si="53"/>
        <v/>
      </c>
      <c r="CP24" s="29" t="e">
        <f ca="1">+_xlfn.IFNA(VLOOKUP($B24,'Resultados General'!$C$11:$CG$510,MATCH(CP$6,'Resultados General'!$C$10:$CG$10,0),0),"")</f>
        <v>#NAME?</v>
      </c>
      <c r="CQ24" s="29" t="str">
        <f t="shared" ca="1" si="54"/>
        <v/>
      </c>
      <c r="CR24" s="29" t="str">
        <f t="shared" ca="1" si="55"/>
        <v/>
      </c>
      <c r="CS24" s="29" t="e">
        <f ca="1">+_xlfn.IFNA(VLOOKUP($B24,'Resultados General'!$C$11:$CG$510,MATCH(CS$6,'Resultados General'!$C$10:$CG$10,0),0),"")</f>
        <v>#NAME?</v>
      </c>
      <c r="CT24" s="29" t="str">
        <f t="shared" ca="1" si="56"/>
        <v/>
      </c>
      <c r="CU24" s="29" t="str">
        <f t="shared" ca="1" si="57"/>
        <v/>
      </c>
      <c r="CV24" s="29" t="e">
        <f ca="1">+_xlfn.IFNA(VLOOKUP($B24,'Resultados General'!$C$11:$CG$510,MATCH(CV$6,'Resultados General'!$C$10:$CG$10,0),0),"")</f>
        <v>#NAME?</v>
      </c>
      <c r="CW24" s="29" t="str">
        <f t="shared" ca="1" si="58"/>
        <v/>
      </c>
      <c r="CX24" s="29" t="str">
        <f t="shared" ca="1" si="59"/>
        <v/>
      </c>
      <c r="CY24" s="29" t="e">
        <f ca="1">+_xlfn.IFNA(VLOOKUP($B24,'Resultados General'!$C$11:$CG$510,MATCH(CY$6,'Resultados General'!$C$10:$CG$10,0),0),"")</f>
        <v>#NAME?</v>
      </c>
      <c r="CZ24" s="29" t="str">
        <f t="shared" ca="1" si="60"/>
        <v/>
      </c>
      <c r="DA24" s="29" t="str">
        <f t="shared" ca="1" si="61"/>
        <v/>
      </c>
      <c r="DB24" s="29" t="e">
        <f ca="1">+_xlfn.IFNA(VLOOKUP($B24,'Resultados General'!$C$11:$CG$510,MATCH(DB$6,'Resultados General'!$C$10:$CG$10,0),0),"")</f>
        <v>#NAME?</v>
      </c>
      <c r="DC24" s="29" t="str">
        <f t="shared" ca="1" si="62"/>
        <v/>
      </c>
      <c r="DD24" s="29" t="str">
        <f t="shared" ca="1" si="63"/>
        <v/>
      </c>
      <c r="DE24" s="29" t="e">
        <f ca="1">+_xlfn.IFNA(VLOOKUP($B24,'Resultados General'!$C$11:$CG$510,MATCH(DE$6,'Resultados General'!$C$10:$CG$10,0),0),"")</f>
        <v>#NAME?</v>
      </c>
      <c r="DF24" s="29" t="str">
        <f t="shared" ca="1" si="64"/>
        <v/>
      </c>
      <c r="DG24" s="29" t="str">
        <f t="shared" ca="1" si="65"/>
        <v/>
      </c>
      <c r="DH24" s="29" t="e">
        <f ca="1">+_xlfn.IFNA(VLOOKUP($B24,'Resultados General'!$C$11:$CG$510,MATCH(DH$6,'Resultados General'!$C$10:$CG$10,0),0),"")</f>
        <v>#NAME?</v>
      </c>
      <c r="DI24" s="29" t="str">
        <f t="shared" ca="1" si="66"/>
        <v/>
      </c>
      <c r="DJ24" s="29" t="str">
        <f t="shared" ca="1" si="67"/>
        <v/>
      </c>
      <c r="DK24" s="29" t="e">
        <f ca="1">+_xlfn.IFNA(VLOOKUP($B24,'Resultados General'!$C$11:$CG$510,MATCH(DK$6,'Resultados General'!$C$10:$CG$10,0),0),"")</f>
        <v>#NAME?</v>
      </c>
      <c r="DL24" s="29" t="str">
        <f t="shared" ca="1" si="68"/>
        <v/>
      </c>
      <c r="DM24" s="29" t="str">
        <f t="shared" ca="1" si="69"/>
        <v/>
      </c>
      <c r="DN24" s="29" t="e">
        <f ca="1">+_xlfn.IFNA(VLOOKUP($B24,'Resultados General'!$C$11:$CG$510,MATCH(DN$6,'Resultados General'!$C$10:$CG$10,0),0),"")</f>
        <v>#NAME?</v>
      </c>
      <c r="DO24" s="29" t="str">
        <f t="shared" ca="1" si="70"/>
        <v/>
      </c>
      <c r="DP24" s="29" t="str">
        <f t="shared" ca="1" si="71"/>
        <v/>
      </c>
    </row>
    <row r="25" spans="2:120">
      <c r="B25" s="219" t="str">
        <f>+IF('Resultados General'!C28="","",'Resultados General'!C28)</f>
        <v/>
      </c>
      <c r="C25" s="134" t="e">
        <f ca="1">+_xlfn.IFNA(VLOOKUP('Distribución de puestos'!B25,'Resultados General'!$C$11:$J$510,8,0),"")</f>
        <v>#NAME?</v>
      </c>
      <c r="D25" s="135" t="e">
        <f ca="1">+_xlfn.IFNA(VLOOKUP(B25,'Resultados General'!$C$11:$L$510,10,0),"")</f>
        <v>#NAME?</v>
      </c>
      <c r="E25" s="26"/>
      <c r="F25" s="26"/>
      <c r="G25" s="135" t="str">
        <f t="shared" ca="1" si="72"/>
        <v/>
      </c>
      <c r="H25" s="135" t="str">
        <f t="shared" ca="1" si="73"/>
        <v/>
      </c>
      <c r="I25" s="219" t="str">
        <f t="shared" si="74"/>
        <v/>
      </c>
      <c r="J25" s="138"/>
      <c r="M25" s="29" t="e">
        <f ca="1">+_xlfn.IFNA(VLOOKUP($B25,'Resultados General'!$C$11:$CG$510,MATCH(M$6,'Resultados General'!$C$10:$CG$10,0),0),"")</f>
        <v>#NAME?</v>
      </c>
      <c r="N25" s="29" t="str">
        <f t="shared" ca="1" si="0"/>
        <v/>
      </c>
      <c r="O25" s="29" t="str">
        <f t="shared" ca="1" si="1"/>
        <v/>
      </c>
      <c r="P25" s="29" t="e">
        <f ca="1">+_xlfn.IFNA(VLOOKUP($B25,'Resultados General'!$C$11:$CG$510,MATCH(P$6,'Resultados General'!$C$10:$CG$10,0),0),"")</f>
        <v>#NAME?</v>
      </c>
      <c r="Q25" s="29" t="str">
        <f t="shared" ca="1" si="2"/>
        <v/>
      </c>
      <c r="R25" s="29" t="str">
        <f t="shared" ca="1" si="3"/>
        <v/>
      </c>
      <c r="S25" s="29" t="e">
        <f ca="1">+_xlfn.IFNA(VLOOKUP($B25,'Resultados General'!$C$11:$CG$510,MATCH(S$6,'Resultados General'!$C$10:$CG$10,0),0),"")</f>
        <v>#NAME?</v>
      </c>
      <c r="T25" s="29" t="str">
        <f t="shared" ca="1" si="4"/>
        <v/>
      </c>
      <c r="U25" s="29" t="str">
        <f t="shared" ca="1" si="5"/>
        <v/>
      </c>
      <c r="V25" s="29" t="e">
        <f ca="1">+_xlfn.IFNA(VLOOKUP($B25,'Resultados General'!$C$11:$CG$510,MATCH(V$6,'Resultados General'!$C$10:$CG$10,0),0),"")</f>
        <v>#NAME?</v>
      </c>
      <c r="W25" s="29" t="str">
        <f t="shared" ca="1" si="6"/>
        <v/>
      </c>
      <c r="X25" s="29" t="str">
        <f t="shared" ca="1" si="7"/>
        <v/>
      </c>
      <c r="Y25" s="29" t="e">
        <f ca="1">+_xlfn.IFNA(VLOOKUP($B25,'Resultados General'!$C$11:$CG$510,MATCH(Y$6,'Resultados General'!$C$10:$CG$10,0),0),"")</f>
        <v>#NAME?</v>
      </c>
      <c r="Z25" s="29" t="str">
        <f t="shared" ca="1" si="8"/>
        <v/>
      </c>
      <c r="AA25" s="29" t="str">
        <f t="shared" ca="1" si="9"/>
        <v/>
      </c>
      <c r="AB25" s="29" t="e">
        <f ca="1">+_xlfn.IFNA(VLOOKUP($B25,'Resultados General'!$C$11:$CG$510,MATCH(AB$6,'Resultados General'!$C$10:$CG$10,0),0),"")</f>
        <v>#NAME?</v>
      </c>
      <c r="AC25" s="29" t="str">
        <f t="shared" ca="1" si="10"/>
        <v/>
      </c>
      <c r="AD25" s="29" t="str">
        <f t="shared" ca="1" si="11"/>
        <v/>
      </c>
      <c r="AE25" s="29" t="e">
        <f ca="1">+_xlfn.IFNA(VLOOKUP($B25,'Resultados General'!$C$11:$CG$510,MATCH(AE$6,'Resultados General'!$C$10:$CG$10,0),0),"")</f>
        <v>#NAME?</v>
      </c>
      <c r="AF25" s="29" t="str">
        <f t="shared" ca="1" si="12"/>
        <v/>
      </c>
      <c r="AG25" s="29" t="str">
        <f t="shared" ca="1" si="13"/>
        <v/>
      </c>
      <c r="AH25" s="29" t="e">
        <f ca="1">+_xlfn.IFNA(VLOOKUP($B25,'Resultados General'!$C$11:$CG$510,MATCH(AH$6,'Resultados General'!$C$10:$CG$10,0),0),"")</f>
        <v>#NAME?</v>
      </c>
      <c r="AI25" s="29" t="str">
        <f t="shared" ca="1" si="14"/>
        <v/>
      </c>
      <c r="AJ25" s="29" t="str">
        <f t="shared" ca="1" si="15"/>
        <v/>
      </c>
      <c r="AK25" s="29" t="e">
        <f ca="1">+_xlfn.IFNA(VLOOKUP($B25,'Resultados General'!$C$11:$CG$510,MATCH(AK$6,'Resultados General'!$C$10:$CG$10,0),0),"")</f>
        <v>#NAME?</v>
      </c>
      <c r="AL25" s="29" t="str">
        <f t="shared" ca="1" si="16"/>
        <v/>
      </c>
      <c r="AM25" s="29" t="str">
        <f t="shared" ca="1" si="17"/>
        <v/>
      </c>
      <c r="AN25" s="29" t="e">
        <f ca="1">+_xlfn.IFNA(VLOOKUP($B25,'Resultados General'!$C$11:$CG$510,MATCH(AN$6,'Resultados General'!$C$10:$CG$10,0),0),"")</f>
        <v>#NAME?</v>
      </c>
      <c r="AO25" s="29" t="str">
        <f t="shared" ca="1" si="18"/>
        <v/>
      </c>
      <c r="AP25" s="29" t="str">
        <f t="shared" ca="1" si="19"/>
        <v/>
      </c>
      <c r="AQ25" s="29" t="e">
        <f ca="1">+_xlfn.IFNA(VLOOKUP($B25,'Resultados General'!$C$11:$CG$510,MATCH(AQ$6,'Resultados General'!$C$10:$CG$10,0),0),"")</f>
        <v>#NAME?</v>
      </c>
      <c r="AR25" s="29" t="str">
        <f t="shared" ca="1" si="20"/>
        <v/>
      </c>
      <c r="AS25" s="29" t="str">
        <f t="shared" ca="1" si="21"/>
        <v/>
      </c>
      <c r="AT25" s="29" t="e">
        <f ca="1">+_xlfn.IFNA(VLOOKUP($B25,'Resultados General'!$C$11:$CG$510,MATCH(AT$6,'Resultados General'!$C$10:$CG$10,0),0),"")</f>
        <v>#NAME?</v>
      </c>
      <c r="AU25" s="29" t="str">
        <f t="shared" ca="1" si="22"/>
        <v/>
      </c>
      <c r="AV25" s="29" t="str">
        <f t="shared" ca="1" si="23"/>
        <v/>
      </c>
      <c r="AW25" s="29" t="e">
        <f ca="1">+_xlfn.IFNA(VLOOKUP($B25,'Resultados General'!$C$11:$CG$510,MATCH(AW$6,'Resultados General'!$C$10:$CG$10,0),0),"")</f>
        <v>#NAME?</v>
      </c>
      <c r="AX25" s="29" t="str">
        <f t="shared" ca="1" si="24"/>
        <v/>
      </c>
      <c r="AY25" s="29" t="str">
        <f t="shared" ca="1" si="25"/>
        <v/>
      </c>
      <c r="AZ25" s="29" t="e">
        <f ca="1">+_xlfn.IFNA(VLOOKUP($B25,'Resultados General'!$C$11:$CG$510,MATCH(AZ$6,'Resultados General'!$C$10:$CG$10,0),0),"")</f>
        <v>#NAME?</v>
      </c>
      <c r="BA25" s="29" t="str">
        <f t="shared" ca="1" si="26"/>
        <v/>
      </c>
      <c r="BB25" s="29" t="str">
        <f t="shared" ca="1" si="27"/>
        <v/>
      </c>
      <c r="BC25" s="29" t="e">
        <f ca="1">+_xlfn.IFNA(VLOOKUP($B25,'Resultados General'!$C$11:$CG$510,MATCH(BC$6,'Resultados General'!$C$10:$CG$10,0),0),"")</f>
        <v>#NAME?</v>
      </c>
      <c r="BD25" s="29" t="str">
        <f t="shared" ca="1" si="28"/>
        <v/>
      </c>
      <c r="BE25" s="29" t="str">
        <f t="shared" ca="1" si="29"/>
        <v/>
      </c>
      <c r="BF25" s="29" t="e">
        <f ca="1">+_xlfn.IFNA(VLOOKUP($B25,'Resultados General'!$C$11:$CG$510,MATCH(BF$6,'Resultados General'!$C$10:$CG$10,0),0),"")</f>
        <v>#NAME?</v>
      </c>
      <c r="BG25" s="29" t="str">
        <f t="shared" ca="1" si="30"/>
        <v/>
      </c>
      <c r="BH25" s="29" t="str">
        <f t="shared" ca="1" si="31"/>
        <v/>
      </c>
      <c r="BI25" s="29" t="e">
        <f ca="1">+_xlfn.IFNA(VLOOKUP($B25,'Resultados General'!$C$11:$CG$510,MATCH(BI$6,'Resultados General'!$C$10:$CG$10,0),0),"")</f>
        <v>#NAME?</v>
      </c>
      <c r="BJ25" s="29" t="str">
        <f t="shared" ca="1" si="32"/>
        <v/>
      </c>
      <c r="BK25" s="29" t="str">
        <f t="shared" ca="1" si="33"/>
        <v/>
      </c>
      <c r="BL25" s="29" t="e">
        <f ca="1">+_xlfn.IFNA(VLOOKUP($B25,'Resultados General'!$C$11:$CG$510,MATCH(BL$6,'Resultados General'!$C$10:$CG$10,0),0),"")</f>
        <v>#NAME?</v>
      </c>
      <c r="BM25" s="29" t="str">
        <f t="shared" ca="1" si="34"/>
        <v/>
      </c>
      <c r="BN25" s="29" t="str">
        <f t="shared" ca="1" si="35"/>
        <v/>
      </c>
      <c r="BO25" s="29" t="e">
        <f ca="1">+_xlfn.IFNA(VLOOKUP($B25,'Resultados General'!$C$11:$CG$510,MATCH(BO$6,'Resultados General'!$C$10:$CG$10,0),0),"")</f>
        <v>#NAME?</v>
      </c>
      <c r="BP25" s="29" t="str">
        <f t="shared" ca="1" si="36"/>
        <v/>
      </c>
      <c r="BQ25" s="29" t="str">
        <f t="shared" ca="1" si="37"/>
        <v/>
      </c>
      <c r="BR25" s="29" t="e">
        <f ca="1">+_xlfn.IFNA(VLOOKUP($B25,'Resultados General'!$C$11:$CG$510,MATCH(BR$6,'Resultados General'!$C$10:$CG$10,0),0),"")</f>
        <v>#NAME?</v>
      </c>
      <c r="BS25" s="29" t="str">
        <f t="shared" ca="1" si="38"/>
        <v/>
      </c>
      <c r="BT25" s="29" t="str">
        <f t="shared" ca="1" si="39"/>
        <v/>
      </c>
      <c r="BU25" s="29" t="e">
        <f ca="1">+_xlfn.IFNA(VLOOKUP($B25,'Resultados General'!$C$11:$CG$510,MATCH(BU$6,'Resultados General'!$C$10:$CG$10,0),0),"")</f>
        <v>#NAME?</v>
      </c>
      <c r="BV25" s="29" t="str">
        <f t="shared" ca="1" si="40"/>
        <v/>
      </c>
      <c r="BW25" s="29" t="str">
        <f t="shared" ca="1" si="41"/>
        <v/>
      </c>
      <c r="BX25" s="29" t="e">
        <f ca="1">+_xlfn.IFNA(VLOOKUP($B25,'Resultados General'!$C$11:$CG$510,MATCH(BX$6,'Resultados General'!$C$10:$CG$10,0),0),"")</f>
        <v>#NAME?</v>
      </c>
      <c r="BY25" s="29" t="str">
        <f t="shared" ca="1" si="42"/>
        <v/>
      </c>
      <c r="BZ25" s="29" t="str">
        <f t="shared" ca="1" si="43"/>
        <v/>
      </c>
      <c r="CA25" s="29" t="e">
        <f ca="1">+_xlfn.IFNA(VLOOKUP($B25,'Resultados General'!$C$11:$CG$510,MATCH(CA$6,'Resultados General'!$C$10:$CG$10,0),0),"")</f>
        <v>#NAME?</v>
      </c>
      <c r="CB25" s="29" t="str">
        <f t="shared" ca="1" si="44"/>
        <v/>
      </c>
      <c r="CC25" s="29" t="str">
        <f t="shared" ca="1" si="45"/>
        <v/>
      </c>
      <c r="CD25" s="29" t="e">
        <f ca="1">+_xlfn.IFNA(VLOOKUP($B25,'Resultados General'!$C$11:$CG$510,MATCH(CD$6,'Resultados General'!$C$10:$CG$10,0),0),"")</f>
        <v>#NAME?</v>
      </c>
      <c r="CE25" s="29" t="str">
        <f t="shared" ca="1" si="46"/>
        <v/>
      </c>
      <c r="CF25" s="29" t="str">
        <f t="shared" ca="1" si="47"/>
        <v/>
      </c>
      <c r="CG25" s="29" t="e">
        <f ca="1">+_xlfn.IFNA(VLOOKUP($B25,'Resultados General'!$C$11:$CG$510,MATCH(CG$6,'Resultados General'!$C$10:$CG$10,0),0),"")</f>
        <v>#NAME?</v>
      </c>
      <c r="CH25" s="29" t="str">
        <f t="shared" ca="1" si="48"/>
        <v/>
      </c>
      <c r="CI25" s="29" t="str">
        <f t="shared" ca="1" si="49"/>
        <v/>
      </c>
      <c r="CJ25" s="29" t="e">
        <f ca="1">+_xlfn.IFNA(VLOOKUP($B25,'Resultados General'!$C$11:$CG$510,MATCH(CJ$6,'Resultados General'!$C$10:$CG$10,0),0),"")</f>
        <v>#NAME?</v>
      </c>
      <c r="CK25" s="29" t="str">
        <f t="shared" ca="1" si="50"/>
        <v/>
      </c>
      <c r="CL25" s="29" t="str">
        <f t="shared" ca="1" si="51"/>
        <v/>
      </c>
      <c r="CM25" s="29" t="e">
        <f ca="1">+_xlfn.IFNA(VLOOKUP($B25,'Resultados General'!$C$11:$CG$510,MATCH(CM$6,'Resultados General'!$C$10:$CG$10,0),0),"")</f>
        <v>#NAME?</v>
      </c>
      <c r="CN25" s="29" t="str">
        <f t="shared" ca="1" si="52"/>
        <v/>
      </c>
      <c r="CO25" s="29" t="str">
        <f t="shared" ca="1" si="53"/>
        <v/>
      </c>
      <c r="CP25" s="29" t="e">
        <f ca="1">+_xlfn.IFNA(VLOOKUP($B25,'Resultados General'!$C$11:$CG$510,MATCH(CP$6,'Resultados General'!$C$10:$CG$10,0),0),"")</f>
        <v>#NAME?</v>
      </c>
      <c r="CQ25" s="29" t="str">
        <f t="shared" ca="1" si="54"/>
        <v/>
      </c>
      <c r="CR25" s="29" t="str">
        <f t="shared" ca="1" si="55"/>
        <v/>
      </c>
      <c r="CS25" s="29" t="e">
        <f ca="1">+_xlfn.IFNA(VLOOKUP($B25,'Resultados General'!$C$11:$CG$510,MATCH(CS$6,'Resultados General'!$C$10:$CG$10,0),0),"")</f>
        <v>#NAME?</v>
      </c>
      <c r="CT25" s="29" t="str">
        <f t="shared" ca="1" si="56"/>
        <v/>
      </c>
      <c r="CU25" s="29" t="str">
        <f t="shared" ca="1" si="57"/>
        <v/>
      </c>
      <c r="CV25" s="29" t="e">
        <f ca="1">+_xlfn.IFNA(VLOOKUP($B25,'Resultados General'!$C$11:$CG$510,MATCH(CV$6,'Resultados General'!$C$10:$CG$10,0),0),"")</f>
        <v>#NAME?</v>
      </c>
      <c r="CW25" s="29" t="str">
        <f t="shared" ca="1" si="58"/>
        <v/>
      </c>
      <c r="CX25" s="29" t="str">
        <f t="shared" ca="1" si="59"/>
        <v/>
      </c>
      <c r="CY25" s="29" t="e">
        <f ca="1">+_xlfn.IFNA(VLOOKUP($B25,'Resultados General'!$C$11:$CG$510,MATCH(CY$6,'Resultados General'!$C$10:$CG$10,0),0),"")</f>
        <v>#NAME?</v>
      </c>
      <c r="CZ25" s="29" t="str">
        <f t="shared" ca="1" si="60"/>
        <v/>
      </c>
      <c r="DA25" s="29" t="str">
        <f t="shared" ca="1" si="61"/>
        <v/>
      </c>
      <c r="DB25" s="29" t="e">
        <f ca="1">+_xlfn.IFNA(VLOOKUP($B25,'Resultados General'!$C$11:$CG$510,MATCH(DB$6,'Resultados General'!$C$10:$CG$10,0),0),"")</f>
        <v>#NAME?</v>
      </c>
      <c r="DC25" s="29" t="str">
        <f t="shared" ca="1" si="62"/>
        <v/>
      </c>
      <c r="DD25" s="29" t="str">
        <f t="shared" ca="1" si="63"/>
        <v/>
      </c>
      <c r="DE25" s="29" t="e">
        <f ca="1">+_xlfn.IFNA(VLOOKUP($B25,'Resultados General'!$C$11:$CG$510,MATCH(DE$6,'Resultados General'!$C$10:$CG$10,0),0),"")</f>
        <v>#NAME?</v>
      </c>
      <c r="DF25" s="29" t="str">
        <f t="shared" ca="1" si="64"/>
        <v/>
      </c>
      <c r="DG25" s="29" t="str">
        <f t="shared" ca="1" si="65"/>
        <v/>
      </c>
      <c r="DH25" s="29" t="e">
        <f ca="1">+_xlfn.IFNA(VLOOKUP($B25,'Resultados General'!$C$11:$CG$510,MATCH(DH$6,'Resultados General'!$C$10:$CG$10,0),0),"")</f>
        <v>#NAME?</v>
      </c>
      <c r="DI25" s="29" t="str">
        <f t="shared" ca="1" si="66"/>
        <v/>
      </c>
      <c r="DJ25" s="29" t="str">
        <f t="shared" ca="1" si="67"/>
        <v/>
      </c>
      <c r="DK25" s="29" t="e">
        <f ca="1">+_xlfn.IFNA(VLOOKUP($B25,'Resultados General'!$C$11:$CG$510,MATCH(DK$6,'Resultados General'!$C$10:$CG$10,0),0),"")</f>
        <v>#NAME?</v>
      </c>
      <c r="DL25" s="29" t="str">
        <f t="shared" ca="1" si="68"/>
        <v/>
      </c>
      <c r="DM25" s="29" t="str">
        <f t="shared" ca="1" si="69"/>
        <v/>
      </c>
      <c r="DN25" s="29" t="e">
        <f ca="1">+_xlfn.IFNA(VLOOKUP($B25,'Resultados General'!$C$11:$CG$510,MATCH(DN$6,'Resultados General'!$C$10:$CG$10,0),0),"")</f>
        <v>#NAME?</v>
      </c>
      <c r="DO25" s="29" t="str">
        <f t="shared" ca="1" si="70"/>
        <v/>
      </c>
      <c r="DP25" s="29" t="str">
        <f t="shared" ca="1" si="71"/>
        <v/>
      </c>
    </row>
    <row r="26" spans="2:120">
      <c r="B26" s="219" t="str">
        <f>+IF('Resultados General'!C29="","",'Resultados General'!C29)</f>
        <v/>
      </c>
      <c r="C26" s="134" t="e">
        <f ca="1">+_xlfn.IFNA(VLOOKUP('Distribución de puestos'!B26,'Resultados General'!$C$11:$J$510,8,0),"")</f>
        <v>#NAME?</v>
      </c>
      <c r="D26" s="135" t="e">
        <f ca="1">+_xlfn.IFNA(VLOOKUP(B26,'Resultados General'!$C$11:$L$510,10,0),"")</f>
        <v>#NAME?</v>
      </c>
      <c r="E26" s="26"/>
      <c r="F26" s="26"/>
      <c r="G26" s="135" t="str">
        <f t="shared" ca="1" si="72"/>
        <v/>
      </c>
      <c r="H26" s="135" t="str">
        <f t="shared" ca="1" si="73"/>
        <v/>
      </c>
      <c r="I26" s="219" t="str">
        <f t="shared" si="74"/>
        <v/>
      </c>
      <c r="J26" s="138"/>
      <c r="M26" s="29" t="e">
        <f ca="1">+_xlfn.IFNA(VLOOKUP($B26,'Resultados General'!$C$11:$CG$510,MATCH(M$6,'Resultados General'!$C$10:$CG$10,0),0),"")</f>
        <v>#NAME?</v>
      </c>
      <c r="N26" s="29" t="str">
        <f t="shared" ca="1" si="0"/>
        <v/>
      </c>
      <c r="O26" s="29" t="str">
        <f t="shared" ca="1" si="1"/>
        <v/>
      </c>
      <c r="P26" s="29" t="e">
        <f ca="1">+_xlfn.IFNA(VLOOKUP($B26,'Resultados General'!$C$11:$CG$510,MATCH(P$6,'Resultados General'!$C$10:$CG$10,0),0),"")</f>
        <v>#NAME?</v>
      </c>
      <c r="Q26" s="29" t="str">
        <f t="shared" ca="1" si="2"/>
        <v/>
      </c>
      <c r="R26" s="29" t="str">
        <f t="shared" ca="1" si="3"/>
        <v/>
      </c>
      <c r="S26" s="29" t="e">
        <f ca="1">+_xlfn.IFNA(VLOOKUP($B26,'Resultados General'!$C$11:$CG$510,MATCH(S$6,'Resultados General'!$C$10:$CG$10,0),0),"")</f>
        <v>#NAME?</v>
      </c>
      <c r="T26" s="29" t="str">
        <f t="shared" ca="1" si="4"/>
        <v/>
      </c>
      <c r="U26" s="29" t="str">
        <f t="shared" ca="1" si="5"/>
        <v/>
      </c>
      <c r="V26" s="29" t="e">
        <f ca="1">+_xlfn.IFNA(VLOOKUP($B26,'Resultados General'!$C$11:$CG$510,MATCH(V$6,'Resultados General'!$C$10:$CG$10,0),0),"")</f>
        <v>#NAME?</v>
      </c>
      <c r="W26" s="29" t="str">
        <f t="shared" ca="1" si="6"/>
        <v/>
      </c>
      <c r="X26" s="29" t="str">
        <f t="shared" ca="1" si="7"/>
        <v/>
      </c>
      <c r="Y26" s="29" t="e">
        <f ca="1">+_xlfn.IFNA(VLOOKUP($B26,'Resultados General'!$C$11:$CG$510,MATCH(Y$6,'Resultados General'!$C$10:$CG$10,0),0),"")</f>
        <v>#NAME?</v>
      </c>
      <c r="Z26" s="29" t="str">
        <f t="shared" ca="1" si="8"/>
        <v/>
      </c>
      <c r="AA26" s="29" t="str">
        <f t="shared" ca="1" si="9"/>
        <v/>
      </c>
      <c r="AB26" s="29" t="e">
        <f ca="1">+_xlfn.IFNA(VLOOKUP($B26,'Resultados General'!$C$11:$CG$510,MATCH(AB$6,'Resultados General'!$C$10:$CG$10,0),0),"")</f>
        <v>#NAME?</v>
      </c>
      <c r="AC26" s="29" t="str">
        <f t="shared" ca="1" si="10"/>
        <v/>
      </c>
      <c r="AD26" s="29" t="str">
        <f t="shared" ca="1" si="11"/>
        <v/>
      </c>
      <c r="AE26" s="29" t="e">
        <f ca="1">+_xlfn.IFNA(VLOOKUP($B26,'Resultados General'!$C$11:$CG$510,MATCH(AE$6,'Resultados General'!$C$10:$CG$10,0),0),"")</f>
        <v>#NAME?</v>
      </c>
      <c r="AF26" s="29" t="str">
        <f t="shared" ca="1" si="12"/>
        <v/>
      </c>
      <c r="AG26" s="29" t="str">
        <f t="shared" ca="1" si="13"/>
        <v/>
      </c>
      <c r="AH26" s="29" t="e">
        <f ca="1">+_xlfn.IFNA(VLOOKUP($B26,'Resultados General'!$C$11:$CG$510,MATCH(AH$6,'Resultados General'!$C$10:$CG$10,0),0),"")</f>
        <v>#NAME?</v>
      </c>
      <c r="AI26" s="29" t="str">
        <f t="shared" ca="1" si="14"/>
        <v/>
      </c>
      <c r="AJ26" s="29" t="str">
        <f t="shared" ca="1" si="15"/>
        <v/>
      </c>
      <c r="AK26" s="29" t="e">
        <f ca="1">+_xlfn.IFNA(VLOOKUP($B26,'Resultados General'!$C$11:$CG$510,MATCH(AK$6,'Resultados General'!$C$10:$CG$10,0),0),"")</f>
        <v>#NAME?</v>
      </c>
      <c r="AL26" s="29" t="str">
        <f t="shared" ca="1" si="16"/>
        <v/>
      </c>
      <c r="AM26" s="29" t="str">
        <f t="shared" ca="1" si="17"/>
        <v/>
      </c>
      <c r="AN26" s="29" t="e">
        <f ca="1">+_xlfn.IFNA(VLOOKUP($B26,'Resultados General'!$C$11:$CG$510,MATCH(AN$6,'Resultados General'!$C$10:$CG$10,0),0),"")</f>
        <v>#NAME?</v>
      </c>
      <c r="AO26" s="29" t="str">
        <f t="shared" ca="1" si="18"/>
        <v/>
      </c>
      <c r="AP26" s="29" t="str">
        <f t="shared" ca="1" si="19"/>
        <v/>
      </c>
      <c r="AQ26" s="29" t="e">
        <f ca="1">+_xlfn.IFNA(VLOOKUP($B26,'Resultados General'!$C$11:$CG$510,MATCH(AQ$6,'Resultados General'!$C$10:$CG$10,0),0),"")</f>
        <v>#NAME?</v>
      </c>
      <c r="AR26" s="29" t="str">
        <f t="shared" ca="1" si="20"/>
        <v/>
      </c>
      <c r="AS26" s="29" t="str">
        <f t="shared" ca="1" si="21"/>
        <v/>
      </c>
      <c r="AT26" s="29" t="e">
        <f ca="1">+_xlfn.IFNA(VLOOKUP($B26,'Resultados General'!$C$11:$CG$510,MATCH(AT$6,'Resultados General'!$C$10:$CG$10,0),0),"")</f>
        <v>#NAME?</v>
      </c>
      <c r="AU26" s="29" t="str">
        <f t="shared" ca="1" si="22"/>
        <v/>
      </c>
      <c r="AV26" s="29" t="str">
        <f t="shared" ca="1" si="23"/>
        <v/>
      </c>
      <c r="AW26" s="29" t="e">
        <f ca="1">+_xlfn.IFNA(VLOOKUP($B26,'Resultados General'!$C$11:$CG$510,MATCH(AW$6,'Resultados General'!$C$10:$CG$10,0),0),"")</f>
        <v>#NAME?</v>
      </c>
      <c r="AX26" s="29" t="str">
        <f t="shared" ca="1" si="24"/>
        <v/>
      </c>
      <c r="AY26" s="29" t="str">
        <f t="shared" ca="1" si="25"/>
        <v/>
      </c>
      <c r="AZ26" s="29" t="e">
        <f ca="1">+_xlfn.IFNA(VLOOKUP($B26,'Resultados General'!$C$11:$CG$510,MATCH(AZ$6,'Resultados General'!$C$10:$CG$10,0),0),"")</f>
        <v>#NAME?</v>
      </c>
      <c r="BA26" s="29" t="str">
        <f t="shared" ca="1" si="26"/>
        <v/>
      </c>
      <c r="BB26" s="29" t="str">
        <f t="shared" ca="1" si="27"/>
        <v/>
      </c>
      <c r="BC26" s="29" t="e">
        <f ca="1">+_xlfn.IFNA(VLOOKUP($B26,'Resultados General'!$C$11:$CG$510,MATCH(BC$6,'Resultados General'!$C$10:$CG$10,0),0),"")</f>
        <v>#NAME?</v>
      </c>
      <c r="BD26" s="29" t="str">
        <f t="shared" ca="1" si="28"/>
        <v/>
      </c>
      <c r="BE26" s="29" t="str">
        <f t="shared" ca="1" si="29"/>
        <v/>
      </c>
      <c r="BF26" s="29" t="e">
        <f ca="1">+_xlfn.IFNA(VLOOKUP($B26,'Resultados General'!$C$11:$CG$510,MATCH(BF$6,'Resultados General'!$C$10:$CG$10,0),0),"")</f>
        <v>#NAME?</v>
      </c>
      <c r="BG26" s="29" t="str">
        <f t="shared" ca="1" si="30"/>
        <v/>
      </c>
      <c r="BH26" s="29" t="str">
        <f t="shared" ca="1" si="31"/>
        <v/>
      </c>
      <c r="BI26" s="29" t="e">
        <f ca="1">+_xlfn.IFNA(VLOOKUP($B26,'Resultados General'!$C$11:$CG$510,MATCH(BI$6,'Resultados General'!$C$10:$CG$10,0),0),"")</f>
        <v>#NAME?</v>
      </c>
      <c r="BJ26" s="29" t="str">
        <f t="shared" ca="1" si="32"/>
        <v/>
      </c>
      <c r="BK26" s="29" t="str">
        <f t="shared" ca="1" si="33"/>
        <v/>
      </c>
      <c r="BL26" s="29" t="e">
        <f ca="1">+_xlfn.IFNA(VLOOKUP($B26,'Resultados General'!$C$11:$CG$510,MATCH(BL$6,'Resultados General'!$C$10:$CG$10,0),0),"")</f>
        <v>#NAME?</v>
      </c>
      <c r="BM26" s="29" t="str">
        <f t="shared" ca="1" si="34"/>
        <v/>
      </c>
      <c r="BN26" s="29" t="str">
        <f t="shared" ca="1" si="35"/>
        <v/>
      </c>
      <c r="BO26" s="29" t="e">
        <f ca="1">+_xlfn.IFNA(VLOOKUP($B26,'Resultados General'!$C$11:$CG$510,MATCH(BO$6,'Resultados General'!$C$10:$CG$10,0),0),"")</f>
        <v>#NAME?</v>
      </c>
      <c r="BP26" s="29" t="str">
        <f t="shared" ca="1" si="36"/>
        <v/>
      </c>
      <c r="BQ26" s="29" t="str">
        <f t="shared" ca="1" si="37"/>
        <v/>
      </c>
      <c r="BR26" s="29" t="e">
        <f ca="1">+_xlfn.IFNA(VLOOKUP($B26,'Resultados General'!$C$11:$CG$510,MATCH(BR$6,'Resultados General'!$C$10:$CG$10,0),0),"")</f>
        <v>#NAME?</v>
      </c>
      <c r="BS26" s="29" t="str">
        <f t="shared" ca="1" si="38"/>
        <v/>
      </c>
      <c r="BT26" s="29" t="str">
        <f t="shared" ca="1" si="39"/>
        <v/>
      </c>
      <c r="BU26" s="29" t="e">
        <f ca="1">+_xlfn.IFNA(VLOOKUP($B26,'Resultados General'!$C$11:$CG$510,MATCH(BU$6,'Resultados General'!$C$10:$CG$10,0),0),"")</f>
        <v>#NAME?</v>
      </c>
      <c r="BV26" s="29" t="str">
        <f t="shared" ca="1" si="40"/>
        <v/>
      </c>
      <c r="BW26" s="29" t="str">
        <f t="shared" ca="1" si="41"/>
        <v/>
      </c>
      <c r="BX26" s="29" t="e">
        <f ca="1">+_xlfn.IFNA(VLOOKUP($B26,'Resultados General'!$C$11:$CG$510,MATCH(BX$6,'Resultados General'!$C$10:$CG$10,0),0),"")</f>
        <v>#NAME?</v>
      </c>
      <c r="BY26" s="29" t="str">
        <f t="shared" ca="1" si="42"/>
        <v/>
      </c>
      <c r="BZ26" s="29" t="str">
        <f t="shared" ca="1" si="43"/>
        <v/>
      </c>
      <c r="CA26" s="29" t="e">
        <f ca="1">+_xlfn.IFNA(VLOOKUP($B26,'Resultados General'!$C$11:$CG$510,MATCH(CA$6,'Resultados General'!$C$10:$CG$10,0),0),"")</f>
        <v>#NAME?</v>
      </c>
      <c r="CB26" s="29" t="str">
        <f t="shared" ca="1" si="44"/>
        <v/>
      </c>
      <c r="CC26" s="29" t="str">
        <f t="shared" ca="1" si="45"/>
        <v/>
      </c>
      <c r="CD26" s="29" t="e">
        <f ca="1">+_xlfn.IFNA(VLOOKUP($B26,'Resultados General'!$C$11:$CG$510,MATCH(CD$6,'Resultados General'!$C$10:$CG$10,0),0),"")</f>
        <v>#NAME?</v>
      </c>
      <c r="CE26" s="29" t="str">
        <f t="shared" ca="1" si="46"/>
        <v/>
      </c>
      <c r="CF26" s="29" t="str">
        <f t="shared" ca="1" si="47"/>
        <v/>
      </c>
      <c r="CG26" s="29" t="e">
        <f ca="1">+_xlfn.IFNA(VLOOKUP($B26,'Resultados General'!$C$11:$CG$510,MATCH(CG$6,'Resultados General'!$C$10:$CG$10,0),0),"")</f>
        <v>#NAME?</v>
      </c>
      <c r="CH26" s="29" t="str">
        <f t="shared" ca="1" si="48"/>
        <v/>
      </c>
      <c r="CI26" s="29" t="str">
        <f t="shared" ca="1" si="49"/>
        <v/>
      </c>
      <c r="CJ26" s="29" t="e">
        <f ca="1">+_xlfn.IFNA(VLOOKUP($B26,'Resultados General'!$C$11:$CG$510,MATCH(CJ$6,'Resultados General'!$C$10:$CG$10,0),0),"")</f>
        <v>#NAME?</v>
      </c>
      <c r="CK26" s="29" t="str">
        <f t="shared" ca="1" si="50"/>
        <v/>
      </c>
      <c r="CL26" s="29" t="str">
        <f t="shared" ca="1" si="51"/>
        <v/>
      </c>
      <c r="CM26" s="29" t="e">
        <f ca="1">+_xlfn.IFNA(VLOOKUP($B26,'Resultados General'!$C$11:$CG$510,MATCH(CM$6,'Resultados General'!$C$10:$CG$10,0),0),"")</f>
        <v>#NAME?</v>
      </c>
      <c r="CN26" s="29" t="str">
        <f t="shared" ca="1" si="52"/>
        <v/>
      </c>
      <c r="CO26" s="29" t="str">
        <f t="shared" ca="1" si="53"/>
        <v/>
      </c>
      <c r="CP26" s="29" t="e">
        <f ca="1">+_xlfn.IFNA(VLOOKUP($B26,'Resultados General'!$C$11:$CG$510,MATCH(CP$6,'Resultados General'!$C$10:$CG$10,0),0),"")</f>
        <v>#NAME?</v>
      </c>
      <c r="CQ26" s="29" t="str">
        <f t="shared" ca="1" si="54"/>
        <v/>
      </c>
      <c r="CR26" s="29" t="str">
        <f t="shared" ca="1" si="55"/>
        <v/>
      </c>
      <c r="CS26" s="29" t="e">
        <f ca="1">+_xlfn.IFNA(VLOOKUP($B26,'Resultados General'!$C$11:$CG$510,MATCH(CS$6,'Resultados General'!$C$10:$CG$10,0),0),"")</f>
        <v>#NAME?</v>
      </c>
      <c r="CT26" s="29" t="str">
        <f t="shared" ca="1" si="56"/>
        <v/>
      </c>
      <c r="CU26" s="29" t="str">
        <f t="shared" ca="1" si="57"/>
        <v/>
      </c>
      <c r="CV26" s="29" t="e">
        <f ca="1">+_xlfn.IFNA(VLOOKUP($B26,'Resultados General'!$C$11:$CG$510,MATCH(CV$6,'Resultados General'!$C$10:$CG$10,0),0),"")</f>
        <v>#NAME?</v>
      </c>
      <c r="CW26" s="29" t="str">
        <f t="shared" ca="1" si="58"/>
        <v/>
      </c>
      <c r="CX26" s="29" t="str">
        <f t="shared" ca="1" si="59"/>
        <v/>
      </c>
      <c r="CY26" s="29" t="e">
        <f ca="1">+_xlfn.IFNA(VLOOKUP($B26,'Resultados General'!$C$11:$CG$510,MATCH(CY$6,'Resultados General'!$C$10:$CG$10,0),0),"")</f>
        <v>#NAME?</v>
      </c>
      <c r="CZ26" s="29" t="str">
        <f t="shared" ca="1" si="60"/>
        <v/>
      </c>
      <c r="DA26" s="29" t="str">
        <f t="shared" ca="1" si="61"/>
        <v/>
      </c>
      <c r="DB26" s="29" t="e">
        <f ca="1">+_xlfn.IFNA(VLOOKUP($B26,'Resultados General'!$C$11:$CG$510,MATCH(DB$6,'Resultados General'!$C$10:$CG$10,0),0),"")</f>
        <v>#NAME?</v>
      </c>
      <c r="DC26" s="29" t="str">
        <f t="shared" ca="1" si="62"/>
        <v/>
      </c>
      <c r="DD26" s="29" t="str">
        <f t="shared" ca="1" si="63"/>
        <v/>
      </c>
      <c r="DE26" s="29" t="e">
        <f ca="1">+_xlfn.IFNA(VLOOKUP($B26,'Resultados General'!$C$11:$CG$510,MATCH(DE$6,'Resultados General'!$C$10:$CG$10,0),0),"")</f>
        <v>#NAME?</v>
      </c>
      <c r="DF26" s="29" t="str">
        <f t="shared" ca="1" si="64"/>
        <v/>
      </c>
      <c r="DG26" s="29" t="str">
        <f t="shared" ca="1" si="65"/>
        <v/>
      </c>
      <c r="DH26" s="29" t="e">
        <f ca="1">+_xlfn.IFNA(VLOOKUP($B26,'Resultados General'!$C$11:$CG$510,MATCH(DH$6,'Resultados General'!$C$10:$CG$10,0),0),"")</f>
        <v>#NAME?</v>
      </c>
      <c r="DI26" s="29" t="str">
        <f t="shared" ca="1" si="66"/>
        <v/>
      </c>
      <c r="DJ26" s="29" t="str">
        <f t="shared" ca="1" si="67"/>
        <v/>
      </c>
      <c r="DK26" s="29" t="e">
        <f ca="1">+_xlfn.IFNA(VLOOKUP($B26,'Resultados General'!$C$11:$CG$510,MATCH(DK$6,'Resultados General'!$C$10:$CG$10,0),0),"")</f>
        <v>#NAME?</v>
      </c>
      <c r="DL26" s="29" t="str">
        <f t="shared" ca="1" si="68"/>
        <v/>
      </c>
      <c r="DM26" s="29" t="str">
        <f t="shared" ca="1" si="69"/>
        <v/>
      </c>
      <c r="DN26" s="29" t="e">
        <f ca="1">+_xlfn.IFNA(VLOOKUP($B26,'Resultados General'!$C$11:$CG$510,MATCH(DN$6,'Resultados General'!$C$10:$CG$10,0),0),"")</f>
        <v>#NAME?</v>
      </c>
      <c r="DO26" s="29" t="str">
        <f t="shared" ca="1" si="70"/>
        <v/>
      </c>
      <c r="DP26" s="29" t="str">
        <f t="shared" ca="1" si="71"/>
        <v/>
      </c>
    </row>
    <row r="27" spans="2:120">
      <c r="B27" s="219" t="str">
        <f>+IF('Resultados General'!C30="","",'Resultados General'!C30)</f>
        <v/>
      </c>
      <c r="C27" s="134" t="e">
        <f ca="1">+_xlfn.IFNA(VLOOKUP('Distribución de puestos'!B27,'Resultados General'!$C$11:$J$510,8,0),"")</f>
        <v>#NAME?</v>
      </c>
      <c r="D27" s="135" t="e">
        <f ca="1">+_xlfn.IFNA(VLOOKUP(B27,'Resultados General'!$C$11:$L$510,10,0),"")</f>
        <v>#NAME?</v>
      </c>
      <c r="E27" s="26"/>
      <c r="F27" s="26"/>
      <c r="G27" s="135" t="str">
        <f t="shared" ca="1" si="72"/>
        <v/>
      </c>
      <c r="H27" s="135" t="str">
        <f t="shared" ca="1" si="73"/>
        <v/>
      </c>
      <c r="I27" s="219" t="str">
        <f t="shared" si="74"/>
        <v/>
      </c>
      <c r="J27" s="138"/>
      <c r="M27" s="29" t="e">
        <f ca="1">+_xlfn.IFNA(VLOOKUP($B27,'Resultados General'!$C$11:$CG$510,MATCH(M$6,'Resultados General'!$C$10:$CG$10,0),0),"")</f>
        <v>#NAME?</v>
      </c>
      <c r="N27" s="29" t="str">
        <f t="shared" ca="1" si="0"/>
        <v/>
      </c>
      <c r="O27" s="29" t="str">
        <f t="shared" ca="1" si="1"/>
        <v/>
      </c>
      <c r="P27" s="29" t="e">
        <f ca="1">+_xlfn.IFNA(VLOOKUP($B27,'Resultados General'!$C$11:$CG$510,MATCH(P$6,'Resultados General'!$C$10:$CG$10,0),0),"")</f>
        <v>#NAME?</v>
      </c>
      <c r="Q27" s="29" t="str">
        <f t="shared" ca="1" si="2"/>
        <v/>
      </c>
      <c r="R27" s="29" t="str">
        <f t="shared" ca="1" si="3"/>
        <v/>
      </c>
      <c r="S27" s="29" t="e">
        <f ca="1">+_xlfn.IFNA(VLOOKUP($B27,'Resultados General'!$C$11:$CG$510,MATCH(S$6,'Resultados General'!$C$10:$CG$10,0),0),"")</f>
        <v>#NAME?</v>
      </c>
      <c r="T27" s="29" t="str">
        <f t="shared" ca="1" si="4"/>
        <v/>
      </c>
      <c r="U27" s="29" t="str">
        <f t="shared" ca="1" si="5"/>
        <v/>
      </c>
      <c r="V27" s="29" t="e">
        <f ca="1">+_xlfn.IFNA(VLOOKUP($B27,'Resultados General'!$C$11:$CG$510,MATCH(V$6,'Resultados General'!$C$10:$CG$10,0),0),"")</f>
        <v>#NAME?</v>
      </c>
      <c r="W27" s="29" t="str">
        <f t="shared" ca="1" si="6"/>
        <v/>
      </c>
      <c r="X27" s="29" t="str">
        <f t="shared" ca="1" si="7"/>
        <v/>
      </c>
      <c r="Y27" s="29" t="e">
        <f ca="1">+_xlfn.IFNA(VLOOKUP($B27,'Resultados General'!$C$11:$CG$510,MATCH(Y$6,'Resultados General'!$C$10:$CG$10,0),0),"")</f>
        <v>#NAME?</v>
      </c>
      <c r="Z27" s="29" t="str">
        <f t="shared" ca="1" si="8"/>
        <v/>
      </c>
      <c r="AA27" s="29" t="str">
        <f t="shared" ca="1" si="9"/>
        <v/>
      </c>
      <c r="AB27" s="29" t="e">
        <f ca="1">+_xlfn.IFNA(VLOOKUP($B27,'Resultados General'!$C$11:$CG$510,MATCH(AB$6,'Resultados General'!$C$10:$CG$10,0),0),"")</f>
        <v>#NAME?</v>
      </c>
      <c r="AC27" s="29" t="str">
        <f t="shared" ca="1" si="10"/>
        <v/>
      </c>
      <c r="AD27" s="29" t="str">
        <f t="shared" ca="1" si="11"/>
        <v/>
      </c>
      <c r="AE27" s="29" t="e">
        <f ca="1">+_xlfn.IFNA(VLOOKUP($B27,'Resultados General'!$C$11:$CG$510,MATCH(AE$6,'Resultados General'!$C$10:$CG$10,0),0),"")</f>
        <v>#NAME?</v>
      </c>
      <c r="AF27" s="29" t="str">
        <f t="shared" ca="1" si="12"/>
        <v/>
      </c>
      <c r="AG27" s="29" t="str">
        <f t="shared" ca="1" si="13"/>
        <v/>
      </c>
      <c r="AH27" s="29" t="e">
        <f ca="1">+_xlfn.IFNA(VLOOKUP($B27,'Resultados General'!$C$11:$CG$510,MATCH(AH$6,'Resultados General'!$C$10:$CG$10,0),0),"")</f>
        <v>#NAME?</v>
      </c>
      <c r="AI27" s="29" t="str">
        <f t="shared" ca="1" si="14"/>
        <v/>
      </c>
      <c r="AJ27" s="29" t="str">
        <f t="shared" ca="1" si="15"/>
        <v/>
      </c>
      <c r="AK27" s="29" t="e">
        <f ca="1">+_xlfn.IFNA(VLOOKUP($B27,'Resultados General'!$C$11:$CG$510,MATCH(AK$6,'Resultados General'!$C$10:$CG$10,0),0),"")</f>
        <v>#NAME?</v>
      </c>
      <c r="AL27" s="29" t="str">
        <f t="shared" ca="1" si="16"/>
        <v/>
      </c>
      <c r="AM27" s="29" t="str">
        <f t="shared" ca="1" si="17"/>
        <v/>
      </c>
      <c r="AN27" s="29" t="e">
        <f ca="1">+_xlfn.IFNA(VLOOKUP($B27,'Resultados General'!$C$11:$CG$510,MATCH(AN$6,'Resultados General'!$C$10:$CG$10,0),0),"")</f>
        <v>#NAME?</v>
      </c>
      <c r="AO27" s="29" t="str">
        <f t="shared" ca="1" si="18"/>
        <v/>
      </c>
      <c r="AP27" s="29" t="str">
        <f t="shared" ca="1" si="19"/>
        <v/>
      </c>
      <c r="AQ27" s="29" t="e">
        <f ca="1">+_xlfn.IFNA(VLOOKUP($B27,'Resultados General'!$C$11:$CG$510,MATCH(AQ$6,'Resultados General'!$C$10:$CG$10,0),0),"")</f>
        <v>#NAME?</v>
      </c>
      <c r="AR27" s="29" t="str">
        <f t="shared" ca="1" si="20"/>
        <v/>
      </c>
      <c r="AS27" s="29" t="str">
        <f t="shared" ca="1" si="21"/>
        <v/>
      </c>
      <c r="AT27" s="29" t="e">
        <f ca="1">+_xlfn.IFNA(VLOOKUP($B27,'Resultados General'!$C$11:$CG$510,MATCH(AT$6,'Resultados General'!$C$10:$CG$10,0),0),"")</f>
        <v>#NAME?</v>
      </c>
      <c r="AU27" s="29" t="str">
        <f t="shared" ca="1" si="22"/>
        <v/>
      </c>
      <c r="AV27" s="29" t="str">
        <f t="shared" ca="1" si="23"/>
        <v/>
      </c>
      <c r="AW27" s="29" t="e">
        <f ca="1">+_xlfn.IFNA(VLOOKUP($B27,'Resultados General'!$C$11:$CG$510,MATCH(AW$6,'Resultados General'!$C$10:$CG$10,0),0),"")</f>
        <v>#NAME?</v>
      </c>
      <c r="AX27" s="29" t="str">
        <f t="shared" ca="1" si="24"/>
        <v/>
      </c>
      <c r="AY27" s="29" t="str">
        <f t="shared" ca="1" si="25"/>
        <v/>
      </c>
      <c r="AZ27" s="29" t="e">
        <f ca="1">+_xlfn.IFNA(VLOOKUP($B27,'Resultados General'!$C$11:$CG$510,MATCH(AZ$6,'Resultados General'!$C$10:$CG$10,0),0),"")</f>
        <v>#NAME?</v>
      </c>
      <c r="BA27" s="29" t="str">
        <f t="shared" ca="1" si="26"/>
        <v/>
      </c>
      <c r="BB27" s="29" t="str">
        <f t="shared" ca="1" si="27"/>
        <v/>
      </c>
      <c r="BC27" s="29" t="e">
        <f ca="1">+_xlfn.IFNA(VLOOKUP($B27,'Resultados General'!$C$11:$CG$510,MATCH(BC$6,'Resultados General'!$C$10:$CG$10,0),0),"")</f>
        <v>#NAME?</v>
      </c>
      <c r="BD27" s="29" t="str">
        <f t="shared" ca="1" si="28"/>
        <v/>
      </c>
      <c r="BE27" s="29" t="str">
        <f t="shared" ca="1" si="29"/>
        <v/>
      </c>
      <c r="BF27" s="29" t="e">
        <f ca="1">+_xlfn.IFNA(VLOOKUP($B27,'Resultados General'!$C$11:$CG$510,MATCH(BF$6,'Resultados General'!$C$10:$CG$10,0),0),"")</f>
        <v>#NAME?</v>
      </c>
      <c r="BG27" s="29" t="str">
        <f t="shared" ca="1" si="30"/>
        <v/>
      </c>
      <c r="BH27" s="29" t="str">
        <f t="shared" ca="1" si="31"/>
        <v/>
      </c>
      <c r="BI27" s="29" t="e">
        <f ca="1">+_xlfn.IFNA(VLOOKUP($B27,'Resultados General'!$C$11:$CG$510,MATCH(BI$6,'Resultados General'!$C$10:$CG$10,0),0),"")</f>
        <v>#NAME?</v>
      </c>
      <c r="BJ27" s="29" t="str">
        <f t="shared" ca="1" si="32"/>
        <v/>
      </c>
      <c r="BK27" s="29" t="str">
        <f t="shared" ca="1" si="33"/>
        <v/>
      </c>
      <c r="BL27" s="29" t="e">
        <f ca="1">+_xlfn.IFNA(VLOOKUP($B27,'Resultados General'!$C$11:$CG$510,MATCH(BL$6,'Resultados General'!$C$10:$CG$10,0),0),"")</f>
        <v>#NAME?</v>
      </c>
      <c r="BM27" s="29" t="str">
        <f t="shared" ca="1" si="34"/>
        <v/>
      </c>
      <c r="BN27" s="29" t="str">
        <f t="shared" ca="1" si="35"/>
        <v/>
      </c>
      <c r="BO27" s="29" t="e">
        <f ca="1">+_xlfn.IFNA(VLOOKUP($B27,'Resultados General'!$C$11:$CG$510,MATCH(BO$6,'Resultados General'!$C$10:$CG$10,0),0),"")</f>
        <v>#NAME?</v>
      </c>
      <c r="BP27" s="29" t="str">
        <f t="shared" ca="1" si="36"/>
        <v/>
      </c>
      <c r="BQ27" s="29" t="str">
        <f t="shared" ca="1" si="37"/>
        <v/>
      </c>
      <c r="BR27" s="29" t="e">
        <f ca="1">+_xlfn.IFNA(VLOOKUP($B27,'Resultados General'!$C$11:$CG$510,MATCH(BR$6,'Resultados General'!$C$10:$CG$10,0),0),"")</f>
        <v>#NAME?</v>
      </c>
      <c r="BS27" s="29" t="str">
        <f t="shared" ca="1" si="38"/>
        <v/>
      </c>
      <c r="BT27" s="29" t="str">
        <f t="shared" ca="1" si="39"/>
        <v/>
      </c>
      <c r="BU27" s="29" t="e">
        <f ca="1">+_xlfn.IFNA(VLOOKUP($B27,'Resultados General'!$C$11:$CG$510,MATCH(BU$6,'Resultados General'!$C$10:$CG$10,0),0),"")</f>
        <v>#NAME?</v>
      </c>
      <c r="BV27" s="29" t="str">
        <f t="shared" ca="1" si="40"/>
        <v/>
      </c>
      <c r="BW27" s="29" t="str">
        <f t="shared" ca="1" si="41"/>
        <v/>
      </c>
      <c r="BX27" s="29" t="e">
        <f ca="1">+_xlfn.IFNA(VLOOKUP($B27,'Resultados General'!$C$11:$CG$510,MATCH(BX$6,'Resultados General'!$C$10:$CG$10,0),0),"")</f>
        <v>#NAME?</v>
      </c>
      <c r="BY27" s="29" t="str">
        <f t="shared" ca="1" si="42"/>
        <v/>
      </c>
      <c r="BZ27" s="29" t="str">
        <f t="shared" ca="1" si="43"/>
        <v/>
      </c>
      <c r="CA27" s="29" t="e">
        <f ca="1">+_xlfn.IFNA(VLOOKUP($B27,'Resultados General'!$C$11:$CG$510,MATCH(CA$6,'Resultados General'!$C$10:$CG$10,0),0),"")</f>
        <v>#NAME?</v>
      </c>
      <c r="CB27" s="29" t="str">
        <f t="shared" ca="1" si="44"/>
        <v/>
      </c>
      <c r="CC27" s="29" t="str">
        <f t="shared" ca="1" si="45"/>
        <v/>
      </c>
      <c r="CD27" s="29" t="e">
        <f ca="1">+_xlfn.IFNA(VLOOKUP($B27,'Resultados General'!$C$11:$CG$510,MATCH(CD$6,'Resultados General'!$C$10:$CG$10,0),0),"")</f>
        <v>#NAME?</v>
      </c>
      <c r="CE27" s="29" t="str">
        <f t="shared" ca="1" si="46"/>
        <v/>
      </c>
      <c r="CF27" s="29" t="str">
        <f t="shared" ca="1" si="47"/>
        <v/>
      </c>
      <c r="CG27" s="29" t="e">
        <f ca="1">+_xlfn.IFNA(VLOOKUP($B27,'Resultados General'!$C$11:$CG$510,MATCH(CG$6,'Resultados General'!$C$10:$CG$10,0),0),"")</f>
        <v>#NAME?</v>
      </c>
      <c r="CH27" s="29" t="str">
        <f t="shared" ca="1" si="48"/>
        <v/>
      </c>
      <c r="CI27" s="29" t="str">
        <f t="shared" ca="1" si="49"/>
        <v/>
      </c>
      <c r="CJ27" s="29" t="e">
        <f ca="1">+_xlfn.IFNA(VLOOKUP($B27,'Resultados General'!$C$11:$CG$510,MATCH(CJ$6,'Resultados General'!$C$10:$CG$10,0),0),"")</f>
        <v>#NAME?</v>
      </c>
      <c r="CK27" s="29" t="str">
        <f t="shared" ca="1" si="50"/>
        <v/>
      </c>
      <c r="CL27" s="29" t="str">
        <f t="shared" ca="1" si="51"/>
        <v/>
      </c>
      <c r="CM27" s="29" t="e">
        <f ca="1">+_xlfn.IFNA(VLOOKUP($B27,'Resultados General'!$C$11:$CG$510,MATCH(CM$6,'Resultados General'!$C$10:$CG$10,0),0),"")</f>
        <v>#NAME?</v>
      </c>
      <c r="CN27" s="29" t="str">
        <f t="shared" ca="1" si="52"/>
        <v/>
      </c>
      <c r="CO27" s="29" t="str">
        <f t="shared" ca="1" si="53"/>
        <v/>
      </c>
      <c r="CP27" s="29" t="e">
        <f ca="1">+_xlfn.IFNA(VLOOKUP($B27,'Resultados General'!$C$11:$CG$510,MATCH(CP$6,'Resultados General'!$C$10:$CG$10,0),0),"")</f>
        <v>#NAME?</v>
      </c>
      <c r="CQ27" s="29" t="str">
        <f t="shared" ca="1" si="54"/>
        <v/>
      </c>
      <c r="CR27" s="29" t="str">
        <f t="shared" ca="1" si="55"/>
        <v/>
      </c>
      <c r="CS27" s="29" t="e">
        <f ca="1">+_xlfn.IFNA(VLOOKUP($B27,'Resultados General'!$C$11:$CG$510,MATCH(CS$6,'Resultados General'!$C$10:$CG$10,0),0),"")</f>
        <v>#NAME?</v>
      </c>
      <c r="CT27" s="29" t="str">
        <f t="shared" ca="1" si="56"/>
        <v/>
      </c>
      <c r="CU27" s="29" t="str">
        <f t="shared" ca="1" si="57"/>
        <v/>
      </c>
      <c r="CV27" s="29" t="e">
        <f ca="1">+_xlfn.IFNA(VLOOKUP($B27,'Resultados General'!$C$11:$CG$510,MATCH(CV$6,'Resultados General'!$C$10:$CG$10,0),0),"")</f>
        <v>#NAME?</v>
      </c>
      <c r="CW27" s="29" t="str">
        <f t="shared" ca="1" si="58"/>
        <v/>
      </c>
      <c r="CX27" s="29" t="str">
        <f t="shared" ca="1" si="59"/>
        <v/>
      </c>
      <c r="CY27" s="29" t="e">
        <f ca="1">+_xlfn.IFNA(VLOOKUP($B27,'Resultados General'!$C$11:$CG$510,MATCH(CY$6,'Resultados General'!$C$10:$CG$10,0),0),"")</f>
        <v>#NAME?</v>
      </c>
      <c r="CZ27" s="29" t="str">
        <f t="shared" ca="1" si="60"/>
        <v/>
      </c>
      <c r="DA27" s="29" t="str">
        <f t="shared" ca="1" si="61"/>
        <v/>
      </c>
      <c r="DB27" s="29" t="e">
        <f ca="1">+_xlfn.IFNA(VLOOKUP($B27,'Resultados General'!$C$11:$CG$510,MATCH(DB$6,'Resultados General'!$C$10:$CG$10,0),0),"")</f>
        <v>#NAME?</v>
      </c>
      <c r="DC27" s="29" t="str">
        <f t="shared" ca="1" si="62"/>
        <v/>
      </c>
      <c r="DD27" s="29" t="str">
        <f t="shared" ca="1" si="63"/>
        <v/>
      </c>
      <c r="DE27" s="29" t="e">
        <f ca="1">+_xlfn.IFNA(VLOOKUP($B27,'Resultados General'!$C$11:$CG$510,MATCH(DE$6,'Resultados General'!$C$10:$CG$10,0),0),"")</f>
        <v>#NAME?</v>
      </c>
      <c r="DF27" s="29" t="str">
        <f t="shared" ca="1" si="64"/>
        <v/>
      </c>
      <c r="DG27" s="29" t="str">
        <f t="shared" ca="1" si="65"/>
        <v/>
      </c>
      <c r="DH27" s="29" t="e">
        <f ca="1">+_xlfn.IFNA(VLOOKUP($B27,'Resultados General'!$C$11:$CG$510,MATCH(DH$6,'Resultados General'!$C$10:$CG$10,0),0),"")</f>
        <v>#NAME?</v>
      </c>
      <c r="DI27" s="29" t="str">
        <f t="shared" ca="1" si="66"/>
        <v/>
      </c>
      <c r="DJ27" s="29" t="str">
        <f t="shared" ca="1" si="67"/>
        <v/>
      </c>
      <c r="DK27" s="29" t="e">
        <f ca="1">+_xlfn.IFNA(VLOOKUP($B27,'Resultados General'!$C$11:$CG$510,MATCH(DK$6,'Resultados General'!$C$10:$CG$10,0),0),"")</f>
        <v>#NAME?</v>
      </c>
      <c r="DL27" s="29" t="str">
        <f t="shared" ca="1" si="68"/>
        <v/>
      </c>
      <c r="DM27" s="29" t="str">
        <f t="shared" ca="1" si="69"/>
        <v/>
      </c>
      <c r="DN27" s="29" t="e">
        <f ca="1">+_xlfn.IFNA(VLOOKUP($B27,'Resultados General'!$C$11:$CG$510,MATCH(DN$6,'Resultados General'!$C$10:$CG$10,0),0),"")</f>
        <v>#NAME?</v>
      </c>
      <c r="DO27" s="29" t="str">
        <f t="shared" ca="1" si="70"/>
        <v/>
      </c>
      <c r="DP27" s="29" t="str">
        <f t="shared" ca="1" si="71"/>
        <v/>
      </c>
    </row>
    <row r="28" spans="2:120">
      <c r="B28" s="219" t="str">
        <f>+IF('Resultados General'!C31="","",'Resultados General'!C31)</f>
        <v/>
      </c>
      <c r="C28" s="134" t="e">
        <f ca="1">+_xlfn.IFNA(VLOOKUP('Distribución de puestos'!B28,'Resultados General'!$C$11:$J$510,8,0),"")</f>
        <v>#NAME?</v>
      </c>
      <c r="D28" s="135" t="e">
        <f ca="1">+_xlfn.IFNA(VLOOKUP(B28,'Resultados General'!$C$11:$L$510,10,0),"")</f>
        <v>#NAME?</v>
      </c>
      <c r="E28" s="26"/>
      <c r="F28" s="26"/>
      <c r="G28" s="135" t="str">
        <f t="shared" ca="1" si="72"/>
        <v/>
      </c>
      <c r="H28" s="135" t="str">
        <f t="shared" ca="1" si="73"/>
        <v/>
      </c>
      <c r="I28" s="219" t="str">
        <f t="shared" si="74"/>
        <v/>
      </c>
      <c r="J28" s="138"/>
      <c r="M28" s="29" t="e">
        <f ca="1">+_xlfn.IFNA(VLOOKUP($B28,'Resultados General'!$C$11:$CG$510,MATCH(M$6,'Resultados General'!$C$10:$CG$10,0),0),"")</f>
        <v>#NAME?</v>
      </c>
      <c r="N28" s="29" t="str">
        <f t="shared" ca="1" si="0"/>
        <v/>
      </c>
      <c r="O28" s="29" t="str">
        <f t="shared" ca="1" si="1"/>
        <v/>
      </c>
      <c r="P28" s="29" t="e">
        <f ca="1">+_xlfn.IFNA(VLOOKUP($B28,'Resultados General'!$C$11:$CG$510,MATCH(P$6,'Resultados General'!$C$10:$CG$10,0),0),"")</f>
        <v>#NAME?</v>
      </c>
      <c r="Q28" s="29" t="str">
        <f t="shared" ca="1" si="2"/>
        <v/>
      </c>
      <c r="R28" s="29" t="str">
        <f t="shared" ca="1" si="3"/>
        <v/>
      </c>
      <c r="S28" s="29" t="e">
        <f ca="1">+_xlfn.IFNA(VLOOKUP($B28,'Resultados General'!$C$11:$CG$510,MATCH(S$6,'Resultados General'!$C$10:$CG$10,0),0),"")</f>
        <v>#NAME?</v>
      </c>
      <c r="T28" s="29" t="str">
        <f t="shared" ca="1" si="4"/>
        <v/>
      </c>
      <c r="U28" s="29" t="str">
        <f t="shared" ca="1" si="5"/>
        <v/>
      </c>
      <c r="V28" s="29" t="e">
        <f ca="1">+_xlfn.IFNA(VLOOKUP($B28,'Resultados General'!$C$11:$CG$510,MATCH(V$6,'Resultados General'!$C$10:$CG$10,0),0),"")</f>
        <v>#NAME?</v>
      </c>
      <c r="W28" s="29" t="str">
        <f t="shared" ca="1" si="6"/>
        <v/>
      </c>
      <c r="X28" s="29" t="str">
        <f t="shared" ca="1" si="7"/>
        <v/>
      </c>
      <c r="Y28" s="29" t="e">
        <f ca="1">+_xlfn.IFNA(VLOOKUP($B28,'Resultados General'!$C$11:$CG$510,MATCH(Y$6,'Resultados General'!$C$10:$CG$10,0),0),"")</f>
        <v>#NAME?</v>
      </c>
      <c r="Z28" s="29" t="str">
        <f t="shared" ca="1" si="8"/>
        <v/>
      </c>
      <c r="AA28" s="29" t="str">
        <f t="shared" ca="1" si="9"/>
        <v/>
      </c>
      <c r="AB28" s="29" t="e">
        <f ca="1">+_xlfn.IFNA(VLOOKUP($B28,'Resultados General'!$C$11:$CG$510,MATCH(AB$6,'Resultados General'!$C$10:$CG$10,0),0),"")</f>
        <v>#NAME?</v>
      </c>
      <c r="AC28" s="29" t="str">
        <f t="shared" ca="1" si="10"/>
        <v/>
      </c>
      <c r="AD28" s="29" t="str">
        <f t="shared" ca="1" si="11"/>
        <v/>
      </c>
      <c r="AE28" s="29" t="e">
        <f ca="1">+_xlfn.IFNA(VLOOKUP($B28,'Resultados General'!$C$11:$CG$510,MATCH(AE$6,'Resultados General'!$C$10:$CG$10,0),0),"")</f>
        <v>#NAME?</v>
      </c>
      <c r="AF28" s="29" t="str">
        <f t="shared" ca="1" si="12"/>
        <v/>
      </c>
      <c r="AG28" s="29" t="str">
        <f t="shared" ca="1" si="13"/>
        <v/>
      </c>
      <c r="AH28" s="29" t="e">
        <f ca="1">+_xlfn.IFNA(VLOOKUP($B28,'Resultados General'!$C$11:$CG$510,MATCH(AH$6,'Resultados General'!$C$10:$CG$10,0),0),"")</f>
        <v>#NAME?</v>
      </c>
      <c r="AI28" s="29" t="str">
        <f t="shared" ca="1" si="14"/>
        <v/>
      </c>
      <c r="AJ28" s="29" t="str">
        <f t="shared" ca="1" si="15"/>
        <v/>
      </c>
      <c r="AK28" s="29" t="e">
        <f ca="1">+_xlfn.IFNA(VLOOKUP($B28,'Resultados General'!$C$11:$CG$510,MATCH(AK$6,'Resultados General'!$C$10:$CG$10,0),0),"")</f>
        <v>#NAME?</v>
      </c>
      <c r="AL28" s="29" t="str">
        <f t="shared" ca="1" si="16"/>
        <v/>
      </c>
      <c r="AM28" s="29" t="str">
        <f t="shared" ca="1" si="17"/>
        <v/>
      </c>
      <c r="AN28" s="29" t="e">
        <f ca="1">+_xlfn.IFNA(VLOOKUP($B28,'Resultados General'!$C$11:$CG$510,MATCH(AN$6,'Resultados General'!$C$10:$CG$10,0),0),"")</f>
        <v>#NAME?</v>
      </c>
      <c r="AO28" s="29" t="str">
        <f t="shared" ca="1" si="18"/>
        <v/>
      </c>
      <c r="AP28" s="29" t="str">
        <f t="shared" ca="1" si="19"/>
        <v/>
      </c>
      <c r="AQ28" s="29" t="e">
        <f ca="1">+_xlfn.IFNA(VLOOKUP($B28,'Resultados General'!$C$11:$CG$510,MATCH(AQ$6,'Resultados General'!$C$10:$CG$10,0),0),"")</f>
        <v>#NAME?</v>
      </c>
      <c r="AR28" s="29" t="str">
        <f t="shared" ca="1" si="20"/>
        <v/>
      </c>
      <c r="AS28" s="29" t="str">
        <f t="shared" ca="1" si="21"/>
        <v/>
      </c>
      <c r="AT28" s="29" t="e">
        <f ca="1">+_xlfn.IFNA(VLOOKUP($B28,'Resultados General'!$C$11:$CG$510,MATCH(AT$6,'Resultados General'!$C$10:$CG$10,0),0),"")</f>
        <v>#NAME?</v>
      </c>
      <c r="AU28" s="29" t="str">
        <f t="shared" ca="1" si="22"/>
        <v/>
      </c>
      <c r="AV28" s="29" t="str">
        <f t="shared" ca="1" si="23"/>
        <v/>
      </c>
      <c r="AW28" s="29" t="e">
        <f ca="1">+_xlfn.IFNA(VLOOKUP($B28,'Resultados General'!$C$11:$CG$510,MATCH(AW$6,'Resultados General'!$C$10:$CG$10,0),0),"")</f>
        <v>#NAME?</v>
      </c>
      <c r="AX28" s="29" t="str">
        <f t="shared" ca="1" si="24"/>
        <v/>
      </c>
      <c r="AY28" s="29" t="str">
        <f t="shared" ca="1" si="25"/>
        <v/>
      </c>
      <c r="AZ28" s="29" t="e">
        <f ca="1">+_xlfn.IFNA(VLOOKUP($B28,'Resultados General'!$C$11:$CG$510,MATCH(AZ$6,'Resultados General'!$C$10:$CG$10,0),0),"")</f>
        <v>#NAME?</v>
      </c>
      <c r="BA28" s="29" t="str">
        <f t="shared" ca="1" si="26"/>
        <v/>
      </c>
      <c r="BB28" s="29" t="str">
        <f t="shared" ca="1" si="27"/>
        <v/>
      </c>
      <c r="BC28" s="29" t="e">
        <f ca="1">+_xlfn.IFNA(VLOOKUP($B28,'Resultados General'!$C$11:$CG$510,MATCH(BC$6,'Resultados General'!$C$10:$CG$10,0),0),"")</f>
        <v>#NAME?</v>
      </c>
      <c r="BD28" s="29" t="str">
        <f t="shared" ca="1" si="28"/>
        <v/>
      </c>
      <c r="BE28" s="29" t="str">
        <f t="shared" ca="1" si="29"/>
        <v/>
      </c>
      <c r="BF28" s="29" t="e">
        <f ca="1">+_xlfn.IFNA(VLOOKUP($B28,'Resultados General'!$C$11:$CG$510,MATCH(BF$6,'Resultados General'!$C$10:$CG$10,0),0),"")</f>
        <v>#NAME?</v>
      </c>
      <c r="BG28" s="29" t="str">
        <f t="shared" ca="1" si="30"/>
        <v/>
      </c>
      <c r="BH28" s="29" t="str">
        <f t="shared" ca="1" si="31"/>
        <v/>
      </c>
      <c r="BI28" s="29" t="e">
        <f ca="1">+_xlfn.IFNA(VLOOKUP($B28,'Resultados General'!$C$11:$CG$510,MATCH(BI$6,'Resultados General'!$C$10:$CG$10,0),0),"")</f>
        <v>#NAME?</v>
      </c>
      <c r="BJ28" s="29" t="str">
        <f t="shared" ca="1" si="32"/>
        <v/>
      </c>
      <c r="BK28" s="29" t="str">
        <f t="shared" ca="1" si="33"/>
        <v/>
      </c>
      <c r="BL28" s="29" t="e">
        <f ca="1">+_xlfn.IFNA(VLOOKUP($B28,'Resultados General'!$C$11:$CG$510,MATCH(BL$6,'Resultados General'!$C$10:$CG$10,0),0),"")</f>
        <v>#NAME?</v>
      </c>
      <c r="BM28" s="29" t="str">
        <f t="shared" ca="1" si="34"/>
        <v/>
      </c>
      <c r="BN28" s="29" t="str">
        <f t="shared" ca="1" si="35"/>
        <v/>
      </c>
      <c r="BO28" s="29" t="e">
        <f ca="1">+_xlfn.IFNA(VLOOKUP($B28,'Resultados General'!$C$11:$CG$510,MATCH(BO$6,'Resultados General'!$C$10:$CG$10,0),0),"")</f>
        <v>#NAME?</v>
      </c>
      <c r="BP28" s="29" t="str">
        <f t="shared" ca="1" si="36"/>
        <v/>
      </c>
      <c r="BQ28" s="29" t="str">
        <f t="shared" ca="1" si="37"/>
        <v/>
      </c>
      <c r="BR28" s="29" t="e">
        <f ca="1">+_xlfn.IFNA(VLOOKUP($B28,'Resultados General'!$C$11:$CG$510,MATCH(BR$6,'Resultados General'!$C$10:$CG$10,0),0),"")</f>
        <v>#NAME?</v>
      </c>
      <c r="BS28" s="29" t="str">
        <f t="shared" ca="1" si="38"/>
        <v/>
      </c>
      <c r="BT28" s="29" t="str">
        <f t="shared" ca="1" si="39"/>
        <v/>
      </c>
      <c r="BU28" s="29" t="e">
        <f ca="1">+_xlfn.IFNA(VLOOKUP($B28,'Resultados General'!$C$11:$CG$510,MATCH(BU$6,'Resultados General'!$C$10:$CG$10,0),0),"")</f>
        <v>#NAME?</v>
      </c>
      <c r="BV28" s="29" t="str">
        <f t="shared" ca="1" si="40"/>
        <v/>
      </c>
      <c r="BW28" s="29" t="str">
        <f t="shared" ca="1" si="41"/>
        <v/>
      </c>
      <c r="BX28" s="29" t="e">
        <f ca="1">+_xlfn.IFNA(VLOOKUP($B28,'Resultados General'!$C$11:$CG$510,MATCH(BX$6,'Resultados General'!$C$10:$CG$10,0),0),"")</f>
        <v>#NAME?</v>
      </c>
      <c r="BY28" s="29" t="str">
        <f t="shared" ca="1" si="42"/>
        <v/>
      </c>
      <c r="BZ28" s="29" t="str">
        <f t="shared" ca="1" si="43"/>
        <v/>
      </c>
      <c r="CA28" s="29" t="e">
        <f ca="1">+_xlfn.IFNA(VLOOKUP($B28,'Resultados General'!$C$11:$CG$510,MATCH(CA$6,'Resultados General'!$C$10:$CG$10,0),0),"")</f>
        <v>#NAME?</v>
      </c>
      <c r="CB28" s="29" t="str">
        <f t="shared" ca="1" si="44"/>
        <v/>
      </c>
      <c r="CC28" s="29" t="str">
        <f t="shared" ca="1" si="45"/>
        <v/>
      </c>
      <c r="CD28" s="29" t="e">
        <f ca="1">+_xlfn.IFNA(VLOOKUP($B28,'Resultados General'!$C$11:$CG$510,MATCH(CD$6,'Resultados General'!$C$10:$CG$10,0),0),"")</f>
        <v>#NAME?</v>
      </c>
      <c r="CE28" s="29" t="str">
        <f t="shared" ca="1" si="46"/>
        <v/>
      </c>
      <c r="CF28" s="29" t="str">
        <f t="shared" ca="1" si="47"/>
        <v/>
      </c>
      <c r="CG28" s="29" t="e">
        <f ca="1">+_xlfn.IFNA(VLOOKUP($B28,'Resultados General'!$C$11:$CG$510,MATCH(CG$6,'Resultados General'!$C$10:$CG$10,0),0),"")</f>
        <v>#NAME?</v>
      </c>
      <c r="CH28" s="29" t="str">
        <f t="shared" ca="1" si="48"/>
        <v/>
      </c>
      <c r="CI28" s="29" t="str">
        <f t="shared" ca="1" si="49"/>
        <v/>
      </c>
      <c r="CJ28" s="29" t="e">
        <f ca="1">+_xlfn.IFNA(VLOOKUP($B28,'Resultados General'!$C$11:$CG$510,MATCH(CJ$6,'Resultados General'!$C$10:$CG$10,0),0),"")</f>
        <v>#NAME?</v>
      </c>
      <c r="CK28" s="29" t="str">
        <f t="shared" ca="1" si="50"/>
        <v/>
      </c>
      <c r="CL28" s="29" t="str">
        <f t="shared" ca="1" si="51"/>
        <v/>
      </c>
      <c r="CM28" s="29" t="e">
        <f ca="1">+_xlfn.IFNA(VLOOKUP($B28,'Resultados General'!$C$11:$CG$510,MATCH(CM$6,'Resultados General'!$C$10:$CG$10,0),0),"")</f>
        <v>#NAME?</v>
      </c>
      <c r="CN28" s="29" t="str">
        <f t="shared" ca="1" si="52"/>
        <v/>
      </c>
      <c r="CO28" s="29" t="str">
        <f t="shared" ca="1" si="53"/>
        <v/>
      </c>
      <c r="CP28" s="29" t="e">
        <f ca="1">+_xlfn.IFNA(VLOOKUP($B28,'Resultados General'!$C$11:$CG$510,MATCH(CP$6,'Resultados General'!$C$10:$CG$10,0),0),"")</f>
        <v>#NAME?</v>
      </c>
      <c r="CQ28" s="29" t="str">
        <f t="shared" ca="1" si="54"/>
        <v/>
      </c>
      <c r="CR28" s="29" t="str">
        <f t="shared" ca="1" si="55"/>
        <v/>
      </c>
      <c r="CS28" s="29" t="e">
        <f ca="1">+_xlfn.IFNA(VLOOKUP($B28,'Resultados General'!$C$11:$CG$510,MATCH(CS$6,'Resultados General'!$C$10:$CG$10,0),0),"")</f>
        <v>#NAME?</v>
      </c>
      <c r="CT28" s="29" t="str">
        <f t="shared" ca="1" si="56"/>
        <v/>
      </c>
      <c r="CU28" s="29" t="str">
        <f t="shared" ca="1" si="57"/>
        <v/>
      </c>
      <c r="CV28" s="29" t="e">
        <f ca="1">+_xlfn.IFNA(VLOOKUP($B28,'Resultados General'!$C$11:$CG$510,MATCH(CV$6,'Resultados General'!$C$10:$CG$10,0),0),"")</f>
        <v>#NAME?</v>
      </c>
      <c r="CW28" s="29" t="str">
        <f t="shared" ca="1" si="58"/>
        <v/>
      </c>
      <c r="CX28" s="29" t="str">
        <f t="shared" ca="1" si="59"/>
        <v/>
      </c>
      <c r="CY28" s="29" t="e">
        <f ca="1">+_xlfn.IFNA(VLOOKUP($B28,'Resultados General'!$C$11:$CG$510,MATCH(CY$6,'Resultados General'!$C$10:$CG$10,0),0),"")</f>
        <v>#NAME?</v>
      </c>
      <c r="CZ28" s="29" t="str">
        <f t="shared" ca="1" si="60"/>
        <v/>
      </c>
      <c r="DA28" s="29" t="str">
        <f t="shared" ca="1" si="61"/>
        <v/>
      </c>
      <c r="DB28" s="29" t="e">
        <f ca="1">+_xlfn.IFNA(VLOOKUP($B28,'Resultados General'!$C$11:$CG$510,MATCH(DB$6,'Resultados General'!$C$10:$CG$10,0),0),"")</f>
        <v>#NAME?</v>
      </c>
      <c r="DC28" s="29" t="str">
        <f t="shared" ca="1" si="62"/>
        <v/>
      </c>
      <c r="DD28" s="29" t="str">
        <f t="shared" ca="1" si="63"/>
        <v/>
      </c>
      <c r="DE28" s="29" t="e">
        <f ca="1">+_xlfn.IFNA(VLOOKUP($B28,'Resultados General'!$C$11:$CG$510,MATCH(DE$6,'Resultados General'!$C$10:$CG$10,0),0),"")</f>
        <v>#NAME?</v>
      </c>
      <c r="DF28" s="29" t="str">
        <f t="shared" ca="1" si="64"/>
        <v/>
      </c>
      <c r="DG28" s="29" t="str">
        <f t="shared" ca="1" si="65"/>
        <v/>
      </c>
      <c r="DH28" s="29" t="e">
        <f ca="1">+_xlfn.IFNA(VLOOKUP($B28,'Resultados General'!$C$11:$CG$510,MATCH(DH$6,'Resultados General'!$C$10:$CG$10,0),0),"")</f>
        <v>#NAME?</v>
      </c>
      <c r="DI28" s="29" t="str">
        <f t="shared" ca="1" si="66"/>
        <v/>
      </c>
      <c r="DJ28" s="29" t="str">
        <f t="shared" ca="1" si="67"/>
        <v/>
      </c>
      <c r="DK28" s="29" t="e">
        <f ca="1">+_xlfn.IFNA(VLOOKUP($B28,'Resultados General'!$C$11:$CG$510,MATCH(DK$6,'Resultados General'!$C$10:$CG$10,0),0),"")</f>
        <v>#NAME?</v>
      </c>
      <c r="DL28" s="29" t="str">
        <f t="shared" ca="1" si="68"/>
        <v/>
      </c>
      <c r="DM28" s="29" t="str">
        <f t="shared" ca="1" si="69"/>
        <v/>
      </c>
      <c r="DN28" s="29" t="e">
        <f ca="1">+_xlfn.IFNA(VLOOKUP($B28,'Resultados General'!$C$11:$CG$510,MATCH(DN$6,'Resultados General'!$C$10:$CG$10,0),0),"")</f>
        <v>#NAME?</v>
      </c>
      <c r="DO28" s="29" t="str">
        <f t="shared" ca="1" si="70"/>
        <v/>
      </c>
      <c r="DP28" s="29" t="str">
        <f t="shared" ca="1" si="71"/>
        <v/>
      </c>
    </row>
    <row r="29" spans="2:120">
      <c r="B29" s="219" t="str">
        <f>+IF('Resultados General'!C32="","",'Resultados General'!C32)</f>
        <v/>
      </c>
      <c r="C29" s="134" t="e">
        <f ca="1">+_xlfn.IFNA(VLOOKUP('Distribución de puestos'!B29,'Resultados General'!$C$11:$J$510,8,0),"")</f>
        <v>#NAME?</v>
      </c>
      <c r="D29" s="135" t="e">
        <f ca="1">+_xlfn.IFNA(VLOOKUP(B29,'Resultados General'!$C$11:$L$510,10,0),"")</f>
        <v>#NAME?</v>
      </c>
      <c r="E29" s="26"/>
      <c r="F29" s="26"/>
      <c r="G29" s="135" t="str">
        <f t="shared" ca="1" si="72"/>
        <v/>
      </c>
      <c r="H29" s="135" t="str">
        <f t="shared" ca="1" si="73"/>
        <v/>
      </c>
      <c r="I29" s="219" t="str">
        <f t="shared" si="74"/>
        <v/>
      </c>
      <c r="J29" s="138"/>
      <c r="M29" s="29" t="e">
        <f ca="1">+_xlfn.IFNA(VLOOKUP($B29,'Resultados General'!$C$11:$CG$510,MATCH(M$6,'Resultados General'!$C$10:$CG$10,0),0),"")</f>
        <v>#NAME?</v>
      </c>
      <c r="N29" s="29" t="str">
        <f t="shared" ca="1" si="0"/>
        <v/>
      </c>
      <c r="O29" s="29" t="str">
        <f t="shared" ca="1" si="1"/>
        <v/>
      </c>
      <c r="P29" s="29" t="e">
        <f ca="1">+_xlfn.IFNA(VLOOKUP($B29,'Resultados General'!$C$11:$CG$510,MATCH(P$6,'Resultados General'!$C$10:$CG$10,0),0),"")</f>
        <v>#NAME?</v>
      </c>
      <c r="Q29" s="29" t="str">
        <f t="shared" ca="1" si="2"/>
        <v/>
      </c>
      <c r="R29" s="29" t="str">
        <f t="shared" ca="1" si="3"/>
        <v/>
      </c>
      <c r="S29" s="29" t="e">
        <f ca="1">+_xlfn.IFNA(VLOOKUP($B29,'Resultados General'!$C$11:$CG$510,MATCH(S$6,'Resultados General'!$C$10:$CG$10,0),0),"")</f>
        <v>#NAME?</v>
      </c>
      <c r="T29" s="29" t="str">
        <f t="shared" ca="1" si="4"/>
        <v/>
      </c>
      <c r="U29" s="29" t="str">
        <f t="shared" ca="1" si="5"/>
        <v/>
      </c>
      <c r="V29" s="29" t="e">
        <f ca="1">+_xlfn.IFNA(VLOOKUP($B29,'Resultados General'!$C$11:$CG$510,MATCH(V$6,'Resultados General'!$C$10:$CG$10,0),0),"")</f>
        <v>#NAME?</v>
      </c>
      <c r="W29" s="29" t="str">
        <f t="shared" ca="1" si="6"/>
        <v/>
      </c>
      <c r="X29" s="29" t="str">
        <f t="shared" ca="1" si="7"/>
        <v/>
      </c>
      <c r="Y29" s="29" t="e">
        <f ca="1">+_xlfn.IFNA(VLOOKUP($B29,'Resultados General'!$C$11:$CG$510,MATCH(Y$6,'Resultados General'!$C$10:$CG$10,0),0),"")</f>
        <v>#NAME?</v>
      </c>
      <c r="Z29" s="29" t="str">
        <f t="shared" ca="1" si="8"/>
        <v/>
      </c>
      <c r="AA29" s="29" t="str">
        <f t="shared" ca="1" si="9"/>
        <v/>
      </c>
      <c r="AB29" s="29" t="e">
        <f ca="1">+_xlfn.IFNA(VLOOKUP($B29,'Resultados General'!$C$11:$CG$510,MATCH(AB$6,'Resultados General'!$C$10:$CG$10,0),0),"")</f>
        <v>#NAME?</v>
      </c>
      <c r="AC29" s="29" t="str">
        <f t="shared" ca="1" si="10"/>
        <v/>
      </c>
      <c r="AD29" s="29" t="str">
        <f t="shared" ca="1" si="11"/>
        <v/>
      </c>
      <c r="AE29" s="29" t="e">
        <f ca="1">+_xlfn.IFNA(VLOOKUP($B29,'Resultados General'!$C$11:$CG$510,MATCH(AE$6,'Resultados General'!$C$10:$CG$10,0),0),"")</f>
        <v>#NAME?</v>
      </c>
      <c r="AF29" s="29" t="str">
        <f t="shared" ca="1" si="12"/>
        <v/>
      </c>
      <c r="AG29" s="29" t="str">
        <f t="shared" ca="1" si="13"/>
        <v/>
      </c>
      <c r="AH29" s="29" t="e">
        <f ca="1">+_xlfn.IFNA(VLOOKUP($B29,'Resultados General'!$C$11:$CG$510,MATCH(AH$6,'Resultados General'!$C$10:$CG$10,0),0),"")</f>
        <v>#NAME?</v>
      </c>
      <c r="AI29" s="29" t="str">
        <f t="shared" ca="1" si="14"/>
        <v/>
      </c>
      <c r="AJ29" s="29" t="str">
        <f t="shared" ca="1" si="15"/>
        <v/>
      </c>
      <c r="AK29" s="29" t="e">
        <f ca="1">+_xlfn.IFNA(VLOOKUP($B29,'Resultados General'!$C$11:$CG$510,MATCH(AK$6,'Resultados General'!$C$10:$CG$10,0),0),"")</f>
        <v>#NAME?</v>
      </c>
      <c r="AL29" s="29" t="str">
        <f t="shared" ca="1" si="16"/>
        <v/>
      </c>
      <c r="AM29" s="29" t="str">
        <f t="shared" ca="1" si="17"/>
        <v/>
      </c>
      <c r="AN29" s="29" t="e">
        <f ca="1">+_xlfn.IFNA(VLOOKUP($B29,'Resultados General'!$C$11:$CG$510,MATCH(AN$6,'Resultados General'!$C$10:$CG$10,0),0),"")</f>
        <v>#NAME?</v>
      </c>
      <c r="AO29" s="29" t="str">
        <f t="shared" ca="1" si="18"/>
        <v/>
      </c>
      <c r="AP29" s="29" t="str">
        <f t="shared" ca="1" si="19"/>
        <v/>
      </c>
      <c r="AQ29" s="29" t="e">
        <f ca="1">+_xlfn.IFNA(VLOOKUP($B29,'Resultados General'!$C$11:$CG$510,MATCH(AQ$6,'Resultados General'!$C$10:$CG$10,0),0),"")</f>
        <v>#NAME?</v>
      </c>
      <c r="AR29" s="29" t="str">
        <f t="shared" ca="1" si="20"/>
        <v/>
      </c>
      <c r="AS29" s="29" t="str">
        <f t="shared" ca="1" si="21"/>
        <v/>
      </c>
      <c r="AT29" s="29" t="e">
        <f ca="1">+_xlfn.IFNA(VLOOKUP($B29,'Resultados General'!$C$11:$CG$510,MATCH(AT$6,'Resultados General'!$C$10:$CG$10,0),0),"")</f>
        <v>#NAME?</v>
      </c>
      <c r="AU29" s="29" t="str">
        <f t="shared" ca="1" si="22"/>
        <v/>
      </c>
      <c r="AV29" s="29" t="str">
        <f t="shared" ca="1" si="23"/>
        <v/>
      </c>
      <c r="AW29" s="29" t="e">
        <f ca="1">+_xlfn.IFNA(VLOOKUP($B29,'Resultados General'!$C$11:$CG$510,MATCH(AW$6,'Resultados General'!$C$10:$CG$10,0),0),"")</f>
        <v>#NAME?</v>
      </c>
      <c r="AX29" s="29" t="str">
        <f t="shared" ca="1" si="24"/>
        <v/>
      </c>
      <c r="AY29" s="29" t="str">
        <f t="shared" ca="1" si="25"/>
        <v/>
      </c>
      <c r="AZ29" s="29" t="e">
        <f ca="1">+_xlfn.IFNA(VLOOKUP($B29,'Resultados General'!$C$11:$CG$510,MATCH(AZ$6,'Resultados General'!$C$10:$CG$10,0),0),"")</f>
        <v>#NAME?</v>
      </c>
      <c r="BA29" s="29" t="str">
        <f t="shared" ca="1" si="26"/>
        <v/>
      </c>
      <c r="BB29" s="29" t="str">
        <f t="shared" ca="1" si="27"/>
        <v/>
      </c>
      <c r="BC29" s="29" t="e">
        <f ca="1">+_xlfn.IFNA(VLOOKUP($B29,'Resultados General'!$C$11:$CG$510,MATCH(BC$6,'Resultados General'!$C$10:$CG$10,0),0),"")</f>
        <v>#NAME?</v>
      </c>
      <c r="BD29" s="29" t="str">
        <f t="shared" ca="1" si="28"/>
        <v/>
      </c>
      <c r="BE29" s="29" t="str">
        <f t="shared" ca="1" si="29"/>
        <v/>
      </c>
      <c r="BF29" s="29" t="e">
        <f ca="1">+_xlfn.IFNA(VLOOKUP($B29,'Resultados General'!$C$11:$CG$510,MATCH(BF$6,'Resultados General'!$C$10:$CG$10,0),0),"")</f>
        <v>#NAME?</v>
      </c>
      <c r="BG29" s="29" t="str">
        <f t="shared" ca="1" si="30"/>
        <v/>
      </c>
      <c r="BH29" s="29" t="str">
        <f t="shared" ca="1" si="31"/>
        <v/>
      </c>
      <c r="BI29" s="29" t="e">
        <f ca="1">+_xlfn.IFNA(VLOOKUP($B29,'Resultados General'!$C$11:$CG$510,MATCH(BI$6,'Resultados General'!$C$10:$CG$10,0),0),"")</f>
        <v>#NAME?</v>
      </c>
      <c r="BJ29" s="29" t="str">
        <f t="shared" ca="1" si="32"/>
        <v/>
      </c>
      <c r="BK29" s="29" t="str">
        <f t="shared" ca="1" si="33"/>
        <v/>
      </c>
      <c r="BL29" s="29" t="e">
        <f ca="1">+_xlfn.IFNA(VLOOKUP($B29,'Resultados General'!$C$11:$CG$510,MATCH(BL$6,'Resultados General'!$C$10:$CG$10,0),0),"")</f>
        <v>#NAME?</v>
      </c>
      <c r="BM29" s="29" t="str">
        <f t="shared" ca="1" si="34"/>
        <v/>
      </c>
      <c r="BN29" s="29" t="str">
        <f t="shared" ca="1" si="35"/>
        <v/>
      </c>
      <c r="BO29" s="29" t="e">
        <f ca="1">+_xlfn.IFNA(VLOOKUP($B29,'Resultados General'!$C$11:$CG$510,MATCH(BO$6,'Resultados General'!$C$10:$CG$10,0),0),"")</f>
        <v>#NAME?</v>
      </c>
      <c r="BP29" s="29" t="str">
        <f t="shared" ca="1" si="36"/>
        <v/>
      </c>
      <c r="BQ29" s="29" t="str">
        <f t="shared" ca="1" si="37"/>
        <v/>
      </c>
      <c r="BR29" s="29" t="e">
        <f ca="1">+_xlfn.IFNA(VLOOKUP($B29,'Resultados General'!$C$11:$CG$510,MATCH(BR$6,'Resultados General'!$C$10:$CG$10,0),0),"")</f>
        <v>#NAME?</v>
      </c>
      <c r="BS29" s="29" t="str">
        <f t="shared" ca="1" si="38"/>
        <v/>
      </c>
      <c r="BT29" s="29" t="str">
        <f t="shared" ca="1" si="39"/>
        <v/>
      </c>
      <c r="BU29" s="29" t="e">
        <f ca="1">+_xlfn.IFNA(VLOOKUP($B29,'Resultados General'!$C$11:$CG$510,MATCH(BU$6,'Resultados General'!$C$10:$CG$10,0),0),"")</f>
        <v>#NAME?</v>
      </c>
      <c r="BV29" s="29" t="str">
        <f t="shared" ca="1" si="40"/>
        <v/>
      </c>
      <c r="BW29" s="29" t="str">
        <f t="shared" ca="1" si="41"/>
        <v/>
      </c>
      <c r="BX29" s="29" t="e">
        <f ca="1">+_xlfn.IFNA(VLOOKUP($B29,'Resultados General'!$C$11:$CG$510,MATCH(BX$6,'Resultados General'!$C$10:$CG$10,0),0),"")</f>
        <v>#NAME?</v>
      </c>
      <c r="BY29" s="29" t="str">
        <f t="shared" ca="1" si="42"/>
        <v/>
      </c>
      <c r="BZ29" s="29" t="str">
        <f t="shared" ca="1" si="43"/>
        <v/>
      </c>
      <c r="CA29" s="29" t="e">
        <f ca="1">+_xlfn.IFNA(VLOOKUP($B29,'Resultados General'!$C$11:$CG$510,MATCH(CA$6,'Resultados General'!$C$10:$CG$10,0),0),"")</f>
        <v>#NAME?</v>
      </c>
      <c r="CB29" s="29" t="str">
        <f t="shared" ca="1" si="44"/>
        <v/>
      </c>
      <c r="CC29" s="29" t="str">
        <f t="shared" ca="1" si="45"/>
        <v/>
      </c>
      <c r="CD29" s="29" t="e">
        <f ca="1">+_xlfn.IFNA(VLOOKUP($B29,'Resultados General'!$C$11:$CG$510,MATCH(CD$6,'Resultados General'!$C$10:$CG$10,0),0),"")</f>
        <v>#NAME?</v>
      </c>
      <c r="CE29" s="29" t="str">
        <f t="shared" ca="1" si="46"/>
        <v/>
      </c>
      <c r="CF29" s="29" t="str">
        <f t="shared" ca="1" si="47"/>
        <v/>
      </c>
      <c r="CG29" s="29" t="e">
        <f ca="1">+_xlfn.IFNA(VLOOKUP($B29,'Resultados General'!$C$11:$CG$510,MATCH(CG$6,'Resultados General'!$C$10:$CG$10,0),0),"")</f>
        <v>#NAME?</v>
      </c>
      <c r="CH29" s="29" t="str">
        <f t="shared" ca="1" si="48"/>
        <v/>
      </c>
      <c r="CI29" s="29" t="str">
        <f t="shared" ca="1" si="49"/>
        <v/>
      </c>
      <c r="CJ29" s="29" t="e">
        <f ca="1">+_xlfn.IFNA(VLOOKUP($B29,'Resultados General'!$C$11:$CG$510,MATCH(CJ$6,'Resultados General'!$C$10:$CG$10,0),0),"")</f>
        <v>#NAME?</v>
      </c>
      <c r="CK29" s="29" t="str">
        <f t="shared" ca="1" si="50"/>
        <v/>
      </c>
      <c r="CL29" s="29" t="str">
        <f t="shared" ca="1" si="51"/>
        <v/>
      </c>
      <c r="CM29" s="29" t="e">
        <f ca="1">+_xlfn.IFNA(VLOOKUP($B29,'Resultados General'!$C$11:$CG$510,MATCH(CM$6,'Resultados General'!$C$10:$CG$10,0),0),"")</f>
        <v>#NAME?</v>
      </c>
      <c r="CN29" s="29" t="str">
        <f t="shared" ca="1" si="52"/>
        <v/>
      </c>
      <c r="CO29" s="29" t="str">
        <f t="shared" ca="1" si="53"/>
        <v/>
      </c>
      <c r="CP29" s="29" t="e">
        <f ca="1">+_xlfn.IFNA(VLOOKUP($B29,'Resultados General'!$C$11:$CG$510,MATCH(CP$6,'Resultados General'!$C$10:$CG$10,0),0),"")</f>
        <v>#NAME?</v>
      </c>
      <c r="CQ29" s="29" t="str">
        <f t="shared" ca="1" si="54"/>
        <v/>
      </c>
      <c r="CR29" s="29" t="str">
        <f t="shared" ca="1" si="55"/>
        <v/>
      </c>
      <c r="CS29" s="29" t="e">
        <f ca="1">+_xlfn.IFNA(VLOOKUP($B29,'Resultados General'!$C$11:$CG$510,MATCH(CS$6,'Resultados General'!$C$10:$CG$10,0),0),"")</f>
        <v>#NAME?</v>
      </c>
      <c r="CT29" s="29" t="str">
        <f t="shared" ca="1" si="56"/>
        <v/>
      </c>
      <c r="CU29" s="29" t="str">
        <f t="shared" ca="1" si="57"/>
        <v/>
      </c>
      <c r="CV29" s="29" t="e">
        <f ca="1">+_xlfn.IFNA(VLOOKUP($B29,'Resultados General'!$C$11:$CG$510,MATCH(CV$6,'Resultados General'!$C$10:$CG$10,0),0),"")</f>
        <v>#NAME?</v>
      </c>
      <c r="CW29" s="29" t="str">
        <f t="shared" ca="1" si="58"/>
        <v/>
      </c>
      <c r="CX29" s="29" t="str">
        <f t="shared" ca="1" si="59"/>
        <v/>
      </c>
      <c r="CY29" s="29" t="e">
        <f ca="1">+_xlfn.IFNA(VLOOKUP($B29,'Resultados General'!$C$11:$CG$510,MATCH(CY$6,'Resultados General'!$C$10:$CG$10,0),0),"")</f>
        <v>#NAME?</v>
      </c>
      <c r="CZ29" s="29" t="str">
        <f t="shared" ca="1" si="60"/>
        <v/>
      </c>
      <c r="DA29" s="29" t="str">
        <f t="shared" ca="1" si="61"/>
        <v/>
      </c>
      <c r="DB29" s="29" t="e">
        <f ca="1">+_xlfn.IFNA(VLOOKUP($B29,'Resultados General'!$C$11:$CG$510,MATCH(DB$6,'Resultados General'!$C$10:$CG$10,0),0),"")</f>
        <v>#NAME?</v>
      </c>
      <c r="DC29" s="29" t="str">
        <f t="shared" ca="1" si="62"/>
        <v/>
      </c>
      <c r="DD29" s="29" t="str">
        <f t="shared" ca="1" si="63"/>
        <v/>
      </c>
      <c r="DE29" s="29" t="e">
        <f ca="1">+_xlfn.IFNA(VLOOKUP($B29,'Resultados General'!$C$11:$CG$510,MATCH(DE$6,'Resultados General'!$C$10:$CG$10,0),0),"")</f>
        <v>#NAME?</v>
      </c>
      <c r="DF29" s="29" t="str">
        <f t="shared" ca="1" si="64"/>
        <v/>
      </c>
      <c r="DG29" s="29" t="str">
        <f t="shared" ca="1" si="65"/>
        <v/>
      </c>
      <c r="DH29" s="29" t="e">
        <f ca="1">+_xlfn.IFNA(VLOOKUP($B29,'Resultados General'!$C$11:$CG$510,MATCH(DH$6,'Resultados General'!$C$10:$CG$10,0),0),"")</f>
        <v>#NAME?</v>
      </c>
      <c r="DI29" s="29" t="str">
        <f t="shared" ca="1" si="66"/>
        <v/>
      </c>
      <c r="DJ29" s="29" t="str">
        <f t="shared" ca="1" si="67"/>
        <v/>
      </c>
      <c r="DK29" s="29" t="e">
        <f ca="1">+_xlfn.IFNA(VLOOKUP($B29,'Resultados General'!$C$11:$CG$510,MATCH(DK$6,'Resultados General'!$C$10:$CG$10,0),0),"")</f>
        <v>#NAME?</v>
      </c>
      <c r="DL29" s="29" t="str">
        <f t="shared" ca="1" si="68"/>
        <v/>
      </c>
      <c r="DM29" s="29" t="str">
        <f t="shared" ca="1" si="69"/>
        <v/>
      </c>
      <c r="DN29" s="29" t="e">
        <f ca="1">+_xlfn.IFNA(VLOOKUP($B29,'Resultados General'!$C$11:$CG$510,MATCH(DN$6,'Resultados General'!$C$10:$CG$10,0),0),"")</f>
        <v>#NAME?</v>
      </c>
      <c r="DO29" s="29" t="str">
        <f t="shared" ca="1" si="70"/>
        <v/>
      </c>
      <c r="DP29" s="29" t="str">
        <f t="shared" ca="1" si="71"/>
        <v/>
      </c>
    </row>
    <row r="30" spans="2:120">
      <c r="B30" s="219" t="str">
        <f>+IF('Resultados General'!C33="","",'Resultados General'!C33)</f>
        <v/>
      </c>
      <c r="C30" s="134" t="e">
        <f ca="1">+_xlfn.IFNA(VLOOKUP('Distribución de puestos'!B30,'Resultados General'!$C$11:$J$510,8,0),"")</f>
        <v>#NAME?</v>
      </c>
      <c r="D30" s="135" t="e">
        <f ca="1">+_xlfn.IFNA(VLOOKUP(B30,'Resultados General'!$C$11:$L$510,10,0),"")</f>
        <v>#NAME?</v>
      </c>
      <c r="E30" s="26"/>
      <c r="F30" s="26"/>
      <c r="G30" s="135" t="str">
        <f t="shared" ca="1" si="72"/>
        <v/>
      </c>
      <c r="H30" s="135" t="str">
        <f t="shared" ca="1" si="73"/>
        <v/>
      </c>
      <c r="I30" s="219" t="str">
        <f t="shared" si="74"/>
        <v/>
      </c>
      <c r="J30" s="138"/>
      <c r="M30" s="29" t="e">
        <f ca="1">+_xlfn.IFNA(VLOOKUP($B30,'Resultados General'!$C$11:$CG$510,MATCH(M$6,'Resultados General'!$C$10:$CG$10,0),0),"")</f>
        <v>#NAME?</v>
      </c>
      <c r="N30" s="29" t="str">
        <f t="shared" ca="1" si="0"/>
        <v/>
      </c>
      <c r="O30" s="29" t="str">
        <f t="shared" ca="1" si="1"/>
        <v/>
      </c>
      <c r="P30" s="29" t="e">
        <f ca="1">+_xlfn.IFNA(VLOOKUP($B30,'Resultados General'!$C$11:$CG$510,MATCH(P$6,'Resultados General'!$C$10:$CG$10,0),0),"")</f>
        <v>#NAME?</v>
      </c>
      <c r="Q30" s="29" t="str">
        <f t="shared" ca="1" si="2"/>
        <v/>
      </c>
      <c r="R30" s="29" t="str">
        <f t="shared" ca="1" si="3"/>
        <v/>
      </c>
      <c r="S30" s="29" t="e">
        <f ca="1">+_xlfn.IFNA(VLOOKUP($B30,'Resultados General'!$C$11:$CG$510,MATCH(S$6,'Resultados General'!$C$10:$CG$10,0),0),"")</f>
        <v>#NAME?</v>
      </c>
      <c r="T30" s="29" t="str">
        <f t="shared" ca="1" si="4"/>
        <v/>
      </c>
      <c r="U30" s="29" t="str">
        <f t="shared" ca="1" si="5"/>
        <v/>
      </c>
      <c r="V30" s="29" t="e">
        <f ca="1">+_xlfn.IFNA(VLOOKUP($B30,'Resultados General'!$C$11:$CG$510,MATCH(V$6,'Resultados General'!$C$10:$CG$10,0),0),"")</f>
        <v>#NAME?</v>
      </c>
      <c r="W30" s="29" t="str">
        <f t="shared" ca="1" si="6"/>
        <v/>
      </c>
      <c r="X30" s="29" t="str">
        <f t="shared" ca="1" si="7"/>
        <v/>
      </c>
      <c r="Y30" s="29" t="e">
        <f ca="1">+_xlfn.IFNA(VLOOKUP($B30,'Resultados General'!$C$11:$CG$510,MATCH(Y$6,'Resultados General'!$C$10:$CG$10,0),0),"")</f>
        <v>#NAME?</v>
      </c>
      <c r="Z30" s="29" t="str">
        <f t="shared" ca="1" si="8"/>
        <v/>
      </c>
      <c r="AA30" s="29" t="str">
        <f t="shared" ca="1" si="9"/>
        <v/>
      </c>
      <c r="AB30" s="29" t="e">
        <f ca="1">+_xlfn.IFNA(VLOOKUP($B30,'Resultados General'!$C$11:$CG$510,MATCH(AB$6,'Resultados General'!$C$10:$CG$10,0),0),"")</f>
        <v>#NAME?</v>
      </c>
      <c r="AC30" s="29" t="str">
        <f t="shared" ca="1" si="10"/>
        <v/>
      </c>
      <c r="AD30" s="29" t="str">
        <f t="shared" ca="1" si="11"/>
        <v/>
      </c>
      <c r="AE30" s="29" t="e">
        <f ca="1">+_xlfn.IFNA(VLOOKUP($B30,'Resultados General'!$C$11:$CG$510,MATCH(AE$6,'Resultados General'!$C$10:$CG$10,0),0),"")</f>
        <v>#NAME?</v>
      </c>
      <c r="AF30" s="29" t="str">
        <f t="shared" ca="1" si="12"/>
        <v/>
      </c>
      <c r="AG30" s="29" t="str">
        <f t="shared" ca="1" si="13"/>
        <v/>
      </c>
      <c r="AH30" s="29" t="e">
        <f ca="1">+_xlfn.IFNA(VLOOKUP($B30,'Resultados General'!$C$11:$CG$510,MATCH(AH$6,'Resultados General'!$C$10:$CG$10,0),0),"")</f>
        <v>#NAME?</v>
      </c>
      <c r="AI30" s="29" t="str">
        <f t="shared" ca="1" si="14"/>
        <v/>
      </c>
      <c r="AJ30" s="29" t="str">
        <f t="shared" ca="1" si="15"/>
        <v/>
      </c>
      <c r="AK30" s="29" t="e">
        <f ca="1">+_xlfn.IFNA(VLOOKUP($B30,'Resultados General'!$C$11:$CG$510,MATCH(AK$6,'Resultados General'!$C$10:$CG$10,0),0),"")</f>
        <v>#NAME?</v>
      </c>
      <c r="AL30" s="29" t="str">
        <f t="shared" ca="1" si="16"/>
        <v/>
      </c>
      <c r="AM30" s="29" t="str">
        <f t="shared" ca="1" si="17"/>
        <v/>
      </c>
      <c r="AN30" s="29" t="e">
        <f ca="1">+_xlfn.IFNA(VLOOKUP($B30,'Resultados General'!$C$11:$CG$510,MATCH(AN$6,'Resultados General'!$C$10:$CG$10,0),0),"")</f>
        <v>#NAME?</v>
      </c>
      <c r="AO30" s="29" t="str">
        <f t="shared" ca="1" si="18"/>
        <v/>
      </c>
      <c r="AP30" s="29" t="str">
        <f t="shared" ca="1" si="19"/>
        <v/>
      </c>
      <c r="AQ30" s="29" t="e">
        <f ca="1">+_xlfn.IFNA(VLOOKUP($B30,'Resultados General'!$C$11:$CG$510,MATCH(AQ$6,'Resultados General'!$C$10:$CG$10,0),0),"")</f>
        <v>#NAME?</v>
      </c>
      <c r="AR30" s="29" t="str">
        <f t="shared" ca="1" si="20"/>
        <v/>
      </c>
      <c r="AS30" s="29" t="str">
        <f t="shared" ca="1" si="21"/>
        <v/>
      </c>
      <c r="AT30" s="29" t="e">
        <f ca="1">+_xlfn.IFNA(VLOOKUP($B30,'Resultados General'!$C$11:$CG$510,MATCH(AT$6,'Resultados General'!$C$10:$CG$10,0),0),"")</f>
        <v>#NAME?</v>
      </c>
      <c r="AU30" s="29" t="str">
        <f t="shared" ca="1" si="22"/>
        <v/>
      </c>
      <c r="AV30" s="29" t="str">
        <f t="shared" ca="1" si="23"/>
        <v/>
      </c>
      <c r="AW30" s="29" t="e">
        <f ca="1">+_xlfn.IFNA(VLOOKUP($B30,'Resultados General'!$C$11:$CG$510,MATCH(AW$6,'Resultados General'!$C$10:$CG$10,0),0),"")</f>
        <v>#NAME?</v>
      </c>
      <c r="AX30" s="29" t="str">
        <f t="shared" ca="1" si="24"/>
        <v/>
      </c>
      <c r="AY30" s="29" t="str">
        <f t="shared" ca="1" si="25"/>
        <v/>
      </c>
      <c r="AZ30" s="29" t="e">
        <f ca="1">+_xlfn.IFNA(VLOOKUP($B30,'Resultados General'!$C$11:$CG$510,MATCH(AZ$6,'Resultados General'!$C$10:$CG$10,0),0),"")</f>
        <v>#NAME?</v>
      </c>
      <c r="BA30" s="29" t="str">
        <f t="shared" ca="1" si="26"/>
        <v/>
      </c>
      <c r="BB30" s="29" t="str">
        <f t="shared" ca="1" si="27"/>
        <v/>
      </c>
      <c r="BC30" s="29" t="e">
        <f ca="1">+_xlfn.IFNA(VLOOKUP($B30,'Resultados General'!$C$11:$CG$510,MATCH(BC$6,'Resultados General'!$C$10:$CG$10,0),0),"")</f>
        <v>#NAME?</v>
      </c>
      <c r="BD30" s="29" t="str">
        <f t="shared" ca="1" si="28"/>
        <v/>
      </c>
      <c r="BE30" s="29" t="str">
        <f t="shared" ca="1" si="29"/>
        <v/>
      </c>
      <c r="BF30" s="29" t="e">
        <f ca="1">+_xlfn.IFNA(VLOOKUP($B30,'Resultados General'!$C$11:$CG$510,MATCH(BF$6,'Resultados General'!$C$10:$CG$10,0),0),"")</f>
        <v>#NAME?</v>
      </c>
      <c r="BG30" s="29" t="str">
        <f t="shared" ca="1" si="30"/>
        <v/>
      </c>
      <c r="BH30" s="29" t="str">
        <f t="shared" ca="1" si="31"/>
        <v/>
      </c>
      <c r="BI30" s="29" t="e">
        <f ca="1">+_xlfn.IFNA(VLOOKUP($B30,'Resultados General'!$C$11:$CG$510,MATCH(BI$6,'Resultados General'!$C$10:$CG$10,0),0),"")</f>
        <v>#NAME?</v>
      </c>
      <c r="BJ30" s="29" t="str">
        <f t="shared" ca="1" si="32"/>
        <v/>
      </c>
      <c r="BK30" s="29" t="str">
        <f t="shared" ca="1" si="33"/>
        <v/>
      </c>
      <c r="BL30" s="29" t="e">
        <f ca="1">+_xlfn.IFNA(VLOOKUP($B30,'Resultados General'!$C$11:$CG$510,MATCH(BL$6,'Resultados General'!$C$10:$CG$10,0),0),"")</f>
        <v>#NAME?</v>
      </c>
      <c r="BM30" s="29" t="str">
        <f t="shared" ca="1" si="34"/>
        <v/>
      </c>
      <c r="BN30" s="29" t="str">
        <f t="shared" ca="1" si="35"/>
        <v/>
      </c>
      <c r="BO30" s="29" t="e">
        <f ca="1">+_xlfn.IFNA(VLOOKUP($B30,'Resultados General'!$C$11:$CG$510,MATCH(BO$6,'Resultados General'!$C$10:$CG$10,0),0),"")</f>
        <v>#NAME?</v>
      </c>
      <c r="BP30" s="29" t="str">
        <f t="shared" ca="1" si="36"/>
        <v/>
      </c>
      <c r="BQ30" s="29" t="str">
        <f t="shared" ca="1" si="37"/>
        <v/>
      </c>
      <c r="BR30" s="29" t="e">
        <f ca="1">+_xlfn.IFNA(VLOOKUP($B30,'Resultados General'!$C$11:$CG$510,MATCH(BR$6,'Resultados General'!$C$10:$CG$10,0),0),"")</f>
        <v>#NAME?</v>
      </c>
      <c r="BS30" s="29" t="str">
        <f t="shared" ca="1" si="38"/>
        <v/>
      </c>
      <c r="BT30" s="29" t="str">
        <f t="shared" ca="1" si="39"/>
        <v/>
      </c>
      <c r="BU30" s="29" t="e">
        <f ca="1">+_xlfn.IFNA(VLOOKUP($B30,'Resultados General'!$C$11:$CG$510,MATCH(BU$6,'Resultados General'!$C$10:$CG$10,0),0),"")</f>
        <v>#NAME?</v>
      </c>
      <c r="BV30" s="29" t="str">
        <f t="shared" ca="1" si="40"/>
        <v/>
      </c>
      <c r="BW30" s="29" t="str">
        <f t="shared" ca="1" si="41"/>
        <v/>
      </c>
      <c r="BX30" s="29" t="e">
        <f ca="1">+_xlfn.IFNA(VLOOKUP($B30,'Resultados General'!$C$11:$CG$510,MATCH(BX$6,'Resultados General'!$C$10:$CG$10,0),0),"")</f>
        <v>#NAME?</v>
      </c>
      <c r="BY30" s="29" t="str">
        <f t="shared" ca="1" si="42"/>
        <v/>
      </c>
      <c r="BZ30" s="29" t="str">
        <f t="shared" ca="1" si="43"/>
        <v/>
      </c>
      <c r="CA30" s="29" t="e">
        <f ca="1">+_xlfn.IFNA(VLOOKUP($B30,'Resultados General'!$C$11:$CG$510,MATCH(CA$6,'Resultados General'!$C$10:$CG$10,0),0),"")</f>
        <v>#NAME?</v>
      </c>
      <c r="CB30" s="29" t="str">
        <f t="shared" ca="1" si="44"/>
        <v/>
      </c>
      <c r="CC30" s="29" t="str">
        <f t="shared" ca="1" si="45"/>
        <v/>
      </c>
      <c r="CD30" s="29" t="e">
        <f ca="1">+_xlfn.IFNA(VLOOKUP($B30,'Resultados General'!$C$11:$CG$510,MATCH(CD$6,'Resultados General'!$C$10:$CG$10,0),0),"")</f>
        <v>#NAME?</v>
      </c>
      <c r="CE30" s="29" t="str">
        <f t="shared" ca="1" si="46"/>
        <v/>
      </c>
      <c r="CF30" s="29" t="str">
        <f t="shared" ca="1" si="47"/>
        <v/>
      </c>
      <c r="CG30" s="29" t="e">
        <f ca="1">+_xlfn.IFNA(VLOOKUP($B30,'Resultados General'!$C$11:$CG$510,MATCH(CG$6,'Resultados General'!$C$10:$CG$10,0),0),"")</f>
        <v>#NAME?</v>
      </c>
      <c r="CH30" s="29" t="str">
        <f t="shared" ca="1" si="48"/>
        <v/>
      </c>
      <c r="CI30" s="29" t="str">
        <f t="shared" ca="1" si="49"/>
        <v/>
      </c>
      <c r="CJ30" s="29" t="e">
        <f ca="1">+_xlfn.IFNA(VLOOKUP($B30,'Resultados General'!$C$11:$CG$510,MATCH(CJ$6,'Resultados General'!$C$10:$CG$10,0),0),"")</f>
        <v>#NAME?</v>
      </c>
      <c r="CK30" s="29" t="str">
        <f t="shared" ca="1" si="50"/>
        <v/>
      </c>
      <c r="CL30" s="29" t="str">
        <f t="shared" ca="1" si="51"/>
        <v/>
      </c>
      <c r="CM30" s="29" t="e">
        <f ca="1">+_xlfn.IFNA(VLOOKUP($B30,'Resultados General'!$C$11:$CG$510,MATCH(CM$6,'Resultados General'!$C$10:$CG$10,0),0),"")</f>
        <v>#NAME?</v>
      </c>
      <c r="CN30" s="29" t="str">
        <f t="shared" ca="1" si="52"/>
        <v/>
      </c>
      <c r="CO30" s="29" t="str">
        <f t="shared" ca="1" si="53"/>
        <v/>
      </c>
      <c r="CP30" s="29" t="e">
        <f ca="1">+_xlfn.IFNA(VLOOKUP($B30,'Resultados General'!$C$11:$CG$510,MATCH(CP$6,'Resultados General'!$C$10:$CG$10,0),0),"")</f>
        <v>#NAME?</v>
      </c>
      <c r="CQ30" s="29" t="str">
        <f t="shared" ca="1" si="54"/>
        <v/>
      </c>
      <c r="CR30" s="29" t="str">
        <f t="shared" ca="1" si="55"/>
        <v/>
      </c>
      <c r="CS30" s="29" t="e">
        <f ca="1">+_xlfn.IFNA(VLOOKUP($B30,'Resultados General'!$C$11:$CG$510,MATCH(CS$6,'Resultados General'!$C$10:$CG$10,0),0),"")</f>
        <v>#NAME?</v>
      </c>
      <c r="CT30" s="29" t="str">
        <f t="shared" ca="1" si="56"/>
        <v/>
      </c>
      <c r="CU30" s="29" t="str">
        <f t="shared" ca="1" si="57"/>
        <v/>
      </c>
      <c r="CV30" s="29" t="e">
        <f ca="1">+_xlfn.IFNA(VLOOKUP($B30,'Resultados General'!$C$11:$CG$510,MATCH(CV$6,'Resultados General'!$C$10:$CG$10,0),0),"")</f>
        <v>#NAME?</v>
      </c>
      <c r="CW30" s="29" t="str">
        <f t="shared" ca="1" si="58"/>
        <v/>
      </c>
      <c r="CX30" s="29" t="str">
        <f t="shared" ca="1" si="59"/>
        <v/>
      </c>
      <c r="CY30" s="29" t="e">
        <f ca="1">+_xlfn.IFNA(VLOOKUP($B30,'Resultados General'!$C$11:$CG$510,MATCH(CY$6,'Resultados General'!$C$10:$CG$10,0),0),"")</f>
        <v>#NAME?</v>
      </c>
      <c r="CZ30" s="29" t="str">
        <f t="shared" ca="1" si="60"/>
        <v/>
      </c>
      <c r="DA30" s="29" t="str">
        <f t="shared" ca="1" si="61"/>
        <v/>
      </c>
      <c r="DB30" s="29" t="e">
        <f ca="1">+_xlfn.IFNA(VLOOKUP($B30,'Resultados General'!$C$11:$CG$510,MATCH(DB$6,'Resultados General'!$C$10:$CG$10,0),0),"")</f>
        <v>#NAME?</v>
      </c>
      <c r="DC30" s="29" t="str">
        <f t="shared" ca="1" si="62"/>
        <v/>
      </c>
      <c r="DD30" s="29" t="str">
        <f t="shared" ca="1" si="63"/>
        <v/>
      </c>
      <c r="DE30" s="29" t="e">
        <f ca="1">+_xlfn.IFNA(VLOOKUP($B30,'Resultados General'!$C$11:$CG$510,MATCH(DE$6,'Resultados General'!$C$10:$CG$10,0),0),"")</f>
        <v>#NAME?</v>
      </c>
      <c r="DF30" s="29" t="str">
        <f t="shared" ca="1" si="64"/>
        <v/>
      </c>
      <c r="DG30" s="29" t="str">
        <f t="shared" ca="1" si="65"/>
        <v/>
      </c>
      <c r="DH30" s="29" t="e">
        <f ca="1">+_xlfn.IFNA(VLOOKUP($B30,'Resultados General'!$C$11:$CG$510,MATCH(DH$6,'Resultados General'!$C$10:$CG$10,0),0),"")</f>
        <v>#NAME?</v>
      </c>
      <c r="DI30" s="29" t="str">
        <f t="shared" ca="1" si="66"/>
        <v/>
      </c>
      <c r="DJ30" s="29" t="str">
        <f t="shared" ca="1" si="67"/>
        <v/>
      </c>
      <c r="DK30" s="29" t="e">
        <f ca="1">+_xlfn.IFNA(VLOOKUP($B30,'Resultados General'!$C$11:$CG$510,MATCH(DK$6,'Resultados General'!$C$10:$CG$10,0),0),"")</f>
        <v>#NAME?</v>
      </c>
      <c r="DL30" s="29" t="str">
        <f t="shared" ca="1" si="68"/>
        <v/>
      </c>
      <c r="DM30" s="29" t="str">
        <f t="shared" ca="1" si="69"/>
        <v/>
      </c>
      <c r="DN30" s="29" t="e">
        <f ca="1">+_xlfn.IFNA(VLOOKUP($B30,'Resultados General'!$C$11:$CG$510,MATCH(DN$6,'Resultados General'!$C$10:$CG$10,0),0),"")</f>
        <v>#NAME?</v>
      </c>
      <c r="DO30" s="29" t="str">
        <f t="shared" ca="1" si="70"/>
        <v/>
      </c>
      <c r="DP30" s="29" t="str">
        <f t="shared" ca="1" si="71"/>
        <v/>
      </c>
    </row>
    <row r="31" spans="2:120">
      <c r="B31" s="219" t="str">
        <f>+IF('Resultados General'!C34="","",'Resultados General'!C34)</f>
        <v/>
      </c>
      <c r="C31" s="134" t="e">
        <f ca="1">+_xlfn.IFNA(VLOOKUP('Distribución de puestos'!B31,'Resultados General'!$C$11:$J$510,8,0),"")</f>
        <v>#NAME?</v>
      </c>
      <c r="D31" s="135" t="e">
        <f ca="1">+_xlfn.IFNA(VLOOKUP(B31,'Resultados General'!$C$11:$L$510,10,0),"")</f>
        <v>#NAME?</v>
      </c>
      <c r="E31" s="26"/>
      <c r="F31" s="26"/>
      <c r="G31" s="135" t="str">
        <f t="shared" ca="1" si="72"/>
        <v/>
      </c>
      <c r="H31" s="135" t="str">
        <f t="shared" ca="1" si="73"/>
        <v/>
      </c>
      <c r="I31" s="219" t="str">
        <f t="shared" si="74"/>
        <v/>
      </c>
      <c r="J31" s="138"/>
      <c r="M31" s="29" t="e">
        <f ca="1">+_xlfn.IFNA(VLOOKUP($B31,'Resultados General'!$C$11:$CG$510,MATCH(M$6,'Resultados General'!$C$10:$CG$10,0),0),"")</f>
        <v>#NAME?</v>
      </c>
      <c r="N31" s="29" t="str">
        <f t="shared" ca="1" si="0"/>
        <v/>
      </c>
      <c r="O31" s="29" t="str">
        <f t="shared" ca="1" si="1"/>
        <v/>
      </c>
      <c r="P31" s="29" t="e">
        <f ca="1">+_xlfn.IFNA(VLOOKUP($B31,'Resultados General'!$C$11:$CG$510,MATCH(P$6,'Resultados General'!$C$10:$CG$10,0),0),"")</f>
        <v>#NAME?</v>
      </c>
      <c r="Q31" s="29" t="str">
        <f t="shared" ca="1" si="2"/>
        <v/>
      </c>
      <c r="R31" s="29" t="str">
        <f t="shared" ca="1" si="3"/>
        <v/>
      </c>
      <c r="S31" s="29" t="e">
        <f ca="1">+_xlfn.IFNA(VLOOKUP($B31,'Resultados General'!$C$11:$CG$510,MATCH(S$6,'Resultados General'!$C$10:$CG$10,0),0),"")</f>
        <v>#NAME?</v>
      </c>
      <c r="T31" s="29" t="str">
        <f t="shared" ca="1" si="4"/>
        <v/>
      </c>
      <c r="U31" s="29" t="str">
        <f t="shared" ca="1" si="5"/>
        <v/>
      </c>
      <c r="V31" s="29" t="e">
        <f ca="1">+_xlfn.IFNA(VLOOKUP($B31,'Resultados General'!$C$11:$CG$510,MATCH(V$6,'Resultados General'!$C$10:$CG$10,0),0),"")</f>
        <v>#NAME?</v>
      </c>
      <c r="W31" s="29" t="str">
        <f t="shared" ca="1" si="6"/>
        <v/>
      </c>
      <c r="X31" s="29" t="str">
        <f t="shared" ca="1" si="7"/>
        <v/>
      </c>
      <c r="Y31" s="29" t="e">
        <f ca="1">+_xlfn.IFNA(VLOOKUP($B31,'Resultados General'!$C$11:$CG$510,MATCH(Y$6,'Resultados General'!$C$10:$CG$10,0),0),"")</f>
        <v>#NAME?</v>
      </c>
      <c r="Z31" s="29" t="str">
        <f t="shared" ca="1" si="8"/>
        <v/>
      </c>
      <c r="AA31" s="29" t="str">
        <f t="shared" ca="1" si="9"/>
        <v/>
      </c>
      <c r="AB31" s="29" t="e">
        <f ca="1">+_xlfn.IFNA(VLOOKUP($B31,'Resultados General'!$C$11:$CG$510,MATCH(AB$6,'Resultados General'!$C$10:$CG$10,0),0),"")</f>
        <v>#NAME?</v>
      </c>
      <c r="AC31" s="29" t="str">
        <f t="shared" ca="1" si="10"/>
        <v/>
      </c>
      <c r="AD31" s="29" t="str">
        <f t="shared" ca="1" si="11"/>
        <v/>
      </c>
      <c r="AE31" s="29" t="e">
        <f ca="1">+_xlfn.IFNA(VLOOKUP($B31,'Resultados General'!$C$11:$CG$510,MATCH(AE$6,'Resultados General'!$C$10:$CG$10,0),0),"")</f>
        <v>#NAME?</v>
      </c>
      <c r="AF31" s="29" t="str">
        <f t="shared" ca="1" si="12"/>
        <v/>
      </c>
      <c r="AG31" s="29" t="str">
        <f t="shared" ca="1" si="13"/>
        <v/>
      </c>
      <c r="AH31" s="29" t="e">
        <f ca="1">+_xlfn.IFNA(VLOOKUP($B31,'Resultados General'!$C$11:$CG$510,MATCH(AH$6,'Resultados General'!$C$10:$CG$10,0),0),"")</f>
        <v>#NAME?</v>
      </c>
      <c r="AI31" s="29" t="str">
        <f t="shared" ca="1" si="14"/>
        <v/>
      </c>
      <c r="AJ31" s="29" t="str">
        <f t="shared" ca="1" si="15"/>
        <v/>
      </c>
      <c r="AK31" s="29" t="e">
        <f ca="1">+_xlfn.IFNA(VLOOKUP($B31,'Resultados General'!$C$11:$CG$510,MATCH(AK$6,'Resultados General'!$C$10:$CG$10,0),0),"")</f>
        <v>#NAME?</v>
      </c>
      <c r="AL31" s="29" t="str">
        <f t="shared" ca="1" si="16"/>
        <v/>
      </c>
      <c r="AM31" s="29" t="str">
        <f t="shared" ca="1" si="17"/>
        <v/>
      </c>
      <c r="AN31" s="29" t="e">
        <f ca="1">+_xlfn.IFNA(VLOOKUP($B31,'Resultados General'!$C$11:$CG$510,MATCH(AN$6,'Resultados General'!$C$10:$CG$10,0),0),"")</f>
        <v>#NAME?</v>
      </c>
      <c r="AO31" s="29" t="str">
        <f t="shared" ca="1" si="18"/>
        <v/>
      </c>
      <c r="AP31" s="29" t="str">
        <f t="shared" ca="1" si="19"/>
        <v/>
      </c>
      <c r="AQ31" s="29" t="e">
        <f ca="1">+_xlfn.IFNA(VLOOKUP($B31,'Resultados General'!$C$11:$CG$510,MATCH(AQ$6,'Resultados General'!$C$10:$CG$10,0),0),"")</f>
        <v>#NAME?</v>
      </c>
      <c r="AR31" s="29" t="str">
        <f t="shared" ca="1" si="20"/>
        <v/>
      </c>
      <c r="AS31" s="29" t="str">
        <f t="shared" ca="1" si="21"/>
        <v/>
      </c>
      <c r="AT31" s="29" t="e">
        <f ca="1">+_xlfn.IFNA(VLOOKUP($B31,'Resultados General'!$C$11:$CG$510,MATCH(AT$6,'Resultados General'!$C$10:$CG$10,0),0),"")</f>
        <v>#NAME?</v>
      </c>
      <c r="AU31" s="29" t="str">
        <f t="shared" ca="1" si="22"/>
        <v/>
      </c>
      <c r="AV31" s="29" t="str">
        <f t="shared" ca="1" si="23"/>
        <v/>
      </c>
      <c r="AW31" s="29" t="e">
        <f ca="1">+_xlfn.IFNA(VLOOKUP($B31,'Resultados General'!$C$11:$CG$510,MATCH(AW$6,'Resultados General'!$C$10:$CG$10,0),0),"")</f>
        <v>#NAME?</v>
      </c>
      <c r="AX31" s="29" t="str">
        <f t="shared" ca="1" si="24"/>
        <v/>
      </c>
      <c r="AY31" s="29" t="str">
        <f t="shared" ca="1" si="25"/>
        <v/>
      </c>
      <c r="AZ31" s="29" t="e">
        <f ca="1">+_xlfn.IFNA(VLOOKUP($B31,'Resultados General'!$C$11:$CG$510,MATCH(AZ$6,'Resultados General'!$C$10:$CG$10,0),0),"")</f>
        <v>#NAME?</v>
      </c>
      <c r="BA31" s="29" t="str">
        <f t="shared" ca="1" si="26"/>
        <v/>
      </c>
      <c r="BB31" s="29" t="str">
        <f t="shared" ca="1" si="27"/>
        <v/>
      </c>
      <c r="BC31" s="29" t="e">
        <f ca="1">+_xlfn.IFNA(VLOOKUP($B31,'Resultados General'!$C$11:$CG$510,MATCH(BC$6,'Resultados General'!$C$10:$CG$10,0),0),"")</f>
        <v>#NAME?</v>
      </c>
      <c r="BD31" s="29" t="str">
        <f t="shared" ca="1" si="28"/>
        <v/>
      </c>
      <c r="BE31" s="29" t="str">
        <f t="shared" ca="1" si="29"/>
        <v/>
      </c>
      <c r="BF31" s="29" t="e">
        <f ca="1">+_xlfn.IFNA(VLOOKUP($B31,'Resultados General'!$C$11:$CG$510,MATCH(BF$6,'Resultados General'!$C$10:$CG$10,0),0),"")</f>
        <v>#NAME?</v>
      </c>
      <c r="BG31" s="29" t="str">
        <f t="shared" ca="1" si="30"/>
        <v/>
      </c>
      <c r="BH31" s="29" t="str">
        <f t="shared" ca="1" si="31"/>
        <v/>
      </c>
      <c r="BI31" s="29" t="e">
        <f ca="1">+_xlfn.IFNA(VLOOKUP($B31,'Resultados General'!$C$11:$CG$510,MATCH(BI$6,'Resultados General'!$C$10:$CG$10,0),0),"")</f>
        <v>#NAME?</v>
      </c>
      <c r="BJ31" s="29" t="str">
        <f t="shared" ca="1" si="32"/>
        <v/>
      </c>
      <c r="BK31" s="29" t="str">
        <f t="shared" ca="1" si="33"/>
        <v/>
      </c>
      <c r="BL31" s="29" t="e">
        <f ca="1">+_xlfn.IFNA(VLOOKUP($B31,'Resultados General'!$C$11:$CG$510,MATCH(BL$6,'Resultados General'!$C$10:$CG$10,0),0),"")</f>
        <v>#NAME?</v>
      </c>
      <c r="BM31" s="29" t="str">
        <f t="shared" ca="1" si="34"/>
        <v/>
      </c>
      <c r="BN31" s="29" t="str">
        <f t="shared" ca="1" si="35"/>
        <v/>
      </c>
      <c r="BO31" s="29" t="e">
        <f ca="1">+_xlfn.IFNA(VLOOKUP($B31,'Resultados General'!$C$11:$CG$510,MATCH(BO$6,'Resultados General'!$C$10:$CG$10,0),0),"")</f>
        <v>#NAME?</v>
      </c>
      <c r="BP31" s="29" t="str">
        <f t="shared" ca="1" si="36"/>
        <v/>
      </c>
      <c r="BQ31" s="29" t="str">
        <f t="shared" ca="1" si="37"/>
        <v/>
      </c>
      <c r="BR31" s="29" t="e">
        <f ca="1">+_xlfn.IFNA(VLOOKUP($B31,'Resultados General'!$C$11:$CG$510,MATCH(BR$6,'Resultados General'!$C$10:$CG$10,0),0),"")</f>
        <v>#NAME?</v>
      </c>
      <c r="BS31" s="29" t="str">
        <f t="shared" ca="1" si="38"/>
        <v/>
      </c>
      <c r="BT31" s="29" t="str">
        <f t="shared" ca="1" si="39"/>
        <v/>
      </c>
      <c r="BU31" s="29" t="e">
        <f ca="1">+_xlfn.IFNA(VLOOKUP($B31,'Resultados General'!$C$11:$CG$510,MATCH(BU$6,'Resultados General'!$C$10:$CG$10,0),0),"")</f>
        <v>#NAME?</v>
      </c>
      <c r="BV31" s="29" t="str">
        <f t="shared" ca="1" si="40"/>
        <v/>
      </c>
      <c r="BW31" s="29" t="str">
        <f t="shared" ca="1" si="41"/>
        <v/>
      </c>
      <c r="BX31" s="29" t="e">
        <f ca="1">+_xlfn.IFNA(VLOOKUP($B31,'Resultados General'!$C$11:$CG$510,MATCH(BX$6,'Resultados General'!$C$10:$CG$10,0),0),"")</f>
        <v>#NAME?</v>
      </c>
      <c r="BY31" s="29" t="str">
        <f t="shared" ca="1" si="42"/>
        <v/>
      </c>
      <c r="BZ31" s="29" t="str">
        <f t="shared" ca="1" si="43"/>
        <v/>
      </c>
      <c r="CA31" s="29" t="e">
        <f ca="1">+_xlfn.IFNA(VLOOKUP($B31,'Resultados General'!$C$11:$CG$510,MATCH(CA$6,'Resultados General'!$C$10:$CG$10,0),0),"")</f>
        <v>#NAME?</v>
      </c>
      <c r="CB31" s="29" t="str">
        <f t="shared" ca="1" si="44"/>
        <v/>
      </c>
      <c r="CC31" s="29" t="str">
        <f t="shared" ca="1" si="45"/>
        <v/>
      </c>
      <c r="CD31" s="29" t="e">
        <f ca="1">+_xlfn.IFNA(VLOOKUP($B31,'Resultados General'!$C$11:$CG$510,MATCH(CD$6,'Resultados General'!$C$10:$CG$10,0),0),"")</f>
        <v>#NAME?</v>
      </c>
      <c r="CE31" s="29" t="str">
        <f t="shared" ca="1" si="46"/>
        <v/>
      </c>
      <c r="CF31" s="29" t="str">
        <f t="shared" ca="1" si="47"/>
        <v/>
      </c>
      <c r="CG31" s="29" t="e">
        <f ca="1">+_xlfn.IFNA(VLOOKUP($B31,'Resultados General'!$C$11:$CG$510,MATCH(CG$6,'Resultados General'!$C$10:$CG$10,0),0),"")</f>
        <v>#NAME?</v>
      </c>
      <c r="CH31" s="29" t="str">
        <f t="shared" ca="1" si="48"/>
        <v/>
      </c>
      <c r="CI31" s="29" t="str">
        <f t="shared" ca="1" si="49"/>
        <v/>
      </c>
      <c r="CJ31" s="29" t="e">
        <f ca="1">+_xlfn.IFNA(VLOOKUP($B31,'Resultados General'!$C$11:$CG$510,MATCH(CJ$6,'Resultados General'!$C$10:$CG$10,0),0),"")</f>
        <v>#NAME?</v>
      </c>
      <c r="CK31" s="29" t="str">
        <f t="shared" ca="1" si="50"/>
        <v/>
      </c>
      <c r="CL31" s="29" t="str">
        <f t="shared" ca="1" si="51"/>
        <v/>
      </c>
      <c r="CM31" s="29" t="e">
        <f ca="1">+_xlfn.IFNA(VLOOKUP($B31,'Resultados General'!$C$11:$CG$510,MATCH(CM$6,'Resultados General'!$C$10:$CG$10,0),0),"")</f>
        <v>#NAME?</v>
      </c>
      <c r="CN31" s="29" t="str">
        <f t="shared" ca="1" si="52"/>
        <v/>
      </c>
      <c r="CO31" s="29" t="str">
        <f t="shared" ca="1" si="53"/>
        <v/>
      </c>
      <c r="CP31" s="29" t="e">
        <f ca="1">+_xlfn.IFNA(VLOOKUP($B31,'Resultados General'!$C$11:$CG$510,MATCH(CP$6,'Resultados General'!$C$10:$CG$10,0),0),"")</f>
        <v>#NAME?</v>
      </c>
      <c r="CQ31" s="29" t="str">
        <f t="shared" ca="1" si="54"/>
        <v/>
      </c>
      <c r="CR31" s="29" t="str">
        <f t="shared" ca="1" si="55"/>
        <v/>
      </c>
      <c r="CS31" s="29" t="e">
        <f ca="1">+_xlfn.IFNA(VLOOKUP($B31,'Resultados General'!$C$11:$CG$510,MATCH(CS$6,'Resultados General'!$C$10:$CG$10,0),0),"")</f>
        <v>#NAME?</v>
      </c>
      <c r="CT31" s="29" t="str">
        <f t="shared" ca="1" si="56"/>
        <v/>
      </c>
      <c r="CU31" s="29" t="str">
        <f t="shared" ca="1" si="57"/>
        <v/>
      </c>
      <c r="CV31" s="29" t="e">
        <f ca="1">+_xlfn.IFNA(VLOOKUP($B31,'Resultados General'!$C$11:$CG$510,MATCH(CV$6,'Resultados General'!$C$10:$CG$10,0),0),"")</f>
        <v>#NAME?</v>
      </c>
      <c r="CW31" s="29" t="str">
        <f t="shared" ca="1" si="58"/>
        <v/>
      </c>
      <c r="CX31" s="29" t="str">
        <f t="shared" ca="1" si="59"/>
        <v/>
      </c>
      <c r="CY31" s="29" t="e">
        <f ca="1">+_xlfn.IFNA(VLOOKUP($B31,'Resultados General'!$C$11:$CG$510,MATCH(CY$6,'Resultados General'!$C$10:$CG$10,0),0),"")</f>
        <v>#NAME?</v>
      </c>
      <c r="CZ31" s="29" t="str">
        <f t="shared" ca="1" si="60"/>
        <v/>
      </c>
      <c r="DA31" s="29" t="str">
        <f t="shared" ca="1" si="61"/>
        <v/>
      </c>
      <c r="DB31" s="29" t="e">
        <f ca="1">+_xlfn.IFNA(VLOOKUP($B31,'Resultados General'!$C$11:$CG$510,MATCH(DB$6,'Resultados General'!$C$10:$CG$10,0),0),"")</f>
        <v>#NAME?</v>
      </c>
      <c r="DC31" s="29" t="str">
        <f t="shared" ca="1" si="62"/>
        <v/>
      </c>
      <c r="DD31" s="29" t="str">
        <f t="shared" ca="1" si="63"/>
        <v/>
      </c>
      <c r="DE31" s="29" t="e">
        <f ca="1">+_xlfn.IFNA(VLOOKUP($B31,'Resultados General'!$C$11:$CG$510,MATCH(DE$6,'Resultados General'!$C$10:$CG$10,0),0),"")</f>
        <v>#NAME?</v>
      </c>
      <c r="DF31" s="29" t="str">
        <f t="shared" ca="1" si="64"/>
        <v/>
      </c>
      <c r="DG31" s="29" t="str">
        <f t="shared" ca="1" si="65"/>
        <v/>
      </c>
      <c r="DH31" s="29" t="e">
        <f ca="1">+_xlfn.IFNA(VLOOKUP($B31,'Resultados General'!$C$11:$CG$510,MATCH(DH$6,'Resultados General'!$C$10:$CG$10,0),0),"")</f>
        <v>#NAME?</v>
      </c>
      <c r="DI31" s="29" t="str">
        <f t="shared" ca="1" si="66"/>
        <v/>
      </c>
      <c r="DJ31" s="29" t="str">
        <f t="shared" ca="1" si="67"/>
        <v/>
      </c>
      <c r="DK31" s="29" t="e">
        <f ca="1">+_xlfn.IFNA(VLOOKUP($B31,'Resultados General'!$C$11:$CG$510,MATCH(DK$6,'Resultados General'!$C$10:$CG$10,0),0),"")</f>
        <v>#NAME?</v>
      </c>
      <c r="DL31" s="29" t="str">
        <f t="shared" ca="1" si="68"/>
        <v/>
      </c>
      <c r="DM31" s="29" t="str">
        <f t="shared" ca="1" si="69"/>
        <v/>
      </c>
      <c r="DN31" s="29" t="e">
        <f ca="1">+_xlfn.IFNA(VLOOKUP($B31,'Resultados General'!$C$11:$CG$510,MATCH(DN$6,'Resultados General'!$C$10:$CG$10,0),0),"")</f>
        <v>#NAME?</v>
      </c>
      <c r="DO31" s="29" t="str">
        <f t="shared" ca="1" si="70"/>
        <v/>
      </c>
      <c r="DP31" s="29" t="str">
        <f t="shared" ca="1" si="71"/>
        <v/>
      </c>
    </row>
    <row r="32" spans="2:120">
      <c r="B32" s="219" t="str">
        <f>+IF('Resultados General'!C35="","",'Resultados General'!C35)</f>
        <v/>
      </c>
      <c r="C32" s="134" t="e">
        <f ca="1">+_xlfn.IFNA(VLOOKUP('Distribución de puestos'!B32,'Resultados General'!$C$11:$J$510,8,0),"")</f>
        <v>#NAME?</v>
      </c>
      <c r="D32" s="135" t="e">
        <f ca="1">+_xlfn.IFNA(VLOOKUP(B32,'Resultados General'!$C$11:$L$510,10,0),"")</f>
        <v>#NAME?</v>
      </c>
      <c r="E32" s="26"/>
      <c r="F32" s="26"/>
      <c r="G32" s="135" t="str">
        <f t="shared" ca="1" si="72"/>
        <v/>
      </c>
      <c r="H32" s="135" t="str">
        <f t="shared" ca="1" si="73"/>
        <v/>
      </c>
      <c r="I32" s="219" t="str">
        <f t="shared" si="74"/>
        <v/>
      </c>
      <c r="J32" s="138"/>
      <c r="M32" s="29" t="e">
        <f ca="1">+_xlfn.IFNA(VLOOKUP($B32,'Resultados General'!$C$11:$CG$510,MATCH(M$6,'Resultados General'!$C$10:$CG$10,0),0),"")</f>
        <v>#NAME?</v>
      </c>
      <c r="N32" s="29" t="str">
        <f t="shared" ca="1" si="0"/>
        <v/>
      </c>
      <c r="O32" s="29" t="str">
        <f t="shared" ca="1" si="1"/>
        <v/>
      </c>
      <c r="P32" s="29" t="e">
        <f ca="1">+_xlfn.IFNA(VLOOKUP($B32,'Resultados General'!$C$11:$CG$510,MATCH(P$6,'Resultados General'!$C$10:$CG$10,0),0),"")</f>
        <v>#NAME?</v>
      </c>
      <c r="Q32" s="29" t="str">
        <f t="shared" ca="1" si="2"/>
        <v/>
      </c>
      <c r="R32" s="29" t="str">
        <f t="shared" ca="1" si="3"/>
        <v/>
      </c>
      <c r="S32" s="29" t="e">
        <f ca="1">+_xlfn.IFNA(VLOOKUP($B32,'Resultados General'!$C$11:$CG$510,MATCH(S$6,'Resultados General'!$C$10:$CG$10,0),0),"")</f>
        <v>#NAME?</v>
      </c>
      <c r="T32" s="29" t="str">
        <f t="shared" ca="1" si="4"/>
        <v/>
      </c>
      <c r="U32" s="29" t="str">
        <f t="shared" ca="1" si="5"/>
        <v/>
      </c>
      <c r="V32" s="29" t="e">
        <f ca="1">+_xlfn.IFNA(VLOOKUP($B32,'Resultados General'!$C$11:$CG$510,MATCH(V$6,'Resultados General'!$C$10:$CG$10,0),0),"")</f>
        <v>#NAME?</v>
      </c>
      <c r="W32" s="29" t="str">
        <f t="shared" ca="1" si="6"/>
        <v/>
      </c>
      <c r="X32" s="29" t="str">
        <f t="shared" ca="1" si="7"/>
        <v/>
      </c>
      <c r="Y32" s="29" t="e">
        <f ca="1">+_xlfn.IFNA(VLOOKUP($B32,'Resultados General'!$C$11:$CG$510,MATCH(Y$6,'Resultados General'!$C$10:$CG$10,0),0),"")</f>
        <v>#NAME?</v>
      </c>
      <c r="Z32" s="29" t="str">
        <f t="shared" ca="1" si="8"/>
        <v/>
      </c>
      <c r="AA32" s="29" t="str">
        <f t="shared" ca="1" si="9"/>
        <v/>
      </c>
      <c r="AB32" s="29" t="e">
        <f ca="1">+_xlfn.IFNA(VLOOKUP($B32,'Resultados General'!$C$11:$CG$510,MATCH(AB$6,'Resultados General'!$C$10:$CG$10,0),0),"")</f>
        <v>#NAME?</v>
      </c>
      <c r="AC32" s="29" t="str">
        <f t="shared" ca="1" si="10"/>
        <v/>
      </c>
      <c r="AD32" s="29" t="str">
        <f t="shared" ca="1" si="11"/>
        <v/>
      </c>
      <c r="AE32" s="29" t="e">
        <f ca="1">+_xlfn.IFNA(VLOOKUP($B32,'Resultados General'!$C$11:$CG$510,MATCH(AE$6,'Resultados General'!$C$10:$CG$10,0),0),"")</f>
        <v>#NAME?</v>
      </c>
      <c r="AF32" s="29" t="str">
        <f t="shared" ca="1" si="12"/>
        <v/>
      </c>
      <c r="AG32" s="29" t="str">
        <f t="shared" ca="1" si="13"/>
        <v/>
      </c>
      <c r="AH32" s="29" t="e">
        <f ca="1">+_xlfn.IFNA(VLOOKUP($B32,'Resultados General'!$C$11:$CG$510,MATCH(AH$6,'Resultados General'!$C$10:$CG$10,0),0),"")</f>
        <v>#NAME?</v>
      </c>
      <c r="AI32" s="29" t="str">
        <f t="shared" ca="1" si="14"/>
        <v/>
      </c>
      <c r="AJ32" s="29" t="str">
        <f t="shared" ca="1" si="15"/>
        <v/>
      </c>
      <c r="AK32" s="29" t="e">
        <f ca="1">+_xlfn.IFNA(VLOOKUP($B32,'Resultados General'!$C$11:$CG$510,MATCH(AK$6,'Resultados General'!$C$10:$CG$10,0),0),"")</f>
        <v>#NAME?</v>
      </c>
      <c r="AL32" s="29" t="str">
        <f t="shared" ca="1" si="16"/>
        <v/>
      </c>
      <c r="AM32" s="29" t="str">
        <f t="shared" ca="1" si="17"/>
        <v/>
      </c>
      <c r="AN32" s="29" t="e">
        <f ca="1">+_xlfn.IFNA(VLOOKUP($B32,'Resultados General'!$C$11:$CG$510,MATCH(AN$6,'Resultados General'!$C$10:$CG$10,0),0),"")</f>
        <v>#NAME?</v>
      </c>
      <c r="AO32" s="29" t="str">
        <f t="shared" ca="1" si="18"/>
        <v/>
      </c>
      <c r="AP32" s="29" t="str">
        <f t="shared" ca="1" si="19"/>
        <v/>
      </c>
      <c r="AQ32" s="29" t="e">
        <f ca="1">+_xlfn.IFNA(VLOOKUP($B32,'Resultados General'!$C$11:$CG$510,MATCH(AQ$6,'Resultados General'!$C$10:$CG$10,0),0),"")</f>
        <v>#NAME?</v>
      </c>
      <c r="AR32" s="29" t="str">
        <f t="shared" ca="1" si="20"/>
        <v/>
      </c>
      <c r="AS32" s="29" t="str">
        <f t="shared" ca="1" si="21"/>
        <v/>
      </c>
      <c r="AT32" s="29" t="e">
        <f ca="1">+_xlfn.IFNA(VLOOKUP($B32,'Resultados General'!$C$11:$CG$510,MATCH(AT$6,'Resultados General'!$C$10:$CG$10,0),0),"")</f>
        <v>#NAME?</v>
      </c>
      <c r="AU32" s="29" t="str">
        <f t="shared" ca="1" si="22"/>
        <v/>
      </c>
      <c r="AV32" s="29" t="str">
        <f t="shared" ca="1" si="23"/>
        <v/>
      </c>
      <c r="AW32" s="29" t="e">
        <f ca="1">+_xlfn.IFNA(VLOOKUP($B32,'Resultados General'!$C$11:$CG$510,MATCH(AW$6,'Resultados General'!$C$10:$CG$10,0),0),"")</f>
        <v>#NAME?</v>
      </c>
      <c r="AX32" s="29" t="str">
        <f t="shared" ca="1" si="24"/>
        <v/>
      </c>
      <c r="AY32" s="29" t="str">
        <f t="shared" ca="1" si="25"/>
        <v/>
      </c>
      <c r="AZ32" s="29" t="e">
        <f ca="1">+_xlfn.IFNA(VLOOKUP($B32,'Resultados General'!$C$11:$CG$510,MATCH(AZ$6,'Resultados General'!$C$10:$CG$10,0),0),"")</f>
        <v>#NAME?</v>
      </c>
      <c r="BA32" s="29" t="str">
        <f t="shared" ca="1" si="26"/>
        <v/>
      </c>
      <c r="BB32" s="29" t="str">
        <f t="shared" ca="1" si="27"/>
        <v/>
      </c>
      <c r="BC32" s="29" t="e">
        <f ca="1">+_xlfn.IFNA(VLOOKUP($B32,'Resultados General'!$C$11:$CG$510,MATCH(BC$6,'Resultados General'!$C$10:$CG$10,0),0),"")</f>
        <v>#NAME?</v>
      </c>
      <c r="BD32" s="29" t="str">
        <f t="shared" ca="1" si="28"/>
        <v/>
      </c>
      <c r="BE32" s="29" t="str">
        <f t="shared" ca="1" si="29"/>
        <v/>
      </c>
      <c r="BF32" s="29" t="e">
        <f ca="1">+_xlfn.IFNA(VLOOKUP($B32,'Resultados General'!$C$11:$CG$510,MATCH(BF$6,'Resultados General'!$C$10:$CG$10,0),0),"")</f>
        <v>#NAME?</v>
      </c>
      <c r="BG32" s="29" t="str">
        <f t="shared" ca="1" si="30"/>
        <v/>
      </c>
      <c r="BH32" s="29" t="str">
        <f t="shared" ca="1" si="31"/>
        <v/>
      </c>
      <c r="BI32" s="29" t="e">
        <f ca="1">+_xlfn.IFNA(VLOOKUP($B32,'Resultados General'!$C$11:$CG$510,MATCH(BI$6,'Resultados General'!$C$10:$CG$10,0),0),"")</f>
        <v>#NAME?</v>
      </c>
      <c r="BJ32" s="29" t="str">
        <f t="shared" ca="1" si="32"/>
        <v/>
      </c>
      <c r="BK32" s="29" t="str">
        <f t="shared" ca="1" si="33"/>
        <v/>
      </c>
      <c r="BL32" s="29" t="e">
        <f ca="1">+_xlfn.IFNA(VLOOKUP($B32,'Resultados General'!$C$11:$CG$510,MATCH(BL$6,'Resultados General'!$C$10:$CG$10,0),0),"")</f>
        <v>#NAME?</v>
      </c>
      <c r="BM32" s="29" t="str">
        <f t="shared" ca="1" si="34"/>
        <v/>
      </c>
      <c r="BN32" s="29" t="str">
        <f t="shared" ca="1" si="35"/>
        <v/>
      </c>
      <c r="BO32" s="29" t="e">
        <f ca="1">+_xlfn.IFNA(VLOOKUP($B32,'Resultados General'!$C$11:$CG$510,MATCH(BO$6,'Resultados General'!$C$10:$CG$10,0),0),"")</f>
        <v>#NAME?</v>
      </c>
      <c r="BP32" s="29" t="str">
        <f t="shared" ca="1" si="36"/>
        <v/>
      </c>
      <c r="BQ32" s="29" t="str">
        <f t="shared" ca="1" si="37"/>
        <v/>
      </c>
      <c r="BR32" s="29" t="e">
        <f ca="1">+_xlfn.IFNA(VLOOKUP($B32,'Resultados General'!$C$11:$CG$510,MATCH(BR$6,'Resultados General'!$C$10:$CG$10,0),0),"")</f>
        <v>#NAME?</v>
      </c>
      <c r="BS32" s="29" t="str">
        <f t="shared" ca="1" si="38"/>
        <v/>
      </c>
      <c r="BT32" s="29" t="str">
        <f t="shared" ca="1" si="39"/>
        <v/>
      </c>
      <c r="BU32" s="29" t="e">
        <f ca="1">+_xlfn.IFNA(VLOOKUP($B32,'Resultados General'!$C$11:$CG$510,MATCH(BU$6,'Resultados General'!$C$10:$CG$10,0),0),"")</f>
        <v>#NAME?</v>
      </c>
      <c r="BV32" s="29" t="str">
        <f t="shared" ca="1" si="40"/>
        <v/>
      </c>
      <c r="BW32" s="29" t="str">
        <f t="shared" ca="1" si="41"/>
        <v/>
      </c>
      <c r="BX32" s="29" t="e">
        <f ca="1">+_xlfn.IFNA(VLOOKUP($B32,'Resultados General'!$C$11:$CG$510,MATCH(BX$6,'Resultados General'!$C$10:$CG$10,0),0),"")</f>
        <v>#NAME?</v>
      </c>
      <c r="BY32" s="29" t="str">
        <f t="shared" ca="1" si="42"/>
        <v/>
      </c>
      <c r="BZ32" s="29" t="str">
        <f t="shared" ca="1" si="43"/>
        <v/>
      </c>
      <c r="CA32" s="29" t="e">
        <f ca="1">+_xlfn.IFNA(VLOOKUP($B32,'Resultados General'!$C$11:$CG$510,MATCH(CA$6,'Resultados General'!$C$10:$CG$10,0),0),"")</f>
        <v>#NAME?</v>
      </c>
      <c r="CB32" s="29" t="str">
        <f t="shared" ca="1" si="44"/>
        <v/>
      </c>
      <c r="CC32" s="29" t="str">
        <f t="shared" ca="1" si="45"/>
        <v/>
      </c>
      <c r="CD32" s="29" t="e">
        <f ca="1">+_xlfn.IFNA(VLOOKUP($B32,'Resultados General'!$C$11:$CG$510,MATCH(CD$6,'Resultados General'!$C$10:$CG$10,0),0),"")</f>
        <v>#NAME?</v>
      </c>
      <c r="CE32" s="29" t="str">
        <f t="shared" ca="1" si="46"/>
        <v/>
      </c>
      <c r="CF32" s="29" t="str">
        <f t="shared" ca="1" si="47"/>
        <v/>
      </c>
      <c r="CG32" s="29" t="e">
        <f ca="1">+_xlfn.IFNA(VLOOKUP($B32,'Resultados General'!$C$11:$CG$510,MATCH(CG$6,'Resultados General'!$C$10:$CG$10,0),0),"")</f>
        <v>#NAME?</v>
      </c>
      <c r="CH32" s="29" t="str">
        <f t="shared" ca="1" si="48"/>
        <v/>
      </c>
      <c r="CI32" s="29" t="str">
        <f t="shared" ca="1" si="49"/>
        <v/>
      </c>
      <c r="CJ32" s="29" t="e">
        <f ca="1">+_xlfn.IFNA(VLOOKUP($B32,'Resultados General'!$C$11:$CG$510,MATCH(CJ$6,'Resultados General'!$C$10:$CG$10,0),0),"")</f>
        <v>#NAME?</v>
      </c>
      <c r="CK32" s="29" t="str">
        <f t="shared" ca="1" si="50"/>
        <v/>
      </c>
      <c r="CL32" s="29" t="str">
        <f t="shared" ca="1" si="51"/>
        <v/>
      </c>
      <c r="CM32" s="29" t="e">
        <f ca="1">+_xlfn.IFNA(VLOOKUP($B32,'Resultados General'!$C$11:$CG$510,MATCH(CM$6,'Resultados General'!$C$10:$CG$10,0),0),"")</f>
        <v>#NAME?</v>
      </c>
      <c r="CN32" s="29" t="str">
        <f t="shared" ca="1" si="52"/>
        <v/>
      </c>
      <c r="CO32" s="29" t="str">
        <f t="shared" ca="1" si="53"/>
        <v/>
      </c>
      <c r="CP32" s="29" t="e">
        <f ca="1">+_xlfn.IFNA(VLOOKUP($B32,'Resultados General'!$C$11:$CG$510,MATCH(CP$6,'Resultados General'!$C$10:$CG$10,0),0),"")</f>
        <v>#NAME?</v>
      </c>
      <c r="CQ32" s="29" t="str">
        <f t="shared" ca="1" si="54"/>
        <v/>
      </c>
      <c r="CR32" s="29" t="str">
        <f t="shared" ca="1" si="55"/>
        <v/>
      </c>
      <c r="CS32" s="29" t="e">
        <f ca="1">+_xlfn.IFNA(VLOOKUP($B32,'Resultados General'!$C$11:$CG$510,MATCH(CS$6,'Resultados General'!$C$10:$CG$10,0),0),"")</f>
        <v>#NAME?</v>
      </c>
      <c r="CT32" s="29" t="str">
        <f t="shared" ca="1" si="56"/>
        <v/>
      </c>
      <c r="CU32" s="29" t="str">
        <f t="shared" ca="1" si="57"/>
        <v/>
      </c>
      <c r="CV32" s="29" t="e">
        <f ca="1">+_xlfn.IFNA(VLOOKUP($B32,'Resultados General'!$C$11:$CG$510,MATCH(CV$6,'Resultados General'!$C$10:$CG$10,0),0),"")</f>
        <v>#NAME?</v>
      </c>
      <c r="CW32" s="29" t="str">
        <f t="shared" ca="1" si="58"/>
        <v/>
      </c>
      <c r="CX32" s="29" t="str">
        <f t="shared" ca="1" si="59"/>
        <v/>
      </c>
      <c r="CY32" s="29" t="e">
        <f ca="1">+_xlfn.IFNA(VLOOKUP($B32,'Resultados General'!$C$11:$CG$510,MATCH(CY$6,'Resultados General'!$C$10:$CG$10,0),0),"")</f>
        <v>#NAME?</v>
      </c>
      <c r="CZ32" s="29" t="str">
        <f t="shared" ca="1" si="60"/>
        <v/>
      </c>
      <c r="DA32" s="29" t="str">
        <f t="shared" ca="1" si="61"/>
        <v/>
      </c>
      <c r="DB32" s="29" t="e">
        <f ca="1">+_xlfn.IFNA(VLOOKUP($B32,'Resultados General'!$C$11:$CG$510,MATCH(DB$6,'Resultados General'!$C$10:$CG$10,0),0),"")</f>
        <v>#NAME?</v>
      </c>
      <c r="DC32" s="29" t="str">
        <f t="shared" ca="1" si="62"/>
        <v/>
      </c>
      <c r="DD32" s="29" t="str">
        <f t="shared" ca="1" si="63"/>
        <v/>
      </c>
      <c r="DE32" s="29" t="e">
        <f ca="1">+_xlfn.IFNA(VLOOKUP($B32,'Resultados General'!$C$11:$CG$510,MATCH(DE$6,'Resultados General'!$C$10:$CG$10,0),0),"")</f>
        <v>#NAME?</v>
      </c>
      <c r="DF32" s="29" t="str">
        <f t="shared" ca="1" si="64"/>
        <v/>
      </c>
      <c r="DG32" s="29" t="str">
        <f t="shared" ca="1" si="65"/>
        <v/>
      </c>
      <c r="DH32" s="29" t="e">
        <f ca="1">+_xlfn.IFNA(VLOOKUP($B32,'Resultados General'!$C$11:$CG$510,MATCH(DH$6,'Resultados General'!$C$10:$CG$10,0),0),"")</f>
        <v>#NAME?</v>
      </c>
      <c r="DI32" s="29" t="str">
        <f t="shared" ca="1" si="66"/>
        <v/>
      </c>
      <c r="DJ32" s="29" t="str">
        <f t="shared" ca="1" si="67"/>
        <v/>
      </c>
      <c r="DK32" s="29" t="e">
        <f ca="1">+_xlfn.IFNA(VLOOKUP($B32,'Resultados General'!$C$11:$CG$510,MATCH(DK$6,'Resultados General'!$C$10:$CG$10,0),0),"")</f>
        <v>#NAME?</v>
      </c>
      <c r="DL32" s="29" t="str">
        <f t="shared" ca="1" si="68"/>
        <v/>
      </c>
      <c r="DM32" s="29" t="str">
        <f t="shared" ca="1" si="69"/>
        <v/>
      </c>
      <c r="DN32" s="29" t="e">
        <f ca="1">+_xlfn.IFNA(VLOOKUP($B32,'Resultados General'!$C$11:$CG$510,MATCH(DN$6,'Resultados General'!$C$10:$CG$10,0),0),"")</f>
        <v>#NAME?</v>
      </c>
      <c r="DO32" s="29" t="str">
        <f t="shared" ca="1" si="70"/>
        <v/>
      </c>
      <c r="DP32" s="29" t="str">
        <f t="shared" ca="1" si="71"/>
        <v/>
      </c>
    </row>
    <row r="33" spans="2:120">
      <c r="B33" s="219" t="str">
        <f>+IF('Resultados General'!C36="","",'Resultados General'!C36)</f>
        <v/>
      </c>
      <c r="C33" s="134" t="e">
        <f ca="1">+_xlfn.IFNA(VLOOKUP('Distribución de puestos'!B33,'Resultados General'!$C$11:$J$510,8,0),"")</f>
        <v>#NAME?</v>
      </c>
      <c r="D33" s="135" t="e">
        <f ca="1">+_xlfn.IFNA(VLOOKUP(B33,'Resultados General'!$C$11:$L$510,10,0),"")</f>
        <v>#NAME?</v>
      </c>
      <c r="E33" s="26"/>
      <c r="F33" s="26"/>
      <c r="G33" s="135" t="str">
        <f t="shared" ca="1" si="72"/>
        <v/>
      </c>
      <c r="H33" s="135" t="str">
        <f t="shared" ca="1" si="73"/>
        <v/>
      </c>
      <c r="I33" s="219" t="str">
        <f t="shared" si="74"/>
        <v/>
      </c>
      <c r="J33" s="138"/>
      <c r="M33" s="29" t="e">
        <f ca="1">+_xlfn.IFNA(VLOOKUP($B33,'Resultados General'!$C$11:$CG$510,MATCH(M$6,'Resultados General'!$C$10:$CG$10,0),0),"")</f>
        <v>#NAME?</v>
      </c>
      <c r="N33" s="29" t="str">
        <f t="shared" ca="1" si="0"/>
        <v/>
      </c>
      <c r="O33" s="29" t="str">
        <f t="shared" ca="1" si="1"/>
        <v/>
      </c>
      <c r="P33" s="29" t="e">
        <f ca="1">+_xlfn.IFNA(VLOOKUP($B33,'Resultados General'!$C$11:$CG$510,MATCH(P$6,'Resultados General'!$C$10:$CG$10,0),0),"")</f>
        <v>#NAME?</v>
      </c>
      <c r="Q33" s="29" t="str">
        <f t="shared" ca="1" si="2"/>
        <v/>
      </c>
      <c r="R33" s="29" t="str">
        <f t="shared" ca="1" si="3"/>
        <v/>
      </c>
      <c r="S33" s="29" t="e">
        <f ca="1">+_xlfn.IFNA(VLOOKUP($B33,'Resultados General'!$C$11:$CG$510,MATCH(S$6,'Resultados General'!$C$10:$CG$10,0),0),"")</f>
        <v>#NAME?</v>
      </c>
      <c r="T33" s="29" t="str">
        <f t="shared" ca="1" si="4"/>
        <v/>
      </c>
      <c r="U33" s="29" t="str">
        <f t="shared" ca="1" si="5"/>
        <v/>
      </c>
      <c r="V33" s="29" t="e">
        <f ca="1">+_xlfn.IFNA(VLOOKUP($B33,'Resultados General'!$C$11:$CG$510,MATCH(V$6,'Resultados General'!$C$10:$CG$10,0),0),"")</f>
        <v>#NAME?</v>
      </c>
      <c r="W33" s="29" t="str">
        <f t="shared" ca="1" si="6"/>
        <v/>
      </c>
      <c r="X33" s="29" t="str">
        <f t="shared" ca="1" si="7"/>
        <v/>
      </c>
      <c r="Y33" s="29" t="e">
        <f ca="1">+_xlfn.IFNA(VLOOKUP($B33,'Resultados General'!$C$11:$CG$510,MATCH(Y$6,'Resultados General'!$C$10:$CG$10,0),0),"")</f>
        <v>#NAME?</v>
      </c>
      <c r="Z33" s="29" t="str">
        <f t="shared" ca="1" si="8"/>
        <v/>
      </c>
      <c r="AA33" s="29" t="str">
        <f t="shared" ca="1" si="9"/>
        <v/>
      </c>
      <c r="AB33" s="29" t="e">
        <f ca="1">+_xlfn.IFNA(VLOOKUP($B33,'Resultados General'!$C$11:$CG$510,MATCH(AB$6,'Resultados General'!$C$10:$CG$10,0),0),"")</f>
        <v>#NAME?</v>
      </c>
      <c r="AC33" s="29" t="str">
        <f t="shared" ca="1" si="10"/>
        <v/>
      </c>
      <c r="AD33" s="29" t="str">
        <f t="shared" ca="1" si="11"/>
        <v/>
      </c>
      <c r="AE33" s="29" t="e">
        <f ca="1">+_xlfn.IFNA(VLOOKUP($B33,'Resultados General'!$C$11:$CG$510,MATCH(AE$6,'Resultados General'!$C$10:$CG$10,0),0),"")</f>
        <v>#NAME?</v>
      </c>
      <c r="AF33" s="29" t="str">
        <f t="shared" ca="1" si="12"/>
        <v/>
      </c>
      <c r="AG33" s="29" t="str">
        <f t="shared" ca="1" si="13"/>
        <v/>
      </c>
      <c r="AH33" s="29" t="e">
        <f ca="1">+_xlfn.IFNA(VLOOKUP($B33,'Resultados General'!$C$11:$CG$510,MATCH(AH$6,'Resultados General'!$C$10:$CG$10,0),0),"")</f>
        <v>#NAME?</v>
      </c>
      <c r="AI33" s="29" t="str">
        <f t="shared" ca="1" si="14"/>
        <v/>
      </c>
      <c r="AJ33" s="29" t="str">
        <f t="shared" ca="1" si="15"/>
        <v/>
      </c>
      <c r="AK33" s="29" t="e">
        <f ca="1">+_xlfn.IFNA(VLOOKUP($B33,'Resultados General'!$C$11:$CG$510,MATCH(AK$6,'Resultados General'!$C$10:$CG$10,0),0),"")</f>
        <v>#NAME?</v>
      </c>
      <c r="AL33" s="29" t="str">
        <f t="shared" ca="1" si="16"/>
        <v/>
      </c>
      <c r="AM33" s="29" t="str">
        <f t="shared" ca="1" si="17"/>
        <v/>
      </c>
      <c r="AN33" s="29" t="e">
        <f ca="1">+_xlfn.IFNA(VLOOKUP($B33,'Resultados General'!$C$11:$CG$510,MATCH(AN$6,'Resultados General'!$C$10:$CG$10,0),0),"")</f>
        <v>#NAME?</v>
      </c>
      <c r="AO33" s="29" t="str">
        <f t="shared" ca="1" si="18"/>
        <v/>
      </c>
      <c r="AP33" s="29" t="str">
        <f t="shared" ca="1" si="19"/>
        <v/>
      </c>
      <c r="AQ33" s="29" t="e">
        <f ca="1">+_xlfn.IFNA(VLOOKUP($B33,'Resultados General'!$C$11:$CG$510,MATCH(AQ$6,'Resultados General'!$C$10:$CG$10,0),0),"")</f>
        <v>#NAME?</v>
      </c>
      <c r="AR33" s="29" t="str">
        <f t="shared" ca="1" si="20"/>
        <v/>
      </c>
      <c r="AS33" s="29" t="str">
        <f t="shared" ca="1" si="21"/>
        <v/>
      </c>
      <c r="AT33" s="29" t="e">
        <f ca="1">+_xlfn.IFNA(VLOOKUP($B33,'Resultados General'!$C$11:$CG$510,MATCH(AT$6,'Resultados General'!$C$10:$CG$10,0),0),"")</f>
        <v>#NAME?</v>
      </c>
      <c r="AU33" s="29" t="str">
        <f t="shared" ca="1" si="22"/>
        <v/>
      </c>
      <c r="AV33" s="29" t="str">
        <f t="shared" ca="1" si="23"/>
        <v/>
      </c>
      <c r="AW33" s="29" t="e">
        <f ca="1">+_xlfn.IFNA(VLOOKUP($B33,'Resultados General'!$C$11:$CG$510,MATCH(AW$6,'Resultados General'!$C$10:$CG$10,0),0),"")</f>
        <v>#NAME?</v>
      </c>
      <c r="AX33" s="29" t="str">
        <f t="shared" ca="1" si="24"/>
        <v/>
      </c>
      <c r="AY33" s="29" t="str">
        <f t="shared" ca="1" si="25"/>
        <v/>
      </c>
      <c r="AZ33" s="29" t="e">
        <f ca="1">+_xlfn.IFNA(VLOOKUP($B33,'Resultados General'!$C$11:$CG$510,MATCH(AZ$6,'Resultados General'!$C$10:$CG$10,0),0),"")</f>
        <v>#NAME?</v>
      </c>
      <c r="BA33" s="29" t="str">
        <f t="shared" ca="1" si="26"/>
        <v/>
      </c>
      <c r="BB33" s="29" t="str">
        <f t="shared" ca="1" si="27"/>
        <v/>
      </c>
      <c r="BC33" s="29" t="e">
        <f ca="1">+_xlfn.IFNA(VLOOKUP($B33,'Resultados General'!$C$11:$CG$510,MATCH(BC$6,'Resultados General'!$C$10:$CG$10,0),0),"")</f>
        <v>#NAME?</v>
      </c>
      <c r="BD33" s="29" t="str">
        <f t="shared" ca="1" si="28"/>
        <v/>
      </c>
      <c r="BE33" s="29" t="str">
        <f t="shared" ca="1" si="29"/>
        <v/>
      </c>
      <c r="BF33" s="29" t="e">
        <f ca="1">+_xlfn.IFNA(VLOOKUP($B33,'Resultados General'!$C$11:$CG$510,MATCH(BF$6,'Resultados General'!$C$10:$CG$10,0),0),"")</f>
        <v>#NAME?</v>
      </c>
      <c r="BG33" s="29" t="str">
        <f t="shared" ca="1" si="30"/>
        <v/>
      </c>
      <c r="BH33" s="29" t="str">
        <f t="shared" ca="1" si="31"/>
        <v/>
      </c>
      <c r="BI33" s="29" t="e">
        <f ca="1">+_xlfn.IFNA(VLOOKUP($B33,'Resultados General'!$C$11:$CG$510,MATCH(BI$6,'Resultados General'!$C$10:$CG$10,0),0),"")</f>
        <v>#NAME?</v>
      </c>
      <c r="BJ33" s="29" t="str">
        <f t="shared" ca="1" si="32"/>
        <v/>
      </c>
      <c r="BK33" s="29" t="str">
        <f t="shared" ca="1" si="33"/>
        <v/>
      </c>
      <c r="BL33" s="29" t="e">
        <f ca="1">+_xlfn.IFNA(VLOOKUP($B33,'Resultados General'!$C$11:$CG$510,MATCH(BL$6,'Resultados General'!$C$10:$CG$10,0),0),"")</f>
        <v>#NAME?</v>
      </c>
      <c r="BM33" s="29" t="str">
        <f t="shared" ca="1" si="34"/>
        <v/>
      </c>
      <c r="BN33" s="29" t="str">
        <f t="shared" ca="1" si="35"/>
        <v/>
      </c>
      <c r="BO33" s="29" t="e">
        <f ca="1">+_xlfn.IFNA(VLOOKUP($B33,'Resultados General'!$C$11:$CG$510,MATCH(BO$6,'Resultados General'!$C$10:$CG$10,0),0),"")</f>
        <v>#NAME?</v>
      </c>
      <c r="BP33" s="29" t="str">
        <f t="shared" ca="1" si="36"/>
        <v/>
      </c>
      <c r="BQ33" s="29" t="str">
        <f t="shared" ca="1" si="37"/>
        <v/>
      </c>
      <c r="BR33" s="29" t="e">
        <f ca="1">+_xlfn.IFNA(VLOOKUP($B33,'Resultados General'!$C$11:$CG$510,MATCH(BR$6,'Resultados General'!$C$10:$CG$10,0),0),"")</f>
        <v>#NAME?</v>
      </c>
      <c r="BS33" s="29" t="str">
        <f t="shared" ca="1" si="38"/>
        <v/>
      </c>
      <c r="BT33" s="29" t="str">
        <f t="shared" ca="1" si="39"/>
        <v/>
      </c>
      <c r="BU33" s="29" t="e">
        <f ca="1">+_xlfn.IFNA(VLOOKUP($B33,'Resultados General'!$C$11:$CG$510,MATCH(BU$6,'Resultados General'!$C$10:$CG$10,0),0),"")</f>
        <v>#NAME?</v>
      </c>
      <c r="BV33" s="29" t="str">
        <f t="shared" ca="1" si="40"/>
        <v/>
      </c>
      <c r="BW33" s="29" t="str">
        <f t="shared" ca="1" si="41"/>
        <v/>
      </c>
      <c r="BX33" s="29" t="e">
        <f ca="1">+_xlfn.IFNA(VLOOKUP($B33,'Resultados General'!$C$11:$CG$510,MATCH(BX$6,'Resultados General'!$C$10:$CG$10,0),0),"")</f>
        <v>#NAME?</v>
      </c>
      <c r="BY33" s="29" t="str">
        <f t="shared" ca="1" si="42"/>
        <v/>
      </c>
      <c r="BZ33" s="29" t="str">
        <f t="shared" ca="1" si="43"/>
        <v/>
      </c>
      <c r="CA33" s="29" t="e">
        <f ca="1">+_xlfn.IFNA(VLOOKUP($B33,'Resultados General'!$C$11:$CG$510,MATCH(CA$6,'Resultados General'!$C$10:$CG$10,0),0),"")</f>
        <v>#NAME?</v>
      </c>
      <c r="CB33" s="29" t="str">
        <f t="shared" ca="1" si="44"/>
        <v/>
      </c>
      <c r="CC33" s="29" t="str">
        <f t="shared" ca="1" si="45"/>
        <v/>
      </c>
      <c r="CD33" s="29" t="e">
        <f ca="1">+_xlfn.IFNA(VLOOKUP($B33,'Resultados General'!$C$11:$CG$510,MATCH(CD$6,'Resultados General'!$C$10:$CG$10,0),0),"")</f>
        <v>#NAME?</v>
      </c>
      <c r="CE33" s="29" t="str">
        <f t="shared" ca="1" si="46"/>
        <v/>
      </c>
      <c r="CF33" s="29" t="str">
        <f t="shared" ca="1" si="47"/>
        <v/>
      </c>
      <c r="CG33" s="29" t="e">
        <f ca="1">+_xlfn.IFNA(VLOOKUP($B33,'Resultados General'!$C$11:$CG$510,MATCH(CG$6,'Resultados General'!$C$10:$CG$10,0),0),"")</f>
        <v>#NAME?</v>
      </c>
      <c r="CH33" s="29" t="str">
        <f t="shared" ca="1" si="48"/>
        <v/>
      </c>
      <c r="CI33" s="29" t="str">
        <f t="shared" ca="1" si="49"/>
        <v/>
      </c>
      <c r="CJ33" s="29" t="e">
        <f ca="1">+_xlfn.IFNA(VLOOKUP($B33,'Resultados General'!$C$11:$CG$510,MATCH(CJ$6,'Resultados General'!$C$10:$CG$10,0),0),"")</f>
        <v>#NAME?</v>
      </c>
      <c r="CK33" s="29" t="str">
        <f t="shared" ca="1" si="50"/>
        <v/>
      </c>
      <c r="CL33" s="29" t="str">
        <f t="shared" ca="1" si="51"/>
        <v/>
      </c>
      <c r="CM33" s="29" t="e">
        <f ca="1">+_xlfn.IFNA(VLOOKUP($B33,'Resultados General'!$C$11:$CG$510,MATCH(CM$6,'Resultados General'!$C$10:$CG$10,0),0),"")</f>
        <v>#NAME?</v>
      </c>
      <c r="CN33" s="29" t="str">
        <f t="shared" ca="1" si="52"/>
        <v/>
      </c>
      <c r="CO33" s="29" t="str">
        <f t="shared" ca="1" si="53"/>
        <v/>
      </c>
      <c r="CP33" s="29" t="e">
        <f ca="1">+_xlfn.IFNA(VLOOKUP($B33,'Resultados General'!$C$11:$CG$510,MATCH(CP$6,'Resultados General'!$C$10:$CG$10,0),0),"")</f>
        <v>#NAME?</v>
      </c>
      <c r="CQ33" s="29" t="str">
        <f t="shared" ca="1" si="54"/>
        <v/>
      </c>
      <c r="CR33" s="29" t="str">
        <f t="shared" ca="1" si="55"/>
        <v/>
      </c>
      <c r="CS33" s="29" t="e">
        <f ca="1">+_xlfn.IFNA(VLOOKUP($B33,'Resultados General'!$C$11:$CG$510,MATCH(CS$6,'Resultados General'!$C$10:$CG$10,0),0),"")</f>
        <v>#NAME?</v>
      </c>
      <c r="CT33" s="29" t="str">
        <f t="shared" ca="1" si="56"/>
        <v/>
      </c>
      <c r="CU33" s="29" t="str">
        <f t="shared" ca="1" si="57"/>
        <v/>
      </c>
      <c r="CV33" s="29" t="e">
        <f ca="1">+_xlfn.IFNA(VLOOKUP($B33,'Resultados General'!$C$11:$CG$510,MATCH(CV$6,'Resultados General'!$C$10:$CG$10,0),0),"")</f>
        <v>#NAME?</v>
      </c>
      <c r="CW33" s="29" t="str">
        <f t="shared" ca="1" si="58"/>
        <v/>
      </c>
      <c r="CX33" s="29" t="str">
        <f t="shared" ca="1" si="59"/>
        <v/>
      </c>
      <c r="CY33" s="29" t="e">
        <f ca="1">+_xlfn.IFNA(VLOOKUP($B33,'Resultados General'!$C$11:$CG$510,MATCH(CY$6,'Resultados General'!$C$10:$CG$10,0),0),"")</f>
        <v>#NAME?</v>
      </c>
      <c r="CZ33" s="29" t="str">
        <f t="shared" ca="1" si="60"/>
        <v/>
      </c>
      <c r="DA33" s="29" t="str">
        <f t="shared" ca="1" si="61"/>
        <v/>
      </c>
      <c r="DB33" s="29" t="e">
        <f ca="1">+_xlfn.IFNA(VLOOKUP($B33,'Resultados General'!$C$11:$CG$510,MATCH(DB$6,'Resultados General'!$C$10:$CG$10,0),0),"")</f>
        <v>#NAME?</v>
      </c>
      <c r="DC33" s="29" t="str">
        <f t="shared" ca="1" si="62"/>
        <v/>
      </c>
      <c r="DD33" s="29" t="str">
        <f t="shared" ca="1" si="63"/>
        <v/>
      </c>
      <c r="DE33" s="29" t="e">
        <f ca="1">+_xlfn.IFNA(VLOOKUP($B33,'Resultados General'!$C$11:$CG$510,MATCH(DE$6,'Resultados General'!$C$10:$CG$10,0),0),"")</f>
        <v>#NAME?</v>
      </c>
      <c r="DF33" s="29" t="str">
        <f t="shared" ca="1" si="64"/>
        <v/>
      </c>
      <c r="DG33" s="29" t="str">
        <f t="shared" ca="1" si="65"/>
        <v/>
      </c>
      <c r="DH33" s="29" t="e">
        <f ca="1">+_xlfn.IFNA(VLOOKUP($B33,'Resultados General'!$C$11:$CG$510,MATCH(DH$6,'Resultados General'!$C$10:$CG$10,0),0),"")</f>
        <v>#NAME?</v>
      </c>
      <c r="DI33" s="29" t="str">
        <f t="shared" ca="1" si="66"/>
        <v/>
      </c>
      <c r="DJ33" s="29" t="str">
        <f t="shared" ca="1" si="67"/>
        <v/>
      </c>
      <c r="DK33" s="29" t="e">
        <f ca="1">+_xlfn.IFNA(VLOOKUP($B33,'Resultados General'!$C$11:$CG$510,MATCH(DK$6,'Resultados General'!$C$10:$CG$10,0),0),"")</f>
        <v>#NAME?</v>
      </c>
      <c r="DL33" s="29" t="str">
        <f t="shared" ca="1" si="68"/>
        <v/>
      </c>
      <c r="DM33" s="29" t="str">
        <f t="shared" ca="1" si="69"/>
        <v/>
      </c>
      <c r="DN33" s="29" t="e">
        <f ca="1">+_xlfn.IFNA(VLOOKUP($B33,'Resultados General'!$C$11:$CG$510,MATCH(DN$6,'Resultados General'!$C$10:$CG$10,0),0),"")</f>
        <v>#NAME?</v>
      </c>
      <c r="DO33" s="29" t="str">
        <f t="shared" ca="1" si="70"/>
        <v/>
      </c>
      <c r="DP33" s="29" t="str">
        <f t="shared" ca="1" si="71"/>
        <v/>
      </c>
    </row>
    <row r="34" spans="2:120">
      <c r="B34" s="219" t="str">
        <f>+IF('Resultados General'!C37="","",'Resultados General'!C37)</f>
        <v/>
      </c>
      <c r="C34" s="134" t="e">
        <f ca="1">+_xlfn.IFNA(VLOOKUP('Distribución de puestos'!B34,'Resultados General'!$C$11:$J$510,8,0),"")</f>
        <v>#NAME?</v>
      </c>
      <c r="D34" s="135" t="e">
        <f ca="1">+_xlfn.IFNA(VLOOKUP(B34,'Resultados General'!$C$11:$L$510,10,0),"")</f>
        <v>#NAME?</v>
      </c>
      <c r="E34" s="26"/>
      <c r="F34" s="26"/>
      <c r="G34" s="135" t="str">
        <f t="shared" ca="1" si="72"/>
        <v/>
      </c>
      <c r="H34" s="135" t="str">
        <f t="shared" ca="1" si="73"/>
        <v/>
      </c>
      <c r="I34" s="219" t="str">
        <f t="shared" si="74"/>
        <v/>
      </c>
      <c r="J34" s="138"/>
      <c r="M34" s="29" t="e">
        <f ca="1">+_xlfn.IFNA(VLOOKUP($B34,'Resultados General'!$C$11:$CG$510,MATCH(M$6,'Resultados General'!$C$10:$CG$10,0),0),"")</f>
        <v>#NAME?</v>
      </c>
      <c r="N34" s="29" t="str">
        <f t="shared" ca="1" si="0"/>
        <v/>
      </c>
      <c r="O34" s="29" t="str">
        <f t="shared" ca="1" si="1"/>
        <v/>
      </c>
      <c r="P34" s="29" t="e">
        <f ca="1">+_xlfn.IFNA(VLOOKUP($B34,'Resultados General'!$C$11:$CG$510,MATCH(P$6,'Resultados General'!$C$10:$CG$10,0),0),"")</f>
        <v>#NAME?</v>
      </c>
      <c r="Q34" s="29" t="str">
        <f t="shared" ca="1" si="2"/>
        <v/>
      </c>
      <c r="R34" s="29" t="str">
        <f t="shared" ca="1" si="3"/>
        <v/>
      </c>
      <c r="S34" s="29" t="e">
        <f ca="1">+_xlfn.IFNA(VLOOKUP($B34,'Resultados General'!$C$11:$CG$510,MATCH(S$6,'Resultados General'!$C$10:$CG$10,0),0),"")</f>
        <v>#NAME?</v>
      </c>
      <c r="T34" s="29" t="str">
        <f t="shared" ca="1" si="4"/>
        <v/>
      </c>
      <c r="U34" s="29" t="str">
        <f t="shared" ca="1" si="5"/>
        <v/>
      </c>
      <c r="V34" s="29" t="e">
        <f ca="1">+_xlfn.IFNA(VLOOKUP($B34,'Resultados General'!$C$11:$CG$510,MATCH(V$6,'Resultados General'!$C$10:$CG$10,0),0),"")</f>
        <v>#NAME?</v>
      </c>
      <c r="W34" s="29" t="str">
        <f t="shared" ca="1" si="6"/>
        <v/>
      </c>
      <c r="X34" s="29" t="str">
        <f t="shared" ca="1" si="7"/>
        <v/>
      </c>
      <c r="Y34" s="29" t="e">
        <f ca="1">+_xlfn.IFNA(VLOOKUP($B34,'Resultados General'!$C$11:$CG$510,MATCH(Y$6,'Resultados General'!$C$10:$CG$10,0),0),"")</f>
        <v>#NAME?</v>
      </c>
      <c r="Z34" s="29" t="str">
        <f t="shared" ca="1" si="8"/>
        <v/>
      </c>
      <c r="AA34" s="29" t="str">
        <f t="shared" ca="1" si="9"/>
        <v/>
      </c>
      <c r="AB34" s="29" t="e">
        <f ca="1">+_xlfn.IFNA(VLOOKUP($B34,'Resultados General'!$C$11:$CG$510,MATCH(AB$6,'Resultados General'!$C$10:$CG$10,0),0),"")</f>
        <v>#NAME?</v>
      </c>
      <c r="AC34" s="29" t="str">
        <f t="shared" ca="1" si="10"/>
        <v/>
      </c>
      <c r="AD34" s="29" t="str">
        <f t="shared" ca="1" si="11"/>
        <v/>
      </c>
      <c r="AE34" s="29" t="e">
        <f ca="1">+_xlfn.IFNA(VLOOKUP($B34,'Resultados General'!$C$11:$CG$510,MATCH(AE$6,'Resultados General'!$C$10:$CG$10,0),0),"")</f>
        <v>#NAME?</v>
      </c>
      <c r="AF34" s="29" t="str">
        <f t="shared" ca="1" si="12"/>
        <v/>
      </c>
      <c r="AG34" s="29" t="str">
        <f t="shared" ca="1" si="13"/>
        <v/>
      </c>
      <c r="AH34" s="29" t="e">
        <f ca="1">+_xlfn.IFNA(VLOOKUP($B34,'Resultados General'!$C$11:$CG$510,MATCH(AH$6,'Resultados General'!$C$10:$CG$10,0),0),"")</f>
        <v>#NAME?</v>
      </c>
      <c r="AI34" s="29" t="str">
        <f t="shared" ca="1" si="14"/>
        <v/>
      </c>
      <c r="AJ34" s="29" t="str">
        <f t="shared" ca="1" si="15"/>
        <v/>
      </c>
      <c r="AK34" s="29" t="e">
        <f ca="1">+_xlfn.IFNA(VLOOKUP($B34,'Resultados General'!$C$11:$CG$510,MATCH(AK$6,'Resultados General'!$C$10:$CG$10,0),0),"")</f>
        <v>#NAME?</v>
      </c>
      <c r="AL34" s="29" t="str">
        <f t="shared" ca="1" si="16"/>
        <v/>
      </c>
      <c r="AM34" s="29" t="str">
        <f t="shared" ca="1" si="17"/>
        <v/>
      </c>
      <c r="AN34" s="29" t="e">
        <f ca="1">+_xlfn.IFNA(VLOOKUP($B34,'Resultados General'!$C$11:$CG$510,MATCH(AN$6,'Resultados General'!$C$10:$CG$10,0),0),"")</f>
        <v>#NAME?</v>
      </c>
      <c r="AO34" s="29" t="str">
        <f t="shared" ca="1" si="18"/>
        <v/>
      </c>
      <c r="AP34" s="29" t="str">
        <f t="shared" ca="1" si="19"/>
        <v/>
      </c>
      <c r="AQ34" s="29" t="e">
        <f ca="1">+_xlfn.IFNA(VLOOKUP($B34,'Resultados General'!$C$11:$CG$510,MATCH(AQ$6,'Resultados General'!$C$10:$CG$10,0),0),"")</f>
        <v>#NAME?</v>
      </c>
      <c r="AR34" s="29" t="str">
        <f t="shared" ca="1" si="20"/>
        <v/>
      </c>
      <c r="AS34" s="29" t="str">
        <f t="shared" ca="1" si="21"/>
        <v/>
      </c>
      <c r="AT34" s="29" t="e">
        <f ca="1">+_xlfn.IFNA(VLOOKUP($B34,'Resultados General'!$C$11:$CG$510,MATCH(AT$6,'Resultados General'!$C$10:$CG$10,0),0),"")</f>
        <v>#NAME?</v>
      </c>
      <c r="AU34" s="29" t="str">
        <f t="shared" ca="1" si="22"/>
        <v/>
      </c>
      <c r="AV34" s="29" t="str">
        <f t="shared" ca="1" si="23"/>
        <v/>
      </c>
      <c r="AW34" s="29" t="e">
        <f ca="1">+_xlfn.IFNA(VLOOKUP($B34,'Resultados General'!$C$11:$CG$510,MATCH(AW$6,'Resultados General'!$C$10:$CG$10,0),0),"")</f>
        <v>#NAME?</v>
      </c>
      <c r="AX34" s="29" t="str">
        <f t="shared" ca="1" si="24"/>
        <v/>
      </c>
      <c r="AY34" s="29" t="str">
        <f t="shared" ca="1" si="25"/>
        <v/>
      </c>
      <c r="AZ34" s="29" t="e">
        <f ca="1">+_xlfn.IFNA(VLOOKUP($B34,'Resultados General'!$C$11:$CG$510,MATCH(AZ$6,'Resultados General'!$C$10:$CG$10,0),0),"")</f>
        <v>#NAME?</v>
      </c>
      <c r="BA34" s="29" t="str">
        <f t="shared" ca="1" si="26"/>
        <v/>
      </c>
      <c r="BB34" s="29" t="str">
        <f t="shared" ca="1" si="27"/>
        <v/>
      </c>
      <c r="BC34" s="29" t="e">
        <f ca="1">+_xlfn.IFNA(VLOOKUP($B34,'Resultados General'!$C$11:$CG$510,MATCH(BC$6,'Resultados General'!$C$10:$CG$10,0),0),"")</f>
        <v>#NAME?</v>
      </c>
      <c r="BD34" s="29" t="str">
        <f t="shared" ca="1" si="28"/>
        <v/>
      </c>
      <c r="BE34" s="29" t="str">
        <f t="shared" ca="1" si="29"/>
        <v/>
      </c>
      <c r="BF34" s="29" t="e">
        <f ca="1">+_xlfn.IFNA(VLOOKUP($B34,'Resultados General'!$C$11:$CG$510,MATCH(BF$6,'Resultados General'!$C$10:$CG$10,0),0),"")</f>
        <v>#NAME?</v>
      </c>
      <c r="BG34" s="29" t="str">
        <f t="shared" ca="1" si="30"/>
        <v/>
      </c>
      <c r="BH34" s="29" t="str">
        <f t="shared" ca="1" si="31"/>
        <v/>
      </c>
      <c r="BI34" s="29" t="e">
        <f ca="1">+_xlfn.IFNA(VLOOKUP($B34,'Resultados General'!$C$11:$CG$510,MATCH(BI$6,'Resultados General'!$C$10:$CG$10,0),0),"")</f>
        <v>#NAME?</v>
      </c>
      <c r="BJ34" s="29" t="str">
        <f t="shared" ca="1" si="32"/>
        <v/>
      </c>
      <c r="BK34" s="29" t="str">
        <f t="shared" ca="1" si="33"/>
        <v/>
      </c>
      <c r="BL34" s="29" t="e">
        <f ca="1">+_xlfn.IFNA(VLOOKUP($B34,'Resultados General'!$C$11:$CG$510,MATCH(BL$6,'Resultados General'!$C$10:$CG$10,0),0),"")</f>
        <v>#NAME?</v>
      </c>
      <c r="BM34" s="29" t="str">
        <f t="shared" ca="1" si="34"/>
        <v/>
      </c>
      <c r="BN34" s="29" t="str">
        <f t="shared" ca="1" si="35"/>
        <v/>
      </c>
      <c r="BO34" s="29" t="e">
        <f ca="1">+_xlfn.IFNA(VLOOKUP($B34,'Resultados General'!$C$11:$CG$510,MATCH(BO$6,'Resultados General'!$C$10:$CG$10,0),0),"")</f>
        <v>#NAME?</v>
      </c>
      <c r="BP34" s="29" t="str">
        <f t="shared" ca="1" si="36"/>
        <v/>
      </c>
      <c r="BQ34" s="29" t="str">
        <f t="shared" ca="1" si="37"/>
        <v/>
      </c>
      <c r="BR34" s="29" t="e">
        <f ca="1">+_xlfn.IFNA(VLOOKUP($B34,'Resultados General'!$C$11:$CG$510,MATCH(BR$6,'Resultados General'!$C$10:$CG$10,0),0),"")</f>
        <v>#NAME?</v>
      </c>
      <c r="BS34" s="29" t="str">
        <f t="shared" ca="1" si="38"/>
        <v/>
      </c>
      <c r="BT34" s="29" t="str">
        <f t="shared" ca="1" si="39"/>
        <v/>
      </c>
      <c r="BU34" s="29" t="e">
        <f ca="1">+_xlfn.IFNA(VLOOKUP($B34,'Resultados General'!$C$11:$CG$510,MATCH(BU$6,'Resultados General'!$C$10:$CG$10,0),0),"")</f>
        <v>#NAME?</v>
      </c>
      <c r="BV34" s="29" t="str">
        <f t="shared" ca="1" si="40"/>
        <v/>
      </c>
      <c r="BW34" s="29" t="str">
        <f t="shared" ca="1" si="41"/>
        <v/>
      </c>
      <c r="BX34" s="29" t="e">
        <f ca="1">+_xlfn.IFNA(VLOOKUP($B34,'Resultados General'!$C$11:$CG$510,MATCH(BX$6,'Resultados General'!$C$10:$CG$10,0),0),"")</f>
        <v>#NAME?</v>
      </c>
      <c r="BY34" s="29" t="str">
        <f t="shared" ca="1" si="42"/>
        <v/>
      </c>
      <c r="BZ34" s="29" t="str">
        <f t="shared" ca="1" si="43"/>
        <v/>
      </c>
      <c r="CA34" s="29" t="e">
        <f ca="1">+_xlfn.IFNA(VLOOKUP($B34,'Resultados General'!$C$11:$CG$510,MATCH(CA$6,'Resultados General'!$C$10:$CG$10,0),0),"")</f>
        <v>#NAME?</v>
      </c>
      <c r="CB34" s="29" t="str">
        <f t="shared" ca="1" si="44"/>
        <v/>
      </c>
      <c r="CC34" s="29" t="str">
        <f t="shared" ca="1" si="45"/>
        <v/>
      </c>
      <c r="CD34" s="29" t="e">
        <f ca="1">+_xlfn.IFNA(VLOOKUP($B34,'Resultados General'!$C$11:$CG$510,MATCH(CD$6,'Resultados General'!$C$10:$CG$10,0),0),"")</f>
        <v>#NAME?</v>
      </c>
      <c r="CE34" s="29" t="str">
        <f t="shared" ca="1" si="46"/>
        <v/>
      </c>
      <c r="CF34" s="29" t="str">
        <f t="shared" ca="1" si="47"/>
        <v/>
      </c>
      <c r="CG34" s="29" t="e">
        <f ca="1">+_xlfn.IFNA(VLOOKUP($B34,'Resultados General'!$C$11:$CG$510,MATCH(CG$6,'Resultados General'!$C$10:$CG$10,0),0),"")</f>
        <v>#NAME?</v>
      </c>
      <c r="CH34" s="29" t="str">
        <f t="shared" ca="1" si="48"/>
        <v/>
      </c>
      <c r="CI34" s="29" t="str">
        <f t="shared" ca="1" si="49"/>
        <v/>
      </c>
      <c r="CJ34" s="29" t="e">
        <f ca="1">+_xlfn.IFNA(VLOOKUP($B34,'Resultados General'!$C$11:$CG$510,MATCH(CJ$6,'Resultados General'!$C$10:$CG$10,0),0),"")</f>
        <v>#NAME?</v>
      </c>
      <c r="CK34" s="29" t="str">
        <f t="shared" ca="1" si="50"/>
        <v/>
      </c>
      <c r="CL34" s="29" t="str">
        <f t="shared" ca="1" si="51"/>
        <v/>
      </c>
      <c r="CM34" s="29" t="e">
        <f ca="1">+_xlfn.IFNA(VLOOKUP($B34,'Resultados General'!$C$11:$CG$510,MATCH(CM$6,'Resultados General'!$C$10:$CG$10,0),0),"")</f>
        <v>#NAME?</v>
      </c>
      <c r="CN34" s="29" t="str">
        <f t="shared" ca="1" si="52"/>
        <v/>
      </c>
      <c r="CO34" s="29" t="str">
        <f t="shared" ca="1" si="53"/>
        <v/>
      </c>
      <c r="CP34" s="29" t="e">
        <f ca="1">+_xlfn.IFNA(VLOOKUP($B34,'Resultados General'!$C$11:$CG$510,MATCH(CP$6,'Resultados General'!$C$10:$CG$10,0),0),"")</f>
        <v>#NAME?</v>
      </c>
      <c r="CQ34" s="29" t="str">
        <f t="shared" ca="1" si="54"/>
        <v/>
      </c>
      <c r="CR34" s="29" t="str">
        <f t="shared" ca="1" si="55"/>
        <v/>
      </c>
      <c r="CS34" s="29" t="e">
        <f ca="1">+_xlfn.IFNA(VLOOKUP($B34,'Resultados General'!$C$11:$CG$510,MATCH(CS$6,'Resultados General'!$C$10:$CG$10,0),0),"")</f>
        <v>#NAME?</v>
      </c>
      <c r="CT34" s="29" t="str">
        <f t="shared" ca="1" si="56"/>
        <v/>
      </c>
      <c r="CU34" s="29" t="str">
        <f t="shared" ca="1" si="57"/>
        <v/>
      </c>
      <c r="CV34" s="29" t="e">
        <f ca="1">+_xlfn.IFNA(VLOOKUP($B34,'Resultados General'!$C$11:$CG$510,MATCH(CV$6,'Resultados General'!$C$10:$CG$10,0),0),"")</f>
        <v>#NAME?</v>
      </c>
      <c r="CW34" s="29" t="str">
        <f t="shared" ca="1" si="58"/>
        <v/>
      </c>
      <c r="CX34" s="29" t="str">
        <f t="shared" ca="1" si="59"/>
        <v/>
      </c>
      <c r="CY34" s="29" t="e">
        <f ca="1">+_xlfn.IFNA(VLOOKUP($B34,'Resultados General'!$C$11:$CG$510,MATCH(CY$6,'Resultados General'!$C$10:$CG$10,0),0),"")</f>
        <v>#NAME?</v>
      </c>
      <c r="CZ34" s="29" t="str">
        <f t="shared" ca="1" si="60"/>
        <v/>
      </c>
      <c r="DA34" s="29" t="str">
        <f t="shared" ca="1" si="61"/>
        <v/>
      </c>
      <c r="DB34" s="29" t="e">
        <f ca="1">+_xlfn.IFNA(VLOOKUP($B34,'Resultados General'!$C$11:$CG$510,MATCH(DB$6,'Resultados General'!$C$10:$CG$10,0),0),"")</f>
        <v>#NAME?</v>
      </c>
      <c r="DC34" s="29" t="str">
        <f t="shared" ca="1" si="62"/>
        <v/>
      </c>
      <c r="DD34" s="29" t="str">
        <f t="shared" ca="1" si="63"/>
        <v/>
      </c>
      <c r="DE34" s="29" t="e">
        <f ca="1">+_xlfn.IFNA(VLOOKUP($B34,'Resultados General'!$C$11:$CG$510,MATCH(DE$6,'Resultados General'!$C$10:$CG$10,0),0),"")</f>
        <v>#NAME?</v>
      </c>
      <c r="DF34" s="29" t="str">
        <f t="shared" ca="1" si="64"/>
        <v/>
      </c>
      <c r="DG34" s="29" t="str">
        <f t="shared" ca="1" si="65"/>
        <v/>
      </c>
      <c r="DH34" s="29" t="e">
        <f ca="1">+_xlfn.IFNA(VLOOKUP($B34,'Resultados General'!$C$11:$CG$510,MATCH(DH$6,'Resultados General'!$C$10:$CG$10,0),0),"")</f>
        <v>#NAME?</v>
      </c>
      <c r="DI34" s="29" t="str">
        <f t="shared" ca="1" si="66"/>
        <v/>
      </c>
      <c r="DJ34" s="29" t="str">
        <f t="shared" ca="1" si="67"/>
        <v/>
      </c>
      <c r="DK34" s="29" t="e">
        <f ca="1">+_xlfn.IFNA(VLOOKUP($B34,'Resultados General'!$C$11:$CG$510,MATCH(DK$6,'Resultados General'!$C$10:$CG$10,0),0),"")</f>
        <v>#NAME?</v>
      </c>
      <c r="DL34" s="29" t="str">
        <f t="shared" ca="1" si="68"/>
        <v/>
      </c>
      <c r="DM34" s="29" t="str">
        <f t="shared" ca="1" si="69"/>
        <v/>
      </c>
      <c r="DN34" s="29" t="e">
        <f ca="1">+_xlfn.IFNA(VLOOKUP($B34,'Resultados General'!$C$11:$CG$510,MATCH(DN$6,'Resultados General'!$C$10:$CG$10,0),0),"")</f>
        <v>#NAME?</v>
      </c>
      <c r="DO34" s="29" t="str">
        <f t="shared" ca="1" si="70"/>
        <v/>
      </c>
      <c r="DP34" s="29" t="str">
        <f t="shared" ca="1" si="71"/>
        <v/>
      </c>
    </row>
    <row r="35" spans="2:120">
      <c r="B35" s="219" t="str">
        <f>+IF('Resultados General'!C38="","",'Resultados General'!C38)</f>
        <v/>
      </c>
      <c r="C35" s="134" t="e">
        <f ca="1">+_xlfn.IFNA(VLOOKUP('Distribución de puestos'!B35,'Resultados General'!$C$11:$J$510,8,0),"")</f>
        <v>#NAME?</v>
      </c>
      <c r="D35" s="135" t="e">
        <f ca="1">+_xlfn.IFNA(VLOOKUP(B35,'Resultados General'!$C$11:$L$510,10,0),"")</f>
        <v>#NAME?</v>
      </c>
      <c r="E35" s="26"/>
      <c r="F35" s="26"/>
      <c r="G35" s="135" t="str">
        <f t="shared" ca="1" si="72"/>
        <v/>
      </c>
      <c r="H35" s="135" t="str">
        <f t="shared" ca="1" si="73"/>
        <v/>
      </c>
      <c r="I35" s="219" t="str">
        <f t="shared" si="74"/>
        <v/>
      </c>
      <c r="J35" s="138"/>
      <c r="M35" s="29" t="e">
        <f ca="1">+_xlfn.IFNA(VLOOKUP($B35,'Resultados General'!$C$11:$CG$510,MATCH(M$6,'Resultados General'!$C$10:$CG$10,0),0),"")</f>
        <v>#NAME?</v>
      </c>
      <c r="N35" s="29" t="str">
        <f t="shared" ca="1" si="0"/>
        <v/>
      </c>
      <c r="O35" s="29" t="str">
        <f t="shared" ca="1" si="1"/>
        <v/>
      </c>
      <c r="P35" s="29" t="e">
        <f ca="1">+_xlfn.IFNA(VLOOKUP($B35,'Resultados General'!$C$11:$CG$510,MATCH(P$6,'Resultados General'!$C$10:$CG$10,0),0),"")</f>
        <v>#NAME?</v>
      </c>
      <c r="Q35" s="29" t="str">
        <f t="shared" ca="1" si="2"/>
        <v/>
      </c>
      <c r="R35" s="29" t="str">
        <f t="shared" ca="1" si="3"/>
        <v/>
      </c>
      <c r="S35" s="29" t="e">
        <f ca="1">+_xlfn.IFNA(VLOOKUP($B35,'Resultados General'!$C$11:$CG$510,MATCH(S$6,'Resultados General'!$C$10:$CG$10,0),0),"")</f>
        <v>#NAME?</v>
      </c>
      <c r="T35" s="29" t="str">
        <f t="shared" ca="1" si="4"/>
        <v/>
      </c>
      <c r="U35" s="29" t="str">
        <f t="shared" ca="1" si="5"/>
        <v/>
      </c>
      <c r="V35" s="29" t="e">
        <f ca="1">+_xlfn.IFNA(VLOOKUP($B35,'Resultados General'!$C$11:$CG$510,MATCH(V$6,'Resultados General'!$C$10:$CG$10,0),0),"")</f>
        <v>#NAME?</v>
      </c>
      <c r="W35" s="29" t="str">
        <f t="shared" ca="1" si="6"/>
        <v/>
      </c>
      <c r="X35" s="29" t="str">
        <f t="shared" ca="1" si="7"/>
        <v/>
      </c>
      <c r="Y35" s="29" t="e">
        <f ca="1">+_xlfn.IFNA(VLOOKUP($B35,'Resultados General'!$C$11:$CG$510,MATCH(Y$6,'Resultados General'!$C$10:$CG$10,0),0),"")</f>
        <v>#NAME?</v>
      </c>
      <c r="Z35" s="29" t="str">
        <f t="shared" ca="1" si="8"/>
        <v/>
      </c>
      <c r="AA35" s="29" t="str">
        <f t="shared" ca="1" si="9"/>
        <v/>
      </c>
      <c r="AB35" s="29" t="e">
        <f ca="1">+_xlfn.IFNA(VLOOKUP($B35,'Resultados General'!$C$11:$CG$510,MATCH(AB$6,'Resultados General'!$C$10:$CG$10,0),0),"")</f>
        <v>#NAME?</v>
      </c>
      <c r="AC35" s="29" t="str">
        <f t="shared" ca="1" si="10"/>
        <v/>
      </c>
      <c r="AD35" s="29" t="str">
        <f t="shared" ca="1" si="11"/>
        <v/>
      </c>
      <c r="AE35" s="29" t="e">
        <f ca="1">+_xlfn.IFNA(VLOOKUP($B35,'Resultados General'!$C$11:$CG$510,MATCH(AE$6,'Resultados General'!$C$10:$CG$10,0),0),"")</f>
        <v>#NAME?</v>
      </c>
      <c r="AF35" s="29" t="str">
        <f t="shared" ca="1" si="12"/>
        <v/>
      </c>
      <c r="AG35" s="29" t="str">
        <f t="shared" ca="1" si="13"/>
        <v/>
      </c>
      <c r="AH35" s="29" t="e">
        <f ca="1">+_xlfn.IFNA(VLOOKUP($B35,'Resultados General'!$C$11:$CG$510,MATCH(AH$6,'Resultados General'!$C$10:$CG$10,0),0),"")</f>
        <v>#NAME?</v>
      </c>
      <c r="AI35" s="29" t="str">
        <f t="shared" ca="1" si="14"/>
        <v/>
      </c>
      <c r="AJ35" s="29" t="str">
        <f t="shared" ca="1" si="15"/>
        <v/>
      </c>
      <c r="AK35" s="29" t="e">
        <f ca="1">+_xlfn.IFNA(VLOOKUP($B35,'Resultados General'!$C$11:$CG$510,MATCH(AK$6,'Resultados General'!$C$10:$CG$10,0),0),"")</f>
        <v>#NAME?</v>
      </c>
      <c r="AL35" s="29" t="str">
        <f t="shared" ca="1" si="16"/>
        <v/>
      </c>
      <c r="AM35" s="29" t="str">
        <f t="shared" ca="1" si="17"/>
        <v/>
      </c>
      <c r="AN35" s="29" t="e">
        <f ca="1">+_xlfn.IFNA(VLOOKUP($B35,'Resultados General'!$C$11:$CG$510,MATCH(AN$6,'Resultados General'!$C$10:$CG$10,0),0),"")</f>
        <v>#NAME?</v>
      </c>
      <c r="AO35" s="29" t="str">
        <f t="shared" ca="1" si="18"/>
        <v/>
      </c>
      <c r="AP35" s="29" t="str">
        <f t="shared" ca="1" si="19"/>
        <v/>
      </c>
      <c r="AQ35" s="29" t="e">
        <f ca="1">+_xlfn.IFNA(VLOOKUP($B35,'Resultados General'!$C$11:$CG$510,MATCH(AQ$6,'Resultados General'!$C$10:$CG$10,0),0),"")</f>
        <v>#NAME?</v>
      </c>
      <c r="AR35" s="29" t="str">
        <f t="shared" ca="1" si="20"/>
        <v/>
      </c>
      <c r="AS35" s="29" t="str">
        <f t="shared" ca="1" si="21"/>
        <v/>
      </c>
      <c r="AT35" s="29" t="e">
        <f ca="1">+_xlfn.IFNA(VLOOKUP($B35,'Resultados General'!$C$11:$CG$510,MATCH(AT$6,'Resultados General'!$C$10:$CG$10,0),0),"")</f>
        <v>#NAME?</v>
      </c>
      <c r="AU35" s="29" t="str">
        <f t="shared" ca="1" si="22"/>
        <v/>
      </c>
      <c r="AV35" s="29" t="str">
        <f t="shared" ca="1" si="23"/>
        <v/>
      </c>
      <c r="AW35" s="29" t="e">
        <f ca="1">+_xlfn.IFNA(VLOOKUP($B35,'Resultados General'!$C$11:$CG$510,MATCH(AW$6,'Resultados General'!$C$10:$CG$10,0),0),"")</f>
        <v>#NAME?</v>
      </c>
      <c r="AX35" s="29" t="str">
        <f t="shared" ca="1" si="24"/>
        <v/>
      </c>
      <c r="AY35" s="29" t="str">
        <f t="shared" ca="1" si="25"/>
        <v/>
      </c>
      <c r="AZ35" s="29" t="e">
        <f ca="1">+_xlfn.IFNA(VLOOKUP($B35,'Resultados General'!$C$11:$CG$510,MATCH(AZ$6,'Resultados General'!$C$10:$CG$10,0),0),"")</f>
        <v>#NAME?</v>
      </c>
      <c r="BA35" s="29" t="str">
        <f t="shared" ca="1" si="26"/>
        <v/>
      </c>
      <c r="BB35" s="29" t="str">
        <f t="shared" ca="1" si="27"/>
        <v/>
      </c>
      <c r="BC35" s="29" t="e">
        <f ca="1">+_xlfn.IFNA(VLOOKUP($B35,'Resultados General'!$C$11:$CG$510,MATCH(BC$6,'Resultados General'!$C$10:$CG$10,0),0),"")</f>
        <v>#NAME?</v>
      </c>
      <c r="BD35" s="29" t="str">
        <f t="shared" ca="1" si="28"/>
        <v/>
      </c>
      <c r="BE35" s="29" t="str">
        <f t="shared" ca="1" si="29"/>
        <v/>
      </c>
      <c r="BF35" s="29" t="e">
        <f ca="1">+_xlfn.IFNA(VLOOKUP($B35,'Resultados General'!$C$11:$CG$510,MATCH(BF$6,'Resultados General'!$C$10:$CG$10,0),0),"")</f>
        <v>#NAME?</v>
      </c>
      <c r="BG35" s="29" t="str">
        <f t="shared" ca="1" si="30"/>
        <v/>
      </c>
      <c r="BH35" s="29" t="str">
        <f t="shared" ca="1" si="31"/>
        <v/>
      </c>
      <c r="BI35" s="29" t="e">
        <f ca="1">+_xlfn.IFNA(VLOOKUP($B35,'Resultados General'!$C$11:$CG$510,MATCH(BI$6,'Resultados General'!$C$10:$CG$10,0),0),"")</f>
        <v>#NAME?</v>
      </c>
      <c r="BJ35" s="29" t="str">
        <f t="shared" ca="1" si="32"/>
        <v/>
      </c>
      <c r="BK35" s="29" t="str">
        <f t="shared" ca="1" si="33"/>
        <v/>
      </c>
      <c r="BL35" s="29" t="e">
        <f ca="1">+_xlfn.IFNA(VLOOKUP($B35,'Resultados General'!$C$11:$CG$510,MATCH(BL$6,'Resultados General'!$C$10:$CG$10,0),0),"")</f>
        <v>#NAME?</v>
      </c>
      <c r="BM35" s="29" t="str">
        <f t="shared" ca="1" si="34"/>
        <v/>
      </c>
      <c r="BN35" s="29" t="str">
        <f t="shared" ca="1" si="35"/>
        <v/>
      </c>
      <c r="BO35" s="29" t="e">
        <f ca="1">+_xlfn.IFNA(VLOOKUP($B35,'Resultados General'!$C$11:$CG$510,MATCH(BO$6,'Resultados General'!$C$10:$CG$10,0),0),"")</f>
        <v>#NAME?</v>
      </c>
      <c r="BP35" s="29" t="str">
        <f t="shared" ca="1" si="36"/>
        <v/>
      </c>
      <c r="BQ35" s="29" t="str">
        <f t="shared" ca="1" si="37"/>
        <v/>
      </c>
      <c r="BR35" s="29" t="e">
        <f ca="1">+_xlfn.IFNA(VLOOKUP($B35,'Resultados General'!$C$11:$CG$510,MATCH(BR$6,'Resultados General'!$C$10:$CG$10,0),0),"")</f>
        <v>#NAME?</v>
      </c>
      <c r="BS35" s="29" t="str">
        <f t="shared" ca="1" si="38"/>
        <v/>
      </c>
      <c r="BT35" s="29" t="str">
        <f t="shared" ca="1" si="39"/>
        <v/>
      </c>
      <c r="BU35" s="29" t="e">
        <f ca="1">+_xlfn.IFNA(VLOOKUP($B35,'Resultados General'!$C$11:$CG$510,MATCH(BU$6,'Resultados General'!$C$10:$CG$10,0),0),"")</f>
        <v>#NAME?</v>
      </c>
      <c r="BV35" s="29" t="str">
        <f t="shared" ca="1" si="40"/>
        <v/>
      </c>
      <c r="BW35" s="29" t="str">
        <f t="shared" ca="1" si="41"/>
        <v/>
      </c>
      <c r="BX35" s="29" t="e">
        <f ca="1">+_xlfn.IFNA(VLOOKUP($B35,'Resultados General'!$C$11:$CG$510,MATCH(BX$6,'Resultados General'!$C$10:$CG$10,0),0),"")</f>
        <v>#NAME?</v>
      </c>
      <c r="BY35" s="29" t="str">
        <f t="shared" ca="1" si="42"/>
        <v/>
      </c>
      <c r="BZ35" s="29" t="str">
        <f t="shared" ca="1" si="43"/>
        <v/>
      </c>
      <c r="CA35" s="29" t="e">
        <f ca="1">+_xlfn.IFNA(VLOOKUP($B35,'Resultados General'!$C$11:$CG$510,MATCH(CA$6,'Resultados General'!$C$10:$CG$10,0),0),"")</f>
        <v>#NAME?</v>
      </c>
      <c r="CB35" s="29" t="str">
        <f t="shared" ca="1" si="44"/>
        <v/>
      </c>
      <c r="CC35" s="29" t="str">
        <f t="shared" ca="1" si="45"/>
        <v/>
      </c>
      <c r="CD35" s="29" t="e">
        <f ca="1">+_xlfn.IFNA(VLOOKUP($B35,'Resultados General'!$C$11:$CG$510,MATCH(CD$6,'Resultados General'!$C$10:$CG$10,0),0),"")</f>
        <v>#NAME?</v>
      </c>
      <c r="CE35" s="29" t="str">
        <f t="shared" ca="1" si="46"/>
        <v/>
      </c>
      <c r="CF35" s="29" t="str">
        <f t="shared" ca="1" si="47"/>
        <v/>
      </c>
      <c r="CG35" s="29" t="e">
        <f ca="1">+_xlfn.IFNA(VLOOKUP($B35,'Resultados General'!$C$11:$CG$510,MATCH(CG$6,'Resultados General'!$C$10:$CG$10,0),0),"")</f>
        <v>#NAME?</v>
      </c>
      <c r="CH35" s="29" t="str">
        <f t="shared" ca="1" si="48"/>
        <v/>
      </c>
      <c r="CI35" s="29" t="str">
        <f t="shared" ca="1" si="49"/>
        <v/>
      </c>
      <c r="CJ35" s="29" t="e">
        <f ca="1">+_xlfn.IFNA(VLOOKUP($B35,'Resultados General'!$C$11:$CG$510,MATCH(CJ$6,'Resultados General'!$C$10:$CG$10,0),0),"")</f>
        <v>#NAME?</v>
      </c>
      <c r="CK35" s="29" t="str">
        <f t="shared" ca="1" si="50"/>
        <v/>
      </c>
      <c r="CL35" s="29" t="str">
        <f t="shared" ca="1" si="51"/>
        <v/>
      </c>
      <c r="CM35" s="29" t="e">
        <f ca="1">+_xlfn.IFNA(VLOOKUP($B35,'Resultados General'!$C$11:$CG$510,MATCH(CM$6,'Resultados General'!$C$10:$CG$10,0),0),"")</f>
        <v>#NAME?</v>
      </c>
      <c r="CN35" s="29" t="str">
        <f t="shared" ca="1" si="52"/>
        <v/>
      </c>
      <c r="CO35" s="29" t="str">
        <f t="shared" ca="1" si="53"/>
        <v/>
      </c>
      <c r="CP35" s="29" t="e">
        <f ca="1">+_xlfn.IFNA(VLOOKUP($B35,'Resultados General'!$C$11:$CG$510,MATCH(CP$6,'Resultados General'!$C$10:$CG$10,0),0),"")</f>
        <v>#NAME?</v>
      </c>
      <c r="CQ35" s="29" t="str">
        <f t="shared" ca="1" si="54"/>
        <v/>
      </c>
      <c r="CR35" s="29" t="str">
        <f t="shared" ca="1" si="55"/>
        <v/>
      </c>
      <c r="CS35" s="29" t="e">
        <f ca="1">+_xlfn.IFNA(VLOOKUP($B35,'Resultados General'!$C$11:$CG$510,MATCH(CS$6,'Resultados General'!$C$10:$CG$10,0),0),"")</f>
        <v>#NAME?</v>
      </c>
      <c r="CT35" s="29" t="str">
        <f t="shared" ca="1" si="56"/>
        <v/>
      </c>
      <c r="CU35" s="29" t="str">
        <f t="shared" ca="1" si="57"/>
        <v/>
      </c>
      <c r="CV35" s="29" t="e">
        <f ca="1">+_xlfn.IFNA(VLOOKUP($B35,'Resultados General'!$C$11:$CG$510,MATCH(CV$6,'Resultados General'!$C$10:$CG$10,0),0),"")</f>
        <v>#NAME?</v>
      </c>
      <c r="CW35" s="29" t="str">
        <f t="shared" ca="1" si="58"/>
        <v/>
      </c>
      <c r="CX35" s="29" t="str">
        <f t="shared" ca="1" si="59"/>
        <v/>
      </c>
      <c r="CY35" s="29" t="e">
        <f ca="1">+_xlfn.IFNA(VLOOKUP($B35,'Resultados General'!$C$11:$CG$510,MATCH(CY$6,'Resultados General'!$C$10:$CG$10,0),0),"")</f>
        <v>#NAME?</v>
      </c>
      <c r="CZ35" s="29" t="str">
        <f t="shared" ca="1" si="60"/>
        <v/>
      </c>
      <c r="DA35" s="29" t="str">
        <f t="shared" ca="1" si="61"/>
        <v/>
      </c>
      <c r="DB35" s="29" t="e">
        <f ca="1">+_xlfn.IFNA(VLOOKUP($B35,'Resultados General'!$C$11:$CG$510,MATCH(DB$6,'Resultados General'!$C$10:$CG$10,0),0),"")</f>
        <v>#NAME?</v>
      </c>
      <c r="DC35" s="29" t="str">
        <f t="shared" ca="1" si="62"/>
        <v/>
      </c>
      <c r="DD35" s="29" t="str">
        <f t="shared" ca="1" si="63"/>
        <v/>
      </c>
      <c r="DE35" s="29" t="e">
        <f ca="1">+_xlfn.IFNA(VLOOKUP($B35,'Resultados General'!$C$11:$CG$510,MATCH(DE$6,'Resultados General'!$C$10:$CG$10,0),0),"")</f>
        <v>#NAME?</v>
      </c>
      <c r="DF35" s="29" t="str">
        <f t="shared" ca="1" si="64"/>
        <v/>
      </c>
      <c r="DG35" s="29" t="str">
        <f t="shared" ca="1" si="65"/>
        <v/>
      </c>
      <c r="DH35" s="29" t="e">
        <f ca="1">+_xlfn.IFNA(VLOOKUP($B35,'Resultados General'!$C$11:$CG$510,MATCH(DH$6,'Resultados General'!$C$10:$CG$10,0),0),"")</f>
        <v>#NAME?</v>
      </c>
      <c r="DI35" s="29" t="str">
        <f t="shared" ca="1" si="66"/>
        <v/>
      </c>
      <c r="DJ35" s="29" t="str">
        <f t="shared" ca="1" si="67"/>
        <v/>
      </c>
      <c r="DK35" s="29" t="e">
        <f ca="1">+_xlfn.IFNA(VLOOKUP($B35,'Resultados General'!$C$11:$CG$510,MATCH(DK$6,'Resultados General'!$C$10:$CG$10,0),0),"")</f>
        <v>#NAME?</v>
      </c>
      <c r="DL35" s="29" t="str">
        <f t="shared" ca="1" si="68"/>
        <v/>
      </c>
      <c r="DM35" s="29" t="str">
        <f t="shared" ca="1" si="69"/>
        <v/>
      </c>
      <c r="DN35" s="29" t="e">
        <f ca="1">+_xlfn.IFNA(VLOOKUP($B35,'Resultados General'!$C$11:$CG$510,MATCH(DN$6,'Resultados General'!$C$10:$CG$10,0),0),"")</f>
        <v>#NAME?</v>
      </c>
      <c r="DO35" s="29" t="str">
        <f t="shared" ca="1" si="70"/>
        <v/>
      </c>
      <c r="DP35" s="29" t="str">
        <f t="shared" ca="1" si="71"/>
        <v/>
      </c>
    </row>
    <row r="36" spans="2:120">
      <c r="B36" s="219" t="str">
        <f>+IF('Resultados General'!C39="","",'Resultados General'!C39)</f>
        <v/>
      </c>
      <c r="C36" s="134" t="e">
        <f ca="1">+_xlfn.IFNA(VLOOKUP('Distribución de puestos'!B36,'Resultados General'!$C$11:$J$510,8,0),"")</f>
        <v>#NAME?</v>
      </c>
      <c r="D36" s="135" t="e">
        <f ca="1">+_xlfn.IFNA(VLOOKUP(B36,'Resultados General'!$C$11:$L$510,10,0),"")</f>
        <v>#NAME?</v>
      </c>
      <c r="E36" s="26"/>
      <c r="F36" s="26"/>
      <c r="G36" s="135" t="str">
        <f t="shared" ca="1" si="72"/>
        <v/>
      </c>
      <c r="H36" s="135" t="str">
        <f t="shared" ca="1" si="73"/>
        <v/>
      </c>
      <c r="I36" s="219" t="str">
        <f t="shared" si="74"/>
        <v/>
      </c>
      <c r="J36" s="138"/>
      <c r="M36" s="29" t="e">
        <f ca="1">+_xlfn.IFNA(VLOOKUP($B36,'Resultados General'!$C$11:$CG$510,MATCH(M$6,'Resultados General'!$C$10:$CG$10,0),0),"")</f>
        <v>#NAME?</v>
      </c>
      <c r="N36" s="29" t="str">
        <f t="shared" ca="1" si="0"/>
        <v/>
      </c>
      <c r="O36" s="29" t="str">
        <f t="shared" ca="1" si="1"/>
        <v/>
      </c>
      <c r="P36" s="29" t="e">
        <f ca="1">+_xlfn.IFNA(VLOOKUP($B36,'Resultados General'!$C$11:$CG$510,MATCH(P$6,'Resultados General'!$C$10:$CG$10,0),0),"")</f>
        <v>#NAME?</v>
      </c>
      <c r="Q36" s="29" t="str">
        <f t="shared" ca="1" si="2"/>
        <v/>
      </c>
      <c r="R36" s="29" t="str">
        <f t="shared" ca="1" si="3"/>
        <v/>
      </c>
      <c r="S36" s="29" t="e">
        <f ca="1">+_xlfn.IFNA(VLOOKUP($B36,'Resultados General'!$C$11:$CG$510,MATCH(S$6,'Resultados General'!$C$10:$CG$10,0),0),"")</f>
        <v>#NAME?</v>
      </c>
      <c r="T36" s="29" t="str">
        <f t="shared" ca="1" si="4"/>
        <v/>
      </c>
      <c r="U36" s="29" t="str">
        <f t="shared" ca="1" si="5"/>
        <v/>
      </c>
      <c r="V36" s="29" t="e">
        <f ca="1">+_xlfn.IFNA(VLOOKUP($B36,'Resultados General'!$C$11:$CG$510,MATCH(V$6,'Resultados General'!$C$10:$CG$10,0),0),"")</f>
        <v>#NAME?</v>
      </c>
      <c r="W36" s="29" t="str">
        <f t="shared" ca="1" si="6"/>
        <v/>
      </c>
      <c r="X36" s="29" t="str">
        <f t="shared" ca="1" si="7"/>
        <v/>
      </c>
      <c r="Y36" s="29" t="e">
        <f ca="1">+_xlfn.IFNA(VLOOKUP($B36,'Resultados General'!$C$11:$CG$510,MATCH(Y$6,'Resultados General'!$C$10:$CG$10,0),0),"")</f>
        <v>#NAME?</v>
      </c>
      <c r="Z36" s="29" t="str">
        <f t="shared" ca="1" si="8"/>
        <v/>
      </c>
      <c r="AA36" s="29" t="str">
        <f t="shared" ca="1" si="9"/>
        <v/>
      </c>
      <c r="AB36" s="29" t="e">
        <f ca="1">+_xlfn.IFNA(VLOOKUP($B36,'Resultados General'!$C$11:$CG$510,MATCH(AB$6,'Resultados General'!$C$10:$CG$10,0),0),"")</f>
        <v>#NAME?</v>
      </c>
      <c r="AC36" s="29" t="str">
        <f t="shared" ca="1" si="10"/>
        <v/>
      </c>
      <c r="AD36" s="29" t="str">
        <f t="shared" ca="1" si="11"/>
        <v/>
      </c>
      <c r="AE36" s="29" t="e">
        <f ca="1">+_xlfn.IFNA(VLOOKUP($B36,'Resultados General'!$C$11:$CG$510,MATCH(AE$6,'Resultados General'!$C$10:$CG$10,0),0),"")</f>
        <v>#NAME?</v>
      </c>
      <c r="AF36" s="29" t="str">
        <f t="shared" ca="1" si="12"/>
        <v/>
      </c>
      <c r="AG36" s="29" t="str">
        <f t="shared" ca="1" si="13"/>
        <v/>
      </c>
      <c r="AH36" s="29" t="e">
        <f ca="1">+_xlfn.IFNA(VLOOKUP($B36,'Resultados General'!$C$11:$CG$510,MATCH(AH$6,'Resultados General'!$C$10:$CG$10,0),0),"")</f>
        <v>#NAME?</v>
      </c>
      <c r="AI36" s="29" t="str">
        <f t="shared" ca="1" si="14"/>
        <v/>
      </c>
      <c r="AJ36" s="29" t="str">
        <f t="shared" ca="1" si="15"/>
        <v/>
      </c>
      <c r="AK36" s="29" t="e">
        <f ca="1">+_xlfn.IFNA(VLOOKUP($B36,'Resultados General'!$C$11:$CG$510,MATCH(AK$6,'Resultados General'!$C$10:$CG$10,0),0),"")</f>
        <v>#NAME?</v>
      </c>
      <c r="AL36" s="29" t="str">
        <f t="shared" ca="1" si="16"/>
        <v/>
      </c>
      <c r="AM36" s="29" t="str">
        <f t="shared" ca="1" si="17"/>
        <v/>
      </c>
      <c r="AN36" s="29" t="e">
        <f ca="1">+_xlfn.IFNA(VLOOKUP($B36,'Resultados General'!$C$11:$CG$510,MATCH(AN$6,'Resultados General'!$C$10:$CG$10,0),0),"")</f>
        <v>#NAME?</v>
      </c>
      <c r="AO36" s="29" t="str">
        <f t="shared" ca="1" si="18"/>
        <v/>
      </c>
      <c r="AP36" s="29" t="str">
        <f t="shared" ca="1" si="19"/>
        <v/>
      </c>
      <c r="AQ36" s="29" t="e">
        <f ca="1">+_xlfn.IFNA(VLOOKUP($B36,'Resultados General'!$C$11:$CG$510,MATCH(AQ$6,'Resultados General'!$C$10:$CG$10,0),0),"")</f>
        <v>#NAME?</v>
      </c>
      <c r="AR36" s="29" t="str">
        <f t="shared" ca="1" si="20"/>
        <v/>
      </c>
      <c r="AS36" s="29" t="str">
        <f t="shared" ca="1" si="21"/>
        <v/>
      </c>
      <c r="AT36" s="29" t="e">
        <f ca="1">+_xlfn.IFNA(VLOOKUP($B36,'Resultados General'!$C$11:$CG$510,MATCH(AT$6,'Resultados General'!$C$10:$CG$10,0),0),"")</f>
        <v>#NAME?</v>
      </c>
      <c r="AU36" s="29" t="str">
        <f t="shared" ca="1" si="22"/>
        <v/>
      </c>
      <c r="AV36" s="29" t="str">
        <f t="shared" ca="1" si="23"/>
        <v/>
      </c>
      <c r="AW36" s="29" t="e">
        <f ca="1">+_xlfn.IFNA(VLOOKUP($B36,'Resultados General'!$C$11:$CG$510,MATCH(AW$6,'Resultados General'!$C$10:$CG$10,0),0),"")</f>
        <v>#NAME?</v>
      </c>
      <c r="AX36" s="29" t="str">
        <f t="shared" ca="1" si="24"/>
        <v/>
      </c>
      <c r="AY36" s="29" t="str">
        <f t="shared" ca="1" si="25"/>
        <v/>
      </c>
      <c r="AZ36" s="29" t="e">
        <f ca="1">+_xlfn.IFNA(VLOOKUP($B36,'Resultados General'!$C$11:$CG$510,MATCH(AZ$6,'Resultados General'!$C$10:$CG$10,0),0),"")</f>
        <v>#NAME?</v>
      </c>
      <c r="BA36" s="29" t="str">
        <f t="shared" ca="1" si="26"/>
        <v/>
      </c>
      <c r="BB36" s="29" t="str">
        <f t="shared" ca="1" si="27"/>
        <v/>
      </c>
      <c r="BC36" s="29" t="e">
        <f ca="1">+_xlfn.IFNA(VLOOKUP($B36,'Resultados General'!$C$11:$CG$510,MATCH(BC$6,'Resultados General'!$C$10:$CG$10,0),0),"")</f>
        <v>#NAME?</v>
      </c>
      <c r="BD36" s="29" t="str">
        <f t="shared" ca="1" si="28"/>
        <v/>
      </c>
      <c r="BE36" s="29" t="str">
        <f t="shared" ca="1" si="29"/>
        <v/>
      </c>
      <c r="BF36" s="29" t="e">
        <f ca="1">+_xlfn.IFNA(VLOOKUP($B36,'Resultados General'!$C$11:$CG$510,MATCH(BF$6,'Resultados General'!$C$10:$CG$10,0),0),"")</f>
        <v>#NAME?</v>
      </c>
      <c r="BG36" s="29" t="str">
        <f t="shared" ca="1" si="30"/>
        <v/>
      </c>
      <c r="BH36" s="29" t="str">
        <f t="shared" ca="1" si="31"/>
        <v/>
      </c>
      <c r="BI36" s="29" t="e">
        <f ca="1">+_xlfn.IFNA(VLOOKUP($B36,'Resultados General'!$C$11:$CG$510,MATCH(BI$6,'Resultados General'!$C$10:$CG$10,0),0),"")</f>
        <v>#NAME?</v>
      </c>
      <c r="BJ36" s="29" t="str">
        <f t="shared" ca="1" si="32"/>
        <v/>
      </c>
      <c r="BK36" s="29" t="str">
        <f t="shared" ca="1" si="33"/>
        <v/>
      </c>
      <c r="BL36" s="29" t="e">
        <f ca="1">+_xlfn.IFNA(VLOOKUP($B36,'Resultados General'!$C$11:$CG$510,MATCH(BL$6,'Resultados General'!$C$10:$CG$10,0),0),"")</f>
        <v>#NAME?</v>
      </c>
      <c r="BM36" s="29" t="str">
        <f t="shared" ca="1" si="34"/>
        <v/>
      </c>
      <c r="BN36" s="29" t="str">
        <f t="shared" ca="1" si="35"/>
        <v/>
      </c>
      <c r="BO36" s="29" t="e">
        <f ca="1">+_xlfn.IFNA(VLOOKUP($B36,'Resultados General'!$C$11:$CG$510,MATCH(BO$6,'Resultados General'!$C$10:$CG$10,0),0),"")</f>
        <v>#NAME?</v>
      </c>
      <c r="BP36" s="29" t="str">
        <f t="shared" ca="1" si="36"/>
        <v/>
      </c>
      <c r="BQ36" s="29" t="str">
        <f t="shared" ca="1" si="37"/>
        <v/>
      </c>
      <c r="BR36" s="29" t="e">
        <f ca="1">+_xlfn.IFNA(VLOOKUP($B36,'Resultados General'!$C$11:$CG$510,MATCH(BR$6,'Resultados General'!$C$10:$CG$10,0),0),"")</f>
        <v>#NAME?</v>
      </c>
      <c r="BS36" s="29" t="str">
        <f t="shared" ca="1" si="38"/>
        <v/>
      </c>
      <c r="BT36" s="29" t="str">
        <f t="shared" ca="1" si="39"/>
        <v/>
      </c>
      <c r="BU36" s="29" t="e">
        <f ca="1">+_xlfn.IFNA(VLOOKUP($B36,'Resultados General'!$C$11:$CG$510,MATCH(BU$6,'Resultados General'!$C$10:$CG$10,0),0),"")</f>
        <v>#NAME?</v>
      </c>
      <c r="BV36" s="29" t="str">
        <f t="shared" ca="1" si="40"/>
        <v/>
      </c>
      <c r="BW36" s="29" t="str">
        <f t="shared" ca="1" si="41"/>
        <v/>
      </c>
      <c r="BX36" s="29" t="e">
        <f ca="1">+_xlfn.IFNA(VLOOKUP($B36,'Resultados General'!$C$11:$CG$510,MATCH(BX$6,'Resultados General'!$C$10:$CG$10,0),0),"")</f>
        <v>#NAME?</v>
      </c>
      <c r="BY36" s="29" t="str">
        <f t="shared" ca="1" si="42"/>
        <v/>
      </c>
      <c r="BZ36" s="29" t="str">
        <f t="shared" ca="1" si="43"/>
        <v/>
      </c>
      <c r="CA36" s="29" t="e">
        <f ca="1">+_xlfn.IFNA(VLOOKUP($B36,'Resultados General'!$C$11:$CG$510,MATCH(CA$6,'Resultados General'!$C$10:$CG$10,0),0),"")</f>
        <v>#NAME?</v>
      </c>
      <c r="CB36" s="29" t="str">
        <f t="shared" ca="1" si="44"/>
        <v/>
      </c>
      <c r="CC36" s="29" t="str">
        <f t="shared" ca="1" si="45"/>
        <v/>
      </c>
      <c r="CD36" s="29" t="e">
        <f ca="1">+_xlfn.IFNA(VLOOKUP($B36,'Resultados General'!$C$11:$CG$510,MATCH(CD$6,'Resultados General'!$C$10:$CG$10,0),0),"")</f>
        <v>#NAME?</v>
      </c>
      <c r="CE36" s="29" t="str">
        <f t="shared" ca="1" si="46"/>
        <v/>
      </c>
      <c r="CF36" s="29" t="str">
        <f t="shared" ca="1" si="47"/>
        <v/>
      </c>
      <c r="CG36" s="29" t="e">
        <f ca="1">+_xlfn.IFNA(VLOOKUP($B36,'Resultados General'!$C$11:$CG$510,MATCH(CG$6,'Resultados General'!$C$10:$CG$10,0),0),"")</f>
        <v>#NAME?</v>
      </c>
      <c r="CH36" s="29" t="str">
        <f t="shared" ca="1" si="48"/>
        <v/>
      </c>
      <c r="CI36" s="29" t="str">
        <f t="shared" ca="1" si="49"/>
        <v/>
      </c>
      <c r="CJ36" s="29" t="e">
        <f ca="1">+_xlfn.IFNA(VLOOKUP($B36,'Resultados General'!$C$11:$CG$510,MATCH(CJ$6,'Resultados General'!$C$10:$CG$10,0),0),"")</f>
        <v>#NAME?</v>
      </c>
      <c r="CK36" s="29" t="str">
        <f t="shared" ca="1" si="50"/>
        <v/>
      </c>
      <c r="CL36" s="29" t="str">
        <f t="shared" ca="1" si="51"/>
        <v/>
      </c>
      <c r="CM36" s="29" t="e">
        <f ca="1">+_xlfn.IFNA(VLOOKUP($B36,'Resultados General'!$C$11:$CG$510,MATCH(CM$6,'Resultados General'!$C$10:$CG$10,0),0),"")</f>
        <v>#NAME?</v>
      </c>
      <c r="CN36" s="29" t="str">
        <f t="shared" ca="1" si="52"/>
        <v/>
      </c>
      <c r="CO36" s="29" t="str">
        <f t="shared" ca="1" si="53"/>
        <v/>
      </c>
      <c r="CP36" s="29" t="e">
        <f ca="1">+_xlfn.IFNA(VLOOKUP($B36,'Resultados General'!$C$11:$CG$510,MATCH(CP$6,'Resultados General'!$C$10:$CG$10,0),0),"")</f>
        <v>#NAME?</v>
      </c>
      <c r="CQ36" s="29" t="str">
        <f t="shared" ca="1" si="54"/>
        <v/>
      </c>
      <c r="CR36" s="29" t="str">
        <f t="shared" ca="1" si="55"/>
        <v/>
      </c>
      <c r="CS36" s="29" t="e">
        <f ca="1">+_xlfn.IFNA(VLOOKUP($B36,'Resultados General'!$C$11:$CG$510,MATCH(CS$6,'Resultados General'!$C$10:$CG$10,0),0),"")</f>
        <v>#NAME?</v>
      </c>
      <c r="CT36" s="29" t="str">
        <f t="shared" ca="1" si="56"/>
        <v/>
      </c>
      <c r="CU36" s="29" t="str">
        <f t="shared" ca="1" si="57"/>
        <v/>
      </c>
      <c r="CV36" s="29" t="e">
        <f ca="1">+_xlfn.IFNA(VLOOKUP($B36,'Resultados General'!$C$11:$CG$510,MATCH(CV$6,'Resultados General'!$C$10:$CG$10,0),0),"")</f>
        <v>#NAME?</v>
      </c>
      <c r="CW36" s="29" t="str">
        <f t="shared" ca="1" si="58"/>
        <v/>
      </c>
      <c r="CX36" s="29" t="str">
        <f t="shared" ca="1" si="59"/>
        <v/>
      </c>
      <c r="CY36" s="29" t="e">
        <f ca="1">+_xlfn.IFNA(VLOOKUP($B36,'Resultados General'!$C$11:$CG$510,MATCH(CY$6,'Resultados General'!$C$10:$CG$10,0),0),"")</f>
        <v>#NAME?</v>
      </c>
      <c r="CZ36" s="29" t="str">
        <f t="shared" ca="1" si="60"/>
        <v/>
      </c>
      <c r="DA36" s="29" t="str">
        <f t="shared" ca="1" si="61"/>
        <v/>
      </c>
      <c r="DB36" s="29" t="e">
        <f ca="1">+_xlfn.IFNA(VLOOKUP($B36,'Resultados General'!$C$11:$CG$510,MATCH(DB$6,'Resultados General'!$C$10:$CG$10,0),0),"")</f>
        <v>#NAME?</v>
      </c>
      <c r="DC36" s="29" t="str">
        <f t="shared" ca="1" si="62"/>
        <v/>
      </c>
      <c r="DD36" s="29" t="str">
        <f t="shared" ca="1" si="63"/>
        <v/>
      </c>
      <c r="DE36" s="29" t="e">
        <f ca="1">+_xlfn.IFNA(VLOOKUP($B36,'Resultados General'!$C$11:$CG$510,MATCH(DE$6,'Resultados General'!$C$10:$CG$10,0),0),"")</f>
        <v>#NAME?</v>
      </c>
      <c r="DF36" s="29" t="str">
        <f t="shared" ca="1" si="64"/>
        <v/>
      </c>
      <c r="DG36" s="29" t="str">
        <f t="shared" ca="1" si="65"/>
        <v/>
      </c>
      <c r="DH36" s="29" t="e">
        <f ca="1">+_xlfn.IFNA(VLOOKUP($B36,'Resultados General'!$C$11:$CG$510,MATCH(DH$6,'Resultados General'!$C$10:$CG$10,0),0),"")</f>
        <v>#NAME?</v>
      </c>
      <c r="DI36" s="29" t="str">
        <f t="shared" ca="1" si="66"/>
        <v/>
      </c>
      <c r="DJ36" s="29" t="str">
        <f t="shared" ca="1" si="67"/>
        <v/>
      </c>
      <c r="DK36" s="29" t="e">
        <f ca="1">+_xlfn.IFNA(VLOOKUP($B36,'Resultados General'!$C$11:$CG$510,MATCH(DK$6,'Resultados General'!$C$10:$CG$10,0),0),"")</f>
        <v>#NAME?</v>
      </c>
      <c r="DL36" s="29" t="str">
        <f t="shared" ca="1" si="68"/>
        <v/>
      </c>
      <c r="DM36" s="29" t="str">
        <f t="shared" ca="1" si="69"/>
        <v/>
      </c>
      <c r="DN36" s="29" t="e">
        <f ca="1">+_xlfn.IFNA(VLOOKUP($B36,'Resultados General'!$C$11:$CG$510,MATCH(DN$6,'Resultados General'!$C$10:$CG$10,0),0),"")</f>
        <v>#NAME?</v>
      </c>
      <c r="DO36" s="29" t="str">
        <f t="shared" ca="1" si="70"/>
        <v/>
      </c>
      <c r="DP36" s="29" t="str">
        <f t="shared" ca="1" si="71"/>
        <v/>
      </c>
    </row>
    <row r="37" spans="2:120">
      <c r="B37" s="219" t="str">
        <f>+IF('Resultados General'!C40="","",'Resultados General'!C40)</f>
        <v/>
      </c>
      <c r="C37" s="134" t="e">
        <f ca="1">+_xlfn.IFNA(VLOOKUP('Distribución de puestos'!B37,'Resultados General'!$C$11:$J$510,8,0),"")</f>
        <v>#NAME?</v>
      </c>
      <c r="D37" s="135" t="e">
        <f ca="1">+_xlfn.IFNA(VLOOKUP(B37,'Resultados General'!$C$11:$L$510,10,0),"")</f>
        <v>#NAME?</v>
      </c>
      <c r="E37" s="26"/>
      <c r="F37" s="26"/>
      <c r="G37" s="135" t="str">
        <f t="shared" ca="1" si="72"/>
        <v/>
      </c>
      <c r="H37" s="135" t="str">
        <f t="shared" ca="1" si="73"/>
        <v/>
      </c>
      <c r="I37" s="219" t="str">
        <f t="shared" si="74"/>
        <v/>
      </c>
      <c r="J37" s="138"/>
      <c r="M37" s="29" t="e">
        <f ca="1">+_xlfn.IFNA(VLOOKUP($B37,'Resultados General'!$C$11:$CG$510,MATCH(M$6,'Resultados General'!$C$10:$CG$10,0),0),"")</f>
        <v>#NAME?</v>
      </c>
      <c r="N37" s="29" t="str">
        <f t="shared" ca="1" si="0"/>
        <v/>
      </c>
      <c r="O37" s="29" t="str">
        <f t="shared" ca="1" si="1"/>
        <v/>
      </c>
      <c r="P37" s="29" t="e">
        <f ca="1">+_xlfn.IFNA(VLOOKUP($B37,'Resultados General'!$C$11:$CG$510,MATCH(P$6,'Resultados General'!$C$10:$CG$10,0),0),"")</f>
        <v>#NAME?</v>
      </c>
      <c r="Q37" s="29" t="str">
        <f t="shared" ca="1" si="2"/>
        <v/>
      </c>
      <c r="R37" s="29" t="str">
        <f t="shared" ca="1" si="3"/>
        <v/>
      </c>
      <c r="S37" s="29" t="e">
        <f ca="1">+_xlfn.IFNA(VLOOKUP($B37,'Resultados General'!$C$11:$CG$510,MATCH(S$6,'Resultados General'!$C$10:$CG$10,0),0),"")</f>
        <v>#NAME?</v>
      </c>
      <c r="T37" s="29" t="str">
        <f t="shared" ca="1" si="4"/>
        <v/>
      </c>
      <c r="U37" s="29" t="str">
        <f t="shared" ca="1" si="5"/>
        <v/>
      </c>
      <c r="V37" s="29" t="e">
        <f ca="1">+_xlfn.IFNA(VLOOKUP($B37,'Resultados General'!$C$11:$CG$510,MATCH(V$6,'Resultados General'!$C$10:$CG$10,0),0),"")</f>
        <v>#NAME?</v>
      </c>
      <c r="W37" s="29" t="str">
        <f t="shared" ca="1" si="6"/>
        <v/>
      </c>
      <c r="X37" s="29" t="str">
        <f t="shared" ca="1" si="7"/>
        <v/>
      </c>
      <c r="Y37" s="29" t="e">
        <f ca="1">+_xlfn.IFNA(VLOOKUP($B37,'Resultados General'!$C$11:$CG$510,MATCH(Y$6,'Resultados General'!$C$10:$CG$10,0),0),"")</f>
        <v>#NAME?</v>
      </c>
      <c r="Z37" s="29" t="str">
        <f t="shared" ca="1" si="8"/>
        <v/>
      </c>
      <c r="AA37" s="29" t="str">
        <f t="shared" ca="1" si="9"/>
        <v/>
      </c>
      <c r="AB37" s="29" t="e">
        <f ca="1">+_xlfn.IFNA(VLOOKUP($B37,'Resultados General'!$C$11:$CG$510,MATCH(AB$6,'Resultados General'!$C$10:$CG$10,0),0),"")</f>
        <v>#NAME?</v>
      </c>
      <c r="AC37" s="29" t="str">
        <f t="shared" ca="1" si="10"/>
        <v/>
      </c>
      <c r="AD37" s="29" t="str">
        <f t="shared" ca="1" si="11"/>
        <v/>
      </c>
      <c r="AE37" s="29" t="e">
        <f ca="1">+_xlfn.IFNA(VLOOKUP($B37,'Resultados General'!$C$11:$CG$510,MATCH(AE$6,'Resultados General'!$C$10:$CG$10,0),0),"")</f>
        <v>#NAME?</v>
      </c>
      <c r="AF37" s="29" t="str">
        <f t="shared" ca="1" si="12"/>
        <v/>
      </c>
      <c r="AG37" s="29" t="str">
        <f t="shared" ca="1" si="13"/>
        <v/>
      </c>
      <c r="AH37" s="29" t="e">
        <f ca="1">+_xlfn.IFNA(VLOOKUP($B37,'Resultados General'!$C$11:$CG$510,MATCH(AH$6,'Resultados General'!$C$10:$CG$10,0),0),"")</f>
        <v>#NAME?</v>
      </c>
      <c r="AI37" s="29" t="str">
        <f t="shared" ca="1" si="14"/>
        <v/>
      </c>
      <c r="AJ37" s="29" t="str">
        <f t="shared" ca="1" si="15"/>
        <v/>
      </c>
      <c r="AK37" s="29" t="e">
        <f ca="1">+_xlfn.IFNA(VLOOKUP($B37,'Resultados General'!$C$11:$CG$510,MATCH(AK$6,'Resultados General'!$C$10:$CG$10,0),0),"")</f>
        <v>#NAME?</v>
      </c>
      <c r="AL37" s="29" t="str">
        <f t="shared" ca="1" si="16"/>
        <v/>
      </c>
      <c r="AM37" s="29" t="str">
        <f t="shared" ca="1" si="17"/>
        <v/>
      </c>
      <c r="AN37" s="29" t="e">
        <f ca="1">+_xlfn.IFNA(VLOOKUP($B37,'Resultados General'!$C$11:$CG$510,MATCH(AN$6,'Resultados General'!$C$10:$CG$10,0),0),"")</f>
        <v>#NAME?</v>
      </c>
      <c r="AO37" s="29" t="str">
        <f t="shared" ca="1" si="18"/>
        <v/>
      </c>
      <c r="AP37" s="29" t="str">
        <f t="shared" ca="1" si="19"/>
        <v/>
      </c>
      <c r="AQ37" s="29" t="e">
        <f ca="1">+_xlfn.IFNA(VLOOKUP($B37,'Resultados General'!$C$11:$CG$510,MATCH(AQ$6,'Resultados General'!$C$10:$CG$10,0),0),"")</f>
        <v>#NAME?</v>
      </c>
      <c r="AR37" s="29" t="str">
        <f t="shared" ca="1" si="20"/>
        <v/>
      </c>
      <c r="AS37" s="29" t="str">
        <f t="shared" ca="1" si="21"/>
        <v/>
      </c>
      <c r="AT37" s="29" t="e">
        <f ca="1">+_xlfn.IFNA(VLOOKUP($B37,'Resultados General'!$C$11:$CG$510,MATCH(AT$6,'Resultados General'!$C$10:$CG$10,0),0),"")</f>
        <v>#NAME?</v>
      </c>
      <c r="AU37" s="29" t="str">
        <f t="shared" ca="1" si="22"/>
        <v/>
      </c>
      <c r="AV37" s="29" t="str">
        <f t="shared" ca="1" si="23"/>
        <v/>
      </c>
      <c r="AW37" s="29" t="e">
        <f ca="1">+_xlfn.IFNA(VLOOKUP($B37,'Resultados General'!$C$11:$CG$510,MATCH(AW$6,'Resultados General'!$C$10:$CG$10,0),0),"")</f>
        <v>#NAME?</v>
      </c>
      <c r="AX37" s="29" t="str">
        <f t="shared" ca="1" si="24"/>
        <v/>
      </c>
      <c r="AY37" s="29" t="str">
        <f t="shared" ca="1" si="25"/>
        <v/>
      </c>
      <c r="AZ37" s="29" t="e">
        <f ca="1">+_xlfn.IFNA(VLOOKUP($B37,'Resultados General'!$C$11:$CG$510,MATCH(AZ$6,'Resultados General'!$C$10:$CG$10,0),0),"")</f>
        <v>#NAME?</v>
      </c>
      <c r="BA37" s="29" t="str">
        <f t="shared" ca="1" si="26"/>
        <v/>
      </c>
      <c r="BB37" s="29" t="str">
        <f t="shared" ca="1" si="27"/>
        <v/>
      </c>
      <c r="BC37" s="29" t="e">
        <f ca="1">+_xlfn.IFNA(VLOOKUP($B37,'Resultados General'!$C$11:$CG$510,MATCH(BC$6,'Resultados General'!$C$10:$CG$10,0),0),"")</f>
        <v>#NAME?</v>
      </c>
      <c r="BD37" s="29" t="str">
        <f t="shared" ca="1" si="28"/>
        <v/>
      </c>
      <c r="BE37" s="29" t="str">
        <f t="shared" ca="1" si="29"/>
        <v/>
      </c>
      <c r="BF37" s="29" t="e">
        <f ca="1">+_xlfn.IFNA(VLOOKUP($B37,'Resultados General'!$C$11:$CG$510,MATCH(BF$6,'Resultados General'!$C$10:$CG$10,0),0),"")</f>
        <v>#NAME?</v>
      </c>
      <c r="BG37" s="29" t="str">
        <f t="shared" ca="1" si="30"/>
        <v/>
      </c>
      <c r="BH37" s="29" t="str">
        <f t="shared" ca="1" si="31"/>
        <v/>
      </c>
      <c r="BI37" s="29" t="e">
        <f ca="1">+_xlfn.IFNA(VLOOKUP($B37,'Resultados General'!$C$11:$CG$510,MATCH(BI$6,'Resultados General'!$C$10:$CG$10,0),0),"")</f>
        <v>#NAME?</v>
      </c>
      <c r="BJ37" s="29" t="str">
        <f t="shared" ca="1" si="32"/>
        <v/>
      </c>
      <c r="BK37" s="29" t="str">
        <f t="shared" ca="1" si="33"/>
        <v/>
      </c>
      <c r="BL37" s="29" t="e">
        <f ca="1">+_xlfn.IFNA(VLOOKUP($B37,'Resultados General'!$C$11:$CG$510,MATCH(BL$6,'Resultados General'!$C$10:$CG$10,0),0),"")</f>
        <v>#NAME?</v>
      </c>
      <c r="BM37" s="29" t="str">
        <f t="shared" ca="1" si="34"/>
        <v/>
      </c>
      <c r="BN37" s="29" t="str">
        <f t="shared" ca="1" si="35"/>
        <v/>
      </c>
      <c r="BO37" s="29" t="e">
        <f ca="1">+_xlfn.IFNA(VLOOKUP($B37,'Resultados General'!$C$11:$CG$510,MATCH(BO$6,'Resultados General'!$C$10:$CG$10,0),0),"")</f>
        <v>#NAME?</v>
      </c>
      <c r="BP37" s="29" t="str">
        <f t="shared" ca="1" si="36"/>
        <v/>
      </c>
      <c r="BQ37" s="29" t="str">
        <f t="shared" ca="1" si="37"/>
        <v/>
      </c>
      <c r="BR37" s="29" t="e">
        <f ca="1">+_xlfn.IFNA(VLOOKUP($B37,'Resultados General'!$C$11:$CG$510,MATCH(BR$6,'Resultados General'!$C$10:$CG$10,0),0),"")</f>
        <v>#NAME?</v>
      </c>
      <c r="BS37" s="29" t="str">
        <f t="shared" ca="1" si="38"/>
        <v/>
      </c>
      <c r="BT37" s="29" t="str">
        <f t="shared" ca="1" si="39"/>
        <v/>
      </c>
      <c r="BU37" s="29" t="e">
        <f ca="1">+_xlfn.IFNA(VLOOKUP($B37,'Resultados General'!$C$11:$CG$510,MATCH(BU$6,'Resultados General'!$C$10:$CG$10,0),0),"")</f>
        <v>#NAME?</v>
      </c>
      <c r="BV37" s="29" t="str">
        <f t="shared" ca="1" si="40"/>
        <v/>
      </c>
      <c r="BW37" s="29" t="str">
        <f t="shared" ca="1" si="41"/>
        <v/>
      </c>
      <c r="BX37" s="29" t="e">
        <f ca="1">+_xlfn.IFNA(VLOOKUP($B37,'Resultados General'!$C$11:$CG$510,MATCH(BX$6,'Resultados General'!$C$10:$CG$10,0),0),"")</f>
        <v>#NAME?</v>
      </c>
      <c r="BY37" s="29" t="str">
        <f t="shared" ca="1" si="42"/>
        <v/>
      </c>
      <c r="BZ37" s="29" t="str">
        <f t="shared" ca="1" si="43"/>
        <v/>
      </c>
      <c r="CA37" s="29" t="e">
        <f ca="1">+_xlfn.IFNA(VLOOKUP($B37,'Resultados General'!$C$11:$CG$510,MATCH(CA$6,'Resultados General'!$C$10:$CG$10,0),0),"")</f>
        <v>#NAME?</v>
      </c>
      <c r="CB37" s="29" t="str">
        <f t="shared" ca="1" si="44"/>
        <v/>
      </c>
      <c r="CC37" s="29" t="str">
        <f t="shared" ca="1" si="45"/>
        <v/>
      </c>
      <c r="CD37" s="29" t="e">
        <f ca="1">+_xlfn.IFNA(VLOOKUP($B37,'Resultados General'!$C$11:$CG$510,MATCH(CD$6,'Resultados General'!$C$10:$CG$10,0),0),"")</f>
        <v>#NAME?</v>
      </c>
      <c r="CE37" s="29" t="str">
        <f t="shared" ca="1" si="46"/>
        <v/>
      </c>
      <c r="CF37" s="29" t="str">
        <f t="shared" ca="1" si="47"/>
        <v/>
      </c>
      <c r="CG37" s="29" t="e">
        <f ca="1">+_xlfn.IFNA(VLOOKUP($B37,'Resultados General'!$C$11:$CG$510,MATCH(CG$6,'Resultados General'!$C$10:$CG$10,0),0),"")</f>
        <v>#NAME?</v>
      </c>
      <c r="CH37" s="29" t="str">
        <f t="shared" ca="1" si="48"/>
        <v/>
      </c>
      <c r="CI37" s="29" t="str">
        <f t="shared" ca="1" si="49"/>
        <v/>
      </c>
      <c r="CJ37" s="29" t="e">
        <f ca="1">+_xlfn.IFNA(VLOOKUP($B37,'Resultados General'!$C$11:$CG$510,MATCH(CJ$6,'Resultados General'!$C$10:$CG$10,0),0),"")</f>
        <v>#NAME?</v>
      </c>
      <c r="CK37" s="29" t="str">
        <f t="shared" ca="1" si="50"/>
        <v/>
      </c>
      <c r="CL37" s="29" t="str">
        <f t="shared" ca="1" si="51"/>
        <v/>
      </c>
      <c r="CM37" s="29" t="e">
        <f ca="1">+_xlfn.IFNA(VLOOKUP($B37,'Resultados General'!$C$11:$CG$510,MATCH(CM$6,'Resultados General'!$C$10:$CG$10,0),0),"")</f>
        <v>#NAME?</v>
      </c>
      <c r="CN37" s="29" t="str">
        <f t="shared" ca="1" si="52"/>
        <v/>
      </c>
      <c r="CO37" s="29" t="str">
        <f t="shared" ca="1" si="53"/>
        <v/>
      </c>
      <c r="CP37" s="29" t="e">
        <f ca="1">+_xlfn.IFNA(VLOOKUP($B37,'Resultados General'!$C$11:$CG$510,MATCH(CP$6,'Resultados General'!$C$10:$CG$10,0),0),"")</f>
        <v>#NAME?</v>
      </c>
      <c r="CQ37" s="29" t="str">
        <f t="shared" ca="1" si="54"/>
        <v/>
      </c>
      <c r="CR37" s="29" t="str">
        <f t="shared" ca="1" si="55"/>
        <v/>
      </c>
      <c r="CS37" s="29" t="e">
        <f ca="1">+_xlfn.IFNA(VLOOKUP($B37,'Resultados General'!$C$11:$CG$510,MATCH(CS$6,'Resultados General'!$C$10:$CG$10,0),0),"")</f>
        <v>#NAME?</v>
      </c>
      <c r="CT37" s="29" t="str">
        <f t="shared" ca="1" si="56"/>
        <v/>
      </c>
      <c r="CU37" s="29" t="str">
        <f t="shared" ca="1" si="57"/>
        <v/>
      </c>
      <c r="CV37" s="29" t="e">
        <f ca="1">+_xlfn.IFNA(VLOOKUP($B37,'Resultados General'!$C$11:$CG$510,MATCH(CV$6,'Resultados General'!$C$10:$CG$10,0),0),"")</f>
        <v>#NAME?</v>
      </c>
      <c r="CW37" s="29" t="str">
        <f t="shared" ca="1" si="58"/>
        <v/>
      </c>
      <c r="CX37" s="29" t="str">
        <f t="shared" ca="1" si="59"/>
        <v/>
      </c>
      <c r="CY37" s="29" t="e">
        <f ca="1">+_xlfn.IFNA(VLOOKUP($B37,'Resultados General'!$C$11:$CG$510,MATCH(CY$6,'Resultados General'!$C$10:$CG$10,0),0),"")</f>
        <v>#NAME?</v>
      </c>
      <c r="CZ37" s="29" t="str">
        <f t="shared" ca="1" si="60"/>
        <v/>
      </c>
      <c r="DA37" s="29" t="str">
        <f t="shared" ca="1" si="61"/>
        <v/>
      </c>
      <c r="DB37" s="29" t="e">
        <f ca="1">+_xlfn.IFNA(VLOOKUP($B37,'Resultados General'!$C$11:$CG$510,MATCH(DB$6,'Resultados General'!$C$10:$CG$10,0),0),"")</f>
        <v>#NAME?</v>
      </c>
      <c r="DC37" s="29" t="str">
        <f t="shared" ca="1" si="62"/>
        <v/>
      </c>
      <c r="DD37" s="29" t="str">
        <f t="shared" ca="1" si="63"/>
        <v/>
      </c>
      <c r="DE37" s="29" t="e">
        <f ca="1">+_xlfn.IFNA(VLOOKUP($B37,'Resultados General'!$C$11:$CG$510,MATCH(DE$6,'Resultados General'!$C$10:$CG$10,0),0),"")</f>
        <v>#NAME?</v>
      </c>
      <c r="DF37" s="29" t="str">
        <f t="shared" ca="1" si="64"/>
        <v/>
      </c>
      <c r="DG37" s="29" t="str">
        <f t="shared" ca="1" si="65"/>
        <v/>
      </c>
      <c r="DH37" s="29" t="e">
        <f ca="1">+_xlfn.IFNA(VLOOKUP($B37,'Resultados General'!$C$11:$CG$510,MATCH(DH$6,'Resultados General'!$C$10:$CG$10,0),0),"")</f>
        <v>#NAME?</v>
      </c>
      <c r="DI37" s="29" t="str">
        <f t="shared" ca="1" si="66"/>
        <v/>
      </c>
      <c r="DJ37" s="29" t="str">
        <f t="shared" ca="1" si="67"/>
        <v/>
      </c>
      <c r="DK37" s="29" t="e">
        <f ca="1">+_xlfn.IFNA(VLOOKUP($B37,'Resultados General'!$C$11:$CG$510,MATCH(DK$6,'Resultados General'!$C$10:$CG$10,0),0),"")</f>
        <v>#NAME?</v>
      </c>
      <c r="DL37" s="29" t="str">
        <f t="shared" ca="1" si="68"/>
        <v/>
      </c>
      <c r="DM37" s="29" t="str">
        <f t="shared" ca="1" si="69"/>
        <v/>
      </c>
      <c r="DN37" s="29" t="e">
        <f ca="1">+_xlfn.IFNA(VLOOKUP($B37,'Resultados General'!$C$11:$CG$510,MATCH(DN$6,'Resultados General'!$C$10:$CG$10,0),0),"")</f>
        <v>#NAME?</v>
      </c>
      <c r="DO37" s="29" t="str">
        <f t="shared" ca="1" si="70"/>
        <v/>
      </c>
      <c r="DP37" s="29" t="str">
        <f t="shared" ca="1" si="71"/>
        <v/>
      </c>
    </row>
    <row r="38" spans="2:120">
      <c r="B38" s="219" t="str">
        <f>+IF('Resultados General'!C41="","",'Resultados General'!C41)</f>
        <v/>
      </c>
      <c r="C38" s="134" t="e">
        <f ca="1">+_xlfn.IFNA(VLOOKUP('Distribución de puestos'!B38,'Resultados General'!$C$11:$J$510,8,0),"")</f>
        <v>#NAME?</v>
      </c>
      <c r="D38" s="135" t="e">
        <f ca="1">+_xlfn.IFNA(VLOOKUP(B38,'Resultados General'!$C$11:$L$510,10,0),"")</f>
        <v>#NAME?</v>
      </c>
      <c r="E38" s="26"/>
      <c r="F38" s="26"/>
      <c r="G38" s="135" t="str">
        <f t="shared" ca="1" si="72"/>
        <v/>
      </c>
      <c r="H38" s="135" t="str">
        <f t="shared" ca="1" si="73"/>
        <v/>
      </c>
      <c r="I38" s="219" t="str">
        <f t="shared" si="74"/>
        <v/>
      </c>
      <c r="J38" s="138"/>
      <c r="M38" s="29" t="e">
        <f ca="1">+_xlfn.IFNA(VLOOKUP($B38,'Resultados General'!$C$11:$CG$510,MATCH(M$6,'Resultados General'!$C$10:$CG$10,0),0),"")</f>
        <v>#NAME?</v>
      </c>
      <c r="N38" s="29" t="str">
        <f t="shared" ca="1" si="0"/>
        <v/>
      </c>
      <c r="O38" s="29" t="str">
        <f t="shared" ca="1" si="1"/>
        <v/>
      </c>
      <c r="P38" s="29" t="e">
        <f ca="1">+_xlfn.IFNA(VLOOKUP($B38,'Resultados General'!$C$11:$CG$510,MATCH(P$6,'Resultados General'!$C$10:$CG$10,0),0),"")</f>
        <v>#NAME?</v>
      </c>
      <c r="Q38" s="29" t="str">
        <f t="shared" ca="1" si="2"/>
        <v/>
      </c>
      <c r="R38" s="29" t="str">
        <f t="shared" ca="1" si="3"/>
        <v/>
      </c>
      <c r="S38" s="29" t="e">
        <f ca="1">+_xlfn.IFNA(VLOOKUP($B38,'Resultados General'!$C$11:$CG$510,MATCH(S$6,'Resultados General'!$C$10:$CG$10,0),0),"")</f>
        <v>#NAME?</v>
      </c>
      <c r="T38" s="29" t="str">
        <f t="shared" ca="1" si="4"/>
        <v/>
      </c>
      <c r="U38" s="29" t="str">
        <f t="shared" ca="1" si="5"/>
        <v/>
      </c>
      <c r="V38" s="29" t="e">
        <f ca="1">+_xlfn.IFNA(VLOOKUP($B38,'Resultados General'!$C$11:$CG$510,MATCH(V$6,'Resultados General'!$C$10:$CG$10,0),0),"")</f>
        <v>#NAME?</v>
      </c>
      <c r="W38" s="29" t="str">
        <f t="shared" ca="1" si="6"/>
        <v/>
      </c>
      <c r="X38" s="29" t="str">
        <f t="shared" ca="1" si="7"/>
        <v/>
      </c>
      <c r="Y38" s="29" t="e">
        <f ca="1">+_xlfn.IFNA(VLOOKUP($B38,'Resultados General'!$C$11:$CG$510,MATCH(Y$6,'Resultados General'!$C$10:$CG$10,0),0),"")</f>
        <v>#NAME?</v>
      </c>
      <c r="Z38" s="29" t="str">
        <f t="shared" ca="1" si="8"/>
        <v/>
      </c>
      <c r="AA38" s="29" t="str">
        <f t="shared" ca="1" si="9"/>
        <v/>
      </c>
      <c r="AB38" s="29" t="e">
        <f ca="1">+_xlfn.IFNA(VLOOKUP($B38,'Resultados General'!$C$11:$CG$510,MATCH(AB$6,'Resultados General'!$C$10:$CG$10,0),0),"")</f>
        <v>#NAME?</v>
      </c>
      <c r="AC38" s="29" t="str">
        <f t="shared" ca="1" si="10"/>
        <v/>
      </c>
      <c r="AD38" s="29" t="str">
        <f t="shared" ca="1" si="11"/>
        <v/>
      </c>
      <c r="AE38" s="29" t="e">
        <f ca="1">+_xlfn.IFNA(VLOOKUP($B38,'Resultados General'!$C$11:$CG$510,MATCH(AE$6,'Resultados General'!$C$10:$CG$10,0),0),"")</f>
        <v>#NAME?</v>
      </c>
      <c r="AF38" s="29" t="str">
        <f t="shared" ca="1" si="12"/>
        <v/>
      </c>
      <c r="AG38" s="29" t="str">
        <f t="shared" ca="1" si="13"/>
        <v/>
      </c>
      <c r="AH38" s="29" t="e">
        <f ca="1">+_xlfn.IFNA(VLOOKUP($B38,'Resultados General'!$C$11:$CG$510,MATCH(AH$6,'Resultados General'!$C$10:$CG$10,0),0),"")</f>
        <v>#NAME?</v>
      </c>
      <c r="AI38" s="29" t="str">
        <f t="shared" ca="1" si="14"/>
        <v/>
      </c>
      <c r="AJ38" s="29" t="str">
        <f t="shared" ca="1" si="15"/>
        <v/>
      </c>
      <c r="AK38" s="29" t="e">
        <f ca="1">+_xlfn.IFNA(VLOOKUP($B38,'Resultados General'!$C$11:$CG$510,MATCH(AK$6,'Resultados General'!$C$10:$CG$10,0),0),"")</f>
        <v>#NAME?</v>
      </c>
      <c r="AL38" s="29" t="str">
        <f t="shared" ca="1" si="16"/>
        <v/>
      </c>
      <c r="AM38" s="29" t="str">
        <f t="shared" ca="1" si="17"/>
        <v/>
      </c>
      <c r="AN38" s="29" t="e">
        <f ca="1">+_xlfn.IFNA(VLOOKUP($B38,'Resultados General'!$C$11:$CG$510,MATCH(AN$6,'Resultados General'!$C$10:$CG$10,0),0),"")</f>
        <v>#NAME?</v>
      </c>
      <c r="AO38" s="29" t="str">
        <f t="shared" ca="1" si="18"/>
        <v/>
      </c>
      <c r="AP38" s="29" t="str">
        <f t="shared" ca="1" si="19"/>
        <v/>
      </c>
      <c r="AQ38" s="29" t="e">
        <f ca="1">+_xlfn.IFNA(VLOOKUP($B38,'Resultados General'!$C$11:$CG$510,MATCH(AQ$6,'Resultados General'!$C$10:$CG$10,0),0),"")</f>
        <v>#NAME?</v>
      </c>
      <c r="AR38" s="29" t="str">
        <f t="shared" ca="1" si="20"/>
        <v/>
      </c>
      <c r="AS38" s="29" t="str">
        <f t="shared" ca="1" si="21"/>
        <v/>
      </c>
      <c r="AT38" s="29" t="e">
        <f ca="1">+_xlfn.IFNA(VLOOKUP($B38,'Resultados General'!$C$11:$CG$510,MATCH(AT$6,'Resultados General'!$C$10:$CG$10,0),0),"")</f>
        <v>#NAME?</v>
      </c>
      <c r="AU38" s="29" t="str">
        <f t="shared" ca="1" si="22"/>
        <v/>
      </c>
      <c r="AV38" s="29" t="str">
        <f t="shared" ca="1" si="23"/>
        <v/>
      </c>
      <c r="AW38" s="29" t="e">
        <f ca="1">+_xlfn.IFNA(VLOOKUP($B38,'Resultados General'!$C$11:$CG$510,MATCH(AW$6,'Resultados General'!$C$10:$CG$10,0),0),"")</f>
        <v>#NAME?</v>
      </c>
      <c r="AX38" s="29" t="str">
        <f t="shared" ca="1" si="24"/>
        <v/>
      </c>
      <c r="AY38" s="29" t="str">
        <f t="shared" ca="1" si="25"/>
        <v/>
      </c>
      <c r="AZ38" s="29" t="e">
        <f ca="1">+_xlfn.IFNA(VLOOKUP($B38,'Resultados General'!$C$11:$CG$510,MATCH(AZ$6,'Resultados General'!$C$10:$CG$10,0),0),"")</f>
        <v>#NAME?</v>
      </c>
      <c r="BA38" s="29" t="str">
        <f t="shared" ca="1" si="26"/>
        <v/>
      </c>
      <c r="BB38" s="29" t="str">
        <f t="shared" ca="1" si="27"/>
        <v/>
      </c>
      <c r="BC38" s="29" t="e">
        <f ca="1">+_xlfn.IFNA(VLOOKUP($B38,'Resultados General'!$C$11:$CG$510,MATCH(BC$6,'Resultados General'!$C$10:$CG$10,0),0),"")</f>
        <v>#NAME?</v>
      </c>
      <c r="BD38" s="29" t="str">
        <f t="shared" ca="1" si="28"/>
        <v/>
      </c>
      <c r="BE38" s="29" t="str">
        <f t="shared" ca="1" si="29"/>
        <v/>
      </c>
      <c r="BF38" s="29" t="e">
        <f ca="1">+_xlfn.IFNA(VLOOKUP($B38,'Resultados General'!$C$11:$CG$510,MATCH(BF$6,'Resultados General'!$C$10:$CG$10,0),0),"")</f>
        <v>#NAME?</v>
      </c>
      <c r="BG38" s="29" t="str">
        <f t="shared" ca="1" si="30"/>
        <v/>
      </c>
      <c r="BH38" s="29" t="str">
        <f t="shared" ca="1" si="31"/>
        <v/>
      </c>
      <c r="BI38" s="29" t="e">
        <f ca="1">+_xlfn.IFNA(VLOOKUP($B38,'Resultados General'!$C$11:$CG$510,MATCH(BI$6,'Resultados General'!$C$10:$CG$10,0),0),"")</f>
        <v>#NAME?</v>
      </c>
      <c r="BJ38" s="29" t="str">
        <f t="shared" ca="1" si="32"/>
        <v/>
      </c>
      <c r="BK38" s="29" t="str">
        <f t="shared" ca="1" si="33"/>
        <v/>
      </c>
      <c r="BL38" s="29" t="e">
        <f ca="1">+_xlfn.IFNA(VLOOKUP($B38,'Resultados General'!$C$11:$CG$510,MATCH(BL$6,'Resultados General'!$C$10:$CG$10,0),0),"")</f>
        <v>#NAME?</v>
      </c>
      <c r="BM38" s="29" t="str">
        <f t="shared" ca="1" si="34"/>
        <v/>
      </c>
      <c r="BN38" s="29" t="str">
        <f t="shared" ca="1" si="35"/>
        <v/>
      </c>
      <c r="BO38" s="29" t="e">
        <f ca="1">+_xlfn.IFNA(VLOOKUP($B38,'Resultados General'!$C$11:$CG$510,MATCH(BO$6,'Resultados General'!$C$10:$CG$10,0),0),"")</f>
        <v>#NAME?</v>
      </c>
      <c r="BP38" s="29" t="str">
        <f t="shared" ca="1" si="36"/>
        <v/>
      </c>
      <c r="BQ38" s="29" t="str">
        <f t="shared" ca="1" si="37"/>
        <v/>
      </c>
      <c r="BR38" s="29" t="e">
        <f ca="1">+_xlfn.IFNA(VLOOKUP($B38,'Resultados General'!$C$11:$CG$510,MATCH(BR$6,'Resultados General'!$C$10:$CG$10,0),0),"")</f>
        <v>#NAME?</v>
      </c>
      <c r="BS38" s="29" t="str">
        <f t="shared" ca="1" si="38"/>
        <v/>
      </c>
      <c r="BT38" s="29" t="str">
        <f t="shared" ca="1" si="39"/>
        <v/>
      </c>
      <c r="BU38" s="29" t="e">
        <f ca="1">+_xlfn.IFNA(VLOOKUP($B38,'Resultados General'!$C$11:$CG$510,MATCH(BU$6,'Resultados General'!$C$10:$CG$10,0),0),"")</f>
        <v>#NAME?</v>
      </c>
      <c r="BV38" s="29" t="str">
        <f t="shared" ca="1" si="40"/>
        <v/>
      </c>
      <c r="BW38" s="29" t="str">
        <f t="shared" ca="1" si="41"/>
        <v/>
      </c>
      <c r="BX38" s="29" t="e">
        <f ca="1">+_xlfn.IFNA(VLOOKUP($B38,'Resultados General'!$C$11:$CG$510,MATCH(BX$6,'Resultados General'!$C$10:$CG$10,0),0),"")</f>
        <v>#NAME?</v>
      </c>
      <c r="BY38" s="29" t="str">
        <f t="shared" ca="1" si="42"/>
        <v/>
      </c>
      <c r="BZ38" s="29" t="str">
        <f t="shared" ca="1" si="43"/>
        <v/>
      </c>
      <c r="CA38" s="29" t="e">
        <f ca="1">+_xlfn.IFNA(VLOOKUP($B38,'Resultados General'!$C$11:$CG$510,MATCH(CA$6,'Resultados General'!$C$10:$CG$10,0),0),"")</f>
        <v>#NAME?</v>
      </c>
      <c r="CB38" s="29" t="str">
        <f t="shared" ca="1" si="44"/>
        <v/>
      </c>
      <c r="CC38" s="29" t="str">
        <f t="shared" ca="1" si="45"/>
        <v/>
      </c>
      <c r="CD38" s="29" t="e">
        <f ca="1">+_xlfn.IFNA(VLOOKUP($B38,'Resultados General'!$C$11:$CG$510,MATCH(CD$6,'Resultados General'!$C$10:$CG$10,0),0),"")</f>
        <v>#NAME?</v>
      </c>
      <c r="CE38" s="29" t="str">
        <f t="shared" ca="1" si="46"/>
        <v/>
      </c>
      <c r="CF38" s="29" t="str">
        <f t="shared" ca="1" si="47"/>
        <v/>
      </c>
      <c r="CG38" s="29" t="e">
        <f ca="1">+_xlfn.IFNA(VLOOKUP($B38,'Resultados General'!$C$11:$CG$510,MATCH(CG$6,'Resultados General'!$C$10:$CG$10,0),0),"")</f>
        <v>#NAME?</v>
      </c>
      <c r="CH38" s="29" t="str">
        <f t="shared" ca="1" si="48"/>
        <v/>
      </c>
      <c r="CI38" s="29" t="str">
        <f t="shared" ca="1" si="49"/>
        <v/>
      </c>
      <c r="CJ38" s="29" t="e">
        <f ca="1">+_xlfn.IFNA(VLOOKUP($B38,'Resultados General'!$C$11:$CG$510,MATCH(CJ$6,'Resultados General'!$C$10:$CG$10,0),0),"")</f>
        <v>#NAME?</v>
      </c>
      <c r="CK38" s="29" t="str">
        <f t="shared" ca="1" si="50"/>
        <v/>
      </c>
      <c r="CL38" s="29" t="str">
        <f t="shared" ca="1" si="51"/>
        <v/>
      </c>
      <c r="CM38" s="29" t="e">
        <f ca="1">+_xlfn.IFNA(VLOOKUP($B38,'Resultados General'!$C$11:$CG$510,MATCH(CM$6,'Resultados General'!$C$10:$CG$10,0),0),"")</f>
        <v>#NAME?</v>
      </c>
      <c r="CN38" s="29" t="str">
        <f t="shared" ca="1" si="52"/>
        <v/>
      </c>
      <c r="CO38" s="29" t="str">
        <f t="shared" ca="1" si="53"/>
        <v/>
      </c>
      <c r="CP38" s="29" t="e">
        <f ca="1">+_xlfn.IFNA(VLOOKUP($B38,'Resultados General'!$C$11:$CG$510,MATCH(CP$6,'Resultados General'!$C$10:$CG$10,0),0),"")</f>
        <v>#NAME?</v>
      </c>
      <c r="CQ38" s="29" t="str">
        <f t="shared" ca="1" si="54"/>
        <v/>
      </c>
      <c r="CR38" s="29" t="str">
        <f t="shared" ca="1" si="55"/>
        <v/>
      </c>
      <c r="CS38" s="29" t="e">
        <f ca="1">+_xlfn.IFNA(VLOOKUP($B38,'Resultados General'!$C$11:$CG$510,MATCH(CS$6,'Resultados General'!$C$10:$CG$10,0),0),"")</f>
        <v>#NAME?</v>
      </c>
      <c r="CT38" s="29" t="str">
        <f t="shared" ca="1" si="56"/>
        <v/>
      </c>
      <c r="CU38" s="29" t="str">
        <f t="shared" ca="1" si="57"/>
        <v/>
      </c>
      <c r="CV38" s="29" t="e">
        <f ca="1">+_xlfn.IFNA(VLOOKUP($B38,'Resultados General'!$C$11:$CG$510,MATCH(CV$6,'Resultados General'!$C$10:$CG$10,0),0),"")</f>
        <v>#NAME?</v>
      </c>
      <c r="CW38" s="29" t="str">
        <f t="shared" ca="1" si="58"/>
        <v/>
      </c>
      <c r="CX38" s="29" t="str">
        <f t="shared" ca="1" si="59"/>
        <v/>
      </c>
      <c r="CY38" s="29" t="e">
        <f ca="1">+_xlfn.IFNA(VLOOKUP($B38,'Resultados General'!$C$11:$CG$510,MATCH(CY$6,'Resultados General'!$C$10:$CG$10,0),0),"")</f>
        <v>#NAME?</v>
      </c>
      <c r="CZ38" s="29" t="str">
        <f t="shared" ca="1" si="60"/>
        <v/>
      </c>
      <c r="DA38" s="29" t="str">
        <f t="shared" ca="1" si="61"/>
        <v/>
      </c>
      <c r="DB38" s="29" t="e">
        <f ca="1">+_xlfn.IFNA(VLOOKUP($B38,'Resultados General'!$C$11:$CG$510,MATCH(DB$6,'Resultados General'!$C$10:$CG$10,0),0),"")</f>
        <v>#NAME?</v>
      </c>
      <c r="DC38" s="29" t="str">
        <f t="shared" ca="1" si="62"/>
        <v/>
      </c>
      <c r="DD38" s="29" t="str">
        <f t="shared" ca="1" si="63"/>
        <v/>
      </c>
      <c r="DE38" s="29" t="e">
        <f ca="1">+_xlfn.IFNA(VLOOKUP($B38,'Resultados General'!$C$11:$CG$510,MATCH(DE$6,'Resultados General'!$C$10:$CG$10,0),0),"")</f>
        <v>#NAME?</v>
      </c>
      <c r="DF38" s="29" t="str">
        <f t="shared" ca="1" si="64"/>
        <v/>
      </c>
      <c r="DG38" s="29" t="str">
        <f t="shared" ca="1" si="65"/>
        <v/>
      </c>
      <c r="DH38" s="29" t="e">
        <f ca="1">+_xlfn.IFNA(VLOOKUP($B38,'Resultados General'!$C$11:$CG$510,MATCH(DH$6,'Resultados General'!$C$10:$CG$10,0),0),"")</f>
        <v>#NAME?</v>
      </c>
      <c r="DI38" s="29" t="str">
        <f t="shared" ca="1" si="66"/>
        <v/>
      </c>
      <c r="DJ38" s="29" t="str">
        <f t="shared" ca="1" si="67"/>
        <v/>
      </c>
      <c r="DK38" s="29" t="e">
        <f ca="1">+_xlfn.IFNA(VLOOKUP($B38,'Resultados General'!$C$11:$CG$510,MATCH(DK$6,'Resultados General'!$C$10:$CG$10,0),0),"")</f>
        <v>#NAME?</v>
      </c>
      <c r="DL38" s="29" t="str">
        <f t="shared" ca="1" si="68"/>
        <v/>
      </c>
      <c r="DM38" s="29" t="str">
        <f t="shared" ca="1" si="69"/>
        <v/>
      </c>
      <c r="DN38" s="29" t="e">
        <f ca="1">+_xlfn.IFNA(VLOOKUP($B38,'Resultados General'!$C$11:$CG$510,MATCH(DN$6,'Resultados General'!$C$10:$CG$10,0),0),"")</f>
        <v>#NAME?</v>
      </c>
      <c r="DO38" s="29" t="str">
        <f t="shared" ca="1" si="70"/>
        <v/>
      </c>
      <c r="DP38" s="29" t="str">
        <f t="shared" ca="1" si="71"/>
        <v/>
      </c>
    </row>
    <row r="39" spans="2:120">
      <c r="B39" s="219" t="str">
        <f>+IF('Resultados General'!C42="","",'Resultados General'!C42)</f>
        <v/>
      </c>
      <c r="C39" s="134" t="e">
        <f ca="1">+_xlfn.IFNA(VLOOKUP('Distribución de puestos'!B39,'Resultados General'!$C$11:$J$510,8,0),"")</f>
        <v>#NAME?</v>
      </c>
      <c r="D39" s="135" t="e">
        <f ca="1">+_xlfn.IFNA(VLOOKUP(B39,'Resultados General'!$C$11:$L$510,10,0),"")</f>
        <v>#NAME?</v>
      </c>
      <c r="E39" s="26" t="s">
        <v>76</v>
      </c>
      <c r="F39" s="26" t="s">
        <v>76</v>
      </c>
      <c r="G39" s="135" t="str">
        <f t="shared" ca="1" si="72"/>
        <v/>
      </c>
      <c r="H39" s="135" t="str">
        <f t="shared" ca="1" si="73"/>
        <v/>
      </c>
      <c r="I39" s="219" t="str">
        <f t="shared" si="74"/>
        <v/>
      </c>
      <c r="J39" s="138"/>
      <c r="M39" s="29" t="e">
        <f ca="1">+_xlfn.IFNA(VLOOKUP($B39,'Resultados General'!$C$11:$CG$510,MATCH(M$6,'Resultados General'!$C$10:$CG$10,0),0),"")</f>
        <v>#NAME?</v>
      </c>
      <c r="N39" s="29" t="str">
        <f t="shared" ca="1" si="0"/>
        <v/>
      </c>
      <c r="O39" s="29" t="str">
        <f t="shared" ca="1" si="1"/>
        <v/>
      </c>
      <c r="P39" s="29" t="e">
        <f ca="1">+_xlfn.IFNA(VLOOKUP($B39,'Resultados General'!$C$11:$CG$510,MATCH(P$6,'Resultados General'!$C$10:$CG$10,0),0),"")</f>
        <v>#NAME?</v>
      </c>
      <c r="Q39" s="29" t="str">
        <f t="shared" ca="1" si="2"/>
        <v/>
      </c>
      <c r="R39" s="29" t="str">
        <f t="shared" ca="1" si="3"/>
        <v/>
      </c>
      <c r="S39" s="29" t="e">
        <f ca="1">+_xlfn.IFNA(VLOOKUP($B39,'Resultados General'!$C$11:$CG$510,MATCH(S$6,'Resultados General'!$C$10:$CG$10,0),0),"")</f>
        <v>#NAME?</v>
      </c>
      <c r="T39" s="29" t="str">
        <f t="shared" ca="1" si="4"/>
        <v/>
      </c>
      <c r="U39" s="29" t="str">
        <f t="shared" ca="1" si="5"/>
        <v/>
      </c>
      <c r="V39" s="29" t="e">
        <f ca="1">+_xlfn.IFNA(VLOOKUP($B39,'Resultados General'!$C$11:$CG$510,MATCH(V$6,'Resultados General'!$C$10:$CG$10,0),0),"")</f>
        <v>#NAME?</v>
      </c>
      <c r="W39" s="29" t="str">
        <f t="shared" ca="1" si="6"/>
        <v/>
      </c>
      <c r="X39" s="29" t="str">
        <f t="shared" ca="1" si="7"/>
        <v/>
      </c>
      <c r="Y39" s="29" t="e">
        <f ca="1">+_xlfn.IFNA(VLOOKUP($B39,'Resultados General'!$C$11:$CG$510,MATCH(Y$6,'Resultados General'!$C$10:$CG$10,0),0),"")</f>
        <v>#NAME?</v>
      </c>
      <c r="Z39" s="29" t="str">
        <f t="shared" ca="1" si="8"/>
        <v/>
      </c>
      <c r="AA39" s="29" t="str">
        <f t="shared" ca="1" si="9"/>
        <v/>
      </c>
      <c r="AB39" s="29" t="e">
        <f ca="1">+_xlfn.IFNA(VLOOKUP($B39,'Resultados General'!$C$11:$CG$510,MATCH(AB$6,'Resultados General'!$C$10:$CG$10,0),0),"")</f>
        <v>#NAME?</v>
      </c>
      <c r="AC39" s="29" t="str">
        <f t="shared" ca="1" si="10"/>
        <v/>
      </c>
      <c r="AD39" s="29" t="str">
        <f t="shared" ca="1" si="11"/>
        <v/>
      </c>
      <c r="AE39" s="29" t="e">
        <f ca="1">+_xlfn.IFNA(VLOOKUP($B39,'Resultados General'!$C$11:$CG$510,MATCH(AE$6,'Resultados General'!$C$10:$CG$10,0),0),"")</f>
        <v>#NAME?</v>
      </c>
      <c r="AF39" s="29" t="str">
        <f t="shared" ca="1" si="12"/>
        <v/>
      </c>
      <c r="AG39" s="29" t="str">
        <f t="shared" ca="1" si="13"/>
        <v/>
      </c>
      <c r="AH39" s="29" t="e">
        <f ca="1">+_xlfn.IFNA(VLOOKUP($B39,'Resultados General'!$C$11:$CG$510,MATCH(AH$6,'Resultados General'!$C$10:$CG$10,0),0),"")</f>
        <v>#NAME?</v>
      </c>
      <c r="AI39" s="29" t="str">
        <f t="shared" ca="1" si="14"/>
        <v/>
      </c>
      <c r="AJ39" s="29" t="str">
        <f t="shared" ca="1" si="15"/>
        <v/>
      </c>
      <c r="AK39" s="29" t="e">
        <f ca="1">+_xlfn.IFNA(VLOOKUP($B39,'Resultados General'!$C$11:$CG$510,MATCH(AK$6,'Resultados General'!$C$10:$CG$10,0),0),"")</f>
        <v>#NAME?</v>
      </c>
      <c r="AL39" s="29" t="str">
        <f t="shared" ca="1" si="16"/>
        <v/>
      </c>
      <c r="AM39" s="29" t="str">
        <f t="shared" ca="1" si="17"/>
        <v/>
      </c>
      <c r="AN39" s="29" t="e">
        <f ca="1">+_xlfn.IFNA(VLOOKUP($B39,'Resultados General'!$C$11:$CG$510,MATCH(AN$6,'Resultados General'!$C$10:$CG$10,0),0),"")</f>
        <v>#NAME?</v>
      </c>
      <c r="AO39" s="29" t="str">
        <f t="shared" ca="1" si="18"/>
        <v/>
      </c>
      <c r="AP39" s="29" t="str">
        <f t="shared" ca="1" si="19"/>
        <v/>
      </c>
      <c r="AQ39" s="29" t="e">
        <f ca="1">+_xlfn.IFNA(VLOOKUP($B39,'Resultados General'!$C$11:$CG$510,MATCH(AQ$6,'Resultados General'!$C$10:$CG$10,0),0),"")</f>
        <v>#NAME?</v>
      </c>
      <c r="AR39" s="29" t="str">
        <f t="shared" ca="1" si="20"/>
        <v/>
      </c>
      <c r="AS39" s="29" t="str">
        <f t="shared" ca="1" si="21"/>
        <v/>
      </c>
      <c r="AT39" s="29" t="e">
        <f ca="1">+_xlfn.IFNA(VLOOKUP($B39,'Resultados General'!$C$11:$CG$510,MATCH(AT$6,'Resultados General'!$C$10:$CG$10,0),0),"")</f>
        <v>#NAME?</v>
      </c>
      <c r="AU39" s="29" t="str">
        <f t="shared" ca="1" si="22"/>
        <v/>
      </c>
      <c r="AV39" s="29" t="str">
        <f t="shared" ca="1" si="23"/>
        <v/>
      </c>
      <c r="AW39" s="29" t="e">
        <f ca="1">+_xlfn.IFNA(VLOOKUP($B39,'Resultados General'!$C$11:$CG$510,MATCH(AW$6,'Resultados General'!$C$10:$CG$10,0),0),"")</f>
        <v>#NAME?</v>
      </c>
      <c r="AX39" s="29" t="str">
        <f t="shared" ca="1" si="24"/>
        <v/>
      </c>
      <c r="AY39" s="29" t="str">
        <f t="shared" ca="1" si="25"/>
        <v/>
      </c>
      <c r="AZ39" s="29" t="e">
        <f ca="1">+_xlfn.IFNA(VLOOKUP($B39,'Resultados General'!$C$11:$CG$510,MATCH(AZ$6,'Resultados General'!$C$10:$CG$10,0),0),"")</f>
        <v>#NAME?</v>
      </c>
      <c r="BA39" s="29" t="str">
        <f t="shared" ca="1" si="26"/>
        <v/>
      </c>
      <c r="BB39" s="29" t="str">
        <f t="shared" ca="1" si="27"/>
        <v/>
      </c>
      <c r="BC39" s="29" t="e">
        <f ca="1">+_xlfn.IFNA(VLOOKUP($B39,'Resultados General'!$C$11:$CG$510,MATCH(BC$6,'Resultados General'!$C$10:$CG$10,0),0),"")</f>
        <v>#NAME?</v>
      </c>
      <c r="BD39" s="29" t="str">
        <f t="shared" ca="1" si="28"/>
        <v/>
      </c>
      <c r="BE39" s="29" t="str">
        <f t="shared" ca="1" si="29"/>
        <v/>
      </c>
      <c r="BF39" s="29" t="e">
        <f ca="1">+_xlfn.IFNA(VLOOKUP($B39,'Resultados General'!$C$11:$CG$510,MATCH(BF$6,'Resultados General'!$C$10:$CG$10,0),0),"")</f>
        <v>#NAME?</v>
      </c>
      <c r="BG39" s="29" t="str">
        <f t="shared" ca="1" si="30"/>
        <v/>
      </c>
      <c r="BH39" s="29" t="str">
        <f t="shared" ca="1" si="31"/>
        <v/>
      </c>
      <c r="BI39" s="29" t="e">
        <f ca="1">+_xlfn.IFNA(VLOOKUP($B39,'Resultados General'!$C$11:$CG$510,MATCH(BI$6,'Resultados General'!$C$10:$CG$10,0),0),"")</f>
        <v>#NAME?</v>
      </c>
      <c r="BJ39" s="29" t="str">
        <f t="shared" ca="1" si="32"/>
        <v/>
      </c>
      <c r="BK39" s="29" t="str">
        <f t="shared" ca="1" si="33"/>
        <v/>
      </c>
      <c r="BL39" s="29" t="e">
        <f ca="1">+_xlfn.IFNA(VLOOKUP($B39,'Resultados General'!$C$11:$CG$510,MATCH(BL$6,'Resultados General'!$C$10:$CG$10,0),0),"")</f>
        <v>#NAME?</v>
      </c>
      <c r="BM39" s="29" t="str">
        <f t="shared" ca="1" si="34"/>
        <v/>
      </c>
      <c r="BN39" s="29" t="str">
        <f t="shared" ca="1" si="35"/>
        <v/>
      </c>
      <c r="BO39" s="29" t="e">
        <f ca="1">+_xlfn.IFNA(VLOOKUP($B39,'Resultados General'!$C$11:$CG$510,MATCH(BO$6,'Resultados General'!$C$10:$CG$10,0),0),"")</f>
        <v>#NAME?</v>
      </c>
      <c r="BP39" s="29" t="str">
        <f t="shared" ca="1" si="36"/>
        <v/>
      </c>
      <c r="BQ39" s="29" t="str">
        <f t="shared" ca="1" si="37"/>
        <v/>
      </c>
      <c r="BR39" s="29" t="e">
        <f ca="1">+_xlfn.IFNA(VLOOKUP($B39,'Resultados General'!$C$11:$CG$510,MATCH(BR$6,'Resultados General'!$C$10:$CG$10,0),0),"")</f>
        <v>#NAME?</v>
      </c>
      <c r="BS39" s="29" t="str">
        <f t="shared" ca="1" si="38"/>
        <v/>
      </c>
      <c r="BT39" s="29" t="str">
        <f t="shared" ca="1" si="39"/>
        <v/>
      </c>
      <c r="BU39" s="29" t="e">
        <f ca="1">+_xlfn.IFNA(VLOOKUP($B39,'Resultados General'!$C$11:$CG$510,MATCH(BU$6,'Resultados General'!$C$10:$CG$10,0),0),"")</f>
        <v>#NAME?</v>
      </c>
      <c r="BV39" s="29" t="str">
        <f t="shared" ca="1" si="40"/>
        <v/>
      </c>
      <c r="BW39" s="29" t="str">
        <f t="shared" ca="1" si="41"/>
        <v/>
      </c>
      <c r="BX39" s="29" t="e">
        <f ca="1">+_xlfn.IFNA(VLOOKUP($B39,'Resultados General'!$C$11:$CG$510,MATCH(BX$6,'Resultados General'!$C$10:$CG$10,0),0),"")</f>
        <v>#NAME?</v>
      </c>
      <c r="BY39" s="29" t="str">
        <f t="shared" ca="1" si="42"/>
        <v/>
      </c>
      <c r="BZ39" s="29" t="str">
        <f t="shared" ca="1" si="43"/>
        <v/>
      </c>
      <c r="CA39" s="29" t="e">
        <f ca="1">+_xlfn.IFNA(VLOOKUP($B39,'Resultados General'!$C$11:$CG$510,MATCH(CA$6,'Resultados General'!$C$10:$CG$10,0),0),"")</f>
        <v>#NAME?</v>
      </c>
      <c r="CB39" s="29" t="str">
        <f t="shared" ca="1" si="44"/>
        <v/>
      </c>
      <c r="CC39" s="29" t="str">
        <f t="shared" ca="1" si="45"/>
        <v/>
      </c>
      <c r="CD39" s="29" t="e">
        <f ca="1">+_xlfn.IFNA(VLOOKUP($B39,'Resultados General'!$C$11:$CG$510,MATCH(CD$6,'Resultados General'!$C$10:$CG$10,0),0),"")</f>
        <v>#NAME?</v>
      </c>
      <c r="CE39" s="29" t="str">
        <f t="shared" ca="1" si="46"/>
        <v/>
      </c>
      <c r="CF39" s="29" t="str">
        <f t="shared" ca="1" si="47"/>
        <v/>
      </c>
      <c r="CG39" s="29" t="e">
        <f ca="1">+_xlfn.IFNA(VLOOKUP($B39,'Resultados General'!$C$11:$CG$510,MATCH(CG$6,'Resultados General'!$C$10:$CG$10,0),0),"")</f>
        <v>#NAME?</v>
      </c>
      <c r="CH39" s="29" t="str">
        <f t="shared" ca="1" si="48"/>
        <v/>
      </c>
      <c r="CI39" s="29" t="str">
        <f t="shared" ca="1" si="49"/>
        <v/>
      </c>
      <c r="CJ39" s="29" t="e">
        <f ca="1">+_xlfn.IFNA(VLOOKUP($B39,'Resultados General'!$C$11:$CG$510,MATCH(CJ$6,'Resultados General'!$C$10:$CG$10,0),0),"")</f>
        <v>#NAME?</v>
      </c>
      <c r="CK39" s="29" t="str">
        <f t="shared" ca="1" si="50"/>
        <v/>
      </c>
      <c r="CL39" s="29" t="str">
        <f t="shared" ca="1" si="51"/>
        <v/>
      </c>
      <c r="CM39" s="29" t="e">
        <f ca="1">+_xlfn.IFNA(VLOOKUP($B39,'Resultados General'!$C$11:$CG$510,MATCH(CM$6,'Resultados General'!$C$10:$CG$10,0),0),"")</f>
        <v>#NAME?</v>
      </c>
      <c r="CN39" s="29" t="str">
        <f t="shared" ca="1" si="52"/>
        <v/>
      </c>
      <c r="CO39" s="29" t="str">
        <f t="shared" ca="1" si="53"/>
        <v/>
      </c>
      <c r="CP39" s="29" t="e">
        <f ca="1">+_xlfn.IFNA(VLOOKUP($B39,'Resultados General'!$C$11:$CG$510,MATCH(CP$6,'Resultados General'!$C$10:$CG$10,0),0),"")</f>
        <v>#NAME?</v>
      </c>
      <c r="CQ39" s="29" t="str">
        <f t="shared" ca="1" si="54"/>
        <v/>
      </c>
      <c r="CR39" s="29" t="str">
        <f t="shared" ca="1" si="55"/>
        <v/>
      </c>
      <c r="CS39" s="29" t="e">
        <f ca="1">+_xlfn.IFNA(VLOOKUP($B39,'Resultados General'!$C$11:$CG$510,MATCH(CS$6,'Resultados General'!$C$10:$CG$10,0),0),"")</f>
        <v>#NAME?</v>
      </c>
      <c r="CT39" s="29" t="str">
        <f t="shared" ca="1" si="56"/>
        <v/>
      </c>
      <c r="CU39" s="29" t="str">
        <f t="shared" ca="1" si="57"/>
        <v/>
      </c>
      <c r="CV39" s="29" t="e">
        <f ca="1">+_xlfn.IFNA(VLOOKUP($B39,'Resultados General'!$C$11:$CG$510,MATCH(CV$6,'Resultados General'!$C$10:$CG$10,0),0),"")</f>
        <v>#NAME?</v>
      </c>
      <c r="CW39" s="29" t="str">
        <f t="shared" ca="1" si="58"/>
        <v/>
      </c>
      <c r="CX39" s="29" t="str">
        <f t="shared" ca="1" si="59"/>
        <v/>
      </c>
      <c r="CY39" s="29" t="e">
        <f ca="1">+_xlfn.IFNA(VLOOKUP($B39,'Resultados General'!$C$11:$CG$510,MATCH(CY$6,'Resultados General'!$C$10:$CG$10,0),0),"")</f>
        <v>#NAME?</v>
      </c>
      <c r="CZ39" s="29" t="str">
        <f t="shared" ca="1" si="60"/>
        <v/>
      </c>
      <c r="DA39" s="29" t="str">
        <f t="shared" ca="1" si="61"/>
        <v/>
      </c>
      <c r="DB39" s="29" t="e">
        <f ca="1">+_xlfn.IFNA(VLOOKUP($B39,'Resultados General'!$C$11:$CG$510,MATCH(DB$6,'Resultados General'!$C$10:$CG$10,0),0),"")</f>
        <v>#NAME?</v>
      </c>
      <c r="DC39" s="29" t="str">
        <f t="shared" ca="1" si="62"/>
        <v/>
      </c>
      <c r="DD39" s="29" t="str">
        <f t="shared" ca="1" si="63"/>
        <v/>
      </c>
      <c r="DE39" s="29" t="e">
        <f ca="1">+_xlfn.IFNA(VLOOKUP($B39,'Resultados General'!$C$11:$CG$510,MATCH(DE$6,'Resultados General'!$C$10:$CG$10,0),0),"")</f>
        <v>#NAME?</v>
      </c>
      <c r="DF39" s="29" t="str">
        <f t="shared" ca="1" si="64"/>
        <v/>
      </c>
      <c r="DG39" s="29" t="str">
        <f t="shared" ca="1" si="65"/>
        <v/>
      </c>
      <c r="DH39" s="29" t="e">
        <f ca="1">+_xlfn.IFNA(VLOOKUP($B39,'Resultados General'!$C$11:$CG$510,MATCH(DH$6,'Resultados General'!$C$10:$CG$10,0),0),"")</f>
        <v>#NAME?</v>
      </c>
      <c r="DI39" s="29" t="str">
        <f t="shared" ca="1" si="66"/>
        <v/>
      </c>
      <c r="DJ39" s="29" t="str">
        <f t="shared" ca="1" si="67"/>
        <v/>
      </c>
      <c r="DK39" s="29" t="e">
        <f ca="1">+_xlfn.IFNA(VLOOKUP($B39,'Resultados General'!$C$11:$CG$510,MATCH(DK$6,'Resultados General'!$C$10:$CG$10,0),0),"")</f>
        <v>#NAME?</v>
      </c>
      <c r="DL39" s="29" t="str">
        <f t="shared" ca="1" si="68"/>
        <v/>
      </c>
      <c r="DM39" s="29" t="str">
        <f t="shared" ca="1" si="69"/>
        <v/>
      </c>
      <c r="DN39" s="29" t="e">
        <f ca="1">+_xlfn.IFNA(VLOOKUP($B39,'Resultados General'!$C$11:$CG$510,MATCH(DN$6,'Resultados General'!$C$10:$CG$10,0),0),"")</f>
        <v>#NAME?</v>
      </c>
      <c r="DO39" s="29" t="str">
        <f t="shared" ca="1" si="70"/>
        <v/>
      </c>
      <c r="DP39" s="29" t="str">
        <f t="shared" ca="1" si="71"/>
        <v/>
      </c>
    </row>
    <row r="40" spans="2:120">
      <c r="B40" s="219" t="str">
        <f>+IF('Resultados General'!C43="","",'Resultados General'!C43)</f>
        <v/>
      </c>
      <c r="C40" s="134" t="e">
        <f ca="1">+_xlfn.IFNA(VLOOKUP('Distribución de puestos'!B40,'Resultados General'!$C$11:$J$510,8,0),"")</f>
        <v>#NAME?</v>
      </c>
      <c r="D40" s="135" t="e">
        <f ca="1">+_xlfn.IFNA(VLOOKUP(B40,'Resultados General'!$C$11:$L$510,10,0),"")</f>
        <v>#NAME?</v>
      </c>
      <c r="E40" s="26" t="s">
        <v>76</v>
      </c>
      <c r="F40" s="26" t="s">
        <v>76</v>
      </c>
      <c r="G40" s="135" t="str">
        <f t="shared" ca="1" si="72"/>
        <v/>
      </c>
      <c r="H40" s="135" t="str">
        <f t="shared" ca="1" si="73"/>
        <v/>
      </c>
      <c r="I40" s="219" t="str">
        <f t="shared" si="74"/>
        <v/>
      </c>
      <c r="J40" s="138"/>
      <c r="M40" s="29" t="e">
        <f ca="1">+_xlfn.IFNA(VLOOKUP($B40,'Resultados General'!$C$11:$CG$510,MATCH(M$6,'Resultados General'!$C$10:$CG$10,0),0),"")</f>
        <v>#NAME?</v>
      </c>
      <c r="N40" s="29" t="str">
        <f t="shared" ca="1" si="0"/>
        <v/>
      </c>
      <c r="O40" s="29" t="str">
        <f t="shared" ca="1" si="1"/>
        <v/>
      </c>
      <c r="P40" s="29" t="e">
        <f ca="1">+_xlfn.IFNA(VLOOKUP($B40,'Resultados General'!$C$11:$CG$510,MATCH(P$6,'Resultados General'!$C$10:$CG$10,0),0),"")</f>
        <v>#NAME?</v>
      </c>
      <c r="Q40" s="29" t="str">
        <f t="shared" ca="1" si="2"/>
        <v/>
      </c>
      <c r="R40" s="29" t="str">
        <f t="shared" ca="1" si="3"/>
        <v/>
      </c>
      <c r="S40" s="29" t="e">
        <f ca="1">+_xlfn.IFNA(VLOOKUP($B40,'Resultados General'!$C$11:$CG$510,MATCH(S$6,'Resultados General'!$C$10:$CG$10,0),0),"")</f>
        <v>#NAME?</v>
      </c>
      <c r="T40" s="29" t="str">
        <f t="shared" ca="1" si="4"/>
        <v/>
      </c>
      <c r="U40" s="29" t="str">
        <f t="shared" ca="1" si="5"/>
        <v/>
      </c>
      <c r="V40" s="29" t="e">
        <f ca="1">+_xlfn.IFNA(VLOOKUP($B40,'Resultados General'!$C$11:$CG$510,MATCH(V$6,'Resultados General'!$C$10:$CG$10,0),0),"")</f>
        <v>#NAME?</v>
      </c>
      <c r="W40" s="29" t="str">
        <f t="shared" ca="1" si="6"/>
        <v/>
      </c>
      <c r="X40" s="29" t="str">
        <f t="shared" ca="1" si="7"/>
        <v/>
      </c>
      <c r="Y40" s="29" t="e">
        <f ca="1">+_xlfn.IFNA(VLOOKUP($B40,'Resultados General'!$C$11:$CG$510,MATCH(Y$6,'Resultados General'!$C$10:$CG$10,0),0),"")</f>
        <v>#NAME?</v>
      </c>
      <c r="Z40" s="29" t="str">
        <f t="shared" ca="1" si="8"/>
        <v/>
      </c>
      <c r="AA40" s="29" t="str">
        <f t="shared" ca="1" si="9"/>
        <v/>
      </c>
      <c r="AB40" s="29" t="e">
        <f ca="1">+_xlfn.IFNA(VLOOKUP($B40,'Resultados General'!$C$11:$CG$510,MATCH(AB$6,'Resultados General'!$C$10:$CG$10,0),0),"")</f>
        <v>#NAME?</v>
      </c>
      <c r="AC40" s="29" t="str">
        <f t="shared" ca="1" si="10"/>
        <v/>
      </c>
      <c r="AD40" s="29" t="str">
        <f t="shared" ca="1" si="11"/>
        <v/>
      </c>
      <c r="AE40" s="29" t="e">
        <f ca="1">+_xlfn.IFNA(VLOOKUP($B40,'Resultados General'!$C$11:$CG$510,MATCH(AE$6,'Resultados General'!$C$10:$CG$10,0),0),"")</f>
        <v>#NAME?</v>
      </c>
      <c r="AF40" s="29" t="str">
        <f t="shared" ca="1" si="12"/>
        <v/>
      </c>
      <c r="AG40" s="29" t="str">
        <f t="shared" ca="1" si="13"/>
        <v/>
      </c>
      <c r="AH40" s="29" t="e">
        <f ca="1">+_xlfn.IFNA(VLOOKUP($B40,'Resultados General'!$C$11:$CG$510,MATCH(AH$6,'Resultados General'!$C$10:$CG$10,0),0),"")</f>
        <v>#NAME?</v>
      </c>
      <c r="AI40" s="29" t="str">
        <f t="shared" ca="1" si="14"/>
        <v/>
      </c>
      <c r="AJ40" s="29" t="str">
        <f t="shared" ca="1" si="15"/>
        <v/>
      </c>
      <c r="AK40" s="29" t="e">
        <f ca="1">+_xlfn.IFNA(VLOOKUP($B40,'Resultados General'!$C$11:$CG$510,MATCH(AK$6,'Resultados General'!$C$10:$CG$10,0),0),"")</f>
        <v>#NAME?</v>
      </c>
      <c r="AL40" s="29" t="str">
        <f t="shared" ca="1" si="16"/>
        <v/>
      </c>
      <c r="AM40" s="29" t="str">
        <f t="shared" ca="1" si="17"/>
        <v/>
      </c>
      <c r="AN40" s="29" t="e">
        <f ca="1">+_xlfn.IFNA(VLOOKUP($B40,'Resultados General'!$C$11:$CG$510,MATCH(AN$6,'Resultados General'!$C$10:$CG$10,0),0),"")</f>
        <v>#NAME?</v>
      </c>
      <c r="AO40" s="29" t="str">
        <f t="shared" ca="1" si="18"/>
        <v/>
      </c>
      <c r="AP40" s="29" t="str">
        <f t="shared" ca="1" si="19"/>
        <v/>
      </c>
      <c r="AQ40" s="29" t="e">
        <f ca="1">+_xlfn.IFNA(VLOOKUP($B40,'Resultados General'!$C$11:$CG$510,MATCH(AQ$6,'Resultados General'!$C$10:$CG$10,0),0),"")</f>
        <v>#NAME?</v>
      </c>
      <c r="AR40" s="29" t="str">
        <f t="shared" ca="1" si="20"/>
        <v/>
      </c>
      <c r="AS40" s="29" t="str">
        <f t="shared" ca="1" si="21"/>
        <v/>
      </c>
      <c r="AT40" s="29" t="e">
        <f ca="1">+_xlfn.IFNA(VLOOKUP($B40,'Resultados General'!$C$11:$CG$510,MATCH(AT$6,'Resultados General'!$C$10:$CG$10,0),0),"")</f>
        <v>#NAME?</v>
      </c>
      <c r="AU40" s="29" t="str">
        <f t="shared" ca="1" si="22"/>
        <v/>
      </c>
      <c r="AV40" s="29" t="str">
        <f t="shared" ca="1" si="23"/>
        <v/>
      </c>
      <c r="AW40" s="29" t="e">
        <f ca="1">+_xlfn.IFNA(VLOOKUP($B40,'Resultados General'!$C$11:$CG$510,MATCH(AW$6,'Resultados General'!$C$10:$CG$10,0),0),"")</f>
        <v>#NAME?</v>
      </c>
      <c r="AX40" s="29" t="str">
        <f t="shared" ca="1" si="24"/>
        <v/>
      </c>
      <c r="AY40" s="29" t="str">
        <f t="shared" ca="1" si="25"/>
        <v/>
      </c>
      <c r="AZ40" s="29" t="e">
        <f ca="1">+_xlfn.IFNA(VLOOKUP($B40,'Resultados General'!$C$11:$CG$510,MATCH(AZ$6,'Resultados General'!$C$10:$CG$10,0),0),"")</f>
        <v>#NAME?</v>
      </c>
      <c r="BA40" s="29" t="str">
        <f t="shared" ca="1" si="26"/>
        <v/>
      </c>
      <c r="BB40" s="29" t="str">
        <f t="shared" ca="1" si="27"/>
        <v/>
      </c>
      <c r="BC40" s="29" t="e">
        <f ca="1">+_xlfn.IFNA(VLOOKUP($B40,'Resultados General'!$C$11:$CG$510,MATCH(BC$6,'Resultados General'!$C$10:$CG$10,0),0),"")</f>
        <v>#NAME?</v>
      </c>
      <c r="BD40" s="29" t="str">
        <f t="shared" ca="1" si="28"/>
        <v/>
      </c>
      <c r="BE40" s="29" t="str">
        <f t="shared" ca="1" si="29"/>
        <v/>
      </c>
      <c r="BF40" s="29" t="e">
        <f ca="1">+_xlfn.IFNA(VLOOKUP($B40,'Resultados General'!$C$11:$CG$510,MATCH(BF$6,'Resultados General'!$C$10:$CG$10,0),0),"")</f>
        <v>#NAME?</v>
      </c>
      <c r="BG40" s="29" t="str">
        <f t="shared" ca="1" si="30"/>
        <v/>
      </c>
      <c r="BH40" s="29" t="str">
        <f t="shared" ca="1" si="31"/>
        <v/>
      </c>
      <c r="BI40" s="29" t="e">
        <f ca="1">+_xlfn.IFNA(VLOOKUP($B40,'Resultados General'!$C$11:$CG$510,MATCH(BI$6,'Resultados General'!$C$10:$CG$10,0),0),"")</f>
        <v>#NAME?</v>
      </c>
      <c r="BJ40" s="29" t="str">
        <f t="shared" ca="1" si="32"/>
        <v/>
      </c>
      <c r="BK40" s="29" t="str">
        <f t="shared" ca="1" si="33"/>
        <v/>
      </c>
      <c r="BL40" s="29" t="e">
        <f ca="1">+_xlfn.IFNA(VLOOKUP($B40,'Resultados General'!$C$11:$CG$510,MATCH(BL$6,'Resultados General'!$C$10:$CG$10,0),0),"")</f>
        <v>#NAME?</v>
      </c>
      <c r="BM40" s="29" t="str">
        <f t="shared" ca="1" si="34"/>
        <v/>
      </c>
      <c r="BN40" s="29" t="str">
        <f t="shared" ca="1" si="35"/>
        <v/>
      </c>
      <c r="BO40" s="29" t="e">
        <f ca="1">+_xlfn.IFNA(VLOOKUP($B40,'Resultados General'!$C$11:$CG$510,MATCH(BO$6,'Resultados General'!$C$10:$CG$10,0),0),"")</f>
        <v>#NAME?</v>
      </c>
      <c r="BP40" s="29" t="str">
        <f t="shared" ca="1" si="36"/>
        <v/>
      </c>
      <c r="BQ40" s="29" t="str">
        <f t="shared" ca="1" si="37"/>
        <v/>
      </c>
      <c r="BR40" s="29" t="e">
        <f ca="1">+_xlfn.IFNA(VLOOKUP($B40,'Resultados General'!$C$11:$CG$510,MATCH(BR$6,'Resultados General'!$C$10:$CG$10,0),0),"")</f>
        <v>#NAME?</v>
      </c>
      <c r="BS40" s="29" t="str">
        <f t="shared" ca="1" si="38"/>
        <v/>
      </c>
      <c r="BT40" s="29" t="str">
        <f t="shared" ca="1" si="39"/>
        <v/>
      </c>
      <c r="BU40" s="29" t="e">
        <f ca="1">+_xlfn.IFNA(VLOOKUP($B40,'Resultados General'!$C$11:$CG$510,MATCH(BU$6,'Resultados General'!$C$10:$CG$10,0),0),"")</f>
        <v>#NAME?</v>
      </c>
      <c r="BV40" s="29" t="str">
        <f t="shared" ca="1" si="40"/>
        <v/>
      </c>
      <c r="BW40" s="29" t="str">
        <f t="shared" ca="1" si="41"/>
        <v/>
      </c>
      <c r="BX40" s="29" t="e">
        <f ca="1">+_xlfn.IFNA(VLOOKUP($B40,'Resultados General'!$C$11:$CG$510,MATCH(BX$6,'Resultados General'!$C$10:$CG$10,0),0),"")</f>
        <v>#NAME?</v>
      </c>
      <c r="BY40" s="29" t="str">
        <f t="shared" ca="1" si="42"/>
        <v/>
      </c>
      <c r="BZ40" s="29" t="str">
        <f t="shared" ca="1" si="43"/>
        <v/>
      </c>
      <c r="CA40" s="29" t="e">
        <f ca="1">+_xlfn.IFNA(VLOOKUP($B40,'Resultados General'!$C$11:$CG$510,MATCH(CA$6,'Resultados General'!$C$10:$CG$10,0),0),"")</f>
        <v>#NAME?</v>
      </c>
      <c r="CB40" s="29" t="str">
        <f t="shared" ca="1" si="44"/>
        <v/>
      </c>
      <c r="CC40" s="29" t="str">
        <f t="shared" ca="1" si="45"/>
        <v/>
      </c>
      <c r="CD40" s="29" t="e">
        <f ca="1">+_xlfn.IFNA(VLOOKUP($B40,'Resultados General'!$C$11:$CG$510,MATCH(CD$6,'Resultados General'!$C$10:$CG$10,0),0),"")</f>
        <v>#NAME?</v>
      </c>
      <c r="CE40" s="29" t="str">
        <f t="shared" ca="1" si="46"/>
        <v/>
      </c>
      <c r="CF40" s="29" t="str">
        <f t="shared" ca="1" si="47"/>
        <v/>
      </c>
      <c r="CG40" s="29" t="e">
        <f ca="1">+_xlfn.IFNA(VLOOKUP($B40,'Resultados General'!$C$11:$CG$510,MATCH(CG$6,'Resultados General'!$C$10:$CG$10,0),0),"")</f>
        <v>#NAME?</v>
      </c>
      <c r="CH40" s="29" t="str">
        <f t="shared" ca="1" si="48"/>
        <v/>
      </c>
      <c r="CI40" s="29" t="str">
        <f t="shared" ca="1" si="49"/>
        <v/>
      </c>
      <c r="CJ40" s="29" t="e">
        <f ca="1">+_xlfn.IFNA(VLOOKUP($B40,'Resultados General'!$C$11:$CG$510,MATCH(CJ$6,'Resultados General'!$C$10:$CG$10,0),0),"")</f>
        <v>#NAME?</v>
      </c>
      <c r="CK40" s="29" t="str">
        <f t="shared" ca="1" si="50"/>
        <v/>
      </c>
      <c r="CL40" s="29" t="str">
        <f t="shared" ca="1" si="51"/>
        <v/>
      </c>
      <c r="CM40" s="29" t="e">
        <f ca="1">+_xlfn.IFNA(VLOOKUP($B40,'Resultados General'!$C$11:$CG$510,MATCH(CM$6,'Resultados General'!$C$10:$CG$10,0),0),"")</f>
        <v>#NAME?</v>
      </c>
      <c r="CN40" s="29" t="str">
        <f t="shared" ca="1" si="52"/>
        <v/>
      </c>
      <c r="CO40" s="29" t="str">
        <f t="shared" ca="1" si="53"/>
        <v/>
      </c>
      <c r="CP40" s="29" t="e">
        <f ca="1">+_xlfn.IFNA(VLOOKUP($B40,'Resultados General'!$C$11:$CG$510,MATCH(CP$6,'Resultados General'!$C$10:$CG$10,0),0),"")</f>
        <v>#NAME?</v>
      </c>
      <c r="CQ40" s="29" t="str">
        <f t="shared" ca="1" si="54"/>
        <v/>
      </c>
      <c r="CR40" s="29" t="str">
        <f t="shared" ca="1" si="55"/>
        <v/>
      </c>
      <c r="CS40" s="29" t="e">
        <f ca="1">+_xlfn.IFNA(VLOOKUP($B40,'Resultados General'!$C$11:$CG$510,MATCH(CS$6,'Resultados General'!$C$10:$CG$10,0),0),"")</f>
        <v>#NAME?</v>
      </c>
      <c r="CT40" s="29" t="str">
        <f t="shared" ca="1" si="56"/>
        <v/>
      </c>
      <c r="CU40" s="29" t="str">
        <f t="shared" ca="1" si="57"/>
        <v/>
      </c>
      <c r="CV40" s="29" t="e">
        <f ca="1">+_xlfn.IFNA(VLOOKUP($B40,'Resultados General'!$C$11:$CG$510,MATCH(CV$6,'Resultados General'!$C$10:$CG$10,0),0),"")</f>
        <v>#NAME?</v>
      </c>
      <c r="CW40" s="29" t="str">
        <f t="shared" ca="1" si="58"/>
        <v/>
      </c>
      <c r="CX40" s="29" t="str">
        <f t="shared" ca="1" si="59"/>
        <v/>
      </c>
      <c r="CY40" s="29" t="e">
        <f ca="1">+_xlfn.IFNA(VLOOKUP($B40,'Resultados General'!$C$11:$CG$510,MATCH(CY$6,'Resultados General'!$C$10:$CG$10,0),0),"")</f>
        <v>#NAME?</v>
      </c>
      <c r="CZ40" s="29" t="str">
        <f t="shared" ca="1" si="60"/>
        <v/>
      </c>
      <c r="DA40" s="29" t="str">
        <f t="shared" ca="1" si="61"/>
        <v/>
      </c>
      <c r="DB40" s="29" t="e">
        <f ca="1">+_xlfn.IFNA(VLOOKUP($B40,'Resultados General'!$C$11:$CG$510,MATCH(DB$6,'Resultados General'!$C$10:$CG$10,0),0),"")</f>
        <v>#NAME?</v>
      </c>
      <c r="DC40" s="29" t="str">
        <f t="shared" ca="1" si="62"/>
        <v/>
      </c>
      <c r="DD40" s="29" t="str">
        <f t="shared" ca="1" si="63"/>
        <v/>
      </c>
      <c r="DE40" s="29" t="e">
        <f ca="1">+_xlfn.IFNA(VLOOKUP($B40,'Resultados General'!$C$11:$CG$510,MATCH(DE$6,'Resultados General'!$C$10:$CG$10,0),0),"")</f>
        <v>#NAME?</v>
      </c>
      <c r="DF40" s="29" t="str">
        <f t="shared" ca="1" si="64"/>
        <v/>
      </c>
      <c r="DG40" s="29" t="str">
        <f t="shared" ca="1" si="65"/>
        <v/>
      </c>
      <c r="DH40" s="29" t="e">
        <f ca="1">+_xlfn.IFNA(VLOOKUP($B40,'Resultados General'!$C$11:$CG$510,MATCH(DH$6,'Resultados General'!$C$10:$CG$10,0),0),"")</f>
        <v>#NAME?</v>
      </c>
      <c r="DI40" s="29" t="str">
        <f t="shared" ca="1" si="66"/>
        <v/>
      </c>
      <c r="DJ40" s="29" t="str">
        <f t="shared" ca="1" si="67"/>
        <v/>
      </c>
      <c r="DK40" s="29" t="e">
        <f ca="1">+_xlfn.IFNA(VLOOKUP($B40,'Resultados General'!$C$11:$CG$510,MATCH(DK$6,'Resultados General'!$C$10:$CG$10,0),0),"")</f>
        <v>#NAME?</v>
      </c>
      <c r="DL40" s="29" t="str">
        <f t="shared" ca="1" si="68"/>
        <v/>
      </c>
      <c r="DM40" s="29" t="str">
        <f t="shared" ca="1" si="69"/>
        <v/>
      </c>
      <c r="DN40" s="29" t="e">
        <f ca="1">+_xlfn.IFNA(VLOOKUP($B40,'Resultados General'!$C$11:$CG$510,MATCH(DN$6,'Resultados General'!$C$10:$CG$10,0),0),"")</f>
        <v>#NAME?</v>
      </c>
      <c r="DO40" s="29" t="str">
        <f t="shared" ca="1" si="70"/>
        <v/>
      </c>
      <c r="DP40" s="29" t="str">
        <f t="shared" ca="1" si="71"/>
        <v/>
      </c>
    </row>
    <row r="41" spans="2:120">
      <c r="B41" s="219" t="str">
        <f>+IF('Resultados General'!C44="","",'Resultados General'!C44)</f>
        <v/>
      </c>
      <c r="C41" s="134" t="e">
        <f ca="1">+_xlfn.IFNA(VLOOKUP('Distribución de puestos'!B41,'Resultados General'!$C$11:$J$510,8,0),"")</f>
        <v>#NAME?</v>
      </c>
      <c r="D41" s="135" t="e">
        <f ca="1">+_xlfn.IFNA(VLOOKUP(B41,'Resultados General'!$C$11:$L$510,10,0),"")</f>
        <v>#NAME?</v>
      </c>
      <c r="E41" s="26" t="s">
        <v>76</v>
      </c>
      <c r="F41" s="26" t="s">
        <v>76</v>
      </c>
      <c r="G41" s="135" t="str">
        <f t="shared" ca="1" si="72"/>
        <v/>
      </c>
      <c r="H41" s="135" t="str">
        <f t="shared" ca="1" si="73"/>
        <v/>
      </c>
      <c r="I41" s="219" t="str">
        <f t="shared" si="74"/>
        <v/>
      </c>
      <c r="J41" s="138"/>
      <c r="M41" s="29" t="e">
        <f ca="1">+_xlfn.IFNA(VLOOKUP($B41,'Resultados General'!$C$11:$CG$510,MATCH(M$6,'Resultados General'!$C$10:$CG$10,0),0),"")</f>
        <v>#NAME?</v>
      </c>
      <c r="N41" s="29" t="str">
        <f t="shared" ca="1" si="0"/>
        <v/>
      </c>
      <c r="O41" s="29" t="str">
        <f t="shared" ca="1" si="1"/>
        <v/>
      </c>
      <c r="P41" s="29" t="e">
        <f ca="1">+_xlfn.IFNA(VLOOKUP($B41,'Resultados General'!$C$11:$CG$510,MATCH(P$6,'Resultados General'!$C$10:$CG$10,0),0),"")</f>
        <v>#NAME?</v>
      </c>
      <c r="Q41" s="29" t="str">
        <f t="shared" ca="1" si="2"/>
        <v/>
      </c>
      <c r="R41" s="29" t="str">
        <f t="shared" ca="1" si="3"/>
        <v/>
      </c>
      <c r="S41" s="29" t="e">
        <f ca="1">+_xlfn.IFNA(VLOOKUP($B41,'Resultados General'!$C$11:$CG$510,MATCH(S$6,'Resultados General'!$C$10:$CG$10,0),0),"")</f>
        <v>#NAME?</v>
      </c>
      <c r="T41" s="29" t="str">
        <f t="shared" ca="1" si="4"/>
        <v/>
      </c>
      <c r="U41" s="29" t="str">
        <f t="shared" ca="1" si="5"/>
        <v/>
      </c>
      <c r="V41" s="29" t="e">
        <f ca="1">+_xlfn.IFNA(VLOOKUP($B41,'Resultados General'!$C$11:$CG$510,MATCH(V$6,'Resultados General'!$C$10:$CG$10,0),0),"")</f>
        <v>#NAME?</v>
      </c>
      <c r="W41" s="29" t="str">
        <f t="shared" ca="1" si="6"/>
        <v/>
      </c>
      <c r="X41" s="29" t="str">
        <f t="shared" ca="1" si="7"/>
        <v/>
      </c>
      <c r="Y41" s="29" t="e">
        <f ca="1">+_xlfn.IFNA(VLOOKUP($B41,'Resultados General'!$C$11:$CG$510,MATCH(Y$6,'Resultados General'!$C$10:$CG$10,0),0),"")</f>
        <v>#NAME?</v>
      </c>
      <c r="Z41" s="29" t="str">
        <f t="shared" ca="1" si="8"/>
        <v/>
      </c>
      <c r="AA41" s="29" t="str">
        <f t="shared" ca="1" si="9"/>
        <v/>
      </c>
      <c r="AB41" s="29" t="e">
        <f ca="1">+_xlfn.IFNA(VLOOKUP($B41,'Resultados General'!$C$11:$CG$510,MATCH(AB$6,'Resultados General'!$C$10:$CG$10,0),0),"")</f>
        <v>#NAME?</v>
      </c>
      <c r="AC41" s="29" t="str">
        <f t="shared" ca="1" si="10"/>
        <v/>
      </c>
      <c r="AD41" s="29" t="str">
        <f t="shared" ca="1" si="11"/>
        <v/>
      </c>
      <c r="AE41" s="29" t="e">
        <f ca="1">+_xlfn.IFNA(VLOOKUP($B41,'Resultados General'!$C$11:$CG$510,MATCH(AE$6,'Resultados General'!$C$10:$CG$10,0),0),"")</f>
        <v>#NAME?</v>
      </c>
      <c r="AF41" s="29" t="str">
        <f t="shared" ca="1" si="12"/>
        <v/>
      </c>
      <c r="AG41" s="29" t="str">
        <f t="shared" ca="1" si="13"/>
        <v/>
      </c>
      <c r="AH41" s="29" t="e">
        <f ca="1">+_xlfn.IFNA(VLOOKUP($B41,'Resultados General'!$C$11:$CG$510,MATCH(AH$6,'Resultados General'!$C$10:$CG$10,0),0),"")</f>
        <v>#NAME?</v>
      </c>
      <c r="AI41" s="29" t="str">
        <f t="shared" ca="1" si="14"/>
        <v/>
      </c>
      <c r="AJ41" s="29" t="str">
        <f t="shared" ca="1" si="15"/>
        <v/>
      </c>
      <c r="AK41" s="29" t="e">
        <f ca="1">+_xlfn.IFNA(VLOOKUP($B41,'Resultados General'!$C$11:$CG$510,MATCH(AK$6,'Resultados General'!$C$10:$CG$10,0),0),"")</f>
        <v>#NAME?</v>
      </c>
      <c r="AL41" s="29" t="str">
        <f t="shared" ca="1" si="16"/>
        <v/>
      </c>
      <c r="AM41" s="29" t="str">
        <f t="shared" ca="1" si="17"/>
        <v/>
      </c>
      <c r="AN41" s="29" t="e">
        <f ca="1">+_xlfn.IFNA(VLOOKUP($B41,'Resultados General'!$C$11:$CG$510,MATCH(AN$6,'Resultados General'!$C$10:$CG$10,0),0),"")</f>
        <v>#NAME?</v>
      </c>
      <c r="AO41" s="29" t="str">
        <f t="shared" ca="1" si="18"/>
        <v/>
      </c>
      <c r="AP41" s="29" t="str">
        <f t="shared" ca="1" si="19"/>
        <v/>
      </c>
      <c r="AQ41" s="29" t="e">
        <f ca="1">+_xlfn.IFNA(VLOOKUP($B41,'Resultados General'!$C$11:$CG$510,MATCH(AQ$6,'Resultados General'!$C$10:$CG$10,0),0),"")</f>
        <v>#NAME?</v>
      </c>
      <c r="AR41" s="29" t="str">
        <f t="shared" ca="1" si="20"/>
        <v/>
      </c>
      <c r="AS41" s="29" t="str">
        <f t="shared" ca="1" si="21"/>
        <v/>
      </c>
      <c r="AT41" s="29" t="e">
        <f ca="1">+_xlfn.IFNA(VLOOKUP($B41,'Resultados General'!$C$11:$CG$510,MATCH(AT$6,'Resultados General'!$C$10:$CG$10,0),0),"")</f>
        <v>#NAME?</v>
      </c>
      <c r="AU41" s="29" t="str">
        <f t="shared" ca="1" si="22"/>
        <v/>
      </c>
      <c r="AV41" s="29" t="str">
        <f t="shared" ca="1" si="23"/>
        <v/>
      </c>
      <c r="AW41" s="29" t="e">
        <f ca="1">+_xlfn.IFNA(VLOOKUP($B41,'Resultados General'!$C$11:$CG$510,MATCH(AW$6,'Resultados General'!$C$10:$CG$10,0),0),"")</f>
        <v>#NAME?</v>
      </c>
      <c r="AX41" s="29" t="str">
        <f t="shared" ca="1" si="24"/>
        <v/>
      </c>
      <c r="AY41" s="29" t="str">
        <f t="shared" ca="1" si="25"/>
        <v/>
      </c>
      <c r="AZ41" s="29" t="e">
        <f ca="1">+_xlfn.IFNA(VLOOKUP($B41,'Resultados General'!$C$11:$CG$510,MATCH(AZ$6,'Resultados General'!$C$10:$CG$10,0),0),"")</f>
        <v>#NAME?</v>
      </c>
      <c r="BA41" s="29" t="str">
        <f t="shared" ca="1" si="26"/>
        <v/>
      </c>
      <c r="BB41" s="29" t="str">
        <f t="shared" ca="1" si="27"/>
        <v/>
      </c>
      <c r="BC41" s="29" t="e">
        <f ca="1">+_xlfn.IFNA(VLOOKUP($B41,'Resultados General'!$C$11:$CG$510,MATCH(BC$6,'Resultados General'!$C$10:$CG$10,0),0),"")</f>
        <v>#NAME?</v>
      </c>
      <c r="BD41" s="29" t="str">
        <f t="shared" ca="1" si="28"/>
        <v/>
      </c>
      <c r="BE41" s="29" t="str">
        <f t="shared" ca="1" si="29"/>
        <v/>
      </c>
      <c r="BF41" s="29" t="e">
        <f ca="1">+_xlfn.IFNA(VLOOKUP($B41,'Resultados General'!$C$11:$CG$510,MATCH(BF$6,'Resultados General'!$C$10:$CG$10,0),0),"")</f>
        <v>#NAME?</v>
      </c>
      <c r="BG41" s="29" t="str">
        <f t="shared" ca="1" si="30"/>
        <v/>
      </c>
      <c r="BH41" s="29" t="str">
        <f t="shared" ca="1" si="31"/>
        <v/>
      </c>
      <c r="BI41" s="29" t="e">
        <f ca="1">+_xlfn.IFNA(VLOOKUP($B41,'Resultados General'!$C$11:$CG$510,MATCH(BI$6,'Resultados General'!$C$10:$CG$10,0),0),"")</f>
        <v>#NAME?</v>
      </c>
      <c r="BJ41" s="29" t="str">
        <f t="shared" ca="1" si="32"/>
        <v/>
      </c>
      <c r="BK41" s="29" t="str">
        <f t="shared" ca="1" si="33"/>
        <v/>
      </c>
      <c r="BL41" s="29" t="e">
        <f ca="1">+_xlfn.IFNA(VLOOKUP($B41,'Resultados General'!$C$11:$CG$510,MATCH(BL$6,'Resultados General'!$C$10:$CG$10,0),0),"")</f>
        <v>#NAME?</v>
      </c>
      <c r="BM41" s="29" t="str">
        <f t="shared" ca="1" si="34"/>
        <v/>
      </c>
      <c r="BN41" s="29" t="str">
        <f t="shared" ca="1" si="35"/>
        <v/>
      </c>
      <c r="BO41" s="29" t="e">
        <f ca="1">+_xlfn.IFNA(VLOOKUP($B41,'Resultados General'!$C$11:$CG$510,MATCH(BO$6,'Resultados General'!$C$10:$CG$10,0),0),"")</f>
        <v>#NAME?</v>
      </c>
      <c r="BP41" s="29" t="str">
        <f t="shared" ca="1" si="36"/>
        <v/>
      </c>
      <c r="BQ41" s="29" t="str">
        <f t="shared" ca="1" si="37"/>
        <v/>
      </c>
      <c r="BR41" s="29" t="e">
        <f ca="1">+_xlfn.IFNA(VLOOKUP($B41,'Resultados General'!$C$11:$CG$510,MATCH(BR$6,'Resultados General'!$C$10:$CG$10,0),0),"")</f>
        <v>#NAME?</v>
      </c>
      <c r="BS41" s="29" t="str">
        <f t="shared" ca="1" si="38"/>
        <v/>
      </c>
      <c r="BT41" s="29" t="str">
        <f t="shared" ca="1" si="39"/>
        <v/>
      </c>
      <c r="BU41" s="29" t="e">
        <f ca="1">+_xlfn.IFNA(VLOOKUP($B41,'Resultados General'!$C$11:$CG$510,MATCH(BU$6,'Resultados General'!$C$10:$CG$10,0),0),"")</f>
        <v>#NAME?</v>
      </c>
      <c r="BV41" s="29" t="str">
        <f t="shared" ca="1" si="40"/>
        <v/>
      </c>
      <c r="BW41" s="29" t="str">
        <f t="shared" ca="1" si="41"/>
        <v/>
      </c>
      <c r="BX41" s="29" t="e">
        <f ca="1">+_xlfn.IFNA(VLOOKUP($B41,'Resultados General'!$C$11:$CG$510,MATCH(BX$6,'Resultados General'!$C$10:$CG$10,0),0),"")</f>
        <v>#NAME?</v>
      </c>
      <c r="BY41" s="29" t="str">
        <f t="shared" ca="1" si="42"/>
        <v/>
      </c>
      <c r="BZ41" s="29" t="str">
        <f t="shared" ca="1" si="43"/>
        <v/>
      </c>
      <c r="CA41" s="29" t="e">
        <f ca="1">+_xlfn.IFNA(VLOOKUP($B41,'Resultados General'!$C$11:$CG$510,MATCH(CA$6,'Resultados General'!$C$10:$CG$10,0),0),"")</f>
        <v>#NAME?</v>
      </c>
      <c r="CB41" s="29" t="str">
        <f t="shared" ca="1" si="44"/>
        <v/>
      </c>
      <c r="CC41" s="29" t="str">
        <f t="shared" ca="1" si="45"/>
        <v/>
      </c>
      <c r="CD41" s="29" t="e">
        <f ca="1">+_xlfn.IFNA(VLOOKUP($B41,'Resultados General'!$C$11:$CG$510,MATCH(CD$6,'Resultados General'!$C$10:$CG$10,0),0),"")</f>
        <v>#NAME?</v>
      </c>
      <c r="CE41" s="29" t="str">
        <f t="shared" ca="1" si="46"/>
        <v/>
      </c>
      <c r="CF41" s="29" t="str">
        <f t="shared" ca="1" si="47"/>
        <v/>
      </c>
      <c r="CG41" s="29" t="e">
        <f ca="1">+_xlfn.IFNA(VLOOKUP($B41,'Resultados General'!$C$11:$CG$510,MATCH(CG$6,'Resultados General'!$C$10:$CG$10,0),0),"")</f>
        <v>#NAME?</v>
      </c>
      <c r="CH41" s="29" t="str">
        <f t="shared" ca="1" si="48"/>
        <v/>
      </c>
      <c r="CI41" s="29" t="str">
        <f t="shared" ca="1" si="49"/>
        <v/>
      </c>
      <c r="CJ41" s="29" t="e">
        <f ca="1">+_xlfn.IFNA(VLOOKUP($B41,'Resultados General'!$C$11:$CG$510,MATCH(CJ$6,'Resultados General'!$C$10:$CG$10,0),0),"")</f>
        <v>#NAME?</v>
      </c>
      <c r="CK41" s="29" t="str">
        <f t="shared" ca="1" si="50"/>
        <v/>
      </c>
      <c r="CL41" s="29" t="str">
        <f t="shared" ca="1" si="51"/>
        <v/>
      </c>
      <c r="CM41" s="29" t="e">
        <f ca="1">+_xlfn.IFNA(VLOOKUP($B41,'Resultados General'!$C$11:$CG$510,MATCH(CM$6,'Resultados General'!$C$10:$CG$10,0),0),"")</f>
        <v>#NAME?</v>
      </c>
      <c r="CN41" s="29" t="str">
        <f t="shared" ca="1" si="52"/>
        <v/>
      </c>
      <c r="CO41" s="29" t="str">
        <f t="shared" ca="1" si="53"/>
        <v/>
      </c>
      <c r="CP41" s="29" t="e">
        <f ca="1">+_xlfn.IFNA(VLOOKUP($B41,'Resultados General'!$C$11:$CG$510,MATCH(CP$6,'Resultados General'!$C$10:$CG$10,0),0),"")</f>
        <v>#NAME?</v>
      </c>
      <c r="CQ41" s="29" t="str">
        <f t="shared" ca="1" si="54"/>
        <v/>
      </c>
      <c r="CR41" s="29" t="str">
        <f t="shared" ca="1" si="55"/>
        <v/>
      </c>
      <c r="CS41" s="29" t="e">
        <f ca="1">+_xlfn.IFNA(VLOOKUP($B41,'Resultados General'!$C$11:$CG$510,MATCH(CS$6,'Resultados General'!$C$10:$CG$10,0),0),"")</f>
        <v>#NAME?</v>
      </c>
      <c r="CT41" s="29" t="str">
        <f t="shared" ca="1" si="56"/>
        <v/>
      </c>
      <c r="CU41" s="29" t="str">
        <f t="shared" ca="1" si="57"/>
        <v/>
      </c>
      <c r="CV41" s="29" t="e">
        <f ca="1">+_xlfn.IFNA(VLOOKUP($B41,'Resultados General'!$C$11:$CG$510,MATCH(CV$6,'Resultados General'!$C$10:$CG$10,0),0),"")</f>
        <v>#NAME?</v>
      </c>
      <c r="CW41" s="29" t="str">
        <f t="shared" ca="1" si="58"/>
        <v/>
      </c>
      <c r="CX41" s="29" t="str">
        <f t="shared" ca="1" si="59"/>
        <v/>
      </c>
      <c r="CY41" s="29" t="e">
        <f ca="1">+_xlfn.IFNA(VLOOKUP($B41,'Resultados General'!$C$11:$CG$510,MATCH(CY$6,'Resultados General'!$C$10:$CG$10,0),0),"")</f>
        <v>#NAME?</v>
      </c>
      <c r="CZ41" s="29" t="str">
        <f t="shared" ca="1" si="60"/>
        <v/>
      </c>
      <c r="DA41" s="29" t="str">
        <f t="shared" ca="1" si="61"/>
        <v/>
      </c>
      <c r="DB41" s="29" t="e">
        <f ca="1">+_xlfn.IFNA(VLOOKUP($B41,'Resultados General'!$C$11:$CG$510,MATCH(DB$6,'Resultados General'!$C$10:$CG$10,0),0),"")</f>
        <v>#NAME?</v>
      </c>
      <c r="DC41" s="29" t="str">
        <f t="shared" ca="1" si="62"/>
        <v/>
      </c>
      <c r="DD41" s="29" t="str">
        <f t="shared" ca="1" si="63"/>
        <v/>
      </c>
      <c r="DE41" s="29" t="e">
        <f ca="1">+_xlfn.IFNA(VLOOKUP($B41,'Resultados General'!$C$11:$CG$510,MATCH(DE$6,'Resultados General'!$C$10:$CG$10,0),0),"")</f>
        <v>#NAME?</v>
      </c>
      <c r="DF41" s="29" t="str">
        <f t="shared" ca="1" si="64"/>
        <v/>
      </c>
      <c r="DG41" s="29" t="str">
        <f t="shared" ca="1" si="65"/>
        <v/>
      </c>
      <c r="DH41" s="29" t="e">
        <f ca="1">+_xlfn.IFNA(VLOOKUP($B41,'Resultados General'!$C$11:$CG$510,MATCH(DH$6,'Resultados General'!$C$10:$CG$10,0),0),"")</f>
        <v>#NAME?</v>
      </c>
      <c r="DI41" s="29" t="str">
        <f t="shared" ca="1" si="66"/>
        <v/>
      </c>
      <c r="DJ41" s="29" t="str">
        <f t="shared" ca="1" si="67"/>
        <v/>
      </c>
      <c r="DK41" s="29" t="e">
        <f ca="1">+_xlfn.IFNA(VLOOKUP($B41,'Resultados General'!$C$11:$CG$510,MATCH(DK$6,'Resultados General'!$C$10:$CG$10,0),0),"")</f>
        <v>#NAME?</v>
      </c>
      <c r="DL41" s="29" t="str">
        <f t="shared" ca="1" si="68"/>
        <v/>
      </c>
      <c r="DM41" s="29" t="str">
        <f t="shared" ca="1" si="69"/>
        <v/>
      </c>
      <c r="DN41" s="29" t="e">
        <f ca="1">+_xlfn.IFNA(VLOOKUP($B41,'Resultados General'!$C$11:$CG$510,MATCH(DN$6,'Resultados General'!$C$10:$CG$10,0),0),"")</f>
        <v>#NAME?</v>
      </c>
      <c r="DO41" s="29" t="str">
        <f t="shared" ca="1" si="70"/>
        <v/>
      </c>
      <c r="DP41" s="29" t="str">
        <f t="shared" ca="1" si="71"/>
        <v/>
      </c>
    </row>
    <row r="42" spans="2:120">
      <c r="B42" s="219" t="str">
        <f>+IF('Resultados General'!C45="","",'Resultados General'!C45)</f>
        <v/>
      </c>
      <c r="C42" s="134" t="e">
        <f ca="1">+_xlfn.IFNA(VLOOKUP('Distribución de puestos'!B42,'Resultados General'!$C$11:$J$510,8,0),"")</f>
        <v>#NAME?</v>
      </c>
      <c r="D42" s="135" t="e">
        <f ca="1">+_xlfn.IFNA(VLOOKUP(B42,'Resultados General'!$C$11:$L$510,10,0),"")</f>
        <v>#NAME?</v>
      </c>
      <c r="E42" s="26" t="s">
        <v>76</v>
      </c>
      <c r="F42" s="26" t="s">
        <v>76</v>
      </c>
      <c r="G42" s="135" t="str">
        <f t="shared" ca="1" si="72"/>
        <v/>
      </c>
      <c r="H42" s="135" t="str">
        <f t="shared" ca="1" si="73"/>
        <v/>
      </c>
      <c r="I42" s="219" t="str">
        <f t="shared" si="74"/>
        <v/>
      </c>
      <c r="J42" s="138"/>
      <c r="M42" s="29" t="e">
        <f ca="1">+_xlfn.IFNA(VLOOKUP($B42,'Resultados General'!$C$11:$CG$510,MATCH(M$6,'Resultados General'!$C$10:$CG$10,0),0),"")</f>
        <v>#NAME?</v>
      </c>
      <c r="N42" s="29" t="str">
        <f t="shared" ca="1" si="0"/>
        <v/>
      </c>
      <c r="O42" s="29" t="str">
        <f t="shared" ca="1" si="1"/>
        <v/>
      </c>
      <c r="P42" s="29" t="e">
        <f ca="1">+_xlfn.IFNA(VLOOKUP($B42,'Resultados General'!$C$11:$CG$510,MATCH(P$6,'Resultados General'!$C$10:$CG$10,0),0),"")</f>
        <v>#NAME?</v>
      </c>
      <c r="Q42" s="29" t="str">
        <f t="shared" ca="1" si="2"/>
        <v/>
      </c>
      <c r="R42" s="29" t="str">
        <f t="shared" ca="1" si="3"/>
        <v/>
      </c>
      <c r="S42" s="29" t="e">
        <f ca="1">+_xlfn.IFNA(VLOOKUP($B42,'Resultados General'!$C$11:$CG$510,MATCH(S$6,'Resultados General'!$C$10:$CG$10,0),0),"")</f>
        <v>#NAME?</v>
      </c>
      <c r="T42" s="29" t="str">
        <f t="shared" ca="1" si="4"/>
        <v/>
      </c>
      <c r="U42" s="29" t="str">
        <f t="shared" ca="1" si="5"/>
        <v/>
      </c>
      <c r="V42" s="29" t="e">
        <f ca="1">+_xlfn.IFNA(VLOOKUP($B42,'Resultados General'!$C$11:$CG$510,MATCH(V$6,'Resultados General'!$C$10:$CG$10,0),0),"")</f>
        <v>#NAME?</v>
      </c>
      <c r="W42" s="29" t="str">
        <f t="shared" ca="1" si="6"/>
        <v/>
      </c>
      <c r="X42" s="29" t="str">
        <f t="shared" ca="1" si="7"/>
        <v/>
      </c>
      <c r="Y42" s="29" t="e">
        <f ca="1">+_xlfn.IFNA(VLOOKUP($B42,'Resultados General'!$C$11:$CG$510,MATCH(Y$6,'Resultados General'!$C$10:$CG$10,0),0),"")</f>
        <v>#NAME?</v>
      </c>
      <c r="Z42" s="29" t="str">
        <f t="shared" ca="1" si="8"/>
        <v/>
      </c>
      <c r="AA42" s="29" t="str">
        <f t="shared" ca="1" si="9"/>
        <v/>
      </c>
      <c r="AB42" s="29" t="e">
        <f ca="1">+_xlfn.IFNA(VLOOKUP($B42,'Resultados General'!$C$11:$CG$510,MATCH(AB$6,'Resultados General'!$C$10:$CG$10,0),0),"")</f>
        <v>#NAME?</v>
      </c>
      <c r="AC42" s="29" t="str">
        <f t="shared" ca="1" si="10"/>
        <v/>
      </c>
      <c r="AD42" s="29" t="str">
        <f t="shared" ca="1" si="11"/>
        <v/>
      </c>
      <c r="AE42" s="29" t="e">
        <f ca="1">+_xlfn.IFNA(VLOOKUP($B42,'Resultados General'!$C$11:$CG$510,MATCH(AE$6,'Resultados General'!$C$10:$CG$10,0),0),"")</f>
        <v>#NAME?</v>
      </c>
      <c r="AF42" s="29" t="str">
        <f t="shared" ca="1" si="12"/>
        <v/>
      </c>
      <c r="AG42" s="29" t="str">
        <f t="shared" ca="1" si="13"/>
        <v/>
      </c>
      <c r="AH42" s="29" t="e">
        <f ca="1">+_xlfn.IFNA(VLOOKUP($B42,'Resultados General'!$C$11:$CG$510,MATCH(AH$6,'Resultados General'!$C$10:$CG$10,0),0),"")</f>
        <v>#NAME?</v>
      </c>
      <c r="AI42" s="29" t="str">
        <f t="shared" ca="1" si="14"/>
        <v/>
      </c>
      <c r="AJ42" s="29" t="str">
        <f t="shared" ca="1" si="15"/>
        <v/>
      </c>
      <c r="AK42" s="29" t="e">
        <f ca="1">+_xlfn.IFNA(VLOOKUP($B42,'Resultados General'!$C$11:$CG$510,MATCH(AK$6,'Resultados General'!$C$10:$CG$10,0),0),"")</f>
        <v>#NAME?</v>
      </c>
      <c r="AL42" s="29" t="str">
        <f t="shared" ca="1" si="16"/>
        <v/>
      </c>
      <c r="AM42" s="29" t="str">
        <f t="shared" ca="1" si="17"/>
        <v/>
      </c>
      <c r="AN42" s="29" t="e">
        <f ca="1">+_xlfn.IFNA(VLOOKUP($B42,'Resultados General'!$C$11:$CG$510,MATCH(AN$6,'Resultados General'!$C$10:$CG$10,0),0),"")</f>
        <v>#NAME?</v>
      </c>
      <c r="AO42" s="29" t="str">
        <f t="shared" ca="1" si="18"/>
        <v/>
      </c>
      <c r="AP42" s="29" t="str">
        <f t="shared" ca="1" si="19"/>
        <v/>
      </c>
      <c r="AQ42" s="29" t="e">
        <f ca="1">+_xlfn.IFNA(VLOOKUP($B42,'Resultados General'!$C$11:$CG$510,MATCH(AQ$6,'Resultados General'!$C$10:$CG$10,0),0),"")</f>
        <v>#NAME?</v>
      </c>
      <c r="AR42" s="29" t="str">
        <f t="shared" ca="1" si="20"/>
        <v/>
      </c>
      <c r="AS42" s="29" t="str">
        <f t="shared" ca="1" si="21"/>
        <v/>
      </c>
      <c r="AT42" s="29" t="e">
        <f ca="1">+_xlfn.IFNA(VLOOKUP($B42,'Resultados General'!$C$11:$CG$510,MATCH(AT$6,'Resultados General'!$C$10:$CG$10,0),0),"")</f>
        <v>#NAME?</v>
      </c>
      <c r="AU42" s="29" t="str">
        <f t="shared" ca="1" si="22"/>
        <v/>
      </c>
      <c r="AV42" s="29" t="str">
        <f t="shared" ca="1" si="23"/>
        <v/>
      </c>
      <c r="AW42" s="29" t="e">
        <f ca="1">+_xlfn.IFNA(VLOOKUP($B42,'Resultados General'!$C$11:$CG$510,MATCH(AW$6,'Resultados General'!$C$10:$CG$10,0),0),"")</f>
        <v>#NAME?</v>
      </c>
      <c r="AX42" s="29" t="str">
        <f t="shared" ca="1" si="24"/>
        <v/>
      </c>
      <c r="AY42" s="29" t="str">
        <f t="shared" ca="1" si="25"/>
        <v/>
      </c>
      <c r="AZ42" s="29" t="e">
        <f ca="1">+_xlfn.IFNA(VLOOKUP($B42,'Resultados General'!$C$11:$CG$510,MATCH(AZ$6,'Resultados General'!$C$10:$CG$10,0),0),"")</f>
        <v>#NAME?</v>
      </c>
      <c r="BA42" s="29" t="str">
        <f t="shared" ca="1" si="26"/>
        <v/>
      </c>
      <c r="BB42" s="29" t="str">
        <f t="shared" ca="1" si="27"/>
        <v/>
      </c>
      <c r="BC42" s="29" t="e">
        <f ca="1">+_xlfn.IFNA(VLOOKUP($B42,'Resultados General'!$C$11:$CG$510,MATCH(BC$6,'Resultados General'!$C$10:$CG$10,0),0),"")</f>
        <v>#NAME?</v>
      </c>
      <c r="BD42" s="29" t="str">
        <f t="shared" ca="1" si="28"/>
        <v/>
      </c>
      <c r="BE42" s="29" t="str">
        <f t="shared" ca="1" si="29"/>
        <v/>
      </c>
      <c r="BF42" s="29" t="e">
        <f ca="1">+_xlfn.IFNA(VLOOKUP($B42,'Resultados General'!$C$11:$CG$510,MATCH(BF$6,'Resultados General'!$C$10:$CG$10,0),0),"")</f>
        <v>#NAME?</v>
      </c>
      <c r="BG42" s="29" t="str">
        <f t="shared" ca="1" si="30"/>
        <v/>
      </c>
      <c r="BH42" s="29" t="str">
        <f t="shared" ca="1" si="31"/>
        <v/>
      </c>
      <c r="BI42" s="29" t="e">
        <f ca="1">+_xlfn.IFNA(VLOOKUP($B42,'Resultados General'!$C$11:$CG$510,MATCH(BI$6,'Resultados General'!$C$10:$CG$10,0),0),"")</f>
        <v>#NAME?</v>
      </c>
      <c r="BJ42" s="29" t="str">
        <f t="shared" ca="1" si="32"/>
        <v/>
      </c>
      <c r="BK42" s="29" t="str">
        <f t="shared" ca="1" si="33"/>
        <v/>
      </c>
      <c r="BL42" s="29" t="e">
        <f ca="1">+_xlfn.IFNA(VLOOKUP($B42,'Resultados General'!$C$11:$CG$510,MATCH(BL$6,'Resultados General'!$C$10:$CG$10,0),0),"")</f>
        <v>#NAME?</v>
      </c>
      <c r="BM42" s="29" t="str">
        <f t="shared" ca="1" si="34"/>
        <v/>
      </c>
      <c r="BN42" s="29" t="str">
        <f t="shared" ca="1" si="35"/>
        <v/>
      </c>
      <c r="BO42" s="29" t="e">
        <f ca="1">+_xlfn.IFNA(VLOOKUP($B42,'Resultados General'!$C$11:$CG$510,MATCH(BO$6,'Resultados General'!$C$10:$CG$10,0),0),"")</f>
        <v>#NAME?</v>
      </c>
      <c r="BP42" s="29" t="str">
        <f t="shared" ca="1" si="36"/>
        <v/>
      </c>
      <c r="BQ42" s="29" t="str">
        <f t="shared" ca="1" si="37"/>
        <v/>
      </c>
      <c r="BR42" s="29" t="e">
        <f ca="1">+_xlfn.IFNA(VLOOKUP($B42,'Resultados General'!$C$11:$CG$510,MATCH(BR$6,'Resultados General'!$C$10:$CG$10,0),0),"")</f>
        <v>#NAME?</v>
      </c>
      <c r="BS42" s="29" t="str">
        <f t="shared" ca="1" si="38"/>
        <v/>
      </c>
      <c r="BT42" s="29" t="str">
        <f t="shared" ca="1" si="39"/>
        <v/>
      </c>
      <c r="BU42" s="29" t="e">
        <f ca="1">+_xlfn.IFNA(VLOOKUP($B42,'Resultados General'!$C$11:$CG$510,MATCH(BU$6,'Resultados General'!$C$10:$CG$10,0),0),"")</f>
        <v>#NAME?</v>
      </c>
      <c r="BV42" s="29" t="str">
        <f t="shared" ca="1" si="40"/>
        <v/>
      </c>
      <c r="BW42" s="29" t="str">
        <f t="shared" ca="1" si="41"/>
        <v/>
      </c>
      <c r="BX42" s="29" t="e">
        <f ca="1">+_xlfn.IFNA(VLOOKUP($B42,'Resultados General'!$C$11:$CG$510,MATCH(BX$6,'Resultados General'!$C$10:$CG$10,0),0),"")</f>
        <v>#NAME?</v>
      </c>
      <c r="BY42" s="29" t="str">
        <f t="shared" ca="1" si="42"/>
        <v/>
      </c>
      <c r="BZ42" s="29" t="str">
        <f t="shared" ca="1" si="43"/>
        <v/>
      </c>
      <c r="CA42" s="29" t="e">
        <f ca="1">+_xlfn.IFNA(VLOOKUP($B42,'Resultados General'!$C$11:$CG$510,MATCH(CA$6,'Resultados General'!$C$10:$CG$10,0),0),"")</f>
        <v>#NAME?</v>
      </c>
      <c r="CB42" s="29" t="str">
        <f t="shared" ca="1" si="44"/>
        <v/>
      </c>
      <c r="CC42" s="29" t="str">
        <f t="shared" ca="1" si="45"/>
        <v/>
      </c>
      <c r="CD42" s="29" t="e">
        <f ca="1">+_xlfn.IFNA(VLOOKUP($B42,'Resultados General'!$C$11:$CG$510,MATCH(CD$6,'Resultados General'!$C$10:$CG$10,0),0),"")</f>
        <v>#NAME?</v>
      </c>
      <c r="CE42" s="29" t="str">
        <f t="shared" ca="1" si="46"/>
        <v/>
      </c>
      <c r="CF42" s="29" t="str">
        <f t="shared" ca="1" si="47"/>
        <v/>
      </c>
      <c r="CG42" s="29" t="e">
        <f ca="1">+_xlfn.IFNA(VLOOKUP($B42,'Resultados General'!$C$11:$CG$510,MATCH(CG$6,'Resultados General'!$C$10:$CG$10,0),0),"")</f>
        <v>#NAME?</v>
      </c>
      <c r="CH42" s="29" t="str">
        <f t="shared" ca="1" si="48"/>
        <v/>
      </c>
      <c r="CI42" s="29" t="str">
        <f t="shared" ca="1" si="49"/>
        <v/>
      </c>
      <c r="CJ42" s="29" t="e">
        <f ca="1">+_xlfn.IFNA(VLOOKUP($B42,'Resultados General'!$C$11:$CG$510,MATCH(CJ$6,'Resultados General'!$C$10:$CG$10,0),0),"")</f>
        <v>#NAME?</v>
      </c>
      <c r="CK42" s="29" t="str">
        <f t="shared" ca="1" si="50"/>
        <v/>
      </c>
      <c r="CL42" s="29" t="str">
        <f t="shared" ca="1" si="51"/>
        <v/>
      </c>
      <c r="CM42" s="29" t="e">
        <f ca="1">+_xlfn.IFNA(VLOOKUP($B42,'Resultados General'!$C$11:$CG$510,MATCH(CM$6,'Resultados General'!$C$10:$CG$10,0),0),"")</f>
        <v>#NAME?</v>
      </c>
      <c r="CN42" s="29" t="str">
        <f t="shared" ca="1" si="52"/>
        <v/>
      </c>
      <c r="CO42" s="29" t="str">
        <f t="shared" ca="1" si="53"/>
        <v/>
      </c>
      <c r="CP42" s="29" t="e">
        <f ca="1">+_xlfn.IFNA(VLOOKUP($B42,'Resultados General'!$C$11:$CG$510,MATCH(CP$6,'Resultados General'!$C$10:$CG$10,0),0),"")</f>
        <v>#NAME?</v>
      </c>
      <c r="CQ42" s="29" t="str">
        <f t="shared" ca="1" si="54"/>
        <v/>
      </c>
      <c r="CR42" s="29" t="str">
        <f t="shared" ca="1" si="55"/>
        <v/>
      </c>
      <c r="CS42" s="29" t="e">
        <f ca="1">+_xlfn.IFNA(VLOOKUP($B42,'Resultados General'!$C$11:$CG$510,MATCH(CS$6,'Resultados General'!$C$10:$CG$10,0),0),"")</f>
        <v>#NAME?</v>
      </c>
      <c r="CT42" s="29" t="str">
        <f t="shared" ca="1" si="56"/>
        <v/>
      </c>
      <c r="CU42" s="29" t="str">
        <f t="shared" ca="1" si="57"/>
        <v/>
      </c>
      <c r="CV42" s="29" t="e">
        <f ca="1">+_xlfn.IFNA(VLOOKUP($B42,'Resultados General'!$C$11:$CG$510,MATCH(CV$6,'Resultados General'!$C$10:$CG$10,0),0),"")</f>
        <v>#NAME?</v>
      </c>
      <c r="CW42" s="29" t="str">
        <f t="shared" ca="1" si="58"/>
        <v/>
      </c>
      <c r="CX42" s="29" t="str">
        <f t="shared" ca="1" si="59"/>
        <v/>
      </c>
      <c r="CY42" s="29" t="e">
        <f ca="1">+_xlfn.IFNA(VLOOKUP($B42,'Resultados General'!$C$11:$CG$510,MATCH(CY$6,'Resultados General'!$C$10:$CG$10,0),0),"")</f>
        <v>#NAME?</v>
      </c>
      <c r="CZ42" s="29" t="str">
        <f t="shared" ca="1" si="60"/>
        <v/>
      </c>
      <c r="DA42" s="29" t="str">
        <f t="shared" ca="1" si="61"/>
        <v/>
      </c>
      <c r="DB42" s="29" t="e">
        <f ca="1">+_xlfn.IFNA(VLOOKUP($B42,'Resultados General'!$C$11:$CG$510,MATCH(DB$6,'Resultados General'!$C$10:$CG$10,0),0),"")</f>
        <v>#NAME?</v>
      </c>
      <c r="DC42" s="29" t="str">
        <f t="shared" ca="1" si="62"/>
        <v/>
      </c>
      <c r="DD42" s="29" t="str">
        <f t="shared" ca="1" si="63"/>
        <v/>
      </c>
      <c r="DE42" s="29" t="e">
        <f ca="1">+_xlfn.IFNA(VLOOKUP($B42,'Resultados General'!$C$11:$CG$510,MATCH(DE$6,'Resultados General'!$C$10:$CG$10,0),0),"")</f>
        <v>#NAME?</v>
      </c>
      <c r="DF42" s="29" t="str">
        <f t="shared" ca="1" si="64"/>
        <v/>
      </c>
      <c r="DG42" s="29" t="str">
        <f t="shared" ca="1" si="65"/>
        <v/>
      </c>
      <c r="DH42" s="29" t="e">
        <f ca="1">+_xlfn.IFNA(VLOOKUP($B42,'Resultados General'!$C$11:$CG$510,MATCH(DH$6,'Resultados General'!$C$10:$CG$10,0),0),"")</f>
        <v>#NAME?</v>
      </c>
      <c r="DI42" s="29" t="str">
        <f t="shared" ca="1" si="66"/>
        <v/>
      </c>
      <c r="DJ42" s="29" t="str">
        <f t="shared" ca="1" si="67"/>
        <v/>
      </c>
      <c r="DK42" s="29" t="e">
        <f ca="1">+_xlfn.IFNA(VLOOKUP($B42,'Resultados General'!$C$11:$CG$510,MATCH(DK$6,'Resultados General'!$C$10:$CG$10,0),0),"")</f>
        <v>#NAME?</v>
      </c>
      <c r="DL42" s="29" t="str">
        <f t="shared" ca="1" si="68"/>
        <v/>
      </c>
      <c r="DM42" s="29" t="str">
        <f t="shared" ca="1" si="69"/>
        <v/>
      </c>
      <c r="DN42" s="29" t="e">
        <f ca="1">+_xlfn.IFNA(VLOOKUP($B42,'Resultados General'!$C$11:$CG$510,MATCH(DN$6,'Resultados General'!$C$10:$CG$10,0),0),"")</f>
        <v>#NAME?</v>
      </c>
      <c r="DO42" s="29" t="str">
        <f t="shared" ca="1" si="70"/>
        <v/>
      </c>
      <c r="DP42" s="29" t="str">
        <f t="shared" ca="1" si="71"/>
        <v/>
      </c>
    </row>
    <row r="43" spans="2:120">
      <c r="B43" s="219" t="str">
        <f>+IF('Resultados General'!C46="","",'Resultados General'!C46)</f>
        <v/>
      </c>
      <c r="C43" s="134" t="e">
        <f ca="1">+_xlfn.IFNA(VLOOKUP('Distribución de puestos'!B43,'Resultados General'!$C$11:$J$510,8,0),"")</f>
        <v>#NAME?</v>
      </c>
      <c r="D43" s="135" t="e">
        <f ca="1">+_xlfn.IFNA(VLOOKUP(B43,'Resultados General'!$C$11:$L$510,10,0),"")</f>
        <v>#NAME?</v>
      </c>
      <c r="E43" s="26" t="s">
        <v>76</v>
      </c>
      <c r="F43" s="26" t="s">
        <v>76</v>
      </c>
      <c r="G43" s="135" t="str">
        <f t="shared" ca="1" si="72"/>
        <v/>
      </c>
      <c r="H43" s="135" t="str">
        <f t="shared" ca="1" si="73"/>
        <v/>
      </c>
      <c r="I43" s="219" t="str">
        <f t="shared" si="74"/>
        <v/>
      </c>
      <c r="J43" s="138"/>
      <c r="M43" s="29" t="e">
        <f ca="1">+_xlfn.IFNA(VLOOKUP($B43,'Resultados General'!$C$11:$CG$510,MATCH(M$6,'Resultados General'!$C$10:$CG$10,0),0),"")</f>
        <v>#NAME?</v>
      </c>
      <c r="N43" s="29" t="str">
        <f t="shared" ca="1" si="0"/>
        <v/>
      </c>
      <c r="O43" s="29" t="str">
        <f t="shared" ca="1" si="1"/>
        <v/>
      </c>
      <c r="P43" s="29" t="e">
        <f ca="1">+_xlfn.IFNA(VLOOKUP($B43,'Resultados General'!$C$11:$CG$510,MATCH(P$6,'Resultados General'!$C$10:$CG$10,0),0),"")</f>
        <v>#NAME?</v>
      </c>
      <c r="Q43" s="29" t="str">
        <f t="shared" ca="1" si="2"/>
        <v/>
      </c>
      <c r="R43" s="29" t="str">
        <f t="shared" ca="1" si="3"/>
        <v/>
      </c>
      <c r="S43" s="29" t="e">
        <f ca="1">+_xlfn.IFNA(VLOOKUP($B43,'Resultados General'!$C$11:$CG$510,MATCH(S$6,'Resultados General'!$C$10:$CG$10,0),0),"")</f>
        <v>#NAME?</v>
      </c>
      <c r="T43" s="29" t="str">
        <f t="shared" ca="1" si="4"/>
        <v/>
      </c>
      <c r="U43" s="29" t="str">
        <f t="shared" ca="1" si="5"/>
        <v/>
      </c>
      <c r="V43" s="29" t="e">
        <f ca="1">+_xlfn.IFNA(VLOOKUP($B43,'Resultados General'!$C$11:$CG$510,MATCH(V$6,'Resultados General'!$C$10:$CG$10,0),0),"")</f>
        <v>#NAME?</v>
      </c>
      <c r="W43" s="29" t="str">
        <f t="shared" ca="1" si="6"/>
        <v/>
      </c>
      <c r="X43" s="29" t="str">
        <f t="shared" ca="1" si="7"/>
        <v/>
      </c>
      <c r="Y43" s="29" t="e">
        <f ca="1">+_xlfn.IFNA(VLOOKUP($B43,'Resultados General'!$C$11:$CG$510,MATCH(Y$6,'Resultados General'!$C$10:$CG$10,0),0),"")</f>
        <v>#NAME?</v>
      </c>
      <c r="Z43" s="29" t="str">
        <f t="shared" ca="1" si="8"/>
        <v/>
      </c>
      <c r="AA43" s="29" t="str">
        <f t="shared" ca="1" si="9"/>
        <v/>
      </c>
      <c r="AB43" s="29" t="e">
        <f ca="1">+_xlfn.IFNA(VLOOKUP($B43,'Resultados General'!$C$11:$CG$510,MATCH(AB$6,'Resultados General'!$C$10:$CG$10,0),0),"")</f>
        <v>#NAME?</v>
      </c>
      <c r="AC43" s="29" t="str">
        <f t="shared" ca="1" si="10"/>
        <v/>
      </c>
      <c r="AD43" s="29" t="str">
        <f t="shared" ca="1" si="11"/>
        <v/>
      </c>
      <c r="AE43" s="29" t="e">
        <f ca="1">+_xlfn.IFNA(VLOOKUP($B43,'Resultados General'!$C$11:$CG$510,MATCH(AE$6,'Resultados General'!$C$10:$CG$10,0),0),"")</f>
        <v>#NAME?</v>
      </c>
      <c r="AF43" s="29" t="str">
        <f t="shared" ca="1" si="12"/>
        <v/>
      </c>
      <c r="AG43" s="29" t="str">
        <f t="shared" ca="1" si="13"/>
        <v/>
      </c>
      <c r="AH43" s="29" t="e">
        <f ca="1">+_xlfn.IFNA(VLOOKUP($B43,'Resultados General'!$C$11:$CG$510,MATCH(AH$6,'Resultados General'!$C$10:$CG$10,0),0),"")</f>
        <v>#NAME?</v>
      </c>
      <c r="AI43" s="29" t="str">
        <f t="shared" ca="1" si="14"/>
        <v/>
      </c>
      <c r="AJ43" s="29" t="str">
        <f t="shared" ca="1" si="15"/>
        <v/>
      </c>
      <c r="AK43" s="29" t="e">
        <f ca="1">+_xlfn.IFNA(VLOOKUP($B43,'Resultados General'!$C$11:$CG$510,MATCH(AK$6,'Resultados General'!$C$10:$CG$10,0),0),"")</f>
        <v>#NAME?</v>
      </c>
      <c r="AL43" s="29" t="str">
        <f t="shared" ca="1" si="16"/>
        <v/>
      </c>
      <c r="AM43" s="29" t="str">
        <f t="shared" ca="1" si="17"/>
        <v/>
      </c>
      <c r="AN43" s="29" t="e">
        <f ca="1">+_xlfn.IFNA(VLOOKUP($B43,'Resultados General'!$C$11:$CG$510,MATCH(AN$6,'Resultados General'!$C$10:$CG$10,0),0),"")</f>
        <v>#NAME?</v>
      </c>
      <c r="AO43" s="29" t="str">
        <f t="shared" ca="1" si="18"/>
        <v/>
      </c>
      <c r="AP43" s="29" t="str">
        <f t="shared" ca="1" si="19"/>
        <v/>
      </c>
      <c r="AQ43" s="29" t="e">
        <f ca="1">+_xlfn.IFNA(VLOOKUP($B43,'Resultados General'!$C$11:$CG$510,MATCH(AQ$6,'Resultados General'!$C$10:$CG$10,0),0),"")</f>
        <v>#NAME?</v>
      </c>
      <c r="AR43" s="29" t="str">
        <f t="shared" ca="1" si="20"/>
        <v/>
      </c>
      <c r="AS43" s="29" t="str">
        <f t="shared" ca="1" si="21"/>
        <v/>
      </c>
      <c r="AT43" s="29" t="e">
        <f ca="1">+_xlfn.IFNA(VLOOKUP($B43,'Resultados General'!$C$11:$CG$510,MATCH(AT$6,'Resultados General'!$C$10:$CG$10,0),0),"")</f>
        <v>#NAME?</v>
      </c>
      <c r="AU43" s="29" t="str">
        <f t="shared" ca="1" si="22"/>
        <v/>
      </c>
      <c r="AV43" s="29" t="str">
        <f t="shared" ca="1" si="23"/>
        <v/>
      </c>
      <c r="AW43" s="29" t="e">
        <f ca="1">+_xlfn.IFNA(VLOOKUP($B43,'Resultados General'!$C$11:$CG$510,MATCH(AW$6,'Resultados General'!$C$10:$CG$10,0),0),"")</f>
        <v>#NAME?</v>
      </c>
      <c r="AX43" s="29" t="str">
        <f t="shared" ca="1" si="24"/>
        <v/>
      </c>
      <c r="AY43" s="29" t="str">
        <f t="shared" ca="1" si="25"/>
        <v/>
      </c>
      <c r="AZ43" s="29" t="e">
        <f ca="1">+_xlfn.IFNA(VLOOKUP($B43,'Resultados General'!$C$11:$CG$510,MATCH(AZ$6,'Resultados General'!$C$10:$CG$10,0),0),"")</f>
        <v>#NAME?</v>
      </c>
      <c r="BA43" s="29" t="str">
        <f t="shared" ca="1" si="26"/>
        <v/>
      </c>
      <c r="BB43" s="29" t="str">
        <f t="shared" ca="1" si="27"/>
        <v/>
      </c>
      <c r="BC43" s="29" t="e">
        <f ca="1">+_xlfn.IFNA(VLOOKUP($B43,'Resultados General'!$C$11:$CG$510,MATCH(BC$6,'Resultados General'!$C$10:$CG$10,0),0),"")</f>
        <v>#NAME?</v>
      </c>
      <c r="BD43" s="29" t="str">
        <f t="shared" ca="1" si="28"/>
        <v/>
      </c>
      <c r="BE43" s="29" t="str">
        <f t="shared" ca="1" si="29"/>
        <v/>
      </c>
      <c r="BF43" s="29" t="e">
        <f ca="1">+_xlfn.IFNA(VLOOKUP($B43,'Resultados General'!$C$11:$CG$510,MATCH(BF$6,'Resultados General'!$C$10:$CG$10,0),0),"")</f>
        <v>#NAME?</v>
      </c>
      <c r="BG43" s="29" t="str">
        <f t="shared" ca="1" si="30"/>
        <v/>
      </c>
      <c r="BH43" s="29" t="str">
        <f t="shared" ca="1" si="31"/>
        <v/>
      </c>
      <c r="BI43" s="29" t="e">
        <f ca="1">+_xlfn.IFNA(VLOOKUP($B43,'Resultados General'!$C$11:$CG$510,MATCH(BI$6,'Resultados General'!$C$10:$CG$10,0),0),"")</f>
        <v>#NAME?</v>
      </c>
      <c r="BJ43" s="29" t="str">
        <f t="shared" ca="1" si="32"/>
        <v/>
      </c>
      <c r="BK43" s="29" t="str">
        <f t="shared" ca="1" si="33"/>
        <v/>
      </c>
      <c r="BL43" s="29" t="e">
        <f ca="1">+_xlfn.IFNA(VLOOKUP($B43,'Resultados General'!$C$11:$CG$510,MATCH(BL$6,'Resultados General'!$C$10:$CG$10,0),0),"")</f>
        <v>#NAME?</v>
      </c>
      <c r="BM43" s="29" t="str">
        <f t="shared" ca="1" si="34"/>
        <v/>
      </c>
      <c r="BN43" s="29" t="str">
        <f t="shared" ca="1" si="35"/>
        <v/>
      </c>
      <c r="BO43" s="29" t="e">
        <f ca="1">+_xlfn.IFNA(VLOOKUP($B43,'Resultados General'!$C$11:$CG$510,MATCH(BO$6,'Resultados General'!$C$10:$CG$10,0),0),"")</f>
        <v>#NAME?</v>
      </c>
      <c r="BP43" s="29" t="str">
        <f t="shared" ca="1" si="36"/>
        <v/>
      </c>
      <c r="BQ43" s="29" t="str">
        <f t="shared" ca="1" si="37"/>
        <v/>
      </c>
      <c r="BR43" s="29" t="e">
        <f ca="1">+_xlfn.IFNA(VLOOKUP($B43,'Resultados General'!$C$11:$CG$510,MATCH(BR$6,'Resultados General'!$C$10:$CG$10,0),0),"")</f>
        <v>#NAME?</v>
      </c>
      <c r="BS43" s="29" t="str">
        <f t="shared" ca="1" si="38"/>
        <v/>
      </c>
      <c r="BT43" s="29" t="str">
        <f t="shared" ca="1" si="39"/>
        <v/>
      </c>
      <c r="BU43" s="29" t="e">
        <f ca="1">+_xlfn.IFNA(VLOOKUP($B43,'Resultados General'!$C$11:$CG$510,MATCH(BU$6,'Resultados General'!$C$10:$CG$10,0),0),"")</f>
        <v>#NAME?</v>
      </c>
      <c r="BV43" s="29" t="str">
        <f t="shared" ca="1" si="40"/>
        <v/>
      </c>
      <c r="BW43" s="29" t="str">
        <f t="shared" ca="1" si="41"/>
        <v/>
      </c>
      <c r="BX43" s="29" t="e">
        <f ca="1">+_xlfn.IFNA(VLOOKUP($B43,'Resultados General'!$C$11:$CG$510,MATCH(BX$6,'Resultados General'!$C$10:$CG$10,0),0),"")</f>
        <v>#NAME?</v>
      </c>
      <c r="BY43" s="29" t="str">
        <f t="shared" ca="1" si="42"/>
        <v/>
      </c>
      <c r="BZ43" s="29" t="str">
        <f t="shared" ca="1" si="43"/>
        <v/>
      </c>
      <c r="CA43" s="29" t="e">
        <f ca="1">+_xlfn.IFNA(VLOOKUP($B43,'Resultados General'!$C$11:$CG$510,MATCH(CA$6,'Resultados General'!$C$10:$CG$10,0),0),"")</f>
        <v>#NAME?</v>
      </c>
      <c r="CB43" s="29" t="str">
        <f t="shared" ca="1" si="44"/>
        <v/>
      </c>
      <c r="CC43" s="29" t="str">
        <f t="shared" ca="1" si="45"/>
        <v/>
      </c>
      <c r="CD43" s="29" t="e">
        <f ca="1">+_xlfn.IFNA(VLOOKUP($B43,'Resultados General'!$C$11:$CG$510,MATCH(CD$6,'Resultados General'!$C$10:$CG$10,0),0),"")</f>
        <v>#NAME?</v>
      </c>
      <c r="CE43" s="29" t="str">
        <f t="shared" ca="1" si="46"/>
        <v/>
      </c>
      <c r="CF43" s="29" t="str">
        <f t="shared" ca="1" si="47"/>
        <v/>
      </c>
      <c r="CG43" s="29" t="e">
        <f ca="1">+_xlfn.IFNA(VLOOKUP($B43,'Resultados General'!$C$11:$CG$510,MATCH(CG$6,'Resultados General'!$C$10:$CG$10,0),0),"")</f>
        <v>#NAME?</v>
      </c>
      <c r="CH43" s="29" t="str">
        <f t="shared" ca="1" si="48"/>
        <v/>
      </c>
      <c r="CI43" s="29" t="str">
        <f t="shared" ca="1" si="49"/>
        <v/>
      </c>
      <c r="CJ43" s="29" t="e">
        <f ca="1">+_xlfn.IFNA(VLOOKUP($B43,'Resultados General'!$C$11:$CG$510,MATCH(CJ$6,'Resultados General'!$C$10:$CG$10,0),0),"")</f>
        <v>#NAME?</v>
      </c>
      <c r="CK43" s="29" t="str">
        <f t="shared" ca="1" si="50"/>
        <v/>
      </c>
      <c r="CL43" s="29" t="str">
        <f t="shared" ca="1" si="51"/>
        <v/>
      </c>
      <c r="CM43" s="29" t="e">
        <f ca="1">+_xlfn.IFNA(VLOOKUP($B43,'Resultados General'!$C$11:$CG$510,MATCH(CM$6,'Resultados General'!$C$10:$CG$10,0),0),"")</f>
        <v>#NAME?</v>
      </c>
      <c r="CN43" s="29" t="str">
        <f t="shared" ca="1" si="52"/>
        <v/>
      </c>
      <c r="CO43" s="29" t="str">
        <f t="shared" ca="1" si="53"/>
        <v/>
      </c>
      <c r="CP43" s="29" t="e">
        <f ca="1">+_xlfn.IFNA(VLOOKUP($B43,'Resultados General'!$C$11:$CG$510,MATCH(CP$6,'Resultados General'!$C$10:$CG$10,0),0),"")</f>
        <v>#NAME?</v>
      </c>
      <c r="CQ43" s="29" t="str">
        <f t="shared" ca="1" si="54"/>
        <v/>
      </c>
      <c r="CR43" s="29" t="str">
        <f t="shared" ca="1" si="55"/>
        <v/>
      </c>
      <c r="CS43" s="29" t="e">
        <f ca="1">+_xlfn.IFNA(VLOOKUP($B43,'Resultados General'!$C$11:$CG$510,MATCH(CS$6,'Resultados General'!$C$10:$CG$10,0),0),"")</f>
        <v>#NAME?</v>
      </c>
      <c r="CT43" s="29" t="str">
        <f t="shared" ca="1" si="56"/>
        <v/>
      </c>
      <c r="CU43" s="29" t="str">
        <f t="shared" ca="1" si="57"/>
        <v/>
      </c>
      <c r="CV43" s="29" t="e">
        <f ca="1">+_xlfn.IFNA(VLOOKUP($B43,'Resultados General'!$C$11:$CG$510,MATCH(CV$6,'Resultados General'!$C$10:$CG$10,0),0),"")</f>
        <v>#NAME?</v>
      </c>
      <c r="CW43" s="29" t="str">
        <f t="shared" ca="1" si="58"/>
        <v/>
      </c>
      <c r="CX43" s="29" t="str">
        <f t="shared" ca="1" si="59"/>
        <v/>
      </c>
      <c r="CY43" s="29" t="e">
        <f ca="1">+_xlfn.IFNA(VLOOKUP($B43,'Resultados General'!$C$11:$CG$510,MATCH(CY$6,'Resultados General'!$C$10:$CG$10,0),0),"")</f>
        <v>#NAME?</v>
      </c>
      <c r="CZ43" s="29" t="str">
        <f t="shared" ca="1" si="60"/>
        <v/>
      </c>
      <c r="DA43" s="29" t="str">
        <f t="shared" ca="1" si="61"/>
        <v/>
      </c>
      <c r="DB43" s="29" t="e">
        <f ca="1">+_xlfn.IFNA(VLOOKUP($B43,'Resultados General'!$C$11:$CG$510,MATCH(DB$6,'Resultados General'!$C$10:$CG$10,0),0),"")</f>
        <v>#NAME?</v>
      </c>
      <c r="DC43" s="29" t="str">
        <f t="shared" ca="1" si="62"/>
        <v/>
      </c>
      <c r="DD43" s="29" t="str">
        <f t="shared" ca="1" si="63"/>
        <v/>
      </c>
      <c r="DE43" s="29" t="e">
        <f ca="1">+_xlfn.IFNA(VLOOKUP($B43,'Resultados General'!$C$11:$CG$510,MATCH(DE$6,'Resultados General'!$C$10:$CG$10,0),0),"")</f>
        <v>#NAME?</v>
      </c>
      <c r="DF43" s="29" t="str">
        <f t="shared" ca="1" si="64"/>
        <v/>
      </c>
      <c r="DG43" s="29" t="str">
        <f t="shared" ca="1" si="65"/>
        <v/>
      </c>
      <c r="DH43" s="29" t="e">
        <f ca="1">+_xlfn.IFNA(VLOOKUP($B43,'Resultados General'!$C$11:$CG$510,MATCH(DH$6,'Resultados General'!$C$10:$CG$10,0),0),"")</f>
        <v>#NAME?</v>
      </c>
      <c r="DI43" s="29" t="str">
        <f t="shared" ca="1" si="66"/>
        <v/>
      </c>
      <c r="DJ43" s="29" t="str">
        <f t="shared" ca="1" si="67"/>
        <v/>
      </c>
      <c r="DK43" s="29" t="e">
        <f ca="1">+_xlfn.IFNA(VLOOKUP($B43,'Resultados General'!$C$11:$CG$510,MATCH(DK$6,'Resultados General'!$C$10:$CG$10,0),0),"")</f>
        <v>#NAME?</v>
      </c>
      <c r="DL43" s="29" t="str">
        <f t="shared" ca="1" si="68"/>
        <v/>
      </c>
      <c r="DM43" s="29" t="str">
        <f t="shared" ca="1" si="69"/>
        <v/>
      </c>
      <c r="DN43" s="29" t="e">
        <f ca="1">+_xlfn.IFNA(VLOOKUP($B43,'Resultados General'!$C$11:$CG$510,MATCH(DN$6,'Resultados General'!$C$10:$CG$10,0),0),"")</f>
        <v>#NAME?</v>
      </c>
      <c r="DO43" s="29" t="str">
        <f t="shared" ca="1" si="70"/>
        <v/>
      </c>
      <c r="DP43" s="29" t="str">
        <f t="shared" ca="1" si="71"/>
        <v/>
      </c>
    </row>
    <row r="44" spans="2:120">
      <c r="B44" s="219" t="str">
        <f>+IF('Resultados General'!C47="","",'Resultados General'!C47)</f>
        <v/>
      </c>
      <c r="C44" s="134" t="e">
        <f ca="1">+_xlfn.IFNA(VLOOKUP('Distribución de puestos'!B44,'Resultados General'!$C$11:$J$510,8,0),"")</f>
        <v>#NAME?</v>
      </c>
      <c r="D44" s="135" t="e">
        <f ca="1">+_xlfn.IFNA(VLOOKUP(B44,'Resultados General'!$C$11:$L$510,10,0),"")</f>
        <v>#NAME?</v>
      </c>
      <c r="E44" s="26" t="s">
        <v>76</v>
      </c>
      <c r="F44" s="26" t="s">
        <v>76</v>
      </c>
      <c r="G44" s="135" t="str">
        <f t="shared" ca="1" si="72"/>
        <v/>
      </c>
      <c r="H44" s="135" t="str">
        <f t="shared" ca="1" si="73"/>
        <v/>
      </c>
      <c r="I44" s="219" t="str">
        <f t="shared" si="74"/>
        <v/>
      </c>
      <c r="J44" s="138"/>
      <c r="M44" s="29" t="e">
        <f ca="1">+_xlfn.IFNA(VLOOKUP($B44,'Resultados General'!$C$11:$CG$510,MATCH(M$6,'Resultados General'!$C$10:$CG$10,0),0),"")</f>
        <v>#NAME?</v>
      </c>
      <c r="N44" s="29" t="str">
        <f t="shared" ca="1" si="0"/>
        <v/>
      </c>
      <c r="O44" s="29" t="str">
        <f t="shared" ca="1" si="1"/>
        <v/>
      </c>
      <c r="P44" s="29" t="e">
        <f ca="1">+_xlfn.IFNA(VLOOKUP($B44,'Resultados General'!$C$11:$CG$510,MATCH(P$6,'Resultados General'!$C$10:$CG$10,0),0),"")</f>
        <v>#NAME?</v>
      </c>
      <c r="Q44" s="29" t="str">
        <f t="shared" ca="1" si="2"/>
        <v/>
      </c>
      <c r="R44" s="29" t="str">
        <f t="shared" ca="1" si="3"/>
        <v/>
      </c>
      <c r="S44" s="29" t="e">
        <f ca="1">+_xlfn.IFNA(VLOOKUP($B44,'Resultados General'!$C$11:$CG$510,MATCH(S$6,'Resultados General'!$C$10:$CG$10,0),0),"")</f>
        <v>#NAME?</v>
      </c>
      <c r="T44" s="29" t="str">
        <f t="shared" ca="1" si="4"/>
        <v/>
      </c>
      <c r="U44" s="29" t="str">
        <f t="shared" ca="1" si="5"/>
        <v/>
      </c>
      <c r="V44" s="29" t="e">
        <f ca="1">+_xlfn.IFNA(VLOOKUP($B44,'Resultados General'!$C$11:$CG$510,MATCH(V$6,'Resultados General'!$C$10:$CG$10,0),0),"")</f>
        <v>#NAME?</v>
      </c>
      <c r="W44" s="29" t="str">
        <f t="shared" ca="1" si="6"/>
        <v/>
      </c>
      <c r="X44" s="29" t="str">
        <f t="shared" ca="1" si="7"/>
        <v/>
      </c>
      <c r="Y44" s="29" t="e">
        <f ca="1">+_xlfn.IFNA(VLOOKUP($B44,'Resultados General'!$C$11:$CG$510,MATCH(Y$6,'Resultados General'!$C$10:$CG$10,0),0),"")</f>
        <v>#NAME?</v>
      </c>
      <c r="Z44" s="29" t="str">
        <f t="shared" ca="1" si="8"/>
        <v/>
      </c>
      <c r="AA44" s="29" t="str">
        <f t="shared" ca="1" si="9"/>
        <v/>
      </c>
      <c r="AB44" s="29" t="e">
        <f ca="1">+_xlfn.IFNA(VLOOKUP($B44,'Resultados General'!$C$11:$CG$510,MATCH(AB$6,'Resultados General'!$C$10:$CG$10,0),0),"")</f>
        <v>#NAME?</v>
      </c>
      <c r="AC44" s="29" t="str">
        <f t="shared" ca="1" si="10"/>
        <v/>
      </c>
      <c r="AD44" s="29" t="str">
        <f t="shared" ca="1" si="11"/>
        <v/>
      </c>
      <c r="AE44" s="29" t="e">
        <f ca="1">+_xlfn.IFNA(VLOOKUP($B44,'Resultados General'!$C$11:$CG$510,MATCH(AE$6,'Resultados General'!$C$10:$CG$10,0),0),"")</f>
        <v>#NAME?</v>
      </c>
      <c r="AF44" s="29" t="str">
        <f t="shared" ca="1" si="12"/>
        <v/>
      </c>
      <c r="AG44" s="29" t="str">
        <f t="shared" ca="1" si="13"/>
        <v/>
      </c>
      <c r="AH44" s="29" t="e">
        <f ca="1">+_xlfn.IFNA(VLOOKUP($B44,'Resultados General'!$C$11:$CG$510,MATCH(AH$6,'Resultados General'!$C$10:$CG$10,0),0),"")</f>
        <v>#NAME?</v>
      </c>
      <c r="AI44" s="29" t="str">
        <f t="shared" ca="1" si="14"/>
        <v/>
      </c>
      <c r="AJ44" s="29" t="str">
        <f t="shared" ca="1" si="15"/>
        <v/>
      </c>
      <c r="AK44" s="29" t="e">
        <f ca="1">+_xlfn.IFNA(VLOOKUP($B44,'Resultados General'!$C$11:$CG$510,MATCH(AK$6,'Resultados General'!$C$10:$CG$10,0),0),"")</f>
        <v>#NAME?</v>
      </c>
      <c r="AL44" s="29" t="str">
        <f t="shared" ca="1" si="16"/>
        <v/>
      </c>
      <c r="AM44" s="29" t="str">
        <f t="shared" ca="1" si="17"/>
        <v/>
      </c>
      <c r="AN44" s="29" t="e">
        <f ca="1">+_xlfn.IFNA(VLOOKUP($B44,'Resultados General'!$C$11:$CG$510,MATCH(AN$6,'Resultados General'!$C$10:$CG$10,0),0),"")</f>
        <v>#NAME?</v>
      </c>
      <c r="AO44" s="29" t="str">
        <f t="shared" ca="1" si="18"/>
        <v/>
      </c>
      <c r="AP44" s="29" t="str">
        <f t="shared" ca="1" si="19"/>
        <v/>
      </c>
      <c r="AQ44" s="29" t="e">
        <f ca="1">+_xlfn.IFNA(VLOOKUP($B44,'Resultados General'!$C$11:$CG$510,MATCH(AQ$6,'Resultados General'!$C$10:$CG$10,0),0),"")</f>
        <v>#NAME?</v>
      </c>
      <c r="AR44" s="29" t="str">
        <f t="shared" ca="1" si="20"/>
        <v/>
      </c>
      <c r="AS44" s="29" t="str">
        <f t="shared" ca="1" si="21"/>
        <v/>
      </c>
      <c r="AT44" s="29" t="e">
        <f ca="1">+_xlfn.IFNA(VLOOKUP($B44,'Resultados General'!$C$11:$CG$510,MATCH(AT$6,'Resultados General'!$C$10:$CG$10,0),0),"")</f>
        <v>#NAME?</v>
      </c>
      <c r="AU44" s="29" t="str">
        <f t="shared" ca="1" si="22"/>
        <v/>
      </c>
      <c r="AV44" s="29" t="str">
        <f t="shared" ca="1" si="23"/>
        <v/>
      </c>
      <c r="AW44" s="29" t="e">
        <f ca="1">+_xlfn.IFNA(VLOOKUP($B44,'Resultados General'!$C$11:$CG$510,MATCH(AW$6,'Resultados General'!$C$10:$CG$10,0),0),"")</f>
        <v>#NAME?</v>
      </c>
      <c r="AX44" s="29" t="str">
        <f t="shared" ca="1" si="24"/>
        <v/>
      </c>
      <c r="AY44" s="29" t="str">
        <f t="shared" ca="1" si="25"/>
        <v/>
      </c>
      <c r="AZ44" s="29" t="e">
        <f ca="1">+_xlfn.IFNA(VLOOKUP($B44,'Resultados General'!$C$11:$CG$510,MATCH(AZ$6,'Resultados General'!$C$10:$CG$10,0),0),"")</f>
        <v>#NAME?</v>
      </c>
      <c r="BA44" s="29" t="str">
        <f t="shared" ca="1" si="26"/>
        <v/>
      </c>
      <c r="BB44" s="29" t="str">
        <f t="shared" ca="1" si="27"/>
        <v/>
      </c>
      <c r="BC44" s="29" t="e">
        <f ca="1">+_xlfn.IFNA(VLOOKUP($B44,'Resultados General'!$C$11:$CG$510,MATCH(BC$6,'Resultados General'!$C$10:$CG$10,0),0),"")</f>
        <v>#NAME?</v>
      </c>
      <c r="BD44" s="29" t="str">
        <f t="shared" ca="1" si="28"/>
        <v/>
      </c>
      <c r="BE44" s="29" t="str">
        <f t="shared" ca="1" si="29"/>
        <v/>
      </c>
      <c r="BF44" s="29" t="e">
        <f ca="1">+_xlfn.IFNA(VLOOKUP($B44,'Resultados General'!$C$11:$CG$510,MATCH(BF$6,'Resultados General'!$C$10:$CG$10,0),0),"")</f>
        <v>#NAME?</v>
      </c>
      <c r="BG44" s="29" t="str">
        <f t="shared" ca="1" si="30"/>
        <v/>
      </c>
      <c r="BH44" s="29" t="str">
        <f t="shared" ca="1" si="31"/>
        <v/>
      </c>
      <c r="BI44" s="29" t="e">
        <f ca="1">+_xlfn.IFNA(VLOOKUP($B44,'Resultados General'!$C$11:$CG$510,MATCH(BI$6,'Resultados General'!$C$10:$CG$10,0),0),"")</f>
        <v>#NAME?</v>
      </c>
      <c r="BJ44" s="29" t="str">
        <f t="shared" ca="1" si="32"/>
        <v/>
      </c>
      <c r="BK44" s="29" t="str">
        <f t="shared" ca="1" si="33"/>
        <v/>
      </c>
      <c r="BL44" s="29" t="e">
        <f ca="1">+_xlfn.IFNA(VLOOKUP($B44,'Resultados General'!$C$11:$CG$510,MATCH(BL$6,'Resultados General'!$C$10:$CG$10,0),0),"")</f>
        <v>#NAME?</v>
      </c>
      <c r="BM44" s="29" t="str">
        <f t="shared" ca="1" si="34"/>
        <v/>
      </c>
      <c r="BN44" s="29" t="str">
        <f t="shared" ca="1" si="35"/>
        <v/>
      </c>
      <c r="BO44" s="29" t="e">
        <f ca="1">+_xlfn.IFNA(VLOOKUP($B44,'Resultados General'!$C$11:$CG$510,MATCH(BO$6,'Resultados General'!$C$10:$CG$10,0),0),"")</f>
        <v>#NAME?</v>
      </c>
      <c r="BP44" s="29" t="str">
        <f t="shared" ca="1" si="36"/>
        <v/>
      </c>
      <c r="BQ44" s="29" t="str">
        <f t="shared" ca="1" si="37"/>
        <v/>
      </c>
      <c r="BR44" s="29" t="e">
        <f ca="1">+_xlfn.IFNA(VLOOKUP($B44,'Resultados General'!$C$11:$CG$510,MATCH(BR$6,'Resultados General'!$C$10:$CG$10,0),0),"")</f>
        <v>#NAME?</v>
      </c>
      <c r="BS44" s="29" t="str">
        <f t="shared" ca="1" si="38"/>
        <v/>
      </c>
      <c r="BT44" s="29" t="str">
        <f t="shared" ca="1" si="39"/>
        <v/>
      </c>
      <c r="BU44" s="29" t="e">
        <f ca="1">+_xlfn.IFNA(VLOOKUP($B44,'Resultados General'!$C$11:$CG$510,MATCH(BU$6,'Resultados General'!$C$10:$CG$10,0),0),"")</f>
        <v>#NAME?</v>
      </c>
      <c r="BV44" s="29" t="str">
        <f t="shared" ca="1" si="40"/>
        <v/>
      </c>
      <c r="BW44" s="29" t="str">
        <f t="shared" ca="1" si="41"/>
        <v/>
      </c>
      <c r="BX44" s="29" t="e">
        <f ca="1">+_xlfn.IFNA(VLOOKUP($B44,'Resultados General'!$C$11:$CG$510,MATCH(BX$6,'Resultados General'!$C$10:$CG$10,0),0),"")</f>
        <v>#NAME?</v>
      </c>
      <c r="BY44" s="29" t="str">
        <f t="shared" ca="1" si="42"/>
        <v/>
      </c>
      <c r="BZ44" s="29" t="str">
        <f t="shared" ca="1" si="43"/>
        <v/>
      </c>
      <c r="CA44" s="29" t="e">
        <f ca="1">+_xlfn.IFNA(VLOOKUP($B44,'Resultados General'!$C$11:$CG$510,MATCH(CA$6,'Resultados General'!$C$10:$CG$10,0),0),"")</f>
        <v>#NAME?</v>
      </c>
      <c r="CB44" s="29" t="str">
        <f t="shared" ca="1" si="44"/>
        <v/>
      </c>
      <c r="CC44" s="29" t="str">
        <f t="shared" ca="1" si="45"/>
        <v/>
      </c>
      <c r="CD44" s="29" t="e">
        <f ca="1">+_xlfn.IFNA(VLOOKUP($B44,'Resultados General'!$C$11:$CG$510,MATCH(CD$6,'Resultados General'!$C$10:$CG$10,0),0),"")</f>
        <v>#NAME?</v>
      </c>
      <c r="CE44" s="29" t="str">
        <f t="shared" ca="1" si="46"/>
        <v/>
      </c>
      <c r="CF44" s="29" t="str">
        <f t="shared" ca="1" si="47"/>
        <v/>
      </c>
      <c r="CG44" s="29" t="e">
        <f ca="1">+_xlfn.IFNA(VLOOKUP($B44,'Resultados General'!$C$11:$CG$510,MATCH(CG$6,'Resultados General'!$C$10:$CG$10,0),0),"")</f>
        <v>#NAME?</v>
      </c>
      <c r="CH44" s="29" t="str">
        <f t="shared" ca="1" si="48"/>
        <v/>
      </c>
      <c r="CI44" s="29" t="str">
        <f t="shared" ca="1" si="49"/>
        <v/>
      </c>
      <c r="CJ44" s="29" t="e">
        <f ca="1">+_xlfn.IFNA(VLOOKUP($B44,'Resultados General'!$C$11:$CG$510,MATCH(CJ$6,'Resultados General'!$C$10:$CG$10,0),0),"")</f>
        <v>#NAME?</v>
      </c>
      <c r="CK44" s="29" t="str">
        <f t="shared" ca="1" si="50"/>
        <v/>
      </c>
      <c r="CL44" s="29" t="str">
        <f t="shared" ca="1" si="51"/>
        <v/>
      </c>
      <c r="CM44" s="29" t="e">
        <f ca="1">+_xlfn.IFNA(VLOOKUP($B44,'Resultados General'!$C$11:$CG$510,MATCH(CM$6,'Resultados General'!$C$10:$CG$10,0),0),"")</f>
        <v>#NAME?</v>
      </c>
      <c r="CN44" s="29" t="str">
        <f t="shared" ca="1" si="52"/>
        <v/>
      </c>
      <c r="CO44" s="29" t="str">
        <f t="shared" ca="1" si="53"/>
        <v/>
      </c>
      <c r="CP44" s="29" t="e">
        <f ca="1">+_xlfn.IFNA(VLOOKUP($B44,'Resultados General'!$C$11:$CG$510,MATCH(CP$6,'Resultados General'!$C$10:$CG$10,0),0),"")</f>
        <v>#NAME?</v>
      </c>
      <c r="CQ44" s="29" t="str">
        <f t="shared" ca="1" si="54"/>
        <v/>
      </c>
      <c r="CR44" s="29" t="str">
        <f t="shared" ca="1" si="55"/>
        <v/>
      </c>
      <c r="CS44" s="29" t="e">
        <f ca="1">+_xlfn.IFNA(VLOOKUP($B44,'Resultados General'!$C$11:$CG$510,MATCH(CS$6,'Resultados General'!$C$10:$CG$10,0),0),"")</f>
        <v>#NAME?</v>
      </c>
      <c r="CT44" s="29" t="str">
        <f t="shared" ca="1" si="56"/>
        <v/>
      </c>
      <c r="CU44" s="29" t="str">
        <f t="shared" ca="1" si="57"/>
        <v/>
      </c>
      <c r="CV44" s="29" t="e">
        <f ca="1">+_xlfn.IFNA(VLOOKUP($B44,'Resultados General'!$C$11:$CG$510,MATCH(CV$6,'Resultados General'!$C$10:$CG$10,0),0),"")</f>
        <v>#NAME?</v>
      </c>
      <c r="CW44" s="29" t="str">
        <f t="shared" ca="1" si="58"/>
        <v/>
      </c>
      <c r="CX44" s="29" t="str">
        <f t="shared" ca="1" si="59"/>
        <v/>
      </c>
      <c r="CY44" s="29" t="e">
        <f ca="1">+_xlfn.IFNA(VLOOKUP($B44,'Resultados General'!$C$11:$CG$510,MATCH(CY$6,'Resultados General'!$C$10:$CG$10,0),0),"")</f>
        <v>#NAME?</v>
      </c>
      <c r="CZ44" s="29" t="str">
        <f t="shared" ca="1" si="60"/>
        <v/>
      </c>
      <c r="DA44" s="29" t="str">
        <f t="shared" ca="1" si="61"/>
        <v/>
      </c>
      <c r="DB44" s="29" t="e">
        <f ca="1">+_xlfn.IFNA(VLOOKUP($B44,'Resultados General'!$C$11:$CG$510,MATCH(DB$6,'Resultados General'!$C$10:$CG$10,0),0),"")</f>
        <v>#NAME?</v>
      </c>
      <c r="DC44" s="29" t="str">
        <f t="shared" ca="1" si="62"/>
        <v/>
      </c>
      <c r="DD44" s="29" t="str">
        <f t="shared" ca="1" si="63"/>
        <v/>
      </c>
      <c r="DE44" s="29" t="e">
        <f ca="1">+_xlfn.IFNA(VLOOKUP($B44,'Resultados General'!$C$11:$CG$510,MATCH(DE$6,'Resultados General'!$C$10:$CG$10,0),0),"")</f>
        <v>#NAME?</v>
      </c>
      <c r="DF44" s="29" t="str">
        <f t="shared" ca="1" si="64"/>
        <v/>
      </c>
      <c r="DG44" s="29" t="str">
        <f t="shared" ca="1" si="65"/>
        <v/>
      </c>
      <c r="DH44" s="29" t="e">
        <f ca="1">+_xlfn.IFNA(VLOOKUP($B44,'Resultados General'!$C$11:$CG$510,MATCH(DH$6,'Resultados General'!$C$10:$CG$10,0),0),"")</f>
        <v>#NAME?</v>
      </c>
      <c r="DI44" s="29" t="str">
        <f t="shared" ca="1" si="66"/>
        <v/>
      </c>
      <c r="DJ44" s="29" t="str">
        <f t="shared" ca="1" si="67"/>
        <v/>
      </c>
      <c r="DK44" s="29" t="e">
        <f ca="1">+_xlfn.IFNA(VLOOKUP($B44,'Resultados General'!$C$11:$CG$510,MATCH(DK$6,'Resultados General'!$C$10:$CG$10,0),0),"")</f>
        <v>#NAME?</v>
      </c>
      <c r="DL44" s="29" t="str">
        <f t="shared" ca="1" si="68"/>
        <v/>
      </c>
      <c r="DM44" s="29" t="str">
        <f t="shared" ca="1" si="69"/>
        <v/>
      </c>
      <c r="DN44" s="29" t="e">
        <f ca="1">+_xlfn.IFNA(VLOOKUP($B44,'Resultados General'!$C$11:$CG$510,MATCH(DN$6,'Resultados General'!$C$10:$CG$10,0),0),"")</f>
        <v>#NAME?</v>
      </c>
      <c r="DO44" s="29" t="str">
        <f t="shared" ca="1" si="70"/>
        <v/>
      </c>
      <c r="DP44" s="29" t="str">
        <f t="shared" ca="1" si="71"/>
        <v/>
      </c>
    </row>
    <row r="45" spans="2:120">
      <c r="B45" s="219" t="str">
        <f>+IF('Resultados General'!C48="","",'Resultados General'!C48)</f>
        <v/>
      </c>
      <c r="C45" s="134" t="e">
        <f ca="1">+_xlfn.IFNA(VLOOKUP('Distribución de puestos'!B45,'Resultados General'!$C$11:$J$510,8,0),"")</f>
        <v>#NAME?</v>
      </c>
      <c r="D45" s="135" t="e">
        <f ca="1">+_xlfn.IFNA(VLOOKUP(B45,'Resultados General'!$C$11:$L$510,10,0),"")</f>
        <v>#NAME?</v>
      </c>
      <c r="E45" s="26" t="s">
        <v>76</v>
      </c>
      <c r="F45" s="26" t="s">
        <v>76</v>
      </c>
      <c r="G45" s="135" t="str">
        <f t="shared" ca="1" si="72"/>
        <v/>
      </c>
      <c r="H45" s="135" t="str">
        <f t="shared" ca="1" si="73"/>
        <v/>
      </c>
      <c r="I45" s="219" t="str">
        <f t="shared" si="74"/>
        <v/>
      </c>
      <c r="J45" s="138"/>
      <c r="M45" s="29" t="e">
        <f ca="1">+_xlfn.IFNA(VLOOKUP($B45,'Resultados General'!$C$11:$CG$510,MATCH(M$6,'Resultados General'!$C$10:$CG$10,0),0),"")</f>
        <v>#NAME?</v>
      </c>
      <c r="N45" s="29" t="str">
        <f t="shared" ca="1" si="0"/>
        <v/>
      </c>
      <c r="O45" s="29" t="str">
        <f t="shared" ca="1" si="1"/>
        <v/>
      </c>
      <c r="P45" s="29" t="e">
        <f ca="1">+_xlfn.IFNA(VLOOKUP($B45,'Resultados General'!$C$11:$CG$510,MATCH(P$6,'Resultados General'!$C$10:$CG$10,0),0),"")</f>
        <v>#NAME?</v>
      </c>
      <c r="Q45" s="29" t="str">
        <f t="shared" ca="1" si="2"/>
        <v/>
      </c>
      <c r="R45" s="29" t="str">
        <f t="shared" ca="1" si="3"/>
        <v/>
      </c>
      <c r="S45" s="29" t="e">
        <f ca="1">+_xlfn.IFNA(VLOOKUP($B45,'Resultados General'!$C$11:$CG$510,MATCH(S$6,'Resultados General'!$C$10:$CG$10,0),0),"")</f>
        <v>#NAME?</v>
      </c>
      <c r="T45" s="29" t="str">
        <f t="shared" ca="1" si="4"/>
        <v/>
      </c>
      <c r="U45" s="29" t="str">
        <f t="shared" ca="1" si="5"/>
        <v/>
      </c>
      <c r="V45" s="29" t="e">
        <f ca="1">+_xlfn.IFNA(VLOOKUP($B45,'Resultados General'!$C$11:$CG$510,MATCH(V$6,'Resultados General'!$C$10:$CG$10,0),0),"")</f>
        <v>#NAME?</v>
      </c>
      <c r="W45" s="29" t="str">
        <f t="shared" ca="1" si="6"/>
        <v/>
      </c>
      <c r="X45" s="29" t="str">
        <f t="shared" ca="1" si="7"/>
        <v/>
      </c>
      <c r="Y45" s="29" t="e">
        <f ca="1">+_xlfn.IFNA(VLOOKUP($B45,'Resultados General'!$C$11:$CG$510,MATCH(Y$6,'Resultados General'!$C$10:$CG$10,0),0),"")</f>
        <v>#NAME?</v>
      </c>
      <c r="Z45" s="29" t="str">
        <f t="shared" ca="1" si="8"/>
        <v/>
      </c>
      <c r="AA45" s="29" t="str">
        <f t="shared" ca="1" si="9"/>
        <v/>
      </c>
      <c r="AB45" s="29" t="e">
        <f ca="1">+_xlfn.IFNA(VLOOKUP($B45,'Resultados General'!$C$11:$CG$510,MATCH(AB$6,'Resultados General'!$C$10:$CG$10,0),0),"")</f>
        <v>#NAME?</v>
      </c>
      <c r="AC45" s="29" t="str">
        <f t="shared" ca="1" si="10"/>
        <v/>
      </c>
      <c r="AD45" s="29" t="str">
        <f t="shared" ca="1" si="11"/>
        <v/>
      </c>
      <c r="AE45" s="29" t="e">
        <f ca="1">+_xlfn.IFNA(VLOOKUP($B45,'Resultados General'!$C$11:$CG$510,MATCH(AE$6,'Resultados General'!$C$10:$CG$10,0),0),"")</f>
        <v>#NAME?</v>
      </c>
      <c r="AF45" s="29" t="str">
        <f t="shared" ca="1" si="12"/>
        <v/>
      </c>
      <c r="AG45" s="29" t="str">
        <f t="shared" ca="1" si="13"/>
        <v/>
      </c>
      <c r="AH45" s="29" t="e">
        <f ca="1">+_xlfn.IFNA(VLOOKUP($B45,'Resultados General'!$C$11:$CG$510,MATCH(AH$6,'Resultados General'!$C$10:$CG$10,0),0),"")</f>
        <v>#NAME?</v>
      </c>
      <c r="AI45" s="29" t="str">
        <f t="shared" ca="1" si="14"/>
        <v/>
      </c>
      <c r="AJ45" s="29" t="str">
        <f t="shared" ca="1" si="15"/>
        <v/>
      </c>
      <c r="AK45" s="29" t="e">
        <f ca="1">+_xlfn.IFNA(VLOOKUP($B45,'Resultados General'!$C$11:$CG$510,MATCH(AK$6,'Resultados General'!$C$10:$CG$10,0),0),"")</f>
        <v>#NAME?</v>
      </c>
      <c r="AL45" s="29" t="str">
        <f t="shared" ca="1" si="16"/>
        <v/>
      </c>
      <c r="AM45" s="29" t="str">
        <f t="shared" ca="1" si="17"/>
        <v/>
      </c>
      <c r="AN45" s="29" t="e">
        <f ca="1">+_xlfn.IFNA(VLOOKUP($B45,'Resultados General'!$C$11:$CG$510,MATCH(AN$6,'Resultados General'!$C$10:$CG$10,0),0),"")</f>
        <v>#NAME?</v>
      </c>
      <c r="AO45" s="29" t="str">
        <f t="shared" ca="1" si="18"/>
        <v/>
      </c>
      <c r="AP45" s="29" t="str">
        <f t="shared" ca="1" si="19"/>
        <v/>
      </c>
      <c r="AQ45" s="29" t="e">
        <f ca="1">+_xlfn.IFNA(VLOOKUP($B45,'Resultados General'!$C$11:$CG$510,MATCH(AQ$6,'Resultados General'!$C$10:$CG$10,0),0),"")</f>
        <v>#NAME?</v>
      </c>
      <c r="AR45" s="29" t="str">
        <f t="shared" ca="1" si="20"/>
        <v/>
      </c>
      <c r="AS45" s="29" t="str">
        <f t="shared" ca="1" si="21"/>
        <v/>
      </c>
      <c r="AT45" s="29" t="e">
        <f ca="1">+_xlfn.IFNA(VLOOKUP($B45,'Resultados General'!$C$11:$CG$510,MATCH(AT$6,'Resultados General'!$C$10:$CG$10,0),0),"")</f>
        <v>#NAME?</v>
      </c>
      <c r="AU45" s="29" t="str">
        <f t="shared" ca="1" si="22"/>
        <v/>
      </c>
      <c r="AV45" s="29" t="str">
        <f t="shared" ca="1" si="23"/>
        <v/>
      </c>
      <c r="AW45" s="29" t="e">
        <f ca="1">+_xlfn.IFNA(VLOOKUP($B45,'Resultados General'!$C$11:$CG$510,MATCH(AW$6,'Resultados General'!$C$10:$CG$10,0),0),"")</f>
        <v>#NAME?</v>
      </c>
      <c r="AX45" s="29" t="str">
        <f t="shared" ca="1" si="24"/>
        <v/>
      </c>
      <c r="AY45" s="29" t="str">
        <f t="shared" ca="1" si="25"/>
        <v/>
      </c>
      <c r="AZ45" s="29" t="e">
        <f ca="1">+_xlfn.IFNA(VLOOKUP($B45,'Resultados General'!$C$11:$CG$510,MATCH(AZ$6,'Resultados General'!$C$10:$CG$10,0),0),"")</f>
        <v>#NAME?</v>
      </c>
      <c r="BA45" s="29" t="str">
        <f t="shared" ca="1" si="26"/>
        <v/>
      </c>
      <c r="BB45" s="29" t="str">
        <f t="shared" ca="1" si="27"/>
        <v/>
      </c>
      <c r="BC45" s="29" t="e">
        <f ca="1">+_xlfn.IFNA(VLOOKUP($B45,'Resultados General'!$C$11:$CG$510,MATCH(BC$6,'Resultados General'!$C$10:$CG$10,0),0),"")</f>
        <v>#NAME?</v>
      </c>
      <c r="BD45" s="29" t="str">
        <f t="shared" ca="1" si="28"/>
        <v/>
      </c>
      <c r="BE45" s="29" t="str">
        <f t="shared" ca="1" si="29"/>
        <v/>
      </c>
      <c r="BF45" s="29" t="e">
        <f ca="1">+_xlfn.IFNA(VLOOKUP($B45,'Resultados General'!$C$11:$CG$510,MATCH(BF$6,'Resultados General'!$C$10:$CG$10,0),0),"")</f>
        <v>#NAME?</v>
      </c>
      <c r="BG45" s="29" t="str">
        <f t="shared" ca="1" si="30"/>
        <v/>
      </c>
      <c r="BH45" s="29" t="str">
        <f t="shared" ca="1" si="31"/>
        <v/>
      </c>
      <c r="BI45" s="29" t="e">
        <f ca="1">+_xlfn.IFNA(VLOOKUP($B45,'Resultados General'!$C$11:$CG$510,MATCH(BI$6,'Resultados General'!$C$10:$CG$10,0),0),"")</f>
        <v>#NAME?</v>
      </c>
      <c r="BJ45" s="29" t="str">
        <f t="shared" ca="1" si="32"/>
        <v/>
      </c>
      <c r="BK45" s="29" t="str">
        <f t="shared" ca="1" si="33"/>
        <v/>
      </c>
      <c r="BL45" s="29" t="e">
        <f ca="1">+_xlfn.IFNA(VLOOKUP($B45,'Resultados General'!$C$11:$CG$510,MATCH(BL$6,'Resultados General'!$C$10:$CG$10,0),0),"")</f>
        <v>#NAME?</v>
      </c>
      <c r="BM45" s="29" t="str">
        <f t="shared" ca="1" si="34"/>
        <v/>
      </c>
      <c r="BN45" s="29" t="str">
        <f t="shared" ca="1" si="35"/>
        <v/>
      </c>
      <c r="BO45" s="29" t="e">
        <f ca="1">+_xlfn.IFNA(VLOOKUP($B45,'Resultados General'!$C$11:$CG$510,MATCH(BO$6,'Resultados General'!$C$10:$CG$10,0),0),"")</f>
        <v>#NAME?</v>
      </c>
      <c r="BP45" s="29" t="str">
        <f t="shared" ca="1" si="36"/>
        <v/>
      </c>
      <c r="BQ45" s="29" t="str">
        <f t="shared" ca="1" si="37"/>
        <v/>
      </c>
      <c r="BR45" s="29" t="e">
        <f ca="1">+_xlfn.IFNA(VLOOKUP($B45,'Resultados General'!$C$11:$CG$510,MATCH(BR$6,'Resultados General'!$C$10:$CG$10,0),0),"")</f>
        <v>#NAME?</v>
      </c>
      <c r="BS45" s="29" t="str">
        <f t="shared" ca="1" si="38"/>
        <v/>
      </c>
      <c r="BT45" s="29" t="str">
        <f t="shared" ca="1" si="39"/>
        <v/>
      </c>
      <c r="BU45" s="29" t="e">
        <f ca="1">+_xlfn.IFNA(VLOOKUP($B45,'Resultados General'!$C$11:$CG$510,MATCH(BU$6,'Resultados General'!$C$10:$CG$10,0),0),"")</f>
        <v>#NAME?</v>
      </c>
      <c r="BV45" s="29" t="str">
        <f t="shared" ca="1" si="40"/>
        <v/>
      </c>
      <c r="BW45" s="29" t="str">
        <f t="shared" ca="1" si="41"/>
        <v/>
      </c>
      <c r="BX45" s="29" t="e">
        <f ca="1">+_xlfn.IFNA(VLOOKUP($B45,'Resultados General'!$C$11:$CG$510,MATCH(BX$6,'Resultados General'!$C$10:$CG$10,0),0),"")</f>
        <v>#NAME?</v>
      </c>
      <c r="BY45" s="29" t="str">
        <f t="shared" ca="1" si="42"/>
        <v/>
      </c>
      <c r="BZ45" s="29" t="str">
        <f t="shared" ca="1" si="43"/>
        <v/>
      </c>
      <c r="CA45" s="29" t="e">
        <f ca="1">+_xlfn.IFNA(VLOOKUP($B45,'Resultados General'!$C$11:$CG$510,MATCH(CA$6,'Resultados General'!$C$10:$CG$10,0),0),"")</f>
        <v>#NAME?</v>
      </c>
      <c r="CB45" s="29" t="str">
        <f t="shared" ca="1" si="44"/>
        <v/>
      </c>
      <c r="CC45" s="29" t="str">
        <f t="shared" ca="1" si="45"/>
        <v/>
      </c>
      <c r="CD45" s="29" t="e">
        <f ca="1">+_xlfn.IFNA(VLOOKUP($B45,'Resultados General'!$C$11:$CG$510,MATCH(CD$6,'Resultados General'!$C$10:$CG$10,0),0),"")</f>
        <v>#NAME?</v>
      </c>
      <c r="CE45" s="29" t="str">
        <f t="shared" ca="1" si="46"/>
        <v/>
      </c>
      <c r="CF45" s="29" t="str">
        <f t="shared" ca="1" si="47"/>
        <v/>
      </c>
      <c r="CG45" s="29" t="e">
        <f ca="1">+_xlfn.IFNA(VLOOKUP($B45,'Resultados General'!$C$11:$CG$510,MATCH(CG$6,'Resultados General'!$C$10:$CG$10,0),0),"")</f>
        <v>#NAME?</v>
      </c>
      <c r="CH45" s="29" t="str">
        <f t="shared" ca="1" si="48"/>
        <v/>
      </c>
      <c r="CI45" s="29" t="str">
        <f t="shared" ca="1" si="49"/>
        <v/>
      </c>
      <c r="CJ45" s="29" t="e">
        <f ca="1">+_xlfn.IFNA(VLOOKUP($B45,'Resultados General'!$C$11:$CG$510,MATCH(CJ$6,'Resultados General'!$C$10:$CG$10,0),0),"")</f>
        <v>#NAME?</v>
      </c>
      <c r="CK45" s="29" t="str">
        <f t="shared" ca="1" si="50"/>
        <v/>
      </c>
      <c r="CL45" s="29" t="str">
        <f t="shared" ca="1" si="51"/>
        <v/>
      </c>
      <c r="CM45" s="29" t="e">
        <f ca="1">+_xlfn.IFNA(VLOOKUP($B45,'Resultados General'!$C$11:$CG$510,MATCH(CM$6,'Resultados General'!$C$10:$CG$10,0),0),"")</f>
        <v>#NAME?</v>
      </c>
      <c r="CN45" s="29" t="str">
        <f t="shared" ca="1" si="52"/>
        <v/>
      </c>
      <c r="CO45" s="29" t="str">
        <f t="shared" ca="1" si="53"/>
        <v/>
      </c>
      <c r="CP45" s="29" t="e">
        <f ca="1">+_xlfn.IFNA(VLOOKUP($B45,'Resultados General'!$C$11:$CG$510,MATCH(CP$6,'Resultados General'!$C$10:$CG$10,0),0),"")</f>
        <v>#NAME?</v>
      </c>
      <c r="CQ45" s="29" t="str">
        <f t="shared" ca="1" si="54"/>
        <v/>
      </c>
      <c r="CR45" s="29" t="str">
        <f t="shared" ca="1" si="55"/>
        <v/>
      </c>
      <c r="CS45" s="29" t="e">
        <f ca="1">+_xlfn.IFNA(VLOOKUP($B45,'Resultados General'!$C$11:$CG$510,MATCH(CS$6,'Resultados General'!$C$10:$CG$10,0),0),"")</f>
        <v>#NAME?</v>
      </c>
      <c r="CT45" s="29" t="str">
        <f t="shared" ca="1" si="56"/>
        <v/>
      </c>
      <c r="CU45" s="29" t="str">
        <f t="shared" ca="1" si="57"/>
        <v/>
      </c>
      <c r="CV45" s="29" t="e">
        <f ca="1">+_xlfn.IFNA(VLOOKUP($B45,'Resultados General'!$C$11:$CG$510,MATCH(CV$6,'Resultados General'!$C$10:$CG$10,0),0),"")</f>
        <v>#NAME?</v>
      </c>
      <c r="CW45" s="29" t="str">
        <f t="shared" ca="1" si="58"/>
        <v/>
      </c>
      <c r="CX45" s="29" t="str">
        <f t="shared" ca="1" si="59"/>
        <v/>
      </c>
      <c r="CY45" s="29" t="e">
        <f ca="1">+_xlfn.IFNA(VLOOKUP($B45,'Resultados General'!$C$11:$CG$510,MATCH(CY$6,'Resultados General'!$C$10:$CG$10,0),0),"")</f>
        <v>#NAME?</v>
      </c>
      <c r="CZ45" s="29" t="str">
        <f t="shared" ca="1" si="60"/>
        <v/>
      </c>
      <c r="DA45" s="29" t="str">
        <f t="shared" ca="1" si="61"/>
        <v/>
      </c>
      <c r="DB45" s="29" t="e">
        <f ca="1">+_xlfn.IFNA(VLOOKUP($B45,'Resultados General'!$C$11:$CG$510,MATCH(DB$6,'Resultados General'!$C$10:$CG$10,0),0),"")</f>
        <v>#NAME?</v>
      </c>
      <c r="DC45" s="29" t="str">
        <f t="shared" ca="1" si="62"/>
        <v/>
      </c>
      <c r="DD45" s="29" t="str">
        <f t="shared" ca="1" si="63"/>
        <v/>
      </c>
      <c r="DE45" s="29" t="e">
        <f ca="1">+_xlfn.IFNA(VLOOKUP($B45,'Resultados General'!$C$11:$CG$510,MATCH(DE$6,'Resultados General'!$C$10:$CG$10,0),0),"")</f>
        <v>#NAME?</v>
      </c>
      <c r="DF45" s="29" t="str">
        <f t="shared" ca="1" si="64"/>
        <v/>
      </c>
      <c r="DG45" s="29" t="str">
        <f t="shared" ca="1" si="65"/>
        <v/>
      </c>
      <c r="DH45" s="29" t="e">
        <f ca="1">+_xlfn.IFNA(VLOOKUP($B45,'Resultados General'!$C$11:$CG$510,MATCH(DH$6,'Resultados General'!$C$10:$CG$10,0),0),"")</f>
        <v>#NAME?</v>
      </c>
      <c r="DI45" s="29" t="str">
        <f t="shared" ca="1" si="66"/>
        <v/>
      </c>
      <c r="DJ45" s="29" t="str">
        <f t="shared" ca="1" si="67"/>
        <v/>
      </c>
      <c r="DK45" s="29" t="e">
        <f ca="1">+_xlfn.IFNA(VLOOKUP($B45,'Resultados General'!$C$11:$CG$510,MATCH(DK$6,'Resultados General'!$C$10:$CG$10,0),0),"")</f>
        <v>#NAME?</v>
      </c>
      <c r="DL45" s="29" t="str">
        <f t="shared" ca="1" si="68"/>
        <v/>
      </c>
      <c r="DM45" s="29" t="str">
        <f t="shared" ca="1" si="69"/>
        <v/>
      </c>
      <c r="DN45" s="29" t="e">
        <f ca="1">+_xlfn.IFNA(VLOOKUP($B45,'Resultados General'!$C$11:$CG$510,MATCH(DN$6,'Resultados General'!$C$10:$CG$10,0),0),"")</f>
        <v>#NAME?</v>
      </c>
      <c r="DO45" s="29" t="str">
        <f t="shared" ca="1" si="70"/>
        <v/>
      </c>
      <c r="DP45" s="29" t="str">
        <f t="shared" ca="1" si="71"/>
        <v/>
      </c>
    </row>
    <row r="46" spans="2:120">
      <c r="B46" s="219" t="str">
        <f>+IF('Resultados General'!C49="","",'Resultados General'!C49)</f>
        <v/>
      </c>
      <c r="C46" s="134" t="e">
        <f ca="1">+_xlfn.IFNA(VLOOKUP('Distribución de puestos'!B46,'Resultados General'!$C$11:$J$510,8,0),"")</f>
        <v>#NAME?</v>
      </c>
      <c r="D46" s="135" t="e">
        <f ca="1">+_xlfn.IFNA(VLOOKUP(B46,'Resultados General'!$C$11:$L$510,10,0),"")</f>
        <v>#NAME?</v>
      </c>
      <c r="E46" s="26" t="s">
        <v>76</v>
      </c>
      <c r="F46" s="26" t="s">
        <v>76</v>
      </c>
      <c r="G46" s="135" t="str">
        <f t="shared" ca="1" si="72"/>
        <v/>
      </c>
      <c r="H46" s="135" t="str">
        <f t="shared" ca="1" si="73"/>
        <v/>
      </c>
      <c r="I46" s="219" t="str">
        <f t="shared" si="74"/>
        <v/>
      </c>
      <c r="J46" s="138"/>
      <c r="M46" s="29" t="e">
        <f ca="1">+_xlfn.IFNA(VLOOKUP($B46,'Resultados General'!$C$11:$CG$510,MATCH(M$6,'Resultados General'!$C$10:$CG$10,0),0),"")</f>
        <v>#NAME?</v>
      </c>
      <c r="N46" s="29" t="str">
        <f t="shared" ca="1" si="0"/>
        <v/>
      </c>
      <c r="O46" s="29" t="str">
        <f t="shared" ca="1" si="1"/>
        <v/>
      </c>
      <c r="P46" s="29" t="e">
        <f ca="1">+_xlfn.IFNA(VLOOKUP($B46,'Resultados General'!$C$11:$CG$510,MATCH(P$6,'Resultados General'!$C$10:$CG$10,0),0),"")</f>
        <v>#NAME?</v>
      </c>
      <c r="Q46" s="29" t="str">
        <f t="shared" ca="1" si="2"/>
        <v/>
      </c>
      <c r="R46" s="29" t="str">
        <f t="shared" ca="1" si="3"/>
        <v/>
      </c>
      <c r="S46" s="29" t="e">
        <f ca="1">+_xlfn.IFNA(VLOOKUP($B46,'Resultados General'!$C$11:$CG$510,MATCH(S$6,'Resultados General'!$C$10:$CG$10,0),0),"")</f>
        <v>#NAME?</v>
      </c>
      <c r="T46" s="29" t="str">
        <f t="shared" ca="1" si="4"/>
        <v/>
      </c>
      <c r="U46" s="29" t="str">
        <f t="shared" ca="1" si="5"/>
        <v/>
      </c>
      <c r="V46" s="29" t="e">
        <f ca="1">+_xlfn.IFNA(VLOOKUP($B46,'Resultados General'!$C$11:$CG$510,MATCH(V$6,'Resultados General'!$C$10:$CG$10,0),0),"")</f>
        <v>#NAME?</v>
      </c>
      <c r="W46" s="29" t="str">
        <f t="shared" ca="1" si="6"/>
        <v/>
      </c>
      <c r="X46" s="29" t="str">
        <f t="shared" ca="1" si="7"/>
        <v/>
      </c>
      <c r="Y46" s="29" t="e">
        <f ca="1">+_xlfn.IFNA(VLOOKUP($B46,'Resultados General'!$C$11:$CG$510,MATCH(Y$6,'Resultados General'!$C$10:$CG$10,0),0),"")</f>
        <v>#NAME?</v>
      </c>
      <c r="Z46" s="29" t="str">
        <f t="shared" ca="1" si="8"/>
        <v/>
      </c>
      <c r="AA46" s="29" t="str">
        <f t="shared" ca="1" si="9"/>
        <v/>
      </c>
      <c r="AB46" s="29" t="e">
        <f ca="1">+_xlfn.IFNA(VLOOKUP($B46,'Resultados General'!$C$11:$CG$510,MATCH(AB$6,'Resultados General'!$C$10:$CG$10,0),0),"")</f>
        <v>#NAME?</v>
      </c>
      <c r="AC46" s="29" t="str">
        <f t="shared" ca="1" si="10"/>
        <v/>
      </c>
      <c r="AD46" s="29" t="str">
        <f t="shared" ca="1" si="11"/>
        <v/>
      </c>
      <c r="AE46" s="29" t="e">
        <f ca="1">+_xlfn.IFNA(VLOOKUP($B46,'Resultados General'!$C$11:$CG$510,MATCH(AE$6,'Resultados General'!$C$10:$CG$10,0),0),"")</f>
        <v>#NAME?</v>
      </c>
      <c r="AF46" s="29" t="str">
        <f t="shared" ca="1" si="12"/>
        <v/>
      </c>
      <c r="AG46" s="29" t="str">
        <f t="shared" ca="1" si="13"/>
        <v/>
      </c>
      <c r="AH46" s="29" t="e">
        <f ca="1">+_xlfn.IFNA(VLOOKUP($B46,'Resultados General'!$C$11:$CG$510,MATCH(AH$6,'Resultados General'!$C$10:$CG$10,0),0),"")</f>
        <v>#NAME?</v>
      </c>
      <c r="AI46" s="29" t="str">
        <f t="shared" ca="1" si="14"/>
        <v/>
      </c>
      <c r="AJ46" s="29" t="str">
        <f t="shared" ca="1" si="15"/>
        <v/>
      </c>
      <c r="AK46" s="29" t="e">
        <f ca="1">+_xlfn.IFNA(VLOOKUP($B46,'Resultados General'!$C$11:$CG$510,MATCH(AK$6,'Resultados General'!$C$10:$CG$10,0),0),"")</f>
        <v>#NAME?</v>
      </c>
      <c r="AL46" s="29" t="str">
        <f t="shared" ca="1" si="16"/>
        <v/>
      </c>
      <c r="AM46" s="29" t="str">
        <f t="shared" ca="1" si="17"/>
        <v/>
      </c>
      <c r="AN46" s="29" t="e">
        <f ca="1">+_xlfn.IFNA(VLOOKUP($B46,'Resultados General'!$C$11:$CG$510,MATCH(AN$6,'Resultados General'!$C$10:$CG$10,0),0),"")</f>
        <v>#NAME?</v>
      </c>
      <c r="AO46" s="29" t="str">
        <f t="shared" ca="1" si="18"/>
        <v/>
      </c>
      <c r="AP46" s="29" t="str">
        <f t="shared" ca="1" si="19"/>
        <v/>
      </c>
      <c r="AQ46" s="29" t="e">
        <f ca="1">+_xlfn.IFNA(VLOOKUP($B46,'Resultados General'!$C$11:$CG$510,MATCH(AQ$6,'Resultados General'!$C$10:$CG$10,0),0),"")</f>
        <v>#NAME?</v>
      </c>
      <c r="AR46" s="29" t="str">
        <f t="shared" ca="1" si="20"/>
        <v/>
      </c>
      <c r="AS46" s="29" t="str">
        <f t="shared" ca="1" si="21"/>
        <v/>
      </c>
      <c r="AT46" s="29" t="e">
        <f ca="1">+_xlfn.IFNA(VLOOKUP($B46,'Resultados General'!$C$11:$CG$510,MATCH(AT$6,'Resultados General'!$C$10:$CG$10,0),0),"")</f>
        <v>#NAME?</v>
      </c>
      <c r="AU46" s="29" t="str">
        <f t="shared" ca="1" si="22"/>
        <v/>
      </c>
      <c r="AV46" s="29" t="str">
        <f t="shared" ca="1" si="23"/>
        <v/>
      </c>
      <c r="AW46" s="29" t="e">
        <f ca="1">+_xlfn.IFNA(VLOOKUP($B46,'Resultados General'!$C$11:$CG$510,MATCH(AW$6,'Resultados General'!$C$10:$CG$10,0),0),"")</f>
        <v>#NAME?</v>
      </c>
      <c r="AX46" s="29" t="str">
        <f t="shared" ca="1" si="24"/>
        <v/>
      </c>
      <c r="AY46" s="29" t="str">
        <f t="shared" ca="1" si="25"/>
        <v/>
      </c>
      <c r="AZ46" s="29" t="e">
        <f ca="1">+_xlfn.IFNA(VLOOKUP($B46,'Resultados General'!$C$11:$CG$510,MATCH(AZ$6,'Resultados General'!$C$10:$CG$10,0),0),"")</f>
        <v>#NAME?</v>
      </c>
      <c r="BA46" s="29" t="str">
        <f t="shared" ca="1" si="26"/>
        <v/>
      </c>
      <c r="BB46" s="29" t="str">
        <f t="shared" ca="1" si="27"/>
        <v/>
      </c>
      <c r="BC46" s="29" t="e">
        <f ca="1">+_xlfn.IFNA(VLOOKUP($B46,'Resultados General'!$C$11:$CG$510,MATCH(BC$6,'Resultados General'!$C$10:$CG$10,0),0),"")</f>
        <v>#NAME?</v>
      </c>
      <c r="BD46" s="29" t="str">
        <f t="shared" ca="1" si="28"/>
        <v/>
      </c>
      <c r="BE46" s="29" t="str">
        <f t="shared" ca="1" si="29"/>
        <v/>
      </c>
      <c r="BF46" s="29" t="e">
        <f ca="1">+_xlfn.IFNA(VLOOKUP($B46,'Resultados General'!$C$11:$CG$510,MATCH(BF$6,'Resultados General'!$C$10:$CG$10,0),0),"")</f>
        <v>#NAME?</v>
      </c>
      <c r="BG46" s="29" t="str">
        <f t="shared" ca="1" si="30"/>
        <v/>
      </c>
      <c r="BH46" s="29" t="str">
        <f t="shared" ca="1" si="31"/>
        <v/>
      </c>
      <c r="BI46" s="29" t="e">
        <f ca="1">+_xlfn.IFNA(VLOOKUP($B46,'Resultados General'!$C$11:$CG$510,MATCH(BI$6,'Resultados General'!$C$10:$CG$10,0),0),"")</f>
        <v>#NAME?</v>
      </c>
      <c r="BJ46" s="29" t="str">
        <f t="shared" ca="1" si="32"/>
        <v/>
      </c>
      <c r="BK46" s="29" t="str">
        <f t="shared" ca="1" si="33"/>
        <v/>
      </c>
      <c r="BL46" s="29" t="e">
        <f ca="1">+_xlfn.IFNA(VLOOKUP($B46,'Resultados General'!$C$11:$CG$510,MATCH(BL$6,'Resultados General'!$C$10:$CG$10,0),0),"")</f>
        <v>#NAME?</v>
      </c>
      <c r="BM46" s="29" t="str">
        <f t="shared" ca="1" si="34"/>
        <v/>
      </c>
      <c r="BN46" s="29" t="str">
        <f t="shared" ca="1" si="35"/>
        <v/>
      </c>
      <c r="BO46" s="29" t="e">
        <f ca="1">+_xlfn.IFNA(VLOOKUP($B46,'Resultados General'!$C$11:$CG$510,MATCH(BO$6,'Resultados General'!$C$10:$CG$10,0),0),"")</f>
        <v>#NAME?</v>
      </c>
      <c r="BP46" s="29" t="str">
        <f t="shared" ca="1" si="36"/>
        <v/>
      </c>
      <c r="BQ46" s="29" t="str">
        <f t="shared" ca="1" si="37"/>
        <v/>
      </c>
      <c r="BR46" s="29" t="e">
        <f ca="1">+_xlfn.IFNA(VLOOKUP($B46,'Resultados General'!$C$11:$CG$510,MATCH(BR$6,'Resultados General'!$C$10:$CG$10,0),0),"")</f>
        <v>#NAME?</v>
      </c>
      <c r="BS46" s="29" t="str">
        <f t="shared" ca="1" si="38"/>
        <v/>
      </c>
      <c r="BT46" s="29" t="str">
        <f t="shared" ca="1" si="39"/>
        <v/>
      </c>
      <c r="BU46" s="29" t="e">
        <f ca="1">+_xlfn.IFNA(VLOOKUP($B46,'Resultados General'!$C$11:$CG$510,MATCH(BU$6,'Resultados General'!$C$10:$CG$10,0),0),"")</f>
        <v>#NAME?</v>
      </c>
      <c r="BV46" s="29" t="str">
        <f t="shared" ca="1" si="40"/>
        <v/>
      </c>
      <c r="BW46" s="29" t="str">
        <f t="shared" ca="1" si="41"/>
        <v/>
      </c>
      <c r="BX46" s="29" t="e">
        <f ca="1">+_xlfn.IFNA(VLOOKUP($B46,'Resultados General'!$C$11:$CG$510,MATCH(BX$6,'Resultados General'!$C$10:$CG$10,0),0),"")</f>
        <v>#NAME?</v>
      </c>
      <c r="BY46" s="29" t="str">
        <f t="shared" ca="1" si="42"/>
        <v/>
      </c>
      <c r="BZ46" s="29" t="str">
        <f t="shared" ca="1" si="43"/>
        <v/>
      </c>
      <c r="CA46" s="29" t="e">
        <f ca="1">+_xlfn.IFNA(VLOOKUP($B46,'Resultados General'!$C$11:$CG$510,MATCH(CA$6,'Resultados General'!$C$10:$CG$10,0),0),"")</f>
        <v>#NAME?</v>
      </c>
      <c r="CB46" s="29" t="str">
        <f t="shared" ca="1" si="44"/>
        <v/>
      </c>
      <c r="CC46" s="29" t="str">
        <f t="shared" ca="1" si="45"/>
        <v/>
      </c>
      <c r="CD46" s="29" t="e">
        <f ca="1">+_xlfn.IFNA(VLOOKUP($B46,'Resultados General'!$C$11:$CG$510,MATCH(CD$6,'Resultados General'!$C$10:$CG$10,0),0),"")</f>
        <v>#NAME?</v>
      </c>
      <c r="CE46" s="29" t="str">
        <f t="shared" ca="1" si="46"/>
        <v/>
      </c>
      <c r="CF46" s="29" t="str">
        <f t="shared" ca="1" si="47"/>
        <v/>
      </c>
      <c r="CG46" s="29" t="e">
        <f ca="1">+_xlfn.IFNA(VLOOKUP($B46,'Resultados General'!$C$11:$CG$510,MATCH(CG$6,'Resultados General'!$C$10:$CG$10,0),0),"")</f>
        <v>#NAME?</v>
      </c>
      <c r="CH46" s="29" t="str">
        <f t="shared" ca="1" si="48"/>
        <v/>
      </c>
      <c r="CI46" s="29" t="str">
        <f t="shared" ca="1" si="49"/>
        <v/>
      </c>
      <c r="CJ46" s="29" t="e">
        <f ca="1">+_xlfn.IFNA(VLOOKUP($B46,'Resultados General'!$C$11:$CG$510,MATCH(CJ$6,'Resultados General'!$C$10:$CG$10,0),0),"")</f>
        <v>#NAME?</v>
      </c>
      <c r="CK46" s="29" t="str">
        <f t="shared" ca="1" si="50"/>
        <v/>
      </c>
      <c r="CL46" s="29" t="str">
        <f t="shared" ca="1" si="51"/>
        <v/>
      </c>
      <c r="CM46" s="29" t="e">
        <f ca="1">+_xlfn.IFNA(VLOOKUP($B46,'Resultados General'!$C$11:$CG$510,MATCH(CM$6,'Resultados General'!$C$10:$CG$10,0),0),"")</f>
        <v>#NAME?</v>
      </c>
      <c r="CN46" s="29" t="str">
        <f t="shared" ca="1" si="52"/>
        <v/>
      </c>
      <c r="CO46" s="29" t="str">
        <f t="shared" ca="1" si="53"/>
        <v/>
      </c>
      <c r="CP46" s="29" t="e">
        <f ca="1">+_xlfn.IFNA(VLOOKUP($B46,'Resultados General'!$C$11:$CG$510,MATCH(CP$6,'Resultados General'!$C$10:$CG$10,0),0),"")</f>
        <v>#NAME?</v>
      </c>
      <c r="CQ46" s="29" t="str">
        <f t="shared" ca="1" si="54"/>
        <v/>
      </c>
      <c r="CR46" s="29" t="str">
        <f t="shared" ca="1" si="55"/>
        <v/>
      </c>
      <c r="CS46" s="29" t="e">
        <f ca="1">+_xlfn.IFNA(VLOOKUP($B46,'Resultados General'!$C$11:$CG$510,MATCH(CS$6,'Resultados General'!$C$10:$CG$10,0),0),"")</f>
        <v>#NAME?</v>
      </c>
      <c r="CT46" s="29" t="str">
        <f t="shared" ca="1" si="56"/>
        <v/>
      </c>
      <c r="CU46" s="29" t="str">
        <f t="shared" ca="1" si="57"/>
        <v/>
      </c>
      <c r="CV46" s="29" t="e">
        <f ca="1">+_xlfn.IFNA(VLOOKUP($B46,'Resultados General'!$C$11:$CG$510,MATCH(CV$6,'Resultados General'!$C$10:$CG$10,0),0),"")</f>
        <v>#NAME?</v>
      </c>
      <c r="CW46" s="29" t="str">
        <f t="shared" ca="1" si="58"/>
        <v/>
      </c>
      <c r="CX46" s="29" t="str">
        <f t="shared" ca="1" si="59"/>
        <v/>
      </c>
      <c r="CY46" s="29" t="e">
        <f ca="1">+_xlfn.IFNA(VLOOKUP($B46,'Resultados General'!$C$11:$CG$510,MATCH(CY$6,'Resultados General'!$C$10:$CG$10,0),0),"")</f>
        <v>#NAME?</v>
      </c>
      <c r="CZ46" s="29" t="str">
        <f t="shared" ca="1" si="60"/>
        <v/>
      </c>
      <c r="DA46" s="29" t="str">
        <f t="shared" ca="1" si="61"/>
        <v/>
      </c>
      <c r="DB46" s="29" t="e">
        <f ca="1">+_xlfn.IFNA(VLOOKUP($B46,'Resultados General'!$C$11:$CG$510,MATCH(DB$6,'Resultados General'!$C$10:$CG$10,0),0),"")</f>
        <v>#NAME?</v>
      </c>
      <c r="DC46" s="29" t="str">
        <f t="shared" ca="1" si="62"/>
        <v/>
      </c>
      <c r="DD46" s="29" t="str">
        <f t="shared" ca="1" si="63"/>
        <v/>
      </c>
      <c r="DE46" s="29" t="e">
        <f ca="1">+_xlfn.IFNA(VLOOKUP($B46,'Resultados General'!$C$11:$CG$510,MATCH(DE$6,'Resultados General'!$C$10:$CG$10,0),0),"")</f>
        <v>#NAME?</v>
      </c>
      <c r="DF46" s="29" t="str">
        <f t="shared" ca="1" si="64"/>
        <v/>
      </c>
      <c r="DG46" s="29" t="str">
        <f t="shared" ca="1" si="65"/>
        <v/>
      </c>
      <c r="DH46" s="29" t="e">
        <f ca="1">+_xlfn.IFNA(VLOOKUP($B46,'Resultados General'!$C$11:$CG$510,MATCH(DH$6,'Resultados General'!$C$10:$CG$10,0),0),"")</f>
        <v>#NAME?</v>
      </c>
      <c r="DI46" s="29" t="str">
        <f t="shared" ca="1" si="66"/>
        <v/>
      </c>
      <c r="DJ46" s="29" t="str">
        <f t="shared" ca="1" si="67"/>
        <v/>
      </c>
      <c r="DK46" s="29" t="e">
        <f ca="1">+_xlfn.IFNA(VLOOKUP($B46,'Resultados General'!$C$11:$CG$510,MATCH(DK$6,'Resultados General'!$C$10:$CG$10,0),0),"")</f>
        <v>#NAME?</v>
      </c>
      <c r="DL46" s="29" t="str">
        <f t="shared" ca="1" si="68"/>
        <v/>
      </c>
      <c r="DM46" s="29" t="str">
        <f t="shared" ca="1" si="69"/>
        <v/>
      </c>
      <c r="DN46" s="29" t="e">
        <f ca="1">+_xlfn.IFNA(VLOOKUP($B46,'Resultados General'!$C$11:$CG$510,MATCH(DN$6,'Resultados General'!$C$10:$CG$10,0),0),"")</f>
        <v>#NAME?</v>
      </c>
      <c r="DO46" s="29" t="str">
        <f t="shared" ca="1" si="70"/>
        <v/>
      </c>
      <c r="DP46" s="29" t="str">
        <f t="shared" ca="1" si="71"/>
        <v/>
      </c>
    </row>
    <row r="47" spans="2:120">
      <c r="B47" s="219" t="str">
        <f>+IF('Resultados General'!C50="","",'Resultados General'!C50)</f>
        <v/>
      </c>
      <c r="C47" s="134" t="e">
        <f ca="1">+_xlfn.IFNA(VLOOKUP('Distribución de puestos'!B47,'Resultados General'!$C$11:$J$510,8,0),"")</f>
        <v>#NAME?</v>
      </c>
      <c r="D47" s="135" t="e">
        <f ca="1">+_xlfn.IFNA(VLOOKUP(B47,'Resultados General'!$C$11:$L$510,10,0),"")</f>
        <v>#NAME?</v>
      </c>
      <c r="E47" s="26" t="s">
        <v>76</v>
      </c>
      <c r="F47" s="26" t="s">
        <v>76</v>
      </c>
      <c r="G47" s="135" t="str">
        <f t="shared" ca="1" si="72"/>
        <v/>
      </c>
      <c r="H47" s="135" t="str">
        <f t="shared" ca="1" si="73"/>
        <v/>
      </c>
      <c r="I47" s="219" t="str">
        <f t="shared" si="74"/>
        <v/>
      </c>
      <c r="J47" s="138"/>
      <c r="M47" s="29" t="e">
        <f ca="1">+_xlfn.IFNA(VLOOKUP($B47,'Resultados General'!$C$11:$CG$510,MATCH(M$6,'Resultados General'!$C$10:$CG$10,0),0),"")</f>
        <v>#NAME?</v>
      </c>
      <c r="N47" s="29" t="str">
        <f t="shared" ca="1" si="0"/>
        <v/>
      </c>
      <c r="O47" s="29" t="str">
        <f t="shared" ca="1" si="1"/>
        <v/>
      </c>
      <c r="P47" s="29" t="e">
        <f ca="1">+_xlfn.IFNA(VLOOKUP($B47,'Resultados General'!$C$11:$CG$510,MATCH(P$6,'Resultados General'!$C$10:$CG$10,0),0),"")</f>
        <v>#NAME?</v>
      </c>
      <c r="Q47" s="29" t="str">
        <f t="shared" ca="1" si="2"/>
        <v/>
      </c>
      <c r="R47" s="29" t="str">
        <f t="shared" ca="1" si="3"/>
        <v/>
      </c>
      <c r="S47" s="29" t="e">
        <f ca="1">+_xlfn.IFNA(VLOOKUP($B47,'Resultados General'!$C$11:$CG$510,MATCH(S$6,'Resultados General'!$C$10:$CG$10,0),0),"")</f>
        <v>#NAME?</v>
      </c>
      <c r="T47" s="29" t="str">
        <f t="shared" ca="1" si="4"/>
        <v/>
      </c>
      <c r="U47" s="29" t="str">
        <f t="shared" ca="1" si="5"/>
        <v/>
      </c>
      <c r="V47" s="29" t="e">
        <f ca="1">+_xlfn.IFNA(VLOOKUP($B47,'Resultados General'!$C$11:$CG$510,MATCH(V$6,'Resultados General'!$C$10:$CG$10,0),0),"")</f>
        <v>#NAME?</v>
      </c>
      <c r="W47" s="29" t="str">
        <f t="shared" ca="1" si="6"/>
        <v/>
      </c>
      <c r="X47" s="29" t="str">
        <f t="shared" ca="1" si="7"/>
        <v/>
      </c>
      <c r="Y47" s="29" t="e">
        <f ca="1">+_xlfn.IFNA(VLOOKUP($B47,'Resultados General'!$C$11:$CG$510,MATCH(Y$6,'Resultados General'!$C$10:$CG$10,0),0),"")</f>
        <v>#NAME?</v>
      </c>
      <c r="Z47" s="29" t="str">
        <f t="shared" ca="1" si="8"/>
        <v/>
      </c>
      <c r="AA47" s="29" t="str">
        <f t="shared" ca="1" si="9"/>
        <v/>
      </c>
      <c r="AB47" s="29" t="e">
        <f ca="1">+_xlfn.IFNA(VLOOKUP($B47,'Resultados General'!$C$11:$CG$510,MATCH(AB$6,'Resultados General'!$C$10:$CG$10,0),0),"")</f>
        <v>#NAME?</v>
      </c>
      <c r="AC47" s="29" t="str">
        <f t="shared" ca="1" si="10"/>
        <v/>
      </c>
      <c r="AD47" s="29" t="str">
        <f t="shared" ca="1" si="11"/>
        <v/>
      </c>
      <c r="AE47" s="29" t="e">
        <f ca="1">+_xlfn.IFNA(VLOOKUP($B47,'Resultados General'!$C$11:$CG$510,MATCH(AE$6,'Resultados General'!$C$10:$CG$10,0),0),"")</f>
        <v>#NAME?</v>
      </c>
      <c r="AF47" s="29" t="str">
        <f t="shared" ca="1" si="12"/>
        <v/>
      </c>
      <c r="AG47" s="29" t="str">
        <f t="shared" ca="1" si="13"/>
        <v/>
      </c>
      <c r="AH47" s="29" t="e">
        <f ca="1">+_xlfn.IFNA(VLOOKUP($B47,'Resultados General'!$C$11:$CG$510,MATCH(AH$6,'Resultados General'!$C$10:$CG$10,0),0),"")</f>
        <v>#NAME?</v>
      </c>
      <c r="AI47" s="29" t="str">
        <f t="shared" ca="1" si="14"/>
        <v/>
      </c>
      <c r="AJ47" s="29" t="str">
        <f t="shared" ca="1" si="15"/>
        <v/>
      </c>
      <c r="AK47" s="29" t="e">
        <f ca="1">+_xlfn.IFNA(VLOOKUP($B47,'Resultados General'!$C$11:$CG$510,MATCH(AK$6,'Resultados General'!$C$10:$CG$10,0),0),"")</f>
        <v>#NAME?</v>
      </c>
      <c r="AL47" s="29" t="str">
        <f t="shared" ca="1" si="16"/>
        <v/>
      </c>
      <c r="AM47" s="29" t="str">
        <f t="shared" ca="1" si="17"/>
        <v/>
      </c>
      <c r="AN47" s="29" t="e">
        <f ca="1">+_xlfn.IFNA(VLOOKUP($B47,'Resultados General'!$C$11:$CG$510,MATCH(AN$6,'Resultados General'!$C$10:$CG$10,0),0),"")</f>
        <v>#NAME?</v>
      </c>
      <c r="AO47" s="29" t="str">
        <f t="shared" ca="1" si="18"/>
        <v/>
      </c>
      <c r="AP47" s="29" t="str">
        <f t="shared" ca="1" si="19"/>
        <v/>
      </c>
      <c r="AQ47" s="29" t="e">
        <f ca="1">+_xlfn.IFNA(VLOOKUP($B47,'Resultados General'!$C$11:$CG$510,MATCH(AQ$6,'Resultados General'!$C$10:$CG$10,0),0),"")</f>
        <v>#NAME?</v>
      </c>
      <c r="AR47" s="29" t="str">
        <f t="shared" ca="1" si="20"/>
        <v/>
      </c>
      <c r="AS47" s="29" t="str">
        <f t="shared" ca="1" si="21"/>
        <v/>
      </c>
      <c r="AT47" s="29" t="e">
        <f ca="1">+_xlfn.IFNA(VLOOKUP($B47,'Resultados General'!$C$11:$CG$510,MATCH(AT$6,'Resultados General'!$C$10:$CG$10,0),0),"")</f>
        <v>#NAME?</v>
      </c>
      <c r="AU47" s="29" t="str">
        <f t="shared" ca="1" si="22"/>
        <v/>
      </c>
      <c r="AV47" s="29" t="str">
        <f t="shared" ca="1" si="23"/>
        <v/>
      </c>
      <c r="AW47" s="29" t="e">
        <f ca="1">+_xlfn.IFNA(VLOOKUP($B47,'Resultados General'!$C$11:$CG$510,MATCH(AW$6,'Resultados General'!$C$10:$CG$10,0),0),"")</f>
        <v>#NAME?</v>
      </c>
      <c r="AX47" s="29" t="str">
        <f t="shared" ca="1" si="24"/>
        <v/>
      </c>
      <c r="AY47" s="29" t="str">
        <f t="shared" ca="1" si="25"/>
        <v/>
      </c>
      <c r="AZ47" s="29" t="e">
        <f ca="1">+_xlfn.IFNA(VLOOKUP($B47,'Resultados General'!$C$11:$CG$510,MATCH(AZ$6,'Resultados General'!$C$10:$CG$10,0),0),"")</f>
        <v>#NAME?</v>
      </c>
      <c r="BA47" s="29" t="str">
        <f t="shared" ca="1" si="26"/>
        <v/>
      </c>
      <c r="BB47" s="29" t="str">
        <f t="shared" ca="1" si="27"/>
        <v/>
      </c>
      <c r="BC47" s="29" t="e">
        <f ca="1">+_xlfn.IFNA(VLOOKUP($B47,'Resultados General'!$C$11:$CG$510,MATCH(BC$6,'Resultados General'!$C$10:$CG$10,0),0),"")</f>
        <v>#NAME?</v>
      </c>
      <c r="BD47" s="29" t="str">
        <f t="shared" ca="1" si="28"/>
        <v/>
      </c>
      <c r="BE47" s="29" t="str">
        <f t="shared" ca="1" si="29"/>
        <v/>
      </c>
      <c r="BF47" s="29" t="e">
        <f ca="1">+_xlfn.IFNA(VLOOKUP($B47,'Resultados General'!$C$11:$CG$510,MATCH(BF$6,'Resultados General'!$C$10:$CG$10,0),0),"")</f>
        <v>#NAME?</v>
      </c>
      <c r="BG47" s="29" t="str">
        <f t="shared" ca="1" si="30"/>
        <v/>
      </c>
      <c r="BH47" s="29" t="str">
        <f t="shared" ca="1" si="31"/>
        <v/>
      </c>
      <c r="BI47" s="29" t="e">
        <f ca="1">+_xlfn.IFNA(VLOOKUP($B47,'Resultados General'!$C$11:$CG$510,MATCH(BI$6,'Resultados General'!$C$10:$CG$10,0),0),"")</f>
        <v>#NAME?</v>
      </c>
      <c r="BJ47" s="29" t="str">
        <f t="shared" ca="1" si="32"/>
        <v/>
      </c>
      <c r="BK47" s="29" t="str">
        <f t="shared" ca="1" si="33"/>
        <v/>
      </c>
      <c r="BL47" s="29" t="e">
        <f ca="1">+_xlfn.IFNA(VLOOKUP($B47,'Resultados General'!$C$11:$CG$510,MATCH(BL$6,'Resultados General'!$C$10:$CG$10,0),0),"")</f>
        <v>#NAME?</v>
      </c>
      <c r="BM47" s="29" t="str">
        <f t="shared" ca="1" si="34"/>
        <v/>
      </c>
      <c r="BN47" s="29" t="str">
        <f t="shared" ca="1" si="35"/>
        <v/>
      </c>
      <c r="BO47" s="29" t="e">
        <f ca="1">+_xlfn.IFNA(VLOOKUP($B47,'Resultados General'!$C$11:$CG$510,MATCH(BO$6,'Resultados General'!$C$10:$CG$10,0),0),"")</f>
        <v>#NAME?</v>
      </c>
      <c r="BP47" s="29" t="str">
        <f t="shared" ca="1" si="36"/>
        <v/>
      </c>
      <c r="BQ47" s="29" t="str">
        <f t="shared" ca="1" si="37"/>
        <v/>
      </c>
      <c r="BR47" s="29" t="e">
        <f ca="1">+_xlfn.IFNA(VLOOKUP($B47,'Resultados General'!$C$11:$CG$510,MATCH(BR$6,'Resultados General'!$C$10:$CG$10,0),0),"")</f>
        <v>#NAME?</v>
      </c>
      <c r="BS47" s="29" t="str">
        <f t="shared" ca="1" si="38"/>
        <v/>
      </c>
      <c r="BT47" s="29" t="str">
        <f t="shared" ca="1" si="39"/>
        <v/>
      </c>
      <c r="BU47" s="29" t="e">
        <f ca="1">+_xlfn.IFNA(VLOOKUP($B47,'Resultados General'!$C$11:$CG$510,MATCH(BU$6,'Resultados General'!$C$10:$CG$10,0),0),"")</f>
        <v>#NAME?</v>
      </c>
      <c r="BV47" s="29" t="str">
        <f t="shared" ca="1" si="40"/>
        <v/>
      </c>
      <c r="BW47" s="29" t="str">
        <f t="shared" ca="1" si="41"/>
        <v/>
      </c>
      <c r="BX47" s="29" t="e">
        <f ca="1">+_xlfn.IFNA(VLOOKUP($B47,'Resultados General'!$C$11:$CG$510,MATCH(BX$6,'Resultados General'!$C$10:$CG$10,0),0),"")</f>
        <v>#NAME?</v>
      </c>
      <c r="BY47" s="29" t="str">
        <f t="shared" ca="1" si="42"/>
        <v/>
      </c>
      <c r="BZ47" s="29" t="str">
        <f t="shared" ca="1" si="43"/>
        <v/>
      </c>
      <c r="CA47" s="29" t="e">
        <f ca="1">+_xlfn.IFNA(VLOOKUP($B47,'Resultados General'!$C$11:$CG$510,MATCH(CA$6,'Resultados General'!$C$10:$CG$10,0),0),"")</f>
        <v>#NAME?</v>
      </c>
      <c r="CB47" s="29" t="str">
        <f t="shared" ca="1" si="44"/>
        <v/>
      </c>
      <c r="CC47" s="29" t="str">
        <f t="shared" ca="1" si="45"/>
        <v/>
      </c>
      <c r="CD47" s="29" t="e">
        <f ca="1">+_xlfn.IFNA(VLOOKUP($B47,'Resultados General'!$C$11:$CG$510,MATCH(CD$6,'Resultados General'!$C$10:$CG$10,0),0),"")</f>
        <v>#NAME?</v>
      </c>
      <c r="CE47" s="29" t="str">
        <f t="shared" ca="1" si="46"/>
        <v/>
      </c>
      <c r="CF47" s="29" t="str">
        <f t="shared" ca="1" si="47"/>
        <v/>
      </c>
      <c r="CG47" s="29" t="e">
        <f ca="1">+_xlfn.IFNA(VLOOKUP($B47,'Resultados General'!$C$11:$CG$510,MATCH(CG$6,'Resultados General'!$C$10:$CG$10,0),0),"")</f>
        <v>#NAME?</v>
      </c>
      <c r="CH47" s="29" t="str">
        <f t="shared" ca="1" si="48"/>
        <v/>
      </c>
      <c r="CI47" s="29" t="str">
        <f t="shared" ca="1" si="49"/>
        <v/>
      </c>
      <c r="CJ47" s="29" t="e">
        <f ca="1">+_xlfn.IFNA(VLOOKUP($B47,'Resultados General'!$C$11:$CG$510,MATCH(CJ$6,'Resultados General'!$C$10:$CG$10,0),0),"")</f>
        <v>#NAME?</v>
      </c>
      <c r="CK47" s="29" t="str">
        <f t="shared" ca="1" si="50"/>
        <v/>
      </c>
      <c r="CL47" s="29" t="str">
        <f t="shared" ca="1" si="51"/>
        <v/>
      </c>
      <c r="CM47" s="29" t="e">
        <f ca="1">+_xlfn.IFNA(VLOOKUP($B47,'Resultados General'!$C$11:$CG$510,MATCH(CM$6,'Resultados General'!$C$10:$CG$10,0),0),"")</f>
        <v>#NAME?</v>
      </c>
      <c r="CN47" s="29" t="str">
        <f t="shared" ca="1" si="52"/>
        <v/>
      </c>
      <c r="CO47" s="29" t="str">
        <f t="shared" ca="1" si="53"/>
        <v/>
      </c>
      <c r="CP47" s="29" t="e">
        <f ca="1">+_xlfn.IFNA(VLOOKUP($B47,'Resultados General'!$C$11:$CG$510,MATCH(CP$6,'Resultados General'!$C$10:$CG$10,0),0),"")</f>
        <v>#NAME?</v>
      </c>
      <c r="CQ47" s="29" t="str">
        <f t="shared" ca="1" si="54"/>
        <v/>
      </c>
      <c r="CR47" s="29" t="str">
        <f t="shared" ca="1" si="55"/>
        <v/>
      </c>
      <c r="CS47" s="29" t="e">
        <f ca="1">+_xlfn.IFNA(VLOOKUP($B47,'Resultados General'!$C$11:$CG$510,MATCH(CS$6,'Resultados General'!$C$10:$CG$10,0),0),"")</f>
        <v>#NAME?</v>
      </c>
      <c r="CT47" s="29" t="str">
        <f t="shared" ca="1" si="56"/>
        <v/>
      </c>
      <c r="CU47" s="29" t="str">
        <f t="shared" ca="1" si="57"/>
        <v/>
      </c>
      <c r="CV47" s="29" t="e">
        <f ca="1">+_xlfn.IFNA(VLOOKUP($B47,'Resultados General'!$C$11:$CG$510,MATCH(CV$6,'Resultados General'!$C$10:$CG$10,0),0),"")</f>
        <v>#NAME?</v>
      </c>
      <c r="CW47" s="29" t="str">
        <f t="shared" ca="1" si="58"/>
        <v/>
      </c>
      <c r="CX47" s="29" t="str">
        <f t="shared" ca="1" si="59"/>
        <v/>
      </c>
      <c r="CY47" s="29" t="e">
        <f ca="1">+_xlfn.IFNA(VLOOKUP($B47,'Resultados General'!$C$11:$CG$510,MATCH(CY$6,'Resultados General'!$C$10:$CG$10,0),0),"")</f>
        <v>#NAME?</v>
      </c>
      <c r="CZ47" s="29" t="str">
        <f t="shared" ca="1" si="60"/>
        <v/>
      </c>
      <c r="DA47" s="29" t="str">
        <f t="shared" ca="1" si="61"/>
        <v/>
      </c>
      <c r="DB47" s="29" t="e">
        <f ca="1">+_xlfn.IFNA(VLOOKUP($B47,'Resultados General'!$C$11:$CG$510,MATCH(DB$6,'Resultados General'!$C$10:$CG$10,0),0),"")</f>
        <v>#NAME?</v>
      </c>
      <c r="DC47" s="29" t="str">
        <f t="shared" ca="1" si="62"/>
        <v/>
      </c>
      <c r="DD47" s="29" t="str">
        <f t="shared" ca="1" si="63"/>
        <v/>
      </c>
      <c r="DE47" s="29" t="e">
        <f ca="1">+_xlfn.IFNA(VLOOKUP($B47,'Resultados General'!$C$11:$CG$510,MATCH(DE$6,'Resultados General'!$C$10:$CG$10,0),0),"")</f>
        <v>#NAME?</v>
      </c>
      <c r="DF47" s="29" t="str">
        <f t="shared" ca="1" si="64"/>
        <v/>
      </c>
      <c r="DG47" s="29" t="str">
        <f t="shared" ca="1" si="65"/>
        <v/>
      </c>
      <c r="DH47" s="29" t="e">
        <f ca="1">+_xlfn.IFNA(VLOOKUP($B47,'Resultados General'!$C$11:$CG$510,MATCH(DH$6,'Resultados General'!$C$10:$CG$10,0),0),"")</f>
        <v>#NAME?</v>
      </c>
      <c r="DI47" s="29" t="str">
        <f t="shared" ca="1" si="66"/>
        <v/>
      </c>
      <c r="DJ47" s="29" t="str">
        <f t="shared" ca="1" si="67"/>
        <v/>
      </c>
      <c r="DK47" s="29" t="e">
        <f ca="1">+_xlfn.IFNA(VLOOKUP($B47,'Resultados General'!$C$11:$CG$510,MATCH(DK$6,'Resultados General'!$C$10:$CG$10,0),0),"")</f>
        <v>#NAME?</v>
      </c>
      <c r="DL47" s="29" t="str">
        <f t="shared" ca="1" si="68"/>
        <v/>
      </c>
      <c r="DM47" s="29" t="str">
        <f t="shared" ca="1" si="69"/>
        <v/>
      </c>
      <c r="DN47" s="29" t="e">
        <f ca="1">+_xlfn.IFNA(VLOOKUP($B47,'Resultados General'!$C$11:$CG$510,MATCH(DN$6,'Resultados General'!$C$10:$CG$10,0),0),"")</f>
        <v>#NAME?</v>
      </c>
      <c r="DO47" s="29" t="str">
        <f t="shared" ca="1" si="70"/>
        <v/>
      </c>
      <c r="DP47" s="29" t="str">
        <f t="shared" ca="1" si="71"/>
        <v/>
      </c>
    </row>
    <row r="48" spans="2:120">
      <c r="B48" s="219" t="str">
        <f>+IF('Resultados General'!C51="","",'Resultados General'!C51)</f>
        <v/>
      </c>
      <c r="C48" s="134" t="e">
        <f ca="1">+_xlfn.IFNA(VLOOKUP('Distribución de puestos'!B48,'Resultados General'!$C$11:$J$510,8,0),"")</f>
        <v>#NAME?</v>
      </c>
      <c r="D48" s="135" t="e">
        <f ca="1">+_xlfn.IFNA(VLOOKUP(B48,'Resultados General'!$C$11:$L$510,10,0),"")</f>
        <v>#NAME?</v>
      </c>
      <c r="E48" s="26" t="s">
        <v>76</v>
      </c>
      <c r="F48" s="26" t="s">
        <v>76</v>
      </c>
      <c r="G48" s="135" t="str">
        <f t="shared" ca="1" si="72"/>
        <v/>
      </c>
      <c r="H48" s="135" t="str">
        <f t="shared" ca="1" si="73"/>
        <v/>
      </c>
      <c r="I48" s="219" t="str">
        <f t="shared" si="74"/>
        <v/>
      </c>
      <c r="J48" s="138"/>
      <c r="M48" s="29" t="e">
        <f ca="1">+_xlfn.IFNA(VLOOKUP($B48,'Resultados General'!$C$11:$CG$510,MATCH(M$6,'Resultados General'!$C$10:$CG$10,0),0),"")</f>
        <v>#NAME?</v>
      </c>
      <c r="N48" s="29" t="str">
        <f t="shared" ca="1" si="0"/>
        <v/>
      </c>
      <c r="O48" s="29" t="str">
        <f t="shared" ca="1" si="1"/>
        <v/>
      </c>
      <c r="P48" s="29" t="e">
        <f ca="1">+_xlfn.IFNA(VLOOKUP($B48,'Resultados General'!$C$11:$CG$510,MATCH(P$6,'Resultados General'!$C$10:$CG$10,0),0),"")</f>
        <v>#NAME?</v>
      </c>
      <c r="Q48" s="29" t="str">
        <f t="shared" ca="1" si="2"/>
        <v/>
      </c>
      <c r="R48" s="29" t="str">
        <f t="shared" ca="1" si="3"/>
        <v/>
      </c>
      <c r="S48" s="29" t="e">
        <f ca="1">+_xlfn.IFNA(VLOOKUP($B48,'Resultados General'!$C$11:$CG$510,MATCH(S$6,'Resultados General'!$C$10:$CG$10,0),0),"")</f>
        <v>#NAME?</v>
      </c>
      <c r="T48" s="29" t="str">
        <f t="shared" ca="1" si="4"/>
        <v/>
      </c>
      <c r="U48" s="29" t="str">
        <f t="shared" ca="1" si="5"/>
        <v/>
      </c>
      <c r="V48" s="29" t="e">
        <f ca="1">+_xlfn.IFNA(VLOOKUP($B48,'Resultados General'!$C$11:$CG$510,MATCH(V$6,'Resultados General'!$C$10:$CG$10,0),0),"")</f>
        <v>#NAME?</v>
      </c>
      <c r="W48" s="29" t="str">
        <f t="shared" ca="1" si="6"/>
        <v/>
      </c>
      <c r="X48" s="29" t="str">
        <f t="shared" ca="1" si="7"/>
        <v/>
      </c>
      <c r="Y48" s="29" t="e">
        <f ca="1">+_xlfn.IFNA(VLOOKUP($B48,'Resultados General'!$C$11:$CG$510,MATCH(Y$6,'Resultados General'!$C$10:$CG$10,0),0),"")</f>
        <v>#NAME?</v>
      </c>
      <c r="Z48" s="29" t="str">
        <f t="shared" ca="1" si="8"/>
        <v/>
      </c>
      <c r="AA48" s="29" t="str">
        <f t="shared" ca="1" si="9"/>
        <v/>
      </c>
      <c r="AB48" s="29" t="e">
        <f ca="1">+_xlfn.IFNA(VLOOKUP($B48,'Resultados General'!$C$11:$CG$510,MATCH(AB$6,'Resultados General'!$C$10:$CG$10,0),0),"")</f>
        <v>#NAME?</v>
      </c>
      <c r="AC48" s="29" t="str">
        <f t="shared" ca="1" si="10"/>
        <v/>
      </c>
      <c r="AD48" s="29" t="str">
        <f t="shared" ca="1" si="11"/>
        <v/>
      </c>
      <c r="AE48" s="29" t="e">
        <f ca="1">+_xlfn.IFNA(VLOOKUP($B48,'Resultados General'!$C$11:$CG$510,MATCH(AE$6,'Resultados General'!$C$10:$CG$10,0),0),"")</f>
        <v>#NAME?</v>
      </c>
      <c r="AF48" s="29" t="str">
        <f t="shared" ca="1" si="12"/>
        <v/>
      </c>
      <c r="AG48" s="29" t="str">
        <f t="shared" ca="1" si="13"/>
        <v/>
      </c>
      <c r="AH48" s="29" t="e">
        <f ca="1">+_xlfn.IFNA(VLOOKUP($B48,'Resultados General'!$C$11:$CG$510,MATCH(AH$6,'Resultados General'!$C$10:$CG$10,0),0),"")</f>
        <v>#NAME?</v>
      </c>
      <c r="AI48" s="29" t="str">
        <f t="shared" ca="1" si="14"/>
        <v/>
      </c>
      <c r="AJ48" s="29" t="str">
        <f t="shared" ca="1" si="15"/>
        <v/>
      </c>
      <c r="AK48" s="29" t="e">
        <f ca="1">+_xlfn.IFNA(VLOOKUP($B48,'Resultados General'!$C$11:$CG$510,MATCH(AK$6,'Resultados General'!$C$10:$CG$10,0),0),"")</f>
        <v>#NAME?</v>
      </c>
      <c r="AL48" s="29" t="str">
        <f t="shared" ca="1" si="16"/>
        <v/>
      </c>
      <c r="AM48" s="29" t="str">
        <f t="shared" ca="1" si="17"/>
        <v/>
      </c>
      <c r="AN48" s="29" t="e">
        <f ca="1">+_xlfn.IFNA(VLOOKUP($B48,'Resultados General'!$C$11:$CG$510,MATCH(AN$6,'Resultados General'!$C$10:$CG$10,0),0),"")</f>
        <v>#NAME?</v>
      </c>
      <c r="AO48" s="29" t="str">
        <f t="shared" ca="1" si="18"/>
        <v/>
      </c>
      <c r="AP48" s="29" t="str">
        <f t="shared" ca="1" si="19"/>
        <v/>
      </c>
      <c r="AQ48" s="29" t="e">
        <f ca="1">+_xlfn.IFNA(VLOOKUP($B48,'Resultados General'!$C$11:$CG$510,MATCH(AQ$6,'Resultados General'!$C$10:$CG$10,0),0),"")</f>
        <v>#NAME?</v>
      </c>
      <c r="AR48" s="29" t="str">
        <f t="shared" ca="1" si="20"/>
        <v/>
      </c>
      <c r="AS48" s="29" t="str">
        <f t="shared" ca="1" si="21"/>
        <v/>
      </c>
      <c r="AT48" s="29" t="e">
        <f ca="1">+_xlfn.IFNA(VLOOKUP($B48,'Resultados General'!$C$11:$CG$510,MATCH(AT$6,'Resultados General'!$C$10:$CG$10,0),0),"")</f>
        <v>#NAME?</v>
      </c>
      <c r="AU48" s="29" t="str">
        <f t="shared" ca="1" si="22"/>
        <v/>
      </c>
      <c r="AV48" s="29" t="str">
        <f t="shared" ca="1" si="23"/>
        <v/>
      </c>
      <c r="AW48" s="29" t="e">
        <f ca="1">+_xlfn.IFNA(VLOOKUP($B48,'Resultados General'!$C$11:$CG$510,MATCH(AW$6,'Resultados General'!$C$10:$CG$10,0),0),"")</f>
        <v>#NAME?</v>
      </c>
      <c r="AX48" s="29" t="str">
        <f t="shared" ca="1" si="24"/>
        <v/>
      </c>
      <c r="AY48" s="29" t="str">
        <f t="shared" ca="1" si="25"/>
        <v/>
      </c>
      <c r="AZ48" s="29" t="e">
        <f ca="1">+_xlfn.IFNA(VLOOKUP($B48,'Resultados General'!$C$11:$CG$510,MATCH(AZ$6,'Resultados General'!$C$10:$CG$10,0),0),"")</f>
        <v>#NAME?</v>
      </c>
      <c r="BA48" s="29" t="str">
        <f t="shared" ca="1" si="26"/>
        <v/>
      </c>
      <c r="BB48" s="29" t="str">
        <f t="shared" ca="1" si="27"/>
        <v/>
      </c>
      <c r="BC48" s="29" t="e">
        <f ca="1">+_xlfn.IFNA(VLOOKUP($B48,'Resultados General'!$C$11:$CG$510,MATCH(BC$6,'Resultados General'!$C$10:$CG$10,0),0),"")</f>
        <v>#NAME?</v>
      </c>
      <c r="BD48" s="29" t="str">
        <f t="shared" ca="1" si="28"/>
        <v/>
      </c>
      <c r="BE48" s="29" t="str">
        <f t="shared" ca="1" si="29"/>
        <v/>
      </c>
      <c r="BF48" s="29" t="e">
        <f ca="1">+_xlfn.IFNA(VLOOKUP($B48,'Resultados General'!$C$11:$CG$510,MATCH(BF$6,'Resultados General'!$C$10:$CG$10,0),0),"")</f>
        <v>#NAME?</v>
      </c>
      <c r="BG48" s="29" t="str">
        <f t="shared" ca="1" si="30"/>
        <v/>
      </c>
      <c r="BH48" s="29" t="str">
        <f t="shared" ca="1" si="31"/>
        <v/>
      </c>
      <c r="BI48" s="29" t="e">
        <f ca="1">+_xlfn.IFNA(VLOOKUP($B48,'Resultados General'!$C$11:$CG$510,MATCH(BI$6,'Resultados General'!$C$10:$CG$10,0),0),"")</f>
        <v>#NAME?</v>
      </c>
      <c r="BJ48" s="29" t="str">
        <f t="shared" ca="1" si="32"/>
        <v/>
      </c>
      <c r="BK48" s="29" t="str">
        <f t="shared" ca="1" si="33"/>
        <v/>
      </c>
      <c r="BL48" s="29" t="e">
        <f ca="1">+_xlfn.IFNA(VLOOKUP($B48,'Resultados General'!$C$11:$CG$510,MATCH(BL$6,'Resultados General'!$C$10:$CG$10,0),0),"")</f>
        <v>#NAME?</v>
      </c>
      <c r="BM48" s="29" t="str">
        <f t="shared" ca="1" si="34"/>
        <v/>
      </c>
      <c r="BN48" s="29" t="str">
        <f t="shared" ca="1" si="35"/>
        <v/>
      </c>
      <c r="BO48" s="29" t="e">
        <f ca="1">+_xlfn.IFNA(VLOOKUP($B48,'Resultados General'!$C$11:$CG$510,MATCH(BO$6,'Resultados General'!$C$10:$CG$10,0),0),"")</f>
        <v>#NAME?</v>
      </c>
      <c r="BP48" s="29" t="str">
        <f t="shared" ca="1" si="36"/>
        <v/>
      </c>
      <c r="BQ48" s="29" t="str">
        <f t="shared" ca="1" si="37"/>
        <v/>
      </c>
      <c r="BR48" s="29" t="e">
        <f ca="1">+_xlfn.IFNA(VLOOKUP($B48,'Resultados General'!$C$11:$CG$510,MATCH(BR$6,'Resultados General'!$C$10:$CG$10,0),0),"")</f>
        <v>#NAME?</v>
      </c>
      <c r="BS48" s="29" t="str">
        <f t="shared" ca="1" si="38"/>
        <v/>
      </c>
      <c r="BT48" s="29" t="str">
        <f t="shared" ca="1" si="39"/>
        <v/>
      </c>
      <c r="BU48" s="29" t="e">
        <f ca="1">+_xlfn.IFNA(VLOOKUP($B48,'Resultados General'!$C$11:$CG$510,MATCH(BU$6,'Resultados General'!$C$10:$CG$10,0),0),"")</f>
        <v>#NAME?</v>
      </c>
      <c r="BV48" s="29" t="str">
        <f t="shared" ca="1" si="40"/>
        <v/>
      </c>
      <c r="BW48" s="29" t="str">
        <f t="shared" ca="1" si="41"/>
        <v/>
      </c>
      <c r="BX48" s="29" t="e">
        <f ca="1">+_xlfn.IFNA(VLOOKUP($B48,'Resultados General'!$C$11:$CG$510,MATCH(BX$6,'Resultados General'!$C$10:$CG$10,0),0),"")</f>
        <v>#NAME?</v>
      </c>
      <c r="BY48" s="29" t="str">
        <f t="shared" ca="1" si="42"/>
        <v/>
      </c>
      <c r="BZ48" s="29" t="str">
        <f t="shared" ca="1" si="43"/>
        <v/>
      </c>
      <c r="CA48" s="29" t="e">
        <f ca="1">+_xlfn.IFNA(VLOOKUP($B48,'Resultados General'!$C$11:$CG$510,MATCH(CA$6,'Resultados General'!$C$10:$CG$10,0),0),"")</f>
        <v>#NAME?</v>
      </c>
      <c r="CB48" s="29" t="str">
        <f t="shared" ca="1" si="44"/>
        <v/>
      </c>
      <c r="CC48" s="29" t="str">
        <f t="shared" ca="1" si="45"/>
        <v/>
      </c>
      <c r="CD48" s="29" t="e">
        <f ca="1">+_xlfn.IFNA(VLOOKUP($B48,'Resultados General'!$C$11:$CG$510,MATCH(CD$6,'Resultados General'!$C$10:$CG$10,0),0),"")</f>
        <v>#NAME?</v>
      </c>
      <c r="CE48" s="29" t="str">
        <f t="shared" ca="1" si="46"/>
        <v/>
      </c>
      <c r="CF48" s="29" t="str">
        <f t="shared" ca="1" si="47"/>
        <v/>
      </c>
      <c r="CG48" s="29" t="e">
        <f ca="1">+_xlfn.IFNA(VLOOKUP($B48,'Resultados General'!$C$11:$CG$510,MATCH(CG$6,'Resultados General'!$C$10:$CG$10,0),0),"")</f>
        <v>#NAME?</v>
      </c>
      <c r="CH48" s="29" t="str">
        <f t="shared" ca="1" si="48"/>
        <v/>
      </c>
      <c r="CI48" s="29" t="str">
        <f t="shared" ca="1" si="49"/>
        <v/>
      </c>
      <c r="CJ48" s="29" t="e">
        <f ca="1">+_xlfn.IFNA(VLOOKUP($B48,'Resultados General'!$C$11:$CG$510,MATCH(CJ$6,'Resultados General'!$C$10:$CG$10,0),0),"")</f>
        <v>#NAME?</v>
      </c>
      <c r="CK48" s="29" t="str">
        <f t="shared" ca="1" si="50"/>
        <v/>
      </c>
      <c r="CL48" s="29" t="str">
        <f t="shared" ca="1" si="51"/>
        <v/>
      </c>
      <c r="CM48" s="29" t="e">
        <f ca="1">+_xlfn.IFNA(VLOOKUP($B48,'Resultados General'!$C$11:$CG$510,MATCH(CM$6,'Resultados General'!$C$10:$CG$10,0),0),"")</f>
        <v>#NAME?</v>
      </c>
      <c r="CN48" s="29" t="str">
        <f t="shared" ca="1" si="52"/>
        <v/>
      </c>
      <c r="CO48" s="29" t="str">
        <f t="shared" ca="1" si="53"/>
        <v/>
      </c>
      <c r="CP48" s="29" t="e">
        <f ca="1">+_xlfn.IFNA(VLOOKUP($B48,'Resultados General'!$C$11:$CG$510,MATCH(CP$6,'Resultados General'!$C$10:$CG$10,0),0),"")</f>
        <v>#NAME?</v>
      </c>
      <c r="CQ48" s="29" t="str">
        <f t="shared" ca="1" si="54"/>
        <v/>
      </c>
      <c r="CR48" s="29" t="str">
        <f t="shared" ca="1" si="55"/>
        <v/>
      </c>
      <c r="CS48" s="29" t="e">
        <f ca="1">+_xlfn.IFNA(VLOOKUP($B48,'Resultados General'!$C$11:$CG$510,MATCH(CS$6,'Resultados General'!$C$10:$CG$10,0),0),"")</f>
        <v>#NAME?</v>
      </c>
      <c r="CT48" s="29" t="str">
        <f t="shared" ca="1" si="56"/>
        <v/>
      </c>
      <c r="CU48" s="29" t="str">
        <f t="shared" ca="1" si="57"/>
        <v/>
      </c>
      <c r="CV48" s="29" t="e">
        <f ca="1">+_xlfn.IFNA(VLOOKUP($B48,'Resultados General'!$C$11:$CG$510,MATCH(CV$6,'Resultados General'!$C$10:$CG$10,0),0),"")</f>
        <v>#NAME?</v>
      </c>
      <c r="CW48" s="29" t="str">
        <f t="shared" ca="1" si="58"/>
        <v/>
      </c>
      <c r="CX48" s="29" t="str">
        <f t="shared" ca="1" si="59"/>
        <v/>
      </c>
      <c r="CY48" s="29" t="e">
        <f ca="1">+_xlfn.IFNA(VLOOKUP($B48,'Resultados General'!$C$11:$CG$510,MATCH(CY$6,'Resultados General'!$C$10:$CG$10,0),0),"")</f>
        <v>#NAME?</v>
      </c>
      <c r="CZ48" s="29" t="str">
        <f t="shared" ca="1" si="60"/>
        <v/>
      </c>
      <c r="DA48" s="29" t="str">
        <f t="shared" ca="1" si="61"/>
        <v/>
      </c>
      <c r="DB48" s="29" t="e">
        <f ca="1">+_xlfn.IFNA(VLOOKUP($B48,'Resultados General'!$C$11:$CG$510,MATCH(DB$6,'Resultados General'!$C$10:$CG$10,0),0),"")</f>
        <v>#NAME?</v>
      </c>
      <c r="DC48" s="29" t="str">
        <f t="shared" ca="1" si="62"/>
        <v/>
      </c>
      <c r="DD48" s="29" t="str">
        <f t="shared" ca="1" si="63"/>
        <v/>
      </c>
      <c r="DE48" s="29" t="e">
        <f ca="1">+_xlfn.IFNA(VLOOKUP($B48,'Resultados General'!$C$11:$CG$510,MATCH(DE$6,'Resultados General'!$C$10:$CG$10,0),0),"")</f>
        <v>#NAME?</v>
      </c>
      <c r="DF48" s="29" t="str">
        <f t="shared" ca="1" si="64"/>
        <v/>
      </c>
      <c r="DG48" s="29" t="str">
        <f t="shared" ca="1" si="65"/>
        <v/>
      </c>
      <c r="DH48" s="29" t="e">
        <f ca="1">+_xlfn.IFNA(VLOOKUP($B48,'Resultados General'!$C$11:$CG$510,MATCH(DH$6,'Resultados General'!$C$10:$CG$10,0),0),"")</f>
        <v>#NAME?</v>
      </c>
      <c r="DI48" s="29" t="str">
        <f t="shared" ca="1" si="66"/>
        <v/>
      </c>
      <c r="DJ48" s="29" t="str">
        <f t="shared" ca="1" si="67"/>
        <v/>
      </c>
      <c r="DK48" s="29" t="e">
        <f ca="1">+_xlfn.IFNA(VLOOKUP($B48,'Resultados General'!$C$11:$CG$510,MATCH(DK$6,'Resultados General'!$C$10:$CG$10,0),0),"")</f>
        <v>#NAME?</v>
      </c>
      <c r="DL48" s="29" t="str">
        <f t="shared" ca="1" si="68"/>
        <v/>
      </c>
      <c r="DM48" s="29" t="str">
        <f t="shared" ca="1" si="69"/>
        <v/>
      </c>
      <c r="DN48" s="29" t="e">
        <f ca="1">+_xlfn.IFNA(VLOOKUP($B48,'Resultados General'!$C$11:$CG$510,MATCH(DN$6,'Resultados General'!$C$10:$CG$10,0),0),"")</f>
        <v>#NAME?</v>
      </c>
      <c r="DO48" s="29" t="str">
        <f t="shared" ca="1" si="70"/>
        <v/>
      </c>
      <c r="DP48" s="29" t="str">
        <f t="shared" ca="1" si="71"/>
        <v/>
      </c>
    </row>
    <row r="49" spans="2:120">
      <c r="B49" s="219" t="str">
        <f>+IF('Resultados General'!C52="","",'Resultados General'!C52)</f>
        <v/>
      </c>
      <c r="C49" s="134" t="e">
        <f ca="1">+_xlfn.IFNA(VLOOKUP('Distribución de puestos'!B49,'Resultados General'!$C$11:$J$510,8,0),"")</f>
        <v>#NAME?</v>
      </c>
      <c r="D49" s="135" t="e">
        <f ca="1">+_xlfn.IFNA(VLOOKUP(B49,'Resultados General'!$C$11:$L$510,10,0),"")</f>
        <v>#NAME?</v>
      </c>
      <c r="E49" s="26" t="s">
        <v>76</v>
      </c>
      <c r="F49" s="26" t="s">
        <v>76</v>
      </c>
      <c r="G49" s="135" t="str">
        <f t="shared" ca="1" si="72"/>
        <v/>
      </c>
      <c r="H49" s="135" t="str">
        <f t="shared" ca="1" si="73"/>
        <v/>
      </c>
      <c r="I49" s="219" t="str">
        <f t="shared" si="74"/>
        <v/>
      </c>
      <c r="J49" s="138"/>
      <c r="M49" s="29" t="e">
        <f ca="1">+_xlfn.IFNA(VLOOKUP($B49,'Resultados General'!$C$11:$CG$510,MATCH(M$6,'Resultados General'!$C$10:$CG$10,0),0),"")</f>
        <v>#NAME?</v>
      </c>
      <c r="N49" s="29" t="str">
        <f t="shared" ca="1" si="0"/>
        <v/>
      </c>
      <c r="O49" s="29" t="str">
        <f t="shared" ca="1" si="1"/>
        <v/>
      </c>
      <c r="P49" s="29" t="e">
        <f ca="1">+_xlfn.IFNA(VLOOKUP($B49,'Resultados General'!$C$11:$CG$510,MATCH(P$6,'Resultados General'!$C$10:$CG$10,0),0),"")</f>
        <v>#NAME?</v>
      </c>
      <c r="Q49" s="29" t="str">
        <f t="shared" ca="1" si="2"/>
        <v/>
      </c>
      <c r="R49" s="29" t="str">
        <f t="shared" ca="1" si="3"/>
        <v/>
      </c>
      <c r="S49" s="29" t="e">
        <f ca="1">+_xlfn.IFNA(VLOOKUP($B49,'Resultados General'!$C$11:$CG$510,MATCH(S$6,'Resultados General'!$C$10:$CG$10,0),0),"")</f>
        <v>#NAME?</v>
      </c>
      <c r="T49" s="29" t="str">
        <f t="shared" ca="1" si="4"/>
        <v/>
      </c>
      <c r="U49" s="29" t="str">
        <f t="shared" ca="1" si="5"/>
        <v/>
      </c>
      <c r="V49" s="29" t="e">
        <f ca="1">+_xlfn.IFNA(VLOOKUP($B49,'Resultados General'!$C$11:$CG$510,MATCH(V$6,'Resultados General'!$C$10:$CG$10,0),0),"")</f>
        <v>#NAME?</v>
      </c>
      <c r="W49" s="29" t="str">
        <f t="shared" ca="1" si="6"/>
        <v/>
      </c>
      <c r="X49" s="29" t="str">
        <f t="shared" ca="1" si="7"/>
        <v/>
      </c>
      <c r="Y49" s="29" t="e">
        <f ca="1">+_xlfn.IFNA(VLOOKUP($B49,'Resultados General'!$C$11:$CG$510,MATCH(Y$6,'Resultados General'!$C$10:$CG$10,0),0),"")</f>
        <v>#NAME?</v>
      </c>
      <c r="Z49" s="29" t="str">
        <f t="shared" ca="1" si="8"/>
        <v/>
      </c>
      <c r="AA49" s="29" t="str">
        <f t="shared" ca="1" si="9"/>
        <v/>
      </c>
      <c r="AB49" s="29" t="e">
        <f ca="1">+_xlfn.IFNA(VLOOKUP($B49,'Resultados General'!$C$11:$CG$510,MATCH(AB$6,'Resultados General'!$C$10:$CG$10,0),0),"")</f>
        <v>#NAME?</v>
      </c>
      <c r="AC49" s="29" t="str">
        <f t="shared" ca="1" si="10"/>
        <v/>
      </c>
      <c r="AD49" s="29" t="str">
        <f t="shared" ca="1" si="11"/>
        <v/>
      </c>
      <c r="AE49" s="29" t="e">
        <f ca="1">+_xlfn.IFNA(VLOOKUP($B49,'Resultados General'!$C$11:$CG$510,MATCH(AE$6,'Resultados General'!$C$10:$CG$10,0),0),"")</f>
        <v>#NAME?</v>
      </c>
      <c r="AF49" s="29" t="str">
        <f t="shared" ca="1" si="12"/>
        <v/>
      </c>
      <c r="AG49" s="29" t="str">
        <f t="shared" ca="1" si="13"/>
        <v/>
      </c>
      <c r="AH49" s="29" t="e">
        <f ca="1">+_xlfn.IFNA(VLOOKUP($B49,'Resultados General'!$C$11:$CG$510,MATCH(AH$6,'Resultados General'!$C$10:$CG$10,0),0),"")</f>
        <v>#NAME?</v>
      </c>
      <c r="AI49" s="29" t="str">
        <f t="shared" ca="1" si="14"/>
        <v/>
      </c>
      <c r="AJ49" s="29" t="str">
        <f t="shared" ca="1" si="15"/>
        <v/>
      </c>
      <c r="AK49" s="29" t="e">
        <f ca="1">+_xlfn.IFNA(VLOOKUP($B49,'Resultados General'!$C$11:$CG$510,MATCH(AK$6,'Resultados General'!$C$10:$CG$10,0),0),"")</f>
        <v>#NAME?</v>
      </c>
      <c r="AL49" s="29" t="str">
        <f t="shared" ca="1" si="16"/>
        <v/>
      </c>
      <c r="AM49" s="29" t="str">
        <f t="shared" ca="1" si="17"/>
        <v/>
      </c>
      <c r="AN49" s="29" t="e">
        <f ca="1">+_xlfn.IFNA(VLOOKUP($B49,'Resultados General'!$C$11:$CG$510,MATCH(AN$6,'Resultados General'!$C$10:$CG$10,0),0),"")</f>
        <v>#NAME?</v>
      </c>
      <c r="AO49" s="29" t="str">
        <f t="shared" ca="1" si="18"/>
        <v/>
      </c>
      <c r="AP49" s="29" t="str">
        <f t="shared" ca="1" si="19"/>
        <v/>
      </c>
      <c r="AQ49" s="29" t="e">
        <f ca="1">+_xlfn.IFNA(VLOOKUP($B49,'Resultados General'!$C$11:$CG$510,MATCH(AQ$6,'Resultados General'!$C$10:$CG$10,0),0),"")</f>
        <v>#NAME?</v>
      </c>
      <c r="AR49" s="29" t="str">
        <f t="shared" ca="1" si="20"/>
        <v/>
      </c>
      <c r="AS49" s="29" t="str">
        <f t="shared" ca="1" si="21"/>
        <v/>
      </c>
      <c r="AT49" s="29" t="e">
        <f ca="1">+_xlfn.IFNA(VLOOKUP($B49,'Resultados General'!$C$11:$CG$510,MATCH(AT$6,'Resultados General'!$C$10:$CG$10,0),0),"")</f>
        <v>#NAME?</v>
      </c>
      <c r="AU49" s="29" t="str">
        <f t="shared" ca="1" si="22"/>
        <v/>
      </c>
      <c r="AV49" s="29" t="str">
        <f t="shared" ca="1" si="23"/>
        <v/>
      </c>
      <c r="AW49" s="29" t="e">
        <f ca="1">+_xlfn.IFNA(VLOOKUP($B49,'Resultados General'!$C$11:$CG$510,MATCH(AW$6,'Resultados General'!$C$10:$CG$10,0),0),"")</f>
        <v>#NAME?</v>
      </c>
      <c r="AX49" s="29" t="str">
        <f t="shared" ca="1" si="24"/>
        <v/>
      </c>
      <c r="AY49" s="29" t="str">
        <f t="shared" ca="1" si="25"/>
        <v/>
      </c>
      <c r="AZ49" s="29" t="e">
        <f ca="1">+_xlfn.IFNA(VLOOKUP($B49,'Resultados General'!$C$11:$CG$510,MATCH(AZ$6,'Resultados General'!$C$10:$CG$10,0),0),"")</f>
        <v>#NAME?</v>
      </c>
      <c r="BA49" s="29" t="str">
        <f t="shared" ca="1" si="26"/>
        <v/>
      </c>
      <c r="BB49" s="29" t="str">
        <f t="shared" ca="1" si="27"/>
        <v/>
      </c>
      <c r="BC49" s="29" t="e">
        <f ca="1">+_xlfn.IFNA(VLOOKUP($B49,'Resultados General'!$C$11:$CG$510,MATCH(BC$6,'Resultados General'!$C$10:$CG$10,0),0),"")</f>
        <v>#NAME?</v>
      </c>
      <c r="BD49" s="29" t="str">
        <f t="shared" ca="1" si="28"/>
        <v/>
      </c>
      <c r="BE49" s="29" t="str">
        <f t="shared" ca="1" si="29"/>
        <v/>
      </c>
      <c r="BF49" s="29" t="e">
        <f ca="1">+_xlfn.IFNA(VLOOKUP($B49,'Resultados General'!$C$11:$CG$510,MATCH(BF$6,'Resultados General'!$C$10:$CG$10,0),0),"")</f>
        <v>#NAME?</v>
      </c>
      <c r="BG49" s="29" t="str">
        <f t="shared" ca="1" si="30"/>
        <v/>
      </c>
      <c r="BH49" s="29" t="str">
        <f t="shared" ca="1" si="31"/>
        <v/>
      </c>
      <c r="BI49" s="29" t="e">
        <f ca="1">+_xlfn.IFNA(VLOOKUP($B49,'Resultados General'!$C$11:$CG$510,MATCH(BI$6,'Resultados General'!$C$10:$CG$10,0),0),"")</f>
        <v>#NAME?</v>
      </c>
      <c r="BJ49" s="29" t="str">
        <f t="shared" ca="1" si="32"/>
        <v/>
      </c>
      <c r="BK49" s="29" t="str">
        <f t="shared" ca="1" si="33"/>
        <v/>
      </c>
      <c r="BL49" s="29" t="e">
        <f ca="1">+_xlfn.IFNA(VLOOKUP($B49,'Resultados General'!$C$11:$CG$510,MATCH(BL$6,'Resultados General'!$C$10:$CG$10,0),0),"")</f>
        <v>#NAME?</v>
      </c>
      <c r="BM49" s="29" t="str">
        <f t="shared" ca="1" si="34"/>
        <v/>
      </c>
      <c r="BN49" s="29" t="str">
        <f t="shared" ca="1" si="35"/>
        <v/>
      </c>
      <c r="BO49" s="29" t="e">
        <f ca="1">+_xlfn.IFNA(VLOOKUP($B49,'Resultados General'!$C$11:$CG$510,MATCH(BO$6,'Resultados General'!$C$10:$CG$10,0),0),"")</f>
        <v>#NAME?</v>
      </c>
      <c r="BP49" s="29" t="str">
        <f t="shared" ca="1" si="36"/>
        <v/>
      </c>
      <c r="BQ49" s="29" t="str">
        <f t="shared" ca="1" si="37"/>
        <v/>
      </c>
      <c r="BR49" s="29" t="e">
        <f ca="1">+_xlfn.IFNA(VLOOKUP($B49,'Resultados General'!$C$11:$CG$510,MATCH(BR$6,'Resultados General'!$C$10:$CG$10,0),0),"")</f>
        <v>#NAME?</v>
      </c>
      <c r="BS49" s="29" t="str">
        <f t="shared" ca="1" si="38"/>
        <v/>
      </c>
      <c r="BT49" s="29" t="str">
        <f t="shared" ca="1" si="39"/>
        <v/>
      </c>
      <c r="BU49" s="29" t="e">
        <f ca="1">+_xlfn.IFNA(VLOOKUP($B49,'Resultados General'!$C$11:$CG$510,MATCH(BU$6,'Resultados General'!$C$10:$CG$10,0),0),"")</f>
        <v>#NAME?</v>
      </c>
      <c r="BV49" s="29" t="str">
        <f t="shared" ca="1" si="40"/>
        <v/>
      </c>
      <c r="BW49" s="29" t="str">
        <f t="shared" ca="1" si="41"/>
        <v/>
      </c>
      <c r="BX49" s="29" t="e">
        <f ca="1">+_xlfn.IFNA(VLOOKUP($B49,'Resultados General'!$C$11:$CG$510,MATCH(BX$6,'Resultados General'!$C$10:$CG$10,0),0),"")</f>
        <v>#NAME?</v>
      </c>
      <c r="BY49" s="29" t="str">
        <f t="shared" ca="1" si="42"/>
        <v/>
      </c>
      <c r="BZ49" s="29" t="str">
        <f t="shared" ca="1" si="43"/>
        <v/>
      </c>
      <c r="CA49" s="29" t="e">
        <f ca="1">+_xlfn.IFNA(VLOOKUP($B49,'Resultados General'!$C$11:$CG$510,MATCH(CA$6,'Resultados General'!$C$10:$CG$10,0),0),"")</f>
        <v>#NAME?</v>
      </c>
      <c r="CB49" s="29" t="str">
        <f t="shared" ca="1" si="44"/>
        <v/>
      </c>
      <c r="CC49" s="29" t="str">
        <f t="shared" ca="1" si="45"/>
        <v/>
      </c>
      <c r="CD49" s="29" t="e">
        <f ca="1">+_xlfn.IFNA(VLOOKUP($B49,'Resultados General'!$C$11:$CG$510,MATCH(CD$6,'Resultados General'!$C$10:$CG$10,0),0),"")</f>
        <v>#NAME?</v>
      </c>
      <c r="CE49" s="29" t="str">
        <f t="shared" ca="1" si="46"/>
        <v/>
      </c>
      <c r="CF49" s="29" t="str">
        <f t="shared" ca="1" si="47"/>
        <v/>
      </c>
      <c r="CG49" s="29" t="e">
        <f ca="1">+_xlfn.IFNA(VLOOKUP($B49,'Resultados General'!$C$11:$CG$510,MATCH(CG$6,'Resultados General'!$C$10:$CG$10,0),0),"")</f>
        <v>#NAME?</v>
      </c>
      <c r="CH49" s="29" t="str">
        <f t="shared" ca="1" si="48"/>
        <v/>
      </c>
      <c r="CI49" s="29" t="str">
        <f t="shared" ca="1" si="49"/>
        <v/>
      </c>
      <c r="CJ49" s="29" t="e">
        <f ca="1">+_xlfn.IFNA(VLOOKUP($B49,'Resultados General'!$C$11:$CG$510,MATCH(CJ$6,'Resultados General'!$C$10:$CG$10,0),0),"")</f>
        <v>#NAME?</v>
      </c>
      <c r="CK49" s="29" t="str">
        <f t="shared" ca="1" si="50"/>
        <v/>
      </c>
      <c r="CL49" s="29" t="str">
        <f t="shared" ca="1" si="51"/>
        <v/>
      </c>
      <c r="CM49" s="29" t="e">
        <f ca="1">+_xlfn.IFNA(VLOOKUP($B49,'Resultados General'!$C$11:$CG$510,MATCH(CM$6,'Resultados General'!$C$10:$CG$10,0),0),"")</f>
        <v>#NAME?</v>
      </c>
      <c r="CN49" s="29" t="str">
        <f t="shared" ca="1" si="52"/>
        <v/>
      </c>
      <c r="CO49" s="29" t="str">
        <f t="shared" ca="1" si="53"/>
        <v/>
      </c>
      <c r="CP49" s="29" t="e">
        <f ca="1">+_xlfn.IFNA(VLOOKUP($B49,'Resultados General'!$C$11:$CG$510,MATCH(CP$6,'Resultados General'!$C$10:$CG$10,0),0),"")</f>
        <v>#NAME?</v>
      </c>
      <c r="CQ49" s="29" t="str">
        <f t="shared" ca="1" si="54"/>
        <v/>
      </c>
      <c r="CR49" s="29" t="str">
        <f t="shared" ca="1" si="55"/>
        <v/>
      </c>
      <c r="CS49" s="29" t="e">
        <f ca="1">+_xlfn.IFNA(VLOOKUP($B49,'Resultados General'!$C$11:$CG$510,MATCH(CS$6,'Resultados General'!$C$10:$CG$10,0),0),"")</f>
        <v>#NAME?</v>
      </c>
      <c r="CT49" s="29" t="str">
        <f t="shared" ca="1" si="56"/>
        <v/>
      </c>
      <c r="CU49" s="29" t="str">
        <f t="shared" ca="1" si="57"/>
        <v/>
      </c>
      <c r="CV49" s="29" t="e">
        <f ca="1">+_xlfn.IFNA(VLOOKUP($B49,'Resultados General'!$C$11:$CG$510,MATCH(CV$6,'Resultados General'!$C$10:$CG$10,0),0),"")</f>
        <v>#NAME?</v>
      </c>
      <c r="CW49" s="29" t="str">
        <f t="shared" ca="1" si="58"/>
        <v/>
      </c>
      <c r="CX49" s="29" t="str">
        <f t="shared" ca="1" si="59"/>
        <v/>
      </c>
      <c r="CY49" s="29" t="e">
        <f ca="1">+_xlfn.IFNA(VLOOKUP($B49,'Resultados General'!$C$11:$CG$510,MATCH(CY$6,'Resultados General'!$C$10:$CG$10,0),0),"")</f>
        <v>#NAME?</v>
      </c>
      <c r="CZ49" s="29" t="str">
        <f t="shared" ca="1" si="60"/>
        <v/>
      </c>
      <c r="DA49" s="29" t="str">
        <f t="shared" ca="1" si="61"/>
        <v/>
      </c>
      <c r="DB49" s="29" t="e">
        <f ca="1">+_xlfn.IFNA(VLOOKUP($B49,'Resultados General'!$C$11:$CG$510,MATCH(DB$6,'Resultados General'!$C$10:$CG$10,0),0),"")</f>
        <v>#NAME?</v>
      </c>
      <c r="DC49" s="29" t="str">
        <f t="shared" ca="1" si="62"/>
        <v/>
      </c>
      <c r="DD49" s="29" t="str">
        <f t="shared" ca="1" si="63"/>
        <v/>
      </c>
      <c r="DE49" s="29" t="e">
        <f ca="1">+_xlfn.IFNA(VLOOKUP($B49,'Resultados General'!$C$11:$CG$510,MATCH(DE$6,'Resultados General'!$C$10:$CG$10,0),0),"")</f>
        <v>#NAME?</v>
      </c>
      <c r="DF49" s="29" t="str">
        <f t="shared" ca="1" si="64"/>
        <v/>
      </c>
      <c r="DG49" s="29" t="str">
        <f t="shared" ca="1" si="65"/>
        <v/>
      </c>
      <c r="DH49" s="29" t="e">
        <f ca="1">+_xlfn.IFNA(VLOOKUP($B49,'Resultados General'!$C$11:$CG$510,MATCH(DH$6,'Resultados General'!$C$10:$CG$10,0),0),"")</f>
        <v>#NAME?</v>
      </c>
      <c r="DI49" s="29" t="str">
        <f t="shared" ca="1" si="66"/>
        <v/>
      </c>
      <c r="DJ49" s="29" t="str">
        <f t="shared" ca="1" si="67"/>
        <v/>
      </c>
      <c r="DK49" s="29" t="e">
        <f ca="1">+_xlfn.IFNA(VLOOKUP($B49,'Resultados General'!$C$11:$CG$510,MATCH(DK$6,'Resultados General'!$C$10:$CG$10,0),0),"")</f>
        <v>#NAME?</v>
      </c>
      <c r="DL49" s="29" t="str">
        <f t="shared" ca="1" si="68"/>
        <v/>
      </c>
      <c r="DM49" s="29" t="str">
        <f t="shared" ca="1" si="69"/>
        <v/>
      </c>
      <c r="DN49" s="29" t="e">
        <f ca="1">+_xlfn.IFNA(VLOOKUP($B49,'Resultados General'!$C$11:$CG$510,MATCH(DN$6,'Resultados General'!$C$10:$CG$10,0),0),"")</f>
        <v>#NAME?</v>
      </c>
      <c r="DO49" s="29" t="str">
        <f t="shared" ca="1" si="70"/>
        <v/>
      </c>
      <c r="DP49" s="29" t="str">
        <f t="shared" ca="1" si="71"/>
        <v/>
      </c>
    </row>
    <row r="50" spans="2:120">
      <c r="B50" s="219" t="str">
        <f>+IF('Resultados General'!C53="","",'Resultados General'!C53)</f>
        <v/>
      </c>
      <c r="C50" s="134" t="e">
        <f ca="1">+_xlfn.IFNA(VLOOKUP('Distribución de puestos'!B50,'Resultados General'!$C$11:$J$510,8,0),"")</f>
        <v>#NAME?</v>
      </c>
      <c r="D50" s="135" t="e">
        <f ca="1">+_xlfn.IFNA(VLOOKUP(B50,'Resultados General'!$C$11:$L$510,10,0),"")</f>
        <v>#NAME?</v>
      </c>
      <c r="E50" s="26" t="s">
        <v>76</v>
      </c>
      <c r="F50" s="26" t="s">
        <v>76</v>
      </c>
      <c r="G50" s="135" t="str">
        <f t="shared" ca="1" si="72"/>
        <v/>
      </c>
      <c r="H50" s="135" t="str">
        <f t="shared" ca="1" si="73"/>
        <v/>
      </c>
      <c r="I50" s="219" t="str">
        <f t="shared" si="74"/>
        <v/>
      </c>
      <c r="J50" s="138"/>
      <c r="M50" s="29" t="e">
        <f ca="1">+_xlfn.IFNA(VLOOKUP($B50,'Resultados General'!$C$11:$CG$510,MATCH(M$6,'Resultados General'!$C$10:$CG$10,0),0),"")</f>
        <v>#NAME?</v>
      </c>
      <c r="N50" s="29" t="str">
        <f t="shared" ca="1" si="0"/>
        <v/>
      </c>
      <c r="O50" s="29" t="str">
        <f t="shared" ca="1" si="1"/>
        <v/>
      </c>
      <c r="P50" s="29" t="e">
        <f ca="1">+_xlfn.IFNA(VLOOKUP($B50,'Resultados General'!$C$11:$CG$510,MATCH(P$6,'Resultados General'!$C$10:$CG$10,0),0),"")</f>
        <v>#NAME?</v>
      </c>
      <c r="Q50" s="29" t="str">
        <f t="shared" ca="1" si="2"/>
        <v/>
      </c>
      <c r="R50" s="29" t="str">
        <f t="shared" ca="1" si="3"/>
        <v/>
      </c>
      <c r="S50" s="29" t="e">
        <f ca="1">+_xlfn.IFNA(VLOOKUP($B50,'Resultados General'!$C$11:$CG$510,MATCH(S$6,'Resultados General'!$C$10:$CG$10,0),0),"")</f>
        <v>#NAME?</v>
      </c>
      <c r="T50" s="29" t="str">
        <f t="shared" ca="1" si="4"/>
        <v/>
      </c>
      <c r="U50" s="29" t="str">
        <f t="shared" ca="1" si="5"/>
        <v/>
      </c>
      <c r="V50" s="29" t="e">
        <f ca="1">+_xlfn.IFNA(VLOOKUP($B50,'Resultados General'!$C$11:$CG$510,MATCH(V$6,'Resultados General'!$C$10:$CG$10,0),0),"")</f>
        <v>#NAME?</v>
      </c>
      <c r="W50" s="29" t="str">
        <f t="shared" ca="1" si="6"/>
        <v/>
      </c>
      <c r="X50" s="29" t="str">
        <f t="shared" ca="1" si="7"/>
        <v/>
      </c>
      <c r="Y50" s="29" t="e">
        <f ca="1">+_xlfn.IFNA(VLOOKUP($B50,'Resultados General'!$C$11:$CG$510,MATCH(Y$6,'Resultados General'!$C$10:$CG$10,0),0),"")</f>
        <v>#NAME?</v>
      </c>
      <c r="Z50" s="29" t="str">
        <f t="shared" ca="1" si="8"/>
        <v/>
      </c>
      <c r="AA50" s="29" t="str">
        <f t="shared" ca="1" si="9"/>
        <v/>
      </c>
      <c r="AB50" s="29" t="e">
        <f ca="1">+_xlfn.IFNA(VLOOKUP($B50,'Resultados General'!$C$11:$CG$510,MATCH(AB$6,'Resultados General'!$C$10:$CG$10,0),0),"")</f>
        <v>#NAME?</v>
      </c>
      <c r="AC50" s="29" t="str">
        <f t="shared" ca="1" si="10"/>
        <v/>
      </c>
      <c r="AD50" s="29" t="str">
        <f t="shared" ca="1" si="11"/>
        <v/>
      </c>
      <c r="AE50" s="29" t="e">
        <f ca="1">+_xlfn.IFNA(VLOOKUP($B50,'Resultados General'!$C$11:$CG$510,MATCH(AE$6,'Resultados General'!$C$10:$CG$10,0),0),"")</f>
        <v>#NAME?</v>
      </c>
      <c r="AF50" s="29" t="str">
        <f t="shared" ca="1" si="12"/>
        <v/>
      </c>
      <c r="AG50" s="29" t="str">
        <f t="shared" ca="1" si="13"/>
        <v/>
      </c>
      <c r="AH50" s="29" t="e">
        <f ca="1">+_xlfn.IFNA(VLOOKUP($B50,'Resultados General'!$C$11:$CG$510,MATCH(AH$6,'Resultados General'!$C$10:$CG$10,0),0),"")</f>
        <v>#NAME?</v>
      </c>
      <c r="AI50" s="29" t="str">
        <f t="shared" ca="1" si="14"/>
        <v/>
      </c>
      <c r="AJ50" s="29" t="str">
        <f t="shared" ca="1" si="15"/>
        <v/>
      </c>
      <c r="AK50" s="29" t="e">
        <f ca="1">+_xlfn.IFNA(VLOOKUP($B50,'Resultados General'!$C$11:$CG$510,MATCH(AK$6,'Resultados General'!$C$10:$CG$10,0),0),"")</f>
        <v>#NAME?</v>
      </c>
      <c r="AL50" s="29" t="str">
        <f t="shared" ca="1" si="16"/>
        <v/>
      </c>
      <c r="AM50" s="29" t="str">
        <f t="shared" ca="1" si="17"/>
        <v/>
      </c>
      <c r="AN50" s="29" t="e">
        <f ca="1">+_xlfn.IFNA(VLOOKUP($B50,'Resultados General'!$C$11:$CG$510,MATCH(AN$6,'Resultados General'!$C$10:$CG$10,0),0),"")</f>
        <v>#NAME?</v>
      </c>
      <c r="AO50" s="29" t="str">
        <f t="shared" ca="1" si="18"/>
        <v/>
      </c>
      <c r="AP50" s="29" t="str">
        <f t="shared" ca="1" si="19"/>
        <v/>
      </c>
      <c r="AQ50" s="29" t="e">
        <f ca="1">+_xlfn.IFNA(VLOOKUP($B50,'Resultados General'!$C$11:$CG$510,MATCH(AQ$6,'Resultados General'!$C$10:$CG$10,0),0),"")</f>
        <v>#NAME?</v>
      </c>
      <c r="AR50" s="29" t="str">
        <f t="shared" ca="1" si="20"/>
        <v/>
      </c>
      <c r="AS50" s="29" t="str">
        <f t="shared" ca="1" si="21"/>
        <v/>
      </c>
      <c r="AT50" s="29" t="e">
        <f ca="1">+_xlfn.IFNA(VLOOKUP($B50,'Resultados General'!$C$11:$CG$510,MATCH(AT$6,'Resultados General'!$C$10:$CG$10,0),0),"")</f>
        <v>#NAME?</v>
      </c>
      <c r="AU50" s="29" t="str">
        <f t="shared" ca="1" si="22"/>
        <v/>
      </c>
      <c r="AV50" s="29" t="str">
        <f t="shared" ca="1" si="23"/>
        <v/>
      </c>
      <c r="AW50" s="29" t="e">
        <f ca="1">+_xlfn.IFNA(VLOOKUP($B50,'Resultados General'!$C$11:$CG$510,MATCH(AW$6,'Resultados General'!$C$10:$CG$10,0),0),"")</f>
        <v>#NAME?</v>
      </c>
      <c r="AX50" s="29" t="str">
        <f t="shared" ca="1" si="24"/>
        <v/>
      </c>
      <c r="AY50" s="29" t="str">
        <f t="shared" ca="1" si="25"/>
        <v/>
      </c>
      <c r="AZ50" s="29" t="e">
        <f ca="1">+_xlfn.IFNA(VLOOKUP($B50,'Resultados General'!$C$11:$CG$510,MATCH(AZ$6,'Resultados General'!$C$10:$CG$10,0),0),"")</f>
        <v>#NAME?</v>
      </c>
      <c r="BA50" s="29" t="str">
        <f t="shared" ca="1" si="26"/>
        <v/>
      </c>
      <c r="BB50" s="29" t="str">
        <f t="shared" ca="1" si="27"/>
        <v/>
      </c>
      <c r="BC50" s="29" t="e">
        <f ca="1">+_xlfn.IFNA(VLOOKUP($B50,'Resultados General'!$C$11:$CG$510,MATCH(BC$6,'Resultados General'!$C$10:$CG$10,0),0),"")</f>
        <v>#NAME?</v>
      </c>
      <c r="BD50" s="29" t="str">
        <f t="shared" ca="1" si="28"/>
        <v/>
      </c>
      <c r="BE50" s="29" t="str">
        <f t="shared" ca="1" si="29"/>
        <v/>
      </c>
      <c r="BF50" s="29" t="e">
        <f ca="1">+_xlfn.IFNA(VLOOKUP($B50,'Resultados General'!$C$11:$CG$510,MATCH(BF$6,'Resultados General'!$C$10:$CG$10,0),0),"")</f>
        <v>#NAME?</v>
      </c>
      <c r="BG50" s="29" t="str">
        <f t="shared" ca="1" si="30"/>
        <v/>
      </c>
      <c r="BH50" s="29" t="str">
        <f t="shared" ca="1" si="31"/>
        <v/>
      </c>
      <c r="BI50" s="29" t="e">
        <f ca="1">+_xlfn.IFNA(VLOOKUP($B50,'Resultados General'!$C$11:$CG$510,MATCH(BI$6,'Resultados General'!$C$10:$CG$10,0),0),"")</f>
        <v>#NAME?</v>
      </c>
      <c r="BJ50" s="29" t="str">
        <f t="shared" ca="1" si="32"/>
        <v/>
      </c>
      <c r="BK50" s="29" t="str">
        <f t="shared" ca="1" si="33"/>
        <v/>
      </c>
      <c r="BL50" s="29" t="e">
        <f ca="1">+_xlfn.IFNA(VLOOKUP($B50,'Resultados General'!$C$11:$CG$510,MATCH(BL$6,'Resultados General'!$C$10:$CG$10,0),0),"")</f>
        <v>#NAME?</v>
      </c>
      <c r="BM50" s="29" t="str">
        <f t="shared" ca="1" si="34"/>
        <v/>
      </c>
      <c r="BN50" s="29" t="str">
        <f t="shared" ca="1" si="35"/>
        <v/>
      </c>
      <c r="BO50" s="29" t="e">
        <f ca="1">+_xlfn.IFNA(VLOOKUP($B50,'Resultados General'!$C$11:$CG$510,MATCH(BO$6,'Resultados General'!$C$10:$CG$10,0),0),"")</f>
        <v>#NAME?</v>
      </c>
      <c r="BP50" s="29" t="str">
        <f t="shared" ca="1" si="36"/>
        <v/>
      </c>
      <c r="BQ50" s="29" t="str">
        <f t="shared" ca="1" si="37"/>
        <v/>
      </c>
      <c r="BR50" s="29" t="e">
        <f ca="1">+_xlfn.IFNA(VLOOKUP($B50,'Resultados General'!$C$11:$CG$510,MATCH(BR$6,'Resultados General'!$C$10:$CG$10,0),0),"")</f>
        <v>#NAME?</v>
      </c>
      <c r="BS50" s="29" t="str">
        <f t="shared" ca="1" si="38"/>
        <v/>
      </c>
      <c r="BT50" s="29" t="str">
        <f t="shared" ca="1" si="39"/>
        <v/>
      </c>
      <c r="BU50" s="29" t="e">
        <f ca="1">+_xlfn.IFNA(VLOOKUP($B50,'Resultados General'!$C$11:$CG$510,MATCH(BU$6,'Resultados General'!$C$10:$CG$10,0),0),"")</f>
        <v>#NAME?</v>
      </c>
      <c r="BV50" s="29" t="str">
        <f t="shared" ca="1" si="40"/>
        <v/>
      </c>
      <c r="BW50" s="29" t="str">
        <f t="shared" ca="1" si="41"/>
        <v/>
      </c>
      <c r="BX50" s="29" t="e">
        <f ca="1">+_xlfn.IFNA(VLOOKUP($B50,'Resultados General'!$C$11:$CG$510,MATCH(BX$6,'Resultados General'!$C$10:$CG$10,0),0),"")</f>
        <v>#NAME?</v>
      </c>
      <c r="BY50" s="29" t="str">
        <f t="shared" ca="1" si="42"/>
        <v/>
      </c>
      <c r="BZ50" s="29" t="str">
        <f t="shared" ca="1" si="43"/>
        <v/>
      </c>
      <c r="CA50" s="29" t="e">
        <f ca="1">+_xlfn.IFNA(VLOOKUP($B50,'Resultados General'!$C$11:$CG$510,MATCH(CA$6,'Resultados General'!$C$10:$CG$10,0),0),"")</f>
        <v>#NAME?</v>
      </c>
      <c r="CB50" s="29" t="str">
        <f t="shared" ca="1" si="44"/>
        <v/>
      </c>
      <c r="CC50" s="29" t="str">
        <f t="shared" ca="1" si="45"/>
        <v/>
      </c>
      <c r="CD50" s="29" t="e">
        <f ca="1">+_xlfn.IFNA(VLOOKUP($B50,'Resultados General'!$C$11:$CG$510,MATCH(CD$6,'Resultados General'!$C$10:$CG$10,0),0),"")</f>
        <v>#NAME?</v>
      </c>
      <c r="CE50" s="29" t="str">
        <f t="shared" ca="1" si="46"/>
        <v/>
      </c>
      <c r="CF50" s="29" t="str">
        <f t="shared" ca="1" si="47"/>
        <v/>
      </c>
      <c r="CG50" s="29" t="e">
        <f ca="1">+_xlfn.IFNA(VLOOKUP($B50,'Resultados General'!$C$11:$CG$510,MATCH(CG$6,'Resultados General'!$C$10:$CG$10,0),0),"")</f>
        <v>#NAME?</v>
      </c>
      <c r="CH50" s="29" t="str">
        <f t="shared" ca="1" si="48"/>
        <v/>
      </c>
      <c r="CI50" s="29" t="str">
        <f t="shared" ca="1" si="49"/>
        <v/>
      </c>
      <c r="CJ50" s="29" t="e">
        <f ca="1">+_xlfn.IFNA(VLOOKUP($B50,'Resultados General'!$C$11:$CG$510,MATCH(CJ$6,'Resultados General'!$C$10:$CG$10,0),0),"")</f>
        <v>#NAME?</v>
      </c>
      <c r="CK50" s="29" t="str">
        <f t="shared" ca="1" si="50"/>
        <v/>
      </c>
      <c r="CL50" s="29" t="str">
        <f t="shared" ca="1" si="51"/>
        <v/>
      </c>
      <c r="CM50" s="29" t="e">
        <f ca="1">+_xlfn.IFNA(VLOOKUP($B50,'Resultados General'!$C$11:$CG$510,MATCH(CM$6,'Resultados General'!$C$10:$CG$10,0),0),"")</f>
        <v>#NAME?</v>
      </c>
      <c r="CN50" s="29" t="str">
        <f t="shared" ca="1" si="52"/>
        <v/>
      </c>
      <c r="CO50" s="29" t="str">
        <f t="shared" ca="1" si="53"/>
        <v/>
      </c>
      <c r="CP50" s="29" t="e">
        <f ca="1">+_xlfn.IFNA(VLOOKUP($B50,'Resultados General'!$C$11:$CG$510,MATCH(CP$6,'Resultados General'!$C$10:$CG$10,0),0),"")</f>
        <v>#NAME?</v>
      </c>
      <c r="CQ50" s="29" t="str">
        <f t="shared" ca="1" si="54"/>
        <v/>
      </c>
      <c r="CR50" s="29" t="str">
        <f t="shared" ca="1" si="55"/>
        <v/>
      </c>
      <c r="CS50" s="29" t="e">
        <f ca="1">+_xlfn.IFNA(VLOOKUP($B50,'Resultados General'!$C$11:$CG$510,MATCH(CS$6,'Resultados General'!$C$10:$CG$10,0),0),"")</f>
        <v>#NAME?</v>
      </c>
      <c r="CT50" s="29" t="str">
        <f t="shared" ca="1" si="56"/>
        <v/>
      </c>
      <c r="CU50" s="29" t="str">
        <f t="shared" ca="1" si="57"/>
        <v/>
      </c>
      <c r="CV50" s="29" t="e">
        <f ca="1">+_xlfn.IFNA(VLOOKUP($B50,'Resultados General'!$C$11:$CG$510,MATCH(CV$6,'Resultados General'!$C$10:$CG$10,0),0),"")</f>
        <v>#NAME?</v>
      </c>
      <c r="CW50" s="29" t="str">
        <f t="shared" ca="1" si="58"/>
        <v/>
      </c>
      <c r="CX50" s="29" t="str">
        <f t="shared" ca="1" si="59"/>
        <v/>
      </c>
      <c r="CY50" s="29" t="e">
        <f ca="1">+_xlfn.IFNA(VLOOKUP($B50,'Resultados General'!$C$11:$CG$510,MATCH(CY$6,'Resultados General'!$C$10:$CG$10,0),0),"")</f>
        <v>#NAME?</v>
      </c>
      <c r="CZ50" s="29" t="str">
        <f t="shared" ca="1" si="60"/>
        <v/>
      </c>
      <c r="DA50" s="29" t="str">
        <f t="shared" ca="1" si="61"/>
        <v/>
      </c>
      <c r="DB50" s="29" t="e">
        <f ca="1">+_xlfn.IFNA(VLOOKUP($B50,'Resultados General'!$C$11:$CG$510,MATCH(DB$6,'Resultados General'!$C$10:$CG$10,0),0),"")</f>
        <v>#NAME?</v>
      </c>
      <c r="DC50" s="29" t="str">
        <f t="shared" ca="1" si="62"/>
        <v/>
      </c>
      <c r="DD50" s="29" t="str">
        <f t="shared" ca="1" si="63"/>
        <v/>
      </c>
      <c r="DE50" s="29" t="e">
        <f ca="1">+_xlfn.IFNA(VLOOKUP($B50,'Resultados General'!$C$11:$CG$510,MATCH(DE$6,'Resultados General'!$C$10:$CG$10,0),0),"")</f>
        <v>#NAME?</v>
      </c>
      <c r="DF50" s="29" t="str">
        <f t="shared" ca="1" si="64"/>
        <v/>
      </c>
      <c r="DG50" s="29" t="str">
        <f t="shared" ca="1" si="65"/>
        <v/>
      </c>
      <c r="DH50" s="29" t="e">
        <f ca="1">+_xlfn.IFNA(VLOOKUP($B50,'Resultados General'!$C$11:$CG$510,MATCH(DH$6,'Resultados General'!$C$10:$CG$10,0),0),"")</f>
        <v>#NAME?</v>
      </c>
      <c r="DI50" s="29" t="str">
        <f t="shared" ca="1" si="66"/>
        <v/>
      </c>
      <c r="DJ50" s="29" t="str">
        <f t="shared" ca="1" si="67"/>
        <v/>
      </c>
      <c r="DK50" s="29" t="e">
        <f ca="1">+_xlfn.IFNA(VLOOKUP($B50,'Resultados General'!$C$11:$CG$510,MATCH(DK$6,'Resultados General'!$C$10:$CG$10,0),0),"")</f>
        <v>#NAME?</v>
      </c>
      <c r="DL50" s="29" t="str">
        <f t="shared" ca="1" si="68"/>
        <v/>
      </c>
      <c r="DM50" s="29" t="str">
        <f t="shared" ca="1" si="69"/>
        <v/>
      </c>
      <c r="DN50" s="29" t="e">
        <f ca="1">+_xlfn.IFNA(VLOOKUP($B50,'Resultados General'!$C$11:$CG$510,MATCH(DN$6,'Resultados General'!$C$10:$CG$10,0),0),"")</f>
        <v>#NAME?</v>
      </c>
      <c r="DO50" s="29" t="str">
        <f t="shared" ca="1" si="70"/>
        <v/>
      </c>
      <c r="DP50" s="29" t="str">
        <f t="shared" ca="1" si="71"/>
        <v/>
      </c>
    </row>
    <row r="51" spans="2:120">
      <c r="B51" s="219" t="str">
        <f>+IF('Resultados General'!C54="","",'Resultados General'!C54)</f>
        <v/>
      </c>
      <c r="C51" s="134" t="e">
        <f ca="1">+_xlfn.IFNA(VLOOKUP('Distribución de puestos'!B51,'Resultados General'!$C$11:$J$510,8,0),"")</f>
        <v>#NAME?</v>
      </c>
      <c r="D51" s="135" t="e">
        <f ca="1">+_xlfn.IFNA(VLOOKUP(B51,'Resultados General'!$C$11:$L$510,10,0),"")</f>
        <v>#NAME?</v>
      </c>
      <c r="E51" s="26" t="s">
        <v>76</v>
      </c>
      <c r="F51" s="26" t="s">
        <v>76</v>
      </c>
      <c r="G51" s="135" t="str">
        <f t="shared" ca="1" si="72"/>
        <v/>
      </c>
      <c r="H51" s="135" t="str">
        <f t="shared" ca="1" si="73"/>
        <v/>
      </c>
      <c r="I51" s="219" t="str">
        <f t="shared" si="74"/>
        <v/>
      </c>
      <c r="J51" s="138"/>
      <c r="M51" s="29" t="e">
        <f ca="1">+_xlfn.IFNA(VLOOKUP($B51,'Resultados General'!$C$11:$CG$510,MATCH(M$6,'Resultados General'!$C$10:$CG$10,0),0),"")</f>
        <v>#NAME?</v>
      </c>
      <c r="N51" s="29" t="str">
        <f t="shared" ca="1" si="0"/>
        <v/>
      </c>
      <c r="O51" s="29" t="str">
        <f t="shared" ca="1" si="1"/>
        <v/>
      </c>
      <c r="P51" s="29" t="e">
        <f ca="1">+_xlfn.IFNA(VLOOKUP($B51,'Resultados General'!$C$11:$CG$510,MATCH(P$6,'Resultados General'!$C$10:$CG$10,0),0),"")</f>
        <v>#NAME?</v>
      </c>
      <c r="Q51" s="29" t="str">
        <f t="shared" ca="1" si="2"/>
        <v/>
      </c>
      <c r="R51" s="29" t="str">
        <f t="shared" ca="1" si="3"/>
        <v/>
      </c>
      <c r="S51" s="29" t="e">
        <f ca="1">+_xlfn.IFNA(VLOOKUP($B51,'Resultados General'!$C$11:$CG$510,MATCH(S$6,'Resultados General'!$C$10:$CG$10,0),0),"")</f>
        <v>#NAME?</v>
      </c>
      <c r="T51" s="29" t="str">
        <f t="shared" ca="1" si="4"/>
        <v/>
      </c>
      <c r="U51" s="29" t="str">
        <f t="shared" ca="1" si="5"/>
        <v/>
      </c>
      <c r="V51" s="29" t="e">
        <f ca="1">+_xlfn.IFNA(VLOOKUP($B51,'Resultados General'!$C$11:$CG$510,MATCH(V$6,'Resultados General'!$C$10:$CG$10,0),0),"")</f>
        <v>#NAME?</v>
      </c>
      <c r="W51" s="29" t="str">
        <f t="shared" ca="1" si="6"/>
        <v/>
      </c>
      <c r="X51" s="29" t="str">
        <f t="shared" ca="1" si="7"/>
        <v/>
      </c>
      <c r="Y51" s="29" t="e">
        <f ca="1">+_xlfn.IFNA(VLOOKUP($B51,'Resultados General'!$C$11:$CG$510,MATCH(Y$6,'Resultados General'!$C$10:$CG$10,0),0),"")</f>
        <v>#NAME?</v>
      </c>
      <c r="Z51" s="29" t="str">
        <f t="shared" ca="1" si="8"/>
        <v/>
      </c>
      <c r="AA51" s="29" t="str">
        <f t="shared" ca="1" si="9"/>
        <v/>
      </c>
      <c r="AB51" s="29" t="e">
        <f ca="1">+_xlfn.IFNA(VLOOKUP($B51,'Resultados General'!$C$11:$CG$510,MATCH(AB$6,'Resultados General'!$C$10:$CG$10,0),0),"")</f>
        <v>#NAME?</v>
      </c>
      <c r="AC51" s="29" t="str">
        <f t="shared" ca="1" si="10"/>
        <v/>
      </c>
      <c r="AD51" s="29" t="str">
        <f t="shared" ca="1" si="11"/>
        <v/>
      </c>
      <c r="AE51" s="29" t="e">
        <f ca="1">+_xlfn.IFNA(VLOOKUP($B51,'Resultados General'!$C$11:$CG$510,MATCH(AE$6,'Resultados General'!$C$10:$CG$10,0),0),"")</f>
        <v>#NAME?</v>
      </c>
      <c r="AF51" s="29" t="str">
        <f t="shared" ca="1" si="12"/>
        <v/>
      </c>
      <c r="AG51" s="29" t="str">
        <f t="shared" ca="1" si="13"/>
        <v/>
      </c>
      <c r="AH51" s="29" t="e">
        <f ca="1">+_xlfn.IFNA(VLOOKUP($B51,'Resultados General'!$C$11:$CG$510,MATCH(AH$6,'Resultados General'!$C$10:$CG$10,0),0),"")</f>
        <v>#NAME?</v>
      </c>
      <c r="AI51" s="29" t="str">
        <f t="shared" ca="1" si="14"/>
        <v/>
      </c>
      <c r="AJ51" s="29" t="str">
        <f t="shared" ca="1" si="15"/>
        <v/>
      </c>
      <c r="AK51" s="29" t="e">
        <f ca="1">+_xlfn.IFNA(VLOOKUP($B51,'Resultados General'!$C$11:$CG$510,MATCH(AK$6,'Resultados General'!$C$10:$CG$10,0),0),"")</f>
        <v>#NAME?</v>
      </c>
      <c r="AL51" s="29" t="str">
        <f t="shared" ca="1" si="16"/>
        <v/>
      </c>
      <c r="AM51" s="29" t="str">
        <f t="shared" ca="1" si="17"/>
        <v/>
      </c>
      <c r="AN51" s="29" t="e">
        <f ca="1">+_xlfn.IFNA(VLOOKUP($B51,'Resultados General'!$C$11:$CG$510,MATCH(AN$6,'Resultados General'!$C$10:$CG$10,0),0),"")</f>
        <v>#NAME?</v>
      </c>
      <c r="AO51" s="29" t="str">
        <f t="shared" ca="1" si="18"/>
        <v/>
      </c>
      <c r="AP51" s="29" t="str">
        <f t="shared" ca="1" si="19"/>
        <v/>
      </c>
      <c r="AQ51" s="29" t="e">
        <f ca="1">+_xlfn.IFNA(VLOOKUP($B51,'Resultados General'!$C$11:$CG$510,MATCH(AQ$6,'Resultados General'!$C$10:$CG$10,0),0),"")</f>
        <v>#NAME?</v>
      </c>
      <c r="AR51" s="29" t="str">
        <f t="shared" ca="1" si="20"/>
        <v/>
      </c>
      <c r="AS51" s="29" t="str">
        <f t="shared" ca="1" si="21"/>
        <v/>
      </c>
      <c r="AT51" s="29" t="e">
        <f ca="1">+_xlfn.IFNA(VLOOKUP($B51,'Resultados General'!$C$11:$CG$510,MATCH(AT$6,'Resultados General'!$C$10:$CG$10,0),0),"")</f>
        <v>#NAME?</v>
      </c>
      <c r="AU51" s="29" t="str">
        <f t="shared" ca="1" si="22"/>
        <v/>
      </c>
      <c r="AV51" s="29" t="str">
        <f t="shared" ca="1" si="23"/>
        <v/>
      </c>
      <c r="AW51" s="29" t="e">
        <f ca="1">+_xlfn.IFNA(VLOOKUP($B51,'Resultados General'!$C$11:$CG$510,MATCH(AW$6,'Resultados General'!$C$10:$CG$10,0),0),"")</f>
        <v>#NAME?</v>
      </c>
      <c r="AX51" s="29" t="str">
        <f t="shared" ca="1" si="24"/>
        <v/>
      </c>
      <c r="AY51" s="29" t="str">
        <f t="shared" ca="1" si="25"/>
        <v/>
      </c>
      <c r="AZ51" s="29" t="e">
        <f ca="1">+_xlfn.IFNA(VLOOKUP($B51,'Resultados General'!$C$11:$CG$510,MATCH(AZ$6,'Resultados General'!$C$10:$CG$10,0),0),"")</f>
        <v>#NAME?</v>
      </c>
      <c r="BA51" s="29" t="str">
        <f t="shared" ca="1" si="26"/>
        <v/>
      </c>
      <c r="BB51" s="29" t="str">
        <f t="shared" ca="1" si="27"/>
        <v/>
      </c>
      <c r="BC51" s="29" t="e">
        <f ca="1">+_xlfn.IFNA(VLOOKUP($B51,'Resultados General'!$C$11:$CG$510,MATCH(BC$6,'Resultados General'!$C$10:$CG$10,0),0),"")</f>
        <v>#NAME?</v>
      </c>
      <c r="BD51" s="29" t="str">
        <f t="shared" ca="1" si="28"/>
        <v/>
      </c>
      <c r="BE51" s="29" t="str">
        <f t="shared" ca="1" si="29"/>
        <v/>
      </c>
      <c r="BF51" s="29" t="e">
        <f ca="1">+_xlfn.IFNA(VLOOKUP($B51,'Resultados General'!$C$11:$CG$510,MATCH(BF$6,'Resultados General'!$C$10:$CG$10,0),0),"")</f>
        <v>#NAME?</v>
      </c>
      <c r="BG51" s="29" t="str">
        <f t="shared" ca="1" si="30"/>
        <v/>
      </c>
      <c r="BH51" s="29" t="str">
        <f t="shared" ca="1" si="31"/>
        <v/>
      </c>
      <c r="BI51" s="29" t="e">
        <f ca="1">+_xlfn.IFNA(VLOOKUP($B51,'Resultados General'!$C$11:$CG$510,MATCH(BI$6,'Resultados General'!$C$10:$CG$10,0),0),"")</f>
        <v>#NAME?</v>
      </c>
      <c r="BJ51" s="29" t="str">
        <f t="shared" ca="1" si="32"/>
        <v/>
      </c>
      <c r="BK51" s="29" t="str">
        <f t="shared" ca="1" si="33"/>
        <v/>
      </c>
      <c r="BL51" s="29" t="e">
        <f ca="1">+_xlfn.IFNA(VLOOKUP($B51,'Resultados General'!$C$11:$CG$510,MATCH(BL$6,'Resultados General'!$C$10:$CG$10,0),0),"")</f>
        <v>#NAME?</v>
      </c>
      <c r="BM51" s="29" t="str">
        <f t="shared" ca="1" si="34"/>
        <v/>
      </c>
      <c r="BN51" s="29" t="str">
        <f t="shared" ca="1" si="35"/>
        <v/>
      </c>
      <c r="BO51" s="29" t="e">
        <f ca="1">+_xlfn.IFNA(VLOOKUP($B51,'Resultados General'!$C$11:$CG$510,MATCH(BO$6,'Resultados General'!$C$10:$CG$10,0),0),"")</f>
        <v>#NAME?</v>
      </c>
      <c r="BP51" s="29" t="str">
        <f t="shared" ca="1" si="36"/>
        <v/>
      </c>
      <c r="BQ51" s="29" t="str">
        <f t="shared" ca="1" si="37"/>
        <v/>
      </c>
      <c r="BR51" s="29" t="e">
        <f ca="1">+_xlfn.IFNA(VLOOKUP($B51,'Resultados General'!$C$11:$CG$510,MATCH(BR$6,'Resultados General'!$C$10:$CG$10,0),0),"")</f>
        <v>#NAME?</v>
      </c>
      <c r="BS51" s="29" t="str">
        <f t="shared" ca="1" si="38"/>
        <v/>
      </c>
      <c r="BT51" s="29" t="str">
        <f t="shared" ca="1" si="39"/>
        <v/>
      </c>
      <c r="BU51" s="29" t="e">
        <f ca="1">+_xlfn.IFNA(VLOOKUP($B51,'Resultados General'!$C$11:$CG$510,MATCH(BU$6,'Resultados General'!$C$10:$CG$10,0),0),"")</f>
        <v>#NAME?</v>
      </c>
      <c r="BV51" s="29" t="str">
        <f t="shared" ca="1" si="40"/>
        <v/>
      </c>
      <c r="BW51" s="29" t="str">
        <f t="shared" ca="1" si="41"/>
        <v/>
      </c>
      <c r="BX51" s="29" t="e">
        <f ca="1">+_xlfn.IFNA(VLOOKUP($B51,'Resultados General'!$C$11:$CG$510,MATCH(BX$6,'Resultados General'!$C$10:$CG$10,0),0),"")</f>
        <v>#NAME?</v>
      </c>
      <c r="BY51" s="29" t="str">
        <f t="shared" ca="1" si="42"/>
        <v/>
      </c>
      <c r="BZ51" s="29" t="str">
        <f t="shared" ca="1" si="43"/>
        <v/>
      </c>
      <c r="CA51" s="29" t="e">
        <f ca="1">+_xlfn.IFNA(VLOOKUP($B51,'Resultados General'!$C$11:$CG$510,MATCH(CA$6,'Resultados General'!$C$10:$CG$10,0),0),"")</f>
        <v>#NAME?</v>
      </c>
      <c r="CB51" s="29" t="str">
        <f t="shared" ca="1" si="44"/>
        <v/>
      </c>
      <c r="CC51" s="29" t="str">
        <f t="shared" ca="1" si="45"/>
        <v/>
      </c>
      <c r="CD51" s="29" t="e">
        <f ca="1">+_xlfn.IFNA(VLOOKUP($B51,'Resultados General'!$C$11:$CG$510,MATCH(CD$6,'Resultados General'!$C$10:$CG$10,0),0),"")</f>
        <v>#NAME?</v>
      </c>
      <c r="CE51" s="29" t="str">
        <f t="shared" ca="1" si="46"/>
        <v/>
      </c>
      <c r="CF51" s="29" t="str">
        <f t="shared" ca="1" si="47"/>
        <v/>
      </c>
      <c r="CG51" s="29" t="e">
        <f ca="1">+_xlfn.IFNA(VLOOKUP($B51,'Resultados General'!$C$11:$CG$510,MATCH(CG$6,'Resultados General'!$C$10:$CG$10,0),0),"")</f>
        <v>#NAME?</v>
      </c>
      <c r="CH51" s="29" t="str">
        <f t="shared" ca="1" si="48"/>
        <v/>
      </c>
      <c r="CI51" s="29" t="str">
        <f t="shared" ca="1" si="49"/>
        <v/>
      </c>
      <c r="CJ51" s="29" t="e">
        <f ca="1">+_xlfn.IFNA(VLOOKUP($B51,'Resultados General'!$C$11:$CG$510,MATCH(CJ$6,'Resultados General'!$C$10:$CG$10,0),0),"")</f>
        <v>#NAME?</v>
      </c>
      <c r="CK51" s="29" t="str">
        <f t="shared" ca="1" si="50"/>
        <v/>
      </c>
      <c r="CL51" s="29" t="str">
        <f t="shared" ca="1" si="51"/>
        <v/>
      </c>
      <c r="CM51" s="29" t="e">
        <f ca="1">+_xlfn.IFNA(VLOOKUP($B51,'Resultados General'!$C$11:$CG$510,MATCH(CM$6,'Resultados General'!$C$10:$CG$10,0),0),"")</f>
        <v>#NAME?</v>
      </c>
      <c r="CN51" s="29" t="str">
        <f t="shared" ca="1" si="52"/>
        <v/>
      </c>
      <c r="CO51" s="29" t="str">
        <f t="shared" ca="1" si="53"/>
        <v/>
      </c>
      <c r="CP51" s="29" t="e">
        <f ca="1">+_xlfn.IFNA(VLOOKUP($B51,'Resultados General'!$C$11:$CG$510,MATCH(CP$6,'Resultados General'!$C$10:$CG$10,0),0),"")</f>
        <v>#NAME?</v>
      </c>
      <c r="CQ51" s="29" t="str">
        <f t="shared" ca="1" si="54"/>
        <v/>
      </c>
      <c r="CR51" s="29" t="str">
        <f t="shared" ca="1" si="55"/>
        <v/>
      </c>
      <c r="CS51" s="29" t="e">
        <f ca="1">+_xlfn.IFNA(VLOOKUP($B51,'Resultados General'!$C$11:$CG$510,MATCH(CS$6,'Resultados General'!$C$10:$CG$10,0),0),"")</f>
        <v>#NAME?</v>
      </c>
      <c r="CT51" s="29" t="str">
        <f t="shared" ca="1" si="56"/>
        <v/>
      </c>
      <c r="CU51" s="29" t="str">
        <f t="shared" ca="1" si="57"/>
        <v/>
      </c>
      <c r="CV51" s="29" t="e">
        <f ca="1">+_xlfn.IFNA(VLOOKUP($B51,'Resultados General'!$C$11:$CG$510,MATCH(CV$6,'Resultados General'!$C$10:$CG$10,0),0),"")</f>
        <v>#NAME?</v>
      </c>
      <c r="CW51" s="29" t="str">
        <f t="shared" ca="1" si="58"/>
        <v/>
      </c>
      <c r="CX51" s="29" t="str">
        <f t="shared" ca="1" si="59"/>
        <v/>
      </c>
      <c r="CY51" s="29" t="e">
        <f ca="1">+_xlfn.IFNA(VLOOKUP($B51,'Resultados General'!$C$11:$CG$510,MATCH(CY$6,'Resultados General'!$C$10:$CG$10,0),0),"")</f>
        <v>#NAME?</v>
      </c>
      <c r="CZ51" s="29" t="str">
        <f t="shared" ca="1" si="60"/>
        <v/>
      </c>
      <c r="DA51" s="29" t="str">
        <f t="shared" ca="1" si="61"/>
        <v/>
      </c>
      <c r="DB51" s="29" t="e">
        <f ca="1">+_xlfn.IFNA(VLOOKUP($B51,'Resultados General'!$C$11:$CG$510,MATCH(DB$6,'Resultados General'!$C$10:$CG$10,0),0),"")</f>
        <v>#NAME?</v>
      </c>
      <c r="DC51" s="29" t="str">
        <f t="shared" ca="1" si="62"/>
        <v/>
      </c>
      <c r="DD51" s="29" t="str">
        <f t="shared" ca="1" si="63"/>
        <v/>
      </c>
      <c r="DE51" s="29" t="e">
        <f ca="1">+_xlfn.IFNA(VLOOKUP($B51,'Resultados General'!$C$11:$CG$510,MATCH(DE$6,'Resultados General'!$C$10:$CG$10,0),0),"")</f>
        <v>#NAME?</v>
      </c>
      <c r="DF51" s="29" t="str">
        <f t="shared" ca="1" si="64"/>
        <v/>
      </c>
      <c r="DG51" s="29" t="str">
        <f t="shared" ca="1" si="65"/>
        <v/>
      </c>
      <c r="DH51" s="29" t="e">
        <f ca="1">+_xlfn.IFNA(VLOOKUP($B51,'Resultados General'!$C$11:$CG$510,MATCH(DH$6,'Resultados General'!$C$10:$CG$10,0),0),"")</f>
        <v>#NAME?</v>
      </c>
      <c r="DI51" s="29" t="str">
        <f t="shared" ca="1" si="66"/>
        <v/>
      </c>
      <c r="DJ51" s="29" t="str">
        <f t="shared" ca="1" si="67"/>
        <v/>
      </c>
      <c r="DK51" s="29" t="e">
        <f ca="1">+_xlfn.IFNA(VLOOKUP($B51,'Resultados General'!$C$11:$CG$510,MATCH(DK$6,'Resultados General'!$C$10:$CG$10,0),0),"")</f>
        <v>#NAME?</v>
      </c>
      <c r="DL51" s="29" t="str">
        <f t="shared" ca="1" si="68"/>
        <v/>
      </c>
      <c r="DM51" s="29" t="str">
        <f t="shared" ca="1" si="69"/>
        <v/>
      </c>
      <c r="DN51" s="29" t="e">
        <f ca="1">+_xlfn.IFNA(VLOOKUP($B51,'Resultados General'!$C$11:$CG$510,MATCH(DN$6,'Resultados General'!$C$10:$CG$10,0),0),"")</f>
        <v>#NAME?</v>
      </c>
      <c r="DO51" s="29" t="str">
        <f t="shared" ca="1" si="70"/>
        <v/>
      </c>
      <c r="DP51" s="29" t="str">
        <f t="shared" ca="1" si="71"/>
        <v/>
      </c>
    </row>
    <row r="52" spans="2:120">
      <c r="B52" s="219" t="str">
        <f>+IF('Resultados General'!C55="","",'Resultados General'!C55)</f>
        <v/>
      </c>
      <c r="C52" s="134" t="e">
        <f ca="1">+_xlfn.IFNA(VLOOKUP('Distribución de puestos'!B52,'Resultados General'!$C$11:$J$510,8,0),"")</f>
        <v>#NAME?</v>
      </c>
      <c r="D52" s="135" t="e">
        <f ca="1">+_xlfn.IFNA(VLOOKUP(B52,'Resultados General'!$C$11:$L$510,10,0),"")</f>
        <v>#NAME?</v>
      </c>
      <c r="E52" s="26" t="s">
        <v>76</v>
      </c>
      <c r="F52" s="26" t="s">
        <v>76</v>
      </c>
      <c r="G52" s="135" t="str">
        <f t="shared" ca="1" si="72"/>
        <v/>
      </c>
      <c r="H52" s="135" t="str">
        <f t="shared" ca="1" si="73"/>
        <v/>
      </c>
      <c r="I52" s="219" t="str">
        <f t="shared" si="74"/>
        <v/>
      </c>
      <c r="J52" s="138"/>
      <c r="M52" s="29" t="e">
        <f ca="1">+_xlfn.IFNA(VLOOKUP($B52,'Resultados General'!$C$11:$CG$510,MATCH(M$6,'Resultados General'!$C$10:$CG$10,0),0),"")</f>
        <v>#NAME?</v>
      </c>
      <c r="N52" s="29" t="str">
        <f t="shared" ca="1" si="0"/>
        <v/>
      </c>
      <c r="O52" s="29" t="str">
        <f t="shared" ca="1" si="1"/>
        <v/>
      </c>
      <c r="P52" s="29" t="e">
        <f ca="1">+_xlfn.IFNA(VLOOKUP($B52,'Resultados General'!$C$11:$CG$510,MATCH(P$6,'Resultados General'!$C$10:$CG$10,0),0),"")</f>
        <v>#NAME?</v>
      </c>
      <c r="Q52" s="29" t="str">
        <f t="shared" ca="1" si="2"/>
        <v/>
      </c>
      <c r="R52" s="29" t="str">
        <f t="shared" ca="1" si="3"/>
        <v/>
      </c>
      <c r="S52" s="29" t="e">
        <f ca="1">+_xlfn.IFNA(VLOOKUP($B52,'Resultados General'!$C$11:$CG$510,MATCH(S$6,'Resultados General'!$C$10:$CG$10,0),0),"")</f>
        <v>#NAME?</v>
      </c>
      <c r="T52" s="29" t="str">
        <f t="shared" ca="1" si="4"/>
        <v/>
      </c>
      <c r="U52" s="29" t="str">
        <f t="shared" ca="1" si="5"/>
        <v/>
      </c>
      <c r="V52" s="29" t="e">
        <f ca="1">+_xlfn.IFNA(VLOOKUP($B52,'Resultados General'!$C$11:$CG$510,MATCH(V$6,'Resultados General'!$C$10:$CG$10,0),0),"")</f>
        <v>#NAME?</v>
      </c>
      <c r="W52" s="29" t="str">
        <f t="shared" ca="1" si="6"/>
        <v/>
      </c>
      <c r="X52" s="29" t="str">
        <f t="shared" ca="1" si="7"/>
        <v/>
      </c>
      <c r="Y52" s="29" t="e">
        <f ca="1">+_xlfn.IFNA(VLOOKUP($B52,'Resultados General'!$C$11:$CG$510,MATCH(Y$6,'Resultados General'!$C$10:$CG$10,0),0),"")</f>
        <v>#NAME?</v>
      </c>
      <c r="Z52" s="29" t="str">
        <f t="shared" ca="1" si="8"/>
        <v/>
      </c>
      <c r="AA52" s="29" t="str">
        <f t="shared" ca="1" si="9"/>
        <v/>
      </c>
      <c r="AB52" s="29" t="e">
        <f ca="1">+_xlfn.IFNA(VLOOKUP($B52,'Resultados General'!$C$11:$CG$510,MATCH(AB$6,'Resultados General'!$C$10:$CG$10,0),0),"")</f>
        <v>#NAME?</v>
      </c>
      <c r="AC52" s="29" t="str">
        <f t="shared" ca="1" si="10"/>
        <v/>
      </c>
      <c r="AD52" s="29" t="str">
        <f t="shared" ca="1" si="11"/>
        <v/>
      </c>
      <c r="AE52" s="29" t="e">
        <f ca="1">+_xlfn.IFNA(VLOOKUP($B52,'Resultados General'!$C$11:$CG$510,MATCH(AE$6,'Resultados General'!$C$10:$CG$10,0),0),"")</f>
        <v>#NAME?</v>
      </c>
      <c r="AF52" s="29" t="str">
        <f t="shared" ca="1" si="12"/>
        <v/>
      </c>
      <c r="AG52" s="29" t="str">
        <f t="shared" ca="1" si="13"/>
        <v/>
      </c>
      <c r="AH52" s="29" t="e">
        <f ca="1">+_xlfn.IFNA(VLOOKUP($B52,'Resultados General'!$C$11:$CG$510,MATCH(AH$6,'Resultados General'!$C$10:$CG$10,0),0),"")</f>
        <v>#NAME?</v>
      </c>
      <c r="AI52" s="29" t="str">
        <f t="shared" ca="1" si="14"/>
        <v/>
      </c>
      <c r="AJ52" s="29" t="str">
        <f t="shared" ca="1" si="15"/>
        <v/>
      </c>
      <c r="AK52" s="29" t="e">
        <f ca="1">+_xlfn.IFNA(VLOOKUP($B52,'Resultados General'!$C$11:$CG$510,MATCH(AK$6,'Resultados General'!$C$10:$CG$10,0),0),"")</f>
        <v>#NAME?</v>
      </c>
      <c r="AL52" s="29" t="str">
        <f t="shared" ca="1" si="16"/>
        <v/>
      </c>
      <c r="AM52" s="29" t="str">
        <f t="shared" ca="1" si="17"/>
        <v/>
      </c>
      <c r="AN52" s="29" t="e">
        <f ca="1">+_xlfn.IFNA(VLOOKUP($B52,'Resultados General'!$C$11:$CG$510,MATCH(AN$6,'Resultados General'!$C$10:$CG$10,0),0),"")</f>
        <v>#NAME?</v>
      </c>
      <c r="AO52" s="29" t="str">
        <f t="shared" ca="1" si="18"/>
        <v/>
      </c>
      <c r="AP52" s="29" t="str">
        <f t="shared" ca="1" si="19"/>
        <v/>
      </c>
      <c r="AQ52" s="29" t="e">
        <f ca="1">+_xlfn.IFNA(VLOOKUP($B52,'Resultados General'!$C$11:$CG$510,MATCH(AQ$6,'Resultados General'!$C$10:$CG$10,0),0),"")</f>
        <v>#NAME?</v>
      </c>
      <c r="AR52" s="29" t="str">
        <f t="shared" ca="1" si="20"/>
        <v/>
      </c>
      <c r="AS52" s="29" t="str">
        <f t="shared" ca="1" si="21"/>
        <v/>
      </c>
      <c r="AT52" s="29" t="e">
        <f ca="1">+_xlfn.IFNA(VLOOKUP($B52,'Resultados General'!$C$11:$CG$510,MATCH(AT$6,'Resultados General'!$C$10:$CG$10,0),0),"")</f>
        <v>#NAME?</v>
      </c>
      <c r="AU52" s="29" t="str">
        <f t="shared" ca="1" si="22"/>
        <v/>
      </c>
      <c r="AV52" s="29" t="str">
        <f t="shared" ca="1" si="23"/>
        <v/>
      </c>
      <c r="AW52" s="29" t="e">
        <f ca="1">+_xlfn.IFNA(VLOOKUP($B52,'Resultados General'!$C$11:$CG$510,MATCH(AW$6,'Resultados General'!$C$10:$CG$10,0),0),"")</f>
        <v>#NAME?</v>
      </c>
      <c r="AX52" s="29" t="str">
        <f t="shared" ca="1" si="24"/>
        <v/>
      </c>
      <c r="AY52" s="29" t="str">
        <f t="shared" ca="1" si="25"/>
        <v/>
      </c>
      <c r="AZ52" s="29" t="e">
        <f ca="1">+_xlfn.IFNA(VLOOKUP($B52,'Resultados General'!$C$11:$CG$510,MATCH(AZ$6,'Resultados General'!$C$10:$CG$10,0),0),"")</f>
        <v>#NAME?</v>
      </c>
      <c r="BA52" s="29" t="str">
        <f t="shared" ca="1" si="26"/>
        <v/>
      </c>
      <c r="BB52" s="29" t="str">
        <f t="shared" ca="1" si="27"/>
        <v/>
      </c>
      <c r="BC52" s="29" t="e">
        <f ca="1">+_xlfn.IFNA(VLOOKUP($B52,'Resultados General'!$C$11:$CG$510,MATCH(BC$6,'Resultados General'!$C$10:$CG$10,0),0),"")</f>
        <v>#NAME?</v>
      </c>
      <c r="BD52" s="29" t="str">
        <f t="shared" ca="1" si="28"/>
        <v/>
      </c>
      <c r="BE52" s="29" t="str">
        <f t="shared" ca="1" si="29"/>
        <v/>
      </c>
      <c r="BF52" s="29" t="e">
        <f ca="1">+_xlfn.IFNA(VLOOKUP($B52,'Resultados General'!$C$11:$CG$510,MATCH(BF$6,'Resultados General'!$C$10:$CG$10,0),0),"")</f>
        <v>#NAME?</v>
      </c>
      <c r="BG52" s="29" t="str">
        <f t="shared" ca="1" si="30"/>
        <v/>
      </c>
      <c r="BH52" s="29" t="str">
        <f t="shared" ca="1" si="31"/>
        <v/>
      </c>
      <c r="BI52" s="29" t="e">
        <f ca="1">+_xlfn.IFNA(VLOOKUP($B52,'Resultados General'!$C$11:$CG$510,MATCH(BI$6,'Resultados General'!$C$10:$CG$10,0),0),"")</f>
        <v>#NAME?</v>
      </c>
      <c r="BJ52" s="29" t="str">
        <f t="shared" ca="1" si="32"/>
        <v/>
      </c>
      <c r="BK52" s="29" t="str">
        <f t="shared" ca="1" si="33"/>
        <v/>
      </c>
      <c r="BL52" s="29" t="e">
        <f ca="1">+_xlfn.IFNA(VLOOKUP($B52,'Resultados General'!$C$11:$CG$510,MATCH(BL$6,'Resultados General'!$C$10:$CG$10,0),0),"")</f>
        <v>#NAME?</v>
      </c>
      <c r="BM52" s="29" t="str">
        <f t="shared" ca="1" si="34"/>
        <v/>
      </c>
      <c r="BN52" s="29" t="str">
        <f t="shared" ca="1" si="35"/>
        <v/>
      </c>
      <c r="BO52" s="29" t="e">
        <f ca="1">+_xlfn.IFNA(VLOOKUP($B52,'Resultados General'!$C$11:$CG$510,MATCH(BO$6,'Resultados General'!$C$10:$CG$10,0),0),"")</f>
        <v>#NAME?</v>
      </c>
      <c r="BP52" s="29" t="str">
        <f t="shared" ca="1" si="36"/>
        <v/>
      </c>
      <c r="BQ52" s="29" t="str">
        <f t="shared" ca="1" si="37"/>
        <v/>
      </c>
      <c r="BR52" s="29" t="e">
        <f ca="1">+_xlfn.IFNA(VLOOKUP($B52,'Resultados General'!$C$11:$CG$510,MATCH(BR$6,'Resultados General'!$C$10:$CG$10,0),0),"")</f>
        <v>#NAME?</v>
      </c>
      <c r="BS52" s="29" t="str">
        <f t="shared" ca="1" si="38"/>
        <v/>
      </c>
      <c r="BT52" s="29" t="str">
        <f t="shared" ca="1" si="39"/>
        <v/>
      </c>
      <c r="BU52" s="29" t="e">
        <f ca="1">+_xlfn.IFNA(VLOOKUP($B52,'Resultados General'!$C$11:$CG$510,MATCH(BU$6,'Resultados General'!$C$10:$CG$10,0),0),"")</f>
        <v>#NAME?</v>
      </c>
      <c r="BV52" s="29" t="str">
        <f t="shared" ca="1" si="40"/>
        <v/>
      </c>
      <c r="BW52" s="29" t="str">
        <f t="shared" ca="1" si="41"/>
        <v/>
      </c>
      <c r="BX52" s="29" t="e">
        <f ca="1">+_xlfn.IFNA(VLOOKUP($B52,'Resultados General'!$C$11:$CG$510,MATCH(BX$6,'Resultados General'!$C$10:$CG$10,0),0),"")</f>
        <v>#NAME?</v>
      </c>
      <c r="BY52" s="29" t="str">
        <f t="shared" ca="1" si="42"/>
        <v/>
      </c>
      <c r="BZ52" s="29" t="str">
        <f t="shared" ca="1" si="43"/>
        <v/>
      </c>
      <c r="CA52" s="29" t="e">
        <f ca="1">+_xlfn.IFNA(VLOOKUP($B52,'Resultados General'!$C$11:$CG$510,MATCH(CA$6,'Resultados General'!$C$10:$CG$10,0),0),"")</f>
        <v>#NAME?</v>
      </c>
      <c r="CB52" s="29" t="str">
        <f t="shared" ca="1" si="44"/>
        <v/>
      </c>
      <c r="CC52" s="29" t="str">
        <f t="shared" ca="1" si="45"/>
        <v/>
      </c>
      <c r="CD52" s="29" t="e">
        <f ca="1">+_xlfn.IFNA(VLOOKUP($B52,'Resultados General'!$C$11:$CG$510,MATCH(CD$6,'Resultados General'!$C$10:$CG$10,0),0),"")</f>
        <v>#NAME?</v>
      </c>
      <c r="CE52" s="29" t="str">
        <f t="shared" ca="1" si="46"/>
        <v/>
      </c>
      <c r="CF52" s="29" t="str">
        <f t="shared" ca="1" si="47"/>
        <v/>
      </c>
      <c r="CG52" s="29" t="e">
        <f ca="1">+_xlfn.IFNA(VLOOKUP($B52,'Resultados General'!$C$11:$CG$510,MATCH(CG$6,'Resultados General'!$C$10:$CG$10,0),0),"")</f>
        <v>#NAME?</v>
      </c>
      <c r="CH52" s="29" t="str">
        <f t="shared" ca="1" si="48"/>
        <v/>
      </c>
      <c r="CI52" s="29" t="str">
        <f t="shared" ca="1" si="49"/>
        <v/>
      </c>
      <c r="CJ52" s="29" t="e">
        <f ca="1">+_xlfn.IFNA(VLOOKUP($B52,'Resultados General'!$C$11:$CG$510,MATCH(CJ$6,'Resultados General'!$C$10:$CG$10,0),0),"")</f>
        <v>#NAME?</v>
      </c>
      <c r="CK52" s="29" t="str">
        <f t="shared" ca="1" si="50"/>
        <v/>
      </c>
      <c r="CL52" s="29" t="str">
        <f t="shared" ca="1" si="51"/>
        <v/>
      </c>
      <c r="CM52" s="29" t="e">
        <f ca="1">+_xlfn.IFNA(VLOOKUP($B52,'Resultados General'!$C$11:$CG$510,MATCH(CM$6,'Resultados General'!$C$10:$CG$10,0),0),"")</f>
        <v>#NAME?</v>
      </c>
      <c r="CN52" s="29" t="str">
        <f t="shared" ca="1" si="52"/>
        <v/>
      </c>
      <c r="CO52" s="29" t="str">
        <f t="shared" ca="1" si="53"/>
        <v/>
      </c>
      <c r="CP52" s="29" t="e">
        <f ca="1">+_xlfn.IFNA(VLOOKUP($B52,'Resultados General'!$C$11:$CG$510,MATCH(CP$6,'Resultados General'!$C$10:$CG$10,0),0),"")</f>
        <v>#NAME?</v>
      </c>
      <c r="CQ52" s="29" t="str">
        <f t="shared" ca="1" si="54"/>
        <v/>
      </c>
      <c r="CR52" s="29" t="str">
        <f t="shared" ca="1" si="55"/>
        <v/>
      </c>
      <c r="CS52" s="29" t="e">
        <f ca="1">+_xlfn.IFNA(VLOOKUP($B52,'Resultados General'!$C$11:$CG$510,MATCH(CS$6,'Resultados General'!$C$10:$CG$10,0),0),"")</f>
        <v>#NAME?</v>
      </c>
      <c r="CT52" s="29" t="str">
        <f t="shared" ca="1" si="56"/>
        <v/>
      </c>
      <c r="CU52" s="29" t="str">
        <f t="shared" ca="1" si="57"/>
        <v/>
      </c>
      <c r="CV52" s="29" t="e">
        <f ca="1">+_xlfn.IFNA(VLOOKUP($B52,'Resultados General'!$C$11:$CG$510,MATCH(CV$6,'Resultados General'!$C$10:$CG$10,0),0),"")</f>
        <v>#NAME?</v>
      </c>
      <c r="CW52" s="29" t="str">
        <f t="shared" ca="1" si="58"/>
        <v/>
      </c>
      <c r="CX52" s="29" t="str">
        <f t="shared" ca="1" si="59"/>
        <v/>
      </c>
      <c r="CY52" s="29" t="e">
        <f ca="1">+_xlfn.IFNA(VLOOKUP($B52,'Resultados General'!$C$11:$CG$510,MATCH(CY$6,'Resultados General'!$C$10:$CG$10,0),0),"")</f>
        <v>#NAME?</v>
      </c>
      <c r="CZ52" s="29" t="str">
        <f t="shared" ca="1" si="60"/>
        <v/>
      </c>
      <c r="DA52" s="29" t="str">
        <f t="shared" ca="1" si="61"/>
        <v/>
      </c>
      <c r="DB52" s="29" t="e">
        <f ca="1">+_xlfn.IFNA(VLOOKUP($B52,'Resultados General'!$C$11:$CG$510,MATCH(DB$6,'Resultados General'!$C$10:$CG$10,0),0),"")</f>
        <v>#NAME?</v>
      </c>
      <c r="DC52" s="29" t="str">
        <f t="shared" ca="1" si="62"/>
        <v/>
      </c>
      <c r="DD52" s="29" t="str">
        <f t="shared" ca="1" si="63"/>
        <v/>
      </c>
      <c r="DE52" s="29" t="e">
        <f ca="1">+_xlfn.IFNA(VLOOKUP($B52,'Resultados General'!$C$11:$CG$510,MATCH(DE$6,'Resultados General'!$C$10:$CG$10,0),0),"")</f>
        <v>#NAME?</v>
      </c>
      <c r="DF52" s="29" t="str">
        <f t="shared" ca="1" si="64"/>
        <v/>
      </c>
      <c r="DG52" s="29" t="str">
        <f t="shared" ca="1" si="65"/>
        <v/>
      </c>
      <c r="DH52" s="29" t="e">
        <f ca="1">+_xlfn.IFNA(VLOOKUP($B52,'Resultados General'!$C$11:$CG$510,MATCH(DH$6,'Resultados General'!$C$10:$CG$10,0),0),"")</f>
        <v>#NAME?</v>
      </c>
      <c r="DI52" s="29" t="str">
        <f t="shared" ca="1" si="66"/>
        <v/>
      </c>
      <c r="DJ52" s="29" t="str">
        <f t="shared" ca="1" si="67"/>
        <v/>
      </c>
      <c r="DK52" s="29" t="e">
        <f ca="1">+_xlfn.IFNA(VLOOKUP($B52,'Resultados General'!$C$11:$CG$510,MATCH(DK$6,'Resultados General'!$C$10:$CG$10,0),0),"")</f>
        <v>#NAME?</v>
      </c>
      <c r="DL52" s="29" t="str">
        <f t="shared" ca="1" si="68"/>
        <v/>
      </c>
      <c r="DM52" s="29" t="str">
        <f t="shared" ca="1" si="69"/>
        <v/>
      </c>
      <c r="DN52" s="29" t="e">
        <f ca="1">+_xlfn.IFNA(VLOOKUP($B52,'Resultados General'!$C$11:$CG$510,MATCH(DN$6,'Resultados General'!$C$10:$CG$10,0),0),"")</f>
        <v>#NAME?</v>
      </c>
      <c r="DO52" s="29" t="str">
        <f t="shared" ca="1" si="70"/>
        <v/>
      </c>
      <c r="DP52" s="29" t="str">
        <f t="shared" ca="1" si="71"/>
        <v/>
      </c>
    </row>
    <row r="53" spans="2:120">
      <c r="B53" s="219" t="str">
        <f>+IF('Resultados General'!C56="","",'Resultados General'!C56)</f>
        <v/>
      </c>
      <c r="C53" s="134" t="e">
        <f ca="1">+_xlfn.IFNA(VLOOKUP('Distribución de puestos'!B53,'Resultados General'!$C$11:$J$510,8,0),"")</f>
        <v>#NAME?</v>
      </c>
      <c r="D53" s="135" t="e">
        <f ca="1">+_xlfn.IFNA(VLOOKUP(B53,'Resultados General'!$C$11:$L$510,10,0),"")</f>
        <v>#NAME?</v>
      </c>
      <c r="E53" s="26" t="s">
        <v>76</v>
      </c>
      <c r="F53" s="26" t="s">
        <v>76</v>
      </c>
      <c r="G53" s="135" t="str">
        <f t="shared" ca="1" si="72"/>
        <v/>
      </c>
      <c r="H53" s="135" t="str">
        <f t="shared" ca="1" si="73"/>
        <v/>
      </c>
      <c r="I53" s="219" t="str">
        <f t="shared" si="74"/>
        <v/>
      </c>
      <c r="J53" s="138"/>
      <c r="M53" s="29" t="e">
        <f ca="1">+_xlfn.IFNA(VLOOKUP($B53,'Resultados General'!$C$11:$CG$510,MATCH(M$6,'Resultados General'!$C$10:$CG$10,0),0),"")</f>
        <v>#NAME?</v>
      </c>
      <c r="N53" s="29" t="str">
        <f t="shared" ca="1" si="0"/>
        <v/>
      </c>
      <c r="O53" s="29" t="str">
        <f t="shared" ca="1" si="1"/>
        <v/>
      </c>
      <c r="P53" s="29" t="e">
        <f ca="1">+_xlfn.IFNA(VLOOKUP($B53,'Resultados General'!$C$11:$CG$510,MATCH(P$6,'Resultados General'!$C$10:$CG$10,0),0),"")</f>
        <v>#NAME?</v>
      </c>
      <c r="Q53" s="29" t="str">
        <f t="shared" ca="1" si="2"/>
        <v/>
      </c>
      <c r="R53" s="29" t="str">
        <f t="shared" ca="1" si="3"/>
        <v/>
      </c>
      <c r="S53" s="29" t="e">
        <f ca="1">+_xlfn.IFNA(VLOOKUP($B53,'Resultados General'!$C$11:$CG$510,MATCH(S$6,'Resultados General'!$C$10:$CG$10,0),0),"")</f>
        <v>#NAME?</v>
      </c>
      <c r="T53" s="29" t="str">
        <f t="shared" ca="1" si="4"/>
        <v/>
      </c>
      <c r="U53" s="29" t="str">
        <f t="shared" ca="1" si="5"/>
        <v/>
      </c>
      <c r="V53" s="29" t="e">
        <f ca="1">+_xlfn.IFNA(VLOOKUP($B53,'Resultados General'!$C$11:$CG$510,MATCH(V$6,'Resultados General'!$C$10:$CG$10,0),0),"")</f>
        <v>#NAME?</v>
      </c>
      <c r="W53" s="29" t="str">
        <f t="shared" ca="1" si="6"/>
        <v/>
      </c>
      <c r="X53" s="29" t="str">
        <f t="shared" ca="1" si="7"/>
        <v/>
      </c>
      <c r="Y53" s="29" t="e">
        <f ca="1">+_xlfn.IFNA(VLOOKUP($B53,'Resultados General'!$C$11:$CG$510,MATCH(Y$6,'Resultados General'!$C$10:$CG$10,0),0),"")</f>
        <v>#NAME?</v>
      </c>
      <c r="Z53" s="29" t="str">
        <f t="shared" ca="1" si="8"/>
        <v/>
      </c>
      <c r="AA53" s="29" t="str">
        <f t="shared" ca="1" si="9"/>
        <v/>
      </c>
      <c r="AB53" s="29" t="e">
        <f ca="1">+_xlfn.IFNA(VLOOKUP($B53,'Resultados General'!$C$11:$CG$510,MATCH(AB$6,'Resultados General'!$C$10:$CG$10,0),0),"")</f>
        <v>#NAME?</v>
      </c>
      <c r="AC53" s="29" t="str">
        <f t="shared" ca="1" si="10"/>
        <v/>
      </c>
      <c r="AD53" s="29" t="str">
        <f t="shared" ca="1" si="11"/>
        <v/>
      </c>
      <c r="AE53" s="29" t="e">
        <f ca="1">+_xlfn.IFNA(VLOOKUP($B53,'Resultados General'!$C$11:$CG$510,MATCH(AE$6,'Resultados General'!$C$10:$CG$10,0),0),"")</f>
        <v>#NAME?</v>
      </c>
      <c r="AF53" s="29" t="str">
        <f t="shared" ca="1" si="12"/>
        <v/>
      </c>
      <c r="AG53" s="29" t="str">
        <f t="shared" ca="1" si="13"/>
        <v/>
      </c>
      <c r="AH53" s="29" t="e">
        <f ca="1">+_xlfn.IFNA(VLOOKUP($B53,'Resultados General'!$C$11:$CG$510,MATCH(AH$6,'Resultados General'!$C$10:$CG$10,0),0),"")</f>
        <v>#NAME?</v>
      </c>
      <c r="AI53" s="29" t="str">
        <f t="shared" ca="1" si="14"/>
        <v/>
      </c>
      <c r="AJ53" s="29" t="str">
        <f t="shared" ca="1" si="15"/>
        <v/>
      </c>
      <c r="AK53" s="29" t="e">
        <f ca="1">+_xlfn.IFNA(VLOOKUP($B53,'Resultados General'!$C$11:$CG$510,MATCH(AK$6,'Resultados General'!$C$10:$CG$10,0),0),"")</f>
        <v>#NAME?</v>
      </c>
      <c r="AL53" s="29" t="str">
        <f t="shared" ca="1" si="16"/>
        <v/>
      </c>
      <c r="AM53" s="29" t="str">
        <f t="shared" ca="1" si="17"/>
        <v/>
      </c>
      <c r="AN53" s="29" t="e">
        <f ca="1">+_xlfn.IFNA(VLOOKUP($B53,'Resultados General'!$C$11:$CG$510,MATCH(AN$6,'Resultados General'!$C$10:$CG$10,0),0),"")</f>
        <v>#NAME?</v>
      </c>
      <c r="AO53" s="29" t="str">
        <f t="shared" ca="1" si="18"/>
        <v/>
      </c>
      <c r="AP53" s="29" t="str">
        <f t="shared" ca="1" si="19"/>
        <v/>
      </c>
      <c r="AQ53" s="29" t="e">
        <f ca="1">+_xlfn.IFNA(VLOOKUP($B53,'Resultados General'!$C$11:$CG$510,MATCH(AQ$6,'Resultados General'!$C$10:$CG$10,0),0),"")</f>
        <v>#NAME?</v>
      </c>
      <c r="AR53" s="29" t="str">
        <f t="shared" ca="1" si="20"/>
        <v/>
      </c>
      <c r="AS53" s="29" t="str">
        <f t="shared" ca="1" si="21"/>
        <v/>
      </c>
      <c r="AT53" s="29" t="e">
        <f ca="1">+_xlfn.IFNA(VLOOKUP($B53,'Resultados General'!$C$11:$CG$510,MATCH(AT$6,'Resultados General'!$C$10:$CG$10,0),0),"")</f>
        <v>#NAME?</v>
      </c>
      <c r="AU53" s="29" t="str">
        <f t="shared" ca="1" si="22"/>
        <v/>
      </c>
      <c r="AV53" s="29" t="str">
        <f t="shared" ca="1" si="23"/>
        <v/>
      </c>
      <c r="AW53" s="29" t="e">
        <f ca="1">+_xlfn.IFNA(VLOOKUP($B53,'Resultados General'!$C$11:$CG$510,MATCH(AW$6,'Resultados General'!$C$10:$CG$10,0),0),"")</f>
        <v>#NAME?</v>
      </c>
      <c r="AX53" s="29" t="str">
        <f t="shared" ca="1" si="24"/>
        <v/>
      </c>
      <c r="AY53" s="29" t="str">
        <f t="shared" ca="1" si="25"/>
        <v/>
      </c>
      <c r="AZ53" s="29" t="e">
        <f ca="1">+_xlfn.IFNA(VLOOKUP($B53,'Resultados General'!$C$11:$CG$510,MATCH(AZ$6,'Resultados General'!$C$10:$CG$10,0),0),"")</f>
        <v>#NAME?</v>
      </c>
      <c r="BA53" s="29" t="str">
        <f t="shared" ca="1" si="26"/>
        <v/>
      </c>
      <c r="BB53" s="29" t="str">
        <f t="shared" ca="1" si="27"/>
        <v/>
      </c>
      <c r="BC53" s="29" t="e">
        <f ca="1">+_xlfn.IFNA(VLOOKUP($B53,'Resultados General'!$C$11:$CG$510,MATCH(BC$6,'Resultados General'!$C$10:$CG$10,0),0),"")</f>
        <v>#NAME?</v>
      </c>
      <c r="BD53" s="29" t="str">
        <f t="shared" ca="1" si="28"/>
        <v/>
      </c>
      <c r="BE53" s="29" t="str">
        <f t="shared" ca="1" si="29"/>
        <v/>
      </c>
      <c r="BF53" s="29" t="e">
        <f ca="1">+_xlfn.IFNA(VLOOKUP($B53,'Resultados General'!$C$11:$CG$510,MATCH(BF$6,'Resultados General'!$C$10:$CG$10,0),0),"")</f>
        <v>#NAME?</v>
      </c>
      <c r="BG53" s="29" t="str">
        <f t="shared" ca="1" si="30"/>
        <v/>
      </c>
      <c r="BH53" s="29" t="str">
        <f t="shared" ca="1" si="31"/>
        <v/>
      </c>
      <c r="BI53" s="29" t="e">
        <f ca="1">+_xlfn.IFNA(VLOOKUP($B53,'Resultados General'!$C$11:$CG$510,MATCH(BI$6,'Resultados General'!$C$10:$CG$10,0),0),"")</f>
        <v>#NAME?</v>
      </c>
      <c r="BJ53" s="29" t="str">
        <f t="shared" ca="1" si="32"/>
        <v/>
      </c>
      <c r="BK53" s="29" t="str">
        <f t="shared" ca="1" si="33"/>
        <v/>
      </c>
      <c r="BL53" s="29" t="e">
        <f ca="1">+_xlfn.IFNA(VLOOKUP($B53,'Resultados General'!$C$11:$CG$510,MATCH(BL$6,'Resultados General'!$C$10:$CG$10,0),0),"")</f>
        <v>#NAME?</v>
      </c>
      <c r="BM53" s="29" t="str">
        <f t="shared" ca="1" si="34"/>
        <v/>
      </c>
      <c r="BN53" s="29" t="str">
        <f t="shared" ca="1" si="35"/>
        <v/>
      </c>
      <c r="BO53" s="29" t="e">
        <f ca="1">+_xlfn.IFNA(VLOOKUP($B53,'Resultados General'!$C$11:$CG$510,MATCH(BO$6,'Resultados General'!$C$10:$CG$10,0),0),"")</f>
        <v>#NAME?</v>
      </c>
      <c r="BP53" s="29" t="str">
        <f t="shared" ca="1" si="36"/>
        <v/>
      </c>
      <c r="BQ53" s="29" t="str">
        <f t="shared" ca="1" si="37"/>
        <v/>
      </c>
      <c r="BR53" s="29" t="e">
        <f ca="1">+_xlfn.IFNA(VLOOKUP($B53,'Resultados General'!$C$11:$CG$510,MATCH(BR$6,'Resultados General'!$C$10:$CG$10,0),0),"")</f>
        <v>#NAME?</v>
      </c>
      <c r="BS53" s="29" t="str">
        <f t="shared" ca="1" si="38"/>
        <v/>
      </c>
      <c r="BT53" s="29" t="str">
        <f t="shared" ca="1" si="39"/>
        <v/>
      </c>
      <c r="BU53" s="29" t="e">
        <f ca="1">+_xlfn.IFNA(VLOOKUP($B53,'Resultados General'!$C$11:$CG$510,MATCH(BU$6,'Resultados General'!$C$10:$CG$10,0),0),"")</f>
        <v>#NAME?</v>
      </c>
      <c r="BV53" s="29" t="str">
        <f t="shared" ca="1" si="40"/>
        <v/>
      </c>
      <c r="BW53" s="29" t="str">
        <f t="shared" ca="1" si="41"/>
        <v/>
      </c>
      <c r="BX53" s="29" t="e">
        <f ca="1">+_xlfn.IFNA(VLOOKUP($B53,'Resultados General'!$C$11:$CG$510,MATCH(BX$6,'Resultados General'!$C$10:$CG$10,0),0),"")</f>
        <v>#NAME?</v>
      </c>
      <c r="BY53" s="29" t="str">
        <f t="shared" ca="1" si="42"/>
        <v/>
      </c>
      <c r="BZ53" s="29" t="str">
        <f t="shared" ca="1" si="43"/>
        <v/>
      </c>
      <c r="CA53" s="29" t="e">
        <f ca="1">+_xlfn.IFNA(VLOOKUP($B53,'Resultados General'!$C$11:$CG$510,MATCH(CA$6,'Resultados General'!$C$10:$CG$10,0),0),"")</f>
        <v>#NAME?</v>
      </c>
      <c r="CB53" s="29" t="str">
        <f t="shared" ca="1" si="44"/>
        <v/>
      </c>
      <c r="CC53" s="29" t="str">
        <f t="shared" ca="1" si="45"/>
        <v/>
      </c>
      <c r="CD53" s="29" t="e">
        <f ca="1">+_xlfn.IFNA(VLOOKUP($B53,'Resultados General'!$C$11:$CG$510,MATCH(CD$6,'Resultados General'!$C$10:$CG$10,0),0),"")</f>
        <v>#NAME?</v>
      </c>
      <c r="CE53" s="29" t="str">
        <f t="shared" ca="1" si="46"/>
        <v/>
      </c>
      <c r="CF53" s="29" t="str">
        <f t="shared" ca="1" si="47"/>
        <v/>
      </c>
      <c r="CG53" s="29" t="e">
        <f ca="1">+_xlfn.IFNA(VLOOKUP($B53,'Resultados General'!$C$11:$CG$510,MATCH(CG$6,'Resultados General'!$C$10:$CG$10,0),0),"")</f>
        <v>#NAME?</v>
      </c>
      <c r="CH53" s="29" t="str">
        <f t="shared" ca="1" si="48"/>
        <v/>
      </c>
      <c r="CI53" s="29" t="str">
        <f t="shared" ca="1" si="49"/>
        <v/>
      </c>
      <c r="CJ53" s="29" t="e">
        <f ca="1">+_xlfn.IFNA(VLOOKUP($B53,'Resultados General'!$C$11:$CG$510,MATCH(CJ$6,'Resultados General'!$C$10:$CG$10,0),0),"")</f>
        <v>#NAME?</v>
      </c>
      <c r="CK53" s="29" t="str">
        <f t="shared" ca="1" si="50"/>
        <v/>
      </c>
      <c r="CL53" s="29" t="str">
        <f t="shared" ca="1" si="51"/>
        <v/>
      </c>
      <c r="CM53" s="29" t="e">
        <f ca="1">+_xlfn.IFNA(VLOOKUP($B53,'Resultados General'!$C$11:$CG$510,MATCH(CM$6,'Resultados General'!$C$10:$CG$10,0),0),"")</f>
        <v>#NAME?</v>
      </c>
      <c r="CN53" s="29" t="str">
        <f t="shared" ca="1" si="52"/>
        <v/>
      </c>
      <c r="CO53" s="29" t="str">
        <f t="shared" ca="1" si="53"/>
        <v/>
      </c>
      <c r="CP53" s="29" t="e">
        <f ca="1">+_xlfn.IFNA(VLOOKUP($B53,'Resultados General'!$C$11:$CG$510,MATCH(CP$6,'Resultados General'!$C$10:$CG$10,0),0),"")</f>
        <v>#NAME?</v>
      </c>
      <c r="CQ53" s="29" t="str">
        <f t="shared" ca="1" si="54"/>
        <v/>
      </c>
      <c r="CR53" s="29" t="str">
        <f t="shared" ca="1" si="55"/>
        <v/>
      </c>
      <c r="CS53" s="29" t="e">
        <f ca="1">+_xlfn.IFNA(VLOOKUP($B53,'Resultados General'!$C$11:$CG$510,MATCH(CS$6,'Resultados General'!$C$10:$CG$10,0),0),"")</f>
        <v>#NAME?</v>
      </c>
      <c r="CT53" s="29" t="str">
        <f t="shared" ca="1" si="56"/>
        <v/>
      </c>
      <c r="CU53" s="29" t="str">
        <f t="shared" ca="1" si="57"/>
        <v/>
      </c>
      <c r="CV53" s="29" t="e">
        <f ca="1">+_xlfn.IFNA(VLOOKUP($B53,'Resultados General'!$C$11:$CG$510,MATCH(CV$6,'Resultados General'!$C$10:$CG$10,0),0),"")</f>
        <v>#NAME?</v>
      </c>
      <c r="CW53" s="29" t="str">
        <f t="shared" ca="1" si="58"/>
        <v/>
      </c>
      <c r="CX53" s="29" t="str">
        <f t="shared" ca="1" si="59"/>
        <v/>
      </c>
      <c r="CY53" s="29" t="e">
        <f ca="1">+_xlfn.IFNA(VLOOKUP($B53,'Resultados General'!$C$11:$CG$510,MATCH(CY$6,'Resultados General'!$C$10:$CG$10,0),0),"")</f>
        <v>#NAME?</v>
      </c>
      <c r="CZ53" s="29" t="str">
        <f t="shared" ca="1" si="60"/>
        <v/>
      </c>
      <c r="DA53" s="29" t="str">
        <f t="shared" ca="1" si="61"/>
        <v/>
      </c>
      <c r="DB53" s="29" t="e">
        <f ca="1">+_xlfn.IFNA(VLOOKUP($B53,'Resultados General'!$C$11:$CG$510,MATCH(DB$6,'Resultados General'!$C$10:$CG$10,0),0),"")</f>
        <v>#NAME?</v>
      </c>
      <c r="DC53" s="29" t="str">
        <f t="shared" ca="1" si="62"/>
        <v/>
      </c>
      <c r="DD53" s="29" t="str">
        <f t="shared" ca="1" si="63"/>
        <v/>
      </c>
      <c r="DE53" s="29" t="e">
        <f ca="1">+_xlfn.IFNA(VLOOKUP($B53,'Resultados General'!$C$11:$CG$510,MATCH(DE$6,'Resultados General'!$C$10:$CG$10,0),0),"")</f>
        <v>#NAME?</v>
      </c>
      <c r="DF53" s="29" t="str">
        <f t="shared" ca="1" si="64"/>
        <v/>
      </c>
      <c r="DG53" s="29" t="str">
        <f t="shared" ca="1" si="65"/>
        <v/>
      </c>
      <c r="DH53" s="29" t="e">
        <f ca="1">+_xlfn.IFNA(VLOOKUP($B53,'Resultados General'!$C$11:$CG$510,MATCH(DH$6,'Resultados General'!$C$10:$CG$10,0),0),"")</f>
        <v>#NAME?</v>
      </c>
      <c r="DI53" s="29" t="str">
        <f t="shared" ca="1" si="66"/>
        <v/>
      </c>
      <c r="DJ53" s="29" t="str">
        <f t="shared" ca="1" si="67"/>
        <v/>
      </c>
      <c r="DK53" s="29" t="e">
        <f ca="1">+_xlfn.IFNA(VLOOKUP($B53,'Resultados General'!$C$11:$CG$510,MATCH(DK$6,'Resultados General'!$C$10:$CG$10,0),0),"")</f>
        <v>#NAME?</v>
      </c>
      <c r="DL53" s="29" t="str">
        <f t="shared" ca="1" si="68"/>
        <v/>
      </c>
      <c r="DM53" s="29" t="str">
        <f t="shared" ca="1" si="69"/>
        <v/>
      </c>
      <c r="DN53" s="29" t="e">
        <f ca="1">+_xlfn.IFNA(VLOOKUP($B53,'Resultados General'!$C$11:$CG$510,MATCH(DN$6,'Resultados General'!$C$10:$CG$10,0),0),"")</f>
        <v>#NAME?</v>
      </c>
      <c r="DO53" s="29" t="str">
        <f t="shared" ca="1" si="70"/>
        <v/>
      </c>
      <c r="DP53" s="29" t="str">
        <f t="shared" ca="1" si="71"/>
        <v/>
      </c>
    </row>
    <row r="54" spans="2:120">
      <c r="B54" s="219" t="str">
        <f>+IF('Resultados General'!C57="","",'Resultados General'!C57)</f>
        <v/>
      </c>
      <c r="C54" s="134" t="e">
        <f ca="1">+_xlfn.IFNA(VLOOKUP('Distribución de puestos'!B54,'Resultados General'!$C$11:$J$510,8,0),"")</f>
        <v>#NAME?</v>
      </c>
      <c r="D54" s="135" t="e">
        <f ca="1">+_xlfn.IFNA(VLOOKUP(B54,'Resultados General'!$C$11:$L$510,10,0),"")</f>
        <v>#NAME?</v>
      </c>
      <c r="E54" s="26" t="s">
        <v>76</v>
      </c>
      <c r="F54" s="26" t="s">
        <v>76</v>
      </c>
      <c r="G54" s="135" t="str">
        <f t="shared" ca="1" si="72"/>
        <v/>
      </c>
      <c r="H54" s="135" t="str">
        <f t="shared" ca="1" si="73"/>
        <v/>
      </c>
      <c r="I54" s="219" t="str">
        <f t="shared" si="74"/>
        <v/>
      </c>
      <c r="J54" s="138"/>
      <c r="M54" s="29" t="e">
        <f ca="1">+_xlfn.IFNA(VLOOKUP($B54,'Resultados General'!$C$11:$CG$510,MATCH(M$6,'Resultados General'!$C$10:$CG$10,0),0),"")</f>
        <v>#NAME?</v>
      </c>
      <c r="N54" s="29" t="str">
        <f t="shared" ca="1" si="0"/>
        <v/>
      </c>
      <c r="O54" s="29" t="str">
        <f t="shared" ca="1" si="1"/>
        <v/>
      </c>
      <c r="P54" s="29" t="e">
        <f ca="1">+_xlfn.IFNA(VLOOKUP($B54,'Resultados General'!$C$11:$CG$510,MATCH(P$6,'Resultados General'!$C$10:$CG$10,0),0),"")</f>
        <v>#NAME?</v>
      </c>
      <c r="Q54" s="29" t="str">
        <f t="shared" ca="1" si="2"/>
        <v/>
      </c>
      <c r="R54" s="29" t="str">
        <f t="shared" ca="1" si="3"/>
        <v/>
      </c>
      <c r="S54" s="29" t="e">
        <f ca="1">+_xlfn.IFNA(VLOOKUP($B54,'Resultados General'!$C$11:$CG$510,MATCH(S$6,'Resultados General'!$C$10:$CG$10,0),0),"")</f>
        <v>#NAME?</v>
      </c>
      <c r="T54" s="29" t="str">
        <f t="shared" ca="1" si="4"/>
        <v/>
      </c>
      <c r="U54" s="29" t="str">
        <f t="shared" ca="1" si="5"/>
        <v/>
      </c>
      <c r="V54" s="29" t="e">
        <f ca="1">+_xlfn.IFNA(VLOOKUP($B54,'Resultados General'!$C$11:$CG$510,MATCH(V$6,'Resultados General'!$C$10:$CG$10,0),0),"")</f>
        <v>#NAME?</v>
      </c>
      <c r="W54" s="29" t="str">
        <f t="shared" ca="1" si="6"/>
        <v/>
      </c>
      <c r="X54" s="29" t="str">
        <f t="shared" ca="1" si="7"/>
        <v/>
      </c>
      <c r="Y54" s="29" t="e">
        <f ca="1">+_xlfn.IFNA(VLOOKUP($B54,'Resultados General'!$C$11:$CG$510,MATCH(Y$6,'Resultados General'!$C$10:$CG$10,0),0),"")</f>
        <v>#NAME?</v>
      </c>
      <c r="Z54" s="29" t="str">
        <f t="shared" ca="1" si="8"/>
        <v/>
      </c>
      <c r="AA54" s="29" t="str">
        <f t="shared" ca="1" si="9"/>
        <v/>
      </c>
      <c r="AB54" s="29" t="e">
        <f ca="1">+_xlfn.IFNA(VLOOKUP($B54,'Resultados General'!$C$11:$CG$510,MATCH(AB$6,'Resultados General'!$C$10:$CG$10,0),0),"")</f>
        <v>#NAME?</v>
      </c>
      <c r="AC54" s="29" t="str">
        <f t="shared" ca="1" si="10"/>
        <v/>
      </c>
      <c r="AD54" s="29" t="str">
        <f t="shared" ca="1" si="11"/>
        <v/>
      </c>
      <c r="AE54" s="29" t="e">
        <f ca="1">+_xlfn.IFNA(VLOOKUP($B54,'Resultados General'!$C$11:$CG$510,MATCH(AE$6,'Resultados General'!$C$10:$CG$10,0),0),"")</f>
        <v>#NAME?</v>
      </c>
      <c r="AF54" s="29" t="str">
        <f t="shared" ca="1" si="12"/>
        <v/>
      </c>
      <c r="AG54" s="29" t="str">
        <f t="shared" ca="1" si="13"/>
        <v/>
      </c>
      <c r="AH54" s="29" t="e">
        <f ca="1">+_xlfn.IFNA(VLOOKUP($B54,'Resultados General'!$C$11:$CG$510,MATCH(AH$6,'Resultados General'!$C$10:$CG$10,0),0),"")</f>
        <v>#NAME?</v>
      </c>
      <c r="AI54" s="29" t="str">
        <f t="shared" ca="1" si="14"/>
        <v/>
      </c>
      <c r="AJ54" s="29" t="str">
        <f t="shared" ca="1" si="15"/>
        <v/>
      </c>
      <c r="AK54" s="29" t="e">
        <f ca="1">+_xlfn.IFNA(VLOOKUP($B54,'Resultados General'!$C$11:$CG$510,MATCH(AK$6,'Resultados General'!$C$10:$CG$10,0),0),"")</f>
        <v>#NAME?</v>
      </c>
      <c r="AL54" s="29" t="str">
        <f t="shared" ca="1" si="16"/>
        <v/>
      </c>
      <c r="AM54" s="29" t="str">
        <f t="shared" ca="1" si="17"/>
        <v/>
      </c>
      <c r="AN54" s="29" t="e">
        <f ca="1">+_xlfn.IFNA(VLOOKUP($B54,'Resultados General'!$C$11:$CG$510,MATCH(AN$6,'Resultados General'!$C$10:$CG$10,0),0),"")</f>
        <v>#NAME?</v>
      </c>
      <c r="AO54" s="29" t="str">
        <f t="shared" ca="1" si="18"/>
        <v/>
      </c>
      <c r="AP54" s="29" t="str">
        <f t="shared" ca="1" si="19"/>
        <v/>
      </c>
      <c r="AQ54" s="29" t="e">
        <f ca="1">+_xlfn.IFNA(VLOOKUP($B54,'Resultados General'!$C$11:$CG$510,MATCH(AQ$6,'Resultados General'!$C$10:$CG$10,0),0),"")</f>
        <v>#NAME?</v>
      </c>
      <c r="AR54" s="29" t="str">
        <f t="shared" ca="1" si="20"/>
        <v/>
      </c>
      <c r="AS54" s="29" t="str">
        <f t="shared" ca="1" si="21"/>
        <v/>
      </c>
      <c r="AT54" s="29" t="e">
        <f ca="1">+_xlfn.IFNA(VLOOKUP($B54,'Resultados General'!$C$11:$CG$510,MATCH(AT$6,'Resultados General'!$C$10:$CG$10,0),0),"")</f>
        <v>#NAME?</v>
      </c>
      <c r="AU54" s="29" t="str">
        <f t="shared" ca="1" si="22"/>
        <v/>
      </c>
      <c r="AV54" s="29" t="str">
        <f t="shared" ca="1" si="23"/>
        <v/>
      </c>
      <c r="AW54" s="29" t="e">
        <f ca="1">+_xlfn.IFNA(VLOOKUP($B54,'Resultados General'!$C$11:$CG$510,MATCH(AW$6,'Resultados General'!$C$10:$CG$10,0),0),"")</f>
        <v>#NAME?</v>
      </c>
      <c r="AX54" s="29" t="str">
        <f t="shared" ca="1" si="24"/>
        <v/>
      </c>
      <c r="AY54" s="29" t="str">
        <f t="shared" ca="1" si="25"/>
        <v/>
      </c>
      <c r="AZ54" s="29" t="e">
        <f ca="1">+_xlfn.IFNA(VLOOKUP($B54,'Resultados General'!$C$11:$CG$510,MATCH(AZ$6,'Resultados General'!$C$10:$CG$10,0),0),"")</f>
        <v>#NAME?</v>
      </c>
      <c r="BA54" s="29" t="str">
        <f t="shared" ca="1" si="26"/>
        <v/>
      </c>
      <c r="BB54" s="29" t="str">
        <f t="shared" ca="1" si="27"/>
        <v/>
      </c>
      <c r="BC54" s="29" t="e">
        <f ca="1">+_xlfn.IFNA(VLOOKUP($B54,'Resultados General'!$C$11:$CG$510,MATCH(BC$6,'Resultados General'!$C$10:$CG$10,0),0),"")</f>
        <v>#NAME?</v>
      </c>
      <c r="BD54" s="29" t="str">
        <f t="shared" ca="1" si="28"/>
        <v/>
      </c>
      <c r="BE54" s="29" t="str">
        <f t="shared" ca="1" si="29"/>
        <v/>
      </c>
      <c r="BF54" s="29" t="e">
        <f ca="1">+_xlfn.IFNA(VLOOKUP($B54,'Resultados General'!$C$11:$CG$510,MATCH(BF$6,'Resultados General'!$C$10:$CG$10,0),0),"")</f>
        <v>#NAME?</v>
      </c>
      <c r="BG54" s="29" t="str">
        <f t="shared" ca="1" si="30"/>
        <v/>
      </c>
      <c r="BH54" s="29" t="str">
        <f t="shared" ca="1" si="31"/>
        <v/>
      </c>
      <c r="BI54" s="29" t="e">
        <f ca="1">+_xlfn.IFNA(VLOOKUP($B54,'Resultados General'!$C$11:$CG$510,MATCH(BI$6,'Resultados General'!$C$10:$CG$10,0),0),"")</f>
        <v>#NAME?</v>
      </c>
      <c r="BJ54" s="29" t="str">
        <f t="shared" ca="1" si="32"/>
        <v/>
      </c>
      <c r="BK54" s="29" t="str">
        <f t="shared" ca="1" si="33"/>
        <v/>
      </c>
      <c r="BL54" s="29" t="e">
        <f ca="1">+_xlfn.IFNA(VLOOKUP($B54,'Resultados General'!$C$11:$CG$510,MATCH(BL$6,'Resultados General'!$C$10:$CG$10,0),0),"")</f>
        <v>#NAME?</v>
      </c>
      <c r="BM54" s="29" t="str">
        <f t="shared" ca="1" si="34"/>
        <v/>
      </c>
      <c r="BN54" s="29" t="str">
        <f t="shared" ca="1" si="35"/>
        <v/>
      </c>
      <c r="BO54" s="29" t="e">
        <f ca="1">+_xlfn.IFNA(VLOOKUP($B54,'Resultados General'!$C$11:$CG$510,MATCH(BO$6,'Resultados General'!$C$10:$CG$10,0),0),"")</f>
        <v>#NAME?</v>
      </c>
      <c r="BP54" s="29" t="str">
        <f t="shared" ca="1" si="36"/>
        <v/>
      </c>
      <c r="BQ54" s="29" t="str">
        <f t="shared" ca="1" si="37"/>
        <v/>
      </c>
      <c r="BR54" s="29" t="e">
        <f ca="1">+_xlfn.IFNA(VLOOKUP($B54,'Resultados General'!$C$11:$CG$510,MATCH(BR$6,'Resultados General'!$C$10:$CG$10,0),0),"")</f>
        <v>#NAME?</v>
      </c>
      <c r="BS54" s="29" t="str">
        <f t="shared" ca="1" si="38"/>
        <v/>
      </c>
      <c r="BT54" s="29" t="str">
        <f t="shared" ca="1" si="39"/>
        <v/>
      </c>
      <c r="BU54" s="29" t="e">
        <f ca="1">+_xlfn.IFNA(VLOOKUP($B54,'Resultados General'!$C$11:$CG$510,MATCH(BU$6,'Resultados General'!$C$10:$CG$10,0),0),"")</f>
        <v>#NAME?</v>
      </c>
      <c r="BV54" s="29" t="str">
        <f t="shared" ca="1" si="40"/>
        <v/>
      </c>
      <c r="BW54" s="29" t="str">
        <f t="shared" ca="1" si="41"/>
        <v/>
      </c>
      <c r="BX54" s="29" t="e">
        <f ca="1">+_xlfn.IFNA(VLOOKUP($B54,'Resultados General'!$C$11:$CG$510,MATCH(BX$6,'Resultados General'!$C$10:$CG$10,0),0),"")</f>
        <v>#NAME?</v>
      </c>
      <c r="BY54" s="29" t="str">
        <f t="shared" ca="1" si="42"/>
        <v/>
      </c>
      <c r="BZ54" s="29" t="str">
        <f t="shared" ca="1" si="43"/>
        <v/>
      </c>
      <c r="CA54" s="29" t="e">
        <f ca="1">+_xlfn.IFNA(VLOOKUP($B54,'Resultados General'!$C$11:$CG$510,MATCH(CA$6,'Resultados General'!$C$10:$CG$10,0),0),"")</f>
        <v>#NAME?</v>
      </c>
      <c r="CB54" s="29" t="str">
        <f t="shared" ca="1" si="44"/>
        <v/>
      </c>
      <c r="CC54" s="29" t="str">
        <f t="shared" ca="1" si="45"/>
        <v/>
      </c>
      <c r="CD54" s="29" t="e">
        <f ca="1">+_xlfn.IFNA(VLOOKUP($B54,'Resultados General'!$C$11:$CG$510,MATCH(CD$6,'Resultados General'!$C$10:$CG$10,0),0),"")</f>
        <v>#NAME?</v>
      </c>
      <c r="CE54" s="29" t="str">
        <f t="shared" ca="1" si="46"/>
        <v/>
      </c>
      <c r="CF54" s="29" t="str">
        <f t="shared" ca="1" si="47"/>
        <v/>
      </c>
      <c r="CG54" s="29" t="e">
        <f ca="1">+_xlfn.IFNA(VLOOKUP($B54,'Resultados General'!$C$11:$CG$510,MATCH(CG$6,'Resultados General'!$C$10:$CG$10,0),0),"")</f>
        <v>#NAME?</v>
      </c>
      <c r="CH54" s="29" t="str">
        <f t="shared" ca="1" si="48"/>
        <v/>
      </c>
      <c r="CI54" s="29" t="str">
        <f t="shared" ca="1" si="49"/>
        <v/>
      </c>
      <c r="CJ54" s="29" t="e">
        <f ca="1">+_xlfn.IFNA(VLOOKUP($B54,'Resultados General'!$C$11:$CG$510,MATCH(CJ$6,'Resultados General'!$C$10:$CG$10,0),0),"")</f>
        <v>#NAME?</v>
      </c>
      <c r="CK54" s="29" t="str">
        <f t="shared" ca="1" si="50"/>
        <v/>
      </c>
      <c r="CL54" s="29" t="str">
        <f t="shared" ca="1" si="51"/>
        <v/>
      </c>
      <c r="CM54" s="29" t="e">
        <f ca="1">+_xlfn.IFNA(VLOOKUP($B54,'Resultados General'!$C$11:$CG$510,MATCH(CM$6,'Resultados General'!$C$10:$CG$10,0),0),"")</f>
        <v>#NAME?</v>
      </c>
      <c r="CN54" s="29" t="str">
        <f t="shared" ca="1" si="52"/>
        <v/>
      </c>
      <c r="CO54" s="29" t="str">
        <f t="shared" ca="1" si="53"/>
        <v/>
      </c>
      <c r="CP54" s="29" t="e">
        <f ca="1">+_xlfn.IFNA(VLOOKUP($B54,'Resultados General'!$C$11:$CG$510,MATCH(CP$6,'Resultados General'!$C$10:$CG$10,0),0),"")</f>
        <v>#NAME?</v>
      </c>
      <c r="CQ54" s="29" t="str">
        <f t="shared" ca="1" si="54"/>
        <v/>
      </c>
      <c r="CR54" s="29" t="str">
        <f t="shared" ca="1" si="55"/>
        <v/>
      </c>
      <c r="CS54" s="29" t="e">
        <f ca="1">+_xlfn.IFNA(VLOOKUP($B54,'Resultados General'!$C$11:$CG$510,MATCH(CS$6,'Resultados General'!$C$10:$CG$10,0),0),"")</f>
        <v>#NAME?</v>
      </c>
      <c r="CT54" s="29" t="str">
        <f t="shared" ca="1" si="56"/>
        <v/>
      </c>
      <c r="CU54" s="29" t="str">
        <f t="shared" ca="1" si="57"/>
        <v/>
      </c>
      <c r="CV54" s="29" t="e">
        <f ca="1">+_xlfn.IFNA(VLOOKUP($B54,'Resultados General'!$C$11:$CG$510,MATCH(CV$6,'Resultados General'!$C$10:$CG$10,0),0),"")</f>
        <v>#NAME?</v>
      </c>
      <c r="CW54" s="29" t="str">
        <f t="shared" ca="1" si="58"/>
        <v/>
      </c>
      <c r="CX54" s="29" t="str">
        <f t="shared" ca="1" si="59"/>
        <v/>
      </c>
      <c r="CY54" s="29" t="e">
        <f ca="1">+_xlfn.IFNA(VLOOKUP($B54,'Resultados General'!$C$11:$CG$510,MATCH(CY$6,'Resultados General'!$C$10:$CG$10,0),0),"")</f>
        <v>#NAME?</v>
      </c>
      <c r="CZ54" s="29" t="str">
        <f t="shared" ca="1" si="60"/>
        <v/>
      </c>
      <c r="DA54" s="29" t="str">
        <f t="shared" ca="1" si="61"/>
        <v/>
      </c>
      <c r="DB54" s="29" t="e">
        <f ca="1">+_xlfn.IFNA(VLOOKUP($B54,'Resultados General'!$C$11:$CG$510,MATCH(DB$6,'Resultados General'!$C$10:$CG$10,0),0),"")</f>
        <v>#NAME?</v>
      </c>
      <c r="DC54" s="29" t="str">
        <f t="shared" ca="1" si="62"/>
        <v/>
      </c>
      <c r="DD54" s="29" t="str">
        <f t="shared" ca="1" si="63"/>
        <v/>
      </c>
      <c r="DE54" s="29" t="e">
        <f ca="1">+_xlfn.IFNA(VLOOKUP($B54,'Resultados General'!$C$11:$CG$510,MATCH(DE$6,'Resultados General'!$C$10:$CG$10,0),0),"")</f>
        <v>#NAME?</v>
      </c>
      <c r="DF54" s="29" t="str">
        <f t="shared" ca="1" si="64"/>
        <v/>
      </c>
      <c r="DG54" s="29" t="str">
        <f t="shared" ca="1" si="65"/>
        <v/>
      </c>
      <c r="DH54" s="29" t="e">
        <f ca="1">+_xlfn.IFNA(VLOOKUP($B54,'Resultados General'!$C$11:$CG$510,MATCH(DH$6,'Resultados General'!$C$10:$CG$10,0),0),"")</f>
        <v>#NAME?</v>
      </c>
      <c r="DI54" s="29" t="str">
        <f t="shared" ca="1" si="66"/>
        <v/>
      </c>
      <c r="DJ54" s="29" t="str">
        <f t="shared" ca="1" si="67"/>
        <v/>
      </c>
      <c r="DK54" s="29" t="e">
        <f ca="1">+_xlfn.IFNA(VLOOKUP($B54,'Resultados General'!$C$11:$CG$510,MATCH(DK$6,'Resultados General'!$C$10:$CG$10,0),0),"")</f>
        <v>#NAME?</v>
      </c>
      <c r="DL54" s="29" t="str">
        <f t="shared" ca="1" si="68"/>
        <v/>
      </c>
      <c r="DM54" s="29" t="str">
        <f t="shared" ca="1" si="69"/>
        <v/>
      </c>
      <c r="DN54" s="29" t="e">
        <f ca="1">+_xlfn.IFNA(VLOOKUP($B54,'Resultados General'!$C$11:$CG$510,MATCH(DN$6,'Resultados General'!$C$10:$CG$10,0),0),"")</f>
        <v>#NAME?</v>
      </c>
      <c r="DO54" s="29" t="str">
        <f t="shared" ca="1" si="70"/>
        <v/>
      </c>
      <c r="DP54" s="29" t="str">
        <f t="shared" ca="1" si="71"/>
        <v/>
      </c>
    </row>
    <row r="55" spans="2:120">
      <c r="B55" s="219" t="str">
        <f>+IF('Resultados General'!C58="","",'Resultados General'!C58)</f>
        <v/>
      </c>
      <c r="C55" s="134" t="e">
        <f ca="1">+_xlfn.IFNA(VLOOKUP('Distribución de puestos'!B55,'Resultados General'!$C$11:$J$510,8,0),"")</f>
        <v>#NAME?</v>
      </c>
      <c r="D55" s="135" t="e">
        <f ca="1">+_xlfn.IFNA(VLOOKUP(B55,'Resultados General'!$C$11:$L$510,10,0),"")</f>
        <v>#NAME?</v>
      </c>
      <c r="E55" s="26" t="s">
        <v>76</v>
      </c>
      <c r="F55" s="26" t="s">
        <v>76</v>
      </c>
      <c r="G55" s="135" t="str">
        <f t="shared" ca="1" si="72"/>
        <v/>
      </c>
      <c r="H55" s="135" t="str">
        <f t="shared" ca="1" si="73"/>
        <v/>
      </c>
      <c r="I55" s="219" t="str">
        <f t="shared" si="74"/>
        <v/>
      </c>
      <c r="J55" s="138"/>
      <c r="M55" s="29" t="e">
        <f ca="1">+_xlfn.IFNA(VLOOKUP($B55,'Resultados General'!$C$11:$CG$510,MATCH(M$6,'Resultados General'!$C$10:$CG$10,0),0),"")</f>
        <v>#NAME?</v>
      </c>
      <c r="N55" s="29" t="str">
        <f t="shared" ca="1" si="0"/>
        <v/>
      </c>
      <c r="O55" s="29" t="str">
        <f t="shared" ca="1" si="1"/>
        <v/>
      </c>
      <c r="P55" s="29" t="e">
        <f ca="1">+_xlfn.IFNA(VLOOKUP($B55,'Resultados General'!$C$11:$CG$510,MATCH(P$6,'Resultados General'!$C$10:$CG$10,0),0),"")</f>
        <v>#NAME?</v>
      </c>
      <c r="Q55" s="29" t="str">
        <f t="shared" ca="1" si="2"/>
        <v/>
      </c>
      <c r="R55" s="29" t="str">
        <f t="shared" ca="1" si="3"/>
        <v/>
      </c>
      <c r="S55" s="29" t="e">
        <f ca="1">+_xlfn.IFNA(VLOOKUP($B55,'Resultados General'!$C$11:$CG$510,MATCH(S$6,'Resultados General'!$C$10:$CG$10,0),0),"")</f>
        <v>#NAME?</v>
      </c>
      <c r="T55" s="29" t="str">
        <f t="shared" ca="1" si="4"/>
        <v/>
      </c>
      <c r="U55" s="29" t="str">
        <f t="shared" ca="1" si="5"/>
        <v/>
      </c>
      <c r="V55" s="29" t="e">
        <f ca="1">+_xlfn.IFNA(VLOOKUP($B55,'Resultados General'!$C$11:$CG$510,MATCH(V$6,'Resultados General'!$C$10:$CG$10,0),0),"")</f>
        <v>#NAME?</v>
      </c>
      <c r="W55" s="29" t="str">
        <f t="shared" ca="1" si="6"/>
        <v/>
      </c>
      <c r="X55" s="29" t="str">
        <f t="shared" ca="1" si="7"/>
        <v/>
      </c>
      <c r="Y55" s="29" t="e">
        <f ca="1">+_xlfn.IFNA(VLOOKUP($B55,'Resultados General'!$C$11:$CG$510,MATCH(Y$6,'Resultados General'!$C$10:$CG$10,0),0),"")</f>
        <v>#NAME?</v>
      </c>
      <c r="Z55" s="29" t="str">
        <f t="shared" ca="1" si="8"/>
        <v/>
      </c>
      <c r="AA55" s="29" t="str">
        <f t="shared" ca="1" si="9"/>
        <v/>
      </c>
      <c r="AB55" s="29" t="e">
        <f ca="1">+_xlfn.IFNA(VLOOKUP($B55,'Resultados General'!$C$11:$CG$510,MATCH(AB$6,'Resultados General'!$C$10:$CG$10,0),0),"")</f>
        <v>#NAME?</v>
      </c>
      <c r="AC55" s="29" t="str">
        <f t="shared" ca="1" si="10"/>
        <v/>
      </c>
      <c r="AD55" s="29" t="str">
        <f t="shared" ca="1" si="11"/>
        <v/>
      </c>
      <c r="AE55" s="29" t="e">
        <f ca="1">+_xlfn.IFNA(VLOOKUP($B55,'Resultados General'!$C$11:$CG$510,MATCH(AE$6,'Resultados General'!$C$10:$CG$10,0),0),"")</f>
        <v>#NAME?</v>
      </c>
      <c r="AF55" s="29" t="str">
        <f t="shared" ca="1" si="12"/>
        <v/>
      </c>
      <c r="AG55" s="29" t="str">
        <f t="shared" ca="1" si="13"/>
        <v/>
      </c>
      <c r="AH55" s="29" t="e">
        <f ca="1">+_xlfn.IFNA(VLOOKUP($B55,'Resultados General'!$C$11:$CG$510,MATCH(AH$6,'Resultados General'!$C$10:$CG$10,0),0),"")</f>
        <v>#NAME?</v>
      </c>
      <c r="AI55" s="29" t="str">
        <f t="shared" ca="1" si="14"/>
        <v/>
      </c>
      <c r="AJ55" s="29" t="str">
        <f t="shared" ca="1" si="15"/>
        <v/>
      </c>
      <c r="AK55" s="29" t="e">
        <f ca="1">+_xlfn.IFNA(VLOOKUP($B55,'Resultados General'!$C$11:$CG$510,MATCH(AK$6,'Resultados General'!$C$10:$CG$10,0),0),"")</f>
        <v>#NAME?</v>
      </c>
      <c r="AL55" s="29" t="str">
        <f t="shared" ca="1" si="16"/>
        <v/>
      </c>
      <c r="AM55" s="29" t="str">
        <f t="shared" ca="1" si="17"/>
        <v/>
      </c>
      <c r="AN55" s="29" t="e">
        <f ca="1">+_xlfn.IFNA(VLOOKUP($B55,'Resultados General'!$C$11:$CG$510,MATCH(AN$6,'Resultados General'!$C$10:$CG$10,0),0),"")</f>
        <v>#NAME?</v>
      </c>
      <c r="AO55" s="29" t="str">
        <f t="shared" ca="1" si="18"/>
        <v/>
      </c>
      <c r="AP55" s="29" t="str">
        <f t="shared" ca="1" si="19"/>
        <v/>
      </c>
      <c r="AQ55" s="29" t="e">
        <f ca="1">+_xlfn.IFNA(VLOOKUP($B55,'Resultados General'!$C$11:$CG$510,MATCH(AQ$6,'Resultados General'!$C$10:$CG$10,0),0),"")</f>
        <v>#NAME?</v>
      </c>
      <c r="AR55" s="29" t="str">
        <f t="shared" ca="1" si="20"/>
        <v/>
      </c>
      <c r="AS55" s="29" t="str">
        <f t="shared" ca="1" si="21"/>
        <v/>
      </c>
      <c r="AT55" s="29" t="e">
        <f ca="1">+_xlfn.IFNA(VLOOKUP($B55,'Resultados General'!$C$11:$CG$510,MATCH(AT$6,'Resultados General'!$C$10:$CG$10,0),0),"")</f>
        <v>#NAME?</v>
      </c>
      <c r="AU55" s="29" t="str">
        <f t="shared" ca="1" si="22"/>
        <v/>
      </c>
      <c r="AV55" s="29" t="str">
        <f t="shared" ca="1" si="23"/>
        <v/>
      </c>
      <c r="AW55" s="29" t="e">
        <f ca="1">+_xlfn.IFNA(VLOOKUP($B55,'Resultados General'!$C$11:$CG$510,MATCH(AW$6,'Resultados General'!$C$10:$CG$10,0),0),"")</f>
        <v>#NAME?</v>
      </c>
      <c r="AX55" s="29" t="str">
        <f t="shared" ca="1" si="24"/>
        <v/>
      </c>
      <c r="AY55" s="29" t="str">
        <f t="shared" ca="1" si="25"/>
        <v/>
      </c>
      <c r="AZ55" s="29" t="e">
        <f ca="1">+_xlfn.IFNA(VLOOKUP($B55,'Resultados General'!$C$11:$CG$510,MATCH(AZ$6,'Resultados General'!$C$10:$CG$10,0),0),"")</f>
        <v>#NAME?</v>
      </c>
      <c r="BA55" s="29" t="str">
        <f t="shared" ca="1" si="26"/>
        <v/>
      </c>
      <c r="BB55" s="29" t="str">
        <f t="shared" ca="1" si="27"/>
        <v/>
      </c>
      <c r="BC55" s="29" t="e">
        <f ca="1">+_xlfn.IFNA(VLOOKUP($B55,'Resultados General'!$C$11:$CG$510,MATCH(BC$6,'Resultados General'!$C$10:$CG$10,0),0),"")</f>
        <v>#NAME?</v>
      </c>
      <c r="BD55" s="29" t="str">
        <f t="shared" ca="1" si="28"/>
        <v/>
      </c>
      <c r="BE55" s="29" t="str">
        <f t="shared" ca="1" si="29"/>
        <v/>
      </c>
      <c r="BF55" s="29" t="e">
        <f ca="1">+_xlfn.IFNA(VLOOKUP($B55,'Resultados General'!$C$11:$CG$510,MATCH(BF$6,'Resultados General'!$C$10:$CG$10,0),0),"")</f>
        <v>#NAME?</v>
      </c>
      <c r="BG55" s="29" t="str">
        <f t="shared" ca="1" si="30"/>
        <v/>
      </c>
      <c r="BH55" s="29" t="str">
        <f t="shared" ca="1" si="31"/>
        <v/>
      </c>
      <c r="BI55" s="29" t="e">
        <f ca="1">+_xlfn.IFNA(VLOOKUP($B55,'Resultados General'!$C$11:$CG$510,MATCH(BI$6,'Resultados General'!$C$10:$CG$10,0),0),"")</f>
        <v>#NAME?</v>
      </c>
      <c r="BJ55" s="29" t="str">
        <f t="shared" ca="1" si="32"/>
        <v/>
      </c>
      <c r="BK55" s="29" t="str">
        <f t="shared" ca="1" si="33"/>
        <v/>
      </c>
      <c r="BL55" s="29" t="e">
        <f ca="1">+_xlfn.IFNA(VLOOKUP($B55,'Resultados General'!$C$11:$CG$510,MATCH(BL$6,'Resultados General'!$C$10:$CG$10,0),0),"")</f>
        <v>#NAME?</v>
      </c>
      <c r="BM55" s="29" t="str">
        <f t="shared" ca="1" si="34"/>
        <v/>
      </c>
      <c r="BN55" s="29" t="str">
        <f t="shared" ca="1" si="35"/>
        <v/>
      </c>
      <c r="BO55" s="29" t="e">
        <f ca="1">+_xlfn.IFNA(VLOOKUP($B55,'Resultados General'!$C$11:$CG$510,MATCH(BO$6,'Resultados General'!$C$10:$CG$10,0),0),"")</f>
        <v>#NAME?</v>
      </c>
      <c r="BP55" s="29" t="str">
        <f t="shared" ca="1" si="36"/>
        <v/>
      </c>
      <c r="BQ55" s="29" t="str">
        <f t="shared" ca="1" si="37"/>
        <v/>
      </c>
      <c r="BR55" s="29" t="e">
        <f ca="1">+_xlfn.IFNA(VLOOKUP($B55,'Resultados General'!$C$11:$CG$510,MATCH(BR$6,'Resultados General'!$C$10:$CG$10,0),0),"")</f>
        <v>#NAME?</v>
      </c>
      <c r="BS55" s="29" t="str">
        <f t="shared" ca="1" si="38"/>
        <v/>
      </c>
      <c r="BT55" s="29" t="str">
        <f t="shared" ca="1" si="39"/>
        <v/>
      </c>
      <c r="BU55" s="29" t="e">
        <f ca="1">+_xlfn.IFNA(VLOOKUP($B55,'Resultados General'!$C$11:$CG$510,MATCH(BU$6,'Resultados General'!$C$10:$CG$10,0),0),"")</f>
        <v>#NAME?</v>
      </c>
      <c r="BV55" s="29" t="str">
        <f t="shared" ca="1" si="40"/>
        <v/>
      </c>
      <c r="BW55" s="29" t="str">
        <f t="shared" ca="1" si="41"/>
        <v/>
      </c>
      <c r="BX55" s="29" t="e">
        <f ca="1">+_xlfn.IFNA(VLOOKUP($B55,'Resultados General'!$C$11:$CG$510,MATCH(BX$6,'Resultados General'!$C$10:$CG$10,0),0),"")</f>
        <v>#NAME?</v>
      </c>
      <c r="BY55" s="29" t="str">
        <f t="shared" ca="1" si="42"/>
        <v/>
      </c>
      <c r="BZ55" s="29" t="str">
        <f t="shared" ca="1" si="43"/>
        <v/>
      </c>
      <c r="CA55" s="29" t="e">
        <f ca="1">+_xlfn.IFNA(VLOOKUP($B55,'Resultados General'!$C$11:$CG$510,MATCH(CA$6,'Resultados General'!$C$10:$CG$10,0),0),"")</f>
        <v>#NAME?</v>
      </c>
      <c r="CB55" s="29" t="str">
        <f t="shared" ca="1" si="44"/>
        <v/>
      </c>
      <c r="CC55" s="29" t="str">
        <f t="shared" ca="1" si="45"/>
        <v/>
      </c>
      <c r="CD55" s="29" t="e">
        <f ca="1">+_xlfn.IFNA(VLOOKUP($B55,'Resultados General'!$C$11:$CG$510,MATCH(CD$6,'Resultados General'!$C$10:$CG$10,0),0),"")</f>
        <v>#NAME?</v>
      </c>
      <c r="CE55" s="29" t="str">
        <f t="shared" ca="1" si="46"/>
        <v/>
      </c>
      <c r="CF55" s="29" t="str">
        <f t="shared" ca="1" si="47"/>
        <v/>
      </c>
      <c r="CG55" s="29" t="e">
        <f ca="1">+_xlfn.IFNA(VLOOKUP($B55,'Resultados General'!$C$11:$CG$510,MATCH(CG$6,'Resultados General'!$C$10:$CG$10,0),0),"")</f>
        <v>#NAME?</v>
      </c>
      <c r="CH55" s="29" t="str">
        <f t="shared" ca="1" si="48"/>
        <v/>
      </c>
      <c r="CI55" s="29" t="str">
        <f t="shared" ca="1" si="49"/>
        <v/>
      </c>
      <c r="CJ55" s="29" t="e">
        <f ca="1">+_xlfn.IFNA(VLOOKUP($B55,'Resultados General'!$C$11:$CG$510,MATCH(CJ$6,'Resultados General'!$C$10:$CG$10,0),0),"")</f>
        <v>#NAME?</v>
      </c>
      <c r="CK55" s="29" t="str">
        <f t="shared" ca="1" si="50"/>
        <v/>
      </c>
      <c r="CL55" s="29" t="str">
        <f t="shared" ca="1" si="51"/>
        <v/>
      </c>
      <c r="CM55" s="29" t="e">
        <f ca="1">+_xlfn.IFNA(VLOOKUP($B55,'Resultados General'!$C$11:$CG$510,MATCH(CM$6,'Resultados General'!$C$10:$CG$10,0),0),"")</f>
        <v>#NAME?</v>
      </c>
      <c r="CN55" s="29" t="str">
        <f t="shared" ca="1" si="52"/>
        <v/>
      </c>
      <c r="CO55" s="29" t="str">
        <f t="shared" ca="1" si="53"/>
        <v/>
      </c>
      <c r="CP55" s="29" t="e">
        <f ca="1">+_xlfn.IFNA(VLOOKUP($B55,'Resultados General'!$C$11:$CG$510,MATCH(CP$6,'Resultados General'!$C$10:$CG$10,0),0),"")</f>
        <v>#NAME?</v>
      </c>
      <c r="CQ55" s="29" t="str">
        <f t="shared" ca="1" si="54"/>
        <v/>
      </c>
      <c r="CR55" s="29" t="str">
        <f t="shared" ca="1" si="55"/>
        <v/>
      </c>
      <c r="CS55" s="29" t="e">
        <f ca="1">+_xlfn.IFNA(VLOOKUP($B55,'Resultados General'!$C$11:$CG$510,MATCH(CS$6,'Resultados General'!$C$10:$CG$10,0),0),"")</f>
        <v>#NAME?</v>
      </c>
      <c r="CT55" s="29" t="str">
        <f t="shared" ca="1" si="56"/>
        <v/>
      </c>
      <c r="CU55" s="29" t="str">
        <f t="shared" ca="1" si="57"/>
        <v/>
      </c>
      <c r="CV55" s="29" t="e">
        <f ca="1">+_xlfn.IFNA(VLOOKUP($B55,'Resultados General'!$C$11:$CG$510,MATCH(CV$6,'Resultados General'!$C$10:$CG$10,0),0),"")</f>
        <v>#NAME?</v>
      </c>
      <c r="CW55" s="29" t="str">
        <f t="shared" ca="1" si="58"/>
        <v/>
      </c>
      <c r="CX55" s="29" t="str">
        <f t="shared" ca="1" si="59"/>
        <v/>
      </c>
      <c r="CY55" s="29" t="e">
        <f ca="1">+_xlfn.IFNA(VLOOKUP($B55,'Resultados General'!$C$11:$CG$510,MATCH(CY$6,'Resultados General'!$C$10:$CG$10,0),0),"")</f>
        <v>#NAME?</v>
      </c>
      <c r="CZ55" s="29" t="str">
        <f t="shared" ca="1" si="60"/>
        <v/>
      </c>
      <c r="DA55" s="29" t="str">
        <f t="shared" ca="1" si="61"/>
        <v/>
      </c>
      <c r="DB55" s="29" t="e">
        <f ca="1">+_xlfn.IFNA(VLOOKUP($B55,'Resultados General'!$C$11:$CG$510,MATCH(DB$6,'Resultados General'!$C$10:$CG$10,0),0),"")</f>
        <v>#NAME?</v>
      </c>
      <c r="DC55" s="29" t="str">
        <f t="shared" ca="1" si="62"/>
        <v/>
      </c>
      <c r="DD55" s="29" t="str">
        <f t="shared" ca="1" si="63"/>
        <v/>
      </c>
      <c r="DE55" s="29" t="e">
        <f ca="1">+_xlfn.IFNA(VLOOKUP($B55,'Resultados General'!$C$11:$CG$510,MATCH(DE$6,'Resultados General'!$C$10:$CG$10,0),0),"")</f>
        <v>#NAME?</v>
      </c>
      <c r="DF55" s="29" t="str">
        <f t="shared" ca="1" si="64"/>
        <v/>
      </c>
      <c r="DG55" s="29" t="str">
        <f t="shared" ca="1" si="65"/>
        <v/>
      </c>
      <c r="DH55" s="29" t="e">
        <f ca="1">+_xlfn.IFNA(VLOOKUP($B55,'Resultados General'!$C$11:$CG$510,MATCH(DH$6,'Resultados General'!$C$10:$CG$10,0),0),"")</f>
        <v>#NAME?</v>
      </c>
      <c r="DI55" s="29" t="str">
        <f t="shared" ca="1" si="66"/>
        <v/>
      </c>
      <c r="DJ55" s="29" t="str">
        <f t="shared" ca="1" si="67"/>
        <v/>
      </c>
      <c r="DK55" s="29" t="e">
        <f ca="1">+_xlfn.IFNA(VLOOKUP($B55,'Resultados General'!$C$11:$CG$510,MATCH(DK$6,'Resultados General'!$C$10:$CG$10,0),0),"")</f>
        <v>#NAME?</v>
      </c>
      <c r="DL55" s="29" t="str">
        <f t="shared" ca="1" si="68"/>
        <v/>
      </c>
      <c r="DM55" s="29" t="str">
        <f t="shared" ca="1" si="69"/>
        <v/>
      </c>
      <c r="DN55" s="29" t="e">
        <f ca="1">+_xlfn.IFNA(VLOOKUP($B55,'Resultados General'!$C$11:$CG$510,MATCH(DN$6,'Resultados General'!$C$10:$CG$10,0),0),"")</f>
        <v>#NAME?</v>
      </c>
      <c r="DO55" s="29" t="str">
        <f t="shared" ca="1" si="70"/>
        <v/>
      </c>
      <c r="DP55" s="29" t="str">
        <f t="shared" ca="1" si="71"/>
        <v/>
      </c>
    </row>
    <row r="56" spans="2:120">
      <c r="B56" s="219" t="str">
        <f>+IF('Resultados General'!C59="","",'Resultados General'!C59)</f>
        <v/>
      </c>
      <c r="C56" s="134" t="e">
        <f ca="1">+_xlfn.IFNA(VLOOKUP('Distribución de puestos'!B56,'Resultados General'!$C$11:$J$510,8,0),"")</f>
        <v>#NAME?</v>
      </c>
      <c r="D56" s="135" t="e">
        <f ca="1">+_xlfn.IFNA(VLOOKUP(B56,'Resultados General'!$C$11:$L$510,10,0),"")</f>
        <v>#NAME?</v>
      </c>
      <c r="E56" s="26" t="s">
        <v>76</v>
      </c>
      <c r="F56" s="26" t="s">
        <v>76</v>
      </c>
      <c r="G56" s="135" t="str">
        <f t="shared" ca="1" si="72"/>
        <v/>
      </c>
      <c r="H56" s="135" t="str">
        <f t="shared" ca="1" si="73"/>
        <v/>
      </c>
      <c r="I56" s="219" t="str">
        <f t="shared" si="74"/>
        <v/>
      </c>
      <c r="J56" s="138"/>
      <c r="M56" s="29" t="e">
        <f ca="1">+_xlfn.IFNA(VLOOKUP($B56,'Resultados General'!$C$11:$CG$510,MATCH(M$6,'Resultados General'!$C$10:$CG$10,0),0),"")</f>
        <v>#NAME?</v>
      </c>
      <c r="N56" s="29" t="str">
        <f t="shared" ca="1" si="0"/>
        <v/>
      </c>
      <c r="O56" s="29" t="str">
        <f t="shared" ca="1" si="1"/>
        <v/>
      </c>
      <c r="P56" s="29" t="e">
        <f ca="1">+_xlfn.IFNA(VLOOKUP($B56,'Resultados General'!$C$11:$CG$510,MATCH(P$6,'Resultados General'!$C$10:$CG$10,0),0),"")</f>
        <v>#NAME?</v>
      </c>
      <c r="Q56" s="29" t="str">
        <f t="shared" ca="1" si="2"/>
        <v/>
      </c>
      <c r="R56" s="29" t="str">
        <f t="shared" ca="1" si="3"/>
        <v/>
      </c>
      <c r="S56" s="29" t="e">
        <f ca="1">+_xlfn.IFNA(VLOOKUP($B56,'Resultados General'!$C$11:$CG$510,MATCH(S$6,'Resultados General'!$C$10:$CG$10,0),0),"")</f>
        <v>#NAME?</v>
      </c>
      <c r="T56" s="29" t="str">
        <f t="shared" ca="1" si="4"/>
        <v/>
      </c>
      <c r="U56" s="29" t="str">
        <f t="shared" ca="1" si="5"/>
        <v/>
      </c>
      <c r="V56" s="29" t="e">
        <f ca="1">+_xlfn.IFNA(VLOOKUP($B56,'Resultados General'!$C$11:$CG$510,MATCH(V$6,'Resultados General'!$C$10:$CG$10,0),0),"")</f>
        <v>#NAME?</v>
      </c>
      <c r="W56" s="29" t="str">
        <f t="shared" ca="1" si="6"/>
        <v/>
      </c>
      <c r="X56" s="29" t="str">
        <f t="shared" ca="1" si="7"/>
        <v/>
      </c>
      <c r="Y56" s="29" t="e">
        <f ca="1">+_xlfn.IFNA(VLOOKUP($B56,'Resultados General'!$C$11:$CG$510,MATCH(Y$6,'Resultados General'!$C$10:$CG$10,0),0),"")</f>
        <v>#NAME?</v>
      </c>
      <c r="Z56" s="29" t="str">
        <f t="shared" ca="1" si="8"/>
        <v/>
      </c>
      <c r="AA56" s="29" t="str">
        <f t="shared" ca="1" si="9"/>
        <v/>
      </c>
      <c r="AB56" s="29" t="e">
        <f ca="1">+_xlfn.IFNA(VLOOKUP($B56,'Resultados General'!$C$11:$CG$510,MATCH(AB$6,'Resultados General'!$C$10:$CG$10,0),0),"")</f>
        <v>#NAME?</v>
      </c>
      <c r="AC56" s="29" t="str">
        <f t="shared" ca="1" si="10"/>
        <v/>
      </c>
      <c r="AD56" s="29" t="str">
        <f t="shared" ca="1" si="11"/>
        <v/>
      </c>
      <c r="AE56" s="29" t="e">
        <f ca="1">+_xlfn.IFNA(VLOOKUP($B56,'Resultados General'!$C$11:$CG$510,MATCH(AE$6,'Resultados General'!$C$10:$CG$10,0),0),"")</f>
        <v>#NAME?</v>
      </c>
      <c r="AF56" s="29" t="str">
        <f t="shared" ca="1" si="12"/>
        <v/>
      </c>
      <c r="AG56" s="29" t="str">
        <f t="shared" ca="1" si="13"/>
        <v/>
      </c>
      <c r="AH56" s="29" t="e">
        <f ca="1">+_xlfn.IFNA(VLOOKUP($B56,'Resultados General'!$C$11:$CG$510,MATCH(AH$6,'Resultados General'!$C$10:$CG$10,0),0),"")</f>
        <v>#NAME?</v>
      </c>
      <c r="AI56" s="29" t="str">
        <f t="shared" ca="1" si="14"/>
        <v/>
      </c>
      <c r="AJ56" s="29" t="str">
        <f t="shared" ca="1" si="15"/>
        <v/>
      </c>
      <c r="AK56" s="29" t="e">
        <f ca="1">+_xlfn.IFNA(VLOOKUP($B56,'Resultados General'!$C$11:$CG$510,MATCH(AK$6,'Resultados General'!$C$10:$CG$10,0),0),"")</f>
        <v>#NAME?</v>
      </c>
      <c r="AL56" s="29" t="str">
        <f t="shared" ca="1" si="16"/>
        <v/>
      </c>
      <c r="AM56" s="29" t="str">
        <f t="shared" ca="1" si="17"/>
        <v/>
      </c>
      <c r="AN56" s="29" t="e">
        <f ca="1">+_xlfn.IFNA(VLOOKUP($B56,'Resultados General'!$C$11:$CG$510,MATCH(AN$6,'Resultados General'!$C$10:$CG$10,0),0),"")</f>
        <v>#NAME?</v>
      </c>
      <c r="AO56" s="29" t="str">
        <f t="shared" ca="1" si="18"/>
        <v/>
      </c>
      <c r="AP56" s="29" t="str">
        <f t="shared" ca="1" si="19"/>
        <v/>
      </c>
      <c r="AQ56" s="29" t="e">
        <f ca="1">+_xlfn.IFNA(VLOOKUP($B56,'Resultados General'!$C$11:$CG$510,MATCH(AQ$6,'Resultados General'!$C$10:$CG$10,0),0),"")</f>
        <v>#NAME?</v>
      </c>
      <c r="AR56" s="29" t="str">
        <f t="shared" ca="1" si="20"/>
        <v/>
      </c>
      <c r="AS56" s="29" t="str">
        <f t="shared" ca="1" si="21"/>
        <v/>
      </c>
      <c r="AT56" s="29" t="e">
        <f ca="1">+_xlfn.IFNA(VLOOKUP($B56,'Resultados General'!$C$11:$CG$510,MATCH(AT$6,'Resultados General'!$C$10:$CG$10,0),0),"")</f>
        <v>#NAME?</v>
      </c>
      <c r="AU56" s="29" t="str">
        <f t="shared" ca="1" si="22"/>
        <v/>
      </c>
      <c r="AV56" s="29" t="str">
        <f t="shared" ca="1" si="23"/>
        <v/>
      </c>
      <c r="AW56" s="29" t="e">
        <f ca="1">+_xlfn.IFNA(VLOOKUP($B56,'Resultados General'!$C$11:$CG$510,MATCH(AW$6,'Resultados General'!$C$10:$CG$10,0),0),"")</f>
        <v>#NAME?</v>
      </c>
      <c r="AX56" s="29" t="str">
        <f t="shared" ca="1" si="24"/>
        <v/>
      </c>
      <c r="AY56" s="29" t="str">
        <f t="shared" ca="1" si="25"/>
        <v/>
      </c>
      <c r="AZ56" s="29" t="e">
        <f ca="1">+_xlfn.IFNA(VLOOKUP($B56,'Resultados General'!$C$11:$CG$510,MATCH(AZ$6,'Resultados General'!$C$10:$CG$10,0),0),"")</f>
        <v>#NAME?</v>
      </c>
      <c r="BA56" s="29" t="str">
        <f t="shared" ca="1" si="26"/>
        <v/>
      </c>
      <c r="BB56" s="29" t="str">
        <f t="shared" ca="1" si="27"/>
        <v/>
      </c>
      <c r="BC56" s="29" t="e">
        <f ca="1">+_xlfn.IFNA(VLOOKUP($B56,'Resultados General'!$C$11:$CG$510,MATCH(BC$6,'Resultados General'!$C$10:$CG$10,0),0),"")</f>
        <v>#NAME?</v>
      </c>
      <c r="BD56" s="29" t="str">
        <f t="shared" ca="1" si="28"/>
        <v/>
      </c>
      <c r="BE56" s="29" t="str">
        <f t="shared" ca="1" si="29"/>
        <v/>
      </c>
      <c r="BF56" s="29" t="e">
        <f ca="1">+_xlfn.IFNA(VLOOKUP($B56,'Resultados General'!$C$11:$CG$510,MATCH(BF$6,'Resultados General'!$C$10:$CG$10,0),0),"")</f>
        <v>#NAME?</v>
      </c>
      <c r="BG56" s="29" t="str">
        <f t="shared" ca="1" si="30"/>
        <v/>
      </c>
      <c r="BH56" s="29" t="str">
        <f t="shared" ca="1" si="31"/>
        <v/>
      </c>
      <c r="BI56" s="29" t="e">
        <f ca="1">+_xlfn.IFNA(VLOOKUP($B56,'Resultados General'!$C$11:$CG$510,MATCH(BI$6,'Resultados General'!$C$10:$CG$10,0),0),"")</f>
        <v>#NAME?</v>
      </c>
      <c r="BJ56" s="29" t="str">
        <f t="shared" ca="1" si="32"/>
        <v/>
      </c>
      <c r="BK56" s="29" t="str">
        <f t="shared" ca="1" si="33"/>
        <v/>
      </c>
      <c r="BL56" s="29" t="e">
        <f ca="1">+_xlfn.IFNA(VLOOKUP($B56,'Resultados General'!$C$11:$CG$510,MATCH(BL$6,'Resultados General'!$C$10:$CG$10,0),0),"")</f>
        <v>#NAME?</v>
      </c>
      <c r="BM56" s="29" t="str">
        <f t="shared" ca="1" si="34"/>
        <v/>
      </c>
      <c r="BN56" s="29" t="str">
        <f t="shared" ca="1" si="35"/>
        <v/>
      </c>
      <c r="BO56" s="29" t="e">
        <f ca="1">+_xlfn.IFNA(VLOOKUP($B56,'Resultados General'!$C$11:$CG$510,MATCH(BO$6,'Resultados General'!$C$10:$CG$10,0),0),"")</f>
        <v>#NAME?</v>
      </c>
      <c r="BP56" s="29" t="str">
        <f t="shared" ca="1" si="36"/>
        <v/>
      </c>
      <c r="BQ56" s="29" t="str">
        <f t="shared" ca="1" si="37"/>
        <v/>
      </c>
      <c r="BR56" s="29" t="e">
        <f ca="1">+_xlfn.IFNA(VLOOKUP($B56,'Resultados General'!$C$11:$CG$510,MATCH(BR$6,'Resultados General'!$C$10:$CG$10,0),0),"")</f>
        <v>#NAME?</v>
      </c>
      <c r="BS56" s="29" t="str">
        <f t="shared" ca="1" si="38"/>
        <v/>
      </c>
      <c r="BT56" s="29" t="str">
        <f t="shared" ca="1" si="39"/>
        <v/>
      </c>
      <c r="BU56" s="29" t="e">
        <f ca="1">+_xlfn.IFNA(VLOOKUP($B56,'Resultados General'!$C$11:$CG$510,MATCH(BU$6,'Resultados General'!$C$10:$CG$10,0),0),"")</f>
        <v>#NAME?</v>
      </c>
      <c r="BV56" s="29" t="str">
        <f t="shared" ca="1" si="40"/>
        <v/>
      </c>
      <c r="BW56" s="29" t="str">
        <f t="shared" ca="1" si="41"/>
        <v/>
      </c>
      <c r="BX56" s="29" t="e">
        <f ca="1">+_xlfn.IFNA(VLOOKUP($B56,'Resultados General'!$C$11:$CG$510,MATCH(BX$6,'Resultados General'!$C$10:$CG$10,0),0),"")</f>
        <v>#NAME?</v>
      </c>
      <c r="BY56" s="29" t="str">
        <f t="shared" ca="1" si="42"/>
        <v/>
      </c>
      <c r="BZ56" s="29" t="str">
        <f t="shared" ca="1" si="43"/>
        <v/>
      </c>
      <c r="CA56" s="29" t="e">
        <f ca="1">+_xlfn.IFNA(VLOOKUP($B56,'Resultados General'!$C$11:$CG$510,MATCH(CA$6,'Resultados General'!$C$10:$CG$10,0),0),"")</f>
        <v>#NAME?</v>
      </c>
      <c r="CB56" s="29" t="str">
        <f t="shared" ca="1" si="44"/>
        <v/>
      </c>
      <c r="CC56" s="29" t="str">
        <f t="shared" ca="1" si="45"/>
        <v/>
      </c>
      <c r="CD56" s="29" t="e">
        <f ca="1">+_xlfn.IFNA(VLOOKUP($B56,'Resultados General'!$C$11:$CG$510,MATCH(CD$6,'Resultados General'!$C$10:$CG$10,0),0),"")</f>
        <v>#NAME?</v>
      </c>
      <c r="CE56" s="29" t="str">
        <f t="shared" ca="1" si="46"/>
        <v/>
      </c>
      <c r="CF56" s="29" t="str">
        <f t="shared" ca="1" si="47"/>
        <v/>
      </c>
      <c r="CG56" s="29" t="e">
        <f ca="1">+_xlfn.IFNA(VLOOKUP($B56,'Resultados General'!$C$11:$CG$510,MATCH(CG$6,'Resultados General'!$C$10:$CG$10,0),0),"")</f>
        <v>#NAME?</v>
      </c>
      <c r="CH56" s="29" t="str">
        <f t="shared" ca="1" si="48"/>
        <v/>
      </c>
      <c r="CI56" s="29" t="str">
        <f t="shared" ca="1" si="49"/>
        <v/>
      </c>
      <c r="CJ56" s="29" t="e">
        <f ca="1">+_xlfn.IFNA(VLOOKUP($B56,'Resultados General'!$C$11:$CG$510,MATCH(CJ$6,'Resultados General'!$C$10:$CG$10,0),0),"")</f>
        <v>#NAME?</v>
      </c>
      <c r="CK56" s="29" t="str">
        <f t="shared" ca="1" si="50"/>
        <v/>
      </c>
      <c r="CL56" s="29" t="str">
        <f t="shared" ca="1" si="51"/>
        <v/>
      </c>
      <c r="CM56" s="29" t="e">
        <f ca="1">+_xlfn.IFNA(VLOOKUP($B56,'Resultados General'!$C$11:$CG$510,MATCH(CM$6,'Resultados General'!$C$10:$CG$10,0),0),"")</f>
        <v>#NAME?</v>
      </c>
      <c r="CN56" s="29" t="str">
        <f t="shared" ca="1" si="52"/>
        <v/>
      </c>
      <c r="CO56" s="29" t="str">
        <f t="shared" ca="1" si="53"/>
        <v/>
      </c>
      <c r="CP56" s="29" t="e">
        <f ca="1">+_xlfn.IFNA(VLOOKUP($B56,'Resultados General'!$C$11:$CG$510,MATCH(CP$6,'Resultados General'!$C$10:$CG$10,0),0),"")</f>
        <v>#NAME?</v>
      </c>
      <c r="CQ56" s="29" t="str">
        <f t="shared" ca="1" si="54"/>
        <v/>
      </c>
      <c r="CR56" s="29" t="str">
        <f t="shared" ca="1" si="55"/>
        <v/>
      </c>
      <c r="CS56" s="29" t="e">
        <f ca="1">+_xlfn.IFNA(VLOOKUP($B56,'Resultados General'!$C$11:$CG$510,MATCH(CS$6,'Resultados General'!$C$10:$CG$10,0),0),"")</f>
        <v>#NAME?</v>
      </c>
      <c r="CT56" s="29" t="str">
        <f t="shared" ca="1" si="56"/>
        <v/>
      </c>
      <c r="CU56" s="29" t="str">
        <f t="shared" ca="1" si="57"/>
        <v/>
      </c>
      <c r="CV56" s="29" t="e">
        <f ca="1">+_xlfn.IFNA(VLOOKUP($B56,'Resultados General'!$C$11:$CG$510,MATCH(CV$6,'Resultados General'!$C$10:$CG$10,0),0),"")</f>
        <v>#NAME?</v>
      </c>
      <c r="CW56" s="29" t="str">
        <f t="shared" ca="1" si="58"/>
        <v/>
      </c>
      <c r="CX56" s="29" t="str">
        <f t="shared" ca="1" si="59"/>
        <v/>
      </c>
      <c r="CY56" s="29" t="e">
        <f ca="1">+_xlfn.IFNA(VLOOKUP($B56,'Resultados General'!$C$11:$CG$510,MATCH(CY$6,'Resultados General'!$C$10:$CG$10,0),0),"")</f>
        <v>#NAME?</v>
      </c>
      <c r="CZ56" s="29" t="str">
        <f t="shared" ca="1" si="60"/>
        <v/>
      </c>
      <c r="DA56" s="29" t="str">
        <f t="shared" ca="1" si="61"/>
        <v/>
      </c>
      <c r="DB56" s="29" t="e">
        <f ca="1">+_xlfn.IFNA(VLOOKUP($B56,'Resultados General'!$C$11:$CG$510,MATCH(DB$6,'Resultados General'!$C$10:$CG$10,0),0),"")</f>
        <v>#NAME?</v>
      </c>
      <c r="DC56" s="29" t="str">
        <f t="shared" ca="1" si="62"/>
        <v/>
      </c>
      <c r="DD56" s="29" t="str">
        <f t="shared" ca="1" si="63"/>
        <v/>
      </c>
      <c r="DE56" s="29" t="e">
        <f ca="1">+_xlfn.IFNA(VLOOKUP($B56,'Resultados General'!$C$11:$CG$510,MATCH(DE$6,'Resultados General'!$C$10:$CG$10,0),0),"")</f>
        <v>#NAME?</v>
      </c>
      <c r="DF56" s="29" t="str">
        <f t="shared" ca="1" si="64"/>
        <v/>
      </c>
      <c r="DG56" s="29" t="str">
        <f t="shared" ca="1" si="65"/>
        <v/>
      </c>
      <c r="DH56" s="29" t="e">
        <f ca="1">+_xlfn.IFNA(VLOOKUP($B56,'Resultados General'!$C$11:$CG$510,MATCH(DH$6,'Resultados General'!$C$10:$CG$10,0),0),"")</f>
        <v>#NAME?</v>
      </c>
      <c r="DI56" s="29" t="str">
        <f t="shared" ca="1" si="66"/>
        <v/>
      </c>
      <c r="DJ56" s="29" t="str">
        <f t="shared" ca="1" si="67"/>
        <v/>
      </c>
      <c r="DK56" s="29" t="e">
        <f ca="1">+_xlfn.IFNA(VLOOKUP($B56,'Resultados General'!$C$11:$CG$510,MATCH(DK$6,'Resultados General'!$C$10:$CG$10,0),0),"")</f>
        <v>#NAME?</v>
      </c>
      <c r="DL56" s="29" t="str">
        <f t="shared" ca="1" si="68"/>
        <v/>
      </c>
      <c r="DM56" s="29" t="str">
        <f t="shared" ca="1" si="69"/>
        <v/>
      </c>
      <c r="DN56" s="29" t="e">
        <f ca="1">+_xlfn.IFNA(VLOOKUP($B56,'Resultados General'!$C$11:$CG$510,MATCH(DN$6,'Resultados General'!$C$10:$CG$10,0),0),"")</f>
        <v>#NAME?</v>
      </c>
      <c r="DO56" s="29" t="str">
        <f t="shared" ca="1" si="70"/>
        <v/>
      </c>
      <c r="DP56" s="29" t="str">
        <f t="shared" ca="1" si="71"/>
        <v/>
      </c>
    </row>
    <row r="57" spans="2:120">
      <c r="B57" s="219" t="str">
        <f>+IF('Resultados General'!C60="","",'Resultados General'!C60)</f>
        <v/>
      </c>
      <c r="C57" s="134" t="e">
        <f ca="1">+_xlfn.IFNA(VLOOKUP('Distribución de puestos'!B57,'Resultados General'!$C$11:$J$510,8,0),"")</f>
        <v>#NAME?</v>
      </c>
      <c r="D57" s="135" t="e">
        <f ca="1">+_xlfn.IFNA(VLOOKUP(B57,'Resultados General'!$C$11:$L$510,10,0),"")</f>
        <v>#NAME?</v>
      </c>
      <c r="E57" s="26" t="s">
        <v>76</v>
      </c>
      <c r="F57" s="26" t="s">
        <v>76</v>
      </c>
      <c r="G57" s="135" t="str">
        <f t="shared" ca="1" si="72"/>
        <v/>
      </c>
      <c r="H57" s="135" t="str">
        <f t="shared" ca="1" si="73"/>
        <v/>
      </c>
      <c r="I57" s="219" t="str">
        <f t="shared" si="74"/>
        <v/>
      </c>
      <c r="J57" s="138"/>
      <c r="M57" s="29" t="e">
        <f ca="1">+_xlfn.IFNA(VLOOKUP($B57,'Resultados General'!$C$11:$CG$510,MATCH(M$6,'Resultados General'!$C$10:$CG$10,0),0),"")</f>
        <v>#NAME?</v>
      </c>
      <c r="N57" s="29" t="str">
        <f t="shared" ca="1" si="0"/>
        <v/>
      </c>
      <c r="O57" s="29" t="str">
        <f t="shared" ca="1" si="1"/>
        <v/>
      </c>
      <c r="P57" s="29" t="e">
        <f ca="1">+_xlfn.IFNA(VLOOKUP($B57,'Resultados General'!$C$11:$CG$510,MATCH(P$6,'Resultados General'!$C$10:$CG$10,0),0),"")</f>
        <v>#NAME?</v>
      </c>
      <c r="Q57" s="29" t="str">
        <f t="shared" ca="1" si="2"/>
        <v/>
      </c>
      <c r="R57" s="29" t="str">
        <f t="shared" ca="1" si="3"/>
        <v/>
      </c>
      <c r="S57" s="29" t="e">
        <f ca="1">+_xlfn.IFNA(VLOOKUP($B57,'Resultados General'!$C$11:$CG$510,MATCH(S$6,'Resultados General'!$C$10:$CG$10,0),0),"")</f>
        <v>#NAME?</v>
      </c>
      <c r="T57" s="29" t="str">
        <f t="shared" ca="1" si="4"/>
        <v/>
      </c>
      <c r="U57" s="29" t="str">
        <f t="shared" ca="1" si="5"/>
        <v/>
      </c>
      <c r="V57" s="29" t="e">
        <f ca="1">+_xlfn.IFNA(VLOOKUP($B57,'Resultados General'!$C$11:$CG$510,MATCH(V$6,'Resultados General'!$C$10:$CG$10,0),0),"")</f>
        <v>#NAME?</v>
      </c>
      <c r="W57" s="29" t="str">
        <f t="shared" ca="1" si="6"/>
        <v/>
      </c>
      <c r="X57" s="29" t="str">
        <f t="shared" ca="1" si="7"/>
        <v/>
      </c>
      <c r="Y57" s="29" t="e">
        <f ca="1">+_xlfn.IFNA(VLOOKUP($B57,'Resultados General'!$C$11:$CG$510,MATCH(Y$6,'Resultados General'!$C$10:$CG$10,0),0),"")</f>
        <v>#NAME?</v>
      </c>
      <c r="Z57" s="29" t="str">
        <f t="shared" ca="1" si="8"/>
        <v/>
      </c>
      <c r="AA57" s="29" t="str">
        <f t="shared" ca="1" si="9"/>
        <v/>
      </c>
      <c r="AB57" s="29" t="e">
        <f ca="1">+_xlfn.IFNA(VLOOKUP($B57,'Resultados General'!$C$11:$CG$510,MATCH(AB$6,'Resultados General'!$C$10:$CG$10,0),0),"")</f>
        <v>#NAME?</v>
      </c>
      <c r="AC57" s="29" t="str">
        <f t="shared" ca="1" si="10"/>
        <v/>
      </c>
      <c r="AD57" s="29" t="str">
        <f t="shared" ca="1" si="11"/>
        <v/>
      </c>
      <c r="AE57" s="29" t="e">
        <f ca="1">+_xlfn.IFNA(VLOOKUP($B57,'Resultados General'!$C$11:$CG$510,MATCH(AE$6,'Resultados General'!$C$10:$CG$10,0),0),"")</f>
        <v>#NAME?</v>
      </c>
      <c r="AF57" s="29" t="str">
        <f t="shared" ca="1" si="12"/>
        <v/>
      </c>
      <c r="AG57" s="29" t="str">
        <f t="shared" ca="1" si="13"/>
        <v/>
      </c>
      <c r="AH57" s="29" t="e">
        <f ca="1">+_xlfn.IFNA(VLOOKUP($B57,'Resultados General'!$C$11:$CG$510,MATCH(AH$6,'Resultados General'!$C$10:$CG$10,0),0),"")</f>
        <v>#NAME?</v>
      </c>
      <c r="AI57" s="29" t="str">
        <f t="shared" ca="1" si="14"/>
        <v/>
      </c>
      <c r="AJ57" s="29" t="str">
        <f t="shared" ca="1" si="15"/>
        <v/>
      </c>
      <c r="AK57" s="29" t="e">
        <f ca="1">+_xlfn.IFNA(VLOOKUP($B57,'Resultados General'!$C$11:$CG$510,MATCH(AK$6,'Resultados General'!$C$10:$CG$10,0),0),"")</f>
        <v>#NAME?</v>
      </c>
      <c r="AL57" s="29" t="str">
        <f t="shared" ca="1" si="16"/>
        <v/>
      </c>
      <c r="AM57" s="29" t="str">
        <f t="shared" ca="1" si="17"/>
        <v/>
      </c>
      <c r="AN57" s="29" t="e">
        <f ca="1">+_xlfn.IFNA(VLOOKUP($B57,'Resultados General'!$C$11:$CG$510,MATCH(AN$6,'Resultados General'!$C$10:$CG$10,0),0),"")</f>
        <v>#NAME?</v>
      </c>
      <c r="AO57" s="29" t="str">
        <f t="shared" ca="1" si="18"/>
        <v/>
      </c>
      <c r="AP57" s="29" t="str">
        <f t="shared" ca="1" si="19"/>
        <v/>
      </c>
      <c r="AQ57" s="29" t="e">
        <f ca="1">+_xlfn.IFNA(VLOOKUP($B57,'Resultados General'!$C$11:$CG$510,MATCH(AQ$6,'Resultados General'!$C$10:$CG$10,0),0),"")</f>
        <v>#NAME?</v>
      </c>
      <c r="AR57" s="29" t="str">
        <f t="shared" ca="1" si="20"/>
        <v/>
      </c>
      <c r="AS57" s="29" t="str">
        <f t="shared" ca="1" si="21"/>
        <v/>
      </c>
      <c r="AT57" s="29" t="e">
        <f ca="1">+_xlfn.IFNA(VLOOKUP($B57,'Resultados General'!$C$11:$CG$510,MATCH(AT$6,'Resultados General'!$C$10:$CG$10,0),0),"")</f>
        <v>#NAME?</v>
      </c>
      <c r="AU57" s="29" t="str">
        <f t="shared" ca="1" si="22"/>
        <v/>
      </c>
      <c r="AV57" s="29" t="str">
        <f t="shared" ca="1" si="23"/>
        <v/>
      </c>
      <c r="AW57" s="29" t="e">
        <f ca="1">+_xlfn.IFNA(VLOOKUP($B57,'Resultados General'!$C$11:$CG$510,MATCH(AW$6,'Resultados General'!$C$10:$CG$10,0),0),"")</f>
        <v>#NAME?</v>
      </c>
      <c r="AX57" s="29" t="str">
        <f t="shared" ca="1" si="24"/>
        <v/>
      </c>
      <c r="AY57" s="29" t="str">
        <f t="shared" ca="1" si="25"/>
        <v/>
      </c>
      <c r="AZ57" s="29" t="e">
        <f ca="1">+_xlfn.IFNA(VLOOKUP($B57,'Resultados General'!$C$11:$CG$510,MATCH(AZ$6,'Resultados General'!$C$10:$CG$10,0),0),"")</f>
        <v>#NAME?</v>
      </c>
      <c r="BA57" s="29" t="str">
        <f t="shared" ca="1" si="26"/>
        <v/>
      </c>
      <c r="BB57" s="29" t="str">
        <f t="shared" ca="1" si="27"/>
        <v/>
      </c>
      <c r="BC57" s="29" t="e">
        <f ca="1">+_xlfn.IFNA(VLOOKUP($B57,'Resultados General'!$C$11:$CG$510,MATCH(BC$6,'Resultados General'!$C$10:$CG$10,0),0),"")</f>
        <v>#NAME?</v>
      </c>
      <c r="BD57" s="29" t="str">
        <f t="shared" ca="1" si="28"/>
        <v/>
      </c>
      <c r="BE57" s="29" t="str">
        <f t="shared" ca="1" si="29"/>
        <v/>
      </c>
      <c r="BF57" s="29" t="e">
        <f ca="1">+_xlfn.IFNA(VLOOKUP($B57,'Resultados General'!$C$11:$CG$510,MATCH(BF$6,'Resultados General'!$C$10:$CG$10,0),0),"")</f>
        <v>#NAME?</v>
      </c>
      <c r="BG57" s="29" t="str">
        <f t="shared" ca="1" si="30"/>
        <v/>
      </c>
      <c r="BH57" s="29" t="str">
        <f t="shared" ca="1" si="31"/>
        <v/>
      </c>
      <c r="BI57" s="29" t="e">
        <f ca="1">+_xlfn.IFNA(VLOOKUP($B57,'Resultados General'!$C$11:$CG$510,MATCH(BI$6,'Resultados General'!$C$10:$CG$10,0),0),"")</f>
        <v>#NAME?</v>
      </c>
      <c r="BJ57" s="29" t="str">
        <f t="shared" ca="1" si="32"/>
        <v/>
      </c>
      <c r="BK57" s="29" t="str">
        <f t="shared" ca="1" si="33"/>
        <v/>
      </c>
      <c r="BL57" s="29" t="e">
        <f ca="1">+_xlfn.IFNA(VLOOKUP($B57,'Resultados General'!$C$11:$CG$510,MATCH(BL$6,'Resultados General'!$C$10:$CG$10,0),0),"")</f>
        <v>#NAME?</v>
      </c>
      <c r="BM57" s="29" t="str">
        <f t="shared" ca="1" si="34"/>
        <v/>
      </c>
      <c r="BN57" s="29" t="str">
        <f t="shared" ca="1" si="35"/>
        <v/>
      </c>
      <c r="BO57" s="29" t="e">
        <f ca="1">+_xlfn.IFNA(VLOOKUP($B57,'Resultados General'!$C$11:$CG$510,MATCH(BO$6,'Resultados General'!$C$10:$CG$10,0),0),"")</f>
        <v>#NAME?</v>
      </c>
      <c r="BP57" s="29" t="str">
        <f t="shared" ca="1" si="36"/>
        <v/>
      </c>
      <c r="BQ57" s="29" t="str">
        <f t="shared" ca="1" si="37"/>
        <v/>
      </c>
      <c r="BR57" s="29" t="e">
        <f ca="1">+_xlfn.IFNA(VLOOKUP($B57,'Resultados General'!$C$11:$CG$510,MATCH(BR$6,'Resultados General'!$C$10:$CG$10,0),0),"")</f>
        <v>#NAME?</v>
      </c>
      <c r="BS57" s="29" t="str">
        <f t="shared" ca="1" si="38"/>
        <v/>
      </c>
      <c r="BT57" s="29" t="str">
        <f t="shared" ca="1" si="39"/>
        <v/>
      </c>
      <c r="BU57" s="29" t="e">
        <f ca="1">+_xlfn.IFNA(VLOOKUP($B57,'Resultados General'!$C$11:$CG$510,MATCH(BU$6,'Resultados General'!$C$10:$CG$10,0),0),"")</f>
        <v>#NAME?</v>
      </c>
      <c r="BV57" s="29" t="str">
        <f t="shared" ca="1" si="40"/>
        <v/>
      </c>
      <c r="BW57" s="29" t="str">
        <f t="shared" ca="1" si="41"/>
        <v/>
      </c>
      <c r="BX57" s="29" t="e">
        <f ca="1">+_xlfn.IFNA(VLOOKUP($B57,'Resultados General'!$C$11:$CG$510,MATCH(BX$6,'Resultados General'!$C$10:$CG$10,0),0),"")</f>
        <v>#NAME?</v>
      </c>
      <c r="BY57" s="29" t="str">
        <f t="shared" ca="1" si="42"/>
        <v/>
      </c>
      <c r="BZ57" s="29" t="str">
        <f t="shared" ca="1" si="43"/>
        <v/>
      </c>
      <c r="CA57" s="29" t="e">
        <f ca="1">+_xlfn.IFNA(VLOOKUP($B57,'Resultados General'!$C$11:$CG$510,MATCH(CA$6,'Resultados General'!$C$10:$CG$10,0),0),"")</f>
        <v>#NAME?</v>
      </c>
      <c r="CB57" s="29" t="str">
        <f t="shared" ca="1" si="44"/>
        <v/>
      </c>
      <c r="CC57" s="29" t="str">
        <f t="shared" ca="1" si="45"/>
        <v/>
      </c>
      <c r="CD57" s="29" t="e">
        <f ca="1">+_xlfn.IFNA(VLOOKUP($B57,'Resultados General'!$C$11:$CG$510,MATCH(CD$6,'Resultados General'!$C$10:$CG$10,0),0),"")</f>
        <v>#NAME?</v>
      </c>
      <c r="CE57" s="29" t="str">
        <f t="shared" ca="1" si="46"/>
        <v/>
      </c>
      <c r="CF57" s="29" t="str">
        <f t="shared" ca="1" si="47"/>
        <v/>
      </c>
      <c r="CG57" s="29" t="e">
        <f ca="1">+_xlfn.IFNA(VLOOKUP($B57,'Resultados General'!$C$11:$CG$510,MATCH(CG$6,'Resultados General'!$C$10:$CG$10,0),0),"")</f>
        <v>#NAME?</v>
      </c>
      <c r="CH57" s="29" t="str">
        <f t="shared" ca="1" si="48"/>
        <v/>
      </c>
      <c r="CI57" s="29" t="str">
        <f t="shared" ca="1" si="49"/>
        <v/>
      </c>
      <c r="CJ57" s="29" t="e">
        <f ca="1">+_xlfn.IFNA(VLOOKUP($B57,'Resultados General'!$C$11:$CG$510,MATCH(CJ$6,'Resultados General'!$C$10:$CG$10,0),0),"")</f>
        <v>#NAME?</v>
      </c>
      <c r="CK57" s="29" t="str">
        <f t="shared" ca="1" si="50"/>
        <v/>
      </c>
      <c r="CL57" s="29" t="str">
        <f t="shared" ca="1" si="51"/>
        <v/>
      </c>
      <c r="CM57" s="29" t="e">
        <f ca="1">+_xlfn.IFNA(VLOOKUP($B57,'Resultados General'!$C$11:$CG$510,MATCH(CM$6,'Resultados General'!$C$10:$CG$10,0),0),"")</f>
        <v>#NAME?</v>
      </c>
      <c r="CN57" s="29" t="str">
        <f t="shared" ca="1" si="52"/>
        <v/>
      </c>
      <c r="CO57" s="29" t="str">
        <f t="shared" ca="1" si="53"/>
        <v/>
      </c>
      <c r="CP57" s="29" t="e">
        <f ca="1">+_xlfn.IFNA(VLOOKUP($B57,'Resultados General'!$C$11:$CG$510,MATCH(CP$6,'Resultados General'!$C$10:$CG$10,0),0),"")</f>
        <v>#NAME?</v>
      </c>
      <c r="CQ57" s="29" t="str">
        <f t="shared" ca="1" si="54"/>
        <v/>
      </c>
      <c r="CR57" s="29" t="str">
        <f t="shared" ca="1" si="55"/>
        <v/>
      </c>
      <c r="CS57" s="29" t="e">
        <f ca="1">+_xlfn.IFNA(VLOOKUP($B57,'Resultados General'!$C$11:$CG$510,MATCH(CS$6,'Resultados General'!$C$10:$CG$10,0),0),"")</f>
        <v>#NAME?</v>
      </c>
      <c r="CT57" s="29" t="str">
        <f t="shared" ca="1" si="56"/>
        <v/>
      </c>
      <c r="CU57" s="29" t="str">
        <f t="shared" ca="1" si="57"/>
        <v/>
      </c>
      <c r="CV57" s="29" t="e">
        <f ca="1">+_xlfn.IFNA(VLOOKUP($B57,'Resultados General'!$C$11:$CG$510,MATCH(CV$6,'Resultados General'!$C$10:$CG$10,0),0),"")</f>
        <v>#NAME?</v>
      </c>
      <c r="CW57" s="29" t="str">
        <f t="shared" ca="1" si="58"/>
        <v/>
      </c>
      <c r="CX57" s="29" t="str">
        <f t="shared" ca="1" si="59"/>
        <v/>
      </c>
      <c r="CY57" s="29" t="e">
        <f ca="1">+_xlfn.IFNA(VLOOKUP($B57,'Resultados General'!$C$11:$CG$510,MATCH(CY$6,'Resultados General'!$C$10:$CG$10,0),0),"")</f>
        <v>#NAME?</v>
      </c>
      <c r="CZ57" s="29" t="str">
        <f t="shared" ca="1" si="60"/>
        <v/>
      </c>
      <c r="DA57" s="29" t="str">
        <f t="shared" ca="1" si="61"/>
        <v/>
      </c>
      <c r="DB57" s="29" t="e">
        <f ca="1">+_xlfn.IFNA(VLOOKUP($B57,'Resultados General'!$C$11:$CG$510,MATCH(DB$6,'Resultados General'!$C$10:$CG$10,0),0),"")</f>
        <v>#NAME?</v>
      </c>
      <c r="DC57" s="29" t="str">
        <f t="shared" ca="1" si="62"/>
        <v/>
      </c>
      <c r="DD57" s="29" t="str">
        <f t="shared" ca="1" si="63"/>
        <v/>
      </c>
      <c r="DE57" s="29" t="e">
        <f ca="1">+_xlfn.IFNA(VLOOKUP($B57,'Resultados General'!$C$11:$CG$510,MATCH(DE$6,'Resultados General'!$C$10:$CG$10,0),0),"")</f>
        <v>#NAME?</v>
      </c>
      <c r="DF57" s="29" t="str">
        <f t="shared" ca="1" si="64"/>
        <v/>
      </c>
      <c r="DG57" s="29" t="str">
        <f t="shared" ca="1" si="65"/>
        <v/>
      </c>
      <c r="DH57" s="29" t="e">
        <f ca="1">+_xlfn.IFNA(VLOOKUP($B57,'Resultados General'!$C$11:$CG$510,MATCH(DH$6,'Resultados General'!$C$10:$CG$10,0),0),"")</f>
        <v>#NAME?</v>
      </c>
      <c r="DI57" s="29" t="str">
        <f t="shared" ca="1" si="66"/>
        <v/>
      </c>
      <c r="DJ57" s="29" t="str">
        <f t="shared" ca="1" si="67"/>
        <v/>
      </c>
      <c r="DK57" s="29" t="e">
        <f ca="1">+_xlfn.IFNA(VLOOKUP($B57,'Resultados General'!$C$11:$CG$510,MATCH(DK$6,'Resultados General'!$C$10:$CG$10,0),0),"")</f>
        <v>#NAME?</v>
      </c>
      <c r="DL57" s="29" t="str">
        <f t="shared" ca="1" si="68"/>
        <v/>
      </c>
      <c r="DM57" s="29" t="str">
        <f t="shared" ca="1" si="69"/>
        <v/>
      </c>
      <c r="DN57" s="29" t="e">
        <f ca="1">+_xlfn.IFNA(VLOOKUP($B57,'Resultados General'!$C$11:$CG$510,MATCH(DN$6,'Resultados General'!$C$10:$CG$10,0),0),"")</f>
        <v>#NAME?</v>
      </c>
      <c r="DO57" s="29" t="str">
        <f t="shared" ca="1" si="70"/>
        <v/>
      </c>
      <c r="DP57" s="29" t="str">
        <f t="shared" ca="1" si="71"/>
        <v/>
      </c>
    </row>
    <row r="58" spans="2:120">
      <c r="B58" s="219" t="str">
        <f>+IF('Resultados General'!C61="","",'Resultados General'!C61)</f>
        <v/>
      </c>
      <c r="C58" s="134" t="e">
        <f ca="1">+_xlfn.IFNA(VLOOKUP('Distribución de puestos'!B58,'Resultados General'!$C$11:$J$510,8,0),"")</f>
        <v>#NAME?</v>
      </c>
      <c r="D58" s="135" t="e">
        <f ca="1">+_xlfn.IFNA(VLOOKUP(B58,'Resultados General'!$C$11:$L$510,10,0),"")</f>
        <v>#NAME?</v>
      </c>
      <c r="E58" s="26" t="s">
        <v>76</v>
      </c>
      <c r="F58" s="26" t="s">
        <v>76</v>
      </c>
      <c r="G58" s="135" t="str">
        <f t="shared" ca="1" si="72"/>
        <v/>
      </c>
      <c r="H58" s="135" t="str">
        <f t="shared" ca="1" si="73"/>
        <v/>
      </c>
      <c r="I58" s="219" t="str">
        <f t="shared" si="74"/>
        <v/>
      </c>
      <c r="J58" s="138"/>
      <c r="M58" s="29" t="e">
        <f ca="1">+_xlfn.IFNA(VLOOKUP($B58,'Resultados General'!$C$11:$CG$510,MATCH(M$6,'Resultados General'!$C$10:$CG$10,0),0),"")</f>
        <v>#NAME?</v>
      </c>
      <c r="N58" s="29" t="str">
        <f t="shared" ca="1" si="0"/>
        <v/>
      </c>
      <c r="O58" s="29" t="str">
        <f t="shared" ca="1" si="1"/>
        <v/>
      </c>
      <c r="P58" s="29" t="e">
        <f ca="1">+_xlfn.IFNA(VLOOKUP($B58,'Resultados General'!$C$11:$CG$510,MATCH(P$6,'Resultados General'!$C$10:$CG$10,0),0),"")</f>
        <v>#NAME?</v>
      </c>
      <c r="Q58" s="29" t="str">
        <f t="shared" ca="1" si="2"/>
        <v/>
      </c>
      <c r="R58" s="29" t="str">
        <f t="shared" ca="1" si="3"/>
        <v/>
      </c>
      <c r="S58" s="29" t="e">
        <f ca="1">+_xlfn.IFNA(VLOOKUP($B58,'Resultados General'!$C$11:$CG$510,MATCH(S$6,'Resultados General'!$C$10:$CG$10,0),0),"")</f>
        <v>#NAME?</v>
      </c>
      <c r="T58" s="29" t="str">
        <f t="shared" ca="1" si="4"/>
        <v/>
      </c>
      <c r="U58" s="29" t="str">
        <f t="shared" ca="1" si="5"/>
        <v/>
      </c>
      <c r="V58" s="29" t="e">
        <f ca="1">+_xlfn.IFNA(VLOOKUP($B58,'Resultados General'!$C$11:$CG$510,MATCH(V$6,'Resultados General'!$C$10:$CG$10,0),0),"")</f>
        <v>#NAME?</v>
      </c>
      <c r="W58" s="29" t="str">
        <f t="shared" ca="1" si="6"/>
        <v/>
      </c>
      <c r="X58" s="29" t="str">
        <f t="shared" ca="1" si="7"/>
        <v/>
      </c>
      <c r="Y58" s="29" t="e">
        <f ca="1">+_xlfn.IFNA(VLOOKUP($B58,'Resultados General'!$C$11:$CG$510,MATCH(Y$6,'Resultados General'!$C$10:$CG$10,0),0),"")</f>
        <v>#NAME?</v>
      </c>
      <c r="Z58" s="29" t="str">
        <f t="shared" ca="1" si="8"/>
        <v/>
      </c>
      <c r="AA58" s="29" t="str">
        <f t="shared" ca="1" si="9"/>
        <v/>
      </c>
      <c r="AB58" s="29" t="e">
        <f ca="1">+_xlfn.IFNA(VLOOKUP($B58,'Resultados General'!$C$11:$CG$510,MATCH(AB$6,'Resultados General'!$C$10:$CG$10,0),0),"")</f>
        <v>#NAME?</v>
      </c>
      <c r="AC58" s="29" t="str">
        <f t="shared" ca="1" si="10"/>
        <v/>
      </c>
      <c r="AD58" s="29" t="str">
        <f t="shared" ca="1" si="11"/>
        <v/>
      </c>
      <c r="AE58" s="29" t="e">
        <f ca="1">+_xlfn.IFNA(VLOOKUP($B58,'Resultados General'!$C$11:$CG$510,MATCH(AE$6,'Resultados General'!$C$10:$CG$10,0),0),"")</f>
        <v>#NAME?</v>
      </c>
      <c r="AF58" s="29" t="str">
        <f t="shared" ca="1" si="12"/>
        <v/>
      </c>
      <c r="AG58" s="29" t="str">
        <f t="shared" ca="1" si="13"/>
        <v/>
      </c>
      <c r="AH58" s="29" t="e">
        <f ca="1">+_xlfn.IFNA(VLOOKUP($B58,'Resultados General'!$C$11:$CG$510,MATCH(AH$6,'Resultados General'!$C$10:$CG$10,0),0),"")</f>
        <v>#NAME?</v>
      </c>
      <c r="AI58" s="29" t="str">
        <f t="shared" ca="1" si="14"/>
        <v/>
      </c>
      <c r="AJ58" s="29" t="str">
        <f t="shared" ca="1" si="15"/>
        <v/>
      </c>
      <c r="AK58" s="29" t="e">
        <f ca="1">+_xlfn.IFNA(VLOOKUP($B58,'Resultados General'!$C$11:$CG$510,MATCH(AK$6,'Resultados General'!$C$10:$CG$10,0),0),"")</f>
        <v>#NAME?</v>
      </c>
      <c r="AL58" s="29" t="str">
        <f t="shared" ca="1" si="16"/>
        <v/>
      </c>
      <c r="AM58" s="29" t="str">
        <f t="shared" ca="1" si="17"/>
        <v/>
      </c>
      <c r="AN58" s="29" t="e">
        <f ca="1">+_xlfn.IFNA(VLOOKUP($B58,'Resultados General'!$C$11:$CG$510,MATCH(AN$6,'Resultados General'!$C$10:$CG$10,0),0),"")</f>
        <v>#NAME?</v>
      </c>
      <c r="AO58" s="29" t="str">
        <f t="shared" ca="1" si="18"/>
        <v/>
      </c>
      <c r="AP58" s="29" t="str">
        <f t="shared" ca="1" si="19"/>
        <v/>
      </c>
      <c r="AQ58" s="29" t="e">
        <f ca="1">+_xlfn.IFNA(VLOOKUP($B58,'Resultados General'!$C$11:$CG$510,MATCH(AQ$6,'Resultados General'!$C$10:$CG$10,0),0),"")</f>
        <v>#NAME?</v>
      </c>
      <c r="AR58" s="29" t="str">
        <f t="shared" ca="1" si="20"/>
        <v/>
      </c>
      <c r="AS58" s="29" t="str">
        <f t="shared" ca="1" si="21"/>
        <v/>
      </c>
      <c r="AT58" s="29" t="e">
        <f ca="1">+_xlfn.IFNA(VLOOKUP($B58,'Resultados General'!$C$11:$CG$510,MATCH(AT$6,'Resultados General'!$C$10:$CG$10,0),0),"")</f>
        <v>#NAME?</v>
      </c>
      <c r="AU58" s="29" t="str">
        <f t="shared" ca="1" si="22"/>
        <v/>
      </c>
      <c r="AV58" s="29" t="str">
        <f t="shared" ca="1" si="23"/>
        <v/>
      </c>
      <c r="AW58" s="29" t="e">
        <f ca="1">+_xlfn.IFNA(VLOOKUP($B58,'Resultados General'!$C$11:$CG$510,MATCH(AW$6,'Resultados General'!$C$10:$CG$10,0),0),"")</f>
        <v>#NAME?</v>
      </c>
      <c r="AX58" s="29" t="str">
        <f t="shared" ca="1" si="24"/>
        <v/>
      </c>
      <c r="AY58" s="29" t="str">
        <f t="shared" ca="1" si="25"/>
        <v/>
      </c>
      <c r="AZ58" s="29" t="e">
        <f ca="1">+_xlfn.IFNA(VLOOKUP($B58,'Resultados General'!$C$11:$CG$510,MATCH(AZ$6,'Resultados General'!$C$10:$CG$10,0),0),"")</f>
        <v>#NAME?</v>
      </c>
      <c r="BA58" s="29" t="str">
        <f t="shared" ca="1" si="26"/>
        <v/>
      </c>
      <c r="BB58" s="29" t="str">
        <f t="shared" ca="1" si="27"/>
        <v/>
      </c>
      <c r="BC58" s="29" t="e">
        <f ca="1">+_xlfn.IFNA(VLOOKUP($B58,'Resultados General'!$C$11:$CG$510,MATCH(BC$6,'Resultados General'!$C$10:$CG$10,0),0),"")</f>
        <v>#NAME?</v>
      </c>
      <c r="BD58" s="29" t="str">
        <f t="shared" ca="1" si="28"/>
        <v/>
      </c>
      <c r="BE58" s="29" t="str">
        <f t="shared" ca="1" si="29"/>
        <v/>
      </c>
      <c r="BF58" s="29" t="e">
        <f ca="1">+_xlfn.IFNA(VLOOKUP($B58,'Resultados General'!$C$11:$CG$510,MATCH(BF$6,'Resultados General'!$C$10:$CG$10,0),0),"")</f>
        <v>#NAME?</v>
      </c>
      <c r="BG58" s="29" t="str">
        <f t="shared" ca="1" si="30"/>
        <v/>
      </c>
      <c r="BH58" s="29" t="str">
        <f t="shared" ca="1" si="31"/>
        <v/>
      </c>
      <c r="BI58" s="29" t="e">
        <f ca="1">+_xlfn.IFNA(VLOOKUP($B58,'Resultados General'!$C$11:$CG$510,MATCH(BI$6,'Resultados General'!$C$10:$CG$10,0),0),"")</f>
        <v>#NAME?</v>
      </c>
      <c r="BJ58" s="29" t="str">
        <f t="shared" ca="1" si="32"/>
        <v/>
      </c>
      <c r="BK58" s="29" t="str">
        <f t="shared" ca="1" si="33"/>
        <v/>
      </c>
      <c r="BL58" s="29" t="e">
        <f ca="1">+_xlfn.IFNA(VLOOKUP($B58,'Resultados General'!$C$11:$CG$510,MATCH(BL$6,'Resultados General'!$C$10:$CG$10,0),0),"")</f>
        <v>#NAME?</v>
      </c>
      <c r="BM58" s="29" t="str">
        <f t="shared" ca="1" si="34"/>
        <v/>
      </c>
      <c r="BN58" s="29" t="str">
        <f t="shared" ca="1" si="35"/>
        <v/>
      </c>
      <c r="BO58" s="29" t="e">
        <f ca="1">+_xlfn.IFNA(VLOOKUP($B58,'Resultados General'!$C$11:$CG$510,MATCH(BO$6,'Resultados General'!$C$10:$CG$10,0),0),"")</f>
        <v>#NAME?</v>
      </c>
      <c r="BP58" s="29" t="str">
        <f t="shared" ca="1" si="36"/>
        <v/>
      </c>
      <c r="BQ58" s="29" t="str">
        <f t="shared" ca="1" si="37"/>
        <v/>
      </c>
      <c r="BR58" s="29" t="e">
        <f ca="1">+_xlfn.IFNA(VLOOKUP($B58,'Resultados General'!$C$11:$CG$510,MATCH(BR$6,'Resultados General'!$C$10:$CG$10,0),0),"")</f>
        <v>#NAME?</v>
      </c>
      <c r="BS58" s="29" t="str">
        <f t="shared" ca="1" si="38"/>
        <v/>
      </c>
      <c r="BT58" s="29" t="str">
        <f t="shared" ca="1" si="39"/>
        <v/>
      </c>
      <c r="BU58" s="29" t="e">
        <f ca="1">+_xlfn.IFNA(VLOOKUP($B58,'Resultados General'!$C$11:$CG$510,MATCH(BU$6,'Resultados General'!$C$10:$CG$10,0),0),"")</f>
        <v>#NAME?</v>
      </c>
      <c r="BV58" s="29" t="str">
        <f t="shared" ca="1" si="40"/>
        <v/>
      </c>
      <c r="BW58" s="29" t="str">
        <f t="shared" ca="1" si="41"/>
        <v/>
      </c>
      <c r="BX58" s="29" t="e">
        <f ca="1">+_xlfn.IFNA(VLOOKUP($B58,'Resultados General'!$C$11:$CG$510,MATCH(BX$6,'Resultados General'!$C$10:$CG$10,0),0),"")</f>
        <v>#NAME?</v>
      </c>
      <c r="BY58" s="29" t="str">
        <f t="shared" ca="1" si="42"/>
        <v/>
      </c>
      <c r="BZ58" s="29" t="str">
        <f t="shared" ca="1" si="43"/>
        <v/>
      </c>
      <c r="CA58" s="29" t="e">
        <f ca="1">+_xlfn.IFNA(VLOOKUP($B58,'Resultados General'!$C$11:$CG$510,MATCH(CA$6,'Resultados General'!$C$10:$CG$10,0),0),"")</f>
        <v>#NAME?</v>
      </c>
      <c r="CB58" s="29" t="str">
        <f t="shared" ca="1" si="44"/>
        <v/>
      </c>
      <c r="CC58" s="29" t="str">
        <f t="shared" ca="1" si="45"/>
        <v/>
      </c>
      <c r="CD58" s="29" t="e">
        <f ca="1">+_xlfn.IFNA(VLOOKUP($B58,'Resultados General'!$C$11:$CG$510,MATCH(CD$6,'Resultados General'!$C$10:$CG$10,0),0),"")</f>
        <v>#NAME?</v>
      </c>
      <c r="CE58" s="29" t="str">
        <f t="shared" ca="1" si="46"/>
        <v/>
      </c>
      <c r="CF58" s="29" t="str">
        <f t="shared" ca="1" si="47"/>
        <v/>
      </c>
      <c r="CG58" s="29" t="e">
        <f ca="1">+_xlfn.IFNA(VLOOKUP($B58,'Resultados General'!$C$11:$CG$510,MATCH(CG$6,'Resultados General'!$C$10:$CG$10,0),0),"")</f>
        <v>#NAME?</v>
      </c>
      <c r="CH58" s="29" t="str">
        <f t="shared" ca="1" si="48"/>
        <v/>
      </c>
      <c r="CI58" s="29" t="str">
        <f t="shared" ca="1" si="49"/>
        <v/>
      </c>
      <c r="CJ58" s="29" t="e">
        <f ca="1">+_xlfn.IFNA(VLOOKUP($B58,'Resultados General'!$C$11:$CG$510,MATCH(CJ$6,'Resultados General'!$C$10:$CG$10,0),0),"")</f>
        <v>#NAME?</v>
      </c>
      <c r="CK58" s="29" t="str">
        <f t="shared" ca="1" si="50"/>
        <v/>
      </c>
      <c r="CL58" s="29" t="str">
        <f t="shared" ca="1" si="51"/>
        <v/>
      </c>
      <c r="CM58" s="29" t="e">
        <f ca="1">+_xlfn.IFNA(VLOOKUP($B58,'Resultados General'!$C$11:$CG$510,MATCH(CM$6,'Resultados General'!$C$10:$CG$10,0),0),"")</f>
        <v>#NAME?</v>
      </c>
      <c r="CN58" s="29" t="str">
        <f t="shared" ca="1" si="52"/>
        <v/>
      </c>
      <c r="CO58" s="29" t="str">
        <f t="shared" ca="1" si="53"/>
        <v/>
      </c>
      <c r="CP58" s="29" t="e">
        <f ca="1">+_xlfn.IFNA(VLOOKUP($B58,'Resultados General'!$C$11:$CG$510,MATCH(CP$6,'Resultados General'!$C$10:$CG$10,0),0),"")</f>
        <v>#NAME?</v>
      </c>
      <c r="CQ58" s="29" t="str">
        <f t="shared" ca="1" si="54"/>
        <v/>
      </c>
      <c r="CR58" s="29" t="str">
        <f t="shared" ca="1" si="55"/>
        <v/>
      </c>
      <c r="CS58" s="29" t="e">
        <f ca="1">+_xlfn.IFNA(VLOOKUP($B58,'Resultados General'!$C$11:$CG$510,MATCH(CS$6,'Resultados General'!$C$10:$CG$10,0),0),"")</f>
        <v>#NAME?</v>
      </c>
      <c r="CT58" s="29" t="str">
        <f t="shared" ca="1" si="56"/>
        <v/>
      </c>
      <c r="CU58" s="29" t="str">
        <f t="shared" ca="1" si="57"/>
        <v/>
      </c>
      <c r="CV58" s="29" t="e">
        <f ca="1">+_xlfn.IFNA(VLOOKUP($B58,'Resultados General'!$C$11:$CG$510,MATCH(CV$6,'Resultados General'!$C$10:$CG$10,0),0),"")</f>
        <v>#NAME?</v>
      </c>
      <c r="CW58" s="29" t="str">
        <f t="shared" ca="1" si="58"/>
        <v/>
      </c>
      <c r="CX58" s="29" t="str">
        <f t="shared" ca="1" si="59"/>
        <v/>
      </c>
      <c r="CY58" s="29" t="e">
        <f ca="1">+_xlfn.IFNA(VLOOKUP($B58,'Resultados General'!$C$11:$CG$510,MATCH(CY$6,'Resultados General'!$C$10:$CG$10,0),0),"")</f>
        <v>#NAME?</v>
      </c>
      <c r="CZ58" s="29" t="str">
        <f t="shared" ca="1" si="60"/>
        <v/>
      </c>
      <c r="DA58" s="29" t="str">
        <f t="shared" ca="1" si="61"/>
        <v/>
      </c>
      <c r="DB58" s="29" t="e">
        <f ca="1">+_xlfn.IFNA(VLOOKUP($B58,'Resultados General'!$C$11:$CG$510,MATCH(DB$6,'Resultados General'!$C$10:$CG$10,0),0),"")</f>
        <v>#NAME?</v>
      </c>
      <c r="DC58" s="29" t="str">
        <f t="shared" ca="1" si="62"/>
        <v/>
      </c>
      <c r="DD58" s="29" t="str">
        <f t="shared" ca="1" si="63"/>
        <v/>
      </c>
      <c r="DE58" s="29" t="e">
        <f ca="1">+_xlfn.IFNA(VLOOKUP($B58,'Resultados General'!$C$11:$CG$510,MATCH(DE$6,'Resultados General'!$C$10:$CG$10,0),0),"")</f>
        <v>#NAME?</v>
      </c>
      <c r="DF58" s="29" t="str">
        <f t="shared" ca="1" si="64"/>
        <v/>
      </c>
      <c r="DG58" s="29" t="str">
        <f t="shared" ca="1" si="65"/>
        <v/>
      </c>
      <c r="DH58" s="29" t="e">
        <f ca="1">+_xlfn.IFNA(VLOOKUP($B58,'Resultados General'!$C$11:$CG$510,MATCH(DH$6,'Resultados General'!$C$10:$CG$10,0),0),"")</f>
        <v>#NAME?</v>
      </c>
      <c r="DI58" s="29" t="str">
        <f t="shared" ca="1" si="66"/>
        <v/>
      </c>
      <c r="DJ58" s="29" t="str">
        <f t="shared" ca="1" si="67"/>
        <v/>
      </c>
      <c r="DK58" s="29" t="e">
        <f ca="1">+_xlfn.IFNA(VLOOKUP($B58,'Resultados General'!$C$11:$CG$510,MATCH(DK$6,'Resultados General'!$C$10:$CG$10,0),0),"")</f>
        <v>#NAME?</v>
      </c>
      <c r="DL58" s="29" t="str">
        <f t="shared" ca="1" si="68"/>
        <v/>
      </c>
      <c r="DM58" s="29" t="str">
        <f t="shared" ca="1" si="69"/>
        <v/>
      </c>
      <c r="DN58" s="29" t="e">
        <f ca="1">+_xlfn.IFNA(VLOOKUP($B58,'Resultados General'!$C$11:$CG$510,MATCH(DN$6,'Resultados General'!$C$10:$CG$10,0),0),"")</f>
        <v>#NAME?</v>
      </c>
      <c r="DO58" s="29" t="str">
        <f t="shared" ca="1" si="70"/>
        <v/>
      </c>
      <c r="DP58" s="29" t="str">
        <f t="shared" ca="1" si="71"/>
        <v/>
      </c>
    </row>
    <row r="59" spans="2:120">
      <c r="B59" s="219" t="str">
        <f>+IF('Resultados General'!C62="","",'Resultados General'!C62)</f>
        <v/>
      </c>
      <c r="C59" s="134" t="e">
        <f ca="1">+_xlfn.IFNA(VLOOKUP('Distribución de puestos'!B59,'Resultados General'!$C$11:$J$510,8,0),"")</f>
        <v>#NAME?</v>
      </c>
      <c r="D59" s="135" t="e">
        <f ca="1">+_xlfn.IFNA(VLOOKUP(B59,'Resultados General'!$C$11:$L$510,10,0),"")</f>
        <v>#NAME?</v>
      </c>
      <c r="E59" s="26" t="s">
        <v>76</v>
      </c>
      <c r="F59" s="26" t="s">
        <v>76</v>
      </c>
      <c r="G59" s="135" t="str">
        <f t="shared" ca="1" si="72"/>
        <v/>
      </c>
      <c r="H59" s="135" t="str">
        <f t="shared" ca="1" si="73"/>
        <v/>
      </c>
      <c r="I59" s="219" t="str">
        <f t="shared" si="74"/>
        <v/>
      </c>
      <c r="J59" s="138"/>
      <c r="M59" s="29" t="e">
        <f ca="1">+_xlfn.IFNA(VLOOKUP($B59,'Resultados General'!$C$11:$CG$510,MATCH(M$6,'Resultados General'!$C$10:$CG$10,0),0),"")</f>
        <v>#NAME?</v>
      </c>
      <c r="N59" s="29" t="str">
        <f t="shared" ca="1" si="0"/>
        <v/>
      </c>
      <c r="O59" s="29" t="str">
        <f t="shared" ca="1" si="1"/>
        <v/>
      </c>
      <c r="P59" s="29" t="e">
        <f ca="1">+_xlfn.IFNA(VLOOKUP($B59,'Resultados General'!$C$11:$CG$510,MATCH(P$6,'Resultados General'!$C$10:$CG$10,0),0),"")</f>
        <v>#NAME?</v>
      </c>
      <c r="Q59" s="29" t="str">
        <f t="shared" ca="1" si="2"/>
        <v/>
      </c>
      <c r="R59" s="29" t="str">
        <f t="shared" ca="1" si="3"/>
        <v/>
      </c>
      <c r="S59" s="29" t="e">
        <f ca="1">+_xlfn.IFNA(VLOOKUP($B59,'Resultados General'!$C$11:$CG$510,MATCH(S$6,'Resultados General'!$C$10:$CG$10,0),0),"")</f>
        <v>#NAME?</v>
      </c>
      <c r="T59" s="29" t="str">
        <f t="shared" ca="1" si="4"/>
        <v/>
      </c>
      <c r="U59" s="29" t="str">
        <f t="shared" ca="1" si="5"/>
        <v/>
      </c>
      <c r="V59" s="29" t="e">
        <f ca="1">+_xlfn.IFNA(VLOOKUP($B59,'Resultados General'!$C$11:$CG$510,MATCH(V$6,'Resultados General'!$C$10:$CG$10,0),0),"")</f>
        <v>#NAME?</v>
      </c>
      <c r="W59" s="29" t="str">
        <f t="shared" ca="1" si="6"/>
        <v/>
      </c>
      <c r="X59" s="29" t="str">
        <f t="shared" ca="1" si="7"/>
        <v/>
      </c>
      <c r="Y59" s="29" t="e">
        <f ca="1">+_xlfn.IFNA(VLOOKUP($B59,'Resultados General'!$C$11:$CG$510,MATCH(Y$6,'Resultados General'!$C$10:$CG$10,0),0),"")</f>
        <v>#NAME?</v>
      </c>
      <c r="Z59" s="29" t="str">
        <f t="shared" ca="1" si="8"/>
        <v/>
      </c>
      <c r="AA59" s="29" t="str">
        <f t="shared" ca="1" si="9"/>
        <v/>
      </c>
      <c r="AB59" s="29" t="e">
        <f ca="1">+_xlfn.IFNA(VLOOKUP($B59,'Resultados General'!$C$11:$CG$510,MATCH(AB$6,'Resultados General'!$C$10:$CG$10,0),0),"")</f>
        <v>#NAME?</v>
      </c>
      <c r="AC59" s="29" t="str">
        <f t="shared" ca="1" si="10"/>
        <v/>
      </c>
      <c r="AD59" s="29" t="str">
        <f t="shared" ca="1" si="11"/>
        <v/>
      </c>
      <c r="AE59" s="29" t="e">
        <f ca="1">+_xlfn.IFNA(VLOOKUP($B59,'Resultados General'!$C$11:$CG$510,MATCH(AE$6,'Resultados General'!$C$10:$CG$10,0),0),"")</f>
        <v>#NAME?</v>
      </c>
      <c r="AF59" s="29" t="str">
        <f t="shared" ca="1" si="12"/>
        <v/>
      </c>
      <c r="AG59" s="29" t="str">
        <f t="shared" ca="1" si="13"/>
        <v/>
      </c>
      <c r="AH59" s="29" t="e">
        <f ca="1">+_xlfn.IFNA(VLOOKUP($B59,'Resultados General'!$C$11:$CG$510,MATCH(AH$6,'Resultados General'!$C$10:$CG$10,0),0),"")</f>
        <v>#NAME?</v>
      </c>
      <c r="AI59" s="29" t="str">
        <f t="shared" ca="1" si="14"/>
        <v/>
      </c>
      <c r="AJ59" s="29" t="str">
        <f t="shared" ca="1" si="15"/>
        <v/>
      </c>
      <c r="AK59" s="29" t="e">
        <f ca="1">+_xlfn.IFNA(VLOOKUP($B59,'Resultados General'!$C$11:$CG$510,MATCH(AK$6,'Resultados General'!$C$10:$CG$10,0),0),"")</f>
        <v>#NAME?</v>
      </c>
      <c r="AL59" s="29" t="str">
        <f t="shared" ca="1" si="16"/>
        <v/>
      </c>
      <c r="AM59" s="29" t="str">
        <f t="shared" ca="1" si="17"/>
        <v/>
      </c>
      <c r="AN59" s="29" t="e">
        <f ca="1">+_xlfn.IFNA(VLOOKUP($B59,'Resultados General'!$C$11:$CG$510,MATCH(AN$6,'Resultados General'!$C$10:$CG$10,0),0),"")</f>
        <v>#NAME?</v>
      </c>
      <c r="AO59" s="29" t="str">
        <f t="shared" ca="1" si="18"/>
        <v/>
      </c>
      <c r="AP59" s="29" t="str">
        <f t="shared" ca="1" si="19"/>
        <v/>
      </c>
      <c r="AQ59" s="29" t="e">
        <f ca="1">+_xlfn.IFNA(VLOOKUP($B59,'Resultados General'!$C$11:$CG$510,MATCH(AQ$6,'Resultados General'!$C$10:$CG$10,0),0),"")</f>
        <v>#NAME?</v>
      </c>
      <c r="AR59" s="29" t="str">
        <f t="shared" ca="1" si="20"/>
        <v/>
      </c>
      <c r="AS59" s="29" t="str">
        <f t="shared" ca="1" si="21"/>
        <v/>
      </c>
      <c r="AT59" s="29" t="e">
        <f ca="1">+_xlfn.IFNA(VLOOKUP($B59,'Resultados General'!$C$11:$CG$510,MATCH(AT$6,'Resultados General'!$C$10:$CG$10,0),0),"")</f>
        <v>#NAME?</v>
      </c>
      <c r="AU59" s="29" t="str">
        <f t="shared" ca="1" si="22"/>
        <v/>
      </c>
      <c r="AV59" s="29" t="str">
        <f t="shared" ca="1" si="23"/>
        <v/>
      </c>
      <c r="AW59" s="29" t="e">
        <f ca="1">+_xlfn.IFNA(VLOOKUP($B59,'Resultados General'!$C$11:$CG$510,MATCH(AW$6,'Resultados General'!$C$10:$CG$10,0),0),"")</f>
        <v>#NAME?</v>
      </c>
      <c r="AX59" s="29" t="str">
        <f t="shared" ca="1" si="24"/>
        <v/>
      </c>
      <c r="AY59" s="29" t="str">
        <f t="shared" ca="1" si="25"/>
        <v/>
      </c>
      <c r="AZ59" s="29" t="e">
        <f ca="1">+_xlfn.IFNA(VLOOKUP($B59,'Resultados General'!$C$11:$CG$510,MATCH(AZ$6,'Resultados General'!$C$10:$CG$10,0),0),"")</f>
        <v>#NAME?</v>
      </c>
      <c r="BA59" s="29" t="str">
        <f t="shared" ca="1" si="26"/>
        <v/>
      </c>
      <c r="BB59" s="29" t="str">
        <f t="shared" ca="1" si="27"/>
        <v/>
      </c>
      <c r="BC59" s="29" t="e">
        <f ca="1">+_xlfn.IFNA(VLOOKUP($B59,'Resultados General'!$C$11:$CG$510,MATCH(BC$6,'Resultados General'!$C$10:$CG$10,0),0),"")</f>
        <v>#NAME?</v>
      </c>
      <c r="BD59" s="29" t="str">
        <f t="shared" ca="1" si="28"/>
        <v/>
      </c>
      <c r="BE59" s="29" t="str">
        <f t="shared" ca="1" si="29"/>
        <v/>
      </c>
      <c r="BF59" s="29" t="e">
        <f ca="1">+_xlfn.IFNA(VLOOKUP($B59,'Resultados General'!$C$11:$CG$510,MATCH(BF$6,'Resultados General'!$C$10:$CG$10,0),0),"")</f>
        <v>#NAME?</v>
      </c>
      <c r="BG59" s="29" t="str">
        <f t="shared" ca="1" si="30"/>
        <v/>
      </c>
      <c r="BH59" s="29" t="str">
        <f t="shared" ca="1" si="31"/>
        <v/>
      </c>
      <c r="BI59" s="29" t="e">
        <f ca="1">+_xlfn.IFNA(VLOOKUP($B59,'Resultados General'!$C$11:$CG$510,MATCH(BI$6,'Resultados General'!$C$10:$CG$10,0),0),"")</f>
        <v>#NAME?</v>
      </c>
      <c r="BJ59" s="29" t="str">
        <f t="shared" ca="1" si="32"/>
        <v/>
      </c>
      <c r="BK59" s="29" t="str">
        <f t="shared" ca="1" si="33"/>
        <v/>
      </c>
      <c r="BL59" s="29" t="e">
        <f ca="1">+_xlfn.IFNA(VLOOKUP($B59,'Resultados General'!$C$11:$CG$510,MATCH(BL$6,'Resultados General'!$C$10:$CG$10,0),0),"")</f>
        <v>#NAME?</v>
      </c>
      <c r="BM59" s="29" t="str">
        <f t="shared" ca="1" si="34"/>
        <v/>
      </c>
      <c r="BN59" s="29" t="str">
        <f t="shared" ca="1" si="35"/>
        <v/>
      </c>
      <c r="BO59" s="29" t="e">
        <f ca="1">+_xlfn.IFNA(VLOOKUP($B59,'Resultados General'!$C$11:$CG$510,MATCH(BO$6,'Resultados General'!$C$10:$CG$10,0),0),"")</f>
        <v>#NAME?</v>
      </c>
      <c r="BP59" s="29" t="str">
        <f t="shared" ca="1" si="36"/>
        <v/>
      </c>
      <c r="BQ59" s="29" t="str">
        <f t="shared" ca="1" si="37"/>
        <v/>
      </c>
      <c r="BR59" s="29" t="e">
        <f ca="1">+_xlfn.IFNA(VLOOKUP($B59,'Resultados General'!$C$11:$CG$510,MATCH(BR$6,'Resultados General'!$C$10:$CG$10,0),0),"")</f>
        <v>#NAME?</v>
      </c>
      <c r="BS59" s="29" t="str">
        <f t="shared" ca="1" si="38"/>
        <v/>
      </c>
      <c r="BT59" s="29" t="str">
        <f t="shared" ca="1" si="39"/>
        <v/>
      </c>
      <c r="BU59" s="29" t="e">
        <f ca="1">+_xlfn.IFNA(VLOOKUP($B59,'Resultados General'!$C$11:$CG$510,MATCH(BU$6,'Resultados General'!$C$10:$CG$10,0),0),"")</f>
        <v>#NAME?</v>
      </c>
      <c r="BV59" s="29" t="str">
        <f t="shared" ca="1" si="40"/>
        <v/>
      </c>
      <c r="BW59" s="29" t="str">
        <f t="shared" ca="1" si="41"/>
        <v/>
      </c>
      <c r="BX59" s="29" t="e">
        <f ca="1">+_xlfn.IFNA(VLOOKUP($B59,'Resultados General'!$C$11:$CG$510,MATCH(BX$6,'Resultados General'!$C$10:$CG$10,0),0),"")</f>
        <v>#NAME?</v>
      </c>
      <c r="BY59" s="29" t="str">
        <f t="shared" ca="1" si="42"/>
        <v/>
      </c>
      <c r="BZ59" s="29" t="str">
        <f t="shared" ca="1" si="43"/>
        <v/>
      </c>
      <c r="CA59" s="29" t="e">
        <f ca="1">+_xlfn.IFNA(VLOOKUP($B59,'Resultados General'!$C$11:$CG$510,MATCH(CA$6,'Resultados General'!$C$10:$CG$10,0),0),"")</f>
        <v>#NAME?</v>
      </c>
      <c r="CB59" s="29" t="str">
        <f t="shared" ca="1" si="44"/>
        <v/>
      </c>
      <c r="CC59" s="29" t="str">
        <f t="shared" ca="1" si="45"/>
        <v/>
      </c>
      <c r="CD59" s="29" t="e">
        <f ca="1">+_xlfn.IFNA(VLOOKUP($B59,'Resultados General'!$C$11:$CG$510,MATCH(CD$6,'Resultados General'!$C$10:$CG$10,0),0),"")</f>
        <v>#NAME?</v>
      </c>
      <c r="CE59" s="29" t="str">
        <f t="shared" ca="1" si="46"/>
        <v/>
      </c>
      <c r="CF59" s="29" t="str">
        <f t="shared" ca="1" si="47"/>
        <v/>
      </c>
      <c r="CG59" s="29" t="e">
        <f ca="1">+_xlfn.IFNA(VLOOKUP($B59,'Resultados General'!$C$11:$CG$510,MATCH(CG$6,'Resultados General'!$C$10:$CG$10,0),0),"")</f>
        <v>#NAME?</v>
      </c>
      <c r="CH59" s="29" t="str">
        <f t="shared" ca="1" si="48"/>
        <v/>
      </c>
      <c r="CI59" s="29" t="str">
        <f t="shared" ca="1" si="49"/>
        <v/>
      </c>
      <c r="CJ59" s="29" t="e">
        <f ca="1">+_xlfn.IFNA(VLOOKUP($B59,'Resultados General'!$C$11:$CG$510,MATCH(CJ$6,'Resultados General'!$C$10:$CG$10,0),0),"")</f>
        <v>#NAME?</v>
      </c>
      <c r="CK59" s="29" t="str">
        <f t="shared" ca="1" si="50"/>
        <v/>
      </c>
      <c r="CL59" s="29" t="str">
        <f t="shared" ca="1" si="51"/>
        <v/>
      </c>
      <c r="CM59" s="29" t="e">
        <f ca="1">+_xlfn.IFNA(VLOOKUP($B59,'Resultados General'!$C$11:$CG$510,MATCH(CM$6,'Resultados General'!$C$10:$CG$10,0),0),"")</f>
        <v>#NAME?</v>
      </c>
      <c r="CN59" s="29" t="str">
        <f t="shared" ca="1" si="52"/>
        <v/>
      </c>
      <c r="CO59" s="29" t="str">
        <f t="shared" ca="1" si="53"/>
        <v/>
      </c>
      <c r="CP59" s="29" t="e">
        <f ca="1">+_xlfn.IFNA(VLOOKUP($B59,'Resultados General'!$C$11:$CG$510,MATCH(CP$6,'Resultados General'!$C$10:$CG$10,0),0),"")</f>
        <v>#NAME?</v>
      </c>
      <c r="CQ59" s="29" t="str">
        <f t="shared" ca="1" si="54"/>
        <v/>
      </c>
      <c r="CR59" s="29" t="str">
        <f t="shared" ca="1" si="55"/>
        <v/>
      </c>
      <c r="CS59" s="29" t="e">
        <f ca="1">+_xlfn.IFNA(VLOOKUP($B59,'Resultados General'!$C$11:$CG$510,MATCH(CS$6,'Resultados General'!$C$10:$CG$10,0),0),"")</f>
        <v>#NAME?</v>
      </c>
      <c r="CT59" s="29" t="str">
        <f t="shared" ca="1" si="56"/>
        <v/>
      </c>
      <c r="CU59" s="29" t="str">
        <f t="shared" ca="1" si="57"/>
        <v/>
      </c>
      <c r="CV59" s="29" t="e">
        <f ca="1">+_xlfn.IFNA(VLOOKUP($B59,'Resultados General'!$C$11:$CG$510,MATCH(CV$6,'Resultados General'!$C$10:$CG$10,0),0),"")</f>
        <v>#NAME?</v>
      </c>
      <c r="CW59" s="29" t="str">
        <f t="shared" ca="1" si="58"/>
        <v/>
      </c>
      <c r="CX59" s="29" t="str">
        <f t="shared" ca="1" si="59"/>
        <v/>
      </c>
      <c r="CY59" s="29" t="e">
        <f ca="1">+_xlfn.IFNA(VLOOKUP($B59,'Resultados General'!$C$11:$CG$510,MATCH(CY$6,'Resultados General'!$C$10:$CG$10,0),0),"")</f>
        <v>#NAME?</v>
      </c>
      <c r="CZ59" s="29" t="str">
        <f t="shared" ca="1" si="60"/>
        <v/>
      </c>
      <c r="DA59" s="29" t="str">
        <f t="shared" ca="1" si="61"/>
        <v/>
      </c>
      <c r="DB59" s="29" t="e">
        <f ca="1">+_xlfn.IFNA(VLOOKUP($B59,'Resultados General'!$C$11:$CG$510,MATCH(DB$6,'Resultados General'!$C$10:$CG$10,0),0),"")</f>
        <v>#NAME?</v>
      </c>
      <c r="DC59" s="29" t="str">
        <f t="shared" ca="1" si="62"/>
        <v/>
      </c>
      <c r="DD59" s="29" t="str">
        <f t="shared" ca="1" si="63"/>
        <v/>
      </c>
      <c r="DE59" s="29" t="e">
        <f ca="1">+_xlfn.IFNA(VLOOKUP($B59,'Resultados General'!$C$11:$CG$510,MATCH(DE$6,'Resultados General'!$C$10:$CG$10,0),0),"")</f>
        <v>#NAME?</v>
      </c>
      <c r="DF59" s="29" t="str">
        <f t="shared" ca="1" si="64"/>
        <v/>
      </c>
      <c r="DG59" s="29" t="str">
        <f t="shared" ca="1" si="65"/>
        <v/>
      </c>
      <c r="DH59" s="29" t="e">
        <f ca="1">+_xlfn.IFNA(VLOOKUP($B59,'Resultados General'!$C$11:$CG$510,MATCH(DH$6,'Resultados General'!$C$10:$CG$10,0),0),"")</f>
        <v>#NAME?</v>
      </c>
      <c r="DI59" s="29" t="str">
        <f t="shared" ca="1" si="66"/>
        <v/>
      </c>
      <c r="DJ59" s="29" t="str">
        <f t="shared" ca="1" si="67"/>
        <v/>
      </c>
      <c r="DK59" s="29" t="e">
        <f ca="1">+_xlfn.IFNA(VLOOKUP($B59,'Resultados General'!$C$11:$CG$510,MATCH(DK$6,'Resultados General'!$C$10:$CG$10,0),0),"")</f>
        <v>#NAME?</v>
      </c>
      <c r="DL59" s="29" t="str">
        <f t="shared" ca="1" si="68"/>
        <v/>
      </c>
      <c r="DM59" s="29" t="str">
        <f t="shared" ca="1" si="69"/>
        <v/>
      </c>
      <c r="DN59" s="29" t="e">
        <f ca="1">+_xlfn.IFNA(VLOOKUP($B59,'Resultados General'!$C$11:$CG$510,MATCH(DN$6,'Resultados General'!$C$10:$CG$10,0),0),"")</f>
        <v>#NAME?</v>
      </c>
      <c r="DO59" s="29" t="str">
        <f t="shared" ca="1" si="70"/>
        <v/>
      </c>
      <c r="DP59" s="29" t="str">
        <f t="shared" ca="1" si="71"/>
        <v/>
      </c>
    </row>
    <row r="60" spans="2:120">
      <c r="B60" s="219" t="str">
        <f>+IF('Resultados General'!C63="","",'Resultados General'!C63)</f>
        <v/>
      </c>
      <c r="C60" s="134" t="e">
        <f ca="1">+_xlfn.IFNA(VLOOKUP('Distribución de puestos'!B60,'Resultados General'!$C$11:$J$510,8,0),"")</f>
        <v>#NAME?</v>
      </c>
      <c r="D60" s="135" t="e">
        <f ca="1">+_xlfn.IFNA(VLOOKUP(B60,'Resultados General'!$C$11:$L$510,10,0),"")</f>
        <v>#NAME?</v>
      </c>
      <c r="E60" s="26" t="s">
        <v>76</v>
      </c>
      <c r="F60" s="26" t="s">
        <v>76</v>
      </c>
      <c r="G60" s="135" t="str">
        <f t="shared" ca="1" si="72"/>
        <v/>
      </c>
      <c r="H60" s="135" t="str">
        <f t="shared" ca="1" si="73"/>
        <v/>
      </c>
      <c r="I60" s="219" t="str">
        <f t="shared" si="74"/>
        <v/>
      </c>
      <c r="J60" s="138"/>
      <c r="M60" s="29" t="e">
        <f ca="1">+_xlfn.IFNA(VLOOKUP($B60,'Resultados General'!$C$11:$CG$510,MATCH(M$6,'Resultados General'!$C$10:$CG$10,0),0),"")</f>
        <v>#NAME?</v>
      </c>
      <c r="N60" s="29" t="str">
        <f t="shared" ca="1" si="0"/>
        <v/>
      </c>
      <c r="O60" s="29" t="str">
        <f t="shared" ca="1" si="1"/>
        <v/>
      </c>
      <c r="P60" s="29" t="e">
        <f ca="1">+_xlfn.IFNA(VLOOKUP($B60,'Resultados General'!$C$11:$CG$510,MATCH(P$6,'Resultados General'!$C$10:$CG$10,0),0),"")</f>
        <v>#NAME?</v>
      </c>
      <c r="Q60" s="29" t="str">
        <f t="shared" ca="1" si="2"/>
        <v/>
      </c>
      <c r="R60" s="29" t="str">
        <f t="shared" ca="1" si="3"/>
        <v/>
      </c>
      <c r="S60" s="29" t="e">
        <f ca="1">+_xlfn.IFNA(VLOOKUP($B60,'Resultados General'!$C$11:$CG$510,MATCH(S$6,'Resultados General'!$C$10:$CG$10,0),0),"")</f>
        <v>#NAME?</v>
      </c>
      <c r="T60" s="29" t="str">
        <f t="shared" ca="1" si="4"/>
        <v/>
      </c>
      <c r="U60" s="29" t="str">
        <f t="shared" ca="1" si="5"/>
        <v/>
      </c>
      <c r="V60" s="29" t="e">
        <f ca="1">+_xlfn.IFNA(VLOOKUP($B60,'Resultados General'!$C$11:$CG$510,MATCH(V$6,'Resultados General'!$C$10:$CG$10,0),0),"")</f>
        <v>#NAME?</v>
      </c>
      <c r="W60" s="29" t="str">
        <f t="shared" ca="1" si="6"/>
        <v/>
      </c>
      <c r="X60" s="29" t="str">
        <f t="shared" ca="1" si="7"/>
        <v/>
      </c>
      <c r="Y60" s="29" t="e">
        <f ca="1">+_xlfn.IFNA(VLOOKUP($B60,'Resultados General'!$C$11:$CG$510,MATCH(Y$6,'Resultados General'!$C$10:$CG$10,0),0),"")</f>
        <v>#NAME?</v>
      </c>
      <c r="Z60" s="29" t="str">
        <f t="shared" ca="1" si="8"/>
        <v/>
      </c>
      <c r="AA60" s="29" t="str">
        <f t="shared" ca="1" si="9"/>
        <v/>
      </c>
      <c r="AB60" s="29" t="e">
        <f ca="1">+_xlfn.IFNA(VLOOKUP($B60,'Resultados General'!$C$11:$CG$510,MATCH(AB$6,'Resultados General'!$C$10:$CG$10,0),0),"")</f>
        <v>#NAME?</v>
      </c>
      <c r="AC60" s="29" t="str">
        <f t="shared" ca="1" si="10"/>
        <v/>
      </c>
      <c r="AD60" s="29" t="str">
        <f t="shared" ca="1" si="11"/>
        <v/>
      </c>
      <c r="AE60" s="29" t="e">
        <f ca="1">+_xlfn.IFNA(VLOOKUP($B60,'Resultados General'!$C$11:$CG$510,MATCH(AE$6,'Resultados General'!$C$10:$CG$10,0),0),"")</f>
        <v>#NAME?</v>
      </c>
      <c r="AF60" s="29" t="str">
        <f t="shared" ca="1" si="12"/>
        <v/>
      </c>
      <c r="AG60" s="29" t="str">
        <f t="shared" ca="1" si="13"/>
        <v/>
      </c>
      <c r="AH60" s="29" t="e">
        <f ca="1">+_xlfn.IFNA(VLOOKUP($B60,'Resultados General'!$C$11:$CG$510,MATCH(AH$6,'Resultados General'!$C$10:$CG$10,0),0),"")</f>
        <v>#NAME?</v>
      </c>
      <c r="AI60" s="29" t="str">
        <f t="shared" ca="1" si="14"/>
        <v/>
      </c>
      <c r="AJ60" s="29" t="str">
        <f t="shared" ca="1" si="15"/>
        <v/>
      </c>
      <c r="AK60" s="29" t="e">
        <f ca="1">+_xlfn.IFNA(VLOOKUP($B60,'Resultados General'!$C$11:$CG$510,MATCH(AK$6,'Resultados General'!$C$10:$CG$10,0),0),"")</f>
        <v>#NAME?</v>
      </c>
      <c r="AL60" s="29" t="str">
        <f t="shared" ca="1" si="16"/>
        <v/>
      </c>
      <c r="AM60" s="29" t="str">
        <f t="shared" ca="1" si="17"/>
        <v/>
      </c>
      <c r="AN60" s="29" t="e">
        <f ca="1">+_xlfn.IFNA(VLOOKUP($B60,'Resultados General'!$C$11:$CG$510,MATCH(AN$6,'Resultados General'!$C$10:$CG$10,0),0),"")</f>
        <v>#NAME?</v>
      </c>
      <c r="AO60" s="29" t="str">
        <f t="shared" ca="1" si="18"/>
        <v/>
      </c>
      <c r="AP60" s="29" t="str">
        <f t="shared" ca="1" si="19"/>
        <v/>
      </c>
      <c r="AQ60" s="29" t="e">
        <f ca="1">+_xlfn.IFNA(VLOOKUP($B60,'Resultados General'!$C$11:$CG$510,MATCH(AQ$6,'Resultados General'!$C$10:$CG$10,0),0),"")</f>
        <v>#NAME?</v>
      </c>
      <c r="AR60" s="29" t="str">
        <f t="shared" ca="1" si="20"/>
        <v/>
      </c>
      <c r="AS60" s="29" t="str">
        <f t="shared" ca="1" si="21"/>
        <v/>
      </c>
      <c r="AT60" s="29" t="e">
        <f ca="1">+_xlfn.IFNA(VLOOKUP($B60,'Resultados General'!$C$11:$CG$510,MATCH(AT$6,'Resultados General'!$C$10:$CG$10,0),0),"")</f>
        <v>#NAME?</v>
      </c>
      <c r="AU60" s="29" t="str">
        <f t="shared" ca="1" si="22"/>
        <v/>
      </c>
      <c r="AV60" s="29" t="str">
        <f t="shared" ca="1" si="23"/>
        <v/>
      </c>
      <c r="AW60" s="29" t="e">
        <f ca="1">+_xlfn.IFNA(VLOOKUP($B60,'Resultados General'!$C$11:$CG$510,MATCH(AW$6,'Resultados General'!$C$10:$CG$10,0),0),"")</f>
        <v>#NAME?</v>
      </c>
      <c r="AX60" s="29" t="str">
        <f t="shared" ca="1" si="24"/>
        <v/>
      </c>
      <c r="AY60" s="29" t="str">
        <f t="shared" ca="1" si="25"/>
        <v/>
      </c>
      <c r="AZ60" s="29" t="e">
        <f ca="1">+_xlfn.IFNA(VLOOKUP($B60,'Resultados General'!$C$11:$CG$510,MATCH(AZ$6,'Resultados General'!$C$10:$CG$10,0),0),"")</f>
        <v>#NAME?</v>
      </c>
      <c r="BA60" s="29" t="str">
        <f t="shared" ca="1" si="26"/>
        <v/>
      </c>
      <c r="BB60" s="29" t="str">
        <f t="shared" ca="1" si="27"/>
        <v/>
      </c>
      <c r="BC60" s="29" t="e">
        <f ca="1">+_xlfn.IFNA(VLOOKUP($B60,'Resultados General'!$C$11:$CG$510,MATCH(BC$6,'Resultados General'!$C$10:$CG$10,0),0),"")</f>
        <v>#NAME?</v>
      </c>
      <c r="BD60" s="29" t="str">
        <f t="shared" ca="1" si="28"/>
        <v/>
      </c>
      <c r="BE60" s="29" t="str">
        <f t="shared" ca="1" si="29"/>
        <v/>
      </c>
      <c r="BF60" s="29" t="e">
        <f ca="1">+_xlfn.IFNA(VLOOKUP($B60,'Resultados General'!$C$11:$CG$510,MATCH(BF$6,'Resultados General'!$C$10:$CG$10,0),0),"")</f>
        <v>#NAME?</v>
      </c>
      <c r="BG60" s="29" t="str">
        <f t="shared" ca="1" si="30"/>
        <v/>
      </c>
      <c r="BH60" s="29" t="str">
        <f t="shared" ca="1" si="31"/>
        <v/>
      </c>
      <c r="BI60" s="29" t="e">
        <f ca="1">+_xlfn.IFNA(VLOOKUP($B60,'Resultados General'!$C$11:$CG$510,MATCH(BI$6,'Resultados General'!$C$10:$CG$10,0),0),"")</f>
        <v>#NAME?</v>
      </c>
      <c r="BJ60" s="29" t="str">
        <f t="shared" ca="1" si="32"/>
        <v/>
      </c>
      <c r="BK60" s="29" t="str">
        <f t="shared" ca="1" si="33"/>
        <v/>
      </c>
      <c r="BL60" s="29" t="e">
        <f ca="1">+_xlfn.IFNA(VLOOKUP($B60,'Resultados General'!$C$11:$CG$510,MATCH(BL$6,'Resultados General'!$C$10:$CG$10,0),0),"")</f>
        <v>#NAME?</v>
      </c>
      <c r="BM60" s="29" t="str">
        <f t="shared" ca="1" si="34"/>
        <v/>
      </c>
      <c r="BN60" s="29" t="str">
        <f t="shared" ca="1" si="35"/>
        <v/>
      </c>
      <c r="BO60" s="29" t="e">
        <f ca="1">+_xlfn.IFNA(VLOOKUP($B60,'Resultados General'!$C$11:$CG$510,MATCH(BO$6,'Resultados General'!$C$10:$CG$10,0),0),"")</f>
        <v>#NAME?</v>
      </c>
      <c r="BP60" s="29" t="str">
        <f t="shared" ca="1" si="36"/>
        <v/>
      </c>
      <c r="BQ60" s="29" t="str">
        <f t="shared" ca="1" si="37"/>
        <v/>
      </c>
      <c r="BR60" s="29" t="e">
        <f ca="1">+_xlfn.IFNA(VLOOKUP($B60,'Resultados General'!$C$11:$CG$510,MATCH(BR$6,'Resultados General'!$C$10:$CG$10,0),0),"")</f>
        <v>#NAME?</v>
      </c>
      <c r="BS60" s="29" t="str">
        <f t="shared" ca="1" si="38"/>
        <v/>
      </c>
      <c r="BT60" s="29" t="str">
        <f t="shared" ca="1" si="39"/>
        <v/>
      </c>
      <c r="BU60" s="29" t="e">
        <f ca="1">+_xlfn.IFNA(VLOOKUP($B60,'Resultados General'!$C$11:$CG$510,MATCH(BU$6,'Resultados General'!$C$10:$CG$10,0),0),"")</f>
        <v>#NAME?</v>
      </c>
      <c r="BV60" s="29" t="str">
        <f t="shared" ca="1" si="40"/>
        <v/>
      </c>
      <c r="BW60" s="29" t="str">
        <f t="shared" ca="1" si="41"/>
        <v/>
      </c>
      <c r="BX60" s="29" t="e">
        <f ca="1">+_xlfn.IFNA(VLOOKUP($B60,'Resultados General'!$C$11:$CG$510,MATCH(BX$6,'Resultados General'!$C$10:$CG$10,0),0),"")</f>
        <v>#NAME?</v>
      </c>
      <c r="BY60" s="29" t="str">
        <f t="shared" ca="1" si="42"/>
        <v/>
      </c>
      <c r="BZ60" s="29" t="str">
        <f t="shared" ca="1" si="43"/>
        <v/>
      </c>
      <c r="CA60" s="29" t="e">
        <f ca="1">+_xlfn.IFNA(VLOOKUP($B60,'Resultados General'!$C$11:$CG$510,MATCH(CA$6,'Resultados General'!$C$10:$CG$10,0),0),"")</f>
        <v>#NAME?</v>
      </c>
      <c r="CB60" s="29" t="str">
        <f t="shared" ca="1" si="44"/>
        <v/>
      </c>
      <c r="CC60" s="29" t="str">
        <f t="shared" ca="1" si="45"/>
        <v/>
      </c>
      <c r="CD60" s="29" t="e">
        <f ca="1">+_xlfn.IFNA(VLOOKUP($B60,'Resultados General'!$C$11:$CG$510,MATCH(CD$6,'Resultados General'!$C$10:$CG$10,0),0),"")</f>
        <v>#NAME?</v>
      </c>
      <c r="CE60" s="29" t="str">
        <f t="shared" ca="1" si="46"/>
        <v/>
      </c>
      <c r="CF60" s="29" t="str">
        <f t="shared" ca="1" si="47"/>
        <v/>
      </c>
      <c r="CG60" s="29" t="e">
        <f ca="1">+_xlfn.IFNA(VLOOKUP($B60,'Resultados General'!$C$11:$CG$510,MATCH(CG$6,'Resultados General'!$C$10:$CG$10,0),0),"")</f>
        <v>#NAME?</v>
      </c>
      <c r="CH60" s="29" t="str">
        <f t="shared" ca="1" si="48"/>
        <v/>
      </c>
      <c r="CI60" s="29" t="str">
        <f t="shared" ca="1" si="49"/>
        <v/>
      </c>
      <c r="CJ60" s="29" t="e">
        <f ca="1">+_xlfn.IFNA(VLOOKUP($B60,'Resultados General'!$C$11:$CG$510,MATCH(CJ$6,'Resultados General'!$C$10:$CG$10,0),0),"")</f>
        <v>#NAME?</v>
      </c>
      <c r="CK60" s="29" t="str">
        <f t="shared" ca="1" si="50"/>
        <v/>
      </c>
      <c r="CL60" s="29" t="str">
        <f t="shared" ca="1" si="51"/>
        <v/>
      </c>
      <c r="CM60" s="29" t="e">
        <f ca="1">+_xlfn.IFNA(VLOOKUP($B60,'Resultados General'!$C$11:$CG$510,MATCH(CM$6,'Resultados General'!$C$10:$CG$10,0),0),"")</f>
        <v>#NAME?</v>
      </c>
      <c r="CN60" s="29" t="str">
        <f t="shared" ca="1" si="52"/>
        <v/>
      </c>
      <c r="CO60" s="29" t="str">
        <f t="shared" ca="1" si="53"/>
        <v/>
      </c>
      <c r="CP60" s="29" t="e">
        <f ca="1">+_xlfn.IFNA(VLOOKUP($B60,'Resultados General'!$C$11:$CG$510,MATCH(CP$6,'Resultados General'!$C$10:$CG$10,0),0),"")</f>
        <v>#NAME?</v>
      </c>
      <c r="CQ60" s="29" t="str">
        <f t="shared" ca="1" si="54"/>
        <v/>
      </c>
      <c r="CR60" s="29" t="str">
        <f t="shared" ca="1" si="55"/>
        <v/>
      </c>
      <c r="CS60" s="29" t="e">
        <f ca="1">+_xlfn.IFNA(VLOOKUP($B60,'Resultados General'!$C$11:$CG$510,MATCH(CS$6,'Resultados General'!$C$10:$CG$10,0),0),"")</f>
        <v>#NAME?</v>
      </c>
      <c r="CT60" s="29" t="str">
        <f t="shared" ca="1" si="56"/>
        <v/>
      </c>
      <c r="CU60" s="29" t="str">
        <f t="shared" ca="1" si="57"/>
        <v/>
      </c>
      <c r="CV60" s="29" t="e">
        <f ca="1">+_xlfn.IFNA(VLOOKUP($B60,'Resultados General'!$C$11:$CG$510,MATCH(CV$6,'Resultados General'!$C$10:$CG$10,0),0),"")</f>
        <v>#NAME?</v>
      </c>
      <c r="CW60" s="29" t="str">
        <f t="shared" ca="1" si="58"/>
        <v/>
      </c>
      <c r="CX60" s="29" t="str">
        <f t="shared" ca="1" si="59"/>
        <v/>
      </c>
      <c r="CY60" s="29" t="e">
        <f ca="1">+_xlfn.IFNA(VLOOKUP($B60,'Resultados General'!$C$11:$CG$510,MATCH(CY$6,'Resultados General'!$C$10:$CG$10,0),0),"")</f>
        <v>#NAME?</v>
      </c>
      <c r="CZ60" s="29" t="str">
        <f t="shared" ca="1" si="60"/>
        <v/>
      </c>
      <c r="DA60" s="29" t="str">
        <f t="shared" ca="1" si="61"/>
        <v/>
      </c>
      <c r="DB60" s="29" t="e">
        <f ca="1">+_xlfn.IFNA(VLOOKUP($B60,'Resultados General'!$C$11:$CG$510,MATCH(DB$6,'Resultados General'!$C$10:$CG$10,0),0),"")</f>
        <v>#NAME?</v>
      </c>
      <c r="DC60" s="29" t="str">
        <f t="shared" ca="1" si="62"/>
        <v/>
      </c>
      <c r="DD60" s="29" t="str">
        <f t="shared" ca="1" si="63"/>
        <v/>
      </c>
      <c r="DE60" s="29" t="e">
        <f ca="1">+_xlfn.IFNA(VLOOKUP($B60,'Resultados General'!$C$11:$CG$510,MATCH(DE$6,'Resultados General'!$C$10:$CG$10,0),0),"")</f>
        <v>#NAME?</v>
      </c>
      <c r="DF60" s="29" t="str">
        <f t="shared" ca="1" si="64"/>
        <v/>
      </c>
      <c r="DG60" s="29" t="str">
        <f t="shared" ca="1" si="65"/>
        <v/>
      </c>
      <c r="DH60" s="29" t="e">
        <f ca="1">+_xlfn.IFNA(VLOOKUP($B60,'Resultados General'!$C$11:$CG$510,MATCH(DH$6,'Resultados General'!$C$10:$CG$10,0),0),"")</f>
        <v>#NAME?</v>
      </c>
      <c r="DI60" s="29" t="str">
        <f t="shared" ca="1" si="66"/>
        <v/>
      </c>
      <c r="DJ60" s="29" t="str">
        <f t="shared" ca="1" si="67"/>
        <v/>
      </c>
      <c r="DK60" s="29" t="e">
        <f ca="1">+_xlfn.IFNA(VLOOKUP($B60,'Resultados General'!$C$11:$CG$510,MATCH(DK$6,'Resultados General'!$C$10:$CG$10,0),0),"")</f>
        <v>#NAME?</v>
      </c>
      <c r="DL60" s="29" t="str">
        <f t="shared" ca="1" si="68"/>
        <v/>
      </c>
      <c r="DM60" s="29" t="str">
        <f t="shared" ca="1" si="69"/>
        <v/>
      </c>
      <c r="DN60" s="29" t="e">
        <f ca="1">+_xlfn.IFNA(VLOOKUP($B60,'Resultados General'!$C$11:$CG$510,MATCH(DN$6,'Resultados General'!$C$10:$CG$10,0),0),"")</f>
        <v>#NAME?</v>
      </c>
      <c r="DO60" s="29" t="str">
        <f t="shared" ca="1" si="70"/>
        <v/>
      </c>
      <c r="DP60" s="29" t="str">
        <f t="shared" ca="1" si="71"/>
        <v/>
      </c>
    </row>
    <row r="61" spans="2:120">
      <c r="B61" s="219" t="str">
        <f>+IF('Resultados General'!C64="","",'Resultados General'!C64)</f>
        <v/>
      </c>
      <c r="C61" s="134" t="e">
        <f ca="1">+_xlfn.IFNA(VLOOKUP('Distribución de puestos'!B61,'Resultados General'!$C$11:$J$510,8,0),"")</f>
        <v>#NAME?</v>
      </c>
      <c r="D61" s="135" t="e">
        <f ca="1">+_xlfn.IFNA(VLOOKUP(B61,'Resultados General'!$C$11:$L$510,10,0),"")</f>
        <v>#NAME?</v>
      </c>
      <c r="E61" s="26" t="s">
        <v>76</v>
      </c>
      <c r="F61" s="26" t="s">
        <v>76</v>
      </c>
      <c r="G61" s="135" t="str">
        <f t="shared" ca="1" si="72"/>
        <v/>
      </c>
      <c r="H61" s="135" t="str">
        <f t="shared" ca="1" si="73"/>
        <v/>
      </c>
      <c r="I61" s="219" t="str">
        <f t="shared" si="74"/>
        <v/>
      </c>
      <c r="J61" s="138"/>
      <c r="M61" s="29" t="e">
        <f ca="1">+_xlfn.IFNA(VLOOKUP($B61,'Resultados General'!$C$11:$CG$510,MATCH(M$6,'Resultados General'!$C$10:$CG$10,0),0),"")</f>
        <v>#NAME?</v>
      </c>
      <c r="N61" s="29" t="str">
        <f t="shared" ca="1" si="0"/>
        <v/>
      </c>
      <c r="O61" s="29" t="str">
        <f t="shared" ca="1" si="1"/>
        <v/>
      </c>
      <c r="P61" s="29" t="e">
        <f ca="1">+_xlfn.IFNA(VLOOKUP($B61,'Resultados General'!$C$11:$CG$510,MATCH(P$6,'Resultados General'!$C$10:$CG$10,0),0),"")</f>
        <v>#NAME?</v>
      </c>
      <c r="Q61" s="29" t="str">
        <f t="shared" ca="1" si="2"/>
        <v/>
      </c>
      <c r="R61" s="29" t="str">
        <f t="shared" ca="1" si="3"/>
        <v/>
      </c>
      <c r="S61" s="29" t="e">
        <f ca="1">+_xlfn.IFNA(VLOOKUP($B61,'Resultados General'!$C$11:$CG$510,MATCH(S$6,'Resultados General'!$C$10:$CG$10,0),0),"")</f>
        <v>#NAME?</v>
      </c>
      <c r="T61" s="29" t="str">
        <f t="shared" ca="1" si="4"/>
        <v/>
      </c>
      <c r="U61" s="29" t="str">
        <f t="shared" ca="1" si="5"/>
        <v/>
      </c>
      <c r="V61" s="29" t="e">
        <f ca="1">+_xlfn.IFNA(VLOOKUP($B61,'Resultados General'!$C$11:$CG$510,MATCH(V$6,'Resultados General'!$C$10:$CG$10,0),0),"")</f>
        <v>#NAME?</v>
      </c>
      <c r="W61" s="29" t="str">
        <f t="shared" ca="1" si="6"/>
        <v/>
      </c>
      <c r="X61" s="29" t="str">
        <f t="shared" ca="1" si="7"/>
        <v/>
      </c>
      <c r="Y61" s="29" t="e">
        <f ca="1">+_xlfn.IFNA(VLOOKUP($B61,'Resultados General'!$C$11:$CG$510,MATCH(Y$6,'Resultados General'!$C$10:$CG$10,0),0),"")</f>
        <v>#NAME?</v>
      </c>
      <c r="Z61" s="29" t="str">
        <f t="shared" ca="1" si="8"/>
        <v/>
      </c>
      <c r="AA61" s="29" t="str">
        <f t="shared" ca="1" si="9"/>
        <v/>
      </c>
      <c r="AB61" s="29" t="e">
        <f ca="1">+_xlfn.IFNA(VLOOKUP($B61,'Resultados General'!$C$11:$CG$510,MATCH(AB$6,'Resultados General'!$C$10:$CG$10,0),0),"")</f>
        <v>#NAME?</v>
      </c>
      <c r="AC61" s="29" t="str">
        <f t="shared" ca="1" si="10"/>
        <v/>
      </c>
      <c r="AD61" s="29" t="str">
        <f t="shared" ca="1" si="11"/>
        <v/>
      </c>
      <c r="AE61" s="29" t="e">
        <f ca="1">+_xlfn.IFNA(VLOOKUP($B61,'Resultados General'!$C$11:$CG$510,MATCH(AE$6,'Resultados General'!$C$10:$CG$10,0),0),"")</f>
        <v>#NAME?</v>
      </c>
      <c r="AF61" s="29" t="str">
        <f t="shared" ca="1" si="12"/>
        <v/>
      </c>
      <c r="AG61" s="29" t="str">
        <f t="shared" ca="1" si="13"/>
        <v/>
      </c>
      <c r="AH61" s="29" t="e">
        <f ca="1">+_xlfn.IFNA(VLOOKUP($B61,'Resultados General'!$C$11:$CG$510,MATCH(AH$6,'Resultados General'!$C$10:$CG$10,0),0),"")</f>
        <v>#NAME?</v>
      </c>
      <c r="AI61" s="29" t="str">
        <f t="shared" ca="1" si="14"/>
        <v/>
      </c>
      <c r="AJ61" s="29" t="str">
        <f t="shared" ca="1" si="15"/>
        <v/>
      </c>
      <c r="AK61" s="29" t="e">
        <f ca="1">+_xlfn.IFNA(VLOOKUP($B61,'Resultados General'!$C$11:$CG$510,MATCH(AK$6,'Resultados General'!$C$10:$CG$10,0),0),"")</f>
        <v>#NAME?</v>
      </c>
      <c r="AL61" s="29" t="str">
        <f t="shared" ca="1" si="16"/>
        <v/>
      </c>
      <c r="AM61" s="29" t="str">
        <f t="shared" ca="1" si="17"/>
        <v/>
      </c>
      <c r="AN61" s="29" t="e">
        <f ca="1">+_xlfn.IFNA(VLOOKUP($B61,'Resultados General'!$C$11:$CG$510,MATCH(AN$6,'Resultados General'!$C$10:$CG$10,0),0),"")</f>
        <v>#NAME?</v>
      </c>
      <c r="AO61" s="29" t="str">
        <f t="shared" ca="1" si="18"/>
        <v/>
      </c>
      <c r="AP61" s="29" t="str">
        <f t="shared" ca="1" si="19"/>
        <v/>
      </c>
      <c r="AQ61" s="29" t="e">
        <f ca="1">+_xlfn.IFNA(VLOOKUP($B61,'Resultados General'!$C$11:$CG$510,MATCH(AQ$6,'Resultados General'!$C$10:$CG$10,0),0),"")</f>
        <v>#NAME?</v>
      </c>
      <c r="AR61" s="29" t="str">
        <f t="shared" ca="1" si="20"/>
        <v/>
      </c>
      <c r="AS61" s="29" t="str">
        <f t="shared" ca="1" si="21"/>
        <v/>
      </c>
      <c r="AT61" s="29" t="e">
        <f ca="1">+_xlfn.IFNA(VLOOKUP($B61,'Resultados General'!$C$11:$CG$510,MATCH(AT$6,'Resultados General'!$C$10:$CG$10,0),0),"")</f>
        <v>#NAME?</v>
      </c>
      <c r="AU61" s="29" t="str">
        <f t="shared" ca="1" si="22"/>
        <v/>
      </c>
      <c r="AV61" s="29" t="str">
        <f t="shared" ca="1" si="23"/>
        <v/>
      </c>
      <c r="AW61" s="29" t="e">
        <f ca="1">+_xlfn.IFNA(VLOOKUP($B61,'Resultados General'!$C$11:$CG$510,MATCH(AW$6,'Resultados General'!$C$10:$CG$10,0),0),"")</f>
        <v>#NAME?</v>
      </c>
      <c r="AX61" s="29" t="str">
        <f t="shared" ca="1" si="24"/>
        <v/>
      </c>
      <c r="AY61" s="29" t="str">
        <f t="shared" ca="1" si="25"/>
        <v/>
      </c>
      <c r="AZ61" s="29" t="e">
        <f ca="1">+_xlfn.IFNA(VLOOKUP($B61,'Resultados General'!$C$11:$CG$510,MATCH(AZ$6,'Resultados General'!$C$10:$CG$10,0),0),"")</f>
        <v>#NAME?</v>
      </c>
      <c r="BA61" s="29" t="str">
        <f t="shared" ca="1" si="26"/>
        <v/>
      </c>
      <c r="BB61" s="29" t="str">
        <f t="shared" ca="1" si="27"/>
        <v/>
      </c>
      <c r="BC61" s="29" t="e">
        <f ca="1">+_xlfn.IFNA(VLOOKUP($B61,'Resultados General'!$C$11:$CG$510,MATCH(BC$6,'Resultados General'!$C$10:$CG$10,0),0),"")</f>
        <v>#NAME?</v>
      </c>
      <c r="BD61" s="29" t="str">
        <f t="shared" ca="1" si="28"/>
        <v/>
      </c>
      <c r="BE61" s="29" t="str">
        <f t="shared" ca="1" si="29"/>
        <v/>
      </c>
      <c r="BF61" s="29" t="e">
        <f ca="1">+_xlfn.IFNA(VLOOKUP($B61,'Resultados General'!$C$11:$CG$510,MATCH(BF$6,'Resultados General'!$C$10:$CG$10,0),0),"")</f>
        <v>#NAME?</v>
      </c>
      <c r="BG61" s="29" t="str">
        <f t="shared" ca="1" si="30"/>
        <v/>
      </c>
      <c r="BH61" s="29" t="str">
        <f t="shared" ca="1" si="31"/>
        <v/>
      </c>
      <c r="BI61" s="29" t="e">
        <f ca="1">+_xlfn.IFNA(VLOOKUP($B61,'Resultados General'!$C$11:$CG$510,MATCH(BI$6,'Resultados General'!$C$10:$CG$10,0),0),"")</f>
        <v>#NAME?</v>
      </c>
      <c r="BJ61" s="29" t="str">
        <f t="shared" ca="1" si="32"/>
        <v/>
      </c>
      <c r="BK61" s="29" t="str">
        <f t="shared" ca="1" si="33"/>
        <v/>
      </c>
      <c r="BL61" s="29" t="e">
        <f ca="1">+_xlfn.IFNA(VLOOKUP($B61,'Resultados General'!$C$11:$CG$510,MATCH(BL$6,'Resultados General'!$C$10:$CG$10,0),0),"")</f>
        <v>#NAME?</v>
      </c>
      <c r="BM61" s="29" t="str">
        <f t="shared" ca="1" si="34"/>
        <v/>
      </c>
      <c r="BN61" s="29" t="str">
        <f t="shared" ca="1" si="35"/>
        <v/>
      </c>
      <c r="BO61" s="29" t="e">
        <f ca="1">+_xlfn.IFNA(VLOOKUP($B61,'Resultados General'!$C$11:$CG$510,MATCH(BO$6,'Resultados General'!$C$10:$CG$10,0),0),"")</f>
        <v>#NAME?</v>
      </c>
      <c r="BP61" s="29" t="str">
        <f t="shared" ca="1" si="36"/>
        <v/>
      </c>
      <c r="BQ61" s="29" t="str">
        <f t="shared" ca="1" si="37"/>
        <v/>
      </c>
      <c r="BR61" s="29" t="e">
        <f ca="1">+_xlfn.IFNA(VLOOKUP($B61,'Resultados General'!$C$11:$CG$510,MATCH(BR$6,'Resultados General'!$C$10:$CG$10,0),0),"")</f>
        <v>#NAME?</v>
      </c>
      <c r="BS61" s="29" t="str">
        <f t="shared" ca="1" si="38"/>
        <v/>
      </c>
      <c r="BT61" s="29" t="str">
        <f t="shared" ca="1" si="39"/>
        <v/>
      </c>
      <c r="BU61" s="29" t="e">
        <f ca="1">+_xlfn.IFNA(VLOOKUP($B61,'Resultados General'!$C$11:$CG$510,MATCH(BU$6,'Resultados General'!$C$10:$CG$10,0),0),"")</f>
        <v>#NAME?</v>
      </c>
      <c r="BV61" s="29" t="str">
        <f t="shared" ca="1" si="40"/>
        <v/>
      </c>
      <c r="BW61" s="29" t="str">
        <f t="shared" ca="1" si="41"/>
        <v/>
      </c>
      <c r="BX61" s="29" t="e">
        <f ca="1">+_xlfn.IFNA(VLOOKUP($B61,'Resultados General'!$C$11:$CG$510,MATCH(BX$6,'Resultados General'!$C$10:$CG$10,0),0),"")</f>
        <v>#NAME?</v>
      </c>
      <c r="BY61" s="29" t="str">
        <f t="shared" ca="1" si="42"/>
        <v/>
      </c>
      <c r="BZ61" s="29" t="str">
        <f t="shared" ca="1" si="43"/>
        <v/>
      </c>
      <c r="CA61" s="29" t="e">
        <f ca="1">+_xlfn.IFNA(VLOOKUP($B61,'Resultados General'!$C$11:$CG$510,MATCH(CA$6,'Resultados General'!$C$10:$CG$10,0),0),"")</f>
        <v>#NAME?</v>
      </c>
      <c r="CB61" s="29" t="str">
        <f t="shared" ca="1" si="44"/>
        <v/>
      </c>
      <c r="CC61" s="29" t="str">
        <f t="shared" ca="1" si="45"/>
        <v/>
      </c>
      <c r="CD61" s="29" t="e">
        <f ca="1">+_xlfn.IFNA(VLOOKUP($B61,'Resultados General'!$C$11:$CG$510,MATCH(CD$6,'Resultados General'!$C$10:$CG$10,0),0),"")</f>
        <v>#NAME?</v>
      </c>
      <c r="CE61" s="29" t="str">
        <f t="shared" ca="1" si="46"/>
        <v/>
      </c>
      <c r="CF61" s="29" t="str">
        <f t="shared" ca="1" si="47"/>
        <v/>
      </c>
      <c r="CG61" s="29" t="e">
        <f ca="1">+_xlfn.IFNA(VLOOKUP($B61,'Resultados General'!$C$11:$CG$510,MATCH(CG$6,'Resultados General'!$C$10:$CG$10,0),0),"")</f>
        <v>#NAME?</v>
      </c>
      <c r="CH61" s="29" t="str">
        <f t="shared" ca="1" si="48"/>
        <v/>
      </c>
      <c r="CI61" s="29" t="str">
        <f t="shared" ca="1" si="49"/>
        <v/>
      </c>
      <c r="CJ61" s="29" t="e">
        <f ca="1">+_xlfn.IFNA(VLOOKUP($B61,'Resultados General'!$C$11:$CG$510,MATCH(CJ$6,'Resultados General'!$C$10:$CG$10,0),0),"")</f>
        <v>#NAME?</v>
      </c>
      <c r="CK61" s="29" t="str">
        <f t="shared" ca="1" si="50"/>
        <v/>
      </c>
      <c r="CL61" s="29" t="str">
        <f t="shared" ca="1" si="51"/>
        <v/>
      </c>
      <c r="CM61" s="29" t="e">
        <f ca="1">+_xlfn.IFNA(VLOOKUP($B61,'Resultados General'!$C$11:$CG$510,MATCH(CM$6,'Resultados General'!$C$10:$CG$10,0),0),"")</f>
        <v>#NAME?</v>
      </c>
      <c r="CN61" s="29" t="str">
        <f t="shared" ca="1" si="52"/>
        <v/>
      </c>
      <c r="CO61" s="29" t="str">
        <f t="shared" ca="1" si="53"/>
        <v/>
      </c>
      <c r="CP61" s="29" t="e">
        <f ca="1">+_xlfn.IFNA(VLOOKUP($B61,'Resultados General'!$C$11:$CG$510,MATCH(CP$6,'Resultados General'!$C$10:$CG$10,0),0),"")</f>
        <v>#NAME?</v>
      </c>
      <c r="CQ61" s="29" t="str">
        <f t="shared" ca="1" si="54"/>
        <v/>
      </c>
      <c r="CR61" s="29" t="str">
        <f t="shared" ca="1" si="55"/>
        <v/>
      </c>
      <c r="CS61" s="29" t="e">
        <f ca="1">+_xlfn.IFNA(VLOOKUP($B61,'Resultados General'!$C$11:$CG$510,MATCH(CS$6,'Resultados General'!$C$10:$CG$10,0),0),"")</f>
        <v>#NAME?</v>
      </c>
      <c r="CT61" s="29" t="str">
        <f t="shared" ca="1" si="56"/>
        <v/>
      </c>
      <c r="CU61" s="29" t="str">
        <f t="shared" ca="1" si="57"/>
        <v/>
      </c>
      <c r="CV61" s="29" t="e">
        <f ca="1">+_xlfn.IFNA(VLOOKUP($B61,'Resultados General'!$C$11:$CG$510,MATCH(CV$6,'Resultados General'!$C$10:$CG$10,0),0),"")</f>
        <v>#NAME?</v>
      </c>
      <c r="CW61" s="29" t="str">
        <f t="shared" ca="1" si="58"/>
        <v/>
      </c>
      <c r="CX61" s="29" t="str">
        <f t="shared" ca="1" si="59"/>
        <v/>
      </c>
      <c r="CY61" s="29" t="e">
        <f ca="1">+_xlfn.IFNA(VLOOKUP($B61,'Resultados General'!$C$11:$CG$510,MATCH(CY$6,'Resultados General'!$C$10:$CG$10,0),0),"")</f>
        <v>#NAME?</v>
      </c>
      <c r="CZ61" s="29" t="str">
        <f t="shared" ca="1" si="60"/>
        <v/>
      </c>
      <c r="DA61" s="29" t="str">
        <f t="shared" ca="1" si="61"/>
        <v/>
      </c>
      <c r="DB61" s="29" t="e">
        <f ca="1">+_xlfn.IFNA(VLOOKUP($B61,'Resultados General'!$C$11:$CG$510,MATCH(DB$6,'Resultados General'!$C$10:$CG$10,0),0),"")</f>
        <v>#NAME?</v>
      </c>
      <c r="DC61" s="29" t="str">
        <f t="shared" ca="1" si="62"/>
        <v/>
      </c>
      <c r="DD61" s="29" t="str">
        <f t="shared" ca="1" si="63"/>
        <v/>
      </c>
      <c r="DE61" s="29" t="e">
        <f ca="1">+_xlfn.IFNA(VLOOKUP($B61,'Resultados General'!$C$11:$CG$510,MATCH(DE$6,'Resultados General'!$C$10:$CG$10,0),0),"")</f>
        <v>#NAME?</v>
      </c>
      <c r="DF61" s="29" t="str">
        <f t="shared" ca="1" si="64"/>
        <v/>
      </c>
      <c r="DG61" s="29" t="str">
        <f t="shared" ca="1" si="65"/>
        <v/>
      </c>
      <c r="DH61" s="29" t="e">
        <f ca="1">+_xlfn.IFNA(VLOOKUP($B61,'Resultados General'!$C$11:$CG$510,MATCH(DH$6,'Resultados General'!$C$10:$CG$10,0),0),"")</f>
        <v>#NAME?</v>
      </c>
      <c r="DI61" s="29" t="str">
        <f t="shared" ca="1" si="66"/>
        <v/>
      </c>
      <c r="DJ61" s="29" t="str">
        <f t="shared" ca="1" si="67"/>
        <v/>
      </c>
      <c r="DK61" s="29" t="e">
        <f ca="1">+_xlfn.IFNA(VLOOKUP($B61,'Resultados General'!$C$11:$CG$510,MATCH(DK$6,'Resultados General'!$C$10:$CG$10,0),0),"")</f>
        <v>#NAME?</v>
      </c>
      <c r="DL61" s="29" t="str">
        <f t="shared" ca="1" si="68"/>
        <v/>
      </c>
      <c r="DM61" s="29" t="str">
        <f t="shared" ca="1" si="69"/>
        <v/>
      </c>
      <c r="DN61" s="29" t="e">
        <f ca="1">+_xlfn.IFNA(VLOOKUP($B61,'Resultados General'!$C$11:$CG$510,MATCH(DN$6,'Resultados General'!$C$10:$CG$10,0),0),"")</f>
        <v>#NAME?</v>
      </c>
      <c r="DO61" s="29" t="str">
        <f t="shared" ca="1" si="70"/>
        <v/>
      </c>
      <c r="DP61" s="29" t="str">
        <f t="shared" ca="1" si="71"/>
        <v/>
      </c>
    </row>
    <row r="62" spans="2:120">
      <c r="B62" s="219" t="str">
        <f>+IF('Resultados General'!C65="","",'Resultados General'!C65)</f>
        <v/>
      </c>
      <c r="C62" s="134" t="e">
        <f ca="1">+_xlfn.IFNA(VLOOKUP('Distribución de puestos'!B62,'Resultados General'!$C$11:$J$510,8,0),"")</f>
        <v>#NAME?</v>
      </c>
      <c r="D62" s="135" t="e">
        <f ca="1">+_xlfn.IFNA(VLOOKUP(B62,'Resultados General'!$C$11:$L$510,10,0),"")</f>
        <v>#NAME?</v>
      </c>
      <c r="E62" s="26" t="s">
        <v>76</v>
      </c>
      <c r="F62" s="26" t="s">
        <v>76</v>
      </c>
      <c r="G62" s="135" t="str">
        <f t="shared" ca="1" si="72"/>
        <v/>
      </c>
      <c r="H62" s="135" t="str">
        <f t="shared" ca="1" si="73"/>
        <v/>
      </c>
      <c r="I62" s="219" t="str">
        <f t="shared" si="74"/>
        <v/>
      </c>
      <c r="J62" s="138"/>
      <c r="M62" s="29" t="e">
        <f ca="1">+_xlfn.IFNA(VLOOKUP($B62,'Resultados General'!$C$11:$CG$510,MATCH(M$6,'Resultados General'!$C$10:$CG$10,0),0),"")</f>
        <v>#NAME?</v>
      </c>
      <c r="N62" s="29" t="str">
        <f t="shared" ca="1" si="0"/>
        <v/>
      </c>
      <c r="O62" s="29" t="str">
        <f t="shared" ca="1" si="1"/>
        <v/>
      </c>
      <c r="P62" s="29" t="e">
        <f ca="1">+_xlfn.IFNA(VLOOKUP($B62,'Resultados General'!$C$11:$CG$510,MATCH(P$6,'Resultados General'!$C$10:$CG$10,0),0),"")</f>
        <v>#NAME?</v>
      </c>
      <c r="Q62" s="29" t="str">
        <f t="shared" ca="1" si="2"/>
        <v/>
      </c>
      <c r="R62" s="29" t="str">
        <f t="shared" ca="1" si="3"/>
        <v/>
      </c>
      <c r="S62" s="29" t="e">
        <f ca="1">+_xlfn.IFNA(VLOOKUP($B62,'Resultados General'!$C$11:$CG$510,MATCH(S$6,'Resultados General'!$C$10:$CG$10,0),0),"")</f>
        <v>#NAME?</v>
      </c>
      <c r="T62" s="29" t="str">
        <f t="shared" ca="1" si="4"/>
        <v/>
      </c>
      <c r="U62" s="29" t="str">
        <f t="shared" ca="1" si="5"/>
        <v/>
      </c>
      <c r="V62" s="29" t="e">
        <f ca="1">+_xlfn.IFNA(VLOOKUP($B62,'Resultados General'!$C$11:$CG$510,MATCH(V$6,'Resultados General'!$C$10:$CG$10,0),0),"")</f>
        <v>#NAME?</v>
      </c>
      <c r="W62" s="29" t="str">
        <f t="shared" ca="1" si="6"/>
        <v/>
      </c>
      <c r="X62" s="29" t="str">
        <f t="shared" ca="1" si="7"/>
        <v/>
      </c>
      <c r="Y62" s="29" t="e">
        <f ca="1">+_xlfn.IFNA(VLOOKUP($B62,'Resultados General'!$C$11:$CG$510,MATCH(Y$6,'Resultados General'!$C$10:$CG$10,0),0),"")</f>
        <v>#NAME?</v>
      </c>
      <c r="Z62" s="29" t="str">
        <f t="shared" ca="1" si="8"/>
        <v/>
      </c>
      <c r="AA62" s="29" t="str">
        <f t="shared" ca="1" si="9"/>
        <v/>
      </c>
      <c r="AB62" s="29" t="e">
        <f ca="1">+_xlfn.IFNA(VLOOKUP($B62,'Resultados General'!$C$11:$CG$510,MATCH(AB$6,'Resultados General'!$C$10:$CG$10,0),0),"")</f>
        <v>#NAME?</v>
      </c>
      <c r="AC62" s="29" t="str">
        <f t="shared" ca="1" si="10"/>
        <v/>
      </c>
      <c r="AD62" s="29" t="str">
        <f t="shared" ca="1" si="11"/>
        <v/>
      </c>
      <c r="AE62" s="29" t="e">
        <f ca="1">+_xlfn.IFNA(VLOOKUP($B62,'Resultados General'!$C$11:$CG$510,MATCH(AE$6,'Resultados General'!$C$10:$CG$10,0),0),"")</f>
        <v>#NAME?</v>
      </c>
      <c r="AF62" s="29" t="str">
        <f t="shared" ca="1" si="12"/>
        <v/>
      </c>
      <c r="AG62" s="29" t="str">
        <f t="shared" ca="1" si="13"/>
        <v/>
      </c>
      <c r="AH62" s="29" t="e">
        <f ca="1">+_xlfn.IFNA(VLOOKUP($B62,'Resultados General'!$C$11:$CG$510,MATCH(AH$6,'Resultados General'!$C$10:$CG$10,0),0),"")</f>
        <v>#NAME?</v>
      </c>
      <c r="AI62" s="29" t="str">
        <f t="shared" ca="1" si="14"/>
        <v/>
      </c>
      <c r="AJ62" s="29" t="str">
        <f t="shared" ca="1" si="15"/>
        <v/>
      </c>
      <c r="AK62" s="29" t="e">
        <f ca="1">+_xlfn.IFNA(VLOOKUP($B62,'Resultados General'!$C$11:$CG$510,MATCH(AK$6,'Resultados General'!$C$10:$CG$10,0),0),"")</f>
        <v>#NAME?</v>
      </c>
      <c r="AL62" s="29" t="str">
        <f t="shared" ca="1" si="16"/>
        <v/>
      </c>
      <c r="AM62" s="29" t="str">
        <f t="shared" ca="1" si="17"/>
        <v/>
      </c>
      <c r="AN62" s="29" t="e">
        <f ca="1">+_xlfn.IFNA(VLOOKUP($B62,'Resultados General'!$C$11:$CG$510,MATCH(AN$6,'Resultados General'!$C$10:$CG$10,0),0),"")</f>
        <v>#NAME?</v>
      </c>
      <c r="AO62" s="29" t="str">
        <f t="shared" ca="1" si="18"/>
        <v/>
      </c>
      <c r="AP62" s="29" t="str">
        <f t="shared" ca="1" si="19"/>
        <v/>
      </c>
      <c r="AQ62" s="29" t="e">
        <f ca="1">+_xlfn.IFNA(VLOOKUP($B62,'Resultados General'!$C$11:$CG$510,MATCH(AQ$6,'Resultados General'!$C$10:$CG$10,0),0),"")</f>
        <v>#NAME?</v>
      </c>
      <c r="AR62" s="29" t="str">
        <f t="shared" ca="1" si="20"/>
        <v/>
      </c>
      <c r="AS62" s="29" t="str">
        <f t="shared" ca="1" si="21"/>
        <v/>
      </c>
      <c r="AT62" s="29" t="e">
        <f ca="1">+_xlfn.IFNA(VLOOKUP($B62,'Resultados General'!$C$11:$CG$510,MATCH(AT$6,'Resultados General'!$C$10:$CG$10,0),0),"")</f>
        <v>#NAME?</v>
      </c>
      <c r="AU62" s="29" t="str">
        <f t="shared" ca="1" si="22"/>
        <v/>
      </c>
      <c r="AV62" s="29" t="str">
        <f t="shared" ca="1" si="23"/>
        <v/>
      </c>
      <c r="AW62" s="29" t="e">
        <f ca="1">+_xlfn.IFNA(VLOOKUP($B62,'Resultados General'!$C$11:$CG$510,MATCH(AW$6,'Resultados General'!$C$10:$CG$10,0),0),"")</f>
        <v>#NAME?</v>
      </c>
      <c r="AX62" s="29" t="str">
        <f t="shared" ca="1" si="24"/>
        <v/>
      </c>
      <c r="AY62" s="29" t="str">
        <f t="shared" ca="1" si="25"/>
        <v/>
      </c>
      <c r="AZ62" s="29" t="e">
        <f ca="1">+_xlfn.IFNA(VLOOKUP($B62,'Resultados General'!$C$11:$CG$510,MATCH(AZ$6,'Resultados General'!$C$10:$CG$10,0),0),"")</f>
        <v>#NAME?</v>
      </c>
      <c r="BA62" s="29" t="str">
        <f t="shared" ca="1" si="26"/>
        <v/>
      </c>
      <c r="BB62" s="29" t="str">
        <f t="shared" ca="1" si="27"/>
        <v/>
      </c>
      <c r="BC62" s="29" t="e">
        <f ca="1">+_xlfn.IFNA(VLOOKUP($B62,'Resultados General'!$C$11:$CG$510,MATCH(BC$6,'Resultados General'!$C$10:$CG$10,0),0),"")</f>
        <v>#NAME?</v>
      </c>
      <c r="BD62" s="29" t="str">
        <f t="shared" ca="1" si="28"/>
        <v/>
      </c>
      <c r="BE62" s="29" t="str">
        <f t="shared" ca="1" si="29"/>
        <v/>
      </c>
      <c r="BF62" s="29" t="e">
        <f ca="1">+_xlfn.IFNA(VLOOKUP($B62,'Resultados General'!$C$11:$CG$510,MATCH(BF$6,'Resultados General'!$C$10:$CG$10,0),0),"")</f>
        <v>#NAME?</v>
      </c>
      <c r="BG62" s="29" t="str">
        <f t="shared" ca="1" si="30"/>
        <v/>
      </c>
      <c r="BH62" s="29" t="str">
        <f t="shared" ca="1" si="31"/>
        <v/>
      </c>
      <c r="BI62" s="29" t="e">
        <f ca="1">+_xlfn.IFNA(VLOOKUP($B62,'Resultados General'!$C$11:$CG$510,MATCH(BI$6,'Resultados General'!$C$10:$CG$10,0),0),"")</f>
        <v>#NAME?</v>
      </c>
      <c r="BJ62" s="29" t="str">
        <f t="shared" ca="1" si="32"/>
        <v/>
      </c>
      <c r="BK62" s="29" t="str">
        <f t="shared" ca="1" si="33"/>
        <v/>
      </c>
      <c r="BL62" s="29" t="e">
        <f ca="1">+_xlfn.IFNA(VLOOKUP($B62,'Resultados General'!$C$11:$CG$510,MATCH(BL$6,'Resultados General'!$C$10:$CG$10,0),0),"")</f>
        <v>#NAME?</v>
      </c>
      <c r="BM62" s="29" t="str">
        <f t="shared" ca="1" si="34"/>
        <v/>
      </c>
      <c r="BN62" s="29" t="str">
        <f t="shared" ca="1" si="35"/>
        <v/>
      </c>
      <c r="BO62" s="29" t="e">
        <f ca="1">+_xlfn.IFNA(VLOOKUP($B62,'Resultados General'!$C$11:$CG$510,MATCH(BO$6,'Resultados General'!$C$10:$CG$10,0),0),"")</f>
        <v>#NAME?</v>
      </c>
      <c r="BP62" s="29" t="str">
        <f t="shared" ca="1" si="36"/>
        <v/>
      </c>
      <c r="BQ62" s="29" t="str">
        <f t="shared" ca="1" si="37"/>
        <v/>
      </c>
      <c r="BR62" s="29" t="e">
        <f ca="1">+_xlfn.IFNA(VLOOKUP($B62,'Resultados General'!$C$11:$CG$510,MATCH(BR$6,'Resultados General'!$C$10:$CG$10,0),0),"")</f>
        <v>#NAME?</v>
      </c>
      <c r="BS62" s="29" t="str">
        <f t="shared" ca="1" si="38"/>
        <v/>
      </c>
      <c r="BT62" s="29" t="str">
        <f t="shared" ca="1" si="39"/>
        <v/>
      </c>
      <c r="BU62" s="29" t="e">
        <f ca="1">+_xlfn.IFNA(VLOOKUP($B62,'Resultados General'!$C$11:$CG$510,MATCH(BU$6,'Resultados General'!$C$10:$CG$10,0),0),"")</f>
        <v>#NAME?</v>
      </c>
      <c r="BV62" s="29" t="str">
        <f t="shared" ca="1" si="40"/>
        <v/>
      </c>
      <c r="BW62" s="29" t="str">
        <f t="shared" ca="1" si="41"/>
        <v/>
      </c>
      <c r="BX62" s="29" t="e">
        <f ca="1">+_xlfn.IFNA(VLOOKUP($B62,'Resultados General'!$C$11:$CG$510,MATCH(BX$6,'Resultados General'!$C$10:$CG$10,0),0),"")</f>
        <v>#NAME?</v>
      </c>
      <c r="BY62" s="29" t="str">
        <f t="shared" ca="1" si="42"/>
        <v/>
      </c>
      <c r="BZ62" s="29" t="str">
        <f t="shared" ca="1" si="43"/>
        <v/>
      </c>
      <c r="CA62" s="29" t="e">
        <f ca="1">+_xlfn.IFNA(VLOOKUP($B62,'Resultados General'!$C$11:$CG$510,MATCH(CA$6,'Resultados General'!$C$10:$CG$10,0),0),"")</f>
        <v>#NAME?</v>
      </c>
      <c r="CB62" s="29" t="str">
        <f t="shared" ca="1" si="44"/>
        <v/>
      </c>
      <c r="CC62" s="29" t="str">
        <f t="shared" ca="1" si="45"/>
        <v/>
      </c>
      <c r="CD62" s="29" t="e">
        <f ca="1">+_xlfn.IFNA(VLOOKUP($B62,'Resultados General'!$C$11:$CG$510,MATCH(CD$6,'Resultados General'!$C$10:$CG$10,0),0),"")</f>
        <v>#NAME?</v>
      </c>
      <c r="CE62" s="29" t="str">
        <f t="shared" ca="1" si="46"/>
        <v/>
      </c>
      <c r="CF62" s="29" t="str">
        <f t="shared" ca="1" si="47"/>
        <v/>
      </c>
      <c r="CG62" s="29" t="e">
        <f ca="1">+_xlfn.IFNA(VLOOKUP($B62,'Resultados General'!$C$11:$CG$510,MATCH(CG$6,'Resultados General'!$C$10:$CG$10,0),0),"")</f>
        <v>#NAME?</v>
      </c>
      <c r="CH62" s="29" t="str">
        <f t="shared" ca="1" si="48"/>
        <v/>
      </c>
      <c r="CI62" s="29" t="str">
        <f t="shared" ca="1" si="49"/>
        <v/>
      </c>
      <c r="CJ62" s="29" t="e">
        <f ca="1">+_xlfn.IFNA(VLOOKUP($B62,'Resultados General'!$C$11:$CG$510,MATCH(CJ$6,'Resultados General'!$C$10:$CG$10,0),0),"")</f>
        <v>#NAME?</v>
      </c>
      <c r="CK62" s="29" t="str">
        <f t="shared" ca="1" si="50"/>
        <v/>
      </c>
      <c r="CL62" s="29" t="str">
        <f t="shared" ca="1" si="51"/>
        <v/>
      </c>
      <c r="CM62" s="29" t="e">
        <f ca="1">+_xlfn.IFNA(VLOOKUP($B62,'Resultados General'!$C$11:$CG$510,MATCH(CM$6,'Resultados General'!$C$10:$CG$10,0),0),"")</f>
        <v>#NAME?</v>
      </c>
      <c r="CN62" s="29" t="str">
        <f t="shared" ca="1" si="52"/>
        <v/>
      </c>
      <c r="CO62" s="29" t="str">
        <f t="shared" ca="1" si="53"/>
        <v/>
      </c>
      <c r="CP62" s="29" t="e">
        <f ca="1">+_xlfn.IFNA(VLOOKUP($B62,'Resultados General'!$C$11:$CG$510,MATCH(CP$6,'Resultados General'!$C$10:$CG$10,0),0),"")</f>
        <v>#NAME?</v>
      </c>
      <c r="CQ62" s="29" t="str">
        <f t="shared" ca="1" si="54"/>
        <v/>
      </c>
      <c r="CR62" s="29" t="str">
        <f t="shared" ca="1" si="55"/>
        <v/>
      </c>
      <c r="CS62" s="29" t="e">
        <f ca="1">+_xlfn.IFNA(VLOOKUP($B62,'Resultados General'!$C$11:$CG$510,MATCH(CS$6,'Resultados General'!$C$10:$CG$10,0),0),"")</f>
        <v>#NAME?</v>
      </c>
      <c r="CT62" s="29" t="str">
        <f t="shared" ca="1" si="56"/>
        <v/>
      </c>
      <c r="CU62" s="29" t="str">
        <f t="shared" ca="1" si="57"/>
        <v/>
      </c>
      <c r="CV62" s="29" t="e">
        <f ca="1">+_xlfn.IFNA(VLOOKUP($B62,'Resultados General'!$C$11:$CG$510,MATCH(CV$6,'Resultados General'!$C$10:$CG$10,0),0),"")</f>
        <v>#NAME?</v>
      </c>
      <c r="CW62" s="29" t="str">
        <f t="shared" ca="1" si="58"/>
        <v/>
      </c>
      <c r="CX62" s="29" t="str">
        <f t="shared" ca="1" si="59"/>
        <v/>
      </c>
      <c r="CY62" s="29" t="e">
        <f ca="1">+_xlfn.IFNA(VLOOKUP($B62,'Resultados General'!$C$11:$CG$510,MATCH(CY$6,'Resultados General'!$C$10:$CG$10,0),0),"")</f>
        <v>#NAME?</v>
      </c>
      <c r="CZ62" s="29" t="str">
        <f t="shared" ca="1" si="60"/>
        <v/>
      </c>
      <c r="DA62" s="29" t="str">
        <f t="shared" ca="1" si="61"/>
        <v/>
      </c>
      <c r="DB62" s="29" t="e">
        <f ca="1">+_xlfn.IFNA(VLOOKUP($B62,'Resultados General'!$C$11:$CG$510,MATCH(DB$6,'Resultados General'!$C$10:$CG$10,0),0),"")</f>
        <v>#NAME?</v>
      </c>
      <c r="DC62" s="29" t="str">
        <f t="shared" ca="1" si="62"/>
        <v/>
      </c>
      <c r="DD62" s="29" t="str">
        <f t="shared" ca="1" si="63"/>
        <v/>
      </c>
      <c r="DE62" s="29" t="e">
        <f ca="1">+_xlfn.IFNA(VLOOKUP($B62,'Resultados General'!$C$11:$CG$510,MATCH(DE$6,'Resultados General'!$C$10:$CG$10,0),0),"")</f>
        <v>#NAME?</v>
      </c>
      <c r="DF62" s="29" t="str">
        <f t="shared" ca="1" si="64"/>
        <v/>
      </c>
      <c r="DG62" s="29" t="str">
        <f t="shared" ca="1" si="65"/>
        <v/>
      </c>
      <c r="DH62" s="29" t="e">
        <f ca="1">+_xlfn.IFNA(VLOOKUP($B62,'Resultados General'!$C$11:$CG$510,MATCH(DH$6,'Resultados General'!$C$10:$CG$10,0),0),"")</f>
        <v>#NAME?</v>
      </c>
      <c r="DI62" s="29" t="str">
        <f t="shared" ca="1" si="66"/>
        <v/>
      </c>
      <c r="DJ62" s="29" t="str">
        <f t="shared" ca="1" si="67"/>
        <v/>
      </c>
      <c r="DK62" s="29" t="e">
        <f ca="1">+_xlfn.IFNA(VLOOKUP($B62,'Resultados General'!$C$11:$CG$510,MATCH(DK$6,'Resultados General'!$C$10:$CG$10,0),0),"")</f>
        <v>#NAME?</v>
      </c>
      <c r="DL62" s="29" t="str">
        <f t="shared" ca="1" si="68"/>
        <v/>
      </c>
      <c r="DM62" s="29" t="str">
        <f t="shared" ca="1" si="69"/>
        <v/>
      </c>
      <c r="DN62" s="29" t="e">
        <f ca="1">+_xlfn.IFNA(VLOOKUP($B62,'Resultados General'!$C$11:$CG$510,MATCH(DN$6,'Resultados General'!$C$10:$CG$10,0),0),"")</f>
        <v>#NAME?</v>
      </c>
      <c r="DO62" s="29" t="str">
        <f t="shared" ca="1" si="70"/>
        <v/>
      </c>
      <c r="DP62" s="29" t="str">
        <f t="shared" ca="1" si="71"/>
        <v/>
      </c>
    </row>
    <row r="63" spans="2:120">
      <c r="B63" s="219" t="str">
        <f>+IF('Resultados General'!C66="","",'Resultados General'!C66)</f>
        <v/>
      </c>
      <c r="C63" s="134" t="e">
        <f ca="1">+_xlfn.IFNA(VLOOKUP('Distribución de puestos'!B63,'Resultados General'!$C$11:$J$510,8,0),"")</f>
        <v>#NAME?</v>
      </c>
      <c r="D63" s="135" t="e">
        <f ca="1">+_xlfn.IFNA(VLOOKUP(B63,'Resultados General'!$C$11:$L$510,10,0),"")</f>
        <v>#NAME?</v>
      </c>
      <c r="E63" s="26" t="s">
        <v>76</v>
      </c>
      <c r="F63" s="26" t="s">
        <v>76</v>
      </c>
      <c r="G63" s="135" t="str">
        <f t="shared" ca="1" si="72"/>
        <v/>
      </c>
      <c r="H63" s="135" t="str">
        <f t="shared" ca="1" si="73"/>
        <v/>
      </c>
      <c r="I63" s="219" t="str">
        <f t="shared" si="74"/>
        <v/>
      </c>
      <c r="J63" s="138"/>
      <c r="M63" s="29" t="e">
        <f ca="1">+_xlfn.IFNA(VLOOKUP($B63,'Resultados General'!$C$11:$CG$510,MATCH(M$6,'Resultados General'!$C$10:$CG$10,0),0),"")</f>
        <v>#NAME?</v>
      </c>
      <c r="N63" s="29" t="str">
        <f t="shared" ca="1" si="0"/>
        <v/>
      </c>
      <c r="O63" s="29" t="str">
        <f t="shared" ca="1" si="1"/>
        <v/>
      </c>
      <c r="P63" s="29" t="e">
        <f ca="1">+_xlfn.IFNA(VLOOKUP($B63,'Resultados General'!$C$11:$CG$510,MATCH(P$6,'Resultados General'!$C$10:$CG$10,0),0),"")</f>
        <v>#NAME?</v>
      </c>
      <c r="Q63" s="29" t="str">
        <f t="shared" ca="1" si="2"/>
        <v/>
      </c>
      <c r="R63" s="29" t="str">
        <f t="shared" ca="1" si="3"/>
        <v/>
      </c>
      <c r="S63" s="29" t="e">
        <f ca="1">+_xlfn.IFNA(VLOOKUP($B63,'Resultados General'!$C$11:$CG$510,MATCH(S$6,'Resultados General'!$C$10:$CG$10,0),0),"")</f>
        <v>#NAME?</v>
      </c>
      <c r="T63" s="29" t="str">
        <f t="shared" ca="1" si="4"/>
        <v/>
      </c>
      <c r="U63" s="29" t="str">
        <f t="shared" ca="1" si="5"/>
        <v/>
      </c>
      <c r="V63" s="29" t="e">
        <f ca="1">+_xlfn.IFNA(VLOOKUP($B63,'Resultados General'!$C$11:$CG$510,MATCH(V$6,'Resultados General'!$C$10:$CG$10,0),0),"")</f>
        <v>#NAME?</v>
      </c>
      <c r="W63" s="29" t="str">
        <f t="shared" ca="1" si="6"/>
        <v/>
      </c>
      <c r="X63" s="29" t="str">
        <f t="shared" ca="1" si="7"/>
        <v/>
      </c>
      <c r="Y63" s="29" t="e">
        <f ca="1">+_xlfn.IFNA(VLOOKUP($B63,'Resultados General'!$C$11:$CG$510,MATCH(Y$6,'Resultados General'!$C$10:$CG$10,0),0),"")</f>
        <v>#NAME?</v>
      </c>
      <c r="Z63" s="29" t="str">
        <f t="shared" ca="1" si="8"/>
        <v/>
      </c>
      <c r="AA63" s="29" t="str">
        <f t="shared" ca="1" si="9"/>
        <v/>
      </c>
      <c r="AB63" s="29" t="e">
        <f ca="1">+_xlfn.IFNA(VLOOKUP($B63,'Resultados General'!$C$11:$CG$510,MATCH(AB$6,'Resultados General'!$C$10:$CG$10,0),0),"")</f>
        <v>#NAME?</v>
      </c>
      <c r="AC63" s="29" t="str">
        <f t="shared" ca="1" si="10"/>
        <v/>
      </c>
      <c r="AD63" s="29" t="str">
        <f t="shared" ca="1" si="11"/>
        <v/>
      </c>
      <c r="AE63" s="29" t="e">
        <f ca="1">+_xlfn.IFNA(VLOOKUP($B63,'Resultados General'!$C$11:$CG$510,MATCH(AE$6,'Resultados General'!$C$10:$CG$10,0),0),"")</f>
        <v>#NAME?</v>
      </c>
      <c r="AF63" s="29" t="str">
        <f t="shared" ca="1" si="12"/>
        <v/>
      </c>
      <c r="AG63" s="29" t="str">
        <f t="shared" ca="1" si="13"/>
        <v/>
      </c>
      <c r="AH63" s="29" t="e">
        <f ca="1">+_xlfn.IFNA(VLOOKUP($B63,'Resultados General'!$C$11:$CG$510,MATCH(AH$6,'Resultados General'!$C$10:$CG$10,0),0),"")</f>
        <v>#NAME?</v>
      </c>
      <c r="AI63" s="29" t="str">
        <f t="shared" ca="1" si="14"/>
        <v/>
      </c>
      <c r="AJ63" s="29" t="str">
        <f t="shared" ca="1" si="15"/>
        <v/>
      </c>
      <c r="AK63" s="29" t="e">
        <f ca="1">+_xlfn.IFNA(VLOOKUP($B63,'Resultados General'!$C$11:$CG$510,MATCH(AK$6,'Resultados General'!$C$10:$CG$10,0),0),"")</f>
        <v>#NAME?</v>
      </c>
      <c r="AL63" s="29" t="str">
        <f t="shared" ca="1" si="16"/>
        <v/>
      </c>
      <c r="AM63" s="29" t="str">
        <f t="shared" ca="1" si="17"/>
        <v/>
      </c>
      <c r="AN63" s="29" t="e">
        <f ca="1">+_xlfn.IFNA(VLOOKUP($B63,'Resultados General'!$C$11:$CG$510,MATCH(AN$6,'Resultados General'!$C$10:$CG$10,0),0),"")</f>
        <v>#NAME?</v>
      </c>
      <c r="AO63" s="29" t="str">
        <f t="shared" ca="1" si="18"/>
        <v/>
      </c>
      <c r="AP63" s="29" t="str">
        <f t="shared" ca="1" si="19"/>
        <v/>
      </c>
      <c r="AQ63" s="29" t="e">
        <f ca="1">+_xlfn.IFNA(VLOOKUP($B63,'Resultados General'!$C$11:$CG$510,MATCH(AQ$6,'Resultados General'!$C$10:$CG$10,0),0),"")</f>
        <v>#NAME?</v>
      </c>
      <c r="AR63" s="29" t="str">
        <f t="shared" ca="1" si="20"/>
        <v/>
      </c>
      <c r="AS63" s="29" t="str">
        <f t="shared" ca="1" si="21"/>
        <v/>
      </c>
      <c r="AT63" s="29" t="e">
        <f ca="1">+_xlfn.IFNA(VLOOKUP($B63,'Resultados General'!$C$11:$CG$510,MATCH(AT$6,'Resultados General'!$C$10:$CG$10,0),0),"")</f>
        <v>#NAME?</v>
      </c>
      <c r="AU63" s="29" t="str">
        <f t="shared" ca="1" si="22"/>
        <v/>
      </c>
      <c r="AV63" s="29" t="str">
        <f t="shared" ca="1" si="23"/>
        <v/>
      </c>
      <c r="AW63" s="29" t="e">
        <f ca="1">+_xlfn.IFNA(VLOOKUP($B63,'Resultados General'!$C$11:$CG$510,MATCH(AW$6,'Resultados General'!$C$10:$CG$10,0),0),"")</f>
        <v>#NAME?</v>
      </c>
      <c r="AX63" s="29" t="str">
        <f t="shared" ca="1" si="24"/>
        <v/>
      </c>
      <c r="AY63" s="29" t="str">
        <f t="shared" ca="1" si="25"/>
        <v/>
      </c>
      <c r="AZ63" s="29" t="e">
        <f ca="1">+_xlfn.IFNA(VLOOKUP($B63,'Resultados General'!$C$11:$CG$510,MATCH(AZ$6,'Resultados General'!$C$10:$CG$10,0),0),"")</f>
        <v>#NAME?</v>
      </c>
      <c r="BA63" s="29" t="str">
        <f t="shared" ca="1" si="26"/>
        <v/>
      </c>
      <c r="BB63" s="29" t="str">
        <f t="shared" ca="1" si="27"/>
        <v/>
      </c>
      <c r="BC63" s="29" t="e">
        <f ca="1">+_xlfn.IFNA(VLOOKUP($B63,'Resultados General'!$C$11:$CG$510,MATCH(BC$6,'Resultados General'!$C$10:$CG$10,0),0),"")</f>
        <v>#NAME?</v>
      </c>
      <c r="BD63" s="29" t="str">
        <f t="shared" ca="1" si="28"/>
        <v/>
      </c>
      <c r="BE63" s="29" t="str">
        <f t="shared" ca="1" si="29"/>
        <v/>
      </c>
      <c r="BF63" s="29" t="e">
        <f ca="1">+_xlfn.IFNA(VLOOKUP($B63,'Resultados General'!$C$11:$CG$510,MATCH(BF$6,'Resultados General'!$C$10:$CG$10,0),0),"")</f>
        <v>#NAME?</v>
      </c>
      <c r="BG63" s="29" t="str">
        <f t="shared" ca="1" si="30"/>
        <v/>
      </c>
      <c r="BH63" s="29" t="str">
        <f t="shared" ca="1" si="31"/>
        <v/>
      </c>
      <c r="BI63" s="29" t="e">
        <f ca="1">+_xlfn.IFNA(VLOOKUP($B63,'Resultados General'!$C$11:$CG$510,MATCH(BI$6,'Resultados General'!$C$10:$CG$10,0),0),"")</f>
        <v>#NAME?</v>
      </c>
      <c r="BJ63" s="29" t="str">
        <f t="shared" ca="1" si="32"/>
        <v/>
      </c>
      <c r="BK63" s="29" t="str">
        <f t="shared" ca="1" si="33"/>
        <v/>
      </c>
      <c r="BL63" s="29" t="e">
        <f ca="1">+_xlfn.IFNA(VLOOKUP($B63,'Resultados General'!$C$11:$CG$510,MATCH(BL$6,'Resultados General'!$C$10:$CG$10,0),0),"")</f>
        <v>#NAME?</v>
      </c>
      <c r="BM63" s="29" t="str">
        <f t="shared" ca="1" si="34"/>
        <v/>
      </c>
      <c r="BN63" s="29" t="str">
        <f t="shared" ca="1" si="35"/>
        <v/>
      </c>
      <c r="BO63" s="29" t="e">
        <f ca="1">+_xlfn.IFNA(VLOOKUP($B63,'Resultados General'!$C$11:$CG$510,MATCH(BO$6,'Resultados General'!$C$10:$CG$10,0),0),"")</f>
        <v>#NAME?</v>
      </c>
      <c r="BP63" s="29" t="str">
        <f t="shared" ca="1" si="36"/>
        <v/>
      </c>
      <c r="BQ63" s="29" t="str">
        <f t="shared" ca="1" si="37"/>
        <v/>
      </c>
      <c r="BR63" s="29" t="e">
        <f ca="1">+_xlfn.IFNA(VLOOKUP($B63,'Resultados General'!$C$11:$CG$510,MATCH(BR$6,'Resultados General'!$C$10:$CG$10,0),0),"")</f>
        <v>#NAME?</v>
      </c>
      <c r="BS63" s="29" t="str">
        <f t="shared" ca="1" si="38"/>
        <v/>
      </c>
      <c r="BT63" s="29" t="str">
        <f t="shared" ca="1" si="39"/>
        <v/>
      </c>
      <c r="BU63" s="29" t="e">
        <f ca="1">+_xlfn.IFNA(VLOOKUP($B63,'Resultados General'!$C$11:$CG$510,MATCH(BU$6,'Resultados General'!$C$10:$CG$10,0),0),"")</f>
        <v>#NAME?</v>
      </c>
      <c r="BV63" s="29" t="str">
        <f t="shared" ca="1" si="40"/>
        <v/>
      </c>
      <c r="BW63" s="29" t="str">
        <f t="shared" ca="1" si="41"/>
        <v/>
      </c>
      <c r="BX63" s="29" t="e">
        <f ca="1">+_xlfn.IFNA(VLOOKUP($B63,'Resultados General'!$C$11:$CG$510,MATCH(BX$6,'Resultados General'!$C$10:$CG$10,0),0),"")</f>
        <v>#NAME?</v>
      </c>
      <c r="BY63" s="29" t="str">
        <f t="shared" ca="1" si="42"/>
        <v/>
      </c>
      <c r="BZ63" s="29" t="str">
        <f t="shared" ca="1" si="43"/>
        <v/>
      </c>
      <c r="CA63" s="29" t="e">
        <f ca="1">+_xlfn.IFNA(VLOOKUP($B63,'Resultados General'!$C$11:$CG$510,MATCH(CA$6,'Resultados General'!$C$10:$CG$10,0),0),"")</f>
        <v>#NAME?</v>
      </c>
      <c r="CB63" s="29" t="str">
        <f t="shared" ca="1" si="44"/>
        <v/>
      </c>
      <c r="CC63" s="29" t="str">
        <f t="shared" ca="1" si="45"/>
        <v/>
      </c>
      <c r="CD63" s="29" t="e">
        <f ca="1">+_xlfn.IFNA(VLOOKUP($B63,'Resultados General'!$C$11:$CG$510,MATCH(CD$6,'Resultados General'!$C$10:$CG$10,0),0),"")</f>
        <v>#NAME?</v>
      </c>
      <c r="CE63" s="29" t="str">
        <f t="shared" ca="1" si="46"/>
        <v/>
      </c>
      <c r="CF63" s="29" t="str">
        <f t="shared" ca="1" si="47"/>
        <v/>
      </c>
      <c r="CG63" s="29" t="e">
        <f ca="1">+_xlfn.IFNA(VLOOKUP($B63,'Resultados General'!$C$11:$CG$510,MATCH(CG$6,'Resultados General'!$C$10:$CG$10,0),0),"")</f>
        <v>#NAME?</v>
      </c>
      <c r="CH63" s="29" t="str">
        <f t="shared" ca="1" si="48"/>
        <v/>
      </c>
      <c r="CI63" s="29" t="str">
        <f t="shared" ca="1" si="49"/>
        <v/>
      </c>
      <c r="CJ63" s="29" t="e">
        <f ca="1">+_xlfn.IFNA(VLOOKUP($B63,'Resultados General'!$C$11:$CG$510,MATCH(CJ$6,'Resultados General'!$C$10:$CG$10,0),0),"")</f>
        <v>#NAME?</v>
      </c>
      <c r="CK63" s="29" t="str">
        <f t="shared" ca="1" si="50"/>
        <v/>
      </c>
      <c r="CL63" s="29" t="str">
        <f t="shared" ca="1" si="51"/>
        <v/>
      </c>
      <c r="CM63" s="29" t="e">
        <f ca="1">+_xlfn.IFNA(VLOOKUP($B63,'Resultados General'!$C$11:$CG$510,MATCH(CM$6,'Resultados General'!$C$10:$CG$10,0),0),"")</f>
        <v>#NAME?</v>
      </c>
      <c r="CN63" s="29" t="str">
        <f t="shared" ca="1" si="52"/>
        <v/>
      </c>
      <c r="CO63" s="29" t="str">
        <f t="shared" ca="1" si="53"/>
        <v/>
      </c>
      <c r="CP63" s="29" t="e">
        <f ca="1">+_xlfn.IFNA(VLOOKUP($B63,'Resultados General'!$C$11:$CG$510,MATCH(CP$6,'Resultados General'!$C$10:$CG$10,0),0),"")</f>
        <v>#NAME?</v>
      </c>
      <c r="CQ63" s="29" t="str">
        <f t="shared" ca="1" si="54"/>
        <v/>
      </c>
      <c r="CR63" s="29" t="str">
        <f t="shared" ca="1" si="55"/>
        <v/>
      </c>
      <c r="CS63" s="29" t="e">
        <f ca="1">+_xlfn.IFNA(VLOOKUP($B63,'Resultados General'!$C$11:$CG$510,MATCH(CS$6,'Resultados General'!$C$10:$CG$10,0),0),"")</f>
        <v>#NAME?</v>
      </c>
      <c r="CT63" s="29" t="str">
        <f t="shared" ca="1" si="56"/>
        <v/>
      </c>
      <c r="CU63" s="29" t="str">
        <f t="shared" ca="1" si="57"/>
        <v/>
      </c>
      <c r="CV63" s="29" t="e">
        <f ca="1">+_xlfn.IFNA(VLOOKUP($B63,'Resultados General'!$C$11:$CG$510,MATCH(CV$6,'Resultados General'!$C$10:$CG$10,0),0),"")</f>
        <v>#NAME?</v>
      </c>
      <c r="CW63" s="29" t="str">
        <f t="shared" ca="1" si="58"/>
        <v/>
      </c>
      <c r="CX63" s="29" t="str">
        <f t="shared" ca="1" si="59"/>
        <v/>
      </c>
      <c r="CY63" s="29" t="e">
        <f ca="1">+_xlfn.IFNA(VLOOKUP($B63,'Resultados General'!$C$11:$CG$510,MATCH(CY$6,'Resultados General'!$C$10:$CG$10,0),0),"")</f>
        <v>#NAME?</v>
      </c>
      <c r="CZ63" s="29" t="str">
        <f t="shared" ca="1" si="60"/>
        <v/>
      </c>
      <c r="DA63" s="29" t="str">
        <f t="shared" ca="1" si="61"/>
        <v/>
      </c>
      <c r="DB63" s="29" t="e">
        <f ca="1">+_xlfn.IFNA(VLOOKUP($B63,'Resultados General'!$C$11:$CG$510,MATCH(DB$6,'Resultados General'!$C$10:$CG$10,0),0),"")</f>
        <v>#NAME?</v>
      </c>
      <c r="DC63" s="29" t="str">
        <f t="shared" ca="1" si="62"/>
        <v/>
      </c>
      <c r="DD63" s="29" t="str">
        <f t="shared" ca="1" si="63"/>
        <v/>
      </c>
      <c r="DE63" s="29" t="e">
        <f ca="1">+_xlfn.IFNA(VLOOKUP($B63,'Resultados General'!$C$11:$CG$510,MATCH(DE$6,'Resultados General'!$C$10:$CG$10,0),0),"")</f>
        <v>#NAME?</v>
      </c>
      <c r="DF63" s="29" t="str">
        <f t="shared" ca="1" si="64"/>
        <v/>
      </c>
      <c r="DG63" s="29" t="str">
        <f t="shared" ca="1" si="65"/>
        <v/>
      </c>
      <c r="DH63" s="29" t="e">
        <f ca="1">+_xlfn.IFNA(VLOOKUP($B63,'Resultados General'!$C$11:$CG$510,MATCH(DH$6,'Resultados General'!$C$10:$CG$10,0),0),"")</f>
        <v>#NAME?</v>
      </c>
      <c r="DI63" s="29" t="str">
        <f t="shared" ca="1" si="66"/>
        <v/>
      </c>
      <c r="DJ63" s="29" t="str">
        <f t="shared" ca="1" si="67"/>
        <v/>
      </c>
      <c r="DK63" s="29" t="e">
        <f ca="1">+_xlfn.IFNA(VLOOKUP($B63,'Resultados General'!$C$11:$CG$510,MATCH(DK$6,'Resultados General'!$C$10:$CG$10,0),0),"")</f>
        <v>#NAME?</v>
      </c>
      <c r="DL63" s="29" t="str">
        <f t="shared" ca="1" si="68"/>
        <v/>
      </c>
      <c r="DM63" s="29" t="str">
        <f t="shared" ca="1" si="69"/>
        <v/>
      </c>
      <c r="DN63" s="29" t="e">
        <f ca="1">+_xlfn.IFNA(VLOOKUP($B63,'Resultados General'!$C$11:$CG$510,MATCH(DN$6,'Resultados General'!$C$10:$CG$10,0),0),"")</f>
        <v>#NAME?</v>
      </c>
      <c r="DO63" s="29" t="str">
        <f t="shared" ca="1" si="70"/>
        <v/>
      </c>
      <c r="DP63" s="29" t="str">
        <f t="shared" ca="1" si="71"/>
        <v/>
      </c>
    </row>
    <row r="64" spans="2:120">
      <c r="B64" s="219" t="str">
        <f>+IF('Resultados General'!C67="","",'Resultados General'!C67)</f>
        <v/>
      </c>
      <c r="C64" s="134" t="e">
        <f ca="1">+_xlfn.IFNA(VLOOKUP('Distribución de puestos'!B64,'Resultados General'!$C$11:$J$510,8,0),"")</f>
        <v>#NAME?</v>
      </c>
      <c r="D64" s="135" t="e">
        <f ca="1">+_xlfn.IFNA(VLOOKUP(B64,'Resultados General'!$C$11:$L$510,10,0),"")</f>
        <v>#NAME?</v>
      </c>
      <c r="E64" s="26" t="s">
        <v>76</v>
      </c>
      <c r="F64" s="26" t="s">
        <v>76</v>
      </c>
      <c r="G64" s="135" t="str">
        <f t="shared" ca="1" si="72"/>
        <v/>
      </c>
      <c r="H64" s="135" t="str">
        <f t="shared" ca="1" si="73"/>
        <v/>
      </c>
      <c r="I64" s="219" t="str">
        <f t="shared" si="74"/>
        <v/>
      </c>
      <c r="J64" s="138"/>
      <c r="M64" s="29" t="e">
        <f ca="1">+_xlfn.IFNA(VLOOKUP($B64,'Resultados General'!$C$11:$CG$510,MATCH(M$6,'Resultados General'!$C$10:$CG$10,0),0),"")</f>
        <v>#NAME?</v>
      </c>
      <c r="N64" s="29" t="str">
        <f t="shared" ca="1" si="0"/>
        <v/>
      </c>
      <c r="O64" s="29" t="str">
        <f t="shared" ca="1" si="1"/>
        <v/>
      </c>
      <c r="P64" s="29" t="e">
        <f ca="1">+_xlfn.IFNA(VLOOKUP($B64,'Resultados General'!$C$11:$CG$510,MATCH(P$6,'Resultados General'!$C$10:$CG$10,0),0),"")</f>
        <v>#NAME?</v>
      </c>
      <c r="Q64" s="29" t="str">
        <f t="shared" ca="1" si="2"/>
        <v/>
      </c>
      <c r="R64" s="29" t="str">
        <f t="shared" ca="1" si="3"/>
        <v/>
      </c>
      <c r="S64" s="29" t="e">
        <f ca="1">+_xlfn.IFNA(VLOOKUP($B64,'Resultados General'!$C$11:$CG$510,MATCH(S$6,'Resultados General'!$C$10:$CG$10,0),0),"")</f>
        <v>#NAME?</v>
      </c>
      <c r="T64" s="29" t="str">
        <f t="shared" ca="1" si="4"/>
        <v/>
      </c>
      <c r="U64" s="29" t="str">
        <f t="shared" ca="1" si="5"/>
        <v/>
      </c>
      <c r="V64" s="29" t="e">
        <f ca="1">+_xlfn.IFNA(VLOOKUP($B64,'Resultados General'!$C$11:$CG$510,MATCH(V$6,'Resultados General'!$C$10:$CG$10,0),0),"")</f>
        <v>#NAME?</v>
      </c>
      <c r="W64" s="29" t="str">
        <f t="shared" ca="1" si="6"/>
        <v/>
      </c>
      <c r="X64" s="29" t="str">
        <f t="shared" ca="1" si="7"/>
        <v/>
      </c>
      <c r="Y64" s="29" t="e">
        <f ca="1">+_xlfn.IFNA(VLOOKUP($B64,'Resultados General'!$C$11:$CG$510,MATCH(Y$6,'Resultados General'!$C$10:$CG$10,0),0),"")</f>
        <v>#NAME?</v>
      </c>
      <c r="Z64" s="29" t="str">
        <f t="shared" ca="1" si="8"/>
        <v/>
      </c>
      <c r="AA64" s="29" t="str">
        <f t="shared" ca="1" si="9"/>
        <v/>
      </c>
      <c r="AB64" s="29" t="e">
        <f ca="1">+_xlfn.IFNA(VLOOKUP($B64,'Resultados General'!$C$11:$CG$510,MATCH(AB$6,'Resultados General'!$C$10:$CG$10,0),0),"")</f>
        <v>#NAME?</v>
      </c>
      <c r="AC64" s="29" t="str">
        <f t="shared" ca="1" si="10"/>
        <v/>
      </c>
      <c r="AD64" s="29" t="str">
        <f t="shared" ca="1" si="11"/>
        <v/>
      </c>
      <c r="AE64" s="29" t="e">
        <f ca="1">+_xlfn.IFNA(VLOOKUP($B64,'Resultados General'!$C$11:$CG$510,MATCH(AE$6,'Resultados General'!$C$10:$CG$10,0),0),"")</f>
        <v>#NAME?</v>
      </c>
      <c r="AF64" s="29" t="str">
        <f t="shared" ca="1" si="12"/>
        <v/>
      </c>
      <c r="AG64" s="29" t="str">
        <f t="shared" ca="1" si="13"/>
        <v/>
      </c>
      <c r="AH64" s="29" t="e">
        <f ca="1">+_xlfn.IFNA(VLOOKUP($B64,'Resultados General'!$C$11:$CG$510,MATCH(AH$6,'Resultados General'!$C$10:$CG$10,0),0),"")</f>
        <v>#NAME?</v>
      </c>
      <c r="AI64" s="29" t="str">
        <f t="shared" ca="1" si="14"/>
        <v/>
      </c>
      <c r="AJ64" s="29" t="str">
        <f t="shared" ca="1" si="15"/>
        <v/>
      </c>
      <c r="AK64" s="29" t="e">
        <f ca="1">+_xlfn.IFNA(VLOOKUP($B64,'Resultados General'!$C$11:$CG$510,MATCH(AK$6,'Resultados General'!$C$10:$CG$10,0),0),"")</f>
        <v>#NAME?</v>
      </c>
      <c r="AL64" s="29" t="str">
        <f t="shared" ca="1" si="16"/>
        <v/>
      </c>
      <c r="AM64" s="29" t="str">
        <f t="shared" ca="1" si="17"/>
        <v/>
      </c>
      <c r="AN64" s="29" t="e">
        <f ca="1">+_xlfn.IFNA(VLOOKUP($B64,'Resultados General'!$C$11:$CG$510,MATCH(AN$6,'Resultados General'!$C$10:$CG$10,0),0),"")</f>
        <v>#NAME?</v>
      </c>
      <c r="AO64" s="29" t="str">
        <f t="shared" ca="1" si="18"/>
        <v/>
      </c>
      <c r="AP64" s="29" t="str">
        <f t="shared" ca="1" si="19"/>
        <v/>
      </c>
      <c r="AQ64" s="29" t="e">
        <f ca="1">+_xlfn.IFNA(VLOOKUP($B64,'Resultados General'!$C$11:$CG$510,MATCH(AQ$6,'Resultados General'!$C$10:$CG$10,0),0),"")</f>
        <v>#NAME?</v>
      </c>
      <c r="AR64" s="29" t="str">
        <f t="shared" ca="1" si="20"/>
        <v/>
      </c>
      <c r="AS64" s="29" t="str">
        <f t="shared" ca="1" si="21"/>
        <v/>
      </c>
      <c r="AT64" s="29" t="e">
        <f ca="1">+_xlfn.IFNA(VLOOKUP($B64,'Resultados General'!$C$11:$CG$510,MATCH(AT$6,'Resultados General'!$C$10:$CG$10,0),0),"")</f>
        <v>#NAME?</v>
      </c>
      <c r="AU64" s="29" t="str">
        <f t="shared" ca="1" si="22"/>
        <v/>
      </c>
      <c r="AV64" s="29" t="str">
        <f t="shared" ca="1" si="23"/>
        <v/>
      </c>
      <c r="AW64" s="29" t="e">
        <f ca="1">+_xlfn.IFNA(VLOOKUP($B64,'Resultados General'!$C$11:$CG$510,MATCH(AW$6,'Resultados General'!$C$10:$CG$10,0),0),"")</f>
        <v>#NAME?</v>
      </c>
      <c r="AX64" s="29" t="str">
        <f t="shared" ca="1" si="24"/>
        <v/>
      </c>
      <c r="AY64" s="29" t="str">
        <f t="shared" ca="1" si="25"/>
        <v/>
      </c>
      <c r="AZ64" s="29" t="e">
        <f ca="1">+_xlfn.IFNA(VLOOKUP($B64,'Resultados General'!$C$11:$CG$510,MATCH(AZ$6,'Resultados General'!$C$10:$CG$10,0),0),"")</f>
        <v>#NAME?</v>
      </c>
      <c r="BA64" s="29" t="str">
        <f t="shared" ca="1" si="26"/>
        <v/>
      </c>
      <c r="BB64" s="29" t="str">
        <f t="shared" ca="1" si="27"/>
        <v/>
      </c>
      <c r="BC64" s="29" t="e">
        <f ca="1">+_xlfn.IFNA(VLOOKUP($B64,'Resultados General'!$C$11:$CG$510,MATCH(BC$6,'Resultados General'!$C$10:$CG$10,0),0),"")</f>
        <v>#NAME?</v>
      </c>
      <c r="BD64" s="29" t="str">
        <f t="shared" ca="1" si="28"/>
        <v/>
      </c>
      <c r="BE64" s="29" t="str">
        <f t="shared" ca="1" si="29"/>
        <v/>
      </c>
      <c r="BF64" s="29" t="e">
        <f ca="1">+_xlfn.IFNA(VLOOKUP($B64,'Resultados General'!$C$11:$CG$510,MATCH(BF$6,'Resultados General'!$C$10:$CG$10,0),0),"")</f>
        <v>#NAME?</v>
      </c>
      <c r="BG64" s="29" t="str">
        <f t="shared" ca="1" si="30"/>
        <v/>
      </c>
      <c r="BH64" s="29" t="str">
        <f t="shared" ca="1" si="31"/>
        <v/>
      </c>
      <c r="BI64" s="29" t="e">
        <f ca="1">+_xlfn.IFNA(VLOOKUP($B64,'Resultados General'!$C$11:$CG$510,MATCH(BI$6,'Resultados General'!$C$10:$CG$10,0),0),"")</f>
        <v>#NAME?</v>
      </c>
      <c r="BJ64" s="29" t="str">
        <f t="shared" ca="1" si="32"/>
        <v/>
      </c>
      <c r="BK64" s="29" t="str">
        <f t="shared" ca="1" si="33"/>
        <v/>
      </c>
      <c r="BL64" s="29" t="e">
        <f ca="1">+_xlfn.IFNA(VLOOKUP($B64,'Resultados General'!$C$11:$CG$510,MATCH(BL$6,'Resultados General'!$C$10:$CG$10,0),0),"")</f>
        <v>#NAME?</v>
      </c>
      <c r="BM64" s="29" t="str">
        <f t="shared" ca="1" si="34"/>
        <v/>
      </c>
      <c r="BN64" s="29" t="str">
        <f t="shared" ca="1" si="35"/>
        <v/>
      </c>
      <c r="BO64" s="29" t="e">
        <f ca="1">+_xlfn.IFNA(VLOOKUP($B64,'Resultados General'!$C$11:$CG$510,MATCH(BO$6,'Resultados General'!$C$10:$CG$10,0),0),"")</f>
        <v>#NAME?</v>
      </c>
      <c r="BP64" s="29" t="str">
        <f t="shared" ca="1" si="36"/>
        <v/>
      </c>
      <c r="BQ64" s="29" t="str">
        <f t="shared" ca="1" si="37"/>
        <v/>
      </c>
      <c r="BR64" s="29" t="e">
        <f ca="1">+_xlfn.IFNA(VLOOKUP($B64,'Resultados General'!$C$11:$CG$510,MATCH(BR$6,'Resultados General'!$C$10:$CG$10,0),0),"")</f>
        <v>#NAME?</v>
      </c>
      <c r="BS64" s="29" t="str">
        <f t="shared" ca="1" si="38"/>
        <v/>
      </c>
      <c r="BT64" s="29" t="str">
        <f t="shared" ca="1" si="39"/>
        <v/>
      </c>
      <c r="BU64" s="29" t="e">
        <f ca="1">+_xlfn.IFNA(VLOOKUP($B64,'Resultados General'!$C$11:$CG$510,MATCH(BU$6,'Resultados General'!$C$10:$CG$10,0),0),"")</f>
        <v>#NAME?</v>
      </c>
      <c r="BV64" s="29" t="str">
        <f t="shared" ca="1" si="40"/>
        <v/>
      </c>
      <c r="BW64" s="29" t="str">
        <f t="shared" ca="1" si="41"/>
        <v/>
      </c>
      <c r="BX64" s="29" t="e">
        <f ca="1">+_xlfn.IFNA(VLOOKUP($B64,'Resultados General'!$C$11:$CG$510,MATCH(BX$6,'Resultados General'!$C$10:$CG$10,0),0),"")</f>
        <v>#NAME?</v>
      </c>
      <c r="BY64" s="29" t="str">
        <f t="shared" ca="1" si="42"/>
        <v/>
      </c>
      <c r="BZ64" s="29" t="str">
        <f t="shared" ca="1" si="43"/>
        <v/>
      </c>
      <c r="CA64" s="29" t="e">
        <f ca="1">+_xlfn.IFNA(VLOOKUP($B64,'Resultados General'!$C$11:$CG$510,MATCH(CA$6,'Resultados General'!$C$10:$CG$10,0),0),"")</f>
        <v>#NAME?</v>
      </c>
      <c r="CB64" s="29" t="str">
        <f t="shared" ca="1" si="44"/>
        <v/>
      </c>
      <c r="CC64" s="29" t="str">
        <f t="shared" ca="1" si="45"/>
        <v/>
      </c>
      <c r="CD64" s="29" t="e">
        <f ca="1">+_xlfn.IFNA(VLOOKUP($B64,'Resultados General'!$C$11:$CG$510,MATCH(CD$6,'Resultados General'!$C$10:$CG$10,0),0),"")</f>
        <v>#NAME?</v>
      </c>
      <c r="CE64" s="29" t="str">
        <f t="shared" ca="1" si="46"/>
        <v/>
      </c>
      <c r="CF64" s="29" t="str">
        <f t="shared" ca="1" si="47"/>
        <v/>
      </c>
      <c r="CG64" s="29" t="e">
        <f ca="1">+_xlfn.IFNA(VLOOKUP($B64,'Resultados General'!$C$11:$CG$510,MATCH(CG$6,'Resultados General'!$C$10:$CG$10,0),0),"")</f>
        <v>#NAME?</v>
      </c>
      <c r="CH64" s="29" t="str">
        <f t="shared" ca="1" si="48"/>
        <v/>
      </c>
      <c r="CI64" s="29" t="str">
        <f t="shared" ca="1" si="49"/>
        <v/>
      </c>
      <c r="CJ64" s="29" t="e">
        <f ca="1">+_xlfn.IFNA(VLOOKUP($B64,'Resultados General'!$C$11:$CG$510,MATCH(CJ$6,'Resultados General'!$C$10:$CG$10,0),0),"")</f>
        <v>#NAME?</v>
      </c>
      <c r="CK64" s="29" t="str">
        <f t="shared" ca="1" si="50"/>
        <v/>
      </c>
      <c r="CL64" s="29" t="str">
        <f t="shared" ca="1" si="51"/>
        <v/>
      </c>
      <c r="CM64" s="29" t="e">
        <f ca="1">+_xlfn.IFNA(VLOOKUP($B64,'Resultados General'!$C$11:$CG$510,MATCH(CM$6,'Resultados General'!$C$10:$CG$10,0),0),"")</f>
        <v>#NAME?</v>
      </c>
      <c r="CN64" s="29" t="str">
        <f t="shared" ca="1" si="52"/>
        <v/>
      </c>
      <c r="CO64" s="29" t="str">
        <f t="shared" ca="1" si="53"/>
        <v/>
      </c>
      <c r="CP64" s="29" t="e">
        <f ca="1">+_xlfn.IFNA(VLOOKUP($B64,'Resultados General'!$C$11:$CG$510,MATCH(CP$6,'Resultados General'!$C$10:$CG$10,0),0),"")</f>
        <v>#NAME?</v>
      </c>
      <c r="CQ64" s="29" t="str">
        <f t="shared" ca="1" si="54"/>
        <v/>
      </c>
      <c r="CR64" s="29" t="str">
        <f t="shared" ca="1" si="55"/>
        <v/>
      </c>
      <c r="CS64" s="29" t="e">
        <f ca="1">+_xlfn.IFNA(VLOOKUP($B64,'Resultados General'!$C$11:$CG$510,MATCH(CS$6,'Resultados General'!$C$10:$CG$10,0),0),"")</f>
        <v>#NAME?</v>
      </c>
      <c r="CT64" s="29" t="str">
        <f t="shared" ca="1" si="56"/>
        <v/>
      </c>
      <c r="CU64" s="29" t="str">
        <f t="shared" ca="1" si="57"/>
        <v/>
      </c>
      <c r="CV64" s="29" t="e">
        <f ca="1">+_xlfn.IFNA(VLOOKUP($B64,'Resultados General'!$C$11:$CG$510,MATCH(CV$6,'Resultados General'!$C$10:$CG$10,0),0),"")</f>
        <v>#NAME?</v>
      </c>
      <c r="CW64" s="29" t="str">
        <f t="shared" ca="1" si="58"/>
        <v/>
      </c>
      <c r="CX64" s="29" t="str">
        <f t="shared" ca="1" si="59"/>
        <v/>
      </c>
      <c r="CY64" s="29" t="e">
        <f ca="1">+_xlfn.IFNA(VLOOKUP($B64,'Resultados General'!$C$11:$CG$510,MATCH(CY$6,'Resultados General'!$C$10:$CG$10,0),0),"")</f>
        <v>#NAME?</v>
      </c>
      <c r="CZ64" s="29" t="str">
        <f t="shared" ca="1" si="60"/>
        <v/>
      </c>
      <c r="DA64" s="29" t="str">
        <f t="shared" ca="1" si="61"/>
        <v/>
      </c>
      <c r="DB64" s="29" t="e">
        <f ca="1">+_xlfn.IFNA(VLOOKUP($B64,'Resultados General'!$C$11:$CG$510,MATCH(DB$6,'Resultados General'!$C$10:$CG$10,0),0),"")</f>
        <v>#NAME?</v>
      </c>
      <c r="DC64" s="29" t="str">
        <f t="shared" ca="1" si="62"/>
        <v/>
      </c>
      <c r="DD64" s="29" t="str">
        <f t="shared" ca="1" si="63"/>
        <v/>
      </c>
      <c r="DE64" s="29" t="e">
        <f ca="1">+_xlfn.IFNA(VLOOKUP($B64,'Resultados General'!$C$11:$CG$510,MATCH(DE$6,'Resultados General'!$C$10:$CG$10,0),0),"")</f>
        <v>#NAME?</v>
      </c>
      <c r="DF64" s="29" t="str">
        <f t="shared" ca="1" si="64"/>
        <v/>
      </c>
      <c r="DG64" s="29" t="str">
        <f t="shared" ca="1" si="65"/>
        <v/>
      </c>
      <c r="DH64" s="29" t="e">
        <f ca="1">+_xlfn.IFNA(VLOOKUP($B64,'Resultados General'!$C$11:$CG$510,MATCH(DH$6,'Resultados General'!$C$10:$CG$10,0),0),"")</f>
        <v>#NAME?</v>
      </c>
      <c r="DI64" s="29" t="str">
        <f t="shared" ca="1" si="66"/>
        <v/>
      </c>
      <c r="DJ64" s="29" t="str">
        <f t="shared" ca="1" si="67"/>
        <v/>
      </c>
      <c r="DK64" s="29" t="e">
        <f ca="1">+_xlfn.IFNA(VLOOKUP($B64,'Resultados General'!$C$11:$CG$510,MATCH(DK$6,'Resultados General'!$C$10:$CG$10,0),0),"")</f>
        <v>#NAME?</v>
      </c>
      <c r="DL64" s="29" t="str">
        <f t="shared" ca="1" si="68"/>
        <v/>
      </c>
      <c r="DM64" s="29" t="str">
        <f t="shared" ca="1" si="69"/>
        <v/>
      </c>
      <c r="DN64" s="29" t="e">
        <f ca="1">+_xlfn.IFNA(VLOOKUP($B64,'Resultados General'!$C$11:$CG$510,MATCH(DN$6,'Resultados General'!$C$10:$CG$10,0),0),"")</f>
        <v>#NAME?</v>
      </c>
      <c r="DO64" s="29" t="str">
        <f t="shared" ca="1" si="70"/>
        <v/>
      </c>
      <c r="DP64" s="29" t="str">
        <f t="shared" ca="1" si="71"/>
        <v/>
      </c>
    </row>
    <row r="65" spans="2:120">
      <c r="B65" s="219" t="str">
        <f>+IF('Resultados General'!C68="","",'Resultados General'!C68)</f>
        <v/>
      </c>
      <c r="C65" s="134" t="e">
        <f ca="1">+_xlfn.IFNA(VLOOKUP('Distribución de puestos'!B65,'Resultados General'!$C$11:$J$510,8,0),"")</f>
        <v>#NAME?</v>
      </c>
      <c r="D65" s="135" t="e">
        <f ca="1">+_xlfn.IFNA(VLOOKUP(B65,'Resultados General'!$C$11:$L$510,10,0),"")</f>
        <v>#NAME?</v>
      </c>
      <c r="E65" s="26" t="s">
        <v>76</v>
      </c>
      <c r="F65" s="26" t="s">
        <v>76</v>
      </c>
      <c r="G65" s="135" t="str">
        <f t="shared" ca="1" si="72"/>
        <v/>
      </c>
      <c r="H65" s="135" t="str">
        <f t="shared" ca="1" si="73"/>
        <v/>
      </c>
      <c r="I65" s="219" t="str">
        <f t="shared" si="74"/>
        <v/>
      </c>
      <c r="J65" s="138"/>
      <c r="M65" s="29" t="e">
        <f ca="1">+_xlfn.IFNA(VLOOKUP($B65,'Resultados General'!$C$11:$CG$510,MATCH(M$6,'Resultados General'!$C$10:$CG$10,0),0),"")</f>
        <v>#NAME?</v>
      </c>
      <c r="N65" s="29" t="str">
        <f t="shared" ca="1" si="0"/>
        <v/>
      </c>
      <c r="O65" s="29" t="str">
        <f t="shared" ca="1" si="1"/>
        <v/>
      </c>
      <c r="P65" s="29" t="e">
        <f ca="1">+_xlfn.IFNA(VLOOKUP($B65,'Resultados General'!$C$11:$CG$510,MATCH(P$6,'Resultados General'!$C$10:$CG$10,0),0),"")</f>
        <v>#NAME?</v>
      </c>
      <c r="Q65" s="29" t="str">
        <f t="shared" ca="1" si="2"/>
        <v/>
      </c>
      <c r="R65" s="29" t="str">
        <f t="shared" ca="1" si="3"/>
        <v/>
      </c>
      <c r="S65" s="29" t="e">
        <f ca="1">+_xlfn.IFNA(VLOOKUP($B65,'Resultados General'!$C$11:$CG$510,MATCH(S$6,'Resultados General'!$C$10:$CG$10,0),0),"")</f>
        <v>#NAME?</v>
      </c>
      <c r="T65" s="29" t="str">
        <f t="shared" ca="1" si="4"/>
        <v/>
      </c>
      <c r="U65" s="29" t="str">
        <f t="shared" ca="1" si="5"/>
        <v/>
      </c>
      <c r="V65" s="29" t="e">
        <f ca="1">+_xlfn.IFNA(VLOOKUP($B65,'Resultados General'!$C$11:$CG$510,MATCH(V$6,'Resultados General'!$C$10:$CG$10,0),0),"")</f>
        <v>#NAME?</v>
      </c>
      <c r="W65" s="29" t="str">
        <f t="shared" ca="1" si="6"/>
        <v/>
      </c>
      <c r="X65" s="29" t="str">
        <f t="shared" ca="1" si="7"/>
        <v/>
      </c>
      <c r="Y65" s="29" t="e">
        <f ca="1">+_xlfn.IFNA(VLOOKUP($B65,'Resultados General'!$C$11:$CG$510,MATCH(Y$6,'Resultados General'!$C$10:$CG$10,0),0),"")</f>
        <v>#NAME?</v>
      </c>
      <c r="Z65" s="29" t="str">
        <f t="shared" ca="1" si="8"/>
        <v/>
      </c>
      <c r="AA65" s="29" t="str">
        <f t="shared" ca="1" si="9"/>
        <v/>
      </c>
      <c r="AB65" s="29" t="e">
        <f ca="1">+_xlfn.IFNA(VLOOKUP($B65,'Resultados General'!$C$11:$CG$510,MATCH(AB$6,'Resultados General'!$C$10:$CG$10,0),0),"")</f>
        <v>#NAME?</v>
      </c>
      <c r="AC65" s="29" t="str">
        <f t="shared" ca="1" si="10"/>
        <v/>
      </c>
      <c r="AD65" s="29" t="str">
        <f t="shared" ca="1" si="11"/>
        <v/>
      </c>
      <c r="AE65" s="29" t="e">
        <f ca="1">+_xlfn.IFNA(VLOOKUP($B65,'Resultados General'!$C$11:$CG$510,MATCH(AE$6,'Resultados General'!$C$10:$CG$10,0),0),"")</f>
        <v>#NAME?</v>
      </c>
      <c r="AF65" s="29" t="str">
        <f t="shared" ca="1" si="12"/>
        <v/>
      </c>
      <c r="AG65" s="29" t="str">
        <f t="shared" ca="1" si="13"/>
        <v/>
      </c>
      <c r="AH65" s="29" t="e">
        <f ca="1">+_xlfn.IFNA(VLOOKUP($B65,'Resultados General'!$C$11:$CG$510,MATCH(AH$6,'Resultados General'!$C$10:$CG$10,0),0),"")</f>
        <v>#NAME?</v>
      </c>
      <c r="AI65" s="29" t="str">
        <f t="shared" ca="1" si="14"/>
        <v/>
      </c>
      <c r="AJ65" s="29" t="str">
        <f t="shared" ca="1" si="15"/>
        <v/>
      </c>
      <c r="AK65" s="29" t="e">
        <f ca="1">+_xlfn.IFNA(VLOOKUP($B65,'Resultados General'!$C$11:$CG$510,MATCH(AK$6,'Resultados General'!$C$10:$CG$10,0),0),"")</f>
        <v>#NAME?</v>
      </c>
      <c r="AL65" s="29" t="str">
        <f t="shared" ca="1" si="16"/>
        <v/>
      </c>
      <c r="AM65" s="29" t="str">
        <f t="shared" ca="1" si="17"/>
        <v/>
      </c>
      <c r="AN65" s="29" t="e">
        <f ca="1">+_xlfn.IFNA(VLOOKUP($B65,'Resultados General'!$C$11:$CG$510,MATCH(AN$6,'Resultados General'!$C$10:$CG$10,0),0),"")</f>
        <v>#NAME?</v>
      </c>
      <c r="AO65" s="29" t="str">
        <f t="shared" ca="1" si="18"/>
        <v/>
      </c>
      <c r="AP65" s="29" t="str">
        <f t="shared" ca="1" si="19"/>
        <v/>
      </c>
      <c r="AQ65" s="29" t="e">
        <f ca="1">+_xlfn.IFNA(VLOOKUP($B65,'Resultados General'!$C$11:$CG$510,MATCH(AQ$6,'Resultados General'!$C$10:$CG$10,0),0),"")</f>
        <v>#NAME?</v>
      </c>
      <c r="AR65" s="29" t="str">
        <f t="shared" ca="1" si="20"/>
        <v/>
      </c>
      <c r="AS65" s="29" t="str">
        <f t="shared" ca="1" si="21"/>
        <v/>
      </c>
      <c r="AT65" s="29" t="e">
        <f ca="1">+_xlfn.IFNA(VLOOKUP($B65,'Resultados General'!$C$11:$CG$510,MATCH(AT$6,'Resultados General'!$C$10:$CG$10,0),0),"")</f>
        <v>#NAME?</v>
      </c>
      <c r="AU65" s="29" t="str">
        <f t="shared" ca="1" si="22"/>
        <v/>
      </c>
      <c r="AV65" s="29" t="str">
        <f t="shared" ca="1" si="23"/>
        <v/>
      </c>
      <c r="AW65" s="29" t="e">
        <f ca="1">+_xlfn.IFNA(VLOOKUP($B65,'Resultados General'!$C$11:$CG$510,MATCH(AW$6,'Resultados General'!$C$10:$CG$10,0),0),"")</f>
        <v>#NAME?</v>
      </c>
      <c r="AX65" s="29" t="str">
        <f t="shared" ca="1" si="24"/>
        <v/>
      </c>
      <c r="AY65" s="29" t="str">
        <f t="shared" ca="1" si="25"/>
        <v/>
      </c>
      <c r="AZ65" s="29" t="e">
        <f ca="1">+_xlfn.IFNA(VLOOKUP($B65,'Resultados General'!$C$11:$CG$510,MATCH(AZ$6,'Resultados General'!$C$10:$CG$10,0),0),"")</f>
        <v>#NAME?</v>
      </c>
      <c r="BA65" s="29" t="str">
        <f t="shared" ca="1" si="26"/>
        <v/>
      </c>
      <c r="BB65" s="29" t="str">
        <f t="shared" ca="1" si="27"/>
        <v/>
      </c>
      <c r="BC65" s="29" t="e">
        <f ca="1">+_xlfn.IFNA(VLOOKUP($B65,'Resultados General'!$C$11:$CG$510,MATCH(BC$6,'Resultados General'!$C$10:$CG$10,0),0),"")</f>
        <v>#NAME?</v>
      </c>
      <c r="BD65" s="29" t="str">
        <f t="shared" ca="1" si="28"/>
        <v/>
      </c>
      <c r="BE65" s="29" t="str">
        <f t="shared" ca="1" si="29"/>
        <v/>
      </c>
      <c r="BF65" s="29" t="e">
        <f ca="1">+_xlfn.IFNA(VLOOKUP($B65,'Resultados General'!$C$11:$CG$510,MATCH(BF$6,'Resultados General'!$C$10:$CG$10,0),0),"")</f>
        <v>#NAME?</v>
      </c>
      <c r="BG65" s="29" t="str">
        <f t="shared" ca="1" si="30"/>
        <v/>
      </c>
      <c r="BH65" s="29" t="str">
        <f t="shared" ca="1" si="31"/>
        <v/>
      </c>
      <c r="BI65" s="29" t="e">
        <f ca="1">+_xlfn.IFNA(VLOOKUP($B65,'Resultados General'!$C$11:$CG$510,MATCH(BI$6,'Resultados General'!$C$10:$CG$10,0),0),"")</f>
        <v>#NAME?</v>
      </c>
      <c r="BJ65" s="29" t="str">
        <f t="shared" ca="1" si="32"/>
        <v/>
      </c>
      <c r="BK65" s="29" t="str">
        <f t="shared" ca="1" si="33"/>
        <v/>
      </c>
      <c r="BL65" s="29" t="e">
        <f ca="1">+_xlfn.IFNA(VLOOKUP($B65,'Resultados General'!$C$11:$CG$510,MATCH(BL$6,'Resultados General'!$C$10:$CG$10,0),0),"")</f>
        <v>#NAME?</v>
      </c>
      <c r="BM65" s="29" t="str">
        <f t="shared" ca="1" si="34"/>
        <v/>
      </c>
      <c r="BN65" s="29" t="str">
        <f t="shared" ca="1" si="35"/>
        <v/>
      </c>
      <c r="BO65" s="29" t="e">
        <f ca="1">+_xlfn.IFNA(VLOOKUP($B65,'Resultados General'!$C$11:$CG$510,MATCH(BO$6,'Resultados General'!$C$10:$CG$10,0),0),"")</f>
        <v>#NAME?</v>
      </c>
      <c r="BP65" s="29" t="str">
        <f t="shared" ca="1" si="36"/>
        <v/>
      </c>
      <c r="BQ65" s="29" t="str">
        <f t="shared" ca="1" si="37"/>
        <v/>
      </c>
      <c r="BR65" s="29" t="e">
        <f ca="1">+_xlfn.IFNA(VLOOKUP($B65,'Resultados General'!$C$11:$CG$510,MATCH(BR$6,'Resultados General'!$C$10:$CG$10,0),0),"")</f>
        <v>#NAME?</v>
      </c>
      <c r="BS65" s="29" t="str">
        <f t="shared" ca="1" si="38"/>
        <v/>
      </c>
      <c r="BT65" s="29" t="str">
        <f t="shared" ca="1" si="39"/>
        <v/>
      </c>
      <c r="BU65" s="29" t="e">
        <f ca="1">+_xlfn.IFNA(VLOOKUP($B65,'Resultados General'!$C$11:$CG$510,MATCH(BU$6,'Resultados General'!$C$10:$CG$10,0),0),"")</f>
        <v>#NAME?</v>
      </c>
      <c r="BV65" s="29" t="str">
        <f t="shared" ca="1" si="40"/>
        <v/>
      </c>
      <c r="BW65" s="29" t="str">
        <f t="shared" ca="1" si="41"/>
        <v/>
      </c>
      <c r="BX65" s="29" t="e">
        <f ca="1">+_xlfn.IFNA(VLOOKUP($B65,'Resultados General'!$C$11:$CG$510,MATCH(BX$6,'Resultados General'!$C$10:$CG$10,0),0),"")</f>
        <v>#NAME?</v>
      </c>
      <c r="BY65" s="29" t="str">
        <f t="shared" ca="1" si="42"/>
        <v/>
      </c>
      <c r="BZ65" s="29" t="str">
        <f t="shared" ca="1" si="43"/>
        <v/>
      </c>
      <c r="CA65" s="29" t="e">
        <f ca="1">+_xlfn.IFNA(VLOOKUP($B65,'Resultados General'!$C$11:$CG$510,MATCH(CA$6,'Resultados General'!$C$10:$CG$10,0),0),"")</f>
        <v>#NAME?</v>
      </c>
      <c r="CB65" s="29" t="str">
        <f t="shared" ca="1" si="44"/>
        <v/>
      </c>
      <c r="CC65" s="29" t="str">
        <f t="shared" ca="1" si="45"/>
        <v/>
      </c>
      <c r="CD65" s="29" t="e">
        <f ca="1">+_xlfn.IFNA(VLOOKUP($B65,'Resultados General'!$C$11:$CG$510,MATCH(CD$6,'Resultados General'!$C$10:$CG$10,0),0),"")</f>
        <v>#NAME?</v>
      </c>
      <c r="CE65" s="29" t="str">
        <f t="shared" ca="1" si="46"/>
        <v/>
      </c>
      <c r="CF65" s="29" t="str">
        <f t="shared" ca="1" si="47"/>
        <v/>
      </c>
      <c r="CG65" s="29" t="e">
        <f ca="1">+_xlfn.IFNA(VLOOKUP($B65,'Resultados General'!$C$11:$CG$510,MATCH(CG$6,'Resultados General'!$C$10:$CG$10,0),0),"")</f>
        <v>#NAME?</v>
      </c>
      <c r="CH65" s="29" t="str">
        <f t="shared" ca="1" si="48"/>
        <v/>
      </c>
      <c r="CI65" s="29" t="str">
        <f t="shared" ca="1" si="49"/>
        <v/>
      </c>
      <c r="CJ65" s="29" t="e">
        <f ca="1">+_xlfn.IFNA(VLOOKUP($B65,'Resultados General'!$C$11:$CG$510,MATCH(CJ$6,'Resultados General'!$C$10:$CG$10,0),0),"")</f>
        <v>#NAME?</v>
      </c>
      <c r="CK65" s="29" t="str">
        <f t="shared" ca="1" si="50"/>
        <v/>
      </c>
      <c r="CL65" s="29" t="str">
        <f t="shared" ca="1" si="51"/>
        <v/>
      </c>
      <c r="CM65" s="29" t="e">
        <f ca="1">+_xlfn.IFNA(VLOOKUP($B65,'Resultados General'!$C$11:$CG$510,MATCH(CM$6,'Resultados General'!$C$10:$CG$10,0),0),"")</f>
        <v>#NAME?</v>
      </c>
      <c r="CN65" s="29" t="str">
        <f t="shared" ca="1" si="52"/>
        <v/>
      </c>
      <c r="CO65" s="29" t="str">
        <f t="shared" ca="1" si="53"/>
        <v/>
      </c>
      <c r="CP65" s="29" t="e">
        <f ca="1">+_xlfn.IFNA(VLOOKUP($B65,'Resultados General'!$C$11:$CG$510,MATCH(CP$6,'Resultados General'!$C$10:$CG$10,0),0),"")</f>
        <v>#NAME?</v>
      </c>
      <c r="CQ65" s="29" t="str">
        <f t="shared" ca="1" si="54"/>
        <v/>
      </c>
      <c r="CR65" s="29" t="str">
        <f t="shared" ca="1" si="55"/>
        <v/>
      </c>
      <c r="CS65" s="29" t="e">
        <f ca="1">+_xlfn.IFNA(VLOOKUP($B65,'Resultados General'!$C$11:$CG$510,MATCH(CS$6,'Resultados General'!$C$10:$CG$10,0),0),"")</f>
        <v>#NAME?</v>
      </c>
      <c r="CT65" s="29" t="str">
        <f t="shared" ca="1" si="56"/>
        <v/>
      </c>
      <c r="CU65" s="29" t="str">
        <f t="shared" ca="1" si="57"/>
        <v/>
      </c>
      <c r="CV65" s="29" t="e">
        <f ca="1">+_xlfn.IFNA(VLOOKUP($B65,'Resultados General'!$C$11:$CG$510,MATCH(CV$6,'Resultados General'!$C$10:$CG$10,0),0),"")</f>
        <v>#NAME?</v>
      </c>
      <c r="CW65" s="29" t="str">
        <f t="shared" ca="1" si="58"/>
        <v/>
      </c>
      <c r="CX65" s="29" t="str">
        <f t="shared" ca="1" si="59"/>
        <v/>
      </c>
      <c r="CY65" s="29" t="e">
        <f ca="1">+_xlfn.IFNA(VLOOKUP($B65,'Resultados General'!$C$11:$CG$510,MATCH(CY$6,'Resultados General'!$C$10:$CG$10,0),0),"")</f>
        <v>#NAME?</v>
      </c>
      <c r="CZ65" s="29" t="str">
        <f t="shared" ca="1" si="60"/>
        <v/>
      </c>
      <c r="DA65" s="29" t="str">
        <f t="shared" ca="1" si="61"/>
        <v/>
      </c>
      <c r="DB65" s="29" t="e">
        <f ca="1">+_xlfn.IFNA(VLOOKUP($B65,'Resultados General'!$C$11:$CG$510,MATCH(DB$6,'Resultados General'!$C$10:$CG$10,0),0),"")</f>
        <v>#NAME?</v>
      </c>
      <c r="DC65" s="29" t="str">
        <f t="shared" ca="1" si="62"/>
        <v/>
      </c>
      <c r="DD65" s="29" t="str">
        <f t="shared" ca="1" si="63"/>
        <v/>
      </c>
      <c r="DE65" s="29" t="e">
        <f ca="1">+_xlfn.IFNA(VLOOKUP($B65,'Resultados General'!$C$11:$CG$510,MATCH(DE$6,'Resultados General'!$C$10:$CG$10,0),0),"")</f>
        <v>#NAME?</v>
      </c>
      <c r="DF65" s="29" t="str">
        <f t="shared" ca="1" si="64"/>
        <v/>
      </c>
      <c r="DG65" s="29" t="str">
        <f t="shared" ca="1" si="65"/>
        <v/>
      </c>
      <c r="DH65" s="29" t="e">
        <f ca="1">+_xlfn.IFNA(VLOOKUP($B65,'Resultados General'!$C$11:$CG$510,MATCH(DH$6,'Resultados General'!$C$10:$CG$10,0),0),"")</f>
        <v>#NAME?</v>
      </c>
      <c r="DI65" s="29" t="str">
        <f t="shared" ca="1" si="66"/>
        <v/>
      </c>
      <c r="DJ65" s="29" t="str">
        <f t="shared" ca="1" si="67"/>
        <v/>
      </c>
      <c r="DK65" s="29" t="e">
        <f ca="1">+_xlfn.IFNA(VLOOKUP($B65,'Resultados General'!$C$11:$CG$510,MATCH(DK$6,'Resultados General'!$C$10:$CG$10,0),0),"")</f>
        <v>#NAME?</v>
      </c>
      <c r="DL65" s="29" t="str">
        <f t="shared" ca="1" si="68"/>
        <v/>
      </c>
      <c r="DM65" s="29" t="str">
        <f t="shared" ca="1" si="69"/>
        <v/>
      </c>
      <c r="DN65" s="29" t="e">
        <f ca="1">+_xlfn.IFNA(VLOOKUP($B65,'Resultados General'!$C$11:$CG$510,MATCH(DN$6,'Resultados General'!$C$10:$CG$10,0),0),"")</f>
        <v>#NAME?</v>
      </c>
      <c r="DO65" s="29" t="str">
        <f t="shared" ca="1" si="70"/>
        <v/>
      </c>
      <c r="DP65" s="29" t="str">
        <f t="shared" ca="1" si="71"/>
        <v/>
      </c>
    </row>
    <row r="66" spans="2:120">
      <c r="B66" s="219" t="str">
        <f>+IF('Resultados General'!C69="","",'Resultados General'!C69)</f>
        <v/>
      </c>
      <c r="C66" s="134" t="e">
        <f ca="1">+_xlfn.IFNA(VLOOKUP('Distribución de puestos'!B66,'Resultados General'!$C$11:$J$510,8,0),"")</f>
        <v>#NAME?</v>
      </c>
      <c r="D66" s="135" t="e">
        <f ca="1">+_xlfn.IFNA(VLOOKUP(B66,'Resultados General'!$C$11:$L$510,10,0),"")</f>
        <v>#NAME?</v>
      </c>
      <c r="E66" s="26" t="s">
        <v>76</v>
      </c>
      <c r="F66" s="26" t="s">
        <v>76</v>
      </c>
      <c r="G66" s="135" t="str">
        <f t="shared" ca="1" si="72"/>
        <v/>
      </c>
      <c r="H66" s="135" t="str">
        <f t="shared" ca="1" si="73"/>
        <v/>
      </c>
      <c r="I66" s="219" t="str">
        <f t="shared" si="74"/>
        <v/>
      </c>
      <c r="J66" s="138"/>
      <c r="M66" s="29" t="e">
        <f ca="1">+_xlfn.IFNA(VLOOKUP($B66,'Resultados General'!$C$11:$CG$510,MATCH(M$6,'Resultados General'!$C$10:$CG$10,0),0),"")</f>
        <v>#NAME?</v>
      </c>
      <c r="N66" s="29" t="str">
        <f t="shared" ca="1" si="0"/>
        <v/>
      </c>
      <c r="O66" s="29" t="str">
        <f t="shared" ca="1" si="1"/>
        <v/>
      </c>
      <c r="P66" s="29" t="e">
        <f ca="1">+_xlfn.IFNA(VLOOKUP($B66,'Resultados General'!$C$11:$CG$510,MATCH(P$6,'Resultados General'!$C$10:$CG$10,0),0),"")</f>
        <v>#NAME?</v>
      </c>
      <c r="Q66" s="29" t="str">
        <f t="shared" ca="1" si="2"/>
        <v/>
      </c>
      <c r="R66" s="29" t="str">
        <f t="shared" ca="1" si="3"/>
        <v/>
      </c>
      <c r="S66" s="29" t="e">
        <f ca="1">+_xlfn.IFNA(VLOOKUP($B66,'Resultados General'!$C$11:$CG$510,MATCH(S$6,'Resultados General'!$C$10:$CG$10,0),0),"")</f>
        <v>#NAME?</v>
      </c>
      <c r="T66" s="29" t="str">
        <f t="shared" ca="1" si="4"/>
        <v/>
      </c>
      <c r="U66" s="29" t="str">
        <f t="shared" ca="1" si="5"/>
        <v/>
      </c>
      <c r="V66" s="29" t="e">
        <f ca="1">+_xlfn.IFNA(VLOOKUP($B66,'Resultados General'!$C$11:$CG$510,MATCH(V$6,'Resultados General'!$C$10:$CG$10,0),0),"")</f>
        <v>#NAME?</v>
      </c>
      <c r="W66" s="29" t="str">
        <f t="shared" ca="1" si="6"/>
        <v/>
      </c>
      <c r="X66" s="29" t="str">
        <f t="shared" ca="1" si="7"/>
        <v/>
      </c>
      <c r="Y66" s="29" t="e">
        <f ca="1">+_xlfn.IFNA(VLOOKUP($B66,'Resultados General'!$C$11:$CG$510,MATCH(Y$6,'Resultados General'!$C$10:$CG$10,0),0),"")</f>
        <v>#NAME?</v>
      </c>
      <c r="Z66" s="29" t="str">
        <f t="shared" ca="1" si="8"/>
        <v/>
      </c>
      <c r="AA66" s="29" t="str">
        <f t="shared" ca="1" si="9"/>
        <v/>
      </c>
      <c r="AB66" s="29" t="e">
        <f ca="1">+_xlfn.IFNA(VLOOKUP($B66,'Resultados General'!$C$11:$CG$510,MATCH(AB$6,'Resultados General'!$C$10:$CG$10,0),0),"")</f>
        <v>#NAME?</v>
      </c>
      <c r="AC66" s="29" t="str">
        <f t="shared" ca="1" si="10"/>
        <v/>
      </c>
      <c r="AD66" s="29" t="str">
        <f t="shared" ca="1" si="11"/>
        <v/>
      </c>
      <c r="AE66" s="29" t="e">
        <f ca="1">+_xlfn.IFNA(VLOOKUP($B66,'Resultados General'!$C$11:$CG$510,MATCH(AE$6,'Resultados General'!$C$10:$CG$10,0),0),"")</f>
        <v>#NAME?</v>
      </c>
      <c r="AF66" s="29" t="str">
        <f t="shared" ca="1" si="12"/>
        <v/>
      </c>
      <c r="AG66" s="29" t="str">
        <f t="shared" ca="1" si="13"/>
        <v/>
      </c>
      <c r="AH66" s="29" t="e">
        <f ca="1">+_xlfn.IFNA(VLOOKUP($B66,'Resultados General'!$C$11:$CG$510,MATCH(AH$6,'Resultados General'!$C$10:$CG$10,0),0),"")</f>
        <v>#NAME?</v>
      </c>
      <c r="AI66" s="29" t="str">
        <f t="shared" ca="1" si="14"/>
        <v/>
      </c>
      <c r="AJ66" s="29" t="str">
        <f t="shared" ca="1" si="15"/>
        <v/>
      </c>
      <c r="AK66" s="29" t="e">
        <f ca="1">+_xlfn.IFNA(VLOOKUP($B66,'Resultados General'!$C$11:$CG$510,MATCH(AK$6,'Resultados General'!$C$10:$CG$10,0),0),"")</f>
        <v>#NAME?</v>
      </c>
      <c r="AL66" s="29" t="str">
        <f t="shared" ca="1" si="16"/>
        <v/>
      </c>
      <c r="AM66" s="29" t="str">
        <f t="shared" ca="1" si="17"/>
        <v/>
      </c>
      <c r="AN66" s="29" t="e">
        <f ca="1">+_xlfn.IFNA(VLOOKUP($B66,'Resultados General'!$C$11:$CG$510,MATCH(AN$6,'Resultados General'!$C$10:$CG$10,0),0),"")</f>
        <v>#NAME?</v>
      </c>
      <c r="AO66" s="29" t="str">
        <f t="shared" ca="1" si="18"/>
        <v/>
      </c>
      <c r="AP66" s="29" t="str">
        <f t="shared" ca="1" si="19"/>
        <v/>
      </c>
      <c r="AQ66" s="29" t="e">
        <f ca="1">+_xlfn.IFNA(VLOOKUP($B66,'Resultados General'!$C$11:$CG$510,MATCH(AQ$6,'Resultados General'!$C$10:$CG$10,0),0),"")</f>
        <v>#NAME?</v>
      </c>
      <c r="AR66" s="29" t="str">
        <f t="shared" ca="1" si="20"/>
        <v/>
      </c>
      <c r="AS66" s="29" t="str">
        <f t="shared" ca="1" si="21"/>
        <v/>
      </c>
      <c r="AT66" s="29" t="e">
        <f ca="1">+_xlfn.IFNA(VLOOKUP($B66,'Resultados General'!$C$11:$CG$510,MATCH(AT$6,'Resultados General'!$C$10:$CG$10,0),0),"")</f>
        <v>#NAME?</v>
      </c>
      <c r="AU66" s="29" t="str">
        <f t="shared" ca="1" si="22"/>
        <v/>
      </c>
      <c r="AV66" s="29" t="str">
        <f t="shared" ca="1" si="23"/>
        <v/>
      </c>
      <c r="AW66" s="29" t="e">
        <f ca="1">+_xlfn.IFNA(VLOOKUP($B66,'Resultados General'!$C$11:$CG$510,MATCH(AW$6,'Resultados General'!$C$10:$CG$10,0),0),"")</f>
        <v>#NAME?</v>
      </c>
      <c r="AX66" s="29" t="str">
        <f t="shared" ca="1" si="24"/>
        <v/>
      </c>
      <c r="AY66" s="29" t="str">
        <f t="shared" ca="1" si="25"/>
        <v/>
      </c>
      <c r="AZ66" s="29" t="e">
        <f ca="1">+_xlfn.IFNA(VLOOKUP($B66,'Resultados General'!$C$11:$CG$510,MATCH(AZ$6,'Resultados General'!$C$10:$CG$10,0),0),"")</f>
        <v>#NAME?</v>
      </c>
      <c r="BA66" s="29" t="str">
        <f t="shared" ca="1" si="26"/>
        <v/>
      </c>
      <c r="BB66" s="29" t="str">
        <f t="shared" ca="1" si="27"/>
        <v/>
      </c>
      <c r="BC66" s="29" t="e">
        <f ca="1">+_xlfn.IFNA(VLOOKUP($B66,'Resultados General'!$C$11:$CG$510,MATCH(BC$6,'Resultados General'!$C$10:$CG$10,0),0),"")</f>
        <v>#NAME?</v>
      </c>
      <c r="BD66" s="29" t="str">
        <f t="shared" ca="1" si="28"/>
        <v/>
      </c>
      <c r="BE66" s="29" t="str">
        <f t="shared" ca="1" si="29"/>
        <v/>
      </c>
      <c r="BF66" s="29" t="e">
        <f ca="1">+_xlfn.IFNA(VLOOKUP($B66,'Resultados General'!$C$11:$CG$510,MATCH(BF$6,'Resultados General'!$C$10:$CG$10,0),0),"")</f>
        <v>#NAME?</v>
      </c>
      <c r="BG66" s="29" t="str">
        <f t="shared" ca="1" si="30"/>
        <v/>
      </c>
      <c r="BH66" s="29" t="str">
        <f t="shared" ca="1" si="31"/>
        <v/>
      </c>
      <c r="BI66" s="29" t="e">
        <f ca="1">+_xlfn.IFNA(VLOOKUP($B66,'Resultados General'!$C$11:$CG$510,MATCH(BI$6,'Resultados General'!$C$10:$CG$10,0),0),"")</f>
        <v>#NAME?</v>
      </c>
      <c r="BJ66" s="29" t="str">
        <f t="shared" ca="1" si="32"/>
        <v/>
      </c>
      <c r="BK66" s="29" t="str">
        <f t="shared" ca="1" si="33"/>
        <v/>
      </c>
      <c r="BL66" s="29" t="e">
        <f ca="1">+_xlfn.IFNA(VLOOKUP($B66,'Resultados General'!$C$11:$CG$510,MATCH(BL$6,'Resultados General'!$C$10:$CG$10,0),0),"")</f>
        <v>#NAME?</v>
      </c>
      <c r="BM66" s="29" t="str">
        <f t="shared" ca="1" si="34"/>
        <v/>
      </c>
      <c r="BN66" s="29" t="str">
        <f t="shared" ca="1" si="35"/>
        <v/>
      </c>
      <c r="BO66" s="29" t="e">
        <f ca="1">+_xlfn.IFNA(VLOOKUP($B66,'Resultados General'!$C$11:$CG$510,MATCH(BO$6,'Resultados General'!$C$10:$CG$10,0),0),"")</f>
        <v>#NAME?</v>
      </c>
      <c r="BP66" s="29" t="str">
        <f t="shared" ca="1" si="36"/>
        <v/>
      </c>
      <c r="BQ66" s="29" t="str">
        <f t="shared" ca="1" si="37"/>
        <v/>
      </c>
      <c r="BR66" s="29" t="e">
        <f ca="1">+_xlfn.IFNA(VLOOKUP($B66,'Resultados General'!$C$11:$CG$510,MATCH(BR$6,'Resultados General'!$C$10:$CG$10,0),0),"")</f>
        <v>#NAME?</v>
      </c>
      <c r="BS66" s="29" t="str">
        <f t="shared" ca="1" si="38"/>
        <v/>
      </c>
      <c r="BT66" s="29" t="str">
        <f t="shared" ca="1" si="39"/>
        <v/>
      </c>
      <c r="BU66" s="29" t="e">
        <f ca="1">+_xlfn.IFNA(VLOOKUP($B66,'Resultados General'!$C$11:$CG$510,MATCH(BU$6,'Resultados General'!$C$10:$CG$10,0),0),"")</f>
        <v>#NAME?</v>
      </c>
      <c r="BV66" s="29" t="str">
        <f t="shared" ca="1" si="40"/>
        <v/>
      </c>
      <c r="BW66" s="29" t="str">
        <f t="shared" ca="1" si="41"/>
        <v/>
      </c>
      <c r="BX66" s="29" t="e">
        <f ca="1">+_xlfn.IFNA(VLOOKUP($B66,'Resultados General'!$C$11:$CG$510,MATCH(BX$6,'Resultados General'!$C$10:$CG$10,0),0),"")</f>
        <v>#NAME?</v>
      </c>
      <c r="BY66" s="29" t="str">
        <f t="shared" ca="1" si="42"/>
        <v/>
      </c>
      <c r="BZ66" s="29" t="str">
        <f t="shared" ca="1" si="43"/>
        <v/>
      </c>
      <c r="CA66" s="29" t="e">
        <f ca="1">+_xlfn.IFNA(VLOOKUP($B66,'Resultados General'!$C$11:$CG$510,MATCH(CA$6,'Resultados General'!$C$10:$CG$10,0),0),"")</f>
        <v>#NAME?</v>
      </c>
      <c r="CB66" s="29" t="str">
        <f t="shared" ca="1" si="44"/>
        <v/>
      </c>
      <c r="CC66" s="29" t="str">
        <f t="shared" ca="1" si="45"/>
        <v/>
      </c>
      <c r="CD66" s="29" t="e">
        <f ca="1">+_xlfn.IFNA(VLOOKUP($B66,'Resultados General'!$C$11:$CG$510,MATCH(CD$6,'Resultados General'!$C$10:$CG$10,0),0),"")</f>
        <v>#NAME?</v>
      </c>
      <c r="CE66" s="29" t="str">
        <f t="shared" ca="1" si="46"/>
        <v/>
      </c>
      <c r="CF66" s="29" t="str">
        <f t="shared" ca="1" si="47"/>
        <v/>
      </c>
      <c r="CG66" s="29" t="e">
        <f ca="1">+_xlfn.IFNA(VLOOKUP($B66,'Resultados General'!$C$11:$CG$510,MATCH(CG$6,'Resultados General'!$C$10:$CG$10,0),0),"")</f>
        <v>#NAME?</v>
      </c>
      <c r="CH66" s="29" t="str">
        <f t="shared" ca="1" si="48"/>
        <v/>
      </c>
      <c r="CI66" s="29" t="str">
        <f t="shared" ca="1" si="49"/>
        <v/>
      </c>
      <c r="CJ66" s="29" t="e">
        <f ca="1">+_xlfn.IFNA(VLOOKUP($B66,'Resultados General'!$C$11:$CG$510,MATCH(CJ$6,'Resultados General'!$C$10:$CG$10,0),0),"")</f>
        <v>#NAME?</v>
      </c>
      <c r="CK66" s="29" t="str">
        <f t="shared" ca="1" si="50"/>
        <v/>
      </c>
      <c r="CL66" s="29" t="str">
        <f t="shared" ca="1" si="51"/>
        <v/>
      </c>
      <c r="CM66" s="29" t="e">
        <f ca="1">+_xlfn.IFNA(VLOOKUP($B66,'Resultados General'!$C$11:$CG$510,MATCH(CM$6,'Resultados General'!$C$10:$CG$10,0),0),"")</f>
        <v>#NAME?</v>
      </c>
      <c r="CN66" s="29" t="str">
        <f t="shared" ca="1" si="52"/>
        <v/>
      </c>
      <c r="CO66" s="29" t="str">
        <f t="shared" ca="1" si="53"/>
        <v/>
      </c>
      <c r="CP66" s="29" t="e">
        <f ca="1">+_xlfn.IFNA(VLOOKUP($B66,'Resultados General'!$C$11:$CG$510,MATCH(CP$6,'Resultados General'!$C$10:$CG$10,0),0),"")</f>
        <v>#NAME?</v>
      </c>
      <c r="CQ66" s="29" t="str">
        <f t="shared" ca="1" si="54"/>
        <v/>
      </c>
      <c r="CR66" s="29" t="str">
        <f t="shared" ca="1" si="55"/>
        <v/>
      </c>
      <c r="CS66" s="29" t="e">
        <f ca="1">+_xlfn.IFNA(VLOOKUP($B66,'Resultados General'!$C$11:$CG$510,MATCH(CS$6,'Resultados General'!$C$10:$CG$10,0),0),"")</f>
        <v>#NAME?</v>
      </c>
      <c r="CT66" s="29" t="str">
        <f t="shared" ca="1" si="56"/>
        <v/>
      </c>
      <c r="CU66" s="29" t="str">
        <f t="shared" ca="1" si="57"/>
        <v/>
      </c>
      <c r="CV66" s="29" t="e">
        <f ca="1">+_xlfn.IFNA(VLOOKUP($B66,'Resultados General'!$C$11:$CG$510,MATCH(CV$6,'Resultados General'!$C$10:$CG$10,0),0),"")</f>
        <v>#NAME?</v>
      </c>
      <c r="CW66" s="29" t="str">
        <f t="shared" ca="1" si="58"/>
        <v/>
      </c>
      <c r="CX66" s="29" t="str">
        <f t="shared" ca="1" si="59"/>
        <v/>
      </c>
      <c r="CY66" s="29" t="e">
        <f ca="1">+_xlfn.IFNA(VLOOKUP($B66,'Resultados General'!$C$11:$CG$510,MATCH(CY$6,'Resultados General'!$C$10:$CG$10,0),0),"")</f>
        <v>#NAME?</v>
      </c>
      <c r="CZ66" s="29" t="str">
        <f t="shared" ca="1" si="60"/>
        <v/>
      </c>
      <c r="DA66" s="29" t="str">
        <f t="shared" ca="1" si="61"/>
        <v/>
      </c>
      <c r="DB66" s="29" t="e">
        <f ca="1">+_xlfn.IFNA(VLOOKUP($B66,'Resultados General'!$C$11:$CG$510,MATCH(DB$6,'Resultados General'!$C$10:$CG$10,0),0),"")</f>
        <v>#NAME?</v>
      </c>
      <c r="DC66" s="29" t="str">
        <f t="shared" ca="1" si="62"/>
        <v/>
      </c>
      <c r="DD66" s="29" t="str">
        <f t="shared" ca="1" si="63"/>
        <v/>
      </c>
      <c r="DE66" s="29" t="e">
        <f ca="1">+_xlfn.IFNA(VLOOKUP($B66,'Resultados General'!$C$11:$CG$510,MATCH(DE$6,'Resultados General'!$C$10:$CG$10,0),0),"")</f>
        <v>#NAME?</v>
      </c>
      <c r="DF66" s="29" t="str">
        <f t="shared" ca="1" si="64"/>
        <v/>
      </c>
      <c r="DG66" s="29" t="str">
        <f t="shared" ca="1" si="65"/>
        <v/>
      </c>
      <c r="DH66" s="29" t="e">
        <f ca="1">+_xlfn.IFNA(VLOOKUP($B66,'Resultados General'!$C$11:$CG$510,MATCH(DH$6,'Resultados General'!$C$10:$CG$10,0),0),"")</f>
        <v>#NAME?</v>
      </c>
      <c r="DI66" s="29" t="str">
        <f t="shared" ca="1" si="66"/>
        <v/>
      </c>
      <c r="DJ66" s="29" t="str">
        <f t="shared" ca="1" si="67"/>
        <v/>
      </c>
      <c r="DK66" s="29" t="e">
        <f ca="1">+_xlfn.IFNA(VLOOKUP($B66,'Resultados General'!$C$11:$CG$510,MATCH(DK$6,'Resultados General'!$C$10:$CG$10,0),0),"")</f>
        <v>#NAME?</v>
      </c>
      <c r="DL66" s="29" t="str">
        <f t="shared" ca="1" si="68"/>
        <v/>
      </c>
      <c r="DM66" s="29" t="str">
        <f t="shared" ca="1" si="69"/>
        <v/>
      </c>
      <c r="DN66" s="29" t="e">
        <f ca="1">+_xlfn.IFNA(VLOOKUP($B66,'Resultados General'!$C$11:$CG$510,MATCH(DN$6,'Resultados General'!$C$10:$CG$10,0),0),"")</f>
        <v>#NAME?</v>
      </c>
      <c r="DO66" s="29" t="str">
        <f t="shared" ca="1" si="70"/>
        <v/>
      </c>
      <c r="DP66" s="29" t="str">
        <f t="shared" ca="1" si="71"/>
        <v/>
      </c>
    </row>
    <row r="67" spans="2:120">
      <c r="B67" s="219" t="str">
        <f>+IF('Resultados General'!C70="","",'Resultados General'!C70)</f>
        <v/>
      </c>
      <c r="C67" s="134" t="e">
        <f ca="1">+_xlfn.IFNA(VLOOKUP('Distribución de puestos'!B67,'Resultados General'!$C$11:$J$510,8,0),"")</f>
        <v>#NAME?</v>
      </c>
      <c r="D67" s="135" t="e">
        <f ca="1">+_xlfn.IFNA(VLOOKUP(B67,'Resultados General'!$C$11:$L$510,10,0),"")</f>
        <v>#NAME?</v>
      </c>
      <c r="E67" s="26" t="s">
        <v>76</v>
      </c>
      <c r="F67" s="26" t="s">
        <v>76</v>
      </c>
      <c r="G67" s="135" t="str">
        <f t="shared" ca="1" si="72"/>
        <v/>
      </c>
      <c r="H67" s="135" t="str">
        <f t="shared" ca="1" si="73"/>
        <v/>
      </c>
      <c r="I67" s="219" t="str">
        <f t="shared" si="74"/>
        <v/>
      </c>
      <c r="J67" s="138"/>
      <c r="M67" s="29" t="e">
        <f ca="1">+_xlfn.IFNA(VLOOKUP($B67,'Resultados General'!$C$11:$CG$510,MATCH(M$6,'Resultados General'!$C$10:$CG$10,0),0),"")</f>
        <v>#NAME?</v>
      </c>
      <c r="N67" s="29" t="str">
        <f t="shared" ca="1" si="0"/>
        <v/>
      </c>
      <c r="O67" s="29" t="str">
        <f t="shared" ca="1" si="1"/>
        <v/>
      </c>
      <c r="P67" s="29" t="e">
        <f ca="1">+_xlfn.IFNA(VLOOKUP($B67,'Resultados General'!$C$11:$CG$510,MATCH(P$6,'Resultados General'!$C$10:$CG$10,0),0),"")</f>
        <v>#NAME?</v>
      </c>
      <c r="Q67" s="29" t="str">
        <f t="shared" ca="1" si="2"/>
        <v/>
      </c>
      <c r="R67" s="29" t="str">
        <f t="shared" ca="1" si="3"/>
        <v/>
      </c>
      <c r="S67" s="29" t="e">
        <f ca="1">+_xlfn.IFNA(VLOOKUP($B67,'Resultados General'!$C$11:$CG$510,MATCH(S$6,'Resultados General'!$C$10:$CG$10,0),0),"")</f>
        <v>#NAME?</v>
      </c>
      <c r="T67" s="29" t="str">
        <f t="shared" ca="1" si="4"/>
        <v/>
      </c>
      <c r="U67" s="29" t="str">
        <f t="shared" ca="1" si="5"/>
        <v/>
      </c>
      <c r="V67" s="29" t="e">
        <f ca="1">+_xlfn.IFNA(VLOOKUP($B67,'Resultados General'!$C$11:$CG$510,MATCH(V$6,'Resultados General'!$C$10:$CG$10,0),0),"")</f>
        <v>#NAME?</v>
      </c>
      <c r="W67" s="29" t="str">
        <f t="shared" ca="1" si="6"/>
        <v/>
      </c>
      <c r="X67" s="29" t="str">
        <f t="shared" ca="1" si="7"/>
        <v/>
      </c>
      <c r="Y67" s="29" t="e">
        <f ca="1">+_xlfn.IFNA(VLOOKUP($B67,'Resultados General'!$C$11:$CG$510,MATCH(Y$6,'Resultados General'!$C$10:$CG$10,0),0),"")</f>
        <v>#NAME?</v>
      </c>
      <c r="Z67" s="29" t="str">
        <f t="shared" ca="1" si="8"/>
        <v/>
      </c>
      <c r="AA67" s="29" t="str">
        <f t="shared" ca="1" si="9"/>
        <v/>
      </c>
      <c r="AB67" s="29" t="e">
        <f ca="1">+_xlfn.IFNA(VLOOKUP($B67,'Resultados General'!$C$11:$CG$510,MATCH(AB$6,'Resultados General'!$C$10:$CG$10,0),0),"")</f>
        <v>#NAME?</v>
      </c>
      <c r="AC67" s="29" t="str">
        <f t="shared" ca="1" si="10"/>
        <v/>
      </c>
      <c r="AD67" s="29" t="str">
        <f t="shared" ca="1" si="11"/>
        <v/>
      </c>
      <c r="AE67" s="29" t="e">
        <f ca="1">+_xlfn.IFNA(VLOOKUP($B67,'Resultados General'!$C$11:$CG$510,MATCH(AE$6,'Resultados General'!$C$10:$CG$10,0),0),"")</f>
        <v>#NAME?</v>
      </c>
      <c r="AF67" s="29" t="str">
        <f t="shared" ca="1" si="12"/>
        <v/>
      </c>
      <c r="AG67" s="29" t="str">
        <f t="shared" ca="1" si="13"/>
        <v/>
      </c>
      <c r="AH67" s="29" t="e">
        <f ca="1">+_xlfn.IFNA(VLOOKUP($B67,'Resultados General'!$C$11:$CG$510,MATCH(AH$6,'Resultados General'!$C$10:$CG$10,0),0),"")</f>
        <v>#NAME?</v>
      </c>
      <c r="AI67" s="29" t="str">
        <f t="shared" ca="1" si="14"/>
        <v/>
      </c>
      <c r="AJ67" s="29" t="str">
        <f t="shared" ca="1" si="15"/>
        <v/>
      </c>
      <c r="AK67" s="29" t="e">
        <f ca="1">+_xlfn.IFNA(VLOOKUP($B67,'Resultados General'!$C$11:$CG$510,MATCH(AK$6,'Resultados General'!$C$10:$CG$10,0),0),"")</f>
        <v>#NAME?</v>
      </c>
      <c r="AL67" s="29" t="str">
        <f t="shared" ca="1" si="16"/>
        <v/>
      </c>
      <c r="AM67" s="29" t="str">
        <f t="shared" ca="1" si="17"/>
        <v/>
      </c>
      <c r="AN67" s="29" t="e">
        <f ca="1">+_xlfn.IFNA(VLOOKUP($B67,'Resultados General'!$C$11:$CG$510,MATCH(AN$6,'Resultados General'!$C$10:$CG$10,0),0),"")</f>
        <v>#NAME?</v>
      </c>
      <c r="AO67" s="29" t="str">
        <f t="shared" ca="1" si="18"/>
        <v/>
      </c>
      <c r="AP67" s="29" t="str">
        <f t="shared" ca="1" si="19"/>
        <v/>
      </c>
      <c r="AQ67" s="29" t="e">
        <f ca="1">+_xlfn.IFNA(VLOOKUP($B67,'Resultados General'!$C$11:$CG$510,MATCH(AQ$6,'Resultados General'!$C$10:$CG$10,0),0),"")</f>
        <v>#NAME?</v>
      </c>
      <c r="AR67" s="29" t="str">
        <f t="shared" ca="1" si="20"/>
        <v/>
      </c>
      <c r="AS67" s="29" t="str">
        <f t="shared" ca="1" si="21"/>
        <v/>
      </c>
      <c r="AT67" s="29" t="e">
        <f ca="1">+_xlfn.IFNA(VLOOKUP($B67,'Resultados General'!$C$11:$CG$510,MATCH(AT$6,'Resultados General'!$C$10:$CG$10,0),0),"")</f>
        <v>#NAME?</v>
      </c>
      <c r="AU67" s="29" t="str">
        <f t="shared" ca="1" si="22"/>
        <v/>
      </c>
      <c r="AV67" s="29" t="str">
        <f t="shared" ca="1" si="23"/>
        <v/>
      </c>
      <c r="AW67" s="29" t="e">
        <f ca="1">+_xlfn.IFNA(VLOOKUP($B67,'Resultados General'!$C$11:$CG$510,MATCH(AW$6,'Resultados General'!$C$10:$CG$10,0),0),"")</f>
        <v>#NAME?</v>
      </c>
      <c r="AX67" s="29" t="str">
        <f t="shared" ca="1" si="24"/>
        <v/>
      </c>
      <c r="AY67" s="29" t="str">
        <f t="shared" ca="1" si="25"/>
        <v/>
      </c>
      <c r="AZ67" s="29" t="e">
        <f ca="1">+_xlfn.IFNA(VLOOKUP($B67,'Resultados General'!$C$11:$CG$510,MATCH(AZ$6,'Resultados General'!$C$10:$CG$10,0),0),"")</f>
        <v>#NAME?</v>
      </c>
      <c r="BA67" s="29" t="str">
        <f t="shared" ca="1" si="26"/>
        <v/>
      </c>
      <c r="BB67" s="29" t="str">
        <f t="shared" ca="1" si="27"/>
        <v/>
      </c>
      <c r="BC67" s="29" t="e">
        <f ca="1">+_xlfn.IFNA(VLOOKUP($B67,'Resultados General'!$C$11:$CG$510,MATCH(BC$6,'Resultados General'!$C$10:$CG$10,0),0),"")</f>
        <v>#NAME?</v>
      </c>
      <c r="BD67" s="29" t="str">
        <f t="shared" ca="1" si="28"/>
        <v/>
      </c>
      <c r="BE67" s="29" t="str">
        <f t="shared" ca="1" si="29"/>
        <v/>
      </c>
      <c r="BF67" s="29" t="e">
        <f ca="1">+_xlfn.IFNA(VLOOKUP($B67,'Resultados General'!$C$11:$CG$510,MATCH(BF$6,'Resultados General'!$C$10:$CG$10,0),0),"")</f>
        <v>#NAME?</v>
      </c>
      <c r="BG67" s="29" t="str">
        <f t="shared" ca="1" si="30"/>
        <v/>
      </c>
      <c r="BH67" s="29" t="str">
        <f t="shared" ca="1" si="31"/>
        <v/>
      </c>
      <c r="BI67" s="29" t="e">
        <f ca="1">+_xlfn.IFNA(VLOOKUP($B67,'Resultados General'!$C$11:$CG$510,MATCH(BI$6,'Resultados General'!$C$10:$CG$10,0),0),"")</f>
        <v>#NAME?</v>
      </c>
      <c r="BJ67" s="29" t="str">
        <f t="shared" ca="1" si="32"/>
        <v/>
      </c>
      <c r="BK67" s="29" t="str">
        <f t="shared" ca="1" si="33"/>
        <v/>
      </c>
      <c r="BL67" s="29" t="e">
        <f ca="1">+_xlfn.IFNA(VLOOKUP($B67,'Resultados General'!$C$11:$CG$510,MATCH(BL$6,'Resultados General'!$C$10:$CG$10,0),0),"")</f>
        <v>#NAME?</v>
      </c>
      <c r="BM67" s="29" t="str">
        <f t="shared" ca="1" si="34"/>
        <v/>
      </c>
      <c r="BN67" s="29" t="str">
        <f t="shared" ca="1" si="35"/>
        <v/>
      </c>
      <c r="BO67" s="29" t="e">
        <f ca="1">+_xlfn.IFNA(VLOOKUP($B67,'Resultados General'!$C$11:$CG$510,MATCH(BO$6,'Resultados General'!$C$10:$CG$10,0),0),"")</f>
        <v>#NAME?</v>
      </c>
      <c r="BP67" s="29" t="str">
        <f t="shared" ca="1" si="36"/>
        <v/>
      </c>
      <c r="BQ67" s="29" t="str">
        <f t="shared" ca="1" si="37"/>
        <v/>
      </c>
      <c r="BR67" s="29" t="e">
        <f ca="1">+_xlfn.IFNA(VLOOKUP($B67,'Resultados General'!$C$11:$CG$510,MATCH(BR$6,'Resultados General'!$C$10:$CG$10,0),0),"")</f>
        <v>#NAME?</v>
      </c>
      <c r="BS67" s="29" t="str">
        <f t="shared" ca="1" si="38"/>
        <v/>
      </c>
      <c r="BT67" s="29" t="str">
        <f t="shared" ca="1" si="39"/>
        <v/>
      </c>
      <c r="BU67" s="29" t="e">
        <f ca="1">+_xlfn.IFNA(VLOOKUP($B67,'Resultados General'!$C$11:$CG$510,MATCH(BU$6,'Resultados General'!$C$10:$CG$10,0),0),"")</f>
        <v>#NAME?</v>
      </c>
      <c r="BV67" s="29" t="str">
        <f t="shared" ca="1" si="40"/>
        <v/>
      </c>
      <c r="BW67" s="29" t="str">
        <f t="shared" ca="1" si="41"/>
        <v/>
      </c>
      <c r="BX67" s="29" t="e">
        <f ca="1">+_xlfn.IFNA(VLOOKUP($B67,'Resultados General'!$C$11:$CG$510,MATCH(BX$6,'Resultados General'!$C$10:$CG$10,0),0),"")</f>
        <v>#NAME?</v>
      </c>
      <c r="BY67" s="29" t="str">
        <f t="shared" ca="1" si="42"/>
        <v/>
      </c>
      <c r="BZ67" s="29" t="str">
        <f t="shared" ca="1" si="43"/>
        <v/>
      </c>
      <c r="CA67" s="29" t="e">
        <f ca="1">+_xlfn.IFNA(VLOOKUP($B67,'Resultados General'!$C$11:$CG$510,MATCH(CA$6,'Resultados General'!$C$10:$CG$10,0),0),"")</f>
        <v>#NAME?</v>
      </c>
      <c r="CB67" s="29" t="str">
        <f t="shared" ca="1" si="44"/>
        <v/>
      </c>
      <c r="CC67" s="29" t="str">
        <f t="shared" ca="1" si="45"/>
        <v/>
      </c>
      <c r="CD67" s="29" t="e">
        <f ca="1">+_xlfn.IFNA(VLOOKUP($B67,'Resultados General'!$C$11:$CG$510,MATCH(CD$6,'Resultados General'!$C$10:$CG$10,0),0),"")</f>
        <v>#NAME?</v>
      </c>
      <c r="CE67" s="29" t="str">
        <f t="shared" ca="1" si="46"/>
        <v/>
      </c>
      <c r="CF67" s="29" t="str">
        <f t="shared" ca="1" si="47"/>
        <v/>
      </c>
      <c r="CG67" s="29" t="e">
        <f ca="1">+_xlfn.IFNA(VLOOKUP($B67,'Resultados General'!$C$11:$CG$510,MATCH(CG$6,'Resultados General'!$C$10:$CG$10,0),0),"")</f>
        <v>#NAME?</v>
      </c>
      <c r="CH67" s="29" t="str">
        <f t="shared" ca="1" si="48"/>
        <v/>
      </c>
      <c r="CI67" s="29" t="str">
        <f t="shared" ca="1" si="49"/>
        <v/>
      </c>
      <c r="CJ67" s="29" t="e">
        <f ca="1">+_xlfn.IFNA(VLOOKUP($B67,'Resultados General'!$C$11:$CG$510,MATCH(CJ$6,'Resultados General'!$C$10:$CG$10,0),0),"")</f>
        <v>#NAME?</v>
      </c>
      <c r="CK67" s="29" t="str">
        <f t="shared" ca="1" si="50"/>
        <v/>
      </c>
      <c r="CL67" s="29" t="str">
        <f t="shared" ca="1" si="51"/>
        <v/>
      </c>
      <c r="CM67" s="29" t="e">
        <f ca="1">+_xlfn.IFNA(VLOOKUP($B67,'Resultados General'!$C$11:$CG$510,MATCH(CM$6,'Resultados General'!$C$10:$CG$10,0),0),"")</f>
        <v>#NAME?</v>
      </c>
      <c r="CN67" s="29" t="str">
        <f t="shared" ca="1" si="52"/>
        <v/>
      </c>
      <c r="CO67" s="29" t="str">
        <f t="shared" ca="1" si="53"/>
        <v/>
      </c>
      <c r="CP67" s="29" t="e">
        <f ca="1">+_xlfn.IFNA(VLOOKUP($B67,'Resultados General'!$C$11:$CG$510,MATCH(CP$6,'Resultados General'!$C$10:$CG$10,0),0),"")</f>
        <v>#NAME?</v>
      </c>
      <c r="CQ67" s="29" t="str">
        <f t="shared" ca="1" si="54"/>
        <v/>
      </c>
      <c r="CR67" s="29" t="str">
        <f t="shared" ca="1" si="55"/>
        <v/>
      </c>
      <c r="CS67" s="29" t="e">
        <f ca="1">+_xlfn.IFNA(VLOOKUP($B67,'Resultados General'!$C$11:$CG$510,MATCH(CS$6,'Resultados General'!$C$10:$CG$10,0),0),"")</f>
        <v>#NAME?</v>
      </c>
      <c r="CT67" s="29" t="str">
        <f t="shared" ca="1" si="56"/>
        <v/>
      </c>
      <c r="CU67" s="29" t="str">
        <f t="shared" ca="1" si="57"/>
        <v/>
      </c>
      <c r="CV67" s="29" t="e">
        <f ca="1">+_xlfn.IFNA(VLOOKUP($B67,'Resultados General'!$C$11:$CG$510,MATCH(CV$6,'Resultados General'!$C$10:$CG$10,0),0),"")</f>
        <v>#NAME?</v>
      </c>
      <c r="CW67" s="29" t="str">
        <f t="shared" ca="1" si="58"/>
        <v/>
      </c>
      <c r="CX67" s="29" t="str">
        <f t="shared" ca="1" si="59"/>
        <v/>
      </c>
      <c r="CY67" s="29" t="e">
        <f ca="1">+_xlfn.IFNA(VLOOKUP($B67,'Resultados General'!$C$11:$CG$510,MATCH(CY$6,'Resultados General'!$C$10:$CG$10,0),0),"")</f>
        <v>#NAME?</v>
      </c>
      <c r="CZ67" s="29" t="str">
        <f t="shared" ca="1" si="60"/>
        <v/>
      </c>
      <c r="DA67" s="29" t="str">
        <f t="shared" ca="1" si="61"/>
        <v/>
      </c>
      <c r="DB67" s="29" t="e">
        <f ca="1">+_xlfn.IFNA(VLOOKUP($B67,'Resultados General'!$C$11:$CG$510,MATCH(DB$6,'Resultados General'!$C$10:$CG$10,0),0),"")</f>
        <v>#NAME?</v>
      </c>
      <c r="DC67" s="29" t="str">
        <f t="shared" ca="1" si="62"/>
        <v/>
      </c>
      <c r="DD67" s="29" t="str">
        <f t="shared" ca="1" si="63"/>
        <v/>
      </c>
      <c r="DE67" s="29" t="e">
        <f ca="1">+_xlfn.IFNA(VLOOKUP($B67,'Resultados General'!$C$11:$CG$510,MATCH(DE$6,'Resultados General'!$C$10:$CG$10,0),0),"")</f>
        <v>#NAME?</v>
      </c>
      <c r="DF67" s="29" t="str">
        <f t="shared" ca="1" si="64"/>
        <v/>
      </c>
      <c r="DG67" s="29" t="str">
        <f t="shared" ca="1" si="65"/>
        <v/>
      </c>
      <c r="DH67" s="29" t="e">
        <f ca="1">+_xlfn.IFNA(VLOOKUP($B67,'Resultados General'!$C$11:$CG$510,MATCH(DH$6,'Resultados General'!$C$10:$CG$10,0),0),"")</f>
        <v>#NAME?</v>
      </c>
      <c r="DI67" s="29" t="str">
        <f t="shared" ca="1" si="66"/>
        <v/>
      </c>
      <c r="DJ67" s="29" t="str">
        <f t="shared" ca="1" si="67"/>
        <v/>
      </c>
      <c r="DK67" s="29" t="e">
        <f ca="1">+_xlfn.IFNA(VLOOKUP($B67,'Resultados General'!$C$11:$CG$510,MATCH(DK$6,'Resultados General'!$C$10:$CG$10,0),0),"")</f>
        <v>#NAME?</v>
      </c>
      <c r="DL67" s="29" t="str">
        <f t="shared" ca="1" si="68"/>
        <v/>
      </c>
      <c r="DM67" s="29" t="str">
        <f t="shared" ca="1" si="69"/>
        <v/>
      </c>
      <c r="DN67" s="29" t="e">
        <f ca="1">+_xlfn.IFNA(VLOOKUP($B67,'Resultados General'!$C$11:$CG$510,MATCH(DN$6,'Resultados General'!$C$10:$CG$10,0),0),"")</f>
        <v>#NAME?</v>
      </c>
      <c r="DO67" s="29" t="str">
        <f t="shared" ca="1" si="70"/>
        <v/>
      </c>
      <c r="DP67" s="29" t="str">
        <f t="shared" ca="1" si="71"/>
        <v/>
      </c>
    </row>
    <row r="68" spans="2:120">
      <c r="B68" s="219" t="str">
        <f>+IF('Resultados General'!C71="","",'Resultados General'!C71)</f>
        <v/>
      </c>
      <c r="C68" s="134" t="e">
        <f ca="1">+_xlfn.IFNA(VLOOKUP('Distribución de puestos'!B68,'Resultados General'!$C$11:$J$510,8,0),"")</f>
        <v>#NAME?</v>
      </c>
      <c r="D68" s="135" t="e">
        <f ca="1">+_xlfn.IFNA(VLOOKUP(B68,'Resultados General'!$C$11:$L$510,10,0),"")</f>
        <v>#NAME?</v>
      </c>
      <c r="E68" s="26" t="s">
        <v>76</v>
      </c>
      <c r="F68" s="26" t="s">
        <v>76</v>
      </c>
      <c r="G68" s="135" t="str">
        <f t="shared" ca="1" si="72"/>
        <v/>
      </c>
      <c r="H68" s="135" t="str">
        <f t="shared" ca="1" si="73"/>
        <v/>
      </c>
      <c r="I68" s="219" t="str">
        <f t="shared" si="74"/>
        <v/>
      </c>
      <c r="J68" s="138"/>
      <c r="M68" s="29" t="e">
        <f ca="1">+_xlfn.IFNA(VLOOKUP($B68,'Resultados General'!$C$11:$CG$510,MATCH(M$6,'Resultados General'!$C$10:$CG$10,0),0),"")</f>
        <v>#NAME?</v>
      </c>
      <c r="N68" s="29" t="str">
        <f t="shared" ca="1" si="0"/>
        <v/>
      </c>
      <c r="O68" s="29" t="str">
        <f t="shared" ca="1" si="1"/>
        <v/>
      </c>
      <c r="P68" s="29" t="e">
        <f ca="1">+_xlfn.IFNA(VLOOKUP($B68,'Resultados General'!$C$11:$CG$510,MATCH(P$6,'Resultados General'!$C$10:$CG$10,0),0),"")</f>
        <v>#NAME?</v>
      </c>
      <c r="Q68" s="29" t="str">
        <f t="shared" ca="1" si="2"/>
        <v/>
      </c>
      <c r="R68" s="29" t="str">
        <f t="shared" ca="1" si="3"/>
        <v/>
      </c>
      <c r="S68" s="29" t="e">
        <f ca="1">+_xlfn.IFNA(VLOOKUP($B68,'Resultados General'!$C$11:$CG$510,MATCH(S$6,'Resultados General'!$C$10:$CG$10,0),0),"")</f>
        <v>#NAME?</v>
      </c>
      <c r="T68" s="29" t="str">
        <f t="shared" ca="1" si="4"/>
        <v/>
      </c>
      <c r="U68" s="29" t="str">
        <f t="shared" ca="1" si="5"/>
        <v/>
      </c>
      <c r="V68" s="29" t="e">
        <f ca="1">+_xlfn.IFNA(VLOOKUP($B68,'Resultados General'!$C$11:$CG$510,MATCH(V$6,'Resultados General'!$C$10:$CG$10,0),0),"")</f>
        <v>#NAME?</v>
      </c>
      <c r="W68" s="29" t="str">
        <f t="shared" ca="1" si="6"/>
        <v/>
      </c>
      <c r="X68" s="29" t="str">
        <f t="shared" ca="1" si="7"/>
        <v/>
      </c>
      <c r="Y68" s="29" t="e">
        <f ca="1">+_xlfn.IFNA(VLOOKUP($B68,'Resultados General'!$C$11:$CG$510,MATCH(Y$6,'Resultados General'!$C$10:$CG$10,0),0),"")</f>
        <v>#NAME?</v>
      </c>
      <c r="Z68" s="29" t="str">
        <f t="shared" ca="1" si="8"/>
        <v/>
      </c>
      <c r="AA68" s="29" t="str">
        <f t="shared" ca="1" si="9"/>
        <v/>
      </c>
      <c r="AB68" s="29" t="e">
        <f ca="1">+_xlfn.IFNA(VLOOKUP($B68,'Resultados General'!$C$11:$CG$510,MATCH(AB$6,'Resultados General'!$C$10:$CG$10,0),0),"")</f>
        <v>#NAME?</v>
      </c>
      <c r="AC68" s="29" t="str">
        <f t="shared" ca="1" si="10"/>
        <v/>
      </c>
      <c r="AD68" s="29" t="str">
        <f t="shared" ca="1" si="11"/>
        <v/>
      </c>
      <c r="AE68" s="29" t="e">
        <f ca="1">+_xlfn.IFNA(VLOOKUP($B68,'Resultados General'!$C$11:$CG$510,MATCH(AE$6,'Resultados General'!$C$10:$CG$10,0),0),"")</f>
        <v>#NAME?</v>
      </c>
      <c r="AF68" s="29" t="str">
        <f t="shared" ca="1" si="12"/>
        <v/>
      </c>
      <c r="AG68" s="29" t="str">
        <f t="shared" ca="1" si="13"/>
        <v/>
      </c>
      <c r="AH68" s="29" t="e">
        <f ca="1">+_xlfn.IFNA(VLOOKUP($B68,'Resultados General'!$C$11:$CG$510,MATCH(AH$6,'Resultados General'!$C$10:$CG$10,0),0),"")</f>
        <v>#NAME?</v>
      </c>
      <c r="AI68" s="29" t="str">
        <f t="shared" ca="1" si="14"/>
        <v/>
      </c>
      <c r="AJ68" s="29" t="str">
        <f t="shared" ca="1" si="15"/>
        <v/>
      </c>
      <c r="AK68" s="29" t="e">
        <f ca="1">+_xlfn.IFNA(VLOOKUP($B68,'Resultados General'!$C$11:$CG$510,MATCH(AK$6,'Resultados General'!$C$10:$CG$10,0),0),"")</f>
        <v>#NAME?</v>
      </c>
      <c r="AL68" s="29" t="str">
        <f t="shared" ca="1" si="16"/>
        <v/>
      </c>
      <c r="AM68" s="29" t="str">
        <f t="shared" ca="1" si="17"/>
        <v/>
      </c>
      <c r="AN68" s="29" t="e">
        <f ca="1">+_xlfn.IFNA(VLOOKUP($B68,'Resultados General'!$C$11:$CG$510,MATCH(AN$6,'Resultados General'!$C$10:$CG$10,0),0),"")</f>
        <v>#NAME?</v>
      </c>
      <c r="AO68" s="29" t="str">
        <f t="shared" ca="1" si="18"/>
        <v/>
      </c>
      <c r="AP68" s="29" t="str">
        <f t="shared" ca="1" si="19"/>
        <v/>
      </c>
      <c r="AQ68" s="29" t="e">
        <f ca="1">+_xlfn.IFNA(VLOOKUP($B68,'Resultados General'!$C$11:$CG$510,MATCH(AQ$6,'Resultados General'!$C$10:$CG$10,0),0),"")</f>
        <v>#NAME?</v>
      </c>
      <c r="AR68" s="29" t="str">
        <f t="shared" ca="1" si="20"/>
        <v/>
      </c>
      <c r="AS68" s="29" t="str">
        <f t="shared" ca="1" si="21"/>
        <v/>
      </c>
      <c r="AT68" s="29" t="e">
        <f ca="1">+_xlfn.IFNA(VLOOKUP($B68,'Resultados General'!$C$11:$CG$510,MATCH(AT$6,'Resultados General'!$C$10:$CG$10,0),0),"")</f>
        <v>#NAME?</v>
      </c>
      <c r="AU68" s="29" t="str">
        <f t="shared" ca="1" si="22"/>
        <v/>
      </c>
      <c r="AV68" s="29" t="str">
        <f t="shared" ca="1" si="23"/>
        <v/>
      </c>
      <c r="AW68" s="29" t="e">
        <f ca="1">+_xlfn.IFNA(VLOOKUP($B68,'Resultados General'!$C$11:$CG$510,MATCH(AW$6,'Resultados General'!$C$10:$CG$10,0),0),"")</f>
        <v>#NAME?</v>
      </c>
      <c r="AX68" s="29" t="str">
        <f t="shared" ca="1" si="24"/>
        <v/>
      </c>
      <c r="AY68" s="29" t="str">
        <f t="shared" ca="1" si="25"/>
        <v/>
      </c>
      <c r="AZ68" s="29" t="e">
        <f ca="1">+_xlfn.IFNA(VLOOKUP($B68,'Resultados General'!$C$11:$CG$510,MATCH(AZ$6,'Resultados General'!$C$10:$CG$10,0),0),"")</f>
        <v>#NAME?</v>
      </c>
      <c r="BA68" s="29" t="str">
        <f t="shared" ca="1" si="26"/>
        <v/>
      </c>
      <c r="BB68" s="29" t="str">
        <f t="shared" ca="1" si="27"/>
        <v/>
      </c>
      <c r="BC68" s="29" t="e">
        <f ca="1">+_xlfn.IFNA(VLOOKUP($B68,'Resultados General'!$C$11:$CG$510,MATCH(BC$6,'Resultados General'!$C$10:$CG$10,0),0),"")</f>
        <v>#NAME?</v>
      </c>
      <c r="BD68" s="29" t="str">
        <f t="shared" ca="1" si="28"/>
        <v/>
      </c>
      <c r="BE68" s="29" t="str">
        <f t="shared" ca="1" si="29"/>
        <v/>
      </c>
      <c r="BF68" s="29" t="e">
        <f ca="1">+_xlfn.IFNA(VLOOKUP($B68,'Resultados General'!$C$11:$CG$510,MATCH(BF$6,'Resultados General'!$C$10:$CG$10,0),0),"")</f>
        <v>#NAME?</v>
      </c>
      <c r="BG68" s="29" t="str">
        <f t="shared" ca="1" si="30"/>
        <v/>
      </c>
      <c r="BH68" s="29" t="str">
        <f t="shared" ca="1" si="31"/>
        <v/>
      </c>
      <c r="BI68" s="29" t="e">
        <f ca="1">+_xlfn.IFNA(VLOOKUP($B68,'Resultados General'!$C$11:$CG$510,MATCH(BI$6,'Resultados General'!$C$10:$CG$10,0),0),"")</f>
        <v>#NAME?</v>
      </c>
      <c r="BJ68" s="29" t="str">
        <f t="shared" ca="1" si="32"/>
        <v/>
      </c>
      <c r="BK68" s="29" t="str">
        <f t="shared" ca="1" si="33"/>
        <v/>
      </c>
      <c r="BL68" s="29" t="e">
        <f ca="1">+_xlfn.IFNA(VLOOKUP($B68,'Resultados General'!$C$11:$CG$510,MATCH(BL$6,'Resultados General'!$C$10:$CG$10,0),0),"")</f>
        <v>#NAME?</v>
      </c>
      <c r="BM68" s="29" t="str">
        <f t="shared" ca="1" si="34"/>
        <v/>
      </c>
      <c r="BN68" s="29" t="str">
        <f t="shared" ca="1" si="35"/>
        <v/>
      </c>
      <c r="BO68" s="29" t="e">
        <f ca="1">+_xlfn.IFNA(VLOOKUP($B68,'Resultados General'!$C$11:$CG$510,MATCH(BO$6,'Resultados General'!$C$10:$CG$10,0),0),"")</f>
        <v>#NAME?</v>
      </c>
      <c r="BP68" s="29" t="str">
        <f t="shared" ca="1" si="36"/>
        <v/>
      </c>
      <c r="BQ68" s="29" t="str">
        <f t="shared" ca="1" si="37"/>
        <v/>
      </c>
      <c r="BR68" s="29" t="e">
        <f ca="1">+_xlfn.IFNA(VLOOKUP($B68,'Resultados General'!$C$11:$CG$510,MATCH(BR$6,'Resultados General'!$C$10:$CG$10,0),0),"")</f>
        <v>#NAME?</v>
      </c>
      <c r="BS68" s="29" t="str">
        <f t="shared" ca="1" si="38"/>
        <v/>
      </c>
      <c r="BT68" s="29" t="str">
        <f t="shared" ca="1" si="39"/>
        <v/>
      </c>
      <c r="BU68" s="29" t="e">
        <f ca="1">+_xlfn.IFNA(VLOOKUP($B68,'Resultados General'!$C$11:$CG$510,MATCH(BU$6,'Resultados General'!$C$10:$CG$10,0),0),"")</f>
        <v>#NAME?</v>
      </c>
      <c r="BV68" s="29" t="str">
        <f t="shared" ca="1" si="40"/>
        <v/>
      </c>
      <c r="BW68" s="29" t="str">
        <f t="shared" ca="1" si="41"/>
        <v/>
      </c>
      <c r="BX68" s="29" t="e">
        <f ca="1">+_xlfn.IFNA(VLOOKUP($B68,'Resultados General'!$C$11:$CG$510,MATCH(BX$6,'Resultados General'!$C$10:$CG$10,0),0),"")</f>
        <v>#NAME?</v>
      </c>
      <c r="BY68" s="29" t="str">
        <f t="shared" ca="1" si="42"/>
        <v/>
      </c>
      <c r="BZ68" s="29" t="str">
        <f t="shared" ca="1" si="43"/>
        <v/>
      </c>
      <c r="CA68" s="29" t="e">
        <f ca="1">+_xlfn.IFNA(VLOOKUP($B68,'Resultados General'!$C$11:$CG$510,MATCH(CA$6,'Resultados General'!$C$10:$CG$10,0),0),"")</f>
        <v>#NAME?</v>
      </c>
      <c r="CB68" s="29" t="str">
        <f t="shared" ca="1" si="44"/>
        <v/>
      </c>
      <c r="CC68" s="29" t="str">
        <f t="shared" ca="1" si="45"/>
        <v/>
      </c>
      <c r="CD68" s="29" t="e">
        <f ca="1">+_xlfn.IFNA(VLOOKUP($B68,'Resultados General'!$C$11:$CG$510,MATCH(CD$6,'Resultados General'!$C$10:$CG$10,0),0),"")</f>
        <v>#NAME?</v>
      </c>
      <c r="CE68" s="29" t="str">
        <f t="shared" ca="1" si="46"/>
        <v/>
      </c>
      <c r="CF68" s="29" t="str">
        <f t="shared" ca="1" si="47"/>
        <v/>
      </c>
      <c r="CG68" s="29" t="e">
        <f ca="1">+_xlfn.IFNA(VLOOKUP($B68,'Resultados General'!$C$11:$CG$510,MATCH(CG$6,'Resultados General'!$C$10:$CG$10,0),0),"")</f>
        <v>#NAME?</v>
      </c>
      <c r="CH68" s="29" t="str">
        <f t="shared" ca="1" si="48"/>
        <v/>
      </c>
      <c r="CI68" s="29" t="str">
        <f t="shared" ca="1" si="49"/>
        <v/>
      </c>
      <c r="CJ68" s="29" t="e">
        <f ca="1">+_xlfn.IFNA(VLOOKUP($B68,'Resultados General'!$C$11:$CG$510,MATCH(CJ$6,'Resultados General'!$C$10:$CG$10,0),0),"")</f>
        <v>#NAME?</v>
      </c>
      <c r="CK68" s="29" t="str">
        <f t="shared" ca="1" si="50"/>
        <v/>
      </c>
      <c r="CL68" s="29" t="str">
        <f t="shared" ca="1" si="51"/>
        <v/>
      </c>
      <c r="CM68" s="29" t="e">
        <f ca="1">+_xlfn.IFNA(VLOOKUP($B68,'Resultados General'!$C$11:$CG$510,MATCH(CM$6,'Resultados General'!$C$10:$CG$10,0),0),"")</f>
        <v>#NAME?</v>
      </c>
      <c r="CN68" s="29" t="str">
        <f t="shared" ca="1" si="52"/>
        <v/>
      </c>
      <c r="CO68" s="29" t="str">
        <f t="shared" ca="1" si="53"/>
        <v/>
      </c>
      <c r="CP68" s="29" t="e">
        <f ca="1">+_xlfn.IFNA(VLOOKUP($B68,'Resultados General'!$C$11:$CG$510,MATCH(CP$6,'Resultados General'!$C$10:$CG$10,0),0),"")</f>
        <v>#NAME?</v>
      </c>
      <c r="CQ68" s="29" t="str">
        <f t="shared" ca="1" si="54"/>
        <v/>
      </c>
      <c r="CR68" s="29" t="str">
        <f t="shared" ca="1" si="55"/>
        <v/>
      </c>
      <c r="CS68" s="29" t="e">
        <f ca="1">+_xlfn.IFNA(VLOOKUP($B68,'Resultados General'!$C$11:$CG$510,MATCH(CS$6,'Resultados General'!$C$10:$CG$10,0),0),"")</f>
        <v>#NAME?</v>
      </c>
      <c r="CT68" s="29" t="str">
        <f t="shared" ca="1" si="56"/>
        <v/>
      </c>
      <c r="CU68" s="29" t="str">
        <f t="shared" ca="1" si="57"/>
        <v/>
      </c>
      <c r="CV68" s="29" t="e">
        <f ca="1">+_xlfn.IFNA(VLOOKUP($B68,'Resultados General'!$C$11:$CG$510,MATCH(CV$6,'Resultados General'!$C$10:$CG$10,0),0),"")</f>
        <v>#NAME?</v>
      </c>
      <c r="CW68" s="29" t="str">
        <f t="shared" ca="1" si="58"/>
        <v/>
      </c>
      <c r="CX68" s="29" t="str">
        <f t="shared" ca="1" si="59"/>
        <v/>
      </c>
      <c r="CY68" s="29" t="e">
        <f ca="1">+_xlfn.IFNA(VLOOKUP($B68,'Resultados General'!$C$11:$CG$510,MATCH(CY$6,'Resultados General'!$C$10:$CG$10,0),0),"")</f>
        <v>#NAME?</v>
      </c>
      <c r="CZ68" s="29" t="str">
        <f t="shared" ca="1" si="60"/>
        <v/>
      </c>
      <c r="DA68" s="29" t="str">
        <f t="shared" ca="1" si="61"/>
        <v/>
      </c>
      <c r="DB68" s="29" t="e">
        <f ca="1">+_xlfn.IFNA(VLOOKUP($B68,'Resultados General'!$C$11:$CG$510,MATCH(DB$6,'Resultados General'!$C$10:$CG$10,0),0),"")</f>
        <v>#NAME?</v>
      </c>
      <c r="DC68" s="29" t="str">
        <f t="shared" ca="1" si="62"/>
        <v/>
      </c>
      <c r="DD68" s="29" t="str">
        <f t="shared" ca="1" si="63"/>
        <v/>
      </c>
      <c r="DE68" s="29" t="e">
        <f ca="1">+_xlfn.IFNA(VLOOKUP($B68,'Resultados General'!$C$11:$CG$510,MATCH(DE$6,'Resultados General'!$C$10:$CG$10,0),0),"")</f>
        <v>#NAME?</v>
      </c>
      <c r="DF68" s="29" t="str">
        <f t="shared" ca="1" si="64"/>
        <v/>
      </c>
      <c r="DG68" s="29" t="str">
        <f t="shared" ca="1" si="65"/>
        <v/>
      </c>
      <c r="DH68" s="29" t="e">
        <f ca="1">+_xlfn.IFNA(VLOOKUP($B68,'Resultados General'!$C$11:$CG$510,MATCH(DH$6,'Resultados General'!$C$10:$CG$10,0),0),"")</f>
        <v>#NAME?</v>
      </c>
      <c r="DI68" s="29" t="str">
        <f t="shared" ca="1" si="66"/>
        <v/>
      </c>
      <c r="DJ68" s="29" t="str">
        <f t="shared" ca="1" si="67"/>
        <v/>
      </c>
      <c r="DK68" s="29" t="e">
        <f ca="1">+_xlfn.IFNA(VLOOKUP($B68,'Resultados General'!$C$11:$CG$510,MATCH(DK$6,'Resultados General'!$C$10:$CG$10,0),0),"")</f>
        <v>#NAME?</v>
      </c>
      <c r="DL68" s="29" t="str">
        <f t="shared" ca="1" si="68"/>
        <v/>
      </c>
      <c r="DM68" s="29" t="str">
        <f t="shared" ca="1" si="69"/>
        <v/>
      </c>
      <c r="DN68" s="29" t="e">
        <f ca="1">+_xlfn.IFNA(VLOOKUP($B68,'Resultados General'!$C$11:$CG$510,MATCH(DN$6,'Resultados General'!$C$10:$CG$10,0),0),"")</f>
        <v>#NAME?</v>
      </c>
      <c r="DO68" s="29" t="str">
        <f t="shared" ca="1" si="70"/>
        <v/>
      </c>
      <c r="DP68" s="29" t="str">
        <f t="shared" ca="1" si="71"/>
        <v/>
      </c>
    </row>
    <row r="69" spans="2:120">
      <c r="B69" s="219" t="str">
        <f>+IF('Resultados General'!C72="","",'Resultados General'!C72)</f>
        <v/>
      </c>
      <c r="C69" s="134" t="e">
        <f ca="1">+_xlfn.IFNA(VLOOKUP('Distribución de puestos'!B69,'Resultados General'!$C$11:$J$510,8,0),"")</f>
        <v>#NAME?</v>
      </c>
      <c r="D69" s="135" t="e">
        <f ca="1">+_xlfn.IFNA(VLOOKUP(B69,'Resultados General'!$C$11:$L$510,10,0),"")</f>
        <v>#NAME?</v>
      </c>
      <c r="E69" s="26" t="s">
        <v>76</v>
      </c>
      <c r="F69" s="26" t="s">
        <v>76</v>
      </c>
      <c r="G69" s="135" t="str">
        <f t="shared" ca="1" si="72"/>
        <v/>
      </c>
      <c r="H69" s="135" t="str">
        <f t="shared" ca="1" si="73"/>
        <v/>
      </c>
      <c r="I69" s="219" t="str">
        <f t="shared" si="74"/>
        <v/>
      </c>
      <c r="J69" s="138"/>
      <c r="M69" s="29" t="e">
        <f ca="1">+_xlfn.IFNA(VLOOKUP($B69,'Resultados General'!$C$11:$CG$510,MATCH(M$6,'Resultados General'!$C$10:$CG$10,0),0),"")</f>
        <v>#NAME?</v>
      </c>
      <c r="N69" s="29" t="str">
        <f t="shared" ca="1" si="0"/>
        <v/>
      </c>
      <c r="O69" s="29" t="str">
        <f t="shared" ca="1" si="1"/>
        <v/>
      </c>
      <c r="P69" s="29" t="e">
        <f ca="1">+_xlfn.IFNA(VLOOKUP($B69,'Resultados General'!$C$11:$CG$510,MATCH(P$6,'Resultados General'!$C$10:$CG$10,0),0),"")</f>
        <v>#NAME?</v>
      </c>
      <c r="Q69" s="29" t="str">
        <f t="shared" ca="1" si="2"/>
        <v/>
      </c>
      <c r="R69" s="29" t="str">
        <f t="shared" ca="1" si="3"/>
        <v/>
      </c>
      <c r="S69" s="29" t="e">
        <f ca="1">+_xlfn.IFNA(VLOOKUP($B69,'Resultados General'!$C$11:$CG$510,MATCH(S$6,'Resultados General'!$C$10:$CG$10,0),0),"")</f>
        <v>#NAME?</v>
      </c>
      <c r="T69" s="29" t="str">
        <f t="shared" ca="1" si="4"/>
        <v/>
      </c>
      <c r="U69" s="29" t="str">
        <f t="shared" ca="1" si="5"/>
        <v/>
      </c>
      <c r="V69" s="29" t="e">
        <f ca="1">+_xlfn.IFNA(VLOOKUP($B69,'Resultados General'!$C$11:$CG$510,MATCH(V$6,'Resultados General'!$C$10:$CG$10,0),0),"")</f>
        <v>#NAME?</v>
      </c>
      <c r="W69" s="29" t="str">
        <f t="shared" ca="1" si="6"/>
        <v/>
      </c>
      <c r="X69" s="29" t="str">
        <f t="shared" ca="1" si="7"/>
        <v/>
      </c>
      <c r="Y69" s="29" t="e">
        <f ca="1">+_xlfn.IFNA(VLOOKUP($B69,'Resultados General'!$C$11:$CG$510,MATCH(Y$6,'Resultados General'!$C$10:$CG$10,0),0),"")</f>
        <v>#NAME?</v>
      </c>
      <c r="Z69" s="29" t="str">
        <f t="shared" ca="1" si="8"/>
        <v/>
      </c>
      <c r="AA69" s="29" t="str">
        <f t="shared" ca="1" si="9"/>
        <v/>
      </c>
      <c r="AB69" s="29" t="e">
        <f ca="1">+_xlfn.IFNA(VLOOKUP($B69,'Resultados General'!$C$11:$CG$510,MATCH(AB$6,'Resultados General'!$C$10:$CG$10,0),0),"")</f>
        <v>#NAME?</v>
      </c>
      <c r="AC69" s="29" t="str">
        <f t="shared" ca="1" si="10"/>
        <v/>
      </c>
      <c r="AD69" s="29" t="str">
        <f t="shared" ca="1" si="11"/>
        <v/>
      </c>
      <c r="AE69" s="29" t="e">
        <f ca="1">+_xlfn.IFNA(VLOOKUP($B69,'Resultados General'!$C$11:$CG$510,MATCH(AE$6,'Resultados General'!$C$10:$CG$10,0),0),"")</f>
        <v>#NAME?</v>
      </c>
      <c r="AF69" s="29" t="str">
        <f t="shared" ca="1" si="12"/>
        <v/>
      </c>
      <c r="AG69" s="29" t="str">
        <f t="shared" ca="1" si="13"/>
        <v/>
      </c>
      <c r="AH69" s="29" t="e">
        <f ca="1">+_xlfn.IFNA(VLOOKUP($B69,'Resultados General'!$C$11:$CG$510,MATCH(AH$6,'Resultados General'!$C$10:$CG$10,0),0),"")</f>
        <v>#NAME?</v>
      </c>
      <c r="AI69" s="29" t="str">
        <f t="shared" ca="1" si="14"/>
        <v/>
      </c>
      <c r="AJ69" s="29" t="str">
        <f t="shared" ca="1" si="15"/>
        <v/>
      </c>
      <c r="AK69" s="29" t="e">
        <f ca="1">+_xlfn.IFNA(VLOOKUP($B69,'Resultados General'!$C$11:$CG$510,MATCH(AK$6,'Resultados General'!$C$10:$CG$10,0),0),"")</f>
        <v>#NAME?</v>
      </c>
      <c r="AL69" s="29" t="str">
        <f t="shared" ca="1" si="16"/>
        <v/>
      </c>
      <c r="AM69" s="29" t="str">
        <f t="shared" ca="1" si="17"/>
        <v/>
      </c>
      <c r="AN69" s="29" t="e">
        <f ca="1">+_xlfn.IFNA(VLOOKUP($B69,'Resultados General'!$C$11:$CG$510,MATCH(AN$6,'Resultados General'!$C$10:$CG$10,0),0),"")</f>
        <v>#NAME?</v>
      </c>
      <c r="AO69" s="29" t="str">
        <f t="shared" ca="1" si="18"/>
        <v/>
      </c>
      <c r="AP69" s="29" t="str">
        <f t="shared" ca="1" si="19"/>
        <v/>
      </c>
      <c r="AQ69" s="29" t="e">
        <f ca="1">+_xlfn.IFNA(VLOOKUP($B69,'Resultados General'!$C$11:$CG$510,MATCH(AQ$6,'Resultados General'!$C$10:$CG$10,0),0),"")</f>
        <v>#NAME?</v>
      </c>
      <c r="AR69" s="29" t="str">
        <f t="shared" ca="1" si="20"/>
        <v/>
      </c>
      <c r="AS69" s="29" t="str">
        <f t="shared" ca="1" si="21"/>
        <v/>
      </c>
      <c r="AT69" s="29" t="e">
        <f ca="1">+_xlfn.IFNA(VLOOKUP($B69,'Resultados General'!$C$11:$CG$510,MATCH(AT$6,'Resultados General'!$C$10:$CG$10,0),0),"")</f>
        <v>#NAME?</v>
      </c>
      <c r="AU69" s="29" t="str">
        <f t="shared" ca="1" si="22"/>
        <v/>
      </c>
      <c r="AV69" s="29" t="str">
        <f t="shared" ca="1" si="23"/>
        <v/>
      </c>
      <c r="AW69" s="29" t="e">
        <f ca="1">+_xlfn.IFNA(VLOOKUP($B69,'Resultados General'!$C$11:$CG$510,MATCH(AW$6,'Resultados General'!$C$10:$CG$10,0),0),"")</f>
        <v>#NAME?</v>
      </c>
      <c r="AX69" s="29" t="str">
        <f t="shared" ca="1" si="24"/>
        <v/>
      </c>
      <c r="AY69" s="29" t="str">
        <f t="shared" ca="1" si="25"/>
        <v/>
      </c>
      <c r="AZ69" s="29" t="e">
        <f ca="1">+_xlfn.IFNA(VLOOKUP($B69,'Resultados General'!$C$11:$CG$510,MATCH(AZ$6,'Resultados General'!$C$10:$CG$10,0),0),"")</f>
        <v>#NAME?</v>
      </c>
      <c r="BA69" s="29" t="str">
        <f t="shared" ca="1" si="26"/>
        <v/>
      </c>
      <c r="BB69" s="29" t="str">
        <f t="shared" ca="1" si="27"/>
        <v/>
      </c>
      <c r="BC69" s="29" t="e">
        <f ca="1">+_xlfn.IFNA(VLOOKUP($B69,'Resultados General'!$C$11:$CG$510,MATCH(BC$6,'Resultados General'!$C$10:$CG$10,0),0),"")</f>
        <v>#NAME?</v>
      </c>
      <c r="BD69" s="29" t="str">
        <f t="shared" ca="1" si="28"/>
        <v/>
      </c>
      <c r="BE69" s="29" t="str">
        <f t="shared" ca="1" si="29"/>
        <v/>
      </c>
      <c r="BF69" s="29" t="e">
        <f ca="1">+_xlfn.IFNA(VLOOKUP($B69,'Resultados General'!$C$11:$CG$510,MATCH(BF$6,'Resultados General'!$C$10:$CG$10,0),0),"")</f>
        <v>#NAME?</v>
      </c>
      <c r="BG69" s="29" t="str">
        <f t="shared" ca="1" si="30"/>
        <v/>
      </c>
      <c r="BH69" s="29" t="str">
        <f t="shared" ca="1" si="31"/>
        <v/>
      </c>
      <c r="BI69" s="29" t="e">
        <f ca="1">+_xlfn.IFNA(VLOOKUP($B69,'Resultados General'!$C$11:$CG$510,MATCH(BI$6,'Resultados General'!$C$10:$CG$10,0),0),"")</f>
        <v>#NAME?</v>
      </c>
      <c r="BJ69" s="29" t="str">
        <f t="shared" ca="1" si="32"/>
        <v/>
      </c>
      <c r="BK69" s="29" t="str">
        <f t="shared" ca="1" si="33"/>
        <v/>
      </c>
      <c r="BL69" s="29" t="e">
        <f ca="1">+_xlfn.IFNA(VLOOKUP($B69,'Resultados General'!$C$11:$CG$510,MATCH(BL$6,'Resultados General'!$C$10:$CG$10,0),0),"")</f>
        <v>#NAME?</v>
      </c>
      <c r="BM69" s="29" t="str">
        <f t="shared" ca="1" si="34"/>
        <v/>
      </c>
      <c r="BN69" s="29" t="str">
        <f t="shared" ca="1" si="35"/>
        <v/>
      </c>
      <c r="BO69" s="29" t="e">
        <f ca="1">+_xlfn.IFNA(VLOOKUP($B69,'Resultados General'!$C$11:$CG$510,MATCH(BO$6,'Resultados General'!$C$10:$CG$10,0),0),"")</f>
        <v>#NAME?</v>
      </c>
      <c r="BP69" s="29" t="str">
        <f t="shared" ca="1" si="36"/>
        <v/>
      </c>
      <c r="BQ69" s="29" t="str">
        <f t="shared" ca="1" si="37"/>
        <v/>
      </c>
      <c r="BR69" s="29" t="e">
        <f ca="1">+_xlfn.IFNA(VLOOKUP($B69,'Resultados General'!$C$11:$CG$510,MATCH(BR$6,'Resultados General'!$C$10:$CG$10,0),0),"")</f>
        <v>#NAME?</v>
      </c>
      <c r="BS69" s="29" t="str">
        <f t="shared" ca="1" si="38"/>
        <v/>
      </c>
      <c r="BT69" s="29" t="str">
        <f t="shared" ca="1" si="39"/>
        <v/>
      </c>
      <c r="BU69" s="29" t="e">
        <f ca="1">+_xlfn.IFNA(VLOOKUP($B69,'Resultados General'!$C$11:$CG$510,MATCH(BU$6,'Resultados General'!$C$10:$CG$10,0),0),"")</f>
        <v>#NAME?</v>
      </c>
      <c r="BV69" s="29" t="str">
        <f t="shared" ca="1" si="40"/>
        <v/>
      </c>
      <c r="BW69" s="29" t="str">
        <f t="shared" ca="1" si="41"/>
        <v/>
      </c>
      <c r="BX69" s="29" t="e">
        <f ca="1">+_xlfn.IFNA(VLOOKUP($B69,'Resultados General'!$C$11:$CG$510,MATCH(BX$6,'Resultados General'!$C$10:$CG$10,0),0),"")</f>
        <v>#NAME?</v>
      </c>
      <c r="BY69" s="29" t="str">
        <f t="shared" ca="1" si="42"/>
        <v/>
      </c>
      <c r="BZ69" s="29" t="str">
        <f t="shared" ca="1" si="43"/>
        <v/>
      </c>
      <c r="CA69" s="29" t="e">
        <f ca="1">+_xlfn.IFNA(VLOOKUP($B69,'Resultados General'!$C$11:$CG$510,MATCH(CA$6,'Resultados General'!$C$10:$CG$10,0),0),"")</f>
        <v>#NAME?</v>
      </c>
      <c r="CB69" s="29" t="str">
        <f t="shared" ca="1" si="44"/>
        <v/>
      </c>
      <c r="CC69" s="29" t="str">
        <f t="shared" ca="1" si="45"/>
        <v/>
      </c>
      <c r="CD69" s="29" t="e">
        <f ca="1">+_xlfn.IFNA(VLOOKUP($B69,'Resultados General'!$C$11:$CG$510,MATCH(CD$6,'Resultados General'!$C$10:$CG$10,0),0),"")</f>
        <v>#NAME?</v>
      </c>
      <c r="CE69" s="29" t="str">
        <f t="shared" ca="1" si="46"/>
        <v/>
      </c>
      <c r="CF69" s="29" t="str">
        <f t="shared" ca="1" si="47"/>
        <v/>
      </c>
      <c r="CG69" s="29" t="e">
        <f ca="1">+_xlfn.IFNA(VLOOKUP($B69,'Resultados General'!$C$11:$CG$510,MATCH(CG$6,'Resultados General'!$C$10:$CG$10,0),0),"")</f>
        <v>#NAME?</v>
      </c>
      <c r="CH69" s="29" t="str">
        <f t="shared" ca="1" si="48"/>
        <v/>
      </c>
      <c r="CI69" s="29" t="str">
        <f t="shared" ca="1" si="49"/>
        <v/>
      </c>
      <c r="CJ69" s="29" t="e">
        <f ca="1">+_xlfn.IFNA(VLOOKUP($B69,'Resultados General'!$C$11:$CG$510,MATCH(CJ$6,'Resultados General'!$C$10:$CG$10,0),0),"")</f>
        <v>#NAME?</v>
      </c>
      <c r="CK69" s="29" t="str">
        <f t="shared" ca="1" si="50"/>
        <v/>
      </c>
      <c r="CL69" s="29" t="str">
        <f t="shared" ca="1" si="51"/>
        <v/>
      </c>
      <c r="CM69" s="29" t="e">
        <f ca="1">+_xlfn.IFNA(VLOOKUP($B69,'Resultados General'!$C$11:$CG$510,MATCH(CM$6,'Resultados General'!$C$10:$CG$10,0),0),"")</f>
        <v>#NAME?</v>
      </c>
      <c r="CN69" s="29" t="str">
        <f t="shared" ca="1" si="52"/>
        <v/>
      </c>
      <c r="CO69" s="29" t="str">
        <f t="shared" ca="1" si="53"/>
        <v/>
      </c>
      <c r="CP69" s="29" t="e">
        <f ca="1">+_xlfn.IFNA(VLOOKUP($B69,'Resultados General'!$C$11:$CG$510,MATCH(CP$6,'Resultados General'!$C$10:$CG$10,0),0),"")</f>
        <v>#NAME?</v>
      </c>
      <c r="CQ69" s="29" t="str">
        <f t="shared" ca="1" si="54"/>
        <v/>
      </c>
      <c r="CR69" s="29" t="str">
        <f t="shared" ca="1" si="55"/>
        <v/>
      </c>
      <c r="CS69" s="29" t="e">
        <f ca="1">+_xlfn.IFNA(VLOOKUP($B69,'Resultados General'!$C$11:$CG$510,MATCH(CS$6,'Resultados General'!$C$10:$CG$10,0),0),"")</f>
        <v>#NAME?</v>
      </c>
      <c r="CT69" s="29" t="str">
        <f t="shared" ca="1" si="56"/>
        <v/>
      </c>
      <c r="CU69" s="29" t="str">
        <f t="shared" ca="1" si="57"/>
        <v/>
      </c>
      <c r="CV69" s="29" t="e">
        <f ca="1">+_xlfn.IFNA(VLOOKUP($B69,'Resultados General'!$C$11:$CG$510,MATCH(CV$6,'Resultados General'!$C$10:$CG$10,0),0),"")</f>
        <v>#NAME?</v>
      </c>
      <c r="CW69" s="29" t="str">
        <f t="shared" ca="1" si="58"/>
        <v/>
      </c>
      <c r="CX69" s="29" t="str">
        <f t="shared" ca="1" si="59"/>
        <v/>
      </c>
      <c r="CY69" s="29" t="e">
        <f ca="1">+_xlfn.IFNA(VLOOKUP($B69,'Resultados General'!$C$11:$CG$510,MATCH(CY$6,'Resultados General'!$C$10:$CG$10,0),0),"")</f>
        <v>#NAME?</v>
      </c>
      <c r="CZ69" s="29" t="str">
        <f t="shared" ca="1" si="60"/>
        <v/>
      </c>
      <c r="DA69" s="29" t="str">
        <f t="shared" ca="1" si="61"/>
        <v/>
      </c>
      <c r="DB69" s="29" t="e">
        <f ca="1">+_xlfn.IFNA(VLOOKUP($B69,'Resultados General'!$C$11:$CG$510,MATCH(DB$6,'Resultados General'!$C$10:$CG$10,0),0),"")</f>
        <v>#NAME?</v>
      </c>
      <c r="DC69" s="29" t="str">
        <f t="shared" ca="1" si="62"/>
        <v/>
      </c>
      <c r="DD69" s="29" t="str">
        <f t="shared" ca="1" si="63"/>
        <v/>
      </c>
      <c r="DE69" s="29" t="e">
        <f ca="1">+_xlfn.IFNA(VLOOKUP($B69,'Resultados General'!$C$11:$CG$510,MATCH(DE$6,'Resultados General'!$C$10:$CG$10,0),0),"")</f>
        <v>#NAME?</v>
      </c>
      <c r="DF69" s="29" t="str">
        <f t="shared" ca="1" si="64"/>
        <v/>
      </c>
      <c r="DG69" s="29" t="str">
        <f t="shared" ca="1" si="65"/>
        <v/>
      </c>
      <c r="DH69" s="29" t="e">
        <f ca="1">+_xlfn.IFNA(VLOOKUP($B69,'Resultados General'!$C$11:$CG$510,MATCH(DH$6,'Resultados General'!$C$10:$CG$10,0),0),"")</f>
        <v>#NAME?</v>
      </c>
      <c r="DI69" s="29" t="str">
        <f t="shared" ca="1" si="66"/>
        <v/>
      </c>
      <c r="DJ69" s="29" t="str">
        <f t="shared" ca="1" si="67"/>
        <v/>
      </c>
      <c r="DK69" s="29" t="e">
        <f ca="1">+_xlfn.IFNA(VLOOKUP($B69,'Resultados General'!$C$11:$CG$510,MATCH(DK$6,'Resultados General'!$C$10:$CG$10,0),0),"")</f>
        <v>#NAME?</v>
      </c>
      <c r="DL69" s="29" t="str">
        <f t="shared" ca="1" si="68"/>
        <v/>
      </c>
      <c r="DM69" s="29" t="str">
        <f t="shared" ca="1" si="69"/>
        <v/>
      </c>
      <c r="DN69" s="29" t="e">
        <f ca="1">+_xlfn.IFNA(VLOOKUP($B69,'Resultados General'!$C$11:$CG$510,MATCH(DN$6,'Resultados General'!$C$10:$CG$10,0),0),"")</f>
        <v>#NAME?</v>
      </c>
      <c r="DO69" s="29" t="str">
        <f t="shared" ca="1" si="70"/>
        <v/>
      </c>
      <c r="DP69" s="29" t="str">
        <f t="shared" ca="1" si="71"/>
        <v/>
      </c>
    </row>
    <row r="70" spans="2:120">
      <c r="B70" s="219" t="str">
        <f>+IF('Resultados General'!C73="","",'Resultados General'!C73)</f>
        <v/>
      </c>
      <c r="C70" s="134" t="e">
        <f ca="1">+_xlfn.IFNA(VLOOKUP('Distribución de puestos'!B70,'Resultados General'!$C$11:$J$510,8,0),"")</f>
        <v>#NAME?</v>
      </c>
      <c r="D70" s="135" t="e">
        <f ca="1">+_xlfn.IFNA(VLOOKUP(B70,'Resultados General'!$C$11:$L$510,10,0),"")</f>
        <v>#NAME?</v>
      </c>
      <c r="E70" s="26" t="s">
        <v>76</v>
      </c>
      <c r="F70" s="26" t="s">
        <v>76</v>
      </c>
      <c r="G70" s="135" t="str">
        <f t="shared" ca="1" si="72"/>
        <v/>
      </c>
      <c r="H70" s="135" t="str">
        <f t="shared" ca="1" si="73"/>
        <v/>
      </c>
      <c r="I70" s="219" t="str">
        <f t="shared" si="74"/>
        <v/>
      </c>
      <c r="J70" s="138"/>
      <c r="M70" s="29" t="e">
        <f ca="1">+_xlfn.IFNA(VLOOKUP($B70,'Resultados General'!$C$11:$CG$510,MATCH(M$6,'Resultados General'!$C$10:$CG$10,0),0),"")</f>
        <v>#NAME?</v>
      </c>
      <c r="N70" s="29" t="str">
        <f t="shared" ca="1" si="0"/>
        <v/>
      </c>
      <c r="O70" s="29" t="str">
        <f t="shared" ca="1" si="1"/>
        <v/>
      </c>
      <c r="P70" s="29" t="e">
        <f ca="1">+_xlfn.IFNA(VLOOKUP($B70,'Resultados General'!$C$11:$CG$510,MATCH(P$6,'Resultados General'!$C$10:$CG$10,0),0),"")</f>
        <v>#NAME?</v>
      </c>
      <c r="Q70" s="29" t="str">
        <f t="shared" ca="1" si="2"/>
        <v/>
      </c>
      <c r="R70" s="29" t="str">
        <f t="shared" ca="1" si="3"/>
        <v/>
      </c>
      <c r="S70" s="29" t="e">
        <f ca="1">+_xlfn.IFNA(VLOOKUP($B70,'Resultados General'!$C$11:$CG$510,MATCH(S$6,'Resultados General'!$C$10:$CG$10,0),0),"")</f>
        <v>#NAME?</v>
      </c>
      <c r="T70" s="29" t="str">
        <f t="shared" ca="1" si="4"/>
        <v/>
      </c>
      <c r="U70" s="29" t="str">
        <f t="shared" ca="1" si="5"/>
        <v/>
      </c>
      <c r="V70" s="29" t="e">
        <f ca="1">+_xlfn.IFNA(VLOOKUP($B70,'Resultados General'!$C$11:$CG$510,MATCH(V$6,'Resultados General'!$C$10:$CG$10,0),0),"")</f>
        <v>#NAME?</v>
      </c>
      <c r="W70" s="29" t="str">
        <f t="shared" ca="1" si="6"/>
        <v/>
      </c>
      <c r="X70" s="29" t="str">
        <f t="shared" ca="1" si="7"/>
        <v/>
      </c>
      <c r="Y70" s="29" t="e">
        <f ca="1">+_xlfn.IFNA(VLOOKUP($B70,'Resultados General'!$C$11:$CG$510,MATCH(Y$6,'Resultados General'!$C$10:$CG$10,0),0),"")</f>
        <v>#NAME?</v>
      </c>
      <c r="Z70" s="29" t="str">
        <f t="shared" ca="1" si="8"/>
        <v/>
      </c>
      <c r="AA70" s="29" t="str">
        <f t="shared" ca="1" si="9"/>
        <v/>
      </c>
      <c r="AB70" s="29" t="e">
        <f ca="1">+_xlfn.IFNA(VLOOKUP($B70,'Resultados General'!$C$11:$CG$510,MATCH(AB$6,'Resultados General'!$C$10:$CG$10,0),0),"")</f>
        <v>#NAME?</v>
      </c>
      <c r="AC70" s="29" t="str">
        <f t="shared" ca="1" si="10"/>
        <v/>
      </c>
      <c r="AD70" s="29" t="str">
        <f t="shared" ca="1" si="11"/>
        <v/>
      </c>
      <c r="AE70" s="29" t="e">
        <f ca="1">+_xlfn.IFNA(VLOOKUP($B70,'Resultados General'!$C$11:$CG$510,MATCH(AE$6,'Resultados General'!$C$10:$CG$10,0),0),"")</f>
        <v>#NAME?</v>
      </c>
      <c r="AF70" s="29" t="str">
        <f t="shared" ca="1" si="12"/>
        <v/>
      </c>
      <c r="AG70" s="29" t="str">
        <f t="shared" ca="1" si="13"/>
        <v/>
      </c>
      <c r="AH70" s="29" t="e">
        <f ca="1">+_xlfn.IFNA(VLOOKUP($B70,'Resultados General'!$C$11:$CG$510,MATCH(AH$6,'Resultados General'!$C$10:$CG$10,0),0),"")</f>
        <v>#NAME?</v>
      </c>
      <c r="AI70" s="29" t="str">
        <f t="shared" ca="1" si="14"/>
        <v/>
      </c>
      <c r="AJ70" s="29" t="str">
        <f t="shared" ca="1" si="15"/>
        <v/>
      </c>
      <c r="AK70" s="29" t="e">
        <f ca="1">+_xlfn.IFNA(VLOOKUP($B70,'Resultados General'!$C$11:$CG$510,MATCH(AK$6,'Resultados General'!$C$10:$CG$10,0),0),"")</f>
        <v>#NAME?</v>
      </c>
      <c r="AL70" s="29" t="str">
        <f t="shared" ca="1" si="16"/>
        <v/>
      </c>
      <c r="AM70" s="29" t="str">
        <f t="shared" ca="1" si="17"/>
        <v/>
      </c>
      <c r="AN70" s="29" t="e">
        <f ca="1">+_xlfn.IFNA(VLOOKUP($B70,'Resultados General'!$C$11:$CG$510,MATCH(AN$6,'Resultados General'!$C$10:$CG$10,0),0),"")</f>
        <v>#NAME?</v>
      </c>
      <c r="AO70" s="29" t="str">
        <f t="shared" ca="1" si="18"/>
        <v/>
      </c>
      <c r="AP70" s="29" t="str">
        <f t="shared" ca="1" si="19"/>
        <v/>
      </c>
      <c r="AQ70" s="29" t="e">
        <f ca="1">+_xlfn.IFNA(VLOOKUP($B70,'Resultados General'!$C$11:$CG$510,MATCH(AQ$6,'Resultados General'!$C$10:$CG$10,0),0),"")</f>
        <v>#NAME?</v>
      </c>
      <c r="AR70" s="29" t="str">
        <f t="shared" ca="1" si="20"/>
        <v/>
      </c>
      <c r="AS70" s="29" t="str">
        <f t="shared" ca="1" si="21"/>
        <v/>
      </c>
      <c r="AT70" s="29" t="e">
        <f ca="1">+_xlfn.IFNA(VLOOKUP($B70,'Resultados General'!$C$11:$CG$510,MATCH(AT$6,'Resultados General'!$C$10:$CG$10,0),0),"")</f>
        <v>#NAME?</v>
      </c>
      <c r="AU70" s="29" t="str">
        <f t="shared" ca="1" si="22"/>
        <v/>
      </c>
      <c r="AV70" s="29" t="str">
        <f t="shared" ca="1" si="23"/>
        <v/>
      </c>
      <c r="AW70" s="29" t="e">
        <f ca="1">+_xlfn.IFNA(VLOOKUP($B70,'Resultados General'!$C$11:$CG$510,MATCH(AW$6,'Resultados General'!$C$10:$CG$10,0),0),"")</f>
        <v>#NAME?</v>
      </c>
      <c r="AX70" s="29" t="str">
        <f t="shared" ca="1" si="24"/>
        <v/>
      </c>
      <c r="AY70" s="29" t="str">
        <f t="shared" ca="1" si="25"/>
        <v/>
      </c>
      <c r="AZ70" s="29" t="e">
        <f ca="1">+_xlfn.IFNA(VLOOKUP($B70,'Resultados General'!$C$11:$CG$510,MATCH(AZ$6,'Resultados General'!$C$10:$CG$10,0),0),"")</f>
        <v>#NAME?</v>
      </c>
      <c r="BA70" s="29" t="str">
        <f t="shared" ca="1" si="26"/>
        <v/>
      </c>
      <c r="BB70" s="29" t="str">
        <f t="shared" ca="1" si="27"/>
        <v/>
      </c>
      <c r="BC70" s="29" t="e">
        <f ca="1">+_xlfn.IFNA(VLOOKUP($B70,'Resultados General'!$C$11:$CG$510,MATCH(BC$6,'Resultados General'!$C$10:$CG$10,0),0),"")</f>
        <v>#NAME?</v>
      </c>
      <c r="BD70" s="29" t="str">
        <f t="shared" ca="1" si="28"/>
        <v/>
      </c>
      <c r="BE70" s="29" t="str">
        <f t="shared" ca="1" si="29"/>
        <v/>
      </c>
      <c r="BF70" s="29" t="e">
        <f ca="1">+_xlfn.IFNA(VLOOKUP($B70,'Resultados General'!$C$11:$CG$510,MATCH(BF$6,'Resultados General'!$C$10:$CG$10,0),0),"")</f>
        <v>#NAME?</v>
      </c>
      <c r="BG70" s="29" t="str">
        <f t="shared" ca="1" si="30"/>
        <v/>
      </c>
      <c r="BH70" s="29" t="str">
        <f t="shared" ca="1" si="31"/>
        <v/>
      </c>
      <c r="BI70" s="29" t="e">
        <f ca="1">+_xlfn.IFNA(VLOOKUP($B70,'Resultados General'!$C$11:$CG$510,MATCH(BI$6,'Resultados General'!$C$10:$CG$10,0),0),"")</f>
        <v>#NAME?</v>
      </c>
      <c r="BJ70" s="29" t="str">
        <f t="shared" ca="1" si="32"/>
        <v/>
      </c>
      <c r="BK70" s="29" t="str">
        <f t="shared" ca="1" si="33"/>
        <v/>
      </c>
      <c r="BL70" s="29" t="e">
        <f ca="1">+_xlfn.IFNA(VLOOKUP($B70,'Resultados General'!$C$11:$CG$510,MATCH(BL$6,'Resultados General'!$C$10:$CG$10,0),0),"")</f>
        <v>#NAME?</v>
      </c>
      <c r="BM70" s="29" t="str">
        <f t="shared" ca="1" si="34"/>
        <v/>
      </c>
      <c r="BN70" s="29" t="str">
        <f t="shared" ca="1" si="35"/>
        <v/>
      </c>
      <c r="BO70" s="29" t="e">
        <f ca="1">+_xlfn.IFNA(VLOOKUP($B70,'Resultados General'!$C$11:$CG$510,MATCH(BO$6,'Resultados General'!$C$10:$CG$10,0),0),"")</f>
        <v>#NAME?</v>
      </c>
      <c r="BP70" s="29" t="str">
        <f t="shared" ca="1" si="36"/>
        <v/>
      </c>
      <c r="BQ70" s="29" t="str">
        <f t="shared" ca="1" si="37"/>
        <v/>
      </c>
      <c r="BR70" s="29" t="e">
        <f ca="1">+_xlfn.IFNA(VLOOKUP($B70,'Resultados General'!$C$11:$CG$510,MATCH(BR$6,'Resultados General'!$C$10:$CG$10,0),0),"")</f>
        <v>#NAME?</v>
      </c>
      <c r="BS70" s="29" t="str">
        <f t="shared" ca="1" si="38"/>
        <v/>
      </c>
      <c r="BT70" s="29" t="str">
        <f t="shared" ca="1" si="39"/>
        <v/>
      </c>
      <c r="BU70" s="29" t="e">
        <f ca="1">+_xlfn.IFNA(VLOOKUP($B70,'Resultados General'!$C$11:$CG$510,MATCH(BU$6,'Resultados General'!$C$10:$CG$10,0),0),"")</f>
        <v>#NAME?</v>
      </c>
      <c r="BV70" s="29" t="str">
        <f t="shared" ca="1" si="40"/>
        <v/>
      </c>
      <c r="BW70" s="29" t="str">
        <f t="shared" ca="1" si="41"/>
        <v/>
      </c>
      <c r="BX70" s="29" t="e">
        <f ca="1">+_xlfn.IFNA(VLOOKUP($B70,'Resultados General'!$C$11:$CG$510,MATCH(BX$6,'Resultados General'!$C$10:$CG$10,0),0),"")</f>
        <v>#NAME?</v>
      </c>
      <c r="BY70" s="29" t="str">
        <f t="shared" ca="1" si="42"/>
        <v/>
      </c>
      <c r="BZ70" s="29" t="str">
        <f t="shared" ca="1" si="43"/>
        <v/>
      </c>
      <c r="CA70" s="29" t="e">
        <f ca="1">+_xlfn.IFNA(VLOOKUP($B70,'Resultados General'!$C$11:$CG$510,MATCH(CA$6,'Resultados General'!$C$10:$CG$10,0),0),"")</f>
        <v>#NAME?</v>
      </c>
      <c r="CB70" s="29" t="str">
        <f t="shared" ca="1" si="44"/>
        <v/>
      </c>
      <c r="CC70" s="29" t="str">
        <f t="shared" ca="1" si="45"/>
        <v/>
      </c>
      <c r="CD70" s="29" t="e">
        <f ca="1">+_xlfn.IFNA(VLOOKUP($B70,'Resultados General'!$C$11:$CG$510,MATCH(CD$6,'Resultados General'!$C$10:$CG$10,0),0),"")</f>
        <v>#NAME?</v>
      </c>
      <c r="CE70" s="29" t="str">
        <f t="shared" ca="1" si="46"/>
        <v/>
      </c>
      <c r="CF70" s="29" t="str">
        <f t="shared" ca="1" si="47"/>
        <v/>
      </c>
      <c r="CG70" s="29" t="e">
        <f ca="1">+_xlfn.IFNA(VLOOKUP($B70,'Resultados General'!$C$11:$CG$510,MATCH(CG$6,'Resultados General'!$C$10:$CG$10,0),0),"")</f>
        <v>#NAME?</v>
      </c>
      <c r="CH70" s="29" t="str">
        <f t="shared" ca="1" si="48"/>
        <v/>
      </c>
      <c r="CI70" s="29" t="str">
        <f t="shared" ca="1" si="49"/>
        <v/>
      </c>
      <c r="CJ70" s="29" t="e">
        <f ca="1">+_xlfn.IFNA(VLOOKUP($B70,'Resultados General'!$C$11:$CG$510,MATCH(CJ$6,'Resultados General'!$C$10:$CG$10,0),0),"")</f>
        <v>#NAME?</v>
      </c>
      <c r="CK70" s="29" t="str">
        <f t="shared" ca="1" si="50"/>
        <v/>
      </c>
      <c r="CL70" s="29" t="str">
        <f t="shared" ca="1" si="51"/>
        <v/>
      </c>
      <c r="CM70" s="29" t="e">
        <f ca="1">+_xlfn.IFNA(VLOOKUP($B70,'Resultados General'!$C$11:$CG$510,MATCH(CM$6,'Resultados General'!$C$10:$CG$10,0),0),"")</f>
        <v>#NAME?</v>
      </c>
      <c r="CN70" s="29" t="str">
        <f t="shared" ca="1" si="52"/>
        <v/>
      </c>
      <c r="CO70" s="29" t="str">
        <f t="shared" ca="1" si="53"/>
        <v/>
      </c>
      <c r="CP70" s="29" t="e">
        <f ca="1">+_xlfn.IFNA(VLOOKUP($B70,'Resultados General'!$C$11:$CG$510,MATCH(CP$6,'Resultados General'!$C$10:$CG$10,0),0),"")</f>
        <v>#NAME?</v>
      </c>
      <c r="CQ70" s="29" t="str">
        <f t="shared" ca="1" si="54"/>
        <v/>
      </c>
      <c r="CR70" s="29" t="str">
        <f t="shared" ca="1" si="55"/>
        <v/>
      </c>
      <c r="CS70" s="29" t="e">
        <f ca="1">+_xlfn.IFNA(VLOOKUP($B70,'Resultados General'!$C$11:$CG$510,MATCH(CS$6,'Resultados General'!$C$10:$CG$10,0),0),"")</f>
        <v>#NAME?</v>
      </c>
      <c r="CT70" s="29" t="str">
        <f t="shared" ca="1" si="56"/>
        <v/>
      </c>
      <c r="CU70" s="29" t="str">
        <f t="shared" ca="1" si="57"/>
        <v/>
      </c>
      <c r="CV70" s="29" t="e">
        <f ca="1">+_xlfn.IFNA(VLOOKUP($B70,'Resultados General'!$C$11:$CG$510,MATCH(CV$6,'Resultados General'!$C$10:$CG$10,0),0),"")</f>
        <v>#NAME?</v>
      </c>
      <c r="CW70" s="29" t="str">
        <f t="shared" ca="1" si="58"/>
        <v/>
      </c>
      <c r="CX70" s="29" t="str">
        <f t="shared" ca="1" si="59"/>
        <v/>
      </c>
      <c r="CY70" s="29" t="e">
        <f ca="1">+_xlfn.IFNA(VLOOKUP($B70,'Resultados General'!$C$11:$CG$510,MATCH(CY$6,'Resultados General'!$C$10:$CG$10,0),0),"")</f>
        <v>#NAME?</v>
      </c>
      <c r="CZ70" s="29" t="str">
        <f t="shared" ca="1" si="60"/>
        <v/>
      </c>
      <c r="DA70" s="29" t="str">
        <f t="shared" ca="1" si="61"/>
        <v/>
      </c>
      <c r="DB70" s="29" t="e">
        <f ca="1">+_xlfn.IFNA(VLOOKUP($B70,'Resultados General'!$C$11:$CG$510,MATCH(DB$6,'Resultados General'!$C$10:$CG$10,0),0),"")</f>
        <v>#NAME?</v>
      </c>
      <c r="DC70" s="29" t="str">
        <f t="shared" ca="1" si="62"/>
        <v/>
      </c>
      <c r="DD70" s="29" t="str">
        <f t="shared" ca="1" si="63"/>
        <v/>
      </c>
      <c r="DE70" s="29" t="e">
        <f ca="1">+_xlfn.IFNA(VLOOKUP($B70,'Resultados General'!$C$11:$CG$510,MATCH(DE$6,'Resultados General'!$C$10:$CG$10,0),0),"")</f>
        <v>#NAME?</v>
      </c>
      <c r="DF70" s="29" t="str">
        <f t="shared" ca="1" si="64"/>
        <v/>
      </c>
      <c r="DG70" s="29" t="str">
        <f t="shared" ca="1" si="65"/>
        <v/>
      </c>
      <c r="DH70" s="29" t="e">
        <f ca="1">+_xlfn.IFNA(VLOOKUP($B70,'Resultados General'!$C$11:$CG$510,MATCH(DH$6,'Resultados General'!$C$10:$CG$10,0),0),"")</f>
        <v>#NAME?</v>
      </c>
      <c r="DI70" s="29" t="str">
        <f t="shared" ca="1" si="66"/>
        <v/>
      </c>
      <c r="DJ70" s="29" t="str">
        <f t="shared" ca="1" si="67"/>
        <v/>
      </c>
      <c r="DK70" s="29" t="e">
        <f ca="1">+_xlfn.IFNA(VLOOKUP($B70,'Resultados General'!$C$11:$CG$510,MATCH(DK$6,'Resultados General'!$C$10:$CG$10,0),0),"")</f>
        <v>#NAME?</v>
      </c>
      <c r="DL70" s="29" t="str">
        <f t="shared" ca="1" si="68"/>
        <v/>
      </c>
      <c r="DM70" s="29" t="str">
        <f t="shared" ca="1" si="69"/>
        <v/>
      </c>
      <c r="DN70" s="29" t="e">
        <f ca="1">+_xlfn.IFNA(VLOOKUP($B70,'Resultados General'!$C$11:$CG$510,MATCH(DN$6,'Resultados General'!$C$10:$CG$10,0),0),"")</f>
        <v>#NAME?</v>
      </c>
      <c r="DO70" s="29" t="str">
        <f t="shared" ca="1" si="70"/>
        <v/>
      </c>
      <c r="DP70" s="29" t="str">
        <f t="shared" ca="1" si="71"/>
        <v/>
      </c>
    </row>
    <row r="71" spans="2:120">
      <c r="B71" s="219" t="str">
        <f>+IF('Resultados General'!C74="","",'Resultados General'!C74)</f>
        <v/>
      </c>
      <c r="C71" s="134" t="e">
        <f ca="1">+_xlfn.IFNA(VLOOKUP('Distribución de puestos'!B71,'Resultados General'!$C$11:$J$510,8,0),"")</f>
        <v>#NAME?</v>
      </c>
      <c r="D71" s="135" t="e">
        <f ca="1">+_xlfn.IFNA(VLOOKUP(B71,'Resultados General'!$C$11:$L$510,10,0),"")</f>
        <v>#NAME?</v>
      </c>
      <c r="E71" s="26" t="s">
        <v>76</v>
      </c>
      <c r="F71" s="26" t="s">
        <v>76</v>
      </c>
      <c r="G71" s="135" t="str">
        <f t="shared" ca="1" si="72"/>
        <v/>
      </c>
      <c r="H71" s="135" t="str">
        <f t="shared" ca="1" si="73"/>
        <v/>
      </c>
      <c r="I71" s="219" t="str">
        <f t="shared" si="74"/>
        <v/>
      </c>
      <c r="J71" s="138"/>
      <c r="M71" s="29" t="e">
        <f ca="1">+_xlfn.IFNA(VLOOKUP($B71,'Resultados General'!$C$11:$CG$510,MATCH(M$6,'Resultados General'!$C$10:$CG$10,0),0),"")</f>
        <v>#NAME?</v>
      </c>
      <c r="N71" s="29" t="str">
        <f t="shared" ca="1" si="0"/>
        <v/>
      </c>
      <c r="O71" s="29" t="str">
        <f t="shared" ca="1" si="1"/>
        <v/>
      </c>
      <c r="P71" s="29" t="e">
        <f ca="1">+_xlfn.IFNA(VLOOKUP($B71,'Resultados General'!$C$11:$CG$510,MATCH(P$6,'Resultados General'!$C$10:$CG$10,0),0),"")</f>
        <v>#NAME?</v>
      </c>
      <c r="Q71" s="29" t="str">
        <f t="shared" ca="1" si="2"/>
        <v/>
      </c>
      <c r="R71" s="29" t="str">
        <f t="shared" ca="1" si="3"/>
        <v/>
      </c>
      <c r="S71" s="29" t="e">
        <f ca="1">+_xlfn.IFNA(VLOOKUP($B71,'Resultados General'!$C$11:$CG$510,MATCH(S$6,'Resultados General'!$C$10:$CG$10,0),0),"")</f>
        <v>#NAME?</v>
      </c>
      <c r="T71" s="29" t="str">
        <f t="shared" ca="1" si="4"/>
        <v/>
      </c>
      <c r="U71" s="29" t="str">
        <f t="shared" ca="1" si="5"/>
        <v/>
      </c>
      <c r="V71" s="29" t="e">
        <f ca="1">+_xlfn.IFNA(VLOOKUP($B71,'Resultados General'!$C$11:$CG$510,MATCH(V$6,'Resultados General'!$C$10:$CG$10,0),0),"")</f>
        <v>#NAME?</v>
      </c>
      <c r="W71" s="29" t="str">
        <f t="shared" ca="1" si="6"/>
        <v/>
      </c>
      <c r="X71" s="29" t="str">
        <f t="shared" ca="1" si="7"/>
        <v/>
      </c>
      <c r="Y71" s="29" t="e">
        <f ca="1">+_xlfn.IFNA(VLOOKUP($B71,'Resultados General'!$C$11:$CG$510,MATCH(Y$6,'Resultados General'!$C$10:$CG$10,0),0),"")</f>
        <v>#NAME?</v>
      </c>
      <c r="Z71" s="29" t="str">
        <f t="shared" ca="1" si="8"/>
        <v/>
      </c>
      <c r="AA71" s="29" t="str">
        <f t="shared" ca="1" si="9"/>
        <v/>
      </c>
      <c r="AB71" s="29" t="e">
        <f ca="1">+_xlfn.IFNA(VLOOKUP($B71,'Resultados General'!$C$11:$CG$510,MATCH(AB$6,'Resultados General'!$C$10:$CG$10,0),0),"")</f>
        <v>#NAME?</v>
      </c>
      <c r="AC71" s="29" t="str">
        <f t="shared" ca="1" si="10"/>
        <v/>
      </c>
      <c r="AD71" s="29" t="str">
        <f t="shared" ca="1" si="11"/>
        <v/>
      </c>
      <c r="AE71" s="29" t="e">
        <f ca="1">+_xlfn.IFNA(VLOOKUP($B71,'Resultados General'!$C$11:$CG$510,MATCH(AE$6,'Resultados General'!$C$10:$CG$10,0),0),"")</f>
        <v>#NAME?</v>
      </c>
      <c r="AF71" s="29" t="str">
        <f t="shared" ca="1" si="12"/>
        <v/>
      </c>
      <c r="AG71" s="29" t="str">
        <f t="shared" ca="1" si="13"/>
        <v/>
      </c>
      <c r="AH71" s="29" t="e">
        <f ca="1">+_xlfn.IFNA(VLOOKUP($B71,'Resultados General'!$C$11:$CG$510,MATCH(AH$6,'Resultados General'!$C$10:$CG$10,0),0),"")</f>
        <v>#NAME?</v>
      </c>
      <c r="AI71" s="29" t="str">
        <f t="shared" ca="1" si="14"/>
        <v/>
      </c>
      <c r="AJ71" s="29" t="str">
        <f t="shared" ca="1" si="15"/>
        <v/>
      </c>
      <c r="AK71" s="29" t="e">
        <f ca="1">+_xlfn.IFNA(VLOOKUP($B71,'Resultados General'!$C$11:$CG$510,MATCH(AK$6,'Resultados General'!$C$10:$CG$10,0),0),"")</f>
        <v>#NAME?</v>
      </c>
      <c r="AL71" s="29" t="str">
        <f t="shared" ca="1" si="16"/>
        <v/>
      </c>
      <c r="AM71" s="29" t="str">
        <f t="shared" ca="1" si="17"/>
        <v/>
      </c>
      <c r="AN71" s="29" t="e">
        <f ca="1">+_xlfn.IFNA(VLOOKUP($B71,'Resultados General'!$C$11:$CG$510,MATCH(AN$6,'Resultados General'!$C$10:$CG$10,0),0),"")</f>
        <v>#NAME?</v>
      </c>
      <c r="AO71" s="29" t="str">
        <f t="shared" ca="1" si="18"/>
        <v/>
      </c>
      <c r="AP71" s="29" t="str">
        <f t="shared" ca="1" si="19"/>
        <v/>
      </c>
      <c r="AQ71" s="29" t="e">
        <f ca="1">+_xlfn.IFNA(VLOOKUP($B71,'Resultados General'!$C$11:$CG$510,MATCH(AQ$6,'Resultados General'!$C$10:$CG$10,0),0),"")</f>
        <v>#NAME?</v>
      </c>
      <c r="AR71" s="29" t="str">
        <f t="shared" ca="1" si="20"/>
        <v/>
      </c>
      <c r="AS71" s="29" t="str">
        <f t="shared" ca="1" si="21"/>
        <v/>
      </c>
      <c r="AT71" s="29" t="e">
        <f ca="1">+_xlfn.IFNA(VLOOKUP($B71,'Resultados General'!$C$11:$CG$510,MATCH(AT$6,'Resultados General'!$C$10:$CG$10,0),0),"")</f>
        <v>#NAME?</v>
      </c>
      <c r="AU71" s="29" t="str">
        <f t="shared" ca="1" si="22"/>
        <v/>
      </c>
      <c r="AV71" s="29" t="str">
        <f t="shared" ca="1" si="23"/>
        <v/>
      </c>
      <c r="AW71" s="29" t="e">
        <f ca="1">+_xlfn.IFNA(VLOOKUP($B71,'Resultados General'!$C$11:$CG$510,MATCH(AW$6,'Resultados General'!$C$10:$CG$10,0),0),"")</f>
        <v>#NAME?</v>
      </c>
      <c r="AX71" s="29" t="str">
        <f t="shared" ca="1" si="24"/>
        <v/>
      </c>
      <c r="AY71" s="29" t="str">
        <f t="shared" ca="1" si="25"/>
        <v/>
      </c>
      <c r="AZ71" s="29" t="e">
        <f ca="1">+_xlfn.IFNA(VLOOKUP($B71,'Resultados General'!$C$11:$CG$510,MATCH(AZ$6,'Resultados General'!$C$10:$CG$10,0),0),"")</f>
        <v>#NAME?</v>
      </c>
      <c r="BA71" s="29" t="str">
        <f t="shared" ca="1" si="26"/>
        <v/>
      </c>
      <c r="BB71" s="29" t="str">
        <f t="shared" ca="1" si="27"/>
        <v/>
      </c>
      <c r="BC71" s="29" t="e">
        <f ca="1">+_xlfn.IFNA(VLOOKUP($B71,'Resultados General'!$C$11:$CG$510,MATCH(BC$6,'Resultados General'!$C$10:$CG$10,0),0),"")</f>
        <v>#NAME?</v>
      </c>
      <c r="BD71" s="29" t="str">
        <f t="shared" ca="1" si="28"/>
        <v/>
      </c>
      <c r="BE71" s="29" t="str">
        <f t="shared" ca="1" si="29"/>
        <v/>
      </c>
      <c r="BF71" s="29" t="e">
        <f ca="1">+_xlfn.IFNA(VLOOKUP($B71,'Resultados General'!$C$11:$CG$510,MATCH(BF$6,'Resultados General'!$C$10:$CG$10,0),0),"")</f>
        <v>#NAME?</v>
      </c>
      <c r="BG71" s="29" t="str">
        <f t="shared" ca="1" si="30"/>
        <v/>
      </c>
      <c r="BH71" s="29" t="str">
        <f t="shared" ca="1" si="31"/>
        <v/>
      </c>
      <c r="BI71" s="29" t="e">
        <f ca="1">+_xlfn.IFNA(VLOOKUP($B71,'Resultados General'!$C$11:$CG$510,MATCH(BI$6,'Resultados General'!$C$10:$CG$10,0),0),"")</f>
        <v>#NAME?</v>
      </c>
      <c r="BJ71" s="29" t="str">
        <f t="shared" ca="1" si="32"/>
        <v/>
      </c>
      <c r="BK71" s="29" t="str">
        <f t="shared" ca="1" si="33"/>
        <v/>
      </c>
      <c r="BL71" s="29" t="e">
        <f ca="1">+_xlfn.IFNA(VLOOKUP($B71,'Resultados General'!$C$11:$CG$510,MATCH(BL$6,'Resultados General'!$C$10:$CG$10,0),0),"")</f>
        <v>#NAME?</v>
      </c>
      <c r="BM71" s="29" t="str">
        <f t="shared" ca="1" si="34"/>
        <v/>
      </c>
      <c r="BN71" s="29" t="str">
        <f t="shared" ca="1" si="35"/>
        <v/>
      </c>
      <c r="BO71" s="29" t="e">
        <f ca="1">+_xlfn.IFNA(VLOOKUP($B71,'Resultados General'!$C$11:$CG$510,MATCH(BO$6,'Resultados General'!$C$10:$CG$10,0),0),"")</f>
        <v>#NAME?</v>
      </c>
      <c r="BP71" s="29" t="str">
        <f t="shared" ca="1" si="36"/>
        <v/>
      </c>
      <c r="BQ71" s="29" t="str">
        <f t="shared" ca="1" si="37"/>
        <v/>
      </c>
      <c r="BR71" s="29" t="e">
        <f ca="1">+_xlfn.IFNA(VLOOKUP($B71,'Resultados General'!$C$11:$CG$510,MATCH(BR$6,'Resultados General'!$C$10:$CG$10,0),0),"")</f>
        <v>#NAME?</v>
      </c>
      <c r="BS71" s="29" t="str">
        <f t="shared" ca="1" si="38"/>
        <v/>
      </c>
      <c r="BT71" s="29" t="str">
        <f t="shared" ca="1" si="39"/>
        <v/>
      </c>
      <c r="BU71" s="29" t="e">
        <f ca="1">+_xlfn.IFNA(VLOOKUP($B71,'Resultados General'!$C$11:$CG$510,MATCH(BU$6,'Resultados General'!$C$10:$CG$10,0),0),"")</f>
        <v>#NAME?</v>
      </c>
      <c r="BV71" s="29" t="str">
        <f t="shared" ca="1" si="40"/>
        <v/>
      </c>
      <c r="BW71" s="29" t="str">
        <f t="shared" ca="1" si="41"/>
        <v/>
      </c>
      <c r="BX71" s="29" t="e">
        <f ca="1">+_xlfn.IFNA(VLOOKUP($B71,'Resultados General'!$C$11:$CG$510,MATCH(BX$6,'Resultados General'!$C$10:$CG$10,0),0),"")</f>
        <v>#NAME?</v>
      </c>
      <c r="BY71" s="29" t="str">
        <f t="shared" ca="1" si="42"/>
        <v/>
      </c>
      <c r="BZ71" s="29" t="str">
        <f t="shared" ca="1" si="43"/>
        <v/>
      </c>
      <c r="CA71" s="29" t="e">
        <f ca="1">+_xlfn.IFNA(VLOOKUP($B71,'Resultados General'!$C$11:$CG$510,MATCH(CA$6,'Resultados General'!$C$10:$CG$10,0),0),"")</f>
        <v>#NAME?</v>
      </c>
      <c r="CB71" s="29" t="str">
        <f t="shared" ca="1" si="44"/>
        <v/>
      </c>
      <c r="CC71" s="29" t="str">
        <f t="shared" ca="1" si="45"/>
        <v/>
      </c>
      <c r="CD71" s="29" t="e">
        <f ca="1">+_xlfn.IFNA(VLOOKUP($B71,'Resultados General'!$C$11:$CG$510,MATCH(CD$6,'Resultados General'!$C$10:$CG$10,0),0),"")</f>
        <v>#NAME?</v>
      </c>
      <c r="CE71" s="29" t="str">
        <f t="shared" ca="1" si="46"/>
        <v/>
      </c>
      <c r="CF71" s="29" t="str">
        <f t="shared" ca="1" si="47"/>
        <v/>
      </c>
      <c r="CG71" s="29" t="e">
        <f ca="1">+_xlfn.IFNA(VLOOKUP($B71,'Resultados General'!$C$11:$CG$510,MATCH(CG$6,'Resultados General'!$C$10:$CG$10,0),0),"")</f>
        <v>#NAME?</v>
      </c>
      <c r="CH71" s="29" t="str">
        <f t="shared" ca="1" si="48"/>
        <v/>
      </c>
      <c r="CI71" s="29" t="str">
        <f t="shared" ca="1" si="49"/>
        <v/>
      </c>
      <c r="CJ71" s="29" t="e">
        <f ca="1">+_xlfn.IFNA(VLOOKUP($B71,'Resultados General'!$C$11:$CG$510,MATCH(CJ$6,'Resultados General'!$C$10:$CG$10,0),0),"")</f>
        <v>#NAME?</v>
      </c>
      <c r="CK71" s="29" t="str">
        <f t="shared" ca="1" si="50"/>
        <v/>
      </c>
      <c r="CL71" s="29" t="str">
        <f t="shared" ca="1" si="51"/>
        <v/>
      </c>
      <c r="CM71" s="29" t="e">
        <f ca="1">+_xlfn.IFNA(VLOOKUP($B71,'Resultados General'!$C$11:$CG$510,MATCH(CM$6,'Resultados General'!$C$10:$CG$10,0),0),"")</f>
        <v>#NAME?</v>
      </c>
      <c r="CN71" s="29" t="str">
        <f t="shared" ca="1" si="52"/>
        <v/>
      </c>
      <c r="CO71" s="29" t="str">
        <f t="shared" ca="1" si="53"/>
        <v/>
      </c>
      <c r="CP71" s="29" t="e">
        <f ca="1">+_xlfn.IFNA(VLOOKUP($B71,'Resultados General'!$C$11:$CG$510,MATCH(CP$6,'Resultados General'!$C$10:$CG$10,0),0),"")</f>
        <v>#NAME?</v>
      </c>
      <c r="CQ71" s="29" t="str">
        <f t="shared" ca="1" si="54"/>
        <v/>
      </c>
      <c r="CR71" s="29" t="str">
        <f t="shared" ca="1" si="55"/>
        <v/>
      </c>
      <c r="CS71" s="29" t="e">
        <f ca="1">+_xlfn.IFNA(VLOOKUP($B71,'Resultados General'!$C$11:$CG$510,MATCH(CS$6,'Resultados General'!$C$10:$CG$10,0),0),"")</f>
        <v>#NAME?</v>
      </c>
      <c r="CT71" s="29" t="str">
        <f t="shared" ca="1" si="56"/>
        <v/>
      </c>
      <c r="CU71" s="29" t="str">
        <f t="shared" ca="1" si="57"/>
        <v/>
      </c>
      <c r="CV71" s="29" t="e">
        <f ca="1">+_xlfn.IFNA(VLOOKUP($B71,'Resultados General'!$C$11:$CG$510,MATCH(CV$6,'Resultados General'!$C$10:$CG$10,0),0),"")</f>
        <v>#NAME?</v>
      </c>
      <c r="CW71" s="29" t="str">
        <f t="shared" ca="1" si="58"/>
        <v/>
      </c>
      <c r="CX71" s="29" t="str">
        <f t="shared" ca="1" si="59"/>
        <v/>
      </c>
      <c r="CY71" s="29" t="e">
        <f ca="1">+_xlfn.IFNA(VLOOKUP($B71,'Resultados General'!$C$11:$CG$510,MATCH(CY$6,'Resultados General'!$C$10:$CG$10,0),0),"")</f>
        <v>#NAME?</v>
      </c>
      <c r="CZ71" s="29" t="str">
        <f t="shared" ca="1" si="60"/>
        <v/>
      </c>
      <c r="DA71" s="29" t="str">
        <f t="shared" ca="1" si="61"/>
        <v/>
      </c>
      <c r="DB71" s="29" t="e">
        <f ca="1">+_xlfn.IFNA(VLOOKUP($B71,'Resultados General'!$C$11:$CG$510,MATCH(DB$6,'Resultados General'!$C$10:$CG$10,0),0),"")</f>
        <v>#NAME?</v>
      </c>
      <c r="DC71" s="29" t="str">
        <f t="shared" ca="1" si="62"/>
        <v/>
      </c>
      <c r="DD71" s="29" t="str">
        <f t="shared" ca="1" si="63"/>
        <v/>
      </c>
      <c r="DE71" s="29" t="e">
        <f ca="1">+_xlfn.IFNA(VLOOKUP($B71,'Resultados General'!$C$11:$CG$510,MATCH(DE$6,'Resultados General'!$C$10:$CG$10,0),0),"")</f>
        <v>#NAME?</v>
      </c>
      <c r="DF71" s="29" t="str">
        <f t="shared" ca="1" si="64"/>
        <v/>
      </c>
      <c r="DG71" s="29" t="str">
        <f t="shared" ca="1" si="65"/>
        <v/>
      </c>
      <c r="DH71" s="29" t="e">
        <f ca="1">+_xlfn.IFNA(VLOOKUP($B71,'Resultados General'!$C$11:$CG$510,MATCH(DH$6,'Resultados General'!$C$10:$CG$10,0),0),"")</f>
        <v>#NAME?</v>
      </c>
      <c r="DI71" s="29" t="str">
        <f t="shared" ca="1" si="66"/>
        <v/>
      </c>
      <c r="DJ71" s="29" t="str">
        <f t="shared" ca="1" si="67"/>
        <v/>
      </c>
      <c r="DK71" s="29" t="e">
        <f ca="1">+_xlfn.IFNA(VLOOKUP($B71,'Resultados General'!$C$11:$CG$510,MATCH(DK$6,'Resultados General'!$C$10:$CG$10,0),0),"")</f>
        <v>#NAME?</v>
      </c>
      <c r="DL71" s="29" t="str">
        <f t="shared" ca="1" si="68"/>
        <v/>
      </c>
      <c r="DM71" s="29" t="str">
        <f t="shared" ca="1" si="69"/>
        <v/>
      </c>
      <c r="DN71" s="29" t="e">
        <f ca="1">+_xlfn.IFNA(VLOOKUP($B71,'Resultados General'!$C$11:$CG$510,MATCH(DN$6,'Resultados General'!$C$10:$CG$10,0),0),"")</f>
        <v>#NAME?</v>
      </c>
      <c r="DO71" s="29" t="str">
        <f t="shared" ca="1" si="70"/>
        <v/>
      </c>
      <c r="DP71" s="29" t="str">
        <f t="shared" ca="1" si="71"/>
        <v/>
      </c>
    </row>
    <row r="72" spans="2:120">
      <c r="B72" s="219" t="str">
        <f>+IF('Resultados General'!C75="","",'Resultados General'!C75)</f>
        <v/>
      </c>
      <c r="C72" s="134" t="e">
        <f ca="1">+_xlfn.IFNA(VLOOKUP('Distribución de puestos'!B72,'Resultados General'!$C$11:$J$510,8,0),"")</f>
        <v>#NAME?</v>
      </c>
      <c r="D72" s="135" t="e">
        <f ca="1">+_xlfn.IFNA(VLOOKUP(B72,'Resultados General'!$C$11:$L$510,10,0),"")</f>
        <v>#NAME?</v>
      </c>
      <c r="E72" s="26" t="s">
        <v>76</v>
      </c>
      <c r="F72" s="26" t="s">
        <v>76</v>
      </c>
      <c r="G72" s="135" t="str">
        <f t="shared" ca="1" si="72"/>
        <v/>
      </c>
      <c r="H72" s="135" t="str">
        <f t="shared" ca="1" si="73"/>
        <v/>
      </c>
      <c r="I72" s="219" t="str">
        <f t="shared" si="74"/>
        <v/>
      </c>
      <c r="J72" s="138"/>
      <c r="M72" s="29" t="e">
        <f ca="1">+_xlfn.IFNA(VLOOKUP($B72,'Resultados General'!$C$11:$CG$510,MATCH(M$6,'Resultados General'!$C$10:$CG$10,0),0),"")</f>
        <v>#NAME?</v>
      </c>
      <c r="N72" s="29" t="str">
        <f t="shared" ref="N72:N135" ca="1" si="75">+IFERROR($E72*M72,"")</f>
        <v/>
      </c>
      <c r="O72" s="29" t="str">
        <f t="shared" ref="O72:O135" ca="1" si="76">+IFERROR($F72*M72,"")</f>
        <v/>
      </c>
      <c r="P72" s="29" t="e">
        <f ca="1">+_xlfn.IFNA(VLOOKUP($B72,'Resultados General'!$C$11:$CG$510,MATCH(P$6,'Resultados General'!$C$10:$CG$10,0),0),"")</f>
        <v>#NAME?</v>
      </c>
      <c r="Q72" s="29" t="str">
        <f t="shared" ref="Q72:Q135" ca="1" si="77">+IFERROR($E72*P72,"")</f>
        <v/>
      </c>
      <c r="R72" s="29" t="str">
        <f t="shared" ref="R72:R135" ca="1" si="78">+IFERROR($F72*P72,"")</f>
        <v/>
      </c>
      <c r="S72" s="29" t="e">
        <f ca="1">+_xlfn.IFNA(VLOOKUP($B72,'Resultados General'!$C$11:$CG$510,MATCH(S$6,'Resultados General'!$C$10:$CG$10,0),0),"")</f>
        <v>#NAME?</v>
      </c>
      <c r="T72" s="29" t="str">
        <f t="shared" ref="T72:T135" ca="1" si="79">+IFERROR($E72*S72,"")</f>
        <v/>
      </c>
      <c r="U72" s="29" t="str">
        <f t="shared" ref="U72:U135" ca="1" si="80">+IFERROR($F72*S72,"")</f>
        <v/>
      </c>
      <c r="V72" s="29" t="e">
        <f ca="1">+_xlfn.IFNA(VLOOKUP($B72,'Resultados General'!$C$11:$CG$510,MATCH(V$6,'Resultados General'!$C$10:$CG$10,0),0),"")</f>
        <v>#NAME?</v>
      </c>
      <c r="W72" s="29" t="str">
        <f t="shared" ref="W72:W135" ca="1" si="81">+IFERROR($E72*V72,"")</f>
        <v/>
      </c>
      <c r="X72" s="29" t="str">
        <f t="shared" ref="X72:X135" ca="1" si="82">+IFERROR($F72*V72,"")</f>
        <v/>
      </c>
      <c r="Y72" s="29" t="e">
        <f ca="1">+_xlfn.IFNA(VLOOKUP($B72,'Resultados General'!$C$11:$CG$510,MATCH(Y$6,'Resultados General'!$C$10:$CG$10,0),0),"")</f>
        <v>#NAME?</v>
      </c>
      <c r="Z72" s="29" t="str">
        <f t="shared" ref="Z72:Z135" ca="1" si="83">+IFERROR($E72*Y72,"")</f>
        <v/>
      </c>
      <c r="AA72" s="29" t="str">
        <f t="shared" ref="AA72:AA135" ca="1" si="84">+IFERROR($F72*Y72,"")</f>
        <v/>
      </c>
      <c r="AB72" s="29" t="e">
        <f ca="1">+_xlfn.IFNA(VLOOKUP($B72,'Resultados General'!$C$11:$CG$510,MATCH(AB$6,'Resultados General'!$C$10:$CG$10,0),0),"")</f>
        <v>#NAME?</v>
      </c>
      <c r="AC72" s="29" t="str">
        <f t="shared" ref="AC72:AC135" ca="1" si="85">+IFERROR($E72*AB72,"")</f>
        <v/>
      </c>
      <c r="AD72" s="29" t="str">
        <f t="shared" ref="AD72:AD135" ca="1" si="86">+IFERROR($F72*AB72,"")</f>
        <v/>
      </c>
      <c r="AE72" s="29" t="e">
        <f ca="1">+_xlfn.IFNA(VLOOKUP($B72,'Resultados General'!$C$11:$CG$510,MATCH(AE$6,'Resultados General'!$C$10:$CG$10,0),0),"")</f>
        <v>#NAME?</v>
      </c>
      <c r="AF72" s="29" t="str">
        <f t="shared" ref="AF72:AF135" ca="1" si="87">+IFERROR($E72*AE72,"")</f>
        <v/>
      </c>
      <c r="AG72" s="29" t="str">
        <f t="shared" ref="AG72:AG135" ca="1" si="88">+IFERROR($F72*AE72,"")</f>
        <v/>
      </c>
      <c r="AH72" s="29" t="e">
        <f ca="1">+_xlfn.IFNA(VLOOKUP($B72,'Resultados General'!$C$11:$CG$510,MATCH(AH$6,'Resultados General'!$C$10:$CG$10,0),0),"")</f>
        <v>#NAME?</v>
      </c>
      <c r="AI72" s="29" t="str">
        <f t="shared" ref="AI72:AI135" ca="1" si="89">+IFERROR($E72*AH72,"")</f>
        <v/>
      </c>
      <c r="AJ72" s="29" t="str">
        <f t="shared" ref="AJ72:AJ135" ca="1" si="90">+IFERROR($F72*AH72,"")</f>
        <v/>
      </c>
      <c r="AK72" s="29" t="e">
        <f ca="1">+_xlfn.IFNA(VLOOKUP($B72,'Resultados General'!$C$11:$CG$510,MATCH(AK$6,'Resultados General'!$C$10:$CG$10,0),0),"")</f>
        <v>#NAME?</v>
      </c>
      <c r="AL72" s="29" t="str">
        <f t="shared" ref="AL72:AL135" ca="1" si="91">+IFERROR($E72*AK72,"")</f>
        <v/>
      </c>
      <c r="AM72" s="29" t="str">
        <f t="shared" ref="AM72:AM135" ca="1" si="92">+IFERROR($F72*AK72,"")</f>
        <v/>
      </c>
      <c r="AN72" s="29" t="e">
        <f ca="1">+_xlfn.IFNA(VLOOKUP($B72,'Resultados General'!$C$11:$CG$510,MATCH(AN$6,'Resultados General'!$C$10:$CG$10,0),0),"")</f>
        <v>#NAME?</v>
      </c>
      <c r="AO72" s="29" t="str">
        <f t="shared" ref="AO72:AO135" ca="1" si="93">+IFERROR($E72*AN72,"")</f>
        <v/>
      </c>
      <c r="AP72" s="29" t="str">
        <f t="shared" ref="AP72:AP135" ca="1" si="94">+IFERROR($F72*AN72,"")</f>
        <v/>
      </c>
      <c r="AQ72" s="29" t="e">
        <f ca="1">+_xlfn.IFNA(VLOOKUP($B72,'Resultados General'!$C$11:$CG$510,MATCH(AQ$6,'Resultados General'!$C$10:$CG$10,0),0),"")</f>
        <v>#NAME?</v>
      </c>
      <c r="AR72" s="29" t="str">
        <f t="shared" ref="AR72:AR135" ca="1" si="95">+IFERROR($E72*AQ72,"")</f>
        <v/>
      </c>
      <c r="AS72" s="29" t="str">
        <f t="shared" ref="AS72:AS135" ca="1" si="96">+IFERROR($F72*AQ72,"")</f>
        <v/>
      </c>
      <c r="AT72" s="29" t="e">
        <f ca="1">+_xlfn.IFNA(VLOOKUP($B72,'Resultados General'!$C$11:$CG$510,MATCH(AT$6,'Resultados General'!$C$10:$CG$10,0),0),"")</f>
        <v>#NAME?</v>
      </c>
      <c r="AU72" s="29" t="str">
        <f t="shared" ref="AU72:AU135" ca="1" si="97">+IFERROR($E72*AT72,"")</f>
        <v/>
      </c>
      <c r="AV72" s="29" t="str">
        <f t="shared" ref="AV72:AV135" ca="1" si="98">+IFERROR($F72*AT72,"")</f>
        <v/>
      </c>
      <c r="AW72" s="29" t="e">
        <f ca="1">+_xlfn.IFNA(VLOOKUP($B72,'Resultados General'!$C$11:$CG$510,MATCH(AW$6,'Resultados General'!$C$10:$CG$10,0),0),"")</f>
        <v>#NAME?</v>
      </c>
      <c r="AX72" s="29" t="str">
        <f t="shared" ref="AX72:AX135" ca="1" si="99">+IFERROR($E72*AW72,"")</f>
        <v/>
      </c>
      <c r="AY72" s="29" t="str">
        <f t="shared" ref="AY72:AY135" ca="1" si="100">+IFERROR($F72*AW72,"")</f>
        <v/>
      </c>
      <c r="AZ72" s="29" t="e">
        <f ca="1">+_xlfn.IFNA(VLOOKUP($B72,'Resultados General'!$C$11:$CG$510,MATCH(AZ$6,'Resultados General'!$C$10:$CG$10,0),0),"")</f>
        <v>#NAME?</v>
      </c>
      <c r="BA72" s="29" t="str">
        <f t="shared" ref="BA72:BA135" ca="1" si="101">+IFERROR($E72*AZ72,"")</f>
        <v/>
      </c>
      <c r="BB72" s="29" t="str">
        <f t="shared" ref="BB72:BB135" ca="1" si="102">+IFERROR($F72*AZ72,"")</f>
        <v/>
      </c>
      <c r="BC72" s="29" t="e">
        <f ca="1">+_xlfn.IFNA(VLOOKUP($B72,'Resultados General'!$C$11:$CG$510,MATCH(BC$6,'Resultados General'!$C$10:$CG$10,0),0),"")</f>
        <v>#NAME?</v>
      </c>
      <c r="BD72" s="29" t="str">
        <f t="shared" ref="BD72:BD135" ca="1" si="103">+IFERROR($E72*BC72,"")</f>
        <v/>
      </c>
      <c r="BE72" s="29" t="str">
        <f t="shared" ref="BE72:BE135" ca="1" si="104">+IFERROR($F72*BC72,"")</f>
        <v/>
      </c>
      <c r="BF72" s="29" t="e">
        <f ca="1">+_xlfn.IFNA(VLOOKUP($B72,'Resultados General'!$C$11:$CG$510,MATCH(BF$6,'Resultados General'!$C$10:$CG$10,0),0),"")</f>
        <v>#NAME?</v>
      </c>
      <c r="BG72" s="29" t="str">
        <f t="shared" ref="BG72:BG135" ca="1" si="105">+IFERROR($E72*BF72,"")</f>
        <v/>
      </c>
      <c r="BH72" s="29" t="str">
        <f t="shared" ref="BH72:BH135" ca="1" si="106">+IFERROR($F72*BF72,"")</f>
        <v/>
      </c>
      <c r="BI72" s="29" t="e">
        <f ca="1">+_xlfn.IFNA(VLOOKUP($B72,'Resultados General'!$C$11:$CG$510,MATCH(BI$6,'Resultados General'!$C$10:$CG$10,0),0),"")</f>
        <v>#NAME?</v>
      </c>
      <c r="BJ72" s="29" t="str">
        <f t="shared" ref="BJ72:BJ135" ca="1" si="107">+IFERROR($E72*BI72,"")</f>
        <v/>
      </c>
      <c r="BK72" s="29" t="str">
        <f t="shared" ref="BK72:BK135" ca="1" si="108">+IFERROR($F72*BI72,"")</f>
        <v/>
      </c>
      <c r="BL72" s="29" t="e">
        <f ca="1">+_xlfn.IFNA(VLOOKUP($B72,'Resultados General'!$C$11:$CG$510,MATCH(BL$6,'Resultados General'!$C$10:$CG$10,0),0),"")</f>
        <v>#NAME?</v>
      </c>
      <c r="BM72" s="29" t="str">
        <f t="shared" ref="BM72:BM135" ca="1" si="109">+IFERROR($E72*BL72,"")</f>
        <v/>
      </c>
      <c r="BN72" s="29" t="str">
        <f t="shared" ref="BN72:BN135" ca="1" si="110">+IFERROR($F72*BL72,"")</f>
        <v/>
      </c>
      <c r="BO72" s="29" t="e">
        <f ca="1">+_xlfn.IFNA(VLOOKUP($B72,'Resultados General'!$C$11:$CG$510,MATCH(BO$6,'Resultados General'!$C$10:$CG$10,0),0),"")</f>
        <v>#NAME?</v>
      </c>
      <c r="BP72" s="29" t="str">
        <f t="shared" ref="BP72:BP135" ca="1" si="111">+IFERROR($E72*BO72,"")</f>
        <v/>
      </c>
      <c r="BQ72" s="29" t="str">
        <f t="shared" ref="BQ72:BQ135" ca="1" si="112">+IFERROR($F72*BO72,"")</f>
        <v/>
      </c>
      <c r="BR72" s="29" t="e">
        <f ca="1">+_xlfn.IFNA(VLOOKUP($B72,'Resultados General'!$C$11:$CG$510,MATCH(BR$6,'Resultados General'!$C$10:$CG$10,0),0),"")</f>
        <v>#NAME?</v>
      </c>
      <c r="BS72" s="29" t="str">
        <f t="shared" ref="BS72:BS135" ca="1" si="113">+IFERROR($E72*BR72,"")</f>
        <v/>
      </c>
      <c r="BT72" s="29" t="str">
        <f t="shared" ref="BT72:BT135" ca="1" si="114">+IFERROR($F72*BR72,"")</f>
        <v/>
      </c>
      <c r="BU72" s="29" t="e">
        <f ca="1">+_xlfn.IFNA(VLOOKUP($B72,'Resultados General'!$C$11:$CG$510,MATCH(BU$6,'Resultados General'!$C$10:$CG$10,0),0),"")</f>
        <v>#NAME?</v>
      </c>
      <c r="BV72" s="29" t="str">
        <f t="shared" ref="BV72:BV135" ca="1" si="115">+IFERROR($E72*BU72,"")</f>
        <v/>
      </c>
      <c r="BW72" s="29" t="str">
        <f t="shared" ref="BW72:BW135" ca="1" si="116">+IFERROR($F72*BU72,"")</f>
        <v/>
      </c>
      <c r="BX72" s="29" t="e">
        <f ca="1">+_xlfn.IFNA(VLOOKUP($B72,'Resultados General'!$C$11:$CG$510,MATCH(BX$6,'Resultados General'!$C$10:$CG$10,0),0),"")</f>
        <v>#NAME?</v>
      </c>
      <c r="BY72" s="29" t="str">
        <f t="shared" ref="BY72:BY135" ca="1" si="117">+IFERROR($E72*BX72,"")</f>
        <v/>
      </c>
      <c r="BZ72" s="29" t="str">
        <f t="shared" ref="BZ72:BZ135" ca="1" si="118">+IFERROR($F72*BX72,"")</f>
        <v/>
      </c>
      <c r="CA72" s="29" t="e">
        <f ca="1">+_xlfn.IFNA(VLOOKUP($B72,'Resultados General'!$C$11:$CG$510,MATCH(CA$6,'Resultados General'!$C$10:$CG$10,0),0),"")</f>
        <v>#NAME?</v>
      </c>
      <c r="CB72" s="29" t="str">
        <f t="shared" ref="CB72:CB135" ca="1" si="119">+IFERROR($E72*CA72,"")</f>
        <v/>
      </c>
      <c r="CC72" s="29" t="str">
        <f t="shared" ref="CC72:CC135" ca="1" si="120">+IFERROR($F72*CA72,"")</f>
        <v/>
      </c>
      <c r="CD72" s="29" t="e">
        <f ca="1">+_xlfn.IFNA(VLOOKUP($B72,'Resultados General'!$C$11:$CG$510,MATCH(CD$6,'Resultados General'!$C$10:$CG$10,0),0),"")</f>
        <v>#NAME?</v>
      </c>
      <c r="CE72" s="29" t="str">
        <f t="shared" ref="CE72:CE135" ca="1" si="121">+IFERROR($E72*CD72,"")</f>
        <v/>
      </c>
      <c r="CF72" s="29" t="str">
        <f t="shared" ref="CF72:CF135" ca="1" si="122">+IFERROR($F72*CD72,"")</f>
        <v/>
      </c>
      <c r="CG72" s="29" t="e">
        <f ca="1">+_xlfn.IFNA(VLOOKUP($B72,'Resultados General'!$C$11:$CG$510,MATCH(CG$6,'Resultados General'!$C$10:$CG$10,0),0),"")</f>
        <v>#NAME?</v>
      </c>
      <c r="CH72" s="29" t="str">
        <f t="shared" ref="CH72:CH135" ca="1" si="123">+IFERROR($E72*CG72,"")</f>
        <v/>
      </c>
      <c r="CI72" s="29" t="str">
        <f t="shared" ref="CI72:CI135" ca="1" si="124">+IFERROR($F72*CG72,"")</f>
        <v/>
      </c>
      <c r="CJ72" s="29" t="e">
        <f ca="1">+_xlfn.IFNA(VLOOKUP($B72,'Resultados General'!$C$11:$CG$510,MATCH(CJ$6,'Resultados General'!$C$10:$CG$10,0),0),"")</f>
        <v>#NAME?</v>
      </c>
      <c r="CK72" s="29" t="str">
        <f t="shared" ref="CK72:CK135" ca="1" si="125">+IFERROR($E72*CJ72,"")</f>
        <v/>
      </c>
      <c r="CL72" s="29" t="str">
        <f t="shared" ref="CL72:CL135" ca="1" si="126">+IFERROR($F72*CJ72,"")</f>
        <v/>
      </c>
      <c r="CM72" s="29" t="e">
        <f ca="1">+_xlfn.IFNA(VLOOKUP($B72,'Resultados General'!$C$11:$CG$510,MATCH(CM$6,'Resultados General'!$C$10:$CG$10,0),0),"")</f>
        <v>#NAME?</v>
      </c>
      <c r="CN72" s="29" t="str">
        <f t="shared" ref="CN72:CN135" ca="1" si="127">+IFERROR($E72*CM72,"")</f>
        <v/>
      </c>
      <c r="CO72" s="29" t="str">
        <f t="shared" ref="CO72:CO135" ca="1" si="128">+IFERROR($F72*CM72,"")</f>
        <v/>
      </c>
      <c r="CP72" s="29" t="e">
        <f ca="1">+_xlfn.IFNA(VLOOKUP($B72,'Resultados General'!$C$11:$CG$510,MATCH(CP$6,'Resultados General'!$C$10:$CG$10,0),0),"")</f>
        <v>#NAME?</v>
      </c>
      <c r="CQ72" s="29" t="str">
        <f t="shared" ref="CQ72:CQ135" ca="1" si="129">+IFERROR($E72*CP72,"")</f>
        <v/>
      </c>
      <c r="CR72" s="29" t="str">
        <f t="shared" ref="CR72:CR135" ca="1" si="130">+IFERROR($F72*CP72,"")</f>
        <v/>
      </c>
      <c r="CS72" s="29" t="e">
        <f ca="1">+_xlfn.IFNA(VLOOKUP($B72,'Resultados General'!$C$11:$CG$510,MATCH(CS$6,'Resultados General'!$C$10:$CG$10,0),0),"")</f>
        <v>#NAME?</v>
      </c>
      <c r="CT72" s="29" t="str">
        <f t="shared" ref="CT72:CT135" ca="1" si="131">+IFERROR($E72*CS72,"")</f>
        <v/>
      </c>
      <c r="CU72" s="29" t="str">
        <f t="shared" ref="CU72:CU135" ca="1" si="132">+IFERROR($F72*CS72,"")</f>
        <v/>
      </c>
      <c r="CV72" s="29" t="e">
        <f ca="1">+_xlfn.IFNA(VLOOKUP($B72,'Resultados General'!$C$11:$CG$510,MATCH(CV$6,'Resultados General'!$C$10:$CG$10,0),0),"")</f>
        <v>#NAME?</v>
      </c>
      <c r="CW72" s="29" t="str">
        <f t="shared" ref="CW72:CW135" ca="1" si="133">+IFERROR($E72*CV72,"")</f>
        <v/>
      </c>
      <c r="CX72" s="29" t="str">
        <f t="shared" ref="CX72:CX135" ca="1" si="134">+IFERROR($F72*CV72,"")</f>
        <v/>
      </c>
      <c r="CY72" s="29" t="e">
        <f ca="1">+_xlfn.IFNA(VLOOKUP($B72,'Resultados General'!$C$11:$CG$510,MATCH(CY$6,'Resultados General'!$C$10:$CG$10,0),0),"")</f>
        <v>#NAME?</v>
      </c>
      <c r="CZ72" s="29" t="str">
        <f t="shared" ref="CZ72:CZ135" ca="1" si="135">+IFERROR($E72*CY72,"")</f>
        <v/>
      </c>
      <c r="DA72" s="29" t="str">
        <f t="shared" ref="DA72:DA135" ca="1" si="136">+IFERROR($F72*CY72,"")</f>
        <v/>
      </c>
      <c r="DB72" s="29" t="e">
        <f ca="1">+_xlfn.IFNA(VLOOKUP($B72,'Resultados General'!$C$11:$CG$510,MATCH(DB$6,'Resultados General'!$C$10:$CG$10,0),0),"")</f>
        <v>#NAME?</v>
      </c>
      <c r="DC72" s="29" t="str">
        <f t="shared" ref="DC72:DC135" ca="1" si="137">+IFERROR($E72*DB72,"")</f>
        <v/>
      </c>
      <c r="DD72" s="29" t="str">
        <f t="shared" ref="DD72:DD135" ca="1" si="138">+IFERROR($F72*DB72,"")</f>
        <v/>
      </c>
      <c r="DE72" s="29" t="e">
        <f ca="1">+_xlfn.IFNA(VLOOKUP($B72,'Resultados General'!$C$11:$CG$510,MATCH(DE$6,'Resultados General'!$C$10:$CG$10,0),0),"")</f>
        <v>#NAME?</v>
      </c>
      <c r="DF72" s="29" t="str">
        <f t="shared" ref="DF72:DF135" ca="1" si="139">+IFERROR($E72*DE72,"")</f>
        <v/>
      </c>
      <c r="DG72" s="29" t="str">
        <f t="shared" ref="DG72:DG135" ca="1" si="140">+IFERROR($F72*DE72,"")</f>
        <v/>
      </c>
      <c r="DH72" s="29" t="e">
        <f ca="1">+_xlfn.IFNA(VLOOKUP($B72,'Resultados General'!$C$11:$CG$510,MATCH(DH$6,'Resultados General'!$C$10:$CG$10,0),0),"")</f>
        <v>#NAME?</v>
      </c>
      <c r="DI72" s="29" t="str">
        <f t="shared" ref="DI72:DI135" ca="1" si="141">+IFERROR($E72*DH72,"")</f>
        <v/>
      </c>
      <c r="DJ72" s="29" t="str">
        <f t="shared" ref="DJ72:DJ135" ca="1" si="142">+IFERROR($F72*DH72,"")</f>
        <v/>
      </c>
      <c r="DK72" s="29" t="e">
        <f ca="1">+_xlfn.IFNA(VLOOKUP($B72,'Resultados General'!$C$11:$CG$510,MATCH(DK$6,'Resultados General'!$C$10:$CG$10,0),0),"")</f>
        <v>#NAME?</v>
      </c>
      <c r="DL72" s="29" t="str">
        <f t="shared" ref="DL72:DL135" ca="1" si="143">+IFERROR($E72*DK72,"")</f>
        <v/>
      </c>
      <c r="DM72" s="29" t="str">
        <f t="shared" ref="DM72:DM135" ca="1" si="144">+IFERROR($F72*DK72,"")</f>
        <v/>
      </c>
      <c r="DN72" s="29" t="e">
        <f ca="1">+_xlfn.IFNA(VLOOKUP($B72,'Resultados General'!$C$11:$CG$510,MATCH(DN$6,'Resultados General'!$C$10:$CG$10,0),0),"")</f>
        <v>#NAME?</v>
      </c>
      <c r="DO72" s="29" t="str">
        <f t="shared" ref="DO72:DO135" ca="1" si="145">+IFERROR($E72*DN72,"")</f>
        <v/>
      </c>
      <c r="DP72" s="29" t="str">
        <f t="shared" ref="DP72:DP135" ca="1" si="146">+IFERROR($F72*DN72,"")</f>
        <v/>
      </c>
    </row>
    <row r="73" spans="2:120">
      <c r="B73" s="219" t="str">
        <f>+IF('Resultados General'!C76="","",'Resultados General'!C76)</f>
        <v/>
      </c>
      <c r="C73" s="134" t="e">
        <f ca="1">+_xlfn.IFNA(VLOOKUP('Distribución de puestos'!B73,'Resultados General'!$C$11:$J$510,8,0),"")</f>
        <v>#NAME?</v>
      </c>
      <c r="D73" s="135" t="e">
        <f ca="1">+_xlfn.IFNA(VLOOKUP(B73,'Resultados General'!$C$11:$L$510,10,0),"")</f>
        <v>#NAME?</v>
      </c>
      <c r="E73" s="26" t="s">
        <v>76</v>
      </c>
      <c r="F73" s="26" t="s">
        <v>76</v>
      </c>
      <c r="G73" s="135" t="str">
        <f t="shared" ref="G73:G136" ca="1" si="147">IFERROR($D73*E73,"")</f>
        <v/>
      </c>
      <c r="H73" s="135" t="str">
        <f t="shared" ref="H73:H136" ca="1" si="148">IFERROR($D73*F73,"")</f>
        <v/>
      </c>
      <c r="I73" s="219" t="str">
        <f t="shared" ref="I73:I136" si="149">+IFERROR(IF((E73/SUM(E73:F73))&gt;60%,"Feminizada",IF(1-(E73/SUM(E73:F73))&gt;60%,"Masculinizada","Equilibrada")),"")</f>
        <v/>
      </c>
      <c r="J73" s="138"/>
      <c r="M73" s="29" t="e">
        <f ca="1">+_xlfn.IFNA(VLOOKUP($B73,'Resultados General'!$C$11:$CG$510,MATCH(M$6,'Resultados General'!$C$10:$CG$10,0),0),"")</f>
        <v>#NAME?</v>
      </c>
      <c r="N73" s="29" t="str">
        <f t="shared" ca="1" si="75"/>
        <v/>
      </c>
      <c r="O73" s="29" t="str">
        <f t="shared" ca="1" si="76"/>
        <v/>
      </c>
      <c r="P73" s="29" t="e">
        <f ca="1">+_xlfn.IFNA(VLOOKUP($B73,'Resultados General'!$C$11:$CG$510,MATCH(P$6,'Resultados General'!$C$10:$CG$10,0),0),"")</f>
        <v>#NAME?</v>
      </c>
      <c r="Q73" s="29" t="str">
        <f t="shared" ca="1" si="77"/>
        <v/>
      </c>
      <c r="R73" s="29" t="str">
        <f t="shared" ca="1" si="78"/>
        <v/>
      </c>
      <c r="S73" s="29" t="e">
        <f ca="1">+_xlfn.IFNA(VLOOKUP($B73,'Resultados General'!$C$11:$CG$510,MATCH(S$6,'Resultados General'!$C$10:$CG$10,0),0),"")</f>
        <v>#NAME?</v>
      </c>
      <c r="T73" s="29" t="str">
        <f t="shared" ca="1" si="79"/>
        <v/>
      </c>
      <c r="U73" s="29" t="str">
        <f t="shared" ca="1" si="80"/>
        <v/>
      </c>
      <c r="V73" s="29" t="e">
        <f ca="1">+_xlfn.IFNA(VLOOKUP($B73,'Resultados General'!$C$11:$CG$510,MATCH(V$6,'Resultados General'!$C$10:$CG$10,0),0),"")</f>
        <v>#NAME?</v>
      </c>
      <c r="W73" s="29" t="str">
        <f t="shared" ca="1" si="81"/>
        <v/>
      </c>
      <c r="X73" s="29" t="str">
        <f t="shared" ca="1" si="82"/>
        <v/>
      </c>
      <c r="Y73" s="29" t="e">
        <f ca="1">+_xlfn.IFNA(VLOOKUP($B73,'Resultados General'!$C$11:$CG$510,MATCH(Y$6,'Resultados General'!$C$10:$CG$10,0),0),"")</f>
        <v>#NAME?</v>
      </c>
      <c r="Z73" s="29" t="str">
        <f t="shared" ca="1" si="83"/>
        <v/>
      </c>
      <c r="AA73" s="29" t="str">
        <f t="shared" ca="1" si="84"/>
        <v/>
      </c>
      <c r="AB73" s="29" t="e">
        <f ca="1">+_xlfn.IFNA(VLOOKUP($B73,'Resultados General'!$C$11:$CG$510,MATCH(AB$6,'Resultados General'!$C$10:$CG$10,0),0),"")</f>
        <v>#NAME?</v>
      </c>
      <c r="AC73" s="29" t="str">
        <f t="shared" ca="1" si="85"/>
        <v/>
      </c>
      <c r="AD73" s="29" t="str">
        <f t="shared" ca="1" si="86"/>
        <v/>
      </c>
      <c r="AE73" s="29" t="e">
        <f ca="1">+_xlfn.IFNA(VLOOKUP($B73,'Resultados General'!$C$11:$CG$510,MATCH(AE$6,'Resultados General'!$C$10:$CG$10,0),0),"")</f>
        <v>#NAME?</v>
      </c>
      <c r="AF73" s="29" t="str">
        <f t="shared" ca="1" si="87"/>
        <v/>
      </c>
      <c r="AG73" s="29" t="str">
        <f t="shared" ca="1" si="88"/>
        <v/>
      </c>
      <c r="AH73" s="29" t="e">
        <f ca="1">+_xlfn.IFNA(VLOOKUP($B73,'Resultados General'!$C$11:$CG$510,MATCH(AH$6,'Resultados General'!$C$10:$CG$10,0),0),"")</f>
        <v>#NAME?</v>
      </c>
      <c r="AI73" s="29" t="str">
        <f t="shared" ca="1" si="89"/>
        <v/>
      </c>
      <c r="AJ73" s="29" t="str">
        <f t="shared" ca="1" si="90"/>
        <v/>
      </c>
      <c r="AK73" s="29" t="e">
        <f ca="1">+_xlfn.IFNA(VLOOKUP($B73,'Resultados General'!$C$11:$CG$510,MATCH(AK$6,'Resultados General'!$C$10:$CG$10,0),0),"")</f>
        <v>#NAME?</v>
      </c>
      <c r="AL73" s="29" t="str">
        <f t="shared" ca="1" si="91"/>
        <v/>
      </c>
      <c r="AM73" s="29" t="str">
        <f t="shared" ca="1" si="92"/>
        <v/>
      </c>
      <c r="AN73" s="29" t="e">
        <f ca="1">+_xlfn.IFNA(VLOOKUP($B73,'Resultados General'!$C$11:$CG$510,MATCH(AN$6,'Resultados General'!$C$10:$CG$10,0),0),"")</f>
        <v>#NAME?</v>
      </c>
      <c r="AO73" s="29" t="str">
        <f t="shared" ca="1" si="93"/>
        <v/>
      </c>
      <c r="AP73" s="29" t="str">
        <f t="shared" ca="1" si="94"/>
        <v/>
      </c>
      <c r="AQ73" s="29" t="e">
        <f ca="1">+_xlfn.IFNA(VLOOKUP($B73,'Resultados General'!$C$11:$CG$510,MATCH(AQ$6,'Resultados General'!$C$10:$CG$10,0),0),"")</f>
        <v>#NAME?</v>
      </c>
      <c r="AR73" s="29" t="str">
        <f t="shared" ca="1" si="95"/>
        <v/>
      </c>
      <c r="AS73" s="29" t="str">
        <f t="shared" ca="1" si="96"/>
        <v/>
      </c>
      <c r="AT73" s="29" t="e">
        <f ca="1">+_xlfn.IFNA(VLOOKUP($B73,'Resultados General'!$C$11:$CG$510,MATCH(AT$6,'Resultados General'!$C$10:$CG$10,0),0),"")</f>
        <v>#NAME?</v>
      </c>
      <c r="AU73" s="29" t="str">
        <f t="shared" ca="1" si="97"/>
        <v/>
      </c>
      <c r="AV73" s="29" t="str">
        <f t="shared" ca="1" si="98"/>
        <v/>
      </c>
      <c r="AW73" s="29" t="e">
        <f ca="1">+_xlfn.IFNA(VLOOKUP($B73,'Resultados General'!$C$11:$CG$510,MATCH(AW$6,'Resultados General'!$C$10:$CG$10,0),0),"")</f>
        <v>#NAME?</v>
      </c>
      <c r="AX73" s="29" t="str">
        <f t="shared" ca="1" si="99"/>
        <v/>
      </c>
      <c r="AY73" s="29" t="str">
        <f t="shared" ca="1" si="100"/>
        <v/>
      </c>
      <c r="AZ73" s="29" t="e">
        <f ca="1">+_xlfn.IFNA(VLOOKUP($B73,'Resultados General'!$C$11:$CG$510,MATCH(AZ$6,'Resultados General'!$C$10:$CG$10,0),0),"")</f>
        <v>#NAME?</v>
      </c>
      <c r="BA73" s="29" t="str">
        <f t="shared" ca="1" si="101"/>
        <v/>
      </c>
      <c r="BB73" s="29" t="str">
        <f t="shared" ca="1" si="102"/>
        <v/>
      </c>
      <c r="BC73" s="29" t="e">
        <f ca="1">+_xlfn.IFNA(VLOOKUP($B73,'Resultados General'!$C$11:$CG$510,MATCH(BC$6,'Resultados General'!$C$10:$CG$10,0),0),"")</f>
        <v>#NAME?</v>
      </c>
      <c r="BD73" s="29" t="str">
        <f t="shared" ca="1" si="103"/>
        <v/>
      </c>
      <c r="BE73" s="29" t="str">
        <f t="shared" ca="1" si="104"/>
        <v/>
      </c>
      <c r="BF73" s="29" t="e">
        <f ca="1">+_xlfn.IFNA(VLOOKUP($B73,'Resultados General'!$C$11:$CG$510,MATCH(BF$6,'Resultados General'!$C$10:$CG$10,0),0),"")</f>
        <v>#NAME?</v>
      </c>
      <c r="BG73" s="29" t="str">
        <f t="shared" ca="1" si="105"/>
        <v/>
      </c>
      <c r="BH73" s="29" t="str">
        <f t="shared" ca="1" si="106"/>
        <v/>
      </c>
      <c r="BI73" s="29" t="e">
        <f ca="1">+_xlfn.IFNA(VLOOKUP($B73,'Resultados General'!$C$11:$CG$510,MATCH(BI$6,'Resultados General'!$C$10:$CG$10,0),0),"")</f>
        <v>#NAME?</v>
      </c>
      <c r="BJ73" s="29" t="str">
        <f t="shared" ca="1" si="107"/>
        <v/>
      </c>
      <c r="BK73" s="29" t="str">
        <f t="shared" ca="1" si="108"/>
        <v/>
      </c>
      <c r="BL73" s="29" t="e">
        <f ca="1">+_xlfn.IFNA(VLOOKUP($B73,'Resultados General'!$C$11:$CG$510,MATCH(BL$6,'Resultados General'!$C$10:$CG$10,0),0),"")</f>
        <v>#NAME?</v>
      </c>
      <c r="BM73" s="29" t="str">
        <f t="shared" ca="1" si="109"/>
        <v/>
      </c>
      <c r="BN73" s="29" t="str">
        <f t="shared" ca="1" si="110"/>
        <v/>
      </c>
      <c r="BO73" s="29" t="e">
        <f ca="1">+_xlfn.IFNA(VLOOKUP($B73,'Resultados General'!$C$11:$CG$510,MATCH(BO$6,'Resultados General'!$C$10:$CG$10,0),0),"")</f>
        <v>#NAME?</v>
      </c>
      <c r="BP73" s="29" t="str">
        <f t="shared" ca="1" si="111"/>
        <v/>
      </c>
      <c r="BQ73" s="29" t="str">
        <f t="shared" ca="1" si="112"/>
        <v/>
      </c>
      <c r="BR73" s="29" t="e">
        <f ca="1">+_xlfn.IFNA(VLOOKUP($B73,'Resultados General'!$C$11:$CG$510,MATCH(BR$6,'Resultados General'!$C$10:$CG$10,0),0),"")</f>
        <v>#NAME?</v>
      </c>
      <c r="BS73" s="29" t="str">
        <f t="shared" ca="1" si="113"/>
        <v/>
      </c>
      <c r="BT73" s="29" t="str">
        <f t="shared" ca="1" si="114"/>
        <v/>
      </c>
      <c r="BU73" s="29" t="e">
        <f ca="1">+_xlfn.IFNA(VLOOKUP($B73,'Resultados General'!$C$11:$CG$510,MATCH(BU$6,'Resultados General'!$C$10:$CG$10,0),0),"")</f>
        <v>#NAME?</v>
      </c>
      <c r="BV73" s="29" t="str">
        <f t="shared" ca="1" si="115"/>
        <v/>
      </c>
      <c r="BW73" s="29" t="str">
        <f t="shared" ca="1" si="116"/>
        <v/>
      </c>
      <c r="BX73" s="29" t="e">
        <f ca="1">+_xlfn.IFNA(VLOOKUP($B73,'Resultados General'!$C$11:$CG$510,MATCH(BX$6,'Resultados General'!$C$10:$CG$10,0),0),"")</f>
        <v>#NAME?</v>
      </c>
      <c r="BY73" s="29" t="str">
        <f t="shared" ca="1" si="117"/>
        <v/>
      </c>
      <c r="BZ73" s="29" t="str">
        <f t="shared" ca="1" si="118"/>
        <v/>
      </c>
      <c r="CA73" s="29" t="e">
        <f ca="1">+_xlfn.IFNA(VLOOKUP($B73,'Resultados General'!$C$11:$CG$510,MATCH(CA$6,'Resultados General'!$C$10:$CG$10,0),0),"")</f>
        <v>#NAME?</v>
      </c>
      <c r="CB73" s="29" t="str">
        <f t="shared" ca="1" si="119"/>
        <v/>
      </c>
      <c r="CC73" s="29" t="str">
        <f t="shared" ca="1" si="120"/>
        <v/>
      </c>
      <c r="CD73" s="29" t="e">
        <f ca="1">+_xlfn.IFNA(VLOOKUP($B73,'Resultados General'!$C$11:$CG$510,MATCH(CD$6,'Resultados General'!$C$10:$CG$10,0),0),"")</f>
        <v>#NAME?</v>
      </c>
      <c r="CE73" s="29" t="str">
        <f t="shared" ca="1" si="121"/>
        <v/>
      </c>
      <c r="CF73" s="29" t="str">
        <f t="shared" ca="1" si="122"/>
        <v/>
      </c>
      <c r="CG73" s="29" t="e">
        <f ca="1">+_xlfn.IFNA(VLOOKUP($B73,'Resultados General'!$C$11:$CG$510,MATCH(CG$6,'Resultados General'!$C$10:$CG$10,0),0),"")</f>
        <v>#NAME?</v>
      </c>
      <c r="CH73" s="29" t="str">
        <f t="shared" ca="1" si="123"/>
        <v/>
      </c>
      <c r="CI73" s="29" t="str">
        <f t="shared" ca="1" si="124"/>
        <v/>
      </c>
      <c r="CJ73" s="29" t="e">
        <f ca="1">+_xlfn.IFNA(VLOOKUP($B73,'Resultados General'!$C$11:$CG$510,MATCH(CJ$6,'Resultados General'!$C$10:$CG$10,0),0),"")</f>
        <v>#NAME?</v>
      </c>
      <c r="CK73" s="29" t="str">
        <f t="shared" ca="1" si="125"/>
        <v/>
      </c>
      <c r="CL73" s="29" t="str">
        <f t="shared" ca="1" si="126"/>
        <v/>
      </c>
      <c r="CM73" s="29" t="e">
        <f ca="1">+_xlfn.IFNA(VLOOKUP($B73,'Resultados General'!$C$11:$CG$510,MATCH(CM$6,'Resultados General'!$C$10:$CG$10,0),0),"")</f>
        <v>#NAME?</v>
      </c>
      <c r="CN73" s="29" t="str">
        <f t="shared" ca="1" si="127"/>
        <v/>
      </c>
      <c r="CO73" s="29" t="str">
        <f t="shared" ca="1" si="128"/>
        <v/>
      </c>
      <c r="CP73" s="29" t="e">
        <f ca="1">+_xlfn.IFNA(VLOOKUP($B73,'Resultados General'!$C$11:$CG$510,MATCH(CP$6,'Resultados General'!$C$10:$CG$10,0),0),"")</f>
        <v>#NAME?</v>
      </c>
      <c r="CQ73" s="29" t="str">
        <f t="shared" ca="1" si="129"/>
        <v/>
      </c>
      <c r="CR73" s="29" t="str">
        <f t="shared" ca="1" si="130"/>
        <v/>
      </c>
      <c r="CS73" s="29" t="e">
        <f ca="1">+_xlfn.IFNA(VLOOKUP($B73,'Resultados General'!$C$11:$CG$510,MATCH(CS$6,'Resultados General'!$C$10:$CG$10,0),0),"")</f>
        <v>#NAME?</v>
      </c>
      <c r="CT73" s="29" t="str">
        <f t="shared" ca="1" si="131"/>
        <v/>
      </c>
      <c r="CU73" s="29" t="str">
        <f t="shared" ca="1" si="132"/>
        <v/>
      </c>
      <c r="CV73" s="29" t="e">
        <f ca="1">+_xlfn.IFNA(VLOOKUP($B73,'Resultados General'!$C$11:$CG$510,MATCH(CV$6,'Resultados General'!$C$10:$CG$10,0),0),"")</f>
        <v>#NAME?</v>
      </c>
      <c r="CW73" s="29" t="str">
        <f t="shared" ca="1" si="133"/>
        <v/>
      </c>
      <c r="CX73" s="29" t="str">
        <f t="shared" ca="1" si="134"/>
        <v/>
      </c>
      <c r="CY73" s="29" t="e">
        <f ca="1">+_xlfn.IFNA(VLOOKUP($B73,'Resultados General'!$C$11:$CG$510,MATCH(CY$6,'Resultados General'!$C$10:$CG$10,0),0),"")</f>
        <v>#NAME?</v>
      </c>
      <c r="CZ73" s="29" t="str">
        <f t="shared" ca="1" si="135"/>
        <v/>
      </c>
      <c r="DA73" s="29" t="str">
        <f t="shared" ca="1" si="136"/>
        <v/>
      </c>
      <c r="DB73" s="29" t="e">
        <f ca="1">+_xlfn.IFNA(VLOOKUP($B73,'Resultados General'!$C$11:$CG$510,MATCH(DB$6,'Resultados General'!$C$10:$CG$10,0),0),"")</f>
        <v>#NAME?</v>
      </c>
      <c r="DC73" s="29" t="str">
        <f t="shared" ca="1" si="137"/>
        <v/>
      </c>
      <c r="DD73" s="29" t="str">
        <f t="shared" ca="1" si="138"/>
        <v/>
      </c>
      <c r="DE73" s="29" t="e">
        <f ca="1">+_xlfn.IFNA(VLOOKUP($B73,'Resultados General'!$C$11:$CG$510,MATCH(DE$6,'Resultados General'!$C$10:$CG$10,0),0),"")</f>
        <v>#NAME?</v>
      </c>
      <c r="DF73" s="29" t="str">
        <f t="shared" ca="1" si="139"/>
        <v/>
      </c>
      <c r="DG73" s="29" t="str">
        <f t="shared" ca="1" si="140"/>
        <v/>
      </c>
      <c r="DH73" s="29" t="e">
        <f ca="1">+_xlfn.IFNA(VLOOKUP($B73,'Resultados General'!$C$11:$CG$510,MATCH(DH$6,'Resultados General'!$C$10:$CG$10,0),0),"")</f>
        <v>#NAME?</v>
      </c>
      <c r="DI73" s="29" t="str">
        <f t="shared" ca="1" si="141"/>
        <v/>
      </c>
      <c r="DJ73" s="29" t="str">
        <f t="shared" ca="1" si="142"/>
        <v/>
      </c>
      <c r="DK73" s="29" t="e">
        <f ca="1">+_xlfn.IFNA(VLOOKUP($B73,'Resultados General'!$C$11:$CG$510,MATCH(DK$6,'Resultados General'!$C$10:$CG$10,0),0),"")</f>
        <v>#NAME?</v>
      </c>
      <c r="DL73" s="29" t="str">
        <f t="shared" ca="1" si="143"/>
        <v/>
      </c>
      <c r="DM73" s="29" t="str">
        <f t="shared" ca="1" si="144"/>
        <v/>
      </c>
      <c r="DN73" s="29" t="e">
        <f ca="1">+_xlfn.IFNA(VLOOKUP($B73,'Resultados General'!$C$11:$CG$510,MATCH(DN$6,'Resultados General'!$C$10:$CG$10,0),0),"")</f>
        <v>#NAME?</v>
      </c>
      <c r="DO73" s="29" t="str">
        <f t="shared" ca="1" si="145"/>
        <v/>
      </c>
      <c r="DP73" s="29" t="str">
        <f t="shared" ca="1" si="146"/>
        <v/>
      </c>
    </row>
    <row r="74" spans="2:120">
      <c r="B74" s="219" t="str">
        <f>+IF('Resultados General'!C77="","",'Resultados General'!C77)</f>
        <v/>
      </c>
      <c r="C74" s="134" t="e">
        <f ca="1">+_xlfn.IFNA(VLOOKUP('Distribución de puestos'!B74,'Resultados General'!$C$11:$J$510,8,0),"")</f>
        <v>#NAME?</v>
      </c>
      <c r="D74" s="135" t="e">
        <f ca="1">+_xlfn.IFNA(VLOOKUP(B74,'Resultados General'!$C$11:$L$510,10,0),"")</f>
        <v>#NAME?</v>
      </c>
      <c r="E74" s="26" t="s">
        <v>76</v>
      </c>
      <c r="F74" s="26" t="s">
        <v>76</v>
      </c>
      <c r="G74" s="135" t="str">
        <f t="shared" ca="1" si="147"/>
        <v/>
      </c>
      <c r="H74" s="135" t="str">
        <f t="shared" ca="1" si="148"/>
        <v/>
      </c>
      <c r="I74" s="219" t="str">
        <f t="shared" si="149"/>
        <v/>
      </c>
      <c r="J74" s="138"/>
      <c r="M74" s="29" t="e">
        <f ca="1">+_xlfn.IFNA(VLOOKUP($B74,'Resultados General'!$C$11:$CG$510,MATCH(M$6,'Resultados General'!$C$10:$CG$10,0),0),"")</f>
        <v>#NAME?</v>
      </c>
      <c r="N74" s="29" t="str">
        <f t="shared" ca="1" si="75"/>
        <v/>
      </c>
      <c r="O74" s="29" t="str">
        <f t="shared" ca="1" si="76"/>
        <v/>
      </c>
      <c r="P74" s="29" t="e">
        <f ca="1">+_xlfn.IFNA(VLOOKUP($B74,'Resultados General'!$C$11:$CG$510,MATCH(P$6,'Resultados General'!$C$10:$CG$10,0),0),"")</f>
        <v>#NAME?</v>
      </c>
      <c r="Q74" s="29" t="str">
        <f t="shared" ca="1" si="77"/>
        <v/>
      </c>
      <c r="R74" s="29" t="str">
        <f t="shared" ca="1" si="78"/>
        <v/>
      </c>
      <c r="S74" s="29" t="e">
        <f ca="1">+_xlfn.IFNA(VLOOKUP($B74,'Resultados General'!$C$11:$CG$510,MATCH(S$6,'Resultados General'!$C$10:$CG$10,0),0),"")</f>
        <v>#NAME?</v>
      </c>
      <c r="T74" s="29" t="str">
        <f t="shared" ca="1" si="79"/>
        <v/>
      </c>
      <c r="U74" s="29" t="str">
        <f t="shared" ca="1" si="80"/>
        <v/>
      </c>
      <c r="V74" s="29" t="e">
        <f ca="1">+_xlfn.IFNA(VLOOKUP($B74,'Resultados General'!$C$11:$CG$510,MATCH(V$6,'Resultados General'!$C$10:$CG$10,0),0),"")</f>
        <v>#NAME?</v>
      </c>
      <c r="W74" s="29" t="str">
        <f t="shared" ca="1" si="81"/>
        <v/>
      </c>
      <c r="X74" s="29" t="str">
        <f t="shared" ca="1" si="82"/>
        <v/>
      </c>
      <c r="Y74" s="29" t="e">
        <f ca="1">+_xlfn.IFNA(VLOOKUP($B74,'Resultados General'!$C$11:$CG$510,MATCH(Y$6,'Resultados General'!$C$10:$CG$10,0),0),"")</f>
        <v>#NAME?</v>
      </c>
      <c r="Z74" s="29" t="str">
        <f t="shared" ca="1" si="83"/>
        <v/>
      </c>
      <c r="AA74" s="29" t="str">
        <f t="shared" ca="1" si="84"/>
        <v/>
      </c>
      <c r="AB74" s="29" t="e">
        <f ca="1">+_xlfn.IFNA(VLOOKUP($B74,'Resultados General'!$C$11:$CG$510,MATCH(AB$6,'Resultados General'!$C$10:$CG$10,0),0),"")</f>
        <v>#NAME?</v>
      </c>
      <c r="AC74" s="29" t="str">
        <f t="shared" ca="1" si="85"/>
        <v/>
      </c>
      <c r="AD74" s="29" t="str">
        <f t="shared" ca="1" si="86"/>
        <v/>
      </c>
      <c r="AE74" s="29" t="e">
        <f ca="1">+_xlfn.IFNA(VLOOKUP($B74,'Resultados General'!$C$11:$CG$510,MATCH(AE$6,'Resultados General'!$C$10:$CG$10,0),0),"")</f>
        <v>#NAME?</v>
      </c>
      <c r="AF74" s="29" t="str">
        <f t="shared" ca="1" si="87"/>
        <v/>
      </c>
      <c r="AG74" s="29" t="str">
        <f t="shared" ca="1" si="88"/>
        <v/>
      </c>
      <c r="AH74" s="29" t="e">
        <f ca="1">+_xlfn.IFNA(VLOOKUP($B74,'Resultados General'!$C$11:$CG$510,MATCH(AH$6,'Resultados General'!$C$10:$CG$10,0),0),"")</f>
        <v>#NAME?</v>
      </c>
      <c r="AI74" s="29" t="str">
        <f t="shared" ca="1" si="89"/>
        <v/>
      </c>
      <c r="AJ74" s="29" t="str">
        <f t="shared" ca="1" si="90"/>
        <v/>
      </c>
      <c r="AK74" s="29" t="e">
        <f ca="1">+_xlfn.IFNA(VLOOKUP($B74,'Resultados General'!$C$11:$CG$510,MATCH(AK$6,'Resultados General'!$C$10:$CG$10,0),0),"")</f>
        <v>#NAME?</v>
      </c>
      <c r="AL74" s="29" t="str">
        <f t="shared" ca="1" si="91"/>
        <v/>
      </c>
      <c r="AM74" s="29" t="str">
        <f t="shared" ca="1" si="92"/>
        <v/>
      </c>
      <c r="AN74" s="29" t="e">
        <f ca="1">+_xlfn.IFNA(VLOOKUP($B74,'Resultados General'!$C$11:$CG$510,MATCH(AN$6,'Resultados General'!$C$10:$CG$10,0),0),"")</f>
        <v>#NAME?</v>
      </c>
      <c r="AO74" s="29" t="str">
        <f t="shared" ca="1" si="93"/>
        <v/>
      </c>
      <c r="AP74" s="29" t="str">
        <f t="shared" ca="1" si="94"/>
        <v/>
      </c>
      <c r="AQ74" s="29" t="e">
        <f ca="1">+_xlfn.IFNA(VLOOKUP($B74,'Resultados General'!$C$11:$CG$510,MATCH(AQ$6,'Resultados General'!$C$10:$CG$10,0),0),"")</f>
        <v>#NAME?</v>
      </c>
      <c r="AR74" s="29" t="str">
        <f t="shared" ca="1" si="95"/>
        <v/>
      </c>
      <c r="AS74" s="29" t="str">
        <f t="shared" ca="1" si="96"/>
        <v/>
      </c>
      <c r="AT74" s="29" t="e">
        <f ca="1">+_xlfn.IFNA(VLOOKUP($B74,'Resultados General'!$C$11:$CG$510,MATCH(AT$6,'Resultados General'!$C$10:$CG$10,0),0),"")</f>
        <v>#NAME?</v>
      </c>
      <c r="AU74" s="29" t="str">
        <f t="shared" ca="1" si="97"/>
        <v/>
      </c>
      <c r="AV74" s="29" t="str">
        <f t="shared" ca="1" si="98"/>
        <v/>
      </c>
      <c r="AW74" s="29" t="e">
        <f ca="1">+_xlfn.IFNA(VLOOKUP($B74,'Resultados General'!$C$11:$CG$510,MATCH(AW$6,'Resultados General'!$C$10:$CG$10,0),0),"")</f>
        <v>#NAME?</v>
      </c>
      <c r="AX74" s="29" t="str">
        <f t="shared" ca="1" si="99"/>
        <v/>
      </c>
      <c r="AY74" s="29" t="str">
        <f t="shared" ca="1" si="100"/>
        <v/>
      </c>
      <c r="AZ74" s="29" t="e">
        <f ca="1">+_xlfn.IFNA(VLOOKUP($B74,'Resultados General'!$C$11:$CG$510,MATCH(AZ$6,'Resultados General'!$C$10:$CG$10,0),0),"")</f>
        <v>#NAME?</v>
      </c>
      <c r="BA74" s="29" t="str">
        <f t="shared" ca="1" si="101"/>
        <v/>
      </c>
      <c r="BB74" s="29" t="str">
        <f t="shared" ca="1" si="102"/>
        <v/>
      </c>
      <c r="BC74" s="29" t="e">
        <f ca="1">+_xlfn.IFNA(VLOOKUP($B74,'Resultados General'!$C$11:$CG$510,MATCH(BC$6,'Resultados General'!$C$10:$CG$10,0),0),"")</f>
        <v>#NAME?</v>
      </c>
      <c r="BD74" s="29" t="str">
        <f t="shared" ca="1" si="103"/>
        <v/>
      </c>
      <c r="BE74" s="29" t="str">
        <f t="shared" ca="1" si="104"/>
        <v/>
      </c>
      <c r="BF74" s="29" t="e">
        <f ca="1">+_xlfn.IFNA(VLOOKUP($B74,'Resultados General'!$C$11:$CG$510,MATCH(BF$6,'Resultados General'!$C$10:$CG$10,0),0),"")</f>
        <v>#NAME?</v>
      </c>
      <c r="BG74" s="29" t="str">
        <f t="shared" ca="1" si="105"/>
        <v/>
      </c>
      <c r="BH74" s="29" t="str">
        <f t="shared" ca="1" si="106"/>
        <v/>
      </c>
      <c r="BI74" s="29" t="e">
        <f ca="1">+_xlfn.IFNA(VLOOKUP($B74,'Resultados General'!$C$11:$CG$510,MATCH(BI$6,'Resultados General'!$C$10:$CG$10,0),0),"")</f>
        <v>#NAME?</v>
      </c>
      <c r="BJ74" s="29" t="str">
        <f t="shared" ca="1" si="107"/>
        <v/>
      </c>
      <c r="BK74" s="29" t="str">
        <f t="shared" ca="1" si="108"/>
        <v/>
      </c>
      <c r="BL74" s="29" t="e">
        <f ca="1">+_xlfn.IFNA(VLOOKUP($B74,'Resultados General'!$C$11:$CG$510,MATCH(BL$6,'Resultados General'!$C$10:$CG$10,0),0),"")</f>
        <v>#NAME?</v>
      </c>
      <c r="BM74" s="29" t="str">
        <f t="shared" ca="1" si="109"/>
        <v/>
      </c>
      <c r="BN74" s="29" t="str">
        <f t="shared" ca="1" si="110"/>
        <v/>
      </c>
      <c r="BO74" s="29" t="e">
        <f ca="1">+_xlfn.IFNA(VLOOKUP($B74,'Resultados General'!$C$11:$CG$510,MATCH(BO$6,'Resultados General'!$C$10:$CG$10,0),0),"")</f>
        <v>#NAME?</v>
      </c>
      <c r="BP74" s="29" t="str">
        <f t="shared" ca="1" si="111"/>
        <v/>
      </c>
      <c r="BQ74" s="29" t="str">
        <f t="shared" ca="1" si="112"/>
        <v/>
      </c>
      <c r="BR74" s="29" t="e">
        <f ca="1">+_xlfn.IFNA(VLOOKUP($B74,'Resultados General'!$C$11:$CG$510,MATCH(BR$6,'Resultados General'!$C$10:$CG$10,0),0),"")</f>
        <v>#NAME?</v>
      </c>
      <c r="BS74" s="29" t="str">
        <f t="shared" ca="1" si="113"/>
        <v/>
      </c>
      <c r="BT74" s="29" t="str">
        <f t="shared" ca="1" si="114"/>
        <v/>
      </c>
      <c r="BU74" s="29" t="e">
        <f ca="1">+_xlfn.IFNA(VLOOKUP($B74,'Resultados General'!$C$11:$CG$510,MATCH(BU$6,'Resultados General'!$C$10:$CG$10,0),0),"")</f>
        <v>#NAME?</v>
      </c>
      <c r="BV74" s="29" t="str">
        <f t="shared" ca="1" si="115"/>
        <v/>
      </c>
      <c r="BW74" s="29" t="str">
        <f t="shared" ca="1" si="116"/>
        <v/>
      </c>
      <c r="BX74" s="29" t="e">
        <f ca="1">+_xlfn.IFNA(VLOOKUP($B74,'Resultados General'!$C$11:$CG$510,MATCH(BX$6,'Resultados General'!$C$10:$CG$10,0),0),"")</f>
        <v>#NAME?</v>
      </c>
      <c r="BY74" s="29" t="str">
        <f t="shared" ca="1" si="117"/>
        <v/>
      </c>
      <c r="BZ74" s="29" t="str">
        <f t="shared" ca="1" si="118"/>
        <v/>
      </c>
      <c r="CA74" s="29" t="e">
        <f ca="1">+_xlfn.IFNA(VLOOKUP($B74,'Resultados General'!$C$11:$CG$510,MATCH(CA$6,'Resultados General'!$C$10:$CG$10,0),0),"")</f>
        <v>#NAME?</v>
      </c>
      <c r="CB74" s="29" t="str">
        <f t="shared" ca="1" si="119"/>
        <v/>
      </c>
      <c r="CC74" s="29" t="str">
        <f t="shared" ca="1" si="120"/>
        <v/>
      </c>
      <c r="CD74" s="29" t="e">
        <f ca="1">+_xlfn.IFNA(VLOOKUP($B74,'Resultados General'!$C$11:$CG$510,MATCH(CD$6,'Resultados General'!$C$10:$CG$10,0),0),"")</f>
        <v>#NAME?</v>
      </c>
      <c r="CE74" s="29" t="str">
        <f t="shared" ca="1" si="121"/>
        <v/>
      </c>
      <c r="CF74" s="29" t="str">
        <f t="shared" ca="1" si="122"/>
        <v/>
      </c>
      <c r="CG74" s="29" t="e">
        <f ca="1">+_xlfn.IFNA(VLOOKUP($B74,'Resultados General'!$C$11:$CG$510,MATCH(CG$6,'Resultados General'!$C$10:$CG$10,0),0),"")</f>
        <v>#NAME?</v>
      </c>
      <c r="CH74" s="29" t="str">
        <f t="shared" ca="1" si="123"/>
        <v/>
      </c>
      <c r="CI74" s="29" t="str">
        <f t="shared" ca="1" si="124"/>
        <v/>
      </c>
      <c r="CJ74" s="29" t="e">
        <f ca="1">+_xlfn.IFNA(VLOOKUP($B74,'Resultados General'!$C$11:$CG$510,MATCH(CJ$6,'Resultados General'!$C$10:$CG$10,0),0),"")</f>
        <v>#NAME?</v>
      </c>
      <c r="CK74" s="29" t="str">
        <f t="shared" ca="1" si="125"/>
        <v/>
      </c>
      <c r="CL74" s="29" t="str">
        <f t="shared" ca="1" si="126"/>
        <v/>
      </c>
      <c r="CM74" s="29" t="e">
        <f ca="1">+_xlfn.IFNA(VLOOKUP($B74,'Resultados General'!$C$11:$CG$510,MATCH(CM$6,'Resultados General'!$C$10:$CG$10,0),0),"")</f>
        <v>#NAME?</v>
      </c>
      <c r="CN74" s="29" t="str">
        <f t="shared" ca="1" si="127"/>
        <v/>
      </c>
      <c r="CO74" s="29" t="str">
        <f t="shared" ca="1" si="128"/>
        <v/>
      </c>
      <c r="CP74" s="29" t="e">
        <f ca="1">+_xlfn.IFNA(VLOOKUP($B74,'Resultados General'!$C$11:$CG$510,MATCH(CP$6,'Resultados General'!$C$10:$CG$10,0),0),"")</f>
        <v>#NAME?</v>
      </c>
      <c r="CQ74" s="29" t="str">
        <f t="shared" ca="1" si="129"/>
        <v/>
      </c>
      <c r="CR74" s="29" t="str">
        <f t="shared" ca="1" si="130"/>
        <v/>
      </c>
      <c r="CS74" s="29" t="e">
        <f ca="1">+_xlfn.IFNA(VLOOKUP($B74,'Resultados General'!$C$11:$CG$510,MATCH(CS$6,'Resultados General'!$C$10:$CG$10,0),0),"")</f>
        <v>#NAME?</v>
      </c>
      <c r="CT74" s="29" t="str">
        <f t="shared" ca="1" si="131"/>
        <v/>
      </c>
      <c r="CU74" s="29" t="str">
        <f t="shared" ca="1" si="132"/>
        <v/>
      </c>
      <c r="CV74" s="29" t="e">
        <f ca="1">+_xlfn.IFNA(VLOOKUP($B74,'Resultados General'!$C$11:$CG$510,MATCH(CV$6,'Resultados General'!$C$10:$CG$10,0),0),"")</f>
        <v>#NAME?</v>
      </c>
      <c r="CW74" s="29" t="str">
        <f t="shared" ca="1" si="133"/>
        <v/>
      </c>
      <c r="CX74" s="29" t="str">
        <f t="shared" ca="1" si="134"/>
        <v/>
      </c>
      <c r="CY74" s="29" t="e">
        <f ca="1">+_xlfn.IFNA(VLOOKUP($B74,'Resultados General'!$C$11:$CG$510,MATCH(CY$6,'Resultados General'!$C$10:$CG$10,0),0),"")</f>
        <v>#NAME?</v>
      </c>
      <c r="CZ74" s="29" t="str">
        <f t="shared" ca="1" si="135"/>
        <v/>
      </c>
      <c r="DA74" s="29" t="str">
        <f t="shared" ca="1" si="136"/>
        <v/>
      </c>
      <c r="DB74" s="29" t="e">
        <f ca="1">+_xlfn.IFNA(VLOOKUP($B74,'Resultados General'!$C$11:$CG$510,MATCH(DB$6,'Resultados General'!$C$10:$CG$10,0),0),"")</f>
        <v>#NAME?</v>
      </c>
      <c r="DC74" s="29" t="str">
        <f t="shared" ca="1" si="137"/>
        <v/>
      </c>
      <c r="DD74" s="29" t="str">
        <f t="shared" ca="1" si="138"/>
        <v/>
      </c>
      <c r="DE74" s="29" t="e">
        <f ca="1">+_xlfn.IFNA(VLOOKUP($B74,'Resultados General'!$C$11:$CG$510,MATCH(DE$6,'Resultados General'!$C$10:$CG$10,0),0),"")</f>
        <v>#NAME?</v>
      </c>
      <c r="DF74" s="29" t="str">
        <f t="shared" ca="1" si="139"/>
        <v/>
      </c>
      <c r="DG74" s="29" t="str">
        <f t="shared" ca="1" si="140"/>
        <v/>
      </c>
      <c r="DH74" s="29" t="e">
        <f ca="1">+_xlfn.IFNA(VLOOKUP($B74,'Resultados General'!$C$11:$CG$510,MATCH(DH$6,'Resultados General'!$C$10:$CG$10,0),0),"")</f>
        <v>#NAME?</v>
      </c>
      <c r="DI74" s="29" t="str">
        <f t="shared" ca="1" si="141"/>
        <v/>
      </c>
      <c r="DJ74" s="29" t="str">
        <f t="shared" ca="1" si="142"/>
        <v/>
      </c>
      <c r="DK74" s="29" t="e">
        <f ca="1">+_xlfn.IFNA(VLOOKUP($B74,'Resultados General'!$C$11:$CG$510,MATCH(DK$6,'Resultados General'!$C$10:$CG$10,0),0),"")</f>
        <v>#NAME?</v>
      </c>
      <c r="DL74" s="29" t="str">
        <f t="shared" ca="1" si="143"/>
        <v/>
      </c>
      <c r="DM74" s="29" t="str">
        <f t="shared" ca="1" si="144"/>
        <v/>
      </c>
      <c r="DN74" s="29" t="e">
        <f ca="1">+_xlfn.IFNA(VLOOKUP($B74,'Resultados General'!$C$11:$CG$510,MATCH(DN$6,'Resultados General'!$C$10:$CG$10,0),0),"")</f>
        <v>#NAME?</v>
      </c>
      <c r="DO74" s="29" t="str">
        <f t="shared" ca="1" si="145"/>
        <v/>
      </c>
      <c r="DP74" s="29" t="str">
        <f t="shared" ca="1" si="146"/>
        <v/>
      </c>
    </row>
    <row r="75" spans="2:120">
      <c r="B75" s="219" t="str">
        <f>+IF('Resultados General'!C78="","",'Resultados General'!C78)</f>
        <v/>
      </c>
      <c r="C75" s="134" t="e">
        <f ca="1">+_xlfn.IFNA(VLOOKUP('Distribución de puestos'!B75,'Resultados General'!$C$11:$J$510,8,0),"")</f>
        <v>#NAME?</v>
      </c>
      <c r="D75" s="135" t="e">
        <f ca="1">+_xlfn.IFNA(VLOOKUP(B75,'Resultados General'!$C$11:$L$510,10,0),"")</f>
        <v>#NAME?</v>
      </c>
      <c r="E75" s="26" t="s">
        <v>76</v>
      </c>
      <c r="F75" s="26" t="s">
        <v>76</v>
      </c>
      <c r="G75" s="135" t="str">
        <f t="shared" ca="1" si="147"/>
        <v/>
      </c>
      <c r="H75" s="135" t="str">
        <f t="shared" ca="1" si="148"/>
        <v/>
      </c>
      <c r="I75" s="219" t="str">
        <f t="shared" si="149"/>
        <v/>
      </c>
      <c r="J75" s="138"/>
      <c r="M75" s="29" t="e">
        <f ca="1">+_xlfn.IFNA(VLOOKUP($B75,'Resultados General'!$C$11:$CG$510,MATCH(M$6,'Resultados General'!$C$10:$CG$10,0),0),"")</f>
        <v>#NAME?</v>
      </c>
      <c r="N75" s="29" t="str">
        <f t="shared" ca="1" si="75"/>
        <v/>
      </c>
      <c r="O75" s="29" t="str">
        <f t="shared" ca="1" si="76"/>
        <v/>
      </c>
      <c r="P75" s="29" t="e">
        <f ca="1">+_xlfn.IFNA(VLOOKUP($B75,'Resultados General'!$C$11:$CG$510,MATCH(P$6,'Resultados General'!$C$10:$CG$10,0),0),"")</f>
        <v>#NAME?</v>
      </c>
      <c r="Q75" s="29" t="str">
        <f t="shared" ca="1" si="77"/>
        <v/>
      </c>
      <c r="R75" s="29" t="str">
        <f t="shared" ca="1" si="78"/>
        <v/>
      </c>
      <c r="S75" s="29" t="e">
        <f ca="1">+_xlfn.IFNA(VLOOKUP($B75,'Resultados General'!$C$11:$CG$510,MATCH(S$6,'Resultados General'!$C$10:$CG$10,0),0),"")</f>
        <v>#NAME?</v>
      </c>
      <c r="T75" s="29" t="str">
        <f t="shared" ca="1" si="79"/>
        <v/>
      </c>
      <c r="U75" s="29" t="str">
        <f t="shared" ca="1" si="80"/>
        <v/>
      </c>
      <c r="V75" s="29" t="e">
        <f ca="1">+_xlfn.IFNA(VLOOKUP($B75,'Resultados General'!$C$11:$CG$510,MATCH(V$6,'Resultados General'!$C$10:$CG$10,0),0),"")</f>
        <v>#NAME?</v>
      </c>
      <c r="W75" s="29" t="str">
        <f t="shared" ca="1" si="81"/>
        <v/>
      </c>
      <c r="X75" s="29" t="str">
        <f t="shared" ca="1" si="82"/>
        <v/>
      </c>
      <c r="Y75" s="29" t="e">
        <f ca="1">+_xlfn.IFNA(VLOOKUP($B75,'Resultados General'!$C$11:$CG$510,MATCH(Y$6,'Resultados General'!$C$10:$CG$10,0),0),"")</f>
        <v>#NAME?</v>
      </c>
      <c r="Z75" s="29" t="str">
        <f t="shared" ca="1" si="83"/>
        <v/>
      </c>
      <c r="AA75" s="29" t="str">
        <f t="shared" ca="1" si="84"/>
        <v/>
      </c>
      <c r="AB75" s="29" t="e">
        <f ca="1">+_xlfn.IFNA(VLOOKUP($B75,'Resultados General'!$C$11:$CG$510,MATCH(AB$6,'Resultados General'!$C$10:$CG$10,0),0),"")</f>
        <v>#NAME?</v>
      </c>
      <c r="AC75" s="29" t="str">
        <f t="shared" ca="1" si="85"/>
        <v/>
      </c>
      <c r="AD75" s="29" t="str">
        <f t="shared" ca="1" si="86"/>
        <v/>
      </c>
      <c r="AE75" s="29" t="e">
        <f ca="1">+_xlfn.IFNA(VLOOKUP($B75,'Resultados General'!$C$11:$CG$510,MATCH(AE$6,'Resultados General'!$C$10:$CG$10,0),0),"")</f>
        <v>#NAME?</v>
      </c>
      <c r="AF75" s="29" t="str">
        <f t="shared" ca="1" si="87"/>
        <v/>
      </c>
      <c r="AG75" s="29" t="str">
        <f t="shared" ca="1" si="88"/>
        <v/>
      </c>
      <c r="AH75" s="29" t="e">
        <f ca="1">+_xlfn.IFNA(VLOOKUP($B75,'Resultados General'!$C$11:$CG$510,MATCH(AH$6,'Resultados General'!$C$10:$CG$10,0),0),"")</f>
        <v>#NAME?</v>
      </c>
      <c r="AI75" s="29" t="str">
        <f t="shared" ca="1" si="89"/>
        <v/>
      </c>
      <c r="AJ75" s="29" t="str">
        <f t="shared" ca="1" si="90"/>
        <v/>
      </c>
      <c r="AK75" s="29" t="e">
        <f ca="1">+_xlfn.IFNA(VLOOKUP($B75,'Resultados General'!$C$11:$CG$510,MATCH(AK$6,'Resultados General'!$C$10:$CG$10,0),0),"")</f>
        <v>#NAME?</v>
      </c>
      <c r="AL75" s="29" t="str">
        <f t="shared" ca="1" si="91"/>
        <v/>
      </c>
      <c r="AM75" s="29" t="str">
        <f t="shared" ca="1" si="92"/>
        <v/>
      </c>
      <c r="AN75" s="29" t="e">
        <f ca="1">+_xlfn.IFNA(VLOOKUP($B75,'Resultados General'!$C$11:$CG$510,MATCH(AN$6,'Resultados General'!$C$10:$CG$10,0),0),"")</f>
        <v>#NAME?</v>
      </c>
      <c r="AO75" s="29" t="str">
        <f t="shared" ca="1" si="93"/>
        <v/>
      </c>
      <c r="AP75" s="29" t="str">
        <f t="shared" ca="1" si="94"/>
        <v/>
      </c>
      <c r="AQ75" s="29" t="e">
        <f ca="1">+_xlfn.IFNA(VLOOKUP($B75,'Resultados General'!$C$11:$CG$510,MATCH(AQ$6,'Resultados General'!$C$10:$CG$10,0),0),"")</f>
        <v>#NAME?</v>
      </c>
      <c r="AR75" s="29" t="str">
        <f t="shared" ca="1" si="95"/>
        <v/>
      </c>
      <c r="AS75" s="29" t="str">
        <f t="shared" ca="1" si="96"/>
        <v/>
      </c>
      <c r="AT75" s="29" t="e">
        <f ca="1">+_xlfn.IFNA(VLOOKUP($B75,'Resultados General'!$C$11:$CG$510,MATCH(AT$6,'Resultados General'!$C$10:$CG$10,0),0),"")</f>
        <v>#NAME?</v>
      </c>
      <c r="AU75" s="29" t="str">
        <f t="shared" ca="1" si="97"/>
        <v/>
      </c>
      <c r="AV75" s="29" t="str">
        <f t="shared" ca="1" si="98"/>
        <v/>
      </c>
      <c r="AW75" s="29" t="e">
        <f ca="1">+_xlfn.IFNA(VLOOKUP($B75,'Resultados General'!$C$11:$CG$510,MATCH(AW$6,'Resultados General'!$C$10:$CG$10,0),0),"")</f>
        <v>#NAME?</v>
      </c>
      <c r="AX75" s="29" t="str">
        <f t="shared" ca="1" si="99"/>
        <v/>
      </c>
      <c r="AY75" s="29" t="str">
        <f t="shared" ca="1" si="100"/>
        <v/>
      </c>
      <c r="AZ75" s="29" t="e">
        <f ca="1">+_xlfn.IFNA(VLOOKUP($B75,'Resultados General'!$C$11:$CG$510,MATCH(AZ$6,'Resultados General'!$C$10:$CG$10,0),0),"")</f>
        <v>#NAME?</v>
      </c>
      <c r="BA75" s="29" t="str">
        <f t="shared" ca="1" si="101"/>
        <v/>
      </c>
      <c r="BB75" s="29" t="str">
        <f t="shared" ca="1" si="102"/>
        <v/>
      </c>
      <c r="BC75" s="29" t="e">
        <f ca="1">+_xlfn.IFNA(VLOOKUP($B75,'Resultados General'!$C$11:$CG$510,MATCH(BC$6,'Resultados General'!$C$10:$CG$10,0),0),"")</f>
        <v>#NAME?</v>
      </c>
      <c r="BD75" s="29" t="str">
        <f t="shared" ca="1" si="103"/>
        <v/>
      </c>
      <c r="BE75" s="29" t="str">
        <f t="shared" ca="1" si="104"/>
        <v/>
      </c>
      <c r="BF75" s="29" t="e">
        <f ca="1">+_xlfn.IFNA(VLOOKUP($B75,'Resultados General'!$C$11:$CG$510,MATCH(BF$6,'Resultados General'!$C$10:$CG$10,0),0),"")</f>
        <v>#NAME?</v>
      </c>
      <c r="BG75" s="29" t="str">
        <f t="shared" ca="1" si="105"/>
        <v/>
      </c>
      <c r="BH75" s="29" t="str">
        <f t="shared" ca="1" si="106"/>
        <v/>
      </c>
      <c r="BI75" s="29" t="e">
        <f ca="1">+_xlfn.IFNA(VLOOKUP($B75,'Resultados General'!$C$11:$CG$510,MATCH(BI$6,'Resultados General'!$C$10:$CG$10,0),0),"")</f>
        <v>#NAME?</v>
      </c>
      <c r="BJ75" s="29" t="str">
        <f t="shared" ca="1" si="107"/>
        <v/>
      </c>
      <c r="BK75" s="29" t="str">
        <f t="shared" ca="1" si="108"/>
        <v/>
      </c>
      <c r="BL75" s="29" t="e">
        <f ca="1">+_xlfn.IFNA(VLOOKUP($B75,'Resultados General'!$C$11:$CG$510,MATCH(BL$6,'Resultados General'!$C$10:$CG$10,0),0),"")</f>
        <v>#NAME?</v>
      </c>
      <c r="BM75" s="29" t="str">
        <f t="shared" ca="1" si="109"/>
        <v/>
      </c>
      <c r="BN75" s="29" t="str">
        <f t="shared" ca="1" si="110"/>
        <v/>
      </c>
      <c r="BO75" s="29" t="e">
        <f ca="1">+_xlfn.IFNA(VLOOKUP($B75,'Resultados General'!$C$11:$CG$510,MATCH(BO$6,'Resultados General'!$C$10:$CG$10,0),0),"")</f>
        <v>#NAME?</v>
      </c>
      <c r="BP75" s="29" t="str">
        <f t="shared" ca="1" si="111"/>
        <v/>
      </c>
      <c r="BQ75" s="29" t="str">
        <f t="shared" ca="1" si="112"/>
        <v/>
      </c>
      <c r="BR75" s="29" t="e">
        <f ca="1">+_xlfn.IFNA(VLOOKUP($B75,'Resultados General'!$C$11:$CG$510,MATCH(BR$6,'Resultados General'!$C$10:$CG$10,0),0),"")</f>
        <v>#NAME?</v>
      </c>
      <c r="BS75" s="29" t="str">
        <f t="shared" ca="1" si="113"/>
        <v/>
      </c>
      <c r="BT75" s="29" t="str">
        <f t="shared" ca="1" si="114"/>
        <v/>
      </c>
      <c r="BU75" s="29" t="e">
        <f ca="1">+_xlfn.IFNA(VLOOKUP($B75,'Resultados General'!$C$11:$CG$510,MATCH(BU$6,'Resultados General'!$C$10:$CG$10,0),0),"")</f>
        <v>#NAME?</v>
      </c>
      <c r="BV75" s="29" t="str">
        <f t="shared" ca="1" si="115"/>
        <v/>
      </c>
      <c r="BW75" s="29" t="str">
        <f t="shared" ca="1" si="116"/>
        <v/>
      </c>
      <c r="BX75" s="29" t="e">
        <f ca="1">+_xlfn.IFNA(VLOOKUP($B75,'Resultados General'!$C$11:$CG$510,MATCH(BX$6,'Resultados General'!$C$10:$CG$10,0),0),"")</f>
        <v>#NAME?</v>
      </c>
      <c r="BY75" s="29" t="str">
        <f t="shared" ca="1" si="117"/>
        <v/>
      </c>
      <c r="BZ75" s="29" t="str">
        <f t="shared" ca="1" si="118"/>
        <v/>
      </c>
      <c r="CA75" s="29" t="e">
        <f ca="1">+_xlfn.IFNA(VLOOKUP($B75,'Resultados General'!$C$11:$CG$510,MATCH(CA$6,'Resultados General'!$C$10:$CG$10,0),0),"")</f>
        <v>#NAME?</v>
      </c>
      <c r="CB75" s="29" t="str">
        <f t="shared" ca="1" si="119"/>
        <v/>
      </c>
      <c r="CC75" s="29" t="str">
        <f t="shared" ca="1" si="120"/>
        <v/>
      </c>
      <c r="CD75" s="29" t="e">
        <f ca="1">+_xlfn.IFNA(VLOOKUP($B75,'Resultados General'!$C$11:$CG$510,MATCH(CD$6,'Resultados General'!$C$10:$CG$10,0),0),"")</f>
        <v>#NAME?</v>
      </c>
      <c r="CE75" s="29" t="str">
        <f t="shared" ca="1" si="121"/>
        <v/>
      </c>
      <c r="CF75" s="29" t="str">
        <f t="shared" ca="1" si="122"/>
        <v/>
      </c>
      <c r="CG75" s="29" t="e">
        <f ca="1">+_xlfn.IFNA(VLOOKUP($B75,'Resultados General'!$C$11:$CG$510,MATCH(CG$6,'Resultados General'!$C$10:$CG$10,0),0),"")</f>
        <v>#NAME?</v>
      </c>
      <c r="CH75" s="29" t="str">
        <f t="shared" ca="1" si="123"/>
        <v/>
      </c>
      <c r="CI75" s="29" t="str">
        <f t="shared" ca="1" si="124"/>
        <v/>
      </c>
      <c r="CJ75" s="29" t="e">
        <f ca="1">+_xlfn.IFNA(VLOOKUP($B75,'Resultados General'!$C$11:$CG$510,MATCH(CJ$6,'Resultados General'!$C$10:$CG$10,0),0),"")</f>
        <v>#NAME?</v>
      </c>
      <c r="CK75" s="29" t="str">
        <f t="shared" ca="1" si="125"/>
        <v/>
      </c>
      <c r="CL75" s="29" t="str">
        <f t="shared" ca="1" si="126"/>
        <v/>
      </c>
      <c r="CM75" s="29" t="e">
        <f ca="1">+_xlfn.IFNA(VLOOKUP($B75,'Resultados General'!$C$11:$CG$510,MATCH(CM$6,'Resultados General'!$C$10:$CG$10,0),0),"")</f>
        <v>#NAME?</v>
      </c>
      <c r="CN75" s="29" t="str">
        <f t="shared" ca="1" si="127"/>
        <v/>
      </c>
      <c r="CO75" s="29" t="str">
        <f t="shared" ca="1" si="128"/>
        <v/>
      </c>
      <c r="CP75" s="29" t="e">
        <f ca="1">+_xlfn.IFNA(VLOOKUP($B75,'Resultados General'!$C$11:$CG$510,MATCH(CP$6,'Resultados General'!$C$10:$CG$10,0),0),"")</f>
        <v>#NAME?</v>
      </c>
      <c r="CQ75" s="29" t="str">
        <f t="shared" ca="1" si="129"/>
        <v/>
      </c>
      <c r="CR75" s="29" t="str">
        <f t="shared" ca="1" si="130"/>
        <v/>
      </c>
      <c r="CS75" s="29" t="e">
        <f ca="1">+_xlfn.IFNA(VLOOKUP($B75,'Resultados General'!$C$11:$CG$510,MATCH(CS$6,'Resultados General'!$C$10:$CG$10,0),0),"")</f>
        <v>#NAME?</v>
      </c>
      <c r="CT75" s="29" t="str">
        <f t="shared" ca="1" si="131"/>
        <v/>
      </c>
      <c r="CU75" s="29" t="str">
        <f t="shared" ca="1" si="132"/>
        <v/>
      </c>
      <c r="CV75" s="29" t="e">
        <f ca="1">+_xlfn.IFNA(VLOOKUP($B75,'Resultados General'!$C$11:$CG$510,MATCH(CV$6,'Resultados General'!$C$10:$CG$10,0),0),"")</f>
        <v>#NAME?</v>
      </c>
      <c r="CW75" s="29" t="str">
        <f t="shared" ca="1" si="133"/>
        <v/>
      </c>
      <c r="CX75" s="29" t="str">
        <f t="shared" ca="1" si="134"/>
        <v/>
      </c>
      <c r="CY75" s="29" t="e">
        <f ca="1">+_xlfn.IFNA(VLOOKUP($B75,'Resultados General'!$C$11:$CG$510,MATCH(CY$6,'Resultados General'!$C$10:$CG$10,0),0),"")</f>
        <v>#NAME?</v>
      </c>
      <c r="CZ75" s="29" t="str">
        <f t="shared" ca="1" si="135"/>
        <v/>
      </c>
      <c r="DA75" s="29" t="str">
        <f t="shared" ca="1" si="136"/>
        <v/>
      </c>
      <c r="DB75" s="29" t="e">
        <f ca="1">+_xlfn.IFNA(VLOOKUP($B75,'Resultados General'!$C$11:$CG$510,MATCH(DB$6,'Resultados General'!$C$10:$CG$10,0),0),"")</f>
        <v>#NAME?</v>
      </c>
      <c r="DC75" s="29" t="str">
        <f t="shared" ca="1" si="137"/>
        <v/>
      </c>
      <c r="DD75" s="29" t="str">
        <f t="shared" ca="1" si="138"/>
        <v/>
      </c>
      <c r="DE75" s="29" t="e">
        <f ca="1">+_xlfn.IFNA(VLOOKUP($B75,'Resultados General'!$C$11:$CG$510,MATCH(DE$6,'Resultados General'!$C$10:$CG$10,0),0),"")</f>
        <v>#NAME?</v>
      </c>
      <c r="DF75" s="29" t="str">
        <f t="shared" ca="1" si="139"/>
        <v/>
      </c>
      <c r="DG75" s="29" t="str">
        <f t="shared" ca="1" si="140"/>
        <v/>
      </c>
      <c r="DH75" s="29" t="e">
        <f ca="1">+_xlfn.IFNA(VLOOKUP($B75,'Resultados General'!$C$11:$CG$510,MATCH(DH$6,'Resultados General'!$C$10:$CG$10,0),0),"")</f>
        <v>#NAME?</v>
      </c>
      <c r="DI75" s="29" t="str">
        <f t="shared" ca="1" si="141"/>
        <v/>
      </c>
      <c r="DJ75" s="29" t="str">
        <f t="shared" ca="1" si="142"/>
        <v/>
      </c>
      <c r="DK75" s="29" t="e">
        <f ca="1">+_xlfn.IFNA(VLOOKUP($B75,'Resultados General'!$C$11:$CG$510,MATCH(DK$6,'Resultados General'!$C$10:$CG$10,0),0),"")</f>
        <v>#NAME?</v>
      </c>
      <c r="DL75" s="29" t="str">
        <f t="shared" ca="1" si="143"/>
        <v/>
      </c>
      <c r="DM75" s="29" t="str">
        <f t="shared" ca="1" si="144"/>
        <v/>
      </c>
      <c r="DN75" s="29" t="e">
        <f ca="1">+_xlfn.IFNA(VLOOKUP($B75,'Resultados General'!$C$11:$CG$510,MATCH(DN$6,'Resultados General'!$C$10:$CG$10,0),0),"")</f>
        <v>#NAME?</v>
      </c>
      <c r="DO75" s="29" t="str">
        <f t="shared" ca="1" si="145"/>
        <v/>
      </c>
      <c r="DP75" s="29" t="str">
        <f t="shared" ca="1" si="146"/>
        <v/>
      </c>
    </row>
    <row r="76" spans="2:120">
      <c r="B76" s="219" t="str">
        <f>+IF('Resultados General'!C79="","",'Resultados General'!C79)</f>
        <v/>
      </c>
      <c r="C76" s="134" t="e">
        <f ca="1">+_xlfn.IFNA(VLOOKUP('Distribución de puestos'!B76,'Resultados General'!$C$11:$J$510,8,0),"")</f>
        <v>#NAME?</v>
      </c>
      <c r="D76" s="135" t="e">
        <f ca="1">+_xlfn.IFNA(VLOOKUP(B76,'Resultados General'!$C$11:$L$510,10,0),"")</f>
        <v>#NAME?</v>
      </c>
      <c r="E76" s="26" t="s">
        <v>76</v>
      </c>
      <c r="F76" s="26" t="s">
        <v>76</v>
      </c>
      <c r="G76" s="135" t="str">
        <f t="shared" ca="1" si="147"/>
        <v/>
      </c>
      <c r="H76" s="135" t="str">
        <f t="shared" ca="1" si="148"/>
        <v/>
      </c>
      <c r="I76" s="219" t="str">
        <f t="shared" si="149"/>
        <v/>
      </c>
      <c r="J76" s="138"/>
      <c r="M76" s="29" t="e">
        <f ca="1">+_xlfn.IFNA(VLOOKUP($B76,'Resultados General'!$C$11:$CG$510,MATCH(M$6,'Resultados General'!$C$10:$CG$10,0),0),"")</f>
        <v>#NAME?</v>
      </c>
      <c r="N76" s="29" t="str">
        <f t="shared" ca="1" si="75"/>
        <v/>
      </c>
      <c r="O76" s="29" t="str">
        <f t="shared" ca="1" si="76"/>
        <v/>
      </c>
      <c r="P76" s="29" t="e">
        <f ca="1">+_xlfn.IFNA(VLOOKUP($B76,'Resultados General'!$C$11:$CG$510,MATCH(P$6,'Resultados General'!$C$10:$CG$10,0),0),"")</f>
        <v>#NAME?</v>
      </c>
      <c r="Q76" s="29" t="str">
        <f t="shared" ca="1" si="77"/>
        <v/>
      </c>
      <c r="R76" s="29" t="str">
        <f t="shared" ca="1" si="78"/>
        <v/>
      </c>
      <c r="S76" s="29" t="e">
        <f ca="1">+_xlfn.IFNA(VLOOKUP($B76,'Resultados General'!$C$11:$CG$510,MATCH(S$6,'Resultados General'!$C$10:$CG$10,0),0),"")</f>
        <v>#NAME?</v>
      </c>
      <c r="T76" s="29" t="str">
        <f t="shared" ca="1" si="79"/>
        <v/>
      </c>
      <c r="U76" s="29" t="str">
        <f t="shared" ca="1" si="80"/>
        <v/>
      </c>
      <c r="V76" s="29" t="e">
        <f ca="1">+_xlfn.IFNA(VLOOKUP($B76,'Resultados General'!$C$11:$CG$510,MATCH(V$6,'Resultados General'!$C$10:$CG$10,0),0),"")</f>
        <v>#NAME?</v>
      </c>
      <c r="W76" s="29" t="str">
        <f t="shared" ca="1" si="81"/>
        <v/>
      </c>
      <c r="X76" s="29" t="str">
        <f t="shared" ca="1" si="82"/>
        <v/>
      </c>
      <c r="Y76" s="29" t="e">
        <f ca="1">+_xlfn.IFNA(VLOOKUP($B76,'Resultados General'!$C$11:$CG$510,MATCH(Y$6,'Resultados General'!$C$10:$CG$10,0),0),"")</f>
        <v>#NAME?</v>
      </c>
      <c r="Z76" s="29" t="str">
        <f t="shared" ca="1" si="83"/>
        <v/>
      </c>
      <c r="AA76" s="29" t="str">
        <f t="shared" ca="1" si="84"/>
        <v/>
      </c>
      <c r="AB76" s="29" t="e">
        <f ca="1">+_xlfn.IFNA(VLOOKUP($B76,'Resultados General'!$C$11:$CG$510,MATCH(AB$6,'Resultados General'!$C$10:$CG$10,0),0),"")</f>
        <v>#NAME?</v>
      </c>
      <c r="AC76" s="29" t="str">
        <f t="shared" ca="1" si="85"/>
        <v/>
      </c>
      <c r="AD76" s="29" t="str">
        <f t="shared" ca="1" si="86"/>
        <v/>
      </c>
      <c r="AE76" s="29" t="e">
        <f ca="1">+_xlfn.IFNA(VLOOKUP($B76,'Resultados General'!$C$11:$CG$510,MATCH(AE$6,'Resultados General'!$C$10:$CG$10,0),0),"")</f>
        <v>#NAME?</v>
      </c>
      <c r="AF76" s="29" t="str">
        <f t="shared" ca="1" si="87"/>
        <v/>
      </c>
      <c r="AG76" s="29" t="str">
        <f t="shared" ca="1" si="88"/>
        <v/>
      </c>
      <c r="AH76" s="29" t="e">
        <f ca="1">+_xlfn.IFNA(VLOOKUP($B76,'Resultados General'!$C$11:$CG$510,MATCH(AH$6,'Resultados General'!$C$10:$CG$10,0),0),"")</f>
        <v>#NAME?</v>
      </c>
      <c r="AI76" s="29" t="str">
        <f t="shared" ca="1" si="89"/>
        <v/>
      </c>
      <c r="AJ76" s="29" t="str">
        <f t="shared" ca="1" si="90"/>
        <v/>
      </c>
      <c r="AK76" s="29" t="e">
        <f ca="1">+_xlfn.IFNA(VLOOKUP($B76,'Resultados General'!$C$11:$CG$510,MATCH(AK$6,'Resultados General'!$C$10:$CG$10,0),0),"")</f>
        <v>#NAME?</v>
      </c>
      <c r="AL76" s="29" t="str">
        <f t="shared" ca="1" si="91"/>
        <v/>
      </c>
      <c r="AM76" s="29" t="str">
        <f t="shared" ca="1" si="92"/>
        <v/>
      </c>
      <c r="AN76" s="29" t="e">
        <f ca="1">+_xlfn.IFNA(VLOOKUP($B76,'Resultados General'!$C$11:$CG$510,MATCH(AN$6,'Resultados General'!$C$10:$CG$10,0),0),"")</f>
        <v>#NAME?</v>
      </c>
      <c r="AO76" s="29" t="str">
        <f t="shared" ca="1" si="93"/>
        <v/>
      </c>
      <c r="AP76" s="29" t="str">
        <f t="shared" ca="1" si="94"/>
        <v/>
      </c>
      <c r="AQ76" s="29" t="e">
        <f ca="1">+_xlfn.IFNA(VLOOKUP($B76,'Resultados General'!$C$11:$CG$510,MATCH(AQ$6,'Resultados General'!$C$10:$CG$10,0),0),"")</f>
        <v>#NAME?</v>
      </c>
      <c r="AR76" s="29" t="str">
        <f t="shared" ca="1" si="95"/>
        <v/>
      </c>
      <c r="AS76" s="29" t="str">
        <f t="shared" ca="1" si="96"/>
        <v/>
      </c>
      <c r="AT76" s="29" t="e">
        <f ca="1">+_xlfn.IFNA(VLOOKUP($B76,'Resultados General'!$C$11:$CG$510,MATCH(AT$6,'Resultados General'!$C$10:$CG$10,0),0),"")</f>
        <v>#NAME?</v>
      </c>
      <c r="AU76" s="29" t="str">
        <f t="shared" ca="1" si="97"/>
        <v/>
      </c>
      <c r="AV76" s="29" t="str">
        <f t="shared" ca="1" si="98"/>
        <v/>
      </c>
      <c r="AW76" s="29" t="e">
        <f ca="1">+_xlfn.IFNA(VLOOKUP($B76,'Resultados General'!$C$11:$CG$510,MATCH(AW$6,'Resultados General'!$C$10:$CG$10,0),0),"")</f>
        <v>#NAME?</v>
      </c>
      <c r="AX76" s="29" t="str">
        <f t="shared" ca="1" si="99"/>
        <v/>
      </c>
      <c r="AY76" s="29" t="str">
        <f t="shared" ca="1" si="100"/>
        <v/>
      </c>
      <c r="AZ76" s="29" t="e">
        <f ca="1">+_xlfn.IFNA(VLOOKUP($B76,'Resultados General'!$C$11:$CG$510,MATCH(AZ$6,'Resultados General'!$C$10:$CG$10,0),0),"")</f>
        <v>#NAME?</v>
      </c>
      <c r="BA76" s="29" t="str">
        <f t="shared" ca="1" si="101"/>
        <v/>
      </c>
      <c r="BB76" s="29" t="str">
        <f t="shared" ca="1" si="102"/>
        <v/>
      </c>
      <c r="BC76" s="29" t="e">
        <f ca="1">+_xlfn.IFNA(VLOOKUP($B76,'Resultados General'!$C$11:$CG$510,MATCH(BC$6,'Resultados General'!$C$10:$CG$10,0),0),"")</f>
        <v>#NAME?</v>
      </c>
      <c r="BD76" s="29" t="str">
        <f t="shared" ca="1" si="103"/>
        <v/>
      </c>
      <c r="BE76" s="29" t="str">
        <f t="shared" ca="1" si="104"/>
        <v/>
      </c>
      <c r="BF76" s="29" t="e">
        <f ca="1">+_xlfn.IFNA(VLOOKUP($B76,'Resultados General'!$C$11:$CG$510,MATCH(BF$6,'Resultados General'!$C$10:$CG$10,0),0),"")</f>
        <v>#NAME?</v>
      </c>
      <c r="BG76" s="29" t="str">
        <f t="shared" ca="1" si="105"/>
        <v/>
      </c>
      <c r="BH76" s="29" t="str">
        <f t="shared" ca="1" si="106"/>
        <v/>
      </c>
      <c r="BI76" s="29" t="e">
        <f ca="1">+_xlfn.IFNA(VLOOKUP($B76,'Resultados General'!$C$11:$CG$510,MATCH(BI$6,'Resultados General'!$C$10:$CG$10,0),0),"")</f>
        <v>#NAME?</v>
      </c>
      <c r="BJ76" s="29" t="str">
        <f t="shared" ca="1" si="107"/>
        <v/>
      </c>
      <c r="BK76" s="29" t="str">
        <f t="shared" ca="1" si="108"/>
        <v/>
      </c>
      <c r="BL76" s="29" t="e">
        <f ca="1">+_xlfn.IFNA(VLOOKUP($B76,'Resultados General'!$C$11:$CG$510,MATCH(BL$6,'Resultados General'!$C$10:$CG$10,0),0),"")</f>
        <v>#NAME?</v>
      </c>
      <c r="BM76" s="29" t="str">
        <f t="shared" ca="1" si="109"/>
        <v/>
      </c>
      <c r="BN76" s="29" t="str">
        <f t="shared" ca="1" si="110"/>
        <v/>
      </c>
      <c r="BO76" s="29" t="e">
        <f ca="1">+_xlfn.IFNA(VLOOKUP($B76,'Resultados General'!$C$11:$CG$510,MATCH(BO$6,'Resultados General'!$C$10:$CG$10,0),0),"")</f>
        <v>#NAME?</v>
      </c>
      <c r="BP76" s="29" t="str">
        <f t="shared" ca="1" si="111"/>
        <v/>
      </c>
      <c r="BQ76" s="29" t="str">
        <f t="shared" ca="1" si="112"/>
        <v/>
      </c>
      <c r="BR76" s="29" t="e">
        <f ca="1">+_xlfn.IFNA(VLOOKUP($B76,'Resultados General'!$C$11:$CG$510,MATCH(BR$6,'Resultados General'!$C$10:$CG$10,0),0),"")</f>
        <v>#NAME?</v>
      </c>
      <c r="BS76" s="29" t="str">
        <f t="shared" ca="1" si="113"/>
        <v/>
      </c>
      <c r="BT76" s="29" t="str">
        <f t="shared" ca="1" si="114"/>
        <v/>
      </c>
      <c r="BU76" s="29" t="e">
        <f ca="1">+_xlfn.IFNA(VLOOKUP($B76,'Resultados General'!$C$11:$CG$510,MATCH(BU$6,'Resultados General'!$C$10:$CG$10,0),0),"")</f>
        <v>#NAME?</v>
      </c>
      <c r="BV76" s="29" t="str">
        <f t="shared" ca="1" si="115"/>
        <v/>
      </c>
      <c r="BW76" s="29" t="str">
        <f t="shared" ca="1" si="116"/>
        <v/>
      </c>
      <c r="BX76" s="29" t="e">
        <f ca="1">+_xlfn.IFNA(VLOOKUP($B76,'Resultados General'!$C$11:$CG$510,MATCH(BX$6,'Resultados General'!$C$10:$CG$10,0),0),"")</f>
        <v>#NAME?</v>
      </c>
      <c r="BY76" s="29" t="str">
        <f t="shared" ca="1" si="117"/>
        <v/>
      </c>
      <c r="BZ76" s="29" t="str">
        <f t="shared" ca="1" si="118"/>
        <v/>
      </c>
      <c r="CA76" s="29" t="e">
        <f ca="1">+_xlfn.IFNA(VLOOKUP($B76,'Resultados General'!$C$11:$CG$510,MATCH(CA$6,'Resultados General'!$C$10:$CG$10,0),0),"")</f>
        <v>#NAME?</v>
      </c>
      <c r="CB76" s="29" t="str">
        <f t="shared" ca="1" si="119"/>
        <v/>
      </c>
      <c r="CC76" s="29" t="str">
        <f t="shared" ca="1" si="120"/>
        <v/>
      </c>
      <c r="CD76" s="29" t="e">
        <f ca="1">+_xlfn.IFNA(VLOOKUP($B76,'Resultados General'!$C$11:$CG$510,MATCH(CD$6,'Resultados General'!$C$10:$CG$10,0),0),"")</f>
        <v>#NAME?</v>
      </c>
      <c r="CE76" s="29" t="str">
        <f t="shared" ca="1" si="121"/>
        <v/>
      </c>
      <c r="CF76" s="29" t="str">
        <f t="shared" ca="1" si="122"/>
        <v/>
      </c>
      <c r="CG76" s="29" t="e">
        <f ca="1">+_xlfn.IFNA(VLOOKUP($B76,'Resultados General'!$C$11:$CG$510,MATCH(CG$6,'Resultados General'!$C$10:$CG$10,0),0),"")</f>
        <v>#NAME?</v>
      </c>
      <c r="CH76" s="29" t="str">
        <f t="shared" ca="1" si="123"/>
        <v/>
      </c>
      <c r="CI76" s="29" t="str">
        <f t="shared" ca="1" si="124"/>
        <v/>
      </c>
      <c r="CJ76" s="29" t="e">
        <f ca="1">+_xlfn.IFNA(VLOOKUP($B76,'Resultados General'!$C$11:$CG$510,MATCH(CJ$6,'Resultados General'!$C$10:$CG$10,0),0),"")</f>
        <v>#NAME?</v>
      </c>
      <c r="CK76" s="29" t="str">
        <f t="shared" ca="1" si="125"/>
        <v/>
      </c>
      <c r="CL76" s="29" t="str">
        <f t="shared" ca="1" si="126"/>
        <v/>
      </c>
      <c r="CM76" s="29" t="e">
        <f ca="1">+_xlfn.IFNA(VLOOKUP($B76,'Resultados General'!$C$11:$CG$510,MATCH(CM$6,'Resultados General'!$C$10:$CG$10,0),0),"")</f>
        <v>#NAME?</v>
      </c>
      <c r="CN76" s="29" t="str">
        <f t="shared" ca="1" si="127"/>
        <v/>
      </c>
      <c r="CO76" s="29" t="str">
        <f t="shared" ca="1" si="128"/>
        <v/>
      </c>
      <c r="CP76" s="29" t="e">
        <f ca="1">+_xlfn.IFNA(VLOOKUP($B76,'Resultados General'!$C$11:$CG$510,MATCH(CP$6,'Resultados General'!$C$10:$CG$10,0),0),"")</f>
        <v>#NAME?</v>
      </c>
      <c r="CQ76" s="29" t="str">
        <f t="shared" ca="1" si="129"/>
        <v/>
      </c>
      <c r="CR76" s="29" t="str">
        <f t="shared" ca="1" si="130"/>
        <v/>
      </c>
      <c r="CS76" s="29" t="e">
        <f ca="1">+_xlfn.IFNA(VLOOKUP($B76,'Resultados General'!$C$11:$CG$510,MATCH(CS$6,'Resultados General'!$C$10:$CG$10,0),0),"")</f>
        <v>#NAME?</v>
      </c>
      <c r="CT76" s="29" t="str">
        <f t="shared" ca="1" si="131"/>
        <v/>
      </c>
      <c r="CU76" s="29" t="str">
        <f t="shared" ca="1" si="132"/>
        <v/>
      </c>
      <c r="CV76" s="29" t="e">
        <f ca="1">+_xlfn.IFNA(VLOOKUP($B76,'Resultados General'!$C$11:$CG$510,MATCH(CV$6,'Resultados General'!$C$10:$CG$10,0),0),"")</f>
        <v>#NAME?</v>
      </c>
      <c r="CW76" s="29" t="str">
        <f t="shared" ca="1" si="133"/>
        <v/>
      </c>
      <c r="CX76" s="29" t="str">
        <f t="shared" ca="1" si="134"/>
        <v/>
      </c>
      <c r="CY76" s="29" t="e">
        <f ca="1">+_xlfn.IFNA(VLOOKUP($B76,'Resultados General'!$C$11:$CG$510,MATCH(CY$6,'Resultados General'!$C$10:$CG$10,0),0),"")</f>
        <v>#NAME?</v>
      </c>
      <c r="CZ76" s="29" t="str">
        <f t="shared" ca="1" si="135"/>
        <v/>
      </c>
      <c r="DA76" s="29" t="str">
        <f t="shared" ca="1" si="136"/>
        <v/>
      </c>
      <c r="DB76" s="29" t="e">
        <f ca="1">+_xlfn.IFNA(VLOOKUP($B76,'Resultados General'!$C$11:$CG$510,MATCH(DB$6,'Resultados General'!$C$10:$CG$10,0),0),"")</f>
        <v>#NAME?</v>
      </c>
      <c r="DC76" s="29" t="str">
        <f t="shared" ca="1" si="137"/>
        <v/>
      </c>
      <c r="DD76" s="29" t="str">
        <f t="shared" ca="1" si="138"/>
        <v/>
      </c>
      <c r="DE76" s="29" t="e">
        <f ca="1">+_xlfn.IFNA(VLOOKUP($B76,'Resultados General'!$C$11:$CG$510,MATCH(DE$6,'Resultados General'!$C$10:$CG$10,0),0),"")</f>
        <v>#NAME?</v>
      </c>
      <c r="DF76" s="29" t="str">
        <f t="shared" ca="1" si="139"/>
        <v/>
      </c>
      <c r="DG76" s="29" t="str">
        <f t="shared" ca="1" si="140"/>
        <v/>
      </c>
      <c r="DH76" s="29" t="e">
        <f ca="1">+_xlfn.IFNA(VLOOKUP($B76,'Resultados General'!$C$11:$CG$510,MATCH(DH$6,'Resultados General'!$C$10:$CG$10,0),0),"")</f>
        <v>#NAME?</v>
      </c>
      <c r="DI76" s="29" t="str">
        <f t="shared" ca="1" si="141"/>
        <v/>
      </c>
      <c r="DJ76" s="29" t="str">
        <f t="shared" ca="1" si="142"/>
        <v/>
      </c>
      <c r="DK76" s="29" t="e">
        <f ca="1">+_xlfn.IFNA(VLOOKUP($B76,'Resultados General'!$C$11:$CG$510,MATCH(DK$6,'Resultados General'!$C$10:$CG$10,0),0),"")</f>
        <v>#NAME?</v>
      </c>
      <c r="DL76" s="29" t="str">
        <f t="shared" ca="1" si="143"/>
        <v/>
      </c>
      <c r="DM76" s="29" t="str">
        <f t="shared" ca="1" si="144"/>
        <v/>
      </c>
      <c r="DN76" s="29" t="e">
        <f ca="1">+_xlfn.IFNA(VLOOKUP($B76,'Resultados General'!$C$11:$CG$510,MATCH(DN$6,'Resultados General'!$C$10:$CG$10,0),0),"")</f>
        <v>#NAME?</v>
      </c>
      <c r="DO76" s="29" t="str">
        <f t="shared" ca="1" si="145"/>
        <v/>
      </c>
      <c r="DP76" s="29" t="str">
        <f t="shared" ca="1" si="146"/>
        <v/>
      </c>
    </row>
    <row r="77" spans="2:120">
      <c r="B77" s="219" t="str">
        <f>+IF('Resultados General'!C80="","",'Resultados General'!C80)</f>
        <v/>
      </c>
      <c r="C77" s="134" t="e">
        <f ca="1">+_xlfn.IFNA(VLOOKUP('Distribución de puestos'!B77,'Resultados General'!$C$11:$J$510,8,0),"")</f>
        <v>#NAME?</v>
      </c>
      <c r="D77" s="135" t="e">
        <f ca="1">+_xlfn.IFNA(VLOOKUP(B77,'Resultados General'!$C$11:$L$510,10,0),"")</f>
        <v>#NAME?</v>
      </c>
      <c r="E77" s="26" t="s">
        <v>76</v>
      </c>
      <c r="F77" s="26" t="s">
        <v>76</v>
      </c>
      <c r="G77" s="135" t="str">
        <f t="shared" ca="1" si="147"/>
        <v/>
      </c>
      <c r="H77" s="135" t="str">
        <f t="shared" ca="1" si="148"/>
        <v/>
      </c>
      <c r="I77" s="219" t="str">
        <f t="shared" si="149"/>
        <v/>
      </c>
      <c r="J77" s="138"/>
      <c r="M77" s="29" t="e">
        <f ca="1">+_xlfn.IFNA(VLOOKUP($B77,'Resultados General'!$C$11:$CG$510,MATCH(M$6,'Resultados General'!$C$10:$CG$10,0),0),"")</f>
        <v>#NAME?</v>
      </c>
      <c r="N77" s="29" t="str">
        <f t="shared" ca="1" si="75"/>
        <v/>
      </c>
      <c r="O77" s="29" t="str">
        <f t="shared" ca="1" si="76"/>
        <v/>
      </c>
      <c r="P77" s="29" t="e">
        <f ca="1">+_xlfn.IFNA(VLOOKUP($B77,'Resultados General'!$C$11:$CG$510,MATCH(P$6,'Resultados General'!$C$10:$CG$10,0),0),"")</f>
        <v>#NAME?</v>
      </c>
      <c r="Q77" s="29" t="str">
        <f t="shared" ca="1" si="77"/>
        <v/>
      </c>
      <c r="R77" s="29" t="str">
        <f t="shared" ca="1" si="78"/>
        <v/>
      </c>
      <c r="S77" s="29" t="e">
        <f ca="1">+_xlfn.IFNA(VLOOKUP($B77,'Resultados General'!$C$11:$CG$510,MATCH(S$6,'Resultados General'!$C$10:$CG$10,0),0),"")</f>
        <v>#NAME?</v>
      </c>
      <c r="T77" s="29" t="str">
        <f t="shared" ca="1" si="79"/>
        <v/>
      </c>
      <c r="U77" s="29" t="str">
        <f t="shared" ca="1" si="80"/>
        <v/>
      </c>
      <c r="V77" s="29" t="e">
        <f ca="1">+_xlfn.IFNA(VLOOKUP($B77,'Resultados General'!$C$11:$CG$510,MATCH(V$6,'Resultados General'!$C$10:$CG$10,0),0),"")</f>
        <v>#NAME?</v>
      </c>
      <c r="W77" s="29" t="str">
        <f t="shared" ca="1" si="81"/>
        <v/>
      </c>
      <c r="X77" s="29" t="str">
        <f t="shared" ca="1" si="82"/>
        <v/>
      </c>
      <c r="Y77" s="29" t="e">
        <f ca="1">+_xlfn.IFNA(VLOOKUP($B77,'Resultados General'!$C$11:$CG$510,MATCH(Y$6,'Resultados General'!$C$10:$CG$10,0),0),"")</f>
        <v>#NAME?</v>
      </c>
      <c r="Z77" s="29" t="str">
        <f t="shared" ca="1" si="83"/>
        <v/>
      </c>
      <c r="AA77" s="29" t="str">
        <f t="shared" ca="1" si="84"/>
        <v/>
      </c>
      <c r="AB77" s="29" t="e">
        <f ca="1">+_xlfn.IFNA(VLOOKUP($B77,'Resultados General'!$C$11:$CG$510,MATCH(AB$6,'Resultados General'!$C$10:$CG$10,0),0),"")</f>
        <v>#NAME?</v>
      </c>
      <c r="AC77" s="29" t="str">
        <f t="shared" ca="1" si="85"/>
        <v/>
      </c>
      <c r="AD77" s="29" t="str">
        <f t="shared" ca="1" si="86"/>
        <v/>
      </c>
      <c r="AE77" s="29" t="e">
        <f ca="1">+_xlfn.IFNA(VLOOKUP($B77,'Resultados General'!$C$11:$CG$510,MATCH(AE$6,'Resultados General'!$C$10:$CG$10,0),0),"")</f>
        <v>#NAME?</v>
      </c>
      <c r="AF77" s="29" t="str">
        <f t="shared" ca="1" si="87"/>
        <v/>
      </c>
      <c r="AG77" s="29" t="str">
        <f t="shared" ca="1" si="88"/>
        <v/>
      </c>
      <c r="AH77" s="29" t="e">
        <f ca="1">+_xlfn.IFNA(VLOOKUP($B77,'Resultados General'!$C$11:$CG$510,MATCH(AH$6,'Resultados General'!$C$10:$CG$10,0),0),"")</f>
        <v>#NAME?</v>
      </c>
      <c r="AI77" s="29" t="str">
        <f t="shared" ca="1" si="89"/>
        <v/>
      </c>
      <c r="AJ77" s="29" t="str">
        <f t="shared" ca="1" si="90"/>
        <v/>
      </c>
      <c r="AK77" s="29" t="e">
        <f ca="1">+_xlfn.IFNA(VLOOKUP($B77,'Resultados General'!$C$11:$CG$510,MATCH(AK$6,'Resultados General'!$C$10:$CG$10,0),0),"")</f>
        <v>#NAME?</v>
      </c>
      <c r="AL77" s="29" t="str">
        <f t="shared" ca="1" si="91"/>
        <v/>
      </c>
      <c r="AM77" s="29" t="str">
        <f t="shared" ca="1" si="92"/>
        <v/>
      </c>
      <c r="AN77" s="29" t="e">
        <f ca="1">+_xlfn.IFNA(VLOOKUP($B77,'Resultados General'!$C$11:$CG$510,MATCH(AN$6,'Resultados General'!$C$10:$CG$10,0),0),"")</f>
        <v>#NAME?</v>
      </c>
      <c r="AO77" s="29" t="str">
        <f t="shared" ca="1" si="93"/>
        <v/>
      </c>
      <c r="AP77" s="29" t="str">
        <f t="shared" ca="1" si="94"/>
        <v/>
      </c>
      <c r="AQ77" s="29" t="e">
        <f ca="1">+_xlfn.IFNA(VLOOKUP($B77,'Resultados General'!$C$11:$CG$510,MATCH(AQ$6,'Resultados General'!$C$10:$CG$10,0),0),"")</f>
        <v>#NAME?</v>
      </c>
      <c r="AR77" s="29" t="str">
        <f t="shared" ca="1" si="95"/>
        <v/>
      </c>
      <c r="AS77" s="29" t="str">
        <f t="shared" ca="1" si="96"/>
        <v/>
      </c>
      <c r="AT77" s="29" t="e">
        <f ca="1">+_xlfn.IFNA(VLOOKUP($B77,'Resultados General'!$C$11:$CG$510,MATCH(AT$6,'Resultados General'!$C$10:$CG$10,0),0),"")</f>
        <v>#NAME?</v>
      </c>
      <c r="AU77" s="29" t="str">
        <f t="shared" ca="1" si="97"/>
        <v/>
      </c>
      <c r="AV77" s="29" t="str">
        <f t="shared" ca="1" si="98"/>
        <v/>
      </c>
      <c r="AW77" s="29" t="e">
        <f ca="1">+_xlfn.IFNA(VLOOKUP($B77,'Resultados General'!$C$11:$CG$510,MATCH(AW$6,'Resultados General'!$C$10:$CG$10,0),0),"")</f>
        <v>#NAME?</v>
      </c>
      <c r="AX77" s="29" t="str">
        <f t="shared" ca="1" si="99"/>
        <v/>
      </c>
      <c r="AY77" s="29" t="str">
        <f t="shared" ca="1" si="100"/>
        <v/>
      </c>
      <c r="AZ77" s="29" t="e">
        <f ca="1">+_xlfn.IFNA(VLOOKUP($B77,'Resultados General'!$C$11:$CG$510,MATCH(AZ$6,'Resultados General'!$C$10:$CG$10,0),0),"")</f>
        <v>#NAME?</v>
      </c>
      <c r="BA77" s="29" t="str">
        <f t="shared" ca="1" si="101"/>
        <v/>
      </c>
      <c r="BB77" s="29" t="str">
        <f t="shared" ca="1" si="102"/>
        <v/>
      </c>
      <c r="BC77" s="29" t="e">
        <f ca="1">+_xlfn.IFNA(VLOOKUP($B77,'Resultados General'!$C$11:$CG$510,MATCH(BC$6,'Resultados General'!$C$10:$CG$10,0),0),"")</f>
        <v>#NAME?</v>
      </c>
      <c r="BD77" s="29" t="str">
        <f t="shared" ca="1" si="103"/>
        <v/>
      </c>
      <c r="BE77" s="29" t="str">
        <f t="shared" ca="1" si="104"/>
        <v/>
      </c>
      <c r="BF77" s="29" t="e">
        <f ca="1">+_xlfn.IFNA(VLOOKUP($B77,'Resultados General'!$C$11:$CG$510,MATCH(BF$6,'Resultados General'!$C$10:$CG$10,0),0),"")</f>
        <v>#NAME?</v>
      </c>
      <c r="BG77" s="29" t="str">
        <f t="shared" ca="1" si="105"/>
        <v/>
      </c>
      <c r="BH77" s="29" t="str">
        <f t="shared" ca="1" si="106"/>
        <v/>
      </c>
      <c r="BI77" s="29" t="e">
        <f ca="1">+_xlfn.IFNA(VLOOKUP($B77,'Resultados General'!$C$11:$CG$510,MATCH(BI$6,'Resultados General'!$C$10:$CG$10,0),0),"")</f>
        <v>#NAME?</v>
      </c>
      <c r="BJ77" s="29" t="str">
        <f t="shared" ca="1" si="107"/>
        <v/>
      </c>
      <c r="BK77" s="29" t="str">
        <f t="shared" ca="1" si="108"/>
        <v/>
      </c>
      <c r="BL77" s="29" t="e">
        <f ca="1">+_xlfn.IFNA(VLOOKUP($B77,'Resultados General'!$C$11:$CG$510,MATCH(BL$6,'Resultados General'!$C$10:$CG$10,0),0),"")</f>
        <v>#NAME?</v>
      </c>
      <c r="BM77" s="29" t="str">
        <f t="shared" ca="1" si="109"/>
        <v/>
      </c>
      <c r="BN77" s="29" t="str">
        <f t="shared" ca="1" si="110"/>
        <v/>
      </c>
      <c r="BO77" s="29" t="e">
        <f ca="1">+_xlfn.IFNA(VLOOKUP($B77,'Resultados General'!$C$11:$CG$510,MATCH(BO$6,'Resultados General'!$C$10:$CG$10,0),0),"")</f>
        <v>#NAME?</v>
      </c>
      <c r="BP77" s="29" t="str">
        <f t="shared" ca="1" si="111"/>
        <v/>
      </c>
      <c r="BQ77" s="29" t="str">
        <f t="shared" ca="1" si="112"/>
        <v/>
      </c>
      <c r="BR77" s="29" t="e">
        <f ca="1">+_xlfn.IFNA(VLOOKUP($B77,'Resultados General'!$C$11:$CG$510,MATCH(BR$6,'Resultados General'!$C$10:$CG$10,0),0),"")</f>
        <v>#NAME?</v>
      </c>
      <c r="BS77" s="29" t="str">
        <f t="shared" ca="1" si="113"/>
        <v/>
      </c>
      <c r="BT77" s="29" t="str">
        <f t="shared" ca="1" si="114"/>
        <v/>
      </c>
      <c r="BU77" s="29" t="e">
        <f ca="1">+_xlfn.IFNA(VLOOKUP($B77,'Resultados General'!$C$11:$CG$510,MATCH(BU$6,'Resultados General'!$C$10:$CG$10,0),0),"")</f>
        <v>#NAME?</v>
      </c>
      <c r="BV77" s="29" t="str">
        <f t="shared" ca="1" si="115"/>
        <v/>
      </c>
      <c r="BW77" s="29" t="str">
        <f t="shared" ca="1" si="116"/>
        <v/>
      </c>
      <c r="BX77" s="29" t="e">
        <f ca="1">+_xlfn.IFNA(VLOOKUP($B77,'Resultados General'!$C$11:$CG$510,MATCH(BX$6,'Resultados General'!$C$10:$CG$10,0),0),"")</f>
        <v>#NAME?</v>
      </c>
      <c r="BY77" s="29" t="str">
        <f t="shared" ca="1" si="117"/>
        <v/>
      </c>
      <c r="BZ77" s="29" t="str">
        <f t="shared" ca="1" si="118"/>
        <v/>
      </c>
      <c r="CA77" s="29" t="e">
        <f ca="1">+_xlfn.IFNA(VLOOKUP($B77,'Resultados General'!$C$11:$CG$510,MATCH(CA$6,'Resultados General'!$C$10:$CG$10,0),0),"")</f>
        <v>#NAME?</v>
      </c>
      <c r="CB77" s="29" t="str">
        <f t="shared" ca="1" si="119"/>
        <v/>
      </c>
      <c r="CC77" s="29" t="str">
        <f t="shared" ca="1" si="120"/>
        <v/>
      </c>
      <c r="CD77" s="29" t="e">
        <f ca="1">+_xlfn.IFNA(VLOOKUP($B77,'Resultados General'!$C$11:$CG$510,MATCH(CD$6,'Resultados General'!$C$10:$CG$10,0),0),"")</f>
        <v>#NAME?</v>
      </c>
      <c r="CE77" s="29" t="str">
        <f t="shared" ca="1" si="121"/>
        <v/>
      </c>
      <c r="CF77" s="29" t="str">
        <f t="shared" ca="1" si="122"/>
        <v/>
      </c>
      <c r="CG77" s="29" t="e">
        <f ca="1">+_xlfn.IFNA(VLOOKUP($B77,'Resultados General'!$C$11:$CG$510,MATCH(CG$6,'Resultados General'!$C$10:$CG$10,0),0),"")</f>
        <v>#NAME?</v>
      </c>
      <c r="CH77" s="29" t="str">
        <f t="shared" ca="1" si="123"/>
        <v/>
      </c>
      <c r="CI77" s="29" t="str">
        <f t="shared" ca="1" si="124"/>
        <v/>
      </c>
      <c r="CJ77" s="29" t="e">
        <f ca="1">+_xlfn.IFNA(VLOOKUP($B77,'Resultados General'!$C$11:$CG$510,MATCH(CJ$6,'Resultados General'!$C$10:$CG$10,0),0),"")</f>
        <v>#NAME?</v>
      </c>
      <c r="CK77" s="29" t="str">
        <f t="shared" ca="1" si="125"/>
        <v/>
      </c>
      <c r="CL77" s="29" t="str">
        <f t="shared" ca="1" si="126"/>
        <v/>
      </c>
      <c r="CM77" s="29" t="e">
        <f ca="1">+_xlfn.IFNA(VLOOKUP($B77,'Resultados General'!$C$11:$CG$510,MATCH(CM$6,'Resultados General'!$C$10:$CG$10,0),0),"")</f>
        <v>#NAME?</v>
      </c>
      <c r="CN77" s="29" t="str">
        <f t="shared" ca="1" si="127"/>
        <v/>
      </c>
      <c r="CO77" s="29" t="str">
        <f t="shared" ca="1" si="128"/>
        <v/>
      </c>
      <c r="CP77" s="29" t="e">
        <f ca="1">+_xlfn.IFNA(VLOOKUP($B77,'Resultados General'!$C$11:$CG$510,MATCH(CP$6,'Resultados General'!$C$10:$CG$10,0),0),"")</f>
        <v>#NAME?</v>
      </c>
      <c r="CQ77" s="29" t="str">
        <f t="shared" ca="1" si="129"/>
        <v/>
      </c>
      <c r="CR77" s="29" t="str">
        <f t="shared" ca="1" si="130"/>
        <v/>
      </c>
      <c r="CS77" s="29" t="e">
        <f ca="1">+_xlfn.IFNA(VLOOKUP($B77,'Resultados General'!$C$11:$CG$510,MATCH(CS$6,'Resultados General'!$C$10:$CG$10,0),0),"")</f>
        <v>#NAME?</v>
      </c>
      <c r="CT77" s="29" t="str">
        <f t="shared" ca="1" si="131"/>
        <v/>
      </c>
      <c r="CU77" s="29" t="str">
        <f t="shared" ca="1" si="132"/>
        <v/>
      </c>
      <c r="CV77" s="29" t="e">
        <f ca="1">+_xlfn.IFNA(VLOOKUP($B77,'Resultados General'!$C$11:$CG$510,MATCH(CV$6,'Resultados General'!$C$10:$CG$10,0),0),"")</f>
        <v>#NAME?</v>
      </c>
      <c r="CW77" s="29" t="str">
        <f t="shared" ca="1" si="133"/>
        <v/>
      </c>
      <c r="CX77" s="29" t="str">
        <f t="shared" ca="1" si="134"/>
        <v/>
      </c>
      <c r="CY77" s="29" t="e">
        <f ca="1">+_xlfn.IFNA(VLOOKUP($B77,'Resultados General'!$C$11:$CG$510,MATCH(CY$6,'Resultados General'!$C$10:$CG$10,0),0),"")</f>
        <v>#NAME?</v>
      </c>
      <c r="CZ77" s="29" t="str">
        <f t="shared" ca="1" si="135"/>
        <v/>
      </c>
      <c r="DA77" s="29" t="str">
        <f t="shared" ca="1" si="136"/>
        <v/>
      </c>
      <c r="DB77" s="29" t="e">
        <f ca="1">+_xlfn.IFNA(VLOOKUP($B77,'Resultados General'!$C$11:$CG$510,MATCH(DB$6,'Resultados General'!$C$10:$CG$10,0),0),"")</f>
        <v>#NAME?</v>
      </c>
      <c r="DC77" s="29" t="str">
        <f t="shared" ca="1" si="137"/>
        <v/>
      </c>
      <c r="DD77" s="29" t="str">
        <f t="shared" ca="1" si="138"/>
        <v/>
      </c>
      <c r="DE77" s="29" t="e">
        <f ca="1">+_xlfn.IFNA(VLOOKUP($B77,'Resultados General'!$C$11:$CG$510,MATCH(DE$6,'Resultados General'!$C$10:$CG$10,0),0),"")</f>
        <v>#NAME?</v>
      </c>
      <c r="DF77" s="29" t="str">
        <f t="shared" ca="1" si="139"/>
        <v/>
      </c>
      <c r="DG77" s="29" t="str">
        <f t="shared" ca="1" si="140"/>
        <v/>
      </c>
      <c r="DH77" s="29" t="e">
        <f ca="1">+_xlfn.IFNA(VLOOKUP($B77,'Resultados General'!$C$11:$CG$510,MATCH(DH$6,'Resultados General'!$C$10:$CG$10,0),0),"")</f>
        <v>#NAME?</v>
      </c>
      <c r="DI77" s="29" t="str">
        <f t="shared" ca="1" si="141"/>
        <v/>
      </c>
      <c r="DJ77" s="29" t="str">
        <f t="shared" ca="1" si="142"/>
        <v/>
      </c>
      <c r="DK77" s="29" t="e">
        <f ca="1">+_xlfn.IFNA(VLOOKUP($B77,'Resultados General'!$C$11:$CG$510,MATCH(DK$6,'Resultados General'!$C$10:$CG$10,0),0),"")</f>
        <v>#NAME?</v>
      </c>
      <c r="DL77" s="29" t="str">
        <f t="shared" ca="1" si="143"/>
        <v/>
      </c>
      <c r="DM77" s="29" t="str">
        <f t="shared" ca="1" si="144"/>
        <v/>
      </c>
      <c r="DN77" s="29" t="e">
        <f ca="1">+_xlfn.IFNA(VLOOKUP($B77,'Resultados General'!$C$11:$CG$510,MATCH(DN$6,'Resultados General'!$C$10:$CG$10,0),0),"")</f>
        <v>#NAME?</v>
      </c>
      <c r="DO77" s="29" t="str">
        <f t="shared" ca="1" si="145"/>
        <v/>
      </c>
      <c r="DP77" s="29" t="str">
        <f t="shared" ca="1" si="146"/>
        <v/>
      </c>
    </row>
    <row r="78" spans="2:120">
      <c r="B78" s="219" t="str">
        <f>+IF('Resultados General'!C81="","",'Resultados General'!C81)</f>
        <v/>
      </c>
      <c r="C78" s="134" t="e">
        <f ca="1">+_xlfn.IFNA(VLOOKUP('Distribución de puestos'!B78,'Resultados General'!$C$11:$J$510,8,0),"")</f>
        <v>#NAME?</v>
      </c>
      <c r="D78" s="135" t="e">
        <f ca="1">+_xlfn.IFNA(VLOOKUP(B78,'Resultados General'!$C$11:$L$510,10,0),"")</f>
        <v>#NAME?</v>
      </c>
      <c r="E78" s="26" t="s">
        <v>76</v>
      </c>
      <c r="F78" s="26" t="s">
        <v>76</v>
      </c>
      <c r="G78" s="135" t="str">
        <f t="shared" ca="1" si="147"/>
        <v/>
      </c>
      <c r="H78" s="135" t="str">
        <f t="shared" ca="1" si="148"/>
        <v/>
      </c>
      <c r="I78" s="219" t="str">
        <f t="shared" si="149"/>
        <v/>
      </c>
      <c r="J78" s="138"/>
      <c r="M78" s="29" t="e">
        <f ca="1">+_xlfn.IFNA(VLOOKUP($B78,'Resultados General'!$C$11:$CG$510,MATCH(M$6,'Resultados General'!$C$10:$CG$10,0),0),"")</f>
        <v>#NAME?</v>
      </c>
      <c r="N78" s="29" t="str">
        <f t="shared" ca="1" si="75"/>
        <v/>
      </c>
      <c r="O78" s="29" t="str">
        <f t="shared" ca="1" si="76"/>
        <v/>
      </c>
      <c r="P78" s="29" t="e">
        <f ca="1">+_xlfn.IFNA(VLOOKUP($B78,'Resultados General'!$C$11:$CG$510,MATCH(P$6,'Resultados General'!$C$10:$CG$10,0),0),"")</f>
        <v>#NAME?</v>
      </c>
      <c r="Q78" s="29" t="str">
        <f t="shared" ca="1" si="77"/>
        <v/>
      </c>
      <c r="R78" s="29" t="str">
        <f t="shared" ca="1" si="78"/>
        <v/>
      </c>
      <c r="S78" s="29" t="e">
        <f ca="1">+_xlfn.IFNA(VLOOKUP($B78,'Resultados General'!$C$11:$CG$510,MATCH(S$6,'Resultados General'!$C$10:$CG$10,0),0),"")</f>
        <v>#NAME?</v>
      </c>
      <c r="T78" s="29" t="str">
        <f t="shared" ca="1" si="79"/>
        <v/>
      </c>
      <c r="U78" s="29" t="str">
        <f t="shared" ca="1" si="80"/>
        <v/>
      </c>
      <c r="V78" s="29" t="e">
        <f ca="1">+_xlfn.IFNA(VLOOKUP($B78,'Resultados General'!$C$11:$CG$510,MATCH(V$6,'Resultados General'!$C$10:$CG$10,0),0),"")</f>
        <v>#NAME?</v>
      </c>
      <c r="W78" s="29" t="str">
        <f t="shared" ca="1" si="81"/>
        <v/>
      </c>
      <c r="X78" s="29" t="str">
        <f t="shared" ca="1" si="82"/>
        <v/>
      </c>
      <c r="Y78" s="29" t="e">
        <f ca="1">+_xlfn.IFNA(VLOOKUP($B78,'Resultados General'!$C$11:$CG$510,MATCH(Y$6,'Resultados General'!$C$10:$CG$10,0),0),"")</f>
        <v>#NAME?</v>
      </c>
      <c r="Z78" s="29" t="str">
        <f t="shared" ca="1" si="83"/>
        <v/>
      </c>
      <c r="AA78" s="29" t="str">
        <f t="shared" ca="1" si="84"/>
        <v/>
      </c>
      <c r="AB78" s="29" t="e">
        <f ca="1">+_xlfn.IFNA(VLOOKUP($B78,'Resultados General'!$C$11:$CG$510,MATCH(AB$6,'Resultados General'!$C$10:$CG$10,0),0),"")</f>
        <v>#NAME?</v>
      </c>
      <c r="AC78" s="29" t="str">
        <f t="shared" ca="1" si="85"/>
        <v/>
      </c>
      <c r="AD78" s="29" t="str">
        <f t="shared" ca="1" si="86"/>
        <v/>
      </c>
      <c r="AE78" s="29" t="e">
        <f ca="1">+_xlfn.IFNA(VLOOKUP($B78,'Resultados General'!$C$11:$CG$510,MATCH(AE$6,'Resultados General'!$C$10:$CG$10,0),0),"")</f>
        <v>#NAME?</v>
      </c>
      <c r="AF78" s="29" t="str">
        <f t="shared" ca="1" si="87"/>
        <v/>
      </c>
      <c r="AG78" s="29" t="str">
        <f t="shared" ca="1" si="88"/>
        <v/>
      </c>
      <c r="AH78" s="29" t="e">
        <f ca="1">+_xlfn.IFNA(VLOOKUP($B78,'Resultados General'!$C$11:$CG$510,MATCH(AH$6,'Resultados General'!$C$10:$CG$10,0),0),"")</f>
        <v>#NAME?</v>
      </c>
      <c r="AI78" s="29" t="str">
        <f t="shared" ca="1" si="89"/>
        <v/>
      </c>
      <c r="AJ78" s="29" t="str">
        <f t="shared" ca="1" si="90"/>
        <v/>
      </c>
      <c r="AK78" s="29" t="e">
        <f ca="1">+_xlfn.IFNA(VLOOKUP($B78,'Resultados General'!$C$11:$CG$510,MATCH(AK$6,'Resultados General'!$C$10:$CG$10,0),0),"")</f>
        <v>#NAME?</v>
      </c>
      <c r="AL78" s="29" t="str">
        <f t="shared" ca="1" si="91"/>
        <v/>
      </c>
      <c r="AM78" s="29" t="str">
        <f t="shared" ca="1" si="92"/>
        <v/>
      </c>
      <c r="AN78" s="29" t="e">
        <f ca="1">+_xlfn.IFNA(VLOOKUP($B78,'Resultados General'!$C$11:$CG$510,MATCH(AN$6,'Resultados General'!$C$10:$CG$10,0),0),"")</f>
        <v>#NAME?</v>
      </c>
      <c r="AO78" s="29" t="str">
        <f t="shared" ca="1" si="93"/>
        <v/>
      </c>
      <c r="AP78" s="29" t="str">
        <f t="shared" ca="1" si="94"/>
        <v/>
      </c>
      <c r="AQ78" s="29" t="e">
        <f ca="1">+_xlfn.IFNA(VLOOKUP($B78,'Resultados General'!$C$11:$CG$510,MATCH(AQ$6,'Resultados General'!$C$10:$CG$10,0),0),"")</f>
        <v>#NAME?</v>
      </c>
      <c r="AR78" s="29" t="str">
        <f t="shared" ca="1" si="95"/>
        <v/>
      </c>
      <c r="AS78" s="29" t="str">
        <f t="shared" ca="1" si="96"/>
        <v/>
      </c>
      <c r="AT78" s="29" t="e">
        <f ca="1">+_xlfn.IFNA(VLOOKUP($B78,'Resultados General'!$C$11:$CG$510,MATCH(AT$6,'Resultados General'!$C$10:$CG$10,0),0),"")</f>
        <v>#NAME?</v>
      </c>
      <c r="AU78" s="29" t="str">
        <f t="shared" ca="1" si="97"/>
        <v/>
      </c>
      <c r="AV78" s="29" t="str">
        <f t="shared" ca="1" si="98"/>
        <v/>
      </c>
      <c r="AW78" s="29" t="e">
        <f ca="1">+_xlfn.IFNA(VLOOKUP($B78,'Resultados General'!$C$11:$CG$510,MATCH(AW$6,'Resultados General'!$C$10:$CG$10,0),0),"")</f>
        <v>#NAME?</v>
      </c>
      <c r="AX78" s="29" t="str">
        <f t="shared" ca="1" si="99"/>
        <v/>
      </c>
      <c r="AY78" s="29" t="str">
        <f t="shared" ca="1" si="100"/>
        <v/>
      </c>
      <c r="AZ78" s="29" t="e">
        <f ca="1">+_xlfn.IFNA(VLOOKUP($B78,'Resultados General'!$C$11:$CG$510,MATCH(AZ$6,'Resultados General'!$C$10:$CG$10,0),0),"")</f>
        <v>#NAME?</v>
      </c>
      <c r="BA78" s="29" t="str">
        <f t="shared" ca="1" si="101"/>
        <v/>
      </c>
      <c r="BB78" s="29" t="str">
        <f t="shared" ca="1" si="102"/>
        <v/>
      </c>
      <c r="BC78" s="29" t="e">
        <f ca="1">+_xlfn.IFNA(VLOOKUP($B78,'Resultados General'!$C$11:$CG$510,MATCH(BC$6,'Resultados General'!$C$10:$CG$10,0),0),"")</f>
        <v>#NAME?</v>
      </c>
      <c r="BD78" s="29" t="str">
        <f t="shared" ca="1" si="103"/>
        <v/>
      </c>
      <c r="BE78" s="29" t="str">
        <f t="shared" ca="1" si="104"/>
        <v/>
      </c>
      <c r="BF78" s="29" t="e">
        <f ca="1">+_xlfn.IFNA(VLOOKUP($B78,'Resultados General'!$C$11:$CG$510,MATCH(BF$6,'Resultados General'!$C$10:$CG$10,0),0),"")</f>
        <v>#NAME?</v>
      </c>
      <c r="BG78" s="29" t="str">
        <f t="shared" ca="1" si="105"/>
        <v/>
      </c>
      <c r="BH78" s="29" t="str">
        <f t="shared" ca="1" si="106"/>
        <v/>
      </c>
      <c r="BI78" s="29" t="e">
        <f ca="1">+_xlfn.IFNA(VLOOKUP($B78,'Resultados General'!$C$11:$CG$510,MATCH(BI$6,'Resultados General'!$C$10:$CG$10,0),0),"")</f>
        <v>#NAME?</v>
      </c>
      <c r="BJ78" s="29" t="str">
        <f t="shared" ca="1" si="107"/>
        <v/>
      </c>
      <c r="BK78" s="29" t="str">
        <f t="shared" ca="1" si="108"/>
        <v/>
      </c>
      <c r="BL78" s="29" t="e">
        <f ca="1">+_xlfn.IFNA(VLOOKUP($B78,'Resultados General'!$C$11:$CG$510,MATCH(BL$6,'Resultados General'!$C$10:$CG$10,0),0),"")</f>
        <v>#NAME?</v>
      </c>
      <c r="BM78" s="29" t="str">
        <f t="shared" ca="1" si="109"/>
        <v/>
      </c>
      <c r="BN78" s="29" t="str">
        <f t="shared" ca="1" si="110"/>
        <v/>
      </c>
      <c r="BO78" s="29" t="e">
        <f ca="1">+_xlfn.IFNA(VLOOKUP($B78,'Resultados General'!$C$11:$CG$510,MATCH(BO$6,'Resultados General'!$C$10:$CG$10,0),0),"")</f>
        <v>#NAME?</v>
      </c>
      <c r="BP78" s="29" t="str">
        <f t="shared" ca="1" si="111"/>
        <v/>
      </c>
      <c r="BQ78" s="29" t="str">
        <f t="shared" ca="1" si="112"/>
        <v/>
      </c>
      <c r="BR78" s="29" t="e">
        <f ca="1">+_xlfn.IFNA(VLOOKUP($B78,'Resultados General'!$C$11:$CG$510,MATCH(BR$6,'Resultados General'!$C$10:$CG$10,0),0),"")</f>
        <v>#NAME?</v>
      </c>
      <c r="BS78" s="29" t="str">
        <f t="shared" ca="1" si="113"/>
        <v/>
      </c>
      <c r="BT78" s="29" t="str">
        <f t="shared" ca="1" si="114"/>
        <v/>
      </c>
      <c r="BU78" s="29" t="e">
        <f ca="1">+_xlfn.IFNA(VLOOKUP($B78,'Resultados General'!$C$11:$CG$510,MATCH(BU$6,'Resultados General'!$C$10:$CG$10,0),0),"")</f>
        <v>#NAME?</v>
      </c>
      <c r="BV78" s="29" t="str">
        <f t="shared" ca="1" si="115"/>
        <v/>
      </c>
      <c r="BW78" s="29" t="str">
        <f t="shared" ca="1" si="116"/>
        <v/>
      </c>
      <c r="BX78" s="29" t="e">
        <f ca="1">+_xlfn.IFNA(VLOOKUP($B78,'Resultados General'!$C$11:$CG$510,MATCH(BX$6,'Resultados General'!$C$10:$CG$10,0),0),"")</f>
        <v>#NAME?</v>
      </c>
      <c r="BY78" s="29" t="str">
        <f t="shared" ca="1" si="117"/>
        <v/>
      </c>
      <c r="BZ78" s="29" t="str">
        <f t="shared" ca="1" si="118"/>
        <v/>
      </c>
      <c r="CA78" s="29" t="e">
        <f ca="1">+_xlfn.IFNA(VLOOKUP($B78,'Resultados General'!$C$11:$CG$510,MATCH(CA$6,'Resultados General'!$C$10:$CG$10,0),0),"")</f>
        <v>#NAME?</v>
      </c>
      <c r="CB78" s="29" t="str">
        <f t="shared" ca="1" si="119"/>
        <v/>
      </c>
      <c r="CC78" s="29" t="str">
        <f t="shared" ca="1" si="120"/>
        <v/>
      </c>
      <c r="CD78" s="29" t="e">
        <f ca="1">+_xlfn.IFNA(VLOOKUP($B78,'Resultados General'!$C$11:$CG$510,MATCH(CD$6,'Resultados General'!$C$10:$CG$10,0),0),"")</f>
        <v>#NAME?</v>
      </c>
      <c r="CE78" s="29" t="str">
        <f t="shared" ca="1" si="121"/>
        <v/>
      </c>
      <c r="CF78" s="29" t="str">
        <f t="shared" ca="1" si="122"/>
        <v/>
      </c>
      <c r="CG78" s="29" t="e">
        <f ca="1">+_xlfn.IFNA(VLOOKUP($B78,'Resultados General'!$C$11:$CG$510,MATCH(CG$6,'Resultados General'!$C$10:$CG$10,0),0),"")</f>
        <v>#NAME?</v>
      </c>
      <c r="CH78" s="29" t="str">
        <f t="shared" ca="1" si="123"/>
        <v/>
      </c>
      <c r="CI78" s="29" t="str">
        <f t="shared" ca="1" si="124"/>
        <v/>
      </c>
      <c r="CJ78" s="29" t="e">
        <f ca="1">+_xlfn.IFNA(VLOOKUP($B78,'Resultados General'!$C$11:$CG$510,MATCH(CJ$6,'Resultados General'!$C$10:$CG$10,0),0),"")</f>
        <v>#NAME?</v>
      </c>
      <c r="CK78" s="29" t="str">
        <f t="shared" ca="1" si="125"/>
        <v/>
      </c>
      <c r="CL78" s="29" t="str">
        <f t="shared" ca="1" si="126"/>
        <v/>
      </c>
      <c r="CM78" s="29" t="e">
        <f ca="1">+_xlfn.IFNA(VLOOKUP($B78,'Resultados General'!$C$11:$CG$510,MATCH(CM$6,'Resultados General'!$C$10:$CG$10,0),0),"")</f>
        <v>#NAME?</v>
      </c>
      <c r="CN78" s="29" t="str">
        <f t="shared" ca="1" si="127"/>
        <v/>
      </c>
      <c r="CO78" s="29" t="str">
        <f t="shared" ca="1" si="128"/>
        <v/>
      </c>
      <c r="CP78" s="29" t="e">
        <f ca="1">+_xlfn.IFNA(VLOOKUP($B78,'Resultados General'!$C$11:$CG$510,MATCH(CP$6,'Resultados General'!$C$10:$CG$10,0),0),"")</f>
        <v>#NAME?</v>
      </c>
      <c r="CQ78" s="29" t="str">
        <f t="shared" ca="1" si="129"/>
        <v/>
      </c>
      <c r="CR78" s="29" t="str">
        <f t="shared" ca="1" si="130"/>
        <v/>
      </c>
      <c r="CS78" s="29" t="e">
        <f ca="1">+_xlfn.IFNA(VLOOKUP($B78,'Resultados General'!$C$11:$CG$510,MATCH(CS$6,'Resultados General'!$C$10:$CG$10,0),0),"")</f>
        <v>#NAME?</v>
      </c>
      <c r="CT78" s="29" t="str">
        <f t="shared" ca="1" si="131"/>
        <v/>
      </c>
      <c r="CU78" s="29" t="str">
        <f t="shared" ca="1" si="132"/>
        <v/>
      </c>
      <c r="CV78" s="29" t="e">
        <f ca="1">+_xlfn.IFNA(VLOOKUP($B78,'Resultados General'!$C$11:$CG$510,MATCH(CV$6,'Resultados General'!$C$10:$CG$10,0),0),"")</f>
        <v>#NAME?</v>
      </c>
      <c r="CW78" s="29" t="str">
        <f t="shared" ca="1" si="133"/>
        <v/>
      </c>
      <c r="CX78" s="29" t="str">
        <f t="shared" ca="1" si="134"/>
        <v/>
      </c>
      <c r="CY78" s="29" t="e">
        <f ca="1">+_xlfn.IFNA(VLOOKUP($B78,'Resultados General'!$C$11:$CG$510,MATCH(CY$6,'Resultados General'!$C$10:$CG$10,0),0),"")</f>
        <v>#NAME?</v>
      </c>
      <c r="CZ78" s="29" t="str">
        <f t="shared" ca="1" si="135"/>
        <v/>
      </c>
      <c r="DA78" s="29" t="str">
        <f t="shared" ca="1" si="136"/>
        <v/>
      </c>
      <c r="DB78" s="29" t="e">
        <f ca="1">+_xlfn.IFNA(VLOOKUP($B78,'Resultados General'!$C$11:$CG$510,MATCH(DB$6,'Resultados General'!$C$10:$CG$10,0),0),"")</f>
        <v>#NAME?</v>
      </c>
      <c r="DC78" s="29" t="str">
        <f t="shared" ca="1" si="137"/>
        <v/>
      </c>
      <c r="DD78" s="29" t="str">
        <f t="shared" ca="1" si="138"/>
        <v/>
      </c>
      <c r="DE78" s="29" t="e">
        <f ca="1">+_xlfn.IFNA(VLOOKUP($B78,'Resultados General'!$C$11:$CG$510,MATCH(DE$6,'Resultados General'!$C$10:$CG$10,0),0),"")</f>
        <v>#NAME?</v>
      </c>
      <c r="DF78" s="29" t="str">
        <f t="shared" ca="1" si="139"/>
        <v/>
      </c>
      <c r="DG78" s="29" t="str">
        <f t="shared" ca="1" si="140"/>
        <v/>
      </c>
      <c r="DH78" s="29" t="e">
        <f ca="1">+_xlfn.IFNA(VLOOKUP($B78,'Resultados General'!$C$11:$CG$510,MATCH(DH$6,'Resultados General'!$C$10:$CG$10,0),0),"")</f>
        <v>#NAME?</v>
      </c>
      <c r="DI78" s="29" t="str">
        <f t="shared" ca="1" si="141"/>
        <v/>
      </c>
      <c r="DJ78" s="29" t="str">
        <f t="shared" ca="1" si="142"/>
        <v/>
      </c>
      <c r="DK78" s="29" t="e">
        <f ca="1">+_xlfn.IFNA(VLOOKUP($B78,'Resultados General'!$C$11:$CG$510,MATCH(DK$6,'Resultados General'!$C$10:$CG$10,0),0),"")</f>
        <v>#NAME?</v>
      </c>
      <c r="DL78" s="29" t="str">
        <f t="shared" ca="1" si="143"/>
        <v/>
      </c>
      <c r="DM78" s="29" t="str">
        <f t="shared" ca="1" si="144"/>
        <v/>
      </c>
      <c r="DN78" s="29" t="e">
        <f ca="1">+_xlfn.IFNA(VLOOKUP($B78,'Resultados General'!$C$11:$CG$510,MATCH(DN$6,'Resultados General'!$C$10:$CG$10,0),0),"")</f>
        <v>#NAME?</v>
      </c>
      <c r="DO78" s="29" t="str">
        <f t="shared" ca="1" si="145"/>
        <v/>
      </c>
      <c r="DP78" s="29" t="str">
        <f t="shared" ca="1" si="146"/>
        <v/>
      </c>
    </row>
    <row r="79" spans="2:120">
      <c r="B79" s="219" t="str">
        <f>+IF('Resultados General'!C82="","",'Resultados General'!C82)</f>
        <v/>
      </c>
      <c r="C79" s="134" t="e">
        <f ca="1">+_xlfn.IFNA(VLOOKUP('Distribución de puestos'!B79,'Resultados General'!$C$11:$J$510,8,0),"")</f>
        <v>#NAME?</v>
      </c>
      <c r="D79" s="135" t="e">
        <f ca="1">+_xlfn.IFNA(VLOOKUP(B79,'Resultados General'!$C$11:$L$510,10,0),"")</f>
        <v>#NAME?</v>
      </c>
      <c r="E79" s="26" t="s">
        <v>76</v>
      </c>
      <c r="F79" s="26" t="s">
        <v>76</v>
      </c>
      <c r="G79" s="135" t="str">
        <f t="shared" ca="1" si="147"/>
        <v/>
      </c>
      <c r="H79" s="135" t="str">
        <f t="shared" ca="1" si="148"/>
        <v/>
      </c>
      <c r="I79" s="219" t="str">
        <f t="shared" si="149"/>
        <v/>
      </c>
      <c r="J79" s="138"/>
      <c r="M79" s="29" t="e">
        <f ca="1">+_xlfn.IFNA(VLOOKUP($B79,'Resultados General'!$C$11:$CG$510,MATCH(M$6,'Resultados General'!$C$10:$CG$10,0),0),"")</f>
        <v>#NAME?</v>
      </c>
      <c r="N79" s="29" t="str">
        <f t="shared" ca="1" si="75"/>
        <v/>
      </c>
      <c r="O79" s="29" t="str">
        <f t="shared" ca="1" si="76"/>
        <v/>
      </c>
      <c r="P79" s="29" t="e">
        <f ca="1">+_xlfn.IFNA(VLOOKUP($B79,'Resultados General'!$C$11:$CG$510,MATCH(P$6,'Resultados General'!$C$10:$CG$10,0),0),"")</f>
        <v>#NAME?</v>
      </c>
      <c r="Q79" s="29" t="str">
        <f t="shared" ca="1" si="77"/>
        <v/>
      </c>
      <c r="R79" s="29" t="str">
        <f t="shared" ca="1" si="78"/>
        <v/>
      </c>
      <c r="S79" s="29" t="e">
        <f ca="1">+_xlfn.IFNA(VLOOKUP($B79,'Resultados General'!$C$11:$CG$510,MATCH(S$6,'Resultados General'!$C$10:$CG$10,0),0),"")</f>
        <v>#NAME?</v>
      </c>
      <c r="T79" s="29" t="str">
        <f t="shared" ca="1" si="79"/>
        <v/>
      </c>
      <c r="U79" s="29" t="str">
        <f t="shared" ca="1" si="80"/>
        <v/>
      </c>
      <c r="V79" s="29" t="e">
        <f ca="1">+_xlfn.IFNA(VLOOKUP($B79,'Resultados General'!$C$11:$CG$510,MATCH(V$6,'Resultados General'!$C$10:$CG$10,0),0),"")</f>
        <v>#NAME?</v>
      </c>
      <c r="W79" s="29" t="str">
        <f t="shared" ca="1" si="81"/>
        <v/>
      </c>
      <c r="X79" s="29" t="str">
        <f t="shared" ca="1" si="82"/>
        <v/>
      </c>
      <c r="Y79" s="29" t="e">
        <f ca="1">+_xlfn.IFNA(VLOOKUP($B79,'Resultados General'!$C$11:$CG$510,MATCH(Y$6,'Resultados General'!$C$10:$CG$10,0),0),"")</f>
        <v>#NAME?</v>
      </c>
      <c r="Z79" s="29" t="str">
        <f t="shared" ca="1" si="83"/>
        <v/>
      </c>
      <c r="AA79" s="29" t="str">
        <f t="shared" ca="1" si="84"/>
        <v/>
      </c>
      <c r="AB79" s="29" t="e">
        <f ca="1">+_xlfn.IFNA(VLOOKUP($B79,'Resultados General'!$C$11:$CG$510,MATCH(AB$6,'Resultados General'!$C$10:$CG$10,0),0),"")</f>
        <v>#NAME?</v>
      </c>
      <c r="AC79" s="29" t="str">
        <f t="shared" ca="1" si="85"/>
        <v/>
      </c>
      <c r="AD79" s="29" t="str">
        <f t="shared" ca="1" si="86"/>
        <v/>
      </c>
      <c r="AE79" s="29" t="e">
        <f ca="1">+_xlfn.IFNA(VLOOKUP($B79,'Resultados General'!$C$11:$CG$510,MATCH(AE$6,'Resultados General'!$C$10:$CG$10,0),0),"")</f>
        <v>#NAME?</v>
      </c>
      <c r="AF79" s="29" t="str">
        <f t="shared" ca="1" si="87"/>
        <v/>
      </c>
      <c r="AG79" s="29" t="str">
        <f t="shared" ca="1" si="88"/>
        <v/>
      </c>
      <c r="AH79" s="29" t="e">
        <f ca="1">+_xlfn.IFNA(VLOOKUP($B79,'Resultados General'!$C$11:$CG$510,MATCH(AH$6,'Resultados General'!$C$10:$CG$10,0),0),"")</f>
        <v>#NAME?</v>
      </c>
      <c r="AI79" s="29" t="str">
        <f t="shared" ca="1" si="89"/>
        <v/>
      </c>
      <c r="AJ79" s="29" t="str">
        <f t="shared" ca="1" si="90"/>
        <v/>
      </c>
      <c r="AK79" s="29" t="e">
        <f ca="1">+_xlfn.IFNA(VLOOKUP($B79,'Resultados General'!$C$11:$CG$510,MATCH(AK$6,'Resultados General'!$C$10:$CG$10,0),0),"")</f>
        <v>#NAME?</v>
      </c>
      <c r="AL79" s="29" t="str">
        <f t="shared" ca="1" si="91"/>
        <v/>
      </c>
      <c r="AM79" s="29" t="str">
        <f t="shared" ca="1" si="92"/>
        <v/>
      </c>
      <c r="AN79" s="29" t="e">
        <f ca="1">+_xlfn.IFNA(VLOOKUP($B79,'Resultados General'!$C$11:$CG$510,MATCH(AN$6,'Resultados General'!$C$10:$CG$10,0),0),"")</f>
        <v>#NAME?</v>
      </c>
      <c r="AO79" s="29" t="str">
        <f t="shared" ca="1" si="93"/>
        <v/>
      </c>
      <c r="AP79" s="29" t="str">
        <f t="shared" ca="1" si="94"/>
        <v/>
      </c>
      <c r="AQ79" s="29" t="e">
        <f ca="1">+_xlfn.IFNA(VLOOKUP($B79,'Resultados General'!$C$11:$CG$510,MATCH(AQ$6,'Resultados General'!$C$10:$CG$10,0),0),"")</f>
        <v>#NAME?</v>
      </c>
      <c r="AR79" s="29" t="str">
        <f t="shared" ca="1" si="95"/>
        <v/>
      </c>
      <c r="AS79" s="29" t="str">
        <f t="shared" ca="1" si="96"/>
        <v/>
      </c>
      <c r="AT79" s="29" t="e">
        <f ca="1">+_xlfn.IFNA(VLOOKUP($B79,'Resultados General'!$C$11:$CG$510,MATCH(AT$6,'Resultados General'!$C$10:$CG$10,0),0),"")</f>
        <v>#NAME?</v>
      </c>
      <c r="AU79" s="29" t="str">
        <f t="shared" ca="1" si="97"/>
        <v/>
      </c>
      <c r="AV79" s="29" t="str">
        <f t="shared" ca="1" si="98"/>
        <v/>
      </c>
      <c r="AW79" s="29" t="e">
        <f ca="1">+_xlfn.IFNA(VLOOKUP($B79,'Resultados General'!$C$11:$CG$510,MATCH(AW$6,'Resultados General'!$C$10:$CG$10,0),0),"")</f>
        <v>#NAME?</v>
      </c>
      <c r="AX79" s="29" t="str">
        <f t="shared" ca="1" si="99"/>
        <v/>
      </c>
      <c r="AY79" s="29" t="str">
        <f t="shared" ca="1" si="100"/>
        <v/>
      </c>
      <c r="AZ79" s="29" t="e">
        <f ca="1">+_xlfn.IFNA(VLOOKUP($B79,'Resultados General'!$C$11:$CG$510,MATCH(AZ$6,'Resultados General'!$C$10:$CG$10,0),0),"")</f>
        <v>#NAME?</v>
      </c>
      <c r="BA79" s="29" t="str">
        <f t="shared" ca="1" si="101"/>
        <v/>
      </c>
      <c r="BB79" s="29" t="str">
        <f t="shared" ca="1" si="102"/>
        <v/>
      </c>
      <c r="BC79" s="29" t="e">
        <f ca="1">+_xlfn.IFNA(VLOOKUP($B79,'Resultados General'!$C$11:$CG$510,MATCH(BC$6,'Resultados General'!$C$10:$CG$10,0),0),"")</f>
        <v>#NAME?</v>
      </c>
      <c r="BD79" s="29" t="str">
        <f t="shared" ca="1" si="103"/>
        <v/>
      </c>
      <c r="BE79" s="29" t="str">
        <f t="shared" ca="1" si="104"/>
        <v/>
      </c>
      <c r="BF79" s="29" t="e">
        <f ca="1">+_xlfn.IFNA(VLOOKUP($B79,'Resultados General'!$C$11:$CG$510,MATCH(BF$6,'Resultados General'!$C$10:$CG$10,0),0),"")</f>
        <v>#NAME?</v>
      </c>
      <c r="BG79" s="29" t="str">
        <f t="shared" ca="1" si="105"/>
        <v/>
      </c>
      <c r="BH79" s="29" t="str">
        <f t="shared" ca="1" si="106"/>
        <v/>
      </c>
      <c r="BI79" s="29" t="e">
        <f ca="1">+_xlfn.IFNA(VLOOKUP($B79,'Resultados General'!$C$11:$CG$510,MATCH(BI$6,'Resultados General'!$C$10:$CG$10,0),0),"")</f>
        <v>#NAME?</v>
      </c>
      <c r="BJ79" s="29" t="str">
        <f t="shared" ca="1" si="107"/>
        <v/>
      </c>
      <c r="BK79" s="29" t="str">
        <f t="shared" ca="1" si="108"/>
        <v/>
      </c>
      <c r="BL79" s="29" t="e">
        <f ca="1">+_xlfn.IFNA(VLOOKUP($B79,'Resultados General'!$C$11:$CG$510,MATCH(BL$6,'Resultados General'!$C$10:$CG$10,0),0),"")</f>
        <v>#NAME?</v>
      </c>
      <c r="BM79" s="29" t="str">
        <f t="shared" ca="1" si="109"/>
        <v/>
      </c>
      <c r="BN79" s="29" t="str">
        <f t="shared" ca="1" si="110"/>
        <v/>
      </c>
      <c r="BO79" s="29" t="e">
        <f ca="1">+_xlfn.IFNA(VLOOKUP($B79,'Resultados General'!$C$11:$CG$510,MATCH(BO$6,'Resultados General'!$C$10:$CG$10,0),0),"")</f>
        <v>#NAME?</v>
      </c>
      <c r="BP79" s="29" t="str">
        <f t="shared" ca="1" si="111"/>
        <v/>
      </c>
      <c r="BQ79" s="29" t="str">
        <f t="shared" ca="1" si="112"/>
        <v/>
      </c>
      <c r="BR79" s="29" t="e">
        <f ca="1">+_xlfn.IFNA(VLOOKUP($B79,'Resultados General'!$C$11:$CG$510,MATCH(BR$6,'Resultados General'!$C$10:$CG$10,0),0),"")</f>
        <v>#NAME?</v>
      </c>
      <c r="BS79" s="29" t="str">
        <f t="shared" ca="1" si="113"/>
        <v/>
      </c>
      <c r="BT79" s="29" t="str">
        <f t="shared" ca="1" si="114"/>
        <v/>
      </c>
      <c r="BU79" s="29" t="e">
        <f ca="1">+_xlfn.IFNA(VLOOKUP($B79,'Resultados General'!$C$11:$CG$510,MATCH(BU$6,'Resultados General'!$C$10:$CG$10,0),0),"")</f>
        <v>#NAME?</v>
      </c>
      <c r="BV79" s="29" t="str">
        <f t="shared" ca="1" si="115"/>
        <v/>
      </c>
      <c r="BW79" s="29" t="str">
        <f t="shared" ca="1" si="116"/>
        <v/>
      </c>
      <c r="BX79" s="29" t="e">
        <f ca="1">+_xlfn.IFNA(VLOOKUP($B79,'Resultados General'!$C$11:$CG$510,MATCH(BX$6,'Resultados General'!$C$10:$CG$10,0),0),"")</f>
        <v>#NAME?</v>
      </c>
      <c r="BY79" s="29" t="str">
        <f t="shared" ca="1" si="117"/>
        <v/>
      </c>
      <c r="BZ79" s="29" t="str">
        <f t="shared" ca="1" si="118"/>
        <v/>
      </c>
      <c r="CA79" s="29" t="e">
        <f ca="1">+_xlfn.IFNA(VLOOKUP($B79,'Resultados General'!$C$11:$CG$510,MATCH(CA$6,'Resultados General'!$C$10:$CG$10,0),0),"")</f>
        <v>#NAME?</v>
      </c>
      <c r="CB79" s="29" t="str">
        <f t="shared" ca="1" si="119"/>
        <v/>
      </c>
      <c r="CC79" s="29" t="str">
        <f t="shared" ca="1" si="120"/>
        <v/>
      </c>
      <c r="CD79" s="29" t="e">
        <f ca="1">+_xlfn.IFNA(VLOOKUP($B79,'Resultados General'!$C$11:$CG$510,MATCH(CD$6,'Resultados General'!$C$10:$CG$10,0),0),"")</f>
        <v>#NAME?</v>
      </c>
      <c r="CE79" s="29" t="str">
        <f t="shared" ca="1" si="121"/>
        <v/>
      </c>
      <c r="CF79" s="29" t="str">
        <f t="shared" ca="1" si="122"/>
        <v/>
      </c>
      <c r="CG79" s="29" t="e">
        <f ca="1">+_xlfn.IFNA(VLOOKUP($B79,'Resultados General'!$C$11:$CG$510,MATCH(CG$6,'Resultados General'!$C$10:$CG$10,0),0),"")</f>
        <v>#NAME?</v>
      </c>
      <c r="CH79" s="29" t="str">
        <f t="shared" ca="1" si="123"/>
        <v/>
      </c>
      <c r="CI79" s="29" t="str">
        <f t="shared" ca="1" si="124"/>
        <v/>
      </c>
      <c r="CJ79" s="29" t="e">
        <f ca="1">+_xlfn.IFNA(VLOOKUP($B79,'Resultados General'!$C$11:$CG$510,MATCH(CJ$6,'Resultados General'!$C$10:$CG$10,0),0),"")</f>
        <v>#NAME?</v>
      </c>
      <c r="CK79" s="29" t="str">
        <f t="shared" ca="1" si="125"/>
        <v/>
      </c>
      <c r="CL79" s="29" t="str">
        <f t="shared" ca="1" si="126"/>
        <v/>
      </c>
      <c r="CM79" s="29" t="e">
        <f ca="1">+_xlfn.IFNA(VLOOKUP($B79,'Resultados General'!$C$11:$CG$510,MATCH(CM$6,'Resultados General'!$C$10:$CG$10,0),0),"")</f>
        <v>#NAME?</v>
      </c>
      <c r="CN79" s="29" t="str">
        <f t="shared" ca="1" si="127"/>
        <v/>
      </c>
      <c r="CO79" s="29" t="str">
        <f t="shared" ca="1" si="128"/>
        <v/>
      </c>
      <c r="CP79" s="29" t="e">
        <f ca="1">+_xlfn.IFNA(VLOOKUP($B79,'Resultados General'!$C$11:$CG$510,MATCH(CP$6,'Resultados General'!$C$10:$CG$10,0),0),"")</f>
        <v>#NAME?</v>
      </c>
      <c r="CQ79" s="29" t="str">
        <f t="shared" ca="1" si="129"/>
        <v/>
      </c>
      <c r="CR79" s="29" t="str">
        <f t="shared" ca="1" si="130"/>
        <v/>
      </c>
      <c r="CS79" s="29" t="e">
        <f ca="1">+_xlfn.IFNA(VLOOKUP($B79,'Resultados General'!$C$11:$CG$510,MATCH(CS$6,'Resultados General'!$C$10:$CG$10,0),0),"")</f>
        <v>#NAME?</v>
      </c>
      <c r="CT79" s="29" t="str">
        <f t="shared" ca="1" si="131"/>
        <v/>
      </c>
      <c r="CU79" s="29" t="str">
        <f t="shared" ca="1" si="132"/>
        <v/>
      </c>
      <c r="CV79" s="29" t="e">
        <f ca="1">+_xlfn.IFNA(VLOOKUP($B79,'Resultados General'!$C$11:$CG$510,MATCH(CV$6,'Resultados General'!$C$10:$CG$10,0),0),"")</f>
        <v>#NAME?</v>
      </c>
      <c r="CW79" s="29" t="str">
        <f t="shared" ca="1" si="133"/>
        <v/>
      </c>
      <c r="CX79" s="29" t="str">
        <f t="shared" ca="1" si="134"/>
        <v/>
      </c>
      <c r="CY79" s="29" t="e">
        <f ca="1">+_xlfn.IFNA(VLOOKUP($B79,'Resultados General'!$C$11:$CG$510,MATCH(CY$6,'Resultados General'!$C$10:$CG$10,0),0),"")</f>
        <v>#NAME?</v>
      </c>
      <c r="CZ79" s="29" t="str">
        <f t="shared" ca="1" si="135"/>
        <v/>
      </c>
      <c r="DA79" s="29" t="str">
        <f t="shared" ca="1" si="136"/>
        <v/>
      </c>
      <c r="DB79" s="29" t="e">
        <f ca="1">+_xlfn.IFNA(VLOOKUP($B79,'Resultados General'!$C$11:$CG$510,MATCH(DB$6,'Resultados General'!$C$10:$CG$10,0),0),"")</f>
        <v>#NAME?</v>
      </c>
      <c r="DC79" s="29" t="str">
        <f t="shared" ca="1" si="137"/>
        <v/>
      </c>
      <c r="DD79" s="29" t="str">
        <f t="shared" ca="1" si="138"/>
        <v/>
      </c>
      <c r="DE79" s="29" t="e">
        <f ca="1">+_xlfn.IFNA(VLOOKUP($B79,'Resultados General'!$C$11:$CG$510,MATCH(DE$6,'Resultados General'!$C$10:$CG$10,0),0),"")</f>
        <v>#NAME?</v>
      </c>
      <c r="DF79" s="29" t="str">
        <f t="shared" ca="1" si="139"/>
        <v/>
      </c>
      <c r="DG79" s="29" t="str">
        <f t="shared" ca="1" si="140"/>
        <v/>
      </c>
      <c r="DH79" s="29" t="e">
        <f ca="1">+_xlfn.IFNA(VLOOKUP($B79,'Resultados General'!$C$11:$CG$510,MATCH(DH$6,'Resultados General'!$C$10:$CG$10,0),0),"")</f>
        <v>#NAME?</v>
      </c>
      <c r="DI79" s="29" t="str">
        <f t="shared" ca="1" si="141"/>
        <v/>
      </c>
      <c r="DJ79" s="29" t="str">
        <f t="shared" ca="1" si="142"/>
        <v/>
      </c>
      <c r="DK79" s="29" t="e">
        <f ca="1">+_xlfn.IFNA(VLOOKUP($B79,'Resultados General'!$C$11:$CG$510,MATCH(DK$6,'Resultados General'!$C$10:$CG$10,0),0),"")</f>
        <v>#NAME?</v>
      </c>
      <c r="DL79" s="29" t="str">
        <f t="shared" ca="1" si="143"/>
        <v/>
      </c>
      <c r="DM79" s="29" t="str">
        <f t="shared" ca="1" si="144"/>
        <v/>
      </c>
      <c r="DN79" s="29" t="e">
        <f ca="1">+_xlfn.IFNA(VLOOKUP($B79,'Resultados General'!$C$11:$CG$510,MATCH(DN$6,'Resultados General'!$C$10:$CG$10,0),0),"")</f>
        <v>#NAME?</v>
      </c>
      <c r="DO79" s="29" t="str">
        <f t="shared" ca="1" si="145"/>
        <v/>
      </c>
      <c r="DP79" s="29" t="str">
        <f t="shared" ca="1" si="146"/>
        <v/>
      </c>
    </row>
    <row r="80" spans="2:120">
      <c r="B80" s="219" t="str">
        <f>+IF('Resultados General'!C83="","",'Resultados General'!C83)</f>
        <v/>
      </c>
      <c r="C80" s="134" t="e">
        <f ca="1">+_xlfn.IFNA(VLOOKUP('Distribución de puestos'!B80,'Resultados General'!$C$11:$J$510,8,0),"")</f>
        <v>#NAME?</v>
      </c>
      <c r="D80" s="135" t="e">
        <f ca="1">+_xlfn.IFNA(VLOOKUP(B80,'Resultados General'!$C$11:$L$510,10,0),"")</f>
        <v>#NAME?</v>
      </c>
      <c r="E80" s="26" t="s">
        <v>76</v>
      </c>
      <c r="F80" s="26" t="s">
        <v>76</v>
      </c>
      <c r="G80" s="135" t="str">
        <f t="shared" ca="1" si="147"/>
        <v/>
      </c>
      <c r="H80" s="135" t="str">
        <f t="shared" ca="1" si="148"/>
        <v/>
      </c>
      <c r="I80" s="219" t="str">
        <f t="shared" si="149"/>
        <v/>
      </c>
      <c r="J80" s="138"/>
      <c r="M80" s="29" t="e">
        <f ca="1">+_xlfn.IFNA(VLOOKUP($B80,'Resultados General'!$C$11:$CG$510,MATCH(M$6,'Resultados General'!$C$10:$CG$10,0),0),"")</f>
        <v>#NAME?</v>
      </c>
      <c r="N80" s="29" t="str">
        <f t="shared" ca="1" si="75"/>
        <v/>
      </c>
      <c r="O80" s="29" t="str">
        <f t="shared" ca="1" si="76"/>
        <v/>
      </c>
      <c r="P80" s="29" t="e">
        <f ca="1">+_xlfn.IFNA(VLOOKUP($B80,'Resultados General'!$C$11:$CG$510,MATCH(P$6,'Resultados General'!$C$10:$CG$10,0),0),"")</f>
        <v>#NAME?</v>
      </c>
      <c r="Q80" s="29" t="str">
        <f t="shared" ca="1" si="77"/>
        <v/>
      </c>
      <c r="R80" s="29" t="str">
        <f t="shared" ca="1" si="78"/>
        <v/>
      </c>
      <c r="S80" s="29" t="e">
        <f ca="1">+_xlfn.IFNA(VLOOKUP($B80,'Resultados General'!$C$11:$CG$510,MATCH(S$6,'Resultados General'!$C$10:$CG$10,0),0),"")</f>
        <v>#NAME?</v>
      </c>
      <c r="T80" s="29" t="str">
        <f t="shared" ca="1" si="79"/>
        <v/>
      </c>
      <c r="U80" s="29" t="str">
        <f t="shared" ca="1" si="80"/>
        <v/>
      </c>
      <c r="V80" s="29" t="e">
        <f ca="1">+_xlfn.IFNA(VLOOKUP($B80,'Resultados General'!$C$11:$CG$510,MATCH(V$6,'Resultados General'!$C$10:$CG$10,0),0),"")</f>
        <v>#NAME?</v>
      </c>
      <c r="W80" s="29" t="str">
        <f t="shared" ca="1" si="81"/>
        <v/>
      </c>
      <c r="X80" s="29" t="str">
        <f t="shared" ca="1" si="82"/>
        <v/>
      </c>
      <c r="Y80" s="29" t="e">
        <f ca="1">+_xlfn.IFNA(VLOOKUP($B80,'Resultados General'!$C$11:$CG$510,MATCH(Y$6,'Resultados General'!$C$10:$CG$10,0),0),"")</f>
        <v>#NAME?</v>
      </c>
      <c r="Z80" s="29" t="str">
        <f t="shared" ca="1" si="83"/>
        <v/>
      </c>
      <c r="AA80" s="29" t="str">
        <f t="shared" ca="1" si="84"/>
        <v/>
      </c>
      <c r="AB80" s="29" t="e">
        <f ca="1">+_xlfn.IFNA(VLOOKUP($B80,'Resultados General'!$C$11:$CG$510,MATCH(AB$6,'Resultados General'!$C$10:$CG$10,0),0),"")</f>
        <v>#NAME?</v>
      </c>
      <c r="AC80" s="29" t="str">
        <f t="shared" ca="1" si="85"/>
        <v/>
      </c>
      <c r="AD80" s="29" t="str">
        <f t="shared" ca="1" si="86"/>
        <v/>
      </c>
      <c r="AE80" s="29" t="e">
        <f ca="1">+_xlfn.IFNA(VLOOKUP($B80,'Resultados General'!$C$11:$CG$510,MATCH(AE$6,'Resultados General'!$C$10:$CG$10,0),0),"")</f>
        <v>#NAME?</v>
      </c>
      <c r="AF80" s="29" t="str">
        <f t="shared" ca="1" si="87"/>
        <v/>
      </c>
      <c r="AG80" s="29" t="str">
        <f t="shared" ca="1" si="88"/>
        <v/>
      </c>
      <c r="AH80" s="29" t="e">
        <f ca="1">+_xlfn.IFNA(VLOOKUP($B80,'Resultados General'!$C$11:$CG$510,MATCH(AH$6,'Resultados General'!$C$10:$CG$10,0),0),"")</f>
        <v>#NAME?</v>
      </c>
      <c r="AI80" s="29" t="str">
        <f t="shared" ca="1" si="89"/>
        <v/>
      </c>
      <c r="AJ80" s="29" t="str">
        <f t="shared" ca="1" si="90"/>
        <v/>
      </c>
      <c r="AK80" s="29" t="e">
        <f ca="1">+_xlfn.IFNA(VLOOKUP($B80,'Resultados General'!$C$11:$CG$510,MATCH(AK$6,'Resultados General'!$C$10:$CG$10,0),0),"")</f>
        <v>#NAME?</v>
      </c>
      <c r="AL80" s="29" t="str">
        <f t="shared" ca="1" si="91"/>
        <v/>
      </c>
      <c r="AM80" s="29" t="str">
        <f t="shared" ca="1" si="92"/>
        <v/>
      </c>
      <c r="AN80" s="29" t="e">
        <f ca="1">+_xlfn.IFNA(VLOOKUP($B80,'Resultados General'!$C$11:$CG$510,MATCH(AN$6,'Resultados General'!$C$10:$CG$10,0),0),"")</f>
        <v>#NAME?</v>
      </c>
      <c r="AO80" s="29" t="str">
        <f t="shared" ca="1" si="93"/>
        <v/>
      </c>
      <c r="AP80" s="29" t="str">
        <f t="shared" ca="1" si="94"/>
        <v/>
      </c>
      <c r="AQ80" s="29" t="e">
        <f ca="1">+_xlfn.IFNA(VLOOKUP($B80,'Resultados General'!$C$11:$CG$510,MATCH(AQ$6,'Resultados General'!$C$10:$CG$10,0),0),"")</f>
        <v>#NAME?</v>
      </c>
      <c r="AR80" s="29" t="str">
        <f t="shared" ca="1" si="95"/>
        <v/>
      </c>
      <c r="AS80" s="29" t="str">
        <f t="shared" ca="1" si="96"/>
        <v/>
      </c>
      <c r="AT80" s="29" t="e">
        <f ca="1">+_xlfn.IFNA(VLOOKUP($B80,'Resultados General'!$C$11:$CG$510,MATCH(AT$6,'Resultados General'!$C$10:$CG$10,0),0),"")</f>
        <v>#NAME?</v>
      </c>
      <c r="AU80" s="29" t="str">
        <f t="shared" ca="1" si="97"/>
        <v/>
      </c>
      <c r="AV80" s="29" t="str">
        <f t="shared" ca="1" si="98"/>
        <v/>
      </c>
      <c r="AW80" s="29" t="e">
        <f ca="1">+_xlfn.IFNA(VLOOKUP($B80,'Resultados General'!$C$11:$CG$510,MATCH(AW$6,'Resultados General'!$C$10:$CG$10,0),0),"")</f>
        <v>#NAME?</v>
      </c>
      <c r="AX80" s="29" t="str">
        <f t="shared" ca="1" si="99"/>
        <v/>
      </c>
      <c r="AY80" s="29" t="str">
        <f t="shared" ca="1" si="100"/>
        <v/>
      </c>
      <c r="AZ80" s="29" t="e">
        <f ca="1">+_xlfn.IFNA(VLOOKUP($B80,'Resultados General'!$C$11:$CG$510,MATCH(AZ$6,'Resultados General'!$C$10:$CG$10,0),0),"")</f>
        <v>#NAME?</v>
      </c>
      <c r="BA80" s="29" t="str">
        <f t="shared" ca="1" si="101"/>
        <v/>
      </c>
      <c r="BB80" s="29" t="str">
        <f t="shared" ca="1" si="102"/>
        <v/>
      </c>
      <c r="BC80" s="29" t="e">
        <f ca="1">+_xlfn.IFNA(VLOOKUP($B80,'Resultados General'!$C$11:$CG$510,MATCH(BC$6,'Resultados General'!$C$10:$CG$10,0),0),"")</f>
        <v>#NAME?</v>
      </c>
      <c r="BD80" s="29" t="str">
        <f t="shared" ca="1" si="103"/>
        <v/>
      </c>
      <c r="BE80" s="29" t="str">
        <f t="shared" ca="1" si="104"/>
        <v/>
      </c>
      <c r="BF80" s="29" t="e">
        <f ca="1">+_xlfn.IFNA(VLOOKUP($B80,'Resultados General'!$C$11:$CG$510,MATCH(BF$6,'Resultados General'!$C$10:$CG$10,0),0),"")</f>
        <v>#NAME?</v>
      </c>
      <c r="BG80" s="29" t="str">
        <f t="shared" ca="1" si="105"/>
        <v/>
      </c>
      <c r="BH80" s="29" t="str">
        <f t="shared" ca="1" si="106"/>
        <v/>
      </c>
      <c r="BI80" s="29" t="e">
        <f ca="1">+_xlfn.IFNA(VLOOKUP($B80,'Resultados General'!$C$11:$CG$510,MATCH(BI$6,'Resultados General'!$C$10:$CG$10,0),0),"")</f>
        <v>#NAME?</v>
      </c>
      <c r="BJ80" s="29" t="str">
        <f t="shared" ca="1" si="107"/>
        <v/>
      </c>
      <c r="BK80" s="29" t="str">
        <f t="shared" ca="1" si="108"/>
        <v/>
      </c>
      <c r="BL80" s="29" t="e">
        <f ca="1">+_xlfn.IFNA(VLOOKUP($B80,'Resultados General'!$C$11:$CG$510,MATCH(BL$6,'Resultados General'!$C$10:$CG$10,0),0),"")</f>
        <v>#NAME?</v>
      </c>
      <c r="BM80" s="29" t="str">
        <f t="shared" ca="1" si="109"/>
        <v/>
      </c>
      <c r="BN80" s="29" t="str">
        <f t="shared" ca="1" si="110"/>
        <v/>
      </c>
      <c r="BO80" s="29" t="e">
        <f ca="1">+_xlfn.IFNA(VLOOKUP($B80,'Resultados General'!$C$11:$CG$510,MATCH(BO$6,'Resultados General'!$C$10:$CG$10,0),0),"")</f>
        <v>#NAME?</v>
      </c>
      <c r="BP80" s="29" t="str">
        <f t="shared" ca="1" si="111"/>
        <v/>
      </c>
      <c r="BQ80" s="29" t="str">
        <f t="shared" ca="1" si="112"/>
        <v/>
      </c>
      <c r="BR80" s="29" t="e">
        <f ca="1">+_xlfn.IFNA(VLOOKUP($B80,'Resultados General'!$C$11:$CG$510,MATCH(BR$6,'Resultados General'!$C$10:$CG$10,0),0),"")</f>
        <v>#NAME?</v>
      </c>
      <c r="BS80" s="29" t="str">
        <f t="shared" ca="1" si="113"/>
        <v/>
      </c>
      <c r="BT80" s="29" t="str">
        <f t="shared" ca="1" si="114"/>
        <v/>
      </c>
      <c r="BU80" s="29" t="e">
        <f ca="1">+_xlfn.IFNA(VLOOKUP($B80,'Resultados General'!$C$11:$CG$510,MATCH(BU$6,'Resultados General'!$C$10:$CG$10,0),0),"")</f>
        <v>#NAME?</v>
      </c>
      <c r="BV80" s="29" t="str">
        <f t="shared" ca="1" si="115"/>
        <v/>
      </c>
      <c r="BW80" s="29" t="str">
        <f t="shared" ca="1" si="116"/>
        <v/>
      </c>
      <c r="BX80" s="29" t="e">
        <f ca="1">+_xlfn.IFNA(VLOOKUP($B80,'Resultados General'!$C$11:$CG$510,MATCH(BX$6,'Resultados General'!$C$10:$CG$10,0),0),"")</f>
        <v>#NAME?</v>
      </c>
      <c r="BY80" s="29" t="str">
        <f t="shared" ca="1" si="117"/>
        <v/>
      </c>
      <c r="BZ80" s="29" t="str">
        <f t="shared" ca="1" si="118"/>
        <v/>
      </c>
      <c r="CA80" s="29" t="e">
        <f ca="1">+_xlfn.IFNA(VLOOKUP($B80,'Resultados General'!$C$11:$CG$510,MATCH(CA$6,'Resultados General'!$C$10:$CG$10,0),0),"")</f>
        <v>#NAME?</v>
      </c>
      <c r="CB80" s="29" t="str">
        <f t="shared" ca="1" si="119"/>
        <v/>
      </c>
      <c r="CC80" s="29" t="str">
        <f t="shared" ca="1" si="120"/>
        <v/>
      </c>
      <c r="CD80" s="29" t="e">
        <f ca="1">+_xlfn.IFNA(VLOOKUP($B80,'Resultados General'!$C$11:$CG$510,MATCH(CD$6,'Resultados General'!$C$10:$CG$10,0),0),"")</f>
        <v>#NAME?</v>
      </c>
      <c r="CE80" s="29" t="str">
        <f t="shared" ca="1" si="121"/>
        <v/>
      </c>
      <c r="CF80" s="29" t="str">
        <f t="shared" ca="1" si="122"/>
        <v/>
      </c>
      <c r="CG80" s="29" t="e">
        <f ca="1">+_xlfn.IFNA(VLOOKUP($B80,'Resultados General'!$C$11:$CG$510,MATCH(CG$6,'Resultados General'!$C$10:$CG$10,0),0),"")</f>
        <v>#NAME?</v>
      </c>
      <c r="CH80" s="29" t="str">
        <f t="shared" ca="1" si="123"/>
        <v/>
      </c>
      <c r="CI80" s="29" t="str">
        <f t="shared" ca="1" si="124"/>
        <v/>
      </c>
      <c r="CJ80" s="29" t="e">
        <f ca="1">+_xlfn.IFNA(VLOOKUP($B80,'Resultados General'!$C$11:$CG$510,MATCH(CJ$6,'Resultados General'!$C$10:$CG$10,0),0),"")</f>
        <v>#NAME?</v>
      </c>
      <c r="CK80" s="29" t="str">
        <f t="shared" ca="1" si="125"/>
        <v/>
      </c>
      <c r="CL80" s="29" t="str">
        <f t="shared" ca="1" si="126"/>
        <v/>
      </c>
      <c r="CM80" s="29" t="e">
        <f ca="1">+_xlfn.IFNA(VLOOKUP($B80,'Resultados General'!$C$11:$CG$510,MATCH(CM$6,'Resultados General'!$C$10:$CG$10,0),0),"")</f>
        <v>#NAME?</v>
      </c>
      <c r="CN80" s="29" t="str">
        <f t="shared" ca="1" si="127"/>
        <v/>
      </c>
      <c r="CO80" s="29" t="str">
        <f t="shared" ca="1" si="128"/>
        <v/>
      </c>
      <c r="CP80" s="29" t="e">
        <f ca="1">+_xlfn.IFNA(VLOOKUP($B80,'Resultados General'!$C$11:$CG$510,MATCH(CP$6,'Resultados General'!$C$10:$CG$10,0),0),"")</f>
        <v>#NAME?</v>
      </c>
      <c r="CQ80" s="29" t="str">
        <f t="shared" ca="1" si="129"/>
        <v/>
      </c>
      <c r="CR80" s="29" t="str">
        <f t="shared" ca="1" si="130"/>
        <v/>
      </c>
      <c r="CS80" s="29" t="e">
        <f ca="1">+_xlfn.IFNA(VLOOKUP($B80,'Resultados General'!$C$11:$CG$510,MATCH(CS$6,'Resultados General'!$C$10:$CG$10,0),0),"")</f>
        <v>#NAME?</v>
      </c>
      <c r="CT80" s="29" t="str">
        <f t="shared" ca="1" si="131"/>
        <v/>
      </c>
      <c r="CU80" s="29" t="str">
        <f t="shared" ca="1" si="132"/>
        <v/>
      </c>
      <c r="CV80" s="29" t="e">
        <f ca="1">+_xlfn.IFNA(VLOOKUP($B80,'Resultados General'!$C$11:$CG$510,MATCH(CV$6,'Resultados General'!$C$10:$CG$10,0),0),"")</f>
        <v>#NAME?</v>
      </c>
      <c r="CW80" s="29" t="str">
        <f t="shared" ca="1" si="133"/>
        <v/>
      </c>
      <c r="CX80" s="29" t="str">
        <f t="shared" ca="1" si="134"/>
        <v/>
      </c>
      <c r="CY80" s="29" t="e">
        <f ca="1">+_xlfn.IFNA(VLOOKUP($B80,'Resultados General'!$C$11:$CG$510,MATCH(CY$6,'Resultados General'!$C$10:$CG$10,0),0),"")</f>
        <v>#NAME?</v>
      </c>
      <c r="CZ80" s="29" t="str">
        <f t="shared" ca="1" si="135"/>
        <v/>
      </c>
      <c r="DA80" s="29" t="str">
        <f t="shared" ca="1" si="136"/>
        <v/>
      </c>
      <c r="DB80" s="29" t="e">
        <f ca="1">+_xlfn.IFNA(VLOOKUP($B80,'Resultados General'!$C$11:$CG$510,MATCH(DB$6,'Resultados General'!$C$10:$CG$10,0),0),"")</f>
        <v>#NAME?</v>
      </c>
      <c r="DC80" s="29" t="str">
        <f t="shared" ca="1" si="137"/>
        <v/>
      </c>
      <c r="DD80" s="29" t="str">
        <f t="shared" ca="1" si="138"/>
        <v/>
      </c>
      <c r="DE80" s="29" t="e">
        <f ca="1">+_xlfn.IFNA(VLOOKUP($B80,'Resultados General'!$C$11:$CG$510,MATCH(DE$6,'Resultados General'!$C$10:$CG$10,0),0),"")</f>
        <v>#NAME?</v>
      </c>
      <c r="DF80" s="29" t="str">
        <f t="shared" ca="1" si="139"/>
        <v/>
      </c>
      <c r="DG80" s="29" t="str">
        <f t="shared" ca="1" si="140"/>
        <v/>
      </c>
      <c r="DH80" s="29" t="e">
        <f ca="1">+_xlfn.IFNA(VLOOKUP($B80,'Resultados General'!$C$11:$CG$510,MATCH(DH$6,'Resultados General'!$C$10:$CG$10,0),0),"")</f>
        <v>#NAME?</v>
      </c>
      <c r="DI80" s="29" t="str">
        <f t="shared" ca="1" si="141"/>
        <v/>
      </c>
      <c r="DJ80" s="29" t="str">
        <f t="shared" ca="1" si="142"/>
        <v/>
      </c>
      <c r="DK80" s="29" t="e">
        <f ca="1">+_xlfn.IFNA(VLOOKUP($B80,'Resultados General'!$C$11:$CG$510,MATCH(DK$6,'Resultados General'!$C$10:$CG$10,0),0),"")</f>
        <v>#NAME?</v>
      </c>
      <c r="DL80" s="29" t="str">
        <f t="shared" ca="1" si="143"/>
        <v/>
      </c>
      <c r="DM80" s="29" t="str">
        <f t="shared" ca="1" si="144"/>
        <v/>
      </c>
      <c r="DN80" s="29" t="e">
        <f ca="1">+_xlfn.IFNA(VLOOKUP($B80,'Resultados General'!$C$11:$CG$510,MATCH(DN$6,'Resultados General'!$C$10:$CG$10,0),0),"")</f>
        <v>#NAME?</v>
      </c>
      <c r="DO80" s="29" t="str">
        <f t="shared" ca="1" si="145"/>
        <v/>
      </c>
      <c r="DP80" s="29" t="str">
        <f t="shared" ca="1" si="146"/>
        <v/>
      </c>
    </row>
    <row r="81" spans="2:120">
      <c r="B81" s="219" t="str">
        <f>+IF('Resultados General'!C84="","",'Resultados General'!C84)</f>
        <v/>
      </c>
      <c r="C81" s="134" t="e">
        <f ca="1">+_xlfn.IFNA(VLOOKUP('Distribución de puestos'!B81,'Resultados General'!$C$11:$J$510,8,0),"")</f>
        <v>#NAME?</v>
      </c>
      <c r="D81" s="135" t="e">
        <f ca="1">+_xlfn.IFNA(VLOOKUP(B81,'Resultados General'!$C$11:$L$510,10,0),"")</f>
        <v>#NAME?</v>
      </c>
      <c r="E81" s="26" t="s">
        <v>76</v>
      </c>
      <c r="F81" s="26" t="s">
        <v>76</v>
      </c>
      <c r="G81" s="135" t="str">
        <f t="shared" ca="1" si="147"/>
        <v/>
      </c>
      <c r="H81" s="135" t="str">
        <f t="shared" ca="1" si="148"/>
        <v/>
      </c>
      <c r="I81" s="219" t="str">
        <f t="shared" si="149"/>
        <v/>
      </c>
      <c r="J81" s="138"/>
      <c r="M81" s="29" t="e">
        <f ca="1">+_xlfn.IFNA(VLOOKUP($B81,'Resultados General'!$C$11:$CG$510,MATCH(M$6,'Resultados General'!$C$10:$CG$10,0),0),"")</f>
        <v>#NAME?</v>
      </c>
      <c r="N81" s="29" t="str">
        <f t="shared" ca="1" si="75"/>
        <v/>
      </c>
      <c r="O81" s="29" t="str">
        <f t="shared" ca="1" si="76"/>
        <v/>
      </c>
      <c r="P81" s="29" t="e">
        <f ca="1">+_xlfn.IFNA(VLOOKUP($B81,'Resultados General'!$C$11:$CG$510,MATCH(P$6,'Resultados General'!$C$10:$CG$10,0),0),"")</f>
        <v>#NAME?</v>
      </c>
      <c r="Q81" s="29" t="str">
        <f t="shared" ca="1" si="77"/>
        <v/>
      </c>
      <c r="R81" s="29" t="str">
        <f t="shared" ca="1" si="78"/>
        <v/>
      </c>
      <c r="S81" s="29" t="e">
        <f ca="1">+_xlfn.IFNA(VLOOKUP($B81,'Resultados General'!$C$11:$CG$510,MATCH(S$6,'Resultados General'!$C$10:$CG$10,0),0),"")</f>
        <v>#NAME?</v>
      </c>
      <c r="T81" s="29" t="str">
        <f t="shared" ca="1" si="79"/>
        <v/>
      </c>
      <c r="U81" s="29" t="str">
        <f t="shared" ca="1" si="80"/>
        <v/>
      </c>
      <c r="V81" s="29" t="e">
        <f ca="1">+_xlfn.IFNA(VLOOKUP($B81,'Resultados General'!$C$11:$CG$510,MATCH(V$6,'Resultados General'!$C$10:$CG$10,0),0),"")</f>
        <v>#NAME?</v>
      </c>
      <c r="W81" s="29" t="str">
        <f t="shared" ca="1" si="81"/>
        <v/>
      </c>
      <c r="X81" s="29" t="str">
        <f t="shared" ca="1" si="82"/>
        <v/>
      </c>
      <c r="Y81" s="29" t="e">
        <f ca="1">+_xlfn.IFNA(VLOOKUP($B81,'Resultados General'!$C$11:$CG$510,MATCH(Y$6,'Resultados General'!$C$10:$CG$10,0),0),"")</f>
        <v>#NAME?</v>
      </c>
      <c r="Z81" s="29" t="str">
        <f t="shared" ca="1" si="83"/>
        <v/>
      </c>
      <c r="AA81" s="29" t="str">
        <f t="shared" ca="1" si="84"/>
        <v/>
      </c>
      <c r="AB81" s="29" t="e">
        <f ca="1">+_xlfn.IFNA(VLOOKUP($B81,'Resultados General'!$C$11:$CG$510,MATCH(AB$6,'Resultados General'!$C$10:$CG$10,0),0),"")</f>
        <v>#NAME?</v>
      </c>
      <c r="AC81" s="29" t="str">
        <f t="shared" ca="1" si="85"/>
        <v/>
      </c>
      <c r="AD81" s="29" t="str">
        <f t="shared" ca="1" si="86"/>
        <v/>
      </c>
      <c r="AE81" s="29" t="e">
        <f ca="1">+_xlfn.IFNA(VLOOKUP($B81,'Resultados General'!$C$11:$CG$510,MATCH(AE$6,'Resultados General'!$C$10:$CG$10,0),0),"")</f>
        <v>#NAME?</v>
      </c>
      <c r="AF81" s="29" t="str">
        <f t="shared" ca="1" si="87"/>
        <v/>
      </c>
      <c r="AG81" s="29" t="str">
        <f t="shared" ca="1" si="88"/>
        <v/>
      </c>
      <c r="AH81" s="29" t="e">
        <f ca="1">+_xlfn.IFNA(VLOOKUP($B81,'Resultados General'!$C$11:$CG$510,MATCH(AH$6,'Resultados General'!$C$10:$CG$10,0),0),"")</f>
        <v>#NAME?</v>
      </c>
      <c r="AI81" s="29" t="str">
        <f t="shared" ca="1" si="89"/>
        <v/>
      </c>
      <c r="AJ81" s="29" t="str">
        <f t="shared" ca="1" si="90"/>
        <v/>
      </c>
      <c r="AK81" s="29" t="e">
        <f ca="1">+_xlfn.IFNA(VLOOKUP($B81,'Resultados General'!$C$11:$CG$510,MATCH(AK$6,'Resultados General'!$C$10:$CG$10,0),0),"")</f>
        <v>#NAME?</v>
      </c>
      <c r="AL81" s="29" t="str">
        <f t="shared" ca="1" si="91"/>
        <v/>
      </c>
      <c r="AM81" s="29" t="str">
        <f t="shared" ca="1" si="92"/>
        <v/>
      </c>
      <c r="AN81" s="29" t="e">
        <f ca="1">+_xlfn.IFNA(VLOOKUP($B81,'Resultados General'!$C$11:$CG$510,MATCH(AN$6,'Resultados General'!$C$10:$CG$10,0),0),"")</f>
        <v>#NAME?</v>
      </c>
      <c r="AO81" s="29" t="str">
        <f t="shared" ca="1" si="93"/>
        <v/>
      </c>
      <c r="AP81" s="29" t="str">
        <f t="shared" ca="1" si="94"/>
        <v/>
      </c>
      <c r="AQ81" s="29" t="e">
        <f ca="1">+_xlfn.IFNA(VLOOKUP($B81,'Resultados General'!$C$11:$CG$510,MATCH(AQ$6,'Resultados General'!$C$10:$CG$10,0),0),"")</f>
        <v>#NAME?</v>
      </c>
      <c r="AR81" s="29" t="str">
        <f t="shared" ca="1" si="95"/>
        <v/>
      </c>
      <c r="AS81" s="29" t="str">
        <f t="shared" ca="1" si="96"/>
        <v/>
      </c>
      <c r="AT81" s="29" t="e">
        <f ca="1">+_xlfn.IFNA(VLOOKUP($B81,'Resultados General'!$C$11:$CG$510,MATCH(AT$6,'Resultados General'!$C$10:$CG$10,0),0),"")</f>
        <v>#NAME?</v>
      </c>
      <c r="AU81" s="29" t="str">
        <f t="shared" ca="1" si="97"/>
        <v/>
      </c>
      <c r="AV81" s="29" t="str">
        <f t="shared" ca="1" si="98"/>
        <v/>
      </c>
      <c r="AW81" s="29" t="e">
        <f ca="1">+_xlfn.IFNA(VLOOKUP($B81,'Resultados General'!$C$11:$CG$510,MATCH(AW$6,'Resultados General'!$C$10:$CG$10,0),0),"")</f>
        <v>#NAME?</v>
      </c>
      <c r="AX81" s="29" t="str">
        <f t="shared" ca="1" si="99"/>
        <v/>
      </c>
      <c r="AY81" s="29" t="str">
        <f t="shared" ca="1" si="100"/>
        <v/>
      </c>
      <c r="AZ81" s="29" t="e">
        <f ca="1">+_xlfn.IFNA(VLOOKUP($B81,'Resultados General'!$C$11:$CG$510,MATCH(AZ$6,'Resultados General'!$C$10:$CG$10,0),0),"")</f>
        <v>#NAME?</v>
      </c>
      <c r="BA81" s="29" t="str">
        <f t="shared" ca="1" si="101"/>
        <v/>
      </c>
      <c r="BB81" s="29" t="str">
        <f t="shared" ca="1" si="102"/>
        <v/>
      </c>
      <c r="BC81" s="29" t="e">
        <f ca="1">+_xlfn.IFNA(VLOOKUP($B81,'Resultados General'!$C$11:$CG$510,MATCH(BC$6,'Resultados General'!$C$10:$CG$10,0),0),"")</f>
        <v>#NAME?</v>
      </c>
      <c r="BD81" s="29" t="str">
        <f t="shared" ca="1" si="103"/>
        <v/>
      </c>
      <c r="BE81" s="29" t="str">
        <f t="shared" ca="1" si="104"/>
        <v/>
      </c>
      <c r="BF81" s="29" t="e">
        <f ca="1">+_xlfn.IFNA(VLOOKUP($B81,'Resultados General'!$C$11:$CG$510,MATCH(BF$6,'Resultados General'!$C$10:$CG$10,0),0),"")</f>
        <v>#NAME?</v>
      </c>
      <c r="BG81" s="29" t="str">
        <f t="shared" ca="1" si="105"/>
        <v/>
      </c>
      <c r="BH81" s="29" t="str">
        <f t="shared" ca="1" si="106"/>
        <v/>
      </c>
      <c r="BI81" s="29" t="e">
        <f ca="1">+_xlfn.IFNA(VLOOKUP($B81,'Resultados General'!$C$11:$CG$510,MATCH(BI$6,'Resultados General'!$C$10:$CG$10,0),0),"")</f>
        <v>#NAME?</v>
      </c>
      <c r="BJ81" s="29" t="str">
        <f t="shared" ca="1" si="107"/>
        <v/>
      </c>
      <c r="BK81" s="29" t="str">
        <f t="shared" ca="1" si="108"/>
        <v/>
      </c>
      <c r="BL81" s="29" t="e">
        <f ca="1">+_xlfn.IFNA(VLOOKUP($B81,'Resultados General'!$C$11:$CG$510,MATCH(BL$6,'Resultados General'!$C$10:$CG$10,0),0),"")</f>
        <v>#NAME?</v>
      </c>
      <c r="BM81" s="29" t="str">
        <f t="shared" ca="1" si="109"/>
        <v/>
      </c>
      <c r="BN81" s="29" t="str">
        <f t="shared" ca="1" si="110"/>
        <v/>
      </c>
      <c r="BO81" s="29" t="e">
        <f ca="1">+_xlfn.IFNA(VLOOKUP($B81,'Resultados General'!$C$11:$CG$510,MATCH(BO$6,'Resultados General'!$C$10:$CG$10,0),0),"")</f>
        <v>#NAME?</v>
      </c>
      <c r="BP81" s="29" t="str">
        <f t="shared" ca="1" si="111"/>
        <v/>
      </c>
      <c r="BQ81" s="29" t="str">
        <f t="shared" ca="1" si="112"/>
        <v/>
      </c>
      <c r="BR81" s="29" t="e">
        <f ca="1">+_xlfn.IFNA(VLOOKUP($B81,'Resultados General'!$C$11:$CG$510,MATCH(BR$6,'Resultados General'!$C$10:$CG$10,0),0),"")</f>
        <v>#NAME?</v>
      </c>
      <c r="BS81" s="29" t="str">
        <f t="shared" ca="1" si="113"/>
        <v/>
      </c>
      <c r="BT81" s="29" t="str">
        <f t="shared" ca="1" si="114"/>
        <v/>
      </c>
      <c r="BU81" s="29" t="e">
        <f ca="1">+_xlfn.IFNA(VLOOKUP($B81,'Resultados General'!$C$11:$CG$510,MATCH(BU$6,'Resultados General'!$C$10:$CG$10,0),0),"")</f>
        <v>#NAME?</v>
      </c>
      <c r="BV81" s="29" t="str">
        <f t="shared" ca="1" si="115"/>
        <v/>
      </c>
      <c r="BW81" s="29" t="str">
        <f t="shared" ca="1" si="116"/>
        <v/>
      </c>
      <c r="BX81" s="29" t="e">
        <f ca="1">+_xlfn.IFNA(VLOOKUP($B81,'Resultados General'!$C$11:$CG$510,MATCH(BX$6,'Resultados General'!$C$10:$CG$10,0),0),"")</f>
        <v>#NAME?</v>
      </c>
      <c r="BY81" s="29" t="str">
        <f t="shared" ca="1" si="117"/>
        <v/>
      </c>
      <c r="BZ81" s="29" t="str">
        <f t="shared" ca="1" si="118"/>
        <v/>
      </c>
      <c r="CA81" s="29" t="e">
        <f ca="1">+_xlfn.IFNA(VLOOKUP($B81,'Resultados General'!$C$11:$CG$510,MATCH(CA$6,'Resultados General'!$C$10:$CG$10,0),0),"")</f>
        <v>#NAME?</v>
      </c>
      <c r="CB81" s="29" t="str">
        <f t="shared" ca="1" si="119"/>
        <v/>
      </c>
      <c r="CC81" s="29" t="str">
        <f t="shared" ca="1" si="120"/>
        <v/>
      </c>
      <c r="CD81" s="29" t="e">
        <f ca="1">+_xlfn.IFNA(VLOOKUP($B81,'Resultados General'!$C$11:$CG$510,MATCH(CD$6,'Resultados General'!$C$10:$CG$10,0),0),"")</f>
        <v>#NAME?</v>
      </c>
      <c r="CE81" s="29" t="str">
        <f t="shared" ca="1" si="121"/>
        <v/>
      </c>
      <c r="CF81" s="29" t="str">
        <f t="shared" ca="1" si="122"/>
        <v/>
      </c>
      <c r="CG81" s="29" t="e">
        <f ca="1">+_xlfn.IFNA(VLOOKUP($B81,'Resultados General'!$C$11:$CG$510,MATCH(CG$6,'Resultados General'!$C$10:$CG$10,0),0),"")</f>
        <v>#NAME?</v>
      </c>
      <c r="CH81" s="29" t="str">
        <f t="shared" ca="1" si="123"/>
        <v/>
      </c>
      <c r="CI81" s="29" t="str">
        <f t="shared" ca="1" si="124"/>
        <v/>
      </c>
      <c r="CJ81" s="29" t="e">
        <f ca="1">+_xlfn.IFNA(VLOOKUP($B81,'Resultados General'!$C$11:$CG$510,MATCH(CJ$6,'Resultados General'!$C$10:$CG$10,0),0),"")</f>
        <v>#NAME?</v>
      </c>
      <c r="CK81" s="29" t="str">
        <f t="shared" ca="1" si="125"/>
        <v/>
      </c>
      <c r="CL81" s="29" t="str">
        <f t="shared" ca="1" si="126"/>
        <v/>
      </c>
      <c r="CM81" s="29" t="e">
        <f ca="1">+_xlfn.IFNA(VLOOKUP($B81,'Resultados General'!$C$11:$CG$510,MATCH(CM$6,'Resultados General'!$C$10:$CG$10,0),0),"")</f>
        <v>#NAME?</v>
      </c>
      <c r="CN81" s="29" t="str">
        <f t="shared" ca="1" si="127"/>
        <v/>
      </c>
      <c r="CO81" s="29" t="str">
        <f t="shared" ca="1" si="128"/>
        <v/>
      </c>
      <c r="CP81" s="29" t="e">
        <f ca="1">+_xlfn.IFNA(VLOOKUP($B81,'Resultados General'!$C$11:$CG$510,MATCH(CP$6,'Resultados General'!$C$10:$CG$10,0),0),"")</f>
        <v>#NAME?</v>
      </c>
      <c r="CQ81" s="29" t="str">
        <f t="shared" ca="1" si="129"/>
        <v/>
      </c>
      <c r="CR81" s="29" t="str">
        <f t="shared" ca="1" si="130"/>
        <v/>
      </c>
      <c r="CS81" s="29" t="e">
        <f ca="1">+_xlfn.IFNA(VLOOKUP($B81,'Resultados General'!$C$11:$CG$510,MATCH(CS$6,'Resultados General'!$C$10:$CG$10,0),0),"")</f>
        <v>#NAME?</v>
      </c>
      <c r="CT81" s="29" t="str">
        <f t="shared" ca="1" si="131"/>
        <v/>
      </c>
      <c r="CU81" s="29" t="str">
        <f t="shared" ca="1" si="132"/>
        <v/>
      </c>
      <c r="CV81" s="29" t="e">
        <f ca="1">+_xlfn.IFNA(VLOOKUP($B81,'Resultados General'!$C$11:$CG$510,MATCH(CV$6,'Resultados General'!$C$10:$CG$10,0),0),"")</f>
        <v>#NAME?</v>
      </c>
      <c r="CW81" s="29" t="str">
        <f t="shared" ca="1" si="133"/>
        <v/>
      </c>
      <c r="CX81" s="29" t="str">
        <f t="shared" ca="1" si="134"/>
        <v/>
      </c>
      <c r="CY81" s="29" t="e">
        <f ca="1">+_xlfn.IFNA(VLOOKUP($B81,'Resultados General'!$C$11:$CG$510,MATCH(CY$6,'Resultados General'!$C$10:$CG$10,0),0),"")</f>
        <v>#NAME?</v>
      </c>
      <c r="CZ81" s="29" t="str">
        <f t="shared" ca="1" si="135"/>
        <v/>
      </c>
      <c r="DA81" s="29" t="str">
        <f t="shared" ca="1" si="136"/>
        <v/>
      </c>
      <c r="DB81" s="29" t="e">
        <f ca="1">+_xlfn.IFNA(VLOOKUP($B81,'Resultados General'!$C$11:$CG$510,MATCH(DB$6,'Resultados General'!$C$10:$CG$10,0),0),"")</f>
        <v>#NAME?</v>
      </c>
      <c r="DC81" s="29" t="str">
        <f t="shared" ca="1" si="137"/>
        <v/>
      </c>
      <c r="DD81" s="29" t="str">
        <f t="shared" ca="1" si="138"/>
        <v/>
      </c>
      <c r="DE81" s="29" t="e">
        <f ca="1">+_xlfn.IFNA(VLOOKUP($B81,'Resultados General'!$C$11:$CG$510,MATCH(DE$6,'Resultados General'!$C$10:$CG$10,0),0),"")</f>
        <v>#NAME?</v>
      </c>
      <c r="DF81" s="29" t="str">
        <f t="shared" ca="1" si="139"/>
        <v/>
      </c>
      <c r="DG81" s="29" t="str">
        <f t="shared" ca="1" si="140"/>
        <v/>
      </c>
      <c r="DH81" s="29" t="e">
        <f ca="1">+_xlfn.IFNA(VLOOKUP($B81,'Resultados General'!$C$11:$CG$510,MATCH(DH$6,'Resultados General'!$C$10:$CG$10,0),0),"")</f>
        <v>#NAME?</v>
      </c>
      <c r="DI81" s="29" t="str">
        <f t="shared" ca="1" si="141"/>
        <v/>
      </c>
      <c r="DJ81" s="29" t="str">
        <f t="shared" ca="1" si="142"/>
        <v/>
      </c>
      <c r="DK81" s="29" t="e">
        <f ca="1">+_xlfn.IFNA(VLOOKUP($B81,'Resultados General'!$C$11:$CG$510,MATCH(DK$6,'Resultados General'!$C$10:$CG$10,0),0),"")</f>
        <v>#NAME?</v>
      </c>
      <c r="DL81" s="29" t="str">
        <f t="shared" ca="1" si="143"/>
        <v/>
      </c>
      <c r="DM81" s="29" t="str">
        <f t="shared" ca="1" si="144"/>
        <v/>
      </c>
      <c r="DN81" s="29" t="e">
        <f ca="1">+_xlfn.IFNA(VLOOKUP($B81,'Resultados General'!$C$11:$CG$510,MATCH(DN$6,'Resultados General'!$C$10:$CG$10,0),0),"")</f>
        <v>#NAME?</v>
      </c>
      <c r="DO81" s="29" t="str">
        <f t="shared" ca="1" si="145"/>
        <v/>
      </c>
      <c r="DP81" s="29" t="str">
        <f t="shared" ca="1" si="146"/>
        <v/>
      </c>
    </row>
    <row r="82" spans="2:120">
      <c r="B82" s="219" t="str">
        <f>+IF('Resultados General'!C85="","",'Resultados General'!C85)</f>
        <v/>
      </c>
      <c r="C82" s="134" t="e">
        <f ca="1">+_xlfn.IFNA(VLOOKUP('Distribución de puestos'!B82,'Resultados General'!$C$11:$J$510,8,0),"")</f>
        <v>#NAME?</v>
      </c>
      <c r="D82" s="135" t="e">
        <f ca="1">+_xlfn.IFNA(VLOOKUP(B82,'Resultados General'!$C$11:$L$510,10,0),"")</f>
        <v>#NAME?</v>
      </c>
      <c r="E82" s="26" t="s">
        <v>76</v>
      </c>
      <c r="F82" s="26" t="s">
        <v>76</v>
      </c>
      <c r="G82" s="135" t="str">
        <f t="shared" ca="1" si="147"/>
        <v/>
      </c>
      <c r="H82" s="135" t="str">
        <f t="shared" ca="1" si="148"/>
        <v/>
      </c>
      <c r="I82" s="219" t="str">
        <f t="shared" si="149"/>
        <v/>
      </c>
      <c r="J82" s="138"/>
      <c r="M82" s="29" t="e">
        <f ca="1">+_xlfn.IFNA(VLOOKUP($B82,'Resultados General'!$C$11:$CG$510,MATCH(M$6,'Resultados General'!$C$10:$CG$10,0),0),"")</f>
        <v>#NAME?</v>
      </c>
      <c r="N82" s="29" t="str">
        <f t="shared" ca="1" si="75"/>
        <v/>
      </c>
      <c r="O82" s="29" t="str">
        <f t="shared" ca="1" si="76"/>
        <v/>
      </c>
      <c r="P82" s="29" t="e">
        <f ca="1">+_xlfn.IFNA(VLOOKUP($B82,'Resultados General'!$C$11:$CG$510,MATCH(P$6,'Resultados General'!$C$10:$CG$10,0),0),"")</f>
        <v>#NAME?</v>
      </c>
      <c r="Q82" s="29" t="str">
        <f t="shared" ca="1" si="77"/>
        <v/>
      </c>
      <c r="R82" s="29" t="str">
        <f t="shared" ca="1" si="78"/>
        <v/>
      </c>
      <c r="S82" s="29" t="e">
        <f ca="1">+_xlfn.IFNA(VLOOKUP($B82,'Resultados General'!$C$11:$CG$510,MATCH(S$6,'Resultados General'!$C$10:$CG$10,0),0),"")</f>
        <v>#NAME?</v>
      </c>
      <c r="T82" s="29" t="str">
        <f t="shared" ca="1" si="79"/>
        <v/>
      </c>
      <c r="U82" s="29" t="str">
        <f t="shared" ca="1" si="80"/>
        <v/>
      </c>
      <c r="V82" s="29" t="e">
        <f ca="1">+_xlfn.IFNA(VLOOKUP($B82,'Resultados General'!$C$11:$CG$510,MATCH(V$6,'Resultados General'!$C$10:$CG$10,0),0),"")</f>
        <v>#NAME?</v>
      </c>
      <c r="W82" s="29" t="str">
        <f t="shared" ca="1" si="81"/>
        <v/>
      </c>
      <c r="X82" s="29" t="str">
        <f t="shared" ca="1" si="82"/>
        <v/>
      </c>
      <c r="Y82" s="29" t="e">
        <f ca="1">+_xlfn.IFNA(VLOOKUP($B82,'Resultados General'!$C$11:$CG$510,MATCH(Y$6,'Resultados General'!$C$10:$CG$10,0),0),"")</f>
        <v>#NAME?</v>
      </c>
      <c r="Z82" s="29" t="str">
        <f t="shared" ca="1" si="83"/>
        <v/>
      </c>
      <c r="AA82" s="29" t="str">
        <f t="shared" ca="1" si="84"/>
        <v/>
      </c>
      <c r="AB82" s="29" t="e">
        <f ca="1">+_xlfn.IFNA(VLOOKUP($B82,'Resultados General'!$C$11:$CG$510,MATCH(AB$6,'Resultados General'!$C$10:$CG$10,0),0),"")</f>
        <v>#NAME?</v>
      </c>
      <c r="AC82" s="29" t="str">
        <f t="shared" ca="1" si="85"/>
        <v/>
      </c>
      <c r="AD82" s="29" t="str">
        <f t="shared" ca="1" si="86"/>
        <v/>
      </c>
      <c r="AE82" s="29" t="e">
        <f ca="1">+_xlfn.IFNA(VLOOKUP($B82,'Resultados General'!$C$11:$CG$510,MATCH(AE$6,'Resultados General'!$C$10:$CG$10,0),0),"")</f>
        <v>#NAME?</v>
      </c>
      <c r="AF82" s="29" t="str">
        <f t="shared" ca="1" si="87"/>
        <v/>
      </c>
      <c r="AG82" s="29" t="str">
        <f t="shared" ca="1" si="88"/>
        <v/>
      </c>
      <c r="AH82" s="29" t="e">
        <f ca="1">+_xlfn.IFNA(VLOOKUP($B82,'Resultados General'!$C$11:$CG$510,MATCH(AH$6,'Resultados General'!$C$10:$CG$10,0),0),"")</f>
        <v>#NAME?</v>
      </c>
      <c r="AI82" s="29" t="str">
        <f t="shared" ca="1" si="89"/>
        <v/>
      </c>
      <c r="AJ82" s="29" t="str">
        <f t="shared" ca="1" si="90"/>
        <v/>
      </c>
      <c r="AK82" s="29" t="e">
        <f ca="1">+_xlfn.IFNA(VLOOKUP($B82,'Resultados General'!$C$11:$CG$510,MATCH(AK$6,'Resultados General'!$C$10:$CG$10,0),0),"")</f>
        <v>#NAME?</v>
      </c>
      <c r="AL82" s="29" t="str">
        <f t="shared" ca="1" si="91"/>
        <v/>
      </c>
      <c r="AM82" s="29" t="str">
        <f t="shared" ca="1" si="92"/>
        <v/>
      </c>
      <c r="AN82" s="29" t="e">
        <f ca="1">+_xlfn.IFNA(VLOOKUP($B82,'Resultados General'!$C$11:$CG$510,MATCH(AN$6,'Resultados General'!$C$10:$CG$10,0),0),"")</f>
        <v>#NAME?</v>
      </c>
      <c r="AO82" s="29" t="str">
        <f t="shared" ca="1" si="93"/>
        <v/>
      </c>
      <c r="AP82" s="29" t="str">
        <f t="shared" ca="1" si="94"/>
        <v/>
      </c>
      <c r="AQ82" s="29" t="e">
        <f ca="1">+_xlfn.IFNA(VLOOKUP($B82,'Resultados General'!$C$11:$CG$510,MATCH(AQ$6,'Resultados General'!$C$10:$CG$10,0),0),"")</f>
        <v>#NAME?</v>
      </c>
      <c r="AR82" s="29" t="str">
        <f t="shared" ca="1" si="95"/>
        <v/>
      </c>
      <c r="AS82" s="29" t="str">
        <f t="shared" ca="1" si="96"/>
        <v/>
      </c>
      <c r="AT82" s="29" t="e">
        <f ca="1">+_xlfn.IFNA(VLOOKUP($B82,'Resultados General'!$C$11:$CG$510,MATCH(AT$6,'Resultados General'!$C$10:$CG$10,0),0),"")</f>
        <v>#NAME?</v>
      </c>
      <c r="AU82" s="29" t="str">
        <f t="shared" ca="1" si="97"/>
        <v/>
      </c>
      <c r="AV82" s="29" t="str">
        <f t="shared" ca="1" si="98"/>
        <v/>
      </c>
      <c r="AW82" s="29" t="e">
        <f ca="1">+_xlfn.IFNA(VLOOKUP($B82,'Resultados General'!$C$11:$CG$510,MATCH(AW$6,'Resultados General'!$C$10:$CG$10,0),0),"")</f>
        <v>#NAME?</v>
      </c>
      <c r="AX82" s="29" t="str">
        <f t="shared" ca="1" si="99"/>
        <v/>
      </c>
      <c r="AY82" s="29" t="str">
        <f t="shared" ca="1" si="100"/>
        <v/>
      </c>
      <c r="AZ82" s="29" t="e">
        <f ca="1">+_xlfn.IFNA(VLOOKUP($B82,'Resultados General'!$C$11:$CG$510,MATCH(AZ$6,'Resultados General'!$C$10:$CG$10,0),0),"")</f>
        <v>#NAME?</v>
      </c>
      <c r="BA82" s="29" t="str">
        <f t="shared" ca="1" si="101"/>
        <v/>
      </c>
      <c r="BB82" s="29" t="str">
        <f t="shared" ca="1" si="102"/>
        <v/>
      </c>
      <c r="BC82" s="29" t="e">
        <f ca="1">+_xlfn.IFNA(VLOOKUP($B82,'Resultados General'!$C$11:$CG$510,MATCH(BC$6,'Resultados General'!$C$10:$CG$10,0),0),"")</f>
        <v>#NAME?</v>
      </c>
      <c r="BD82" s="29" t="str">
        <f t="shared" ca="1" si="103"/>
        <v/>
      </c>
      <c r="BE82" s="29" t="str">
        <f t="shared" ca="1" si="104"/>
        <v/>
      </c>
      <c r="BF82" s="29" t="e">
        <f ca="1">+_xlfn.IFNA(VLOOKUP($B82,'Resultados General'!$C$11:$CG$510,MATCH(BF$6,'Resultados General'!$C$10:$CG$10,0),0),"")</f>
        <v>#NAME?</v>
      </c>
      <c r="BG82" s="29" t="str">
        <f t="shared" ca="1" si="105"/>
        <v/>
      </c>
      <c r="BH82" s="29" t="str">
        <f t="shared" ca="1" si="106"/>
        <v/>
      </c>
      <c r="BI82" s="29" t="e">
        <f ca="1">+_xlfn.IFNA(VLOOKUP($B82,'Resultados General'!$C$11:$CG$510,MATCH(BI$6,'Resultados General'!$C$10:$CG$10,0),0),"")</f>
        <v>#NAME?</v>
      </c>
      <c r="BJ82" s="29" t="str">
        <f t="shared" ca="1" si="107"/>
        <v/>
      </c>
      <c r="BK82" s="29" t="str">
        <f t="shared" ca="1" si="108"/>
        <v/>
      </c>
      <c r="BL82" s="29" t="e">
        <f ca="1">+_xlfn.IFNA(VLOOKUP($B82,'Resultados General'!$C$11:$CG$510,MATCH(BL$6,'Resultados General'!$C$10:$CG$10,0),0),"")</f>
        <v>#NAME?</v>
      </c>
      <c r="BM82" s="29" t="str">
        <f t="shared" ca="1" si="109"/>
        <v/>
      </c>
      <c r="BN82" s="29" t="str">
        <f t="shared" ca="1" si="110"/>
        <v/>
      </c>
      <c r="BO82" s="29" t="e">
        <f ca="1">+_xlfn.IFNA(VLOOKUP($B82,'Resultados General'!$C$11:$CG$510,MATCH(BO$6,'Resultados General'!$C$10:$CG$10,0),0),"")</f>
        <v>#NAME?</v>
      </c>
      <c r="BP82" s="29" t="str">
        <f t="shared" ca="1" si="111"/>
        <v/>
      </c>
      <c r="BQ82" s="29" t="str">
        <f t="shared" ca="1" si="112"/>
        <v/>
      </c>
      <c r="BR82" s="29" t="e">
        <f ca="1">+_xlfn.IFNA(VLOOKUP($B82,'Resultados General'!$C$11:$CG$510,MATCH(BR$6,'Resultados General'!$C$10:$CG$10,0),0),"")</f>
        <v>#NAME?</v>
      </c>
      <c r="BS82" s="29" t="str">
        <f t="shared" ca="1" si="113"/>
        <v/>
      </c>
      <c r="BT82" s="29" t="str">
        <f t="shared" ca="1" si="114"/>
        <v/>
      </c>
      <c r="BU82" s="29" t="e">
        <f ca="1">+_xlfn.IFNA(VLOOKUP($B82,'Resultados General'!$C$11:$CG$510,MATCH(BU$6,'Resultados General'!$C$10:$CG$10,0),0),"")</f>
        <v>#NAME?</v>
      </c>
      <c r="BV82" s="29" t="str">
        <f t="shared" ca="1" si="115"/>
        <v/>
      </c>
      <c r="BW82" s="29" t="str">
        <f t="shared" ca="1" si="116"/>
        <v/>
      </c>
      <c r="BX82" s="29" t="e">
        <f ca="1">+_xlfn.IFNA(VLOOKUP($B82,'Resultados General'!$C$11:$CG$510,MATCH(BX$6,'Resultados General'!$C$10:$CG$10,0),0),"")</f>
        <v>#NAME?</v>
      </c>
      <c r="BY82" s="29" t="str">
        <f t="shared" ca="1" si="117"/>
        <v/>
      </c>
      <c r="BZ82" s="29" t="str">
        <f t="shared" ca="1" si="118"/>
        <v/>
      </c>
      <c r="CA82" s="29" t="e">
        <f ca="1">+_xlfn.IFNA(VLOOKUP($B82,'Resultados General'!$C$11:$CG$510,MATCH(CA$6,'Resultados General'!$C$10:$CG$10,0),0),"")</f>
        <v>#NAME?</v>
      </c>
      <c r="CB82" s="29" t="str">
        <f t="shared" ca="1" si="119"/>
        <v/>
      </c>
      <c r="CC82" s="29" t="str">
        <f t="shared" ca="1" si="120"/>
        <v/>
      </c>
      <c r="CD82" s="29" t="e">
        <f ca="1">+_xlfn.IFNA(VLOOKUP($B82,'Resultados General'!$C$11:$CG$510,MATCH(CD$6,'Resultados General'!$C$10:$CG$10,0),0),"")</f>
        <v>#NAME?</v>
      </c>
      <c r="CE82" s="29" t="str">
        <f t="shared" ca="1" si="121"/>
        <v/>
      </c>
      <c r="CF82" s="29" t="str">
        <f t="shared" ca="1" si="122"/>
        <v/>
      </c>
      <c r="CG82" s="29" t="e">
        <f ca="1">+_xlfn.IFNA(VLOOKUP($B82,'Resultados General'!$C$11:$CG$510,MATCH(CG$6,'Resultados General'!$C$10:$CG$10,0),0),"")</f>
        <v>#NAME?</v>
      </c>
      <c r="CH82" s="29" t="str">
        <f t="shared" ca="1" si="123"/>
        <v/>
      </c>
      <c r="CI82" s="29" t="str">
        <f t="shared" ca="1" si="124"/>
        <v/>
      </c>
      <c r="CJ82" s="29" t="e">
        <f ca="1">+_xlfn.IFNA(VLOOKUP($B82,'Resultados General'!$C$11:$CG$510,MATCH(CJ$6,'Resultados General'!$C$10:$CG$10,0),0),"")</f>
        <v>#NAME?</v>
      </c>
      <c r="CK82" s="29" t="str">
        <f t="shared" ca="1" si="125"/>
        <v/>
      </c>
      <c r="CL82" s="29" t="str">
        <f t="shared" ca="1" si="126"/>
        <v/>
      </c>
      <c r="CM82" s="29" t="e">
        <f ca="1">+_xlfn.IFNA(VLOOKUP($B82,'Resultados General'!$C$11:$CG$510,MATCH(CM$6,'Resultados General'!$C$10:$CG$10,0),0),"")</f>
        <v>#NAME?</v>
      </c>
      <c r="CN82" s="29" t="str">
        <f t="shared" ca="1" si="127"/>
        <v/>
      </c>
      <c r="CO82" s="29" t="str">
        <f t="shared" ca="1" si="128"/>
        <v/>
      </c>
      <c r="CP82" s="29" t="e">
        <f ca="1">+_xlfn.IFNA(VLOOKUP($B82,'Resultados General'!$C$11:$CG$510,MATCH(CP$6,'Resultados General'!$C$10:$CG$10,0),0),"")</f>
        <v>#NAME?</v>
      </c>
      <c r="CQ82" s="29" t="str">
        <f t="shared" ca="1" si="129"/>
        <v/>
      </c>
      <c r="CR82" s="29" t="str">
        <f t="shared" ca="1" si="130"/>
        <v/>
      </c>
      <c r="CS82" s="29" t="e">
        <f ca="1">+_xlfn.IFNA(VLOOKUP($B82,'Resultados General'!$C$11:$CG$510,MATCH(CS$6,'Resultados General'!$C$10:$CG$10,0),0),"")</f>
        <v>#NAME?</v>
      </c>
      <c r="CT82" s="29" t="str">
        <f t="shared" ca="1" si="131"/>
        <v/>
      </c>
      <c r="CU82" s="29" t="str">
        <f t="shared" ca="1" si="132"/>
        <v/>
      </c>
      <c r="CV82" s="29" t="e">
        <f ca="1">+_xlfn.IFNA(VLOOKUP($B82,'Resultados General'!$C$11:$CG$510,MATCH(CV$6,'Resultados General'!$C$10:$CG$10,0),0),"")</f>
        <v>#NAME?</v>
      </c>
      <c r="CW82" s="29" t="str">
        <f t="shared" ca="1" si="133"/>
        <v/>
      </c>
      <c r="CX82" s="29" t="str">
        <f t="shared" ca="1" si="134"/>
        <v/>
      </c>
      <c r="CY82" s="29" t="e">
        <f ca="1">+_xlfn.IFNA(VLOOKUP($B82,'Resultados General'!$C$11:$CG$510,MATCH(CY$6,'Resultados General'!$C$10:$CG$10,0),0),"")</f>
        <v>#NAME?</v>
      </c>
      <c r="CZ82" s="29" t="str">
        <f t="shared" ca="1" si="135"/>
        <v/>
      </c>
      <c r="DA82" s="29" t="str">
        <f t="shared" ca="1" si="136"/>
        <v/>
      </c>
      <c r="DB82" s="29" t="e">
        <f ca="1">+_xlfn.IFNA(VLOOKUP($B82,'Resultados General'!$C$11:$CG$510,MATCH(DB$6,'Resultados General'!$C$10:$CG$10,0),0),"")</f>
        <v>#NAME?</v>
      </c>
      <c r="DC82" s="29" t="str">
        <f t="shared" ca="1" si="137"/>
        <v/>
      </c>
      <c r="DD82" s="29" t="str">
        <f t="shared" ca="1" si="138"/>
        <v/>
      </c>
      <c r="DE82" s="29" t="e">
        <f ca="1">+_xlfn.IFNA(VLOOKUP($B82,'Resultados General'!$C$11:$CG$510,MATCH(DE$6,'Resultados General'!$C$10:$CG$10,0),0),"")</f>
        <v>#NAME?</v>
      </c>
      <c r="DF82" s="29" t="str">
        <f t="shared" ca="1" si="139"/>
        <v/>
      </c>
      <c r="DG82" s="29" t="str">
        <f t="shared" ca="1" si="140"/>
        <v/>
      </c>
      <c r="DH82" s="29" t="e">
        <f ca="1">+_xlfn.IFNA(VLOOKUP($B82,'Resultados General'!$C$11:$CG$510,MATCH(DH$6,'Resultados General'!$C$10:$CG$10,0),0),"")</f>
        <v>#NAME?</v>
      </c>
      <c r="DI82" s="29" t="str">
        <f t="shared" ca="1" si="141"/>
        <v/>
      </c>
      <c r="DJ82" s="29" t="str">
        <f t="shared" ca="1" si="142"/>
        <v/>
      </c>
      <c r="DK82" s="29" t="e">
        <f ca="1">+_xlfn.IFNA(VLOOKUP($B82,'Resultados General'!$C$11:$CG$510,MATCH(DK$6,'Resultados General'!$C$10:$CG$10,0),0),"")</f>
        <v>#NAME?</v>
      </c>
      <c r="DL82" s="29" t="str">
        <f t="shared" ca="1" si="143"/>
        <v/>
      </c>
      <c r="DM82" s="29" t="str">
        <f t="shared" ca="1" si="144"/>
        <v/>
      </c>
      <c r="DN82" s="29" t="e">
        <f ca="1">+_xlfn.IFNA(VLOOKUP($B82,'Resultados General'!$C$11:$CG$510,MATCH(DN$6,'Resultados General'!$C$10:$CG$10,0),0),"")</f>
        <v>#NAME?</v>
      </c>
      <c r="DO82" s="29" t="str">
        <f t="shared" ca="1" si="145"/>
        <v/>
      </c>
      <c r="DP82" s="29" t="str">
        <f t="shared" ca="1" si="146"/>
        <v/>
      </c>
    </row>
    <row r="83" spans="2:120">
      <c r="B83" s="219" t="str">
        <f>+IF('Resultados General'!C86="","",'Resultados General'!C86)</f>
        <v/>
      </c>
      <c r="C83" s="134" t="e">
        <f ca="1">+_xlfn.IFNA(VLOOKUP('Distribución de puestos'!B83,'Resultados General'!$C$11:$J$510,8,0),"")</f>
        <v>#NAME?</v>
      </c>
      <c r="D83" s="135" t="e">
        <f ca="1">+_xlfn.IFNA(VLOOKUP(B83,'Resultados General'!$C$11:$L$510,10,0),"")</f>
        <v>#NAME?</v>
      </c>
      <c r="E83" s="26" t="s">
        <v>76</v>
      </c>
      <c r="F83" s="26" t="s">
        <v>76</v>
      </c>
      <c r="G83" s="135" t="str">
        <f t="shared" ca="1" si="147"/>
        <v/>
      </c>
      <c r="H83" s="135" t="str">
        <f t="shared" ca="1" si="148"/>
        <v/>
      </c>
      <c r="I83" s="219" t="str">
        <f t="shared" si="149"/>
        <v/>
      </c>
      <c r="J83" s="138"/>
      <c r="M83" s="29" t="e">
        <f ca="1">+_xlfn.IFNA(VLOOKUP($B83,'Resultados General'!$C$11:$CG$510,MATCH(M$6,'Resultados General'!$C$10:$CG$10,0),0),"")</f>
        <v>#NAME?</v>
      </c>
      <c r="N83" s="29" t="str">
        <f t="shared" ca="1" si="75"/>
        <v/>
      </c>
      <c r="O83" s="29" t="str">
        <f t="shared" ca="1" si="76"/>
        <v/>
      </c>
      <c r="P83" s="29" t="e">
        <f ca="1">+_xlfn.IFNA(VLOOKUP($B83,'Resultados General'!$C$11:$CG$510,MATCH(P$6,'Resultados General'!$C$10:$CG$10,0),0),"")</f>
        <v>#NAME?</v>
      </c>
      <c r="Q83" s="29" t="str">
        <f t="shared" ca="1" si="77"/>
        <v/>
      </c>
      <c r="R83" s="29" t="str">
        <f t="shared" ca="1" si="78"/>
        <v/>
      </c>
      <c r="S83" s="29" t="e">
        <f ca="1">+_xlfn.IFNA(VLOOKUP($B83,'Resultados General'!$C$11:$CG$510,MATCH(S$6,'Resultados General'!$C$10:$CG$10,0),0),"")</f>
        <v>#NAME?</v>
      </c>
      <c r="T83" s="29" t="str">
        <f t="shared" ca="1" si="79"/>
        <v/>
      </c>
      <c r="U83" s="29" t="str">
        <f t="shared" ca="1" si="80"/>
        <v/>
      </c>
      <c r="V83" s="29" t="e">
        <f ca="1">+_xlfn.IFNA(VLOOKUP($B83,'Resultados General'!$C$11:$CG$510,MATCH(V$6,'Resultados General'!$C$10:$CG$10,0),0),"")</f>
        <v>#NAME?</v>
      </c>
      <c r="W83" s="29" t="str">
        <f t="shared" ca="1" si="81"/>
        <v/>
      </c>
      <c r="X83" s="29" t="str">
        <f t="shared" ca="1" si="82"/>
        <v/>
      </c>
      <c r="Y83" s="29" t="e">
        <f ca="1">+_xlfn.IFNA(VLOOKUP($B83,'Resultados General'!$C$11:$CG$510,MATCH(Y$6,'Resultados General'!$C$10:$CG$10,0),0),"")</f>
        <v>#NAME?</v>
      </c>
      <c r="Z83" s="29" t="str">
        <f t="shared" ca="1" si="83"/>
        <v/>
      </c>
      <c r="AA83" s="29" t="str">
        <f t="shared" ca="1" si="84"/>
        <v/>
      </c>
      <c r="AB83" s="29" t="e">
        <f ca="1">+_xlfn.IFNA(VLOOKUP($B83,'Resultados General'!$C$11:$CG$510,MATCH(AB$6,'Resultados General'!$C$10:$CG$10,0),0),"")</f>
        <v>#NAME?</v>
      </c>
      <c r="AC83" s="29" t="str">
        <f t="shared" ca="1" si="85"/>
        <v/>
      </c>
      <c r="AD83" s="29" t="str">
        <f t="shared" ca="1" si="86"/>
        <v/>
      </c>
      <c r="AE83" s="29" t="e">
        <f ca="1">+_xlfn.IFNA(VLOOKUP($B83,'Resultados General'!$C$11:$CG$510,MATCH(AE$6,'Resultados General'!$C$10:$CG$10,0),0),"")</f>
        <v>#NAME?</v>
      </c>
      <c r="AF83" s="29" t="str">
        <f t="shared" ca="1" si="87"/>
        <v/>
      </c>
      <c r="AG83" s="29" t="str">
        <f t="shared" ca="1" si="88"/>
        <v/>
      </c>
      <c r="AH83" s="29" t="e">
        <f ca="1">+_xlfn.IFNA(VLOOKUP($B83,'Resultados General'!$C$11:$CG$510,MATCH(AH$6,'Resultados General'!$C$10:$CG$10,0),0),"")</f>
        <v>#NAME?</v>
      </c>
      <c r="AI83" s="29" t="str">
        <f t="shared" ca="1" si="89"/>
        <v/>
      </c>
      <c r="AJ83" s="29" t="str">
        <f t="shared" ca="1" si="90"/>
        <v/>
      </c>
      <c r="AK83" s="29" t="e">
        <f ca="1">+_xlfn.IFNA(VLOOKUP($B83,'Resultados General'!$C$11:$CG$510,MATCH(AK$6,'Resultados General'!$C$10:$CG$10,0),0),"")</f>
        <v>#NAME?</v>
      </c>
      <c r="AL83" s="29" t="str">
        <f t="shared" ca="1" si="91"/>
        <v/>
      </c>
      <c r="AM83" s="29" t="str">
        <f t="shared" ca="1" si="92"/>
        <v/>
      </c>
      <c r="AN83" s="29" t="e">
        <f ca="1">+_xlfn.IFNA(VLOOKUP($B83,'Resultados General'!$C$11:$CG$510,MATCH(AN$6,'Resultados General'!$C$10:$CG$10,0),0),"")</f>
        <v>#NAME?</v>
      </c>
      <c r="AO83" s="29" t="str">
        <f t="shared" ca="1" si="93"/>
        <v/>
      </c>
      <c r="AP83" s="29" t="str">
        <f t="shared" ca="1" si="94"/>
        <v/>
      </c>
      <c r="AQ83" s="29" t="e">
        <f ca="1">+_xlfn.IFNA(VLOOKUP($B83,'Resultados General'!$C$11:$CG$510,MATCH(AQ$6,'Resultados General'!$C$10:$CG$10,0),0),"")</f>
        <v>#NAME?</v>
      </c>
      <c r="AR83" s="29" t="str">
        <f t="shared" ca="1" si="95"/>
        <v/>
      </c>
      <c r="AS83" s="29" t="str">
        <f t="shared" ca="1" si="96"/>
        <v/>
      </c>
      <c r="AT83" s="29" t="e">
        <f ca="1">+_xlfn.IFNA(VLOOKUP($B83,'Resultados General'!$C$11:$CG$510,MATCH(AT$6,'Resultados General'!$C$10:$CG$10,0),0),"")</f>
        <v>#NAME?</v>
      </c>
      <c r="AU83" s="29" t="str">
        <f t="shared" ca="1" si="97"/>
        <v/>
      </c>
      <c r="AV83" s="29" t="str">
        <f t="shared" ca="1" si="98"/>
        <v/>
      </c>
      <c r="AW83" s="29" t="e">
        <f ca="1">+_xlfn.IFNA(VLOOKUP($B83,'Resultados General'!$C$11:$CG$510,MATCH(AW$6,'Resultados General'!$C$10:$CG$10,0),0),"")</f>
        <v>#NAME?</v>
      </c>
      <c r="AX83" s="29" t="str">
        <f t="shared" ca="1" si="99"/>
        <v/>
      </c>
      <c r="AY83" s="29" t="str">
        <f t="shared" ca="1" si="100"/>
        <v/>
      </c>
      <c r="AZ83" s="29" t="e">
        <f ca="1">+_xlfn.IFNA(VLOOKUP($B83,'Resultados General'!$C$11:$CG$510,MATCH(AZ$6,'Resultados General'!$C$10:$CG$10,0),0),"")</f>
        <v>#NAME?</v>
      </c>
      <c r="BA83" s="29" t="str">
        <f t="shared" ca="1" si="101"/>
        <v/>
      </c>
      <c r="BB83" s="29" t="str">
        <f t="shared" ca="1" si="102"/>
        <v/>
      </c>
      <c r="BC83" s="29" t="e">
        <f ca="1">+_xlfn.IFNA(VLOOKUP($B83,'Resultados General'!$C$11:$CG$510,MATCH(BC$6,'Resultados General'!$C$10:$CG$10,0),0),"")</f>
        <v>#NAME?</v>
      </c>
      <c r="BD83" s="29" t="str">
        <f t="shared" ca="1" si="103"/>
        <v/>
      </c>
      <c r="BE83" s="29" t="str">
        <f t="shared" ca="1" si="104"/>
        <v/>
      </c>
      <c r="BF83" s="29" t="e">
        <f ca="1">+_xlfn.IFNA(VLOOKUP($B83,'Resultados General'!$C$11:$CG$510,MATCH(BF$6,'Resultados General'!$C$10:$CG$10,0),0),"")</f>
        <v>#NAME?</v>
      </c>
      <c r="BG83" s="29" t="str">
        <f t="shared" ca="1" si="105"/>
        <v/>
      </c>
      <c r="BH83" s="29" t="str">
        <f t="shared" ca="1" si="106"/>
        <v/>
      </c>
      <c r="BI83" s="29" t="e">
        <f ca="1">+_xlfn.IFNA(VLOOKUP($B83,'Resultados General'!$C$11:$CG$510,MATCH(BI$6,'Resultados General'!$C$10:$CG$10,0),0),"")</f>
        <v>#NAME?</v>
      </c>
      <c r="BJ83" s="29" t="str">
        <f t="shared" ca="1" si="107"/>
        <v/>
      </c>
      <c r="BK83" s="29" t="str">
        <f t="shared" ca="1" si="108"/>
        <v/>
      </c>
      <c r="BL83" s="29" t="e">
        <f ca="1">+_xlfn.IFNA(VLOOKUP($B83,'Resultados General'!$C$11:$CG$510,MATCH(BL$6,'Resultados General'!$C$10:$CG$10,0),0),"")</f>
        <v>#NAME?</v>
      </c>
      <c r="BM83" s="29" t="str">
        <f t="shared" ca="1" si="109"/>
        <v/>
      </c>
      <c r="BN83" s="29" t="str">
        <f t="shared" ca="1" si="110"/>
        <v/>
      </c>
      <c r="BO83" s="29" t="e">
        <f ca="1">+_xlfn.IFNA(VLOOKUP($B83,'Resultados General'!$C$11:$CG$510,MATCH(BO$6,'Resultados General'!$C$10:$CG$10,0),0),"")</f>
        <v>#NAME?</v>
      </c>
      <c r="BP83" s="29" t="str">
        <f t="shared" ca="1" si="111"/>
        <v/>
      </c>
      <c r="BQ83" s="29" t="str">
        <f t="shared" ca="1" si="112"/>
        <v/>
      </c>
      <c r="BR83" s="29" t="e">
        <f ca="1">+_xlfn.IFNA(VLOOKUP($B83,'Resultados General'!$C$11:$CG$510,MATCH(BR$6,'Resultados General'!$C$10:$CG$10,0),0),"")</f>
        <v>#NAME?</v>
      </c>
      <c r="BS83" s="29" t="str">
        <f t="shared" ca="1" si="113"/>
        <v/>
      </c>
      <c r="BT83" s="29" t="str">
        <f t="shared" ca="1" si="114"/>
        <v/>
      </c>
      <c r="BU83" s="29" t="e">
        <f ca="1">+_xlfn.IFNA(VLOOKUP($B83,'Resultados General'!$C$11:$CG$510,MATCH(BU$6,'Resultados General'!$C$10:$CG$10,0),0),"")</f>
        <v>#NAME?</v>
      </c>
      <c r="BV83" s="29" t="str">
        <f t="shared" ca="1" si="115"/>
        <v/>
      </c>
      <c r="BW83" s="29" t="str">
        <f t="shared" ca="1" si="116"/>
        <v/>
      </c>
      <c r="BX83" s="29" t="e">
        <f ca="1">+_xlfn.IFNA(VLOOKUP($B83,'Resultados General'!$C$11:$CG$510,MATCH(BX$6,'Resultados General'!$C$10:$CG$10,0),0),"")</f>
        <v>#NAME?</v>
      </c>
      <c r="BY83" s="29" t="str">
        <f t="shared" ca="1" si="117"/>
        <v/>
      </c>
      <c r="BZ83" s="29" t="str">
        <f t="shared" ca="1" si="118"/>
        <v/>
      </c>
      <c r="CA83" s="29" t="e">
        <f ca="1">+_xlfn.IFNA(VLOOKUP($B83,'Resultados General'!$C$11:$CG$510,MATCH(CA$6,'Resultados General'!$C$10:$CG$10,0),0),"")</f>
        <v>#NAME?</v>
      </c>
      <c r="CB83" s="29" t="str">
        <f t="shared" ca="1" si="119"/>
        <v/>
      </c>
      <c r="CC83" s="29" t="str">
        <f t="shared" ca="1" si="120"/>
        <v/>
      </c>
      <c r="CD83" s="29" t="e">
        <f ca="1">+_xlfn.IFNA(VLOOKUP($B83,'Resultados General'!$C$11:$CG$510,MATCH(CD$6,'Resultados General'!$C$10:$CG$10,0),0),"")</f>
        <v>#NAME?</v>
      </c>
      <c r="CE83" s="29" t="str">
        <f t="shared" ca="1" si="121"/>
        <v/>
      </c>
      <c r="CF83" s="29" t="str">
        <f t="shared" ca="1" si="122"/>
        <v/>
      </c>
      <c r="CG83" s="29" t="e">
        <f ca="1">+_xlfn.IFNA(VLOOKUP($B83,'Resultados General'!$C$11:$CG$510,MATCH(CG$6,'Resultados General'!$C$10:$CG$10,0),0),"")</f>
        <v>#NAME?</v>
      </c>
      <c r="CH83" s="29" t="str">
        <f t="shared" ca="1" si="123"/>
        <v/>
      </c>
      <c r="CI83" s="29" t="str">
        <f t="shared" ca="1" si="124"/>
        <v/>
      </c>
      <c r="CJ83" s="29" t="e">
        <f ca="1">+_xlfn.IFNA(VLOOKUP($B83,'Resultados General'!$C$11:$CG$510,MATCH(CJ$6,'Resultados General'!$C$10:$CG$10,0),0),"")</f>
        <v>#NAME?</v>
      </c>
      <c r="CK83" s="29" t="str">
        <f t="shared" ca="1" si="125"/>
        <v/>
      </c>
      <c r="CL83" s="29" t="str">
        <f t="shared" ca="1" si="126"/>
        <v/>
      </c>
      <c r="CM83" s="29" t="e">
        <f ca="1">+_xlfn.IFNA(VLOOKUP($B83,'Resultados General'!$C$11:$CG$510,MATCH(CM$6,'Resultados General'!$C$10:$CG$10,0),0),"")</f>
        <v>#NAME?</v>
      </c>
      <c r="CN83" s="29" t="str">
        <f t="shared" ca="1" si="127"/>
        <v/>
      </c>
      <c r="CO83" s="29" t="str">
        <f t="shared" ca="1" si="128"/>
        <v/>
      </c>
      <c r="CP83" s="29" t="e">
        <f ca="1">+_xlfn.IFNA(VLOOKUP($B83,'Resultados General'!$C$11:$CG$510,MATCH(CP$6,'Resultados General'!$C$10:$CG$10,0),0),"")</f>
        <v>#NAME?</v>
      </c>
      <c r="CQ83" s="29" t="str">
        <f t="shared" ca="1" si="129"/>
        <v/>
      </c>
      <c r="CR83" s="29" t="str">
        <f t="shared" ca="1" si="130"/>
        <v/>
      </c>
      <c r="CS83" s="29" t="e">
        <f ca="1">+_xlfn.IFNA(VLOOKUP($B83,'Resultados General'!$C$11:$CG$510,MATCH(CS$6,'Resultados General'!$C$10:$CG$10,0),0),"")</f>
        <v>#NAME?</v>
      </c>
      <c r="CT83" s="29" t="str">
        <f t="shared" ca="1" si="131"/>
        <v/>
      </c>
      <c r="CU83" s="29" t="str">
        <f t="shared" ca="1" si="132"/>
        <v/>
      </c>
      <c r="CV83" s="29" t="e">
        <f ca="1">+_xlfn.IFNA(VLOOKUP($B83,'Resultados General'!$C$11:$CG$510,MATCH(CV$6,'Resultados General'!$C$10:$CG$10,0),0),"")</f>
        <v>#NAME?</v>
      </c>
      <c r="CW83" s="29" t="str">
        <f t="shared" ca="1" si="133"/>
        <v/>
      </c>
      <c r="CX83" s="29" t="str">
        <f t="shared" ca="1" si="134"/>
        <v/>
      </c>
      <c r="CY83" s="29" t="e">
        <f ca="1">+_xlfn.IFNA(VLOOKUP($B83,'Resultados General'!$C$11:$CG$510,MATCH(CY$6,'Resultados General'!$C$10:$CG$10,0),0),"")</f>
        <v>#NAME?</v>
      </c>
      <c r="CZ83" s="29" t="str">
        <f t="shared" ca="1" si="135"/>
        <v/>
      </c>
      <c r="DA83" s="29" t="str">
        <f t="shared" ca="1" si="136"/>
        <v/>
      </c>
      <c r="DB83" s="29" t="e">
        <f ca="1">+_xlfn.IFNA(VLOOKUP($B83,'Resultados General'!$C$11:$CG$510,MATCH(DB$6,'Resultados General'!$C$10:$CG$10,0),0),"")</f>
        <v>#NAME?</v>
      </c>
      <c r="DC83" s="29" t="str">
        <f t="shared" ca="1" si="137"/>
        <v/>
      </c>
      <c r="DD83" s="29" t="str">
        <f t="shared" ca="1" si="138"/>
        <v/>
      </c>
      <c r="DE83" s="29" t="e">
        <f ca="1">+_xlfn.IFNA(VLOOKUP($B83,'Resultados General'!$C$11:$CG$510,MATCH(DE$6,'Resultados General'!$C$10:$CG$10,0),0),"")</f>
        <v>#NAME?</v>
      </c>
      <c r="DF83" s="29" t="str">
        <f t="shared" ca="1" si="139"/>
        <v/>
      </c>
      <c r="DG83" s="29" t="str">
        <f t="shared" ca="1" si="140"/>
        <v/>
      </c>
      <c r="DH83" s="29" t="e">
        <f ca="1">+_xlfn.IFNA(VLOOKUP($B83,'Resultados General'!$C$11:$CG$510,MATCH(DH$6,'Resultados General'!$C$10:$CG$10,0),0),"")</f>
        <v>#NAME?</v>
      </c>
      <c r="DI83" s="29" t="str">
        <f t="shared" ca="1" si="141"/>
        <v/>
      </c>
      <c r="DJ83" s="29" t="str">
        <f t="shared" ca="1" si="142"/>
        <v/>
      </c>
      <c r="DK83" s="29" t="e">
        <f ca="1">+_xlfn.IFNA(VLOOKUP($B83,'Resultados General'!$C$11:$CG$510,MATCH(DK$6,'Resultados General'!$C$10:$CG$10,0),0),"")</f>
        <v>#NAME?</v>
      </c>
      <c r="DL83" s="29" t="str">
        <f t="shared" ca="1" si="143"/>
        <v/>
      </c>
      <c r="DM83" s="29" t="str">
        <f t="shared" ca="1" si="144"/>
        <v/>
      </c>
      <c r="DN83" s="29" t="e">
        <f ca="1">+_xlfn.IFNA(VLOOKUP($B83,'Resultados General'!$C$11:$CG$510,MATCH(DN$6,'Resultados General'!$C$10:$CG$10,0),0),"")</f>
        <v>#NAME?</v>
      </c>
      <c r="DO83" s="29" t="str">
        <f t="shared" ca="1" si="145"/>
        <v/>
      </c>
      <c r="DP83" s="29" t="str">
        <f t="shared" ca="1" si="146"/>
        <v/>
      </c>
    </row>
    <row r="84" spans="2:120">
      <c r="B84" s="219" t="str">
        <f>+IF('Resultados General'!C87="","",'Resultados General'!C87)</f>
        <v/>
      </c>
      <c r="C84" s="134" t="e">
        <f ca="1">+_xlfn.IFNA(VLOOKUP('Distribución de puestos'!B84,'Resultados General'!$C$11:$J$510,8,0),"")</f>
        <v>#NAME?</v>
      </c>
      <c r="D84" s="135" t="e">
        <f ca="1">+_xlfn.IFNA(VLOOKUP(B84,'Resultados General'!$C$11:$L$510,10,0),"")</f>
        <v>#NAME?</v>
      </c>
      <c r="E84" s="26" t="s">
        <v>76</v>
      </c>
      <c r="F84" s="26" t="s">
        <v>76</v>
      </c>
      <c r="G84" s="135" t="str">
        <f t="shared" ca="1" si="147"/>
        <v/>
      </c>
      <c r="H84" s="135" t="str">
        <f t="shared" ca="1" si="148"/>
        <v/>
      </c>
      <c r="I84" s="219" t="str">
        <f t="shared" si="149"/>
        <v/>
      </c>
      <c r="J84" s="138"/>
      <c r="M84" s="29" t="e">
        <f ca="1">+_xlfn.IFNA(VLOOKUP($B84,'Resultados General'!$C$11:$CG$510,MATCH(M$6,'Resultados General'!$C$10:$CG$10,0),0),"")</f>
        <v>#NAME?</v>
      </c>
      <c r="N84" s="29" t="str">
        <f t="shared" ca="1" si="75"/>
        <v/>
      </c>
      <c r="O84" s="29" t="str">
        <f t="shared" ca="1" si="76"/>
        <v/>
      </c>
      <c r="P84" s="29" t="e">
        <f ca="1">+_xlfn.IFNA(VLOOKUP($B84,'Resultados General'!$C$11:$CG$510,MATCH(P$6,'Resultados General'!$C$10:$CG$10,0),0),"")</f>
        <v>#NAME?</v>
      </c>
      <c r="Q84" s="29" t="str">
        <f t="shared" ca="1" si="77"/>
        <v/>
      </c>
      <c r="R84" s="29" t="str">
        <f t="shared" ca="1" si="78"/>
        <v/>
      </c>
      <c r="S84" s="29" t="e">
        <f ca="1">+_xlfn.IFNA(VLOOKUP($B84,'Resultados General'!$C$11:$CG$510,MATCH(S$6,'Resultados General'!$C$10:$CG$10,0),0),"")</f>
        <v>#NAME?</v>
      </c>
      <c r="T84" s="29" t="str">
        <f t="shared" ca="1" si="79"/>
        <v/>
      </c>
      <c r="U84" s="29" t="str">
        <f t="shared" ca="1" si="80"/>
        <v/>
      </c>
      <c r="V84" s="29" t="e">
        <f ca="1">+_xlfn.IFNA(VLOOKUP($B84,'Resultados General'!$C$11:$CG$510,MATCH(V$6,'Resultados General'!$C$10:$CG$10,0),0),"")</f>
        <v>#NAME?</v>
      </c>
      <c r="W84" s="29" t="str">
        <f t="shared" ca="1" si="81"/>
        <v/>
      </c>
      <c r="X84" s="29" t="str">
        <f t="shared" ca="1" si="82"/>
        <v/>
      </c>
      <c r="Y84" s="29" t="e">
        <f ca="1">+_xlfn.IFNA(VLOOKUP($B84,'Resultados General'!$C$11:$CG$510,MATCH(Y$6,'Resultados General'!$C$10:$CG$10,0),0),"")</f>
        <v>#NAME?</v>
      </c>
      <c r="Z84" s="29" t="str">
        <f t="shared" ca="1" si="83"/>
        <v/>
      </c>
      <c r="AA84" s="29" t="str">
        <f t="shared" ca="1" si="84"/>
        <v/>
      </c>
      <c r="AB84" s="29" t="e">
        <f ca="1">+_xlfn.IFNA(VLOOKUP($B84,'Resultados General'!$C$11:$CG$510,MATCH(AB$6,'Resultados General'!$C$10:$CG$10,0),0),"")</f>
        <v>#NAME?</v>
      </c>
      <c r="AC84" s="29" t="str">
        <f t="shared" ca="1" si="85"/>
        <v/>
      </c>
      <c r="AD84" s="29" t="str">
        <f t="shared" ca="1" si="86"/>
        <v/>
      </c>
      <c r="AE84" s="29" t="e">
        <f ca="1">+_xlfn.IFNA(VLOOKUP($B84,'Resultados General'!$C$11:$CG$510,MATCH(AE$6,'Resultados General'!$C$10:$CG$10,0),0),"")</f>
        <v>#NAME?</v>
      </c>
      <c r="AF84" s="29" t="str">
        <f t="shared" ca="1" si="87"/>
        <v/>
      </c>
      <c r="AG84" s="29" t="str">
        <f t="shared" ca="1" si="88"/>
        <v/>
      </c>
      <c r="AH84" s="29" t="e">
        <f ca="1">+_xlfn.IFNA(VLOOKUP($B84,'Resultados General'!$C$11:$CG$510,MATCH(AH$6,'Resultados General'!$C$10:$CG$10,0),0),"")</f>
        <v>#NAME?</v>
      </c>
      <c r="AI84" s="29" t="str">
        <f t="shared" ca="1" si="89"/>
        <v/>
      </c>
      <c r="AJ84" s="29" t="str">
        <f t="shared" ca="1" si="90"/>
        <v/>
      </c>
      <c r="AK84" s="29" t="e">
        <f ca="1">+_xlfn.IFNA(VLOOKUP($B84,'Resultados General'!$C$11:$CG$510,MATCH(AK$6,'Resultados General'!$C$10:$CG$10,0),0),"")</f>
        <v>#NAME?</v>
      </c>
      <c r="AL84" s="29" t="str">
        <f t="shared" ca="1" si="91"/>
        <v/>
      </c>
      <c r="AM84" s="29" t="str">
        <f t="shared" ca="1" si="92"/>
        <v/>
      </c>
      <c r="AN84" s="29" t="e">
        <f ca="1">+_xlfn.IFNA(VLOOKUP($B84,'Resultados General'!$C$11:$CG$510,MATCH(AN$6,'Resultados General'!$C$10:$CG$10,0),0),"")</f>
        <v>#NAME?</v>
      </c>
      <c r="AO84" s="29" t="str">
        <f t="shared" ca="1" si="93"/>
        <v/>
      </c>
      <c r="AP84" s="29" t="str">
        <f t="shared" ca="1" si="94"/>
        <v/>
      </c>
      <c r="AQ84" s="29" t="e">
        <f ca="1">+_xlfn.IFNA(VLOOKUP($B84,'Resultados General'!$C$11:$CG$510,MATCH(AQ$6,'Resultados General'!$C$10:$CG$10,0),0),"")</f>
        <v>#NAME?</v>
      </c>
      <c r="AR84" s="29" t="str">
        <f t="shared" ca="1" si="95"/>
        <v/>
      </c>
      <c r="AS84" s="29" t="str">
        <f t="shared" ca="1" si="96"/>
        <v/>
      </c>
      <c r="AT84" s="29" t="e">
        <f ca="1">+_xlfn.IFNA(VLOOKUP($B84,'Resultados General'!$C$11:$CG$510,MATCH(AT$6,'Resultados General'!$C$10:$CG$10,0),0),"")</f>
        <v>#NAME?</v>
      </c>
      <c r="AU84" s="29" t="str">
        <f t="shared" ca="1" si="97"/>
        <v/>
      </c>
      <c r="AV84" s="29" t="str">
        <f t="shared" ca="1" si="98"/>
        <v/>
      </c>
      <c r="AW84" s="29" t="e">
        <f ca="1">+_xlfn.IFNA(VLOOKUP($B84,'Resultados General'!$C$11:$CG$510,MATCH(AW$6,'Resultados General'!$C$10:$CG$10,0),0),"")</f>
        <v>#NAME?</v>
      </c>
      <c r="AX84" s="29" t="str">
        <f t="shared" ca="1" si="99"/>
        <v/>
      </c>
      <c r="AY84" s="29" t="str">
        <f t="shared" ca="1" si="100"/>
        <v/>
      </c>
      <c r="AZ84" s="29" t="e">
        <f ca="1">+_xlfn.IFNA(VLOOKUP($B84,'Resultados General'!$C$11:$CG$510,MATCH(AZ$6,'Resultados General'!$C$10:$CG$10,0),0),"")</f>
        <v>#NAME?</v>
      </c>
      <c r="BA84" s="29" t="str">
        <f t="shared" ca="1" si="101"/>
        <v/>
      </c>
      <c r="BB84" s="29" t="str">
        <f t="shared" ca="1" si="102"/>
        <v/>
      </c>
      <c r="BC84" s="29" t="e">
        <f ca="1">+_xlfn.IFNA(VLOOKUP($B84,'Resultados General'!$C$11:$CG$510,MATCH(BC$6,'Resultados General'!$C$10:$CG$10,0),0),"")</f>
        <v>#NAME?</v>
      </c>
      <c r="BD84" s="29" t="str">
        <f t="shared" ca="1" si="103"/>
        <v/>
      </c>
      <c r="BE84" s="29" t="str">
        <f t="shared" ca="1" si="104"/>
        <v/>
      </c>
      <c r="BF84" s="29" t="e">
        <f ca="1">+_xlfn.IFNA(VLOOKUP($B84,'Resultados General'!$C$11:$CG$510,MATCH(BF$6,'Resultados General'!$C$10:$CG$10,0),0),"")</f>
        <v>#NAME?</v>
      </c>
      <c r="BG84" s="29" t="str">
        <f t="shared" ca="1" si="105"/>
        <v/>
      </c>
      <c r="BH84" s="29" t="str">
        <f t="shared" ca="1" si="106"/>
        <v/>
      </c>
      <c r="BI84" s="29" t="e">
        <f ca="1">+_xlfn.IFNA(VLOOKUP($B84,'Resultados General'!$C$11:$CG$510,MATCH(BI$6,'Resultados General'!$C$10:$CG$10,0),0),"")</f>
        <v>#NAME?</v>
      </c>
      <c r="BJ84" s="29" t="str">
        <f t="shared" ca="1" si="107"/>
        <v/>
      </c>
      <c r="BK84" s="29" t="str">
        <f t="shared" ca="1" si="108"/>
        <v/>
      </c>
      <c r="BL84" s="29" t="e">
        <f ca="1">+_xlfn.IFNA(VLOOKUP($B84,'Resultados General'!$C$11:$CG$510,MATCH(BL$6,'Resultados General'!$C$10:$CG$10,0),0),"")</f>
        <v>#NAME?</v>
      </c>
      <c r="BM84" s="29" t="str">
        <f t="shared" ca="1" si="109"/>
        <v/>
      </c>
      <c r="BN84" s="29" t="str">
        <f t="shared" ca="1" si="110"/>
        <v/>
      </c>
      <c r="BO84" s="29" t="e">
        <f ca="1">+_xlfn.IFNA(VLOOKUP($B84,'Resultados General'!$C$11:$CG$510,MATCH(BO$6,'Resultados General'!$C$10:$CG$10,0),0),"")</f>
        <v>#NAME?</v>
      </c>
      <c r="BP84" s="29" t="str">
        <f t="shared" ca="1" si="111"/>
        <v/>
      </c>
      <c r="BQ84" s="29" t="str">
        <f t="shared" ca="1" si="112"/>
        <v/>
      </c>
      <c r="BR84" s="29" t="e">
        <f ca="1">+_xlfn.IFNA(VLOOKUP($B84,'Resultados General'!$C$11:$CG$510,MATCH(BR$6,'Resultados General'!$C$10:$CG$10,0),0),"")</f>
        <v>#NAME?</v>
      </c>
      <c r="BS84" s="29" t="str">
        <f t="shared" ca="1" si="113"/>
        <v/>
      </c>
      <c r="BT84" s="29" t="str">
        <f t="shared" ca="1" si="114"/>
        <v/>
      </c>
      <c r="BU84" s="29" t="e">
        <f ca="1">+_xlfn.IFNA(VLOOKUP($B84,'Resultados General'!$C$11:$CG$510,MATCH(BU$6,'Resultados General'!$C$10:$CG$10,0),0),"")</f>
        <v>#NAME?</v>
      </c>
      <c r="BV84" s="29" t="str">
        <f t="shared" ca="1" si="115"/>
        <v/>
      </c>
      <c r="BW84" s="29" t="str">
        <f t="shared" ca="1" si="116"/>
        <v/>
      </c>
      <c r="BX84" s="29" t="e">
        <f ca="1">+_xlfn.IFNA(VLOOKUP($B84,'Resultados General'!$C$11:$CG$510,MATCH(BX$6,'Resultados General'!$C$10:$CG$10,0),0),"")</f>
        <v>#NAME?</v>
      </c>
      <c r="BY84" s="29" t="str">
        <f t="shared" ca="1" si="117"/>
        <v/>
      </c>
      <c r="BZ84" s="29" t="str">
        <f t="shared" ca="1" si="118"/>
        <v/>
      </c>
      <c r="CA84" s="29" t="e">
        <f ca="1">+_xlfn.IFNA(VLOOKUP($B84,'Resultados General'!$C$11:$CG$510,MATCH(CA$6,'Resultados General'!$C$10:$CG$10,0),0),"")</f>
        <v>#NAME?</v>
      </c>
      <c r="CB84" s="29" t="str">
        <f t="shared" ca="1" si="119"/>
        <v/>
      </c>
      <c r="CC84" s="29" t="str">
        <f t="shared" ca="1" si="120"/>
        <v/>
      </c>
      <c r="CD84" s="29" t="e">
        <f ca="1">+_xlfn.IFNA(VLOOKUP($B84,'Resultados General'!$C$11:$CG$510,MATCH(CD$6,'Resultados General'!$C$10:$CG$10,0),0),"")</f>
        <v>#NAME?</v>
      </c>
      <c r="CE84" s="29" t="str">
        <f t="shared" ca="1" si="121"/>
        <v/>
      </c>
      <c r="CF84" s="29" t="str">
        <f t="shared" ca="1" si="122"/>
        <v/>
      </c>
      <c r="CG84" s="29" t="e">
        <f ca="1">+_xlfn.IFNA(VLOOKUP($B84,'Resultados General'!$C$11:$CG$510,MATCH(CG$6,'Resultados General'!$C$10:$CG$10,0),0),"")</f>
        <v>#NAME?</v>
      </c>
      <c r="CH84" s="29" t="str">
        <f t="shared" ca="1" si="123"/>
        <v/>
      </c>
      <c r="CI84" s="29" t="str">
        <f t="shared" ca="1" si="124"/>
        <v/>
      </c>
      <c r="CJ84" s="29" t="e">
        <f ca="1">+_xlfn.IFNA(VLOOKUP($B84,'Resultados General'!$C$11:$CG$510,MATCH(CJ$6,'Resultados General'!$C$10:$CG$10,0),0),"")</f>
        <v>#NAME?</v>
      </c>
      <c r="CK84" s="29" t="str">
        <f t="shared" ca="1" si="125"/>
        <v/>
      </c>
      <c r="CL84" s="29" t="str">
        <f t="shared" ca="1" si="126"/>
        <v/>
      </c>
      <c r="CM84" s="29" t="e">
        <f ca="1">+_xlfn.IFNA(VLOOKUP($B84,'Resultados General'!$C$11:$CG$510,MATCH(CM$6,'Resultados General'!$C$10:$CG$10,0),0),"")</f>
        <v>#NAME?</v>
      </c>
      <c r="CN84" s="29" t="str">
        <f t="shared" ca="1" si="127"/>
        <v/>
      </c>
      <c r="CO84" s="29" t="str">
        <f t="shared" ca="1" si="128"/>
        <v/>
      </c>
      <c r="CP84" s="29" t="e">
        <f ca="1">+_xlfn.IFNA(VLOOKUP($B84,'Resultados General'!$C$11:$CG$510,MATCH(CP$6,'Resultados General'!$C$10:$CG$10,0),0),"")</f>
        <v>#NAME?</v>
      </c>
      <c r="CQ84" s="29" t="str">
        <f t="shared" ca="1" si="129"/>
        <v/>
      </c>
      <c r="CR84" s="29" t="str">
        <f t="shared" ca="1" si="130"/>
        <v/>
      </c>
      <c r="CS84" s="29" t="e">
        <f ca="1">+_xlfn.IFNA(VLOOKUP($B84,'Resultados General'!$C$11:$CG$510,MATCH(CS$6,'Resultados General'!$C$10:$CG$10,0),0),"")</f>
        <v>#NAME?</v>
      </c>
      <c r="CT84" s="29" t="str">
        <f t="shared" ca="1" si="131"/>
        <v/>
      </c>
      <c r="CU84" s="29" t="str">
        <f t="shared" ca="1" si="132"/>
        <v/>
      </c>
      <c r="CV84" s="29" t="e">
        <f ca="1">+_xlfn.IFNA(VLOOKUP($B84,'Resultados General'!$C$11:$CG$510,MATCH(CV$6,'Resultados General'!$C$10:$CG$10,0),0),"")</f>
        <v>#NAME?</v>
      </c>
      <c r="CW84" s="29" t="str">
        <f t="shared" ca="1" si="133"/>
        <v/>
      </c>
      <c r="CX84" s="29" t="str">
        <f t="shared" ca="1" si="134"/>
        <v/>
      </c>
      <c r="CY84" s="29" t="e">
        <f ca="1">+_xlfn.IFNA(VLOOKUP($B84,'Resultados General'!$C$11:$CG$510,MATCH(CY$6,'Resultados General'!$C$10:$CG$10,0),0),"")</f>
        <v>#NAME?</v>
      </c>
      <c r="CZ84" s="29" t="str">
        <f t="shared" ca="1" si="135"/>
        <v/>
      </c>
      <c r="DA84" s="29" t="str">
        <f t="shared" ca="1" si="136"/>
        <v/>
      </c>
      <c r="DB84" s="29" t="e">
        <f ca="1">+_xlfn.IFNA(VLOOKUP($B84,'Resultados General'!$C$11:$CG$510,MATCH(DB$6,'Resultados General'!$C$10:$CG$10,0),0),"")</f>
        <v>#NAME?</v>
      </c>
      <c r="DC84" s="29" t="str">
        <f t="shared" ca="1" si="137"/>
        <v/>
      </c>
      <c r="DD84" s="29" t="str">
        <f t="shared" ca="1" si="138"/>
        <v/>
      </c>
      <c r="DE84" s="29" t="e">
        <f ca="1">+_xlfn.IFNA(VLOOKUP($B84,'Resultados General'!$C$11:$CG$510,MATCH(DE$6,'Resultados General'!$C$10:$CG$10,0),0),"")</f>
        <v>#NAME?</v>
      </c>
      <c r="DF84" s="29" t="str">
        <f t="shared" ca="1" si="139"/>
        <v/>
      </c>
      <c r="DG84" s="29" t="str">
        <f t="shared" ca="1" si="140"/>
        <v/>
      </c>
      <c r="DH84" s="29" t="e">
        <f ca="1">+_xlfn.IFNA(VLOOKUP($B84,'Resultados General'!$C$11:$CG$510,MATCH(DH$6,'Resultados General'!$C$10:$CG$10,0),0),"")</f>
        <v>#NAME?</v>
      </c>
      <c r="DI84" s="29" t="str">
        <f t="shared" ca="1" si="141"/>
        <v/>
      </c>
      <c r="DJ84" s="29" t="str">
        <f t="shared" ca="1" si="142"/>
        <v/>
      </c>
      <c r="DK84" s="29" t="e">
        <f ca="1">+_xlfn.IFNA(VLOOKUP($B84,'Resultados General'!$C$11:$CG$510,MATCH(DK$6,'Resultados General'!$C$10:$CG$10,0),0),"")</f>
        <v>#NAME?</v>
      </c>
      <c r="DL84" s="29" t="str">
        <f t="shared" ca="1" si="143"/>
        <v/>
      </c>
      <c r="DM84" s="29" t="str">
        <f t="shared" ca="1" si="144"/>
        <v/>
      </c>
      <c r="DN84" s="29" t="e">
        <f ca="1">+_xlfn.IFNA(VLOOKUP($B84,'Resultados General'!$C$11:$CG$510,MATCH(DN$6,'Resultados General'!$C$10:$CG$10,0),0),"")</f>
        <v>#NAME?</v>
      </c>
      <c r="DO84" s="29" t="str">
        <f t="shared" ca="1" si="145"/>
        <v/>
      </c>
      <c r="DP84" s="29" t="str">
        <f t="shared" ca="1" si="146"/>
        <v/>
      </c>
    </row>
    <row r="85" spans="2:120">
      <c r="B85" s="219" t="str">
        <f>+IF('Resultados General'!C88="","",'Resultados General'!C88)</f>
        <v/>
      </c>
      <c r="C85" s="134" t="e">
        <f ca="1">+_xlfn.IFNA(VLOOKUP('Distribución de puestos'!B85,'Resultados General'!$C$11:$J$510,8,0),"")</f>
        <v>#NAME?</v>
      </c>
      <c r="D85" s="135" t="e">
        <f ca="1">+_xlfn.IFNA(VLOOKUP(B85,'Resultados General'!$C$11:$L$510,10,0),"")</f>
        <v>#NAME?</v>
      </c>
      <c r="E85" s="26" t="s">
        <v>76</v>
      </c>
      <c r="F85" s="26" t="s">
        <v>76</v>
      </c>
      <c r="G85" s="135" t="str">
        <f t="shared" ca="1" si="147"/>
        <v/>
      </c>
      <c r="H85" s="135" t="str">
        <f t="shared" ca="1" si="148"/>
        <v/>
      </c>
      <c r="I85" s="219" t="str">
        <f t="shared" si="149"/>
        <v/>
      </c>
      <c r="J85" s="138"/>
      <c r="M85" s="29" t="e">
        <f ca="1">+_xlfn.IFNA(VLOOKUP($B85,'Resultados General'!$C$11:$CG$510,MATCH(M$6,'Resultados General'!$C$10:$CG$10,0),0),"")</f>
        <v>#NAME?</v>
      </c>
      <c r="N85" s="29" t="str">
        <f t="shared" ca="1" si="75"/>
        <v/>
      </c>
      <c r="O85" s="29" t="str">
        <f t="shared" ca="1" si="76"/>
        <v/>
      </c>
      <c r="P85" s="29" t="e">
        <f ca="1">+_xlfn.IFNA(VLOOKUP($B85,'Resultados General'!$C$11:$CG$510,MATCH(P$6,'Resultados General'!$C$10:$CG$10,0),0),"")</f>
        <v>#NAME?</v>
      </c>
      <c r="Q85" s="29" t="str">
        <f t="shared" ca="1" si="77"/>
        <v/>
      </c>
      <c r="R85" s="29" t="str">
        <f t="shared" ca="1" si="78"/>
        <v/>
      </c>
      <c r="S85" s="29" t="e">
        <f ca="1">+_xlfn.IFNA(VLOOKUP($B85,'Resultados General'!$C$11:$CG$510,MATCH(S$6,'Resultados General'!$C$10:$CG$10,0),0),"")</f>
        <v>#NAME?</v>
      </c>
      <c r="T85" s="29" t="str">
        <f t="shared" ca="1" si="79"/>
        <v/>
      </c>
      <c r="U85" s="29" t="str">
        <f t="shared" ca="1" si="80"/>
        <v/>
      </c>
      <c r="V85" s="29" t="e">
        <f ca="1">+_xlfn.IFNA(VLOOKUP($B85,'Resultados General'!$C$11:$CG$510,MATCH(V$6,'Resultados General'!$C$10:$CG$10,0),0),"")</f>
        <v>#NAME?</v>
      </c>
      <c r="W85" s="29" t="str">
        <f t="shared" ca="1" si="81"/>
        <v/>
      </c>
      <c r="X85" s="29" t="str">
        <f t="shared" ca="1" si="82"/>
        <v/>
      </c>
      <c r="Y85" s="29" t="e">
        <f ca="1">+_xlfn.IFNA(VLOOKUP($B85,'Resultados General'!$C$11:$CG$510,MATCH(Y$6,'Resultados General'!$C$10:$CG$10,0),0),"")</f>
        <v>#NAME?</v>
      </c>
      <c r="Z85" s="29" t="str">
        <f t="shared" ca="1" si="83"/>
        <v/>
      </c>
      <c r="AA85" s="29" t="str">
        <f t="shared" ca="1" si="84"/>
        <v/>
      </c>
      <c r="AB85" s="29" t="e">
        <f ca="1">+_xlfn.IFNA(VLOOKUP($B85,'Resultados General'!$C$11:$CG$510,MATCH(AB$6,'Resultados General'!$C$10:$CG$10,0),0),"")</f>
        <v>#NAME?</v>
      </c>
      <c r="AC85" s="29" t="str">
        <f t="shared" ca="1" si="85"/>
        <v/>
      </c>
      <c r="AD85" s="29" t="str">
        <f t="shared" ca="1" si="86"/>
        <v/>
      </c>
      <c r="AE85" s="29" t="e">
        <f ca="1">+_xlfn.IFNA(VLOOKUP($B85,'Resultados General'!$C$11:$CG$510,MATCH(AE$6,'Resultados General'!$C$10:$CG$10,0),0),"")</f>
        <v>#NAME?</v>
      </c>
      <c r="AF85" s="29" t="str">
        <f t="shared" ca="1" si="87"/>
        <v/>
      </c>
      <c r="AG85" s="29" t="str">
        <f t="shared" ca="1" si="88"/>
        <v/>
      </c>
      <c r="AH85" s="29" t="e">
        <f ca="1">+_xlfn.IFNA(VLOOKUP($B85,'Resultados General'!$C$11:$CG$510,MATCH(AH$6,'Resultados General'!$C$10:$CG$10,0),0),"")</f>
        <v>#NAME?</v>
      </c>
      <c r="AI85" s="29" t="str">
        <f t="shared" ca="1" si="89"/>
        <v/>
      </c>
      <c r="AJ85" s="29" t="str">
        <f t="shared" ca="1" si="90"/>
        <v/>
      </c>
      <c r="AK85" s="29" t="e">
        <f ca="1">+_xlfn.IFNA(VLOOKUP($B85,'Resultados General'!$C$11:$CG$510,MATCH(AK$6,'Resultados General'!$C$10:$CG$10,0),0),"")</f>
        <v>#NAME?</v>
      </c>
      <c r="AL85" s="29" t="str">
        <f t="shared" ca="1" si="91"/>
        <v/>
      </c>
      <c r="AM85" s="29" t="str">
        <f t="shared" ca="1" si="92"/>
        <v/>
      </c>
      <c r="AN85" s="29" t="e">
        <f ca="1">+_xlfn.IFNA(VLOOKUP($B85,'Resultados General'!$C$11:$CG$510,MATCH(AN$6,'Resultados General'!$C$10:$CG$10,0),0),"")</f>
        <v>#NAME?</v>
      </c>
      <c r="AO85" s="29" t="str">
        <f t="shared" ca="1" si="93"/>
        <v/>
      </c>
      <c r="AP85" s="29" t="str">
        <f t="shared" ca="1" si="94"/>
        <v/>
      </c>
      <c r="AQ85" s="29" t="e">
        <f ca="1">+_xlfn.IFNA(VLOOKUP($B85,'Resultados General'!$C$11:$CG$510,MATCH(AQ$6,'Resultados General'!$C$10:$CG$10,0),0),"")</f>
        <v>#NAME?</v>
      </c>
      <c r="AR85" s="29" t="str">
        <f t="shared" ca="1" si="95"/>
        <v/>
      </c>
      <c r="AS85" s="29" t="str">
        <f t="shared" ca="1" si="96"/>
        <v/>
      </c>
      <c r="AT85" s="29" t="e">
        <f ca="1">+_xlfn.IFNA(VLOOKUP($B85,'Resultados General'!$C$11:$CG$510,MATCH(AT$6,'Resultados General'!$C$10:$CG$10,0),0),"")</f>
        <v>#NAME?</v>
      </c>
      <c r="AU85" s="29" t="str">
        <f t="shared" ca="1" si="97"/>
        <v/>
      </c>
      <c r="AV85" s="29" t="str">
        <f t="shared" ca="1" si="98"/>
        <v/>
      </c>
      <c r="AW85" s="29" t="e">
        <f ca="1">+_xlfn.IFNA(VLOOKUP($B85,'Resultados General'!$C$11:$CG$510,MATCH(AW$6,'Resultados General'!$C$10:$CG$10,0),0),"")</f>
        <v>#NAME?</v>
      </c>
      <c r="AX85" s="29" t="str">
        <f t="shared" ca="1" si="99"/>
        <v/>
      </c>
      <c r="AY85" s="29" t="str">
        <f t="shared" ca="1" si="100"/>
        <v/>
      </c>
      <c r="AZ85" s="29" t="e">
        <f ca="1">+_xlfn.IFNA(VLOOKUP($B85,'Resultados General'!$C$11:$CG$510,MATCH(AZ$6,'Resultados General'!$C$10:$CG$10,0),0),"")</f>
        <v>#NAME?</v>
      </c>
      <c r="BA85" s="29" t="str">
        <f t="shared" ca="1" si="101"/>
        <v/>
      </c>
      <c r="BB85" s="29" t="str">
        <f t="shared" ca="1" si="102"/>
        <v/>
      </c>
      <c r="BC85" s="29" t="e">
        <f ca="1">+_xlfn.IFNA(VLOOKUP($B85,'Resultados General'!$C$11:$CG$510,MATCH(BC$6,'Resultados General'!$C$10:$CG$10,0),0),"")</f>
        <v>#NAME?</v>
      </c>
      <c r="BD85" s="29" t="str">
        <f t="shared" ca="1" si="103"/>
        <v/>
      </c>
      <c r="BE85" s="29" t="str">
        <f t="shared" ca="1" si="104"/>
        <v/>
      </c>
      <c r="BF85" s="29" t="e">
        <f ca="1">+_xlfn.IFNA(VLOOKUP($B85,'Resultados General'!$C$11:$CG$510,MATCH(BF$6,'Resultados General'!$C$10:$CG$10,0),0),"")</f>
        <v>#NAME?</v>
      </c>
      <c r="BG85" s="29" t="str">
        <f t="shared" ca="1" si="105"/>
        <v/>
      </c>
      <c r="BH85" s="29" t="str">
        <f t="shared" ca="1" si="106"/>
        <v/>
      </c>
      <c r="BI85" s="29" t="e">
        <f ca="1">+_xlfn.IFNA(VLOOKUP($B85,'Resultados General'!$C$11:$CG$510,MATCH(BI$6,'Resultados General'!$C$10:$CG$10,0),0),"")</f>
        <v>#NAME?</v>
      </c>
      <c r="BJ85" s="29" t="str">
        <f t="shared" ca="1" si="107"/>
        <v/>
      </c>
      <c r="BK85" s="29" t="str">
        <f t="shared" ca="1" si="108"/>
        <v/>
      </c>
      <c r="BL85" s="29" t="e">
        <f ca="1">+_xlfn.IFNA(VLOOKUP($B85,'Resultados General'!$C$11:$CG$510,MATCH(BL$6,'Resultados General'!$C$10:$CG$10,0),0),"")</f>
        <v>#NAME?</v>
      </c>
      <c r="BM85" s="29" t="str">
        <f t="shared" ca="1" si="109"/>
        <v/>
      </c>
      <c r="BN85" s="29" t="str">
        <f t="shared" ca="1" si="110"/>
        <v/>
      </c>
      <c r="BO85" s="29" t="e">
        <f ca="1">+_xlfn.IFNA(VLOOKUP($B85,'Resultados General'!$C$11:$CG$510,MATCH(BO$6,'Resultados General'!$C$10:$CG$10,0),0),"")</f>
        <v>#NAME?</v>
      </c>
      <c r="BP85" s="29" t="str">
        <f t="shared" ca="1" si="111"/>
        <v/>
      </c>
      <c r="BQ85" s="29" t="str">
        <f t="shared" ca="1" si="112"/>
        <v/>
      </c>
      <c r="BR85" s="29" t="e">
        <f ca="1">+_xlfn.IFNA(VLOOKUP($B85,'Resultados General'!$C$11:$CG$510,MATCH(BR$6,'Resultados General'!$C$10:$CG$10,0),0),"")</f>
        <v>#NAME?</v>
      </c>
      <c r="BS85" s="29" t="str">
        <f t="shared" ca="1" si="113"/>
        <v/>
      </c>
      <c r="BT85" s="29" t="str">
        <f t="shared" ca="1" si="114"/>
        <v/>
      </c>
      <c r="BU85" s="29" t="e">
        <f ca="1">+_xlfn.IFNA(VLOOKUP($B85,'Resultados General'!$C$11:$CG$510,MATCH(BU$6,'Resultados General'!$C$10:$CG$10,0),0),"")</f>
        <v>#NAME?</v>
      </c>
      <c r="BV85" s="29" t="str">
        <f t="shared" ca="1" si="115"/>
        <v/>
      </c>
      <c r="BW85" s="29" t="str">
        <f t="shared" ca="1" si="116"/>
        <v/>
      </c>
      <c r="BX85" s="29" t="e">
        <f ca="1">+_xlfn.IFNA(VLOOKUP($B85,'Resultados General'!$C$11:$CG$510,MATCH(BX$6,'Resultados General'!$C$10:$CG$10,0),0),"")</f>
        <v>#NAME?</v>
      </c>
      <c r="BY85" s="29" t="str">
        <f t="shared" ca="1" si="117"/>
        <v/>
      </c>
      <c r="BZ85" s="29" t="str">
        <f t="shared" ca="1" si="118"/>
        <v/>
      </c>
      <c r="CA85" s="29" t="e">
        <f ca="1">+_xlfn.IFNA(VLOOKUP($B85,'Resultados General'!$C$11:$CG$510,MATCH(CA$6,'Resultados General'!$C$10:$CG$10,0),0),"")</f>
        <v>#NAME?</v>
      </c>
      <c r="CB85" s="29" t="str">
        <f t="shared" ca="1" si="119"/>
        <v/>
      </c>
      <c r="CC85" s="29" t="str">
        <f t="shared" ca="1" si="120"/>
        <v/>
      </c>
      <c r="CD85" s="29" t="e">
        <f ca="1">+_xlfn.IFNA(VLOOKUP($B85,'Resultados General'!$C$11:$CG$510,MATCH(CD$6,'Resultados General'!$C$10:$CG$10,0),0),"")</f>
        <v>#NAME?</v>
      </c>
      <c r="CE85" s="29" t="str">
        <f t="shared" ca="1" si="121"/>
        <v/>
      </c>
      <c r="CF85" s="29" t="str">
        <f t="shared" ca="1" si="122"/>
        <v/>
      </c>
      <c r="CG85" s="29" t="e">
        <f ca="1">+_xlfn.IFNA(VLOOKUP($B85,'Resultados General'!$C$11:$CG$510,MATCH(CG$6,'Resultados General'!$C$10:$CG$10,0),0),"")</f>
        <v>#NAME?</v>
      </c>
      <c r="CH85" s="29" t="str">
        <f t="shared" ca="1" si="123"/>
        <v/>
      </c>
      <c r="CI85" s="29" t="str">
        <f t="shared" ca="1" si="124"/>
        <v/>
      </c>
      <c r="CJ85" s="29" t="e">
        <f ca="1">+_xlfn.IFNA(VLOOKUP($B85,'Resultados General'!$C$11:$CG$510,MATCH(CJ$6,'Resultados General'!$C$10:$CG$10,0),0),"")</f>
        <v>#NAME?</v>
      </c>
      <c r="CK85" s="29" t="str">
        <f t="shared" ca="1" si="125"/>
        <v/>
      </c>
      <c r="CL85" s="29" t="str">
        <f t="shared" ca="1" si="126"/>
        <v/>
      </c>
      <c r="CM85" s="29" t="e">
        <f ca="1">+_xlfn.IFNA(VLOOKUP($B85,'Resultados General'!$C$11:$CG$510,MATCH(CM$6,'Resultados General'!$C$10:$CG$10,0),0),"")</f>
        <v>#NAME?</v>
      </c>
      <c r="CN85" s="29" t="str">
        <f t="shared" ca="1" si="127"/>
        <v/>
      </c>
      <c r="CO85" s="29" t="str">
        <f t="shared" ca="1" si="128"/>
        <v/>
      </c>
      <c r="CP85" s="29" t="e">
        <f ca="1">+_xlfn.IFNA(VLOOKUP($B85,'Resultados General'!$C$11:$CG$510,MATCH(CP$6,'Resultados General'!$C$10:$CG$10,0),0),"")</f>
        <v>#NAME?</v>
      </c>
      <c r="CQ85" s="29" t="str">
        <f t="shared" ca="1" si="129"/>
        <v/>
      </c>
      <c r="CR85" s="29" t="str">
        <f t="shared" ca="1" si="130"/>
        <v/>
      </c>
      <c r="CS85" s="29" t="e">
        <f ca="1">+_xlfn.IFNA(VLOOKUP($B85,'Resultados General'!$C$11:$CG$510,MATCH(CS$6,'Resultados General'!$C$10:$CG$10,0),0),"")</f>
        <v>#NAME?</v>
      </c>
      <c r="CT85" s="29" t="str">
        <f t="shared" ca="1" si="131"/>
        <v/>
      </c>
      <c r="CU85" s="29" t="str">
        <f t="shared" ca="1" si="132"/>
        <v/>
      </c>
      <c r="CV85" s="29" t="e">
        <f ca="1">+_xlfn.IFNA(VLOOKUP($B85,'Resultados General'!$C$11:$CG$510,MATCH(CV$6,'Resultados General'!$C$10:$CG$10,0),0),"")</f>
        <v>#NAME?</v>
      </c>
      <c r="CW85" s="29" t="str">
        <f t="shared" ca="1" si="133"/>
        <v/>
      </c>
      <c r="CX85" s="29" t="str">
        <f t="shared" ca="1" si="134"/>
        <v/>
      </c>
      <c r="CY85" s="29" t="e">
        <f ca="1">+_xlfn.IFNA(VLOOKUP($B85,'Resultados General'!$C$11:$CG$510,MATCH(CY$6,'Resultados General'!$C$10:$CG$10,0),0),"")</f>
        <v>#NAME?</v>
      </c>
      <c r="CZ85" s="29" t="str">
        <f t="shared" ca="1" si="135"/>
        <v/>
      </c>
      <c r="DA85" s="29" t="str">
        <f t="shared" ca="1" si="136"/>
        <v/>
      </c>
      <c r="DB85" s="29" t="e">
        <f ca="1">+_xlfn.IFNA(VLOOKUP($B85,'Resultados General'!$C$11:$CG$510,MATCH(DB$6,'Resultados General'!$C$10:$CG$10,0),0),"")</f>
        <v>#NAME?</v>
      </c>
      <c r="DC85" s="29" t="str">
        <f t="shared" ca="1" si="137"/>
        <v/>
      </c>
      <c r="DD85" s="29" t="str">
        <f t="shared" ca="1" si="138"/>
        <v/>
      </c>
      <c r="DE85" s="29" t="e">
        <f ca="1">+_xlfn.IFNA(VLOOKUP($B85,'Resultados General'!$C$11:$CG$510,MATCH(DE$6,'Resultados General'!$C$10:$CG$10,0),0),"")</f>
        <v>#NAME?</v>
      </c>
      <c r="DF85" s="29" t="str">
        <f t="shared" ca="1" si="139"/>
        <v/>
      </c>
      <c r="DG85" s="29" t="str">
        <f t="shared" ca="1" si="140"/>
        <v/>
      </c>
      <c r="DH85" s="29" t="e">
        <f ca="1">+_xlfn.IFNA(VLOOKUP($B85,'Resultados General'!$C$11:$CG$510,MATCH(DH$6,'Resultados General'!$C$10:$CG$10,0),0),"")</f>
        <v>#NAME?</v>
      </c>
      <c r="DI85" s="29" t="str">
        <f t="shared" ca="1" si="141"/>
        <v/>
      </c>
      <c r="DJ85" s="29" t="str">
        <f t="shared" ca="1" si="142"/>
        <v/>
      </c>
      <c r="DK85" s="29" t="e">
        <f ca="1">+_xlfn.IFNA(VLOOKUP($B85,'Resultados General'!$C$11:$CG$510,MATCH(DK$6,'Resultados General'!$C$10:$CG$10,0),0),"")</f>
        <v>#NAME?</v>
      </c>
      <c r="DL85" s="29" t="str">
        <f t="shared" ca="1" si="143"/>
        <v/>
      </c>
      <c r="DM85" s="29" t="str">
        <f t="shared" ca="1" si="144"/>
        <v/>
      </c>
      <c r="DN85" s="29" t="e">
        <f ca="1">+_xlfn.IFNA(VLOOKUP($B85,'Resultados General'!$C$11:$CG$510,MATCH(DN$6,'Resultados General'!$C$10:$CG$10,0),0),"")</f>
        <v>#NAME?</v>
      </c>
      <c r="DO85" s="29" t="str">
        <f t="shared" ca="1" si="145"/>
        <v/>
      </c>
      <c r="DP85" s="29" t="str">
        <f t="shared" ca="1" si="146"/>
        <v/>
      </c>
    </row>
    <row r="86" spans="2:120">
      <c r="B86" s="219" t="str">
        <f>+IF('Resultados General'!C89="","",'Resultados General'!C89)</f>
        <v/>
      </c>
      <c r="C86" s="134" t="e">
        <f ca="1">+_xlfn.IFNA(VLOOKUP('Distribución de puestos'!B86,'Resultados General'!$C$11:$J$510,8,0),"")</f>
        <v>#NAME?</v>
      </c>
      <c r="D86" s="135" t="e">
        <f ca="1">+_xlfn.IFNA(VLOOKUP(B86,'Resultados General'!$C$11:$L$510,10,0),"")</f>
        <v>#NAME?</v>
      </c>
      <c r="E86" s="26" t="s">
        <v>76</v>
      </c>
      <c r="F86" s="26" t="s">
        <v>76</v>
      </c>
      <c r="G86" s="135" t="str">
        <f t="shared" ca="1" si="147"/>
        <v/>
      </c>
      <c r="H86" s="135" t="str">
        <f t="shared" ca="1" si="148"/>
        <v/>
      </c>
      <c r="I86" s="219" t="str">
        <f t="shared" si="149"/>
        <v/>
      </c>
      <c r="J86" s="138"/>
      <c r="M86" s="29" t="e">
        <f ca="1">+_xlfn.IFNA(VLOOKUP($B86,'Resultados General'!$C$11:$CG$510,MATCH(M$6,'Resultados General'!$C$10:$CG$10,0),0),"")</f>
        <v>#NAME?</v>
      </c>
      <c r="N86" s="29" t="str">
        <f t="shared" ca="1" si="75"/>
        <v/>
      </c>
      <c r="O86" s="29" t="str">
        <f t="shared" ca="1" si="76"/>
        <v/>
      </c>
      <c r="P86" s="29" t="e">
        <f ca="1">+_xlfn.IFNA(VLOOKUP($B86,'Resultados General'!$C$11:$CG$510,MATCH(P$6,'Resultados General'!$C$10:$CG$10,0),0),"")</f>
        <v>#NAME?</v>
      </c>
      <c r="Q86" s="29" t="str">
        <f t="shared" ca="1" si="77"/>
        <v/>
      </c>
      <c r="R86" s="29" t="str">
        <f t="shared" ca="1" si="78"/>
        <v/>
      </c>
      <c r="S86" s="29" t="e">
        <f ca="1">+_xlfn.IFNA(VLOOKUP($B86,'Resultados General'!$C$11:$CG$510,MATCH(S$6,'Resultados General'!$C$10:$CG$10,0),0),"")</f>
        <v>#NAME?</v>
      </c>
      <c r="T86" s="29" t="str">
        <f t="shared" ca="1" si="79"/>
        <v/>
      </c>
      <c r="U86" s="29" t="str">
        <f t="shared" ca="1" si="80"/>
        <v/>
      </c>
      <c r="V86" s="29" t="e">
        <f ca="1">+_xlfn.IFNA(VLOOKUP($B86,'Resultados General'!$C$11:$CG$510,MATCH(V$6,'Resultados General'!$C$10:$CG$10,0),0),"")</f>
        <v>#NAME?</v>
      </c>
      <c r="W86" s="29" t="str">
        <f t="shared" ca="1" si="81"/>
        <v/>
      </c>
      <c r="X86" s="29" t="str">
        <f t="shared" ca="1" si="82"/>
        <v/>
      </c>
      <c r="Y86" s="29" t="e">
        <f ca="1">+_xlfn.IFNA(VLOOKUP($B86,'Resultados General'!$C$11:$CG$510,MATCH(Y$6,'Resultados General'!$C$10:$CG$10,0),0),"")</f>
        <v>#NAME?</v>
      </c>
      <c r="Z86" s="29" t="str">
        <f t="shared" ca="1" si="83"/>
        <v/>
      </c>
      <c r="AA86" s="29" t="str">
        <f t="shared" ca="1" si="84"/>
        <v/>
      </c>
      <c r="AB86" s="29" t="e">
        <f ca="1">+_xlfn.IFNA(VLOOKUP($B86,'Resultados General'!$C$11:$CG$510,MATCH(AB$6,'Resultados General'!$C$10:$CG$10,0),0),"")</f>
        <v>#NAME?</v>
      </c>
      <c r="AC86" s="29" t="str">
        <f t="shared" ca="1" si="85"/>
        <v/>
      </c>
      <c r="AD86" s="29" t="str">
        <f t="shared" ca="1" si="86"/>
        <v/>
      </c>
      <c r="AE86" s="29" t="e">
        <f ca="1">+_xlfn.IFNA(VLOOKUP($B86,'Resultados General'!$C$11:$CG$510,MATCH(AE$6,'Resultados General'!$C$10:$CG$10,0),0),"")</f>
        <v>#NAME?</v>
      </c>
      <c r="AF86" s="29" t="str">
        <f t="shared" ca="1" si="87"/>
        <v/>
      </c>
      <c r="AG86" s="29" t="str">
        <f t="shared" ca="1" si="88"/>
        <v/>
      </c>
      <c r="AH86" s="29" t="e">
        <f ca="1">+_xlfn.IFNA(VLOOKUP($B86,'Resultados General'!$C$11:$CG$510,MATCH(AH$6,'Resultados General'!$C$10:$CG$10,0),0),"")</f>
        <v>#NAME?</v>
      </c>
      <c r="AI86" s="29" t="str">
        <f t="shared" ca="1" si="89"/>
        <v/>
      </c>
      <c r="AJ86" s="29" t="str">
        <f t="shared" ca="1" si="90"/>
        <v/>
      </c>
      <c r="AK86" s="29" t="e">
        <f ca="1">+_xlfn.IFNA(VLOOKUP($B86,'Resultados General'!$C$11:$CG$510,MATCH(AK$6,'Resultados General'!$C$10:$CG$10,0),0),"")</f>
        <v>#NAME?</v>
      </c>
      <c r="AL86" s="29" t="str">
        <f t="shared" ca="1" si="91"/>
        <v/>
      </c>
      <c r="AM86" s="29" t="str">
        <f t="shared" ca="1" si="92"/>
        <v/>
      </c>
      <c r="AN86" s="29" t="e">
        <f ca="1">+_xlfn.IFNA(VLOOKUP($B86,'Resultados General'!$C$11:$CG$510,MATCH(AN$6,'Resultados General'!$C$10:$CG$10,0),0),"")</f>
        <v>#NAME?</v>
      </c>
      <c r="AO86" s="29" t="str">
        <f t="shared" ca="1" si="93"/>
        <v/>
      </c>
      <c r="AP86" s="29" t="str">
        <f t="shared" ca="1" si="94"/>
        <v/>
      </c>
      <c r="AQ86" s="29" t="e">
        <f ca="1">+_xlfn.IFNA(VLOOKUP($B86,'Resultados General'!$C$11:$CG$510,MATCH(AQ$6,'Resultados General'!$C$10:$CG$10,0),0),"")</f>
        <v>#NAME?</v>
      </c>
      <c r="AR86" s="29" t="str">
        <f t="shared" ca="1" si="95"/>
        <v/>
      </c>
      <c r="AS86" s="29" t="str">
        <f t="shared" ca="1" si="96"/>
        <v/>
      </c>
      <c r="AT86" s="29" t="e">
        <f ca="1">+_xlfn.IFNA(VLOOKUP($B86,'Resultados General'!$C$11:$CG$510,MATCH(AT$6,'Resultados General'!$C$10:$CG$10,0),0),"")</f>
        <v>#NAME?</v>
      </c>
      <c r="AU86" s="29" t="str">
        <f t="shared" ca="1" si="97"/>
        <v/>
      </c>
      <c r="AV86" s="29" t="str">
        <f t="shared" ca="1" si="98"/>
        <v/>
      </c>
      <c r="AW86" s="29" t="e">
        <f ca="1">+_xlfn.IFNA(VLOOKUP($B86,'Resultados General'!$C$11:$CG$510,MATCH(AW$6,'Resultados General'!$C$10:$CG$10,0),0),"")</f>
        <v>#NAME?</v>
      </c>
      <c r="AX86" s="29" t="str">
        <f t="shared" ca="1" si="99"/>
        <v/>
      </c>
      <c r="AY86" s="29" t="str">
        <f t="shared" ca="1" si="100"/>
        <v/>
      </c>
      <c r="AZ86" s="29" t="e">
        <f ca="1">+_xlfn.IFNA(VLOOKUP($B86,'Resultados General'!$C$11:$CG$510,MATCH(AZ$6,'Resultados General'!$C$10:$CG$10,0),0),"")</f>
        <v>#NAME?</v>
      </c>
      <c r="BA86" s="29" t="str">
        <f t="shared" ca="1" si="101"/>
        <v/>
      </c>
      <c r="BB86" s="29" t="str">
        <f t="shared" ca="1" si="102"/>
        <v/>
      </c>
      <c r="BC86" s="29" t="e">
        <f ca="1">+_xlfn.IFNA(VLOOKUP($B86,'Resultados General'!$C$11:$CG$510,MATCH(BC$6,'Resultados General'!$C$10:$CG$10,0),0),"")</f>
        <v>#NAME?</v>
      </c>
      <c r="BD86" s="29" t="str">
        <f t="shared" ca="1" si="103"/>
        <v/>
      </c>
      <c r="BE86" s="29" t="str">
        <f t="shared" ca="1" si="104"/>
        <v/>
      </c>
      <c r="BF86" s="29" t="e">
        <f ca="1">+_xlfn.IFNA(VLOOKUP($B86,'Resultados General'!$C$11:$CG$510,MATCH(BF$6,'Resultados General'!$C$10:$CG$10,0),0),"")</f>
        <v>#NAME?</v>
      </c>
      <c r="BG86" s="29" t="str">
        <f t="shared" ca="1" si="105"/>
        <v/>
      </c>
      <c r="BH86" s="29" t="str">
        <f t="shared" ca="1" si="106"/>
        <v/>
      </c>
      <c r="BI86" s="29" t="e">
        <f ca="1">+_xlfn.IFNA(VLOOKUP($B86,'Resultados General'!$C$11:$CG$510,MATCH(BI$6,'Resultados General'!$C$10:$CG$10,0),0),"")</f>
        <v>#NAME?</v>
      </c>
      <c r="BJ86" s="29" t="str">
        <f t="shared" ca="1" si="107"/>
        <v/>
      </c>
      <c r="BK86" s="29" t="str">
        <f t="shared" ca="1" si="108"/>
        <v/>
      </c>
      <c r="BL86" s="29" t="e">
        <f ca="1">+_xlfn.IFNA(VLOOKUP($B86,'Resultados General'!$C$11:$CG$510,MATCH(BL$6,'Resultados General'!$C$10:$CG$10,0),0),"")</f>
        <v>#NAME?</v>
      </c>
      <c r="BM86" s="29" t="str">
        <f t="shared" ca="1" si="109"/>
        <v/>
      </c>
      <c r="BN86" s="29" t="str">
        <f t="shared" ca="1" si="110"/>
        <v/>
      </c>
      <c r="BO86" s="29" t="e">
        <f ca="1">+_xlfn.IFNA(VLOOKUP($B86,'Resultados General'!$C$11:$CG$510,MATCH(BO$6,'Resultados General'!$C$10:$CG$10,0),0),"")</f>
        <v>#NAME?</v>
      </c>
      <c r="BP86" s="29" t="str">
        <f t="shared" ca="1" si="111"/>
        <v/>
      </c>
      <c r="BQ86" s="29" t="str">
        <f t="shared" ca="1" si="112"/>
        <v/>
      </c>
      <c r="BR86" s="29" t="e">
        <f ca="1">+_xlfn.IFNA(VLOOKUP($B86,'Resultados General'!$C$11:$CG$510,MATCH(BR$6,'Resultados General'!$C$10:$CG$10,0),0),"")</f>
        <v>#NAME?</v>
      </c>
      <c r="BS86" s="29" t="str">
        <f t="shared" ca="1" si="113"/>
        <v/>
      </c>
      <c r="BT86" s="29" t="str">
        <f t="shared" ca="1" si="114"/>
        <v/>
      </c>
      <c r="BU86" s="29" t="e">
        <f ca="1">+_xlfn.IFNA(VLOOKUP($B86,'Resultados General'!$C$11:$CG$510,MATCH(BU$6,'Resultados General'!$C$10:$CG$10,0),0),"")</f>
        <v>#NAME?</v>
      </c>
      <c r="BV86" s="29" t="str">
        <f t="shared" ca="1" si="115"/>
        <v/>
      </c>
      <c r="BW86" s="29" t="str">
        <f t="shared" ca="1" si="116"/>
        <v/>
      </c>
      <c r="BX86" s="29" t="e">
        <f ca="1">+_xlfn.IFNA(VLOOKUP($B86,'Resultados General'!$C$11:$CG$510,MATCH(BX$6,'Resultados General'!$C$10:$CG$10,0),0),"")</f>
        <v>#NAME?</v>
      </c>
      <c r="BY86" s="29" t="str">
        <f t="shared" ca="1" si="117"/>
        <v/>
      </c>
      <c r="BZ86" s="29" t="str">
        <f t="shared" ca="1" si="118"/>
        <v/>
      </c>
      <c r="CA86" s="29" t="e">
        <f ca="1">+_xlfn.IFNA(VLOOKUP($B86,'Resultados General'!$C$11:$CG$510,MATCH(CA$6,'Resultados General'!$C$10:$CG$10,0),0),"")</f>
        <v>#NAME?</v>
      </c>
      <c r="CB86" s="29" t="str">
        <f t="shared" ca="1" si="119"/>
        <v/>
      </c>
      <c r="CC86" s="29" t="str">
        <f t="shared" ca="1" si="120"/>
        <v/>
      </c>
      <c r="CD86" s="29" t="e">
        <f ca="1">+_xlfn.IFNA(VLOOKUP($B86,'Resultados General'!$C$11:$CG$510,MATCH(CD$6,'Resultados General'!$C$10:$CG$10,0),0),"")</f>
        <v>#NAME?</v>
      </c>
      <c r="CE86" s="29" t="str">
        <f t="shared" ca="1" si="121"/>
        <v/>
      </c>
      <c r="CF86" s="29" t="str">
        <f t="shared" ca="1" si="122"/>
        <v/>
      </c>
      <c r="CG86" s="29" t="e">
        <f ca="1">+_xlfn.IFNA(VLOOKUP($B86,'Resultados General'!$C$11:$CG$510,MATCH(CG$6,'Resultados General'!$C$10:$CG$10,0),0),"")</f>
        <v>#NAME?</v>
      </c>
      <c r="CH86" s="29" t="str">
        <f t="shared" ca="1" si="123"/>
        <v/>
      </c>
      <c r="CI86" s="29" t="str">
        <f t="shared" ca="1" si="124"/>
        <v/>
      </c>
      <c r="CJ86" s="29" t="e">
        <f ca="1">+_xlfn.IFNA(VLOOKUP($B86,'Resultados General'!$C$11:$CG$510,MATCH(CJ$6,'Resultados General'!$C$10:$CG$10,0),0),"")</f>
        <v>#NAME?</v>
      </c>
      <c r="CK86" s="29" t="str">
        <f t="shared" ca="1" si="125"/>
        <v/>
      </c>
      <c r="CL86" s="29" t="str">
        <f t="shared" ca="1" si="126"/>
        <v/>
      </c>
      <c r="CM86" s="29" t="e">
        <f ca="1">+_xlfn.IFNA(VLOOKUP($B86,'Resultados General'!$C$11:$CG$510,MATCH(CM$6,'Resultados General'!$C$10:$CG$10,0),0),"")</f>
        <v>#NAME?</v>
      </c>
      <c r="CN86" s="29" t="str">
        <f t="shared" ca="1" si="127"/>
        <v/>
      </c>
      <c r="CO86" s="29" t="str">
        <f t="shared" ca="1" si="128"/>
        <v/>
      </c>
      <c r="CP86" s="29" t="e">
        <f ca="1">+_xlfn.IFNA(VLOOKUP($B86,'Resultados General'!$C$11:$CG$510,MATCH(CP$6,'Resultados General'!$C$10:$CG$10,0),0),"")</f>
        <v>#NAME?</v>
      </c>
      <c r="CQ86" s="29" t="str">
        <f t="shared" ca="1" si="129"/>
        <v/>
      </c>
      <c r="CR86" s="29" t="str">
        <f t="shared" ca="1" si="130"/>
        <v/>
      </c>
      <c r="CS86" s="29" t="e">
        <f ca="1">+_xlfn.IFNA(VLOOKUP($B86,'Resultados General'!$C$11:$CG$510,MATCH(CS$6,'Resultados General'!$C$10:$CG$10,0),0),"")</f>
        <v>#NAME?</v>
      </c>
      <c r="CT86" s="29" t="str">
        <f t="shared" ca="1" si="131"/>
        <v/>
      </c>
      <c r="CU86" s="29" t="str">
        <f t="shared" ca="1" si="132"/>
        <v/>
      </c>
      <c r="CV86" s="29" t="e">
        <f ca="1">+_xlfn.IFNA(VLOOKUP($B86,'Resultados General'!$C$11:$CG$510,MATCH(CV$6,'Resultados General'!$C$10:$CG$10,0),0),"")</f>
        <v>#NAME?</v>
      </c>
      <c r="CW86" s="29" t="str">
        <f t="shared" ca="1" si="133"/>
        <v/>
      </c>
      <c r="CX86" s="29" t="str">
        <f t="shared" ca="1" si="134"/>
        <v/>
      </c>
      <c r="CY86" s="29" t="e">
        <f ca="1">+_xlfn.IFNA(VLOOKUP($B86,'Resultados General'!$C$11:$CG$510,MATCH(CY$6,'Resultados General'!$C$10:$CG$10,0),0),"")</f>
        <v>#NAME?</v>
      </c>
      <c r="CZ86" s="29" t="str">
        <f t="shared" ca="1" si="135"/>
        <v/>
      </c>
      <c r="DA86" s="29" t="str">
        <f t="shared" ca="1" si="136"/>
        <v/>
      </c>
      <c r="DB86" s="29" t="e">
        <f ca="1">+_xlfn.IFNA(VLOOKUP($B86,'Resultados General'!$C$11:$CG$510,MATCH(DB$6,'Resultados General'!$C$10:$CG$10,0),0),"")</f>
        <v>#NAME?</v>
      </c>
      <c r="DC86" s="29" t="str">
        <f t="shared" ca="1" si="137"/>
        <v/>
      </c>
      <c r="DD86" s="29" t="str">
        <f t="shared" ca="1" si="138"/>
        <v/>
      </c>
      <c r="DE86" s="29" t="e">
        <f ca="1">+_xlfn.IFNA(VLOOKUP($B86,'Resultados General'!$C$11:$CG$510,MATCH(DE$6,'Resultados General'!$C$10:$CG$10,0),0),"")</f>
        <v>#NAME?</v>
      </c>
      <c r="DF86" s="29" t="str">
        <f t="shared" ca="1" si="139"/>
        <v/>
      </c>
      <c r="DG86" s="29" t="str">
        <f t="shared" ca="1" si="140"/>
        <v/>
      </c>
      <c r="DH86" s="29" t="e">
        <f ca="1">+_xlfn.IFNA(VLOOKUP($B86,'Resultados General'!$C$11:$CG$510,MATCH(DH$6,'Resultados General'!$C$10:$CG$10,0),0),"")</f>
        <v>#NAME?</v>
      </c>
      <c r="DI86" s="29" t="str">
        <f t="shared" ca="1" si="141"/>
        <v/>
      </c>
      <c r="DJ86" s="29" t="str">
        <f t="shared" ca="1" si="142"/>
        <v/>
      </c>
      <c r="DK86" s="29" t="e">
        <f ca="1">+_xlfn.IFNA(VLOOKUP($B86,'Resultados General'!$C$11:$CG$510,MATCH(DK$6,'Resultados General'!$C$10:$CG$10,0),0),"")</f>
        <v>#NAME?</v>
      </c>
      <c r="DL86" s="29" t="str">
        <f t="shared" ca="1" si="143"/>
        <v/>
      </c>
      <c r="DM86" s="29" t="str">
        <f t="shared" ca="1" si="144"/>
        <v/>
      </c>
      <c r="DN86" s="29" t="e">
        <f ca="1">+_xlfn.IFNA(VLOOKUP($B86,'Resultados General'!$C$11:$CG$510,MATCH(DN$6,'Resultados General'!$C$10:$CG$10,0),0),"")</f>
        <v>#NAME?</v>
      </c>
      <c r="DO86" s="29" t="str">
        <f t="shared" ca="1" si="145"/>
        <v/>
      </c>
      <c r="DP86" s="29" t="str">
        <f t="shared" ca="1" si="146"/>
        <v/>
      </c>
    </row>
    <row r="87" spans="2:120">
      <c r="B87" s="219" t="str">
        <f>+IF('Resultados General'!C90="","",'Resultados General'!C90)</f>
        <v/>
      </c>
      <c r="C87" s="134" t="e">
        <f ca="1">+_xlfn.IFNA(VLOOKUP('Distribución de puestos'!B87,'Resultados General'!$C$11:$J$510,8,0),"")</f>
        <v>#NAME?</v>
      </c>
      <c r="D87" s="135" t="e">
        <f ca="1">+_xlfn.IFNA(VLOOKUP(B87,'Resultados General'!$C$11:$L$510,10,0),"")</f>
        <v>#NAME?</v>
      </c>
      <c r="E87" s="26" t="s">
        <v>76</v>
      </c>
      <c r="F87" s="26" t="s">
        <v>76</v>
      </c>
      <c r="G87" s="135" t="str">
        <f t="shared" ca="1" si="147"/>
        <v/>
      </c>
      <c r="H87" s="135" t="str">
        <f t="shared" ca="1" si="148"/>
        <v/>
      </c>
      <c r="I87" s="219" t="str">
        <f t="shared" si="149"/>
        <v/>
      </c>
      <c r="J87" s="138"/>
      <c r="M87" s="29" t="e">
        <f ca="1">+_xlfn.IFNA(VLOOKUP($B87,'Resultados General'!$C$11:$CG$510,MATCH(M$6,'Resultados General'!$C$10:$CG$10,0),0),"")</f>
        <v>#NAME?</v>
      </c>
      <c r="N87" s="29" t="str">
        <f t="shared" ca="1" si="75"/>
        <v/>
      </c>
      <c r="O87" s="29" t="str">
        <f t="shared" ca="1" si="76"/>
        <v/>
      </c>
      <c r="P87" s="29" t="e">
        <f ca="1">+_xlfn.IFNA(VLOOKUP($B87,'Resultados General'!$C$11:$CG$510,MATCH(P$6,'Resultados General'!$C$10:$CG$10,0),0),"")</f>
        <v>#NAME?</v>
      </c>
      <c r="Q87" s="29" t="str">
        <f t="shared" ca="1" si="77"/>
        <v/>
      </c>
      <c r="R87" s="29" t="str">
        <f t="shared" ca="1" si="78"/>
        <v/>
      </c>
      <c r="S87" s="29" t="e">
        <f ca="1">+_xlfn.IFNA(VLOOKUP($B87,'Resultados General'!$C$11:$CG$510,MATCH(S$6,'Resultados General'!$C$10:$CG$10,0),0),"")</f>
        <v>#NAME?</v>
      </c>
      <c r="T87" s="29" t="str">
        <f t="shared" ca="1" si="79"/>
        <v/>
      </c>
      <c r="U87" s="29" t="str">
        <f t="shared" ca="1" si="80"/>
        <v/>
      </c>
      <c r="V87" s="29" t="e">
        <f ca="1">+_xlfn.IFNA(VLOOKUP($B87,'Resultados General'!$C$11:$CG$510,MATCH(V$6,'Resultados General'!$C$10:$CG$10,0),0),"")</f>
        <v>#NAME?</v>
      </c>
      <c r="W87" s="29" t="str">
        <f t="shared" ca="1" si="81"/>
        <v/>
      </c>
      <c r="X87" s="29" t="str">
        <f t="shared" ca="1" si="82"/>
        <v/>
      </c>
      <c r="Y87" s="29" t="e">
        <f ca="1">+_xlfn.IFNA(VLOOKUP($B87,'Resultados General'!$C$11:$CG$510,MATCH(Y$6,'Resultados General'!$C$10:$CG$10,0),0),"")</f>
        <v>#NAME?</v>
      </c>
      <c r="Z87" s="29" t="str">
        <f t="shared" ca="1" si="83"/>
        <v/>
      </c>
      <c r="AA87" s="29" t="str">
        <f t="shared" ca="1" si="84"/>
        <v/>
      </c>
      <c r="AB87" s="29" t="e">
        <f ca="1">+_xlfn.IFNA(VLOOKUP($B87,'Resultados General'!$C$11:$CG$510,MATCH(AB$6,'Resultados General'!$C$10:$CG$10,0),0),"")</f>
        <v>#NAME?</v>
      </c>
      <c r="AC87" s="29" t="str">
        <f t="shared" ca="1" si="85"/>
        <v/>
      </c>
      <c r="AD87" s="29" t="str">
        <f t="shared" ca="1" si="86"/>
        <v/>
      </c>
      <c r="AE87" s="29" t="e">
        <f ca="1">+_xlfn.IFNA(VLOOKUP($B87,'Resultados General'!$C$11:$CG$510,MATCH(AE$6,'Resultados General'!$C$10:$CG$10,0),0),"")</f>
        <v>#NAME?</v>
      </c>
      <c r="AF87" s="29" t="str">
        <f t="shared" ca="1" si="87"/>
        <v/>
      </c>
      <c r="AG87" s="29" t="str">
        <f t="shared" ca="1" si="88"/>
        <v/>
      </c>
      <c r="AH87" s="29" t="e">
        <f ca="1">+_xlfn.IFNA(VLOOKUP($B87,'Resultados General'!$C$11:$CG$510,MATCH(AH$6,'Resultados General'!$C$10:$CG$10,0),0),"")</f>
        <v>#NAME?</v>
      </c>
      <c r="AI87" s="29" t="str">
        <f t="shared" ca="1" si="89"/>
        <v/>
      </c>
      <c r="AJ87" s="29" t="str">
        <f t="shared" ca="1" si="90"/>
        <v/>
      </c>
      <c r="AK87" s="29" t="e">
        <f ca="1">+_xlfn.IFNA(VLOOKUP($B87,'Resultados General'!$C$11:$CG$510,MATCH(AK$6,'Resultados General'!$C$10:$CG$10,0),0),"")</f>
        <v>#NAME?</v>
      </c>
      <c r="AL87" s="29" t="str">
        <f t="shared" ca="1" si="91"/>
        <v/>
      </c>
      <c r="AM87" s="29" t="str">
        <f t="shared" ca="1" si="92"/>
        <v/>
      </c>
      <c r="AN87" s="29" t="e">
        <f ca="1">+_xlfn.IFNA(VLOOKUP($B87,'Resultados General'!$C$11:$CG$510,MATCH(AN$6,'Resultados General'!$C$10:$CG$10,0),0),"")</f>
        <v>#NAME?</v>
      </c>
      <c r="AO87" s="29" t="str">
        <f t="shared" ca="1" si="93"/>
        <v/>
      </c>
      <c r="AP87" s="29" t="str">
        <f t="shared" ca="1" si="94"/>
        <v/>
      </c>
      <c r="AQ87" s="29" t="e">
        <f ca="1">+_xlfn.IFNA(VLOOKUP($B87,'Resultados General'!$C$11:$CG$510,MATCH(AQ$6,'Resultados General'!$C$10:$CG$10,0),0),"")</f>
        <v>#NAME?</v>
      </c>
      <c r="AR87" s="29" t="str">
        <f t="shared" ca="1" si="95"/>
        <v/>
      </c>
      <c r="AS87" s="29" t="str">
        <f t="shared" ca="1" si="96"/>
        <v/>
      </c>
      <c r="AT87" s="29" t="e">
        <f ca="1">+_xlfn.IFNA(VLOOKUP($B87,'Resultados General'!$C$11:$CG$510,MATCH(AT$6,'Resultados General'!$C$10:$CG$10,0),0),"")</f>
        <v>#NAME?</v>
      </c>
      <c r="AU87" s="29" t="str">
        <f t="shared" ca="1" si="97"/>
        <v/>
      </c>
      <c r="AV87" s="29" t="str">
        <f t="shared" ca="1" si="98"/>
        <v/>
      </c>
      <c r="AW87" s="29" t="e">
        <f ca="1">+_xlfn.IFNA(VLOOKUP($B87,'Resultados General'!$C$11:$CG$510,MATCH(AW$6,'Resultados General'!$C$10:$CG$10,0),0),"")</f>
        <v>#NAME?</v>
      </c>
      <c r="AX87" s="29" t="str">
        <f t="shared" ca="1" si="99"/>
        <v/>
      </c>
      <c r="AY87" s="29" t="str">
        <f t="shared" ca="1" si="100"/>
        <v/>
      </c>
      <c r="AZ87" s="29" t="e">
        <f ca="1">+_xlfn.IFNA(VLOOKUP($B87,'Resultados General'!$C$11:$CG$510,MATCH(AZ$6,'Resultados General'!$C$10:$CG$10,0),0),"")</f>
        <v>#NAME?</v>
      </c>
      <c r="BA87" s="29" t="str">
        <f t="shared" ca="1" si="101"/>
        <v/>
      </c>
      <c r="BB87" s="29" t="str">
        <f t="shared" ca="1" si="102"/>
        <v/>
      </c>
      <c r="BC87" s="29" t="e">
        <f ca="1">+_xlfn.IFNA(VLOOKUP($B87,'Resultados General'!$C$11:$CG$510,MATCH(BC$6,'Resultados General'!$C$10:$CG$10,0),0),"")</f>
        <v>#NAME?</v>
      </c>
      <c r="BD87" s="29" t="str">
        <f t="shared" ca="1" si="103"/>
        <v/>
      </c>
      <c r="BE87" s="29" t="str">
        <f t="shared" ca="1" si="104"/>
        <v/>
      </c>
      <c r="BF87" s="29" t="e">
        <f ca="1">+_xlfn.IFNA(VLOOKUP($B87,'Resultados General'!$C$11:$CG$510,MATCH(BF$6,'Resultados General'!$C$10:$CG$10,0),0),"")</f>
        <v>#NAME?</v>
      </c>
      <c r="BG87" s="29" t="str">
        <f t="shared" ca="1" si="105"/>
        <v/>
      </c>
      <c r="BH87" s="29" t="str">
        <f t="shared" ca="1" si="106"/>
        <v/>
      </c>
      <c r="BI87" s="29" t="e">
        <f ca="1">+_xlfn.IFNA(VLOOKUP($B87,'Resultados General'!$C$11:$CG$510,MATCH(BI$6,'Resultados General'!$C$10:$CG$10,0),0),"")</f>
        <v>#NAME?</v>
      </c>
      <c r="BJ87" s="29" t="str">
        <f t="shared" ca="1" si="107"/>
        <v/>
      </c>
      <c r="BK87" s="29" t="str">
        <f t="shared" ca="1" si="108"/>
        <v/>
      </c>
      <c r="BL87" s="29" t="e">
        <f ca="1">+_xlfn.IFNA(VLOOKUP($B87,'Resultados General'!$C$11:$CG$510,MATCH(BL$6,'Resultados General'!$C$10:$CG$10,0),0),"")</f>
        <v>#NAME?</v>
      </c>
      <c r="BM87" s="29" t="str">
        <f t="shared" ca="1" si="109"/>
        <v/>
      </c>
      <c r="BN87" s="29" t="str">
        <f t="shared" ca="1" si="110"/>
        <v/>
      </c>
      <c r="BO87" s="29" t="e">
        <f ca="1">+_xlfn.IFNA(VLOOKUP($B87,'Resultados General'!$C$11:$CG$510,MATCH(BO$6,'Resultados General'!$C$10:$CG$10,0),0),"")</f>
        <v>#NAME?</v>
      </c>
      <c r="BP87" s="29" t="str">
        <f t="shared" ca="1" si="111"/>
        <v/>
      </c>
      <c r="BQ87" s="29" t="str">
        <f t="shared" ca="1" si="112"/>
        <v/>
      </c>
      <c r="BR87" s="29" t="e">
        <f ca="1">+_xlfn.IFNA(VLOOKUP($B87,'Resultados General'!$C$11:$CG$510,MATCH(BR$6,'Resultados General'!$C$10:$CG$10,0),0),"")</f>
        <v>#NAME?</v>
      </c>
      <c r="BS87" s="29" t="str">
        <f t="shared" ca="1" si="113"/>
        <v/>
      </c>
      <c r="BT87" s="29" t="str">
        <f t="shared" ca="1" si="114"/>
        <v/>
      </c>
      <c r="BU87" s="29" t="e">
        <f ca="1">+_xlfn.IFNA(VLOOKUP($B87,'Resultados General'!$C$11:$CG$510,MATCH(BU$6,'Resultados General'!$C$10:$CG$10,0),0),"")</f>
        <v>#NAME?</v>
      </c>
      <c r="BV87" s="29" t="str">
        <f t="shared" ca="1" si="115"/>
        <v/>
      </c>
      <c r="BW87" s="29" t="str">
        <f t="shared" ca="1" si="116"/>
        <v/>
      </c>
      <c r="BX87" s="29" t="e">
        <f ca="1">+_xlfn.IFNA(VLOOKUP($B87,'Resultados General'!$C$11:$CG$510,MATCH(BX$6,'Resultados General'!$C$10:$CG$10,0),0),"")</f>
        <v>#NAME?</v>
      </c>
      <c r="BY87" s="29" t="str">
        <f t="shared" ca="1" si="117"/>
        <v/>
      </c>
      <c r="BZ87" s="29" t="str">
        <f t="shared" ca="1" si="118"/>
        <v/>
      </c>
      <c r="CA87" s="29" t="e">
        <f ca="1">+_xlfn.IFNA(VLOOKUP($B87,'Resultados General'!$C$11:$CG$510,MATCH(CA$6,'Resultados General'!$C$10:$CG$10,0),0),"")</f>
        <v>#NAME?</v>
      </c>
      <c r="CB87" s="29" t="str">
        <f t="shared" ca="1" si="119"/>
        <v/>
      </c>
      <c r="CC87" s="29" t="str">
        <f t="shared" ca="1" si="120"/>
        <v/>
      </c>
      <c r="CD87" s="29" t="e">
        <f ca="1">+_xlfn.IFNA(VLOOKUP($B87,'Resultados General'!$C$11:$CG$510,MATCH(CD$6,'Resultados General'!$C$10:$CG$10,0),0),"")</f>
        <v>#NAME?</v>
      </c>
      <c r="CE87" s="29" t="str">
        <f t="shared" ca="1" si="121"/>
        <v/>
      </c>
      <c r="CF87" s="29" t="str">
        <f t="shared" ca="1" si="122"/>
        <v/>
      </c>
      <c r="CG87" s="29" t="e">
        <f ca="1">+_xlfn.IFNA(VLOOKUP($B87,'Resultados General'!$C$11:$CG$510,MATCH(CG$6,'Resultados General'!$C$10:$CG$10,0),0),"")</f>
        <v>#NAME?</v>
      </c>
      <c r="CH87" s="29" t="str">
        <f t="shared" ca="1" si="123"/>
        <v/>
      </c>
      <c r="CI87" s="29" t="str">
        <f t="shared" ca="1" si="124"/>
        <v/>
      </c>
      <c r="CJ87" s="29" t="e">
        <f ca="1">+_xlfn.IFNA(VLOOKUP($B87,'Resultados General'!$C$11:$CG$510,MATCH(CJ$6,'Resultados General'!$C$10:$CG$10,0),0),"")</f>
        <v>#NAME?</v>
      </c>
      <c r="CK87" s="29" t="str">
        <f t="shared" ca="1" si="125"/>
        <v/>
      </c>
      <c r="CL87" s="29" t="str">
        <f t="shared" ca="1" si="126"/>
        <v/>
      </c>
      <c r="CM87" s="29" t="e">
        <f ca="1">+_xlfn.IFNA(VLOOKUP($B87,'Resultados General'!$C$11:$CG$510,MATCH(CM$6,'Resultados General'!$C$10:$CG$10,0),0),"")</f>
        <v>#NAME?</v>
      </c>
      <c r="CN87" s="29" t="str">
        <f t="shared" ca="1" si="127"/>
        <v/>
      </c>
      <c r="CO87" s="29" t="str">
        <f t="shared" ca="1" si="128"/>
        <v/>
      </c>
      <c r="CP87" s="29" t="e">
        <f ca="1">+_xlfn.IFNA(VLOOKUP($B87,'Resultados General'!$C$11:$CG$510,MATCH(CP$6,'Resultados General'!$C$10:$CG$10,0),0),"")</f>
        <v>#NAME?</v>
      </c>
      <c r="CQ87" s="29" t="str">
        <f t="shared" ca="1" si="129"/>
        <v/>
      </c>
      <c r="CR87" s="29" t="str">
        <f t="shared" ca="1" si="130"/>
        <v/>
      </c>
      <c r="CS87" s="29" t="e">
        <f ca="1">+_xlfn.IFNA(VLOOKUP($B87,'Resultados General'!$C$11:$CG$510,MATCH(CS$6,'Resultados General'!$C$10:$CG$10,0),0),"")</f>
        <v>#NAME?</v>
      </c>
      <c r="CT87" s="29" t="str">
        <f t="shared" ca="1" si="131"/>
        <v/>
      </c>
      <c r="CU87" s="29" t="str">
        <f t="shared" ca="1" si="132"/>
        <v/>
      </c>
      <c r="CV87" s="29" t="e">
        <f ca="1">+_xlfn.IFNA(VLOOKUP($B87,'Resultados General'!$C$11:$CG$510,MATCH(CV$6,'Resultados General'!$C$10:$CG$10,0),0),"")</f>
        <v>#NAME?</v>
      </c>
      <c r="CW87" s="29" t="str">
        <f t="shared" ca="1" si="133"/>
        <v/>
      </c>
      <c r="CX87" s="29" t="str">
        <f t="shared" ca="1" si="134"/>
        <v/>
      </c>
      <c r="CY87" s="29" t="e">
        <f ca="1">+_xlfn.IFNA(VLOOKUP($B87,'Resultados General'!$C$11:$CG$510,MATCH(CY$6,'Resultados General'!$C$10:$CG$10,0),0),"")</f>
        <v>#NAME?</v>
      </c>
      <c r="CZ87" s="29" t="str">
        <f t="shared" ca="1" si="135"/>
        <v/>
      </c>
      <c r="DA87" s="29" t="str">
        <f t="shared" ca="1" si="136"/>
        <v/>
      </c>
      <c r="DB87" s="29" t="e">
        <f ca="1">+_xlfn.IFNA(VLOOKUP($B87,'Resultados General'!$C$11:$CG$510,MATCH(DB$6,'Resultados General'!$C$10:$CG$10,0),0),"")</f>
        <v>#NAME?</v>
      </c>
      <c r="DC87" s="29" t="str">
        <f t="shared" ca="1" si="137"/>
        <v/>
      </c>
      <c r="DD87" s="29" t="str">
        <f t="shared" ca="1" si="138"/>
        <v/>
      </c>
      <c r="DE87" s="29" t="e">
        <f ca="1">+_xlfn.IFNA(VLOOKUP($B87,'Resultados General'!$C$11:$CG$510,MATCH(DE$6,'Resultados General'!$C$10:$CG$10,0),0),"")</f>
        <v>#NAME?</v>
      </c>
      <c r="DF87" s="29" t="str">
        <f t="shared" ca="1" si="139"/>
        <v/>
      </c>
      <c r="DG87" s="29" t="str">
        <f t="shared" ca="1" si="140"/>
        <v/>
      </c>
      <c r="DH87" s="29" t="e">
        <f ca="1">+_xlfn.IFNA(VLOOKUP($B87,'Resultados General'!$C$11:$CG$510,MATCH(DH$6,'Resultados General'!$C$10:$CG$10,0),0),"")</f>
        <v>#NAME?</v>
      </c>
      <c r="DI87" s="29" t="str">
        <f t="shared" ca="1" si="141"/>
        <v/>
      </c>
      <c r="DJ87" s="29" t="str">
        <f t="shared" ca="1" si="142"/>
        <v/>
      </c>
      <c r="DK87" s="29" t="e">
        <f ca="1">+_xlfn.IFNA(VLOOKUP($B87,'Resultados General'!$C$11:$CG$510,MATCH(DK$6,'Resultados General'!$C$10:$CG$10,0),0),"")</f>
        <v>#NAME?</v>
      </c>
      <c r="DL87" s="29" t="str">
        <f t="shared" ca="1" si="143"/>
        <v/>
      </c>
      <c r="DM87" s="29" t="str">
        <f t="shared" ca="1" si="144"/>
        <v/>
      </c>
      <c r="DN87" s="29" t="e">
        <f ca="1">+_xlfn.IFNA(VLOOKUP($B87,'Resultados General'!$C$11:$CG$510,MATCH(DN$6,'Resultados General'!$C$10:$CG$10,0),0),"")</f>
        <v>#NAME?</v>
      </c>
      <c r="DO87" s="29" t="str">
        <f t="shared" ca="1" si="145"/>
        <v/>
      </c>
      <c r="DP87" s="29" t="str">
        <f t="shared" ca="1" si="146"/>
        <v/>
      </c>
    </row>
    <row r="88" spans="2:120">
      <c r="B88" s="219" t="str">
        <f>+IF('Resultados General'!C91="","",'Resultados General'!C91)</f>
        <v/>
      </c>
      <c r="C88" s="134" t="e">
        <f ca="1">+_xlfn.IFNA(VLOOKUP('Distribución de puestos'!B88,'Resultados General'!$C$11:$J$510,8,0),"")</f>
        <v>#NAME?</v>
      </c>
      <c r="D88" s="135" t="e">
        <f ca="1">+_xlfn.IFNA(VLOOKUP(B88,'Resultados General'!$C$11:$L$510,10,0),"")</f>
        <v>#NAME?</v>
      </c>
      <c r="E88" s="26" t="s">
        <v>76</v>
      </c>
      <c r="F88" s="26" t="s">
        <v>76</v>
      </c>
      <c r="G88" s="135" t="str">
        <f t="shared" ca="1" si="147"/>
        <v/>
      </c>
      <c r="H88" s="135" t="str">
        <f t="shared" ca="1" si="148"/>
        <v/>
      </c>
      <c r="I88" s="219" t="str">
        <f t="shared" si="149"/>
        <v/>
      </c>
      <c r="J88" s="138"/>
      <c r="M88" s="29" t="e">
        <f ca="1">+_xlfn.IFNA(VLOOKUP($B88,'Resultados General'!$C$11:$CG$510,MATCH(M$6,'Resultados General'!$C$10:$CG$10,0),0),"")</f>
        <v>#NAME?</v>
      </c>
      <c r="N88" s="29" t="str">
        <f t="shared" ca="1" si="75"/>
        <v/>
      </c>
      <c r="O88" s="29" t="str">
        <f t="shared" ca="1" si="76"/>
        <v/>
      </c>
      <c r="P88" s="29" t="e">
        <f ca="1">+_xlfn.IFNA(VLOOKUP($B88,'Resultados General'!$C$11:$CG$510,MATCH(P$6,'Resultados General'!$C$10:$CG$10,0),0),"")</f>
        <v>#NAME?</v>
      </c>
      <c r="Q88" s="29" t="str">
        <f t="shared" ca="1" si="77"/>
        <v/>
      </c>
      <c r="R88" s="29" t="str">
        <f t="shared" ca="1" si="78"/>
        <v/>
      </c>
      <c r="S88" s="29" t="e">
        <f ca="1">+_xlfn.IFNA(VLOOKUP($B88,'Resultados General'!$C$11:$CG$510,MATCH(S$6,'Resultados General'!$C$10:$CG$10,0),0),"")</f>
        <v>#NAME?</v>
      </c>
      <c r="T88" s="29" t="str">
        <f t="shared" ca="1" si="79"/>
        <v/>
      </c>
      <c r="U88" s="29" t="str">
        <f t="shared" ca="1" si="80"/>
        <v/>
      </c>
      <c r="V88" s="29" t="e">
        <f ca="1">+_xlfn.IFNA(VLOOKUP($B88,'Resultados General'!$C$11:$CG$510,MATCH(V$6,'Resultados General'!$C$10:$CG$10,0),0),"")</f>
        <v>#NAME?</v>
      </c>
      <c r="W88" s="29" t="str">
        <f t="shared" ca="1" si="81"/>
        <v/>
      </c>
      <c r="X88" s="29" t="str">
        <f t="shared" ca="1" si="82"/>
        <v/>
      </c>
      <c r="Y88" s="29" t="e">
        <f ca="1">+_xlfn.IFNA(VLOOKUP($B88,'Resultados General'!$C$11:$CG$510,MATCH(Y$6,'Resultados General'!$C$10:$CG$10,0),0),"")</f>
        <v>#NAME?</v>
      </c>
      <c r="Z88" s="29" t="str">
        <f t="shared" ca="1" si="83"/>
        <v/>
      </c>
      <c r="AA88" s="29" t="str">
        <f t="shared" ca="1" si="84"/>
        <v/>
      </c>
      <c r="AB88" s="29" t="e">
        <f ca="1">+_xlfn.IFNA(VLOOKUP($B88,'Resultados General'!$C$11:$CG$510,MATCH(AB$6,'Resultados General'!$C$10:$CG$10,0),0),"")</f>
        <v>#NAME?</v>
      </c>
      <c r="AC88" s="29" t="str">
        <f t="shared" ca="1" si="85"/>
        <v/>
      </c>
      <c r="AD88" s="29" t="str">
        <f t="shared" ca="1" si="86"/>
        <v/>
      </c>
      <c r="AE88" s="29" t="e">
        <f ca="1">+_xlfn.IFNA(VLOOKUP($B88,'Resultados General'!$C$11:$CG$510,MATCH(AE$6,'Resultados General'!$C$10:$CG$10,0),0),"")</f>
        <v>#NAME?</v>
      </c>
      <c r="AF88" s="29" t="str">
        <f t="shared" ca="1" si="87"/>
        <v/>
      </c>
      <c r="AG88" s="29" t="str">
        <f t="shared" ca="1" si="88"/>
        <v/>
      </c>
      <c r="AH88" s="29" t="e">
        <f ca="1">+_xlfn.IFNA(VLOOKUP($B88,'Resultados General'!$C$11:$CG$510,MATCH(AH$6,'Resultados General'!$C$10:$CG$10,0),0),"")</f>
        <v>#NAME?</v>
      </c>
      <c r="AI88" s="29" t="str">
        <f t="shared" ca="1" si="89"/>
        <v/>
      </c>
      <c r="AJ88" s="29" t="str">
        <f t="shared" ca="1" si="90"/>
        <v/>
      </c>
      <c r="AK88" s="29" t="e">
        <f ca="1">+_xlfn.IFNA(VLOOKUP($B88,'Resultados General'!$C$11:$CG$510,MATCH(AK$6,'Resultados General'!$C$10:$CG$10,0),0),"")</f>
        <v>#NAME?</v>
      </c>
      <c r="AL88" s="29" t="str">
        <f t="shared" ca="1" si="91"/>
        <v/>
      </c>
      <c r="AM88" s="29" t="str">
        <f t="shared" ca="1" si="92"/>
        <v/>
      </c>
      <c r="AN88" s="29" t="e">
        <f ca="1">+_xlfn.IFNA(VLOOKUP($B88,'Resultados General'!$C$11:$CG$510,MATCH(AN$6,'Resultados General'!$C$10:$CG$10,0),0),"")</f>
        <v>#NAME?</v>
      </c>
      <c r="AO88" s="29" t="str">
        <f t="shared" ca="1" si="93"/>
        <v/>
      </c>
      <c r="AP88" s="29" t="str">
        <f t="shared" ca="1" si="94"/>
        <v/>
      </c>
      <c r="AQ88" s="29" t="e">
        <f ca="1">+_xlfn.IFNA(VLOOKUP($B88,'Resultados General'!$C$11:$CG$510,MATCH(AQ$6,'Resultados General'!$C$10:$CG$10,0),0),"")</f>
        <v>#NAME?</v>
      </c>
      <c r="AR88" s="29" t="str">
        <f t="shared" ca="1" si="95"/>
        <v/>
      </c>
      <c r="AS88" s="29" t="str">
        <f t="shared" ca="1" si="96"/>
        <v/>
      </c>
      <c r="AT88" s="29" t="e">
        <f ca="1">+_xlfn.IFNA(VLOOKUP($B88,'Resultados General'!$C$11:$CG$510,MATCH(AT$6,'Resultados General'!$C$10:$CG$10,0),0),"")</f>
        <v>#NAME?</v>
      </c>
      <c r="AU88" s="29" t="str">
        <f t="shared" ca="1" si="97"/>
        <v/>
      </c>
      <c r="AV88" s="29" t="str">
        <f t="shared" ca="1" si="98"/>
        <v/>
      </c>
      <c r="AW88" s="29" t="e">
        <f ca="1">+_xlfn.IFNA(VLOOKUP($B88,'Resultados General'!$C$11:$CG$510,MATCH(AW$6,'Resultados General'!$C$10:$CG$10,0),0),"")</f>
        <v>#NAME?</v>
      </c>
      <c r="AX88" s="29" t="str">
        <f t="shared" ca="1" si="99"/>
        <v/>
      </c>
      <c r="AY88" s="29" t="str">
        <f t="shared" ca="1" si="100"/>
        <v/>
      </c>
      <c r="AZ88" s="29" t="e">
        <f ca="1">+_xlfn.IFNA(VLOOKUP($B88,'Resultados General'!$C$11:$CG$510,MATCH(AZ$6,'Resultados General'!$C$10:$CG$10,0),0),"")</f>
        <v>#NAME?</v>
      </c>
      <c r="BA88" s="29" t="str">
        <f t="shared" ca="1" si="101"/>
        <v/>
      </c>
      <c r="BB88" s="29" t="str">
        <f t="shared" ca="1" si="102"/>
        <v/>
      </c>
      <c r="BC88" s="29" t="e">
        <f ca="1">+_xlfn.IFNA(VLOOKUP($B88,'Resultados General'!$C$11:$CG$510,MATCH(BC$6,'Resultados General'!$C$10:$CG$10,0),0),"")</f>
        <v>#NAME?</v>
      </c>
      <c r="BD88" s="29" t="str">
        <f t="shared" ca="1" si="103"/>
        <v/>
      </c>
      <c r="BE88" s="29" t="str">
        <f t="shared" ca="1" si="104"/>
        <v/>
      </c>
      <c r="BF88" s="29" t="e">
        <f ca="1">+_xlfn.IFNA(VLOOKUP($B88,'Resultados General'!$C$11:$CG$510,MATCH(BF$6,'Resultados General'!$C$10:$CG$10,0),0),"")</f>
        <v>#NAME?</v>
      </c>
      <c r="BG88" s="29" t="str">
        <f t="shared" ca="1" si="105"/>
        <v/>
      </c>
      <c r="BH88" s="29" t="str">
        <f t="shared" ca="1" si="106"/>
        <v/>
      </c>
      <c r="BI88" s="29" t="e">
        <f ca="1">+_xlfn.IFNA(VLOOKUP($B88,'Resultados General'!$C$11:$CG$510,MATCH(BI$6,'Resultados General'!$C$10:$CG$10,0),0),"")</f>
        <v>#NAME?</v>
      </c>
      <c r="BJ88" s="29" t="str">
        <f t="shared" ca="1" si="107"/>
        <v/>
      </c>
      <c r="BK88" s="29" t="str">
        <f t="shared" ca="1" si="108"/>
        <v/>
      </c>
      <c r="BL88" s="29" t="e">
        <f ca="1">+_xlfn.IFNA(VLOOKUP($B88,'Resultados General'!$C$11:$CG$510,MATCH(BL$6,'Resultados General'!$C$10:$CG$10,0),0),"")</f>
        <v>#NAME?</v>
      </c>
      <c r="BM88" s="29" t="str">
        <f t="shared" ca="1" si="109"/>
        <v/>
      </c>
      <c r="BN88" s="29" t="str">
        <f t="shared" ca="1" si="110"/>
        <v/>
      </c>
      <c r="BO88" s="29" t="e">
        <f ca="1">+_xlfn.IFNA(VLOOKUP($B88,'Resultados General'!$C$11:$CG$510,MATCH(BO$6,'Resultados General'!$C$10:$CG$10,0),0),"")</f>
        <v>#NAME?</v>
      </c>
      <c r="BP88" s="29" t="str">
        <f t="shared" ca="1" si="111"/>
        <v/>
      </c>
      <c r="BQ88" s="29" t="str">
        <f t="shared" ca="1" si="112"/>
        <v/>
      </c>
      <c r="BR88" s="29" t="e">
        <f ca="1">+_xlfn.IFNA(VLOOKUP($B88,'Resultados General'!$C$11:$CG$510,MATCH(BR$6,'Resultados General'!$C$10:$CG$10,0),0),"")</f>
        <v>#NAME?</v>
      </c>
      <c r="BS88" s="29" t="str">
        <f t="shared" ca="1" si="113"/>
        <v/>
      </c>
      <c r="BT88" s="29" t="str">
        <f t="shared" ca="1" si="114"/>
        <v/>
      </c>
      <c r="BU88" s="29" t="e">
        <f ca="1">+_xlfn.IFNA(VLOOKUP($B88,'Resultados General'!$C$11:$CG$510,MATCH(BU$6,'Resultados General'!$C$10:$CG$10,0),0),"")</f>
        <v>#NAME?</v>
      </c>
      <c r="BV88" s="29" t="str">
        <f t="shared" ca="1" si="115"/>
        <v/>
      </c>
      <c r="BW88" s="29" t="str">
        <f t="shared" ca="1" si="116"/>
        <v/>
      </c>
      <c r="BX88" s="29" t="e">
        <f ca="1">+_xlfn.IFNA(VLOOKUP($B88,'Resultados General'!$C$11:$CG$510,MATCH(BX$6,'Resultados General'!$C$10:$CG$10,0),0),"")</f>
        <v>#NAME?</v>
      </c>
      <c r="BY88" s="29" t="str">
        <f t="shared" ca="1" si="117"/>
        <v/>
      </c>
      <c r="BZ88" s="29" t="str">
        <f t="shared" ca="1" si="118"/>
        <v/>
      </c>
      <c r="CA88" s="29" t="e">
        <f ca="1">+_xlfn.IFNA(VLOOKUP($B88,'Resultados General'!$C$11:$CG$510,MATCH(CA$6,'Resultados General'!$C$10:$CG$10,0),0),"")</f>
        <v>#NAME?</v>
      </c>
      <c r="CB88" s="29" t="str">
        <f t="shared" ca="1" si="119"/>
        <v/>
      </c>
      <c r="CC88" s="29" t="str">
        <f t="shared" ca="1" si="120"/>
        <v/>
      </c>
      <c r="CD88" s="29" t="e">
        <f ca="1">+_xlfn.IFNA(VLOOKUP($B88,'Resultados General'!$C$11:$CG$510,MATCH(CD$6,'Resultados General'!$C$10:$CG$10,0),0),"")</f>
        <v>#NAME?</v>
      </c>
      <c r="CE88" s="29" t="str">
        <f t="shared" ca="1" si="121"/>
        <v/>
      </c>
      <c r="CF88" s="29" t="str">
        <f t="shared" ca="1" si="122"/>
        <v/>
      </c>
      <c r="CG88" s="29" t="e">
        <f ca="1">+_xlfn.IFNA(VLOOKUP($B88,'Resultados General'!$C$11:$CG$510,MATCH(CG$6,'Resultados General'!$C$10:$CG$10,0),0),"")</f>
        <v>#NAME?</v>
      </c>
      <c r="CH88" s="29" t="str">
        <f t="shared" ca="1" si="123"/>
        <v/>
      </c>
      <c r="CI88" s="29" t="str">
        <f t="shared" ca="1" si="124"/>
        <v/>
      </c>
      <c r="CJ88" s="29" t="e">
        <f ca="1">+_xlfn.IFNA(VLOOKUP($B88,'Resultados General'!$C$11:$CG$510,MATCH(CJ$6,'Resultados General'!$C$10:$CG$10,0),0),"")</f>
        <v>#NAME?</v>
      </c>
      <c r="CK88" s="29" t="str">
        <f t="shared" ca="1" si="125"/>
        <v/>
      </c>
      <c r="CL88" s="29" t="str">
        <f t="shared" ca="1" si="126"/>
        <v/>
      </c>
      <c r="CM88" s="29" t="e">
        <f ca="1">+_xlfn.IFNA(VLOOKUP($B88,'Resultados General'!$C$11:$CG$510,MATCH(CM$6,'Resultados General'!$C$10:$CG$10,0),0),"")</f>
        <v>#NAME?</v>
      </c>
      <c r="CN88" s="29" t="str">
        <f t="shared" ca="1" si="127"/>
        <v/>
      </c>
      <c r="CO88" s="29" t="str">
        <f t="shared" ca="1" si="128"/>
        <v/>
      </c>
      <c r="CP88" s="29" t="e">
        <f ca="1">+_xlfn.IFNA(VLOOKUP($B88,'Resultados General'!$C$11:$CG$510,MATCH(CP$6,'Resultados General'!$C$10:$CG$10,0),0),"")</f>
        <v>#NAME?</v>
      </c>
      <c r="CQ88" s="29" t="str">
        <f t="shared" ca="1" si="129"/>
        <v/>
      </c>
      <c r="CR88" s="29" t="str">
        <f t="shared" ca="1" si="130"/>
        <v/>
      </c>
      <c r="CS88" s="29" t="e">
        <f ca="1">+_xlfn.IFNA(VLOOKUP($B88,'Resultados General'!$C$11:$CG$510,MATCH(CS$6,'Resultados General'!$C$10:$CG$10,0),0),"")</f>
        <v>#NAME?</v>
      </c>
      <c r="CT88" s="29" t="str">
        <f t="shared" ca="1" si="131"/>
        <v/>
      </c>
      <c r="CU88" s="29" t="str">
        <f t="shared" ca="1" si="132"/>
        <v/>
      </c>
      <c r="CV88" s="29" t="e">
        <f ca="1">+_xlfn.IFNA(VLOOKUP($B88,'Resultados General'!$C$11:$CG$510,MATCH(CV$6,'Resultados General'!$C$10:$CG$10,0),0),"")</f>
        <v>#NAME?</v>
      </c>
      <c r="CW88" s="29" t="str">
        <f t="shared" ca="1" si="133"/>
        <v/>
      </c>
      <c r="CX88" s="29" t="str">
        <f t="shared" ca="1" si="134"/>
        <v/>
      </c>
      <c r="CY88" s="29" t="e">
        <f ca="1">+_xlfn.IFNA(VLOOKUP($B88,'Resultados General'!$C$11:$CG$510,MATCH(CY$6,'Resultados General'!$C$10:$CG$10,0),0),"")</f>
        <v>#NAME?</v>
      </c>
      <c r="CZ88" s="29" t="str">
        <f t="shared" ca="1" si="135"/>
        <v/>
      </c>
      <c r="DA88" s="29" t="str">
        <f t="shared" ca="1" si="136"/>
        <v/>
      </c>
      <c r="DB88" s="29" t="e">
        <f ca="1">+_xlfn.IFNA(VLOOKUP($B88,'Resultados General'!$C$11:$CG$510,MATCH(DB$6,'Resultados General'!$C$10:$CG$10,0),0),"")</f>
        <v>#NAME?</v>
      </c>
      <c r="DC88" s="29" t="str">
        <f t="shared" ca="1" si="137"/>
        <v/>
      </c>
      <c r="DD88" s="29" t="str">
        <f t="shared" ca="1" si="138"/>
        <v/>
      </c>
      <c r="DE88" s="29" t="e">
        <f ca="1">+_xlfn.IFNA(VLOOKUP($B88,'Resultados General'!$C$11:$CG$510,MATCH(DE$6,'Resultados General'!$C$10:$CG$10,0),0),"")</f>
        <v>#NAME?</v>
      </c>
      <c r="DF88" s="29" t="str">
        <f t="shared" ca="1" si="139"/>
        <v/>
      </c>
      <c r="DG88" s="29" t="str">
        <f t="shared" ca="1" si="140"/>
        <v/>
      </c>
      <c r="DH88" s="29" t="e">
        <f ca="1">+_xlfn.IFNA(VLOOKUP($B88,'Resultados General'!$C$11:$CG$510,MATCH(DH$6,'Resultados General'!$C$10:$CG$10,0),0),"")</f>
        <v>#NAME?</v>
      </c>
      <c r="DI88" s="29" t="str">
        <f t="shared" ca="1" si="141"/>
        <v/>
      </c>
      <c r="DJ88" s="29" t="str">
        <f t="shared" ca="1" si="142"/>
        <v/>
      </c>
      <c r="DK88" s="29" t="e">
        <f ca="1">+_xlfn.IFNA(VLOOKUP($B88,'Resultados General'!$C$11:$CG$510,MATCH(DK$6,'Resultados General'!$C$10:$CG$10,0),0),"")</f>
        <v>#NAME?</v>
      </c>
      <c r="DL88" s="29" t="str">
        <f t="shared" ca="1" si="143"/>
        <v/>
      </c>
      <c r="DM88" s="29" t="str">
        <f t="shared" ca="1" si="144"/>
        <v/>
      </c>
      <c r="DN88" s="29" t="e">
        <f ca="1">+_xlfn.IFNA(VLOOKUP($B88,'Resultados General'!$C$11:$CG$510,MATCH(DN$6,'Resultados General'!$C$10:$CG$10,0),0),"")</f>
        <v>#NAME?</v>
      </c>
      <c r="DO88" s="29" t="str">
        <f t="shared" ca="1" si="145"/>
        <v/>
      </c>
      <c r="DP88" s="29" t="str">
        <f t="shared" ca="1" si="146"/>
        <v/>
      </c>
    </row>
    <row r="89" spans="2:120">
      <c r="B89" s="219" t="str">
        <f>+IF('Resultados General'!C92="","",'Resultados General'!C92)</f>
        <v/>
      </c>
      <c r="C89" s="134" t="e">
        <f ca="1">+_xlfn.IFNA(VLOOKUP('Distribución de puestos'!B89,'Resultados General'!$C$11:$J$510,8,0),"")</f>
        <v>#NAME?</v>
      </c>
      <c r="D89" s="135" t="e">
        <f ca="1">+_xlfn.IFNA(VLOOKUP(B89,'Resultados General'!$C$11:$L$510,10,0),"")</f>
        <v>#NAME?</v>
      </c>
      <c r="E89" s="26" t="s">
        <v>76</v>
      </c>
      <c r="F89" s="26" t="s">
        <v>76</v>
      </c>
      <c r="G89" s="135" t="str">
        <f t="shared" ca="1" si="147"/>
        <v/>
      </c>
      <c r="H89" s="135" t="str">
        <f t="shared" ca="1" si="148"/>
        <v/>
      </c>
      <c r="I89" s="219" t="str">
        <f t="shared" si="149"/>
        <v/>
      </c>
      <c r="J89" s="138"/>
      <c r="M89" s="29" t="e">
        <f ca="1">+_xlfn.IFNA(VLOOKUP($B89,'Resultados General'!$C$11:$CG$510,MATCH(M$6,'Resultados General'!$C$10:$CG$10,0),0),"")</f>
        <v>#NAME?</v>
      </c>
      <c r="N89" s="29" t="str">
        <f t="shared" ca="1" si="75"/>
        <v/>
      </c>
      <c r="O89" s="29" t="str">
        <f t="shared" ca="1" si="76"/>
        <v/>
      </c>
      <c r="P89" s="29" t="e">
        <f ca="1">+_xlfn.IFNA(VLOOKUP($B89,'Resultados General'!$C$11:$CG$510,MATCH(P$6,'Resultados General'!$C$10:$CG$10,0),0),"")</f>
        <v>#NAME?</v>
      </c>
      <c r="Q89" s="29" t="str">
        <f t="shared" ca="1" si="77"/>
        <v/>
      </c>
      <c r="R89" s="29" t="str">
        <f t="shared" ca="1" si="78"/>
        <v/>
      </c>
      <c r="S89" s="29" t="e">
        <f ca="1">+_xlfn.IFNA(VLOOKUP($B89,'Resultados General'!$C$11:$CG$510,MATCH(S$6,'Resultados General'!$C$10:$CG$10,0),0),"")</f>
        <v>#NAME?</v>
      </c>
      <c r="T89" s="29" t="str">
        <f t="shared" ca="1" si="79"/>
        <v/>
      </c>
      <c r="U89" s="29" t="str">
        <f t="shared" ca="1" si="80"/>
        <v/>
      </c>
      <c r="V89" s="29" t="e">
        <f ca="1">+_xlfn.IFNA(VLOOKUP($B89,'Resultados General'!$C$11:$CG$510,MATCH(V$6,'Resultados General'!$C$10:$CG$10,0),0),"")</f>
        <v>#NAME?</v>
      </c>
      <c r="W89" s="29" t="str">
        <f t="shared" ca="1" si="81"/>
        <v/>
      </c>
      <c r="X89" s="29" t="str">
        <f t="shared" ca="1" si="82"/>
        <v/>
      </c>
      <c r="Y89" s="29" t="e">
        <f ca="1">+_xlfn.IFNA(VLOOKUP($B89,'Resultados General'!$C$11:$CG$510,MATCH(Y$6,'Resultados General'!$C$10:$CG$10,0),0),"")</f>
        <v>#NAME?</v>
      </c>
      <c r="Z89" s="29" t="str">
        <f t="shared" ca="1" si="83"/>
        <v/>
      </c>
      <c r="AA89" s="29" t="str">
        <f t="shared" ca="1" si="84"/>
        <v/>
      </c>
      <c r="AB89" s="29" t="e">
        <f ca="1">+_xlfn.IFNA(VLOOKUP($B89,'Resultados General'!$C$11:$CG$510,MATCH(AB$6,'Resultados General'!$C$10:$CG$10,0),0),"")</f>
        <v>#NAME?</v>
      </c>
      <c r="AC89" s="29" t="str">
        <f t="shared" ca="1" si="85"/>
        <v/>
      </c>
      <c r="AD89" s="29" t="str">
        <f t="shared" ca="1" si="86"/>
        <v/>
      </c>
      <c r="AE89" s="29" t="e">
        <f ca="1">+_xlfn.IFNA(VLOOKUP($B89,'Resultados General'!$C$11:$CG$510,MATCH(AE$6,'Resultados General'!$C$10:$CG$10,0),0),"")</f>
        <v>#NAME?</v>
      </c>
      <c r="AF89" s="29" t="str">
        <f t="shared" ca="1" si="87"/>
        <v/>
      </c>
      <c r="AG89" s="29" t="str">
        <f t="shared" ca="1" si="88"/>
        <v/>
      </c>
      <c r="AH89" s="29" t="e">
        <f ca="1">+_xlfn.IFNA(VLOOKUP($B89,'Resultados General'!$C$11:$CG$510,MATCH(AH$6,'Resultados General'!$C$10:$CG$10,0),0),"")</f>
        <v>#NAME?</v>
      </c>
      <c r="AI89" s="29" t="str">
        <f t="shared" ca="1" si="89"/>
        <v/>
      </c>
      <c r="AJ89" s="29" t="str">
        <f t="shared" ca="1" si="90"/>
        <v/>
      </c>
      <c r="AK89" s="29" t="e">
        <f ca="1">+_xlfn.IFNA(VLOOKUP($B89,'Resultados General'!$C$11:$CG$510,MATCH(AK$6,'Resultados General'!$C$10:$CG$10,0),0),"")</f>
        <v>#NAME?</v>
      </c>
      <c r="AL89" s="29" t="str">
        <f t="shared" ca="1" si="91"/>
        <v/>
      </c>
      <c r="AM89" s="29" t="str">
        <f t="shared" ca="1" si="92"/>
        <v/>
      </c>
      <c r="AN89" s="29" t="e">
        <f ca="1">+_xlfn.IFNA(VLOOKUP($B89,'Resultados General'!$C$11:$CG$510,MATCH(AN$6,'Resultados General'!$C$10:$CG$10,0),0),"")</f>
        <v>#NAME?</v>
      </c>
      <c r="AO89" s="29" t="str">
        <f t="shared" ca="1" si="93"/>
        <v/>
      </c>
      <c r="AP89" s="29" t="str">
        <f t="shared" ca="1" si="94"/>
        <v/>
      </c>
      <c r="AQ89" s="29" t="e">
        <f ca="1">+_xlfn.IFNA(VLOOKUP($B89,'Resultados General'!$C$11:$CG$510,MATCH(AQ$6,'Resultados General'!$C$10:$CG$10,0),0),"")</f>
        <v>#NAME?</v>
      </c>
      <c r="AR89" s="29" t="str">
        <f t="shared" ca="1" si="95"/>
        <v/>
      </c>
      <c r="AS89" s="29" t="str">
        <f t="shared" ca="1" si="96"/>
        <v/>
      </c>
      <c r="AT89" s="29" t="e">
        <f ca="1">+_xlfn.IFNA(VLOOKUP($B89,'Resultados General'!$C$11:$CG$510,MATCH(AT$6,'Resultados General'!$C$10:$CG$10,0),0),"")</f>
        <v>#NAME?</v>
      </c>
      <c r="AU89" s="29" t="str">
        <f t="shared" ca="1" si="97"/>
        <v/>
      </c>
      <c r="AV89" s="29" t="str">
        <f t="shared" ca="1" si="98"/>
        <v/>
      </c>
      <c r="AW89" s="29" t="e">
        <f ca="1">+_xlfn.IFNA(VLOOKUP($B89,'Resultados General'!$C$11:$CG$510,MATCH(AW$6,'Resultados General'!$C$10:$CG$10,0),0),"")</f>
        <v>#NAME?</v>
      </c>
      <c r="AX89" s="29" t="str">
        <f t="shared" ca="1" si="99"/>
        <v/>
      </c>
      <c r="AY89" s="29" t="str">
        <f t="shared" ca="1" si="100"/>
        <v/>
      </c>
      <c r="AZ89" s="29" t="e">
        <f ca="1">+_xlfn.IFNA(VLOOKUP($B89,'Resultados General'!$C$11:$CG$510,MATCH(AZ$6,'Resultados General'!$C$10:$CG$10,0),0),"")</f>
        <v>#NAME?</v>
      </c>
      <c r="BA89" s="29" t="str">
        <f t="shared" ca="1" si="101"/>
        <v/>
      </c>
      <c r="BB89" s="29" t="str">
        <f t="shared" ca="1" si="102"/>
        <v/>
      </c>
      <c r="BC89" s="29" t="e">
        <f ca="1">+_xlfn.IFNA(VLOOKUP($B89,'Resultados General'!$C$11:$CG$510,MATCH(BC$6,'Resultados General'!$C$10:$CG$10,0),0),"")</f>
        <v>#NAME?</v>
      </c>
      <c r="BD89" s="29" t="str">
        <f t="shared" ca="1" si="103"/>
        <v/>
      </c>
      <c r="BE89" s="29" t="str">
        <f t="shared" ca="1" si="104"/>
        <v/>
      </c>
      <c r="BF89" s="29" t="e">
        <f ca="1">+_xlfn.IFNA(VLOOKUP($B89,'Resultados General'!$C$11:$CG$510,MATCH(BF$6,'Resultados General'!$C$10:$CG$10,0),0),"")</f>
        <v>#NAME?</v>
      </c>
      <c r="BG89" s="29" t="str">
        <f t="shared" ca="1" si="105"/>
        <v/>
      </c>
      <c r="BH89" s="29" t="str">
        <f t="shared" ca="1" si="106"/>
        <v/>
      </c>
      <c r="BI89" s="29" t="e">
        <f ca="1">+_xlfn.IFNA(VLOOKUP($B89,'Resultados General'!$C$11:$CG$510,MATCH(BI$6,'Resultados General'!$C$10:$CG$10,0),0),"")</f>
        <v>#NAME?</v>
      </c>
      <c r="BJ89" s="29" t="str">
        <f t="shared" ca="1" si="107"/>
        <v/>
      </c>
      <c r="BK89" s="29" t="str">
        <f t="shared" ca="1" si="108"/>
        <v/>
      </c>
      <c r="BL89" s="29" t="e">
        <f ca="1">+_xlfn.IFNA(VLOOKUP($B89,'Resultados General'!$C$11:$CG$510,MATCH(BL$6,'Resultados General'!$C$10:$CG$10,0),0),"")</f>
        <v>#NAME?</v>
      </c>
      <c r="BM89" s="29" t="str">
        <f t="shared" ca="1" si="109"/>
        <v/>
      </c>
      <c r="BN89" s="29" t="str">
        <f t="shared" ca="1" si="110"/>
        <v/>
      </c>
      <c r="BO89" s="29" t="e">
        <f ca="1">+_xlfn.IFNA(VLOOKUP($B89,'Resultados General'!$C$11:$CG$510,MATCH(BO$6,'Resultados General'!$C$10:$CG$10,0),0),"")</f>
        <v>#NAME?</v>
      </c>
      <c r="BP89" s="29" t="str">
        <f t="shared" ca="1" si="111"/>
        <v/>
      </c>
      <c r="BQ89" s="29" t="str">
        <f t="shared" ca="1" si="112"/>
        <v/>
      </c>
      <c r="BR89" s="29" t="e">
        <f ca="1">+_xlfn.IFNA(VLOOKUP($B89,'Resultados General'!$C$11:$CG$510,MATCH(BR$6,'Resultados General'!$C$10:$CG$10,0),0),"")</f>
        <v>#NAME?</v>
      </c>
      <c r="BS89" s="29" t="str">
        <f t="shared" ca="1" si="113"/>
        <v/>
      </c>
      <c r="BT89" s="29" t="str">
        <f t="shared" ca="1" si="114"/>
        <v/>
      </c>
      <c r="BU89" s="29" t="e">
        <f ca="1">+_xlfn.IFNA(VLOOKUP($B89,'Resultados General'!$C$11:$CG$510,MATCH(BU$6,'Resultados General'!$C$10:$CG$10,0),0),"")</f>
        <v>#NAME?</v>
      </c>
      <c r="BV89" s="29" t="str">
        <f t="shared" ca="1" si="115"/>
        <v/>
      </c>
      <c r="BW89" s="29" t="str">
        <f t="shared" ca="1" si="116"/>
        <v/>
      </c>
      <c r="BX89" s="29" t="e">
        <f ca="1">+_xlfn.IFNA(VLOOKUP($B89,'Resultados General'!$C$11:$CG$510,MATCH(BX$6,'Resultados General'!$C$10:$CG$10,0),0),"")</f>
        <v>#NAME?</v>
      </c>
      <c r="BY89" s="29" t="str">
        <f t="shared" ca="1" si="117"/>
        <v/>
      </c>
      <c r="BZ89" s="29" t="str">
        <f t="shared" ca="1" si="118"/>
        <v/>
      </c>
      <c r="CA89" s="29" t="e">
        <f ca="1">+_xlfn.IFNA(VLOOKUP($B89,'Resultados General'!$C$11:$CG$510,MATCH(CA$6,'Resultados General'!$C$10:$CG$10,0),0),"")</f>
        <v>#NAME?</v>
      </c>
      <c r="CB89" s="29" t="str">
        <f t="shared" ca="1" si="119"/>
        <v/>
      </c>
      <c r="CC89" s="29" t="str">
        <f t="shared" ca="1" si="120"/>
        <v/>
      </c>
      <c r="CD89" s="29" t="e">
        <f ca="1">+_xlfn.IFNA(VLOOKUP($B89,'Resultados General'!$C$11:$CG$510,MATCH(CD$6,'Resultados General'!$C$10:$CG$10,0),0),"")</f>
        <v>#NAME?</v>
      </c>
      <c r="CE89" s="29" t="str">
        <f t="shared" ca="1" si="121"/>
        <v/>
      </c>
      <c r="CF89" s="29" t="str">
        <f t="shared" ca="1" si="122"/>
        <v/>
      </c>
      <c r="CG89" s="29" t="e">
        <f ca="1">+_xlfn.IFNA(VLOOKUP($B89,'Resultados General'!$C$11:$CG$510,MATCH(CG$6,'Resultados General'!$C$10:$CG$10,0),0),"")</f>
        <v>#NAME?</v>
      </c>
      <c r="CH89" s="29" t="str">
        <f t="shared" ca="1" si="123"/>
        <v/>
      </c>
      <c r="CI89" s="29" t="str">
        <f t="shared" ca="1" si="124"/>
        <v/>
      </c>
      <c r="CJ89" s="29" t="e">
        <f ca="1">+_xlfn.IFNA(VLOOKUP($B89,'Resultados General'!$C$11:$CG$510,MATCH(CJ$6,'Resultados General'!$C$10:$CG$10,0),0),"")</f>
        <v>#NAME?</v>
      </c>
      <c r="CK89" s="29" t="str">
        <f t="shared" ca="1" si="125"/>
        <v/>
      </c>
      <c r="CL89" s="29" t="str">
        <f t="shared" ca="1" si="126"/>
        <v/>
      </c>
      <c r="CM89" s="29" t="e">
        <f ca="1">+_xlfn.IFNA(VLOOKUP($B89,'Resultados General'!$C$11:$CG$510,MATCH(CM$6,'Resultados General'!$C$10:$CG$10,0),0),"")</f>
        <v>#NAME?</v>
      </c>
      <c r="CN89" s="29" t="str">
        <f t="shared" ca="1" si="127"/>
        <v/>
      </c>
      <c r="CO89" s="29" t="str">
        <f t="shared" ca="1" si="128"/>
        <v/>
      </c>
      <c r="CP89" s="29" t="e">
        <f ca="1">+_xlfn.IFNA(VLOOKUP($B89,'Resultados General'!$C$11:$CG$510,MATCH(CP$6,'Resultados General'!$C$10:$CG$10,0),0),"")</f>
        <v>#NAME?</v>
      </c>
      <c r="CQ89" s="29" t="str">
        <f t="shared" ca="1" si="129"/>
        <v/>
      </c>
      <c r="CR89" s="29" t="str">
        <f t="shared" ca="1" si="130"/>
        <v/>
      </c>
      <c r="CS89" s="29" t="e">
        <f ca="1">+_xlfn.IFNA(VLOOKUP($B89,'Resultados General'!$C$11:$CG$510,MATCH(CS$6,'Resultados General'!$C$10:$CG$10,0),0),"")</f>
        <v>#NAME?</v>
      </c>
      <c r="CT89" s="29" t="str">
        <f t="shared" ca="1" si="131"/>
        <v/>
      </c>
      <c r="CU89" s="29" t="str">
        <f t="shared" ca="1" si="132"/>
        <v/>
      </c>
      <c r="CV89" s="29" t="e">
        <f ca="1">+_xlfn.IFNA(VLOOKUP($B89,'Resultados General'!$C$11:$CG$510,MATCH(CV$6,'Resultados General'!$C$10:$CG$10,0),0),"")</f>
        <v>#NAME?</v>
      </c>
      <c r="CW89" s="29" t="str">
        <f t="shared" ca="1" si="133"/>
        <v/>
      </c>
      <c r="CX89" s="29" t="str">
        <f t="shared" ca="1" si="134"/>
        <v/>
      </c>
      <c r="CY89" s="29" t="e">
        <f ca="1">+_xlfn.IFNA(VLOOKUP($B89,'Resultados General'!$C$11:$CG$510,MATCH(CY$6,'Resultados General'!$C$10:$CG$10,0),0),"")</f>
        <v>#NAME?</v>
      </c>
      <c r="CZ89" s="29" t="str">
        <f t="shared" ca="1" si="135"/>
        <v/>
      </c>
      <c r="DA89" s="29" t="str">
        <f t="shared" ca="1" si="136"/>
        <v/>
      </c>
      <c r="DB89" s="29" t="e">
        <f ca="1">+_xlfn.IFNA(VLOOKUP($B89,'Resultados General'!$C$11:$CG$510,MATCH(DB$6,'Resultados General'!$C$10:$CG$10,0),0),"")</f>
        <v>#NAME?</v>
      </c>
      <c r="DC89" s="29" t="str">
        <f t="shared" ca="1" si="137"/>
        <v/>
      </c>
      <c r="DD89" s="29" t="str">
        <f t="shared" ca="1" si="138"/>
        <v/>
      </c>
      <c r="DE89" s="29" t="e">
        <f ca="1">+_xlfn.IFNA(VLOOKUP($B89,'Resultados General'!$C$11:$CG$510,MATCH(DE$6,'Resultados General'!$C$10:$CG$10,0),0),"")</f>
        <v>#NAME?</v>
      </c>
      <c r="DF89" s="29" t="str">
        <f t="shared" ca="1" si="139"/>
        <v/>
      </c>
      <c r="DG89" s="29" t="str">
        <f t="shared" ca="1" si="140"/>
        <v/>
      </c>
      <c r="DH89" s="29" t="e">
        <f ca="1">+_xlfn.IFNA(VLOOKUP($B89,'Resultados General'!$C$11:$CG$510,MATCH(DH$6,'Resultados General'!$C$10:$CG$10,0),0),"")</f>
        <v>#NAME?</v>
      </c>
      <c r="DI89" s="29" t="str">
        <f t="shared" ca="1" si="141"/>
        <v/>
      </c>
      <c r="DJ89" s="29" t="str">
        <f t="shared" ca="1" si="142"/>
        <v/>
      </c>
      <c r="DK89" s="29" t="e">
        <f ca="1">+_xlfn.IFNA(VLOOKUP($B89,'Resultados General'!$C$11:$CG$510,MATCH(DK$6,'Resultados General'!$C$10:$CG$10,0),0),"")</f>
        <v>#NAME?</v>
      </c>
      <c r="DL89" s="29" t="str">
        <f t="shared" ca="1" si="143"/>
        <v/>
      </c>
      <c r="DM89" s="29" t="str">
        <f t="shared" ca="1" si="144"/>
        <v/>
      </c>
      <c r="DN89" s="29" t="e">
        <f ca="1">+_xlfn.IFNA(VLOOKUP($B89,'Resultados General'!$C$11:$CG$510,MATCH(DN$6,'Resultados General'!$C$10:$CG$10,0),0),"")</f>
        <v>#NAME?</v>
      </c>
      <c r="DO89" s="29" t="str">
        <f t="shared" ca="1" si="145"/>
        <v/>
      </c>
      <c r="DP89" s="29" t="str">
        <f t="shared" ca="1" si="146"/>
        <v/>
      </c>
    </row>
    <row r="90" spans="2:120">
      <c r="B90" s="219" t="str">
        <f>+IF('Resultados General'!C93="","",'Resultados General'!C93)</f>
        <v/>
      </c>
      <c r="C90" s="134" t="e">
        <f ca="1">+_xlfn.IFNA(VLOOKUP('Distribución de puestos'!B90,'Resultados General'!$C$11:$J$510,8,0),"")</f>
        <v>#NAME?</v>
      </c>
      <c r="D90" s="135" t="e">
        <f ca="1">+_xlfn.IFNA(VLOOKUP(B90,'Resultados General'!$C$11:$L$510,10,0),"")</f>
        <v>#NAME?</v>
      </c>
      <c r="E90" s="26" t="s">
        <v>76</v>
      </c>
      <c r="F90" s="26" t="s">
        <v>76</v>
      </c>
      <c r="G90" s="135" t="str">
        <f t="shared" ca="1" si="147"/>
        <v/>
      </c>
      <c r="H90" s="135" t="str">
        <f t="shared" ca="1" si="148"/>
        <v/>
      </c>
      <c r="I90" s="219" t="str">
        <f t="shared" si="149"/>
        <v/>
      </c>
      <c r="J90" s="138"/>
      <c r="M90" s="29" t="e">
        <f ca="1">+_xlfn.IFNA(VLOOKUP($B90,'Resultados General'!$C$11:$CG$510,MATCH(M$6,'Resultados General'!$C$10:$CG$10,0),0),"")</f>
        <v>#NAME?</v>
      </c>
      <c r="N90" s="29" t="str">
        <f t="shared" ca="1" si="75"/>
        <v/>
      </c>
      <c r="O90" s="29" t="str">
        <f t="shared" ca="1" si="76"/>
        <v/>
      </c>
      <c r="P90" s="29" t="e">
        <f ca="1">+_xlfn.IFNA(VLOOKUP($B90,'Resultados General'!$C$11:$CG$510,MATCH(P$6,'Resultados General'!$C$10:$CG$10,0),0),"")</f>
        <v>#NAME?</v>
      </c>
      <c r="Q90" s="29" t="str">
        <f t="shared" ca="1" si="77"/>
        <v/>
      </c>
      <c r="R90" s="29" t="str">
        <f t="shared" ca="1" si="78"/>
        <v/>
      </c>
      <c r="S90" s="29" t="e">
        <f ca="1">+_xlfn.IFNA(VLOOKUP($B90,'Resultados General'!$C$11:$CG$510,MATCH(S$6,'Resultados General'!$C$10:$CG$10,0),0),"")</f>
        <v>#NAME?</v>
      </c>
      <c r="T90" s="29" t="str">
        <f t="shared" ca="1" si="79"/>
        <v/>
      </c>
      <c r="U90" s="29" t="str">
        <f t="shared" ca="1" si="80"/>
        <v/>
      </c>
      <c r="V90" s="29" t="e">
        <f ca="1">+_xlfn.IFNA(VLOOKUP($B90,'Resultados General'!$C$11:$CG$510,MATCH(V$6,'Resultados General'!$C$10:$CG$10,0),0),"")</f>
        <v>#NAME?</v>
      </c>
      <c r="W90" s="29" t="str">
        <f t="shared" ca="1" si="81"/>
        <v/>
      </c>
      <c r="X90" s="29" t="str">
        <f t="shared" ca="1" si="82"/>
        <v/>
      </c>
      <c r="Y90" s="29" t="e">
        <f ca="1">+_xlfn.IFNA(VLOOKUP($B90,'Resultados General'!$C$11:$CG$510,MATCH(Y$6,'Resultados General'!$C$10:$CG$10,0),0),"")</f>
        <v>#NAME?</v>
      </c>
      <c r="Z90" s="29" t="str">
        <f t="shared" ca="1" si="83"/>
        <v/>
      </c>
      <c r="AA90" s="29" t="str">
        <f t="shared" ca="1" si="84"/>
        <v/>
      </c>
      <c r="AB90" s="29" t="e">
        <f ca="1">+_xlfn.IFNA(VLOOKUP($B90,'Resultados General'!$C$11:$CG$510,MATCH(AB$6,'Resultados General'!$C$10:$CG$10,0),0),"")</f>
        <v>#NAME?</v>
      </c>
      <c r="AC90" s="29" t="str">
        <f t="shared" ca="1" si="85"/>
        <v/>
      </c>
      <c r="AD90" s="29" t="str">
        <f t="shared" ca="1" si="86"/>
        <v/>
      </c>
      <c r="AE90" s="29" t="e">
        <f ca="1">+_xlfn.IFNA(VLOOKUP($B90,'Resultados General'!$C$11:$CG$510,MATCH(AE$6,'Resultados General'!$C$10:$CG$10,0),0),"")</f>
        <v>#NAME?</v>
      </c>
      <c r="AF90" s="29" t="str">
        <f t="shared" ca="1" si="87"/>
        <v/>
      </c>
      <c r="AG90" s="29" t="str">
        <f t="shared" ca="1" si="88"/>
        <v/>
      </c>
      <c r="AH90" s="29" t="e">
        <f ca="1">+_xlfn.IFNA(VLOOKUP($B90,'Resultados General'!$C$11:$CG$510,MATCH(AH$6,'Resultados General'!$C$10:$CG$10,0),0),"")</f>
        <v>#NAME?</v>
      </c>
      <c r="AI90" s="29" t="str">
        <f t="shared" ca="1" si="89"/>
        <v/>
      </c>
      <c r="AJ90" s="29" t="str">
        <f t="shared" ca="1" si="90"/>
        <v/>
      </c>
      <c r="AK90" s="29" t="e">
        <f ca="1">+_xlfn.IFNA(VLOOKUP($B90,'Resultados General'!$C$11:$CG$510,MATCH(AK$6,'Resultados General'!$C$10:$CG$10,0),0),"")</f>
        <v>#NAME?</v>
      </c>
      <c r="AL90" s="29" t="str">
        <f t="shared" ca="1" si="91"/>
        <v/>
      </c>
      <c r="AM90" s="29" t="str">
        <f t="shared" ca="1" si="92"/>
        <v/>
      </c>
      <c r="AN90" s="29" t="e">
        <f ca="1">+_xlfn.IFNA(VLOOKUP($B90,'Resultados General'!$C$11:$CG$510,MATCH(AN$6,'Resultados General'!$C$10:$CG$10,0),0),"")</f>
        <v>#NAME?</v>
      </c>
      <c r="AO90" s="29" t="str">
        <f t="shared" ca="1" si="93"/>
        <v/>
      </c>
      <c r="AP90" s="29" t="str">
        <f t="shared" ca="1" si="94"/>
        <v/>
      </c>
      <c r="AQ90" s="29" t="e">
        <f ca="1">+_xlfn.IFNA(VLOOKUP($B90,'Resultados General'!$C$11:$CG$510,MATCH(AQ$6,'Resultados General'!$C$10:$CG$10,0),0),"")</f>
        <v>#NAME?</v>
      </c>
      <c r="AR90" s="29" t="str">
        <f t="shared" ca="1" si="95"/>
        <v/>
      </c>
      <c r="AS90" s="29" t="str">
        <f t="shared" ca="1" si="96"/>
        <v/>
      </c>
      <c r="AT90" s="29" t="e">
        <f ca="1">+_xlfn.IFNA(VLOOKUP($B90,'Resultados General'!$C$11:$CG$510,MATCH(AT$6,'Resultados General'!$C$10:$CG$10,0),0),"")</f>
        <v>#NAME?</v>
      </c>
      <c r="AU90" s="29" t="str">
        <f t="shared" ca="1" si="97"/>
        <v/>
      </c>
      <c r="AV90" s="29" t="str">
        <f t="shared" ca="1" si="98"/>
        <v/>
      </c>
      <c r="AW90" s="29" t="e">
        <f ca="1">+_xlfn.IFNA(VLOOKUP($B90,'Resultados General'!$C$11:$CG$510,MATCH(AW$6,'Resultados General'!$C$10:$CG$10,0),0),"")</f>
        <v>#NAME?</v>
      </c>
      <c r="AX90" s="29" t="str">
        <f t="shared" ca="1" si="99"/>
        <v/>
      </c>
      <c r="AY90" s="29" t="str">
        <f t="shared" ca="1" si="100"/>
        <v/>
      </c>
      <c r="AZ90" s="29" t="e">
        <f ca="1">+_xlfn.IFNA(VLOOKUP($B90,'Resultados General'!$C$11:$CG$510,MATCH(AZ$6,'Resultados General'!$C$10:$CG$10,0),0),"")</f>
        <v>#NAME?</v>
      </c>
      <c r="BA90" s="29" t="str">
        <f t="shared" ca="1" si="101"/>
        <v/>
      </c>
      <c r="BB90" s="29" t="str">
        <f t="shared" ca="1" si="102"/>
        <v/>
      </c>
      <c r="BC90" s="29" t="e">
        <f ca="1">+_xlfn.IFNA(VLOOKUP($B90,'Resultados General'!$C$11:$CG$510,MATCH(BC$6,'Resultados General'!$C$10:$CG$10,0),0),"")</f>
        <v>#NAME?</v>
      </c>
      <c r="BD90" s="29" t="str">
        <f t="shared" ca="1" si="103"/>
        <v/>
      </c>
      <c r="BE90" s="29" t="str">
        <f t="shared" ca="1" si="104"/>
        <v/>
      </c>
      <c r="BF90" s="29" t="e">
        <f ca="1">+_xlfn.IFNA(VLOOKUP($B90,'Resultados General'!$C$11:$CG$510,MATCH(BF$6,'Resultados General'!$C$10:$CG$10,0),0),"")</f>
        <v>#NAME?</v>
      </c>
      <c r="BG90" s="29" t="str">
        <f t="shared" ca="1" si="105"/>
        <v/>
      </c>
      <c r="BH90" s="29" t="str">
        <f t="shared" ca="1" si="106"/>
        <v/>
      </c>
      <c r="BI90" s="29" t="e">
        <f ca="1">+_xlfn.IFNA(VLOOKUP($B90,'Resultados General'!$C$11:$CG$510,MATCH(BI$6,'Resultados General'!$C$10:$CG$10,0),0),"")</f>
        <v>#NAME?</v>
      </c>
      <c r="BJ90" s="29" t="str">
        <f t="shared" ca="1" si="107"/>
        <v/>
      </c>
      <c r="BK90" s="29" t="str">
        <f t="shared" ca="1" si="108"/>
        <v/>
      </c>
      <c r="BL90" s="29" t="e">
        <f ca="1">+_xlfn.IFNA(VLOOKUP($B90,'Resultados General'!$C$11:$CG$510,MATCH(BL$6,'Resultados General'!$C$10:$CG$10,0),0),"")</f>
        <v>#NAME?</v>
      </c>
      <c r="BM90" s="29" t="str">
        <f t="shared" ca="1" si="109"/>
        <v/>
      </c>
      <c r="BN90" s="29" t="str">
        <f t="shared" ca="1" si="110"/>
        <v/>
      </c>
      <c r="BO90" s="29" t="e">
        <f ca="1">+_xlfn.IFNA(VLOOKUP($B90,'Resultados General'!$C$11:$CG$510,MATCH(BO$6,'Resultados General'!$C$10:$CG$10,0),0),"")</f>
        <v>#NAME?</v>
      </c>
      <c r="BP90" s="29" t="str">
        <f t="shared" ca="1" si="111"/>
        <v/>
      </c>
      <c r="BQ90" s="29" t="str">
        <f t="shared" ca="1" si="112"/>
        <v/>
      </c>
      <c r="BR90" s="29" t="e">
        <f ca="1">+_xlfn.IFNA(VLOOKUP($B90,'Resultados General'!$C$11:$CG$510,MATCH(BR$6,'Resultados General'!$C$10:$CG$10,0),0),"")</f>
        <v>#NAME?</v>
      </c>
      <c r="BS90" s="29" t="str">
        <f t="shared" ca="1" si="113"/>
        <v/>
      </c>
      <c r="BT90" s="29" t="str">
        <f t="shared" ca="1" si="114"/>
        <v/>
      </c>
      <c r="BU90" s="29" t="e">
        <f ca="1">+_xlfn.IFNA(VLOOKUP($B90,'Resultados General'!$C$11:$CG$510,MATCH(BU$6,'Resultados General'!$C$10:$CG$10,0),0),"")</f>
        <v>#NAME?</v>
      </c>
      <c r="BV90" s="29" t="str">
        <f t="shared" ca="1" si="115"/>
        <v/>
      </c>
      <c r="BW90" s="29" t="str">
        <f t="shared" ca="1" si="116"/>
        <v/>
      </c>
      <c r="BX90" s="29" t="e">
        <f ca="1">+_xlfn.IFNA(VLOOKUP($B90,'Resultados General'!$C$11:$CG$510,MATCH(BX$6,'Resultados General'!$C$10:$CG$10,0),0),"")</f>
        <v>#NAME?</v>
      </c>
      <c r="BY90" s="29" t="str">
        <f t="shared" ca="1" si="117"/>
        <v/>
      </c>
      <c r="BZ90" s="29" t="str">
        <f t="shared" ca="1" si="118"/>
        <v/>
      </c>
      <c r="CA90" s="29" t="e">
        <f ca="1">+_xlfn.IFNA(VLOOKUP($B90,'Resultados General'!$C$11:$CG$510,MATCH(CA$6,'Resultados General'!$C$10:$CG$10,0),0),"")</f>
        <v>#NAME?</v>
      </c>
      <c r="CB90" s="29" t="str">
        <f t="shared" ca="1" si="119"/>
        <v/>
      </c>
      <c r="CC90" s="29" t="str">
        <f t="shared" ca="1" si="120"/>
        <v/>
      </c>
      <c r="CD90" s="29" t="e">
        <f ca="1">+_xlfn.IFNA(VLOOKUP($B90,'Resultados General'!$C$11:$CG$510,MATCH(CD$6,'Resultados General'!$C$10:$CG$10,0),0),"")</f>
        <v>#NAME?</v>
      </c>
      <c r="CE90" s="29" t="str">
        <f t="shared" ca="1" si="121"/>
        <v/>
      </c>
      <c r="CF90" s="29" t="str">
        <f t="shared" ca="1" si="122"/>
        <v/>
      </c>
      <c r="CG90" s="29" t="e">
        <f ca="1">+_xlfn.IFNA(VLOOKUP($B90,'Resultados General'!$C$11:$CG$510,MATCH(CG$6,'Resultados General'!$C$10:$CG$10,0),0),"")</f>
        <v>#NAME?</v>
      </c>
      <c r="CH90" s="29" t="str">
        <f t="shared" ca="1" si="123"/>
        <v/>
      </c>
      <c r="CI90" s="29" t="str">
        <f t="shared" ca="1" si="124"/>
        <v/>
      </c>
      <c r="CJ90" s="29" t="e">
        <f ca="1">+_xlfn.IFNA(VLOOKUP($B90,'Resultados General'!$C$11:$CG$510,MATCH(CJ$6,'Resultados General'!$C$10:$CG$10,0),0),"")</f>
        <v>#NAME?</v>
      </c>
      <c r="CK90" s="29" t="str">
        <f t="shared" ca="1" si="125"/>
        <v/>
      </c>
      <c r="CL90" s="29" t="str">
        <f t="shared" ca="1" si="126"/>
        <v/>
      </c>
      <c r="CM90" s="29" t="e">
        <f ca="1">+_xlfn.IFNA(VLOOKUP($B90,'Resultados General'!$C$11:$CG$510,MATCH(CM$6,'Resultados General'!$C$10:$CG$10,0),0),"")</f>
        <v>#NAME?</v>
      </c>
      <c r="CN90" s="29" t="str">
        <f t="shared" ca="1" si="127"/>
        <v/>
      </c>
      <c r="CO90" s="29" t="str">
        <f t="shared" ca="1" si="128"/>
        <v/>
      </c>
      <c r="CP90" s="29" t="e">
        <f ca="1">+_xlfn.IFNA(VLOOKUP($B90,'Resultados General'!$C$11:$CG$510,MATCH(CP$6,'Resultados General'!$C$10:$CG$10,0),0),"")</f>
        <v>#NAME?</v>
      </c>
      <c r="CQ90" s="29" t="str">
        <f t="shared" ca="1" si="129"/>
        <v/>
      </c>
      <c r="CR90" s="29" t="str">
        <f t="shared" ca="1" si="130"/>
        <v/>
      </c>
      <c r="CS90" s="29" t="e">
        <f ca="1">+_xlfn.IFNA(VLOOKUP($B90,'Resultados General'!$C$11:$CG$510,MATCH(CS$6,'Resultados General'!$C$10:$CG$10,0),0),"")</f>
        <v>#NAME?</v>
      </c>
      <c r="CT90" s="29" t="str">
        <f t="shared" ca="1" si="131"/>
        <v/>
      </c>
      <c r="CU90" s="29" t="str">
        <f t="shared" ca="1" si="132"/>
        <v/>
      </c>
      <c r="CV90" s="29" t="e">
        <f ca="1">+_xlfn.IFNA(VLOOKUP($B90,'Resultados General'!$C$11:$CG$510,MATCH(CV$6,'Resultados General'!$C$10:$CG$10,0),0),"")</f>
        <v>#NAME?</v>
      </c>
      <c r="CW90" s="29" t="str">
        <f t="shared" ca="1" si="133"/>
        <v/>
      </c>
      <c r="CX90" s="29" t="str">
        <f t="shared" ca="1" si="134"/>
        <v/>
      </c>
      <c r="CY90" s="29" t="e">
        <f ca="1">+_xlfn.IFNA(VLOOKUP($B90,'Resultados General'!$C$11:$CG$510,MATCH(CY$6,'Resultados General'!$C$10:$CG$10,0),0),"")</f>
        <v>#NAME?</v>
      </c>
      <c r="CZ90" s="29" t="str">
        <f t="shared" ca="1" si="135"/>
        <v/>
      </c>
      <c r="DA90" s="29" t="str">
        <f t="shared" ca="1" si="136"/>
        <v/>
      </c>
      <c r="DB90" s="29" t="e">
        <f ca="1">+_xlfn.IFNA(VLOOKUP($B90,'Resultados General'!$C$11:$CG$510,MATCH(DB$6,'Resultados General'!$C$10:$CG$10,0),0),"")</f>
        <v>#NAME?</v>
      </c>
      <c r="DC90" s="29" t="str">
        <f t="shared" ca="1" si="137"/>
        <v/>
      </c>
      <c r="DD90" s="29" t="str">
        <f t="shared" ca="1" si="138"/>
        <v/>
      </c>
      <c r="DE90" s="29" t="e">
        <f ca="1">+_xlfn.IFNA(VLOOKUP($B90,'Resultados General'!$C$11:$CG$510,MATCH(DE$6,'Resultados General'!$C$10:$CG$10,0),0),"")</f>
        <v>#NAME?</v>
      </c>
      <c r="DF90" s="29" t="str">
        <f t="shared" ca="1" si="139"/>
        <v/>
      </c>
      <c r="DG90" s="29" t="str">
        <f t="shared" ca="1" si="140"/>
        <v/>
      </c>
      <c r="DH90" s="29" t="e">
        <f ca="1">+_xlfn.IFNA(VLOOKUP($B90,'Resultados General'!$C$11:$CG$510,MATCH(DH$6,'Resultados General'!$C$10:$CG$10,0),0),"")</f>
        <v>#NAME?</v>
      </c>
      <c r="DI90" s="29" t="str">
        <f t="shared" ca="1" si="141"/>
        <v/>
      </c>
      <c r="DJ90" s="29" t="str">
        <f t="shared" ca="1" si="142"/>
        <v/>
      </c>
      <c r="DK90" s="29" t="e">
        <f ca="1">+_xlfn.IFNA(VLOOKUP($B90,'Resultados General'!$C$11:$CG$510,MATCH(DK$6,'Resultados General'!$C$10:$CG$10,0),0),"")</f>
        <v>#NAME?</v>
      </c>
      <c r="DL90" s="29" t="str">
        <f t="shared" ca="1" si="143"/>
        <v/>
      </c>
      <c r="DM90" s="29" t="str">
        <f t="shared" ca="1" si="144"/>
        <v/>
      </c>
      <c r="DN90" s="29" t="e">
        <f ca="1">+_xlfn.IFNA(VLOOKUP($B90,'Resultados General'!$C$11:$CG$510,MATCH(DN$6,'Resultados General'!$C$10:$CG$10,0),0),"")</f>
        <v>#NAME?</v>
      </c>
      <c r="DO90" s="29" t="str">
        <f t="shared" ca="1" si="145"/>
        <v/>
      </c>
      <c r="DP90" s="29" t="str">
        <f t="shared" ca="1" si="146"/>
        <v/>
      </c>
    </row>
    <row r="91" spans="2:120">
      <c r="B91" s="219" t="str">
        <f>+IF('Resultados General'!C94="","",'Resultados General'!C94)</f>
        <v/>
      </c>
      <c r="C91" s="134" t="e">
        <f ca="1">+_xlfn.IFNA(VLOOKUP('Distribución de puestos'!B91,'Resultados General'!$C$11:$J$510,8,0),"")</f>
        <v>#NAME?</v>
      </c>
      <c r="D91" s="135" t="e">
        <f ca="1">+_xlfn.IFNA(VLOOKUP(B91,'Resultados General'!$C$11:$L$510,10,0),"")</f>
        <v>#NAME?</v>
      </c>
      <c r="E91" s="26" t="s">
        <v>76</v>
      </c>
      <c r="F91" s="26" t="s">
        <v>76</v>
      </c>
      <c r="G91" s="135" t="str">
        <f t="shared" ca="1" si="147"/>
        <v/>
      </c>
      <c r="H91" s="135" t="str">
        <f t="shared" ca="1" si="148"/>
        <v/>
      </c>
      <c r="I91" s="219" t="str">
        <f t="shared" si="149"/>
        <v/>
      </c>
      <c r="J91" s="138"/>
      <c r="M91" s="29" t="e">
        <f ca="1">+_xlfn.IFNA(VLOOKUP($B91,'Resultados General'!$C$11:$CG$510,MATCH(M$6,'Resultados General'!$C$10:$CG$10,0),0),"")</f>
        <v>#NAME?</v>
      </c>
      <c r="N91" s="29" t="str">
        <f t="shared" ca="1" si="75"/>
        <v/>
      </c>
      <c r="O91" s="29" t="str">
        <f t="shared" ca="1" si="76"/>
        <v/>
      </c>
      <c r="P91" s="29" t="e">
        <f ca="1">+_xlfn.IFNA(VLOOKUP($B91,'Resultados General'!$C$11:$CG$510,MATCH(P$6,'Resultados General'!$C$10:$CG$10,0),0),"")</f>
        <v>#NAME?</v>
      </c>
      <c r="Q91" s="29" t="str">
        <f t="shared" ca="1" si="77"/>
        <v/>
      </c>
      <c r="R91" s="29" t="str">
        <f t="shared" ca="1" si="78"/>
        <v/>
      </c>
      <c r="S91" s="29" t="e">
        <f ca="1">+_xlfn.IFNA(VLOOKUP($B91,'Resultados General'!$C$11:$CG$510,MATCH(S$6,'Resultados General'!$C$10:$CG$10,0),0),"")</f>
        <v>#NAME?</v>
      </c>
      <c r="T91" s="29" t="str">
        <f t="shared" ca="1" si="79"/>
        <v/>
      </c>
      <c r="U91" s="29" t="str">
        <f t="shared" ca="1" si="80"/>
        <v/>
      </c>
      <c r="V91" s="29" t="e">
        <f ca="1">+_xlfn.IFNA(VLOOKUP($B91,'Resultados General'!$C$11:$CG$510,MATCH(V$6,'Resultados General'!$C$10:$CG$10,0),0),"")</f>
        <v>#NAME?</v>
      </c>
      <c r="W91" s="29" t="str">
        <f t="shared" ca="1" si="81"/>
        <v/>
      </c>
      <c r="X91" s="29" t="str">
        <f t="shared" ca="1" si="82"/>
        <v/>
      </c>
      <c r="Y91" s="29" t="e">
        <f ca="1">+_xlfn.IFNA(VLOOKUP($B91,'Resultados General'!$C$11:$CG$510,MATCH(Y$6,'Resultados General'!$C$10:$CG$10,0),0),"")</f>
        <v>#NAME?</v>
      </c>
      <c r="Z91" s="29" t="str">
        <f t="shared" ca="1" si="83"/>
        <v/>
      </c>
      <c r="AA91" s="29" t="str">
        <f t="shared" ca="1" si="84"/>
        <v/>
      </c>
      <c r="AB91" s="29" t="e">
        <f ca="1">+_xlfn.IFNA(VLOOKUP($B91,'Resultados General'!$C$11:$CG$510,MATCH(AB$6,'Resultados General'!$C$10:$CG$10,0),0),"")</f>
        <v>#NAME?</v>
      </c>
      <c r="AC91" s="29" t="str">
        <f t="shared" ca="1" si="85"/>
        <v/>
      </c>
      <c r="AD91" s="29" t="str">
        <f t="shared" ca="1" si="86"/>
        <v/>
      </c>
      <c r="AE91" s="29" t="e">
        <f ca="1">+_xlfn.IFNA(VLOOKUP($B91,'Resultados General'!$C$11:$CG$510,MATCH(AE$6,'Resultados General'!$C$10:$CG$10,0),0),"")</f>
        <v>#NAME?</v>
      </c>
      <c r="AF91" s="29" t="str">
        <f t="shared" ca="1" si="87"/>
        <v/>
      </c>
      <c r="AG91" s="29" t="str">
        <f t="shared" ca="1" si="88"/>
        <v/>
      </c>
      <c r="AH91" s="29" t="e">
        <f ca="1">+_xlfn.IFNA(VLOOKUP($B91,'Resultados General'!$C$11:$CG$510,MATCH(AH$6,'Resultados General'!$C$10:$CG$10,0),0),"")</f>
        <v>#NAME?</v>
      </c>
      <c r="AI91" s="29" t="str">
        <f t="shared" ca="1" si="89"/>
        <v/>
      </c>
      <c r="AJ91" s="29" t="str">
        <f t="shared" ca="1" si="90"/>
        <v/>
      </c>
      <c r="AK91" s="29" t="e">
        <f ca="1">+_xlfn.IFNA(VLOOKUP($B91,'Resultados General'!$C$11:$CG$510,MATCH(AK$6,'Resultados General'!$C$10:$CG$10,0),0),"")</f>
        <v>#NAME?</v>
      </c>
      <c r="AL91" s="29" t="str">
        <f t="shared" ca="1" si="91"/>
        <v/>
      </c>
      <c r="AM91" s="29" t="str">
        <f t="shared" ca="1" si="92"/>
        <v/>
      </c>
      <c r="AN91" s="29" t="e">
        <f ca="1">+_xlfn.IFNA(VLOOKUP($B91,'Resultados General'!$C$11:$CG$510,MATCH(AN$6,'Resultados General'!$C$10:$CG$10,0),0),"")</f>
        <v>#NAME?</v>
      </c>
      <c r="AO91" s="29" t="str">
        <f t="shared" ca="1" si="93"/>
        <v/>
      </c>
      <c r="AP91" s="29" t="str">
        <f t="shared" ca="1" si="94"/>
        <v/>
      </c>
      <c r="AQ91" s="29" t="e">
        <f ca="1">+_xlfn.IFNA(VLOOKUP($B91,'Resultados General'!$C$11:$CG$510,MATCH(AQ$6,'Resultados General'!$C$10:$CG$10,0),0),"")</f>
        <v>#NAME?</v>
      </c>
      <c r="AR91" s="29" t="str">
        <f t="shared" ca="1" si="95"/>
        <v/>
      </c>
      <c r="AS91" s="29" t="str">
        <f t="shared" ca="1" si="96"/>
        <v/>
      </c>
      <c r="AT91" s="29" t="e">
        <f ca="1">+_xlfn.IFNA(VLOOKUP($B91,'Resultados General'!$C$11:$CG$510,MATCH(AT$6,'Resultados General'!$C$10:$CG$10,0),0),"")</f>
        <v>#NAME?</v>
      </c>
      <c r="AU91" s="29" t="str">
        <f t="shared" ca="1" si="97"/>
        <v/>
      </c>
      <c r="AV91" s="29" t="str">
        <f t="shared" ca="1" si="98"/>
        <v/>
      </c>
      <c r="AW91" s="29" t="e">
        <f ca="1">+_xlfn.IFNA(VLOOKUP($B91,'Resultados General'!$C$11:$CG$510,MATCH(AW$6,'Resultados General'!$C$10:$CG$10,0),0),"")</f>
        <v>#NAME?</v>
      </c>
      <c r="AX91" s="29" t="str">
        <f t="shared" ca="1" si="99"/>
        <v/>
      </c>
      <c r="AY91" s="29" t="str">
        <f t="shared" ca="1" si="100"/>
        <v/>
      </c>
      <c r="AZ91" s="29" t="e">
        <f ca="1">+_xlfn.IFNA(VLOOKUP($B91,'Resultados General'!$C$11:$CG$510,MATCH(AZ$6,'Resultados General'!$C$10:$CG$10,0),0),"")</f>
        <v>#NAME?</v>
      </c>
      <c r="BA91" s="29" t="str">
        <f t="shared" ca="1" si="101"/>
        <v/>
      </c>
      <c r="BB91" s="29" t="str">
        <f t="shared" ca="1" si="102"/>
        <v/>
      </c>
      <c r="BC91" s="29" t="e">
        <f ca="1">+_xlfn.IFNA(VLOOKUP($B91,'Resultados General'!$C$11:$CG$510,MATCH(BC$6,'Resultados General'!$C$10:$CG$10,0),0),"")</f>
        <v>#NAME?</v>
      </c>
      <c r="BD91" s="29" t="str">
        <f t="shared" ca="1" si="103"/>
        <v/>
      </c>
      <c r="BE91" s="29" t="str">
        <f t="shared" ca="1" si="104"/>
        <v/>
      </c>
      <c r="BF91" s="29" t="e">
        <f ca="1">+_xlfn.IFNA(VLOOKUP($B91,'Resultados General'!$C$11:$CG$510,MATCH(BF$6,'Resultados General'!$C$10:$CG$10,0),0),"")</f>
        <v>#NAME?</v>
      </c>
      <c r="BG91" s="29" t="str">
        <f t="shared" ca="1" si="105"/>
        <v/>
      </c>
      <c r="BH91" s="29" t="str">
        <f t="shared" ca="1" si="106"/>
        <v/>
      </c>
      <c r="BI91" s="29" t="e">
        <f ca="1">+_xlfn.IFNA(VLOOKUP($B91,'Resultados General'!$C$11:$CG$510,MATCH(BI$6,'Resultados General'!$C$10:$CG$10,0),0),"")</f>
        <v>#NAME?</v>
      </c>
      <c r="BJ91" s="29" t="str">
        <f t="shared" ca="1" si="107"/>
        <v/>
      </c>
      <c r="BK91" s="29" t="str">
        <f t="shared" ca="1" si="108"/>
        <v/>
      </c>
      <c r="BL91" s="29" t="e">
        <f ca="1">+_xlfn.IFNA(VLOOKUP($B91,'Resultados General'!$C$11:$CG$510,MATCH(BL$6,'Resultados General'!$C$10:$CG$10,0),0),"")</f>
        <v>#NAME?</v>
      </c>
      <c r="BM91" s="29" t="str">
        <f t="shared" ca="1" si="109"/>
        <v/>
      </c>
      <c r="BN91" s="29" t="str">
        <f t="shared" ca="1" si="110"/>
        <v/>
      </c>
      <c r="BO91" s="29" t="e">
        <f ca="1">+_xlfn.IFNA(VLOOKUP($B91,'Resultados General'!$C$11:$CG$510,MATCH(BO$6,'Resultados General'!$C$10:$CG$10,0),0),"")</f>
        <v>#NAME?</v>
      </c>
      <c r="BP91" s="29" t="str">
        <f t="shared" ca="1" si="111"/>
        <v/>
      </c>
      <c r="BQ91" s="29" t="str">
        <f t="shared" ca="1" si="112"/>
        <v/>
      </c>
      <c r="BR91" s="29" t="e">
        <f ca="1">+_xlfn.IFNA(VLOOKUP($B91,'Resultados General'!$C$11:$CG$510,MATCH(BR$6,'Resultados General'!$C$10:$CG$10,0),0),"")</f>
        <v>#NAME?</v>
      </c>
      <c r="BS91" s="29" t="str">
        <f t="shared" ca="1" si="113"/>
        <v/>
      </c>
      <c r="BT91" s="29" t="str">
        <f t="shared" ca="1" si="114"/>
        <v/>
      </c>
      <c r="BU91" s="29" t="e">
        <f ca="1">+_xlfn.IFNA(VLOOKUP($B91,'Resultados General'!$C$11:$CG$510,MATCH(BU$6,'Resultados General'!$C$10:$CG$10,0),0),"")</f>
        <v>#NAME?</v>
      </c>
      <c r="BV91" s="29" t="str">
        <f t="shared" ca="1" si="115"/>
        <v/>
      </c>
      <c r="BW91" s="29" t="str">
        <f t="shared" ca="1" si="116"/>
        <v/>
      </c>
      <c r="BX91" s="29" t="e">
        <f ca="1">+_xlfn.IFNA(VLOOKUP($B91,'Resultados General'!$C$11:$CG$510,MATCH(BX$6,'Resultados General'!$C$10:$CG$10,0),0),"")</f>
        <v>#NAME?</v>
      </c>
      <c r="BY91" s="29" t="str">
        <f t="shared" ca="1" si="117"/>
        <v/>
      </c>
      <c r="BZ91" s="29" t="str">
        <f t="shared" ca="1" si="118"/>
        <v/>
      </c>
      <c r="CA91" s="29" t="e">
        <f ca="1">+_xlfn.IFNA(VLOOKUP($B91,'Resultados General'!$C$11:$CG$510,MATCH(CA$6,'Resultados General'!$C$10:$CG$10,0),0),"")</f>
        <v>#NAME?</v>
      </c>
      <c r="CB91" s="29" t="str">
        <f t="shared" ca="1" si="119"/>
        <v/>
      </c>
      <c r="CC91" s="29" t="str">
        <f t="shared" ca="1" si="120"/>
        <v/>
      </c>
      <c r="CD91" s="29" t="e">
        <f ca="1">+_xlfn.IFNA(VLOOKUP($B91,'Resultados General'!$C$11:$CG$510,MATCH(CD$6,'Resultados General'!$C$10:$CG$10,0),0),"")</f>
        <v>#NAME?</v>
      </c>
      <c r="CE91" s="29" t="str">
        <f t="shared" ca="1" si="121"/>
        <v/>
      </c>
      <c r="CF91" s="29" t="str">
        <f t="shared" ca="1" si="122"/>
        <v/>
      </c>
      <c r="CG91" s="29" t="e">
        <f ca="1">+_xlfn.IFNA(VLOOKUP($B91,'Resultados General'!$C$11:$CG$510,MATCH(CG$6,'Resultados General'!$C$10:$CG$10,0),0),"")</f>
        <v>#NAME?</v>
      </c>
      <c r="CH91" s="29" t="str">
        <f t="shared" ca="1" si="123"/>
        <v/>
      </c>
      <c r="CI91" s="29" t="str">
        <f t="shared" ca="1" si="124"/>
        <v/>
      </c>
      <c r="CJ91" s="29" t="e">
        <f ca="1">+_xlfn.IFNA(VLOOKUP($B91,'Resultados General'!$C$11:$CG$510,MATCH(CJ$6,'Resultados General'!$C$10:$CG$10,0),0),"")</f>
        <v>#NAME?</v>
      </c>
      <c r="CK91" s="29" t="str">
        <f t="shared" ca="1" si="125"/>
        <v/>
      </c>
      <c r="CL91" s="29" t="str">
        <f t="shared" ca="1" si="126"/>
        <v/>
      </c>
      <c r="CM91" s="29" t="e">
        <f ca="1">+_xlfn.IFNA(VLOOKUP($B91,'Resultados General'!$C$11:$CG$510,MATCH(CM$6,'Resultados General'!$C$10:$CG$10,0),0),"")</f>
        <v>#NAME?</v>
      </c>
      <c r="CN91" s="29" t="str">
        <f t="shared" ca="1" si="127"/>
        <v/>
      </c>
      <c r="CO91" s="29" t="str">
        <f t="shared" ca="1" si="128"/>
        <v/>
      </c>
      <c r="CP91" s="29" t="e">
        <f ca="1">+_xlfn.IFNA(VLOOKUP($B91,'Resultados General'!$C$11:$CG$510,MATCH(CP$6,'Resultados General'!$C$10:$CG$10,0),0),"")</f>
        <v>#NAME?</v>
      </c>
      <c r="CQ91" s="29" t="str">
        <f t="shared" ca="1" si="129"/>
        <v/>
      </c>
      <c r="CR91" s="29" t="str">
        <f t="shared" ca="1" si="130"/>
        <v/>
      </c>
      <c r="CS91" s="29" t="e">
        <f ca="1">+_xlfn.IFNA(VLOOKUP($B91,'Resultados General'!$C$11:$CG$510,MATCH(CS$6,'Resultados General'!$C$10:$CG$10,0),0),"")</f>
        <v>#NAME?</v>
      </c>
      <c r="CT91" s="29" t="str">
        <f t="shared" ca="1" si="131"/>
        <v/>
      </c>
      <c r="CU91" s="29" t="str">
        <f t="shared" ca="1" si="132"/>
        <v/>
      </c>
      <c r="CV91" s="29" t="e">
        <f ca="1">+_xlfn.IFNA(VLOOKUP($B91,'Resultados General'!$C$11:$CG$510,MATCH(CV$6,'Resultados General'!$C$10:$CG$10,0),0),"")</f>
        <v>#NAME?</v>
      </c>
      <c r="CW91" s="29" t="str">
        <f t="shared" ca="1" si="133"/>
        <v/>
      </c>
      <c r="CX91" s="29" t="str">
        <f t="shared" ca="1" si="134"/>
        <v/>
      </c>
      <c r="CY91" s="29" t="e">
        <f ca="1">+_xlfn.IFNA(VLOOKUP($B91,'Resultados General'!$C$11:$CG$510,MATCH(CY$6,'Resultados General'!$C$10:$CG$10,0),0),"")</f>
        <v>#NAME?</v>
      </c>
      <c r="CZ91" s="29" t="str">
        <f t="shared" ca="1" si="135"/>
        <v/>
      </c>
      <c r="DA91" s="29" t="str">
        <f t="shared" ca="1" si="136"/>
        <v/>
      </c>
      <c r="DB91" s="29" t="e">
        <f ca="1">+_xlfn.IFNA(VLOOKUP($B91,'Resultados General'!$C$11:$CG$510,MATCH(DB$6,'Resultados General'!$C$10:$CG$10,0),0),"")</f>
        <v>#NAME?</v>
      </c>
      <c r="DC91" s="29" t="str">
        <f t="shared" ca="1" si="137"/>
        <v/>
      </c>
      <c r="DD91" s="29" t="str">
        <f t="shared" ca="1" si="138"/>
        <v/>
      </c>
      <c r="DE91" s="29" t="e">
        <f ca="1">+_xlfn.IFNA(VLOOKUP($B91,'Resultados General'!$C$11:$CG$510,MATCH(DE$6,'Resultados General'!$C$10:$CG$10,0),0),"")</f>
        <v>#NAME?</v>
      </c>
      <c r="DF91" s="29" t="str">
        <f t="shared" ca="1" si="139"/>
        <v/>
      </c>
      <c r="DG91" s="29" t="str">
        <f t="shared" ca="1" si="140"/>
        <v/>
      </c>
      <c r="DH91" s="29" t="e">
        <f ca="1">+_xlfn.IFNA(VLOOKUP($B91,'Resultados General'!$C$11:$CG$510,MATCH(DH$6,'Resultados General'!$C$10:$CG$10,0),0),"")</f>
        <v>#NAME?</v>
      </c>
      <c r="DI91" s="29" t="str">
        <f t="shared" ca="1" si="141"/>
        <v/>
      </c>
      <c r="DJ91" s="29" t="str">
        <f t="shared" ca="1" si="142"/>
        <v/>
      </c>
      <c r="DK91" s="29" t="e">
        <f ca="1">+_xlfn.IFNA(VLOOKUP($B91,'Resultados General'!$C$11:$CG$510,MATCH(DK$6,'Resultados General'!$C$10:$CG$10,0),0),"")</f>
        <v>#NAME?</v>
      </c>
      <c r="DL91" s="29" t="str">
        <f t="shared" ca="1" si="143"/>
        <v/>
      </c>
      <c r="DM91" s="29" t="str">
        <f t="shared" ca="1" si="144"/>
        <v/>
      </c>
      <c r="DN91" s="29" t="e">
        <f ca="1">+_xlfn.IFNA(VLOOKUP($B91,'Resultados General'!$C$11:$CG$510,MATCH(DN$6,'Resultados General'!$C$10:$CG$10,0),0),"")</f>
        <v>#NAME?</v>
      </c>
      <c r="DO91" s="29" t="str">
        <f t="shared" ca="1" si="145"/>
        <v/>
      </c>
      <c r="DP91" s="29" t="str">
        <f t="shared" ca="1" si="146"/>
        <v/>
      </c>
    </row>
    <row r="92" spans="2:120">
      <c r="B92" s="219" t="str">
        <f>+IF('Resultados General'!C95="","",'Resultados General'!C95)</f>
        <v/>
      </c>
      <c r="C92" s="134" t="e">
        <f ca="1">+_xlfn.IFNA(VLOOKUP('Distribución de puestos'!B92,'Resultados General'!$C$11:$J$510,8,0),"")</f>
        <v>#NAME?</v>
      </c>
      <c r="D92" s="135" t="e">
        <f ca="1">+_xlfn.IFNA(VLOOKUP(B92,'Resultados General'!$C$11:$L$510,10,0),"")</f>
        <v>#NAME?</v>
      </c>
      <c r="E92" s="26" t="s">
        <v>76</v>
      </c>
      <c r="F92" s="26" t="s">
        <v>76</v>
      </c>
      <c r="G92" s="135" t="str">
        <f t="shared" ca="1" si="147"/>
        <v/>
      </c>
      <c r="H92" s="135" t="str">
        <f t="shared" ca="1" si="148"/>
        <v/>
      </c>
      <c r="I92" s="219" t="str">
        <f t="shared" si="149"/>
        <v/>
      </c>
      <c r="J92" s="138"/>
      <c r="M92" s="29" t="e">
        <f ca="1">+_xlfn.IFNA(VLOOKUP($B92,'Resultados General'!$C$11:$CG$510,MATCH(M$6,'Resultados General'!$C$10:$CG$10,0),0),"")</f>
        <v>#NAME?</v>
      </c>
      <c r="N92" s="29" t="str">
        <f t="shared" ca="1" si="75"/>
        <v/>
      </c>
      <c r="O92" s="29" t="str">
        <f t="shared" ca="1" si="76"/>
        <v/>
      </c>
      <c r="P92" s="29" t="e">
        <f ca="1">+_xlfn.IFNA(VLOOKUP($B92,'Resultados General'!$C$11:$CG$510,MATCH(P$6,'Resultados General'!$C$10:$CG$10,0),0),"")</f>
        <v>#NAME?</v>
      </c>
      <c r="Q92" s="29" t="str">
        <f t="shared" ca="1" si="77"/>
        <v/>
      </c>
      <c r="R92" s="29" t="str">
        <f t="shared" ca="1" si="78"/>
        <v/>
      </c>
      <c r="S92" s="29" t="e">
        <f ca="1">+_xlfn.IFNA(VLOOKUP($B92,'Resultados General'!$C$11:$CG$510,MATCH(S$6,'Resultados General'!$C$10:$CG$10,0),0),"")</f>
        <v>#NAME?</v>
      </c>
      <c r="T92" s="29" t="str">
        <f t="shared" ca="1" si="79"/>
        <v/>
      </c>
      <c r="U92" s="29" t="str">
        <f t="shared" ca="1" si="80"/>
        <v/>
      </c>
      <c r="V92" s="29" t="e">
        <f ca="1">+_xlfn.IFNA(VLOOKUP($B92,'Resultados General'!$C$11:$CG$510,MATCH(V$6,'Resultados General'!$C$10:$CG$10,0),0),"")</f>
        <v>#NAME?</v>
      </c>
      <c r="W92" s="29" t="str">
        <f t="shared" ca="1" si="81"/>
        <v/>
      </c>
      <c r="X92" s="29" t="str">
        <f t="shared" ca="1" si="82"/>
        <v/>
      </c>
      <c r="Y92" s="29" t="e">
        <f ca="1">+_xlfn.IFNA(VLOOKUP($B92,'Resultados General'!$C$11:$CG$510,MATCH(Y$6,'Resultados General'!$C$10:$CG$10,0),0),"")</f>
        <v>#NAME?</v>
      </c>
      <c r="Z92" s="29" t="str">
        <f t="shared" ca="1" si="83"/>
        <v/>
      </c>
      <c r="AA92" s="29" t="str">
        <f t="shared" ca="1" si="84"/>
        <v/>
      </c>
      <c r="AB92" s="29" t="e">
        <f ca="1">+_xlfn.IFNA(VLOOKUP($B92,'Resultados General'!$C$11:$CG$510,MATCH(AB$6,'Resultados General'!$C$10:$CG$10,0),0),"")</f>
        <v>#NAME?</v>
      </c>
      <c r="AC92" s="29" t="str">
        <f t="shared" ca="1" si="85"/>
        <v/>
      </c>
      <c r="AD92" s="29" t="str">
        <f t="shared" ca="1" si="86"/>
        <v/>
      </c>
      <c r="AE92" s="29" t="e">
        <f ca="1">+_xlfn.IFNA(VLOOKUP($B92,'Resultados General'!$C$11:$CG$510,MATCH(AE$6,'Resultados General'!$C$10:$CG$10,0),0),"")</f>
        <v>#NAME?</v>
      </c>
      <c r="AF92" s="29" t="str">
        <f t="shared" ca="1" si="87"/>
        <v/>
      </c>
      <c r="AG92" s="29" t="str">
        <f t="shared" ca="1" si="88"/>
        <v/>
      </c>
      <c r="AH92" s="29" t="e">
        <f ca="1">+_xlfn.IFNA(VLOOKUP($B92,'Resultados General'!$C$11:$CG$510,MATCH(AH$6,'Resultados General'!$C$10:$CG$10,0),0),"")</f>
        <v>#NAME?</v>
      </c>
      <c r="AI92" s="29" t="str">
        <f t="shared" ca="1" si="89"/>
        <v/>
      </c>
      <c r="AJ92" s="29" t="str">
        <f t="shared" ca="1" si="90"/>
        <v/>
      </c>
      <c r="AK92" s="29" t="e">
        <f ca="1">+_xlfn.IFNA(VLOOKUP($B92,'Resultados General'!$C$11:$CG$510,MATCH(AK$6,'Resultados General'!$C$10:$CG$10,0),0),"")</f>
        <v>#NAME?</v>
      </c>
      <c r="AL92" s="29" t="str">
        <f t="shared" ca="1" si="91"/>
        <v/>
      </c>
      <c r="AM92" s="29" t="str">
        <f t="shared" ca="1" si="92"/>
        <v/>
      </c>
      <c r="AN92" s="29" t="e">
        <f ca="1">+_xlfn.IFNA(VLOOKUP($B92,'Resultados General'!$C$11:$CG$510,MATCH(AN$6,'Resultados General'!$C$10:$CG$10,0),0),"")</f>
        <v>#NAME?</v>
      </c>
      <c r="AO92" s="29" t="str">
        <f t="shared" ca="1" si="93"/>
        <v/>
      </c>
      <c r="AP92" s="29" t="str">
        <f t="shared" ca="1" si="94"/>
        <v/>
      </c>
      <c r="AQ92" s="29" t="e">
        <f ca="1">+_xlfn.IFNA(VLOOKUP($B92,'Resultados General'!$C$11:$CG$510,MATCH(AQ$6,'Resultados General'!$C$10:$CG$10,0),0),"")</f>
        <v>#NAME?</v>
      </c>
      <c r="AR92" s="29" t="str">
        <f t="shared" ca="1" si="95"/>
        <v/>
      </c>
      <c r="AS92" s="29" t="str">
        <f t="shared" ca="1" si="96"/>
        <v/>
      </c>
      <c r="AT92" s="29" t="e">
        <f ca="1">+_xlfn.IFNA(VLOOKUP($B92,'Resultados General'!$C$11:$CG$510,MATCH(AT$6,'Resultados General'!$C$10:$CG$10,0),0),"")</f>
        <v>#NAME?</v>
      </c>
      <c r="AU92" s="29" t="str">
        <f t="shared" ca="1" si="97"/>
        <v/>
      </c>
      <c r="AV92" s="29" t="str">
        <f t="shared" ca="1" si="98"/>
        <v/>
      </c>
      <c r="AW92" s="29" t="e">
        <f ca="1">+_xlfn.IFNA(VLOOKUP($B92,'Resultados General'!$C$11:$CG$510,MATCH(AW$6,'Resultados General'!$C$10:$CG$10,0),0),"")</f>
        <v>#NAME?</v>
      </c>
      <c r="AX92" s="29" t="str">
        <f t="shared" ca="1" si="99"/>
        <v/>
      </c>
      <c r="AY92" s="29" t="str">
        <f t="shared" ca="1" si="100"/>
        <v/>
      </c>
      <c r="AZ92" s="29" t="e">
        <f ca="1">+_xlfn.IFNA(VLOOKUP($B92,'Resultados General'!$C$11:$CG$510,MATCH(AZ$6,'Resultados General'!$C$10:$CG$10,0),0),"")</f>
        <v>#NAME?</v>
      </c>
      <c r="BA92" s="29" t="str">
        <f t="shared" ca="1" si="101"/>
        <v/>
      </c>
      <c r="BB92" s="29" t="str">
        <f t="shared" ca="1" si="102"/>
        <v/>
      </c>
      <c r="BC92" s="29" t="e">
        <f ca="1">+_xlfn.IFNA(VLOOKUP($B92,'Resultados General'!$C$11:$CG$510,MATCH(BC$6,'Resultados General'!$C$10:$CG$10,0),0),"")</f>
        <v>#NAME?</v>
      </c>
      <c r="BD92" s="29" t="str">
        <f t="shared" ca="1" si="103"/>
        <v/>
      </c>
      <c r="BE92" s="29" t="str">
        <f t="shared" ca="1" si="104"/>
        <v/>
      </c>
      <c r="BF92" s="29" t="e">
        <f ca="1">+_xlfn.IFNA(VLOOKUP($B92,'Resultados General'!$C$11:$CG$510,MATCH(BF$6,'Resultados General'!$C$10:$CG$10,0),0),"")</f>
        <v>#NAME?</v>
      </c>
      <c r="BG92" s="29" t="str">
        <f t="shared" ca="1" si="105"/>
        <v/>
      </c>
      <c r="BH92" s="29" t="str">
        <f t="shared" ca="1" si="106"/>
        <v/>
      </c>
      <c r="BI92" s="29" t="e">
        <f ca="1">+_xlfn.IFNA(VLOOKUP($B92,'Resultados General'!$C$11:$CG$510,MATCH(BI$6,'Resultados General'!$C$10:$CG$10,0),0),"")</f>
        <v>#NAME?</v>
      </c>
      <c r="BJ92" s="29" t="str">
        <f t="shared" ca="1" si="107"/>
        <v/>
      </c>
      <c r="BK92" s="29" t="str">
        <f t="shared" ca="1" si="108"/>
        <v/>
      </c>
      <c r="BL92" s="29" t="e">
        <f ca="1">+_xlfn.IFNA(VLOOKUP($B92,'Resultados General'!$C$11:$CG$510,MATCH(BL$6,'Resultados General'!$C$10:$CG$10,0),0),"")</f>
        <v>#NAME?</v>
      </c>
      <c r="BM92" s="29" t="str">
        <f t="shared" ca="1" si="109"/>
        <v/>
      </c>
      <c r="BN92" s="29" t="str">
        <f t="shared" ca="1" si="110"/>
        <v/>
      </c>
      <c r="BO92" s="29" t="e">
        <f ca="1">+_xlfn.IFNA(VLOOKUP($B92,'Resultados General'!$C$11:$CG$510,MATCH(BO$6,'Resultados General'!$C$10:$CG$10,0),0),"")</f>
        <v>#NAME?</v>
      </c>
      <c r="BP92" s="29" t="str">
        <f t="shared" ca="1" si="111"/>
        <v/>
      </c>
      <c r="BQ92" s="29" t="str">
        <f t="shared" ca="1" si="112"/>
        <v/>
      </c>
      <c r="BR92" s="29" t="e">
        <f ca="1">+_xlfn.IFNA(VLOOKUP($B92,'Resultados General'!$C$11:$CG$510,MATCH(BR$6,'Resultados General'!$C$10:$CG$10,0),0),"")</f>
        <v>#NAME?</v>
      </c>
      <c r="BS92" s="29" t="str">
        <f t="shared" ca="1" si="113"/>
        <v/>
      </c>
      <c r="BT92" s="29" t="str">
        <f t="shared" ca="1" si="114"/>
        <v/>
      </c>
      <c r="BU92" s="29" t="e">
        <f ca="1">+_xlfn.IFNA(VLOOKUP($B92,'Resultados General'!$C$11:$CG$510,MATCH(BU$6,'Resultados General'!$C$10:$CG$10,0),0),"")</f>
        <v>#NAME?</v>
      </c>
      <c r="BV92" s="29" t="str">
        <f t="shared" ca="1" si="115"/>
        <v/>
      </c>
      <c r="BW92" s="29" t="str">
        <f t="shared" ca="1" si="116"/>
        <v/>
      </c>
      <c r="BX92" s="29" t="e">
        <f ca="1">+_xlfn.IFNA(VLOOKUP($B92,'Resultados General'!$C$11:$CG$510,MATCH(BX$6,'Resultados General'!$C$10:$CG$10,0),0),"")</f>
        <v>#NAME?</v>
      </c>
      <c r="BY92" s="29" t="str">
        <f t="shared" ca="1" si="117"/>
        <v/>
      </c>
      <c r="BZ92" s="29" t="str">
        <f t="shared" ca="1" si="118"/>
        <v/>
      </c>
      <c r="CA92" s="29" t="e">
        <f ca="1">+_xlfn.IFNA(VLOOKUP($B92,'Resultados General'!$C$11:$CG$510,MATCH(CA$6,'Resultados General'!$C$10:$CG$10,0),0),"")</f>
        <v>#NAME?</v>
      </c>
      <c r="CB92" s="29" t="str">
        <f t="shared" ca="1" si="119"/>
        <v/>
      </c>
      <c r="CC92" s="29" t="str">
        <f t="shared" ca="1" si="120"/>
        <v/>
      </c>
      <c r="CD92" s="29" t="e">
        <f ca="1">+_xlfn.IFNA(VLOOKUP($B92,'Resultados General'!$C$11:$CG$510,MATCH(CD$6,'Resultados General'!$C$10:$CG$10,0),0),"")</f>
        <v>#NAME?</v>
      </c>
      <c r="CE92" s="29" t="str">
        <f t="shared" ca="1" si="121"/>
        <v/>
      </c>
      <c r="CF92" s="29" t="str">
        <f t="shared" ca="1" si="122"/>
        <v/>
      </c>
      <c r="CG92" s="29" t="e">
        <f ca="1">+_xlfn.IFNA(VLOOKUP($B92,'Resultados General'!$C$11:$CG$510,MATCH(CG$6,'Resultados General'!$C$10:$CG$10,0),0),"")</f>
        <v>#NAME?</v>
      </c>
      <c r="CH92" s="29" t="str">
        <f t="shared" ca="1" si="123"/>
        <v/>
      </c>
      <c r="CI92" s="29" t="str">
        <f t="shared" ca="1" si="124"/>
        <v/>
      </c>
      <c r="CJ92" s="29" t="e">
        <f ca="1">+_xlfn.IFNA(VLOOKUP($B92,'Resultados General'!$C$11:$CG$510,MATCH(CJ$6,'Resultados General'!$C$10:$CG$10,0),0),"")</f>
        <v>#NAME?</v>
      </c>
      <c r="CK92" s="29" t="str">
        <f t="shared" ca="1" si="125"/>
        <v/>
      </c>
      <c r="CL92" s="29" t="str">
        <f t="shared" ca="1" si="126"/>
        <v/>
      </c>
      <c r="CM92" s="29" t="e">
        <f ca="1">+_xlfn.IFNA(VLOOKUP($B92,'Resultados General'!$C$11:$CG$510,MATCH(CM$6,'Resultados General'!$C$10:$CG$10,0),0),"")</f>
        <v>#NAME?</v>
      </c>
      <c r="CN92" s="29" t="str">
        <f t="shared" ca="1" si="127"/>
        <v/>
      </c>
      <c r="CO92" s="29" t="str">
        <f t="shared" ca="1" si="128"/>
        <v/>
      </c>
      <c r="CP92" s="29" t="e">
        <f ca="1">+_xlfn.IFNA(VLOOKUP($B92,'Resultados General'!$C$11:$CG$510,MATCH(CP$6,'Resultados General'!$C$10:$CG$10,0),0),"")</f>
        <v>#NAME?</v>
      </c>
      <c r="CQ92" s="29" t="str">
        <f t="shared" ca="1" si="129"/>
        <v/>
      </c>
      <c r="CR92" s="29" t="str">
        <f t="shared" ca="1" si="130"/>
        <v/>
      </c>
      <c r="CS92" s="29" t="e">
        <f ca="1">+_xlfn.IFNA(VLOOKUP($B92,'Resultados General'!$C$11:$CG$510,MATCH(CS$6,'Resultados General'!$C$10:$CG$10,0),0),"")</f>
        <v>#NAME?</v>
      </c>
      <c r="CT92" s="29" t="str">
        <f t="shared" ca="1" si="131"/>
        <v/>
      </c>
      <c r="CU92" s="29" t="str">
        <f t="shared" ca="1" si="132"/>
        <v/>
      </c>
      <c r="CV92" s="29" t="e">
        <f ca="1">+_xlfn.IFNA(VLOOKUP($B92,'Resultados General'!$C$11:$CG$510,MATCH(CV$6,'Resultados General'!$C$10:$CG$10,0),0),"")</f>
        <v>#NAME?</v>
      </c>
      <c r="CW92" s="29" t="str">
        <f t="shared" ca="1" si="133"/>
        <v/>
      </c>
      <c r="CX92" s="29" t="str">
        <f t="shared" ca="1" si="134"/>
        <v/>
      </c>
      <c r="CY92" s="29" t="e">
        <f ca="1">+_xlfn.IFNA(VLOOKUP($B92,'Resultados General'!$C$11:$CG$510,MATCH(CY$6,'Resultados General'!$C$10:$CG$10,0),0),"")</f>
        <v>#NAME?</v>
      </c>
      <c r="CZ92" s="29" t="str">
        <f t="shared" ca="1" si="135"/>
        <v/>
      </c>
      <c r="DA92" s="29" t="str">
        <f t="shared" ca="1" si="136"/>
        <v/>
      </c>
      <c r="DB92" s="29" t="e">
        <f ca="1">+_xlfn.IFNA(VLOOKUP($B92,'Resultados General'!$C$11:$CG$510,MATCH(DB$6,'Resultados General'!$C$10:$CG$10,0),0),"")</f>
        <v>#NAME?</v>
      </c>
      <c r="DC92" s="29" t="str">
        <f t="shared" ca="1" si="137"/>
        <v/>
      </c>
      <c r="DD92" s="29" t="str">
        <f t="shared" ca="1" si="138"/>
        <v/>
      </c>
      <c r="DE92" s="29" t="e">
        <f ca="1">+_xlfn.IFNA(VLOOKUP($B92,'Resultados General'!$C$11:$CG$510,MATCH(DE$6,'Resultados General'!$C$10:$CG$10,0),0),"")</f>
        <v>#NAME?</v>
      </c>
      <c r="DF92" s="29" t="str">
        <f t="shared" ca="1" si="139"/>
        <v/>
      </c>
      <c r="DG92" s="29" t="str">
        <f t="shared" ca="1" si="140"/>
        <v/>
      </c>
      <c r="DH92" s="29" t="e">
        <f ca="1">+_xlfn.IFNA(VLOOKUP($B92,'Resultados General'!$C$11:$CG$510,MATCH(DH$6,'Resultados General'!$C$10:$CG$10,0),0),"")</f>
        <v>#NAME?</v>
      </c>
      <c r="DI92" s="29" t="str">
        <f t="shared" ca="1" si="141"/>
        <v/>
      </c>
      <c r="DJ92" s="29" t="str">
        <f t="shared" ca="1" si="142"/>
        <v/>
      </c>
      <c r="DK92" s="29" t="e">
        <f ca="1">+_xlfn.IFNA(VLOOKUP($B92,'Resultados General'!$C$11:$CG$510,MATCH(DK$6,'Resultados General'!$C$10:$CG$10,0),0),"")</f>
        <v>#NAME?</v>
      </c>
      <c r="DL92" s="29" t="str">
        <f t="shared" ca="1" si="143"/>
        <v/>
      </c>
      <c r="DM92" s="29" t="str">
        <f t="shared" ca="1" si="144"/>
        <v/>
      </c>
      <c r="DN92" s="29" t="e">
        <f ca="1">+_xlfn.IFNA(VLOOKUP($B92,'Resultados General'!$C$11:$CG$510,MATCH(DN$6,'Resultados General'!$C$10:$CG$10,0),0),"")</f>
        <v>#NAME?</v>
      </c>
      <c r="DO92" s="29" t="str">
        <f t="shared" ca="1" si="145"/>
        <v/>
      </c>
      <c r="DP92" s="29" t="str">
        <f t="shared" ca="1" si="146"/>
        <v/>
      </c>
    </row>
    <row r="93" spans="2:120">
      <c r="B93" s="219" t="str">
        <f>+IF('Resultados General'!C96="","",'Resultados General'!C96)</f>
        <v/>
      </c>
      <c r="C93" s="134" t="e">
        <f ca="1">+_xlfn.IFNA(VLOOKUP('Distribución de puestos'!B93,'Resultados General'!$C$11:$J$510,8,0),"")</f>
        <v>#NAME?</v>
      </c>
      <c r="D93" s="135" t="e">
        <f ca="1">+_xlfn.IFNA(VLOOKUP(B93,'Resultados General'!$C$11:$L$510,10,0),"")</f>
        <v>#NAME?</v>
      </c>
      <c r="E93" s="26" t="s">
        <v>76</v>
      </c>
      <c r="F93" s="26" t="s">
        <v>76</v>
      </c>
      <c r="G93" s="135" t="str">
        <f t="shared" ca="1" si="147"/>
        <v/>
      </c>
      <c r="H93" s="135" t="str">
        <f t="shared" ca="1" si="148"/>
        <v/>
      </c>
      <c r="I93" s="219" t="str">
        <f t="shared" si="149"/>
        <v/>
      </c>
      <c r="J93" s="138"/>
      <c r="M93" s="29" t="e">
        <f ca="1">+_xlfn.IFNA(VLOOKUP($B93,'Resultados General'!$C$11:$CG$510,MATCH(M$6,'Resultados General'!$C$10:$CG$10,0),0),"")</f>
        <v>#NAME?</v>
      </c>
      <c r="N93" s="29" t="str">
        <f t="shared" ca="1" si="75"/>
        <v/>
      </c>
      <c r="O93" s="29" t="str">
        <f t="shared" ca="1" si="76"/>
        <v/>
      </c>
      <c r="P93" s="29" t="e">
        <f ca="1">+_xlfn.IFNA(VLOOKUP($B93,'Resultados General'!$C$11:$CG$510,MATCH(P$6,'Resultados General'!$C$10:$CG$10,0),0),"")</f>
        <v>#NAME?</v>
      </c>
      <c r="Q93" s="29" t="str">
        <f t="shared" ca="1" si="77"/>
        <v/>
      </c>
      <c r="R93" s="29" t="str">
        <f t="shared" ca="1" si="78"/>
        <v/>
      </c>
      <c r="S93" s="29" t="e">
        <f ca="1">+_xlfn.IFNA(VLOOKUP($B93,'Resultados General'!$C$11:$CG$510,MATCH(S$6,'Resultados General'!$C$10:$CG$10,0),0),"")</f>
        <v>#NAME?</v>
      </c>
      <c r="T93" s="29" t="str">
        <f t="shared" ca="1" si="79"/>
        <v/>
      </c>
      <c r="U93" s="29" t="str">
        <f t="shared" ca="1" si="80"/>
        <v/>
      </c>
      <c r="V93" s="29" t="e">
        <f ca="1">+_xlfn.IFNA(VLOOKUP($B93,'Resultados General'!$C$11:$CG$510,MATCH(V$6,'Resultados General'!$C$10:$CG$10,0),0),"")</f>
        <v>#NAME?</v>
      </c>
      <c r="W93" s="29" t="str">
        <f t="shared" ca="1" si="81"/>
        <v/>
      </c>
      <c r="X93" s="29" t="str">
        <f t="shared" ca="1" si="82"/>
        <v/>
      </c>
      <c r="Y93" s="29" t="e">
        <f ca="1">+_xlfn.IFNA(VLOOKUP($B93,'Resultados General'!$C$11:$CG$510,MATCH(Y$6,'Resultados General'!$C$10:$CG$10,0),0),"")</f>
        <v>#NAME?</v>
      </c>
      <c r="Z93" s="29" t="str">
        <f t="shared" ca="1" si="83"/>
        <v/>
      </c>
      <c r="AA93" s="29" t="str">
        <f t="shared" ca="1" si="84"/>
        <v/>
      </c>
      <c r="AB93" s="29" t="e">
        <f ca="1">+_xlfn.IFNA(VLOOKUP($B93,'Resultados General'!$C$11:$CG$510,MATCH(AB$6,'Resultados General'!$C$10:$CG$10,0),0),"")</f>
        <v>#NAME?</v>
      </c>
      <c r="AC93" s="29" t="str">
        <f t="shared" ca="1" si="85"/>
        <v/>
      </c>
      <c r="AD93" s="29" t="str">
        <f t="shared" ca="1" si="86"/>
        <v/>
      </c>
      <c r="AE93" s="29" t="e">
        <f ca="1">+_xlfn.IFNA(VLOOKUP($B93,'Resultados General'!$C$11:$CG$510,MATCH(AE$6,'Resultados General'!$C$10:$CG$10,0),0),"")</f>
        <v>#NAME?</v>
      </c>
      <c r="AF93" s="29" t="str">
        <f t="shared" ca="1" si="87"/>
        <v/>
      </c>
      <c r="AG93" s="29" t="str">
        <f t="shared" ca="1" si="88"/>
        <v/>
      </c>
      <c r="AH93" s="29" t="e">
        <f ca="1">+_xlfn.IFNA(VLOOKUP($B93,'Resultados General'!$C$11:$CG$510,MATCH(AH$6,'Resultados General'!$C$10:$CG$10,0),0),"")</f>
        <v>#NAME?</v>
      </c>
      <c r="AI93" s="29" t="str">
        <f t="shared" ca="1" si="89"/>
        <v/>
      </c>
      <c r="AJ93" s="29" t="str">
        <f t="shared" ca="1" si="90"/>
        <v/>
      </c>
      <c r="AK93" s="29" t="e">
        <f ca="1">+_xlfn.IFNA(VLOOKUP($B93,'Resultados General'!$C$11:$CG$510,MATCH(AK$6,'Resultados General'!$C$10:$CG$10,0),0),"")</f>
        <v>#NAME?</v>
      </c>
      <c r="AL93" s="29" t="str">
        <f t="shared" ca="1" si="91"/>
        <v/>
      </c>
      <c r="AM93" s="29" t="str">
        <f t="shared" ca="1" si="92"/>
        <v/>
      </c>
      <c r="AN93" s="29" t="e">
        <f ca="1">+_xlfn.IFNA(VLOOKUP($B93,'Resultados General'!$C$11:$CG$510,MATCH(AN$6,'Resultados General'!$C$10:$CG$10,0),0),"")</f>
        <v>#NAME?</v>
      </c>
      <c r="AO93" s="29" t="str">
        <f t="shared" ca="1" si="93"/>
        <v/>
      </c>
      <c r="AP93" s="29" t="str">
        <f t="shared" ca="1" si="94"/>
        <v/>
      </c>
      <c r="AQ93" s="29" t="e">
        <f ca="1">+_xlfn.IFNA(VLOOKUP($B93,'Resultados General'!$C$11:$CG$510,MATCH(AQ$6,'Resultados General'!$C$10:$CG$10,0),0),"")</f>
        <v>#NAME?</v>
      </c>
      <c r="AR93" s="29" t="str">
        <f t="shared" ca="1" si="95"/>
        <v/>
      </c>
      <c r="AS93" s="29" t="str">
        <f t="shared" ca="1" si="96"/>
        <v/>
      </c>
      <c r="AT93" s="29" t="e">
        <f ca="1">+_xlfn.IFNA(VLOOKUP($B93,'Resultados General'!$C$11:$CG$510,MATCH(AT$6,'Resultados General'!$C$10:$CG$10,0),0),"")</f>
        <v>#NAME?</v>
      </c>
      <c r="AU93" s="29" t="str">
        <f t="shared" ca="1" si="97"/>
        <v/>
      </c>
      <c r="AV93" s="29" t="str">
        <f t="shared" ca="1" si="98"/>
        <v/>
      </c>
      <c r="AW93" s="29" t="e">
        <f ca="1">+_xlfn.IFNA(VLOOKUP($B93,'Resultados General'!$C$11:$CG$510,MATCH(AW$6,'Resultados General'!$C$10:$CG$10,0),0),"")</f>
        <v>#NAME?</v>
      </c>
      <c r="AX93" s="29" t="str">
        <f t="shared" ca="1" si="99"/>
        <v/>
      </c>
      <c r="AY93" s="29" t="str">
        <f t="shared" ca="1" si="100"/>
        <v/>
      </c>
      <c r="AZ93" s="29" t="e">
        <f ca="1">+_xlfn.IFNA(VLOOKUP($B93,'Resultados General'!$C$11:$CG$510,MATCH(AZ$6,'Resultados General'!$C$10:$CG$10,0),0),"")</f>
        <v>#NAME?</v>
      </c>
      <c r="BA93" s="29" t="str">
        <f t="shared" ca="1" si="101"/>
        <v/>
      </c>
      <c r="BB93" s="29" t="str">
        <f t="shared" ca="1" si="102"/>
        <v/>
      </c>
      <c r="BC93" s="29" t="e">
        <f ca="1">+_xlfn.IFNA(VLOOKUP($B93,'Resultados General'!$C$11:$CG$510,MATCH(BC$6,'Resultados General'!$C$10:$CG$10,0),0),"")</f>
        <v>#NAME?</v>
      </c>
      <c r="BD93" s="29" t="str">
        <f t="shared" ca="1" si="103"/>
        <v/>
      </c>
      <c r="BE93" s="29" t="str">
        <f t="shared" ca="1" si="104"/>
        <v/>
      </c>
      <c r="BF93" s="29" t="e">
        <f ca="1">+_xlfn.IFNA(VLOOKUP($B93,'Resultados General'!$C$11:$CG$510,MATCH(BF$6,'Resultados General'!$C$10:$CG$10,0),0),"")</f>
        <v>#NAME?</v>
      </c>
      <c r="BG93" s="29" t="str">
        <f t="shared" ca="1" si="105"/>
        <v/>
      </c>
      <c r="BH93" s="29" t="str">
        <f t="shared" ca="1" si="106"/>
        <v/>
      </c>
      <c r="BI93" s="29" t="e">
        <f ca="1">+_xlfn.IFNA(VLOOKUP($B93,'Resultados General'!$C$11:$CG$510,MATCH(BI$6,'Resultados General'!$C$10:$CG$10,0),0),"")</f>
        <v>#NAME?</v>
      </c>
      <c r="BJ93" s="29" t="str">
        <f t="shared" ca="1" si="107"/>
        <v/>
      </c>
      <c r="BK93" s="29" t="str">
        <f t="shared" ca="1" si="108"/>
        <v/>
      </c>
      <c r="BL93" s="29" t="e">
        <f ca="1">+_xlfn.IFNA(VLOOKUP($B93,'Resultados General'!$C$11:$CG$510,MATCH(BL$6,'Resultados General'!$C$10:$CG$10,0),0),"")</f>
        <v>#NAME?</v>
      </c>
      <c r="BM93" s="29" t="str">
        <f t="shared" ca="1" si="109"/>
        <v/>
      </c>
      <c r="BN93" s="29" t="str">
        <f t="shared" ca="1" si="110"/>
        <v/>
      </c>
      <c r="BO93" s="29" t="e">
        <f ca="1">+_xlfn.IFNA(VLOOKUP($B93,'Resultados General'!$C$11:$CG$510,MATCH(BO$6,'Resultados General'!$C$10:$CG$10,0),0),"")</f>
        <v>#NAME?</v>
      </c>
      <c r="BP93" s="29" t="str">
        <f t="shared" ca="1" si="111"/>
        <v/>
      </c>
      <c r="BQ93" s="29" t="str">
        <f t="shared" ca="1" si="112"/>
        <v/>
      </c>
      <c r="BR93" s="29" t="e">
        <f ca="1">+_xlfn.IFNA(VLOOKUP($B93,'Resultados General'!$C$11:$CG$510,MATCH(BR$6,'Resultados General'!$C$10:$CG$10,0),0),"")</f>
        <v>#NAME?</v>
      </c>
      <c r="BS93" s="29" t="str">
        <f t="shared" ca="1" si="113"/>
        <v/>
      </c>
      <c r="BT93" s="29" t="str">
        <f t="shared" ca="1" si="114"/>
        <v/>
      </c>
      <c r="BU93" s="29" t="e">
        <f ca="1">+_xlfn.IFNA(VLOOKUP($B93,'Resultados General'!$C$11:$CG$510,MATCH(BU$6,'Resultados General'!$C$10:$CG$10,0),0),"")</f>
        <v>#NAME?</v>
      </c>
      <c r="BV93" s="29" t="str">
        <f t="shared" ca="1" si="115"/>
        <v/>
      </c>
      <c r="BW93" s="29" t="str">
        <f t="shared" ca="1" si="116"/>
        <v/>
      </c>
      <c r="BX93" s="29" t="e">
        <f ca="1">+_xlfn.IFNA(VLOOKUP($B93,'Resultados General'!$C$11:$CG$510,MATCH(BX$6,'Resultados General'!$C$10:$CG$10,0),0),"")</f>
        <v>#NAME?</v>
      </c>
      <c r="BY93" s="29" t="str">
        <f t="shared" ca="1" si="117"/>
        <v/>
      </c>
      <c r="BZ93" s="29" t="str">
        <f t="shared" ca="1" si="118"/>
        <v/>
      </c>
      <c r="CA93" s="29" t="e">
        <f ca="1">+_xlfn.IFNA(VLOOKUP($B93,'Resultados General'!$C$11:$CG$510,MATCH(CA$6,'Resultados General'!$C$10:$CG$10,0),0),"")</f>
        <v>#NAME?</v>
      </c>
      <c r="CB93" s="29" t="str">
        <f t="shared" ca="1" si="119"/>
        <v/>
      </c>
      <c r="CC93" s="29" t="str">
        <f t="shared" ca="1" si="120"/>
        <v/>
      </c>
      <c r="CD93" s="29" t="e">
        <f ca="1">+_xlfn.IFNA(VLOOKUP($B93,'Resultados General'!$C$11:$CG$510,MATCH(CD$6,'Resultados General'!$C$10:$CG$10,0),0),"")</f>
        <v>#NAME?</v>
      </c>
      <c r="CE93" s="29" t="str">
        <f t="shared" ca="1" si="121"/>
        <v/>
      </c>
      <c r="CF93" s="29" t="str">
        <f t="shared" ca="1" si="122"/>
        <v/>
      </c>
      <c r="CG93" s="29" t="e">
        <f ca="1">+_xlfn.IFNA(VLOOKUP($B93,'Resultados General'!$C$11:$CG$510,MATCH(CG$6,'Resultados General'!$C$10:$CG$10,0),0),"")</f>
        <v>#NAME?</v>
      </c>
      <c r="CH93" s="29" t="str">
        <f t="shared" ca="1" si="123"/>
        <v/>
      </c>
      <c r="CI93" s="29" t="str">
        <f t="shared" ca="1" si="124"/>
        <v/>
      </c>
      <c r="CJ93" s="29" t="e">
        <f ca="1">+_xlfn.IFNA(VLOOKUP($B93,'Resultados General'!$C$11:$CG$510,MATCH(CJ$6,'Resultados General'!$C$10:$CG$10,0),0),"")</f>
        <v>#NAME?</v>
      </c>
      <c r="CK93" s="29" t="str">
        <f t="shared" ca="1" si="125"/>
        <v/>
      </c>
      <c r="CL93" s="29" t="str">
        <f t="shared" ca="1" si="126"/>
        <v/>
      </c>
      <c r="CM93" s="29" t="e">
        <f ca="1">+_xlfn.IFNA(VLOOKUP($B93,'Resultados General'!$C$11:$CG$510,MATCH(CM$6,'Resultados General'!$C$10:$CG$10,0),0),"")</f>
        <v>#NAME?</v>
      </c>
      <c r="CN93" s="29" t="str">
        <f t="shared" ca="1" si="127"/>
        <v/>
      </c>
      <c r="CO93" s="29" t="str">
        <f t="shared" ca="1" si="128"/>
        <v/>
      </c>
      <c r="CP93" s="29" t="e">
        <f ca="1">+_xlfn.IFNA(VLOOKUP($B93,'Resultados General'!$C$11:$CG$510,MATCH(CP$6,'Resultados General'!$C$10:$CG$10,0),0),"")</f>
        <v>#NAME?</v>
      </c>
      <c r="CQ93" s="29" t="str">
        <f t="shared" ca="1" si="129"/>
        <v/>
      </c>
      <c r="CR93" s="29" t="str">
        <f t="shared" ca="1" si="130"/>
        <v/>
      </c>
      <c r="CS93" s="29" t="e">
        <f ca="1">+_xlfn.IFNA(VLOOKUP($B93,'Resultados General'!$C$11:$CG$510,MATCH(CS$6,'Resultados General'!$C$10:$CG$10,0),0),"")</f>
        <v>#NAME?</v>
      </c>
      <c r="CT93" s="29" t="str">
        <f t="shared" ca="1" si="131"/>
        <v/>
      </c>
      <c r="CU93" s="29" t="str">
        <f t="shared" ca="1" si="132"/>
        <v/>
      </c>
      <c r="CV93" s="29" t="e">
        <f ca="1">+_xlfn.IFNA(VLOOKUP($B93,'Resultados General'!$C$11:$CG$510,MATCH(CV$6,'Resultados General'!$C$10:$CG$10,0),0),"")</f>
        <v>#NAME?</v>
      </c>
      <c r="CW93" s="29" t="str">
        <f t="shared" ca="1" si="133"/>
        <v/>
      </c>
      <c r="CX93" s="29" t="str">
        <f t="shared" ca="1" si="134"/>
        <v/>
      </c>
      <c r="CY93" s="29" t="e">
        <f ca="1">+_xlfn.IFNA(VLOOKUP($B93,'Resultados General'!$C$11:$CG$510,MATCH(CY$6,'Resultados General'!$C$10:$CG$10,0),0),"")</f>
        <v>#NAME?</v>
      </c>
      <c r="CZ93" s="29" t="str">
        <f t="shared" ca="1" si="135"/>
        <v/>
      </c>
      <c r="DA93" s="29" t="str">
        <f t="shared" ca="1" si="136"/>
        <v/>
      </c>
      <c r="DB93" s="29" t="e">
        <f ca="1">+_xlfn.IFNA(VLOOKUP($B93,'Resultados General'!$C$11:$CG$510,MATCH(DB$6,'Resultados General'!$C$10:$CG$10,0),0),"")</f>
        <v>#NAME?</v>
      </c>
      <c r="DC93" s="29" t="str">
        <f t="shared" ca="1" si="137"/>
        <v/>
      </c>
      <c r="DD93" s="29" t="str">
        <f t="shared" ca="1" si="138"/>
        <v/>
      </c>
      <c r="DE93" s="29" t="e">
        <f ca="1">+_xlfn.IFNA(VLOOKUP($B93,'Resultados General'!$C$11:$CG$510,MATCH(DE$6,'Resultados General'!$C$10:$CG$10,0),0),"")</f>
        <v>#NAME?</v>
      </c>
      <c r="DF93" s="29" t="str">
        <f t="shared" ca="1" si="139"/>
        <v/>
      </c>
      <c r="DG93" s="29" t="str">
        <f t="shared" ca="1" si="140"/>
        <v/>
      </c>
      <c r="DH93" s="29" t="e">
        <f ca="1">+_xlfn.IFNA(VLOOKUP($B93,'Resultados General'!$C$11:$CG$510,MATCH(DH$6,'Resultados General'!$C$10:$CG$10,0),0),"")</f>
        <v>#NAME?</v>
      </c>
      <c r="DI93" s="29" t="str">
        <f t="shared" ca="1" si="141"/>
        <v/>
      </c>
      <c r="DJ93" s="29" t="str">
        <f t="shared" ca="1" si="142"/>
        <v/>
      </c>
      <c r="DK93" s="29" t="e">
        <f ca="1">+_xlfn.IFNA(VLOOKUP($B93,'Resultados General'!$C$11:$CG$510,MATCH(DK$6,'Resultados General'!$C$10:$CG$10,0),0),"")</f>
        <v>#NAME?</v>
      </c>
      <c r="DL93" s="29" t="str">
        <f t="shared" ca="1" si="143"/>
        <v/>
      </c>
      <c r="DM93" s="29" t="str">
        <f t="shared" ca="1" si="144"/>
        <v/>
      </c>
      <c r="DN93" s="29" t="e">
        <f ca="1">+_xlfn.IFNA(VLOOKUP($B93,'Resultados General'!$C$11:$CG$510,MATCH(DN$6,'Resultados General'!$C$10:$CG$10,0),0),"")</f>
        <v>#NAME?</v>
      </c>
      <c r="DO93" s="29" t="str">
        <f t="shared" ca="1" si="145"/>
        <v/>
      </c>
      <c r="DP93" s="29" t="str">
        <f t="shared" ca="1" si="146"/>
        <v/>
      </c>
    </row>
    <row r="94" spans="2:120">
      <c r="B94" s="219" t="str">
        <f>+IF('Resultados General'!C97="","",'Resultados General'!C97)</f>
        <v/>
      </c>
      <c r="C94" s="134" t="e">
        <f ca="1">+_xlfn.IFNA(VLOOKUP('Distribución de puestos'!B94,'Resultados General'!$C$11:$J$510,8,0),"")</f>
        <v>#NAME?</v>
      </c>
      <c r="D94" s="135" t="e">
        <f ca="1">+_xlfn.IFNA(VLOOKUP(B94,'Resultados General'!$C$11:$L$510,10,0),"")</f>
        <v>#NAME?</v>
      </c>
      <c r="E94" s="26" t="s">
        <v>76</v>
      </c>
      <c r="F94" s="26" t="s">
        <v>76</v>
      </c>
      <c r="G94" s="135" t="str">
        <f t="shared" ca="1" si="147"/>
        <v/>
      </c>
      <c r="H94" s="135" t="str">
        <f t="shared" ca="1" si="148"/>
        <v/>
      </c>
      <c r="I94" s="219" t="str">
        <f t="shared" si="149"/>
        <v/>
      </c>
      <c r="J94" s="138"/>
      <c r="M94" s="29" t="e">
        <f ca="1">+_xlfn.IFNA(VLOOKUP($B94,'Resultados General'!$C$11:$CG$510,MATCH(M$6,'Resultados General'!$C$10:$CG$10,0),0),"")</f>
        <v>#NAME?</v>
      </c>
      <c r="N94" s="29" t="str">
        <f t="shared" ca="1" si="75"/>
        <v/>
      </c>
      <c r="O94" s="29" t="str">
        <f t="shared" ca="1" si="76"/>
        <v/>
      </c>
      <c r="P94" s="29" t="e">
        <f ca="1">+_xlfn.IFNA(VLOOKUP($B94,'Resultados General'!$C$11:$CG$510,MATCH(P$6,'Resultados General'!$C$10:$CG$10,0),0),"")</f>
        <v>#NAME?</v>
      </c>
      <c r="Q94" s="29" t="str">
        <f t="shared" ca="1" si="77"/>
        <v/>
      </c>
      <c r="R94" s="29" t="str">
        <f t="shared" ca="1" si="78"/>
        <v/>
      </c>
      <c r="S94" s="29" t="e">
        <f ca="1">+_xlfn.IFNA(VLOOKUP($B94,'Resultados General'!$C$11:$CG$510,MATCH(S$6,'Resultados General'!$C$10:$CG$10,0),0),"")</f>
        <v>#NAME?</v>
      </c>
      <c r="T94" s="29" t="str">
        <f t="shared" ca="1" si="79"/>
        <v/>
      </c>
      <c r="U94" s="29" t="str">
        <f t="shared" ca="1" si="80"/>
        <v/>
      </c>
      <c r="V94" s="29" t="e">
        <f ca="1">+_xlfn.IFNA(VLOOKUP($B94,'Resultados General'!$C$11:$CG$510,MATCH(V$6,'Resultados General'!$C$10:$CG$10,0),0),"")</f>
        <v>#NAME?</v>
      </c>
      <c r="W94" s="29" t="str">
        <f t="shared" ca="1" si="81"/>
        <v/>
      </c>
      <c r="X94" s="29" t="str">
        <f t="shared" ca="1" si="82"/>
        <v/>
      </c>
      <c r="Y94" s="29" t="e">
        <f ca="1">+_xlfn.IFNA(VLOOKUP($B94,'Resultados General'!$C$11:$CG$510,MATCH(Y$6,'Resultados General'!$C$10:$CG$10,0),0),"")</f>
        <v>#NAME?</v>
      </c>
      <c r="Z94" s="29" t="str">
        <f t="shared" ca="1" si="83"/>
        <v/>
      </c>
      <c r="AA94" s="29" t="str">
        <f t="shared" ca="1" si="84"/>
        <v/>
      </c>
      <c r="AB94" s="29" t="e">
        <f ca="1">+_xlfn.IFNA(VLOOKUP($B94,'Resultados General'!$C$11:$CG$510,MATCH(AB$6,'Resultados General'!$C$10:$CG$10,0),0),"")</f>
        <v>#NAME?</v>
      </c>
      <c r="AC94" s="29" t="str">
        <f t="shared" ca="1" si="85"/>
        <v/>
      </c>
      <c r="AD94" s="29" t="str">
        <f t="shared" ca="1" si="86"/>
        <v/>
      </c>
      <c r="AE94" s="29" t="e">
        <f ca="1">+_xlfn.IFNA(VLOOKUP($B94,'Resultados General'!$C$11:$CG$510,MATCH(AE$6,'Resultados General'!$C$10:$CG$10,0),0),"")</f>
        <v>#NAME?</v>
      </c>
      <c r="AF94" s="29" t="str">
        <f t="shared" ca="1" si="87"/>
        <v/>
      </c>
      <c r="AG94" s="29" t="str">
        <f t="shared" ca="1" si="88"/>
        <v/>
      </c>
      <c r="AH94" s="29" t="e">
        <f ca="1">+_xlfn.IFNA(VLOOKUP($B94,'Resultados General'!$C$11:$CG$510,MATCH(AH$6,'Resultados General'!$C$10:$CG$10,0),0),"")</f>
        <v>#NAME?</v>
      </c>
      <c r="AI94" s="29" t="str">
        <f t="shared" ca="1" si="89"/>
        <v/>
      </c>
      <c r="AJ94" s="29" t="str">
        <f t="shared" ca="1" si="90"/>
        <v/>
      </c>
      <c r="AK94" s="29" t="e">
        <f ca="1">+_xlfn.IFNA(VLOOKUP($B94,'Resultados General'!$C$11:$CG$510,MATCH(AK$6,'Resultados General'!$C$10:$CG$10,0),0),"")</f>
        <v>#NAME?</v>
      </c>
      <c r="AL94" s="29" t="str">
        <f t="shared" ca="1" si="91"/>
        <v/>
      </c>
      <c r="AM94" s="29" t="str">
        <f t="shared" ca="1" si="92"/>
        <v/>
      </c>
      <c r="AN94" s="29" t="e">
        <f ca="1">+_xlfn.IFNA(VLOOKUP($B94,'Resultados General'!$C$11:$CG$510,MATCH(AN$6,'Resultados General'!$C$10:$CG$10,0),0),"")</f>
        <v>#NAME?</v>
      </c>
      <c r="AO94" s="29" t="str">
        <f t="shared" ca="1" si="93"/>
        <v/>
      </c>
      <c r="AP94" s="29" t="str">
        <f t="shared" ca="1" si="94"/>
        <v/>
      </c>
      <c r="AQ94" s="29" t="e">
        <f ca="1">+_xlfn.IFNA(VLOOKUP($B94,'Resultados General'!$C$11:$CG$510,MATCH(AQ$6,'Resultados General'!$C$10:$CG$10,0),0),"")</f>
        <v>#NAME?</v>
      </c>
      <c r="AR94" s="29" t="str">
        <f t="shared" ca="1" si="95"/>
        <v/>
      </c>
      <c r="AS94" s="29" t="str">
        <f t="shared" ca="1" si="96"/>
        <v/>
      </c>
      <c r="AT94" s="29" t="e">
        <f ca="1">+_xlfn.IFNA(VLOOKUP($B94,'Resultados General'!$C$11:$CG$510,MATCH(AT$6,'Resultados General'!$C$10:$CG$10,0),0),"")</f>
        <v>#NAME?</v>
      </c>
      <c r="AU94" s="29" t="str">
        <f t="shared" ca="1" si="97"/>
        <v/>
      </c>
      <c r="AV94" s="29" t="str">
        <f t="shared" ca="1" si="98"/>
        <v/>
      </c>
      <c r="AW94" s="29" t="e">
        <f ca="1">+_xlfn.IFNA(VLOOKUP($B94,'Resultados General'!$C$11:$CG$510,MATCH(AW$6,'Resultados General'!$C$10:$CG$10,0),0),"")</f>
        <v>#NAME?</v>
      </c>
      <c r="AX94" s="29" t="str">
        <f t="shared" ca="1" si="99"/>
        <v/>
      </c>
      <c r="AY94" s="29" t="str">
        <f t="shared" ca="1" si="100"/>
        <v/>
      </c>
      <c r="AZ94" s="29" t="e">
        <f ca="1">+_xlfn.IFNA(VLOOKUP($B94,'Resultados General'!$C$11:$CG$510,MATCH(AZ$6,'Resultados General'!$C$10:$CG$10,0),0),"")</f>
        <v>#NAME?</v>
      </c>
      <c r="BA94" s="29" t="str">
        <f t="shared" ca="1" si="101"/>
        <v/>
      </c>
      <c r="BB94" s="29" t="str">
        <f t="shared" ca="1" si="102"/>
        <v/>
      </c>
      <c r="BC94" s="29" t="e">
        <f ca="1">+_xlfn.IFNA(VLOOKUP($B94,'Resultados General'!$C$11:$CG$510,MATCH(BC$6,'Resultados General'!$C$10:$CG$10,0),0),"")</f>
        <v>#NAME?</v>
      </c>
      <c r="BD94" s="29" t="str">
        <f t="shared" ca="1" si="103"/>
        <v/>
      </c>
      <c r="BE94" s="29" t="str">
        <f t="shared" ca="1" si="104"/>
        <v/>
      </c>
      <c r="BF94" s="29" t="e">
        <f ca="1">+_xlfn.IFNA(VLOOKUP($B94,'Resultados General'!$C$11:$CG$510,MATCH(BF$6,'Resultados General'!$C$10:$CG$10,0),0),"")</f>
        <v>#NAME?</v>
      </c>
      <c r="BG94" s="29" t="str">
        <f t="shared" ca="1" si="105"/>
        <v/>
      </c>
      <c r="BH94" s="29" t="str">
        <f t="shared" ca="1" si="106"/>
        <v/>
      </c>
      <c r="BI94" s="29" t="e">
        <f ca="1">+_xlfn.IFNA(VLOOKUP($B94,'Resultados General'!$C$11:$CG$510,MATCH(BI$6,'Resultados General'!$C$10:$CG$10,0),0),"")</f>
        <v>#NAME?</v>
      </c>
      <c r="BJ94" s="29" t="str">
        <f t="shared" ca="1" si="107"/>
        <v/>
      </c>
      <c r="BK94" s="29" t="str">
        <f t="shared" ca="1" si="108"/>
        <v/>
      </c>
      <c r="BL94" s="29" t="e">
        <f ca="1">+_xlfn.IFNA(VLOOKUP($B94,'Resultados General'!$C$11:$CG$510,MATCH(BL$6,'Resultados General'!$C$10:$CG$10,0),0),"")</f>
        <v>#NAME?</v>
      </c>
      <c r="BM94" s="29" t="str">
        <f t="shared" ca="1" si="109"/>
        <v/>
      </c>
      <c r="BN94" s="29" t="str">
        <f t="shared" ca="1" si="110"/>
        <v/>
      </c>
      <c r="BO94" s="29" t="e">
        <f ca="1">+_xlfn.IFNA(VLOOKUP($B94,'Resultados General'!$C$11:$CG$510,MATCH(BO$6,'Resultados General'!$C$10:$CG$10,0),0),"")</f>
        <v>#NAME?</v>
      </c>
      <c r="BP94" s="29" t="str">
        <f t="shared" ca="1" si="111"/>
        <v/>
      </c>
      <c r="BQ94" s="29" t="str">
        <f t="shared" ca="1" si="112"/>
        <v/>
      </c>
      <c r="BR94" s="29" t="e">
        <f ca="1">+_xlfn.IFNA(VLOOKUP($B94,'Resultados General'!$C$11:$CG$510,MATCH(BR$6,'Resultados General'!$C$10:$CG$10,0),0),"")</f>
        <v>#NAME?</v>
      </c>
      <c r="BS94" s="29" t="str">
        <f t="shared" ca="1" si="113"/>
        <v/>
      </c>
      <c r="BT94" s="29" t="str">
        <f t="shared" ca="1" si="114"/>
        <v/>
      </c>
      <c r="BU94" s="29" t="e">
        <f ca="1">+_xlfn.IFNA(VLOOKUP($B94,'Resultados General'!$C$11:$CG$510,MATCH(BU$6,'Resultados General'!$C$10:$CG$10,0),0),"")</f>
        <v>#NAME?</v>
      </c>
      <c r="BV94" s="29" t="str">
        <f t="shared" ca="1" si="115"/>
        <v/>
      </c>
      <c r="BW94" s="29" t="str">
        <f t="shared" ca="1" si="116"/>
        <v/>
      </c>
      <c r="BX94" s="29" t="e">
        <f ca="1">+_xlfn.IFNA(VLOOKUP($B94,'Resultados General'!$C$11:$CG$510,MATCH(BX$6,'Resultados General'!$C$10:$CG$10,0),0),"")</f>
        <v>#NAME?</v>
      </c>
      <c r="BY94" s="29" t="str">
        <f t="shared" ca="1" si="117"/>
        <v/>
      </c>
      <c r="BZ94" s="29" t="str">
        <f t="shared" ca="1" si="118"/>
        <v/>
      </c>
      <c r="CA94" s="29" t="e">
        <f ca="1">+_xlfn.IFNA(VLOOKUP($B94,'Resultados General'!$C$11:$CG$510,MATCH(CA$6,'Resultados General'!$C$10:$CG$10,0),0),"")</f>
        <v>#NAME?</v>
      </c>
      <c r="CB94" s="29" t="str">
        <f t="shared" ca="1" si="119"/>
        <v/>
      </c>
      <c r="CC94" s="29" t="str">
        <f t="shared" ca="1" si="120"/>
        <v/>
      </c>
      <c r="CD94" s="29" t="e">
        <f ca="1">+_xlfn.IFNA(VLOOKUP($B94,'Resultados General'!$C$11:$CG$510,MATCH(CD$6,'Resultados General'!$C$10:$CG$10,0),0),"")</f>
        <v>#NAME?</v>
      </c>
      <c r="CE94" s="29" t="str">
        <f t="shared" ca="1" si="121"/>
        <v/>
      </c>
      <c r="CF94" s="29" t="str">
        <f t="shared" ca="1" si="122"/>
        <v/>
      </c>
      <c r="CG94" s="29" t="e">
        <f ca="1">+_xlfn.IFNA(VLOOKUP($B94,'Resultados General'!$C$11:$CG$510,MATCH(CG$6,'Resultados General'!$C$10:$CG$10,0),0),"")</f>
        <v>#NAME?</v>
      </c>
      <c r="CH94" s="29" t="str">
        <f t="shared" ca="1" si="123"/>
        <v/>
      </c>
      <c r="CI94" s="29" t="str">
        <f t="shared" ca="1" si="124"/>
        <v/>
      </c>
      <c r="CJ94" s="29" t="e">
        <f ca="1">+_xlfn.IFNA(VLOOKUP($B94,'Resultados General'!$C$11:$CG$510,MATCH(CJ$6,'Resultados General'!$C$10:$CG$10,0),0),"")</f>
        <v>#NAME?</v>
      </c>
      <c r="CK94" s="29" t="str">
        <f t="shared" ca="1" si="125"/>
        <v/>
      </c>
      <c r="CL94" s="29" t="str">
        <f t="shared" ca="1" si="126"/>
        <v/>
      </c>
      <c r="CM94" s="29" t="e">
        <f ca="1">+_xlfn.IFNA(VLOOKUP($B94,'Resultados General'!$C$11:$CG$510,MATCH(CM$6,'Resultados General'!$C$10:$CG$10,0),0),"")</f>
        <v>#NAME?</v>
      </c>
      <c r="CN94" s="29" t="str">
        <f t="shared" ca="1" si="127"/>
        <v/>
      </c>
      <c r="CO94" s="29" t="str">
        <f t="shared" ca="1" si="128"/>
        <v/>
      </c>
      <c r="CP94" s="29" t="e">
        <f ca="1">+_xlfn.IFNA(VLOOKUP($B94,'Resultados General'!$C$11:$CG$510,MATCH(CP$6,'Resultados General'!$C$10:$CG$10,0),0),"")</f>
        <v>#NAME?</v>
      </c>
      <c r="CQ94" s="29" t="str">
        <f t="shared" ca="1" si="129"/>
        <v/>
      </c>
      <c r="CR94" s="29" t="str">
        <f t="shared" ca="1" si="130"/>
        <v/>
      </c>
      <c r="CS94" s="29" t="e">
        <f ca="1">+_xlfn.IFNA(VLOOKUP($B94,'Resultados General'!$C$11:$CG$510,MATCH(CS$6,'Resultados General'!$C$10:$CG$10,0),0),"")</f>
        <v>#NAME?</v>
      </c>
      <c r="CT94" s="29" t="str">
        <f t="shared" ca="1" si="131"/>
        <v/>
      </c>
      <c r="CU94" s="29" t="str">
        <f t="shared" ca="1" si="132"/>
        <v/>
      </c>
      <c r="CV94" s="29" t="e">
        <f ca="1">+_xlfn.IFNA(VLOOKUP($B94,'Resultados General'!$C$11:$CG$510,MATCH(CV$6,'Resultados General'!$C$10:$CG$10,0),0),"")</f>
        <v>#NAME?</v>
      </c>
      <c r="CW94" s="29" t="str">
        <f t="shared" ca="1" si="133"/>
        <v/>
      </c>
      <c r="CX94" s="29" t="str">
        <f t="shared" ca="1" si="134"/>
        <v/>
      </c>
      <c r="CY94" s="29" t="e">
        <f ca="1">+_xlfn.IFNA(VLOOKUP($B94,'Resultados General'!$C$11:$CG$510,MATCH(CY$6,'Resultados General'!$C$10:$CG$10,0),0),"")</f>
        <v>#NAME?</v>
      </c>
      <c r="CZ94" s="29" t="str">
        <f t="shared" ca="1" si="135"/>
        <v/>
      </c>
      <c r="DA94" s="29" t="str">
        <f t="shared" ca="1" si="136"/>
        <v/>
      </c>
      <c r="DB94" s="29" t="e">
        <f ca="1">+_xlfn.IFNA(VLOOKUP($B94,'Resultados General'!$C$11:$CG$510,MATCH(DB$6,'Resultados General'!$C$10:$CG$10,0),0),"")</f>
        <v>#NAME?</v>
      </c>
      <c r="DC94" s="29" t="str">
        <f t="shared" ca="1" si="137"/>
        <v/>
      </c>
      <c r="DD94" s="29" t="str">
        <f t="shared" ca="1" si="138"/>
        <v/>
      </c>
      <c r="DE94" s="29" t="e">
        <f ca="1">+_xlfn.IFNA(VLOOKUP($B94,'Resultados General'!$C$11:$CG$510,MATCH(DE$6,'Resultados General'!$C$10:$CG$10,0),0),"")</f>
        <v>#NAME?</v>
      </c>
      <c r="DF94" s="29" t="str">
        <f t="shared" ca="1" si="139"/>
        <v/>
      </c>
      <c r="DG94" s="29" t="str">
        <f t="shared" ca="1" si="140"/>
        <v/>
      </c>
      <c r="DH94" s="29" t="e">
        <f ca="1">+_xlfn.IFNA(VLOOKUP($B94,'Resultados General'!$C$11:$CG$510,MATCH(DH$6,'Resultados General'!$C$10:$CG$10,0),0),"")</f>
        <v>#NAME?</v>
      </c>
      <c r="DI94" s="29" t="str">
        <f t="shared" ca="1" si="141"/>
        <v/>
      </c>
      <c r="DJ94" s="29" t="str">
        <f t="shared" ca="1" si="142"/>
        <v/>
      </c>
      <c r="DK94" s="29" t="e">
        <f ca="1">+_xlfn.IFNA(VLOOKUP($B94,'Resultados General'!$C$11:$CG$510,MATCH(DK$6,'Resultados General'!$C$10:$CG$10,0),0),"")</f>
        <v>#NAME?</v>
      </c>
      <c r="DL94" s="29" t="str">
        <f t="shared" ca="1" si="143"/>
        <v/>
      </c>
      <c r="DM94" s="29" t="str">
        <f t="shared" ca="1" si="144"/>
        <v/>
      </c>
      <c r="DN94" s="29" t="e">
        <f ca="1">+_xlfn.IFNA(VLOOKUP($B94,'Resultados General'!$C$11:$CG$510,MATCH(DN$6,'Resultados General'!$C$10:$CG$10,0),0),"")</f>
        <v>#NAME?</v>
      </c>
      <c r="DO94" s="29" t="str">
        <f t="shared" ca="1" si="145"/>
        <v/>
      </c>
      <c r="DP94" s="29" t="str">
        <f t="shared" ca="1" si="146"/>
        <v/>
      </c>
    </row>
    <row r="95" spans="2:120">
      <c r="B95" s="219" t="str">
        <f>+IF('Resultados General'!C98="","",'Resultados General'!C98)</f>
        <v/>
      </c>
      <c r="C95" s="134" t="e">
        <f ca="1">+_xlfn.IFNA(VLOOKUP('Distribución de puestos'!B95,'Resultados General'!$C$11:$J$510,8,0),"")</f>
        <v>#NAME?</v>
      </c>
      <c r="D95" s="135" t="e">
        <f ca="1">+_xlfn.IFNA(VLOOKUP(B95,'Resultados General'!$C$11:$L$510,10,0),"")</f>
        <v>#NAME?</v>
      </c>
      <c r="E95" s="26" t="s">
        <v>76</v>
      </c>
      <c r="F95" s="26" t="s">
        <v>76</v>
      </c>
      <c r="G95" s="135" t="str">
        <f t="shared" ca="1" si="147"/>
        <v/>
      </c>
      <c r="H95" s="135" t="str">
        <f t="shared" ca="1" si="148"/>
        <v/>
      </c>
      <c r="I95" s="219" t="str">
        <f t="shared" si="149"/>
        <v/>
      </c>
      <c r="J95" s="138"/>
      <c r="M95" s="29" t="e">
        <f ca="1">+_xlfn.IFNA(VLOOKUP($B95,'Resultados General'!$C$11:$CG$510,MATCH(M$6,'Resultados General'!$C$10:$CG$10,0),0),"")</f>
        <v>#NAME?</v>
      </c>
      <c r="N95" s="29" t="str">
        <f t="shared" ca="1" si="75"/>
        <v/>
      </c>
      <c r="O95" s="29" t="str">
        <f t="shared" ca="1" si="76"/>
        <v/>
      </c>
      <c r="P95" s="29" t="e">
        <f ca="1">+_xlfn.IFNA(VLOOKUP($B95,'Resultados General'!$C$11:$CG$510,MATCH(P$6,'Resultados General'!$C$10:$CG$10,0),0),"")</f>
        <v>#NAME?</v>
      </c>
      <c r="Q95" s="29" t="str">
        <f t="shared" ca="1" si="77"/>
        <v/>
      </c>
      <c r="R95" s="29" t="str">
        <f t="shared" ca="1" si="78"/>
        <v/>
      </c>
      <c r="S95" s="29" t="e">
        <f ca="1">+_xlfn.IFNA(VLOOKUP($B95,'Resultados General'!$C$11:$CG$510,MATCH(S$6,'Resultados General'!$C$10:$CG$10,0),0),"")</f>
        <v>#NAME?</v>
      </c>
      <c r="T95" s="29" t="str">
        <f t="shared" ca="1" si="79"/>
        <v/>
      </c>
      <c r="U95" s="29" t="str">
        <f t="shared" ca="1" si="80"/>
        <v/>
      </c>
      <c r="V95" s="29" t="e">
        <f ca="1">+_xlfn.IFNA(VLOOKUP($B95,'Resultados General'!$C$11:$CG$510,MATCH(V$6,'Resultados General'!$C$10:$CG$10,0),0),"")</f>
        <v>#NAME?</v>
      </c>
      <c r="W95" s="29" t="str">
        <f t="shared" ca="1" si="81"/>
        <v/>
      </c>
      <c r="X95" s="29" t="str">
        <f t="shared" ca="1" si="82"/>
        <v/>
      </c>
      <c r="Y95" s="29" t="e">
        <f ca="1">+_xlfn.IFNA(VLOOKUP($B95,'Resultados General'!$C$11:$CG$510,MATCH(Y$6,'Resultados General'!$C$10:$CG$10,0),0),"")</f>
        <v>#NAME?</v>
      </c>
      <c r="Z95" s="29" t="str">
        <f t="shared" ca="1" si="83"/>
        <v/>
      </c>
      <c r="AA95" s="29" t="str">
        <f t="shared" ca="1" si="84"/>
        <v/>
      </c>
      <c r="AB95" s="29" t="e">
        <f ca="1">+_xlfn.IFNA(VLOOKUP($B95,'Resultados General'!$C$11:$CG$510,MATCH(AB$6,'Resultados General'!$C$10:$CG$10,0),0),"")</f>
        <v>#NAME?</v>
      </c>
      <c r="AC95" s="29" t="str">
        <f t="shared" ca="1" si="85"/>
        <v/>
      </c>
      <c r="AD95" s="29" t="str">
        <f t="shared" ca="1" si="86"/>
        <v/>
      </c>
      <c r="AE95" s="29" t="e">
        <f ca="1">+_xlfn.IFNA(VLOOKUP($B95,'Resultados General'!$C$11:$CG$510,MATCH(AE$6,'Resultados General'!$C$10:$CG$10,0),0),"")</f>
        <v>#NAME?</v>
      </c>
      <c r="AF95" s="29" t="str">
        <f t="shared" ca="1" si="87"/>
        <v/>
      </c>
      <c r="AG95" s="29" t="str">
        <f t="shared" ca="1" si="88"/>
        <v/>
      </c>
      <c r="AH95" s="29" t="e">
        <f ca="1">+_xlfn.IFNA(VLOOKUP($B95,'Resultados General'!$C$11:$CG$510,MATCH(AH$6,'Resultados General'!$C$10:$CG$10,0),0),"")</f>
        <v>#NAME?</v>
      </c>
      <c r="AI95" s="29" t="str">
        <f t="shared" ca="1" si="89"/>
        <v/>
      </c>
      <c r="AJ95" s="29" t="str">
        <f t="shared" ca="1" si="90"/>
        <v/>
      </c>
      <c r="AK95" s="29" t="e">
        <f ca="1">+_xlfn.IFNA(VLOOKUP($B95,'Resultados General'!$C$11:$CG$510,MATCH(AK$6,'Resultados General'!$C$10:$CG$10,0),0),"")</f>
        <v>#NAME?</v>
      </c>
      <c r="AL95" s="29" t="str">
        <f t="shared" ca="1" si="91"/>
        <v/>
      </c>
      <c r="AM95" s="29" t="str">
        <f t="shared" ca="1" si="92"/>
        <v/>
      </c>
      <c r="AN95" s="29" t="e">
        <f ca="1">+_xlfn.IFNA(VLOOKUP($B95,'Resultados General'!$C$11:$CG$510,MATCH(AN$6,'Resultados General'!$C$10:$CG$10,0),0),"")</f>
        <v>#NAME?</v>
      </c>
      <c r="AO95" s="29" t="str">
        <f t="shared" ca="1" si="93"/>
        <v/>
      </c>
      <c r="AP95" s="29" t="str">
        <f t="shared" ca="1" si="94"/>
        <v/>
      </c>
      <c r="AQ95" s="29" t="e">
        <f ca="1">+_xlfn.IFNA(VLOOKUP($B95,'Resultados General'!$C$11:$CG$510,MATCH(AQ$6,'Resultados General'!$C$10:$CG$10,0),0),"")</f>
        <v>#NAME?</v>
      </c>
      <c r="AR95" s="29" t="str">
        <f t="shared" ca="1" si="95"/>
        <v/>
      </c>
      <c r="AS95" s="29" t="str">
        <f t="shared" ca="1" si="96"/>
        <v/>
      </c>
      <c r="AT95" s="29" t="e">
        <f ca="1">+_xlfn.IFNA(VLOOKUP($B95,'Resultados General'!$C$11:$CG$510,MATCH(AT$6,'Resultados General'!$C$10:$CG$10,0),0),"")</f>
        <v>#NAME?</v>
      </c>
      <c r="AU95" s="29" t="str">
        <f t="shared" ca="1" si="97"/>
        <v/>
      </c>
      <c r="AV95" s="29" t="str">
        <f t="shared" ca="1" si="98"/>
        <v/>
      </c>
      <c r="AW95" s="29" t="e">
        <f ca="1">+_xlfn.IFNA(VLOOKUP($B95,'Resultados General'!$C$11:$CG$510,MATCH(AW$6,'Resultados General'!$C$10:$CG$10,0),0),"")</f>
        <v>#NAME?</v>
      </c>
      <c r="AX95" s="29" t="str">
        <f t="shared" ca="1" si="99"/>
        <v/>
      </c>
      <c r="AY95" s="29" t="str">
        <f t="shared" ca="1" si="100"/>
        <v/>
      </c>
      <c r="AZ95" s="29" t="e">
        <f ca="1">+_xlfn.IFNA(VLOOKUP($B95,'Resultados General'!$C$11:$CG$510,MATCH(AZ$6,'Resultados General'!$C$10:$CG$10,0),0),"")</f>
        <v>#NAME?</v>
      </c>
      <c r="BA95" s="29" t="str">
        <f t="shared" ca="1" si="101"/>
        <v/>
      </c>
      <c r="BB95" s="29" t="str">
        <f t="shared" ca="1" si="102"/>
        <v/>
      </c>
      <c r="BC95" s="29" t="e">
        <f ca="1">+_xlfn.IFNA(VLOOKUP($B95,'Resultados General'!$C$11:$CG$510,MATCH(BC$6,'Resultados General'!$C$10:$CG$10,0),0),"")</f>
        <v>#NAME?</v>
      </c>
      <c r="BD95" s="29" t="str">
        <f t="shared" ca="1" si="103"/>
        <v/>
      </c>
      <c r="BE95" s="29" t="str">
        <f t="shared" ca="1" si="104"/>
        <v/>
      </c>
      <c r="BF95" s="29" t="e">
        <f ca="1">+_xlfn.IFNA(VLOOKUP($B95,'Resultados General'!$C$11:$CG$510,MATCH(BF$6,'Resultados General'!$C$10:$CG$10,0),0),"")</f>
        <v>#NAME?</v>
      </c>
      <c r="BG95" s="29" t="str">
        <f t="shared" ca="1" si="105"/>
        <v/>
      </c>
      <c r="BH95" s="29" t="str">
        <f t="shared" ca="1" si="106"/>
        <v/>
      </c>
      <c r="BI95" s="29" t="e">
        <f ca="1">+_xlfn.IFNA(VLOOKUP($B95,'Resultados General'!$C$11:$CG$510,MATCH(BI$6,'Resultados General'!$C$10:$CG$10,0),0),"")</f>
        <v>#NAME?</v>
      </c>
      <c r="BJ95" s="29" t="str">
        <f t="shared" ca="1" si="107"/>
        <v/>
      </c>
      <c r="BK95" s="29" t="str">
        <f t="shared" ca="1" si="108"/>
        <v/>
      </c>
      <c r="BL95" s="29" t="e">
        <f ca="1">+_xlfn.IFNA(VLOOKUP($B95,'Resultados General'!$C$11:$CG$510,MATCH(BL$6,'Resultados General'!$C$10:$CG$10,0),0),"")</f>
        <v>#NAME?</v>
      </c>
      <c r="BM95" s="29" t="str">
        <f t="shared" ca="1" si="109"/>
        <v/>
      </c>
      <c r="BN95" s="29" t="str">
        <f t="shared" ca="1" si="110"/>
        <v/>
      </c>
      <c r="BO95" s="29" t="e">
        <f ca="1">+_xlfn.IFNA(VLOOKUP($B95,'Resultados General'!$C$11:$CG$510,MATCH(BO$6,'Resultados General'!$C$10:$CG$10,0),0),"")</f>
        <v>#NAME?</v>
      </c>
      <c r="BP95" s="29" t="str">
        <f t="shared" ca="1" si="111"/>
        <v/>
      </c>
      <c r="BQ95" s="29" t="str">
        <f t="shared" ca="1" si="112"/>
        <v/>
      </c>
      <c r="BR95" s="29" t="e">
        <f ca="1">+_xlfn.IFNA(VLOOKUP($B95,'Resultados General'!$C$11:$CG$510,MATCH(BR$6,'Resultados General'!$C$10:$CG$10,0),0),"")</f>
        <v>#NAME?</v>
      </c>
      <c r="BS95" s="29" t="str">
        <f t="shared" ca="1" si="113"/>
        <v/>
      </c>
      <c r="BT95" s="29" t="str">
        <f t="shared" ca="1" si="114"/>
        <v/>
      </c>
      <c r="BU95" s="29" t="e">
        <f ca="1">+_xlfn.IFNA(VLOOKUP($B95,'Resultados General'!$C$11:$CG$510,MATCH(BU$6,'Resultados General'!$C$10:$CG$10,0),0),"")</f>
        <v>#NAME?</v>
      </c>
      <c r="BV95" s="29" t="str">
        <f t="shared" ca="1" si="115"/>
        <v/>
      </c>
      <c r="BW95" s="29" t="str">
        <f t="shared" ca="1" si="116"/>
        <v/>
      </c>
      <c r="BX95" s="29" t="e">
        <f ca="1">+_xlfn.IFNA(VLOOKUP($B95,'Resultados General'!$C$11:$CG$510,MATCH(BX$6,'Resultados General'!$C$10:$CG$10,0),0),"")</f>
        <v>#NAME?</v>
      </c>
      <c r="BY95" s="29" t="str">
        <f t="shared" ca="1" si="117"/>
        <v/>
      </c>
      <c r="BZ95" s="29" t="str">
        <f t="shared" ca="1" si="118"/>
        <v/>
      </c>
      <c r="CA95" s="29" t="e">
        <f ca="1">+_xlfn.IFNA(VLOOKUP($B95,'Resultados General'!$C$11:$CG$510,MATCH(CA$6,'Resultados General'!$C$10:$CG$10,0),0),"")</f>
        <v>#NAME?</v>
      </c>
      <c r="CB95" s="29" t="str">
        <f t="shared" ca="1" si="119"/>
        <v/>
      </c>
      <c r="CC95" s="29" t="str">
        <f t="shared" ca="1" si="120"/>
        <v/>
      </c>
      <c r="CD95" s="29" t="e">
        <f ca="1">+_xlfn.IFNA(VLOOKUP($B95,'Resultados General'!$C$11:$CG$510,MATCH(CD$6,'Resultados General'!$C$10:$CG$10,0),0),"")</f>
        <v>#NAME?</v>
      </c>
      <c r="CE95" s="29" t="str">
        <f t="shared" ca="1" si="121"/>
        <v/>
      </c>
      <c r="CF95" s="29" t="str">
        <f t="shared" ca="1" si="122"/>
        <v/>
      </c>
      <c r="CG95" s="29" t="e">
        <f ca="1">+_xlfn.IFNA(VLOOKUP($B95,'Resultados General'!$C$11:$CG$510,MATCH(CG$6,'Resultados General'!$C$10:$CG$10,0),0),"")</f>
        <v>#NAME?</v>
      </c>
      <c r="CH95" s="29" t="str">
        <f t="shared" ca="1" si="123"/>
        <v/>
      </c>
      <c r="CI95" s="29" t="str">
        <f t="shared" ca="1" si="124"/>
        <v/>
      </c>
      <c r="CJ95" s="29" t="e">
        <f ca="1">+_xlfn.IFNA(VLOOKUP($B95,'Resultados General'!$C$11:$CG$510,MATCH(CJ$6,'Resultados General'!$C$10:$CG$10,0),0),"")</f>
        <v>#NAME?</v>
      </c>
      <c r="CK95" s="29" t="str">
        <f t="shared" ca="1" si="125"/>
        <v/>
      </c>
      <c r="CL95" s="29" t="str">
        <f t="shared" ca="1" si="126"/>
        <v/>
      </c>
      <c r="CM95" s="29" t="e">
        <f ca="1">+_xlfn.IFNA(VLOOKUP($B95,'Resultados General'!$C$11:$CG$510,MATCH(CM$6,'Resultados General'!$C$10:$CG$10,0),0),"")</f>
        <v>#NAME?</v>
      </c>
      <c r="CN95" s="29" t="str">
        <f t="shared" ca="1" si="127"/>
        <v/>
      </c>
      <c r="CO95" s="29" t="str">
        <f t="shared" ca="1" si="128"/>
        <v/>
      </c>
      <c r="CP95" s="29" t="e">
        <f ca="1">+_xlfn.IFNA(VLOOKUP($B95,'Resultados General'!$C$11:$CG$510,MATCH(CP$6,'Resultados General'!$C$10:$CG$10,0),0),"")</f>
        <v>#NAME?</v>
      </c>
      <c r="CQ95" s="29" t="str">
        <f t="shared" ca="1" si="129"/>
        <v/>
      </c>
      <c r="CR95" s="29" t="str">
        <f t="shared" ca="1" si="130"/>
        <v/>
      </c>
      <c r="CS95" s="29" t="e">
        <f ca="1">+_xlfn.IFNA(VLOOKUP($B95,'Resultados General'!$C$11:$CG$510,MATCH(CS$6,'Resultados General'!$C$10:$CG$10,0),0),"")</f>
        <v>#NAME?</v>
      </c>
      <c r="CT95" s="29" t="str">
        <f t="shared" ca="1" si="131"/>
        <v/>
      </c>
      <c r="CU95" s="29" t="str">
        <f t="shared" ca="1" si="132"/>
        <v/>
      </c>
      <c r="CV95" s="29" t="e">
        <f ca="1">+_xlfn.IFNA(VLOOKUP($B95,'Resultados General'!$C$11:$CG$510,MATCH(CV$6,'Resultados General'!$C$10:$CG$10,0),0),"")</f>
        <v>#NAME?</v>
      </c>
      <c r="CW95" s="29" t="str">
        <f t="shared" ca="1" si="133"/>
        <v/>
      </c>
      <c r="CX95" s="29" t="str">
        <f t="shared" ca="1" si="134"/>
        <v/>
      </c>
      <c r="CY95" s="29" t="e">
        <f ca="1">+_xlfn.IFNA(VLOOKUP($B95,'Resultados General'!$C$11:$CG$510,MATCH(CY$6,'Resultados General'!$C$10:$CG$10,0),0),"")</f>
        <v>#NAME?</v>
      </c>
      <c r="CZ95" s="29" t="str">
        <f t="shared" ca="1" si="135"/>
        <v/>
      </c>
      <c r="DA95" s="29" t="str">
        <f t="shared" ca="1" si="136"/>
        <v/>
      </c>
      <c r="DB95" s="29" t="e">
        <f ca="1">+_xlfn.IFNA(VLOOKUP($B95,'Resultados General'!$C$11:$CG$510,MATCH(DB$6,'Resultados General'!$C$10:$CG$10,0),0),"")</f>
        <v>#NAME?</v>
      </c>
      <c r="DC95" s="29" t="str">
        <f t="shared" ca="1" si="137"/>
        <v/>
      </c>
      <c r="DD95" s="29" t="str">
        <f t="shared" ca="1" si="138"/>
        <v/>
      </c>
      <c r="DE95" s="29" t="e">
        <f ca="1">+_xlfn.IFNA(VLOOKUP($B95,'Resultados General'!$C$11:$CG$510,MATCH(DE$6,'Resultados General'!$C$10:$CG$10,0),0),"")</f>
        <v>#NAME?</v>
      </c>
      <c r="DF95" s="29" t="str">
        <f t="shared" ca="1" si="139"/>
        <v/>
      </c>
      <c r="DG95" s="29" t="str">
        <f t="shared" ca="1" si="140"/>
        <v/>
      </c>
      <c r="DH95" s="29" t="e">
        <f ca="1">+_xlfn.IFNA(VLOOKUP($B95,'Resultados General'!$C$11:$CG$510,MATCH(DH$6,'Resultados General'!$C$10:$CG$10,0),0),"")</f>
        <v>#NAME?</v>
      </c>
      <c r="DI95" s="29" t="str">
        <f t="shared" ca="1" si="141"/>
        <v/>
      </c>
      <c r="DJ95" s="29" t="str">
        <f t="shared" ca="1" si="142"/>
        <v/>
      </c>
      <c r="DK95" s="29" t="e">
        <f ca="1">+_xlfn.IFNA(VLOOKUP($B95,'Resultados General'!$C$11:$CG$510,MATCH(DK$6,'Resultados General'!$C$10:$CG$10,0),0),"")</f>
        <v>#NAME?</v>
      </c>
      <c r="DL95" s="29" t="str">
        <f t="shared" ca="1" si="143"/>
        <v/>
      </c>
      <c r="DM95" s="29" t="str">
        <f t="shared" ca="1" si="144"/>
        <v/>
      </c>
      <c r="DN95" s="29" t="e">
        <f ca="1">+_xlfn.IFNA(VLOOKUP($B95,'Resultados General'!$C$11:$CG$510,MATCH(DN$6,'Resultados General'!$C$10:$CG$10,0),0),"")</f>
        <v>#NAME?</v>
      </c>
      <c r="DO95" s="29" t="str">
        <f t="shared" ca="1" si="145"/>
        <v/>
      </c>
      <c r="DP95" s="29" t="str">
        <f t="shared" ca="1" si="146"/>
        <v/>
      </c>
    </row>
    <row r="96" spans="2:120">
      <c r="B96" s="219" t="str">
        <f>+IF('Resultados General'!C99="","",'Resultados General'!C99)</f>
        <v/>
      </c>
      <c r="C96" s="134" t="e">
        <f ca="1">+_xlfn.IFNA(VLOOKUP('Distribución de puestos'!B96,'Resultados General'!$C$11:$J$510,8,0),"")</f>
        <v>#NAME?</v>
      </c>
      <c r="D96" s="135" t="e">
        <f ca="1">+_xlfn.IFNA(VLOOKUP(B96,'Resultados General'!$C$11:$L$510,10,0),"")</f>
        <v>#NAME?</v>
      </c>
      <c r="E96" s="26" t="s">
        <v>76</v>
      </c>
      <c r="F96" s="26" t="s">
        <v>76</v>
      </c>
      <c r="G96" s="135" t="str">
        <f t="shared" ca="1" si="147"/>
        <v/>
      </c>
      <c r="H96" s="135" t="str">
        <f t="shared" ca="1" si="148"/>
        <v/>
      </c>
      <c r="I96" s="219" t="str">
        <f t="shared" si="149"/>
        <v/>
      </c>
      <c r="J96" s="138"/>
      <c r="M96" s="29" t="e">
        <f ca="1">+_xlfn.IFNA(VLOOKUP($B96,'Resultados General'!$C$11:$CG$510,MATCH(M$6,'Resultados General'!$C$10:$CG$10,0),0),"")</f>
        <v>#NAME?</v>
      </c>
      <c r="N96" s="29" t="str">
        <f t="shared" ca="1" si="75"/>
        <v/>
      </c>
      <c r="O96" s="29" t="str">
        <f t="shared" ca="1" si="76"/>
        <v/>
      </c>
      <c r="P96" s="29" t="e">
        <f ca="1">+_xlfn.IFNA(VLOOKUP($B96,'Resultados General'!$C$11:$CG$510,MATCH(P$6,'Resultados General'!$C$10:$CG$10,0),0),"")</f>
        <v>#NAME?</v>
      </c>
      <c r="Q96" s="29" t="str">
        <f t="shared" ca="1" si="77"/>
        <v/>
      </c>
      <c r="R96" s="29" t="str">
        <f t="shared" ca="1" si="78"/>
        <v/>
      </c>
      <c r="S96" s="29" t="e">
        <f ca="1">+_xlfn.IFNA(VLOOKUP($B96,'Resultados General'!$C$11:$CG$510,MATCH(S$6,'Resultados General'!$C$10:$CG$10,0),0),"")</f>
        <v>#NAME?</v>
      </c>
      <c r="T96" s="29" t="str">
        <f t="shared" ca="1" si="79"/>
        <v/>
      </c>
      <c r="U96" s="29" t="str">
        <f t="shared" ca="1" si="80"/>
        <v/>
      </c>
      <c r="V96" s="29" t="e">
        <f ca="1">+_xlfn.IFNA(VLOOKUP($B96,'Resultados General'!$C$11:$CG$510,MATCH(V$6,'Resultados General'!$C$10:$CG$10,0),0),"")</f>
        <v>#NAME?</v>
      </c>
      <c r="W96" s="29" t="str">
        <f t="shared" ca="1" si="81"/>
        <v/>
      </c>
      <c r="X96" s="29" t="str">
        <f t="shared" ca="1" si="82"/>
        <v/>
      </c>
      <c r="Y96" s="29" t="e">
        <f ca="1">+_xlfn.IFNA(VLOOKUP($B96,'Resultados General'!$C$11:$CG$510,MATCH(Y$6,'Resultados General'!$C$10:$CG$10,0),0),"")</f>
        <v>#NAME?</v>
      </c>
      <c r="Z96" s="29" t="str">
        <f t="shared" ca="1" si="83"/>
        <v/>
      </c>
      <c r="AA96" s="29" t="str">
        <f t="shared" ca="1" si="84"/>
        <v/>
      </c>
      <c r="AB96" s="29" t="e">
        <f ca="1">+_xlfn.IFNA(VLOOKUP($B96,'Resultados General'!$C$11:$CG$510,MATCH(AB$6,'Resultados General'!$C$10:$CG$10,0),0),"")</f>
        <v>#NAME?</v>
      </c>
      <c r="AC96" s="29" t="str">
        <f t="shared" ca="1" si="85"/>
        <v/>
      </c>
      <c r="AD96" s="29" t="str">
        <f t="shared" ca="1" si="86"/>
        <v/>
      </c>
      <c r="AE96" s="29" t="e">
        <f ca="1">+_xlfn.IFNA(VLOOKUP($B96,'Resultados General'!$C$11:$CG$510,MATCH(AE$6,'Resultados General'!$C$10:$CG$10,0),0),"")</f>
        <v>#NAME?</v>
      </c>
      <c r="AF96" s="29" t="str">
        <f t="shared" ca="1" si="87"/>
        <v/>
      </c>
      <c r="AG96" s="29" t="str">
        <f t="shared" ca="1" si="88"/>
        <v/>
      </c>
      <c r="AH96" s="29" t="e">
        <f ca="1">+_xlfn.IFNA(VLOOKUP($B96,'Resultados General'!$C$11:$CG$510,MATCH(AH$6,'Resultados General'!$C$10:$CG$10,0),0),"")</f>
        <v>#NAME?</v>
      </c>
      <c r="AI96" s="29" t="str">
        <f t="shared" ca="1" si="89"/>
        <v/>
      </c>
      <c r="AJ96" s="29" t="str">
        <f t="shared" ca="1" si="90"/>
        <v/>
      </c>
      <c r="AK96" s="29" t="e">
        <f ca="1">+_xlfn.IFNA(VLOOKUP($B96,'Resultados General'!$C$11:$CG$510,MATCH(AK$6,'Resultados General'!$C$10:$CG$10,0),0),"")</f>
        <v>#NAME?</v>
      </c>
      <c r="AL96" s="29" t="str">
        <f t="shared" ca="1" si="91"/>
        <v/>
      </c>
      <c r="AM96" s="29" t="str">
        <f t="shared" ca="1" si="92"/>
        <v/>
      </c>
      <c r="AN96" s="29" t="e">
        <f ca="1">+_xlfn.IFNA(VLOOKUP($B96,'Resultados General'!$C$11:$CG$510,MATCH(AN$6,'Resultados General'!$C$10:$CG$10,0),0),"")</f>
        <v>#NAME?</v>
      </c>
      <c r="AO96" s="29" t="str">
        <f t="shared" ca="1" si="93"/>
        <v/>
      </c>
      <c r="AP96" s="29" t="str">
        <f t="shared" ca="1" si="94"/>
        <v/>
      </c>
      <c r="AQ96" s="29" t="e">
        <f ca="1">+_xlfn.IFNA(VLOOKUP($B96,'Resultados General'!$C$11:$CG$510,MATCH(AQ$6,'Resultados General'!$C$10:$CG$10,0),0),"")</f>
        <v>#NAME?</v>
      </c>
      <c r="AR96" s="29" t="str">
        <f t="shared" ca="1" si="95"/>
        <v/>
      </c>
      <c r="AS96" s="29" t="str">
        <f t="shared" ca="1" si="96"/>
        <v/>
      </c>
      <c r="AT96" s="29" t="e">
        <f ca="1">+_xlfn.IFNA(VLOOKUP($B96,'Resultados General'!$C$11:$CG$510,MATCH(AT$6,'Resultados General'!$C$10:$CG$10,0),0),"")</f>
        <v>#NAME?</v>
      </c>
      <c r="AU96" s="29" t="str">
        <f t="shared" ca="1" si="97"/>
        <v/>
      </c>
      <c r="AV96" s="29" t="str">
        <f t="shared" ca="1" si="98"/>
        <v/>
      </c>
      <c r="AW96" s="29" t="e">
        <f ca="1">+_xlfn.IFNA(VLOOKUP($B96,'Resultados General'!$C$11:$CG$510,MATCH(AW$6,'Resultados General'!$C$10:$CG$10,0),0),"")</f>
        <v>#NAME?</v>
      </c>
      <c r="AX96" s="29" t="str">
        <f t="shared" ca="1" si="99"/>
        <v/>
      </c>
      <c r="AY96" s="29" t="str">
        <f t="shared" ca="1" si="100"/>
        <v/>
      </c>
      <c r="AZ96" s="29" t="e">
        <f ca="1">+_xlfn.IFNA(VLOOKUP($B96,'Resultados General'!$C$11:$CG$510,MATCH(AZ$6,'Resultados General'!$C$10:$CG$10,0),0),"")</f>
        <v>#NAME?</v>
      </c>
      <c r="BA96" s="29" t="str">
        <f t="shared" ca="1" si="101"/>
        <v/>
      </c>
      <c r="BB96" s="29" t="str">
        <f t="shared" ca="1" si="102"/>
        <v/>
      </c>
      <c r="BC96" s="29" t="e">
        <f ca="1">+_xlfn.IFNA(VLOOKUP($B96,'Resultados General'!$C$11:$CG$510,MATCH(BC$6,'Resultados General'!$C$10:$CG$10,0),0),"")</f>
        <v>#NAME?</v>
      </c>
      <c r="BD96" s="29" t="str">
        <f t="shared" ca="1" si="103"/>
        <v/>
      </c>
      <c r="BE96" s="29" t="str">
        <f t="shared" ca="1" si="104"/>
        <v/>
      </c>
      <c r="BF96" s="29" t="e">
        <f ca="1">+_xlfn.IFNA(VLOOKUP($B96,'Resultados General'!$C$11:$CG$510,MATCH(BF$6,'Resultados General'!$C$10:$CG$10,0),0),"")</f>
        <v>#NAME?</v>
      </c>
      <c r="BG96" s="29" t="str">
        <f t="shared" ca="1" si="105"/>
        <v/>
      </c>
      <c r="BH96" s="29" t="str">
        <f t="shared" ca="1" si="106"/>
        <v/>
      </c>
      <c r="BI96" s="29" t="e">
        <f ca="1">+_xlfn.IFNA(VLOOKUP($B96,'Resultados General'!$C$11:$CG$510,MATCH(BI$6,'Resultados General'!$C$10:$CG$10,0),0),"")</f>
        <v>#NAME?</v>
      </c>
      <c r="BJ96" s="29" t="str">
        <f t="shared" ca="1" si="107"/>
        <v/>
      </c>
      <c r="BK96" s="29" t="str">
        <f t="shared" ca="1" si="108"/>
        <v/>
      </c>
      <c r="BL96" s="29" t="e">
        <f ca="1">+_xlfn.IFNA(VLOOKUP($B96,'Resultados General'!$C$11:$CG$510,MATCH(BL$6,'Resultados General'!$C$10:$CG$10,0),0),"")</f>
        <v>#NAME?</v>
      </c>
      <c r="BM96" s="29" t="str">
        <f t="shared" ca="1" si="109"/>
        <v/>
      </c>
      <c r="BN96" s="29" t="str">
        <f t="shared" ca="1" si="110"/>
        <v/>
      </c>
      <c r="BO96" s="29" t="e">
        <f ca="1">+_xlfn.IFNA(VLOOKUP($B96,'Resultados General'!$C$11:$CG$510,MATCH(BO$6,'Resultados General'!$C$10:$CG$10,0),0),"")</f>
        <v>#NAME?</v>
      </c>
      <c r="BP96" s="29" t="str">
        <f t="shared" ca="1" si="111"/>
        <v/>
      </c>
      <c r="BQ96" s="29" t="str">
        <f t="shared" ca="1" si="112"/>
        <v/>
      </c>
      <c r="BR96" s="29" t="e">
        <f ca="1">+_xlfn.IFNA(VLOOKUP($B96,'Resultados General'!$C$11:$CG$510,MATCH(BR$6,'Resultados General'!$C$10:$CG$10,0),0),"")</f>
        <v>#NAME?</v>
      </c>
      <c r="BS96" s="29" t="str">
        <f t="shared" ca="1" si="113"/>
        <v/>
      </c>
      <c r="BT96" s="29" t="str">
        <f t="shared" ca="1" si="114"/>
        <v/>
      </c>
      <c r="BU96" s="29" t="e">
        <f ca="1">+_xlfn.IFNA(VLOOKUP($B96,'Resultados General'!$C$11:$CG$510,MATCH(BU$6,'Resultados General'!$C$10:$CG$10,0),0),"")</f>
        <v>#NAME?</v>
      </c>
      <c r="BV96" s="29" t="str">
        <f t="shared" ca="1" si="115"/>
        <v/>
      </c>
      <c r="BW96" s="29" t="str">
        <f t="shared" ca="1" si="116"/>
        <v/>
      </c>
      <c r="BX96" s="29" t="e">
        <f ca="1">+_xlfn.IFNA(VLOOKUP($B96,'Resultados General'!$C$11:$CG$510,MATCH(BX$6,'Resultados General'!$C$10:$CG$10,0),0),"")</f>
        <v>#NAME?</v>
      </c>
      <c r="BY96" s="29" t="str">
        <f t="shared" ca="1" si="117"/>
        <v/>
      </c>
      <c r="BZ96" s="29" t="str">
        <f t="shared" ca="1" si="118"/>
        <v/>
      </c>
      <c r="CA96" s="29" t="e">
        <f ca="1">+_xlfn.IFNA(VLOOKUP($B96,'Resultados General'!$C$11:$CG$510,MATCH(CA$6,'Resultados General'!$C$10:$CG$10,0),0),"")</f>
        <v>#NAME?</v>
      </c>
      <c r="CB96" s="29" t="str">
        <f t="shared" ca="1" si="119"/>
        <v/>
      </c>
      <c r="CC96" s="29" t="str">
        <f t="shared" ca="1" si="120"/>
        <v/>
      </c>
      <c r="CD96" s="29" t="e">
        <f ca="1">+_xlfn.IFNA(VLOOKUP($B96,'Resultados General'!$C$11:$CG$510,MATCH(CD$6,'Resultados General'!$C$10:$CG$10,0),0),"")</f>
        <v>#NAME?</v>
      </c>
      <c r="CE96" s="29" t="str">
        <f t="shared" ca="1" si="121"/>
        <v/>
      </c>
      <c r="CF96" s="29" t="str">
        <f t="shared" ca="1" si="122"/>
        <v/>
      </c>
      <c r="CG96" s="29" t="e">
        <f ca="1">+_xlfn.IFNA(VLOOKUP($B96,'Resultados General'!$C$11:$CG$510,MATCH(CG$6,'Resultados General'!$C$10:$CG$10,0),0),"")</f>
        <v>#NAME?</v>
      </c>
      <c r="CH96" s="29" t="str">
        <f t="shared" ca="1" si="123"/>
        <v/>
      </c>
      <c r="CI96" s="29" t="str">
        <f t="shared" ca="1" si="124"/>
        <v/>
      </c>
      <c r="CJ96" s="29" t="e">
        <f ca="1">+_xlfn.IFNA(VLOOKUP($B96,'Resultados General'!$C$11:$CG$510,MATCH(CJ$6,'Resultados General'!$C$10:$CG$10,0),0),"")</f>
        <v>#NAME?</v>
      </c>
      <c r="CK96" s="29" t="str">
        <f t="shared" ca="1" si="125"/>
        <v/>
      </c>
      <c r="CL96" s="29" t="str">
        <f t="shared" ca="1" si="126"/>
        <v/>
      </c>
      <c r="CM96" s="29" t="e">
        <f ca="1">+_xlfn.IFNA(VLOOKUP($B96,'Resultados General'!$C$11:$CG$510,MATCH(CM$6,'Resultados General'!$C$10:$CG$10,0),0),"")</f>
        <v>#NAME?</v>
      </c>
      <c r="CN96" s="29" t="str">
        <f t="shared" ca="1" si="127"/>
        <v/>
      </c>
      <c r="CO96" s="29" t="str">
        <f t="shared" ca="1" si="128"/>
        <v/>
      </c>
      <c r="CP96" s="29" t="e">
        <f ca="1">+_xlfn.IFNA(VLOOKUP($B96,'Resultados General'!$C$11:$CG$510,MATCH(CP$6,'Resultados General'!$C$10:$CG$10,0),0),"")</f>
        <v>#NAME?</v>
      </c>
      <c r="CQ96" s="29" t="str">
        <f t="shared" ca="1" si="129"/>
        <v/>
      </c>
      <c r="CR96" s="29" t="str">
        <f t="shared" ca="1" si="130"/>
        <v/>
      </c>
      <c r="CS96" s="29" t="e">
        <f ca="1">+_xlfn.IFNA(VLOOKUP($B96,'Resultados General'!$C$11:$CG$510,MATCH(CS$6,'Resultados General'!$C$10:$CG$10,0),0),"")</f>
        <v>#NAME?</v>
      </c>
      <c r="CT96" s="29" t="str">
        <f t="shared" ca="1" si="131"/>
        <v/>
      </c>
      <c r="CU96" s="29" t="str">
        <f t="shared" ca="1" si="132"/>
        <v/>
      </c>
      <c r="CV96" s="29" t="e">
        <f ca="1">+_xlfn.IFNA(VLOOKUP($B96,'Resultados General'!$C$11:$CG$510,MATCH(CV$6,'Resultados General'!$C$10:$CG$10,0),0),"")</f>
        <v>#NAME?</v>
      </c>
      <c r="CW96" s="29" t="str">
        <f t="shared" ca="1" si="133"/>
        <v/>
      </c>
      <c r="CX96" s="29" t="str">
        <f t="shared" ca="1" si="134"/>
        <v/>
      </c>
      <c r="CY96" s="29" t="e">
        <f ca="1">+_xlfn.IFNA(VLOOKUP($B96,'Resultados General'!$C$11:$CG$510,MATCH(CY$6,'Resultados General'!$C$10:$CG$10,0),0),"")</f>
        <v>#NAME?</v>
      </c>
      <c r="CZ96" s="29" t="str">
        <f t="shared" ca="1" si="135"/>
        <v/>
      </c>
      <c r="DA96" s="29" t="str">
        <f t="shared" ca="1" si="136"/>
        <v/>
      </c>
      <c r="DB96" s="29" t="e">
        <f ca="1">+_xlfn.IFNA(VLOOKUP($B96,'Resultados General'!$C$11:$CG$510,MATCH(DB$6,'Resultados General'!$C$10:$CG$10,0),0),"")</f>
        <v>#NAME?</v>
      </c>
      <c r="DC96" s="29" t="str">
        <f t="shared" ca="1" si="137"/>
        <v/>
      </c>
      <c r="DD96" s="29" t="str">
        <f t="shared" ca="1" si="138"/>
        <v/>
      </c>
      <c r="DE96" s="29" t="e">
        <f ca="1">+_xlfn.IFNA(VLOOKUP($B96,'Resultados General'!$C$11:$CG$510,MATCH(DE$6,'Resultados General'!$C$10:$CG$10,0),0),"")</f>
        <v>#NAME?</v>
      </c>
      <c r="DF96" s="29" t="str">
        <f t="shared" ca="1" si="139"/>
        <v/>
      </c>
      <c r="DG96" s="29" t="str">
        <f t="shared" ca="1" si="140"/>
        <v/>
      </c>
      <c r="DH96" s="29" t="e">
        <f ca="1">+_xlfn.IFNA(VLOOKUP($B96,'Resultados General'!$C$11:$CG$510,MATCH(DH$6,'Resultados General'!$C$10:$CG$10,0),0),"")</f>
        <v>#NAME?</v>
      </c>
      <c r="DI96" s="29" t="str">
        <f t="shared" ca="1" si="141"/>
        <v/>
      </c>
      <c r="DJ96" s="29" t="str">
        <f t="shared" ca="1" si="142"/>
        <v/>
      </c>
      <c r="DK96" s="29" t="e">
        <f ca="1">+_xlfn.IFNA(VLOOKUP($B96,'Resultados General'!$C$11:$CG$510,MATCH(DK$6,'Resultados General'!$C$10:$CG$10,0),0),"")</f>
        <v>#NAME?</v>
      </c>
      <c r="DL96" s="29" t="str">
        <f t="shared" ca="1" si="143"/>
        <v/>
      </c>
      <c r="DM96" s="29" t="str">
        <f t="shared" ca="1" si="144"/>
        <v/>
      </c>
      <c r="DN96" s="29" t="e">
        <f ca="1">+_xlfn.IFNA(VLOOKUP($B96,'Resultados General'!$C$11:$CG$510,MATCH(DN$6,'Resultados General'!$C$10:$CG$10,0),0),"")</f>
        <v>#NAME?</v>
      </c>
      <c r="DO96" s="29" t="str">
        <f t="shared" ca="1" si="145"/>
        <v/>
      </c>
      <c r="DP96" s="29" t="str">
        <f t="shared" ca="1" si="146"/>
        <v/>
      </c>
    </row>
    <row r="97" spans="2:120">
      <c r="B97" s="219" t="str">
        <f>+IF('Resultados General'!C100="","",'Resultados General'!C100)</f>
        <v/>
      </c>
      <c r="C97" s="134" t="e">
        <f ca="1">+_xlfn.IFNA(VLOOKUP('Distribución de puestos'!B97,'Resultados General'!$C$11:$J$510,8,0),"")</f>
        <v>#NAME?</v>
      </c>
      <c r="D97" s="135" t="e">
        <f ca="1">+_xlfn.IFNA(VLOOKUP(B97,'Resultados General'!$C$11:$L$510,10,0),"")</f>
        <v>#NAME?</v>
      </c>
      <c r="E97" s="26" t="s">
        <v>76</v>
      </c>
      <c r="F97" s="26" t="s">
        <v>76</v>
      </c>
      <c r="G97" s="135" t="str">
        <f t="shared" ca="1" si="147"/>
        <v/>
      </c>
      <c r="H97" s="135" t="str">
        <f t="shared" ca="1" si="148"/>
        <v/>
      </c>
      <c r="I97" s="219" t="str">
        <f t="shared" si="149"/>
        <v/>
      </c>
      <c r="J97" s="138"/>
      <c r="M97" s="29" t="e">
        <f ca="1">+_xlfn.IFNA(VLOOKUP($B97,'Resultados General'!$C$11:$CG$510,MATCH(M$6,'Resultados General'!$C$10:$CG$10,0),0),"")</f>
        <v>#NAME?</v>
      </c>
      <c r="N97" s="29" t="str">
        <f t="shared" ca="1" si="75"/>
        <v/>
      </c>
      <c r="O97" s="29" t="str">
        <f t="shared" ca="1" si="76"/>
        <v/>
      </c>
      <c r="P97" s="29" t="e">
        <f ca="1">+_xlfn.IFNA(VLOOKUP($B97,'Resultados General'!$C$11:$CG$510,MATCH(P$6,'Resultados General'!$C$10:$CG$10,0),0),"")</f>
        <v>#NAME?</v>
      </c>
      <c r="Q97" s="29" t="str">
        <f t="shared" ca="1" si="77"/>
        <v/>
      </c>
      <c r="R97" s="29" t="str">
        <f t="shared" ca="1" si="78"/>
        <v/>
      </c>
      <c r="S97" s="29" t="e">
        <f ca="1">+_xlfn.IFNA(VLOOKUP($B97,'Resultados General'!$C$11:$CG$510,MATCH(S$6,'Resultados General'!$C$10:$CG$10,0),0),"")</f>
        <v>#NAME?</v>
      </c>
      <c r="T97" s="29" t="str">
        <f t="shared" ca="1" si="79"/>
        <v/>
      </c>
      <c r="U97" s="29" t="str">
        <f t="shared" ca="1" si="80"/>
        <v/>
      </c>
      <c r="V97" s="29" t="e">
        <f ca="1">+_xlfn.IFNA(VLOOKUP($B97,'Resultados General'!$C$11:$CG$510,MATCH(V$6,'Resultados General'!$C$10:$CG$10,0),0),"")</f>
        <v>#NAME?</v>
      </c>
      <c r="W97" s="29" t="str">
        <f t="shared" ca="1" si="81"/>
        <v/>
      </c>
      <c r="X97" s="29" t="str">
        <f t="shared" ca="1" si="82"/>
        <v/>
      </c>
      <c r="Y97" s="29" t="e">
        <f ca="1">+_xlfn.IFNA(VLOOKUP($B97,'Resultados General'!$C$11:$CG$510,MATCH(Y$6,'Resultados General'!$C$10:$CG$10,0),0),"")</f>
        <v>#NAME?</v>
      </c>
      <c r="Z97" s="29" t="str">
        <f t="shared" ca="1" si="83"/>
        <v/>
      </c>
      <c r="AA97" s="29" t="str">
        <f t="shared" ca="1" si="84"/>
        <v/>
      </c>
      <c r="AB97" s="29" t="e">
        <f ca="1">+_xlfn.IFNA(VLOOKUP($B97,'Resultados General'!$C$11:$CG$510,MATCH(AB$6,'Resultados General'!$C$10:$CG$10,0),0),"")</f>
        <v>#NAME?</v>
      </c>
      <c r="AC97" s="29" t="str">
        <f t="shared" ca="1" si="85"/>
        <v/>
      </c>
      <c r="AD97" s="29" t="str">
        <f t="shared" ca="1" si="86"/>
        <v/>
      </c>
      <c r="AE97" s="29" t="e">
        <f ca="1">+_xlfn.IFNA(VLOOKUP($B97,'Resultados General'!$C$11:$CG$510,MATCH(AE$6,'Resultados General'!$C$10:$CG$10,0),0),"")</f>
        <v>#NAME?</v>
      </c>
      <c r="AF97" s="29" t="str">
        <f t="shared" ca="1" si="87"/>
        <v/>
      </c>
      <c r="AG97" s="29" t="str">
        <f t="shared" ca="1" si="88"/>
        <v/>
      </c>
      <c r="AH97" s="29" t="e">
        <f ca="1">+_xlfn.IFNA(VLOOKUP($B97,'Resultados General'!$C$11:$CG$510,MATCH(AH$6,'Resultados General'!$C$10:$CG$10,0),0),"")</f>
        <v>#NAME?</v>
      </c>
      <c r="AI97" s="29" t="str">
        <f t="shared" ca="1" si="89"/>
        <v/>
      </c>
      <c r="AJ97" s="29" t="str">
        <f t="shared" ca="1" si="90"/>
        <v/>
      </c>
      <c r="AK97" s="29" t="e">
        <f ca="1">+_xlfn.IFNA(VLOOKUP($B97,'Resultados General'!$C$11:$CG$510,MATCH(AK$6,'Resultados General'!$C$10:$CG$10,0),0),"")</f>
        <v>#NAME?</v>
      </c>
      <c r="AL97" s="29" t="str">
        <f t="shared" ca="1" si="91"/>
        <v/>
      </c>
      <c r="AM97" s="29" t="str">
        <f t="shared" ca="1" si="92"/>
        <v/>
      </c>
      <c r="AN97" s="29" t="e">
        <f ca="1">+_xlfn.IFNA(VLOOKUP($B97,'Resultados General'!$C$11:$CG$510,MATCH(AN$6,'Resultados General'!$C$10:$CG$10,0),0),"")</f>
        <v>#NAME?</v>
      </c>
      <c r="AO97" s="29" t="str">
        <f t="shared" ca="1" si="93"/>
        <v/>
      </c>
      <c r="AP97" s="29" t="str">
        <f t="shared" ca="1" si="94"/>
        <v/>
      </c>
      <c r="AQ97" s="29" t="e">
        <f ca="1">+_xlfn.IFNA(VLOOKUP($B97,'Resultados General'!$C$11:$CG$510,MATCH(AQ$6,'Resultados General'!$C$10:$CG$10,0),0),"")</f>
        <v>#NAME?</v>
      </c>
      <c r="AR97" s="29" t="str">
        <f t="shared" ca="1" si="95"/>
        <v/>
      </c>
      <c r="AS97" s="29" t="str">
        <f t="shared" ca="1" si="96"/>
        <v/>
      </c>
      <c r="AT97" s="29" t="e">
        <f ca="1">+_xlfn.IFNA(VLOOKUP($B97,'Resultados General'!$C$11:$CG$510,MATCH(AT$6,'Resultados General'!$C$10:$CG$10,0),0),"")</f>
        <v>#NAME?</v>
      </c>
      <c r="AU97" s="29" t="str">
        <f t="shared" ca="1" si="97"/>
        <v/>
      </c>
      <c r="AV97" s="29" t="str">
        <f t="shared" ca="1" si="98"/>
        <v/>
      </c>
      <c r="AW97" s="29" t="e">
        <f ca="1">+_xlfn.IFNA(VLOOKUP($B97,'Resultados General'!$C$11:$CG$510,MATCH(AW$6,'Resultados General'!$C$10:$CG$10,0),0),"")</f>
        <v>#NAME?</v>
      </c>
      <c r="AX97" s="29" t="str">
        <f t="shared" ca="1" si="99"/>
        <v/>
      </c>
      <c r="AY97" s="29" t="str">
        <f t="shared" ca="1" si="100"/>
        <v/>
      </c>
      <c r="AZ97" s="29" t="e">
        <f ca="1">+_xlfn.IFNA(VLOOKUP($B97,'Resultados General'!$C$11:$CG$510,MATCH(AZ$6,'Resultados General'!$C$10:$CG$10,0),0),"")</f>
        <v>#NAME?</v>
      </c>
      <c r="BA97" s="29" t="str">
        <f t="shared" ca="1" si="101"/>
        <v/>
      </c>
      <c r="BB97" s="29" t="str">
        <f t="shared" ca="1" si="102"/>
        <v/>
      </c>
      <c r="BC97" s="29" t="e">
        <f ca="1">+_xlfn.IFNA(VLOOKUP($B97,'Resultados General'!$C$11:$CG$510,MATCH(BC$6,'Resultados General'!$C$10:$CG$10,0),0),"")</f>
        <v>#NAME?</v>
      </c>
      <c r="BD97" s="29" t="str">
        <f t="shared" ca="1" si="103"/>
        <v/>
      </c>
      <c r="BE97" s="29" t="str">
        <f t="shared" ca="1" si="104"/>
        <v/>
      </c>
      <c r="BF97" s="29" t="e">
        <f ca="1">+_xlfn.IFNA(VLOOKUP($B97,'Resultados General'!$C$11:$CG$510,MATCH(BF$6,'Resultados General'!$C$10:$CG$10,0),0),"")</f>
        <v>#NAME?</v>
      </c>
      <c r="BG97" s="29" t="str">
        <f t="shared" ca="1" si="105"/>
        <v/>
      </c>
      <c r="BH97" s="29" t="str">
        <f t="shared" ca="1" si="106"/>
        <v/>
      </c>
      <c r="BI97" s="29" t="e">
        <f ca="1">+_xlfn.IFNA(VLOOKUP($B97,'Resultados General'!$C$11:$CG$510,MATCH(BI$6,'Resultados General'!$C$10:$CG$10,0),0),"")</f>
        <v>#NAME?</v>
      </c>
      <c r="BJ97" s="29" t="str">
        <f t="shared" ca="1" si="107"/>
        <v/>
      </c>
      <c r="BK97" s="29" t="str">
        <f t="shared" ca="1" si="108"/>
        <v/>
      </c>
      <c r="BL97" s="29" t="e">
        <f ca="1">+_xlfn.IFNA(VLOOKUP($B97,'Resultados General'!$C$11:$CG$510,MATCH(BL$6,'Resultados General'!$C$10:$CG$10,0),0),"")</f>
        <v>#NAME?</v>
      </c>
      <c r="BM97" s="29" t="str">
        <f t="shared" ca="1" si="109"/>
        <v/>
      </c>
      <c r="BN97" s="29" t="str">
        <f t="shared" ca="1" si="110"/>
        <v/>
      </c>
      <c r="BO97" s="29" t="e">
        <f ca="1">+_xlfn.IFNA(VLOOKUP($B97,'Resultados General'!$C$11:$CG$510,MATCH(BO$6,'Resultados General'!$C$10:$CG$10,0),0),"")</f>
        <v>#NAME?</v>
      </c>
      <c r="BP97" s="29" t="str">
        <f t="shared" ca="1" si="111"/>
        <v/>
      </c>
      <c r="BQ97" s="29" t="str">
        <f t="shared" ca="1" si="112"/>
        <v/>
      </c>
      <c r="BR97" s="29" t="e">
        <f ca="1">+_xlfn.IFNA(VLOOKUP($B97,'Resultados General'!$C$11:$CG$510,MATCH(BR$6,'Resultados General'!$C$10:$CG$10,0),0),"")</f>
        <v>#NAME?</v>
      </c>
      <c r="BS97" s="29" t="str">
        <f t="shared" ca="1" si="113"/>
        <v/>
      </c>
      <c r="BT97" s="29" t="str">
        <f t="shared" ca="1" si="114"/>
        <v/>
      </c>
      <c r="BU97" s="29" t="e">
        <f ca="1">+_xlfn.IFNA(VLOOKUP($B97,'Resultados General'!$C$11:$CG$510,MATCH(BU$6,'Resultados General'!$C$10:$CG$10,0),0),"")</f>
        <v>#NAME?</v>
      </c>
      <c r="BV97" s="29" t="str">
        <f t="shared" ca="1" si="115"/>
        <v/>
      </c>
      <c r="BW97" s="29" t="str">
        <f t="shared" ca="1" si="116"/>
        <v/>
      </c>
      <c r="BX97" s="29" t="e">
        <f ca="1">+_xlfn.IFNA(VLOOKUP($B97,'Resultados General'!$C$11:$CG$510,MATCH(BX$6,'Resultados General'!$C$10:$CG$10,0),0),"")</f>
        <v>#NAME?</v>
      </c>
      <c r="BY97" s="29" t="str">
        <f t="shared" ca="1" si="117"/>
        <v/>
      </c>
      <c r="BZ97" s="29" t="str">
        <f t="shared" ca="1" si="118"/>
        <v/>
      </c>
      <c r="CA97" s="29" t="e">
        <f ca="1">+_xlfn.IFNA(VLOOKUP($B97,'Resultados General'!$C$11:$CG$510,MATCH(CA$6,'Resultados General'!$C$10:$CG$10,0),0),"")</f>
        <v>#NAME?</v>
      </c>
      <c r="CB97" s="29" t="str">
        <f t="shared" ca="1" si="119"/>
        <v/>
      </c>
      <c r="CC97" s="29" t="str">
        <f t="shared" ca="1" si="120"/>
        <v/>
      </c>
      <c r="CD97" s="29" t="e">
        <f ca="1">+_xlfn.IFNA(VLOOKUP($B97,'Resultados General'!$C$11:$CG$510,MATCH(CD$6,'Resultados General'!$C$10:$CG$10,0),0),"")</f>
        <v>#NAME?</v>
      </c>
      <c r="CE97" s="29" t="str">
        <f t="shared" ca="1" si="121"/>
        <v/>
      </c>
      <c r="CF97" s="29" t="str">
        <f t="shared" ca="1" si="122"/>
        <v/>
      </c>
      <c r="CG97" s="29" t="e">
        <f ca="1">+_xlfn.IFNA(VLOOKUP($B97,'Resultados General'!$C$11:$CG$510,MATCH(CG$6,'Resultados General'!$C$10:$CG$10,0),0),"")</f>
        <v>#NAME?</v>
      </c>
      <c r="CH97" s="29" t="str">
        <f t="shared" ca="1" si="123"/>
        <v/>
      </c>
      <c r="CI97" s="29" t="str">
        <f t="shared" ca="1" si="124"/>
        <v/>
      </c>
      <c r="CJ97" s="29" t="e">
        <f ca="1">+_xlfn.IFNA(VLOOKUP($B97,'Resultados General'!$C$11:$CG$510,MATCH(CJ$6,'Resultados General'!$C$10:$CG$10,0),0),"")</f>
        <v>#NAME?</v>
      </c>
      <c r="CK97" s="29" t="str">
        <f t="shared" ca="1" si="125"/>
        <v/>
      </c>
      <c r="CL97" s="29" t="str">
        <f t="shared" ca="1" si="126"/>
        <v/>
      </c>
      <c r="CM97" s="29" t="e">
        <f ca="1">+_xlfn.IFNA(VLOOKUP($B97,'Resultados General'!$C$11:$CG$510,MATCH(CM$6,'Resultados General'!$C$10:$CG$10,0),0),"")</f>
        <v>#NAME?</v>
      </c>
      <c r="CN97" s="29" t="str">
        <f t="shared" ca="1" si="127"/>
        <v/>
      </c>
      <c r="CO97" s="29" t="str">
        <f t="shared" ca="1" si="128"/>
        <v/>
      </c>
      <c r="CP97" s="29" t="e">
        <f ca="1">+_xlfn.IFNA(VLOOKUP($B97,'Resultados General'!$C$11:$CG$510,MATCH(CP$6,'Resultados General'!$C$10:$CG$10,0),0),"")</f>
        <v>#NAME?</v>
      </c>
      <c r="CQ97" s="29" t="str">
        <f t="shared" ca="1" si="129"/>
        <v/>
      </c>
      <c r="CR97" s="29" t="str">
        <f t="shared" ca="1" si="130"/>
        <v/>
      </c>
      <c r="CS97" s="29" t="e">
        <f ca="1">+_xlfn.IFNA(VLOOKUP($B97,'Resultados General'!$C$11:$CG$510,MATCH(CS$6,'Resultados General'!$C$10:$CG$10,0),0),"")</f>
        <v>#NAME?</v>
      </c>
      <c r="CT97" s="29" t="str">
        <f t="shared" ca="1" si="131"/>
        <v/>
      </c>
      <c r="CU97" s="29" t="str">
        <f t="shared" ca="1" si="132"/>
        <v/>
      </c>
      <c r="CV97" s="29" t="e">
        <f ca="1">+_xlfn.IFNA(VLOOKUP($B97,'Resultados General'!$C$11:$CG$510,MATCH(CV$6,'Resultados General'!$C$10:$CG$10,0),0),"")</f>
        <v>#NAME?</v>
      </c>
      <c r="CW97" s="29" t="str">
        <f t="shared" ca="1" si="133"/>
        <v/>
      </c>
      <c r="CX97" s="29" t="str">
        <f t="shared" ca="1" si="134"/>
        <v/>
      </c>
      <c r="CY97" s="29" t="e">
        <f ca="1">+_xlfn.IFNA(VLOOKUP($B97,'Resultados General'!$C$11:$CG$510,MATCH(CY$6,'Resultados General'!$C$10:$CG$10,0),0),"")</f>
        <v>#NAME?</v>
      </c>
      <c r="CZ97" s="29" t="str">
        <f t="shared" ca="1" si="135"/>
        <v/>
      </c>
      <c r="DA97" s="29" t="str">
        <f t="shared" ca="1" si="136"/>
        <v/>
      </c>
      <c r="DB97" s="29" t="e">
        <f ca="1">+_xlfn.IFNA(VLOOKUP($B97,'Resultados General'!$C$11:$CG$510,MATCH(DB$6,'Resultados General'!$C$10:$CG$10,0),0),"")</f>
        <v>#NAME?</v>
      </c>
      <c r="DC97" s="29" t="str">
        <f t="shared" ca="1" si="137"/>
        <v/>
      </c>
      <c r="DD97" s="29" t="str">
        <f t="shared" ca="1" si="138"/>
        <v/>
      </c>
      <c r="DE97" s="29" t="e">
        <f ca="1">+_xlfn.IFNA(VLOOKUP($B97,'Resultados General'!$C$11:$CG$510,MATCH(DE$6,'Resultados General'!$C$10:$CG$10,0),0),"")</f>
        <v>#NAME?</v>
      </c>
      <c r="DF97" s="29" t="str">
        <f t="shared" ca="1" si="139"/>
        <v/>
      </c>
      <c r="DG97" s="29" t="str">
        <f t="shared" ca="1" si="140"/>
        <v/>
      </c>
      <c r="DH97" s="29" t="e">
        <f ca="1">+_xlfn.IFNA(VLOOKUP($B97,'Resultados General'!$C$11:$CG$510,MATCH(DH$6,'Resultados General'!$C$10:$CG$10,0),0),"")</f>
        <v>#NAME?</v>
      </c>
      <c r="DI97" s="29" t="str">
        <f t="shared" ca="1" si="141"/>
        <v/>
      </c>
      <c r="DJ97" s="29" t="str">
        <f t="shared" ca="1" si="142"/>
        <v/>
      </c>
      <c r="DK97" s="29" t="e">
        <f ca="1">+_xlfn.IFNA(VLOOKUP($B97,'Resultados General'!$C$11:$CG$510,MATCH(DK$6,'Resultados General'!$C$10:$CG$10,0),0),"")</f>
        <v>#NAME?</v>
      </c>
      <c r="DL97" s="29" t="str">
        <f t="shared" ca="1" si="143"/>
        <v/>
      </c>
      <c r="DM97" s="29" t="str">
        <f t="shared" ca="1" si="144"/>
        <v/>
      </c>
      <c r="DN97" s="29" t="e">
        <f ca="1">+_xlfn.IFNA(VLOOKUP($B97,'Resultados General'!$C$11:$CG$510,MATCH(DN$6,'Resultados General'!$C$10:$CG$10,0),0),"")</f>
        <v>#NAME?</v>
      </c>
      <c r="DO97" s="29" t="str">
        <f t="shared" ca="1" si="145"/>
        <v/>
      </c>
      <c r="DP97" s="29" t="str">
        <f t="shared" ca="1" si="146"/>
        <v/>
      </c>
    </row>
    <row r="98" spans="2:120">
      <c r="B98" s="219" t="str">
        <f>+IF('Resultados General'!C101="","",'Resultados General'!C101)</f>
        <v/>
      </c>
      <c r="C98" s="134" t="e">
        <f ca="1">+_xlfn.IFNA(VLOOKUP('Distribución de puestos'!B98,'Resultados General'!$C$11:$J$510,8,0),"")</f>
        <v>#NAME?</v>
      </c>
      <c r="D98" s="135" t="e">
        <f ca="1">+_xlfn.IFNA(VLOOKUP(B98,'Resultados General'!$C$11:$L$510,10,0),"")</f>
        <v>#NAME?</v>
      </c>
      <c r="E98" s="26" t="s">
        <v>76</v>
      </c>
      <c r="F98" s="26" t="s">
        <v>76</v>
      </c>
      <c r="G98" s="135" t="str">
        <f t="shared" ca="1" si="147"/>
        <v/>
      </c>
      <c r="H98" s="135" t="str">
        <f t="shared" ca="1" si="148"/>
        <v/>
      </c>
      <c r="I98" s="219" t="str">
        <f t="shared" si="149"/>
        <v/>
      </c>
      <c r="J98" s="138"/>
      <c r="M98" s="29" t="e">
        <f ca="1">+_xlfn.IFNA(VLOOKUP($B98,'Resultados General'!$C$11:$CG$510,MATCH(M$6,'Resultados General'!$C$10:$CG$10,0),0),"")</f>
        <v>#NAME?</v>
      </c>
      <c r="N98" s="29" t="str">
        <f t="shared" ca="1" si="75"/>
        <v/>
      </c>
      <c r="O98" s="29" t="str">
        <f t="shared" ca="1" si="76"/>
        <v/>
      </c>
      <c r="P98" s="29" t="e">
        <f ca="1">+_xlfn.IFNA(VLOOKUP($B98,'Resultados General'!$C$11:$CG$510,MATCH(P$6,'Resultados General'!$C$10:$CG$10,0),0),"")</f>
        <v>#NAME?</v>
      </c>
      <c r="Q98" s="29" t="str">
        <f t="shared" ca="1" si="77"/>
        <v/>
      </c>
      <c r="R98" s="29" t="str">
        <f t="shared" ca="1" si="78"/>
        <v/>
      </c>
      <c r="S98" s="29" t="e">
        <f ca="1">+_xlfn.IFNA(VLOOKUP($B98,'Resultados General'!$C$11:$CG$510,MATCH(S$6,'Resultados General'!$C$10:$CG$10,0),0),"")</f>
        <v>#NAME?</v>
      </c>
      <c r="T98" s="29" t="str">
        <f t="shared" ca="1" si="79"/>
        <v/>
      </c>
      <c r="U98" s="29" t="str">
        <f t="shared" ca="1" si="80"/>
        <v/>
      </c>
      <c r="V98" s="29" t="e">
        <f ca="1">+_xlfn.IFNA(VLOOKUP($B98,'Resultados General'!$C$11:$CG$510,MATCH(V$6,'Resultados General'!$C$10:$CG$10,0),0),"")</f>
        <v>#NAME?</v>
      </c>
      <c r="W98" s="29" t="str">
        <f t="shared" ca="1" si="81"/>
        <v/>
      </c>
      <c r="X98" s="29" t="str">
        <f t="shared" ca="1" si="82"/>
        <v/>
      </c>
      <c r="Y98" s="29" t="e">
        <f ca="1">+_xlfn.IFNA(VLOOKUP($B98,'Resultados General'!$C$11:$CG$510,MATCH(Y$6,'Resultados General'!$C$10:$CG$10,0),0),"")</f>
        <v>#NAME?</v>
      </c>
      <c r="Z98" s="29" t="str">
        <f t="shared" ca="1" si="83"/>
        <v/>
      </c>
      <c r="AA98" s="29" t="str">
        <f t="shared" ca="1" si="84"/>
        <v/>
      </c>
      <c r="AB98" s="29" t="e">
        <f ca="1">+_xlfn.IFNA(VLOOKUP($B98,'Resultados General'!$C$11:$CG$510,MATCH(AB$6,'Resultados General'!$C$10:$CG$10,0),0),"")</f>
        <v>#NAME?</v>
      </c>
      <c r="AC98" s="29" t="str">
        <f t="shared" ca="1" si="85"/>
        <v/>
      </c>
      <c r="AD98" s="29" t="str">
        <f t="shared" ca="1" si="86"/>
        <v/>
      </c>
      <c r="AE98" s="29" t="e">
        <f ca="1">+_xlfn.IFNA(VLOOKUP($B98,'Resultados General'!$C$11:$CG$510,MATCH(AE$6,'Resultados General'!$C$10:$CG$10,0),0),"")</f>
        <v>#NAME?</v>
      </c>
      <c r="AF98" s="29" t="str">
        <f t="shared" ca="1" si="87"/>
        <v/>
      </c>
      <c r="AG98" s="29" t="str">
        <f t="shared" ca="1" si="88"/>
        <v/>
      </c>
      <c r="AH98" s="29" t="e">
        <f ca="1">+_xlfn.IFNA(VLOOKUP($B98,'Resultados General'!$C$11:$CG$510,MATCH(AH$6,'Resultados General'!$C$10:$CG$10,0),0),"")</f>
        <v>#NAME?</v>
      </c>
      <c r="AI98" s="29" t="str">
        <f t="shared" ca="1" si="89"/>
        <v/>
      </c>
      <c r="AJ98" s="29" t="str">
        <f t="shared" ca="1" si="90"/>
        <v/>
      </c>
      <c r="AK98" s="29" t="e">
        <f ca="1">+_xlfn.IFNA(VLOOKUP($B98,'Resultados General'!$C$11:$CG$510,MATCH(AK$6,'Resultados General'!$C$10:$CG$10,0),0),"")</f>
        <v>#NAME?</v>
      </c>
      <c r="AL98" s="29" t="str">
        <f t="shared" ca="1" si="91"/>
        <v/>
      </c>
      <c r="AM98" s="29" t="str">
        <f t="shared" ca="1" si="92"/>
        <v/>
      </c>
      <c r="AN98" s="29" t="e">
        <f ca="1">+_xlfn.IFNA(VLOOKUP($B98,'Resultados General'!$C$11:$CG$510,MATCH(AN$6,'Resultados General'!$C$10:$CG$10,0),0),"")</f>
        <v>#NAME?</v>
      </c>
      <c r="AO98" s="29" t="str">
        <f t="shared" ca="1" si="93"/>
        <v/>
      </c>
      <c r="AP98" s="29" t="str">
        <f t="shared" ca="1" si="94"/>
        <v/>
      </c>
      <c r="AQ98" s="29" t="e">
        <f ca="1">+_xlfn.IFNA(VLOOKUP($B98,'Resultados General'!$C$11:$CG$510,MATCH(AQ$6,'Resultados General'!$C$10:$CG$10,0),0),"")</f>
        <v>#NAME?</v>
      </c>
      <c r="AR98" s="29" t="str">
        <f t="shared" ca="1" si="95"/>
        <v/>
      </c>
      <c r="AS98" s="29" t="str">
        <f t="shared" ca="1" si="96"/>
        <v/>
      </c>
      <c r="AT98" s="29" t="e">
        <f ca="1">+_xlfn.IFNA(VLOOKUP($B98,'Resultados General'!$C$11:$CG$510,MATCH(AT$6,'Resultados General'!$C$10:$CG$10,0),0),"")</f>
        <v>#NAME?</v>
      </c>
      <c r="AU98" s="29" t="str">
        <f t="shared" ca="1" si="97"/>
        <v/>
      </c>
      <c r="AV98" s="29" t="str">
        <f t="shared" ca="1" si="98"/>
        <v/>
      </c>
      <c r="AW98" s="29" t="e">
        <f ca="1">+_xlfn.IFNA(VLOOKUP($B98,'Resultados General'!$C$11:$CG$510,MATCH(AW$6,'Resultados General'!$C$10:$CG$10,0),0),"")</f>
        <v>#NAME?</v>
      </c>
      <c r="AX98" s="29" t="str">
        <f t="shared" ca="1" si="99"/>
        <v/>
      </c>
      <c r="AY98" s="29" t="str">
        <f t="shared" ca="1" si="100"/>
        <v/>
      </c>
      <c r="AZ98" s="29" t="e">
        <f ca="1">+_xlfn.IFNA(VLOOKUP($B98,'Resultados General'!$C$11:$CG$510,MATCH(AZ$6,'Resultados General'!$C$10:$CG$10,0),0),"")</f>
        <v>#NAME?</v>
      </c>
      <c r="BA98" s="29" t="str">
        <f t="shared" ca="1" si="101"/>
        <v/>
      </c>
      <c r="BB98" s="29" t="str">
        <f t="shared" ca="1" si="102"/>
        <v/>
      </c>
      <c r="BC98" s="29" t="e">
        <f ca="1">+_xlfn.IFNA(VLOOKUP($B98,'Resultados General'!$C$11:$CG$510,MATCH(BC$6,'Resultados General'!$C$10:$CG$10,0),0),"")</f>
        <v>#NAME?</v>
      </c>
      <c r="BD98" s="29" t="str">
        <f t="shared" ca="1" si="103"/>
        <v/>
      </c>
      <c r="BE98" s="29" t="str">
        <f t="shared" ca="1" si="104"/>
        <v/>
      </c>
      <c r="BF98" s="29" t="e">
        <f ca="1">+_xlfn.IFNA(VLOOKUP($B98,'Resultados General'!$C$11:$CG$510,MATCH(BF$6,'Resultados General'!$C$10:$CG$10,0),0),"")</f>
        <v>#NAME?</v>
      </c>
      <c r="BG98" s="29" t="str">
        <f t="shared" ca="1" si="105"/>
        <v/>
      </c>
      <c r="BH98" s="29" t="str">
        <f t="shared" ca="1" si="106"/>
        <v/>
      </c>
      <c r="BI98" s="29" t="e">
        <f ca="1">+_xlfn.IFNA(VLOOKUP($B98,'Resultados General'!$C$11:$CG$510,MATCH(BI$6,'Resultados General'!$C$10:$CG$10,0),0),"")</f>
        <v>#NAME?</v>
      </c>
      <c r="BJ98" s="29" t="str">
        <f t="shared" ca="1" si="107"/>
        <v/>
      </c>
      <c r="BK98" s="29" t="str">
        <f t="shared" ca="1" si="108"/>
        <v/>
      </c>
      <c r="BL98" s="29" t="e">
        <f ca="1">+_xlfn.IFNA(VLOOKUP($B98,'Resultados General'!$C$11:$CG$510,MATCH(BL$6,'Resultados General'!$C$10:$CG$10,0),0),"")</f>
        <v>#NAME?</v>
      </c>
      <c r="BM98" s="29" t="str">
        <f t="shared" ca="1" si="109"/>
        <v/>
      </c>
      <c r="BN98" s="29" t="str">
        <f t="shared" ca="1" si="110"/>
        <v/>
      </c>
      <c r="BO98" s="29" t="e">
        <f ca="1">+_xlfn.IFNA(VLOOKUP($B98,'Resultados General'!$C$11:$CG$510,MATCH(BO$6,'Resultados General'!$C$10:$CG$10,0),0),"")</f>
        <v>#NAME?</v>
      </c>
      <c r="BP98" s="29" t="str">
        <f t="shared" ca="1" si="111"/>
        <v/>
      </c>
      <c r="BQ98" s="29" t="str">
        <f t="shared" ca="1" si="112"/>
        <v/>
      </c>
      <c r="BR98" s="29" t="e">
        <f ca="1">+_xlfn.IFNA(VLOOKUP($B98,'Resultados General'!$C$11:$CG$510,MATCH(BR$6,'Resultados General'!$C$10:$CG$10,0),0),"")</f>
        <v>#NAME?</v>
      </c>
      <c r="BS98" s="29" t="str">
        <f t="shared" ca="1" si="113"/>
        <v/>
      </c>
      <c r="BT98" s="29" t="str">
        <f t="shared" ca="1" si="114"/>
        <v/>
      </c>
      <c r="BU98" s="29" t="e">
        <f ca="1">+_xlfn.IFNA(VLOOKUP($B98,'Resultados General'!$C$11:$CG$510,MATCH(BU$6,'Resultados General'!$C$10:$CG$10,0),0),"")</f>
        <v>#NAME?</v>
      </c>
      <c r="BV98" s="29" t="str">
        <f t="shared" ca="1" si="115"/>
        <v/>
      </c>
      <c r="BW98" s="29" t="str">
        <f t="shared" ca="1" si="116"/>
        <v/>
      </c>
      <c r="BX98" s="29" t="e">
        <f ca="1">+_xlfn.IFNA(VLOOKUP($B98,'Resultados General'!$C$11:$CG$510,MATCH(BX$6,'Resultados General'!$C$10:$CG$10,0),0),"")</f>
        <v>#NAME?</v>
      </c>
      <c r="BY98" s="29" t="str">
        <f t="shared" ca="1" si="117"/>
        <v/>
      </c>
      <c r="BZ98" s="29" t="str">
        <f t="shared" ca="1" si="118"/>
        <v/>
      </c>
      <c r="CA98" s="29" t="e">
        <f ca="1">+_xlfn.IFNA(VLOOKUP($B98,'Resultados General'!$C$11:$CG$510,MATCH(CA$6,'Resultados General'!$C$10:$CG$10,0),0),"")</f>
        <v>#NAME?</v>
      </c>
      <c r="CB98" s="29" t="str">
        <f t="shared" ca="1" si="119"/>
        <v/>
      </c>
      <c r="CC98" s="29" t="str">
        <f t="shared" ca="1" si="120"/>
        <v/>
      </c>
      <c r="CD98" s="29" t="e">
        <f ca="1">+_xlfn.IFNA(VLOOKUP($B98,'Resultados General'!$C$11:$CG$510,MATCH(CD$6,'Resultados General'!$C$10:$CG$10,0),0),"")</f>
        <v>#NAME?</v>
      </c>
      <c r="CE98" s="29" t="str">
        <f t="shared" ca="1" si="121"/>
        <v/>
      </c>
      <c r="CF98" s="29" t="str">
        <f t="shared" ca="1" si="122"/>
        <v/>
      </c>
      <c r="CG98" s="29" t="e">
        <f ca="1">+_xlfn.IFNA(VLOOKUP($B98,'Resultados General'!$C$11:$CG$510,MATCH(CG$6,'Resultados General'!$C$10:$CG$10,0),0),"")</f>
        <v>#NAME?</v>
      </c>
      <c r="CH98" s="29" t="str">
        <f t="shared" ca="1" si="123"/>
        <v/>
      </c>
      <c r="CI98" s="29" t="str">
        <f t="shared" ca="1" si="124"/>
        <v/>
      </c>
      <c r="CJ98" s="29" t="e">
        <f ca="1">+_xlfn.IFNA(VLOOKUP($B98,'Resultados General'!$C$11:$CG$510,MATCH(CJ$6,'Resultados General'!$C$10:$CG$10,0),0),"")</f>
        <v>#NAME?</v>
      </c>
      <c r="CK98" s="29" t="str">
        <f t="shared" ca="1" si="125"/>
        <v/>
      </c>
      <c r="CL98" s="29" t="str">
        <f t="shared" ca="1" si="126"/>
        <v/>
      </c>
      <c r="CM98" s="29" t="e">
        <f ca="1">+_xlfn.IFNA(VLOOKUP($B98,'Resultados General'!$C$11:$CG$510,MATCH(CM$6,'Resultados General'!$C$10:$CG$10,0),0),"")</f>
        <v>#NAME?</v>
      </c>
      <c r="CN98" s="29" t="str">
        <f t="shared" ca="1" si="127"/>
        <v/>
      </c>
      <c r="CO98" s="29" t="str">
        <f t="shared" ca="1" si="128"/>
        <v/>
      </c>
      <c r="CP98" s="29" t="e">
        <f ca="1">+_xlfn.IFNA(VLOOKUP($B98,'Resultados General'!$C$11:$CG$510,MATCH(CP$6,'Resultados General'!$C$10:$CG$10,0),0),"")</f>
        <v>#NAME?</v>
      </c>
      <c r="CQ98" s="29" t="str">
        <f t="shared" ca="1" si="129"/>
        <v/>
      </c>
      <c r="CR98" s="29" t="str">
        <f t="shared" ca="1" si="130"/>
        <v/>
      </c>
      <c r="CS98" s="29" t="e">
        <f ca="1">+_xlfn.IFNA(VLOOKUP($B98,'Resultados General'!$C$11:$CG$510,MATCH(CS$6,'Resultados General'!$C$10:$CG$10,0),0),"")</f>
        <v>#NAME?</v>
      </c>
      <c r="CT98" s="29" t="str">
        <f t="shared" ca="1" si="131"/>
        <v/>
      </c>
      <c r="CU98" s="29" t="str">
        <f t="shared" ca="1" si="132"/>
        <v/>
      </c>
      <c r="CV98" s="29" t="e">
        <f ca="1">+_xlfn.IFNA(VLOOKUP($B98,'Resultados General'!$C$11:$CG$510,MATCH(CV$6,'Resultados General'!$C$10:$CG$10,0),0),"")</f>
        <v>#NAME?</v>
      </c>
      <c r="CW98" s="29" t="str">
        <f t="shared" ca="1" si="133"/>
        <v/>
      </c>
      <c r="CX98" s="29" t="str">
        <f t="shared" ca="1" si="134"/>
        <v/>
      </c>
      <c r="CY98" s="29" t="e">
        <f ca="1">+_xlfn.IFNA(VLOOKUP($B98,'Resultados General'!$C$11:$CG$510,MATCH(CY$6,'Resultados General'!$C$10:$CG$10,0),0),"")</f>
        <v>#NAME?</v>
      </c>
      <c r="CZ98" s="29" t="str">
        <f t="shared" ca="1" si="135"/>
        <v/>
      </c>
      <c r="DA98" s="29" t="str">
        <f t="shared" ca="1" si="136"/>
        <v/>
      </c>
      <c r="DB98" s="29" t="e">
        <f ca="1">+_xlfn.IFNA(VLOOKUP($B98,'Resultados General'!$C$11:$CG$510,MATCH(DB$6,'Resultados General'!$C$10:$CG$10,0),0),"")</f>
        <v>#NAME?</v>
      </c>
      <c r="DC98" s="29" t="str">
        <f t="shared" ca="1" si="137"/>
        <v/>
      </c>
      <c r="DD98" s="29" t="str">
        <f t="shared" ca="1" si="138"/>
        <v/>
      </c>
      <c r="DE98" s="29" t="e">
        <f ca="1">+_xlfn.IFNA(VLOOKUP($B98,'Resultados General'!$C$11:$CG$510,MATCH(DE$6,'Resultados General'!$C$10:$CG$10,0),0),"")</f>
        <v>#NAME?</v>
      </c>
      <c r="DF98" s="29" t="str">
        <f t="shared" ca="1" si="139"/>
        <v/>
      </c>
      <c r="DG98" s="29" t="str">
        <f t="shared" ca="1" si="140"/>
        <v/>
      </c>
      <c r="DH98" s="29" t="e">
        <f ca="1">+_xlfn.IFNA(VLOOKUP($B98,'Resultados General'!$C$11:$CG$510,MATCH(DH$6,'Resultados General'!$C$10:$CG$10,0),0),"")</f>
        <v>#NAME?</v>
      </c>
      <c r="DI98" s="29" t="str">
        <f t="shared" ca="1" si="141"/>
        <v/>
      </c>
      <c r="DJ98" s="29" t="str">
        <f t="shared" ca="1" si="142"/>
        <v/>
      </c>
      <c r="DK98" s="29" t="e">
        <f ca="1">+_xlfn.IFNA(VLOOKUP($B98,'Resultados General'!$C$11:$CG$510,MATCH(DK$6,'Resultados General'!$C$10:$CG$10,0),0),"")</f>
        <v>#NAME?</v>
      </c>
      <c r="DL98" s="29" t="str">
        <f t="shared" ca="1" si="143"/>
        <v/>
      </c>
      <c r="DM98" s="29" t="str">
        <f t="shared" ca="1" si="144"/>
        <v/>
      </c>
      <c r="DN98" s="29" t="e">
        <f ca="1">+_xlfn.IFNA(VLOOKUP($B98,'Resultados General'!$C$11:$CG$510,MATCH(DN$6,'Resultados General'!$C$10:$CG$10,0),0),"")</f>
        <v>#NAME?</v>
      </c>
      <c r="DO98" s="29" t="str">
        <f t="shared" ca="1" si="145"/>
        <v/>
      </c>
      <c r="DP98" s="29" t="str">
        <f t="shared" ca="1" si="146"/>
        <v/>
      </c>
    </row>
    <row r="99" spans="2:120">
      <c r="B99" s="219" t="str">
        <f>+IF('Resultados General'!C102="","",'Resultados General'!C102)</f>
        <v/>
      </c>
      <c r="C99" s="134" t="e">
        <f ca="1">+_xlfn.IFNA(VLOOKUP('Distribución de puestos'!B99,'Resultados General'!$C$11:$J$510,8,0),"")</f>
        <v>#NAME?</v>
      </c>
      <c r="D99" s="135" t="e">
        <f ca="1">+_xlfn.IFNA(VLOOKUP(B99,'Resultados General'!$C$11:$L$510,10,0),"")</f>
        <v>#NAME?</v>
      </c>
      <c r="E99" s="26" t="s">
        <v>76</v>
      </c>
      <c r="F99" s="26" t="s">
        <v>76</v>
      </c>
      <c r="G99" s="135" t="str">
        <f t="shared" ca="1" si="147"/>
        <v/>
      </c>
      <c r="H99" s="135" t="str">
        <f t="shared" ca="1" si="148"/>
        <v/>
      </c>
      <c r="I99" s="219" t="str">
        <f t="shared" si="149"/>
        <v/>
      </c>
      <c r="J99" s="138"/>
      <c r="M99" s="29" t="e">
        <f ca="1">+_xlfn.IFNA(VLOOKUP($B99,'Resultados General'!$C$11:$CG$510,MATCH(M$6,'Resultados General'!$C$10:$CG$10,0),0),"")</f>
        <v>#NAME?</v>
      </c>
      <c r="N99" s="29" t="str">
        <f t="shared" ca="1" si="75"/>
        <v/>
      </c>
      <c r="O99" s="29" t="str">
        <f t="shared" ca="1" si="76"/>
        <v/>
      </c>
      <c r="P99" s="29" t="e">
        <f ca="1">+_xlfn.IFNA(VLOOKUP($B99,'Resultados General'!$C$11:$CG$510,MATCH(P$6,'Resultados General'!$C$10:$CG$10,0),0),"")</f>
        <v>#NAME?</v>
      </c>
      <c r="Q99" s="29" t="str">
        <f t="shared" ca="1" si="77"/>
        <v/>
      </c>
      <c r="R99" s="29" t="str">
        <f t="shared" ca="1" si="78"/>
        <v/>
      </c>
      <c r="S99" s="29" t="e">
        <f ca="1">+_xlfn.IFNA(VLOOKUP($B99,'Resultados General'!$C$11:$CG$510,MATCH(S$6,'Resultados General'!$C$10:$CG$10,0),0),"")</f>
        <v>#NAME?</v>
      </c>
      <c r="T99" s="29" t="str">
        <f t="shared" ca="1" si="79"/>
        <v/>
      </c>
      <c r="U99" s="29" t="str">
        <f t="shared" ca="1" si="80"/>
        <v/>
      </c>
      <c r="V99" s="29" t="e">
        <f ca="1">+_xlfn.IFNA(VLOOKUP($B99,'Resultados General'!$C$11:$CG$510,MATCH(V$6,'Resultados General'!$C$10:$CG$10,0),0),"")</f>
        <v>#NAME?</v>
      </c>
      <c r="W99" s="29" t="str">
        <f t="shared" ca="1" si="81"/>
        <v/>
      </c>
      <c r="X99" s="29" t="str">
        <f t="shared" ca="1" si="82"/>
        <v/>
      </c>
      <c r="Y99" s="29" t="e">
        <f ca="1">+_xlfn.IFNA(VLOOKUP($B99,'Resultados General'!$C$11:$CG$510,MATCH(Y$6,'Resultados General'!$C$10:$CG$10,0),0),"")</f>
        <v>#NAME?</v>
      </c>
      <c r="Z99" s="29" t="str">
        <f t="shared" ca="1" si="83"/>
        <v/>
      </c>
      <c r="AA99" s="29" t="str">
        <f t="shared" ca="1" si="84"/>
        <v/>
      </c>
      <c r="AB99" s="29" t="e">
        <f ca="1">+_xlfn.IFNA(VLOOKUP($B99,'Resultados General'!$C$11:$CG$510,MATCH(AB$6,'Resultados General'!$C$10:$CG$10,0),0),"")</f>
        <v>#NAME?</v>
      </c>
      <c r="AC99" s="29" t="str">
        <f t="shared" ca="1" si="85"/>
        <v/>
      </c>
      <c r="AD99" s="29" t="str">
        <f t="shared" ca="1" si="86"/>
        <v/>
      </c>
      <c r="AE99" s="29" t="e">
        <f ca="1">+_xlfn.IFNA(VLOOKUP($B99,'Resultados General'!$C$11:$CG$510,MATCH(AE$6,'Resultados General'!$C$10:$CG$10,0),0),"")</f>
        <v>#NAME?</v>
      </c>
      <c r="AF99" s="29" t="str">
        <f t="shared" ca="1" si="87"/>
        <v/>
      </c>
      <c r="AG99" s="29" t="str">
        <f t="shared" ca="1" si="88"/>
        <v/>
      </c>
      <c r="AH99" s="29" t="e">
        <f ca="1">+_xlfn.IFNA(VLOOKUP($B99,'Resultados General'!$C$11:$CG$510,MATCH(AH$6,'Resultados General'!$C$10:$CG$10,0),0),"")</f>
        <v>#NAME?</v>
      </c>
      <c r="AI99" s="29" t="str">
        <f t="shared" ca="1" si="89"/>
        <v/>
      </c>
      <c r="AJ99" s="29" t="str">
        <f t="shared" ca="1" si="90"/>
        <v/>
      </c>
      <c r="AK99" s="29" t="e">
        <f ca="1">+_xlfn.IFNA(VLOOKUP($B99,'Resultados General'!$C$11:$CG$510,MATCH(AK$6,'Resultados General'!$C$10:$CG$10,0),0),"")</f>
        <v>#NAME?</v>
      </c>
      <c r="AL99" s="29" t="str">
        <f t="shared" ca="1" si="91"/>
        <v/>
      </c>
      <c r="AM99" s="29" t="str">
        <f t="shared" ca="1" si="92"/>
        <v/>
      </c>
      <c r="AN99" s="29" t="e">
        <f ca="1">+_xlfn.IFNA(VLOOKUP($B99,'Resultados General'!$C$11:$CG$510,MATCH(AN$6,'Resultados General'!$C$10:$CG$10,0),0),"")</f>
        <v>#NAME?</v>
      </c>
      <c r="AO99" s="29" t="str">
        <f t="shared" ca="1" si="93"/>
        <v/>
      </c>
      <c r="AP99" s="29" t="str">
        <f t="shared" ca="1" si="94"/>
        <v/>
      </c>
      <c r="AQ99" s="29" t="e">
        <f ca="1">+_xlfn.IFNA(VLOOKUP($B99,'Resultados General'!$C$11:$CG$510,MATCH(AQ$6,'Resultados General'!$C$10:$CG$10,0),0),"")</f>
        <v>#NAME?</v>
      </c>
      <c r="AR99" s="29" t="str">
        <f t="shared" ca="1" si="95"/>
        <v/>
      </c>
      <c r="AS99" s="29" t="str">
        <f t="shared" ca="1" si="96"/>
        <v/>
      </c>
      <c r="AT99" s="29" t="e">
        <f ca="1">+_xlfn.IFNA(VLOOKUP($B99,'Resultados General'!$C$11:$CG$510,MATCH(AT$6,'Resultados General'!$C$10:$CG$10,0),0),"")</f>
        <v>#NAME?</v>
      </c>
      <c r="AU99" s="29" t="str">
        <f t="shared" ca="1" si="97"/>
        <v/>
      </c>
      <c r="AV99" s="29" t="str">
        <f t="shared" ca="1" si="98"/>
        <v/>
      </c>
      <c r="AW99" s="29" t="e">
        <f ca="1">+_xlfn.IFNA(VLOOKUP($B99,'Resultados General'!$C$11:$CG$510,MATCH(AW$6,'Resultados General'!$C$10:$CG$10,0),0),"")</f>
        <v>#NAME?</v>
      </c>
      <c r="AX99" s="29" t="str">
        <f t="shared" ca="1" si="99"/>
        <v/>
      </c>
      <c r="AY99" s="29" t="str">
        <f t="shared" ca="1" si="100"/>
        <v/>
      </c>
      <c r="AZ99" s="29" t="e">
        <f ca="1">+_xlfn.IFNA(VLOOKUP($B99,'Resultados General'!$C$11:$CG$510,MATCH(AZ$6,'Resultados General'!$C$10:$CG$10,0),0),"")</f>
        <v>#NAME?</v>
      </c>
      <c r="BA99" s="29" t="str">
        <f t="shared" ca="1" si="101"/>
        <v/>
      </c>
      <c r="BB99" s="29" t="str">
        <f t="shared" ca="1" si="102"/>
        <v/>
      </c>
      <c r="BC99" s="29" t="e">
        <f ca="1">+_xlfn.IFNA(VLOOKUP($B99,'Resultados General'!$C$11:$CG$510,MATCH(BC$6,'Resultados General'!$C$10:$CG$10,0),0),"")</f>
        <v>#NAME?</v>
      </c>
      <c r="BD99" s="29" t="str">
        <f t="shared" ca="1" si="103"/>
        <v/>
      </c>
      <c r="BE99" s="29" t="str">
        <f t="shared" ca="1" si="104"/>
        <v/>
      </c>
      <c r="BF99" s="29" t="e">
        <f ca="1">+_xlfn.IFNA(VLOOKUP($B99,'Resultados General'!$C$11:$CG$510,MATCH(BF$6,'Resultados General'!$C$10:$CG$10,0),0),"")</f>
        <v>#NAME?</v>
      </c>
      <c r="BG99" s="29" t="str">
        <f t="shared" ca="1" si="105"/>
        <v/>
      </c>
      <c r="BH99" s="29" t="str">
        <f t="shared" ca="1" si="106"/>
        <v/>
      </c>
      <c r="BI99" s="29" t="e">
        <f ca="1">+_xlfn.IFNA(VLOOKUP($B99,'Resultados General'!$C$11:$CG$510,MATCH(BI$6,'Resultados General'!$C$10:$CG$10,0),0),"")</f>
        <v>#NAME?</v>
      </c>
      <c r="BJ99" s="29" t="str">
        <f t="shared" ca="1" si="107"/>
        <v/>
      </c>
      <c r="BK99" s="29" t="str">
        <f t="shared" ca="1" si="108"/>
        <v/>
      </c>
      <c r="BL99" s="29" t="e">
        <f ca="1">+_xlfn.IFNA(VLOOKUP($B99,'Resultados General'!$C$11:$CG$510,MATCH(BL$6,'Resultados General'!$C$10:$CG$10,0),0),"")</f>
        <v>#NAME?</v>
      </c>
      <c r="BM99" s="29" t="str">
        <f t="shared" ca="1" si="109"/>
        <v/>
      </c>
      <c r="BN99" s="29" t="str">
        <f t="shared" ca="1" si="110"/>
        <v/>
      </c>
      <c r="BO99" s="29" t="e">
        <f ca="1">+_xlfn.IFNA(VLOOKUP($B99,'Resultados General'!$C$11:$CG$510,MATCH(BO$6,'Resultados General'!$C$10:$CG$10,0),0),"")</f>
        <v>#NAME?</v>
      </c>
      <c r="BP99" s="29" t="str">
        <f t="shared" ca="1" si="111"/>
        <v/>
      </c>
      <c r="BQ99" s="29" t="str">
        <f t="shared" ca="1" si="112"/>
        <v/>
      </c>
      <c r="BR99" s="29" t="e">
        <f ca="1">+_xlfn.IFNA(VLOOKUP($B99,'Resultados General'!$C$11:$CG$510,MATCH(BR$6,'Resultados General'!$C$10:$CG$10,0),0),"")</f>
        <v>#NAME?</v>
      </c>
      <c r="BS99" s="29" t="str">
        <f t="shared" ca="1" si="113"/>
        <v/>
      </c>
      <c r="BT99" s="29" t="str">
        <f t="shared" ca="1" si="114"/>
        <v/>
      </c>
      <c r="BU99" s="29" t="e">
        <f ca="1">+_xlfn.IFNA(VLOOKUP($B99,'Resultados General'!$C$11:$CG$510,MATCH(BU$6,'Resultados General'!$C$10:$CG$10,0),0),"")</f>
        <v>#NAME?</v>
      </c>
      <c r="BV99" s="29" t="str">
        <f t="shared" ca="1" si="115"/>
        <v/>
      </c>
      <c r="BW99" s="29" t="str">
        <f t="shared" ca="1" si="116"/>
        <v/>
      </c>
      <c r="BX99" s="29" t="e">
        <f ca="1">+_xlfn.IFNA(VLOOKUP($B99,'Resultados General'!$C$11:$CG$510,MATCH(BX$6,'Resultados General'!$C$10:$CG$10,0),0),"")</f>
        <v>#NAME?</v>
      </c>
      <c r="BY99" s="29" t="str">
        <f t="shared" ca="1" si="117"/>
        <v/>
      </c>
      <c r="BZ99" s="29" t="str">
        <f t="shared" ca="1" si="118"/>
        <v/>
      </c>
      <c r="CA99" s="29" t="e">
        <f ca="1">+_xlfn.IFNA(VLOOKUP($B99,'Resultados General'!$C$11:$CG$510,MATCH(CA$6,'Resultados General'!$C$10:$CG$10,0),0),"")</f>
        <v>#NAME?</v>
      </c>
      <c r="CB99" s="29" t="str">
        <f t="shared" ca="1" si="119"/>
        <v/>
      </c>
      <c r="CC99" s="29" t="str">
        <f t="shared" ca="1" si="120"/>
        <v/>
      </c>
      <c r="CD99" s="29" t="e">
        <f ca="1">+_xlfn.IFNA(VLOOKUP($B99,'Resultados General'!$C$11:$CG$510,MATCH(CD$6,'Resultados General'!$C$10:$CG$10,0),0),"")</f>
        <v>#NAME?</v>
      </c>
      <c r="CE99" s="29" t="str">
        <f t="shared" ca="1" si="121"/>
        <v/>
      </c>
      <c r="CF99" s="29" t="str">
        <f t="shared" ca="1" si="122"/>
        <v/>
      </c>
      <c r="CG99" s="29" t="e">
        <f ca="1">+_xlfn.IFNA(VLOOKUP($B99,'Resultados General'!$C$11:$CG$510,MATCH(CG$6,'Resultados General'!$C$10:$CG$10,0),0),"")</f>
        <v>#NAME?</v>
      </c>
      <c r="CH99" s="29" t="str">
        <f t="shared" ca="1" si="123"/>
        <v/>
      </c>
      <c r="CI99" s="29" t="str">
        <f t="shared" ca="1" si="124"/>
        <v/>
      </c>
      <c r="CJ99" s="29" t="e">
        <f ca="1">+_xlfn.IFNA(VLOOKUP($B99,'Resultados General'!$C$11:$CG$510,MATCH(CJ$6,'Resultados General'!$C$10:$CG$10,0),0),"")</f>
        <v>#NAME?</v>
      </c>
      <c r="CK99" s="29" t="str">
        <f t="shared" ca="1" si="125"/>
        <v/>
      </c>
      <c r="CL99" s="29" t="str">
        <f t="shared" ca="1" si="126"/>
        <v/>
      </c>
      <c r="CM99" s="29" t="e">
        <f ca="1">+_xlfn.IFNA(VLOOKUP($B99,'Resultados General'!$C$11:$CG$510,MATCH(CM$6,'Resultados General'!$C$10:$CG$10,0),0),"")</f>
        <v>#NAME?</v>
      </c>
      <c r="CN99" s="29" t="str">
        <f t="shared" ca="1" si="127"/>
        <v/>
      </c>
      <c r="CO99" s="29" t="str">
        <f t="shared" ca="1" si="128"/>
        <v/>
      </c>
      <c r="CP99" s="29" t="e">
        <f ca="1">+_xlfn.IFNA(VLOOKUP($B99,'Resultados General'!$C$11:$CG$510,MATCH(CP$6,'Resultados General'!$C$10:$CG$10,0),0),"")</f>
        <v>#NAME?</v>
      </c>
      <c r="CQ99" s="29" t="str">
        <f t="shared" ca="1" si="129"/>
        <v/>
      </c>
      <c r="CR99" s="29" t="str">
        <f t="shared" ca="1" si="130"/>
        <v/>
      </c>
      <c r="CS99" s="29" t="e">
        <f ca="1">+_xlfn.IFNA(VLOOKUP($B99,'Resultados General'!$C$11:$CG$510,MATCH(CS$6,'Resultados General'!$C$10:$CG$10,0),0),"")</f>
        <v>#NAME?</v>
      </c>
      <c r="CT99" s="29" t="str">
        <f t="shared" ca="1" si="131"/>
        <v/>
      </c>
      <c r="CU99" s="29" t="str">
        <f t="shared" ca="1" si="132"/>
        <v/>
      </c>
      <c r="CV99" s="29" t="e">
        <f ca="1">+_xlfn.IFNA(VLOOKUP($B99,'Resultados General'!$C$11:$CG$510,MATCH(CV$6,'Resultados General'!$C$10:$CG$10,0),0),"")</f>
        <v>#NAME?</v>
      </c>
      <c r="CW99" s="29" t="str">
        <f t="shared" ca="1" si="133"/>
        <v/>
      </c>
      <c r="CX99" s="29" t="str">
        <f t="shared" ca="1" si="134"/>
        <v/>
      </c>
      <c r="CY99" s="29" t="e">
        <f ca="1">+_xlfn.IFNA(VLOOKUP($B99,'Resultados General'!$C$11:$CG$510,MATCH(CY$6,'Resultados General'!$C$10:$CG$10,0),0),"")</f>
        <v>#NAME?</v>
      </c>
      <c r="CZ99" s="29" t="str">
        <f t="shared" ca="1" si="135"/>
        <v/>
      </c>
      <c r="DA99" s="29" t="str">
        <f t="shared" ca="1" si="136"/>
        <v/>
      </c>
      <c r="DB99" s="29" t="e">
        <f ca="1">+_xlfn.IFNA(VLOOKUP($B99,'Resultados General'!$C$11:$CG$510,MATCH(DB$6,'Resultados General'!$C$10:$CG$10,0),0),"")</f>
        <v>#NAME?</v>
      </c>
      <c r="DC99" s="29" t="str">
        <f t="shared" ca="1" si="137"/>
        <v/>
      </c>
      <c r="DD99" s="29" t="str">
        <f t="shared" ca="1" si="138"/>
        <v/>
      </c>
      <c r="DE99" s="29" t="e">
        <f ca="1">+_xlfn.IFNA(VLOOKUP($B99,'Resultados General'!$C$11:$CG$510,MATCH(DE$6,'Resultados General'!$C$10:$CG$10,0),0),"")</f>
        <v>#NAME?</v>
      </c>
      <c r="DF99" s="29" t="str">
        <f t="shared" ca="1" si="139"/>
        <v/>
      </c>
      <c r="DG99" s="29" t="str">
        <f t="shared" ca="1" si="140"/>
        <v/>
      </c>
      <c r="DH99" s="29" t="e">
        <f ca="1">+_xlfn.IFNA(VLOOKUP($B99,'Resultados General'!$C$11:$CG$510,MATCH(DH$6,'Resultados General'!$C$10:$CG$10,0),0),"")</f>
        <v>#NAME?</v>
      </c>
      <c r="DI99" s="29" t="str">
        <f t="shared" ca="1" si="141"/>
        <v/>
      </c>
      <c r="DJ99" s="29" t="str">
        <f t="shared" ca="1" si="142"/>
        <v/>
      </c>
      <c r="DK99" s="29" t="e">
        <f ca="1">+_xlfn.IFNA(VLOOKUP($B99,'Resultados General'!$C$11:$CG$510,MATCH(DK$6,'Resultados General'!$C$10:$CG$10,0),0),"")</f>
        <v>#NAME?</v>
      </c>
      <c r="DL99" s="29" t="str">
        <f t="shared" ca="1" si="143"/>
        <v/>
      </c>
      <c r="DM99" s="29" t="str">
        <f t="shared" ca="1" si="144"/>
        <v/>
      </c>
      <c r="DN99" s="29" t="e">
        <f ca="1">+_xlfn.IFNA(VLOOKUP($B99,'Resultados General'!$C$11:$CG$510,MATCH(DN$6,'Resultados General'!$C$10:$CG$10,0),0),"")</f>
        <v>#NAME?</v>
      </c>
      <c r="DO99" s="29" t="str">
        <f t="shared" ca="1" si="145"/>
        <v/>
      </c>
      <c r="DP99" s="29" t="str">
        <f t="shared" ca="1" si="146"/>
        <v/>
      </c>
    </row>
    <row r="100" spans="2:120">
      <c r="B100" s="219" t="str">
        <f>+IF('Resultados General'!C103="","",'Resultados General'!C103)</f>
        <v/>
      </c>
      <c r="C100" s="134" t="e">
        <f ca="1">+_xlfn.IFNA(VLOOKUP('Distribución de puestos'!B100,'Resultados General'!$C$11:$J$510,8,0),"")</f>
        <v>#NAME?</v>
      </c>
      <c r="D100" s="135" t="e">
        <f ca="1">+_xlfn.IFNA(VLOOKUP(B100,'Resultados General'!$C$11:$L$510,10,0),"")</f>
        <v>#NAME?</v>
      </c>
      <c r="E100" s="26" t="s">
        <v>76</v>
      </c>
      <c r="F100" s="26" t="s">
        <v>76</v>
      </c>
      <c r="G100" s="135" t="str">
        <f t="shared" ca="1" si="147"/>
        <v/>
      </c>
      <c r="H100" s="135" t="str">
        <f t="shared" ca="1" si="148"/>
        <v/>
      </c>
      <c r="I100" s="219" t="str">
        <f t="shared" si="149"/>
        <v/>
      </c>
      <c r="J100" s="138"/>
      <c r="M100" s="29" t="e">
        <f ca="1">+_xlfn.IFNA(VLOOKUP($B100,'Resultados General'!$C$11:$CG$510,MATCH(M$6,'Resultados General'!$C$10:$CG$10,0),0),"")</f>
        <v>#NAME?</v>
      </c>
      <c r="N100" s="29" t="str">
        <f t="shared" ca="1" si="75"/>
        <v/>
      </c>
      <c r="O100" s="29" t="str">
        <f t="shared" ca="1" si="76"/>
        <v/>
      </c>
      <c r="P100" s="29" t="e">
        <f ca="1">+_xlfn.IFNA(VLOOKUP($B100,'Resultados General'!$C$11:$CG$510,MATCH(P$6,'Resultados General'!$C$10:$CG$10,0),0),"")</f>
        <v>#NAME?</v>
      </c>
      <c r="Q100" s="29" t="str">
        <f t="shared" ca="1" si="77"/>
        <v/>
      </c>
      <c r="R100" s="29" t="str">
        <f t="shared" ca="1" si="78"/>
        <v/>
      </c>
      <c r="S100" s="29" t="e">
        <f ca="1">+_xlfn.IFNA(VLOOKUP($B100,'Resultados General'!$C$11:$CG$510,MATCH(S$6,'Resultados General'!$C$10:$CG$10,0),0),"")</f>
        <v>#NAME?</v>
      </c>
      <c r="T100" s="29" t="str">
        <f t="shared" ca="1" si="79"/>
        <v/>
      </c>
      <c r="U100" s="29" t="str">
        <f t="shared" ca="1" si="80"/>
        <v/>
      </c>
      <c r="V100" s="29" t="e">
        <f ca="1">+_xlfn.IFNA(VLOOKUP($B100,'Resultados General'!$C$11:$CG$510,MATCH(V$6,'Resultados General'!$C$10:$CG$10,0),0),"")</f>
        <v>#NAME?</v>
      </c>
      <c r="W100" s="29" t="str">
        <f t="shared" ca="1" si="81"/>
        <v/>
      </c>
      <c r="X100" s="29" t="str">
        <f t="shared" ca="1" si="82"/>
        <v/>
      </c>
      <c r="Y100" s="29" t="e">
        <f ca="1">+_xlfn.IFNA(VLOOKUP($B100,'Resultados General'!$C$11:$CG$510,MATCH(Y$6,'Resultados General'!$C$10:$CG$10,0),0),"")</f>
        <v>#NAME?</v>
      </c>
      <c r="Z100" s="29" t="str">
        <f t="shared" ca="1" si="83"/>
        <v/>
      </c>
      <c r="AA100" s="29" t="str">
        <f t="shared" ca="1" si="84"/>
        <v/>
      </c>
      <c r="AB100" s="29" t="e">
        <f ca="1">+_xlfn.IFNA(VLOOKUP($B100,'Resultados General'!$C$11:$CG$510,MATCH(AB$6,'Resultados General'!$C$10:$CG$10,0),0),"")</f>
        <v>#NAME?</v>
      </c>
      <c r="AC100" s="29" t="str">
        <f t="shared" ca="1" si="85"/>
        <v/>
      </c>
      <c r="AD100" s="29" t="str">
        <f t="shared" ca="1" si="86"/>
        <v/>
      </c>
      <c r="AE100" s="29" t="e">
        <f ca="1">+_xlfn.IFNA(VLOOKUP($B100,'Resultados General'!$C$11:$CG$510,MATCH(AE$6,'Resultados General'!$C$10:$CG$10,0),0),"")</f>
        <v>#NAME?</v>
      </c>
      <c r="AF100" s="29" t="str">
        <f t="shared" ca="1" si="87"/>
        <v/>
      </c>
      <c r="AG100" s="29" t="str">
        <f t="shared" ca="1" si="88"/>
        <v/>
      </c>
      <c r="AH100" s="29" t="e">
        <f ca="1">+_xlfn.IFNA(VLOOKUP($B100,'Resultados General'!$C$11:$CG$510,MATCH(AH$6,'Resultados General'!$C$10:$CG$10,0),0),"")</f>
        <v>#NAME?</v>
      </c>
      <c r="AI100" s="29" t="str">
        <f t="shared" ca="1" si="89"/>
        <v/>
      </c>
      <c r="AJ100" s="29" t="str">
        <f t="shared" ca="1" si="90"/>
        <v/>
      </c>
      <c r="AK100" s="29" t="e">
        <f ca="1">+_xlfn.IFNA(VLOOKUP($B100,'Resultados General'!$C$11:$CG$510,MATCH(AK$6,'Resultados General'!$C$10:$CG$10,0),0),"")</f>
        <v>#NAME?</v>
      </c>
      <c r="AL100" s="29" t="str">
        <f t="shared" ca="1" si="91"/>
        <v/>
      </c>
      <c r="AM100" s="29" t="str">
        <f t="shared" ca="1" si="92"/>
        <v/>
      </c>
      <c r="AN100" s="29" t="e">
        <f ca="1">+_xlfn.IFNA(VLOOKUP($B100,'Resultados General'!$C$11:$CG$510,MATCH(AN$6,'Resultados General'!$C$10:$CG$10,0),0),"")</f>
        <v>#NAME?</v>
      </c>
      <c r="AO100" s="29" t="str">
        <f t="shared" ca="1" si="93"/>
        <v/>
      </c>
      <c r="AP100" s="29" t="str">
        <f t="shared" ca="1" si="94"/>
        <v/>
      </c>
      <c r="AQ100" s="29" t="e">
        <f ca="1">+_xlfn.IFNA(VLOOKUP($B100,'Resultados General'!$C$11:$CG$510,MATCH(AQ$6,'Resultados General'!$C$10:$CG$10,0),0),"")</f>
        <v>#NAME?</v>
      </c>
      <c r="AR100" s="29" t="str">
        <f t="shared" ca="1" si="95"/>
        <v/>
      </c>
      <c r="AS100" s="29" t="str">
        <f t="shared" ca="1" si="96"/>
        <v/>
      </c>
      <c r="AT100" s="29" t="e">
        <f ca="1">+_xlfn.IFNA(VLOOKUP($B100,'Resultados General'!$C$11:$CG$510,MATCH(AT$6,'Resultados General'!$C$10:$CG$10,0),0),"")</f>
        <v>#NAME?</v>
      </c>
      <c r="AU100" s="29" t="str">
        <f t="shared" ca="1" si="97"/>
        <v/>
      </c>
      <c r="AV100" s="29" t="str">
        <f t="shared" ca="1" si="98"/>
        <v/>
      </c>
      <c r="AW100" s="29" t="e">
        <f ca="1">+_xlfn.IFNA(VLOOKUP($B100,'Resultados General'!$C$11:$CG$510,MATCH(AW$6,'Resultados General'!$C$10:$CG$10,0),0),"")</f>
        <v>#NAME?</v>
      </c>
      <c r="AX100" s="29" t="str">
        <f t="shared" ca="1" si="99"/>
        <v/>
      </c>
      <c r="AY100" s="29" t="str">
        <f t="shared" ca="1" si="100"/>
        <v/>
      </c>
      <c r="AZ100" s="29" t="e">
        <f ca="1">+_xlfn.IFNA(VLOOKUP($B100,'Resultados General'!$C$11:$CG$510,MATCH(AZ$6,'Resultados General'!$C$10:$CG$10,0),0),"")</f>
        <v>#NAME?</v>
      </c>
      <c r="BA100" s="29" t="str">
        <f t="shared" ca="1" si="101"/>
        <v/>
      </c>
      <c r="BB100" s="29" t="str">
        <f t="shared" ca="1" si="102"/>
        <v/>
      </c>
      <c r="BC100" s="29" t="e">
        <f ca="1">+_xlfn.IFNA(VLOOKUP($B100,'Resultados General'!$C$11:$CG$510,MATCH(BC$6,'Resultados General'!$C$10:$CG$10,0),0),"")</f>
        <v>#NAME?</v>
      </c>
      <c r="BD100" s="29" t="str">
        <f t="shared" ca="1" si="103"/>
        <v/>
      </c>
      <c r="BE100" s="29" t="str">
        <f t="shared" ca="1" si="104"/>
        <v/>
      </c>
      <c r="BF100" s="29" t="e">
        <f ca="1">+_xlfn.IFNA(VLOOKUP($B100,'Resultados General'!$C$11:$CG$510,MATCH(BF$6,'Resultados General'!$C$10:$CG$10,0),0),"")</f>
        <v>#NAME?</v>
      </c>
      <c r="BG100" s="29" t="str">
        <f t="shared" ca="1" si="105"/>
        <v/>
      </c>
      <c r="BH100" s="29" t="str">
        <f t="shared" ca="1" si="106"/>
        <v/>
      </c>
      <c r="BI100" s="29" t="e">
        <f ca="1">+_xlfn.IFNA(VLOOKUP($B100,'Resultados General'!$C$11:$CG$510,MATCH(BI$6,'Resultados General'!$C$10:$CG$10,0),0),"")</f>
        <v>#NAME?</v>
      </c>
      <c r="BJ100" s="29" t="str">
        <f t="shared" ca="1" si="107"/>
        <v/>
      </c>
      <c r="BK100" s="29" t="str">
        <f t="shared" ca="1" si="108"/>
        <v/>
      </c>
      <c r="BL100" s="29" t="e">
        <f ca="1">+_xlfn.IFNA(VLOOKUP($B100,'Resultados General'!$C$11:$CG$510,MATCH(BL$6,'Resultados General'!$C$10:$CG$10,0),0),"")</f>
        <v>#NAME?</v>
      </c>
      <c r="BM100" s="29" t="str">
        <f t="shared" ca="1" si="109"/>
        <v/>
      </c>
      <c r="BN100" s="29" t="str">
        <f t="shared" ca="1" si="110"/>
        <v/>
      </c>
      <c r="BO100" s="29" t="e">
        <f ca="1">+_xlfn.IFNA(VLOOKUP($B100,'Resultados General'!$C$11:$CG$510,MATCH(BO$6,'Resultados General'!$C$10:$CG$10,0),0),"")</f>
        <v>#NAME?</v>
      </c>
      <c r="BP100" s="29" t="str">
        <f t="shared" ca="1" si="111"/>
        <v/>
      </c>
      <c r="BQ100" s="29" t="str">
        <f t="shared" ca="1" si="112"/>
        <v/>
      </c>
      <c r="BR100" s="29" t="e">
        <f ca="1">+_xlfn.IFNA(VLOOKUP($B100,'Resultados General'!$C$11:$CG$510,MATCH(BR$6,'Resultados General'!$C$10:$CG$10,0),0),"")</f>
        <v>#NAME?</v>
      </c>
      <c r="BS100" s="29" t="str">
        <f t="shared" ca="1" si="113"/>
        <v/>
      </c>
      <c r="BT100" s="29" t="str">
        <f t="shared" ca="1" si="114"/>
        <v/>
      </c>
      <c r="BU100" s="29" t="e">
        <f ca="1">+_xlfn.IFNA(VLOOKUP($B100,'Resultados General'!$C$11:$CG$510,MATCH(BU$6,'Resultados General'!$C$10:$CG$10,0),0),"")</f>
        <v>#NAME?</v>
      </c>
      <c r="BV100" s="29" t="str">
        <f t="shared" ca="1" si="115"/>
        <v/>
      </c>
      <c r="BW100" s="29" t="str">
        <f t="shared" ca="1" si="116"/>
        <v/>
      </c>
      <c r="BX100" s="29" t="e">
        <f ca="1">+_xlfn.IFNA(VLOOKUP($B100,'Resultados General'!$C$11:$CG$510,MATCH(BX$6,'Resultados General'!$C$10:$CG$10,0),0),"")</f>
        <v>#NAME?</v>
      </c>
      <c r="BY100" s="29" t="str">
        <f t="shared" ca="1" si="117"/>
        <v/>
      </c>
      <c r="BZ100" s="29" t="str">
        <f t="shared" ca="1" si="118"/>
        <v/>
      </c>
      <c r="CA100" s="29" t="e">
        <f ca="1">+_xlfn.IFNA(VLOOKUP($B100,'Resultados General'!$C$11:$CG$510,MATCH(CA$6,'Resultados General'!$C$10:$CG$10,0),0),"")</f>
        <v>#NAME?</v>
      </c>
      <c r="CB100" s="29" t="str">
        <f t="shared" ca="1" si="119"/>
        <v/>
      </c>
      <c r="CC100" s="29" t="str">
        <f t="shared" ca="1" si="120"/>
        <v/>
      </c>
      <c r="CD100" s="29" t="e">
        <f ca="1">+_xlfn.IFNA(VLOOKUP($B100,'Resultados General'!$C$11:$CG$510,MATCH(CD$6,'Resultados General'!$C$10:$CG$10,0),0),"")</f>
        <v>#NAME?</v>
      </c>
      <c r="CE100" s="29" t="str">
        <f t="shared" ca="1" si="121"/>
        <v/>
      </c>
      <c r="CF100" s="29" t="str">
        <f t="shared" ca="1" si="122"/>
        <v/>
      </c>
      <c r="CG100" s="29" t="e">
        <f ca="1">+_xlfn.IFNA(VLOOKUP($B100,'Resultados General'!$C$11:$CG$510,MATCH(CG$6,'Resultados General'!$C$10:$CG$10,0),0),"")</f>
        <v>#NAME?</v>
      </c>
      <c r="CH100" s="29" t="str">
        <f t="shared" ca="1" si="123"/>
        <v/>
      </c>
      <c r="CI100" s="29" t="str">
        <f t="shared" ca="1" si="124"/>
        <v/>
      </c>
      <c r="CJ100" s="29" t="e">
        <f ca="1">+_xlfn.IFNA(VLOOKUP($B100,'Resultados General'!$C$11:$CG$510,MATCH(CJ$6,'Resultados General'!$C$10:$CG$10,0),0),"")</f>
        <v>#NAME?</v>
      </c>
      <c r="CK100" s="29" t="str">
        <f t="shared" ca="1" si="125"/>
        <v/>
      </c>
      <c r="CL100" s="29" t="str">
        <f t="shared" ca="1" si="126"/>
        <v/>
      </c>
      <c r="CM100" s="29" t="e">
        <f ca="1">+_xlfn.IFNA(VLOOKUP($B100,'Resultados General'!$C$11:$CG$510,MATCH(CM$6,'Resultados General'!$C$10:$CG$10,0),0),"")</f>
        <v>#NAME?</v>
      </c>
      <c r="CN100" s="29" t="str">
        <f t="shared" ca="1" si="127"/>
        <v/>
      </c>
      <c r="CO100" s="29" t="str">
        <f t="shared" ca="1" si="128"/>
        <v/>
      </c>
      <c r="CP100" s="29" t="e">
        <f ca="1">+_xlfn.IFNA(VLOOKUP($B100,'Resultados General'!$C$11:$CG$510,MATCH(CP$6,'Resultados General'!$C$10:$CG$10,0),0),"")</f>
        <v>#NAME?</v>
      </c>
      <c r="CQ100" s="29" t="str">
        <f t="shared" ca="1" si="129"/>
        <v/>
      </c>
      <c r="CR100" s="29" t="str">
        <f t="shared" ca="1" si="130"/>
        <v/>
      </c>
      <c r="CS100" s="29" t="e">
        <f ca="1">+_xlfn.IFNA(VLOOKUP($B100,'Resultados General'!$C$11:$CG$510,MATCH(CS$6,'Resultados General'!$C$10:$CG$10,0),0),"")</f>
        <v>#NAME?</v>
      </c>
      <c r="CT100" s="29" t="str">
        <f t="shared" ca="1" si="131"/>
        <v/>
      </c>
      <c r="CU100" s="29" t="str">
        <f t="shared" ca="1" si="132"/>
        <v/>
      </c>
      <c r="CV100" s="29" t="e">
        <f ca="1">+_xlfn.IFNA(VLOOKUP($B100,'Resultados General'!$C$11:$CG$510,MATCH(CV$6,'Resultados General'!$C$10:$CG$10,0),0),"")</f>
        <v>#NAME?</v>
      </c>
      <c r="CW100" s="29" t="str">
        <f t="shared" ca="1" si="133"/>
        <v/>
      </c>
      <c r="CX100" s="29" t="str">
        <f t="shared" ca="1" si="134"/>
        <v/>
      </c>
      <c r="CY100" s="29" t="e">
        <f ca="1">+_xlfn.IFNA(VLOOKUP($B100,'Resultados General'!$C$11:$CG$510,MATCH(CY$6,'Resultados General'!$C$10:$CG$10,0),0),"")</f>
        <v>#NAME?</v>
      </c>
      <c r="CZ100" s="29" t="str">
        <f t="shared" ca="1" si="135"/>
        <v/>
      </c>
      <c r="DA100" s="29" t="str">
        <f t="shared" ca="1" si="136"/>
        <v/>
      </c>
      <c r="DB100" s="29" t="e">
        <f ca="1">+_xlfn.IFNA(VLOOKUP($B100,'Resultados General'!$C$11:$CG$510,MATCH(DB$6,'Resultados General'!$C$10:$CG$10,0),0),"")</f>
        <v>#NAME?</v>
      </c>
      <c r="DC100" s="29" t="str">
        <f t="shared" ca="1" si="137"/>
        <v/>
      </c>
      <c r="DD100" s="29" t="str">
        <f t="shared" ca="1" si="138"/>
        <v/>
      </c>
      <c r="DE100" s="29" t="e">
        <f ca="1">+_xlfn.IFNA(VLOOKUP($B100,'Resultados General'!$C$11:$CG$510,MATCH(DE$6,'Resultados General'!$C$10:$CG$10,0),0),"")</f>
        <v>#NAME?</v>
      </c>
      <c r="DF100" s="29" t="str">
        <f t="shared" ca="1" si="139"/>
        <v/>
      </c>
      <c r="DG100" s="29" t="str">
        <f t="shared" ca="1" si="140"/>
        <v/>
      </c>
      <c r="DH100" s="29" t="e">
        <f ca="1">+_xlfn.IFNA(VLOOKUP($B100,'Resultados General'!$C$11:$CG$510,MATCH(DH$6,'Resultados General'!$C$10:$CG$10,0),0),"")</f>
        <v>#NAME?</v>
      </c>
      <c r="DI100" s="29" t="str">
        <f t="shared" ca="1" si="141"/>
        <v/>
      </c>
      <c r="DJ100" s="29" t="str">
        <f t="shared" ca="1" si="142"/>
        <v/>
      </c>
      <c r="DK100" s="29" t="e">
        <f ca="1">+_xlfn.IFNA(VLOOKUP($B100,'Resultados General'!$C$11:$CG$510,MATCH(DK$6,'Resultados General'!$C$10:$CG$10,0),0),"")</f>
        <v>#NAME?</v>
      </c>
      <c r="DL100" s="29" t="str">
        <f t="shared" ca="1" si="143"/>
        <v/>
      </c>
      <c r="DM100" s="29" t="str">
        <f t="shared" ca="1" si="144"/>
        <v/>
      </c>
      <c r="DN100" s="29" t="e">
        <f ca="1">+_xlfn.IFNA(VLOOKUP($B100,'Resultados General'!$C$11:$CG$510,MATCH(DN$6,'Resultados General'!$C$10:$CG$10,0),0),"")</f>
        <v>#NAME?</v>
      </c>
      <c r="DO100" s="29" t="str">
        <f t="shared" ca="1" si="145"/>
        <v/>
      </c>
      <c r="DP100" s="29" t="str">
        <f t="shared" ca="1" si="146"/>
        <v/>
      </c>
    </row>
    <row r="101" spans="2:120">
      <c r="B101" s="219" t="str">
        <f>+IF('Resultados General'!C104="","",'Resultados General'!C104)</f>
        <v/>
      </c>
      <c r="C101" s="134" t="e">
        <f ca="1">+_xlfn.IFNA(VLOOKUP('Distribución de puestos'!B101,'Resultados General'!$C$11:$J$510,8,0),"")</f>
        <v>#NAME?</v>
      </c>
      <c r="D101" s="135" t="e">
        <f ca="1">+_xlfn.IFNA(VLOOKUP(B101,'Resultados General'!$C$11:$L$510,10,0),"")</f>
        <v>#NAME?</v>
      </c>
      <c r="E101" s="26" t="s">
        <v>76</v>
      </c>
      <c r="F101" s="26" t="s">
        <v>76</v>
      </c>
      <c r="G101" s="135" t="str">
        <f t="shared" ca="1" si="147"/>
        <v/>
      </c>
      <c r="H101" s="135" t="str">
        <f t="shared" ca="1" si="148"/>
        <v/>
      </c>
      <c r="I101" s="219" t="str">
        <f t="shared" si="149"/>
        <v/>
      </c>
      <c r="J101" s="138"/>
      <c r="M101" s="29" t="e">
        <f ca="1">+_xlfn.IFNA(VLOOKUP($B101,'Resultados General'!$C$11:$CG$510,MATCH(M$6,'Resultados General'!$C$10:$CG$10,0),0),"")</f>
        <v>#NAME?</v>
      </c>
      <c r="N101" s="29" t="str">
        <f t="shared" ca="1" si="75"/>
        <v/>
      </c>
      <c r="O101" s="29" t="str">
        <f t="shared" ca="1" si="76"/>
        <v/>
      </c>
      <c r="P101" s="29" t="e">
        <f ca="1">+_xlfn.IFNA(VLOOKUP($B101,'Resultados General'!$C$11:$CG$510,MATCH(P$6,'Resultados General'!$C$10:$CG$10,0),0),"")</f>
        <v>#NAME?</v>
      </c>
      <c r="Q101" s="29" t="str">
        <f t="shared" ca="1" si="77"/>
        <v/>
      </c>
      <c r="R101" s="29" t="str">
        <f t="shared" ca="1" si="78"/>
        <v/>
      </c>
      <c r="S101" s="29" t="e">
        <f ca="1">+_xlfn.IFNA(VLOOKUP($B101,'Resultados General'!$C$11:$CG$510,MATCH(S$6,'Resultados General'!$C$10:$CG$10,0),0),"")</f>
        <v>#NAME?</v>
      </c>
      <c r="T101" s="29" t="str">
        <f t="shared" ca="1" si="79"/>
        <v/>
      </c>
      <c r="U101" s="29" t="str">
        <f t="shared" ca="1" si="80"/>
        <v/>
      </c>
      <c r="V101" s="29" t="e">
        <f ca="1">+_xlfn.IFNA(VLOOKUP($B101,'Resultados General'!$C$11:$CG$510,MATCH(V$6,'Resultados General'!$C$10:$CG$10,0),0),"")</f>
        <v>#NAME?</v>
      </c>
      <c r="W101" s="29" t="str">
        <f t="shared" ca="1" si="81"/>
        <v/>
      </c>
      <c r="X101" s="29" t="str">
        <f t="shared" ca="1" si="82"/>
        <v/>
      </c>
      <c r="Y101" s="29" t="e">
        <f ca="1">+_xlfn.IFNA(VLOOKUP($B101,'Resultados General'!$C$11:$CG$510,MATCH(Y$6,'Resultados General'!$C$10:$CG$10,0),0),"")</f>
        <v>#NAME?</v>
      </c>
      <c r="Z101" s="29" t="str">
        <f t="shared" ca="1" si="83"/>
        <v/>
      </c>
      <c r="AA101" s="29" t="str">
        <f t="shared" ca="1" si="84"/>
        <v/>
      </c>
      <c r="AB101" s="29" t="e">
        <f ca="1">+_xlfn.IFNA(VLOOKUP($B101,'Resultados General'!$C$11:$CG$510,MATCH(AB$6,'Resultados General'!$C$10:$CG$10,0),0),"")</f>
        <v>#NAME?</v>
      </c>
      <c r="AC101" s="29" t="str">
        <f t="shared" ca="1" si="85"/>
        <v/>
      </c>
      <c r="AD101" s="29" t="str">
        <f t="shared" ca="1" si="86"/>
        <v/>
      </c>
      <c r="AE101" s="29" t="e">
        <f ca="1">+_xlfn.IFNA(VLOOKUP($B101,'Resultados General'!$C$11:$CG$510,MATCH(AE$6,'Resultados General'!$C$10:$CG$10,0),0),"")</f>
        <v>#NAME?</v>
      </c>
      <c r="AF101" s="29" t="str">
        <f t="shared" ca="1" si="87"/>
        <v/>
      </c>
      <c r="AG101" s="29" t="str">
        <f t="shared" ca="1" si="88"/>
        <v/>
      </c>
      <c r="AH101" s="29" t="e">
        <f ca="1">+_xlfn.IFNA(VLOOKUP($B101,'Resultados General'!$C$11:$CG$510,MATCH(AH$6,'Resultados General'!$C$10:$CG$10,0),0),"")</f>
        <v>#NAME?</v>
      </c>
      <c r="AI101" s="29" t="str">
        <f t="shared" ca="1" si="89"/>
        <v/>
      </c>
      <c r="AJ101" s="29" t="str">
        <f t="shared" ca="1" si="90"/>
        <v/>
      </c>
      <c r="AK101" s="29" t="e">
        <f ca="1">+_xlfn.IFNA(VLOOKUP($B101,'Resultados General'!$C$11:$CG$510,MATCH(AK$6,'Resultados General'!$C$10:$CG$10,0),0),"")</f>
        <v>#NAME?</v>
      </c>
      <c r="AL101" s="29" t="str">
        <f t="shared" ca="1" si="91"/>
        <v/>
      </c>
      <c r="AM101" s="29" t="str">
        <f t="shared" ca="1" si="92"/>
        <v/>
      </c>
      <c r="AN101" s="29" t="e">
        <f ca="1">+_xlfn.IFNA(VLOOKUP($B101,'Resultados General'!$C$11:$CG$510,MATCH(AN$6,'Resultados General'!$C$10:$CG$10,0),0),"")</f>
        <v>#NAME?</v>
      </c>
      <c r="AO101" s="29" t="str">
        <f t="shared" ca="1" si="93"/>
        <v/>
      </c>
      <c r="AP101" s="29" t="str">
        <f t="shared" ca="1" si="94"/>
        <v/>
      </c>
      <c r="AQ101" s="29" t="e">
        <f ca="1">+_xlfn.IFNA(VLOOKUP($B101,'Resultados General'!$C$11:$CG$510,MATCH(AQ$6,'Resultados General'!$C$10:$CG$10,0),0),"")</f>
        <v>#NAME?</v>
      </c>
      <c r="AR101" s="29" t="str">
        <f t="shared" ca="1" si="95"/>
        <v/>
      </c>
      <c r="AS101" s="29" t="str">
        <f t="shared" ca="1" si="96"/>
        <v/>
      </c>
      <c r="AT101" s="29" t="e">
        <f ca="1">+_xlfn.IFNA(VLOOKUP($B101,'Resultados General'!$C$11:$CG$510,MATCH(AT$6,'Resultados General'!$C$10:$CG$10,0),0),"")</f>
        <v>#NAME?</v>
      </c>
      <c r="AU101" s="29" t="str">
        <f t="shared" ca="1" si="97"/>
        <v/>
      </c>
      <c r="AV101" s="29" t="str">
        <f t="shared" ca="1" si="98"/>
        <v/>
      </c>
      <c r="AW101" s="29" t="e">
        <f ca="1">+_xlfn.IFNA(VLOOKUP($B101,'Resultados General'!$C$11:$CG$510,MATCH(AW$6,'Resultados General'!$C$10:$CG$10,0),0),"")</f>
        <v>#NAME?</v>
      </c>
      <c r="AX101" s="29" t="str">
        <f t="shared" ca="1" si="99"/>
        <v/>
      </c>
      <c r="AY101" s="29" t="str">
        <f t="shared" ca="1" si="100"/>
        <v/>
      </c>
      <c r="AZ101" s="29" t="e">
        <f ca="1">+_xlfn.IFNA(VLOOKUP($B101,'Resultados General'!$C$11:$CG$510,MATCH(AZ$6,'Resultados General'!$C$10:$CG$10,0),0),"")</f>
        <v>#NAME?</v>
      </c>
      <c r="BA101" s="29" t="str">
        <f t="shared" ca="1" si="101"/>
        <v/>
      </c>
      <c r="BB101" s="29" t="str">
        <f t="shared" ca="1" si="102"/>
        <v/>
      </c>
      <c r="BC101" s="29" t="e">
        <f ca="1">+_xlfn.IFNA(VLOOKUP($B101,'Resultados General'!$C$11:$CG$510,MATCH(BC$6,'Resultados General'!$C$10:$CG$10,0),0),"")</f>
        <v>#NAME?</v>
      </c>
      <c r="BD101" s="29" t="str">
        <f t="shared" ca="1" si="103"/>
        <v/>
      </c>
      <c r="BE101" s="29" t="str">
        <f t="shared" ca="1" si="104"/>
        <v/>
      </c>
      <c r="BF101" s="29" t="e">
        <f ca="1">+_xlfn.IFNA(VLOOKUP($B101,'Resultados General'!$C$11:$CG$510,MATCH(BF$6,'Resultados General'!$C$10:$CG$10,0),0),"")</f>
        <v>#NAME?</v>
      </c>
      <c r="BG101" s="29" t="str">
        <f t="shared" ca="1" si="105"/>
        <v/>
      </c>
      <c r="BH101" s="29" t="str">
        <f t="shared" ca="1" si="106"/>
        <v/>
      </c>
      <c r="BI101" s="29" t="e">
        <f ca="1">+_xlfn.IFNA(VLOOKUP($B101,'Resultados General'!$C$11:$CG$510,MATCH(BI$6,'Resultados General'!$C$10:$CG$10,0),0),"")</f>
        <v>#NAME?</v>
      </c>
      <c r="BJ101" s="29" t="str">
        <f t="shared" ca="1" si="107"/>
        <v/>
      </c>
      <c r="BK101" s="29" t="str">
        <f t="shared" ca="1" si="108"/>
        <v/>
      </c>
      <c r="BL101" s="29" t="e">
        <f ca="1">+_xlfn.IFNA(VLOOKUP($B101,'Resultados General'!$C$11:$CG$510,MATCH(BL$6,'Resultados General'!$C$10:$CG$10,0),0),"")</f>
        <v>#NAME?</v>
      </c>
      <c r="BM101" s="29" t="str">
        <f t="shared" ca="1" si="109"/>
        <v/>
      </c>
      <c r="BN101" s="29" t="str">
        <f t="shared" ca="1" si="110"/>
        <v/>
      </c>
      <c r="BO101" s="29" t="e">
        <f ca="1">+_xlfn.IFNA(VLOOKUP($B101,'Resultados General'!$C$11:$CG$510,MATCH(BO$6,'Resultados General'!$C$10:$CG$10,0),0),"")</f>
        <v>#NAME?</v>
      </c>
      <c r="BP101" s="29" t="str">
        <f t="shared" ca="1" si="111"/>
        <v/>
      </c>
      <c r="BQ101" s="29" t="str">
        <f t="shared" ca="1" si="112"/>
        <v/>
      </c>
      <c r="BR101" s="29" t="e">
        <f ca="1">+_xlfn.IFNA(VLOOKUP($B101,'Resultados General'!$C$11:$CG$510,MATCH(BR$6,'Resultados General'!$C$10:$CG$10,0),0),"")</f>
        <v>#NAME?</v>
      </c>
      <c r="BS101" s="29" t="str">
        <f t="shared" ca="1" si="113"/>
        <v/>
      </c>
      <c r="BT101" s="29" t="str">
        <f t="shared" ca="1" si="114"/>
        <v/>
      </c>
      <c r="BU101" s="29" t="e">
        <f ca="1">+_xlfn.IFNA(VLOOKUP($B101,'Resultados General'!$C$11:$CG$510,MATCH(BU$6,'Resultados General'!$C$10:$CG$10,0),0),"")</f>
        <v>#NAME?</v>
      </c>
      <c r="BV101" s="29" t="str">
        <f t="shared" ca="1" si="115"/>
        <v/>
      </c>
      <c r="BW101" s="29" t="str">
        <f t="shared" ca="1" si="116"/>
        <v/>
      </c>
      <c r="BX101" s="29" t="e">
        <f ca="1">+_xlfn.IFNA(VLOOKUP($B101,'Resultados General'!$C$11:$CG$510,MATCH(BX$6,'Resultados General'!$C$10:$CG$10,0),0),"")</f>
        <v>#NAME?</v>
      </c>
      <c r="BY101" s="29" t="str">
        <f t="shared" ca="1" si="117"/>
        <v/>
      </c>
      <c r="BZ101" s="29" t="str">
        <f t="shared" ca="1" si="118"/>
        <v/>
      </c>
      <c r="CA101" s="29" t="e">
        <f ca="1">+_xlfn.IFNA(VLOOKUP($B101,'Resultados General'!$C$11:$CG$510,MATCH(CA$6,'Resultados General'!$C$10:$CG$10,0),0),"")</f>
        <v>#NAME?</v>
      </c>
      <c r="CB101" s="29" t="str">
        <f t="shared" ca="1" si="119"/>
        <v/>
      </c>
      <c r="CC101" s="29" t="str">
        <f t="shared" ca="1" si="120"/>
        <v/>
      </c>
      <c r="CD101" s="29" t="e">
        <f ca="1">+_xlfn.IFNA(VLOOKUP($B101,'Resultados General'!$C$11:$CG$510,MATCH(CD$6,'Resultados General'!$C$10:$CG$10,0),0),"")</f>
        <v>#NAME?</v>
      </c>
      <c r="CE101" s="29" t="str">
        <f t="shared" ca="1" si="121"/>
        <v/>
      </c>
      <c r="CF101" s="29" t="str">
        <f t="shared" ca="1" si="122"/>
        <v/>
      </c>
      <c r="CG101" s="29" t="e">
        <f ca="1">+_xlfn.IFNA(VLOOKUP($B101,'Resultados General'!$C$11:$CG$510,MATCH(CG$6,'Resultados General'!$C$10:$CG$10,0),0),"")</f>
        <v>#NAME?</v>
      </c>
      <c r="CH101" s="29" t="str">
        <f t="shared" ca="1" si="123"/>
        <v/>
      </c>
      <c r="CI101" s="29" t="str">
        <f t="shared" ca="1" si="124"/>
        <v/>
      </c>
      <c r="CJ101" s="29" t="e">
        <f ca="1">+_xlfn.IFNA(VLOOKUP($B101,'Resultados General'!$C$11:$CG$510,MATCH(CJ$6,'Resultados General'!$C$10:$CG$10,0),0),"")</f>
        <v>#NAME?</v>
      </c>
      <c r="CK101" s="29" t="str">
        <f t="shared" ca="1" si="125"/>
        <v/>
      </c>
      <c r="CL101" s="29" t="str">
        <f t="shared" ca="1" si="126"/>
        <v/>
      </c>
      <c r="CM101" s="29" t="e">
        <f ca="1">+_xlfn.IFNA(VLOOKUP($B101,'Resultados General'!$C$11:$CG$510,MATCH(CM$6,'Resultados General'!$C$10:$CG$10,0),0),"")</f>
        <v>#NAME?</v>
      </c>
      <c r="CN101" s="29" t="str">
        <f t="shared" ca="1" si="127"/>
        <v/>
      </c>
      <c r="CO101" s="29" t="str">
        <f t="shared" ca="1" si="128"/>
        <v/>
      </c>
      <c r="CP101" s="29" t="e">
        <f ca="1">+_xlfn.IFNA(VLOOKUP($B101,'Resultados General'!$C$11:$CG$510,MATCH(CP$6,'Resultados General'!$C$10:$CG$10,0),0),"")</f>
        <v>#NAME?</v>
      </c>
      <c r="CQ101" s="29" t="str">
        <f t="shared" ca="1" si="129"/>
        <v/>
      </c>
      <c r="CR101" s="29" t="str">
        <f t="shared" ca="1" si="130"/>
        <v/>
      </c>
      <c r="CS101" s="29" t="e">
        <f ca="1">+_xlfn.IFNA(VLOOKUP($B101,'Resultados General'!$C$11:$CG$510,MATCH(CS$6,'Resultados General'!$C$10:$CG$10,0),0),"")</f>
        <v>#NAME?</v>
      </c>
      <c r="CT101" s="29" t="str">
        <f t="shared" ca="1" si="131"/>
        <v/>
      </c>
      <c r="CU101" s="29" t="str">
        <f t="shared" ca="1" si="132"/>
        <v/>
      </c>
      <c r="CV101" s="29" t="e">
        <f ca="1">+_xlfn.IFNA(VLOOKUP($B101,'Resultados General'!$C$11:$CG$510,MATCH(CV$6,'Resultados General'!$C$10:$CG$10,0),0),"")</f>
        <v>#NAME?</v>
      </c>
      <c r="CW101" s="29" t="str">
        <f t="shared" ca="1" si="133"/>
        <v/>
      </c>
      <c r="CX101" s="29" t="str">
        <f t="shared" ca="1" si="134"/>
        <v/>
      </c>
      <c r="CY101" s="29" t="e">
        <f ca="1">+_xlfn.IFNA(VLOOKUP($B101,'Resultados General'!$C$11:$CG$510,MATCH(CY$6,'Resultados General'!$C$10:$CG$10,0),0),"")</f>
        <v>#NAME?</v>
      </c>
      <c r="CZ101" s="29" t="str">
        <f t="shared" ca="1" si="135"/>
        <v/>
      </c>
      <c r="DA101" s="29" t="str">
        <f t="shared" ca="1" si="136"/>
        <v/>
      </c>
      <c r="DB101" s="29" t="e">
        <f ca="1">+_xlfn.IFNA(VLOOKUP($B101,'Resultados General'!$C$11:$CG$510,MATCH(DB$6,'Resultados General'!$C$10:$CG$10,0),0),"")</f>
        <v>#NAME?</v>
      </c>
      <c r="DC101" s="29" t="str">
        <f t="shared" ca="1" si="137"/>
        <v/>
      </c>
      <c r="DD101" s="29" t="str">
        <f t="shared" ca="1" si="138"/>
        <v/>
      </c>
      <c r="DE101" s="29" t="e">
        <f ca="1">+_xlfn.IFNA(VLOOKUP($B101,'Resultados General'!$C$11:$CG$510,MATCH(DE$6,'Resultados General'!$C$10:$CG$10,0),0),"")</f>
        <v>#NAME?</v>
      </c>
      <c r="DF101" s="29" t="str">
        <f t="shared" ca="1" si="139"/>
        <v/>
      </c>
      <c r="DG101" s="29" t="str">
        <f t="shared" ca="1" si="140"/>
        <v/>
      </c>
      <c r="DH101" s="29" t="e">
        <f ca="1">+_xlfn.IFNA(VLOOKUP($B101,'Resultados General'!$C$11:$CG$510,MATCH(DH$6,'Resultados General'!$C$10:$CG$10,0),0),"")</f>
        <v>#NAME?</v>
      </c>
      <c r="DI101" s="29" t="str">
        <f t="shared" ca="1" si="141"/>
        <v/>
      </c>
      <c r="DJ101" s="29" t="str">
        <f t="shared" ca="1" si="142"/>
        <v/>
      </c>
      <c r="DK101" s="29" t="e">
        <f ca="1">+_xlfn.IFNA(VLOOKUP($B101,'Resultados General'!$C$11:$CG$510,MATCH(DK$6,'Resultados General'!$C$10:$CG$10,0),0),"")</f>
        <v>#NAME?</v>
      </c>
      <c r="DL101" s="29" t="str">
        <f t="shared" ca="1" si="143"/>
        <v/>
      </c>
      <c r="DM101" s="29" t="str">
        <f t="shared" ca="1" si="144"/>
        <v/>
      </c>
      <c r="DN101" s="29" t="e">
        <f ca="1">+_xlfn.IFNA(VLOOKUP($B101,'Resultados General'!$C$11:$CG$510,MATCH(DN$6,'Resultados General'!$C$10:$CG$10,0),0),"")</f>
        <v>#NAME?</v>
      </c>
      <c r="DO101" s="29" t="str">
        <f t="shared" ca="1" si="145"/>
        <v/>
      </c>
      <c r="DP101" s="29" t="str">
        <f t="shared" ca="1" si="146"/>
        <v/>
      </c>
    </row>
    <row r="102" spans="2:120">
      <c r="B102" s="219" t="str">
        <f>+IF('Resultados General'!C105="","",'Resultados General'!C105)</f>
        <v/>
      </c>
      <c r="C102" s="134" t="e">
        <f ca="1">+_xlfn.IFNA(VLOOKUP('Distribución de puestos'!B102,'Resultados General'!$C$11:$J$510,8,0),"")</f>
        <v>#NAME?</v>
      </c>
      <c r="D102" s="135" t="e">
        <f ca="1">+_xlfn.IFNA(VLOOKUP(B102,'Resultados General'!$C$11:$L$510,10,0),"")</f>
        <v>#NAME?</v>
      </c>
      <c r="E102" s="26" t="s">
        <v>76</v>
      </c>
      <c r="F102" s="26" t="s">
        <v>76</v>
      </c>
      <c r="G102" s="135" t="str">
        <f t="shared" ca="1" si="147"/>
        <v/>
      </c>
      <c r="H102" s="135" t="str">
        <f t="shared" ca="1" si="148"/>
        <v/>
      </c>
      <c r="I102" s="219" t="str">
        <f t="shared" si="149"/>
        <v/>
      </c>
      <c r="J102" s="138"/>
      <c r="M102" s="29" t="e">
        <f ca="1">+_xlfn.IFNA(VLOOKUP($B102,'Resultados General'!$C$11:$CG$510,MATCH(M$6,'Resultados General'!$C$10:$CG$10,0),0),"")</f>
        <v>#NAME?</v>
      </c>
      <c r="N102" s="29" t="str">
        <f t="shared" ca="1" si="75"/>
        <v/>
      </c>
      <c r="O102" s="29" t="str">
        <f t="shared" ca="1" si="76"/>
        <v/>
      </c>
      <c r="P102" s="29" t="e">
        <f ca="1">+_xlfn.IFNA(VLOOKUP($B102,'Resultados General'!$C$11:$CG$510,MATCH(P$6,'Resultados General'!$C$10:$CG$10,0),0),"")</f>
        <v>#NAME?</v>
      </c>
      <c r="Q102" s="29" t="str">
        <f t="shared" ca="1" si="77"/>
        <v/>
      </c>
      <c r="R102" s="29" t="str">
        <f t="shared" ca="1" si="78"/>
        <v/>
      </c>
      <c r="S102" s="29" t="e">
        <f ca="1">+_xlfn.IFNA(VLOOKUP($B102,'Resultados General'!$C$11:$CG$510,MATCH(S$6,'Resultados General'!$C$10:$CG$10,0),0),"")</f>
        <v>#NAME?</v>
      </c>
      <c r="T102" s="29" t="str">
        <f t="shared" ca="1" si="79"/>
        <v/>
      </c>
      <c r="U102" s="29" t="str">
        <f t="shared" ca="1" si="80"/>
        <v/>
      </c>
      <c r="V102" s="29" t="e">
        <f ca="1">+_xlfn.IFNA(VLOOKUP($B102,'Resultados General'!$C$11:$CG$510,MATCH(V$6,'Resultados General'!$C$10:$CG$10,0),0),"")</f>
        <v>#NAME?</v>
      </c>
      <c r="W102" s="29" t="str">
        <f t="shared" ca="1" si="81"/>
        <v/>
      </c>
      <c r="X102" s="29" t="str">
        <f t="shared" ca="1" si="82"/>
        <v/>
      </c>
      <c r="Y102" s="29" t="e">
        <f ca="1">+_xlfn.IFNA(VLOOKUP($B102,'Resultados General'!$C$11:$CG$510,MATCH(Y$6,'Resultados General'!$C$10:$CG$10,0),0),"")</f>
        <v>#NAME?</v>
      </c>
      <c r="Z102" s="29" t="str">
        <f t="shared" ca="1" si="83"/>
        <v/>
      </c>
      <c r="AA102" s="29" t="str">
        <f t="shared" ca="1" si="84"/>
        <v/>
      </c>
      <c r="AB102" s="29" t="e">
        <f ca="1">+_xlfn.IFNA(VLOOKUP($B102,'Resultados General'!$C$11:$CG$510,MATCH(AB$6,'Resultados General'!$C$10:$CG$10,0),0),"")</f>
        <v>#NAME?</v>
      </c>
      <c r="AC102" s="29" t="str">
        <f t="shared" ca="1" si="85"/>
        <v/>
      </c>
      <c r="AD102" s="29" t="str">
        <f t="shared" ca="1" si="86"/>
        <v/>
      </c>
      <c r="AE102" s="29" t="e">
        <f ca="1">+_xlfn.IFNA(VLOOKUP($B102,'Resultados General'!$C$11:$CG$510,MATCH(AE$6,'Resultados General'!$C$10:$CG$10,0),0),"")</f>
        <v>#NAME?</v>
      </c>
      <c r="AF102" s="29" t="str">
        <f t="shared" ca="1" si="87"/>
        <v/>
      </c>
      <c r="AG102" s="29" t="str">
        <f t="shared" ca="1" si="88"/>
        <v/>
      </c>
      <c r="AH102" s="29" t="e">
        <f ca="1">+_xlfn.IFNA(VLOOKUP($B102,'Resultados General'!$C$11:$CG$510,MATCH(AH$6,'Resultados General'!$C$10:$CG$10,0),0),"")</f>
        <v>#NAME?</v>
      </c>
      <c r="AI102" s="29" t="str">
        <f t="shared" ca="1" si="89"/>
        <v/>
      </c>
      <c r="AJ102" s="29" t="str">
        <f t="shared" ca="1" si="90"/>
        <v/>
      </c>
      <c r="AK102" s="29" t="e">
        <f ca="1">+_xlfn.IFNA(VLOOKUP($B102,'Resultados General'!$C$11:$CG$510,MATCH(AK$6,'Resultados General'!$C$10:$CG$10,0),0),"")</f>
        <v>#NAME?</v>
      </c>
      <c r="AL102" s="29" t="str">
        <f t="shared" ca="1" si="91"/>
        <v/>
      </c>
      <c r="AM102" s="29" t="str">
        <f t="shared" ca="1" si="92"/>
        <v/>
      </c>
      <c r="AN102" s="29" t="e">
        <f ca="1">+_xlfn.IFNA(VLOOKUP($B102,'Resultados General'!$C$11:$CG$510,MATCH(AN$6,'Resultados General'!$C$10:$CG$10,0),0),"")</f>
        <v>#NAME?</v>
      </c>
      <c r="AO102" s="29" t="str">
        <f t="shared" ca="1" si="93"/>
        <v/>
      </c>
      <c r="AP102" s="29" t="str">
        <f t="shared" ca="1" si="94"/>
        <v/>
      </c>
      <c r="AQ102" s="29" t="e">
        <f ca="1">+_xlfn.IFNA(VLOOKUP($B102,'Resultados General'!$C$11:$CG$510,MATCH(AQ$6,'Resultados General'!$C$10:$CG$10,0),0),"")</f>
        <v>#NAME?</v>
      </c>
      <c r="AR102" s="29" t="str">
        <f t="shared" ca="1" si="95"/>
        <v/>
      </c>
      <c r="AS102" s="29" t="str">
        <f t="shared" ca="1" si="96"/>
        <v/>
      </c>
      <c r="AT102" s="29" t="e">
        <f ca="1">+_xlfn.IFNA(VLOOKUP($B102,'Resultados General'!$C$11:$CG$510,MATCH(AT$6,'Resultados General'!$C$10:$CG$10,0),0),"")</f>
        <v>#NAME?</v>
      </c>
      <c r="AU102" s="29" t="str">
        <f t="shared" ca="1" si="97"/>
        <v/>
      </c>
      <c r="AV102" s="29" t="str">
        <f t="shared" ca="1" si="98"/>
        <v/>
      </c>
      <c r="AW102" s="29" t="e">
        <f ca="1">+_xlfn.IFNA(VLOOKUP($B102,'Resultados General'!$C$11:$CG$510,MATCH(AW$6,'Resultados General'!$C$10:$CG$10,0),0),"")</f>
        <v>#NAME?</v>
      </c>
      <c r="AX102" s="29" t="str">
        <f t="shared" ca="1" si="99"/>
        <v/>
      </c>
      <c r="AY102" s="29" t="str">
        <f t="shared" ca="1" si="100"/>
        <v/>
      </c>
      <c r="AZ102" s="29" t="e">
        <f ca="1">+_xlfn.IFNA(VLOOKUP($B102,'Resultados General'!$C$11:$CG$510,MATCH(AZ$6,'Resultados General'!$C$10:$CG$10,0),0),"")</f>
        <v>#NAME?</v>
      </c>
      <c r="BA102" s="29" t="str">
        <f t="shared" ca="1" si="101"/>
        <v/>
      </c>
      <c r="BB102" s="29" t="str">
        <f t="shared" ca="1" si="102"/>
        <v/>
      </c>
      <c r="BC102" s="29" t="e">
        <f ca="1">+_xlfn.IFNA(VLOOKUP($B102,'Resultados General'!$C$11:$CG$510,MATCH(BC$6,'Resultados General'!$C$10:$CG$10,0),0),"")</f>
        <v>#NAME?</v>
      </c>
      <c r="BD102" s="29" t="str">
        <f t="shared" ca="1" si="103"/>
        <v/>
      </c>
      <c r="BE102" s="29" t="str">
        <f t="shared" ca="1" si="104"/>
        <v/>
      </c>
      <c r="BF102" s="29" t="e">
        <f ca="1">+_xlfn.IFNA(VLOOKUP($B102,'Resultados General'!$C$11:$CG$510,MATCH(BF$6,'Resultados General'!$C$10:$CG$10,0),0),"")</f>
        <v>#NAME?</v>
      </c>
      <c r="BG102" s="29" t="str">
        <f t="shared" ca="1" si="105"/>
        <v/>
      </c>
      <c r="BH102" s="29" t="str">
        <f t="shared" ca="1" si="106"/>
        <v/>
      </c>
      <c r="BI102" s="29" t="e">
        <f ca="1">+_xlfn.IFNA(VLOOKUP($B102,'Resultados General'!$C$11:$CG$510,MATCH(BI$6,'Resultados General'!$C$10:$CG$10,0),0),"")</f>
        <v>#NAME?</v>
      </c>
      <c r="BJ102" s="29" t="str">
        <f t="shared" ca="1" si="107"/>
        <v/>
      </c>
      <c r="BK102" s="29" t="str">
        <f t="shared" ca="1" si="108"/>
        <v/>
      </c>
      <c r="BL102" s="29" t="e">
        <f ca="1">+_xlfn.IFNA(VLOOKUP($B102,'Resultados General'!$C$11:$CG$510,MATCH(BL$6,'Resultados General'!$C$10:$CG$10,0),0),"")</f>
        <v>#NAME?</v>
      </c>
      <c r="BM102" s="29" t="str">
        <f t="shared" ca="1" si="109"/>
        <v/>
      </c>
      <c r="BN102" s="29" t="str">
        <f t="shared" ca="1" si="110"/>
        <v/>
      </c>
      <c r="BO102" s="29" t="e">
        <f ca="1">+_xlfn.IFNA(VLOOKUP($B102,'Resultados General'!$C$11:$CG$510,MATCH(BO$6,'Resultados General'!$C$10:$CG$10,0),0),"")</f>
        <v>#NAME?</v>
      </c>
      <c r="BP102" s="29" t="str">
        <f t="shared" ca="1" si="111"/>
        <v/>
      </c>
      <c r="BQ102" s="29" t="str">
        <f t="shared" ca="1" si="112"/>
        <v/>
      </c>
      <c r="BR102" s="29" t="e">
        <f ca="1">+_xlfn.IFNA(VLOOKUP($B102,'Resultados General'!$C$11:$CG$510,MATCH(BR$6,'Resultados General'!$C$10:$CG$10,0),0),"")</f>
        <v>#NAME?</v>
      </c>
      <c r="BS102" s="29" t="str">
        <f t="shared" ca="1" si="113"/>
        <v/>
      </c>
      <c r="BT102" s="29" t="str">
        <f t="shared" ca="1" si="114"/>
        <v/>
      </c>
      <c r="BU102" s="29" t="e">
        <f ca="1">+_xlfn.IFNA(VLOOKUP($B102,'Resultados General'!$C$11:$CG$510,MATCH(BU$6,'Resultados General'!$C$10:$CG$10,0),0),"")</f>
        <v>#NAME?</v>
      </c>
      <c r="BV102" s="29" t="str">
        <f t="shared" ca="1" si="115"/>
        <v/>
      </c>
      <c r="BW102" s="29" t="str">
        <f t="shared" ca="1" si="116"/>
        <v/>
      </c>
      <c r="BX102" s="29" t="e">
        <f ca="1">+_xlfn.IFNA(VLOOKUP($B102,'Resultados General'!$C$11:$CG$510,MATCH(BX$6,'Resultados General'!$C$10:$CG$10,0),0),"")</f>
        <v>#NAME?</v>
      </c>
      <c r="BY102" s="29" t="str">
        <f t="shared" ca="1" si="117"/>
        <v/>
      </c>
      <c r="BZ102" s="29" t="str">
        <f t="shared" ca="1" si="118"/>
        <v/>
      </c>
      <c r="CA102" s="29" t="e">
        <f ca="1">+_xlfn.IFNA(VLOOKUP($B102,'Resultados General'!$C$11:$CG$510,MATCH(CA$6,'Resultados General'!$C$10:$CG$10,0),0),"")</f>
        <v>#NAME?</v>
      </c>
      <c r="CB102" s="29" t="str">
        <f t="shared" ca="1" si="119"/>
        <v/>
      </c>
      <c r="CC102" s="29" t="str">
        <f t="shared" ca="1" si="120"/>
        <v/>
      </c>
      <c r="CD102" s="29" t="e">
        <f ca="1">+_xlfn.IFNA(VLOOKUP($B102,'Resultados General'!$C$11:$CG$510,MATCH(CD$6,'Resultados General'!$C$10:$CG$10,0),0),"")</f>
        <v>#NAME?</v>
      </c>
      <c r="CE102" s="29" t="str">
        <f t="shared" ca="1" si="121"/>
        <v/>
      </c>
      <c r="CF102" s="29" t="str">
        <f t="shared" ca="1" si="122"/>
        <v/>
      </c>
      <c r="CG102" s="29" t="e">
        <f ca="1">+_xlfn.IFNA(VLOOKUP($B102,'Resultados General'!$C$11:$CG$510,MATCH(CG$6,'Resultados General'!$C$10:$CG$10,0),0),"")</f>
        <v>#NAME?</v>
      </c>
      <c r="CH102" s="29" t="str">
        <f t="shared" ca="1" si="123"/>
        <v/>
      </c>
      <c r="CI102" s="29" t="str">
        <f t="shared" ca="1" si="124"/>
        <v/>
      </c>
      <c r="CJ102" s="29" t="e">
        <f ca="1">+_xlfn.IFNA(VLOOKUP($B102,'Resultados General'!$C$11:$CG$510,MATCH(CJ$6,'Resultados General'!$C$10:$CG$10,0),0),"")</f>
        <v>#NAME?</v>
      </c>
      <c r="CK102" s="29" t="str">
        <f t="shared" ca="1" si="125"/>
        <v/>
      </c>
      <c r="CL102" s="29" t="str">
        <f t="shared" ca="1" si="126"/>
        <v/>
      </c>
      <c r="CM102" s="29" t="e">
        <f ca="1">+_xlfn.IFNA(VLOOKUP($B102,'Resultados General'!$C$11:$CG$510,MATCH(CM$6,'Resultados General'!$C$10:$CG$10,0),0),"")</f>
        <v>#NAME?</v>
      </c>
      <c r="CN102" s="29" t="str">
        <f t="shared" ca="1" si="127"/>
        <v/>
      </c>
      <c r="CO102" s="29" t="str">
        <f t="shared" ca="1" si="128"/>
        <v/>
      </c>
      <c r="CP102" s="29" t="e">
        <f ca="1">+_xlfn.IFNA(VLOOKUP($B102,'Resultados General'!$C$11:$CG$510,MATCH(CP$6,'Resultados General'!$C$10:$CG$10,0),0),"")</f>
        <v>#NAME?</v>
      </c>
      <c r="CQ102" s="29" t="str">
        <f t="shared" ca="1" si="129"/>
        <v/>
      </c>
      <c r="CR102" s="29" t="str">
        <f t="shared" ca="1" si="130"/>
        <v/>
      </c>
      <c r="CS102" s="29" t="e">
        <f ca="1">+_xlfn.IFNA(VLOOKUP($B102,'Resultados General'!$C$11:$CG$510,MATCH(CS$6,'Resultados General'!$C$10:$CG$10,0),0),"")</f>
        <v>#NAME?</v>
      </c>
      <c r="CT102" s="29" t="str">
        <f t="shared" ca="1" si="131"/>
        <v/>
      </c>
      <c r="CU102" s="29" t="str">
        <f t="shared" ca="1" si="132"/>
        <v/>
      </c>
      <c r="CV102" s="29" t="e">
        <f ca="1">+_xlfn.IFNA(VLOOKUP($B102,'Resultados General'!$C$11:$CG$510,MATCH(CV$6,'Resultados General'!$C$10:$CG$10,0),0),"")</f>
        <v>#NAME?</v>
      </c>
      <c r="CW102" s="29" t="str">
        <f t="shared" ca="1" si="133"/>
        <v/>
      </c>
      <c r="CX102" s="29" t="str">
        <f t="shared" ca="1" si="134"/>
        <v/>
      </c>
      <c r="CY102" s="29" t="e">
        <f ca="1">+_xlfn.IFNA(VLOOKUP($B102,'Resultados General'!$C$11:$CG$510,MATCH(CY$6,'Resultados General'!$C$10:$CG$10,0),0),"")</f>
        <v>#NAME?</v>
      </c>
      <c r="CZ102" s="29" t="str">
        <f t="shared" ca="1" si="135"/>
        <v/>
      </c>
      <c r="DA102" s="29" t="str">
        <f t="shared" ca="1" si="136"/>
        <v/>
      </c>
      <c r="DB102" s="29" t="e">
        <f ca="1">+_xlfn.IFNA(VLOOKUP($B102,'Resultados General'!$C$11:$CG$510,MATCH(DB$6,'Resultados General'!$C$10:$CG$10,0),0),"")</f>
        <v>#NAME?</v>
      </c>
      <c r="DC102" s="29" t="str">
        <f t="shared" ca="1" si="137"/>
        <v/>
      </c>
      <c r="DD102" s="29" t="str">
        <f t="shared" ca="1" si="138"/>
        <v/>
      </c>
      <c r="DE102" s="29" t="e">
        <f ca="1">+_xlfn.IFNA(VLOOKUP($B102,'Resultados General'!$C$11:$CG$510,MATCH(DE$6,'Resultados General'!$C$10:$CG$10,0),0),"")</f>
        <v>#NAME?</v>
      </c>
      <c r="DF102" s="29" t="str">
        <f t="shared" ca="1" si="139"/>
        <v/>
      </c>
      <c r="DG102" s="29" t="str">
        <f t="shared" ca="1" si="140"/>
        <v/>
      </c>
      <c r="DH102" s="29" t="e">
        <f ca="1">+_xlfn.IFNA(VLOOKUP($B102,'Resultados General'!$C$11:$CG$510,MATCH(DH$6,'Resultados General'!$C$10:$CG$10,0),0),"")</f>
        <v>#NAME?</v>
      </c>
      <c r="DI102" s="29" t="str">
        <f t="shared" ca="1" si="141"/>
        <v/>
      </c>
      <c r="DJ102" s="29" t="str">
        <f t="shared" ca="1" si="142"/>
        <v/>
      </c>
      <c r="DK102" s="29" t="e">
        <f ca="1">+_xlfn.IFNA(VLOOKUP($B102,'Resultados General'!$C$11:$CG$510,MATCH(DK$6,'Resultados General'!$C$10:$CG$10,0),0),"")</f>
        <v>#NAME?</v>
      </c>
      <c r="DL102" s="29" t="str">
        <f t="shared" ca="1" si="143"/>
        <v/>
      </c>
      <c r="DM102" s="29" t="str">
        <f t="shared" ca="1" si="144"/>
        <v/>
      </c>
      <c r="DN102" s="29" t="e">
        <f ca="1">+_xlfn.IFNA(VLOOKUP($B102,'Resultados General'!$C$11:$CG$510,MATCH(DN$6,'Resultados General'!$C$10:$CG$10,0),0),"")</f>
        <v>#NAME?</v>
      </c>
      <c r="DO102" s="29" t="str">
        <f t="shared" ca="1" si="145"/>
        <v/>
      </c>
      <c r="DP102" s="29" t="str">
        <f t="shared" ca="1" si="146"/>
        <v/>
      </c>
    </row>
    <row r="103" spans="2:120">
      <c r="B103" s="219" t="str">
        <f>+IF('Resultados General'!C106="","",'Resultados General'!C106)</f>
        <v/>
      </c>
      <c r="C103" s="134" t="e">
        <f ca="1">+_xlfn.IFNA(VLOOKUP('Distribución de puestos'!B103,'Resultados General'!$C$11:$J$510,8,0),"")</f>
        <v>#NAME?</v>
      </c>
      <c r="D103" s="135" t="e">
        <f ca="1">+_xlfn.IFNA(VLOOKUP(B103,'Resultados General'!$C$11:$L$510,10,0),"")</f>
        <v>#NAME?</v>
      </c>
      <c r="E103" s="26" t="s">
        <v>76</v>
      </c>
      <c r="F103" s="26" t="s">
        <v>76</v>
      </c>
      <c r="G103" s="135" t="str">
        <f t="shared" ca="1" si="147"/>
        <v/>
      </c>
      <c r="H103" s="135" t="str">
        <f t="shared" ca="1" si="148"/>
        <v/>
      </c>
      <c r="I103" s="219" t="str">
        <f t="shared" si="149"/>
        <v/>
      </c>
      <c r="J103" s="138"/>
      <c r="M103" s="29" t="e">
        <f ca="1">+_xlfn.IFNA(VLOOKUP($B103,'Resultados General'!$C$11:$CG$510,MATCH(M$6,'Resultados General'!$C$10:$CG$10,0),0),"")</f>
        <v>#NAME?</v>
      </c>
      <c r="N103" s="29" t="str">
        <f t="shared" ca="1" si="75"/>
        <v/>
      </c>
      <c r="O103" s="29" t="str">
        <f t="shared" ca="1" si="76"/>
        <v/>
      </c>
      <c r="P103" s="29" t="e">
        <f ca="1">+_xlfn.IFNA(VLOOKUP($B103,'Resultados General'!$C$11:$CG$510,MATCH(P$6,'Resultados General'!$C$10:$CG$10,0),0),"")</f>
        <v>#NAME?</v>
      </c>
      <c r="Q103" s="29" t="str">
        <f t="shared" ca="1" si="77"/>
        <v/>
      </c>
      <c r="R103" s="29" t="str">
        <f t="shared" ca="1" si="78"/>
        <v/>
      </c>
      <c r="S103" s="29" t="e">
        <f ca="1">+_xlfn.IFNA(VLOOKUP($B103,'Resultados General'!$C$11:$CG$510,MATCH(S$6,'Resultados General'!$C$10:$CG$10,0),0),"")</f>
        <v>#NAME?</v>
      </c>
      <c r="T103" s="29" t="str">
        <f t="shared" ca="1" si="79"/>
        <v/>
      </c>
      <c r="U103" s="29" t="str">
        <f t="shared" ca="1" si="80"/>
        <v/>
      </c>
      <c r="V103" s="29" t="e">
        <f ca="1">+_xlfn.IFNA(VLOOKUP($B103,'Resultados General'!$C$11:$CG$510,MATCH(V$6,'Resultados General'!$C$10:$CG$10,0),0),"")</f>
        <v>#NAME?</v>
      </c>
      <c r="W103" s="29" t="str">
        <f t="shared" ca="1" si="81"/>
        <v/>
      </c>
      <c r="X103" s="29" t="str">
        <f t="shared" ca="1" si="82"/>
        <v/>
      </c>
      <c r="Y103" s="29" t="e">
        <f ca="1">+_xlfn.IFNA(VLOOKUP($B103,'Resultados General'!$C$11:$CG$510,MATCH(Y$6,'Resultados General'!$C$10:$CG$10,0),0),"")</f>
        <v>#NAME?</v>
      </c>
      <c r="Z103" s="29" t="str">
        <f t="shared" ca="1" si="83"/>
        <v/>
      </c>
      <c r="AA103" s="29" t="str">
        <f t="shared" ca="1" si="84"/>
        <v/>
      </c>
      <c r="AB103" s="29" t="e">
        <f ca="1">+_xlfn.IFNA(VLOOKUP($B103,'Resultados General'!$C$11:$CG$510,MATCH(AB$6,'Resultados General'!$C$10:$CG$10,0),0),"")</f>
        <v>#NAME?</v>
      </c>
      <c r="AC103" s="29" t="str">
        <f t="shared" ca="1" si="85"/>
        <v/>
      </c>
      <c r="AD103" s="29" t="str">
        <f t="shared" ca="1" si="86"/>
        <v/>
      </c>
      <c r="AE103" s="29" t="e">
        <f ca="1">+_xlfn.IFNA(VLOOKUP($B103,'Resultados General'!$C$11:$CG$510,MATCH(AE$6,'Resultados General'!$C$10:$CG$10,0),0),"")</f>
        <v>#NAME?</v>
      </c>
      <c r="AF103" s="29" t="str">
        <f t="shared" ca="1" si="87"/>
        <v/>
      </c>
      <c r="AG103" s="29" t="str">
        <f t="shared" ca="1" si="88"/>
        <v/>
      </c>
      <c r="AH103" s="29" t="e">
        <f ca="1">+_xlfn.IFNA(VLOOKUP($B103,'Resultados General'!$C$11:$CG$510,MATCH(AH$6,'Resultados General'!$C$10:$CG$10,0),0),"")</f>
        <v>#NAME?</v>
      </c>
      <c r="AI103" s="29" t="str">
        <f t="shared" ca="1" si="89"/>
        <v/>
      </c>
      <c r="AJ103" s="29" t="str">
        <f t="shared" ca="1" si="90"/>
        <v/>
      </c>
      <c r="AK103" s="29" t="e">
        <f ca="1">+_xlfn.IFNA(VLOOKUP($B103,'Resultados General'!$C$11:$CG$510,MATCH(AK$6,'Resultados General'!$C$10:$CG$10,0),0),"")</f>
        <v>#NAME?</v>
      </c>
      <c r="AL103" s="29" t="str">
        <f t="shared" ca="1" si="91"/>
        <v/>
      </c>
      <c r="AM103" s="29" t="str">
        <f t="shared" ca="1" si="92"/>
        <v/>
      </c>
      <c r="AN103" s="29" t="e">
        <f ca="1">+_xlfn.IFNA(VLOOKUP($B103,'Resultados General'!$C$11:$CG$510,MATCH(AN$6,'Resultados General'!$C$10:$CG$10,0),0),"")</f>
        <v>#NAME?</v>
      </c>
      <c r="AO103" s="29" t="str">
        <f t="shared" ca="1" si="93"/>
        <v/>
      </c>
      <c r="AP103" s="29" t="str">
        <f t="shared" ca="1" si="94"/>
        <v/>
      </c>
      <c r="AQ103" s="29" t="e">
        <f ca="1">+_xlfn.IFNA(VLOOKUP($B103,'Resultados General'!$C$11:$CG$510,MATCH(AQ$6,'Resultados General'!$C$10:$CG$10,0),0),"")</f>
        <v>#NAME?</v>
      </c>
      <c r="AR103" s="29" t="str">
        <f t="shared" ca="1" si="95"/>
        <v/>
      </c>
      <c r="AS103" s="29" t="str">
        <f t="shared" ca="1" si="96"/>
        <v/>
      </c>
      <c r="AT103" s="29" t="e">
        <f ca="1">+_xlfn.IFNA(VLOOKUP($B103,'Resultados General'!$C$11:$CG$510,MATCH(AT$6,'Resultados General'!$C$10:$CG$10,0),0),"")</f>
        <v>#NAME?</v>
      </c>
      <c r="AU103" s="29" t="str">
        <f t="shared" ca="1" si="97"/>
        <v/>
      </c>
      <c r="AV103" s="29" t="str">
        <f t="shared" ca="1" si="98"/>
        <v/>
      </c>
      <c r="AW103" s="29" t="e">
        <f ca="1">+_xlfn.IFNA(VLOOKUP($B103,'Resultados General'!$C$11:$CG$510,MATCH(AW$6,'Resultados General'!$C$10:$CG$10,0),0),"")</f>
        <v>#NAME?</v>
      </c>
      <c r="AX103" s="29" t="str">
        <f t="shared" ca="1" si="99"/>
        <v/>
      </c>
      <c r="AY103" s="29" t="str">
        <f t="shared" ca="1" si="100"/>
        <v/>
      </c>
      <c r="AZ103" s="29" t="e">
        <f ca="1">+_xlfn.IFNA(VLOOKUP($B103,'Resultados General'!$C$11:$CG$510,MATCH(AZ$6,'Resultados General'!$C$10:$CG$10,0),0),"")</f>
        <v>#NAME?</v>
      </c>
      <c r="BA103" s="29" t="str">
        <f t="shared" ca="1" si="101"/>
        <v/>
      </c>
      <c r="BB103" s="29" t="str">
        <f t="shared" ca="1" si="102"/>
        <v/>
      </c>
      <c r="BC103" s="29" t="e">
        <f ca="1">+_xlfn.IFNA(VLOOKUP($B103,'Resultados General'!$C$11:$CG$510,MATCH(BC$6,'Resultados General'!$C$10:$CG$10,0),0),"")</f>
        <v>#NAME?</v>
      </c>
      <c r="BD103" s="29" t="str">
        <f t="shared" ca="1" si="103"/>
        <v/>
      </c>
      <c r="BE103" s="29" t="str">
        <f t="shared" ca="1" si="104"/>
        <v/>
      </c>
      <c r="BF103" s="29" t="e">
        <f ca="1">+_xlfn.IFNA(VLOOKUP($B103,'Resultados General'!$C$11:$CG$510,MATCH(BF$6,'Resultados General'!$C$10:$CG$10,0),0),"")</f>
        <v>#NAME?</v>
      </c>
      <c r="BG103" s="29" t="str">
        <f t="shared" ca="1" si="105"/>
        <v/>
      </c>
      <c r="BH103" s="29" t="str">
        <f t="shared" ca="1" si="106"/>
        <v/>
      </c>
      <c r="BI103" s="29" t="e">
        <f ca="1">+_xlfn.IFNA(VLOOKUP($B103,'Resultados General'!$C$11:$CG$510,MATCH(BI$6,'Resultados General'!$C$10:$CG$10,0),0),"")</f>
        <v>#NAME?</v>
      </c>
      <c r="BJ103" s="29" t="str">
        <f t="shared" ca="1" si="107"/>
        <v/>
      </c>
      <c r="BK103" s="29" t="str">
        <f t="shared" ca="1" si="108"/>
        <v/>
      </c>
      <c r="BL103" s="29" t="e">
        <f ca="1">+_xlfn.IFNA(VLOOKUP($B103,'Resultados General'!$C$11:$CG$510,MATCH(BL$6,'Resultados General'!$C$10:$CG$10,0),0),"")</f>
        <v>#NAME?</v>
      </c>
      <c r="BM103" s="29" t="str">
        <f t="shared" ca="1" si="109"/>
        <v/>
      </c>
      <c r="BN103" s="29" t="str">
        <f t="shared" ca="1" si="110"/>
        <v/>
      </c>
      <c r="BO103" s="29" t="e">
        <f ca="1">+_xlfn.IFNA(VLOOKUP($B103,'Resultados General'!$C$11:$CG$510,MATCH(BO$6,'Resultados General'!$C$10:$CG$10,0),0),"")</f>
        <v>#NAME?</v>
      </c>
      <c r="BP103" s="29" t="str">
        <f t="shared" ca="1" si="111"/>
        <v/>
      </c>
      <c r="BQ103" s="29" t="str">
        <f t="shared" ca="1" si="112"/>
        <v/>
      </c>
      <c r="BR103" s="29" t="e">
        <f ca="1">+_xlfn.IFNA(VLOOKUP($B103,'Resultados General'!$C$11:$CG$510,MATCH(BR$6,'Resultados General'!$C$10:$CG$10,0),0),"")</f>
        <v>#NAME?</v>
      </c>
      <c r="BS103" s="29" t="str">
        <f t="shared" ca="1" si="113"/>
        <v/>
      </c>
      <c r="BT103" s="29" t="str">
        <f t="shared" ca="1" si="114"/>
        <v/>
      </c>
      <c r="BU103" s="29" t="e">
        <f ca="1">+_xlfn.IFNA(VLOOKUP($B103,'Resultados General'!$C$11:$CG$510,MATCH(BU$6,'Resultados General'!$C$10:$CG$10,0),0),"")</f>
        <v>#NAME?</v>
      </c>
      <c r="BV103" s="29" t="str">
        <f t="shared" ca="1" si="115"/>
        <v/>
      </c>
      <c r="BW103" s="29" t="str">
        <f t="shared" ca="1" si="116"/>
        <v/>
      </c>
      <c r="BX103" s="29" t="e">
        <f ca="1">+_xlfn.IFNA(VLOOKUP($B103,'Resultados General'!$C$11:$CG$510,MATCH(BX$6,'Resultados General'!$C$10:$CG$10,0),0),"")</f>
        <v>#NAME?</v>
      </c>
      <c r="BY103" s="29" t="str">
        <f t="shared" ca="1" si="117"/>
        <v/>
      </c>
      <c r="BZ103" s="29" t="str">
        <f t="shared" ca="1" si="118"/>
        <v/>
      </c>
      <c r="CA103" s="29" t="e">
        <f ca="1">+_xlfn.IFNA(VLOOKUP($B103,'Resultados General'!$C$11:$CG$510,MATCH(CA$6,'Resultados General'!$C$10:$CG$10,0),0),"")</f>
        <v>#NAME?</v>
      </c>
      <c r="CB103" s="29" t="str">
        <f t="shared" ca="1" si="119"/>
        <v/>
      </c>
      <c r="CC103" s="29" t="str">
        <f t="shared" ca="1" si="120"/>
        <v/>
      </c>
      <c r="CD103" s="29" t="e">
        <f ca="1">+_xlfn.IFNA(VLOOKUP($B103,'Resultados General'!$C$11:$CG$510,MATCH(CD$6,'Resultados General'!$C$10:$CG$10,0),0),"")</f>
        <v>#NAME?</v>
      </c>
      <c r="CE103" s="29" t="str">
        <f t="shared" ca="1" si="121"/>
        <v/>
      </c>
      <c r="CF103" s="29" t="str">
        <f t="shared" ca="1" si="122"/>
        <v/>
      </c>
      <c r="CG103" s="29" t="e">
        <f ca="1">+_xlfn.IFNA(VLOOKUP($B103,'Resultados General'!$C$11:$CG$510,MATCH(CG$6,'Resultados General'!$C$10:$CG$10,0),0),"")</f>
        <v>#NAME?</v>
      </c>
      <c r="CH103" s="29" t="str">
        <f t="shared" ca="1" si="123"/>
        <v/>
      </c>
      <c r="CI103" s="29" t="str">
        <f t="shared" ca="1" si="124"/>
        <v/>
      </c>
      <c r="CJ103" s="29" t="e">
        <f ca="1">+_xlfn.IFNA(VLOOKUP($B103,'Resultados General'!$C$11:$CG$510,MATCH(CJ$6,'Resultados General'!$C$10:$CG$10,0),0),"")</f>
        <v>#NAME?</v>
      </c>
      <c r="CK103" s="29" t="str">
        <f t="shared" ca="1" si="125"/>
        <v/>
      </c>
      <c r="CL103" s="29" t="str">
        <f t="shared" ca="1" si="126"/>
        <v/>
      </c>
      <c r="CM103" s="29" t="e">
        <f ca="1">+_xlfn.IFNA(VLOOKUP($B103,'Resultados General'!$C$11:$CG$510,MATCH(CM$6,'Resultados General'!$C$10:$CG$10,0),0),"")</f>
        <v>#NAME?</v>
      </c>
      <c r="CN103" s="29" t="str">
        <f t="shared" ca="1" si="127"/>
        <v/>
      </c>
      <c r="CO103" s="29" t="str">
        <f t="shared" ca="1" si="128"/>
        <v/>
      </c>
      <c r="CP103" s="29" t="e">
        <f ca="1">+_xlfn.IFNA(VLOOKUP($B103,'Resultados General'!$C$11:$CG$510,MATCH(CP$6,'Resultados General'!$C$10:$CG$10,0),0),"")</f>
        <v>#NAME?</v>
      </c>
      <c r="CQ103" s="29" t="str">
        <f t="shared" ca="1" si="129"/>
        <v/>
      </c>
      <c r="CR103" s="29" t="str">
        <f t="shared" ca="1" si="130"/>
        <v/>
      </c>
      <c r="CS103" s="29" t="e">
        <f ca="1">+_xlfn.IFNA(VLOOKUP($B103,'Resultados General'!$C$11:$CG$510,MATCH(CS$6,'Resultados General'!$C$10:$CG$10,0),0),"")</f>
        <v>#NAME?</v>
      </c>
      <c r="CT103" s="29" t="str">
        <f t="shared" ca="1" si="131"/>
        <v/>
      </c>
      <c r="CU103" s="29" t="str">
        <f t="shared" ca="1" si="132"/>
        <v/>
      </c>
      <c r="CV103" s="29" t="e">
        <f ca="1">+_xlfn.IFNA(VLOOKUP($B103,'Resultados General'!$C$11:$CG$510,MATCH(CV$6,'Resultados General'!$C$10:$CG$10,0),0),"")</f>
        <v>#NAME?</v>
      </c>
      <c r="CW103" s="29" t="str">
        <f t="shared" ca="1" si="133"/>
        <v/>
      </c>
      <c r="CX103" s="29" t="str">
        <f t="shared" ca="1" si="134"/>
        <v/>
      </c>
      <c r="CY103" s="29" t="e">
        <f ca="1">+_xlfn.IFNA(VLOOKUP($B103,'Resultados General'!$C$11:$CG$510,MATCH(CY$6,'Resultados General'!$C$10:$CG$10,0),0),"")</f>
        <v>#NAME?</v>
      </c>
      <c r="CZ103" s="29" t="str">
        <f t="shared" ca="1" si="135"/>
        <v/>
      </c>
      <c r="DA103" s="29" t="str">
        <f t="shared" ca="1" si="136"/>
        <v/>
      </c>
      <c r="DB103" s="29" t="e">
        <f ca="1">+_xlfn.IFNA(VLOOKUP($B103,'Resultados General'!$C$11:$CG$510,MATCH(DB$6,'Resultados General'!$C$10:$CG$10,0),0),"")</f>
        <v>#NAME?</v>
      </c>
      <c r="DC103" s="29" t="str">
        <f t="shared" ca="1" si="137"/>
        <v/>
      </c>
      <c r="DD103" s="29" t="str">
        <f t="shared" ca="1" si="138"/>
        <v/>
      </c>
      <c r="DE103" s="29" t="e">
        <f ca="1">+_xlfn.IFNA(VLOOKUP($B103,'Resultados General'!$C$11:$CG$510,MATCH(DE$6,'Resultados General'!$C$10:$CG$10,0),0),"")</f>
        <v>#NAME?</v>
      </c>
      <c r="DF103" s="29" t="str">
        <f t="shared" ca="1" si="139"/>
        <v/>
      </c>
      <c r="DG103" s="29" t="str">
        <f t="shared" ca="1" si="140"/>
        <v/>
      </c>
      <c r="DH103" s="29" t="e">
        <f ca="1">+_xlfn.IFNA(VLOOKUP($B103,'Resultados General'!$C$11:$CG$510,MATCH(DH$6,'Resultados General'!$C$10:$CG$10,0),0),"")</f>
        <v>#NAME?</v>
      </c>
      <c r="DI103" s="29" t="str">
        <f t="shared" ca="1" si="141"/>
        <v/>
      </c>
      <c r="DJ103" s="29" t="str">
        <f t="shared" ca="1" si="142"/>
        <v/>
      </c>
      <c r="DK103" s="29" t="e">
        <f ca="1">+_xlfn.IFNA(VLOOKUP($B103,'Resultados General'!$C$11:$CG$510,MATCH(DK$6,'Resultados General'!$C$10:$CG$10,0),0),"")</f>
        <v>#NAME?</v>
      </c>
      <c r="DL103" s="29" t="str">
        <f t="shared" ca="1" si="143"/>
        <v/>
      </c>
      <c r="DM103" s="29" t="str">
        <f t="shared" ca="1" si="144"/>
        <v/>
      </c>
      <c r="DN103" s="29" t="e">
        <f ca="1">+_xlfn.IFNA(VLOOKUP($B103,'Resultados General'!$C$11:$CG$510,MATCH(DN$6,'Resultados General'!$C$10:$CG$10,0),0),"")</f>
        <v>#NAME?</v>
      </c>
      <c r="DO103" s="29" t="str">
        <f t="shared" ca="1" si="145"/>
        <v/>
      </c>
      <c r="DP103" s="29" t="str">
        <f t="shared" ca="1" si="146"/>
        <v/>
      </c>
    </row>
    <row r="104" spans="2:120">
      <c r="B104" s="219" t="str">
        <f>+IF('Resultados General'!C107="","",'Resultados General'!C107)</f>
        <v/>
      </c>
      <c r="C104" s="134" t="e">
        <f ca="1">+_xlfn.IFNA(VLOOKUP('Distribución de puestos'!B104,'Resultados General'!$C$11:$J$510,8,0),"")</f>
        <v>#NAME?</v>
      </c>
      <c r="D104" s="135" t="e">
        <f ca="1">+_xlfn.IFNA(VLOOKUP(B104,'Resultados General'!$C$11:$L$510,10,0),"")</f>
        <v>#NAME?</v>
      </c>
      <c r="E104" s="26" t="s">
        <v>76</v>
      </c>
      <c r="F104" s="26" t="s">
        <v>76</v>
      </c>
      <c r="G104" s="135" t="str">
        <f t="shared" ca="1" si="147"/>
        <v/>
      </c>
      <c r="H104" s="135" t="str">
        <f t="shared" ca="1" si="148"/>
        <v/>
      </c>
      <c r="I104" s="219" t="str">
        <f t="shared" si="149"/>
        <v/>
      </c>
      <c r="J104" s="138"/>
      <c r="M104" s="29" t="e">
        <f ca="1">+_xlfn.IFNA(VLOOKUP($B104,'Resultados General'!$C$11:$CG$510,MATCH(M$6,'Resultados General'!$C$10:$CG$10,0),0),"")</f>
        <v>#NAME?</v>
      </c>
      <c r="N104" s="29" t="str">
        <f t="shared" ca="1" si="75"/>
        <v/>
      </c>
      <c r="O104" s="29" t="str">
        <f t="shared" ca="1" si="76"/>
        <v/>
      </c>
      <c r="P104" s="29" t="e">
        <f ca="1">+_xlfn.IFNA(VLOOKUP($B104,'Resultados General'!$C$11:$CG$510,MATCH(P$6,'Resultados General'!$C$10:$CG$10,0),0),"")</f>
        <v>#NAME?</v>
      </c>
      <c r="Q104" s="29" t="str">
        <f t="shared" ca="1" si="77"/>
        <v/>
      </c>
      <c r="R104" s="29" t="str">
        <f t="shared" ca="1" si="78"/>
        <v/>
      </c>
      <c r="S104" s="29" t="e">
        <f ca="1">+_xlfn.IFNA(VLOOKUP($B104,'Resultados General'!$C$11:$CG$510,MATCH(S$6,'Resultados General'!$C$10:$CG$10,0),0),"")</f>
        <v>#NAME?</v>
      </c>
      <c r="T104" s="29" t="str">
        <f t="shared" ca="1" si="79"/>
        <v/>
      </c>
      <c r="U104" s="29" t="str">
        <f t="shared" ca="1" si="80"/>
        <v/>
      </c>
      <c r="V104" s="29" t="e">
        <f ca="1">+_xlfn.IFNA(VLOOKUP($B104,'Resultados General'!$C$11:$CG$510,MATCH(V$6,'Resultados General'!$C$10:$CG$10,0),0),"")</f>
        <v>#NAME?</v>
      </c>
      <c r="W104" s="29" t="str">
        <f t="shared" ca="1" si="81"/>
        <v/>
      </c>
      <c r="X104" s="29" t="str">
        <f t="shared" ca="1" si="82"/>
        <v/>
      </c>
      <c r="Y104" s="29" t="e">
        <f ca="1">+_xlfn.IFNA(VLOOKUP($B104,'Resultados General'!$C$11:$CG$510,MATCH(Y$6,'Resultados General'!$C$10:$CG$10,0),0),"")</f>
        <v>#NAME?</v>
      </c>
      <c r="Z104" s="29" t="str">
        <f t="shared" ca="1" si="83"/>
        <v/>
      </c>
      <c r="AA104" s="29" t="str">
        <f t="shared" ca="1" si="84"/>
        <v/>
      </c>
      <c r="AB104" s="29" t="e">
        <f ca="1">+_xlfn.IFNA(VLOOKUP($B104,'Resultados General'!$C$11:$CG$510,MATCH(AB$6,'Resultados General'!$C$10:$CG$10,0),0),"")</f>
        <v>#NAME?</v>
      </c>
      <c r="AC104" s="29" t="str">
        <f t="shared" ca="1" si="85"/>
        <v/>
      </c>
      <c r="AD104" s="29" t="str">
        <f t="shared" ca="1" si="86"/>
        <v/>
      </c>
      <c r="AE104" s="29" t="e">
        <f ca="1">+_xlfn.IFNA(VLOOKUP($B104,'Resultados General'!$C$11:$CG$510,MATCH(AE$6,'Resultados General'!$C$10:$CG$10,0),0),"")</f>
        <v>#NAME?</v>
      </c>
      <c r="AF104" s="29" t="str">
        <f t="shared" ca="1" si="87"/>
        <v/>
      </c>
      <c r="AG104" s="29" t="str">
        <f t="shared" ca="1" si="88"/>
        <v/>
      </c>
      <c r="AH104" s="29" t="e">
        <f ca="1">+_xlfn.IFNA(VLOOKUP($B104,'Resultados General'!$C$11:$CG$510,MATCH(AH$6,'Resultados General'!$C$10:$CG$10,0),0),"")</f>
        <v>#NAME?</v>
      </c>
      <c r="AI104" s="29" t="str">
        <f t="shared" ca="1" si="89"/>
        <v/>
      </c>
      <c r="AJ104" s="29" t="str">
        <f t="shared" ca="1" si="90"/>
        <v/>
      </c>
      <c r="AK104" s="29" t="e">
        <f ca="1">+_xlfn.IFNA(VLOOKUP($B104,'Resultados General'!$C$11:$CG$510,MATCH(AK$6,'Resultados General'!$C$10:$CG$10,0),0),"")</f>
        <v>#NAME?</v>
      </c>
      <c r="AL104" s="29" t="str">
        <f t="shared" ca="1" si="91"/>
        <v/>
      </c>
      <c r="AM104" s="29" t="str">
        <f t="shared" ca="1" si="92"/>
        <v/>
      </c>
      <c r="AN104" s="29" t="e">
        <f ca="1">+_xlfn.IFNA(VLOOKUP($B104,'Resultados General'!$C$11:$CG$510,MATCH(AN$6,'Resultados General'!$C$10:$CG$10,0),0),"")</f>
        <v>#NAME?</v>
      </c>
      <c r="AO104" s="29" t="str">
        <f t="shared" ca="1" si="93"/>
        <v/>
      </c>
      <c r="AP104" s="29" t="str">
        <f t="shared" ca="1" si="94"/>
        <v/>
      </c>
      <c r="AQ104" s="29" t="e">
        <f ca="1">+_xlfn.IFNA(VLOOKUP($B104,'Resultados General'!$C$11:$CG$510,MATCH(AQ$6,'Resultados General'!$C$10:$CG$10,0),0),"")</f>
        <v>#NAME?</v>
      </c>
      <c r="AR104" s="29" t="str">
        <f t="shared" ca="1" si="95"/>
        <v/>
      </c>
      <c r="AS104" s="29" t="str">
        <f t="shared" ca="1" si="96"/>
        <v/>
      </c>
      <c r="AT104" s="29" t="e">
        <f ca="1">+_xlfn.IFNA(VLOOKUP($B104,'Resultados General'!$C$11:$CG$510,MATCH(AT$6,'Resultados General'!$C$10:$CG$10,0),0),"")</f>
        <v>#NAME?</v>
      </c>
      <c r="AU104" s="29" t="str">
        <f t="shared" ca="1" si="97"/>
        <v/>
      </c>
      <c r="AV104" s="29" t="str">
        <f t="shared" ca="1" si="98"/>
        <v/>
      </c>
      <c r="AW104" s="29" t="e">
        <f ca="1">+_xlfn.IFNA(VLOOKUP($B104,'Resultados General'!$C$11:$CG$510,MATCH(AW$6,'Resultados General'!$C$10:$CG$10,0),0),"")</f>
        <v>#NAME?</v>
      </c>
      <c r="AX104" s="29" t="str">
        <f t="shared" ca="1" si="99"/>
        <v/>
      </c>
      <c r="AY104" s="29" t="str">
        <f t="shared" ca="1" si="100"/>
        <v/>
      </c>
      <c r="AZ104" s="29" t="e">
        <f ca="1">+_xlfn.IFNA(VLOOKUP($B104,'Resultados General'!$C$11:$CG$510,MATCH(AZ$6,'Resultados General'!$C$10:$CG$10,0),0),"")</f>
        <v>#NAME?</v>
      </c>
      <c r="BA104" s="29" t="str">
        <f t="shared" ca="1" si="101"/>
        <v/>
      </c>
      <c r="BB104" s="29" t="str">
        <f t="shared" ca="1" si="102"/>
        <v/>
      </c>
      <c r="BC104" s="29" t="e">
        <f ca="1">+_xlfn.IFNA(VLOOKUP($B104,'Resultados General'!$C$11:$CG$510,MATCH(BC$6,'Resultados General'!$C$10:$CG$10,0),0),"")</f>
        <v>#NAME?</v>
      </c>
      <c r="BD104" s="29" t="str">
        <f t="shared" ca="1" si="103"/>
        <v/>
      </c>
      <c r="BE104" s="29" t="str">
        <f t="shared" ca="1" si="104"/>
        <v/>
      </c>
      <c r="BF104" s="29" t="e">
        <f ca="1">+_xlfn.IFNA(VLOOKUP($B104,'Resultados General'!$C$11:$CG$510,MATCH(BF$6,'Resultados General'!$C$10:$CG$10,0),0),"")</f>
        <v>#NAME?</v>
      </c>
      <c r="BG104" s="29" t="str">
        <f t="shared" ca="1" si="105"/>
        <v/>
      </c>
      <c r="BH104" s="29" t="str">
        <f t="shared" ca="1" si="106"/>
        <v/>
      </c>
      <c r="BI104" s="29" t="e">
        <f ca="1">+_xlfn.IFNA(VLOOKUP($B104,'Resultados General'!$C$11:$CG$510,MATCH(BI$6,'Resultados General'!$C$10:$CG$10,0),0),"")</f>
        <v>#NAME?</v>
      </c>
      <c r="BJ104" s="29" t="str">
        <f t="shared" ca="1" si="107"/>
        <v/>
      </c>
      <c r="BK104" s="29" t="str">
        <f t="shared" ca="1" si="108"/>
        <v/>
      </c>
      <c r="BL104" s="29" t="e">
        <f ca="1">+_xlfn.IFNA(VLOOKUP($B104,'Resultados General'!$C$11:$CG$510,MATCH(BL$6,'Resultados General'!$C$10:$CG$10,0),0),"")</f>
        <v>#NAME?</v>
      </c>
      <c r="BM104" s="29" t="str">
        <f t="shared" ca="1" si="109"/>
        <v/>
      </c>
      <c r="BN104" s="29" t="str">
        <f t="shared" ca="1" si="110"/>
        <v/>
      </c>
      <c r="BO104" s="29" t="e">
        <f ca="1">+_xlfn.IFNA(VLOOKUP($B104,'Resultados General'!$C$11:$CG$510,MATCH(BO$6,'Resultados General'!$C$10:$CG$10,0),0),"")</f>
        <v>#NAME?</v>
      </c>
      <c r="BP104" s="29" t="str">
        <f t="shared" ca="1" si="111"/>
        <v/>
      </c>
      <c r="BQ104" s="29" t="str">
        <f t="shared" ca="1" si="112"/>
        <v/>
      </c>
      <c r="BR104" s="29" t="e">
        <f ca="1">+_xlfn.IFNA(VLOOKUP($B104,'Resultados General'!$C$11:$CG$510,MATCH(BR$6,'Resultados General'!$C$10:$CG$10,0),0),"")</f>
        <v>#NAME?</v>
      </c>
      <c r="BS104" s="29" t="str">
        <f t="shared" ca="1" si="113"/>
        <v/>
      </c>
      <c r="BT104" s="29" t="str">
        <f t="shared" ca="1" si="114"/>
        <v/>
      </c>
      <c r="BU104" s="29" t="e">
        <f ca="1">+_xlfn.IFNA(VLOOKUP($B104,'Resultados General'!$C$11:$CG$510,MATCH(BU$6,'Resultados General'!$C$10:$CG$10,0),0),"")</f>
        <v>#NAME?</v>
      </c>
      <c r="BV104" s="29" t="str">
        <f t="shared" ca="1" si="115"/>
        <v/>
      </c>
      <c r="BW104" s="29" t="str">
        <f t="shared" ca="1" si="116"/>
        <v/>
      </c>
      <c r="BX104" s="29" t="e">
        <f ca="1">+_xlfn.IFNA(VLOOKUP($B104,'Resultados General'!$C$11:$CG$510,MATCH(BX$6,'Resultados General'!$C$10:$CG$10,0),0),"")</f>
        <v>#NAME?</v>
      </c>
      <c r="BY104" s="29" t="str">
        <f t="shared" ca="1" si="117"/>
        <v/>
      </c>
      <c r="BZ104" s="29" t="str">
        <f t="shared" ca="1" si="118"/>
        <v/>
      </c>
      <c r="CA104" s="29" t="e">
        <f ca="1">+_xlfn.IFNA(VLOOKUP($B104,'Resultados General'!$C$11:$CG$510,MATCH(CA$6,'Resultados General'!$C$10:$CG$10,0),0),"")</f>
        <v>#NAME?</v>
      </c>
      <c r="CB104" s="29" t="str">
        <f t="shared" ca="1" si="119"/>
        <v/>
      </c>
      <c r="CC104" s="29" t="str">
        <f t="shared" ca="1" si="120"/>
        <v/>
      </c>
      <c r="CD104" s="29" t="e">
        <f ca="1">+_xlfn.IFNA(VLOOKUP($B104,'Resultados General'!$C$11:$CG$510,MATCH(CD$6,'Resultados General'!$C$10:$CG$10,0),0),"")</f>
        <v>#NAME?</v>
      </c>
      <c r="CE104" s="29" t="str">
        <f t="shared" ca="1" si="121"/>
        <v/>
      </c>
      <c r="CF104" s="29" t="str">
        <f t="shared" ca="1" si="122"/>
        <v/>
      </c>
      <c r="CG104" s="29" t="e">
        <f ca="1">+_xlfn.IFNA(VLOOKUP($B104,'Resultados General'!$C$11:$CG$510,MATCH(CG$6,'Resultados General'!$C$10:$CG$10,0),0),"")</f>
        <v>#NAME?</v>
      </c>
      <c r="CH104" s="29" t="str">
        <f t="shared" ca="1" si="123"/>
        <v/>
      </c>
      <c r="CI104" s="29" t="str">
        <f t="shared" ca="1" si="124"/>
        <v/>
      </c>
      <c r="CJ104" s="29" t="e">
        <f ca="1">+_xlfn.IFNA(VLOOKUP($B104,'Resultados General'!$C$11:$CG$510,MATCH(CJ$6,'Resultados General'!$C$10:$CG$10,0),0),"")</f>
        <v>#NAME?</v>
      </c>
      <c r="CK104" s="29" t="str">
        <f t="shared" ca="1" si="125"/>
        <v/>
      </c>
      <c r="CL104" s="29" t="str">
        <f t="shared" ca="1" si="126"/>
        <v/>
      </c>
      <c r="CM104" s="29" t="e">
        <f ca="1">+_xlfn.IFNA(VLOOKUP($B104,'Resultados General'!$C$11:$CG$510,MATCH(CM$6,'Resultados General'!$C$10:$CG$10,0),0),"")</f>
        <v>#NAME?</v>
      </c>
      <c r="CN104" s="29" t="str">
        <f t="shared" ca="1" si="127"/>
        <v/>
      </c>
      <c r="CO104" s="29" t="str">
        <f t="shared" ca="1" si="128"/>
        <v/>
      </c>
      <c r="CP104" s="29" t="e">
        <f ca="1">+_xlfn.IFNA(VLOOKUP($B104,'Resultados General'!$C$11:$CG$510,MATCH(CP$6,'Resultados General'!$C$10:$CG$10,0),0),"")</f>
        <v>#NAME?</v>
      </c>
      <c r="CQ104" s="29" t="str">
        <f t="shared" ca="1" si="129"/>
        <v/>
      </c>
      <c r="CR104" s="29" t="str">
        <f t="shared" ca="1" si="130"/>
        <v/>
      </c>
      <c r="CS104" s="29" t="e">
        <f ca="1">+_xlfn.IFNA(VLOOKUP($B104,'Resultados General'!$C$11:$CG$510,MATCH(CS$6,'Resultados General'!$C$10:$CG$10,0),0),"")</f>
        <v>#NAME?</v>
      </c>
      <c r="CT104" s="29" t="str">
        <f t="shared" ca="1" si="131"/>
        <v/>
      </c>
      <c r="CU104" s="29" t="str">
        <f t="shared" ca="1" si="132"/>
        <v/>
      </c>
      <c r="CV104" s="29" t="e">
        <f ca="1">+_xlfn.IFNA(VLOOKUP($B104,'Resultados General'!$C$11:$CG$510,MATCH(CV$6,'Resultados General'!$C$10:$CG$10,0),0),"")</f>
        <v>#NAME?</v>
      </c>
      <c r="CW104" s="29" t="str">
        <f t="shared" ca="1" si="133"/>
        <v/>
      </c>
      <c r="CX104" s="29" t="str">
        <f t="shared" ca="1" si="134"/>
        <v/>
      </c>
      <c r="CY104" s="29" t="e">
        <f ca="1">+_xlfn.IFNA(VLOOKUP($B104,'Resultados General'!$C$11:$CG$510,MATCH(CY$6,'Resultados General'!$C$10:$CG$10,0),0),"")</f>
        <v>#NAME?</v>
      </c>
      <c r="CZ104" s="29" t="str">
        <f t="shared" ca="1" si="135"/>
        <v/>
      </c>
      <c r="DA104" s="29" t="str">
        <f t="shared" ca="1" si="136"/>
        <v/>
      </c>
      <c r="DB104" s="29" t="e">
        <f ca="1">+_xlfn.IFNA(VLOOKUP($B104,'Resultados General'!$C$11:$CG$510,MATCH(DB$6,'Resultados General'!$C$10:$CG$10,0),0),"")</f>
        <v>#NAME?</v>
      </c>
      <c r="DC104" s="29" t="str">
        <f t="shared" ca="1" si="137"/>
        <v/>
      </c>
      <c r="DD104" s="29" t="str">
        <f t="shared" ca="1" si="138"/>
        <v/>
      </c>
      <c r="DE104" s="29" t="e">
        <f ca="1">+_xlfn.IFNA(VLOOKUP($B104,'Resultados General'!$C$11:$CG$510,MATCH(DE$6,'Resultados General'!$C$10:$CG$10,0),0),"")</f>
        <v>#NAME?</v>
      </c>
      <c r="DF104" s="29" t="str">
        <f t="shared" ca="1" si="139"/>
        <v/>
      </c>
      <c r="DG104" s="29" t="str">
        <f t="shared" ca="1" si="140"/>
        <v/>
      </c>
      <c r="DH104" s="29" t="e">
        <f ca="1">+_xlfn.IFNA(VLOOKUP($B104,'Resultados General'!$C$11:$CG$510,MATCH(DH$6,'Resultados General'!$C$10:$CG$10,0),0),"")</f>
        <v>#NAME?</v>
      </c>
      <c r="DI104" s="29" t="str">
        <f t="shared" ca="1" si="141"/>
        <v/>
      </c>
      <c r="DJ104" s="29" t="str">
        <f t="shared" ca="1" si="142"/>
        <v/>
      </c>
      <c r="DK104" s="29" t="e">
        <f ca="1">+_xlfn.IFNA(VLOOKUP($B104,'Resultados General'!$C$11:$CG$510,MATCH(DK$6,'Resultados General'!$C$10:$CG$10,0),0),"")</f>
        <v>#NAME?</v>
      </c>
      <c r="DL104" s="29" t="str">
        <f t="shared" ca="1" si="143"/>
        <v/>
      </c>
      <c r="DM104" s="29" t="str">
        <f t="shared" ca="1" si="144"/>
        <v/>
      </c>
      <c r="DN104" s="29" t="e">
        <f ca="1">+_xlfn.IFNA(VLOOKUP($B104,'Resultados General'!$C$11:$CG$510,MATCH(DN$6,'Resultados General'!$C$10:$CG$10,0),0),"")</f>
        <v>#NAME?</v>
      </c>
      <c r="DO104" s="29" t="str">
        <f t="shared" ca="1" si="145"/>
        <v/>
      </c>
      <c r="DP104" s="29" t="str">
        <f t="shared" ca="1" si="146"/>
        <v/>
      </c>
    </row>
    <row r="105" spans="2:120">
      <c r="B105" s="219" t="str">
        <f>+IF('Resultados General'!C108="","",'Resultados General'!C108)</f>
        <v/>
      </c>
      <c r="C105" s="134" t="e">
        <f ca="1">+_xlfn.IFNA(VLOOKUP('Distribución de puestos'!B105,'Resultados General'!$C$11:$J$510,8,0),"")</f>
        <v>#NAME?</v>
      </c>
      <c r="D105" s="135" t="e">
        <f ca="1">+_xlfn.IFNA(VLOOKUP(B105,'Resultados General'!$C$11:$L$510,10,0),"")</f>
        <v>#NAME?</v>
      </c>
      <c r="E105" s="26" t="s">
        <v>76</v>
      </c>
      <c r="F105" s="26" t="s">
        <v>76</v>
      </c>
      <c r="G105" s="135" t="str">
        <f t="shared" ca="1" si="147"/>
        <v/>
      </c>
      <c r="H105" s="135" t="str">
        <f t="shared" ca="1" si="148"/>
        <v/>
      </c>
      <c r="I105" s="219" t="str">
        <f t="shared" si="149"/>
        <v/>
      </c>
      <c r="J105" s="138"/>
      <c r="M105" s="29" t="e">
        <f ca="1">+_xlfn.IFNA(VLOOKUP($B105,'Resultados General'!$C$11:$CG$510,MATCH(M$6,'Resultados General'!$C$10:$CG$10,0),0),"")</f>
        <v>#NAME?</v>
      </c>
      <c r="N105" s="29" t="str">
        <f t="shared" ca="1" si="75"/>
        <v/>
      </c>
      <c r="O105" s="29" t="str">
        <f t="shared" ca="1" si="76"/>
        <v/>
      </c>
      <c r="P105" s="29" t="e">
        <f ca="1">+_xlfn.IFNA(VLOOKUP($B105,'Resultados General'!$C$11:$CG$510,MATCH(P$6,'Resultados General'!$C$10:$CG$10,0),0),"")</f>
        <v>#NAME?</v>
      </c>
      <c r="Q105" s="29" t="str">
        <f t="shared" ca="1" si="77"/>
        <v/>
      </c>
      <c r="R105" s="29" t="str">
        <f t="shared" ca="1" si="78"/>
        <v/>
      </c>
      <c r="S105" s="29" t="e">
        <f ca="1">+_xlfn.IFNA(VLOOKUP($B105,'Resultados General'!$C$11:$CG$510,MATCH(S$6,'Resultados General'!$C$10:$CG$10,0),0),"")</f>
        <v>#NAME?</v>
      </c>
      <c r="T105" s="29" t="str">
        <f t="shared" ca="1" si="79"/>
        <v/>
      </c>
      <c r="U105" s="29" t="str">
        <f t="shared" ca="1" si="80"/>
        <v/>
      </c>
      <c r="V105" s="29" t="e">
        <f ca="1">+_xlfn.IFNA(VLOOKUP($B105,'Resultados General'!$C$11:$CG$510,MATCH(V$6,'Resultados General'!$C$10:$CG$10,0),0),"")</f>
        <v>#NAME?</v>
      </c>
      <c r="W105" s="29" t="str">
        <f t="shared" ca="1" si="81"/>
        <v/>
      </c>
      <c r="X105" s="29" t="str">
        <f t="shared" ca="1" si="82"/>
        <v/>
      </c>
      <c r="Y105" s="29" t="e">
        <f ca="1">+_xlfn.IFNA(VLOOKUP($B105,'Resultados General'!$C$11:$CG$510,MATCH(Y$6,'Resultados General'!$C$10:$CG$10,0),0),"")</f>
        <v>#NAME?</v>
      </c>
      <c r="Z105" s="29" t="str">
        <f t="shared" ca="1" si="83"/>
        <v/>
      </c>
      <c r="AA105" s="29" t="str">
        <f t="shared" ca="1" si="84"/>
        <v/>
      </c>
      <c r="AB105" s="29" t="e">
        <f ca="1">+_xlfn.IFNA(VLOOKUP($B105,'Resultados General'!$C$11:$CG$510,MATCH(AB$6,'Resultados General'!$C$10:$CG$10,0),0),"")</f>
        <v>#NAME?</v>
      </c>
      <c r="AC105" s="29" t="str">
        <f t="shared" ca="1" si="85"/>
        <v/>
      </c>
      <c r="AD105" s="29" t="str">
        <f t="shared" ca="1" si="86"/>
        <v/>
      </c>
      <c r="AE105" s="29" t="e">
        <f ca="1">+_xlfn.IFNA(VLOOKUP($B105,'Resultados General'!$C$11:$CG$510,MATCH(AE$6,'Resultados General'!$C$10:$CG$10,0),0),"")</f>
        <v>#NAME?</v>
      </c>
      <c r="AF105" s="29" t="str">
        <f t="shared" ca="1" si="87"/>
        <v/>
      </c>
      <c r="AG105" s="29" t="str">
        <f t="shared" ca="1" si="88"/>
        <v/>
      </c>
      <c r="AH105" s="29" t="e">
        <f ca="1">+_xlfn.IFNA(VLOOKUP($B105,'Resultados General'!$C$11:$CG$510,MATCH(AH$6,'Resultados General'!$C$10:$CG$10,0),0),"")</f>
        <v>#NAME?</v>
      </c>
      <c r="AI105" s="29" t="str">
        <f t="shared" ca="1" si="89"/>
        <v/>
      </c>
      <c r="AJ105" s="29" t="str">
        <f t="shared" ca="1" si="90"/>
        <v/>
      </c>
      <c r="AK105" s="29" t="e">
        <f ca="1">+_xlfn.IFNA(VLOOKUP($B105,'Resultados General'!$C$11:$CG$510,MATCH(AK$6,'Resultados General'!$C$10:$CG$10,0),0),"")</f>
        <v>#NAME?</v>
      </c>
      <c r="AL105" s="29" t="str">
        <f t="shared" ca="1" si="91"/>
        <v/>
      </c>
      <c r="AM105" s="29" t="str">
        <f t="shared" ca="1" si="92"/>
        <v/>
      </c>
      <c r="AN105" s="29" t="e">
        <f ca="1">+_xlfn.IFNA(VLOOKUP($B105,'Resultados General'!$C$11:$CG$510,MATCH(AN$6,'Resultados General'!$C$10:$CG$10,0),0),"")</f>
        <v>#NAME?</v>
      </c>
      <c r="AO105" s="29" t="str">
        <f t="shared" ca="1" si="93"/>
        <v/>
      </c>
      <c r="AP105" s="29" t="str">
        <f t="shared" ca="1" si="94"/>
        <v/>
      </c>
      <c r="AQ105" s="29" t="e">
        <f ca="1">+_xlfn.IFNA(VLOOKUP($B105,'Resultados General'!$C$11:$CG$510,MATCH(AQ$6,'Resultados General'!$C$10:$CG$10,0),0),"")</f>
        <v>#NAME?</v>
      </c>
      <c r="AR105" s="29" t="str">
        <f t="shared" ca="1" si="95"/>
        <v/>
      </c>
      <c r="AS105" s="29" t="str">
        <f t="shared" ca="1" si="96"/>
        <v/>
      </c>
      <c r="AT105" s="29" t="e">
        <f ca="1">+_xlfn.IFNA(VLOOKUP($B105,'Resultados General'!$C$11:$CG$510,MATCH(AT$6,'Resultados General'!$C$10:$CG$10,0),0),"")</f>
        <v>#NAME?</v>
      </c>
      <c r="AU105" s="29" t="str">
        <f t="shared" ca="1" si="97"/>
        <v/>
      </c>
      <c r="AV105" s="29" t="str">
        <f t="shared" ca="1" si="98"/>
        <v/>
      </c>
      <c r="AW105" s="29" t="e">
        <f ca="1">+_xlfn.IFNA(VLOOKUP($B105,'Resultados General'!$C$11:$CG$510,MATCH(AW$6,'Resultados General'!$C$10:$CG$10,0),0),"")</f>
        <v>#NAME?</v>
      </c>
      <c r="AX105" s="29" t="str">
        <f t="shared" ca="1" si="99"/>
        <v/>
      </c>
      <c r="AY105" s="29" t="str">
        <f t="shared" ca="1" si="100"/>
        <v/>
      </c>
      <c r="AZ105" s="29" t="e">
        <f ca="1">+_xlfn.IFNA(VLOOKUP($B105,'Resultados General'!$C$11:$CG$510,MATCH(AZ$6,'Resultados General'!$C$10:$CG$10,0),0),"")</f>
        <v>#NAME?</v>
      </c>
      <c r="BA105" s="29" t="str">
        <f t="shared" ca="1" si="101"/>
        <v/>
      </c>
      <c r="BB105" s="29" t="str">
        <f t="shared" ca="1" si="102"/>
        <v/>
      </c>
      <c r="BC105" s="29" t="e">
        <f ca="1">+_xlfn.IFNA(VLOOKUP($B105,'Resultados General'!$C$11:$CG$510,MATCH(BC$6,'Resultados General'!$C$10:$CG$10,0),0),"")</f>
        <v>#NAME?</v>
      </c>
      <c r="BD105" s="29" t="str">
        <f t="shared" ca="1" si="103"/>
        <v/>
      </c>
      <c r="BE105" s="29" t="str">
        <f t="shared" ca="1" si="104"/>
        <v/>
      </c>
      <c r="BF105" s="29" t="e">
        <f ca="1">+_xlfn.IFNA(VLOOKUP($B105,'Resultados General'!$C$11:$CG$510,MATCH(BF$6,'Resultados General'!$C$10:$CG$10,0),0),"")</f>
        <v>#NAME?</v>
      </c>
      <c r="BG105" s="29" t="str">
        <f t="shared" ca="1" si="105"/>
        <v/>
      </c>
      <c r="BH105" s="29" t="str">
        <f t="shared" ca="1" si="106"/>
        <v/>
      </c>
      <c r="BI105" s="29" t="e">
        <f ca="1">+_xlfn.IFNA(VLOOKUP($B105,'Resultados General'!$C$11:$CG$510,MATCH(BI$6,'Resultados General'!$C$10:$CG$10,0),0),"")</f>
        <v>#NAME?</v>
      </c>
      <c r="BJ105" s="29" t="str">
        <f t="shared" ca="1" si="107"/>
        <v/>
      </c>
      <c r="BK105" s="29" t="str">
        <f t="shared" ca="1" si="108"/>
        <v/>
      </c>
      <c r="BL105" s="29" t="e">
        <f ca="1">+_xlfn.IFNA(VLOOKUP($B105,'Resultados General'!$C$11:$CG$510,MATCH(BL$6,'Resultados General'!$C$10:$CG$10,0),0),"")</f>
        <v>#NAME?</v>
      </c>
      <c r="BM105" s="29" t="str">
        <f t="shared" ca="1" si="109"/>
        <v/>
      </c>
      <c r="BN105" s="29" t="str">
        <f t="shared" ca="1" si="110"/>
        <v/>
      </c>
      <c r="BO105" s="29" t="e">
        <f ca="1">+_xlfn.IFNA(VLOOKUP($B105,'Resultados General'!$C$11:$CG$510,MATCH(BO$6,'Resultados General'!$C$10:$CG$10,0),0),"")</f>
        <v>#NAME?</v>
      </c>
      <c r="BP105" s="29" t="str">
        <f t="shared" ca="1" si="111"/>
        <v/>
      </c>
      <c r="BQ105" s="29" t="str">
        <f t="shared" ca="1" si="112"/>
        <v/>
      </c>
      <c r="BR105" s="29" t="e">
        <f ca="1">+_xlfn.IFNA(VLOOKUP($B105,'Resultados General'!$C$11:$CG$510,MATCH(BR$6,'Resultados General'!$C$10:$CG$10,0),0),"")</f>
        <v>#NAME?</v>
      </c>
      <c r="BS105" s="29" t="str">
        <f t="shared" ca="1" si="113"/>
        <v/>
      </c>
      <c r="BT105" s="29" t="str">
        <f t="shared" ca="1" si="114"/>
        <v/>
      </c>
      <c r="BU105" s="29" t="e">
        <f ca="1">+_xlfn.IFNA(VLOOKUP($B105,'Resultados General'!$C$11:$CG$510,MATCH(BU$6,'Resultados General'!$C$10:$CG$10,0),0),"")</f>
        <v>#NAME?</v>
      </c>
      <c r="BV105" s="29" t="str">
        <f t="shared" ca="1" si="115"/>
        <v/>
      </c>
      <c r="BW105" s="29" t="str">
        <f t="shared" ca="1" si="116"/>
        <v/>
      </c>
      <c r="BX105" s="29" t="e">
        <f ca="1">+_xlfn.IFNA(VLOOKUP($B105,'Resultados General'!$C$11:$CG$510,MATCH(BX$6,'Resultados General'!$C$10:$CG$10,0),0),"")</f>
        <v>#NAME?</v>
      </c>
      <c r="BY105" s="29" t="str">
        <f t="shared" ca="1" si="117"/>
        <v/>
      </c>
      <c r="BZ105" s="29" t="str">
        <f t="shared" ca="1" si="118"/>
        <v/>
      </c>
      <c r="CA105" s="29" t="e">
        <f ca="1">+_xlfn.IFNA(VLOOKUP($B105,'Resultados General'!$C$11:$CG$510,MATCH(CA$6,'Resultados General'!$C$10:$CG$10,0),0),"")</f>
        <v>#NAME?</v>
      </c>
      <c r="CB105" s="29" t="str">
        <f t="shared" ca="1" si="119"/>
        <v/>
      </c>
      <c r="CC105" s="29" t="str">
        <f t="shared" ca="1" si="120"/>
        <v/>
      </c>
      <c r="CD105" s="29" t="e">
        <f ca="1">+_xlfn.IFNA(VLOOKUP($B105,'Resultados General'!$C$11:$CG$510,MATCH(CD$6,'Resultados General'!$C$10:$CG$10,0),0),"")</f>
        <v>#NAME?</v>
      </c>
      <c r="CE105" s="29" t="str">
        <f t="shared" ca="1" si="121"/>
        <v/>
      </c>
      <c r="CF105" s="29" t="str">
        <f t="shared" ca="1" si="122"/>
        <v/>
      </c>
      <c r="CG105" s="29" t="e">
        <f ca="1">+_xlfn.IFNA(VLOOKUP($B105,'Resultados General'!$C$11:$CG$510,MATCH(CG$6,'Resultados General'!$C$10:$CG$10,0),0),"")</f>
        <v>#NAME?</v>
      </c>
      <c r="CH105" s="29" t="str">
        <f t="shared" ca="1" si="123"/>
        <v/>
      </c>
      <c r="CI105" s="29" t="str">
        <f t="shared" ca="1" si="124"/>
        <v/>
      </c>
      <c r="CJ105" s="29" t="e">
        <f ca="1">+_xlfn.IFNA(VLOOKUP($B105,'Resultados General'!$C$11:$CG$510,MATCH(CJ$6,'Resultados General'!$C$10:$CG$10,0),0),"")</f>
        <v>#NAME?</v>
      </c>
      <c r="CK105" s="29" t="str">
        <f t="shared" ca="1" si="125"/>
        <v/>
      </c>
      <c r="CL105" s="29" t="str">
        <f t="shared" ca="1" si="126"/>
        <v/>
      </c>
      <c r="CM105" s="29" t="e">
        <f ca="1">+_xlfn.IFNA(VLOOKUP($B105,'Resultados General'!$C$11:$CG$510,MATCH(CM$6,'Resultados General'!$C$10:$CG$10,0),0),"")</f>
        <v>#NAME?</v>
      </c>
      <c r="CN105" s="29" t="str">
        <f t="shared" ca="1" si="127"/>
        <v/>
      </c>
      <c r="CO105" s="29" t="str">
        <f t="shared" ca="1" si="128"/>
        <v/>
      </c>
      <c r="CP105" s="29" t="e">
        <f ca="1">+_xlfn.IFNA(VLOOKUP($B105,'Resultados General'!$C$11:$CG$510,MATCH(CP$6,'Resultados General'!$C$10:$CG$10,0),0),"")</f>
        <v>#NAME?</v>
      </c>
      <c r="CQ105" s="29" t="str">
        <f t="shared" ca="1" si="129"/>
        <v/>
      </c>
      <c r="CR105" s="29" t="str">
        <f t="shared" ca="1" si="130"/>
        <v/>
      </c>
      <c r="CS105" s="29" t="e">
        <f ca="1">+_xlfn.IFNA(VLOOKUP($B105,'Resultados General'!$C$11:$CG$510,MATCH(CS$6,'Resultados General'!$C$10:$CG$10,0),0),"")</f>
        <v>#NAME?</v>
      </c>
      <c r="CT105" s="29" t="str">
        <f t="shared" ca="1" si="131"/>
        <v/>
      </c>
      <c r="CU105" s="29" t="str">
        <f t="shared" ca="1" si="132"/>
        <v/>
      </c>
      <c r="CV105" s="29" t="e">
        <f ca="1">+_xlfn.IFNA(VLOOKUP($B105,'Resultados General'!$C$11:$CG$510,MATCH(CV$6,'Resultados General'!$C$10:$CG$10,0),0),"")</f>
        <v>#NAME?</v>
      </c>
      <c r="CW105" s="29" t="str">
        <f t="shared" ca="1" si="133"/>
        <v/>
      </c>
      <c r="CX105" s="29" t="str">
        <f t="shared" ca="1" si="134"/>
        <v/>
      </c>
      <c r="CY105" s="29" t="e">
        <f ca="1">+_xlfn.IFNA(VLOOKUP($B105,'Resultados General'!$C$11:$CG$510,MATCH(CY$6,'Resultados General'!$C$10:$CG$10,0),0),"")</f>
        <v>#NAME?</v>
      </c>
      <c r="CZ105" s="29" t="str">
        <f t="shared" ca="1" si="135"/>
        <v/>
      </c>
      <c r="DA105" s="29" t="str">
        <f t="shared" ca="1" si="136"/>
        <v/>
      </c>
      <c r="DB105" s="29" t="e">
        <f ca="1">+_xlfn.IFNA(VLOOKUP($B105,'Resultados General'!$C$11:$CG$510,MATCH(DB$6,'Resultados General'!$C$10:$CG$10,0),0),"")</f>
        <v>#NAME?</v>
      </c>
      <c r="DC105" s="29" t="str">
        <f t="shared" ca="1" si="137"/>
        <v/>
      </c>
      <c r="DD105" s="29" t="str">
        <f t="shared" ca="1" si="138"/>
        <v/>
      </c>
      <c r="DE105" s="29" t="e">
        <f ca="1">+_xlfn.IFNA(VLOOKUP($B105,'Resultados General'!$C$11:$CG$510,MATCH(DE$6,'Resultados General'!$C$10:$CG$10,0),0),"")</f>
        <v>#NAME?</v>
      </c>
      <c r="DF105" s="29" t="str">
        <f t="shared" ca="1" si="139"/>
        <v/>
      </c>
      <c r="DG105" s="29" t="str">
        <f t="shared" ca="1" si="140"/>
        <v/>
      </c>
      <c r="DH105" s="29" t="e">
        <f ca="1">+_xlfn.IFNA(VLOOKUP($B105,'Resultados General'!$C$11:$CG$510,MATCH(DH$6,'Resultados General'!$C$10:$CG$10,0),0),"")</f>
        <v>#NAME?</v>
      </c>
      <c r="DI105" s="29" t="str">
        <f t="shared" ca="1" si="141"/>
        <v/>
      </c>
      <c r="DJ105" s="29" t="str">
        <f t="shared" ca="1" si="142"/>
        <v/>
      </c>
      <c r="DK105" s="29" t="e">
        <f ca="1">+_xlfn.IFNA(VLOOKUP($B105,'Resultados General'!$C$11:$CG$510,MATCH(DK$6,'Resultados General'!$C$10:$CG$10,0),0),"")</f>
        <v>#NAME?</v>
      </c>
      <c r="DL105" s="29" t="str">
        <f t="shared" ca="1" si="143"/>
        <v/>
      </c>
      <c r="DM105" s="29" t="str">
        <f t="shared" ca="1" si="144"/>
        <v/>
      </c>
      <c r="DN105" s="29" t="e">
        <f ca="1">+_xlfn.IFNA(VLOOKUP($B105,'Resultados General'!$C$11:$CG$510,MATCH(DN$6,'Resultados General'!$C$10:$CG$10,0),0),"")</f>
        <v>#NAME?</v>
      </c>
      <c r="DO105" s="29" t="str">
        <f t="shared" ca="1" si="145"/>
        <v/>
      </c>
      <c r="DP105" s="29" t="str">
        <f t="shared" ca="1" si="146"/>
        <v/>
      </c>
    </row>
    <row r="106" spans="2:120">
      <c r="B106" s="219" t="str">
        <f>+IF('Resultados General'!C109="","",'Resultados General'!C109)</f>
        <v/>
      </c>
      <c r="C106" s="134" t="e">
        <f ca="1">+_xlfn.IFNA(VLOOKUP('Distribución de puestos'!B106,'Resultados General'!$C$11:$J$510,8,0),"")</f>
        <v>#NAME?</v>
      </c>
      <c r="D106" s="135" t="e">
        <f ca="1">+_xlfn.IFNA(VLOOKUP(B106,'Resultados General'!$C$11:$L$510,10,0),"")</f>
        <v>#NAME?</v>
      </c>
      <c r="E106" s="26" t="s">
        <v>76</v>
      </c>
      <c r="F106" s="26" t="s">
        <v>76</v>
      </c>
      <c r="G106" s="135" t="str">
        <f t="shared" ca="1" si="147"/>
        <v/>
      </c>
      <c r="H106" s="135" t="str">
        <f t="shared" ca="1" si="148"/>
        <v/>
      </c>
      <c r="I106" s="219" t="str">
        <f t="shared" si="149"/>
        <v/>
      </c>
      <c r="J106" s="138"/>
      <c r="M106" s="29" t="e">
        <f ca="1">+_xlfn.IFNA(VLOOKUP($B106,'Resultados General'!$C$11:$CG$510,MATCH(M$6,'Resultados General'!$C$10:$CG$10,0),0),"")</f>
        <v>#NAME?</v>
      </c>
      <c r="N106" s="29" t="str">
        <f t="shared" ca="1" si="75"/>
        <v/>
      </c>
      <c r="O106" s="29" t="str">
        <f t="shared" ca="1" si="76"/>
        <v/>
      </c>
      <c r="P106" s="29" t="e">
        <f ca="1">+_xlfn.IFNA(VLOOKUP($B106,'Resultados General'!$C$11:$CG$510,MATCH(P$6,'Resultados General'!$C$10:$CG$10,0),0),"")</f>
        <v>#NAME?</v>
      </c>
      <c r="Q106" s="29" t="str">
        <f t="shared" ca="1" si="77"/>
        <v/>
      </c>
      <c r="R106" s="29" t="str">
        <f t="shared" ca="1" si="78"/>
        <v/>
      </c>
      <c r="S106" s="29" t="e">
        <f ca="1">+_xlfn.IFNA(VLOOKUP($B106,'Resultados General'!$C$11:$CG$510,MATCH(S$6,'Resultados General'!$C$10:$CG$10,0),0),"")</f>
        <v>#NAME?</v>
      </c>
      <c r="T106" s="29" t="str">
        <f t="shared" ca="1" si="79"/>
        <v/>
      </c>
      <c r="U106" s="29" t="str">
        <f t="shared" ca="1" si="80"/>
        <v/>
      </c>
      <c r="V106" s="29" t="e">
        <f ca="1">+_xlfn.IFNA(VLOOKUP($B106,'Resultados General'!$C$11:$CG$510,MATCH(V$6,'Resultados General'!$C$10:$CG$10,0),0),"")</f>
        <v>#NAME?</v>
      </c>
      <c r="W106" s="29" t="str">
        <f t="shared" ca="1" si="81"/>
        <v/>
      </c>
      <c r="X106" s="29" t="str">
        <f t="shared" ca="1" si="82"/>
        <v/>
      </c>
      <c r="Y106" s="29" t="e">
        <f ca="1">+_xlfn.IFNA(VLOOKUP($B106,'Resultados General'!$C$11:$CG$510,MATCH(Y$6,'Resultados General'!$C$10:$CG$10,0),0),"")</f>
        <v>#NAME?</v>
      </c>
      <c r="Z106" s="29" t="str">
        <f t="shared" ca="1" si="83"/>
        <v/>
      </c>
      <c r="AA106" s="29" t="str">
        <f t="shared" ca="1" si="84"/>
        <v/>
      </c>
      <c r="AB106" s="29" t="e">
        <f ca="1">+_xlfn.IFNA(VLOOKUP($B106,'Resultados General'!$C$11:$CG$510,MATCH(AB$6,'Resultados General'!$C$10:$CG$10,0),0),"")</f>
        <v>#NAME?</v>
      </c>
      <c r="AC106" s="29" t="str">
        <f t="shared" ca="1" si="85"/>
        <v/>
      </c>
      <c r="AD106" s="29" t="str">
        <f t="shared" ca="1" si="86"/>
        <v/>
      </c>
      <c r="AE106" s="29" t="e">
        <f ca="1">+_xlfn.IFNA(VLOOKUP($B106,'Resultados General'!$C$11:$CG$510,MATCH(AE$6,'Resultados General'!$C$10:$CG$10,0),0),"")</f>
        <v>#NAME?</v>
      </c>
      <c r="AF106" s="29" t="str">
        <f t="shared" ca="1" si="87"/>
        <v/>
      </c>
      <c r="AG106" s="29" t="str">
        <f t="shared" ca="1" si="88"/>
        <v/>
      </c>
      <c r="AH106" s="29" t="e">
        <f ca="1">+_xlfn.IFNA(VLOOKUP($B106,'Resultados General'!$C$11:$CG$510,MATCH(AH$6,'Resultados General'!$C$10:$CG$10,0),0),"")</f>
        <v>#NAME?</v>
      </c>
      <c r="AI106" s="29" t="str">
        <f t="shared" ca="1" si="89"/>
        <v/>
      </c>
      <c r="AJ106" s="29" t="str">
        <f t="shared" ca="1" si="90"/>
        <v/>
      </c>
      <c r="AK106" s="29" t="e">
        <f ca="1">+_xlfn.IFNA(VLOOKUP($B106,'Resultados General'!$C$11:$CG$510,MATCH(AK$6,'Resultados General'!$C$10:$CG$10,0),0),"")</f>
        <v>#NAME?</v>
      </c>
      <c r="AL106" s="29" t="str">
        <f t="shared" ca="1" si="91"/>
        <v/>
      </c>
      <c r="AM106" s="29" t="str">
        <f t="shared" ca="1" si="92"/>
        <v/>
      </c>
      <c r="AN106" s="29" t="e">
        <f ca="1">+_xlfn.IFNA(VLOOKUP($B106,'Resultados General'!$C$11:$CG$510,MATCH(AN$6,'Resultados General'!$C$10:$CG$10,0),0),"")</f>
        <v>#NAME?</v>
      </c>
      <c r="AO106" s="29" t="str">
        <f t="shared" ca="1" si="93"/>
        <v/>
      </c>
      <c r="AP106" s="29" t="str">
        <f t="shared" ca="1" si="94"/>
        <v/>
      </c>
      <c r="AQ106" s="29" t="e">
        <f ca="1">+_xlfn.IFNA(VLOOKUP($B106,'Resultados General'!$C$11:$CG$510,MATCH(AQ$6,'Resultados General'!$C$10:$CG$10,0),0),"")</f>
        <v>#NAME?</v>
      </c>
      <c r="AR106" s="29" t="str">
        <f t="shared" ca="1" si="95"/>
        <v/>
      </c>
      <c r="AS106" s="29" t="str">
        <f t="shared" ca="1" si="96"/>
        <v/>
      </c>
      <c r="AT106" s="29" t="e">
        <f ca="1">+_xlfn.IFNA(VLOOKUP($B106,'Resultados General'!$C$11:$CG$510,MATCH(AT$6,'Resultados General'!$C$10:$CG$10,0),0),"")</f>
        <v>#NAME?</v>
      </c>
      <c r="AU106" s="29" t="str">
        <f t="shared" ca="1" si="97"/>
        <v/>
      </c>
      <c r="AV106" s="29" t="str">
        <f t="shared" ca="1" si="98"/>
        <v/>
      </c>
      <c r="AW106" s="29" t="e">
        <f ca="1">+_xlfn.IFNA(VLOOKUP($B106,'Resultados General'!$C$11:$CG$510,MATCH(AW$6,'Resultados General'!$C$10:$CG$10,0),0),"")</f>
        <v>#NAME?</v>
      </c>
      <c r="AX106" s="29" t="str">
        <f t="shared" ca="1" si="99"/>
        <v/>
      </c>
      <c r="AY106" s="29" t="str">
        <f t="shared" ca="1" si="100"/>
        <v/>
      </c>
      <c r="AZ106" s="29" t="e">
        <f ca="1">+_xlfn.IFNA(VLOOKUP($B106,'Resultados General'!$C$11:$CG$510,MATCH(AZ$6,'Resultados General'!$C$10:$CG$10,0),0),"")</f>
        <v>#NAME?</v>
      </c>
      <c r="BA106" s="29" t="str">
        <f t="shared" ca="1" si="101"/>
        <v/>
      </c>
      <c r="BB106" s="29" t="str">
        <f t="shared" ca="1" si="102"/>
        <v/>
      </c>
      <c r="BC106" s="29" t="e">
        <f ca="1">+_xlfn.IFNA(VLOOKUP($B106,'Resultados General'!$C$11:$CG$510,MATCH(BC$6,'Resultados General'!$C$10:$CG$10,0),0),"")</f>
        <v>#NAME?</v>
      </c>
      <c r="BD106" s="29" t="str">
        <f t="shared" ca="1" si="103"/>
        <v/>
      </c>
      <c r="BE106" s="29" t="str">
        <f t="shared" ca="1" si="104"/>
        <v/>
      </c>
      <c r="BF106" s="29" t="e">
        <f ca="1">+_xlfn.IFNA(VLOOKUP($B106,'Resultados General'!$C$11:$CG$510,MATCH(BF$6,'Resultados General'!$C$10:$CG$10,0),0),"")</f>
        <v>#NAME?</v>
      </c>
      <c r="BG106" s="29" t="str">
        <f t="shared" ca="1" si="105"/>
        <v/>
      </c>
      <c r="BH106" s="29" t="str">
        <f t="shared" ca="1" si="106"/>
        <v/>
      </c>
      <c r="BI106" s="29" t="e">
        <f ca="1">+_xlfn.IFNA(VLOOKUP($B106,'Resultados General'!$C$11:$CG$510,MATCH(BI$6,'Resultados General'!$C$10:$CG$10,0),0),"")</f>
        <v>#NAME?</v>
      </c>
      <c r="BJ106" s="29" t="str">
        <f t="shared" ca="1" si="107"/>
        <v/>
      </c>
      <c r="BK106" s="29" t="str">
        <f t="shared" ca="1" si="108"/>
        <v/>
      </c>
      <c r="BL106" s="29" t="e">
        <f ca="1">+_xlfn.IFNA(VLOOKUP($B106,'Resultados General'!$C$11:$CG$510,MATCH(BL$6,'Resultados General'!$C$10:$CG$10,0),0),"")</f>
        <v>#NAME?</v>
      </c>
      <c r="BM106" s="29" t="str">
        <f t="shared" ca="1" si="109"/>
        <v/>
      </c>
      <c r="BN106" s="29" t="str">
        <f t="shared" ca="1" si="110"/>
        <v/>
      </c>
      <c r="BO106" s="29" t="e">
        <f ca="1">+_xlfn.IFNA(VLOOKUP($B106,'Resultados General'!$C$11:$CG$510,MATCH(BO$6,'Resultados General'!$C$10:$CG$10,0),0),"")</f>
        <v>#NAME?</v>
      </c>
      <c r="BP106" s="29" t="str">
        <f t="shared" ca="1" si="111"/>
        <v/>
      </c>
      <c r="BQ106" s="29" t="str">
        <f t="shared" ca="1" si="112"/>
        <v/>
      </c>
      <c r="BR106" s="29" t="e">
        <f ca="1">+_xlfn.IFNA(VLOOKUP($B106,'Resultados General'!$C$11:$CG$510,MATCH(BR$6,'Resultados General'!$C$10:$CG$10,0),0),"")</f>
        <v>#NAME?</v>
      </c>
      <c r="BS106" s="29" t="str">
        <f t="shared" ca="1" si="113"/>
        <v/>
      </c>
      <c r="BT106" s="29" t="str">
        <f t="shared" ca="1" si="114"/>
        <v/>
      </c>
      <c r="BU106" s="29" t="e">
        <f ca="1">+_xlfn.IFNA(VLOOKUP($B106,'Resultados General'!$C$11:$CG$510,MATCH(BU$6,'Resultados General'!$C$10:$CG$10,0),0),"")</f>
        <v>#NAME?</v>
      </c>
      <c r="BV106" s="29" t="str">
        <f t="shared" ca="1" si="115"/>
        <v/>
      </c>
      <c r="BW106" s="29" t="str">
        <f t="shared" ca="1" si="116"/>
        <v/>
      </c>
      <c r="BX106" s="29" t="e">
        <f ca="1">+_xlfn.IFNA(VLOOKUP($B106,'Resultados General'!$C$11:$CG$510,MATCH(BX$6,'Resultados General'!$C$10:$CG$10,0),0),"")</f>
        <v>#NAME?</v>
      </c>
      <c r="BY106" s="29" t="str">
        <f t="shared" ca="1" si="117"/>
        <v/>
      </c>
      <c r="BZ106" s="29" t="str">
        <f t="shared" ca="1" si="118"/>
        <v/>
      </c>
      <c r="CA106" s="29" t="e">
        <f ca="1">+_xlfn.IFNA(VLOOKUP($B106,'Resultados General'!$C$11:$CG$510,MATCH(CA$6,'Resultados General'!$C$10:$CG$10,0),0),"")</f>
        <v>#NAME?</v>
      </c>
      <c r="CB106" s="29" t="str">
        <f t="shared" ca="1" si="119"/>
        <v/>
      </c>
      <c r="CC106" s="29" t="str">
        <f t="shared" ca="1" si="120"/>
        <v/>
      </c>
      <c r="CD106" s="29" t="e">
        <f ca="1">+_xlfn.IFNA(VLOOKUP($B106,'Resultados General'!$C$11:$CG$510,MATCH(CD$6,'Resultados General'!$C$10:$CG$10,0),0),"")</f>
        <v>#NAME?</v>
      </c>
      <c r="CE106" s="29" t="str">
        <f t="shared" ca="1" si="121"/>
        <v/>
      </c>
      <c r="CF106" s="29" t="str">
        <f t="shared" ca="1" si="122"/>
        <v/>
      </c>
      <c r="CG106" s="29" t="e">
        <f ca="1">+_xlfn.IFNA(VLOOKUP($B106,'Resultados General'!$C$11:$CG$510,MATCH(CG$6,'Resultados General'!$C$10:$CG$10,0),0),"")</f>
        <v>#NAME?</v>
      </c>
      <c r="CH106" s="29" t="str">
        <f t="shared" ca="1" si="123"/>
        <v/>
      </c>
      <c r="CI106" s="29" t="str">
        <f t="shared" ca="1" si="124"/>
        <v/>
      </c>
      <c r="CJ106" s="29" t="e">
        <f ca="1">+_xlfn.IFNA(VLOOKUP($B106,'Resultados General'!$C$11:$CG$510,MATCH(CJ$6,'Resultados General'!$C$10:$CG$10,0),0),"")</f>
        <v>#NAME?</v>
      </c>
      <c r="CK106" s="29" t="str">
        <f t="shared" ca="1" si="125"/>
        <v/>
      </c>
      <c r="CL106" s="29" t="str">
        <f t="shared" ca="1" si="126"/>
        <v/>
      </c>
      <c r="CM106" s="29" t="e">
        <f ca="1">+_xlfn.IFNA(VLOOKUP($B106,'Resultados General'!$C$11:$CG$510,MATCH(CM$6,'Resultados General'!$C$10:$CG$10,0),0),"")</f>
        <v>#NAME?</v>
      </c>
      <c r="CN106" s="29" t="str">
        <f t="shared" ca="1" si="127"/>
        <v/>
      </c>
      <c r="CO106" s="29" t="str">
        <f t="shared" ca="1" si="128"/>
        <v/>
      </c>
      <c r="CP106" s="29" t="e">
        <f ca="1">+_xlfn.IFNA(VLOOKUP($B106,'Resultados General'!$C$11:$CG$510,MATCH(CP$6,'Resultados General'!$C$10:$CG$10,0),0),"")</f>
        <v>#NAME?</v>
      </c>
      <c r="CQ106" s="29" t="str">
        <f t="shared" ca="1" si="129"/>
        <v/>
      </c>
      <c r="CR106" s="29" t="str">
        <f t="shared" ca="1" si="130"/>
        <v/>
      </c>
      <c r="CS106" s="29" t="e">
        <f ca="1">+_xlfn.IFNA(VLOOKUP($B106,'Resultados General'!$C$11:$CG$510,MATCH(CS$6,'Resultados General'!$C$10:$CG$10,0),0),"")</f>
        <v>#NAME?</v>
      </c>
      <c r="CT106" s="29" t="str">
        <f t="shared" ca="1" si="131"/>
        <v/>
      </c>
      <c r="CU106" s="29" t="str">
        <f t="shared" ca="1" si="132"/>
        <v/>
      </c>
      <c r="CV106" s="29" t="e">
        <f ca="1">+_xlfn.IFNA(VLOOKUP($B106,'Resultados General'!$C$11:$CG$510,MATCH(CV$6,'Resultados General'!$C$10:$CG$10,0),0),"")</f>
        <v>#NAME?</v>
      </c>
      <c r="CW106" s="29" t="str">
        <f t="shared" ca="1" si="133"/>
        <v/>
      </c>
      <c r="CX106" s="29" t="str">
        <f t="shared" ca="1" si="134"/>
        <v/>
      </c>
      <c r="CY106" s="29" t="e">
        <f ca="1">+_xlfn.IFNA(VLOOKUP($B106,'Resultados General'!$C$11:$CG$510,MATCH(CY$6,'Resultados General'!$C$10:$CG$10,0),0),"")</f>
        <v>#NAME?</v>
      </c>
      <c r="CZ106" s="29" t="str">
        <f t="shared" ca="1" si="135"/>
        <v/>
      </c>
      <c r="DA106" s="29" t="str">
        <f t="shared" ca="1" si="136"/>
        <v/>
      </c>
      <c r="DB106" s="29" t="e">
        <f ca="1">+_xlfn.IFNA(VLOOKUP($B106,'Resultados General'!$C$11:$CG$510,MATCH(DB$6,'Resultados General'!$C$10:$CG$10,0),0),"")</f>
        <v>#NAME?</v>
      </c>
      <c r="DC106" s="29" t="str">
        <f t="shared" ca="1" si="137"/>
        <v/>
      </c>
      <c r="DD106" s="29" t="str">
        <f t="shared" ca="1" si="138"/>
        <v/>
      </c>
      <c r="DE106" s="29" t="e">
        <f ca="1">+_xlfn.IFNA(VLOOKUP($B106,'Resultados General'!$C$11:$CG$510,MATCH(DE$6,'Resultados General'!$C$10:$CG$10,0),0),"")</f>
        <v>#NAME?</v>
      </c>
      <c r="DF106" s="29" t="str">
        <f t="shared" ca="1" si="139"/>
        <v/>
      </c>
      <c r="DG106" s="29" t="str">
        <f t="shared" ca="1" si="140"/>
        <v/>
      </c>
      <c r="DH106" s="29" t="e">
        <f ca="1">+_xlfn.IFNA(VLOOKUP($B106,'Resultados General'!$C$11:$CG$510,MATCH(DH$6,'Resultados General'!$C$10:$CG$10,0),0),"")</f>
        <v>#NAME?</v>
      </c>
      <c r="DI106" s="29" t="str">
        <f t="shared" ca="1" si="141"/>
        <v/>
      </c>
      <c r="DJ106" s="29" t="str">
        <f t="shared" ca="1" si="142"/>
        <v/>
      </c>
      <c r="DK106" s="29" t="e">
        <f ca="1">+_xlfn.IFNA(VLOOKUP($B106,'Resultados General'!$C$11:$CG$510,MATCH(DK$6,'Resultados General'!$C$10:$CG$10,0),0),"")</f>
        <v>#NAME?</v>
      </c>
      <c r="DL106" s="29" t="str">
        <f t="shared" ca="1" si="143"/>
        <v/>
      </c>
      <c r="DM106" s="29" t="str">
        <f t="shared" ca="1" si="144"/>
        <v/>
      </c>
      <c r="DN106" s="29" t="e">
        <f ca="1">+_xlfn.IFNA(VLOOKUP($B106,'Resultados General'!$C$11:$CG$510,MATCH(DN$6,'Resultados General'!$C$10:$CG$10,0),0),"")</f>
        <v>#NAME?</v>
      </c>
      <c r="DO106" s="29" t="str">
        <f t="shared" ca="1" si="145"/>
        <v/>
      </c>
      <c r="DP106" s="29" t="str">
        <f t="shared" ca="1" si="146"/>
        <v/>
      </c>
    </row>
    <row r="107" spans="2:120">
      <c r="B107" s="219" t="str">
        <f>+IF('Resultados General'!C110="","",'Resultados General'!C110)</f>
        <v/>
      </c>
      <c r="C107" s="134" t="e">
        <f ca="1">+_xlfn.IFNA(VLOOKUP('Distribución de puestos'!B107,'Resultados General'!$C$11:$J$510,8,0),"")</f>
        <v>#NAME?</v>
      </c>
      <c r="D107" s="135" t="e">
        <f ca="1">+_xlfn.IFNA(VLOOKUP(B107,'Resultados General'!$C$11:$L$510,10,0),"")</f>
        <v>#NAME?</v>
      </c>
      <c r="E107" s="26" t="s">
        <v>76</v>
      </c>
      <c r="F107" s="26" t="s">
        <v>76</v>
      </c>
      <c r="G107" s="135" t="str">
        <f t="shared" ca="1" si="147"/>
        <v/>
      </c>
      <c r="H107" s="135" t="str">
        <f t="shared" ca="1" si="148"/>
        <v/>
      </c>
      <c r="I107" s="219" t="str">
        <f t="shared" si="149"/>
        <v/>
      </c>
      <c r="J107" s="138"/>
      <c r="M107" s="29" t="e">
        <f ca="1">+_xlfn.IFNA(VLOOKUP($B107,'Resultados General'!$C$11:$CG$510,MATCH(M$6,'Resultados General'!$C$10:$CG$10,0),0),"")</f>
        <v>#NAME?</v>
      </c>
      <c r="N107" s="29" t="str">
        <f t="shared" ca="1" si="75"/>
        <v/>
      </c>
      <c r="O107" s="29" t="str">
        <f t="shared" ca="1" si="76"/>
        <v/>
      </c>
      <c r="P107" s="29" t="e">
        <f ca="1">+_xlfn.IFNA(VLOOKUP($B107,'Resultados General'!$C$11:$CG$510,MATCH(P$6,'Resultados General'!$C$10:$CG$10,0),0),"")</f>
        <v>#NAME?</v>
      </c>
      <c r="Q107" s="29" t="str">
        <f t="shared" ca="1" si="77"/>
        <v/>
      </c>
      <c r="R107" s="29" t="str">
        <f t="shared" ca="1" si="78"/>
        <v/>
      </c>
      <c r="S107" s="29" t="e">
        <f ca="1">+_xlfn.IFNA(VLOOKUP($B107,'Resultados General'!$C$11:$CG$510,MATCH(S$6,'Resultados General'!$C$10:$CG$10,0),0),"")</f>
        <v>#NAME?</v>
      </c>
      <c r="T107" s="29" t="str">
        <f t="shared" ca="1" si="79"/>
        <v/>
      </c>
      <c r="U107" s="29" t="str">
        <f t="shared" ca="1" si="80"/>
        <v/>
      </c>
      <c r="V107" s="29" t="e">
        <f ca="1">+_xlfn.IFNA(VLOOKUP($B107,'Resultados General'!$C$11:$CG$510,MATCH(V$6,'Resultados General'!$C$10:$CG$10,0),0),"")</f>
        <v>#NAME?</v>
      </c>
      <c r="W107" s="29" t="str">
        <f t="shared" ca="1" si="81"/>
        <v/>
      </c>
      <c r="X107" s="29" t="str">
        <f t="shared" ca="1" si="82"/>
        <v/>
      </c>
      <c r="Y107" s="29" t="e">
        <f ca="1">+_xlfn.IFNA(VLOOKUP($B107,'Resultados General'!$C$11:$CG$510,MATCH(Y$6,'Resultados General'!$C$10:$CG$10,0),0),"")</f>
        <v>#NAME?</v>
      </c>
      <c r="Z107" s="29" t="str">
        <f t="shared" ca="1" si="83"/>
        <v/>
      </c>
      <c r="AA107" s="29" t="str">
        <f t="shared" ca="1" si="84"/>
        <v/>
      </c>
      <c r="AB107" s="29" t="e">
        <f ca="1">+_xlfn.IFNA(VLOOKUP($B107,'Resultados General'!$C$11:$CG$510,MATCH(AB$6,'Resultados General'!$C$10:$CG$10,0),0),"")</f>
        <v>#NAME?</v>
      </c>
      <c r="AC107" s="29" t="str">
        <f t="shared" ca="1" si="85"/>
        <v/>
      </c>
      <c r="AD107" s="29" t="str">
        <f t="shared" ca="1" si="86"/>
        <v/>
      </c>
      <c r="AE107" s="29" t="e">
        <f ca="1">+_xlfn.IFNA(VLOOKUP($B107,'Resultados General'!$C$11:$CG$510,MATCH(AE$6,'Resultados General'!$C$10:$CG$10,0),0),"")</f>
        <v>#NAME?</v>
      </c>
      <c r="AF107" s="29" t="str">
        <f t="shared" ca="1" si="87"/>
        <v/>
      </c>
      <c r="AG107" s="29" t="str">
        <f t="shared" ca="1" si="88"/>
        <v/>
      </c>
      <c r="AH107" s="29" t="e">
        <f ca="1">+_xlfn.IFNA(VLOOKUP($B107,'Resultados General'!$C$11:$CG$510,MATCH(AH$6,'Resultados General'!$C$10:$CG$10,0),0),"")</f>
        <v>#NAME?</v>
      </c>
      <c r="AI107" s="29" t="str">
        <f t="shared" ca="1" si="89"/>
        <v/>
      </c>
      <c r="AJ107" s="29" t="str">
        <f t="shared" ca="1" si="90"/>
        <v/>
      </c>
      <c r="AK107" s="29" t="e">
        <f ca="1">+_xlfn.IFNA(VLOOKUP($B107,'Resultados General'!$C$11:$CG$510,MATCH(AK$6,'Resultados General'!$C$10:$CG$10,0),0),"")</f>
        <v>#NAME?</v>
      </c>
      <c r="AL107" s="29" t="str">
        <f t="shared" ca="1" si="91"/>
        <v/>
      </c>
      <c r="AM107" s="29" t="str">
        <f t="shared" ca="1" si="92"/>
        <v/>
      </c>
      <c r="AN107" s="29" t="e">
        <f ca="1">+_xlfn.IFNA(VLOOKUP($B107,'Resultados General'!$C$11:$CG$510,MATCH(AN$6,'Resultados General'!$C$10:$CG$10,0),0),"")</f>
        <v>#NAME?</v>
      </c>
      <c r="AO107" s="29" t="str">
        <f t="shared" ca="1" si="93"/>
        <v/>
      </c>
      <c r="AP107" s="29" t="str">
        <f t="shared" ca="1" si="94"/>
        <v/>
      </c>
      <c r="AQ107" s="29" t="e">
        <f ca="1">+_xlfn.IFNA(VLOOKUP($B107,'Resultados General'!$C$11:$CG$510,MATCH(AQ$6,'Resultados General'!$C$10:$CG$10,0),0),"")</f>
        <v>#NAME?</v>
      </c>
      <c r="AR107" s="29" t="str">
        <f t="shared" ca="1" si="95"/>
        <v/>
      </c>
      <c r="AS107" s="29" t="str">
        <f t="shared" ca="1" si="96"/>
        <v/>
      </c>
      <c r="AT107" s="29" t="e">
        <f ca="1">+_xlfn.IFNA(VLOOKUP($B107,'Resultados General'!$C$11:$CG$510,MATCH(AT$6,'Resultados General'!$C$10:$CG$10,0),0),"")</f>
        <v>#NAME?</v>
      </c>
      <c r="AU107" s="29" t="str">
        <f t="shared" ca="1" si="97"/>
        <v/>
      </c>
      <c r="AV107" s="29" t="str">
        <f t="shared" ca="1" si="98"/>
        <v/>
      </c>
      <c r="AW107" s="29" t="e">
        <f ca="1">+_xlfn.IFNA(VLOOKUP($B107,'Resultados General'!$C$11:$CG$510,MATCH(AW$6,'Resultados General'!$C$10:$CG$10,0),0),"")</f>
        <v>#NAME?</v>
      </c>
      <c r="AX107" s="29" t="str">
        <f t="shared" ca="1" si="99"/>
        <v/>
      </c>
      <c r="AY107" s="29" t="str">
        <f t="shared" ca="1" si="100"/>
        <v/>
      </c>
      <c r="AZ107" s="29" t="e">
        <f ca="1">+_xlfn.IFNA(VLOOKUP($B107,'Resultados General'!$C$11:$CG$510,MATCH(AZ$6,'Resultados General'!$C$10:$CG$10,0),0),"")</f>
        <v>#NAME?</v>
      </c>
      <c r="BA107" s="29" t="str">
        <f t="shared" ca="1" si="101"/>
        <v/>
      </c>
      <c r="BB107" s="29" t="str">
        <f t="shared" ca="1" si="102"/>
        <v/>
      </c>
      <c r="BC107" s="29" t="e">
        <f ca="1">+_xlfn.IFNA(VLOOKUP($B107,'Resultados General'!$C$11:$CG$510,MATCH(BC$6,'Resultados General'!$C$10:$CG$10,0),0),"")</f>
        <v>#NAME?</v>
      </c>
      <c r="BD107" s="29" t="str">
        <f t="shared" ca="1" si="103"/>
        <v/>
      </c>
      <c r="BE107" s="29" t="str">
        <f t="shared" ca="1" si="104"/>
        <v/>
      </c>
      <c r="BF107" s="29" t="e">
        <f ca="1">+_xlfn.IFNA(VLOOKUP($B107,'Resultados General'!$C$11:$CG$510,MATCH(BF$6,'Resultados General'!$C$10:$CG$10,0),0),"")</f>
        <v>#NAME?</v>
      </c>
      <c r="BG107" s="29" t="str">
        <f t="shared" ca="1" si="105"/>
        <v/>
      </c>
      <c r="BH107" s="29" t="str">
        <f t="shared" ca="1" si="106"/>
        <v/>
      </c>
      <c r="BI107" s="29" t="e">
        <f ca="1">+_xlfn.IFNA(VLOOKUP($B107,'Resultados General'!$C$11:$CG$510,MATCH(BI$6,'Resultados General'!$C$10:$CG$10,0),0),"")</f>
        <v>#NAME?</v>
      </c>
      <c r="BJ107" s="29" t="str">
        <f t="shared" ca="1" si="107"/>
        <v/>
      </c>
      <c r="BK107" s="29" t="str">
        <f t="shared" ca="1" si="108"/>
        <v/>
      </c>
      <c r="BL107" s="29" t="e">
        <f ca="1">+_xlfn.IFNA(VLOOKUP($B107,'Resultados General'!$C$11:$CG$510,MATCH(BL$6,'Resultados General'!$C$10:$CG$10,0),0),"")</f>
        <v>#NAME?</v>
      </c>
      <c r="BM107" s="29" t="str">
        <f t="shared" ca="1" si="109"/>
        <v/>
      </c>
      <c r="BN107" s="29" t="str">
        <f t="shared" ca="1" si="110"/>
        <v/>
      </c>
      <c r="BO107" s="29" t="e">
        <f ca="1">+_xlfn.IFNA(VLOOKUP($B107,'Resultados General'!$C$11:$CG$510,MATCH(BO$6,'Resultados General'!$C$10:$CG$10,0),0),"")</f>
        <v>#NAME?</v>
      </c>
      <c r="BP107" s="29" t="str">
        <f t="shared" ca="1" si="111"/>
        <v/>
      </c>
      <c r="BQ107" s="29" t="str">
        <f t="shared" ca="1" si="112"/>
        <v/>
      </c>
      <c r="BR107" s="29" t="e">
        <f ca="1">+_xlfn.IFNA(VLOOKUP($B107,'Resultados General'!$C$11:$CG$510,MATCH(BR$6,'Resultados General'!$C$10:$CG$10,0),0),"")</f>
        <v>#NAME?</v>
      </c>
      <c r="BS107" s="29" t="str">
        <f t="shared" ca="1" si="113"/>
        <v/>
      </c>
      <c r="BT107" s="29" t="str">
        <f t="shared" ca="1" si="114"/>
        <v/>
      </c>
      <c r="BU107" s="29" t="e">
        <f ca="1">+_xlfn.IFNA(VLOOKUP($B107,'Resultados General'!$C$11:$CG$510,MATCH(BU$6,'Resultados General'!$C$10:$CG$10,0),0),"")</f>
        <v>#NAME?</v>
      </c>
      <c r="BV107" s="29" t="str">
        <f t="shared" ca="1" si="115"/>
        <v/>
      </c>
      <c r="BW107" s="29" t="str">
        <f t="shared" ca="1" si="116"/>
        <v/>
      </c>
      <c r="BX107" s="29" t="e">
        <f ca="1">+_xlfn.IFNA(VLOOKUP($B107,'Resultados General'!$C$11:$CG$510,MATCH(BX$6,'Resultados General'!$C$10:$CG$10,0),0),"")</f>
        <v>#NAME?</v>
      </c>
      <c r="BY107" s="29" t="str">
        <f t="shared" ca="1" si="117"/>
        <v/>
      </c>
      <c r="BZ107" s="29" t="str">
        <f t="shared" ca="1" si="118"/>
        <v/>
      </c>
      <c r="CA107" s="29" t="e">
        <f ca="1">+_xlfn.IFNA(VLOOKUP($B107,'Resultados General'!$C$11:$CG$510,MATCH(CA$6,'Resultados General'!$C$10:$CG$10,0),0),"")</f>
        <v>#NAME?</v>
      </c>
      <c r="CB107" s="29" t="str">
        <f t="shared" ca="1" si="119"/>
        <v/>
      </c>
      <c r="CC107" s="29" t="str">
        <f t="shared" ca="1" si="120"/>
        <v/>
      </c>
      <c r="CD107" s="29" t="e">
        <f ca="1">+_xlfn.IFNA(VLOOKUP($B107,'Resultados General'!$C$11:$CG$510,MATCH(CD$6,'Resultados General'!$C$10:$CG$10,0),0),"")</f>
        <v>#NAME?</v>
      </c>
      <c r="CE107" s="29" t="str">
        <f t="shared" ca="1" si="121"/>
        <v/>
      </c>
      <c r="CF107" s="29" t="str">
        <f t="shared" ca="1" si="122"/>
        <v/>
      </c>
      <c r="CG107" s="29" t="e">
        <f ca="1">+_xlfn.IFNA(VLOOKUP($B107,'Resultados General'!$C$11:$CG$510,MATCH(CG$6,'Resultados General'!$C$10:$CG$10,0),0),"")</f>
        <v>#NAME?</v>
      </c>
      <c r="CH107" s="29" t="str">
        <f t="shared" ca="1" si="123"/>
        <v/>
      </c>
      <c r="CI107" s="29" t="str">
        <f t="shared" ca="1" si="124"/>
        <v/>
      </c>
      <c r="CJ107" s="29" t="e">
        <f ca="1">+_xlfn.IFNA(VLOOKUP($B107,'Resultados General'!$C$11:$CG$510,MATCH(CJ$6,'Resultados General'!$C$10:$CG$10,0),0),"")</f>
        <v>#NAME?</v>
      </c>
      <c r="CK107" s="29" t="str">
        <f t="shared" ca="1" si="125"/>
        <v/>
      </c>
      <c r="CL107" s="29" t="str">
        <f t="shared" ca="1" si="126"/>
        <v/>
      </c>
      <c r="CM107" s="29" t="e">
        <f ca="1">+_xlfn.IFNA(VLOOKUP($B107,'Resultados General'!$C$11:$CG$510,MATCH(CM$6,'Resultados General'!$C$10:$CG$10,0),0),"")</f>
        <v>#NAME?</v>
      </c>
      <c r="CN107" s="29" t="str">
        <f t="shared" ca="1" si="127"/>
        <v/>
      </c>
      <c r="CO107" s="29" t="str">
        <f t="shared" ca="1" si="128"/>
        <v/>
      </c>
      <c r="CP107" s="29" t="e">
        <f ca="1">+_xlfn.IFNA(VLOOKUP($B107,'Resultados General'!$C$11:$CG$510,MATCH(CP$6,'Resultados General'!$C$10:$CG$10,0),0),"")</f>
        <v>#NAME?</v>
      </c>
      <c r="CQ107" s="29" t="str">
        <f t="shared" ca="1" si="129"/>
        <v/>
      </c>
      <c r="CR107" s="29" t="str">
        <f t="shared" ca="1" si="130"/>
        <v/>
      </c>
      <c r="CS107" s="29" t="e">
        <f ca="1">+_xlfn.IFNA(VLOOKUP($B107,'Resultados General'!$C$11:$CG$510,MATCH(CS$6,'Resultados General'!$C$10:$CG$10,0),0),"")</f>
        <v>#NAME?</v>
      </c>
      <c r="CT107" s="29" t="str">
        <f t="shared" ca="1" si="131"/>
        <v/>
      </c>
      <c r="CU107" s="29" t="str">
        <f t="shared" ca="1" si="132"/>
        <v/>
      </c>
      <c r="CV107" s="29" t="e">
        <f ca="1">+_xlfn.IFNA(VLOOKUP($B107,'Resultados General'!$C$11:$CG$510,MATCH(CV$6,'Resultados General'!$C$10:$CG$10,0),0),"")</f>
        <v>#NAME?</v>
      </c>
      <c r="CW107" s="29" t="str">
        <f t="shared" ca="1" si="133"/>
        <v/>
      </c>
      <c r="CX107" s="29" t="str">
        <f t="shared" ca="1" si="134"/>
        <v/>
      </c>
      <c r="CY107" s="29" t="e">
        <f ca="1">+_xlfn.IFNA(VLOOKUP($B107,'Resultados General'!$C$11:$CG$510,MATCH(CY$6,'Resultados General'!$C$10:$CG$10,0),0),"")</f>
        <v>#NAME?</v>
      </c>
      <c r="CZ107" s="29" t="str">
        <f t="shared" ca="1" si="135"/>
        <v/>
      </c>
      <c r="DA107" s="29" t="str">
        <f t="shared" ca="1" si="136"/>
        <v/>
      </c>
      <c r="DB107" s="29" t="e">
        <f ca="1">+_xlfn.IFNA(VLOOKUP($B107,'Resultados General'!$C$11:$CG$510,MATCH(DB$6,'Resultados General'!$C$10:$CG$10,0),0),"")</f>
        <v>#NAME?</v>
      </c>
      <c r="DC107" s="29" t="str">
        <f t="shared" ca="1" si="137"/>
        <v/>
      </c>
      <c r="DD107" s="29" t="str">
        <f t="shared" ca="1" si="138"/>
        <v/>
      </c>
      <c r="DE107" s="29" t="e">
        <f ca="1">+_xlfn.IFNA(VLOOKUP($B107,'Resultados General'!$C$11:$CG$510,MATCH(DE$6,'Resultados General'!$C$10:$CG$10,0),0),"")</f>
        <v>#NAME?</v>
      </c>
      <c r="DF107" s="29" t="str">
        <f t="shared" ca="1" si="139"/>
        <v/>
      </c>
      <c r="DG107" s="29" t="str">
        <f t="shared" ca="1" si="140"/>
        <v/>
      </c>
      <c r="DH107" s="29" t="e">
        <f ca="1">+_xlfn.IFNA(VLOOKUP($B107,'Resultados General'!$C$11:$CG$510,MATCH(DH$6,'Resultados General'!$C$10:$CG$10,0),0),"")</f>
        <v>#NAME?</v>
      </c>
      <c r="DI107" s="29" t="str">
        <f t="shared" ca="1" si="141"/>
        <v/>
      </c>
      <c r="DJ107" s="29" t="str">
        <f t="shared" ca="1" si="142"/>
        <v/>
      </c>
      <c r="DK107" s="29" t="e">
        <f ca="1">+_xlfn.IFNA(VLOOKUP($B107,'Resultados General'!$C$11:$CG$510,MATCH(DK$6,'Resultados General'!$C$10:$CG$10,0),0),"")</f>
        <v>#NAME?</v>
      </c>
      <c r="DL107" s="29" t="str">
        <f t="shared" ca="1" si="143"/>
        <v/>
      </c>
      <c r="DM107" s="29" t="str">
        <f t="shared" ca="1" si="144"/>
        <v/>
      </c>
      <c r="DN107" s="29" t="e">
        <f ca="1">+_xlfn.IFNA(VLOOKUP($B107,'Resultados General'!$C$11:$CG$510,MATCH(DN$6,'Resultados General'!$C$10:$CG$10,0),0),"")</f>
        <v>#NAME?</v>
      </c>
      <c r="DO107" s="29" t="str">
        <f t="shared" ca="1" si="145"/>
        <v/>
      </c>
      <c r="DP107" s="29" t="str">
        <f t="shared" ca="1" si="146"/>
        <v/>
      </c>
    </row>
    <row r="108" spans="2:120">
      <c r="B108" s="219" t="str">
        <f>+IF('Resultados General'!C111="","",'Resultados General'!C111)</f>
        <v/>
      </c>
      <c r="C108" s="134" t="e">
        <f ca="1">+_xlfn.IFNA(VLOOKUP('Distribución de puestos'!B108,'Resultados General'!$C$11:$J$510,8,0),"")</f>
        <v>#NAME?</v>
      </c>
      <c r="D108" s="135" t="e">
        <f ca="1">+_xlfn.IFNA(VLOOKUP(B108,'Resultados General'!$C$11:$L$510,10,0),"")</f>
        <v>#NAME?</v>
      </c>
      <c r="E108" s="26" t="s">
        <v>76</v>
      </c>
      <c r="F108" s="26" t="s">
        <v>76</v>
      </c>
      <c r="G108" s="135" t="str">
        <f t="shared" ca="1" si="147"/>
        <v/>
      </c>
      <c r="H108" s="135" t="str">
        <f t="shared" ca="1" si="148"/>
        <v/>
      </c>
      <c r="I108" s="219" t="str">
        <f t="shared" si="149"/>
        <v/>
      </c>
      <c r="J108" s="138"/>
      <c r="M108" s="29" t="e">
        <f ca="1">+_xlfn.IFNA(VLOOKUP($B108,'Resultados General'!$C$11:$CG$510,MATCH(M$6,'Resultados General'!$C$10:$CG$10,0),0),"")</f>
        <v>#NAME?</v>
      </c>
      <c r="N108" s="29" t="str">
        <f t="shared" ca="1" si="75"/>
        <v/>
      </c>
      <c r="O108" s="29" t="str">
        <f t="shared" ca="1" si="76"/>
        <v/>
      </c>
      <c r="P108" s="29" t="e">
        <f ca="1">+_xlfn.IFNA(VLOOKUP($B108,'Resultados General'!$C$11:$CG$510,MATCH(P$6,'Resultados General'!$C$10:$CG$10,0),0),"")</f>
        <v>#NAME?</v>
      </c>
      <c r="Q108" s="29" t="str">
        <f t="shared" ca="1" si="77"/>
        <v/>
      </c>
      <c r="R108" s="29" t="str">
        <f t="shared" ca="1" si="78"/>
        <v/>
      </c>
      <c r="S108" s="29" t="e">
        <f ca="1">+_xlfn.IFNA(VLOOKUP($B108,'Resultados General'!$C$11:$CG$510,MATCH(S$6,'Resultados General'!$C$10:$CG$10,0),0),"")</f>
        <v>#NAME?</v>
      </c>
      <c r="T108" s="29" t="str">
        <f t="shared" ca="1" si="79"/>
        <v/>
      </c>
      <c r="U108" s="29" t="str">
        <f t="shared" ca="1" si="80"/>
        <v/>
      </c>
      <c r="V108" s="29" t="e">
        <f ca="1">+_xlfn.IFNA(VLOOKUP($B108,'Resultados General'!$C$11:$CG$510,MATCH(V$6,'Resultados General'!$C$10:$CG$10,0),0),"")</f>
        <v>#NAME?</v>
      </c>
      <c r="W108" s="29" t="str">
        <f t="shared" ca="1" si="81"/>
        <v/>
      </c>
      <c r="X108" s="29" t="str">
        <f t="shared" ca="1" si="82"/>
        <v/>
      </c>
      <c r="Y108" s="29" t="e">
        <f ca="1">+_xlfn.IFNA(VLOOKUP($B108,'Resultados General'!$C$11:$CG$510,MATCH(Y$6,'Resultados General'!$C$10:$CG$10,0),0),"")</f>
        <v>#NAME?</v>
      </c>
      <c r="Z108" s="29" t="str">
        <f t="shared" ca="1" si="83"/>
        <v/>
      </c>
      <c r="AA108" s="29" t="str">
        <f t="shared" ca="1" si="84"/>
        <v/>
      </c>
      <c r="AB108" s="29" t="e">
        <f ca="1">+_xlfn.IFNA(VLOOKUP($B108,'Resultados General'!$C$11:$CG$510,MATCH(AB$6,'Resultados General'!$C$10:$CG$10,0),0),"")</f>
        <v>#NAME?</v>
      </c>
      <c r="AC108" s="29" t="str">
        <f t="shared" ca="1" si="85"/>
        <v/>
      </c>
      <c r="AD108" s="29" t="str">
        <f t="shared" ca="1" si="86"/>
        <v/>
      </c>
      <c r="AE108" s="29" t="e">
        <f ca="1">+_xlfn.IFNA(VLOOKUP($B108,'Resultados General'!$C$11:$CG$510,MATCH(AE$6,'Resultados General'!$C$10:$CG$10,0),0),"")</f>
        <v>#NAME?</v>
      </c>
      <c r="AF108" s="29" t="str">
        <f t="shared" ca="1" si="87"/>
        <v/>
      </c>
      <c r="AG108" s="29" t="str">
        <f t="shared" ca="1" si="88"/>
        <v/>
      </c>
      <c r="AH108" s="29" t="e">
        <f ca="1">+_xlfn.IFNA(VLOOKUP($B108,'Resultados General'!$C$11:$CG$510,MATCH(AH$6,'Resultados General'!$C$10:$CG$10,0),0),"")</f>
        <v>#NAME?</v>
      </c>
      <c r="AI108" s="29" t="str">
        <f t="shared" ca="1" si="89"/>
        <v/>
      </c>
      <c r="AJ108" s="29" t="str">
        <f t="shared" ca="1" si="90"/>
        <v/>
      </c>
      <c r="AK108" s="29" t="e">
        <f ca="1">+_xlfn.IFNA(VLOOKUP($B108,'Resultados General'!$C$11:$CG$510,MATCH(AK$6,'Resultados General'!$C$10:$CG$10,0),0),"")</f>
        <v>#NAME?</v>
      </c>
      <c r="AL108" s="29" t="str">
        <f t="shared" ca="1" si="91"/>
        <v/>
      </c>
      <c r="AM108" s="29" t="str">
        <f t="shared" ca="1" si="92"/>
        <v/>
      </c>
      <c r="AN108" s="29" t="e">
        <f ca="1">+_xlfn.IFNA(VLOOKUP($B108,'Resultados General'!$C$11:$CG$510,MATCH(AN$6,'Resultados General'!$C$10:$CG$10,0),0),"")</f>
        <v>#NAME?</v>
      </c>
      <c r="AO108" s="29" t="str">
        <f t="shared" ca="1" si="93"/>
        <v/>
      </c>
      <c r="AP108" s="29" t="str">
        <f t="shared" ca="1" si="94"/>
        <v/>
      </c>
      <c r="AQ108" s="29" t="e">
        <f ca="1">+_xlfn.IFNA(VLOOKUP($B108,'Resultados General'!$C$11:$CG$510,MATCH(AQ$6,'Resultados General'!$C$10:$CG$10,0),0),"")</f>
        <v>#NAME?</v>
      </c>
      <c r="AR108" s="29" t="str">
        <f t="shared" ca="1" si="95"/>
        <v/>
      </c>
      <c r="AS108" s="29" t="str">
        <f t="shared" ca="1" si="96"/>
        <v/>
      </c>
      <c r="AT108" s="29" t="e">
        <f ca="1">+_xlfn.IFNA(VLOOKUP($B108,'Resultados General'!$C$11:$CG$510,MATCH(AT$6,'Resultados General'!$C$10:$CG$10,0),0),"")</f>
        <v>#NAME?</v>
      </c>
      <c r="AU108" s="29" t="str">
        <f t="shared" ca="1" si="97"/>
        <v/>
      </c>
      <c r="AV108" s="29" t="str">
        <f t="shared" ca="1" si="98"/>
        <v/>
      </c>
      <c r="AW108" s="29" t="e">
        <f ca="1">+_xlfn.IFNA(VLOOKUP($B108,'Resultados General'!$C$11:$CG$510,MATCH(AW$6,'Resultados General'!$C$10:$CG$10,0),0),"")</f>
        <v>#NAME?</v>
      </c>
      <c r="AX108" s="29" t="str">
        <f t="shared" ca="1" si="99"/>
        <v/>
      </c>
      <c r="AY108" s="29" t="str">
        <f t="shared" ca="1" si="100"/>
        <v/>
      </c>
      <c r="AZ108" s="29" t="e">
        <f ca="1">+_xlfn.IFNA(VLOOKUP($B108,'Resultados General'!$C$11:$CG$510,MATCH(AZ$6,'Resultados General'!$C$10:$CG$10,0),0),"")</f>
        <v>#NAME?</v>
      </c>
      <c r="BA108" s="29" t="str">
        <f t="shared" ca="1" si="101"/>
        <v/>
      </c>
      <c r="BB108" s="29" t="str">
        <f t="shared" ca="1" si="102"/>
        <v/>
      </c>
      <c r="BC108" s="29" t="e">
        <f ca="1">+_xlfn.IFNA(VLOOKUP($B108,'Resultados General'!$C$11:$CG$510,MATCH(BC$6,'Resultados General'!$C$10:$CG$10,0),0),"")</f>
        <v>#NAME?</v>
      </c>
      <c r="BD108" s="29" t="str">
        <f t="shared" ca="1" si="103"/>
        <v/>
      </c>
      <c r="BE108" s="29" t="str">
        <f t="shared" ca="1" si="104"/>
        <v/>
      </c>
      <c r="BF108" s="29" t="e">
        <f ca="1">+_xlfn.IFNA(VLOOKUP($B108,'Resultados General'!$C$11:$CG$510,MATCH(BF$6,'Resultados General'!$C$10:$CG$10,0),0),"")</f>
        <v>#NAME?</v>
      </c>
      <c r="BG108" s="29" t="str">
        <f t="shared" ca="1" si="105"/>
        <v/>
      </c>
      <c r="BH108" s="29" t="str">
        <f t="shared" ca="1" si="106"/>
        <v/>
      </c>
      <c r="BI108" s="29" t="e">
        <f ca="1">+_xlfn.IFNA(VLOOKUP($B108,'Resultados General'!$C$11:$CG$510,MATCH(BI$6,'Resultados General'!$C$10:$CG$10,0),0),"")</f>
        <v>#NAME?</v>
      </c>
      <c r="BJ108" s="29" t="str">
        <f t="shared" ca="1" si="107"/>
        <v/>
      </c>
      <c r="BK108" s="29" t="str">
        <f t="shared" ca="1" si="108"/>
        <v/>
      </c>
      <c r="BL108" s="29" t="e">
        <f ca="1">+_xlfn.IFNA(VLOOKUP($B108,'Resultados General'!$C$11:$CG$510,MATCH(BL$6,'Resultados General'!$C$10:$CG$10,0),0),"")</f>
        <v>#NAME?</v>
      </c>
      <c r="BM108" s="29" t="str">
        <f t="shared" ca="1" si="109"/>
        <v/>
      </c>
      <c r="BN108" s="29" t="str">
        <f t="shared" ca="1" si="110"/>
        <v/>
      </c>
      <c r="BO108" s="29" t="e">
        <f ca="1">+_xlfn.IFNA(VLOOKUP($B108,'Resultados General'!$C$11:$CG$510,MATCH(BO$6,'Resultados General'!$C$10:$CG$10,0),0),"")</f>
        <v>#NAME?</v>
      </c>
      <c r="BP108" s="29" t="str">
        <f t="shared" ca="1" si="111"/>
        <v/>
      </c>
      <c r="BQ108" s="29" t="str">
        <f t="shared" ca="1" si="112"/>
        <v/>
      </c>
      <c r="BR108" s="29" t="e">
        <f ca="1">+_xlfn.IFNA(VLOOKUP($B108,'Resultados General'!$C$11:$CG$510,MATCH(BR$6,'Resultados General'!$C$10:$CG$10,0),0),"")</f>
        <v>#NAME?</v>
      </c>
      <c r="BS108" s="29" t="str">
        <f t="shared" ca="1" si="113"/>
        <v/>
      </c>
      <c r="BT108" s="29" t="str">
        <f t="shared" ca="1" si="114"/>
        <v/>
      </c>
      <c r="BU108" s="29" t="e">
        <f ca="1">+_xlfn.IFNA(VLOOKUP($B108,'Resultados General'!$C$11:$CG$510,MATCH(BU$6,'Resultados General'!$C$10:$CG$10,0),0),"")</f>
        <v>#NAME?</v>
      </c>
      <c r="BV108" s="29" t="str">
        <f t="shared" ca="1" si="115"/>
        <v/>
      </c>
      <c r="BW108" s="29" t="str">
        <f t="shared" ca="1" si="116"/>
        <v/>
      </c>
      <c r="BX108" s="29" t="e">
        <f ca="1">+_xlfn.IFNA(VLOOKUP($B108,'Resultados General'!$C$11:$CG$510,MATCH(BX$6,'Resultados General'!$C$10:$CG$10,0),0),"")</f>
        <v>#NAME?</v>
      </c>
      <c r="BY108" s="29" t="str">
        <f t="shared" ca="1" si="117"/>
        <v/>
      </c>
      <c r="BZ108" s="29" t="str">
        <f t="shared" ca="1" si="118"/>
        <v/>
      </c>
      <c r="CA108" s="29" t="e">
        <f ca="1">+_xlfn.IFNA(VLOOKUP($B108,'Resultados General'!$C$11:$CG$510,MATCH(CA$6,'Resultados General'!$C$10:$CG$10,0),0),"")</f>
        <v>#NAME?</v>
      </c>
      <c r="CB108" s="29" t="str">
        <f t="shared" ca="1" si="119"/>
        <v/>
      </c>
      <c r="CC108" s="29" t="str">
        <f t="shared" ca="1" si="120"/>
        <v/>
      </c>
      <c r="CD108" s="29" t="e">
        <f ca="1">+_xlfn.IFNA(VLOOKUP($B108,'Resultados General'!$C$11:$CG$510,MATCH(CD$6,'Resultados General'!$C$10:$CG$10,0),0),"")</f>
        <v>#NAME?</v>
      </c>
      <c r="CE108" s="29" t="str">
        <f t="shared" ca="1" si="121"/>
        <v/>
      </c>
      <c r="CF108" s="29" t="str">
        <f t="shared" ca="1" si="122"/>
        <v/>
      </c>
      <c r="CG108" s="29" t="e">
        <f ca="1">+_xlfn.IFNA(VLOOKUP($B108,'Resultados General'!$C$11:$CG$510,MATCH(CG$6,'Resultados General'!$C$10:$CG$10,0),0),"")</f>
        <v>#NAME?</v>
      </c>
      <c r="CH108" s="29" t="str">
        <f t="shared" ca="1" si="123"/>
        <v/>
      </c>
      <c r="CI108" s="29" t="str">
        <f t="shared" ca="1" si="124"/>
        <v/>
      </c>
      <c r="CJ108" s="29" t="e">
        <f ca="1">+_xlfn.IFNA(VLOOKUP($B108,'Resultados General'!$C$11:$CG$510,MATCH(CJ$6,'Resultados General'!$C$10:$CG$10,0),0),"")</f>
        <v>#NAME?</v>
      </c>
      <c r="CK108" s="29" t="str">
        <f t="shared" ca="1" si="125"/>
        <v/>
      </c>
      <c r="CL108" s="29" t="str">
        <f t="shared" ca="1" si="126"/>
        <v/>
      </c>
      <c r="CM108" s="29" t="e">
        <f ca="1">+_xlfn.IFNA(VLOOKUP($B108,'Resultados General'!$C$11:$CG$510,MATCH(CM$6,'Resultados General'!$C$10:$CG$10,0),0),"")</f>
        <v>#NAME?</v>
      </c>
      <c r="CN108" s="29" t="str">
        <f t="shared" ca="1" si="127"/>
        <v/>
      </c>
      <c r="CO108" s="29" t="str">
        <f t="shared" ca="1" si="128"/>
        <v/>
      </c>
      <c r="CP108" s="29" t="e">
        <f ca="1">+_xlfn.IFNA(VLOOKUP($B108,'Resultados General'!$C$11:$CG$510,MATCH(CP$6,'Resultados General'!$C$10:$CG$10,0),0),"")</f>
        <v>#NAME?</v>
      </c>
      <c r="CQ108" s="29" t="str">
        <f t="shared" ca="1" si="129"/>
        <v/>
      </c>
      <c r="CR108" s="29" t="str">
        <f t="shared" ca="1" si="130"/>
        <v/>
      </c>
      <c r="CS108" s="29" t="e">
        <f ca="1">+_xlfn.IFNA(VLOOKUP($B108,'Resultados General'!$C$11:$CG$510,MATCH(CS$6,'Resultados General'!$C$10:$CG$10,0),0),"")</f>
        <v>#NAME?</v>
      </c>
      <c r="CT108" s="29" t="str">
        <f t="shared" ca="1" si="131"/>
        <v/>
      </c>
      <c r="CU108" s="29" t="str">
        <f t="shared" ca="1" si="132"/>
        <v/>
      </c>
      <c r="CV108" s="29" t="e">
        <f ca="1">+_xlfn.IFNA(VLOOKUP($B108,'Resultados General'!$C$11:$CG$510,MATCH(CV$6,'Resultados General'!$C$10:$CG$10,0),0),"")</f>
        <v>#NAME?</v>
      </c>
      <c r="CW108" s="29" t="str">
        <f t="shared" ca="1" si="133"/>
        <v/>
      </c>
      <c r="CX108" s="29" t="str">
        <f t="shared" ca="1" si="134"/>
        <v/>
      </c>
      <c r="CY108" s="29" t="e">
        <f ca="1">+_xlfn.IFNA(VLOOKUP($B108,'Resultados General'!$C$11:$CG$510,MATCH(CY$6,'Resultados General'!$C$10:$CG$10,0),0),"")</f>
        <v>#NAME?</v>
      </c>
      <c r="CZ108" s="29" t="str">
        <f t="shared" ca="1" si="135"/>
        <v/>
      </c>
      <c r="DA108" s="29" t="str">
        <f t="shared" ca="1" si="136"/>
        <v/>
      </c>
      <c r="DB108" s="29" t="e">
        <f ca="1">+_xlfn.IFNA(VLOOKUP($B108,'Resultados General'!$C$11:$CG$510,MATCH(DB$6,'Resultados General'!$C$10:$CG$10,0),0),"")</f>
        <v>#NAME?</v>
      </c>
      <c r="DC108" s="29" t="str">
        <f t="shared" ca="1" si="137"/>
        <v/>
      </c>
      <c r="DD108" s="29" t="str">
        <f t="shared" ca="1" si="138"/>
        <v/>
      </c>
      <c r="DE108" s="29" t="e">
        <f ca="1">+_xlfn.IFNA(VLOOKUP($B108,'Resultados General'!$C$11:$CG$510,MATCH(DE$6,'Resultados General'!$C$10:$CG$10,0),0),"")</f>
        <v>#NAME?</v>
      </c>
      <c r="DF108" s="29" t="str">
        <f t="shared" ca="1" si="139"/>
        <v/>
      </c>
      <c r="DG108" s="29" t="str">
        <f t="shared" ca="1" si="140"/>
        <v/>
      </c>
      <c r="DH108" s="29" t="e">
        <f ca="1">+_xlfn.IFNA(VLOOKUP($B108,'Resultados General'!$C$11:$CG$510,MATCH(DH$6,'Resultados General'!$C$10:$CG$10,0),0),"")</f>
        <v>#NAME?</v>
      </c>
      <c r="DI108" s="29" t="str">
        <f t="shared" ca="1" si="141"/>
        <v/>
      </c>
      <c r="DJ108" s="29" t="str">
        <f t="shared" ca="1" si="142"/>
        <v/>
      </c>
      <c r="DK108" s="29" t="e">
        <f ca="1">+_xlfn.IFNA(VLOOKUP($B108,'Resultados General'!$C$11:$CG$510,MATCH(DK$6,'Resultados General'!$C$10:$CG$10,0),0),"")</f>
        <v>#NAME?</v>
      </c>
      <c r="DL108" s="29" t="str">
        <f t="shared" ca="1" si="143"/>
        <v/>
      </c>
      <c r="DM108" s="29" t="str">
        <f t="shared" ca="1" si="144"/>
        <v/>
      </c>
      <c r="DN108" s="29" t="e">
        <f ca="1">+_xlfn.IFNA(VLOOKUP($B108,'Resultados General'!$C$11:$CG$510,MATCH(DN$6,'Resultados General'!$C$10:$CG$10,0),0),"")</f>
        <v>#NAME?</v>
      </c>
      <c r="DO108" s="29" t="str">
        <f t="shared" ca="1" si="145"/>
        <v/>
      </c>
      <c r="DP108" s="29" t="str">
        <f t="shared" ca="1" si="146"/>
        <v/>
      </c>
    </row>
    <row r="109" spans="2:120">
      <c r="B109" s="219" t="str">
        <f>+IF('Resultados General'!C112="","",'Resultados General'!C112)</f>
        <v/>
      </c>
      <c r="C109" s="134" t="e">
        <f ca="1">+_xlfn.IFNA(VLOOKUP('Distribución de puestos'!B109,'Resultados General'!$C$11:$J$510,8,0),"")</f>
        <v>#NAME?</v>
      </c>
      <c r="D109" s="135" t="e">
        <f ca="1">+_xlfn.IFNA(VLOOKUP(B109,'Resultados General'!$C$11:$L$510,10,0),"")</f>
        <v>#NAME?</v>
      </c>
      <c r="E109" s="26" t="s">
        <v>76</v>
      </c>
      <c r="F109" s="26" t="s">
        <v>76</v>
      </c>
      <c r="G109" s="135" t="str">
        <f t="shared" ca="1" si="147"/>
        <v/>
      </c>
      <c r="H109" s="135" t="str">
        <f t="shared" ca="1" si="148"/>
        <v/>
      </c>
      <c r="I109" s="219" t="str">
        <f t="shared" si="149"/>
        <v/>
      </c>
      <c r="J109" s="138"/>
      <c r="M109" s="29" t="e">
        <f ca="1">+_xlfn.IFNA(VLOOKUP($B109,'Resultados General'!$C$11:$CG$510,MATCH(M$6,'Resultados General'!$C$10:$CG$10,0),0),"")</f>
        <v>#NAME?</v>
      </c>
      <c r="N109" s="29" t="str">
        <f t="shared" ca="1" si="75"/>
        <v/>
      </c>
      <c r="O109" s="29" t="str">
        <f t="shared" ca="1" si="76"/>
        <v/>
      </c>
      <c r="P109" s="29" t="e">
        <f ca="1">+_xlfn.IFNA(VLOOKUP($B109,'Resultados General'!$C$11:$CG$510,MATCH(P$6,'Resultados General'!$C$10:$CG$10,0),0),"")</f>
        <v>#NAME?</v>
      </c>
      <c r="Q109" s="29" t="str">
        <f t="shared" ca="1" si="77"/>
        <v/>
      </c>
      <c r="R109" s="29" t="str">
        <f t="shared" ca="1" si="78"/>
        <v/>
      </c>
      <c r="S109" s="29" t="e">
        <f ca="1">+_xlfn.IFNA(VLOOKUP($B109,'Resultados General'!$C$11:$CG$510,MATCH(S$6,'Resultados General'!$C$10:$CG$10,0),0),"")</f>
        <v>#NAME?</v>
      </c>
      <c r="T109" s="29" t="str">
        <f t="shared" ca="1" si="79"/>
        <v/>
      </c>
      <c r="U109" s="29" t="str">
        <f t="shared" ca="1" si="80"/>
        <v/>
      </c>
      <c r="V109" s="29" t="e">
        <f ca="1">+_xlfn.IFNA(VLOOKUP($B109,'Resultados General'!$C$11:$CG$510,MATCH(V$6,'Resultados General'!$C$10:$CG$10,0),0),"")</f>
        <v>#NAME?</v>
      </c>
      <c r="W109" s="29" t="str">
        <f t="shared" ca="1" si="81"/>
        <v/>
      </c>
      <c r="X109" s="29" t="str">
        <f t="shared" ca="1" si="82"/>
        <v/>
      </c>
      <c r="Y109" s="29" t="e">
        <f ca="1">+_xlfn.IFNA(VLOOKUP($B109,'Resultados General'!$C$11:$CG$510,MATCH(Y$6,'Resultados General'!$C$10:$CG$10,0),0),"")</f>
        <v>#NAME?</v>
      </c>
      <c r="Z109" s="29" t="str">
        <f t="shared" ca="1" si="83"/>
        <v/>
      </c>
      <c r="AA109" s="29" t="str">
        <f t="shared" ca="1" si="84"/>
        <v/>
      </c>
      <c r="AB109" s="29" t="e">
        <f ca="1">+_xlfn.IFNA(VLOOKUP($B109,'Resultados General'!$C$11:$CG$510,MATCH(AB$6,'Resultados General'!$C$10:$CG$10,0),0),"")</f>
        <v>#NAME?</v>
      </c>
      <c r="AC109" s="29" t="str">
        <f t="shared" ca="1" si="85"/>
        <v/>
      </c>
      <c r="AD109" s="29" t="str">
        <f t="shared" ca="1" si="86"/>
        <v/>
      </c>
      <c r="AE109" s="29" t="e">
        <f ca="1">+_xlfn.IFNA(VLOOKUP($B109,'Resultados General'!$C$11:$CG$510,MATCH(AE$6,'Resultados General'!$C$10:$CG$10,0),0),"")</f>
        <v>#NAME?</v>
      </c>
      <c r="AF109" s="29" t="str">
        <f t="shared" ca="1" si="87"/>
        <v/>
      </c>
      <c r="AG109" s="29" t="str">
        <f t="shared" ca="1" si="88"/>
        <v/>
      </c>
      <c r="AH109" s="29" t="e">
        <f ca="1">+_xlfn.IFNA(VLOOKUP($B109,'Resultados General'!$C$11:$CG$510,MATCH(AH$6,'Resultados General'!$C$10:$CG$10,0),0),"")</f>
        <v>#NAME?</v>
      </c>
      <c r="AI109" s="29" t="str">
        <f t="shared" ca="1" si="89"/>
        <v/>
      </c>
      <c r="AJ109" s="29" t="str">
        <f t="shared" ca="1" si="90"/>
        <v/>
      </c>
      <c r="AK109" s="29" t="e">
        <f ca="1">+_xlfn.IFNA(VLOOKUP($B109,'Resultados General'!$C$11:$CG$510,MATCH(AK$6,'Resultados General'!$C$10:$CG$10,0),0),"")</f>
        <v>#NAME?</v>
      </c>
      <c r="AL109" s="29" t="str">
        <f t="shared" ca="1" si="91"/>
        <v/>
      </c>
      <c r="AM109" s="29" t="str">
        <f t="shared" ca="1" si="92"/>
        <v/>
      </c>
      <c r="AN109" s="29" t="e">
        <f ca="1">+_xlfn.IFNA(VLOOKUP($B109,'Resultados General'!$C$11:$CG$510,MATCH(AN$6,'Resultados General'!$C$10:$CG$10,0),0),"")</f>
        <v>#NAME?</v>
      </c>
      <c r="AO109" s="29" t="str">
        <f t="shared" ca="1" si="93"/>
        <v/>
      </c>
      <c r="AP109" s="29" t="str">
        <f t="shared" ca="1" si="94"/>
        <v/>
      </c>
      <c r="AQ109" s="29" t="e">
        <f ca="1">+_xlfn.IFNA(VLOOKUP($B109,'Resultados General'!$C$11:$CG$510,MATCH(AQ$6,'Resultados General'!$C$10:$CG$10,0),0),"")</f>
        <v>#NAME?</v>
      </c>
      <c r="AR109" s="29" t="str">
        <f t="shared" ca="1" si="95"/>
        <v/>
      </c>
      <c r="AS109" s="29" t="str">
        <f t="shared" ca="1" si="96"/>
        <v/>
      </c>
      <c r="AT109" s="29" t="e">
        <f ca="1">+_xlfn.IFNA(VLOOKUP($B109,'Resultados General'!$C$11:$CG$510,MATCH(AT$6,'Resultados General'!$C$10:$CG$10,0),0),"")</f>
        <v>#NAME?</v>
      </c>
      <c r="AU109" s="29" t="str">
        <f t="shared" ca="1" si="97"/>
        <v/>
      </c>
      <c r="AV109" s="29" t="str">
        <f t="shared" ca="1" si="98"/>
        <v/>
      </c>
      <c r="AW109" s="29" t="e">
        <f ca="1">+_xlfn.IFNA(VLOOKUP($B109,'Resultados General'!$C$11:$CG$510,MATCH(AW$6,'Resultados General'!$C$10:$CG$10,0),0),"")</f>
        <v>#NAME?</v>
      </c>
      <c r="AX109" s="29" t="str">
        <f t="shared" ca="1" si="99"/>
        <v/>
      </c>
      <c r="AY109" s="29" t="str">
        <f t="shared" ca="1" si="100"/>
        <v/>
      </c>
      <c r="AZ109" s="29" t="e">
        <f ca="1">+_xlfn.IFNA(VLOOKUP($B109,'Resultados General'!$C$11:$CG$510,MATCH(AZ$6,'Resultados General'!$C$10:$CG$10,0),0),"")</f>
        <v>#NAME?</v>
      </c>
      <c r="BA109" s="29" t="str">
        <f t="shared" ca="1" si="101"/>
        <v/>
      </c>
      <c r="BB109" s="29" t="str">
        <f t="shared" ca="1" si="102"/>
        <v/>
      </c>
      <c r="BC109" s="29" t="e">
        <f ca="1">+_xlfn.IFNA(VLOOKUP($B109,'Resultados General'!$C$11:$CG$510,MATCH(BC$6,'Resultados General'!$C$10:$CG$10,0),0),"")</f>
        <v>#NAME?</v>
      </c>
      <c r="BD109" s="29" t="str">
        <f t="shared" ca="1" si="103"/>
        <v/>
      </c>
      <c r="BE109" s="29" t="str">
        <f t="shared" ca="1" si="104"/>
        <v/>
      </c>
      <c r="BF109" s="29" t="e">
        <f ca="1">+_xlfn.IFNA(VLOOKUP($B109,'Resultados General'!$C$11:$CG$510,MATCH(BF$6,'Resultados General'!$C$10:$CG$10,0),0),"")</f>
        <v>#NAME?</v>
      </c>
      <c r="BG109" s="29" t="str">
        <f t="shared" ca="1" si="105"/>
        <v/>
      </c>
      <c r="BH109" s="29" t="str">
        <f t="shared" ca="1" si="106"/>
        <v/>
      </c>
      <c r="BI109" s="29" t="e">
        <f ca="1">+_xlfn.IFNA(VLOOKUP($B109,'Resultados General'!$C$11:$CG$510,MATCH(BI$6,'Resultados General'!$C$10:$CG$10,0),0),"")</f>
        <v>#NAME?</v>
      </c>
      <c r="BJ109" s="29" t="str">
        <f t="shared" ca="1" si="107"/>
        <v/>
      </c>
      <c r="BK109" s="29" t="str">
        <f t="shared" ca="1" si="108"/>
        <v/>
      </c>
      <c r="BL109" s="29" t="e">
        <f ca="1">+_xlfn.IFNA(VLOOKUP($B109,'Resultados General'!$C$11:$CG$510,MATCH(BL$6,'Resultados General'!$C$10:$CG$10,0),0),"")</f>
        <v>#NAME?</v>
      </c>
      <c r="BM109" s="29" t="str">
        <f t="shared" ca="1" si="109"/>
        <v/>
      </c>
      <c r="BN109" s="29" t="str">
        <f t="shared" ca="1" si="110"/>
        <v/>
      </c>
      <c r="BO109" s="29" t="e">
        <f ca="1">+_xlfn.IFNA(VLOOKUP($B109,'Resultados General'!$C$11:$CG$510,MATCH(BO$6,'Resultados General'!$C$10:$CG$10,0),0),"")</f>
        <v>#NAME?</v>
      </c>
      <c r="BP109" s="29" t="str">
        <f t="shared" ca="1" si="111"/>
        <v/>
      </c>
      <c r="BQ109" s="29" t="str">
        <f t="shared" ca="1" si="112"/>
        <v/>
      </c>
      <c r="BR109" s="29" t="e">
        <f ca="1">+_xlfn.IFNA(VLOOKUP($B109,'Resultados General'!$C$11:$CG$510,MATCH(BR$6,'Resultados General'!$C$10:$CG$10,0),0),"")</f>
        <v>#NAME?</v>
      </c>
      <c r="BS109" s="29" t="str">
        <f t="shared" ca="1" si="113"/>
        <v/>
      </c>
      <c r="BT109" s="29" t="str">
        <f t="shared" ca="1" si="114"/>
        <v/>
      </c>
      <c r="BU109" s="29" t="e">
        <f ca="1">+_xlfn.IFNA(VLOOKUP($B109,'Resultados General'!$C$11:$CG$510,MATCH(BU$6,'Resultados General'!$C$10:$CG$10,0),0),"")</f>
        <v>#NAME?</v>
      </c>
      <c r="BV109" s="29" t="str">
        <f t="shared" ca="1" si="115"/>
        <v/>
      </c>
      <c r="BW109" s="29" t="str">
        <f t="shared" ca="1" si="116"/>
        <v/>
      </c>
      <c r="BX109" s="29" t="e">
        <f ca="1">+_xlfn.IFNA(VLOOKUP($B109,'Resultados General'!$C$11:$CG$510,MATCH(BX$6,'Resultados General'!$C$10:$CG$10,0),0),"")</f>
        <v>#NAME?</v>
      </c>
      <c r="BY109" s="29" t="str">
        <f t="shared" ca="1" si="117"/>
        <v/>
      </c>
      <c r="BZ109" s="29" t="str">
        <f t="shared" ca="1" si="118"/>
        <v/>
      </c>
      <c r="CA109" s="29" t="e">
        <f ca="1">+_xlfn.IFNA(VLOOKUP($B109,'Resultados General'!$C$11:$CG$510,MATCH(CA$6,'Resultados General'!$C$10:$CG$10,0),0),"")</f>
        <v>#NAME?</v>
      </c>
      <c r="CB109" s="29" t="str">
        <f t="shared" ca="1" si="119"/>
        <v/>
      </c>
      <c r="CC109" s="29" t="str">
        <f t="shared" ca="1" si="120"/>
        <v/>
      </c>
      <c r="CD109" s="29" t="e">
        <f ca="1">+_xlfn.IFNA(VLOOKUP($B109,'Resultados General'!$C$11:$CG$510,MATCH(CD$6,'Resultados General'!$C$10:$CG$10,0),0),"")</f>
        <v>#NAME?</v>
      </c>
      <c r="CE109" s="29" t="str">
        <f t="shared" ca="1" si="121"/>
        <v/>
      </c>
      <c r="CF109" s="29" t="str">
        <f t="shared" ca="1" si="122"/>
        <v/>
      </c>
      <c r="CG109" s="29" t="e">
        <f ca="1">+_xlfn.IFNA(VLOOKUP($B109,'Resultados General'!$C$11:$CG$510,MATCH(CG$6,'Resultados General'!$C$10:$CG$10,0),0),"")</f>
        <v>#NAME?</v>
      </c>
      <c r="CH109" s="29" t="str">
        <f t="shared" ca="1" si="123"/>
        <v/>
      </c>
      <c r="CI109" s="29" t="str">
        <f t="shared" ca="1" si="124"/>
        <v/>
      </c>
      <c r="CJ109" s="29" t="e">
        <f ca="1">+_xlfn.IFNA(VLOOKUP($B109,'Resultados General'!$C$11:$CG$510,MATCH(CJ$6,'Resultados General'!$C$10:$CG$10,0),0),"")</f>
        <v>#NAME?</v>
      </c>
      <c r="CK109" s="29" t="str">
        <f t="shared" ca="1" si="125"/>
        <v/>
      </c>
      <c r="CL109" s="29" t="str">
        <f t="shared" ca="1" si="126"/>
        <v/>
      </c>
      <c r="CM109" s="29" t="e">
        <f ca="1">+_xlfn.IFNA(VLOOKUP($B109,'Resultados General'!$C$11:$CG$510,MATCH(CM$6,'Resultados General'!$C$10:$CG$10,0),0),"")</f>
        <v>#NAME?</v>
      </c>
      <c r="CN109" s="29" t="str">
        <f t="shared" ca="1" si="127"/>
        <v/>
      </c>
      <c r="CO109" s="29" t="str">
        <f t="shared" ca="1" si="128"/>
        <v/>
      </c>
      <c r="CP109" s="29" t="e">
        <f ca="1">+_xlfn.IFNA(VLOOKUP($B109,'Resultados General'!$C$11:$CG$510,MATCH(CP$6,'Resultados General'!$C$10:$CG$10,0),0),"")</f>
        <v>#NAME?</v>
      </c>
      <c r="CQ109" s="29" t="str">
        <f t="shared" ca="1" si="129"/>
        <v/>
      </c>
      <c r="CR109" s="29" t="str">
        <f t="shared" ca="1" si="130"/>
        <v/>
      </c>
      <c r="CS109" s="29" t="e">
        <f ca="1">+_xlfn.IFNA(VLOOKUP($B109,'Resultados General'!$C$11:$CG$510,MATCH(CS$6,'Resultados General'!$C$10:$CG$10,0),0),"")</f>
        <v>#NAME?</v>
      </c>
      <c r="CT109" s="29" t="str">
        <f t="shared" ca="1" si="131"/>
        <v/>
      </c>
      <c r="CU109" s="29" t="str">
        <f t="shared" ca="1" si="132"/>
        <v/>
      </c>
      <c r="CV109" s="29" t="e">
        <f ca="1">+_xlfn.IFNA(VLOOKUP($B109,'Resultados General'!$C$11:$CG$510,MATCH(CV$6,'Resultados General'!$C$10:$CG$10,0),0),"")</f>
        <v>#NAME?</v>
      </c>
      <c r="CW109" s="29" t="str">
        <f t="shared" ca="1" si="133"/>
        <v/>
      </c>
      <c r="CX109" s="29" t="str">
        <f t="shared" ca="1" si="134"/>
        <v/>
      </c>
      <c r="CY109" s="29" t="e">
        <f ca="1">+_xlfn.IFNA(VLOOKUP($B109,'Resultados General'!$C$11:$CG$510,MATCH(CY$6,'Resultados General'!$C$10:$CG$10,0),0),"")</f>
        <v>#NAME?</v>
      </c>
      <c r="CZ109" s="29" t="str">
        <f t="shared" ca="1" si="135"/>
        <v/>
      </c>
      <c r="DA109" s="29" t="str">
        <f t="shared" ca="1" si="136"/>
        <v/>
      </c>
      <c r="DB109" s="29" t="e">
        <f ca="1">+_xlfn.IFNA(VLOOKUP($B109,'Resultados General'!$C$11:$CG$510,MATCH(DB$6,'Resultados General'!$C$10:$CG$10,0),0),"")</f>
        <v>#NAME?</v>
      </c>
      <c r="DC109" s="29" t="str">
        <f t="shared" ca="1" si="137"/>
        <v/>
      </c>
      <c r="DD109" s="29" t="str">
        <f t="shared" ca="1" si="138"/>
        <v/>
      </c>
      <c r="DE109" s="29" t="e">
        <f ca="1">+_xlfn.IFNA(VLOOKUP($B109,'Resultados General'!$C$11:$CG$510,MATCH(DE$6,'Resultados General'!$C$10:$CG$10,0),0),"")</f>
        <v>#NAME?</v>
      </c>
      <c r="DF109" s="29" t="str">
        <f t="shared" ca="1" si="139"/>
        <v/>
      </c>
      <c r="DG109" s="29" t="str">
        <f t="shared" ca="1" si="140"/>
        <v/>
      </c>
      <c r="DH109" s="29" t="e">
        <f ca="1">+_xlfn.IFNA(VLOOKUP($B109,'Resultados General'!$C$11:$CG$510,MATCH(DH$6,'Resultados General'!$C$10:$CG$10,0),0),"")</f>
        <v>#NAME?</v>
      </c>
      <c r="DI109" s="29" t="str">
        <f t="shared" ca="1" si="141"/>
        <v/>
      </c>
      <c r="DJ109" s="29" t="str">
        <f t="shared" ca="1" si="142"/>
        <v/>
      </c>
      <c r="DK109" s="29" t="e">
        <f ca="1">+_xlfn.IFNA(VLOOKUP($B109,'Resultados General'!$C$11:$CG$510,MATCH(DK$6,'Resultados General'!$C$10:$CG$10,0),0),"")</f>
        <v>#NAME?</v>
      </c>
      <c r="DL109" s="29" t="str">
        <f t="shared" ca="1" si="143"/>
        <v/>
      </c>
      <c r="DM109" s="29" t="str">
        <f t="shared" ca="1" si="144"/>
        <v/>
      </c>
      <c r="DN109" s="29" t="e">
        <f ca="1">+_xlfn.IFNA(VLOOKUP($B109,'Resultados General'!$C$11:$CG$510,MATCH(DN$6,'Resultados General'!$C$10:$CG$10,0),0),"")</f>
        <v>#NAME?</v>
      </c>
      <c r="DO109" s="29" t="str">
        <f t="shared" ca="1" si="145"/>
        <v/>
      </c>
      <c r="DP109" s="29" t="str">
        <f t="shared" ca="1" si="146"/>
        <v/>
      </c>
    </row>
    <row r="110" spans="2:120">
      <c r="B110" s="219" t="str">
        <f>+IF('Resultados General'!C113="","",'Resultados General'!C113)</f>
        <v/>
      </c>
      <c r="C110" s="134" t="e">
        <f ca="1">+_xlfn.IFNA(VLOOKUP('Distribución de puestos'!B110,'Resultados General'!$C$11:$J$510,8,0),"")</f>
        <v>#NAME?</v>
      </c>
      <c r="D110" s="135" t="e">
        <f ca="1">+_xlfn.IFNA(VLOOKUP(B110,'Resultados General'!$C$11:$L$510,10,0),"")</f>
        <v>#NAME?</v>
      </c>
      <c r="E110" s="26" t="s">
        <v>76</v>
      </c>
      <c r="F110" s="26" t="s">
        <v>76</v>
      </c>
      <c r="G110" s="135" t="str">
        <f t="shared" ca="1" si="147"/>
        <v/>
      </c>
      <c r="H110" s="135" t="str">
        <f t="shared" ca="1" si="148"/>
        <v/>
      </c>
      <c r="I110" s="219" t="str">
        <f t="shared" si="149"/>
        <v/>
      </c>
      <c r="J110" s="138"/>
      <c r="M110" s="29" t="e">
        <f ca="1">+_xlfn.IFNA(VLOOKUP($B110,'Resultados General'!$C$11:$CG$510,MATCH(M$6,'Resultados General'!$C$10:$CG$10,0),0),"")</f>
        <v>#NAME?</v>
      </c>
      <c r="N110" s="29" t="str">
        <f t="shared" ca="1" si="75"/>
        <v/>
      </c>
      <c r="O110" s="29" t="str">
        <f t="shared" ca="1" si="76"/>
        <v/>
      </c>
      <c r="P110" s="29" t="e">
        <f ca="1">+_xlfn.IFNA(VLOOKUP($B110,'Resultados General'!$C$11:$CG$510,MATCH(P$6,'Resultados General'!$C$10:$CG$10,0),0),"")</f>
        <v>#NAME?</v>
      </c>
      <c r="Q110" s="29" t="str">
        <f t="shared" ca="1" si="77"/>
        <v/>
      </c>
      <c r="R110" s="29" t="str">
        <f t="shared" ca="1" si="78"/>
        <v/>
      </c>
      <c r="S110" s="29" t="e">
        <f ca="1">+_xlfn.IFNA(VLOOKUP($B110,'Resultados General'!$C$11:$CG$510,MATCH(S$6,'Resultados General'!$C$10:$CG$10,0),0),"")</f>
        <v>#NAME?</v>
      </c>
      <c r="T110" s="29" t="str">
        <f t="shared" ca="1" si="79"/>
        <v/>
      </c>
      <c r="U110" s="29" t="str">
        <f t="shared" ca="1" si="80"/>
        <v/>
      </c>
      <c r="V110" s="29" t="e">
        <f ca="1">+_xlfn.IFNA(VLOOKUP($B110,'Resultados General'!$C$11:$CG$510,MATCH(V$6,'Resultados General'!$C$10:$CG$10,0),0),"")</f>
        <v>#NAME?</v>
      </c>
      <c r="W110" s="29" t="str">
        <f t="shared" ca="1" si="81"/>
        <v/>
      </c>
      <c r="X110" s="29" t="str">
        <f t="shared" ca="1" si="82"/>
        <v/>
      </c>
      <c r="Y110" s="29" t="e">
        <f ca="1">+_xlfn.IFNA(VLOOKUP($B110,'Resultados General'!$C$11:$CG$510,MATCH(Y$6,'Resultados General'!$C$10:$CG$10,0),0),"")</f>
        <v>#NAME?</v>
      </c>
      <c r="Z110" s="29" t="str">
        <f t="shared" ca="1" si="83"/>
        <v/>
      </c>
      <c r="AA110" s="29" t="str">
        <f t="shared" ca="1" si="84"/>
        <v/>
      </c>
      <c r="AB110" s="29" t="e">
        <f ca="1">+_xlfn.IFNA(VLOOKUP($B110,'Resultados General'!$C$11:$CG$510,MATCH(AB$6,'Resultados General'!$C$10:$CG$10,0),0),"")</f>
        <v>#NAME?</v>
      </c>
      <c r="AC110" s="29" t="str">
        <f t="shared" ca="1" si="85"/>
        <v/>
      </c>
      <c r="AD110" s="29" t="str">
        <f t="shared" ca="1" si="86"/>
        <v/>
      </c>
      <c r="AE110" s="29" t="e">
        <f ca="1">+_xlfn.IFNA(VLOOKUP($B110,'Resultados General'!$C$11:$CG$510,MATCH(AE$6,'Resultados General'!$C$10:$CG$10,0),0),"")</f>
        <v>#NAME?</v>
      </c>
      <c r="AF110" s="29" t="str">
        <f t="shared" ca="1" si="87"/>
        <v/>
      </c>
      <c r="AG110" s="29" t="str">
        <f t="shared" ca="1" si="88"/>
        <v/>
      </c>
      <c r="AH110" s="29" t="e">
        <f ca="1">+_xlfn.IFNA(VLOOKUP($B110,'Resultados General'!$C$11:$CG$510,MATCH(AH$6,'Resultados General'!$C$10:$CG$10,0),0),"")</f>
        <v>#NAME?</v>
      </c>
      <c r="AI110" s="29" t="str">
        <f t="shared" ca="1" si="89"/>
        <v/>
      </c>
      <c r="AJ110" s="29" t="str">
        <f t="shared" ca="1" si="90"/>
        <v/>
      </c>
      <c r="AK110" s="29" t="e">
        <f ca="1">+_xlfn.IFNA(VLOOKUP($B110,'Resultados General'!$C$11:$CG$510,MATCH(AK$6,'Resultados General'!$C$10:$CG$10,0),0),"")</f>
        <v>#NAME?</v>
      </c>
      <c r="AL110" s="29" t="str">
        <f t="shared" ca="1" si="91"/>
        <v/>
      </c>
      <c r="AM110" s="29" t="str">
        <f t="shared" ca="1" si="92"/>
        <v/>
      </c>
      <c r="AN110" s="29" t="e">
        <f ca="1">+_xlfn.IFNA(VLOOKUP($B110,'Resultados General'!$C$11:$CG$510,MATCH(AN$6,'Resultados General'!$C$10:$CG$10,0),0),"")</f>
        <v>#NAME?</v>
      </c>
      <c r="AO110" s="29" t="str">
        <f t="shared" ca="1" si="93"/>
        <v/>
      </c>
      <c r="AP110" s="29" t="str">
        <f t="shared" ca="1" si="94"/>
        <v/>
      </c>
      <c r="AQ110" s="29" t="e">
        <f ca="1">+_xlfn.IFNA(VLOOKUP($B110,'Resultados General'!$C$11:$CG$510,MATCH(AQ$6,'Resultados General'!$C$10:$CG$10,0),0),"")</f>
        <v>#NAME?</v>
      </c>
      <c r="AR110" s="29" t="str">
        <f t="shared" ca="1" si="95"/>
        <v/>
      </c>
      <c r="AS110" s="29" t="str">
        <f t="shared" ca="1" si="96"/>
        <v/>
      </c>
      <c r="AT110" s="29" t="e">
        <f ca="1">+_xlfn.IFNA(VLOOKUP($B110,'Resultados General'!$C$11:$CG$510,MATCH(AT$6,'Resultados General'!$C$10:$CG$10,0),0),"")</f>
        <v>#NAME?</v>
      </c>
      <c r="AU110" s="29" t="str">
        <f t="shared" ca="1" si="97"/>
        <v/>
      </c>
      <c r="AV110" s="29" t="str">
        <f t="shared" ca="1" si="98"/>
        <v/>
      </c>
      <c r="AW110" s="29" t="e">
        <f ca="1">+_xlfn.IFNA(VLOOKUP($B110,'Resultados General'!$C$11:$CG$510,MATCH(AW$6,'Resultados General'!$C$10:$CG$10,0),0),"")</f>
        <v>#NAME?</v>
      </c>
      <c r="AX110" s="29" t="str">
        <f t="shared" ca="1" si="99"/>
        <v/>
      </c>
      <c r="AY110" s="29" t="str">
        <f t="shared" ca="1" si="100"/>
        <v/>
      </c>
      <c r="AZ110" s="29" t="e">
        <f ca="1">+_xlfn.IFNA(VLOOKUP($B110,'Resultados General'!$C$11:$CG$510,MATCH(AZ$6,'Resultados General'!$C$10:$CG$10,0),0),"")</f>
        <v>#NAME?</v>
      </c>
      <c r="BA110" s="29" t="str">
        <f t="shared" ca="1" si="101"/>
        <v/>
      </c>
      <c r="BB110" s="29" t="str">
        <f t="shared" ca="1" si="102"/>
        <v/>
      </c>
      <c r="BC110" s="29" t="e">
        <f ca="1">+_xlfn.IFNA(VLOOKUP($B110,'Resultados General'!$C$11:$CG$510,MATCH(BC$6,'Resultados General'!$C$10:$CG$10,0),0),"")</f>
        <v>#NAME?</v>
      </c>
      <c r="BD110" s="29" t="str">
        <f t="shared" ca="1" si="103"/>
        <v/>
      </c>
      <c r="BE110" s="29" t="str">
        <f t="shared" ca="1" si="104"/>
        <v/>
      </c>
      <c r="BF110" s="29" t="e">
        <f ca="1">+_xlfn.IFNA(VLOOKUP($B110,'Resultados General'!$C$11:$CG$510,MATCH(BF$6,'Resultados General'!$C$10:$CG$10,0),0),"")</f>
        <v>#NAME?</v>
      </c>
      <c r="BG110" s="29" t="str">
        <f t="shared" ca="1" si="105"/>
        <v/>
      </c>
      <c r="BH110" s="29" t="str">
        <f t="shared" ca="1" si="106"/>
        <v/>
      </c>
      <c r="BI110" s="29" t="e">
        <f ca="1">+_xlfn.IFNA(VLOOKUP($B110,'Resultados General'!$C$11:$CG$510,MATCH(BI$6,'Resultados General'!$C$10:$CG$10,0),0),"")</f>
        <v>#NAME?</v>
      </c>
      <c r="BJ110" s="29" t="str">
        <f t="shared" ca="1" si="107"/>
        <v/>
      </c>
      <c r="BK110" s="29" t="str">
        <f t="shared" ca="1" si="108"/>
        <v/>
      </c>
      <c r="BL110" s="29" t="e">
        <f ca="1">+_xlfn.IFNA(VLOOKUP($B110,'Resultados General'!$C$11:$CG$510,MATCH(BL$6,'Resultados General'!$C$10:$CG$10,0),0),"")</f>
        <v>#NAME?</v>
      </c>
      <c r="BM110" s="29" t="str">
        <f t="shared" ca="1" si="109"/>
        <v/>
      </c>
      <c r="BN110" s="29" t="str">
        <f t="shared" ca="1" si="110"/>
        <v/>
      </c>
      <c r="BO110" s="29" t="e">
        <f ca="1">+_xlfn.IFNA(VLOOKUP($B110,'Resultados General'!$C$11:$CG$510,MATCH(BO$6,'Resultados General'!$C$10:$CG$10,0),0),"")</f>
        <v>#NAME?</v>
      </c>
      <c r="BP110" s="29" t="str">
        <f t="shared" ca="1" si="111"/>
        <v/>
      </c>
      <c r="BQ110" s="29" t="str">
        <f t="shared" ca="1" si="112"/>
        <v/>
      </c>
      <c r="BR110" s="29" t="e">
        <f ca="1">+_xlfn.IFNA(VLOOKUP($B110,'Resultados General'!$C$11:$CG$510,MATCH(BR$6,'Resultados General'!$C$10:$CG$10,0),0),"")</f>
        <v>#NAME?</v>
      </c>
      <c r="BS110" s="29" t="str">
        <f t="shared" ca="1" si="113"/>
        <v/>
      </c>
      <c r="BT110" s="29" t="str">
        <f t="shared" ca="1" si="114"/>
        <v/>
      </c>
      <c r="BU110" s="29" t="e">
        <f ca="1">+_xlfn.IFNA(VLOOKUP($B110,'Resultados General'!$C$11:$CG$510,MATCH(BU$6,'Resultados General'!$C$10:$CG$10,0),0),"")</f>
        <v>#NAME?</v>
      </c>
      <c r="BV110" s="29" t="str">
        <f t="shared" ca="1" si="115"/>
        <v/>
      </c>
      <c r="BW110" s="29" t="str">
        <f t="shared" ca="1" si="116"/>
        <v/>
      </c>
      <c r="BX110" s="29" t="e">
        <f ca="1">+_xlfn.IFNA(VLOOKUP($B110,'Resultados General'!$C$11:$CG$510,MATCH(BX$6,'Resultados General'!$C$10:$CG$10,0),0),"")</f>
        <v>#NAME?</v>
      </c>
      <c r="BY110" s="29" t="str">
        <f t="shared" ca="1" si="117"/>
        <v/>
      </c>
      <c r="BZ110" s="29" t="str">
        <f t="shared" ca="1" si="118"/>
        <v/>
      </c>
      <c r="CA110" s="29" t="e">
        <f ca="1">+_xlfn.IFNA(VLOOKUP($B110,'Resultados General'!$C$11:$CG$510,MATCH(CA$6,'Resultados General'!$C$10:$CG$10,0),0),"")</f>
        <v>#NAME?</v>
      </c>
      <c r="CB110" s="29" t="str">
        <f t="shared" ca="1" si="119"/>
        <v/>
      </c>
      <c r="CC110" s="29" t="str">
        <f t="shared" ca="1" si="120"/>
        <v/>
      </c>
      <c r="CD110" s="29" t="e">
        <f ca="1">+_xlfn.IFNA(VLOOKUP($B110,'Resultados General'!$C$11:$CG$510,MATCH(CD$6,'Resultados General'!$C$10:$CG$10,0),0),"")</f>
        <v>#NAME?</v>
      </c>
      <c r="CE110" s="29" t="str">
        <f t="shared" ca="1" si="121"/>
        <v/>
      </c>
      <c r="CF110" s="29" t="str">
        <f t="shared" ca="1" si="122"/>
        <v/>
      </c>
      <c r="CG110" s="29" t="e">
        <f ca="1">+_xlfn.IFNA(VLOOKUP($B110,'Resultados General'!$C$11:$CG$510,MATCH(CG$6,'Resultados General'!$C$10:$CG$10,0),0),"")</f>
        <v>#NAME?</v>
      </c>
      <c r="CH110" s="29" t="str">
        <f t="shared" ca="1" si="123"/>
        <v/>
      </c>
      <c r="CI110" s="29" t="str">
        <f t="shared" ca="1" si="124"/>
        <v/>
      </c>
      <c r="CJ110" s="29" t="e">
        <f ca="1">+_xlfn.IFNA(VLOOKUP($B110,'Resultados General'!$C$11:$CG$510,MATCH(CJ$6,'Resultados General'!$C$10:$CG$10,0),0),"")</f>
        <v>#NAME?</v>
      </c>
      <c r="CK110" s="29" t="str">
        <f t="shared" ca="1" si="125"/>
        <v/>
      </c>
      <c r="CL110" s="29" t="str">
        <f t="shared" ca="1" si="126"/>
        <v/>
      </c>
      <c r="CM110" s="29" t="e">
        <f ca="1">+_xlfn.IFNA(VLOOKUP($B110,'Resultados General'!$C$11:$CG$510,MATCH(CM$6,'Resultados General'!$C$10:$CG$10,0),0),"")</f>
        <v>#NAME?</v>
      </c>
      <c r="CN110" s="29" t="str">
        <f t="shared" ca="1" si="127"/>
        <v/>
      </c>
      <c r="CO110" s="29" t="str">
        <f t="shared" ca="1" si="128"/>
        <v/>
      </c>
      <c r="CP110" s="29" t="e">
        <f ca="1">+_xlfn.IFNA(VLOOKUP($B110,'Resultados General'!$C$11:$CG$510,MATCH(CP$6,'Resultados General'!$C$10:$CG$10,0),0),"")</f>
        <v>#NAME?</v>
      </c>
      <c r="CQ110" s="29" t="str">
        <f t="shared" ca="1" si="129"/>
        <v/>
      </c>
      <c r="CR110" s="29" t="str">
        <f t="shared" ca="1" si="130"/>
        <v/>
      </c>
      <c r="CS110" s="29" t="e">
        <f ca="1">+_xlfn.IFNA(VLOOKUP($B110,'Resultados General'!$C$11:$CG$510,MATCH(CS$6,'Resultados General'!$C$10:$CG$10,0),0),"")</f>
        <v>#NAME?</v>
      </c>
      <c r="CT110" s="29" t="str">
        <f t="shared" ca="1" si="131"/>
        <v/>
      </c>
      <c r="CU110" s="29" t="str">
        <f t="shared" ca="1" si="132"/>
        <v/>
      </c>
      <c r="CV110" s="29" t="e">
        <f ca="1">+_xlfn.IFNA(VLOOKUP($B110,'Resultados General'!$C$11:$CG$510,MATCH(CV$6,'Resultados General'!$C$10:$CG$10,0),0),"")</f>
        <v>#NAME?</v>
      </c>
      <c r="CW110" s="29" t="str">
        <f t="shared" ca="1" si="133"/>
        <v/>
      </c>
      <c r="CX110" s="29" t="str">
        <f t="shared" ca="1" si="134"/>
        <v/>
      </c>
      <c r="CY110" s="29" t="e">
        <f ca="1">+_xlfn.IFNA(VLOOKUP($B110,'Resultados General'!$C$11:$CG$510,MATCH(CY$6,'Resultados General'!$C$10:$CG$10,0),0),"")</f>
        <v>#NAME?</v>
      </c>
      <c r="CZ110" s="29" t="str">
        <f t="shared" ca="1" si="135"/>
        <v/>
      </c>
      <c r="DA110" s="29" t="str">
        <f t="shared" ca="1" si="136"/>
        <v/>
      </c>
      <c r="DB110" s="29" t="e">
        <f ca="1">+_xlfn.IFNA(VLOOKUP($B110,'Resultados General'!$C$11:$CG$510,MATCH(DB$6,'Resultados General'!$C$10:$CG$10,0),0),"")</f>
        <v>#NAME?</v>
      </c>
      <c r="DC110" s="29" t="str">
        <f t="shared" ca="1" si="137"/>
        <v/>
      </c>
      <c r="DD110" s="29" t="str">
        <f t="shared" ca="1" si="138"/>
        <v/>
      </c>
      <c r="DE110" s="29" t="e">
        <f ca="1">+_xlfn.IFNA(VLOOKUP($B110,'Resultados General'!$C$11:$CG$510,MATCH(DE$6,'Resultados General'!$C$10:$CG$10,0),0),"")</f>
        <v>#NAME?</v>
      </c>
      <c r="DF110" s="29" t="str">
        <f t="shared" ca="1" si="139"/>
        <v/>
      </c>
      <c r="DG110" s="29" t="str">
        <f t="shared" ca="1" si="140"/>
        <v/>
      </c>
      <c r="DH110" s="29" t="e">
        <f ca="1">+_xlfn.IFNA(VLOOKUP($B110,'Resultados General'!$C$11:$CG$510,MATCH(DH$6,'Resultados General'!$C$10:$CG$10,0),0),"")</f>
        <v>#NAME?</v>
      </c>
      <c r="DI110" s="29" t="str">
        <f t="shared" ca="1" si="141"/>
        <v/>
      </c>
      <c r="DJ110" s="29" t="str">
        <f t="shared" ca="1" si="142"/>
        <v/>
      </c>
      <c r="DK110" s="29" t="e">
        <f ca="1">+_xlfn.IFNA(VLOOKUP($B110,'Resultados General'!$C$11:$CG$510,MATCH(DK$6,'Resultados General'!$C$10:$CG$10,0),0),"")</f>
        <v>#NAME?</v>
      </c>
      <c r="DL110" s="29" t="str">
        <f t="shared" ca="1" si="143"/>
        <v/>
      </c>
      <c r="DM110" s="29" t="str">
        <f t="shared" ca="1" si="144"/>
        <v/>
      </c>
      <c r="DN110" s="29" t="e">
        <f ca="1">+_xlfn.IFNA(VLOOKUP($B110,'Resultados General'!$C$11:$CG$510,MATCH(DN$6,'Resultados General'!$C$10:$CG$10,0),0),"")</f>
        <v>#NAME?</v>
      </c>
      <c r="DO110" s="29" t="str">
        <f t="shared" ca="1" si="145"/>
        <v/>
      </c>
      <c r="DP110" s="29" t="str">
        <f t="shared" ca="1" si="146"/>
        <v/>
      </c>
    </row>
    <row r="111" spans="2:120">
      <c r="B111" s="219" t="str">
        <f>+IF('Resultados General'!C114="","",'Resultados General'!C114)</f>
        <v/>
      </c>
      <c r="C111" s="134" t="e">
        <f ca="1">+_xlfn.IFNA(VLOOKUP('Distribución de puestos'!B111,'Resultados General'!$C$11:$J$510,8,0),"")</f>
        <v>#NAME?</v>
      </c>
      <c r="D111" s="135" t="e">
        <f ca="1">+_xlfn.IFNA(VLOOKUP(B111,'Resultados General'!$C$11:$L$510,10,0),"")</f>
        <v>#NAME?</v>
      </c>
      <c r="E111" s="26" t="s">
        <v>76</v>
      </c>
      <c r="F111" s="26" t="s">
        <v>76</v>
      </c>
      <c r="G111" s="135" t="str">
        <f t="shared" ca="1" si="147"/>
        <v/>
      </c>
      <c r="H111" s="135" t="str">
        <f t="shared" ca="1" si="148"/>
        <v/>
      </c>
      <c r="I111" s="219" t="str">
        <f t="shared" si="149"/>
        <v/>
      </c>
      <c r="J111" s="138"/>
      <c r="M111" s="29" t="e">
        <f ca="1">+_xlfn.IFNA(VLOOKUP($B111,'Resultados General'!$C$11:$CG$510,MATCH(M$6,'Resultados General'!$C$10:$CG$10,0),0),"")</f>
        <v>#NAME?</v>
      </c>
      <c r="N111" s="29" t="str">
        <f t="shared" ca="1" si="75"/>
        <v/>
      </c>
      <c r="O111" s="29" t="str">
        <f t="shared" ca="1" si="76"/>
        <v/>
      </c>
      <c r="P111" s="29" t="e">
        <f ca="1">+_xlfn.IFNA(VLOOKUP($B111,'Resultados General'!$C$11:$CG$510,MATCH(P$6,'Resultados General'!$C$10:$CG$10,0),0),"")</f>
        <v>#NAME?</v>
      </c>
      <c r="Q111" s="29" t="str">
        <f t="shared" ca="1" si="77"/>
        <v/>
      </c>
      <c r="R111" s="29" t="str">
        <f t="shared" ca="1" si="78"/>
        <v/>
      </c>
      <c r="S111" s="29" t="e">
        <f ca="1">+_xlfn.IFNA(VLOOKUP($B111,'Resultados General'!$C$11:$CG$510,MATCH(S$6,'Resultados General'!$C$10:$CG$10,0),0),"")</f>
        <v>#NAME?</v>
      </c>
      <c r="T111" s="29" t="str">
        <f t="shared" ca="1" si="79"/>
        <v/>
      </c>
      <c r="U111" s="29" t="str">
        <f t="shared" ca="1" si="80"/>
        <v/>
      </c>
      <c r="V111" s="29" t="e">
        <f ca="1">+_xlfn.IFNA(VLOOKUP($B111,'Resultados General'!$C$11:$CG$510,MATCH(V$6,'Resultados General'!$C$10:$CG$10,0),0),"")</f>
        <v>#NAME?</v>
      </c>
      <c r="W111" s="29" t="str">
        <f t="shared" ca="1" si="81"/>
        <v/>
      </c>
      <c r="X111" s="29" t="str">
        <f t="shared" ca="1" si="82"/>
        <v/>
      </c>
      <c r="Y111" s="29" t="e">
        <f ca="1">+_xlfn.IFNA(VLOOKUP($B111,'Resultados General'!$C$11:$CG$510,MATCH(Y$6,'Resultados General'!$C$10:$CG$10,0),0),"")</f>
        <v>#NAME?</v>
      </c>
      <c r="Z111" s="29" t="str">
        <f t="shared" ca="1" si="83"/>
        <v/>
      </c>
      <c r="AA111" s="29" t="str">
        <f t="shared" ca="1" si="84"/>
        <v/>
      </c>
      <c r="AB111" s="29" t="e">
        <f ca="1">+_xlfn.IFNA(VLOOKUP($B111,'Resultados General'!$C$11:$CG$510,MATCH(AB$6,'Resultados General'!$C$10:$CG$10,0),0),"")</f>
        <v>#NAME?</v>
      </c>
      <c r="AC111" s="29" t="str">
        <f t="shared" ca="1" si="85"/>
        <v/>
      </c>
      <c r="AD111" s="29" t="str">
        <f t="shared" ca="1" si="86"/>
        <v/>
      </c>
      <c r="AE111" s="29" t="e">
        <f ca="1">+_xlfn.IFNA(VLOOKUP($B111,'Resultados General'!$C$11:$CG$510,MATCH(AE$6,'Resultados General'!$C$10:$CG$10,0),0),"")</f>
        <v>#NAME?</v>
      </c>
      <c r="AF111" s="29" t="str">
        <f t="shared" ca="1" si="87"/>
        <v/>
      </c>
      <c r="AG111" s="29" t="str">
        <f t="shared" ca="1" si="88"/>
        <v/>
      </c>
      <c r="AH111" s="29" t="e">
        <f ca="1">+_xlfn.IFNA(VLOOKUP($B111,'Resultados General'!$C$11:$CG$510,MATCH(AH$6,'Resultados General'!$C$10:$CG$10,0),0),"")</f>
        <v>#NAME?</v>
      </c>
      <c r="AI111" s="29" t="str">
        <f t="shared" ca="1" si="89"/>
        <v/>
      </c>
      <c r="AJ111" s="29" t="str">
        <f t="shared" ca="1" si="90"/>
        <v/>
      </c>
      <c r="AK111" s="29" t="e">
        <f ca="1">+_xlfn.IFNA(VLOOKUP($B111,'Resultados General'!$C$11:$CG$510,MATCH(AK$6,'Resultados General'!$C$10:$CG$10,0),0),"")</f>
        <v>#NAME?</v>
      </c>
      <c r="AL111" s="29" t="str">
        <f t="shared" ca="1" si="91"/>
        <v/>
      </c>
      <c r="AM111" s="29" t="str">
        <f t="shared" ca="1" si="92"/>
        <v/>
      </c>
      <c r="AN111" s="29" t="e">
        <f ca="1">+_xlfn.IFNA(VLOOKUP($B111,'Resultados General'!$C$11:$CG$510,MATCH(AN$6,'Resultados General'!$C$10:$CG$10,0),0),"")</f>
        <v>#NAME?</v>
      </c>
      <c r="AO111" s="29" t="str">
        <f t="shared" ca="1" si="93"/>
        <v/>
      </c>
      <c r="AP111" s="29" t="str">
        <f t="shared" ca="1" si="94"/>
        <v/>
      </c>
      <c r="AQ111" s="29" t="e">
        <f ca="1">+_xlfn.IFNA(VLOOKUP($B111,'Resultados General'!$C$11:$CG$510,MATCH(AQ$6,'Resultados General'!$C$10:$CG$10,0),0),"")</f>
        <v>#NAME?</v>
      </c>
      <c r="AR111" s="29" t="str">
        <f t="shared" ca="1" si="95"/>
        <v/>
      </c>
      <c r="AS111" s="29" t="str">
        <f t="shared" ca="1" si="96"/>
        <v/>
      </c>
      <c r="AT111" s="29" t="e">
        <f ca="1">+_xlfn.IFNA(VLOOKUP($B111,'Resultados General'!$C$11:$CG$510,MATCH(AT$6,'Resultados General'!$C$10:$CG$10,0),0),"")</f>
        <v>#NAME?</v>
      </c>
      <c r="AU111" s="29" t="str">
        <f t="shared" ca="1" si="97"/>
        <v/>
      </c>
      <c r="AV111" s="29" t="str">
        <f t="shared" ca="1" si="98"/>
        <v/>
      </c>
      <c r="AW111" s="29" t="e">
        <f ca="1">+_xlfn.IFNA(VLOOKUP($B111,'Resultados General'!$C$11:$CG$510,MATCH(AW$6,'Resultados General'!$C$10:$CG$10,0),0),"")</f>
        <v>#NAME?</v>
      </c>
      <c r="AX111" s="29" t="str">
        <f t="shared" ca="1" si="99"/>
        <v/>
      </c>
      <c r="AY111" s="29" t="str">
        <f t="shared" ca="1" si="100"/>
        <v/>
      </c>
      <c r="AZ111" s="29" t="e">
        <f ca="1">+_xlfn.IFNA(VLOOKUP($B111,'Resultados General'!$C$11:$CG$510,MATCH(AZ$6,'Resultados General'!$C$10:$CG$10,0),0),"")</f>
        <v>#NAME?</v>
      </c>
      <c r="BA111" s="29" t="str">
        <f t="shared" ca="1" si="101"/>
        <v/>
      </c>
      <c r="BB111" s="29" t="str">
        <f t="shared" ca="1" si="102"/>
        <v/>
      </c>
      <c r="BC111" s="29" t="e">
        <f ca="1">+_xlfn.IFNA(VLOOKUP($B111,'Resultados General'!$C$11:$CG$510,MATCH(BC$6,'Resultados General'!$C$10:$CG$10,0),0),"")</f>
        <v>#NAME?</v>
      </c>
      <c r="BD111" s="29" t="str">
        <f t="shared" ca="1" si="103"/>
        <v/>
      </c>
      <c r="BE111" s="29" t="str">
        <f t="shared" ca="1" si="104"/>
        <v/>
      </c>
      <c r="BF111" s="29" t="e">
        <f ca="1">+_xlfn.IFNA(VLOOKUP($B111,'Resultados General'!$C$11:$CG$510,MATCH(BF$6,'Resultados General'!$C$10:$CG$10,0),0),"")</f>
        <v>#NAME?</v>
      </c>
      <c r="BG111" s="29" t="str">
        <f t="shared" ca="1" si="105"/>
        <v/>
      </c>
      <c r="BH111" s="29" t="str">
        <f t="shared" ca="1" si="106"/>
        <v/>
      </c>
      <c r="BI111" s="29" t="e">
        <f ca="1">+_xlfn.IFNA(VLOOKUP($B111,'Resultados General'!$C$11:$CG$510,MATCH(BI$6,'Resultados General'!$C$10:$CG$10,0),0),"")</f>
        <v>#NAME?</v>
      </c>
      <c r="BJ111" s="29" t="str">
        <f t="shared" ca="1" si="107"/>
        <v/>
      </c>
      <c r="BK111" s="29" t="str">
        <f t="shared" ca="1" si="108"/>
        <v/>
      </c>
      <c r="BL111" s="29" t="e">
        <f ca="1">+_xlfn.IFNA(VLOOKUP($B111,'Resultados General'!$C$11:$CG$510,MATCH(BL$6,'Resultados General'!$C$10:$CG$10,0),0),"")</f>
        <v>#NAME?</v>
      </c>
      <c r="BM111" s="29" t="str">
        <f t="shared" ca="1" si="109"/>
        <v/>
      </c>
      <c r="BN111" s="29" t="str">
        <f t="shared" ca="1" si="110"/>
        <v/>
      </c>
      <c r="BO111" s="29" t="e">
        <f ca="1">+_xlfn.IFNA(VLOOKUP($B111,'Resultados General'!$C$11:$CG$510,MATCH(BO$6,'Resultados General'!$C$10:$CG$10,0),0),"")</f>
        <v>#NAME?</v>
      </c>
      <c r="BP111" s="29" t="str">
        <f t="shared" ca="1" si="111"/>
        <v/>
      </c>
      <c r="BQ111" s="29" t="str">
        <f t="shared" ca="1" si="112"/>
        <v/>
      </c>
      <c r="BR111" s="29" t="e">
        <f ca="1">+_xlfn.IFNA(VLOOKUP($B111,'Resultados General'!$C$11:$CG$510,MATCH(BR$6,'Resultados General'!$C$10:$CG$10,0),0),"")</f>
        <v>#NAME?</v>
      </c>
      <c r="BS111" s="29" t="str">
        <f t="shared" ca="1" si="113"/>
        <v/>
      </c>
      <c r="BT111" s="29" t="str">
        <f t="shared" ca="1" si="114"/>
        <v/>
      </c>
      <c r="BU111" s="29" t="e">
        <f ca="1">+_xlfn.IFNA(VLOOKUP($B111,'Resultados General'!$C$11:$CG$510,MATCH(BU$6,'Resultados General'!$C$10:$CG$10,0),0),"")</f>
        <v>#NAME?</v>
      </c>
      <c r="BV111" s="29" t="str">
        <f t="shared" ca="1" si="115"/>
        <v/>
      </c>
      <c r="BW111" s="29" t="str">
        <f t="shared" ca="1" si="116"/>
        <v/>
      </c>
      <c r="BX111" s="29" t="e">
        <f ca="1">+_xlfn.IFNA(VLOOKUP($B111,'Resultados General'!$C$11:$CG$510,MATCH(BX$6,'Resultados General'!$C$10:$CG$10,0),0),"")</f>
        <v>#NAME?</v>
      </c>
      <c r="BY111" s="29" t="str">
        <f t="shared" ca="1" si="117"/>
        <v/>
      </c>
      <c r="BZ111" s="29" t="str">
        <f t="shared" ca="1" si="118"/>
        <v/>
      </c>
      <c r="CA111" s="29" t="e">
        <f ca="1">+_xlfn.IFNA(VLOOKUP($B111,'Resultados General'!$C$11:$CG$510,MATCH(CA$6,'Resultados General'!$C$10:$CG$10,0),0),"")</f>
        <v>#NAME?</v>
      </c>
      <c r="CB111" s="29" t="str">
        <f t="shared" ca="1" si="119"/>
        <v/>
      </c>
      <c r="CC111" s="29" t="str">
        <f t="shared" ca="1" si="120"/>
        <v/>
      </c>
      <c r="CD111" s="29" t="e">
        <f ca="1">+_xlfn.IFNA(VLOOKUP($B111,'Resultados General'!$C$11:$CG$510,MATCH(CD$6,'Resultados General'!$C$10:$CG$10,0),0),"")</f>
        <v>#NAME?</v>
      </c>
      <c r="CE111" s="29" t="str">
        <f t="shared" ca="1" si="121"/>
        <v/>
      </c>
      <c r="CF111" s="29" t="str">
        <f t="shared" ca="1" si="122"/>
        <v/>
      </c>
      <c r="CG111" s="29" t="e">
        <f ca="1">+_xlfn.IFNA(VLOOKUP($B111,'Resultados General'!$C$11:$CG$510,MATCH(CG$6,'Resultados General'!$C$10:$CG$10,0),0),"")</f>
        <v>#NAME?</v>
      </c>
      <c r="CH111" s="29" t="str">
        <f t="shared" ca="1" si="123"/>
        <v/>
      </c>
      <c r="CI111" s="29" t="str">
        <f t="shared" ca="1" si="124"/>
        <v/>
      </c>
      <c r="CJ111" s="29" t="e">
        <f ca="1">+_xlfn.IFNA(VLOOKUP($B111,'Resultados General'!$C$11:$CG$510,MATCH(CJ$6,'Resultados General'!$C$10:$CG$10,0),0),"")</f>
        <v>#NAME?</v>
      </c>
      <c r="CK111" s="29" t="str">
        <f t="shared" ca="1" si="125"/>
        <v/>
      </c>
      <c r="CL111" s="29" t="str">
        <f t="shared" ca="1" si="126"/>
        <v/>
      </c>
      <c r="CM111" s="29" t="e">
        <f ca="1">+_xlfn.IFNA(VLOOKUP($B111,'Resultados General'!$C$11:$CG$510,MATCH(CM$6,'Resultados General'!$C$10:$CG$10,0),0),"")</f>
        <v>#NAME?</v>
      </c>
      <c r="CN111" s="29" t="str">
        <f t="shared" ca="1" si="127"/>
        <v/>
      </c>
      <c r="CO111" s="29" t="str">
        <f t="shared" ca="1" si="128"/>
        <v/>
      </c>
      <c r="CP111" s="29" t="e">
        <f ca="1">+_xlfn.IFNA(VLOOKUP($B111,'Resultados General'!$C$11:$CG$510,MATCH(CP$6,'Resultados General'!$C$10:$CG$10,0),0),"")</f>
        <v>#NAME?</v>
      </c>
      <c r="CQ111" s="29" t="str">
        <f t="shared" ca="1" si="129"/>
        <v/>
      </c>
      <c r="CR111" s="29" t="str">
        <f t="shared" ca="1" si="130"/>
        <v/>
      </c>
      <c r="CS111" s="29" t="e">
        <f ca="1">+_xlfn.IFNA(VLOOKUP($B111,'Resultados General'!$C$11:$CG$510,MATCH(CS$6,'Resultados General'!$C$10:$CG$10,0),0),"")</f>
        <v>#NAME?</v>
      </c>
      <c r="CT111" s="29" t="str">
        <f t="shared" ca="1" si="131"/>
        <v/>
      </c>
      <c r="CU111" s="29" t="str">
        <f t="shared" ca="1" si="132"/>
        <v/>
      </c>
      <c r="CV111" s="29" t="e">
        <f ca="1">+_xlfn.IFNA(VLOOKUP($B111,'Resultados General'!$C$11:$CG$510,MATCH(CV$6,'Resultados General'!$C$10:$CG$10,0),0),"")</f>
        <v>#NAME?</v>
      </c>
      <c r="CW111" s="29" t="str">
        <f t="shared" ca="1" si="133"/>
        <v/>
      </c>
      <c r="CX111" s="29" t="str">
        <f t="shared" ca="1" si="134"/>
        <v/>
      </c>
      <c r="CY111" s="29" t="e">
        <f ca="1">+_xlfn.IFNA(VLOOKUP($B111,'Resultados General'!$C$11:$CG$510,MATCH(CY$6,'Resultados General'!$C$10:$CG$10,0),0),"")</f>
        <v>#NAME?</v>
      </c>
      <c r="CZ111" s="29" t="str">
        <f t="shared" ca="1" si="135"/>
        <v/>
      </c>
      <c r="DA111" s="29" t="str">
        <f t="shared" ca="1" si="136"/>
        <v/>
      </c>
      <c r="DB111" s="29" t="e">
        <f ca="1">+_xlfn.IFNA(VLOOKUP($B111,'Resultados General'!$C$11:$CG$510,MATCH(DB$6,'Resultados General'!$C$10:$CG$10,0),0),"")</f>
        <v>#NAME?</v>
      </c>
      <c r="DC111" s="29" t="str">
        <f t="shared" ca="1" si="137"/>
        <v/>
      </c>
      <c r="DD111" s="29" t="str">
        <f t="shared" ca="1" si="138"/>
        <v/>
      </c>
      <c r="DE111" s="29" t="e">
        <f ca="1">+_xlfn.IFNA(VLOOKUP($B111,'Resultados General'!$C$11:$CG$510,MATCH(DE$6,'Resultados General'!$C$10:$CG$10,0),0),"")</f>
        <v>#NAME?</v>
      </c>
      <c r="DF111" s="29" t="str">
        <f t="shared" ca="1" si="139"/>
        <v/>
      </c>
      <c r="DG111" s="29" t="str">
        <f t="shared" ca="1" si="140"/>
        <v/>
      </c>
      <c r="DH111" s="29" t="e">
        <f ca="1">+_xlfn.IFNA(VLOOKUP($B111,'Resultados General'!$C$11:$CG$510,MATCH(DH$6,'Resultados General'!$C$10:$CG$10,0),0),"")</f>
        <v>#NAME?</v>
      </c>
      <c r="DI111" s="29" t="str">
        <f t="shared" ca="1" si="141"/>
        <v/>
      </c>
      <c r="DJ111" s="29" t="str">
        <f t="shared" ca="1" si="142"/>
        <v/>
      </c>
      <c r="DK111" s="29" t="e">
        <f ca="1">+_xlfn.IFNA(VLOOKUP($B111,'Resultados General'!$C$11:$CG$510,MATCH(DK$6,'Resultados General'!$C$10:$CG$10,0),0),"")</f>
        <v>#NAME?</v>
      </c>
      <c r="DL111" s="29" t="str">
        <f t="shared" ca="1" si="143"/>
        <v/>
      </c>
      <c r="DM111" s="29" t="str">
        <f t="shared" ca="1" si="144"/>
        <v/>
      </c>
      <c r="DN111" s="29" t="e">
        <f ca="1">+_xlfn.IFNA(VLOOKUP($B111,'Resultados General'!$C$11:$CG$510,MATCH(DN$6,'Resultados General'!$C$10:$CG$10,0),0),"")</f>
        <v>#NAME?</v>
      </c>
      <c r="DO111" s="29" t="str">
        <f t="shared" ca="1" si="145"/>
        <v/>
      </c>
      <c r="DP111" s="29" t="str">
        <f t="shared" ca="1" si="146"/>
        <v/>
      </c>
    </row>
    <row r="112" spans="2:120">
      <c r="B112" s="219" t="str">
        <f>+IF('Resultados General'!C115="","",'Resultados General'!C115)</f>
        <v/>
      </c>
      <c r="C112" s="134" t="e">
        <f ca="1">+_xlfn.IFNA(VLOOKUP('Distribución de puestos'!B112,'Resultados General'!$C$11:$J$510,8,0),"")</f>
        <v>#NAME?</v>
      </c>
      <c r="D112" s="135" t="e">
        <f ca="1">+_xlfn.IFNA(VLOOKUP(B112,'Resultados General'!$C$11:$L$510,10,0),"")</f>
        <v>#NAME?</v>
      </c>
      <c r="E112" s="26" t="s">
        <v>76</v>
      </c>
      <c r="F112" s="26" t="s">
        <v>76</v>
      </c>
      <c r="G112" s="135" t="str">
        <f t="shared" ca="1" si="147"/>
        <v/>
      </c>
      <c r="H112" s="135" t="str">
        <f t="shared" ca="1" si="148"/>
        <v/>
      </c>
      <c r="I112" s="219" t="str">
        <f t="shared" si="149"/>
        <v/>
      </c>
      <c r="J112" s="138"/>
      <c r="M112" s="29" t="e">
        <f ca="1">+_xlfn.IFNA(VLOOKUP($B112,'Resultados General'!$C$11:$CG$510,MATCH(M$6,'Resultados General'!$C$10:$CG$10,0),0),"")</f>
        <v>#NAME?</v>
      </c>
      <c r="N112" s="29" t="str">
        <f t="shared" ca="1" si="75"/>
        <v/>
      </c>
      <c r="O112" s="29" t="str">
        <f t="shared" ca="1" si="76"/>
        <v/>
      </c>
      <c r="P112" s="29" t="e">
        <f ca="1">+_xlfn.IFNA(VLOOKUP($B112,'Resultados General'!$C$11:$CG$510,MATCH(P$6,'Resultados General'!$C$10:$CG$10,0),0),"")</f>
        <v>#NAME?</v>
      </c>
      <c r="Q112" s="29" t="str">
        <f t="shared" ca="1" si="77"/>
        <v/>
      </c>
      <c r="R112" s="29" t="str">
        <f t="shared" ca="1" si="78"/>
        <v/>
      </c>
      <c r="S112" s="29" t="e">
        <f ca="1">+_xlfn.IFNA(VLOOKUP($B112,'Resultados General'!$C$11:$CG$510,MATCH(S$6,'Resultados General'!$C$10:$CG$10,0),0),"")</f>
        <v>#NAME?</v>
      </c>
      <c r="T112" s="29" t="str">
        <f t="shared" ca="1" si="79"/>
        <v/>
      </c>
      <c r="U112" s="29" t="str">
        <f t="shared" ca="1" si="80"/>
        <v/>
      </c>
      <c r="V112" s="29" t="e">
        <f ca="1">+_xlfn.IFNA(VLOOKUP($B112,'Resultados General'!$C$11:$CG$510,MATCH(V$6,'Resultados General'!$C$10:$CG$10,0),0),"")</f>
        <v>#NAME?</v>
      </c>
      <c r="W112" s="29" t="str">
        <f t="shared" ca="1" si="81"/>
        <v/>
      </c>
      <c r="X112" s="29" t="str">
        <f t="shared" ca="1" si="82"/>
        <v/>
      </c>
      <c r="Y112" s="29" t="e">
        <f ca="1">+_xlfn.IFNA(VLOOKUP($B112,'Resultados General'!$C$11:$CG$510,MATCH(Y$6,'Resultados General'!$C$10:$CG$10,0),0),"")</f>
        <v>#NAME?</v>
      </c>
      <c r="Z112" s="29" t="str">
        <f t="shared" ca="1" si="83"/>
        <v/>
      </c>
      <c r="AA112" s="29" t="str">
        <f t="shared" ca="1" si="84"/>
        <v/>
      </c>
      <c r="AB112" s="29" t="e">
        <f ca="1">+_xlfn.IFNA(VLOOKUP($B112,'Resultados General'!$C$11:$CG$510,MATCH(AB$6,'Resultados General'!$C$10:$CG$10,0),0),"")</f>
        <v>#NAME?</v>
      </c>
      <c r="AC112" s="29" t="str">
        <f t="shared" ca="1" si="85"/>
        <v/>
      </c>
      <c r="AD112" s="29" t="str">
        <f t="shared" ca="1" si="86"/>
        <v/>
      </c>
      <c r="AE112" s="29" t="e">
        <f ca="1">+_xlfn.IFNA(VLOOKUP($B112,'Resultados General'!$C$11:$CG$510,MATCH(AE$6,'Resultados General'!$C$10:$CG$10,0),0),"")</f>
        <v>#NAME?</v>
      </c>
      <c r="AF112" s="29" t="str">
        <f t="shared" ca="1" si="87"/>
        <v/>
      </c>
      <c r="AG112" s="29" t="str">
        <f t="shared" ca="1" si="88"/>
        <v/>
      </c>
      <c r="AH112" s="29" t="e">
        <f ca="1">+_xlfn.IFNA(VLOOKUP($B112,'Resultados General'!$C$11:$CG$510,MATCH(AH$6,'Resultados General'!$C$10:$CG$10,0),0),"")</f>
        <v>#NAME?</v>
      </c>
      <c r="AI112" s="29" t="str">
        <f t="shared" ca="1" si="89"/>
        <v/>
      </c>
      <c r="AJ112" s="29" t="str">
        <f t="shared" ca="1" si="90"/>
        <v/>
      </c>
      <c r="AK112" s="29" t="e">
        <f ca="1">+_xlfn.IFNA(VLOOKUP($B112,'Resultados General'!$C$11:$CG$510,MATCH(AK$6,'Resultados General'!$C$10:$CG$10,0),0),"")</f>
        <v>#NAME?</v>
      </c>
      <c r="AL112" s="29" t="str">
        <f t="shared" ca="1" si="91"/>
        <v/>
      </c>
      <c r="AM112" s="29" t="str">
        <f t="shared" ca="1" si="92"/>
        <v/>
      </c>
      <c r="AN112" s="29" t="e">
        <f ca="1">+_xlfn.IFNA(VLOOKUP($B112,'Resultados General'!$C$11:$CG$510,MATCH(AN$6,'Resultados General'!$C$10:$CG$10,0),0),"")</f>
        <v>#NAME?</v>
      </c>
      <c r="AO112" s="29" t="str">
        <f t="shared" ca="1" si="93"/>
        <v/>
      </c>
      <c r="AP112" s="29" t="str">
        <f t="shared" ca="1" si="94"/>
        <v/>
      </c>
      <c r="AQ112" s="29" t="e">
        <f ca="1">+_xlfn.IFNA(VLOOKUP($B112,'Resultados General'!$C$11:$CG$510,MATCH(AQ$6,'Resultados General'!$C$10:$CG$10,0),0),"")</f>
        <v>#NAME?</v>
      </c>
      <c r="AR112" s="29" t="str">
        <f t="shared" ca="1" si="95"/>
        <v/>
      </c>
      <c r="AS112" s="29" t="str">
        <f t="shared" ca="1" si="96"/>
        <v/>
      </c>
      <c r="AT112" s="29" t="e">
        <f ca="1">+_xlfn.IFNA(VLOOKUP($B112,'Resultados General'!$C$11:$CG$510,MATCH(AT$6,'Resultados General'!$C$10:$CG$10,0),0),"")</f>
        <v>#NAME?</v>
      </c>
      <c r="AU112" s="29" t="str">
        <f t="shared" ca="1" si="97"/>
        <v/>
      </c>
      <c r="AV112" s="29" t="str">
        <f t="shared" ca="1" si="98"/>
        <v/>
      </c>
      <c r="AW112" s="29" t="e">
        <f ca="1">+_xlfn.IFNA(VLOOKUP($B112,'Resultados General'!$C$11:$CG$510,MATCH(AW$6,'Resultados General'!$C$10:$CG$10,0),0),"")</f>
        <v>#NAME?</v>
      </c>
      <c r="AX112" s="29" t="str">
        <f t="shared" ca="1" si="99"/>
        <v/>
      </c>
      <c r="AY112" s="29" t="str">
        <f t="shared" ca="1" si="100"/>
        <v/>
      </c>
      <c r="AZ112" s="29" t="e">
        <f ca="1">+_xlfn.IFNA(VLOOKUP($B112,'Resultados General'!$C$11:$CG$510,MATCH(AZ$6,'Resultados General'!$C$10:$CG$10,0),0),"")</f>
        <v>#NAME?</v>
      </c>
      <c r="BA112" s="29" t="str">
        <f t="shared" ca="1" si="101"/>
        <v/>
      </c>
      <c r="BB112" s="29" t="str">
        <f t="shared" ca="1" si="102"/>
        <v/>
      </c>
      <c r="BC112" s="29" t="e">
        <f ca="1">+_xlfn.IFNA(VLOOKUP($B112,'Resultados General'!$C$11:$CG$510,MATCH(BC$6,'Resultados General'!$C$10:$CG$10,0),0),"")</f>
        <v>#NAME?</v>
      </c>
      <c r="BD112" s="29" t="str">
        <f t="shared" ca="1" si="103"/>
        <v/>
      </c>
      <c r="BE112" s="29" t="str">
        <f t="shared" ca="1" si="104"/>
        <v/>
      </c>
      <c r="BF112" s="29" t="e">
        <f ca="1">+_xlfn.IFNA(VLOOKUP($B112,'Resultados General'!$C$11:$CG$510,MATCH(BF$6,'Resultados General'!$C$10:$CG$10,0),0),"")</f>
        <v>#NAME?</v>
      </c>
      <c r="BG112" s="29" t="str">
        <f t="shared" ca="1" si="105"/>
        <v/>
      </c>
      <c r="BH112" s="29" t="str">
        <f t="shared" ca="1" si="106"/>
        <v/>
      </c>
      <c r="BI112" s="29" t="e">
        <f ca="1">+_xlfn.IFNA(VLOOKUP($B112,'Resultados General'!$C$11:$CG$510,MATCH(BI$6,'Resultados General'!$C$10:$CG$10,0),0),"")</f>
        <v>#NAME?</v>
      </c>
      <c r="BJ112" s="29" t="str">
        <f t="shared" ca="1" si="107"/>
        <v/>
      </c>
      <c r="BK112" s="29" t="str">
        <f t="shared" ca="1" si="108"/>
        <v/>
      </c>
      <c r="BL112" s="29" t="e">
        <f ca="1">+_xlfn.IFNA(VLOOKUP($B112,'Resultados General'!$C$11:$CG$510,MATCH(BL$6,'Resultados General'!$C$10:$CG$10,0),0),"")</f>
        <v>#NAME?</v>
      </c>
      <c r="BM112" s="29" t="str">
        <f t="shared" ca="1" si="109"/>
        <v/>
      </c>
      <c r="BN112" s="29" t="str">
        <f t="shared" ca="1" si="110"/>
        <v/>
      </c>
      <c r="BO112" s="29" t="e">
        <f ca="1">+_xlfn.IFNA(VLOOKUP($B112,'Resultados General'!$C$11:$CG$510,MATCH(BO$6,'Resultados General'!$C$10:$CG$10,0),0),"")</f>
        <v>#NAME?</v>
      </c>
      <c r="BP112" s="29" t="str">
        <f t="shared" ca="1" si="111"/>
        <v/>
      </c>
      <c r="BQ112" s="29" t="str">
        <f t="shared" ca="1" si="112"/>
        <v/>
      </c>
      <c r="BR112" s="29" t="e">
        <f ca="1">+_xlfn.IFNA(VLOOKUP($B112,'Resultados General'!$C$11:$CG$510,MATCH(BR$6,'Resultados General'!$C$10:$CG$10,0),0),"")</f>
        <v>#NAME?</v>
      </c>
      <c r="BS112" s="29" t="str">
        <f t="shared" ca="1" si="113"/>
        <v/>
      </c>
      <c r="BT112" s="29" t="str">
        <f t="shared" ca="1" si="114"/>
        <v/>
      </c>
      <c r="BU112" s="29" t="e">
        <f ca="1">+_xlfn.IFNA(VLOOKUP($B112,'Resultados General'!$C$11:$CG$510,MATCH(BU$6,'Resultados General'!$C$10:$CG$10,0),0),"")</f>
        <v>#NAME?</v>
      </c>
      <c r="BV112" s="29" t="str">
        <f t="shared" ca="1" si="115"/>
        <v/>
      </c>
      <c r="BW112" s="29" t="str">
        <f t="shared" ca="1" si="116"/>
        <v/>
      </c>
      <c r="BX112" s="29" t="e">
        <f ca="1">+_xlfn.IFNA(VLOOKUP($B112,'Resultados General'!$C$11:$CG$510,MATCH(BX$6,'Resultados General'!$C$10:$CG$10,0),0),"")</f>
        <v>#NAME?</v>
      </c>
      <c r="BY112" s="29" t="str">
        <f t="shared" ca="1" si="117"/>
        <v/>
      </c>
      <c r="BZ112" s="29" t="str">
        <f t="shared" ca="1" si="118"/>
        <v/>
      </c>
      <c r="CA112" s="29" t="e">
        <f ca="1">+_xlfn.IFNA(VLOOKUP($B112,'Resultados General'!$C$11:$CG$510,MATCH(CA$6,'Resultados General'!$C$10:$CG$10,0),0),"")</f>
        <v>#NAME?</v>
      </c>
      <c r="CB112" s="29" t="str">
        <f t="shared" ca="1" si="119"/>
        <v/>
      </c>
      <c r="CC112" s="29" t="str">
        <f t="shared" ca="1" si="120"/>
        <v/>
      </c>
      <c r="CD112" s="29" t="e">
        <f ca="1">+_xlfn.IFNA(VLOOKUP($B112,'Resultados General'!$C$11:$CG$510,MATCH(CD$6,'Resultados General'!$C$10:$CG$10,0),0),"")</f>
        <v>#NAME?</v>
      </c>
      <c r="CE112" s="29" t="str">
        <f t="shared" ca="1" si="121"/>
        <v/>
      </c>
      <c r="CF112" s="29" t="str">
        <f t="shared" ca="1" si="122"/>
        <v/>
      </c>
      <c r="CG112" s="29" t="e">
        <f ca="1">+_xlfn.IFNA(VLOOKUP($B112,'Resultados General'!$C$11:$CG$510,MATCH(CG$6,'Resultados General'!$C$10:$CG$10,0),0),"")</f>
        <v>#NAME?</v>
      </c>
      <c r="CH112" s="29" t="str">
        <f t="shared" ca="1" si="123"/>
        <v/>
      </c>
      <c r="CI112" s="29" t="str">
        <f t="shared" ca="1" si="124"/>
        <v/>
      </c>
      <c r="CJ112" s="29" t="e">
        <f ca="1">+_xlfn.IFNA(VLOOKUP($B112,'Resultados General'!$C$11:$CG$510,MATCH(CJ$6,'Resultados General'!$C$10:$CG$10,0),0),"")</f>
        <v>#NAME?</v>
      </c>
      <c r="CK112" s="29" t="str">
        <f t="shared" ca="1" si="125"/>
        <v/>
      </c>
      <c r="CL112" s="29" t="str">
        <f t="shared" ca="1" si="126"/>
        <v/>
      </c>
      <c r="CM112" s="29" t="e">
        <f ca="1">+_xlfn.IFNA(VLOOKUP($B112,'Resultados General'!$C$11:$CG$510,MATCH(CM$6,'Resultados General'!$C$10:$CG$10,0),0),"")</f>
        <v>#NAME?</v>
      </c>
      <c r="CN112" s="29" t="str">
        <f t="shared" ca="1" si="127"/>
        <v/>
      </c>
      <c r="CO112" s="29" t="str">
        <f t="shared" ca="1" si="128"/>
        <v/>
      </c>
      <c r="CP112" s="29" t="e">
        <f ca="1">+_xlfn.IFNA(VLOOKUP($B112,'Resultados General'!$C$11:$CG$510,MATCH(CP$6,'Resultados General'!$C$10:$CG$10,0),0),"")</f>
        <v>#NAME?</v>
      </c>
      <c r="CQ112" s="29" t="str">
        <f t="shared" ca="1" si="129"/>
        <v/>
      </c>
      <c r="CR112" s="29" t="str">
        <f t="shared" ca="1" si="130"/>
        <v/>
      </c>
      <c r="CS112" s="29" t="e">
        <f ca="1">+_xlfn.IFNA(VLOOKUP($B112,'Resultados General'!$C$11:$CG$510,MATCH(CS$6,'Resultados General'!$C$10:$CG$10,0),0),"")</f>
        <v>#NAME?</v>
      </c>
      <c r="CT112" s="29" t="str">
        <f t="shared" ca="1" si="131"/>
        <v/>
      </c>
      <c r="CU112" s="29" t="str">
        <f t="shared" ca="1" si="132"/>
        <v/>
      </c>
      <c r="CV112" s="29" t="e">
        <f ca="1">+_xlfn.IFNA(VLOOKUP($B112,'Resultados General'!$C$11:$CG$510,MATCH(CV$6,'Resultados General'!$C$10:$CG$10,0),0),"")</f>
        <v>#NAME?</v>
      </c>
      <c r="CW112" s="29" t="str">
        <f t="shared" ca="1" si="133"/>
        <v/>
      </c>
      <c r="CX112" s="29" t="str">
        <f t="shared" ca="1" si="134"/>
        <v/>
      </c>
      <c r="CY112" s="29" t="e">
        <f ca="1">+_xlfn.IFNA(VLOOKUP($B112,'Resultados General'!$C$11:$CG$510,MATCH(CY$6,'Resultados General'!$C$10:$CG$10,0),0),"")</f>
        <v>#NAME?</v>
      </c>
      <c r="CZ112" s="29" t="str">
        <f t="shared" ca="1" si="135"/>
        <v/>
      </c>
      <c r="DA112" s="29" t="str">
        <f t="shared" ca="1" si="136"/>
        <v/>
      </c>
      <c r="DB112" s="29" t="e">
        <f ca="1">+_xlfn.IFNA(VLOOKUP($B112,'Resultados General'!$C$11:$CG$510,MATCH(DB$6,'Resultados General'!$C$10:$CG$10,0),0),"")</f>
        <v>#NAME?</v>
      </c>
      <c r="DC112" s="29" t="str">
        <f t="shared" ca="1" si="137"/>
        <v/>
      </c>
      <c r="DD112" s="29" t="str">
        <f t="shared" ca="1" si="138"/>
        <v/>
      </c>
      <c r="DE112" s="29" t="e">
        <f ca="1">+_xlfn.IFNA(VLOOKUP($B112,'Resultados General'!$C$11:$CG$510,MATCH(DE$6,'Resultados General'!$C$10:$CG$10,0),0),"")</f>
        <v>#NAME?</v>
      </c>
      <c r="DF112" s="29" t="str">
        <f t="shared" ca="1" si="139"/>
        <v/>
      </c>
      <c r="DG112" s="29" t="str">
        <f t="shared" ca="1" si="140"/>
        <v/>
      </c>
      <c r="DH112" s="29" t="e">
        <f ca="1">+_xlfn.IFNA(VLOOKUP($B112,'Resultados General'!$C$11:$CG$510,MATCH(DH$6,'Resultados General'!$C$10:$CG$10,0),0),"")</f>
        <v>#NAME?</v>
      </c>
      <c r="DI112" s="29" t="str">
        <f t="shared" ca="1" si="141"/>
        <v/>
      </c>
      <c r="DJ112" s="29" t="str">
        <f t="shared" ca="1" si="142"/>
        <v/>
      </c>
      <c r="DK112" s="29" t="e">
        <f ca="1">+_xlfn.IFNA(VLOOKUP($B112,'Resultados General'!$C$11:$CG$510,MATCH(DK$6,'Resultados General'!$C$10:$CG$10,0),0),"")</f>
        <v>#NAME?</v>
      </c>
      <c r="DL112" s="29" t="str">
        <f t="shared" ca="1" si="143"/>
        <v/>
      </c>
      <c r="DM112" s="29" t="str">
        <f t="shared" ca="1" si="144"/>
        <v/>
      </c>
      <c r="DN112" s="29" t="e">
        <f ca="1">+_xlfn.IFNA(VLOOKUP($B112,'Resultados General'!$C$11:$CG$510,MATCH(DN$6,'Resultados General'!$C$10:$CG$10,0),0),"")</f>
        <v>#NAME?</v>
      </c>
      <c r="DO112" s="29" t="str">
        <f t="shared" ca="1" si="145"/>
        <v/>
      </c>
      <c r="DP112" s="29" t="str">
        <f t="shared" ca="1" si="146"/>
        <v/>
      </c>
    </row>
    <row r="113" spans="2:120">
      <c r="B113" s="219" t="str">
        <f>+IF('Resultados General'!C116="","",'Resultados General'!C116)</f>
        <v/>
      </c>
      <c r="C113" s="134" t="e">
        <f ca="1">+_xlfn.IFNA(VLOOKUP('Distribución de puestos'!B113,'Resultados General'!$C$11:$J$510,8,0),"")</f>
        <v>#NAME?</v>
      </c>
      <c r="D113" s="135" t="e">
        <f ca="1">+_xlfn.IFNA(VLOOKUP(B113,'Resultados General'!$C$11:$L$510,10,0),"")</f>
        <v>#NAME?</v>
      </c>
      <c r="E113" s="26" t="s">
        <v>76</v>
      </c>
      <c r="F113" s="26" t="s">
        <v>76</v>
      </c>
      <c r="G113" s="135" t="str">
        <f t="shared" ca="1" si="147"/>
        <v/>
      </c>
      <c r="H113" s="135" t="str">
        <f t="shared" ca="1" si="148"/>
        <v/>
      </c>
      <c r="I113" s="219" t="str">
        <f t="shared" si="149"/>
        <v/>
      </c>
      <c r="J113" s="138"/>
      <c r="M113" s="29" t="e">
        <f ca="1">+_xlfn.IFNA(VLOOKUP($B113,'Resultados General'!$C$11:$CG$510,MATCH(M$6,'Resultados General'!$C$10:$CG$10,0),0),"")</f>
        <v>#NAME?</v>
      </c>
      <c r="N113" s="29" t="str">
        <f t="shared" ca="1" si="75"/>
        <v/>
      </c>
      <c r="O113" s="29" t="str">
        <f t="shared" ca="1" si="76"/>
        <v/>
      </c>
      <c r="P113" s="29" t="e">
        <f ca="1">+_xlfn.IFNA(VLOOKUP($B113,'Resultados General'!$C$11:$CG$510,MATCH(P$6,'Resultados General'!$C$10:$CG$10,0),0),"")</f>
        <v>#NAME?</v>
      </c>
      <c r="Q113" s="29" t="str">
        <f t="shared" ca="1" si="77"/>
        <v/>
      </c>
      <c r="R113" s="29" t="str">
        <f t="shared" ca="1" si="78"/>
        <v/>
      </c>
      <c r="S113" s="29" t="e">
        <f ca="1">+_xlfn.IFNA(VLOOKUP($B113,'Resultados General'!$C$11:$CG$510,MATCH(S$6,'Resultados General'!$C$10:$CG$10,0),0),"")</f>
        <v>#NAME?</v>
      </c>
      <c r="T113" s="29" t="str">
        <f t="shared" ca="1" si="79"/>
        <v/>
      </c>
      <c r="U113" s="29" t="str">
        <f t="shared" ca="1" si="80"/>
        <v/>
      </c>
      <c r="V113" s="29" t="e">
        <f ca="1">+_xlfn.IFNA(VLOOKUP($B113,'Resultados General'!$C$11:$CG$510,MATCH(V$6,'Resultados General'!$C$10:$CG$10,0),0),"")</f>
        <v>#NAME?</v>
      </c>
      <c r="W113" s="29" t="str">
        <f t="shared" ca="1" si="81"/>
        <v/>
      </c>
      <c r="X113" s="29" t="str">
        <f t="shared" ca="1" si="82"/>
        <v/>
      </c>
      <c r="Y113" s="29" t="e">
        <f ca="1">+_xlfn.IFNA(VLOOKUP($B113,'Resultados General'!$C$11:$CG$510,MATCH(Y$6,'Resultados General'!$C$10:$CG$10,0),0),"")</f>
        <v>#NAME?</v>
      </c>
      <c r="Z113" s="29" t="str">
        <f t="shared" ca="1" si="83"/>
        <v/>
      </c>
      <c r="AA113" s="29" t="str">
        <f t="shared" ca="1" si="84"/>
        <v/>
      </c>
      <c r="AB113" s="29" t="e">
        <f ca="1">+_xlfn.IFNA(VLOOKUP($B113,'Resultados General'!$C$11:$CG$510,MATCH(AB$6,'Resultados General'!$C$10:$CG$10,0),0),"")</f>
        <v>#NAME?</v>
      </c>
      <c r="AC113" s="29" t="str">
        <f t="shared" ca="1" si="85"/>
        <v/>
      </c>
      <c r="AD113" s="29" t="str">
        <f t="shared" ca="1" si="86"/>
        <v/>
      </c>
      <c r="AE113" s="29" t="e">
        <f ca="1">+_xlfn.IFNA(VLOOKUP($B113,'Resultados General'!$C$11:$CG$510,MATCH(AE$6,'Resultados General'!$C$10:$CG$10,0),0),"")</f>
        <v>#NAME?</v>
      </c>
      <c r="AF113" s="29" t="str">
        <f t="shared" ca="1" si="87"/>
        <v/>
      </c>
      <c r="AG113" s="29" t="str">
        <f t="shared" ca="1" si="88"/>
        <v/>
      </c>
      <c r="AH113" s="29" t="e">
        <f ca="1">+_xlfn.IFNA(VLOOKUP($B113,'Resultados General'!$C$11:$CG$510,MATCH(AH$6,'Resultados General'!$C$10:$CG$10,0),0),"")</f>
        <v>#NAME?</v>
      </c>
      <c r="AI113" s="29" t="str">
        <f t="shared" ca="1" si="89"/>
        <v/>
      </c>
      <c r="AJ113" s="29" t="str">
        <f t="shared" ca="1" si="90"/>
        <v/>
      </c>
      <c r="AK113" s="29" t="e">
        <f ca="1">+_xlfn.IFNA(VLOOKUP($B113,'Resultados General'!$C$11:$CG$510,MATCH(AK$6,'Resultados General'!$C$10:$CG$10,0),0),"")</f>
        <v>#NAME?</v>
      </c>
      <c r="AL113" s="29" t="str">
        <f t="shared" ca="1" si="91"/>
        <v/>
      </c>
      <c r="AM113" s="29" t="str">
        <f t="shared" ca="1" si="92"/>
        <v/>
      </c>
      <c r="AN113" s="29" t="e">
        <f ca="1">+_xlfn.IFNA(VLOOKUP($B113,'Resultados General'!$C$11:$CG$510,MATCH(AN$6,'Resultados General'!$C$10:$CG$10,0),0),"")</f>
        <v>#NAME?</v>
      </c>
      <c r="AO113" s="29" t="str">
        <f t="shared" ca="1" si="93"/>
        <v/>
      </c>
      <c r="AP113" s="29" t="str">
        <f t="shared" ca="1" si="94"/>
        <v/>
      </c>
      <c r="AQ113" s="29" t="e">
        <f ca="1">+_xlfn.IFNA(VLOOKUP($B113,'Resultados General'!$C$11:$CG$510,MATCH(AQ$6,'Resultados General'!$C$10:$CG$10,0),0),"")</f>
        <v>#NAME?</v>
      </c>
      <c r="AR113" s="29" t="str">
        <f t="shared" ca="1" si="95"/>
        <v/>
      </c>
      <c r="AS113" s="29" t="str">
        <f t="shared" ca="1" si="96"/>
        <v/>
      </c>
      <c r="AT113" s="29" t="e">
        <f ca="1">+_xlfn.IFNA(VLOOKUP($B113,'Resultados General'!$C$11:$CG$510,MATCH(AT$6,'Resultados General'!$C$10:$CG$10,0),0),"")</f>
        <v>#NAME?</v>
      </c>
      <c r="AU113" s="29" t="str">
        <f t="shared" ca="1" si="97"/>
        <v/>
      </c>
      <c r="AV113" s="29" t="str">
        <f t="shared" ca="1" si="98"/>
        <v/>
      </c>
      <c r="AW113" s="29" t="e">
        <f ca="1">+_xlfn.IFNA(VLOOKUP($B113,'Resultados General'!$C$11:$CG$510,MATCH(AW$6,'Resultados General'!$C$10:$CG$10,0),0),"")</f>
        <v>#NAME?</v>
      </c>
      <c r="AX113" s="29" t="str">
        <f t="shared" ca="1" si="99"/>
        <v/>
      </c>
      <c r="AY113" s="29" t="str">
        <f t="shared" ca="1" si="100"/>
        <v/>
      </c>
      <c r="AZ113" s="29" t="e">
        <f ca="1">+_xlfn.IFNA(VLOOKUP($B113,'Resultados General'!$C$11:$CG$510,MATCH(AZ$6,'Resultados General'!$C$10:$CG$10,0),0),"")</f>
        <v>#NAME?</v>
      </c>
      <c r="BA113" s="29" t="str">
        <f t="shared" ca="1" si="101"/>
        <v/>
      </c>
      <c r="BB113" s="29" t="str">
        <f t="shared" ca="1" si="102"/>
        <v/>
      </c>
      <c r="BC113" s="29" t="e">
        <f ca="1">+_xlfn.IFNA(VLOOKUP($B113,'Resultados General'!$C$11:$CG$510,MATCH(BC$6,'Resultados General'!$C$10:$CG$10,0),0),"")</f>
        <v>#NAME?</v>
      </c>
      <c r="BD113" s="29" t="str">
        <f t="shared" ca="1" si="103"/>
        <v/>
      </c>
      <c r="BE113" s="29" t="str">
        <f t="shared" ca="1" si="104"/>
        <v/>
      </c>
      <c r="BF113" s="29" t="e">
        <f ca="1">+_xlfn.IFNA(VLOOKUP($B113,'Resultados General'!$C$11:$CG$510,MATCH(BF$6,'Resultados General'!$C$10:$CG$10,0),0),"")</f>
        <v>#NAME?</v>
      </c>
      <c r="BG113" s="29" t="str">
        <f t="shared" ca="1" si="105"/>
        <v/>
      </c>
      <c r="BH113" s="29" t="str">
        <f t="shared" ca="1" si="106"/>
        <v/>
      </c>
      <c r="BI113" s="29" t="e">
        <f ca="1">+_xlfn.IFNA(VLOOKUP($B113,'Resultados General'!$C$11:$CG$510,MATCH(BI$6,'Resultados General'!$C$10:$CG$10,0),0),"")</f>
        <v>#NAME?</v>
      </c>
      <c r="BJ113" s="29" t="str">
        <f t="shared" ca="1" si="107"/>
        <v/>
      </c>
      <c r="BK113" s="29" t="str">
        <f t="shared" ca="1" si="108"/>
        <v/>
      </c>
      <c r="BL113" s="29" t="e">
        <f ca="1">+_xlfn.IFNA(VLOOKUP($B113,'Resultados General'!$C$11:$CG$510,MATCH(BL$6,'Resultados General'!$C$10:$CG$10,0),0),"")</f>
        <v>#NAME?</v>
      </c>
      <c r="BM113" s="29" t="str">
        <f t="shared" ca="1" si="109"/>
        <v/>
      </c>
      <c r="BN113" s="29" t="str">
        <f t="shared" ca="1" si="110"/>
        <v/>
      </c>
      <c r="BO113" s="29" t="e">
        <f ca="1">+_xlfn.IFNA(VLOOKUP($B113,'Resultados General'!$C$11:$CG$510,MATCH(BO$6,'Resultados General'!$C$10:$CG$10,0),0),"")</f>
        <v>#NAME?</v>
      </c>
      <c r="BP113" s="29" t="str">
        <f t="shared" ca="1" si="111"/>
        <v/>
      </c>
      <c r="BQ113" s="29" t="str">
        <f t="shared" ca="1" si="112"/>
        <v/>
      </c>
      <c r="BR113" s="29" t="e">
        <f ca="1">+_xlfn.IFNA(VLOOKUP($B113,'Resultados General'!$C$11:$CG$510,MATCH(BR$6,'Resultados General'!$C$10:$CG$10,0),0),"")</f>
        <v>#NAME?</v>
      </c>
      <c r="BS113" s="29" t="str">
        <f t="shared" ca="1" si="113"/>
        <v/>
      </c>
      <c r="BT113" s="29" t="str">
        <f t="shared" ca="1" si="114"/>
        <v/>
      </c>
      <c r="BU113" s="29" t="e">
        <f ca="1">+_xlfn.IFNA(VLOOKUP($B113,'Resultados General'!$C$11:$CG$510,MATCH(BU$6,'Resultados General'!$C$10:$CG$10,0),0),"")</f>
        <v>#NAME?</v>
      </c>
      <c r="BV113" s="29" t="str">
        <f t="shared" ca="1" si="115"/>
        <v/>
      </c>
      <c r="BW113" s="29" t="str">
        <f t="shared" ca="1" si="116"/>
        <v/>
      </c>
      <c r="BX113" s="29" t="e">
        <f ca="1">+_xlfn.IFNA(VLOOKUP($B113,'Resultados General'!$C$11:$CG$510,MATCH(BX$6,'Resultados General'!$C$10:$CG$10,0),0),"")</f>
        <v>#NAME?</v>
      </c>
      <c r="BY113" s="29" t="str">
        <f t="shared" ca="1" si="117"/>
        <v/>
      </c>
      <c r="BZ113" s="29" t="str">
        <f t="shared" ca="1" si="118"/>
        <v/>
      </c>
      <c r="CA113" s="29" t="e">
        <f ca="1">+_xlfn.IFNA(VLOOKUP($B113,'Resultados General'!$C$11:$CG$510,MATCH(CA$6,'Resultados General'!$C$10:$CG$10,0),0),"")</f>
        <v>#NAME?</v>
      </c>
      <c r="CB113" s="29" t="str">
        <f t="shared" ca="1" si="119"/>
        <v/>
      </c>
      <c r="CC113" s="29" t="str">
        <f t="shared" ca="1" si="120"/>
        <v/>
      </c>
      <c r="CD113" s="29" t="e">
        <f ca="1">+_xlfn.IFNA(VLOOKUP($B113,'Resultados General'!$C$11:$CG$510,MATCH(CD$6,'Resultados General'!$C$10:$CG$10,0),0),"")</f>
        <v>#NAME?</v>
      </c>
      <c r="CE113" s="29" t="str">
        <f t="shared" ca="1" si="121"/>
        <v/>
      </c>
      <c r="CF113" s="29" t="str">
        <f t="shared" ca="1" si="122"/>
        <v/>
      </c>
      <c r="CG113" s="29" t="e">
        <f ca="1">+_xlfn.IFNA(VLOOKUP($B113,'Resultados General'!$C$11:$CG$510,MATCH(CG$6,'Resultados General'!$C$10:$CG$10,0),0),"")</f>
        <v>#NAME?</v>
      </c>
      <c r="CH113" s="29" t="str">
        <f t="shared" ca="1" si="123"/>
        <v/>
      </c>
      <c r="CI113" s="29" t="str">
        <f t="shared" ca="1" si="124"/>
        <v/>
      </c>
      <c r="CJ113" s="29" t="e">
        <f ca="1">+_xlfn.IFNA(VLOOKUP($B113,'Resultados General'!$C$11:$CG$510,MATCH(CJ$6,'Resultados General'!$C$10:$CG$10,0),0),"")</f>
        <v>#NAME?</v>
      </c>
      <c r="CK113" s="29" t="str">
        <f t="shared" ca="1" si="125"/>
        <v/>
      </c>
      <c r="CL113" s="29" t="str">
        <f t="shared" ca="1" si="126"/>
        <v/>
      </c>
      <c r="CM113" s="29" t="e">
        <f ca="1">+_xlfn.IFNA(VLOOKUP($B113,'Resultados General'!$C$11:$CG$510,MATCH(CM$6,'Resultados General'!$C$10:$CG$10,0),0),"")</f>
        <v>#NAME?</v>
      </c>
      <c r="CN113" s="29" t="str">
        <f t="shared" ca="1" si="127"/>
        <v/>
      </c>
      <c r="CO113" s="29" t="str">
        <f t="shared" ca="1" si="128"/>
        <v/>
      </c>
      <c r="CP113" s="29" t="e">
        <f ca="1">+_xlfn.IFNA(VLOOKUP($B113,'Resultados General'!$C$11:$CG$510,MATCH(CP$6,'Resultados General'!$C$10:$CG$10,0),0),"")</f>
        <v>#NAME?</v>
      </c>
      <c r="CQ113" s="29" t="str">
        <f t="shared" ca="1" si="129"/>
        <v/>
      </c>
      <c r="CR113" s="29" t="str">
        <f t="shared" ca="1" si="130"/>
        <v/>
      </c>
      <c r="CS113" s="29" t="e">
        <f ca="1">+_xlfn.IFNA(VLOOKUP($B113,'Resultados General'!$C$11:$CG$510,MATCH(CS$6,'Resultados General'!$C$10:$CG$10,0),0),"")</f>
        <v>#NAME?</v>
      </c>
      <c r="CT113" s="29" t="str">
        <f t="shared" ca="1" si="131"/>
        <v/>
      </c>
      <c r="CU113" s="29" t="str">
        <f t="shared" ca="1" si="132"/>
        <v/>
      </c>
      <c r="CV113" s="29" t="e">
        <f ca="1">+_xlfn.IFNA(VLOOKUP($B113,'Resultados General'!$C$11:$CG$510,MATCH(CV$6,'Resultados General'!$C$10:$CG$10,0),0),"")</f>
        <v>#NAME?</v>
      </c>
      <c r="CW113" s="29" t="str">
        <f t="shared" ca="1" si="133"/>
        <v/>
      </c>
      <c r="CX113" s="29" t="str">
        <f t="shared" ca="1" si="134"/>
        <v/>
      </c>
      <c r="CY113" s="29" t="e">
        <f ca="1">+_xlfn.IFNA(VLOOKUP($B113,'Resultados General'!$C$11:$CG$510,MATCH(CY$6,'Resultados General'!$C$10:$CG$10,0),0),"")</f>
        <v>#NAME?</v>
      </c>
      <c r="CZ113" s="29" t="str">
        <f t="shared" ca="1" si="135"/>
        <v/>
      </c>
      <c r="DA113" s="29" t="str">
        <f t="shared" ca="1" si="136"/>
        <v/>
      </c>
      <c r="DB113" s="29" t="e">
        <f ca="1">+_xlfn.IFNA(VLOOKUP($B113,'Resultados General'!$C$11:$CG$510,MATCH(DB$6,'Resultados General'!$C$10:$CG$10,0),0),"")</f>
        <v>#NAME?</v>
      </c>
      <c r="DC113" s="29" t="str">
        <f t="shared" ca="1" si="137"/>
        <v/>
      </c>
      <c r="DD113" s="29" t="str">
        <f t="shared" ca="1" si="138"/>
        <v/>
      </c>
      <c r="DE113" s="29" t="e">
        <f ca="1">+_xlfn.IFNA(VLOOKUP($B113,'Resultados General'!$C$11:$CG$510,MATCH(DE$6,'Resultados General'!$C$10:$CG$10,0),0),"")</f>
        <v>#NAME?</v>
      </c>
      <c r="DF113" s="29" t="str">
        <f t="shared" ca="1" si="139"/>
        <v/>
      </c>
      <c r="DG113" s="29" t="str">
        <f t="shared" ca="1" si="140"/>
        <v/>
      </c>
      <c r="DH113" s="29" t="e">
        <f ca="1">+_xlfn.IFNA(VLOOKUP($B113,'Resultados General'!$C$11:$CG$510,MATCH(DH$6,'Resultados General'!$C$10:$CG$10,0),0),"")</f>
        <v>#NAME?</v>
      </c>
      <c r="DI113" s="29" t="str">
        <f t="shared" ca="1" si="141"/>
        <v/>
      </c>
      <c r="DJ113" s="29" t="str">
        <f t="shared" ca="1" si="142"/>
        <v/>
      </c>
      <c r="DK113" s="29" t="e">
        <f ca="1">+_xlfn.IFNA(VLOOKUP($B113,'Resultados General'!$C$11:$CG$510,MATCH(DK$6,'Resultados General'!$C$10:$CG$10,0),0),"")</f>
        <v>#NAME?</v>
      </c>
      <c r="DL113" s="29" t="str">
        <f t="shared" ca="1" si="143"/>
        <v/>
      </c>
      <c r="DM113" s="29" t="str">
        <f t="shared" ca="1" si="144"/>
        <v/>
      </c>
      <c r="DN113" s="29" t="e">
        <f ca="1">+_xlfn.IFNA(VLOOKUP($B113,'Resultados General'!$C$11:$CG$510,MATCH(DN$6,'Resultados General'!$C$10:$CG$10,0),0),"")</f>
        <v>#NAME?</v>
      </c>
      <c r="DO113" s="29" t="str">
        <f t="shared" ca="1" si="145"/>
        <v/>
      </c>
      <c r="DP113" s="29" t="str">
        <f t="shared" ca="1" si="146"/>
        <v/>
      </c>
    </row>
    <row r="114" spans="2:120">
      <c r="B114" s="219" t="str">
        <f>+IF('Resultados General'!C117="","",'Resultados General'!C117)</f>
        <v/>
      </c>
      <c r="C114" s="134" t="e">
        <f ca="1">+_xlfn.IFNA(VLOOKUP('Distribución de puestos'!B114,'Resultados General'!$C$11:$J$510,8,0),"")</f>
        <v>#NAME?</v>
      </c>
      <c r="D114" s="135" t="e">
        <f ca="1">+_xlfn.IFNA(VLOOKUP(B114,'Resultados General'!$C$11:$L$510,10,0),"")</f>
        <v>#NAME?</v>
      </c>
      <c r="E114" s="26" t="s">
        <v>76</v>
      </c>
      <c r="F114" s="26" t="s">
        <v>76</v>
      </c>
      <c r="G114" s="135" t="str">
        <f t="shared" ca="1" si="147"/>
        <v/>
      </c>
      <c r="H114" s="135" t="str">
        <f t="shared" ca="1" si="148"/>
        <v/>
      </c>
      <c r="I114" s="219" t="str">
        <f t="shared" si="149"/>
        <v/>
      </c>
      <c r="J114" s="138"/>
      <c r="M114" s="29" t="e">
        <f ca="1">+_xlfn.IFNA(VLOOKUP($B114,'Resultados General'!$C$11:$CG$510,MATCH(M$6,'Resultados General'!$C$10:$CG$10,0),0),"")</f>
        <v>#NAME?</v>
      </c>
      <c r="N114" s="29" t="str">
        <f t="shared" ca="1" si="75"/>
        <v/>
      </c>
      <c r="O114" s="29" t="str">
        <f t="shared" ca="1" si="76"/>
        <v/>
      </c>
      <c r="P114" s="29" t="e">
        <f ca="1">+_xlfn.IFNA(VLOOKUP($B114,'Resultados General'!$C$11:$CG$510,MATCH(P$6,'Resultados General'!$C$10:$CG$10,0),0),"")</f>
        <v>#NAME?</v>
      </c>
      <c r="Q114" s="29" t="str">
        <f t="shared" ca="1" si="77"/>
        <v/>
      </c>
      <c r="R114" s="29" t="str">
        <f t="shared" ca="1" si="78"/>
        <v/>
      </c>
      <c r="S114" s="29" t="e">
        <f ca="1">+_xlfn.IFNA(VLOOKUP($B114,'Resultados General'!$C$11:$CG$510,MATCH(S$6,'Resultados General'!$C$10:$CG$10,0),0),"")</f>
        <v>#NAME?</v>
      </c>
      <c r="T114" s="29" t="str">
        <f t="shared" ca="1" si="79"/>
        <v/>
      </c>
      <c r="U114" s="29" t="str">
        <f t="shared" ca="1" si="80"/>
        <v/>
      </c>
      <c r="V114" s="29" t="e">
        <f ca="1">+_xlfn.IFNA(VLOOKUP($B114,'Resultados General'!$C$11:$CG$510,MATCH(V$6,'Resultados General'!$C$10:$CG$10,0),0),"")</f>
        <v>#NAME?</v>
      </c>
      <c r="W114" s="29" t="str">
        <f t="shared" ca="1" si="81"/>
        <v/>
      </c>
      <c r="X114" s="29" t="str">
        <f t="shared" ca="1" si="82"/>
        <v/>
      </c>
      <c r="Y114" s="29" t="e">
        <f ca="1">+_xlfn.IFNA(VLOOKUP($B114,'Resultados General'!$C$11:$CG$510,MATCH(Y$6,'Resultados General'!$C$10:$CG$10,0),0),"")</f>
        <v>#NAME?</v>
      </c>
      <c r="Z114" s="29" t="str">
        <f t="shared" ca="1" si="83"/>
        <v/>
      </c>
      <c r="AA114" s="29" t="str">
        <f t="shared" ca="1" si="84"/>
        <v/>
      </c>
      <c r="AB114" s="29" t="e">
        <f ca="1">+_xlfn.IFNA(VLOOKUP($B114,'Resultados General'!$C$11:$CG$510,MATCH(AB$6,'Resultados General'!$C$10:$CG$10,0),0),"")</f>
        <v>#NAME?</v>
      </c>
      <c r="AC114" s="29" t="str">
        <f t="shared" ca="1" si="85"/>
        <v/>
      </c>
      <c r="AD114" s="29" t="str">
        <f t="shared" ca="1" si="86"/>
        <v/>
      </c>
      <c r="AE114" s="29" t="e">
        <f ca="1">+_xlfn.IFNA(VLOOKUP($B114,'Resultados General'!$C$11:$CG$510,MATCH(AE$6,'Resultados General'!$C$10:$CG$10,0),0),"")</f>
        <v>#NAME?</v>
      </c>
      <c r="AF114" s="29" t="str">
        <f t="shared" ca="1" si="87"/>
        <v/>
      </c>
      <c r="AG114" s="29" t="str">
        <f t="shared" ca="1" si="88"/>
        <v/>
      </c>
      <c r="AH114" s="29" t="e">
        <f ca="1">+_xlfn.IFNA(VLOOKUP($B114,'Resultados General'!$C$11:$CG$510,MATCH(AH$6,'Resultados General'!$C$10:$CG$10,0),0),"")</f>
        <v>#NAME?</v>
      </c>
      <c r="AI114" s="29" t="str">
        <f t="shared" ca="1" si="89"/>
        <v/>
      </c>
      <c r="AJ114" s="29" t="str">
        <f t="shared" ca="1" si="90"/>
        <v/>
      </c>
      <c r="AK114" s="29" t="e">
        <f ca="1">+_xlfn.IFNA(VLOOKUP($B114,'Resultados General'!$C$11:$CG$510,MATCH(AK$6,'Resultados General'!$C$10:$CG$10,0),0),"")</f>
        <v>#NAME?</v>
      </c>
      <c r="AL114" s="29" t="str">
        <f t="shared" ca="1" si="91"/>
        <v/>
      </c>
      <c r="AM114" s="29" t="str">
        <f t="shared" ca="1" si="92"/>
        <v/>
      </c>
      <c r="AN114" s="29" t="e">
        <f ca="1">+_xlfn.IFNA(VLOOKUP($B114,'Resultados General'!$C$11:$CG$510,MATCH(AN$6,'Resultados General'!$C$10:$CG$10,0),0),"")</f>
        <v>#NAME?</v>
      </c>
      <c r="AO114" s="29" t="str">
        <f t="shared" ca="1" si="93"/>
        <v/>
      </c>
      <c r="AP114" s="29" t="str">
        <f t="shared" ca="1" si="94"/>
        <v/>
      </c>
      <c r="AQ114" s="29" t="e">
        <f ca="1">+_xlfn.IFNA(VLOOKUP($B114,'Resultados General'!$C$11:$CG$510,MATCH(AQ$6,'Resultados General'!$C$10:$CG$10,0),0),"")</f>
        <v>#NAME?</v>
      </c>
      <c r="AR114" s="29" t="str">
        <f t="shared" ca="1" si="95"/>
        <v/>
      </c>
      <c r="AS114" s="29" t="str">
        <f t="shared" ca="1" si="96"/>
        <v/>
      </c>
      <c r="AT114" s="29" t="e">
        <f ca="1">+_xlfn.IFNA(VLOOKUP($B114,'Resultados General'!$C$11:$CG$510,MATCH(AT$6,'Resultados General'!$C$10:$CG$10,0),0),"")</f>
        <v>#NAME?</v>
      </c>
      <c r="AU114" s="29" t="str">
        <f t="shared" ca="1" si="97"/>
        <v/>
      </c>
      <c r="AV114" s="29" t="str">
        <f t="shared" ca="1" si="98"/>
        <v/>
      </c>
      <c r="AW114" s="29" t="e">
        <f ca="1">+_xlfn.IFNA(VLOOKUP($B114,'Resultados General'!$C$11:$CG$510,MATCH(AW$6,'Resultados General'!$C$10:$CG$10,0),0),"")</f>
        <v>#NAME?</v>
      </c>
      <c r="AX114" s="29" t="str">
        <f t="shared" ca="1" si="99"/>
        <v/>
      </c>
      <c r="AY114" s="29" t="str">
        <f t="shared" ca="1" si="100"/>
        <v/>
      </c>
      <c r="AZ114" s="29" t="e">
        <f ca="1">+_xlfn.IFNA(VLOOKUP($B114,'Resultados General'!$C$11:$CG$510,MATCH(AZ$6,'Resultados General'!$C$10:$CG$10,0),0),"")</f>
        <v>#NAME?</v>
      </c>
      <c r="BA114" s="29" t="str">
        <f t="shared" ca="1" si="101"/>
        <v/>
      </c>
      <c r="BB114" s="29" t="str">
        <f t="shared" ca="1" si="102"/>
        <v/>
      </c>
      <c r="BC114" s="29" t="e">
        <f ca="1">+_xlfn.IFNA(VLOOKUP($B114,'Resultados General'!$C$11:$CG$510,MATCH(BC$6,'Resultados General'!$C$10:$CG$10,0),0),"")</f>
        <v>#NAME?</v>
      </c>
      <c r="BD114" s="29" t="str">
        <f t="shared" ca="1" si="103"/>
        <v/>
      </c>
      <c r="BE114" s="29" t="str">
        <f t="shared" ca="1" si="104"/>
        <v/>
      </c>
      <c r="BF114" s="29" t="e">
        <f ca="1">+_xlfn.IFNA(VLOOKUP($B114,'Resultados General'!$C$11:$CG$510,MATCH(BF$6,'Resultados General'!$C$10:$CG$10,0),0),"")</f>
        <v>#NAME?</v>
      </c>
      <c r="BG114" s="29" t="str">
        <f t="shared" ca="1" si="105"/>
        <v/>
      </c>
      <c r="BH114" s="29" t="str">
        <f t="shared" ca="1" si="106"/>
        <v/>
      </c>
      <c r="BI114" s="29" t="e">
        <f ca="1">+_xlfn.IFNA(VLOOKUP($B114,'Resultados General'!$C$11:$CG$510,MATCH(BI$6,'Resultados General'!$C$10:$CG$10,0),0),"")</f>
        <v>#NAME?</v>
      </c>
      <c r="BJ114" s="29" t="str">
        <f t="shared" ca="1" si="107"/>
        <v/>
      </c>
      <c r="BK114" s="29" t="str">
        <f t="shared" ca="1" si="108"/>
        <v/>
      </c>
      <c r="BL114" s="29" t="e">
        <f ca="1">+_xlfn.IFNA(VLOOKUP($B114,'Resultados General'!$C$11:$CG$510,MATCH(BL$6,'Resultados General'!$C$10:$CG$10,0),0),"")</f>
        <v>#NAME?</v>
      </c>
      <c r="BM114" s="29" t="str">
        <f t="shared" ca="1" si="109"/>
        <v/>
      </c>
      <c r="BN114" s="29" t="str">
        <f t="shared" ca="1" si="110"/>
        <v/>
      </c>
      <c r="BO114" s="29" t="e">
        <f ca="1">+_xlfn.IFNA(VLOOKUP($B114,'Resultados General'!$C$11:$CG$510,MATCH(BO$6,'Resultados General'!$C$10:$CG$10,0),0),"")</f>
        <v>#NAME?</v>
      </c>
      <c r="BP114" s="29" t="str">
        <f t="shared" ca="1" si="111"/>
        <v/>
      </c>
      <c r="BQ114" s="29" t="str">
        <f t="shared" ca="1" si="112"/>
        <v/>
      </c>
      <c r="BR114" s="29" t="e">
        <f ca="1">+_xlfn.IFNA(VLOOKUP($B114,'Resultados General'!$C$11:$CG$510,MATCH(BR$6,'Resultados General'!$C$10:$CG$10,0),0),"")</f>
        <v>#NAME?</v>
      </c>
      <c r="BS114" s="29" t="str">
        <f t="shared" ca="1" si="113"/>
        <v/>
      </c>
      <c r="BT114" s="29" t="str">
        <f t="shared" ca="1" si="114"/>
        <v/>
      </c>
      <c r="BU114" s="29" t="e">
        <f ca="1">+_xlfn.IFNA(VLOOKUP($B114,'Resultados General'!$C$11:$CG$510,MATCH(BU$6,'Resultados General'!$C$10:$CG$10,0),0),"")</f>
        <v>#NAME?</v>
      </c>
      <c r="BV114" s="29" t="str">
        <f t="shared" ca="1" si="115"/>
        <v/>
      </c>
      <c r="BW114" s="29" t="str">
        <f t="shared" ca="1" si="116"/>
        <v/>
      </c>
      <c r="BX114" s="29" t="e">
        <f ca="1">+_xlfn.IFNA(VLOOKUP($B114,'Resultados General'!$C$11:$CG$510,MATCH(BX$6,'Resultados General'!$C$10:$CG$10,0),0),"")</f>
        <v>#NAME?</v>
      </c>
      <c r="BY114" s="29" t="str">
        <f t="shared" ca="1" si="117"/>
        <v/>
      </c>
      <c r="BZ114" s="29" t="str">
        <f t="shared" ca="1" si="118"/>
        <v/>
      </c>
      <c r="CA114" s="29" t="e">
        <f ca="1">+_xlfn.IFNA(VLOOKUP($B114,'Resultados General'!$C$11:$CG$510,MATCH(CA$6,'Resultados General'!$C$10:$CG$10,0),0),"")</f>
        <v>#NAME?</v>
      </c>
      <c r="CB114" s="29" t="str">
        <f t="shared" ca="1" si="119"/>
        <v/>
      </c>
      <c r="CC114" s="29" t="str">
        <f t="shared" ca="1" si="120"/>
        <v/>
      </c>
      <c r="CD114" s="29" t="e">
        <f ca="1">+_xlfn.IFNA(VLOOKUP($B114,'Resultados General'!$C$11:$CG$510,MATCH(CD$6,'Resultados General'!$C$10:$CG$10,0),0),"")</f>
        <v>#NAME?</v>
      </c>
      <c r="CE114" s="29" t="str">
        <f t="shared" ca="1" si="121"/>
        <v/>
      </c>
      <c r="CF114" s="29" t="str">
        <f t="shared" ca="1" si="122"/>
        <v/>
      </c>
      <c r="CG114" s="29" t="e">
        <f ca="1">+_xlfn.IFNA(VLOOKUP($B114,'Resultados General'!$C$11:$CG$510,MATCH(CG$6,'Resultados General'!$C$10:$CG$10,0),0),"")</f>
        <v>#NAME?</v>
      </c>
      <c r="CH114" s="29" t="str">
        <f t="shared" ca="1" si="123"/>
        <v/>
      </c>
      <c r="CI114" s="29" t="str">
        <f t="shared" ca="1" si="124"/>
        <v/>
      </c>
      <c r="CJ114" s="29" t="e">
        <f ca="1">+_xlfn.IFNA(VLOOKUP($B114,'Resultados General'!$C$11:$CG$510,MATCH(CJ$6,'Resultados General'!$C$10:$CG$10,0),0),"")</f>
        <v>#NAME?</v>
      </c>
      <c r="CK114" s="29" t="str">
        <f t="shared" ca="1" si="125"/>
        <v/>
      </c>
      <c r="CL114" s="29" t="str">
        <f t="shared" ca="1" si="126"/>
        <v/>
      </c>
      <c r="CM114" s="29" t="e">
        <f ca="1">+_xlfn.IFNA(VLOOKUP($B114,'Resultados General'!$C$11:$CG$510,MATCH(CM$6,'Resultados General'!$C$10:$CG$10,0),0),"")</f>
        <v>#NAME?</v>
      </c>
      <c r="CN114" s="29" t="str">
        <f t="shared" ca="1" si="127"/>
        <v/>
      </c>
      <c r="CO114" s="29" t="str">
        <f t="shared" ca="1" si="128"/>
        <v/>
      </c>
      <c r="CP114" s="29" t="e">
        <f ca="1">+_xlfn.IFNA(VLOOKUP($B114,'Resultados General'!$C$11:$CG$510,MATCH(CP$6,'Resultados General'!$C$10:$CG$10,0),0),"")</f>
        <v>#NAME?</v>
      </c>
      <c r="CQ114" s="29" t="str">
        <f t="shared" ca="1" si="129"/>
        <v/>
      </c>
      <c r="CR114" s="29" t="str">
        <f t="shared" ca="1" si="130"/>
        <v/>
      </c>
      <c r="CS114" s="29" t="e">
        <f ca="1">+_xlfn.IFNA(VLOOKUP($B114,'Resultados General'!$C$11:$CG$510,MATCH(CS$6,'Resultados General'!$C$10:$CG$10,0),0),"")</f>
        <v>#NAME?</v>
      </c>
      <c r="CT114" s="29" t="str">
        <f t="shared" ca="1" si="131"/>
        <v/>
      </c>
      <c r="CU114" s="29" t="str">
        <f t="shared" ca="1" si="132"/>
        <v/>
      </c>
      <c r="CV114" s="29" t="e">
        <f ca="1">+_xlfn.IFNA(VLOOKUP($B114,'Resultados General'!$C$11:$CG$510,MATCH(CV$6,'Resultados General'!$C$10:$CG$10,0),0),"")</f>
        <v>#NAME?</v>
      </c>
      <c r="CW114" s="29" t="str">
        <f t="shared" ca="1" si="133"/>
        <v/>
      </c>
      <c r="CX114" s="29" t="str">
        <f t="shared" ca="1" si="134"/>
        <v/>
      </c>
      <c r="CY114" s="29" t="e">
        <f ca="1">+_xlfn.IFNA(VLOOKUP($B114,'Resultados General'!$C$11:$CG$510,MATCH(CY$6,'Resultados General'!$C$10:$CG$10,0),0),"")</f>
        <v>#NAME?</v>
      </c>
      <c r="CZ114" s="29" t="str">
        <f t="shared" ca="1" si="135"/>
        <v/>
      </c>
      <c r="DA114" s="29" t="str">
        <f t="shared" ca="1" si="136"/>
        <v/>
      </c>
      <c r="DB114" s="29" t="e">
        <f ca="1">+_xlfn.IFNA(VLOOKUP($B114,'Resultados General'!$C$11:$CG$510,MATCH(DB$6,'Resultados General'!$C$10:$CG$10,0),0),"")</f>
        <v>#NAME?</v>
      </c>
      <c r="DC114" s="29" t="str">
        <f t="shared" ca="1" si="137"/>
        <v/>
      </c>
      <c r="DD114" s="29" t="str">
        <f t="shared" ca="1" si="138"/>
        <v/>
      </c>
      <c r="DE114" s="29" t="e">
        <f ca="1">+_xlfn.IFNA(VLOOKUP($B114,'Resultados General'!$C$11:$CG$510,MATCH(DE$6,'Resultados General'!$C$10:$CG$10,0),0),"")</f>
        <v>#NAME?</v>
      </c>
      <c r="DF114" s="29" t="str">
        <f t="shared" ca="1" si="139"/>
        <v/>
      </c>
      <c r="DG114" s="29" t="str">
        <f t="shared" ca="1" si="140"/>
        <v/>
      </c>
      <c r="DH114" s="29" t="e">
        <f ca="1">+_xlfn.IFNA(VLOOKUP($B114,'Resultados General'!$C$11:$CG$510,MATCH(DH$6,'Resultados General'!$C$10:$CG$10,0),0),"")</f>
        <v>#NAME?</v>
      </c>
      <c r="DI114" s="29" t="str">
        <f t="shared" ca="1" si="141"/>
        <v/>
      </c>
      <c r="DJ114" s="29" t="str">
        <f t="shared" ca="1" si="142"/>
        <v/>
      </c>
      <c r="DK114" s="29" t="e">
        <f ca="1">+_xlfn.IFNA(VLOOKUP($B114,'Resultados General'!$C$11:$CG$510,MATCH(DK$6,'Resultados General'!$C$10:$CG$10,0),0),"")</f>
        <v>#NAME?</v>
      </c>
      <c r="DL114" s="29" t="str">
        <f t="shared" ca="1" si="143"/>
        <v/>
      </c>
      <c r="DM114" s="29" t="str">
        <f t="shared" ca="1" si="144"/>
        <v/>
      </c>
      <c r="DN114" s="29" t="e">
        <f ca="1">+_xlfn.IFNA(VLOOKUP($B114,'Resultados General'!$C$11:$CG$510,MATCH(DN$6,'Resultados General'!$C$10:$CG$10,0),0),"")</f>
        <v>#NAME?</v>
      </c>
      <c r="DO114" s="29" t="str">
        <f t="shared" ca="1" si="145"/>
        <v/>
      </c>
      <c r="DP114" s="29" t="str">
        <f t="shared" ca="1" si="146"/>
        <v/>
      </c>
    </row>
    <row r="115" spans="2:120">
      <c r="B115" s="219" t="str">
        <f>+IF('Resultados General'!C118="","",'Resultados General'!C118)</f>
        <v/>
      </c>
      <c r="C115" s="134" t="e">
        <f ca="1">+_xlfn.IFNA(VLOOKUP('Distribución de puestos'!B115,'Resultados General'!$C$11:$J$510,8,0),"")</f>
        <v>#NAME?</v>
      </c>
      <c r="D115" s="135" t="e">
        <f ca="1">+_xlfn.IFNA(VLOOKUP(B115,'Resultados General'!$C$11:$L$510,10,0),"")</f>
        <v>#NAME?</v>
      </c>
      <c r="E115" s="26" t="s">
        <v>76</v>
      </c>
      <c r="F115" s="26" t="s">
        <v>76</v>
      </c>
      <c r="G115" s="135" t="str">
        <f t="shared" ca="1" si="147"/>
        <v/>
      </c>
      <c r="H115" s="135" t="str">
        <f t="shared" ca="1" si="148"/>
        <v/>
      </c>
      <c r="I115" s="219" t="str">
        <f t="shared" si="149"/>
        <v/>
      </c>
      <c r="J115" s="138"/>
      <c r="M115" s="29" t="e">
        <f ca="1">+_xlfn.IFNA(VLOOKUP($B115,'Resultados General'!$C$11:$CG$510,MATCH(M$6,'Resultados General'!$C$10:$CG$10,0),0),"")</f>
        <v>#NAME?</v>
      </c>
      <c r="N115" s="29" t="str">
        <f t="shared" ca="1" si="75"/>
        <v/>
      </c>
      <c r="O115" s="29" t="str">
        <f t="shared" ca="1" si="76"/>
        <v/>
      </c>
      <c r="P115" s="29" t="e">
        <f ca="1">+_xlfn.IFNA(VLOOKUP($B115,'Resultados General'!$C$11:$CG$510,MATCH(P$6,'Resultados General'!$C$10:$CG$10,0),0),"")</f>
        <v>#NAME?</v>
      </c>
      <c r="Q115" s="29" t="str">
        <f t="shared" ca="1" si="77"/>
        <v/>
      </c>
      <c r="R115" s="29" t="str">
        <f t="shared" ca="1" si="78"/>
        <v/>
      </c>
      <c r="S115" s="29" t="e">
        <f ca="1">+_xlfn.IFNA(VLOOKUP($B115,'Resultados General'!$C$11:$CG$510,MATCH(S$6,'Resultados General'!$C$10:$CG$10,0),0),"")</f>
        <v>#NAME?</v>
      </c>
      <c r="T115" s="29" t="str">
        <f t="shared" ca="1" si="79"/>
        <v/>
      </c>
      <c r="U115" s="29" t="str">
        <f t="shared" ca="1" si="80"/>
        <v/>
      </c>
      <c r="V115" s="29" t="e">
        <f ca="1">+_xlfn.IFNA(VLOOKUP($B115,'Resultados General'!$C$11:$CG$510,MATCH(V$6,'Resultados General'!$C$10:$CG$10,0),0),"")</f>
        <v>#NAME?</v>
      </c>
      <c r="W115" s="29" t="str">
        <f t="shared" ca="1" si="81"/>
        <v/>
      </c>
      <c r="X115" s="29" t="str">
        <f t="shared" ca="1" si="82"/>
        <v/>
      </c>
      <c r="Y115" s="29" t="e">
        <f ca="1">+_xlfn.IFNA(VLOOKUP($B115,'Resultados General'!$C$11:$CG$510,MATCH(Y$6,'Resultados General'!$C$10:$CG$10,0),0),"")</f>
        <v>#NAME?</v>
      </c>
      <c r="Z115" s="29" t="str">
        <f t="shared" ca="1" si="83"/>
        <v/>
      </c>
      <c r="AA115" s="29" t="str">
        <f t="shared" ca="1" si="84"/>
        <v/>
      </c>
      <c r="AB115" s="29" t="e">
        <f ca="1">+_xlfn.IFNA(VLOOKUP($B115,'Resultados General'!$C$11:$CG$510,MATCH(AB$6,'Resultados General'!$C$10:$CG$10,0),0),"")</f>
        <v>#NAME?</v>
      </c>
      <c r="AC115" s="29" t="str">
        <f t="shared" ca="1" si="85"/>
        <v/>
      </c>
      <c r="AD115" s="29" t="str">
        <f t="shared" ca="1" si="86"/>
        <v/>
      </c>
      <c r="AE115" s="29" t="e">
        <f ca="1">+_xlfn.IFNA(VLOOKUP($B115,'Resultados General'!$C$11:$CG$510,MATCH(AE$6,'Resultados General'!$C$10:$CG$10,0),0),"")</f>
        <v>#NAME?</v>
      </c>
      <c r="AF115" s="29" t="str">
        <f t="shared" ca="1" si="87"/>
        <v/>
      </c>
      <c r="AG115" s="29" t="str">
        <f t="shared" ca="1" si="88"/>
        <v/>
      </c>
      <c r="AH115" s="29" t="e">
        <f ca="1">+_xlfn.IFNA(VLOOKUP($B115,'Resultados General'!$C$11:$CG$510,MATCH(AH$6,'Resultados General'!$C$10:$CG$10,0),0),"")</f>
        <v>#NAME?</v>
      </c>
      <c r="AI115" s="29" t="str">
        <f t="shared" ca="1" si="89"/>
        <v/>
      </c>
      <c r="AJ115" s="29" t="str">
        <f t="shared" ca="1" si="90"/>
        <v/>
      </c>
      <c r="AK115" s="29" t="e">
        <f ca="1">+_xlfn.IFNA(VLOOKUP($B115,'Resultados General'!$C$11:$CG$510,MATCH(AK$6,'Resultados General'!$C$10:$CG$10,0),0),"")</f>
        <v>#NAME?</v>
      </c>
      <c r="AL115" s="29" t="str">
        <f t="shared" ca="1" si="91"/>
        <v/>
      </c>
      <c r="AM115" s="29" t="str">
        <f t="shared" ca="1" si="92"/>
        <v/>
      </c>
      <c r="AN115" s="29" t="e">
        <f ca="1">+_xlfn.IFNA(VLOOKUP($B115,'Resultados General'!$C$11:$CG$510,MATCH(AN$6,'Resultados General'!$C$10:$CG$10,0),0),"")</f>
        <v>#NAME?</v>
      </c>
      <c r="AO115" s="29" t="str">
        <f t="shared" ca="1" si="93"/>
        <v/>
      </c>
      <c r="AP115" s="29" t="str">
        <f t="shared" ca="1" si="94"/>
        <v/>
      </c>
      <c r="AQ115" s="29" t="e">
        <f ca="1">+_xlfn.IFNA(VLOOKUP($B115,'Resultados General'!$C$11:$CG$510,MATCH(AQ$6,'Resultados General'!$C$10:$CG$10,0),0),"")</f>
        <v>#NAME?</v>
      </c>
      <c r="AR115" s="29" t="str">
        <f t="shared" ca="1" si="95"/>
        <v/>
      </c>
      <c r="AS115" s="29" t="str">
        <f t="shared" ca="1" si="96"/>
        <v/>
      </c>
      <c r="AT115" s="29" t="e">
        <f ca="1">+_xlfn.IFNA(VLOOKUP($B115,'Resultados General'!$C$11:$CG$510,MATCH(AT$6,'Resultados General'!$C$10:$CG$10,0),0),"")</f>
        <v>#NAME?</v>
      </c>
      <c r="AU115" s="29" t="str">
        <f t="shared" ca="1" si="97"/>
        <v/>
      </c>
      <c r="AV115" s="29" t="str">
        <f t="shared" ca="1" si="98"/>
        <v/>
      </c>
      <c r="AW115" s="29" t="e">
        <f ca="1">+_xlfn.IFNA(VLOOKUP($B115,'Resultados General'!$C$11:$CG$510,MATCH(AW$6,'Resultados General'!$C$10:$CG$10,0),0),"")</f>
        <v>#NAME?</v>
      </c>
      <c r="AX115" s="29" t="str">
        <f t="shared" ca="1" si="99"/>
        <v/>
      </c>
      <c r="AY115" s="29" t="str">
        <f t="shared" ca="1" si="100"/>
        <v/>
      </c>
      <c r="AZ115" s="29" t="e">
        <f ca="1">+_xlfn.IFNA(VLOOKUP($B115,'Resultados General'!$C$11:$CG$510,MATCH(AZ$6,'Resultados General'!$C$10:$CG$10,0),0),"")</f>
        <v>#NAME?</v>
      </c>
      <c r="BA115" s="29" t="str">
        <f t="shared" ca="1" si="101"/>
        <v/>
      </c>
      <c r="BB115" s="29" t="str">
        <f t="shared" ca="1" si="102"/>
        <v/>
      </c>
      <c r="BC115" s="29" t="e">
        <f ca="1">+_xlfn.IFNA(VLOOKUP($B115,'Resultados General'!$C$11:$CG$510,MATCH(BC$6,'Resultados General'!$C$10:$CG$10,0),0),"")</f>
        <v>#NAME?</v>
      </c>
      <c r="BD115" s="29" t="str">
        <f t="shared" ca="1" si="103"/>
        <v/>
      </c>
      <c r="BE115" s="29" t="str">
        <f t="shared" ca="1" si="104"/>
        <v/>
      </c>
      <c r="BF115" s="29" t="e">
        <f ca="1">+_xlfn.IFNA(VLOOKUP($B115,'Resultados General'!$C$11:$CG$510,MATCH(BF$6,'Resultados General'!$C$10:$CG$10,0),0),"")</f>
        <v>#NAME?</v>
      </c>
      <c r="BG115" s="29" t="str">
        <f t="shared" ca="1" si="105"/>
        <v/>
      </c>
      <c r="BH115" s="29" t="str">
        <f t="shared" ca="1" si="106"/>
        <v/>
      </c>
      <c r="BI115" s="29" t="e">
        <f ca="1">+_xlfn.IFNA(VLOOKUP($B115,'Resultados General'!$C$11:$CG$510,MATCH(BI$6,'Resultados General'!$C$10:$CG$10,0),0),"")</f>
        <v>#NAME?</v>
      </c>
      <c r="BJ115" s="29" t="str">
        <f t="shared" ca="1" si="107"/>
        <v/>
      </c>
      <c r="BK115" s="29" t="str">
        <f t="shared" ca="1" si="108"/>
        <v/>
      </c>
      <c r="BL115" s="29" t="e">
        <f ca="1">+_xlfn.IFNA(VLOOKUP($B115,'Resultados General'!$C$11:$CG$510,MATCH(BL$6,'Resultados General'!$C$10:$CG$10,0),0),"")</f>
        <v>#NAME?</v>
      </c>
      <c r="BM115" s="29" t="str">
        <f t="shared" ca="1" si="109"/>
        <v/>
      </c>
      <c r="BN115" s="29" t="str">
        <f t="shared" ca="1" si="110"/>
        <v/>
      </c>
      <c r="BO115" s="29" t="e">
        <f ca="1">+_xlfn.IFNA(VLOOKUP($B115,'Resultados General'!$C$11:$CG$510,MATCH(BO$6,'Resultados General'!$C$10:$CG$10,0),0),"")</f>
        <v>#NAME?</v>
      </c>
      <c r="BP115" s="29" t="str">
        <f t="shared" ca="1" si="111"/>
        <v/>
      </c>
      <c r="BQ115" s="29" t="str">
        <f t="shared" ca="1" si="112"/>
        <v/>
      </c>
      <c r="BR115" s="29" t="e">
        <f ca="1">+_xlfn.IFNA(VLOOKUP($B115,'Resultados General'!$C$11:$CG$510,MATCH(BR$6,'Resultados General'!$C$10:$CG$10,0),0),"")</f>
        <v>#NAME?</v>
      </c>
      <c r="BS115" s="29" t="str">
        <f t="shared" ca="1" si="113"/>
        <v/>
      </c>
      <c r="BT115" s="29" t="str">
        <f t="shared" ca="1" si="114"/>
        <v/>
      </c>
      <c r="BU115" s="29" t="e">
        <f ca="1">+_xlfn.IFNA(VLOOKUP($B115,'Resultados General'!$C$11:$CG$510,MATCH(BU$6,'Resultados General'!$C$10:$CG$10,0),0),"")</f>
        <v>#NAME?</v>
      </c>
      <c r="BV115" s="29" t="str">
        <f t="shared" ca="1" si="115"/>
        <v/>
      </c>
      <c r="BW115" s="29" t="str">
        <f t="shared" ca="1" si="116"/>
        <v/>
      </c>
      <c r="BX115" s="29" t="e">
        <f ca="1">+_xlfn.IFNA(VLOOKUP($B115,'Resultados General'!$C$11:$CG$510,MATCH(BX$6,'Resultados General'!$C$10:$CG$10,0),0),"")</f>
        <v>#NAME?</v>
      </c>
      <c r="BY115" s="29" t="str">
        <f t="shared" ca="1" si="117"/>
        <v/>
      </c>
      <c r="BZ115" s="29" t="str">
        <f t="shared" ca="1" si="118"/>
        <v/>
      </c>
      <c r="CA115" s="29" t="e">
        <f ca="1">+_xlfn.IFNA(VLOOKUP($B115,'Resultados General'!$C$11:$CG$510,MATCH(CA$6,'Resultados General'!$C$10:$CG$10,0),0),"")</f>
        <v>#NAME?</v>
      </c>
      <c r="CB115" s="29" t="str">
        <f t="shared" ca="1" si="119"/>
        <v/>
      </c>
      <c r="CC115" s="29" t="str">
        <f t="shared" ca="1" si="120"/>
        <v/>
      </c>
      <c r="CD115" s="29" t="e">
        <f ca="1">+_xlfn.IFNA(VLOOKUP($B115,'Resultados General'!$C$11:$CG$510,MATCH(CD$6,'Resultados General'!$C$10:$CG$10,0),0),"")</f>
        <v>#NAME?</v>
      </c>
      <c r="CE115" s="29" t="str">
        <f t="shared" ca="1" si="121"/>
        <v/>
      </c>
      <c r="CF115" s="29" t="str">
        <f t="shared" ca="1" si="122"/>
        <v/>
      </c>
      <c r="CG115" s="29" t="e">
        <f ca="1">+_xlfn.IFNA(VLOOKUP($B115,'Resultados General'!$C$11:$CG$510,MATCH(CG$6,'Resultados General'!$C$10:$CG$10,0),0),"")</f>
        <v>#NAME?</v>
      </c>
      <c r="CH115" s="29" t="str">
        <f t="shared" ca="1" si="123"/>
        <v/>
      </c>
      <c r="CI115" s="29" t="str">
        <f t="shared" ca="1" si="124"/>
        <v/>
      </c>
      <c r="CJ115" s="29" t="e">
        <f ca="1">+_xlfn.IFNA(VLOOKUP($B115,'Resultados General'!$C$11:$CG$510,MATCH(CJ$6,'Resultados General'!$C$10:$CG$10,0),0),"")</f>
        <v>#NAME?</v>
      </c>
      <c r="CK115" s="29" t="str">
        <f t="shared" ca="1" si="125"/>
        <v/>
      </c>
      <c r="CL115" s="29" t="str">
        <f t="shared" ca="1" si="126"/>
        <v/>
      </c>
      <c r="CM115" s="29" t="e">
        <f ca="1">+_xlfn.IFNA(VLOOKUP($B115,'Resultados General'!$C$11:$CG$510,MATCH(CM$6,'Resultados General'!$C$10:$CG$10,0),0),"")</f>
        <v>#NAME?</v>
      </c>
      <c r="CN115" s="29" t="str">
        <f t="shared" ca="1" si="127"/>
        <v/>
      </c>
      <c r="CO115" s="29" t="str">
        <f t="shared" ca="1" si="128"/>
        <v/>
      </c>
      <c r="CP115" s="29" t="e">
        <f ca="1">+_xlfn.IFNA(VLOOKUP($B115,'Resultados General'!$C$11:$CG$510,MATCH(CP$6,'Resultados General'!$C$10:$CG$10,0),0),"")</f>
        <v>#NAME?</v>
      </c>
      <c r="CQ115" s="29" t="str">
        <f t="shared" ca="1" si="129"/>
        <v/>
      </c>
      <c r="CR115" s="29" t="str">
        <f t="shared" ca="1" si="130"/>
        <v/>
      </c>
      <c r="CS115" s="29" t="e">
        <f ca="1">+_xlfn.IFNA(VLOOKUP($B115,'Resultados General'!$C$11:$CG$510,MATCH(CS$6,'Resultados General'!$C$10:$CG$10,0),0),"")</f>
        <v>#NAME?</v>
      </c>
      <c r="CT115" s="29" t="str">
        <f t="shared" ca="1" si="131"/>
        <v/>
      </c>
      <c r="CU115" s="29" t="str">
        <f t="shared" ca="1" si="132"/>
        <v/>
      </c>
      <c r="CV115" s="29" t="e">
        <f ca="1">+_xlfn.IFNA(VLOOKUP($B115,'Resultados General'!$C$11:$CG$510,MATCH(CV$6,'Resultados General'!$C$10:$CG$10,0),0),"")</f>
        <v>#NAME?</v>
      </c>
      <c r="CW115" s="29" t="str">
        <f t="shared" ca="1" si="133"/>
        <v/>
      </c>
      <c r="CX115" s="29" t="str">
        <f t="shared" ca="1" si="134"/>
        <v/>
      </c>
      <c r="CY115" s="29" t="e">
        <f ca="1">+_xlfn.IFNA(VLOOKUP($B115,'Resultados General'!$C$11:$CG$510,MATCH(CY$6,'Resultados General'!$C$10:$CG$10,0),0),"")</f>
        <v>#NAME?</v>
      </c>
      <c r="CZ115" s="29" t="str">
        <f t="shared" ca="1" si="135"/>
        <v/>
      </c>
      <c r="DA115" s="29" t="str">
        <f t="shared" ca="1" si="136"/>
        <v/>
      </c>
      <c r="DB115" s="29" t="e">
        <f ca="1">+_xlfn.IFNA(VLOOKUP($B115,'Resultados General'!$C$11:$CG$510,MATCH(DB$6,'Resultados General'!$C$10:$CG$10,0),0),"")</f>
        <v>#NAME?</v>
      </c>
      <c r="DC115" s="29" t="str">
        <f t="shared" ca="1" si="137"/>
        <v/>
      </c>
      <c r="DD115" s="29" t="str">
        <f t="shared" ca="1" si="138"/>
        <v/>
      </c>
      <c r="DE115" s="29" t="e">
        <f ca="1">+_xlfn.IFNA(VLOOKUP($B115,'Resultados General'!$C$11:$CG$510,MATCH(DE$6,'Resultados General'!$C$10:$CG$10,0),0),"")</f>
        <v>#NAME?</v>
      </c>
      <c r="DF115" s="29" t="str">
        <f t="shared" ca="1" si="139"/>
        <v/>
      </c>
      <c r="DG115" s="29" t="str">
        <f t="shared" ca="1" si="140"/>
        <v/>
      </c>
      <c r="DH115" s="29" t="e">
        <f ca="1">+_xlfn.IFNA(VLOOKUP($B115,'Resultados General'!$C$11:$CG$510,MATCH(DH$6,'Resultados General'!$C$10:$CG$10,0),0),"")</f>
        <v>#NAME?</v>
      </c>
      <c r="DI115" s="29" t="str">
        <f t="shared" ca="1" si="141"/>
        <v/>
      </c>
      <c r="DJ115" s="29" t="str">
        <f t="shared" ca="1" si="142"/>
        <v/>
      </c>
      <c r="DK115" s="29" t="e">
        <f ca="1">+_xlfn.IFNA(VLOOKUP($B115,'Resultados General'!$C$11:$CG$510,MATCH(DK$6,'Resultados General'!$C$10:$CG$10,0),0),"")</f>
        <v>#NAME?</v>
      </c>
      <c r="DL115" s="29" t="str">
        <f t="shared" ca="1" si="143"/>
        <v/>
      </c>
      <c r="DM115" s="29" t="str">
        <f t="shared" ca="1" si="144"/>
        <v/>
      </c>
      <c r="DN115" s="29" t="e">
        <f ca="1">+_xlfn.IFNA(VLOOKUP($B115,'Resultados General'!$C$11:$CG$510,MATCH(DN$6,'Resultados General'!$C$10:$CG$10,0),0),"")</f>
        <v>#NAME?</v>
      </c>
      <c r="DO115" s="29" t="str">
        <f t="shared" ca="1" si="145"/>
        <v/>
      </c>
      <c r="DP115" s="29" t="str">
        <f t="shared" ca="1" si="146"/>
        <v/>
      </c>
    </row>
    <row r="116" spans="2:120">
      <c r="B116" s="219" t="str">
        <f>+IF('Resultados General'!C119="","",'Resultados General'!C119)</f>
        <v/>
      </c>
      <c r="C116" s="134" t="e">
        <f ca="1">+_xlfn.IFNA(VLOOKUP('Distribución de puestos'!B116,'Resultados General'!$C$11:$J$510,8,0),"")</f>
        <v>#NAME?</v>
      </c>
      <c r="D116" s="135" t="e">
        <f ca="1">+_xlfn.IFNA(VLOOKUP(B116,'Resultados General'!$C$11:$L$510,10,0),"")</f>
        <v>#NAME?</v>
      </c>
      <c r="E116" s="26" t="s">
        <v>76</v>
      </c>
      <c r="F116" s="26" t="s">
        <v>76</v>
      </c>
      <c r="G116" s="135" t="str">
        <f t="shared" ca="1" si="147"/>
        <v/>
      </c>
      <c r="H116" s="135" t="str">
        <f t="shared" ca="1" si="148"/>
        <v/>
      </c>
      <c r="I116" s="219" t="str">
        <f t="shared" si="149"/>
        <v/>
      </c>
      <c r="J116" s="138"/>
      <c r="M116" s="29" t="e">
        <f ca="1">+_xlfn.IFNA(VLOOKUP($B116,'Resultados General'!$C$11:$CG$510,MATCH(M$6,'Resultados General'!$C$10:$CG$10,0),0),"")</f>
        <v>#NAME?</v>
      </c>
      <c r="N116" s="29" t="str">
        <f t="shared" ca="1" si="75"/>
        <v/>
      </c>
      <c r="O116" s="29" t="str">
        <f t="shared" ca="1" si="76"/>
        <v/>
      </c>
      <c r="P116" s="29" t="e">
        <f ca="1">+_xlfn.IFNA(VLOOKUP($B116,'Resultados General'!$C$11:$CG$510,MATCH(P$6,'Resultados General'!$C$10:$CG$10,0),0),"")</f>
        <v>#NAME?</v>
      </c>
      <c r="Q116" s="29" t="str">
        <f t="shared" ca="1" si="77"/>
        <v/>
      </c>
      <c r="R116" s="29" t="str">
        <f t="shared" ca="1" si="78"/>
        <v/>
      </c>
      <c r="S116" s="29" t="e">
        <f ca="1">+_xlfn.IFNA(VLOOKUP($B116,'Resultados General'!$C$11:$CG$510,MATCH(S$6,'Resultados General'!$C$10:$CG$10,0),0),"")</f>
        <v>#NAME?</v>
      </c>
      <c r="T116" s="29" t="str">
        <f t="shared" ca="1" si="79"/>
        <v/>
      </c>
      <c r="U116" s="29" t="str">
        <f t="shared" ca="1" si="80"/>
        <v/>
      </c>
      <c r="V116" s="29" t="e">
        <f ca="1">+_xlfn.IFNA(VLOOKUP($B116,'Resultados General'!$C$11:$CG$510,MATCH(V$6,'Resultados General'!$C$10:$CG$10,0),0),"")</f>
        <v>#NAME?</v>
      </c>
      <c r="W116" s="29" t="str">
        <f t="shared" ca="1" si="81"/>
        <v/>
      </c>
      <c r="X116" s="29" t="str">
        <f t="shared" ca="1" si="82"/>
        <v/>
      </c>
      <c r="Y116" s="29" t="e">
        <f ca="1">+_xlfn.IFNA(VLOOKUP($B116,'Resultados General'!$C$11:$CG$510,MATCH(Y$6,'Resultados General'!$C$10:$CG$10,0),0),"")</f>
        <v>#NAME?</v>
      </c>
      <c r="Z116" s="29" t="str">
        <f t="shared" ca="1" si="83"/>
        <v/>
      </c>
      <c r="AA116" s="29" t="str">
        <f t="shared" ca="1" si="84"/>
        <v/>
      </c>
      <c r="AB116" s="29" t="e">
        <f ca="1">+_xlfn.IFNA(VLOOKUP($B116,'Resultados General'!$C$11:$CG$510,MATCH(AB$6,'Resultados General'!$C$10:$CG$10,0),0),"")</f>
        <v>#NAME?</v>
      </c>
      <c r="AC116" s="29" t="str">
        <f t="shared" ca="1" si="85"/>
        <v/>
      </c>
      <c r="AD116" s="29" t="str">
        <f t="shared" ca="1" si="86"/>
        <v/>
      </c>
      <c r="AE116" s="29" t="e">
        <f ca="1">+_xlfn.IFNA(VLOOKUP($B116,'Resultados General'!$C$11:$CG$510,MATCH(AE$6,'Resultados General'!$C$10:$CG$10,0),0),"")</f>
        <v>#NAME?</v>
      </c>
      <c r="AF116" s="29" t="str">
        <f t="shared" ca="1" si="87"/>
        <v/>
      </c>
      <c r="AG116" s="29" t="str">
        <f t="shared" ca="1" si="88"/>
        <v/>
      </c>
      <c r="AH116" s="29" t="e">
        <f ca="1">+_xlfn.IFNA(VLOOKUP($B116,'Resultados General'!$C$11:$CG$510,MATCH(AH$6,'Resultados General'!$C$10:$CG$10,0),0),"")</f>
        <v>#NAME?</v>
      </c>
      <c r="AI116" s="29" t="str">
        <f t="shared" ca="1" si="89"/>
        <v/>
      </c>
      <c r="AJ116" s="29" t="str">
        <f t="shared" ca="1" si="90"/>
        <v/>
      </c>
      <c r="AK116" s="29" t="e">
        <f ca="1">+_xlfn.IFNA(VLOOKUP($B116,'Resultados General'!$C$11:$CG$510,MATCH(AK$6,'Resultados General'!$C$10:$CG$10,0),0),"")</f>
        <v>#NAME?</v>
      </c>
      <c r="AL116" s="29" t="str">
        <f t="shared" ca="1" si="91"/>
        <v/>
      </c>
      <c r="AM116" s="29" t="str">
        <f t="shared" ca="1" si="92"/>
        <v/>
      </c>
      <c r="AN116" s="29" t="e">
        <f ca="1">+_xlfn.IFNA(VLOOKUP($B116,'Resultados General'!$C$11:$CG$510,MATCH(AN$6,'Resultados General'!$C$10:$CG$10,0),0),"")</f>
        <v>#NAME?</v>
      </c>
      <c r="AO116" s="29" t="str">
        <f t="shared" ca="1" si="93"/>
        <v/>
      </c>
      <c r="AP116" s="29" t="str">
        <f t="shared" ca="1" si="94"/>
        <v/>
      </c>
      <c r="AQ116" s="29" t="e">
        <f ca="1">+_xlfn.IFNA(VLOOKUP($B116,'Resultados General'!$C$11:$CG$510,MATCH(AQ$6,'Resultados General'!$C$10:$CG$10,0),0),"")</f>
        <v>#NAME?</v>
      </c>
      <c r="AR116" s="29" t="str">
        <f t="shared" ca="1" si="95"/>
        <v/>
      </c>
      <c r="AS116" s="29" t="str">
        <f t="shared" ca="1" si="96"/>
        <v/>
      </c>
      <c r="AT116" s="29" t="e">
        <f ca="1">+_xlfn.IFNA(VLOOKUP($B116,'Resultados General'!$C$11:$CG$510,MATCH(AT$6,'Resultados General'!$C$10:$CG$10,0),0),"")</f>
        <v>#NAME?</v>
      </c>
      <c r="AU116" s="29" t="str">
        <f t="shared" ca="1" si="97"/>
        <v/>
      </c>
      <c r="AV116" s="29" t="str">
        <f t="shared" ca="1" si="98"/>
        <v/>
      </c>
      <c r="AW116" s="29" t="e">
        <f ca="1">+_xlfn.IFNA(VLOOKUP($B116,'Resultados General'!$C$11:$CG$510,MATCH(AW$6,'Resultados General'!$C$10:$CG$10,0),0),"")</f>
        <v>#NAME?</v>
      </c>
      <c r="AX116" s="29" t="str">
        <f t="shared" ca="1" si="99"/>
        <v/>
      </c>
      <c r="AY116" s="29" t="str">
        <f t="shared" ca="1" si="100"/>
        <v/>
      </c>
      <c r="AZ116" s="29" t="e">
        <f ca="1">+_xlfn.IFNA(VLOOKUP($B116,'Resultados General'!$C$11:$CG$510,MATCH(AZ$6,'Resultados General'!$C$10:$CG$10,0),0),"")</f>
        <v>#NAME?</v>
      </c>
      <c r="BA116" s="29" t="str">
        <f t="shared" ca="1" si="101"/>
        <v/>
      </c>
      <c r="BB116" s="29" t="str">
        <f t="shared" ca="1" si="102"/>
        <v/>
      </c>
      <c r="BC116" s="29" t="e">
        <f ca="1">+_xlfn.IFNA(VLOOKUP($B116,'Resultados General'!$C$11:$CG$510,MATCH(BC$6,'Resultados General'!$C$10:$CG$10,0),0),"")</f>
        <v>#NAME?</v>
      </c>
      <c r="BD116" s="29" t="str">
        <f t="shared" ca="1" si="103"/>
        <v/>
      </c>
      <c r="BE116" s="29" t="str">
        <f t="shared" ca="1" si="104"/>
        <v/>
      </c>
      <c r="BF116" s="29" t="e">
        <f ca="1">+_xlfn.IFNA(VLOOKUP($B116,'Resultados General'!$C$11:$CG$510,MATCH(BF$6,'Resultados General'!$C$10:$CG$10,0),0),"")</f>
        <v>#NAME?</v>
      </c>
      <c r="BG116" s="29" t="str">
        <f t="shared" ca="1" si="105"/>
        <v/>
      </c>
      <c r="BH116" s="29" t="str">
        <f t="shared" ca="1" si="106"/>
        <v/>
      </c>
      <c r="BI116" s="29" t="e">
        <f ca="1">+_xlfn.IFNA(VLOOKUP($B116,'Resultados General'!$C$11:$CG$510,MATCH(BI$6,'Resultados General'!$C$10:$CG$10,0),0),"")</f>
        <v>#NAME?</v>
      </c>
      <c r="BJ116" s="29" t="str">
        <f t="shared" ca="1" si="107"/>
        <v/>
      </c>
      <c r="BK116" s="29" t="str">
        <f t="shared" ca="1" si="108"/>
        <v/>
      </c>
      <c r="BL116" s="29" t="e">
        <f ca="1">+_xlfn.IFNA(VLOOKUP($B116,'Resultados General'!$C$11:$CG$510,MATCH(BL$6,'Resultados General'!$C$10:$CG$10,0),0),"")</f>
        <v>#NAME?</v>
      </c>
      <c r="BM116" s="29" t="str">
        <f t="shared" ca="1" si="109"/>
        <v/>
      </c>
      <c r="BN116" s="29" t="str">
        <f t="shared" ca="1" si="110"/>
        <v/>
      </c>
      <c r="BO116" s="29" t="e">
        <f ca="1">+_xlfn.IFNA(VLOOKUP($B116,'Resultados General'!$C$11:$CG$510,MATCH(BO$6,'Resultados General'!$C$10:$CG$10,0),0),"")</f>
        <v>#NAME?</v>
      </c>
      <c r="BP116" s="29" t="str">
        <f t="shared" ca="1" si="111"/>
        <v/>
      </c>
      <c r="BQ116" s="29" t="str">
        <f t="shared" ca="1" si="112"/>
        <v/>
      </c>
      <c r="BR116" s="29" t="e">
        <f ca="1">+_xlfn.IFNA(VLOOKUP($B116,'Resultados General'!$C$11:$CG$510,MATCH(BR$6,'Resultados General'!$C$10:$CG$10,0),0),"")</f>
        <v>#NAME?</v>
      </c>
      <c r="BS116" s="29" t="str">
        <f t="shared" ca="1" si="113"/>
        <v/>
      </c>
      <c r="BT116" s="29" t="str">
        <f t="shared" ca="1" si="114"/>
        <v/>
      </c>
      <c r="BU116" s="29" t="e">
        <f ca="1">+_xlfn.IFNA(VLOOKUP($B116,'Resultados General'!$C$11:$CG$510,MATCH(BU$6,'Resultados General'!$C$10:$CG$10,0),0),"")</f>
        <v>#NAME?</v>
      </c>
      <c r="BV116" s="29" t="str">
        <f t="shared" ca="1" si="115"/>
        <v/>
      </c>
      <c r="BW116" s="29" t="str">
        <f t="shared" ca="1" si="116"/>
        <v/>
      </c>
      <c r="BX116" s="29" t="e">
        <f ca="1">+_xlfn.IFNA(VLOOKUP($B116,'Resultados General'!$C$11:$CG$510,MATCH(BX$6,'Resultados General'!$C$10:$CG$10,0),0),"")</f>
        <v>#NAME?</v>
      </c>
      <c r="BY116" s="29" t="str">
        <f t="shared" ca="1" si="117"/>
        <v/>
      </c>
      <c r="BZ116" s="29" t="str">
        <f t="shared" ca="1" si="118"/>
        <v/>
      </c>
      <c r="CA116" s="29" t="e">
        <f ca="1">+_xlfn.IFNA(VLOOKUP($B116,'Resultados General'!$C$11:$CG$510,MATCH(CA$6,'Resultados General'!$C$10:$CG$10,0),0),"")</f>
        <v>#NAME?</v>
      </c>
      <c r="CB116" s="29" t="str">
        <f t="shared" ca="1" si="119"/>
        <v/>
      </c>
      <c r="CC116" s="29" t="str">
        <f t="shared" ca="1" si="120"/>
        <v/>
      </c>
      <c r="CD116" s="29" t="e">
        <f ca="1">+_xlfn.IFNA(VLOOKUP($B116,'Resultados General'!$C$11:$CG$510,MATCH(CD$6,'Resultados General'!$C$10:$CG$10,0),0),"")</f>
        <v>#NAME?</v>
      </c>
      <c r="CE116" s="29" t="str">
        <f t="shared" ca="1" si="121"/>
        <v/>
      </c>
      <c r="CF116" s="29" t="str">
        <f t="shared" ca="1" si="122"/>
        <v/>
      </c>
      <c r="CG116" s="29" t="e">
        <f ca="1">+_xlfn.IFNA(VLOOKUP($B116,'Resultados General'!$C$11:$CG$510,MATCH(CG$6,'Resultados General'!$C$10:$CG$10,0),0),"")</f>
        <v>#NAME?</v>
      </c>
      <c r="CH116" s="29" t="str">
        <f t="shared" ca="1" si="123"/>
        <v/>
      </c>
      <c r="CI116" s="29" t="str">
        <f t="shared" ca="1" si="124"/>
        <v/>
      </c>
      <c r="CJ116" s="29" t="e">
        <f ca="1">+_xlfn.IFNA(VLOOKUP($B116,'Resultados General'!$C$11:$CG$510,MATCH(CJ$6,'Resultados General'!$C$10:$CG$10,0),0),"")</f>
        <v>#NAME?</v>
      </c>
      <c r="CK116" s="29" t="str">
        <f t="shared" ca="1" si="125"/>
        <v/>
      </c>
      <c r="CL116" s="29" t="str">
        <f t="shared" ca="1" si="126"/>
        <v/>
      </c>
      <c r="CM116" s="29" t="e">
        <f ca="1">+_xlfn.IFNA(VLOOKUP($B116,'Resultados General'!$C$11:$CG$510,MATCH(CM$6,'Resultados General'!$C$10:$CG$10,0),0),"")</f>
        <v>#NAME?</v>
      </c>
      <c r="CN116" s="29" t="str">
        <f t="shared" ca="1" si="127"/>
        <v/>
      </c>
      <c r="CO116" s="29" t="str">
        <f t="shared" ca="1" si="128"/>
        <v/>
      </c>
      <c r="CP116" s="29" t="e">
        <f ca="1">+_xlfn.IFNA(VLOOKUP($B116,'Resultados General'!$C$11:$CG$510,MATCH(CP$6,'Resultados General'!$C$10:$CG$10,0),0),"")</f>
        <v>#NAME?</v>
      </c>
      <c r="CQ116" s="29" t="str">
        <f t="shared" ca="1" si="129"/>
        <v/>
      </c>
      <c r="CR116" s="29" t="str">
        <f t="shared" ca="1" si="130"/>
        <v/>
      </c>
      <c r="CS116" s="29" t="e">
        <f ca="1">+_xlfn.IFNA(VLOOKUP($B116,'Resultados General'!$C$11:$CG$510,MATCH(CS$6,'Resultados General'!$C$10:$CG$10,0),0),"")</f>
        <v>#NAME?</v>
      </c>
      <c r="CT116" s="29" t="str">
        <f t="shared" ca="1" si="131"/>
        <v/>
      </c>
      <c r="CU116" s="29" t="str">
        <f t="shared" ca="1" si="132"/>
        <v/>
      </c>
      <c r="CV116" s="29" t="e">
        <f ca="1">+_xlfn.IFNA(VLOOKUP($B116,'Resultados General'!$C$11:$CG$510,MATCH(CV$6,'Resultados General'!$C$10:$CG$10,0),0),"")</f>
        <v>#NAME?</v>
      </c>
      <c r="CW116" s="29" t="str">
        <f t="shared" ca="1" si="133"/>
        <v/>
      </c>
      <c r="CX116" s="29" t="str">
        <f t="shared" ca="1" si="134"/>
        <v/>
      </c>
      <c r="CY116" s="29" t="e">
        <f ca="1">+_xlfn.IFNA(VLOOKUP($B116,'Resultados General'!$C$11:$CG$510,MATCH(CY$6,'Resultados General'!$C$10:$CG$10,0),0),"")</f>
        <v>#NAME?</v>
      </c>
      <c r="CZ116" s="29" t="str">
        <f t="shared" ca="1" si="135"/>
        <v/>
      </c>
      <c r="DA116" s="29" t="str">
        <f t="shared" ca="1" si="136"/>
        <v/>
      </c>
      <c r="DB116" s="29" t="e">
        <f ca="1">+_xlfn.IFNA(VLOOKUP($B116,'Resultados General'!$C$11:$CG$510,MATCH(DB$6,'Resultados General'!$C$10:$CG$10,0),0),"")</f>
        <v>#NAME?</v>
      </c>
      <c r="DC116" s="29" t="str">
        <f t="shared" ca="1" si="137"/>
        <v/>
      </c>
      <c r="DD116" s="29" t="str">
        <f t="shared" ca="1" si="138"/>
        <v/>
      </c>
      <c r="DE116" s="29" t="e">
        <f ca="1">+_xlfn.IFNA(VLOOKUP($B116,'Resultados General'!$C$11:$CG$510,MATCH(DE$6,'Resultados General'!$C$10:$CG$10,0),0),"")</f>
        <v>#NAME?</v>
      </c>
      <c r="DF116" s="29" t="str">
        <f t="shared" ca="1" si="139"/>
        <v/>
      </c>
      <c r="DG116" s="29" t="str">
        <f t="shared" ca="1" si="140"/>
        <v/>
      </c>
      <c r="DH116" s="29" t="e">
        <f ca="1">+_xlfn.IFNA(VLOOKUP($B116,'Resultados General'!$C$11:$CG$510,MATCH(DH$6,'Resultados General'!$C$10:$CG$10,0),0),"")</f>
        <v>#NAME?</v>
      </c>
      <c r="DI116" s="29" t="str">
        <f t="shared" ca="1" si="141"/>
        <v/>
      </c>
      <c r="DJ116" s="29" t="str">
        <f t="shared" ca="1" si="142"/>
        <v/>
      </c>
      <c r="DK116" s="29" t="e">
        <f ca="1">+_xlfn.IFNA(VLOOKUP($B116,'Resultados General'!$C$11:$CG$510,MATCH(DK$6,'Resultados General'!$C$10:$CG$10,0),0),"")</f>
        <v>#NAME?</v>
      </c>
      <c r="DL116" s="29" t="str">
        <f t="shared" ca="1" si="143"/>
        <v/>
      </c>
      <c r="DM116" s="29" t="str">
        <f t="shared" ca="1" si="144"/>
        <v/>
      </c>
      <c r="DN116" s="29" t="e">
        <f ca="1">+_xlfn.IFNA(VLOOKUP($B116,'Resultados General'!$C$11:$CG$510,MATCH(DN$6,'Resultados General'!$C$10:$CG$10,0),0),"")</f>
        <v>#NAME?</v>
      </c>
      <c r="DO116" s="29" t="str">
        <f t="shared" ca="1" si="145"/>
        <v/>
      </c>
      <c r="DP116" s="29" t="str">
        <f t="shared" ca="1" si="146"/>
        <v/>
      </c>
    </row>
    <row r="117" spans="2:120">
      <c r="B117" s="219" t="str">
        <f>+IF('Resultados General'!C120="","",'Resultados General'!C120)</f>
        <v/>
      </c>
      <c r="C117" s="134" t="e">
        <f ca="1">+_xlfn.IFNA(VLOOKUP('Distribución de puestos'!B117,'Resultados General'!$C$11:$J$510,8,0),"")</f>
        <v>#NAME?</v>
      </c>
      <c r="D117" s="135" t="e">
        <f ca="1">+_xlfn.IFNA(VLOOKUP(B117,'Resultados General'!$C$11:$L$510,10,0),"")</f>
        <v>#NAME?</v>
      </c>
      <c r="E117" s="26" t="s">
        <v>76</v>
      </c>
      <c r="F117" s="26" t="s">
        <v>76</v>
      </c>
      <c r="G117" s="135" t="str">
        <f t="shared" ca="1" si="147"/>
        <v/>
      </c>
      <c r="H117" s="135" t="str">
        <f t="shared" ca="1" si="148"/>
        <v/>
      </c>
      <c r="I117" s="219" t="str">
        <f t="shared" si="149"/>
        <v/>
      </c>
      <c r="J117" s="138"/>
      <c r="M117" s="29" t="e">
        <f ca="1">+_xlfn.IFNA(VLOOKUP($B117,'Resultados General'!$C$11:$CG$510,MATCH(M$6,'Resultados General'!$C$10:$CG$10,0),0),"")</f>
        <v>#NAME?</v>
      </c>
      <c r="N117" s="29" t="str">
        <f t="shared" ca="1" si="75"/>
        <v/>
      </c>
      <c r="O117" s="29" t="str">
        <f t="shared" ca="1" si="76"/>
        <v/>
      </c>
      <c r="P117" s="29" t="e">
        <f ca="1">+_xlfn.IFNA(VLOOKUP($B117,'Resultados General'!$C$11:$CG$510,MATCH(P$6,'Resultados General'!$C$10:$CG$10,0),0),"")</f>
        <v>#NAME?</v>
      </c>
      <c r="Q117" s="29" t="str">
        <f t="shared" ca="1" si="77"/>
        <v/>
      </c>
      <c r="R117" s="29" t="str">
        <f t="shared" ca="1" si="78"/>
        <v/>
      </c>
      <c r="S117" s="29" t="e">
        <f ca="1">+_xlfn.IFNA(VLOOKUP($B117,'Resultados General'!$C$11:$CG$510,MATCH(S$6,'Resultados General'!$C$10:$CG$10,0),0),"")</f>
        <v>#NAME?</v>
      </c>
      <c r="T117" s="29" t="str">
        <f t="shared" ca="1" si="79"/>
        <v/>
      </c>
      <c r="U117" s="29" t="str">
        <f t="shared" ca="1" si="80"/>
        <v/>
      </c>
      <c r="V117" s="29" t="e">
        <f ca="1">+_xlfn.IFNA(VLOOKUP($B117,'Resultados General'!$C$11:$CG$510,MATCH(V$6,'Resultados General'!$C$10:$CG$10,0),0),"")</f>
        <v>#NAME?</v>
      </c>
      <c r="W117" s="29" t="str">
        <f t="shared" ca="1" si="81"/>
        <v/>
      </c>
      <c r="X117" s="29" t="str">
        <f t="shared" ca="1" si="82"/>
        <v/>
      </c>
      <c r="Y117" s="29" t="e">
        <f ca="1">+_xlfn.IFNA(VLOOKUP($B117,'Resultados General'!$C$11:$CG$510,MATCH(Y$6,'Resultados General'!$C$10:$CG$10,0),0),"")</f>
        <v>#NAME?</v>
      </c>
      <c r="Z117" s="29" t="str">
        <f t="shared" ca="1" si="83"/>
        <v/>
      </c>
      <c r="AA117" s="29" t="str">
        <f t="shared" ca="1" si="84"/>
        <v/>
      </c>
      <c r="AB117" s="29" t="e">
        <f ca="1">+_xlfn.IFNA(VLOOKUP($B117,'Resultados General'!$C$11:$CG$510,MATCH(AB$6,'Resultados General'!$C$10:$CG$10,0),0),"")</f>
        <v>#NAME?</v>
      </c>
      <c r="AC117" s="29" t="str">
        <f t="shared" ca="1" si="85"/>
        <v/>
      </c>
      <c r="AD117" s="29" t="str">
        <f t="shared" ca="1" si="86"/>
        <v/>
      </c>
      <c r="AE117" s="29" t="e">
        <f ca="1">+_xlfn.IFNA(VLOOKUP($B117,'Resultados General'!$C$11:$CG$510,MATCH(AE$6,'Resultados General'!$C$10:$CG$10,0),0),"")</f>
        <v>#NAME?</v>
      </c>
      <c r="AF117" s="29" t="str">
        <f t="shared" ca="1" si="87"/>
        <v/>
      </c>
      <c r="AG117" s="29" t="str">
        <f t="shared" ca="1" si="88"/>
        <v/>
      </c>
      <c r="AH117" s="29" t="e">
        <f ca="1">+_xlfn.IFNA(VLOOKUP($B117,'Resultados General'!$C$11:$CG$510,MATCH(AH$6,'Resultados General'!$C$10:$CG$10,0),0),"")</f>
        <v>#NAME?</v>
      </c>
      <c r="AI117" s="29" t="str">
        <f t="shared" ca="1" si="89"/>
        <v/>
      </c>
      <c r="AJ117" s="29" t="str">
        <f t="shared" ca="1" si="90"/>
        <v/>
      </c>
      <c r="AK117" s="29" t="e">
        <f ca="1">+_xlfn.IFNA(VLOOKUP($B117,'Resultados General'!$C$11:$CG$510,MATCH(AK$6,'Resultados General'!$C$10:$CG$10,0),0),"")</f>
        <v>#NAME?</v>
      </c>
      <c r="AL117" s="29" t="str">
        <f t="shared" ca="1" si="91"/>
        <v/>
      </c>
      <c r="AM117" s="29" t="str">
        <f t="shared" ca="1" si="92"/>
        <v/>
      </c>
      <c r="AN117" s="29" t="e">
        <f ca="1">+_xlfn.IFNA(VLOOKUP($B117,'Resultados General'!$C$11:$CG$510,MATCH(AN$6,'Resultados General'!$C$10:$CG$10,0),0),"")</f>
        <v>#NAME?</v>
      </c>
      <c r="AO117" s="29" t="str">
        <f t="shared" ca="1" si="93"/>
        <v/>
      </c>
      <c r="AP117" s="29" t="str">
        <f t="shared" ca="1" si="94"/>
        <v/>
      </c>
      <c r="AQ117" s="29" t="e">
        <f ca="1">+_xlfn.IFNA(VLOOKUP($B117,'Resultados General'!$C$11:$CG$510,MATCH(AQ$6,'Resultados General'!$C$10:$CG$10,0),0),"")</f>
        <v>#NAME?</v>
      </c>
      <c r="AR117" s="29" t="str">
        <f t="shared" ca="1" si="95"/>
        <v/>
      </c>
      <c r="AS117" s="29" t="str">
        <f t="shared" ca="1" si="96"/>
        <v/>
      </c>
      <c r="AT117" s="29" t="e">
        <f ca="1">+_xlfn.IFNA(VLOOKUP($B117,'Resultados General'!$C$11:$CG$510,MATCH(AT$6,'Resultados General'!$C$10:$CG$10,0),0),"")</f>
        <v>#NAME?</v>
      </c>
      <c r="AU117" s="29" t="str">
        <f t="shared" ca="1" si="97"/>
        <v/>
      </c>
      <c r="AV117" s="29" t="str">
        <f t="shared" ca="1" si="98"/>
        <v/>
      </c>
      <c r="AW117" s="29" t="e">
        <f ca="1">+_xlfn.IFNA(VLOOKUP($B117,'Resultados General'!$C$11:$CG$510,MATCH(AW$6,'Resultados General'!$C$10:$CG$10,0),0),"")</f>
        <v>#NAME?</v>
      </c>
      <c r="AX117" s="29" t="str">
        <f t="shared" ca="1" si="99"/>
        <v/>
      </c>
      <c r="AY117" s="29" t="str">
        <f t="shared" ca="1" si="100"/>
        <v/>
      </c>
      <c r="AZ117" s="29" t="e">
        <f ca="1">+_xlfn.IFNA(VLOOKUP($B117,'Resultados General'!$C$11:$CG$510,MATCH(AZ$6,'Resultados General'!$C$10:$CG$10,0),0),"")</f>
        <v>#NAME?</v>
      </c>
      <c r="BA117" s="29" t="str">
        <f t="shared" ca="1" si="101"/>
        <v/>
      </c>
      <c r="BB117" s="29" t="str">
        <f t="shared" ca="1" si="102"/>
        <v/>
      </c>
      <c r="BC117" s="29" t="e">
        <f ca="1">+_xlfn.IFNA(VLOOKUP($B117,'Resultados General'!$C$11:$CG$510,MATCH(BC$6,'Resultados General'!$C$10:$CG$10,0),0),"")</f>
        <v>#NAME?</v>
      </c>
      <c r="BD117" s="29" t="str">
        <f t="shared" ca="1" si="103"/>
        <v/>
      </c>
      <c r="BE117" s="29" t="str">
        <f t="shared" ca="1" si="104"/>
        <v/>
      </c>
      <c r="BF117" s="29" t="e">
        <f ca="1">+_xlfn.IFNA(VLOOKUP($B117,'Resultados General'!$C$11:$CG$510,MATCH(BF$6,'Resultados General'!$C$10:$CG$10,0),0),"")</f>
        <v>#NAME?</v>
      </c>
      <c r="BG117" s="29" t="str">
        <f t="shared" ca="1" si="105"/>
        <v/>
      </c>
      <c r="BH117" s="29" t="str">
        <f t="shared" ca="1" si="106"/>
        <v/>
      </c>
      <c r="BI117" s="29" t="e">
        <f ca="1">+_xlfn.IFNA(VLOOKUP($B117,'Resultados General'!$C$11:$CG$510,MATCH(BI$6,'Resultados General'!$C$10:$CG$10,0),0),"")</f>
        <v>#NAME?</v>
      </c>
      <c r="BJ117" s="29" t="str">
        <f t="shared" ca="1" si="107"/>
        <v/>
      </c>
      <c r="BK117" s="29" t="str">
        <f t="shared" ca="1" si="108"/>
        <v/>
      </c>
      <c r="BL117" s="29" t="e">
        <f ca="1">+_xlfn.IFNA(VLOOKUP($B117,'Resultados General'!$C$11:$CG$510,MATCH(BL$6,'Resultados General'!$C$10:$CG$10,0),0),"")</f>
        <v>#NAME?</v>
      </c>
      <c r="BM117" s="29" t="str">
        <f t="shared" ca="1" si="109"/>
        <v/>
      </c>
      <c r="BN117" s="29" t="str">
        <f t="shared" ca="1" si="110"/>
        <v/>
      </c>
      <c r="BO117" s="29" t="e">
        <f ca="1">+_xlfn.IFNA(VLOOKUP($B117,'Resultados General'!$C$11:$CG$510,MATCH(BO$6,'Resultados General'!$C$10:$CG$10,0),0),"")</f>
        <v>#NAME?</v>
      </c>
      <c r="BP117" s="29" t="str">
        <f t="shared" ca="1" si="111"/>
        <v/>
      </c>
      <c r="BQ117" s="29" t="str">
        <f t="shared" ca="1" si="112"/>
        <v/>
      </c>
      <c r="BR117" s="29" t="e">
        <f ca="1">+_xlfn.IFNA(VLOOKUP($B117,'Resultados General'!$C$11:$CG$510,MATCH(BR$6,'Resultados General'!$C$10:$CG$10,0),0),"")</f>
        <v>#NAME?</v>
      </c>
      <c r="BS117" s="29" t="str">
        <f t="shared" ca="1" si="113"/>
        <v/>
      </c>
      <c r="BT117" s="29" t="str">
        <f t="shared" ca="1" si="114"/>
        <v/>
      </c>
      <c r="BU117" s="29" t="e">
        <f ca="1">+_xlfn.IFNA(VLOOKUP($B117,'Resultados General'!$C$11:$CG$510,MATCH(BU$6,'Resultados General'!$C$10:$CG$10,0),0),"")</f>
        <v>#NAME?</v>
      </c>
      <c r="BV117" s="29" t="str">
        <f t="shared" ca="1" si="115"/>
        <v/>
      </c>
      <c r="BW117" s="29" t="str">
        <f t="shared" ca="1" si="116"/>
        <v/>
      </c>
      <c r="BX117" s="29" t="e">
        <f ca="1">+_xlfn.IFNA(VLOOKUP($B117,'Resultados General'!$C$11:$CG$510,MATCH(BX$6,'Resultados General'!$C$10:$CG$10,0),0),"")</f>
        <v>#NAME?</v>
      </c>
      <c r="BY117" s="29" t="str">
        <f t="shared" ca="1" si="117"/>
        <v/>
      </c>
      <c r="BZ117" s="29" t="str">
        <f t="shared" ca="1" si="118"/>
        <v/>
      </c>
      <c r="CA117" s="29" t="e">
        <f ca="1">+_xlfn.IFNA(VLOOKUP($B117,'Resultados General'!$C$11:$CG$510,MATCH(CA$6,'Resultados General'!$C$10:$CG$10,0),0),"")</f>
        <v>#NAME?</v>
      </c>
      <c r="CB117" s="29" t="str">
        <f t="shared" ca="1" si="119"/>
        <v/>
      </c>
      <c r="CC117" s="29" t="str">
        <f t="shared" ca="1" si="120"/>
        <v/>
      </c>
      <c r="CD117" s="29" t="e">
        <f ca="1">+_xlfn.IFNA(VLOOKUP($B117,'Resultados General'!$C$11:$CG$510,MATCH(CD$6,'Resultados General'!$C$10:$CG$10,0),0),"")</f>
        <v>#NAME?</v>
      </c>
      <c r="CE117" s="29" t="str">
        <f t="shared" ca="1" si="121"/>
        <v/>
      </c>
      <c r="CF117" s="29" t="str">
        <f t="shared" ca="1" si="122"/>
        <v/>
      </c>
      <c r="CG117" s="29" t="e">
        <f ca="1">+_xlfn.IFNA(VLOOKUP($B117,'Resultados General'!$C$11:$CG$510,MATCH(CG$6,'Resultados General'!$C$10:$CG$10,0),0),"")</f>
        <v>#NAME?</v>
      </c>
      <c r="CH117" s="29" t="str">
        <f t="shared" ca="1" si="123"/>
        <v/>
      </c>
      <c r="CI117" s="29" t="str">
        <f t="shared" ca="1" si="124"/>
        <v/>
      </c>
      <c r="CJ117" s="29" t="e">
        <f ca="1">+_xlfn.IFNA(VLOOKUP($B117,'Resultados General'!$C$11:$CG$510,MATCH(CJ$6,'Resultados General'!$C$10:$CG$10,0),0),"")</f>
        <v>#NAME?</v>
      </c>
      <c r="CK117" s="29" t="str">
        <f t="shared" ca="1" si="125"/>
        <v/>
      </c>
      <c r="CL117" s="29" t="str">
        <f t="shared" ca="1" si="126"/>
        <v/>
      </c>
      <c r="CM117" s="29" t="e">
        <f ca="1">+_xlfn.IFNA(VLOOKUP($B117,'Resultados General'!$C$11:$CG$510,MATCH(CM$6,'Resultados General'!$C$10:$CG$10,0),0),"")</f>
        <v>#NAME?</v>
      </c>
      <c r="CN117" s="29" t="str">
        <f t="shared" ca="1" si="127"/>
        <v/>
      </c>
      <c r="CO117" s="29" t="str">
        <f t="shared" ca="1" si="128"/>
        <v/>
      </c>
      <c r="CP117" s="29" t="e">
        <f ca="1">+_xlfn.IFNA(VLOOKUP($B117,'Resultados General'!$C$11:$CG$510,MATCH(CP$6,'Resultados General'!$C$10:$CG$10,0),0),"")</f>
        <v>#NAME?</v>
      </c>
      <c r="CQ117" s="29" t="str">
        <f t="shared" ca="1" si="129"/>
        <v/>
      </c>
      <c r="CR117" s="29" t="str">
        <f t="shared" ca="1" si="130"/>
        <v/>
      </c>
      <c r="CS117" s="29" t="e">
        <f ca="1">+_xlfn.IFNA(VLOOKUP($B117,'Resultados General'!$C$11:$CG$510,MATCH(CS$6,'Resultados General'!$C$10:$CG$10,0),0),"")</f>
        <v>#NAME?</v>
      </c>
      <c r="CT117" s="29" t="str">
        <f t="shared" ca="1" si="131"/>
        <v/>
      </c>
      <c r="CU117" s="29" t="str">
        <f t="shared" ca="1" si="132"/>
        <v/>
      </c>
      <c r="CV117" s="29" t="e">
        <f ca="1">+_xlfn.IFNA(VLOOKUP($B117,'Resultados General'!$C$11:$CG$510,MATCH(CV$6,'Resultados General'!$C$10:$CG$10,0),0),"")</f>
        <v>#NAME?</v>
      </c>
      <c r="CW117" s="29" t="str">
        <f t="shared" ca="1" si="133"/>
        <v/>
      </c>
      <c r="CX117" s="29" t="str">
        <f t="shared" ca="1" si="134"/>
        <v/>
      </c>
      <c r="CY117" s="29" t="e">
        <f ca="1">+_xlfn.IFNA(VLOOKUP($B117,'Resultados General'!$C$11:$CG$510,MATCH(CY$6,'Resultados General'!$C$10:$CG$10,0),0),"")</f>
        <v>#NAME?</v>
      </c>
      <c r="CZ117" s="29" t="str">
        <f t="shared" ca="1" si="135"/>
        <v/>
      </c>
      <c r="DA117" s="29" t="str">
        <f t="shared" ca="1" si="136"/>
        <v/>
      </c>
      <c r="DB117" s="29" t="e">
        <f ca="1">+_xlfn.IFNA(VLOOKUP($B117,'Resultados General'!$C$11:$CG$510,MATCH(DB$6,'Resultados General'!$C$10:$CG$10,0),0),"")</f>
        <v>#NAME?</v>
      </c>
      <c r="DC117" s="29" t="str">
        <f t="shared" ca="1" si="137"/>
        <v/>
      </c>
      <c r="DD117" s="29" t="str">
        <f t="shared" ca="1" si="138"/>
        <v/>
      </c>
      <c r="DE117" s="29" t="e">
        <f ca="1">+_xlfn.IFNA(VLOOKUP($B117,'Resultados General'!$C$11:$CG$510,MATCH(DE$6,'Resultados General'!$C$10:$CG$10,0),0),"")</f>
        <v>#NAME?</v>
      </c>
      <c r="DF117" s="29" t="str">
        <f t="shared" ca="1" si="139"/>
        <v/>
      </c>
      <c r="DG117" s="29" t="str">
        <f t="shared" ca="1" si="140"/>
        <v/>
      </c>
      <c r="DH117" s="29" t="e">
        <f ca="1">+_xlfn.IFNA(VLOOKUP($B117,'Resultados General'!$C$11:$CG$510,MATCH(DH$6,'Resultados General'!$C$10:$CG$10,0),0),"")</f>
        <v>#NAME?</v>
      </c>
      <c r="DI117" s="29" t="str">
        <f t="shared" ca="1" si="141"/>
        <v/>
      </c>
      <c r="DJ117" s="29" t="str">
        <f t="shared" ca="1" si="142"/>
        <v/>
      </c>
      <c r="DK117" s="29" t="e">
        <f ca="1">+_xlfn.IFNA(VLOOKUP($B117,'Resultados General'!$C$11:$CG$510,MATCH(DK$6,'Resultados General'!$C$10:$CG$10,0),0),"")</f>
        <v>#NAME?</v>
      </c>
      <c r="DL117" s="29" t="str">
        <f t="shared" ca="1" si="143"/>
        <v/>
      </c>
      <c r="DM117" s="29" t="str">
        <f t="shared" ca="1" si="144"/>
        <v/>
      </c>
      <c r="DN117" s="29" t="e">
        <f ca="1">+_xlfn.IFNA(VLOOKUP($B117,'Resultados General'!$C$11:$CG$510,MATCH(DN$6,'Resultados General'!$C$10:$CG$10,0),0),"")</f>
        <v>#NAME?</v>
      </c>
      <c r="DO117" s="29" t="str">
        <f t="shared" ca="1" si="145"/>
        <v/>
      </c>
      <c r="DP117" s="29" t="str">
        <f t="shared" ca="1" si="146"/>
        <v/>
      </c>
    </row>
    <row r="118" spans="2:120">
      <c r="B118" s="219" t="str">
        <f>+IF('Resultados General'!C121="","",'Resultados General'!C121)</f>
        <v/>
      </c>
      <c r="C118" s="134" t="e">
        <f ca="1">+_xlfn.IFNA(VLOOKUP('Distribución de puestos'!B118,'Resultados General'!$C$11:$J$510,8,0),"")</f>
        <v>#NAME?</v>
      </c>
      <c r="D118" s="135" t="e">
        <f ca="1">+_xlfn.IFNA(VLOOKUP(B118,'Resultados General'!$C$11:$L$510,10,0),"")</f>
        <v>#NAME?</v>
      </c>
      <c r="E118" s="26" t="s">
        <v>76</v>
      </c>
      <c r="F118" s="26" t="s">
        <v>76</v>
      </c>
      <c r="G118" s="135" t="str">
        <f t="shared" ca="1" si="147"/>
        <v/>
      </c>
      <c r="H118" s="135" t="str">
        <f t="shared" ca="1" si="148"/>
        <v/>
      </c>
      <c r="I118" s="219" t="str">
        <f t="shared" si="149"/>
        <v/>
      </c>
      <c r="J118" s="138"/>
      <c r="M118" s="29" t="e">
        <f ca="1">+_xlfn.IFNA(VLOOKUP($B118,'Resultados General'!$C$11:$CG$510,MATCH(M$6,'Resultados General'!$C$10:$CG$10,0),0),"")</f>
        <v>#NAME?</v>
      </c>
      <c r="N118" s="29" t="str">
        <f t="shared" ca="1" si="75"/>
        <v/>
      </c>
      <c r="O118" s="29" t="str">
        <f t="shared" ca="1" si="76"/>
        <v/>
      </c>
      <c r="P118" s="29" t="e">
        <f ca="1">+_xlfn.IFNA(VLOOKUP($B118,'Resultados General'!$C$11:$CG$510,MATCH(P$6,'Resultados General'!$C$10:$CG$10,0),0),"")</f>
        <v>#NAME?</v>
      </c>
      <c r="Q118" s="29" t="str">
        <f t="shared" ca="1" si="77"/>
        <v/>
      </c>
      <c r="R118" s="29" t="str">
        <f t="shared" ca="1" si="78"/>
        <v/>
      </c>
      <c r="S118" s="29" t="e">
        <f ca="1">+_xlfn.IFNA(VLOOKUP($B118,'Resultados General'!$C$11:$CG$510,MATCH(S$6,'Resultados General'!$C$10:$CG$10,0),0),"")</f>
        <v>#NAME?</v>
      </c>
      <c r="T118" s="29" t="str">
        <f t="shared" ca="1" si="79"/>
        <v/>
      </c>
      <c r="U118" s="29" t="str">
        <f t="shared" ca="1" si="80"/>
        <v/>
      </c>
      <c r="V118" s="29" t="e">
        <f ca="1">+_xlfn.IFNA(VLOOKUP($B118,'Resultados General'!$C$11:$CG$510,MATCH(V$6,'Resultados General'!$C$10:$CG$10,0),0),"")</f>
        <v>#NAME?</v>
      </c>
      <c r="W118" s="29" t="str">
        <f t="shared" ca="1" si="81"/>
        <v/>
      </c>
      <c r="X118" s="29" t="str">
        <f t="shared" ca="1" si="82"/>
        <v/>
      </c>
      <c r="Y118" s="29" t="e">
        <f ca="1">+_xlfn.IFNA(VLOOKUP($B118,'Resultados General'!$C$11:$CG$510,MATCH(Y$6,'Resultados General'!$C$10:$CG$10,0),0),"")</f>
        <v>#NAME?</v>
      </c>
      <c r="Z118" s="29" t="str">
        <f t="shared" ca="1" si="83"/>
        <v/>
      </c>
      <c r="AA118" s="29" t="str">
        <f t="shared" ca="1" si="84"/>
        <v/>
      </c>
      <c r="AB118" s="29" t="e">
        <f ca="1">+_xlfn.IFNA(VLOOKUP($B118,'Resultados General'!$C$11:$CG$510,MATCH(AB$6,'Resultados General'!$C$10:$CG$10,0),0),"")</f>
        <v>#NAME?</v>
      </c>
      <c r="AC118" s="29" t="str">
        <f t="shared" ca="1" si="85"/>
        <v/>
      </c>
      <c r="AD118" s="29" t="str">
        <f t="shared" ca="1" si="86"/>
        <v/>
      </c>
      <c r="AE118" s="29" t="e">
        <f ca="1">+_xlfn.IFNA(VLOOKUP($B118,'Resultados General'!$C$11:$CG$510,MATCH(AE$6,'Resultados General'!$C$10:$CG$10,0),0),"")</f>
        <v>#NAME?</v>
      </c>
      <c r="AF118" s="29" t="str">
        <f t="shared" ca="1" si="87"/>
        <v/>
      </c>
      <c r="AG118" s="29" t="str">
        <f t="shared" ca="1" si="88"/>
        <v/>
      </c>
      <c r="AH118" s="29" t="e">
        <f ca="1">+_xlfn.IFNA(VLOOKUP($B118,'Resultados General'!$C$11:$CG$510,MATCH(AH$6,'Resultados General'!$C$10:$CG$10,0),0),"")</f>
        <v>#NAME?</v>
      </c>
      <c r="AI118" s="29" t="str">
        <f t="shared" ca="1" si="89"/>
        <v/>
      </c>
      <c r="AJ118" s="29" t="str">
        <f t="shared" ca="1" si="90"/>
        <v/>
      </c>
      <c r="AK118" s="29" t="e">
        <f ca="1">+_xlfn.IFNA(VLOOKUP($B118,'Resultados General'!$C$11:$CG$510,MATCH(AK$6,'Resultados General'!$C$10:$CG$10,0),0),"")</f>
        <v>#NAME?</v>
      </c>
      <c r="AL118" s="29" t="str">
        <f t="shared" ca="1" si="91"/>
        <v/>
      </c>
      <c r="AM118" s="29" t="str">
        <f t="shared" ca="1" si="92"/>
        <v/>
      </c>
      <c r="AN118" s="29" t="e">
        <f ca="1">+_xlfn.IFNA(VLOOKUP($B118,'Resultados General'!$C$11:$CG$510,MATCH(AN$6,'Resultados General'!$C$10:$CG$10,0),0),"")</f>
        <v>#NAME?</v>
      </c>
      <c r="AO118" s="29" t="str">
        <f t="shared" ca="1" si="93"/>
        <v/>
      </c>
      <c r="AP118" s="29" t="str">
        <f t="shared" ca="1" si="94"/>
        <v/>
      </c>
      <c r="AQ118" s="29" t="e">
        <f ca="1">+_xlfn.IFNA(VLOOKUP($B118,'Resultados General'!$C$11:$CG$510,MATCH(AQ$6,'Resultados General'!$C$10:$CG$10,0),0),"")</f>
        <v>#NAME?</v>
      </c>
      <c r="AR118" s="29" t="str">
        <f t="shared" ca="1" si="95"/>
        <v/>
      </c>
      <c r="AS118" s="29" t="str">
        <f t="shared" ca="1" si="96"/>
        <v/>
      </c>
      <c r="AT118" s="29" t="e">
        <f ca="1">+_xlfn.IFNA(VLOOKUP($B118,'Resultados General'!$C$11:$CG$510,MATCH(AT$6,'Resultados General'!$C$10:$CG$10,0),0),"")</f>
        <v>#NAME?</v>
      </c>
      <c r="AU118" s="29" t="str">
        <f t="shared" ca="1" si="97"/>
        <v/>
      </c>
      <c r="AV118" s="29" t="str">
        <f t="shared" ca="1" si="98"/>
        <v/>
      </c>
      <c r="AW118" s="29" t="e">
        <f ca="1">+_xlfn.IFNA(VLOOKUP($B118,'Resultados General'!$C$11:$CG$510,MATCH(AW$6,'Resultados General'!$C$10:$CG$10,0),0),"")</f>
        <v>#NAME?</v>
      </c>
      <c r="AX118" s="29" t="str">
        <f t="shared" ca="1" si="99"/>
        <v/>
      </c>
      <c r="AY118" s="29" t="str">
        <f t="shared" ca="1" si="100"/>
        <v/>
      </c>
      <c r="AZ118" s="29" t="e">
        <f ca="1">+_xlfn.IFNA(VLOOKUP($B118,'Resultados General'!$C$11:$CG$510,MATCH(AZ$6,'Resultados General'!$C$10:$CG$10,0),0),"")</f>
        <v>#NAME?</v>
      </c>
      <c r="BA118" s="29" t="str">
        <f t="shared" ca="1" si="101"/>
        <v/>
      </c>
      <c r="BB118" s="29" t="str">
        <f t="shared" ca="1" si="102"/>
        <v/>
      </c>
      <c r="BC118" s="29" t="e">
        <f ca="1">+_xlfn.IFNA(VLOOKUP($B118,'Resultados General'!$C$11:$CG$510,MATCH(BC$6,'Resultados General'!$C$10:$CG$10,0),0),"")</f>
        <v>#NAME?</v>
      </c>
      <c r="BD118" s="29" t="str">
        <f t="shared" ca="1" si="103"/>
        <v/>
      </c>
      <c r="BE118" s="29" t="str">
        <f t="shared" ca="1" si="104"/>
        <v/>
      </c>
      <c r="BF118" s="29" t="e">
        <f ca="1">+_xlfn.IFNA(VLOOKUP($B118,'Resultados General'!$C$11:$CG$510,MATCH(BF$6,'Resultados General'!$C$10:$CG$10,0),0),"")</f>
        <v>#NAME?</v>
      </c>
      <c r="BG118" s="29" t="str">
        <f t="shared" ca="1" si="105"/>
        <v/>
      </c>
      <c r="BH118" s="29" t="str">
        <f t="shared" ca="1" si="106"/>
        <v/>
      </c>
      <c r="BI118" s="29" t="e">
        <f ca="1">+_xlfn.IFNA(VLOOKUP($B118,'Resultados General'!$C$11:$CG$510,MATCH(BI$6,'Resultados General'!$C$10:$CG$10,0),0),"")</f>
        <v>#NAME?</v>
      </c>
      <c r="BJ118" s="29" t="str">
        <f t="shared" ca="1" si="107"/>
        <v/>
      </c>
      <c r="BK118" s="29" t="str">
        <f t="shared" ca="1" si="108"/>
        <v/>
      </c>
      <c r="BL118" s="29" t="e">
        <f ca="1">+_xlfn.IFNA(VLOOKUP($B118,'Resultados General'!$C$11:$CG$510,MATCH(BL$6,'Resultados General'!$C$10:$CG$10,0),0),"")</f>
        <v>#NAME?</v>
      </c>
      <c r="BM118" s="29" t="str">
        <f t="shared" ca="1" si="109"/>
        <v/>
      </c>
      <c r="BN118" s="29" t="str">
        <f t="shared" ca="1" si="110"/>
        <v/>
      </c>
      <c r="BO118" s="29" t="e">
        <f ca="1">+_xlfn.IFNA(VLOOKUP($B118,'Resultados General'!$C$11:$CG$510,MATCH(BO$6,'Resultados General'!$C$10:$CG$10,0),0),"")</f>
        <v>#NAME?</v>
      </c>
      <c r="BP118" s="29" t="str">
        <f t="shared" ca="1" si="111"/>
        <v/>
      </c>
      <c r="BQ118" s="29" t="str">
        <f t="shared" ca="1" si="112"/>
        <v/>
      </c>
      <c r="BR118" s="29" t="e">
        <f ca="1">+_xlfn.IFNA(VLOOKUP($B118,'Resultados General'!$C$11:$CG$510,MATCH(BR$6,'Resultados General'!$C$10:$CG$10,0),0),"")</f>
        <v>#NAME?</v>
      </c>
      <c r="BS118" s="29" t="str">
        <f t="shared" ca="1" si="113"/>
        <v/>
      </c>
      <c r="BT118" s="29" t="str">
        <f t="shared" ca="1" si="114"/>
        <v/>
      </c>
      <c r="BU118" s="29" t="e">
        <f ca="1">+_xlfn.IFNA(VLOOKUP($B118,'Resultados General'!$C$11:$CG$510,MATCH(BU$6,'Resultados General'!$C$10:$CG$10,0),0),"")</f>
        <v>#NAME?</v>
      </c>
      <c r="BV118" s="29" t="str">
        <f t="shared" ca="1" si="115"/>
        <v/>
      </c>
      <c r="BW118" s="29" t="str">
        <f t="shared" ca="1" si="116"/>
        <v/>
      </c>
      <c r="BX118" s="29" t="e">
        <f ca="1">+_xlfn.IFNA(VLOOKUP($B118,'Resultados General'!$C$11:$CG$510,MATCH(BX$6,'Resultados General'!$C$10:$CG$10,0),0),"")</f>
        <v>#NAME?</v>
      </c>
      <c r="BY118" s="29" t="str">
        <f t="shared" ca="1" si="117"/>
        <v/>
      </c>
      <c r="BZ118" s="29" t="str">
        <f t="shared" ca="1" si="118"/>
        <v/>
      </c>
      <c r="CA118" s="29" t="e">
        <f ca="1">+_xlfn.IFNA(VLOOKUP($B118,'Resultados General'!$C$11:$CG$510,MATCH(CA$6,'Resultados General'!$C$10:$CG$10,0),0),"")</f>
        <v>#NAME?</v>
      </c>
      <c r="CB118" s="29" t="str">
        <f t="shared" ca="1" si="119"/>
        <v/>
      </c>
      <c r="CC118" s="29" t="str">
        <f t="shared" ca="1" si="120"/>
        <v/>
      </c>
      <c r="CD118" s="29" t="e">
        <f ca="1">+_xlfn.IFNA(VLOOKUP($B118,'Resultados General'!$C$11:$CG$510,MATCH(CD$6,'Resultados General'!$C$10:$CG$10,0),0),"")</f>
        <v>#NAME?</v>
      </c>
      <c r="CE118" s="29" t="str">
        <f t="shared" ca="1" si="121"/>
        <v/>
      </c>
      <c r="CF118" s="29" t="str">
        <f t="shared" ca="1" si="122"/>
        <v/>
      </c>
      <c r="CG118" s="29" t="e">
        <f ca="1">+_xlfn.IFNA(VLOOKUP($B118,'Resultados General'!$C$11:$CG$510,MATCH(CG$6,'Resultados General'!$C$10:$CG$10,0),0),"")</f>
        <v>#NAME?</v>
      </c>
      <c r="CH118" s="29" t="str">
        <f t="shared" ca="1" si="123"/>
        <v/>
      </c>
      <c r="CI118" s="29" t="str">
        <f t="shared" ca="1" si="124"/>
        <v/>
      </c>
      <c r="CJ118" s="29" t="e">
        <f ca="1">+_xlfn.IFNA(VLOOKUP($B118,'Resultados General'!$C$11:$CG$510,MATCH(CJ$6,'Resultados General'!$C$10:$CG$10,0),0),"")</f>
        <v>#NAME?</v>
      </c>
      <c r="CK118" s="29" t="str">
        <f t="shared" ca="1" si="125"/>
        <v/>
      </c>
      <c r="CL118" s="29" t="str">
        <f t="shared" ca="1" si="126"/>
        <v/>
      </c>
      <c r="CM118" s="29" t="e">
        <f ca="1">+_xlfn.IFNA(VLOOKUP($B118,'Resultados General'!$C$11:$CG$510,MATCH(CM$6,'Resultados General'!$C$10:$CG$10,0),0),"")</f>
        <v>#NAME?</v>
      </c>
      <c r="CN118" s="29" t="str">
        <f t="shared" ca="1" si="127"/>
        <v/>
      </c>
      <c r="CO118" s="29" t="str">
        <f t="shared" ca="1" si="128"/>
        <v/>
      </c>
      <c r="CP118" s="29" t="e">
        <f ca="1">+_xlfn.IFNA(VLOOKUP($B118,'Resultados General'!$C$11:$CG$510,MATCH(CP$6,'Resultados General'!$C$10:$CG$10,0),0),"")</f>
        <v>#NAME?</v>
      </c>
      <c r="CQ118" s="29" t="str">
        <f t="shared" ca="1" si="129"/>
        <v/>
      </c>
      <c r="CR118" s="29" t="str">
        <f t="shared" ca="1" si="130"/>
        <v/>
      </c>
      <c r="CS118" s="29" t="e">
        <f ca="1">+_xlfn.IFNA(VLOOKUP($B118,'Resultados General'!$C$11:$CG$510,MATCH(CS$6,'Resultados General'!$C$10:$CG$10,0),0),"")</f>
        <v>#NAME?</v>
      </c>
      <c r="CT118" s="29" t="str">
        <f t="shared" ca="1" si="131"/>
        <v/>
      </c>
      <c r="CU118" s="29" t="str">
        <f t="shared" ca="1" si="132"/>
        <v/>
      </c>
      <c r="CV118" s="29" t="e">
        <f ca="1">+_xlfn.IFNA(VLOOKUP($B118,'Resultados General'!$C$11:$CG$510,MATCH(CV$6,'Resultados General'!$C$10:$CG$10,0),0),"")</f>
        <v>#NAME?</v>
      </c>
      <c r="CW118" s="29" t="str">
        <f t="shared" ca="1" si="133"/>
        <v/>
      </c>
      <c r="CX118" s="29" t="str">
        <f t="shared" ca="1" si="134"/>
        <v/>
      </c>
      <c r="CY118" s="29" t="e">
        <f ca="1">+_xlfn.IFNA(VLOOKUP($B118,'Resultados General'!$C$11:$CG$510,MATCH(CY$6,'Resultados General'!$C$10:$CG$10,0),0),"")</f>
        <v>#NAME?</v>
      </c>
      <c r="CZ118" s="29" t="str">
        <f t="shared" ca="1" si="135"/>
        <v/>
      </c>
      <c r="DA118" s="29" t="str">
        <f t="shared" ca="1" si="136"/>
        <v/>
      </c>
      <c r="DB118" s="29" t="e">
        <f ca="1">+_xlfn.IFNA(VLOOKUP($B118,'Resultados General'!$C$11:$CG$510,MATCH(DB$6,'Resultados General'!$C$10:$CG$10,0),0),"")</f>
        <v>#NAME?</v>
      </c>
      <c r="DC118" s="29" t="str">
        <f t="shared" ca="1" si="137"/>
        <v/>
      </c>
      <c r="DD118" s="29" t="str">
        <f t="shared" ca="1" si="138"/>
        <v/>
      </c>
      <c r="DE118" s="29" t="e">
        <f ca="1">+_xlfn.IFNA(VLOOKUP($B118,'Resultados General'!$C$11:$CG$510,MATCH(DE$6,'Resultados General'!$C$10:$CG$10,0),0),"")</f>
        <v>#NAME?</v>
      </c>
      <c r="DF118" s="29" t="str">
        <f t="shared" ca="1" si="139"/>
        <v/>
      </c>
      <c r="DG118" s="29" t="str">
        <f t="shared" ca="1" si="140"/>
        <v/>
      </c>
      <c r="DH118" s="29" t="e">
        <f ca="1">+_xlfn.IFNA(VLOOKUP($B118,'Resultados General'!$C$11:$CG$510,MATCH(DH$6,'Resultados General'!$C$10:$CG$10,0),0),"")</f>
        <v>#NAME?</v>
      </c>
      <c r="DI118" s="29" t="str">
        <f t="shared" ca="1" si="141"/>
        <v/>
      </c>
      <c r="DJ118" s="29" t="str">
        <f t="shared" ca="1" si="142"/>
        <v/>
      </c>
      <c r="DK118" s="29" t="e">
        <f ca="1">+_xlfn.IFNA(VLOOKUP($B118,'Resultados General'!$C$11:$CG$510,MATCH(DK$6,'Resultados General'!$C$10:$CG$10,0),0),"")</f>
        <v>#NAME?</v>
      </c>
      <c r="DL118" s="29" t="str">
        <f t="shared" ca="1" si="143"/>
        <v/>
      </c>
      <c r="DM118" s="29" t="str">
        <f t="shared" ca="1" si="144"/>
        <v/>
      </c>
      <c r="DN118" s="29" t="e">
        <f ca="1">+_xlfn.IFNA(VLOOKUP($B118,'Resultados General'!$C$11:$CG$510,MATCH(DN$6,'Resultados General'!$C$10:$CG$10,0),0),"")</f>
        <v>#NAME?</v>
      </c>
      <c r="DO118" s="29" t="str">
        <f t="shared" ca="1" si="145"/>
        <v/>
      </c>
      <c r="DP118" s="29" t="str">
        <f t="shared" ca="1" si="146"/>
        <v/>
      </c>
    </row>
    <row r="119" spans="2:120">
      <c r="B119" s="219" t="str">
        <f>+IF('Resultados General'!C122="","",'Resultados General'!C122)</f>
        <v/>
      </c>
      <c r="C119" s="134" t="e">
        <f ca="1">+_xlfn.IFNA(VLOOKUP('Distribución de puestos'!B119,'Resultados General'!$C$11:$J$510,8,0),"")</f>
        <v>#NAME?</v>
      </c>
      <c r="D119" s="135" t="e">
        <f ca="1">+_xlfn.IFNA(VLOOKUP(B119,'Resultados General'!$C$11:$L$510,10,0),"")</f>
        <v>#NAME?</v>
      </c>
      <c r="E119" s="26" t="s">
        <v>76</v>
      </c>
      <c r="F119" s="26" t="s">
        <v>76</v>
      </c>
      <c r="G119" s="135" t="str">
        <f t="shared" ca="1" si="147"/>
        <v/>
      </c>
      <c r="H119" s="135" t="str">
        <f t="shared" ca="1" si="148"/>
        <v/>
      </c>
      <c r="I119" s="219" t="str">
        <f t="shared" si="149"/>
        <v/>
      </c>
      <c r="J119" s="138"/>
      <c r="M119" s="29" t="e">
        <f ca="1">+_xlfn.IFNA(VLOOKUP($B119,'Resultados General'!$C$11:$CG$510,MATCH(M$6,'Resultados General'!$C$10:$CG$10,0),0),"")</f>
        <v>#NAME?</v>
      </c>
      <c r="N119" s="29" t="str">
        <f t="shared" ca="1" si="75"/>
        <v/>
      </c>
      <c r="O119" s="29" t="str">
        <f t="shared" ca="1" si="76"/>
        <v/>
      </c>
      <c r="P119" s="29" t="e">
        <f ca="1">+_xlfn.IFNA(VLOOKUP($B119,'Resultados General'!$C$11:$CG$510,MATCH(P$6,'Resultados General'!$C$10:$CG$10,0),0),"")</f>
        <v>#NAME?</v>
      </c>
      <c r="Q119" s="29" t="str">
        <f t="shared" ca="1" si="77"/>
        <v/>
      </c>
      <c r="R119" s="29" t="str">
        <f t="shared" ca="1" si="78"/>
        <v/>
      </c>
      <c r="S119" s="29" t="e">
        <f ca="1">+_xlfn.IFNA(VLOOKUP($B119,'Resultados General'!$C$11:$CG$510,MATCH(S$6,'Resultados General'!$C$10:$CG$10,0),0),"")</f>
        <v>#NAME?</v>
      </c>
      <c r="T119" s="29" t="str">
        <f t="shared" ca="1" si="79"/>
        <v/>
      </c>
      <c r="U119" s="29" t="str">
        <f t="shared" ca="1" si="80"/>
        <v/>
      </c>
      <c r="V119" s="29" t="e">
        <f ca="1">+_xlfn.IFNA(VLOOKUP($B119,'Resultados General'!$C$11:$CG$510,MATCH(V$6,'Resultados General'!$C$10:$CG$10,0),0),"")</f>
        <v>#NAME?</v>
      </c>
      <c r="W119" s="29" t="str">
        <f t="shared" ca="1" si="81"/>
        <v/>
      </c>
      <c r="X119" s="29" t="str">
        <f t="shared" ca="1" si="82"/>
        <v/>
      </c>
      <c r="Y119" s="29" t="e">
        <f ca="1">+_xlfn.IFNA(VLOOKUP($B119,'Resultados General'!$C$11:$CG$510,MATCH(Y$6,'Resultados General'!$C$10:$CG$10,0),0),"")</f>
        <v>#NAME?</v>
      </c>
      <c r="Z119" s="29" t="str">
        <f t="shared" ca="1" si="83"/>
        <v/>
      </c>
      <c r="AA119" s="29" t="str">
        <f t="shared" ca="1" si="84"/>
        <v/>
      </c>
      <c r="AB119" s="29" t="e">
        <f ca="1">+_xlfn.IFNA(VLOOKUP($B119,'Resultados General'!$C$11:$CG$510,MATCH(AB$6,'Resultados General'!$C$10:$CG$10,0),0),"")</f>
        <v>#NAME?</v>
      </c>
      <c r="AC119" s="29" t="str">
        <f t="shared" ca="1" si="85"/>
        <v/>
      </c>
      <c r="AD119" s="29" t="str">
        <f t="shared" ca="1" si="86"/>
        <v/>
      </c>
      <c r="AE119" s="29" t="e">
        <f ca="1">+_xlfn.IFNA(VLOOKUP($B119,'Resultados General'!$C$11:$CG$510,MATCH(AE$6,'Resultados General'!$C$10:$CG$10,0),0),"")</f>
        <v>#NAME?</v>
      </c>
      <c r="AF119" s="29" t="str">
        <f t="shared" ca="1" si="87"/>
        <v/>
      </c>
      <c r="AG119" s="29" t="str">
        <f t="shared" ca="1" si="88"/>
        <v/>
      </c>
      <c r="AH119" s="29" t="e">
        <f ca="1">+_xlfn.IFNA(VLOOKUP($B119,'Resultados General'!$C$11:$CG$510,MATCH(AH$6,'Resultados General'!$C$10:$CG$10,0),0),"")</f>
        <v>#NAME?</v>
      </c>
      <c r="AI119" s="29" t="str">
        <f t="shared" ca="1" si="89"/>
        <v/>
      </c>
      <c r="AJ119" s="29" t="str">
        <f t="shared" ca="1" si="90"/>
        <v/>
      </c>
      <c r="AK119" s="29" t="e">
        <f ca="1">+_xlfn.IFNA(VLOOKUP($B119,'Resultados General'!$C$11:$CG$510,MATCH(AK$6,'Resultados General'!$C$10:$CG$10,0),0),"")</f>
        <v>#NAME?</v>
      </c>
      <c r="AL119" s="29" t="str">
        <f t="shared" ca="1" si="91"/>
        <v/>
      </c>
      <c r="AM119" s="29" t="str">
        <f t="shared" ca="1" si="92"/>
        <v/>
      </c>
      <c r="AN119" s="29" t="e">
        <f ca="1">+_xlfn.IFNA(VLOOKUP($B119,'Resultados General'!$C$11:$CG$510,MATCH(AN$6,'Resultados General'!$C$10:$CG$10,0),0),"")</f>
        <v>#NAME?</v>
      </c>
      <c r="AO119" s="29" t="str">
        <f t="shared" ca="1" si="93"/>
        <v/>
      </c>
      <c r="AP119" s="29" t="str">
        <f t="shared" ca="1" si="94"/>
        <v/>
      </c>
      <c r="AQ119" s="29" t="e">
        <f ca="1">+_xlfn.IFNA(VLOOKUP($B119,'Resultados General'!$C$11:$CG$510,MATCH(AQ$6,'Resultados General'!$C$10:$CG$10,0),0),"")</f>
        <v>#NAME?</v>
      </c>
      <c r="AR119" s="29" t="str">
        <f t="shared" ca="1" si="95"/>
        <v/>
      </c>
      <c r="AS119" s="29" t="str">
        <f t="shared" ca="1" si="96"/>
        <v/>
      </c>
      <c r="AT119" s="29" t="e">
        <f ca="1">+_xlfn.IFNA(VLOOKUP($B119,'Resultados General'!$C$11:$CG$510,MATCH(AT$6,'Resultados General'!$C$10:$CG$10,0),0),"")</f>
        <v>#NAME?</v>
      </c>
      <c r="AU119" s="29" t="str">
        <f t="shared" ca="1" si="97"/>
        <v/>
      </c>
      <c r="AV119" s="29" t="str">
        <f t="shared" ca="1" si="98"/>
        <v/>
      </c>
      <c r="AW119" s="29" t="e">
        <f ca="1">+_xlfn.IFNA(VLOOKUP($B119,'Resultados General'!$C$11:$CG$510,MATCH(AW$6,'Resultados General'!$C$10:$CG$10,0),0),"")</f>
        <v>#NAME?</v>
      </c>
      <c r="AX119" s="29" t="str">
        <f t="shared" ca="1" si="99"/>
        <v/>
      </c>
      <c r="AY119" s="29" t="str">
        <f t="shared" ca="1" si="100"/>
        <v/>
      </c>
      <c r="AZ119" s="29" t="e">
        <f ca="1">+_xlfn.IFNA(VLOOKUP($B119,'Resultados General'!$C$11:$CG$510,MATCH(AZ$6,'Resultados General'!$C$10:$CG$10,0),0),"")</f>
        <v>#NAME?</v>
      </c>
      <c r="BA119" s="29" t="str">
        <f t="shared" ca="1" si="101"/>
        <v/>
      </c>
      <c r="BB119" s="29" t="str">
        <f t="shared" ca="1" si="102"/>
        <v/>
      </c>
      <c r="BC119" s="29" t="e">
        <f ca="1">+_xlfn.IFNA(VLOOKUP($B119,'Resultados General'!$C$11:$CG$510,MATCH(BC$6,'Resultados General'!$C$10:$CG$10,0),0),"")</f>
        <v>#NAME?</v>
      </c>
      <c r="BD119" s="29" t="str">
        <f t="shared" ca="1" si="103"/>
        <v/>
      </c>
      <c r="BE119" s="29" t="str">
        <f t="shared" ca="1" si="104"/>
        <v/>
      </c>
      <c r="BF119" s="29" t="e">
        <f ca="1">+_xlfn.IFNA(VLOOKUP($B119,'Resultados General'!$C$11:$CG$510,MATCH(BF$6,'Resultados General'!$C$10:$CG$10,0),0),"")</f>
        <v>#NAME?</v>
      </c>
      <c r="BG119" s="29" t="str">
        <f t="shared" ca="1" si="105"/>
        <v/>
      </c>
      <c r="BH119" s="29" t="str">
        <f t="shared" ca="1" si="106"/>
        <v/>
      </c>
      <c r="BI119" s="29" t="e">
        <f ca="1">+_xlfn.IFNA(VLOOKUP($B119,'Resultados General'!$C$11:$CG$510,MATCH(BI$6,'Resultados General'!$C$10:$CG$10,0),0),"")</f>
        <v>#NAME?</v>
      </c>
      <c r="BJ119" s="29" t="str">
        <f t="shared" ca="1" si="107"/>
        <v/>
      </c>
      <c r="BK119" s="29" t="str">
        <f t="shared" ca="1" si="108"/>
        <v/>
      </c>
      <c r="BL119" s="29" t="e">
        <f ca="1">+_xlfn.IFNA(VLOOKUP($B119,'Resultados General'!$C$11:$CG$510,MATCH(BL$6,'Resultados General'!$C$10:$CG$10,0),0),"")</f>
        <v>#NAME?</v>
      </c>
      <c r="BM119" s="29" t="str">
        <f t="shared" ca="1" si="109"/>
        <v/>
      </c>
      <c r="BN119" s="29" t="str">
        <f t="shared" ca="1" si="110"/>
        <v/>
      </c>
      <c r="BO119" s="29" t="e">
        <f ca="1">+_xlfn.IFNA(VLOOKUP($B119,'Resultados General'!$C$11:$CG$510,MATCH(BO$6,'Resultados General'!$C$10:$CG$10,0),0),"")</f>
        <v>#NAME?</v>
      </c>
      <c r="BP119" s="29" t="str">
        <f t="shared" ca="1" si="111"/>
        <v/>
      </c>
      <c r="BQ119" s="29" t="str">
        <f t="shared" ca="1" si="112"/>
        <v/>
      </c>
      <c r="BR119" s="29" t="e">
        <f ca="1">+_xlfn.IFNA(VLOOKUP($B119,'Resultados General'!$C$11:$CG$510,MATCH(BR$6,'Resultados General'!$C$10:$CG$10,0),0),"")</f>
        <v>#NAME?</v>
      </c>
      <c r="BS119" s="29" t="str">
        <f t="shared" ca="1" si="113"/>
        <v/>
      </c>
      <c r="BT119" s="29" t="str">
        <f t="shared" ca="1" si="114"/>
        <v/>
      </c>
      <c r="BU119" s="29" t="e">
        <f ca="1">+_xlfn.IFNA(VLOOKUP($B119,'Resultados General'!$C$11:$CG$510,MATCH(BU$6,'Resultados General'!$C$10:$CG$10,0),0),"")</f>
        <v>#NAME?</v>
      </c>
      <c r="BV119" s="29" t="str">
        <f t="shared" ca="1" si="115"/>
        <v/>
      </c>
      <c r="BW119" s="29" t="str">
        <f t="shared" ca="1" si="116"/>
        <v/>
      </c>
      <c r="BX119" s="29" t="e">
        <f ca="1">+_xlfn.IFNA(VLOOKUP($B119,'Resultados General'!$C$11:$CG$510,MATCH(BX$6,'Resultados General'!$C$10:$CG$10,0),0),"")</f>
        <v>#NAME?</v>
      </c>
      <c r="BY119" s="29" t="str">
        <f t="shared" ca="1" si="117"/>
        <v/>
      </c>
      <c r="BZ119" s="29" t="str">
        <f t="shared" ca="1" si="118"/>
        <v/>
      </c>
      <c r="CA119" s="29" t="e">
        <f ca="1">+_xlfn.IFNA(VLOOKUP($B119,'Resultados General'!$C$11:$CG$510,MATCH(CA$6,'Resultados General'!$C$10:$CG$10,0),0),"")</f>
        <v>#NAME?</v>
      </c>
      <c r="CB119" s="29" t="str">
        <f t="shared" ca="1" si="119"/>
        <v/>
      </c>
      <c r="CC119" s="29" t="str">
        <f t="shared" ca="1" si="120"/>
        <v/>
      </c>
      <c r="CD119" s="29" t="e">
        <f ca="1">+_xlfn.IFNA(VLOOKUP($B119,'Resultados General'!$C$11:$CG$510,MATCH(CD$6,'Resultados General'!$C$10:$CG$10,0),0),"")</f>
        <v>#NAME?</v>
      </c>
      <c r="CE119" s="29" t="str">
        <f t="shared" ca="1" si="121"/>
        <v/>
      </c>
      <c r="CF119" s="29" t="str">
        <f t="shared" ca="1" si="122"/>
        <v/>
      </c>
      <c r="CG119" s="29" t="e">
        <f ca="1">+_xlfn.IFNA(VLOOKUP($B119,'Resultados General'!$C$11:$CG$510,MATCH(CG$6,'Resultados General'!$C$10:$CG$10,0),0),"")</f>
        <v>#NAME?</v>
      </c>
      <c r="CH119" s="29" t="str">
        <f t="shared" ca="1" si="123"/>
        <v/>
      </c>
      <c r="CI119" s="29" t="str">
        <f t="shared" ca="1" si="124"/>
        <v/>
      </c>
      <c r="CJ119" s="29" t="e">
        <f ca="1">+_xlfn.IFNA(VLOOKUP($B119,'Resultados General'!$C$11:$CG$510,MATCH(CJ$6,'Resultados General'!$C$10:$CG$10,0),0),"")</f>
        <v>#NAME?</v>
      </c>
      <c r="CK119" s="29" t="str">
        <f t="shared" ca="1" si="125"/>
        <v/>
      </c>
      <c r="CL119" s="29" t="str">
        <f t="shared" ca="1" si="126"/>
        <v/>
      </c>
      <c r="CM119" s="29" t="e">
        <f ca="1">+_xlfn.IFNA(VLOOKUP($B119,'Resultados General'!$C$11:$CG$510,MATCH(CM$6,'Resultados General'!$C$10:$CG$10,0),0),"")</f>
        <v>#NAME?</v>
      </c>
      <c r="CN119" s="29" t="str">
        <f t="shared" ca="1" si="127"/>
        <v/>
      </c>
      <c r="CO119" s="29" t="str">
        <f t="shared" ca="1" si="128"/>
        <v/>
      </c>
      <c r="CP119" s="29" t="e">
        <f ca="1">+_xlfn.IFNA(VLOOKUP($B119,'Resultados General'!$C$11:$CG$510,MATCH(CP$6,'Resultados General'!$C$10:$CG$10,0),0),"")</f>
        <v>#NAME?</v>
      </c>
      <c r="CQ119" s="29" t="str">
        <f t="shared" ca="1" si="129"/>
        <v/>
      </c>
      <c r="CR119" s="29" t="str">
        <f t="shared" ca="1" si="130"/>
        <v/>
      </c>
      <c r="CS119" s="29" t="e">
        <f ca="1">+_xlfn.IFNA(VLOOKUP($B119,'Resultados General'!$C$11:$CG$510,MATCH(CS$6,'Resultados General'!$C$10:$CG$10,0),0),"")</f>
        <v>#NAME?</v>
      </c>
      <c r="CT119" s="29" t="str">
        <f t="shared" ca="1" si="131"/>
        <v/>
      </c>
      <c r="CU119" s="29" t="str">
        <f t="shared" ca="1" si="132"/>
        <v/>
      </c>
      <c r="CV119" s="29" t="e">
        <f ca="1">+_xlfn.IFNA(VLOOKUP($B119,'Resultados General'!$C$11:$CG$510,MATCH(CV$6,'Resultados General'!$C$10:$CG$10,0),0),"")</f>
        <v>#NAME?</v>
      </c>
      <c r="CW119" s="29" t="str">
        <f t="shared" ca="1" si="133"/>
        <v/>
      </c>
      <c r="CX119" s="29" t="str">
        <f t="shared" ca="1" si="134"/>
        <v/>
      </c>
      <c r="CY119" s="29" t="e">
        <f ca="1">+_xlfn.IFNA(VLOOKUP($B119,'Resultados General'!$C$11:$CG$510,MATCH(CY$6,'Resultados General'!$C$10:$CG$10,0),0),"")</f>
        <v>#NAME?</v>
      </c>
      <c r="CZ119" s="29" t="str">
        <f t="shared" ca="1" si="135"/>
        <v/>
      </c>
      <c r="DA119" s="29" t="str">
        <f t="shared" ca="1" si="136"/>
        <v/>
      </c>
      <c r="DB119" s="29" t="e">
        <f ca="1">+_xlfn.IFNA(VLOOKUP($B119,'Resultados General'!$C$11:$CG$510,MATCH(DB$6,'Resultados General'!$C$10:$CG$10,0),0),"")</f>
        <v>#NAME?</v>
      </c>
      <c r="DC119" s="29" t="str">
        <f t="shared" ca="1" si="137"/>
        <v/>
      </c>
      <c r="DD119" s="29" t="str">
        <f t="shared" ca="1" si="138"/>
        <v/>
      </c>
      <c r="DE119" s="29" t="e">
        <f ca="1">+_xlfn.IFNA(VLOOKUP($B119,'Resultados General'!$C$11:$CG$510,MATCH(DE$6,'Resultados General'!$C$10:$CG$10,0),0),"")</f>
        <v>#NAME?</v>
      </c>
      <c r="DF119" s="29" t="str">
        <f t="shared" ca="1" si="139"/>
        <v/>
      </c>
      <c r="DG119" s="29" t="str">
        <f t="shared" ca="1" si="140"/>
        <v/>
      </c>
      <c r="DH119" s="29" t="e">
        <f ca="1">+_xlfn.IFNA(VLOOKUP($B119,'Resultados General'!$C$11:$CG$510,MATCH(DH$6,'Resultados General'!$C$10:$CG$10,0),0),"")</f>
        <v>#NAME?</v>
      </c>
      <c r="DI119" s="29" t="str">
        <f t="shared" ca="1" si="141"/>
        <v/>
      </c>
      <c r="DJ119" s="29" t="str">
        <f t="shared" ca="1" si="142"/>
        <v/>
      </c>
      <c r="DK119" s="29" t="e">
        <f ca="1">+_xlfn.IFNA(VLOOKUP($B119,'Resultados General'!$C$11:$CG$510,MATCH(DK$6,'Resultados General'!$C$10:$CG$10,0),0),"")</f>
        <v>#NAME?</v>
      </c>
      <c r="DL119" s="29" t="str">
        <f t="shared" ca="1" si="143"/>
        <v/>
      </c>
      <c r="DM119" s="29" t="str">
        <f t="shared" ca="1" si="144"/>
        <v/>
      </c>
      <c r="DN119" s="29" t="e">
        <f ca="1">+_xlfn.IFNA(VLOOKUP($B119,'Resultados General'!$C$11:$CG$510,MATCH(DN$6,'Resultados General'!$C$10:$CG$10,0),0),"")</f>
        <v>#NAME?</v>
      </c>
      <c r="DO119" s="29" t="str">
        <f t="shared" ca="1" si="145"/>
        <v/>
      </c>
      <c r="DP119" s="29" t="str">
        <f t="shared" ca="1" si="146"/>
        <v/>
      </c>
    </row>
    <row r="120" spans="2:120">
      <c r="B120" s="219" t="str">
        <f>+IF('Resultados General'!C123="","",'Resultados General'!C123)</f>
        <v/>
      </c>
      <c r="C120" s="134" t="e">
        <f ca="1">+_xlfn.IFNA(VLOOKUP('Distribución de puestos'!B120,'Resultados General'!$C$11:$J$510,8,0),"")</f>
        <v>#NAME?</v>
      </c>
      <c r="D120" s="135" t="e">
        <f ca="1">+_xlfn.IFNA(VLOOKUP(B120,'Resultados General'!$C$11:$L$510,10,0),"")</f>
        <v>#NAME?</v>
      </c>
      <c r="E120" s="26" t="s">
        <v>76</v>
      </c>
      <c r="F120" s="26" t="s">
        <v>76</v>
      </c>
      <c r="G120" s="135" t="str">
        <f t="shared" ca="1" si="147"/>
        <v/>
      </c>
      <c r="H120" s="135" t="str">
        <f t="shared" ca="1" si="148"/>
        <v/>
      </c>
      <c r="I120" s="219" t="str">
        <f t="shared" si="149"/>
        <v/>
      </c>
      <c r="J120" s="138"/>
      <c r="M120" s="29" t="e">
        <f ca="1">+_xlfn.IFNA(VLOOKUP($B120,'Resultados General'!$C$11:$CG$510,MATCH(M$6,'Resultados General'!$C$10:$CG$10,0),0),"")</f>
        <v>#NAME?</v>
      </c>
      <c r="N120" s="29" t="str">
        <f t="shared" ca="1" si="75"/>
        <v/>
      </c>
      <c r="O120" s="29" t="str">
        <f t="shared" ca="1" si="76"/>
        <v/>
      </c>
      <c r="P120" s="29" t="e">
        <f ca="1">+_xlfn.IFNA(VLOOKUP($B120,'Resultados General'!$C$11:$CG$510,MATCH(P$6,'Resultados General'!$C$10:$CG$10,0),0),"")</f>
        <v>#NAME?</v>
      </c>
      <c r="Q120" s="29" t="str">
        <f t="shared" ca="1" si="77"/>
        <v/>
      </c>
      <c r="R120" s="29" t="str">
        <f t="shared" ca="1" si="78"/>
        <v/>
      </c>
      <c r="S120" s="29" t="e">
        <f ca="1">+_xlfn.IFNA(VLOOKUP($B120,'Resultados General'!$C$11:$CG$510,MATCH(S$6,'Resultados General'!$C$10:$CG$10,0),0),"")</f>
        <v>#NAME?</v>
      </c>
      <c r="T120" s="29" t="str">
        <f t="shared" ca="1" si="79"/>
        <v/>
      </c>
      <c r="U120" s="29" t="str">
        <f t="shared" ca="1" si="80"/>
        <v/>
      </c>
      <c r="V120" s="29" t="e">
        <f ca="1">+_xlfn.IFNA(VLOOKUP($B120,'Resultados General'!$C$11:$CG$510,MATCH(V$6,'Resultados General'!$C$10:$CG$10,0),0),"")</f>
        <v>#NAME?</v>
      </c>
      <c r="W120" s="29" t="str">
        <f t="shared" ca="1" si="81"/>
        <v/>
      </c>
      <c r="X120" s="29" t="str">
        <f t="shared" ca="1" si="82"/>
        <v/>
      </c>
      <c r="Y120" s="29" t="e">
        <f ca="1">+_xlfn.IFNA(VLOOKUP($B120,'Resultados General'!$C$11:$CG$510,MATCH(Y$6,'Resultados General'!$C$10:$CG$10,0),0),"")</f>
        <v>#NAME?</v>
      </c>
      <c r="Z120" s="29" t="str">
        <f t="shared" ca="1" si="83"/>
        <v/>
      </c>
      <c r="AA120" s="29" t="str">
        <f t="shared" ca="1" si="84"/>
        <v/>
      </c>
      <c r="AB120" s="29" t="e">
        <f ca="1">+_xlfn.IFNA(VLOOKUP($B120,'Resultados General'!$C$11:$CG$510,MATCH(AB$6,'Resultados General'!$C$10:$CG$10,0),0),"")</f>
        <v>#NAME?</v>
      </c>
      <c r="AC120" s="29" t="str">
        <f t="shared" ca="1" si="85"/>
        <v/>
      </c>
      <c r="AD120" s="29" t="str">
        <f t="shared" ca="1" si="86"/>
        <v/>
      </c>
      <c r="AE120" s="29" t="e">
        <f ca="1">+_xlfn.IFNA(VLOOKUP($B120,'Resultados General'!$C$11:$CG$510,MATCH(AE$6,'Resultados General'!$C$10:$CG$10,0),0),"")</f>
        <v>#NAME?</v>
      </c>
      <c r="AF120" s="29" t="str">
        <f t="shared" ca="1" si="87"/>
        <v/>
      </c>
      <c r="AG120" s="29" t="str">
        <f t="shared" ca="1" si="88"/>
        <v/>
      </c>
      <c r="AH120" s="29" t="e">
        <f ca="1">+_xlfn.IFNA(VLOOKUP($B120,'Resultados General'!$C$11:$CG$510,MATCH(AH$6,'Resultados General'!$C$10:$CG$10,0),0),"")</f>
        <v>#NAME?</v>
      </c>
      <c r="AI120" s="29" t="str">
        <f t="shared" ca="1" si="89"/>
        <v/>
      </c>
      <c r="AJ120" s="29" t="str">
        <f t="shared" ca="1" si="90"/>
        <v/>
      </c>
      <c r="AK120" s="29" t="e">
        <f ca="1">+_xlfn.IFNA(VLOOKUP($B120,'Resultados General'!$C$11:$CG$510,MATCH(AK$6,'Resultados General'!$C$10:$CG$10,0),0),"")</f>
        <v>#NAME?</v>
      </c>
      <c r="AL120" s="29" t="str">
        <f t="shared" ca="1" si="91"/>
        <v/>
      </c>
      <c r="AM120" s="29" t="str">
        <f t="shared" ca="1" si="92"/>
        <v/>
      </c>
      <c r="AN120" s="29" t="e">
        <f ca="1">+_xlfn.IFNA(VLOOKUP($B120,'Resultados General'!$C$11:$CG$510,MATCH(AN$6,'Resultados General'!$C$10:$CG$10,0),0),"")</f>
        <v>#NAME?</v>
      </c>
      <c r="AO120" s="29" t="str">
        <f t="shared" ca="1" si="93"/>
        <v/>
      </c>
      <c r="AP120" s="29" t="str">
        <f t="shared" ca="1" si="94"/>
        <v/>
      </c>
      <c r="AQ120" s="29" t="e">
        <f ca="1">+_xlfn.IFNA(VLOOKUP($B120,'Resultados General'!$C$11:$CG$510,MATCH(AQ$6,'Resultados General'!$C$10:$CG$10,0),0),"")</f>
        <v>#NAME?</v>
      </c>
      <c r="AR120" s="29" t="str">
        <f t="shared" ca="1" si="95"/>
        <v/>
      </c>
      <c r="AS120" s="29" t="str">
        <f t="shared" ca="1" si="96"/>
        <v/>
      </c>
      <c r="AT120" s="29" t="e">
        <f ca="1">+_xlfn.IFNA(VLOOKUP($B120,'Resultados General'!$C$11:$CG$510,MATCH(AT$6,'Resultados General'!$C$10:$CG$10,0),0),"")</f>
        <v>#NAME?</v>
      </c>
      <c r="AU120" s="29" t="str">
        <f t="shared" ca="1" si="97"/>
        <v/>
      </c>
      <c r="AV120" s="29" t="str">
        <f t="shared" ca="1" si="98"/>
        <v/>
      </c>
      <c r="AW120" s="29" t="e">
        <f ca="1">+_xlfn.IFNA(VLOOKUP($B120,'Resultados General'!$C$11:$CG$510,MATCH(AW$6,'Resultados General'!$C$10:$CG$10,0),0),"")</f>
        <v>#NAME?</v>
      </c>
      <c r="AX120" s="29" t="str">
        <f t="shared" ca="1" si="99"/>
        <v/>
      </c>
      <c r="AY120" s="29" t="str">
        <f t="shared" ca="1" si="100"/>
        <v/>
      </c>
      <c r="AZ120" s="29" t="e">
        <f ca="1">+_xlfn.IFNA(VLOOKUP($B120,'Resultados General'!$C$11:$CG$510,MATCH(AZ$6,'Resultados General'!$C$10:$CG$10,0),0),"")</f>
        <v>#NAME?</v>
      </c>
      <c r="BA120" s="29" t="str">
        <f t="shared" ca="1" si="101"/>
        <v/>
      </c>
      <c r="BB120" s="29" t="str">
        <f t="shared" ca="1" si="102"/>
        <v/>
      </c>
      <c r="BC120" s="29" t="e">
        <f ca="1">+_xlfn.IFNA(VLOOKUP($B120,'Resultados General'!$C$11:$CG$510,MATCH(BC$6,'Resultados General'!$C$10:$CG$10,0),0),"")</f>
        <v>#NAME?</v>
      </c>
      <c r="BD120" s="29" t="str">
        <f t="shared" ca="1" si="103"/>
        <v/>
      </c>
      <c r="BE120" s="29" t="str">
        <f t="shared" ca="1" si="104"/>
        <v/>
      </c>
      <c r="BF120" s="29" t="e">
        <f ca="1">+_xlfn.IFNA(VLOOKUP($B120,'Resultados General'!$C$11:$CG$510,MATCH(BF$6,'Resultados General'!$C$10:$CG$10,0),0),"")</f>
        <v>#NAME?</v>
      </c>
      <c r="BG120" s="29" t="str">
        <f t="shared" ca="1" si="105"/>
        <v/>
      </c>
      <c r="BH120" s="29" t="str">
        <f t="shared" ca="1" si="106"/>
        <v/>
      </c>
      <c r="BI120" s="29" t="e">
        <f ca="1">+_xlfn.IFNA(VLOOKUP($B120,'Resultados General'!$C$11:$CG$510,MATCH(BI$6,'Resultados General'!$C$10:$CG$10,0),0),"")</f>
        <v>#NAME?</v>
      </c>
      <c r="BJ120" s="29" t="str">
        <f t="shared" ca="1" si="107"/>
        <v/>
      </c>
      <c r="BK120" s="29" t="str">
        <f t="shared" ca="1" si="108"/>
        <v/>
      </c>
      <c r="BL120" s="29" t="e">
        <f ca="1">+_xlfn.IFNA(VLOOKUP($B120,'Resultados General'!$C$11:$CG$510,MATCH(BL$6,'Resultados General'!$C$10:$CG$10,0),0),"")</f>
        <v>#NAME?</v>
      </c>
      <c r="BM120" s="29" t="str">
        <f t="shared" ca="1" si="109"/>
        <v/>
      </c>
      <c r="BN120" s="29" t="str">
        <f t="shared" ca="1" si="110"/>
        <v/>
      </c>
      <c r="BO120" s="29" t="e">
        <f ca="1">+_xlfn.IFNA(VLOOKUP($B120,'Resultados General'!$C$11:$CG$510,MATCH(BO$6,'Resultados General'!$C$10:$CG$10,0),0),"")</f>
        <v>#NAME?</v>
      </c>
      <c r="BP120" s="29" t="str">
        <f t="shared" ca="1" si="111"/>
        <v/>
      </c>
      <c r="BQ120" s="29" t="str">
        <f t="shared" ca="1" si="112"/>
        <v/>
      </c>
      <c r="BR120" s="29" t="e">
        <f ca="1">+_xlfn.IFNA(VLOOKUP($B120,'Resultados General'!$C$11:$CG$510,MATCH(BR$6,'Resultados General'!$C$10:$CG$10,0),0),"")</f>
        <v>#NAME?</v>
      </c>
      <c r="BS120" s="29" t="str">
        <f t="shared" ca="1" si="113"/>
        <v/>
      </c>
      <c r="BT120" s="29" t="str">
        <f t="shared" ca="1" si="114"/>
        <v/>
      </c>
      <c r="BU120" s="29" t="e">
        <f ca="1">+_xlfn.IFNA(VLOOKUP($B120,'Resultados General'!$C$11:$CG$510,MATCH(BU$6,'Resultados General'!$C$10:$CG$10,0),0),"")</f>
        <v>#NAME?</v>
      </c>
      <c r="BV120" s="29" t="str">
        <f t="shared" ca="1" si="115"/>
        <v/>
      </c>
      <c r="BW120" s="29" t="str">
        <f t="shared" ca="1" si="116"/>
        <v/>
      </c>
      <c r="BX120" s="29" t="e">
        <f ca="1">+_xlfn.IFNA(VLOOKUP($B120,'Resultados General'!$C$11:$CG$510,MATCH(BX$6,'Resultados General'!$C$10:$CG$10,0),0),"")</f>
        <v>#NAME?</v>
      </c>
      <c r="BY120" s="29" t="str">
        <f t="shared" ca="1" si="117"/>
        <v/>
      </c>
      <c r="BZ120" s="29" t="str">
        <f t="shared" ca="1" si="118"/>
        <v/>
      </c>
      <c r="CA120" s="29" t="e">
        <f ca="1">+_xlfn.IFNA(VLOOKUP($B120,'Resultados General'!$C$11:$CG$510,MATCH(CA$6,'Resultados General'!$C$10:$CG$10,0),0),"")</f>
        <v>#NAME?</v>
      </c>
      <c r="CB120" s="29" t="str">
        <f t="shared" ca="1" si="119"/>
        <v/>
      </c>
      <c r="CC120" s="29" t="str">
        <f t="shared" ca="1" si="120"/>
        <v/>
      </c>
      <c r="CD120" s="29" t="e">
        <f ca="1">+_xlfn.IFNA(VLOOKUP($B120,'Resultados General'!$C$11:$CG$510,MATCH(CD$6,'Resultados General'!$C$10:$CG$10,0),0),"")</f>
        <v>#NAME?</v>
      </c>
      <c r="CE120" s="29" t="str">
        <f t="shared" ca="1" si="121"/>
        <v/>
      </c>
      <c r="CF120" s="29" t="str">
        <f t="shared" ca="1" si="122"/>
        <v/>
      </c>
      <c r="CG120" s="29" t="e">
        <f ca="1">+_xlfn.IFNA(VLOOKUP($B120,'Resultados General'!$C$11:$CG$510,MATCH(CG$6,'Resultados General'!$C$10:$CG$10,0),0),"")</f>
        <v>#NAME?</v>
      </c>
      <c r="CH120" s="29" t="str">
        <f t="shared" ca="1" si="123"/>
        <v/>
      </c>
      <c r="CI120" s="29" t="str">
        <f t="shared" ca="1" si="124"/>
        <v/>
      </c>
      <c r="CJ120" s="29" t="e">
        <f ca="1">+_xlfn.IFNA(VLOOKUP($B120,'Resultados General'!$C$11:$CG$510,MATCH(CJ$6,'Resultados General'!$C$10:$CG$10,0),0),"")</f>
        <v>#NAME?</v>
      </c>
      <c r="CK120" s="29" t="str">
        <f t="shared" ca="1" si="125"/>
        <v/>
      </c>
      <c r="CL120" s="29" t="str">
        <f t="shared" ca="1" si="126"/>
        <v/>
      </c>
      <c r="CM120" s="29" t="e">
        <f ca="1">+_xlfn.IFNA(VLOOKUP($B120,'Resultados General'!$C$11:$CG$510,MATCH(CM$6,'Resultados General'!$C$10:$CG$10,0),0),"")</f>
        <v>#NAME?</v>
      </c>
      <c r="CN120" s="29" t="str">
        <f t="shared" ca="1" si="127"/>
        <v/>
      </c>
      <c r="CO120" s="29" t="str">
        <f t="shared" ca="1" si="128"/>
        <v/>
      </c>
      <c r="CP120" s="29" t="e">
        <f ca="1">+_xlfn.IFNA(VLOOKUP($B120,'Resultados General'!$C$11:$CG$510,MATCH(CP$6,'Resultados General'!$C$10:$CG$10,0),0),"")</f>
        <v>#NAME?</v>
      </c>
      <c r="CQ120" s="29" t="str">
        <f t="shared" ca="1" si="129"/>
        <v/>
      </c>
      <c r="CR120" s="29" t="str">
        <f t="shared" ca="1" si="130"/>
        <v/>
      </c>
      <c r="CS120" s="29" t="e">
        <f ca="1">+_xlfn.IFNA(VLOOKUP($B120,'Resultados General'!$C$11:$CG$510,MATCH(CS$6,'Resultados General'!$C$10:$CG$10,0),0),"")</f>
        <v>#NAME?</v>
      </c>
      <c r="CT120" s="29" t="str">
        <f t="shared" ca="1" si="131"/>
        <v/>
      </c>
      <c r="CU120" s="29" t="str">
        <f t="shared" ca="1" si="132"/>
        <v/>
      </c>
      <c r="CV120" s="29" t="e">
        <f ca="1">+_xlfn.IFNA(VLOOKUP($B120,'Resultados General'!$C$11:$CG$510,MATCH(CV$6,'Resultados General'!$C$10:$CG$10,0),0),"")</f>
        <v>#NAME?</v>
      </c>
      <c r="CW120" s="29" t="str">
        <f t="shared" ca="1" si="133"/>
        <v/>
      </c>
      <c r="CX120" s="29" t="str">
        <f t="shared" ca="1" si="134"/>
        <v/>
      </c>
      <c r="CY120" s="29" t="e">
        <f ca="1">+_xlfn.IFNA(VLOOKUP($B120,'Resultados General'!$C$11:$CG$510,MATCH(CY$6,'Resultados General'!$C$10:$CG$10,0),0),"")</f>
        <v>#NAME?</v>
      </c>
      <c r="CZ120" s="29" t="str">
        <f t="shared" ca="1" si="135"/>
        <v/>
      </c>
      <c r="DA120" s="29" t="str">
        <f t="shared" ca="1" si="136"/>
        <v/>
      </c>
      <c r="DB120" s="29" t="e">
        <f ca="1">+_xlfn.IFNA(VLOOKUP($B120,'Resultados General'!$C$11:$CG$510,MATCH(DB$6,'Resultados General'!$C$10:$CG$10,0),0),"")</f>
        <v>#NAME?</v>
      </c>
      <c r="DC120" s="29" t="str">
        <f t="shared" ca="1" si="137"/>
        <v/>
      </c>
      <c r="DD120" s="29" t="str">
        <f t="shared" ca="1" si="138"/>
        <v/>
      </c>
      <c r="DE120" s="29" t="e">
        <f ca="1">+_xlfn.IFNA(VLOOKUP($B120,'Resultados General'!$C$11:$CG$510,MATCH(DE$6,'Resultados General'!$C$10:$CG$10,0),0),"")</f>
        <v>#NAME?</v>
      </c>
      <c r="DF120" s="29" t="str">
        <f t="shared" ca="1" si="139"/>
        <v/>
      </c>
      <c r="DG120" s="29" t="str">
        <f t="shared" ca="1" si="140"/>
        <v/>
      </c>
      <c r="DH120" s="29" t="e">
        <f ca="1">+_xlfn.IFNA(VLOOKUP($B120,'Resultados General'!$C$11:$CG$510,MATCH(DH$6,'Resultados General'!$C$10:$CG$10,0),0),"")</f>
        <v>#NAME?</v>
      </c>
      <c r="DI120" s="29" t="str">
        <f t="shared" ca="1" si="141"/>
        <v/>
      </c>
      <c r="DJ120" s="29" t="str">
        <f t="shared" ca="1" si="142"/>
        <v/>
      </c>
      <c r="DK120" s="29" t="e">
        <f ca="1">+_xlfn.IFNA(VLOOKUP($B120,'Resultados General'!$C$11:$CG$510,MATCH(DK$6,'Resultados General'!$C$10:$CG$10,0),0),"")</f>
        <v>#NAME?</v>
      </c>
      <c r="DL120" s="29" t="str">
        <f t="shared" ca="1" si="143"/>
        <v/>
      </c>
      <c r="DM120" s="29" t="str">
        <f t="shared" ca="1" si="144"/>
        <v/>
      </c>
      <c r="DN120" s="29" t="e">
        <f ca="1">+_xlfn.IFNA(VLOOKUP($B120,'Resultados General'!$C$11:$CG$510,MATCH(DN$6,'Resultados General'!$C$10:$CG$10,0),0),"")</f>
        <v>#NAME?</v>
      </c>
      <c r="DO120" s="29" t="str">
        <f t="shared" ca="1" si="145"/>
        <v/>
      </c>
      <c r="DP120" s="29" t="str">
        <f t="shared" ca="1" si="146"/>
        <v/>
      </c>
    </row>
    <row r="121" spans="2:120">
      <c r="B121" s="219" t="str">
        <f>+IF('Resultados General'!C124="","",'Resultados General'!C124)</f>
        <v/>
      </c>
      <c r="C121" s="134" t="e">
        <f ca="1">+_xlfn.IFNA(VLOOKUP('Distribución de puestos'!B121,'Resultados General'!$C$11:$J$510,8,0),"")</f>
        <v>#NAME?</v>
      </c>
      <c r="D121" s="135" t="e">
        <f ca="1">+_xlfn.IFNA(VLOOKUP(B121,'Resultados General'!$C$11:$L$510,10,0),"")</f>
        <v>#NAME?</v>
      </c>
      <c r="E121" s="26" t="s">
        <v>76</v>
      </c>
      <c r="F121" s="26" t="s">
        <v>76</v>
      </c>
      <c r="G121" s="135" t="str">
        <f t="shared" ca="1" si="147"/>
        <v/>
      </c>
      <c r="H121" s="135" t="str">
        <f t="shared" ca="1" si="148"/>
        <v/>
      </c>
      <c r="I121" s="219" t="str">
        <f t="shared" si="149"/>
        <v/>
      </c>
      <c r="J121" s="138"/>
      <c r="M121" s="29" t="e">
        <f ca="1">+_xlfn.IFNA(VLOOKUP($B121,'Resultados General'!$C$11:$CG$510,MATCH(M$6,'Resultados General'!$C$10:$CG$10,0),0),"")</f>
        <v>#NAME?</v>
      </c>
      <c r="N121" s="29" t="str">
        <f t="shared" ca="1" si="75"/>
        <v/>
      </c>
      <c r="O121" s="29" t="str">
        <f t="shared" ca="1" si="76"/>
        <v/>
      </c>
      <c r="P121" s="29" t="e">
        <f ca="1">+_xlfn.IFNA(VLOOKUP($B121,'Resultados General'!$C$11:$CG$510,MATCH(P$6,'Resultados General'!$C$10:$CG$10,0),0),"")</f>
        <v>#NAME?</v>
      </c>
      <c r="Q121" s="29" t="str">
        <f t="shared" ca="1" si="77"/>
        <v/>
      </c>
      <c r="R121" s="29" t="str">
        <f t="shared" ca="1" si="78"/>
        <v/>
      </c>
      <c r="S121" s="29" t="e">
        <f ca="1">+_xlfn.IFNA(VLOOKUP($B121,'Resultados General'!$C$11:$CG$510,MATCH(S$6,'Resultados General'!$C$10:$CG$10,0),0),"")</f>
        <v>#NAME?</v>
      </c>
      <c r="T121" s="29" t="str">
        <f t="shared" ca="1" si="79"/>
        <v/>
      </c>
      <c r="U121" s="29" t="str">
        <f t="shared" ca="1" si="80"/>
        <v/>
      </c>
      <c r="V121" s="29" t="e">
        <f ca="1">+_xlfn.IFNA(VLOOKUP($B121,'Resultados General'!$C$11:$CG$510,MATCH(V$6,'Resultados General'!$C$10:$CG$10,0),0),"")</f>
        <v>#NAME?</v>
      </c>
      <c r="W121" s="29" t="str">
        <f t="shared" ca="1" si="81"/>
        <v/>
      </c>
      <c r="X121" s="29" t="str">
        <f t="shared" ca="1" si="82"/>
        <v/>
      </c>
      <c r="Y121" s="29" t="e">
        <f ca="1">+_xlfn.IFNA(VLOOKUP($B121,'Resultados General'!$C$11:$CG$510,MATCH(Y$6,'Resultados General'!$C$10:$CG$10,0),0),"")</f>
        <v>#NAME?</v>
      </c>
      <c r="Z121" s="29" t="str">
        <f t="shared" ca="1" si="83"/>
        <v/>
      </c>
      <c r="AA121" s="29" t="str">
        <f t="shared" ca="1" si="84"/>
        <v/>
      </c>
      <c r="AB121" s="29" t="e">
        <f ca="1">+_xlfn.IFNA(VLOOKUP($B121,'Resultados General'!$C$11:$CG$510,MATCH(AB$6,'Resultados General'!$C$10:$CG$10,0),0),"")</f>
        <v>#NAME?</v>
      </c>
      <c r="AC121" s="29" t="str">
        <f t="shared" ca="1" si="85"/>
        <v/>
      </c>
      <c r="AD121" s="29" t="str">
        <f t="shared" ca="1" si="86"/>
        <v/>
      </c>
      <c r="AE121" s="29" t="e">
        <f ca="1">+_xlfn.IFNA(VLOOKUP($B121,'Resultados General'!$C$11:$CG$510,MATCH(AE$6,'Resultados General'!$C$10:$CG$10,0),0),"")</f>
        <v>#NAME?</v>
      </c>
      <c r="AF121" s="29" t="str">
        <f t="shared" ca="1" si="87"/>
        <v/>
      </c>
      <c r="AG121" s="29" t="str">
        <f t="shared" ca="1" si="88"/>
        <v/>
      </c>
      <c r="AH121" s="29" t="e">
        <f ca="1">+_xlfn.IFNA(VLOOKUP($B121,'Resultados General'!$C$11:$CG$510,MATCH(AH$6,'Resultados General'!$C$10:$CG$10,0),0),"")</f>
        <v>#NAME?</v>
      </c>
      <c r="AI121" s="29" t="str">
        <f t="shared" ca="1" si="89"/>
        <v/>
      </c>
      <c r="AJ121" s="29" t="str">
        <f t="shared" ca="1" si="90"/>
        <v/>
      </c>
      <c r="AK121" s="29" t="e">
        <f ca="1">+_xlfn.IFNA(VLOOKUP($B121,'Resultados General'!$C$11:$CG$510,MATCH(AK$6,'Resultados General'!$C$10:$CG$10,0),0),"")</f>
        <v>#NAME?</v>
      </c>
      <c r="AL121" s="29" t="str">
        <f t="shared" ca="1" si="91"/>
        <v/>
      </c>
      <c r="AM121" s="29" t="str">
        <f t="shared" ca="1" si="92"/>
        <v/>
      </c>
      <c r="AN121" s="29" t="e">
        <f ca="1">+_xlfn.IFNA(VLOOKUP($B121,'Resultados General'!$C$11:$CG$510,MATCH(AN$6,'Resultados General'!$C$10:$CG$10,0),0),"")</f>
        <v>#NAME?</v>
      </c>
      <c r="AO121" s="29" t="str">
        <f t="shared" ca="1" si="93"/>
        <v/>
      </c>
      <c r="AP121" s="29" t="str">
        <f t="shared" ca="1" si="94"/>
        <v/>
      </c>
      <c r="AQ121" s="29" t="e">
        <f ca="1">+_xlfn.IFNA(VLOOKUP($B121,'Resultados General'!$C$11:$CG$510,MATCH(AQ$6,'Resultados General'!$C$10:$CG$10,0),0),"")</f>
        <v>#NAME?</v>
      </c>
      <c r="AR121" s="29" t="str">
        <f t="shared" ca="1" si="95"/>
        <v/>
      </c>
      <c r="AS121" s="29" t="str">
        <f t="shared" ca="1" si="96"/>
        <v/>
      </c>
      <c r="AT121" s="29" t="e">
        <f ca="1">+_xlfn.IFNA(VLOOKUP($B121,'Resultados General'!$C$11:$CG$510,MATCH(AT$6,'Resultados General'!$C$10:$CG$10,0),0),"")</f>
        <v>#NAME?</v>
      </c>
      <c r="AU121" s="29" t="str">
        <f t="shared" ca="1" si="97"/>
        <v/>
      </c>
      <c r="AV121" s="29" t="str">
        <f t="shared" ca="1" si="98"/>
        <v/>
      </c>
      <c r="AW121" s="29" t="e">
        <f ca="1">+_xlfn.IFNA(VLOOKUP($B121,'Resultados General'!$C$11:$CG$510,MATCH(AW$6,'Resultados General'!$C$10:$CG$10,0),0),"")</f>
        <v>#NAME?</v>
      </c>
      <c r="AX121" s="29" t="str">
        <f t="shared" ca="1" si="99"/>
        <v/>
      </c>
      <c r="AY121" s="29" t="str">
        <f t="shared" ca="1" si="100"/>
        <v/>
      </c>
      <c r="AZ121" s="29" t="e">
        <f ca="1">+_xlfn.IFNA(VLOOKUP($B121,'Resultados General'!$C$11:$CG$510,MATCH(AZ$6,'Resultados General'!$C$10:$CG$10,0),0),"")</f>
        <v>#NAME?</v>
      </c>
      <c r="BA121" s="29" t="str">
        <f t="shared" ca="1" si="101"/>
        <v/>
      </c>
      <c r="BB121" s="29" t="str">
        <f t="shared" ca="1" si="102"/>
        <v/>
      </c>
      <c r="BC121" s="29" t="e">
        <f ca="1">+_xlfn.IFNA(VLOOKUP($B121,'Resultados General'!$C$11:$CG$510,MATCH(BC$6,'Resultados General'!$C$10:$CG$10,0),0),"")</f>
        <v>#NAME?</v>
      </c>
      <c r="BD121" s="29" t="str">
        <f t="shared" ca="1" si="103"/>
        <v/>
      </c>
      <c r="BE121" s="29" t="str">
        <f t="shared" ca="1" si="104"/>
        <v/>
      </c>
      <c r="BF121" s="29" t="e">
        <f ca="1">+_xlfn.IFNA(VLOOKUP($B121,'Resultados General'!$C$11:$CG$510,MATCH(BF$6,'Resultados General'!$C$10:$CG$10,0),0),"")</f>
        <v>#NAME?</v>
      </c>
      <c r="BG121" s="29" t="str">
        <f t="shared" ca="1" si="105"/>
        <v/>
      </c>
      <c r="BH121" s="29" t="str">
        <f t="shared" ca="1" si="106"/>
        <v/>
      </c>
      <c r="BI121" s="29" t="e">
        <f ca="1">+_xlfn.IFNA(VLOOKUP($B121,'Resultados General'!$C$11:$CG$510,MATCH(BI$6,'Resultados General'!$C$10:$CG$10,0),0),"")</f>
        <v>#NAME?</v>
      </c>
      <c r="BJ121" s="29" t="str">
        <f t="shared" ca="1" si="107"/>
        <v/>
      </c>
      <c r="BK121" s="29" t="str">
        <f t="shared" ca="1" si="108"/>
        <v/>
      </c>
      <c r="BL121" s="29" t="e">
        <f ca="1">+_xlfn.IFNA(VLOOKUP($B121,'Resultados General'!$C$11:$CG$510,MATCH(BL$6,'Resultados General'!$C$10:$CG$10,0),0),"")</f>
        <v>#NAME?</v>
      </c>
      <c r="BM121" s="29" t="str">
        <f t="shared" ca="1" si="109"/>
        <v/>
      </c>
      <c r="BN121" s="29" t="str">
        <f t="shared" ca="1" si="110"/>
        <v/>
      </c>
      <c r="BO121" s="29" t="e">
        <f ca="1">+_xlfn.IFNA(VLOOKUP($B121,'Resultados General'!$C$11:$CG$510,MATCH(BO$6,'Resultados General'!$C$10:$CG$10,0),0),"")</f>
        <v>#NAME?</v>
      </c>
      <c r="BP121" s="29" t="str">
        <f t="shared" ca="1" si="111"/>
        <v/>
      </c>
      <c r="BQ121" s="29" t="str">
        <f t="shared" ca="1" si="112"/>
        <v/>
      </c>
      <c r="BR121" s="29" t="e">
        <f ca="1">+_xlfn.IFNA(VLOOKUP($B121,'Resultados General'!$C$11:$CG$510,MATCH(BR$6,'Resultados General'!$C$10:$CG$10,0),0),"")</f>
        <v>#NAME?</v>
      </c>
      <c r="BS121" s="29" t="str">
        <f t="shared" ca="1" si="113"/>
        <v/>
      </c>
      <c r="BT121" s="29" t="str">
        <f t="shared" ca="1" si="114"/>
        <v/>
      </c>
      <c r="BU121" s="29" t="e">
        <f ca="1">+_xlfn.IFNA(VLOOKUP($B121,'Resultados General'!$C$11:$CG$510,MATCH(BU$6,'Resultados General'!$C$10:$CG$10,0),0),"")</f>
        <v>#NAME?</v>
      </c>
      <c r="BV121" s="29" t="str">
        <f t="shared" ca="1" si="115"/>
        <v/>
      </c>
      <c r="BW121" s="29" t="str">
        <f t="shared" ca="1" si="116"/>
        <v/>
      </c>
      <c r="BX121" s="29" t="e">
        <f ca="1">+_xlfn.IFNA(VLOOKUP($B121,'Resultados General'!$C$11:$CG$510,MATCH(BX$6,'Resultados General'!$C$10:$CG$10,0),0),"")</f>
        <v>#NAME?</v>
      </c>
      <c r="BY121" s="29" t="str">
        <f t="shared" ca="1" si="117"/>
        <v/>
      </c>
      <c r="BZ121" s="29" t="str">
        <f t="shared" ca="1" si="118"/>
        <v/>
      </c>
      <c r="CA121" s="29" t="e">
        <f ca="1">+_xlfn.IFNA(VLOOKUP($B121,'Resultados General'!$C$11:$CG$510,MATCH(CA$6,'Resultados General'!$C$10:$CG$10,0),0),"")</f>
        <v>#NAME?</v>
      </c>
      <c r="CB121" s="29" t="str">
        <f t="shared" ca="1" si="119"/>
        <v/>
      </c>
      <c r="CC121" s="29" t="str">
        <f t="shared" ca="1" si="120"/>
        <v/>
      </c>
      <c r="CD121" s="29" t="e">
        <f ca="1">+_xlfn.IFNA(VLOOKUP($B121,'Resultados General'!$C$11:$CG$510,MATCH(CD$6,'Resultados General'!$C$10:$CG$10,0),0),"")</f>
        <v>#NAME?</v>
      </c>
      <c r="CE121" s="29" t="str">
        <f t="shared" ca="1" si="121"/>
        <v/>
      </c>
      <c r="CF121" s="29" t="str">
        <f t="shared" ca="1" si="122"/>
        <v/>
      </c>
      <c r="CG121" s="29" t="e">
        <f ca="1">+_xlfn.IFNA(VLOOKUP($B121,'Resultados General'!$C$11:$CG$510,MATCH(CG$6,'Resultados General'!$C$10:$CG$10,0),0),"")</f>
        <v>#NAME?</v>
      </c>
      <c r="CH121" s="29" t="str">
        <f t="shared" ca="1" si="123"/>
        <v/>
      </c>
      <c r="CI121" s="29" t="str">
        <f t="shared" ca="1" si="124"/>
        <v/>
      </c>
      <c r="CJ121" s="29" t="e">
        <f ca="1">+_xlfn.IFNA(VLOOKUP($B121,'Resultados General'!$C$11:$CG$510,MATCH(CJ$6,'Resultados General'!$C$10:$CG$10,0),0),"")</f>
        <v>#NAME?</v>
      </c>
      <c r="CK121" s="29" t="str">
        <f t="shared" ca="1" si="125"/>
        <v/>
      </c>
      <c r="CL121" s="29" t="str">
        <f t="shared" ca="1" si="126"/>
        <v/>
      </c>
      <c r="CM121" s="29" t="e">
        <f ca="1">+_xlfn.IFNA(VLOOKUP($B121,'Resultados General'!$C$11:$CG$510,MATCH(CM$6,'Resultados General'!$C$10:$CG$10,0),0),"")</f>
        <v>#NAME?</v>
      </c>
      <c r="CN121" s="29" t="str">
        <f t="shared" ca="1" si="127"/>
        <v/>
      </c>
      <c r="CO121" s="29" t="str">
        <f t="shared" ca="1" si="128"/>
        <v/>
      </c>
      <c r="CP121" s="29" t="e">
        <f ca="1">+_xlfn.IFNA(VLOOKUP($B121,'Resultados General'!$C$11:$CG$510,MATCH(CP$6,'Resultados General'!$C$10:$CG$10,0),0),"")</f>
        <v>#NAME?</v>
      </c>
      <c r="CQ121" s="29" t="str">
        <f t="shared" ca="1" si="129"/>
        <v/>
      </c>
      <c r="CR121" s="29" t="str">
        <f t="shared" ca="1" si="130"/>
        <v/>
      </c>
      <c r="CS121" s="29" t="e">
        <f ca="1">+_xlfn.IFNA(VLOOKUP($B121,'Resultados General'!$C$11:$CG$510,MATCH(CS$6,'Resultados General'!$C$10:$CG$10,0),0),"")</f>
        <v>#NAME?</v>
      </c>
      <c r="CT121" s="29" t="str">
        <f t="shared" ca="1" si="131"/>
        <v/>
      </c>
      <c r="CU121" s="29" t="str">
        <f t="shared" ca="1" si="132"/>
        <v/>
      </c>
      <c r="CV121" s="29" t="e">
        <f ca="1">+_xlfn.IFNA(VLOOKUP($B121,'Resultados General'!$C$11:$CG$510,MATCH(CV$6,'Resultados General'!$C$10:$CG$10,0),0),"")</f>
        <v>#NAME?</v>
      </c>
      <c r="CW121" s="29" t="str">
        <f t="shared" ca="1" si="133"/>
        <v/>
      </c>
      <c r="CX121" s="29" t="str">
        <f t="shared" ca="1" si="134"/>
        <v/>
      </c>
      <c r="CY121" s="29" t="e">
        <f ca="1">+_xlfn.IFNA(VLOOKUP($B121,'Resultados General'!$C$11:$CG$510,MATCH(CY$6,'Resultados General'!$C$10:$CG$10,0),0),"")</f>
        <v>#NAME?</v>
      </c>
      <c r="CZ121" s="29" t="str">
        <f t="shared" ca="1" si="135"/>
        <v/>
      </c>
      <c r="DA121" s="29" t="str">
        <f t="shared" ca="1" si="136"/>
        <v/>
      </c>
      <c r="DB121" s="29" t="e">
        <f ca="1">+_xlfn.IFNA(VLOOKUP($B121,'Resultados General'!$C$11:$CG$510,MATCH(DB$6,'Resultados General'!$C$10:$CG$10,0),0),"")</f>
        <v>#NAME?</v>
      </c>
      <c r="DC121" s="29" t="str">
        <f t="shared" ca="1" si="137"/>
        <v/>
      </c>
      <c r="DD121" s="29" t="str">
        <f t="shared" ca="1" si="138"/>
        <v/>
      </c>
      <c r="DE121" s="29" t="e">
        <f ca="1">+_xlfn.IFNA(VLOOKUP($B121,'Resultados General'!$C$11:$CG$510,MATCH(DE$6,'Resultados General'!$C$10:$CG$10,0),0),"")</f>
        <v>#NAME?</v>
      </c>
      <c r="DF121" s="29" t="str">
        <f t="shared" ca="1" si="139"/>
        <v/>
      </c>
      <c r="DG121" s="29" t="str">
        <f t="shared" ca="1" si="140"/>
        <v/>
      </c>
      <c r="DH121" s="29" t="e">
        <f ca="1">+_xlfn.IFNA(VLOOKUP($B121,'Resultados General'!$C$11:$CG$510,MATCH(DH$6,'Resultados General'!$C$10:$CG$10,0),0),"")</f>
        <v>#NAME?</v>
      </c>
      <c r="DI121" s="29" t="str">
        <f t="shared" ca="1" si="141"/>
        <v/>
      </c>
      <c r="DJ121" s="29" t="str">
        <f t="shared" ca="1" si="142"/>
        <v/>
      </c>
      <c r="DK121" s="29" t="e">
        <f ca="1">+_xlfn.IFNA(VLOOKUP($B121,'Resultados General'!$C$11:$CG$510,MATCH(DK$6,'Resultados General'!$C$10:$CG$10,0),0),"")</f>
        <v>#NAME?</v>
      </c>
      <c r="DL121" s="29" t="str">
        <f t="shared" ca="1" si="143"/>
        <v/>
      </c>
      <c r="DM121" s="29" t="str">
        <f t="shared" ca="1" si="144"/>
        <v/>
      </c>
      <c r="DN121" s="29" t="e">
        <f ca="1">+_xlfn.IFNA(VLOOKUP($B121,'Resultados General'!$C$11:$CG$510,MATCH(DN$6,'Resultados General'!$C$10:$CG$10,0),0),"")</f>
        <v>#NAME?</v>
      </c>
      <c r="DO121" s="29" t="str">
        <f t="shared" ca="1" si="145"/>
        <v/>
      </c>
      <c r="DP121" s="29" t="str">
        <f t="shared" ca="1" si="146"/>
        <v/>
      </c>
    </row>
    <row r="122" spans="2:120">
      <c r="B122" s="219" t="str">
        <f>+IF('Resultados General'!C125="","",'Resultados General'!C125)</f>
        <v/>
      </c>
      <c r="C122" s="134" t="e">
        <f ca="1">+_xlfn.IFNA(VLOOKUP('Distribución de puestos'!B122,'Resultados General'!$C$11:$J$510,8,0),"")</f>
        <v>#NAME?</v>
      </c>
      <c r="D122" s="135" t="e">
        <f ca="1">+_xlfn.IFNA(VLOOKUP(B122,'Resultados General'!$C$11:$L$510,10,0),"")</f>
        <v>#NAME?</v>
      </c>
      <c r="E122" s="26" t="s">
        <v>76</v>
      </c>
      <c r="F122" s="26" t="s">
        <v>76</v>
      </c>
      <c r="G122" s="135" t="str">
        <f t="shared" ca="1" si="147"/>
        <v/>
      </c>
      <c r="H122" s="135" t="str">
        <f t="shared" ca="1" si="148"/>
        <v/>
      </c>
      <c r="I122" s="219" t="str">
        <f t="shared" si="149"/>
        <v/>
      </c>
      <c r="J122" s="138"/>
      <c r="M122" s="29" t="e">
        <f ca="1">+_xlfn.IFNA(VLOOKUP($B122,'Resultados General'!$C$11:$CG$510,MATCH(M$6,'Resultados General'!$C$10:$CG$10,0),0),"")</f>
        <v>#NAME?</v>
      </c>
      <c r="N122" s="29" t="str">
        <f t="shared" ca="1" si="75"/>
        <v/>
      </c>
      <c r="O122" s="29" t="str">
        <f t="shared" ca="1" si="76"/>
        <v/>
      </c>
      <c r="P122" s="29" t="e">
        <f ca="1">+_xlfn.IFNA(VLOOKUP($B122,'Resultados General'!$C$11:$CG$510,MATCH(P$6,'Resultados General'!$C$10:$CG$10,0),0),"")</f>
        <v>#NAME?</v>
      </c>
      <c r="Q122" s="29" t="str">
        <f t="shared" ca="1" si="77"/>
        <v/>
      </c>
      <c r="R122" s="29" t="str">
        <f t="shared" ca="1" si="78"/>
        <v/>
      </c>
      <c r="S122" s="29" t="e">
        <f ca="1">+_xlfn.IFNA(VLOOKUP($B122,'Resultados General'!$C$11:$CG$510,MATCH(S$6,'Resultados General'!$C$10:$CG$10,0),0),"")</f>
        <v>#NAME?</v>
      </c>
      <c r="T122" s="29" t="str">
        <f t="shared" ca="1" si="79"/>
        <v/>
      </c>
      <c r="U122" s="29" t="str">
        <f t="shared" ca="1" si="80"/>
        <v/>
      </c>
      <c r="V122" s="29" t="e">
        <f ca="1">+_xlfn.IFNA(VLOOKUP($B122,'Resultados General'!$C$11:$CG$510,MATCH(V$6,'Resultados General'!$C$10:$CG$10,0),0),"")</f>
        <v>#NAME?</v>
      </c>
      <c r="W122" s="29" t="str">
        <f t="shared" ca="1" si="81"/>
        <v/>
      </c>
      <c r="X122" s="29" t="str">
        <f t="shared" ca="1" si="82"/>
        <v/>
      </c>
      <c r="Y122" s="29" t="e">
        <f ca="1">+_xlfn.IFNA(VLOOKUP($B122,'Resultados General'!$C$11:$CG$510,MATCH(Y$6,'Resultados General'!$C$10:$CG$10,0),0),"")</f>
        <v>#NAME?</v>
      </c>
      <c r="Z122" s="29" t="str">
        <f t="shared" ca="1" si="83"/>
        <v/>
      </c>
      <c r="AA122" s="29" t="str">
        <f t="shared" ca="1" si="84"/>
        <v/>
      </c>
      <c r="AB122" s="29" t="e">
        <f ca="1">+_xlfn.IFNA(VLOOKUP($B122,'Resultados General'!$C$11:$CG$510,MATCH(AB$6,'Resultados General'!$C$10:$CG$10,0),0),"")</f>
        <v>#NAME?</v>
      </c>
      <c r="AC122" s="29" t="str">
        <f t="shared" ca="1" si="85"/>
        <v/>
      </c>
      <c r="AD122" s="29" t="str">
        <f t="shared" ca="1" si="86"/>
        <v/>
      </c>
      <c r="AE122" s="29" t="e">
        <f ca="1">+_xlfn.IFNA(VLOOKUP($B122,'Resultados General'!$C$11:$CG$510,MATCH(AE$6,'Resultados General'!$C$10:$CG$10,0),0),"")</f>
        <v>#NAME?</v>
      </c>
      <c r="AF122" s="29" t="str">
        <f t="shared" ca="1" si="87"/>
        <v/>
      </c>
      <c r="AG122" s="29" t="str">
        <f t="shared" ca="1" si="88"/>
        <v/>
      </c>
      <c r="AH122" s="29" t="e">
        <f ca="1">+_xlfn.IFNA(VLOOKUP($B122,'Resultados General'!$C$11:$CG$510,MATCH(AH$6,'Resultados General'!$C$10:$CG$10,0),0),"")</f>
        <v>#NAME?</v>
      </c>
      <c r="AI122" s="29" t="str">
        <f t="shared" ca="1" si="89"/>
        <v/>
      </c>
      <c r="AJ122" s="29" t="str">
        <f t="shared" ca="1" si="90"/>
        <v/>
      </c>
      <c r="AK122" s="29" t="e">
        <f ca="1">+_xlfn.IFNA(VLOOKUP($B122,'Resultados General'!$C$11:$CG$510,MATCH(AK$6,'Resultados General'!$C$10:$CG$10,0),0),"")</f>
        <v>#NAME?</v>
      </c>
      <c r="AL122" s="29" t="str">
        <f t="shared" ca="1" si="91"/>
        <v/>
      </c>
      <c r="AM122" s="29" t="str">
        <f t="shared" ca="1" si="92"/>
        <v/>
      </c>
      <c r="AN122" s="29" t="e">
        <f ca="1">+_xlfn.IFNA(VLOOKUP($B122,'Resultados General'!$C$11:$CG$510,MATCH(AN$6,'Resultados General'!$C$10:$CG$10,0),0),"")</f>
        <v>#NAME?</v>
      </c>
      <c r="AO122" s="29" t="str">
        <f t="shared" ca="1" si="93"/>
        <v/>
      </c>
      <c r="AP122" s="29" t="str">
        <f t="shared" ca="1" si="94"/>
        <v/>
      </c>
      <c r="AQ122" s="29" t="e">
        <f ca="1">+_xlfn.IFNA(VLOOKUP($B122,'Resultados General'!$C$11:$CG$510,MATCH(AQ$6,'Resultados General'!$C$10:$CG$10,0),0),"")</f>
        <v>#NAME?</v>
      </c>
      <c r="AR122" s="29" t="str">
        <f t="shared" ca="1" si="95"/>
        <v/>
      </c>
      <c r="AS122" s="29" t="str">
        <f t="shared" ca="1" si="96"/>
        <v/>
      </c>
      <c r="AT122" s="29" t="e">
        <f ca="1">+_xlfn.IFNA(VLOOKUP($B122,'Resultados General'!$C$11:$CG$510,MATCH(AT$6,'Resultados General'!$C$10:$CG$10,0),0),"")</f>
        <v>#NAME?</v>
      </c>
      <c r="AU122" s="29" t="str">
        <f t="shared" ca="1" si="97"/>
        <v/>
      </c>
      <c r="AV122" s="29" t="str">
        <f t="shared" ca="1" si="98"/>
        <v/>
      </c>
      <c r="AW122" s="29" t="e">
        <f ca="1">+_xlfn.IFNA(VLOOKUP($B122,'Resultados General'!$C$11:$CG$510,MATCH(AW$6,'Resultados General'!$C$10:$CG$10,0),0),"")</f>
        <v>#NAME?</v>
      </c>
      <c r="AX122" s="29" t="str">
        <f t="shared" ca="1" si="99"/>
        <v/>
      </c>
      <c r="AY122" s="29" t="str">
        <f t="shared" ca="1" si="100"/>
        <v/>
      </c>
      <c r="AZ122" s="29" t="e">
        <f ca="1">+_xlfn.IFNA(VLOOKUP($B122,'Resultados General'!$C$11:$CG$510,MATCH(AZ$6,'Resultados General'!$C$10:$CG$10,0),0),"")</f>
        <v>#NAME?</v>
      </c>
      <c r="BA122" s="29" t="str">
        <f t="shared" ca="1" si="101"/>
        <v/>
      </c>
      <c r="BB122" s="29" t="str">
        <f t="shared" ca="1" si="102"/>
        <v/>
      </c>
      <c r="BC122" s="29" t="e">
        <f ca="1">+_xlfn.IFNA(VLOOKUP($B122,'Resultados General'!$C$11:$CG$510,MATCH(BC$6,'Resultados General'!$C$10:$CG$10,0),0),"")</f>
        <v>#NAME?</v>
      </c>
      <c r="BD122" s="29" t="str">
        <f t="shared" ca="1" si="103"/>
        <v/>
      </c>
      <c r="BE122" s="29" t="str">
        <f t="shared" ca="1" si="104"/>
        <v/>
      </c>
      <c r="BF122" s="29" t="e">
        <f ca="1">+_xlfn.IFNA(VLOOKUP($B122,'Resultados General'!$C$11:$CG$510,MATCH(BF$6,'Resultados General'!$C$10:$CG$10,0),0),"")</f>
        <v>#NAME?</v>
      </c>
      <c r="BG122" s="29" t="str">
        <f t="shared" ca="1" si="105"/>
        <v/>
      </c>
      <c r="BH122" s="29" t="str">
        <f t="shared" ca="1" si="106"/>
        <v/>
      </c>
      <c r="BI122" s="29" t="e">
        <f ca="1">+_xlfn.IFNA(VLOOKUP($B122,'Resultados General'!$C$11:$CG$510,MATCH(BI$6,'Resultados General'!$C$10:$CG$10,0),0),"")</f>
        <v>#NAME?</v>
      </c>
      <c r="BJ122" s="29" t="str">
        <f t="shared" ca="1" si="107"/>
        <v/>
      </c>
      <c r="BK122" s="29" t="str">
        <f t="shared" ca="1" si="108"/>
        <v/>
      </c>
      <c r="BL122" s="29" t="e">
        <f ca="1">+_xlfn.IFNA(VLOOKUP($B122,'Resultados General'!$C$11:$CG$510,MATCH(BL$6,'Resultados General'!$C$10:$CG$10,0),0),"")</f>
        <v>#NAME?</v>
      </c>
      <c r="BM122" s="29" t="str">
        <f t="shared" ca="1" si="109"/>
        <v/>
      </c>
      <c r="BN122" s="29" t="str">
        <f t="shared" ca="1" si="110"/>
        <v/>
      </c>
      <c r="BO122" s="29" t="e">
        <f ca="1">+_xlfn.IFNA(VLOOKUP($B122,'Resultados General'!$C$11:$CG$510,MATCH(BO$6,'Resultados General'!$C$10:$CG$10,0),0),"")</f>
        <v>#NAME?</v>
      </c>
      <c r="BP122" s="29" t="str">
        <f t="shared" ca="1" si="111"/>
        <v/>
      </c>
      <c r="BQ122" s="29" t="str">
        <f t="shared" ca="1" si="112"/>
        <v/>
      </c>
      <c r="BR122" s="29" t="e">
        <f ca="1">+_xlfn.IFNA(VLOOKUP($B122,'Resultados General'!$C$11:$CG$510,MATCH(BR$6,'Resultados General'!$C$10:$CG$10,0),0),"")</f>
        <v>#NAME?</v>
      </c>
      <c r="BS122" s="29" t="str">
        <f t="shared" ca="1" si="113"/>
        <v/>
      </c>
      <c r="BT122" s="29" t="str">
        <f t="shared" ca="1" si="114"/>
        <v/>
      </c>
      <c r="BU122" s="29" t="e">
        <f ca="1">+_xlfn.IFNA(VLOOKUP($B122,'Resultados General'!$C$11:$CG$510,MATCH(BU$6,'Resultados General'!$C$10:$CG$10,0),0),"")</f>
        <v>#NAME?</v>
      </c>
      <c r="BV122" s="29" t="str">
        <f t="shared" ca="1" si="115"/>
        <v/>
      </c>
      <c r="BW122" s="29" t="str">
        <f t="shared" ca="1" si="116"/>
        <v/>
      </c>
      <c r="BX122" s="29" t="e">
        <f ca="1">+_xlfn.IFNA(VLOOKUP($B122,'Resultados General'!$C$11:$CG$510,MATCH(BX$6,'Resultados General'!$C$10:$CG$10,0),0),"")</f>
        <v>#NAME?</v>
      </c>
      <c r="BY122" s="29" t="str">
        <f t="shared" ca="1" si="117"/>
        <v/>
      </c>
      <c r="BZ122" s="29" t="str">
        <f t="shared" ca="1" si="118"/>
        <v/>
      </c>
      <c r="CA122" s="29" t="e">
        <f ca="1">+_xlfn.IFNA(VLOOKUP($B122,'Resultados General'!$C$11:$CG$510,MATCH(CA$6,'Resultados General'!$C$10:$CG$10,0),0),"")</f>
        <v>#NAME?</v>
      </c>
      <c r="CB122" s="29" t="str">
        <f t="shared" ca="1" si="119"/>
        <v/>
      </c>
      <c r="CC122" s="29" t="str">
        <f t="shared" ca="1" si="120"/>
        <v/>
      </c>
      <c r="CD122" s="29" t="e">
        <f ca="1">+_xlfn.IFNA(VLOOKUP($B122,'Resultados General'!$C$11:$CG$510,MATCH(CD$6,'Resultados General'!$C$10:$CG$10,0),0),"")</f>
        <v>#NAME?</v>
      </c>
      <c r="CE122" s="29" t="str">
        <f t="shared" ca="1" si="121"/>
        <v/>
      </c>
      <c r="CF122" s="29" t="str">
        <f t="shared" ca="1" si="122"/>
        <v/>
      </c>
      <c r="CG122" s="29" t="e">
        <f ca="1">+_xlfn.IFNA(VLOOKUP($B122,'Resultados General'!$C$11:$CG$510,MATCH(CG$6,'Resultados General'!$C$10:$CG$10,0),0),"")</f>
        <v>#NAME?</v>
      </c>
      <c r="CH122" s="29" t="str">
        <f t="shared" ca="1" si="123"/>
        <v/>
      </c>
      <c r="CI122" s="29" t="str">
        <f t="shared" ca="1" si="124"/>
        <v/>
      </c>
      <c r="CJ122" s="29" t="e">
        <f ca="1">+_xlfn.IFNA(VLOOKUP($B122,'Resultados General'!$C$11:$CG$510,MATCH(CJ$6,'Resultados General'!$C$10:$CG$10,0),0),"")</f>
        <v>#NAME?</v>
      </c>
      <c r="CK122" s="29" t="str">
        <f t="shared" ca="1" si="125"/>
        <v/>
      </c>
      <c r="CL122" s="29" t="str">
        <f t="shared" ca="1" si="126"/>
        <v/>
      </c>
      <c r="CM122" s="29" t="e">
        <f ca="1">+_xlfn.IFNA(VLOOKUP($B122,'Resultados General'!$C$11:$CG$510,MATCH(CM$6,'Resultados General'!$C$10:$CG$10,0),0),"")</f>
        <v>#NAME?</v>
      </c>
      <c r="CN122" s="29" t="str">
        <f t="shared" ca="1" si="127"/>
        <v/>
      </c>
      <c r="CO122" s="29" t="str">
        <f t="shared" ca="1" si="128"/>
        <v/>
      </c>
      <c r="CP122" s="29" t="e">
        <f ca="1">+_xlfn.IFNA(VLOOKUP($B122,'Resultados General'!$C$11:$CG$510,MATCH(CP$6,'Resultados General'!$C$10:$CG$10,0),0),"")</f>
        <v>#NAME?</v>
      </c>
      <c r="CQ122" s="29" t="str">
        <f t="shared" ca="1" si="129"/>
        <v/>
      </c>
      <c r="CR122" s="29" t="str">
        <f t="shared" ca="1" si="130"/>
        <v/>
      </c>
      <c r="CS122" s="29" t="e">
        <f ca="1">+_xlfn.IFNA(VLOOKUP($B122,'Resultados General'!$C$11:$CG$510,MATCH(CS$6,'Resultados General'!$C$10:$CG$10,0),0),"")</f>
        <v>#NAME?</v>
      </c>
      <c r="CT122" s="29" t="str">
        <f t="shared" ca="1" si="131"/>
        <v/>
      </c>
      <c r="CU122" s="29" t="str">
        <f t="shared" ca="1" si="132"/>
        <v/>
      </c>
      <c r="CV122" s="29" t="e">
        <f ca="1">+_xlfn.IFNA(VLOOKUP($B122,'Resultados General'!$C$11:$CG$510,MATCH(CV$6,'Resultados General'!$C$10:$CG$10,0),0),"")</f>
        <v>#NAME?</v>
      </c>
      <c r="CW122" s="29" t="str">
        <f t="shared" ca="1" si="133"/>
        <v/>
      </c>
      <c r="CX122" s="29" t="str">
        <f t="shared" ca="1" si="134"/>
        <v/>
      </c>
      <c r="CY122" s="29" t="e">
        <f ca="1">+_xlfn.IFNA(VLOOKUP($B122,'Resultados General'!$C$11:$CG$510,MATCH(CY$6,'Resultados General'!$C$10:$CG$10,0),0),"")</f>
        <v>#NAME?</v>
      </c>
      <c r="CZ122" s="29" t="str">
        <f t="shared" ca="1" si="135"/>
        <v/>
      </c>
      <c r="DA122" s="29" t="str">
        <f t="shared" ca="1" si="136"/>
        <v/>
      </c>
      <c r="DB122" s="29" t="e">
        <f ca="1">+_xlfn.IFNA(VLOOKUP($B122,'Resultados General'!$C$11:$CG$510,MATCH(DB$6,'Resultados General'!$C$10:$CG$10,0),0),"")</f>
        <v>#NAME?</v>
      </c>
      <c r="DC122" s="29" t="str">
        <f t="shared" ca="1" si="137"/>
        <v/>
      </c>
      <c r="DD122" s="29" t="str">
        <f t="shared" ca="1" si="138"/>
        <v/>
      </c>
      <c r="DE122" s="29" t="e">
        <f ca="1">+_xlfn.IFNA(VLOOKUP($B122,'Resultados General'!$C$11:$CG$510,MATCH(DE$6,'Resultados General'!$C$10:$CG$10,0),0),"")</f>
        <v>#NAME?</v>
      </c>
      <c r="DF122" s="29" t="str">
        <f t="shared" ca="1" si="139"/>
        <v/>
      </c>
      <c r="DG122" s="29" t="str">
        <f t="shared" ca="1" si="140"/>
        <v/>
      </c>
      <c r="DH122" s="29" t="e">
        <f ca="1">+_xlfn.IFNA(VLOOKUP($B122,'Resultados General'!$C$11:$CG$510,MATCH(DH$6,'Resultados General'!$C$10:$CG$10,0),0),"")</f>
        <v>#NAME?</v>
      </c>
      <c r="DI122" s="29" t="str">
        <f t="shared" ca="1" si="141"/>
        <v/>
      </c>
      <c r="DJ122" s="29" t="str">
        <f t="shared" ca="1" si="142"/>
        <v/>
      </c>
      <c r="DK122" s="29" t="e">
        <f ca="1">+_xlfn.IFNA(VLOOKUP($B122,'Resultados General'!$C$11:$CG$510,MATCH(DK$6,'Resultados General'!$C$10:$CG$10,0),0),"")</f>
        <v>#NAME?</v>
      </c>
      <c r="DL122" s="29" t="str">
        <f t="shared" ca="1" si="143"/>
        <v/>
      </c>
      <c r="DM122" s="29" t="str">
        <f t="shared" ca="1" si="144"/>
        <v/>
      </c>
      <c r="DN122" s="29" t="e">
        <f ca="1">+_xlfn.IFNA(VLOOKUP($B122,'Resultados General'!$C$11:$CG$510,MATCH(DN$6,'Resultados General'!$C$10:$CG$10,0),0),"")</f>
        <v>#NAME?</v>
      </c>
      <c r="DO122" s="29" t="str">
        <f t="shared" ca="1" si="145"/>
        <v/>
      </c>
      <c r="DP122" s="29" t="str">
        <f t="shared" ca="1" si="146"/>
        <v/>
      </c>
    </row>
    <row r="123" spans="2:120">
      <c r="B123" s="219" t="str">
        <f>+IF('Resultados General'!C126="","",'Resultados General'!C126)</f>
        <v/>
      </c>
      <c r="C123" s="134" t="e">
        <f ca="1">+_xlfn.IFNA(VLOOKUP('Distribución de puestos'!B123,'Resultados General'!$C$11:$J$510,8,0),"")</f>
        <v>#NAME?</v>
      </c>
      <c r="D123" s="135" t="e">
        <f ca="1">+_xlfn.IFNA(VLOOKUP(B123,'Resultados General'!$C$11:$L$510,10,0),"")</f>
        <v>#NAME?</v>
      </c>
      <c r="E123" s="26" t="s">
        <v>76</v>
      </c>
      <c r="F123" s="26" t="s">
        <v>76</v>
      </c>
      <c r="G123" s="135" t="str">
        <f t="shared" ca="1" si="147"/>
        <v/>
      </c>
      <c r="H123" s="135" t="str">
        <f t="shared" ca="1" si="148"/>
        <v/>
      </c>
      <c r="I123" s="219" t="str">
        <f t="shared" si="149"/>
        <v/>
      </c>
      <c r="J123" s="138"/>
      <c r="M123" s="29" t="e">
        <f ca="1">+_xlfn.IFNA(VLOOKUP($B123,'Resultados General'!$C$11:$CG$510,MATCH(M$6,'Resultados General'!$C$10:$CG$10,0),0),"")</f>
        <v>#NAME?</v>
      </c>
      <c r="N123" s="29" t="str">
        <f t="shared" ca="1" si="75"/>
        <v/>
      </c>
      <c r="O123" s="29" t="str">
        <f t="shared" ca="1" si="76"/>
        <v/>
      </c>
      <c r="P123" s="29" t="e">
        <f ca="1">+_xlfn.IFNA(VLOOKUP($B123,'Resultados General'!$C$11:$CG$510,MATCH(P$6,'Resultados General'!$C$10:$CG$10,0),0),"")</f>
        <v>#NAME?</v>
      </c>
      <c r="Q123" s="29" t="str">
        <f t="shared" ca="1" si="77"/>
        <v/>
      </c>
      <c r="R123" s="29" t="str">
        <f t="shared" ca="1" si="78"/>
        <v/>
      </c>
      <c r="S123" s="29" t="e">
        <f ca="1">+_xlfn.IFNA(VLOOKUP($B123,'Resultados General'!$C$11:$CG$510,MATCH(S$6,'Resultados General'!$C$10:$CG$10,0),0),"")</f>
        <v>#NAME?</v>
      </c>
      <c r="T123" s="29" t="str">
        <f t="shared" ca="1" si="79"/>
        <v/>
      </c>
      <c r="U123" s="29" t="str">
        <f t="shared" ca="1" si="80"/>
        <v/>
      </c>
      <c r="V123" s="29" t="e">
        <f ca="1">+_xlfn.IFNA(VLOOKUP($B123,'Resultados General'!$C$11:$CG$510,MATCH(V$6,'Resultados General'!$C$10:$CG$10,0),0),"")</f>
        <v>#NAME?</v>
      </c>
      <c r="W123" s="29" t="str">
        <f t="shared" ca="1" si="81"/>
        <v/>
      </c>
      <c r="X123" s="29" t="str">
        <f t="shared" ca="1" si="82"/>
        <v/>
      </c>
      <c r="Y123" s="29" t="e">
        <f ca="1">+_xlfn.IFNA(VLOOKUP($B123,'Resultados General'!$C$11:$CG$510,MATCH(Y$6,'Resultados General'!$C$10:$CG$10,0),0),"")</f>
        <v>#NAME?</v>
      </c>
      <c r="Z123" s="29" t="str">
        <f t="shared" ca="1" si="83"/>
        <v/>
      </c>
      <c r="AA123" s="29" t="str">
        <f t="shared" ca="1" si="84"/>
        <v/>
      </c>
      <c r="AB123" s="29" t="e">
        <f ca="1">+_xlfn.IFNA(VLOOKUP($B123,'Resultados General'!$C$11:$CG$510,MATCH(AB$6,'Resultados General'!$C$10:$CG$10,0),0),"")</f>
        <v>#NAME?</v>
      </c>
      <c r="AC123" s="29" t="str">
        <f t="shared" ca="1" si="85"/>
        <v/>
      </c>
      <c r="AD123" s="29" t="str">
        <f t="shared" ca="1" si="86"/>
        <v/>
      </c>
      <c r="AE123" s="29" t="e">
        <f ca="1">+_xlfn.IFNA(VLOOKUP($B123,'Resultados General'!$C$11:$CG$510,MATCH(AE$6,'Resultados General'!$C$10:$CG$10,0),0),"")</f>
        <v>#NAME?</v>
      </c>
      <c r="AF123" s="29" t="str">
        <f t="shared" ca="1" si="87"/>
        <v/>
      </c>
      <c r="AG123" s="29" t="str">
        <f t="shared" ca="1" si="88"/>
        <v/>
      </c>
      <c r="AH123" s="29" t="e">
        <f ca="1">+_xlfn.IFNA(VLOOKUP($B123,'Resultados General'!$C$11:$CG$510,MATCH(AH$6,'Resultados General'!$C$10:$CG$10,0),0),"")</f>
        <v>#NAME?</v>
      </c>
      <c r="AI123" s="29" t="str">
        <f t="shared" ca="1" si="89"/>
        <v/>
      </c>
      <c r="AJ123" s="29" t="str">
        <f t="shared" ca="1" si="90"/>
        <v/>
      </c>
      <c r="AK123" s="29" t="e">
        <f ca="1">+_xlfn.IFNA(VLOOKUP($B123,'Resultados General'!$C$11:$CG$510,MATCH(AK$6,'Resultados General'!$C$10:$CG$10,0),0),"")</f>
        <v>#NAME?</v>
      </c>
      <c r="AL123" s="29" t="str">
        <f t="shared" ca="1" si="91"/>
        <v/>
      </c>
      <c r="AM123" s="29" t="str">
        <f t="shared" ca="1" si="92"/>
        <v/>
      </c>
      <c r="AN123" s="29" t="e">
        <f ca="1">+_xlfn.IFNA(VLOOKUP($B123,'Resultados General'!$C$11:$CG$510,MATCH(AN$6,'Resultados General'!$C$10:$CG$10,0),0),"")</f>
        <v>#NAME?</v>
      </c>
      <c r="AO123" s="29" t="str">
        <f t="shared" ca="1" si="93"/>
        <v/>
      </c>
      <c r="AP123" s="29" t="str">
        <f t="shared" ca="1" si="94"/>
        <v/>
      </c>
      <c r="AQ123" s="29" t="e">
        <f ca="1">+_xlfn.IFNA(VLOOKUP($B123,'Resultados General'!$C$11:$CG$510,MATCH(AQ$6,'Resultados General'!$C$10:$CG$10,0),0),"")</f>
        <v>#NAME?</v>
      </c>
      <c r="AR123" s="29" t="str">
        <f t="shared" ca="1" si="95"/>
        <v/>
      </c>
      <c r="AS123" s="29" t="str">
        <f t="shared" ca="1" si="96"/>
        <v/>
      </c>
      <c r="AT123" s="29" t="e">
        <f ca="1">+_xlfn.IFNA(VLOOKUP($B123,'Resultados General'!$C$11:$CG$510,MATCH(AT$6,'Resultados General'!$C$10:$CG$10,0),0),"")</f>
        <v>#NAME?</v>
      </c>
      <c r="AU123" s="29" t="str">
        <f t="shared" ca="1" si="97"/>
        <v/>
      </c>
      <c r="AV123" s="29" t="str">
        <f t="shared" ca="1" si="98"/>
        <v/>
      </c>
      <c r="AW123" s="29" t="e">
        <f ca="1">+_xlfn.IFNA(VLOOKUP($B123,'Resultados General'!$C$11:$CG$510,MATCH(AW$6,'Resultados General'!$C$10:$CG$10,0),0),"")</f>
        <v>#NAME?</v>
      </c>
      <c r="AX123" s="29" t="str">
        <f t="shared" ca="1" si="99"/>
        <v/>
      </c>
      <c r="AY123" s="29" t="str">
        <f t="shared" ca="1" si="100"/>
        <v/>
      </c>
      <c r="AZ123" s="29" t="e">
        <f ca="1">+_xlfn.IFNA(VLOOKUP($B123,'Resultados General'!$C$11:$CG$510,MATCH(AZ$6,'Resultados General'!$C$10:$CG$10,0),0),"")</f>
        <v>#NAME?</v>
      </c>
      <c r="BA123" s="29" t="str">
        <f t="shared" ca="1" si="101"/>
        <v/>
      </c>
      <c r="BB123" s="29" t="str">
        <f t="shared" ca="1" si="102"/>
        <v/>
      </c>
      <c r="BC123" s="29" t="e">
        <f ca="1">+_xlfn.IFNA(VLOOKUP($B123,'Resultados General'!$C$11:$CG$510,MATCH(BC$6,'Resultados General'!$C$10:$CG$10,0),0),"")</f>
        <v>#NAME?</v>
      </c>
      <c r="BD123" s="29" t="str">
        <f t="shared" ca="1" si="103"/>
        <v/>
      </c>
      <c r="BE123" s="29" t="str">
        <f t="shared" ca="1" si="104"/>
        <v/>
      </c>
      <c r="BF123" s="29" t="e">
        <f ca="1">+_xlfn.IFNA(VLOOKUP($B123,'Resultados General'!$C$11:$CG$510,MATCH(BF$6,'Resultados General'!$C$10:$CG$10,0),0),"")</f>
        <v>#NAME?</v>
      </c>
      <c r="BG123" s="29" t="str">
        <f t="shared" ca="1" si="105"/>
        <v/>
      </c>
      <c r="BH123" s="29" t="str">
        <f t="shared" ca="1" si="106"/>
        <v/>
      </c>
      <c r="BI123" s="29" t="e">
        <f ca="1">+_xlfn.IFNA(VLOOKUP($B123,'Resultados General'!$C$11:$CG$510,MATCH(BI$6,'Resultados General'!$C$10:$CG$10,0),0),"")</f>
        <v>#NAME?</v>
      </c>
      <c r="BJ123" s="29" t="str">
        <f t="shared" ca="1" si="107"/>
        <v/>
      </c>
      <c r="BK123" s="29" t="str">
        <f t="shared" ca="1" si="108"/>
        <v/>
      </c>
      <c r="BL123" s="29" t="e">
        <f ca="1">+_xlfn.IFNA(VLOOKUP($B123,'Resultados General'!$C$11:$CG$510,MATCH(BL$6,'Resultados General'!$C$10:$CG$10,0),0),"")</f>
        <v>#NAME?</v>
      </c>
      <c r="BM123" s="29" t="str">
        <f t="shared" ca="1" si="109"/>
        <v/>
      </c>
      <c r="BN123" s="29" t="str">
        <f t="shared" ca="1" si="110"/>
        <v/>
      </c>
      <c r="BO123" s="29" t="e">
        <f ca="1">+_xlfn.IFNA(VLOOKUP($B123,'Resultados General'!$C$11:$CG$510,MATCH(BO$6,'Resultados General'!$C$10:$CG$10,0),0),"")</f>
        <v>#NAME?</v>
      </c>
      <c r="BP123" s="29" t="str">
        <f t="shared" ca="1" si="111"/>
        <v/>
      </c>
      <c r="BQ123" s="29" t="str">
        <f t="shared" ca="1" si="112"/>
        <v/>
      </c>
      <c r="BR123" s="29" t="e">
        <f ca="1">+_xlfn.IFNA(VLOOKUP($B123,'Resultados General'!$C$11:$CG$510,MATCH(BR$6,'Resultados General'!$C$10:$CG$10,0),0),"")</f>
        <v>#NAME?</v>
      </c>
      <c r="BS123" s="29" t="str">
        <f t="shared" ca="1" si="113"/>
        <v/>
      </c>
      <c r="BT123" s="29" t="str">
        <f t="shared" ca="1" si="114"/>
        <v/>
      </c>
      <c r="BU123" s="29" t="e">
        <f ca="1">+_xlfn.IFNA(VLOOKUP($B123,'Resultados General'!$C$11:$CG$510,MATCH(BU$6,'Resultados General'!$C$10:$CG$10,0),0),"")</f>
        <v>#NAME?</v>
      </c>
      <c r="BV123" s="29" t="str">
        <f t="shared" ca="1" si="115"/>
        <v/>
      </c>
      <c r="BW123" s="29" t="str">
        <f t="shared" ca="1" si="116"/>
        <v/>
      </c>
      <c r="BX123" s="29" t="e">
        <f ca="1">+_xlfn.IFNA(VLOOKUP($B123,'Resultados General'!$C$11:$CG$510,MATCH(BX$6,'Resultados General'!$C$10:$CG$10,0),0),"")</f>
        <v>#NAME?</v>
      </c>
      <c r="BY123" s="29" t="str">
        <f t="shared" ca="1" si="117"/>
        <v/>
      </c>
      <c r="BZ123" s="29" t="str">
        <f t="shared" ca="1" si="118"/>
        <v/>
      </c>
      <c r="CA123" s="29" t="e">
        <f ca="1">+_xlfn.IFNA(VLOOKUP($B123,'Resultados General'!$C$11:$CG$510,MATCH(CA$6,'Resultados General'!$C$10:$CG$10,0),0),"")</f>
        <v>#NAME?</v>
      </c>
      <c r="CB123" s="29" t="str">
        <f t="shared" ca="1" si="119"/>
        <v/>
      </c>
      <c r="CC123" s="29" t="str">
        <f t="shared" ca="1" si="120"/>
        <v/>
      </c>
      <c r="CD123" s="29" t="e">
        <f ca="1">+_xlfn.IFNA(VLOOKUP($B123,'Resultados General'!$C$11:$CG$510,MATCH(CD$6,'Resultados General'!$C$10:$CG$10,0),0),"")</f>
        <v>#NAME?</v>
      </c>
      <c r="CE123" s="29" t="str">
        <f t="shared" ca="1" si="121"/>
        <v/>
      </c>
      <c r="CF123" s="29" t="str">
        <f t="shared" ca="1" si="122"/>
        <v/>
      </c>
      <c r="CG123" s="29" t="e">
        <f ca="1">+_xlfn.IFNA(VLOOKUP($B123,'Resultados General'!$C$11:$CG$510,MATCH(CG$6,'Resultados General'!$C$10:$CG$10,0),0),"")</f>
        <v>#NAME?</v>
      </c>
      <c r="CH123" s="29" t="str">
        <f t="shared" ca="1" si="123"/>
        <v/>
      </c>
      <c r="CI123" s="29" t="str">
        <f t="shared" ca="1" si="124"/>
        <v/>
      </c>
      <c r="CJ123" s="29" t="e">
        <f ca="1">+_xlfn.IFNA(VLOOKUP($B123,'Resultados General'!$C$11:$CG$510,MATCH(CJ$6,'Resultados General'!$C$10:$CG$10,0),0),"")</f>
        <v>#NAME?</v>
      </c>
      <c r="CK123" s="29" t="str">
        <f t="shared" ca="1" si="125"/>
        <v/>
      </c>
      <c r="CL123" s="29" t="str">
        <f t="shared" ca="1" si="126"/>
        <v/>
      </c>
      <c r="CM123" s="29" t="e">
        <f ca="1">+_xlfn.IFNA(VLOOKUP($B123,'Resultados General'!$C$11:$CG$510,MATCH(CM$6,'Resultados General'!$C$10:$CG$10,0),0),"")</f>
        <v>#NAME?</v>
      </c>
      <c r="CN123" s="29" t="str">
        <f t="shared" ca="1" si="127"/>
        <v/>
      </c>
      <c r="CO123" s="29" t="str">
        <f t="shared" ca="1" si="128"/>
        <v/>
      </c>
      <c r="CP123" s="29" t="e">
        <f ca="1">+_xlfn.IFNA(VLOOKUP($B123,'Resultados General'!$C$11:$CG$510,MATCH(CP$6,'Resultados General'!$C$10:$CG$10,0),0),"")</f>
        <v>#NAME?</v>
      </c>
      <c r="CQ123" s="29" t="str">
        <f t="shared" ca="1" si="129"/>
        <v/>
      </c>
      <c r="CR123" s="29" t="str">
        <f t="shared" ca="1" si="130"/>
        <v/>
      </c>
      <c r="CS123" s="29" t="e">
        <f ca="1">+_xlfn.IFNA(VLOOKUP($B123,'Resultados General'!$C$11:$CG$510,MATCH(CS$6,'Resultados General'!$C$10:$CG$10,0),0),"")</f>
        <v>#NAME?</v>
      </c>
      <c r="CT123" s="29" t="str">
        <f t="shared" ca="1" si="131"/>
        <v/>
      </c>
      <c r="CU123" s="29" t="str">
        <f t="shared" ca="1" si="132"/>
        <v/>
      </c>
      <c r="CV123" s="29" t="e">
        <f ca="1">+_xlfn.IFNA(VLOOKUP($B123,'Resultados General'!$C$11:$CG$510,MATCH(CV$6,'Resultados General'!$C$10:$CG$10,0),0),"")</f>
        <v>#NAME?</v>
      </c>
      <c r="CW123" s="29" t="str">
        <f t="shared" ca="1" si="133"/>
        <v/>
      </c>
      <c r="CX123" s="29" t="str">
        <f t="shared" ca="1" si="134"/>
        <v/>
      </c>
      <c r="CY123" s="29" t="e">
        <f ca="1">+_xlfn.IFNA(VLOOKUP($B123,'Resultados General'!$C$11:$CG$510,MATCH(CY$6,'Resultados General'!$C$10:$CG$10,0),0),"")</f>
        <v>#NAME?</v>
      </c>
      <c r="CZ123" s="29" t="str">
        <f t="shared" ca="1" si="135"/>
        <v/>
      </c>
      <c r="DA123" s="29" t="str">
        <f t="shared" ca="1" si="136"/>
        <v/>
      </c>
      <c r="DB123" s="29" t="e">
        <f ca="1">+_xlfn.IFNA(VLOOKUP($B123,'Resultados General'!$C$11:$CG$510,MATCH(DB$6,'Resultados General'!$C$10:$CG$10,0),0),"")</f>
        <v>#NAME?</v>
      </c>
      <c r="DC123" s="29" t="str">
        <f t="shared" ca="1" si="137"/>
        <v/>
      </c>
      <c r="DD123" s="29" t="str">
        <f t="shared" ca="1" si="138"/>
        <v/>
      </c>
      <c r="DE123" s="29" t="e">
        <f ca="1">+_xlfn.IFNA(VLOOKUP($B123,'Resultados General'!$C$11:$CG$510,MATCH(DE$6,'Resultados General'!$C$10:$CG$10,0),0),"")</f>
        <v>#NAME?</v>
      </c>
      <c r="DF123" s="29" t="str">
        <f t="shared" ca="1" si="139"/>
        <v/>
      </c>
      <c r="DG123" s="29" t="str">
        <f t="shared" ca="1" si="140"/>
        <v/>
      </c>
      <c r="DH123" s="29" t="e">
        <f ca="1">+_xlfn.IFNA(VLOOKUP($B123,'Resultados General'!$C$11:$CG$510,MATCH(DH$6,'Resultados General'!$C$10:$CG$10,0),0),"")</f>
        <v>#NAME?</v>
      </c>
      <c r="DI123" s="29" t="str">
        <f t="shared" ca="1" si="141"/>
        <v/>
      </c>
      <c r="DJ123" s="29" t="str">
        <f t="shared" ca="1" si="142"/>
        <v/>
      </c>
      <c r="DK123" s="29" t="e">
        <f ca="1">+_xlfn.IFNA(VLOOKUP($B123,'Resultados General'!$C$11:$CG$510,MATCH(DK$6,'Resultados General'!$C$10:$CG$10,0),0),"")</f>
        <v>#NAME?</v>
      </c>
      <c r="DL123" s="29" t="str">
        <f t="shared" ca="1" si="143"/>
        <v/>
      </c>
      <c r="DM123" s="29" t="str">
        <f t="shared" ca="1" si="144"/>
        <v/>
      </c>
      <c r="DN123" s="29" t="e">
        <f ca="1">+_xlfn.IFNA(VLOOKUP($B123,'Resultados General'!$C$11:$CG$510,MATCH(DN$6,'Resultados General'!$C$10:$CG$10,0),0),"")</f>
        <v>#NAME?</v>
      </c>
      <c r="DO123" s="29" t="str">
        <f t="shared" ca="1" si="145"/>
        <v/>
      </c>
      <c r="DP123" s="29" t="str">
        <f t="shared" ca="1" si="146"/>
        <v/>
      </c>
    </row>
    <row r="124" spans="2:120">
      <c r="B124" s="219" t="str">
        <f>+IF('Resultados General'!C127="","",'Resultados General'!C127)</f>
        <v/>
      </c>
      <c r="C124" s="134" t="e">
        <f ca="1">+_xlfn.IFNA(VLOOKUP('Distribución de puestos'!B124,'Resultados General'!$C$11:$J$510,8,0),"")</f>
        <v>#NAME?</v>
      </c>
      <c r="D124" s="135" t="e">
        <f ca="1">+_xlfn.IFNA(VLOOKUP(B124,'Resultados General'!$C$11:$L$510,10,0),"")</f>
        <v>#NAME?</v>
      </c>
      <c r="E124" s="26" t="s">
        <v>76</v>
      </c>
      <c r="F124" s="26" t="s">
        <v>76</v>
      </c>
      <c r="G124" s="135" t="str">
        <f t="shared" ca="1" si="147"/>
        <v/>
      </c>
      <c r="H124" s="135" t="str">
        <f t="shared" ca="1" si="148"/>
        <v/>
      </c>
      <c r="I124" s="219" t="str">
        <f t="shared" si="149"/>
        <v/>
      </c>
      <c r="J124" s="138"/>
      <c r="M124" s="29" t="e">
        <f ca="1">+_xlfn.IFNA(VLOOKUP($B124,'Resultados General'!$C$11:$CG$510,MATCH(M$6,'Resultados General'!$C$10:$CG$10,0),0),"")</f>
        <v>#NAME?</v>
      </c>
      <c r="N124" s="29" t="str">
        <f t="shared" ca="1" si="75"/>
        <v/>
      </c>
      <c r="O124" s="29" t="str">
        <f t="shared" ca="1" si="76"/>
        <v/>
      </c>
      <c r="P124" s="29" t="e">
        <f ca="1">+_xlfn.IFNA(VLOOKUP($B124,'Resultados General'!$C$11:$CG$510,MATCH(P$6,'Resultados General'!$C$10:$CG$10,0),0),"")</f>
        <v>#NAME?</v>
      </c>
      <c r="Q124" s="29" t="str">
        <f t="shared" ca="1" si="77"/>
        <v/>
      </c>
      <c r="R124" s="29" t="str">
        <f t="shared" ca="1" si="78"/>
        <v/>
      </c>
      <c r="S124" s="29" t="e">
        <f ca="1">+_xlfn.IFNA(VLOOKUP($B124,'Resultados General'!$C$11:$CG$510,MATCH(S$6,'Resultados General'!$C$10:$CG$10,0),0),"")</f>
        <v>#NAME?</v>
      </c>
      <c r="T124" s="29" t="str">
        <f t="shared" ca="1" si="79"/>
        <v/>
      </c>
      <c r="U124" s="29" t="str">
        <f t="shared" ca="1" si="80"/>
        <v/>
      </c>
      <c r="V124" s="29" t="e">
        <f ca="1">+_xlfn.IFNA(VLOOKUP($B124,'Resultados General'!$C$11:$CG$510,MATCH(V$6,'Resultados General'!$C$10:$CG$10,0),0),"")</f>
        <v>#NAME?</v>
      </c>
      <c r="W124" s="29" t="str">
        <f t="shared" ca="1" si="81"/>
        <v/>
      </c>
      <c r="X124" s="29" t="str">
        <f t="shared" ca="1" si="82"/>
        <v/>
      </c>
      <c r="Y124" s="29" t="e">
        <f ca="1">+_xlfn.IFNA(VLOOKUP($B124,'Resultados General'!$C$11:$CG$510,MATCH(Y$6,'Resultados General'!$C$10:$CG$10,0),0),"")</f>
        <v>#NAME?</v>
      </c>
      <c r="Z124" s="29" t="str">
        <f t="shared" ca="1" si="83"/>
        <v/>
      </c>
      <c r="AA124" s="29" t="str">
        <f t="shared" ca="1" si="84"/>
        <v/>
      </c>
      <c r="AB124" s="29" t="e">
        <f ca="1">+_xlfn.IFNA(VLOOKUP($B124,'Resultados General'!$C$11:$CG$510,MATCH(AB$6,'Resultados General'!$C$10:$CG$10,0),0),"")</f>
        <v>#NAME?</v>
      </c>
      <c r="AC124" s="29" t="str">
        <f t="shared" ca="1" si="85"/>
        <v/>
      </c>
      <c r="AD124" s="29" t="str">
        <f t="shared" ca="1" si="86"/>
        <v/>
      </c>
      <c r="AE124" s="29" t="e">
        <f ca="1">+_xlfn.IFNA(VLOOKUP($B124,'Resultados General'!$C$11:$CG$510,MATCH(AE$6,'Resultados General'!$C$10:$CG$10,0),0),"")</f>
        <v>#NAME?</v>
      </c>
      <c r="AF124" s="29" t="str">
        <f t="shared" ca="1" si="87"/>
        <v/>
      </c>
      <c r="AG124" s="29" t="str">
        <f t="shared" ca="1" si="88"/>
        <v/>
      </c>
      <c r="AH124" s="29" t="e">
        <f ca="1">+_xlfn.IFNA(VLOOKUP($B124,'Resultados General'!$C$11:$CG$510,MATCH(AH$6,'Resultados General'!$C$10:$CG$10,0),0),"")</f>
        <v>#NAME?</v>
      </c>
      <c r="AI124" s="29" t="str">
        <f t="shared" ca="1" si="89"/>
        <v/>
      </c>
      <c r="AJ124" s="29" t="str">
        <f t="shared" ca="1" si="90"/>
        <v/>
      </c>
      <c r="AK124" s="29" t="e">
        <f ca="1">+_xlfn.IFNA(VLOOKUP($B124,'Resultados General'!$C$11:$CG$510,MATCH(AK$6,'Resultados General'!$C$10:$CG$10,0),0),"")</f>
        <v>#NAME?</v>
      </c>
      <c r="AL124" s="29" t="str">
        <f t="shared" ca="1" si="91"/>
        <v/>
      </c>
      <c r="AM124" s="29" t="str">
        <f t="shared" ca="1" si="92"/>
        <v/>
      </c>
      <c r="AN124" s="29" t="e">
        <f ca="1">+_xlfn.IFNA(VLOOKUP($B124,'Resultados General'!$C$11:$CG$510,MATCH(AN$6,'Resultados General'!$C$10:$CG$10,0),0),"")</f>
        <v>#NAME?</v>
      </c>
      <c r="AO124" s="29" t="str">
        <f t="shared" ca="1" si="93"/>
        <v/>
      </c>
      <c r="AP124" s="29" t="str">
        <f t="shared" ca="1" si="94"/>
        <v/>
      </c>
      <c r="AQ124" s="29" t="e">
        <f ca="1">+_xlfn.IFNA(VLOOKUP($B124,'Resultados General'!$C$11:$CG$510,MATCH(AQ$6,'Resultados General'!$C$10:$CG$10,0),0),"")</f>
        <v>#NAME?</v>
      </c>
      <c r="AR124" s="29" t="str">
        <f t="shared" ca="1" si="95"/>
        <v/>
      </c>
      <c r="AS124" s="29" t="str">
        <f t="shared" ca="1" si="96"/>
        <v/>
      </c>
      <c r="AT124" s="29" t="e">
        <f ca="1">+_xlfn.IFNA(VLOOKUP($B124,'Resultados General'!$C$11:$CG$510,MATCH(AT$6,'Resultados General'!$C$10:$CG$10,0),0),"")</f>
        <v>#NAME?</v>
      </c>
      <c r="AU124" s="29" t="str">
        <f t="shared" ca="1" si="97"/>
        <v/>
      </c>
      <c r="AV124" s="29" t="str">
        <f t="shared" ca="1" si="98"/>
        <v/>
      </c>
      <c r="AW124" s="29" t="e">
        <f ca="1">+_xlfn.IFNA(VLOOKUP($B124,'Resultados General'!$C$11:$CG$510,MATCH(AW$6,'Resultados General'!$C$10:$CG$10,0),0),"")</f>
        <v>#NAME?</v>
      </c>
      <c r="AX124" s="29" t="str">
        <f t="shared" ca="1" si="99"/>
        <v/>
      </c>
      <c r="AY124" s="29" t="str">
        <f t="shared" ca="1" si="100"/>
        <v/>
      </c>
      <c r="AZ124" s="29" t="e">
        <f ca="1">+_xlfn.IFNA(VLOOKUP($B124,'Resultados General'!$C$11:$CG$510,MATCH(AZ$6,'Resultados General'!$C$10:$CG$10,0),0),"")</f>
        <v>#NAME?</v>
      </c>
      <c r="BA124" s="29" t="str">
        <f t="shared" ca="1" si="101"/>
        <v/>
      </c>
      <c r="BB124" s="29" t="str">
        <f t="shared" ca="1" si="102"/>
        <v/>
      </c>
      <c r="BC124" s="29" t="e">
        <f ca="1">+_xlfn.IFNA(VLOOKUP($B124,'Resultados General'!$C$11:$CG$510,MATCH(BC$6,'Resultados General'!$C$10:$CG$10,0),0),"")</f>
        <v>#NAME?</v>
      </c>
      <c r="BD124" s="29" t="str">
        <f t="shared" ca="1" si="103"/>
        <v/>
      </c>
      <c r="BE124" s="29" t="str">
        <f t="shared" ca="1" si="104"/>
        <v/>
      </c>
      <c r="BF124" s="29" t="e">
        <f ca="1">+_xlfn.IFNA(VLOOKUP($B124,'Resultados General'!$C$11:$CG$510,MATCH(BF$6,'Resultados General'!$C$10:$CG$10,0),0),"")</f>
        <v>#NAME?</v>
      </c>
      <c r="BG124" s="29" t="str">
        <f t="shared" ca="1" si="105"/>
        <v/>
      </c>
      <c r="BH124" s="29" t="str">
        <f t="shared" ca="1" si="106"/>
        <v/>
      </c>
      <c r="BI124" s="29" t="e">
        <f ca="1">+_xlfn.IFNA(VLOOKUP($B124,'Resultados General'!$C$11:$CG$510,MATCH(BI$6,'Resultados General'!$C$10:$CG$10,0),0),"")</f>
        <v>#NAME?</v>
      </c>
      <c r="BJ124" s="29" t="str">
        <f t="shared" ca="1" si="107"/>
        <v/>
      </c>
      <c r="BK124" s="29" t="str">
        <f t="shared" ca="1" si="108"/>
        <v/>
      </c>
      <c r="BL124" s="29" t="e">
        <f ca="1">+_xlfn.IFNA(VLOOKUP($B124,'Resultados General'!$C$11:$CG$510,MATCH(BL$6,'Resultados General'!$C$10:$CG$10,0),0),"")</f>
        <v>#NAME?</v>
      </c>
      <c r="BM124" s="29" t="str">
        <f t="shared" ca="1" si="109"/>
        <v/>
      </c>
      <c r="BN124" s="29" t="str">
        <f t="shared" ca="1" si="110"/>
        <v/>
      </c>
      <c r="BO124" s="29" t="e">
        <f ca="1">+_xlfn.IFNA(VLOOKUP($B124,'Resultados General'!$C$11:$CG$510,MATCH(BO$6,'Resultados General'!$C$10:$CG$10,0),0),"")</f>
        <v>#NAME?</v>
      </c>
      <c r="BP124" s="29" t="str">
        <f t="shared" ca="1" si="111"/>
        <v/>
      </c>
      <c r="BQ124" s="29" t="str">
        <f t="shared" ca="1" si="112"/>
        <v/>
      </c>
      <c r="BR124" s="29" t="e">
        <f ca="1">+_xlfn.IFNA(VLOOKUP($B124,'Resultados General'!$C$11:$CG$510,MATCH(BR$6,'Resultados General'!$C$10:$CG$10,0),0),"")</f>
        <v>#NAME?</v>
      </c>
      <c r="BS124" s="29" t="str">
        <f t="shared" ca="1" si="113"/>
        <v/>
      </c>
      <c r="BT124" s="29" t="str">
        <f t="shared" ca="1" si="114"/>
        <v/>
      </c>
      <c r="BU124" s="29" t="e">
        <f ca="1">+_xlfn.IFNA(VLOOKUP($B124,'Resultados General'!$C$11:$CG$510,MATCH(BU$6,'Resultados General'!$C$10:$CG$10,0),0),"")</f>
        <v>#NAME?</v>
      </c>
      <c r="BV124" s="29" t="str">
        <f t="shared" ca="1" si="115"/>
        <v/>
      </c>
      <c r="BW124" s="29" t="str">
        <f t="shared" ca="1" si="116"/>
        <v/>
      </c>
      <c r="BX124" s="29" t="e">
        <f ca="1">+_xlfn.IFNA(VLOOKUP($B124,'Resultados General'!$C$11:$CG$510,MATCH(BX$6,'Resultados General'!$C$10:$CG$10,0),0),"")</f>
        <v>#NAME?</v>
      </c>
      <c r="BY124" s="29" t="str">
        <f t="shared" ca="1" si="117"/>
        <v/>
      </c>
      <c r="BZ124" s="29" t="str">
        <f t="shared" ca="1" si="118"/>
        <v/>
      </c>
      <c r="CA124" s="29" t="e">
        <f ca="1">+_xlfn.IFNA(VLOOKUP($B124,'Resultados General'!$C$11:$CG$510,MATCH(CA$6,'Resultados General'!$C$10:$CG$10,0),0),"")</f>
        <v>#NAME?</v>
      </c>
      <c r="CB124" s="29" t="str">
        <f t="shared" ca="1" si="119"/>
        <v/>
      </c>
      <c r="CC124" s="29" t="str">
        <f t="shared" ca="1" si="120"/>
        <v/>
      </c>
      <c r="CD124" s="29" t="e">
        <f ca="1">+_xlfn.IFNA(VLOOKUP($B124,'Resultados General'!$C$11:$CG$510,MATCH(CD$6,'Resultados General'!$C$10:$CG$10,0),0),"")</f>
        <v>#NAME?</v>
      </c>
      <c r="CE124" s="29" t="str">
        <f t="shared" ca="1" si="121"/>
        <v/>
      </c>
      <c r="CF124" s="29" t="str">
        <f t="shared" ca="1" si="122"/>
        <v/>
      </c>
      <c r="CG124" s="29" t="e">
        <f ca="1">+_xlfn.IFNA(VLOOKUP($B124,'Resultados General'!$C$11:$CG$510,MATCH(CG$6,'Resultados General'!$C$10:$CG$10,0),0),"")</f>
        <v>#NAME?</v>
      </c>
      <c r="CH124" s="29" t="str">
        <f t="shared" ca="1" si="123"/>
        <v/>
      </c>
      <c r="CI124" s="29" t="str">
        <f t="shared" ca="1" si="124"/>
        <v/>
      </c>
      <c r="CJ124" s="29" t="e">
        <f ca="1">+_xlfn.IFNA(VLOOKUP($B124,'Resultados General'!$C$11:$CG$510,MATCH(CJ$6,'Resultados General'!$C$10:$CG$10,0),0),"")</f>
        <v>#NAME?</v>
      </c>
      <c r="CK124" s="29" t="str">
        <f t="shared" ca="1" si="125"/>
        <v/>
      </c>
      <c r="CL124" s="29" t="str">
        <f t="shared" ca="1" si="126"/>
        <v/>
      </c>
      <c r="CM124" s="29" t="e">
        <f ca="1">+_xlfn.IFNA(VLOOKUP($B124,'Resultados General'!$C$11:$CG$510,MATCH(CM$6,'Resultados General'!$C$10:$CG$10,0),0),"")</f>
        <v>#NAME?</v>
      </c>
      <c r="CN124" s="29" t="str">
        <f t="shared" ca="1" si="127"/>
        <v/>
      </c>
      <c r="CO124" s="29" t="str">
        <f t="shared" ca="1" si="128"/>
        <v/>
      </c>
      <c r="CP124" s="29" t="e">
        <f ca="1">+_xlfn.IFNA(VLOOKUP($B124,'Resultados General'!$C$11:$CG$510,MATCH(CP$6,'Resultados General'!$C$10:$CG$10,0),0),"")</f>
        <v>#NAME?</v>
      </c>
      <c r="CQ124" s="29" t="str">
        <f t="shared" ca="1" si="129"/>
        <v/>
      </c>
      <c r="CR124" s="29" t="str">
        <f t="shared" ca="1" si="130"/>
        <v/>
      </c>
      <c r="CS124" s="29" t="e">
        <f ca="1">+_xlfn.IFNA(VLOOKUP($B124,'Resultados General'!$C$11:$CG$510,MATCH(CS$6,'Resultados General'!$C$10:$CG$10,0),0),"")</f>
        <v>#NAME?</v>
      </c>
      <c r="CT124" s="29" t="str">
        <f t="shared" ca="1" si="131"/>
        <v/>
      </c>
      <c r="CU124" s="29" t="str">
        <f t="shared" ca="1" si="132"/>
        <v/>
      </c>
      <c r="CV124" s="29" t="e">
        <f ca="1">+_xlfn.IFNA(VLOOKUP($B124,'Resultados General'!$C$11:$CG$510,MATCH(CV$6,'Resultados General'!$C$10:$CG$10,0),0),"")</f>
        <v>#NAME?</v>
      </c>
      <c r="CW124" s="29" t="str">
        <f t="shared" ca="1" si="133"/>
        <v/>
      </c>
      <c r="CX124" s="29" t="str">
        <f t="shared" ca="1" si="134"/>
        <v/>
      </c>
      <c r="CY124" s="29" t="e">
        <f ca="1">+_xlfn.IFNA(VLOOKUP($B124,'Resultados General'!$C$11:$CG$510,MATCH(CY$6,'Resultados General'!$C$10:$CG$10,0),0),"")</f>
        <v>#NAME?</v>
      </c>
      <c r="CZ124" s="29" t="str">
        <f t="shared" ca="1" si="135"/>
        <v/>
      </c>
      <c r="DA124" s="29" t="str">
        <f t="shared" ca="1" si="136"/>
        <v/>
      </c>
      <c r="DB124" s="29" t="e">
        <f ca="1">+_xlfn.IFNA(VLOOKUP($B124,'Resultados General'!$C$11:$CG$510,MATCH(DB$6,'Resultados General'!$C$10:$CG$10,0),0),"")</f>
        <v>#NAME?</v>
      </c>
      <c r="DC124" s="29" t="str">
        <f t="shared" ca="1" si="137"/>
        <v/>
      </c>
      <c r="DD124" s="29" t="str">
        <f t="shared" ca="1" si="138"/>
        <v/>
      </c>
      <c r="DE124" s="29" t="e">
        <f ca="1">+_xlfn.IFNA(VLOOKUP($B124,'Resultados General'!$C$11:$CG$510,MATCH(DE$6,'Resultados General'!$C$10:$CG$10,0),0),"")</f>
        <v>#NAME?</v>
      </c>
      <c r="DF124" s="29" t="str">
        <f t="shared" ca="1" si="139"/>
        <v/>
      </c>
      <c r="DG124" s="29" t="str">
        <f t="shared" ca="1" si="140"/>
        <v/>
      </c>
      <c r="DH124" s="29" t="e">
        <f ca="1">+_xlfn.IFNA(VLOOKUP($B124,'Resultados General'!$C$11:$CG$510,MATCH(DH$6,'Resultados General'!$C$10:$CG$10,0),0),"")</f>
        <v>#NAME?</v>
      </c>
      <c r="DI124" s="29" t="str">
        <f t="shared" ca="1" si="141"/>
        <v/>
      </c>
      <c r="DJ124" s="29" t="str">
        <f t="shared" ca="1" si="142"/>
        <v/>
      </c>
      <c r="DK124" s="29" t="e">
        <f ca="1">+_xlfn.IFNA(VLOOKUP($B124,'Resultados General'!$C$11:$CG$510,MATCH(DK$6,'Resultados General'!$C$10:$CG$10,0),0),"")</f>
        <v>#NAME?</v>
      </c>
      <c r="DL124" s="29" t="str">
        <f t="shared" ca="1" si="143"/>
        <v/>
      </c>
      <c r="DM124" s="29" t="str">
        <f t="shared" ca="1" si="144"/>
        <v/>
      </c>
      <c r="DN124" s="29" t="e">
        <f ca="1">+_xlfn.IFNA(VLOOKUP($B124,'Resultados General'!$C$11:$CG$510,MATCH(DN$6,'Resultados General'!$C$10:$CG$10,0),0),"")</f>
        <v>#NAME?</v>
      </c>
      <c r="DO124" s="29" t="str">
        <f t="shared" ca="1" si="145"/>
        <v/>
      </c>
      <c r="DP124" s="29" t="str">
        <f t="shared" ca="1" si="146"/>
        <v/>
      </c>
    </row>
    <row r="125" spans="2:120">
      <c r="B125" s="219" t="str">
        <f>+IF('Resultados General'!C128="","",'Resultados General'!C128)</f>
        <v/>
      </c>
      <c r="C125" s="134" t="e">
        <f ca="1">+_xlfn.IFNA(VLOOKUP('Distribución de puestos'!B125,'Resultados General'!$C$11:$J$510,8,0),"")</f>
        <v>#NAME?</v>
      </c>
      <c r="D125" s="135" t="e">
        <f ca="1">+_xlfn.IFNA(VLOOKUP(B125,'Resultados General'!$C$11:$L$510,10,0),"")</f>
        <v>#NAME?</v>
      </c>
      <c r="E125" s="26" t="s">
        <v>76</v>
      </c>
      <c r="F125" s="26" t="s">
        <v>76</v>
      </c>
      <c r="G125" s="135" t="str">
        <f t="shared" ca="1" si="147"/>
        <v/>
      </c>
      <c r="H125" s="135" t="str">
        <f t="shared" ca="1" si="148"/>
        <v/>
      </c>
      <c r="I125" s="219" t="str">
        <f t="shared" si="149"/>
        <v/>
      </c>
      <c r="J125" s="138"/>
      <c r="M125" s="29" t="e">
        <f ca="1">+_xlfn.IFNA(VLOOKUP($B125,'Resultados General'!$C$11:$CG$510,MATCH(M$6,'Resultados General'!$C$10:$CG$10,0),0),"")</f>
        <v>#NAME?</v>
      </c>
      <c r="N125" s="29" t="str">
        <f t="shared" ca="1" si="75"/>
        <v/>
      </c>
      <c r="O125" s="29" t="str">
        <f t="shared" ca="1" si="76"/>
        <v/>
      </c>
      <c r="P125" s="29" t="e">
        <f ca="1">+_xlfn.IFNA(VLOOKUP($B125,'Resultados General'!$C$11:$CG$510,MATCH(P$6,'Resultados General'!$C$10:$CG$10,0),0),"")</f>
        <v>#NAME?</v>
      </c>
      <c r="Q125" s="29" t="str">
        <f t="shared" ca="1" si="77"/>
        <v/>
      </c>
      <c r="R125" s="29" t="str">
        <f t="shared" ca="1" si="78"/>
        <v/>
      </c>
      <c r="S125" s="29" t="e">
        <f ca="1">+_xlfn.IFNA(VLOOKUP($B125,'Resultados General'!$C$11:$CG$510,MATCH(S$6,'Resultados General'!$C$10:$CG$10,0),0),"")</f>
        <v>#NAME?</v>
      </c>
      <c r="T125" s="29" t="str">
        <f t="shared" ca="1" si="79"/>
        <v/>
      </c>
      <c r="U125" s="29" t="str">
        <f t="shared" ca="1" si="80"/>
        <v/>
      </c>
      <c r="V125" s="29" t="e">
        <f ca="1">+_xlfn.IFNA(VLOOKUP($B125,'Resultados General'!$C$11:$CG$510,MATCH(V$6,'Resultados General'!$C$10:$CG$10,0),0),"")</f>
        <v>#NAME?</v>
      </c>
      <c r="W125" s="29" t="str">
        <f t="shared" ca="1" si="81"/>
        <v/>
      </c>
      <c r="X125" s="29" t="str">
        <f t="shared" ca="1" si="82"/>
        <v/>
      </c>
      <c r="Y125" s="29" t="e">
        <f ca="1">+_xlfn.IFNA(VLOOKUP($B125,'Resultados General'!$C$11:$CG$510,MATCH(Y$6,'Resultados General'!$C$10:$CG$10,0),0),"")</f>
        <v>#NAME?</v>
      </c>
      <c r="Z125" s="29" t="str">
        <f t="shared" ca="1" si="83"/>
        <v/>
      </c>
      <c r="AA125" s="29" t="str">
        <f t="shared" ca="1" si="84"/>
        <v/>
      </c>
      <c r="AB125" s="29" t="e">
        <f ca="1">+_xlfn.IFNA(VLOOKUP($B125,'Resultados General'!$C$11:$CG$510,MATCH(AB$6,'Resultados General'!$C$10:$CG$10,0),0),"")</f>
        <v>#NAME?</v>
      </c>
      <c r="AC125" s="29" t="str">
        <f t="shared" ca="1" si="85"/>
        <v/>
      </c>
      <c r="AD125" s="29" t="str">
        <f t="shared" ca="1" si="86"/>
        <v/>
      </c>
      <c r="AE125" s="29" t="e">
        <f ca="1">+_xlfn.IFNA(VLOOKUP($B125,'Resultados General'!$C$11:$CG$510,MATCH(AE$6,'Resultados General'!$C$10:$CG$10,0),0),"")</f>
        <v>#NAME?</v>
      </c>
      <c r="AF125" s="29" t="str">
        <f t="shared" ca="1" si="87"/>
        <v/>
      </c>
      <c r="AG125" s="29" t="str">
        <f t="shared" ca="1" si="88"/>
        <v/>
      </c>
      <c r="AH125" s="29" t="e">
        <f ca="1">+_xlfn.IFNA(VLOOKUP($B125,'Resultados General'!$C$11:$CG$510,MATCH(AH$6,'Resultados General'!$C$10:$CG$10,0),0),"")</f>
        <v>#NAME?</v>
      </c>
      <c r="AI125" s="29" t="str">
        <f t="shared" ca="1" si="89"/>
        <v/>
      </c>
      <c r="AJ125" s="29" t="str">
        <f t="shared" ca="1" si="90"/>
        <v/>
      </c>
      <c r="AK125" s="29" t="e">
        <f ca="1">+_xlfn.IFNA(VLOOKUP($B125,'Resultados General'!$C$11:$CG$510,MATCH(AK$6,'Resultados General'!$C$10:$CG$10,0),0),"")</f>
        <v>#NAME?</v>
      </c>
      <c r="AL125" s="29" t="str">
        <f t="shared" ca="1" si="91"/>
        <v/>
      </c>
      <c r="AM125" s="29" t="str">
        <f t="shared" ca="1" si="92"/>
        <v/>
      </c>
      <c r="AN125" s="29" t="e">
        <f ca="1">+_xlfn.IFNA(VLOOKUP($B125,'Resultados General'!$C$11:$CG$510,MATCH(AN$6,'Resultados General'!$C$10:$CG$10,0),0),"")</f>
        <v>#NAME?</v>
      </c>
      <c r="AO125" s="29" t="str">
        <f t="shared" ca="1" si="93"/>
        <v/>
      </c>
      <c r="AP125" s="29" t="str">
        <f t="shared" ca="1" si="94"/>
        <v/>
      </c>
      <c r="AQ125" s="29" t="e">
        <f ca="1">+_xlfn.IFNA(VLOOKUP($B125,'Resultados General'!$C$11:$CG$510,MATCH(AQ$6,'Resultados General'!$C$10:$CG$10,0),0),"")</f>
        <v>#NAME?</v>
      </c>
      <c r="AR125" s="29" t="str">
        <f t="shared" ca="1" si="95"/>
        <v/>
      </c>
      <c r="AS125" s="29" t="str">
        <f t="shared" ca="1" si="96"/>
        <v/>
      </c>
      <c r="AT125" s="29" t="e">
        <f ca="1">+_xlfn.IFNA(VLOOKUP($B125,'Resultados General'!$C$11:$CG$510,MATCH(AT$6,'Resultados General'!$C$10:$CG$10,0),0),"")</f>
        <v>#NAME?</v>
      </c>
      <c r="AU125" s="29" t="str">
        <f t="shared" ca="1" si="97"/>
        <v/>
      </c>
      <c r="AV125" s="29" t="str">
        <f t="shared" ca="1" si="98"/>
        <v/>
      </c>
      <c r="AW125" s="29" t="e">
        <f ca="1">+_xlfn.IFNA(VLOOKUP($B125,'Resultados General'!$C$11:$CG$510,MATCH(AW$6,'Resultados General'!$C$10:$CG$10,0),0),"")</f>
        <v>#NAME?</v>
      </c>
      <c r="AX125" s="29" t="str">
        <f t="shared" ca="1" si="99"/>
        <v/>
      </c>
      <c r="AY125" s="29" t="str">
        <f t="shared" ca="1" si="100"/>
        <v/>
      </c>
      <c r="AZ125" s="29" t="e">
        <f ca="1">+_xlfn.IFNA(VLOOKUP($B125,'Resultados General'!$C$11:$CG$510,MATCH(AZ$6,'Resultados General'!$C$10:$CG$10,0),0),"")</f>
        <v>#NAME?</v>
      </c>
      <c r="BA125" s="29" t="str">
        <f t="shared" ca="1" si="101"/>
        <v/>
      </c>
      <c r="BB125" s="29" t="str">
        <f t="shared" ca="1" si="102"/>
        <v/>
      </c>
      <c r="BC125" s="29" t="e">
        <f ca="1">+_xlfn.IFNA(VLOOKUP($B125,'Resultados General'!$C$11:$CG$510,MATCH(BC$6,'Resultados General'!$C$10:$CG$10,0),0),"")</f>
        <v>#NAME?</v>
      </c>
      <c r="BD125" s="29" t="str">
        <f t="shared" ca="1" si="103"/>
        <v/>
      </c>
      <c r="BE125" s="29" t="str">
        <f t="shared" ca="1" si="104"/>
        <v/>
      </c>
      <c r="BF125" s="29" t="e">
        <f ca="1">+_xlfn.IFNA(VLOOKUP($B125,'Resultados General'!$C$11:$CG$510,MATCH(BF$6,'Resultados General'!$C$10:$CG$10,0),0),"")</f>
        <v>#NAME?</v>
      </c>
      <c r="BG125" s="29" t="str">
        <f t="shared" ca="1" si="105"/>
        <v/>
      </c>
      <c r="BH125" s="29" t="str">
        <f t="shared" ca="1" si="106"/>
        <v/>
      </c>
      <c r="BI125" s="29" t="e">
        <f ca="1">+_xlfn.IFNA(VLOOKUP($B125,'Resultados General'!$C$11:$CG$510,MATCH(BI$6,'Resultados General'!$C$10:$CG$10,0),0),"")</f>
        <v>#NAME?</v>
      </c>
      <c r="BJ125" s="29" t="str">
        <f t="shared" ca="1" si="107"/>
        <v/>
      </c>
      <c r="BK125" s="29" t="str">
        <f t="shared" ca="1" si="108"/>
        <v/>
      </c>
      <c r="BL125" s="29" t="e">
        <f ca="1">+_xlfn.IFNA(VLOOKUP($B125,'Resultados General'!$C$11:$CG$510,MATCH(BL$6,'Resultados General'!$C$10:$CG$10,0),0),"")</f>
        <v>#NAME?</v>
      </c>
      <c r="BM125" s="29" t="str">
        <f t="shared" ca="1" si="109"/>
        <v/>
      </c>
      <c r="BN125" s="29" t="str">
        <f t="shared" ca="1" si="110"/>
        <v/>
      </c>
      <c r="BO125" s="29" t="e">
        <f ca="1">+_xlfn.IFNA(VLOOKUP($B125,'Resultados General'!$C$11:$CG$510,MATCH(BO$6,'Resultados General'!$C$10:$CG$10,0),0),"")</f>
        <v>#NAME?</v>
      </c>
      <c r="BP125" s="29" t="str">
        <f t="shared" ca="1" si="111"/>
        <v/>
      </c>
      <c r="BQ125" s="29" t="str">
        <f t="shared" ca="1" si="112"/>
        <v/>
      </c>
      <c r="BR125" s="29" t="e">
        <f ca="1">+_xlfn.IFNA(VLOOKUP($B125,'Resultados General'!$C$11:$CG$510,MATCH(BR$6,'Resultados General'!$C$10:$CG$10,0),0),"")</f>
        <v>#NAME?</v>
      </c>
      <c r="BS125" s="29" t="str">
        <f t="shared" ca="1" si="113"/>
        <v/>
      </c>
      <c r="BT125" s="29" t="str">
        <f t="shared" ca="1" si="114"/>
        <v/>
      </c>
      <c r="BU125" s="29" t="e">
        <f ca="1">+_xlfn.IFNA(VLOOKUP($B125,'Resultados General'!$C$11:$CG$510,MATCH(BU$6,'Resultados General'!$C$10:$CG$10,0),0),"")</f>
        <v>#NAME?</v>
      </c>
      <c r="BV125" s="29" t="str">
        <f t="shared" ca="1" si="115"/>
        <v/>
      </c>
      <c r="BW125" s="29" t="str">
        <f t="shared" ca="1" si="116"/>
        <v/>
      </c>
      <c r="BX125" s="29" t="e">
        <f ca="1">+_xlfn.IFNA(VLOOKUP($B125,'Resultados General'!$C$11:$CG$510,MATCH(BX$6,'Resultados General'!$C$10:$CG$10,0),0),"")</f>
        <v>#NAME?</v>
      </c>
      <c r="BY125" s="29" t="str">
        <f t="shared" ca="1" si="117"/>
        <v/>
      </c>
      <c r="BZ125" s="29" t="str">
        <f t="shared" ca="1" si="118"/>
        <v/>
      </c>
      <c r="CA125" s="29" t="e">
        <f ca="1">+_xlfn.IFNA(VLOOKUP($B125,'Resultados General'!$C$11:$CG$510,MATCH(CA$6,'Resultados General'!$C$10:$CG$10,0),0),"")</f>
        <v>#NAME?</v>
      </c>
      <c r="CB125" s="29" t="str">
        <f t="shared" ca="1" si="119"/>
        <v/>
      </c>
      <c r="CC125" s="29" t="str">
        <f t="shared" ca="1" si="120"/>
        <v/>
      </c>
      <c r="CD125" s="29" t="e">
        <f ca="1">+_xlfn.IFNA(VLOOKUP($B125,'Resultados General'!$C$11:$CG$510,MATCH(CD$6,'Resultados General'!$C$10:$CG$10,0),0),"")</f>
        <v>#NAME?</v>
      </c>
      <c r="CE125" s="29" t="str">
        <f t="shared" ca="1" si="121"/>
        <v/>
      </c>
      <c r="CF125" s="29" t="str">
        <f t="shared" ca="1" si="122"/>
        <v/>
      </c>
      <c r="CG125" s="29" t="e">
        <f ca="1">+_xlfn.IFNA(VLOOKUP($B125,'Resultados General'!$C$11:$CG$510,MATCH(CG$6,'Resultados General'!$C$10:$CG$10,0),0),"")</f>
        <v>#NAME?</v>
      </c>
      <c r="CH125" s="29" t="str">
        <f t="shared" ca="1" si="123"/>
        <v/>
      </c>
      <c r="CI125" s="29" t="str">
        <f t="shared" ca="1" si="124"/>
        <v/>
      </c>
      <c r="CJ125" s="29" t="e">
        <f ca="1">+_xlfn.IFNA(VLOOKUP($B125,'Resultados General'!$C$11:$CG$510,MATCH(CJ$6,'Resultados General'!$C$10:$CG$10,0),0),"")</f>
        <v>#NAME?</v>
      </c>
      <c r="CK125" s="29" t="str">
        <f t="shared" ca="1" si="125"/>
        <v/>
      </c>
      <c r="CL125" s="29" t="str">
        <f t="shared" ca="1" si="126"/>
        <v/>
      </c>
      <c r="CM125" s="29" t="e">
        <f ca="1">+_xlfn.IFNA(VLOOKUP($B125,'Resultados General'!$C$11:$CG$510,MATCH(CM$6,'Resultados General'!$C$10:$CG$10,0),0),"")</f>
        <v>#NAME?</v>
      </c>
      <c r="CN125" s="29" t="str">
        <f t="shared" ca="1" si="127"/>
        <v/>
      </c>
      <c r="CO125" s="29" t="str">
        <f t="shared" ca="1" si="128"/>
        <v/>
      </c>
      <c r="CP125" s="29" t="e">
        <f ca="1">+_xlfn.IFNA(VLOOKUP($B125,'Resultados General'!$C$11:$CG$510,MATCH(CP$6,'Resultados General'!$C$10:$CG$10,0),0),"")</f>
        <v>#NAME?</v>
      </c>
      <c r="CQ125" s="29" t="str">
        <f t="shared" ca="1" si="129"/>
        <v/>
      </c>
      <c r="CR125" s="29" t="str">
        <f t="shared" ca="1" si="130"/>
        <v/>
      </c>
      <c r="CS125" s="29" t="e">
        <f ca="1">+_xlfn.IFNA(VLOOKUP($B125,'Resultados General'!$C$11:$CG$510,MATCH(CS$6,'Resultados General'!$C$10:$CG$10,0),0),"")</f>
        <v>#NAME?</v>
      </c>
      <c r="CT125" s="29" t="str">
        <f t="shared" ca="1" si="131"/>
        <v/>
      </c>
      <c r="CU125" s="29" t="str">
        <f t="shared" ca="1" si="132"/>
        <v/>
      </c>
      <c r="CV125" s="29" t="e">
        <f ca="1">+_xlfn.IFNA(VLOOKUP($B125,'Resultados General'!$C$11:$CG$510,MATCH(CV$6,'Resultados General'!$C$10:$CG$10,0),0),"")</f>
        <v>#NAME?</v>
      </c>
      <c r="CW125" s="29" t="str">
        <f t="shared" ca="1" si="133"/>
        <v/>
      </c>
      <c r="CX125" s="29" t="str">
        <f t="shared" ca="1" si="134"/>
        <v/>
      </c>
      <c r="CY125" s="29" t="e">
        <f ca="1">+_xlfn.IFNA(VLOOKUP($B125,'Resultados General'!$C$11:$CG$510,MATCH(CY$6,'Resultados General'!$C$10:$CG$10,0),0),"")</f>
        <v>#NAME?</v>
      </c>
      <c r="CZ125" s="29" t="str">
        <f t="shared" ca="1" si="135"/>
        <v/>
      </c>
      <c r="DA125" s="29" t="str">
        <f t="shared" ca="1" si="136"/>
        <v/>
      </c>
      <c r="DB125" s="29" t="e">
        <f ca="1">+_xlfn.IFNA(VLOOKUP($B125,'Resultados General'!$C$11:$CG$510,MATCH(DB$6,'Resultados General'!$C$10:$CG$10,0),0),"")</f>
        <v>#NAME?</v>
      </c>
      <c r="DC125" s="29" t="str">
        <f t="shared" ca="1" si="137"/>
        <v/>
      </c>
      <c r="DD125" s="29" t="str">
        <f t="shared" ca="1" si="138"/>
        <v/>
      </c>
      <c r="DE125" s="29" t="e">
        <f ca="1">+_xlfn.IFNA(VLOOKUP($B125,'Resultados General'!$C$11:$CG$510,MATCH(DE$6,'Resultados General'!$C$10:$CG$10,0),0),"")</f>
        <v>#NAME?</v>
      </c>
      <c r="DF125" s="29" t="str">
        <f t="shared" ca="1" si="139"/>
        <v/>
      </c>
      <c r="DG125" s="29" t="str">
        <f t="shared" ca="1" si="140"/>
        <v/>
      </c>
      <c r="DH125" s="29" t="e">
        <f ca="1">+_xlfn.IFNA(VLOOKUP($B125,'Resultados General'!$C$11:$CG$510,MATCH(DH$6,'Resultados General'!$C$10:$CG$10,0),0),"")</f>
        <v>#NAME?</v>
      </c>
      <c r="DI125" s="29" t="str">
        <f t="shared" ca="1" si="141"/>
        <v/>
      </c>
      <c r="DJ125" s="29" t="str">
        <f t="shared" ca="1" si="142"/>
        <v/>
      </c>
      <c r="DK125" s="29" t="e">
        <f ca="1">+_xlfn.IFNA(VLOOKUP($B125,'Resultados General'!$C$11:$CG$510,MATCH(DK$6,'Resultados General'!$C$10:$CG$10,0),0),"")</f>
        <v>#NAME?</v>
      </c>
      <c r="DL125" s="29" t="str">
        <f t="shared" ca="1" si="143"/>
        <v/>
      </c>
      <c r="DM125" s="29" t="str">
        <f t="shared" ca="1" si="144"/>
        <v/>
      </c>
      <c r="DN125" s="29" t="e">
        <f ca="1">+_xlfn.IFNA(VLOOKUP($B125,'Resultados General'!$C$11:$CG$510,MATCH(DN$6,'Resultados General'!$C$10:$CG$10,0),0),"")</f>
        <v>#NAME?</v>
      </c>
      <c r="DO125" s="29" t="str">
        <f t="shared" ca="1" si="145"/>
        <v/>
      </c>
      <c r="DP125" s="29" t="str">
        <f t="shared" ca="1" si="146"/>
        <v/>
      </c>
    </row>
    <row r="126" spans="2:120">
      <c r="B126" s="219" t="str">
        <f>+IF('Resultados General'!C129="","",'Resultados General'!C129)</f>
        <v/>
      </c>
      <c r="C126" s="134" t="e">
        <f ca="1">+_xlfn.IFNA(VLOOKUP('Distribución de puestos'!B126,'Resultados General'!$C$11:$J$510,8,0),"")</f>
        <v>#NAME?</v>
      </c>
      <c r="D126" s="135" t="e">
        <f ca="1">+_xlfn.IFNA(VLOOKUP(B126,'Resultados General'!$C$11:$L$510,10,0),"")</f>
        <v>#NAME?</v>
      </c>
      <c r="E126" s="26" t="s">
        <v>76</v>
      </c>
      <c r="F126" s="26" t="s">
        <v>76</v>
      </c>
      <c r="G126" s="135" t="str">
        <f t="shared" ca="1" si="147"/>
        <v/>
      </c>
      <c r="H126" s="135" t="str">
        <f t="shared" ca="1" si="148"/>
        <v/>
      </c>
      <c r="I126" s="219" t="str">
        <f t="shared" si="149"/>
        <v/>
      </c>
      <c r="J126" s="138"/>
      <c r="M126" s="29" t="e">
        <f ca="1">+_xlfn.IFNA(VLOOKUP($B126,'Resultados General'!$C$11:$CG$510,MATCH(M$6,'Resultados General'!$C$10:$CG$10,0),0),"")</f>
        <v>#NAME?</v>
      </c>
      <c r="N126" s="29" t="str">
        <f t="shared" ca="1" si="75"/>
        <v/>
      </c>
      <c r="O126" s="29" t="str">
        <f t="shared" ca="1" si="76"/>
        <v/>
      </c>
      <c r="P126" s="29" t="e">
        <f ca="1">+_xlfn.IFNA(VLOOKUP($B126,'Resultados General'!$C$11:$CG$510,MATCH(P$6,'Resultados General'!$C$10:$CG$10,0),0),"")</f>
        <v>#NAME?</v>
      </c>
      <c r="Q126" s="29" t="str">
        <f t="shared" ca="1" si="77"/>
        <v/>
      </c>
      <c r="R126" s="29" t="str">
        <f t="shared" ca="1" si="78"/>
        <v/>
      </c>
      <c r="S126" s="29" t="e">
        <f ca="1">+_xlfn.IFNA(VLOOKUP($B126,'Resultados General'!$C$11:$CG$510,MATCH(S$6,'Resultados General'!$C$10:$CG$10,0),0),"")</f>
        <v>#NAME?</v>
      </c>
      <c r="T126" s="29" t="str">
        <f t="shared" ca="1" si="79"/>
        <v/>
      </c>
      <c r="U126" s="29" t="str">
        <f t="shared" ca="1" si="80"/>
        <v/>
      </c>
      <c r="V126" s="29" t="e">
        <f ca="1">+_xlfn.IFNA(VLOOKUP($B126,'Resultados General'!$C$11:$CG$510,MATCH(V$6,'Resultados General'!$C$10:$CG$10,0),0),"")</f>
        <v>#NAME?</v>
      </c>
      <c r="W126" s="29" t="str">
        <f t="shared" ca="1" si="81"/>
        <v/>
      </c>
      <c r="X126" s="29" t="str">
        <f t="shared" ca="1" si="82"/>
        <v/>
      </c>
      <c r="Y126" s="29" t="e">
        <f ca="1">+_xlfn.IFNA(VLOOKUP($B126,'Resultados General'!$C$11:$CG$510,MATCH(Y$6,'Resultados General'!$C$10:$CG$10,0),0),"")</f>
        <v>#NAME?</v>
      </c>
      <c r="Z126" s="29" t="str">
        <f t="shared" ca="1" si="83"/>
        <v/>
      </c>
      <c r="AA126" s="29" t="str">
        <f t="shared" ca="1" si="84"/>
        <v/>
      </c>
      <c r="AB126" s="29" t="e">
        <f ca="1">+_xlfn.IFNA(VLOOKUP($B126,'Resultados General'!$C$11:$CG$510,MATCH(AB$6,'Resultados General'!$C$10:$CG$10,0),0),"")</f>
        <v>#NAME?</v>
      </c>
      <c r="AC126" s="29" t="str">
        <f t="shared" ca="1" si="85"/>
        <v/>
      </c>
      <c r="AD126" s="29" t="str">
        <f t="shared" ca="1" si="86"/>
        <v/>
      </c>
      <c r="AE126" s="29" t="e">
        <f ca="1">+_xlfn.IFNA(VLOOKUP($B126,'Resultados General'!$C$11:$CG$510,MATCH(AE$6,'Resultados General'!$C$10:$CG$10,0),0),"")</f>
        <v>#NAME?</v>
      </c>
      <c r="AF126" s="29" t="str">
        <f t="shared" ca="1" si="87"/>
        <v/>
      </c>
      <c r="AG126" s="29" t="str">
        <f t="shared" ca="1" si="88"/>
        <v/>
      </c>
      <c r="AH126" s="29" t="e">
        <f ca="1">+_xlfn.IFNA(VLOOKUP($B126,'Resultados General'!$C$11:$CG$510,MATCH(AH$6,'Resultados General'!$C$10:$CG$10,0),0),"")</f>
        <v>#NAME?</v>
      </c>
      <c r="AI126" s="29" t="str">
        <f t="shared" ca="1" si="89"/>
        <v/>
      </c>
      <c r="AJ126" s="29" t="str">
        <f t="shared" ca="1" si="90"/>
        <v/>
      </c>
      <c r="AK126" s="29" t="e">
        <f ca="1">+_xlfn.IFNA(VLOOKUP($B126,'Resultados General'!$C$11:$CG$510,MATCH(AK$6,'Resultados General'!$C$10:$CG$10,0),0),"")</f>
        <v>#NAME?</v>
      </c>
      <c r="AL126" s="29" t="str">
        <f t="shared" ca="1" si="91"/>
        <v/>
      </c>
      <c r="AM126" s="29" t="str">
        <f t="shared" ca="1" si="92"/>
        <v/>
      </c>
      <c r="AN126" s="29" t="e">
        <f ca="1">+_xlfn.IFNA(VLOOKUP($B126,'Resultados General'!$C$11:$CG$510,MATCH(AN$6,'Resultados General'!$C$10:$CG$10,0),0),"")</f>
        <v>#NAME?</v>
      </c>
      <c r="AO126" s="29" t="str">
        <f t="shared" ca="1" si="93"/>
        <v/>
      </c>
      <c r="AP126" s="29" t="str">
        <f t="shared" ca="1" si="94"/>
        <v/>
      </c>
      <c r="AQ126" s="29" t="e">
        <f ca="1">+_xlfn.IFNA(VLOOKUP($B126,'Resultados General'!$C$11:$CG$510,MATCH(AQ$6,'Resultados General'!$C$10:$CG$10,0),0),"")</f>
        <v>#NAME?</v>
      </c>
      <c r="AR126" s="29" t="str">
        <f t="shared" ca="1" si="95"/>
        <v/>
      </c>
      <c r="AS126" s="29" t="str">
        <f t="shared" ca="1" si="96"/>
        <v/>
      </c>
      <c r="AT126" s="29" t="e">
        <f ca="1">+_xlfn.IFNA(VLOOKUP($B126,'Resultados General'!$C$11:$CG$510,MATCH(AT$6,'Resultados General'!$C$10:$CG$10,0),0),"")</f>
        <v>#NAME?</v>
      </c>
      <c r="AU126" s="29" t="str">
        <f t="shared" ca="1" si="97"/>
        <v/>
      </c>
      <c r="AV126" s="29" t="str">
        <f t="shared" ca="1" si="98"/>
        <v/>
      </c>
      <c r="AW126" s="29" t="e">
        <f ca="1">+_xlfn.IFNA(VLOOKUP($B126,'Resultados General'!$C$11:$CG$510,MATCH(AW$6,'Resultados General'!$C$10:$CG$10,0),0),"")</f>
        <v>#NAME?</v>
      </c>
      <c r="AX126" s="29" t="str">
        <f t="shared" ca="1" si="99"/>
        <v/>
      </c>
      <c r="AY126" s="29" t="str">
        <f t="shared" ca="1" si="100"/>
        <v/>
      </c>
      <c r="AZ126" s="29" t="e">
        <f ca="1">+_xlfn.IFNA(VLOOKUP($B126,'Resultados General'!$C$11:$CG$510,MATCH(AZ$6,'Resultados General'!$C$10:$CG$10,0),0),"")</f>
        <v>#NAME?</v>
      </c>
      <c r="BA126" s="29" t="str">
        <f t="shared" ca="1" si="101"/>
        <v/>
      </c>
      <c r="BB126" s="29" t="str">
        <f t="shared" ca="1" si="102"/>
        <v/>
      </c>
      <c r="BC126" s="29" t="e">
        <f ca="1">+_xlfn.IFNA(VLOOKUP($B126,'Resultados General'!$C$11:$CG$510,MATCH(BC$6,'Resultados General'!$C$10:$CG$10,0),0),"")</f>
        <v>#NAME?</v>
      </c>
      <c r="BD126" s="29" t="str">
        <f t="shared" ca="1" si="103"/>
        <v/>
      </c>
      <c r="BE126" s="29" t="str">
        <f t="shared" ca="1" si="104"/>
        <v/>
      </c>
      <c r="BF126" s="29" t="e">
        <f ca="1">+_xlfn.IFNA(VLOOKUP($B126,'Resultados General'!$C$11:$CG$510,MATCH(BF$6,'Resultados General'!$C$10:$CG$10,0),0),"")</f>
        <v>#NAME?</v>
      </c>
      <c r="BG126" s="29" t="str">
        <f t="shared" ca="1" si="105"/>
        <v/>
      </c>
      <c r="BH126" s="29" t="str">
        <f t="shared" ca="1" si="106"/>
        <v/>
      </c>
      <c r="BI126" s="29" t="e">
        <f ca="1">+_xlfn.IFNA(VLOOKUP($B126,'Resultados General'!$C$11:$CG$510,MATCH(BI$6,'Resultados General'!$C$10:$CG$10,0),0),"")</f>
        <v>#NAME?</v>
      </c>
      <c r="BJ126" s="29" t="str">
        <f t="shared" ca="1" si="107"/>
        <v/>
      </c>
      <c r="BK126" s="29" t="str">
        <f t="shared" ca="1" si="108"/>
        <v/>
      </c>
      <c r="BL126" s="29" t="e">
        <f ca="1">+_xlfn.IFNA(VLOOKUP($B126,'Resultados General'!$C$11:$CG$510,MATCH(BL$6,'Resultados General'!$C$10:$CG$10,0),0),"")</f>
        <v>#NAME?</v>
      </c>
      <c r="BM126" s="29" t="str">
        <f t="shared" ca="1" si="109"/>
        <v/>
      </c>
      <c r="BN126" s="29" t="str">
        <f t="shared" ca="1" si="110"/>
        <v/>
      </c>
      <c r="BO126" s="29" t="e">
        <f ca="1">+_xlfn.IFNA(VLOOKUP($B126,'Resultados General'!$C$11:$CG$510,MATCH(BO$6,'Resultados General'!$C$10:$CG$10,0),0),"")</f>
        <v>#NAME?</v>
      </c>
      <c r="BP126" s="29" t="str">
        <f t="shared" ca="1" si="111"/>
        <v/>
      </c>
      <c r="BQ126" s="29" t="str">
        <f t="shared" ca="1" si="112"/>
        <v/>
      </c>
      <c r="BR126" s="29" t="e">
        <f ca="1">+_xlfn.IFNA(VLOOKUP($B126,'Resultados General'!$C$11:$CG$510,MATCH(BR$6,'Resultados General'!$C$10:$CG$10,0),0),"")</f>
        <v>#NAME?</v>
      </c>
      <c r="BS126" s="29" t="str">
        <f t="shared" ca="1" si="113"/>
        <v/>
      </c>
      <c r="BT126" s="29" t="str">
        <f t="shared" ca="1" si="114"/>
        <v/>
      </c>
      <c r="BU126" s="29" t="e">
        <f ca="1">+_xlfn.IFNA(VLOOKUP($B126,'Resultados General'!$C$11:$CG$510,MATCH(BU$6,'Resultados General'!$C$10:$CG$10,0),0),"")</f>
        <v>#NAME?</v>
      </c>
      <c r="BV126" s="29" t="str">
        <f t="shared" ca="1" si="115"/>
        <v/>
      </c>
      <c r="BW126" s="29" t="str">
        <f t="shared" ca="1" si="116"/>
        <v/>
      </c>
      <c r="BX126" s="29" t="e">
        <f ca="1">+_xlfn.IFNA(VLOOKUP($B126,'Resultados General'!$C$11:$CG$510,MATCH(BX$6,'Resultados General'!$C$10:$CG$10,0),0),"")</f>
        <v>#NAME?</v>
      </c>
      <c r="BY126" s="29" t="str">
        <f t="shared" ca="1" si="117"/>
        <v/>
      </c>
      <c r="BZ126" s="29" t="str">
        <f t="shared" ca="1" si="118"/>
        <v/>
      </c>
      <c r="CA126" s="29" t="e">
        <f ca="1">+_xlfn.IFNA(VLOOKUP($B126,'Resultados General'!$C$11:$CG$510,MATCH(CA$6,'Resultados General'!$C$10:$CG$10,0),0),"")</f>
        <v>#NAME?</v>
      </c>
      <c r="CB126" s="29" t="str">
        <f t="shared" ca="1" si="119"/>
        <v/>
      </c>
      <c r="CC126" s="29" t="str">
        <f t="shared" ca="1" si="120"/>
        <v/>
      </c>
      <c r="CD126" s="29" t="e">
        <f ca="1">+_xlfn.IFNA(VLOOKUP($B126,'Resultados General'!$C$11:$CG$510,MATCH(CD$6,'Resultados General'!$C$10:$CG$10,0),0),"")</f>
        <v>#NAME?</v>
      </c>
      <c r="CE126" s="29" t="str">
        <f t="shared" ca="1" si="121"/>
        <v/>
      </c>
      <c r="CF126" s="29" t="str">
        <f t="shared" ca="1" si="122"/>
        <v/>
      </c>
      <c r="CG126" s="29" t="e">
        <f ca="1">+_xlfn.IFNA(VLOOKUP($B126,'Resultados General'!$C$11:$CG$510,MATCH(CG$6,'Resultados General'!$C$10:$CG$10,0),0),"")</f>
        <v>#NAME?</v>
      </c>
      <c r="CH126" s="29" t="str">
        <f t="shared" ca="1" si="123"/>
        <v/>
      </c>
      <c r="CI126" s="29" t="str">
        <f t="shared" ca="1" si="124"/>
        <v/>
      </c>
      <c r="CJ126" s="29" t="e">
        <f ca="1">+_xlfn.IFNA(VLOOKUP($B126,'Resultados General'!$C$11:$CG$510,MATCH(CJ$6,'Resultados General'!$C$10:$CG$10,0),0),"")</f>
        <v>#NAME?</v>
      </c>
      <c r="CK126" s="29" t="str">
        <f t="shared" ca="1" si="125"/>
        <v/>
      </c>
      <c r="CL126" s="29" t="str">
        <f t="shared" ca="1" si="126"/>
        <v/>
      </c>
      <c r="CM126" s="29" t="e">
        <f ca="1">+_xlfn.IFNA(VLOOKUP($B126,'Resultados General'!$C$11:$CG$510,MATCH(CM$6,'Resultados General'!$C$10:$CG$10,0),0),"")</f>
        <v>#NAME?</v>
      </c>
      <c r="CN126" s="29" t="str">
        <f t="shared" ca="1" si="127"/>
        <v/>
      </c>
      <c r="CO126" s="29" t="str">
        <f t="shared" ca="1" si="128"/>
        <v/>
      </c>
      <c r="CP126" s="29" t="e">
        <f ca="1">+_xlfn.IFNA(VLOOKUP($B126,'Resultados General'!$C$11:$CG$510,MATCH(CP$6,'Resultados General'!$C$10:$CG$10,0),0),"")</f>
        <v>#NAME?</v>
      </c>
      <c r="CQ126" s="29" t="str">
        <f t="shared" ca="1" si="129"/>
        <v/>
      </c>
      <c r="CR126" s="29" t="str">
        <f t="shared" ca="1" si="130"/>
        <v/>
      </c>
      <c r="CS126" s="29" t="e">
        <f ca="1">+_xlfn.IFNA(VLOOKUP($B126,'Resultados General'!$C$11:$CG$510,MATCH(CS$6,'Resultados General'!$C$10:$CG$10,0),0),"")</f>
        <v>#NAME?</v>
      </c>
      <c r="CT126" s="29" t="str">
        <f t="shared" ca="1" si="131"/>
        <v/>
      </c>
      <c r="CU126" s="29" t="str">
        <f t="shared" ca="1" si="132"/>
        <v/>
      </c>
      <c r="CV126" s="29" t="e">
        <f ca="1">+_xlfn.IFNA(VLOOKUP($B126,'Resultados General'!$C$11:$CG$510,MATCH(CV$6,'Resultados General'!$C$10:$CG$10,0),0),"")</f>
        <v>#NAME?</v>
      </c>
      <c r="CW126" s="29" t="str">
        <f t="shared" ca="1" si="133"/>
        <v/>
      </c>
      <c r="CX126" s="29" t="str">
        <f t="shared" ca="1" si="134"/>
        <v/>
      </c>
      <c r="CY126" s="29" t="e">
        <f ca="1">+_xlfn.IFNA(VLOOKUP($B126,'Resultados General'!$C$11:$CG$510,MATCH(CY$6,'Resultados General'!$C$10:$CG$10,0),0),"")</f>
        <v>#NAME?</v>
      </c>
      <c r="CZ126" s="29" t="str">
        <f t="shared" ca="1" si="135"/>
        <v/>
      </c>
      <c r="DA126" s="29" t="str">
        <f t="shared" ca="1" si="136"/>
        <v/>
      </c>
      <c r="DB126" s="29" t="e">
        <f ca="1">+_xlfn.IFNA(VLOOKUP($B126,'Resultados General'!$C$11:$CG$510,MATCH(DB$6,'Resultados General'!$C$10:$CG$10,0),0),"")</f>
        <v>#NAME?</v>
      </c>
      <c r="DC126" s="29" t="str">
        <f t="shared" ca="1" si="137"/>
        <v/>
      </c>
      <c r="DD126" s="29" t="str">
        <f t="shared" ca="1" si="138"/>
        <v/>
      </c>
      <c r="DE126" s="29" t="e">
        <f ca="1">+_xlfn.IFNA(VLOOKUP($B126,'Resultados General'!$C$11:$CG$510,MATCH(DE$6,'Resultados General'!$C$10:$CG$10,0),0),"")</f>
        <v>#NAME?</v>
      </c>
      <c r="DF126" s="29" t="str">
        <f t="shared" ca="1" si="139"/>
        <v/>
      </c>
      <c r="DG126" s="29" t="str">
        <f t="shared" ca="1" si="140"/>
        <v/>
      </c>
      <c r="DH126" s="29" t="e">
        <f ca="1">+_xlfn.IFNA(VLOOKUP($B126,'Resultados General'!$C$11:$CG$510,MATCH(DH$6,'Resultados General'!$C$10:$CG$10,0),0),"")</f>
        <v>#NAME?</v>
      </c>
      <c r="DI126" s="29" t="str">
        <f t="shared" ca="1" si="141"/>
        <v/>
      </c>
      <c r="DJ126" s="29" t="str">
        <f t="shared" ca="1" si="142"/>
        <v/>
      </c>
      <c r="DK126" s="29" t="e">
        <f ca="1">+_xlfn.IFNA(VLOOKUP($B126,'Resultados General'!$C$11:$CG$510,MATCH(DK$6,'Resultados General'!$C$10:$CG$10,0),0),"")</f>
        <v>#NAME?</v>
      </c>
      <c r="DL126" s="29" t="str">
        <f t="shared" ca="1" si="143"/>
        <v/>
      </c>
      <c r="DM126" s="29" t="str">
        <f t="shared" ca="1" si="144"/>
        <v/>
      </c>
      <c r="DN126" s="29" t="e">
        <f ca="1">+_xlfn.IFNA(VLOOKUP($B126,'Resultados General'!$C$11:$CG$510,MATCH(DN$6,'Resultados General'!$C$10:$CG$10,0),0),"")</f>
        <v>#NAME?</v>
      </c>
      <c r="DO126" s="29" t="str">
        <f t="shared" ca="1" si="145"/>
        <v/>
      </c>
      <c r="DP126" s="29" t="str">
        <f t="shared" ca="1" si="146"/>
        <v/>
      </c>
    </row>
    <row r="127" spans="2:120">
      <c r="B127" s="219" t="str">
        <f>+IF('Resultados General'!C130="","",'Resultados General'!C130)</f>
        <v/>
      </c>
      <c r="C127" s="134" t="e">
        <f ca="1">+_xlfn.IFNA(VLOOKUP('Distribución de puestos'!B127,'Resultados General'!$C$11:$J$510,8,0),"")</f>
        <v>#NAME?</v>
      </c>
      <c r="D127" s="135" t="e">
        <f ca="1">+_xlfn.IFNA(VLOOKUP(B127,'Resultados General'!$C$11:$L$510,10,0),"")</f>
        <v>#NAME?</v>
      </c>
      <c r="E127" s="26" t="s">
        <v>76</v>
      </c>
      <c r="F127" s="26" t="s">
        <v>76</v>
      </c>
      <c r="G127" s="135" t="str">
        <f t="shared" ca="1" si="147"/>
        <v/>
      </c>
      <c r="H127" s="135" t="str">
        <f t="shared" ca="1" si="148"/>
        <v/>
      </c>
      <c r="I127" s="219" t="str">
        <f t="shared" si="149"/>
        <v/>
      </c>
      <c r="J127" s="138"/>
      <c r="M127" s="29" t="e">
        <f ca="1">+_xlfn.IFNA(VLOOKUP($B127,'Resultados General'!$C$11:$CG$510,MATCH(M$6,'Resultados General'!$C$10:$CG$10,0),0),"")</f>
        <v>#NAME?</v>
      </c>
      <c r="N127" s="29" t="str">
        <f t="shared" ca="1" si="75"/>
        <v/>
      </c>
      <c r="O127" s="29" t="str">
        <f t="shared" ca="1" si="76"/>
        <v/>
      </c>
      <c r="P127" s="29" t="e">
        <f ca="1">+_xlfn.IFNA(VLOOKUP($B127,'Resultados General'!$C$11:$CG$510,MATCH(P$6,'Resultados General'!$C$10:$CG$10,0),0),"")</f>
        <v>#NAME?</v>
      </c>
      <c r="Q127" s="29" t="str">
        <f t="shared" ca="1" si="77"/>
        <v/>
      </c>
      <c r="R127" s="29" t="str">
        <f t="shared" ca="1" si="78"/>
        <v/>
      </c>
      <c r="S127" s="29" t="e">
        <f ca="1">+_xlfn.IFNA(VLOOKUP($B127,'Resultados General'!$C$11:$CG$510,MATCH(S$6,'Resultados General'!$C$10:$CG$10,0),0),"")</f>
        <v>#NAME?</v>
      </c>
      <c r="T127" s="29" t="str">
        <f t="shared" ca="1" si="79"/>
        <v/>
      </c>
      <c r="U127" s="29" t="str">
        <f t="shared" ca="1" si="80"/>
        <v/>
      </c>
      <c r="V127" s="29" t="e">
        <f ca="1">+_xlfn.IFNA(VLOOKUP($B127,'Resultados General'!$C$11:$CG$510,MATCH(V$6,'Resultados General'!$C$10:$CG$10,0),0),"")</f>
        <v>#NAME?</v>
      </c>
      <c r="W127" s="29" t="str">
        <f t="shared" ca="1" si="81"/>
        <v/>
      </c>
      <c r="X127" s="29" t="str">
        <f t="shared" ca="1" si="82"/>
        <v/>
      </c>
      <c r="Y127" s="29" t="e">
        <f ca="1">+_xlfn.IFNA(VLOOKUP($B127,'Resultados General'!$C$11:$CG$510,MATCH(Y$6,'Resultados General'!$C$10:$CG$10,0),0),"")</f>
        <v>#NAME?</v>
      </c>
      <c r="Z127" s="29" t="str">
        <f t="shared" ca="1" si="83"/>
        <v/>
      </c>
      <c r="AA127" s="29" t="str">
        <f t="shared" ca="1" si="84"/>
        <v/>
      </c>
      <c r="AB127" s="29" t="e">
        <f ca="1">+_xlfn.IFNA(VLOOKUP($B127,'Resultados General'!$C$11:$CG$510,MATCH(AB$6,'Resultados General'!$C$10:$CG$10,0),0),"")</f>
        <v>#NAME?</v>
      </c>
      <c r="AC127" s="29" t="str">
        <f t="shared" ca="1" si="85"/>
        <v/>
      </c>
      <c r="AD127" s="29" t="str">
        <f t="shared" ca="1" si="86"/>
        <v/>
      </c>
      <c r="AE127" s="29" t="e">
        <f ca="1">+_xlfn.IFNA(VLOOKUP($B127,'Resultados General'!$C$11:$CG$510,MATCH(AE$6,'Resultados General'!$C$10:$CG$10,0),0),"")</f>
        <v>#NAME?</v>
      </c>
      <c r="AF127" s="29" t="str">
        <f t="shared" ca="1" si="87"/>
        <v/>
      </c>
      <c r="AG127" s="29" t="str">
        <f t="shared" ca="1" si="88"/>
        <v/>
      </c>
      <c r="AH127" s="29" t="e">
        <f ca="1">+_xlfn.IFNA(VLOOKUP($B127,'Resultados General'!$C$11:$CG$510,MATCH(AH$6,'Resultados General'!$C$10:$CG$10,0),0),"")</f>
        <v>#NAME?</v>
      </c>
      <c r="AI127" s="29" t="str">
        <f t="shared" ca="1" si="89"/>
        <v/>
      </c>
      <c r="AJ127" s="29" t="str">
        <f t="shared" ca="1" si="90"/>
        <v/>
      </c>
      <c r="AK127" s="29" t="e">
        <f ca="1">+_xlfn.IFNA(VLOOKUP($B127,'Resultados General'!$C$11:$CG$510,MATCH(AK$6,'Resultados General'!$C$10:$CG$10,0),0),"")</f>
        <v>#NAME?</v>
      </c>
      <c r="AL127" s="29" t="str">
        <f t="shared" ca="1" si="91"/>
        <v/>
      </c>
      <c r="AM127" s="29" t="str">
        <f t="shared" ca="1" si="92"/>
        <v/>
      </c>
      <c r="AN127" s="29" t="e">
        <f ca="1">+_xlfn.IFNA(VLOOKUP($B127,'Resultados General'!$C$11:$CG$510,MATCH(AN$6,'Resultados General'!$C$10:$CG$10,0),0),"")</f>
        <v>#NAME?</v>
      </c>
      <c r="AO127" s="29" t="str">
        <f t="shared" ca="1" si="93"/>
        <v/>
      </c>
      <c r="AP127" s="29" t="str">
        <f t="shared" ca="1" si="94"/>
        <v/>
      </c>
      <c r="AQ127" s="29" t="e">
        <f ca="1">+_xlfn.IFNA(VLOOKUP($B127,'Resultados General'!$C$11:$CG$510,MATCH(AQ$6,'Resultados General'!$C$10:$CG$10,0),0),"")</f>
        <v>#NAME?</v>
      </c>
      <c r="AR127" s="29" t="str">
        <f t="shared" ca="1" si="95"/>
        <v/>
      </c>
      <c r="AS127" s="29" t="str">
        <f t="shared" ca="1" si="96"/>
        <v/>
      </c>
      <c r="AT127" s="29" t="e">
        <f ca="1">+_xlfn.IFNA(VLOOKUP($B127,'Resultados General'!$C$11:$CG$510,MATCH(AT$6,'Resultados General'!$C$10:$CG$10,0),0),"")</f>
        <v>#NAME?</v>
      </c>
      <c r="AU127" s="29" t="str">
        <f t="shared" ca="1" si="97"/>
        <v/>
      </c>
      <c r="AV127" s="29" t="str">
        <f t="shared" ca="1" si="98"/>
        <v/>
      </c>
      <c r="AW127" s="29" t="e">
        <f ca="1">+_xlfn.IFNA(VLOOKUP($B127,'Resultados General'!$C$11:$CG$510,MATCH(AW$6,'Resultados General'!$C$10:$CG$10,0),0),"")</f>
        <v>#NAME?</v>
      </c>
      <c r="AX127" s="29" t="str">
        <f t="shared" ca="1" si="99"/>
        <v/>
      </c>
      <c r="AY127" s="29" t="str">
        <f t="shared" ca="1" si="100"/>
        <v/>
      </c>
      <c r="AZ127" s="29" t="e">
        <f ca="1">+_xlfn.IFNA(VLOOKUP($B127,'Resultados General'!$C$11:$CG$510,MATCH(AZ$6,'Resultados General'!$C$10:$CG$10,0),0),"")</f>
        <v>#NAME?</v>
      </c>
      <c r="BA127" s="29" t="str">
        <f t="shared" ca="1" si="101"/>
        <v/>
      </c>
      <c r="BB127" s="29" t="str">
        <f t="shared" ca="1" si="102"/>
        <v/>
      </c>
      <c r="BC127" s="29" t="e">
        <f ca="1">+_xlfn.IFNA(VLOOKUP($B127,'Resultados General'!$C$11:$CG$510,MATCH(BC$6,'Resultados General'!$C$10:$CG$10,0),0),"")</f>
        <v>#NAME?</v>
      </c>
      <c r="BD127" s="29" t="str">
        <f t="shared" ca="1" si="103"/>
        <v/>
      </c>
      <c r="BE127" s="29" t="str">
        <f t="shared" ca="1" si="104"/>
        <v/>
      </c>
      <c r="BF127" s="29" t="e">
        <f ca="1">+_xlfn.IFNA(VLOOKUP($B127,'Resultados General'!$C$11:$CG$510,MATCH(BF$6,'Resultados General'!$C$10:$CG$10,0),0),"")</f>
        <v>#NAME?</v>
      </c>
      <c r="BG127" s="29" t="str">
        <f t="shared" ca="1" si="105"/>
        <v/>
      </c>
      <c r="BH127" s="29" t="str">
        <f t="shared" ca="1" si="106"/>
        <v/>
      </c>
      <c r="BI127" s="29" t="e">
        <f ca="1">+_xlfn.IFNA(VLOOKUP($B127,'Resultados General'!$C$11:$CG$510,MATCH(BI$6,'Resultados General'!$C$10:$CG$10,0),0),"")</f>
        <v>#NAME?</v>
      </c>
      <c r="BJ127" s="29" t="str">
        <f t="shared" ca="1" si="107"/>
        <v/>
      </c>
      <c r="BK127" s="29" t="str">
        <f t="shared" ca="1" si="108"/>
        <v/>
      </c>
      <c r="BL127" s="29" t="e">
        <f ca="1">+_xlfn.IFNA(VLOOKUP($B127,'Resultados General'!$C$11:$CG$510,MATCH(BL$6,'Resultados General'!$C$10:$CG$10,0),0),"")</f>
        <v>#NAME?</v>
      </c>
      <c r="BM127" s="29" t="str">
        <f t="shared" ca="1" si="109"/>
        <v/>
      </c>
      <c r="BN127" s="29" t="str">
        <f t="shared" ca="1" si="110"/>
        <v/>
      </c>
      <c r="BO127" s="29" t="e">
        <f ca="1">+_xlfn.IFNA(VLOOKUP($B127,'Resultados General'!$C$11:$CG$510,MATCH(BO$6,'Resultados General'!$C$10:$CG$10,0),0),"")</f>
        <v>#NAME?</v>
      </c>
      <c r="BP127" s="29" t="str">
        <f t="shared" ca="1" si="111"/>
        <v/>
      </c>
      <c r="BQ127" s="29" t="str">
        <f t="shared" ca="1" si="112"/>
        <v/>
      </c>
      <c r="BR127" s="29" t="e">
        <f ca="1">+_xlfn.IFNA(VLOOKUP($B127,'Resultados General'!$C$11:$CG$510,MATCH(BR$6,'Resultados General'!$C$10:$CG$10,0),0),"")</f>
        <v>#NAME?</v>
      </c>
      <c r="BS127" s="29" t="str">
        <f t="shared" ca="1" si="113"/>
        <v/>
      </c>
      <c r="BT127" s="29" t="str">
        <f t="shared" ca="1" si="114"/>
        <v/>
      </c>
      <c r="BU127" s="29" t="e">
        <f ca="1">+_xlfn.IFNA(VLOOKUP($B127,'Resultados General'!$C$11:$CG$510,MATCH(BU$6,'Resultados General'!$C$10:$CG$10,0),0),"")</f>
        <v>#NAME?</v>
      </c>
      <c r="BV127" s="29" t="str">
        <f t="shared" ca="1" si="115"/>
        <v/>
      </c>
      <c r="BW127" s="29" t="str">
        <f t="shared" ca="1" si="116"/>
        <v/>
      </c>
      <c r="BX127" s="29" t="e">
        <f ca="1">+_xlfn.IFNA(VLOOKUP($B127,'Resultados General'!$C$11:$CG$510,MATCH(BX$6,'Resultados General'!$C$10:$CG$10,0),0),"")</f>
        <v>#NAME?</v>
      </c>
      <c r="BY127" s="29" t="str">
        <f t="shared" ca="1" si="117"/>
        <v/>
      </c>
      <c r="BZ127" s="29" t="str">
        <f t="shared" ca="1" si="118"/>
        <v/>
      </c>
      <c r="CA127" s="29" t="e">
        <f ca="1">+_xlfn.IFNA(VLOOKUP($B127,'Resultados General'!$C$11:$CG$510,MATCH(CA$6,'Resultados General'!$C$10:$CG$10,0),0),"")</f>
        <v>#NAME?</v>
      </c>
      <c r="CB127" s="29" t="str">
        <f t="shared" ca="1" si="119"/>
        <v/>
      </c>
      <c r="CC127" s="29" t="str">
        <f t="shared" ca="1" si="120"/>
        <v/>
      </c>
      <c r="CD127" s="29" t="e">
        <f ca="1">+_xlfn.IFNA(VLOOKUP($B127,'Resultados General'!$C$11:$CG$510,MATCH(CD$6,'Resultados General'!$C$10:$CG$10,0),0),"")</f>
        <v>#NAME?</v>
      </c>
      <c r="CE127" s="29" t="str">
        <f t="shared" ca="1" si="121"/>
        <v/>
      </c>
      <c r="CF127" s="29" t="str">
        <f t="shared" ca="1" si="122"/>
        <v/>
      </c>
      <c r="CG127" s="29" t="e">
        <f ca="1">+_xlfn.IFNA(VLOOKUP($B127,'Resultados General'!$C$11:$CG$510,MATCH(CG$6,'Resultados General'!$C$10:$CG$10,0),0),"")</f>
        <v>#NAME?</v>
      </c>
      <c r="CH127" s="29" t="str">
        <f t="shared" ca="1" si="123"/>
        <v/>
      </c>
      <c r="CI127" s="29" t="str">
        <f t="shared" ca="1" si="124"/>
        <v/>
      </c>
      <c r="CJ127" s="29" t="e">
        <f ca="1">+_xlfn.IFNA(VLOOKUP($B127,'Resultados General'!$C$11:$CG$510,MATCH(CJ$6,'Resultados General'!$C$10:$CG$10,0),0),"")</f>
        <v>#NAME?</v>
      </c>
      <c r="CK127" s="29" t="str">
        <f t="shared" ca="1" si="125"/>
        <v/>
      </c>
      <c r="CL127" s="29" t="str">
        <f t="shared" ca="1" si="126"/>
        <v/>
      </c>
      <c r="CM127" s="29" t="e">
        <f ca="1">+_xlfn.IFNA(VLOOKUP($B127,'Resultados General'!$C$11:$CG$510,MATCH(CM$6,'Resultados General'!$C$10:$CG$10,0),0),"")</f>
        <v>#NAME?</v>
      </c>
      <c r="CN127" s="29" t="str">
        <f t="shared" ca="1" si="127"/>
        <v/>
      </c>
      <c r="CO127" s="29" t="str">
        <f t="shared" ca="1" si="128"/>
        <v/>
      </c>
      <c r="CP127" s="29" t="e">
        <f ca="1">+_xlfn.IFNA(VLOOKUP($B127,'Resultados General'!$C$11:$CG$510,MATCH(CP$6,'Resultados General'!$C$10:$CG$10,0),0),"")</f>
        <v>#NAME?</v>
      </c>
      <c r="CQ127" s="29" t="str">
        <f t="shared" ca="1" si="129"/>
        <v/>
      </c>
      <c r="CR127" s="29" t="str">
        <f t="shared" ca="1" si="130"/>
        <v/>
      </c>
      <c r="CS127" s="29" t="e">
        <f ca="1">+_xlfn.IFNA(VLOOKUP($B127,'Resultados General'!$C$11:$CG$510,MATCH(CS$6,'Resultados General'!$C$10:$CG$10,0),0),"")</f>
        <v>#NAME?</v>
      </c>
      <c r="CT127" s="29" t="str">
        <f t="shared" ca="1" si="131"/>
        <v/>
      </c>
      <c r="CU127" s="29" t="str">
        <f t="shared" ca="1" si="132"/>
        <v/>
      </c>
      <c r="CV127" s="29" t="e">
        <f ca="1">+_xlfn.IFNA(VLOOKUP($B127,'Resultados General'!$C$11:$CG$510,MATCH(CV$6,'Resultados General'!$C$10:$CG$10,0),0),"")</f>
        <v>#NAME?</v>
      </c>
      <c r="CW127" s="29" t="str">
        <f t="shared" ca="1" si="133"/>
        <v/>
      </c>
      <c r="CX127" s="29" t="str">
        <f t="shared" ca="1" si="134"/>
        <v/>
      </c>
      <c r="CY127" s="29" t="e">
        <f ca="1">+_xlfn.IFNA(VLOOKUP($B127,'Resultados General'!$C$11:$CG$510,MATCH(CY$6,'Resultados General'!$C$10:$CG$10,0),0),"")</f>
        <v>#NAME?</v>
      </c>
      <c r="CZ127" s="29" t="str">
        <f t="shared" ca="1" si="135"/>
        <v/>
      </c>
      <c r="DA127" s="29" t="str">
        <f t="shared" ca="1" si="136"/>
        <v/>
      </c>
      <c r="DB127" s="29" t="e">
        <f ca="1">+_xlfn.IFNA(VLOOKUP($B127,'Resultados General'!$C$11:$CG$510,MATCH(DB$6,'Resultados General'!$C$10:$CG$10,0),0),"")</f>
        <v>#NAME?</v>
      </c>
      <c r="DC127" s="29" t="str">
        <f t="shared" ca="1" si="137"/>
        <v/>
      </c>
      <c r="DD127" s="29" t="str">
        <f t="shared" ca="1" si="138"/>
        <v/>
      </c>
      <c r="DE127" s="29" t="e">
        <f ca="1">+_xlfn.IFNA(VLOOKUP($B127,'Resultados General'!$C$11:$CG$510,MATCH(DE$6,'Resultados General'!$C$10:$CG$10,0),0),"")</f>
        <v>#NAME?</v>
      </c>
      <c r="DF127" s="29" t="str">
        <f t="shared" ca="1" si="139"/>
        <v/>
      </c>
      <c r="DG127" s="29" t="str">
        <f t="shared" ca="1" si="140"/>
        <v/>
      </c>
      <c r="DH127" s="29" t="e">
        <f ca="1">+_xlfn.IFNA(VLOOKUP($B127,'Resultados General'!$C$11:$CG$510,MATCH(DH$6,'Resultados General'!$C$10:$CG$10,0),0),"")</f>
        <v>#NAME?</v>
      </c>
      <c r="DI127" s="29" t="str">
        <f t="shared" ca="1" si="141"/>
        <v/>
      </c>
      <c r="DJ127" s="29" t="str">
        <f t="shared" ca="1" si="142"/>
        <v/>
      </c>
      <c r="DK127" s="29" t="e">
        <f ca="1">+_xlfn.IFNA(VLOOKUP($B127,'Resultados General'!$C$11:$CG$510,MATCH(DK$6,'Resultados General'!$C$10:$CG$10,0),0),"")</f>
        <v>#NAME?</v>
      </c>
      <c r="DL127" s="29" t="str">
        <f t="shared" ca="1" si="143"/>
        <v/>
      </c>
      <c r="DM127" s="29" t="str">
        <f t="shared" ca="1" si="144"/>
        <v/>
      </c>
      <c r="DN127" s="29" t="e">
        <f ca="1">+_xlfn.IFNA(VLOOKUP($B127,'Resultados General'!$C$11:$CG$510,MATCH(DN$6,'Resultados General'!$C$10:$CG$10,0),0),"")</f>
        <v>#NAME?</v>
      </c>
      <c r="DO127" s="29" t="str">
        <f t="shared" ca="1" si="145"/>
        <v/>
      </c>
      <c r="DP127" s="29" t="str">
        <f t="shared" ca="1" si="146"/>
        <v/>
      </c>
    </row>
    <row r="128" spans="2:120">
      <c r="B128" s="219" t="str">
        <f>+IF('Resultados General'!C131="","",'Resultados General'!C131)</f>
        <v/>
      </c>
      <c r="C128" s="134" t="e">
        <f ca="1">+_xlfn.IFNA(VLOOKUP('Distribución de puestos'!B128,'Resultados General'!$C$11:$J$510,8,0),"")</f>
        <v>#NAME?</v>
      </c>
      <c r="D128" s="135" t="e">
        <f ca="1">+_xlfn.IFNA(VLOOKUP(B128,'Resultados General'!$C$11:$L$510,10,0),"")</f>
        <v>#NAME?</v>
      </c>
      <c r="E128" s="26" t="s">
        <v>76</v>
      </c>
      <c r="F128" s="26" t="s">
        <v>76</v>
      </c>
      <c r="G128" s="135" t="str">
        <f t="shared" ca="1" si="147"/>
        <v/>
      </c>
      <c r="H128" s="135" t="str">
        <f t="shared" ca="1" si="148"/>
        <v/>
      </c>
      <c r="I128" s="219" t="str">
        <f t="shared" si="149"/>
        <v/>
      </c>
      <c r="J128" s="138"/>
      <c r="M128" s="29" t="e">
        <f ca="1">+_xlfn.IFNA(VLOOKUP($B128,'Resultados General'!$C$11:$CG$510,MATCH(M$6,'Resultados General'!$C$10:$CG$10,0),0),"")</f>
        <v>#NAME?</v>
      </c>
      <c r="N128" s="29" t="str">
        <f t="shared" ca="1" si="75"/>
        <v/>
      </c>
      <c r="O128" s="29" t="str">
        <f t="shared" ca="1" si="76"/>
        <v/>
      </c>
      <c r="P128" s="29" t="e">
        <f ca="1">+_xlfn.IFNA(VLOOKUP($B128,'Resultados General'!$C$11:$CG$510,MATCH(P$6,'Resultados General'!$C$10:$CG$10,0),0),"")</f>
        <v>#NAME?</v>
      </c>
      <c r="Q128" s="29" t="str">
        <f t="shared" ca="1" si="77"/>
        <v/>
      </c>
      <c r="R128" s="29" t="str">
        <f t="shared" ca="1" si="78"/>
        <v/>
      </c>
      <c r="S128" s="29" t="e">
        <f ca="1">+_xlfn.IFNA(VLOOKUP($B128,'Resultados General'!$C$11:$CG$510,MATCH(S$6,'Resultados General'!$C$10:$CG$10,0),0),"")</f>
        <v>#NAME?</v>
      </c>
      <c r="T128" s="29" t="str">
        <f t="shared" ca="1" si="79"/>
        <v/>
      </c>
      <c r="U128" s="29" t="str">
        <f t="shared" ca="1" si="80"/>
        <v/>
      </c>
      <c r="V128" s="29" t="e">
        <f ca="1">+_xlfn.IFNA(VLOOKUP($B128,'Resultados General'!$C$11:$CG$510,MATCH(V$6,'Resultados General'!$C$10:$CG$10,0),0),"")</f>
        <v>#NAME?</v>
      </c>
      <c r="W128" s="29" t="str">
        <f t="shared" ca="1" si="81"/>
        <v/>
      </c>
      <c r="X128" s="29" t="str">
        <f t="shared" ca="1" si="82"/>
        <v/>
      </c>
      <c r="Y128" s="29" t="e">
        <f ca="1">+_xlfn.IFNA(VLOOKUP($B128,'Resultados General'!$C$11:$CG$510,MATCH(Y$6,'Resultados General'!$C$10:$CG$10,0),0),"")</f>
        <v>#NAME?</v>
      </c>
      <c r="Z128" s="29" t="str">
        <f t="shared" ca="1" si="83"/>
        <v/>
      </c>
      <c r="AA128" s="29" t="str">
        <f t="shared" ca="1" si="84"/>
        <v/>
      </c>
      <c r="AB128" s="29" t="e">
        <f ca="1">+_xlfn.IFNA(VLOOKUP($B128,'Resultados General'!$C$11:$CG$510,MATCH(AB$6,'Resultados General'!$C$10:$CG$10,0),0),"")</f>
        <v>#NAME?</v>
      </c>
      <c r="AC128" s="29" t="str">
        <f t="shared" ca="1" si="85"/>
        <v/>
      </c>
      <c r="AD128" s="29" t="str">
        <f t="shared" ca="1" si="86"/>
        <v/>
      </c>
      <c r="AE128" s="29" t="e">
        <f ca="1">+_xlfn.IFNA(VLOOKUP($B128,'Resultados General'!$C$11:$CG$510,MATCH(AE$6,'Resultados General'!$C$10:$CG$10,0),0),"")</f>
        <v>#NAME?</v>
      </c>
      <c r="AF128" s="29" t="str">
        <f t="shared" ca="1" si="87"/>
        <v/>
      </c>
      <c r="AG128" s="29" t="str">
        <f t="shared" ca="1" si="88"/>
        <v/>
      </c>
      <c r="AH128" s="29" t="e">
        <f ca="1">+_xlfn.IFNA(VLOOKUP($B128,'Resultados General'!$C$11:$CG$510,MATCH(AH$6,'Resultados General'!$C$10:$CG$10,0),0),"")</f>
        <v>#NAME?</v>
      </c>
      <c r="AI128" s="29" t="str">
        <f t="shared" ca="1" si="89"/>
        <v/>
      </c>
      <c r="AJ128" s="29" t="str">
        <f t="shared" ca="1" si="90"/>
        <v/>
      </c>
      <c r="AK128" s="29" t="e">
        <f ca="1">+_xlfn.IFNA(VLOOKUP($B128,'Resultados General'!$C$11:$CG$510,MATCH(AK$6,'Resultados General'!$C$10:$CG$10,0),0),"")</f>
        <v>#NAME?</v>
      </c>
      <c r="AL128" s="29" t="str">
        <f t="shared" ca="1" si="91"/>
        <v/>
      </c>
      <c r="AM128" s="29" t="str">
        <f t="shared" ca="1" si="92"/>
        <v/>
      </c>
      <c r="AN128" s="29" t="e">
        <f ca="1">+_xlfn.IFNA(VLOOKUP($B128,'Resultados General'!$C$11:$CG$510,MATCH(AN$6,'Resultados General'!$C$10:$CG$10,0),0),"")</f>
        <v>#NAME?</v>
      </c>
      <c r="AO128" s="29" t="str">
        <f t="shared" ca="1" si="93"/>
        <v/>
      </c>
      <c r="AP128" s="29" t="str">
        <f t="shared" ca="1" si="94"/>
        <v/>
      </c>
      <c r="AQ128" s="29" t="e">
        <f ca="1">+_xlfn.IFNA(VLOOKUP($B128,'Resultados General'!$C$11:$CG$510,MATCH(AQ$6,'Resultados General'!$C$10:$CG$10,0),0),"")</f>
        <v>#NAME?</v>
      </c>
      <c r="AR128" s="29" t="str">
        <f t="shared" ca="1" si="95"/>
        <v/>
      </c>
      <c r="AS128" s="29" t="str">
        <f t="shared" ca="1" si="96"/>
        <v/>
      </c>
      <c r="AT128" s="29" t="e">
        <f ca="1">+_xlfn.IFNA(VLOOKUP($B128,'Resultados General'!$C$11:$CG$510,MATCH(AT$6,'Resultados General'!$C$10:$CG$10,0),0),"")</f>
        <v>#NAME?</v>
      </c>
      <c r="AU128" s="29" t="str">
        <f t="shared" ca="1" si="97"/>
        <v/>
      </c>
      <c r="AV128" s="29" t="str">
        <f t="shared" ca="1" si="98"/>
        <v/>
      </c>
      <c r="AW128" s="29" t="e">
        <f ca="1">+_xlfn.IFNA(VLOOKUP($B128,'Resultados General'!$C$11:$CG$510,MATCH(AW$6,'Resultados General'!$C$10:$CG$10,0),0),"")</f>
        <v>#NAME?</v>
      </c>
      <c r="AX128" s="29" t="str">
        <f t="shared" ca="1" si="99"/>
        <v/>
      </c>
      <c r="AY128" s="29" t="str">
        <f t="shared" ca="1" si="100"/>
        <v/>
      </c>
      <c r="AZ128" s="29" t="e">
        <f ca="1">+_xlfn.IFNA(VLOOKUP($B128,'Resultados General'!$C$11:$CG$510,MATCH(AZ$6,'Resultados General'!$C$10:$CG$10,0),0),"")</f>
        <v>#NAME?</v>
      </c>
      <c r="BA128" s="29" t="str">
        <f t="shared" ca="1" si="101"/>
        <v/>
      </c>
      <c r="BB128" s="29" t="str">
        <f t="shared" ca="1" si="102"/>
        <v/>
      </c>
      <c r="BC128" s="29" t="e">
        <f ca="1">+_xlfn.IFNA(VLOOKUP($B128,'Resultados General'!$C$11:$CG$510,MATCH(BC$6,'Resultados General'!$C$10:$CG$10,0),0),"")</f>
        <v>#NAME?</v>
      </c>
      <c r="BD128" s="29" t="str">
        <f t="shared" ca="1" si="103"/>
        <v/>
      </c>
      <c r="BE128" s="29" t="str">
        <f t="shared" ca="1" si="104"/>
        <v/>
      </c>
      <c r="BF128" s="29" t="e">
        <f ca="1">+_xlfn.IFNA(VLOOKUP($B128,'Resultados General'!$C$11:$CG$510,MATCH(BF$6,'Resultados General'!$C$10:$CG$10,0),0),"")</f>
        <v>#NAME?</v>
      </c>
      <c r="BG128" s="29" t="str">
        <f t="shared" ca="1" si="105"/>
        <v/>
      </c>
      <c r="BH128" s="29" t="str">
        <f t="shared" ca="1" si="106"/>
        <v/>
      </c>
      <c r="BI128" s="29" t="e">
        <f ca="1">+_xlfn.IFNA(VLOOKUP($B128,'Resultados General'!$C$11:$CG$510,MATCH(BI$6,'Resultados General'!$C$10:$CG$10,0),0),"")</f>
        <v>#NAME?</v>
      </c>
      <c r="BJ128" s="29" t="str">
        <f t="shared" ca="1" si="107"/>
        <v/>
      </c>
      <c r="BK128" s="29" t="str">
        <f t="shared" ca="1" si="108"/>
        <v/>
      </c>
      <c r="BL128" s="29" t="e">
        <f ca="1">+_xlfn.IFNA(VLOOKUP($B128,'Resultados General'!$C$11:$CG$510,MATCH(BL$6,'Resultados General'!$C$10:$CG$10,0),0),"")</f>
        <v>#NAME?</v>
      </c>
      <c r="BM128" s="29" t="str">
        <f t="shared" ca="1" si="109"/>
        <v/>
      </c>
      <c r="BN128" s="29" t="str">
        <f t="shared" ca="1" si="110"/>
        <v/>
      </c>
      <c r="BO128" s="29" t="e">
        <f ca="1">+_xlfn.IFNA(VLOOKUP($B128,'Resultados General'!$C$11:$CG$510,MATCH(BO$6,'Resultados General'!$C$10:$CG$10,0),0),"")</f>
        <v>#NAME?</v>
      </c>
      <c r="BP128" s="29" t="str">
        <f t="shared" ca="1" si="111"/>
        <v/>
      </c>
      <c r="BQ128" s="29" t="str">
        <f t="shared" ca="1" si="112"/>
        <v/>
      </c>
      <c r="BR128" s="29" t="e">
        <f ca="1">+_xlfn.IFNA(VLOOKUP($B128,'Resultados General'!$C$11:$CG$510,MATCH(BR$6,'Resultados General'!$C$10:$CG$10,0),0),"")</f>
        <v>#NAME?</v>
      </c>
      <c r="BS128" s="29" t="str">
        <f t="shared" ca="1" si="113"/>
        <v/>
      </c>
      <c r="BT128" s="29" t="str">
        <f t="shared" ca="1" si="114"/>
        <v/>
      </c>
      <c r="BU128" s="29" t="e">
        <f ca="1">+_xlfn.IFNA(VLOOKUP($B128,'Resultados General'!$C$11:$CG$510,MATCH(BU$6,'Resultados General'!$C$10:$CG$10,0),0),"")</f>
        <v>#NAME?</v>
      </c>
      <c r="BV128" s="29" t="str">
        <f t="shared" ca="1" si="115"/>
        <v/>
      </c>
      <c r="BW128" s="29" t="str">
        <f t="shared" ca="1" si="116"/>
        <v/>
      </c>
      <c r="BX128" s="29" t="e">
        <f ca="1">+_xlfn.IFNA(VLOOKUP($B128,'Resultados General'!$C$11:$CG$510,MATCH(BX$6,'Resultados General'!$C$10:$CG$10,0),0),"")</f>
        <v>#NAME?</v>
      </c>
      <c r="BY128" s="29" t="str">
        <f t="shared" ca="1" si="117"/>
        <v/>
      </c>
      <c r="BZ128" s="29" t="str">
        <f t="shared" ca="1" si="118"/>
        <v/>
      </c>
      <c r="CA128" s="29" t="e">
        <f ca="1">+_xlfn.IFNA(VLOOKUP($B128,'Resultados General'!$C$11:$CG$510,MATCH(CA$6,'Resultados General'!$C$10:$CG$10,0),0),"")</f>
        <v>#NAME?</v>
      </c>
      <c r="CB128" s="29" t="str">
        <f t="shared" ca="1" si="119"/>
        <v/>
      </c>
      <c r="CC128" s="29" t="str">
        <f t="shared" ca="1" si="120"/>
        <v/>
      </c>
      <c r="CD128" s="29" t="e">
        <f ca="1">+_xlfn.IFNA(VLOOKUP($B128,'Resultados General'!$C$11:$CG$510,MATCH(CD$6,'Resultados General'!$C$10:$CG$10,0),0),"")</f>
        <v>#NAME?</v>
      </c>
      <c r="CE128" s="29" t="str">
        <f t="shared" ca="1" si="121"/>
        <v/>
      </c>
      <c r="CF128" s="29" t="str">
        <f t="shared" ca="1" si="122"/>
        <v/>
      </c>
      <c r="CG128" s="29" t="e">
        <f ca="1">+_xlfn.IFNA(VLOOKUP($B128,'Resultados General'!$C$11:$CG$510,MATCH(CG$6,'Resultados General'!$C$10:$CG$10,0),0),"")</f>
        <v>#NAME?</v>
      </c>
      <c r="CH128" s="29" t="str">
        <f t="shared" ca="1" si="123"/>
        <v/>
      </c>
      <c r="CI128" s="29" t="str">
        <f t="shared" ca="1" si="124"/>
        <v/>
      </c>
      <c r="CJ128" s="29" t="e">
        <f ca="1">+_xlfn.IFNA(VLOOKUP($B128,'Resultados General'!$C$11:$CG$510,MATCH(CJ$6,'Resultados General'!$C$10:$CG$10,0),0),"")</f>
        <v>#NAME?</v>
      </c>
      <c r="CK128" s="29" t="str">
        <f t="shared" ca="1" si="125"/>
        <v/>
      </c>
      <c r="CL128" s="29" t="str">
        <f t="shared" ca="1" si="126"/>
        <v/>
      </c>
      <c r="CM128" s="29" t="e">
        <f ca="1">+_xlfn.IFNA(VLOOKUP($B128,'Resultados General'!$C$11:$CG$510,MATCH(CM$6,'Resultados General'!$C$10:$CG$10,0),0),"")</f>
        <v>#NAME?</v>
      </c>
      <c r="CN128" s="29" t="str">
        <f t="shared" ca="1" si="127"/>
        <v/>
      </c>
      <c r="CO128" s="29" t="str">
        <f t="shared" ca="1" si="128"/>
        <v/>
      </c>
      <c r="CP128" s="29" t="e">
        <f ca="1">+_xlfn.IFNA(VLOOKUP($B128,'Resultados General'!$C$11:$CG$510,MATCH(CP$6,'Resultados General'!$C$10:$CG$10,0),0),"")</f>
        <v>#NAME?</v>
      </c>
      <c r="CQ128" s="29" t="str">
        <f t="shared" ca="1" si="129"/>
        <v/>
      </c>
      <c r="CR128" s="29" t="str">
        <f t="shared" ca="1" si="130"/>
        <v/>
      </c>
      <c r="CS128" s="29" t="e">
        <f ca="1">+_xlfn.IFNA(VLOOKUP($B128,'Resultados General'!$C$11:$CG$510,MATCH(CS$6,'Resultados General'!$C$10:$CG$10,0),0),"")</f>
        <v>#NAME?</v>
      </c>
      <c r="CT128" s="29" t="str">
        <f t="shared" ca="1" si="131"/>
        <v/>
      </c>
      <c r="CU128" s="29" t="str">
        <f t="shared" ca="1" si="132"/>
        <v/>
      </c>
      <c r="CV128" s="29" t="e">
        <f ca="1">+_xlfn.IFNA(VLOOKUP($B128,'Resultados General'!$C$11:$CG$510,MATCH(CV$6,'Resultados General'!$C$10:$CG$10,0),0),"")</f>
        <v>#NAME?</v>
      </c>
      <c r="CW128" s="29" t="str">
        <f t="shared" ca="1" si="133"/>
        <v/>
      </c>
      <c r="CX128" s="29" t="str">
        <f t="shared" ca="1" si="134"/>
        <v/>
      </c>
      <c r="CY128" s="29" t="e">
        <f ca="1">+_xlfn.IFNA(VLOOKUP($B128,'Resultados General'!$C$11:$CG$510,MATCH(CY$6,'Resultados General'!$C$10:$CG$10,0),0),"")</f>
        <v>#NAME?</v>
      </c>
      <c r="CZ128" s="29" t="str">
        <f t="shared" ca="1" si="135"/>
        <v/>
      </c>
      <c r="DA128" s="29" t="str">
        <f t="shared" ca="1" si="136"/>
        <v/>
      </c>
      <c r="DB128" s="29" t="e">
        <f ca="1">+_xlfn.IFNA(VLOOKUP($B128,'Resultados General'!$C$11:$CG$510,MATCH(DB$6,'Resultados General'!$C$10:$CG$10,0),0),"")</f>
        <v>#NAME?</v>
      </c>
      <c r="DC128" s="29" t="str">
        <f t="shared" ca="1" si="137"/>
        <v/>
      </c>
      <c r="DD128" s="29" t="str">
        <f t="shared" ca="1" si="138"/>
        <v/>
      </c>
      <c r="DE128" s="29" t="e">
        <f ca="1">+_xlfn.IFNA(VLOOKUP($B128,'Resultados General'!$C$11:$CG$510,MATCH(DE$6,'Resultados General'!$C$10:$CG$10,0),0),"")</f>
        <v>#NAME?</v>
      </c>
      <c r="DF128" s="29" t="str">
        <f t="shared" ca="1" si="139"/>
        <v/>
      </c>
      <c r="DG128" s="29" t="str">
        <f t="shared" ca="1" si="140"/>
        <v/>
      </c>
      <c r="DH128" s="29" t="e">
        <f ca="1">+_xlfn.IFNA(VLOOKUP($B128,'Resultados General'!$C$11:$CG$510,MATCH(DH$6,'Resultados General'!$C$10:$CG$10,0),0),"")</f>
        <v>#NAME?</v>
      </c>
      <c r="DI128" s="29" t="str">
        <f t="shared" ca="1" si="141"/>
        <v/>
      </c>
      <c r="DJ128" s="29" t="str">
        <f t="shared" ca="1" si="142"/>
        <v/>
      </c>
      <c r="DK128" s="29" t="e">
        <f ca="1">+_xlfn.IFNA(VLOOKUP($B128,'Resultados General'!$C$11:$CG$510,MATCH(DK$6,'Resultados General'!$C$10:$CG$10,0),0),"")</f>
        <v>#NAME?</v>
      </c>
      <c r="DL128" s="29" t="str">
        <f t="shared" ca="1" si="143"/>
        <v/>
      </c>
      <c r="DM128" s="29" t="str">
        <f t="shared" ca="1" si="144"/>
        <v/>
      </c>
      <c r="DN128" s="29" t="e">
        <f ca="1">+_xlfn.IFNA(VLOOKUP($B128,'Resultados General'!$C$11:$CG$510,MATCH(DN$6,'Resultados General'!$C$10:$CG$10,0),0),"")</f>
        <v>#NAME?</v>
      </c>
      <c r="DO128" s="29" t="str">
        <f t="shared" ca="1" si="145"/>
        <v/>
      </c>
      <c r="DP128" s="29" t="str">
        <f t="shared" ca="1" si="146"/>
        <v/>
      </c>
    </row>
    <row r="129" spans="2:120">
      <c r="B129" s="219" t="str">
        <f>+IF('Resultados General'!C132="","",'Resultados General'!C132)</f>
        <v/>
      </c>
      <c r="C129" s="134" t="e">
        <f ca="1">+_xlfn.IFNA(VLOOKUP('Distribución de puestos'!B129,'Resultados General'!$C$11:$J$510,8,0),"")</f>
        <v>#NAME?</v>
      </c>
      <c r="D129" s="135" t="e">
        <f ca="1">+_xlfn.IFNA(VLOOKUP(B129,'Resultados General'!$C$11:$L$510,10,0),"")</f>
        <v>#NAME?</v>
      </c>
      <c r="E129" s="26" t="s">
        <v>76</v>
      </c>
      <c r="F129" s="26" t="s">
        <v>76</v>
      </c>
      <c r="G129" s="135" t="str">
        <f t="shared" ca="1" si="147"/>
        <v/>
      </c>
      <c r="H129" s="135" t="str">
        <f t="shared" ca="1" si="148"/>
        <v/>
      </c>
      <c r="I129" s="219" t="str">
        <f t="shared" si="149"/>
        <v/>
      </c>
      <c r="J129" s="138"/>
      <c r="M129" s="29" t="e">
        <f ca="1">+_xlfn.IFNA(VLOOKUP($B129,'Resultados General'!$C$11:$CG$510,MATCH(M$6,'Resultados General'!$C$10:$CG$10,0),0),"")</f>
        <v>#NAME?</v>
      </c>
      <c r="N129" s="29" t="str">
        <f t="shared" ca="1" si="75"/>
        <v/>
      </c>
      <c r="O129" s="29" t="str">
        <f t="shared" ca="1" si="76"/>
        <v/>
      </c>
      <c r="P129" s="29" t="e">
        <f ca="1">+_xlfn.IFNA(VLOOKUP($B129,'Resultados General'!$C$11:$CG$510,MATCH(P$6,'Resultados General'!$C$10:$CG$10,0),0),"")</f>
        <v>#NAME?</v>
      </c>
      <c r="Q129" s="29" t="str">
        <f t="shared" ca="1" si="77"/>
        <v/>
      </c>
      <c r="R129" s="29" t="str">
        <f t="shared" ca="1" si="78"/>
        <v/>
      </c>
      <c r="S129" s="29" t="e">
        <f ca="1">+_xlfn.IFNA(VLOOKUP($B129,'Resultados General'!$C$11:$CG$510,MATCH(S$6,'Resultados General'!$C$10:$CG$10,0),0),"")</f>
        <v>#NAME?</v>
      </c>
      <c r="T129" s="29" t="str">
        <f t="shared" ca="1" si="79"/>
        <v/>
      </c>
      <c r="U129" s="29" t="str">
        <f t="shared" ca="1" si="80"/>
        <v/>
      </c>
      <c r="V129" s="29" t="e">
        <f ca="1">+_xlfn.IFNA(VLOOKUP($B129,'Resultados General'!$C$11:$CG$510,MATCH(V$6,'Resultados General'!$C$10:$CG$10,0),0),"")</f>
        <v>#NAME?</v>
      </c>
      <c r="W129" s="29" t="str">
        <f t="shared" ca="1" si="81"/>
        <v/>
      </c>
      <c r="X129" s="29" t="str">
        <f t="shared" ca="1" si="82"/>
        <v/>
      </c>
      <c r="Y129" s="29" t="e">
        <f ca="1">+_xlfn.IFNA(VLOOKUP($B129,'Resultados General'!$C$11:$CG$510,MATCH(Y$6,'Resultados General'!$C$10:$CG$10,0),0),"")</f>
        <v>#NAME?</v>
      </c>
      <c r="Z129" s="29" t="str">
        <f t="shared" ca="1" si="83"/>
        <v/>
      </c>
      <c r="AA129" s="29" t="str">
        <f t="shared" ca="1" si="84"/>
        <v/>
      </c>
      <c r="AB129" s="29" t="e">
        <f ca="1">+_xlfn.IFNA(VLOOKUP($B129,'Resultados General'!$C$11:$CG$510,MATCH(AB$6,'Resultados General'!$C$10:$CG$10,0),0),"")</f>
        <v>#NAME?</v>
      </c>
      <c r="AC129" s="29" t="str">
        <f t="shared" ca="1" si="85"/>
        <v/>
      </c>
      <c r="AD129" s="29" t="str">
        <f t="shared" ca="1" si="86"/>
        <v/>
      </c>
      <c r="AE129" s="29" t="e">
        <f ca="1">+_xlfn.IFNA(VLOOKUP($B129,'Resultados General'!$C$11:$CG$510,MATCH(AE$6,'Resultados General'!$C$10:$CG$10,0),0),"")</f>
        <v>#NAME?</v>
      </c>
      <c r="AF129" s="29" t="str">
        <f t="shared" ca="1" si="87"/>
        <v/>
      </c>
      <c r="AG129" s="29" t="str">
        <f t="shared" ca="1" si="88"/>
        <v/>
      </c>
      <c r="AH129" s="29" t="e">
        <f ca="1">+_xlfn.IFNA(VLOOKUP($B129,'Resultados General'!$C$11:$CG$510,MATCH(AH$6,'Resultados General'!$C$10:$CG$10,0),0),"")</f>
        <v>#NAME?</v>
      </c>
      <c r="AI129" s="29" t="str">
        <f t="shared" ca="1" si="89"/>
        <v/>
      </c>
      <c r="AJ129" s="29" t="str">
        <f t="shared" ca="1" si="90"/>
        <v/>
      </c>
      <c r="AK129" s="29" t="e">
        <f ca="1">+_xlfn.IFNA(VLOOKUP($B129,'Resultados General'!$C$11:$CG$510,MATCH(AK$6,'Resultados General'!$C$10:$CG$10,0),0),"")</f>
        <v>#NAME?</v>
      </c>
      <c r="AL129" s="29" t="str">
        <f t="shared" ca="1" si="91"/>
        <v/>
      </c>
      <c r="AM129" s="29" t="str">
        <f t="shared" ca="1" si="92"/>
        <v/>
      </c>
      <c r="AN129" s="29" t="e">
        <f ca="1">+_xlfn.IFNA(VLOOKUP($B129,'Resultados General'!$C$11:$CG$510,MATCH(AN$6,'Resultados General'!$C$10:$CG$10,0),0),"")</f>
        <v>#NAME?</v>
      </c>
      <c r="AO129" s="29" t="str">
        <f t="shared" ca="1" si="93"/>
        <v/>
      </c>
      <c r="AP129" s="29" t="str">
        <f t="shared" ca="1" si="94"/>
        <v/>
      </c>
      <c r="AQ129" s="29" t="e">
        <f ca="1">+_xlfn.IFNA(VLOOKUP($B129,'Resultados General'!$C$11:$CG$510,MATCH(AQ$6,'Resultados General'!$C$10:$CG$10,0),0),"")</f>
        <v>#NAME?</v>
      </c>
      <c r="AR129" s="29" t="str">
        <f t="shared" ca="1" si="95"/>
        <v/>
      </c>
      <c r="AS129" s="29" t="str">
        <f t="shared" ca="1" si="96"/>
        <v/>
      </c>
      <c r="AT129" s="29" t="e">
        <f ca="1">+_xlfn.IFNA(VLOOKUP($B129,'Resultados General'!$C$11:$CG$510,MATCH(AT$6,'Resultados General'!$C$10:$CG$10,0),0),"")</f>
        <v>#NAME?</v>
      </c>
      <c r="AU129" s="29" t="str">
        <f t="shared" ca="1" si="97"/>
        <v/>
      </c>
      <c r="AV129" s="29" t="str">
        <f t="shared" ca="1" si="98"/>
        <v/>
      </c>
      <c r="AW129" s="29" t="e">
        <f ca="1">+_xlfn.IFNA(VLOOKUP($B129,'Resultados General'!$C$11:$CG$510,MATCH(AW$6,'Resultados General'!$C$10:$CG$10,0),0),"")</f>
        <v>#NAME?</v>
      </c>
      <c r="AX129" s="29" t="str">
        <f t="shared" ca="1" si="99"/>
        <v/>
      </c>
      <c r="AY129" s="29" t="str">
        <f t="shared" ca="1" si="100"/>
        <v/>
      </c>
      <c r="AZ129" s="29" t="e">
        <f ca="1">+_xlfn.IFNA(VLOOKUP($B129,'Resultados General'!$C$11:$CG$510,MATCH(AZ$6,'Resultados General'!$C$10:$CG$10,0),0),"")</f>
        <v>#NAME?</v>
      </c>
      <c r="BA129" s="29" t="str">
        <f t="shared" ca="1" si="101"/>
        <v/>
      </c>
      <c r="BB129" s="29" t="str">
        <f t="shared" ca="1" si="102"/>
        <v/>
      </c>
      <c r="BC129" s="29" t="e">
        <f ca="1">+_xlfn.IFNA(VLOOKUP($B129,'Resultados General'!$C$11:$CG$510,MATCH(BC$6,'Resultados General'!$C$10:$CG$10,0),0),"")</f>
        <v>#NAME?</v>
      </c>
      <c r="BD129" s="29" t="str">
        <f t="shared" ca="1" si="103"/>
        <v/>
      </c>
      <c r="BE129" s="29" t="str">
        <f t="shared" ca="1" si="104"/>
        <v/>
      </c>
      <c r="BF129" s="29" t="e">
        <f ca="1">+_xlfn.IFNA(VLOOKUP($B129,'Resultados General'!$C$11:$CG$510,MATCH(BF$6,'Resultados General'!$C$10:$CG$10,0),0),"")</f>
        <v>#NAME?</v>
      </c>
      <c r="BG129" s="29" t="str">
        <f t="shared" ca="1" si="105"/>
        <v/>
      </c>
      <c r="BH129" s="29" t="str">
        <f t="shared" ca="1" si="106"/>
        <v/>
      </c>
      <c r="BI129" s="29" t="e">
        <f ca="1">+_xlfn.IFNA(VLOOKUP($B129,'Resultados General'!$C$11:$CG$510,MATCH(BI$6,'Resultados General'!$C$10:$CG$10,0),0),"")</f>
        <v>#NAME?</v>
      </c>
      <c r="BJ129" s="29" t="str">
        <f t="shared" ca="1" si="107"/>
        <v/>
      </c>
      <c r="BK129" s="29" t="str">
        <f t="shared" ca="1" si="108"/>
        <v/>
      </c>
      <c r="BL129" s="29" t="e">
        <f ca="1">+_xlfn.IFNA(VLOOKUP($B129,'Resultados General'!$C$11:$CG$510,MATCH(BL$6,'Resultados General'!$C$10:$CG$10,0),0),"")</f>
        <v>#NAME?</v>
      </c>
      <c r="BM129" s="29" t="str">
        <f t="shared" ca="1" si="109"/>
        <v/>
      </c>
      <c r="BN129" s="29" t="str">
        <f t="shared" ca="1" si="110"/>
        <v/>
      </c>
      <c r="BO129" s="29" t="e">
        <f ca="1">+_xlfn.IFNA(VLOOKUP($B129,'Resultados General'!$C$11:$CG$510,MATCH(BO$6,'Resultados General'!$C$10:$CG$10,0),0),"")</f>
        <v>#NAME?</v>
      </c>
      <c r="BP129" s="29" t="str">
        <f t="shared" ca="1" si="111"/>
        <v/>
      </c>
      <c r="BQ129" s="29" t="str">
        <f t="shared" ca="1" si="112"/>
        <v/>
      </c>
      <c r="BR129" s="29" t="e">
        <f ca="1">+_xlfn.IFNA(VLOOKUP($B129,'Resultados General'!$C$11:$CG$510,MATCH(BR$6,'Resultados General'!$C$10:$CG$10,0),0),"")</f>
        <v>#NAME?</v>
      </c>
      <c r="BS129" s="29" t="str">
        <f t="shared" ca="1" si="113"/>
        <v/>
      </c>
      <c r="BT129" s="29" t="str">
        <f t="shared" ca="1" si="114"/>
        <v/>
      </c>
      <c r="BU129" s="29" t="e">
        <f ca="1">+_xlfn.IFNA(VLOOKUP($B129,'Resultados General'!$C$11:$CG$510,MATCH(BU$6,'Resultados General'!$C$10:$CG$10,0),0),"")</f>
        <v>#NAME?</v>
      </c>
      <c r="BV129" s="29" t="str">
        <f t="shared" ca="1" si="115"/>
        <v/>
      </c>
      <c r="BW129" s="29" t="str">
        <f t="shared" ca="1" si="116"/>
        <v/>
      </c>
      <c r="BX129" s="29" t="e">
        <f ca="1">+_xlfn.IFNA(VLOOKUP($B129,'Resultados General'!$C$11:$CG$510,MATCH(BX$6,'Resultados General'!$C$10:$CG$10,0),0),"")</f>
        <v>#NAME?</v>
      </c>
      <c r="BY129" s="29" t="str">
        <f t="shared" ca="1" si="117"/>
        <v/>
      </c>
      <c r="BZ129" s="29" t="str">
        <f t="shared" ca="1" si="118"/>
        <v/>
      </c>
      <c r="CA129" s="29" t="e">
        <f ca="1">+_xlfn.IFNA(VLOOKUP($B129,'Resultados General'!$C$11:$CG$510,MATCH(CA$6,'Resultados General'!$C$10:$CG$10,0),0),"")</f>
        <v>#NAME?</v>
      </c>
      <c r="CB129" s="29" t="str">
        <f t="shared" ca="1" si="119"/>
        <v/>
      </c>
      <c r="CC129" s="29" t="str">
        <f t="shared" ca="1" si="120"/>
        <v/>
      </c>
      <c r="CD129" s="29" t="e">
        <f ca="1">+_xlfn.IFNA(VLOOKUP($B129,'Resultados General'!$C$11:$CG$510,MATCH(CD$6,'Resultados General'!$C$10:$CG$10,0),0),"")</f>
        <v>#NAME?</v>
      </c>
      <c r="CE129" s="29" t="str">
        <f t="shared" ca="1" si="121"/>
        <v/>
      </c>
      <c r="CF129" s="29" t="str">
        <f t="shared" ca="1" si="122"/>
        <v/>
      </c>
      <c r="CG129" s="29" t="e">
        <f ca="1">+_xlfn.IFNA(VLOOKUP($B129,'Resultados General'!$C$11:$CG$510,MATCH(CG$6,'Resultados General'!$C$10:$CG$10,0),0),"")</f>
        <v>#NAME?</v>
      </c>
      <c r="CH129" s="29" t="str">
        <f t="shared" ca="1" si="123"/>
        <v/>
      </c>
      <c r="CI129" s="29" t="str">
        <f t="shared" ca="1" si="124"/>
        <v/>
      </c>
      <c r="CJ129" s="29" t="e">
        <f ca="1">+_xlfn.IFNA(VLOOKUP($B129,'Resultados General'!$C$11:$CG$510,MATCH(CJ$6,'Resultados General'!$C$10:$CG$10,0),0),"")</f>
        <v>#NAME?</v>
      </c>
      <c r="CK129" s="29" t="str">
        <f t="shared" ca="1" si="125"/>
        <v/>
      </c>
      <c r="CL129" s="29" t="str">
        <f t="shared" ca="1" si="126"/>
        <v/>
      </c>
      <c r="CM129" s="29" t="e">
        <f ca="1">+_xlfn.IFNA(VLOOKUP($B129,'Resultados General'!$C$11:$CG$510,MATCH(CM$6,'Resultados General'!$C$10:$CG$10,0),0),"")</f>
        <v>#NAME?</v>
      </c>
      <c r="CN129" s="29" t="str">
        <f t="shared" ca="1" si="127"/>
        <v/>
      </c>
      <c r="CO129" s="29" t="str">
        <f t="shared" ca="1" si="128"/>
        <v/>
      </c>
      <c r="CP129" s="29" t="e">
        <f ca="1">+_xlfn.IFNA(VLOOKUP($B129,'Resultados General'!$C$11:$CG$510,MATCH(CP$6,'Resultados General'!$C$10:$CG$10,0),0),"")</f>
        <v>#NAME?</v>
      </c>
      <c r="CQ129" s="29" t="str">
        <f t="shared" ca="1" si="129"/>
        <v/>
      </c>
      <c r="CR129" s="29" t="str">
        <f t="shared" ca="1" si="130"/>
        <v/>
      </c>
      <c r="CS129" s="29" t="e">
        <f ca="1">+_xlfn.IFNA(VLOOKUP($B129,'Resultados General'!$C$11:$CG$510,MATCH(CS$6,'Resultados General'!$C$10:$CG$10,0),0),"")</f>
        <v>#NAME?</v>
      </c>
      <c r="CT129" s="29" t="str">
        <f t="shared" ca="1" si="131"/>
        <v/>
      </c>
      <c r="CU129" s="29" t="str">
        <f t="shared" ca="1" si="132"/>
        <v/>
      </c>
      <c r="CV129" s="29" t="e">
        <f ca="1">+_xlfn.IFNA(VLOOKUP($B129,'Resultados General'!$C$11:$CG$510,MATCH(CV$6,'Resultados General'!$C$10:$CG$10,0),0),"")</f>
        <v>#NAME?</v>
      </c>
      <c r="CW129" s="29" t="str">
        <f t="shared" ca="1" si="133"/>
        <v/>
      </c>
      <c r="CX129" s="29" t="str">
        <f t="shared" ca="1" si="134"/>
        <v/>
      </c>
      <c r="CY129" s="29" t="e">
        <f ca="1">+_xlfn.IFNA(VLOOKUP($B129,'Resultados General'!$C$11:$CG$510,MATCH(CY$6,'Resultados General'!$C$10:$CG$10,0),0),"")</f>
        <v>#NAME?</v>
      </c>
      <c r="CZ129" s="29" t="str">
        <f t="shared" ca="1" si="135"/>
        <v/>
      </c>
      <c r="DA129" s="29" t="str">
        <f t="shared" ca="1" si="136"/>
        <v/>
      </c>
      <c r="DB129" s="29" t="e">
        <f ca="1">+_xlfn.IFNA(VLOOKUP($B129,'Resultados General'!$C$11:$CG$510,MATCH(DB$6,'Resultados General'!$C$10:$CG$10,0),0),"")</f>
        <v>#NAME?</v>
      </c>
      <c r="DC129" s="29" t="str">
        <f t="shared" ca="1" si="137"/>
        <v/>
      </c>
      <c r="DD129" s="29" t="str">
        <f t="shared" ca="1" si="138"/>
        <v/>
      </c>
      <c r="DE129" s="29" t="e">
        <f ca="1">+_xlfn.IFNA(VLOOKUP($B129,'Resultados General'!$C$11:$CG$510,MATCH(DE$6,'Resultados General'!$C$10:$CG$10,0),0),"")</f>
        <v>#NAME?</v>
      </c>
      <c r="DF129" s="29" t="str">
        <f t="shared" ca="1" si="139"/>
        <v/>
      </c>
      <c r="DG129" s="29" t="str">
        <f t="shared" ca="1" si="140"/>
        <v/>
      </c>
      <c r="DH129" s="29" t="e">
        <f ca="1">+_xlfn.IFNA(VLOOKUP($B129,'Resultados General'!$C$11:$CG$510,MATCH(DH$6,'Resultados General'!$C$10:$CG$10,0),0),"")</f>
        <v>#NAME?</v>
      </c>
      <c r="DI129" s="29" t="str">
        <f t="shared" ca="1" si="141"/>
        <v/>
      </c>
      <c r="DJ129" s="29" t="str">
        <f t="shared" ca="1" si="142"/>
        <v/>
      </c>
      <c r="DK129" s="29" t="e">
        <f ca="1">+_xlfn.IFNA(VLOOKUP($B129,'Resultados General'!$C$11:$CG$510,MATCH(DK$6,'Resultados General'!$C$10:$CG$10,0),0),"")</f>
        <v>#NAME?</v>
      </c>
      <c r="DL129" s="29" t="str">
        <f t="shared" ca="1" si="143"/>
        <v/>
      </c>
      <c r="DM129" s="29" t="str">
        <f t="shared" ca="1" si="144"/>
        <v/>
      </c>
      <c r="DN129" s="29" t="e">
        <f ca="1">+_xlfn.IFNA(VLOOKUP($B129,'Resultados General'!$C$11:$CG$510,MATCH(DN$6,'Resultados General'!$C$10:$CG$10,0),0),"")</f>
        <v>#NAME?</v>
      </c>
      <c r="DO129" s="29" t="str">
        <f t="shared" ca="1" si="145"/>
        <v/>
      </c>
      <c r="DP129" s="29" t="str">
        <f t="shared" ca="1" si="146"/>
        <v/>
      </c>
    </row>
    <row r="130" spans="2:120">
      <c r="B130" s="219" t="str">
        <f>+IF('Resultados General'!C133="","",'Resultados General'!C133)</f>
        <v/>
      </c>
      <c r="C130" s="134" t="e">
        <f ca="1">+_xlfn.IFNA(VLOOKUP('Distribución de puestos'!B130,'Resultados General'!$C$11:$J$510,8,0),"")</f>
        <v>#NAME?</v>
      </c>
      <c r="D130" s="135" t="e">
        <f ca="1">+_xlfn.IFNA(VLOOKUP(B130,'Resultados General'!$C$11:$L$510,10,0),"")</f>
        <v>#NAME?</v>
      </c>
      <c r="E130" s="26" t="s">
        <v>76</v>
      </c>
      <c r="F130" s="26" t="s">
        <v>76</v>
      </c>
      <c r="G130" s="135" t="str">
        <f t="shared" ca="1" si="147"/>
        <v/>
      </c>
      <c r="H130" s="135" t="str">
        <f t="shared" ca="1" si="148"/>
        <v/>
      </c>
      <c r="I130" s="219" t="str">
        <f t="shared" si="149"/>
        <v/>
      </c>
      <c r="J130" s="138"/>
      <c r="M130" s="29" t="e">
        <f ca="1">+_xlfn.IFNA(VLOOKUP($B130,'Resultados General'!$C$11:$CG$510,MATCH(M$6,'Resultados General'!$C$10:$CG$10,0),0),"")</f>
        <v>#NAME?</v>
      </c>
      <c r="N130" s="29" t="str">
        <f t="shared" ca="1" si="75"/>
        <v/>
      </c>
      <c r="O130" s="29" t="str">
        <f t="shared" ca="1" si="76"/>
        <v/>
      </c>
      <c r="P130" s="29" t="e">
        <f ca="1">+_xlfn.IFNA(VLOOKUP($B130,'Resultados General'!$C$11:$CG$510,MATCH(P$6,'Resultados General'!$C$10:$CG$10,0),0),"")</f>
        <v>#NAME?</v>
      </c>
      <c r="Q130" s="29" t="str">
        <f t="shared" ca="1" si="77"/>
        <v/>
      </c>
      <c r="R130" s="29" t="str">
        <f t="shared" ca="1" si="78"/>
        <v/>
      </c>
      <c r="S130" s="29" t="e">
        <f ca="1">+_xlfn.IFNA(VLOOKUP($B130,'Resultados General'!$C$11:$CG$510,MATCH(S$6,'Resultados General'!$C$10:$CG$10,0),0),"")</f>
        <v>#NAME?</v>
      </c>
      <c r="T130" s="29" t="str">
        <f t="shared" ca="1" si="79"/>
        <v/>
      </c>
      <c r="U130" s="29" t="str">
        <f t="shared" ca="1" si="80"/>
        <v/>
      </c>
      <c r="V130" s="29" t="e">
        <f ca="1">+_xlfn.IFNA(VLOOKUP($B130,'Resultados General'!$C$11:$CG$510,MATCH(V$6,'Resultados General'!$C$10:$CG$10,0),0),"")</f>
        <v>#NAME?</v>
      </c>
      <c r="W130" s="29" t="str">
        <f t="shared" ca="1" si="81"/>
        <v/>
      </c>
      <c r="X130" s="29" t="str">
        <f t="shared" ca="1" si="82"/>
        <v/>
      </c>
      <c r="Y130" s="29" t="e">
        <f ca="1">+_xlfn.IFNA(VLOOKUP($B130,'Resultados General'!$C$11:$CG$510,MATCH(Y$6,'Resultados General'!$C$10:$CG$10,0),0),"")</f>
        <v>#NAME?</v>
      </c>
      <c r="Z130" s="29" t="str">
        <f t="shared" ca="1" si="83"/>
        <v/>
      </c>
      <c r="AA130" s="29" t="str">
        <f t="shared" ca="1" si="84"/>
        <v/>
      </c>
      <c r="AB130" s="29" t="e">
        <f ca="1">+_xlfn.IFNA(VLOOKUP($B130,'Resultados General'!$C$11:$CG$510,MATCH(AB$6,'Resultados General'!$C$10:$CG$10,0),0),"")</f>
        <v>#NAME?</v>
      </c>
      <c r="AC130" s="29" t="str">
        <f t="shared" ca="1" si="85"/>
        <v/>
      </c>
      <c r="AD130" s="29" t="str">
        <f t="shared" ca="1" si="86"/>
        <v/>
      </c>
      <c r="AE130" s="29" t="e">
        <f ca="1">+_xlfn.IFNA(VLOOKUP($B130,'Resultados General'!$C$11:$CG$510,MATCH(AE$6,'Resultados General'!$C$10:$CG$10,0),0),"")</f>
        <v>#NAME?</v>
      </c>
      <c r="AF130" s="29" t="str">
        <f t="shared" ca="1" si="87"/>
        <v/>
      </c>
      <c r="AG130" s="29" t="str">
        <f t="shared" ca="1" si="88"/>
        <v/>
      </c>
      <c r="AH130" s="29" t="e">
        <f ca="1">+_xlfn.IFNA(VLOOKUP($B130,'Resultados General'!$C$11:$CG$510,MATCH(AH$6,'Resultados General'!$C$10:$CG$10,0),0),"")</f>
        <v>#NAME?</v>
      </c>
      <c r="AI130" s="29" t="str">
        <f t="shared" ca="1" si="89"/>
        <v/>
      </c>
      <c r="AJ130" s="29" t="str">
        <f t="shared" ca="1" si="90"/>
        <v/>
      </c>
      <c r="AK130" s="29" t="e">
        <f ca="1">+_xlfn.IFNA(VLOOKUP($B130,'Resultados General'!$C$11:$CG$510,MATCH(AK$6,'Resultados General'!$C$10:$CG$10,0),0),"")</f>
        <v>#NAME?</v>
      </c>
      <c r="AL130" s="29" t="str">
        <f t="shared" ca="1" si="91"/>
        <v/>
      </c>
      <c r="AM130" s="29" t="str">
        <f t="shared" ca="1" si="92"/>
        <v/>
      </c>
      <c r="AN130" s="29" t="e">
        <f ca="1">+_xlfn.IFNA(VLOOKUP($B130,'Resultados General'!$C$11:$CG$510,MATCH(AN$6,'Resultados General'!$C$10:$CG$10,0),0),"")</f>
        <v>#NAME?</v>
      </c>
      <c r="AO130" s="29" t="str">
        <f t="shared" ca="1" si="93"/>
        <v/>
      </c>
      <c r="AP130" s="29" t="str">
        <f t="shared" ca="1" si="94"/>
        <v/>
      </c>
      <c r="AQ130" s="29" t="e">
        <f ca="1">+_xlfn.IFNA(VLOOKUP($B130,'Resultados General'!$C$11:$CG$510,MATCH(AQ$6,'Resultados General'!$C$10:$CG$10,0),0),"")</f>
        <v>#NAME?</v>
      </c>
      <c r="AR130" s="29" t="str">
        <f t="shared" ca="1" si="95"/>
        <v/>
      </c>
      <c r="AS130" s="29" t="str">
        <f t="shared" ca="1" si="96"/>
        <v/>
      </c>
      <c r="AT130" s="29" t="e">
        <f ca="1">+_xlfn.IFNA(VLOOKUP($B130,'Resultados General'!$C$11:$CG$510,MATCH(AT$6,'Resultados General'!$C$10:$CG$10,0),0),"")</f>
        <v>#NAME?</v>
      </c>
      <c r="AU130" s="29" t="str">
        <f t="shared" ca="1" si="97"/>
        <v/>
      </c>
      <c r="AV130" s="29" t="str">
        <f t="shared" ca="1" si="98"/>
        <v/>
      </c>
      <c r="AW130" s="29" t="e">
        <f ca="1">+_xlfn.IFNA(VLOOKUP($B130,'Resultados General'!$C$11:$CG$510,MATCH(AW$6,'Resultados General'!$C$10:$CG$10,0),0),"")</f>
        <v>#NAME?</v>
      </c>
      <c r="AX130" s="29" t="str">
        <f t="shared" ca="1" si="99"/>
        <v/>
      </c>
      <c r="AY130" s="29" t="str">
        <f t="shared" ca="1" si="100"/>
        <v/>
      </c>
      <c r="AZ130" s="29" t="e">
        <f ca="1">+_xlfn.IFNA(VLOOKUP($B130,'Resultados General'!$C$11:$CG$510,MATCH(AZ$6,'Resultados General'!$C$10:$CG$10,0),0),"")</f>
        <v>#NAME?</v>
      </c>
      <c r="BA130" s="29" t="str">
        <f t="shared" ca="1" si="101"/>
        <v/>
      </c>
      <c r="BB130" s="29" t="str">
        <f t="shared" ca="1" si="102"/>
        <v/>
      </c>
      <c r="BC130" s="29" t="e">
        <f ca="1">+_xlfn.IFNA(VLOOKUP($B130,'Resultados General'!$C$11:$CG$510,MATCH(BC$6,'Resultados General'!$C$10:$CG$10,0),0),"")</f>
        <v>#NAME?</v>
      </c>
      <c r="BD130" s="29" t="str">
        <f t="shared" ca="1" si="103"/>
        <v/>
      </c>
      <c r="BE130" s="29" t="str">
        <f t="shared" ca="1" si="104"/>
        <v/>
      </c>
      <c r="BF130" s="29" t="e">
        <f ca="1">+_xlfn.IFNA(VLOOKUP($B130,'Resultados General'!$C$11:$CG$510,MATCH(BF$6,'Resultados General'!$C$10:$CG$10,0),0),"")</f>
        <v>#NAME?</v>
      </c>
      <c r="BG130" s="29" t="str">
        <f t="shared" ca="1" si="105"/>
        <v/>
      </c>
      <c r="BH130" s="29" t="str">
        <f t="shared" ca="1" si="106"/>
        <v/>
      </c>
      <c r="BI130" s="29" t="e">
        <f ca="1">+_xlfn.IFNA(VLOOKUP($B130,'Resultados General'!$C$11:$CG$510,MATCH(BI$6,'Resultados General'!$C$10:$CG$10,0),0),"")</f>
        <v>#NAME?</v>
      </c>
      <c r="BJ130" s="29" t="str">
        <f t="shared" ca="1" si="107"/>
        <v/>
      </c>
      <c r="BK130" s="29" t="str">
        <f t="shared" ca="1" si="108"/>
        <v/>
      </c>
      <c r="BL130" s="29" t="e">
        <f ca="1">+_xlfn.IFNA(VLOOKUP($B130,'Resultados General'!$C$11:$CG$510,MATCH(BL$6,'Resultados General'!$C$10:$CG$10,0),0),"")</f>
        <v>#NAME?</v>
      </c>
      <c r="BM130" s="29" t="str">
        <f t="shared" ca="1" si="109"/>
        <v/>
      </c>
      <c r="BN130" s="29" t="str">
        <f t="shared" ca="1" si="110"/>
        <v/>
      </c>
      <c r="BO130" s="29" t="e">
        <f ca="1">+_xlfn.IFNA(VLOOKUP($B130,'Resultados General'!$C$11:$CG$510,MATCH(BO$6,'Resultados General'!$C$10:$CG$10,0),0),"")</f>
        <v>#NAME?</v>
      </c>
      <c r="BP130" s="29" t="str">
        <f t="shared" ca="1" si="111"/>
        <v/>
      </c>
      <c r="BQ130" s="29" t="str">
        <f t="shared" ca="1" si="112"/>
        <v/>
      </c>
      <c r="BR130" s="29" t="e">
        <f ca="1">+_xlfn.IFNA(VLOOKUP($B130,'Resultados General'!$C$11:$CG$510,MATCH(BR$6,'Resultados General'!$C$10:$CG$10,0),0),"")</f>
        <v>#NAME?</v>
      </c>
      <c r="BS130" s="29" t="str">
        <f t="shared" ca="1" si="113"/>
        <v/>
      </c>
      <c r="BT130" s="29" t="str">
        <f t="shared" ca="1" si="114"/>
        <v/>
      </c>
      <c r="BU130" s="29" t="e">
        <f ca="1">+_xlfn.IFNA(VLOOKUP($B130,'Resultados General'!$C$11:$CG$510,MATCH(BU$6,'Resultados General'!$C$10:$CG$10,0),0),"")</f>
        <v>#NAME?</v>
      </c>
      <c r="BV130" s="29" t="str">
        <f t="shared" ca="1" si="115"/>
        <v/>
      </c>
      <c r="BW130" s="29" t="str">
        <f t="shared" ca="1" si="116"/>
        <v/>
      </c>
      <c r="BX130" s="29" t="e">
        <f ca="1">+_xlfn.IFNA(VLOOKUP($B130,'Resultados General'!$C$11:$CG$510,MATCH(BX$6,'Resultados General'!$C$10:$CG$10,0),0),"")</f>
        <v>#NAME?</v>
      </c>
      <c r="BY130" s="29" t="str">
        <f t="shared" ca="1" si="117"/>
        <v/>
      </c>
      <c r="BZ130" s="29" t="str">
        <f t="shared" ca="1" si="118"/>
        <v/>
      </c>
      <c r="CA130" s="29" t="e">
        <f ca="1">+_xlfn.IFNA(VLOOKUP($B130,'Resultados General'!$C$11:$CG$510,MATCH(CA$6,'Resultados General'!$C$10:$CG$10,0),0),"")</f>
        <v>#NAME?</v>
      </c>
      <c r="CB130" s="29" t="str">
        <f t="shared" ca="1" si="119"/>
        <v/>
      </c>
      <c r="CC130" s="29" t="str">
        <f t="shared" ca="1" si="120"/>
        <v/>
      </c>
      <c r="CD130" s="29" t="e">
        <f ca="1">+_xlfn.IFNA(VLOOKUP($B130,'Resultados General'!$C$11:$CG$510,MATCH(CD$6,'Resultados General'!$C$10:$CG$10,0),0),"")</f>
        <v>#NAME?</v>
      </c>
      <c r="CE130" s="29" t="str">
        <f t="shared" ca="1" si="121"/>
        <v/>
      </c>
      <c r="CF130" s="29" t="str">
        <f t="shared" ca="1" si="122"/>
        <v/>
      </c>
      <c r="CG130" s="29" t="e">
        <f ca="1">+_xlfn.IFNA(VLOOKUP($B130,'Resultados General'!$C$11:$CG$510,MATCH(CG$6,'Resultados General'!$C$10:$CG$10,0),0),"")</f>
        <v>#NAME?</v>
      </c>
      <c r="CH130" s="29" t="str">
        <f t="shared" ca="1" si="123"/>
        <v/>
      </c>
      <c r="CI130" s="29" t="str">
        <f t="shared" ca="1" si="124"/>
        <v/>
      </c>
      <c r="CJ130" s="29" t="e">
        <f ca="1">+_xlfn.IFNA(VLOOKUP($B130,'Resultados General'!$C$11:$CG$510,MATCH(CJ$6,'Resultados General'!$C$10:$CG$10,0),0),"")</f>
        <v>#NAME?</v>
      </c>
      <c r="CK130" s="29" t="str">
        <f t="shared" ca="1" si="125"/>
        <v/>
      </c>
      <c r="CL130" s="29" t="str">
        <f t="shared" ca="1" si="126"/>
        <v/>
      </c>
      <c r="CM130" s="29" t="e">
        <f ca="1">+_xlfn.IFNA(VLOOKUP($B130,'Resultados General'!$C$11:$CG$510,MATCH(CM$6,'Resultados General'!$C$10:$CG$10,0),0),"")</f>
        <v>#NAME?</v>
      </c>
      <c r="CN130" s="29" t="str">
        <f t="shared" ca="1" si="127"/>
        <v/>
      </c>
      <c r="CO130" s="29" t="str">
        <f t="shared" ca="1" si="128"/>
        <v/>
      </c>
      <c r="CP130" s="29" t="e">
        <f ca="1">+_xlfn.IFNA(VLOOKUP($B130,'Resultados General'!$C$11:$CG$510,MATCH(CP$6,'Resultados General'!$C$10:$CG$10,0),0),"")</f>
        <v>#NAME?</v>
      </c>
      <c r="CQ130" s="29" t="str">
        <f t="shared" ca="1" si="129"/>
        <v/>
      </c>
      <c r="CR130" s="29" t="str">
        <f t="shared" ca="1" si="130"/>
        <v/>
      </c>
      <c r="CS130" s="29" t="e">
        <f ca="1">+_xlfn.IFNA(VLOOKUP($B130,'Resultados General'!$C$11:$CG$510,MATCH(CS$6,'Resultados General'!$C$10:$CG$10,0),0),"")</f>
        <v>#NAME?</v>
      </c>
      <c r="CT130" s="29" t="str">
        <f t="shared" ca="1" si="131"/>
        <v/>
      </c>
      <c r="CU130" s="29" t="str">
        <f t="shared" ca="1" si="132"/>
        <v/>
      </c>
      <c r="CV130" s="29" t="e">
        <f ca="1">+_xlfn.IFNA(VLOOKUP($B130,'Resultados General'!$C$11:$CG$510,MATCH(CV$6,'Resultados General'!$C$10:$CG$10,0),0),"")</f>
        <v>#NAME?</v>
      </c>
      <c r="CW130" s="29" t="str">
        <f t="shared" ca="1" si="133"/>
        <v/>
      </c>
      <c r="CX130" s="29" t="str">
        <f t="shared" ca="1" si="134"/>
        <v/>
      </c>
      <c r="CY130" s="29" t="e">
        <f ca="1">+_xlfn.IFNA(VLOOKUP($B130,'Resultados General'!$C$11:$CG$510,MATCH(CY$6,'Resultados General'!$C$10:$CG$10,0),0),"")</f>
        <v>#NAME?</v>
      </c>
      <c r="CZ130" s="29" t="str">
        <f t="shared" ca="1" si="135"/>
        <v/>
      </c>
      <c r="DA130" s="29" t="str">
        <f t="shared" ca="1" si="136"/>
        <v/>
      </c>
      <c r="DB130" s="29" t="e">
        <f ca="1">+_xlfn.IFNA(VLOOKUP($B130,'Resultados General'!$C$11:$CG$510,MATCH(DB$6,'Resultados General'!$C$10:$CG$10,0),0),"")</f>
        <v>#NAME?</v>
      </c>
      <c r="DC130" s="29" t="str">
        <f t="shared" ca="1" si="137"/>
        <v/>
      </c>
      <c r="DD130" s="29" t="str">
        <f t="shared" ca="1" si="138"/>
        <v/>
      </c>
      <c r="DE130" s="29" t="e">
        <f ca="1">+_xlfn.IFNA(VLOOKUP($B130,'Resultados General'!$C$11:$CG$510,MATCH(DE$6,'Resultados General'!$C$10:$CG$10,0),0),"")</f>
        <v>#NAME?</v>
      </c>
      <c r="DF130" s="29" t="str">
        <f t="shared" ca="1" si="139"/>
        <v/>
      </c>
      <c r="DG130" s="29" t="str">
        <f t="shared" ca="1" si="140"/>
        <v/>
      </c>
      <c r="DH130" s="29" t="e">
        <f ca="1">+_xlfn.IFNA(VLOOKUP($B130,'Resultados General'!$C$11:$CG$510,MATCH(DH$6,'Resultados General'!$C$10:$CG$10,0),0),"")</f>
        <v>#NAME?</v>
      </c>
      <c r="DI130" s="29" t="str">
        <f t="shared" ca="1" si="141"/>
        <v/>
      </c>
      <c r="DJ130" s="29" t="str">
        <f t="shared" ca="1" si="142"/>
        <v/>
      </c>
      <c r="DK130" s="29" t="e">
        <f ca="1">+_xlfn.IFNA(VLOOKUP($B130,'Resultados General'!$C$11:$CG$510,MATCH(DK$6,'Resultados General'!$C$10:$CG$10,0),0),"")</f>
        <v>#NAME?</v>
      </c>
      <c r="DL130" s="29" t="str">
        <f t="shared" ca="1" si="143"/>
        <v/>
      </c>
      <c r="DM130" s="29" t="str">
        <f t="shared" ca="1" si="144"/>
        <v/>
      </c>
      <c r="DN130" s="29" t="e">
        <f ca="1">+_xlfn.IFNA(VLOOKUP($B130,'Resultados General'!$C$11:$CG$510,MATCH(DN$6,'Resultados General'!$C$10:$CG$10,0),0),"")</f>
        <v>#NAME?</v>
      </c>
      <c r="DO130" s="29" t="str">
        <f t="shared" ca="1" si="145"/>
        <v/>
      </c>
      <c r="DP130" s="29" t="str">
        <f t="shared" ca="1" si="146"/>
        <v/>
      </c>
    </row>
    <row r="131" spans="2:120">
      <c r="B131" s="219" t="str">
        <f>+IF('Resultados General'!C134="","",'Resultados General'!C134)</f>
        <v/>
      </c>
      <c r="C131" s="134" t="e">
        <f ca="1">+_xlfn.IFNA(VLOOKUP('Distribución de puestos'!B131,'Resultados General'!$C$11:$J$510,8,0),"")</f>
        <v>#NAME?</v>
      </c>
      <c r="D131" s="135" t="e">
        <f ca="1">+_xlfn.IFNA(VLOOKUP(B131,'Resultados General'!$C$11:$L$510,10,0),"")</f>
        <v>#NAME?</v>
      </c>
      <c r="E131" s="26" t="s">
        <v>76</v>
      </c>
      <c r="F131" s="26" t="s">
        <v>76</v>
      </c>
      <c r="G131" s="135" t="str">
        <f t="shared" ca="1" si="147"/>
        <v/>
      </c>
      <c r="H131" s="135" t="str">
        <f t="shared" ca="1" si="148"/>
        <v/>
      </c>
      <c r="I131" s="219" t="str">
        <f t="shared" si="149"/>
        <v/>
      </c>
      <c r="J131" s="138"/>
      <c r="M131" s="29" t="e">
        <f ca="1">+_xlfn.IFNA(VLOOKUP($B131,'Resultados General'!$C$11:$CG$510,MATCH(M$6,'Resultados General'!$C$10:$CG$10,0),0),"")</f>
        <v>#NAME?</v>
      </c>
      <c r="N131" s="29" t="str">
        <f t="shared" ca="1" si="75"/>
        <v/>
      </c>
      <c r="O131" s="29" t="str">
        <f t="shared" ca="1" si="76"/>
        <v/>
      </c>
      <c r="P131" s="29" t="e">
        <f ca="1">+_xlfn.IFNA(VLOOKUP($B131,'Resultados General'!$C$11:$CG$510,MATCH(P$6,'Resultados General'!$C$10:$CG$10,0),0),"")</f>
        <v>#NAME?</v>
      </c>
      <c r="Q131" s="29" t="str">
        <f t="shared" ca="1" si="77"/>
        <v/>
      </c>
      <c r="R131" s="29" t="str">
        <f t="shared" ca="1" si="78"/>
        <v/>
      </c>
      <c r="S131" s="29" t="e">
        <f ca="1">+_xlfn.IFNA(VLOOKUP($B131,'Resultados General'!$C$11:$CG$510,MATCH(S$6,'Resultados General'!$C$10:$CG$10,0),0),"")</f>
        <v>#NAME?</v>
      </c>
      <c r="T131" s="29" t="str">
        <f t="shared" ca="1" si="79"/>
        <v/>
      </c>
      <c r="U131" s="29" t="str">
        <f t="shared" ca="1" si="80"/>
        <v/>
      </c>
      <c r="V131" s="29" t="e">
        <f ca="1">+_xlfn.IFNA(VLOOKUP($B131,'Resultados General'!$C$11:$CG$510,MATCH(V$6,'Resultados General'!$C$10:$CG$10,0),0),"")</f>
        <v>#NAME?</v>
      </c>
      <c r="W131" s="29" t="str">
        <f t="shared" ca="1" si="81"/>
        <v/>
      </c>
      <c r="X131" s="29" t="str">
        <f t="shared" ca="1" si="82"/>
        <v/>
      </c>
      <c r="Y131" s="29" t="e">
        <f ca="1">+_xlfn.IFNA(VLOOKUP($B131,'Resultados General'!$C$11:$CG$510,MATCH(Y$6,'Resultados General'!$C$10:$CG$10,0),0),"")</f>
        <v>#NAME?</v>
      </c>
      <c r="Z131" s="29" t="str">
        <f t="shared" ca="1" si="83"/>
        <v/>
      </c>
      <c r="AA131" s="29" t="str">
        <f t="shared" ca="1" si="84"/>
        <v/>
      </c>
      <c r="AB131" s="29" t="e">
        <f ca="1">+_xlfn.IFNA(VLOOKUP($B131,'Resultados General'!$C$11:$CG$510,MATCH(AB$6,'Resultados General'!$C$10:$CG$10,0),0),"")</f>
        <v>#NAME?</v>
      </c>
      <c r="AC131" s="29" t="str">
        <f t="shared" ca="1" si="85"/>
        <v/>
      </c>
      <c r="AD131" s="29" t="str">
        <f t="shared" ca="1" si="86"/>
        <v/>
      </c>
      <c r="AE131" s="29" t="e">
        <f ca="1">+_xlfn.IFNA(VLOOKUP($B131,'Resultados General'!$C$11:$CG$510,MATCH(AE$6,'Resultados General'!$C$10:$CG$10,0),0),"")</f>
        <v>#NAME?</v>
      </c>
      <c r="AF131" s="29" t="str">
        <f t="shared" ca="1" si="87"/>
        <v/>
      </c>
      <c r="AG131" s="29" t="str">
        <f t="shared" ca="1" si="88"/>
        <v/>
      </c>
      <c r="AH131" s="29" t="e">
        <f ca="1">+_xlfn.IFNA(VLOOKUP($B131,'Resultados General'!$C$11:$CG$510,MATCH(AH$6,'Resultados General'!$C$10:$CG$10,0),0),"")</f>
        <v>#NAME?</v>
      </c>
      <c r="AI131" s="29" t="str">
        <f t="shared" ca="1" si="89"/>
        <v/>
      </c>
      <c r="AJ131" s="29" t="str">
        <f t="shared" ca="1" si="90"/>
        <v/>
      </c>
      <c r="AK131" s="29" t="e">
        <f ca="1">+_xlfn.IFNA(VLOOKUP($B131,'Resultados General'!$C$11:$CG$510,MATCH(AK$6,'Resultados General'!$C$10:$CG$10,0),0),"")</f>
        <v>#NAME?</v>
      </c>
      <c r="AL131" s="29" t="str">
        <f t="shared" ca="1" si="91"/>
        <v/>
      </c>
      <c r="AM131" s="29" t="str">
        <f t="shared" ca="1" si="92"/>
        <v/>
      </c>
      <c r="AN131" s="29" t="e">
        <f ca="1">+_xlfn.IFNA(VLOOKUP($B131,'Resultados General'!$C$11:$CG$510,MATCH(AN$6,'Resultados General'!$C$10:$CG$10,0),0),"")</f>
        <v>#NAME?</v>
      </c>
      <c r="AO131" s="29" t="str">
        <f t="shared" ca="1" si="93"/>
        <v/>
      </c>
      <c r="AP131" s="29" t="str">
        <f t="shared" ca="1" si="94"/>
        <v/>
      </c>
      <c r="AQ131" s="29" t="e">
        <f ca="1">+_xlfn.IFNA(VLOOKUP($B131,'Resultados General'!$C$11:$CG$510,MATCH(AQ$6,'Resultados General'!$C$10:$CG$10,0),0),"")</f>
        <v>#NAME?</v>
      </c>
      <c r="AR131" s="29" t="str">
        <f t="shared" ca="1" si="95"/>
        <v/>
      </c>
      <c r="AS131" s="29" t="str">
        <f t="shared" ca="1" si="96"/>
        <v/>
      </c>
      <c r="AT131" s="29" t="e">
        <f ca="1">+_xlfn.IFNA(VLOOKUP($B131,'Resultados General'!$C$11:$CG$510,MATCH(AT$6,'Resultados General'!$C$10:$CG$10,0),0),"")</f>
        <v>#NAME?</v>
      </c>
      <c r="AU131" s="29" t="str">
        <f t="shared" ca="1" si="97"/>
        <v/>
      </c>
      <c r="AV131" s="29" t="str">
        <f t="shared" ca="1" si="98"/>
        <v/>
      </c>
      <c r="AW131" s="29" t="e">
        <f ca="1">+_xlfn.IFNA(VLOOKUP($B131,'Resultados General'!$C$11:$CG$510,MATCH(AW$6,'Resultados General'!$C$10:$CG$10,0),0),"")</f>
        <v>#NAME?</v>
      </c>
      <c r="AX131" s="29" t="str">
        <f t="shared" ca="1" si="99"/>
        <v/>
      </c>
      <c r="AY131" s="29" t="str">
        <f t="shared" ca="1" si="100"/>
        <v/>
      </c>
      <c r="AZ131" s="29" t="e">
        <f ca="1">+_xlfn.IFNA(VLOOKUP($B131,'Resultados General'!$C$11:$CG$510,MATCH(AZ$6,'Resultados General'!$C$10:$CG$10,0),0),"")</f>
        <v>#NAME?</v>
      </c>
      <c r="BA131" s="29" t="str">
        <f t="shared" ca="1" si="101"/>
        <v/>
      </c>
      <c r="BB131" s="29" t="str">
        <f t="shared" ca="1" si="102"/>
        <v/>
      </c>
      <c r="BC131" s="29" t="e">
        <f ca="1">+_xlfn.IFNA(VLOOKUP($B131,'Resultados General'!$C$11:$CG$510,MATCH(BC$6,'Resultados General'!$C$10:$CG$10,0),0),"")</f>
        <v>#NAME?</v>
      </c>
      <c r="BD131" s="29" t="str">
        <f t="shared" ca="1" si="103"/>
        <v/>
      </c>
      <c r="BE131" s="29" t="str">
        <f t="shared" ca="1" si="104"/>
        <v/>
      </c>
      <c r="BF131" s="29" t="e">
        <f ca="1">+_xlfn.IFNA(VLOOKUP($B131,'Resultados General'!$C$11:$CG$510,MATCH(BF$6,'Resultados General'!$C$10:$CG$10,0),0),"")</f>
        <v>#NAME?</v>
      </c>
      <c r="BG131" s="29" t="str">
        <f t="shared" ca="1" si="105"/>
        <v/>
      </c>
      <c r="BH131" s="29" t="str">
        <f t="shared" ca="1" si="106"/>
        <v/>
      </c>
      <c r="BI131" s="29" t="e">
        <f ca="1">+_xlfn.IFNA(VLOOKUP($B131,'Resultados General'!$C$11:$CG$510,MATCH(BI$6,'Resultados General'!$C$10:$CG$10,0),0),"")</f>
        <v>#NAME?</v>
      </c>
      <c r="BJ131" s="29" t="str">
        <f t="shared" ca="1" si="107"/>
        <v/>
      </c>
      <c r="BK131" s="29" t="str">
        <f t="shared" ca="1" si="108"/>
        <v/>
      </c>
      <c r="BL131" s="29" t="e">
        <f ca="1">+_xlfn.IFNA(VLOOKUP($B131,'Resultados General'!$C$11:$CG$510,MATCH(BL$6,'Resultados General'!$C$10:$CG$10,0),0),"")</f>
        <v>#NAME?</v>
      </c>
      <c r="BM131" s="29" t="str">
        <f t="shared" ca="1" si="109"/>
        <v/>
      </c>
      <c r="BN131" s="29" t="str">
        <f t="shared" ca="1" si="110"/>
        <v/>
      </c>
      <c r="BO131" s="29" t="e">
        <f ca="1">+_xlfn.IFNA(VLOOKUP($B131,'Resultados General'!$C$11:$CG$510,MATCH(BO$6,'Resultados General'!$C$10:$CG$10,0),0),"")</f>
        <v>#NAME?</v>
      </c>
      <c r="BP131" s="29" t="str">
        <f t="shared" ca="1" si="111"/>
        <v/>
      </c>
      <c r="BQ131" s="29" t="str">
        <f t="shared" ca="1" si="112"/>
        <v/>
      </c>
      <c r="BR131" s="29" t="e">
        <f ca="1">+_xlfn.IFNA(VLOOKUP($B131,'Resultados General'!$C$11:$CG$510,MATCH(BR$6,'Resultados General'!$C$10:$CG$10,0),0),"")</f>
        <v>#NAME?</v>
      </c>
      <c r="BS131" s="29" t="str">
        <f t="shared" ca="1" si="113"/>
        <v/>
      </c>
      <c r="BT131" s="29" t="str">
        <f t="shared" ca="1" si="114"/>
        <v/>
      </c>
      <c r="BU131" s="29" t="e">
        <f ca="1">+_xlfn.IFNA(VLOOKUP($B131,'Resultados General'!$C$11:$CG$510,MATCH(BU$6,'Resultados General'!$C$10:$CG$10,0),0),"")</f>
        <v>#NAME?</v>
      </c>
      <c r="BV131" s="29" t="str">
        <f t="shared" ca="1" si="115"/>
        <v/>
      </c>
      <c r="BW131" s="29" t="str">
        <f t="shared" ca="1" si="116"/>
        <v/>
      </c>
      <c r="BX131" s="29" t="e">
        <f ca="1">+_xlfn.IFNA(VLOOKUP($B131,'Resultados General'!$C$11:$CG$510,MATCH(BX$6,'Resultados General'!$C$10:$CG$10,0),0),"")</f>
        <v>#NAME?</v>
      </c>
      <c r="BY131" s="29" t="str">
        <f t="shared" ca="1" si="117"/>
        <v/>
      </c>
      <c r="BZ131" s="29" t="str">
        <f t="shared" ca="1" si="118"/>
        <v/>
      </c>
      <c r="CA131" s="29" t="e">
        <f ca="1">+_xlfn.IFNA(VLOOKUP($B131,'Resultados General'!$C$11:$CG$510,MATCH(CA$6,'Resultados General'!$C$10:$CG$10,0),0),"")</f>
        <v>#NAME?</v>
      </c>
      <c r="CB131" s="29" t="str">
        <f t="shared" ca="1" si="119"/>
        <v/>
      </c>
      <c r="CC131" s="29" t="str">
        <f t="shared" ca="1" si="120"/>
        <v/>
      </c>
      <c r="CD131" s="29" t="e">
        <f ca="1">+_xlfn.IFNA(VLOOKUP($B131,'Resultados General'!$C$11:$CG$510,MATCH(CD$6,'Resultados General'!$C$10:$CG$10,0),0),"")</f>
        <v>#NAME?</v>
      </c>
      <c r="CE131" s="29" t="str">
        <f t="shared" ca="1" si="121"/>
        <v/>
      </c>
      <c r="CF131" s="29" t="str">
        <f t="shared" ca="1" si="122"/>
        <v/>
      </c>
      <c r="CG131" s="29" t="e">
        <f ca="1">+_xlfn.IFNA(VLOOKUP($B131,'Resultados General'!$C$11:$CG$510,MATCH(CG$6,'Resultados General'!$C$10:$CG$10,0),0),"")</f>
        <v>#NAME?</v>
      </c>
      <c r="CH131" s="29" t="str">
        <f t="shared" ca="1" si="123"/>
        <v/>
      </c>
      <c r="CI131" s="29" t="str">
        <f t="shared" ca="1" si="124"/>
        <v/>
      </c>
      <c r="CJ131" s="29" t="e">
        <f ca="1">+_xlfn.IFNA(VLOOKUP($B131,'Resultados General'!$C$11:$CG$510,MATCH(CJ$6,'Resultados General'!$C$10:$CG$10,0),0),"")</f>
        <v>#NAME?</v>
      </c>
      <c r="CK131" s="29" t="str">
        <f t="shared" ca="1" si="125"/>
        <v/>
      </c>
      <c r="CL131" s="29" t="str">
        <f t="shared" ca="1" si="126"/>
        <v/>
      </c>
      <c r="CM131" s="29" t="e">
        <f ca="1">+_xlfn.IFNA(VLOOKUP($B131,'Resultados General'!$C$11:$CG$510,MATCH(CM$6,'Resultados General'!$C$10:$CG$10,0),0),"")</f>
        <v>#NAME?</v>
      </c>
      <c r="CN131" s="29" t="str">
        <f t="shared" ca="1" si="127"/>
        <v/>
      </c>
      <c r="CO131" s="29" t="str">
        <f t="shared" ca="1" si="128"/>
        <v/>
      </c>
      <c r="CP131" s="29" t="e">
        <f ca="1">+_xlfn.IFNA(VLOOKUP($B131,'Resultados General'!$C$11:$CG$510,MATCH(CP$6,'Resultados General'!$C$10:$CG$10,0),0),"")</f>
        <v>#NAME?</v>
      </c>
      <c r="CQ131" s="29" t="str">
        <f t="shared" ca="1" si="129"/>
        <v/>
      </c>
      <c r="CR131" s="29" t="str">
        <f t="shared" ca="1" si="130"/>
        <v/>
      </c>
      <c r="CS131" s="29" t="e">
        <f ca="1">+_xlfn.IFNA(VLOOKUP($B131,'Resultados General'!$C$11:$CG$510,MATCH(CS$6,'Resultados General'!$C$10:$CG$10,0),0),"")</f>
        <v>#NAME?</v>
      </c>
      <c r="CT131" s="29" t="str">
        <f t="shared" ca="1" si="131"/>
        <v/>
      </c>
      <c r="CU131" s="29" t="str">
        <f t="shared" ca="1" si="132"/>
        <v/>
      </c>
      <c r="CV131" s="29" t="e">
        <f ca="1">+_xlfn.IFNA(VLOOKUP($B131,'Resultados General'!$C$11:$CG$510,MATCH(CV$6,'Resultados General'!$C$10:$CG$10,0),0),"")</f>
        <v>#NAME?</v>
      </c>
      <c r="CW131" s="29" t="str">
        <f t="shared" ca="1" si="133"/>
        <v/>
      </c>
      <c r="CX131" s="29" t="str">
        <f t="shared" ca="1" si="134"/>
        <v/>
      </c>
      <c r="CY131" s="29" t="e">
        <f ca="1">+_xlfn.IFNA(VLOOKUP($B131,'Resultados General'!$C$11:$CG$510,MATCH(CY$6,'Resultados General'!$C$10:$CG$10,0),0),"")</f>
        <v>#NAME?</v>
      </c>
      <c r="CZ131" s="29" t="str">
        <f t="shared" ca="1" si="135"/>
        <v/>
      </c>
      <c r="DA131" s="29" t="str">
        <f t="shared" ca="1" si="136"/>
        <v/>
      </c>
      <c r="DB131" s="29" t="e">
        <f ca="1">+_xlfn.IFNA(VLOOKUP($B131,'Resultados General'!$C$11:$CG$510,MATCH(DB$6,'Resultados General'!$C$10:$CG$10,0),0),"")</f>
        <v>#NAME?</v>
      </c>
      <c r="DC131" s="29" t="str">
        <f t="shared" ca="1" si="137"/>
        <v/>
      </c>
      <c r="DD131" s="29" t="str">
        <f t="shared" ca="1" si="138"/>
        <v/>
      </c>
      <c r="DE131" s="29" t="e">
        <f ca="1">+_xlfn.IFNA(VLOOKUP($B131,'Resultados General'!$C$11:$CG$510,MATCH(DE$6,'Resultados General'!$C$10:$CG$10,0),0),"")</f>
        <v>#NAME?</v>
      </c>
      <c r="DF131" s="29" t="str">
        <f t="shared" ca="1" si="139"/>
        <v/>
      </c>
      <c r="DG131" s="29" t="str">
        <f t="shared" ca="1" si="140"/>
        <v/>
      </c>
      <c r="DH131" s="29" t="e">
        <f ca="1">+_xlfn.IFNA(VLOOKUP($B131,'Resultados General'!$C$11:$CG$510,MATCH(DH$6,'Resultados General'!$C$10:$CG$10,0),0),"")</f>
        <v>#NAME?</v>
      </c>
      <c r="DI131" s="29" t="str">
        <f t="shared" ca="1" si="141"/>
        <v/>
      </c>
      <c r="DJ131" s="29" t="str">
        <f t="shared" ca="1" si="142"/>
        <v/>
      </c>
      <c r="DK131" s="29" t="e">
        <f ca="1">+_xlfn.IFNA(VLOOKUP($B131,'Resultados General'!$C$11:$CG$510,MATCH(DK$6,'Resultados General'!$C$10:$CG$10,0),0),"")</f>
        <v>#NAME?</v>
      </c>
      <c r="DL131" s="29" t="str">
        <f t="shared" ca="1" si="143"/>
        <v/>
      </c>
      <c r="DM131" s="29" t="str">
        <f t="shared" ca="1" si="144"/>
        <v/>
      </c>
      <c r="DN131" s="29" t="e">
        <f ca="1">+_xlfn.IFNA(VLOOKUP($B131,'Resultados General'!$C$11:$CG$510,MATCH(DN$6,'Resultados General'!$C$10:$CG$10,0),0),"")</f>
        <v>#NAME?</v>
      </c>
      <c r="DO131" s="29" t="str">
        <f t="shared" ca="1" si="145"/>
        <v/>
      </c>
      <c r="DP131" s="29" t="str">
        <f t="shared" ca="1" si="146"/>
        <v/>
      </c>
    </row>
    <row r="132" spans="2:120">
      <c r="B132" s="219" t="str">
        <f>+IF('Resultados General'!C135="","",'Resultados General'!C135)</f>
        <v/>
      </c>
      <c r="C132" s="134" t="e">
        <f ca="1">+_xlfn.IFNA(VLOOKUP('Distribución de puestos'!B132,'Resultados General'!$C$11:$J$510,8,0),"")</f>
        <v>#NAME?</v>
      </c>
      <c r="D132" s="135" t="e">
        <f ca="1">+_xlfn.IFNA(VLOOKUP(B132,'Resultados General'!$C$11:$L$510,10,0),"")</f>
        <v>#NAME?</v>
      </c>
      <c r="E132" s="26" t="s">
        <v>76</v>
      </c>
      <c r="F132" s="26" t="s">
        <v>76</v>
      </c>
      <c r="G132" s="135" t="str">
        <f t="shared" ca="1" si="147"/>
        <v/>
      </c>
      <c r="H132" s="135" t="str">
        <f t="shared" ca="1" si="148"/>
        <v/>
      </c>
      <c r="I132" s="219" t="str">
        <f t="shared" si="149"/>
        <v/>
      </c>
      <c r="J132" s="138"/>
      <c r="M132" s="29" t="e">
        <f ca="1">+_xlfn.IFNA(VLOOKUP($B132,'Resultados General'!$C$11:$CG$510,MATCH(M$6,'Resultados General'!$C$10:$CG$10,0),0),"")</f>
        <v>#NAME?</v>
      </c>
      <c r="N132" s="29" t="str">
        <f t="shared" ca="1" si="75"/>
        <v/>
      </c>
      <c r="O132" s="29" t="str">
        <f t="shared" ca="1" si="76"/>
        <v/>
      </c>
      <c r="P132" s="29" t="e">
        <f ca="1">+_xlfn.IFNA(VLOOKUP($B132,'Resultados General'!$C$11:$CG$510,MATCH(P$6,'Resultados General'!$C$10:$CG$10,0),0),"")</f>
        <v>#NAME?</v>
      </c>
      <c r="Q132" s="29" t="str">
        <f t="shared" ca="1" si="77"/>
        <v/>
      </c>
      <c r="R132" s="29" t="str">
        <f t="shared" ca="1" si="78"/>
        <v/>
      </c>
      <c r="S132" s="29" t="e">
        <f ca="1">+_xlfn.IFNA(VLOOKUP($B132,'Resultados General'!$C$11:$CG$510,MATCH(S$6,'Resultados General'!$C$10:$CG$10,0),0),"")</f>
        <v>#NAME?</v>
      </c>
      <c r="T132" s="29" t="str">
        <f t="shared" ca="1" si="79"/>
        <v/>
      </c>
      <c r="U132" s="29" t="str">
        <f t="shared" ca="1" si="80"/>
        <v/>
      </c>
      <c r="V132" s="29" t="e">
        <f ca="1">+_xlfn.IFNA(VLOOKUP($B132,'Resultados General'!$C$11:$CG$510,MATCH(V$6,'Resultados General'!$C$10:$CG$10,0),0),"")</f>
        <v>#NAME?</v>
      </c>
      <c r="W132" s="29" t="str">
        <f t="shared" ca="1" si="81"/>
        <v/>
      </c>
      <c r="X132" s="29" t="str">
        <f t="shared" ca="1" si="82"/>
        <v/>
      </c>
      <c r="Y132" s="29" t="e">
        <f ca="1">+_xlfn.IFNA(VLOOKUP($B132,'Resultados General'!$C$11:$CG$510,MATCH(Y$6,'Resultados General'!$C$10:$CG$10,0),0),"")</f>
        <v>#NAME?</v>
      </c>
      <c r="Z132" s="29" t="str">
        <f t="shared" ca="1" si="83"/>
        <v/>
      </c>
      <c r="AA132" s="29" t="str">
        <f t="shared" ca="1" si="84"/>
        <v/>
      </c>
      <c r="AB132" s="29" t="e">
        <f ca="1">+_xlfn.IFNA(VLOOKUP($B132,'Resultados General'!$C$11:$CG$510,MATCH(AB$6,'Resultados General'!$C$10:$CG$10,0),0),"")</f>
        <v>#NAME?</v>
      </c>
      <c r="AC132" s="29" t="str">
        <f t="shared" ca="1" si="85"/>
        <v/>
      </c>
      <c r="AD132" s="29" t="str">
        <f t="shared" ca="1" si="86"/>
        <v/>
      </c>
      <c r="AE132" s="29" t="e">
        <f ca="1">+_xlfn.IFNA(VLOOKUP($B132,'Resultados General'!$C$11:$CG$510,MATCH(AE$6,'Resultados General'!$C$10:$CG$10,0),0),"")</f>
        <v>#NAME?</v>
      </c>
      <c r="AF132" s="29" t="str">
        <f t="shared" ca="1" si="87"/>
        <v/>
      </c>
      <c r="AG132" s="29" t="str">
        <f t="shared" ca="1" si="88"/>
        <v/>
      </c>
      <c r="AH132" s="29" t="e">
        <f ca="1">+_xlfn.IFNA(VLOOKUP($B132,'Resultados General'!$C$11:$CG$510,MATCH(AH$6,'Resultados General'!$C$10:$CG$10,0),0),"")</f>
        <v>#NAME?</v>
      </c>
      <c r="AI132" s="29" t="str">
        <f t="shared" ca="1" si="89"/>
        <v/>
      </c>
      <c r="AJ132" s="29" t="str">
        <f t="shared" ca="1" si="90"/>
        <v/>
      </c>
      <c r="AK132" s="29" t="e">
        <f ca="1">+_xlfn.IFNA(VLOOKUP($B132,'Resultados General'!$C$11:$CG$510,MATCH(AK$6,'Resultados General'!$C$10:$CG$10,0),0),"")</f>
        <v>#NAME?</v>
      </c>
      <c r="AL132" s="29" t="str">
        <f t="shared" ca="1" si="91"/>
        <v/>
      </c>
      <c r="AM132" s="29" t="str">
        <f t="shared" ca="1" si="92"/>
        <v/>
      </c>
      <c r="AN132" s="29" t="e">
        <f ca="1">+_xlfn.IFNA(VLOOKUP($B132,'Resultados General'!$C$11:$CG$510,MATCH(AN$6,'Resultados General'!$C$10:$CG$10,0),0),"")</f>
        <v>#NAME?</v>
      </c>
      <c r="AO132" s="29" t="str">
        <f t="shared" ca="1" si="93"/>
        <v/>
      </c>
      <c r="AP132" s="29" t="str">
        <f t="shared" ca="1" si="94"/>
        <v/>
      </c>
      <c r="AQ132" s="29" t="e">
        <f ca="1">+_xlfn.IFNA(VLOOKUP($B132,'Resultados General'!$C$11:$CG$510,MATCH(AQ$6,'Resultados General'!$C$10:$CG$10,0),0),"")</f>
        <v>#NAME?</v>
      </c>
      <c r="AR132" s="29" t="str">
        <f t="shared" ca="1" si="95"/>
        <v/>
      </c>
      <c r="AS132" s="29" t="str">
        <f t="shared" ca="1" si="96"/>
        <v/>
      </c>
      <c r="AT132" s="29" t="e">
        <f ca="1">+_xlfn.IFNA(VLOOKUP($B132,'Resultados General'!$C$11:$CG$510,MATCH(AT$6,'Resultados General'!$C$10:$CG$10,0),0),"")</f>
        <v>#NAME?</v>
      </c>
      <c r="AU132" s="29" t="str">
        <f t="shared" ca="1" si="97"/>
        <v/>
      </c>
      <c r="AV132" s="29" t="str">
        <f t="shared" ca="1" si="98"/>
        <v/>
      </c>
      <c r="AW132" s="29" t="e">
        <f ca="1">+_xlfn.IFNA(VLOOKUP($B132,'Resultados General'!$C$11:$CG$510,MATCH(AW$6,'Resultados General'!$C$10:$CG$10,0),0),"")</f>
        <v>#NAME?</v>
      </c>
      <c r="AX132" s="29" t="str">
        <f t="shared" ca="1" si="99"/>
        <v/>
      </c>
      <c r="AY132" s="29" t="str">
        <f t="shared" ca="1" si="100"/>
        <v/>
      </c>
      <c r="AZ132" s="29" t="e">
        <f ca="1">+_xlfn.IFNA(VLOOKUP($B132,'Resultados General'!$C$11:$CG$510,MATCH(AZ$6,'Resultados General'!$C$10:$CG$10,0),0),"")</f>
        <v>#NAME?</v>
      </c>
      <c r="BA132" s="29" t="str">
        <f t="shared" ca="1" si="101"/>
        <v/>
      </c>
      <c r="BB132" s="29" t="str">
        <f t="shared" ca="1" si="102"/>
        <v/>
      </c>
      <c r="BC132" s="29" t="e">
        <f ca="1">+_xlfn.IFNA(VLOOKUP($B132,'Resultados General'!$C$11:$CG$510,MATCH(BC$6,'Resultados General'!$C$10:$CG$10,0),0),"")</f>
        <v>#NAME?</v>
      </c>
      <c r="BD132" s="29" t="str">
        <f t="shared" ca="1" si="103"/>
        <v/>
      </c>
      <c r="BE132" s="29" t="str">
        <f t="shared" ca="1" si="104"/>
        <v/>
      </c>
      <c r="BF132" s="29" t="e">
        <f ca="1">+_xlfn.IFNA(VLOOKUP($B132,'Resultados General'!$C$11:$CG$510,MATCH(BF$6,'Resultados General'!$C$10:$CG$10,0),0),"")</f>
        <v>#NAME?</v>
      </c>
      <c r="BG132" s="29" t="str">
        <f t="shared" ca="1" si="105"/>
        <v/>
      </c>
      <c r="BH132" s="29" t="str">
        <f t="shared" ca="1" si="106"/>
        <v/>
      </c>
      <c r="BI132" s="29" t="e">
        <f ca="1">+_xlfn.IFNA(VLOOKUP($B132,'Resultados General'!$C$11:$CG$510,MATCH(BI$6,'Resultados General'!$C$10:$CG$10,0),0),"")</f>
        <v>#NAME?</v>
      </c>
      <c r="BJ132" s="29" t="str">
        <f t="shared" ca="1" si="107"/>
        <v/>
      </c>
      <c r="BK132" s="29" t="str">
        <f t="shared" ca="1" si="108"/>
        <v/>
      </c>
      <c r="BL132" s="29" t="e">
        <f ca="1">+_xlfn.IFNA(VLOOKUP($B132,'Resultados General'!$C$11:$CG$510,MATCH(BL$6,'Resultados General'!$C$10:$CG$10,0),0),"")</f>
        <v>#NAME?</v>
      </c>
      <c r="BM132" s="29" t="str">
        <f t="shared" ca="1" si="109"/>
        <v/>
      </c>
      <c r="BN132" s="29" t="str">
        <f t="shared" ca="1" si="110"/>
        <v/>
      </c>
      <c r="BO132" s="29" t="e">
        <f ca="1">+_xlfn.IFNA(VLOOKUP($B132,'Resultados General'!$C$11:$CG$510,MATCH(BO$6,'Resultados General'!$C$10:$CG$10,0),0),"")</f>
        <v>#NAME?</v>
      </c>
      <c r="BP132" s="29" t="str">
        <f t="shared" ca="1" si="111"/>
        <v/>
      </c>
      <c r="BQ132" s="29" t="str">
        <f t="shared" ca="1" si="112"/>
        <v/>
      </c>
      <c r="BR132" s="29" t="e">
        <f ca="1">+_xlfn.IFNA(VLOOKUP($B132,'Resultados General'!$C$11:$CG$510,MATCH(BR$6,'Resultados General'!$C$10:$CG$10,0),0),"")</f>
        <v>#NAME?</v>
      </c>
      <c r="BS132" s="29" t="str">
        <f t="shared" ca="1" si="113"/>
        <v/>
      </c>
      <c r="BT132" s="29" t="str">
        <f t="shared" ca="1" si="114"/>
        <v/>
      </c>
      <c r="BU132" s="29" t="e">
        <f ca="1">+_xlfn.IFNA(VLOOKUP($B132,'Resultados General'!$C$11:$CG$510,MATCH(BU$6,'Resultados General'!$C$10:$CG$10,0),0),"")</f>
        <v>#NAME?</v>
      </c>
      <c r="BV132" s="29" t="str">
        <f t="shared" ca="1" si="115"/>
        <v/>
      </c>
      <c r="BW132" s="29" t="str">
        <f t="shared" ca="1" si="116"/>
        <v/>
      </c>
      <c r="BX132" s="29" t="e">
        <f ca="1">+_xlfn.IFNA(VLOOKUP($B132,'Resultados General'!$C$11:$CG$510,MATCH(BX$6,'Resultados General'!$C$10:$CG$10,0),0),"")</f>
        <v>#NAME?</v>
      </c>
      <c r="BY132" s="29" t="str">
        <f t="shared" ca="1" si="117"/>
        <v/>
      </c>
      <c r="BZ132" s="29" t="str">
        <f t="shared" ca="1" si="118"/>
        <v/>
      </c>
      <c r="CA132" s="29" t="e">
        <f ca="1">+_xlfn.IFNA(VLOOKUP($B132,'Resultados General'!$C$11:$CG$510,MATCH(CA$6,'Resultados General'!$C$10:$CG$10,0),0),"")</f>
        <v>#NAME?</v>
      </c>
      <c r="CB132" s="29" t="str">
        <f t="shared" ca="1" si="119"/>
        <v/>
      </c>
      <c r="CC132" s="29" t="str">
        <f t="shared" ca="1" si="120"/>
        <v/>
      </c>
      <c r="CD132" s="29" t="e">
        <f ca="1">+_xlfn.IFNA(VLOOKUP($B132,'Resultados General'!$C$11:$CG$510,MATCH(CD$6,'Resultados General'!$C$10:$CG$10,0),0),"")</f>
        <v>#NAME?</v>
      </c>
      <c r="CE132" s="29" t="str">
        <f t="shared" ca="1" si="121"/>
        <v/>
      </c>
      <c r="CF132" s="29" t="str">
        <f t="shared" ca="1" si="122"/>
        <v/>
      </c>
      <c r="CG132" s="29" t="e">
        <f ca="1">+_xlfn.IFNA(VLOOKUP($B132,'Resultados General'!$C$11:$CG$510,MATCH(CG$6,'Resultados General'!$C$10:$CG$10,0),0),"")</f>
        <v>#NAME?</v>
      </c>
      <c r="CH132" s="29" t="str">
        <f t="shared" ca="1" si="123"/>
        <v/>
      </c>
      <c r="CI132" s="29" t="str">
        <f t="shared" ca="1" si="124"/>
        <v/>
      </c>
      <c r="CJ132" s="29" t="e">
        <f ca="1">+_xlfn.IFNA(VLOOKUP($B132,'Resultados General'!$C$11:$CG$510,MATCH(CJ$6,'Resultados General'!$C$10:$CG$10,0),0),"")</f>
        <v>#NAME?</v>
      </c>
      <c r="CK132" s="29" t="str">
        <f t="shared" ca="1" si="125"/>
        <v/>
      </c>
      <c r="CL132" s="29" t="str">
        <f t="shared" ca="1" si="126"/>
        <v/>
      </c>
      <c r="CM132" s="29" t="e">
        <f ca="1">+_xlfn.IFNA(VLOOKUP($B132,'Resultados General'!$C$11:$CG$510,MATCH(CM$6,'Resultados General'!$C$10:$CG$10,0),0),"")</f>
        <v>#NAME?</v>
      </c>
      <c r="CN132" s="29" t="str">
        <f t="shared" ca="1" si="127"/>
        <v/>
      </c>
      <c r="CO132" s="29" t="str">
        <f t="shared" ca="1" si="128"/>
        <v/>
      </c>
      <c r="CP132" s="29" t="e">
        <f ca="1">+_xlfn.IFNA(VLOOKUP($B132,'Resultados General'!$C$11:$CG$510,MATCH(CP$6,'Resultados General'!$C$10:$CG$10,0),0),"")</f>
        <v>#NAME?</v>
      </c>
      <c r="CQ132" s="29" t="str">
        <f t="shared" ca="1" si="129"/>
        <v/>
      </c>
      <c r="CR132" s="29" t="str">
        <f t="shared" ca="1" si="130"/>
        <v/>
      </c>
      <c r="CS132" s="29" t="e">
        <f ca="1">+_xlfn.IFNA(VLOOKUP($B132,'Resultados General'!$C$11:$CG$510,MATCH(CS$6,'Resultados General'!$C$10:$CG$10,0),0),"")</f>
        <v>#NAME?</v>
      </c>
      <c r="CT132" s="29" t="str">
        <f t="shared" ca="1" si="131"/>
        <v/>
      </c>
      <c r="CU132" s="29" t="str">
        <f t="shared" ca="1" si="132"/>
        <v/>
      </c>
      <c r="CV132" s="29" t="e">
        <f ca="1">+_xlfn.IFNA(VLOOKUP($B132,'Resultados General'!$C$11:$CG$510,MATCH(CV$6,'Resultados General'!$C$10:$CG$10,0),0),"")</f>
        <v>#NAME?</v>
      </c>
      <c r="CW132" s="29" t="str">
        <f t="shared" ca="1" si="133"/>
        <v/>
      </c>
      <c r="CX132" s="29" t="str">
        <f t="shared" ca="1" si="134"/>
        <v/>
      </c>
      <c r="CY132" s="29" t="e">
        <f ca="1">+_xlfn.IFNA(VLOOKUP($B132,'Resultados General'!$C$11:$CG$510,MATCH(CY$6,'Resultados General'!$C$10:$CG$10,0),0),"")</f>
        <v>#NAME?</v>
      </c>
      <c r="CZ132" s="29" t="str">
        <f t="shared" ca="1" si="135"/>
        <v/>
      </c>
      <c r="DA132" s="29" t="str">
        <f t="shared" ca="1" si="136"/>
        <v/>
      </c>
      <c r="DB132" s="29" t="e">
        <f ca="1">+_xlfn.IFNA(VLOOKUP($B132,'Resultados General'!$C$11:$CG$510,MATCH(DB$6,'Resultados General'!$C$10:$CG$10,0),0),"")</f>
        <v>#NAME?</v>
      </c>
      <c r="DC132" s="29" t="str">
        <f t="shared" ca="1" si="137"/>
        <v/>
      </c>
      <c r="DD132" s="29" t="str">
        <f t="shared" ca="1" si="138"/>
        <v/>
      </c>
      <c r="DE132" s="29" t="e">
        <f ca="1">+_xlfn.IFNA(VLOOKUP($B132,'Resultados General'!$C$11:$CG$510,MATCH(DE$6,'Resultados General'!$C$10:$CG$10,0),0),"")</f>
        <v>#NAME?</v>
      </c>
      <c r="DF132" s="29" t="str">
        <f t="shared" ca="1" si="139"/>
        <v/>
      </c>
      <c r="DG132" s="29" t="str">
        <f t="shared" ca="1" si="140"/>
        <v/>
      </c>
      <c r="DH132" s="29" t="e">
        <f ca="1">+_xlfn.IFNA(VLOOKUP($B132,'Resultados General'!$C$11:$CG$510,MATCH(DH$6,'Resultados General'!$C$10:$CG$10,0),0),"")</f>
        <v>#NAME?</v>
      </c>
      <c r="DI132" s="29" t="str">
        <f t="shared" ca="1" si="141"/>
        <v/>
      </c>
      <c r="DJ132" s="29" t="str">
        <f t="shared" ca="1" si="142"/>
        <v/>
      </c>
      <c r="DK132" s="29" t="e">
        <f ca="1">+_xlfn.IFNA(VLOOKUP($B132,'Resultados General'!$C$11:$CG$510,MATCH(DK$6,'Resultados General'!$C$10:$CG$10,0),0),"")</f>
        <v>#NAME?</v>
      </c>
      <c r="DL132" s="29" t="str">
        <f t="shared" ca="1" si="143"/>
        <v/>
      </c>
      <c r="DM132" s="29" t="str">
        <f t="shared" ca="1" si="144"/>
        <v/>
      </c>
      <c r="DN132" s="29" t="e">
        <f ca="1">+_xlfn.IFNA(VLOOKUP($B132,'Resultados General'!$C$11:$CG$510,MATCH(DN$6,'Resultados General'!$C$10:$CG$10,0),0),"")</f>
        <v>#NAME?</v>
      </c>
      <c r="DO132" s="29" t="str">
        <f t="shared" ca="1" si="145"/>
        <v/>
      </c>
      <c r="DP132" s="29" t="str">
        <f t="shared" ca="1" si="146"/>
        <v/>
      </c>
    </row>
    <row r="133" spans="2:120">
      <c r="B133" s="219" t="str">
        <f>+IF('Resultados General'!C136="","",'Resultados General'!C136)</f>
        <v/>
      </c>
      <c r="C133" s="134" t="e">
        <f ca="1">+_xlfn.IFNA(VLOOKUP('Distribución de puestos'!B133,'Resultados General'!$C$11:$J$510,8,0),"")</f>
        <v>#NAME?</v>
      </c>
      <c r="D133" s="135" t="e">
        <f ca="1">+_xlfn.IFNA(VLOOKUP(B133,'Resultados General'!$C$11:$L$510,10,0),"")</f>
        <v>#NAME?</v>
      </c>
      <c r="E133" s="26" t="s">
        <v>76</v>
      </c>
      <c r="F133" s="26" t="s">
        <v>76</v>
      </c>
      <c r="G133" s="135" t="str">
        <f t="shared" ca="1" si="147"/>
        <v/>
      </c>
      <c r="H133" s="135" t="str">
        <f t="shared" ca="1" si="148"/>
        <v/>
      </c>
      <c r="I133" s="219" t="str">
        <f t="shared" si="149"/>
        <v/>
      </c>
      <c r="J133" s="138"/>
      <c r="M133" s="29" t="e">
        <f ca="1">+_xlfn.IFNA(VLOOKUP($B133,'Resultados General'!$C$11:$CG$510,MATCH(M$6,'Resultados General'!$C$10:$CG$10,0),0),"")</f>
        <v>#NAME?</v>
      </c>
      <c r="N133" s="29" t="str">
        <f t="shared" ca="1" si="75"/>
        <v/>
      </c>
      <c r="O133" s="29" t="str">
        <f t="shared" ca="1" si="76"/>
        <v/>
      </c>
      <c r="P133" s="29" t="e">
        <f ca="1">+_xlfn.IFNA(VLOOKUP($B133,'Resultados General'!$C$11:$CG$510,MATCH(P$6,'Resultados General'!$C$10:$CG$10,0),0),"")</f>
        <v>#NAME?</v>
      </c>
      <c r="Q133" s="29" t="str">
        <f t="shared" ca="1" si="77"/>
        <v/>
      </c>
      <c r="R133" s="29" t="str">
        <f t="shared" ca="1" si="78"/>
        <v/>
      </c>
      <c r="S133" s="29" t="e">
        <f ca="1">+_xlfn.IFNA(VLOOKUP($B133,'Resultados General'!$C$11:$CG$510,MATCH(S$6,'Resultados General'!$C$10:$CG$10,0),0),"")</f>
        <v>#NAME?</v>
      </c>
      <c r="T133" s="29" t="str">
        <f t="shared" ca="1" si="79"/>
        <v/>
      </c>
      <c r="U133" s="29" t="str">
        <f t="shared" ca="1" si="80"/>
        <v/>
      </c>
      <c r="V133" s="29" t="e">
        <f ca="1">+_xlfn.IFNA(VLOOKUP($B133,'Resultados General'!$C$11:$CG$510,MATCH(V$6,'Resultados General'!$C$10:$CG$10,0),0),"")</f>
        <v>#NAME?</v>
      </c>
      <c r="W133" s="29" t="str">
        <f t="shared" ca="1" si="81"/>
        <v/>
      </c>
      <c r="X133" s="29" t="str">
        <f t="shared" ca="1" si="82"/>
        <v/>
      </c>
      <c r="Y133" s="29" t="e">
        <f ca="1">+_xlfn.IFNA(VLOOKUP($B133,'Resultados General'!$C$11:$CG$510,MATCH(Y$6,'Resultados General'!$C$10:$CG$10,0),0),"")</f>
        <v>#NAME?</v>
      </c>
      <c r="Z133" s="29" t="str">
        <f t="shared" ca="1" si="83"/>
        <v/>
      </c>
      <c r="AA133" s="29" t="str">
        <f t="shared" ca="1" si="84"/>
        <v/>
      </c>
      <c r="AB133" s="29" t="e">
        <f ca="1">+_xlfn.IFNA(VLOOKUP($B133,'Resultados General'!$C$11:$CG$510,MATCH(AB$6,'Resultados General'!$C$10:$CG$10,0),0),"")</f>
        <v>#NAME?</v>
      </c>
      <c r="AC133" s="29" t="str">
        <f t="shared" ca="1" si="85"/>
        <v/>
      </c>
      <c r="AD133" s="29" t="str">
        <f t="shared" ca="1" si="86"/>
        <v/>
      </c>
      <c r="AE133" s="29" t="e">
        <f ca="1">+_xlfn.IFNA(VLOOKUP($B133,'Resultados General'!$C$11:$CG$510,MATCH(AE$6,'Resultados General'!$C$10:$CG$10,0),0),"")</f>
        <v>#NAME?</v>
      </c>
      <c r="AF133" s="29" t="str">
        <f t="shared" ca="1" si="87"/>
        <v/>
      </c>
      <c r="AG133" s="29" t="str">
        <f t="shared" ca="1" si="88"/>
        <v/>
      </c>
      <c r="AH133" s="29" t="e">
        <f ca="1">+_xlfn.IFNA(VLOOKUP($B133,'Resultados General'!$C$11:$CG$510,MATCH(AH$6,'Resultados General'!$C$10:$CG$10,0),0),"")</f>
        <v>#NAME?</v>
      </c>
      <c r="AI133" s="29" t="str">
        <f t="shared" ca="1" si="89"/>
        <v/>
      </c>
      <c r="AJ133" s="29" t="str">
        <f t="shared" ca="1" si="90"/>
        <v/>
      </c>
      <c r="AK133" s="29" t="e">
        <f ca="1">+_xlfn.IFNA(VLOOKUP($B133,'Resultados General'!$C$11:$CG$510,MATCH(AK$6,'Resultados General'!$C$10:$CG$10,0),0),"")</f>
        <v>#NAME?</v>
      </c>
      <c r="AL133" s="29" t="str">
        <f t="shared" ca="1" si="91"/>
        <v/>
      </c>
      <c r="AM133" s="29" t="str">
        <f t="shared" ca="1" si="92"/>
        <v/>
      </c>
      <c r="AN133" s="29" t="e">
        <f ca="1">+_xlfn.IFNA(VLOOKUP($B133,'Resultados General'!$C$11:$CG$510,MATCH(AN$6,'Resultados General'!$C$10:$CG$10,0),0),"")</f>
        <v>#NAME?</v>
      </c>
      <c r="AO133" s="29" t="str">
        <f t="shared" ca="1" si="93"/>
        <v/>
      </c>
      <c r="AP133" s="29" t="str">
        <f t="shared" ca="1" si="94"/>
        <v/>
      </c>
      <c r="AQ133" s="29" t="e">
        <f ca="1">+_xlfn.IFNA(VLOOKUP($B133,'Resultados General'!$C$11:$CG$510,MATCH(AQ$6,'Resultados General'!$C$10:$CG$10,0),0),"")</f>
        <v>#NAME?</v>
      </c>
      <c r="AR133" s="29" t="str">
        <f t="shared" ca="1" si="95"/>
        <v/>
      </c>
      <c r="AS133" s="29" t="str">
        <f t="shared" ca="1" si="96"/>
        <v/>
      </c>
      <c r="AT133" s="29" t="e">
        <f ca="1">+_xlfn.IFNA(VLOOKUP($B133,'Resultados General'!$C$11:$CG$510,MATCH(AT$6,'Resultados General'!$C$10:$CG$10,0),0),"")</f>
        <v>#NAME?</v>
      </c>
      <c r="AU133" s="29" t="str">
        <f t="shared" ca="1" si="97"/>
        <v/>
      </c>
      <c r="AV133" s="29" t="str">
        <f t="shared" ca="1" si="98"/>
        <v/>
      </c>
      <c r="AW133" s="29" t="e">
        <f ca="1">+_xlfn.IFNA(VLOOKUP($B133,'Resultados General'!$C$11:$CG$510,MATCH(AW$6,'Resultados General'!$C$10:$CG$10,0),0),"")</f>
        <v>#NAME?</v>
      </c>
      <c r="AX133" s="29" t="str">
        <f t="shared" ca="1" si="99"/>
        <v/>
      </c>
      <c r="AY133" s="29" t="str">
        <f t="shared" ca="1" si="100"/>
        <v/>
      </c>
      <c r="AZ133" s="29" t="e">
        <f ca="1">+_xlfn.IFNA(VLOOKUP($B133,'Resultados General'!$C$11:$CG$510,MATCH(AZ$6,'Resultados General'!$C$10:$CG$10,0),0),"")</f>
        <v>#NAME?</v>
      </c>
      <c r="BA133" s="29" t="str">
        <f t="shared" ca="1" si="101"/>
        <v/>
      </c>
      <c r="BB133" s="29" t="str">
        <f t="shared" ca="1" si="102"/>
        <v/>
      </c>
      <c r="BC133" s="29" t="e">
        <f ca="1">+_xlfn.IFNA(VLOOKUP($B133,'Resultados General'!$C$11:$CG$510,MATCH(BC$6,'Resultados General'!$C$10:$CG$10,0),0),"")</f>
        <v>#NAME?</v>
      </c>
      <c r="BD133" s="29" t="str">
        <f t="shared" ca="1" si="103"/>
        <v/>
      </c>
      <c r="BE133" s="29" t="str">
        <f t="shared" ca="1" si="104"/>
        <v/>
      </c>
      <c r="BF133" s="29" t="e">
        <f ca="1">+_xlfn.IFNA(VLOOKUP($B133,'Resultados General'!$C$11:$CG$510,MATCH(BF$6,'Resultados General'!$C$10:$CG$10,0),0),"")</f>
        <v>#NAME?</v>
      </c>
      <c r="BG133" s="29" t="str">
        <f t="shared" ca="1" si="105"/>
        <v/>
      </c>
      <c r="BH133" s="29" t="str">
        <f t="shared" ca="1" si="106"/>
        <v/>
      </c>
      <c r="BI133" s="29" t="e">
        <f ca="1">+_xlfn.IFNA(VLOOKUP($B133,'Resultados General'!$C$11:$CG$510,MATCH(BI$6,'Resultados General'!$C$10:$CG$10,0),0),"")</f>
        <v>#NAME?</v>
      </c>
      <c r="BJ133" s="29" t="str">
        <f t="shared" ca="1" si="107"/>
        <v/>
      </c>
      <c r="BK133" s="29" t="str">
        <f t="shared" ca="1" si="108"/>
        <v/>
      </c>
      <c r="BL133" s="29" t="e">
        <f ca="1">+_xlfn.IFNA(VLOOKUP($B133,'Resultados General'!$C$11:$CG$510,MATCH(BL$6,'Resultados General'!$C$10:$CG$10,0),0),"")</f>
        <v>#NAME?</v>
      </c>
      <c r="BM133" s="29" t="str">
        <f t="shared" ca="1" si="109"/>
        <v/>
      </c>
      <c r="BN133" s="29" t="str">
        <f t="shared" ca="1" si="110"/>
        <v/>
      </c>
      <c r="BO133" s="29" t="e">
        <f ca="1">+_xlfn.IFNA(VLOOKUP($B133,'Resultados General'!$C$11:$CG$510,MATCH(BO$6,'Resultados General'!$C$10:$CG$10,0),0),"")</f>
        <v>#NAME?</v>
      </c>
      <c r="BP133" s="29" t="str">
        <f t="shared" ca="1" si="111"/>
        <v/>
      </c>
      <c r="BQ133" s="29" t="str">
        <f t="shared" ca="1" si="112"/>
        <v/>
      </c>
      <c r="BR133" s="29" t="e">
        <f ca="1">+_xlfn.IFNA(VLOOKUP($B133,'Resultados General'!$C$11:$CG$510,MATCH(BR$6,'Resultados General'!$C$10:$CG$10,0),0),"")</f>
        <v>#NAME?</v>
      </c>
      <c r="BS133" s="29" t="str">
        <f t="shared" ca="1" si="113"/>
        <v/>
      </c>
      <c r="BT133" s="29" t="str">
        <f t="shared" ca="1" si="114"/>
        <v/>
      </c>
      <c r="BU133" s="29" t="e">
        <f ca="1">+_xlfn.IFNA(VLOOKUP($B133,'Resultados General'!$C$11:$CG$510,MATCH(BU$6,'Resultados General'!$C$10:$CG$10,0),0),"")</f>
        <v>#NAME?</v>
      </c>
      <c r="BV133" s="29" t="str">
        <f t="shared" ca="1" si="115"/>
        <v/>
      </c>
      <c r="BW133" s="29" t="str">
        <f t="shared" ca="1" si="116"/>
        <v/>
      </c>
      <c r="BX133" s="29" t="e">
        <f ca="1">+_xlfn.IFNA(VLOOKUP($B133,'Resultados General'!$C$11:$CG$510,MATCH(BX$6,'Resultados General'!$C$10:$CG$10,0),0),"")</f>
        <v>#NAME?</v>
      </c>
      <c r="BY133" s="29" t="str">
        <f t="shared" ca="1" si="117"/>
        <v/>
      </c>
      <c r="BZ133" s="29" t="str">
        <f t="shared" ca="1" si="118"/>
        <v/>
      </c>
      <c r="CA133" s="29" t="e">
        <f ca="1">+_xlfn.IFNA(VLOOKUP($B133,'Resultados General'!$C$11:$CG$510,MATCH(CA$6,'Resultados General'!$C$10:$CG$10,0),0),"")</f>
        <v>#NAME?</v>
      </c>
      <c r="CB133" s="29" t="str">
        <f t="shared" ca="1" si="119"/>
        <v/>
      </c>
      <c r="CC133" s="29" t="str">
        <f t="shared" ca="1" si="120"/>
        <v/>
      </c>
      <c r="CD133" s="29" t="e">
        <f ca="1">+_xlfn.IFNA(VLOOKUP($B133,'Resultados General'!$C$11:$CG$510,MATCH(CD$6,'Resultados General'!$C$10:$CG$10,0),0),"")</f>
        <v>#NAME?</v>
      </c>
      <c r="CE133" s="29" t="str">
        <f t="shared" ca="1" si="121"/>
        <v/>
      </c>
      <c r="CF133" s="29" t="str">
        <f t="shared" ca="1" si="122"/>
        <v/>
      </c>
      <c r="CG133" s="29" t="e">
        <f ca="1">+_xlfn.IFNA(VLOOKUP($B133,'Resultados General'!$C$11:$CG$510,MATCH(CG$6,'Resultados General'!$C$10:$CG$10,0),0),"")</f>
        <v>#NAME?</v>
      </c>
      <c r="CH133" s="29" t="str">
        <f t="shared" ca="1" si="123"/>
        <v/>
      </c>
      <c r="CI133" s="29" t="str">
        <f t="shared" ca="1" si="124"/>
        <v/>
      </c>
      <c r="CJ133" s="29" t="e">
        <f ca="1">+_xlfn.IFNA(VLOOKUP($B133,'Resultados General'!$C$11:$CG$510,MATCH(CJ$6,'Resultados General'!$C$10:$CG$10,0),0),"")</f>
        <v>#NAME?</v>
      </c>
      <c r="CK133" s="29" t="str">
        <f t="shared" ca="1" si="125"/>
        <v/>
      </c>
      <c r="CL133" s="29" t="str">
        <f t="shared" ca="1" si="126"/>
        <v/>
      </c>
      <c r="CM133" s="29" t="e">
        <f ca="1">+_xlfn.IFNA(VLOOKUP($B133,'Resultados General'!$C$11:$CG$510,MATCH(CM$6,'Resultados General'!$C$10:$CG$10,0),0),"")</f>
        <v>#NAME?</v>
      </c>
      <c r="CN133" s="29" t="str">
        <f t="shared" ca="1" si="127"/>
        <v/>
      </c>
      <c r="CO133" s="29" t="str">
        <f t="shared" ca="1" si="128"/>
        <v/>
      </c>
      <c r="CP133" s="29" t="e">
        <f ca="1">+_xlfn.IFNA(VLOOKUP($B133,'Resultados General'!$C$11:$CG$510,MATCH(CP$6,'Resultados General'!$C$10:$CG$10,0),0),"")</f>
        <v>#NAME?</v>
      </c>
      <c r="CQ133" s="29" t="str">
        <f t="shared" ca="1" si="129"/>
        <v/>
      </c>
      <c r="CR133" s="29" t="str">
        <f t="shared" ca="1" si="130"/>
        <v/>
      </c>
      <c r="CS133" s="29" t="e">
        <f ca="1">+_xlfn.IFNA(VLOOKUP($B133,'Resultados General'!$C$11:$CG$510,MATCH(CS$6,'Resultados General'!$C$10:$CG$10,0),0),"")</f>
        <v>#NAME?</v>
      </c>
      <c r="CT133" s="29" t="str">
        <f t="shared" ca="1" si="131"/>
        <v/>
      </c>
      <c r="CU133" s="29" t="str">
        <f t="shared" ca="1" si="132"/>
        <v/>
      </c>
      <c r="CV133" s="29" t="e">
        <f ca="1">+_xlfn.IFNA(VLOOKUP($B133,'Resultados General'!$C$11:$CG$510,MATCH(CV$6,'Resultados General'!$C$10:$CG$10,0),0),"")</f>
        <v>#NAME?</v>
      </c>
      <c r="CW133" s="29" t="str">
        <f t="shared" ca="1" si="133"/>
        <v/>
      </c>
      <c r="CX133" s="29" t="str">
        <f t="shared" ca="1" si="134"/>
        <v/>
      </c>
      <c r="CY133" s="29" t="e">
        <f ca="1">+_xlfn.IFNA(VLOOKUP($B133,'Resultados General'!$C$11:$CG$510,MATCH(CY$6,'Resultados General'!$C$10:$CG$10,0),0),"")</f>
        <v>#NAME?</v>
      </c>
      <c r="CZ133" s="29" t="str">
        <f t="shared" ca="1" si="135"/>
        <v/>
      </c>
      <c r="DA133" s="29" t="str">
        <f t="shared" ca="1" si="136"/>
        <v/>
      </c>
      <c r="DB133" s="29" t="e">
        <f ca="1">+_xlfn.IFNA(VLOOKUP($B133,'Resultados General'!$C$11:$CG$510,MATCH(DB$6,'Resultados General'!$C$10:$CG$10,0),0),"")</f>
        <v>#NAME?</v>
      </c>
      <c r="DC133" s="29" t="str">
        <f t="shared" ca="1" si="137"/>
        <v/>
      </c>
      <c r="DD133" s="29" t="str">
        <f t="shared" ca="1" si="138"/>
        <v/>
      </c>
      <c r="DE133" s="29" t="e">
        <f ca="1">+_xlfn.IFNA(VLOOKUP($B133,'Resultados General'!$C$11:$CG$510,MATCH(DE$6,'Resultados General'!$C$10:$CG$10,0),0),"")</f>
        <v>#NAME?</v>
      </c>
      <c r="DF133" s="29" t="str">
        <f t="shared" ca="1" si="139"/>
        <v/>
      </c>
      <c r="DG133" s="29" t="str">
        <f t="shared" ca="1" si="140"/>
        <v/>
      </c>
      <c r="DH133" s="29" t="e">
        <f ca="1">+_xlfn.IFNA(VLOOKUP($B133,'Resultados General'!$C$11:$CG$510,MATCH(DH$6,'Resultados General'!$C$10:$CG$10,0),0),"")</f>
        <v>#NAME?</v>
      </c>
      <c r="DI133" s="29" t="str">
        <f t="shared" ca="1" si="141"/>
        <v/>
      </c>
      <c r="DJ133" s="29" t="str">
        <f t="shared" ca="1" si="142"/>
        <v/>
      </c>
      <c r="DK133" s="29" t="e">
        <f ca="1">+_xlfn.IFNA(VLOOKUP($B133,'Resultados General'!$C$11:$CG$510,MATCH(DK$6,'Resultados General'!$C$10:$CG$10,0),0),"")</f>
        <v>#NAME?</v>
      </c>
      <c r="DL133" s="29" t="str">
        <f t="shared" ca="1" si="143"/>
        <v/>
      </c>
      <c r="DM133" s="29" t="str">
        <f t="shared" ca="1" si="144"/>
        <v/>
      </c>
      <c r="DN133" s="29" t="e">
        <f ca="1">+_xlfn.IFNA(VLOOKUP($B133,'Resultados General'!$C$11:$CG$510,MATCH(DN$6,'Resultados General'!$C$10:$CG$10,0),0),"")</f>
        <v>#NAME?</v>
      </c>
      <c r="DO133" s="29" t="str">
        <f t="shared" ca="1" si="145"/>
        <v/>
      </c>
      <c r="DP133" s="29" t="str">
        <f t="shared" ca="1" si="146"/>
        <v/>
      </c>
    </row>
    <row r="134" spans="2:120">
      <c r="B134" s="219" t="str">
        <f>+IF('Resultados General'!C137="","",'Resultados General'!C137)</f>
        <v/>
      </c>
      <c r="C134" s="134" t="e">
        <f ca="1">+_xlfn.IFNA(VLOOKUP('Distribución de puestos'!B134,'Resultados General'!$C$11:$J$510,8,0),"")</f>
        <v>#NAME?</v>
      </c>
      <c r="D134" s="135" t="e">
        <f ca="1">+_xlfn.IFNA(VLOOKUP(B134,'Resultados General'!$C$11:$L$510,10,0),"")</f>
        <v>#NAME?</v>
      </c>
      <c r="E134" s="26" t="s">
        <v>76</v>
      </c>
      <c r="F134" s="26" t="s">
        <v>76</v>
      </c>
      <c r="G134" s="135" t="str">
        <f t="shared" ca="1" si="147"/>
        <v/>
      </c>
      <c r="H134" s="135" t="str">
        <f t="shared" ca="1" si="148"/>
        <v/>
      </c>
      <c r="I134" s="219" t="str">
        <f t="shared" si="149"/>
        <v/>
      </c>
      <c r="J134" s="138"/>
      <c r="M134" s="29" t="e">
        <f ca="1">+_xlfn.IFNA(VLOOKUP($B134,'Resultados General'!$C$11:$CG$510,MATCH(M$6,'Resultados General'!$C$10:$CG$10,0),0),"")</f>
        <v>#NAME?</v>
      </c>
      <c r="N134" s="29" t="str">
        <f t="shared" ca="1" si="75"/>
        <v/>
      </c>
      <c r="O134" s="29" t="str">
        <f t="shared" ca="1" si="76"/>
        <v/>
      </c>
      <c r="P134" s="29" t="e">
        <f ca="1">+_xlfn.IFNA(VLOOKUP($B134,'Resultados General'!$C$11:$CG$510,MATCH(P$6,'Resultados General'!$C$10:$CG$10,0),0),"")</f>
        <v>#NAME?</v>
      </c>
      <c r="Q134" s="29" t="str">
        <f t="shared" ca="1" si="77"/>
        <v/>
      </c>
      <c r="R134" s="29" t="str">
        <f t="shared" ca="1" si="78"/>
        <v/>
      </c>
      <c r="S134" s="29" t="e">
        <f ca="1">+_xlfn.IFNA(VLOOKUP($B134,'Resultados General'!$C$11:$CG$510,MATCH(S$6,'Resultados General'!$C$10:$CG$10,0),0),"")</f>
        <v>#NAME?</v>
      </c>
      <c r="T134" s="29" t="str">
        <f t="shared" ca="1" si="79"/>
        <v/>
      </c>
      <c r="U134" s="29" t="str">
        <f t="shared" ca="1" si="80"/>
        <v/>
      </c>
      <c r="V134" s="29" t="e">
        <f ca="1">+_xlfn.IFNA(VLOOKUP($B134,'Resultados General'!$C$11:$CG$510,MATCH(V$6,'Resultados General'!$C$10:$CG$10,0),0),"")</f>
        <v>#NAME?</v>
      </c>
      <c r="W134" s="29" t="str">
        <f t="shared" ca="1" si="81"/>
        <v/>
      </c>
      <c r="X134" s="29" t="str">
        <f t="shared" ca="1" si="82"/>
        <v/>
      </c>
      <c r="Y134" s="29" t="e">
        <f ca="1">+_xlfn.IFNA(VLOOKUP($B134,'Resultados General'!$C$11:$CG$510,MATCH(Y$6,'Resultados General'!$C$10:$CG$10,0),0),"")</f>
        <v>#NAME?</v>
      </c>
      <c r="Z134" s="29" t="str">
        <f t="shared" ca="1" si="83"/>
        <v/>
      </c>
      <c r="AA134" s="29" t="str">
        <f t="shared" ca="1" si="84"/>
        <v/>
      </c>
      <c r="AB134" s="29" t="e">
        <f ca="1">+_xlfn.IFNA(VLOOKUP($B134,'Resultados General'!$C$11:$CG$510,MATCH(AB$6,'Resultados General'!$C$10:$CG$10,0),0),"")</f>
        <v>#NAME?</v>
      </c>
      <c r="AC134" s="29" t="str">
        <f t="shared" ca="1" si="85"/>
        <v/>
      </c>
      <c r="AD134" s="29" t="str">
        <f t="shared" ca="1" si="86"/>
        <v/>
      </c>
      <c r="AE134" s="29" t="e">
        <f ca="1">+_xlfn.IFNA(VLOOKUP($B134,'Resultados General'!$C$11:$CG$510,MATCH(AE$6,'Resultados General'!$C$10:$CG$10,0),0),"")</f>
        <v>#NAME?</v>
      </c>
      <c r="AF134" s="29" t="str">
        <f t="shared" ca="1" si="87"/>
        <v/>
      </c>
      <c r="AG134" s="29" t="str">
        <f t="shared" ca="1" si="88"/>
        <v/>
      </c>
      <c r="AH134" s="29" t="e">
        <f ca="1">+_xlfn.IFNA(VLOOKUP($B134,'Resultados General'!$C$11:$CG$510,MATCH(AH$6,'Resultados General'!$C$10:$CG$10,0),0),"")</f>
        <v>#NAME?</v>
      </c>
      <c r="AI134" s="29" t="str">
        <f t="shared" ca="1" si="89"/>
        <v/>
      </c>
      <c r="AJ134" s="29" t="str">
        <f t="shared" ca="1" si="90"/>
        <v/>
      </c>
      <c r="AK134" s="29" t="e">
        <f ca="1">+_xlfn.IFNA(VLOOKUP($B134,'Resultados General'!$C$11:$CG$510,MATCH(AK$6,'Resultados General'!$C$10:$CG$10,0),0),"")</f>
        <v>#NAME?</v>
      </c>
      <c r="AL134" s="29" t="str">
        <f t="shared" ca="1" si="91"/>
        <v/>
      </c>
      <c r="AM134" s="29" t="str">
        <f t="shared" ca="1" si="92"/>
        <v/>
      </c>
      <c r="AN134" s="29" t="e">
        <f ca="1">+_xlfn.IFNA(VLOOKUP($B134,'Resultados General'!$C$11:$CG$510,MATCH(AN$6,'Resultados General'!$C$10:$CG$10,0),0),"")</f>
        <v>#NAME?</v>
      </c>
      <c r="AO134" s="29" t="str">
        <f t="shared" ca="1" si="93"/>
        <v/>
      </c>
      <c r="AP134" s="29" t="str">
        <f t="shared" ca="1" si="94"/>
        <v/>
      </c>
      <c r="AQ134" s="29" t="e">
        <f ca="1">+_xlfn.IFNA(VLOOKUP($B134,'Resultados General'!$C$11:$CG$510,MATCH(AQ$6,'Resultados General'!$C$10:$CG$10,0),0),"")</f>
        <v>#NAME?</v>
      </c>
      <c r="AR134" s="29" t="str">
        <f t="shared" ca="1" si="95"/>
        <v/>
      </c>
      <c r="AS134" s="29" t="str">
        <f t="shared" ca="1" si="96"/>
        <v/>
      </c>
      <c r="AT134" s="29" t="e">
        <f ca="1">+_xlfn.IFNA(VLOOKUP($B134,'Resultados General'!$C$11:$CG$510,MATCH(AT$6,'Resultados General'!$C$10:$CG$10,0),0),"")</f>
        <v>#NAME?</v>
      </c>
      <c r="AU134" s="29" t="str">
        <f t="shared" ca="1" si="97"/>
        <v/>
      </c>
      <c r="AV134" s="29" t="str">
        <f t="shared" ca="1" si="98"/>
        <v/>
      </c>
      <c r="AW134" s="29" t="e">
        <f ca="1">+_xlfn.IFNA(VLOOKUP($B134,'Resultados General'!$C$11:$CG$510,MATCH(AW$6,'Resultados General'!$C$10:$CG$10,0),0),"")</f>
        <v>#NAME?</v>
      </c>
      <c r="AX134" s="29" t="str">
        <f t="shared" ca="1" si="99"/>
        <v/>
      </c>
      <c r="AY134" s="29" t="str">
        <f t="shared" ca="1" si="100"/>
        <v/>
      </c>
      <c r="AZ134" s="29" t="e">
        <f ca="1">+_xlfn.IFNA(VLOOKUP($B134,'Resultados General'!$C$11:$CG$510,MATCH(AZ$6,'Resultados General'!$C$10:$CG$10,0),0),"")</f>
        <v>#NAME?</v>
      </c>
      <c r="BA134" s="29" t="str">
        <f t="shared" ca="1" si="101"/>
        <v/>
      </c>
      <c r="BB134" s="29" t="str">
        <f t="shared" ca="1" si="102"/>
        <v/>
      </c>
      <c r="BC134" s="29" t="e">
        <f ca="1">+_xlfn.IFNA(VLOOKUP($B134,'Resultados General'!$C$11:$CG$510,MATCH(BC$6,'Resultados General'!$C$10:$CG$10,0),0),"")</f>
        <v>#NAME?</v>
      </c>
      <c r="BD134" s="29" t="str">
        <f t="shared" ca="1" si="103"/>
        <v/>
      </c>
      <c r="BE134" s="29" t="str">
        <f t="shared" ca="1" si="104"/>
        <v/>
      </c>
      <c r="BF134" s="29" t="e">
        <f ca="1">+_xlfn.IFNA(VLOOKUP($B134,'Resultados General'!$C$11:$CG$510,MATCH(BF$6,'Resultados General'!$C$10:$CG$10,0),0),"")</f>
        <v>#NAME?</v>
      </c>
      <c r="BG134" s="29" t="str">
        <f t="shared" ca="1" si="105"/>
        <v/>
      </c>
      <c r="BH134" s="29" t="str">
        <f t="shared" ca="1" si="106"/>
        <v/>
      </c>
      <c r="BI134" s="29" t="e">
        <f ca="1">+_xlfn.IFNA(VLOOKUP($B134,'Resultados General'!$C$11:$CG$510,MATCH(BI$6,'Resultados General'!$C$10:$CG$10,0),0),"")</f>
        <v>#NAME?</v>
      </c>
      <c r="BJ134" s="29" t="str">
        <f t="shared" ca="1" si="107"/>
        <v/>
      </c>
      <c r="BK134" s="29" t="str">
        <f t="shared" ca="1" si="108"/>
        <v/>
      </c>
      <c r="BL134" s="29" t="e">
        <f ca="1">+_xlfn.IFNA(VLOOKUP($B134,'Resultados General'!$C$11:$CG$510,MATCH(BL$6,'Resultados General'!$C$10:$CG$10,0),0),"")</f>
        <v>#NAME?</v>
      </c>
      <c r="BM134" s="29" t="str">
        <f t="shared" ca="1" si="109"/>
        <v/>
      </c>
      <c r="BN134" s="29" t="str">
        <f t="shared" ca="1" si="110"/>
        <v/>
      </c>
      <c r="BO134" s="29" t="e">
        <f ca="1">+_xlfn.IFNA(VLOOKUP($B134,'Resultados General'!$C$11:$CG$510,MATCH(BO$6,'Resultados General'!$C$10:$CG$10,0),0),"")</f>
        <v>#NAME?</v>
      </c>
      <c r="BP134" s="29" t="str">
        <f t="shared" ca="1" si="111"/>
        <v/>
      </c>
      <c r="BQ134" s="29" t="str">
        <f t="shared" ca="1" si="112"/>
        <v/>
      </c>
      <c r="BR134" s="29" t="e">
        <f ca="1">+_xlfn.IFNA(VLOOKUP($B134,'Resultados General'!$C$11:$CG$510,MATCH(BR$6,'Resultados General'!$C$10:$CG$10,0),0),"")</f>
        <v>#NAME?</v>
      </c>
      <c r="BS134" s="29" t="str">
        <f t="shared" ca="1" si="113"/>
        <v/>
      </c>
      <c r="BT134" s="29" t="str">
        <f t="shared" ca="1" si="114"/>
        <v/>
      </c>
      <c r="BU134" s="29" t="e">
        <f ca="1">+_xlfn.IFNA(VLOOKUP($B134,'Resultados General'!$C$11:$CG$510,MATCH(BU$6,'Resultados General'!$C$10:$CG$10,0),0),"")</f>
        <v>#NAME?</v>
      </c>
      <c r="BV134" s="29" t="str">
        <f t="shared" ca="1" si="115"/>
        <v/>
      </c>
      <c r="BW134" s="29" t="str">
        <f t="shared" ca="1" si="116"/>
        <v/>
      </c>
      <c r="BX134" s="29" t="e">
        <f ca="1">+_xlfn.IFNA(VLOOKUP($B134,'Resultados General'!$C$11:$CG$510,MATCH(BX$6,'Resultados General'!$C$10:$CG$10,0),0),"")</f>
        <v>#NAME?</v>
      </c>
      <c r="BY134" s="29" t="str">
        <f t="shared" ca="1" si="117"/>
        <v/>
      </c>
      <c r="BZ134" s="29" t="str">
        <f t="shared" ca="1" si="118"/>
        <v/>
      </c>
      <c r="CA134" s="29" t="e">
        <f ca="1">+_xlfn.IFNA(VLOOKUP($B134,'Resultados General'!$C$11:$CG$510,MATCH(CA$6,'Resultados General'!$C$10:$CG$10,0),0),"")</f>
        <v>#NAME?</v>
      </c>
      <c r="CB134" s="29" t="str">
        <f t="shared" ca="1" si="119"/>
        <v/>
      </c>
      <c r="CC134" s="29" t="str">
        <f t="shared" ca="1" si="120"/>
        <v/>
      </c>
      <c r="CD134" s="29" t="e">
        <f ca="1">+_xlfn.IFNA(VLOOKUP($B134,'Resultados General'!$C$11:$CG$510,MATCH(CD$6,'Resultados General'!$C$10:$CG$10,0),0),"")</f>
        <v>#NAME?</v>
      </c>
      <c r="CE134" s="29" t="str">
        <f t="shared" ca="1" si="121"/>
        <v/>
      </c>
      <c r="CF134" s="29" t="str">
        <f t="shared" ca="1" si="122"/>
        <v/>
      </c>
      <c r="CG134" s="29" t="e">
        <f ca="1">+_xlfn.IFNA(VLOOKUP($B134,'Resultados General'!$C$11:$CG$510,MATCH(CG$6,'Resultados General'!$C$10:$CG$10,0),0),"")</f>
        <v>#NAME?</v>
      </c>
      <c r="CH134" s="29" t="str">
        <f t="shared" ca="1" si="123"/>
        <v/>
      </c>
      <c r="CI134" s="29" t="str">
        <f t="shared" ca="1" si="124"/>
        <v/>
      </c>
      <c r="CJ134" s="29" t="e">
        <f ca="1">+_xlfn.IFNA(VLOOKUP($B134,'Resultados General'!$C$11:$CG$510,MATCH(CJ$6,'Resultados General'!$C$10:$CG$10,0),0),"")</f>
        <v>#NAME?</v>
      </c>
      <c r="CK134" s="29" t="str">
        <f t="shared" ca="1" si="125"/>
        <v/>
      </c>
      <c r="CL134" s="29" t="str">
        <f t="shared" ca="1" si="126"/>
        <v/>
      </c>
      <c r="CM134" s="29" t="e">
        <f ca="1">+_xlfn.IFNA(VLOOKUP($B134,'Resultados General'!$C$11:$CG$510,MATCH(CM$6,'Resultados General'!$C$10:$CG$10,0),0),"")</f>
        <v>#NAME?</v>
      </c>
      <c r="CN134" s="29" t="str">
        <f t="shared" ca="1" si="127"/>
        <v/>
      </c>
      <c r="CO134" s="29" t="str">
        <f t="shared" ca="1" si="128"/>
        <v/>
      </c>
      <c r="CP134" s="29" t="e">
        <f ca="1">+_xlfn.IFNA(VLOOKUP($B134,'Resultados General'!$C$11:$CG$510,MATCH(CP$6,'Resultados General'!$C$10:$CG$10,0),0),"")</f>
        <v>#NAME?</v>
      </c>
      <c r="CQ134" s="29" t="str">
        <f t="shared" ca="1" si="129"/>
        <v/>
      </c>
      <c r="CR134" s="29" t="str">
        <f t="shared" ca="1" si="130"/>
        <v/>
      </c>
      <c r="CS134" s="29" t="e">
        <f ca="1">+_xlfn.IFNA(VLOOKUP($B134,'Resultados General'!$C$11:$CG$510,MATCH(CS$6,'Resultados General'!$C$10:$CG$10,0),0),"")</f>
        <v>#NAME?</v>
      </c>
      <c r="CT134" s="29" t="str">
        <f t="shared" ca="1" si="131"/>
        <v/>
      </c>
      <c r="CU134" s="29" t="str">
        <f t="shared" ca="1" si="132"/>
        <v/>
      </c>
      <c r="CV134" s="29" t="e">
        <f ca="1">+_xlfn.IFNA(VLOOKUP($B134,'Resultados General'!$C$11:$CG$510,MATCH(CV$6,'Resultados General'!$C$10:$CG$10,0),0),"")</f>
        <v>#NAME?</v>
      </c>
      <c r="CW134" s="29" t="str">
        <f t="shared" ca="1" si="133"/>
        <v/>
      </c>
      <c r="CX134" s="29" t="str">
        <f t="shared" ca="1" si="134"/>
        <v/>
      </c>
      <c r="CY134" s="29" t="e">
        <f ca="1">+_xlfn.IFNA(VLOOKUP($B134,'Resultados General'!$C$11:$CG$510,MATCH(CY$6,'Resultados General'!$C$10:$CG$10,0),0),"")</f>
        <v>#NAME?</v>
      </c>
      <c r="CZ134" s="29" t="str">
        <f t="shared" ca="1" si="135"/>
        <v/>
      </c>
      <c r="DA134" s="29" t="str">
        <f t="shared" ca="1" si="136"/>
        <v/>
      </c>
      <c r="DB134" s="29" t="e">
        <f ca="1">+_xlfn.IFNA(VLOOKUP($B134,'Resultados General'!$C$11:$CG$510,MATCH(DB$6,'Resultados General'!$C$10:$CG$10,0),0),"")</f>
        <v>#NAME?</v>
      </c>
      <c r="DC134" s="29" t="str">
        <f t="shared" ca="1" si="137"/>
        <v/>
      </c>
      <c r="DD134" s="29" t="str">
        <f t="shared" ca="1" si="138"/>
        <v/>
      </c>
      <c r="DE134" s="29" t="e">
        <f ca="1">+_xlfn.IFNA(VLOOKUP($B134,'Resultados General'!$C$11:$CG$510,MATCH(DE$6,'Resultados General'!$C$10:$CG$10,0),0),"")</f>
        <v>#NAME?</v>
      </c>
      <c r="DF134" s="29" t="str">
        <f t="shared" ca="1" si="139"/>
        <v/>
      </c>
      <c r="DG134" s="29" t="str">
        <f t="shared" ca="1" si="140"/>
        <v/>
      </c>
      <c r="DH134" s="29" t="e">
        <f ca="1">+_xlfn.IFNA(VLOOKUP($B134,'Resultados General'!$C$11:$CG$510,MATCH(DH$6,'Resultados General'!$C$10:$CG$10,0),0),"")</f>
        <v>#NAME?</v>
      </c>
      <c r="DI134" s="29" t="str">
        <f t="shared" ca="1" si="141"/>
        <v/>
      </c>
      <c r="DJ134" s="29" t="str">
        <f t="shared" ca="1" si="142"/>
        <v/>
      </c>
      <c r="DK134" s="29" t="e">
        <f ca="1">+_xlfn.IFNA(VLOOKUP($B134,'Resultados General'!$C$11:$CG$510,MATCH(DK$6,'Resultados General'!$C$10:$CG$10,0),0),"")</f>
        <v>#NAME?</v>
      </c>
      <c r="DL134" s="29" t="str">
        <f t="shared" ca="1" si="143"/>
        <v/>
      </c>
      <c r="DM134" s="29" t="str">
        <f t="shared" ca="1" si="144"/>
        <v/>
      </c>
      <c r="DN134" s="29" t="e">
        <f ca="1">+_xlfn.IFNA(VLOOKUP($B134,'Resultados General'!$C$11:$CG$510,MATCH(DN$6,'Resultados General'!$C$10:$CG$10,0),0),"")</f>
        <v>#NAME?</v>
      </c>
      <c r="DO134" s="29" t="str">
        <f t="shared" ca="1" si="145"/>
        <v/>
      </c>
      <c r="DP134" s="29" t="str">
        <f t="shared" ca="1" si="146"/>
        <v/>
      </c>
    </row>
    <row r="135" spans="2:120">
      <c r="B135" s="219" t="str">
        <f>+IF('Resultados General'!C138="","",'Resultados General'!C138)</f>
        <v/>
      </c>
      <c r="C135" s="134" t="e">
        <f ca="1">+_xlfn.IFNA(VLOOKUP('Distribución de puestos'!B135,'Resultados General'!$C$11:$J$510,8,0),"")</f>
        <v>#NAME?</v>
      </c>
      <c r="D135" s="135" t="e">
        <f ca="1">+_xlfn.IFNA(VLOOKUP(B135,'Resultados General'!$C$11:$L$510,10,0),"")</f>
        <v>#NAME?</v>
      </c>
      <c r="E135" s="26" t="s">
        <v>76</v>
      </c>
      <c r="F135" s="26" t="s">
        <v>76</v>
      </c>
      <c r="G135" s="135" t="str">
        <f t="shared" ca="1" si="147"/>
        <v/>
      </c>
      <c r="H135" s="135" t="str">
        <f t="shared" ca="1" si="148"/>
        <v/>
      </c>
      <c r="I135" s="219" t="str">
        <f t="shared" si="149"/>
        <v/>
      </c>
      <c r="J135" s="138"/>
      <c r="M135" s="29" t="e">
        <f ca="1">+_xlfn.IFNA(VLOOKUP($B135,'Resultados General'!$C$11:$CG$510,MATCH(M$6,'Resultados General'!$C$10:$CG$10,0),0),"")</f>
        <v>#NAME?</v>
      </c>
      <c r="N135" s="29" t="str">
        <f t="shared" ca="1" si="75"/>
        <v/>
      </c>
      <c r="O135" s="29" t="str">
        <f t="shared" ca="1" si="76"/>
        <v/>
      </c>
      <c r="P135" s="29" t="e">
        <f ca="1">+_xlfn.IFNA(VLOOKUP($B135,'Resultados General'!$C$11:$CG$510,MATCH(P$6,'Resultados General'!$C$10:$CG$10,0),0),"")</f>
        <v>#NAME?</v>
      </c>
      <c r="Q135" s="29" t="str">
        <f t="shared" ca="1" si="77"/>
        <v/>
      </c>
      <c r="R135" s="29" t="str">
        <f t="shared" ca="1" si="78"/>
        <v/>
      </c>
      <c r="S135" s="29" t="e">
        <f ca="1">+_xlfn.IFNA(VLOOKUP($B135,'Resultados General'!$C$11:$CG$510,MATCH(S$6,'Resultados General'!$C$10:$CG$10,0),0),"")</f>
        <v>#NAME?</v>
      </c>
      <c r="T135" s="29" t="str">
        <f t="shared" ca="1" si="79"/>
        <v/>
      </c>
      <c r="U135" s="29" t="str">
        <f t="shared" ca="1" si="80"/>
        <v/>
      </c>
      <c r="V135" s="29" t="e">
        <f ca="1">+_xlfn.IFNA(VLOOKUP($B135,'Resultados General'!$C$11:$CG$510,MATCH(V$6,'Resultados General'!$C$10:$CG$10,0),0),"")</f>
        <v>#NAME?</v>
      </c>
      <c r="W135" s="29" t="str">
        <f t="shared" ca="1" si="81"/>
        <v/>
      </c>
      <c r="X135" s="29" t="str">
        <f t="shared" ca="1" si="82"/>
        <v/>
      </c>
      <c r="Y135" s="29" t="e">
        <f ca="1">+_xlfn.IFNA(VLOOKUP($B135,'Resultados General'!$C$11:$CG$510,MATCH(Y$6,'Resultados General'!$C$10:$CG$10,0),0),"")</f>
        <v>#NAME?</v>
      </c>
      <c r="Z135" s="29" t="str">
        <f t="shared" ca="1" si="83"/>
        <v/>
      </c>
      <c r="AA135" s="29" t="str">
        <f t="shared" ca="1" si="84"/>
        <v/>
      </c>
      <c r="AB135" s="29" t="e">
        <f ca="1">+_xlfn.IFNA(VLOOKUP($B135,'Resultados General'!$C$11:$CG$510,MATCH(AB$6,'Resultados General'!$C$10:$CG$10,0),0),"")</f>
        <v>#NAME?</v>
      </c>
      <c r="AC135" s="29" t="str">
        <f t="shared" ca="1" si="85"/>
        <v/>
      </c>
      <c r="AD135" s="29" t="str">
        <f t="shared" ca="1" si="86"/>
        <v/>
      </c>
      <c r="AE135" s="29" t="e">
        <f ca="1">+_xlfn.IFNA(VLOOKUP($B135,'Resultados General'!$C$11:$CG$510,MATCH(AE$6,'Resultados General'!$C$10:$CG$10,0),0),"")</f>
        <v>#NAME?</v>
      </c>
      <c r="AF135" s="29" t="str">
        <f t="shared" ca="1" si="87"/>
        <v/>
      </c>
      <c r="AG135" s="29" t="str">
        <f t="shared" ca="1" si="88"/>
        <v/>
      </c>
      <c r="AH135" s="29" t="e">
        <f ca="1">+_xlfn.IFNA(VLOOKUP($B135,'Resultados General'!$C$11:$CG$510,MATCH(AH$6,'Resultados General'!$C$10:$CG$10,0),0),"")</f>
        <v>#NAME?</v>
      </c>
      <c r="AI135" s="29" t="str">
        <f t="shared" ca="1" si="89"/>
        <v/>
      </c>
      <c r="AJ135" s="29" t="str">
        <f t="shared" ca="1" si="90"/>
        <v/>
      </c>
      <c r="AK135" s="29" t="e">
        <f ca="1">+_xlfn.IFNA(VLOOKUP($B135,'Resultados General'!$C$11:$CG$510,MATCH(AK$6,'Resultados General'!$C$10:$CG$10,0),0),"")</f>
        <v>#NAME?</v>
      </c>
      <c r="AL135" s="29" t="str">
        <f t="shared" ca="1" si="91"/>
        <v/>
      </c>
      <c r="AM135" s="29" t="str">
        <f t="shared" ca="1" si="92"/>
        <v/>
      </c>
      <c r="AN135" s="29" t="e">
        <f ca="1">+_xlfn.IFNA(VLOOKUP($B135,'Resultados General'!$C$11:$CG$510,MATCH(AN$6,'Resultados General'!$C$10:$CG$10,0),0),"")</f>
        <v>#NAME?</v>
      </c>
      <c r="AO135" s="29" t="str">
        <f t="shared" ca="1" si="93"/>
        <v/>
      </c>
      <c r="AP135" s="29" t="str">
        <f t="shared" ca="1" si="94"/>
        <v/>
      </c>
      <c r="AQ135" s="29" t="e">
        <f ca="1">+_xlfn.IFNA(VLOOKUP($B135,'Resultados General'!$C$11:$CG$510,MATCH(AQ$6,'Resultados General'!$C$10:$CG$10,0),0),"")</f>
        <v>#NAME?</v>
      </c>
      <c r="AR135" s="29" t="str">
        <f t="shared" ca="1" si="95"/>
        <v/>
      </c>
      <c r="AS135" s="29" t="str">
        <f t="shared" ca="1" si="96"/>
        <v/>
      </c>
      <c r="AT135" s="29" t="e">
        <f ca="1">+_xlfn.IFNA(VLOOKUP($B135,'Resultados General'!$C$11:$CG$510,MATCH(AT$6,'Resultados General'!$C$10:$CG$10,0),0),"")</f>
        <v>#NAME?</v>
      </c>
      <c r="AU135" s="29" t="str">
        <f t="shared" ca="1" si="97"/>
        <v/>
      </c>
      <c r="AV135" s="29" t="str">
        <f t="shared" ca="1" si="98"/>
        <v/>
      </c>
      <c r="AW135" s="29" t="e">
        <f ca="1">+_xlfn.IFNA(VLOOKUP($B135,'Resultados General'!$C$11:$CG$510,MATCH(AW$6,'Resultados General'!$C$10:$CG$10,0),0),"")</f>
        <v>#NAME?</v>
      </c>
      <c r="AX135" s="29" t="str">
        <f t="shared" ca="1" si="99"/>
        <v/>
      </c>
      <c r="AY135" s="29" t="str">
        <f t="shared" ca="1" si="100"/>
        <v/>
      </c>
      <c r="AZ135" s="29" t="e">
        <f ca="1">+_xlfn.IFNA(VLOOKUP($B135,'Resultados General'!$C$11:$CG$510,MATCH(AZ$6,'Resultados General'!$C$10:$CG$10,0),0),"")</f>
        <v>#NAME?</v>
      </c>
      <c r="BA135" s="29" t="str">
        <f t="shared" ca="1" si="101"/>
        <v/>
      </c>
      <c r="BB135" s="29" t="str">
        <f t="shared" ca="1" si="102"/>
        <v/>
      </c>
      <c r="BC135" s="29" t="e">
        <f ca="1">+_xlfn.IFNA(VLOOKUP($B135,'Resultados General'!$C$11:$CG$510,MATCH(BC$6,'Resultados General'!$C$10:$CG$10,0),0),"")</f>
        <v>#NAME?</v>
      </c>
      <c r="BD135" s="29" t="str">
        <f t="shared" ca="1" si="103"/>
        <v/>
      </c>
      <c r="BE135" s="29" t="str">
        <f t="shared" ca="1" si="104"/>
        <v/>
      </c>
      <c r="BF135" s="29" t="e">
        <f ca="1">+_xlfn.IFNA(VLOOKUP($B135,'Resultados General'!$C$11:$CG$510,MATCH(BF$6,'Resultados General'!$C$10:$CG$10,0),0),"")</f>
        <v>#NAME?</v>
      </c>
      <c r="BG135" s="29" t="str">
        <f t="shared" ca="1" si="105"/>
        <v/>
      </c>
      <c r="BH135" s="29" t="str">
        <f t="shared" ca="1" si="106"/>
        <v/>
      </c>
      <c r="BI135" s="29" t="e">
        <f ca="1">+_xlfn.IFNA(VLOOKUP($B135,'Resultados General'!$C$11:$CG$510,MATCH(BI$6,'Resultados General'!$C$10:$CG$10,0),0),"")</f>
        <v>#NAME?</v>
      </c>
      <c r="BJ135" s="29" t="str">
        <f t="shared" ca="1" si="107"/>
        <v/>
      </c>
      <c r="BK135" s="29" t="str">
        <f t="shared" ca="1" si="108"/>
        <v/>
      </c>
      <c r="BL135" s="29" t="e">
        <f ca="1">+_xlfn.IFNA(VLOOKUP($B135,'Resultados General'!$C$11:$CG$510,MATCH(BL$6,'Resultados General'!$C$10:$CG$10,0),0),"")</f>
        <v>#NAME?</v>
      </c>
      <c r="BM135" s="29" t="str">
        <f t="shared" ca="1" si="109"/>
        <v/>
      </c>
      <c r="BN135" s="29" t="str">
        <f t="shared" ca="1" si="110"/>
        <v/>
      </c>
      <c r="BO135" s="29" t="e">
        <f ca="1">+_xlfn.IFNA(VLOOKUP($B135,'Resultados General'!$C$11:$CG$510,MATCH(BO$6,'Resultados General'!$C$10:$CG$10,0),0),"")</f>
        <v>#NAME?</v>
      </c>
      <c r="BP135" s="29" t="str">
        <f t="shared" ca="1" si="111"/>
        <v/>
      </c>
      <c r="BQ135" s="29" t="str">
        <f t="shared" ca="1" si="112"/>
        <v/>
      </c>
      <c r="BR135" s="29" t="e">
        <f ca="1">+_xlfn.IFNA(VLOOKUP($B135,'Resultados General'!$C$11:$CG$510,MATCH(BR$6,'Resultados General'!$C$10:$CG$10,0),0),"")</f>
        <v>#NAME?</v>
      </c>
      <c r="BS135" s="29" t="str">
        <f t="shared" ca="1" si="113"/>
        <v/>
      </c>
      <c r="BT135" s="29" t="str">
        <f t="shared" ca="1" si="114"/>
        <v/>
      </c>
      <c r="BU135" s="29" t="e">
        <f ca="1">+_xlfn.IFNA(VLOOKUP($B135,'Resultados General'!$C$11:$CG$510,MATCH(BU$6,'Resultados General'!$C$10:$CG$10,0),0),"")</f>
        <v>#NAME?</v>
      </c>
      <c r="BV135" s="29" t="str">
        <f t="shared" ca="1" si="115"/>
        <v/>
      </c>
      <c r="BW135" s="29" t="str">
        <f t="shared" ca="1" si="116"/>
        <v/>
      </c>
      <c r="BX135" s="29" t="e">
        <f ca="1">+_xlfn.IFNA(VLOOKUP($B135,'Resultados General'!$C$11:$CG$510,MATCH(BX$6,'Resultados General'!$C$10:$CG$10,0),0),"")</f>
        <v>#NAME?</v>
      </c>
      <c r="BY135" s="29" t="str">
        <f t="shared" ca="1" si="117"/>
        <v/>
      </c>
      <c r="BZ135" s="29" t="str">
        <f t="shared" ca="1" si="118"/>
        <v/>
      </c>
      <c r="CA135" s="29" t="e">
        <f ca="1">+_xlfn.IFNA(VLOOKUP($B135,'Resultados General'!$C$11:$CG$510,MATCH(CA$6,'Resultados General'!$C$10:$CG$10,0),0),"")</f>
        <v>#NAME?</v>
      </c>
      <c r="CB135" s="29" t="str">
        <f t="shared" ca="1" si="119"/>
        <v/>
      </c>
      <c r="CC135" s="29" t="str">
        <f t="shared" ca="1" si="120"/>
        <v/>
      </c>
      <c r="CD135" s="29" t="e">
        <f ca="1">+_xlfn.IFNA(VLOOKUP($B135,'Resultados General'!$C$11:$CG$510,MATCH(CD$6,'Resultados General'!$C$10:$CG$10,0),0),"")</f>
        <v>#NAME?</v>
      </c>
      <c r="CE135" s="29" t="str">
        <f t="shared" ca="1" si="121"/>
        <v/>
      </c>
      <c r="CF135" s="29" t="str">
        <f t="shared" ca="1" si="122"/>
        <v/>
      </c>
      <c r="CG135" s="29" t="e">
        <f ca="1">+_xlfn.IFNA(VLOOKUP($B135,'Resultados General'!$C$11:$CG$510,MATCH(CG$6,'Resultados General'!$C$10:$CG$10,0),0),"")</f>
        <v>#NAME?</v>
      </c>
      <c r="CH135" s="29" t="str">
        <f t="shared" ca="1" si="123"/>
        <v/>
      </c>
      <c r="CI135" s="29" t="str">
        <f t="shared" ca="1" si="124"/>
        <v/>
      </c>
      <c r="CJ135" s="29" t="e">
        <f ca="1">+_xlfn.IFNA(VLOOKUP($B135,'Resultados General'!$C$11:$CG$510,MATCH(CJ$6,'Resultados General'!$C$10:$CG$10,0),0),"")</f>
        <v>#NAME?</v>
      </c>
      <c r="CK135" s="29" t="str">
        <f t="shared" ca="1" si="125"/>
        <v/>
      </c>
      <c r="CL135" s="29" t="str">
        <f t="shared" ca="1" si="126"/>
        <v/>
      </c>
      <c r="CM135" s="29" t="e">
        <f ca="1">+_xlfn.IFNA(VLOOKUP($B135,'Resultados General'!$C$11:$CG$510,MATCH(CM$6,'Resultados General'!$C$10:$CG$10,0),0),"")</f>
        <v>#NAME?</v>
      </c>
      <c r="CN135" s="29" t="str">
        <f t="shared" ca="1" si="127"/>
        <v/>
      </c>
      <c r="CO135" s="29" t="str">
        <f t="shared" ca="1" si="128"/>
        <v/>
      </c>
      <c r="CP135" s="29" t="e">
        <f ca="1">+_xlfn.IFNA(VLOOKUP($B135,'Resultados General'!$C$11:$CG$510,MATCH(CP$6,'Resultados General'!$C$10:$CG$10,0),0),"")</f>
        <v>#NAME?</v>
      </c>
      <c r="CQ135" s="29" t="str">
        <f t="shared" ca="1" si="129"/>
        <v/>
      </c>
      <c r="CR135" s="29" t="str">
        <f t="shared" ca="1" si="130"/>
        <v/>
      </c>
      <c r="CS135" s="29" t="e">
        <f ca="1">+_xlfn.IFNA(VLOOKUP($B135,'Resultados General'!$C$11:$CG$510,MATCH(CS$6,'Resultados General'!$C$10:$CG$10,0),0),"")</f>
        <v>#NAME?</v>
      </c>
      <c r="CT135" s="29" t="str">
        <f t="shared" ca="1" si="131"/>
        <v/>
      </c>
      <c r="CU135" s="29" t="str">
        <f t="shared" ca="1" si="132"/>
        <v/>
      </c>
      <c r="CV135" s="29" t="e">
        <f ca="1">+_xlfn.IFNA(VLOOKUP($B135,'Resultados General'!$C$11:$CG$510,MATCH(CV$6,'Resultados General'!$C$10:$CG$10,0),0),"")</f>
        <v>#NAME?</v>
      </c>
      <c r="CW135" s="29" t="str">
        <f t="shared" ca="1" si="133"/>
        <v/>
      </c>
      <c r="CX135" s="29" t="str">
        <f t="shared" ca="1" si="134"/>
        <v/>
      </c>
      <c r="CY135" s="29" t="e">
        <f ca="1">+_xlfn.IFNA(VLOOKUP($B135,'Resultados General'!$C$11:$CG$510,MATCH(CY$6,'Resultados General'!$C$10:$CG$10,0),0),"")</f>
        <v>#NAME?</v>
      </c>
      <c r="CZ135" s="29" t="str">
        <f t="shared" ca="1" si="135"/>
        <v/>
      </c>
      <c r="DA135" s="29" t="str">
        <f t="shared" ca="1" si="136"/>
        <v/>
      </c>
      <c r="DB135" s="29" t="e">
        <f ca="1">+_xlfn.IFNA(VLOOKUP($B135,'Resultados General'!$C$11:$CG$510,MATCH(DB$6,'Resultados General'!$C$10:$CG$10,0),0),"")</f>
        <v>#NAME?</v>
      </c>
      <c r="DC135" s="29" t="str">
        <f t="shared" ca="1" si="137"/>
        <v/>
      </c>
      <c r="DD135" s="29" t="str">
        <f t="shared" ca="1" si="138"/>
        <v/>
      </c>
      <c r="DE135" s="29" t="e">
        <f ca="1">+_xlfn.IFNA(VLOOKUP($B135,'Resultados General'!$C$11:$CG$510,MATCH(DE$6,'Resultados General'!$C$10:$CG$10,0),0),"")</f>
        <v>#NAME?</v>
      </c>
      <c r="DF135" s="29" t="str">
        <f t="shared" ca="1" si="139"/>
        <v/>
      </c>
      <c r="DG135" s="29" t="str">
        <f t="shared" ca="1" si="140"/>
        <v/>
      </c>
      <c r="DH135" s="29" t="e">
        <f ca="1">+_xlfn.IFNA(VLOOKUP($B135,'Resultados General'!$C$11:$CG$510,MATCH(DH$6,'Resultados General'!$C$10:$CG$10,0),0),"")</f>
        <v>#NAME?</v>
      </c>
      <c r="DI135" s="29" t="str">
        <f t="shared" ca="1" si="141"/>
        <v/>
      </c>
      <c r="DJ135" s="29" t="str">
        <f t="shared" ca="1" si="142"/>
        <v/>
      </c>
      <c r="DK135" s="29" t="e">
        <f ca="1">+_xlfn.IFNA(VLOOKUP($B135,'Resultados General'!$C$11:$CG$510,MATCH(DK$6,'Resultados General'!$C$10:$CG$10,0),0),"")</f>
        <v>#NAME?</v>
      </c>
      <c r="DL135" s="29" t="str">
        <f t="shared" ca="1" si="143"/>
        <v/>
      </c>
      <c r="DM135" s="29" t="str">
        <f t="shared" ca="1" si="144"/>
        <v/>
      </c>
      <c r="DN135" s="29" t="e">
        <f ca="1">+_xlfn.IFNA(VLOOKUP($B135,'Resultados General'!$C$11:$CG$510,MATCH(DN$6,'Resultados General'!$C$10:$CG$10,0),0),"")</f>
        <v>#NAME?</v>
      </c>
      <c r="DO135" s="29" t="str">
        <f t="shared" ca="1" si="145"/>
        <v/>
      </c>
      <c r="DP135" s="29" t="str">
        <f t="shared" ca="1" si="146"/>
        <v/>
      </c>
    </row>
    <row r="136" spans="2:120">
      <c r="B136" s="219" t="str">
        <f>+IF('Resultados General'!C139="","",'Resultados General'!C139)</f>
        <v/>
      </c>
      <c r="C136" s="134" t="e">
        <f ca="1">+_xlfn.IFNA(VLOOKUP('Distribución de puestos'!B136,'Resultados General'!$C$11:$J$510,8,0),"")</f>
        <v>#NAME?</v>
      </c>
      <c r="D136" s="135" t="e">
        <f ca="1">+_xlfn.IFNA(VLOOKUP(B136,'Resultados General'!$C$11:$L$510,10,0),"")</f>
        <v>#NAME?</v>
      </c>
      <c r="E136" s="26" t="s">
        <v>76</v>
      </c>
      <c r="F136" s="26" t="s">
        <v>76</v>
      </c>
      <c r="G136" s="135" t="str">
        <f t="shared" ca="1" si="147"/>
        <v/>
      </c>
      <c r="H136" s="135" t="str">
        <f t="shared" ca="1" si="148"/>
        <v/>
      </c>
      <c r="I136" s="219" t="str">
        <f t="shared" si="149"/>
        <v/>
      </c>
      <c r="J136" s="138"/>
      <c r="M136" s="29" t="e">
        <f ca="1">+_xlfn.IFNA(VLOOKUP($B136,'Resultados General'!$C$11:$CG$510,MATCH(M$6,'Resultados General'!$C$10:$CG$10,0),0),"")</f>
        <v>#NAME?</v>
      </c>
      <c r="N136" s="29" t="str">
        <f t="shared" ref="N136:N199" ca="1" si="150">+IFERROR($E136*M136,"")</f>
        <v/>
      </c>
      <c r="O136" s="29" t="str">
        <f t="shared" ref="O136:O199" ca="1" si="151">+IFERROR($F136*M136,"")</f>
        <v/>
      </c>
      <c r="P136" s="29" t="e">
        <f ca="1">+_xlfn.IFNA(VLOOKUP($B136,'Resultados General'!$C$11:$CG$510,MATCH(P$6,'Resultados General'!$C$10:$CG$10,0),0),"")</f>
        <v>#NAME?</v>
      </c>
      <c r="Q136" s="29" t="str">
        <f t="shared" ref="Q136:Q199" ca="1" si="152">+IFERROR($E136*P136,"")</f>
        <v/>
      </c>
      <c r="R136" s="29" t="str">
        <f t="shared" ref="R136:R199" ca="1" si="153">+IFERROR($F136*P136,"")</f>
        <v/>
      </c>
      <c r="S136" s="29" t="e">
        <f ca="1">+_xlfn.IFNA(VLOOKUP($B136,'Resultados General'!$C$11:$CG$510,MATCH(S$6,'Resultados General'!$C$10:$CG$10,0),0),"")</f>
        <v>#NAME?</v>
      </c>
      <c r="T136" s="29" t="str">
        <f t="shared" ref="T136:T199" ca="1" si="154">+IFERROR($E136*S136,"")</f>
        <v/>
      </c>
      <c r="U136" s="29" t="str">
        <f t="shared" ref="U136:U199" ca="1" si="155">+IFERROR($F136*S136,"")</f>
        <v/>
      </c>
      <c r="V136" s="29" t="e">
        <f ca="1">+_xlfn.IFNA(VLOOKUP($B136,'Resultados General'!$C$11:$CG$510,MATCH(V$6,'Resultados General'!$C$10:$CG$10,0),0),"")</f>
        <v>#NAME?</v>
      </c>
      <c r="W136" s="29" t="str">
        <f t="shared" ref="W136:W199" ca="1" si="156">+IFERROR($E136*V136,"")</f>
        <v/>
      </c>
      <c r="X136" s="29" t="str">
        <f t="shared" ref="X136:X199" ca="1" si="157">+IFERROR($F136*V136,"")</f>
        <v/>
      </c>
      <c r="Y136" s="29" t="e">
        <f ca="1">+_xlfn.IFNA(VLOOKUP($B136,'Resultados General'!$C$11:$CG$510,MATCH(Y$6,'Resultados General'!$C$10:$CG$10,0),0),"")</f>
        <v>#NAME?</v>
      </c>
      <c r="Z136" s="29" t="str">
        <f t="shared" ref="Z136:Z199" ca="1" si="158">+IFERROR($E136*Y136,"")</f>
        <v/>
      </c>
      <c r="AA136" s="29" t="str">
        <f t="shared" ref="AA136:AA199" ca="1" si="159">+IFERROR($F136*Y136,"")</f>
        <v/>
      </c>
      <c r="AB136" s="29" t="e">
        <f ca="1">+_xlfn.IFNA(VLOOKUP($B136,'Resultados General'!$C$11:$CG$510,MATCH(AB$6,'Resultados General'!$C$10:$CG$10,0),0),"")</f>
        <v>#NAME?</v>
      </c>
      <c r="AC136" s="29" t="str">
        <f t="shared" ref="AC136:AC199" ca="1" si="160">+IFERROR($E136*AB136,"")</f>
        <v/>
      </c>
      <c r="AD136" s="29" t="str">
        <f t="shared" ref="AD136:AD199" ca="1" si="161">+IFERROR($F136*AB136,"")</f>
        <v/>
      </c>
      <c r="AE136" s="29" t="e">
        <f ca="1">+_xlfn.IFNA(VLOOKUP($B136,'Resultados General'!$C$11:$CG$510,MATCH(AE$6,'Resultados General'!$C$10:$CG$10,0),0),"")</f>
        <v>#NAME?</v>
      </c>
      <c r="AF136" s="29" t="str">
        <f t="shared" ref="AF136:AF199" ca="1" si="162">+IFERROR($E136*AE136,"")</f>
        <v/>
      </c>
      <c r="AG136" s="29" t="str">
        <f t="shared" ref="AG136:AG199" ca="1" si="163">+IFERROR($F136*AE136,"")</f>
        <v/>
      </c>
      <c r="AH136" s="29" t="e">
        <f ca="1">+_xlfn.IFNA(VLOOKUP($B136,'Resultados General'!$C$11:$CG$510,MATCH(AH$6,'Resultados General'!$C$10:$CG$10,0),0),"")</f>
        <v>#NAME?</v>
      </c>
      <c r="AI136" s="29" t="str">
        <f t="shared" ref="AI136:AI199" ca="1" si="164">+IFERROR($E136*AH136,"")</f>
        <v/>
      </c>
      <c r="AJ136" s="29" t="str">
        <f t="shared" ref="AJ136:AJ199" ca="1" si="165">+IFERROR($F136*AH136,"")</f>
        <v/>
      </c>
      <c r="AK136" s="29" t="e">
        <f ca="1">+_xlfn.IFNA(VLOOKUP($B136,'Resultados General'!$C$11:$CG$510,MATCH(AK$6,'Resultados General'!$C$10:$CG$10,0),0),"")</f>
        <v>#NAME?</v>
      </c>
      <c r="AL136" s="29" t="str">
        <f t="shared" ref="AL136:AL199" ca="1" si="166">+IFERROR($E136*AK136,"")</f>
        <v/>
      </c>
      <c r="AM136" s="29" t="str">
        <f t="shared" ref="AM136:AM199" ca="1" si="167">+IFERROR($F136*AK136,"")</f>
        <v/>
      </c>
      <c r="AN136" s="29" t="e">
        <f ca="1">+_xlfn.IFNA(VLOOKUP($B136,'Resultados General'!$C$11:$CG$510,MATCH(AN$6,'Resultados General'!$C$10:$CG$10,0),0),"")</f>
        <v>#NAME?</v>
      </c>
      <c r="AO136" s="29" t="str">
        <f t="shared" ref="AO136:AO199" ca="1" si="168">+IFERROR($E136*AN136,"")</f>
        <v/>
      </c>
      <c r="AP136" s="29" t="str">
        <f t="shared" ref="AP136:AP199" ca="1" si="169">+IFERROR($F136*AN136,"")</f>
        <v/>
      </c>
      <c r="AQ136" s="29" t="e">
        <f ca="1">+_xlfn.IFNA(VLOOKUP($B136,'Resultados General'!$C$11:$CG$510,MATCH(AQ$6,'Resultados General'!$C$10:$CG$10,0),0),"")</f>
        <v>#NAME?</v>
      </c>
      <c r="AR136" s="29" t="str">
        <f t="shared" ref="AR136:AR199" ca="1" si="170">+IFERROR($E136*AQ136,"")</f>
        <v/>
      </c>
      <c r="AS136" s="29" t="str">
        <f t="shared" ref="AS136:AS199" ca="1" si="171">+IFERROR($F136*AQ136,"")</f>
        <v/>
      </c>
      <c r="AT136" s="29" t="e">
        <f ca="1">+_xlfn.IFNA(VLOOKUP($B136,'Resultados General'!$C$11:$CG$510,MATCH(AT$6,'Resultados General'!$C$10:$CG$10,0),0),"")</f>
        <v>#NAME?</v>
      </c>
      <c r="AU136" s="29" t="str">
        <f t="shared" ref="AU136:AU199" ca="1" si="172">+IFERROR($E136*AT136,"")</f>
        <v/>
      </c>
      <c r="AV136" s="29" t="str">
        <f t="shared" ref="AV136:AV199" ca="1" si="173">+IFERROR($F136*AT136,"")</f>
        <v/>
      </c>
      <c r="AW136" s="29" t="e">
        <f ca="1">+_xlfn.IFNA(VLOOKUP($B136,'Resultados General'!$C$11:$CG$510,MATCH(AW$6,'Resultados General'!$C$10:$CG$10,0),0),"")</f>
        <v>#NAME?</v>
      </c>
      <c r="AX136" s="29" t="str">
        <f t="shared" ref="AX136:AX199" ca="1" si="174">+IFERROR($E136*AW136,"")</f>
        <v/>
      </c>
      <c r="AY136" s="29" t="str">
        <f t="shared" ref="AY136:AY199" ca="1" si="175">+IFERROR($F136*AW136,"")</f>
        <v/>
      </c>
      <c r="AZ136" s="29" t="e">
        <f ca="1">+_xlfn.IFNA(VLOOKUP($B136,'Resultados General'!$C$11:$CG$510,MATCH(AZ$6,'Resultados General'!$C$10:$CG$10,0),0),"")</f>
        <v>#NAME?</v>
      </c>
      <c r="BA136" s="29" t="str">
        <f t="shared" ref="BA136:BA199" ca="1" si="176">+IFERROR($E136*AZ136,"")</f>
        <v/>
      </c>
      <c r="BB136" s="29" t="str">
        <f t="shared" ref="BB136:BB199" ca="1" si="177">+IFERROR($F136*AZ136,"")</f>
        <v/>
      </c>
      <c r="BC136" s="29" t="e">
        <f ca="1">+_xlfn.IFNA(VLOOKUP($B136,'Resultados General'!$C$11:$CG$510,MATCH(BC$6,'Resultados General'!$C$10:$CG$10,0),0),"")</f>
        <v>#NAME?</v>
      </c>
      <c r="BD136" s="29" t="str">
        <f t="shared" ref="BD136:BD199" ca="1" si="178">+IFERROR($E136*BC136,"")</f>
        <v/>
      </c>
      <c r="BE136" s="29" t="str">
        <f t="shared" ref="BE136:BE199" ca="1" si="179">+IFERROR($F136*BC136,"")</f>
        <v/>
      </c>
      <c r="BF136" s="29" t="e">
        <f ca="1">+_xlfn.IFNA(VLOOKUP($B136,'Resultados General'!$C$11:$CG$510,MATCH(BF$6,'Resultados General'!$C$10:$CG$10,0),0),"")</f>
        <v>#NAME?</v>
      </c>
      <c r="BG136" s="29" t="str">
        <f t="shared" ref="BG136:BG199" ca="1" si="180">+IFERROR($E136*BF136,"")</f>
        <v/>
      </c>
      <c r="BH136" s="29" t="str">
        <f t="shared" ref="BH136:BH199" ca="1" si="181">+IFERROR($F136*BF136,"")</f>
        <v/>
      </c>
      <c r="BI136" s="29" t="e">
        <f ca="1">+_xlfn.IFNA(VLOOKUP($B136,'Resultados General'!$C$11:$CG$510,MATCH(BI$6,'Resultados General'!$C$10:$CG$10,0),0),"")</f>
        <v>#NAME?</v>
      </c>
      <c r="BJ136" s="29" t="str">
        <f t="shared" ref="BJ136:BJ199" ca="1" si="182">+IFERROR($E136*BI136,"")</f>
        <v/>
      </c>
      <c r="BK136" s="29" t="str">
        <f t="shared" ref="BK136:BK199" ca="1" si="183">+IFERROR($F136*BI136,"")</f>
        <v/>
      </c>
      <c r="BL136" s="29" t="e">
        <f ca="1">+_xlfn.IFNA(VLOOKUP($B136,'Resultados General'!$C$11:$CG$510,MATCH(BL$6,'Resultados General'!$C$10:$CG$10,0),0),"")</f>
        <v>#NAME?</v>
      </c>
      <c r="BM136" s="29" t="str">
        <f t="shared" ref="BM136:BM199" ca="1" si="184">+IFERROR($E136*BL136,"")</f>
        <v/>
      </c>
      <c r="BN136" s="29" t="str">
        <f t="shared" ref="BN136:BN199" ca="1" si="185">+IFERROR($F136*BL136,"")</f>
        <v/>
      </c>
      <c r="BO136" s="29" t="e">
        <f ca="1">+_xlfn.IFNA(VLOOKUP($B136,'Resultados General'!$C$11:$CG$510,MATCH(BO$6,'Resultados General'!$C$10:$CG$10,0),0),"")</f>
        <v>#NAME?</v>
      </c>
      <c r="BP136" s="29" t="str">
        <f t="shared" ref="BP136:BP199" ca="1" si="186">+IFERROR($E136*BO136,"")</f>
        <v/>
      </c>
      <c r="BQ136" s="29" t="str">
        <f t="shared" ref="BQ136:BQ199" ca="1" si="187">+IFERROR($F136*BO136,"")</f>
        <v/>
      </c>
      <c r="BR136" s="29" t="e">
        <f ca="1">+_xlfn.IFNA(VLOOKUP($B136,'Resultados General'!$C$11:$CG$510,MATCH(BR$6,'Resultados General'!$C$10:$CG$10,0),0),"")</f>
        <v>#NAME?</v>
      </c>
      <c r="BS136" s="29" t="str">
        <f t="shared" ref="BS136:BS199" ca="1" si="188">+IFERROR($E136*BR136,"")</f>
        <v/>
      </c>
      <c r="BT136" s="29" t="str">
        <f t="shared" ref="BT136:BT199" ca="1" si="189">+IFERROR($F136*BR136,"")</f>
        <v/>
      </c>
      <c r="BU136" s="29" t="e">
        <f ca="1">+_xlfn.IFNA(VLOOKUP($B136,'Resultados General'!$C$11:$CG$510,MATCH(BU$6,'Resultados General'!$C$10:$CG$10,0),0),"")</f>
        <v>#NAME?</v>
      </c>
      <c r="BV136" s="29" t="str">
        <f t="shared" ref="BV136:BV199" ca="1" si="190">+IFERROR($E136*BU136,"")</f>
        <v/>
      </c>
      <c r="BW136" s="29" t="str">
        <f t="shared" ref="BW136:BW199" ca="1" si="191">+IFERROR($F136*BU136,"")</f>
        <v/>
      </c>
      <c r="BX136" s="29" t="e">
        <f ca="1">+_xlfn.IFNA(VLOOKUP($B136,'Resultados General'!$C$11:$CG$510,MATCH(BX$6,'Resultados General'!$C$10:$CG$10,0),0),"")</f>
        <v>#NAME?</v>
      </c>
      <c r="BY136" s="29" t="str">
        <f t="shared" ref="BY136:BY199" ca="1" si="192">+IFERROR($E136*BX136,"")</f>
        <v/>
      </c>
      <c r="BZ136" s="29" t="str">
        <f t="shared" ref="BZ136:BZ199" ca="1" si="193">+IFERROR($F136*BX136,"")</f>
        <v/>
      </c>
      <c r="CA136" s="29" t="e">
        <f ca="1">+_xlfn.IFNA(VLOOKUP($B136,'Resultados General'!$C$11:$CG$510,MATCH(CA$6,'Resultados General'!$C$10:$CG$10,0),0),"")</f>
        <v>#NAME?</v>
      </c>
      <c r="CB136" s="29" t="str">
        <f t="shared" ref="CB136:CB199" ca="1" si="194">+IFERROR($E136*CA136,"")</f>
        <v/>
      </c>
      <c r="CC136" s="29" t="str">
        <f t="shared" ref="CC136:CC199" ca="1" si="195">+IFERROR($F136*CA136,"")</f>
        <v/>
      </c>
      <c r="CD136" s="29" t="e">
        <f ca="1">+_xlfn.IFNA(VLOOKUP($B136,'Resultados General'!$C$11:$CG$510,MATCH(CD$6,'Resultados General'!$C$10:$CG$10,0),0),"")</f>
        <v>#NAME?</v>
      </c>
      <c r="CE136" s="29" t="str">
        <f t="shared" ref="CE136:CE199" ca="1" si="196">+IFERROR($E136*CD136,"")</f>
        <v/>
      </c>
      <c r="CF136" s="29" t="str">
        <f t="shared" ref="CF136:CF199" ca="1" si="197">+IFERROR($F136*CD136,"")</f>
        <v/>
      </c>
      <c r="CG136" s="29" t="e">
        <f ca="1">+_xlfn.IFNA(VLOOKUP($B136,'Resultados General'!$C$11:$CG$510,MATCH(CG$6,'Resultados General'!$C$10:$CG$10,0),0),"")</f>
        <v>#NAME?</v>
      </c>
      <c r="CH136" s="29" t="str">
        <f t="shared" ref="CH136:CH199" ca="1" si="198">+IFERROR($E136*CG136,"")</f>
        <v/>
      </c>
      <c r="CI136" s="29" t="str">
        <f t="shared" ref="CI136:CI199" ca="1" si="199">+IFERROR($F136*CG136,"")</f>
        <v/>
      </c>
      <c r="CJ136" s="29" t="e">
        <f ca="1">+_xlfn.IFNA(VLOOKUP($B136,'Resultados General'!$C$11:$CG$510,MATCH(CJ$6,'Resultados General'!$C$10:$CG$10,0),0),"")</f>
        <v>#NAME?</v>
      </c>
      <c r="CK136" s="29" t="str">
        <f t="shared" ref="CK136:CK199" ca="1" si="200">+IFERROR($E136*CJ136,"")</f>
        <v/>
      </c>
      <c r="CL136" s="29" t="str">
        <f t="shared" ref="CL136:CL199" ca="1" si="201">+IFERROR($F136*CJ136,"")</f>
        <v/>
      </c>
      <c r="CM136" s="29" t="e">
        <f ca="1">+_xlfn.IFNA(VLOOKUP($B136,'Resultados General'!$C$11:$CG$510,MATCH(CM$6,'Resultados General'!$C$10:$CG$10,0),0),"")</f>
        <v>#NAME?</v>
      </c>
      <c r="CN136" s="29" t="str">
        <f t="shared" ref="CN136:CN199" ca="1" si="202">+IFERROR($E136*CM136,"")</f>
        <v/>
      </c>
      <c r="CO136" s="29" t="str">
        <f t="shared" ref="CO136:CO199" ca="1" si="203">+IFERROR($F136*CM136,"")</f>
        <v/>
      </c>
      <c r="CP136" s="29" t="e">
        <f ca="1">+_xlfn.IFNA(VLOOKUP($B136,'Resultados General'!$C$11:$CG$510,MATCH(CP$6,'Resultados General'!$C$10:$CG$10,0),0),"")</f>
        <v>#NAME?</v>
      </c>
      <c r="CQ136" s="29" t="str">
        <f t="shared" ref="CQ136:CQ199" ca="1" si="204">+IFERROR($E136*CP136,"")</f>
        <v/>
      </c>
      <c r="CR136" s="29" t="str">
        <f t="shared" ref="CR136:CR199" ca="1" si="205">+IFERROR($F136*CP136,"")</f>
        <v/>
      </c>
      <c r="CS136" s="29" t="e">
        <f ca="1">+_xlfn.IFNA(VLOOKUP($B136,'Resultados General'!$C$11:$CG$510,MATCH(CS$6,'Resultados General'!$C$10:$CG$10,0),0),"")</f>
        <v>#NAME?</v>
      </c>
      <c r="CT136" s="29" t="str">
        <f t="shared" ref="CT136:CT199" ca="1" si="206">+IFERROR($E136*CS136,"")</f>
        <v/>
      </c>
      <c r="CU136" s="29" t="str">
        <f t="shared" ref="CU136:CU199" ca="1" si="207">+IFERROR($F136*CS136,"")</f>
        <v/>
      </c>
      <c r="CV136" s="29" t="e">
        <f ca="1">+_xlfn.IFNA(VLOOKUP($B136,'Resultados General'!$C$11:$CG$510,MATCH(CV$6,'Resultados General'!$C$10:$CG$10,0),0),"")</f>
        <v>#NAME?</v>
      </c>
      <c r="CW136" s="29" t="str">
        <f t="shared" ref="CW136:CW199" ca="1" si="208">+IFERROR($E136*CV136,"")</f>
        <v/>
      </c>
      <c r="CX136" s="29" t="str">
        <f t="shared" ref="CX136:CX199" ca="1" si="209">+IFERROR($F136*CV136,"")</f>
        <v/>
      </c>
      <c r="CY136" s="29" t="e">
        <f ca="1">+_xlfn.IFNA(VLOOKUP($B136,'Resultados General'!$C$11:$CG$510,MATCH(CY$6,'Resultados General'!$C$10:$CG$10,0),0),"")</f>
        <v>#NAME?</v>
      </c>
      <c r="CZ136" s="29" t="str">
        <f t="shared" ref="CZ136:CZ199" ca="1" si="210">+IFERROR($E136*CY136,"")</f>
        <v/>
      </c>
      <c r="DA136" s="29" t="str">
        <f t="shared" ref="DA136:DA199" ca="1" si="211">+IFERROR($F136*CY136,"")</f>
        <v/>
      </c>
      <c r="DB136" s="29" t="e">
        <f ca="1">+_xlfn.IFNA(VLOOKUP($B136,'Resultados General'!$C$11:$CG$510,MATCH(DB$6,'Resultados General'!$C$10:$CG$10,0),0),"")</f>
        <v>#NAME?</v>
      </c>
      <c r="DC136" s="29" t="str">
        <f t="shared" ref="DC136:DC199" ca="1" si="212">+IFERROR($E136*DB136,"")</f>
        <v/>
      </c>
      <c r="DD136" s="29" t="str">
        <f t="shared" ref="DD136:DD199" ca="1" si="213">+IFERROR($F136*DB136,"")</f>
        <v/>
      </c>
      <c r="DE136" s="29" t="e">
        <f ca="1">+_xlfn.IFNA(VLOOKUP($B136,'Resultados General'!$C$11:$CG$510,MATCH(DE$6,'Resultados General'!$C$10:$CG$10,0),0),"")</f>
        <v>#NAME?</v>
      </c>
      <c r="DF136" s="29" t="str">
        <f t="shared" ref="DF136:DF199" ca="1" si="214">+IFERROR($E136*DE136,"")</f>
        <v/>
      </c>
      <c r="DG136" s="29" t="str">
        <f t="shared" ref="DG136:DG199" ca="1" si="215">+IFERROR($F136*DE136,"")</f>
        <v/>
      </c>
      <c r="DH136" s="29" t="e">
        <f ca="1">+_xlfn.IFNA(VLOOKUP($B136,'Resultados General'!$C$11:$CG$510,MATCH(DH$6,'Resultados General'!$C$10:$CG$10,0),0),"")</f>
        <v>#NAME?</v>
      </c>
      <c r="DI136" s="29" t="str">
        <f t="shared" ref="DI136:DI199" ca="1" si="216">+IFERROR($E136*DH136,"")</f>
        <v/>
      </c>
      <c r="DJ136" s="29" t="str">
        <f t="shared" ref="DJ136:DJ199" ca="1" si="217">+IFERROR($F136*DH136,"")</f>
        <v/>
      </c>
      <c r="DK136" s="29" t="e">
        <f ca="1">+_xlfn.IFNA(VLOOKUP($B136,'Resultados General'!$C$11:$CG$510,MATCH(DK$6,'Resultados General'!$C$10:$CG$10,0),0),"")</f>
        <v>#NAME?</v>
      </c>
      <c r="DL136" s="29" t="str">
        <f t="shared" ref="DL136:DL199" ca="1" si="218">+IFERROR($E136*DK136,"")</f>
        <v/>
      </c>
      <c r="DM136" s="29" t="str">
        <f t="shared" ref="DM136:DM199" ca="1" si="219">+IFERROR($F136*DK136,"")</f>
        <v/>
      </c>
      <c r="DN136" s="29" t="e">
        <f ca="1">+_xlfn.IFNA(VLOOKUP($B136,'Resultados General'!$C$11:$CG$510,MATCH(DN$6,'Resultados General'!$C$10:$CG$10,0),0),"")</f>
        <v>#NAME?</v>
      </c>
      <c r="DO136" s="29" t="str">
        <f t="shared" ref="DO136:DO199" ca="1" si="220">+IFERROR($E136*DN136,"")</f>
        <v/>
      </c>
      <c r="DP136" s="29" t="str">
        <f t="shared" ref="DP136:DP199" ca="1" si="221">+IFERROR($F136*DN136,"")</f>
        <v/>
      </c>
    </row>
    <row r="137" spans="2:120">
      <c r="B137" s="219" t="str">
        <f>+IF('Resultados General'!C140="","",'Resultados General'!C140)</f>
        <v/>
      </c>
      <c r="C137" s="134" t="e">
        <f ca="1">+_xlfn.IFNA(VLOOKUP('Distribución de puestos'!B137,'Resultados General'!$C$11:$J$510,8,0),"")</f>
        <v>#NAME?</v>
      </c>
      <c r="D137" s="135" t="e">
        <f ca="1">+_xlfn.IFNA(VLOOKUP(B137,'Resultados General'!$C$11:$L$510,10,0),"")</f>
        <v>#NAME?</v>
      </c>
      <c r="E137" s="26" t="s">
        <v>76</v>
      </c>
      <c r="F137" s="26" t="s">
        <v>76</v>
      </c>
      <c r="G137" s="135" t="str">
        <f t="shared" ref="G137:G200" ca="1" si="222">IFERROR($D137*E137,"")</f>
        <v/>
      </c>
      <c r="H137" s="135" t="str">
        <f t="shared" ref="H137:H200" ca="1" si="223">IFERROR($D137*F137,"")</f>
        <v/>
      </c>
      <c r="I137" s="219" t="str">
        <f t="shared" ref="I137:I200" si="224">+IFERROR(IF((E137/SUM(E137:F137))&gt;60%,"Feminizada",IF(1-(E137/SUM(E137:F137))&gt;60%,"Masculinizada","Equilibrada")),"")</f>
        <v/>
      </c>
      <c r="J137" s="138"/>
      <c r="M137" s="29" t="e">
        <f ca="1">+_xlfn.IFNA(VLOOKUP($B137,'Resultados General'!$C$11:$CG$510,MATCH(M$6,'Resultados General'!$C$10:$CG$10,0),0),"")</f>
        <v>#NAME?</v>
      </c>
      <c r="N137" s="29" t="str">
        <f t="shared" ca="1" si="150"/>
        <v/>
      </c>
      <c r="O137" s="29" t="str">
        <f t="shared" ca="1" si="151"/>
        <v/>
      </c>
      <c r="P137" s="29" t="e">
        <f ca="1">+_xlfn.IFNA(VLOOKUP($B137,'Resultados General'!$C$11:$CG$510,MATCH(P$6,'Resultados General'!$C$10:$CG$10,0),0),"")</f>
        <v>#NAME?</v>
      </c>
      <c r="Q137" s="29" t="str">
        <f t="shared" ca="1" si="152"/>
        <v/>
      </c>
      <c r="R137" s="29" t="str">
        <f t="shared" ca="1" si="153"/>
        <v/>
      </c>
      <c r="S137" s="29" t="e">
        <f ca="1">+_xlfn.IFNA(VLOOKUP($B137,'Resultados General'!$C$11:$CG$510,MATCH(S$6,'Resultados General'!$C$10:$CG$10,0),0),"")</f>
        <v>#NAME?</v>
      </c>
      <c r="T137" s="29" t="str">
        <f t="shared" ca="1" si="154"/>
        <v/>
      </c>
      <c r="U137" s="29" t="str">
        <f t="shared" ca="1" si="155"/>
        <v/>
      </c>
      <c r="V137" s="29" t="e">
        <f ca="1">+_xlfn.IFNA(VLOOKUP($B137,'Resultados General'!$C$11:$CG$510,MATCH(V$6,'Resultados General'!$C$10:$CG$10,0),0),"")</f>
        <v>#NAME?</v>
      </c>
      <c r="W137" s="29" t="str">
        <f t="shared" ca="1" si="156"/>
        <v/>
      </c>
      <c r="X137" s="29" t="str">
        <f t="shared" ca="1" si="157"/>
        <v/>
      </c>
      <c r="Y137" s="29" t="e">
        <f ca="1">+_xlfn.IFNA(VLOOKUP($B137,'Resultados General'!$C$11:$CG$510,MATCH(Y$6,'Resultados General'!$C$10:$CG$10,0),0),"")</f>
        <v>#NAME?</v>
      </c>
      <c r="Z137" s="29" t="str">
        <f t="shared" ca="1" si="158"/>
        <v/>
      </c>
      <c r="AA137" s="29" t="str">
        <f t="shared" ca="1" si="159"/>
        <v/>
      </c>
      <c r="AB137" s="29" t="e">
        <f ca="1">+_xlfn.IFNA(VLOOKUP($B137,'Resultados General'!$C$11:$CG$510,MATCH(AB$6,'Resultados General'!$C$10:$CG$10,0),0),"")</f>
        <v>#NAME?</v>
      </c>
      <c r="AC137" s="29" t="str">
        <f t="shared" ca="1" si="160"/>
        <v/>
      </c>
      <c r="AD137" s="29" t="str">
        <f t="shared" ca="1" si="161"/>
        <v/>
      </c>
      <c r="AE137" s="29" t="e">
        <f ca="1">+_xlfn.IFNA(VLOOKUP($B137,'Resultados General'!$C$11:$CG$510,MATCH(AE$6,'Resultados General'!$C$10:$CG$10,0),0),"")</f>
        <v>#NAME?</v>
      </c>
      <c r="AF137" s="29" t="str">
        <f t="shared" ca="1" si="162"/>
        <v/>
      </c>
      <c r="AG137" s="29" t="str">
        <f t="shared" ca="1" si="163"/>
        <v/>
      </c>
      <c r="AH137" s="29" t="e">
        <f ca="1">+_xlfn.IFNA(VLOOKUP($B137,'Resultados General'!$C$11:$CG$510,MATCH(AH$6,'Resultados General'!$C$10:$CG$10,0),0),"")</f>
        <v>#NAME?</v>
      </c>
      <c r="AI137" s="29" t="str">
        <f t="shared" ca="1" si="164"/>
        <v/>
      </c>
      <c r="AJ137" s="29" t="str">
        <f t="shared" ca="1" si="165"/>
        <v/>
      </c>
      <c r="AK137" s="29" t="e">
        <f ca="1">+_xlfn.IFNA(VLOOKUP($B137,'Resultados General'!$C$11:$CG$510,MATCH(AK$6,'Resultados General'!$C$10:$CG$10,0),0),"")</f>
        <v>#NAME?</v>
      </c>
      <c r="AL137" s="29" t="str">
        <f t="shared" ca="1" si="166"/>
        <v/>
      </c>
      <c r="AM137" s="29" t="str">
        <f t="shared" ca="1" si="167"/>
        <v/>
      </c>
      <c r="AN137" s="29" t="e">
        <f ca="1">+_xlfn.IFNA(VLOOKUP($B137,'Resultados General'!$C$11:$CG$510,MATCH(AN$6,'Resultados General'!$C$10:$CG$10,0),0),"")</f>
        <v>#NAME?</v>
      </c>
      <c r="AO137" s="29" t="str">
        <f t="shared" ca="1" si="168"/>
        <v/>
      </c>
      <c r="AP137" s="29" t="str">
        <f t="shared" ca="1" si="169"/>
        <v/>
      </c>
      <c r="AQ137" s="29" t="e">
        <f ca="1">+_xlfn.IFNA(VLOOKUP($B137,'Resultados General'!$C$11:$CG$510,MATCH(AQ$6,'Resultados General'!$C$10:$CG$10,0),0),"")</f>
        <v>#NAME?</v>
      </c>
      <c r="AR137" s="29" t="str">
        <f t="shared" ca="1" si="170"/>
        <v/>
      </c>
      <c r="AS137" s="29" t="str">
        <f t="shared" ca="1" si="171"/>
        <v/>
      </c>
      <c r="AT137" s="29" t="e">
        <f ca="1">+_xlfn.IFNA(VLOOKUP($B137,'Resultados General'!$C$11:$CG$510,MATCH(AT$6,'Resultados General'!$C$10:$CG$10,0),0),"")</f>
        <v>#NAME?</v>
      </c>
      <c r="AU137" s="29" t="str">
        <f t="shared" ca="1" si="172"/>
        <v/>
      </c>
      <c r="AV137" s="29" t="str">
        <f t="shared" ca="1" si="173"/>
        <v/>
      </c>
      <c r="AW137" s="29" t="e">
        <f ca="1">+_xlfn.IFNA(VLOOKUP($B137,'Resultados General'!$C$11:$CG$510,MATCH(AW$6,'Resultados General'!$C$10:$CG$10,0),0),"")</f>
        <v>#NAME?</v>
      </c>
      <c r="AX137" s="29" t="str">
        <f t="shared" ca="1" si="174"/>
        <v/>
      </c>
      <c r="AY137" s="29" t="str">
        <f t="shared" ca="1" si="175"/>
        <v/>
      </c>
      <c r="AZ137" s="29" t="e">
        <f ca="1">+_xlfn.IFNA(VLOOKUP($B137,'Resultados General'!$C$11:$CG$510,MATCH(AZ$6,'Resultados General'!$C$10:$CG$10,0),0),"")</f>
        <v>#NAME?</v>
      </c>
      <c r="BA137" s="29" t="str">
        <f t="shared" ca="1" si="176"/>
        <v/>
      </c>
      <c r="BB137" s="29" t="str">
        <f t="shared" ca="1" si="177"/>
        <v/>
      </c>
      <c r="BC137" s="29" t="e">
        <f ca="1">+_xlfn.IFNA(VLOOKUP($B137,'Resultados General'!$C$11:$CG$510,MATCH(BC$6,'Resultados General'!$C$10:$CG$10,0),0),"")</f>
        <v>#NAME?</v>
      </c>
      <c r="BD137" s="29" t="str">
        <f t="shared" ca="1" si="178"/>
        <v/>
      </c>
      <c r="BE137" s="29" t="str">
        <f t="shared" ca="1" si="179"/>
        <v/>
      </c>
      <c r="BF137" s="29" t="e">
        <f ca="1">+_xlfn.IFNA(VLOOKUP($B137,'Resultados General'!$C$11:$CG$510,MATCH(BF$6,'Resultados General'!$C$10:$CG$10,0),0),"")</f>
        <v>#NAME?</v>
      </c>
      <c r="BG137" s="29" t="str">
        <f t="shared" ca="1" si="180"/>
        <v/>
      </c>
      <c r="BH137" s="29" t="str">
        <f t="shared" ca="1" si="181"/>
        <v/>
      </c>
      <c r="BI137" s="29" t="e">
        <f ca="1">+_xlfn.IFNA(VLOOKUP($B137,'Resultados General'!$C$11:$CG$510,MATCH(BI$6,'Resultados General'!$C$10:$CG$10,0),0),"")</f>
        <v>#NAME?</v>
      </c>
      <c r="BJ137" s="29" t="str">
        <f t="shared" ca="1" si="182"/>
        <v/>
      </c>
      <c r="BK137" s="29" t="str">
        <f t="shared" ca="1" si="183"/>
        <v/>
      </c>
      <c r="BL137" s="29" t="e">
        <f ca="1">+_xlfn.IFNA(VLOOKUP($B137,'Resultados General'!$C$11:$CG$510,MATCH(BL$6,'Resultados General'!$C$10:$CG$10,0),0),"")</f>
        <v>#NAME?</v>
      </c>
      <c r="BM137" s="29" t="str">
        <f t="shared" ca="1" si="184"/>
        <v/>
      </c>
      <c r="BN137" s="29" t="str">
        <f t="shared" ca="1" si="185"/>
        <v/>
      </c>
      <c r="BO137" s="29" t="e">
        <f ca="1">+_xlfn.IFNA(VLOOKUP($B137,'Resultados General'!$C$11:$CG$510,MATCH(BO$6,'Resultados General'!$C$10:$CG$10,0),0),"")</f>
        <v>#NAME?</v>
      </c>
      <c r="BP137" s="29" t="str">
        <f t="shared" ca="1" si="186"/>
        <v/>
      </c>
      <c r="BQ137" s="29" t="str">
        <f t="shared" ca="1" si="187"/>
        <v/>
      </c>
      <c r="BR137" s="29" t="e">
        <f ca="1">+_xlfn.IFNA(VLOOKUP($B137,'Resultados General'!$C$11:$CG$510,MATCH(BR$6,'Resultados General'!$C$10:$CG$10,0),0),"")</f>
        <v>#NAME?</v>
      </c>
      <c r="BS137" s="29" t="str">
        <f t="shared" ca="1" si="188"/>
        <v/>
      </c>
      <c r="BT137" s="29" t="str">
        <f t="shared" ca="1" si="189"/>
        <v/>
      </c>
      <c r="BU137" s="29" t="e">
        <f ca="1">+_xlfn.IFNA(VLOOKUP($B137,'Resultados General'!$C$11:$CG$510,MATCH(BU$6,'Resultados General'!$C$10:$CG$10,0),0),"")</f>
        <v>#NAME?</v>
      </c>
      <c r="BV137" s="29" t="str">
        <f t="shared" ca="1" si="190"/>
        <v/>
      </c>
      <c r="BW137" s="29" t="str">
        <f t="shared" ca="1" si="191"/>
        <v/>
      </c>
      <c r="BX137" s="29" t="e">
        <f ca="1">+_xlfn.IFNA(VLOOKUP($B137,'Resultados General'!$C$11:$CG$510,MATCH(BX$6,'Resultados General'!$C$10:$CG$10,0),0),"")</f>
        <v>#NAME?</v>
      </c>
      <c r="BY137" s="29" t="str">
        <f t="shared" ca="1" si="192"/>
        <v/>
      </c>
      <c r="BZ137" s="29" t="str">
        <f t="shared" ca="1" si="193"/>
        <v/>
      </c>
      <c r="CA137" s="29" t="e">
        <f ca="1">+_xlfn.IFNA(VLOOKUP($B137,'Resultados General'!$C$11:$CG$510,MATCH(CA$6,'Resultados General'!$C$10:$CG$10,0),0),"")</f>
        <v>#NAME?</v>
      </c>
      <c r="CB137" s="29" t="str">
        <f t="shared" ca="1" si="194"/>
        <v/>
      </c>
      <c r="CC137" s="29" t="str">
        <f t="shared" ca="1" si="195"/>
        <v/>
      </c>
      <c r="CD137" s="29" t="e">
        <f ca="1">+_xlfn.IFNA(VLOOKUP($B137,'Resultados General'!$C$11:$CG$510,MATCH(CD$6,'Resultados General'!$C$10:$CG$10,0),0),"")</f>
        <v>#NAME?</v>
      </c>
      <c r="CE137" s="29" t="str">
        <f t="shared" ca="1" si="196"/>
        <v/>
      </c>
      <c r="CF137" s="29" t="str">
        <f t="shared" ca="1" si="197"/>
        <v/>
      </c>
      <c r="CG137" s="29" t="e">
        <f ca="1">+_xlfn.IFNA(VLOOKUP($B137,'Resultados General'!$C$11:$CG$510,MATCH(CG$6,'Resultados General'!$C$10:$CG$10,0),0),"")</f>
        <v>#NAME?</v>
      </c>
      <c r="CH137" s="29" t="str">
        <f t="shared" ca="1" si="198"/>
        <v/>
      </c>
      <c r="CI137" s="29" t="str">
        <f t="shared" ca="1" si="199"/>
        <v/>
      </c>
      <c r="CJ137" s="29" t="e">
        <f ca="1">+_xlfn.IFNA(VLOOKUP($B137,'Resultados General'!$C$11:$CG$510,MATCH(CJ$6,'Resultados General'!$C$10:$CG$10,0),0),"")</f>
        <v>#NAME?</v>
      </c>
      <c r="CK137" s="29" t="str">
        <f t="shared" ca="1" si="200"/>
        <v/>
      </c>
      <c r="CL137" s="29" t="str">
        <f t="shared" ca="1" si="201"/>
        <v/>
      </c>
      <c r="CM137" s="29" t="e">
        <f ca="1">+_xlfn.IFNA(VLOOKUP($B137,'Resultados General'!$C$11:$CG$510,MATCH(CM$6,'Resultados General'!$C$10:$CG$10,0),0),"")</f>
        <v>#NAME?</v>
      </c>
      <c r="CN137" s="29" t="str">
        <f t="shared" ca="1" si="202"/>
        <v/>
      </c>
      <c r="CO137" s="29" t="str">
        <f t="shared" ca="1" si="203"/>
        <v/>
      </c>
      <c r="CP137" s="29" t="e">
        <f ca="1">+_xlfn.IFNA(VLOOKUP($B137,'Resultados General'!$C$11:$CG$510,MATCH(CP$6,'Resultados General'!$C$10:$CG$10,0),0),"")</f>
        <v>#NAME?</v>
      </c>
      <c r="CQ137" s="29" t="str">
        <f t="shared" ca="1" si="204"/>
        <v/>
      </c>
      <c r="CR137" s="29" t="str">
        <f t="shared" ca="1" si="205"/>
        <v/>
      </c>
      <c r="CS137" s="29" t="e">
        <f ca="1">+_xlfn.IFNA(VLOOKUP($B137,'Resultados General'!$C$11:$CG$510,MATCH(CS$6,'Resultados General'!$C$10:$CG$10,0),0),"")</f>
        <v>#NAME?</v>
      </c>
      <c r="CT137" s="29" t="str">
        <f t="shared" ca="1" si="206"/>
        <v/>
      </c>
      <c r="CU137" s="29" t="str">
        <f t="shared" ca="1" si="207"/>
        <v/>
      </c>
      <c r="CV137" s="29" t="e">
        <f ca="1">+_xlfn.IFNA(VLOOKUP($B137,'Resultados General'!$C$11:$CG$510,MATCH(CV$6,'Resultados General'!$C$10:$CG$10,0),0),"")</f>
        <v>#NAME?</v>
      </c>
      <c r="CW137" s="29" t="str">
        <f t="shared" ca="1" si="208"/>
        <v/>
      </c>
      <c r="CX137" s="29" t="str">
        <f t="shared" ca="1" si="209"/>
        <v/>
      </c>
      <c r="CY137" s="29" t="e">
        <f ca="1">+_xlfn.IFNA(VLOOKUP($B137,'Resultados General'!$C$11:$CG$510,MATCH(CY$6,'Resultados General'!$C$10:$CG$10,0),0),"")</f>
        <v>#NAME?</v>
      </c>
      <c r="CZ137" s="29" t="str">
        <f t="shared" ca="1" si="210"/>
        <v/>
      </c>
      <c r="DA137" s="29" t="str">
        <f t="shared" ca="1" si="211"/>
        <v/>
      </c>
      <c r="DB137" s="29" t="e">
        <f ca="1">+_xlfn.IFNA(VLOOKUP($B137,'Resultados General'!$C$11:$CG$510,MATCH(DB$6,'Resultados General'!$C$10:$CG$10,0),0),"")</f>
        <v>#NAME?</v>
      </c>
      <c r="DC137" s="29" t="str">
        <f t="shared" ca="1" si="212"/>
        <v/>
      </c>
      <c r="DD137" s="29" t="str">
        <f t="shared" ca="1" si="213"/>
        <v/>
      </c>
      <c r="DE137" s="29" t="e">
        <f ca="1">+_xlfn.IFNA(VLOOKUP($B137,'Resultados General'!$C$11:$CG$510,MATCH(DE$6,'Resultados General'!$C$10:$CG$10,0),0),"")</f>
        <v>#NAME?</v>
      </c>
      <c r="DF137" s="29" t="str">
        <f t="shared" ca="1" si="214"/>
        <v/>
      </c>
      <c r="DG137" s="29" t="str">
        <f t="shared" ca="1" si="215"/>
        <v/>
      </c>
      <c r="DH137" s="29" t="e">
        <f ca="1">+_xlfn.IFNA(VLOOKUP($B137,'Resultados General'!$C$11:$CG$510,MATCH(DH$6,'Resultados General'!$C$10:$CG$10,0),0),"")</f>
        <v>#NAME?</v>
      </c>
      <c r="DI137" s="29" t="str">
        <f t="shared" ca="1" si="216"/>
        <v/>
      </c>
      <c r="DJ137" s="29" t="str">
        <f t="shared" ca="1" si="217"/>
        <v/>
      </c>
      <c r="DK137" s="29" t="e">
        <f ca="1">+_xlfn.IFNA(VLOOKUP($B137,'Resultados General'!$C$11:$CG$510,MATCH(DK$6,'Resultados General'!$C$10:$CG$10,0),0),"")</f>
        <v>#NAME?</v>
      </c>
      <c r="DL137" s="29" t="str">
        <f t="shared" ca="1" si="218"/>
        <v/>
      </c>
      <c r="DM137" s="29" t="str">
        <f t="shared" ca="1" si="219"/>
        <v/>
      </c>
      <c r="DN137" s="29" t="e">
        <f ca="1">+_xlfn.IFNA(VLOOKUP($B137,'Resultados General'!$C$11:$CG$510,MATCH(DN$6,'Resultados General'!$C$10:$CG$10,0),0),"")</f>
        <v>#NAME?</v>
      </c>
      <c r="DO137" s="29" t="str">
        <f t="shared" ca="1" si="220"/>
        <v/>
      </c>
      <c r="DP137" s="29" t="str">
        <f t="shared" ca="1" si="221"/>
        <v/>
      </c>
    </row>
    <row r="138" spans="2:120">
      <c r="B138" s="219" t="str">
        <f>+IF('Resultados General'!C141="","",'Resultados General'!C141)</f>
        <v/>
      </c>
      <c r="C138" s="134" t="e">
        <f ca="1">+_xlfn.IFNA(VLOOKUP('Distribución de puestos'!B138,'Resultados General'!$C$11:$J$510,8,0),"")</f>
        <v>#NAME?</v>
      </c>
      <c r="D138" s="135" t="e">
        <f ca="1">+_xlfn.IFNA(VLOOKUP(B138,'Resultados General'!$C$11:$L$510,10,0),"")</f>
        <v>#NAME?</v>
      </c>
      <c r="E138" s="26" t="s">
        <v>76</v>
      </c>
      <c r="F138" s="26" t="s">
        <v>76</v>
      </c>
      <c r="G138" s="135" t="str">
        <f t="shared" ca="1" si="222"/>
        <v/>
      </c>
      <c r="H138" s="135" t="str">
        <f t="shared" ca="1" si="223"/>
        <v/>
      </c>
      <c r="I138" s="219" t="str">
        <f t="shared" si="224"/>
        <v/>
      </c>
      <c r="J138" s="138"/>
      <c r="M138" s="29" t="e">
        <f ca="1">+_xlfn.IFNA(VLOOKUP($B138,'Resultados General'!$C$11:$CG$510,MATCH(M$6,'Resultados General'!$C$10:$CG$10,0),0),"")</f>
        <v>#NAME?</v>
      </c>
      <c r="N138" s="29" t="str">
        <f t="shared" ca="1" si="150"/>
        <v/>
      </c>
      <c r="O138" s="29" t="str">
        <f t="shared" ca="1" si="151"/>
        <v/>
      </c>
      <c r="P138" s="29" t="e">
        <f ca="1">+_xlfn.IFNA(VLOOKUP($B138,'Resultados General'!$C$11:$CG$510,MATCH(P$6,'Resultados General'!$C$10:$CG$10,0),0),"")</f>
        <v>#NAME?</v>
      </c>
      <c r="Q138" s="29" t="str">
        <f t="shared" ca="1" si="152"/>
        <v/>
      </c>
      <c r="R138" s="29" t="str">
        <f t="shared" ca="1" si="153"/>
        <v/>
      </c>
      <c r="S138" s="29" t="e">
        <f ca="1">+_xlfn.IFNA(VLOOKUP($B138,'Resultados General'!$C$11:$CG$510,MATCH(S$6,'Resultados General'!$C$10:$CG$10,0),0),"")</f>
        <v>#NAME?</v>
      </c>
      <c r="T138" s="29" t="str">
        <f t="shared" ca="1" si="154"/>
        <v/>
      </c>
      <c r="U138" s="29" t="str">
        <f t="shared" ca="1" si="155"/>
        <v/>
      </c>
      <c r="V138" s="29" t="e">
        <f ca="1">+_xlfn.IFNA(VLOOKUP($B138,'Resultados General'!$C$11:$CG$510,MATCH(V$6,'Resultados General'!$C$10:$CG$10,0),0),"")</f>
        <v>#NAME?</v>
      </c>
      <c r="W138" s="29" t="str">
        <f t="shared" ca="1" si="156"/>
        <v/>
      </c>
      <c r="X138" s="29" t="str">
        <f t="shared" ca="1" si="157"/>
        <v/>
      </c>
      <c r="Y138" s="29" t="e">
        <f ca="1">+_xlfn.IFNA(VLOOKUP($B138,'Resultados General'!$C$11:$CG$510,MATCH(Y$6,'Resultados General'!$C$10:$CG$10,0),0),"")</f>
        <v>#NAME?</v>
      </c>
      <c r="Z138" s="29" t="str">
        <f t="shared" ca="1" si="158"/>
        <v/>
      </c>
      <c r="AA138" s="29" t="str">
        <f t="shared" ca="1" si="159"/>
        <v/>
      </c>
      <c r="AB138" s="29" t="e">
        <f ca="1">+_xlfn.IFNA(VLOOKUP($B138,'Resultados General'!$C$11:$CG$510,MATCH(AB$6,'Resultados General'!$C$10:$CG$10,0),0),"")</f>
        <v>#NAME?</v>
      </c>
      <c r="AC138" s="29" t="str">
        <f t="shared" ca="1" si="160"/>
        <v/>
      </c>
      <c r="AD138" s="29" t="str">
        <f t="shared" ca="1" si="161"/>
        <v/>
      </c>
      <c r="AE138" s="29" t="e">
        <f ca="1">+_xlfn.IFNA(VLOOKUP($B138,'Resultados General'!$C$11:$CG$510,MATCH(AE$6,'Resultados General'!$C$10:$CG$10,0),0),"")</f>
        <v>#NAME?</v>
      </c>
      <c r="AF138" s="29" t="str">
        <f t="shared" ca="1" si="162"/>
        <v/>
      </c>
      <c r="AG138" s="29" t="str">
        <f t="shared" ca="1" si="163"/>
        <v/>
      </c>
      <c r="AH138" s="29" t="e">
        <f ca="1">+_xlfn.IFNA(VLOOKUP($B138,'Resultados General'!$C$11:$CG$510,MATCH(AH$6,'Resultados General'!$C$10:$CG$10,0),0),"")</f>
        <v>#NAME?</v>
      </c>
      <c r="AI138" s="29" t="str">
        <f t="shared" ca="1" si="164"/>
        <v/>
      </c>
      <c r="AJ138" s="29" t="str">
        <f t="shared" ca="1" si="165"/>
        <v/>
      </c>
      <c r="AK138" s="29" t="e">
        <f ca="1">+_xlfn.IFNA(VLOOKUP($B138,'Resultados General'!$C$11:$CG$510,MATCH(AK$6,'Resultados General'!$C$10:$CG$10,0),0),"")</f>
        <v>#NAME?</v>
      </c>
      <c r="AL138" s="29" t="str">
        <f t="shared" ca="1" si="166"/>
        <v/>
      </c>
      <c r="AM138" s="29" t="str">
        <f t="shared" ca="1" si="167"/>
        <v/>
      </c>
      <c r="AN138" s="29" t="e">
        <f ca="1">+_xlfn.IFNA(VLOOKUP($B138,'Resultados General'!$C$11:$CG$510,MATCH(AN$6,'Resultados General'!$C$10:$CG$10,0),0),"")</f>
        <v>#NAME?</v>
      </c>
      <c r="AO138" s="29" t="str">
        <f t="shared" ca="1" si="168"/>
        <v/>
      </c>
      <c r="AP138" s="29" t="str">
        <f t="shared" ca="1" si="169"/>
        <v/>
      </c>
      <c r="AQ138" s="29" t="e">
        <f ca="1">+_xlfn.IFNA(VLOOKUP($B138,'Resultados General'!$C$11:$CG$510,MATCH(AQ$6,'Resultados General'!$C$10:$CG$10,0),0),"")</f>
        <v>#NAME?</v>
      </c>
      <c r="AR138" s="29" t="str">
        <f t="shared" ca="1" si="170"/>
        <v/>
      </c>
      <c r="AS138" s="29" t="str">
        <f t="shared" ca="1" si="171"/>
        <v/>
      </c>
      <c r="AT138" s="29" t="e">
        <f ca="1">+_xlfn.IFNA(VLOOKUP($B138,'Resultados General'!$C$11:$CG$510,MATCH(AT$6,'Resultados General'!$C$10:$CG$10,0),0),"")</f>
        <v>#NAME?</v>
      </c>
      <c r="AU138" s="29" t="str">
        <f t="shared" ca="1" si="172"/>
        <v/>
      </c>
      <c r="AV138" s="29" t="str">
        <f t="shared" ca="1" si="173"/>
        <v/>
      </c>
      <c r="AW138" s="29" t="e">
        <f ca="1">+_xlfn.IFNA(VLOOKUP($B138,'Resultados General'!$C$11:$CG$510,MATCH(AW$6,'Resultados General'!$C$10:$CG$10,0),0),"")</f>
        <v>#NAME?</v>
      </c>
      <c r="AX138" s="29" t="str">
        <f t="shared" ca="1" si="174"/>
        <v/>
      </c>
      <c r="AY138" s="29" t="str">
        <f t="shared" ca="1" si="175"/>
        <v/>
      </c>
      <c r="AZ138" s="29" t="e">
        <f ca="1">+_xlfn.IFNA(VLOOKUP($B138,'Resultados General'!$C$11:$CG$510,MATCH(AZ$6,'Resultados General'!$C$10:$CG$10,0),0),"")</f>
        <v>#NAME?</v>
      </c>
      <c r="BA138" s="29" t="str">
        <f t="shared" ca="1" si="176"/>
        <v/>
      </c>
      <c r="BB138" s="29" t="str">
        <f t="shared" ca="1" si="177"/>
        <v/>
      </c>
      <c r="BC138" s="29" t="e">
        <f ca="1">+_xlfn.IFNA(VLOOKUP($B138,'Resultados General'!$C$11:$CG$510,MATCH(BC$6,'Resultados General'!$C$10:$CG$10,0),0),"")</f>
        <v>#NAME?</v>
      </c>
      <c r="BD138" s="29" t="str">
        <f t="shared" ca="1" si="178"/>
        <v/>
      </c>
      <c r="BE138" s="29" t="str">
        <f t="shared" ca="1" si="179"/>
        <v/>
      </c>
      <c r="BF138" s="29" t="e">
        <f ca="1">+_xlfn.IFNA(VLOOKUP($B138,'Resultados General'!$C$11:$CG$510,MATCH(BF$6,'Resultados General'!$C$10:$CG$10,0),0),"")</f>
        <v>#NAME?</v>
      </c>
      <c r="BG138" s="29" t="str">
        <f t="shared" ca="1" si="180"/>
        <v/>
      </c>
      <c r="BH138" s="29" t="str">
        <f t="shared" ca="1" si="181"/>
        <v/>
      </c>
      <c r="BI138" s="29" t="e">
        <f ca="1">+_xlfn.IFNA(VLOOKUP($B138,'Resultados General'!$C$11:$CG$510,MATCH(BI$6,'Resultados General'!$C$10:$CG$10,0),0),"")</f>
        <v>#NAME?</v>
      </c>
      <c r="BJ138" s="29" t="str">
        <f t="shared" ca="1" si="182"/>
        <v/>
      </c>
      <c r="BK138" s="29" t="str">
        <f t="shared" ca="1" si="183"/>
        <v/>
      </c>
      <c r="BL138" s="29" t="e">
        <f ca="1">+_xlfn.IFNA(VLOOKUP($B138,'Resultados General'!$C$11:$CG$510,MATCH(BL$6,'Resultados General'!$C$10:$CG$10,0),0),"")</f>
        <v>#NAME?</v>
      </c>
      <c r="BM138" s="29" t="str">
        <f t="shared" ca="1" si="184"/>
        <v/>
      </c>
      <c r="BN138" s="29" t="str">
        <f t="shared" ca="1" si="185"/>
        <v/>
      </c>
      <c r="BO138" s="29" t="e">
        <f ca="1">+_xlfn.IFNA(VLOOKUP($B138,'Resultados General'!$C$11:$CG$510,MATCH(BO$6,'Resultados General'!$C$10:$CG$10,0),0),"")</f>
        <v>#NAME?</v>
      </c>
      <c r="BP138" s="29" t="str">
        <f t="shared" ca="1" si="186"/>
        <v/>
      </c>
      <c r="BQ138" s="29" t="str">
        <f t="shared" ca="1" si="187"/>
        <v/>
      </c>
      <c r="BR138" s="29" t="e">
        <f ca="1">+_xlfn.IFNA(VLOOKUP($B138,'Resultados General'!$C$11:$CG$510,MATCH(BR$6,'Resultados General'!$C$10:$CG$10,0),0),"")</f>
        <v>#NAME?</v>
      </c>
      <c r="BS138" s="29" t="str">
        <f t="shared" ca="1" si="188"/>
        <v/>
      </c>
      <c r="BT138" s="29" t="str">
        <f t="shared" ca="1" si="189"/>
        <v/>
      </c>
      <c r="BU138" s="29" t="e">
        <f ca="1">+_xlfn.IFNA(VLOOKUP($B138,'Resultados General'!$C$11:$CG$510,MATCH(BU$6,'Resultados General'!$C$10:$CG$10,0),0),"")</f>
        <v>#NAME?</v>
      </c>
      <c r="BV138" s="29" t="str">
        <f t="shared" ca="1" si="190"/>
        <v/>
      </c>
      <c r="BW138" s="29" t="str">
        <f t="shared" ca="1" si="191"/>
        <v/>
      </c>
      <c r="BX138" s="29" t="e">
        <f ca="1">+_xlfn.IFNA(VLOOKUP($B138,'Resultados General'!$C$11:$CG$510,MATCH(BX$6,'Resultados General'!$C$10:$CG$10,0),0),"")</f>
        <v>#NAME?</v>
      </c>
      <c r="BY138" s="29" t="str">
        <f t="shared" ca="1" si="192"/>
        <v/>
      </c>
      <c r="BZ138" s="29" t="str">
        <f t="shared" ca="1" si="193"/>
        <v/>
      </c>
      <c r="CA138" s="29" t="e">
        <f ca="1">+_xlfn.IFNA(VLOOKUP($B138,'Resultados General'!$C$11:$CG$510,MATCH(CA$6,'Resultados General'!$C$10:$CG$10,0),0),"")</f>
        <v>#NAME?</v>
      </c>
      <c r="CB138" s="29" t="str">
        <f t="shared" ca="1" si="194"/>
        <v/>
      </c>
      <c r="CC138" s="29" t="str">
        <f t="shared" ca="1" si="195"/>
        <v/>
      </c>
      <c r="CD138" s="29" t="e">
        <f ca="1">+_xlfn.IFNA(VLOOKUP($B138,'Resultados General'!$C$11:$CG$510,MATCH(CD$6,'Resultados General'!$C$10:$CG$10,0),0),"")</f>
        <v>#NAME?</v>
      </c>
      <c r="CE138" s="29" t="str">
        <f t="shared" ca="1" si="196"/>
        <v/>
      </c>
      <c r="CF138" s="29" t="str">
        <f t="shared" ca="1" si="197"/>
        <v/>
      </c>
      <c r="CG138" s="29" t="e">
        <f ca="1">+_xlfn.IFNA(VLOOKUP($B138,'Resultados General'!$C$11:$CG$510,MATCH(CG$6,'Resultados General'!$C$10:$CG$10,0),0),"")</f>
        <v>#NAME?</v>
      </c>
      <c r="CH138" s="29" t="str">
        <f t="shared" ca="1" si="198"/>
        <v/>
      </c>
      <c r="CI138" s="29" t="str">
        <f t="shared" ca="1" si="199"/>
        <v/>
      </c>
      <c r="CJ138" s="29" t="e">
        <f ca="1">+_xlfn.IFNA(VLOOKUP($B138,'Resultados General'!$C$11:$CG$510,MATCH(CJ$6,'Resultados General'!$C$10:$CG$10,0),0),"")</f>
        <v>#NAME?</v>
      </c>
      <c r="CK138" s="29" t="str">
        <f t="shared" ca="1" si="200"/>
        <v/>
      </c>
      <c r="CL138" s="29" t="str">
        <f t="shared" ca="1" si="201"/>
        <v/>
      </c>
      <c r="CM138" s="29" t="e">
        <f ca="1">+_xlfn.IFNA(VLOOKUP($B138,'Resultados General'!$C$11:$CG$510,MATCH(CM$6,'Resultados General'!$C$10:$CG$10,0),0),"")</f>
        <v>#NAME?</v>
      </c>
      <c r="CN138" s="29" t="str">
        <f t="shared" ca="1" si="202"/>
        <v/>
      </c>
      <c r="CO138" s="29" t="str">
        <f t="shared" ca="1" si="203"/>
        <v/>
      </c>
      <c r="CP138" s="29" t="e">
        <f ca="1">+_xlfn.IFNA(VLOOKUP($B138,'Resultados General'!$C$11:$CG$510,MATCH(CP$6,'Resultados General'!$C$10:$CG$10,0),0),"")</f>
        <v>#NAME?</v>
      </c>
      <c r="CQ138" s="29" t="str">
        <f t="shared" ca="1" si="204"/>
        <v/>
      </c>
      <c r="CR138" s="29" t="str">
        <f t="shared" ca="1" si="205"/>
        <v/>
      </c>
      <c r="CS138" s="29" t="e">
        <f ca="1">+_xlfn.IFNA(VLOOKUP($B138,'Resultados General'!$C$11:$CG$510,MATCH(CS$6,'Resultados General'!$C$10:$CG$10,0),0),"")</f>
        <v>#NAME?</v>
      </c>
      <c r="CT138" s="29" t="str">
        <f t="shared" ca="1" si="206"/>
        <v/>
      </c>
      <c r="CU138" s="29" t="str">
        <f t="shared" ca="1" si="207"/>
        <v/>
      </c>
      <c r="CV138" s="29" t="e">
        <f ca="1">+_xlfn.IFNA(VLOOKUP($B138,'Resultados General'!$C$11:$CG$510,MATCH(CV$6,'Resultados General'!$C$10:$CG$10,0),0),"")</f>
        <v>#NAME?</v>
      </c>
      <c r="CW138" s="29" t="str">
        <f t="shared" ca="1" si="208"/>
        <v/>
      </c>
      <c r="CX138" s="29" t="str">
        <f t="shared" ca="1" si="209"/>
        <v/>
      </c>
      <c r="CY138" s="29" t="e">
        <f ca="1">+_xlfn.IFNA(VLOOKUP($B138,'Resultados General'!$C$11:$CG$510,MATCH(CY$6,'Resultados General'!$C$10:$CG$10,0),0),"")</f>
        <v>#NAME?</v>
      </c>
      <c r="CZ138" s="29" t="str">
        <f t="shared" ca="1" si="210"/>
        <v/>
      </c>
      <c r="DA138" s="29" t="str">
        <f t="shared" ca="1" si="211"/>
        <v/>
      </c>
      <c r="DB138" s="29" t="e">
        <f ca="1">+_xlfn.IFNA(VLOOKUP($B138,'Resultados General'!$C$11:$CG$510,MATCH(DB$6,'Resultados General'!$C$10:$CG$10,0),0),"")</f>
        <v>#NAME?</v>
      </c>
      <c r="DC138" s="29" t="str">
        <f t="shared" ca="1" si="212"/>
        <v/>
      </c>
      <c r="DD138" s="29" t="str">
        <f t="shared" ca="1" si="213"/>
        <v/>
      </c>
      <c r="DE138" s="29" t="e">
        <f ca="1">+_xlfn.IFNA(VLOOKUP($B138,'Resultados General'!$C$11:$CG$510,MATCH(DE$6,'Resultados General'!$C$10:$CG$10,0),0),"")</f>
        <v>#NAME?</v>
      </c>
      <c r="DF138" s="29" t="str">
        <f t="shared" ca="1" si="214"/>
        <v/>
      </c>
      <c r="DG138" s="29" t="str">
        <f t="shared" ca="1" si="215"/>
        <v/>
      </c>
      <c r="DH138" s="29" t="e">
        <f ca="1">+_xlfn.IFNA(VLOOKUP($B138,'Resultados General'!$C$11:$CG$510,MATCH(DH$6,'Resultados General'!$C$10:$CG$10,0),0),"")</f>
        <v>#NAME?</v>
      </c>
      <c r="DI138" s="29" t="str">
        <f t="shared" ca="1" si="216"/>
        <v/>
      </c>
      <c r="DJ138" s="29" t="str">
        <f t="shared" ca="1" si="217"/>
        <v/>
      </c>
      <c r="DK138" s="29" t="e">
        <f ca="1">+_xlfn.IFNA(VLOOKUP($B138,'Resultados General'!$C$11:$CG$510,MATCH(DK$6,'Resultados General'!$C$10:$CG$10,0),0),"")</f>
        <v>#NAME?</v>
      </c>
      <c r="DL138" s="29" t="str">
        <f t="shared" ca="1" si="218"/>
        <v/>
      </c>
      <c r="DM138" s="29" t="str">
        <f t="shared" ca="1" si="219"/>
        <v/>
      </c>
      <c r="DN138" s="29" t="e">
        <f ca="1">+_xlfn.IFNA(VLOOKUP($B138,'Resultados General'!$C$11:$CG$510,MATCH(DN$6,'Resultados General'!$C$10:$CG$10,0),0),"")</f>
        <v>#NAME?</v>
      </c>
      <c r="DO138" s="29" t="str">
        <f t="shared" ca="1" si="220"/>
        <v/>
      </c>
      <c r="DP138" s="29" t="str">
        <f t="shared" ca="1" si="221"/>
        <v/>
      </c>
    </row>
    <row r="139" spans="2:120">
      <c r="B139" s="219" t="str">
        <f>+IF('Resultados General'!C142="","",'Resultados General'!C142)</f>
        <v/>
      </c>
      <c r="C139" s="134" t="e">
        <f ca="1">+_xlfn.IFNA(VLOOKUP('Distribución de puestos'!B139,'Resultados General'!$C$11:$J$510,8,0),"")</f>
        <v>#NAME?</v>
      </c>
      <c r="D139" s="135" t="e">
        <f ca="1">+_xlfn.IFNA(VLOOKUP(B139,'Resultados General'!$C$11:$L$510,10,0),"")</f>
        <v>#NAME?</v>
      </c>
      <c r="E139" s="26" t="s">
        <v>76</v>
      </c>
      <c r="F139" s="26" t="s">
        <v>76</v>
      </c>
      <c r="G139" s="135" t="str">
        <f t="shared" ca="1" si="222"/>
        <v/>
      </c>
      <c r="H139" s="135" t="str">
        <f t="shared" ca="1" si="223"/>
        <v/>
      </c>
      <c r="I139" s="219" t="str">
        <f t="shared" si="224"/>
        <v/>
      </c>
      <c r="J139" s="138"/>
      <c r="M139" s="29" t="e">
        <f ca="1">+_xlfn.IFNA(VLOOKUP($B139,'Resultados General'!$C$11:$CG$510,MATCH(M$6,'Resultados General'!$C$10:$CG$10,0),0),"")</f>
        <v>#NAME?</v>
      </c>
      <c r="N139" s="29" t="str">
        <f t="shared" ca="1" si="150"/>
        <v/>
      </c>
      <c r="O139" s="29" t="str">
        <f t="shared" ca="1" si="151"/>
        <v/>
      </c>
      <c r="P139" s="29" t="e">
        <f ca="1">+_xlfn.IFNA(VLOOKUP($B139,'Resultados General'!$C$11:$CG$510,MATCH(P$6,'Resultados General'!$C$10:$CG$10,0),0),"")</f>
        <v>#NAME?</v>
      </c>
      <c r="Q139" s="29" t="str">
        <f t="shared" ca="1" si="152"/>
        <v/>
      </c>
      <c r="R139" s="29" t="str">
        <f t="shared" ca="1" si="153"/>
        <v/>
      </c>
      <c r="S139" s="29" t="e">
        <f ca="1">+_xlfn.IFNA(VLOOKUP($B139,'Resultados General'!$C$11:$CG$510,MATCH(S$6,'Resultados General'!$C$10:$CG$10,0),0),"")</f>
        <v>#NAME?</v>
      </c>
      <c r="T139" s="29" t="str">
        <f t="shared" ca="1" si="154"/>
        <v/>
      </c>
      <c r="U139" s="29" t="str">
        <f t="shared" ca="1" si="155"/>
        <v/>
      </c>
      <c r="V139" s="29" t="e">
        <f ca="1">+_xlfn.IFNA(VLOOKUP($B139,'Resultados General'!$C$11:$CG$510,MATCH(V$6,'Resultados General'!$C$10:$CG$10,0),0),"")</f>
        <v>#NAME?</v>
      </c>
      <c r="W139" s="29" t="str">
        <f t="shared" ca="1" si="156"/>
        <v/>
      </c>
      <c r="X139" s="29" t="str">
        <f t="shared" ca="1" si="157"/>
        <v/>
      </c>
      <c r="Y139" s="29" t="e">
        <f ca="1">+_xlfn.IFNA(VLOOKUP($B139,'Resultados General'!$C$11:$CG$510,MATCH(Y$6,'Resultados General'!$C$10:$CG$10,0),0),"")</f>
        <v>#NAME?</v>
      </c>
      <c r="Z139" s="29" t="str">
        <f t="shared" ca="1" si="158"/>
        <v/>
      </c>
      <c r="AA139" s="29" t="str">
        <f t="shared" ca="1" si="159"/>
        <v/>
      </c>
      <c r="AB139" s="29" t="e">
        <f ca="1">+_xlfn.IFNA(VLOOKUP($B139,'Resultados General'!$C$11:$CG$510,MATCH(AB$6,'Resultados General'!$C$10:$CG$10,0),0),"")</f>
        <v>#NAME?</v>
      </c>
      <c r="AC139" s="29" t="str">
        <f t="shared" ca="1" si="160"/>
        <v/>
      </c>
      <c r="AD139" s="29" t="str">
        <f t="shared" ca="1" si="161"/>
        <v/>
      </c>
      <c r="AE139" s="29" t="e">
        <f ca="1">+_xlfn.IFNA(VLOOKUP($B139,'Resultados General'!$C$11:$CG$510,MATCH(AE$6,'Resultados General'!$C$10:$CG$10,0),0),"")</f>
        <v>#NAME?</v>
      </c>
      <c r="AF139" s="29" t="str">
        <f t="shared" ca="1" si="162"/>
        <v/>
      </c>
      <c r="AG139" s="29" t="str">
        <f t="shared" ca="1" si="163"/>
        <v/>
      </c>
      <c r="AH139" s="29" t="e">
        <f ca="1">+_xlfn.IFNA(VLOOKUP($B139,'Resultados General'!$C$11:$CG$510,MATCH(AH$6,'Resultados General'!$C$10:$CG$10,0),0),"")</f>
        <v>#NAME?</v>
      </c>
      <c r="AI139" s="29" t="str">
        <f t="shared" ca="1" si="164"/>
        <v/>
      </c>
      <c r="AJ139" s="29" t="str">
        <f t="shared" ca="1" si="165"/>
        <v/>
      </c>
      <c r="AK139" s="29" t="e">
        <f ca="1">+_xlfn.IFNA(VLOOKUP($B139,'Resultados General'!$C$11:$CG$510,MATCH(AK$6,'Resultados General'!$C$10:$CG$10,0),0),"")</f>
        <v>#NAME?</v>
      </c>
      <c r="AL139" s="29" t="str">
        <f t="shared" ca="1" si="166"/>
        <v/>
      </c>
      <c r="AM139" s="29" t="str">
        <f t="shared" ca="1" si="167"/>
        <v/>
      </c>
      <c r="AN139" s="29" t="e">
        <f ca="1">+_xlfn.IFNA(VLOOKUP($B139,'Resultados General'!$C$11:$CG$510,MATCH(AN$6,'Resultados General'!$C$10:$CG$10,0),0),"")</f>
        <v>#NAME?</v>
      </c>
      <c r="AO139" s="29" t="str">
        <f t="shared" ca="1" si="168"/>
        <v/>
      </c>
      <c r="AP139" s="29" t="str">
        <f t="shared" ca="1" si="169"/>
        <v/>
      </c>
      <c r="AQ139" s="29" t="e">
        <f ca="1">+_xlfn.IFNA(VLOOKUP($B139,'Resultados General'!$C$11:$CG$510,MATCH(AQ$6,'Resultados General'!$C$10:$CG$10,0),0),"")</f>
        <v>#NAME?</v>
      </c>
      <c r="AR139" s="29" t="str">
        <f t="shared" ca="1" si="170"/>
        <v/>
      </c>
      <c r="AS139" s="29" t="str">
        <f t="shared" ca="1" si="171"/>
        <v/>
      </c>
      <c r="AT139" s="29" t="e">
        <f ca="1">+_xlfn.IFNA(VLOOKUP($B139,'Resultados General'!$C$11:$CG$510,MATCH(AT$6,'Resultados General'!$C$10:$CG$10,0),0),"")</f>
        <v>#NAME?</v>
      </c>
      <c r="AU139" s="29" t="str">
        <f t="shared" ca="1" si="172"/>
        <v/>
      </c>
      <c r="AV139" s="29" t="str">
        <f t="shared" ca="1" si="173"/>
        <v/>
      </c>
      <c r="AW139" s="29" t="e">
        <f ca="1">+_xlfn.IFNA(VLOOKUP($B139,'Resultados General'!$C$11:$CG$510,MATCH(AW$6,'Resultados General'!$C$10:$CG$10,0),0),"")</f>
        <v>#NAME?</v>
      </c>
      <c r="AX139" s="29" t="str">
        <f t="shared" ca="1" si="174"/>
        <v/>
      </c>
      <c r="AY139" s="29" t="str">
        <f t="shared" ca="1" si="175"/>
        <v/>
      </c>
      <c r="AZ139" s="29" t="e">
        <f ca="1">+_xlfn.IFNA(VLOOKUP($B139,'Resultados General'!$C$11:$CG$510,MATCH(AZ$6,'Resultados General'!$C$10:$CG$10,0),0),"")</f>
        <v>#NAME?</v>
      </c>
      <c r="BA139" s="29" t="str">
        <f t="shared" ca="1" si="176"/>
        <v/>
      </c>
      <c r="BB139" s="29" t="str">
        <f t="shared" ca="1" si="177"/>
        <v/>
      </c>
      <c r="BC139" s="29" t="e">
        <f ca="1">+_xlfn.IFNA(VLOOKUP($B139,'Resultados General'!$C$11:$CG$510,MATCH(BC$6,'Resultados General'!$C$10:$CG$10,0),0),"")</f>
        <v>#NAME?</v>
      </c>
      <c r="BD139" s="29" t="str">
        <f t="shared" ca="1" si="178"/>
        <v/>
      </c>
      <c r="BE139" s="29" t="str">
        <f t="shared" ca="1" si="179"/>
        <v/>
      </c>
      <c r="BF139" s="29" t="e">
        <f ca="1">+_xlfn.IFNA(VLOOKUP($B139,'Resultados General'!$C$11:$CG$510,MATCH(BF$6,'Resultados General'!$C$10:$CG$10,0),0),"")</f>
        <v>#NAME?</v>
      </c>
      <c r="BG139" s="29" t="str">
        <f t="shared" ca="1" si="180"/>
        <v/>
      </c>
      <c r="BH139" s="29" t="str">
        <f t="shared" ca="1" si="181"/>
        <v/>
      </c>
      <c r="BI139" s="29" t="e">
        <f ca="1">+_xlfn.IFNA(VLOOKUP($B139,'Resultados General'!$C$11:$CG$510,MATCH(BI$6,'Resultados General'!$C$10:$CG$10,0),0),"")</f>
        <v>#NAME?</v>
      </c>
      <c r="BJ139" s="29" t="str">
        <f t="shared" ca="1" si="182"/>
        <v/>
      </c>
      <c r="BK139" s="29" t="str">
        <f t="shared" ca="1" si="183"/>
        <v/>
      </c>
      <c r="BL139" s="29" t="e">
        <f ca="1">+_xlfn.IFNA(VLOOKUP($B139,'Resultados General'!$C$11:$CG$510,MATCH(BL$6,'Resultados General'!$C$10:$CG$10,0),0),"")</f>
        <v>#NAME?</v>
      </c>
      <c r="BM139" s="29" t="str">
        <f t="shared" ca="1" si="184"/>
        <v/>
      </c>
      <c r="BN139" s="29" t="str">
        <f t="shared" ca="1" si="185"/>
        <v/>
      </c>
      <c r="BO139" s="29" t="e">
        <f ca="1">+_xlfn.IFNA(VLOOKUP($B139,'Resultados General'!$C$11:$CG$510,MATCH(BO$6,'Resultados General'!$C$10:$CG$10,0),0),"")</f>
        <v>#NAME?</v>
      </c>
      <c r="BP139" s="29" t="str">
        <f t="shared" ca="1" si="186"/>
        <v/>
      </c>
      <c r="BQ139" s="29" t="str">
        <f t="shared" ca="1" si="187"/>
        <v/>
      </c>
      <c r="BR139" s="29" t="e">
        <f ca="1">+_xlfn.IFNA(VLOOKUP($B139,'Resultados General'!$C$11:$CG$510,MATCH(BR$6,'Resultados General'!$C$10:$CG$10,0),0),"")</f>
        <v>#NAME?</v>
      </c>
      <c r="BS139" s="29" t="str">
        <f t="shared" ca="1" si="188"/>
        <v/>
      </c>
      <c r="BT139" s="29" t="str">
        <f t="shared" ca="1" si="189"/>
        <v/>
      </c>
      <c r="BU139" s="29" t="e">
        <f ca="1">+_xlfn.IFNA(VLOOKUP($B139,'Resultados General'!$C$11:$CG$510,MATCH(BU$6,'Resultados General'!$C$10:$CG$10,0),0),"")</f>
        <v>#NAME?</v>
      </c>
      <c r="BV139" s="29" t="str">
        <f t="shared" ca="1" si="190"/>
        <v/>
      </c>
      <c r="BW139" s="29" t="str">
        <f t="shared" ca="1" si="191"/>
        <v/>
      </c>
      <c r="BX139" s="29" t="e">
        <f ca="1">+_xlfn.IFNA(VLOOKUP($B139,'Resultados General'!$C$11:$CG$510,MATCH(BX$6,'Resultados General'!$C$10:$CG$10,0),0),"")</f>
        <v>#NAME?</v>
      </c>
      <c r="BY139" s="29" t="str">
        <f t="shared" ca="1" si="192"/>
        <v/>
      </c>
      <c r="BZ139" s="29" t="str">
        <f t="shared" ca="1" si="193"/>
        <v/>
      </c>
      <c r="CA139" s="29" t="e">
        <f ca="1">+_xlfn.IFNA(VLOOKUP($B139,'Resultados General'!$C$11:$CG$510,MATCH(CA$6,'Resultados General'!$C$10:$CG$10,0),0),"")</f>
        <v>#NAME?</v>
      </c>
      <c r="CB139" s="29" t="str">
        <f t="shared" ca="1" si="194"/>
        <v/>
      </c>
      <c r="CC139" s="29" t="str">
        <f t="shared" ca="1" si="195"/>
        <v/>
      </c>
      <c r="CD139" s="29" t="e">
        <f ca="1">+_xlfn.IFNA(VLOOKUP($B139,'Resultados General'!$C$11:$CG$510,MATCH(CD$6,'Resultados General'!$C$10:$CG$10,0),0),"")</f>
        <v>#NAME?</v>
      </c>
      <c r="CE139" s="29" t="str">
        <f t="shared" ca="1" si="196"/>
        <v/>
      </c>
      <c r="CF139" s="29" t="str">
        <f t="shared" ca="1" si="197"/>
        <v/>
      </c>
      <c r="CG139" s="29" t="e">
        <f ca="1">+_xlfn.IFNA(VLOOKUP($B139,'Resultados General'!$C$11:$CG$510,MATCH(CG$6,'Resultados General'!$C$10:$CG$10,0),0),"")</f>
        <v>#NAME?</v>
      </c>
      <c r="CH139" s="29" t="str">
        <f t="shared" ca="1" si="198"/>
        <v/>
      </c>
      <c r="CI139" s="29" t="str">
        <f t="shared" ca="1" si="199"/>
        <v/>
      </c>
      <c r="CJ139" s="29" t="e">
        <f ca="1">+_xlfn.IFNA(VLOOKUP($B139,'Resultados General'!$C$11:$CG$510,MATCH(CJ$6,'Resultados General'!$C$10:$CG$10,0),0),"")</f>
        <v>#NAME?</v>
      </c>
      <c r="CK139" s="29" t="str">
        <f t="shared" ca="1" si="200"/>
        <v/>
      </c>
      <c r="CL139" s="29" t="str">
        <f t="shared" ca="1" si="201"/>
        <v/>
      </c>
      <c r="CM139" s="29" t="e">
        <f ca="1">+_xlfn.IFNA(VLOOKUP($B139,'Resultados General'!$C$11:$CG$510,MATCH(CM$6,'Resultados General'!$C$10:$CG$10,0),0),"")</f>
        <v>#NAME?</v>
      </c>
      <c r="CN139" s="29" t="str">
        <f t="shared" ca="1" si="202"/>
        <v/>
      </c>
      <c r="CO139" s="29" t="str">
        <f t="shared" ca="1" si="203"/>
        <v/>
      </c>
      <c r="CP139" s="29" t="e">
        <f ca="1">+_xlfn.IFNA(VLOOKUP($B139,'Resultados General'!$C$11:$CG$510,MATCH(CP$6,'Resultados General'!$C$10:$CG$10,0),0),"")</f>
        <v>#NAME?</v>
      </c>
      <c r="CQ139" s="29" t="str">
        <f t="shared" ca="1" si="204"/>
        <v/>
      </c>
      <c r="CR139" s="29" t="str">
        <f t="shared" ca="1" si="205"/>
        <v/>
      </c>
      <c r="CS139" s="29" t="e">
        <f ca="1">+_xlfn.IFNA(VLOOKUP($B139,'Resultados General'!$C$11:$CG$510,MATCH(CS$6,'Resultados General'!$C$10:$CG$10,0),0),"")</f>
        <v>#NAME?</v>
      </c>
      <c r="CT139" s="29" t="str">
        <f t="shared" ca="1" si="206"/>
        <v/>
      </c>
      <c r="CU139" s="29" t="str">
        <f t="shared" ca="1" si="207"/>
        <v/>
      </c>
      <c r="CV139" s="29" t="e">
        <f ca="1">+_xlfn.IFNA(VLOOKUP($B139,'Resultados General'!$C$11:$CG$510,MATCH(CV$6,'Resultados General'!$C$10:$CG$10,0),0),"")</f>
        <v>#NAME?</v>
      </c>
      <c r="CW139" s="29" t="str">
        <f t="shared" ca="1" si="208"/>
        <v/>
      </c>
      <c r="CX139" s="29" t="str">
        <f t="shared" ca="1" si="209"/>
        <v/>
      </c>
      <c r="CY139" s="29" t="e">
        <f ca="1">+_xlfn.IFNA(VLOOKUP($B139,'Resultados General'!$C$11:$CG$510,MATCH(CY$6,'Resultados General'!$C$10:$CG$10,0),0),"")</f>
        <v>#NAME?</v>
      </c>
      <c r="CZ139" s="29" t="str">
        <f t="shared" ca="1" si="210"/>
        <v/>
      </c>
      <c r="DA139" s="29" t="str">
        <f t="shared" ca="1" si="211"/>
        <v/>
      </c>
      <c r="DB139" s="29" t="e">
        <f ca="1">+_xlfn.IFNA(VLOOKUP($B139,'Resultados General'!$C$11:$CG$510,MATCH(DB$6,'Resultados General'!$C$10:$CG$10,0),0),"")</f>
        <v>#NAME?</v>
      </c>
      <c r="DC139" s="29" t="str">
        <f t="shared" ca="1" si="212"/>
        <v/>
      </c>
      <c r="DD139" s="29" t="str">
        <f t="shared" ca="1" si="213"/>
        <v/>
      </c>
      <c r="DE139" s="29" t="e">
        <f ca="1">+_xlfn.IFNA(VLOOKUP($B139,'Resultados General'!$C$11:$CG$510,MATCH(DE$6,'Resultados General'!$C$10:$CG$10,0),0),"")</f>
        <v>#NAME?</v>
      </c>
      <c r="DF139" s="29" t="str">
        <f t="shared" ca="1" si="214"/>
        <v/>
      </c>
      <c r="DG139" s="29" t="str">
        <f t="shared" ca="1" si="215"/>
        <v/>
      </c>
      <c r="DH139" s="29" t="e">
        <f ca="1">+_xlfn.IFNA(VLOOKUP($B139,'Resultados General'!$C$11:$CG$510,MATCH(DH$6,'Resultados General'!$C$10:$CG$10,0),0),"")</f>
        <v>#NAME?</v>
      </c>
      <c r="DI139" s="29" t="str">
        <f t="shared" ca="1" si="216"/>
        <v/>
      </c>
      <c r="DJ139" s="29" t="str">
        <f t="shared" ca="1" si="217"/>
        <v/>
      </c>
      <c r="DK139" s="29" t="e">
        <f ca="1">+_xlfn.IFNA(VLOOKUP($B139,'Resultados General'!$C$11:$CG$510,MATCH(DK$6,'Resultados General'!$C$10:$CG$10,0),0),"")</f>
        <v>#NAME?</v>
      </c>
      <c r="DL139" s="29" t="str">
        <f t="shared" ca="1" si="218"/>
        <v/>
      </c>
      <c r="DM139" s="29" t="str">
        <f t="shared" ca="1" si="219"/>
        <v/>
      </c>
      <c r="DN139" s="29" t="e">
        <f ca="1">+_xlfn.IFNA(VLOOKUP($B139,'Resultados General'!$C$11:$CG$510,MATCH(DN$6,'Resultados General'!$C$10:$CG$10,0),0),"")</f>
        <v>#NAME?</v>
      </c>
      <c r="DO139" s="29" t="str">
        <f t="shared" ca="1" si="220"/>
        <v/>
      </c>
      <c r="DP139" s="29" t="str">
        <f t="shared" ca="1" si="221"/>
        <v/>
      </c>
    </row>
    <row r="140" spans="2:120">
      <c r="B140" s="219" t="str">
        <f>+IF('Resultados General'!C143="","",'Resultados General'!C143)</f>
        <v/>
      </c>
      <c r="C140" s="134" t="e">
        <f ca="1">+_xlfn.IFNA(VLOOKUP('Distribución de puestos'!B140,'Resultados General'!$C$11:$J$510,8,0),"")</f>
        <v>#NAME?</v>
      </c>
      <c r="D140" s="135" t="e">
        <f ca="1">+_xlfn.IFNA(VLOOKUP(B140,'Resultados General'!$C$11:$L$510,10,0),"")</f>
        <v>#NAME?</v>
      </c>
      <c r="E140" s="26" t="s">
        <v>76</v>
      </c>
      <c r="F140" s="26" t="s">
        <v>76</v>
      </c>
      <c r="G140" s="135" t="str">
        <f t="shared" ca="1" si="222"/>
        <v/>
      </c>
      <c r="H140" s="135" t="str">
        <f t="shared" ca="1" si="223"/>
        <v/>
      </c>
      <c r="I140" s="219" t="str">
        <f t="shared" si="224"/>
        <v/>
      </c>
      <c r="J140" s="138"/>
      <c r="M140" s="29" t="e">
        <f ca="1">+_xlfn.IFNA(VLOOKUP($B140,'Resultados General'!$C$11:$CG$510,MATCH(M$6,'Resultados General'!$C$10:$CG$10,0),0),"")</f>
        <v>#NAME?</v>
      </c>
      <c r="N140" s="29" t="str">
        <f t="shared" ca="1" si="150"/>
        <v/>
      </c>
      <c r="O140" s="29" t="str">
        <f t="shared" ca="1" si="151"/>
        <v/>
      </c>
      <c r="P140" s="29" t="e">
        <f ca="1">+_xlfn.IFNA(VLOOKUP($B140,'Resultados General'!$C$11:$CG$510,MATCH(P$6,'Resultados General'!$C$10:$CG$10,0),0),"")</f>
        <v>#NAME?</v>
      </c>
      <c r="Q140" s="29" t="str">
        <f t="shared" ca="1" si="152"/>
        <v/>
      </c>
      <c r="R140" s="29" t="str">
        <f t="shared" ca="1" si="153"/>
        <v/>
      </c>
      <c r="S140" s="29" t="e">
        <f ca="1">+_xlfn.IFNA(VLOOKUP($B140,'Resultados General'!$C$11:$CG$510,MATCH(S$6,'Resultados General'!$C$10:$CG$10,0),0),"")</f>
        <v>#NAME?</v>
      </c>
      <c r="T140" s="29" t="str">
        <f t="shared" ca="1" si="154"/>
        <v/>
      </c>
      <c r="U140" s="29" t="str">
        <f t="shared" ca="1" si="155"/>
        <v/>
      </c>
      <c r="V140" s="29" t="e">
        <f ca="1">+_xlfn.IFNA(VLOOKUP($B140,'Resultados General'!$C$11:$CG$510,MATCH(V$6,'Resultados General'!$C$10:$CG$10,0),0),"")</f>
        <v>#NAME?</v>
      </c>
      <c r="W140" s="29" t="str">
        <f t="shared" ca="1" si="156"/>
        <v/>
      </c>
      <c r="X140" s="29" t="str">
        <f t="shared" ca="1" si="157"/>
        <v/>
      </c>
      <c r="Y140" s="29" t="e">
        <f ca="1">+_xlfn.IFNA(VLOOKUP($B140,'Resultados General'!$C$11:$CG$510,MATCH(Y$6,'Resultados General'!$C$10:$CG$10,0),0),"")</f>
        <v>#NAME?</v>
      </c>
      <c r="Z140" s="29" t="str">
        <f t="shared" ca="1" si="158"/>
        <v/>
      </c>
      <c r="AA140" s="29" t="str">
        <f t="shared" ca="1" si="159"/>
        <v/>
      </c>
      <c r="AB140" s="29" t="e">
        <f ca="1">+_xlfn.IFNA(VLOOKUP($B140,'Resultados General'!$C$11:$CG$510,MATCH(AB$6,'Resultados General'!$C$10:$CG$10,0),0),"")</f>
        <v>#NAME?</v>
      </c>
      <c r="AC140" s="29" t="str">
        <f t="shared" ca="1" si="160"/>
        <v/>
      </c>
      <c r="AD140" s="29" t="str">
        <f t="shared" ca="1" si="161"/>
        <v/>
      </c>
      <c r="AE140" s="29" t="e">
        <f ca="1">+_xlfn.IFNA(VLOOKUP($B140,'Resultados General'!$C$11:$CG$510,MATCH(AE$6,'Resultados General'!$C$10:$CG$10,0),0),"")</f>
        <v>#NAME?</v>
      </c>
      <c r="AF140" s="29" t="str">
        <f t="shared" ca="1" si="162"/>
        <v/>
      </c>
      <c r="AG140" s="29" t="str">
        <f t="shared" ca="1" si="163"/>
        <v/>
      </c>
      <c r="AH140" s="29" t="e">
        <f ca="1">+_xlfn.IFNA(VLOOKUP($B140,'Resultados General'!$C$11:$CG$510,MATCH(AH$6,'Resultados General'!$C$10:$CG$10,0),0),"")</f>
        <v>#NAME?</v>
      </c>
      <c r="AI140" s="29" t="str">
        <f t="shared" ca="1" si="164"/>
        <v/>
      </c>
      <c r="AJ140" s="29" t="str">
        <f t="shared" ca="1" si="165"/>
        <v/>
      </c>
      <c r="AK140" s="29" t="e">
        <f ca="1">+_xlfn.IFNA(VLOOKUP($B140,'Resultados General'!$C$11:$CG$510,MATCH(AK$6,'Resultados General'!$C$10:$CG$10,0),0),"")</f>
        <v>#NAME?</v>
      </c>
      <c r="AL140" s="29" t="str">
        <f t="shared" ca="1" si="166"/>
        <v/>
      </c>
      <c r="AM140" s="29" t="str">
        <f t="shared" ca="1" si="167"/>
        <v/>
      </c>
      <c r="AN140" s="29" t="e">
        <f ca="1">+_xlfn.IFNA(VLOOKUP($B140,'Resultados General'!$C$11:$CG$510,MATCH(AN$6,'Resultados General'!$C$10:$CG$10,0),0),"")</f>
        <v>#NAME?</v>
      </c>
      <c r="AO140" s="29" t="str">
        <f t="shared" ca="1" si="168"/>
        <v/>
      </c>
      <c r="AP140" s="29" t="str">
        <f t="shared" ca="1" si="169"/>
        <v/>
      </c>
      <c r="AQ140" s="29" t="e">
        <f ca="1">+_xlfn.IFNA(VLOOKUP($B140,'Resultados General'!$C$11:$CG$510,MATCH(AQ$6,'Resultados General'!$C$10:$CG$10,0),0),"")</f>
        <v>#NAME?</v>
      </c>
      <c r="AR140" s="29" t="str">
        <f t="shared" ca="1" si="170"/>
        <v/>
      </c>
      <c r="AS140" s="29" t="str">
        <f t="shared" ca="1" si="171"/>
        <v/>
      </c>
      <c r="AT140" s="29" t="e">
        <f ca="1">+_xlfn.IFNA(VLOOKUP($B140,'Resultados General'!$C$11:$CG$510,MATCH(AT$6,'Resultados General'!$C$10:$CG$10,0),0),"")</f>
        <v>#NAME?</v>
      </c>
      <c r="AU140" s="29" t="str">
        <f t="shared" ca="1" si="172"/>
        <v/>
      </c>
      <c r="AV140" s="29" t="str">
        <f t="shared" ca="1" si="173"/>
        <v/>
      </c>
      <c r="AW140" s="29" t="e">
        <f ca="1">+_xlfn.IFNA(VLOOKUP($B140,'Resultados General'!$C$11:$CG$510,MATCH(AW$6,'Resultados General'!$C$10:$CG$10,0),0),"")</f>
        <v>#NAME?</v>
      </c>
      <c r="AX140" s="29" t="str">
        <f t="shared" ca="1" si="174"/>
        <v/>
      </c>
      <c r="AY140" s="29" t="str">
        <f t="shared" ca="1" si="175"/>
        <v/>
      </c>
      <c r="AZ140" s="29" t="e">
        <f ca="1">+_xlfn.IFNA(VLOOKUP($B140,'Resultados General'!$C$11:$CG$510,MATCH(AZ$6,'Resultados General'!$C$10:$CG$10,0),0),"")</f>
        <v>#NAME?</v>
      </c>
      <c r="BA140" s="29" t="str">
        <f t="shared" ca="1" si="176"/>
        <v/>
      </c>
      <c r="BB140" s="29" t="str">
        <f t="shared" ca="1" si="177"/>
        <v/>
      </c>
      <c r="BC140" s="29" t="e">
        <f ca="1">+_xlfn.IFNA(VLOOKUP($B140,'Resultados General'!$C$11:$CG$510,MATCH(BC$6,'Resultados General'!$C$10:$CG$10,0),0),"")</f>
        <v>#NAME?</v>
      </c>
      <c r="BD140" s="29" t="str">
        <f t="shared" ca="1" si="178"/>
        <v/>
      </c>
      <c r="BE140" s="29" t="str">
        <f t="shared" ca="1" si="179"/>
        <v/>
      </c>
      <c r="BF140" s="29" t="e">
        <f ca="1">+_xlfn.IFNA(VLOOKUP($B140,'Resultados General'!$C$11:$CG$510,MATCH(BF$6,'Resultados General'!$C$10:$CG$10,0),0),"")</f>
        <v>#NAME?</v>
      </c>
      <c r="BG140" s="29" t="str">
        <f t="shared" ca="1" si="180"/>
        <v/>
      </c>
      <c r="BH140" s="29" t="str">
        <f t="shared" ca="1" si="181"/>
        <v/>
      </c>
      <c r="BI140" s="29" t="e">
        <f ca="1">+_xlfn.IFNA(VLOOKUP($B140,'Resultados General'!$C$11:$CG$510,MATCH(BI$6,'Resultados General'!$C$10:$CG$10,0),0),"")</f>
        <v>#NAME?</v>
      </c>
      <c r="BJ140" s="29" t="str">
        <f t="shared" ca="1" si="182"/>
        <v/>
      </c>
      <c r="BK140" s="29" t="str">
        <f t="shared" ca="1" si="183"/>
        <v/>
      </c>
      <c r="BL140" s="29" t="e">
        <f ca="1">+_xlfn.IFNA(VLOOKUP($B140,'Resultados General'!$C$11:$CG$510,MATCH(BL$6,'Resultados General'!$C$10:$CG$10,0),0),"")</f>
        <v>#NAME?</v>
      </c>
      <c r="BM140" s="29" t="str">
        <f t="shared" ca="1" si="184"/>
        <v/>
      </c>
      <c r="BN140" s="29" t="str">
        <f t="shared" ca="1" si="185"/>
        <v/>
      </c>
      <c r="BO140" s="29" t="e">
        <f ca="1">+_xlfn.IFNA(VLOOKUP($B140,'Resultados General'!$C$11:$CG$510,MATCH(BO$6,'Resultados General'!$C$10:$CG$10,0),0),"")</f>
        <v>#NAME?</v>
      </c>
      <c r="BP140" s="29" t="str">
        <f t="shared" ca="1" si="186"/>
        <v/>
      </c>
      <c r="BQ140" s="29" t="str">
        <f t="shared" ca="1" si="187"/>
        <v/>
      </c>
      <c r="BR140" s="29" t="e">
        <f ca="1">+_xlfn.IFNA(VLOOKUP($B140,'Resultados General'!$C$11:$CG$510,MATCH(BR$6,'Resultados General'!$C$10:$CG$10,0),0),"")</f>
        <v>#NAME?</v>
      </c>
      <c r="BS140" s="29" t="str">
        <f t="shared" ca="1" si="188"/>
        <v/>
      </c>
      <c r="BT140" s="29" t="str">
        <f t="shared" ca="1" si="189"/>
        <v/>
      </c>
      <c r="BU140" s="29" t="e">
        <f ca="1">+_xlfn.IFNA(VLOOKUP($B140,'Resultados General'!$C$11:$CG$510,MATCH(BU$6,'Resultados General'!$C$10:$CG$10,0),0),"")</f>
        <v>#NAME?</v>
      </c>
      <c r="BV140" s="29" t="str">
        <f t="shared" ca="1" si="190"/>
        <v/>
      </c>
      <c r="BW140" s="29" t="str">
        <f t="shared" ca="1" si="191"/>
        <v/>
      </c>
      <c r="BX140" s="29" t="e">
        <f ca="1">+_xlfn.IFNA(VLOOKUP($B140,'Resultados General'!$C$11:$CG$510,MATCH(BX$6,'Resultados General'!$C$10:$CG$10,0),0),"")</f>
        <v>#NAME?</v>
      </c>
      <c r="BY140" s="29" t="str">
        <f t="shared" ca="1" si="192"/>
        <v/>
      </c>
      <c r="BZ140" s="29" t="str">
        <f t="shared" ca="1" si="193"/>
        <v/>
      </c>
      <c r="CA140" s="29" t="e">
        <f ca="1">+_xlfn.IFNA(VLOOKUP($B140,'Resultados General'!$C$11:$CG$510,MATCH(CA$6,'Resultados General'!$C$10:$CG$10,0),0),"")</f>
        <v>#NAME?</v>
      </c>
      <c r="CB140" s="29" t="str">
        <f t="shared" ca="1" si="194"/>
        <v/>
      </c>
      <c r="CC140" s="29" t="str">
        <f t="shared" ca="1" si="195"/>
        <v/>
      </c>
      <c r="CD140" s="29" t="e">
        <f ca="1">+_xlfn.IFNA(VLOOKUP($B140,'Resultados General'!$C$11:$CG$510,MATCH(CD$6,'Resultados General'!$C$10:$CG$10,0),0),"")</f>
        <v>#NAME?</v>
      </c>
      <c r="CE140" s="29" t="str">
        <f t="shared" ca="1" si="196"/>
        <v/>
      </c>
      <c r="CF140" s="29" t="str">
        <f t="shared" ca="1" si="197"/>
        <v/>
      </c>
      <c r="CG140" s="29" t="e">
        <f ca="1">+_xlfn.IFNA(VLOOKUP($B140,'Resultados General'!$C$11:$CG$510,MATCH(CG$6,'Resultados General'!$C$10:$CG$10,0),0),"")</f>
        <v>#NAME?</v>
      </c>
      <c r="CH140" s="29" t="str">
        <f t="shared" ca="1" si="198"/>
        <v/>
      </c>
      <c r="CI140" s="29" t="str">
        <f t="shared" ca="1" si="199"/>
        <v/>
      </c>
      <c r="CJ140" s="29" t="e">
        <f ca="1">+_xlfn.IFNA(VLOOKUP($B140,'Resultados General'!$C$11:$CG$510,MATCH(CJ$6,'Resultados General'!$C$10:$CG$10,0),0),"")</f>
        <v>#NAME?</v>
      </c>
      <c r="CK140" s="29" t="str">
        <f t="shared" ca="1" si="200"/>
        <v/>
      </c>
      <c r="CL140" s="29" t="str">
        <f t="shared" ca="1" si="201"/>
        <v/>
      </c>
      <c r="CM140" s="29" t="e">
        <f ca="1">+_xlfn.IFNA(VLOOKUP($B140,'Resultados General'!$C$11:$CG$510,MATCH(CM$6,'Resultados General'!$C$10:$CG$10,0),0),"")</f>
        <v>#NAME?</v>
      </c>
      <c r="CN140" s="29" t="str">
        <f t="shared" ca="1" si="202"/>
        <v/>
      </c>
      <c r="CO140" s="29" t="str">
        <f t="shared" ca="1" si="203"/>
        <v/>
      </c>
      <c r="CP140" s="29" t="e">
        <f ca="1">+_xlfn.IFNA(VLOOKUP($B140,'Resultados General'!$C$11:$CG$510,MATCH(CP$6,'Resultados General'!$C$10:$CG$10,0),0),"")</f>
        <v>#NAME?</v>
      </c>
      <c r="CQ140" s="29" t="str">
        <f t="shared" ca="1" si="204"/>
        <v/>
      </c>
      <c r="CR140" s="29" t="str">
        <f t="shared" ca="1" si="205"/>
        <v/>
      </c>
      <c r="CS140" s="29" t="e">
        <f ca="1">+_xlfn.IFNA(VLOOKUP($B140,'Resultados General'!$C$11:$CG$510,MATCH(CS$6,'Resultados General'!$C$10:$CG$10,0),0),"")</f>
        <v>#NAME?</v>
      </c>
      <c r="CT140" s="29" t="str">
        <f t="shared" ca="1" si="206"/>
        <v/>
      </c>
      <c r="CU140" s="29" t="str">
        <f t="shared" ca="1" si="207"/>
        <v/>
      </c>
      <c r="CV140" s="29" t="e">
        <f ca="1">+_xlfn.IFNA(VLOOKUP($B140,'Resultados General'!$C$11:$CG$510,MATCH(CV$6,'Resultados General'!$C$10:$CG$10,0),0),"")</f>
        <v>#NAME?</v>
      </c>
      <c r="CW140" s="29" t="str">
        <f t="shared" ca="1" si="208"/>
        <v/>
      </c>
      <c r="CX140" s="29" t="str">
        <f t="shared" ca="1" si="209"/>
        <v/>
      </c>
      <c r="CY140" s="29" t="e">
        <f ca="1">+_xlfn.IFNA(VLOOKUP($B140,'Resultados General'!$C$11:$CG$510,MATCH(CY$6,'Resultados General'!$C$10:$CG$10,0),0),"")</f>
        <v>#NAME?</v>
      </c>
      <c r="CZ140" s="29" t="str">
        <f t="shared" ca="1" si="210"/>
        <v/>
      </c>
      <c r="DA140" s="29" t="str">
        <f t="shared" ca="1" si="211"/>
        <v/>
      </c>
      <c r="DB140" s="29" t="e">
        <f ca="1">+_xlfn.IFNA(VLOOKUP($B140,'Resultados General'!$C$11:$CG$510,MATCH(DB$6,'Resultados General'!$C$10:$CG$10,0),0),"")</f>
        <v>#NAME?</v>
      </c>
      <c r="DC140" s="29" t="str">
        <f t="shared" ca="1" si="212"/>
        <v/>
      </c>
      <c r="DD140" s="29" t="str">
        <f t="shared" ca="1" si="213"/>
        <v/>
      </c>
      <c r="DE140" s="29" t="e">
        <f ca="1">+_xlfn.IFNA(VLOOKUP($B140,'Resultados General'!$C$11:$CG$510,MATCH(DE$6,'Resultados General'!$C$10:$CG$10,0),0),"")</f>
        <v>#NAME?</v>
      </c>
      <c r="DF140" s="29" t="str">
        <f t="shared" ca="1" si="214"/>
        <v/>
      </c>
      <c r="DG140" s="29" t="str">
        <f t="shared" ca="1" si="215"/>
        <v/>
      </c>
      <c r="DH140" s="29" t="e">
        <f ca="1">+_xlfn.IFNA(VLOOKUP($B140,'Resultados General'!$C$11:$CG$510,MATCH(DH$6,'Resultados General'!$C$10:$CG$10,0),0),"")</f>
        <v>#NAME?</v>
      </c>
      <c r="DI140" s="29" t="str">
        <f t="shared" ca="1" si="216"/>
        <v/>
      </c>
      <c r="DJ140" s="29" t="str">
        <f t="shared" ca="1" si="217"/>
        <v/>
      </c>
      <c r="DK140" s="29" t="e">
        <f ca="1">+_xlfn.IFNA(VLOOKUP($B140,'Resultados General'!$C$11:$CG$510,MATCH(DK$6,'Resultados General'!$C$10:$CG$10,0),0),"")</f>
        <v>#NAME?</v>
      </c>
      <c r="DL140" s="29" t="str">
        <f t="shared" ca="1" si="218"/>
        <v/>
      </c>
      <c r="DM140" s="29" t="str">
        <f t="shared" ca="1" si="219"/>
        <v/>
      </c>
      <c r="DN140" s="29" t="e">
        <f ca="1">+_xlfn.IFNA(VLOOKUP($B140,'Resultados General'!$C$11:$CG$510,MATCH(DN$6,'Resultados General'!$C$10:$CG$10,0),0),"")</f>
        <v>#NAME?</v>
      </c>
      <c r="DO140" s="29" t="str">
        <f t="shared" ca="1" si="220"/>
        <v/>
      </c>
      <c r="DP140" s="29" t="str">
        <f t="shared" ca="1" si="221"/>
        <v/>
      </c>
    </row>
    <row r="141" spans="2:120">
      <c r="B141" s="219" t="str">
        <f>+IF('Resultados General'!C144="","",'Resultados General'!C144)</f>
        <v/>
      </c>
      <c r="C141" s="134" t="e">
        <f ca="1">+_xlfn.IFNA(VLOOKUP('Distribución de puestos'!B141,'Resultados General'!$C$11:$J$510,8,0),"")</f>
        <v>#NAME?</v>
      </c>
      <c r="D141" s="135" t="e">
        <f ca="1">+_xlfn.IFNA(VLOOKUP(B141,'Resultados General'!$C$11:$L$510,10,0),"")</f>
        <v>#NAME?</v>
      </c>
      <c r="E141" s="26" t="s">
        <v>76</v>
      </c>
      <c r="F141" s="26" t="s">
        <v>76</v>
      </c>
      <c r="G141" s="135" t="str">
        <f t="shared" ca="1" si="222"/>
        <v/>
      </c>
      <c r="H141" s="135" t="str">
        <f t="shared" ca="1" si="223"/>
        <v/>
      </c>
      <c r="I141" s="219" t="str">
        <f t="shared" si="224"/>
        <v/>
      </c>
      <c r="J141" s="138"/>
      <c r="M141" s="29" t="e">
        <f ca="1">+_xlfn.IFNA(VLOOKUP($B141,'Resultados General'!$C$11:$CG$510,MATCH(M$6,'Resultados General'!$C$10:$CG$10,0),0),"")</f>
        <v>#NAME?</v>
      </c>
      <c r="N141" s="29" t="str">
        <f t="shared" ca="1" si="150"/>
        <v/>
      </c>
      <c r="O141" s="29" t="str">
        <f t="shared" ca="1" si="151"/>
        <v/>
      </c>
      <c r="P141" s="29" t="e">
        <f ca="1">+_xlfn.IFNA(VLOOKUP($B141,'Resultados General'!$C$11:$CG$510,MATCH(P$6,'Resultados General'!$C$10:$CG$10,0),0),"")</f>
        <v>#NAME?</v>
      </c>
      <c r="Q141" s="29" t="str">
        <f t="shared" ca="1" si="152"/>
        <v/>
      </c>
      <c r="R141" s="29" t="str">
        <f t="shared" ca="1" si="153"/>
        <v/>
      </c>
      <c r="S141" s="29" t="e">
        <f ca="1">+_xlfn.IFNA(VLOOKUP($B141,'Resultados General'!$C$11:$CG$510,MATCH(S$6,'Resultados General'!$C$10:$CG$10,0),0),"")</f>
        <v>#NAME?</v>
      </c>
      <c r="T141" s="29" t="str">
        <f t="shared" ca="1" si="154"/>
        <v/>
      </c>
      <c r="U141" s="29" t="str">
        <f t="shared" ca="1" si="155"/>
        <v/>
      </c>
      <c r="V141" s="29" t="e">
        <f ca="1">+_xlfn.IFNA(VLOOKUP($B141,'Resultados General'!$C$11:$CG$510,MATCH(V$6,'Resultados General'!$C$10:$CG$10,0),0),"")</f>
        <v>#NAME?</v>
      </c>
      <c r="W141" s="29" t="str">
        <f t="shared" ca="1" si="156"/>
        <v/>
      </c>
      <c r="X141" s="29" t="str">
        <f t="shared" ca="1" si="157"/>
        <v/>
      </c>
      <c r="Y141" s="29" t="e">
        <f ca="1">+_xlfn.IFNA(VLOOKUP($B141,'Resultados General'!$C$11:$CG$510,MATCH(Y$6,'Resultados General'!$C$10:$CG$10,0),0),"")</f>
        <v>#NAME?</v>
      </c>
      <c r="Z141" s="29" t="str">
        <f t="shared" ca="1" si="158"/>
        <v/>
      </c>
      <c r="AA141" s="29" t="str">
        <f t="shared" ca="1" si="159"/>
        <v/>
      </c>
      <c r="AB141" s="29" t="e">
        <f ca="1">+_xlfn.IFNA(VLOOKUP($B141,'Resultados General'!$C$11:$CG$510,MATCH(AB$6,'Resultados General'!$C$10:$CG$10,0),0),"")</f>
        <v>#NAME?</v>
      </c>
      <c r="AC141" s="29" t="str">
        <f t="shared" ca="1" si="160"/>
        <v/>
      </c>
      <c r="AD141" s="29" t="str">
        <f t="shared" ca="1" si="161"/>
        <v/>
      </c>
      <c r="AE141" s="29" t="e">
        <f ca="1">+_xlfn.IFNA(VLOOKUP($B141,'Resultados General'!$C$11:$CG$510,MATCH(AE$6,'Resultados General'!$C$10:$CG$10,0),0),"")</f>
        <v>#NAME?</v>
      </c>
      <c r="AF141" s="29" t="str">
        <f t="shared" ca="1" si="162"/>
        <v/>
      </c>
      <c r="AG141" s="29" t="str">
        <f t="shared" ca="1" si="163"/>
        <v/>
      </c>
      <c r="AH141" s="29" t="e">
        <f ca="1">+_xlfn.IFNA(VLOOKUP($B141,'Resultados General'!$C$11:$CG$510,MATCH(AH$6,'Resultados General'!$C$10:$CG$10,0),0),"")</f>
        <v>#NAME?</v>
      </c>
      <c r="AI141" s="29" t="str">
        <f t="shared" ca="1" si="164"/>
        <v/>
      </c>
      <c r="AJ141" s="29" t="str">
        <f t="shared" ca="1" si="165"/>
        <v/>
      </c>
      <c r="AK141" s="29" t="e">
        <f ca="1">+_xlfn.IFNA(VLOOKUP($B141,'Resultados General'!$C$11:$CG$510,MATCH(AK$6,'Resultados General'!$C$10:$CG$10,0),0),"")</f>
        <v>#NAME?</v>
      </c>
      <c r="AL141" s="29" t="str">
        <f t="shared" ca="1" si="166"/>
        <v/>
      </c>
      <c r="AM141" s="29" t="str">
        <f t="shared" ca="1" si="167"/>
        <v/>
      </c>
      <c r="AN141" s="29" t="e">
        <f ca="1">+_xlfn.IFNA(VLOOKUP($B141,'Resultados General'!$C$11:$CG$510,MATCH(AN$6,'Resultados General'!$C$10:$CG$10,0),0),"")</f>
        <v>#NAME?</v>
      </c>
      <c r="AO141" s="29" t="str">
        <f t="shared" ca="1" si="168"/>
        <v/>
      </c>
      <c r="AP141" s="29" t="str">
        <f t="shared" ca="1" si="169"/>
        <v/>
      </c>
      <c r="AQ141" s="29" t="e">
        <f ca="1">+_xlfn.IFNA(VLOOKUP($B141,'Resultados General'!$C$11:$CG$510,MATCH(AQ$6,'Resultados General'!$C$10:$CG$10,0),0),"")</f>
        <v>#NAME?</v>
      </c>
      <c r="AR141" s="29" t="str">
        <f t="shared" ca="1" si="170"/>
        <v/>
      </c>
      <c r="AS141" s="29" t="str">
        <f t="shared" ca="1" si="171"/>
        <v/>
      </c>
      <c r="AT141" s="29" t="e">
        <f ca="1">+_xlfn.IFNA(VLOOKUP($B141,'Resultados General'!$C$11:$CG$510,MATCH(AT$6,'Resultados General'!$C$10:$CG$10,0),0),"")</f>
        <v>#NAME?</v>
      </c>
      <c r="AU141" s="29" t="str">
        <f t="shared" ca="1" si="172"/>
        <v/>
      </c>
      <c r="AV141" s="29" t="str">
        <f t="shared" ca="1" si="173"/>
        <v/>
      </c>
      <c r="AW141" s="29" t="e">
        <f ca="1">+_xlfn.IFNA(VLOOKUP($B141,'Resultados General'!$C$11:$CG$510,MATCH(AW$6,'Resultados General'!$C$10:$CG$10,0),0),"")</f>
        <v>#NAME?</v>
      </c>
      <c r="AX141" s="29" t="str">
        <f t="shared" ca="1" si="174"/>
        <v/>
      </c>
      <c r="AY141" s="29" t="str">
        <f t="shared" ca="1" si="175"/>
        <v/>
      </c>
      <c r="AZ141" s="29" t="e">
        <f ca="1">+_xlfn.IFNA(VLOOKUP($B141,'Resultados General'!$C$11:$CG$510,MATCH(AZ$6,'Resultados General'!$C$10:$CG$10,0),0),"")</f>
        <v>#NAME?</v>
      </c>
      <c r="BA141" s="29" t="str">
        <f t="shared" ca="1" si="176"/>
        <v/>
      </c>
      <c r="BB141" s="29" t="str">
        <f t="shared" ca="1" si="177"/>
        <v/>
      </c>
      <c r="BC141" s="29" t="e">
        <f ca="1">+_xlfn.IFNA(VLOOKUP($B141,'Resultados General'!$C$11:$CG$510,MATCH(BC$6,'Resultados General'!$C$10:$CG$10,0),0),"")</f>
        <v>#NAME?</v>
      </c>
      <c r="BD141" s="29" t="str">
        <f t="shared" ca="1" si="178"/>
        <v/>
      </c>
      <c r="BE141" s="29" t="str">
        <f t="shared" ca="1" si="179"/>
        <v/>
      </c>
      <c r="BF141" s="29" t="e">
        <f ca="1">+_xlfn.IFNA(VLOOKUP($B141,'Resultados General'!$C$11:$CG$510,MATCH(BF$6,'Resultados General'!$C$10:$CG$10,0),0),"")</f>
        <v>#NAME?</v>
      </c>
      <c r="BG141" s="29" t="str">
        <f t="shared" ca="1" si="180"/>
        <v/>
      </c>
      <c r="BH141" s="29" t="str">
        <f t="shared" ca="1" si="181"/>
        <v/>
      </c>
      <c r="BI141" s="29" t="e">
        <f ca="1">+_xlfn.IFNA(VLOOKUP($B141,'Resultados General'!$C$11:$CG$510,MATCH(BI$6,'Resultados General'!$C$10:$CG$10,0),0),"")</f>
        <v>#NAME?</v>
      </c>
      <c r="BJ141" s="29" t="str">
        <f t="shared" ca="1" si="182"/>
        <v/>
      </c>
      <c r="BK141" s="29" t="str">
        <f t="shared" ca="1" si="183"/>
        <v/>
      </c>
      <c r="BL141" s="29" t="e">
        <f ca="1">+_xlfn.IFNA(VLOOKUP($B141,'Resultados General'!$C$11:$CG$510,MATCH(BL$6,'Resultados General'!$C$10:$CG$10,0),0),"")</f>
        <v>#NAME?</v>
      </c>
      <c r="BM141" s="29" t="str">
        <f t="shared" ca="1" si="184"/>
        <v/>
      </c>
      <c r="BN141" s="29" t="str">
        <f t="shared" ca="1" si="185"/>
        <v/>
      </c>
      <c r="BO141" s="29" t="e">
        <f ca="1">+_xlfn.IFNA(VLOOKUP($B141,'Resultados General'!$C$11:$CG$510,MATCH(BO$6,'Resultados General'!$C$10:$CG$10,0),0),"")</f>
        <v>#NAME?</v>
      </c>
      <c r="BP141" s="29" t="str">
        <f t="shared" ca="1" si="186"/>
        <v/>
      </c>
      <c r="BQ141" s="29" t="str">
        <f t="shared" ca="1" si="187"/>
        <v/>
      </c>
      <c r="BR141" s="29" t="e">
        <f ca="1">+_xlfn.IFNA(VLOOKUP($B141,'Resultados General'!$C$11:$CG$510,MATCH(BR$6,'Resultados General'!$C$10:$CG$10,0),0),"")</f>
        <v>#NAME?</v>
      </c>
      <c r="BS141" s="29" t="str">
        <f t="shared" ca="1" si="188"/>
        <v/>
      </c>
      <c r="BT141" s="29" t="str">
        <f t="shared" ca="1" si="189"/>
        <v/>
      </c>
      <c r="BU141" s="29" t="e">
        <f ca="1">+_xlfn.IFNA(VLOOKUP($B141,'Resultados General'!$C$11:$CG$510,MATCH(BU$6,'Resultados General'!$C$10:$CG$10,0),0),"")</f>
        <v>#NAME?</v>
      </c>
      <c r="BV141" s="29" t="str">
        <f t="shared" ca="1" si="190"/>
        <v/>
      </c>
      <c r="BW141" s="29" t="str">
        <f t="shared" ca="1" si="191"/>
        <v/>
      </c>
      <c r="BX141" s="29" t="e">
        <f ca="1">+_xlfn.IFNA(VLOOKUP($B141,'Resultados General'!$C$11:$CG$510,MATCH(BX$6,'Resultados General'!$C$10:$CG$10,0),0),"")</f>
        <v>#NAME?</v>
      </c>
      <c r="BY141" s="29" t="str">
        <f t="shared" ca="1" si="192"/>
        <v/>
      </c>
      <c r="BZ141" s="29" t="str">
        <f t="shared" ca="1" si="193"/>
        <v/>
      </c>
      <c r="CA141" s="29" t="e">
        <f ca="1">+_xlfn.IFNA(VLOOKUP($B141,'Resultados General'!$C$11:$CG$510,MATCH(CA$6,'Resultados General'!$C$10:$CG$10,0),0),"")</f>
        <v>#NAME?</v>
      </c>
      <c r="CB141" s="29" t="str">
        <f t="shared" ca="1" si="194"/>
        <v/>
      </c>
      <c r="CC141" s="29" t="str">
        <f t="shared" ca="1" si="195"/>
        <v/>
      </c>
      <c r="CD141" s="29" t="e">
        <f ca="1">+_xlfn.IFNA(VLOOKUP($B141,'Resultados General'!$C$11:$CG$510,MATCH(CD$6,'Resultados General'!$C$10:$CG$10,0),0),"")</f>
        <v>#NAME?</v>
      </c>
      <c r="CE141" s="29" t="str">
        <f t="shared" ca="1" si="196"/>
        <v/>
      </c>
      <c r="CF141" s="29" t="str">
        <f t="shared" ca="1" si="197"/>
        <v/>
      </c>
      <c r="CG141" s="29" t="e">
        <f ca="1">+_xlfn.IFNA(VLOOKUP($B141,'Resultados General'!$C$11:$CG$510,MATCH(CG$6,'Resultados General'!$C$10:$CG$10,0),0),"")</f>
        <v>#NAME?</v>
      </c>
      <c r="CH141" s="29" t="str">
        <f t="shared" ca="1" si="198"/>
        <v/>
      </c>
      <c r="CI141" s="29" t="str">
        <f t="shared" ca="1" si="199"/>
        <v/>
      </c>
      <c r="CJ141" s="29" t="e">
        <f ca="1">+_xlfn.IFNA(VLOOKUP($B141,'Resultados General'!$C$11:$CG$510,MATCH(CJ$6,'Resultados General'!$C$10:$CG$10,0),0),"")</f>
        <v>#NAME?</v>
      </c>
      <c r="CK141" s="29" t="str">
        <f t="shared" ca="1" si="200"/>
        <v/>
      </c>
      <c r="CL141" s="29" t="str">
        <f t="shared" ca="1" si="201"/>
        <v/>
      </c>
      <c r="CM141" s="29" t="e">
        <f ca="1">+_xlfn.IFNA(VLOOKUP($B141,'Resultados General'!$C$11:$CG$510,MATCH(CM$6,'Resultados General'!$C$10:$CG$10,0),0),"")</f>
        <v>#NAME?</v>
      </c>
      <c r="CN141" s="29" t="str">
        <f t="shared" ca="1" si="202"/>
        <v/>
      </c>
      <c r="CO141" s="29" t="str">
        <f t="shared" ca="1" si="203"/>
        <v/>
      </c>
      <c r="CP141" s="29" t="e">
        <f ca="1">+_xlfn.IFNA(VLOOKUP($B141,'Resultados General'!$C$11:$CG$510,MATCH(CP$6,'Resultados General'!$C$10:$CG$10,0),0),"")</f>
        <v>#NAME?</v>
      </c>
      <c r="CQ141" s="29" t="str">
        <f t="shared" ca="1" si="204"/>
        <v/>
      </c>
      <c r="CR141" s="29" t="str">
        <f t="shared" ca="1" si="205"/>
        <v/>
      </c>
      <c r="CS141" s="29" t="e">
        <f ca="1">+_xlfn.IFNA(VLOOKUP($B141,'Resultados General'!$C$11:$CG$510,MATCH(CS$6,'Resultados General'!$C$10:$CG$10,0),0),"")</f>
        <v>#NAME?</v>
      </c>
      <c r="CT141" s="29" t="str">
        <f t="shared" ca="1" si="206"/>
        <v/>
      </c>
      <c r="CU141" s="29" t="str">
        <f t="shared" ca="1" si="207"/>
        <v/>
      </c>
      <c r="CV141" s="29" t="e">
        <f ca="1">+_xlfn.IFNA(VLOOKUP($B141,'Resultados General'!$C$11:$CG$510,MATCH(CV$6,'Resultados General'!$C$10:$CG$10,0),0),"")</f>
        <v>#NAME?</v>
      </c>
      <c r="CW141" s="29" t="str">
        <f t="shared" ca="1" si="208"/>
        <v/>
      </c>
      <c r="CX141" s="29" t="str">
        <f t="shared" ca="1" si="209"/>
        <v/>
      </c>
      <c r="CY141" s="29" t="e">
        <f ca="1">+_xlfn.IFNA(VLOOKUP($B141,'Resultados General'!$C$11:$CG$510,MATCH(CY$6,'Resultados General'!$C$10:$CG$10,0),0),"")</f>
        <v>#NAME?</v>
      </c>
      <c r="CZ141" s="29" t="str">
        <f t="shared" ca="1" si="210"/>
        <v/>
      </c>
      <c r="DA141" s="29" t="str">
        <f t="shared" ca="1" si="211"/>
        <v/>
      </c>
      <c r="DB141" s="29" t="e">
        <f ca="1">+_xlfn.IFNA(VLOOKUP($B141,'Resultados General'!$C$11:$CG$510,MATCH(DB$6,'Resultados General'!$C$10:$CG$10,0),0),"")</f>
        <v>#NAME?</v>
      </c>
      <c r="DC141" s="29" t="str">
        <f t="shared" ca="1" si="212"/>
        <v/>
      </c>
      <c r="DD141" s="29" t="str">
        <f t="shared" ca="1" si="213"/>
        <v/>
      </c>
      <c r="DE141" s="29" t="e">
        <f ca="1">+_xlfn.IFNA(VLOOKUP($B141,'Resultados General'!$C$11:$CG$510,MATCH(DE$6,'Resultados General'!$C$10:$CG$10,0),0),"")</f>
        <v>#NAME?</v>
      </c>
      <c r="DF141" s="29" t="str">
        <f t="shared" ca="1" si="214"/>
        <v/>
      </c>
      <c r="DG141" s="29" t="str">
        <f t="shared" ca="1" si="215"/>
        <v/>
      </c>
      <c r="DH141" s="29" t="e">
        <f ca="1">+_xlfn.IFNA(VLOOKUP($B141,'Resultados General'!$C$11:$CG$510,MATCH(DH$6,'Resultados General'!$C$10:$CG$10,0),0),"")</f>
        <v>#NAME?</v>
      </c>
      <c r="DI141" s="29" t="str">
        <f t="shared" ca="1" si="216"/>
        <v/>
      </c>
      <c r="DJ141" s="29" t="str">
        <f t="shared" ca="1" si="217"/>
        <v/>
      </c>
      <c r="DK141" s="29" t="e">
        <f ca="1">+_xlfn.IFNA(VLOOKUP($B141,'Resultados General'!$C$11:$CG$510,MATCH(DK$6,'Resultados General'!$C$10:$CG$10,0),0),"")</f>
        <v>#NAME?</v>
      </c>
      <c r="DL141" s="29" t="str">
        <f t="shared" ca="1" si="218"/>
        <v/>
      </c>
      <c r="DM141" s="29" t="str">
        <f t="shared" ca="1" si="219"/>
        <v/>
      </c>
      <c r="DN141" s="29" t="e">
        <f ca="1">+_xlfn.IFNA(VLOOKUP($B141,'Resultados General'!$C$11:$CG$510,MATCH(DN$6,'Resultados General'!$C$10:$CG$10,0),0),"")</f>
        <v>#NAME?</v>
      </c>
      <c r="DO141" s="29" t="str">
        <f t="shared" ca="1" si="220"/>
        <v/>
      </c>
      <c r="DP141" s="29" t="str">
        <f t="shared" ca="1" si="221"/>
        <v/>
      </c>
    </row>
    <row r="142" spans="2:120">
      <c r="B142" s="219" t="str">
        <f>+IF('Resultados General'!C145="","",'Resultados General'!C145)</f>
        <v/>
      </c>
      <c r="C142" s="134" t="e">
        <f ca="1">+_xlfn.IFNA(VLOOKUP('Distribución de puestos'!B142,'Resultados General'!$C$11:$J$510,8,0),"")</f>
        <v>#NAME?</v>
      </c>
      <c r="D142" s="135" t="e">
        <f ca="1">+_xlfn.IFNA(VLOOKUP(B142,'Resultados General'!$C$11:$L$510,10,0),"")</f>
        <v>#NAME?</v>
      </c>
      <c r="E142" s="26" t="s">
        <v>76</v>
      </c>
      <c r="F142" s="26" t="s">
        <v>76</v>
      </c>
      <c r="G142" s="135" t="str">
        <f t="shared" ca="1" si="222"/>
        <v/>
      </c>
      <c r="H142" s="135" t="str">
        <f t="shared" ca="1" si="223"/>
        <v/>
      </c>
      <c r="I142" s="219" t="str">
        <f t="shared" si="224"/>
        <v/>
      </c>
      <c r="J142" s="138"/>
      <c r="M142" s="29" t="e">
        <f ca="1">+_xlfn.IFNA(VLOOKUP($B142,'Resultados General'!$C$11:$CG$510,MATCH(M$6,'Resultados General'!$C$10:$CG$10,0),0),"")</f>
        <v>#NAME?</v>
      </c>
      <c r="N142" s="29" t="str">
        <f t="shared" ca="1" si="150"/>
        <v/>
      </c>
      <c r="O142" s="29" t="str">
        <f t="shared" ca="1" si="151"/>
        <v/>
      </c>
      <c r="P142" s="29" t="e">
        <f ca="1">+_xlfn.IFNA(VLOOKUP($B142,'Resultados General'!$C$11:$CG$510,MATCH(P$6,'Resultados General'!$C$10:$CG$10,0),0),"")</f>
        <v>#NAME?</v>
      </c>
      <c r="Q142" s="29" t="str">
        <f t="shared" ca="1" si="152"/>
        <v/>
      </c>
      <c r="R142" s="29" t="str">
        <f t="shared" ca="1" si="153"/>
        <v/>
      </c>
      <c r="S142" s="29" t="e">
        <f ca="1">+_xlfn.IFNA(VLOOKUP($B142,'Resultados General'!$C$11:$CG$510,MATCH(S$6,'Resultados General'!$C$10:$CG$10,0),0),"")</f>
        <v>#NAME?</v>
      </c>
      <c r="T142" s="29" t="str">
        <f t="shared" ca="1" si="154"/>
        <v/>
      </c>
      <c r="U142" s="29" t="str">
        <f t="shared" ca="1" si="155"/>
        <v/>
      </c>
      <c r="V142" s="29" t="e">
        <f ca="1">+_xlfn.IFNA(VLOOKUP($B142,'Resultados General'!$C$11:$CG$510,MATCH(V$6,'Resultados General'!$C$10:$CG$10,0),0),"")</f>
        <v>#NAME?</v>
      </c>
      <c r="W142" s="29" t="str">
        <f t="shared" ca="1" si="156"/>
        <v/>
      </c>
      <c r="X142" s="29" t="str">
        <f t="shared" ca="1" si="157"/>
        <v/>
      </c>
      <c r="Y142" s="29" t="e">
        <f ca="1">+_xlfn.IFNA(VLOOKUP($B142,'Resultados General'!$C$11:$CG$510,MATCH(Y$6,'Resultados General'!$C$10:$CG$10,0),0),"")</f>
        <v>#NAME?</v>
      </c>
      <c r="Z142" s="29" t="str">
        <f t="shared" ca="1" si="158"/>
        <v/>
      </c>
      <c r="AA142" s="29" t="str">
        <f t="shared" ca="1" si="159"/>
        <v/>
      </c>
      <c r="AB142" s="29" t="e">
        <f ca="1">+_xlfn.IFNA(VLOOKUP($B142,'Resultados General'!$C$11:$CG$510,MATCH(AB$6,'Resultados General'!$C$10:$CG$10,0),0),"")</f>
        <v>#NAME?</v>
      </c>
      <c r="AC142" s="29" t="str">
        <f t="shared" ca="1" si="160"/>
        <v/>
      </c>
      <c r="AD142" s="29" t="str">
        <f t="shared" ca="1" si="161"/>
        <v/>
      </c>
      <c r="AE142" s="29" t="e">
        <f ca="1">+_xlfn.IFNA(VLOOKUP($B142,'Resultados General'!$C$11:$CG$510,MATCH(AE$6,'Resultados General'!$C$10:$CG$10,0),0),"")</f>
        <v>#NAME?</v>
      </c>
      <c r="AF142" s="29" t="str">
        <f t="shared" ca="1" si="162"/>
        <v/>
      </c>
      <c r="AG142" s="29" t="str">
        <f t="shared" ca="1" si="163"/>
        <v/>
      </c>
      <c r="AH142" s="29" t="e">
        <f ca="1">+_xlfn.IFNA(VLOOKUP($B142,'Resultados General'!$C$11:$CG$510,MATCH(AH$6,'Resultados General'!$C$10:$CG$10,0),0),"")</f>
        <v>#NAME?</v>
      </c>
      <c r="AI142" s="29" t="str">
        <f t="shared" ca="1" si="164"/>
        <v/>
      </c>
      <c r="AJ142" s="29" t="str">
        <f t="shared" ca="1" si="165"/>
        <v/>
      </c>
      <c r="AK142" s="29" t="e">
        <f ca="1">+_xlfn.IFNA(VLOOKUP($B142,'Resultados General'!$C$11:$CG$510,MATCH(AK$6,'Resultados General'!$C$10:$CG$10,0),0),"")</f>
        <v>#NAME?</v>
      </c>
      <c r="AL142" s="29" t="str">
        <f t="shared" ca="1" si="166"/>
        <v/>
      </c>
      <c r="AM142" s="29" t="str">
        <f t="shared" ca="1" si="167"/>
        <v/>
      </c>
      <c r="AN142" s="29" t="e">
        <f ca="1">+_xlfn.IFNA(VLOOKUP($B142,'Resultados General'!$C$11:$CG$510,MATCH(AN$6,'Resultados General'!$C$10:$CG$10,0),0),"")</f>
        <v>#NAME?</v>
      </c>
      <c r="AO142" s="29" t="str">
        <f t="shared" ca="1" si="168"/>
        <v/>
      </c>
      <c r="AP142" s="29" t="str">
        <f t="shared" ca="1" si="169"/>
        <v/>
      </c>
      <c r="AQ142" s="29" t="e">
        <f ca="1">+_xlfn.IFNA(VLOOKUP($B142,'Resultados General'!$C$11:$CG$510,MATCH(AQ$6,'Resultados General'!$C$10:$CG$10,0),0),"")</f>
        <v>#NAME?</v>
      </c>
      <c r="AR142" s="29" t="str">
        <f t="shared" ca="1" si="170"/>
        <v/>
      </c>
      <c r="AS142" s="29" t="str">
        <f t="shared" ca="1" si="171"/>
        <v/>
      </c>
      <c r="AT142" s="29" t="e">
        <f ca="1">+_xlfn.IFNA(VLOOKUP($B142,'Resultados General'!$C$11:$CG$510,MATCH(AT$6,'Resultados General'!$C$10:$CG$10,0),0),"")</f>
        <v>#NAME?</v>
      </c>
      <c r="AU142" s="29" t="str">
        <f t="shared" ca="1" si="172"/>
        <v/>
      </c>
      <c r="AV142" s="29" t="str">
        <f t="shared" ca="1" si="173"/>
        <v/>
      </c>
      <c r="AW142" s="29" t="e">
        <f ca="1">+_xlfn.IFNA(VLOOKUP($B142,'Resultados General'!$C$11:$CG$510,MATCH(AW$6,'Resultados General'!$C$10:$CG$10,0),0),"")</f>
        <v>#NAME?</v>
      </c>
      <c r="AX142" s="29" t="str">
        <f t="shared" ca="1" si="174"/>
        <v/>
      </c>
      <c r="AY142" s="29" t="str">
        <f t="shared" ca="1" si="175"/>
        <v/>
      </c>
      <c r="AZ142" s="29" t="e">
        <f ca="1">+_xlfn.IFNA(VLOOKUP($B142,'Resultados General'!$C$11:$CG$510,MATCH(AZ$6,'Resultados General'!$C$10:$CG$10,0),0),"")</f>
        <v>#NAME?</v>
      </c>
      <c r="BA142" s="29" t="str">
        <f t="shared" ca="1" si="176"/>
        <v/>
      </c>
      <c r="BB142" s="29" t="str">
        <f t="shared" ca="1" si="177"/>
        <v/>
      </c>
      <c r="BC142" s="29" t="e">
        <f ca="1">+_xlfn.IFNA(VLOOKUP($B142,'Resultados General'!$C$11:$CG$510,MATCH(BC$6,'Resultados General'!$C$10:$CG$10,0),0),"")</f>
        <v>#NAME?</v>
      </c>
      <c r="BD142" s="29" t="str">
        <f t="shared" ca="1" si="178"/>
        <v/>
      </c>
      <c r="BE142" s="29" t="str">
        <f t="shared" ca="1" si="179"/>
        <v/>
      </c>
      <c r="BF142" s="29" t="e">
        <f ca="1">+_xlfn.IFNA(VLOOKUP($B142,'Resultados General'!$C$11:$CG$510,MATCH(BF$6,'Resultados General'!$C$10:$CG$10,0),0),"")</f>
        <v>#NAME?</v>
      </c>
      <c r="BG142" s="29" t="str">
        <f t="shared" ca="1" si="180"/>
        <v/>
      </c>
      <c r="BH142" s="29" t="str">
        <f t="shared" ca="1" si="181"/>
        <v/>
      </c>
      <c r="BI142" s="29" t="e">
        <f ca="1">+_xlfn.IFNA(VLOOKUP($B142,'Resultados General'!$C$11:$CG$510,MATCH(BI$6,'Resultados General'!$C$10:$CG$10,0),0),"")</f>
        <v>#NAME?</v>
      </c>
      <c r="BJ142" s="29" t="str">
        <f t="shared" ca="1" si="182"/>
        <v/>
      </c>
      <c r="BK142" s="29" t="str">
        <f t="shared" ca="1" si="183"/>
        <v/>
      </c>
      <c r="BL142" s="29" t="e">
        <f ca="1">+_xlfn.IFNA(VLOOKUP($B142,'Resultados General'!$C$11:$CG$510,MATCH(BL$6,'Resultados General'!$C$10:$CG$10,0),0),"")</f>
        <v>#NAME?</v>
      </c>
      <c r="BM142" s="29" t="str">
        <f t="shared" ca="1" si="184"/>
        <v/>
      </c>
      <c r="BN142" s="29" t="str">
        <f t="shared" ca="1" si="185"/>
        <v/>
      </c>
      <c r="BO142" s="29" t="e">
        <f ca="1">+_xlfn.IFNA(VLOOKUP($B142,'Resultados General'!$C$11:$CG$510,MATCH(BO$6,'Resultados General'!$C$10:$CG$10,0),0),"")</f>
        <v>#NAME?</v>
      </c>
      <c r="BP142" s="29" t="str">
        <f t="shared" ca="1" si="186"/>
        <v/>
      </c>
      <c r="BQ142" s="29" t="str">
        <f t="shared" ca="1" si="187"/>
        <v/>
      </c>
      <c r="BR142" s="29" t="e">
        <f ca="1">+_xlfn.IFNA(VLOOKUP($B142,'Resultados General'!$C$11:$CG$510,MATCH(BR$6,'Resultados General'!$C$10:$CG$10,0),0),"")</f>
        <v>#NAME?</v>
      </c>
      <c r="BS142" s="29" t="str">
        <f t="shared" ca="1" si="188"/>
        <v/>
      </c>
      <c r="BT142" s="29" t="str">
        <f t="shared" ca="1" si="189"/>
        <v/>
      </c>
      <c r="BU142" s="29" t="e">
        <f ca="1">+_xlfn.IFNA(VLOOKUP($B142,'Resultados General'!$C$11:$CG$510,MATCH(BU$6,'Resultados General'!$C$10:$CG$10,0),0),"")</f>
        <v>#NAME?</v>
      </c>
      <c r="BV142" s="29" t="str">
        <f t="shared" ca="1" si="190"/>
        <v/>
      </c>
      <c r="BW142" s="29" t="str">
        <f t="shared" ca="1" si="191"/>
        <v/>
      </c>
      <c r="BX142" s="29" t="e">
        <f ca="1">+_xlfn.IFNA(VLOOKUP($B142,'Resultados General'!$C$11:$CG$510,MATCH(BX$6,'Resultados General'!$C$10:$CG$10,0),0),"")</f>
        <v>#NAME?</v>
      </c>
      <c r="BY142" s="29" t="str">
        <f t="shared" ca="1" si="192"/>
        <v/>
      </c>
      <c r="BZ142" s="29" t="str">
        <f t="shared" ca="1" si="193"/>
        <v/>
      </c>
      <c r="CA142" s="29" t="e">
        <f ca="1">+_xlfn.IFNA(VLOOKUP($B142,'Resultados General'!$C$11:$CG$510,MATCH(CA$6,'Resultados General'!$C$10:$CG$10,0),0),"")</f>
        <v>#NAME?</v>
      </c>
      <c r="CB142" s="29" t="str">
        <f t="shared" ca="1" si="194"/>
        <v/>
      </c>
      <c r="CC142" s="29" t="str">
        <f t="shared" ca="1" si="195"/>
        <v/>
      </c>
      <c r="CD142" s="29" t="e">
        <f ca="1">+_xlfn.IFNA(VLOOKUP($B142,'Resultados General'!$C$11:$CG$510,MATCH(CD$6,'Resultados General'!$C$10:$CG$10,0),0),"")</f>
        <v>#NAME?</v>
      </c>
      <c r="CE142" s="29" t="str">
        <f t="shared" ca="1" si="196"/>
        <v/>
      </c>
      <c r="CF142" s="29" t="str">
        <f t="shared" ca="1" si="197"/>
        <v/>
      </c>
      <c r="CG142" s="29" t="e">
        <f ca="1">+_xlfn.IFNA(VLOOKUP($B142,'Resultados General'!$C$11:$CG$510,MATCH(CG$6,'Resultados General'!$C$10:$CG$10,0),0),"")</f>
        <v>#NAME?</v>
      </c>
      <c r="CH142" s="29" t="str">
        <f t="shared" ca="1" si="198"/>
        <v/>
      </c>
      <c r="CI142" s="29" t="str">
        <f t="shared" ca="1" si="199"/>
        <v/>
      </c>
      <c r="CJ142" s="29" t="e">
        <f ca="1">+_xlfn.IFNA(VLOOKUP($B142,'Resultados General'!$C$11:$CG$510,MATCH(CJ$6,'Resultados General'!$C$10:$CG$10,0),0),"")</f>
        <v>#NAME?</v>
      </c>
      <c r="CK142" s="29" t="str">
        <f t="shared" ca="1" si="200"/>
        <v/>
      </c>
      <c r="CL142" s="29" t="str">
        <f t="shared" ca="1" si="201"/>
        <v/>
      </c>
      <c r="CM142" s="29" t="e">
        <f ca="1">+_xlfn.IFNA(VLOOKUP($B142,'Resultados General'!$C$11:$CG$510,MATCH(CM$6,'Resultados General'!$C$10:$CG$10,0),0),"")</f>
        <v>#NAME?</v>
      </c>
      <c r="CN142" s="29" t="str">
        <f t="shared" ca="1" si="202"/>
        <v/>
      </c>
      <c r="CO142" s="29" t="str">
        <f t="shared" ca="1" si="203"/>
        <v/>
      </c>
      <c r="CP142" s="29" t="e">
        <f ca="1">+_xlfn.IFNA(VLOOKUP($B142,'Resultados General'!$C$11:$CG$510,MATCH(CP$6,'Resultados General'!$C$10:$CG$10,0),0),"")</f>
        <v>#NAME?</v>
      </c>
      <c r="CQ142" s="29" t="str">
        <f t="shared" ca="1" si="204"/>
        <v/>
      </c>
      <c r="CR142" s="29" t="str">
        <f t="shared" ca="1" si="205"/>
        <v/>
      </c>
      <c r="CS142" s="29" t="e">
        <f ca="1">+_xlfn.IFNA(VLOOKUP($B142,'Resultados General'!$C$11:$CG$510,MATCH(CS$6,'Resultados General'!$C$10:$CG$10,0),0),"")</f>
        <v>#NAME?</v>
      </c>
      <c r="CT142" s="29" t="str">
        <f t="shared" ca="1" si="206"/>
        <v/>
      </c>
      <c r="CU142" s="29" t="str">
        <f t="shared" ca="1" si="207"/>
        <v/>
      </c>
      <c r="CV142" s="29" t="e">
        <f ca="1">+_xlfn.IFNA(VLOOKUP($B142,'Resultados General'!$C$11:$CG$510,MATCH(CV$6,'Resultados General'!$C$10:$CG$10,0),0),"")</f>
        <v>#NAME?</v>
      </c>
      <c r="CW142" s="29" t="str">
        <f t="shared" ca="1" si="208"/>
        <v/>
      </c>
      <c r="CX142" s="29" t="str">
        <f t="shared" ca="1" si="209"/>
        <v/>
      </c>
      <c r="CY142" s="29" t="e">
        <f ca="1">+_xlfn.IFNA(VLOOKUP($B142,'Resultados General'!$C$11:$CG$510,MATCH(CY$6,'Resultados General'!$C$10:$CG$10,0),0),"")</f>
        <v>#NAME?</v>
      </c>
      <c r="CZ142" s="29" t="str">
        <f t="shared" ca="1" si="210"/>
        <v/>
      </c>
      <c r="DA142" s="29" t="str">
        <f t="shared" ca="1" si="211"/>
        <v/>
      </c>
      <c r="DB142" s="29" t="e">
        <f ca="1">+_xlfn.IFNA(VLOOKUP($B142,'Resultados General'!$C$11:$CG$510,MATCH(DB$6,'Resultados General'!$C$10:$CG$10,0),0),"")</f>
        <v>#NAME?</v>
      </c>
      <c r="DC142" s="29" t="str">
        <f t="shared" ca="1" si="212"/>
        <v/>
      </c>
      <c r="DD142" s="29" t="str">
        <f t="shared" ca="1" si="213"/>
        <v/>
      </c>
      <c r="DE142" s="29" t="e">
        <f ca="1">+_xlfn.IFNA(VLOOKUP($B142,'Resultados General'!$C$11:$CG$510,MATCH(DE$6,'Resultados General'!$C$10:$CG$10,0),0),"")</f>
        <v>#NAME?</v>
      </c>
      <c r="DF142" s="29" t="str">
        <f t="shared" ca="1" si="214"/>
        <v/>
      </c>
      <c r="DG142" s="29" t="str">
        <f t="shared" ca="1" si="215"/>
        <v/>
      </c>
      <c r="DH142" s="29" t="e">
        <f ca="1">+_xlfn.IFNA(VLOOKUP($B142,'Resultados General'!$C$11:$CG$510,MATCH(DH$6,'Resultados General'!$C$10:$CG$10,0),0),"")</f>
        <v>#NAME?</v>
      </c>
      <c r="DI142" s="29" t="str">
        <f t="shared" ca="1" si="216"/>
        <v/>
      </c>
      <c r="DJ142" s="29" t="str">
        <f t="shared" ca="1" si="217"/>
        <v/>
      </c>
      <c r="DK142" s="29" t="e">
        <f ca="1">+_xlfn.IFNA(VLOOKUP($B142,'Resultados General'!$C$11:$CG$510,MATCH(DK$6,'Resultados General'!$C$10:$CG$10,0),0),"")</f>
        <v>#NAME?</v>
      </c>
      <c r="DL142" s="29" t="str">
        <f t="shared" ca="1" si="218"/>
        <v/>
      </c>
      <c r="DM142" s="29" t="str">
        <f t="shared" ca="1" si="219"/>
        <v/>
      </c>
      <c r="DN142" s="29" t="e">
        <f ca="1">+_xlfn.IFNA(VLOOKUP($B142,'Resultados General'!$C$11:$CG$510,MATCH(DN$6,'Resultados General'!$C$10:$CG$10,0),0),"")</f>
        <v>#NAME?</v>
      </c>
      <c r="DO142" s="29" t="str">
        <f t="shared" ca="1" si="220"/>
        <v/>
      </c>
      <c r="DP142" s="29" t="str">
        <f t="shared" ca="1" si="221"/>
        <v/>
      </c>
    </row>
    <row r="143" spans="2:120">
      <c r="B143" s="219" t="str">
        <f>+IF('Resultados General'!C146="","",'Resultados General'!C146)</f>
        <v/>
      </c>
      <c r="C143" s="134" t="e">
        <f ca="1">+_xlfn.IFNA(VLOOKUP('Distribución de puestos'!B143,'Resultados General'!$C$11:$J$510,8,0),"")</f>
        <v>#NAME?</v>
      </c>
      <c r="D143" s="135" t="e">
        <f ca="1">+_xlfn.IFNA(VLOOKUP(B143,'Resultados General'!$C$11:$L$510,10,0),"")</f>
        <v>#NAME?</v>
      </c>
      <c r="E143" s="26" t="s">
        <v>76</v>
      </c>
      <c r="F143" s="26" t="s">
        <v>76</v>
      </c>
      <c r="G143" s="135" t="str">
        <f t="shared" ca="1" si="222"/>
        <v/>
      </c>
      <c r="H143" s="135" t="str">
        <f t="shared" ca="1" si="223"/>
        <v/>
      </c>
      <c r="I143" s="219" t="str">
        <f t="shared" si="224"/>
        <v/>
      </c>
      <c r="J143" s="138"/>
      <c r="M143" s="29" t="e">
        <f ca="1">+_xlfn.IFNA(VLOOKUP($B143,'Resultados General'!$C$11:$CG$510,MATCH(M$6,'Resultados General'!$C$10:$CG$10,0),0),"")</f>
        <v>#NAME?</v>
      </c>
      <c r="N143" s="29" t="str">
        <f t="shared" ca="1" si="150"/>
        <v/>
      </c>
      <c r="O143" s="29" t="str">
        <f t="shared" ca="1" si="151"/>
        <v/>
      </c>
      <c r="P143" s="29" t="e">
        <f ca="1">+_xlfn.IFNA(VLOOKUP($B143,'Resultados General'!$C$11:$CG$510,MATCH(P$6,'Resultados General'!$C$10:$CG$10,0),0),"")</f>
        <v>#NAME?</v>
      </c>
      <c r="Q143" s="29" t="str">
        <f t="shared" ca="1" si="152"/>
        <v/>
      </c>
      <c r="R143" s="29" t="str">
        <f t="shared" ca="1" si="153"/>
        <v/>
      </c>
      <c r="S143" s="29" t="e">
        <f ca="1">+_xlfn.IFNA(VLOOKUP($B143,'Resultados General'!$C$11:$CG$510,MATCH(S$6,'Resultados General'!$C$10:$CG$10,0),0),"")</f>
        <v>#NAME?</v>
      </c>
      <c r="T143" s="29" t="str">
        <f t="shared" ca="1" si="154"/>
        <v/>
      </c>
      <c r="U143" s="29" t="str">
        <f t="shared" ca="1" si="155"/>
        <v/>
      </c>
      <c r="V143" s="29" t="e">
        <f ca="1">+_xlfn.IFNA(VLOOKUP($B143,'Resultados General'!$C$11:$CG$510,MATCH(V$6,'Resultados General'!$C$10:$CG$10,0),0),"")</f>
        <v>#NAME?</v>
      </c>
      <c r="W143" s="29" t="str">
        <f t="shared" ca="1" si="156"/>
        <v/>
      </c>
      <c r="X143" s="29" t="str">
        <f t="shared" ca="1" si="157"/>
        <v/>
      </c>
      <c r="Y143" s="29" t="e">
        <f ca="1">+_xlfn.IFNA(VLOOKUP($B143,'Resultados General'!$C$11:$CG$510,MATCH(Y$6,'Resultados General'!$C$10:$CG$10,0),0),"")</f>
        <v>#NAME?</v>
      </c>
      <c r="Z143" s="29" t="str">
        <f t="shared" ca="1" si="158"/>
        <v/>
      </c>
      <c r="AA143" s="29" t="str">
        <f t="shared" ca="1" si="159"/>
        <v/>
      </c>
      <c r="AB143" s="29" t="e">
        <f ca="1">+_xlfn.IFNA(VLOOKUP($B143,'Resultados General'!$C$11:$CG$510,MATCH(AB$6,'Resultados General'!$C$10:$CG$10,0),0),"")</f>
        <v>#NAME?</v>
      </c>
      <c r="AC143" s="29" t="str">
        <f t="shared" ca="1" si="160"/>
        <v/>
      </c>
      <c r="AD143" s="29" t="str">
        <f t="shared" ca="1" si="161"/>
        <v/>
      </c>
      <c r="AE143" s="29" t="e">
        <f ca="1">+_xlfn.IFNA(VLOOKUP($B143,'Resultados General'!$C$11:$CG$510,MATCH(AE$6,'Resultados General'!$C$10:$CG$10,0),0),"")</f>
        <v>#NAME?</v>
      </c>
      <c r="AF143" s="29" t="str">
        <f t="shared" ca="1" si="162"/>
        <v/>
      </c>
      <c r="AG143" s="29" t="str">
        <f t="shared" ca="1" si="163"/>
        <v/>
      </c>
      <c r="AH143" s="29" t="e">
        <f ca="1">+_xlfn.IFNA(VLOOKUP($B143,'Resultados General'!$C$11:$CG$510,MATCH(AH$6,'Resultados General'!$C$10:$CG$10,0),0),"")</f>
        <v>#NAME?</v>
      </c>
      <c r="AI143" s="29" t="str">
        <f t="shared" ca="1" si="164"/>
        <v/>
      </c>
      <c r="AJ143" s="29" t="str">
        <f t="shared" ca="1" si="165"/>
        <v/>
      </c>
      <c r="AK143" s="29" t="e">
        <f ca="1">+_xlfn.IFNA(VLOOKUP($B143,'Resultados General'!$C$11:$CG$510,MATCH(AK$6,'Resultados General'!$C$10:$CG$10,0),0),"")</f>
        <v>#NAME?</v>
      </c>
      <c r="AL143" s="29" t="str">
        <f t="shared" ca="1" si="166"/>
        <v/>
      </c>
      <c r="AM143" s="29" t="str">
        <f t="shared" ca="1" si="167"/>
        <v/>
      </c>
      <c r="AN143" s="29" t="e">
        <f ca="1">+_xlfn.IFNA(VLOOKUP($B143,'Resultados General'!$C$11:$CG$510,MATCH(AN$6,'Resultados General'!$C$10:$CG$10,0),0),"")</f>
        <v>#NAME?</v>
      </c>
      <c r="AO143" s="29" t="str">
        <f t="shared" ca="1" si="168"/>
        <v/>
      </c>
      <c r="AP143" s="29" t="str">
        <f t="shared" ca="1" si="169"/>
        <v/>
      </c>
      <c r="AQ143" s="29" t="e">
        <f ca="1">+_xlfn.IFNA(VLOOKUP($B143,'Resultados General'!$C$11:$CG$510,MATCH(AQ$6,'Resultados General'!$C$10:$CG$10,0),0),"")</f>
        <v>#NAME?</v>
      </c>
      <c r="AR143" s="29" t="str">
        <f t="shared" ca="1" si="170"/>
        <v/>
      </c>
      <c r="AS143" s="29" t="str">
        <f t="shared" ca="1" si="171"/>
        <v/>
      </c>
      <c r="AT143" s="29" t="e">
        <f ca="1">+_xlfn.IFNA(VLOOKUP($B143,'Resultados General'!$C$11:$CG$510,MATCH(AT$6,'Resultados General'!$C$10:$CG$10,0),0),"")</f>
        <v>#NAME?</v>
      </c>
      <c r="AU143" s="29" t="str">
        <f t="shared" ca="1" si="172"/>
        <v/>
      </c>
      <c r="AV143" s="29" t="str">
        <f t="shared" ca="1" si="173"/>
        <v/>
      </c>
      <c r="AW143" s="29" t="e">
        <f ca="1">+_xlfn.IFNA(VLOOKUP($B143,'Resultados General'!$C$11:$CG$510,MATCH(AW$6,'Resultados General'!$C$10:$CG$10,0),0),"")</f>
        <v>#NAME?</v>
      </c>
      <c r="AX143" s="29" t="str">
        <f t="shared" ca="1" si="174"/>
        <v/>
      </c>
      <c r="AY143" s="29" t="str">
        <f t="shared" ca="1" si="175"/>
        <v/>
      </c>
      <c r="AZ143" s="29" t="e">
        <f ca="1">+_xlfn.IFNA(VLOOKUP($B143,'Resultados General'!$C$11:$CG$510,MATCH(AZ$6,'Resultados General'!$C$10:$CG$10,0),0),"")</f>
        <v>#NAME?</v>
      </c>
      <c r="BA143" s="29" t="str">
        <f t="shared" ca="1" si="176"/>
        <v/>
      </c>
      <c r="BB143" s="29" t="str">
        <f t="shared" ca="1" si="177"/>
        <v/>
      </c>
      <c r="BC143" s="29" t="e">
        <f ca="1">+_xlfn.IFNA(VLOOKUP($B143,'Resultados General'!$C$11:$CG$510,MATCH(BC$6,'Resultados General'!$C$10:$CG$10,0),0),"")</f>
        <v>#NAME?</v>
      </c>
      <c r="BD143" s="29" t="str">
        <f t="shared" ca="1" si="178"/>
        <v/>
      </c>
      <c r="BE143" s="29" t="str">
        <f t="shared" ca="1" si="179"/>
        <v/>
      </c>
      <c r="BF143" s="29" t="e">
        <f ca="1">+_xlfn.IFNA(VLOOKUP($B143,'Resultados General'!$C$11:$CG$510,MATCH(BF$6,'Resultados General'!$C$10:$CG$10,0),0),"")</f>
        <v>#NAME?</v>
      </c>
      <c r="BG143" s="29" t="str">
        <f t="shared" ca="1" si="180"/>
        <v/>
      </c>
      <c r="BH143" s="29" t="str">
        <f t="shared" ca="1" si="181"/>
        <v/>
      </c>
      <c r="BI143" s="29" t="e">
        <f ca="1">+_xlfn.IFNA(VLOOKUP($B143,'Resultados General'!$C$11:$CG$510,MATCH(BI$6,'Resultados General'!$C$10:$CG$10,0),0),"")</f>
        <v>#NAME?</v>
      </c>
      <c r="BJ143" s="29" t="str">
        <f t="shared" ca="1" si="182"/>
        <v/>
      </c>
      <c r="BK143" s="29" t="str">
        <f t="shared" ca="1" si="183"/>
        <v/>
      </c>
      <c r="BL143" s="29" t="e">
        <f ca="1">+_xlfn.IFNA(VLOOKUP($B143,'Resultados General'!$C$11:$CG$510,MATCH(BL$6,'Resultados General'!$C$10:$CG$10,0),0),"")</f>
        <v>#NAME?</v>
      </c>
      <c r="BM143" s="29" t="str">
        <f t="shared" ca="1" si="184"/>
        <v/>
      </c>
      <c r="BN143" s="29" t="str">
        <f t="shared" ca="1" si="185"/>
        <v/>
      </c>
      <c r="BO143" s="29" t="e">
        <f ca="1">+_xlfn.IFNA(VLOOKUP($B143,'Resultados General'!$C$11:$CG$510,MATCH(BO$6,'Resultados General'!$C$10:$CG$10,0),0),"")</f>
        <v>#NAME?</v>
      </c>
      <c r="BP143" s="29" t="str">
        <f t="shared" ca="1" si="186"/>
        <v/>
      </c>
      <c r="BQ143" s="29" t="str">
        <f t="shared" ca="1" si="187"/>
        <v/>
      </c>
      <c r="BR143" s="29" t="e">
        <f ca="1">+_xlfn.IFNA(VLOOKUP($B143,'Resultados General'!$C$11:$CG$510,MATCH(BR$6,'Resultados General'!$C$10:$CG$10,0),0),"")</f>
        <v>#NAME?</v>
      </c>
      <c r="BS143" s="29" t="str">
        <f t="shared" ca="1" si="188"/>
        <v/>
      </c>
      <c r="BT143" s="29" t="str">
        <f t="shared" ca="1" si="189"/>
        <v/>
      </c>
      <c r="BU143" s="29" t="e">
        <f ca="1">+_xlfn.IFNA(VLOOKUP($B143,'Resultados General'!$C$11:$CG$510,MATCH(BU$6,'Resultados General'!$C$10:$CG$10,0),0),"")</f>
        <v>#NAME?</v>
      </c>
      <c r="BV143" s="29" t="str">
        <f t="shared" ca="1" si="190"/>
        <v/>
      </c>
      <c r="BW143" s="29" t="str">
        <f t="shared" ca="1" si="191"/>
        <v/>
      </c>
      <c r="BX143" s="29" t="e">
        <f ca="1">+_xlfn.IFNA(VLOOKUP($B143,'Resultados General'!$C$11:$CG$510,MATCH(BX$6,'Resultados General'!$C$10:$CG$10,0),0),"")</f>
        <v>#NAME?</v>
      </c>
      <c r="BY143" s="29" t="str">
        <f t="shared" ca="1" si="192"/>
        <v/>
      </c>
      <c r="BZ143" s="29" t="str">
        <f t="shared" ca="1" si="193"/>
        <v/>
      </c>
      <c r="CA143" s="29" t="e">
        <f ca="1">+_xlfn.IFNA(VLOOKUP($B143,'Resultados General'!$C$11:$CG$510,MATCH(CA$6,'Resultados General'!$C$10:$CG$10,0),0),"")</f>
        <v>#NAME?</v>
      </c>
      <c r="CB143" s="29" t="str">
        <f t="shared" ca="1" si="194"/>
        <v/>
      </c>
      <c r="CC143" s="29" t="str">
        <f t="shared" ca="1" si="195"/>
        <v/>
      </c>
      <c r="CD143" s="29" t="e">
        <f ca="1">+_xlfn.IFNA(VLOOKUP($B143,'Resultados General'!$C$11:$CG$510,MATCH(CD$6,'Resultados General'!$C$10:$CG$10,0),0),"")</f>
        <v>#NAME?</v>
      </c>
      <c r="CE143" s="29" t="str">
        <f t="shared" ca="1" si="196"/>
        <v/>
      </c>
      <c r="CF143" s="29" t="str">
        <f t="shared" ca="1" si="197"/>
        <v/>
      </c>
      <c r="CG143" s="29" t="e">
        <f ca="1">+_xlfn.IFNA(VLOOKUP($B143,'Resultados General'!$C$11:$CG$510,MATCH(CG$6,'Resultados General'!$C$10:$CG$10,0),0),"")</f>
        <v>#NAME?</v>
      </c>
      <c r="CH143" s="29" t="str">
        <f t="shared" ca="1" si="198"/>
        <v/>
      </c>
      <c r="CI143" s="29" t="str">
        <f t="shared" ca="1" si="199"/>
        <v/>
      </c>
      <c r="CJ143" s="29" t="e">
        <f ca="1">+_xlfn.IFNA(VLOOKUP($B143,'Resultados General'!$C$11:$CG$510,MATCH(CJ$6,'Resultados General'!$C$10:$CG$10,0),0),"")</f>
        <v>#NAME?</v>
      </c>
      <c r="CK143" s="29" t="str">
        <f t="shared" ca="1" si="200"/>
        <v/>
      </c>
      <c r="CL143" s="29" t="str">
        <f t="shared" ca="1" si="201"/>
        <v/>
      </c>
      <c r="CM143" s="29" t="e">
        <f ca="1">+_xlfn.IFNA(VLOOKUP($B143,'Resultados General'!$C$11:$CG$510,MATCH(CM$6,'Resultados General'!$C$10:$CG$10,0),0),"")</f>
        <v>#NAME?</v>
      </c>
      <c r="CN143" s="29" t="str">
        <f t="shared" ca="1" si="202"/>
        <v/>
      </c>
      <c r="CO143" s="29" t="str">
        <f t="shared" ca="1" si="203"/>
        <v/>
      </c>
      <c r="CP143" s="29" t="e">
        <f ca="1">+_xlfn.IFNA(VLOOKUP($B143,'Resultados General'!$C$11:$CG$510,MATCH(CP$6,'Resultados General'!$C$10:$CG$10,0),0),"")</f>
        <v>#NAME?</v>
      </c>
      <c r="CQ143" s="29" t="str">
        <f t="shared" ca="1" si="204"/>
        <v/>
      </c>
      <c r="CR143" s="29" t="str">
        <f t="shared" ca="1" si="205"/>
        <v/>
      </c>
      <c r="CS143" s="29" t="e">
        <f ca="1">+_xlfn.IFNA(VLOOKUP($B143,'Resultados General'!$C$11:$CG$510,MATCH(CS$6,'Resultados General'!$C$10:$CG$10,0),0),"")</f>
        <v>#NAME?</v>
      </c>
      <c r="CT143" s="29" t="str">
        <f t="shared" ca="1" si="206"/>
        <v/>
      </c>
      <c r="CU143" s="29" t="str">
        <f t="shared" ca="1" si="207"/>
        <v/>
      </c>
      <c r="CV143" s="29" t="e">
        <f ca="1">+_xlfn.IFNA(VLOOKUP($B143,'Resultados General'!$C$11:$CG$510,MATCH(CV$6,'Resultados General'!$C$10:$CG$10,0),0),"")</f>
        <v>#NAME?</v>
      </c>
      <c r="CW143" s="29" t="str">
        <f t="shared" ca="1" si="208"/>
        <v/>
      </c>
      <c r="CX143" s="29" t="str">
        <f t="shared" ca="1" si="209"/>
        <v/>
      </c>
      <c r="CY143" s="29" t="e">
        <f ca="1">+_xlfn.IFNA(VLOOKUP($B143,'Resultados General'!$C$11:$CG$510,MATCH(CY$6,'Resultados General'!$C$10:$CG$10,0),0),"")</f>
        <v>#NAME?</v>
      </c>
      <c r="CZ143" s="29" t="str">
        <f t="shared" ca="1" si="210"/>
        <v/>
      </c>
      <c r="DA143" s="29" t="str">
        <f t="shared" ca="1" si="211"/>
        <v/>
      </c>
      <c r="DB143" s="29" t="e">
        <f ca="1">+_xlfn.IFNA(VLOOKUP($B143,'Resultados General'!$C$11:$CG$510,MATCH(DB$6,'Resultados General'!$C$10:$CG$10,0),0),"")</f>
        <v>#NAME?</v>
      </c>
      <c r="DC143" s="29" t="str">
        <f t="shared" ca="1" si="212"/>
        <v/>
      </c>
      <c r="DD143" s="29" t="str">
        <f t="shared" ca="1" si="213"/>
        <v/>
      </c>
      <c r="DE143" s="29" t="e">
        <f ca="1">+_xlfn.IFNA(VLOOKUP($B143,'Resultados General'!$C$11:$CG$510,MATCH(DE$6,'Resultados General'!$C$10:$CG$10,0),0),"")</f>
        <v>#NAME?</v>
      </c>
      <c r="DF143" s="29" t="str">
        <f t="shared" ca="1" si="214"/>
        <v/>
      </c>
      <c r="DG143" s="29" t="str">
        <f t="shared" ca="1" si="215"/>
        <v/>
      </c>
      <c r="DH143" s="29" t="e">
        <f ca="1">+_xlfn.IFNA(VLOOKUP($B143,'Resultados General'!$C$11:$CG$510,MATCH(DH$6,'Resultados General'!$C$10:$CG$10,0),0),"")</f>
        <v>#NAME?</v>
      </c>
      <c r="DI143" s="29" t="str">
        <f t="shared" ca="1" si="216"/>
        <v/>
      </c>
      <c r="DJ143" s="29" t="str">
        <f t="shared" ca="1" si="217"/>
        <v/>
      </c>
      <c r="DK143" s="29" t="e">
        <f ca="1">+_xlfn.IFNA(VLOOKUP($B143,'Resultados General'!$C$11:$CG$510,MATCH(DK$6,'Resultados General'!$C$10:$CG$10,0),0),"")</f>
        <v>#NAME?</v>
      </c>
      <c r="DL143" s="29" t="str">
        <f t="shared" ca="1" si="218"/>
        <v/>
      </c>
      <c r="DM143" s="29" t="str">
        <f t="shared" ca="1" si="219"/>
        <v/>
      </c>
      <c r="DN143" s="29" t="e">
        <f ca="1">+_xlfn.IFNA(VLOOKUP($B143,'Resultados General'!$C$11:$CG$510,MATCH(DN$6,'Resultados General'!$C$10:$CG$10,0),0),"")</f>
        <v>#NAME?</v>
      </c>
      <c r="DO143" s="29" t="str">
        <f t="shared" ca="1" si="220"/>
        <v/>
      </c>
      <c r="DP143" s="29" t="str">
        <f t="shared" ca="1" si="221"/>
        <v/>
      </c>
    </row>
    <row r="144" spans="2:120">
      <c r="B144" s="219" t="str">
        <f>+IF('Resultados General'!C147="","",'Resultados General'!C147)</f>
        <v/>
      </c>
      <c r="C144" s="134" t="e">
        <f ca="1">+_xlfn.IFNA(VLOOKUP('Distribución de puestos'!B144,'Resultados General'!$C$11:$J$510,8,0),"")</f>
        <v>#NAME?</v>
      </c>
      <c r="D144" s="135" t="e">
        <f ca="1">+_xlfn.IFNA(VLOOKUP(B144,'Resultados General'!$C$11:$L$510,10,0),"")</f>
        <v>#NAME?</v>
      </c>
      <c r="E144" s="26" t="s">
        <v>76</v>
      </c>
      <c r="F144" s="26" t="s">
        <v>76</v>
      </c>
      <c r="G144" s="135" t="str">
        <f t="shared" ca="1" si="222"/>
        <v/>
      </c>
      <c r="H144" s="135" t="str">
        <f t="shared" ca="1" si="223"/>
        <v/>
      </c>
      <c r="I144" s="219" t="str">
        <f t="shared" si="224"/>
        <v/>
      </c>
      <c r="J144" s="138"/>
      <c r="M144" s="29" t="e">
        <f ca="1">+_xlfn.IFNA(VLOOKUP($B144,'Resultados General'!$C$11:$CG$510,MATCH(M$6,'Resultados General'!$C$10:$CG$10,0),0),"")</f>
        <v>#NAME?</v>
      </c>
      <c r="N144" s="29" t="str">
        <f t="shared" ca="1" si="150"/>
        <v/>
      </c>
      <c r="O144" s="29" t="str">
        <f t="shared" ca="1" si="151"/>
        <v/>
      </c>
      <c r="P144" s="29" t="e">
        <f ca="1">+_xlfn.IFNA(VLOOKUP($B144,'Resultados General'!$C$11:$CG$510,MATCH(P$6,'Resultados General'!$C$10:$CG$10,0),0),"")</f>
        <v>#NAME?</v>
      </c>
      <c r="Q144" s="29" t="str">
        <f t="shared" ca="1" si="152"/>
        <v/>
      </c>
      <c r="R144" s="29" t="str">
        <f t="shared" ca="1" si="153"/>
        <v/>
      </c>
      <c r="S144" s="29" t="e">
        <f ca="1">+_xlfn.IFNA(VLOOKUP($B144,'Resultados General'!$C$11:$CG$510,MATCH(S$6,'Resultados General'!$C$10:$CG$10,0),0),"")</f>
        <v>#NAME?</v>
      </c>
      <c r="T144" s="29" t="str">
        <f t="shared" ca="1" si="154"/>
        <v/>
      </c>
      <c r="U144" s="29" t="str">
        <f t="shared" ca="1" si="155"/>
        <v/>
      </c>
      <c r="V144" s="29" t="e">
        <f ca="1">+_xlfn.IFNA(VLOOKUP($B144,'Resultados General'!$C$11:$CG$510,MATCH(V$6,'Resultados General'!$C$10:$CG$10,0),0),"")</f>
        <v>#NAME?</v>
      </c>
      <c r="W144" s="29" t="str">
        <f t="shared" ca="1" si="156"/>
        <v/>
      </c>
      <c r="X144" s="29" t="str">
        <f t="shared" ca="1" si="157"/>
        <v/>
      </c>
      <c r="Y144" s="29" t="e">
        <f ca="1">+_xlfn.IFNA(VLOOKUP($B144,'Resultados General'!$C$11:$CG$510,MATCH(Y$6,'Resultados General'!$C$10:$CG$10,0),0),"")</f>
        <v>#NAME?</v>
      </c>
      <c r="Z144" s="29" t="str">
        <f t="shared" ca="1" si="158"/>
        <v/>
      </c>
      <c r="AA144" s="29" t="str">
        <f t="shared" ca="1" si="159"/>
        <v/>
      </c>
      <c r="AB144" s="29" t="e">
        <f ca="1">+_xlfn.IFNA(VLOOKUP($B144,'Resultados General'!$C$11:$CG$510,MATCH(AB$6,'Resultados General'!$C$10:$CG$10,0),0),"")</f>
        <v>#NAME?</v>
      </c>
      <c r="AC144" s="29" t="str">
        <f t="shared" ca="1" si="160"/>
        <v/>
      </c>
      <c r="AD144" s="29" t="str">
        <f t="shared" ca="1" si="161"/>
        <v/>
      </c>
      <c r="AE144" s="29" t="e">
        <f ca="1">+_xlfn.IFNA(VLOOKUP($B144,'Resultados General'!$C$11:$CG$510,MATCH(AE$6,'Resultados General'!$C$10:$CG$10,0),0),"")</f>
        <v>#NAME?</v>
      </c>
      <c r="AF144" s="29" t="str">
        <f t="shared" ca="1" si="162"/>
        <v/>
      </c>
      <c r="AG144" s="29" t="str">
        <f t="shared" ca="1" si="163"/>
        <v/>
      </c>
      <c r="AH144" s="29" t="e">
        <f ca="1">+_xlfn.IFNA(VLOOKUP($B144,'Resultados General'!$C$11:$CG$510,MATCH(AH$6,'Resultados General'!$C$10:$CG$10,0),0),"")</f>
        <v>#NAME?</v>
      </c>
      <c r="AI144" s="29" t="str">
        <f t="shared" ca="1" si="164"/>
        <v/>
      </c>
      <c r="AJ144" s="29" t="str">
        <f t="shared" ca="1" si="165"/>
        <v/>
      </c>
      <c r="AK144" s="29" t="e">
        <f ca="1">+_xlfn.IFNA(VLOOKUP($B144,'Resultados General'!$C$11:$CG$510,MATCH(AK$6,'Resultados General'!$C$10:$CG$10,0),0),"")</f>
        <v>#NAME?</v>
      </c>
      <c r="AL144" s="29" t="str">
        <f t="shared" ca="1" si="166"/>
        <v/>
      </c>
      <c r="AM144" s="29" t="str">
        <f t="shared" ca="1" si="167"/>
        <v/>
      </c>
      <c r="AN144" s="29" t="e">
        <f ca="1">+_xlfn.IFNA(VLOOKUP($B144,'Resultados General'!$C$11:$CG$510,MATCH(AN$6,'Resultados General'!$C$10:$CG$10,0),0),"")</f>
        <v>#NAME?</v>
      </c>
      <c r="AO144" s="29" t="str">
        <f t="shared" ca="1" si="168"/>
        <v/>
      </c>
      <c r="AP144" s="29" t="str">
        <f t="shared" ca="1" si="169"/>
        <v/>
      </c>
      <c r="AQ144" s="29" t="e">
        <f ca="1">+_xlfn.IFNA(VLOOKUP($B144,'Resultados General'!$C$11:$CG$510,MATCH(AQ$6,'Resultados General'!$C$10:$CG$10,0),0),"")</f>
        <v>#NAME?</v>
      </c>
      <c r="AR144" s="29" t="str">
        <f t="shared" ca="1" si="170"/>
        <v/>
      </c>
      <c r="AS144" s="29" t="str">
        <f t="shared" ca="1" si="171"/>
        <v/>
      </c>
      <c r="AT144" s="29" t="e">
        <f ca="1">+_xlfn.IFNA(VLOOKUP($B144,'Resultados General'!$C$11:$CG$510,MATCH(AT$6,'Resultados General'!$C$10:$CG$10,0),0),"")</f>
        <v>#NAME?</v>
      </c>
      <c r="AU144" s="29" t="str">
        <f t="shared" ca="1" si="172"/>
        <v/>
      </c>
      <c r="AV144" s="29" t="str">
        <f t="shared" ca="1" si="173"/>
        <v/>
      </c>
      <c r="AW144" s="29" t="e">
        <f ca="1">+_xlfn.IFNA(VLOOKUP($B144,'Resultados General'!$C$11:$CG$510,MATCH(AW$6,'Resultados General'!$C$10:$CG$10,0),0),"")</f>
        <v>#NAME?</v>
      </c>
      <c r="AX144" s="29" t="str">
        <f t="shared" ca="1" si="174"/>
        <v/>
      </c>
      <c r="AY144" s="29" t="str">
        <f t="shared" ca="1" si="175"/>
        <v/>
      </c>
      <c r="AZ144" s="29" t="e">
        <f ca="1">+_xlfn.IFNA(VLOOKUP($B144,'Resultados General'!$C$11:$CG$510,MATCH(AZ$6,'Resultados General'!$C$10:$CG$10,0),0),"")</f>
        <v>#NAME?</v>
      </c>
      <c r="BA144" s="29" t="str">
        <f t="shared" ca="1" si="176"/>
        <v/>
      </c>
      <c r="BB144" s="29" t="str">
        <f t="shared" ca="1" si="177"/>
        <v/>
      </c>
      <c r="BC144" s="29" t="e">
        <f ca="1">+_xlfn.IFNA(VLOOKUP($B144,'Resultados General'!$C$11:$CG$510,MATCH(BC$6,'Resultados General'!$C$10:$CG$10,0),0),"")</f>
        <v>#NAME?</v>
      </c>
      <c r="BD144" s="29" t="str">
        <f t="shared" ca="1" si="178"/>
        <v/>
      </c>
      <c r="BE144" s="29" t="str">
        <f t="shared" ca="1" si="179"/>
        <v/>
      </c>
      <c r="BF144" s="29" t="e">
        <f ca="1">+_xlfn.IFNA(VLOOKUP($B144,'Resultados General'!$C$11:$CG$510,MATCH(BF$6,'Resultados General'!$C$10:$CG$10,0),0),"")</f>
        <v>#NAME?</v>
      </c>
      <c r="BG144" s="29" t="str">
        <f t="shared" ca="1" si="180"/>
        <v/>
      </c>
      <c r="BH144" s="29" t="str">
        <f t="shared" ca="1" si="181"/>
        <v/>
      </c>
      <c r="BI144" s="29" t="e">
        <f ca="1">+_xlfn.IFNA(VLOOKUP($B144,'Resultados General'!$C$11:$CG$510,MATCH(BI$6,'Resultados General'!$C$10:$CG$10,0),0),"")</f>
        <v>#NAME?</v>
      </c>
      <c r="BJ144" s="29" t="str">
        <f t="shared" ca="1" si="182"/>
        <v/>
      </c>
      <c r="BK144" s="29" t="str">
        <f t="shared" ca="1" si="183"/>
        <v/>
      </c>
      <c r="BL144" s="29" t="e">
        <f ca="1">+_xlfn.IFNA(VLOOKUP($B144,'Resultados General'!$C$11:$CG$510,MATCH(BL$6,'Resultados General'!$C$10:$CG$10,0),0),"")</f>
        <v>#NAME?</v>
      </c>
      <c r="BM144" s="29" t="str">
        <f t="shared" ca="1" si="184"/>
        <v/>
      </c>
      <c r="BN144" s="29" t="str">
        <f t="shared" ca="1" si="185"/>
        <v/>
      </c>
      <c r="BO144" s="29" t="e">
        <f ca="1">+_xlfn.IFNA(VLOOKUP($B144,'Resultados General'!$C$11:$CG$510,MATCH(BO$6,'Resultados General'!$C$10:$CG$10,0),0),"")</f>
        <v>#NAME?</v>
      </c>
      <c r="BP144" s="29" t="str">
        <f t="shared" ca="1" si="186"/>
        <v/>
      </c>
      <c r="BQ144" s="29" t="str">
        <f t="shared" ca="1" si="187"/>
        <v/>
      </c>
      <c r="BR144" s="29" t="e">
        <f ca="1">+_xlfn.IFNA(VLOOKUP($B144,'Resultados General'!$C$11:$CG$510,MATCH(BR$6,'Resultados General'!$C$10:$CG$10,0),0),"")</f>
        <v>#NAME?</v>
      </c>
      <c r="BS144" s="29" t="str">
        <f t="shared" ca="1" si="188"/>
        <v/>
      </c>
      <c r="BT144" s="29" t="str">
        <f t="shared" ca="1" si="189"/>
        <v/>
      </c>
      <c r="BU144" s="29" t="e">
        <f ca="1">+_xlfn.IFNA(VLOOKUP($B144,'Resultados General'!$C$11:$CG$510,MATCH(BU$6,'Resultados General'!$C$10:$CG$10,0),0),"")</f>
        <v>#NAME?</v>
      </c>
      <c r="BV144" s="29" t="str">
        <f t="shared" ca="1" si="190"/>
        <v/>
      </c>
      <c r="BW144" s="29" t="str">
        <f t="shared" ca="1" si="191"/>
        <v/>
      </c>
      <c r="BX144" s="29" t="e">
        <f ca="1">+_xlfn.IFNA(VLOOKUP($B144,'Resultados General'!$C$11:$CG$510,MATCH(BX$6,'Resultados General'!$C$10:$CG$10,0),0),"")</f>
        <v>#NAME?</v>
      </c>
      <c r="BY144" s="29" t="str">
        <f t="shared" ca="1" si="192"/>
        <v/>
      </c>
      <c r="BZ144" s="29" t="str">
        <f t="shared" ca="1" si="193"/>
        <v/>
      </c>
      <c r="CA144" s="29" t="e">
        <f ca="1">+_xlfn.IFNA(VLOOKUP($B144,'Resultados General'!$C$11:$CG$510,MATCH(CA$6,'Resultados General'!$C$10:$CG$10,0),0),"")</f>
        <v>#NAME?</v>
      </c>
      <c r="CB144" s="29" t="str">
        <f t="shared" ca="1" si="194"/>
        <v/>
      </c>
      <c r="CC144" s="29" t="str">
        <f t="shared" ca="1" si="195"/>
        <v/>
      </c>
      <c r="CD144" s="29" t="e">
        <f ca="1">+_xlfn.IFNA(VLOOKUP($B144,'Resultados General'!$C$11:$CG$510,MATCH(CD$6,'Resultados General'!$C$10:$CG$10,0),0),"")</f>
        <v>#NAME?</v>
      </c>
      <c r="CE144" s="29" t="str">
        <f t="shared" ca="1" si="196"/>
        <v/>
      </c>
      <c r="CF144" s="29" t="str">
        <f t="shared" ca="1" si="197"/>
        <v/>
      </c>
      <c r="CG144" s="29" t="e">
        <f ca="1">+_xlfn.IFNA(VLOOKUP($B144,'Resultados General'!$C$11:$CG$510,MATCH(CG$6,'Resultados General'!$C$10:$CG$10,0),0),"")</f>
        <v>#NAME?</v>
      </c>
      <c r="CH144" s="29" t="str">
        <f t="shared" ca="1" si="198"/>
        <v/>
      </c>
      <c r="CI144" s="29" t="str">
        <f t="shared" ca="1" si="199"/>
        <v/>
      </c>
      <c r="CJ144" s="29" t="e">
        <f ca="1">+_xlfn.IFNA(VLOOKUP($B144,'Resultados General'!$C$11:$CG$510,MATCH(CJ$6,'Resultados General'!$C$10:$CG$10,0),0),"")</f>
        <v>#NAME?</v>
      </c>
      <c r="CK144" s="29" t="str">
        <f t="shared" ca="1" si="200"/>
        <v/>
      </c>
      <c r="CL144" s="29" t="str">
        <f t="shared" ca="1" si="201"/>
        <v/>
      </c>
      <c r="CM144" s="29" t="e">
        <f ca="1">+_xlfn.IFNA(VLOOKUP($B144,'Resultados General'!$C$11:$CG$510,MATCH(CM$6,'Resultados General'!$C$10:$CG$10,0),0),"")</f>
        <v>#NAME?</v>
      </c>
      <c r="CN144" s="29" t="str">
        <f t="shared" ca="1" si="202"/>
        <v/>
      </c>
      <c r="CO144" s="29" t="str">
        <f t="shared" ca="1" si="203"/>
        <v/>
      </c>
      <c r="CP144" s="29" t="e">
        <f ca="1">+_xlfn.IFNA(VLOOKUP($B144,'Resultados General'!$C$11:$CG$510,MATCH(CP$6,'Resultados General'!$C$10:$CG$10,0),0),"")</f>
        <v>#NAME?</v>
      </c>
      <c r="CQ144" s="29" t="str">
        <f t="shared" ca="1" si="204"/>
        <v/>
      </c>
      <c r="CR144" s="29" t="str">
        <f t="shared" ca="1" si="205"/>
        <v/>
      </c>
      <c r="CS144" s="29" t="e">
        <f ca="1">+_xlfn.IFNA(VLOOKUP($B144,'Resultados General'!$C$11:$CG$510,MATCH(CS$6,'Resultados General'!$C$10:$CG$10,0),0),"")</f>
        <v>#NAME?</v>
      </c>
      <c r="CT144" s="29" t="str">
        <f t="shared" ca="1" si="206"/>
        <v/>
      </c>
      <c r="CU144" s="29" t="str">
        <f t="shared" ca="1" si="207"/>
        <v/>
      </c>
      <c r="CV144" s="29" t="e">
        <f ca="1">+_xlfn.IFNA(VLOOKUP($B144,'Resultados General'!$C$11:$CG$510,MATCH(CV$6,'Resultados General'!$C$10:$CG$10,0),0),"")</f>
        <v>#NAME?</v>
      </c>
      <c r="CW144" s="29" t="str">
        <f t="shared" ca="1" si="208"/>
        <v/>
      </c>
      <c r="CX144" s="29" t="str">
        <f t="shared" ca="1" si="209"/>
        <v/>
      </c>
      <c r="CY144" s="29" t="e">
        <f ca="1">+_xlfn.IFNA(VLOOKUP($B144,'Resultados General'!$C$11:$CG$510,MATCH(CY$6,'Resultados General'!$C$10:$CG$10,0),0),"")</f>
        <v>#NAME?</v>
      </c>
      <c r="CZ144" s="29" t="str">
        <f t="shared" ca="1" si="210"/>
        <v/>
      </c>
      <c r="DA144" s="29" t="str">
        <f t="shared" ca="1" si="211"/>
        <v/>
      </c>
      <c r="DB144" s="29" t="e">
        <f ca="1">+_xlfn.IFNA(VLOOKUP($B144,'Resultados General'!$C$11:$CG$510,MATCH(DB$6,'Resultados General'!$C$10:$CG$10,0),0),"")</f>
        <v>#NAME?</v>
      </c>
      <c r="DC144" s="29" t="str">
        <f t="shared" ca="1" si="212"/>
        <v/>
      </c>
      <c r="DD144" s="29" t="str">
        <f t="shared" ca="1" si="213"/>
        <v/>
      </c>
      <c r="DE144" s="29" t="e">
        <f ca="1">+_xlfn.IFNA(VLOOKUP($B144,'Resultados General'!$C$11:$CG$510,MATCH(DE$6,'Resultados General'!$C$10:$CG$10,0),0),"")</f>
        <v>#NAME?</v>
      </c>
      <c r="DF144" s="29" t="str">
        <f t="shared" ca="1" si="214"/>
        <v/>
      </c>
      <c r="DG144" s="29" t="str">
        <f t="shared" ca="1" si="215"/>
        <v/>
      </c>
      <c r="DH144" s="29" t="e">
        <f ca="1">+_xlfn.IFNA(VLOOKUP($B144,'Resultados General'!$C$11:$CG$510,MATCH(DH$6,'Resultados General'!$C$10:$CG$10,0),0),"")</f>
        <v>#NAME?</v>
      </c>
      <c r="DI144" s="29" t="str">
        <f t="shared" ca="1" si="216"/>
        <v/>
      </c>
      <c r="DJ144" s="29" t="str">
        <f t="shared" ca="1" si="217"/>
        <v/>
      </c>
      <c r="DK144" s="29" t="e">
        <f ca="1">+_xlfn.IFNA(VLOOKUP($B144,'Resultados General'!$C$11:$CG$510,MATCH(DK$6,'Resultados General'!$C$10:$CG$10,0),0),"")</f>
        <v>#NAME?</v>
      </c>
      <c r="DL144" s="29" t="str">
        <f t="shared" ca="1" si="218"/>
        <v/>
      </c>
      <c r="DM144" s="29" t="str">
        <f t="shared" ca="1" si="219"/>
        <v/>
      </c>
      <c r="DN144" s="29" t="e">
        <f ca="1">+_xlfn.IFNA(VLOOKUP($B144,'Resultados General'!$C$11:$CG$510,MATCH(DN$6,'Resultados General'!$C$10:$CG$10,0),0),"")</f>
        <v>#NAME?</v>
      </c>
      <c r="DO144" s="29" t="str">
        <f t="shared" ca="1" si="220"/>
        <v/>
      </c>
      <c r="DP144" s="29" t="str">
        <f t="shared" ca="1" si="221"/>
        <v/>
      </c>
    </row>
    <row r="145" spans="2:120">
      <c r="B145" s="219" t="str">
        <f>+IF('Resultados General'!C148="","",'Resultados General'!C148)</f>
        <v/>
      </c>
      <c r="C145" s="134" t="e">
        <f ca="1">+_xlfn.IFNA(VLOOKUP('Distribución de puestos'!B145,'Resultados General'!$C$11:$J$510,8,0),"")</f>
        <v>#NAME?</v>
      </c>
      <c r="D145" s="135" t="e">
        <f ca="1">+_xlfn.IFNA(VLOOKUP(B145,'Resultados General'!$C$11:$L$510,10,0),"")</f>
        <v>#NAME?</v>
      </c>
      <c r="E145" s="26" t="s">
        <v>76</v>
      </c>
      <c r="F145" s="26" t="s">
        <v>76</v>
      </c>
      <c r="G145" s="135" t="str">
        <f t="shared" ca="1" si="222"/>
        <v/>
      </c>
      <c r="H145" s="135" t="str">
        <f t="shared" ca="1" si="223"/>
        <v/>
      </c>
      <c r="I145" s="219" t="str">
        <f t="shared" si="224"/>
        <v/>
      </c>
      <c r="J145" s="138"/>
      <c r="M145" s="29" t="e">
        <f ca="1">+_xlfn.IFNA(VLOOKUP($B145,'Resultados General'!$C$11:$CG$510,MATCH(M$6,'Resultados General'!$C$10:$CG$10,0),0),"")</f>
        <v>#NAME?</v>
      </c>
      <c r="N145" s="29" t="str">
        <f t="shared" ca="1" si="150"/>
        <v/>
      </c>
      <c r="O145" s="29" t="str">
        <f t="shared" ca="1" si="151"/>
        <v/>
      </c>
      <c r="P145" s="29" t="e">
        <f ca="1">+_xlfn.IFNA(VLOOKUP($B145,'Resultados General'!$C$11:$CG$510,MATCH(P$6,'Resultados General'!$C$10:$CG$10,0),0),"")</f>
        <v>#NAME?</v>
      </c>
      <c r="Q145" s="29" t="str">
        <f t="shared" ca="1" si="152"/>
        <v/>
      </c>
      <c r="R145" s="29" t="str">
        <f t="shared" ca="1" si="153"/>
        <v/>
      </c>
      <c r="S145" s="29" t="e">
        <f ca="1">+_xlfn.IFNA(VLOOKUP($B145,'Resultados General'!$C$11:$CG$510,MATCH(S$6,'Resultados General'!$C$10:$CG$10,0),0),"")</f>
        <v>#NAME?</v>
      </c>
      <c r="T145" s="29" t="str">
        <f t="shared" ca="1" si="154"/>
        <v/>
      </c>
      <c r="U145" s="29" t="str">
        <f t="shared" ca="1" si="155"/>
        <v/>
      </c>
      <c r="V145" s="29" t="e">
        <f ca="1">+_xlfn.IFNA(VLOOKUP($B145,'Resultados General'!$C$11:$CG$510,MATCH(V$6,'Resultados General'!$C$10:$CG$10,0),0),"")</f>
        <v>#NAME?</v>
      </c>
      <c r="W145" s="29" t="str">
        <f t="shared" ca="1" si="156"/>
        <v/>
      </c>
      <c r="X145" s="29" t="str">
        <f t="shared" ca="1" si="157"/>
        <v/>
      </c>
      <c r="Y145" s="29" t="e">
        <f ca="1">+_xlfn.IFNA(VLOOKUP($B145,'Resultados General'!$C$11:$CG$510,MATCH(Y$6,'Resultados General'!$C$10:$CG$10,0),0),"")</f>
        <v>#NAME?</v>
      </c>
      <c r="Z145" s="29" t="str">
        <f t="shared" ca="1" si="158"/>
        <v/>
      </c>
      <c r="AA145" s="29" t="str">
        <f t="shared" ca="1" si="159"/>
        <v/>
      </c>
      <c r="AB145" s="29" t="e">
        <f ca="1">+_xlfn.IFNA(VLOOKUP($B145,'Resultados General'!$C$11:$CG$510,MATCH(AB$6,'Resultados General'!$C$10:$CG$10,0),0),"")</f>
        <v>#NAME?</v>
      </c>
      <c r="AC145" s="29" t="str">
        <f t="shared" ca="1" si="160"/>
        <v/>
      </c>
      <c r="AD145" s="29" t="str">
        <f t="shared" ca="1" si="161"/>
        <v/>
      </c>
      <c r="AE145" s="29" t="e">
        <f ca="1">+_xlfn.IFNA(VLOOKUP($B145,'Resultados General'!$C$11:$CG$510,MATCH(AE$6,'Resultados General'!$C$10:$CG$10,0),0),"")</f>
        <v>#NAME?</v>
      </c>
      <c r="AF145" s="29" t="str">
        <f t="shared" ca="1" si="162"/>
        <v/>
      </c>
      <c r="AG145" s="29" t="str">
        <f t="shared" ca="1" si="163"/>
        <v/>
      </c>
      <c r="AH145" s="29" t="e">
        <f ca="1">+_xlfn.IFNA(VLOOKUP($B145,'Resultados General'!$C$11:$CG$510,MATCH(AH$6,'Resultados General'!$C$10:$CG$10,0),0),"")</f>
        <v>#NAME?</v>
      </c>
      <c r="AI145" s="29" t="str">
        <f t="shared" ca="1" si="164"/>
        <v/>
      </c>
      <c r="AJ145" s="29" t="str">
        <f t="shared" ca="1" si="165"/>
        <v/>
      </c>
      <c r="AK145" s="29" t="e">
        <f ca="1">+_xlfn.IFNA(VLOOKUP($B145,'Resultados General'!$C$11:$CG$510,MATCH(AK$6,'Resultados General'!$C$10:$CG$10,0),0),"")</f>
        <v>#NAME?</v>
      </c>
      <c r="AL145" s="29" t="str">
        <f t="shared" ca="1" si="166"/>
        <v/>
      </c>
      <c r="AM145" s="29" t="str">
        <f t="shared" ca="1" si="167"/>
        <v/>
      </c>
      <c r="AN145" s="29" t="e">
        <f ca="1">+_xlfn.IFNA(VLOOKUP($B145,'Resultados General'!$C$11:$CG$510,MATCH(AN$6,'Resultados General'!$C$10:$CG$10,0),0),"")</f>
        <v>#NAME?</v>
      </c>
      <c r="AO145" s="29" t="str">
        <f t="shared" ca="1" si="168"/>
        <v/>
      </c>
      <c r="AP145" s="29" t="str">
        <f t="shared" ca="1" si="169"/>
        <v/>
      </c>
      <c r="AQ145" s="29" t="e">
        <f ca="1">+_xlfn.IFNA(VLOOKUP($B145,'Resultados General'!$C$11:$CG$510,MATCH(AQ$6,'Resultados General'!$C$10:$CG$10,0),0),"")</f>
        <v>#NAME?</v>
      </c>
      <c r="AR145" s="29" t="str">
        <f t="shared" ca="1" si="170"/>
        <v/>
      </c>
      <c r="AS145" s="29" t="str">
        <f t="shared" ca="1" si="171"/>
        <v/>
      </c>
      <c r="AT145" s="29" t="e">
        <f ca="1">+_xlfn.IFNA(VLOOKUP($B145,'Resultados General'!$C$11:$CG$510,MATCH(AT$6,'Resultados General'!$C$10:$CG$10,0),0),"")</f>
        <v>#NAME?</v>
      </c>
      <c r="AU145" s="29" t="str">
        <f t="shared" ca="1" si="172"/>
        <v/>
      </c>
      <c r="AV145" s="29" t="str">
        <f t="shared" ca="1" si="173"/>
        <v/>
      </c>
      <c r="AW145" s="29" t="e">
        <f ca="1">+_xlfn.IFNA(VLOOKUP($B145,'Resultados General'!$C$11:$CG$510,MATCH(AW$6,'Resultados General'!$C$10:$CG$10,0),0),"")</f>
        <v>#NAME?</v>
      </c>
      <c r="AX145" s="29" t="str">
        <f t="shared" ca="1" si="174"/>
        <v/>
      </c>
      <c r="AY145" s="29" t="str">
        <f t="shared" ca="1" si="175"/>
        <v/>
      </c>
      <c r="AZ145" s="29" t="e">
        <f ca="1">+_xlfn.IFNA(VLOOKUP($B145,'Resultados General'!$C$11:$CG$510,MATCH(AZ$6,'Resultados General'!$C$10:$CG$10,0),0),"")</f>
        <v>#NAME?</v>
      </c>
      <c r="BA145" s="29" t="str">
        <f t="shared" ca="1" si="176"/>
        <v/>
      </c>
      <c r="BB145" s="29" t="str">
        <f t="shared" ca="1" si="177"/>
        <v/>
      </c>
      <c r="BC145" s="29" t="e">
        <f ca="1">+_xlfn.IFNA(VLOOKUP($B145,'Resultados General'!$C$11:$CG$510,MATCH(BC$6,'Resultados General'!$C$10:$CG$10,0),0),"")</f>
        <v>#NAME?</v>
      </c>
      <c r="BD145" s="29" t="str">
        <f t="shared" ca="1" si="178"/>
        <v/>
      </c>
      <c r="BE145" s="29" t="str">
        <f t="shared" ca="1" si="179"/>
        <v/>
      </c>
      <c r="BF145" s="29" t="e">
        <f ca="1">+_xlfn.IFNA(VLOOKUP($B145,'Resultados General'!$C$11:$CG$510,MATCH(BF$6,'Resultados General'!$C$10:$CG$10,0),0),"")</f>
        <v>#NAME?</v>
      </c>
      <c r="BG145" s="29" t="str">
        <f t="shared" ca="1" si="180"/>
        <v/>
      </c>
      <c r="BH145" s="29" t="str">
        <f t="shared" ca="1" si="181"/>
        <v/>
      </c>
      <c r="BI145" s="29" t="e">
        <f ca="1">+_xlfn.IFNA(VLOOKUP($B145,'Resultados General'!$C$11:$CG$510,MATCH(BI$6,'Resultados General'!$C$10:$CG$10,0),0),"")</f>
        <v>#NAME?</v>
      </c>
      <c r="BJ145" s="29" t="str">
        <f t="shared" ca="1" si="182"/>
        <v/>
      </c>
      <c r="BK145" s="29" t="str">
        <f t="shared" ca="1" si="183"/>
        <v/>
      </c>
      <c r="BL145" s="29" t="e">
        <f ca="1">+_xlfn.IFNA(VLOOKUP($B145,'Resultados General'!$C$11:$CG$510,MATCH(BL$6,'Resultados General'!$C$10:$CG$10,0),0),"")</f>
        <v>#NAME?</v>
      </c>
      <c r="BM145" s="29" t="str">
        <f t="shared" ca="1" si="184"/>
        <v/>
      </c>
      <c r="BN145" s="29" t="str">
        <f t="shared" ca="1" si="185"/>
        <v/>
      </c>
      <c r="BO145" s="29" t="e">
        <f ca="1">+_xlfn.IFNA(VLOOKUP($B145,'Resultados General'!$C$11:$CG$510,MATCH(BO$6,'Resultados General'!$C$10:$CG$10,0),0),"")</f>
        <v>#NAME?</v>
      </c>
      <c r="BP145" s="29" t="str">
        <f t="shared" ca="1" si="186"/>
        <v/>
      </c>
      <c r="BQ145" s="29" t="str">
        <f t="shared" ca="1" si="187"/>
        <v/>
      </c>
      <c r="BR145" s="29" t="e">
        <f ca="1">+_xlfn.IFNA(VLOOKUP($B145,'Resultados General'!$C$11:$CG$510,MATCH(BR$6,'Resultados General'!$C$10:$CG$10,0),0),"")</f>
        <v>#NAME?</v>
      </c>
      <c r="BS145" s="29" t="str">
        <f t="shared" ca="1" si="188"/>
        <v/>
      </c>
      <c r="BT145" s="29" t="str">
        <f t="shared" ca="1" si="189"/>
        <v/>
      </c>
      <c r="BU145" s="29" t="e">
        <f ca="1">+_xlfn.IFNA(VLOOKUP($B145,'Resultados General'!$C$11:$CG$510,MATCH(BU$6,'Resultados General'!$C$10:$CG$10,0),0),"")</f>
        <v>#NAME?</v>
      </c>
      <c r="BV145" s="29" t="str">
        <f t="shared" ca="1" si="190"/>
        <v/>
      </c>
      <c r="BW145" s="29" t="str">
        <f t="shared" ca="1" si="191"/>
        <v/>
      </c>
      <c r="BX145" s="29" t="e">
        <f ca="1">+_xlfn.IFNA(VLOOKUP($B145,'Resultados General'!$C$11:$CG$510,MATCH(BX$6,'Resultados General'!$C$10:$CG$10,0),0),"")</f>
        <v>#NAME?</v>
      </c>
      <c r="BY145" s="29" t="str">
        <f t="shared" ca="1" si="192"/>
        <v/>
      </c>
      <c r="BZ145" s="29" t="str">
        <f t="shared" ca="1" si="193"/>
        <v/>
      </c>
      <c r="CA145" s="29" t="e">
        <f ca="1">+_xlfn.IFNA(VLOOKUP($B145,'Resultados General'!$C$11:$CG$510,MATCH(CA$6,'Resultados General'!$C$10:$CG$10,0),0),"")</f>
        <v>#NAME?</v>
      </c>
      <c r="CB145" s="29" t="str">
        <f t="shared" ca="1" si="194"/>
        <v/>
      </c>
      <c r="CC145" s="29" t="str">
        <f t="shared" ca="1" si="195"/>
        <v/>
      </c>
      <c r="CD145" s="29" t="e">
        <f ca="1">+_xlfn.IFNA(VLOOKUP($B145,'Resultados General'!$C$11:$CG$510,MATCH(CD$6,'Resultados General'!$C$10:$CG$10,0),0),"")</f>
        <v>#NAME?</v>
      </c>
      <c r="CE145" s="29" t="str">
        <f t="shared" ca="1" si="196"/>
        <v/>
      </c>
      <c r="CF145" s="29" t="str">
        <f t="shared" ca="1" si="197"/>
        <v/>
      </c>
      <c r="CG145" s="29" t="e">
        <f ca="1">+_xlfn.IFNA(VLOOKUP($B145,'Resultados General'!$C$11:$CG$510,MATCH(CG$6,'Resultados General'!$C$10:$CG$10,0),0),"")</f>
        <v>#NAME?</v>
      </c>
      <c r="CH145" s="29" t="str">
        <f t="shared" ca="1" si="198"/>
        <v/>
      </c>
      <c r="CI145" s="29" t="str">
        <f t="shared" ca="1" si="199"/>
        <v/>
      </c>
      <c r="CJ145" s="29" t="e">
        <f ca="1">+_xlfn.IFNA(VLOOKUP($B145,'Resultados General'!$C$11:$CG$510,MATCH(CJ$6,'Resultados General'!$C$10:$CG$10,0),0),"")</f>
        <v>#NAME?</v>
      </c>
      <c r="CK145" s="29" t="str">
        <f t="shared" ca="1" si="200"/>
        <v/>
      </c>
      <c r="CL145" s="29" t="str">
        <f t="shared" ca="1" si="201"/>
        <v/>
      </c>
      <c r="CM145" s="29" t="e">
        <f ca="1">+_xlfn.IFNA(VLOOKUP($B145,'Resultados General'!$C$11:$CG$510,MATCH(CM$6,'Resultados General'!$C$10:$CG$10,0),0),"")</f>
        <v>#NAME?</v>
      </c>
      <c r="CN145" s="29" t="str">
        <f t="shared" ca="1" si="202"/>
        <v/>
      </c>
      <c r="CO145" s="29" t="str">
        <f t="shared" ca="1" si="203"/>
        <v/>
      </c>
      <c r="CP145" s="29" t="e">
        <f ca="1">+_xlfn.IFNA(VLOOKUP($B145,'Resultados General'!$C$11:$CG$510,MATCH(CP$6,'Resultados General'!$C$10:$CG$10,0),0),"")</f>
        <v>#NAME?</v>
      </c>
      <c r="CQ145" s="29" t="str">
        <f t="shared" ca="1" si="204"/>
        <v/>
      </c>
      <c r="CR145" s="29" t="str">
        <f t="shared" ca="1" si="205"/>
        <v/>
      </c>
      <c r="CS145" s="29" t="e">
        <f ca="1">+_xlfn.IFNA(VLOOKUP($B145,'Resultados General'!$C$11:$CG$510,MATCH(CS$6,'Resultados General'!$C$10:$CG$10,0),0),"")</f>
        <v>#NAME?</v>
      </c>
      <c r="CT145" s="29" t="str">
        <f t="shared" ca="1" si="206"/>
        <v/>
      </c>
      <c r="CU145" s="29" t="str">
        <f t="shared" ca="1" si="207"/>
        <v/>
      </c>
      <c r="CV145" s="29" t="e">
        <f ca="1">+_xlfn.IFNA(VLOOKUP($B145,'Resultados General'!$C$11:$CG$510,MATCH(CV$6,'Resultados General'!$C$10:$CG$10,0),0),"")</f>
        <v>#NAME?</v>
      </c>
      <c r="CW145" s="29" t="str">
        <f t="shared" ca="1" si="208"/>
        <v/>
      </c>
      <c r="CX145" s="29" t="str">
        <f t="shared" ca="1" si="209"/>
        <v/>
      </c>
      <c r="CY145" s="29" t="e">
        <f ca="1">+_xlfn.IFNA(VLOOKUP($B145,'Resultados General'!$C$11:$CG$510,MATCH(CY$6,'Resultados General'!$C$10:$CG$10,0),0),"")</f>
        <v>#NAME?</v>
      </c>
      <c r="CZ145" s="29" t="str">
        <f t="shared" ca="1" si="210"/>
        <v/>
      </c>
      <c r="DA145" s="29" t="str">
        <f t="shared" ca="1" si="211"/>
        <v/>
      </c>
      <c r="DB145" s="29" t="e">
        <f ca="1">+_xlfn.IFNA(VLOOKUP($B145,'Resultados General'!$C$11:$CG$510,MATCH(DB$6,'Resultados General'!$C$10:$CG$10,0),0),"")</f>
        <v>#NAME?</v>
      </c>
      <c r="DC145" s="29" t="str">
        <f t="shared" ca="1" si="212"/>
        <v/>
      </c>
      <c r="DD145" s="29" t="str">
        <f t="shared" ca="1" si="213"/>
        <v/>
      </c>
      <c r="DE145" s="29" t="e">
        <f ca="1">+_xlfn.IFNA(VLOOKUP($B145,'Resultados General'!$C$11:$CG$510,MATCH(DE$6,'Resultados General'!$C$10:$CG$10,0),0),"")</f>
        <v>#NAME?</v>
      </c>
      <c r="DF145" s="29" t="str">
        <f t="shared" ca="1" si="214"/>
        <v/>
      </c>
      <c r="DG145" s="29" t="str">
        <f t="shared" ca="1" si="215"/>
        <v/>
      </c>
      <c r="DH145" s="29" t="e">
        <f ca="1">+_xlfn.IFNA(VLOOKUP($B145,'Resultados General'!$C$11:$CG$510,MATCH(DH$6,'Resultados General'!$C$10:$CG$10,0),0),"")</f>
        <v>#NAME?</v>
      </c>
      <c r="DI145" s="29" t="str">
        <f t="shared" ca="1" si="216"/>
        <v/>
      </c>
      <c r="DJ145" s="29" t="str">
        <f t="shared" ca="1" si="217"/>
        <v/>
      </c>
      <c r="DK145" s="29" t="e">
        <f ca="1">+_xlfn.IFNA(VLOOKUP($B145,'Resultados General'!$C$11:$CG$510,MATCH(DK$6,'Resultados General'!$C$10:$CG$10,0),0),"")</f>
        <v>#NAME?</v>
      </c>
      <c r="DL145" s="29" t="str">
        <f t="shared" ca="1" si="218"/>
        <v/>
      </c>
      <c r="DM145" s="29" t="str">
        <f t="shared" ca="1" si="219"/>
        <v/>
      </c>
      <c r="DN145" s="29" t="e">
        <f ca="1">+_xlfn.IFNA(VLOOKUP($B145,'Resultados General'!$C$11:$CG$510,MATCH(DN$6,'Resultados General'!$C$10:$CG$10,0),0),"")</f>
        <v>#NAME?</v>
      </c>
      <c r="DO145" s="29" t="str">
        <f t="shared" ca="1" si="220"/>
        <v/>
      </c>
      <c r="DP145" s="29" t="str">
        <f t="shared" ca="1" si="221"/>
        <v/>
      </c>
    </row>
    <row r="146" spans="2:120">
      <c r="B146" s="219" t="str">
        <f>+IF('Resultados General'!C149="","",'Resultados General'!C149)</f>
        <v/>
      </c>
      <c r="C146" s="134" t="e">
        <f ca="1">+_xlfn.IFNA(VLOOKUP('Distribución de puestos'!B146,'Resultados General'!$C$11:$J$510,8,0),"")</f>
        <v>#NAME?</v>
      </c>
      <c r="D146" s="135" t="e">
        <f ca="1">+_xlfn.IFNA(VLOOKUP(B146,'Resultados General'!$C$11:$L$510,10,0),"")</f>
        <v>#NAME?</v>
      </c>
      <c r="E146" s="26" t="s">
        <v>76</v>
      </c>
      <c r="F146" s="26" t="s">
        <v>76</v>
      </c>
      <c r="G146" s="135" t="str">
        <f t="shared" ca="1" si="222"/>
        <v/>
      </c>
      <c r="H146" s="135" t="str">
        <f t="shared" ca="1" si="223"/>
        <v/>
      </c>
      <c r="I146" s="219" t="str">
        <f t="shared" si="224"/>
        <v/>
      </c>
      <c r="J146" s="138"/>
      <c r="M146" s="29" t="e">
        <f ca="1">+_xlfn.IFNA(VLOOKUP($B146,'Resultados General'!$C$11:$CG$510,MATCH(M$6,'Resultados General'!$C$10:$CG$10,0),0),"")</f>
        <v>#NAME?</v>
      </c>
      <c r="N146" s="29" t="str">
        <f t="shared" ca="1" si="150"/>
        <v/>
      </c>
      <c r="O146" s="29" t="str">
        <f t="shared" ca="1" si="151"/>
        <v/>
      </c>
      <c r="P146" s="29" t="e">
        <f ca="1">+_xlfn.IFNA(VLOOKUP($B146,'Resultados General'!$C$11:$CG$510,MATCH(P$6,'Resultados General'!$C$10:$CG$10,0),0),"")</f>
        <v>#NAME?</v>
      </c>
      <c r="Q146" s="29" t="str">
        <f t="shared" ca="1" si="152"/>
        <v/>
      </c>
      <c r="R146" s="29" t="str">
        <f t="shared" ca="1" si="153"/>
        <v/>
      </c>
      <c r="S146" s="29" t="e">
        <f ca="1">+_xlfn.IFNA(VLOOKUP($B146,'Resultados General'!$C$11:$CG$510,MATCH(S$6,'Resultados General'!$C$10:$CG$10,0),0),"")</f>
        <v>#NAME?</v>
      </c>
      <c r="T146" s="29" t="str">
        <f t="shared" ca="1" si="154"/>
        <v/>
      </c>
      <c r="U146" s="29" t="str">
        <f t="shared" ca="1" si="155"/>
        <v/>
      </c>
      <c r="V146" s="29" t="e">
        <f ca="1">+_xlfn.IFNA(VLOOKUP($B146,'Resultados General'!$C$11:$CG$510,MATCH(V$6,'Resultados General'!$C$10:$CG$10,0),0),"")</f>
        <v>#NAME?</v>
      </c>
      <c r="W146" s="29" t="str">
        <f t="shared" ca="1" si="156"/>
        <v/>
      </c>
      <c r="X146" s="29" t="str">
        <f t="shared" ca="1" si="157"/>
        <v/>
      </c>
      <c r="Y146" s="29" t="e">
        <f ca="1">+_xlfn.IFNA(VLOOKUP($B146,'Resultados General'!$C$11:$CG$510,MATCH(Y$6,'Resultados General'!$C$10:$CG$10,0),0),"")</f>
        <v>#NAME?</v>
      </c>
      <c r="Z146" s="29" t="str">
        <f t="shared" ca="1" si="158"/>
        <v/>
      </c>
      <c r="AA146" s="29" t="str">
        <f t="shared" ca="1" si="159"/>
        <v/>
      </c>
      <c r="AB146" s="29" t="e">
        <f ca="1">+_xlfn.IFNA(VLOOKUP($B146,'Resultados General'!$C$11:$CG$510,MATCH(AB$6,'Resultados General'!$C$10:$CG$10,0),0),"")</f>
        <v>#NAME?</v>
      </c>
      <c r="AC146" s="29" t="str">
        <f t="shared" ca="1" si="160"/>
        <v/>
      </c>
      <c r="AD146" s="29" t="str">
        <f t="shared" ca="1" si="161"/>
        <v/>
      </c>
      <c r="AE146" s="29" t="e">
        <f ca="1">+_xlfn.IFNA(VLOOKUP($B146,'Resultados General'!$C$11:$CG$510,MATCH(AE$6,'Resultados General'!$C$10:$CG$10,0),0),"")</f>
        <v>#NAME?</v>
      </c>
      <c r="AF146" s="29" t="str">
        <f t="shared" ca="1" si="162"/>
        <v/>
      </c>
      <c r="AG146" s="29" t="str">
        <f t="shared" ca="1" si="163"/>
        <v/>
      </c>
      <c r="AH146" s="29" t="e">
        <f ca="1">+_xlfn.IFNA(VLOOKUP($B146,'Resultados General'!$C$11:$CG$510,MATCH(AH$6,'Resultados General'!$C$10:$CG$10,0),0),"")</f>
        <v>#NAME?</v>
      </c>
      <c r="AI146" s="29" t="str">
        <f t="shared" ca="1" si="164"/>
        <v/>
      </c>
      <c r="AJ146" s="29" t="str">
        <f t="shared" ca="1" si="165"/>
        <v/>
      </c>
      <c r="AK146" s="29" t="e">
        <f ca="1">+_xlfn.IFNA(VLOOKUP($B146,'Resultados General'!$C$11:$CG$510,MATCH(AK$6,'Resultados General'!$C$10:$CG$10,0),0),"")</f>
        <v>#NAME?</v>
      </c>
      <c r="AL146" s="29" t="str">
        <f t="shared" ca="1" si="166"/>
        <v/>
      </c>
      <c r="AM146" s="29" t="str">
        <f t="shared" ca="1" si="167"/>
        <v/>
      </c>
      <c r="AN146" s="29" t="e">
        <f ca="1">+_xlfn.IFNA(VLOOKUP($B146,'Resultados General'!$C$11:$CG$510,MATCH(AN$6,'Resultados General'!$C$10:$CG$10,0),0),"")</f>
        <v>#NAME?</v>
      </c>
      <c r="AO146" s="29" t="str">
        <f t="shared" ca="1" si="168"/>
        <v/>
      </c>
      <c r="AP146" s="29" t="str">
        <f t="shared" ca="1" si="169"/>
        <v/>
      </c>
      <c r="AQ146" s="29" t="e">
        <f ca="1">+_xlfn.IFNA(VLOOKUP($B146,'Resultados General'!$C$11:$CG$510,MATCH(AQ$6,'Resultados General'!$C$10:$CG$10,0),0),"")</f>
        <v>#NAME?</v>
      </c>
      <c r="AR146" s="29" t="str">
        <f t="shared" ca="1" si="170"/>
        <v/>
      </c>
      <c r="AS146" s="29" t="str">
        <f t="shared" ca="1" si="171"/>
        <v/>
      </c>
      <c r="AT146" s="29" t="e">
        <f ca="1">+_xlfn.IFNA(VLOOKUP($B146,'Resultados General'!$C$11:$CG$510,MATCH(AT$6,'Resultados General'!$C$10:$CG$10,0),0),"")</f>
        <v>#NAME?</v>
      </c>
      <c r="AU146" s="29" t="str">
        <f t="shared" ca="1" si="172"/>
        <v/>
      </c>
      <c r="AV146" s="29" t="str">
        <f t="shared" ca="1" si="173"/>
        <v/>
      </c>
      <c r="AW146" s="29" t="e">
        <f ca="1">+_xlfn.IFNA(VLOOKUP($B146,'Resultados General'!$C$11:$CG$510,MATCH(AW$6,'Resultados General'!$C$10:$CG$10,0),0),"")</f>
        <v>#NAME?</v>
      </c>
      <c r="AX146" s="29" t="str">
        <f t="shared" ca="1" si="174"/>
        <v/>
      </c>
      <c r="AY146" s="29" t="str">
        <f t="shared" ca="1" si="175"/>
        <v/>
      </c>
      <c r="AZ146" s="29" t="e">
        <f ca="1">+_xlfn.IFNA(VLOOKUP($B146,'Resultados General'!$C$11:$CG$510,MATCH(AZ$6,'Resultados General'!$C$10:$CG$10,0),0),"")</f>
        <v>#NAME?</v>
      </c>
      <c r="BA146" s="29" t="str">
        <f t="shared" ca="1" si="176"/>
        <v/>
      </c>
      <c r="BB146" s="29" t="str">
        <f t="shared" ca="1" si="177"/>
        <v/>
      </c>
      <c r="BC146" s="29" t="e">
        <f ca="1">+_xlfn.IFNA(VLOOKUP($B146,'Resultados General'!$C$11:$CG$510,MATCH(BC$6,'Resultados General'!$C$10:$CG$10,0),0),"")</f>
        <v>#NAME?</v>
      </c>
      <c r="BD146" s="29" t="str">
        <f t="shared" ca="1" si="178"/>
        <v/>
      </c>
      <c r="BE146" s="29" t="str">
        <f t="shared" ca="1" si="179"/>
        <v/>
      </c>
      <c r="BF146" s="29" t="e">
        <f ca="1">+_xlfn.IFNA(VLOOKUP($B146,'Resultados General'!$C$11:$CG$510,MATCH(BF$6,'Resultados General'!$C$10:$CG$10,0),0),"")</f>
        <v>#NAME?</v>
      </c>
      <c r="BG146" s="29" t="str">
        <f t="shared" ca="1" si="180"/>
        <v/>
      </c>
      <c r="BH146" s="29" t="str">
        <f t="shared" ca="1" si="181"/>
        <v/>
      </c>
      <c r="BI146" s="29" t="e">
        <f ca="1">+_xlfn.IFNA(VLOOKUP($B146,'Resultados General'!$C$11:$CG$510,MATCH(BI$6,'Resultados General'!$C$10:$CG$10,0),0),"")</f>
        <v>#NAME?</v>
      </c>
      <c r="BJ146" s="29" t="str">
        <f t="shared" ca="1" si="182"/>
        <v/>
      </c>
      <c r="BK146" s="29" t="str">
        <f t="shared" ca="1" si="183"/>
        <v/>
      </c>
      <c r="BL146" s="29" t="e">
        <f ca="1">+_xlfn.IFNA(VLOOKUP($B146,'Resultados General'!$C$11:$CG$510,MATCH(BL$6,'Resultados General'!$C$10:$CG$10,0),0),"")</f>
        <v>#NAME?</v>
      </c>
      <c r="BM146" s="29" t="str">
        <f t="shared" ca="1" si="184"/>
        <v/>
      </c>
      <c r="BN146" s="29" t="str">
        <f t="shared" ca="1" si="185"/>
        <v/>
      </c>
      <c r="BO146" s="29" t="e">
        <f ca="1">+_xlfn.IFNA(VLOOKUP($B146,'Resultados General'!$C$11:$CG$510,MATCH(BO$6,'Resultados General'!$C$10:$CG$10,0),0),"")</f>
        <v>#NAME?</v>
      </c>
      <c r="BP146" s="29" t="str">
        <f t="shared" ca="1" si="186"/>
        <v/>
      </c>
      <c r="BQ146" s="29" t="str">
        <f t="shared" ca="1" si="187"/>
        <v/>
      </c>
      <c r="BR146" s="29" t="e">
        <f ca="1">+_xlfn.IFNA(VLOOKUP($B146,'Resultados General'!$C$11:$CG$510,MATCH(BR$6,'Resultados General'!$C$10:$CG$10,0),0),"")</f>
        <v>#NAME?</v>
      </c>
      <c r="BS146" s="29" t="str">
        <f t="shared" ca="1" si="188"/>
        <v/>
      </c>
      <c r="BT146" s="29" t="str">
        <f t="shared" ca="1" si="189"/>
        <v/>
      </c>
      <c r="BU146" s="29" t="e">
        <f ca="1">+_xlfn.IFNA(VLOOKUP($B146,'Resultados General'!$C$11:$CG$510,MATCH(BU$6,'Resultados General'!$C$10:$CG$10,0),0),"")</f>
        <v>#NAME?</v>
      </c>
      <c r="BV146" s="29" t="str">
        <f t="shared" ca="1" si="190"/>
        <v/>
      </c>
      <c r="BW146" s="29" t="str">
        <f t="shared" ca="1" si="191"/>
        <v/>
      </c>
      <c r="BX146" s="29" t="e">
        <f ca="1">+_xlfn.IFNA(VLOOKUP($B146,'Resultados General'!$C$11:$CG$510,MATCH(BX$6,'Resultados General'!$C$10:$CG$10,0),0),"")</f>
        <v>#NAME?</v>
      </c>
      <c r="BY146" s="29" t="str">
        <f t="shared" ca="1" si="192"/>
        <v/>
      </c>
      <c r="BZ146" s="29" t="str">
        <f t="shared" ca="1" si="193"/>
        <v/>
      </c>
      <c r="CA146" s="29" t="e">
        <f ca="1">+_xlfn.IFNA(VLOOKUP($B146,'Resultados General'!$C$11:$CG$510,MATCH(CA$6,'Resultados General'!$C$10:$CG$10,0),0),"")</f>
        <v>#NAME?</v>
      </c>
      <c r="CB146" s="29" t="str">
        <f t="shared" ca="1" si="194"/>
        <v/>
      </c>
      <c r="CC146" s="29" t="str">
        <f t="shared" ca="1" si="195"/>
        <v/>
      </c>
      <c r="CD146" s="29" t="e">
        <f ca="1">+_xlfn.IFNA(VLOOKUP($B146,'Resultados General'!$C$11:$CG$510,MATCH(CD$6,'Resultados General'!$C$10:$CG$10,0),0),"")</f>
        <v>#NAME?</v>
      </c>
      <c r="CE146" s="29" t="str">
        <f t="shared" ca="1" si="196"/>
        <v/>
      </c>
      <c r="CF146" s="29" t="str">
        <f t="shared" ca="1" si="197"/>
        <v/>
      </c>
      <c r="CG146" s="29" t="e">
        <f ca="1">+_xlfn.IFNA(VLOOKUP($B146,'Resultados General'!$C$11:$CG$510,MATCH(CG$6,'Resultados General'!$C$10:$CG$10,0),0),"")</f>
        <v>#NAME?</v>
      </c>
      <c r="CH146" s="29" t="str">
        <f t="shared" ca="1" si="198"/>
        <v/>
      </c>
      <c r="CI146" s="29" t="str">
        <f t="shared" ca="1" si="199"/>
        <v/>
      </c>
      <c r="CJ146" s="29" t="e">
        <f ca="1">+_xlfn.IFNA(VLOOKUP($B146,'Resultados General'!$C$11:$CG$510,MATCH(CJ$6,'Resultados General'!$C$10:$CG$10,0),0),"")</f>
        <v>#NAME?</v>
      </c>
      <c r="CK146" s="29" t="str">
        <f t="shared" ca="1" si="200"/>
        <v/>
      </c>
      <c r="CL146" s="29" t="str">
        <f t="shared" ca="1" si="201"/>
        <v/>
      </c>
      <c r="CM146" s="29" t="e">
        <f ca="1">+_xlfn.IFNA(VLOOKUP($B146,'Resultados General'!$C$11:$CG$510,MATCH(CM$6,'Resultados General'!$C$10:$CG$10,0),0),"")</f>
        <v>#NAME?</v>
      </c>
      <c r="CN146" s="29" t="str">
        <f t="shared" ca="1" si="202"/>
        <v/>
      </c>
      <c r="CO146" s="29" t="str">
        <f t="shared" ca="1" si="203"/>
        <v/>
      </c>
      <c r="CP146" s="29" t="e">
        <f ca="1">+_xlfn.IFNA(VLOOKUP($B146,'Resultados General'!$C$11:$CG$510,MATCH(CP$6,'Resultados General'!$C$10:$CG$10,0),0),"")</f>
        <v>#NAME?</v>
      </c>
      <c r="CQ146" s="29" t="str">
        <f t="shared" ca="1" si="204"/>
        <v/>
      </c>
      <c r="CR146" s="29" t="str">
        <f t="shared" ca="1" si="205"/>
        <v/>
      </c>
      <c r="CS146" s="29" t="e">
        <f ca="1">+_xlfn.IFNA(VLOOKUP($B146,'Resultados General'!$C$11:$CG$510,MATCH(CS$6,'Resultados General'!$C$10:$CG$10,0),0),"")</f>
        <v>#NAME?</v>
      </c>
      <c r="CT146" s="29" t="str">
        <f t="shared" ca="1" si="206"/>
        <v/>
      </c>
      <c r="CU146" s="29" t="str">
        <f t="shared" ca="1" si="207"/>
        <v/>
      </c>
      <c r="CV146" s="29" t="e">
        <f ca="1">+_xlfn.IFNA(VLOOKUP($B146,'Resultados General'!$C$11:$CG$510,MATCH(CV$6,'Resultados General'!$C$10:$CG$10,0),0),"")</f>
        <v>#NAME?</v>
      </c>
      <c r="CW146" s="29" t="str">
        <f t="shared" ca="1" si="208"/>
        <v/>
      </c>
      <c r="CX146" s="29" t="str">
        <f t="shared" ca="1" si="209"/>
        <v/>
      </c>
      <c r="CY146" s="29" t="e">
        <f ca="1">+_xlfn.IFNA(VLOOKUP($B146,'Resultados General'!$C$11:$CG$510,MATCH(CY$6,'Resultados General'!$C$10:$CG$10,0),0),"")</f>
        <v>#NAME?</v>
      </c>
      <c r="CZ146" s="29" t="str">
        <f t="shared" ca="1" si="210"/>
        <v/>
      </c>
      <c r="DA146" s="29" t="str">
        <f t="shared" ca="1" si="211"/>
        <v/>
      </c>
      <c r="DB146" s="29" t="e">
        <f ca="1">+_xlfn.IFNA(VLOOKUP($B146,'Resultados General'!$C$11:$CG$510,MATCH(DB$6,'Resultados General'!$C$10:$CG$10,0),0),"")</f>
        <v>#NAME?</v>
      </c>
      <c r="DC146" s="29" t="str">
        <f t="shared" ca="1" si="212"/>
        <v/>
      </c>
      <c r="DD146" s="29" t="str">
        <f t="shared" ca="1" si="213"/>
        <v/>
      </c>
      <c r="DE146" s="29" t="e">
        <f ca="1">+_xlfn.IFNA(VLOOKUP($B146,'Resultados General'!$C$11:$CG$510,MATCH(DE$6,'Resultados General'!$C$10:$CG$10,0),0),"")</f>
        <v>#NAME?</v>
      </c>
      <c r="DF146" s="29" t="str">
        <f t="shared" ca="1" si="214"/>
        <v/>
      </c>
      <c r="DG146" s="29" t="str">
        <f t="shared" ca="1" si="215"/>
        <v/>
      </c>
      <c r="DH146" s="29" t="e">
        <f ca="1">+_xlfn.IFNA(VLOOKUP($B146,'Resultados General'!$C$11:$CG$510,MATCH(DH$6,'Resultados General'!$C$10:$CG$10,0),0),"")</f>
        <v>#NAME?</v>
      </c>
      <c r="DI146" s="29" t="str">
        <f t="shared" ca="1" si="216"/>
        <v/>
      </c>
      <c r="DJ146" s="29" t="str">
        <f t="shared" ca="1" si="217"/>
        <v/>
      </c>
      <c r="DK146" s="29" t="e">
        <f ca="1">+_xlfn.IFNA(VLOOKUP($B146,'Resultados General'!$C$11:$CG$510,MATCH(DK$6,'Resultados General'!$C$10:$CG$10,0),0),"")</f>
        <v>#NAME?</v>
      </c>
      <c r="DL146" s="29" t="str">
        <f t="shared" ca="1" si="218"/>
        <v/>
      </c>
      <c r="DM146" s="29" t="str">
        <f t="shared" ca="1" si="219"/>
        <v/>
      </c>
      <c r="DN146" s="29" t="e">
        <f ca="1">+_xlfn.IFNA(VLOOKUP($B146,'Resultados General'!$C$11:$CG$510,MATCH(DN$6,'Resultados General'!$C$10:$CG$10,0),0),"")</f>
        <v>#NAME?</v>
      </c>
      <c r="DO146" s="29" t="str">
        <f t="shared" ca="1" si="220"/>
        <v/>
      </c>
      <c r="DP146" s="29" t="str">
        <f t="shared" ca="1" si="221"/>
        <v/>
      </c>
    </row>
    <row r="147" spans="2:120">
      <c r="B147" s="219" t="str">
        <f>+IF('Resultados General'!C150="","",'Resultados General'!C150)</f>
        <v/>
      </c>
      <c r="C147" s="134" t="e">
        <f ca="1">+_xlfn.IFNA(VLOOKUP('Distribución de puestos'!B147,'Resultados General'!$C$11:$J$510,8,0),"")</f>
        <v>#NAME?</v>
      </c>
      <c r="D147" s="135" t="e">
        <f ca="1">+_xlfn.IFNA(VLOOKUP(B147,'Resultados General'!$C$11:$L$510,10,0),"")</f>
        <v>#NAME?</v>
      </c>
      <c r="E147" s="26" t="s">
        <v>76</v>
      </c>
      <c r="F147" s="26" t="s">
        <v>76</v>
      </c>
      <c r="G147" s="135" t="str">
        <f t="shared" ca="1" si="222"/>
        <v/>
      </c>
      <c r="H147" s="135" t="str">
        <f t="shared" ca="1" si="223"/>
        <v/>
      </c>
      <c r="I147" s="219" t="str">
        <f t="shared" si="224"/>
        <v/>
      </c>
      <c r="J147" s="138"/>
      <c r="M147" s="29" t="e">
        <f ca="1">+_xlfn.IFNA(VLOOKUP($B147,'Resultados General'!$C$11:$CG$510,MATCH(M$6,'Resultados General'!$C$10:$CG$10,0),0),"")</f>
        <v>#NAME?</v>
      </c>
      <c r="N147" s="29" t="str">
        <f t="shared" ca="1" si="150"/>
        <v/>
      </c>
      <c r="O147" s="29" t="str">
        <f t="shared" ca="1" si="151"/>
        <v/>
      </c>
      <c r="P147" s="29" t="e">
        <f ca="1">+_xlfn.IFNA(VLOOKUP($B147,'Resultados General'!$C$11:$CG$510,MATCH(P$6,'Resultados General'!$C$10:$CG$10,0),0),"")</f>
        <v>#NAME?</v>
      </c>
      <c r="Q147" s="29" t="str">
        <f t="shared" ca="1" si="152"/>
        <v/>
      </c>
      <c r="R147" s="29" t="str">
        <f t="shared" ca="1" si="153"/>
        <v/>
      </c>
      <c r="S147" s="29" t="e">
        <f ca="1">+_xlfn.IFNA(VLOOKUP($B147,'Resultados General'!$C$11:$CG$510,MATCH(S$6,'Resultados General'!$C$10:$CG$10,0),0),"")</f>
        <v>#NAME?</v>
      </c>
      <c r="T147" s="29" t="str">
        <f t="shared" ca="1" si="154"/>
        <v/>
      </c>
      <c r="U147" s="29" t="str">
        <f t="shared" ca="1" si="155"/>
        <v/>
      </c>
      <c r="V147" s="29" t="e">
        <f ca="1">+_xlfn.IFNA(VLOOKUP($B147,'Resultados General'!$C$11:$CG$510,MATCH(V$6,'Resultados General'!$C$10:$CG$10,0),0),"")</f>
        <v>#NAME?</v>
      </c>
      <c r="W147" s="29" t="str">
        <f t="shared" ca="1" si="156"/>
        <v/>
      </c>
      <c r="X147" s="29" t="str">
        <f t="shared" ca="1" si="157"/>
        <v/>
      </c>
      <c r="Y147" s="29" t="e">
        <f ca="1">+_xlfn.IFNA(VLOOKUP($B147,'Resultados General'!$C$11:$CG$510,MATCH(Y$6,'Resultados General'!$C$10:$CG$10,0),0),"")</f>
        <v>#NAME?</v>
      </c>
      <c r="Z147" s="29" t="str">
        <f t="shared" ca="1" si="158"/>
        <v/>
      </c>
      <c r="AA147" s="29" t="str">
        <f t="shared" ca="1" si="159"/>
        <v/>
      </c>
      <c r="AB147" s="29" t="e">
        <f ca="1">+_xlfn.IFNA(VLOOKUP($B147,'Resultados General'!$C$11:$CG$510,MATCH(AB$6,'Resultados General'!$C$10:$CG$10,0),0),"")</f>
        <v>#NAME?</v>
      </c>
      <c r="AC147" s="29" t="str">
        <f t="shared" ca="1" si="160"/>
        <v/>
      </c>
      <c r="AD147" s="29" t="str">
        <f t="shared" ca="1" si="161"/>
        <v/>
      </c>
      <c r="AE147" s="29" t="e">
        <f ca="1">+_xlfn.IFNA(VLOOKUP($B147,'Resultados General'!$C$11:$CG$510,MATCH(AE$6,'Resultados General'!$C$10:$CG$10,0),0),"")</f>
        <v>#NAME?</v>
      </c>
      <c r="AF147" s="29" t="str">
        <f t="shared" ca="1" si="162"/>
        <v/>
      </c>
      <c r="AG147" s="29" t="str">
        <f t="shared" ca="1" si="163"/>
        <v/>
      </c>
      <c r="AH147" s="29" t="e">
        <f ca="1">+_xlfn.IFNA(VLOOKUP($B147,'Resultados General'!$C$11:$CG$510,MATCH(AH$6,'Resultados General'!$C$10:$CG$10,0),0),"")</f>
        <v>#NAME?</v>
      </c>
      <c r="AI147" s="29" t="str">
        <f t="shared" ca="1" si="164"/>
        <v/>
      </c>
      <c r="AJ147" s="29" t="str">
        <f t="shared" ca="1" si="165"/>
        <v/>
      </c>
      <c r="AK147" s="29" t="e">
        <f ca="1">+_xlfn.IFNA(VLOOKUP($B147,'Resultados General'!$C$11:$CG$510,MATCH(AK$6,'Resultados General'!$C$10:$CG$10,0),0),"")</f>
        <v>#NAME?</v>
      </c>
      <c r="AL147" s="29" t="str">
        <f t="shared" ca="1" si="166"/>
        <v/>
      </c>
      <c r="AM147" s="29" t="str">
        <f t="shared" ca="1" si="167"/>
        <v/>
      </c>
      <c r="AN147" s="29" t="e">
        <f ca="1">+_xlfn.IFNA(VLOOKUP($B147,'Resultados General'!$C$11:$CG$510,MATCH(AN$6,'Resultados General'!$C$10:$CG$10,0),0),"")</f>
        <v>#NAME?</v>
      </c>
      <c r="AO147" s="29" t="str">
        <f t="shared" ca="1" si="168"/>
        <v/>
      </c>
      <c r="AP147" s="29" t="str">
        <f t="shared" ca="1" si="169"/>
        <v/>
      </c>
      <c r="AQ147" s="29" t="e">
        <f ca="1">+_xlfn.IFNA(VLOOKUP($B147,'Resultados General'!$C$11:$CG$510,MATCH(AQ$6,'Resultados General'!$C$10:$CG$10,0),0),"")</f>
        <v>#NAME?</v>
      </c>
      <c r="AR147" s="29" t="str">
        <f t="shared" ca="1" si="170"/>
        <v/>
      </c>
      <c r="AS147" s="29" t="str">
        <f t="shared" ca="1" si="171"/>
        <v/>
      </c>
      <c r="AT147" s="29" t="e">
        <f ca="1">+_xlfn.IFNA(VLOOKUP($B147,'Resultados General'!$C$11:$CG$510,MATCH(AT$6,'Resultados General'!$C$10:$CG$10,0),0),"")</f>
        <v>#NAME?</v>
      </c>
      <c r="AU147" s="29" t="str">
        <f t="shared" ca="1" si="172"/>
        <v/>
      </c>
      <c r="AV147" s="29" t="str">
        <f t="shared" ca="1" si="173"/>
        <v/>
      </c>
      <c r="AW147" s="29" t="e">
        <f ca="1">+_xlfn.IFNA(VLOOKUP($B147,'Resultados General'!$C$11:$CG$510,MATCH(AW$6,'Resultados General'!$C$10:$CG$10,0),0),"")</f>
        <v>#NAME?</v>
      </c>
      <c r="AX147" s="29" t="str">
        <f t="shared" ca="1" si="174"/>
        <v/>
      </c>
      <c r="AY147" s="29" t="str">
        <f t="shared" ca="1" si="175"/>
        <v/>
      </c>
      <c r="AZ147" s="29" t="e">
        <f ca="1">+_xlfn.IFNA(VLOOKUP($B147,'Resultados General'!$C$11:$CG$510,MATCH(AZ$6,'Resultados General'!$C$10:$CG$10,0),0),"")</f>
        <v>#NAME?</v>
      </c>
      <c r="BA147" s="29" t="str">
        <f t="shared" ca="1" si="176"/>
        <v/>
      </c>
      <c r="BB147" s="29" t="str">
        <f t="shared" ca="1" si="177"/>
        <v/>
      </c>
      <c r="BC147" s="29" t="e">
        <f ca="1">+_xlfn.IFNA(VLOOKUP($B147,'Resultados General'!$C$11:$CG$510,MATCH(BC$6,'Resultados General'!$C$10:$CG$10,0),0),"")</f>
        <v>#NAME?</v>
      </c>
      <c r="BD147" s="29" t="str">
        <f t="shared" ca="1" si="178"/>
        <v/>
      </c>
      <c r="BE147" s="29" t="str">
        <f t="shared" ca="1" si="179"/>
        <v/>
      </c>
      <c r="BF147" s="29" t="e">
        <f ca="1">+_xlfn.IFNA(VLOOKUP($B147,'Resultados General'!$C$11:$CG$510,MATCH(BF$6,'Resultados General'!$C$10:$CG$10,0),0),"")</f>
        <v>#NAME?</v>
      </c>
      <c r="BG147" s="29" t="str">
        <f t="shared" ca="1" si="180"/>
        <v/>
      </c>
      <c r="BH147" s="29" t="str">
        <f t="shared" ca="1" si="181"/>
        <v/>
      </c>
      <c r="BI147" s="29" t="e">
        <f ca="1">+_xlfn.IFNA(VLOOKUP($B147,'Resultados General'!$C$11:$CG$510,MATCH(BI$6,'Resultados General'!$C$10:$CG$10,0),0),"")</f>
        <v>#NAME?</v>
      </c>
      <c r="BJ147" s="29" t="str">
        <f t="shared" ca="1" si="182"/>
        <v/>
      </c>
      <c r="BK147" s="29" t="str">
        <f t="shared" ca="1" si="183"/>
        <v/>
      </c>
      <c r="BL147" s="29" t="e">
        <f ca="1">+_xlfn.IFNA(VLOOKUP($B147,'Resultados General'!$C$11:$CG$510,MATCH(BL$6,'Resultados General'!$C$10:$CG$10,0),0),"")</f>
        <v>#NAME?</v>
      </c>
      <c r="BM147" s="29" t="str">
        <f t="shared" ca="1" si="184"/>
        <v/>
      </c>
      <c r="BN147" s="29" t="str">
        <f t="shared" ca="1" si="185"/>
        <v/>
      </c>
      <c r="BO147" s="29" t="e">
        <f ca="1">+_xlfn.IFNA(VLOOKUP($B147,'Resultados General'!$C$11:$CG$510,MATCH(BO$6,'Resultados General'!$C$10:$CG$10,0),0),"")</f>
        <v>#NAME?</v>
      </c>
      <c r="BP147" s="29" t="str">
        <f t="shared" ca="1" si="186"/>
        <v/>
      </c>
      <c r="BQ147" s="29" t="str">
        <f t="shared" ca="1" si="187"/>
        <v/>
      </c>
      <c r="BR147" s="29" t="e">
        <f ca="1">+_xlfn.IFNA(VLOOKUP($B147,'Resultados General'!$C$11:$CG$510,MATCH(BR$6,'Resultados General'!$C$10:$CG$10,0),0),"")</f>
        <v>#NAME?</v>
      </c>
      <c r="BS147" s="29" t="str">
        <f t="shared" ca="1" si="188"/>
        <v/>
      </c>
      <c r="BT147" s="29" t="str">
        <f t="shared" ca="1" si="189"/>
        <v/>
      </c>
      <c r="BU147" s="29" t="e">
        <f ca="1">+_xlfn.IFNA(VLOOKUP($B147,'Resultados General'!$C$11:$CG$510,MATCH(BU$6,'Resultados General'!$C$10:$CG$10,0),0),"")</f>
        <v>#NAME?</v>
      </c>
      <c r="BV147" s="29" t="str">
        <f t="shared" ca="1" si="190"/>
        <v/>
      </c>
      <c r="BW147" s="29" t="str">
        <f t="shared" ca="1" si="191"/>
        <v/>
      </c>
      <c r="BX147" s="29" t="e">
        <f ca="1">+_xlfn.IFNA(VLOOKUP($B147,'Resultados General'!$C$11:$CG$510,MATCH(BX$6,'Resultados General'!$C$10:$CG$10,0),0),"")</f>
        <v>#NAME?</v>
      </c>
      <c r="BY147" s="29" t="str">
        <f t="shared" ca="1" si="192"/>
        <v/>
      </c>
      <c r="BZ147" s="29" t="str">
        <f t="shared" ca="1" si="193"/>
        <v/>
      </c>
      <c r="CA147" s="29" t="e">
        <f ca="1">+_xlfn.IFNA(VLOOKUP($B147,'Resultados General'!$C$11:$CG$510,MATCH(CA$6,'Resultados General'!$C$10:$CG$10,0),0),"")</f>
        <v>#NAME?</v>
      </c>
      <c r="CB147" s="29" t="str">
        <f t="shared" ca="1" si="194"/>
        <v/>
      </c>
      <c r="CC147" s="29" t="str">
        <f t="shared" ca="1" si="195"/>
        <v/>
      </c>
      <c r="CD147" s="29" t="e">
        <f ca="1">+_xlfn.IFNA(VLOOKUP($B147,'Resultados General'!$C$11:$CG$510,MATCH(CD$6,'Resultados General'!$C$10:$CG$10,0),0),"")</f>
        <v>#NAME?</v>
      </c>
      <c r="CE147" s="29" t="str">
        <f t="shared" ca="1" si="196"/>
        <v/>
      </c>
      <c r="CF147" s="29" t="str">
        <f t="shared" ca="1" si="197"/>
        <v/>
      </c>
      <c r="CG147" s="29" t="e">
        <f ca="1">+_xlfn.IFNA(VLOOKUP($B147,'Resultados General'!$C$11:$CG$510,MATCH(CG$6,'Resultados General'!$C$10:$CG$10,0),0),"")</f>
        <v>#NAME?</v>
      </c>
      <c r="CH147" s="29" t="str">
        <f t="shared" ca="1" si="198"/>
        <v/>
      </c>
      <c r="CI147" s="29" t="str">
        <f t="shared" ca="1" si="199"/>
        <v/>
      </c>
      <c r="CJ147" s="29" t="e">
        <f ca="1">+_xlfn.IFNA(VLOOKUP($B147,'Resultados General'!$C$11:$CG$510,MATCH(CJ$6,'Resultados General'!$C$10:$CG$10,0),0),"")</f>
        <v>#NAME?</v>
      </c>
      <c r="CK147" s="29" t="str">
        <f t="shared" ca="1" si="200"/>
        <v/>
      </c>
      <c r="CL147" s="29" t="str">
        <f t="shared" ca="1" si="201"/>
        <v/>
      </c>
      <c r="CM147" s="29" t="e">
        <f ca="1">+_xlfn.IFNA(VLOOKUP($B147,'Resultados General'!$C$11:$CG$510,MATCH(CM$6,'Resultados General'!$C$10:$CG$10,0),0),"")</f>
        <v>#NAME?</v>
      </c>
      <c r="CN147" s="29" t="str">
        <f t="shared" ca="1" si="202"/>
        <v/>
      </c>
      <c r="CO147" s="29" t="str">
        <f t="shared" ca="1" si="203"/>
        <v/>
      </c>
      <c r="CP147" s="29" t="e">
        <f ca="1">+_xlfn.IFNA(VLOOKUP($B147,'Resultados General'!$C$11:$CG$510,MATCH(CP$6,'Resultados General'!$C$10:$CG$10,0),0),"")</f>
        <v>#NAME?</v>
      </c>
      <c r="CQ147" s="29" t="str">
        <f t="shared" ca="1" si="204"/>
        <v/>
      </c>
      <c r="CR147" s="29" t="str">
        <f t="shared" ca="1" si="205"/>
        <v/>
      </c>
      <c r="CS147" s="29" t="e">
        <f ca="1">+_xlfn.IFNA(VLOOKUP($B147,'Resultados General'!$C$11:$CG$510,MATCH(CS$6,'Resultados General'!$C$10:$CG$10,0),0),"")</f>
        <v>#NAME?</v>
      </c>
      <c r="CT147" s="29" t="str">
        <f t="shared" ca="1" si="206"/>
        <v/>
      </c>
      <c r="CU147" s="29" t="str">
        <f t="shared" ca="1" si="207"/>
        <v/>
      </c>
      <c r="CV147" s="29" t="e">
        <f ca="1">+_xlfn.IFNA(VLOOKUP($B147,'Resultados General'!$C$11:$CG$510,MATCH(CV$6,'Resultados General'!$C$10:$CG$10,0),0),"")</f>
        <v>#NAME?</v>
      </c>
      <c r="CW147" s="29" t="str">
        <f t="shared" ca="1" si="208"/>
        <v/>
      </c>
      <c r="CX147" s="29" t="str">
        <f t="shared" ca="1" si="209"/>
        <v/>
      </c>
      <c r="CY147" s="29" t="e">
        <f ca="1">+_xlfn.IFNA(VLOOKUP($B147,'Resultados General'!$C$11:$CG$510,MATCH(CY$6,'Resultados General'!$C$10:$CG$10,0),0),"")</f>
        <v>#NAME?</v>
      </c>
      <c r="CZ147" s="29" t="str">
        <f t="shared" ca="1" si="210"/>
        <v/>
      </c>
      <c r="DA147" s="29" t="str">
        <f t="shared" ca="1" si="211"/>
        <v/>
      </c>
      <c r="DB147" s="29" t="e">
        <f ca="1">+_xlfn.IFNA(VLOOKUP($B147,'Resultados General'!$C$11:$CG$510,MATCH(DB$6,'Resultados General'!$C$10:$CG$10,0),0),"")</f>
        <v>#NAME?</v>
      </c>
      <c r="DC147" s="29" t="str">
        <f t="shared" ca="1" si="212"/>
        <v/>
      </c>
      <c r="DD147" s="29" t="str">
        <f t="shared" ca="1" si="213"/>
        <v/>
      </c>
      <c r="DE147" s="29" t="e">
        <f ca="1">+_xlfn.IFNA(VLOOKUP($B147,'Resultados General'!$C$11:$CG$510,MATCH(DE$6,'Resultados General'!$C$10:$CG$10,0),0),"")</f>
        <v>#NAME?</v>
      </c>
      <c r="DF147" s="29" t="str">
        <f t="shared" ca="1" si="214"/>
        <v/>
      </c>
      <c r="DG147" s="29" t="str">
        <f t="shared" ca="1" si="215"/>
        <v/>
      </c>
      <c r="DH147" s="29" t="e">
        <f ca="1">+_xlfn.IFNA(VLOOKUP($B147,'Resultados General'!$C$11:$CG$510,MATCH(DH$6,'Resultados General'!$C$10:$CG$10,0),0),"")</f>
        <v>#NAME?</v>
      </c>
      <c r="DI147" s="29" t="str">
        <f t="shared" ca="1" si="216"/>
        <v/>
      </c>
      <c r="DJ147" s="29" t="str">
        <f t="shared" ca="1" si="217"/>
        <v/>
      </c>
      <c r="DK147" s="29" t="e">
        <f ca="1">+_xlfn.IFNA(VLOOKUP($B147,'Resultados General'!$C$11:$CG$510,MATCH(DK$6,'Resultados General'!$C$10:$CG$10,0),0),"")</f>
        <v>#NAME?</v>
      </c>
      <c r="DL147" s="29" t="str">
        <f t="shared" ca="1" si="218"/>
        <v/>
      </c>
      <c r="DM147" s="29" t="str">
        <f t="shared" ca="1" si="219"/>
        <v/>
      </c>
      <c r="DN147" s="29" t="e">
        <f ca="1">+_xlfn.IFNA(VLOOKUP($B147,'Resultados General'!$C$11:$CG$510,MATCH(DN$6,'Resultados General'!$C$10:$CG$10,0),0),"")</f>
        <v>#NAME?</v>
      </c>
      <c r="DO147" s="29" t="str">
        <f t="shared" ca="1" si="220"/>
        <v/>
      </c>
      <c r="DP147" s="29" t="str">
        <f t="shared" ca="1" si="221"/>
        <v/>
      </c>
    </row>
    <row r="148" spans="2:120">
      <c r="B148" s="219" t="str">
        <f>+IF('Resultados General'!C151="","",'Resultados General'!C151)</f>
        <v/>
      </c>
      <c r="C148" s="134" t="e">
        <f ca="1">+_xlfn.IFNA(VLOOKUP('Distribución de puestos'!B148,'Resultados General'!$C$11:$J$510,8,0),"")</f>
        <v>#NAME?</v>
      </c>
      <c r="D148" s="135" t="e">
        <f ca="1">+_xlfn.IFNA(VLOOKUP(B148,'Resultados General'!$C$11:$L$510,10,0),"")</f>
        <v>#NAME?</v>
      </c>
      <c r="E148" s="26" t="s">
        <v>76</v>
      </c>
      <c r="F148" s="26" t="s">
        <v>76</v>
      </c>
      <c r="G148" s="135" t="str">
        <f t="shared" ca="1" si="222"/>
        <v/>
      </c>
      <c r="H148" s="135" t="str">
        <f t="shared" ca="1" si="223"/>
        <v/>
      </c>
      <c r="I148" s="219" t="str">
        <f t="shared" si="224"/>
        <v/>
      </c>
      <c r="J148" s="138"/>
      <c r="M148" s="29" t="e">
        <f ca="1">+_xlfn.IFNA(VLOOKUP($B148,'Resultados General'!$C$11:$CG$510,MATCH(M$6,'Resultados General'!$C$10:$CG$10,0),0),"")</f>
        <v>#NAME?</v>
      </c>
      <c r="N148" s="29" t="str">
        <f t="shared" ca="1" si="150"/>
        <v/>
      </c>
      <c r="O148" s="29" t="str">
        <f t="shared" ca="1" si="151"/>
        <v/>
      </c>
      <c r="P148" s="29" t="e">
        <f ca="1">+_xlfn.IFNA(VLOOKUP($B148,'Resultados General'!$C$11:$CG$510,MATCH(P$6,'Resultados General'!$C$10:$CG$10,0),0),"")</f>
        <v>#NAME?</v>
      </c>
      <c r="Q148" s="29" t="str">
        <f t="shared" ca="1" si="152"/>
        <v/>
      </c>
      <c r="R148" s="29" t="str">
        <f t="shared" ca="1" si="153"/>
        <v/>
      </c>
      <c r="S148" s="29" t="e">
        <f ca="1">+_xlfn.IFNA(VLOOKUP($B148,'Resultados General'!$C$11:$CG$510,MATCH(S$6,'Resultados General'!$C$10:$CG$10,0),0),"")</f>
        <v>#NAME?</v>
      </c>
      <c r="T148" s="29" t="str">
        <f t="shared" ca="1" si="154"/>
        <v/>
      </c>
      <c r="U148" s="29" t="str">
        <f t="shared" ca="1" si="155"/>
        <v/>
      </c>
      <c r="V148" s="29" t="e">
        <f ca="1">+_xlfn.IFNA(VLOOKUP($B148,'Resultados General'!$C$11:$CG$510,MATCH(V$6,'Resultados General'!$C$10:$CG$10,0),0),"")</f>
        <v>#NAME?</v>
      </c>
      <c r="W148" s="29" t="str">
        <f t="shared" ca="1" si="156"/>
        <v/>
      </c>
      <c r="X148" s="29" t="str">
        <f t="shared" ca="1" si="157"/>
        <v/>
      </c>
      <c r="Y148" s="29" t="e">
        <f ca="1">+_xlfn.IFNA(VLOOKUP($B148,'Resultados General'!$C$11:$CG$510,MATCH(Y$6,'Resultados General'!$C$10:$CG$10,0),0),"")</f>
        <v>#NAME?</v>
      </c>
      <c r="Z148" s="29" t="str">
        <f t="shared" ca="1" si="158"/>
        <v/>
      </c>
      <c r="AA148" s="29" t="str">
        <f t="shared" ca="1" si="159"/>
        <v/>
      </c>
      <c r="AB148" s="29" t="e">
        <f ca="1">+_xlfn.IFNA(VLOOKUP($B148,'Resultados General'!$C$11:$CG$510,MATCH(AB$6,'Resultados General'!$C$10:$CG$10,0),0),"")</f>
        <v>#NAME?</v>
      </c>
      <c r="AC148" s="29" t="str">
        <f t="shared" ca="1" si="160"/>
        <v/>
      </c>
      <c r="AD148" s="29" t="str">
        <f t="shared" ca="1" si="161"/>
        <v/>
      </c>
      <c r="AE148" s="29" t="e">
        <f ca="1">+_xlfn.IFNA(VLOOKUP($B148,'Resultados General'!$C$11:$CG$510,MATCH(AE$6,'Resultados General'!$C$10:$CG$10,0),0),"")</f>
        <v>#NAME?</v>
      </c>
      <c r="AF148" s="29" t="str">
        <f t="shared" ca="1" si="162"/>
        <v/>
      </c>
      <c r="AG148" s="29" t="str">
        <f t="shared" ca="1" si="163"/>
        <v/>
      </c>
      <c r="AH148" s="29" t="e">
        <f ca="1">+_xlfn.IFNA(VLOOKUP($B148,'Resultados General'!$C$11:$CG$510,MATCH(AH$6,'Resultados General'!$C$10:$CG$10,0),0),"")</f>
        <v>#NAME?</v>
      </c>
      <c r="AI148" s="29" t="str">
        <f t="shared" ca="1" si="164"/>
        <v/>
      </c>
      <c r="AJ148" s="29" t="str">
        <f t="shared" ca="1" si="165"/>
        <v/>
      </c>
      <c r="AK148" s="29" t="e">
        <f ca="1">+_xlfn.IFNA(VLOOKUP($B148,'Resultados General'!$C$11:$CG$510,MATCH(AK$6,'Resultados General'!$C$10:$CG$10,0),0),"")</f>
        <v>#NAME?</v>
      </c>
      <c r="AL148" s="29" t="str">
        <f t="shared" ca="1" si="166"/>
        <v/>
      </c>
      <c r="AM148" s="29" t="str">
        <f t="shared" ca="1" si="167"/>
        <v/>
      </c>
      <c r="AN148" s="29" t="e">
        <f ca="1">+_xlfn.IFNA(VLOOKUP($B148,'Resultados General'!$C$11:$CG$510,MATCH(AN$6,'Resultados General'!$C$10:$CG$10,0),0),"")</f>
        <v>#NAME?</v>
      </c>
      <c r="AO148" s="29" t="str">
        <f t="shared" ca="1" si="168"/>
        <v/>
      </c>
      <c r="AP148" s="29" t="str">
        <f t="shared" ca="1" si="169"/>
        <v/>
      </c>
      <c r="AQ148" s="29" t="e">
        <f ca="1">+_xlfn.IFNA(VLOOKUP($B148,'Resultados General'!$C$11:$CG$510,MATCH(AQ$6,'Resultados General'!$C$10:$CG$10,0),0),"")</f>
        <v>#NAME?</v>
      </c>
      <c r="AR148" s="29" t="str">
        <f t="shared" ca="1" si="170"/>
        <v/>
      </c>
      <c r="AS148" s="29" t="str">
        <f t="shared" ca="1" si="171"/>
        <v/>
      </c>
      <c r="AT148" s="29" t="e">
        <f ca="1">+_xlfn.IFNA(VLOOKUP($B148,'Resultados General'!$C$11:$CG$510,MATCH(AT$6,'Resultados General'!$C$10:$CG$10,0),0),"")</f>
        <v>#NAME?</v>
      </c>
      <c r="AU148" s="29" t="str">
        <f t="shared" ca="1" si="172"/>
        <v/>
      </c>
      <c r="AV148" s="29" t="str">
        <f t="shared" ca="1" si="173"/>
        <v/>
      </c>
      <c r="AW148" s="29" t="e">
        <f ca="1">+_xlfn.IFNA(VLOOKUP($B148,'Resultados General'!$C$11:$CG$510,MATCH(AW$6,'Resultados General'!$C$10:$CG$10,0),0),"")</f>
        <v>#NAME?</v>
      </c>
      <c r="AX148" s="29" t="str">
        <f t="shared" ca="1" si="174"/>
        <v/>
      </c>
      <c r="AY148" s="29" t="str">
        <f t="shared" ca="1" si="175"/>
        <v/>
      </c>
      <c r="AZ148" s="29" t="e">
        <f ca="1">+_xlfn.IFNA(VLOOKUP($B148,'Resultados General'!$C$11:$CG$510,MATCH(AZ$6,'Resultados General'!$C$10:$CG$10,0),0),"")</f>
        <v>#NAME?</v>
      </c>
      <c r="BA148" s="29" t="str">
        <f t="shared" ca="1" si="176"/>
        <v/>
      </c>
      <c r="BB148" s="29" t="str">
        <f t="shared" ca="1" si="177"/>
        <v/>
      </c>
      <c r="BC148" s="29" t="e">
        <f ca="1">+_xlfn.IFNA(VLOOKUP($B148,'Resultados General'!$C$11:$CG$510,MATCH(BC$6,'Resultados General'!$C$10:$CG$10,0),0),"")</f>
        <v>#NAME?</v>
      </c>
      <c r="BD148" s="29" t="str">
        <f t="shared" ca="1" si="178"/>
        <v/>
      </c>
      <c r="BE148" s="29" t="str">
        <f t="shared" ca="1" si="179"/>
        <v/>
      </c>
      <c r="BF148" s="29" t="e">
        <f ca="1">+_xlfn.IFNA(VLOOKUP($B148,'Resultados General'!$C$11:$CG$510,MATCH(BF$6,'Resultados General'!$C$10:$CG$10,0),0),"")</f>
        <v>#NAME?</v>
      </c>
      <c r="BG148" s="29" t="str">
        <f t="shared" ca="1" si="180"/>
        <v/>
      </c>
      <c r="BH148" s="29" t="str">
        <f t="shared" ca="1" si="181"/>
        <v/>
      </c>
      <c r="BI148" s="29" t="e">
        <f ca="1">+_xlfn.IFNA(VLOOKUP($B148,'Resultados General'!$C$11:$CG$510,MATCH(BI$6,'Resultados General'!$C$10:$CG$10,0),0),"")</f>
        <v>#NAME?</v>
      </c>
      <c r="BJ148" s="29" t="str">
        <f t="shared" ca="1" si="182"/>
        <v/>
      </c>
      <c r="BK148" s="29" t="str">
        <f t="shared" ca="1" si="183"/>
        <v/>
      </c>
      <c r="BL148" s="29" t="e">
        <f ca="1">+_xlfn.IFNA(VLOOKUP($B148,'Resultados General'!$C$11:$CG$510,MATCH(BL$6,'Resultados General'!$C$10:$CG$10,0),0),"")</f>
        <v>#NAME?</v>
      </c>
      <c r="BM148" s="29" t="str">
        <f t="shared" ca="1" si="184"/>
        <v/>
      </c>
      <c r="BN148" s="29" t="str">
        <f t="shared" ca="1" si="185"/>
        <v/>
      </c>
      <c r="BO148" s="29" t="e">
        <f ca="1">+_xlfn.IFNA(VLOOKUP($B148,'Resultados General'!$C$11:$CG$510,MATCH(BO$6,'Resultados General'!$C$10:$CG$10,0),0),"")</f>
        <v>#NAME?</v>
      </c>
      <c r="BP148" s="29" t="str">
        <f t="shared" ca="1" si="186"/>
        <v/>
      </c>
      <c r="BQ148" s="29" t="str">
        <f t="shared" ca="1" si="187"/>
        <v/>
      </c>
      <c r="BR148" s="29" t="e">
        <f ca="1">+_xlfn.IFNA(VLOOKUP($B148,'Resultados General'!$C$11:$CG$510,MATCH(BR$6,'Resultados General'!$C$10:$CG$10,0),0),"")</f>
        <v>#NAME?</v>
      </c>
      <c r="BS148" s="29" t="str">
        <f t="shared" ca="1" si="188"/>
        <v/>
      </c>
      <c r="BT148" s="29" t="str">
        <f t="shared" ca="1" si="189"/>
        <v/>
      </c>
      <c r="BU148" s="29" t="e">
        <f ca="1">+_xlfn.IFNA(VLOOKUP($B148,'Resultados General'!$C$11:$CG$510,MATCH(BU$6,'Resultados General'!$C$10:$CG$10,0),0),"")</f>
        <v>#NAME?</v>
      </c>
      <c r="BV148" s="29" t="str">
        <f t="shared" ca="1" si="190"/>
        <v/>
      </c>
      <c r="BW148" s="29" t="str">
        <f t="shared" ca="1" si="191"/>
        <v/>
      </c>
      <c r="BX148" s="29" t="e">
        <f ca="1">+_xlfn.IFNA(VLOOKUP($B148,'Resultados General'!$C$11:$CG$510,MATCH(BX$6,'Resultados General'!$C$10:$CG$10,0),0),"")</f>
        <v>#NAME?</v>
      </c>
      <c r="BY148" s="29" t="str">
        <f t="shared" ca="1" si="192"/>
        <v/>
      </c>
      <c r="BZ148" s="29" t="str">
        <f t="shared" ca="1" si="193"/>
        <v/>
      </c>
      <c r="CA148" s="29" t="e">
        <f ca="1">+_xlfn.IFNA(VLOOKUP($B148,'Resultados General'!$C$11:$CG$510,MATCH(CA$6,'Resultados General'!$C$10:$CG$10,0),0),"")</f>
        <v>#NAME?</v>
      </c>
      <c r="CB148" s="29" t="str">
        <f t="shared" ca="1" si="194"/>
        <v/>
      </c>
      <c r="CC148" s="29" t="str">
        <f t="shared" ca="1" si="195"/>
        <v/>
      </c>
      <c r="CD148" s="29" t="e">
        <f ca="1">+_xlfn.IFNA(VLOOKUP($B148,'Resultados General'!$C$11:$CG$510,MATCH(CD$6,'Resultados General'!$C$10:$CG$10,0),0),"")</f>
        <v>#NAME?</v>
      </c>
      <c r="CE148" s="29" t="str">
        <f t="shared" ca="1" si="196"/>
        <v/>
      </c>
      <c r="CF148" s="29" t="str">
        <f t="shared" ca="1" si="197"/>
        <v/>
      </c>
      <c r="CG148" s="29" t="e">
        <f ca="1">+_xlfn.IFNA(VLOOKUP($B148,'Resultados General'!$C$11:$CG$510,MATCH(CG$6,'Resultados General'!$C$10:$CG$10,0),0),"")</f>
        <v>#NAME?</v>
      </c>
      <c r="CH148" s="29" t="str">
        <f t="shared" ca="1" si="198"/>
        <v/>
      </c>
      <c r="CI148" s="29" t="str">
        <f t="shared" ca="1" si="199"/>
        <v/>
      </c>
      <c r="CJ148" s="29" t="e">
        <f ca="1">+_xlfn.IFNA(VLOOKUP($B148,'Resultados General'!$C$11:$CG$510,MATCH(CJ$6,'Resultados General'!$C$10:$CG$10,0),0),"")</f>
        <v>#NAME?</v>
      </c>
      <c r="CK148" s="29" t="str">
        <f t="shared" ca="1" si="200"/>
        <v/>
      </c>
      <c r="CL148" s="29" t="str">
        <f t="shared" ca="1" si="201"/>
        <v/>
      </c>
      <c r="CM148" s="29" t="e">
        <f ca="1">+_xlfn.IFNA(VLOOKUP($B148,'Resultados General'!$C$11:$CG$510,MATCH(CM$6,'Resultados General'!$C$10:$CG$10,0),0),"")</f>
        <v>#NAME?</v>
      </c>
      <c r="CN148" s="29" t="str">
        <f t="shared" ca="1" si="202"/>
        <v/>
      </c>
      <c r="CO148" s="29" t="str">
        <f t="shared" ca="1" si="203"/>
        <v/>
      </c>
      <c r="CP148" s="29" t="e">
        <f ca="1">+_xlfn.IFNA(VLOOKUP($B148,'Resultados General'!$C$11:$CG$510,MATCH(CP$6,'Resultados General'!$C$10:$CG$10,0),0),"")</f>
        <v>#NAME?</v>
      </c>
      <c r="CQ148" s="29" t="str">
        <f t="shared" ca="1" si="204"/>
        <v/>
      </c>
      <c r="CR148" s="29" t="str">
        <f t="shared" ca="1" si="205"/>
        <v/>
      </c>
      <c r="CS148" s="29" t="e">
        <f ca="1">+_xlfn.IFNA(VLOOKUP($B148,'Resultados General'!$C$11:$CG$510,MATCH(CS$6,'Resultados General'!$C$10:$CG$10,0),0),"")</f>
        <v>#NAME?</v>
      </c>
      <c r="CT148" s="29" t="str">
        <f t="shared" ca="1" si="206"/>
        <v/>
      </c>
      <c r="CU148" s="29" t="str">
        <f t="shared" ca="1" si="207"/>
        <v/>
      </c>
      <c r="CV148" s="29" t="e">
        <f ca="1">+_xlfn.IFNA(VLOOKUP($B148,'Resultados General'!$C$11:$CG$510,MATCH(CV$6,'Resultados General'!$C$10:$CG$10,0),0),"")</f>
        <v>#NAME?</v>
      </c>
      <c r="CW148" s="29" t="str">
        <f t="shared" ca="1" si="208"/>
        <v/>
      </c>
      <c r="CX148" s="29" t="str">
        <f t="shared" ca="1" si="209"/>
        <v/>
      </c>
      <c r="CY148" s="29" t="e">
        <f ca="1">+_xlfn.IFNA(VLOOKUP($B148,'Resultados General'!$C$11:$CG$510,MATCH(CY$6,'Resultados General'!$C$10:$CG$10,0),0),"")</f>
        <v>#NAME?</v>
      </c>
      <c r="CZ148" s="29" t="str">
        <f t="shared" ca="1" si="210"/>
        <v/>
      </c>
      <c r="DA148" s="29" t="str">
        <f t="shared" ca="1" si="211"/>
        <v/>
      </c>
      <c r="DB148" s="29" t="e">
        <f ca="1">+_xlfn.IFNA(VLOOKUP($B148,'Resultados General'!$C$11:$CG$510,MATCH(DB$6,'Resultados General'!$C$10:$CG$10,0),0),"")</f>
        <v>#NAME?</v>
      </c>
      <c r="DC148" s="29" t="str">
        <f t="shared" ca="1" si="212"/>
        <v/>
      </c>
      <c r="DD148" s="29" t="str">
        <f t="shared" ca="1" si="213"/>
        <v/>
      </c>
      <c r="DE148" s="29" t="e">
        <f ca="1">+_xlfn.IFNA(VLOOKUP($B148,'Resultados General'!$C$11:$CG$510,MATCH(DE$6,'Resultados General'!$C$10:$CG$10,0),0),"")</f>
        <v>#NAME?</v>
      </c>
      <c r="DF148" s="29" t="str">
        <f t="shared" ca="1" si="214"/>
        <v/>
      </c>
      <c r="DG148" s="29" t="str">
        <f t="shared" ca="1" si="215"/>
        <v/>
      </c>
      <c r="DH148" s="29" t="e">
        <f ca="1">+_xlfn.IFNA(VLOOKUP($B148,'Resultados General'!$C$11:$CG$510,MATCH(DH$6,'Resultados General'!$C$10:$CG$10,0),0),"")</f>
        <v>#NAME?</v>
      </c>
      <c r="DI148" s="29" t="str">
        <f t="shared" ca="1" si="216"/>
        <v/>
      </c>
      <c r="DJ148" s="29" t="str">
        <f t="shared" ca="1" si="217"/>
        <v/>
      </c>
      <c r="DK148" s="29" t="e">
        <f ca="1">+_xlfn.IFNA(VLOOKUP($B148,'Resultados General'!$C$11:$CG$510,MATCH(DK$6,'Resultados General'!$C$10:$CG$10,0),0),"")</f>
        <v>#NAME?</v>
      </c>
      <c r="DL148" s="29" t="str">
        <f t="shared" ca="1" si="218"/>
        <v/>
      </c>
      <c r="DM148" s="29" t="str">
        <f t="shared" ca="1" si="219"/>
        <v/>
      </c>
      <c r="DN148" s="29" t="e">
        <f ca="1">+_xlfn.IFNA(VLOOKUP($B148,'Resultados General'!$C$11:$CG$510,MATCH(DN$6,'Resultados General'!$C$10:$CG$10,0),0),"")</f>
        <v>#NAME?</v>
      </c>
      <c r="DO148" s="29" t="str">
        <f t="shared" ca="1" si="220"/>
        <v/>
      </c>
      <c r="DP148" s="29" t="str">
        <f t="shared" ca="1" si="221"/>
        <v/>
      </c>
    </row>
    <row r="149" spans="2:120">
      <c r="B149" s="219" t="str">
        <f>+IF('Resultados General'!C152="","",'Resultados General'!C152)</f>
        <v/>
      </c>
      <c r="C149" s="134" t="e">
        <f ca="1">+_xlfn.IFNA(VLOOKUP('Distribución de puestos'!B149,'Resultados General'!$C$11:$J$510,8,0),"")</f>
        <v>#NAME?</v>
      </c>
      <c r="D149" s="135" t="e">
        <f ca="1">+_xlfn.IFNA(VLOOKUP(B149,'Resultados General'!$C$11:$L$510,10,0),"")</f>
        <v>#NAME?</v>
      </c>
      <c r="E149" s="26" t="s">
        <v>76</v>
      </c>
      <c r="F149" s="26" t="s">
        <v>76</v>
      </c>
      <c r="G149" s="135" t="str">
        <f t="shared" ca="1" si="222"/>
        <v/>
      </c>
      <c r="H149" s="135" t="str">
        <f t="shared" ca="1" si="223"/>
        <v/>
      </c>
      <c r="I149" s="219" t="str">
        <f t="shared" si="224"/>
        <v/>
      </c>
      <c r="J149" s="138"/>
      <c r="M149" s="29" t="e">
        <f ca="1">+_xlfn.IFNA(VLOOKUP($B149,'Resultados General'!$C$11:$CG$510,MATCH(M$6,'Resultados General'!$C$10:$CG$10,0),0),"")</f>
        <v>#NAME?</v>
      </c>
      <c r="N149" s="29" t="str">
        <f t="shared" ca="1" si="150"/>
        <v/>
      </c>
      <c r="O149" s="29" t="str">
        <f t="shared" ca="1" si="151"/>
        <v/>
      </c>
      <c r="P149" s="29" t="e">
        <f ca="1">+_xlfn.IFNA(VLOOKUP($B149,'Resultados General'!$C$11:$CG$510,MATCH(P$6,'Resultados General'!$C$10:$CG$10,0),0),"")</f>
        <v>#NAME?</v>
      </c>
      <c r="Q149" s="29" t="str">
        <f t="shared" ca="1" si="152"/>
        <v/>
      </c>
      <c r="R149" s="29" t="str">
        <f t="shared" ca="1" si="153"/>
        <v/>
      </c>
      <c r="S149" s="29" t="e">
        <f ca="1">+_xlfn.IFNA(VLOOKUP($B149,'Resultados General'!$C$11:$CG$510,MATCH(S$6,'Resultados General'!$C$10:$CG$10,0),0),"")</f>
        <v>#NAME?</v>
      </c>
      <c r="T149" s="29" t="str">
        <f t="shared" ca="1" si="154"/>
        <v/>
      </c>
      <c r="U149" s="29" t="str">
        <f t="shared" ca="1" si="155"/>
        <v/>
      </c>
      <c r="V149" s="29" t="e">
        <f ca="1">+_xlfn.IFNA(VLOOKUP($B149,'Resultados General'!$C$11:$CG$510,MATCH(V$6,'Resultados General'!$C$10:$CG$10,0),0),"")</f>
        <v>#NAME?</v>
      </c>
      <c r="W149" s="29" t="str">
        <f t="shared" ca="1" si="156"/>
        <v/>
      </c>
      <c r="X149" s="29" t="str">
        <f t="shared" ca="1" si="157"/>
        <v/>
      </c>
      <c r="Y149" s="29" t="e">
        <f ca="1">+_xlfn.IFNA(VLOOKUP($B149,'Resultados General'!$C$11:$CG$510,MATCH(Y$6,'Resultados General'!$C$10:$CG$10,0),0),"")</f>
        <v>#NAME?</v>
      </c>
      <c r="Z149" s="29" t="str">
        <f t="shared" ca="1" si="158"/>
        <v/>
      </c>
      <c r="AA149" s="29" t="str">
        <f t="shared" ca="1" si="159"/>
        <v/>
      </c>
      <c r="AB149" s="29" t="e">
        <f ca="1">+_xlfn.IFNA(VLOOKUP($B149,'Resultados General'!$C$11:$CG$510,MATCH(AB$6,'Resultados General'!$C$10:$CG$10,0),0),"")</f>
        <v>#NAME?</v>
      </c>
      <c r="AC149" s="29" t="str">
        <f t="shared" ca="1" si="160"/>
        <v/>
      </c>
      <c r="AD149" s="29" t="str">
        <f t="shared" ca="1" si="161"/>
        <v/>
      </c>
      <c r="AE149" s="29" t="e">
        <f ca="1">+_xlfn.IFNA(VLOOKUP($B149,'Resultados General'!$C$11:$CG$510,MATCH(AE$6,'Resultados General'!$C$10:$CG$10,0),0),"")</f>
        <v>#NAME?</v>
      </c>
      <c r="AF149" s="29" t="str">
        <f t="shared" ca="1" si="162"/>
        <v/>
      </c>
      <c r="AG149" s="29" t="str">
        <f t="shared" ca="1" si="163"/>
        <v/>
      </c>
      <c r="AH149" s="29" t="e">
        <f ca="1">+_xlfn.IFNA(VLOOKUP($B149,'Resultados General'!$C$11:$CG$510,MATCH(AH$6,'Resultados General'!$C$10:$CG$10,0),0),"")</f>
        <v>#NAME?</v>
      </c>
      <c r="AI149" s="29" t="str">
        <f t="shared" ca="1" si="164"/>
        <v/>
      </c>
      <c r="AJ149" s="29" t="str">
        <f t="shared" ca="1" si="165"/>
        <v/>
      </c>
      <c r="AK149" s="29" t="e">
        <f ca="1">+_xlfn.IFNA(VLOOKUP($B149,'Resultados General'!$C$11:$CG$510,MATCH(AK$6,'Resultados General'!$C$10:$CG$10,0),0),"")</f>
        <v>#NAME?</v>
      </c>
      <c r="AL149" s="29" t="str">
        <f t="shared" ca="1" si="166"/>
        <v/>
      </c>
      <c r="AM149" s="29" t="str">
        <f t="shared" ca="1" si="167"/>
        <v/>
      </c>
      <c r="AN149" s="29" t="e">
        <f ca="1">+_xlfn.IFNA(VLOOKUP($B149,'Resultados General'!$C$11:$CG$510,MATCH(AN$6,'Resultados General'!$C$10:$CG$10,0),0),"")</f>
        <v>#NAME?</v>
      </c>
      <c r="AO149" s="29" t="str">
        <f t="shared" ca="1" si="168"/>
        <v/>
      </c>
      <c r="AP149" s="29" t="str">
        <f t="shared" ca="1" si="169"/>
        <v/>
      </c>
      <c r="AQ149" s="29" t="e">
        <f ca="1">+_xlfn.IFNA(VLOOKUP($B149,'Resultados General'!$C$11:$CG$510,MATCH(AQ$6,'Resultados General'!$C$10:$CG$10,0),0),"")</f>
        <v>#NAME?</v>
      </c>
      <c r="AR149" s="29" t="str">
        <f t="shared" ca="1" si="170"/>
        <v/>
      </c>
      <c r="AS149" s="29" t="str">
        <f t="shared" ca="1" si="171"/>
        <v/>
      </c>
      <c r="AT149" s="29" t="e">
        <f ca="1">+_xlfn.IFNA(VLOOKUP($B149,'Resultados General'!$C$11:$CG$510,MATCH(AT$6,'Resultados General'!$C$10:$CG$10,0),0),"")</f>
        <v>#NAME?</v>
      </c>
      <c r="AU149" s="29" t="str">
        <f t="shared" ca="1" si="172"/>
        <v/>
      </c>
      <c r="AV149" s="29" t="str">
        <f t="shared" ca="1" si="173"/>
        <v/>
      </c>
      <c r="AW149" s="29" t="e">
        <f ca="1">+_xlfn.IFNA(VLOOKUP($B149,'Resultados General'!$C$11:$CG$510,MATCH(AW$6,'Resultados General'!$C$10:$CG$10,0),0),"")</f>
        <v>#NAME?</v>
      </c>
      <c r="AX149" s="29" t="str">
        <f t="shared" ca="1" si="174"/>
        <v/>
      </c>
      <c r="AY149" s="29" t="str">
        <f t="shared" ca="1" si="175"/>
        <v/>
      </c>
      <c r="AZ149" s="29" t="e">
        <f ca="1">+_xlfn.IFNA(VLOOKUP($B149,'Resultados General'!$C$11:$CG$510,MATCH(AZ$6,'Resultados General'!$C$10:$CG$10,0),0),"")</f>
        <v>#NAME?</v>
      </c>
      <c r="BA149" s="29" t="str">
        <f t="shared" ca="1" si="176"/>
        <v/>
      </c>
      <c r="BB149" s="29" t="str">
        <f t="shared" ca="1" si="177"/>
        <v/>
      </c>
      <c r="BC149" s="29" t="e">
        <f ca="1">+_xlfn.IFNA(VLOOKUP($B149,'Resultados General'!$C$11:$CG$510,MATCH(BC$6,'Resultados General'!$C$10:$CG$10,0),0),"")</f>
        <v>#NAME?</v>
      </c>
      <c r="BD149" s="29" t="str">
        <f t="shared" ca="1" si="178"/>
        <v/>
      </c>
      <c r="BE149" s="29" t="str">
        <f t="shared" ca="1" si="179"/>
        <v/>
      </c>
      <c r="BF149" s="29" t="e">
        <f ca="1">+_xlfn.IFNA(VLOOKUP($B149,'Resultados General'!$C$11:$CG$510,MATCH(BF$6,'Resultados General'!$C$10:$CG$10,0),0),"")</f>
        <v>#NAME?</v>
      </c>
      <c r="BG149" s="29" t="str">
        <f t="shared" ca="1" si="180"/>
        <v/>
      </c>
      <c r="BH149" s="29" t="str">
        <f t="shared" ca="1" si="181"/>
        <v/>
      </c>
      <c r="BI149" s="29" t="e">
        <f ca="1">+_xlfn.IFNA(VLOOKUP($B149,'Resultados General'!$C$11:$CG$510,MATCH(BI$6,'Resultados General'!$C$10:$CG$10,0),0),"")</f>
        <v>#NAME?</v>
      </c>
      <c r="BJ149" s="29" t="str">
        <f t="shared" ca="1" si="182"/>
        <v/>
      </c>
      <c r="BK149" s="29" t="str">
        <f t="shared" ca="1" si="183"/>
        <v/>
      </c>
      <c r="BL149" s="29" t="e">
        <f ca="1">+_xlfn.IFNA(VLOOKUP($B149,'Resultados General'!$C$11:$CG$510,MATCH(BL$6,'Resultados General'!$C$10:$CG$10,0),0),"")</f>
        <v>#NAME?</v>
      </c>
      <c r="BM149" s="29" t="str">
        <f t="shared" ca="1" si="184"/>
        <v/>
      </c>
      <c r="BN149" s="29" t="str">
        <f t="shared" ca="1" si="185"/>
        <v/>
      </c>
      <c r="BO149" s="29" t="e">
        <f ca="1">+_xlfn.IFNA(VLOOKUP($B149,'Resultados General'!$C$11:$CG$510,MATCH(BO$6,'Resultados General'!$C$10:$CG$10,0),0),"")</f>
        <v>#NAME?</v>
      </c>
      <c r="BP149" s="29" t="str">
        <f t="shared" ca="1" si="186"/>
        <v/>
      </c>
      <c r="BQ149" s="29" t="str">
        <f t="shared" ca="1" si="187"/>
        <v/>
      </c>
      <c r="BR149" s="29" t="e">
        <f ca="1">+_xlfn.IFNA(VLOOKUP($B149,'Resultados General'!$C$11:$CG$510,MATCH(BR$6,'Resultados General'!$C$10:$CG$10,0),0),"")</f>
        <v>#NAME?</v>
      </c>
      <c r="BS149" s="29" t="str">
        <f t="shared" ca="1" si="188"/>
        <v/>
      </c>
      <c r="BT149" s="29" t="str">
        <f t="shared" ca="1" si="189"/>
        <v/>
      </c>
      <c r="BU149" s="29" t="e">
        <f ca="1">+_xlfn.IFNA(VLOOKUP($B149,'Resultados General'!$C$11:$CG$510,MATCH(BU$6,'Resultados General'!$C$10:$CG$10,0),0),"")</f>
        <v>#NAME?</v>
      </c>
      <c r="BV149" s="29" t="str">
        <f t="shared" ca="1" si="190"/>
        <v/>
      </c>
      <c r="BW149" s="29" t="str">
        <f t="shared" ca="1" si="191"/>
        <v/>
      </c>
      <c r="BX149" s="29" t="e">
        <f ca="1">+_xlfn.IFNA(VLOOKUP($B149,'Resultados General'!$C$11:$CG$510,MATCH(BX$6,'Resultados General'!$C$10:$CG$10,0),0),"")</f>
        <v>#NAME?</v>
      </c>
      <c r="BY149" s="29" t="str">
        <f t="shared" ca="1" si="192"/>
        <v/>
      </c>
      <c r="BZ149" s="29" t="str">
        <f t="shared" ca="1" si="193"/>
        <v/>
      </c>
      <c r="CA149" s="29" t="e">
        <f ca="1">+_xlfn.IFNA(VLOOKUP($B149,'Resultados General'!$C$11:$CG$510,MATCH(CA$6,'Resultados General'!$C$10:$CG$10,0),0),"")</f>
        <v>#NAME?</v>
      </c>
      <c r="CB149" s="29" t="str">
        <f t="shared" ca="1" si="194"/>
        <v/>
      </c>
      <c r="CC149" s="29" t="str">
        <f t="shared" ca="1" si="195"/>
        <v/>
      </c>
      <c r="CD149" s="29" t="e">
        <f ca="1">+_xlfn.IFNA(VLOOKUP($B149,'Resultados General'!$C$11:$CG$510,MATCH(CD$6,'Resultados General'!$C$10:$CG$10,0),0),"")</f>
        <v>#NAME?</v>
      </c>
      <c r="CE149" s="29" t="str">
        <f t="shared" ca="1" si="196"/>
        <v/>
      </c>
      <c r="CF149" s="29" t="str">
        <f t="shared" ca="1" si="197"/>
        <v/>
      </c>
      <c r="CG149" s="29" t="e">
        <f ca="1">+_xlfn.IFNA(VLOOKUP($B149,'Resultados General'!$C$11:$CG$510,MATCH(CG$6,'Resultados General'!$C$10:$CG$10,0),0),"")</f>
        <v>#NAME?</v>
      </c>
      <c r="CH149" s="29" t="str">
        <f t="shared" ca="1" si="198"/>
        <v/>
      </c>
      <c r="CI149" s="29" t="str">
        <f t="shared" ca="1" si="199"/>
        <v/>
      </c>
      <c r="CJ149" s="29" t="e">
        <f ca="1">+_xlfn.IFNA(VLOOKUP($B149,'Resultados General'!$C$11:$CG$510,MATCH(CJ$6,'Resultados General'!$C$10:$CG$10,0),0),"")</f>
        <v>#NAME?</v>
      </c>
      <c r="CK149" s="29" t="str">
        <f t="shared" ca="1" si="200"/>
        <v/>
      </c>
      <c r="CL149" s="29" t="str">
        <f t="shared" ca="1" si="201"/>
        <v/>
      </c>
      <c r="CM149" s="29" t="e">
        <f ca="1">+_xlfn.IFNA(VLOOKUP($B149,'Resultados General'!$C$11:$CG$510,MATCH(CM$6,'Resultados General'!$C$10:$CG$10,0),0),"")</f>
        <v>#NAME?</v>
      </c>
      <c r="CN149" s="29" t="str">
        <f t="shared" ca="1" si="202"/>
        <v/>
      </c>
      <c r="CO149" s="29" t="str">
        <f t="shared" ca="1" si="203"/>
        <v/>
      </c>
      <c r="CP149" s="29" t="e">
        <f ca="1">+_xlfn.IFNA(VLOOKUP($B149,'Resultados General'!$C$11:$CG$510,MATCH(CP$6,'Resultados General'!$C$10:$CG$10,0),0),"")</f>
        <v>#NAME?</v>
      </c>
      <c r="CQ149" s="29" t="str">
        <f t="shared" ca="1" si="204"/>
        <v/>
      </c>
      <c r="CR149" s="29" t="str">
        <f t="shared" ca="1" si="205"/>
        <v/>
      </c>
      <c r="CS149" s="29" t="e">
        <f ca="1">+_xlfn.IFNA(VLOOKUP($B149,'Resultados General'!$C$11:$CG$510,MATCH(CS$6,'Resultados General'!$C$10:$CG$10,0),0),"")</f>
        <v>#NAME?</v>
      </c>
      <c r="CT149" s="29" t="str">
        <f t="shared" ca="1" si="206"/>
        <v/>
      </c>
      <c r="CU149" s="29" t="str">
        <f t="shared" ca="1" si="207"/>
        <v/>
      </c>
      <c r="CV149" s="29" t="e">
        <f ca="1">+_xlfn.IFNA(VLOOKUP($B149,'Resultados General'!$C$11:$CG$510,MATCH(CV$6,'Resultados General'!$C$10:$CG$10,0),0),"")</f>
        <v>#NAME?</v>
      </c>
      <c r="CW149" s="29" t="str">
        <f t="shared" ca="1" si="208"/>
        <v/>
      </c>
      <c r="CX149" s="29" t="str">
        <f t="shared" ca="1" si="209"/>
        <v/>
      </c>
      <c r="CY149" s="29" t="e">
        <f ca="1">+_xlfn.IFNA(VLOOKUP($B149,'Resultados General'!$C$11:$CG$510,MATCH(CY$6,'Resultados General'!$C$10:$CG$10,0),0),"")</f>
        <v>#NAME?</v>
      </c>
      <c r="CZ149" s="29" t="str">
        <f t="shared" ca="1" si="210"/>
        <v/>
      </c>
      <c r="DA149" s="29" t="str">
        <f t="shared" ca="1" si="211"/>
        <v/>
      </c>
      <c r="DB149" s="29" t="e">
        <f ca="1">+_xlfn.IFNA(VLOOKUP($B149,'Resultados General'!$C$11:$CG$510,MATCH(DB$6,'Resultados General'!$C$10:$CG$10,0),0),"")</f>
        <v>#NAME?</v>
      </c>
      <c r="DC149" s="29" t="str">
        <f t="shared" ca="1" si="212"/>
        <v/>
      </c>
      <c r="DD149" s="29" t="str">
        <f t="shared" ca="1" si="213"/>
        <v/>
      </c>
      <c r="DE149" s="29" t="e">
        <f ca="1">+_xlfn.IFNA(VLOOKUP($B149,'Resultados General'!$C$11:$CG$510,MATCH(DE$6,'Resultados General'!$C$10:$CG$10,0),0),"")</f>
        <v>#NAME?</v>
      </c>
      <c r="DF149" s="29" t="str">
        <f t="shared" ca="1" si="214"/>
        <v/>
      </c>
      <c r="DG149" s="29" t="str">
        <f t="shared" ca="1" si="215"/>
        <v/>
      </c>
      <c r="DH149" s="29" t="e">
        <f ca="1">+_xlfn.IFNA(VLOOKUP($B149,'Resultados General'!$C$11:$CG$510,MATCH(DH$6,'Resultados General'!$C$10:$CG$10,0),0),"")</f>
        <v>#NAME?</v>
      </c>
      <c r="DI149" s="29" t="str">
        <f t="shared" ca="1" si="216"/>
        <v/>
      </c>
      <c r="DJ149" s="29" t="str">
        <f t="shared" ca="1" si="217"/>
        <v/>
      </c>
      <c r="DK149" s="29" t="e">
        <f ca="1">+_xlfn.IFNA(VLOOKUP($B149,'Resultados General'!$C$11:$CG$510,MATCH(DK$6,'Resultados General'!$C$10:$CG$10,0),0),"")</f>
        <v>#NAME?</v>
      </c>
      <c r="DL149" s="29" t="str">
        <f t="shared" ca="1" si="218"/>
        <v/>
      </c>
      <c r="DM149" s="29" t="str">
        <f t="shared" ca="1" si="219"/>
        <v/>
      </c>
      <c r="DN149" s="29" t="e">
        <f ca="1">+_xlfn.IFNA(VLOOKUP($B149,'Resultados General'!$C$11:$CG$510,MATCH(DN$6,'Resultados General'!$C$10:$CG$10,0),0),"")</f>
        <v>#NAME?</v>
      </c>
      <c r="DO149" s="29" t="str">
        <f t="shared" ca="1" si="220"/>
        <v/>
      </c>
      <c r="DP149" s="29" t="str">
        <f t="shared" ca="1" si="221"/>
        <v/>
      </c>
    </row>
    <row r="150" spans="2:120">
      <c r="B150" s="219" t="str">
        <f>+IF('Resultados General'!C153="","",'Resultados General'!C153)</f>
        <v/>
      </c>
      <c r="C150" s="134" t="e">
        <f ca="1">+_xlfn.IFNA(VLOOKUP('Distribución de puestos'!B150,'Resultados General'!$C$11:$J$510,8,0),"")</f>
        <v>#NAME?</v>
      </c>
      <c r="D150" s="135" t="e">
        <f ca="1">+_xlfn.IFNA(VLOOKUP(B150,'Resultados General'!$C$11:$L$510,10,0),"")</f>
        <v>#NAME?</v>
      </c>
      <c r="E150" s="26" t="s">
        <v>76</v>
      </c>
      <c r="F150" s="26" t="s">
        <v>76</v>
      </c>
      <c r="G150" s="135" t="str">
        <f t="shared" ca="1" si="222"/>
        <v/>
      </c>
      <c r="H150" s="135" t="str">
        <f t="shared" ca="1" si="223"/>
        <v/>
      </c>
      <c r="I150" s="219" t="str">
        <f t="shared" si="224"/>
        <v/>
      </c>
      <c r="J150" s="138"/>
      <c r="M150" s="29" t="e">
        <f ca="1">+_xlfn.IFNA(VLOOKUP($B150,'Resultados General'!$C$11:$CG$510,MATCH(M$6,'Resultados General'!$C$10:$CG$10,0),0),"")</f>
        <v>#NAME?</v>
      </c>
      <c r="N150" s="29" t="str">
        <f t="shared" ca="1" si="150"/>
        <v/>
      </c>
      <c r="O150" s="29" t="str">
        <f t="shared" ca="1" si="151"/>
        <v/>
      </c>
      <c r="P150" s="29" t="e">
        <f ca="1">+_xlfn.IFNA(VLOOKUP($B150,'Resultados General'!$C$11:$CG$510,MATCH(P$6,'Resultados General'!$C$10:$CG$10,0),0),"")</f>
        <v>#NAME?</v>
      </c>
      <c r="Q150" s="29" t="str">
        <f t="shared" ca="1" si="152"/>
        <v/>
      </c>
      <c r="R150" s="29" t="str">
        <f t="shared" ca="1" si="153"/>
        <v/>
      </c>
      <c r="S150" s="29" t="e">
        <f ca="1">+_xlfn.IFNA(VLOOKUP($B150,'Resultados General'!$C$11:$CG$510,MATCH(S$6,'Resultados General'!$C$10:$CG$10,0),0),"")</f>
        <v>#NAME?</v>
      </c>
      <c r="T150" s="29" t="str">
        <f t="shared" ca="1" si="154"/>
        <v/>
      </c>
      <c r="U150" s="29" t="str">
        <f t="shared" ca="1" si="155"/>
        <v/>
      </c>
      <c r="V150" s="29" t="e">
        <f ca="1">+_xlfn.IFNA(VLOOKUP($B150,'Resultados General'!$C$11:$CG$510,MATCH(V$6,'Resultados General'!$C$10:$CG$10,0),0),"")</f>
        <v>#NAME?</v>
      </c>
      <c r="W150" s="29" t="str">
        <f t="shared" ca="1" si="156"/>
        <v/>
      </c>
      <c r="X150" s="29" t="str">
        <f t="shared" ca="1" si="157"/>
        <v/>
      </c>
      <c r="Y150" s="29" t="e">
        <f ca="1">+_xlfn.IFNA(VLOOKUP($B150,'Resultados General'!$C$11:$CG$510,MATCH(Y$6,'Resultados General'!$C$10:$CG$10,0),0),"")</f>
        <v>#NAME?</v>
      </c>
      <c r="Z150" s="29" t="str">
        <f t="shared" ca="1" si="158"/>
        <v/>
      </c>
      <c r="AA150" s="29" t="str">
        <f t="shared" ca="1" si="159"/>
        <v/>
      </c>
      <c r="AB150" s="29" t="e">
        <f ca="1">+_xlfn.IFNA(VLOOKUP($B150,'Resultados General'!$C$11:$CG$510,MATCH(AB$6,'Resultados General'!$C$10:$CG$10,0),0),"")</f>
        <v>#NAME?</v>
      </c>
      <c r="AC150" s="29" t="str">
        <f t="shared" ca="1" si="160"/>
        <v/>
      </c>
      <c r="AD150" s="29" t="str">
        <f t="shared" ca="1" si="161"/>
        <v/>
      </c>
      <c r="AE150" s="29" t="e">
        <f ca="1">+_xlfn.IFNA(VLOOKUP($B150,'Resultados General'!$C$11:$CG$510,MATCH(AE$6,'Resultados General'!$C$10:$CG$10,0),0),"")</f>
        <v>#NAME?</v>
      </c>
      <c r="AF150" s="29" t="str">
        <f t="shared" ca="1" si="162"/>
        <v/>
      </c>
      <c r="AG150" s="29" t="str">
        <f t="shared" ca="1" si="163"/>
        <v/>
      </c>
      <c r="AH150" s="29" t="e">
        <f ca="1">+_xlfn.IFNA(VLOOKUP($B150,'Resultados General'!$C$11:$CG$510,MATCH(AH$6,'Resultados General'!$C$10:$CG$10,0),0),"")</f>
        <v>#NAME?</v>
      </c>
      <c r="AI150" s="29" t="str">
        <f t="shared" ca="1" si="164"/>
        <v/>
      </c>
      <c r="AJ150" s="29" t="str">
        <f t="shared" ca="1" si="165"/>
        <v/>
      </c>
      <c r="AK150" s="29" t="e">
        <f ca="1">+_xlfn.IFNA(VLOOKUP($B150,'Resultados General'!$C$11:$CG$510,MATCH(AK$6,'Resultados General'!$C$10:$CG$10,0),0),"")</f>
        <v>#NAME?</v>
      </c>
      <c r="AL150" s="29" t="str">
        <f t="shared" ca="1" si="166"/>
        <v/>
      </c>
      <c r="AM150" s="29" t="str">
        <f t="shared" ca="1" si="167"/>
        <v/>
      </c>
      <c r="AN150" s="29" t="e">
        <f ca="1">+_xlfn.IFNA(VLOOKUP($B150,'Resultados General'!$C$11:$CG$510,MATCH(AN$6,'Resultados General'!$C$10:$CG$10,0),0),"")</f>
        <v>#NAME?</v>
      </c>
      <c r="AO150" s="29" t="str">
        <f t="shared" ca="1" si="168"/>
        <v/>
      </c>
      <c r="AP150" s="29" t="str">
        <f t="shared" ca="1" si="169"/>
        <v/>
      </c>
      <c r="AQ150" s="29" t="e">
        <f ca="1">+_xlfn.IFNA(VLOOKUP($B150,'Resultados General'!$C$11:$CG$510,MATCH(AQ$6,'Resultados General'!$C$10:$CG$10,0),0),"")</f>
        <v>#NAME?</v>
      </c>
      <c r="AR150" s="29" t="str">
        <f t="shared" ca="1" si="170"/>
        <v/>
      </c>
      <c r="AS150" s="29" t="str">
        <f t="shared" ca="1" si="171"/>
        <v/>
      </c>
      <c r="AT150" s="29" t="e">
        <f ca="1">+_xlfn.IFNA(VLOOKUP($B150,'Resultados General'!$C$11:$CG$510,MATCH(AT$6,'Resultados General'!$C$10:$CG$10,0),0),"")</f>
        <v>#NAME?</v>
      </c>
      <c r="AU150" s="29" t="str">
        <f t="shared" ca="1" si="172"/>
        <v/>
      </c>
      <c r="AV150" s="29" t="str">
        <f t="shared" ca="1" si="173"/>
        <v/>
      </c>
      <c r="AW150" s="29" t="e">
        <f ca="1">+_xlfn.IFNA(VLOOKUP($B150,'Resultados General'!$C$11:$CG$510,MATCH(AW$6,'Resultados General'!$C$10:$CG$10,0),0),"")</f>
        <v>#NAME?</v>
      </c>
      <c r="AX150" s="29" t="str">
        <f t="shared" ca="1" si="174"/>
        <v/>
      </c>
      <c r="AY150" s="29" t="str">
        <f t="shared" ca="1" si="175"/>
        <v/>
      </c>
      <c r="AZ150" s="29" t="e">
        <f ca="1">+_xlfn.IFNA(VLOOKUP($B150,'Resultados General'!$C$11:$CG$510,MATCH(AZ$6,'Resultados General'!$C$10:$CG$10,0),0),"")</f>
        <v>#NAME?</v>
      </c>
      <c r="BA150" s="29" t="str">
        <f t="shared" ca="1" si="176"/>
        <v/>
      </c>
      <c r="BB150" s="29" t="str">
        <f t="shared" ca="1" si="177"/>
        <v/>
      </c>
      <c r="BC150" s="29" t="e">
        <f ca="1">+_xlfn.IFNA(VLOOKUP($B150,'Resultados General'!$C$11:$CG$510,MATCH(BC$6,'Resultados General'!$C$10:$CG$10,0),0),"")</f>
        <v>#NAME?</v>
      </c>
      <c r="BD150" s="29" t="str">
        <f t="shared" ca="1" si="178"/>
        <v/>
      </c>
      <c r="BE150" s="29" t="str">
        <f t="shared" ca="1" si="179"/>
        <v/>
      </c>
      <c r="BF150" s="29" t="e">
        <f ca="1">+_xlfn.IFNA(VLOOKUP($B150,'Resultados General'!$C$11:$CG$510,MATCH(BF$6,'Resultados General'!$C$10:$CG$10,0),0),"")</f>
        <v>#NAME?</v>
      </c>
      <c r="BG150" s="29" t="str">
        <f t="shared" ca="1" si="180"/>
        <v/>
      </c>
      <c r="BH150" s="29" t="str">
        <f t="shared" ca="1" si="181"/>
        <v/>
      </c>
      <c r="BI150" s="29" t="e">
        <f ca="1">+_xlfn.IFNA(VLOOKUP($B150,'Resultados General'!$C$11:$CG$510,MATCH(BI$6,'Resultados General'!$C$10:$CG$10,0),0),"")</f>
        <v>#NAME?</v>
      </c>
      <c r="BJ150" s="29" t="str">
        <f t="shared" ca="1" si="182"/>
        <v/>
      </c>
      <c r="BK150" s="29" t="str">
        <f t="shared" ca="1" si="183"/>
        <v/>
      </c>
      <c r="BL150" s="29" t="e">
        <f ca="1">+_xlfn.IFNA(VLOOKUP($B150,'Resultados General'!$C$11:$CG$510,MATCH(BL$6,'Resultados General'!$C$10:$CG$10,0),0),"")</f>
        <v>#NAME?</v>
      </c>
      <c r="BM150" s="29" t="str">
        <f t="shared" ca="1" si="184"/>
        <v/>
      </c>
      <c r="BN150" s="29" t="str">
        <f t="shared" ca="1" si="185"/>
        <v/>
      </c>
      <c r="BO150" s="29" t="e">
        <f ca="1">+_xlfn.IFNA(VLOOKUP($B150,'Resultados General'!$C$11:$CG$510,MATCH(BO$6,'Resultados General'!$C$10:$CG$10,0),0),"")</f>
        <v>#NAME?</v>
      </c>
      <c r="BP150" s="29" t="str">
        <f t="shared" ca="1" si="186"/>
        <v/>
      </c>
      <c r="BQ150" s="29" t="str">
        <f t="shared" ca="1" si="187"/>
        <v/>
      </c>
      <c r="BR150" s="29" t="e">
        <f ca="1">+_xlfn.IFNA(VLOOKUP($B150,'Resultados General'!$C$11:$CG$510,MATCH(BR$6,'Resultados General'!$C$10:$CG$10,0),0),"")</f>
        <v>#NAME?</v>
      </c>
      <c r="BS150" s="29" t="str">
        <f t="shared" ca="1" si="188"/>
        <v/>
      </c>
      <c r="BT150" s="29" t="str">
        <f t="shared" ca="1" si="189"/>
        <v/>
      </c>
      <c r="BU150" s="29" t="e">
        <f ca="1">+_xlfn.IFNA(VLOOKUP($B150,'Resultados General'!$C$11:$CG$510,MATCH(BU$6,'Resultados General'!$C$10:$CG$10,0),0),"")</f>
        <v>#NAME?</v>
      </c>
      <c r="BV150" s="29" t="str">
        <f t="shared" ca="1" si="190"/>
        <v/>
      </c>
      <c r="BW150" s="29" t="str">
        <f t="shared" ca="1" si="191"/>
        <v/>
      </c>
      <c r="BX150" s="29" t="e">
        <f ca="1">+_xlfn.IFNA(VLOOKUP($B150,'Resultados General'!$C$11:$CG$510,MATCH(BX$6,'Resultados General'!$C$10:$CG$10,0),0),"")</f>
        <v>#NAME?</v>
      </c>
      <c r="BY150" s="29" t="str">
        <f t="shared" ca="1" si="192"/>
        <v/>
      </c>
      <c r="BZ150" s="29" t="str">
        <f t="shared" ca="1" si="193"/>
        <v/>
      </c>
      <c r="CA150" s="29" t="e">
        <f ca="1">+_xlfn.IFNA(VLOOKUP($B150,'Resultados General'!$C$11:$CG$510,MATCH(CA$6,'Resultados General'!$C$10:$CG$10,0),0),"")</f>
        <v>#NAME?</v>
      </c>
      <c r="CB150" s="29" t="str">
        <f t="shared" ca="1" si="194"/>
        <v/>
      </c>
      <c r="CC150" s="29" t="str">
        <f t="shared" ca="1" si="195"/>
        <v/>
      </c>
      <c r="CD150" s="29" t="e">
        <f ca="1">+_xlfn.IFNA(VLOOKUP($B150,'Resultados General'!$C$11:$CG$510,MATCH(CD$6,'Resultados General'!$C$10:$CG$10,0),0),"")</f>
        <v>#NAME?</v>
      </c>
      <c r="CE150" s="29" t="str">
        <f t="shared" ca="1" si="196"/>
        <v/>
      </c>
      <c r="CF150" s="29" t="str">
        <f t="shared" ca="1" si="197"/>
        <v/>
      </c>
      <c r="CG150" s="29" t="e">
        <f ca="1">+_xlfn.IFNA(VLOOKUP($B150,'Resultados General'!$C$11:$CG$510,MATCH(CG$6,'Resultados General'!$C$10:$CG$10,0),0),"")</f>
        <v>#NAME?</v>
      </c>
      <c r="CH150" s="29" t="str">
        <f t="shared" ca="1" si="198"/>
        <v/>
      </c>
      <c r="CI150" s="29" t="str">
        <f t="shared" ca="1" si="199"/>
        <v/>
      </c>
      <c r="CJ150" s="29" t="e">
        <f ca="1">+_xlfn.IFNA(VLOOKUP($B150,'Resultados General'!$C$11:$CG$510,MATCH(CJ$6,'Resultados General'!$C$10:$CG$10,0),0),"")</f>
        <v>#NAME?</v>
      </c>
      <c r="CK150" s="29" t="str">
        <f t="shared" ca="1" si="200"/>
        <v/>
      </c>
      <c r="CL150" s="29" t="str">
        <f t="shared" ca="1" si="201"/>
        <v/>
      </c>
      <c r="CM150" s="29" t="e">
        <f ca="1">+_xlfn.IFNA(VLOOKUP($B150,'Resultados General'!$C$11:$CG$510,MATCH(CM$6,'Resultados General'!$C$10:$CG$10,0),0),"")</f>
        <v>#NAME?</v>
      </c>
      <c r="CN150" s="29" t="str">
        <f t="shared" ca="1" si="202"/>
        <v/>
      </c>
      <c r="CO150" s="29" t="str">
        <f t="shared" ca="1" si="203"/>
        <v/>
      </c>
      <c r="CP150" s="29" t="e">
        <f ca="1">+_xlfn.IFNA(VLOOKUP($B150,'Resultados General'!$C$11:$CG$510,MATCH(CP$6,'Resultados General'!$C$10:$CG$10,0),0),"")</f>
        <v>#NAME?</v>
      </c>
      <c r="CQ150" s="29" t="str">
        <f t="shared" ca="1" si="204"/>
        <v/>
      </c>
      <c r="CR150" s="29" t="str">
        <f t="shared" ca="1" si="205"/>
        <v/>
      </c>
      <c r="CS150" s="29" t="e">
        <f ca="1">+_xlfn.IFNA(VLOOKUP($B150,'Resultados General'!$C$11:$CG$510,MATCH(CS$6,'Resultados General'!$C$10:$CG$10,0),0),"")</f>
        <v>#NAME?</v>
      </c>
      <c r="CT150" s="29" t="str">
        <f t="shared" ca="1" si="206"/>
        <v/>
      </c>
      <c r="CU150" s="29" t="str">
        <f t="shared" ca="1" si="207"/>
        <v/>
      </c>
      <c r="CV150" s="29" t="e">
        <f ca="1">+_xlfn.IFNA(VLOOKUP($B150,'Resultados General'!$C$11:$CG$510,MATCH(CV$6,'Resultados General'!$C$10:$CG$10,0),0),"")</f>
        <v>#NAME?</v>
      </c>
      <c r="CW150" s="29" t="str">
        <f t="shared" ca="1" si="208"/>
        <v/>
      </c>
      <c r="CX150" s="29" t="str">
        <f t="shared" ca="1" si="209"/>
        <v/>
      </c>
      <c r="CY150" s="29" t="e">
        <f ca="1">+_xlfn.IFNA(VLOOKUP($B150,'Resultados General'!$C$11:$CG$510,MATCH(CY$6,'Resultados General'!$C$10:$CG$10,0),0),"")</f>
        <v>#NAME?</v>
      </c>
      <c r="CZ150" s="29" t="str">
        <f t="shared" ca="1" si="210"/>
        <v/>
      </c>
      <c r="DA150" s="29" t="str">
        <f t="shared" ca="1" si="211"/>
        <v/>
      </c>
      <c r="DB150" s="29" t="e">
        <f ca="1">+_xlfn.IFNA(VLOOKUP($B150,'Resultados General'!$C$11:$CG$510,MATCH(DB$6,'Resultados General'!$C$10:$CG$10,0),0),"")</f>
        <v>#NAME?</v>
      </c>
      <c r="DC150" s="29" t="str">
        <f t="shared" ca="1" si="212"/>
        <v/>
      </c>
      <c r="DD150" s="29" t="str">
        <f t="shared" ca="1" si="213"/>
        <v/>
      </c>
      <c r="DE150" s="29" t="e">
        <f ca="1">+_xlfn.IFNA(VLOOKUP($B150,'Resultados General'!$C$11:$CG$510,MATCH(DE$6,'Resultados General'!$C$10:$CG$10,0),0),"")</f>
        <v>#NAME?</v>
      </c>
      <c r="DF150" s="29" t="str">
        <f t="shared" ca="1" si="214"/>
        <v/>
      </c>
      <c r="DG150" s="29" t="str">
        <f t="shared" ca="1" si="215"/>
        <v/>
      </c>
      <c r="DH150" s="29" t="e">
        <f ca="1">+_xlfn.IFNA(VLOOKUP($B150,'Resultados General'!$C$11:$CG$510,MATCH(DH$6,'Resultados General'!$C$10:$CG$10,0),0),"")</f>
        <v>#NAME?</v>
      </c>
      <c r="DI150" s="29" t="str">
        <f t="shared" ca="1" si="216"/>
        <v/>
      </c>
      <c r="DJ150" s="29" t="str">
        <f t="shared" ca="1" si="217"/>
        <v/>
      </c>
      <c r="DK150" s="29" t="e">
        <f ca="1">+_xlfn.IFNA(VLOOKUP($B150,'Resultados General'!$C$11:$CG$510,MATCH(DK$6,'Resultados General'!$C$10:$CG$10,0),0),"")</f>
        <v>#NAME?</v>
      </c>
      <c r="DL150" s="29" t="str">
        <f t="shared" ca="1" si="218"/>
        <v/>
      </c>
      <c r="DM150" s="29" t="str">
        <f t="shared" ca="1" si="219"/>
        <v/>
      </c>
      <c r="DN150" s="29" t="e">
        <f ca="1">+_xlfn.IFNA(VLOOKUP($B150,'Resultados General'!$C$11:$CG$510,MATCH(DN$6,'Resultados General'!$C$10:$CG$10,0),0),"")</f>
        <v>#NAME?</v>
      </c>
      <c r="DO150" s="29" t="str">
        <f t="shared" ca="1" si="220"/>
        <v/>
      </c>
      <c r="DP150" s="29" t="str">
        <f t="shared" ca="1" si="221"/>
        <v/>
      </c>
    </row>
    <row r="151" spans="2:120">
      <c r="B151" s="219" t="str">
        <f>+IF('Resultados General'!C154="","",'Resultados General'!C154)</f>
        <v/>
      </c>
      <c r="C151" s="134" t="e">
        <f ca="1">+_xlfn.IFNA(VLOOKUP('Distribución de puestos'!B151,'Resultados General'!$C$11:$J$510,8,0),"")</f>
        <v>#NAME?</v>
      </c>
      <c r="D151" s="135" t="e">
        <f ca="1">+_xlfn.IFNA(VLOOKUP(B151,'Resultados General'!$C$11:$L$510,10,0),"")</f>
        <v>#NAME?</v>
      </c>
      <c r="E151" s="26" t="s">
        <v>76</v>
      </c>
      <c r="F151" s="26" t="s">
        <v>76</v>
      </c>
      <c r="G151" s="135" t="str">
        <f t="shared" ca="1" si="222"/>
        <v/>
      </c>
      <c r="H151" s="135" t="str">
        <f t="shared" ca="1" si="223"/>
        <v/>
      </c>
      <c r="I151" s="219" t="str">
        <f t="shared" si="224"/>
        <v/>
      </c>
      <c r="J151" s="138"/>
      <c r="M151" s="29" t="e">
        <f ca="1">+_xlfn.IFNA(VLOOKUP($B151,'Resultados General'!$C$11:$CG$510,MATCH(M$6,'Resultados General'!$C$10:$CG$10,0),0),"")</f>
        <v>#NAME?</v>
      </c>
      <c r="N151" s="29" t="str">
        <f t="shared" ca="1" si="150"/>
        <v/>
      </c>
      <c r="O151" s="29" t="str">
        <f t="shared" ca="1" si="151"/>
        <v/>
      </c>
      <c r="P151" s="29" t="e">
        <f ca="1">+_xlfn.IFNA(VLOOKUP($B151,'Resultados General'!$C$11:$CG$510,MATCH(P$6,'Resultados General'!$C$10:$CG$10,0),0),"")</f>
        <v>#NAME?</v>
      </c>
      <c r="Q151" s="29" t="str">
        <f t="shared" ca="1" si="152"/>
        <v/>
      </c>
      <c r="R151" s="29" t="str">
        <f t="shared" ca="1" si="153"/>
        <v/>
      </c>
      <c r="S151" s="29" t="e">
        <f ca="1">+_xlfn.IFNA(VLOOKUP($B151,'Resultados General'!$C$11:$CG$510,MATCH(S$6,'Resultados General'!$C$10:$CG$10,0),0),"")</f>
        <v>#NAME?</v>
      </c>
      <c r="T151" s="29" t="str">
        <f t="shared" ca="1" si="154"/>
        <v/>
      </c>
      <c r="U151" s="29" t="str">
        <f t="shared" ca="1" si="155"/>
        <v/>
      </c>
      <c r="V151" s="29" t="e">
        <f ca="1">+_xlfn.IFNA(VLOOKUP($B151,'Resultados General'!$C$11:$CG$510,MATCH(V$6,'Resultados General'!$C$10:$CG$10,0),0),"")</f>
        <v>#NAME?</v>
      </c>
      <c r="W151" s="29" t="str">
        <f t="shared" ca="1" si="156"/>
        <v/>
      </c>
      <c r="X151" s="29" t="str">
        <f t="shared" ca="1" si="157"/>
        <v/>
      </c>
      <c r="Y151" s="29" t="e">
        <f ca="1">+_xlfn.IFNA(VLOOKUP($B151,'Resultados General'!$C$11:$CG$510,MATCH(Y$6,'Resultados General'!$C$10:$CG$10,0),0),"")</f>
        <v>#NAME?</v>
      </c>
      <c r="Z151" s="29" t="str">
        <f t="shared" ca="1" si="158"/>
        <v/>
      </c>
      <c r="AA151" s="29" t="str">
        <f t="shared" ca="1" si="159"/>
        <v/>
      </c>
      <c r="AB151" s="29" t="e">
        <f ca="1">+_xlfn.IFNA(VLOOKUP($B151,'Resultados General'!$C$11:$CG$510,MATCH(AB$6,'Resultados General'!$C$10:$CG$10,0),0),"")</f>
        <v>#NAME?</v>
      </c>
      <c r="AC151" s="29" t="str">
        <f t="shared" ca="1" si="160"/>
        <v/>
      </c>
      <c r="AD151" s="29" t="str">
        <f t="shared" ca="1" si="161"/>
        <v/>
      </c>
      <c r="AE151" s="29" t="e">
        <f ca="1">+_xlfn.IFNA(VLOOKUP($B151,'Resultados General'!$C$11:$CG$510,MATCH(AE$6,'Resultados General'!$C$10:$CG$10,0),0),"")</f>
        <v>#NAME?</v>
      </c>
      <c r="AF151" s="29" t="str">
        <f t="shared" ca="1" si="162"/>
        <v/>
      </c>
      <c r="AG151" s="29" t="str">
        <f t="shared" ca="1" si="163"/>
        <v/>
      </c>
      <c r="AH151" s="29" t="e">
        <f ca="1">+_xlfn.IFNA(VLOOKUP($B151,'Resultados General'!$C$11:$CG$510,MATCH(AH$6,'Resultados General'!$C$10:$CG$10,0),0),"")</f>
        <v>#NAME?</v>
      </c>
      <c r="AI151" s="29" t="str">
        <f t="shared" ca="1" si="164"/>
        <v/>
      </c>
      <c r="AJ151" s="29" t="str">
        <f t="shared" ca="1" si="165"/>
        <v/>
      </c>
      <c r="AK151" s="29" t="e">
        <f ca="1">+_xlfn.IFNA(VLOOKUP($B151,'Resultados General'!$C$11:$CG$510,MATCH(AK$6,'Resultados General'!$C$10:$CG$10,0),0),"")</f>
        <v>#NAME?</v>
      </c>
      <c r="AL151" s="29" t="str">
        <f t="shared" ca="1" si="166"/>
        <v/>
      </c>
      <c r="AM151" s="29" t="str">
        <f t="shared" ca="1" si="167"/>
        <v/>
      </c>
      <c r="AN151" s="29" t="e">
        <f ca="1">+_xlfn.IFNA(VLOOKUP($B151,'Resultados General'!$C$11:$CG$510,MATCH(AN$6,'Resultados General'!$C$10:$CG$10,0),0),"")</f>
        <v>#NAME?</v>
      </c>
      <c r="AO151" s="29" t="str">
        <f t="shared" ca="1" si="168"/>
        <v/>
      </c>
      <c r="AP151" s="29" t="str">
        <f t="shared" ca="1" si="169"/>
        <v/>
      </c>
      <c r="AQ151" s="29" t="e">
        <f ca="1">+_xlfn.IFNA(VLOOKUP($B151,'Resultados General'!$C$11:$CG$510,MATCH(AQ$6,'Resultados General'!$C$10:$CG$10,0),0),"")</f>
        <v>#NAME?</v>
      </c>
      <c r="AR151" s="29" t="str">
        <f t="shared" ca="1" si="170"/>
        <v/>
      </c>
      <c r="AS151" s="29" t="str">
        <f t="shared" ca="1" si="171"/>
        <v/>
      </c>
      <c r="AT151" s="29" t="e">
        <f ca="1">+_xlfn.IFNA(VLOOKUP($B151,'Resultados General'!$C$11:$CG$510,MATCH(AT$6,'Resultados General'!$C$10:$CG$10,0),0),"")</f>
        <v>#NAME?</v>
      </c>
      <c r="AU151" s="29" t="str">
        <f t="shared" ca="1" si="172"/>
        <v/>
      </c>
      <c r="AV151" s="29" t="str">
        <f t="shared" ca="1" si="173"/>
        <v/>
      </c>
      <c r="AW151" s="29" t="e">
        <f ca="1">+_xlfn.IFNA(VLOOKUP($B151,'Resultados General'!$C$11:$CG$510,MATCH(AW$6,'Resultados General'!$C$10:$CG$10,0),0),"")</f>
        <v>#NAME?</v>
      </c>
      <c r="AX151" s="29" t="str">
        <f t="shared" ca="1" si="174"/>
        <v/>
      </c>
      <c r="AY151" s="29" t="str">
        <f t="shared" ca="1" si="175"/>
        <v/>
      </c>
      <c r="AZ151" s="29" t="e">
        <f ca="1">+_xlfn.IFNA(VLOOKUP($B151,'Resultados General'!$C$11:$CG$510,MATCH(AZ$6,'Resultados General'!$C$10:$CG$10,0),0),"")</f>
        <v>#NAME?</v>
      </c>
      <c r="BA151" s="29" t="str">
        <f t="shared" ca="1" si="176"/>
        <v/>
      </c>
      <c r="BB151" s="29" t="str">
        <f t="shared" ca="1" si="177"/>
        <v/>
      </c>
      <c r="BC151" s="29" t="e">
        <f ca="1">+_xlfn.IFNA(VLOOKUP($B151,'Resultados General'!$C$11:$CG$510,MATCH(BC$6,'Resultados General'!$C$10:$CG$10,0),0),"")</f>
        <v>#NAME?</v>
      </c>
      <c r="BD151" s="29" t="str">
        <f t="shared" ca="1" si="178"/>
        <v/>
      </c>
      <c r="BE151" s="29" t="str">
        <f t="shared" ca="1" si="179"/>
        <v/>
      </c>
      <c r="BF151" s="29" t="e">
        <f ca="1">+_xlfn.IFNA(VLOOKUP($B151,'Resultados General'!$C$11:$CG$510,MATCH(BF$6,'Resultados General'!$C$10:$CG$10,0),0),"")</f>
        <v>#NAME?</v>
      </c>
      <c r="BG151" s="29" t="str">
        <f t="shared" ca="1" si="180"/>
        <v/>
      </c>
      <c r="BH151" s="29" t="str">
        <f t="shared" ca="1" si="181"/>
        <v/>
      </c>
      <c r="BI151" s="29" t="e">
        <f ca="1">+_xlfn.IFNA(VLOOKUP($B151,'Resultados General'!$C$11:$CG$510,MATCH(BI$6,'Resultados General'!$C$10:$CG$10,0),0),"")</f>
        <v>#NAME?</v>
      </c>
      <c r="BJ151" s="29" t="str">
        <f t="shared" ca="1" si="182"/>
        <v/>
      </c>
      <c r="BK151" s="29" t="str">
        <f t="shared" ca="1" si="183"/>
        <v/>
      </c>
      <c r="BL151" s="29" t="e">
        <f ca="1">+_xlfn.IFNA(VLOOKUP($B151,'Resultados General'!$C$11:$CG$510,MATCH(BL$6,'Resultados General'!$C$10:$CG$10,0),0),"")</f>
        <v>#NAME?</v>
      </c>
      <c r="BM151" s="29" t="str">
        <f t="shared" ca="1" si="184"/>
        <v/>
      </c>
      <c r="BN151" s="29" t="str">
        <f t="shared" ca="1" si="185"/>
        <v/>
      </c>
      <c r="BO151" s="29" t="e">
        <f ca="1">+_xlfn.IFNA(VLOOKUP($B151,'Resultados General'!$C$11:$CG$510,MATCH(BO$6,'Resultados General'!$C$10:$CG$10,0),0),"")</f>
        <v>#NAME?</v>
      </c>
      <c r="BP151" s="29" t="str">
        <f t="shared" ca="1" si="186"/>
        <v/>
      </c>
      <c r="BQ151" s="29" t="str">
        <f t="shared" ca="1" si="187"/>
        <v/>
      </c>
      <c r="BR151" s="29" t="e">
        <f ca="1">+_xlfn.IFNA(VLOOKUP($B151,'Resultados General'!$C$11:$CG$510,MATCH(BR$6,'Resultados General'!$C$10:$CG$10,0),0),"")</f>
        <v>#NAME?</v>
      </c>
      <c r="BS151" s="29" t="str">
        <f t="shared" ca="1" si="188"/>
        <v/>
      </c>
      <c r="BT151" s="29" t="str">
        <f t="shared" ca="1" si="189"/>
        <v/>
      </c>
      <c r="BU151" s="29" t="e">
        <f ca="1">+_xlfn.IFNA(VLOOKUP($B151,'Resultados General'!$C$11:$CG$510,MATCH(BU$6,'Resultados General'!$C$10:$CG$10,0),0),"")</f>
        <v>#NAME?</v>
      </c>
      <c r="BV151" s="29" t="str">
        <f t="shared" ca="1" si="190"/>
        <v/>
      </c>
      <c r="BW151" s="29" t="str">
        <f t="shared" ca="1" si="191"/>
        <v/>
      </c>
      <c r="BX151" s="29" t="e">
        <f ca="1">+_xlfn.IFNA(VLOOKUP($B151,'Resultados General'!$C$11:$CG$510,MATCH(BX$6,'Resultados General'!$C$10:$CG$10,0),0),"")</f>
        <v>#NAME?</v>
      </c>
      <c r="BY151" s="29" t="str">
        <f t="shared" ca="1" si="192"/>
        <v/>
      </c>
      <c r="BZ151" s="29" t="str">
        <f t="shared" ca="1" si="193"/>
        <v/>
      </c>
      <c r="CA151" s="29" t="e">
        <f ca="1">+_xlfn.IFNA(VLOOKUP($B151,'Resultados General'!$C$11:$CG$510,MATCH(CA$6,'Resultados General'!$C$10:$CG$10,0),0),"")</f>
        <v>#NAME?</v>
      </c>
      <c r="CB151" s="29" t="str">
        <f t="shared" ca="1" si="194"/>
        <v/>
      </c>
      <c r="CC151" s="29" t="str">
        <f t="shared" ca="1" si="195"/>
        <v/>
      </c>
      <c r="CD151" s="29" t="e">
        <f ca="1">+_xlfn.IFNA(VLOOKUP($B151,'Resultados General'!$C$11:$CG$510,MATCH(CD$6,'Resultados General'!$C$10:$CG$10,0),0),"")</f>
        <v>#NAME?</v>
      </c>
      <c r="CE151" s="29" t="str">
        <f t="shared" ca="1" si="196"/>
        <v/>
      </c>
      <c r="CF151" s="29" t="str">
        <f t="shared" ca="1" si="197"/>
        <v/>
      </c>
      <c r="CG151" s="29" t="e">
        <f ca="1">+_xlfn.IFNA(VLOOKUP($B151,'Resultados General'!$C$11:$CG$510,MATCH(CG$6,'Resultados General'!$C$10:$CG$10,0),0),"")</f>
        <v>#NAME?</v>
      </c>
      <c r="CH151" s="29" t="str">
        <f t="shared" ca="1" si="198"/>
        <v/>
      </c>
      <c r="CI151" s="29" t="str">
        <f t="shared" ca="1" si="199"/>
        <v/>
      </c>
      <c r="CJ151" s="29" t="e">
        <f ca="1">+_xlfn.IFNA(VLOOKUP($B151,'Resultados General'!$C$11:$CG$510,MATCH(CJ$6,'Resultados General'!$C$10:$CG$10,0),0),"")</f>
        <v>#NAME?</v>
      </c>
      <c r="CK151" s="29" t="str">
        <f t="shared" ca="1" si="200"/>
        <v/>
      </c>
      <c r="CL151" s="29" t="str">
        <f t="shared" ca="1" si="201"/>
        <v/>
      </c>
      <c r="CM151" s="29" t="e">
        <f ca="1">+_xlfn.IFNA(VLOOKUP($B151,'Resultados General'!$C$11:$CG$510,MATCH(CM$6,'Resultados General'!$C$10:$CG$10,0),0),"")</f>
        <v>#NAME?</v>
      </c>
      <c r="CN151" s="29" t="str">
        <f t="shared" ca="1" si="202"/>
        <v/>
      </c>
      <c r="CO151" s="29" t="str">
        <f t="shared" ca="1" si="203"/>
        <v/>
      </c>
      <c r="CP151" s="29" t="e">
        <f ca="1">+_xlfn.IFNA(VLOOKUP($B151,'Resultados General'!$C$11:$CG$510,MATCH(CP$6,'Resultados General'!$C$10:$CG$10,0),0),"")</f>
        <v>#NAME?</v>
      </c>
      <c r="CQ151" s="29" t="str">
        <f t="shared" ca="1" si="204"/>
        <v/>
      </c>
      <c r="CR151" s="29" t="str">
        <f t="shared" ca="1" si="205"/>
        <v/>
      </c>
      <c r="CS151" s="29" t="e">
        <f ca="1">+_xlfn.IFNA(VLOOKUP($B151,'Resultados General'!$C$11:$CG$510,MATCH(CS$6,'Resultados General'!$C$10:$CG$10,0),0),"")</f>
        <v>#NAME?</v>
      </c>
      <c r="CT151" s="29" t="str">
        <f t="shared" ca="1" si="206"/>
        <v/>
      </c>
      <c r="CU151" s="29" t="str">
        <f t="shared" ca="1" si="207"/>
        <v/>
      </c>
      <c r="CV151" s="29" t="e">
        <f ca="1">+_xlfn.IFNA(VLOOKUP($B151,'Resultados General'!$C$11:$CG$510,MATCH(CV$6,'Resultados General'!$C$10:$CG$10,0),0),"")</f>
        <v>#NAME?</v>
      </c>
      <c r="CW151" s="29" t="str">
        <f t="shared" ca="1" si="208"/>
        <v/>
      </c>
      <c r="CX151" s="29" t="str">
        <f t="shared" ca="1" si="209"/>
        <v/>
      </c>
      <c r="CY151" s="29" t="e">
        <f ca="1">+_xlfn.IFNA(VLOOKUP($B151,'Resultados General'!$C$11:$CG$510,MATCH(CY$6,'Resultados General'!$C$10:$CG$10,0),0),"")</f>
        <v>#NAME?</v>
      </c>
      <c r="CZ151" s="29" t="str">
        <f t="shared" ca="1" si="210"/>
        <v/>
      </c>
      <c r="DA151" s="29" t="str">
        <f t="shared" ca="1" si="211"/>
        <v/>
      </c>
      <c r="DB151" s="29" t="e">
        <f ca="1">+_xlfn.IFNA(VLOOKUP($B151,'Resultados General'!$C$11:$CG$510,MATCH(DB$6,'Resultados General'!$C$10:$CG$10,0),0),"")</f>
        <v>#NAME?</v>
      </c>
      <c r="DC151" s="29" t="str">
        <f t="shared" ca="1" si="212"/>
        <v/>
      </c>
      <c r="DD151" s="29" t="str">
        <f t="shared" ca="1" si="213"/>
        <v/>
      </c>
      <c r="DE151" s="29" t="e">
        <f ca="1">+_xlfn.IFNA(VLOOKUP($B151,'Resultados General'!$C$11:$CG$510,MATCH(DE$6,'Resultados General'!$C$10:$CG$10,0),0),"")</f>
        <v>#NAME?</v>
      </c>
      <c r="DF151" s="29" t="str">
        <f t="shared" ca="1" si="214"/>
        <v/>
      </c>
      <c r="DG151" s="29" t="str">
        <f t="shared" ca="1" si="215"/>
        <v/>
      </c>
      <c r="DH151" s="29" t="e">
        <f ca="1">+_xlfn.IFNA(VLOOKUP($B151,'Resultados General'!$C$11:$CG$510,MATCH(DH$6,'Resultados General'!$C$10:$CG$10,0),0),"")</f>
        <v>#NAME?</v>
      </c>
      <c r="DI151" s="29" t="str">
        <f t="shared" ca="1" si="216"/>
        <v/>
      </c>
      <c r="DJ151" s="29" t="str">
        <f t="shared" ca="1" si="217"/>
        <v/>
      </c>
      <c r="DK151" s="29" t="e">
        <f ca="1">+_xlfn.IFNA(VLOOKUP($B151,'Resultados General'!$C$11:$CG$510,MATCH(DK$6,'Resultados General'!$C$10:$CG$10,0),0),"")</f>
        <v>#NAME?</v>
      </c>
      <c r="DL151" s="29" t="str">
        <f t="shared" ca="1" si="218"/>
        <v/>
      </c>
      <c r="DM151" s="29" t="str">
        <f t="shared" ca="1" si="219"/>
        <v/>
      </c>
      <c r="DN151" s="29" t="e">
        <f ca="1">+_xlfn.IFNA(VLOOKUP($B151,'Resultados General'!$C$11:$CG$510,MATCH(DN$6,'Resultados General'!$C$10:$CG$10,0),0),"")</f>
        <v>#NAME?</v>
      </c>
      <c r="DO151" s="29" t="str">
        <f t="shared" ca="1" si="220"/>
        <v/>
      </c>
      <c r="DP151" s="29" t="str">
        <f t="shared" ca="1" si="221"/>
        <v/>
      </c>
    </row>
    <row r="152" spans="2:120">
      <c r="B152" s="219" t="str">
        <f>+IF('Resultados General'!C155="","",'Resultados General'!C155)</f>
        <v/>
      </c>
      <c r="C152" s="134" t="e">
        <f ca="1">+_xlfn.IFNA(VLOOKUP('Distribución de puestos'!B152,'Resultados General'!$C$11:$J$510,8,0),"")</f>
        <v>#NAME?</v>
      </c>
      <c r="D152" s="135" t="e">
        <f ca="1">+_xlfn.IFNA(VLOOKUP(B152,'Resultados General'!$C$11:$L$510,10,0),"")</f>
        <v>#NAME?</v>
      </c>
      <c r="E152" s="26" t="s">
        <v>76</v>
      </c>
      <c r="F152" s="26" t="s">
        <v>76</v>
      </c>
      <c r="G152" s="135" t="str">
        <f t="shared" ca="1" si="222"/>
        <v/>
      </c>
      <c r="H152" s="135" t="str">
        <f t="shared" ca="1" si="223"/>
        <v/>
      </c>
      <c r="I152" s="219" t="str">
        <f t="shared" si="224"/>
        <v/>
      </c>
      <c r="J152" s="138"/>
      <c r="M152" s="29" t="e">
        <f ca="1">+_xlfn.IFNA(VLOOKUP($B152,'Resultados General'!$C$11:$CG$510,MATCH(M$6,'Resultados General'!$C$10:$CG$10,0),0),"")</f>
        <v>#NAME?</v>
      </c>
      <c r="N152" s="29" t="str">
        <f t="shared" ca="1" si="150"/>
        <v/>
      </c>
      <c r="O152" s="29" t="str">
        <f t="shared" ca="1" si="151"/>
        <v/>
      </c>
      <c r="P152" s="29" t="e">
        <f ca="1">+_xlfn.IFNA(VLOOKUP($B152,'Resultados General'!$C$11:$CG$510,MATCH(P$6,'Resultados General'!$C$10:$CG$10,0),0),"")</f>
        <v>#NAME?</v>
      </c>
      <c r="Q152" s="29" t="str">
        <f t="shared" ca="1" si="152"/>
        <v/>
      </c>
      <c r="R152" s="29" t="str">
        <f t="shared" ca="1" si="153"/>
        <v/>
      </c>
      <c r="S152" s="29" t="e">
        <f ca="1">+_xlfn.IFNA(VLOOKUP($B152,'Resultados General'!$C$11:$CG$510,MATCH(S$6,'Resultados General'!$C$10:$CG$10,0),0),"")</f>
        <v>#NAME?</v>
      </c>
      <c r="T152" s="29" t="str">
        <f t="shared" ca="1" si="154"/>
        <v/>
      </c>
      <c r="U152" s="29" t="str">
        <f t="shared" ca="1" si="155"/>
        <v/>
      </c>
      <c r="V152" s="29" t="e">
        <f ca="1">+_xlfn.IFNA(VLOOKUP($B152,'Resultados General'!$C$11:$CG$510,MATCH(V$6,'Resultados General'!$C$10:$CG$10,0),0),"")</f>
        <v>#NAME?</v>
      </c>
      <c r="W152" s="29" t="str">
        <f t="shared" ca="1" si="156"/>
        <v/>
      </c>
      <c r="X152" s="29" t="str">
        <f t="shared" ca="1" si="157"/>
        <v/>
      </c>
      <c r="Y152" s="29" t="e">
        <f ca="1">+_xlfn.IFNA(VLOOKUP($B152,'Resultados General'!$C$11:$CG$510,MATCH(Y$6,'Resultados General'!$C$10:$CG$10,0),0),"")</f>
        <v>#NAME?</v>
      </c>
      <c r="Z152" s="29" t="str">
        <f t="shared" ca="1" si="158"/>
        <v/>
      </c>
      <c r="AA152" s="29" t="str">
        <f t="shared" ca="1" si="159"/>
        <v/>
      </c>
      <c r="AB152" s="29" t="e">
        <f ca="1">+_xlfn.IFNA(VLOOKUP($B152,'Resultados General'!$C$11:$CG$510,MATCH(AB$6,'Resultados General'!$C$10:$CG$10,0),0),"")</f>
        <v>#NAME?</v>
      </c>
      <c r="AC152" s="29" t="str">
        <f t="shared" ca="1" si="160"/>
        <v/>
      </c>
      <c r="AD152" s="29" t="str">
        <f t="shared" ca="1" si="161"/>
        <v/>
      </c>
      <c r="AE152" s="29" t="e">
        <f ca="1">+_xlfn.IFNA(VLOOKUP($B152,'Resultados General'!$C$11:$CG$510,MATCH(AE$6,'Resultados General'!$C$10:$CG$10,0),0),"")</f>
        <v>#NAME?</v>
      </c>
      <c r="AF152" s="29" t="str">
        <f t="shared" ca="1" si="162"/>
        <v/>
      </c>
      <c r="AG152" s="29" t="str">
        <f t="shared" ca="1" si="163"/>
        <v/>
      </c>
      <c r="AH152" s="29" t="e">
        <f ca="1">+_xlfn.IFNA(VLOOKUP($B152,'Resultados General'!$C$11:$CG$510,MATCH(AH$6,'Resultados General'!$C$10:$CG$10,0),0),"")</f>
        <v>#NAME?</v>
      </c>
      <c r="AI152" s="29" t="str">
        <f t="shared" ca="1" si="164"/>
        <v/>
      </c>
      <c r="AJ152" s="29" t="str">
        <f t="shared" ca="1" si="165"/>
        <v/>
      </c>
      <c r="AK152" s="29" t="e">
        <f ca="1">+_xlfn.IFNA(VLOOKUP($B152,'Resultados General'!$C$11:$CG$510,MATCH(AK$6,'Resultados General'!$C$10:$CG$10,0),0),"")</f>
        <v>#NAME?</v>
      </c>
      <c r="AL152" s="29" t="str">
        <f t="shared" ca="1" si="166"/>
        <v/>
      </c>
      <c r="AM152" s="29" t="str">
        <f t="shared" ca="1" si="167"/>
        <v/>
      </c>
      <c r="AN152" s="29" t="e">
        <f ca="1">+_xlfn.IFNA(VLOOKUP($B152,'Resultados General'!$C$11:$CG$510,MATCH(AN$6,'Resultados General'!$C$10:$CG$10,0),0),"")</f>
        <v>#NAME?</v>
      </c>
      <c r="AO152" s="29" t="str">
        <f t="shared" ca="1" si="168"/>
        <v/>
      </c>
      <c r="AP152" s="29" t="str">
        <f t="shared" ca="1" si="169"/>
        <v/>
      </c>
      <c r="AQ152" s="29" t="e">
        <f ca="1">+_xlfn.IFNA(VLOOKUP($B152,'Resultados General'!$C$11:$CG$510,MATCH(AQ$6,'Resultados General'!$C$10:$CG$10,0),0),"")</f>
        <v>#NAME?</v>
      </c>
      <c r="AR152" s="29" t="str">
        <f t="shared" ca="1" si="170"/>
        <v/>
      </c>
      <c r="AS152" s="29" t="str">
        <f t="shared" ca="1" si="171"/>
        <v/>
      </c>
      <c r="AT152" s="29" t="e">
        <f ca="1">+_xlfn.IFNA(VLOOKUP($B152,'Resultados General'!$C$11:$CG$510,MATCH(AT$6,'Resultados General'!$C$10:$CG$10,0),0),"")</f>
        <v>#NAME?</v>
      </c>
      <c r="AU152" s="29" t="str">
        <f t="shared" ca="1" si="172"/>
        <v/>
      </c>
      <c r="AV152" s="29" t="str">
        <f t="shared" ca="1" si="173"/>
        <v/>
      </c>
      <c r="AW152" s="29" t="e">
        <f ca="1">+_xlfn.IFNA(VLOOKUP($B152,'Resultados General'!$C$11:$CG$510,MATCH(AW$6,'Resultados General'!$C$10:$CG$10,0),0),"")</f>
        <v>#NAME?</v>
      </c>
      <c r="AX152" s="29" t="str">
        <f t="shared" ca="1" si="174"/>
        <v/>
      </c>
      <c r="AY152" s="29" t="str">
        <f t="shared" ca="1" si="175"/>
        <v/>
      </c>
      <c r="AZ152" s="29" t="e">
        <f ca="1">+_xlfn.IFNA(VLOOKUP($B152,'Resultados General'!$C$11:$CG$510,MATCH(AZ$6,'Resultados General'!$C$10:$CG$10,0),0),"")</f>
        <v>#NAME?</v>
      </c>
      <c r="BA152" s="29" t="str">
        <f t="shared" ca="1" si="176"/>
        <v/>
      </c>
      <c r="BB152" s="29" t="str">
        <f t="shared" ca="1" si="177"/>
        <v/>
      </c>
      <c r="BC152" s="29" t="e">
        <f ca="1">+_xlfn.IFNA(VLOOKUP($B152,'Resultados General'!$C$11:$CG$510,MATCH(BC$6,'Resultados General'!$C$10:$CG$10,0),0),"")</f>
        <v>#NAME?</v>
      </c>
      <c r="BD152" s="29" t="str">
        <f t="shared" ca="1" si="178"/>
        <v/>
      </c>
      <c r="BE152" s="29" t="str">
        <f t="shared" ca="1" si="179"/>
        <v/>
      </c>
      <c r="BF152" s="29" t="e">
        <f ca="1">+_xlfn.IFNA(VLOOKUP($B152,'Resultados General'!$C$11:$CG$510,MATCH(BF$6,'Resultados General'!$C$10:$CG$10,0),0),"")</f>
        <v>#NAME?</v>
      </c>
      <c r="BG152" s="29" t="str">
        <f t="shared" ca="1" si="180"/>
        <v/>
      </c>
      <c r="BH152" s="29" t="str">
        <f t="shared" ca="1" si="181"/>
        <v/>
      </c>
      <c r="BI152" s="29" t="e">
        <f ca="1">+_xlfn.IFNA(VLOOKUP($B152,'Resultados General'!$C$11:$CG$510,MATCH(BI$6,'Resultados General'!$C$10:$CG$10,0),0),"")</f>
        <v>#NAME?</v>
      </c>
      <c r="BJ152" s="29" t="str">
        <f t="shared" ca="1" si="182"/>
        <v/>
      </c>
      <c r="BK152" s="29" t="str">
        <f t="shared" ca="1" si="183"/>
        <v/>
      </c>
      <c r="BL152" s="29" t="e">
        <f ca="1">+_xlfn.IFNA(VLOOKUP($B152,'Resultados General'!$C$11:$CG$510,MATCH(BL$6,'Resultados General'!$C$10:$CG$10,0),0),"")</f>
        <v>#NAME?</v>
      </c>
      <c r="BM152" s="29" t="str">
        <f t="shared" ca="1" si="184"/>
        <v/>
      </c>
      <c r="BN152" s="29" t="str">
        <f t="shared" ca="1" si="185"/>
        <v/>
      </c>
      <c r="BO152" s="29" t="e">
        <f ca="1">+_xlfn.IFNA(VLOOKUP($B152,'Resultados General'!$C$11:$CG$510,MATCH(BO$6,'Resultados General'!$C$10:$CG$10,0),0),"")</f>
        <v>#NAME?</v>
      </c>
      <c r="BP152" s="29" t="str">
        <f t="shared" ca="1" si="186"/>
        <v/>
      </c>
      <c r="BQ152" s="29" t="str">
        <f t="shared" ca="1" si="187"/>
        <v/>
      </c>
      <c r="BR152" s="29" t="e">
        <f ca="1">+_xlfn.IFNA(VLOOKUP($B152,'Resultados General'!$C$11:$CG$510,MATCH(BR$6,'Resultados General'!$C$10:$CG$10,0),0),"")</f>
        <v>#NAME?</v>
      </c>
      <c r="BS152" s="29" t="str">
        <f t="shared" ca="1" si="188"/>
        <v/>
      </c>
      <c r="BT152" s="29" t="str">
        <f t="shared" ca="1" si="189"/>
        <v/>
      </c>
      <c r="BU152" s="29" t="e">
        <f ca="1">+_xlfn.IFNA(VLOOKUP($B152,'Resultados General'!$C$11:$CG$510,MATCH(BU$6,'Resultados General'!$C$10:$CG$10,0),0),"")</f>
        <v>#NAME?</v>
      </c>
      <c r="BV152" s="29" t="str">
        <f t="shared" ca="1" si="190"/>
        <v/>
      </c>
      <c r="BW152" s="29" t="str">
        <f t="shared" ca="1" si="191"/>
        <v/>
      </c>
      <c r="BX152" s="29" t="e">
        <f ca="1">+_xlfn.IFNA(VLOOKUP($B152,'Resultados General'!$C$11:$CG$510,MATCH(BX$6,'Resultados General'!$C$10:$CG$10,0),0),"")</f>
        <v>#NAME?</v>
      </c>
      <c r="BY152" s="29" t="str">
        <f t="shared" ca="1" si="192"/>
        <v/>
      </c>
      <c r="BZ152" s="29" t="str">
        <f t="shared" ca="1" si="193"/>
        <v/>
      </c>
      <c r="CA152" s="29" t="e">
        <f ca="1">+_xlfn.IFNA(VLOOKUP($B152,'Resultados General'!$C$11:$CG$510,MATCH(CA$6,'Resultados General'!$C$10:$CG$10,0),0),"")</f>
        <v>#NAME?</v>
      </c>
      <c r="CB152" s="29" t="str">
        <f t="shared" ca="1" si="194"/>
        <v/>
      </c>
      <c r="CC152" s="29" t="str">
        <f t="shared" ca="1" si="195"/>
        <v/>
      </c>
      <c r="CD152" s="29" t="e">
        <f ca="1">+_xlfn.IFNA(VLOOKUP($B152,'Resultados General'!$C$11:$CG$510,MATCH(CD$6,'Resultados General'!$C$10:$CG$10,0),0),"")</f>
        <v>#NAME?</v>
      </c>
      <c r="CE152" s="29" t="str">
        <f t="shared" ca="1" si="196"/>
        <v/>
      </c>
      <c r="CF152" s="29" t="str">
        <f t="shared" ca="1" si="197"/>
        <v/>
      </c>
      <c r="CG152" s="29" t="e">
        <f ca="1">+_xlfn.IFNA(VLOOKUP($B152,'Resultados General'!$C$11:$CG$510,MATCH(CG$6,'Resultados General'!$C$10:$CG$10,0),0),"")</f>
        <v>#NAME?</v>
      </c>
      <c r="CH152" s="29" t="str">
        <f t="shared" ca="1" si="198"/>
        <v/>
      </c>
      <c r="CI152" s="29" t="str">
        <f t="shared" ca="1" si="199"/>
        <v/>
      </c>
      <c r="CJ152" s="29" t="e">
        <f ca="1">+_xlfn.IFNA(VLOOKUP($B152,'Resultados General'!$C$11:$CG$510,MATCH(CJ$6,'Resultados General'!$C$10:$CG$10,0),0),"")</f>
        <v>#NAME?</v>
      </c>
      <c r="CK152" s="29" t="str">
        <f t="shared" ca="1" si="200"/>
        <v/>
      </c>
      <c r="CL152" s="29" t="str">
        <f t="shared" ca="1" si="201"/>
        <v/>
      </c>
      <c r="CM152" s="29" t="e">
        <f ca="1">+_xlfn.IFNA(VLOOKUP($B152,'Resultados General'!$C$11:$CG$510,MATCH(CM$6,'Resultados General'!$C$10:$CG$10,0),0),"")</f>
        <v>#NAME?</v>
      </c>
      <c r="CN152" s="29" t="str">
        <f t="shared" ca="1" si="202"/>
        <v/>
      </c>
      <c r="CO152" s="29" t="str">
        <f t="shared" ca="1" si="203"/>
        <v/>
      </c>
      <c r="CP152" s="29" t="e">
        <f ca="1">+_xlfn.IFNA(VLOOKUP($B152,'Resultados General'!$C$11:$CG$510,MATCH(CP$6,'Resultados General'!$C$10:$CG$10,0),0),"")</f>
        <v>#NAME?</v>
      </c>
      <c r="CQ152" s="29" t="str">
        <f t="shared" ca="1" si="204"/>
        <v/>
      </c>
      <c r="CR152" s="29" t="str">
        <f t="shared" ca="1" si="205"/>
        <v/>
      </c>
      <c r="CS152" s="29" t="e">
        <f ca="1">+_xlfn.IFNA(VLOOKUP($B152,'Resultados General'!$C$11:$CG$510,MATCH(CS$6,'Resultados General'!$C$10:$CG$10,0),0),"")</f>
        <v>#NAME?</v>
      </c>
      <c r="CT152" s="29" t="str">
        <f t="shared" ca="1" si="206"/>
        <v/>
      </c>
      <c r="CU152" s="29" t="str">
        <f t="shared" ca="1" si="207"/>
        <v/>
      </c>
      <c r="CV152" s="29" t="e">
        <f ca="1">+_xlfn.IFNA(VLOOKUP($B152,'Resultados General'!$C$11:$CG$510,MATCH(CV$6,'Resultados General'!$C$10:$CG$10,0),0),"")</f>
        <v>#NAME?</v>
      </c>
      <c r="CW152" s="29" t="str">
        <f t="shared" ca="1" si="208"/>
        <v/>
      </c>
      <c r="CX152" s="29" t="str">
        <f t="shared" ca="1" si="209"/>
        <v/>
      </c>
      <c r="CY152" s="29" t="e">
        <f ca="1">+_xlfn.IFNA(VLOOKUP($B152,'Resultados General'!$C$11:$CG$510,MATCH(CY$6,'Resultados General'!$C$10:$CG$10,0),0),"")</f>
        <v>#NAME?</v>
      </c>
      <c r="CZ152" s="29" t="str">
        <f t="shared" ca="1" si="210"/>
        <v/>
      </c>
      <c r="DA152" s="29" t="str">
        <f t="shared" ca="1" si="211"/>
        <v/>
      </c>
      <c r="DB152" s="29" t="e">
        <f ca="1">+_xlfn.IFNA(VLOOKUP($B152,'Resultados General'!$C$11:$CG$510,MATCH(DB$6,'Resultados General'!$C$10:$CG$10,0),0),"")</f>
        <v>#NAME?</v>
      </c>
      <c r="DC152" s="29" t="str">
        <f t="shared" ca="1" si="212"/>
        <v/>
      </c>
      <c r="DD152" s="29" t="str">
        <f t="shared" ca="1" si="213"/>
        <v/>
      </c>
      <c r="DE152" s="29" t="e">
        <f ca="1">+_xlfn.IFNA(VLOOKUP($B152,'Resultados General'!$C$11:$CG$510,MATCH(DE$6,'Resultados General'!$C$10:$CG$10,0),0),"")</f>
        <v>#NAME?</v>
      </c>
      <c r="DF152" s="29" t="str">
        <f t="shared" ca="1" si="214"/>
        <v/>
      </c>
      <c r="DG152" s="29" t="str">
        <f t="shared" ca="1" si="215"/>
        <v/>
      </c>
      <c r="DH152" s="29" t="e">
        <f ca="1">+_xlfn.IFNA(VLOOKUP($B152,'Resultados General'!$C$11:$CG$510,MATCH(DH$6,'Resultados General'!$C$10:$CG$10,0),0),"")</f>
        <v>#NAME?</v>
      </c>
      <c r="DI152" s="29" t="str">
        <f t="shared" ca="1" si="216"/>
        <v/>
      </c>
      <c r="DJ152" s="29" t="str">
        <f t="shared" ca="1" si="217"/>
        <v/>
      </c>
      <c r="DK152" s="29" t="e">
        <f ca="1">+_xlfn.IFNA(VLOOKUP($B152,'Resultados General'!$C$11:$CG$510,MATCH(DK$6,'Resultados General'!$C$10:$CG$10,0),0),"")</f>
        <v>#NAME?</v>
      </c>
      <c r="DL152" s="29" t="str">
        <f t="shared" ca="1" si="218"/>
        <v/>
      </c>
      <c r="DM152" s="29" t="str">
        <f t="shared" ca="1" si="219"/>
        <v/>
      </c>
      <c r="DN152" s="29" t="e">
        <f ca="1">+_xlfn.IFNA(VLOOKUP($B152,'Resultados General'!$C$11:$CG$510,MATCH(DN$6,'Resultados General'!$C$10:$CG$10,0),0),"")</f>
        <v>#NAME?</v>
      </c>
      <c r="DO152" s="29" t="str">
        <f t="shared" ca="1" si="220"/>
        <v/>
      </c>
      <c r="DP152" s="29" t="str">
        <f t="shared" ca="1" si="221"/>
        <v/>
      </c>
    </row>
    <row r="153" spans="2:120">
      <c r="B153" s="219" t="str">
        <f>+IF('Resultados General'!C156="","",'Resultados General'!C156)</f>
        <v/>
      </c>
      <c r="C153" s="134" t="e">
        <f ca="1">+_xlfn.IFNA(VLOOKUP('Distribución de puestos'!B153,'Resultados General'!$C$11:$J$510,8,0),"")</f>
        <v>#NAME?</v>
      </c>
      <c r="D153" s="135" t="e">
        <f ca="1">+_xlfn.IFNA(VLOOKUP(B153,'Resultados General'!$C$11:$L$510,10,0),"")</f>
        <v>#NAME?</v>
      </c>
      <c r="E153" s="26" t="s">
        <v>76</v>
      </c>
      <c r="F153" s="26" t="s">
        <v>76</v>
      </c>
      <c r="G153" s="135" t="str">
        <f t="shared" ca="1" si="222"/>
        <v/>
      </c>
      <c r="H153" s="135" t="str">
        <f t="shared" ca="1" si="223"/>
        <v/>
      </c>
      <c r="I153" s="219" t="str">
        <f t="shared" si="224"/>
        <v/>
      </c>
      <c r="J153" s="138"/>
      <c r="M153" s="29" t="e">
        <f ca="1">+_xlfn.IFNA(VLOOKUP($B153,'Resultados General'!$C$11:$CG$510,MATCH(M$6,'Resultados General'!$C$10:$CG$10,0),0),"")</f>
        <v>#NAME?</v>
      </c>
      <c r="N153" s="29" t="str">
        <f t="shared" ca="1" si="150"/>
        <v/>
      </c>
      <c r="O153" s="29" t="str">
        <f t="shared" ca="1" si="151"/>
        <v/>
      </c>
      <c r="P153" s="29" t="e">
        <f ca="1">+_xlfn.IFNA(VLOOKUP($B153,'Resultados General'!$C$11:$CG$510,MATCH(P$6,'Resultados General'!$C$10:$CG$10,0),0),"")</f>
        <v>#NAME?</v>
      </c>
      <c r="Q153" s="29" t="str">
        <f t="shared" ca="1" si="152"/>
        <v/>
      </c>
      <c r="R153" s="29" t="str">
        <f t="shared" ca="1" si="153"/>
        <v/>
      </c>
      <c r="S153" s="29" t="e">
        <f ca="1">+_xlfn.IFNA(VLOOKUP($B153,'Resultados General'!$C$11:$CG$510,MATCH(S$6,'Resultados General'!$C$10:$CG$10,0),0),"")</f>
        <v>#NAME?</v>
      </c>
      <c r="T153" s="29" t="str">
        <f t="shared" ca="1" si="154"/>
        <v/>
      </c>
      <c r="U153" s="29" t="str">
        <f t="shared" ca="1" si="155"/>
        <v/>
      </c>
      <c r="V153" s="29" t="e">
        <f ca="1">+_xlfn.IFNA(VLOOKUP($B153,'Resultados General'!$C$11:$CG$510,MATCH(V$6,'Resultados General'!$C$10:$CG$10,0),0),"")</f>
        <v>#NAME?</v>
      </c>
      <c r="W153" s="29" t="str">
        <f t="shared" ca="1" si="156"/>
        <v/>
      </c>
      <c r="X153" s="29" t="str">
        <f t="shared" ca="1" si="157"/>
        <v/>
      </c>
      <c r="Y153" s="29" t="e">
        <f ca="1">+_xlfn.IFNA(VLOOKUP($B153,'Resultados General'!$C$11:$CG$510,MATCH(Y$6,'Resultados General'!$C$10:$CG$10,0),0),"")</f>
        <v>#NAME?</v>
      </c>
      <c r="Z153" s="29" t="str">
        <f t="shared" ca="1" si="158"/>
        <v/>
      </c>
      <c r="AA153" s="29" t="str">
        <f t="shared" ca="1" si="159"/>
        <v/>
      </c>
      <c r="AB153" s="29" t="e">
        <f ca="1">+_xlfn.IFNA(VLOOKUP($B153,'Resultados General'!$C$11:$CG$510,MATCH(AB$6,'Resultados General'!$C$10:$CG$10,0),0),"")</f>
        <v>#NAME?</v>
      </c>
      <c r="AC153" s="29" t="str">
        <f t="shared" ca="1" si="160"/>
        <v/>
      </c>
      <c r="AD153" s="29" t="str">
        <f t="shared" ca="1" si="161"/>
        <v/>
      </c>
      <c r="AE153" s="29" t="e">
        <f ca="1">+_xlfn.IFNA(VLOOKUP($B153,'Resultados General'!$C$11:$CG$510,MATCH(AE$6,'Resultados General'!$C$10:$CG$10,0),0),"")</f>
        <v>#NAME?</v>
      </c>
      <c r="AF153" s="29" t="str">
        <f t="shared" ca="1" si="162"/>
        <v/>
      </c>
      <c r="AG153" s="29" t="str">
        <f t="shared" ca="1" si="163"/>
        <v/>
      </c>
      <c r="AH153" s="29" t="e">
        <f ca="1">+_xlfn.IFNA(VLOOKUP($B153,'Resultados General'!$C$11:$CG$510,MATCH(AH$6,'Resultados General'!$C$10:$CG$10,0),0),"")</f>
        <v>#NAME?</v>
      </c>
      <c r="AI153" s="29" t="str">
        <f t="shared" ca="1" si="164"/>
        <v/>
      </c>
      <c r="AJ153" s="29" t="str">
        <f t="shared" ca="1" si="165"/>
        <v/>
      </c>
      <c r="AK153" s="29" t="e">
        <f ca="1">+_xlfn.IFNA(VLOOKUP($B153,'Resultados General'!$C$11:$CG$510,MATCH(AK$6,'Resultados General'!$C$10:$CG$10,0),0),"")</f>
        <v>#NAME?</v>
      </c>
      <c r="AL153" s="29" t="str">
        <f t="shared" ca="1" si="166"/>
        <v/>
      </c>
      <c r="AM153" s="29" t="str">
        <f t="shared" ca="1" si="167"/>
        <v/>
      </c>
      <c r="AN153" s="29" t="e">
        <f ca="1">+_xlfn.IFNA(VLOOKUP($B153,'Resultados General'!$C$11:$CG$510,MATCH(AN$6,'Resultados General'!$C$10:$CG$10,0),0),"")</f>
        <v>#NAME?</v>
      </c>
      <c r="AO153" s="29" t="str">
        <f t="shared" ca="1" si="168"/>
        <v/>
      </c>
      <c r="AP153" s="29" t="str">
        <f t="shared" ca="1" si="169"/>
        <v/>
      </c>
      <c r="AQ153" s="29" t="e">
        <f ca="1">+_xlfn.IFNA(VLOOKUP($B153,'Resultados General'!$C$11:$CG$510,MATCH(AQ$6,'Resultados General'!$C$10:$CG$10,0),0),"")</f>
        <v>#NAME?</v>
      </c>
      <c r="AR153" s="29" t="str">
        <f t="shared" ca="1" si="170"/>
        <v/>
      </c>
      <c r="AS153" s="29" t="str">
        <f t="shared" ca="1" si="171"/>
        <v/>
      </c>
      <c r="AT153" s="29" t="e">
        <f ca="1">+_xlfn.IFNA(VLOOKUP($B153,'Resultados General'!$C$11:$CG$510,MATCH(AT$6,'Resultados General'!$C$10:$CG$10,0),0),"")</f>
        <v>#NAME?</v>
      </c>
      <c r="AU153" s="29" t="str">
        <f t="shared" ca="1" si="172"/>
        <v/>
      </c>
      <c r="AV153" s="29" t="str">
        <f t="shared" ca="1" si="173"/>
        <v/>
      </c>
      <c r="AW153" s="29" t="e">
        <f ca="1">+_xlfn.IFNA(VLOOKUP($B153,'Resultados General'!$C$11:$CG$510,MATCH(AW$6,'Resultados General'!$C$10:$CG$10,0),0),"")</f>
        <v>#NAME?</v>
      </c>
      <c r="AX153" s="29" t="str">
        <f t="shared" ca="1" si="174"/>
        <v/>
      </c>
      <c r="AY153" s="29" t="str">
        <f t="shared" ca="1" si="175"/>
        <v/>
      </c>
      <c r="AZ153" s="29" t="e">
        <f ca="1">+_xlfn.IFNA(VLOOKUP($B153,'Resultados General'!$C$11:$CG$510,MATCH(AZ$6,'Resultados General'!$C$10:$CG$10,0),0),"")</f>
        <v>#NAME?</v>
      </c>
      <c r="BA153" s="29" t="str">
        <f t="shared" ca="1" si="176"/>
        <v/>
      </c>
      <c r="BB153" s="29" t="str">
        <f t="shared" ca="1" si="177"/>
        <v/>
      </c>
      <c r="BC153" s="29" t="e">
        <f ca="1">+_xlfn.IFNA(VLOOKUP($B153,'Resultados General'!$C$11:$CG$510,MATCH(BC$6,'Resultados General'!$C$10:$CG$10,0),0),"")</f>
        <v>#NAME?</v>
      </c>
      <c r="BD153" s="29" t="str">
        <f t="shared" ca="1" si="178"/>
        <v/>
      </c>
      <c r="BE153" s="29" t="str">
        <f t="shared" ca="1" si="179"/>
        <v/>
      </c>
      <c r="BF153" s="29" t="e">
        <f ca="1">+_xlfn.IFNA(VLOOKUP($B153,'Resultados General'!$C$11:$CG$510,MATCH(BF$6,'Resultados General'!$C$10:$CG$10,0),0),"")</f>
        <v>#NAME?</v>
      </c>
      <c r="BG153" s="29" t="str">
        <f t="shared" ca="1" si="180"/>
        <v/>
      </c>
      <c r="BH153" s="29" t="str">
        <f t="shared" ca="1" si="181"/>
        <v/>
      </c>
      <c r="BI153" s="29" t="e">
        <f ca="1">+_xlfn.IFNA(VLOOKUP($B153,'Resultados General'!$C$11:$CG$510,MATCH(BI$6,'Resultados General'!$C$10:$CG$10,0),0),"")</f>
        <v>#NAME?</v>
      </c>
      <c r="BJ153" s="29" t="str">
        <f t="shared" ca="1" si="182"/>
        <v/>
      </c>
      <c r="BK153" s="29" t="str">
        <f t="shared" ca="1" si="183"/>
        <v/>
      </c>
      <c r="BL153" s="29" t="e">
        <f ca="1">+_xlfn.IFNA(VLOOKUP($B153,'Resultados General'!$C$11:$CG$510,MATCH(BL$6,'Resultados General'!$C$10:$CG$10,0),0),"")</f>
        <v>#NAME?</v>
      </c>
      <c r="BM153" s="29" t="str">
        <f t="shared" ca="1" si="184"/>
        <v/>
      </c>
      <c r="BN153" s="29" t="str">
        <f t="shared" ca="1" si="185"/>
        <v/>
      </c>
      <c r="BO153" s="29" t="e">
        <f ca="1">+_xlfn.IFNA(VLOOKUP($B153,'Resultados General'!$C$11:$CG$510,MATCH(BO$6,'Resultados General'!$C$10:$CG$10,0),0),"")</f>
        <v>#NAME?</v>
      </c>
      <c r="BP153" s="29" t="str">
        <f t="shared" ca="1" si="186"/>
        <v/>
      </c>
      <c r="BQ153" s="29" t="str">
        <f t="shared" ca="1" si="187"/>
        <v/>
      </c>
      <c r="BR153" s="29" t="e">
        <f ca="1">+_xlfn.IFNA(VLOOKUP($B153,'Resultados General'!$C$11:$CG$510,MATCH(BR$6,'Resultados General'!$C$10:$CG$10,0),0),"")</f>
        <v>#NAME?</v>
      </c>
      <c r="BS153" s="29" t="str">
        <f t="shared" ca="1" si="188"/>
        <v/>
      </c>
      <c r="BT153" s="29" t="str">
        <f t="shared" ca="1" si="189"/>
        <v/>
      </c>
      <c r="BU153" s="29" t="e">
        <f ca="1">+_xlfn.IFNA(VLOOKUP($B153,'Resultados General'!$C$11:$CG$510,MATCH(BU$6,'Resultados General'!$C$10:$CG$10,0),0),"")</f>
        <v>#NAME?</v>
      </c>
      <c r="BV153" s="29" t="str">
        <f t="shared" ca="1" si="190"/>
        <v/>
      </c>
      <c r="BW153" s="29" t="str">
        <f t="shared" ca="1" si="191"/>
        <v/>
      </c>
      <c r="BX153" s="29" t="e">
        <f ca="1">+_xlfn.IFNA(VLOOKUP($B153,'Resultados General'!$C$11:$CG$510,MATCH(BX$6,'Resultados General'!$C$10:$CG$10,0),0),"")</f>
        <v>#NAME?</v>
      </c>
      <c r="BY153" s="29" t="str">
        <f t="shared" ca="1" si="192"/>
        <v/>
      </c>
      <c r="BZ153" s="29" t="str">
        <f t="shared" ca="1" si="193"/>
        <v/>
      </c>
      <c r="CA153" s="29" t="e">
        <f ca="1">+_xlfn.IFNA(VLOOKUP($B153,'Resultados General'!$C$11:$CG$510,MATCH(CA$6,'Resultados General'!$C$10:$CG$10,0),0),"")</f>
        <v>#NAME?</v>
      </c>
      <c r="CB153" s="29" t="str">
        <f t="shared" ca="1" si="194"/>
        <v/>
      </c>
      <c r="CC153" s="29" t="str">
        <f t="shared" ca="1" si="195"/>
        <v/>
      </c>
      <c r="CD153" s="29" t="e">
        <f ca="1">+_xlfn.IFNA(VLOOKUP($B153,'Resultados General'!$C$11:$CG$510,MATCH(CD$6,'Resultados General'!$C$10:$CG$10,0),0),"")</f>
        <v>#NAME?</v>
      </c>
      <c r="CE153" s="29" t="str">
        <f t="shared" ca="1" si="196"/>
        <v/>
      </c>
      <c r="CF153" s="29" t="str">
        <f t="shared" ca="1" si="197"/>
        <v/>
      </c>
      <c r="CG153" s="29" t="e">
        <f ca="1">+_xlfn.IFNA(VLOOKUP($B153,'Resultados General'!$C$11:$CG$510,MATCH(CG$6,'Resultados General'!$C$10:$CG$10,0),0),"")</f>
        <v>#NAME?</v>
      </c>
      <c r="CH153" s="29" t="str">
        <f t="shared" ca="1" si="198"/>
        <v/>
      </c>
      <c r="CI153" s="29" t="str">
        <f t="shared" ca="1" si="199"/>
        <v/>
      </c>
      <c r="CJ153" s="29" t="e">
        <f ca="1">+_xlfn.IFNA(VLOOKUP($B153,'Resultados General'!$C$11:$CG$510,MATCH(CJ$6,'Resultados General'!$C$10:$CG$10,0),0),"")</f>
        <v>#NAME?</v>
      </c>
      <c r="CK153" s="29" t="str">
        <f t="shared" ca="1" si="200"/>
        <v/>
      </c>
      <c r="CL153" s="29" t="str">
        <f t="shared" ca="1" si="201"/>
        <v/>
      </c>
      <c r="CM153" s="29" t="e">
        <f ca="1">+_xlfn.IFNA(VLOOKUP($B153,'Resultados General'!$C$11:$CG$510,MATCH(CM$6,'Resultados General'!$C$10:$CG$10,0),0),"")</f>
        <v>#NAME?</v>
      </c>
      <c r="CN153" s="29" t="str">
        <f t="shared" ca="1" si="202"/>
        <v/>
      </c>
      <c r="CO153" s="29" t="str">
        <f t="shared" ca="1" si="203"/>
        <v/>
      </c>
      <c r="CP153" s="29" t="e">
        <f ca="1">+_xlfn.IFNA(VLOOKUP($B153,'Resultados General'!$C$11:$CG$510,MATCH(CP$6,'Resultados General'!$C$10:$CG$10,0),0),"")</f>
        <v>#NAME?</v>
      </c>
      <c r="CQ153" s="29" t="str">
        <f t="shared" ca="1" si="204"/>
        <v/>
      </c>
      <c r="CR153" s="29" t="str">
        <f t="shared" ca="1" si="205"/>
        <v/>
      </c>
      <c r="CS153" s="29" t="e">
        <f ca="1">+_xlfn.IFNA(VLOOKUP($B153,'Resultados General'!$C$11:$CG$510,MATCH(CS$6,'Resultados General'!$C$10:$CG$10,0),0),"")</f>
        <v>#NAME?</v>
      </c>
      <c r="CT153" s="29" t="str">
        <f t="shared" ca="1" si="206"/>
        <v/>
      </c>
      <c r="CU153" s="29" t="str">
        <f t="shared" ca="1" si="207"/>
        <v/>
      </c>
      <c r="CV153" s="29" t="e">
        <f ca="1">+_xlfn.IFNA(VLOOKUP($B153,'Resultados General'!$C$11:$CG$510,MATCH(CV$6,'Resultados General'!$C$10:$CG$10,0),0),"")</f>
        <v>#NAME?</v>
      </c>
      <c r="CW153" s="29" t="str">
        <f t="shared" ca="1" si="208"/>
        <v/>
      </c>
      <c r="CX153" s="29" t="str">
        <f t="shared" ca="1" si="209"/>
        <v/>
      </c>
      <c r="CY153" s="29" t="e">
        <f ca="1">+_xlfn.IFNA(VLOOKUP($B153,'Resultados General'!$C$11:$CG$510,MATCH(CY$6,'Resultados General'!$C$10:$CG$10,0),0),"")</f>
        <v>#NAME?</v>
      </c>
      <c r="CZ153" s="29" t="str">
        <f t="shared" ca="1" si="210"/>
        <v/>
      </c>
      <c r="DA153" s="29" t="str">
        <f t="shared" ca="1" si="211"/>
        <v/>
      </c>
      <c r="DB153" s="29" t="e">
        <f ca="1">+_xlfn.IFNA(VLOOKUP($B153,'Resultados General'!$C$11:$CG$510,MATCH(DB$6,'Resultados General'!$C$10:$CG$10,0),0),"")</f>
        <v>#NAME?</v>
      </c>
      <c r="DC153" s="29" t="str">
        <f t="shared" ca="1" si="212"/>
        <v/>
      </c>
      <c r="DD153" s="29" t="str">
        <f t="shared" ca="1" si="213"/>
        <v/>
      </c>
      <c r="DE153" s="29" t="e">
        <f ca="1">+_xlfn.IFNA(VLOOKUP($B153,'Resultados General'!$C$11:$CG$510,MATCH(DE$6,'Resultados General'!$C$10:$CG$10,0),0),"")</f>
        <v>#NAME?</v>
      </c>
      <c r="DF153" s="29" t="str">
        <f t="shared" ca="1" si="214"/>
        <v/>
      </c>
      <c r="DG153" s="29" t="str">
        <f t="shared" ca="1" si="215"/>
        <v/>
      </c>
      <c r="DH153" s="29" t="e">
        <f ca="1">+_xlfn.IFNA(VLOOKUP($B153,'Resultados General'!$C$11:$CG$510,MATCH(DH$6,'Resultados General'!$C$10:$CG$10,0),0),"")</f>
        <v>#NAME?</v>
      </c>
      <c r="DI153" s="29" t="str">
        <f t="shared" ca="1" si="216"/>
        <v/>
      </c>
      <c r="DJ153" s="29" t="str">
        <f t="shared" ca="1" si="217"/>
        <v/>
      </c>
      <c r="DK153" s="29" t="e">
        <f ca="1">+_xlfn.IFNA(VLOOKUP($B153,'Resultados General'!$C$11:$CG$510,MATCH(DK$6,'Resultados General'!$C$10:$CG$10,0),0),"")</f>
        <v>#NAME?</v>
      </c>
      <c r="DL153" s="29" t="str">
        <f t="shared" ca="1" si="218"/>
        <v/>
      </c>
      <c r="DM153" s="29" t="str">
        <f t="shared" ca="1" si="219"/>
        <v/>
      </c>
      <c r="DN153" s="29" t="e">
        <f ca="1">+_xlfn.IFNA(VLOOKUP($B153,'Resultados General'!$C$11:$CG$510,MATCH(DN$6,'Resultados General'!$C$10:$CG$10,0),0),"")</f>
        <v>#NAME?</v>
      </c>
      <c r="DO153" s="29" t="str">
        <f t="shared" ca="1" si="220"/>
        <v/>
      </c>
      <c r="DP153" s="29" t="str">
        <f t="shared" ca="1" si="221"/>
        <v/>
      </c>
    </row>
    <row r="154" spans="2:120">
      <c r="B154" s="219" t="str">
        <f>+IF('Resultados General'!C157="","",'Resultados General'!C157)</f>
        <v/>
      </c>
      <c r="C154" s="134" t="e">
        <f ca="1">+_xlfn.IFNA(VLOOKUP('Distribución de puestos'!B154,'Resultados General'!$C$11:$J$510,8,0),"")</f>
        <v>#NAME?</v>
      </c>
      <c r="D154" s="135" t="e">
        <f ca="1">+_xlfn.IFNA(VLOOKUP(B154,'Resultados General'!$C$11:$L$510,10,0),"")</f>
        <v>#NAME?</v>
      </c>
      <c r="E154" s="26" t="s">
        <v>76</v>
      </c>
      <c r="F154" s="26" t="s">
        <v>76</v>
      </c>
      <c r="G154" s="135" t="str">
        <f t="shared" ca="1" si="222"/>
        <v/>
      </c>
      <c r="H154" s="135" t="str">
        <f t="shared" ca="1" si="223"/>
        <v/>
      </c>
      <c r="I154" s="219" t="str">
        <f t="shared" si="224"/>
        <v/>
      </c>
      <c r="J154" s="138"/>
      <c r="M154" s="29" t="e">
        <f ca="1">+_xlfn.IFNA(VLOOKUP($B154,'Resultados General'!$C$11:$CG$510,MATCH(M$6,'Resultados General'!$C$10:$CG$10,0),0),"")</f>
        <v>#NAME?</v>
      </c>
      <c r="N154" s="29" t="str">
        <f t="shared" ca="1" si="150"/>
        <v/>
      </c>
      <c r="O154" s="29" t="str">
        <f t="shared" ca="1" si="151"/>
        <v/>
      </c>
      <c r="P154" s="29" t="e">
        <f ca="1">+_xlfn.IFNA(VLOOKUP($B154,'Resultados General'!$C$11:$CG$510,MATCH(P$6,'Resultados General'!$C$10:$CG$10,0),0),"")</f>
        <v>#NAME?</v>
      </c>
      <c r="Q154" s="29" t="str">
        <f t="shared" ca="1" si="152"/>
        <v/>
      </c>
      <c r="R154" s="29" t="str">
        <f t="shared" ca="1" si="153"/>
        <v/>
      </c>
      <c r="S154" s="29" t="e">
        <f ca="1">+_xlfn.IFNA(VLOOKUP($B154,'Resultados General'!$C$11:$CG$510,MATCH(S$6,'Resultados General'!$C$10:$CG$10,0),0),"")</f>
        <v>#NAME?</v>
      </c>
      <c r="T154" s="29" t="str">
        <f t="shared" ca="1" si="154"/>
        <v/>
      </c>
      <c r="U154" s="29" t="str">
        <f t="shared" ca="1" si="155"/>
        <v/>
      </c>
      <c r="V154" s="29" t="e">
        <f ca="1">+_xlfn.IFNA(VLOOKUP($B154,'Resultados General'!$C$11:$CG$510,MATCH(V$6,'Resultados General'!$C$10:$CG$10,0),0),"")</f>
        <v>#NAME?</v>
      </c>
      <c r="W154" s="29" t="str">
        <f t="shared" ca="1" si="156"/>
        <v/>
      </c>
      <c r="X154" s="29" t="str">
        <f t="shared" ca="1" si="157"/>
        <v/>
      </c>
      <c r="Y154" s="29" t="e">
        <f ca="1">+_xlfn.IFNA(VLOOKUP($B154,'Resultados General'!$C$11:$CG$510,MATCH(Y$6,'Resultados General'!$C$10:$CG$10,0),0),"")</f>
        <v>#NAME?</v>
      </c>
      <c r="Z154" s="29" t="str">
        <f t="shared" ca="1" si="158"/>
        <v/>
      </c>
      <c r="AA154" s="29" t="str">
        <f t="shared" ca="1" si="159"/>
        <v/>
      </c>
      <c r="AB154" s="29" t="e">
        <f ca="1">+_xlfn.IFNA(VLOOKUP($B154,'Resultados General'!$C$11:$CG$510,MATCH(AB$6,'Resultados General'!$C$10:$CG$10,0),0),"")</f>
        <v>#NAME?</v>
      </c>
      <c r="AC154" s="29" t="str">
        <f t="shared" ca="1" si="160"/>
        <v/>
      </c>
      <c r="AD154" s="29" t="str">
        <f t="shared" ca="1" si="161"/>
        <v/>
      </c>
      <c r="AE154" s="29" t="e">
        <f ca="1">+_xlfn.IFNA(VLOOKUP($B154,'Resultados General'!$C$11:$CG$510,MATCH(AE$6,'Resultados General'!$C$10:$CG$10,0),0),"")</f>
        <v>#NAME?</v>
      </c>
      <c r="AF154" s="29" t="str">
        <f t="shared" ca="1" si="162"/>
        <v/>
      </c>
      <c r="AG154" s="29" t="str">
        <f t="shared" ca="1" si="163"/>
        <v/>
      </c>
      <c r="AH154" s="29" t="e">
        <f ca="1">+_xlfn.IFNA(VLOOKUP($B154,'Resultados General'!$C$11:$CG$510,MATCH(AH$6,'Resultados General'!$C$10:$CG$10,0),0),"")</f>
        <v>#NAME?</v>
      </c>
      <c r="AI154" s="29" t="str">
        <f t="shared" ca="1" si="164"/>
        <v/>
      </c>
      <c r="AJ154" s="29" t="str">
        <f t="shared" ca="1" si="165"/>
        <v/>
      </c>
      <c r="AK154" s="29" t="e">
        <f ca="1">+_xlfn.IFNA(VLOOKUP($B154,'Resultados General'!$C$11:$CG$510,MATCH(AK$6,'Resultados General'!$C$10:$CG$10,0),0),"")</f>
        <v>#NAME?</v>
      </c>
      <c r="AL154" s="29" t="str">
        <f t="shared" ca="1" si="166"/>
        <v/>
      </c>
      <c r="AM154" s="29" t="str">
        <f t="shared" ca="1" si="167"/>
        <v/>
      </c>
      <c r="AN154" s="29" t="e">
        <f ca="1">+_xlfn.IFNA(VLOOKUP($B154,'Resultados General'!$C$11:$CG$510,MATCH(AN$6,'Resultados General'!$C$10:$CG$10,0),0),"")</f>
        <v>#NAME?</v>
      </c>
      <c r="AO154" s="29" t="str">
        <f t="shared" ca="1" si="168"/>
        <v/>
      </c>
      <c r="AP154" s="29" t="str">
        <f t="shared" ca="1" si="169"/>
        <v/>
      </c>
      <c r="AQ154" s="29" t="e">
        <f ca="1">+_xlfn.IFNA(VLOOKUP($B154,'Resultados General'!$C$11:$CG$510,MATCH(AQ$6,'Resultados General'!$C$10:$CG$10,0),0),"")</f>
        <v>#NAME?</v>
      </c>
      <c r="AR154" s="29" t="str">
        <f t="shared" ca="1" si="170"/>
        <v/>
      </c>
      <c r="AS154" s="29" t="str">
        <f t="shared" ca="1" si="171"/>
        <v/>
      </c>
      <c r="AT154" s="29" t="e">
        <f ca="1">+_xlfn.IFNA(VLOOKUP($B154,'Resultados General'!$C$11:$CG$510,MATCH(AT$6,'Resultados General'!$C$10:$CG$10,0),0),"")</f>
        <v>#NAME?</v>
      </c>
      <c r="AU154" s="29" t="str">
        <f t="shared" ca="1" si="172"/>
        <v/>
      </c>
      <c r="AV154" s="29" t="str">
        <f t="shared" ca="1" si="173"/>
        <v/>
      </c>
      <c r="AW154" s="29" t="e">
        <f ca="1">+_xlfn.IFNA(VLOOKUP($B154,'Resultados General'!$C$11:$CG$510,MATCH(AW$6,'Resultados General'!$C$10:$CG$10,0),0),"")</f>
        <v>#NAME?</v>
      </c>
      <c r="AX154" s="29" t="str">
        <f t="shared" ca="1" si="174"/>
        <v/>
      </c>
      <c r="AY154" s="29" t="str">
        <f t="shared" ca="1" si="175"/>
        <v/>
      </c>
      <c r="AZ154" s="29" t="e">
        <f ca="1">+_xlfn.IFNA(VLOOKUP($B154,'Resultados General'!$C$11:$CG$510,MATCH(AZ$6,'Resultados General'!$C$10:$CG$10,0),0),"")</f>
        <v>#NAME?</v>
      </c>
      <c r="BA154" s="29" t="str">
        <f t="shared" ca="1" si="176"/>
        <v/>
      </c>
      <c r="BB154" s="29" t="str">
        <f t="shared" ca="1" si="177"/>
        <v/>
      </c>
      <c r="BC154" s="29" t="e">
        <f ca="1">+_xlfn.IFNA(VLOOKUP($B154,'Resultados General'!$C$11:$CG$510,MATCH(BC$6,'Resultados General'!$C$10:$CG$10,0),0),"")</f>
        <v>#NAME?</v>
      </c>
      <c r="BD154" s="29" t="str">
        <f t="shared" ca="1" si="178"/>
        <v/>
      </c>
      <c r="BE154" s="29" t="str">
        <f t="shared" ca="1" si="179"/>
        <v/>
      </c>
      <c r="BF154" s="29" t="e">
        <f ca="1">+_xlfn.IFNA(VLOOKUP($B154,'Resultados General'!$C$11:$CG$510,MATCH(BF$6,'Resultados General'!$C$10:$CG$10,0),0),"")</f>
        <v>#NAME?</v>
      </c>
      <c r="BG154" s="29" t="str">
        <f t="shared" ca="1" si="180"/>
        <v/>
      </c>
      <c r="BH154" s="29" t="str">
        <f t="shared" ca="1" si="181"/>
        <v/>
      </c>
      <c r="BI154" s="29" t="e">
        <f ca="1">+_xlfn.IFNA(VLOOKUP($B154,'Resultados General'!$C$11:$CG$510,MATCH(BI$6,'Resultados General'!$C$10:$CG$10,0),0),"")</f>
        <v>#NAME?</v>
      </c>
      <c r="BJ154" s="29" t="str">
        <f t="shared" ca="1" si="182"/>
        <v/>
      </c>
      <c r="BK154" s="29" t="str">
        <f t="shared" ca="1" si="183"/>
        <v/>
      </c>
      <c r="BL154" s="29" t="e">
        <f ca="1">+_xlfn.IFNA(VLOOKUP($B154,'Resultados General'!$C$11:$CG$510,MATCH(BL$6,'Resultados General'!$C$10:$CG$10,0),0),"")</f>
        <v>#NAME?</v>
      </c>
      <c r="BM154" s="29" t="str">
        <f t="shared" ca="1" si="184"/>
        <v/>
      </c>
      <c r="BN154" s="29" t="str">
        <f t="shared" ca="1" si="185"/>
        <v/>
      </c>
      <c r="BO154" s="29" t="e">
        <f ca="1">+_xlfn.IFNA(VLOOKUP($B154,'Resultados General'!$C$11:$CG$510,MATCH(BO$6,'Resultados General'!$C$10:$CG$10,0),0),"")</f>
        <v>#NAME?</v>
      </c>
      <c r="BP154" s="29" t="str">
        <f t="shared" ca="1" si="186"/>
        <v/>
      </c>
      <c r="BQ154" s="29" t="str">
        <f t="shared" ca="1" si="187"/>
        <v/>
      </c>
      <c r="BR154" s="29" t="e">
        <f ca="1">+_xlfn.IFNA(VLOOKUP($B154,'Resultados General'!$C$11:$CG$510,MATCH(BR$6,'Resultados General'!$C$10:$CG$10,0),0),"")</f>
        <v>#NAME?</v>
      </c>
      <c r="BS154" s="29" t="str">
        <f t="shared" ca="1" si="188"/>
        <v/>
      </c>
      <c r="BT154" s="29" t="str">
        <f t="shared" ca="1" si="189"/>
        <v/>
      </c>
      <c r="BU154" s="29" t="e">
        <f ca="1">+_xlfn.IFNA(VLOOKUP($B154,'Resultados General'!$C$11:$CG$510,MATCH(BU$6,'Resultados General'!$C$10:$CG$10,0),0),"")</f>
        <v>#NAME?</v>
      </c>
      <c r="BV154" s="29" t="str">
        <f t="shared" ca="1" si="190"/>
        <v/>
      </c>
      <c r="BW154" s="29" t="str">
        <f t="shared" ca="1" si="191"/>
        <v/>
      </c>
      <c r="BX154" s="29" t="e">
        <f ca="1">+_xlfn.IFNA(VLOOKUP($B154,'Resultados General'!$C$11:$CG$510,MATCH(BX$6,'Resultados General'!$C$10:$CG$10,0),0),"")</f>
        <v>#NAME?</v>
      </c>
      <c r="BY154" s="29" t="str">
        <f t="shared" ca="1" si="192"/>
        <v/>
      </c>
      <c r="BZ154" s="29" t="str">
        <f t="shared" ca="1" si="193"/>
        <v/>
      </c>
      <c r="CA154" s="29" t="e">
        <f ca="1">+_xlfn.IFNA(VLOOKUP($B154,'Resultados General'!$C$11:$CG$510,MATCH(CA$6,'Resultados General'!$C$10:$CG$10,0),0),"")</f>
        <v>#NAME?</v>
      </c>
      <c r="CB154" s="29" t="str">
        <f t="shared" ca="1" si="194"/>
        <v/>
      </c>
      <c r="CC154" s="29" t="str">
        <f t="shared" ca="1" si="195"/>
        <v/>
      </c>
      <c r="CD154" s="29" t="e">
        <f ca="1">+_xlfn.IFNA(VLOOKUP($B154,'Resultados General'!$C$11:$CG$510,MATCH(CD$6,'Resultados General'!$C$10:$CG$10,0),0),"")</f>
        <v>#NAME?</v>
      </c>
      <c r="CE154" s="29" t="str">
        <f t="shared" ca="1" si="196"/>
        <v/>
      </c>
      <c r="CF154" s="29" t="str">
        <f t="shared" ca="1" si="197"/>
        <v/>
      </c>
      <c r="CG154" s="29" t="e">
        <f ca="1">+_xlfn.IFNA(VLOOKUP($B154,'Resultados General'!$C$11:$CG$510,MATCH(CG$6,'Resultados General'!$C$10:$CG$10,0),0),"")</f>
        <v>#NAME?</v>
      </c>
      <c r="CH154" s="29" t="str">
        <f t="shared" ca="1" si="198"/>
        <v/>
      </c>
      <c r="CI154" s="29" t="str">
        <f t="shared" ca="1" si="199"/>
        <v/>
      </c>
      <c r="CJ154" s="29" t="e">
        <f ca="1">+_xlfn.IFNA(VLOOKUP($B154,'Resultados General'!$C$11:$CG$510,MATCH(CJ$6,'Resultados General'!$C$10:$CG$10,0),0),"")</f>
        <v>#NAME?</v>
      </c>
      <c r="CK154" s="29" t="str">
        <f t="shared" ca="1" si="200"/>
        <v/>
      </c>
      <c r="CL154" s="29" t="str">
        <f t="shared" ca="1" si="201"/>
        <v/>
      </c>
      <c r="CM154" s="29" t="e">
        <f ca="1">+_xlfn.IFNA(VLOOKUP($B154,'Resultados General'!$C$11:$CG$510,MATCH(CM$6,'Resultados General'!$C$10:$CG$10,0),0),"")</f>
        <v>#NAME?</v>
      </c>
      <c r="CN154" s="29" t="str">
        <f t="shared" ca="1" si="202"/>
        <v/>
      </c>
      <c r="CO154" s="29" t="str">
        <f t="shared" ca="1" si="203"/>
        <v/>
      </c>
      <c r="CP154" s="29" t="e">
        <f ca="1">+_xlfn.IFNA(VLOOKUP($B154,'Resultados General'!$C$11:$CG$510,MATCH(CP$6,'Resultados General'!$C$10:$CG$10,0),0),"")</f>
        <v>#NAME?</v>
      </c>
      <c r="CQ154" s="29" t="str">
        <f t="shared" ca="1" si="204"/>
        <v/>
      </c>
      <c r="CR154" s="29" t="str">
        <f t="shared" ca="1" si="205"/>
        <v/>
      </c>
      <c r="CS154" s="29" t="e">
        <f ca="1">+_xlfn.IFNA(VLOOKUP($B154,'Resultados General'!$C$11:$CG$510,MATCH(CS$6,'Resultados General'!$C$10:$CG$10,0),0),"")</f>
        <v>#NAME?</v>
      </c>
      <c r="CT154" s="29" t="str">
        <f t="shared" ca="1" si="206"/>
        <v/>
      </c>
      <c r="CU154" s="29" t="str">
        <f t="shared" ca="1" si="207"/>
        <v/>
      </c>
      <c r="CV154" s="29" t="e">
        <f ca="1">+_xlfn.IFNA(VLOOKUP($B154,'Resultados General'!$C$11:$CG$510,MATCH(CV$6,'Resultados General'!$C$10:$CG$10,0),0),"")</f>
        <v>#NAME?</v>
      </c>
      <c r="CW154" s="29" t="str">
        <f t="shared" ca="1" si="208"/>
        <v/>
      </c>
      <c r="CX154" s="29" t="str">
        <f t="shared" ca="1" si="209"/>
        <v/>
      </c>
      <c r="CY154" s="29" t="e">
        <f ca="1">+_xlfn.IFNA(VLOOKUP($B154,'Resultados General'!$C$11:$CG$510,MATCH(CY$6,'Resultados General'!$C$10:$CG$10,0),0),"")</f>
        <v>#NAME?</v>
      </c>
      <c r="CZ154" s="29" t="str">
        <f t="shared" ca="1" si="210"/>
        <v/>
      </c>
      <c r="DA154" s="29" t="str">
        <f t="shared" ca="1" si="211"/>
        <v/>
      </c>
      <c r="DB154" s="29" t="e">
        <f ca="1">+_xlfn.IFNA(VLOOKUP($B154,'Resultados General'!$C$11:$CG$510,MATCH(DB$6,'Resultados General'!$C$10:$CG$10,0),0),"")</f>
        <v>#NAME?</v>
      </c>
      <c r="DC154" s="29" t="str">
        <f t="shared" ca="1" si="212"/>
        <v/>
      </c>
      <c r="DD154" s="29" t="str">
        <f t="shared" ca="1" si="213"/>
        <v/>
      </c>
      <c r="DE154" s="29" t="e">
        <f ca="1">+_xlfn.IFNA(VLOOKUP($B154,'Resultados General'!$C$11:$CG$510,MATCH(DE$6,'Resultados General'!$C$10:$CG$10,0),0),"")</f>
        <v>#NAME?</v>
      </c>
      <c r="DF154" s="29" t="str">
        <f t="shared" ca="1" si="214"/>
        <v/>
      </c>
      <c r="DG154" s="29" t="str">
        <f t="shared" ca="1" si="215"/>
        <v/>
      </c>
      <c r="DH154" s="29" t="e">
        <f ca="1">+_xlfn.IFNA(VLOOKUP($B154,'Resultados General'!$C$11:$CG$510,MATCH(DH$6,'Resultados General'!$C$10:$CG$10,0),0),"")</f>
        <v>#NAME?</v>
      </c>
      <c r="DI154" s="29" t="str">
        <f t="shared" ca="1" si="216"/>
        <v/>
      </c>
      <c r="DJ154" s="29" t="str">
        <f t="shared" ca="1" si="217"/>
        <v/>
      </c>
      <c r="DK154" s="29" t="e">
        <f ca="1">+_xlfn.IFNA(VLOOKUP($B154,'Resultados General'!$C$11:$CG$510,MATCH(DK$6,'Resultados General'!$C$10:$CG$10,0),0),"")</f>
        <v>#NAME?</v>
      </c>
      <c r="DL154" s="29" t="str">
        <f t="shared" ca="1" si="218"/>
        <v/>
      </c>
      <c r="DM154" s="29" t="str">
        <f t="shared" ca="1" si="219"/>
        <v/>
      </c>
      <c r="DN154" s="29" t="e">
        <f ca="1">+_xlfn.IFNA(VLOOKUP($B154,'Resultados General'!$C$11:$CG$510,MATCH(DN$6,'Resultados General'!$C$10:$CG$10,0),0),"")</f>
        <v>#NAME?</v>
      </c>
      <c r="DO154" s="29" t="str">
        <f t="shared" ca="1" si="220"/>
        <v/>
      </c>
      <c r="DP154" s="29" t="str">
        <f t="shared" ca="1" si="221"/>
        <v/>
      </c>
    </row>
    <row r="155" spans="2:120">
      <c r="B155" s="219" t="str">
        <f>+IF('Resultados General'!C158="","",'Resultados General'!C158)</f>
        <v/>
      </c>
      <c r="C155" s="134" t="e">
        <f ca="1">+_xlfn.IFNA(VLOOKUP('Distribución de puestos'!B155,'Resultados General'!$C$11:$J$510,8,0),"")</f>
        <v>#NAME?</v>
      </c>
      <c r="D155" s="135" t="e">
        <f ca="1">+_xlfn.IFNA(VLOOKUP(B155,'Resultados General'!$C$11:$L$510,10,0),"")</f>
        <v>#NAME?</v>
      </c>
      <c r="E155" s="26" t="s">
        <v>76</v>
      </c>
      <c r="F155" s="26" t="s">
        <v>76</v>
      </c>
      <c r="G155" s="135" t="str">
        <f t="shared" ca="1" si="222"/>
        <v/>
      </c>
      <c r="H155" s="135" t="str">
        <f t="shared" ca="1" si="223"/>
        <v/>
      </c>
      <c r="I155" s="219" t="str">
        <f t="shared" si="224"/>
        <v/>
      </c>
      <c r="J155" s="138"/>
      <c r="M155" s="29" t="e">
        <f ca="1">+_xlfn.IFNA(VLOOKUP($B155,'Resultados General'!$C$11:$CG$510,MATCH(M$6,'Resultados General'!$C$10:$CG$10,0),0),"")</f>
        <v>#NAME?</v>
      </c>
      <c r="N155" s="29" t="str">
        <f t="shared" ca="1" si="150"/>
        <v/>
      </c>
      <c r="O155" s="29" t="str">
        <f t="shared" ca="1" si="151"/>
        <v/>
      </c>
      <c r="P155" s="29" t="e">
        <f ca="1">+_xlfn.IFNA(VLOOKUP($B155,'Resultados General'!$C$11:$CG$510,MATCH(P$6,'Resultados General'!$C$10:$CG$10,0),0),"")</f>
        <v>#NAME?</v>
      </c>
      <c r="Q155" s="29" t="str">
        <f t="shared" ca="1" si="152"/>
        <v/>
      </c>
      <c r="R155" s="29" t="str">
        <f t="shared" ca="1" si="153"/>
        <v/>
      </c>
      <c r="S155" s="29" t="e">
        <f ca="1">+_xlfn.IFNA(VLOOKUP($B155,'Resultados General'!$C$11:$CG$510,MATCH(S$6,'Resultados General'!$C$10:$CG$10,0),0),"")</f>
        <v>#NAME?</v>
      </c>
      <c r="T155" s="29" t="str">
        <f t="shared" ca="1" si="154"/>
        <v/>
      </c>
      <c r="U155" s="29" t="str">
        <f t="shared" ca="1" si="155"/>
        <v/>
      </c>
      <c r="V155" s="29" t="e">
        <f ca="1">+_xlfn.IFNA(VLOOKUP($B155,'Resultados General'!$C$11:$CG$510,MATCH(V$6,'Resultados General'!$C$10:$CG$10,0),0),"")</f>
        <v>#NAME?</v>
      </c>
      <c r="W155" s="29" t="str">
        <f t="shared" ca="1" si="156"/>
        <v/>
      </c>
      <c r="X155" s="29" t="str">
        <f t="shared" ca="1" si="157"/>
        <v/>
      </c>
      <c r="Y155" s="29" t="e">
        <f ca="1">+_xlfn.IFNA(VLOOKUP($B155,'Resultados General'!$C$11:$CG$510,MATCH(Y$6,'Resultados General'!$C$10:$CG$10,0),0),"")</f>
        <v>#NAME?</v>
      </c>
      <c r="Z155" s="29" t="str">
        <f t="shared" ca="1" si="158"/>
        <v/>
      </c>
      <c r="AA155" s="29" t="str">
        <f t="shared" ca="1" si="159"/>
        <v/>
      </c>
      <c r="AB155" s="29" t="e">
        <f ca="1">+_xlfn.IFNA(VLOOKUP($B155,'Resultados General'!$C$11:$CG$510,MATCH(AB$6,'Resultados General'!$C$10:$CG$10,0),0),"")</f>
        <v>#NAME?</v>
      </c>
      <c r="AC155" s="29" t="str">
        <f t="shared" ca="1" si="160"/>
        <v/>
      </c>
      <c r="AD155" s="29" t="str">
        <f t="shared" ca="1" si="161"/>
        <v/>
      </c>
      <c r="AE155" s="29" t="e">
        <f ca="1">+_xlfn.IFNA(VLOOKUP($B155,'Resultados General'!$C$11:$CG$510,MATCH(AE$6,'Resultados General'!$C$10:$CG$10,0),0),"")</f>
        <v>#NAME?</v>
      </c>
      <c r="AF155" s="29" t="str">
        <f t="shared" ca="1" si="162"/>
        <v/>
      </c>
      <c r="AG155" s="29" t="str">
        <f t="shared" ca="1" si="163"/>
        <v/>
      </c>
      <c r="AH155" s="29" t="e">
        <f ca="1">+_xlfn.IFNA(VLOOKUP($B155,'Resultados General'!$C$11:$CG$510,MATCH(AH$6,'Resultados General'!$C$10:$CG$10,0),0),"")</f>
        <v>#NAME?</v>
      </c>
      <c r="AI155" s="29" t="str">
        <f t="shared" ca="1" si="164"/>
        <v/>
      </c>
      <c r="AJ155" s="29" t="str">
        <f t="shared" ca="1" si="165"/>
        <v/>
      </c>
      <c r="AK155" s="29" t="e">
        <f ca="1">+_xlfn.IFNA(VLOOKUP($B155,'Resultados General'!$C$11:$CG$510,MATCH(AK$6,'Resultados General'!$C$10:$CG$10,0),0),"")</f>
        <v>#NAME?</v>
      </c>
      <c r="AL155" s="29" t="str">
        <f t="shared" ca="1" si="166"/>
        <v/>
      </c>
      <c r="AM155" s="29" t="str">
        <f t="shared" ca="1" si="167"/>
        <v/>
      </c>
      <c r="AN155" s="29" t="e">
        <f ca="1">+_xlfn.IFNA(VLOOKUP($B155,'Resultados General'!$C$11:$CG$510,MATCH(AN$6,'Resultados General'!$C$10:$CG$10,0),0),"")</f>
        <v>#NAME?</v>
      </c>
      <c r="AO155" s="29" t="str">
        <f t="shared" ca="1" si="168"/>
        <v/>
      </c>
      <c r="AP155" s="29" t="str">
        <f t="shared" ca="1" si="169"/>
        <v/>
      </c>
      <c r="AQ155" s="29" t="e">
        <f ca="1">+_xlfn.IFNA(VLOOKUP($B155,'Resultados General'!$C$11:$CG$510,MATCH(AQ$6,'Resultados General'!$C$10:$CG$10,0),0),"")</f>
        <v>#NAME?</v>
      </c>
      <c r="AR155" s="29" t="str">
        <f t="shared" ca="1" si="170"/>
        <v/>
      </c>
      <c r="AS155" s="29" t="str">
        <f t="shared" ca="1" si="171"/>
        <v/>
      </c>
      <c r="AT155" s="29" t="e">
        <f ca="1">+_xlfn.IFNA(VLOOKUP($B155,'Resultados General'!$C$11:$CG$510,MATCH(AT$6,'Resultados General'!$C$10:$CG$10,0),0),"")</f>
        <v>#NAME?</v>
      </c>
      <c r="AU155" s="29" t="str">
        <f t="shared" ca="1" si="172"/>
        <v/>
      </c>
      <c r="AV155" s="29" t="str">
        <f t="shared" ca="1" si="173"/>
        <v/>
      </c>
      <c r="AW155" s="29" t="e">
        <f ca="1">+_xlfn.IFNA(VLOOKUP($B155,'Resultados General'!$C$11:$CG$510,MATCH(AW$6,'Resultados General'!$C$10:$CG$10,0),0),"")</f>
        <v>#NAME?</v>
      </c>
      <c r="AX155" s="29" t="str">
        <f t="shared" ca="1" si="174"/>
        <v/>
      </c>
      <c r="AY155" s="29" t="str">
        <f t="shared" ca="1" si="175"/>
        <v/>
      </c>
      <c r="AZ155" s="29" t="e">
        <f ca="1">+_xlfn.IFNA(VLOOKUP($B155,'Resultados General'!$C$11:$CG$510,MATCH(AZ$6,'Resultados General'!$C$10:$CG$10,0),0),"")</f>
        <v>#NAME?</v>
      </c>
      <c r="BA155" s="29" t="str">
        <f t="shared" ca="1" si="176"/>
        <v/>
      </c>
      <c r="BB155" s="29" t="str">
        <f t="shared" ca="1" si="177"/>
        <v/>
      </c>
      <c r="BC155" s="29" t="e">
        <f ca="1">+_xlfn.IFNA(VLOOKUP($B155,'Resultados General'!$C$11:$CG$510,MATCH(BC$6,'Resultados General'!$C$10:$CG$10,0),0),"")</f>
        <v>#NAME?</v>
      </c>
      <c r="BD155" s="29" t="str">
        <f t="shared" ca="1" si="178"/>
        <v/>
      </c>
      <c r="BE155" s="29" t="str">
        <f t="shared" ca="1" si="179"/>
        <v/>
      </c>
      <c r="BF155" s="29" t="e">
        <f ca="1">+_xlfn.IFNA(VLOOKUP($B155,'Resultados General'!$C$11:$CG$510,MATCH(BF$6,'Resultados General'!$C$10:$CG$10,0),0),"")</f>
        <v>#NAME?</v>
      </c>
      <c r="BG155" s="29" t="str">
        <f t="shared" ca="1" si="180"/>
        <v/>
      </c>
      <c r="BH155" s="29" t="str">
        <f t="shared" ca="1" si="181"/>
        <v/>
      </c>
      <c r="BI155" s="29" t="e">
        <f ca="1">+_xlfn.IFNA(VLOOKUP($B155,'Resultados General'!$C$11:$CG$510,MATCH(BI$6,'Resultados General'!$C$10:$CG$10,0),0),"")</f>
        <v>#NAME?</v>
      </c>
      <c r="BJ155" s="29" t="str">
        <f t="shared" ca="1" si="182"/>
        <v/>
      </c>
      <c r="BK155" s="29" t="str">
        <f t="shared" ca="1" si="183"/>
        <v/>
      </c>
      <c r="BL155" s="29" t="e">
        <f ca="1">+_xlfn.IFNA(VLOOKUP($B155,'Resultados General'!$C$11:$CG$510,MATCH(BL$6,'Resultados General'!$C$10:$CG$10,0),0),"")</f>
        <v>#NAME?</v>
      </c>
      <c r="BM155" s="29" t="str">
        <f t="shared" ca="1" si="184"/>
        <v/>
      </c>
      <c r="BN155" s="29" t="str">
        <f t="shared" ca="1" si="185"/>
        <v/>
      </c>
      <c r="BO155" s="29" t="e">
        <f ca="1">+_xlfn.IFNA(VLOOKUP($B155,'Resultados General'!$C$11:$CG$510,MATCH(BO$6,'Resultados General'!$C$10:$CG$10,0),0),"")</f>
        <v>#NAME?</v>
      </c>
      <c r="BP155" s="29" t="str">
        <f t="shared" ca="1" si="186"/>
        <v/>
      </c>
      <c r="BQ155" s="29" t="str">
        <f t="shared" ca="1" si="187"/>
        <v/>
      </c>
      <c r="BR155" s="29" t="e">
        <f ca="1">+_xlfn.IFNA(VLOOKUP($B155,'Resultados General'!$C$11:$CG$510,MATCH(BR$6,'Resultados General'!$C$10:$CG$10,0),0),"")</f>
        <v>#NAME?</v>
      </c>
      <c r="BS155" s="29" t="str">
        <f t="shared" ca="1" si="188"/>
        <v/>
      </c>
      <c r="BT155" s="29" t="str">
        <f t="shared" ca="1" si="189"/>
        <v/>
      </c>
      <c r="BU155" s="29" t="e">
        <f ca="1">+_xlfn.IFNA(VLOOKUP($B155,'Resultados General'!$C$11:$CG$510,MATCH(BU$6,'Resultados General'!$C$10:$CG$10,0),0),"")</f>
        <v>#NAME?</v>
      </c>
      <c r="BV155" s="29" t="str">
        <f t="shared" ca="1" si="190"/>
        <v/>
      </c>
      <c r="BW155" s="29" t="str">
        <f t="shared" ca="1" si="191"/>
        <v/>
      </c>
      <c r="BX155" s="29" t="e">
        <f ca="1">+_xlfn.IFNA(VLOOKUP($B155,'Resultados General'!$C$11:$CG$510,MATCH(BX$6,'Resultados General'!$C$10:$CG$10,0),0),"")</f>
        <v>#NAME?</v>
      </c>
      <c r="BY155" s="29" t="str">
        <f t="shared" ca="1" si="192"/>
        <v/>
      </c>
      <c r="BZ155" s="29" t="str">
        <f t="shared" ca="1" si="193"/>
        <v/>
      </c>
      <c r="CA155" s="29" t="e">
        <f ca="1">+_xlfn.IFNA(VLOOKUP($B155,'Resultados General'!$C$11:$CG$510,MATCH(CA$6,'Resultados General'!$C$10:$CG$10,0),0),"")</f>
        <v>#NAME?</v>
      </c>
      <c r="CB155" s="29" t="str">
        <f t="shared" ca="1" si="194"/>
        <v/>
      </c>
      <c r="CC155" s="29" t="str">
        <f t="shared" ca="1" si="195"/>
        <v/>
      </c>
      <c r="CD155" s="29" t="e">
        <f ca="1">+_xlfn.IFNA(VLOOKUP($B155,'Resultados General'!$C$11:$CG$510,MATCH(CD$6,'Resultados General'!$C$10:$CG$10,0),0),"")</f>
        <v>#NAME?</v>
      </c>
      <c r="CE155" s="29" t="str">
        <f t="shared" ca="1" si="196"/>
        <v/>
      </c>
      <c r="CF155" s="29" t="str">
        <f t="shared" ca="1" si="197"/>
        <v/>
      </c>
      <c r="CG155" s="29" t="e">
        <f ca="1">+_xlfn.IFNA(VLOOKUP($B155,'Resultados General'!$C$11:$CG$510,MATCH(CG$6,'Resultados General'!$C$10:$CG$10,0),0),"")</f>
        <v>#NAME?</v>
      </c>
      <c r="CH155" s="29" t="str">
        <f t="shared" ca="1" si="198"/>
        <v/>
      </c>
      <c r="CI155" s="29" t="str">
        <f t="shared" ca="1" si="199"/>
        <v/>
      </c>
      <c r="CJ155" s="29" t="e">
        <f ca="1">+_xlfn.IFNA(VLOOKUP($B155,'Resultados General'!$C$11:$CG$510,MATCH(CJ$6,'Resultados General'!$C$10:$CG$10,0),0),"")</f>
        <v>#NAME?</v>
      </c>
      <c r="CK155" s="29" t="str">
        <f t="shared" ca="1" si="200"/>
        <v/>
      </c>
      <c r="CL155" s="29" t="str">
        <f t="shared" ca="1" si="201"/>
        <v/>
      </c>
      <c r="CM155" s="29" t="e">
        <f ca="1">+_xlfn.IFNA(VLOOKUP($B155,'Resultados General'!$C$11:$CG$510,MATCH(CM$6,'Resultados General'!$C$10:$CG$10,0),0),"")</f>
        <v>#NAME?</v>
      </c>
      <c r="CN155" s="29" t="str">
        <f t="shared" ca="1" si="202"/>
        <v/>
      </c>
      <c r="CO155" s="29" t="str">
        <f t="shared" ca="1" si="203"/>
        <v/>
      </c>
      <c r="CP155" s="29" t="e">
        <f ca="1">+_xlfn.IFNA(VLOOKUP($B155,'Resultados General'!$C$11:$CG$510,MATCH(CP$6,'Resultados General'!$C$10:$CG$10,0),0),"")</f>
        <v>#NAME?</v>
      </c>
      <c r="CQ155" s="29" t="str">
        <f t="shared" ca="1" si="204"/>
        <v/>
      </c>
      <c r="CR155" s="29" t="str">
        <f t="shared" ca="1" si="205"/>
        <v/>
      </c>
      <c r="CS155" s="29" t="e">
        <f ca="1">+_xlfn.IFNA(VLOOKUP($B155,'Resultados General'!$C$11:$CG$510,MATCH(CS$6,'Resultados General'!$C$10:$CG$10,0),0),"")</f>
        <v>#NAME?</v>
      </c>
      <c r="CT155" s="29" t="str">
        <f t="shared" ca="1" si="206"/>
        <v/>
      </c>
      <c r="CU155" s="29" t="str">
        <f t="shared" ca="1" si="207"/>
        <v/>
      </c>
      <c r="CV155" s="29" t="e">
        <f ca="1">+_xlfn.IFNA(VLOOKUP($B155,'Resultados General'!$C$11:$CG$510,MATCH(CV$6,'Resultados General'!$C$10:$CG$10,0),0),"")</f>
        <v>#NAME?</v>
      </c>
      <c r="CW155" s="29" t="str">
        <f t="shared" ca="1" si="208"/>
        <v/>
      </c>
      <c r="CX155" s="29" t="str">
        <f t="shared" ca="1" si="209"/>
        <v/>
      </c>
      <c r="CY155" s="29" t="e">
        <f ca="1">+_xlfn.IFNA(VLOOKUP($B155,'Resultados General'!$C$11:$CG$510,MATCH(CY$6,'Resultados General'!$C$10:$CG$10,0),0),"")</f>
        <v>#NAME?</v>
      </c>
      <c r="CZ155" s="29" t="str">
        <f t="shared" ca="1" si="210"/>
        <v/>
      </c>
      <c r="DA155" s="29" t="str">
        <f t="shared" ca="1" si="211"/>
        <v/>
      </c>
      <c r="DB155" s="29" t="e">
        <f ca="1">+_xlfn.IFNA(VLOOKUP($B155,'Resultados General'!$C$11:$CG$510,MATCH(DB$6,'Resultados General'!$C$10:$CG$10,0),0),"")</f>
        <v>#NAME?</v>
      </c>
      <c r="DC155" s="29" t="str">
        <f t="shared" ca="1" si="212"/>
        <v/>
      </c>
      <c r="DD155" s="29" t="str">
        <f t="shared" ca="1" si="213"/>
        <v/>
      </c>
      <c r="DE155" s="29" t="e">
        <f ca="1">+_xlfn.IFNA(VLOOKUP($B155,'Resultados General'!$C$11:$CG$510,MATCH(DE$6,'Resultados General'!$C$10:$CG$10,0),0),"")</f>
        <v>#NAME?</v>
      </c>
      <c r="DF155" s="29" t="str">
        <f t="shared" ca="1" si="214"/>
        <v/>
      </c>
      <c r="DG155" s="29" t="str">
        <f t="shared" ca="1" si="215"/>
        <v/>
      </c>
      <c r="DH155" s="29" t="e">
        <f ca="1">+_xlfn.IFNA(VLOOKUP($B155,'Resultados General'!$C$11:$CG$510,MATCH(DH$6,'Resultados General'!$C$10:$CG$10,0),0),"")</f>
        <v>#NAME?</v>
      </c>
      <c r="DI155" s="29" t="str">
        <f t="shared" ca="1" si="216"/>
        <v/>
      </c>
      <c r="DJ155" s="29" t="str">
        <f t="shared" ca="1" si="217"/>
        <v/>
      </c>
      <c r="DK155" s="29" t="e">
        <f ca="1">+_xlfn.IFNA(VLOOKUP($B155,'Resultados General'!$C$11:$CG$510,MATCH(DK$6,'Resultados General'!$C$10:$CG$10,0),0),"")</f>
        <v>#NAME?</v>
      </c>
      <c r="DL155" s="29" t="str">
        <f t="shared" ca="1" si="218"/>
        <v/>
      </c>
      <c r="DM155" s="29" t="str">
        <f t="shared" ca="1" si="219"/>
        <v/>
      </c>
      <c r="DN155" s="29" t="e">
        <f ca="1">+_xlfn.IFNA(VLOOKUP($B155,'Resultados General'!$C$11:$CG$510,MATCH(DN$6,'Resultados General'!$C$10:$CG$10,0),0),"")</f>
        <v>#NAME?</v>
      </c>
      <c r="DO155" s="29" t="str">
        <f t="shared" ca="1" si="220"/>
        <v/>
      </c>
      <c r="DP155" s="29" t="str">
        <f t="shared" ca="1" si="221"/>
        <v/>
      </c>
    </row>
    <row r="156" spans="2:120">
      <c r="B156" s="219" t="str">
        <f>+IF('Resultados General'!C159="","",'Resultados General'!C159)</f>
        <v/>
      </c>
      <c r="C156" s="134" t="e">
        <f ca="1">+_xlfn.IFNA(VLOOKUP('Distribución de puestos'!B156,'Resultados General'!$C$11:$J$510,8,0),"")</f>
        <v>#NAME?</v>
      </c>
      <c r="D156" s="135" t="e">
        <f ca="1">+_xlfn.IFNA(VLOOKUP(B156,'Resultados General'!$C$11:$L$510,10,0),"")</f>
        <v>#NAME?</v>
      </c>
      <c r="E156" s="26" t="s">
        <v>76</v>
      </c>
      <c r="F156" s="26" t="s">
        <v>76</v>
      </c>
      <c r="G156" s="135" t="str">
        <f t="shared" ca="1" si="222"/>
        <v/>
      </c>
      <c r="H156" s="135" t="str">
        <f t="shared" ca="1" si="223"/>
        <v/>
      </c>
      <c r="I156" s="219" t="str">
        <f t="shared" si="224"/>
        <v/>
      </c>
      <c r="J156" s="138"/>
      <c r="M156" s="29" t="e">
        <f ca="1">+_xlfn.IFNA(VLOOKUP($B156,'Resultados General'!$C$11:$CG$510,MATCH(M$6,'Resultados General'!$C$10:$CG$10,0),0),"")</f>
        <v>#NAME?</v>
      </c>
      <c r="N156" s="29" t="str">
        <f t="shared" ca="1" si="150"/>
        <v/>
      </c>
      <c r="O156" s="29" t="str">
        <f t="shared" ca="1" si="151"/>
        <v/>
      </c>
      <c r="P156" s="29" t="e">
        <f ca="1">+_xlfn.IFNA(VLOOKUP($B156,'Resultados General'!$C$11:$CG$510,MATCH(P$6,'Resultados General'!$C$10:$CG$10,0),0),"")</f>
        <v>#NAME?</v>
      </c>
      <c r="Q156" s="29" t="str">
        <f t="shared" ca="1" si="152"/>
        <v/>
      </c>
      <c r="R156" s="29" t="str">
        <f t="shared" ca="1" si="153"/>
        <v/>
      </c>
      <c r="S156" s="29" t="e">
        <f ca="1">+_xlfn.IFNA(VLOOKUP($B156,'Resultados General'!$C$11:$CG$510,MATCH(S$6,'Resultados General'!$C$10:$CG$10,0),0),"")</f>
        <v>#NAME?</v>
      </c>
      <c r="T156" s="29" t="str">
        <f t="shared" ca="1" si="154"/>
        <v/>
      </c>
      <c r="U156" s="29" t="str">
        <f t="shared" ca="1" si="155"/>
        <v/>
      </c>
      <c r="V156" s="29" t="e">
        <f ca="1">+_xlfn.IFNA(VLOOKUP($B156,'Resultados General'!$C$11:$CG$510,MATCH(V$6,'Resultados General'!$C$10:$CG$10,0),0),"")</f>
        <v>#NAME?</v>
      </c>
      <c r="W156" s="29" t="str">
        <f t="shared" ca="1" si="156"/>
        <v/>
      </c>
      <c r="X156" s="29" t="str">
        <f t="shared" ca="1" si="157"/>
        <v/>
      </c>
      <c r="Y156" s="29" t="e">
        <f ca="1">+_xlfn.IFNA(VLOOKUP($B156,'Resultados General'!$C$11:$CG$510,MATCH(Y$6,'Resultados General'!$C$10:$CG$10,0),0),"")</f>
        <v>#NAME?</v>
      </c>
      <c r="Z156" s="29" t="str">
        <f t="shared" ca="1" si="158"/>
        <v/>
      </c>
      <c r="AA156" s="29" t="str">
        <f t="shared" ca="1" si="159"/>
        <v/>
      </c>
      <c r="AB156" s="29" t="e">
        <f ca="1">+_xlfn.IFNA(VLOOKUP($B156,'Resultados General'!$C$11:$CG$510,MATCH(AB$6,'Resultados General'!$C$10:$CG$10,0),0),"")</f>
        <v>#NAME?</v>
      </c>
      <c r="AC156" s="29" t="str">
        <f t="shared" ca="1" si="160"/>
        <v/>
      </c>
      <c r="AD156" s="29" t="str">
        <f t="shared" ca="1" si="161"/>
        <v/>
      </c>
      <c r="AE156" s="29" t="e">
        <f ca="1">+_xlfn.IFNA(VLOOKUP($B156,'Resultados General'!$C$11:$CG$510,MATCH(AE$6,'Resultados General'!$C$10:$CG$10,0),0),"")</f>
        <v>#NAME?</v>
      </c>
      <c r="AF156" s="29" t="str">
        <f t="shared" ca="1" si="162"/>
        <v/>
      </c>
      <c r="AG156" s="29" t="str">
        <f t="shared" ca="1" si="163"/>
        <v/>
      </c>
      <c r="AH156" s="29" t="e">
        <f ca="1">+_xlfn.IFNA(VLOOKUP($B156,'Resultados General'!$C$11:$CG$510,MATCH(AH$6,'Resultados General'!$C$10:$CG$10,0),0),"")</f>
        <v>#NAME?</v>
      </c>
      <c r="AI156" s="29" t="str">
        <f t="shared" ca="1" si="164"/>
        <v/>
      </c>
      <c r="AJ156" s="29" t="str">
        <f t="shared" ca="1" si="165"/>
        <v/>
      </c>
      <c r="AK156" s="29" t="e">
        <f ca="1">+_xlfn.IFNA(VLOOKUP($B156,'Resultados General'!$C$11:$CG$510,MATCH(AK$6,'Resultados General'!$C$10:$CG$10,0),0),"")</f>
        <v>#NAME?</v>
      </c>
      <c r="AL156" s="29" t="str">
        <f t="shared" ca="1" si="166"/>
        <v/>
      </c>
      <c r="AM156" s="29" t="str">
        <f t="shared" ca="1" si="167"/>
        <v/>
      </c>
      <c r="AN156" s="29" t="e">
        <f ca="1">+_xlfn.IFNA(VLOOKUP($B156,'Resultados General'!$C$11:$CG$510,MATCH(AN$6,'Resultados General'!$C$10:$CG$10,0),0),"")</f>
        <v>#NAME?</v>
      </c>
      <c r="AO156" s="29" t="str">
        <f t="shared" ca="1" si="168"/>
        <v/>
      </c>
      <c r="AP156" s="29" t="str">
        <f t="shared" ca="1" si="169"/>
        <v/>
      </c>
      <c r="AQ156" s="29" t="e">
        <f ca="1">+_xlfn.IFNA(VLOOKUP($B156,'Resultados General'!$C$11:$CG$510,MATCH(AQ$6,'Resultados General'!$C$10:$CG$10,0),0),"")</f>
        <v>#NAME?</v>
      </c>
      <c r="AR156" s="29" t="str">
        <f t="shared" ca="1" si="170"/>
        <v/>
      </c>
      <c r="AS156" s="29" t="str">
        <f t="shared" ca="1" si="171"/>
        <v/>
      </c>
      <c r="AT156" s="29" t="e">
        <f ca="1">+_xlfn.IFNA(VLOOKUP($B156,'Resultados General'!$C$11:$CG$510,MATCH(AT$6,'Resultados General'!$C$10:$CG$10,0),0),"")</f>
        <v>#NAME?</v>
      </c>
      <c r="AU156" s="29" t="str">
        <f t="shared" ca="1" si="172"/>
        <v/>
      </c>
      <c r="AV156" s="29" t="str">
        <f t="shared" ca="1" si="173"/>
        <v/>
      </c>
      <c r="AW156" s="29" t="e">
        <f ca="1">+_xlfn.IFNA(VLOOKUP($B156,'Resultados General'!$C$11:$CG$510,MATCH(AW$6,'Resultados General'!$C$10:$CG$10,0),0),"")</f>
        <v>#NAME?</v>
      </c>
      <c r="AX156" s="29" t="str">
        <f t="shared" ca="1" si="174"/>
        <v/>
      </c>
      <c r="AY156" s="29" t="str">
        <f t="shared" ca="1" si="175"/>
        <v/>
      </c>
      <c r="AZ156" s="29" t="e">
        <f ca="1">+_xlfn.IFNA(VLOOKUP($B156,'Resultados General'!$C$11:$CG$510,MATCH(AZ$6,'Resultados General'!$C$10:$CG$10,0),0),"")</f>
        <v>#NAME?</v>
      </c>
      <c r="BA156" s="29" t="str">
        <f t="shared" ca="1" si="176"/>
        <v/>
      </c>
      <c r="BB156" s="29" t="str">
        <f t="shared" ca="1" si="177"/>
        <v/>
      </c>
      <c r="BC156" s="29" t="e">
        <f ca="1">+_xlfn.IFNA(VLOOKUP($B156,'Resultados General'!$C$11:$CG$510,MATCH(BC$6,'Resultados General'!$C$10:$CG$10,0),0),"")</f>
        <v>#NAME?</v>
      </c>
      <c r="BD156" s="29" t="str">
        <f t="shared" ca="1" si="178"/>
        <v/>
      </c>
      <c r="BE156" s="29" t="str">
        <f t="shared" ca="1" si="179"/>
        <v/>
      </c>
      <c r="BF156" s="29" t="e">
        <f ca="1">+_xlfn.IFNA(VLOOKUP($B156,'Resultados General'!$C$11:$CG$510,MATCH(BF$6,'Resultados General'!$C$10:$CG$10,0),0),"")</f>
        <v>#NAME?</v>
      </c>
      <c r="BG156" s="29" t="str">
        <f t="shared" ca="1" si="180"/>
        <v/>
      </c>
      <c r="BH156" s="29" t="str">
        <f t="shared" ca="1" si="181"/>
        <v/>
      </c>
      <c r="BI156" s="29" t="e">
        <f ca="1">+_xlfn.IFNA(VLOOKUP($B156,'Resultados General'!$C$11:$CG$510,MATCH(BI$6,'Resultados General'!$C$10:$CG$10,0),0),"")</f>
        <v>#NAME?</v>
      </c>
      <c r="BJ156" s="29" t="str">
        <f t="shared" ca="1" si="182"/>
        <v/>
      </c>
      <c r="BK156" s="29" t="str">
        <f t="shared" ca="1" si="183"/>
        <v/>
      </c>
      <c r="BL156" s="29" t="e">
        <f ca="1">+_xlfn.IFNA(VLOOKUP($B156,'Resultados General'!$C$11:$CG$510,MATCH(BL$6,'Resultados General'!$C$10:$CG$10,0),0),"")</f>
        <v>#NAME?</v>
      </c>
      <c r="BM156" s="29" t="str">
        <f t="shared" ca="1" si="184"/>
        <v/>
      </c>
      <c r="BN156" s="29" t="str">
        <f t="shared" ca="1" si="185"/>
        <v/>
      </c>
      <c r="BO156" s="29" t="e">
        <f ca="1">+_xlfn.IFNA(VLOOKUP($B156,'Resultados General'!$C$11:$CG$510,MATCH(BO$6,'Resultados General'!$C$10:$CG$10,0),0),"")</f>
        <v>#NAME?</v>
      </c>
      <c r="BP156" s="29" t="str">
        <f t="shared" ca="1" si="186"/>
        <v/>
      </c>
      <c r="BQ156" s="29" t="str">
        <f t="shared" ca="1" si="187"/>
        <v/>
      </c>
      <c r="BR156" s="29" t="e">
        <f ca="1">+_xlfn.IFNA(VLOOKUP($B156,'Resultados General'!$C$11:$CG$510,MATCH(BR$6,'Resultados General'!$C$10:$CG$10,0),0),"")</f>
        <v>#NAME?</v>
      </c>
      <c r="BS156" s="29" t="str">
        <f t="shared" ca="1" si="188"/>
        <v/>
      </c>
      <c r="BT156" s="29" t="str">
        <f t="shared" ca="1" si="189"/>
        <v/>
      </c>
      <c r="BU156" s="29" t="e">
        <f ca="1">+_xlfn.IFNA(VLOOKUP($B156,'Resultados General'!$C$11:$CG$510,MATCH(BU$6,'Resultados General'!$C$10:$CG$10,0),0),"")</f>
        <v>#NAME?</v>
      </c>
      <c r="BV156" s="29" t="str">
        <f t="shared" ca="1" si="190"/>
        <v/>
      </c>
      <c r="BW156" s="29" t="str">
        <f t="shared" ca="1" si="191"/>
        <v/>
      </c>
      <c r="BX156" s="29" t="e">
        <f ca="1">+_xlfn.IFNA(VLOOKUP($B156,'Resultados General'!$C$11:$CG$510,MATCH(BX$6,'Resultados General'!$C$10:$CG$10,0),0),"")</f>
        <v>#NAME?</v>
      </c>
      <c r="BY156" s="29" t="str">
        <f t="shared" ca="1" si="192"/>
        <v/>
      </c>
      <c r="BZ156" s="29" t="str">
        <f t="shared" ca="1" si="193"/>
        <v/>
      </c>
      <c r="CA156" s="29" t="e">
        <f ca="1">+_xlfn.IFNA(VLOOKUP($B156,'Resultados General'!$C$11:$CG$510,MATCH(CA$6,'Resultados General'!$C$10:$CG$10,0),0),"")</f>
        <v>#NAME?</v>
      </c>
      <c r="CB156" s="29" t="str">
        <f t="shared" ca="1" si="194"/>
        <v/>
      </c>
      <c r="CC156" s="29" t="str">
        <f t="shared" ca="1" si="195"/>
        <v/>
      </c>
      <c r="CD156" s="29" t="e">
        <f ca="1">+_xlfn.IFNA(VLOOKUP($B156,'Resultados General'!$C$11:$CG$510,MATCH(CD$6,'Resultados General'!$C$10:$CG$10,0),0),"")</f>
        <v>#NAME?</v>
      </c>
      <c r="CE156" s="29" t="str">
        <f t="shared" ca="1" si="196"/>
        <v/>
      </c>
      <c r="CF156" s="29" t="str">
        <f t="shared" ca="1" si="197"/>
        <v/>
      </c>
      <c r="CG156" s="29" t="e">
        <f ca="1">+_xlfn.IFNA(VLOOKUP($B156,'Resultados General'!$C$11:$CG$510,MATCH(CG$6,'Resultados General'!$C$10:$CG$10,0),0),"")</f>
        <v>#NAME?</v>
      </c>
      <c r="CH156" s="29" t="str">
        <f t="shared" ca="1" si="198"/>
        <v/>
      </c>
      <c r="CI156" s="29" t="str">
        <f t="shared" ca="1" si="199"/>
        <v/>
      </c>
      <c r="CJ156" s="29" t="e">
        <f ca="1">+_xlfn.IFNA(VLOOKUP($B156,'Resultados General'!$C$11:$CG$510,MATCH(CJ$6,'Resultados General'!$C$10:$CG$10,0),0),"")</f>
        <v>#NAME?</v>
      </c>
      <c r="CK156" s="29" t="str">
        <f t="shared" ca="1" si="200"/>
        <v/>
      </c>
      <c r="CL156" s="29" t="str">
        <f t="shared" ca="1" si="201"/>
        <v/>
      </c>
      <c r="CM156" s="29" t="e">
        <f ca="1">+_xlfn.IFNA(VLOOKUP($B156,'Resultados General'!$C$11:$CG$510,MATCH(CM$6,'Resultados General'!$C$10:$CG$10,0),0),"")</f>
        <v>#NAME?</v>
      </c>
      <c r="CN156" s="29" t="str">
        <f t="shared" ca="1" si="202"/>
        <v/>
      </c>
      <c r="CO156" s="29" t="str">
        <f t="shared" ca="1" si="203"/>
        <v/>
      </c>
      <c r="CP156" s="29" t="e">
        <f ca="1">+_xlfn.IFNA(VLOOKUP($B156,'Resultados General'!$C$11:$CG$510,MATCH(CP$6,'Resultados General'!$C$10:$CG$10,0),0),"")</f>
        <v>#NAME?</v>
      </c>
      <c r="CQ156" s="29" t="str">
        <f t="shared" ca="1" si="204"/>
        <v/>
      </c>
      <c r="CR156" s="29" t="str">
        <f t="shared" ca="1" si="205"/>
        <v/>
      </c>
      <c r="CS156" s="29" t="e">
        <f ca="1">+_xlfn.IFNA(VLOOKUP($B156,'Resultados General'!$C$11:$CG$510,MATCH(CS$6,'Resultados General'!$C$10:$CG$10,0),0),"")</f>
        <v>#NAME?</v>
      </c>
      <c r="CT156" s="29" t="str">
        <f t="shared" ca="1" si="206"/>
        <v/>
      </c>
      <c r="CU156" s="29" t="str">
        <f t="shared" ca="1" si="207"/>
        <v/>
      </c>
      <c r="CV156" s="29" t="e">
        <f ca="1">+_xlfn.IFNA(VLOOKUP($B156,'Resultados General'!$C$11:$CG$510,MATCH(CV$6,'Resultados General'!$C$10:$CG$10,0),0),"")</f>
        <v>#NAME?</v>
      </c>
      <c r="CW156" s="29" t="str">
        <f t="shared" ca="1" si="208"/>
        <v/>
      </c>
      <c r="CX156" s="29" t="str">
        <f t="shared" ca="1" si="209"/>
        <v/>
      </c>
      <c r="CY156" s="29" t="e">
        <f ca="1">+_xlfn.IFNA(VLOOKUP($B156,'Resultados General'!$C$11:$CG$510,MATCH(CY$6,'Resultados General'!$C$10:$CG$10,0),0),"")</f>
        <v>#NAME?</v>
      </c>
      <c r="CZ156" s="29" t="str">
        <f t="shared" ca="1" si="210"/>
        <v/>
      </c>
      <c r="DA156" s="29" t="str">
        <f t="shared" ca="1" si="211"/>
        <v/>
      </c>
      <c r="DB156" s="29" t="e">
        <f ca="1">+_xlfn.IFNA(VLOOKUP($B156,'Resultados General'!$C$11:$CG$510,MATCH(DB$6,'Resultados General'!$C$10:$CG$10,0),0),"")</f>
        <v>#NAME?</v>
      </c>
      <c r="DC156" s="29" t="str">
        <f t="shared" ca="1" si="212"/>
        <v/>
      </c>
      <c r="DD156" s="29" t="str">
        <f t="shared" ca="1" si="213"/>
        <v/>
      </c>
      <c r="DE156" s="29" t="e">
        <f ca="1">+_xlfn.IFNA(VLOOKUP($B156,'Resultados General'!$C$11:$CG$510,MATCH(DE$6,'Resultados General'!$C$10:$CG$10,0),0),"")</f>
        <v>#NAME?</v>
      </c>
      <c r="DF156" s="29" t="str">
        <f t="shared" ca="1" si="214"/>
        <v/>
      </c>
      <c r="DG156" s="29" t="str">
        <f t="shared" ca="1" si="215"/>
        <v/>
      </c>
      <c r="DH156" s="29" t="e">
        <f ca="1">+_xlfn.IFNA(VLOOKUP($B156,'Resultados General'!$C$11:$CG$510,MATCH(DH$6,'Resultados General'!$C$10:$CG$10,0),0),"")</f>
        <v>#NAME?</v>
      </c>
      <c r="DI156" s="29" t="str">
        <f t="shared" ca="1" si="216"/>
        <v/>
      </c>
      <c r="DJ156" s="29" t="str">
        <f t="shared" ca="1" si="217"/>
        <v/>
      </c>
      <c r="DK156" s="29" t="e">
        <f ca="1">+_xlfn.IFNA(VLOOKUP($B156,'Resultados General'!$C$11:$CG$510,MATCH(DK$6,'Resultados General'!$C$10:$CG$10,0),0),"")</f>
        <v>#NAME?</v>
      </c>
      <c r="DL156" s="29" t="str">
        <f t="shared" ca="1" si="218"/>
        <v/>
      </c>
      <c r="DM156" s="29" t="str">
        <f t="shared" ca="1" si="219"/>
        <v/>
      </c>
      <c r="DN156" s="29" t="e">
        <f ca="1">+_xlfn.IFNA(VLOOKUP($B156,'Resultados General'!$C$11:$CG$510,MATCH(DN$6,'Resultados General'!$C$10:$CG$10,0),0),"")</f>
        <v>#NAME?</v>
      </c>
      <c r="DO156" s="29" t="str">
        <f t="shared" ca="1" si="220"/>
        <v/>
      </c>
      <c r="DP156" s="29" t="str">
        <f t="shared" ca="1" si="221"/>
        <v/>
      </c>
    </row>
    <row r="157" spans="2:120">
      <c r="B157" s="219" t="str">
        <f>+IF('Resultados General'!C160="","",'Resultados General'!C160)</f>
        <v/>
      </c>
      <c r="C157" s="134" t="e">
        <f ca="1">+_xlfn.IFNA(VLOOKUP('Distribución de puestos'!B157,'Resultados General'!$C$11:$J$510,8,0),"")</f>
        <v>#NAME?</v>
      </c>
      <c r="D157" s="135" t="e">
        <f ca="1">+_xlfn.IFNA(VLOOKUP(B157,'Resultados General'!$C$11:$L$510,10,0),"")</f>
        <v>#NAME?</v>
      </c>
      <c r="E157" s="26" t="s">
        <v>76</v>
      </c>
      <c r="F157" s="26" t="s">
        <v>76</v>
      </c>
      <c r="G157" s="135" t="str">
        <f t="shared" ca="1" si="222"/>
        <v/>
      </c>
      <c r="H157" s="135" t="str">
        <f t="shared" ca="1" si="223"/>
        <v/>
      </c>
      <c r="I157" s="219" t="str">
        <f t="shared" si="224"/>
        <v/>
      </c>
      <c r="J157" s="138"/>
      <c r="M157" s="29" t="e">
        <f ca="1">+_xlfn.IFNA(VLOOKUP($B157,'Resultados General'!$C$11:$CG$510,MATCH(M$6,'Resultados General'!$C$10:$CG$10,0),0),"")</f>
        <v>#NAME?</v>
      </c>
      <c r="N157" s="29" t="str">
        <f t="shared" ca="1" si="150"/>
        <v/>
      </c>
      <c r="O157" s="29" t="str">
        <f t="shared" ca="1" si="151"/>
        <v/>
      </c>
      <c r="P157" s="29" t="e">
        <f ca="1">+_xlfn.IFNA(VLOOKUP($B157,'Resultados General'!$C$11:$CG$510,MATCH(P$6,'Resultados General'!$C$10:$CG$10,0),0),"")</f>
        <v>#NAME?</v>
      </c>
      <c r="Q157" s="29" t="str">
        <f t="shared" ca="1" si="152"/>
        <v/>
      </c>
      <c r="R157" s="29" t="str">
        <f t="shared" ca="1" si="153"/>
        <v/>
      </c>
      <c r="S157" s="29" t="e">
        <f ca="1">+_xlfn.IFNA(VLOOKUP($B157,'Resultados General'!$C$11:$CG$510,MATCH(S$6,'Resultados General'!$C$10:$CG$10,0),0),"")</f>
        <v>#NAME?</v>
      </c>
      <c r="T157" s="29" t="str">
        <f t="shared" ca="1" si="154"/>
        <v/>
      </c>
      <c r="U157" s="29" t="str">
        <f t="shared" ca="1" si="155"/>
        <v/>
      </c>
      <c r="V157" s="29" t="e">
        <f ca="1">+_xlfn.IFNA(VLOOKUP($B157,'Resultados General'!$C$11:$CG$510,MATCH(V$6,'Resultados General'!$C$10:$CG$10,0),0),"")</f>
        <v>#NAME?</v>
      </c>
      <c r="W157" s="29" t="str">
        <f t="shared" ca="1" si="156"/>
        <v/>
      </c>
      <c r="X157" s="29" t="str">
        <f t="shared" ca="1" si="157"/>
        <v/>
      </c>
      <c r="Y157" s="29" t="e">
        <f ca="1">+_xlfn.IFNA(VLOOKUP($B157,'Resultados General'!$C$11:$CG$510,MATCH(Y$6,'Resultados General'!$C$10:$CG$10,0),0),"")</f>
        <v>#NAME?</v>
      </c>
      <c r="Z157" s="29" t="str">
        <f t="shared" ca="1" si="158"/>
        <v/>
      </c>
      <c r="AA157" s="29" t="str">
        <f t="shared" ca="1" si="159"/>
        <v/>
      </c>
      <c r="AB157" s="29" t="e">
        <f ca="1">+_xlfn.IFNA(VLOOKUP($B157,'Resultados General'!$C$11:$CG$510,MATCH(AB$6,'Resultados General'!$C$10:$CG$10,0),0),"")</f>
        <v>#NAME?</v>
      </c>
      <c r="AC157" s="29" t="str">
        <f t="shared" ca="1" si="160"/>
        <v/>
      </c>
      <c r="AD157" s="29" t="str">
        <f t="shared" ca="1" si="161"/>
        <v/>
      </c>
      <c r="AE157" s="29" t="e">
        <f ca="1">+_xlfn.IFNA(VLOOKUP($B157,'Resultados General'!$C$11:$CG$510,MATCH(AE$6,'Resultados General'!$C$10:$CG$10,0),0),"")</f>
        <v>#NAME?</v>
      </c>
      <c r="AF157" s="29" t="str">
        <f t="shared" ca="1" si="162"/>
        <v/>
      </c>
      <c r="AG157" s="29" t="str">
        <f t="shared" ca="1" si="163"/>
        <v/>
      </c>
      <c r="AH157" s="29" t="e">
        <f ca="1">+_xlfn.IFNA(VLOOKUP($B157,'Resultados General'!$C$11:$CG$510,MATCH(AH$6,'Resultados General'!$C$10:$CG$10,0),0),"")</f>
        <v>#NAME?</v>
      </c>
      <c r="AI157" s="29" t="str">
        <f t="shared" ca="1" si="164"/>
        <v/>
      </c>
      <c r="AJ157" s="29" t="str">
        <f t="shared" ca="1" si="165"/>
        <v/>
      </c>
      <c r="AK157" s="29" t="e">
        <f ca="1">+_xlfn.IFNA(VLOOKUP($B157,'Resultados General'!$C$11:$CG$510,MATCH(AK$6,'Resultados General'!$C$10:$CG$10,0),0),"")</f>
        <v>#NAME?</v>
      </c>
      <c r="AL157" s="29" t="str">
        <f t="shared" ca="1" si="166"/>
        <v/>
      </c>
      <c r="AM157" s="29" t="str">
        <f t="shared" ca="1" si="167"/>
        <v/>
      </c>
      <c r="AN157" s="29" t="e">
        <f ca="1">+_xlfn.IFNA(VLOOKUP($B157,'Resultados General'!$C$11:$CG$510,MATCH(AN$6,'Resultados General'!$C$10:$CG$10,0),0),"")</f>
        <v>#NAME?</v>
      </c>
      <c r="AO157" s="29" t="str">
        <f t="shared" ca="1" si="168"/>
        <v/>
      </c>
      <c r="AP157" s="29" t="str">
        <f t="shared" ca="1" si="169"/>
        <v/>
      </c>
      <c r="AQ157" s="29" t="e">
        <f ca="1">+_xlfn.IFNA(VLOOKUP($B157,'Resultados General'!$C$11:$CG$510,MATCH(AQ$6,'Resultados General'!$C$10:$CG$10,0),0),"")</f>
        <v>#NAME?</v>
      </c>
      <c r="AR157" s="29" t="str">
        <f t="shared" ca="1" si="170"/>
        <v/>
      </c>
      <c r="AS157" s="29" t="str">
        <f t="shared" ca="1" si="171"/>
        <v/>
      </c>
      <c r="AT157" s="29" t="e">
        <f ca="1">+_xlfn.IFNA(VLOOKUP($B157,'Resultados General'!$C$11:$CG$510,MATCH(AT$6,'Resultados General'!$C$10:$CG$10,0),0),"")</f>
        <v>#NAME?</v>
      </c>
      <c r="AU157" s="29" t="str">
        <f t="shared" ca="1" si="172"/>
        <v/>
      </c>
      <c r="AV157" s="29" t="str">
        <f t="shared" ca="1" si="173"/>
        <v/>
      </c>
      <c r="AW157" s="29" t="e">
        <f ca="1">+_xlfn.IFNA(VLOOKUP($B157,'Resultados General'!$C$11:$CG$510,MATCH(AW$6,'Resultados General'!$C$10:$CG$10,0),0),"")</f>
        <v>#NAME?</v>
      </c>
      <c r="AX157" s="29" t="str">
        <f t="shared" ca="1" si="174"/>
        <v/>
      </c>
      <c r="AY157" s="29" t="str">
        <f t="shared" ca="1" si="175"/>
        <v/>
      </c>
      <c r="AZ157" s="29" t="e">
        <f ca="1">+_xlfn.IFNA(VLOOKUP($B157,'Resultados General'!$C$11:$CG$510,MATCH(AZ$6,'Resultados General'!$C$10:$CG$10,0),0),"")</f>
        <v>#NAME?</v>
      </c>
      <c r="BA157" s="29" t="str">
        <f t="shared" ca="1" si="176"/>
        <v/>
      </c>
      <c r="BB157" s="29" t="str">
        <f t="shared" ca="1" si="177"/>
        <v/>
      </c>
      <c r="BC157" s="29" t="e">
        <f ca="1">+_xlfn.IFNA(VLOOKUP($B157,'Resultados General'!$C$11:$CG$510,MATCH(BC$6,'Resultados General'!$C$10:$CG$10,0),0),"")</f>
        <v>#NAME?</v>
      </c>
      <c r="BD157" s="29" t="str">
        <f t="shared" ca="1" si="178"/>
        <v/>
      </c>
      <c r="BE157" s="29" t="str">
        <f t="shared" ca="1" si="179"/>
        <v/>
      </c>
      <c r="BF157" s="29" t="e">
        <f ca="1">+_xlfn.IFNA(VLOOKUP($B157,'Resultados General'!$C$11:$CG$510,MATCH(BF$6,'Resultados General'!$C$10:$CG$10,0),0),"")</f>
        <v>#NAME?</v>
      </c>
      <c r="BG157" s="29" t="str">
        <f t="shared" ca="1" si="180"/>
        <v/>
      </c>
      <c r="BH157" s="29" t="str">
        <f t="shared" ca="1" si="181"/>
        <v/>
      </c>
      <c r="BI157" s="29" t="e">
        <f ca="1">+_xlfn.IFNA(VLOOKUP($B157,'Resultados General'!$C$11:$CG$510,MATCH(BI$6,'Resultados General'!$C$10:$CG$10,0),0),"")</f>
        <v>#NAME?</v>
      </c>
      <c r="BJ157" s="29" t="str">
        <f t="shared" ca="1" si="182"/>
        <v/>
      </c>
      <c r="BK157" s="29" t="str">
        <f t="shared" ca="1" si="183"/>
        <v/>
      </c>
      <c r="BL157" s="29" t="e">
        <f ca="1">+_xlfn.IFNA(VLOOKUP($B157,'Resultados General'!$C$11:$CG$510,MATCH(BL$6,'Resultados General'!$C$10:$CG$10,0),0),"")</f>
        <v>#NAME?</v>
      </c>
      <c r="BM157" s="29" t="str">
        <f t="shared" ca="1" si="184"/>
        <v/>
      </c>
      <c r="BN157" s="29" t="str">
        <f t="shared" ca="1" si="185"/>
        <v/>
      </c>
      <c r="BO157" s="29" t="e">
        <f ca="1">+_xlfn.IFNA(VLOOKUP($B157,'Resultados General'!$C$11:$CG$510,MATCH(BO$6,'Resultados General'!$C$10:$CG$10,0),0),"")</f>
        <v>#NAME?</v>
      </c>
      <c r="BP157" s="29" t="str">
        <f t="shared" ca="1" si="186"/>
        <v/>
      </c>
      <c r="BQ157" s="29" t="str">
        <f t="shared" ca="1" si="187"/>
        <v/>
      </c>
      <c r="BR157" s="29" t="e">
        <f ca="1">+_xlfn.IFNA(VLOOKUP($B157,'Resultados General'!$C$11:$CG$510,MATCH(BR$6,'Resultados General'!$C$10:$CG$10,0),0),"")</f>
        <v>#NAME?</v>
      </c>
      <c r="BS157" s="29" t="str">
        <f t="shared" ca="1" si="188"/>
        <v/>
      </c>
      <c r="BT157" s="29" t="str">
        <f t="shared" ca="1" si="189"/>
        <v/>
      </c>
      <c r="BU157" s="29" t="e">
        <f ca="1">+_xlfn.IFNA(VLOOKUP($B157,'Resultados General'!$C$11:$CG$510,MATCH(BU$6,'Resultados General'!$C$10:$CG$10,0),0),"")</f>
        <v>#NAME?</v>
      </c>
      <c r="BV157" s="29" t="str">
        <f t="shared" ca="1" si="190"/>
        <v/>
      </c>
      <c r="BW157" s="29" t="str">
        <f t="shared" ca="1" si="191"/>
        <v/>
      </c>
      <c r="BX157" s="29" t="e">
        <f ca="1">+_xlfn.IFNA(VLOOKUP($B157,'Resultados General'!$C$11:$CG$510,MATCH(BX$6,'Resultados General'!$C$10:$CG$10,0),0),"")</f>
        <v>#NAME?</v>
      </c>
      <c r="BY157" s="29" t="str">
        <f t="shared" ca="1" si="192"/>
        <v/>
      </c>
      <c r="BZ157" s="29" t="str">
        <f t="shared" ca="1" si="193"/>
        <v/>
      </c>
      <c r="CA157" s="29" t="e">
        <f ca="1">+_xlfn.IFNA(VLOOKUP($B157,'Resultados General'!$C$11:$CG$510,MATCH(CA$6,'Resultados General'!$C$10:$CG$10,0),0),"")</f>
        <v>#NAME?</v>
      </c>
      <c r="CB157" s="29" t="str">
        <f t="shared" ca="1" si="194"/>
        <v/>
      </c>
      <c r="CC157" s="29" t="str">
        <f t="shared" ca="1" si="195"/>
        <v/>
      </c>
      <c r="CD157" s="29" t="e">
        <f ca="1">+_xlfn.IFNA(VLOOKUP($B157,'Resultados General'!$C$11:$CG$510,MATCH(CD$6,'Resultados General'!$C$10:$CG$10,0),0),"")</f>
        <v>#NAME?</v>
      </c>
      <c r="CE157" s="29" t="str">
        <f t="shared" ca="1" si="196"/>
        <v/>
      </c>
      <c r="CF157" s="29" t="str">
        <f t="shared" ca="1" si="197"/>
        <v/>
      </c>
      <c r="CG157" s="29" t="e">
        <f ca="1">+_xlfn.IFNA(VLOOKUP($B157,'Resultados General'!$C$11:$CG$510,MATCH(CG$6,'Resultados General'!$C$10:$CG$10,0),0),"")</f>
        <v>#NAME?</v>
      </c>
      <c r="CH157" s="29" t="str">
        <f t="shared" ca="1" si="198"/>
        <v/>
      </c>
      <c r="CI157" s="29" t="str">
        <f t="shared" ca="1" si="199"/>
        <v/>
      </c>
      <c r="CJ157" s="29" t="e">
        <f ca="1">+_xlfn.IFNA(VLOOKUP($B157,'Resultados General'!$C$11:$CG$510,MATCH(CJ$6,'Resultados General'!$C$10:$CG$10,0),0),"")</f>
        <v>#NAME?</v>
      </c>
      <c r="CK157" s="29" t="str">
        <f t="shared" ca="1" si="200"/>
        <v/>
      </c>
      <c r="CL157" s="29" t="str">
        <f t="shared" ca="1" si="201"/>
        <v/>
      </c>
      <c r="CM157" s="29" t="e">
        <f ca="1">+_xlfn.IFNA(VLOOKUP($B157,'Resultados General'!$C$11:$CG$510,MATCH(CM$6,'Resultados General'!$C$10:$CG$10,0),0),"")</f>
        <v>#NAME?</v>
      </c>
      <c r="CN157" s="29" t="str">
        <f t="shared" ca="1" si="202"/>
        <v/>
      </c>
      <c r="CO157" s="29" t="str">
        <f t="shared" ca="1" si="203"/>
        <v/>
      </c>
      <c r="CP157" s="29" t="e">
        <f ca="1">+_xlfn.IFNA(VLOOKUP($B157,'Resultados General'!$C$11:$CG$510,MATCH(CP$6,'Resultados General'!$C$10:$CG$10,0),0),"")</f>
        <v>#NAME?</v>
      </c>
      <c r="CQ157" s="29" t="str">
        <f t="shared" ca="1" si="204"/>
        <v/>
      </c>
      <c r="CR157" s="29" t="str">
        <f t="shared" ca="1" si="205"/>
        <v/>
      </c>
      <c r="CS157" s="29" t="e">
        <f ca="1">+_xlfn.IFNA(VLOOKUP($B157,'Resultados General'!$C$11:$CG$510,MATCH(CS$6,'Resultados General'!$C$10:$CG$10,0),0),"")</f>
        <v>#NAME?</v>
      </c>
      <c r="CT157" s="29" t="str">
        <f t="shared" ca="1" si="206"/>
        <v/>
      </c>
      <c r="CU157" s="29" t="str">
        <f t="shared" ca="1" si="207"/>
        <v/>
      </c>
      <c r="CV157" s="29" t="e">
        <f ca="1">+_xlfn.IFNA(VLOOKUP($B157,'Resultados General'!$C$11:$CG$510,MATCH(CV$6,'Resultados General'!$C$10:$CG$10,0),0),"")</f>
        <v>#NAME?</v>
      </c>
      <c r="CW157" s="29" t="str">
        <f t="shared" ca="1" si="208"/>
        <v/>
      </c>
      <c r="CX157" s="29" t="str">
        <f t="shared" ca="1" si="209"/>
        <v/>
      </c>
      <c r="CY157" s="29" t="e">
        <f ca="1">+_xlfn.IFNA(VLOOKUP($B157,'Resultados General'!$C$11:$CG$510,MATCH(CY$6,'Resultados General'!$C$10:$CG$10,0),0),"")</f>
        <v>#NAME?</v>
      </c>
      <c r="CZ157" s="29" t="str">
        <f t="shared" ca="1" si="210"/>
        <v/>
      </c>
      <c r="DA157" s="29" t="str">
        <f t="shared" ca="1" si="211"/>
        <v/>
      </c>
      <c r="DB157" s="29" t="e">
        <f ca="1">+_xlfn.IFNA(VLOOKUP($B157,'Resultados General'!$C$11:$CG$510,MATCH(DB$6,'Resultados General'!$C$10:$CG$10,0),0),"")</f>
        <v>#NAME?</v>
      </c>
      <c r="DC157" s="29" t="str">
        <f t="shared" ca="1" si="212"/>
        <v/>
      </c>
      <c r="DD157" s="29" t="str">
        <f t="shared" ca="1" si="213"/>
        <v/>
      </c>
      <c r="DE157" s="29" t="e">
        <f ca="1">+_xlfn.IFNA(VLOOKUP($B157,'Resultados General'!$C$11:$CG$510,MATCH(DE$6,'Resultados General'!$C$10:$CG$10,0),0),"")</f>
        <v>#NAME?</v>
      </c>
      <c r="DF157" s="29" t="str">
        <f t="shared" ca="1" si="214"/>
        <v/>
      </c>
      <c r="DG157" s="29" t="str">
        <f t="shared" ca="1" si="215"/>
        <v/>
      </c>
      <c r="DH157" s="29" t="e">
        <f ca="1">+_xlfn.IFNA(VLOOKUP($B157,'Resultados General'!$C$11:$CG$510,MATCH(DH$6,'Resultados General'!$C$10:$CG$10,0),0),"")</f>
        <v>#NAME?</v>
      </c>
      <c r="DI157" s="29" t="str">
        <f t="shared" ca="1" si="216"/>
        <v/>
      </c>
      <c r="DJ157" s="29" t="str">
        <f t="shared" ca="1" si="217"/>
        <v/>
      </c>
      <c r="DK157" s="29" t="e">
        <f ca="1">+_xlfn.IFNA(VLOOKUP($B157,'Resultados General'!$C$11:$CG$510,MATCH(DK$6,'Resultados General'!$C$10:$CG$10,0),0),"")</f>
        <v>#NAME?</v>
      </c>
      <c r="DL157" s="29" t="str">
        <f t="shared" ca="1" si="218"/>
        <v/>
      </c>
      <c r="DM157" s="29" t="str">
        <f t="shared" ca="1" si="219"/>
        <v/>
      </c>
      <c r="DN157" s="29" t="e">
        <f ca="1">+_xlfn.IFNA(VLOOKUP($B157,'Resultados General'!$C$11:$CG$510,MATCH(DN$6,'Resultados General'!$C$10:$CG$10,0),0),"")</f>
        <v>#NAME?</v>
      </c>
      <c r="DO157" s="29" t="str">
        <f t="shared" ca="1" si="220"/>
        <v/>
      </c>
      <c r="DP157" s="29" t="str">
        <f t="shared" ca="1" si="221"/>
        <v/>
      </c>
    </row>
    <row r="158" spans="2:120">
      <c r="B158" s="219" t="str">
        <f>+IF('Resultados General'!C161="","",'Resultados General'!C161)</f>
        <v/>
      </c>
      <c r="C158" s="134" t="e">
        <f ca="1">+_xlfn.IFNA(VLOOKUP('Distribución de puestos'!B158,'Resultados General'!$C$11:$J$510,8,0),"")</f>
        <v>#NAME?</v>
      </c>
      <c r="D158" s="135" t="e">
        <f ca="1">+_xlfn.IFNA(VLOOKUP(B158,'Resultados General'!$C$11:$L$510,10,0),"")</f>
        <v>#NAME?</v>
      </c>
      <c r="E158" s="26" t="s">
        <v>76</v>
      </c>
      <c r="F158" s="26" t="s">
        <v>76</v>
      </c>
      <c r="G158" s="135" t="str">
        <f t="shared" ca="1" si="222"/>
        <v/>
      </c>
      <c r="H158" s="135" t="str">
        <f t="shared" ca="1" si="223"/>
        <v/>
      </c>
      <c r="I158" s="219" t="str">
        <f t="shared" si="224"/>
        <v/>
      </c>
      <c r="J158" s="138"/>
      <c r="M158" s="29" t="e">
        <f ca="1">+_xlfn.IFNA(VLOOKUP($B158,'Resultados General'!$C$11:$CG$510,MATCH(M$6,'Resultados General'!$C$10:$CG$10,0),0),"")</f>
        <v>#NAME?</v>
      </c>
      <c r="N158" s="29" t="str">
        <f t="shared" ca="1" si="150"/>
        <v/>
      </c>
      <c r="O158" s="29" t="str">
        <f t="shared" ca="1" si="151"/>
        <v/>
      </c>
      <c r="P158" s="29" t="e">
        <f ca="1">+_xlfn.IFNA(VLOOKUP($B158,'Resultados General'!$C$11:$CG$510,MATCH(P$6,'Resultados General'!$C$10:$CG$10,0),0),"")</f>
        <v>#NAME?</v>
      </c>
      <c r="Q158" s="29" t="str">
        <f t="shared" ca="1" si="152"/>
        <v/>
      </c>
      <c r="R158" s="29" t="str">
        <f t="shared" ca="1" si="153"/>
        <v/>
      </c>
      <c r="S158" s="29" t="e">
        <f ca="1">+_xlfn.IFNA(VLOOKUP($B158,'Resultados General'!$C$11:$CG$510,MATCH(S$6,'Resultados General'!$C$10:$CG$10,0),0),"")</f>
        <v>#NAME?</v>
      </c>
      <c r="T158" s="29" t="str">
        <f t="shared" ca="1" si="154"/>
        <v/>
      </c>
      <c r="U158" s="29" t="str">
        <f t="shared" ca="1" si="155"/>
        <v/>
      </c>
      <c r="V158" s="29" t="e">
        <f ca="1">+_xlfn.IFNA(VLOOKUP($B158,'Resultados General'!$C$11:$CG$510,MATCH(V$6,'Resultados General'!$C$10:$CG$10,0),0),"")</f>
        <v>#NAME?</v>
      </c>
      <c r="W158" s="29" t="str">
        <f t="shared" ca="1" si="156"/>
        <v/>
      </c>
      <c r="X158" s="29" t="str">
        <f t="shared" ca="1" si="157"/>
        <v/>
      </c>
      <c r="Y158" s="29" t="e">
        <f ca="1">+_xlfn.IFNA(VLOOKUP($B158,'Resultados General'!$C$11:$CG$510,MATCH(Y$6,'Resultados General'!$C$10:$CG$10,0),0),"")</f>
        <v>#NAME?</v>
      </c>
      <c r="Z158" s="29" t="str">
        <f t="shared" ca="1" si="158"/>
        <v/>
      </c>
      <c r="AA158" s="29" t="str">
        <f t="shared" ca="1" si="159"/>
        <v/>
      </c>
      <c r="AB158" s="29" t="e">
        <f ca="1">+_xlfn.IFNA(VLOOKUP($B158,'Resultados General'!$C$11:$CG$510,MATCH(AB$6,'Resultados General'!$C$10:$CG$10,0),0),"")</f>
        <v>#NAME?</v>
      </c>
      <c r="AC158" s="29" t="str">
        <f t="shared" ca="1" si="160"/>
        <v/>
      </c>
      <c r="AD158" s="29" t="str">
        <f t="shared" ca="1" si="161"/>
        <v/>
      </c>
      <c r="AE158" s="29" t="e">
        <f ca="1">+_xlfn.IFNA(VLOOKUP($B158,'Resultados General'!$C$11:$CG$510,MATCH(AE$6,'Resultados General'!$C$10:$CG$10,0),0),"")</f>
        <v>#NAME?</v>
      </c>
      <c r="AF158" s="29" t="str">
        <f t="shared" ca="1" si="162"/>
        <v/>
      </c>
      <c r="AG158" s="29" t="str">
        <f t="shared" ca="1" si="163"/>
        <v/>
      </c>
      <c r="AH158" s="29" t="e">
        <f ca="1">+_xlfn.IFNA(VLOOKUP($B158,'Resultados General'!$C$11:$CG$510,MATCH(AH$6,'Resultados General'!$C$10:$CG$10,0),0),"")</f>
        <v>#NAME?</v>
      </c>
      <c r="AI158" s="29" t="str">
        <f t="shared" ca="1" si="164"/>
        <v/>
      </c>
      <c r="AJ158" s="29" t="str">
        <f t="shared" ca="1" si="165"/>
        <v/>
      </c>
      <c r="AK158" s="29" t="e">
        <f ca="1">+_xlfn.IFNA(VLOOKUP($B158,'Resultados General'!$C$11:$CG$510,MATCH(AK$6,'Resultados General'!$C$10:$CG$10,0),0),"")</f>
        <v>#NAME?</v>
      </c>
      <c r="AL158" s="29" t="str">
        <f t="shared" ca="1" si="166"/>
        <v/>
      </c>
      <c r="AM158" s="29" t="str">
        <f t="shared" ca="1" si="167"/>
        <v/>
      </c>
      <c r="AN158" s="29" t="e">
        <f ca="1">+_xlfn.IFNA(VLOOKUP($B158,'Resultados General'!$C$11:$CG$510,MATCH(AN$6,'Resultados General'!$C$10:$CG$10,0),0),"")</f>
        <v>#NAME?</v>
      </c>
      <c r="AO158" s="29" t="str">
        <f t="shared" ca="1" si="168"/>
        <v/>
      </c>
      <c r="AP158" s="29" t="str">
        <f t="shared" ca="1" si="169"/>
        <v/>
      </c>
      <c r="AQ158" s="29" t="e">
        <f ca="1">+_xlfn.IFNA(VLOOKUP($B158,'Resultados General'!$C$11:$CG$510,MATCH(AQ$6,'Resultados General'!$C$10:$CG$10,0),0),"")</f>
        <v>#NAME?</v>
      </c>
      <c r="AR158" s="29" t="str">
        <f t="shared" ca="1" si="170"/>
        <v/>
      </c>
      <c r="AS158" s="29" t="str">
        <f t="shared" ca="1" si="171"/>
        <v/>
      </c>
      <c r="AT158" s="29" t="e">
        <f ca="1">+_xlfn.IFNA(VLOOKUP($B158,'Resultados General'!$C$11:$CG$510,MATCH(AT$6,'Resultados General'!$C$10:$CG$10,0),0),"")</f>
        <v>#NAME?</v>
      </c>
      <c r="AU158" s="29" t="str">
        <f t="shared" ca="1" si="172"/>
        <v/>
      </c>
      <c r="AV158" s="29" t="str">
        <f t="shared" ca="1" si="173"/>
        <v/>
      </c>
      <c r="AW158" s="29" t="e">
        <f ca="1">+_xlfn.IFNA(VLOOKUP($B158,'Resultados General'!$C$11:$CG$510,MATCH(AW$6,'Resultados General'!$C$10:$CG$10,0),0),"")</f>
        <v>#NAME?</v>
      </c>
      <c r="AX158" s="29" t="str">
        <f t="shared" ca="1" si="174"/>
        <v/>
      </c>
      <c r="AY158" s="29" t="str">
        <f t="shared" ca="1" si="175"/>
        <v/>
      </c>
      <c r="AZ158" s="29" t="e">
        <f ca="1">+_xlfn.IFNA(VLOOKUP($B158,'Resultados General'!$C$11:$CG$510,MATCH(AZ$6,'Resultados General'!$C$10:$CG$10,0),0),"")</f>
        <v>#NAME?</v>
      </c>
      <c r="BA158" s="29" t="str">
        <f t="shared" ca="1" si="176"/>
        <v/>
      </c>
      <c r="BB158" s="29" t="str">
        <f t="shared" ca="1" si="177"/>
        <v/>
      </c>
      <c r="BC158" s="29" t="e">
        <f ca="1">+_xlfn.IFNA(VLOOKUP($B158,'Resultados General'!$C$11:$CG$510,MATCH(BC$6,'Resultados General'!$C$10:$CG$10,0),0),"")</f>
        <v>#NAME?</v>
      </c>
      <c r="BD158" s="29" t="str">
        <f t="shared" ca="1" si="178"/>
        <v/>
      </c>
      <c r="BE158" s="29" t="str">
        <f t="shared" ca="1" si="179"/>
        <v/>
      </c>
      <c r="BF158" s="29" t="e">
        <f ca="1">+_xlfn.IFNA(VLOOKUP($B158,'Resultados General'!$C$11:$CG$510,MATCH(BF$6,'Resultados General'!$C$10:$CG$10,0),0),"")</f>
        <v>#NAME?</v>
      </c>
      <c r="BG158" s="29" t="str">
        <f t="shared" ca="1" si="180"/>
        <v/>
      </c>
      <c r="BH158" s="29" t="str">
        <f t="shared" ca="1" si="181"/>
        <v/>
      </c>
      <c r="BI158" s="29" t="e">
        <f ca="1">+_xlfn.IFNA(VLOOKUP($B158,'Resultados General'!$C$11:$CG$510,MATCH(BI$6,'Resultados General'!$C$10:$CG$10,0),0),"")</f>
        <v>#NAME?</v>
      </c>
      <c r="BJ158" s="29" t="str">
        <f t="shared" ca="1" si="182"/>
        <v/>
      </c>
      <c r="BK158" s="29" t="str">
        <f t="shared" ca="1" si="183"/>
        <v/>
      </c>
      <c r="BL158" s="29" t="e">
        <f ca="1">+_xlfn.IFNA(VLOOKUP($B158,'Resultados General'!$C$11:$CG$510,MATCH(BL$6,'Resultados General'!$C$10:$CG$10,0),0),"")</f>
        <v>#NAME?</v>
      </c>
      <c r="BM158" s="29" t="str">
        <f t="shared" ca="1" si="184"/>
        <v/>
      </c>
      <c r="BN158" s="29" t="str">
        <f t="shared" ca="1" si="185"/>
        <v/>
      </c>
      <c r="BO158" s="29" t="e">
        <f ca="1">+_xlfn.IFNA(VLOOKUP($B158,'Resultados General'!$C$11:$CG$510,MATCH(BO$6,'Resultados General'!$C$10:$CG$10,0),0),"")</f>
        <v>#NAME?</v>
      </c>
      <c r="BP158" s="29" t="str">
        <f t="shared" ca="1" si="186"/>
        <v/>
      </c>
      <c r="BQ158" s="29" t="str">
        <f t="shared" ca="1" si="187"/>
        <v/>
      </c>
      <c r="BR158" s="29" t="e">
        <f ca="1">+_xlfn.IFNA(VLOOKUP($B158,'Resultados General'!$C$11:$CG$510,MATCH(BR$6,'Resultados General'!$C$10:$CG$10,0),0),"")</f>
        <v>#NAME?</v>
      </c>
      <c r="BS158" s="29" t="str">
        <f t="shared" ca="1" si="188"/>
        <v/>
      </c>
      <c r="BT158" s="29" t="str">
        <f t="shared" ca="1" si="189"/>
        <v/>
      </c>
      <c r="BU158" s="29" t="e">
        <f ca="1">+_xlfn.IFNA(VLOOKUP($B158,'Resultados General'!$C$11:$CG$510,MATCH(BU$6,'Resultados General'!$C$10:$CG$10,0),0),"")</f>
        <v>#NAME?</v>
      </c>
      <c r="BV158" s="29" t="str">
        <f t="shared" ca="1" si="190"/>
        <v/>
      </c>
      <c r="BW158" s="29" t="str">
        <f t="shared" ca="1" si="191"/>
        <v/>
      </c>
      <c r="BX158" s="29" t="e">
        <f ca="1">+_xlfn.IFNA(VLOOKUP($B158,'Resultados General'!$C$11:$CG$510,MATCH(BX$6,'Resultados General'!$C$10:$CG$10,0),0),"")</f>
        <v>#NAME?</v>
      </c>
      <c r="BY158" s="29" t="str">
        <f t="shared" ca="1" si="192"/>
        <v/>
      </c>
      <c r="BZ158" s="29" t="str">
        <f t="shared" ca="1" si="193"/>
        <v/>
      </c>
      <c r="CA158" s="29" t="e">
        <f ca="1">+_xlfn.IFNA(VLOOKUP($B158,'Resultados General'!$C$11:$CG$510,MATCH(CA$6,'Resultados General'!$C$10:$CG$10,0),0),"")</f>
        <v>#NAME?</v>
      </c>
      <c r="CB158" s="29" t="str">
        <f t="shared" ca="1" si="194"/>
        <v/>
      </c>
      <c r="CC158" s="29" t="str">
        <f t="shared" ca="1" si="195"/>
        <v/>
      </c>
      <c r="CD158" s="29" t="e">
        <f ca="1">+_xlfn.IFNA(VLOOKUP($B158,'Resultados General'!$C$11:$CG$510,MATCH(CD$6,'Resultados General'!$C$10:$CG$10,0),0),"")</f>
        <v>#NAME?</v>
      </c>
      <c r="CE158" s="29" t="str">
        <f t="shared" ca="1" si="196"/>
        <v/>
      </c>
      <c r="CF158" s="29" t="str">
        <f t="shared" ca="1" si="197"/>
        <v/>
      </c>
      <c r="CG158" s="29" t="e">
        <f ca="1">+_xlfn.IFNA(VLOOKUP($B158,'Resultados General'!$C$11:$CG$510,MATCH(CG$6,'Resultados General'!$C$10:$CG$10,0),0),"")</f>
        <v>#NAME?</v>
      </c>
      <c r="CH158" s="29" t="str">
        <f t="shared" ca="1" si="198"/>
        <v/>
      </c>
      <c r="CI158" s="29" t="str">
        <f t="shared" ca="1" si="199"/>
        <v/>
      </c>
      <c r="CJ158" s="29" t="e">
        <f ca="1">+_xlfn.IFNA(VLOOKUP($B158,'Resultados General'!$C$11:$CG$510,MATCH(CJ$6,'Resultados General'!$C$10:$CG$10,0),0),"")</f>
        <v>#NAME?</v>
      </c>
      <c r="CK158" s="29" t="str">
        <f t="shared" ca="1" si="200"/>
        <v/>
      </c>
      <c r="CL158" s="29" t="str">
        <f t="shared" ca="1" si="201"/>
        <v/>
      </c>
      <c r="CM158" s="29" t="e">
        <f ca="1">+_xlfn.IFNA(VLOOKUP($B158,'Resultados General'!$C$11:$CG$510,MATCH(CM$6,'Resultados General'!$C$10:$CG$10,0),0),"")</f>
        <v>#NAME?</v>
      </c>
      <c r="CN158" s="29" t="str">
        <f t="shared" ca="1" si="202"/>
        <v/>
      </c>
      <c r="CO158" s="29" t="str">
        <f t="shared" ca="1" si="203"/>
        <v/>
      </c>
      <c r="CP158" s="29" t="e">
        <f ca="1">+_xlfn.IFNA(VLOOKUP($B158,'Resultados General'!$C$11:$CG$510,MATCH(CP$6,'Resultados General'!$C$10:$CG$10,0),0),"")</f>
        <v>#NAME?</v>
      </c>
      <c r="CQ158" s="29" t="str">
        <f t="shared" ca="1" si="204"/>
        <v/>
      </c>
      <c r="CR158" s="29" t="str">
        <f t="shared" ca="1" si="205"/>
        <v/>
      </c>
      <c r="CS158" s="29" t="e">
        <f ca="1">+_xlfn.IFNA(VLOOKUP($B158,'Resultados General'!$C$11:$CG$510,MATCH(CS$6,'Resultados General'!$C$10:$CG$10,0),0),"")</f>
        <v>#NAME?</v>
      </c>
      <c r="CT158" s="29" t="str">
        <f t="shared" ca="1" si="206"/>
        <v/>
      </c>
      <c r="CU158" s="29" t="str">
        <f t="shared" ca="1" si="207"/>
        <v/>
      </c>
      <c r="CV158" s="29" t="e">
        <f ca="1">+_xlfn.IFNA(VLOOKUP($B158,'Resultados General'!$C$11:$CG$510,MATCH(CV$6,'Resultados General'!$C$10:$CG$10,0),0),"")</f>
        <v>#NAME?</v>
      </c>
      <c r="CW158" s="29" t="str">
        <f t="shared" ca="1" si="208"/>
        <v/>
      </c>
      <c r="CX158" s="29" t="str">
        <f t="shared" ca="1" si="209"/>
        <v/>
      </c>
      <c r="CY158" s="29" t="e">
        <f ca="1">+_xlfn.IFNA(VLOOKUP($B158,'Resultados General'!$C$11:$CG$510,MATCH(CY$6,'Resultados General'!$C$10:$CG$10,0),0),"")</f>
        <v>#NAME?</v>
      </c>
      <c r="CZ158" s="29" t="str">
        <f t="shared" ca="1" si="210"/>
        <v/>
      </c>
      <c r="DA158" s="29" t="str">
        <f t="shared" ca="1" si="211"/>
        <v/>
      </c>
      <c r="DB158" s="29" t="e">
        <f ca="1">+_xlfn.IFNA(VLOOKUP($B158,'Resultados General'!$C$11:$CG$510,MATCH(DB$6,'Resultados General'!$C$10:$CG$10,0),0),"")</f>
        <v>#NAME?</v>
      </c>
      <c r="DC158" s="29" t="str">
        <f t="shared" ca="1" si="212"/>
        <v/>
      </c>
      <c r="DD158" s="29" t="str">
        <f t="shared" ca="1" si="213"/>
        <v/>
      </c>
      <c r="DE158" s="29" t="e">
        <f ca="1">+_xlfn.IFNA(VLOOKUP($B158,'Resultados General'!$C$11:$CG$510,MATCH(DE$6,'Resultados General'!$C$10:$CG$10,0),0),"")</f>
        <v>#NAME?</v>
      </c>
      <c r="DF158" s="29" t="str">
        <f t="shared" ca="1" si="214"/>
        <v/>
      </c>
      <c r="DG158" s="29" t="str">
        <f t="shared" ca="1" si="215"/>
        <v/>
      </c>
      <c r="DH158" s="29" t="e">
        <f ca="1">+_xlfn.IFNA(VLOOKUP($B158,'Resultados General'!$C$11:$CG$510,MATCH(DH$6,'Resultados General'!$C$10:$CG$10,0),0),"")</f>
        <v>#NAME?</v>
      </c>
      <c r="DI158" s="29" t="str">
        <f t="shared" ca="1" si="216"/>
        <v/>
      </c>
      <c r="DJ158" s="29" t="str">
        <f t="shared" ca="1" si="217"/>
        <v/>
      </c>
      <c r="DK158" s="29" t="e">
        <f ca="1">+_xlfn.IFNA(VLOOKUP($B158,'Resultados General'!$C$11:$CG$510,MATCH(DK$6,'Resultados General'!$C$10:$CG$10,0),0),"")</f>
        <v>#NAME?</v>
      </c>
      <c r="DL158" s="29" t="str">
        <f t="shared" ca="1" si="218"/>
        <v/>
      </c>
      <c r="DM158" s="29" t="str">
        <f t="shared" ca="1" si="219"/>
        <v/>
      </c>
      <c r="DN158" s="29" t="e">
        <f ca="1">+_xlfn.IFNA(VLOOKUP($B158,'Resultados General'!$C$11:$CG$510,MATCH(DN$6,'Resultados General'!$C$10:$CG$10,0),0),"")</f>
        <v>#NAME?</v>
      </c>
      <c r="DO158" s="29" t="str">
        <f t="shared" ca="1" si="220"/>
        <v/>
      </c>
      <c r="DP158" s="29" t="str">
        <f t="shared" ca="1" si="221"/>
        <v/>
      </c>
    </row>
    <row r="159" spans="2:120">
      <c r="B159" s="219" t="str">
        <f>+IF('Resultados General'!C162="","",'Resultados General'!C162)</f>
        <v/>
      </c>
      <c r="C159" s="134" t="e">
        <f ca="1">+_xlfn.IFNA(VLOOKUP('Distribución de puestos'!B159,'Resultados General'!$C$11:$J$510,8,0),"")</f>
        <v>#NAME?</v>
      </c>
      <c r="D159" s="135" t="e">
        <f ca="1">+_xlfn.IFNA(VLOOKUP(B159,'Resultados General'!$C$11:$L$510,10,0),"")</f>
        <v>#NAME?</v>
      </c>
      <c r="E159" s="26" t="s">
        <v>76</v>
      </c>
      <c r="F159" s="26" t="s">
        <v>76</v>
      </c>
      <c r="G159" s="135" t="str">
        <f t="shared" ca="1" si="222"/>
        <v/>
      </c>
      <c r="H159" s="135" t="str">
        <f t="shared" ca="1" si="223"/>
        <v/>
      </c>
      <c r="I159" s="219" t="str">
        <f t="shared" si="224"/>
        <v/>
      </c>
      <c r="J159" s="138"/>
      <c r="M159" s="29" t="e">
        <f ca="1">+_xlfn.IFNA(VLOOKUP($B159,'Resultados General'!$C$11:$CG$510,MATCH(M$6,'Resultados General'!$C$10:$CG$10,0),0),"")</f>
        <v>#NAME?</v>
      </c>
      <c r="N159" s="29" t="str">
        <f t="shared" ca="1" si="150"/>
        <v/>
      </c>
      <c r="O159" s="29" t="str">
        <f t="shared" ca="1" si="151"/>
        <v/>
      </c>
      <c r="P159" s="29" t="e">
        <f ca="1">+_xlfn.IFNA(VLOOKUP($B159,'Resultados General'!$C$11:$CG$510,MATCH(P$6,'Resultados General'!$C$10:$CG$10,0),0),"")</f>
        <v>#NAME?</v>
      </c>
      <c r="Q159" s="29" t="str">
        <f t="shared" ca="1" si="152"/>
        <v/>
      </c>
      <c r="R159" s="29" t="str">
        <f t="shared" ca="1" si="153"/>
        <v/>
      </c>
      <c r="S159" s="29" t="e">
        <f ca="1">+_xlfn.IFNA(VLOOKUP($B159,'Resultados General'!$C$11:$CG$510,MATCH(S$6,'Resultados General'!$C$10:$CG$10,0),0),"")</f>
        <v>#NAME?</v>
      </c>
      <c r="T159" s="29" t="str">
        <f t="shared" ca="1" si="154"/>
        <v/>
      </c>
      <c r="U159" s="29" t="str">
        <f t="shared" ca="1" si="155"/>
        <v/>
      </c>
      <c r="V159" s="29" t="e">
        <f ca="1">+_xlfn.IFNA(VLOOKUP($B159,'Resultados General'!$C$11:$CG$510,MATCH(V$6,'Resultados General'!$C$10:$CG$10,0),0),"")</f>
        <v>#NAME?</v>
      </c>
      <c r="W159" s="29" t="str">
        <f t="shared" ca="1" si="156"/>
        <v/>
      </c>
      <c r="X159" s="29" t="str">
        <f t="shared" ca="1" si="157"/>
        <v/>
      </c>
      <c r="Y159" s="29" t="e">
        <f ca="1">+_xlfn.IFNA(VLOOKUP($B159,'Resultados General'!$C$11:$CG$510,MATCH(Y$6,'Resultados General'!$C$10:$CG$10,0),0),"")</f>
        <v>#NAME?</v>
      </c>
      <c r="Z159" s="29" t="str">
        <f t="shared" ca="1" si="158"/>
        <v/>
      </c>
      <c r="AA159" s="29" t="str">
        <f t="shared" ca="1" si="159"/>
        <v/>
      </c>
      <c r="AB159" s="29" t="e">
        <f ca="1">+_xlfn.IFNA(VLOOKUP($B159,'Resultados General'!$C$11:$CG$510,MATCH(AB$6,'Resultados General'!$C$10:$CG$10,0),0),"")</f>
        <v>#NAME?</v>
      </c>
      <c r="AC159" s="29" t="str">
        <f t="shared" ca="1" si="160"/>
        <v/>
      </c>
      <c r="AD159" s="29" t="str">
        <f t="shared" ca="1" si="161"/>
        <v/>
      </c>
      <c r="AE159" s="29" t="e">
        <f ca="1">+_xlfn.IFNA(VLOOKUP($B159,'Resultados General'!$C$11:$CG$510,MATCH(AE$6,'Resultados General'!$C$10:$CG$10,0),0),"")</f>
        <v>#NAME?</v>
      </c>
      <c r="AF159" s="29" t="str">
        <f t="shared" ca="1" si="162"/>
        <v/>
      </c>
      <c r="AG159" s="29" t="str">
        <f t="shared" ca="1" si="163"/>
        <v/>
      </c>
      <c r="AH159" s="29" t="e">
        <f ca="1">+_xlfn.IFNA(VLOOKUP($B159,'Resultados General'!$C$11:$CG$510,MATCH(AH$6,'Resultados General'!$C$10:$CG$10,0),0),"")</f>
        <v>#NAME?</v>
      </c>
      <c r="AI159" s="29" t="str">
        <f t="shared" ca="1" si="164"/>
        <v/>
      </c>
      <c r="AJ159" s="29" t="str">
        <f t="shared" ca="1" si="165"/>
        <v/>
      </c>
      <c r="AK159" s="29" t="e">
        <f ca="1">+_xlfn.IFNA(VLOOKUP($B159,'Resultados General'!$C$11:$CG$510,MATCH(AK$6,'Resultados General'!$C$10:$CG$10,0),0),"")</f>
        <v>#NAME?</v>
      </c>
      <c r="AL159" s="29" t="str">
        <f t="shared" ca="1" si="166"/>
        <v/>
      </c>
      <c r="AM159" s="29" t="str">
        <f t="shared" ca="1" si="167"/>
        <v/>
      </c>
      <c r="AN159" s="29" t="e">
        <f ca="1">+_xlfn.IFNA(VLOOKUP($B159,'Resultados General'!$C$11:$CG$510,MATCH(AN$6,'Resultados General'!$C$10:$CG$10,0),0),"")</f>
        <v>#NAME?</v>
      </c>
      <c r="AO159" s="29" t="str">
        <f t="shared" ca="1" si="168"/>
        <v/>
      </c>
      <c r="AP159" s="29" t="str">
        <f t="shared" ca="1" si="169"/>
        <v/>
      </c>
      <c r="AQ159" s="29" t="e">
        <f ca="1">+_xlfn.IFNA(VLOOKUP($B159,'Resultados General'!$C$11:$CG$510,MATCH(AQ$6,'Resultados General'!$C$10:$CG$10,0),0),"")</f>
        <v>#NAME?</v>
      </c>
      <c r="AR159" s="29" t="str">
        <f t="shared" ca="1" si="170"/>
        <v/>
      </c>
      <c r="AS159" s="29" t="str">
        <f t="shared" ca="1" si="171"/>
        <v/>
      </c>
      <c r="AT159" s="29" t="e">
        <f ca="1">+_xlfn.IFNA(VLOOKUP($B159,'Resultados General'!$C$11:$CG$510,MATCH(AT$6,'Resultados General'!$C$10:$CG$10,0),0),"")</f>
        <v>#NAME?</v>
      </c>
      <c r="AU159" s="29" t="str">
        <f t="shared" ca="1" si="172"/>
        <v/>
      </c>
      <c r="AV159" s="29" t="str">
        <f t="shared" ca="1" si="173"/>
        <v/>
      </c>
      <c r="AW159" s="29" t="e">
        <f ca="1">+_xlfn.IFNA(VLOOKUP($B159,'Resultados General'!$C$11:$CG$510,MATCH(AW$6,'Resultados General'!$C$10:$CG$10,0),0),"")</f>
        <v>#NAME?</v>
      </c>
      <c r="AX159" s="29" t="str">
        <f t="shared" ca="1" si="174"/>
        <v/>
      </c>
      <c r="AY159" s="29" t="str">
        <f t="shared" ca="1" si="175"/>
        <v/>
      </c>
      <c r="AZ159" s="29" t="e">
        <f ca="1">+_xlfn.IFNA(VLOOKUP($B159,'Resultados General'!$C$11:$CG$510,MATCH(AZ$6,'Resultados General'!$C$10:$CG$10,0),0),"")</f>
        <v>#NAME?</v>
      </c>
      <c r="BA159" s="29" t="str">
        <f t="shared" ca="1" si="176"/>
        <v/>
      </c>
      <c r="BB159" s="29" t="str">
        <f t="shared" ca="1" si="177"/>
        <v/>
      </c>
      <c r="BC159" s="29" t="e">
        <f ca="1">+_xlfn.IFNA(VLOOKUP($B159,'Resultados General'!$C$11:$CG$510,MATCH(BC$6,'Resultados General'!$C$10:$CG$10,0),0),"")</f>
        <v>#NAME?</v>
      </c>
      <c r="BD159" s="29" t="str">
        <f t="shared" ca="1" si="178"/>
        <v/>
      </c>
      <c r="BE159" s="29" t="str">
        <f t="shared" ca="1" si="179"/>
        <v/>
      </c>
      <c r="BF159" s="29" t="e">
        <f ca="1">+_xlfn.IFNA(VLOOKUP($B159,'Resultados General'!$C$11:$CG$510,MATCH(BF$6,'Resultados General'!$C$10:$CG$10,0),0),"")</f>
        <v>#NAME?</v>
      </c>
      <c r="BG159" s="29" t="str">
        <f t="shared" ca="1" si="180"/>
        <v/>
      </c>
      <c r="BH159" s="29" t="str">
        <f t="shared" ca="1" si="181"/>
        <v/>
      </c>
      <c r="BI159" s="29" t="e">
        <f ca="1">+_xlfn.IFNA(VLOOKUP($B159,'Resultados General'!$C$11:$CG$510,MATCH(BI$6,'Resultados General'!$C$10:$CG$10,0),0),"")</f>
        <v>#NAME?</v>
      </c>
      <c r="BJ159" s="29" t="str">
        <f t="shared" ca="1" si="182"/>
        <v/>
      </c>
      <c r="BK159" s="29" t="str">
        <f t="shared" ca="1" si="183"/>
        <v/>
      </c>
      <c r="BL159" s="29" t="e">
        <f ca="1">+_xlfn.IFNA(VLOOKUP($B159,'Resultados General'!$C$11:$CG$510,MATCH(BL$6,'Resultados General'!$C$10:$CG$10,0),0),"")</f>
        <v>#NAME?</v>
      </c>
      <c r="BM159" s="29" t="str">
        <f t="shared" ca="1" si="184"/>
        <v/>
      </c>
      <c r="BN159" s="29" t="str">
        <f t="shared" ca="1" si="185"/>
        <v/>
      </c>
      <c r="BO159" s="29" t="e">
        <f ca="1">+_xlfn.IFNA(VLOOKUP($B159,'Resultados General'!$C$11:$CG$510,MATCH(BO$6,'Resultados General'!$C$10:$CG$10,0),0),"")</f>
        <v>#NAME?</v>
      </c>
      <c r="BP159" s="29" t="str">
        <f t="shared" ca="1" si="186"/>
        <v/>
      </c>
      <c r="BQ159" s="29" t="str">
        <f t="shared" ca="1" si="187"/>
        <v/>
      </c>
      <c r="BR159" s="29" t="e">
        <f ca="1">+_xlfn.IFNA(VLOOKUP($B159,'Resultados General'!$C$11:$CG$510,MATCH(BR$6,'Resultados General'!$C$10:$CG$10,0),0),"")</f>
        <v>#NAME?</v>
      </c>
      <c r="BS159" s="29" t="str">
        <f t="shared" ca="1" si="188"/>
        <v/>
      </c>
      <c r="BT159" s="29" t="str">
        <f t="shared" ca="1" si="189"/>
        <v/>
      </c>
      <c r="BU159" s="29" t="e">
        <f ca="1">+_xlfn.IFNA(VLOOKUP($B159,'Resultados General'!$C$11:$CG$510,MATCH(BU$6,'Resultados General'!$C$10:$CG$10,0),0),"")</f>
        <v>#NAME?</v>
      </c>
      <c r="BV159" s="29" t="str">
        <f t="shared" ca="1" si="190"/>
        <v/>
      </c>
      <c r="BW159" s="29" t="str">
        <f t="shared" ca="1" si="191"/>
        <v/>
      </c>
      <c r="BX159" s="29" t="e">
        <f ca="1">+_xlfn.IFNA(VLOOKUP($B159,'Resultados General'!$C$11:$CG$510,MATCH(BX$6,'Resultados General'!$C$10:$CG$10,0),0),"")</f>
        <v>#NAME?</v>
      </c>
      <c r="BY159" s="29" t="str">
        <f t="shared" ca="1" si="192"/>
        <v/>
      </c>
      <c r="BZ159" s="29" t="str">
        <f t="shared" ca="1" si="193"/>
        <v/>
      </c>
      <c r="CA159" s="29" t="e">
        <f ca="1">+_xlfn.IFNA(VLOOKUP($B159,'Resultados General'!$C$11:$CG$510,MATCH(CA$6,'Resultados General'!$C$10:$CG$10,0),0),"")</f>
        <v>#NAME?</v>
      </c>
      <c r="CB159" s="29" t="str">
        <f t="shared" ca="1" si="194"/>
        <v/>
      </c>
      <c r="CC159" s="29" t="str">
        <f t="shared" ca="1" si="195"/>
        <v/>
      </c>
      <c r="CD159" s="29" t="e">
        <f ca="1">+_xlfn.IFNA(VLOOKUP($B159,'Resultados General'!$C$11:$CG$510,MATCH(CD$6,'Resultados General'!$C$10:$CG$10,0),0),"")</f>
        <v>#NAME?</v>
      </c>
      <c r="CE159" s="29" t="str">
        <f t="shared" ca="1" si="196"/>
        <v/>
      </c>
      <c r="CF159" s="29" t="str">
        <f t="shared" ca="1" si="197"/>
        <v/>
      </c>
      <c r="CG159" s="29" t="e">
        <f ca="1">+_xlfn.IFNA(VLOOKUP($B159,'Resultados General'!$C$11:$CG$510,MATCH(CG$6,'Resultados General'!$C$10:$CG$10,0),0),"")</f>
        <v>#NAME?</v>
      </c>
      <c r="CH159" s="29" t="str">
        <f t="shared" ca="1" si="198"/>
        <v/>
      </c>
      <c r="CI159" s="29" t="str">
        <f t="shared" ca="1" si="199"/>
        <v/>
      </c>
      <c r="CJ159" s="29" t="e">
        <f ca="1">+_xlfn.IFNA(VLOOKUP($B159,'Resultados General'!$C$11:$CG$510,MATCH(CJ$6,'Resultados General'!$C$10:$CG$10,0),0),"")</f>
        <v>#NAME?</v>
      </c>
      <c r="CK159" s="29" t="str">
        <f t="shared" ca="1" si="200"/>
        <v/>
      </c>
      <c r="CL159" s="29" t="str">
        <f t="shared" ca="1" si="201"/>
        <v/>
      </c>
      <c r="CM159" s="29" t="e">
        <f ca="1">+_xlfn.IFNA(VLOOKUP($B159,'Resultados General'!$C$11:$CG$510,MATCH(CM$6,'Resultados General'!$C$10:$CG$10,0),0),"")</f>
        <v>#NAME?</v>
      </c>
      <c r="CN159" s="29" t="str">
        <f t="shared" ca="1" si="202"/>
        <v/>
      </c>
      <c r="CO159" s="29" t="str">
        <f t="shared" ca="1" si="203"/>
        <v/>
      </c>
      <c r="CP159" s="29" t="e">
        <f ca="1">+_xlfn.IFNA(VLOOKUP($B159,'Resultados General'!$C$11:$CG$510,MATCH(CP$6,'Resultados General'!$C$10:$CG$10,0),0),"")</f>
        <v>#NAME?</v>
      </c>
      <c r="CQ159" s="29" t="str">
        <f t="shared" ca="1" si="204"/>
        <v/>
      </c>
      <c r="CR159" s="29" t="str">
        <f t="shared" ca="1" si="205"/>
        <v/>
      </c>
      <c r="CS159" s="29" t="e">
        <f ca="1">+_xlfn.IFNA(VLOOKUP($B159,'Resultados General'!$C$11:$CG$510,MATCH(CS$6,'Resultados General'!$C$10:$CG$10,0),0),"")</f>
        <v>#NAME?</v>
      </c>
      <c r="CT159" s="29" t="str">
        <f t="shared" ca="1" si="206"/>
        <v/>
      </c>
      <c r="CU159" s="29" t="str">
        <f t="shared" ca="1" si="207"/>
        <v/>
      </c>
      <c r="CV159" s="29" t="e">
        <f ca="1">+_xlfn.IFNA(VLOOKUP($B159,'Resultados General'!$C$11:$CG$510,MATCH(CV$6,'Resultados General'!$C$10:$CG$10,0),0),"")</f>
        <v>#NAME?</v>
      </c>
      <c r="CW159" s="29" t="str">
        <f t="shared" ca="1" si="208"/>
        <v/>
      </c>
      <c r="CX159" s="29" t="str">
        <f t="shared" ca="1" si="209"/>
        <v/>
      </c>
      <c r="CY159" s="29" t="e">
        <f ca="1">+_xlfn.IFNA(VLOOKUP($B159,'Resultados General'!$C$11:$CG$510,MATCH(CY$6,'Resultados General'!$C$10:$CG$10,0),0),"")</f>
        <v>#NAME?</v>
      </c>
      <c r="CZ159" s="29" t="str">
        <f t="shared" ca="1" si="210"/>
        <v/>
      </c>
      <c r="DA159" s="29" t="str">
        <f t="shared" ca="1" si="211"/>
        <v/>
      </c>
      <c r="DB159" s="29" t="e">
        <f ca="1">+_xlfn.IFNA(VLOOKUP($B159,'Resultados General'!$C$11:$CG$510,MATCH(DB$6,'Resultados General'!$C$10:$CG$10,0),0),"")</f>
        <v>#NAME?</v>
      </c>
      <c r="DC159" s="29" t="str">
        <f t="shared" ca="1" si="212"/>
        <v/>
      </c>
      <c r="DD159" s="29" t="str">
        <f t="shared" ca="1" si="213"/>
        <v/>
      </c>
      <c r="DE159" s="29" t="e">
        <f ca="1">+_xlfn.IFNA(VLOOKUP($B159,'Resultados General'!$C$11:$CG$510,MATCH(DE$6,'Resultados General'!$C$10:$CG$10,0),0),"")</f>
        <v>#NAME?</v>
      </c>
      <c r="DF159" s="29" t="str">
        <f t="shared" ca="1" si="214"/>
        <v/>
      </c>
      <c r="DG159" s="29" t="str">
        <f t="shared" ca="1" si="215"/>
        <v/>
      </c>
      <c r="DH159" s="29" t="e">
        <f ca="1">+_xlfn.IFNA(VLOOKUP($B159,'Resultados General'!$C$11:$CG$510,MATCH(DH$6,'Resultados General'!$C$10:$CG$10,0),0),"")</f>
        <v>#NAME?</v>
      </c>
      <c r="DI159" s="29" t="str">
        <f t="shared" ca="1" si="216"/>
        <v/>
      </c>
      <c r="DJ159" s="29" t="str">
        <f t="shared" ca="1" si="217"/>
        <v/>
      </c>
      <c r="DK159" s="29" t="e">
        <f ca="1">+_xlfn.IFNA(VLOOKUP($B159,'Resultados General'!$C$11:$CG$510,MATCH(DK$6,'Resultados General'!$C$10:$CG$10,0),0),"")</f>
        <v>#NAME?</v>
      </c>
      <c r="DL159" s="29" t="str">
        <f t="shared" ca="1" si="218"/>
        <v/>
      </c>
      <c r="DM159" s="29" t="str">
        <f t="shared" ca="1" si="219"/>
        <v/>
      </c>
      <c r="DN159" s="29" t="e">
        <f ca="1">+_xlfn.IFNA(VLOOKUP($B159,'Resultados General'!$C$11:$CG$510,MATCH(DN$6,'Resultados General'!$C$10:$CG$10,0),0),"")</f>
        <v>#NAME?</v>
      </c>
      <c r="DO159" s="29" t="str">
        <f t="shared" ca="1" si="220"/>
        <v/>
      </c>
      <c r="DP159" s="29" t="str">
        <f t="shared" ca="1" si="221"/>
        <v/>
      </c>
    </row>
    <row r="160" spans="2:120">
      <c r="B160" s="219" t="str">
        <f>+IF('Resultados General'!C163="","",'Resultados General'!C163)</f>
        <v/>
      </c>
      <c r="C160" s="134" t="e">
        <f ca="1">+_xlfn.IFNA(VLOOKUP('Distribución de puestos'!B160,'Resultados General'!$C$11:$J$510,8,0),"")</f>
        <v>#NAME?</v>
      </c>
      <c r="D160" s="135" t="e">
        <f ca="1">+_xlfn.IFNA(VLOOKUP(B160,'Resultados General'!$C$11:$L$510,10,0),"")</f>
        <v>#NAME?</v>
      </c>
      <c r="E160" s="26" t="s">
        <v>76</v>
      </c>
      <c r="F160" s="26" t="s">
        <v>76</v>
      </c>
      <c r="G160" s="135" t="str">
        <f t="shared" ca="1" si="222"/>
        <v/>
      </c>
      <c r="H160" s="135" t="str">
        <f t="shared" ca="1" si="223"/>
        <v/>
      </c>
      <c r="I160" s="219" t="str">
        <f t="shared" si="224"/>
        <v/>
      </c>
      <c r="J160" s="138"/>
      <c r="M160" s="29" t="e">
        <f ca="1">+_xlfn.IFNA(VLOOKUP($B160,'Resultados General'!$C$11:$CG$510,MATCH(M$6,'Resultados General'!$C$10:$CG$10,0),0),"")</f>
        <v>#NAME?</v>
      </c>
      <c r="N160" s="29" t="str">
        <f t="shared" ca="1" si="150"/>
        <v/>
      </c>
      <c r="O160" s="29" t="str">
        <f t="shared" ca="1" si="151"/>
        <v/>
      </c>
      <c r="P160" s="29" t="e">
        <f ca="1">+_xlfn.IFNA(VLOOKUP($B160,'Resultados General'!$C$11:$CG$510,MATCH(P$6,'Resultados General'!$C$10:$CG$10,0),0),"")</f>
        <v>#NAME?</v>
      </c>
      <c r="Q160" s="29" t="str">
        <f t="shared" ca="1" si="152"/>
        <v/>
      </c>
      <c r="R160" s="29" t="str">
        <f t="shared" ca="1" si="153"/>
        <v/>
      </c>
      <c r="S160" s="29" t="e">
        <f ca="1">+_xlfn.IFNA(VLOOKUP($B160,'Resultados General'!$C$11:$CG$510,MATCH(S$6,'Resultados General'!$C$10:$CG$10,0),0),"")</f>
        <v>#NAME?</v>
      </c>
      <c r="T160" s="29" t="str">
        <f t="shared" ca="1" si="154"/>
        <v/>
      </c>
      <c r="U160" s="29" t="str">
        <f t="shared" ca="1" si="155"/>
        <v/>
      </c>
      <c r="V160" s="29" t="e">
        <f ca="1">+_xlfn.IFNA(VLOOKUP($B160,'Resultados General'!$C$11:$CG$510,MATCH(V$6,'Resultados General'!$C$10:$CG$10,0),0),"")</f>
        <v>#NAME?</v>
      </c>
      <c r="W160" s="29" t="str">
        <f t="shared" ca="1" si="156"/>
        <v/>
      </c>
      <c r="X160" s="29" t="str">
        <f t="shared" ca="1" si="157"/>
        <v/>
      </c>
      <c r="Y160" s="29" t="e">
        <f ca="1">+_xlfn.IFNA(VLOOKUP($B160,'Resultados General'!$C$11:$CG$510,MATCH(Y$6,'Resultados General'!$C$10:$CG$10,0),0),"")</f>
        <v>#NAME?</v>
      </c>
      <c r="Z160" s="29" t="str">
        <f t="shared" ca="1" si="158"/>
        <v/>
      </c>
      <c r="AA160" s="29" t="str">
        <f t="shared" ca="1" si="159"/>
        <v/>
      </c>
      <c r="AB160" s="29" t="e">
        <f ca="1">+_xlfn.IFNA(VLOOKUP($B160,'Resultados General'!$C$11:$CG$510,MATCH(AB$6,'Resultados General'!$C$10:$CG$10,0),0),"")</f>
        <v>#NAME?</v>
      </c>
      <c r="AC160" s="29" t="str">
        <f t="shared" ca="1" si="160"/>
        <v/>
      </c>
      <c r="AD160" s="29" t="str">
        <f t="shared" ca="1" si="161"/>
        <v/>
      </c>
      <c r="AE160" s="29" t="e">
        <f ca="1">+_xlfn.IFNA(VLOOKUP($B160,'Resultados General'!$C$11:$CG$510,MATCH(AE$6,'Resultados General'!$C$10:$CG$10,0),0),"")</f>
        <v>#NAME?</v>
      </c>
      <c r="AF160" s="29" t="str">
        <f t="shared" ca="1" si="162"/>
        <v/>
      </c>
      <c r="AG160" s="29" t="str">
        <f t="shared" ca="1" si="163"/>
        <v/>
      </c>
      <c r="AH160" s="29" t="e">
        <f ca="1">+_xlfn.IFNA(VLOOKUP($B160,'Resultados General'!$C$11:$CG$510,MATCH(AH$6,'Resultados General'!$C$10:$CG$10,0),0),"")</f>
        <v>#NAME?</v>
      </c>
      <c r="AI160" s="29" t="str">
        <f t="shared" ca="1" si="164"/>
        <v/>
      </c>
      <c r="AJ160" s="29" t="str">
        <f t="shared" ca="1" si="165"/>
        <v/>
      </c>
      <c r="AK160" s="29" t="e">
        <f ca="1">+_xlfn.IFNA(VLOOKUP($B160,'Resultados General'!$C$11:$CG$510,MATCH(AK$6,'Resultados General'!$C$10:$CG$10,0),0),"")</f>
        <v>#NAME?</v>
      </c>
      <c r="AL160" s="29" t="str">
        <f t="shared" ca="1" si="166"/>
        <v/>
      </c>
      <c r="AM160" s="29" t="str">
        <f t="shared" ca="1" si="167"/>
        <v/>
      </c>
      <c r="AN160" s="29" t="e">
        <f ca="1">+_xlfn.IFNA(VLOOKUP($B160,'Resultados General'!$C$11:$CG$510,MATCH(AN$6,'Resultados General'!$C$10:$CG$10,0),0),"")</f>
        <v>#NAME?</v>
      </c>
      <c r="AO160" s="29" t="str">
        <f t="shared" ca="1" si="168"/>
        <v/>
      </c>
      <c r="AP160" s="29" t="str">
        <f t="shared" ca="1" si="169"/>
        <v/>
      </c>
      <c r="AQ160" s="29" t="e">
        <f ca="1">+_xlfn.IFNA(VLOOKUP($B160,'Resultados General'!$C$11:$CG$510,MATCH(AQ$6,'Resultados General'!$C$10:$CG$10,0),0),"")</f>
        <v>#NAME?</v>
      </c>
      <c r="AR160" s="29" t="str">
        <f t="shared" ca="1" si="170"/>
        <v/>
      </c>
      <c r="AS160" s="29" t="str">
        <f t="shared" ca="1" si="171"/>
        <v/>
      </c>
      <c r="AT160" s="29" t="e">
        <f ca="1">+_xlfn.IFNA(VLOOKUP($B160,'Resultados General'!$C$11:$CG$510,MATCH(AT$6,'Resultados General'!$C$10:$CG$10,0),0),"")</f>
        <v>#NAME?</v>
      </c>
      <c r="AU160" s="29" t="str">
        <f t="shared" ca="1" si="172"/>
        <v/>
      </c>
      <c r="AV160" s="29" t="str">
        <f t="shared" ca="1" si="173"/>
        <v/>
      </c>
      <c r="AW160" s="29" t="e">
        <f ca="1">+_xlfn.IFNA(VLOOKUP($B160,'Resultados General'!$C$11:$CG$510,MATCH(AW$6,'Resultados General'!$C$10:$CG$10,0),0),"")</f>
        <v>#NAME?</v>
      </c>
      <c r="AX160" s="29" t="str">
        <f t="shared" ca="1" si="174"/>
        <v/>
      </c>
      <c r="AY160" s="29" t="str">
        <f t="shared" ca="1" si="175"/>
        <v/>
      </c>
      <c r="AZ160" s="29" t="e">
        <f ca="1">+_xlfn.IFNA(VLOOKUP($B160,'Resultados General'!$C$11:$CG$510,MATCH(AZ$6,'Resultados General'!$C$10:$CG$10,0),0),"")</f>
        <v>#NAME?</v>
      </c>
      <c r="BA160" s="29" t="str">
        <f t="shared" ca="1" si="176"/>
        <v/>
      </c>
      <c r="BB160" s="29" t="str">
        <f t="shared" ca="1" si="177"/>
        <v/>
      </c>
      <c r="BC160" s="29" t="e">
        <f ca="1">+_xlfn.IFNA(VLOOKUP($B160,'Resultados General'!$C$11:$CG$510,MATCH(BC$6,'Resultados General'!$C$10:$CG$10,0),0),"")</f>
        <v>#NAME?</v>
      </c>
      <c r="BD160" s="29" t="str">
        <f t="shared" ca="1" si="178"/>
        <v/>
      </c>
      <c r="BE160" s="29" t="str">
        <f t="shared" ca="1" si="179"/>
        <v/>
      </c>
      <c r="BF160" s="29" t="e">
        <f ca="1">+_xlfn.IFNA(VLOOKUP($B160,'Resultados General'!$C$11:$CG$510,MATCH(BF$6,'Resultados General'!$C$10:$CG$10,0),0),"")</f>
        <v>#NAME?</v>
      </c>
      <c r="BG160" s="29" t="str">
        <f t="shared" ca="1" si="180"/>
        <v/>
      </c>
      <c r="BH160" s="29" t="str">
        <f t="shared" ca="1" si="181"/>
        <v/>
      </c>
      <c r="BI160" s="29" t="e">
        <f ca="1">+_xlfn.IFNA(VLOOKUP($B160,'Resultados General'!$C$11:$CG$510,MATCH(BI$6,'Resultados General'!$C$10:$CG$10,0),0),"")</f>
        <v>#NAME?</v>
      </c>
      <c r="BJ160" s="29" t="str">
        <f t="shared" ca="1" si="182"/>
        <v/>
      </c>
      <c r="BK160" s="29" t="str">
        <f t="shared" ca="1" si="183"/>
        <v/>
      </c>
      <c r="BL160" s="29" t="e">
        <f ca="1">+_xlfn.IFNA(VLOOKUP($B160,'Resultados General'!$C$11:$CG$510,MATCH(BL$6,'Resultados General'!$C$10:$CG$10,0),0),"")</f>
        <v>#NAME?</v>
      </c>
      <c r="BM160" s="29" t="str">
        <f t="shared" ca="1" si="184"/>
        <v/>
      </c>
      <c r="BN160" s="29" t="str">
        <f t="shared" ca="1" si="185"/>
        <v/>
      </c>
      <c r="BO160" s="29" t="e">
        <f ca="1">+_xlfn.IFNA(VLOOKUP($B160,'Resultados General'!$C$11:$CG$510,MATCH(BO$6,'Resultados General'!$C$10:$CG$10,0),0),"")</f>
        <v>#NAME?</v>
      </c>
      <c r="BP160" s="29" t="str">
        <f t="shared" ca="1" si="186"/>
        <v/>
      </c>
      <c r="BQ160" s="29" t="str">
        <f t="shared" ca="1" si="187"/>
        <v/>
      </c>
      <c r="BR160" s="29" t="e">
        <f ca="1">+_xlfn.IFNA(VLOOKUP($B160,'Resultados General'!$C$11:$CG$510,MATCH(BR$6,'Resultados General'!$C$10:$CG$10,0),0),"")</f>
        <v>#NAME?</v>
      </c>
      <c r="BS160" s="29" t="str">
        <f t="shared" ca="1" si="188"/>
        <v/>
      </c>
      <c r="BT160" s="29" t="str">
        <f t="shared" ca="1" si="189"/>
        <v/>
      </c>
      <c r="BU160" s="29" t="e">
        <f ca="1">+_xlfn.IFNA(VLOOKUP($B160,'Resultados General'!$C$11:$CG$510,MATCH(BU$6,'Resultados General'!$C$10:$CG$10,0),0),"")</f>
        <v>#NAME?</v>
      </c>
      <c r="BV160" s="29" t="str">
        <f t="shared" ca="1" si="190"/>
        <v/>
      </c>
      <c r="BW160" s="29" t="str">
        <f t="shared" ca="1" si="191"/>
        <v/>
      </c>
      <c r="BX160" s="29" t="e">
        <f ca="1">+_xlfn.IFNA(VLOOKUP($B160,'Resultados General'!$C$11:$CG$510,MATCH(BX$6,'Resultados General'!$C$10:$CG$10,0),0),"")</f>
        <v>#NAME?</v>
      </c>
      <c r="BY160" s="29" t="str">
        <f t="shared" ca="1" si="192"/>
        <v/>
      </c>
      <c r="BZ160" s="29" t="str">
        <f t="shared" ca="1" si="193"/>
        <v/>
      </c>
      <c r="CA160" s="29" t="e">
        <f ca="1">+_xlfn.IFNA(VLOOKUP($B160,'Resultados General'!$C$11:$CG$510,MATCH(CA$6,'Resultados General'!$C$10:$CG$10,0),0),"")</f>
        <v>#NAME?</v>
      </c>
      <c r="CB160" s="29" t="str">
        <f t="shared" ca="1" si="194"/>
        <v/>
      </c>
      <c r="CC160" s="29" t="str">
        <f t="shared" ca="1" si="195"/>
        <v/>
      </c>
      <c r="CD160" s="29" t="e">
        <f ca="1">+_xlfn.IFNA(VLOOKUP($B160,'Resultados General'!$C$11:$CG$510,MATCH(CD$6,'Resultados General'!$C$10:$CG$10,0),0),"")</f>
        <v>#NAME?</v>
      </c>
      <c r="CE160" s="29" t="str">
        <f t="shared" ca="1" si="196"/>
        <v/>
      </c>
      <c r="CF160" s="29" t="str">
        <f t="shared" ca="1" si="197"/>
        <v/>
      </c>
      <c r="CG160" s="29" t="e">
        <f ca="1">+_xlfn.IFNA(VLOOKUP($B160,'Resultados General'!$C$11:$CG$510,MATCH(CG$6,'Resultados General'!$C$10:$CG$10,0),0),"")</f>
        <v>#NAME?</v>
      </c>
      <c r="CH160" s="29" t="str">
        <f t="shared" ca="1" si="198"/>
        <v/>
      </c>
      <c r="CI160" s="29" t="str">
        <f t="shared" ca="1" si="199"/>
        <v/>
      </c>
      <c r="CJ160" s="29" t="e">
        <f ca="1">+_xlfn.IFNA(VLOOKUP($B160,'Resultados General'!$C$11:$CG$510,MATCH(CJ$6,'Resultados General'!$C$10:$CG$10,0),0),"")</f>
        <v>#NAME?</v>
      </c>
      <c r="CK160" s="29" t="str">
        <f t="shared" ca="1" si="200"/>
        <v/>
      </c>
      <c r="CL160" s="29" t="str">
        <f t="shared" ca="1" si="201"/>
        <v/>
      </c>
      <c r="CM160" s="29" t="e">
        <f ca="1">+_xlfn.IFNA(VLOOKUP($B160,'Resultados General'!$C$11:$CG$510,MATCH(CM$6,'Resultados General'!$C$10:$CG$10,0),0),"")</f>
        <v>#NAME?</v>
      </c>
      <c r="CN160" s="29" t="str">
        <f t="shared" ca="1" si="202"/>
        <v/>
      </c>
      <c r="CO160" s="29" t="str">
        <f t="shared" ca="1" si="203"/>
        <v/>
      </c>
      <c r="CP160" s="29" t="e">
        <f ca="1">+_xlfn.IFNA(VLOOKUP($B160,'Resultados General'!$C$11:$CG$510,MATCH(CP$6,'Resultados General'!$C$10:$CG$10,0),0),"")</f>
        <v>#NAME?</v>
      </c>
      <c r="CQ160" s="29" t="str">
        <f t="shared" ca="1" si="204"/>
        <v/>
      </c>
      <c r="CR160" s="29" t="str">
        <f t="shared" ca="1" si="205"/>
        <v/>
      </c>
      <c r="CS160" s="29" t="e">
        <f ca="1">+_xlfn.IFNA(VLOOKUP($B160,'Resultados General'!$C$11:$CG$510,MATCH(CS$6,'Resultados General'!$C$10:$CG$10,0),0),"")</f>
        <v>#NAME?</v>
      </c>
      <c r="CT160" s="29" t="str">
        <f t="shared" ca="1" si="206"/>
        <v/>
      </c>
      <c r="CU160" s="29" t="str">
        <f t="shared" ca="1" si="207"/>
        <v/>
      </c>
      <c r="CV160" s="29" t="e">
        <f ca="1">+_xlfn.IFNA(VLOOKUP($B160,'Resultados General'!$C$11:$CG$510,MATCH(CV$6,'Resultados General'!$C$10:$CG$10,0),0),"")</f>
        <v>#NAME?</v>
      </c>
      <c r="CW160" s="29" t="str">
        <f t="shared" ca="1" si="208"/>
        <v/>
      </c>
      <c r="CX160" s="29" t="str">
        <f t="shared" ca="1" si="209"/>
        <v/>
      </c>
      <c r="CY160" s="29" t="e">
        <f ca="1">+_xlfn.IFNA(VLOOKUP($B160,'Resultados General'!$C$11:$CG$510,MATCH(CY$6,'Resultados General'!$C$10:$CG$10,0),0),"")</f>
        <v>#NAME?</v>
      </c>
      <c r="CZ160" s="29" t="str">
        <f t="shared" ca="1" si="210"/>
        <v/>
      </c>
      <c r="DA160" s="29" t="str">
        <f t="shared" ca="1" si="211"/>
        <v/>
      </c>
      <c r="DB160" s="29" t="e">
        <f ca="1">+_xlfn.IFNA(VLOOKUP($B160,'Resultados General'!$C$11:$CG$510,MATCH(DB$6,'Resultados General'!$C$10:$CG$10,0),0),"")</f>
        <v>#NAME?</v>
      </c>
      <c r="DC160" s="29" t="str">
        <f t="shared" ca="1" si="212"/>
        <v/>
      </c>
      <c r="DD160" s="29" t="str">
        <f t="shared" ca="1" si="213"/>
        <v/>
      </c>
      <c r="DE160" s="29" t="e">
        <f ca="1">+_xlfn.IFNA(VLOOKUP($B160,'Resultados General'!$C$11:$CG$510,MATCH(DE$6,'Resultados General'!$C$10:$CG$10,0),0),"")</f>
        <v>#NAME?</v>
      </c>
      <c r="DF160" s="29" t="str">
        <f t="shared" ca="1" si="214"/>
        <v/>
      </c>
      <c r="DG160" s="29" t="str">
        <f t="shared" ca="1" si="215"/>
        <v/>
      </c>
      <c r="DH160" s="29" t="e">
        <f ca="1">+_xlfn.IFNA(VLOOKUP($B160,'Resultados General'!$C$11:$CG$510,MATCH(DH$6,'Resultados General'!$C$10:$CG$10,0),0),"")</f>
        <v>#NAME?</v>
      </c>
      <c r="DI160" s="29" t="str">
        <f t="shared" ca="1" si="216"/>
        <v/>
      </c>
      <c r="DJ160" s="29" t="str">
        <f t="shared" ca="1" si="217"/>
        <v/>
      </c>
      <c r="DK160" s="29" t="e">
        <f ca="1">+_xlfn.IFNA(VLOOKUP($B160,'Resultados General'!$C$11:$CG$510,MATCH(DK$6,'Resultados General'!$C$10:$CG$10,0),0),"")</f>
        <v>#NAME?</v>
      </c>
      <c r="DL160" s="29" t="str">
        <f t="shared" ca="1" si="218"/>
        <v/>
      </c>
      <c r="DM160" s="29" t="str">
        <f t="shared" ca="1" si="219"/>
        <v/>
      </c>
      <c r="DN160" s="29" t="e">
        <f ca="1">+_xlfn.IFNA(VLOOKUP($B160,'Resultados General'!$C$11:$CG$510,MATCH(DN$6,'Resultados General'!$C$10:$CG$10,0),0),"")</f>
        <v>#NAME?</v>
      </c>
      <c r="DO160" s="29" t="str">
        <f t="shared" ca="1" si="220"/>
        <v/>
      </c>
      <c r="DP160" s="29" t="str">
        <f t="shared" ca="1" si="221"/>
        <v/>
      </c>
    </row>
    <row r="161" spans="2:120">
      <c r="B161" s="219" t="str">
        <f>+IF('Resultados General'!C164="","",'Resultados General'!C164)</f>
        <v/>
      </c>
      <c r="C161" s="134" t="e">
        <f ca="1">+_xlfn.IFNA(VLOOKUP('Distribución de puestos'!B161,'Resultados General'!$C$11:$J$510,8,0),"")</f>
        <v>#NAME?</v>
      </c>
      <c r="D161" s="135" t="e">
        <f ca="1">+_xlfn.IFNA(VLOOKUP(B161,'Resultados General'!$C$11:$L$510,10,0),"")</f>
        <v>#NAME?</v>
      </c>
      <c r="E161" s="26" t="s">
        <v>76</v>
      </c>
      <c r="F161" s="26" t="s">
        <v>76</v>
      </c>
      <c r="G161" s="135" t="str">
        <f t="shared" ca="1" si="222"/>
        <v/>
      </c>
      <c r="H161" s="135" t="str">
        <f t="shared" ca="1" si="223"/>
        <v/>
      </c>
      <c r="I161" s="219" t="str">
        <f t="shared" si="224"/>
        <v/>
      </c>
      <c r="J161" s="138"/>
      <c r="M161" s="29" t="e">
        <f ca="1">+_xlfn.IFNA(VLOOKUP($B161,'Resultados General'!$C$11:$CG$510,MATCH(M$6,'Resultados General'!$C$10:$CG$10,0),0),"")</f>
        <v>#NAME?</v>
      </c>
      <c r="N161" s="29" t="str">
        <f t="shared" ca="1" si="150"/>
        <v/>
      </c>
      <c r="O161" s="29" t="str">
        <f t="shared" ca="1" si="151"/>
        <v/>
      </c>
      <c r="P161" s="29" t="e">
        <f ca="1">+_xlfn.IFNA(VLOOKUP($B161,'Resultados General'!$C$11:$CG$510,MATCH(P$6,'Resultados General'!$C$10:$CG$10,0),0),"")</f>
        <v>#NAME?</v>
      </c>
      <c r="Q161" s="29" t="str">
        <f t="shared" ca="1" si="152"/>
        <v/>
      </c>
      <c r="R161" s="29" t="str">
        <f t="shared" ca="1" si="153"/>
        <v/>
      </c>
      <c r="S161" s="29" t="e">
        <f ca="1">+_xlfn.IFNA(VLOOKUP($B161,'Resultados General'!$C$11:$CG$510,MATCH(S$6,'Resultados General'!$C$10:$CG$10,0),0),"")</f>
        <v>#NAME?</v>
      </c>
      <c r="T161" s="29" t="str">
        <f t="shared" ca="1" si="154"/>
        <v/>
      </c>
      <c r="U161" s="29" t="str">
        <f t="shared" ca="1" si="155"/>
        <v/>
      </c>
      <c r="V161" s="29" t="e">
        <f ca="1">+_xlfn.IFNA(VLOOKUP($B161,'Resultados General'!$C$11:$CG$510,MATCH(V$6,'Resultados General'!$C$10:$CG$10,0),0),"")</f>
        <v>#NAME?</v>
      </c>
      <c r="W161" s="29" t="str">
        <f t="shared" ca="1" si="156"/>
        <v/>
      </c>
      <c r="X161" s="29" t="str">
        <f t="shared" ca="1" si="157"/>
        <v/>
      </c>
      <c r="Y161" s="29" t="e">
        <f ca="1">+_xlfn.IFNA(VLOOKUP($B161,'Resultados General'!$C$11:$CG$510,MATCH(Y$6,'Resultados General'!$C$10:$CG$10,0),0),"")</f>
        <v>#NAME?</v>
      </c>
      <c r="Z161" s="29" t="str">
        <f t="shared" ca="1" si="158"/>
        <v/>
      </c>
      <c r="AA161" s="29" t="str">
        <f t="shared" ca="1" si="159"/>
        <v/>
      </c>
      <c r="AB161" s="29" t="e">
        <f ca="1">+_xlfn.IFNA(VLOOKUP($B161,'Resultados General'!$C$11:$CG$510,MATCH(AB$6,'Resultados General'!$C$10:$CG$10,0),0),"")</f>
        <v>#NAME?</v>
      </c>
      <c r="AC161" s="29" t="str">
        <f t="shared" ca="1" si="160"/>
        <v/>
      </c>
      <c r="AD161" s="29" t="str">
        <f t="shared" ca="1" si="161"/>
        <v/>
      </c>
      <c r="AE161" s="29" t="e">
        <f ca="1">+_xlfn.IFNA(VLOOKUP($B161,'Resultados General'!$C$11:$CG$510,MATCH(AE$6,'Resultados General'!$C$10:$CG$10,0),0),"")</f>
        <v>#NAME?</v>
      </c>
      <c r="AF161" s="29" t="str">
        <f t="shared" ca="1" si="162"/>
        <v/>
      </c>
      <c r="AG161" s="29" t="str">
        <f t="shared" ca="1" si="163"/>
        <v/>
      </c>
      <c r="AH161" s="29" t="e">
        <f ca="1">+_xlfn.IFNA(VLOOKUP($B161,'Resultados General'!$C$11:$CG$510,MATCH(AH$6,'Resultados General'!$C$10:$CG$10,0),0),"")</f>
        <v>#NAME?</v>
      </c>
      <c r="AI161" s="29" t="str">
        <f t="shared" ca="1" si="164"/>
        <v/>
      </c>
      <c r="AJ161" s="29" t="str">
        <f t="shared" ca="1" si="165"/>
        <v/>
      </c>
      <c r="AK161" s="29" t="e">
        <f ca="1">+_xlfn.IFNA(VLOOKUP($B161,'Resultados General'!$C$11:$CG$510,MATCH(AK$6,'Resultados General'!$C$10:$CG$10,0),0),"")</f>
        <v>#NAME?</v>
      </c>
      <c r="AL161" s="29" t="str">
        <f t="shared" ca="1" si="166"/>
        <v/>
      </c>
      <c r="AM161" s="29" t="str">
        <f t="shared" ca="1" si="167"/>
        <v/>
      </c>
      <c r="AN161" s="29" t="e">
        <f ca="1">+_xlfn.IFNA(VLOOKUP($B161,'Resultados General'!$C$11:$CG$510,MATCH(AN$6,'Resultados General'!$C$10:$CG$10,0),0),"")</f>
        <v>#NAME?</v>
      </c>
      <c r="AO161" s="29" t="str">
        <f t="shared" ca="1" si="168"/>
        <v/>
      </c>
      <c r="AP161" s="29" t="str">
        <f t="shared" ca="1" si="169"/>
        <v/>
      </c>
      <c r="AQ161" s="29" t="e">
        <f ca="1">+_xlfn.IFNA(VLOOKUP($B161,'Resultados General'!$C$11:$CG$510,MATCH(AQ$6,'Resultados General'!$C$10:$CG$10,0),0),"")</f>
        <v>#NAME?</v>
      </c>
      <c r="AR161" s="29" t="str">
        <f t="shared" ca="1" si="170"/>
        <v/>
      </c>
      <c r="AS161" s="29" t="str">
        <f t="shared" ca="1" si="171"/>
        <v/>
      </c>
      <c r="AT161" s="29" t="e">
        <f ca="1">+_xlfn.IFNA(VLOOKUP($B161,'Resultados General'!$C$11:$CG$510,MATCH(AT$6,'Resultados General'!$C$10:$CG$10,0),0),"")</f>
        <v>#NAME?</v>
      </c>
      <c r="AU161" s="29" t="str">
        <f t="shared" ca="1" si="172"/>
        <v/>
      </c>
      <c r="AV161" s="29" t="str">
        <f t="shared" ca="1" si="173"/>
        <v/>
      </c>
      <c r="AW161" s="29" t="e">
        <f ca="1">+_xlfn.IFNA(VLOOKUP($B161,'Resultados General'!$C$11:$CG$510,MATCH(AW$6,'Resultados General'!$C$10:$CG$10,0),0),"")</f>
        <v>#NAME?</v>
      </c>
      <c r="AX161" s="29" t="str">
        <f t="shared" ca="1" si="174"/>
        <v/>
      </c>
      <c r="AY161" s="29" t="str">
        <f t="shared" ca="1" si="175"/>
        <v/>
      </c>
      <c r="AZ161" s="29" t="e">
        <f ca="1">+_xlfn.IFNA(VLOOKUP($B161,'Resultados General'!$C$11:$CG$510,MATCH(AZ$6,'Resultados General'!$C$10:$CG$10,0),0),"")</f>
        <v>#NAME?</v>
      </c>
      <c r="BA161" s="29" t="str">
        <f t="shared" ca="1" si="176"/>
        <v/>
      </c>
      <c r="BB161" s="29" t="str">
        <f t="shared" ca="1" si="177"/>
        <v/>
      </c>
      <c r="BC161" s="29" t="e">
        <f ca="1">+_xlfn.IFNA(VLOOKUP($B161,'Resultados General'!$C$11:$CG$510,MATCH(BC$6,'Resultados General'!$C$10:$CG$10,0),0),"")</f>
        <v>#NAME?</v>
      </c>
      <c r="BD161" s="29" t="str">
        <f t="shared" ca="1" si="178"/>
        <v/>
      </c>
      <c r="BE161" s="29" t="str">
        <f t="shared" ca="1" si="179"/>
        <v/>
      </c>
      <c r="BF161" s="29" t="e">
        <f ca="1">+_xlfn.IFNA(VLOOKUP($B161,'Resultados General'!$C$11:$CG$510,MATCH(BF$6,'Resultados General'!$C$10:$CG$10,0),0),"")</f>
        <v>#NAME?</v>
      </c>
      <c r="BG161" s="29" t="str">
        <f t="shared" ca="1" si="180"/>
        <v/>
      </c>
      <c r="BH161" s="29" t="str">
        <f t="shared" ca="1" si="181"/>
        <v/>
      </c>
      <c r="BI161" s="29" t="e">
        <f ca="1">+_xlfn.IFNA(VLOOKUP($B161,'Resultados General'!$C$11:$CG$510,MATCH(BI$6,'Resultados General'!$C$10:$CG$10,0),0),"")</f>
        <v>#NAME?</v>
      </c>
      <c r="BJ161" s="29" t="str">
        <f t="shared" ca="1" si="182"/>
        <v/>
      </c>
      <c r="BK161" s="29" t="str">
        <f t="shared" ca="1" si="183"/>
        <v/>
      </c>
      <c r="BL161" s="29" t="e">
        <f ca="1">+_xlfn.IFNA(VLOOKUP($B161,'Resultados General'!$C$11:$CG$510,MATCH(BL$6,'Resultados General'!$C$10:$CG$10,0),0),"")</f>
        <v>#NAME?</v>
      </c>
      <c r="BM161" s="29" t="str">
        <f t="shared" ca="1" si="184"/>
        <v/>
      </c>
      <c r="BN161" s="29" t="str">
        <f t="shared" ca="1" si="185"/>
        <v/>
      </c>
      <c r="BO161" s="29" t="e">
        <f ca="1">+_xlfn.IFNA(VLOOKUP($B161,'Resultados General'!$C$11:$CG$510,MATCH(BO$6,'Resultados General'!$C$10:$CG$10,0),0),"")</f>
        <v>#NAME?</v>
      </c>
      <c r="BP161" s="29" t="str">
        <f t="shared" ca="1" si="186"/>
        <v/>
      </c>
      <c r="BQ161" s="29" t="str">
        <f t="shared" ca="1" si="187"/>
        <v/>
      </c>
      <c r="BR161" s="29" t="e">
        <f ca="1">+_xlfn.IFNA(VLOOKUP($B161,'Resultados General'!$C$11:$CG$510,MATCH(BR$6,'Resultados General'!$C$10:$CG$10,0),0),"")</f>
        <v>#NAME?</v>
      </c>
      <c r="BS161" s="29" t="str">
        <f t="shared" ca="1" si="188"/>
        <v/>
      </c>
      <c r="BT161" s="29" t="str">
        <f t="shared" ca="1" si="189"/>
        <v/>
      </c>
      <c r="BU161" s="29" t="e">
        <f ca="1">+_xlfn.IFNA(VLOOKUP($B161,'Resultados General'!$C$11:$CG$510,MATCH(BU$6,'Resultados General'!$C$10:$CG$10,0),0),"")</f>
        <v>#NAME?</v>
      </c>
      <c r="BV161" s="29" t="str">
        <f t="shared" ca="1" si="190"/>
        <v/>
      </c>
      <c r="BW161" s="29" t="str">
        <f t="shared" ca="1" si="191"/>
        <v/>
      </c>
      <c r="BX161" s="29" t="e">
        <f ca="1">+_xlfn.IFNA(VLOOKUP($B161,'Resultados General'!$C$11:$CG$510,MATCH(BX$6,'Resultados General'!$C$10:$CG$10,0),0),"")</f>
        <v>#NAME?</v>
      </c>
      <c r="BY161" s="29" t="str">
        <f t="shared" ca="1" si="192"/>
        <v/>
      </c>
      <c r="BZ161" s="29" t="str">
        <f t="shared" ca="1" si="193"/>
        <v/>
      </c>
      <c r="CA161" s="29" t="e">
        <f ca="1">+_xlfn.IFNA(VLOOKUP($B161,'Resultados General'!$C$11:$CG$510,MATCH(CA$6,'Resultados General'!$C$10:$CG$10,0),0),"")</f>
        <v>#NAME?</v>
      </c>
      <c r="CB161" s="29" t="str">
        <f t="shared" ca="1" si="194"/>
        <v/>
      </c>
      <c r="CC161" s="29" t="str">
        <f t="shared" ca="1" si="195"/>
        <v/>
      </c>
      <c r="CD161" s="29" t="e">
        <f ca="1">+_xlfn.IFNA(VLOOKUP($B161,'Resultados General'!$C$11:$CG$510,MATCH(CD$6,'Resultados General'!$C$10:$CG$10,0),0),"")</f>
        <v>#NAME?</v>
      </c>
      <c r="CE161" s="29" t="str">
        <f t="shared" ca="1" si="196"/>
        <v/>
      </c>
      <c r="CF161" s="29" t="str">
        <f t="shared" ca="1" si="197"/>
        <v/>
      </c>
      <c r="CG161" s="29" t="e">
        <f ca="1">+_xlfn.IFNA(VLOOKUP($B161,'Resultados General'!$C$11:$CG$510,MATCH(CG$6,'Resultados General'!$C$10:$CG$10,0),0),"")</f>
        <v>#NAME?</v>
      </c>
      <c r="CH161" s="29" t="str">
        <f t="shared" ca="1" si="198"/>
        <v/>
      </c>
      <c r="CI161" s="29" t="str">
        <f t="shared" ca="1" si="199"/>
        <v/>
      </c>
      <c r="CJ161" s="29" t="e">
        <f ca="1">+_xlfn.IFNA(VLOOKUP($B161,'Resultados General'!$C$11:$CG$510,MATCH(CJ$6,'Resultados General'!$C$10:$CG$10,0),0),"")</f>
        <v>#NAME?</v>
      </c>
      <c r="CK161" s="29" t="str">
        <f t="shared" ca="1" si="200"/>
        <v/>
      </c>
      <c r="CL161" s="29" t="str">
        <f t="shared" ca="1" si="201"/>
        <v/>
      </c>
      <c r="CM161" s="29" t="e">
        <f ca="1">+_xlfn.IFNA(VLOOKUP($B161,'Resultados General'!$C$11:$CG$510,MATCH(CM$6,'Resultados General'!$C$10:$CG$10,0),0),"")</f>
        <v>#NAME?</v>
      </c>
      <c r="CN161" s="29" t="str">
        <f t="shared" ca="1" si="202"/>
        <v/>
      </c>
      <c r="CO161" s="29" t="str">
        <f t="shared" ca="1" si="203"/>
        <v/>
      </c>
      <c r="CP161" s="29" t="e">
        <f ca="1">+_xlfn.IFNA(VLOOKUP($B161,'Resultados General'!$C$11:$CG$510,MATCH(CP$6,'Resultados General'!$C$10:$CG$10,0),0),"")</f>
        <v>#NAME?</v>
      </c>
      <c r="CQ161" s="29" t="str">
        <f t="shared" ca="1" si="204"/>
        <v/>
      </c>
      <c r="CR161" s="29" t="str">
        <f t="shared" ca="1" si="205"/>
        <v/>
      </c>
      <c r="CS161" s="29" t="e">
        <f ca="1">+_xlfn.IFNA(VLOOKUP($B161,'Resultados General'!$C$11:$CG$510,MATCH(CS$6,'Resultados General'!$C$10:$CG$10,0),0),"")</f>
        <v>#NAME?</v>
      </c>
      <c r="CT161" s="29" t="str">
        <f t="shared" ca="1" si="206"/>
        <v/>
      </c>
      <c r="CU161" s="29" t="str">
        <f t="shared" ca="1" si="207"/>
        <v/>
      </c>
      <c r="CV161" s="29" t="e">
        <f ca="1">+_xlfn.IFNA(VLOOKUP($B161,'Resultados General'!$C$11:$CG$510,MATCH(CV$6,'Resultados General'!$C$10:$CG$10,0),0),"")</f>
        <v>#NAME?</v>
      </c>
      <c r="CW161" s="29" t="str">
        <f t="shared" ca="1" si="208"/>
        <v/>
      </c>
      <c r="CX161" s="29" t="str">
        <f t="shared" ca="1" si="209"/>
        <v/>
      </c>
      <c r="CY161" s="29" t="e">
        <f ca="1">+_xlfn.IFNA(VLOOKUP($B161,'Resultados General'!$C$11:$CG$510,MATCH(CY$6,'Resultados General'!$C$10:$CG$10,0),0),"")</f>
        <v>#NAME?</v>
      </c>
      <c r="CZ161" s="29" t="str">
        <f t="shared" ca="1" si="210"/>
        <v/>
      </c>
      <c r="DA161" s="29" t="str">
        <f t="shared" ca="1" si="211"/>
        <v/>
      </c>
      <c r="DB161" s="29" t="e">
        <f ca="1">+_xlfn.IFNA(VLOOKUP($B161,'Resultados General'!$C$11:$CG$510,MATCH(DB$6,'Resultados General'!$C$10:$CG$10,0),0),"")</f>
        <v>#NAME?</v>
      </c>
      <c r="DC161" s="29" t="str">
        <f t="shared" ca="1" si="212"/>
        <v/>
      </c>
      <c r="DD161" s="29" t="str">
        <f t="shared" ca="1" si="213"/>
        <v/>
      </c>
      <c r="DE161" s="29" t="e">
        <f ca="1">+_xlfn.IFNA(VLOOKUP($B161,'Resultados General'!$C$11:$CG$510,MATCH(DE$6,'Resultados General'!$C$10:$CG$10,0),0),"")</f>
        <v>#NAME?</v>
      </c>
      <c r="DF161" s="29" t="str">
        <f t="shared" ca="1" si="214"/>
        <v/>
      </c>
      <c r="DG161" s="29" t="str">
        <f t="shared" ca="1" si="215"/>
        <v/>
      </c>
      <c r="DH161" s="29" t="e">
        <f ca="1">+_xlfn.IFNA(VLOOKUP($B161,'Resultados General'!$C$11:$CG$510,MATCH(DH$6,'Resultados General'!$C$10:$CG$10,0),0),"")</f>
        <v>#NAME?</v>
      </c>
      <c r="DI161" s="29" t="str">
        <f t="shared" ca="1" si="216"/>
        <v/>
      </c>
      <c r="DJ161" s="29" t="str">
        <f t="shared" ca="1" si="217"/>
        <v/>
      </c>
      <c r="DK161" s="29" t="e">
        <f ca="1">+_xlfn.IFNA(VLOOKUP($B161,'Resultados General'!$C$11:$CG$510,MATCH(DK$6,'Resultados General'!$C$10:$CG$10,0),0),"")</f>
        <v>#NAME?</v>
      </c>
      <c r="DL161" s="29" t="str">
        <f t="shared" ca="1" si="218"/>
        <v/>
      </c>
      <c r="DM161" s="29" t="str">
        <f t="shared" ca="1" si="219"/>
        <v/>
      </c>
      <c r="DN161" s="29" t="e">
        <f ca="1">+_xlfn.IFNA(VLOOKUP($B161,'Resultados General'!$C$11:$CG$510,MATCH(DN$6,'Resultados General'!$C$10:$CG$10,0),0),"")</f>
        <v>#NAME?</v>
      </c>
      <c r="DO161" s="29" t="str">
        <f t="shared" ca="1" si="220"/>
        <v/>
      </c>
      <c r="DP161" s="29" t="str">
        <f t="shared" ca="1" si="221"/>
        <v/>
      </c>
    </row>
    <row r="162" spans="2:120">
      <c r="B162" s="219" t="str">
        <f>+IF('Resultados General'!C165="","",'Resultados General'!C165)</f>
        <v/>
      </c>
      <c r="C162" s="134" t="e">
        <f ca="1">+_xlfn.IFNA(VLOOKUP('Distribución de puestos'!B162,'Resultados General'!$C$11:$J$510,8,0),"")</f>
        <v>#NAME?</v>
      </c>
      <c r="D162" s="135" t="e">
        <f ca="1">+_xlfn.IFNA(VLOOKUP(B162,'Resultados General'!$C$11:$L$510,10,0),"")</f>
        <v>#NAME?</v>
      </c>
      <c r="E162" s="26" t="s">
        <v>76</v>
      </c>
      <c r="F162" s="26" t="s">
        <v>76</v>
      </c>
      <c r="G162" s="135" t="str">
        <f t="shared" ca="1" si="222"/>
        <v/>
      </c>
      <c r="H162" s="135" t="str">
        <f t="shared" ca="1" si="223"/>
        <v/>
      </c>
      <c r="I162" s="219" t="str">
        <f t="shared" si="224"/>
        <v/>
      </c>
      <c r="J162" s="138"/>
      <c r="M162" s="29" t="e">
        <f ca="1">+_xlfn.IFNA(VLOOKUP($B162,'Resultados General'!$C$11:$CG$510,MATCH(M$6,'Resultados General'!$C$10:$CG$10,0),0),"")</f>
        <v>#NAME?</v>
      </c>
      <c r="N162" s="29" t="str">
        <f t="shared" ca="1" si="150"/>
        <v/>
      </c>
      <c r="O162" s="29" t="str">
        <f t="shared" ca="1" si="151"/>
        <v/>
      </c>
      <c r="P162" s="29" t="e">
        <f ca="1">+_xlfn.IFNA(VLOOKUP($B162,'Resultados General'!$C$11:$CG$510,MATCH(P$6,'Resultados General'!$C$10:$CG$10,0),0),"")</f>
        <v>#NAME?</v>
      </c>
      <c r="Q162" s="29" t="str">
        <f t="shared" ca="1" si="152"/>
        <v/>
      </c>
      <c r="R162" s="29" t="str">
        <f t="shared" ca="1" si="153"/>
        <v/>
      </c>
      <c r="S162" s="29" t="e">
        <f ca="1">+_xlfn.IFNA(VLOOKUP($B162,'Resultados General'!$C$11:$CG$510,MATCH(S$6,'Resultados General'!$C$10:$CG$10,0),0),"")</f>
        <v>#NAME?</v>
      </c>
      <c r="T162" s="29" t="str">
        <f t="shared" ca="1" si="154"/>
        <v/>
      </c>
      <c r="U162" s="29" t="str">
        <f t="shared" ca="1" si="155"/>
        <v/>
      </c>
      <c r="V162" s="29" t="e">
        <f ca="1">+_xlfn.IFNA(VLOOKUP($B162,'Resultados General'!$C$11:$CG$510,MATCH(V$6,'Resultados General'!$C$10:$CG$10,0),0),"")</f>
        <v>#NAME?</v>
      </c>
      <c r="W162" s="29" t="str">
        <f t="shared" ca="1" si="156"/>
        <v/>
      </c>
      <c r="X162" s="29" t="str">
        <f t="shared" ca="1" si="157"/>
        <v/>
      </c>
      <c r="Y162" s="29" t="e">
        <f ca="1">+_xlfn.IFNA(VLOOKUP($B162,'Resultados General'!$C$11:$CG$510,MATCH(Y$6,'Resultados General'!$C$10:$CG$10,0),0),"")</f>
        <v>#NAME?</v>
      </c>
      <c r="Z162" s="29" t="str">
        <f t="shared" ca="1" si="158"/>
        <v/>
      </c>
      <c r="AA162" s="29" t="str">
        <f t="shared" ca="1" si="159"/>
        <v/>
      </c>
      <c r="AB162" s="29" t="e">
        <f ca="1">+_xlfn.IFNA(VLOOKUP($B162,'Resultados General'!$C$11:$CG$510,MATCH(AB$6,'Resultados General'!$C$10:$CG$10,0),0),"")</f>
        <v>#NAME?</v>
      </c>
      <c r="AC162" s="29" t="str">
        <f t="shared" ca="1" si="160"/>
        <v/>
      </c>
      <c r="AD162" s="29" t="str">
        <f t="shared" ca="1" si="161"/>
        <v/>
      </c>
      <c r="AE162" s="29" t="e">
        <f ca="1">+_xlfn.IFNA(VLOOKUP($B162,'Resultados General'!$C$11:$CG$510,MATCH(AE$6,'Resultados General'!$C$10:$CG$10,0),0),"")</f>
        <v>#NAME?</v>
      </c>
      <c r="AF162" s="29" t="str">
        <f t="shared" ca="1" si="162"/>
        <v/>
      </c>
      <c r="AG162" s="29" t="str">
        <f t="shared" ca="1" si="163"/>
        <v/>
      </c>
      <c r="AH162" s="29" t="e">
        <f ca="1">+_xlfn.IFNA(VLOOKUP($B162,'Resultados General'!$C$11:$CG$510,MATCH(AH$6,'Resultados General'!$C$10:$CG$10,0),0),"")</f>
        <v>#NAME?</v>
      </c>
      <c r="AI162" s="29" t="str">
        <f t="shared" ca="1" si="164"/>
        <v/>
      </c>
      <c r="AJ162" s="29" t="str">
        <f t="shared" ca="1" si="165"/>
        <v/>
      </c>
      <c r="AK162" s="29" t="e">
        <f ca="1">+_xlfn.IFNA(VLOOKUP($B162,'Resultados General'!$C$11:$CG$510,MATCH(AK$6,'Resultados General'!$C$10:$CG$10,0),0),"")</f>
        <v>#NAME?</v>
      </c>
      <c r="AL162" s="29" t="str">
        <f t="shared" ca="1" si="166"/>
        <v/>
      </c>
      <c r="AM162" s="29" t="str">
        <f t="shared" ca="1" si="167"/>
        <v/>
      </c>
      <c r="AN162" s="29" t="e">
        <f ca="1">+_xlfn.IFNA(VLOOKUP($B162,'Resultados General'!$C$11:$CG$510,MATCH(AN$6,'Resultados General'!$C$10:$CG$10,0),0),"")</f>
        <v>#NAME?</v>
      </c>
      <c r="AO162" s="29" t="str">
        <f t="shared" ca="1" si="168"/>
        <v/>
      </c>
      <c r="AP162" s="29" t="str">
        <f t="shared" ca="1" si="169"/>
        <v/>
      </c>
      <c r="AQ162" s="29" t="e">
        <f ca="1">+_xlfn.IFNA(VLOOKUP($B162,'Resultados General'!$C$11:$CG$510,MATCH(AQ$6,'Resultados General'!$C$10:$CG$10,0),0),"")</f>
        <v>#NAME?</v>
      </c>
      <c r="AR162" s="29" t="str">
        <f t="shared" ca="1" si="170"/>
        <v/>
      </c>
      <c r="AS162" s="29" t="str">
        <f t="shared" ca="1" si="171"/>
        <v/>
      </c>
      <c r="AT162" s="29" t="e">
        <f ca="1">+_xlfn.IFNA(VLOOKUP($B162,'Resultados General'!$C$11:$CG$510,MATCH(AT$6,'Resultados General'!$C$10:$CG$10,0),0),"")</f>
        <v>#NAME?</v>
      </c>
      <c r="AU162" s="29" t="str">
        <f t="shared" ca="1" si="172"/>
        <v/>
      </c>
      <c r="AV162" s="29" t="str">
        <f t="shared" ca="1" si="173"/>
        <v/>
      </c>
      <c r="AW162" s="29" t="e">
        <f ca="1">+_xlfn.IFNA(VLOOKUP($B162,'Resultados General'!$C$11:$CG$510,MATCH(AW$6,'Resultados General'!$C$10:$CG$10,0),0),"")</f>
        <v>#NAME?</v>
      </c>
      <c r="AX162" s="29" t="str">
        <f t="shared" ca="1" si="174"/>
        <v/>
      </c>
      <c r="AY162" s="29" t="str">
        <f t="shared" ca="1" si="175"/>
        <v/>
      </c>
      <c r="AZ162" s="29" t="e">
        <f ca="1">+_xlfn.IFNA(VLOOKUP($B162,'Resultados General'!$C$11:$CG$510,MATCH(AZ$6,'Resultados General'!$C$10:$CG$10,0),0),"")</f>
        <v>#NAME?</v>
      </c>
      <c r="BA162" s="29" t="str">
        <f t="shared" ca="1" si="176"/>
        <v/>
      </c>
      <c r="BB162" s="29" t="str">
        <f t="shared" ca="1" si="177"/>
        <v/>
      </c>
      <c r="BC162" s="29" t="e">
        <f ca="1">+_xlfn.IFNA(VLOOKUP($B162,'Resultados General'!$C$11:$CG$510,MATCH(BC$6,'Resultados General'!$C$10:$CG$10,0),0),"")</f>
        <v>#NAME?</v>
      </c>
      <c r="BD162" s="29" t="str">
        <f t="shared" ca="1" si="178"/>
        <v/>
      </c>
      <c r="BE162" s="29" t="str">
        <f t="shared" ca="1" si="179"/>
        <v/>
      </c>
      <c r="BF162" s="29" t="e">
        <f ca="1">+_xlfn.IFNA(VLOOKUP($B162,'Resultados General'!$C$11:$CG$510,MATCH(BF$6,'Resultados General'!$C$10:$CG$10,0),0),"")</f>
        <v>#NAME?</v>
      </c>
      <c r="BG162" s="29" t="str">
        <f t="shared" ca="1" si="180"/>
        <v/>
      </c>
      <c r="BH162" s="29" t="str">
        <f t="shared" ca="1" si="181"/>
        <v/>
      </c>
      <c r="BI162" s="29" t="e">
        <f ca="1">+_xlfn.IFNA(VLOOKUP($B162,'Resultados General'!$C$11:$CG$510,MATCH(BI$6,'Resultados General'!$C$10:$CG$10,0),0),"")</f>
        <v>#NAME?</v>
      </c>
      <c r="BJ162" s="29" t="str">
        <f t="shared" ca="1" si="182"/>
        <v/>
      </c>
      <c r="BK162" s="29" t="str">
        <f t="shared" ca="1" si="183"/>
        <v/>
      </c>
      <c r="BL162" s="29" t="e">
        <f ca="1">+_xlfn.IFNA(VLOOKUP($B162,'Resultados General'!$C$11:$CG$510,MATCH(BL$6,'Resultados General'!$C$10:$CG$10,0),0),"")</f>
        <v>#NAME?</v>
      </c>
      <c r="BM162" s="29" t="str">
        <f t="shared" ca="1" si="184"/>
        <v/>
      </c>
      <c r="BN162" s="29" t="str">
        <f t="shared" ca="1" si="185"/>
        <v/>
      </c>
      <c r="BO162" s="29" t="e">
        <f ca="1">+_xlfn.IFNA(VLOOKUP($B162,'Resultados General'!$C$11:$CG$510,MATCH(BO$6,'Resultados General'!$C$10:$CG$10,0),0),"")</f>
        <v>#NAME?</v>
      </c>
      <c r="BP162" s="29" t="str">
        <f t="shared" ca="1" si="186"/>
        <v/>
      </c>
      <c r="BQ162" s="29" t="str">
        <f t="shared" ca="1" si="187"/>
        <v/>
      </c>
      <c r="BR162" s="29" t="e">
        <f ca="1">+_xlfn.IFNA(VLOOKUP($B162,'Resultados General'!$C$11:$CG$510,MATCH(BR$6,'Resultados General'!$C$10:$CG$10,0),0),"")</f>
        <v>#NAME?</v>
      </c>
      <c r="BS162" s="29" t="str">
        <f t="shared" ca="1" si="188"/>
        <v/>
      </c>
      <c r="BT162" s="29" t="str">
        <f t="shared" ca="1" si="189"/>
        <v/>
      </c>
      <c r="BU162" s="29" t="e">
        <f ca="1">+_xlfn.IFNA(VLOOKUP($B162,'Resultados General'!$C$11:$CG$510,MATCH(BU$6,'Resultados General'!$C$10:$CG$10,0),0),"")</f>
        <v>#NAME?</v>
      </c>
      <c r="BV162" s="29" t="str">
        <f t="shared" ca="1" si="190"/>
        <v/>
      </c>
      <c r="BW162" s="29" t="str">
        <f t="shared" ca="1" si="191"/>
        <v/>
      </c>
      <c r="BX162" s="29" t="e">
        <f ca="1">+_xlfn.IFNA(VLOOKUP($B162,'Resultados General'!$C$11:$CG$510,MATCH(BX$6,'Resultados General'!$C$10:$CG$10,0),0),"")</f>
        <v>#NAME?</v>
      </c>
      <c r="BY162" s="29" t="str">
        <f t="shared" ca="1" si="192"/>
        <v/>
      </c>
      <c r="BZ162" s="29" t="str">
        <f t="shared" ca="1" si="193"/>
        <v/>
      </c>
      <c r="CA162" s="29" t="e">
        <f ca="1">+_xlfn.IFNA(VLOOKUP($B162,'Resultados General'!$C$11:$CG$510,MATCH(CA$6,'Resultados General'!$C$10:$CG$10,0),0),"")</f>
        <v>#NAME?</v>
      </c>
      <c r="CB162" s="29" t="str">
        <f t="shared" ca="1" si="194"/>
        <v/>
      </c>
      <c r="CC162" s="29" t="str">
        <f t="shared" ca="1" si="195"/>
        <v/>
      </c>
      <c r="CD162" s="29" t="e">
        <f ca="1">+_xlfn.IFNA(VLOOKUP($B162,'Resultados General'!$C$11:$CG$510,MATCH(CD$6,'Resultados General'!$C$10:$CG$10,0),0),"")</f>
        <v>#NAME?</v>
      </c>
      <c r="CE162" s="29" t="str">
        <f t="shared" ca="1" si="196"/>
        <v/>
      </c>
      <c r="CF162" s="29" t="str">
        <f t="shared" ca="1" si="197"/>
        <v/>
      </c>
      <c r="CG162" s="29" t="e">
        <f ca="1">+_xlfn.IFNA(VLOOKUP($B162,'Resultados General'!$C$11:$CG$510,MATCH(CG$6,'Resultados General'!$C$10:$CG$10,0),0),"")</f>
        <v>#NAME?</v>
      </c>
      <c r="CH162" s="29" t="str">
        <f t="shared" ca="1" si="198"/>
        <v/>
      </c>
      <c r="CI162" s="29" t="str">
        <f t="shared" ca="1" si="199"/>
        <v/>
      </c>
      <c r="CJ162" s="29" t="e">
        <f ca="1">+_xlfn.IFNA(VLOOKUP($B162,'Resultados General'!$C$11:$CG$510,MATCH(CJ$6,'Resultados General'!$C$10:$CG$10,0),0),"")</f>
        <v>#NAME?</v>
      </c>
      <c r="CK162" s="29" t="str">
        <f t="shared" ca="1" si="200"/>
        <v/>
      </c>
      <c r="CL162" s="29" t="str">
        <f t="shared" ca="1" si="201"/>
        <v/>
      </c>
      <c r="CM162" s="29" t="e">
        <f ca="1">+_xlfn.IFNA(VLOOKUP($B162,'Resultados General'!$C$11:$CG$510,MATCH(CM$6,'Resultados General'!$C$10:$CG$10,0),0),"")</f>
        <v>#NAME?</v>
      </c>
      <c r="CN162" s="29" t="str">
        <f t="shared" ca="1" si="202"/>
        <v/>
      </c>
      <c r="CO162" s="29" t="str">
        <f t="shared" ca="1" si="203"/>
        <v/>
      </c>
      <c r="CP162" s="29" t="e">
        <f ca="1">+_xlfn.IFNA(VLOOKUP($B162,'Resultados General'!$C$11:$CG$510,MATCH(CP$6,'Resultados General'!$C$10:$CG$10,0),0),"")</f>
        <v>#NAME?</v>
      </c>
      <c r="CQ162" s="29" t="str">
        <f t="shared" ca="1" si="204"/>
        <v/>
      </c>
      <c r="CR162" s="29" t="str">
        <f t="shared" ca="1" si="205"/>
        <v/>
      </c>
      <c r="CS162" s="29" t="e">
        <f ca="1">+_xlfn.IFNA(VLOOKUP($B162,'Resultados General'!$C$11:$CG$510,MATCH(CS$6,'Resultados General'!$C$10:$CG$10,0),0),"")</f>
        <v>#NAME?</v>
      </c>
      <c r="CT162" s="29" t="str">
        <f t="shared" ca="1" si="206"/>
        <v/>
      </c>
      <c r="CU162" s="29" t="str">
        <f t="shared" ca="1" si="207"/>
        <v/>
      </c>
      <c r="CV162" s="29" t="e">
        <f ca="1">+_xlfn.IFNA(VLOOKUP($B162,'Resultados General'!$C$11:$CG$510,MATCH(CV$6,'Resultados General'!$C$10:$CG$10,0),0),"")</f>
        <v>#NAME?</v>
      </c>
      <c r="CW162" s="29" t="str">
        <f t="shared" ca="1" si="208"/>
        <v/>
      </c>
      <c r="CX162" s="29" t="str">
        <f t="shared" ca="1" si="209"/>
        <v/>
      </c>
      <c r="CY162" s="29" t="e">
        <f ca="1">+_xlfn.IFNA(VLOOKUP($B162,'Resultados General'!$C$11:$CG$510,MATCH(CY$6,'Resultados General'!$C$10:$CG$10,0),0),"")</f>
        <v>#NAME?</v>
      </c>
      <c r="CZ162" s="29" t="str">
        <f t="shared" ca="1" si="210"/>
        <v/>
      </c>
      <c r="DA162" s="29" t="str">
        <f t="shared" ca="1" si="211"/>
        <v/>
      </c>
      <c r="DB162" s="29" t="e">
        <f ca="1">+_xlfn.IFNA(VLOOKUP($B162,'Resultados General'!$C$11:$CG$510,MATCH(DB$6,'Resultados General'!$C$10:$CG$10,0),0),"")</f>
        <v>#NAME?</v>
      </c>
      <c r="DC162" s="29" t="str">
        <f t="shared" ca="1" si="212"/>
        <v/>
      </c>
      <c r="DD162" s="29" t="str">
        <f t="shared" ca="1" si="213"/>
        <v/>
      </c>
      <c r="DE162" s="29" t="e">
        <f ca="1">+_xlfn.IFNA(VLOOKUP($B162,'Resultados General'!$C$11:$CG$510,MATCH(DE$6,'Resultados General'!$C$10:$CG$10,0),0),"")</f>
        <v>#NAME?</v>
      </c>
      <c r="DF162" s="29" t="str">
        <f t="shared" ca="1" si="214"/>
        <v/>
      </c>
      <c r="DG162" s="29" t="str">
        <f t="shared" ca="1" si="215"/>
        <v/>
      </c>
      <c r="DH162" s="29" t="e">
        <f ca="1">+_xlfn.IFNA(VLOOKUP($B162,'Resultados General'!$C$11:$CG$510,MATCH(DH$6,'Resultados General'!$C$10:$CG$10,0),0),"")</f>
        <v>#NAME?</v>
      </c>
      <c r="DI162" s="29" t="str">
        <f t="shared" ca="1" si="216"/>
        <v/>
      </c>
      <c r="DJ162" s="29" t="str">
        <f t="shared" ca="1" si="217"/>
        <v/>
      </c>
      <c r="DK162" s="29" t="e">
        <f ca="1">+_xlfn.IFNA(VLOOKUP($B162,'Resultados General'!$C$11:$CG$510,MATCH(DK$6,'Resultados General'!$C$10:$CG$10,0),0),"")</f>
        <v>#NAME?</v>
      </c>
      <c r="DL162" s="29" t="str">
        <f t="shared" ca="1" si="218"/>
        <v/>
      </c>
      <c r="DM162" s="29" t="str">
        <f t="shared" ca="1" si="219"/>
        <v/>
      </c>
      <c r="DN162" s="29" t="e">
        <f ca="1">+_xlfn.IFNA(VLOOKUP($B162,'Resultados General'!$C$11:$CG$510,MATCH(DN$6,'Resultados General'!$C$10:$CG$10,0),0),"")</f>
        <v>#NAME?</v>
      </c>
      <c r="DO162" s="29" t="str">
        <f t="shared" ca="1" si="220"/>
        <v/>
      </c>
      <c r="DP162" s="29" t="str">
        <f t="shared" ca="1" si="221"/>
        <v/>
      </c>
    </row>
    <row r="163" spans="2:120">
      <c r="B163" s="219" t="str">
        <f>+IF('Resultados General'!C166="","",'Resultados General'!C166)</f>
        <v/>
      </c>
      <c r="C163" s="134" t="e">
        <f ca="1">+_xlfn.IFNA(VLOOKUP('Distribución de puestos'!B163,'Resultados General'!$C$11:$J$510,8,0),"")</f>
        <v>#NAME?</v>
      </c>
      <c r="D163" s="135" t="e">
        <f ca="1">+_xlfn.IFNA(VLOOKUP(B163,'Resultados General'!$C$11:$L$510,10,0),"")</f>
        <v>#NAME?</v>
      </c>
      <c r="E163" s="26" t="s">
        <v>76</v>
      </c>
      <c r="F163" s="26" t="s">
        <v>76</v>
      </c>
      <c r="G163" s="135" t="str">
        <f t="shared" ca="1" si="222"/>
        <v/>
      </c>
      <c r="H163" s="135" t="str">
        <f t="shared" ca="1" si="223"/>
        <v/>
      </c>
      <c r="I163" s="219" t="str">
        <f t="shared" si="224"/>
        <v/>
      </c>
      <c r="J163" s="138"/>
      <c r="M163" s="29" t="e">
        <f ca="1">+_xlfn.IFNA(VLOOKUP($B163,'Resultados General'!$C$11:$CG$510,MATCH(M$6,'Resultados General'!$C$10:$CG$10,0),0),"")</f>
        <v>#NAME?</v>
      </c>
      <c r="N163" s="29" t="str">
        <f t="shared" ca="1" si="150"/>
        <v/>
      </c>
      <c r="O163" s="29" t="str">
        <f t="shared" ca="1" si="151"/>
        <v/>
      </c>
      <c r="P163" s="29" t="e">
        <f ca="1">+_xlfn.IFNA(VLOOKUP($B163,'Resultados General'!$C$11:$CG$510,MATCH(P$6,'Resultados General'!$C$10:$CG$10,0),0),"")</f>
        <v>#NAME?</v>
      </c>
      <c r="Q163" s="29" t="str">
        <f t="shared" ca="1" si="152"/>
        <v/>
      </c>
      <c r="R163" s="29" t="str">
        <f t="shared" ca="1" si="153"/>
        <v/>
      </c>
      <c r="S163" s="29" t="e">
        <f ca="1">+_xlfn.IFNA(VLOOKUP($B163,'Resultados General'!$C$11:$CG$510,MATCH(S$6,'Resultados General'!$C$10:$CG$10,0),0),"")</f>
        <v>#NAME?</v>
      </c>
      <c r="T163" s="29" t="str">
        <f t="shared" ca="1" si="154"/>
        <v/>
      </c>
      <c r="U163" s="29" t="str">
        <f t="shared" ca="1" si="155"/>
        <v/>
      </c>
      <c r="V163" s="29" t="e">
        <f ca="1">+_xlfn.IFNA(VLOOKUP($B163,'Resultados General'!$C$11:$CG$510,MATCH(V$6,'Resultados General'!$C$10:$CG$10,0),0),"")</f>
        <v>#NAME?</v>
      </c>
      <c r="W163" s="29" t="str">
        <f t="shared" ca="1" si="156"/>
        <v/>
      </c>
      <c r="X163" s="29" t="str">
        <f t="shared" ca="1" si="157"/>
        <v/>
      </c>
      <c r="Y163" s="29" t="e">
        <f ca="1">+_xlfn.IFNA(VLOOKUP($B163,'Resultados General'!$C$11:$CG$510,MATCH(Y$6,'Resultados General'!$C$10:$CG$10,0),0),"")</f>
        <v>#NAME?</v>
      </c>
      <c r="Z163" s="29" t="str">
        <f t="shared" ca="1" si="158"/>
        <v/>
      </c>
      <c r="AA163" s="29" t="str">
        <f t="shared" ca="1" si="159"/>
        <v/>
      </c>
      <c r="AB163" s="29" t="e">
        <f ca="1">+_xlfn.IFNA(VLOOKUP($B163,'Resultados General'!$C$11:$CG$510,MATCH(AB$6,'Resultados General'!$C$10:$CG$10,0),0),"")</f>
        <v>#NAME?</v>
      </c>
      <c r="AC163" s="29" t="str">
        <f t="shared" ca="1" si="160"/>
        <v/>
      </c>
      <c r="AD163" s="29" t="str">
        <f t="shared" ca="1" si="161"/>
        <v/>
      </c>
      <c r="AE163" s="29" t="e">
        <f ca="1">+_xlfn.IFNA(VLOOKUP($B163,'Resultados General'!$C$11:$CG$510,MATCH(AE$6,'Resultados General'!$C$10:$CG$10,0),0),"")</f>
        <v>#NAME?</v>
      </c>
      <c r="AF163" s="29" t="str">
        <f t="shared" ca="1" si="162"/>
        <v/>
      </c>
      <c r="AG163" s="29" t="str">
        <f t="shared" ca="1" si="163"/>
        <v/>
      </c>
      <c r="AH163" s="29" t="e">
        <f ca="1">+_xlfn.IFNA(VLOOKUP($B163,'Resultados General'!$C$11:$CG$510,MATCH(AH$6,'Resultados General'!$C$10:$CG$10,0),0),"")</f>
        <v>#NAME?</v>
      </c>
      <c r="AI163" s="29" t="str">
        <f t="shared" ca="1" si="164"/>
        <v/>
      </c>
      <c r="AJ163" s="29" t="str">
        <f t="shared" ca="1" si="165"/>
        <v/>
      </c>
      <c r="AK163" s="29" t="e">
        <f ca="1">+_xlfn.IFNA(VLOOKUP($B163,'Resultados General'!$C$11:$CG$510,MATCH(AK$6,'Resultados General'!$C$10:$CG$10,0),0),"")</f>
        <v>#NAME?</v>
      </c>
      <c r="AL163" s="29" t="str">
        <f t="shared" ca="1" si="166"/>
        <v/>
      </c>
      <c r="AM163" s="29" t="str">
        <f t="shared" ca="1" si="167"/>
        <v/>
      </c>
      <c r="AN163" s="29" t="e">
        <f ca="1">+_xlfn.IFNA(VLOOKUP($B163,'Resultados General'!$C$11:$CG$510,MATCH(AN$6,'Resultados General'!$C$10:$CG$10,0),0),"")</f>
        <v>#NAME?</v>
      </c>
      <c r="AO163" s="29" t="str">
        <f t="shared" ca="1" si="168"/>
        <v/>
      </c>
      <c r="AP163" s="29" t="str">
        <f t="shared" ca="1" si="169"/>
        <v/>
      </c>
      <c r="AQ163" s="29" t="e">
        <f ca="1">+_xlfn.IFNA(VLOOKUP($B163,'Resultados General'!$C$11:$CG$510,MATCH(AQ$6,'Resultados General'!$C$10:$CG$10,0),0),"")</f>
        <v>#NAME?</v>
      </c>
      <c r="AR163" s="29" t="str">
        <f t="shared" ca="1" si="170"/>
        <v/>
      </c>
      <c r="AS163" s="29" t="str">
        <f t="shared" ca="1" si="171"/>
        <v/>
      </c>
      <c r="AT163" s="29" t="e">
        <f ca="1">+_xlfn.IFNA(VLOOKUP($B163,'Resultados General'!$C$11:$CG$510,MATCH(AT$6,'Resultados General'!$C$10:$CG$10,0),0),"")</f>
        <v>#NAME?</v>
      </c>
      <c r="AU163" s="29" t="str">
        <f t="shared" ca="1" si="172"/>
        <v/>
      </c>
      <c r="AV163" s="29" t="str">
        <f t="shared" ca="1" si="173"/>
        <v/>
      </c>
      <c r="AW163" s="29" t="e">
        <f ca="1">+_xlfn.IFNA(VLOOKUP($B163,'Resultados General'!$C$11:$CG$510,MATCH(AW$6,'Resultados General'!$C$10:$CG$10,0),0),"")</f>
        <v>#NAME?</v>
      </c>
      <c r="AX163" s="29" t="str">
        <f t="shared" ca="1" si="174"/>
        <v/>
      </c>
      <c r="AY163" s="29" t="str">
        <f t="shared" ca="1" si="175"/>
        <v/>
      </c>
      <c r="AZ163" s="29" t="e">
        <f ca="1">+_xlfn.IFNA(VLOOKUP($B163,'Resultados General'!$C$11:$CG$510,MATCH(AZ$6,'Resultados General'!$C$10:$CG$10,0),0),"")</f>
        <v>#NAME?</v>
      </c>
      <c r="BA163" s="29" t="str">
        <f t="shared" ca="1" si="176"/>
        <v/>
      </c>
      <c r="BB163" s="29" t="str">
        <f t="shared" ca="1" si="177"/>
        <v/>
      </c>
      <c r="BC163" s="29" t="e">
        <f ca="1">+_xlfn.IFNA(VLOOKUP($B163,'Resultados General'!$C$11:$CG$510,MATCH(BC$6,'Resultados General'!$C$10:$CG$10,0),0),"")</f>
        <v>#NAME?</v>
      </c>
      <c r="BD163" s="29" t="str">
        <f t="shared" ca="1" si="178"/>
        <v/>
      </c>
      <c r="BE163" s="29" t="str">
        <f t="shared" ca="1" si="179"/>
        <v/>
      </c>
      <c r="BF163" s="29" t="e">
        <f ca="1">+_xlfn.IFNA(VLOOKUP($B163,'Resultados General'!$C$11:$CG$510,MATCH(BF$6,'Resultados General'!$C$10:$CG$10,0),0),"")</f>
        <v>#NAME?</v>
      </c>
      <c r="BG163" s="29" t="str">
        <f t="shared" ca="1" si="180"/>
        <v/>
      </c>
      <c r="BH163" s="29" t="str">
        <f t="shared" ca="1" si="181"/>
        <v/>
      </c>
      <c r="BI163" s="29" t="e">
        <f ca="1">+_xlfn.IFNA(VLOOKUP($B163,'Resultados General'!$C$11:$CG$510,MATCH(BI$6,'Resultados General'!$C$10:$CG$10,0),0),"")</f>
        <v>#NAME?</v>
      </c>
      <c r="BJ163" s="29" t="str">
        <f t="shared" ca="1" si="182"/>
        <v/>
      </c>
      <c r="BK163" s="29" t="str">
        <f t="shared" ca="1" si="183"/>
        <v/>
      </c>
      <c r="BL163" s="29" t="e">
        <f ca="1">+_xlfn.IFNA(VLOOKUP($B163,'Resultados General'!$C$11:$CG$510,MATCH(BL$6,'Resultados General'!$C$10:$CG$10,0),0),"")</f>
        <v>#NAME?</v>
      </c>
      <c r="BM163" s="29" t="str">
        <f t="shared" ca="1" si="184"/>
        <v/>
      </c>
      <c r="BN163" s="29" t="str">
        <f t="shared" ca="1" si="185"/>
        <v/>
      </c>
      <c r="BO163" s="29" t="e">
        <f ca="1">+_xlfn.IFNA(VLOOKUP($B163,'Resultados General'!$C$11:$CG$510,MATCH(BO$6,'Resultados General'!$C$10:$CG$10,0),0),"")</f>
        <v>#NAME?</v>
      </c>
      <c r="BP163" s="29" t="str">
        <f t="shared" ca="1" si="186"/>
        <v/>
      </c>
      <c r="BQ163" s="29" t="str">
        <f t="shared" ca="1" si="187"/>
        <v/>
      </c>
      <c r="BR163" s="29" t="e">
        <f ca="1">+_xlfn.IFNA(VLOOKUP($B163,'Resultados General'!$C$11:$CG$510,MATCH(BR$6,'Resultados General'!$C$10:$CG$10,0),0),"")</f>
        <v>#NAME?</v>
      </c>
      <c r="BS163" s="29" t="str">
        <f t="shared" ca="1" si="188"/>
        <v/>
      </c>
      <c r="BT163" s="29" t="str">
        <f t="shared" ca="1" si="189"/>
        <v/>
      </c>
      <c r="BU163" s="29" t="e">
        <f ca="1">+_xlfn.IFNA(VLOOKUP($B163,'Resultados General'!$C$11:$CG$510,MATCH(BU$6,'Resultados General'!$C$10:$CG$10,0),0),"")</f>
        <v>#NAME?</v>
      </c>
      <c r="BV163" s="29" t="str">
        <f t="shared" ca="1" si="190"/>
        <v/>
      </c>
      <c r="BW163" s="29" t="str">
        <f t="shared" ca="1" si="191"/>
        <v/>
      </c>
      <c r="BX163" s="29" t="e">
        <f ca="1">+_xlfn.IFNA(VLOOKUP($B163,'Resultados General'!$C$11:$CG$510,MATCH(BX$6,'Resultados General'!$C$10:$CG$10,0),0),"")</f>
        <v>#NAME?</v>
      </c>
      <c r="BY163" s="29" t="str">
        <f t="shared" ca="1" si="192"/>
        <v/>
      </c>
      <c r="BZ163" s="29" t="str">
        <f t="shared" ca="1" si="193"/>
        <v/>
      </c>
      <c r="CA163" s="29" t="e">
        <f ca="1">+_xlfn.IFNA(VLOOKUP($B163,'Resultados General'!$C$11:$CG$510,MATCH(CA$6,'Resultados General'!$C$10:$CG$10,0),0),"")</f>
        <v>#NAME?</v>
      </c>
      <c r="CB163" s="29" t="str">
        <f t="shared" ca="1" si="194"/>
        <v/>
      </c>
      <c r="CC163" s="29" t="str">
        <f t="shared" ca="1" si="195"/>
        <v/>
      </c>
      <c r="CD163" s="29" t="e">
        <f ca="1">+_xlfn.IFNA(VLOOKUP($B163,'Resultados General'!$C$11:$CG$510,MATCH(CD$6,'Resultados General'!$C$10:$CG$10,0),0),"")</f>
        <v>#NAME?</v>
      </c>
      <c r="CE163" s="29" t="str">
        <f t="shared" ca="1" si="196"/>
        <v/>
      </c>
      <c r="CF163" s="29" t="str">
        <f t="shared" ca="1" si="197"/>
        <v/>
      </c>
      <c r="CG163" s="29" t="e">
        <f ca="1">+_xlfn.IFNA(VLOOKUP($B163,'Resultados General'!$C$11:$CG$510,MATCH(CG$6,'Resultados General'!$C$10:$CG$10,0),0),"")</f>
        <v>#NAME?</v>
      </c>
      <c r="CH163" s="29" t="str">
        <f t="shared" ca="1" si="198"/>
        <v/>
      </c>
      <c r="CI163" s="29" t="str">
        <f t="shared" ca="1" si="199"/>
        <v/>
      </c>
      <c r="CJ163" s="29" t="e">
        <f ca="1">+_xlfn.IFNA(VLOOKUP($B163,'Resultados General'!$C$11:$CG$510,MATCH(CJ$6,'Resultados General'!$C$10:$CG$10,0),0),"")</f>
        <v>#NAME?</v>
      </c>
      <c r="CK163" s="29" t="str">
        <f t="shared" ca="1" si="200"/>
        <v/>
      </c>
      <c r="CL163" s="29" t="str">
        <f t="shared" ca="1" si="201"/>
        <v/>
      </c>
      <c r="CM163" s="29" t="e">
        <f ca="1">+_xlfn.IFNA(VLOOKUP($B163,'Resultados General'!$C$11:$CG$510,MATCH(CM$6,'Resultados General'!$C$10:$CG$10,0),0),"")</f>
        <v>#NAME?</v>
      </c>
      <c r="CN163" s="29" t="str">
        <f t="shared" ca="1" si="202"/>
        <v/>
      </c>
      <c r="CO163" s="29" t="str">
        <f t="shared" ca="1" si="203"/>
        <v/>
      </c>
      <c r="CP163" s="29" t="e">
        <f ca="1">+_xlfn.IFNA(VLOOKUP($B163,'Resultados General'!$C$11:$CG$510,MATCH(CP$6,'Resultados General'!$C$10:$CG$10,0),0),"")</f>
        <v>#NAME?</v>
      </c>
      <c r="CQ163" s="29" t="str">
        <f t="shared" ca="1" si="204"/>
        <v/>
      </c>
      <c r="CR163" s="29" t="str">
        <f t="shared" ca="1" si="205"/>
        <v/>
      </c>
      <c r="CS163" s="29" t="e">
        <f ca="1">+_xlfn.IFNA(VLOOKUP($B163,'Resultados General'!$C$11:$CG$510,MATCH(CS$6,'Resultados General'!$C$10:$CG$10,0),0),"")</f>
        <v>#NAME?</v>
      </c>
      <c r="CT163" s="29" t="str">
        <f t="shared" ca="1" si="206"/>
        <v/>
      </c>
      <c r="CU163" s="29" t="str">
        <f t="shared" ca="1" si="207"/>
        <v/>
      </c>
      <c r="CV163" s="29" t="e">
        <f ca="1">+_xlfn.IFNA(VLOOKUP($B163,'Resultados General'!$C$11:$CG$510,MATCH(CV$6,'Resultados General'!$C$10:$CG$10,0),0),"")</f>
        <v>#NAME?</v>
      </c>
      <c r="CW163" s="29" t="str">
        <f t="shared" ca="1" si="208"/>
        <v/>
      </c>
      <c r="CX163" s="29" t="str">
        <f t="shared" ca="1" si="209"/>
        <v/>
      </c>
      <c r="CY163" s="29" t="e">
        <f ca="1">+_xlfn.IFNA(VLOOKUP($B163,'Resultados General'!$C$11:$CG$510,MATCH(CY$6,'Resultados General'!$C$10:$CG$10,0),0),"")</f>
        <v>#NAME?</v>
      </c>
      <c r="CZ163" s="29" t="str">
        <f t="shared" ca="1" si="210"/>
        <v/>
      </c>
      <c r="DA163" s="29" t="str">
        <f t="shared" ca="1" si="211"/>
        <v/>
      </c>
      <c r="DB163" s="29" t="e">
        <f ca="1">+_xlfn.IFNA(VLOOKUP($B163,'Resultados General'!$C$11:$CG$510,MATCH(DB$6,'Resultados General'!$C$10:$CG$10,0),0),"")</f>
        <v>#NAME?</v>
      </c>
      <c r="DC163" s="29" t="str">
        <f t="shared" ca="1" si="212"/>
        <v/>
      </c>
      <c r="DD163" s="29" t="str">
        <f t="shared" ca="1" si="213"/>
        <v/>
      </c>
      <c r="DE163" s="29" t="e">
        <f ca="1">+_xlfn.IFNA(VLOOKUP($B163,'Resultados General'!$C$11:$CG$510,MATCH(DE$6,'Resultados General'!$C$10:$CG$10,0),0),"")</f>
        <v>#NAME?</v>
      </c>
      <c r="DF163" s="29" t="str">
        <f t="shared" ca="1" si="214"/>
        <v/>
      </c>
      <c r="DG163" s="29" t="str">
        <f t="shared" ca="1" si="215"/>
        <v/>
      </c>
      <c r="DH163" s="29" t="e">
        <f ca="1">+_xlfn.IFNA(VLOOKUP($B163,'Resultados General'!$C$11:$CG$510,MATCH(DH$6,'Resultados General'!$C$10:$CG$10,0),0),"")</f>
        <v>#NAME?</v>
      </c>
      <c r="DI163" s="29" t="str">
        <f t="shared" ca="1" si="216"/>
        <v/>
      </c>
      <c r="DJ163" s="29" t="str">
        <f t="shared" ca="1" si="217"/>
        <v/>
      </c>
      <c r="DK163" s="29" t="e">
        <f ca="1">+_xlfn.IFNA(VLOOKUP($B163,'Resultados General'!$C$11:$CG$510,MATCH(DK$6,'Resultados General'!$C$10:$CG$10,0),0),"")</f>
        <v>#NAME?</v>
      </c>
      <c r="DL163" s="29" t="str">
        <f t="shared" ca="1" si="218"/>
        <v/>
      </c>
      <c r="DM163" s="29" t="str">
        <f t="shared" ca="1" si="219"/>
        <v/>
      </c>
      <c r="DN163" s="29" t="e">
        <f ca="1">+_xlfn.IFNA(VLOOKUP($B163,'Resultados General'!$C$11:$CG$510,MATCH(DN$6,'Resultados General'!$C$10:$CG$10,0),0),"")</f>
        <v>#NAME?</v>
      </c>
      <c r="DO163" s="29" t="str">
        <f t="shared" ca="1" si="220"/>
        <v/>
      </c>
      <c r="DP163" s="29" t="str">
        <f t="shared" ca="1" si="221"/>
        <v/>
      </c>
    </row>
    <row r="164" spans="2:120">
      <c r="B164" s="219" t="str">
        <f>+IF('Resultados General'!C167="","",'Resultados General'!C167)</f>
        <v/>
      </c>
      <c r="C164" s="134" t="e">
        <f ca="1">+_xlfn.IFNA(VLOOKUP('Distribución de puestos'!B164,'Resultados General'!$C$11:$J$510,8,0),"")</f>
        <v>#NAME?</v>
      </c>
      <c r="D164" s="135" t="e">
        <f ca="1">+_xlfn.IFNA(VLOOKUP(B164,'Resultados General'!$C$11:$L$510,10,0),"")</f>
        <v>#NAME?</v>
      </c>
      <c r="E164" s="26" t="s">
        <v>76</v>
      </c>
      <c r="F164" s="26" t="s">
        <v>76</v>
      </c>
      <c r="G164" s="135" t="str">
        <f t="shared" ca="1" si="222"/>
        <v/>
      </c>
      <c r="H164" s="135" t="str">
        <f t="shared" ca="1" si="223"/>
        <v/>
      </c>
      <c r="I164" s="219" t="str">
        <f t="shared" si="224"/>
        <v/>
      </c>
      <c r="J164" s="138"/>
      <c r="M164" s="29" t="e">
        <f ca="1">+_xlfn.IFNA(VLOOKUP($B164,'Resultados General'!$C$11:$CG$510,MATCH(M$6,'Resultados General'!$C$10:$CG$10,0),0),"")</f>
        <v>#NAME?</v>
      </c>
      <c r="N164" s="29" t="str">
        <f t="shared" ca="1" si="150"/>
        <v/>
      </c>
      <c r="O164" s="29" t="str">
        <f t="shared" ca="1" si="151"/>
        <v/>
      </c>
      <c r="P164" s="29" t="e">
        <f ca="1">+_xlfn.IFNA(VLOOKUP($B164,'Resultados General'!$C$11:$CG$510,MATCH(P$6,'Resultados General'!$C$10:$CG$10,0),0),"")</f>
        <v>#NAME?</v>
      </c>
      <c r="Q164" s="29" t="str">
        <f t="shared" ca="1" si="152"/>
        <v/>
      </c>
      <c r="R164" s="29" t="str">
        <f t="shared" ca="1" si="153"/>
        <v/>
      </c>
      <c r="S164" s="29" t="e">
        <f ca="1">+_xlfn.IFNA(VLOOKUP($B164,'Resultados General'!$C$11:$CG$510,MATCH(S$6,'Resultados General'!$C$10:$CG$10,0),0),"")</f>
        <v>#NAME?</v>
      </c>
      <c r="T164" s="29" t="str">
        <f t="shared" ca="1" si="154"/>
        <v/>
      </c>
      <c r="U164" s="29" t="str">
        <f t="shared" ca="1" si="155"/>
        <v/>
      </c>
      <c r="V164" s="29" t="e">
        <f ca="1">+_xlfn.IFNA(VLOOKUP($B164,'Resultados General'!$C$11:$CG$510,MATCH(V$6,'Resultados General'!$C$10:$CG$10,0),0),"")</f>
        <v>#NAME?</v>
      </c>
      <c r="W164" s="29" t="str">
        <f t="shared" ca="1" si="156"/>
        <v/>
      </c>
      <c r="X164" s="29" t="str">
        <f t="shared" ca="1" si="157"/>
        <v/>
      </c>
      <c r="Y164" s="29" t="e">
        <f ca="1">+_xlfn.IFNA(VLOOKUP($B164,'Resultados General'!$C$11:$CG$510,MATCH(Y$6,'Resultados General'!$C$10:$CG$10,0),0),"")</f>
        <v>#NAME?</v>
      </c>
      <c r="Z164" s="29" t="str">
        <f t="shared" ca="1" si="158"/>
        <v/>
      </c>
      <c r="AA164" s="29" t="str">
        <f t="shared" ca="1" si="159"/>
        <v/>
      </c>
      <c r="AB164" s="29" t="e">
        <f ca="1">+_xlfn.IFNA(VLOOKUP($B164,'Resultados General'!$C$11:$CG$510,MATCH(AB$6,'Resultados General'!$C$10:$CG$10,0),0),"")</f>
        <v>#NAME?</v>
      </c>
      <c r="AC164" s="29" t="str">
        <f t="shared" ca="1" si="160"/>
        <v/>
      </c>
      <c r="AD164" s="29" t="str">
        <f t="shared" ca="1" si="161"/>
        <v/>
      </c>
      <c r="AE164" s="29" t="e">
        <f ca="1">+_xlfn.IFNA(VLOOKUP($B164,'Resultados General'!$C$11:$CG$510,MATCH(AE$6,'Resultados General'!$C$10:$CG$10,0),0),"")</f>
        <v>#NAME?</v>
      </c>
      <c r="AF164" s="29" t="str">
        <f t="shared" ca="1" si="162"/>
        <v/>
      </c>
      <c r="AG164" s="29" t="str">
        <f t="shared" ca="1" si="163"/>
        <v/>
      </c>
      <c r="AH164" s="29" t="e">
        <f ca="1">+_xlfn.IFNA(VLOOKUP($B164,'Resultados General'!$C$11:$CG$510,MATCH(AH$6,'Resultados General'!$C$10:$CG$10,0),0),"")</f>
        <v>#NAME?</v>
      </c>
      <c r="AI164" s="29" t="str">
        <f t="shared" ca="1" si="164"/>
        <v/>
      </c>
      <c r="AJ164" s="29" t="str">
        <f t="shared" ca="1" si="165"/>
        <v/>
      </c>
      <c r="AK164" s="29" t="e">
        <f ca="1">+_xlfn.IFNA(VLOOKUP($B164,'Resultados General'!$C$11:$CG$510,MATCH(AK$6,'Resultados General'!$C$10:$CG$10,0),0),"")</f>
        <v>#NAME?</v>
      </c>
      <c r="AL164" s="29" t="str">
        <f t="shared" ca="1" si="166"/>
        <v/>
      </c>
      <c r="AM164" s="29" t="str">
        <f t="shared" ca="1" si="167"/>
        <v/>
      </c>
      <c r="AN164" s="29" t="e">
        <f ca="1">+_xlfn.IFNA(VLOOKUP($B164,'Resultados General'!$C$11:$CG$510,MATCH(AN$6,'Resultados General'!$C$10:$CG$10,0),0),"")</f>
        <v>#NAME?</v>
      </c>
      <c r="AO164" s="29" t="str">
        <f t="shared" ca="1" si="168"/>
        <v/>
      </c>
      <c r="AP164" s="29" t="str">
        <f t="shared" ca="1" si="169"/>
        <v/>
      </c>
      <c r="AQ164" s="29" t="e">
        <f ca="1">+_xlfn.IFNA(VLOOKUP($B164,'Resultados General'!$C$11:$CG$510,MATCH(AQ$6,'Resultados General'!$C$10:$CG$10,0),0),"")</f>
        <v>#NAME?</v>
      </c>
      <c r="AR164" s="29" t="str">
        <f t="shared" ca="1" si="170"/>
        <v/>
      </c>
      <c r="AS164" s="29" t="str">
        <f t="shared" ca="1" si="171"/>
        <v/>
      </c>
      <c r="AT164" s="29" t="e">
        <f ca="1">+_xlfn.IFNA(VLOOKUP($B164,'Resultados General'!$C$11:$CG$510,MATCH(AT$6,'Resultados General'!$C$10:$CG$10,0),0),"")</f>
        <v>#NAME?</v>
      </c>
      <c r="AU164" s="29" t="str">
        <f t="shared" ca="1" si="172"/>
        <v/>
      </c>
      <c r="AV164" s="29" t="str">
        <f t="shared" ca="1" si="173"/>
        <v/>
      </c>
      <c r="AW164" s="29" t="e">
        <f ca="1">+_xlfn.IFNA(VLOOKUP($B164,'Resultados General'!$C$11:$CG$510,MATCH(AW$6,'Resultados General'!$C$10:$CG$10,0),0),"")</f>
        <v>#NAME?</v>
      </c>
      <c r="AX164" s="29" t="str">
        <f t="shared" ca="1" si="174"/>
        <v/>
      </c>
      <c r="AY164" s="29" t="str">
        <f t="shared" ca="1" si="175"/>
        <v/>
      </c>
      <c r="AZ164" s="29" t="e">
        <f ca="1">+_xlfn.IFNA(VLOOKUP($B164,'Resultados General'!$C$11:$CG$510,MATCH(AZ$6,'Resultados General'!$C$10:$CG$10,0),0),"")</f>
        <v>#NAME?</v>
      </c>
      <c r="BA164" s="29" t="str">
        <f t="shared" ca="1" si="176"/>
        <v/>
      </c>
      <c r="BB164" s="29" t="str">
        <f t="shared" ca="1" si="177"/>
        <v/>
      </c>
      <c r="BC164" s="29" t="e">
        <f ca="1">+_xlfn.IFNA(VLOOKUP($B164,'Resultados General'!$C$11:$CG$510,MATCH(BC$6,'Resultados General'!$C$10:$CG$10,0),0),"")</f>
        <v>#NAME?</v>
      </c>
      <c r="BD164" s="29" t="str">
        <f t="shared" ca="1" si="178"/>
        <v/>
      </c>
      <c r="BE164" s="29" t="str">
        <f t="shared" ca="1" si="179"/>
        <v/>
      </c>
      <c r="BF164" s="29" t="e">
        <f ca="1">+_xlfn.IFNA(VLOOKUP($B164,'Resultados General'!$C$11:$CG$510,MATCH(BF$6,'Resultados General'!$C$10:$CG$10,0),0),"")</f>
        <v>#NAME?</v>
      </c>
      <c r="BG164" s="29" t="str">
        <f t="shared" ca="1" si="180"/>
        <v/>
      </c>
      <c r="BH164" s="29" t="str">
        <f t="shared" ca="1" si="181"/>
        <v/>
      </c>
      <c r="BI164" s="29" t="e">
        <f ca="1">+_xlfn.IFNA(VLOOKUP($B164,'Resultados General'!$C$11:$CG$510,MATCH(BI$6,'Resultados General'!$C$10:$CG$10,0),0),"")</f>
        <v>#NAME?</v>
      </c>
      <c r="BJ164" s="29" t="str">
        <f t="shared" ca="1" si="182"/>
        <v/>
      </c>
      <c r="BK164" s="29" t="str">
        <f t="shared" ca="1" si="183"/>
        <v/>
      </c>
      <c r="BL164" s="29" t="e">
        <f ca="1">+_xlfn.IFNA(VLOOKUP($B164,'Resultados General'!$C$11:$CG$510,MATCH(BL$6,'Resultados General'!$C$10:$CG$10,0),0),"")</f>
        <v>#NAME?</v>
      </c>
      <c r="BM164" s="29" t="str">
        <f t="shared" ca="1" si="184"/>
        <v/>
      </c>
      <c r="BN164" s="29" t="str">
        <f t="shared" ca="1" si="185"/>
        <v/>
      </c>
      <c r="BO164" s="29" t="e">
        <f ca="1">+_xlfn.IFNA(VLOOKUP($B164,'Resultados General'!$C$11:$CG$510,MATCH(BO$6,'Resultados General'!$C$10:$CG$10,0),0),"")</f>
        <v>#NAME?</v>
      </c>
      <c r="BP164" s="29" t="str">
        <f t="shared" ca="1" si="186"/>
        <v/>
      </c>
      <c r="BQ164" s="29" t="str">
        <f t="shared" ca="1" si="187"/>
        <v/>
      </c>
      <c r="BR164" s="29" t="e">
        <f ca="1">+_xlfn.IFNA(VLOOKUP($B164,'Resultados General'!$C$11:$CG$510,MATCH(BR$6,'Resultados General'!$C$10:$CG$10,0),0),"")</f>
        <v>#NAME?</v>
      </c>
      <c r="BS164" s="29" t="str">
        <f t="shared" ca="1" si="188"/>
        <v/>
      </c>
      <c r="BT164" s="29" t="str">
        <f t="shared" ca="1" si="189"/>
        <v/>
      </c>
      <c r="BU164" s="29" t="e">
        <f ca="1">+_xlfn.IFNA(VLOOKUP($B164,'Resultados General'!$C$11:$CG$510,MATCH(BU$6,'Resultados General'!$C$10:$CG$10,0),0),"")</f>
        <v>#NAME?</v>
      </c>
      <c r="BV164" s="29" t="str">
        <f t="shared" ca="1" si="190"/>
        <v/>
      </c>
      <c r="BW164" s="29" t="str">
        <f t="shared" ca="1" si="191"/>
        <v/>
      </c>
      <c r="BX164" s="29" t="e">
        <f ca="1">+_xlfn.IFNA(VLOOKUP($B164,'Resultados General'!$C$11:$CG$510,MATCH(BX$6,'Resultados General'!$C$10:$CG$10,0),0),"")</f>
        <v>#NAME?</v>
      </c>
      <c r="BY164" s="29" t="str">
        <f t="shared" ca="1" si="192"/>
        <v/>
      </c>
      <c r="BZ164" s="29" t="str">
        <f t="shared" ca="1" si="193"/>
        <v/>
      </c>
      <c r="CA164" s="29" t="e">
        <f ca="1">+_xlfn.IFNA(VLOOKUP($B164,'Resultados General'!$C$11:$CG$510,MATCH(CA$6,'Resultados General'!$C$10:$CG$10,0),0),"")</f>
        <v>#NAME?</v>
      </c>
      <c r="CB164" s="29" t="str">
        <f t="shared" ca="1" si="194"/>
        <v/>
      </c>
      <c r="CC164" s="29" t="str">
        <f t="shared" ca="1" si="195"/>
        <v/>
      </c>
      <c r="CD164" s="29" t="e">
        <f ca="1">+_xlfn.IFNA(VLOOKUP($B164,'Resultados General'!$C$11:$CG$510,MATCH(CD$6,'Resultados General'!$C$10:$CG$10,0),0),"")</f>
        <v>#NAME?</v>
      </c>
      <c r="CE164" s="29" t="str">
        <f t="shared" ca="1" si="196"/>
        <v/>
      </c>
      <c r="CF164" s="29" t="str">
        <f t="shared" ca="1" si="197"/>
        <v/>
      </c>
      <c r="CG164" s="29" t="e">
        <f ca="1">+_xlfn.IFNA(VLOOKUP($B164,'Resultados General'!$C$11:$CG$510,MATCH(CG$6,'Resultados General'!$C$10:$CG$10,0),0),"")</f>
        <v>#NAME?</v>
      </c>
      <c r="CH164" s="29" t="str">
        <f t="shared" ca="1" si="198"/>
        <v/>
      </c>
      <c r="CI164" s="29" t="str">
        <f t="shared" ca="1" si="199"/>
        <v/>
      </c>
      <c r="CJ164" s="29" t="e">
        <f ca="1">+_xlfn.IFNA(VLOOKUP($B164,'Resultados General'!$C$11:$CG$510,MATCH(CJ$6,'Resultados General'!$C$10:$CG$10,0),0),"")</f>
        <v>#NAME?</v>
      </c>
      <c r="CK164" s="29" t="str">
        <f t="shared" ca="1" si="200"/>
        <v/>
      </c>
      <c r="CL164" s="29" t="str">
        <f t="shared" ca="1" si="201"/>
        <v/>
      </c>
      <c r="CM164" s="29" t="e">
        <f ca="1">+_xlfn.IFNA(VLOOKUP($B164,'Resultados General'!$C$11:$CG$510,MATCH(CM$6,'Resultados General'!$C$10:$CG$10,0),0),"")</f>
        <v>#NAME?</v>
      </c>
      <c r="CN164" s="29" t="str">
        <f t="shared" ca="1" si="202"/>
        <v/>
      </c>
      <c r="CO164" s="29" t="str">
        <f t="shared" ca="1" si="203"/>
        <v/>
      </c>
      <c r="CP164" s="29" t="e">
        <f ca="1">+_xlfn.IFNA(VLOOKUP($B164,'Resultados General'!$C$11:$CG$510,MATCH(CP$6,'Resultados General'!$C$10:$CG$10,0),0),"")</f>
        <v>#NAME?</v>
      </c>
      <c r="CQ164" s="29" t="str">
        <f t="shared" ca="1" si="204"/>
        <v/>
      </c>
      <c r="CR164" s="29" t="str">
        <f t="shared" ca="1" si="205"/>
        <v/>
      </c>
      <c r="CS164" s="29" t="e">
        <f ca="1">+_xlfn.IFNA(VLOOKUP($B164,'Resultados General'!$C$11:$CG$510,MATCH(CS$6,'Resultados General'!$C$10:$CG$10,0),0),"")</f>
        <v>#NAME?</v>
      </c>
      <c r="CT164" s="29" t="str">
        <f t="shared" ca="1" si="206"/>
        <v/>
      </c>
      <c r="CU164" s="29" t="str">
        <f t="shared" ca="1" si="207"/>
        <v/>
      </c>
      <c r="CV164" s="29" t="e">
        <f ca="1">+_xlfn.IFNA(VLOOKUP($B164,'Resultados General'!$C$11:$CG$510,MATCH(CV$6,'Resultados General'!$C$10:$CG$10,0),0),"")</f>
        <v>#NAME?</v>
      </c>
      <c r="CW164" s="29" t="str">
        <f t="shared" ca="1" si="208"/>
        <v/>
      </c>
      <c r="CX164" s="29" t="str">
        <f t="shared" ca="1" si="209"/>
        <v/>
      </c>
      <c r="CY164" s="29" t="e">
        <f ca="1">+_xlfn.IFNA(VLOOKUP($B164,'Resultados General'!$C$11:$CG$510,MATCH(CY$6,'Resultados General'!$C$10:$CG$10,0),0),"")</f>
        <v>#NAME?</v>
      </c>
      <c r="CZ164" s="29" t="str">
        <f t="shared" ca="1" si="210"/>
        <v/>
      </c>
      <c r="DA164" s="29" t="str">
        <f t="shared" ca="1" si="211"/>
        <v/>
      </c>
      <c r="DB164" s="29" t="e">
        <f ca="1">+_xlfn.IFNA(VLOOKUP($B164,'Resultados General'!$C$11:$CG$510,MATCH(DB$6,'Resultados General'!$C$10:$CG$10,0),0),"")</f>
        <v>#NAME?</v>
      </c>
      <c r="DC164" s="29" t="str">
        <f t="shared" ca="1" si="212"/>
        <v/>
      </c>
      <c r="DD164" s="29" t="str">
        <f t="shared" ca="1" si="213"/>
        <v/>
      </c>
      <c r="DE164" s="29" t="e">
        <f ca="1">+_xlfn.IFNA(VLOOKUP($B164,'Resultados General'!$C$11:$CG$510,MATCH(DE$6,'Resultados General'!$C$10:$CG$10,0),0),"")</f>
        <v>#NAME?</v>
      </c>
      <c r="DF164" s="29" t="str">
        <f t="shared" ca="1" si="214"/>
        <v/>
      </c>
      <c r="DG164" s="29" t="str">
        <f t="shared" ca="1" si="215"/>
        <v/>
      </c>
      <c r="DH164" s="29" t="e">
        <f ca="1">+_xlfn.IFNA(VLOOKUP($B164,'Resultados General'!$C$11:$CG$510,MATCH(DH$6,'Resultados General'!$C$10:$CG$10,0),0),"")</f>
        <v>#NAME?</v>
      </c>
      <c r="DI164" s="29" t="str">
        <f t="shared" ca="1" si="216"/>
        <v/>
      </c>
      <c r="DJ164" s="29" t="str">
        <f t="shared" ca="1" si="217"/>
        <v/>
      </c>
      <c r="DK164" s="29" t="e">
        <f ca="1">+_xlfn.IFNA(VLOOKUP($B164,'Resultados General'!$C$11:$CG$510,MATCH(DK$6,'Resultados General'!$C$10:$CG$10,0),0),"")</f>
        <v>#NAME?</v>
      </c>
      <c r="DL164" s="29" t="str">
        <f t="shared" ca="1" si="218"/>
        <v/>
      </c>
      <c r="DM164" s="29" t="str">
        <f t="shared" ca="1" si="219"/>
        <v/>
      </c>
      <c r="DN164" s="29" t="e">
        <f ca="1">+_xlfn.IFNA(VLOOKUP($B164,'Resultados General'!$C$11:$CG$510,MATCH(DN$6,'Resultados General'!$C$10:$CG$10,0),0),"")</f>
        <v>#NAME?</v>
      </c>
      <c r="DO164" s="29" t="str">
        <f t="shared" ca="1" si="220"/>
        <v/>
      </c>
      <c r="DP164" s="29" t="str">
        <f t="shared" ca="1" si="221"/>
        <v/>
      </c>
    </row>
    <row r="165" spans="2:120">
      <c r="B165" s="219" t="str">
        <f>+IF('Resultados General'!C168="","",'Resultados General'!C168)</f>
        <v/>
      </c>
      <c r="C165" s="134" t="e">
        <f ca="1">+_xlfn.IFNA(VLOOKUP('Distribución de puestos'!B165,'Resultados General'!$C$11:$J$510,8,0),"")</f>
        <v>#NAME?</v>
      </c>
      <c r="D165" s="135" t="e">
        <f ca="1">+_xlfn.IFNA(VLOOKUP(B165,'Resultados General'!$C$11:$L$510,10,0),"")</f>
        <v>#NAME?</v>
      </c>
      <c r="E165" s="26" t="s">
        <v>76</v>
      </c>
      <c r="F165" s="26" t="s">
        <v>76</v>
      </c>
      <c r="G165" s="135" t="str">
        <f t="shared" ca="1" si="222"/>
        <v/>
      </c>
      <c r="H165" s="135" t="str">
        <f t="shared" ca="1" si="223"/>
        <v/>
      </c>
      <c r="I165" s="219" t="str">
        <f t="shared" si="224"/>
        <v/>
      </c>
      <c r="J165" s="138"/>
      <c r="M165" s="29" t="e">
        <f ca="1">+_xlfn.IFNA(VLOOKUP($B165,'Resultados General'!$C$11:$CG$510,MATCH(M$6,'Resultados General'!$C$10:$CG$10,0),0),"")</f>
        <v>#NAME?</v>
      </c>
      <c r="N165" s="29" t="str">
        <f t="shared" ca="1" si="150"/>
        <v/>
      </c>
      <c r="O165" s="29" t="str">
        <f t="shared" ca="1" si="151"/>
        <v/>
      </c>
      <c r="P165" s="29" t="e">
        <f ca="1">+_xlfn.IFNA(VLOOKUP($B165,'Resultados General'!$C$11:$CG$510,MATCH(P$6,'Resultados General'!$C$10:$CG$10,0),0),"")</f>
        <v>#NAME?</v>
      </c>
      <c r="Q165" s="29" t="str">
        <f t="shared" ca="1" si="152"/>
        <v/>
      </c>
      <c r="R165" s="29" t="str">
        <f t="shared" ca="1" si="153"/>
        <v/>
      </c>
      <c r="S165" s="29" t="e">
        <f ca="1">+_xlfn.IFNA(VLOOKUP($B165,'Resultados General'!$C$11:$CG$510,MATCH(S$6,'Resultados General'!$C$10:$CG$10,0),0),"")</f>
        <v>#NAME?</v>
      </c>
      <c r="T165" s="29" t="str">
        <f t="shared" ca="1" si="154"/>
        <v/>
      </c>
      <c r="U165" s="29" t="str">
        <f t="shared" ca="1" si="155"/>
        <v/>
      </c>
      <c r="V165" s="29" t="e">
        <f ca="1">+_xlfn.IFNA(VLOOKUP($B165,'Resultados General'!$C$11:$CG$510,MATCH(V$6,'Resultados General'!$C$10:$CG$10,0),0),"")</f>
        <v>#NAME?</v>
      </c>
      <c r="W165" s="29" t="str">
        <f t="shared" ca="1" si="156"/>
        <v/>
      </c>
      <c r="X165" s="29" t="str">
        <f t="shared" ca="1" si="157"/>
        <v/>
      </c>
      <c r="Y165" s="29" t="e">
        <f ca="1">+_xlfn.IFNA(VLOOKUP($B165,'Resultados General'!$C$11:$CG$510,MATCH(Y$6,'Resultados General'!$C$10:$CG$10,0),0),"")</f>
        <v>#NAME?</v>
      </c>
      <c r="Z165" s="29" t="str">
        <f t="shared" ca="1" si="158"/>
        <v/>
      </c>
      <c r="AA165" s="29" t="str">
        <f t="shared" ca="1" si="159"/>
        <v/>
      </c>
      <c r="AB165" s="29" t="e">
        <f ca="1">+_xlfn.IFNA(VLOOKUP($B165,'Resultados General'!$C$11:$CG$510,MATCH(AB$6,'Resultados General'!$C$10:$CG$10,0),0),"")</f>
        <v>#NAME?</v>
      </c>
      <c r="AC165" s="29" t="str">
        <f t="shared" ca="1" si="160"/>
        <v/>
      </c>
      <c r="AD165" s="29" t="str">
        <f t="shared" ca="1" si="161"/>
        <v/>
      </c>
      <c r="AE165" s="29" t="e">
        <f ca="1">+_xlfn.IFNA(VLOOKUP($B165,'Resultados General'!$C$11:$CG$510,MATCH(AE$6,'Resultados General'!$C$10:$CG$10,0),0),"")</f>
        <v>#NAME?</v>
      </c>
      <c r="AF165" s="29" t="str">
        <f t="shared" ca="1" si="162"/>
        <v/>
      </c>
      <c r="AG165" s="29" t="str">
        <f t="shared" ca="1" si="163"/>
        <v/>
      </c>
      <c r="AH165" s="29" t="e">
        <f ca="1">+_xlfn.IFNA(VLOOKUP($B165,'Resultados General'!$C$11:$CG$510,MATCH(AH$6,'Resultados General'!$C$10:$CG$10,0),0),"")</f>
        <v>#NAME?</v>
      </c>
      <c r="AI165" s="29" t="str">
        <f t="shared" ca="1" si="164"/>
        <v/>
      </c>
      <c r="AJ165" s="29" t="str">
        <f t="shared" ca="1" si="165"/>
        <v/>
      </c>
      <c r="AK165" s="29" t="e">
        <f ca="1">+_xlfn.IFNA(VLOOKUP($B165,'Resultados General'!$C$11:$CG$510,MATCH(AK$6,'Resultados General'!$C$10:$CG$10,0),0),"")</f>
        <v>#NAME?</v>
      </c>
      <c r="AL165" s="29" t="str">
        <f t="shared" ca="1" si="166"/>
        <v/>
      </c>
      <c r="AM165" s="29" t="str">
        <f t="shared" ca="1" si="167"/>
        <v/>
      </c>
      <c r="AN165" s="29" t="e">
        <f ca="1">+_xlfn.IFNA(VLOOKUP($B165,'Resultados General'!$C$11:$CG$510,MATCH(AN$6,'Resultados General'!$C$10:$CG$10,0),0),"")</f>
        <v>#NAME?</v>
      </c>
      <c r="AO165" s="29" t="str">
        <f t="shared" ca="1" si="168"/>
        <v/>
      </c>
      <c r="AP165" s="29" t="str">
        <f t="shared" ca="1" si="169"/>
        <v/>
      </c>
      <c r="AQ165" s="29" t="e">
        <f ca="1">+_xlfn.IFNA(VLOOKUP($B165,'Resultados General'!$C$11:$CG$510,MATCH(AQ$6,'Resultados General'!$C$10:$CG$10,0),0),"")</f>
        <v>#NAME?</v>
      </c>
      <c r="AR165" s="29" t="str">
        <f t="shared" ca="1" si="170"/>
        <v/>
      </c>
      <c r="AS165" s="29" t="str">
        <f t="shared" ca="1" si="171"/>
        <v/>
      </c>
      <c r="AT165" s="29" t="e">
        <f ca="1">+_xlfn.IFNA(VLOOKUP($B165,'Resultados General'!$C$11:$CG$510,MATCH(AT$6,'Resultados General'!$C$10:$CG$10,0),0),"")</f>
        <v>#NAME?</v>
      </c>
      <c r="AU165" s="29" t="str">
        <f t="shared" ca="1" si="172"/>
        <v/>
      </c>
      <c r="AV165" s="29" t="str">
        <f t="shared" ca="1" si="173"/>
        <v/>
      </c>
      <c r="AW165" s="29" t="e">
        <f ca="1">+_xlfn.IFNA(VLOOKUP($B165,'Resultados General'!$C$11:$CG$510,MATCH(AW$6,'Resultados General'!$C$10:$CG$10,0),0),"")</f>
        <v>#NAME?</v>
      </c>
      <c r="AX165" s="29" t="str">
        <f t="shared" ca="1" si="174"/>
        <v/>
      </c>
      <c r="AY165" s="29" t="str">
        <f t="shared" ca="1" si="175"/>
        <v/>
      </c>
      <c r="AZ165" s="29" t="e">
        <f ca="1">+_xlfn.IFNA(VLOOKUP($B165,'Resultados General'!$C$11:$CG$510,MATCH(AZ$6,'Resultados General'!$C$10:$CG$10,0),0),"")</f>
        <v>#NAME?</v>
      </c>
      <c r="BA165" s="29" t="str">
        <f t="shared" ca="1" si="176"/>
        <v/>
      </c>
      <c r="BB165" s="29" t="str">
        <f t="shared" ca="1" si="177"/>
        <v/>
      </c>
      <c r="BC165" s="29" t="e">
        <f ca="1">+_xlfn.IFNA(VLOOKUP($B165,'Resultados General'!$C$11:$CG$510,MATCH(BC$6,'Resultados General'!$C$10:$CG$10,0),0),"")</f>
        <v>#NAME?</v>
      </c>
      <c r="BD165" s="29" t="str">
        <f t="shared" ca="1" si="178"/>
        <v/>
      </c>
      <c r="BE165" s="29" t="str">
        <f t="shared" ca="1" si="179"/>
        <v/>
      </c>
      <c r="BF165" s="29" t="e">
        <f ca="1">+_xlfn.IFNA(VLOOKUP($B165,'Resultados General'!$C$11:$CG$510,MATCH(BF$6,'Resultados General'!$C$10:$CG$10,0),0),"")</f>
        <v>#NAME?</v>
      </c>
      <c r="BG165" s="29" t="str">
        <f t="shared" ca="1" si="180"/>
        <v/>
      </c>
      <c r="BH165" s="29" t="str">
        <f t="shared" ca="1" si="181"/>
        <v/>
      </c>
      <c r="BI165" s="29" t="e">
        <f ca="1">+_xlfn.IFNA(VLOOKUP($B165,'Resultados General'!$C$11:$CG$510,MATCH(BI$6,'Resultados General'!$C$10:$CG$10,0),0),"")</f>
        <v>#NAME?</v>
      </c>
      <c r="BJ165" s="29" t="str">
        <f t="shared" ca="1" si="182"/>
        <v/>
      </c>
      <c r="BK165" s="29" t="str">
        <f t="shared" ca="1" si="183"/>
        <v/>
      </c>
      <c r="BL165" s="29" t="e">
        <f ca="1">+_xlfn.IFNA(VLOOKUP($B165,'Resultados General'!$C$11:$CG$510,MATCH(BL$6,'Resultados General'!$C$10:$CG$10,0),0),"")</f>
        <v>#NAME?</v>
      </c>
      <c r="BM165" s="29" t="str">
        <f t="shared" ca="1" si="184"/>
        <v/>
      </c>
      <c r="BN165" s="29" t="str">
        <f t="shared" ca="1" si="185"/>
        <v/>
      </c>
      <c r="BO165" s="29" t="e">
        <f ca="1">+_xlfn.IFNA(VLOOKUP($B165,'Resultados General'!$C$11:$CG$510,MATCH(BO$6,'Resultados General'!$C$10:$CG$10,0),0),"")</f>
        <v>#NAME?</v>
      </c>
      <c r="BP165" s="29" t="str">
        <f t="shared" ca="1" si="186"/>
        <v/>
      </c>
      <c r="BQ165" s="29" t="str">
        <f t="shared" ca="1" si="187"/>
        <v/>
      </c>
      <c r="BR165" s="29" t="e">
        <f ca="1">+_xlfn.IFNA(VLOOKUP($B165,'Resultados General'!$C$11:$CG$510,MATCH(BR$6,'Resultados General'!$C$10:$CG$10,0),0),"")</f>
        <v>#NAME?</v>
      </c>
      <c r="BS165" s="29" t="str">
        <f t="shared" ca="1" si="188"/>
        <v/>
      </c>
      <c r="BT165" s="29" t="str">
        <f t="shared" ca="1" si="189"/>
        <v/>
      </c>
      <c r="BU165" s="29" t="e">
        <f ca="1">+_xlfn.IFNA(VLOOKUP($B165,'Resultados General'!$C$11:$CG$510,MATCH(BU$6,'Resultados General'!$C$10:$CG$10,0),0),"")</f>
        <v>#NAME?</v>
      </c>
      <c r="BV165" s="29" t="str">
        <f t="shared" ca="1" si="190"/>
        <v/>
      </c>
      <c r="BW165" s="29" t="str">
        <f t="shared" ca="1" si="191"/>
        <v/>
      </c>
      <c r="BX165" s="29" t="e">
        <f ca="1">+_xlfn.IFNA(VLOOKUP($B165,'Resultados General'!$C$11:$CG$510,MATCH(BX$6,'Resultados General'!$C$10:$CG$10,0),0),"")</f>
        <v>#NAME?</v>
      </c>
      <c r="BY165" s="29" t="str">
        <f t="shared" ca="1" si="192"/>
        <v/>
      </c>
      <c r="BZ165" s="29" t="str">
        <f t="shared" ca="1" si="193"/>
        <v/>
      </c>
      <c r="CA165" s="29" t="e">
        <f ca="1">+_xlfn.IFNA(VLOOKUP($B165,'Resultados General'!$C$11:$CG$510,MATCH(CA$6,'Resultados General'!$C$10:$CG$10,0),0),"")</f>
        <v>#NAME?</v>
      </c>
      <c r="CB165" s="29" t="str">
        <f t="shared" ca="1" si="194"/>
        <v/>
      </c>
      <c r="CC165" s="29" t="str">
        <f t="shared" ca="1" si="195"/>
        <v/>
      </c>
      <c r="CD165" s="29" t="e">
        <f ca="1">+_xlfn.IFNA(VLOOKUP($B165,'Resultados General'!$C$11:$CG$510,MATCH(CD$6,'Resultados General'!$C$10:$CG$10,0),0),"")</f>
        <v>#NAME?</v>
      </c>
      <c r="CE165" s="29" t="str">
        <f t="shared" ca="1" si="196"/>
        <v/>
      </c>
      <c r="CF165" s="29" t="str">
        <f t="shared" ca="1" si="197"/>
        <v/>
      </c>
      <c r="CG165" s="29" t="e">
        <f ca="1">+_xlfn.IFNA(VLOOKUP($B165,'Resultados General'!$C$11:$CG$510,MATCH(CG$6,'Resultados General'!$C$10:$CG$10,0),0),"")</f>
        <v>#NAME?</v>
      </c>
      <c r="CH165" s="29" t="str">
        <f t="shared" ca="1" si="198"/>
        <v/>
      </c>
      <c r="CI165" s="29" t="str">
        <f t="shared" ca="1" si="199"/>
        <v/>
      </c>
      <c r="CJ165" s="29" t="e">
        <f ca="1">+_xlfn.IFNA(VLOOKUP($B165,'Resultados General'!$C$11:$CG$510,MATCH(CJ$6,'Resultados General'!$C$10:$CG$10,0),0),"")</f>
        <v>#NAME?</v>
      </c>
      <c r="CK165" s="29" t="str">
        <f t="shared" ca="1" si="200"/>
        <v/>
      </c>
      <c r="CL165" s="29" t="str">
        <f t="shared" ca="1" si="201"/>
        <v/>
      </c>
      <c r="CM165" s="29" t="e">
        <f ca="1">+_xlfn.IFNA(VLOOKUP($B165,'Resultados General'!$C$11:$CG$510,MATCH(CM$6,'Resultados General'!$C$10:$CG$10,0),0),"")</f>
        <v>#NAME?</v>
      </c>
      <c r="CN165" s="29" t="str">
        <f t="shared" ca="1" si="202"/>
        <v/>
      </c>
      <c r="CO165" s="29" t="str">
        <f t="shared" ca="1" si="203"/>
        <v/>
      </c>
      <c r="CP165" s="29" t="e">
        <f ca="1">+_xlfn.IFNA(VLOOKUP($B165,'Resultados General'!$C$11:$CG$510,MATCH(CP$6,'Resultados General'!$C$10:$CG$10,0),0),"")</f>
        <v>#NAME?</v>
      </c>
      <c r="CQ165" s="29" t="str">
        <f t="shared" ca="1" si="204"/>
        <v/>
      </c>
      <c r="CR165" s="29" t="str">
        <f t="shared" ca="1" si="205"/>
        <v/>
      </c>
      <c r="CS165" s="29" t="e">
        <f ca="1">+_xlfn.IFNA(VLOOKUP($B165,'Resultados General'!$C$11:$CG$510,MATCH(CS$6,'Resultados General'!$C$10:$CG$10,0),0),"")</f>
        <v>#NAME?</v>
      </c>
      <c r="CT165" s="29" t="str">
        <f t="shared" ca="1" si="206"/>
        <v/>
      </c>
      <c r="CU165" s="29" t="str">
        <f t="shared" ca="1" si="207"/>
        <v/>
      </c>
      <c r="CV165" s="29" t="e">
        <f ca="1">+_xlfn.IFNA(VLOOKUP($B165,'Resultados General'!$C$11:$CG$510,MATCH(CV$6,'Resultados General'!$C$10:$CG$10,0),0),"")</f>
        <v>#NAME?</v>
      </c>
      <c r="CW165" s="29" t="str">
        <f t="shared" ca="1" si="208"/>
        <v/>
      </c>
      <c r="CX165" s="29" t="str">
        <f t="shared" ca="1" si="209"/>
        <v/>
      </c>
      <c r="CY165" s="29" t="e">
        <f ca="1">+_xlfn.IFNA(VLOOKUP($B165,'Resultados General'!$C$11:$CG$510,MATCH(CY$6,'Resultados General'!$C$10:$CG$10,0),0),"")</f>
        <v>#NAME?</v>
      </c>
      <c r="CZ165" s="29" t="str">
        <f t="shared" ca="1" si="210"/>
        <v/>
      </c>
      <c r="DA165" s="29" t="str">
        <f t="shared" ca="1" si="211"/>
        <v/>
      </c>
      <c r="DB165" s="29" t="e">
        <f ca="1">+_xlfn.IFNA(VLOOKUP($B165,'Resultados General'!$C$11:$CG$510,MATCH(DB$6,'Resultados General'!$C$10:$CG$10,0),0),"")</f>
        <v>#NAME?</v>
      </c>
      <c r="DC165" s="29" t="str">
        <f t="shared" ca="1" si="212"/>
        <v/>
      </c>
      <c r="DD165" s="29" t="str">
        <f t="shared" ca="1" si="213"/>
        <v/>
      </c>
      <c r="DE165" s="29" t="e">
        <f ca="1">+_xlfn.IFNA(VLOOKUP($B165,'Resultados General'!$C$11:$CG$510,MATCH(DE$6,'Resultados General'!$C$10:$CG$10,0),0),"")</f>
        <v>#NAME?</v>
      </c>
      <c r="DF165" s="29" t="str">
        <f t="shared" ca="1" si="214"/>
        <v/>
      </c>
      <c r="DG165" s="29" t="str">
        <f t="shared" ca="1" si="215"/>
        <v/>
      </c>
      <c r="DH165" s="29" t="e">
        <f ca="1">+_xlfn.IFNA(VLOOKUP($B165,'Resultados General'!$C$11:$CG$510,MATCH(DH$6,'Resultados General'!$C$10:$CG$10,0),0),"")</f>
        <v>#NAME?</v>
      </c>
      <c r="DI165" s="29" t="str">
        <f t="shared" ca="1" si="216"/>
        <v/>
      </c>
      <c r="DJ165" s="29" t="str">
        <f t="shared" ca="1" si="217"/>
        <v/>
      </c>
      <c r="DK165" s="29" t="e">
        <f ca="1">+_xlfn.IFNA(VLOOKUP($B165,'Resultados General'!$C$11:$CG$510,MATCH(DK$6,'Resultados General'!$C$10:$CG$10,0),0),"")</f>
        <v>#NAME?</v>
      </c>
      <c r="DL165" s="29" t="str">
        <f t="shared" ca="1" si="218"/>
        <v/>
      </c>
      <c r="DM165" s="29" t="str">
        <f t="shared" ca="1" si="219"/>
        <v/>
      </c>
      <c r="DN165" s="29" t="e">
        <f ca="1">+_xlfn.IFNA(VLOOKUP($B165,'Resultados General'!$C$11:$CG$510,MATCH(DN$6,'Resultados General'!$C$10:$CG$10,0),0),"")</f>
        <v>#NAME?</v>
      </c>
      <c r="DO165" s="29" t="str">
        <f t="shared" ca="1" si="220"/>
        <v/>
      </c>
      <c r="DP165" s="29" t="str">
        <f t="shared" ca="1" si="221"/>
        <v/>
      </c>
    </row>
    <row r="166" spans="2:120">
      <c r="B166" s="219" t="str">
        <f>+IF('Resultados General'!C169="","",'Resultados General'!C169)</f>
        <v/>
      </c>
      <c r="C166" s="134" t="e">
        <f ca="1">+_xlfn.IFNA(VLOOKUP('Distribución de puestos'!B166,'Resultados General'!$C$11:$J$510,8,0),"")</f>
        <v>#NAME?</v>
      </c>
      <c r="D166" s="135" t="e">
        <f ca="1">+_xlfn.IFNA(VLOOKUP(B166,'Resultados General'!$C$11:$L$510,10,0),"")</f>
        <v>#NAME?</v>
      </c>
      <c r="E166" s="26" t="s">
        <v>76</v>
      </c>
      <c r="F166" s="26" t="s">
        <v>76</v>
      </c>
      <c r="G166" s="135" t="str">
        <f t="shared" ca="1" si="222"/>
        <v/>
      </c>
      <c r="H166" s="135" t="str">
        <f t="shared" ca="1" si="223"/>
        <v/>
      </c>
      <c r="I166" s="219" t="str">
        <f t="shared" si="224"/>
        <v/>
      </c>
      <c r="J166" s="138"/>
      <c r="M166" s="29" t="e">
        <f ca="1">+_xlfn.IFNA(VLOOKUP($B166,'Resultados General'!$C$11:$CG$510,MATCH(M$6,'Resultados General'!$C$10:$CG$10,0),0),"")</f>
        <v>#NAME?</v>
      </c>
      <c r="N166" s="29" t="str">
        <f t="shared" ca="1" si="150"/>
        <v/>
      </c>
      <c r="O166" s="29" t="str">
        <f t="shared" ca="1" si="151"/>
        <v/>
      </c>
      <c r="P166" s="29" t="e">
        <f ca="1">+_xlfn.IFNA(VLOOKUP($B166,'Resultados General'!$C$11:$CG$510,MATCH(P$6,'Resultados General'!$C$10:$CG$10,0),0),"")</f>
        <v>#NAME?</v>
      </c>
      <c r="Q166" s="29" t="str">
        <f t="shared" ca="1" si="152"/>
        <v/>
      </c>
      <c r="R166" s="29" t="str">
        <f t="shared" ca="1" si="153"/>
        <v/>
      </c>
      <c r="S166" s="29" t="e">
        <f ca="1">+_xlfn.IFNA(VLOOKUP($B166,'Resultados General'!$C$11:$CG$510,MATCH(S$6,'Resultados General'!$C$10:$CG$10,0),0),"")</f>
        <v>#NAME?</v>
      </c>
      <c r="T166" s="29" t="str">
        <f t="shared" ca="1" si="154"/>
        <v/>
      </c>
      <c r="U166" s="29" t="str">
        <f t="shared" ca="1" si="155"/>
        <v/>
      </c>
      <c r="V166" s="29" t="e">
        <f ca="1">+_xlfn.IFNA(VLOOKUP($B166,'Resultados General'!$C$11:$CG$510,MATCH(V$6,'Resultados General'!$C$10:$CG$10,0),0),"")</f>
        <v>#NAME?</v>
      </c>
      <c r="W166" s="29" t="str">
        <f t="shared" ca="1" si="156"/>
        <v/>
      </c>
      <c r="X166" s="29" t="str">
        <f t="shared" ca="1" si="157"/>
        <v/>
      </c>
      <c r="Y166" s="29" t="e">
        <f ca="1">+_xlfn.IFNA(VLOOKUP($B166,'Resultados General'!$C$11:$CG$510,MATCH(Y$6,'Resultados General'!$C$10:$CG$10,0),0),"")</f>
        <v>#NAME?</v>
      </c>
      <c r="Z166" s="29" t="str">
        <f t="shared" ca="1" si="158"/>
        <v/>
      </c>
      <c r="AA166" s="29" t="str">
        <f t="shared" ca="1" si="159"/>
        <v/>
      </c>
      <c r="AB166" s="29" t="e">
        <f ca="1">+_xlfn.IFNA(VLOOKUP($B166,'Resultados General'!$C$11:$CG$510,MATCH(AB$6,'Resultados General'!$C$10:$CG$10,0),0),"")</f>
        <v>#NAME?</v>
      </c>
      <c r="AC166" s="29" t="str">
        <f t="shared" ca="1" si="160"/>
        <v/>
      </c>
      <c r="AD166" s="29" t="str">
        <f t="shared" ca="1" si="161"/>
        <v/>
      </c>
      <c r="AE166" s="29" t="e">
        <f ca="1">+_xlfn.IFNA(VLOOKUP($B166,'Resultados General'!$C$11:$CG$510,MATCH(AE$6,'Resultados General'!$C$10:$CG$10,0),0),"")</f>
        <v>#NAME?</v>
      </c>
      <c r="AF166" s="29" t="str">
        <f t="shared" ca="1" si="162"/>
        <v/>
      </c>
      <c r="AG166" s="29" t="str">
        <f t="shared" ca="1" si="163"/>
        <v/>
      </c>
      <c r="AH166" s="29" t="e">
        <f ca="1">+_xlfn.IFNA(VLOOKUP($B166,'Resultados General'!$C$11:$CG$510,MATCH(AH$6,'Resultados General'!$C$10:$CG$10,0),0),"")</f>
        <v>#NAME?</v>
      </c>
      <c r="AI166" s="29" t="str">
        <f t="shared" ca="1" si="164"/>
        <v/>
      </c>
      <c r="AJ166" s="29" t="str">
        <f t="shared" ca="1" si="165"/>
        <v/>
      </c>
      <c r="AK166" s="29" t="e">
        <f ca="1">+_xlfn.IFNA(VLOOKUP($B166,'Resultados General'!$C$11:$CG$510,MATCH(AK$6,'Resultados General'!$C$10:$CG$10,0),0),"")</f>
        <v>#NAME?</v>
      </c>
      <c r="AL166" s="29" t="str">
        <f t="shared" ca="1" si="166"/>
        <v/>
      </c>
      <c r="AM166" s="29" t="str">
        <f t="shared" ca="1" si="167"/>
        <v/>
      </c>
      <c r="AN166" s="29" t="e">
        <f ca="1">+_xlfn.IFNA(VLOOKUP($B166,'Resultados General'!$C$11:$CG$510,MATCH(AN$6,'Resultados General'!$C$10:$CG$10,0),0),"")</f>
        <v>#NAME?</v>
      </c>
      <c r="AO166" s="29" t="str">
        <f t="shared" ca="1" si="168"/>
        <v/>
      </c>
      <c r="AP166" s="29" t="str">
        <f t="shared" ca="1" si="169"/>
        <v/>
      </c>
      <c r="AQ166" s="29" t="e">
        <f ca="1">+_xlfn.IFNA(VLOOKUP($B166,'Resultados General'!$C$11:$CG$510,MATCH(AQ$6,'Resultados General'!$C$10:$CG$10,0),0),"")</f>
        <v>#NAME?</v>
      </c>
      <c r="AR166" s="29" t="str">
        <f t="shared" ca="1" si="170"/>
        <v/>
      </c>
      <c r="AS166" s="29" t="str">
        <f t="shared" ca="1" si="171"/>
        <v/>
      </c>
      <c r="AT166" s="29" t="e">
        <f ca="1">+_xlfn.IFNA(VLOOKUP($B166,'Resultados General'!$C$11:$CG$510,MATCH(AT$6,'Resultados General'!$C$10:$CG$10,0),0),"")</f>
        <v>#NAME?</v>
      </c>
      <c r="AU166" s="29" t="str">
        <f t="shared" ca="1" si="172"/>
        <v/>
      </c>
      <c r="AV166" s="29" t="str">
        <f t="shared" ca="1" si="173"/>
        <v/>
      </c>
      <c r="AW166" s="29" t="e">
        <f ca="1">+_xlfn.IFNA(VLOOKUP($B166,'Resultados General'!$C$11:$CG$510,MATCH(AW$6,'Resultados General'!$C$10:$CG$10,0),0),"")</f>
        <v>#NAME?</v>
      </c>
      <c r="AX166" s="29" t="str">
        <f t="shared" ca="1" si="174"/>
        <v/>
      </c>
      <c r="AY166" s="29" t="str">
        <f t="shared" ca="1" si="175"/>
        <v/>
      </c>
      <c r="AZ166" s="29" t="e">
        <f ca="1">+_xlfn.IFNA(VLOOKUP($B166,'Resultados General'!$C$11:$CG$510,MATCH(AZ$6,'Resultados General'!$C$10:$CG$10,0),0),"")</f>
        <v>#NAME?</v>
      </c>
      <c r="BA166" s="29" t="str">
        <f t="shared" ca="1" si="176"/>
        <v/>
      </c>
      <c r="BB166" s="29" t="str">
        <f t="shared" ca="1" si="177"/>
        <v/>
      </c>
      <c r="BC166" s="29" t="e">
        <f ca="1">+_xlfn.IFNA(VLOOKUP($B166,'Resultados General'!$C$11:$CG$510,MATCH(BC$6,'Resultados General'!$C$10:$CG$10,0),0),"")</f>
        <v>#NAME?</v>
      </c>
      <c r="BD166" s="29" t="str">
        <f t="shared" ca="1" si="178"/>
        <v/>
      </c>
      <c r="BE166" s="29" t="str">
        <f t="shared" ca="1" si="179"/>
        <v/>
      </c>
      <c r="BF166" s="29" t="e">
        <f ca="1">+_xlfn.IFNA(VLOOKUP($B166,'Resultados General'!$C$11:$CG$510,MATCH(BF$6,'Resultados General'!$C$10:$CG$10,0),0),"")</f>
        <v>#NAME?</v>
      </c>
      <c r="BG166" s="29" t="str">
        <f t="shared" ca="1" si="180"/>
        <v/>
      </c>
      <c r="BH166" s="29" t="str">
        <f t="shared" ca="1" si="181"/>
        <v/>
      </c>
      <c r="BI166" s="29" t="e">
        <f ca="1">+_xlfn.IFNA(VLOOKUP($B166,'Resultados General'!$C$11:$CG$510,MATCH(BI$6,'Resultados General'!$C$10:$CG$10,0),0),"")</f>
        <v>#NAME?</v>
      </c>
      <c r="BJ166" s="29" t="str">
        <f t="shared" ca="1" si="182"/>
        <v/>
      </c>
      <c r="BK166" s="29" t="str">
        <f t="shared" ca="1" si="183"/>
        <v/>
      </c>
      <c r="BL166" s="29" t="e">
        <f ca="1">+_xlfn.IFNA(VLOOKUP($B166,'Resultados General'!$C$11:$CG$510,MATCH(BL$6,'Resultados General'!$C$10:$CG$10,0),0),"")</f>
        <v>#NAME?</v>
      </c>
      <c r="BM166" s="29" t="str">
        <f t="shared" ca="1" si="184"/>
        <v/>
      </c>
      <c r="BN166" s="29" t="str">
        <f t="shared" ca="1" si="185"/>
        <v/>
      </c>
      <c r="BO166" s="29" t="e">
        <f ca="1">+_xlfn.IFNA(VLOOKUP($B166,'Resultados General'!$C$11:$CG$510,MATCH(BO$6,'Resultados General'!$C$10:$CG$10,0),0),"")</f>
        <v>#NAME?</v>
      </c>
      <c r="BP166" s="29" t="str">
        <f t="shared" ca="1" si="186"/>
        <v/>
      </c>
      <c r="BQ166" s="29" t="str">
        <f t="shared" ca="1" si="187"/>
        <v/>
      </c>
      <c r="BR166" s="29" t="e">
        <f ca="1">+_xlfn.IFNA(VLOOKUP($B166,'Resultados General'!$C$11:$CG$510,MATCH(BR$6,'Resultados General'!$C$10:$CG$10,0),0),"")</f>
        <v>#NAME?</v>
      </c>
      <c r="BS166" s="29" t="str">
        <f t="shared" ca="1" si="188"/>
        <v/>
      </c>
      <c r="BT166" s="29" t="str">
        <f t="shared" ca="1" si="189"/>
        <v/>
      </c>
      <c r="BU166" s="29" t="e">
        <f ca="1">+_xlfn.IFNA(VLOOKUP($B166,'Resultados General'!$C$11:$CG$510,MATCH(BU$6,'Resultados General'!$C$10:$CG$10,0),0),"")</f>
        <v>#NAME?</v>
      </c>
      <c r="BV166" s="29" t="str">
        <f t="shared" ca="1" si="190"/>
        <v/>
      </c>
      <c r="BW166" s="29" t="str">
        <f t="shared" ca="1" si="191"/>
        <v/>
      </c>
      <c r="BX166" s="29" t="e">
        <f ca="1">+_xlfn.IFNA(VLOOKUP($B166,'Resultados General'!$C$11:$CG$510,MATCH(BX$6,'Resultados General'!$C$10:$CG$10,0),0),"")</f>
        <v>#NAME?</v>
      </c>
      <c r="BY166" s="29" t="str">
        <f t="shared" ca="1" si="192"/>
        <v/>
      </c>
      <c r="BZ166" s="29" t="str">
        <f t="shared" ca="1" si="193"/>
        <v/>
      </c>
      <c r="CA166" s="29" t="e">
        <f ca="1">+_xlfn.IFNA(VLOOKUP($B166,'Resultados General'!$C$11:$CG$510,MATCH(CA$6,'Resultados General'!$C$10:$CG$10,0),0),"")</f>
        <v>#NAME?</v>
      </c>
      <c r="CB166" s="29" t="str">
        <f t="shared" ca="1" si="194"/>
        <v/>
      </c>
      <c r="CC166" s="29" t="str">
        <f t="shared" ca="1" si="195"/>
        <v/>
      </c>
      <c r="CD166" s="29" t="e">
        <f ca="1">+_xlfn.IFNA(VLOOKUP($B166,'Resultados General'!$C$11:$CG$510,MATCH(CD$6,'Resultados General'!$C$10:$CG$10,0),0),"")</f>
        <v>#NAME?</v>
      </c>
      <c r="CE166" s="29" t="str">
        <f t="shared" ca="1" si="196"/>
        <v/>
      </c>
      <c r="CF166" s="29" t="str">
        <f t="shared" ca="1" si="197"/>
        <v/>
      </c>
      <c r="CG166" s="29" t="e">
        <f ca="1">+_xlfn.IFNA(VLOOKUP($B166,'Resultados General'!$C$11:$CG$510,MATCH(CG$6,'Resultados General'!$C$10:$CG$10,0),0),"")</f>
        <v>#NAME?</v>
      </c>
      <c r="CH166" s="29" t="str">
        <f t="shared" ca="1" si="198"/>
        <v/>
      </c>
      <c r="CI166" s="29" t="str">
        <f t="shared" ca="1" si="199"/>
        <v/>
      </c>
      <c r="CJ166" s="29" t="e">
        <f ca="1">+_xlfn.IFNA(VLOOKUP($B166,'Resultados General'!$C$11:$CG$510,MATCH(CJ$6,'Resultados General'!$C$10:$CG$10,0),0),"")</f>
        <v>#NAME?</v>
      </c>
      <c r="CK166" s="29" t="str">
        <f t="shared" ca="1" si="200"/>
        <v/>
      </c>
      <c r="CL166" s="29" t="str">
        <f t="shared" ca="1" si="201"/>
        <v/>
      </c>
      <c r="CM166" s="29" t="e">
        <f ca="1">+_xlfn.IFNA(VLOOKUP($B166,'Resultados General'!$C$11:$CG$510,MATCH(CM$6,'Resultados General'!$C$10:$CG$10,0),0),"")</f>
        <v>#NAME?</v>
      </c>
      <c r="CN166" s="29" t="str">
        <f t="shared" ca="1" si="202"/>
        <v/>
      </c>
      <c r="CO166" s="29" t="str">
        <f t="shared" ca="1" si="203"/>
        <v/>
      </c>
      <c r="CP166" s="29" t="e">
        <f ca="1">+_xlfn.IFNA(VLOOKUP($B166,'Resultados General'!$C$11:$CG$510,MATCH(CP$6,'Resultados General'!$C$10:$CG$10,0),0),"")</f>
        <v>#NAME?</v>
      </c>
      <c r="CQ166" s="29" t="str">
        <f t="shared" ca="1" si="204"/>
        <v/>
      </c>
      <c r="CR166" s="29" t="str">
        <f t="shared" ca="1" si="205"/>
        <v/>
      </c>
      <c r="CS166" s="29" t="e">
        <f ca="1">+_xlfn.IFNA(VLOOKUP($B166,'Resultados General'!$C$11:$CG$510,MATCH(CS$6,'Resultados General'!$C$10:$CG$10,0),0),"")</f>
        <v>#NAME?</v>
      </c>
      <c r="CT166" s="29" t="str">
        <f t="shared" ca="1" si="206"/>
        <v/>
      </c>
      <c r="CU166" s="29" t="str">
        <f t="shared" ca="1" si="207"/>
        <v/>
      </c>
      <c r="CV166" s="29" t="e">
        <f ca="1">+_xlfn.IFNA(VLOOKUP($B166,'Resultados General'!$C$11:$CG$510,MATCH(CV$6,'Resultados General'!$C$10:$CG$10,0),0),"")</f>
        <v>#NAME?</v>
      </c>
      <c r="CW166" s="29" t="str">
        <f t="shared" ca="1" si="208"/>
        <v/>
      </c>
      <c r="CX166" s="29" t="str">
        <f t="shared" ca="1" si="209"/>
        <v/>
      </c>
      <c r="CY166" s="29" t="e">
        <f ca="1">+_xlfn.IFNA(VLOOKUP($B166,'Resultados General'!$C$11:$CG$510,MATCH(CY$6,'Resultados General'!$C$10:$CG$10,0),0),"")</f>
        <v>#NAME?</v>
      </c>
      <c r="CZ166" s="29" t="str">
        <f t="shared" ca="1" si="210"/>
        <v/>
      </c>
      <c r="DA166" s="29" t="str">
        <f t="shared" ca="1" si="211"/>
        <v/>
      </c>
      <c r="DB166" s="29" t="e">
        <f ca="1">+_xlfn.IFNA(VLOOKUP($B166,'Resultados General'!$C$11:$CG$510,MATCH(DB$6,'Resultados General'!$C$10:$CG$10,0),0),"")</f>
        <v>#NAME?</v>
      </c>
      <c r="DC166" s="29" t="str">
        <f t="shared" ca="1" si="212"/>
        <v/>
      </c>
      <c r="DD166" s="29" t="str">
        <f t="shared" ca="1" si="213"/>
        <v/>
      </c>
      <c r="DE166" s="29" t="e">
        <f ca="1">+_xlfn.IFNA(VLOOKUP($B166,'Resultados General'!$C$11:$CG$510,MATCH(DE$6,'Resultados General'!$C$10:$CG$10,0),0),"")</f>
        <v>#NAME?</v>
      </c>
      <c r="DF166" s="29" t="str">
        <f t="shared" ca="1" si="214"/>
        <v/>
      </c>
      <c r="DG166" s="29" t="str">
        <f t="shared" ca="1" si="215"/>
        <v/>
      </c>
      <c r="DH166" s="29" t="e">
        <f ca="1">+_xlfn.IFNA(VLOOKUP($B166,'Resultados General'!$C$11:$CG$510,MATCH(DH$6,'Resultados General'!$C$10:$CG$10,0),0),"")</f>
        <v>#NAME?</v>
      </c>
      <c r="DI166" s="29" t="str">
        <f t="shared" ca="1" si="216"/>
        <v/>
      </c>
      <c r="DJ166" s="29" t="str">
        <f t="shared" ca="1" si="217"/>
        <v/>
      </c>
      <c r="DK166" s="29" t="e">
        <f ca="1">+_xlfn.IFNA(VLOOKUP($B166,'Resultados General'!$C$11:$CG$510,MATCH(DK$6,'Resultados General'!$C$10:$CG$10,0),0),"")</f>
        <v>#NAME?</v>
      </c>
      <c r="DL166" s="29" t="str">
        <f t="shared" ca="1" si="218"/>
        <v/>
      </c>
      <c r="DM166" s="29" t="str">
        <f t="shared" ca="1" si="219"/>
        <v/>
      </c>
      <c r="DN166" s="29" t="e">
        <f ca="1">+_xlfn.IFNA(VLOOKUP($B166,'Resultados General'!$C$11:$CG$510,MATCH(DN$6,'Resultados General'!$C$10:$CG$10,0),0),"")</f>
        <v>#NAME?</v>
      </c>
      <c r="DO166" s="29" t="str">
        <f t="shared" ca="1" si="220"/>
        <v/>
      </c>
      <c r="DP166" s="29" t="str">
        <f t="shared" ca="1" si="221"/>
        <v/>
      </c>
    </row>
    <row r="167" spans="2:120">
      <c r="B167" s="219" t="str">
        <f>+IF('Resultados General'!C170="","",'Resultados General'!C170)</f>
        <v/>
      </c>
      <c r="C167" s="134" t="e">
        <f ca="1">+_xlfn.IFNA(VLOOKUP('Distribución de puestos'!B167,'Resultados General'!$C$11:$J$510,8,0),"")</f>
        <v>#NAME?</v>
      </c>
      <c r="D167" s="135" t="e">
        <f ca="1">+_xlfn.IFNA(VLOOKUP(B167,'Resultados General'!$C$11:$L$510,10,0),"")</f>
        <v>#NAME?</v>
      </c>
      <c r="E167" s="26" t="s">
        <v>76</v>
      </c>
      <c r="F167" s="26" t="s">
        <v>76</v>
      </c>
      <c r="G167" s="135" t="str">
        <f t="shared" ca="1" si="222"/>
        <v/>
      </c>
      <c r="H167" s="135" t="str">
        <f t="shared" ca="1" si="223"/>
        <v/>
      </c>
      <c r="I167" s="219" t="str">
        <f t="shared" si="224"/>
        <v/>
      </c>
      <c r="J167" s="138"/>
      <c r="M167" s="29" t="e">
        <f ca="1">+_xlfn.IFNA(VLOOKUP($B167,'Resultados General'!$C$11:$CG$510,MATCH(M$6,'Resultados General'!$C$10:$CG$10,0),0),"")</f>
        <v>#NAME?</v>
      </c>
      <c r="N167" s="29" t="str">
        <f t="shared" ca="1" si="150"/>
        <v/>
      </c>
      <c r="O167" s="29" t="str">
        <f t="shared" ca="1" si="151"/>
        <v/>
      </c>
      <c r="P167" s="29" t="e">
        <f ca="1">+_xlfn.IFNA(VLOOKUP($B167,'Resultados General'!$C$11:$CG$510,MATCH(P$6,'Resultados General'!$C$10:$CG$10,0),0),"")</f>
        <v>#NAME?</v>
      </c>
      <c r="Q167" s="29" t="str">
        <f t="shared" ca="1" si="152"/>
        <v/>
      </c>
      <c r="R167" s="29" t="str">
        <f t="shared" ca="1" si="153"/>
        <v/>
      </c>
      <c r="S167" s="29" t="e">
        <f ca="1">+_xlfn.IFNA(VLOOKUP($B167,'Resultados General'!$C$11:$CG$510,MATCH(S$6,'Resultados General'!$C$10:$CG$10,0),0),"")</f>
        <v>#NAME?</v>
      </c>
      <c r="T167" s="29" t="str">
        <f t="shared" ca="1" si="154"/>
        <v/>
      </c>
      <c r="U167" s="29" t="str">
        <f t="shared" ca="1" si="155"/>
        <v/>
      </c>
      <c r="V167" s="29" t="e">
        <f ca="1">+_xlfn.IFNA(VLOOKUP($B167,'Resultados General'!$C$11:$CG$510,MATCH(V$6,'Resultados General'!$C$10:$CG$10,0),0),"")</f>
        <v>#NAME?</v>
      </c>
      <c r="W167" s="29" t="str">
        <f t="shared" ca="1" si="156"/>
        <v/>
      </c>
      <c r="X167" s="29" t="str">
        <f t="shared" ca="1" si="157"/>
        <v/>
      </c>
      <c r="Y167" s="29" t="e">
        <f ca="1">+_xlfn.IFNA(VLOOKUP($B167,'Resultados General'!$C$11:$CG$510,MATCH(Y$6,'Resultados General'!$C$10:$CG$10,0),0),"")</f>
        <v>#NAME?</v>
      </c>
      <c r="Z167" s="29" t="str">
        <f t="shared" ca="1" si="158"/>
        <v/>
      </c>
      <c r="AA167" s="29" t="str">
        <f t="shared" ca="1" si="159"/>
        <v/>
      </c>
      <c r="AB167" s="29" t="e">
        <f ca="1">+_xlfn.IFNA(VLOOKUP($B167,'Resultados General'!$C$11:$CG$510,MATCH(AB$6,'Resultados General'!$C$10:$CG$10,0),0),"")</f>
        <v>#NAME?</v>
      </c>
      <c r="AC167" s="29" t="str">
        <f t="shared" ca="1" si="160"/>
        <v/>
      </c>
      <c r="AD167" s="29" t="str">
        <f t="shared" ca="1" si="161"/>
        <v/>
      </c>
      <c r="AE167" s="29" t="e">
        <f ca="1">+_xlfn.IFNA(VLOOKUP($B167,'Resultados General'!$C$11:$CG$510,MATCH(AE$6,'Resultados General'!$C$10:$CG$10,0),0),"")</f>
        <v>#NAME?</v>
      </c>
      <c r="AF167" s="29" t="str">
        <f t="shared" ca="1" si="162"/>
        <v/>
      </c>
      <c r="AG167" s="29" t="str">
        <f t="shared" ca="1" si="163"/>
        <v/>
      </c>
      <c r="AH167" s="29" t="e">
        <f ca="1">+_xlfn.IFNA(VLOOKUP($B167,'Resultados General'!$C$11:$CG$510,MATCH(AH$6,'Resultados General'!$C$10:$CG$10,0),0),"")</f>
        <v>#NAME?</v>
      </c>
      <c r="AI167" s="29" t="str">
        <f t="shared" ca="1" si="164"/>
        <v/>
      </c>
      <c r="AJ167" s="29" t="str">
        <f t="shared" ca="1" si="165"/>
        <v/>
      </c>
      <c r="AK167" s="29" t="e">
        <f ca="1">+_xlfn.IFNA(VLOOKUP($B167,'Resultados General'!$C$11:$CG$510,MATCH(AK$6,'Resultados General'!$C$10:$CG$10,0),0),"")</f>
        <v>#NAME?</v>
      </c>
      <c r="AL167" s="29" t="str">
        <f t="shared" ca="1" si="166"/>
        <v/>
      </c>
      <c r="AM167" s="29" t="str">
        <f t="shared" ca="1" si="167"/>
        <v/>
      </c>
      <c r="AN167" s="29" t="e">
        <f ca="1">+_xlfn.IFNA(VLOOKUP($B167,'Resultados General'!$C$11:$CG$510,MATCH(AN$6,'Resultados General'!$C$10:$CG$10,0),0),"")</f>
        <v>#NAME?</v>
      </c>
      <c r="AO167" s="29" t="str">
        <f t="shared" ca="1" si="168"/>
        <v/>
      </c>
      <c r="AP167" s="29" t="str">
        <f t="shared" ca="1" si="169"/>
        <v/>
      </c>
      <c r="AQ167" s="29" t="e">
        <f ca="1">+_xlfn.IFNA(VLOOKUP($B167,'Resultados General'!$C$11:$CG$510,MATCH(AQ$6,'Resultados General'!$C$10:$CG$10,0),0),"")</f>
        <v>#NAME?</v>
      </c>
      <c r="AR167" s="29" t="str">
        <f t="shared" ca="1" si="170"/>
        <v/>
      </c>
      <c r="AS167" s="29" t="str">
        <f t="shared" ca="1" si="171"/>
        <v/>
      </c>
      <c r="AT167" s="29" t="e">
        <f ca="1">+_xlfn.IFNA(VLOOKUP($B167,'Resultados General'!$C$11:$CG$510,MATCH(AT$6,'Resultados General'!$C$10:$CG$10,0),0),"")</f>
        <v>#NAME?</v>
      </c>
      <c r="AU167" s="29" t="str">
        <f t="shared" ca="1" si="172"/>
        <v/>
      </c>
      <c r="AV167" s="29" t="str">
        <f t="shared" ca="1" si="173"/>
        <v/>
      </c>
      <c r="AW167" s="29" t="e">
        <f ca="1">+_xlfn.IFNA(VLOOKUP($B167,'Resultados General'!$C$11:$CG$510,MATCH(AW$6,'Resultados General'!$C$10:$CG$10,0),0),"")</f>
        <v>#NAME?</v>
      </c>
      <c r="AX167" s="29" t="str">
        <f t="shared" ca="1" si="174"/>
        <v/>
      </c>
      <c r="AY167" s="29" t="str">
        <f t="shared" ca="1" si="175"/>
        <v/>
      </c>
      <c r="AZ167" s="29" t="e">
        <f ca="1">+_xlfn.IFNA(VLOOKUP($B167,'Resultados General'!$C$11:$CG$510,MATCH(AZ$6,'Resultados General'!$C$10:$CG$10,0),0),"")</f>
        <v>#NAME?</v>
      </c>
      <c r="BA167" s="29" t="str">
        <f t="shared" ca="1" si="176"/>
        <v/>
      </c>
      <c r="BB167" s="29" t="str">
        <f t="shared" ca="1" si="177"/>
        <v/>
      </c>
      <c r="BC167" s="29" t="e">
        <f ca="1">+_xlfn.IFNA(VLOOKUP($B167,'Resultados General'!$C$11:$CG$510,MATCH(BC$6,'Resultados General'!$C$10:$CG$10,0),0),"")</f>
        <v>#NAME?</v>
      </c>
      <c r="BD167" s="29" t="str">
        <f t="shared" ca="1" si="178"/>
        <v/>
      </c>
      <c r="BE167" s="29" t="str">
        <f t="shared" ca="1" si="179"/>
        <v/>
      </c>
      <c r="BF167" s="29" t="e">
        <f ca="1">+_xlfn.IFNA(VLOOKUP($B167,'Resultados General'!$C$11:$CG$510,MATCH(BF$6,'Resultados General'!$C$10:$CG$10,0),0),"")</f>
        <v>#NAME?</v>
      </c>
      <c r="BG167" s="29" t="str">
        <f t="shared" ca="1" si="180"/>
        <v/>
      </c>
      <c r="BH167" s="29" t="str">
        <f t="shared" ca="1" si="181"/>
        <v/>
      </c>
      <c r="BI167" s="29" t="e">
        <f ca="1">+_xlfn.IFNA(VLOOKUP($B167,'Resultados General'!$C$11:$CG$510,MATCH(BI$6,'Resultados General'!$C$10:$CG$10,0),0),"")</f>
        <v>#NAME?</v>
      </c>
      <c r="BJ167" s="29" t="str">
        <f t="shared" ca="1" si="182"/>
        <v/>
      </c>
      <c r="BK167" s="29" t="str">
        <f t="shared" ca="1" si="183"/>
        <v/>
      </c>
      <c r="BL167" s="29" t="e">
        <f ca="1">+_xlfn.IFNA(VLOOKUP($B167,'Resultados General'!$C$11:$CG$510,MATCH(BL$6,'Resultados General'!$C$10:$CG$10,0),0),"")</f>
        <v>#NAME?</v>
      </c>
      <c r="BM167" s="29" t="str">
        <f t="shared" ca="1" si="184"/>
        <v/>
      </c>
      <c r="BN167" s="29" t="str">
        <f t="shared" ca="1" si="185"/>
        <v/>
      </c>
      <c r="BO167" s="29" t="e">
        <f ca="1">+_xlfn.IFNA(VLOOKUP($B167,'Resultados General'!$C$11:$CG$510,MATCH(BO$6,'Resultados General'!$C$10:$CG$10,0),0),"")</f>
        <v>#NAME?</v>
      </c>
      <c r="BP167" s="29" t="str">
        <f t="shared" ca="1" si="186"/>
        <v/>
      </c>
      <c r="BQ167" s="29" t="str">
        <f t="shared" ca="1" si="187"/>
        <v/>
      </c>
      <c r="BR167" s="29" t="e">
        <f ca="1">+_xlfn.IFNA(VLOOKUP($B167,'Resultados General'!$C$11:$CG$510,MATCH(BR$6,'Resultados General'!$C$10:$CG$10,0),0),"")</f>
        <v>#NAME?</v>
      </c>
      <c r="BS167" s="29" t="str">
        <f t="shared" ca="1" si="188"/>
        <v/>
      </c>
      <c r="BT167" s="29" t="str">
        <f t="shared" ca="1" si="189"/>
        <v/>
      </c>
      <c r="BU167" s="29" t="e">
        <f ca="1">+_xlfn.IFNA(VLOOKUP($B167,'Resultados General'!$C$11:$CG$510,MATCH(BU$6,'Resultados General'!$C$10:$CG$10,0),0),"")</f>
        <v>#NAME?</v>
      </c>
      <c r="BV167" s="29" t="str">
        <f t="shared" ca="1" si="190"/>
        <v/>
      </c>
      <c r="BW167" s="29" t="str">
        <f t="shared" ca="1" si="191"/>
        <v/>
      </c>
      <c r="BX167" s="29" t="e">
        <f ca="1">+_xlfn.IFNA(VLOOKUP($B167,'Resultados General'!$C$11:$CG$510,MATCH(BX$6,'Resultados General'!$C$10:$CG$10,0),0),"")</f>
        <v>#NAME?</v>
      </c>
      <c r="BY167" s="29" t="str">
        <f t="shared" ca="1" si="192"/>
        <v/>
      </c>
      <c r="BZ167" s="29" t="str">
        <f t="shared" ca="1" si="193"/>
        <v/>
      </c>
      <c r="CA167" s="29" t="e">
        <f ca="1">+_xlfn.IFNA(VLOOKUP($B167,'Resultados General'!$C$11:$CG$510,MATCH(CA$6,'Resultados General'!$C$10:$CG$10,0),0),"")</f>
        <v>#NAME?</v>
      </c>
      <c r="CB167" s="29" t="str">
        <f t="shared" ca="1" si="194"/>
        <v/>
      </c>
      <c r="CC167" s="29" t="str">
        <f t="shared" ca="1" si="195"/>
        <v/>
      </c>
      <c r="CD167" s="29" t="e">
        <f ca="1">+_xlfn.IFNA(VLOOKUP($B167,'Resultados General'!$C$11:$CG$510,MATCH(CD$6,'Resultados General'!$C$10:$CG$10,0),0),"")</f>
        <v>#NAME?</v>
      </c>
      <c r="CE167" s="29" t="str">
        <f t="shared" ca="1" si="196"/>
        <v/>
      </c>
      <c r="CF167" s="29" t="str">
        <f t="shared" ca="1" si="197"/>
        <v/>
      </c>
      <c r="CG167" s="29" t="e">
        <f ca="1">+_xlfn.IFNA(VLOOKUP($B167,'Resultados General'!$C$11:$CG$510,MATCH(CG$6,'Resultados General'!$C$10:$CG$10,0),0),"")</f>
        <v>#NAME?</v>
      </c>
      <c r="CH167" s="29" t="str">
        <f t="shared" ca="1" si="198"/>
        <v/>
      </c>
      <c r="CI167" s="29" t="str">
        <f t="shared" ca="1" si="199"/>
        <v/>
      </c>
      <c r="CJ167" s="29" t="e">
        <f ca="1">+_xlfn.IFNA(VLOOKUP($B167,'Resultados General'!$C$11:$CG$510,MATCH(CJ$6,'Resultados General'!$C$10:$CG$10,0),0),"")</f>
        <v>#NAME?</v>
      </c>
      <c r="CK167" s="29" t="str">
        <f t="shared" ca="1" si="200"/>
        <v/>
      </c>
      <c r="CL167" s="29" t="str">
        <f t="shared" ca="1" si="201"/>
        <v/>
      </c>
      <c r="CM167" s="29" t="e">
        <f ca="1">+_xlfn.IFNA(VLOOKUP($B167,'Resultados General'!$C$11:$CG$510,MATCH(CM$6,'Resultados General'!$C$10:$CG$10,0),0),"")</f>
        <v>#NAME?</v>
      </c>
      <c r="CN167" s="29" t="str">
        <f t="shared" ca="1" si="202"/>
        <v/>
      </c>
      <c r="CO167" s="29" t="str">
        <f t="shared" ca="1" si="203"/>
        <v/>
      </c>
      <c r="CP167" s="29" t="e">
        <f ca="1">+_xlfn.IFNA(VLOOKUP($B167,'Resultados General'!$C$11:$CG$510,MATCH(CP$6,'Resultados General'!$C$10:$CG$10,0),0),"")</f>
        <v>#NAME?</v>
      </c>
      <c r="CQ167" s="29" t="str">
        <f t="shared" ca="1" si="204"/>
        <v/>
      </c>
      <c r="CR167" s="29" t="str">
        <f t="shared" ca="1" si="205"/>
        <v/>
      </c>
      <c r="CS167" s="29" t="e">
        <f ca="1">+_xlfn.IFNA(VLOOKUP($B167,'Resultados General'!$C$11:$CG$510,MATCH(CS$6,'Resultados General'!$C$10:$CG$10,0),0),"")</f>
        <v>#NAME?</v>
      </c>
      <c r="CT167" s="29" t="str">
        <f t="shared" ca="1" si="206"/>
        <v/>
      </c>
      <c r="CU167" s="29" t="str">
        <f t="shared" ca="1" si="207"/>
        <v/>
      </c>
      <c r="CV167" s="29" t="e">
        <f ca="1">+_xlfn.IFNA(VLOOKUP($B167,'Resultados General'!$C$11:$CG$510,MATCH(CV$6,'Resultados General'!$C$10:$CG$10,0),0),"")</f>
        <v>#NAME?</v>
      </c>
      <c r="CW167" s="29" t="str">
        <f t="shared" ca="1" si="208"/>
        <v/>
      </c>
      <c r="CX167" s="29" t="str">
        <f t="shared" ca="1" si="209"/>
        <v/>
      </c>
      <c r="CY167" s="29" t="e">
        <f ca="1">+_xlfn.IFNA(VLOOKUP($B167,'Resultados General'!$C$11:$CG$510,MATCH(CY$6,'Resultados General'!$C$10:$CG$10,0),0),"")</f>
        <v>#NAME?</v>
      </c>
      <c r="CZ167" s="29" t="str">
        <f t="shared" ca="1" si="210"/>
        <v/>
      </c>
      <c r="DA167" s="29" t="str">
        <f t="shared" ca="1" si="211"/>
        <v/>
      </c>
      <c r="DB167" s="29" t="e">
        <f ca="1">+_xlfn.IFNA(VLOOKUP($B167,'Resultados General'!$C$11:$CG$510,MATCH(DB$6,'Resultados General'!$C$10:$CG$10,0),0),"")</f>
        <v>#NAME?</v>
      </c>
      <c r="DC167" s="29" t="str">
        <f t="shared" ca="1" si="212"/>
        <v/>
      </c>
      <c r="DD167" s="29" t="str">
        <f t="shared" ca="1" si="213"/>
        <v/>
      </c>
      <c r="DE167" s="29" t="e">
        <f ca="1">+_xlfn.IFNA(VLOOKUP($B167,'Resultados General'!$C$11:$CG$510,MATCH(DE$6,'Resultados General'!$C$10:$CG$10,0),0),"")</f>
        <v>#NAME?</v>
      </c>
      <c r="DF167" s="29" t="str">
        <f t="shared" ca="1" si="214"/>
        <v/>
      </c>
      <c r="DG167" s="29" t="str">
        <f t="shared" ca="1" si="215"/>
        <v/>
      </c>
      <c r="DH167" s="29" t="e">
        <f ca="1">+_xlfn.IFNA(VLOOKUP($B167,'Resultados General'!$C$11:$CG$510,MATCH(DH$6,'Resultados General'!$C$10:$CG$10,0),0),"")</f>
        <v>#NAME?</v>
      </c>
      <c r="DI167" s="29" t="str">
        <f t="shared" ca="1" si="216"/>
        <v/>
      </c>
      <c r="DJ167" s="29" t="str">
        <f t="shared" ca="1" si="217"/>
        <v/>
      </c>
      <c r="DK167" s="29" t="e">
        <f ca="1">+_xlfn.IFNA(VLOOKUP($B167,'Resultados General'!$C$11:$CG$510,MATCH(DK$6,'Resultados General'!$C$10:$CG$10,0),0),"")</f>
        <v>#NAME?</v>
      </c>
      <c r="DL167" s="29" t="str">
        <f t="shared" ca="1" si="218"/>
        <v/>
      </c>
      <c r="DM167" s="29" t="str">
        <f t="shared" ca="1" si="219"/>
        <v/>
      </c>
      <c r="DN167" s="29" t="e">
        <f ca="1">+_xlfn.IFNA(VLOOKUP($B167,'Resultados General'!$C$11:$CG$510,MATCH(DN$6,'Resultados General'!$C$10:$CG$10,0),0),"")</f>
        <v>#NAME?</v>
      </c>
      <c r="DO167" s="29" t="str">
        <f t="shared" ca="1" si="220"/>
        <v/>
      </c>
      <c r="DP167" s="29" t="str">
        <f t="shared" ca="1" si="221"/>
        <v/>
      </c>
    </row>
    <row r="168" spans="2:120">
      <c r="B168" s="219" t="str">
        <f>+IF('Resultados General'!C171="","",'Resultados General'!C171)</f>
        <v/>
      </c>
      <c r="C168" s="134" t="e">
        <f ca="1">+_xlfn.IFNA(VLOOKUP('Distribución de puestos'!B168,'Resultados General'!$C$11:$J$510,8,0),"")</f>
        <v>#NAME?</v>
      </c>
      <c r="D168" s="135" t="e">
        <f ca="1">+_xlfn.IFNA(VLOOKUP(B168,'Resultados General'!$C$11:$L$510,10,0),"")</f>
        <v>#NAME?</v>
      </c>
      <c r="E168" s="26" t="s">
        <v>76</v>
      </c>
      <c r="F168" s="26" t="s">
        <v>76</v>
      </c>
      <c r="G168" s="135" t="str">
        <f t="shared" ca="1" si="222"/>
        <v/>
      </c>
      <c r="H168" s="135" t="str">
        <f t="shared" ca="1" si="223"/>
        <v/>
      </c>
      <c r="I168" s="219" t="str">
        <f t="shared" si="224"/>
        <v/>
      </c>
      <c r="J168" s="138"/>
      <c r="M168" s="29" t="e">
        <f ca="1">+_xlfn.IFNA(VLOOKUP($B168,'Resultados General'!$C$11:$CG$510,MATCH(M$6,'Resultados General'!$C$10:$CG$10,0),0),"")</f>
        <v>#NAME?</v>
      </c>
      <c r="N168" s="29" t="str">
        <f t="shared" ca="1" si="150"/>
        <v/>
      </c>
      <c r="O168" s="29" t="str">
        <f t="shared" ca="1" si="151"/>
        <v/>
      </c>
      <c r="P168" s="29" t="e">
        <f ca="1">+_xlfn.IFNA(VLOOKUP($B168,'Resultados General'!$C$11:$CG$510,MATCH(P$6,'Resultados General'!$C$10:$CG$10,0),0),"")</f>
        <v>#NAME?</v>
      </c>
      <c r="Q168" s="29" t="str">
        <f t="shared" ca="1" si="152"/>
        <v/>
      </c>
      <c r="R168" s="29" t="str">
        <f t="shared" ca="1" si="153"/>
        <v/>
      </c>
      <c r="S168" s="29" t="e">
        <f ca="1">+_xlfn.IFNA(VLOOKUP($B168,'Resultados General'!$C$11:$CG$510,MATCH(S$6,'Resultados General'!$C$10:$CG$10,0),0),"")</f>
        <v>#NAME?</v>
      </c>
      <c r="T168" s="29" t="str">
        <f t="shared" ca="1" si="154"/>
        <v/>
      </c>
      <c r="U168" s="29" t="str">
        <f t="shared" ca="1" si="155"/>
        <v/>
      </c>
      <c r="V168" s="29" t="e">
        <f ca="1">+_xlfn.IFNA(VLOOKUP($B168,'Resultados General'!$C$11:$CG$510,MATCH(V$6,'Resultados General'!$C$10:$CG$10,0),0),"")</f>
        <v>#NAME?</v>
      </c>
      <c r="W168" s="29" t="str">
        <f t="shared" ca="1" si="156"/>
        <v/>
      </c>
      <c r="X168" s="29" t="str">
        <f t="shared" ca="1" si="157"/>
        <v/>
      </c>
      <c r="Y168" s="29" t="e">
        <f ca="1">+_xlfn.IFNA(VLOOKUP($B168,'Resultados General'!$C$11:$CG$510,MATCH(Y$6,'Resultados General'!$C$10:$CG$10,0),0),"")</f>
        <v>#NAME?</v>
      </c>
      <c r="Z168" s="29" t="str">
        <f t="shared" ca="1" si="158"/>
        <v/>
      </c>
      <c r="AA168" s="29" t="str">
        <f t="shared" ca="1" si="159"/>
        <v/>
      </c>
      <c r="AB168" s="29" t="e">
        <f ca="1">+_xlfn.IFNA(VLOOKUP($B168,'Resultados General'!$C$11:$CG$510,MATCH(AB$6,'Resultados General'!$C$10:$CG$10,0),0),"")</f>
        <v>#NAME?</v>
      </c>
      <c r="AC168" s="29" t="str">
        <f t="shared" ca="1" si="160"/>
        <v/>
      </c>
      <c r="AD168" s="29" t="str">
        <f t="shared" ca="1" si="161"/>
        <v/>
      </c>
      <c r="AE168" s="29" t="e">
        <f ca="1">+_xlfn.IFNA(VLOOKUP($B168,'Resultados General'!$C$11:$CG$510,MATCH(AE$6,'Resultados General'!$C$10:$CG$10,0),0),"")</f>
        <v>#NAME?</v>
      </c>
      <c r="AF168" s="29" t="str">
        <f t="shared" ca="1" si="162"/>
        <v/>
      </c>
      <c r="AG168" s="29" t="str">
        <f t="shared" ca="1" si="163"/>
        <v/>
      </c>
      <c r="AH168" s="29" t="e">
        <f ca="1">+_xlfn.IFNA(VLOOKUP($B168,'Resultados General'!$C$11:$CG$510,MATCH(AH$6,'Resultados General'!$C$10:$CG$10,0),0),"")</f>
        <v>#NAME?</v>
      </c>
      <c r="AI168" s="29" t="str">
        <f t="shared" ca="1" si="164"/>
        <v/>
      </c>
      <c r="AJ168" s="29" t="str">
        <f t="shared" ca="1" si="165"/>
        <v/>
      </c>
      <c r="AK168" s="29" t="e">
        <f ca="1">+_xlfn.IFNA(VLOOKUP($B168,'Resultados General'!$C$11:$CG$510,MATCH(AK$6,'Resultados General'!$C$10:$CG$10,0),0),"")</f>
        <v>#NAME?</v>
      </c>
      <c r="AL168" s="29" t="str">
        <f t="shared" ca="1" si="166"/>
        <v/>
      </c>
      <c r="AM168" s="29" t="str">
        <f t="shared" ca="1" si="167"/>
        <v/>
      </c>
      <c r="AN168" s="29" t="e">
        <f ca="1">+_xlfn.IFNA(VLOOKUP($B168,'Resultados General'!$C$11:$CG$510,MATCH(AN$6,'Resultados General'!$C$10:$CG$10,0),0),"")</f>
        <v>#NAME?</v>
      </c>
      <c r="AO168" s="29" t="str">
        <f t="shared" ca="1" si="168"/>
        <v/>
      </c>
      <c r="AP168" s="29" t="str">
        <f t="shared" ca="1" si="169"/>
        <v/>
      </c>
      <c r="AQ168" s="29" t="e">
        <f ca="1">+_xlfn.IFNA(VLOOKUP($B168,'Resultados General'!$C$11:$CG$510,MATCH(AQ$6,'Resultados General'!$C$10:$CG$10,0),0),"")</f>
        <v>#NAME?</v>
      </c>
      <c r="AR168" s="29" t="str">
        <f t="shared" ca="1" si="170"/>
        <v/>
      </c>
      <c r="AS168" s="29" t="str">
        <f t="shared" ca="1" si="171"/>
        <v/>
      </c>
      <c r="AT168" s="29" t="e">
        <f ca="1">+_xlfn.IFNA(VLOOKUP($B168,'Resultados General'!$C$11:$CG$510,MATCH(AT$6,'Resultados General'!$C$10:$CG$10,0),0),"")</f>
        <v>#NAME?</v>
      </c>
      <c r="AU168" s="29" t="str">
        <f t="shared" ca="1" si="172"/>
        <v/>
      </c>
      <c r="AV168" s="29" t="str">
        <f t="shared" ca="1" si="173"/>
        <v/>
      </c>
      <c r="AW168" s="29" t="e">
        <f ca="1">+_xlfn.IFNA(VLOOKUP($B168,'Resultados General'!$C$11:$CG$510,MATCH(AW$6,'Resultados General'!$C$10:$CG$10,0),0),"")</f>
        <v>#NAME?</v>
      </c>
      <c r="AX168" s="29" t="str">
        <f t="shared" ca="1" si="174"/>
        <v/>
      </c>
      <c r="AY168" s="29" t="str">
        <f t="shared" ca="1" si="175"/>
        <v/>
      </c>
      <c r="AZ168" s="29" t="e">
        <f ca="1">+_xlfn.IFNA(VLOOKUP($B168,'Resultados General'!$C$11:$CG$510,MATCH(AZ$6,'Resultados General'!$C$10:$CG$10,0),0),"")</f>
        <v>#NAME?</v>
      </c>
      <c r="BA168" s="29" t="str">
        <f t="shared" ca="1" si="176"/>
        <v/>
      </c>
      <c r="BB168" s="29" t="str">
        <f t="shared" ca="1" si="177"/>
        <v/>
      </c>
      <c r="BC168" s="29" t="e">
        <f ca="1">+_xlfn.IFNA(VLOOKUP($B168,'Resultados General'!$C$11:$CG$510,MATCH(BC$6,'Resultados General'!$C$10:$CG$10,0),0),"")</f>
        <v>#NAME?</v>
      </c>
      <c r="BD168" s="29" t="str">
        <f t="shared" ca="1" si="178"/>
        <v/>
      </c>
      <c r="BE168" s="29" t="str">
        <f t="shared" ca="1" si="179"/>
        <v/>
      </c>
      <c r="BF168" s="29" t="e">
        <f ca="1">+_xlfn.IFNA(VLOOKUP($B168,'Resultados General'!$C$11:$CG$510,MATCH(BF$6,'Resultados General'!$C$10:$CG$10,0),0),"")</f>
        <v>#NAME?</v>
      </c>
      <c r="BG168" s="29" t="str">
        <f t="shared" ca="1" si="180"/>
        <v/>
      </c>
      <c r="BH168" s="29" t="str">
        <f t="shared" ca="1" si="181"/>
        <v/>
      </c>
      <c r="BI168" s="29" t="e">
        <f ca="1">+_xlfn.IFNA(VLOOKUP($B168,'Resultados General'!$C$11:$CG$510,MATCH(BI$6,'Resultados General'!$C$10:$CG$10,0),0),"")</f>
        <v>#NAME?</v>
      </c>
      <c r="BJ168" s="29" t="str">
        <f t="shared" ca="1" si="182"/>
        <v/>
      </c>
      <c r="BK168" s="29" t="str">
        <f t="shared" ca="1" si="183"/>
        <v/>
      </c>
      <c r="BL168" s="29" t="e">
        <f ca="1">+_xlfn.IFNA(VLOOKUP($B168,'Resultados General'!$C$11:$CG$510,MATCH(BL$6,'Resultados General'!$C$10:$CG$10,0),0),"")</f>
        <v>#NAME?</v>
      </c>
      <c r="BM168" s="29" t="str">
        <f t="shared" ca="1" si="184"/>
        <v/>
      </c>
      <c r="BN168" s="29" t="str">
        <f t="shared" ca="1" si="185"/>
        <v/>
      </c>
      <c r="BO168" s="29" t="e">
        <f ca="1">+_xlfn.IFNA(VLOOKUP($B168,'Resultados General'!$C$11:$CG$510,MATCH(BO$6,'Resultados General'!$C$10:$CG$10,0),0),"")</f>
        <v>#NAME?</v>
      </c>
      <c r="BP168" s="29" t="str">
        <f t="shared" ca="1" si="186"/>
        <v/>
      </c>
      <c r="BQ168" s="29" t="str">
        <f t="shared" ca="1" si="187"/>
        <v/>
      </c>
      <c r="BR168" s="29" t="e">
        <f ca="1">+_xlfn.IFNA(VLOOKUP($B168,'Resultados General'!$C$11:$CG$510,MATCH(BR$6,'Resultados General'!$C$10:$CG$10,0),0),"")</f>
        <v>#NAME?</v>
      </c>
      <c r="BS168" s="29" t="str">
        <f t="shared" ca="1" si="188"/>
        <v/>
      </c>
      <c r="BT168" s="29" t="str">
        <f t="shared" ca="1" si="189"/>
        <v/>
      </c>
      <c r="BU168" s="29" t="e">
        <f ca="1">+_xlfn.IFNA(VLOOKUP($B168,'Resultados General'!$C$11:$CG$510,MATCH(BU$6,'Resultados General'!$C$10:$CG$10,0),0),"")</f>
        <v>#NAME?</v>
      </c>
      <c r="BV168" s="29" t="str">
        <f t="shared" ca="1" si="190"/>
        <v/>
      </c>
      <c r="BW168" s="29" t="str">
        <f t="shared" ca="1" si="191"/>
        <v/>
      </c>
      <c r="BX168" s="29" t="e">
        <f ca="1">+_xlfn.IFNA(VLOOKUP($B168,'Resultados General'!$C$11:$CG$510,MATCH(BX$6,'Resultados General'!$C$10:$CG$10,0),0),"")</f>
        <v>#NAME?</v>
      </c>
      <c r="BY168" s="29" t="str">
        <f t="shared" ca="1" si="192"/>
        <v/>
      </c>
      <c r="BZ168" s="29" t="str">
        <f t="shared" ca="1" si="193"/>
        <v/>
      </c>
      <c r="CA168" s="29" t="e">
        <f ca="1">+_xlfn.IFNA(VLOOKUP($B168,'Resultados General'!$C$11:$CG$510,MATCH(CA$6,'Resultados General'!$C$10:$CG$10,0),0),"")</f>
        <v>#NAME?</v>
      </c>
      <c r="CB168" s="29" t="str">
        <f t="shared" ca="1" si="194"/>
        <v/>
      </c>
      <c r="CC168" s="29" t="str">
        <f t="shared" ca="1" si="195"/>
        <v/>
      </c>
      <c r="CD168" s="29" t="e">
        <f ca="1">+_xlfn.IFNA(VLOOKUP($B168,'Resultados General'!$C$11:$CG$510,MATCH(CD$6,'Resultados General'!$C$10:$CG$10,0),0),"")</f>
        <v>#NAME?</v>
      </c>
      <c r="CE168" s="29" t="str">
        <f t="shared" ca="1" si="196"/>
        <v/>
      </c>
      <c r="CF168" s="29" t="str">
        <f t="shared" ca="1" si="197"/>
        <v/>
      </c>
      <c r="CG168" s="29" t="e">
        <f ca="1">+_xlfn.IFNA(VLOOKUP($B168,'Resultados General'!$C$11:$CG$510,MATCH(CG$6,'Resultados General'!$C$10:$CG$10,0),0),"")</f>
        <v>#NAME?</v>
      </c>
      <c r="CH168" s="29" t="str">
        <f t="shared" ca="1" si="198"/>
        <v/>
      </c>
      <c r="CI168" s="29" t="str">
        <f t="shared" ca="1" si="199"/>
        <v/>
      </c>
      <c r="CJ168" s="29" t="e">
        <f ca="1">+_xlfn.IFNA(VLOOKUP($B168,'Resultados General'!$C$11:$CG$510,MATCH(CJ$6,'Resultados General'!$C$10:$CG$10,0),0),"")</f>
        <v>#NAME?</v>
      </c>
      <c r="CK168" s="29" t="str">
        <f t="shared" ca="1" si="200"/>
        <v/>
      </c>
      <c r="CL168" s="29" t="str">
        <f t="shared" ca="1" si="201"/>
        <v/>
      </c>
      <c r="CM168" s="29" t="e">
        <f ca="1">+_xlfn.IFNA(VLOOKUP($B168,'Resultados General'!$C$11:$CG$510,MATCH(CM$6,'Resultados General'!$C$10:$CG$10,0),0),"")</f>
        <v>#NAME?</v>
      </c>
      <c r="CN168" s="29" t="str">
        <f t="shared" ca="1" si="202"/>
        <v/>
      </c>
      <c r="CO168" s="29" t="str">
        <f t="shared" ca="1" si="203"/>
        <v/>
      </c>
      <c r="CP168" s="29" t="e">
        <f ca="1">+_xlfn.IFNA(VLOOKUP($B168,'Resultados General'!$C$11:$CG$510,MATCH(CP$6,'Resultados General'!$C$10:$CG$10,0),0),"")</f>
        <v>#NAME?</v>
      </c>
      <c r="CQ168" s="29" t="str">
        <f t="shared" ca="1" si="204"/>
        <v/>
      </c>
      <c r="CR168" s="29" t="str">
        <f t="shared" ca="1" si="205"/>
        <v/>
      </c>
      <c r="CS168" s="29" t="e">
        <f ca="1">+_xlfn.IFNA(VLOOKUP($B168,'Resultados General'!$C$11:$CG$510,MATCH(CS$6,'Resultados General'!$C$10:$CG$10,0),0),"")</f>
        <v>#NAME?</v>
      </c>
      <c r="CT168" s="29" t="str">
        <f t="shared" ca="1" si="206"/>
        <v/>
      </c>
      <c r="CU168" s="29" t="str">
        <f t="shared" ca="1" si="207"/>
        <v/>
      </c>
      <c r="CV168" s="29" t="e">
        <f ca="1">+_xlfn.IFNA(VLOOKUP($B168,'Resultados General'!$C$11:$CG$510,MATCH(CV$6,'Resultados General'!$C$10:$CG$10,0),0),"")</f>
        <v>#NAME?</v>
      </c>
      <c r="CW168" s="29" t="str">
        <f t="shared" ca="1" si="208"/>
        <v/>
      </c>
      <c r="CX168" s="29" t="str">
        <f t="shared" ca="1" si="209"/>
        <v/>
      </c>
      <c r="CY168" s="29" t="e">
        <f ca="1">+_xlfn.IFNA(VLOOKUP($B168,'Resultados General'!$C$11:$CG$510,MATCH(CY$6,'Resultados General'!$C$10:$CG$10,0),0),"")</f>
        <v>#NAME?</v>
      </c>
      <c r="CZ168" s="29" t="str">
        <f t="shared" ca="1" si="210"/>
        <v/>
      </c>
      <c r="DA168" s="29" t="str">
        <f t="shared" ca="1" si="211"/>
        <v/>
      </c>
      <c r="DB168" s="29" t="e">
        <f ca="1">+_xlfn.IFNA(VLOOKUP($B168,'Resultados General'!$C$11:$CG$510,MATCH(DB$6,'Resultados General'!$C$10:$CG$10,0),0),"")</f>
        <v>#NAME?</v>
      </c>
      <c r="DC168" s="29" t="str">
        <f t="shared" ca="1" si="212"/>
        <v/>
      </c>
      <c r="DD168" s="29" t="str">
        <f t="shared" ca="1" si="213"/>
        <v/>
      </c>
      <c r="DE168" s="29" t="e">
        <f ca="1">+_xlfn.IFNA(VLOOKUP($B168,'Resultados General'!$C$11:$CG$510,MATCH(DE$6,'Resultados General'!$C$10:$CG$10,0),0),"")</f>
        <v>#NAME?</v>
      </c>
      <c r="DF168" s="29" t="str">
        <f t="shared" ca="1" si="214"/>
        <v/>
      </c>
      <c r="DG168" s="29" t="str">
        <f t="shared" ca="1" si="215"/>
        <v/>
      </c>
      <c r="DH168" s="29" t="e">
        <f ca="1">+_xlfn.IFNA(VLOOKUP($B168,'Resultados General'!$C$11:$CG$510,MATCH(DH$6,'Resultados General'!$C$10:$CG$10,0),0),"")</f>
        <v>#NAME?</v>
      </c>
      <c r="DI168" s="29" t="str">
        <f t="shared" ca="1" si="216"/>
        <v/>
      </c>
      <c r="DJ168" s="29" t="str">
        <f t="shared" ca="1" si="217"/>
        <v/>
      </c>
      <c r="DK168" s="29" t="e">
        <f ca="1">+_xlfn.IFNA(VLOOKUP($B168,'Resultados General'!$C$11:$CG$510,MATCH(DK$6,'Resultados General'!$C$10:$CG$10,0),0),"")</f>
        <v>#NAME?</v>
      </c>
      <c r="DL168" s="29" t="str">
        <f t="shared" ca="1" si="218"/>
        <v/>
      </c>
      <c r="DM168" s="29" t="str">
        <f t="shared" ca="1" si="219"/>
        <v/>
      </c>
      <c r="DN168" s="29" t="e">
        <f ca="1">+_xlfn.IFNA(VLOOKUP($B168,'Resultados General'!$C$11:$CG$510,MATCH(DN$6,'Resultados General'!$C$10:$CG$10,0),0),"")</f>
        <v>#NAME?</v>
      </c>
      <c r="DO168" s="29" t="str">
        <f t="shared" ca="1" si="220"/>
        <v/>
      </c>
      <c r="DP168" s="29" t="str">
        <f t="shared" ca="1" si="221"/>
        <v/>
      </c>
    </row>
    <row r="169" spans="2:120">
      <c r="B169" s="219" t="str">
        <f>+IF('Resultados General'!C172="","",'Resultados General'!C172)</f>
        <v/>
      </c>
      <c r="C169" s="134" t="e">
        <f ca="1">+_xlfn.IFNA(VLOOKUP('Distribución de puestos'!B169,'Resultados General'!$C$11:$J$510,8,0),"")</f>
        <v>#NAME?</v>
      </c>
      <c r="D169" s="135" t="e">
        <f ca="1">+_xlfn.IFNA(VLOOKUP(B169,'Resultados General'!$C$11:$L$510,10,0),"")</f>
        <v>#NAME?</v>
      </c>
      <c r="E169" s="26" t="s">
        <v>76</v>
      </c>
      <c r="F169" s="26" t="s">
        <v>76</v>
      </c>
      <c r="G169" s="135" t="str">
        <f t="shared" ca="1" si="222"/>
        <v/>
      </c>
      <c r="H169" s="135" t="str">
        <f t="shared" ca="1" si="223"/>
        <v/>
      </c>
      <c r="I169" s="219" t="str">
        <f t="shared" si="224"/>
        <v/>
      </c>
      <c r="J169" s="138"/>
      <c r="M169" s="29" t="e">
        <f ca="1">+_xlfn.IFNA(VLOOKUP($B169,'Resultados General'!$C$11:$CG$510,MATCH(M$6,'Resultados General'!$C$10:$CG$10,0),0),"")</f>
        <v>#NAME?</v>
      </c>
      <c r="N169" s="29" t="str">
        <f t="shared" ca="1" si="150"/>
        <v/>
      </c>
      <c r="O169" s="29" t="str">
        <f t="shared" ca="1" si="151"/>
        <v/>
      </c>
      <c r="P169" s="29" t="e">
        <f ca="1">+_xlfn.IFNA(VLOOKUP($B169,'Resultados General'!$C$11:$CG$510,MATCH(P$6,'Resultados General'!$C$10:$CG$10,0),0),"")</f>
        <v>#NAME?</v>
      </c>
      <c r="Q169" s="29" t="str">
        <f t="shared" ca="1" si="152"/>
        <v/>
      </c>
      <c r="R169" s="29" t="str">
        <f t="shared" ca="1" si="153"/>
        <v/>
      </c>
      <c r="S169" s="29" t="e">
        <f ca="1">+_xlfn.IFNA(VLOOKUP($B169,'Resultados General'!$C$11:$CG$510,MATCH(S$6,'Resultados General'!$C$10:$CG$10,0),0),"")</f>
        <v>#NAME?</v>
      </c>
      <c r="T169" s="29" t="str">
        <f t="shared" ca="1" si="154"/>
        <v/>
      </c>
      <c r="U169" s="29" t="str">
        <f t="shared" ca="1" si="155"/>
        <v/>
      </c>
      <c r="V169" s="29" t="e">
        <f ca="1">+_xlfn.IFNA(VLOOKUP($B169,'Resultados General'!$C$11:$CG$510,MATCH(V$6,'Resultados General'!$C$10:$CG$10,0),0),"")</f>
        <v>#NAME?</v>
      </c>
      <c r="W169" s="29" t="str">
        <f t="shared" ca="1" si="156"/>
        <v/>
      </c>
      <c r="X169" s="29" t="str">
        <f t="shared" ca="1" si="157"/>
        <v/>
      </c>
      <c r="Y169" s="29" t="e">
        <f ca="1">+_xlfn.IFNA(VLOOKUP($B169,'Resultados General'!$C$11:$CG$510,MATCH(Y$6,'Resultados General'!$C$10:$CG$10,0),0),"")</f>
        <v>#NAME?</v>
      </c>
      <c r="Z169" s="29" t="str">
        <f t="shared" ca="1" si="158"/>
        <v/>
      </c>
      <c r="AA169" s="29" t="str">
        <f t="shared" ca="1" si="159"/>
        <v/>
      </c>
      <c r="AB169" s="29" t="e">
        <f ca="1">+_xlfn.IFNA(VLOOKUP($B169,'Resultados General'!$C$11:$CG$510,MATCH(AB$6,'Resultados General'!$C$10:$CG$10,0),0),"")</f>
        <v>#NAME?</v>
      </c>
      <c r="AC169" s="29" t="str">
        <f t="shared" ca="1" si="160"/>
        <v/>
      </c>
      <c r="AD169" s="29" t="str">
        <f t="shared" ca="1" si="161"/>
        <v/>
      </c>
      <c r="AE169" s="29" t="e">
        <f ca="1">+_xlfn.IFNA(VLOOKUP($B169,'Resultados General'!$C$11:$CG$510,MATCH(AE$6,'Resultados General'!$C$10:$CG$10,0),0),"")</f>
        <v>#NAME?</v>
      </c>
      <c r="AF169" s="29" t="str">
        <f t="shared" ca="1" si="162"/>
        <v/>
      </c>
      <c r="AG169" s="29" t="str">
        <f t="shared" ca="1" si="163"/>
        <v/>
      </c>
      <c r="AH169" s="29" t="e">
        <f ca="1">+_xlfn.IFNA(VLOOKUP($B169,'Resultados General'!$C$11:$CG$510,MATCH(AH$6,'Resultados General'!$C$10:$CG$10,0),0),"")</f>
        <v>#NAME?</v>
      </c>
      <c r="AI169" s="29" t="str">
        <f t="shared" ca="1" si="164"/>
        <v/>
      </c>
      <c r="AJ169" s="29" t="str">
        <f t="shared" ca="1" si="165"/>
        <v/>
      </c>
      <c r="AK169" s="29" t="e">
        <f ca="1">+_xlfn.IFNA(VLOOKUP($B169,'Resultados General'!$C$11:$CG$510,MATCH(AK$6,'Resultados General'!$C$10:$CG$10,0),0),"")</f>
        <v>#NAME?</v>
      </c>
      <c r="AL169" s="29" t="str">
        <f t="shared" ca="1" si="166"/>
        <v/>
      </c>
      <c r="AM169" s="29" t="str">
        <f t="shared" ca="1" si="167"/>
        <v/>
      </c>
      <c r="AN169" s="29" t="e">
        <f ca="1">+_xlfn.IFNA(VLOOKUP($B169,'Resultados General'!$C$11:$CG$510,MATCH(AN$6,'Resultados General'!$C$10:$CG$10,0),0),"")</f>
        <v>#NAME?</v>
      </c>
      <c r="AO169" s="29" t="str">
        <f t="shared" ca="1" si="168"/>
        <v/>
      </c>
      <c r="AP169" s="29" t="str">
        <f t="shared" ca="1" si="169"/>
        <v/>
      </c>
      <c r="AQ169" s="29" t="e">
        <f ca="1">+_xlfn.IFNA(VLOOKUP($B169,'Resultados General'!$C$11:$CG$510,MATCH(AQ$6,'Resultados General'!$C$10:$CG$10,0),0),"")</f>
        <v>#NAME?</v>
      </c>
      <c r="AR169" s="29" t="str">
        <f t="shared" ca="1" si="170"/>
        <v/>
      </c>
      <c r="AS169" s="29" t="str">
        <f t="shared" ca="1" si="171"/>
        <v/>
      </c>
      <c r="AT169" s="29" t="e">
        <f ca="1">+_xlfn.IFNA(VLOOKUP($B169,'Resultados General'!$C$11:$CG$510,MATCH(AT$6,'Resultados General'!$C$10:$CG$10,0),0),"")</f>
        <v>#NAME?</v>
      </c>
      <c r="AU169" s="29" t="str">
        <f t="shared" ca="1" si="172"/>
        <v/>
      </c>
      <c r="AV169" s="29" t="str">
        <f t="shared" ca="1" si="173"/>
        <v/>
      </c>
      <c r="AW169" s="29" t="e">
        <f ca="1">+_xlfn.IFNA(VLOOKUP($B169,'Resultados General'!$C$11:$CG$510,MATCH(AW$6,'Resultados General'!$C$10:$CG$10,0),0),"")</f>
        <v>#NAME?</v>
      </c>
      <c r="AX169" s="29" t="str">
        <f t="shared" ca="1" si="174"/>
        <v/>
      </c>
      <c r="AY169" s="29" t="str">
        <f t="shared" ca="1" si="175"/>
        <v/>
      </c>
      <c r="AZ169" s="29" t="e">
        <f ca="1">+_xlfn.IFNA(VLOOKUP($B169,'Resultados General'!$C$11:$CG$510,MATCH(AZ$6,'Resultados General'!$C$10:$CG$10,0),0),"")</f>
        <v>#NAME?</v>
      </c>
      <c r="BA169" s="29" t="str">
        <f t="shared" ca="1" si="176"/>
        <v/>
      </c>
      <c r="BB169" s="29" t="str">
        <f t="shared" ca="1" si="177"/>
        <v/>
      </c>
      <c r="BC169" s="29" t="e">
        <f ca="1">+_xlfn.IFNA(VLOOKUP($B169,'Resultados General'!$C$11:$CG$510,MATCH(BC$6,'Resultados General'!$C$10:$CG$10,0),0),"")</f>
        <v>#NAME?</v>
      </c>
      <c r="BD169" s="29" t="str">
        <f t="shared" ca="1" si="178"/>
        <v/>
      </c>
      <c r="BE169" s="29" t="str">
        <f t="shared" ca="1" si="179"/>
        <v/>
      </c>
      <c r="BF169" s="29" t="e">
        <f ca="1">+_xlfn.IFNA(VLOOKUP($B169,'Resultados General'!$C$11:$CG$510,MATCH(BF$6,'Resultados General'!$C$10:$CG$10,0),0),"")</f>
        <v>#NAME?</v>
      </c>
      <c r="BG169" s="29" t="str">
        <f t="shared" ca="1" si="180"/>
        <v/>
      </c>
      <c r="BH169" s="29" t="str">
        <f t="shared" ca="1" si="181"/>
        <v/>
      </c>
      <c r="BI169" s="29" t="e">
        <f ca="1">+_xlfn.IFNA(VLOOKUP($B169,'Resultados General'!$C$11:$CG$510,MATCH(BI$6,'Resultados General'!$C$10:$CG$10,0),0),"")</f>
        <v>#NAME?</v>
      </c>
      <c r="BJ169" s="29" t="str">
        <f t="shared" ca="1" si="182"/>
        <v/>
      </c>
      <c r="BK169" s="29" t="str">
        <f t="shared" ca="1" si="183"/>
        <v/>
      </c>
      <c r="BL169" s="29" t="e">
        <f ca="1">+_xlfn.IFNA(VLOOKUP($B169,'Resultados General'!$C$11:$CG$510,MATCH(BL$6,'Resultados General'!$C$10:$CG$10,0),0),"")</f>
        <v>#NAME?</v>
      </c>
      <c r="BM169" s="29" t="str">
        <f t="shared" ca="1" si="184"/>
        <v/>
      </c>
      <c r="BN169" s="29" t="str">
        <f t="shared" ca="1" si="185"/>
        <v/>
      </c>
      <c r="BO169" s="29" t="e">
        <f ca="1">+_xlfn.IFNA(VLOOKUP($B169,'Resultados General'!$C$11:$CG$510,MATCH(BO$6,'Resultados General'!$C$10:$CG$10,0),0),"")</f>
        <v>#NAME?</v>
      </c>
      <c r="BP169" s="29" t="str">
        <f t="shared" ca="1" si="186"/>
        <v/>
      </c>
      <c r="BQ169" s="29" t="str">
        <f t="shared" ca="1" si="187"/>
        <v/>
      </c>
      <c r="BR169" s="29" t="e">
        <f ca="1">+_xlfn.IFNA(VLOOKUP($B169,'Resultados General'!$C$11:$CG$510,MATCH(BR$6,'Resultados General'!$C$10:$CG$10,0),0),"")</f>
        <v>#NAME?</v>
      </c>
      <c r="BS169" s="29" t="str">
        <f t="shared" ca="1" si="188"/>
        <v/>
      </c>
      <c r="BT169" s="29" t="str">
        <f t="shared" ca="1" si="189"/>
        <v/>
      </c>
      <c r="BU169" s="29" t="e">
        <f ca="1">+_xlfn.IFNA(VLOOKUP($B169,'Resultados General'!$C$11:$CG$510,MATCH(BU$6,'Resultados General'!$C$10:$CG$10,0),0),"")</f>
        <v>#NAME?</v>
      </c>
      <c r="BV169" s="29" t="str">
        <f t="shared" ca="1" si="190"/>
        <v/>
      </c>
      <c r="BW169" s="29" t="str">
        <f t="shared" ca="1" si="191"/>
        <v/>
      </c>
      <c r="BX169" s="29" t="e">
        <f ca="1">+_xlfn.IFNA(VLOOKUP($B169,'Resultados General'!$C$11:$CG$510,MATCH(BX$6,'Resultados General'!$C$10:$CG$10,0),0),"")</f>
        <v>#NAME?</v>
      </c>
      <c r="BY169" s="29" t="str">
        <f t="shared" ca="1" si="192"/>
        <v/>
      </c>
      <c r="BZ169" s="29" t="str">
        <f t="shared" ca="1" si="193"/>
        <v/>
      </c>
      <c r="CA169" s="29" t="e">
        <f ca="1">+_xlfn.IFNA(VLOOKUP($B169,'Resultados General'!$C$11:$CG$510,MATCH(CA$6,'Resultados General'!$C$10:$CG$10,0),0),"")</f>
        <v>#NAME?</v>
      </c>
      <c r="CB169" s="29" t="str">
        <f t="shared" ca="1" si="194"/>
        <v/>
      </c>
      <c r="CC169" s="29" t="str">
        <f t="shared" ca="1" si="195"/>
        <v/>
      </c>
      <c r="CD169" s="29" t="e">
        <f ca="1">+_xlfn.IFNA(VLOOKUP($B169,'Resultados General'!$C$11:$CG$510,MATCH(CD$6,'Resultados General'!$C$10:$CG$10,0),0),"")</f>
        <v>#NAME?</v>
      </c>
      <c r="CE169" s="29" t="str">
        <f t="shared" ca="1" si="196"/>
        <v/>
      </c>
      <c r="CF169" s="29" t="str">
        <f t="shared" ca="1" si="197"/>
        <v/>
      </c>
      <c r="CG169" s="29" t="e">
        <f ca="1">+_xlfn.IFNA(VLOOKUP($B169,'Resultados General'!$C$11:$CG$510,MATCH(CG$6,'Resultados General'!$C$10:$CG$10,0),0),"")</f>
        <v>#NAME?</v>
      </c>
      <c r="CH169" s="29" t="str">
        <f t="shared" ca="1" si="198"/>
        <v/>
      </c>
      <c r="CI169" s="29" t="str">
        <f t="shared" ca="1" si="199"/>
        <v/>
      </c>
      <c r="CJ169" s="29" t="e">
        <f ca="1">+_xlfn.IFNA(VLOOKUP($B169,'Resultados General'!$C$11:$CG$510,MATCH(CJ$6,'Resultados General'!$C$10:$CG$10,0),0),"")</f>
        <v>#NAME?</v>
      </c>
      <c r="CK169" s="29" t="str">
        <f t="shared" ca="1" si="200"/>
        <v/>
      </c>
      <c r="CL169" s="29" t="str">
        <f t="shared" ca="1" si="201"/>
        <v/>
      </c>
      <c r="CM169" s="29" t="e">
        <f ca="1">+_xlfn.IFNA(VLOOKUP($B169,'Resultados General'!$C$11:$CG$510,MATCH(CM$6,'Resultados General'!$C$10:$CG$10,0),0),"")</f>
        <v>#NAME?</v>
      </c>
      <c r="CN169" s="29" t="str">
        <f t="shared" ca="1" si="202"/>
        <v/>
      </c>
      <c r="CO169" s="29" t="str">
        <f t="shared" ca="1" si="203"/>
        <v/>
      </c>
      <c r="CP169" s="29" t="e">
        <f ca="1">+_xlfn.IFNA(VLOOKUP($B169,'Resultados General'!$C$11:$CG$510,MATCH(CP$6,'Resultados General'!$C$10:$CG$10,0),0),"")</f>
        <v>#NAME?</v>
      </c>
      <c r="CQ169" s="29" t="str">
        <f t="shared" ca="1" si="204"/>
        <v/>
      </c>
      <c r="CR169" s="29" t="str">
        <f t="shared" ca="1" si="205"/>
        <v/>
      </c>
      <c r="CS169" s="29" t="e">
        <f ca="1">+_xlfn.IFNA(VLOOKUP($B169,'Resultados General'!$C$11:$CG$510,MATCH(CS$6,'Resultados General'!$C$10:$CG$10,0),0),"")</f>
        <v>#NAME?</v>
      </c>
      <c r="CT169" s="29" t="str">
        <f t="shared" ca="1" si="206"/>
        <v/>
      </c>
      <c r="CU169" s="29" t="str">
        <f t="shared" ca="1" si="207"/>
        <v/>
      </c>
      <c r="CV169" s="29" t="e">
        <f ca="1">+_xlfn.IFNA(VLOOKUP($B169,'Resultados General'!$C$11:$CG$510,MATCH(CV$6,'Resultados General'!$C$10:$CG$10,0),0),"")</f>
        <v>#NAME?</v>
      </c>
      <c r="CW169" s="29" t="str">
        <f t="shared" ca="1" si="208"/>
        <v/>
      </c>
      <c r="CX169" s="29" t="str">
        <f t="shared" ca="1" si="209"/>
        <v/>
      </c>
      <c r="CY169" s="29" t="e">
        <f ca="1">+_xlfn.IFNA(VLOOKUP($B169,'Resultados General'!$C$11:$CG$510,MATCH(CY$6,'Resultados General'!$C$10:$CG$10,0),0),"")</f>
        <v>#NAME?</v>
      </c>
      <c r="CZ169" s="29" t="str">
        <f t="shared" ca="1" si="210"/>
        <v/>
      </c>
      <c r="DA169" s="29" t="str">
        <f t="shared" ca="1" si="211"/>
        <v/>
      </c>
      <c r="DB169" s="29" t="e">
        <f ca="1">+_xlfn.IFNA(VLOOKUP($B169,'Resultados General'!$C$11:$CG$510,MATCH(DB$6,'Resultados General'!$C$10:$CG$10,0),0),"")</f>
        <v>#NAME?</v>
      </c>
      <c r="DC169" s="29" t="str">
        <f t="shared" ca="1" si="212"/>
        <v/>
      </c>
      <c r="DD169" s="29" t="str">
        <f t="shared" ca="1" si="213"/>
        <v/>
      </c>
      <c r="DE169" s="29" t="e">
        <f ca="1">+_xlfn.IFNA(VLOOKUP($B169,'Resultados General'!$C$11:$CG$510,MATCH(DE$6,'Resultados General'!$C$10:$CG$10,0),0),"")</f>
        <v>#NAME?</v>
      </c>
      <c r="DF169" s="29" t="str">
        <f t="shared" ca="1" si="214"/>
        <v/>
      </c>
      <c r="DG169" s="29" t="str">
        <f t="shared" ca="1" si="215"/>
        <v/>
      </c>
      <c r="DH169" s="29" t="e">
        <f ca="1">+_xlfn.IFNA(VLOOKUP($B169,'Resultados General'!$C$11:$CG$510,MATCH(DH$6,'Resultados General'!$C$10:$CG$10,0),0),"")</f>
        <v>#NAME?</v>
      </c>
      <c r="DI169" s="29" t="str">
        <f t="shared" ca="1" si="216"/>
        <v/>
      </c>
      <c r="DJ169" s="29" t="str">
        <f t="shared" ca="1" si="217"/>
        <v/>
      </c>
      <c r="DK169" s="29" t="e">
        <f ca="1">+_xlfn.IFNA(VLOOKUP($B169,'Resultados General'!$C$11:$CG$510,MATCH(DK$6,'Resultados General'!$C$10:$CG$10,0),0),"")</f>
        <v>#NAME?</v>
      </c>
      <c r="DL169" s="29" t="str">
        <f t="shared" ca="1" si="218"/>
        <v/>
      </c>
      <c r="DM169" s="29" t="str">
        <f t="shared" ca="1" si="219"/>
        <v/>
      </c>
      <c r="DN169" s="29" t="e">
        <f ca="1">+_xlfn.IFNA(VLOOKUP($B169,'Resultados General'!$C$11:$CG$510,MATCH(DN$6,'Resultados General'!$C$10:$CG$10,0),0),"")</f>
        <v>#NAME?</v>
      </c>
      <c r="DO169" s="29" t="str">
        <f t="shared" ca="1" si="220"/>
        <v/>
      </c>
      <c r="DP169" s="29" t="str">
        <f t="shared" ca="1" si="221"/>
        <v/>
      </c>
    </row>
    <row r="170" spans="2:120">
      <c r="B170" s="219" t="str">
        <f>+IF('Resultados General'!C173="","",'Resultados General'!C173)</f>
        <v/>
      </c>
      <c r="C170" s="134" t="e">
        <f ca="1">+_xlfn.IFNA(VLOOKUP('Distribución de puestos'!B170,'Resultados General'!$C$11:$J$510,8,0),"")</f>
        <v>#NAME?</v>
      </c>
      <c r="D170" s="135" t="e">
        <f ca="1">+_xlfn.IFNA(VLOOKUP(B170,'Resultados General'!$C$11:$L$510,10,0),"")</f>
        <v>#NAME?</v>
      </c>
      <c r="E170" s="26" t="s">
        <v>76</v>
      </c>
      <c r="F170" s="26" t="s">
        <v>76</v>
      </c>
      <c r="G170" s="135" t="str">
        <f t="shared" ca="1" si="222"/>
        <v/>
      </c>
      <c r="H170" s="135" t="str">
        <f t="shared" ca="1" si="223"/>
        <v/>
      </c>
      <c r="I170" s="219" t="str">
        <f t="shared" si="224"/>
        <v/>
      </c>
      <c r="J170" s="138"/>
      <c r="M170" s="29" t="e">
        <f ca="1">+_xlfn.IFNA(VLOOKUP($B170,'Resultados General'!$C$11:$CG$510,MATCH(M$6,'Resultados General'!$C$10:$CG$10,0),0),"")</f>
        <v>#NAME?</v>
      </c>
      <c r="N170" s="29" t="str">
        <f t="shared" ca="1" si="150"/>
        <v/>
      </c>
      <c r="O170" s="29" t="str">
        <f t="shared" ca="1" si="151"/>
        <v/>
      </c>
      <c r="P170" s="29" t="e">
        <f ca="1">+_xlfn.IFNA(VLOOKUP($B170,'Resultados General'!$C$11:$CG$510,MATCH(P$6,'Resultados General'!$C$10:$CG$10,0),0),"")</f>
        <v>#NAME?</v>
      </c>
      <c r="Q170" s="29" t="str">
        <f t="shared" ca="1" si="152"/>
        <v/>
      </c>
      <c r="R170" s="29" t="str">
        <f t="shared" ca="1" si="153"/>
        <v/>
      </c>
      <c r="S170" s="29" t="e">
        <f ca="1">+_xlfn.IFNA(VLOOKUP($B170,'Resultados General'!$C$11:$CG$510,MATCH(S$6,'Resultados General'!$C$10:$CG$10,0),0),"")</f>
        <v>#NAME?</v>
      </c>
      <c r="T170" s="29" t="str">
        <f t="shared" ca="1" si="154"/>
        <v/>
      </c>
      <c r="U170" s="29" t="str">
        <f t="shared" ca="1" si="155"/>
        <v/>
      </c>
      <c r="V170" s="29" t="e">
        <f ca="1">+_xlfn.IFNA(VLOOKUP($B170,'Resultados General'!$C$11:$CG$510,MATCH(V$6,'Resultados General'!$C$10:$CG$10,0),0),"")</f>
        <v>#NAME?</v>
      </c>
      <c r="W170" s="29" t="str">
        <f t="shared" ca="1" si="156"/>
        <v/>
      </c>
      <c r="X170" s="29" t="str">
        <f t="shared" ca="1" si="157"/>
        <v/>
      </c>
      <c r="Y170" s="29" t="e">
        <f ca="1">+_xlfn.IFNA(VLOOKUP($B170,'Resultados General'!$C$11:$CG$510,MATCH(Y$6,'Resultados General'!$C$10:$CG$10,0),0),"")</f>
        <v>#NAME?</v>
      </c>
      <c r="Z170" s="29" t="str">
        <f t="shared" ca="1" si="158"/>
        <v/>
      </c>
      <c r="AA170" s="29" t="str">
        <f t="shared" ca="1" si="159"/>
        <v/>
      </c>
      <c r="AB170" s="29" t="e">
        <f ca="1">+_xlfn.IFNA(VLOOKUP($B170,'Resultados General'!$C$11:$CG$510,MATCH(AB$6,'Resultados General'!$C$10:$CG$10,0),0),"")</f>
        <v>#NAME?</v>
      </c>
      <c r="AC170" s="29" t="str">
        <f t="shared" ca="1" si="160"/>
        <v/>
      </c>
      <c r="AD170" s="29" t="str">
        <f t="shared" ca="1" si="161"/>
        <v/>
      </c>
      <c r="AE170" s="29" t="e">
        <f ca="1">+_xlfn.IFNA(VLOOKUP($B170,'Resultados General'!$C$11:$CG$510,MATCH(AE$6,'Resultados General'!$C$10:$CG$10,0),0),"")</f>
        <v>#NAME?</v>
      </c>
      <c r="AF170" s="29" t="str">
        <f t="shared" ca="1" si="162"/>
        <v/>
      </c>
      <c r="AG170" s="29" t="str">
        <f t="shared" ca="1" si="163"/>
        <v/>
      </c>
      <c r="AH170" s="29" t="e">
        <f ca="1">+_xlfn.IFNA(VLOOKUP($B170,'Resultados General'!$C$11:$CG$510,MATCH(AH$6,'Resultados General'!$C$10:$CG$10,0),0),"")</f>
        <v>#NAME?</v>
      </c>
      <c r="AI170" s="29" t="str">
        <f t="shared" ca="1" si="164"/>
        <v/>
      </c>
      <c r="AJ170" s="29" t="str">
        <f t="shared" ca="1" si="165"/>
        <v/>
      </c>
      <c r="AK170" s="29" t="e">
        <f ca="1">+_xlfn.IFNA(VLOOKUP($B170,'Resultados General'!$C$11:$CG$510,MATCH(AK$6,'Resultados General'!$C$10:$CG$10,0),0),"")</f>
        <v>#NAME?</v>
      </c>
      <c r="AL170" s="29" t="str">
        <f t="shared" ca="1" si="166"/>
        <v/>
      </c>
      <c r="AM170" s="29" t="str">
        <f t="shared" ca="1" si="167"/>
        <v/>
      </c>
      <c r="AN170" s="29" t="e">
        <f ca="1">+_xlfn.IFNA(VLOOKUP($B170,'Resultados General'!$C$11:$CG$510,MATCH(AN$6,'Resultados General'!$C$10:$CG$10,0),0),"")</f>
        <v>#NAME?</v>
      </c>
      <c r="AO170" s="29" t="str">
        <f t="shared" ca="1" si="168"/>
        <v/>
      </c>
      <c r="AP170" s="29" t="str">
        <f t="shared" ca="1" si="169"/>
        <v/>
      </c>
      <c r="AQ170" s="29" t="e">
        <f ca="1">+_xlfn.IFNA(VLOOKUP($B170,'Resultados General'!$C$11:$CG$510,MATCH(AQ$6,'Resultados General'!$C$10:$CG$10,0),0),"")</f>
        <v>#NAME?</v>
      </c>
      <c r="AR170" s="29" t="str">
        <f t="shared" ca="1" si="170"/>
        <v/>
      </c>
      <c r="AS170" s="29" t="str">
        <f t="shared" ca="1" si="171"/>
        <v/>
      </c>
      <c r="AT170" s="29" t="e">
        <f ca="1">+_xlfn.IFNA(VLOOKUP($B170,'Resultados General'!$C$11:$CG$510,MATCH(AT$6,'Resultados General'!$C$10:$CG$10,0),0),"")</f>
        <v>#NAME?</v>
      </c>
      <c r="AU170" s="29" t="str">
        <f t="shared" ca="1" si="172"/>
        <v/>
      </c>
      <c r="AV170" s="29" t="str">
        <f t="shared" ca="1" si="173"/>
        <v/>
      </c>
      <c r="AW170" s="29" t="e">
        <f ca="1">+_xlfn.IFNA(VLOOKUP($B170,'Resultados General'!$C$11:$CG$510,MATCH(AW$6,'Resultados General'!$C$10:$CG$10,0),0),"")</f>
        <v>#NAME?</v>
      </c>
      <c r="AX170" s="29" t="str">
        <f t="shared" ca="1" si="174"/>
        <v/>
      </c>
      <c r="AY170" s="29" t="str">
        <f t="shared" ca="1" si="175"/>
        <v/>
      </c>
      <c r="AZ170" s="29" t="e">
        <f ca="1">+_xlfn.IFNA(VLOOKUP($B170,'Resultados General'!$C$11:$CG$510,MATCH(AZ$6,'Resultados General'!$C$10:$CG$10,0),0),"")</f>
        <v>#NAME?</v>
      </c>
      <c r="BA170" s="29" t="str">
        <f t="shared" ca="1" si="176"/>
        <v/>
      </c>
      <c r="BB170" s="29" t="str">
        <f t="shared" ca="1" si="177"/>
        <v/>
      </c>
      <c r="BC170" s="29" t="e">
        <f ca="1">+_xlfn.IFNA(VLOOKUP($B170,'Resultados General'!$C$11:$CG$510,MATCH(BC$6,'Resultados General'!$C$10:$CG$10,0),0),"")</f>
        <v>#NAME?</v>
      </c>
      <c r="BD170" s="29" t="str">
        <f t="shared" ca="1" si="178"/>
        <v/>
      </c>
      <c r="BE170" s="29" t="str">
        <f t="shared" ca="1" si="179"/>
        <v/>
      </c>
      <c r="BF170" s="29" t="e">
        <f ca="1">+_xlfn.IFNA(VLOOKUP($B170,'Resultados General'!$C$11:$CG$510,MATCH(BF$6,'Resultados General'!$C$10:$CG$10,0),0),"")</f>
        <v>#NAME?</v>
      </c>
      <c r="BG170" s="29" t="str">
        <f t="shared" ca="1" si="180"/>
        <v/>
      </c>
      <c r="BH170" s="29" t="str">
        <f t="shared" ca="1" si="181"/>
        <v/>
      </c>
      <c r="BI170" s="29" t="e">
        <f ca="1">+_xlfn.IFNA(VLOOKUP($B170,'Resultados General'!$C$11:$CG$510,MATCH(BI$6,'Resultados General'!$C$10:$CG$10,0),0),"")</f>
        <v>#NAME?</v>
      </c>
      <c r="BJ170" s="29" t="str">
        <f t="shared" ca="1" si="182"/>
        <v/>
      </c>
      <c r="BK170" s="29" t="str">
        <f t="shared" ca="1" si="183"/>
        <v/>
      </c>
      <c r="BL170" s="29" t="e">
        <f ca="1">+_xlfn.IFNA(VLOOKUP($B170,'Resultados General'!$C$11:$CG$510,MATCH(BL$6,'Resultados General'!$C$10:$CG$10,0),0),"")</f>
        <v>#NAME?</v>
      </c>
      <c r="BM170" s="29" t="str">
        <f t="shared" ca="1" si="184"/>
        <v/>
      </c>
      <c r="BN170" s="29" t="str">
        <f t="shared" ca="1" si="185"/>
        <v/>
      </c>
      <c r="BO170" s="29" t="e">
        <f ca="1">+_xlfn.IFNA(VLOOKUP($B170,'Resultados General'!$C$11:$CG$510,MATCH(BO$6,'Resultados General'!$C$10:$CG$10,0),0),"")</f>
        <v>#NAME?</v>
      </c>
      <c r="BP170" s="29" t="str">
        <f t="shared" ca="1" si="186"/>
        <v/>
      </c>
      <c r="BQ170" s="29" t="str">
        <f t="shared" ca="1" si="187"/>
        <v/>
      </c>
      <c r="BR170" s="29" t="e">
        <f ca="1">+_xlfn.IFNA(VLOOKUP($B170,'Resultados General'!$C$11:$CG$510,MATCH(BR$6,'Resultados General'!$C$10:$CG$10,0),0),"")</f>
        <v>#NAME?</v>
      </c>
      <c r="BS170" s="29" t="str">
        <f t="shared" ca="1" si="188"/>
        <v/>
      </c>
      <c r="BT170" s="29" t="str">
        <f t="shared" ca="1" si="189"/>
        <v/>
      </c>
      <c r="BU170" s="29" t="e">
        <f ca="1">+_xlfn.IFNA(VLOOKUP($B170,'Resultados General'!$C$11:$CG$510,MATCH(BU$6,'Resultados General'!$C$10:$CG$10,0),0),"")</f>
        <v>#NAME?</v>
      </c>
      <c r="BV170" s="29" t="str">
        <f t="shared" ca="1" si="190"/>
        <v/>
      </c>
      <c r="BW170" s="29" t="str">
        <f t="shared" ca="1" si="191"/>
        <v/>
      </c>
      <c r="BX170" s="29" t="e">
        <f ca="1">+_xlfn.IFNA(VLOOKUP($B170,'Resultados General'!$C$11:$CG$510,MATCH(BX$6,'Resultados General'!$C$10:$CG$10,0),0),"")</f>
        <v>#NAME?</v>
      </c>
      <c r="BY170" s="29" t="str">
        <f t="shared" ca="1" si="192"/>
        <v/>
      </c>
      <c r="BZ170" s="29" t="str">
        <f t="shared" ca="1" si="193"/>
        <v/>
      </c>
      <c r="CA170" s="29" t="e">
        <f ca="1">+_xlfn.IFNA(VLOOKUP($B170,'Resultados General'!$C$11:$CG$510,MATCH(CA$6,'Resultados General'!$C$10:$CG$10,0),0),"")</f>
        <v>#NAME?</v>
      </c>
      <c r="CB170" s="29" t="str">
        <f t="shared" ca="1" si="194"/>
        <v/>
      </c>
      <c r="CC170" s="29" t="str">
        <f t="shared" ca="1" si="195"/>
        <v/>
      </c>
      <c r="CD170" s="29" t="e">
        <f ca="1">+_xlfn.IFNA(VLOOKUP($B170,'Resultados General'!$C$11:$CG$510,MATCH(CD$6,'Resultados General'!$C$10:$CG$10,0),0),"")</f>
        <v>#NAME?</v>
      </c>
      <c r="CE170" s="29" t="str">
        <f t="shared" ca="1" si="196"/>
        <v/>
      </c>
      <c r="CF170" s="29" t="str">
        <f t="shared" ca="1" si="197"/>
        <v/>
      </c>
      <c r="CG170" s="29" t="e">
        <f ca="1">+_xlfn.IFNA(VLOOKUP($B170,'Resultados General'!$C$11:$CG$510,MATCH(CG$6,'Resultados General'!$C$10:$CG$10,0),0),"")</f>
        <v>#NAME?</v>
      </c>
      <c r="CH170" s="29" t="str">
        <f t="shared" ca="1" si="198"/>
        <v/>
      </c>
      <c r="CI170" s="29" t="str">
        <f t="shared" ca="1" si="199"/>
        <v/>
      </c>
      <c r="CJ170" s="29" t="e">
        <f ca="1">+_xlfn.IFNA(VLOOKUP($B170,'Resultados General'!$C$11:$CG$510,MATCH(CJ$6,'Resultados General'!$C$10:$CG$10,0),0),"")</f>
        <v>#NAME?</v>
      </c>
      <c r="CK170" s="29" t="str">
        <f t="shared" ca="1" si="200"/>
        <v/>
      </c>
      <c r="CL170" s="29" t="str">
        <f t="shared" ca="1" si="201"/>
        <v/>
      </c>
      <c r="CM170" s="29" t="e">
        <f ca="1">+_xlfn.IFNA(VLOOKUP($B170,'Resultados General'!$C$11:$CG$510,MATCH(CM$6,'Resultados General'!$C$10:$CG$10,0),0),"")</f>
        <v>#NAME?</v>
      </c>
      <c r="CN170" s="29" t="str">
        <f t="shared" ca="1" si="202"/>
        <v/>
      </c>
      <c r="CO170" s="29" t="str">
        <f t="shared" ca="1" si="203"/>
        <v/>
      </c>
      <c r="CP170" s="29" t="e">
        <f ca="1">+_xlfn.IFNA(VLOOKUP($B170,'Resultados General'!$C$11:$CG$510,MATCH(CP$6,'Resultados General'!$C$10:$CG$10,0),0),"")</f>
        <v>#NAME?</v>
      </c>
      <c r="CQ170" s="29" t="str">
        <f t="shared" ca="1" si="204"/>
        <v/>
      </c>
      <c r="CR170" s="29" t="str">
        <f t="shared" ca="1" si="205"/>
        <v/>
      </c>
      <c r="CS170" s="29" t="e">
        <f ca="1">+_xlfn.IFNA(VLOOKUP($B170,'Resultados General'!$C$11:$CG$510,MATCH(CS$6,'Resultados General'!$C$10:$CG$10,0),0),"")</f>
        <v>#NAME?</v>
      </c>
      <c r="CT170" s="29" t="str">
        <f t="shared" ca="1" si="206"/>
        <v/>
      </c>
      <c r="CU170" s="29" t="str">
        <f t="shared" ca="1" si="207"/>
        <v/>
      </c>
      <c r="CV170" s="29" t="e">
        <f ca="1">+_xlfn.IFNA(VLOOKUP($B170,'Resultados General'!$C$11:$CG$510,MATCH(CV$6,'Resultados General'!$C$10:$CG$10,0),0),"")</f>
        <v>#NAME?</v>
      </c>
      <c r="CW170" s="29" t="str">
        <f t="shared" ca="1" si="208"/>
        <v/>
      </c>
      <c r="CX170" s="29" t="str">
        <f t="shared" ca="1" si="209"/>
        <v/>
      </c>
      <c r="CY170" s="29" t="e">
        <f ca="1">+_xlfn.IFNA(VLOOKUP($B170,'Resultados General'!$C$11:$CG$510,MATCH(CY$6,'Resultados General'!$C$10:$CG$10,0),0),"")</f>
        <v>#NAME?</v>
      </c>
      <c r="CZ170" s="29" t="str">
        <f t="shared" ca="1" si="210"/>
        <v/>
      </c>
      <c r="DA170" s="29" t="str">
        <f t="shared" ca="1" si="211"/>
        <v/>
      </c>
      <c r="DB170" s="29" t="e">
        <f ca="1">+_xlfn.IFNA(VLOOKUP($B170,'Resultados General'!$C$11:$CG$510,MATCH(DB$6,'Resultados General'!$C$10:$CG$10,0),0),"")</f>
        <v>#NAME?</v>
      </c>
      <c r="DC170" s="29" t="str">
        <f t="shared" ca="1" si="212"/>
        <v/>
      </c>
      <c r="DD170" s="29" t="str">
        <f t="shared" ca="1" si="213"/>
        <v/>
      </c>
      <c r="DE170" s="29" t="e">
        <f ca="1">+_xlfn.IFNA(VLOOKUP($B170,'Resultados General'!$C$11:$CG$510,MATCH(DE$6,'Resultados General'!$C$10:$CG$10,0),0),"")</f>
        <v>#NAME?</v>
      </c>
      <c r="DF170" s="29" t="str">
        <f t="shared" ca="1" si="214"/>
        <v/>
      </c>
      <c r="DG170" s="29" t="str">
        <f t="shared" ca="1" si="215"/>
        <v/>
      </c>
      <c r="DH170" s="29" t="e">
        <f ca="1">+_xlfn.IFNA(VLOOKUP($B170,'Resultados General'!$C$11:$CG$510,MATCH(DH$6,'Resultados General'!$C$10:$CG$10,0),0),"")</f>
        <v>#NAME?</v>
      </c>
      <c r="DI170" s="29" t="str">
        <f t="shared" ca="1" si="216"/>
        <v/>
      </c>
      <c r="DJ170" s="29" t="str">
        <f t="shared" ca="1" si="217"/>
        <v/>
      </c>
      <c r="DK170" s="29" t="e">
        <f ca="1">+_xlfn.IFNA(VLOOKUP($B170,'Resultados General'!$C$11:$CG$510,MATCH(DK$6,'Resultados General'!$C$10:$CG$10,0),0),"")</f>
        <v>#NAME?</v>
      </c>
      <c r="DL170" s="29" t="str">
        <f t="shared" ca="1" si="218"/>
        <v/>
      </c>
      <c r="DM170" s="29" t="str">
        <f t="shared" ca="1" si="219"/>
        <v/>
      </c>
      <c r="DN170" s="29" t="e">
        <f ca="1">+_xlfn.IFNA(VLOOKUP($B170,'Resultados General'!$C$11:$CG$510,MATCH(DN$6,'Resultados General'!$C$10:$CG$10,0),0),"")</f>
        <v>#NAME?</v>
      </c>
      <c r="DO170" s="29" t="str">
        <f t="shared" ca="1" si="220"/>
        <v/>
      </c>
      <c r="DP170" s="29" t="str">
        <f t="shared" ca="1" si="221"/>
        <v/>
      </c>
    </row>
    <row r="171" spans="2:120">
      <c r="B171" s="219" t="str">
        <f>+IF('Resultados General'!C174="","",'Resultados General'!C174)</f>
        <v/>
      </c>
      <c r="C171" s="134" t="e">
        <f ca="1">+_xlfn.IFNA(VLOOKUP('Distribución de puestos'!B171,'Resultados General'!$C$11:$J$510,8,0),"")</f>
        <v>#NAME?</v>
      </c>
      <c r="D171" s="135" t="e">
        <f ca="1">+_xlfn.IFNA(VLOOKUP(B171,'Resultados General'!$C$11:$L$510,10,0),"")</f>
        <v>#NAME?</v>
      </c>
      <c r="E171" s="26" t="s">
        <v>76</v>
      </c>
      <c r="F171" s="26" t="s">
        <v>76</v>
      </c>
      <c r="G171" s="135" t="str">
        <f t="shared" ca="1" si="222"/>
        <v/>
      </c>
      <c r="H171" s="135" t="str">
        <f t="shared" ca="1" si="223"/>
        <v/>
      </c>
      <c r="I171" s="219" t="str">
        <f t="shared" si="224"/>
        <v/>
      </c>
      <c r="J171" s="138"/>
      <c r="M171" s="29" t="e">
        <f ca="1">+_xlfn.IFNA(VLOOKUP($B171,'Resultados General'!$C$11:$CG$510,MATCH(M$6,'Resultados General'!$C$10:$CG$10,0),0),"")</f>
        <v>#NAME?</v>
      </c>
      <c r="N171" s="29" t="str">
        <f t="shared" ca="1" si="150"/>
        <v/>
      </c>
      <c r="O171" s="29" t="str">
        <f t="shared" ca="1" si="151"/>
        <v/>
      </c>
      <c r="P171" s="29" t="e">
        <f ca="1">+_xlfn.IFNA(VLOOKUP($B171,'Resultados General'!$C$11:$CG$510,MATCH(P$6,'Resultados General'!$C$10:$CG$10,0),0),"")</f>
        <v>#NAME?</v>
      </c>
      <c r="Q171" s="29" t="str">
        <f t="shared" ca="1" si="152"/>
        <v/>
      </c>
      <c r="R171" s="29" t="str">
        <f t="shared" ca="1" si="153"/>
        <v/>
      </c>
      <c r="S171" s="29" t="e">
        <f ca="1">+_xlfn.IFNA(VLOOKUP($B171,'Resultados General'!$C$11:$CG$510,MATCH(S$6,'Resultados General'!$C$10:$CG$10,0),0),"")</f>
        <v>#NAME?</v>
      </c>
      <c r="T171" s="29" t="str">
        <f t="shared" ca="1" si="154"/>
        <v/>
      </c>
      <c r="U171" s="29" t="str">
        <f t="shared" ca="1" si="155"/>
        <v/>
      </c>
      <c r="V171" s="29" t="e">
        <f ca="1">+_xlfn.IFNA(VLOOKUP($B171,'Resultados General'!$C$11:$CG$510,MATCH(V$6,'Resultados General'!$C$10:$CG$10,0),0),"")</f>
        <v>#NAME?</v>
      </c>
      <c r="W171" s="29" t="str">
        <f t="shared" ca="1" si="156"/>
        <v/>
      </c>
      <c r="X171" s="29" t="str">
        <f t="shared" ca="1" si="157"/>
        <v/>
      </c>
      <c r="Y171" s="29" t="e">
        <f ca="1">+_xlfn.IFNA(VLOOKUP($B171,'Resultados General'!$C$11:$CG$510,MATCH(Y$6,'Resultados General'!$C$10:$CG$10,0),0),"")</f>
        <v>#NAME?</v>
      </c>
      <c r="Z171" s="29" t="str">
        <f t="shared" ca="1" si="158"/>
        <v/>
      </c>
      <c r="AA171" s="29" t="str">
        <f t="shared" ca="1" si="159"/>
        <v/>
      </c>
      <c r="AB171" s="29" t="e">
        <f ca="1">+_xlfn.IFNA(VLOOKUP($B171,'Resultados General'!$C$11:$CG$510,MATCH(AB$6,'Resultados General'!$C$10:$CG$10,0),0),"")</f>
        <v>#NAME?</v>
      </c>
      <c r="AC171" s="29" t="str">
        <f t="shared" ca="1" si="160"/>
        <v/>
      </c>
      <c r="AD171" s="29" t="str">
        <f t="shared" ca="1" si="161"/>
        <v/>
      </c>
      <c r="AE171" s="29" t="e">
        <f ca="1">+_xlfn.IFNA(VLOOKUP($B171,'Resultados General'!$C$11:$CG$510,MATCH(AE$6,'Resultados General'!$C$10:$CG$10,0),0),"")</f>
        <v>#NAME?</v>
      </c>
      <c r="AF171" s="29" t="str">
        <f t="shared" ca="1" si="162"/>
        <v/>
      </c>
      <c r="AG171" s="29" t="str">
        <f t="shared" ca="1" si="163"/>
        <v/>
      </c>
      <c r="AH171" s="29" t="e">
        <f ca="1">+_xlfn.IFNA(VLOOKUP($B171,'Resultados General'!$C$11:$CG$510,MATCH(AH$6,'Resultados General'!$C$10:$CG$10,0),0),"")</f>
        <v>#NAME?</v>
      </c>
      <c r="AI171" s="29" t="str">
        <f t="shared" ca="1" si="164"/>
        <v/>
      </c>
      <c r="AJ171" s="29" t="str">
        <f t="shared" ca="1" si="165"/>
        <v/>
      </c>
      <c r="AK171" s="29" t="e">
        <f ca="1">+_xlfn.IFNA(VLOOKUP($B171,'Resultados General'!$C$11:$CG$510,MATCH(AK$6,'Resultados General'!$C$10:$CG$10,0),0),"")</f>
        <v>#NAME?</v>
      </c>
      <c r="AL171" s="29" t="str">
        <f t="shared" ca="1" si="166"/>
        <v/>
      </c>
      <c r="AM171" s="29" t="str">
        <f t="shared" ca="1" si="167"/>
        <v/>
      </c>
      <c r="AN171" s="29" t="e">
        <f ca="1">+_xlfn.IFNA(VLOOKUP($B171,'Resultados General'!$C$11:$CG$510,MATCH(AN$6,'Resultados General'!$C$10:$CG$10,0),0),"")</f>
        <v>#NAME?</v>
      </c>
      <c r="AO171" s="29" t="str">
        <f t="shared" ca="1" si="168"/>
        <v/>
      </c>
      <c r="AP171" s="29" t="str">
        <f t="shared" ca="1" si="169"/>
        <v/>
      </c>
      <c r="AQ171" s="29" t="e">
        <f ca="1">+_xlfn.IFNA(VLOOKUP($B171,'Resultados General'!$C$11:$CG$510,MATCH(AQ$6,'Resultados General'!$C$10:$CG$10,0),0),"")</f>
        <v>#NAME?</v>
      </c>
      <c r="AR171" s="29" t="str">
        <f t="shared" ca="1" si="170"/>
        <v/>
      </c>
      <c r="AS171" s="29" t="str">
        <f t="shared" ca="1" si="171"/>
        <v/>
      </c>
      <c r="AT171" s="29" t="e">
        <f ca="1">+_xlfn.IFNA(VLOOKUP($B171,'Resultados General'!$C$11:$CG$510,MATCH(AT$6,'Resultados General'!$C$10:$CG$10,0),0),"")</f>
        <v>#NAME?</v>
      </c>
      <c r="AU171" s="29" t="str">
        <f t="shared" ca="1" si="172"/>
        <v/>
      </c>
      <c r="AV171" s="29" t="str">
        <f t="shared" ca="1" si="173"/>
        <v/>
      </c>
      <c r="AW171" s="29" t="e">
        <f ca="1">+_xlfn.IFNA(VLOOKUP($B171,'Resultados General'!$C$11:$CG$510,MATCH(AW$6,'Resultados General'!$C$10:$CG$10,0),0),"")</f>
        <v>#NAME?</v>
      </c>
      <c r="AX171" s="29" t="str">
        <f t="shared" ca="1" si="174"/>
        <v/>
      </c>
      <c r="AY171" s="29" t="str">
        <f t="shared" ca="1" si="175"/>
        <v/>
      </c>
      <c r="AZ171" s="29" t="e">
        <f ca="1">+_xlfn.IFNA(VLOOKUP($B171,'Resultados General'!$C$11:$CG$510,MATCH(AZ$6,'Resultados General'!$C$10:$CG$10,0),0),"")</f>
        <v>#NAME?</v>
      </c>
      <c r="BA171" s="29" t="str">
        <f t="shared" ca="1" si="176"/>
        <v/>
      </c>
      <c r="BB171" s="29" t="str">
        <f t="shared" ca="1" si="177"/>
        <v/>
      </c>
      <c r="BC171" s="29" t="e">
        <f ca="1">+_xlfn.IFNA(VLOOKUP($B171,'Resultados General'!$C$11:$CG$510,MATCH(BC$6,'Resultados General'!$C$10:$CG$10,0),0),"")</f>
        <v>#NAME?</v>
      </c>
      <c r="BD171" s="29" t="str">
        <f t="shared" ca="1" si="178"/>
        <v/>
      </c>
      <c r="BE171" s="29" t="str">
        <f t="shared" ca="1" si="179"/>
        <v/>
      </c>
      <c r="BF171" s="29" t="e">
        <f ca="1">+_xlfn.IFNA(VLOOKUP($B171,'Resultados General'!$C$11:$CG$510,MATCH(BF$6,'Resultados General'!$C$10:$CG$10,0),0),"")</f>
        <v>#NAME?</v>
      </c>
      <c r="BG171" s="29" t="str">
        <f t="shared" ca="1" si="180"/>
        <v/>
      </c>
      <c r="BH171" s="29" t="str">
        <f t="shared" ca="1" si="181"/>
        <v/>
      </c>
      <c r="BI171" s="29" t="e">
        <f ca="1">+_xlfn.IFNA(VLOOKUP($B171,'Resultados General'!$C$11:$CG$510,MATCH(BI$6,'Resultados General'!$C$10:$CG$10,0),0),"")</f>
        <v>#NAME?</v>
      </c>
      <c r="BJ171" s="29" t="str">
        <f t="shared" ca="1" si="182"/>
        <v/>
      </c>
      <c r="BK171" s="29" t="str">
        <f t="shared" ca="1" si="183"/>
        <v/>
      </c>
      <c r="BL171" s="29" t="e">
        <f ca="1">+_xlfn.IFNA(VLOOKUP($B171,'Resultados General'!$C$11:$CG$510,MATCH(BL$6,'Resultados General'!$C$10:$CG$10,0),0),"")</f>
        <v>#NAME?</v>
      </c>
      <c r="BM171" s="29" t="str">
        <f t="shared" ca="1" si="184"/>
        <v/>
      </c>
      <c r="BN171" s="29" t="str">
        <f t="shared" ca="1" si="185"/>
        <v/>
      </c>
      <c r="BO171" s="29" t="e">
        <f ca="1">+_xlfn.IFNA(VLOOKUP($B171,'Resultados General'!$C$11:$CG$510,MATCH(BO$6,'Resultados General'!$C$10:$CG$10,0),0),"")</f>
        <v>#NAME?</v>
      </c>
      <c r="BP171" s="29" t="str">
        <f t="shared" ca="1" si="186"/>
        <v/>
      </c>
      <c r="BQ171" s="29" t="str">
        <f t="shared" ca="1" si="187"/>
        <v/>
      </c>
      <c r="BR171" s="29" t="e">
        <f ca="1">+_xlfn.IFNA(VLOOKUP($B171,'Resultados General'!$C$11:$CG$510,MATCH(BR$6,'Resultados General'!$C$10:$CG$10,0),0),"")</f>
        <v>#NAME?</v>
      </c>
      <c r="BS171" s="29" t="str">
        <f t="shared" ca="1" si="188"/>
        <v/>
      </c>
      <c r="BT171" s="29" t="str">
        <f t="shared" ca="1" si="189"/>
        <v/>
      </c>
      <c r="BU171" s="29" t="e">
        <f ca="1">+_xlfn.IFNA(VLOOKUP($B171,'Resultados General'!$C$11:$CG$510,MATCH(BU$6,'Resultados General'!$C$10:$CG$10,0),0),"")</f>
        <v>#NAME?</v>
      </c>
      <c r="BV171" s="29" t="str">
        <f t="shared" ca="1" si="190"/>
        <v/>
      </c>
      <c r="BW171" s="29" t="str">
        <f t="shared" ca="1" si="191"/>
        <v/>
      </c>
      <c r="BX171" s="29" t="e">
        <f ca="1">+_xlfn.IFNA(VLOOKUP($B171,'Resultados General'!$C$11:$CG$510,MATCH(BX$6,'Resultados General'!$C$10:$CG$10,0),0),"")</f>
        <v>#NAME?</v>
      </c>
      <c r="BY171" s="29" t="str">
        <f t="shared" ca="1" si="192"/>
        <v/>
      </c>
      <c r="BZ171" s="29" t="str">
        <f t="shared" ca="1" si="193"/>
        <v/>
      </c>
      <c r="CA171" s="29" t="e">
        <f ca="1">+_xlfn.IFNA(VLOOKUP($B171,'Resultados General'!$C$11:$CG$510,MATCH(CA$6,'Resultados General'!$C$10:$CG$10,0),0),"")</f>
        <v>#NAME?</v>
      </c>
      <c r="CB171" s="29" t="str">
        <f t="shared" ca="1" si="194"/>
        <v/>
      </c>
      <c r="CC171" s="29" t="str">
        <f t="shared" ca="1" si="195"/>
        <v/>
      </c>
      <c r="CD171" s="29" t="e">
        <f ca="1">+_xlfn.IFNA(VLOOKUP($B171,'Resultados General'!$C$11:$CG$510,MATCH(CD$6,'Resultados General'!$C$10:$CG$10,0),0),"")</f>
        <v>#NAME?</v>
      </c>
      <c r="CE171" s="29" t="str">
        <f t="shared" ca="1" si="196"/>
        <v/>
      </c>
      <c r="CF171" s="29" t="str">
        <f t="shared" ca="1" si="197"/>
        <v/>
      </c>
      <c r="CG171" s="29" t="e">
        <f ca="1">+_xlfn.IFNA(VLOOKUP($B171,'Resultados General'!$C$11:$CG$510,MATCH(CG$6,'Resultados General'!$C$10:$CG$10,0),0),"")</f>
        <v>#NAME?</v>
      </c>
      <c r="CH171" s="29" t="str">
        <f t="shared" ca="1" si="198"/>
        <v/>
      </c>
      <c r="CI171" s="29" t="str">
        <f t="shared" ca="1" si="199"/>
        <v/>
      </c>
      <c r="CJ171" s="29" t="e">
        <f ca="1">+_xlfn.IFNA(VLOOKUP($B171,'Resultados General'!$C$11:$CG$510,MATCH(CJ$6,'Resultados General'!$C$10:$CG$10,0),0),"")</f>
        <v>#NAME?</v>
      </c>
      <c r="CK171" s="29" t="str">
        <f t="shared" ca="1" si="200"/>
        <v/>
      </c>
      <c r="CL171" s="29" t="str">
        <f t="shared" ca="1" si="201"/>
        <v/>
      </c>
      <c r="CM171" s="29" t="e">
        <f ca="1">+_xlfn.IFNA(VLOOKUP($B171,'Resultados General'!$C$11:$CG$510,MATCH(CM$6,'Resultados General'!$C$10:$CG$10,0),0),"")</f>
        <v>#NAME?</v>
      </c>
      <c r="CN171" s="29" t="str">
        <f t="shared" ca="1" si="202"/>
        <v/>
      </c>
      <c r="CO171" s="29" t="str">
        <f t="shared" ca="1" si="203"/>
        <v/>
      </c>
      <c r="CP171" s="29" t="e">
        <f ca="1">+_xlfn.IFNA(VLOOKUP($B171,'Resultados General'!$C$11:$CG$510,MATCH(CP$6,'Resultados General'!$C$10:$CG$10,0),0),"")</f>
        <v>#NAME?</v>
      </c>
      <c r="CQ171" s="29" t="str">
        <f t="shared" ca="1" si="204"/>
        <v/>
      </c>
      <c r="CR171" s="29" t="str">
        <f t="shared" ca="1" si="205"/>
        <v/>
      </c>
      <c r="CS171" s="29" t="e">
        <f ca="1">+_xlfn.IFNA(VLOOKUP($B171,'Resultados General'!$C$11:$CG$510,MATCH(CS$6,'Resultados General'!$C$10:$CG$10,0),0),"")</f>
        <v>#NAME?</v>
      </c>
      <c r="CT171" s="29" t="str">
        <f t="shared" ca="1" si="206"/>
        <v/>
      </c>
      <c r="CU171" s="29" t="str">
        <f t="shared" ca="1" si="207"/>
        <v/>
      </c>
      <c r="CV171" s="29" t="e">
        <f ca="1">+_xlfn.IFNA(VLOOKUP($B171,'Resultados General'!$C$11:$CG$510,MATCH(CV$6,'Resultados General'!$C$10:$CG$10,0),0),"")</f>
        <v>#NAME?</v>
      </c>
      <c r="CW171" s="29" t="str">
        <f t="shared" ca="1" si="208"/>
        <v/>
      </c>
      <c r="CX171" s="29" t="str">
        <f t="shared" ca="1" si="209"/>
        <v/>
      </c>
      <c r="CY171" s="29" t="e">
        <f ca="1">+_xlfn.IFNA(VLOOKUP($B171,'Resultados General'!$C$11:$CG$510,MATCH(CY$6,'Resultados General'!$C$10:$CG$10,0),0),"")</f>
        <v>#NAME?</v>
      </c>
      <c r="CZ171" s="29" t="str">
        <f t="shared" ca="1" si="210"/>
        <v/>
      </c>
      <c r="DA171" s="29" t="str">
        <f t="shared" ca="1" si="211"/>
        <v/>
      </c>
      <c r="DB171" s="29" t="e">
        <f ca="1">+_xlfn.IFNA(VLOOKUP($B171,'Resultados General'!$C$11:$CG$510,MATCH(DB$6,'Resultados General'!$C$10:$CG$10,0),0),"")</f>
        <v>#NAME?</v>
      </c>
      <c r="DC171" s="29" t="str">
        <f t="shared" ca="1" si="212"/>
        <v/>
      </c>
      <c r="DD171" s="29" t="str">
        <f t="shared" ca="1" si="213"/>
        <v/>
      </c>
      <c r="DE171" s="29" t="e">
        <f ca="1">+_xlfn.IFNA(VLOOKUP($B171,'Resultados General'!$C$11:$CG$510,MATCH(DE$6,'Resultados General'!$C$10:$CG$10,0),0),"")</f>
        <v>#NAME?</v>
      </c>
      <c r="DF171" s="29" t="str">
        <f t="shared" ca="1" si="214"/>
        <v/>
      </c>
      <c r="DG171" s="29" t="str">
        <f t="shared" ca="1" si="215"/>
        <v/>
      </c>
      <c r="DH171" s="29" t="e">
        <f ca="1">+_xlfn.IFNA(VLOOKUP($B171,'Resultados General'!$C$11:$CG$510,MATCH(DH$6,'Resultados General'!$C$10:$CG$10,0),0),"")</f>
        <v>#NAME?</v>
      </c>
      <c r="DI171" s="29" t="str">
        <f t="shared" ca="1" si="216"/>
        <v/>
      </c>
      <c r="DJ171" s="29" t="str">
        <f t="shared" ca="1" si="217"/>
        <v/>
      </c>
      <c r="DK171" s="29" t="e">
        <f ca="1">+_xlfn.IFNA(VLOOKUP($B171,'Resultados General'!$C$11:$CG$510,MATCH(DK$6,'Resultados General'!$C$10:$CG$10,0),0),"")</f>
        <v>#NAME?</v>
      </c>
      <c r="DL171" s="29" t="str">
        <f t="shared" ca="1" si="218"/>
        <v/>
      </c>
      <c r="DM171" s="29" t="str">
        <f t="shared" ca="1" si="219"/>
        <v/>
      </c>
      <c r="DN171" s="29" t="e">
        <f ca="1">+_xlfn.IFNA(VLOOKUP($B171,'Resultados General'!$C$11:$CG$510,MATCH(DN$6,'Resultados General'!$C$10:$CG$10,0),0),"")</f>
        <v>#NAME?</v>
      </c>
      <c r="DO171" s="29" t="str">
        <f t="shared" ca="1" si="220"/>
        <v/>
      </c>
      <c r="DP171" s="29" t="str">
        <f t="shared" ca="1" si="221"/>
        <v/>
      </c>
    </row>
    <row r="172" spans="2:120">
      <c r="B172" s="219" t="str">
        <f>+IF('Resultados General'!C175="","",'Resultados General'!C175)</f>
        <v/>
      </c>
      <c r="C172" s="134" t="e">
        <f ca="1">+_xlfn.IFNA(VLOOKUP('Distribución de puestos'!B172,'Resultados General'!$C$11:$J$510,8,0),"")</f>
        <v>#NAME?</v>
      </c>
      <c r="D172" s="135" t="e">
        <f ca="1">+_xlfn.IFNA(VLOOKUP(B172,'Resultados General'!$C$11:$L$510,10,0),"")</f>
        <v>#NAME?</v>
      </c>
      <c r="E172" s="26" t="s">
        <v>76</v>
      </c>
      <c r="F172" s="26" t="s">
        <v>76</v>
      </c>
      <c r="G172" s="135" t="str">
        <f t="shared" ca="1" si="222"/>
        <v/>
      </c>
      <c r="H172" s="135" t="str">
        <f t="shared" ca="1" si="223"/>
        <v/>
      </c>
      <c r="I172" s="219" t="str">
        <f t="shared" si="224"/>
        <v/>
      </c>
      <c r="J172" s="138"/>
      <c r="M172" s="29" t="e">
        <f ca="1">+_xlfn.IFNA(VLOOKUP($B172,'Resultados General'!$C$11:$CG$510,MATCH(M$6,'Resultados General'!$C$10:$CG$10,0),0),"")</f>
        <v>#NAME?</v>
      </c>
      <c r="N172" s="29" t="str">
        <f t="shared" ca="1" si="150"/>
        <v/>
      </c>
      <c r="O172" s="29" t="str">
        <f t="shared" ca="1" si="151"/>
        <v/>
      </c>
      <c r="P172" s="29" t="e">
        <f ca="1">+_xlfn.IFNA(VLOOKUP($B172,'Resultados General'!$C$11:$CG$510,MATCH(P$6,'Resultados General'!$C$10:$CG$10,0),0),"")</f>
        <v>#NAME?</v>
      </c>
      <c r="Q172" s="29" t="str">
        <f t="shared" ca="1" si="152"/>
        <v/>
      </c>
      <c r="R172" s="29" t="str">
        <f t="shared" ca="1" si="153"/>
        <v/>
      </c>
      <c r="S172" s="29" t="e">
        <f ca="1">+_xlfn.IFNA(VLOOKUP($B172,'Resultados General'!$C$11:$CG$510,MATCH(S$6,'Resultados General'!$C$10:$CG$10,0),0),"")</f>
        <v>#NAME?</v>
      </c>
      <c r="T172" s="29" t="str">
        <f t="shared" ca="1" si="154"/>
        <v/>
      </c>
      <c r="U172" s="29" t="str">
        <f t="shared" ca="1" si="155"/>
        <v/>
      </c>
      <c r="V172" s="29" t="e">
        <f ca="1">+_xlfn.IFNA(VLOOKUP($B172,'Resultados General'!$C$11:$CG$510,MATCH(V$6,'Resultados General'!$C$10:$CG$10,0),0),"")</f>
        <v>#NAME?</v>
      </c>
      <c r="W172" s="29" t="str">
        <f t="shared" ca="1" si="156"/>
        <v/>
      </c>
      <c r="X172" s="29" t="str">
        <f t="shared" ca="1" si="157"/>
        <v/>
      </c>
      <c r="Y172" s="29" t="e">
        <f ca="1">+_xlfn.IFNA(VLOOKUP($B172,'Resultados General'!$C$11:$CG$510,MATCH(Y$6,'Resultados General'!$C$10:$CG$10,0),0),"")</f>
        <v>#NAME?</v>
      </c>
      <c r="Z172" s="29" t="str">
        <f t="shared" ca="1" si="158"/>
        <v/>
      </c>
      <c r="AA172" s="29" t="str">
        <f t="shared" ca="1" si="159"/>
        <v/>
      </c>
      <c r="AB172" s="29" t="e">
        <f ca="1">+_xlfn.IFNA(VLOOKUP($B172,'Resultados General'!$C$11:$CG$510,MATCH(AB$6,'Resultados General'!$C$10:$CG$10,0),0),"")</f>
        <v>#NAME?</v>
      </c>
      <c r="AC172" s="29" t="str">
        <f t="shared" ca="1" si="160"/>
        <v/>
      </c>
      <c r="AD172" s="29" t="str">
        <f t="shared" ca="1" si="161"/>
        <v/>
      </c>
      <c r="AE172" s="29" t="e">
        <f ca="1">+_xlfn.IFNA(VLOOKUP($B172,'Resultados General'!$C$11:$CG$510,MATCH(AE$6,'Resultados General'!$C$10:$CG$10,0),0),"")</f>
        <v>#NAME?</v>
      </c>
      <c r="AF172" s="29" t="str">
        <f t="shared" ca="1" si="162"/>
        <v/>
      </c>
      <c r="AG172" s="29" t="str">
        <f t="shared" ca="1" si="163"/>
        <v/>
      </c>
      <c r="AH172" s="29" t="e">
        <f ca="1">+_xlfn.IFNA(VLOOKUP($B172,'Resultados General'!$C$11:$CG$510,MATCH(AH$6,'Resultados General'!$C$10:$CG$10,0),0),"")</f>
        <v>#NAME?</v>
      </c>
      <c r="AI172" s="29" t="str">
        <f t="shared" ca="1" si="164"/>
        <v/>
      </c>
      <c r="AJ172" s="29" t="str">
        <f t="shared" ca="1" si="165"/>
        <v/>
      </c>
      <c r="AK172" s="29" t="e">
        <f ca="1">+_xlfn.IFNA(VLOOKUP($B172,'Resultados General'!$C$11:$CG$510,MATCH(AK$6,'Resultados General'!$C$10:$CG$10,0),0),"")</f>
        <v>#NAME?</v>
      </c>
      <c r="AL172" s="29" t="str">
        <f t="shared" ca="1" si="166"/>
        <v/>
      </c>
      <c r="AM172" s="29" t="str">
        <f t="shared" ca="1" si="167"/>
        <v/>
      </c>
      <c r="AN172" s="29" t="e">
        <f ca="1">+_xlfn.IFNA(VLOOKUP($B172,'Resultados General'!$C$11:$CG$510,MATCH(AN$6,'Resultados General'!$C$10:$CG$10,0),0),"")</f>
        <v>#NAME?</v>
      </c>
      <c r="AO172" s="29" t="str">
        <f t="shared" ca="1" si="168"/>
        <v/>
      </c>
      <c r="AP172" s="29" t="str">
        <f t="shared" ca="1" si="169"/>
        <v/>
      </c>
      <c r="AQ172" s="29" t="e">
        <f ca="1">+_xlfn.IFNA(VLOOKUP($B172,'Resultados General'!$C$11:$CG$510,MATCH(AQ$6,'Resultados General'!$C$10:$CG$10,0),0),"")</f>
        <v>#NAME?</v>
      </c>
      <c r="AR172" s="29" t="str">
        <f t="shared" ca="1" si="170"/>
        <v/>
      </c>
      <c r="AS172" s="29" t="str">
        <f t="shared" ca="1" si="171"/>
        <v/>
      </c>
      <c r="AT172" s="29" t="e">
        <f ca="1">+_xlfn.IFNA(VLOOKUP($B172,'Resultados General'!$C$11:$CG$510,MATCH(AT$6,'Resultados General'!$C$10:$CG$10,0),0),"")</f>
        <v>#NAME?</v>
      </c>
      <c r="AU172" s="29" t="str">
        <f t="shared" ca="1" si="172"/>
        <v/>
      </c>
      <c r="AV172" s="29" t="str">
        <f t="shared" ca="1" si="173"/>
        <v/>
      </c>
      <c r="AW172" s="29" t="e">
        <f ca="1">+_xlfn.IFNA(VLOOKUP($B172,'Resultados General'!$C$11:$CG$510,MATCH(AW$6,'Resultados General'!$C$10:$CG$10,0),0),"")</f>
        <v>#NAME?</v>
      </c>
      <c r="AX172" s="29" t="str">
        <f t="shared" ca="1" si="174"/>
        <v/>
      </c>
      <c r="AY172" s="29" t="str">
        <f t="shared" ca="1" si="175"/>
        <v/>
      </c>
      <c r="AZ172" s="29" t="e">
        <f ca="1">+_xlfn.IFNA(VLOOKUP($B172,'Resultados General'!$C$11:$CG$510,MATCH(AZ$6,'Resultados General'!$C$10:$CG$10,0),0),"")</f>
        <v>#NAME?</v>
      </c>
      <c r="BA172" s="29" t="str">
        <f t="shared" ca="1" si="176"/>
        <v/>
      </c>
      <c r="BB172" s="29" t="str">
        <f t="shared" ca="1" si="177"/>
        <v/>
      </c>
      <c r="BC172" s="29" t="e">
        <f ca="1">+_xlfn.IFNA(VLOOKUP($B172,'Resultados General'!$C$11:$CG$510,MATCH(BC$6,'Resultados General'!$C$10:$CG$10,0),0),"")</f>
        <v>#NAME?</v>
      </c>
      <c r="BD172" s="29" t="str">
        <f t="shared" ca="1" si="178"/>
        <v/>
      </c>
      <c r="BE172" s="29" t="str">
        <f t="shared" ca="1" si="179"/>
        <v/>
      </c>
      <c r="BF172" s="29" t="e">
        <f ca="1">+_xlfn.IFNA(VLOOKUP($B172,'Resultados General'!$C$11:$CG$510,MATCH(BF$6,'Resultados General'!$C$10:$CG$10,0),0),"")</f>
        <v>#NAME?</v>
      </c>
      <c r="BG172" s="29" t="str">
        <f t="shared" ca="1" si="180"/>
        <v/>
      </c>
      <c r="BH172" s="29" t="str">
        <f t="shared" ca="1" si="181"/>
        <v/>
      </c>
      <c r="BI172" s="29" t="e">
        <f ca="1">+_xlfn.IFNA(VLOOKUP($B172,'Resultados General'!$C$11:$CG$510,MATCH(BI$6,'Resultados General'!$C$10:$CG$10,0),0),"")</f>
        <v>#NAME?</v>
      </c>
      <c r="BJ172" s="29" t="str">
        <f t="shared" ca="1" si="182"/>
        <v/>
      </c>
      <c r="BK172" s="29" t="str">
        <f t="shared" ca="1" si="183"/>
        <v/>
      </c>
      <c r="BL172" s="29" t="e">
        <f ca="1">+_xlfn.IFNA(VLOOKUP($B172,'Resultados General'!$C$11:$CG$510,MATCH(BL$6,'Resultados General'!$C$10:$CG$10,0),0),"")</f>
        <v>#NAME?</v>
      </c>
      <c r="BM172" s="29" t="str">
        <f t="shared" ca="1" si="184"/>
        <v/>
      </c>
      <c r="BN172" s="29" t="str">
        <f t="shared" ca="1" si="185"/>
        <v/>
      </c>
      <c r="BO172" s="29" t="e">
        <f ca="1">+_xlfn.IFNA(VLOOKUP($B172,'Resultados General'!$C$11:$CG$510,MATCH(BO$6,'Resultados General'!$C$10:$CG$10,0),0),"")</f>
        <v>#NAME?</v>
      </c>
      <c r="BP172" s="29" t="str">
        <f t="shared" ca="1" si="186"/>
        <v/>
      </c>
      <c r="BQ172" s="29" t="str">
        <f t="shared" ca="1" si="187"/>
        <v/>
      </c>
      <c r="BR172" s="29" t="e">
        <f ca="1">+_xlfn.IFNA(VLOOKUP($B172,'Resultados General'!$C$11:$CG$510,MATCH(BR$6,'Resultados General'!$C$10:$CG$10,0),0),"")</f>
        <v>#NAME?</v>
      </c>
      <c r="BS172" s="29" t="str">
        <f t="shared" ca="1" si="188"/>
        <v/>
      </c>
      <c r="BT172" s="29" t="str">
        <f t="shared" ca="1" si="189"/>
        <v/>
      </c>
      <c r="BU172" s="29" t="e">
        <f ca="1">+_xlfn.IFNA(VLOOKUP($B172,'Resultados General'!$C$11:$CG$510,MATCH(BU$6,'Resultados General'!$C$10:$CG$10,0),0),"")</f>
        <v>#NAME?</v>
      </c>
      <c r="BV172" s="29" t="str">
        <f t="shared" ca="1" si="190"/>
        <v/>
      </c>
      <c r="BW172" s="29" t="str">
        <f t="shared" ca="1" si="191"/>
        <v/>
      </c>
      <c r="BX172" s="29" t="e">
        <f ca="1">+_xlfn.IFNA(VLOOKUP($B172,'Resultados General'!$C$11:$CG$510,MATCH(BX$6,'Resultados General'!$C$10:$CG$10,0),0),"")</f>
        <v>#NAME?</v>
      </c>
      <c r="BY172" s="29" t="str">
        <f t="shared" ca="1" si="192"/>
        <v/>
      </c>
      <c r="BZ172" s="29" t="str">
        <f t="shared" ca="1" si="193"/>
        <v/>
      </c>
      <c r="CA172" s="29" t="e">
        <f ca="1">+_xlfn.IFNA(VLOOKUP($B172,'Resultados General'!$C$11:$CG$510,MATCH(CA$6,'Resultados General'!$C$10:$CG$10,0),0),"")</f>
        <v>#NAME?</v>
      </c>
      <c r="CB172" s="29" t="str">
        <f t="shared" ca="1" si="194"/>
        <v/>
      </c>
      <c r="CC172" s="29" t="str">
        <f t="shared" ca="1" si="195"/>
        <v/>
      </c>
      <c r="CD172" s="29" t="e">
        <f ca="1">+_xlfn.IFNA(VLOOKUP($B172,'Resultados General'!$C$11:$CG$510,MATCH(CD$6,'Resultados General'!$C$10:$CG$10,0),0),"")</f>
        <v>#NAME?</v>
      </c>
      <c r="CE172" s="29" t="str">
        <f t="shared" ca="1" si="196"/>
        <v/>
      </c>
      <c r="CF172" s="29" t="str">
        <f t="shared" ca="1" si="197"/>
        <v/>
      </c>
      <c r="CG172" s="29" t="e">
        <f ca="1">+_xlfn.IFNA(VLOOKUP($B172,'Resultados General'!$C$11:$CG$510,MATCH(CG$6,'Resultados General'!$C$10:$CG$10,0),0),"")</f>
        <v>#NAME?</v>
      </c>
      <c r="CH172" s="29" t="str">
        <f t="shared" ca="1" si="198"/>
        <v/>
      </c>
      <c r="CI172" s="29" t="str">
        <f t="shared" ca="1" si="199"/>
        <v/>
      </c>
      <c r="CJ172" s="29" t="e">
        <f ca="1">+_xlfn.IFNA(VLOOKUP($B172,'Resultados General'!$C$11:$CG$510,MATCH(CJ$6,'Resultados General'!$C$10:$CG$10,0),0),"")</f>
        <v>#NAME?</v>
      </c>
      <c r="CK172" s="29" t="str">
        <f t="shared" ca="1" si="200"/>
        <v/>
      </c>
      <c r="CL172" s="29" t="str">
        <f t="shared" ca="1" si="201"/>
        <v/>
      </c>
      <c r="CM172" s="29" t="e">
        <f ca="1">+_xlfn.IFNA(VLOOKUP($B172,'Resultados General'!$C$11:$CG$510,MATCH(CM$6,'Resultados General'!$C$10:$CG$10,0),0),"")</f>
        <v>#NAME?</v>
      </c>
      <c r="CN172" s="29" t="str">
        <f t="shared" ca="1" si="202"/>
        <v/>
      </c>
      <c r="CO172" s="29" t="str">
        <f t="shared" ca="1" si="203"/>
        <v/>
      </c>
      <c r="CP172" s="29" t="e">
        <f ca="1">+_xlfn.IFNA(VLOOKUP($B172,'Resultados General'!$C$11:$CG$510,MATCH(CP$6,'Resultados General'!$C$10:$CG$10,0),0),"")</f>
        <v>#NAME?</v>
      </c>
      <c r="CQ172" s="29" t="str">
        <f t="shared" ca="1" si="204"/>
        <v/>
      </c>
      <c r="CR172" s="29" t="str">
        <f t="shared" ca="1" si="205"/>
        <v/>
      </c>
      <c r="CS172" s="29" t="e">
        <f ca="1">+_xlfn.IFNA(VLOOKUP($B172,'Resultados General'!$C$11:$CG$510,MATCH(CS$6,'Resultados General'!$C$10:$CG$10,0),0),"")</f>
        <v>#NAME?</v>
      </c>
      <c r="CT172" s="29" t="str">
        <f t="shared" ca="1" si="206"/>
        <v/>
      </c>
      <c r="CU172" s="29" t="str">
        <f t="shared" ca="1" si="207"/>
        <v/>
      </c>
      <c r="CV172" s="29" t="e">
        <f ca="1">+_xlfn.IFNA(VLOOKUP($B172,'Resultados General'!$C$11:$CG$510,MATCH(CV$6,'Resultados General'!$C$10:$CG$10,0),0),"")</f>
        <v>#NAME?</v>
      </c>
      <c r="CW172" s="29" t="str">
        <f t="shared" ca="1" si="208"/>
        <v/>
      </c>
      <c r="CX172" s="29" t="str">
        <f t="shared" ca="1" si="209"/>
        <v/>
      </c>
      <c r="CY172" s="29" t="e">
        <f ca="1">+_xlfn.IFNA(VLOOKUP($B172,'Resultados General'!$C$11:$CG$510,MATCH(CY$6,'Resultados General'!$C$10:$CG$10,0),0),"")</f>
        <v>#NAME?</v>
      </c>
      <c r="CZ172" s="29" t="str">
        <f t="shared" ca="1" si="210"/>
        <v/>
      </c>
      <c r="DA172" s="29" t="str">
        <f t="shared" ca="1" si="211"/>
        <v/>
      </c>
      <c r="DB172" s="29" t="e">
        <f ca="1">+_xlfn.IFNA(VLOOKUP($B172,'Resultados General'!$C$11:$CG$510,MATCH(DB$6,'Resultados General'!$C$10:$CG$10,0),0),"")</f>
        <v>#NAME?</v>
      </c>
      <c r="DC172" s="29" t="str">
        <f t="shared" ca="1" si="212"/>
        <v/>
      </c>
      <c r="DD172" s="29" t="str">
        <f t="shared" ca="1" si="213"/>
        <v/>
      </c>
      <c r="DE172" s="29" t="e">
        <f ca="1">+_xlfn.IFNA(VLOOKUP($B172,'Resultados General'!$C$11:$CG$510,MATCH(DE$6,'Resultados General'!$C$10:$CG$10,0),0),"")</f>
        <v>#NAME?</v>
      </c>
      <c r="DF172" s="29" t="str">
        <f t="shared" ca="1" si="214"/>
        <v/>
      </c>
      <c r="DG172" s="29" t="str">
        <f t="shared" ca="1" si="215"/>
        <v/>
      </c>
      <c r="DH172" s="29" t="e">
        <f ca="1">+_xlfn.IFNA(VLOOKUP($B172,'Resultados General'!$C$11:$CG$510,MATCH(DH$6,'Resultados General'!$C$10:$CG$10,0),0),"")</f>
        <v>#NAME?</v>
      </c>
      <c r="DI172" s="29" t="str">
        <f t="shared" ca="1" si="216"/>
        <v/>
      </c>
      <c r="DJ172" s="29" t="str">
        <f t="shared" ca="1" si="217"/>
        <v/>
      </c>
      <c r="DK172" s="29" t="e">
        <f ca="1">+_xlfn.IFNA(VLOOKUP($B172,'Resultados General'!$C$11:$CG$510,MATCH(DK$6,'Resultados General'!$C$10:$CG$10,0),0),"")</f>
        <v>#NAME?</v>
      </c>
      <c r="DL172" s="29" t="str">
        <f t="shared" ca="1" si="218"/>
        <v/>
      </c>
      <c r="DM172" s="29" t="str">
        <f t="shared" ca="1" si="219"/>
        <v/>
      </c>
      <c r="DN172" s="29" t="e">
        <f ca="1">+_xlfn.IFNA(VLOOKUP($B172,'Resultados General'!$C$11:$CG$510,MATCH(DN$6,'Resultados General'!$C$10:$CG$10,0),0),"")</f>
        <v>#NAME?</v>
      </c>
      <c r="DO172" s="29" t="str">
        <f t="shared" ca="1" si="220"/>
        <v/>
      </c>
      <c r="DP172" s="29" t="str">
        <f t="shared" ca="1" si="221"/>
        <v/>
      </c>
    </row>
    <row r="173" spans="2:120">
      <c r="B173" s="219" t="str">
        <f>+IF('Resultados General'!C176="","",'Resultados General'!C176)</f>
        <v/>
      </c>
      <c r="C173" s="134" t="e">
        <f ca="1">+_xlfn.IFNA(VLOOKUP('Distribución de puestos'!B173,'Resultados General'!$C$11:$J$510,8,0),"")</f>
        <v>#NAME?</v>
      </c>
      <c r="D173" s="135" t="e">
        <f ca="1">+_xlfn.IFNA(VLOOKUP(B173,'Resultados General'!$C$11:$L$510,10,0),"")</f>
        <v>#NAME?</v>
      </c>
      <c r="E173" s="26" t="s">
        <v>76</v>
      </c>
      <c r="F173" s="26" t="s">
        <v>76</v>
      </c>
      <c r="G173" s="135" t="str">
        <f t="shared" ca="1" si="222"/>
        <v/>
      </c>
      <c r="H173" s="135" t="str">
        <f t="shared" ca="1" si="223"/>
        <v/>
      </c>
      <c r="I173" s="219" t="str">
        <f t="shared" si="224"/>
        <v/>
      </c>
      <c r="J173" s="138"/>
      <c r="M173" s="29" t="e">
        <f ca="1">+_xlfn.IFNA(VLOOKUP($B173,'Resultados General'!$C$11:$CG$510,MATCH(M$6,'Resultados General'!$C$10:$CG$10,0),0),"")</f>
        <v>#NAME?</v>
      </c>
      <c r="N173" s="29" t="str">
        <f t="shared" ca="1" si="150"/>
        <v/>
      </c>
      <c r="O173" s="29" t="str">
        <f t="shared" ca="1" si="151"/>
        <v/>
      </c>
      <c r="P173" s="29" t="e">
        <f ca="1">+_xlfn.IFNA(VLOOKUP($B173,'Resultados General'!$C$11:$CG$510,MATCH(P$6,'Resultados General'!$C$10:$CG$10,0),0),"")</f>
        <v>#NAME?</v>
      </c>
      <c r="Q173" s="29" t="str">
        <f t="shared" ca="1" si="152"/>
        <v/>
      </c>
      <c r="R173" s="29" t="str">
        <f t="shared" ca="1" si="153"/>
        <v/>
      </c>
      <c r="S173" s="29" t="e">
        <f ca="1">+_xlfn.IFNA(VLOOKUP($B173,'Resultados General'!$C$11:$CG$510,MATCH(S$6,'Resultados General'!$C$10:$CG$10,0),0),"")</f>
        <v>#NAME?</v>
      </c>
      <c r="T173" s="29" t="str">
        <f t="shared" ca="1" si="154"/>
        <v/>
      </c>
      <c r="U173" s="29" t="str">
        <f t="shared" ca="1" si="155"/>
        <v/>
      </c>
      <c r="V173" s="29" t="e">
        <f ca="1">+_xlfn.IFNA(VLOOKUP($B173,'Resultados General'!$C$11:$CG$510,MATCH(V$6,'Resultados General'!$C$10:$CG$10,0),0),"")</f>
        <v>#NAME?</v>
      </c>
      <c r="W173" s="29" t="str">
        <f t="shared" ca="1" si="156"/>
        <v/>
      </c>
      <c r="X173" s="29" t="str">
        <f t="shared" ca="1" si="157"/>
        <v/>
      </c>
      <c r="Y173" s="29" t="e">
        <f ca="1">+_xlfn.IFNA(VLOOKUP($B173,'Resultados General'!$C$11:$CG$510,MATCH(Y$6,'Resultados General'!$C$10:$CG$10,0),0),"")</f>
        <v>#NAME?</v>
      </c>
      <c r="Z173" s="29" t="str">
        <f t="shared" ca="1" si="158"/>
        <v/>
      </c>
      <c r="AA173" s="29" t="str">
        <f t="shared" ca="1" si="159"/>
        <v/>
      </c>
      <c r="AB173" s="29" t="e">
        <f ca="1">+_xlfn.IFNA(VLOOKUP($B173,'Resultados General'!$C$11:$CG$510,MATCH(AB$6,'Resultados General'!$C$10:$CG$10,0),0),"")</f>
        <v>#NAME?</v>
      </c>
      <c r="AC173" s="29" t="str">
        <f t="shared" ca="1" si="160"/>
        <v/>
      </c>
      <c r="AD173" s="29" t="str">
        <f t="shared" ca="1" si="161"/>
        <v/>
      </c>
      <c r="AE173" s="29" t="e">
        <f ca="1">+_xlfn.IFNA(VLOOKUP($B173,'Resultados General'!$C$11:$CG$510,MATCH(AE$6,'Resultados General'!$C$10:$CG$10,0),0),"")</f>
        <v>#NAME?</v>
      </c>
      <c r="AF173" s="29" t="str">
        <f t="shared" ca="1" si="162"/>
        <v/>
      </c>
      <c r="AG173" s="29" t="str">
        <f t="shared" ca="1" si="163"/>
        <v/>
      </c>
      <c r="AH173" s="29" t="e">
        <f ca="1">+_xlfn.IFNA(VLOOKUP($B173,'Resultados General'!$C$11:$CG$510,MATCH(AH$6,'Resultados General'!$C$10:$CG$10,0),0),"")</f>
        <v>#NAME?</v>
      </c>
      <c r="AI173" s="29" t="str">
        <f t="shared" ca="1" si="164"/>
        <v/>
      </c>
      <c r="AJ173" s="29" t="str">
        <f t="shared" ca="1" si="165"/>
        <v/>
      </c>
      <c r="AK173" s="29" t="e">
        <f ca="1">+_xlfn.IFNA(VLOOKUP($B173,'Resultados General'!$C$11:$CG$510,MATCH(AK$6,'Resultados General'!$C$10:$CG$10,0),0),"")</f>
        <v>#NAME?</v>
      </c>
      <c r="AL173" s="29" t="str">
        <f t="shared" ca="1" si="166"/>
        <v/>
      </c>
      <c r="AM173" s="29" t="str">
        <f t="shared" ca="1" si="167"/>
        <v/>
      </c>
      <c r="AN173" s="29" t="e">
        <f ca="1">+_xlfn.IFNA(VLOOKUP($B173,'Resultados General'!$C$11:$CG$510,MATCH(AN$6,'Resultados General'!$C$10:$CG$10,0),0),"")</f>
        <v>#NAME?</v>
      </c>
      <c r="AO173" s="29" t="str">
        <f t="shared" ca="1" si="168"/>
        <v/>
      </c>
      <c r="AP173" s="29" t="str">
        <f t="shared" ca="1" si="169"/>
        <v/>
      </c>
      <c r="AQ173" s="29" t="e">
        <f ca="1">+_xlfn.IFNA(VLOOKUP($B173,'Resultados General'!$C$11:$CG$510,MATCH(AQ$6,'Resultados General'!$C$10:$CG$10,0),0),"")</f>
        <v>#NAME?</v>
      </c>
      <c r="AR173" s="29" t="str">
        <f t="shared" ca="1" si="170"/>
        <v/>
      </c>
      <c r="AS173" s="29" t="str">
        <f t="shared" ca="1" si="171"/>
        <v/>
      </c>
      <c r="AT173" s="29" t="e">
        <f ca="1">+_xlfn.IFNA(VLOOKUP($B173,'Resultados General'!$C$11:$CG$510,MATCH(AT$6,'Resultados General'!$C$10:$CG$10,0),0),"")</f>
        <v>#NAME?</v>
      </c>
      <c r="AU173" s="29" t="str">
        <f t="shared" ca="1" si="172"/>
        <v/>
      </c>
      <c r="AV173" s="29" t="str">
        <f t="shared" ca="1" si="173"/>
        <v/>
      </c>
      <c r="AW173" s="29" t="e">
        <f ca="1">+_xlfn.IFNA(VLOOKUP($B173,'Resultados General'!$C$11:$CG$510,MATCH(AW$6,'Resultados General'!$C$10:$CG$10,0),0),"")</f>
        <v>#NAME?</v>
      </c>
      <c r="AX173" s="29" t="str">
        <f t="shared" ca="1" si="174"/>
        <v/>
      </c>
      <c r="AY173" s="29" t="str">
        <f t="shared" ca="1" si="175"/>
        <v/>
      </c>
      <c r="AZ173" s="29" t="e">
        <f ca="1">+_xlfn.IFNA(VLOOKUP($B173,'Resultados General'!$C$11:$CG$510,MATCH(AZ$6,'Resultados General'!$C$10:$CG$10,0),0),"")</f>
        <v>#NAME?</v>
      </c>
      <c r="BA173" s="29" t="str">
        <f t="shared" ca="1" si="176"/>
        <v/>
      </c>
      <c r="BB173" s="29" t="str">
        <f t="shared" ca="1" si="177"/>
        <v/>
      </c>
      <c r="BC173" s="29" t="e">
        <f ca="1">+_xlfn.IFNA(VLOOKUP($B173,'Resultados General'!$C$11:$CG$510,MATCH(BC$6,'Resultados General'!$C$10:$CG$10,0),0),"")</f>
        <v>#NAME?</v>
      </c>
      <c r="BD173" s="29" t="str">
        <f t="shared" ca="1" si="178"/>
        <v/>
      </c>
      <c r="BE173" s="29" t="str">
        <f t="shared" ca="1" si="179"/>
        <v/>
      </c>
      <c r="BF173" s="29" t="e">
        <f ca="1">+_xlfn.IFNA(VLOOKUP($B173,'Resultados General'!$C$11:$CG$510,MATCH(BF$6,'Resultados General'!$C$10:$CG$10,0),0),"")</f>
        <v>#NAME?</v>
      </c>
      <c r="BG173" s="29" t="str">
        <f t="shared" ca="1" si="180"/>
        <v/>
      </c>
      <c r="BH173" s="29" t="str">
        <f t="shared" ca="1" si="181"/>
        <v/>
      </c>
      <c r="BI173" s="29" t="e">
        <f ca="1">+_xlfn.IFNA(VLOOKUP($B173,'Resultados General'!$C$11:$CG$510,MATCH(BI$6,'Resultados General'!$C$10:$CG$10,0),0),"")</f>
        <v>#NAME?</v>
      </c>
      <c r="BJ173" s="29" t="str">
        <f t="shared" ca="1" si="182"/>
        <v/>
      </c>
      <c r="BK173" s="29" t="str">
        <f t="shared" ca="1" si="183"/>
        <v/>
      </c>
      <c r="BL173" s="29" t="e">
        <f ca="1">+_xlfn.IFNA(VLOOKUP($B173,'Resultados General'!$C$11:$CG$510,MATCH(BL$6,'Resultados General'!$C$10:$CG$10,0),0),"")</f>
        <v>#NAME?</v>
      </c>
      <c r="BM173" s="29" t="str">
        <f t="shared" ca="1" si="184"/>
        <v/>
      </c>
      <c r="BN173" s="29" t="str">
        <f t="shared" ca="1" si="185"/>
        <v/>
      </c>
      <c r="BO173" s="29" t="e">
        <f ca="1">+_xlfn.IFNA(VLOOKUP($B173,'Resultados General'!$C$11:$CG$510,MATCH(BO$6,'Resultados General'!$C$10:$CG$10,0),0),"")</f>
        <v>#NAME?</v>
      </c>
      <c r="BP173" s="29" t="str">
        <f t="shared" ca="1" si="186"/>
        <v/>
      </c>
      <c r="BQ173" s="29" t="str">
        <f t="shared" ca="1" si="187"/>
        <v/>
      </c>
      <c r="BR173" s="29" t="e">
        <f ca="1">+_xlfn.IFNA(VLOOKUP($B173,'Resultados General'!$C$11:$CG$510,MATCH(BR$6,'Resultados General'!$C$10:$CG$10,0),0),"")</f>
        <v>#NAME?</v>
      </c>
      <c r="BS173" s="29" t="str">
        <f t="shared" ca="1" si="188"/>
        <v/>
      </c>
      <c r="BT173" s="29" t="str">
        <f t="shared" ca="1" si="189"/>
        <v/>
      </c>
      <c r="BU173" s="29" t="e">
        <f ca="1">+_xlfn.IFNA(VLOOKUP($B173,'Resultados General'!$C$11:$CG$510,MATCH(BU$6,'Resultados General'!$C$10:$CG$10,0),0),"")</f>
        <v>#NAME?</v>
      </c>
      <c r="BV173" s="29" t="str">
        <f t="shared" ca="1" si="190"/>
        <v/>
      </c>
      <c r="BW173" s="29" t="str">
        <f t="shared" ca="1" si="191"/>
        <v/>
      </c>
      <c r="BX173" s="29" t="e">
        <f ca="1">+_xlfn.IFNA(VLOOKUP($B173,'Resultados General'!$C$11:$CG$510,MATCH(BX$6,'Resultados General'!$C$10:$CG$10,0),0),"")</f>
        <v>#NAME?</v>
      </c>
      <c r="BY173" s="29" t="str">
        <f t="shared" ca="1" si="192"/>
        <v/>
      </c>
      <c r="BZ173" s="29" t="str">
        <f t="shared" ca="1" si="193"/>
        <v/>
      </c>
      <c r="CA173" s="29" t="e">
        <f ca="1">+_xlfn.IFNA(VLOOKUP($B173,'Resultados General'!$C$11:$CG$510,MATCH(CA$6,'Resultados General'!$C$10:$CG$10,0),0),"")</f>
        <v>#NAME?</v>
      </c>
      <c r="CB173" s="29" t="str">
        <f t="shared" ca="1" si="194"/>
        <v/>
      </c>
      <c r="CC173" s="29" t="str">
        <f t="shared" ca="1" si="195"/>
        <v/>
      </c>
      <c r="CD173" s="29" t="e">
        <f ca="1">+_xlfn.IFNA(VLOOKUP($B173,'Resultados General'!$C$11:$CG$510,MATCH(CD$6,'Resultados General'!$C$10:$CG$10,0),0),"")</f>
        <v>#NAME?</v>
      </c>
      <c r="CE173" s="29" t="str">
        <f t="shared" ca="1" si="196"/>
        <v/>
      </c>
      <c r="CF173" s="29" t="str">
        <f t="shared" ca="1" si="197"/>
        <v/>
      </c>
      <c r="CG173" s="29" t="e">
        <f ca="1">+_xlfn.IFNA(VLOOKUP($B173,'Resultados General'!$C$11:$CG$510,MATCH(CG$6,'Resultados General'!$C$10:$CG$10,0),0),"")</f>
        <v>#NAME?</v>
      </c>
      <c r="CH173" s="29" t="str">
        <f t="shared" ca="1" si="198"/>
        <v/>
      </c>
      <c r="CI173" s="29" t="str">
        <f t="shared" ca="1" si="199"/>
        <v/>
      </c>
      <c r="CJ173" s="29" t="e">
        <f ca="1">+_xlfn.IFNA(VLOOKUP($B173,'Resultados General'!$C$11:$CG$510,MATCH(CJ$6,'Resultados General'!$C$10:$CG$10,0),0),"")</f>
        <v>#NAME?</v>
      </c>
      <c r="CK173" s="29" t="str">
        <f t="shared" ca="1" si="200"/>
        <v/>
      </c>
      <c r="CL173" s="29" t="str">
        <f t="shared" ca="1" si="201"/>
        <v/>
      </c>
      <c r="CM173" s="29" t="e">
        <f ca="1">+_xlfn.IFNA(VLOOKUP($B173,'Resultados General'!$C$11:$CG$510,MATCH(CM$6,'Resultados General'!$C$10:$CG$10,0),0),"")</f>
        <v>#NAME?</v>
      </c>
      <c r="CN173" s="29" t="str">
        <f t="shared" ca="1" si="202"/>
        <v/>
      </c>
      <c r="CO173" s="29" t="str">
        <f t="shared" ca="1" si="203"/>
        <v/>
      </c>
      <c r="CP173" s="29" t="e">
        <f ca="1">+_xlfn.IFNA(VLOOKUP($B173,'Resultados General'!$C$11:$CG$510,MATCH(CP$6,'Resultados General'!$C$10:$CG$10,0),0),"")</f>
        <v>#NAME?</v>
      </c>
      <c r="CQ173" s="29" t="str">
        <f t="shared" ca="1" si="204"/>
        <v/>
      </c>
      <c r="CR173" s="29" t="str">
        <f t="shared" ca="1" si="205"/>
        <v/>
      </c>
      <c r="CS173" s="29" t="e">
        <f ca="1">+_xlfn.IFNA(VLOOKUP($B173,'Resultados General'!$C$11:$CG$510,MATCH(CS$6,'Resultados General'!$C$10:$CG$10,0),0),"")</f>
        <v>#NAME?</v>
      </c>
      <c r="CT173" s="29" t="str">
        <f t="shared" ca="1" si="206"/>
        <v/>
      </c>
      <c r="CU173" s="29" t="str">
        <f t="shared" ca="1" si="207"/>
        <v/>
      </c>
      <c r="CV173" s="29" t="e">
        <f ca="1">+_xlfn.IFNA(VLOOKUP($B173,'Resultados General'!$C$11:$CG$510,MATCH(CV$6,'Resultados General'!$C$10:$CG$10,0),0),"")</f>
        <v>#NAME?</v>
      </c>
      <c r="CW173" s="29" t="str">
        <f t="shared" ca="1" si="208"/>
        <v/>
      </c>
      <c r="CX173" s="29" t="str">
        <f t="shared" ca="1" si="209"/>
        <v/>
      </c>
      <c r="CY173" s="29" t="e">
        <f ca="1">+_xlfn.IFNA(VLOOKUP($B173,'Resultados General'!$C$11:$CG$510,MATCH(CY$6,'Resultados General'!$C$10:$CG$10,0),0),"")</f>
        <v>#NAME?</v>
      </c>
      <c r="CZ173" s="29" t="str">
        <f t="shared" ca="1" si="210"/>
        <v/>
      </c>
      <c r="DA173" s="29" t="str">
        <f t="shared" ca="1" si="211"/>
        <v/>
      </c>
      <c r="DB173" s="29" t="e">
        <f ca="1">+_xlfn.IFNA(VLOOKUP($B173,'Resultados General'!$C$11:$CG$510,MATCH(DB$6,'Resultados General'!$C$10:$CG$10,0),0),"")</f>
        <v>#NAME?</v>
      </c>
      <c r="DC173" s="29" t="str">
        <f t="shared" ca="1" si="212"/>
        <v/>
      </c>
      <c r="DD173" s="29" t="str">
        <f t="shared" ca="1" si="213"/>
        <v/>
      </c>
      <c r="DE173" s="29" t="e">
        <f ca="1">+_xlfn.IFNA(VLOOKUP($B173,'Resultados General'!$C$11:$CG$510,MATCH(DE$6,'Resultados General'!$C$10:$CG$10,0),0),"")</f>
        <v>#NAME?</v>
      </c>
      <c r="DF173" s="29" t="str">
        <f t="shared" ca="1" si="214"/>
        <v/>
      </c>
      <c r="DG173" s="29" t="str">
        <f t="shared" ca="1" si="215"/>
        <v/>
      </c>
      <c r="DH173" s="29" t="e">
        <f ca="1">+_xlfn.IFNA(VLOOKUP($B173,'Resultados General'!$C$11:$CG$510,MATCH(DH$6,'Resultados General'!$C$10:$CG$10,0),0),"")</f>
        <v>#NAME?</v>
      </c>
      <c r="DI173" s="29" t="str">
        <f t="shared" ca="1" si="216"/>
        <v/>
      </c>
      <c r="DJ173" s="29" t="str">
        <f t="shared" ca="1" si="217"/>
        <v/>
      </c>
      <c r="DK173" s="29" t="e">
        <f ca="1">+_xlfn.IFNA(VLOOKUP($B173,'Resultados General'!$C$11:$CG$510,MATCH(DK$6,'Resultados General'!$C$10:$CG$10,0),0),"")</f>
        <v>#NAME?</v>
      </c>
      <c r="DL173" s="29" t="str">
        <f t="shared" ca="1" si="218"/>
        <v/>
      </c>
      <c r="DM173" s="29" t="str">
        <f t="shared" ca="1" si="219"/>
        <v/>
      </c>
      <c r="DN173" s="29" t="e">
        <f ca="1">+_xlfn.IFNA(VLOOKUP($B173,'Resultados General'!$C$11:$CG$510,MATCH(DN$6,'Resultados General'!$C$10:$CG$10,0),0),"")</f>
        <v>#NAME?</v>
      </c>
      <c r="DO173" s="29" t="str">
        <f t="shared" ca="1" si="220"/>
        <v/>
      </c>
      <c r="DP173" s="29" t="str">
        <f t="shared" ca="1" si="221"/>
        <v/>
      </c>
    </row>
    <row r="174" spans="2:120">
      <c r="B174" s="219" t="str">
        <f>+IF('Resultados General'!C177="","",'Resultados General'!C177)</f>
        <v/>
      </c>
      <c r="C174" s="134" t="e">
        <f ca="1">+_xlfn.IFNA(VLOOKUP('Distribución de puestos'!B174,'Resultados General'!$C$11:$J$510,8,0),"")</f>
        <v>#NAME?</v>
      </c>
      <c r="D174" s="135" t="e">
        <f ca="1">+_xlfn.IFNA(VLOOKUP(B174,'Resultados General'!$C$11:$L$510,10,0),"")</f>
        <v>#NAME?</v>
      </c>
      <c r="E174" s="26" t="s">
        <v>76</v>
      </c>
      <c r="F174" s="26" t="s">
        <v>76</v>
      </c>
      <c r="G174" s="135" t="str">
        <f t="shared" ca="1" si="222"/>
        <v/>
      </c>
      <c r="H174" s="135" t="str">
        <f t="shared" ca="1" si="223"/>
        <v/>
      </c>
      <c r="I174" s="219" t="str">
        <f t="shared" si="224"/>
        <v/>
      </c>
      <c r="J174" s="138"/>
      <c r="M174" s="29" t="e">
        <f ca="1">+_xlfn.IFNA(VLOOKUP($B174,'Resultados General'!$C$11:$CG$510,MATCH(M$6,'Resultados General'!$C$10:$CG$10,0),0),"")</f>
        <v>#NAME?</v>
      </c>
      <c r="N174" s="29" t="str">
        <f t="shared" ca="1" si="150"/>
        <v/>
      </c>
      <c r="O174" s="29" t="str">
        <f t="shared" ca="1" si="151"/>
        <v/>
      </c>
      <c r="P174" s="29" t="e">
        <f ca="1">+_xlfn.IFNA(VLOOKUP($B174,'Resultados General'!$C$11:$CG$510,MATCH(P$6,'Resultados General'!$C$10:$CG$10,0),0),"")</f>
        <v>#NAME?</v>
      </c>
      <c r="Q174" s="29" t="str">
        <f t="shared" ca="1" si="152"/>
        <v/>
      </c>
      <c r="R174" s="29" t="str">
        <f t="shared" ca="1" si="153"/>
        <v/>
      </c>
      <c r="S174" s="29" t="e">
        <f ca="1">+_xlfn.IFNA(VLOOKUP($B174,'Resultados General'!$C$11:$CG$510,MATCH(S$6,'Resultados General'!$C$10:$CG$10,0),0),"")</f>
        <v>#NAME?</v>
      </c>
      <c r="T174" s="29" t="str">
        <f t="shared" ca="1" si="154"/>
        <v/>
      </c>
      <c r="U174" s="29" t="str">
        <f t="shared" ca="1" si="155"/>
        <v/>
      </c>
      <c r="V174" s="29" t="e">
        <f ca="1">+_xlfn.IFNA(VLOOKUP($B174,'Resultados General'!$C$11:$CG$510,MATCH(V$6,'Resultados General'!$C$10:$CG$10,0),0),"")</f>
        <v>#NAME?</v>
      </c>
      <c r="W174" s="29" t="str">
        <f t="shared" ca="1" si="156"/>
        <v/>
      </c>
      <c r="X174" s="29" t="str">
        <f t="shared" ca="1" si="157"/>
        <v/>
      </c>
      <c r="Y174" s="29" t="e">
        <f ca="1">+_xlfn.IFNA(VLOOKUP($B174,'Resultados General'!$C$11:$CG$510,MATCH(Y$6,'Resultados General'!$C$10:$CG$10,0),0),"")</f>
        <v>#NAME?</v>
      </c>
      <c r="Z174" s="29" t="str">
        <f t="shared" ca="1" si="158"/>
        <v/>
      </c>
      <c r="AA174" s="29" t="str">
        <f t="shared" ca="1" si="159"/>
        <v/>
      </c>
      <c r="AB174" s="29" t="e">
        <f ca="1">+_xlfn.IFNA(VLOOKUP($B174,'Resultados General'!$C$11:$CG$510,MATCH(AB$6,'Resultados General'!$C$10:$CG$10,0),0),"")</f>
        <v>#NAME?</v>
      </c>
      <c r="AC174" s="29" t="str">
        <f t="shared" ca="1" si="160"/>
        <v/>
      </c>
      <c r="AD174" s="29" t="str">
        <f t="shared" ca="1" si="161"/>
        <v/>
      </c>
      <c r="AE174" s="29" t="e">
        <f ca="1">+_xlfn.IFNA(VLOOKUP($B174,'Resultados General'!$C$11:$CG$510,MATCH(AE$6,'Resultados General'!$C$10:$CG$10,0),0),"")</f>
        <v>#NAME?</v>
      </c>
      <c r="AF174" s="29" t="str">
        <f t="shared" ca="1" si="162"/>
        <v/>
      </c>
      <c r="AG174" s="29" t="str">
        <f t="shared" ca="1" si="163"/>
        <v/>
      </c>
      <c r="AH174" s="29" t="e">
        <f ca="1">+_xlfn.IFNA(VLOOKUP($B174,'Resultados General'!$C$11:$CG$510,MATCH(AH$6,'Resultados General'!$C$10:$CG$10,0),0),"")</f>
        <v>#NAME?</v>
      </c>
      <c r="AI174" s="29" t="str">
        <f t="shared" ca="1" si="164"/>
        <v/>
      </c>
      <c r="AJ174" s="29" t="str">
        <f t="shared" ca="1" si="165"/>
        <v/>
      </c>
      <c r="AK174" s="29" t="e">
        <f ca="1">+_xlfn.IFNA(VLOOKUP($B174,'Resultados General'!$C$11:$CG$510,MATCH(AK$6,'Resultados General'!$C$10:$CG$10,0),0),"")</f>
        <v>#NAME?</v>
      </c>
      <c r="AL174" s="29" t="str">
        <f t="shared" ca="1" si="166"/>
        <v/>
      </c>
      <c r="AM174" s="29" t="str">
        <f t="shared" ca="1" si="167"/>
        <v/>
      </c>
      <c r="AN174" s="29" t="e">
        <f ca="1">+_xlfn.IFNA(VLOOKUP($B174,'Resultados General'!$C$11:$CG$510,MATCH(AN$6,'Resultados General'!$C$10:$CG$10,0),0),"")</f>
        <v>#NAME?</v>
      </c>
      <c r="AO174" s="29" t="str">
        <f t="shared" ca="1" si="168"/>
        <v/>
      </c>
      <c r="AP174" s="29" t="str">
        <f t="shared" ca="1" si="169"/>
        <v/>
      </c>
      <c r="AQ174" s="29" t="e">
        <f ca="1">+_xlfn.IFNA(VLOOKUP($B174,'Resultados General'!$C$11:$CG$510,MATCH(AQ$6,'Resultados General'!$C$10:$CG$10,0),0),"")</f>
        <v>#NAME?</v>
      </c>
      <c r="AR174" s="29" t="str">
        <f t="shared" ca="1" si="170"/>
        <v/>
      </c>
      <c r="AS174" s="29" t="str">
        <f t="shared" ca="1" si="171"/>
        <v/>
      </c>
      <c r="AT174" s="29" t="e">
        <f ca="1">+_xlfn.IFNA(VLOOKUP($B174,'Resultados General'!$C$11:$CG$510,MATCH(AT$6,'Resultados General'!$C$10:$CG$10,0),0),"")</f>
        <v>#NAME?</v>
      </c>
      <c r="AU174" s="29" t="str">
        <f t="shared" ca="1" si="172"/>
        <v/>
      </c>
      <c r="AV174" s="29" t="str">
        <f t="shared" ca="1" si="173"/>
        <v/>
      </c>
      <c r="AW174" s="29" t="e">
        <f ca="1">+_xlfn.IFNA(VLOOKUP($B174,'Resultados General'!$C$11:$CG$510,MATCH(AW$6,'Resultados General'!$C$10:$CG$10,0),0),"")</f>
        <v>#NAME?</v>
      </c>
      <c r="AX174" s="29" t="str">
        <f t="shared" ca="1" si="174"/>
        <v/>
      </c>
      <c r="AY174" s="29" t="str">
        <f t="shared" ca="1" si="175"/>
        <v/>
      </c>
      <c r="AZ174" s="29" t="e">
        <f ca="1">+_xlfn.IFNA(VLOOKUP($B174,'Resultados General'!$C$11:$CG$510,MATCH(AZ$6,'Resultados General'!$C$10:$CG$10,0),0),"")</f>
        <v>#NAME?</v>
      </c>
      <c r="BA174" s="29" t="str">
        <f t="shared" ca="1" si="176"/>
        <v/>
      </c>
      <c r="BB174" s="29" t="str">
        <f t="shared" ca="1" si="177"/>
        <v/>
      </c>
      <c r="BC174" s="29" t="e">
        <f ca="1">+_xlfn.IFNA(VLOOKUP($B174,'Resultados General'!$C$11:$CG$510,MATCH(BC$6,'Resultados General'!$C$10:$CG$10,0),0),"")</f>
        <v>#NAME?</v>
      </c>
      <c r="BD174" s="29" t="str">
        <f t="shared" ca="1" si="178"/>
        <v/>
      </c>
      <c r="BE174" s="29" t="str">
        <f t="shared" ca="1" si="179"/>
        <v/>
      </c>
      <c r="BF174" s="29" t="e">
        <f ca="1">+_xlfn.IFNA(VLOOKUP($B174,'Resultados General'!$C$11:$CG$510,MATCH(BF$6,'Resultados General'!$C$10:$CG$10,0),0),"")</f>
        <v>#NAME?</v>
      </c>
      <c r="BG174" s="29" t="str">
        <f t="shared" ca="1" si="180"/>
        <v/>
      </c>
      <c r="BH174" s="29" t="str">
        <f t="shared" ca="1" si="181"/>
        <v/>
      </c>
      <c r="BI174" s="29" t="e">
        <f ca="1">+_xlfn.IFNA(VLOOKUP($B174,'Resultados General'!$C$11:$CG$510,MATCH(BI$6,'Resultados General'!$C$10:$CG$10,0),0),"")</f>
        <v>#NAME?</v>
      </c>
      <c r="BJ174" s="29" t="str">
        <f t="shared" ca="1" si="182"/>
        <v/>
      </c>
      <c r="BK174" s="29" t="str">
        <f t="shared" ca="1" si="183"/>
        <v/>
      </c>
      <c r="BL174" s="29" t="e">
        <f ca="1">+_xlfn.IFNA(VLOOKUP($B174,'Resultados General'!$C$11:$CG$510,MATCH(BL$6,'Resultados General'!$C$10:$CG$10,0),0),"")</f>
        <v>#NAME?</v>
      </c>
      <c r="BM174" s="29" t="str">
        <f t="shared" ca="1" si="184"/>
        <v/>
      </c>
      <c r="BN174" s="29" t="str">
        <f t="shared" ca="1" si="185"/>
        <v/>
      </c>
      <c r="BO174" s="29" t="e">
        <f ca="1">+_xlfn.IFNA(VLOOKUP($B174,'Resultados General'!$C$11:$CG$510,MATCH(BO$6,'Resultados General'!$C$10:$CG$10,0),0),"")</f>
        <v>#NAME?</v>
      </c>
      <c r="BP174" s="29" t="str">
        <f t="shared" ca="1" si="186"/>
        <v/>
      </c>
      <c r="BQ174" s="29" t="str">
        <f t="shared" ca="1" si="187"/>
        <v/>
      </c>
      <c r="BR174" s="29" t="e">
        <f ca="1">+_xlfn.IFNA(VLOOKUP($B174,'Resultados General'!$C$11:$CG$510,MATCH(BR$6,'Resultados General'!$C$10:$CG$10,0),0),"")</f>
        <v>#NAME?</v>
      </c>
      <c r="BS174" s="29" t="str">
        <f t="shared" ca="1" si="188"/>
        <v/>
      </c>
      <c r="BT174" s="29" t="str">
        <f t="shared" ca="1" si="189"/>
        <v/>
      </c>
      <c r="BU174" s="29" t="e">
        <f ca="1">+_xlfn.IFNA(VLOOKUP($B174,'Resultados General'!$C$11:$CG$510,MATCH(BU$6,'Resultados General'!$C$10:$CG$10,0),0),"")</f>
        <v>#NAME?</v>
      </c>
      <c r="BV174" s="29" t="str">
        <f t="shared" ca="1" si="190"/>
        <v/>
      </c>
      <c r="BW174" s="29" t="str">
        <f t="shared" ca="1" si="191"/>
        <v/>
      </c>
      <c r="BX174" s="29" t="e">
        <f ca="1">+_xlfn.IFNA(VLOOKUP($B174,'Resultados General'!$C$11:$CG$510,MATCH(BX$6,'Resultados General'!$C$10:$CG$10,0),0),"")</f>
        <v>#NAME?</v>
      </c>
      <c r="BY174" s="29" t="str">
        <f t="shared" ca="1" si="192"/>
        <v/>
      </c>
      <c r="BZ174" s="29" t="str">
        <f t="shared" ca="1" si="193"/>
        <v/>
      </c>
      <c r="CA174" s="29" t="e">
        <f ca="1">+_xlfn.IFNA(VLOOKUP($B174,'Resultados General'!$C$11:$CG$510,MATCH(CA$6,'Resultados General'!$C$10:$CG$10,0),0),"")</f>
        <v>#NAME?</v>
      </c>
      <c r="CB174" s="29" t="str">
        <f t="shared" ca="1" si="194"/>
        <v/>
      </c>
      <c r="CC174" s="29" t="str">
        <f t="shared" ca="1" si="195"/>
        <v/>
      </c>
      <c r="CD174" s="29" t="e">
        <f ca="1">+_xlfn.IFNA(VLOOKUP($B174,'Resultados General'!$C$11:$CG$510,MATCH(CD$6,'Resultados General'!$C$10:$CG$10,0),0),"")</f>
        <v>#NAME?</v>
      </c>
      <c r="CE174" s="29" t="str">
        <f t="shared" ca="1" si="196"/>
        <v/>
      </c>
      <c r="CF174" s="29" t="str">
        <f t="shared" ca="1" si="197"/>
        <v/>
      </c>
      <c r="CG174" s="29" t="e">
        <f ca="1">+_xlfn.IFNA(VLOOKUP($B174,'Resultados General'!$C$11:$CG$510,MATCH(CG$6,'Resultados General'!$C$10:$CG$10,0),0),"")</f>
        <v>#NAME?</v>
      </c>
      <c r="CH174" s="29" t="str">
        <f t="shared" ca="1" si="198"/>
        <v/>
      </c>
      <c r="CI174" s="29" t="str">
        <f t="shared" ca="1" si="199"/>
        <v/>
      </c>
      <c r="CJ174" s="29" t="e">
        <f ca="1">+_xlfn.IFNA(VLOOKUP($B174,'Resultados General'!$C$11:$CG$510,MATCH(CJ$6,'Resultados General'!$C$10:$CG$10,0),0),"")</f>
        <v>#NAME?</v>
      </c>
      <c r="CK174" s="29" t="str">
        <f t="shared" ca="1" si="200"/>
        <v/>
      </c>
      <c r="CL174" s="29" t="str">
        <f t="shared" ca="1" si="201"/>
        <v/>
      </c>
      <c r="CM174" s="29" t="e">
        <f ca="1">+_xlfn.IFNA(VLOOKUP($B174,'Resultados General'!$C$11:$CG$510,MATCH(CM$6,'Resultados General'!$C$10:$CG$10,0),0),"")</f>
        <v>#NAME?</v>
      </c>
      <c r="CN174" s="29" t="str">
        <f t="shared" ca="1" si="202"/>
        <v/>
      </c>
      <c r="CO174" s="29" t="str">
        <f t="shared" ca="1" si="203"/>
        <v/>
      </c>
      <c r="CP174" s="29" t="e">
        <f ca="1">+_xlfn.IFNA(VLOOKUP($B174,'Resultados General'!$C$11:$CG$510,MATCH(CP$6,'Resultados General'!$C$10:$CG$10,0),0),"")</f>
        <v>#NAME?</v>
      </c>
      <c r="CQ174" s="29" t="str">
        <f t="shared" ca="1" si="204"/>
        <v/>
      </c>
      <c r="CR174" s="29" t="str">
        <f t="shared" ca="1" si="205"/>
        <v/>
      </c>
      <c r="CS174" s="29" t="e">
        <f ca="1">+_xlfn.IFNA(VLOOKUP($B174,'Resultados General'!$C$11:$CG$510,MATCH(CS$6,'Resultados General'!$C$10:$CG$10,0),0),"")</f>
        <v>#NAME?</v>
      </c>
      <c r="CT174" s="29" t="str">
        <f t="shared" ca="1" si="206"/>
        <v/>
      </c>
      <c r="CU174" s="29" t="str">
        <f t="shared" ca="1" si="207"/>
        <v/>
      </c>
      <c r="CV174" s="29" t="e">
        <f ca="1">+_xlfn.IFNA(VLOOKUP($B174,'Resultados General'!$C$11:$CG$510,MATCH(CV$6,'Resultados General'!$C$10:$CG$10,0),0),"")</f>
        <v>#NAME?</v>
      </c>
      <c r="CW174" s="29" t="str">
        <f t="shared" ca="1" si="208"/>
        <v/>
      </c>
      <c r="CX174" s="29" t="str">
        <f t="shared" ca="1" si="209"/>
        <v/>
      </c>
      <c r="CY174" s="29" t="e">
        <f ca="1">+_xlfn.IFNA(VLOOKUP($B174,'Resultados General'!$C$11:$CG$510,MATCH(CY$6,'Resultados General'!$C$10:$CG$10,0),0),"")</f>
        <v>#NAME?</v>
      </c>
      <c r="CZ174" s="29" t="str">
        <f t="shared" ca="1" si="210"/>
        <v/>
      </c>
      <c r="DA174" s="29" t="str">
        <f t="shared" ca="1" si="211"/>
        <v/>
      </c>
      <c r="DB174" s="29" t="e">
        <f ca="1">+_xlfn.IFNA(VLOOKUP($B174,'Resultados General'!$C$11:$CG$510,MATCH(DB$6,'Resultados General'!$C$10:$CG$10,0),0),"")</f>
        <v>#NAME?</v>
      </c>
      <c r="DC174" s="29" t="str">
        <f t="shared" ca="1" si="212"/>
        <v/>
      </c>
      <c r="DD174" s="29" t="str">
        <f t="shared" ca="1" si="213"/>
        <v/>
      </c>
      <c r="DE174" s="29" t="e">
        <f ca="1">+_xlfn.IFNA(VLOOKUP($B174,'Resultados General'!$C$11:$CG$510,MATCH(DE$6,'Resultados General'!$C$10:$CG$10,0),0),"")</f>
        <v>#NAME?</v>
      </c>
      <c r="DF174" s="29" t="str">
        <f t="shared" ca="1" si="214"/>
        <v/>
      </c>
      <c r="DG174" s="29" t="str">
        <f t="shared" ca="1" si="215"/>
        <v/>
      </c>
      <c r="DH174" s="29" t="e">
        <f ca="1">+_xlfn.IFNA(VLOOKUP($B174,'Resultados General'!$C$11:$CG$510,MATCH(DH$6,'Resultados General'!$C$10:$CG$10,0),0),"")</f>
        <v>#NAME?</v>
      </c>
      <c r="DI174" s="29" t="str">
        <f t="shared" ca="1" si="216"/>
        <v/>
      </c>
      <c r="DJ174" s="29" t="str">
        <f t="shared" ca="1" si="217"/>
        <v/>
      </c>
      <c r="DK174" s="29" t="e">
        <f ca="1">+_xlfn.IFNA(VLOOKUP($B174,'Resultados General'!$C$11:$CG$510,MATCH(DK$6,'Resultados General'!$C$10:$CG$10,0),0),"")</f>
        <v>#NAME?</v>
      </c>
      <c r="DL174" s="29" t="str">
        <f t="shared" ca="1" si="218"/>
        <v/>
      </c>
      <c r="DM174" s="29" t="str">
        <f t="shared" ca="1" si="219"/>
        <v/>
      </c>
      <c r="DN174" s="29" t="e">
        <f ca="1">+_xlfn.IFNA(VLOOKUP($B174,'Resultados General'!$C$11:$CG$510,MATCH(DN$6,'Resultados General'!$C$10:$CG$10,0),0),"")</f>
        <v>#NAME?</v>
      </c>
      <c r="DO174" s="29" t="str">
        <f t="shared" ca="1" si="220"/>
        <v/>
      </c>
      <c r="DP174" s="29" t="str">
        <f t="shared" ca="1" si="221"/>
        <v/>
      </c>
    </row>
    <row r="175" spans="2:120">
      <c r="B175" s="219" t="str">
        <f>+IF('Resultados General'!C178="","",'Resultados General'!C178)</f>
        <v/>
      </c>
      <c r="C175" s="134" t="e">
        <f ca="1">+_xlfn.IFNA(VLOOKUP('Distribución de puestos'!B175,'Resultados General'!$C$11:$J$510,8,0),"")</f>
        <v>#NAME?</v>
      </c>
      <c r="D175" s="135" t="e">
        <f ca="1">+_xlfn.IFNA(VLOOKUP(B175,'Resultados General'!$C$11:$L$510,10,0),"")</f>
        <v>#NAME?</v>
      </c>
      <c r="E175" s="26" t="s">
        <v>76</v>
      </c>
      <c r="F175" s="26" t="s">
        <v>76</v>
      </c>
      <c r="G175" s="135" t="str">
        <f t="shared" ca="1" si="222"/>
        <v/>
      </c>
      <c r="H175" s="135" t="str">
        <f t="shared" ca="1" si="223"/>
        <v/>
      </c>
      <c r="I175" s="219" t="str">
        <f t="shared" si="224"/>
        <v/>
      </c>
      <c r="J175" s="138"/>
      <c r="M175" s="29" t="e">
        <f ca="1">+_xlfn.IFNA(VLOOKUP($B175,'Resultados General'!$C$11:$CG$510,MATCH(M$6,'Resultados General'!$C$10:$CG$10,0),0),"")</f>
        <v>#NAME?</v>
      </c>
      <c r="N175" s="29" t="str">
        <f t="shared" ca="1" si="150"/>
        <v/>
      </c>
      <c r="O175" s="29" t="str">
        <f t="shared" ca="1" si="151"/>
        <v/>
      </c>
      <c r="P175" s="29" t="e">
        <f ca="1">+_xlfn.IFNA(VLOOKUP($B175,'Resultados General'!$C$11:$CG$510,MATCH(P$6,'Resultados General'!$C$10:$CG$10,0),0),"")</f>
        <v>#NAME?</v>
      </c>
      <c r="Q175" s="29" t="str">
        <f t="shared" ca="1" si="152"/>
        <v/>
      </c>
      <c r="R175" s="29" t="str">
        <f t="shared" ca="1" si="153"/>
        <v/>
      </c>
      <c r="S175" s="29" t="e">
        <f ca="1">+_xlfn.IFNA(VLOOKUP($B175,'Resultados General'!$C$11:$CG$510,MATCH(S$6,'Resultados General'!$C$10:$CG$10,0),0),"")</f>
        <v>#NAME?</v>
      </c>
      <c r="T175" s="29" t="str">
        <f t="shared" ca="1" si="154"/>
        <v/>
      </c>
      <c r="U175" s="29" t="str">
        <f t="shared" ca="1" si="155"/>
        <v/>
      </c>
      <c r="V175" s="29" t="e">
        <f ca="1">+_xlfn.IFNA(VLOOKUP($B175,'Resultados General'!$C$11:$CG$510,MATCH(V$6,'Resultados General'!$C$10:$CG$10,0),0),"")</f>
        <v>#NAME?</v>
      </c>
      <c r="W175" s="29" t="str">
        <f t="shared" ca="1" si="156"/>
        <v/>
      </c>
      <c r="X175" s="29" t="str">
        <f t="shared" ca="1" si="157"/>
        <v/>
      </c>
      <c r="Y175" s="29" t="e">
        <f ca="1">+_xlfn.IFNA(VLOOKUP($B175,'Resultados General'!$C$11:$CG$510,MATCH(Y$6,'Resultados General'!$C$10:$CG$10,0),0),"")</f>
        <v>#NAME?</v>
      </c>
      <c r="Z175" s="29" t="str">
        <f t="shared" ca="1" si="158"/>
        <v/>
      </c>
      <c r="AA175" s="29" t="str">
        <f t="shared" ca="1" si="159"/>
        <v/>
      </c>
      <c r="AB175" s="29" t="e">
        <f ca="1">+_xlfn.IFNA(VLOOKUP($B175,'Resultados General'!$C$11:$CG$510,MATCH(AB$6,'Resultados General'!$C$10:$CG$10,0),0),"")</f>
        <v>#NAME?</v>
      </c>
      <c r="AC175" s="29" t="str">
        <f t="shared" ca="1" si="160"/>
        <v/>
      </c>
      <c r="AD175" s="29" t="str">
        <f t="shared" ca="1" si="161"/>
        <v/>
      </c>
      <c r="AE175" s="29" t="e">
        <f ca="1">+_xlfn.IFNA(VLOOKUP($B175,'Resultados General'!$C$11:$CG$510,MATCH(AE$6,'Resultados General'!$C$10:$CG$10,0),0),"")</f>
        <v>#NAME?</v>
      </c>
      <c r="AF175" s="29" t="str">
        <f t="shared" ca="1" si="162"/>
        <v/>
      </c>
      <c r="AG175" s="29" t="str">
        <f t="shared" ca="1" si="163"/>
        <v/>
      </c>
      <c r="AH175" s="29" t="e">
        <f ca="1">+_xlfn.IFNA(VLOOKUP($B175,'Resultados General'!$C$11:$CG$510,MATCH(AH$6,'Resultados General'!$C$10:$CG$10,0),0),"")</f>
        <v>#NAME?</v>
      </c>
      <c r="AI175" s="29" t="str">
        <f t="shared" ca="1" si="164"/>
        <v/>
      </c>
      <c r="AJ175" s="29" t="str">
        <f t="shared" ca="1" si="165"/>
        <v/>
      </c>
      <c r="AK175" s="29" t="e">
        <f ca="1">+_xlfn.IFNA(VLOOKUP($B175,'Resultados General'!$C$11:$CG$510,MATCH(AK$6,'Resultados General'!$C$10:$CG$10,0),0),"")</f>
        <v>#NAME?</v>
      </c>
      <c r="AL175" s="29" t="str">
        <f t="shared" ca="1" si="166"/>
        <v/>
      </c>
      <c r="AM175" s="29" t="str">
        <f t="shared" ca="1" si="167"/>
        <v/>
      </c>
      <c r="AN175" s="29" t="e">
        <f ca="1">+_xlfn.IFNA(VLOOKUP($B175,'Resultados General'!$C$11:$CG$510,MATCH(AN$6,'Resultados General'!$C$10:$CG$10,0),0),"")</f>
        <v>#NAME?</v>
      </c>
      <c r="AO175" s="29" t="str">
        <f t="shared" ca="1" si="168"/>
        <v/>
      </c>
      <c r="AP175" s="29" t="str">
        <f t="shared" ca="1" si="169"/>
        <v/>
      </c>
      <c r="AQ175" s="29" t="e">
        <f ca="1">+_xlfn.IFNA(VLOOKUP($B175,'Resultados General'!$C$11:$CG$510,MATCH(AQ$6,'Resultados General'!$C$10:$CG$10,0),0),"")</f>
        <v>#NAME?</v>
      </c>
      <c r="AR175" s="29" t="str">
        <f t="shared" ca="1" si="170"/>
        <v/>
      </c>
      <c r="AS175" s="29" t="str">
        <f t="shared" ca="1" si="171"/>
        <v/>
      </c>
      <c r="AT175" s="29" t="e">
        <f ca="1">+_xlfn.IFNA(VLOOKUP($B175,'Resultados General'!$C$11:$CG$510,MATCH(AT$6,'Resultados General'!$C$10:$CG$10,0),0),"")</f>
        <v>#NAME?</v>
      </c>
      <c r="AU175" s="29" t="str">
        <f t="shared" ca="1" si="172"/>
        <v/>
      </c>
      <c r="AV175" s="29" t="str">
        <f t="shared" ca="1" si="173"/>
        <v/>
      </c>
      <c r="AW175" s="29" t="e">
        <f ca="1">+_xlfn.IFNA(VLOOKUP($B175,'Resultados General'!$C$11:$CG$510,MATCH(AW$6,'Resultados General'!$C$10:$CG$10,0),0),"")</f>
        <v>#NAME?</v>
      </c>
      <c r="AX175" s="29" t="str">
        <f t="shared" ca="1" si="174"/>
        <v/>
      </c>
      <c r="AY175" s="29" t="str">
        <f t="shared" ca="1" si="175"/>
        <v/>
      </c>
      <c r="AZ175" s="29" t="e">
        <f ca="1">+_xlfn.IFNA(VLOOKUP($B175,'Resultados General'!$C$11:$CG$510,MATCH(AZ$6,'Resultados General'!$C$10:$CG$10,0),0),"")</f>
        <v>#NAME?</v>
      </c>
      <c r="BA175" s="29" t="str">
        <f t="shared" ca="1" si="176"/>
        <v/>
      </c>
      <c r="BB175" s="29" t="str">
        <f t="shared" ca="1" si="177"/>
        <v/>
      </c>
      <c r="BC175" s="29" t="e">
        <f ca="1">+_xlfn.IFNA(VLOOKUP($B175,'Resultados General'!$C$11:$CG$510,MATCH(BC$6,'Resultados General'!$C$10:$CG$10,0),0),"")</f>
        <v>#NAME?</v>
      </c>
      <c r="BD175" s="29" t="str">
        <f t="shared" ca="1" si="178"/>
        <v/>
      </c>
      <c r="BE175" s="29" t="str">
        <f t="shared" ca="1" si="179"/>
        <v/>
      </c>
      <c r="BF175" s="29" t="e">
        <f ca="1">+_xlfn.IFNA(VLOOKUP($B175,'Resultados General'!$C$11:$CG$510,MATCH(BF$6,'Resultados General'!$C$10:$CG$10,0),0),"")</f>
        <v>#NAME?</v>
      </c>
      <c r="BG175" s="29" t="str">
        <f t="shared" ca="1" si="180"/>
        <v/>
      </c>
      <c r="BH175" s="29" t="str">
        <f t="shared" ca="1" si="181"/>
        <v/>
      </c>
      <c r="BI175" s="29" t="e">
        <f ca="1">+_xlfn.IFNA(VLOOKUP($B175,'Resultados General'!$C$11:$CG$510,MATCH(BI$6,'Resultados General'!$C$10:$CG$10,0),0),"")</f>
        <v>#NAME?</v>
      </c>
      <c r="BJ175" s="29" t="str">
        <f t="shared" ca="1" si="182"/>
        <v/>
      </c>
      <c r="BK175" s="29" t="str">
        <f t="shared" ca="1" si="183"/>
        <v/>
      </c>
      <c r="BL175" s="29" t="e">
        <f ca="1">+_xlfn.IFNA(VLOOKUP($B175,'Resultados General'!$C$11:$CG$510,MATCH(BL$6,'Resultados General'!$C$10:$CG$10,0),0),"")</f>
        <v>#NAME?</v>
      </c>
      <c r="BM175" s="29" t="str">
        <f t="shared" ca="1" si="184"/>
        <v/>
      </c>
      <c r="BN175" s="29" t="str">
        <f t="shared" ca="1" si="185"/>
        <v/>
      </c>
      <c r="BO175" s="29" t="e">
        <f ca="1">+_xlfn.IFNA(VLOOKUP($B175,'Resultados General'!$C$11:$CG$510,MATCH(BO$6,'Resultados General'!$C$10:$CG$10,0),0),"")</f>
        <v>#NAME?</v>
      </c>
      <c r="BP175" s="29" t="str">
        <f t="shared" ca="1" si="186"/>
        <v/>
      </c>
      <c r="BQ175" s="29" t="str">
        <f t="shared" ca="1" si="187"/>
        <v/>
      </c>
      <c r="BR175" s="29" t="e">
        <f ca="1">+_xlfn.IFNA(VLOOKUP($B175,'Resultados General'!$C$11:$CG$510,MATCH(BR$6,'Resultados General'!$C$10:$CG$10,0),0),"")</f>
        <v>#NAME?</v>
      </c>
      <c r="BS175" s="29" t="str">
        <f t="shared" ca="1" si="188"/>
        <v/>
      </c>
      <c r="BT175" s="29" t="str">
        <f t="shared" ca="1" si="189"/>
        <v/>
      </c>
      <c r="BU175" s="29" t="e">
        <f ca="1">+_xlfn.IFNA(VLOOKUP($B175,'Resultados General'!$C$11:$CG$510,MATCH(BU$6,'Resultados General'!$C$10:$CG$10,0),0),"")</f>
        <v>#NAME?</v>
      </c>
      <c r="BV175" s="29" t="str">
        <f t="shared" ca="1" si="190"/>
        <v/>
      </c>
      <c r="BW175" s="29" t="str">
        <f t="shared" ca="1" si="191"/>
        <v/>
      </c>
      <c r="BX175" s="29" t="e">
        <f ca="1">+_xlfn.IFNA(VLOOKUP($B175,'Resultados General'!$C$11:$CG$510,MATCH(BX$6,'Resultados General'!$C$10:$CG$10,0),0),"")</f>
        <v>#NAME?</v>
      </c>
      <c r="BY175" s="29" t="str">
        <f t="shared" ca="1" si="192"/>
        <v/>
      </c>
      <c r="BZ175" s="29" t="str">
        <f t="shared" ca="1" si="193"/>
        <v/>
      </c>
      <c r="CA175" s="29" t="e">
        <f ca="1">+_xlfn.IFNA(VLOOKUP($B175,'Resultados General'!$C$11:$CG$510,MATCH(CA$6,'Resultados General'!$C$10:$CG$10,0),0),"")</f>
        <v>#NAME?</v>
      </c>
      <c r="CB175" s="29" t="str">
        <f t="shared" ca="1" si="194"/>
        <v/>
      </c>
      <c r="CC175" s="29" t="str">
        <f t="shared" ca="1" si="195"/>
        <v/>
      </c>
      <c r="CD175" s="29" t="e">
        <f ca="1">+_xlfn.IFNA(VLOOKUP($B175,'Resultados General'!$C$11:$CG$510,MATCH(CD$6,'Resultados General'!$C$10:$CG$10,0),0),"")</f>
        <v>#NAME?</v>
      </c>
      <c r="CE175" s="29" t="str">
        <f t="shared" ca="1" si="196"/>
        <v/>
      </c>
      <c r="CF175" s="29" t="str">
        <f t="shared" ca="1" si="197"/>
        <v/>
      </c>
      <c r="CG175" s="29" t="e">
        <f ca="1">+_xlfn.IFNA(VLOOKUP($B175,'Resultados General'!$C$11:$CG$510,MATCH(CG$6,'Resultados General'!$C$10:$CG$10,0),0),"")</f>
        <v>#NAME?</v>
      </c>
      <c r="CH175" s="29" t="str">
        <f t="shared" ca="1" si="198"/>
        <v/>
      </c>
      <c r="CI175" s="29" t="str">
        <f t="shared" ca="1" si="199"/>
        <v/>
      </c>
      <c r="CJ175" s="29" t="e">
        <f ca="1">+_xlfn.IFNA(VLOOKUP($B175,'Resultados General'!$C$11:$CG$510,MATCH(CJ$6,'Resultados General'!$C$10:$CG$10,0),0),"")</f>
        <v>#NAME?</v>
      </c>
      <c r="CK175" s="29" t="str">
        <f t="shared" ca="1" si="200"/>
        <v/>
      </c>
      <c r="CL175" s="29" t="str">
        <f t="shared" ca="1" si="201"/>
        <v/>
      </c>
      <c r="CM175" s="29" t="e">
        <f ca="1">+_xlfn.IFNA(VLOOKUP($B175,'Resultados General'!$C$11:$CG$510,MATCH(CM$6,'Resultados General'!$C$10:$CG$10,0),0),"")</f>
        <v>#NAME?</v>
      </c>
      <c r="CN175" s="29" t="str">
        <f t="shared" ca="1" si="202"/>
        <v/>
      </c>
      <c r="CO175" s="29" t="str">
        <f t="shared" ca="1" si="203"/>
        <v/>
      </c>
      <c r="CP175" s="29" t="e">
        <f ca="1">+_xlfn.IFNA(VLOOKUP($B175,'Resultados General'!$C$11:$CG$510,MATCH(CP$6,'Resultados General'!$C$10:$CG$10,0),0),"")</f>
        <v>#NAME?</v>
      </c>
      <c r="CQ175" s="29" t="str">
        <f t="shared" ca="1" si="204"/>
        <v/>
      </c>
      <c r="CR175" s="29" t="str">
        <f t="shared" ca="1" si="205"/>
        <v/>
      </c>
      <c r="CS175" s="29" t="e">
        <f ca="1">+_xlfn.IFNA(VLOOKUP($B175,'Resultados General'!$C$11:$CG$510,MATCH(CS$6,'Resultados General'!$C$10:$CG$10,0),0),"")</f>
        <v>#NAME?</v>
      </c>
      <c r="CT175" s="29" t="str">
        <f t="shared" ca="1" si="206"/>
        <v/>
      </c>
      <c r="CU175" s="29" t="str">
        <f t="shared" ca="1" si="207"/>
        <v/>
      </c>
      <c r="CV175" s="29" t="e">
        <f ca="1">+_xlfn.IFNA(VLOOKUP($B175,'Resultados General'!$C$11:$CG$510,MATCH(CV$6,'Resultados General'!$C$10:$CG$10,0),0),"")</f>
        <v>#NAME?</v>
      </c>
      <c r="CW175" s="29" t="str">
        <f t="shared" ca="1" si="208"/>
        <v/>
      </c>
      <c r="CX175" s="29" t="str">
        <f t="shared" ca="1" si="209"/>
        <v/>
      </c>
      <c r="CY175" s="29" t="e">
        <f ca="1">+_xlfn.IFNA(VLOOKUP($B175,'Resultados General'!$C$11:$CG$510,MATCH(CY$6,'Resultados General'!$C$10:$CG$10,0),0),"")</f>
        <v>#NAME?</v>
      </c>
      <c r="CZ175" s="29" t="str">
        <f t="shared" ca="1" si="210"/>
        <v/>
      </c>
      <c r="DA175" s="29" t="str">
        <f t="shared" ca="1" si="211"/>
        <v/>
      </c>
      <c r="DB175" s="29" t="e">
        <f ca="1">+_xlfn.IFNA(VLOOKUP($B175,'Resultados General'!$C$11:$CG$510,MATCH(DB$6,'Resultados General'!$C$10:$CG$10,0),0),"")</f>
        <v>#NAME?</v>
      </c>
      <c r="DC175" s="29" t="str">
        <f t="shared" ca="1" si="212"/>
        <v/>
      </c>
      <c r="DD175" s="29" t="str">
        <f t="shared" ca="1" si="213"/>
        <v/>
      </c>
      <c r="DE175" s="29" t="e">
        <f ca="1">+_xlfn.IFNA(VLOOKUP($B175,'Resultados General'!$C$11:$CG$510,MATCH(DE$6,'Resultados General'!$C$10:$CG$10,0),0),"")</f>
        <v>#NAME?</v>
      </c>
      <c r="DF175" s="29" t="str">
        <f t="shared" ca="1" si="214"/>
        <v/>
      </c>
      <c r="DG175" s="29" t="str">
        <f t="shared" ca="1" si="215"/>
        <v/>
      </c>
      <c r="DH175" s="29" t="e">
        <f ca="1">+_xlfn.IFNA(VLOOKUP($B175,'Resultados General'!$C$11:$CG$510,MATCH(DH$6,'Resultados General'!$C$10:$CG$10,0),0),"")</f>
        <v>#NAME?</v>
      </c>
      <c r="DI175" s="29" t="str">
        <f t="shared" ca="1" si="216"/>
        <v/>
      </c>
      <c r="DJ175" s="29" t="str">
        <f t="shared" ca="1" si="217"/>
        <v/>
      </c>
      <c r="DK175" s="29" t="e">
        <f ca="1">+_xlfn.IFNA(VLOOKUP($B175,'Resultados General'!$C$11:$CG$510,MATCH(DK$6,'Resultados General'!$C$10:$CG$10,0),0),"")</f>
        <v>#NAME?</v>
      </c>
      <c r="DL175" s="29" t="str">
        <f t="shared" ca="1" si="218"/>
        <v/>
      </c>
      <c r="DM175" s="29" t="str">
        <f t="shared" ca="1" si="219"/>
        <v/>
      </c>
      <c r="DN175" s="29" t="e">
        <f ca="1">+_xlfn.IFNA(VLOOKUP($B175,'Resultados General'!$C$11:$CG$510,MATCH(DN$6,'Resultados General'!$C$10:$CG$10,0),0),"")</f>
        <v>#NAME?</v>
      </c>
      <c r="DO175" s="29" t="str">
        <f t="shared" ca="1" si="220"/>
        <v/>
      </c>
      <c r="DP175" s="29" t="str">
        <f t="shared" ca="1" si="221"/>
        <v/>
      </c>
    </row>
    <row r="176" spans="2:120">
      <c r="B176" s="219" t="str">
        <f>+IF('Resultados General'!C179="","",'Resultados General'!C179)</f>
        <v/>
      </c>
      <c r="C176" s="134" t="e">
        <f ca="1">+_xlfn.IFNA(VLOOKUP('Distribución de puestos'!B176,'Resultados General'!$C$11:$J$510,8,0),"")</f>
        <v>#NAME?</v>
      </c>
      <c r="D176" s="135" t="e">
        <f ca="1">+_xlfn.IFNA(VLOOKUP(B176,'Resultados General'!$C$11:$L$510,10,0),"")</f>
        <v>#NAME?</v>
      </c>
      <c r="E176" s="26" t="s">
        <v>76</v>
      </c>
      <c r="F176" s="26" t="s">
        <v>76</v>
      </c>
      <c r="G176" s="135" t="str">
        <f t="shared" ca="1" si="222"/>
        <v/>
      </c>
      <c r="H176" s="135" t="str">
        <f t="shared" ca="1" si="223"/>
        <v/>
      </c>
      <c r="I176" s="219" t="str">
        <f t="shared" si="224"/>
        <v/>
      </c>
      <c r="J176" s="138"/>
      <c r="M176" s="29" t="e">
        <f ca="1">+_xlfn.IFNA(VLOOKUP($B176,'Resultados General'!$C$11:$CG$510,MATCH(M$6,'Resultados General'!$C$10:$CG$10,0),0),"")</f>
        <v>#NAME?</v>
      </c>
      <c r="N176" s="29" t="str">
        <f t="shared" ca="1" si="150"/>
        <v/>
      </c>
      <c r="O176" s="29" t="str">
        <f t="shared" ca="1" si="151"/>
        <v/>
      </c>
      <c r="P176" s="29" t="e">
        <f ca="1">+_xlfn.IFNA(VLOOKUP($B176,'Resultados General'!$C$11:$CG$510,MATCH(P$6,'Resultados General'!$C$10:$CG$10,0),0),"")</f>
        <v>#NAME?</v>
      </c>
      <c r="Q176" s="29" t="str">
        <f t="shared" ca="1" si="152"/>
        <v/>
      </c>
      <c r="R176" s="29" t="str">
        <f t="shared" ca="1" si="153"/>
        <v/>
      </c>
      <c r="S176" s="29" t="e">
        <f ca="1">+_xlfn.IFNA(VLOOKUP($B176,'Resultados General'!$C$11:$CG$510,MATCH(S$6,'Resultados General'!$C$10:$CG$10,0),0),"")</f>
        <v>#NAME?</v>
      </c>
      <c r="T176" s="29" t="str">
        <f t="shared" ca="1" si="154"/>
        <v/>
      </c>
      <c r="U176" s="29" t="str">
        <f t="shared" ca="1" si="155"/>
        <v/>
      </c>
      <c r="V176" s="29" t="e">
        <f ca="1">+_xlfn.IFNA(VLOOKUP($B176,'Resultados General'!$C$11:$CG$510,MATCH(V$6,'Resultados General'!$C$10:$CG$10,0),0),"")</f>
        <v>#NAME?</v>
      </c>
      <c r="W176" s="29" t="str">
        <f t="shared" ca="1" si="156"/>
        <v/>
      </c>
      <c r="X176" s="29" t="str">
        <f t="shared" ca="1" si="157"/>
        <v/>
      </c>
      <c r="Y176" s="29" t="e">
        <f ca="1">+_xlfn.IFNA(VLOOKUP($B176,'Resultados General'!$C$11:$CG$510,MATCH(Y$6,'Resultados General'!$C$10:$CG$10,0),0),"")</f>
        <v>#NAME?</v>
      </c>
      <c r="Z176" s="29" t="str">
        <f t="shared" ca="1" si="158"/>
        <v/>
      </c>
      <c r="AA176" s="29" t="str">
        <f t="shared" ca="1" si="159"/>
        <v/>
      </c>
      <c r="AB176" s="29" t="e">
        <f ca="1">+_xlfn.IFNA(VLOOKUP($B176,'Resultados General'!$C$11:$CG$510,MATCH(AB$6,'Resultados General'!$C$10:$CG$10,0),0),"")</f>
        <v>#NAME?</v>
      </c>
      <c r="AC176" s="29" t="str">
        <f t="shared" ca="1" si="160"/>
        <v/>
      </c>
      <c r="AD176" s="29" t="str">
        <f t="shared" ca="1" si="161"/>
        <v/>
      </c>
      <c r="AE176" s="29" t="e">
        <f ca="1">+_xlfn.IFNA(VLOOKUP($B176,'Resultados General'!$C$11:$CG$510,MATCH(AE$6,'Resultados General'!$C$10:$CG$10,0),0),"")</f>
        <v>#NAME?</v>
      </c>
      <c r="AF176" s="29" t="str">
        <f t="shared" ca="1" si="162"/>
        <v/>
      </c>
      <c r="AG176" s="29" t="str">
        <f t="shared" ca="1" si="163"/>
        <v/>
      </c>
      <c r="AH176" s="29" t="e">
        <f ca="1">+_xlfn.IFNA(VLOOKUP($B176,'Resultados General'!$C$11:$CG$510,MATCH(AH$6,'Resultados General'!$C$10:$CG$10,0),0),"")</f>
        <v>#NAME?</v>
      </c>
      <c r="AI176" s="29" t="str">
        <f t="shared" ca="1" si="164"/>
        <v/>
      </c>
      <c r="AJ176" s="29" t="str">
        <f t="shared" ca="1" si="165"/>
        <v/>
      </c>
      <c r="AK176" s="29" t="e">
        <f ca="1">+_xlfn.IFNA(VLOOKUP($B176,'Resultados General'!$C$11:$CG$510,MATCH(AK$6,'Resultados General'!$C$10:$CG$10,0),0),"")</f>
        <v>#NAME?</v>
      </c>
      <c r="AL176" s="29" t="str">
        <f t="shared" ca="1" si="166"/>
        <v/>
      </c>
      <c r="AM176" s="29" t="str">
        <f t="shared" ca="1" si="167"/>
        <v/>
      </c>
      <c r="AN176" s="29" t="e">
        <f ca="1">+_xlfn.IFNA(VLOOKUP($B176,'Resultados General'!$C$11:$CG$510,MATCH(AN$6,'Resultados General'!$C$10:$CG$10,0),0),"")</f>
        <v>#NAME?</v>
      </c>
      <c r="AO176" s="29" t="str">
        <f t="shared" ca="1" si="168"/>
        <v/>
      </c>
      <c r="AP176" s="29" t="str">
        <f t="shared" ca="1" si="169"/>
        <v/>
      </c>
      <c r="AQ176" s="29" t="e">
        <f ca="1">+_xlfn.IFNA(VLOOKUP($B176,'Resultados General'!$C$11:$CG$510,MATCH(AQ$6,'Resultados General'!$C$10:$CG$10,0),0),"")</f>
        <v>#NAME?</v>
      </c>
      <c r="AR176" s="29" t="str">
        <f t="shared" ca="1" si="170"/>
        <v/>
      </c>
      <c r="AS176" s="29" t="str">
        <f t="shared" ca="1" si="171"/>
        <v/>
      </c>
      <c r="AT176" s="29" t="e">
        <f ca="1">+_xlfn.IFNA(VLOOKUP($B176,'Resultados General'!$C$11:$CG$510,MATCH(AT$6,'Resultados General'!$C$10:$CG$10,0),0),"")</f>
        <v>#NAME?</v>
      </c>
      <c r="AU176" s="29" t="str">
        <f t="shared" ca="1" si="172"/>
        <v/>
      </c>
      <c r="AV176" s="29" t="str">
        <f t="shared" ca="1" si="173"/>
        <v/>
      </c>
      <c r="AW176" s="29" t="e">
        <f ca="1">+_xlfn.IFNA(VLOOKUP($B176,'Resultados General'!$C$11:$CG$510,MATCH(AW$6,'Resultados General'!$C$10:$CG$10,0),0),"")</f>
        <v>#NAME?</v>
      </c>
      <c r="AX176" s="29" t="str">
        <f t="shared" ca="1" si="174"/>
        <v/>
      </c>
      <c r="AY176" s="29" t="str">
        <f t="shared" ca="1" si="175"/>
        <v/>
      </c>
      <c r="AZ176" s="29" t="e">
        <f ca="1">+_xlfn.IFNA(VLOOKUP($B176,'Resultados General'!$C$11:$CG$510,MATCH(AZ$6,'Resultados General'!$C$10:$CG$10,0),0),"")</f>
        <v>#NAME?</v>
      </c>
      <c r="BA176" s="29" t="str">
        <f t="shared" ca="1" si="176"/>
        <v/>
      </c>
      <c r="BB176" s="29" t="str">
        <f t="shared" ca="1" si="177"/>
        <v/>
      </c>
      <c r="BC176" s="29" t="e">
        <f ca="1">+_xlfn.IFNA(VLOOKUP($B176,'Resultados General'!$C$11:$CG$510,MATCH(BC$6,'Resultados General'!$C$10:$CG$10,0),0),"")</f>
        <v>#NAME?</v>
      </c>
      <c r="BD176" s="29" t="str">
        <f t="shared" ca="1" si="178"/>
        <v/>
      </c>
      <c r="BE176" s="29" t="str">
        <f t="shared" ca="1" si="179"/>
        <v/>
      </c>
      <c r="BF176" s="29" t="e">
        <f ca="1">+_xlfn.IFNA(VLOOKUP($B176,'Resultados General'!$C$11:$CG$510,MATCH(BF$6,'Resultados General'!$C$10:$CG$10,0),0),"")</f>
        <v>#NAME?</v>
      </c>
      <c r="BG176" s="29" t="str">
        <f t="shared" ca="1" si="180"/>
        <v/>
      </c>
      <c r="BH176" s="29" t="str">
        <f t="shared" ca="1" si="181"/>
        <v/>
      </c>
      <c r="BI176" s="29" t="e">
        <f ca="1">+_xlfn.IFNA(VLOOKUP($B176,'Resultados General'!$C$11:$CG$510,MATCH(BI$6,'Resultados General'!$C$10:$CG$10,0),0),"")</f>
        <v>#NAME?</v>
      </c>
      <c r="BJ176" s="29" t="str">
        <f t="shared" ca="1" si="182"/>
        <v/>
      </c>
      <c r="BK176" s="29" t="str">
        <f t="shared" ca="1" si="183"/>
        <v/>
      </c>
      <c r="BL176" s="29" t="e">
        <f ca="1">+_xlfn.IFNA(VLOOKUP($B176,'Resultados General'!$C$11:$CG$510,MATCH(BL$6,'Resultados General'!$C$10:$CG$10,0),0),"")</f>
        <v>#NAME?</v>
      </c>
      <c r="BM176" s="29" t="str">
        <f t="shared" ca="1" si="184"/>
        <v/>
      </c>
      <c r="BN176" s="29" t="str">
        <f t="shared" ca="1" si="185"/>
        <v/>
      </c>
      <c r="BO176" s="29" t="e">
        <f ca="1">+_xlfn.IFNA(VLOOKUP($B176,'Resultados General'!$C$11:$CG$510,MATCH(BO$6,'Resultados General'!$C$10:$CG$10,0),0),"")</f>
        <v>#NAME?</v>
      </c>
      <c r="BP176" s="29" t="str">
        <f t="shared" ca="1" si="186"/>
        <v/>
      </c>
      <c r="BQ176" s="29" t="str">
        <f t="shared" ca="1" si="187"/>
        <v/>
      </c>
      <c r="BR176" s="29" t="e">
        <f ca="1">+_xlfn.IFNA(VLOOKUP($B176,'Resultados General'!$C$11:$CG$510,MATCH(BR$6,'Resultados General'!$C$10:$CG$10,0),0),"")</f>
        <v>#NAME?</v>
      </c>
      <c r="BS176" s="29" t="str">
        <f t="shared" ca="1" si="188"/>
        <v/>
      </c>
      <c r="BT176" s="29" t="str">
        <f t="shared" ca="1" si="189"/>
        <v/>
      </c>
      <c r="BU176" s="29" t="e">
        <f ca="1">+_xlfn.IFNA(VLOOKUP($B176,'Resultados General'!$C$11:$CG$510,MATCH(BU$6,'Resultados General'!$C$10:$CG$10,0),0),"")</f>
        <v>#NAME?</v>
      </c>
      <c r="BV176" s="29" t="str">
        <f t="shared" ca="1" si="190"/>
        <v/>
      </c>
      <c r="BW176" s="29" t="str">
        <f t="shared" ca="1" si="191"/>
        <v/>
      </c>
      <c r="BX176" s="29" t="e">
        <f ca="1">+_xlfn.IFNA(VLOOKUP($B176,'Resultados General'!$C$11:$CG$510,MATCH(BX$6,'Resultados General'!$C$10:$CG$10,0),0),"")</f>
        <v>#NAME?</v>
      </c>
      <c r="BY176" s="29" t="str">
        <f t="shared" ca="1" si="192"/>
        <v/>
      </c>
      <c r="BZ176" s="29" t="str">
        <f t="shared" ca="1" si="193"/>
        <v/>
      </c>
      <c r="CA176" s="29" t="e">
        <f ca="1">+_xlfn.IFNA(VLOOKUP($B176,'Resultados General'!$C$11:$CG$510,MATCH(CA$6,'Resultados General'!$C$10:$CG$10,0),0),"")</f>
        <v>#NAME?</v>
      </c>
      <c r="CB176" s="29" t="str">
        <f t="shared" ca="1" si="194"/>
        <v/>
      </c>
      <c r="CC176" s="29" t="str">
        <f t="shared" ca="1" si="195"/>
        <v/>
      </c>
      <c r="CD176" s="29" t="e">
        <f ca="1">+_xlfn.IFNA(VLOOKUP($B176,'Resultados General'!$C$11:$CG$510,MATCH(CD$6,'Resultados General'!$C$10:$CG$10,0),0),"")</f>
        <v>#NAME?</v>
      </c>
      <c r="CE176" s="29" t="str">
        <f t="shared" ca="1" si="196"/>
        <v/>
      </c>
      <c r="CF176" s="29" t="str">
        <f t="shared" ca="1" si="197"/>
        <v/>
      </c>
      <c r="CG176" s="29" t="e">
        <f ca="1">+_xlfn.IFNA(VLOOKUP($B176,'Resultados General'!$C$11:$CG$510,MATCH(CG$6,'Resultados General'!$C$10:$CG$10,0),0),"")</f>
        <v>#NAME?</v>
      </c>
      <c r="CH176" s="29" t="str">
        <f t="shared" ca="1" si="198"/>
        <v/>
      </c>
      <c r="CI176" s="29" t="str">
        <f t="shared" ca="1" si="199"/>
        <v/>
      </c>
      <c r="CJ176" s="29" t="e">
        <f ca="1">+_xlfn.IFNA(VLOOKUP($B176,'Resultados General'!$C$11:$CG$510,MATCH(CJ$6,'Resultados General'!$C$10:$CG$10,0),0),"")</f>
        <v>#NAME?</v>
      </c>
      <c r="CK176" s="29" t="str">
        <f t="shared" ca="1" si="200"/>
        <v/>
      </c>
      <c r="CL176" s="29" t="str">
        <f t="shared" ca="1" si="201"/>
        <v/>
      </c>
      <c r="CM176" s="29" t="e">
        <f ca="1">+_xlfn.IFNA(VLOOKUP($B176,'Resultados General'!$C$11:$CG$510,MATCH(CM$6,'Resultados General'!$C$10:$CG$10,0),0),"")</f>
        <v>#NAME?</v>
      </c>
      <c r="CN176" s="29" t="str">
        <f t="shared" ca="1" si="202"/>
        <v/>
      </c>
      <c r="CO176" s="29" t="str">
        <f t="shared" ca="1" si="203"/>
        <v/>
      </c>
      <c r="CP176" s="29" t="e">
        <f ca="1">+_xlfn.IFNA(VLOOKUP($B176,'Resultados General'!$C$11:$CG$510,MATCH(CP$6,'Resultados General'!$C$10:$CG$10,0),0),"")</f>
        <v>#NAME?</v>
      </c>
      <c r="CQ176" s="29" t="str">
        <f t="shared" ca="1" si="204"/>
        <v/>
      </c>
      <c r="CR176" s="29" t="str">
        <f t="shared" ca="1" si="205"/>
        <v/>
      </c>
      <c r="CS176" s="29" t="e">
        <f ca="1">+_xlfn.IFNA(VLOOKUP($B176,'Resultados General'!$C$11:$CG$510,MATCH(CS$6,'Resultados General'!$C$10:$CG$10,0),0),"")</f>
        <v>#NAME?</v>
      </c>
      <c r="CT176" s="29" t="str">
        <f t="shared" ca="1" si="206"/>
        <v/>
      </c>
      <c r="CU176" s="29" t="str">
        <f t="shared" ca="1" si="207"/>
        <v/>
      </c>
      <c r="CV176" s="29" t="e">
        <f ca="1">+_xlfn.IFNA(VLOOKUP($B176,'Resultados General'!$C$11:$CG$510,MATCH(CV$6,'Resultados General'!$C$10:$CG$10,0),0),"")</f>
        <v>#NAME?</v>
      </c>
      <c r="CW176" s="29" t="str">
        <f t="shared" ca="1" si="208"/>
        <v/>
      </c>
      <c r="CX176" s="29" t="str">
        <f t="shared" ca="1" si="209"/>
        <v/>
      </c>
      <c r="CY176" s="29" t="e">
        <f ca="1">+_xlfn.IFNA(VLOOKUP($B176,'Resultados General'!$C$11:$CG$510,MATCH(CY$6,'Resultados General'!$C$10:$CG$10,0),0),"")</f>
        <v>#NAME?</v>
      </c>
      <c r="CZ176" s="29" t="str">
        <f t="shared" ca="1" si="210"/>
        <v/>
      </c>
      <c r="DA176" s="29" t="str">
        <f t="shared" ca="1" si="211"/>
        <v/>
      </c>
      <c r="DB176" s="29" t="e">
        <f ca="1">+_xlfn.IFNA(VLOOKUP($B176,'Resultados General'!$C$11:$CG$510,MATCH(DB$6,'Resultados General'!$C$10:$CG$10,0),0),"")</f>
        <v>#NAME?</v>
      </c>
      <c r="DC176" s="29" t="str">
        <f t="shared" ca="1" si="212"/>
        <v/>
      </c>
      <c r="DD176" s="29" t="str">
        <f t="shared" ca="1" si="213"/>
        <v/>
      </c>
      <c r="DE176" s="29" t="e">
        <f ca="1">+_xlfn.IFNA(VLOOKUP($B176,'Resultados General'!$C$11:$CG$510,MATCH(DE$6,'Resultados General'!$C$10:$CG$10,0),0),"")</f>
        <v>#NAME?</v>
      </c>
      <c r="DF176" s="29" t="str">
        <f t="shared" ca="1" si="214"/>
        <v/>
      </c>
      <c r="DG176" s="29" t="str">
        <f t="shared" ca="1" si="215"/>
        <v/>
      </c>
      <c r="DH176" s="29" t="e">
        <f ca="1">+_xlfn.IFNA(VLOOKUP($B176,'Resultados General'!$C$11:$CG$510,MATCH(DH$6,'Resultados General'!$C$10:$CG$10,0),0),"")</f>
        <v>#NAME?</v>
      </c>
      <c r="DI176" s="29" t="str">
        <f t="shared" ca="1" si="216"/>
        <v/>
      </c>
      <c r="DJ176" s="29" t="str">
        <f t="shared" ca="1" si="217"/>
        <v/>
      </c>
      <c r="DK176" s="29" t="e">
        <f ca="1">+_xlfn.IFNA(VLOOKUP($B176,'Resultados General'!$C$11:$CG$510,MATCH(DK$6,'Resultados General'!$C$10:$CG$10,0),0),"")</f>
        <v>#NAME?</v>
      </c>
      <c r="DL176" s="29" t="str">
        <f t="shared" ca="1" si="218"/>
        <v/>
      </c>
      <c r="DM176" s="29" t="str">
        <f t="shared" ca="1" si="219"/>
        <v/>
      </c>
      <c r="DN176" s="29" t="e">
        <f ca="1">+_xlfn.IFNA(VLOOKUP($B176,'Resultados General'!$C$11:$CG$510,MATCH(DN$6,'Resultados General'!$C$10:$CG$10,0),0),"")</f>
        <v>#NAME?</v>
      </c>
      <c r="DO176" s="29" t="str">
        <f t="shared" ca="1" si="220"/>
        <v/>
      </c>
      <c r="DP176" s="29" t="str">
        <f t="shared" ca="1" si="221"/>
        <v/>
      </c>
    </row>
    <row r="177" spans="2:120">
      <c r="B177" s="219" t="str">
        <f>+IF('Resultados General'!C180="","",'Resultados General'!C180)</f>
        <v/>
      </c>
      <c r="C177" s="134" t="e">
        <f ca="1">+_xlfn.IFNA(VLOOKUP('Distribución de puestos'!B177,'Resultados General'!$C$11:$J$510,8,0),"")</f>
        <v>#NAME?</v>
      </c>
      <c r="D177" s="135" t="e">
        <f ca="1">+_xlfn.IFNA(VLOOKUP(B177,'Resultados General'!$C$11:$L$510,10,0),"")</f>
        <v>#NAME?</v>
      </c>
      <c r="E177" s="26" t="s">
        <v>76</v>
      </c>
      <c r="F177" s="26" t="s">
        <v>76</v>
      </c>
      <c r="G177" s="135" t="str">
        <f t="shared" ca="1" si="222"/>
        <v/>
      </c>
      <c r="H177" s="135" t="str">
        <f t="shared" ca="1" si="223"/>
        <v/>
      </c>
      <c r="I177" s="219" t="str">
        <f t="shared" si="224"/>
        <v/>
      </c>
      <c r="J177" s="138"/>
      <c r="M177" s="29" t="e">
        <f ca="1">+_xlfn.IFNA(VLOOKUP($B177,'Resultados General'!$C$11:$CG$510,MATCH(M$6,'Resultados General'!$C$10:$CG$10,0),0),"")</f>
        <v>#NAME?</v>
      </c>
      <c r="N177" s="29" t="str">
        <f t="shared" ca="1" si="150"/>
        <v/>
      </c>
      <c r="O177" s="29" t="str">
        <f t="shared" ca="1" si="151"/>
        <v/>
      </c>
      <c r="P177" s="29" t="e">
        <f ca="1">+_xlfn.IFNA(VLOOKUP($B177,'Resultados General'!$C$11:$CG$510,MATCH(P$6,'Resultados General'!$C$10:$CG$10,0),0),"")</f>
        <v>#NAME?</v>
      </c>
      <c r="Q177" s="29" t="str">
        <f t="shared" ca="1" si="152"/>
        <v/>
      </c>
      <c r="R177" s="29" t="str">
        <f t="shared" ca="1" si="153"/>
        <v/>
      </c>
      <c r="S177" s="29" t="e">
        <f ca="1">+_xlfn.IFNA(VLOOKUP($B177,'Resultados General'!$C$11:$CG$510,MATCH(S$6,'Resultados General'!$C$10:$CG$10,0),0),"")</f>
        <v>#NAME?</v>
      </c>
      <c r="T177" s="29" t="str">
        <f t="shared" ca="1" si="154"/>
        <v/>
      </c>
      <c r="U177" s="29" t="str">
        <f t="shared" ca="1" si="155"/>
        <v/>
      </c>
      <c r="V177" s="29" t="e">
        <f ca="1">+_xlfn.IFNA(VLOOKUP($B177,'Resultados General'!$C$11:$CG$510,MATCH(V$6,'Resultados General'!$C$10:$CG$10,0),0),"")</f>
        <v>#NAME?</v>
      </c>
      <c r="W177" s="29" t="str">
        <f t="shared" ca="1" si="156"/>
        <v/>
      </c>
      <c r="X177" s="29" t="str">
        <f t="shared" ca="1" si="157"/>
        <v/>
      </c>
      <c r="Y177" s="29" t="e">
        <f ca="1">+_xlfn.IFNA(VLOOKUP($B177,'Resultados General'!$C$11:$CG$510,MATCH(Y$6,'Resultados General'!$C$10:$CG$10,0),0),"")</f>
        <v>#NAME?</v>
      </c>
      <c r="Z177" s="29" t="str">
        <f t="shared" ca="1" si="158"/>
        <v/>
      </c>
      <c r="AA177" s="29" t="str">
        <f t="shared" ca="1" si="159"/>
        <v/>
      </c>
      <c r="AB177" s="29" t="e">
        <f ca="1">+_xlfn.IFNA(VLOOKUP($B177,'Resultados General'!$C$11:$CG$510,MATCH(AB$6,'Resultados General'!$C$10:$CG$10,0),0),"")</f>
        <v>#NAME?</v>
      </c>
      <c r="AC177" s="29" t="str">
        <f t="shared" ca="1" si="160"/>
        <v/>
      </c>
      <c r="AD177" s="29" t="str">
        <f t="shared" ca="1" si="161"/>
        <v/>
      </c>
      <c r="AE177" s="29" t="e">
        <f ca="1">+_xlfn.IFNA(VLOOKUP($B177,'Resultados General'!$C$11:$CG$510,MATCH(AE$6,'Resultados General'!$C$10:$CG$10,0),0),"")</f>
        <v>#NAME?</v>
      </c>
      <c r="AF177" s="29" t="str">
        <f t="shared" ca="1" si="162"/>
        <v/>
      </c>
      <c r="AG177" s="29" t="str">
        <f t="shared" ca="1" si="163"/>
        <v/>
      </c>
      <c r="AH177" s="29" t="e">
        <f ca="1">+_xlfn.IFNA(VLOOKUP($B177,'Resultados General'!$C$11:$CG$510,MATCH(AH$6,'Resultados General'!$C$10:$CG$10,0),0),"")</f>
        <v>#NAME?</v>
      </c>
      <c r="AI177" s="29" t="str">
        <f t="shared" ca="1" si="164"/>
        <v/>
      </c>
      <c r="AJ177" s="29" t="str">
        <f t="shared" ca="1" si="165"/>
        <v/>
      </c>
      <c r="AK177" s="29" t="e">
        <f ca="1">+_xlfn.IFNA(VLOOKUP($B177,'Resultados General'!$C$11:$CG$510,MATCH(AK$6,'Resultados General'!$C$10:$CG$10,0),0),"")</f>
        <v>#NAME?</v>
      </c>
      <c r="AL177" s="29" t="str">
        <f t="shared" ca="1" si="166"/>
        <v/>
      </c>
      <c r="AM177" s="29" t="str">
        <f t="shared" ca="1" si="167"/>
        <v/>
      </c>
      <c r="AN177" s="29" t="e">
        <f ca="1">+_xlfn.IFNA(VLOOKUP($B177,'Resultados General'!$C$11:$CG$510,MATCH(AN$6,'Resultados General'!$C$10:$CG$10,0),0),"")</f>
        <v>#NAME?</v>
      </c>
      <c r="AO177" s="29" t="str">
        <f t="shared" ca="1" si="168"/>
        <v/>
      </c>
      <c r="AP177" s="29" t="str">
        <f t="shared" ca="1" si="169"/>
        <v/>
      </c>
      <c r="AQ177" s="29" t="e">
        <f ca="1">+_xlfn.IFNA(VLOOKUP($B177,'Resultados General'!$C$11:$CG$510,MATCH(AQ$6,'Resultados General'!$C$10:$CG$10,0),0),"")</f>
        <v>#NAME?</v>
      </c>
      <c r="AR177" s="29" t="str">
        <f t="shared" ca="1" si="170"/>
        <v/>
      </c>
      <c r="AS177" s="29" t="str">
        <f t="shared" ca="1" si="171"/>
        <v/>
      </c>
      <c r="AT177" s="29" t="e">
        <f ca="1">+_xlfn.IFNA(VLOOKUP($B177,'Resultados General'!$C$11:$CG$510,MATCH(AT$6,'Resultados General'!$C$10:$CG$10,0),0),"")</f>
        <v>#NAME?</v>
      </c>
      <c r="AU177" s="29" t="str">
        <f t="shared" ca="1" si="172"/>
        <v/>
      </c>
      <c r="AV177" s="29" t="str">
        <f t="shared" ca="1" si="173"/>
        <v/>
      </c>
      <c r="AW177" s="29" t="e">
        <f ca="1">+_xlfn.IFNA(VLOOKUP($B177,'Resultados General'!$C$11:$CG$510,MATCH(AW$6,'Resultados General'!$C$10:$CG$10,0),0),"")</f>
        <v>#NAME?</v>
      </c>
      <c r="AX177" s="29" t="str">
        <f t="shared" ca="1" si="174"/>
        <v/>
      </c>
      <c r="AY177" s="29" t="str">
        <f t="shared" ca="1" si="175"/>
        <v/>
      </c>
      <c r="AZ177" s="29" t="e">
        <f ca="1">+_xlfn.IFNA(VLOOKUP($B177,'Resultados General'!$C$11:$CG$510,MATCH(AZ$6,'Resultados General'!$C$10:$CG$10,0),0),"")</f>
        <v>#NAME?</v>
      </c>
      <c r="BA177" s="29" t="str">
        <f t="shared" ca="1" si="176"/>
        <v/>
      </c>
      <c r="BB177" s="29" t="str">
        <f t="shared" ca="1" si="177"/>
        <v/>
      </c>
      <c r="BC177" s="29" t="e">
        <f ca="1">+_xlfn.IFNA(VLOOKUP($B177,'Resultados General'!$C$11:$CG$510,MATCH(BC$6,'Resultados General'!$C$10:$CG$10,0),0),"")</f>
        <v>#NAME?</v>
      </c>
      <c r="BD177" s="29" t="str">
        <f t="shared" ca="1" si="178"/>
        <v/>
      </c>
      <c r="BE177" s="29" t="str">
        <f t="shared" ca="1" si="179"/>
        <v/>
      </c>
      <c r="BF177" s="29" t="e">
        <f ca="1">+_xlfn.IFNA(VLOOKUP($B177,'Resultados General'!$C$11:$CG$510,MATCH(BF$6,'Resultados General'!$C$10:$CG$10,0),0),"")</f>
        <v>#NAME?</v>
      </c>
      <c r="BG177" s="29" t="str">
        <f t="shared" ca="1" si="180"/>
        <v/>
      </c>
      <c r="BH177" s="29" t="str">
        <f t="shared" ca="1" si="181"/>
        <v/>
      </c>
      <c r="BI177" s="29" t="e">
        <f ca="1">+_xlfn.IFNA(VLOOKUP($B177,'Resultados General'!$C$11:$CG$510,MATCH(BI$6,'Resultados General'!$C$10:$CG$10,0),0),"")</f>
        <v>#NAME?</v>
      </c>
      <c r="BJ177" s="29" t="str">
        <f t="shared" ca="1" si="182"/>
        <v/>
      </c>
      <c r="BK177" s="29" t="str">
        <f t="shared" ca="1" si="183"/>
        <v/>
      </c>
      <c r="BL177" s="29" t="e">
        <f ca="1">+_xlfn.IFNA(VLOOKUP($B177,'Resultados General'!$C$11:$CG$510,MATCH(BL$6,'Resultados General'!$C$10:$CG$10,0),0),"")</f>
        <v>#NAME?</v>
      </c>
      <c r="BM177" s="29" t="str">
        <f t="shared" ca="1" si="184"/>
        <v/>
      </c>
      <c r="BN177" s="29" t="str">
        <f t="shared" ca="1" si="185"/>
        <v/>
      </c>
      <c r="BO177" s="29" t="e">
        <f ca="1">+_xlfn.IFNA(VLOOKUP($B177,'Resultados General'!$C$11:$CG$510,MATCH(BO$6,'Resultados General'!$C$10:$CG$10,0),0),"")</f>
        <v>#NAME?</v>
      </c>
      <c r="BP177" s="29" t="str">
        <f t="shared" ca="1" si="186"/>
        <v/>
      </c>
      <c r="BQ177" s="29" t="str">
        <f t="shared" ca="1" si="187"/>
        <v/>
      </c>
      <c r="BR177" s="29" t="e">
        <f ca="1">+_xlfn.IFNA(VLOOKUP($B177,'Resultados General'!$C$11:$CG$510,MATCH(BR$6,'Resultados General'!$C$10:$CG$10,0),0),"")</f>
        <v>#NAME?</v>
      </c>
      <c r="BS177" s="29" t="str">
        <f t="shared" ca="1" si="188"/>
        <v/>
      </c>
      <c r="BT177" s="29" t="str">
        <f t="shared" ca="1" si="189"/>
        <v/>
      </c>
      <c r="BU177" s="29" t="e">
        <f ca="1">+_xlfn.IFNA(VLOOKUP($B177,'Resultados General'!$C$11:$CG$510,MATCH(BU$6,'Resultados General'!$C$10:$CG$10,0),0),"")</f>
        <v>#NAME?</v>
      </c>
      <c r="BV177" s="29" t="str">
        <f t="shared" ca="1" si="190"/>
        <v/>
      </c>
      <c r="BW177" s="29" t="str">
        <f t="shared" ca="1" si="191"/>
        <v/>
      </c>
      <c r="BX177" s="29" t="e">
        <f ca="1">+_xlfn.IFNA(VLOOKUP($B177,'Resultados General'!$C$11:$CG$510,MATCH(BX$6,'Resultados General'!$C$10:$CG$10,0),0),"")</f>
        <v>#NAME?</v>
      </c>
      <c r="BY177" s="29" t="str">
        <f t="shared" ca="1" si="192"/>
        <v/>
      </c>
      <c r="BZ177" s="29" t="str">
        <f t="shared" ca="1" si="193"/>
        <v/>
      </c>
      <c r="CA177" s="29" t="e">
        <f ca="1">+_xlfn.IFNA(VLOOKUP($B177,'Resultados General'!$C$11:$CG$510,MATCH(CA$6,'Resultados General'!$C$10:$CG$10,0),0),"")</f>
        <v>#NAME?</v>
      </c>
      <c r="CB177" s="29" t="str">
        <f t="shared" ca="1" si="194"/>
        <v/>
      </c>
      <c r="CC177" s="29" t="str">
        <f t="shared" ca="1" si="195"/>
        <v/>
      </c>
      <c r="CD177" s="29" t="e">
        <f ca="1">+_xlfn.IFNA(VLOOKUP($B177,'Resultados General'!$C$11:$CG$510,MATCH(CD$6,'Resultados General'!$C$10:$CG$10,0),0),"")</f>
        <v>#NAME?</v>
      </c>
      <c r="CE177" s="29" t="str">
        <f t="shared" ca="1" si="196"/>
        <v/>
      </c>
      <c r="CF177" s="29" t="str">
        <f t="shared" ca="1" si="197"/>
        <v/>
      </c>
      <c r="CG177" s="29" t="e">
        <f ca="1">+_xlfn.IFNA(VLOOKUP($B177,'Resultados General'!$C$11:$CG$510,MATCH(CG$6,'Resultados General'!$C$10:$CG$10,0),0),"")</f>
        <v>#NAME?</v>
      </c>
      <c r="CH177" s="29" t="str">
        <f t="shared" ca="1" si="198"/>
        <v/>
      </c>
      <c r="CI177" s="29" t="str">
        <f t="shared" ca="1" si="199"/>
        <v/>
      </c>
      <c r="CJ177" s="29" t="e">
        <f ca="1">+_xlfn.IFNA(VLOOKUP($B177,'Resultados General'!$C$11:$CG$510,MATCH(CJ$6,'Resultados General'!$C$10:$CG$10,0),0),"")</f>
        <v>#NAME?</v>
      </c>
      <c r="CK177" s="29" t="str">
        <f t="shared" ca="1" si="200"/>
        <v/>
      </c>
      <c r="CL177" s="29" t="str">
        <f t="shared" ca="1" si="201"/>
        <v/>
      </c>
      <c r="CM177" s="29" t="e">
        <f ca="1">+_xlfn.IFNA(VLOOKUP($B177,'Resultados General'!$C$11:$CG$510,MATCH(CM$6,'Resultados General'!$C$10:$CG$10,0),0),"")</f>
        <v>#NAME?</v>
      </c>
      <c r="CN177" s="29" t="str">
        <f t="shared" ca="1" si="202"/>
        <v/>
      </c>
      <c r="CO177" s="29" t="str">
        <f t="shared" ca="1" si="203"/>
        <v/>
      </c>
      <c r="CP177" s="29" t="e">
        <f ca="1">+_xlfn.IFNA(VLOOKUP($B177,'Resultados General'!$C$11:$CG$510,MATCH(CP$6,'Resultados General'!$C$10:$CG$10,0),0),"")</f>
        <v>#NAME?</v>
      </c>
      <c r="CQ177" s="29" t="str">
        <f t="shared" ca="1" si="204"/>
        <v/>
      </c>
      <c r="CR177" s="29" t="str">
        <f t="shared" ca="1" si="205"/>
        <v/>
      </c>
      <c r="CS177" s="29" t="e">
        <f ca="1">+_xlfn.IFNA(VLOOKUP($B177,'Resultados General'!$C$11:$CG$510,MATCH(CS$6,'Resultados General'!$C$10:$CG$10,0),0),"")</f>
        <v>#NAME?</v>
      </c>
      <c r="CT177" s="29" t="str">
        <f t="shared" ca="1" si="206"/>
        <v/>
      </c>
      <c r="CU177" s="29" t="str">
        <f t="shared" ca="1" si="207"/>
        <v/>
      </c>
      <c r="CV177" s="29" t="e">
        <f ca="1">+_xlfn.IFNA(VLOOKUP($B177,'Resultados General'!$C$11:$CG$510,MATCH(CV$6,'Resultados General'!$C$10:$CG$10,0),0),"")</f>
        <v>#NAME?</v>
      </c>
      <c r="CW177" s="29" t="str">
        <f t="shared" ca="1" si="208"/>
        <v/>
      </c>
      <c r="CX177" s="29" t="str">
        <f t="shared" ca="1" si="209"/>
        <v/>
      </c>
      <c r="CY177" s="29" t="e">
        <f ca="1">+_xlfn.IFNA(VLOOKUP($B177,'Resultados General'!$C$11:$CG$510,MATCH(CY$6,'Resultados General'!$C$10:$CG$10,0),0),"")</f>
        <v>#NAME?</v>
      </c>
      <c r="CZ177" s="29" t="str">
        <f t="shared" ca="1" si="210"/>
        <v/>
      </c>
      <c r="DA177" s="29" t="str">
        <f t="shared" ca="1" si="211"/>
        <v/>
      </c>
      <c r="DB177" s="29" t="e">
        <f ca="1">+_xlfn.IFNA(VLOOKUP($B177,'Resultados General'!$C$11:$CG$510,MATCH(DB$6,'Resultados General'!$C$10:$CG$10,0),0),"")</f>
        <v>#NAME?</v>
      </c>
      <c r="DC177" s="29" t="str">
        <f t="shared" ca="1" si="212"/>
        <v/>
      </c>
      <c r="DD177" s="29" t="str">
        <f t="shared" ca="1" si="213"/>
        <v/>
      </c>
      <c r="DE177" s="29" t="e">
        <f ca="1">+_xlfn.IFNA(VLOOKUP($B177,'Resultados General'!$C$11:$CG$510,MATCH(DE$6,'Resultados General'!$C$10:$CG$10,0),0),"")</f>
        <v>#NAME?</v>
      </c>
      <c r="DF177" s="29" t="str">
        <f t="shared" ca="1" si="214"/>
        <v/>
      </c>
      <c r="DG177" s="29" t="str">
        <f t="shared" ca="1" si="215"/>
        <v/>
      </c>
      <c r="DH177" s="29" t="e">
        <f ca="1">+_xlfn.IFNA(VLOOKUP($B177,'Resultados General'!$C$11:$CG$510,MATCH(DH$6,'Resultados General'!$C$10:$CG$10,0),0),"")</f>
        <v>#NAME?</v>
      </c>
      <c r="DI177" s="29" t="str">
        <f t="shared" ca="1" si="216"/>
        <v/>
      </c>
      <c r="DJ177" s="29" t="str">
        <f t="shared" ca="1" si="217"/>
        <v/>
      </c>
      <c r="DK177" s="29" t="e">
        <f ca="1">+_xlfn.IFNA(VLOOKUP($B177,'Resultados General'!$C$11:$CG$510,MATCH(DK$6,'Resultados General'!$C$10:$CG$10,0),0),"")</f>
        <v>#NAME?</v>
      </c>
      <c r="DL177" s="29" t="str">
        <f t="shared" ca="1" si="218"/>
        <v/>
      </c>
      <c r="DM177" s="29" t="str">
        <f t="shared" ca="1" si="219"/>
        <v/>
      </c>
      <c r="DN177" s="29" t="e">
        <f ca="1">+_xlfn.IFNA(VLOOKUP($B177,'Resultados General'!$C$11:$CG$510,MATCH(DN$6,'Resultados General'!$C$10:$CG$10,0),0),"")</f>
        <v>#NAME?</v>
      </c>
      <c r="DO177" s="29" t="str">
        <f t="shared" ca="1" si="220"/>
        <v/>
      </c>
      <c r="DP177" s="29" t="str">
        <f t="shared" ca="1" si="221"/>
        <v/>
      </c>
    </row>
    <row r="178" spans="2:120">
      <c r="B178" s="219" t="str">
        <f>+IF('Resultados General'!C181="","",'Resultados General'!C181)</f>
        <v/>
      </c>
      <c r="C178" s="134" t="e">
        <f ca="1">+_xlfn.IFNA(VLOOKUP('Distribución de puestos'!B178,'Resultados General'!$C$11:$J$510,8,0),"")</f>
        <v>#NAME?</v>
      </c>
      <c r="D178" s="135" t="e">
        <f ca="1">+_xlfn.IFNA(VLOOKUP(B178,'Resultados General'!$C$11:$L$510,10,0),"")</f>
        <v>#NAME?</v>
      </c>
      <c r="E178" s="26" t="s">
        <v>76</v>
      </c>
      <c r="F178" s="26" t="s">
        <v>76</v>
      </c>
      <c r="G178" s="135" t="str">
        <f t="shared" ca="1" si="222"/>
        <v/>
      </c>
      <c r="H178" s="135" t="str">
        <f t="shared" ca="1" si="223"/>
        <v/>
      </c>
      <c r="I178" s="219" t="str">
        <f t="shared" si="224"/>
        <v/>
      </c>
      <c r="J178" s="138"/>
      <c r="M178" s="29" t="e">
        <f ca="1">+_xlfn.IFNA(VLOOKUP($B178,'Resultados General'!$C$11:$CG$510,MATCH(M$6,'Resultados General'!$C$10:$CG$10,0),0),"")</f>
        <v>#NAME?</v>
      </c>
      <c r="N178" s="29" t="str">
        <f t="shared" ca="1" si="150"/>
        <v/>
      </c>
      <c r="O178" s="29" t="str">
        <f t="shared" ca="1" si="151"/>
        <v/>
      </c>
      <c r="P178" s="29" t="e">
        <f ca="1">+_xlfn.IFNA(VLOOKUP($B178,'Resultados General'!$C$11:$CG$510,MATCH(P$6,'Resultados General'!$C$10:$CG$10,0),0),"")</f>
        <v>#NAME?</v>
      </c>
      <c r="Q178" s="29" t="str">
        <f t="shared" ca="1" si="152"/>
        <v/>
      </c>
      <c r="R178" s="29" t="str">
        <f t="shared" ca="1" si="153"/>
        <v/>
      </c>
      <c r="S178" s="29" t="e">
        <f ca="1">+_xlfn.IFNA(VLOOKUP($B178,'Resultados General'!$C$11:$CG$510,MATCH(S$6,'Resultados General'!$C$10:$CG$10,0),0),"")</f>
        <v>#NAME?</v>
      </c>
      <c r="T178" s="29" t="str">
        <f t="shared" ca="1" si="154"/>
        <v/>
      </c>
      <c r="U178" s="29" t="str">
        <f t="shared" ca="1" si="155"/>
        <v/>
      </c>
      <c r="V178" s="29" t="e">
        <f ca="1">+_xlfn.IFNA(VLOOKUP($B178,'Resultados General'!$C$11:$CG$510,MATCH(V$6,'Resultados General'!$C$10:$CG$10,0),0),"")</f>
        <v>#NAME?</v>
      </c>
      <c r="W178" s="29" t="str">
        <f t="shared" ca="1" si="156"/>
        <v/>
      </c>
      <c r="X178" s="29" t="str">
        <f t="shared" ca="1" si="157"/>
        <v/>
      </c>
      <c r="Y178" s="29" t="e">
        <f ca="1">+_xlfn.IFNA(VLOOKUP($B178,'Resultados General'!$C$11:$CG$510,MATCH(Y$6,'Resultados General'!$C$10:$CG$10,0),0),"")</f>
        <v>#NAME?</v>
      </c>
      <c r="Z178" s="29" t="str">
        <f t="shared" ca="1" si="158"/>
        <v/>
      </c>
      <c r="AA178" s="29" t="str">
        <f t="shared" ca="1" si="159"/>
        <v/>
      </c>
      <c r="AB178" s="29" t="e">
        <f ca="1">+_xlfn.IFNA(VLOOKUP($B178,'Resultados General'!$C$11:$CG$510,MATCH(AB$6,'Resultados General'!$C$10:$CG$10,0),0),"")</f>
        <v>#NAME?</v>
      </c>
      <c r="AC178" s="29" t="str">
        <f t="shared" ca="1" si="160"/>
        <v/>
      </c>
      <c r="AD178" s="29" t="str">
        <f t="shared" ca="1" si="161"/>
        <v/>
      </c>
      <c r="AE178" s="29" t="e">
        <f ca="1">+_xlfn.IFNA(VLOOKUP($B178,'Resultados General'!$C$11:$CG$510,MATCH(AE$6,'Resultados General'!$C$10:$CG$10,0),0),"")</f>
        <v>#NAME?</v>
      </c>
      <c r="AF178" s="29" t="str">
        <f t="shared" ca="1" si="162"/>
        <v/>
      </c>
      <c r="AG178" s="29" t="str">
        <f t="shared" ca="1" si="163"/>
        <v/>
      </c>
      <c r="AH178" s="29" t="e">
        <f ca="1">+_xlfn.IFNA(VLOOKUP($B178,'Resultados General'!$C$11:$CG$510,MATCH(AH$6,'Resultados General'!$C$10:$CG$10,0),0),"")</f>
        <v>#NAME?</v>
      </c>
      <c r="AI178" s="29" t="str">
        <f t="shared" ca="1" si="164"/>
        <v/>
      </c>
      <c r="AJ178" s="29" t="str">
        <f t="shared" ca="1" si="165"/>
        <v/>
      </c>
      <c r="AK178" s="29" t="e">
        <f ca="1">+_xlfn.IFNA(VLOOKUP($B178,'Resultados General'!$C$11:$CG$510,MATCH(AK$6,'Resultados General'!$C$10:$CG$10,0),0),"")</f>
        <v>#NAME?</v>
      </c>
      <c r="AL178" s="29" t="str">
        <f t="shared" ca="1" si="166"/>
        <v/>
      </c>
      <c r="AM178" s="29" t="str">
        <f t="shared" ca="1" si="167"/>
        <v/>
      </c>
      <c r="AN178" s="29" t="e">
        <f ca="1">+_xlfn.IFNA(VLOOKUP($B178,'Resultados General'!$C$11:$CG$510,MATCH(AN$6,'Resultados General'!$C$10:$CG$10,0),0),"")</f>
        <v>#NAME?</v>
      </c>
      <c r="AO178" s="29" t="str">
        <f t="shared" ca="1" si="168"/>
        <v/>
      </c>
      <c r="AP178" s="29" t="str">
        <f t="shared" ca="1" si="169"/>
        <v/>
      </c>
      <c r="AQ178" s="29" t="e">
        <f ca="1">+_xlfn.IFNA(VLOOKUP($B178,'Resultados General'!$C$11:$CG$510,MATCH(AQ$6,'Resultados General'!$C$10:$CG$10,0),0),"")</f>
        <v>#NAME?</v>
      </c>
      <c r="AR178" s="29" t="str">
        <f t="shared" ca="1" si="170"/>
        <v/>
      </c>
      <c r="AS178" s="29" t="str">
        <f t="shared" ca="1" si="171"/>
        <v/>
      </c>
      <c r="AT178" s="29" t="e">
        <f ca="1">+_xlfn.IFNA(VLOOKUP($B178,'Resultados General'!$C$11:$CG$510,MATCH(AT$6,'Resultados General'!$C$10:$CG$10,0),0),"")</f>
        <v>#NAME?</v>
      </c>
      <c r="AU178" s="29" t="str">
        <f t="shared" ca="1" si="172"/>
        <v/>
      </c>
      <c r="AV178" s="29" t="str">
        <f t="shared" ca="1" si="173"/>
        <v/>
      </c>
      <c r="AW178" s="29" t="e">
        <f ca="1">+_xlfn.IFNA(VLOOKUP($B178,'Resultados General'!$C$11:$CG$510,MATCH(AW$6,'Resultados General'!$C$10:$CG$10,0),0),"")</f>
        <v>#NAME?</v>
      </c>
      <c r="AX178" s="29" t="str">
        <f t="shared" ca="1" si="174"/>
        <v/>
      </c>
      <c r="AY178" s="29" t="str">
        <f t="shared" ca="1" si="175"/>
        <v/>
      </c>
      <c r="AZ178" s="29" t="e">
        <f ca="1">+_xlfn.IFNA(VLOOKUP($B178,'Resultados General'!$C$11:$CG$510,MATCH(AZ$6,'Resultados General'!$C$10:$CG$10,0),0),"")</f>
        <v>#NAME?</v>
      </c>
      <c r="BA178" s="29" t="str">
        <f t="shared" ca="1" si="176"/>
        <v/>
      </c>
      <c r="BB178" s="29" t="str">
        <f t="shared" ca="1" si="177"/>
        <v/>
      </c>
      <c r="BC178" s="29" t="e">
        <f ca="1">+_xlfn.IFNA(VLOOKUP($B178,'Resultados General'!$C$11:$CG$510,MATCH(BC$6,'Resultados General'!$C$10:$CG$10,0),0),"")</f>
        <v>#NAME?</v>
      </c>
      <c r="BD178" s="29" t="str">
        <f t="shared" ca="1" si="178"/>
        <v/>
      </c>
      <c r="BE178" s="29" t="str">
        <f t="shared" ca="1" si="179"/>
        <v/>
      </c>
      <c r="BF178" s="29" t="e">
        <f ca="1">+_xlfn.IFNA(VLOOKUP($B178,'Resultados General'!$C$11:$CG$510,MATCH(BF$6,'Resultados General'!$C$10:$CG$10,0),0),"")</f>
        <v>#NAME?</v>
      </c>
      <c r="BG178" s="29" t="str">
        <f t="shared" ca="1" si="180"/>
        <v/>
      </c>
      <c r="BH178" s="29" t="str">
        <f t="shared" ca="1" si="181"/>
        <v/>
      </c>
      <c r="BI178" s="29" t="e">
        <f ca="1">+_xlfn.IFNA(VLOOKUP($B178,'Resultados General'!$C$11:$CG$510,MATCH(BI$6,'Resultados General'!$C$10:$CG$10,0),0),"")</f>
        <v>#NAME?</v>
      </c>
      <c r="BJ178" s="29" t="str">
        <f t="shared" ca="1" si="182"/>
        <v/>
      </c>
      <c r="BK178" s="29" t="str">
        <f t="shared" ca="1" si="183"/>
        <v/>
      </c>
      <c r="BL178" s="29" t="e">
        <f ca="1">+_xlfn.IFNA(VLOOKUP($B178,'Resultados General'!$C$11:$CG$510,MATCH(BL$6,'Resultados General'!$C$10:$CG$10,0),0),"")</f>
        <v>#NAME?</v>
      </c>
      <c r="BM178" s="29" t="str">
        <f t="shared" ca="1" si="184"/>
        <v/>
      </c>
      <c r="BN178" s="29" t="str">
        <f t="shared" ca="1" si="185"/>
        <v/>
      </c>
      <c r="BO178" s="29" t="e">
        <f ca="1">+_xlfn.IFNA(VLOOKUP($B178,'Resultados General'!$C$11:$CG$510,MATCH(BO$6,'Resultados General'!$C$10:$CG$10,0),0),"")</f>
        <v>#NAME?</v>
      </c>
      <c r="BP178" s="29" t="str">
        <f t="shared" ca="1" si="186"/>
        <v/>
      </c>
      <c r="BQ178" s="29" t="str">
        <f t="shared" ca="1" si="187"/>
        <v/>
      </c>
      <c r="BR178" s="29" t="e">
        <f ca="1">+_xlfn.IFNA(VLOOKUP($B178,'Resultados General'!$C$11:$CG$510,MATCH(BR$6,'Resultados General'!$C$10:$CG$10,0),0),"")</f>
        <v>#NAME?</v>
      </c>
      <c r="BS178" s="29" t="str">
        <f t="shared" ca="1" si="188"/>
        <v/>
      </c>
      <c r="BT178" s="29" t="str">
        <f t="shared" ca="1" si="189"/>
        <v/>
      </c>
      <c r="BU178" s="29" t="e">
        <f ca="1">+_xlfn.IFNA(VLOOKUP($B178,'Resultados General'!$C$11:$CG$510,MATCH(BU$6,'Resultados General'!$C$10:$CG$10,0),0),"")</f>
        <v>#NAME?</v>
      </c>
      <c r="BV178" s="29" t="str">
        <f t="shared" ca="1" si="190"/>
        <v/>
      </c>
      <c r="BW178" s="29" t="str">
        <f t="shared" ca="1" si="191"/>
        <v/>
      </c>
      <c r="BX178" s="29" t="e">
        <f ca="1">+_xlfn.IFNA(VLOOKUP($B178,'Resultados General'!$C$11:$CG$510,MATCH(BX$6,'Resultados General'!$C$10:$CG$10,0),0),"")</f>
        <v>#NAME?</v>
      </c>
      <c r="BY178" s="29" t="str">
        <f t="shared" ca="1" si="192"/>
        <v/>
      </c>
      <c r="BZ178" s="29" t="str">
        <f t="shared" ca="1" si="193"/>
        <v/>
      </c>
      <c r="CA178" s="29" t="e">
        <f ca="1">+_xlfn.IFNA(VLOOKUP($B178,'Resultados General'!$C$11:$CG$510,MATCH(CA$6,'Resultados General'!$C$10:$CG$10,0),0),"")</f>
        <v>#NAME?</v>
      </c>
      <c r="CB178" s="29" t="str">
        <f t="shared" ca="1" si="194"/>
        <v/>
      </c>
      <c r="CC178" s="29" t="str">
        <f t="shared" ca="1" si="195"/>
        <v/>
      </c>
      <c r="CD178" s="29" t="e">
        <f ca="1">+_xlfn.IFNA(VLOOKUP($B178,'Resultados General'!$C$11:$CG$510,MATCH(CD$6,'Resultados General'!$C$10:$CG$10,0),0),"")</f>
        <v>#NAME?</v>
      </c>
      <c r="CE178" s="29" t="str">
        <f t="shared" ca="1" si="196"/>
        <v/>
      </c>
      <c r="CF178" s="29" t="str">
        <f t="shared" ca="1" si="197"/>
        <v/>
      </c>
      <c r="CG178" s="29" t="e">
        <f ca="1">+_xlfn.IFNA(VLOOKUP($B178,'Resultados General'!$C$11:$CG$510,MATCH(CG$6,'Resultados General'!$C$10:$CG$10,0),0),"")</f>
        <v>#NAME?</v>
      </c>
      <c r="CH178" s="29" t="str">
        <f t="shared" ca="1" si="198"/>
        <v/>
      </c>
      <c r="CI178" s="29" t="str">
        <f t="shared" ca="1" si="199"/>
        <v/>
      </c>
      <c r="CJ178" s="29" t="e">
        <f ca="1">+_xlfn.IFNA(VLOOKUP($B178,'Resultados General'!$C$11:$CG$510,MATCH(CJ$6,'Resultados General'!$C$10:$CG$10,0),0),"")</f>
        <v>#NAME?</v>
      </c>
      <c r="CK178" s="29" t="str">
        <f t="shared" ca="1" si="200"/>
        <v/>
      </c>
      <c r="CL178" s="29" t="str">
        <f t="shared" ca="1" si="201"/>
        <v/>
      </c>
      <c r="CM178" s="29" t="e">
        <f ca="1">+_xlfn.IFNA(VLOOKUP($B178,'Resultados General'!$C$11:$CG$510,MATCH(CM$6,'Resultados General'!$C$10:$CG$10,0),0),"")</f>
        <v>#NAME?</v>
      </c>
      <c r="CN178" s="29" t="str">
        <f t="shared" ca="1" si="202"/>
        <v/>
      </c>
      <c r="CO178" s="29" t="str">
        <f t="shared" ca="1" si="203"/>
        <v/>
      </c>
      <c r="CP178" s="29" t="e">
        <f ca="1">+_xlfn.IFNA(VLOOKUP($B178,'Resultados General'!$C$11:$CG$510,MATCH(CP$6,'Resultados General'!$C$10:$CG$10,0),0),"")</f>
        <v>#NAME?</v>
      </c>
      <c r="CQ178" s="29" t="str">
        <f t="shared" ca="1" si="204"/>
        <v/>
      </c>
      <c r="CR178" s="29" t="str">
        <f t="shared" ca="1" si="205"/>
        <v/>
      </c>
      <c r="CS178" s="29" t="e">
        <f ca="1">+_xlfn.IFNA(VLOOKUP($B178,'Resultados General'!$C$11:$CG$510,MATCH(CS$6,'Resultados General'!$C$10:$CG$10,0),0),"")</f>
        <v>#NAME?</v>
      </c>
      <c r="CT178" s="29" t="str">
        <f t="shared" ca="1" si="206"/>
        <v/>
      </c>
      <c r="CU178" s="29" t="str">
        <f t="shared" ca="1" si="207"/>
        <v/>
      </c>
      <c r="CV178" s="29" t="e">
        <f ca="1">+_xlfn.IFNA(VLOOKUP($B178,'Resultados General'!$C$11:$CG$510,MATCH(CV$6,'Resultados General'!$C$10:$CG$10,0),0),"")</f>
        <v>#NAME?</v>
      </c>
      <c r="CW178" s="29" t="str">
        <f t="shared" ca="1" si="208"/>
        <v/>
      </c>
      <c r="CX178" s="29" t="str">
        <f t="shared" ca="1" si="209"/>
        <v/>
      </c>
      <c r="CY178" s="29" t="e">
        <f ca="1">+_xlfn.IFNA(VLOOKUP($B178,'Resultados General'!$C$11:$CG$510,MATCH(CY$6,'Resultados General'!$C$10:$CG$10,0),0),"")</f>
        <v>#NAME?</v>
      </c>
      <c r="CZ178" s="29" t="str">
        <f t="shared" ca="1" si="210"/>
        <v/>
      </c>
      <c r="DA178" s="29" t="str">
        <f t="shared" ca="1" si="211"/>
        <v/>
      </c>
      <c r="DB178" s="29" t="e">
        <f ca="1">+_xlfn.IFNA(VLOOKUP($B178,'Resultados General'!$C$11:$CG$510,MATCH(DB$6,'Resultados General'!$C$10:$CG$10,0),0),"")</f>
        <v>#NAME?</v>
      </c>
      <c r="DC178" s="29" t="str">
        <f t="shared" ca="1" si="212"/>
        <v/>
      </c>
      <c r="DD178" s="29" t="str">
        <f t="shared" ca="1" si="213"/>
        <v/>
      </c>
      <c r="DE178" s="29" t="e">
        <f ca="1">+_xlfn.IFNA(VLOOKUP($B178,'Resultados General'!$C$11:$CG$510,MATCH(DE$6,'Resultados General'!$C$10:$CG$10,0),0),"")</f>
        <v>#NAME?</v>
      </c>
      <c r="DF178" s="29" t="str">
        <f t="shared" ca="1" si="214"/>
        <v/>
      </c>
      <c r="DG178" s="29" t="str">
        <f t="shared" ca="1" si="215"/>
        <v/>
      </c>
      <c r="DH178" s="29" t="e">
        <f ca="1">+_xlfn.IFNA(VLOOKUP($B178,'Resultados General'!$C$11:$CG$510,MATCH(DH$6,'Resultados General'!$C$10:$CG$10,0),0),"")</f>
        <v>#NAME?</v>
      </c>
      <c r="DI178" s="29" t="str">
        <f t="shared" ca="1" si="216"/>
        <v/>
      </c>
      <c r="DJ178" s="29" t="str">
        <f t="shared" ca="1" si="217"/>
        <v/>
      </c>
      <c r="DK178" s="29" t="e">
        <f ca="1">+_xlfn.IFNA(VLOOKUP($B178,'Resultados General'!$C$11:$CG$510,MATCH(DK$6,'Resultados General'!$C$10:$CG$10,0),0),"")</f>
        <v>#NAME?</v>
      </c>
      <c r="DL178" s="29" t="str">
        <f t="shared" ca="1" si="218"/>
        <v/>
      </c>
      <c r="DM178" s="29" t="str">
        <f t="shared" ca="1" si="219"/>
        <v/>
      </c>
      <c r="DN178" s="29" t="e">
        <f ca="1">+_xlfn.IFNA(VLOOKUP($B178,'Resultados General'!$C$11:$CG$510,MATCH(DN$6,'Resultados General'!$C$10:$CG$10,0),0),"")</f>
        <v>#NAME?</v>
      </c>
      <c r="DO178" s="29" t="str">
        <f t="shared" ca="1" si="220"/>
        <v/>
      </c>
      <c r="DP178" s="29" t="str">
        <f t="shared" ca="1" si="221"/>
        <v/>
      </c>
    </row>
    <row r="179" spans="2:120">
      <c r="B179" s="219" t="str">
        <f>+IF('Resultados General'!C182="","",'Resultados General'!C182)</f>
        <v/>
      </c>
      <c r="C179" s="134" t="e">
        <f ca="1">+_xlfn.IFNA(VLOOKUP('Distribución de puestos'!B179,'Resultados General'!$C$11:$J$510,8,0),"")</f>
        <v>#NAME?</v>
      </c>
      <c r="D179" s="135" t="e">
        <f ca="1">+_xlfn.IFNA(VLOOKUP(B179,'Resultados General'!$C$11:$L$510,10,0),"")</f>
        <v>#NAME?</v>
      </c>
      <c r="E179" s="26" t="s">
        <v>76</v>
      </c>
      <c r="F179" s="26" t="s">
        <v>76</v>
      </c>
      <c r="G179" s="135" t="str">
        <f t="shared" ca="1" si="222"/>
        <v/>
      </c>
      <c r="H179" s="135" t="str">
        <f t="shared" ca="1" si="223"/>
        <v/>
      </c>
      <c r="I179" s="219" t="str">
        <f t="shared" si="224"/>
        <v/>
      </c>
      <c r="J179" s="138"/>
      <c r="M179" s="29" t="e">
        <f ca="1">+_xlfn.IFNA(VLOOKUP($B179,'Resultados General'!$C$11:$CG$510,MATCH(M$6,'Resultados General'!$C$10:$CG$10,0),0),"")</f>
        <v>#NAME?</v>
      </c>
      <c r="N179" s="29" t="str">
        <f t="shared" ca="1" si="150"/>
        <v/>
      </c>
      <c r="O179" s="29" t="str">
        <f t="shared" ca="1" si="151"/>
        <v/>
      </c>
      <c r="P179" s="29" t="e">
        <f ca="1">+_xlfn.IFNA(VLOOKUP($B179,'Resultados General'!$C$11:$CG$510,MATCH(P$6,'Resultados General'!$C$10:$CG$10,0),0),"")</f>
        <v>#NAME?</v>
      </c>
      <c r="Q179" s="29" t="str">
        <f t="shared" ca="1" si="152"/>
        <v/>
      </c>
      <c r="R179" s="29" t="str">
        <f t="shared" ca="1" si="153"/>
        <v/>
      </c>
      <c r="S179" s="29" t="e">
        <f ca="1">+_xlfn.IFNA(VLOOKUP($B179,'Resultados General'!$C$11:$CG$510,MATCH(S$6,'Resultados General'!$C$10:$CG$10,0),0),"")</f>
        <v>#NAME?</v>
      </c>
      <c r="T179" s="29" t="str">
        <f t="shared" ca="1" si="154"/>
        <v/>
      </c>
      <c r="U179" s="29" t="str">
        <f t="shared" ca="1" si="155"/>
        <v/>
      </c>
      <c r="V179" s="29" t="e">
        <f ca="1">+_xlfn.IFNA(VLOOKUP($B179,'Resultados General'!$C$11:$CG$510,MATCH(V$6,'Resultados General'!$C$10:$CG$10,0),0),"")</f>
        <v>#NAME?</v>
      </c>
      <c r="W179" s="29" t="str">
        <f t="shared" ca="1" si="156"/>
        <v/>
      </c>
      <c r="X179" s="29" t="str">
        <f t="shared" ca="1" si="157"/>
        <v/>
      </c>
      <c r="Y179" s="29" t="e">
        <f ca="1">+_xlfn.IFNA(VLOOKUP($B179,'Resultados General'!$C$11:$CG$510,MATCH(Y$6,'Resultados General'!$C$10:$CG$10,0),0),"")</f>
        <v>#NAME?</v>
      </c>
      <c r="Z179" s="29" t="str">
        <f t="shared" ca="1" si="158"/>
        <v/>
      </c>
      <c r="AA179" s="29" t="str">
        <f t="shared" ca="1" si="159"/>
        <v/>
      </c>
      <c r="AB179" s="29" t="e">
        <f ca="1">+_xlfn.IFNA(VLOOKUP($B179,'Resultados General'!$C$11:$CG$510,MATCH(AB$6,'Resultados General'!$C$10:$CG$10,0),0),"")</f>
        <v>#NAME?</v>
      </c>
      <c r="AC179" s="29" t="str">
        <f t="shared" ca="1" si="160"/>
        <v/>
      </c>
      <c r="AD179" s="29" t="str">
        <f t="shared" ca="1" si="161"/>
        <v/>
      </c>
      <c r="AE179" s="29" t="e">
        <f ca="1">+_xlfn.IFNA(VLOOKUP($B179,'Resultados General'!$C$11:$CG$510,MATCH(AE$6,'Resultados General'!$C$10:$CG$10,0),0),"")</f>
        <v>#NAME?</v>
      </c>
      <c r="AF179" s="29" t="str">
        <f t="shared" ca="1" si="162"/>
        <v/>
      </c>
      <c r="AG179" s="29" t="str">
        <f t="shared" ca="1" si="163"/>
        <v/>
      </c>
      <c r="AH179" s="29" t="e">
        <f ca="1">+_xlfn.IFNA(VLOOKUP($B179,'Resultados General'!$C$11:$CG$510,MATCH(AH$6,'Resultados General'!$C$10:$CG$10,0),0),"")</f>
        <v>#NAME?</v>
      </c>
      <c r="AI179" s="29" t="str">
        <f t="shared" ca="1" si="164"/>
        <v/>
      </c>
      <c r="AJ179" s="29" t="str">
        <f t="shared" ca="1" si="165"/>
        <v/>
      </c>
      <c r="AK179" s="29" t="e">
        <f ca="1">+_xlfn.IFNA(VLOOKUP($B179,'Resultados General'!$C$11:$CG$510,MATCH(AK$6,'Resultados General'!$C$10:$CG$10,0),0),"")</f>
        <v>#NAME?</v>
      </c>
      <c r="AL179" s="29" t="str">
        <f t="shared" ca="1" si="166"/>
        <v/>
      </c>
      <c r="AM179" s="29" t="str">
        <f t="shared" ca="1" si="167"/>
        <v/>
      </c>
      <c r="AN179" s="29" t="e">
        <f ca="1">+_xlfn.IFNA(VLOOKUP($B179,'Resultados General'!$C$11:$CG$510,MATCH(AN$6,'Resultados General'!$C$10:$CG$10,0),0),"")</f>
        <v>#NAME?</v>
      </c>
      <c r="AO179" s="29" t="str">
        <f t="shared" ca="1" si="168"/>
        <v/>
      </c>
      <c r="AP179" s="29" t="str">
        <f t="shared" ca="1" si="169"/>
        <v/>
      </c>
      <c r="AQ179" s="29" t="e">
        <f ca="1">+_xlfn.IFNA(VLOOKUP($B179,'Resultados General'!$C$11:$CG$510,MATCH(AQ$6,'Resultados General'!$C$10:$CG$10,0),0),"")</f>
        <v>#NAME?</v>
      </c>
      <c r="AR179" s="29" t="str">
        <f t="shared" ca="1" si="170"/>
        <v/>
      </c>
      <c r="AS179" s="29" t="str">
        <f t="shared" ca="1" si="171"/>
        <v/>
      </c>
      <c r="AT179" s="29" t="e">
        <f ca="1">+_xlfn.IFNA(VLOOKUP($B179,'Resultados General'!$C$11:$CG$510,MATCH(AT$6,'Resultados General'!$C$10:$CG$10,0),0),"")</f>
        <v>#NAME?</v>
      </c>
      <c r="AU179" s="29" t="str">
        <f t="shared" ca="1" si="172"/>
        <v/>
      </c>
      <c r="AV179" s="29" t="str">
        <f t="shared" ca="1" si="173"/>
        <v/>
      </c>
      <c r="AW179" s="29" t="e">
        <f ca="1">+_xlfn.IFNA(VLOOKUP($B179,'Resultados General'!$C$11:$CG$510,MATCH(AW$6,'Resultados General'!$C$10:$CG$10,0),0),"")</f>
        <v>#NAME?</v>
      </c>
      <c r="AX179" s="29" t="str">
        <f t="shared" ca="1" si="174"/>
        <v/>
      </c>
      <c r="AY179" s="29" t="str">
        <f t="shared" ca="1" si="175"/>
        <v/>
      </c>
      <c r="AZ179" s="29" t="e">
        <f ca="1">+_xlfn.IFNA(VLOOKUP($B179,'Resultados General'!$C$11:$CG$510,MATCH(AZ$6,'Resultados General'!$C$10:$CG$10,0),0),"")</f>
        <v>#NAME?</v>
      </c>
      <c r="BA179" s="29" t="str">
        <f t="shared" ca="1" si="176"/>
        <v/>
      </c>
      <c r="BB179" s="29" t="str">
        <f t="shared" ca="1" si="177"/>
        <v/>
      </c>
      <c r="BC179" s="29" t="e">
        <f ca="1">+_xlfn.IFNA(VLOOKUP($B179,'Resultados General'!$C$11:$CG$510,MATCH(BC$6,'Resultados General'!$C$10:$CG$10,0),0),"")</f>
        <v>#NAME?</v>
      </c>
      <c r="BD179" s="29" t="str">
        <f t="shared" ca="1" si="178"/>
        <v/>
      </c>
      <c r="BE179" s="29" t="str">
        <f t="shared" ca="1" si="179"/>
        <v/>
      </c>
      <c r="BF179" s="29" t="e">
        <f ca="1">+_xlfn.IFNA(VLOOKUP($B179,'Resultados General'!$C$11:$CG$510,MATCH(BF$6,'Resultados General'!$C$10:$CG$10,0),0),"")</f>
        <v>#NAME?</v>
      </c>
      <c r="BG179" s="29" t="str">
        <f t="shared" ca="1" si="180"/>
        <v/>
      </c>
      <c r="BH179" s="29" t="str">
        <f t="shared" ca="1" si="181"/>
        <v/>
      </c>
      <c r="BI179" s="29" t="e">
        <f ca="1">+_xlfn.IFNA(VLOOKUP($B179,'Resultados General'!$C$11:$CG$510,MATCH(BI$6,'Resultados General'!$C$10:$CG$10,0),0),"")</f>
        <v>#NAME?</v>
      </c>
      <c r="BJ179" s="29" t="str">
        <f t="shared" ca="1" si="182"/>
        <v/>
      </c>
      <c r="BK179" s="29" t="str">
        <f t="shared" ca="1" si="183"/>
        <v/>
      </c>
      <c r="BL179" s="29" t="e">
        <f ca="1">+_xlfn.IFNA(VLOOKUP($B179,'Resultados General'!$C$11:$CG$510,MATCH(BL$6,'Resultados General'!$C$10:$CG$10,0),0),"")</f>
        <v>#NAME?</v>
      </c>
      <c r="BM179" s="29" t="str">
        <f t="shared" ca="1" si="184"/>
        <v/>
      </c>
      <c r="BN179" s="29" t="str">
        <f t="shared" ca="1" si="185"/>
        <v/>
      </c>
      <c r="BO179" s="29" t="e">
        <f ca="1">+_xlfn.IFNA(VLOOKUP($B179,'Resultados General'!$C$11:$CG$510,MATCH(BO$6,'Resultados General'!$C$10:$CG$10,0),0),"")</f>
        <v>#NAME?</v>
      </c>
      <c r="BP179" s="29" t="str">
        <f t="shared" ca="1" si="186"/>
        <v/>
      </c>
      <c r="BQ179" s="29" t="str">
        <f t="shared" ca="1" si="187"/>
        <v/>
      </c>
      <c r="BR179" s="29" t="e">
        <f ca="1">+_xlfn.IFNA(VLOOKUP($B179,'Resultados General'!$C$11:$CG$510,MATCH(BR$6,'Resultados General'!$C$10:$CG$10,0),0),"")</f>
        <v>#NAME?</v>
      </c>
      <c r="BS179" s="29" t="str">
        <f t="shared" ca="1" si="188"/>
        <v/>
      </c>
      <c r="BT179" s="29" t="str">
        <f t="shared" ca="1" si="189"/>
        <v/>
      </c>
      <c r="BU179" s="29" t="e">
        <f ca="1">+_xlfn.IFNA(VLOOKUP($B179,'Resultados General'!$C$11:$CG$510,MATCH(BU$6,'Resultados General'!$C$10:$CG$10,0),0),"")</f>
        <v>#NAME?</v>
      </c>
      <c r="BV179" s="29" t="str">
        <f t="shared" ca="1" si="190"/>
        <v/>
      </c>
      <c r="BW179" s="29" t="str">
        <f t="shared" ca="1" si="191"/>
        <v/>
      </c>
      <c r="BX179" s="29" t="e">
        <f ca="1">+_xlfn.IFNA(VLOOKUP($B179,'Resultados General'!$C$11:$CG$510,MATCH(BX$6,'Resultados General'!$C$10:$CG$10,0),0),"")</f>
        <v>#NAME?</v>
      </c>
      <c r="BY179" s="29" t="str">
        <f t="shared" ca="1" si="192"/>
        <v/>
      </c>
      <c r="BZ179" s="29" t="str">
        <f t="shared" ca="1" si="193"/>
        <v/>
      </c>
      <c r="CA179" s="29" t="e">
        <f ca="1">+_xlfn.IFNA(VLOOKUP($B179,'Resultados General'!$C$11:$CG$510,MATCH(CA$6,'Resultados General'!$C$10:$CG$10,0),0),"")</f>
        <v>#NAME?</v>
      </c>
      <c r="CB179" s="29" t="str">
        <f t="shared" ca="1" si="194"/>
        <v/>
      </c>
      <c r="CC179" s="29" t="str">
        <f t="shared" ca="1" si="195"/>
        <v/>
      </c>
      <c r="CD179" s="29" t="e">
        <f ca="1">+_xlfn.IFNA(VLOOKUP($B179,'Resultados General'!$C$11:$CG$510,MATCH(CD$6,'Resultados General'!$C$10:$CG$10,0),0),"")</f>
        <v>#NAME?</v>
      </c>
      <c r="CE179" s="29" t="str">
        <f t="shared" ca="1" si="196"/>
        <v/>
      </c>
      <c r="CF179" s="29" t="str">
        <f t="shared" ca="1" si="197"/>
        <v/>
      </c>
      <c r="CG179" s="29" t="e">
        <f ca="1">+_xlfn.IFNA(VLOOKUP($B179,'Resultados General'!$C$11:$CG$510,MATCH(CG$6,'Resultados General'!$C$10:$CG$10,0),0),"")</f>
        <v>#NAME?</v>
      </c>
      <c r="CH179" s="29" t="str">
        <f t="shared" ca="1" si="198"/>
        <v/>
      </c>
      <c r="CI179" s="29" t="str">
        <f t="shared" ca="1" si="199"/>
        <v/>
      </c>
      <c r="CJ179" s="29" t="e">
        <f ca="1">+_xlfn.IFNA(VLOOKUP($B179,'Resultados General'!$C$11:$CG$510,MATCH(CJ$6,'Resultados General'!$C$10:$CG$10,0),0),"")</f>
        <v>#NAME?</v>
      </c>
      <c r="CK179" s="29" t="str">
        <f t="shared" ca="1" si="200"/>
        <v/>
      </c>
      <c r="CL179" s="29" t="str">
        <f t="shared" ca="1" si="201"/>
        <v/>
      </c>
      <c r="CM179" s="29" t="e">
        <f ca="1">+_xlfn.IFNA(VLOOKUP($B179,'Resultados General'!$C$11:$CG$510,MATCH(CM$6,'Resultados General'!$C$10:$CG$10,0),0),"")</f>
        <v>#NAME?</v>
      </c>
      <c r="CN179" s="29" t="str">
        <f t="shared" ca="1" si="202"/>
        <v/>
      </c>
      <c r="CO179" s="29" t="str">
        <f t="shared" ca="1" si="203"/>
        <v/>
      </c>
      <c r="CP179" s="29" t="e">
        <f ca="1">+_xlfn.IFNA(VLOOKUP($B179,'Resultados General'!$C$11:$CG$510,MATCH(CP$6,'Resultados General'!$C$10:$CG$10,0),0),"")</f>
        <v>#NAME?</v>
      </c>
      <c r="CQ179" s="29" t="str">
        <f t="shared" ca="1" si="204"/>
        <v/>
      </c>
      <c r="CR179" s="29" t="str">
        <f t="shared" ca="1" si="205"/>
        <v/>
      </c>
      <c r="CS179" s="29" t="e">
        <f ca="1">+_xlfn.IFNA(VLOOKUP($B179,'Resultados General'!$C$11:$CG$510,MATCH(CS$6,'Resultados General'!$C$10:$CG$10,0),0),"")</f>
        <v>#NAME?</v>
      </c>
      <c r="CT179" s="29" t="str">
        <f t="shared" ca="1" si="206"/>
        <v/>
      </c>
      <c r="CU179" s="29" t="str">
        <f t="shared" ca="1" si="207"/>
        <v/>
      </c>
      <c r="CV179" s="29" t="e">
        <f ca="1">+_xlfn.IFNA(VLOOKUP($B179,'Resultados General'!$C$11:$CG$510,MATCH(CV$6,'Resultados General'!$C$10:$CG$10,0),0),"")</f>
        <v>#NAME?</v>
      </c>
      <c r="CW179" s="29" t="str">
        <f t="shared" ca="1" si="208"/>
        <v/>
      </c>
      <c r="CX179" s="29" t="str">
        <f t="shared" ca="1" si="209"/>
        <v/>
      </c>
      <c r="CY179" s="29" t="e">
        <f ca="1">+_xlfn.IFNA(VLOOKUP($B179,'Resultados General'!$C$11:$CG$510,MATCH(CY$6,'Resultados General'!$C$10:$CG$10,0),0),"")</f>
        <v>#NAME?</v>
      </c>
      <c r="CZ179" s="29" t="str">
        <f t="shared" ca="1" si="210"/>
        <v/>
      </c>
      <c r="DA179" s="29" t="str">
        <f t="shared" ca="1" si="211"/>
        <v/>
      </c>
      <c r="DB179" s="29" t="e">
        <f ca="1">+_xlfn.IFNA(VLOOKUP($B179,'Resultados General'!$C$11:$CG$510,MATCH(DB$6,'Resultados General'!$C$10:$CG$10,0),0),"")</f>
        <v>#NAME?</v>
      </c>
      <c r="DC179" s="29" t="str">
        <f t="shared" ca="1" si="212"/>
        <v/>
      </c>
      <c r="DD179" s="29" t="str">
        <f t="shared" ca="1" si="213"/>
        <v/>
      </c>
      <c r="DE179" s="29" t="e">
        <f ca="1">+_xlfn.IFNA(VLOOKUP($B179,'Resultados General'!$C$11:$CG$510,MATCH(DE$6,'Resultados General'!$C$10:$CG$10,0),0),"")</f>
        <v>#NAME?</v>
      </c>
      <c r="DF179" s="29" t="str">
        <f t="shared" ca="1" si="214"/>
        <v/>
      </c>
      <c r="DG179" s="29" t="str">
        <f t="shared" ca="1" si="215"/>
        <v/>
      </c>
      <c r="DH179" s="29" t="e">
        <f ca="1">+_xlfn.IFNA(VLOOKUP($B179,'Resultados General'!$C$11:$CG$510,MATCH(DH$6,'Resultados General'!$C$10:$CG$10,0),0),"")</f>
        <v>#NAME?</v>
      </c>
      <c r="DI179" s="29" t="str">
        <f t="shared" ca="1" si="216"/>
        <v/>
      </c>
      <c r="DJ179" s="29" t="str">
        <f t="shared" ca="1" si="217"/>
        <v/>
      </c>
      <c r="DK179" s="29" t="e">
        <f ca="1">+_xlfn.IFNA(VLOOKUP($B179,'Resultados General'!$C$11:$CG$510,MATCH(DK$6,'Resultados General'!$C$10:$CG$10,0),0),"")</f>
        <v>#NAME?</v>
      </c>
      <c r="DL179" s="29" t="str">
        <f t="shared" ca="1" si="218"/>
        <v/>
      </c>
      <c r="DM179" s="29" t="str">
        <f t="shared" ca="1" si="219"/>
        <v/>
      </c>
      <c r="DN179" s="29" t="e">
        <f ca="1">+_xlfn.IFNA(VLOOKUP($B179,'Resultados General'!$C$11:$CG$510,MATCH(DN$6,'Resultados General'!$C$10:$CG$10,0),0),"")</f>
        <v>#NAME?</v>
      </c>
      <c r="DO179" s="29" t="str">
        <f t="shared" ca="1" si="220"/>
        <v/>
      </c>
      <c r="DP179" s="29" t="str">
        <f t="shared" ca="1" si="221"/>
        <v/>
      </c>
    </row>
    <row r="180" spans="2:120">
      <c r="B180" s="219" t="str">
        <f>+IF('Resultados General'!C183="","",'Resultados General'!C183)</f>
        <v/>
      </c>
      <c r="C180" s="134" t="e">
        <f ca="1">+_xlfn.IFNA(VLOOKUP('Distribución de puestos'!B180,'Resultados General'!$C$11:$J$510,8,0),"")</f>
        <v>#NAME?</v>
      </c>
      <c r="D180" s="135" t="e">
        <f ca="1">+_xlfn.IFNA(VLOOKUP(B180,'Resultados General'!$C$11:$L$510,10,0),"")</f>
        <v>#NAME?</v>
      </c>
      <c r="E180" s="26" t="s">
        <v>76</v>
      </c>
      <c r="F180" s="26" t="s">
        <v>76</v>
      </c>
      <c r="G180" s="135" t="str">
        <f t="shared" ca="1" si="222"/>
        <v/>
      </c>
      <c r="H180" s="135" t="str">
        <f t="shared" ca="1" si="223"/>
        <v/>
      </c>
      <c r="I180" s="219" t="str">
        <f t="shared" si="224"/>
        <v/>
      </c>
      <c r="J180" s="138"/>
      <c r="M180" s="29" t="e">
        <f ca="1">+_xlfn.IFNA(VLOOKUP($B180,'Resultados General'!$C$11:$CG$510,MATCH(M$6,'Resultados General'!$C$10:$CG$10,0),0),"")</f>
        <v>#NAME?</v>
      </c>
      <c r="N180" s="29" t="str">
        <f t="shared" ca="1" si="150"/>
        <v/>
      </c>
      <c r="O180" s="29" t="str">
        <f t="shared" ca="1" si="151"/>
        <v/>
      </c>
      <c r="P180" s="29" t="e">
        <f ca="1">+_xlfn.IFNA(VLOOKUP($B180,'Resultados General'!$C$11:$CG$510,MATCH(P$6,'Resultados General'!$C$10:$CG$10,0),0),"")</f>
        <v>#NAME?</v>
      </c>
      <c r="Q180" s="29" t="str">
        <f t="shared" ca="1" si="152"/>
        <v/>
      </c>
      <c r="R180" s="29" t="str">
        <f t="shared" ca="1" si="153"/>
        <v/>
      </c>
      <c r="S180" s="29" t="e">
        <f ca="1">+_xlfn.IFNA(VLOOKUP($B180,'Resultados General'!$C$11:$CG$510,MATCH(S$6,'Resultados General'!$C$10:$CG$10,0),0),"")</f>
        <v>#NAME?</v>
      </c>
      <c r="T180" s="29" t="str">
        <f t="shared" ca="1" si="154"/>
        <v/>
      </c>
      <c r="U180" s="29" t="str">
        <f t="shared" ca="1" si="155"/>
        <v/>
      </c>
      <c r="V180" s="29" t="e">
        <f ca="1">+_xlfn.IFNA(VLOOKUP($B180,'Resultados General'!$C$11:$CG$510,MATCH(V$6,'Resultados General'!$C$10:$CG$10,0),0),"")</f>
        <v>#NAME?</v>
      </c>
      <c r="W180" s="29" t="str">
        <f t="shared" ca="1" si="156"/>
        <v/>
      </c>
      <c r="X180" s="29" t="str">
        <f t="shared" ca="1" si="157"/>
        <v/>
      </c>
      <c r="Y180" s="29" t="e">
        <f ca="1">+_xlfn.IFNA(VLOOKUP($B180,'Resultados General'!$C$11:$CG$510,MATCH(Y$6,'Resultados General'!$C$10:$CG$10,0),0),"")</f>
        <v>#NAME?</v>
      </c>
      <c r="Z180" s="29" t="str">
        <f t="shared" ca="1" si="158"/>
        <v/>
      </c>
      <c r="AA180" s="29" t="str">
        <f t="shared" ca="1" si="159"/>
        <v/>
      </c>
      <c r="AB180" s="29" t="e">
        <f ca="1">+_xlfn.IFNA(VLOOKUP($B180,'Resultados General'!$C$11:$CG$510,MATCH(AB$6,'Resultados General'!$C$10:$CG$10,0),0),"")</f>
        <v>#NAME?</v>
      </c>
      <c r="AC180" s="29" t="str">
        <f t="shared" ca="1" si="160"/>
        <v/>
      </c>
      <c r="AD180" s="29" t="str">
        <f t="shared" ca="1" si="161"/>
        <v/>
      </c>
      <c r="AE180" s="29" t="e">
        <f ca="1">+_xlfn.IFNA(VLOOKUP($B180,'Resultados General'!$C$11:$CG$510,MATCH(AE$6,'Resultados General'!$C$10:$CG$10,0),0),"")</f>
        <v>#NAME?</v>
      </c>
      <c r="AF180" s="29" t="str">
        <f t="shared" ca="1" si="162"/>
        <v/>
      </c>
      <c r="AG180" s="29" t="str">
        <f t="shared" ca="1" si="163"/>
        <v/>
      </c>
      <c r="AH180" s="29" t="e">
        <f ca="1">+_xlfn.IFNA(VLOOKUP($B180,'Resultados General'!$C$11:$CG$510,MATCH(AH$6,'Resultados General'!$C$10:$CG$10,0),0),"")</f>
        <v>#NAME?</v>
      </c>
      <c r="AI180" s="29" t="str">
        <f t="shared" ca="1" si="164"/>
        <v/>
      </c>
      <c r="AJ180" s="29" t="str">
        <f t="shared" ca="1" si="165"/>
        <v/>
      </c>
      <c r="AK180" s="29" t="e">
        <f ca="1">+_xlfn.IFNA(VLOOKUP($B180,'Resultados General'!$C$11:$CG$510,MATCH(AK$6,'Resultados General'!$C$10:$CG$10,0),0),"")</f>
        <v>#NAME?</v>
      </c>
      <c r="AL180" s="29" t="str">
        <f t="shared" ca="1" si="166"/>
        <v/>
      </c>
      <c r="AM180" s="29" t="str">
        <f t="shared" ca="1" si="167"/>
        <v/>
      </c>
      <c r="AN180" s="29" t="e">
        <f ca="1">+_xlfn.IFNA(VLOOKUP($B180,'Resultados General'!$C$11:$CG$510,MATCH(AN$6,'Resultados General'!$C$10:$CG$10,0),0),"")</f>
        <v>#NAME?</v>
      </c>
      <c r="AO180" s="29" t="str">
        <f t="shared" ca="1" si="168"/>
        <v/>
      </c>
      <c r="AP180" s="29" t="str">
        <f t="shared" ca="1" si="169"/>
        <v/>
      </c>
      <c r="AQ180" s="29" t="e">
        <f ca="1">+_xlfn.IFNA(VLOOKUP($B180,'Resultados General'!$C$11:$CG$510,MATCH(AQ$6,'Resultados General'!$C$10:$CG$10,0),0),"")</f>
        <v>#NAME?</v>
      </c>
      <c r="AR180" s="29" t="str">
        <f t="shared" ca="1" si="170"/>
        <v/>
      </c>
      <c r="AS180" s="29" t="str">
        <f t="shared" ca="1" si="171"/>
        <v/>
      </c>
      <c r="AT180" s="29" t="e">
        <f ca="1">+_xlfn.IFNA(VLOOKUP($B180,'Resultados General'!$C$11:$CG$510,MATCH(AT$6,'Resultados General'!$C$10:$CG$10,0),0),"")</f>
        <v>#NAME?</v>
      </c>
      <c r="AU180" s="29" t="str">
        <f t="shared" ca="1" si="172"/>
        <v/>
      </c>
      <c r="AV180" s="29" t="str">
        <f t="shared" ca="1" si="173"/>
        <v/>
      </c>
      <c r="AW180" s="29" t="e">
        <f ca="1">+_xlfn.IFNA(VLOOKUP($B180,'Resultados General'!$C$11:$CG$510,MATCH(AW$6,'Resultados General'!$C$10:$CG$10,0),0),"")</f>
        <v>#NAME?</v>
      </c>
      <c r="AX180" s="29" t="str">
        <f t="shared" ca="1" si="174"/>
        <v/>
      </c>
      <c r="AY180" s="29" t="str">
        <f t="shared" ca="1" si="175"/>
        <v/>
      </c>
      <c r="AZ180" s="29" t="e">
        <f ca="1">+_xlfn.IFNA(VLOOKUP($B180,'Resultados General'!$C$11:$CG$510,MATCH(AZ$6,'Resultados General'!$C$10:$CG$10,0),0),"")</f>
        <v>#NAME?</v>
      </c>
      <c r="BA180" s="29" t="str">
        <f t="shared" ca="1" si="176"/>
        <v/>
      </c>
      <c r="BB180" s="29" t="str">
        <f t="shared" ca="1" si="177"/>
        <v/>
      </c>
      <c r="BC180" s="29" t="e">
        <f ca="1">+_xlfn.IFNA(VLOOKUP($B180,'Resultados General'!$C$11:$CG$510,MATCH(BC$6,'Resultados General'!$C$10:$CG$10,0),0),"")</f>
        <v>#NAME?</v>
      </c>
      <c r="BD180" s="29" t="str">
        <f t="shared" ca="1" si="178"/>
        <v/>
      </c>
      <c r="BE180" s="29" t="str">
        <f t="shared" ca="1" si="179"/>
        <v/>
      </c>
      <c r="BF180" s="29" t="e">
        <f ca="1">+_xlfn.IFNA(VLOOKUP($B180,'Resultados General'!$C$11:$CG$510,MATCH(BF$6,'Resultados General'!$C$10:$CG$10,0),0),"")</f>
        <v>#NAME?</v>
      </c>
      <c r="BG180" s="29" t="str">
        <f t="shared" ca="1" si="180"/>
        <v/>
      </c>
      <c r="BH180" s="29" t="str">
        <f t="shared" ca="1" si="181"/>
        <v/>
      </c>
      <c r="BI180" s="29" t="e">
        <f ca="1">+_xlfn.IFNA(VLOOKUP($B180,'Resultados General'!$C$11:$CG$510,MATCH(BI$6,'Resultados General'!$C$10:$CG$10,0),0),"")</f>
        <v>#NAME?</v>
      </c>
      <c r="BJ180" s="29" t="str">
        <f t="shared" ca="1" si="182"/>
        <v/>
      </c>
      <c r="BK180" s="29" t="str">
        <f t="shared" ca="1" si="183"/>
        <v/>
      </c>
      <c r="BL180" s="29" t="e">
        <f ca="1">+_xlfn.IFNA(VLOOKUP($B180,'Resultados General'!$C$11:$CG$510,MATCH(BL$6,'Resultados General'!$C$10:$CG$10,0),0),"")</f>
        <v>#NAME?</v>
      </c>
      <c r="BM180" s="29" t="str">
        <f t="shared" ca="1" si="184"/>
        <v/>
      </c>
      <c r="BN180" s="29" t="str">
        <f t="shared" ca="1" si="185"/>
        <v/>
      </c>
      <c r="BO180" s="29" t="e">
        <f ca="1">+_xlfn.IFNA(VLOOKUP($B180,'Resultados General'!$C$11:$CG$510,MATCH(BO$6,'Resultados General'!$C$10:$CG$10,0),0),"")</f>
        <v>#NAME?</v>
      </c>
      <c r="BP180" s="29" t="str">
        <f t="shared" ca="1" si="186"/>
        <v/>
      </c>
      <c r="BQ180" s="29" t="str">
        <f t="shared" ca="1" si="187"/>
        <v/>
      </c>
      <c r="BR180" s="29" t="e">
        <f ca="1">+_xlfn.IFNA(VLOOKUP($B180,'Resultados General'!$C$11:$CG$510,MATCH(BR$6,'Resultados General'!$C$10:$CG$10,0),0),"")</f>
        <v>#NAME?</v>
      </c>
      <c r="BS180" s="29" t="str">
        <f t="shared" ca="1" si="188"/>
        <v/>
      </c>
      <c r="BT180" s="29" t="str">
        <f t="shared" ca="1" si="189"/>
        <v/>
      </c>
      <c r="BU180" s="29" t="e">
        <f ca="1">+_xlfn.IFNA(VLOOKUP($B180,'Resultados General'!$C$11:$CG$510,MATCH(BU$6,'Resultados General'!$C$10:$CG$10,0),0),"")</f>
        <v>#NAME?</v>
      </c>
      <c r="BV180" s="29" t="str">
        <f t="shared" ca="1" si="190"/>
        <v/>
      </c>
      <c r="BW180" s="29" t="str">
        <f t="shared" ca="1" si="191"/>
        <v/>
      </c>
      <c r="BX180" s="29" t="e">
        <f ca="1">+_xlfn.IFNA(VLOOKUP($B180,'Resultados General'!$C$11:$CG$510,MATCH(BX$6,'Resultados General'!$C$10:$CG$10,0),0),"")</f>
        <v>#NAME?</v>
      </c>
      <c r="BY180" s="29" t="str">
        <f t="shared" ca="1" si="192"/>
        <v/>
      </c>
      <c r="BZ180" s="29" t="str">
        <f t="shared" ca="1" si="193"/>
        <v/>
      </c>
      <c r="CA180" s="29" t="e">
        <f ca="1">+_xlfn.IFNA(VLOOKUP($B180,'Resultados General'!$C$11:$CG$510,MATCH(CA$6,'Resultados General'!$C$10:$CG$10,0),0),"")</f>
        <v>#NAME?</v>
      </c>
      <c r="CB180" s="29" t="str">
        <f t="shared" ca="1" si="194"/>
        <v/>
      </c>
      <c r="CC180" s="29" t="str">
        <f t="shared" ca="1" si="195"/>
        <v/>
      </c>
      <c r="CD180" s="29" t="e">
        <f ca="1">+_xlfn.IFNA(VLOOKUP($B180,'Resultados General'!$C$11:$CG$510,MATCH(CD$6,'Resultados General'!$C$10:$CG$10,0),0),"")</f>
        <v>#NAME?</v>
      </c>
      <c r="CE180" s="29" t="str">
        <f t="shared" ca="1" si="196"/>
        <v/>
      </c>
      <c r="CF180" s="29" t="str">
        <f t="shared" ca="1" si="197"/>
        <v/>
      </c>
      <c r="CG180" s="29" t="e">
        <f ca="1">+_xlfn.IFNA(VLOOKUP($B180,'Resultados General'!$C$11:$CG$510,MATCH(CG$6,'Resultados General'!$C$10:$CG$10,0),0),"")</f>
        <v>#NAME?</v>
      </c>
      <c r="CH180" s="29" t="str">
        <f t="shared" ca="1" si="198"/>
        <v/>
      </c>
      <c r="CI180" s="29" t="str">
        <f t="shared" ca="1" si="199"/>
        <v/>
      </c>
      <c r="CJ180" s="29" t="e">
        <f ca="1">+_xlfn.IFNA(VLOOKUP($B180,'Resultados General'!$C$11:$CG$510,MATCH(CJ$6,'Resultados General'!$C$10:$CG$10,0),0),"")</f>
        <v>#NAME?</v>
      </c>
      <c r="CK180" s="29" t="str">
        <f t="shared" ca="1" si="200"/>
        <v/>
      </c>
      <c r="CL180" s="29" t="str">
        <f t="shared" ca="1" si="201"/>
        <v/>
      </c>
      <c r="CM180" s="29" t="e">
        <f ca="1">+_xlfn.IFNA(VLOOKUP($B180,'Resultados General'!$C$11:$CG$510,MATCH(CM$6,'Resultados General'!$C$10:$CG$10,0),0),"")</f>
        <v>#NAME?</v>
      </c>
      <c r="CN180" s="29" t="str">
        <f t="shared" ca="1" si="202"/>
        <v/>
      </c>
      <c r="CO180" s="29" t="str">
        <f t="shared" ca="1" si="203"/>
        <v/>
      </c>
      <c r="CP180" s="29" t="e">
        <f ca="1">+_xlfn.IFNA(VLOOKUP($B180,'Resultados General'!$C$11:$CG$510,MATCH(CP$6,'Resultados General'!$C$10:$CG$10,0),0),"")</f>
        <v>#NAME?</v>
      </c>
      <c r="CQ180" s="29" t="str">
        <f t="shared" ca="1" si="204"/>
        <v/>
      </c>
      <c r="CR180" s="29" t="str">
        <f t="shared" ca="1" si="205"/>
        <v/>
      </c>
      <c r="CS180" s="29" t="e">
        <f ca="1">+_xlfn.IFNA(VLOOKUP($B180,'Resultados General'!$C$11:$CG$510,MATCH(CS$6,'Resultados General'!$C$10:$CG$10,0),0),"")</f>
        <v>#NAME?</v>
      </c>
      <c r="CT180" s="29" t="str">
        <f t="shared" ca="1" si="206"/>
        <v/>
      </c>
      <c r="CU180" s="29" t="str">
        <f t="shared" ca="1" si="207"/>
        <v/>
      </c>
      <c r="CV180" s="29" t="e">
        <f ca="1">+_xlfn.IFNA(VLOOKUP($B180,'Resultados General'!$C$11:$CG$510,MATCH(CV$6,'Resultados General'!$C$10:$CG$10,0),0),"")</f>
        <v>#NAME?</v>
      </c>
      <c r="CW180" s="29" t="str">
        <f t="shared" ca="1" si="208"/>
        <v/>
      </c>
      <c r="CX180" s="29" t="str">
        <f t="shared" ca="1" si="209"/>
        <v/>
      </c>
      <c r="CY180" s="29" t="e">
        <f ca="1">+_xlfn.IFNA(VLOOKUP($B180,'Resultados General'!$C$11:$CG$510,MATCH(CY$6,'Resultados General'!$C$10:$CG$10,0),0),"")</f>
        <v>#NAME?</v>
      </c>
      <c r="CZ180" s="29" t="str">
        <f t="shared" ca="1" si="210"/>
        <v/>
      </c>
      <c r="DA180" s="29" t="str">
        <f t="shared" ca="1" si="211"/>
        <v/>
      </c>
      <c r="DB180" s="29" t="e">
        <f ca="1">+_xlfn.IFNA(VLOOKUP($B180,'Resultados General'!$C$11:$CG$510,MATCH(DB$6,'Resultados General'!$C$10:$CG$10,0),0),"")</f>
        <v>#NAME?</v>
      </c>
      <c r="DC180" s="29" t="str">
        <f t="shared" ca="1" si="212"/>
        <v/>
      </c>
      <c r="DD180" s="29" t="str">
        <f t="shared" ca="1" si="213"/>
        <v/>
      </c>
      <c r="DE180" s="29" t="e">
        <f ca="1">+_xlfn.IFNA(VLOOKUP($B180,'Resultados General'!$C$11:$CG$510,MATCH(DE$6,'Resultados General'!$C$10:$CG$10,0),0),"")</f>
        <v>#NAME?</v>
      </c>
      <c r="DF180" s="29" t="str">
        <f t="shared" ca="1" si="214"/>
        <v/>
      </c>
      <c r="DG180" s="29" t="str">
        <f t="shared" ca="1" si="215"/>
        <v/>
      </c>
      <c r="DH180" s="29" t="e">
        <f ca="1">+_xlfn.IFNA(VLOOKUP($B180,'Resultados General'!$C$11:$CG$510,MATCH(DH$6,'Resultados General'!$C$10:$CG$10,0),0),"")</f>
        <v>#NAME?</v>
      </c>
      <c r="DI180" s="29" t="str">
        <f t="shared" ca="1" si="216"/>
        <v/>
      </c>
      <c r="DJ180" s="29" t="str">
        <f t="shared" ca="1" si="217"/>
        <v/>
      </c>
      <c r="DK180" s="29" t="e">
        <f ca="1">+_xlfn.IFNA(VLOOKUP($B180,'Resultados General'!$C$11:$CG$510,MATCH(DK$6,'Resultados General'!$C$10:$CG$10,0),0),"")</f>
        <v>#NAME?</v>
      </c>
      <c r="DL180" s="29" t="str">
        <f t="shared" ca="1" si="218"/>
        <v/>
      </c>
      <c r="DM180" s="29" t="str">
        <f t="shared" ca="1" si="219"/>
        <v/>
      </c>
      <c r="DN180" s="29" t="e">
        <f ca="1">+_xlfn.IFNA(VLOOKUP($B180,'Resultados General'!$C$11:$CG$510,MATCH(DN$6,'Resultados General'!$C$10:$CG$10,0),0),"")</f>
        <v>#NAME?</v>
      </c>
      <c r="DO180" s="29" t="str">
        <f t="shared" ca="1" si="220"/>
        <v/>
      </c>
      <c r="DP180" s="29" t="str">
        <f t="shared" ca="1" si="221"/>
        <v/>
      </c>
    </row>
    <row r="181" spans="2:120">
      <c r="B181" s="219" t="str">
        <f>+IF('Resultados General'!C184="","",'Resultados General'!C184)</f>
        <v/>
      </c>
      <c r="C181" s="134" t="e">
        <f ca="1">+_xlfn.IFNA(VLOOKUP('Distribución de puestos'!B181,'Resultados General'!$C$11:$J$510,8,0),"")</f>
        <v>#NAME?</v>
      </c>
      <c r="D181" s="135" t="e">
        <f ca="1">+_xlfn.IFNA(VLOOKUP(B181,'Resultados General'!$C$11:$L$510,10,0),"")</f>
        <v>#NAME?</v>
      </c>
      <c r="E181" s="26" t="s">
        <v>76</v>
      </c>
      <c r="F181" s="26" t="s">
        <v>76</v>
      </c>
      <c r="G181" s="135" t="str">
        <f t="shared" ca="1" si="222"/>
        <v/>
      </c>
      <c r="H181" s="135" t="str">
        <f t="shared" ca="1" si="223"/>
        <v/>
      </c>
      <c r="I181" s="219" t="str">
        <f t="shared" si="224"/>
        <v/>
      </c>
      <c r="J181" s="138"/>
      <c r="M181" s="29" t="e">
        <f ca="1">+_xlfn.IFNA(VLOOKUP($B181,'Resultados General'!$C$11:$CG$510,MATCH(M$6,'Resultados General'!$C$10:$CG$10,0),0),"")</f>
        <v>#NAME?</v>
      </c>
      <c r="N181" s="29" t="str">
        <f t="shared" ca="1" si="150"/>
        <v/>
      </c>
      <c r="O181" s="29" t="str">
        <f t="shared" ca="1" si="151"/>
        <v/>
      </c>
      <c r="P181" s="29" t="e">
        <f ca="1">+_xlfn.IFNA(VLOOKUP($B181,'Resultados General'!$C$11:$CG$510,MATCH(P$6,'Resultados General'!$C$10:$CG$10,0),0),"")</f>
        <v>#NAME?</v>
      </c>
      <c r="Q181" s="29" t="str">
        <f t="shared" ca="1" si="152"/>
        <v/>
      </c>
      <c r="R181" s="29" t="str">
        <f t="shared" ca="1" si="153"/>
        <v/>
      </c>
      <c r="S181" s="29" t="e">
        <f ca="1">+_xlfn.IFNA(VLOOKUP($B181,'Resultados General'!$C$11:$CG$510,MATCH(S$6,'Resultados General'!$C$10:$CG$10,0),0),"")</f>
        <v>#NAME?</v>
      </c>
      <c r="T181" s="29" t="str">
        <f t="shared" ca="1" si="154"/>
        <v/>
      </c>
      <c r="U181" s="29" t="str">
        <f t="shared" ca="1" si="155"/>
        <v/>
      </c>
      <c r="V181" s="29" t="e">
        <f ca="1">+_xlfn.IFNA(VLOOKUP($B181,'Resultados General'!$C$11:$CG$510,MATCH(V$6,'Resultados General'!$C$10:$CG$10,0),0),"")</f>
        <v>#NAME?</v>
      </c>
      <c r="W181" s="29" t="str">
        <f t="shared" ca="1" si="156"/>
        <v/>
      </c>
      <c r="X181" s="29" t="str">
        <f t="shared" ca="1" si="157"/>
        <v/>
      </c>
      <c r="Y181" s="29" t="e">
        <f ca="1">+_xlfn.IFNA(VLOOKUP($B181,'Resultados General'!$C$11:$CG$510,MATCH(Y$6,'Resultados General'!$C$10:$CG$10,0),0),"")</f>
        <v>#NAME?</v>
      </c>
      <c r="Z181" s="29" t="str">
        <f t="shared" ca="1" si="158"/>
        <v/>
      </c>
      <c r="AA181" s="29" t="str">
        <f t="shared" ca="1" si="159"/>
        <v/>
      </c>
      <c r="AB181" s="29" t="e">
        <f ca="1">+_xlfn.IFNA(VLOOKUP($B181,'Resultados General'!$C$11:$CG$510,MATCH(AB$6,'Resultados General'!$C$10:$CG$10,0),0),"")</f>
        <v>#NAME?</v>
      </c>
      <c r="AC181" s="29" t="str">
        <f t="shared" ca="1" si="160"/>
        <v/>
      </c>
      <c r="AD181" s="29" t="str">
        <f t="shared" ca="1" si="161"/>
        <v/>
      </c>
      <c r="AE181" s="29" t="e">
        <f ca="1">+_xlfn.IFNA(VLOOKUP($B181,'Resultados General'!$C$11:$CG$510,MATCH(AE$6,'Resultados General'!$C$10:$CG$10,0),0),"")</f>
        <v>#NAME?</v>
      </c>
      <c r="AF181" s="29" t="str">
        <f t="shared" ca="1" si="162"/>
        <v/>
      </c>
      <c r="AG181" s="29" t="str">
        <f t="shared" ca="1" si="163"/>
        <v/>
      </c>
      <c r="AH181" s="29" t="e">
        <f ca="1">+_xlfn.IFNA(VLOOKUP($B181,'Resultados General'!$C$11:$CG$510,MATCH(AH$6,'Resultados General'!$C$10:$CG$10,0),0),"")</f>
        <v>#NAME?</v>
      </c>
      <c r="AI181" s="29" t="str">
        <f t="shared" ca="1" si="164"/>
        <v/>
      </c>
      <c r="AJ181" s="29" t="str">
        <f t="shared" ca="1" si="165"/>
        <v/>
      </c>
      <c r="AK181" s="29" t="e">
        <f ca="1">+_xlfn.IFNA(VLOOKUP($B181,'Resultados General'!$C$11:$CG$510,MATCH(AK$6,'Resultados General'!$C$10:$CG$10,0),0),"")</f>
        <v>#NAME?</v>
      </c>
      <c r="AL181" s="29" t="str">
        <f t="shared" ca="1" si="166"/>
        <v/>
      </c>
      <c r="AM181" s="29" t="str">
        <f t="shared" ca="1" si="167"/>
        <v/>
      </c>
      <c r="AN181" s="29" t="e">
        <f ca="1">+_xlfn.IFNA(VLOOKUP($B181,'Resultados General'!$C$11:$CG$510,MATCH(AN$6,'Resultados General'!$C$10:$CG$10,0),0),"")</f>
        <v>#NAME?</v>
      </c>
      <c r="AO181" s="29" t="str">
        <f t="shared" ca="1" si="168"/>
        <v/>
      </c>
      <c r="AP181" s="29" t="str">
        <f t="shared" ca="1" si="169"/>
        <v/>
      </c>
      <c r="AQ181" s="29" t="e">
        <f ca="1">+_xlfn.IFNA(VLOOKUP($B181,'Resultados General'!$C$11:$CG$510,MATCH(AQ$6,'Resultados General'!$C$10:$CG$10,0),0),"")</f>
        <v>#NAME?</v>
      </c>
      <c r="AR181" s="29" t="str">
        <f t="shared" ca="1" si="170"/>
        <v/>
      </c>
      <c r="AS181" s="29" t="str">
        <f t="shared" ca="1" si="171"/>
        <v/>
      </c>
      <c r="AT181" s="29" t="e">
        <f ca="1">+_xlfn.IFNA(VLOOKUP($B181,'Resultados General'!$C$11:$CG$510,MATCH(AT$6,'Resultados General'!$C$10:$CG$10,0),0),"")</f>
        <v>#NAME?</v>
      </c>
      <c r="AU181" s="29" t="str">
        <f t="shared" ca="1" si="172"/>
        <v/>
      </c>
      <c r="AV181" s="29" t="str">
        <f t="shared" ca="1" si="173"/>
        <v/>
      </c>
      <c r="AW181" s="29" t="e">
        <f ca="1">+_xlfn.IFNA(VLOOKUP($B181,'Resultados General'!$C$11:$CG$510,MATCH(AW$6,'Resultados General'!$C$10:$CG$10,0),0),"")</f>
        <v>#NAME?</v>
      </c>
      <c r="AX181" s="29" t="str">
        <f t="shared" ca="1" si="174"/>
        <v/>
      </c>
      <c r="AY181" s="29" t="str">
        <f t="shared" ca="1" si="175"/>
        <v/>
      </c>
      <c r="AZ181" s="29" t="e">
        <f ca="1">+_xlfn.IFNA(VLOOKUP($B181,'Resultados General'!$C$11:$CG$510,MATCH(AZ$6,'Resultados General'!$C$10:$CG$10,0),0),"")</f>
        <v>#NAME?</v>
      </c>
      <c r="BA181" s="29" t="str">
        <f t="shared" ca="1" si="176"/>
        <v/>
      </c>
      <c r="BB181" s="29" t="str">
        <f t="shared" ca="1" si="177"/>
        <v/>
      </c>
      <c r="BC181" s="29" t="e">
        <f ca="1">+_xlfn.IFNA(VLOOKUP($B181,'Resultados General'!$C$11:$CG$510,MATCH(BC$6,'Resultados General'!$C$10:$CG$10,0),0),"")</f>
        <v>#NAME?</v>
      </c>
      <c r="BD181" s="29" t="str">
        <f t="shared" ca="1" si="178"/>
        <v/>
      </c>
      <c r="BE181" s="29" t="str">
        <f t="shared" ca="1" si="179"/>
        <v/>
      </c>
      <c r="BF181" s="29" t="e">
        <f ca="1">+_xlfn.IFNA(VLOOKUP($B181,'Resultados General'!$C$11:$CG$510,MATCH(BF$6,'Resultados General'!$C$10:$CG$10,0),0),"")</f>
        <v>#NAME?</v>
      </c>
      <c r="BG181" s="29" t="str">
        <f t="shared" ca="1" si="180"/>
        <v/>
      </c>
      <c r="BH181" s="29" t="str">
        <f t="shared" ca="1" si="181"/>
        <v/>
      </c>
      <c r="BI181" s="29" t="e">
        <f ca="1">+_xlfn.IFNA(VLOOKUP($B181,'Resultados General'!$C$11:$CG$510,MATCH(BI$6,'Resultados General'!$C$10:$CG$10,0),0),"")</f>
        <v>#NAME?</v>
      </c>
      <c r="BJ181" s="29" t="str">
        <f t="shared" ca="1" si="182"/>
        <v/>
      </c>
      <c r="BK181" s="29" t="str">
        <f t="shared" ca="1" si="183"/>
        <v/>
      </c>
      <c r="BL181" s="29" t="e">
        <f ca="1">+_xlfn.IFNA(VLOOKUP($B181,'Resultados General'!$C$11:$CG$510,MATCH(BL$6,'Resultados General'!$C$10:$CG$10,0),0),"")</f>
        <v>#NAME?</v>
      </c>
      <c r="BM181" s="29" t="str">
        <f t="shared" ca="1" si="184"/>
        <v/>
      </c>
      <c r="BN181" s="29" t="str">
        <f t="shared" ca="1" si="185"/>
        <v/>
      </c>
      <c r="BO181" s="29" t="e">
        <f ca="1">+_xlfn.IFNA(VLOOKUP($B181,'Resultados General'!$C$11:$CG$510,MATCH(BO$6,'Resultados General'!$C$10:$CG$10,0),0),"")</f>
        <v>#NAME?</v>
      </c>
      <c r="BP181" s="29" t="str">
        <f t="shared" ca="1" si="186"/>
        <v/>
      </c>
      <c r="BQ181" s="29" t="str">
        <f t="shared" ca="1" si="187"/>
        <v/>
      </c>
      <c r="BR181" s="29" t="e">
        <f ca="1">+_xlfn.IFNA(VLOOKUP($B181,'Resultados General'!$C$11:$CG$510,MATCH(BR$6,'Resultados General'!$C$10:$CG$10,0),0),"")</f>
        <v>#NAME?</v>
      </c>
      <c r="BS181" s="29" t="str">
        <f t="shared" ca="1" si="188"/>
        <v/>
      </c>
      <c r="BT181" s="29" t="str">
        <f t="shared" ca="1" si="189"/>
        <v/>
      </c>
      <c r="BU181" s="29" t="e">
        <f ca="1">+_xlfn.IFNA(VLOOKUP($B181,'Resultados General'!$C$11:$CG$510,MATCH(BU$6,'Resultados General'!$C$10:$CG$10,0),0),"")</f>
        <v>#NAME?</v>
      </c>
      <c r="BV181" s="29" t="str">
        <f t="shared" ca="1" si="190"/>
        <v/>
      </c>
      <c r="BW181" s="29" t="str">
        <f t="shared" ca="1" si="191"/>
        <v/>
      </c>
      <c r="BX181" s="29" t="e">
        <f ca="1">+_xlfn.IFNA(VLOOKUP($B181,'Resultados General'!$C$11:$CG$510,MATCH(BX$6,'Resultados General'!$C$10:$CG$10,0),0),"")</f>
        <v>#NAME?</v>
      </c>
      <c r="BY181" s="29" t="str">
        <f t="shared" ca="1" si="192"/>
        <v/>
      </c>
      <c r="BZ181" s="29" t="str">
        <f t="shared" ca="1" si="193"/>
        <v/>
      </c>
      <c r="CA181" s="29" t="e">
        <f ca="1">+_xlfn.IFNA(VLOOKUP($B181,'Resultados General'!$C$11:$CG$510,MATCH(CA$6,'Resultados General'!$C$10:$CG$10,0),0),"")</f>
        <v>#NAME?</v>
      </c>
      <c r="CB181" s="29" t="str">
        <f t="shared" ca="1" si="194"/>
        <v/>
      </c>
      <c r="CC181" s="29" t="str">
        <f t="shared" ca="1" si="195"/>
        <v/>
      </c>
      <c r="CD181" s="29" t="e">
        <f ca="1">+_xlfn.IFNA(VLOOKUP($B181,'Resultados General'!$C$11:$CG$510,MATCH(CD$6,'Resultados General'!$C$10:$CG$10,0),0),"")</f>
        <v>#NAME?</v>
      </c>
      <c r="CE181" s="29" t="str">
        <f t="shared" ca="1" si="196"/>
        <v/>
      </c>
      <c r="CF181" s="29" t="str">
        <f t="shared" ca="1" si="197"/>
        <v/>
      </c>
      <c r="CG181" s="29" t="e">
        <f ca="1">+_xlfn.IFNA(VLOOKUP($B181,'Resultados General'!$C$11:$CG$510,MATCH(CG$6,'Resultados General'!$C$10:$CG$10,0),0),"")</f>
        <v>#NAME?</v>
      </c>
      <c r="CH181" s="29" t="str">
        <f t="shared" ca="1" si="198"/>
        <v/>
      </c>
      <c r="CI181" s="29" t="str">
        <f t="shared" ca="1" si="199"/>
        <v/>
      </c>
      <c r="CJ181" s="29" t="e">
        <f ca="1">+_xlfn.IFNA(VLOOKUP($B181,'Resultados General'!$C$11:$CG$510,MATCH(CJ$6,'Resultados General'!$C$10:$CG$10,0),0),"")</f>
        <v>#NAME?</v>
      </c>
      <c r="CK181" s="29" t="str">
        <f t="shared" ca="1" si="200"/>
        <v/>
      </c>
      <c r="CL181" s="29" t="str">
        <f t="shared" ca="1" si="201"/>
        <v/>
      </c>
      <c r="CM181" s="29" t="e">
        <f ca="1">+_xlfn.IFNA(VLOOKUP($B181,'Resultados General'!$C$11:$CG$510,MATCH(CM$6,'Resultados General'!$C$10:$CG$10,0),0),"")</f>
        <v>#NAME?</v>
      </c>
      <c r="CN181" s="29" t="str">
        <f t="shared" ca="1" si="202"/>
        <v/>
      </c>
      <c r="CO181" s="29" t="str">
        <f t="shared" ca="1" si="203"/>
        <v/>
      </c>
      <c r="CP181" s="29" t="e">
        <f ca="1">+_xlfn.IFNA(VLOOKUP($B181,'Resultados General'!$C$11:$CG$510,MATCH(CP$6,'Resultados General'!$C$10:$CG$10,0),0),"")</f>
        <v>#NAME?</v>
      </c>
      <c r="CQ181" s="29" t="str">
        <f t="shared" ca="1" si="204"/>
        <v/>
      </c>
      <c r="CR181" s="29" t="str">
        <f t="shared" ca="1" si="205"/>
        <v/>
      </c>
      <c r="CS181" s="29" t="e">
        <f ca="1">+_xlfn.IFNA(VLOOKUP($B181,'Resultados General'!$C$11:$CG$510,MATCH(CS$6,'Resultados General'!$C$10:$CG$10,0),0),"")</f>
        <v>#NAME?</v>
      </c>
      <c r="CT181" s="29" t="str">
        <f t="shared" ca="1" si="206"/>
        <v/>
      </c>
      <c r="CU181" s="29" t="str">
        <f t="shared" ca="1" si="207"/>
        <v/>
      </c>
      <c r="CV181" s="29" t="e">
        <f ca="1">+_xlfn.IFNA(VLOOKUP($B181,'Resultados General'!$C$11:$CG$510,MATCH(CV$6,'Resultados General'!$C$10:$CG$10,0),0),"")</f>
        <v>#NAME?</v>
      </c>
      <c r="CW181" s="29" t="str">
        <f t="shared" ca="1" si="208"/>
        <v/>
      </c>
      <c r="CX181" s="29" t="str">
        <f t="shared" ca="1" si="209"/>
        <v/>
      </c>
      <c r="CY181" s="29" t="e">
        <f ca="1">+_xlfn.IFNA(VLOOKUP($B181,'Resultados General'!$C$11:$CG$510,MATCH(CY$6,'Resultados General'!$C$10:$CG$10,0),0),"")</f>
        <v>#NAME?</v>
      </c>
      <c r="CZ181" s="29" t="str">
        <f t="shared" ca="1" si="210"/>
        <v/>
      </c>
      <c r="DA181" s="29" t="str">
        <f t="shared" ca="1" si="211"/>
        <v/>
      </c>
      <c r="DB181" s="29" t="e">
        <f ca="1">+_xlfn.IFNA(VLOOKUP($B181,'Resultados General'!$C$11:$CG$510,MATCH(DB$6,'Resultados General'!$C$10:$CG$10,0),0),"")</f>
        <v>#NAME?</v>
      </c>
      <c r="DC181" s="29" t="str">
        <f t="shared" ca="1" si="212"/>
        <v/>
      </c>
      <c r="DD181" s="29" t="str">
        <f t="shared" ca="1" si="213"/>
        <v/>
      </c>
      <c r="DE181" s="29" t="e">
        <f ca="1">+_xlfn.IFNA(VLOOKUP($B181,'Resultados General'!$C$11:$CG$510,MATCH(DE$6,'Resultados General'!$C$10:$CG$10,0),0),"")</f>
        <v>#NAME?</v>
      </c>
      <c r="DF181" s="29" t="str">
        <f t="shared" ca="1" si="214"/>
        <v/>
      </c>
      <c r="DG181" s="29" t="str">
        <f t="shared" ca="1" si="215"/>
        <v/>
      </c>
      <c r="DH181" s="29" t="e">
        <f ca="1">+_xlfn.IFNA(VLOOKUP($B181,'Resultados General'!$C$11:$CG$510,MATCH(DH$6,'Resultados General'!$C$10:$CG$10,0),0),"")</f>
        <v>#NAME?</v>
      </c>
      <c r="DI181" s="29" t="str">
        <f t="shared" ca="1" si="216"/>
        <v/>
      </c>
      <c r="DJ181" s="29" t="str">
        <f t="shared" ca="1" si="217"/>
        <v/>
      </c>
      <c r="DK181" s="29" t="e">
        <f ca="1">+_xlfn.IFNA(VLOOKUP($B181,'Resultados General'!$C$11:$CG$510,MATCH(DK$6,'Resultados General'!$C$10:$CG$10,0),0),"")</f>
        <v>#NAME?</v>
      </c>
      <c r="DL181" s="29" t="str">
        <f t="shared" ca="1" si="218"/>
        <v/>
      </c>
      <c r="DM181" s="29" t="str">
        <f t="shared" ca="1" si="219"/>
        <v/>
      </c>
      <c r="DN181" s="29" t="e">
        <f ca="1">+_xlfn.IFNA(VLOOKUP($B181,'Resultados General'!$C$11:$CG$510,MATCH(DN$6,'Resultados General'!$C$10:$CG$10,0),0),"")</f>
        <v>#NAME?</v>
      </c>
      <c r="DO181" s="29" t="str">
        <f t="shared" ca="1" si="220"/>
        <v/>
      </c>
      <c r="DP181" s="29" t="str">
        <f t="shared" ca="1" si="221"/>
        <v/>
      </c>
    </row>
    <row r="182" spans="2:120">
      <c r="B182" s="219" t="str">
        <f>+IF('Resultados General'!C185="","",'Resultados General'!C185)</f>
        <v/>
      </c>
      <c r="C182" s="134" t="e">
        <f ca="1">+_xlfn.IFNA(VLOOKUP('Distribución de puestos'!B182,'Resultados General'!$C$11:$J$510,8,0),"")</f>
        <v>#NAME?</v>
      </c>
      <c r="D182" s="135" t="e">
        <f ca="1">+_xlfn.IFNA(VLOOKUP(B182,'Resultados General'!$C$11:$L$510,10,0),"")</f>
        <v>#NAME?</v>
      </c>
      <c r="E182" s="26" t="s">
        <v>76</v>
      </c>
      <c r="F182" s="26" t="s">
        <v>76</v>
      </c>
      <c r="G182" s="135" t="str">
        <f t="shared" ca="1" si="222"/>
        <v/>
      </c>
      <c r="H182" s="135" t="str">
        <f t="shared" ca="1" si="223"/>
        <v/>
      </c>
      <c r="I182" s="219" t="str">
        <f t="shared" si="224"/>
        <v/>
      </c>
      <c r="J182" s="138"/>
      <c r="M182" s="29" t="e">
        <f ca="1">+_xlfn.IFNA(VLOOKUP($B182,'Resultados General'!$C$11:$CG$510,MATCH(M$6,'Resultados General'!$C$10:$CG$10,0),0),"")</f>
        <v>#NAME?</v>
      </c>
      <c r="N182" s="29" t="str">
        <f t="shared" ca="1" si="150"/>
        <v/>
      </c>
      <c r="O182" s="29" t="str">
        <f t="shared" ca="1" si="151"/>
        <v/>
      </c>
      <c r="P182" s="29" t="e">
        <f ca="1">+_xlfn.IFNA(VLOOKUP($B182,'Resultados General'!$C$11:$CG$510,MATCH(P$6,'Resultados General'!$C$10:$CG$10,0),0),"")</f>
        <v>#NAME?</v>
      </c>
      <c r="Q182" s="29" t="str">
        <f t="shared" ca="1" si="152"/>
        <v/>
      </c>
      <c r="R182" s="29" t="str">
        <f t="shared" ca="1" si="153"/>
        <v/>
      </c>
      <c r="S182" s="29" t="e">
        <f ca="1">+_xlfn.IFNA(VLOOKUP($B182,'Resultados General'!$C$11:$CG$510,MATCH(S$6,'Resultados General'!$C$10:$CG$10,0),0),"")</f>
        <v>#NAME?</v>
      </c>
      <c r="T182" s="29" t="str">
        <f t="shared" ca="1" si="154"/>
        <v/>
      </c>
      <c r="U182" s="29" t="str">
        <f t="shared" ca="1" si="155"/>
        <v/>
      </c>
      <c r="V182" s="29" t="e">
        <f ca="1">+_xlfn.IFNA(VLOOKUP($B182,'Resultados General'!$C$11:$CG$510,MATCH(V$6,'Resultados General'!$C$10:$CG$10,0),0),"")</f>
        <v>#NAME?</v>
      </c>
      <c r="W182" s="29" t="str">
        <f t="shared" ca="1" si="156"/>
        <v/>
      </c>
      <c r="X182" s="29" t="str">
        <f t="shared" ca="1" si="157"/>
        <v/>
      </c>
      <c r="Y182" s="29" t="e">
        <f ca="1">+_xlfn.IFNA(VLOOKUP($B182,'Resultados General'!$C$11:$CG$510,MATCH(Y$6,'Resultados General'!$C$10:$CG$10,0),0),"")</f>
        <v>#NAME?</v>
      </c>
      <c r="Z182" s="29" t="str">
        <f t="shared" ca="1" si="158"/>
        <v/>
      </c>
      <c r="AA182" s="29" t="str">
        <f t="shared" ca="1" si="159"/>
        <v/>
      </c>
      <c r="AB182" s="29" t="e">
        <f ca="1">+_xlfn.IFNA(VLOOKUP($B182,'Resultados General'!$C$11:$CG$510,MATCH(AB$6,'Resultados General'!$C$10:$CG$10,0),0),"")</f>
        <v>#NAME?</v>
      </c>
      <c r="AC182" s="29" t="str">
        <f t="shared" ca="1" si="160"/>
        <v/>
      </c>
      <c r="AD182" s="29" t="str">
        <f t="shared" ca="1" si="161"/>
        <v/>
      </c>
      <c r="AE182" s="29" t="e">
        <f ca="1">+_xlfn.IFNA(VLOOKUP($B182,'Resultados General'!$C$11:$CG$510,MATCH(AE$6,'Resultados General'!$C$10:$CG$10,0),0),"")</f>
        <v>#NAME?</v>
      </c>
      <c r="AF182" s="29" t="str">
        <f t="shared" ca="1" si="162"/>
        <v/>
      </c>
      <c r="AG182" s="29" t="str">
        <f t="shared" ca="1" si="163"/>
        <v/>
      </c>
      <c r="AH182" s="29" t="e">
        <f ca="1">+_xlfn.IFNA(VLOOKUP($B182,'Resultados General'!$C$11:$CG$510,MATCH(AH$6,'Resultados General'!$C$10:$CG$10,0),0),"")</f>
        <v>#NAME?</v>
      </c>
      <c r="AI182" s="29" t="str">
        <f t="shared" ca="1" si="164"/>
        <v/>
      </c>
      <c r="AJ182" s="29" t="str">
        <f t="shared" ca="1" si="165"/>
        <v/>
      </c>
      <c r="AK182" s="29" t="e">
        <f ca="1">+_xlfn.IFNA(VLOOKUP($B182,'Resultados General'!$C$11:$CG$510,MATCH(AK$6,'Resultados General'!$C$10:$CG$10,0),0),"")</f>
        <v>#NAME?</v>
      </c>
      <c r="AL182" s="29" t="str">
        <f t="shared" ca="1" si="166"/>
        <v/>
      </c>
      <c r="AM182" s="29" t="str">
        <f t="shared" ca="1" si="167"/>
        <v/>
      </c>
      <c r="AN182" s="29" t="e">
        <f ca="1">+_xlfn.IFNA(VLOOKUP($B182,'Resultados General'!$C$11:$CG$510,MATCH(AN$6,'Resultados General'!$C$10:$CG$10,0),0),"")</f>
        <v>#NAME?</v>
      </c>
      <c r="AO182" s="29" t="str">
        <f t="shared" ca="1" si="168"/>
        <v/>
      </c>
      <c r="AP182" s="29" t="str">
        <f t="shared" ca="1" si="169"/>
        <v/>
      </c>
      <c r="AQ182" s="29" t="e">
        <f ca="1">+_xlfn.IFNA(VLOOKUP($B182,'Resultados General'!$C$11:$CG$510,MATCH(AQ$6,'Resultados General'!$C$10:$CG$10,0),0),"")</f>
        <v>#NAME?</v>
      </c>
      <c r="AR182" s="29" t="str">
        <f t="shared" ca="1" si="170"/>
        <v/>
      </c>
      <c r="AS182" s="29" t="str">
        <f t="shared" ca="1" si="171"/>
        <v/>
      </c>
      <c r="AT182" s="29" t="e">
        <f ca="1">+_xlfn.IFNA(VLOOKUP($B182,'Resultados General'!$C$11:$CG$510,MATCH(AT$6,'Resultados General'!$C$10:$CG$10,0),0),"")</f>
        <v>#NAME?</v>
      </c>
      <c r="AU182" s="29" t="str">
        <f t="shared" ca="1" si="172"/>
        <v/>
      </c>
      <c r="AV182" s="29" t="str">
        <f t="shared" ca="1" si="173"/>
        <v/>
      </c>
      <c r="AW182" s="29" t="e">
        <f ca="1">+_xlfn.IFNA(VLOOKUP($B182,'Resultados General'!$C$11:$CG$510,MATCH(AW$6,'Resultados General'!$C$10:$CG$10,0),0),"")</f>
        <v>#NAME?</v>
      </c>
      <c r="AX182" s="29" t="str">
        <f t="shared" ca="1" si="174"/>
        <v/>
      </c>
      <c r="AY182" s="29" t="str">
        <f t="shared" ca="1" si="175"/>
        <v/>
      </c>
      <c r="AZ182" s="29" t="e">
        <f ca="1">+_xlfn.IFNA(VLOOKUP($B182,'Resultados General'!$C$11:$CG$510,MATCH(AZ$6,'Resultados General'!$C$10:$CG$10,0),0),"")</f>
        <v>#NAME?</v>
      </c>
      <c r="BA182" s="29" t="str">
        <f t="shared" ca="1" si="176"/>
        <v/>
      </c>
      <c r="BB182" s="29" t="str">
        <f t="shared" ca="1" si="177"/>
        <v/>
      </c>
      <c r="BC182" s="29" t="e">
        <f ca="1">+_xlfn.IFNA(VLOOKUP($B182,'Resultados General'!$C$11:$CG$510,MATCH(BC$6,'Resultados General'!$C$10:$CG$10,0),0),"")</f>
        <v>#NAME?</v>
      </c>
      <c r="BD182" s="29" t="str">
        <f t="shared" ca="1" si="178"/>
        <v/>
      </c>
      <c r="BE182" s="29" t="str">
        <f t="shared" ca="1" si="179"/>
        <v/>
      </c>
      <c r="BF182" s="29" t="e">
        <f ca="1">+_xlfn.IFNA(VLOOKUP($B182,'Resultados General'!$C$11:$CG$510,MATCH(BF$6,'Resultados General'!$C$10:$CG$10,0),0),"")</f>
        <v>#NAME?</v>
      </c>
      <c r="BG182" s="29" t="str">
        <f t="shared" ca="1" si="180"/>
        <v/>
      </c>
      <c r="BH182" s="29" t="str">
        <f t="shared" ca="1" si="181"/>
        <v/>
      </c>
      <c r="BI182" s="29" t="e">
        <f ca="1">+_xlfn.IFNA(VLOOKUP($B182,'Resultados General'!$C$11:$CG$510,MATCH(BI$6,'Resultados General'!$C$10:$CG$10,0),0),"")</f>
        <v>#NAME?</v>
      </c>
      <c r="BJ182" s="29" t="str">
        <f t="shared" ca="1" si="182"/>
        <v/>
      </c>
      <c r="BK182" s="29" t="str">
        <f t="shared" ca="1" si="183"/>
        <v/>
      </c>
      <c r="BL182" s="29" t="e">
        <f ca="1">+_xlfn.IFNA(VLOOKUP($B182,'Resultados General'!$C$11:$CG$510,MATCH(BL$6,'Resultados General'!$C$10:$CG$10,0),0),"")</f>
        <v>#NAME?</v>
      </c>
      <c r="BM182" s="29" t="str">
        <f t="shared" ca="1" si="184"/>
        <v/>
      </c>
      <c r="BN182" s="29" t="str">
        <f t="shared" ca="1" si="185"/>
        <v/>
      </c>
      <c r="BO182" s="29" t="e">
        <f ca="1">+_xlfn.IFNA(VLOOKUP($B182,'Resultados General'!$C$11:$CG$510,MATCH(BO$6,'Resultados General'!$C$10:$CG$10,0),0),"")</f>
        <v>#NAME?</v>
      </c>
      <c r="BP182" s="29" t="str">
        <f t="shared" ca="1" si="186"/>
        <v/>
      </c>
      <c r="BQ182" s="29" t="str">
        <f t="shared" ca="1" si="187"/>
        <v/>
      </c>
      <c r="BR182" s="29" t="e">
        <f ca="1">+_xlfn.IFNA(VLOOKUP($B182,'Resultados General'!$C$11:$CG$510,MATCH(BR$6,'Resultados General'!$C$10:$CG$10,0),0),"")</f>
        <v>#NAME?</v>
      </c>
      <c r="BS182" s="29" t="str">
        <f t="shared" ca="1" si="188"/>
        <v/>
      </c>
      <c r="BT182" s="29" t="str">
        <f t="shared" ca="1" si="189"/>
        <v/>
      </c>
      <c r="BU182" s="29" t="e">
        <f ca="1">+_xlfn.IFNA(VLOOKUP($B182,'Resultados General'!$C$11:$CG$510,MATCH(BU$6,'Resultados General'!$C$10:$CG$10,0),0),"")</f>
        <v>#NAME?</v>
      </c>
      <c r="BV182" s="29" t="str">
        <f t="shared" ca="1" si="190"/>
        <v/>
      </c>
      <c r="BW182" s="29" t="str">
        <f t="shared" ca="1" si="191"/>
        <v/>
      </c>
      <c r="BX182" s="29" t="e">
        <f ca="1">+_xlfn.IFNA(VLOOKUP($B182,'Resultados General'!$C$11:$CG$510,MATCH(BX$6,'Resultados General'!$C$10:$CG$10,0),0),"")</f>
        <v>#NAME?</v>
      </c>
      <c r="BY182" s="29" t="str">
        <f t="shared" ca="1" si="192"/>
        <v/>
      </c>
      <c r="BZ182" s="29" t="str">
        <f t="shared" ca="1" si="193"/>
        <v/>
      </c>
      <c r="CA182" s="29" t="e">
        <f ca="1">+_xlfn.IFNA(VLOOKUP($B182,'Resultados General'!$C$11:$CG$510,MATCH(CA$6,'Resultados General'!$C$10:$CG$10,0),0),"")</f>
        <v>#NAME?</v>
      </c>
      <c r="CB182" s="29" t="str">
        <f t="shared" ca="1" si="194"/>
        <v/>
      </c>
      <c r="CC182" s="29" t="str">
        <f t="shared" ca="1" si="195"/>
        <v/>
      </c>
      <c r="CD182" s="29" t="e">
        <f ca="1">+_xlfn.IFNA(VLOOKUP($B182,'Resultados General'!$C$11:$CG$510,MATCH(CD$6,'Resultados General'!$C$10:$CG$10,0),0),"")</f>
        <v>#NAME?</v>
      </c>
      <c r="CE182" s="29" t="str">
        <f t="shared" ca="1" si="196"/>
        <v/>
      </c>
      <c r="CF182" s="29" t="str">
        <f t="shared" ca="1" si="197"/>
        <v/>
      </c>
      <c r="CG182" s="29" t="e">
        <f ca="1">+_xlfn.IFNA(VLOOKUP($B182,'Resultados General'!$C$11:$CG$510,MATCH(CG$6,'Resultados General'!$C$10:$CG$10,0),0),"")</f>
        <v>#NAME?</v>
      </c>
      <c r="CH182" s="29" t="str">
        <f t="shared" ca="1" si="198"/>
        <v/>
      </c>
      <c r="CI182" s="29" t="str">
        <f t="shared" ca="1" si="199"/>
        <v/>
      </c>
      <c r="CJ182" s="29" t="e">
        <f ca="1">+_xlfn.IFNA(VLOOKUP($B182,'Resultados General'!$C$11:$CG$510,MATCH(CJ$6,'Resultados General'!$C$10:$CG$10,0),0),"")</f>
        <v>#NAME?</v>
      </c>
      <c r="CK182" s="29" t="str">
        <f t="shared" ca="1" si="200"/>
        <v/>
      </c>
      <c r="CL182" s="29" t="str">
        <f t="shared" ca="1" si="201"/>
        <v/>
      </c>
      <c r="CM182" s="29" t="e">
        <f ca="1">+_xlfn.IFNA(VLOOKUP($B182,'Resultados General'!$C$11:$CG$510,MATCH(CM$6,'Resultados General'!$C$10:$CG$10,0),0),"")</f>
        <v>#NAME?</v>
      </c>
      <c r="CN182" s="29" t="str">
        <f t="shared" ca="1" si="202"/>
        <v/>
      </c>
      <c r="CO182" s="29" t="str">
        <f t="shared" ca="1" si="203"/>
        <v/>
      </c>
      <c r="CP182" s="29" t="e">
        <f ca="1">+_xlfn.IFNA(VLOOKUP($B182,'Resultados General'!$C$11:$CG$510,MATCH(CP$6,'Resultados General'!$C$10:$CG$10,0),0),"")</f>
        <v>#NAME?</v>
      </c>
      <c r="CQ182" s="29" t="str">
        <f t="shared" ca="1" si="204"/>
        <v/>
      </c>
      <c r="CR182" s="29" t="str">
        <f t="shared" ca="1" si="205"/>
        <v/>
      </c>
      <c r="CS182" s="29" t="e">
        <f ca="1">+_xlfn.IFNA(VLOOKUP($B182,'Resultados General'!$C$11:$CG$510,MATCH(CS$6,'Resultados General'!$C$10:$CG$10,0),0),"")</f>
        <v>#NAME?</v>
      </c>
      <c r="CT182" s="29" t="str">
        <f t="shared" ca="1" si="206"/>
        <v/>
      </c>
      <c r="CU182" s="29" t="str">
        <f t="shared" ca="1" si="207"/>
        <v/>
      </c>
      <c r="CV182" s="29" t="e">
        <f ca="1">+_xlfn.IFNA(VLOOKUP($B182,'Resultados General'!$C$11:$CG$510,MATCH(CV$6,'Resultados General'!$C$10:$CG$10,0),0),"")</f>
        <v>#NAME?</v>
      </c>
      <c r="CW182" s="29" t="str">
        <f t="shared" ca="1" si="208"/>
        <v/>
      </c>
      <c r="CX182" s="29" t="str">
        <f t="shared" ca="1" si="209"/>
        <v/>
      </c>
      <c r="CY182" s="29" t="e">
        <f ca="1">+_xlfn.IFNA(VLOOKUP($B182,'Resultados General'!$C$11:$CG$510,MATCH(CY$6,'Resultados General'!$C$10:$CG$10,0),0),"")</f>
        <v>#NAME?</v>
      </c>
      <c r="CZ182" s="29" t="str">
        <f t="shared" ca="1" si="210"/>
        <v/>
      </c>
      <c r="DA182" s="29" t="str">
        <f t="shared" ca="1" si="211"/>
        <v/>
      </c>
      <c r="DB182" s="29" t="e">
        <f ca="1">+_xlfn.IFNA(VLOOKUP($B182,'Resultados General'!$C$11:$CG$510,MATCH(DB$6,'Resultados General'!$C$10:$CG$10,0),0),"")</f>
        <v>#NAME?</v>
      </c>
      <c r="DC182" s="29" t="str">
        <f t="shared" ca="1" si="212"/>
        <v/>
      </c>
      <c r="DD182" s="29" t="str">
        <f t="shared" ca="1" si="213"/>
        <v/>
      </c>
      <c r="DE182" s="29" t="e">
        <f ca="1">+_xlfn.IFNA(VLOOKUP($B182,'Resultados General'!$C$11:$CG$510,MATCH(DE$6,'Resultados General'!$C$10:$CG$10,0),0),"")</f>
        <v>#NAME?</v>
      </c>
      <c r="DF182" s="29" t="str">
        <f t="shared" ca="1" si="214"/>
        <v/>
      </c>
      <c r="DG182" s="29" t="str">
        <f t="shared" ca="1" si="215"/>
        <v/>
      </c>
      <c r="DH182" s="29" t="e">
        <f ca="1">+_xlfn.IFNA(VLOOKUP($B182,'Resultados General'!$C$11:$CG$510,MATCH(DH$6,'Resultados General'!$C$10:$CG$10,0),0),"")</f>
        <v>#NAME?</v>
      </c>
      <c r="DI182" s="29" t="str">
        <f t="shared" ca="1" si="216"/>
        <v/>
      </c>
      <c r="DJ182" s="29" t="str">
        <f t="shared" ca="1" si="217"/>
        <v/>
      </c>
      <c r="DK182" s="29" t="e">
        <f ca="1">+_xlfn.IFNA(VLOOKUP($B182,'Resultados General'!$C$11:$CG$510,MATCH(DK$6,'Resultados General'!$C$10:$CG$10,0),0),"")</f>
        <v>#NAME?</v>
      </c>
      <c r="DL182" s="29" t="str">
        <f t="shared" ca="1" si="218"/>
        <v/>
      </c>
      <c r="DM182" s="29" t="str">
        <f t="shared" ca="1" si="219"/>
        <v/>
      </c>
      <c r="DN182" s="29" t="e">
        <f ca="1">+_xlfn.IFNA(VLOOKUP($B182,'Resultados General'!$C$11:$CG$510,MATCH(DN$6,'Resultados General'!$C$10:$CG$10,0),0),"")</f>
        <v>#NAME?</v>
      </c>
      <c r="DO182" s="29" t="str">
        <f t="shared" ca="1" si="220"/>
        <v/>
      </c>
      <c r="DP182" s="29" t="str">
        <f t="shared" ca="1" si="221"/>
        <v/>
      </c>
    </row>
    <row r="183" spans="2:120">
      <c r="B183" s="219" t="str">
        <f>+IF('Resultados General'!C186="","",'Resultados General'!C186)</f>
        <v/>
      </c>
      <c r="C183" s="134" t="e">
        <f ca="1">+_xlfn.IFNA(VLOOKUP('Distribución de puestos'!B183,'Resultados General'!$C$11:$J$510,8,0),"")</f>
        <v>#NAME?</v>
      </c>
      <c r="D183" s="135" t="e">
        <f ca="1">+_xlfn.IFNA(VLOOKUP(B183,'Resultados General'!$C$11:$L$510,10,0),"")</f>
        <v>#NAME?</v>
      </c>
      <c r="E183" s="26" t="s">
        <v>76</v>
      </c>
      <c r="F183" s="26" t="s">
        <v>76</v>
      </c>
      <c r="G183" s="135" t="str">
        <f t="shared" ca="1" si="222"/>
        <v/>
      </c>
      <c r="H183" s="135" t="str">
        <f t="shared" ca="1" si="223"/>
        <v/>
      </c>
      <c r="I183" s="219" t="str">
        <f t="shared" si="224"/>
        <v/>
      </c>
      <c r="J183" s="138"/>
      <c r="M183" s="29" t="e">
        <f ca="1">+_xlfn.IFNA(VLOOKUP($B183,'Resultados General'!$C$11:$CG$510,MATCH(M$6,'Resultados General'!$C$10:$CG$10,0),0),"")</f>
        <v>#NAME?</v>
      </c>
      <c r="N183" s="29" t="str">
        <f t="shared" ca="1" si="150"/>
        <v/>
      </c>
      <c r="O183" s="29" t="str">
        <f t="shared" ca="1" si="151"/>
        <v/>
      </c>
      <c r="P183" s="29" t="e">
        <f ca="1">+_xlfn.IFNA(VLOOKUP($B183,'Resultados General'!$C$11:$CG$510,MATCH(P$6,'Resultados General'!$C$10:$CG$10,0),0),"")</f>
        <v>#NAME?</v>
      </c>
      <c r="Q183" s="29" t="str">
        <f t="shared" ca="1" si="152"/>
        <v/>
      </c>
      <c r="R183" s="29" t="str">
        <f t="shared" ca="1" si="153"/>
        <v/>
      </c>
      <c r="S183" s="29" t="e">
        <f ca="1">+_xlfn.IFNA(VLOOKUP($B183,'Resultados General'!$C$11:$CG$510,MATCH(S$6,'Resultados General'!$C$10:$CG$10,0),0),"")</f>
        <v>#NAME?</v>
      </c>
      <c r="T183" s="29" t="str">
        <f t="shared" ca="1" si="154"/>
        <v/>
      </c>
      <c r="U183" s="29" t="str">
        <f t="shared" ca="1" si="155"/>
        <v/>
      </c>
      <c r="V183" s="29" t="e">
        <f ca="1">+_xlfn.IFNA(VLOOKUP($B183,'Resultados General'!$C$11:$CG$510,MATCH(V$6,'Resultados General'!$C$10:$CG$10,0),0),"")</f>
        <v>#NAME?</v>
      </c>
      <c r="W183" s="29" t="str">
        <f t="shared" ca="1" si="156"/>
        <v/>
      </c>
      <c r="X183" s="29" t="str">
        <f t="shared" ca="1" si="157"/>
        <v/>
      </c>
      <c r="Y183" s="29" t="e">
        <f ca="1">+_xlfn.IFNA(VLOOKUP($B183,'Resultados General'!$C$11:$CG$510,MATCH(Y$6,'Resultados General'!$C$10:$CG$10,0),0),"")</f>
        <v>#NAME?</v>
      </c>
      <c r="Z183" s="29" t="str">
        <f t="shared" ca="1" si="158"/>
        <v/>
      </c>
      <c r="AA183" s="29" t="str">
        <f t="shared" ca="1" si="159"/>
        <v/>
      </c>
      <c r="AB183" s="29" t="e">
        <f ca="1">+_xlfn.IFNA(VLOOKUP($B183,'Resultados General'!$C$11:$CG$510,MATCH(AB$6,'Resultados General'!$C$10:$CG$10,0),0),"")</f>
        <v>#NAME?</v>
      </c>
      <c r="AC183" s="29" t="str">
        <f t="shared" ca="1" si="160"/>
        <v/>
      </c>
      <c r="AD183" s="29" t="str">
        <f t="shared" ca="1" si="161"/>
        <v/>
      </c>
      <c r="AE183" s="29" t="e">
        <f ca="1">+_xlfn.IFNA(VLOOKUP($B183,'Resultados General'!$C$11:$CG$510,MATCH(AE$6,'Resultados General'!$C$10:$CG$10,0),0),"")</f>
        <v>#NAME?</v>
      </c>
      <c r="AF183" s="29" t="str">
        <f t="shared" ca="1" si="162"/>
        <v/>
      </c>
      <c r="AG183" s="29" t="str">
        <f t="shared" ca="1" si="163"/>
        <v/>
      </c>
      <c r="AH183" s="29" t="e">
        <f ca="1">+_xlfn.IFNA(VLOOKUP($B183,'Resultados General'!$C$11:$CG$510,MATCH(AH$6,'Resultados General'!$C$10:$CG$10,0),0),"")</f>
        <v>#NAME?</v>
      </c>
      <c r="AI183" s="29" t="str">
        <f t="shared" ca="1" si="164"/>
        <v/>
      </c>
      <c r="AJ183" s="29" t="str">
        <f t="shared" ca="1" si="165"/>
        <v/>
      </c>
      <c r="AK183" s="29" t="e">
        <f ca="1">+_xlfn.IFNA(VLOOKUP($B183,'Resultados General'!$C$11:$CG$510,MATCH(AK$6,'Resultados General'!$C$10:$CG$10,0),0),"")</f>
        <v>#NAME?</v>
      </c>
      <c r="AL183" s="29" t="str">
        <f t="shared" ca="1" si="166"/>
        <v/>
      </c>
      <c r="AM183" s="29" t="str">
        <f t="shared" ca="1" si="167"/>
        <v/>
      </c>
      <c r="AN183" s="29" t="e">
        <f ca="1">+_xlfn.IFNA(VLOOKUP($B183,'Resultados General'!$C$11:$CG$510,MATCH(AN$6,'Resultados General'!$C$10:$CG$10,0),0),"")</f>
        <v>#NAME?</v>
      </c>
      <c r="AO183" s="29" t="str">
        <f t="shared" ca="1" si="168"/>
        <v/>
      </c>
      <c r="AP183" s="29" t="str">
        <f t="shared" ca="1" si="169"/>
        <v/>
      </c>
      <c r="AQ183" s="29" t="e">
        <f ca="1">+_xlfn.IFNA(VLOOKUP($B183,'Resultados General'!$C$11:$CG$510,MATCH(AQ$6,'Resultados General'!$C$10:$CG$10,0),0),"")</f>
        <v>#NAME?</v>
      </c>
      <c r="AR183" s="29" t="str">
        <f t="shared" ca="1" si="170"/>
        <v/>
      </c>
      <c r="AS183" s="29" t="str">
        <f t="shared" ca="1" si="171"/>
        <v/>
      </c>
      <c r="AT183" s="29" t="e">
        <f ca="1">+_xlfn.IFNA(VLOOKUP($B183,'Resultados General'!$C$11:$CG$510,MATCH(AT$6,'Resultados General'!$C$10:$CG$10,0),0),"")</f>
        <v>#NAME?</v>
      </c>
      <c r="AU183" s="29" t="str">
        <f t="shared" ca="1" si="172"/>
        <v/>
      </c>
      <c r="AV183" s="29" t="str">
        <f t="shared" ca="1" si="173"/>
        <v/>
      </c>
      <c r="AW183" s="29" t="e">
        <f ca="1">+_xlfn.IFNA(VLOOKUP($B183,'Resultados General'!$C$11:$CG$510,MATCH(AW$6,'Resultados General'!$C$10:$CG$10,0),0),"")</f>
        <v>#NAME?</v>
      </c>
      <c r="AX183" s="29" t="str">
        <f t="shared" ca="1" si="174"/>
        <v/>
      </c>
      <c r="AY183" s="29" t="str">
        <f t="shared" ca="1" si="175"/>
        <v/>
      </c>
      <c r="AZ183" s="29" t="e">
        <f ca="1">+_xlfn.IFNA(VLOOKUP($B183,'Resultados General'!$C$11:$CG$510,MATCH(AZ$6,'Resultados General'!$C$10:$CG$10,0),0),"")</f>
        <v>#NAME?</v>
      </c>
      <c r="BA183" s="29" t="str">
        <f t="shared" ca="1" si="176"/>
        <v/>
      </c>
      <c r="BB183" s="29" t="str">
        <f t="shared" ca="1" si="177"/>
        <v/>
      </c>
      <c r="BC183" s="29" t="e">
        <f ca="1">+_xlfn.IFNA(VLOOKUP($B183,'Resultados General'!$C$11:$CG$510,MATCH(BC$6,'Resultados General'!$C$10:$CG$10,0),0),"")</f>
        <v>#NAME?</v>
      </c>
      <c r="BD183" s="29" t="str">
        <f t="shared" ca="1" si="178"/>
        <v/>
      </c>
      <c r="BE183" s="29" t="str">
        <f t="shared" ca="1" si="179"/>
        <v/>
      </c>
      <c r="BF183" s="29" t="e">
        <f ca="1">+_xlfn.IFNA(VLOOKUP($B183,'Resultados General'!$C$11:$CG$510,MATCH(BF$6,'Resultados General'!$C$10:$CG$10,0),0),"")</f>
        <v>#NAME?</v>
      </c>
      <c r="BG183" s="29" t="str">
        <f t="shared" ca="1" si="180"/>
        <v/>
      </c>
      <c r="BH183" s="29" t="str">
        <f t="shared" ca="1" si="181"/>
        <v/>
      </c>
      <c r="BI183" s="29" t="e">
        <f ca="1">+_xlfn.IFNA(VLOOKUP($B183,'Resultados General'!$C$11:$CG$510,MATCH(BI$6,'Resultados General'!$C$10:$CG$10,0),0),"")</f>
        <v>#NAME?</v>
      </c>
      <c r="BJ183" s="29" t="str">
        <f t="shared" ca="1" si="182"/>
        <v/>
      </c>
      <c r="BK183" s="29" t="str">
        <f t="shared" ca="1" si="183"/>
        <v/>
      </c>
      <c r="BL183" s="29" t="e">
        <f ca="1">+_xlfn.IFNA(VLOOKUP($B183,'Resultados General'!$C$11:$CG$510,MATCH(BL$6,'Resultados General'!$C$10:$CG$10,0),0),"")</f>
        <v>#NAME?</v>
      </c>
      <c r="BM183" s="29" t="str">
        <f t="shared" ca="1" si="184"/>
        <v/>
      </c>
      <c r="BN183" s="29" t="str">
        <f t="shared" ca="1" si="185"/>
        <v/>
      </c>
      <c r="BO183" s="29" t="e">
        <f ca="1">+_xlfn.IFNA(VLOOKUP($B183,'Resultados General'!$C$11:$CG$510,MATCH(BO$6,'Resultados General'!$C$10:$CG$10,0),0),"")</f>
        <v>#NAME?</v>
      </c>
      <c r="BP183" s="29" t="str">
        <f t="shared" ca="1" si="186"/>
        <v/>
      </c>
      <c r="BQ183" s="29" t="str">
        <f t="shared" ca="1" si="187"/>
        <v/>
      </c>
      <c r="BR183" s="29" t="e">
        <f ca="1">+_xlfn.IFNA(VLOOKUP($B183,'Resultados General'!$C$11:$CG$510,MATCH(BR$6,'Resultados General'!$C$10:$CG$10,0),0),"")</f>
        <v>#NAME?</v>
      </c>
      <c r="BS183" s="29" t="str">
        <f t="shared" ca="1" si="188"/>
        <v/>
      </c>
      <c r="BT183" s="29" t="str">
        <f t="shared" ca="1" si="189"/>
        <v/>
      </c>
      <c r="BU183" s="29" t="e">
        <f ca="1">+_xlfn.IFNA(VLOOKUP($B183,'Resultados General'!$C$11:$CG$510,MATCH(BU$6,'Resultados General'!$C$10:$CG$10,0),0),"")</f>
        <v>#NAME?</v>
      </c>
      <c r="BV183" s="29" t="str">
        <f t="shared" ca="1" si="190"/>
        <v/>
      </c>
      <c r="BW183" s="29" t="str">
        <f t="shared" ca="1" si="191"/>
        <v/>
      </c>
      <c r="BX183" s="29" t="e">
        <f ca="1">+_xlfn.IFNA(VLOOKUP($B183,'Resultados General'!$C$11:$CG$510,MATCH(BX$6,'Resultados General'!$C$10:$CG$10,0),0),"")</f>
        <v>#NAME?</v>
      </c>
      <c r="BY183" s="29" t="str">
        <f t="shared" ca="1" si="192"/>
        <v/>
      </c>
      <c r="BZ183" s="29" t="str">
        <f t="shared" ca="1" si="193"/>
        <v/>
      </c>
      <c r="CA183" s="29" t="e">
        <f ca="1">+_xlfn.IFNA(VLOOKUP($B183,'Resultados General'!$C$11:$CG$510,MATCH(CA$6,'Resultados General'!$C$10:$CG$10,0),0),"")</f>
        <v>#NAME?</v>
      </c>
      <c r="CB183" s="29" t="str">
        <f t="shared" ca="1" si="194"/>
        <v/>
      </c>
      <c r="CC183" s="29" t="str">
        <f t="shared" ca="1" si="195"/>
        <v/>
      </c>
      <c r="CD183" s="29" t="e">
        <f ca="1">+_xlfn.IFNA(VLOOKUP($B183,'Resultados General'!$C$11:$CG$510,MATCH(CD$6,'Resultados General'!$C$10:$CG$10,0),0),"")</f>
        <v>#NAME?</v>
      </c>
      <c r="CE183" s="29" t="str">
        <f t="shared" ca="1" si="196"/>
        <v/>
      </c>
      <c r="CF183" s="29" t="str">
        <f t="shared" ca="1" si="197"/>
        <v/>
      </c>
      <c r="CG183" s="29" t="e">
        <f ca="1">+_xlfn.IFNA(VLOOKUP($B183,'Resultados General'!$C$11:$CG$510,MATCH(CG$6,'Resultados General'!$C$10:$CG$10,0),0),"")</f>
        <v>#NAME?</v>
      </c>
      <c r="CH183" s="29" t="str">
        <f t="shared" ca="1" si="198"/>
        <v/>
      </c>
      <c r="CI183" s="29" t="str">
        <f t="shared" ca="1" si="199"/>
        <v/>
      </c>
      <c r="CJ183" s="29" t="e">
        <f ca="1">+_xlfn.IFNA(VLOOKUP($B183,'Resultados General'!$C$11:$CG$510,MATCH(CJ$6,'Resultados General'!$C$10:$CG$10,0),0),"")</f>
        <v>#NAME?</v>
      </c>
      <c r="CK183" s="29" t="str">
        <f t="shared" ca="1" si="200"/>
        <v/>
      </c>
      <c r="CL183" s="29" t="str">
        <f t="shared" ca="1" si="201"/>
        <v/>
      </c>
      <c r="CM183" s="29" t="e">
        <f ca="1">+_xlfn.IFNA(VLOOKUP($B183,'Resultados General'!$C$11:$CG$510,MATCH(CM$6,'Resultados General'!$C$10:$CG$10,0),0),"")</f>
        <v>#NAME?</v>
      </c>
      <c r="CN183" s="29" t="str">
        <f t="shared" ca="1" si="202"/>
        <v/>
      </c>
      <c r="CO183" s="29" t="str">
        <f t="shared" ca="1" si="203"/>
        <v/>
      </c>
      <c r="CP183" s="29" t="e">
        <f ca="1">+_xlfn.IFNA(VLOOKUP($B183,'Resultados General'!$C$11:$CG$510,MATCH(CP$6,'Resultados General'!$C$10:$CG$10,0),0),"")</f>
        <v>#NAME?</v>
      </c>
      <c r="CQ183" s="29" t="str">
        <f t="shared" ca="1" si="204"/>
        <v/>
      </c>
      <c r="CR183" s="29" t="str">
        <f t="shared" ca="1" si="205"/>
        <v/>
      </c>
      <c r="CS183" s="29" t="e">
        <f ca="1">+_xlfn.IFNA(VLOOKUP($B183,'Resultados General'!$C$11:$CG$510,MATCH(CS$6,'Resultados General'!$C$10:$CG$10,0),0),"")</f>
        <v>#NAME?</v>
      </c>
      <c r="CT183" s="29" t="str">
        <f t="shared" ca="1" si="206"/>
        <v/>
      </c>
      <c r="CU183" s="29" t="str">
        <f t="shared" ca="1" si="207"/>
        <v/>
      </c>
      <c r="CV183" s="29" t="e">
        <f ca="1">+_xlfn.IFNA(VLOOKUP($B183,'Resultados General'!$C$11:$CG$510,MATCH(CV$6,'Resultados General'!$C$10:$CG$10,0),0),"")</f>
        <v>#NAME?</v>
      </c>
      <c r="CW183" s="29" t="str">
        <f t="shared" ca="1" si="208"/>
        <v/>
      </c>
      <c r="CX183" s="29" t="str">
        <f t="shared" ca="1" si="209"/>
        <v/>
      </c>
      <c r="CY183" s="29" t="e">
        <f ca="1">+_xlfn.IFNA(VLOOKUP($B183,'Resultados General'!$C$11:$CG$510,MATCH(CY$6,'Resultados General'!$C$10:$CG$10,0),0),"")</f>
        <v>#NAME?</v>
      </c>
      <c r="CZ183" s="29" t="str">
        <f t="shared" ca="1" si="210"/>
        <v/>
      </c>
      <c r="DA183" s="29" t="str">
        <f t="shared" ca="1" si="211"/>
        <v/>
      </c>
      <c r="DB183" s="29" t="e">
        <f ca="1">+_xlfn.IFNA(VLOOKUP($B183,'Resultados General'!$C$11:$CG$510,MATCH(DB$6,'Resultados General'!$C$10:$CG$10,0),0),"")</f>
        <v>#NAME?</v>
      </c>
      <c r="DC183" s="29" t="str">
        <f t="shared" ca="1" si="212"/>
        <v/>
      </c>
      <c r="DD183" s="29" t="str">
        <f t="shared" ca="1" si="213"/>
        <v/>
      </c>
      <c r="DE183" s="29" t="e">
        <f ca="1">+_xlfn.IFNA(VLOOKUP($B183,'Resultados General'!$C$11:$CG$510,MATCH(DE$6,'Resultados General'!$C$10:$CG$10,0),0),"")</f>
        <v>#NAME?</v>
      </c>
      <c r="DF183" s="29" t="str">
        <f t="shared" ca="1" si="214"/>
        <v/>
      </c>
      <c r="DG183" s="29" t="str">
        <f t="shared" ca="1" si="215"/>
        <v/>
      </c>
      <c r="DH183" s="29" t="e">
        <f ca="1">+_xlfn.IFNA(VLOOKUP($B183,'Resultados General'!$C$11:$CG$510,MATCH(DH$6,'Resultados General'!$C$10:$CG$10,0),0),"")</f>
        <v>#NAME?</v>
      </c>
      <c r="DI183" s="29" t="str">
        <f t="shared" ca="1" si="216"/>
        <v/>
      </c>
      <c r="DJ183" s="29" t="str">
        <f t="shared" ca="1" si="217"/>
        <v/>
      </c>
      <c r="DK183" s="29" t="e">
        <f ca="1">+_xlfn.IFNA(VLOOKUP($B183,'Resultados General'!$C$11:$CG$510,MATCH(DK$6,'Resultados General'!$C$10:$CG$10,0),0),"")</f>
        <v>#NAME?</v>
      </c>
      <c r="DL183" s="29" t="str">
        <f t="shared" ca="1" si="218"/>
        <v/>
      </c>
      <c r="DM183" s="29" t="str">
        <f t="shared" ca="1" si="219"/>
        <v/>
      </c>
      <c r="DN183" s="29" t="e">
        <f ca="1">+_xlfn.IFNA(VLOOKUP($B183,'Resultados General'!$C$11:$CG$510,MATCH(DN$6,'Resultados General'!$C$10:$CG$10,0),0),"")</f>
        <v>#NAME?</v>
      </c>
      <c r="DO183" s="29" t="str">
        <f t="shared" ca="1" si="220"/>
        <v/>
      </c>
      <c r="DP183" s="29" t="str">
        <f t="shared" ca="1" si="221"/>
        <v/>
      </c>
    </row>
    <row r="184" spans="2:120">
      <c r="B184" s="219" t="str">
        <f>+IF('Resultados General'!C187="","",'Resultados General'!C187)</f>
        <v/>
      </c>
      <c r="C184" s="134" t="e">
        <f ca="1">+_xlfn.IFNA(VLOOKUP('Distribución de puestos'!B184,'Resultados General'!$C$11:$J$510,8,0),"")</f>
        <v>#NAME?</v>
      </c>
      <c r="D184" s="135" t="e">
        <f ca="1">+_xlfn.IFNA(VLOOKUP(B184,'Resultados General'!$C$11:$L$510,10,0),"")</f>
        <v>#NAME?</v>
      </c>
      <c r="E184" s="26" t="s">
        <v>76</v>
      </c>
      <c r="F184" s="26" t="s">
        <v>76</v>
      </c>
      <c r="G184" s="135" t="str">
        <f t="shared" ca="1" si="222"/>
        <v/>
      </c>
      <c r="H184" s="135" t="str">
        <f t="shared" ca="1" si="223"/>
        <v/>
      </c>
      <c r="I184" s="219" t="str">
        <f t="shared" si="224"/>
        <v/>
      </c>
      <c r="J184" s="138"/>
      <c r="M184" s="29" t="e">
        <f ca="1">+_xlfn.IFNA(VLOOKUP($B184,'Resultados General'!$C$11:$CG$510,MATCH(M$6,'Resultados General'!$C$10:$CG$10,0),0),"")</f>
        <v>#NAME?</v>
      </c>
      <c r="N184" s="29" t="str">
        <f t="shared" ca="1" si="150"/>
        <v/>
      </c>
      <c r="O184" s="29" t="str">
        <f t="shared" ca="1" si="151"/>
        <v/>
      </c>
      <c r="P184" s="29" t="e">
        <f ca="1">+_xlfn.IFNA(VLOOKUP($B184,'Resultados General'!$C$11:$CG$510,MATCH(P$6,'Resultados General'!$C$10:$CG$10,0),0),"")</f>
        <v>#NAME?</v>
      </c>
      <c r="Q184" s="29" t="str">
        <f t="shared" ca="1" si="152"/>
        <v/>
      </c>
      <c r="R184" s="29" t="str">
        <f t="shared" ca="1" si="153"/>
        <v/>
      </c>
      <c r="S184" s="29" t="e">
        <f ca="1">+_xlfn.IFNA(VLOOKUP($B184,'Resultados General'!$C$11:$CG$510,MATCH(S$6,'Resultados General'!$C$10:$CG$10,0),0),"")</f>
        <v>#NAME?</v>
      </c>
      <c r="T184" s="29" t="str">
        <f t="shared" ca="1" si="154"/>
        <v/>
      </c>
      <c r="U184" s="29" t="str">
        <f t="shared" ca="1" si="155"/>
        <v/>
      </c>
      <c r="V184" s="29" t="e">
        <f ca="1">+_xlfn.IFNA(VLOOKUP($B184,'Resultados General'!$C$11:$CG$510,MATCH(V$6,'Resultados General'!$C$10:$CG$10,0),0),"")</f>
        <v>#NAME?</v>
      </c>
      <c r="W184" s="29" t="str">
        <f t="shared" ca="1" si="156"/>
        <v/>
      </c>
      <c r="X184" s="29" t="str">
        <f t="shared" ca="1" si="157"/>
        <v/>
      </c>
      <c r="Y184" s="29" t="e">
        <f ca="1">+_xlfn.IFNA(VLOOKUP($B184,'Resultados General'!$C$11:$CG$510,MATCH(Y$6,'Resultados General'!$C$10:$CG$10,0),0),"")</f>
        <v>#NAME?</v>
      </c>
      <c r="Z184" s="29" t="str">
        <f t="shared" ca="1" si="158"/>
        <v/>
      </c>
      <c r="AA184" s="29" t="str">
        <f t="shared" ca="1" si="159"/>
        <v/>
      </c>
      <c r="AB184" s="29" t="e">
        <f ca="1">+_xlfn.IFNA(VLOOKUP($B184,'Resultados General'!$C$11:$CG$510,MATCH(AB$6,'Resultados General'!$C$10:$CG$10,0),0),"")</f>
        <v>#NAME?</v>
      </c>
      <c r="AC184" s="29" t="str">
        <f t="shared" ca="1" si="160"/>
        <v/>
      </c>
      <c r="AD184" s="29" t="str">
        <f t="shared" ca="1" si="161"/>
        <v/>
      </c>
      <c r="AE184" s="29" t="e">
        <f ca="1">+_xlfn.IFNA(VLOOKUP($B184,'Resultados General'!$C$11:$CG$510,MATCH(AE$6,'Resultados General'!$C$10:$CG$10,0),0),"")</f>
        <v>#NAME?</v>
      </c>
      <c r="AF184" s="29" t="str">
        <f t="shared" ca="1" si="162"/>
        <v/>
      </c>
      <c r="AG184" s="29" t="str">
        <f t="shared" ca="1" si="163"/>
        <v/>
      </c>
      <c r="AH184" s="29" t="e">
        <f ca="1">+_xlfn.IFNA(VLOOKUP($B184,'Resultados General'!$C$11:$CG$510,MATCH(AH$6,'Resultados General'!$C$10:$CG$10,0),0),"")</f>
        <v>#NAME?</v>
      </c>
      <c r="AI184" s="29" t="str">
        <f t="shared" ca="1" si="164"/>
        <v/>
      </c>
      <c r="AJ184" s="29" t="str">
        <f t="shared" ca="1" si="165"/>
        <v/>
      </c>
      <c r="AK184" s="29" t="e">
        <f ca="1">+_xlfn.IFNA(VLOOKUP($B184,'Resultados General'!$C$11:$CG$510,MATCH(AK$6,'Resultados General'!$C$10:$CG$10,0),0),"")</f>
        <v>#NAME?</v>
      </c>
      <c r="AL184" s="29" t="str">
        <f t="shared" ca="1" si="166"/>
        <v/>
      </c>
      <c r="AM184" s="29" t="str">
        <f t="shared" ca="1" si="167"/>
        <v/>
      </c>
      <c r="AN184" s="29" t="e">
        <f ca="1">+_xlfn.IFNA(VLOOKUP($B184,'Resultados General'!$C$11:$CG$510,MATCH(AN$6,'Resultados General'!$C$10:$CG$10,0),0),"")</f>
        <v>#NAME?</v>
      </c>
      <c r="AO184" s="29" t="str">
        <f t="shared" ca="1" si="168"/>
        <v/>
      </c>
      <c r="AP184" s="29" t="str">
        <f t="shared" ca="1" si="169"/>
        <v/>
      </c>
      <c r="AQ184" s="29" t="e">
        <f ca="1">+_xlfn.IFNA(VLOOKUP($B184,'Resultados General'!$C$11:$CG$510,MATCH(AQ$6,'Resultados General'!$C$10:$CG$10,0),0),"")</f>
        <v>#NAME?</v>
      </c>
      <c r="AR184" s="29" t="str">
        <f t="shared" ca="1" si="170"/>
        <v/>
      </c>
      <c r="AS184" s="29" t="str">
        <f t="shared" ca="1" si="171"/>
        <v/>
      </c>
      <c r="AT184" s="29" t="e">
        <f ca="1">+_xlfn.IFNA(VLOOKUP($B184,'Resultados General'!$C$11:$CG$510,MATCH(AT$6,'Resultados General'!$C$10:$CG$10,0),0),"")</f>
        <v>#NAME?</v>
      </c>
      <c r="AU184" s="29" t="str">
        <f t="shared" ca="1" si="172"/>
        <v/>
      </c>
      <c r="AV184" s="29" t="str">
        <f t="shared" ca="1" si="173"/>
        <v/>
      </c>
      <c r="AW184" s="29" t="e">
        <f ca="1">+_xlfn.IFNA(VLOOKUP($B184,'Resultados General'!$C$11:$CG$510,MATCH(AW$6,'Resultados General'!$C$10:$CG$10,0),0),"")</f>
        <v>#NAME?</v>
      </c>
      <c r="AX184" s="29" t="str">
        <f t="shared" ca="1" si="174"/>
        <v/>
      </c>
      <c r="AY184" s="29" t="str">
        <f t="shared" ca="1" si="175"/>
        <v/>
      </c>
      <c r="AZ184" s="29" t="e">
        <f ca="1">+_xlfn.IFNA(VLOOKUP($B184,'Resultados General'!$C$11:$CG$510,MATCH(AZ$6,'Resultados General'!$C$10:$CG$10,0),0),"")</f>
        <v>#NAME?</v>
      </c>
      <c r="BA184" s="29" t="str">
        <f t="shared" ca="1" si="176"/>
        <v/>
      </c>
      <c r="BB184" s="29" t="str">
        <f t="shared" ca="1" si="177"/>
        <v/>
      </c>
      <c r="BC184" s="29" t="e">
        <f ca="1">+_xlfn.IFNA(VLOOKUP($B184,'Resultados General'!$C$11:$CG$510,MATCH(BC$6,'Resultados General'!$C$10:$CG$10,0),0),"")</f>
        <v>#NAME?</v>
      </c>
      <c r="BD184" s="29" t="str">
        <f t="shared" ca="1" si="178"/>
        <v/>
      </c>
      <c r="BE184" s="29" t="str">
        <f t="shared" ca="1" si="179"/>
        <v/>
      </c>
      <c r="BF184" s="29" t="e">
        <f ca="1">+_xlfn.IFNA(VLOOKUP($B184,'Resultados General'!$C$11:$CG$510,MATCH(BF$6,'Resultados General'!$C$10:$CG$10,0),0),"")</f>
        <v>#NAME?</v>
      </c>
      <c r="BG184" s="29" t="str">
        <f t="shared" ca="1" si="180"/>
        <v/>
      </c>
      <c r="BH184" s="29" t="str">
        <f t="shared" ca="1" si="181"/>
        <v/>
      </c>
      <c r="BI184" s="29" t="e">
        <f ca="1">+_xlfn.IFNA(VLOOKUP($B184,'Resultados General'!$C$11:$CG$510,MATCH(BI$6,'Resultados General'!$C$10:$CG$10,0),0),"")</f>
        <v>#NAME?</v>
      </c>
      <c r="BJ184" s="29" t="str">
        <f t="shared" ca="1" si="182"/>
        <v/>
      </c>
      <c r="BK184" s="29" t="str">
        <f t="shared" ca="1" si="183"/>
        <v/>
      </c>
      <c r="BL184" s="29" t="e">
        <f ca="1">+_xlfn.IFNA(VLOOKUP($B184,'Resultados General'!$C$11:$CG$510,MATCH(BL$6,'Resultados General'!$C$10:$CG$10,0),0),"")</f>
        <v>#NAME?</v>
      </c>
      <c r="BM184" s="29" t="str">
        <f t="shared" ca="1" si="184"/>
        <v/>
      </c>
      <c r="BN184" s="29" t="str">
        <f t="shared" ca="1" si="185"/>
        <v/>
      </c>
      <c r="BO184" s="29" t="e">
        <f ca="1">+_xlfn.IFNA(VLOOKUP($B184,'Resultados General'!$C$11:$CG$510,MATCH(BO$6,'Resultados General'!$C$10:$CG$10,0),0),"")</f>
        <v>#NAME?</v>
      </c>
      <c r="BP184" s="29" t="str">
        <f t="shared" ca="1" si="186"/>
        <v/>
      </c>
      <c r="BQ184" s="29" t="str">
        <f t="shared" ca="1" si="187"/>
        <v/>
      </c>
      <c r="BR184" s="29" t="e">
        <f ca="1">+_xlfn.IFNA(VLOOKUP($B184,'Resultados General'!$C$11:$CG$510,MATCH(BR$6,'Resultados General'!$C$10:$CG$10,0),0),"")</f>
        <v>#NAME?</v>
      </c>
      <c r="BS184" s="29" t="str">
        <f t="shared" ca="1" si="188"/>
        <v/>
      </c>
      <c r="BT184" s="29" t="str">
        <f t="shared" ca="1" si="189"/>
        <v/>
      </c>
      <c r="BU184" s="29" t="e">
        <f ca="1">+_xlfn.IFNA(VLOOKUP($B184,'Resultados General'!$C$11:$CG$510,MATCH(BU$6,'Resultados General'!$C$10:$CG$10,0),0),"")</f>
        <v>#NAME?</v>
      </c>
      <c r="BV184" s="29" t="str">
        <f t="shared" ca="1" si="190"/>
        <v/>
      </c>
      <c r="BW184" s="29" t="str">
        <f t="shared" ca="1" si="191"/>
        <v/>
      </c>
      <c r="BX184" s="29" t="e">
        <f ca="1">+_xlfn.IFNA(VLOOKUP($B184,'Resultados General'!$C$11:$CG$510,MATCH(BX$6,'Resultados General'!$C$10:$CG$10,0),0),"")</f>
        <v>#NAME?</v>
      </c>
      <c r="BY184" s="29" t="str">
        <f t="shared" ca="1" si="192"/>
        <v/>
      </c>
      <c r="BZ184" s="29" t="str">
        <f t="shared" ca="1" si="193"/>
        <v/>
      </c>
      <c r="CA184" s="29" t="e">
        <f ca="1">+_xlfn.IFNA(VLOOKUP($B184,'Resultados General'!$C$11:$CG$510,MATCH(CA$6,'Resultados General'!$C$10:$CG$10,0),0),"")</f>
        <v>#NAME?</v>
      </c>
      <c r="CB184" s="29" t="str">
        <f t="shared" ca="1" si="194"/>
        <v/>
      </c>
      <c r="CC184" s="29" t="str">
        <f t="shared" ca="1" si="195"/>
        <v/>
      </c>
      <c r="CD184" s="29" t="e">
        <f ca="1">+_xlfn.IFNA(VLOOKUP($B184,'Resultados General'!$C$11:$CG$510,MATCH(CD$6,'Resultados General'!$C$10:$CG$10,0),0),"")</f>
        <v>#NAME?</v>
      </c>
      <c r="CE184" s="29" t="str">
        <f t="shared" ca="1" si="196"/>
        <v/>
      </c>
      <c r="CF184" s="29" t="str">
        <f t="shared" ca="1" si="197"/>
        <v/>
      </c>
      <c r="CG184" s="29" t="e">
        <f ca="1">+_xlfn.IFNA(VLOOKUP($B184,'Resultados General'!$C$11:$CG$510,MATCH(CG$6,'Resultados General'!$C$10:$CG$10,0),0),"")</f>
        <v>#NAME?</v>
      </c>
      <c r="CH184" s="29" t="str">
        <f t="shared" ca="1" si="198"/>
        <v/>
      </c>
      <c r="CI184" s="29" t="str">
        <f t="shared" ca="1" si="199"/>
        <v/>
      </c>
      <c r="CJ184" s="29" t="e">
        <f ca="1">+_xlfn.IFNA(VLOOKUP($B184,'Resultados General'!$C$11:$CG$510,MATCH(CJ$6,'Resultados General'!$C$10:$CG$10,0),0),"")</f>
        <v>#NAME?</v>
      </c>
      <c r="CK184" s="29" t="str">
        <f t="shared" ca="1" si="200"/>
        <v/>
      </c>
      <c r="CL184" s="29" t="str">
        <f t="shared" ca="1" si="201"/>
        <v/>
      </c>
      <c r="CM184" s="29" t="e">
        <f ca="1">+_xlfn.IFNA(VLOOKUP($B184,'Resultados General'!$C$11:$CG$510,MATCH(CM$6,'Resultados General'!$C$10:$CG$10,0),0),"")</f>
        <v>#NAME?</v>
      </c>
      <c r="CN184" s="29" t="str">
        <f t="shared" ca="1" si="202"/>
        <v/>
      </c>
      <c r="CO184" s="29" t="str">
        <f t="shared" ca="1" si="203"/>
        <v/>
      </c>
      <c r="CP184" s="29" t="e">
        <f ca="1">+_xlfn.IFNA(VLOOKUP($B184,'Resultados General'!$C$11:$CG$510,MATCH(CP$6,'Resultados General'!$C$10:$CG$10,0),0),"")</f>
        <v>#NAME?</v>
      </c>
      <c r="CQ184" s="29" t="str">
        <f t="shared" ca="1" si="204"/>
        <v/>
      </c>
      <c r="CR184" s="29" t="str">
        <f t="shared" ca="1" si="205"/>
        <v/>
      </c>
      <c r="CS184" s="29" t="e">
        <f ca="1">+_xlfn.IFNA(VLOOKUP($B184,'Resultados General'!$C$11:$CG$510,MATCH(CS$6,'Resultados General'!$C$10:$CG$10,0),0),"")</f>
        <v>#NAME?</v>
      </c>
      <c r="CT184" s="29" t="str">
        <f t="shared" ca="1" si="206"/>
        <v/>
      </c>
      <c r="CU184" s="29" t="str">
        <f t="shared" ca="1" si="207"/>
        <v/>
      </c>
      <c r="CV184" s="29" t="e">
        <f ca="1">+_xlfn.IFNA(VLOOKUP($B184,'Resultados General'!$C$11:$CG$510,MATCH(CV$6,'Resultados General'!$C$10:$CG$10,0),0),"")</f>
        <v>#NAME?</v>
      </c>
      <c r="CW184" s="29" t="str">
        <f t="shared" ca="1" si="208"/>
        <v/>
      </c>
      <c r="CX184" s="29" t="str">
        <f t="shared" ca="1" si="209"/>
        <v/>
      </c>
      <c r="CY184" s="29" t="e">
        <f ca="1">+_xlfn.IFNA(VLOOKUP($B184,'Resultados General'!$C$11:$CG$510,MATCH(CY$6,'Resultados General'!$C$10:$CG$10,0),0),"")</f>
        <v>#NAME?</v>
      </c>
      <c r="CZ184" s="29" t="str">
        <f t="shared" ca="1" si="210"/>
        <v/>
      </c>
      <c r="DA184" s="29" t="str">
        <f t="shared" ca="1" si="211"/>
        <v/>
      </c>
      <c r="DB184" s="29" t="e">
        <f ca="1">+_xlfn.IFNA(VLOOKUP($B184,'Resultados General'!$C$11:$CG$510,MATCH(DB$6,'Resultados General'!$C$10:$CG$10,0),0),"")</f>
        <v>#NAME?</v>
      </c>
      <c r="DC184" s="29" t="str">
        <f t="shared" ca="1" si="212"/>
        <v/>
      </c>
      <c r="DD184" s="29" t="str">
        <f t="shared" ca="1" si="213"/>
        <v/>
      </c>
      <c r="DE184" s="29" t="e">
        <f ca="1">+_xlfn.IFNA(VLOOKUP($B184,'Resultados General'!$C$11:$CG$510,MATCH(DE$6,'Resultados General'!$C$10:$CG$10,0),0),"")</f>
        <v>#NAME?</v>
      </c>
      <c r="DF184" s="29" t="str">
        <f t="shared" ca="1" si="214"/>
        <v/>
      </c>
      <c r="DG184" s="29" t="str">
        <f t="shared" ca="1" si="215"/>
        <v/>
      </c>
      <c r="DH184" s="29" t="e">
        <f ca="1">+_xlfn.IFNA(VLOOKUP($B184,'Resultados General'!$C$11:$CG$510,MATCH(DH$6,'Resultados General'!$C$10:$CG$10,0),0),"")</f>
        <v>#NAME?</v>
      </c>
      <c r="DI184" s="29" t="str">
        <f t="shared" ca="1" si="216"/>
        <v/>
      </c>
      <c r="DJ184" s="29" t="str">
        <f t="shared" ca="1" si="217"/>
        <v/>
      </c>
      <c r="DK184" s="29" t="e">
        <f ca="1">+_xlfn.IFNA(VLOOKUP($B184,'Resultados General'!$C$11:$CG$510,MATCH(DK$6,'Resultados General'!$C$10:$CG$10,0),0),"")</f>
        <v>#NAME?</v>
      </c>
      <c r="DL184" s="29" t="str">
        <f t="shared" ca="1" si="218"/>
        <v/>
      </c>
      <c r="DM184" s="29" t="str">
        <f t="shared" ca="1" si="219"/>
        <v/>
      </c>
      <c r="DN184" s="29" t="e">
        <f ca="1">+_xlfn.IFNA(VLOOKUP($B184,'Resultados General'!$C$11:$CG$510,MATCH(DN$6,'Resultados General'!$C$10:$CG$10,0),0),"")</f>
        <v>#NAME?</v>
      </c>
      <c r="DO184" s="29" t="str">
        <f t="shared" ca="1" si="220"/>
        <v/>
      </c>
      <c r="DP184" s="29" t="str">
        <f t="shared" ca="1" si="221"/>
        <v/>
      </c>
    </row>
    <row r="185" spans="2:120">
      <c r="B185" s="219" t="str">
        <f>+IF('Resultados General'!C188="","",'Resultados General'!C188)</f>
        <v/>
      </c>
      <c r="C185" s="134" t="e">
        <f ca="1">+_xlfn.IFNA(VLOOKUP('Distribución de puestos'!B185,'Resultados General'!$C$11:$J$510,8,0),"")</f>
        <v>#NAME?</v>
      </c>
      <c r="D185" s="135" t="e">
        <f ca="1">+_xlfn.IFNA(VLOOKUP(B185,'Resultados General'!$C$11:$L$510,10,0),"")</f>
        <v>#NAME?</v>
      </c>
      <c r="E185" s="26" t="s">
        <v>76</v>
      </c>
      <c r="F185" s="26" t="s">
        <v>76</v>
      </c>
      <c r="G185" s="135" t="str">
        <f t="shared" ca="1" si="222"/>
        <v/>
      </c>
      <c r="H185" s="135" t="str">
        <f t="shared" ca="1" si="223"/>
        <v/>
      </c>
      <c r="I185" s="219" t="str">
        <f t="shared" si="224"/>
        <v/>
      </c>
      <c r="J185" s="138"/>
      <c r="M185" s="29" t="e">
        <f ca="1">+_xlfn.IFNA(VLOOKUP($B185,'Resultados General'!$C$11:$CG$510,MATCH(M$6,'Resultados General'!$C$10:$CG$10,0),0),"")</f>
        <v>#NAME?</v>
      </c>
      <c r="N185" s="29" t="str">
        <f t="shared" ca="1" si="150"/>
        <v/>
      </c>
      <c r="O185" s="29" t="str">
        <f t="shared" ca="1" si="151"/>
        <v/>
      </c>
      <c r="P185" s="29" t="e">
        <f ca="1">+_xlfn.IFNA(VLOOKUP($B185,'Resultados General'!$C$11:$CG$510,MATCH(P$6,'Resultados General'!$C$10:$CG$10,0),0),"")</f>
        <v>#NAME?</v>
      </c>
      <c r="Q185" s="29" t="str">
        <f t="shared" ca="1" si="152"/>
        <v/>
      </c>
      <c r="R185" s="29" t="str">
        <f t="shared" ca="1" si="153"/>
        <v/>
      </c>
      <c r="S185" s="29" t="e">
        <f ca="1">+_xlfn.IFNA(VLOOKUP($B185,'Resultados General'!$C$11:$CG$510,MATCH(S$6,'Resultados General'!$C$10:$CG$10,0),0),"")</f>
        <v>#NAME?</v>
      </c>
      <c r="T185" s="29" t="str">
        <f t="shared" ca="1" si="154"/>
        <v/>
      </c>
      <c r="U185" s="29" t="str">
        <f t="shared" ca="1" si="155"/>
        <v/>
      </c>
      <c r="V185" s="29" t="e">
        <f ca="1">+_xlfn.IFNA(VLOOKUP($B185,'Resultados General'!$C$11:$CG$510,MATCH(V$6,'Resultados General'!$C$10:$CG$10,0),0),"")</f>
        <v>#NAME?</v>
      </c>
      <c r="W185" s="29" t="str">
        <f t="shared" ca="1" si="156"/>
        <v/>
      </c>
      <c r="X185" s="29" t="str">
        <f t="shared" ca="1" si="157"/>
        <v/>
      </c>
      <c r="Y185" s="29" t="e">
        <f ca="1">+_xlfn.IFNA(VLOOKUP($B185,'Resultados General'!$C$11:$CG$510,MATCH(Y$6,'Resultados General'!$C$10:$CG$10,0),0),"")</f>
        <v>#NAME?</v>
      </c>
      <c r="Z185" s="29" t="str">
        <f t="shared" ca="1" si="158"/>
        <v/>
      </c>
      <c r="AA185" s="29" t="str">
        <f t="shared" ca="1" si="159"/>
        <v/>
      </c>
      <c r="AB185" s="29" t="e">
        <f ca="1">+_xlfn.IFNA(VLOOKUP($B185,'Resultados General'!$C$11:$CG$510,MATCH(AB$6,'Resultados General'!$C$10:$CG$10,0),0),"")</f>
        <v>#NAME?</v>
      </c>
      <c r="AC185" s="29" t="str">
        <f t="shared" ca="1" si="160"/>
        <v/>
      </c>
      <c r="AD185" s="29" t="str">
        <f t="shared" ca="1" si="161"/>
        <v/>
      </c>
      <c r="AE185" s="29" t="e">
        <f ca="1">+_xlfn.IFNA(VLOOKUP($B185,'Resultados General'!$C$11:$CG$510,MATCH(AE$6,'Resultados General'!$C$10:$CG$10,0),0),"")</f>
        <v>#NAME?</v>
      </c>
      <c r="AF185" s="29" t="str">
        <f t="shared" ca="1" si="162"/>
        <v/>
      </c>
      <c r="AG185" s="29" t="str">
        <f t="shared" ca="1" si="163"/>
        <v/>
      </c>
      <c r="AH185" s="29" t="e">
        <f ca="1">+_xlfn.IFNA(VLOOKUP($B185,'Resultados General'!$C$11:$CG$510,MATCH(AH$6,'Resultados General'!$C$10:$CG$10,0),0),"")</f>
        <v>#NAME?</v>
      </c>
      <c r="AI185" s="29" t="str">
        <f t="shared" ca="1" si="164"/>
        <v/>
      </c>
      <c r="AJ185" s="29" t="str">
        <f t="shared" ca="1" si="165"/>
        <v/>
      </c>
      <c r="AK185" s="29" t="e">
        <f ca="1">+_xlfn.IFNA(VLOOKUP($B185,'Resultados General'!$C$11:$CG$510,MATCH(AK$6,'Resultados General'!$C$10:$CG$10,0),0),"")</f>
        <v>#NAME?</v>
      </c>
      <c r="AL185" s="29" t="str">
        <f t="shared" ca="1" si="166"/>
        <v/>
      </c>
      <c r="AM185" s="29" t="str">
        <f t="shared" ca="1" si="167"/>
        <v/>
      </c>
      <c r="AN185" s="29" t="e">
        <f ca="1">+_xlfn.IFNA(VLOOKUP($B185,'Resultados General'!$C$11:$CG$510,MATCH(AN$6,'Resultados General'!$C$10:$CG$10,0),0),"")</f>
        <v>#NAME?</v>
      </c>
      <c r="AO185" s="29" t="str">
        <f t="shared" ca="1" si="168"/>
        <v/>
      </c>
      <c r="AP185" s="29" t="str">
        <f t="shared" ca="1" si="169"/>
        <v/>
      </c>
      <c r="AQ185" s="29" t="e">
        <f ca="1">+_xlfn.IFNA(VLOOKUP($B185,'Resultados General'!$C$11:$CG$510,MATCH(AQ$6,'Resultados General'!$C$10:$CG$10,0),0),"")</f>
        <v>#NAME?</v>
      </c>
      <c r="AR185" s="29" t="str">
        <f t="shared" ca="1" si="170"/>
        <v/>
      </c>
      <c r="AS185" s="29" t="str">
        <f t="shared" ca="1" si="171"/>
        <v/>
      </c>
      <c r="AT185" s="29" t="e">
        <f ca="1">+_xlfn.IFNA(VLOOKUP($B185,'Resultados General'!$C$11:$CG$510,MATCH(AT$6,'Resultados General'!$C$10:$CG$10,0),0),"")</f>
        <v>#NAME?</v>
      </c>
      <c r="AU185" s="29" t="str">
        <f t="shared" ca="1" si="172"/>
        <v/>
      </c>
      <c r="AV185" s="29" t="str">
        <f t="shared" ca="1" si="173"/>
        <v/>
      </c>
      <c r="AW185" s="29" t="e">
        <f ca="1">+_xlfn.IFNA(VLOOKUP($B185,'Resultados General'!$C$11:$CG$510,MATCH(AW$6,'Resultados General'!$C$10:$CG$10,0),0),"")</f>
        <v>#NAME?</v>
      </c>
      <c r="AX185" s="29" t="str">
        <f t="shared" ca="1" si="174"/>
        <v/>
      </c>
      <c r="AY185" s="29" t="str">
        <f t="shared" ca="1" si="175"/>
        <v/>
      </c>
      <c r="AZ185" s="29" t="e">
        <f ca="1">+_xlfn.IFNA(VLOOKUP($B185,'Resultados General'!$C$11:$CG$510,MATCH(AZ$6,'Resultados General'!$C$10:$CG$10,0),0),"")</f>
        <v>#NAME?</v>
      </c>
      <c r="BA185" s="29" t="str">
        <f t="shared" ca="1" si="176"/>
        <v/>
      </c>
      <c r="BB185" s="29" t="str">
        <f t="shared" ca="1" si="177"/>
        <v/>
      </c>
      <c r="BC185" s="29" t="e">
        <f ca="1">+_xlfn.IFNA(VLOOKUP($B185,'Resultados General'!$C$11:$CG$510,MATCH(BC$6,'Resultados General'!$C$10:$CG$10,0),0),"")</f>
        <v>#NAME?</v>
      </c>
      <c r="BD185" s="29" t="str">
        <f t="shared" ca="1" si="178"/>
        <v/>
      </c>
      <c r="BE185" s="29" t="str">
        <f t="shared" ca="1" si="179"/>
        <v/>
      </c>
      <c r="BF185" s="29" t="e">
        <f ca="1">+_xlfn.IFNA(VLOOKUP($B185,'Resultados General'!$C$11:$CG$510,MATCH(BF$6,'Resultados General'!$C$10:$CG$10,0),0),"")</f>
        <v>#NAME?</v>
      </c>
      <c r="BG185" s="29" t="str">
        <f t="shared" ca="1" si="180"/>
        <v/>
      </c>
      <c r="BH185" s="29" t="str">
        <f t="shared" ca="1" si="181"/>
        <v/>
      </c>
      <c r="BI185" s="29" t="e">
        <f ca="1">+_xlfn.IFNA(VLOOKUP($B185,'Resultados General'!$C$11:$CG$510,MATCH(BI$6,'Resultados General'!$C$10:$CG$10,0),0),"")</f>
        <v>#NAME?</v>
      </c>
      <c r="BJ185" s="29" t="str">
        <f t="shared" ca="1" si="182"/>
        <v/>
      </c>
      <c r="BK185" s="29" t="str">
        <f t="shared" ca="1" si="183"/>
        <v/>
      </c>
      <c r="BL185" s="29" t="e">
        <f ca="1">+_xlfn.IFNA(VLOOKUP($B185,'Resultados General'!$C$11:$CG$510,MATCH(BL$6,'Resultados General'!$C$10:$CG$10,0),0),"")</f>
        <v>#NAME?</v>
      </c>
      <c r="BM185" s="29" t="str">
        <f t="shared" ca="1" si="184"/>
        <v/>
      </c>
      <c r="BN185" s="29" t="str">
        <f t="shared" ca="1" si="185"/>
        <v/>
      </c>
      <c r="BO185" s="29" t="e">
        <f ca="1">+_xlfn.IFNA(VLOOKUP($B185,'Resultados General'!$C$11:$CG$510,MATCH(BO$6,'Resultados General'!$C$10:$CG$10,0),0),"")</f>
        <v>#NAME?</v>
      </c>
      <c r="BP185" s="29" t="str">
        <f t="shared" ca="1" si="186"/>
        <v/>
      </c>
      <c r="BQ185" s="29" t="str">
        <f t="shared" ca="1" si="187"/>
        <v/>
      </c>
      <c r="BR185" s="29" t="e">
        <f ca="1">+_xlfn.IFNA(VLOOKUP($B185,'Resultados General'!$C$11:$CG$510,MATCH(BR$6,'Resultados General'!$C$10:$CG$10,0),0),"")</f>
        <v>#NAME?</v>
      </c>
      <c r="BS185" s="29" t="str">
        <f t="shared" ca="1" si="188"/>
        <v/>
      </c>
      <c r="BT185" s="29" t="str">
        <f t="shared" ca="1" si="189"/>
        <v/>
      </c>
      <c r="BU185" s="29" t="e">
        <f ca="1">+_xlfn.IFNA(VLOOKUP($B185,'Resultados General'!$C$11:$CG$510,MATCH(BU$6,'Resultados General'!$C$10:$CG$10,0),0),"")</f>
        <v>#NAME?</v>
      </c>
      <c r="BV185" s="29" t="str">
        <f t="shared" ca="1" si="190"/>
        <v/>
      </c>
      <c r="BW185" s="29" t="str">
        <f t="shared" ca="1" si="191"/>
        <v/>
      </c>
      <c r="BX185" s="29" t="e">
        <f ca="1">+_xlfn.IFNA(VLOOKUP($B185,'Resultados General'!$C$11:$CG$510,MATCH(BX$6,'Resultados General'!$C$10:$CG$10,0),0),"")</f>
        <v>#NAME?</v>
      </c>
      <c r="BY185" s="29" t="str">
        <f t="shared" ca="1" si="192"/>
        <v/>
      </c>
      <c r="BZ185" s="29" t="str">
        <f t="shared" ca="1" si="193"/>
        <v/>
      </c>
      <c r="CA185" s="29" t="e">
        <f ca="1">+_xlfn.IFNA(VLOOKUP($B185,'Resultados General'!$C$11:$CG$510,MATCH(CA$6,'Resultados General'!$C$10:$CG$10,0),0),"")</f>
        <v>#NAME?</v>
      </c>
      <c r="CB185" s="29" t="str">
        <f t="shared" ca="1" si="194"/>
        <v/>
      </c>
      <c r="CC185" s="29" t="str">
        <f t="shared" ca="1" si="195"/>
        <v/>
      </c>
      <c r="CD185" s="29" t="e">
        <f ca="1">+_xlfn.IFNA(VLOOKUP($B185,'Resultados General'!$C$11:$CG$510,MATCH(CD$6,'Resultados General'!$C$10:$CG$10,0),0),"")</f>
        <v>#NAME?</v>
      </c>
      <c r="CE185" s="29" t="str">
        <f t="shared" ca="1" si="196"/>
        <v/>
      </c>
      <c r="CF185" s="29" t="str">
        <f t="shared" ca="1" si="197"/>
        <v/>
      </c>
      <c r="CG185" s="29" t="e">
        <f ca="1">+_xlfn.IFNA(VLOOKUP($B185,'Resultados General'!$C$11:$CG$510,MATCH(CG$6,'Resultados General'!$C$10:$CG$10,0),0),"")</f>
        <v>#NAME?</v>
      </c>
      <c r="CH185" s="29" t="str">
        <f t="shared" ca="1" si="198"/>
        <v/>
      </c>
      <c r="CI185" s="29" t="str">
        <f t="shared" ca="1" si="199"/>
        <v/>
      </c>
      <c r="CJ185" s="29" t="e">
        <f ca="1">+_xlfn.IFNA(VLOOKUP($B185,'Resultados General'!$C$11:$CG$510,MATCH(CJ$6,'Resultados General'!$C$10:$CG$10,0),0),"")</f>
        <v>#NAME?</v>
      </c>
      <c r="CK185" s="29" t="str">
        <f t="shared" ca="1" si="200"/>
        <v/>
      </c>
      <c r="CL185" s="29" t="str">
        <f t="shared" ca="1" si="201"/>
        <v/>
      </c>
      <c r="CM185" s="29" t="e">
        <f ca="1">+_xlfn.IFNA(VLOOKUP($B185,'Resultados General'!$C$11:$CG$510,MATCH(CM$6,'Resultados General'!$C$10:$CG$10,0),0),"")</f>
        <v>#NAME?</v>
      </c>
      <c r="CN185" s="29" t="str">
        <f t="shared" ca="1" si="202"/>
        <v/>
      </c>
      <c r="CO185" s="29" t="str">
        <f t="shared" ca="1" si="203"/>
        <v/>
      </c>
      <c r="CP185" s="29" t="e">
        <f ca="1">+_xlfn.IFNA(VLOOKUP($B185,'Resultados General'!$C$11:$CG$510,MATCH(CP$6,'Resultados General'!$C$10:$CG$10,0),0),"")</f>
        <v>#NAME?</v>
      </c>
      <c r="CQ185" s="29" t="str">
        <f t="shared" ca="1" si="204"/>
        <v/>
      </c>
      <c r="CR185" s="29" t="str">
        <f t="shared" ca="1" si="205"/>
        <v/>
      </c>
      <c r="CS185" s="29" t="e">
        <f ca="1">+_xlfn.IFNA(VLOOKUP($B185,'Resultados General'!$C$11:$CG$510,MATCH(CS$6,'Resultados General'!$C$10:$CG$10,0),0),"")</f>
        <v>#NAME?</v>
      </c>
      <c r="CT185" s="29" t="str">
        <f t="shared" ca="1" si="206"/>
        <v/>
      </c>
      <c r="CU185" s="29" t="str">
        <f t="shared" ca="1" si="207"/>
        <v/>
      </c>
      <c r="CV185" s="29" t="e">
        <f ca="1">+_xlfn.IFNA(VLOOKUP($B185,'Resultados General'!$C$11:$CG$510,MATCH(CV$6,'Resultados General'!$C$10:$CG$10,0),0),"")</f>
        <v>#NAME?</v>
      </c>
      <c r="CW185" s="29" t="str">
        <f t="shared" ca="1" si="208"/>
        <v/>
      </c>
      <c r="CX185" s="29" t="str">
        <f t="shared" ca="1" si="209"/>
        <v/>
      </c>
      <c r="CY185" s="29" t="e">
        <f ca="1">+_xlfn.IFNA(VLOOKUP($B185,'Resultados General'!$C$11:$CG$510,MATCH(CY$6,'Resultados General'!$C$10:$CG$10,0),0),"")</f>
        <v>#NAME?</v>
      </c>
      <c r="CZ185" s="29" t="str">
        <f t="shared" ca="1" si="210"/>
        <v/>
      </c>
      <c r="DA185" s="29" t="str">
        <f t="shared" ca="1" si="211"/>
        <v/>
      </c>
      <c r="DB185" s="29" t="e">
        <f ca="1">+_xlfn.IFNA(VLOOKUP($B185,'Resultados General'!$C$11:$CG$510,MATCH(DB$6,'Resultados General'!$C$10:$CG$10,0),0),"")</f>
        <v>#NAME?</v>
      </c>
      <c r="DC185" s="29" t="str">
        <f t="shared" ca="1" si="212"/>
        <v/>
      </c>
      <c r="DD185" s="29" t="str">
        <f t="shared" ca="1" si="213"/>
        <v/>
      </c>
      <c r="DE185" s="29" t="e">
        <f ca="1">+_xlfn.IFNA(VLOOKUP($B185,'Resultados General'!$C$11:$CG$510,MATCH(DE$6,'Resultados General'!$C$10:$CG$10,0),0),"")</f>
        <v>#NAME?</v>
      </c>
      <c r="DF185" s="29" t="str">
        <f t="shared" ca="1" si="214"/>
        <v/>
      </c>
      <c r="DG185" s="29" t="str">
        <f t="shared" ca="1" si="215"/>
        <v/>
      </c>
      <c r="DH185" s="29" t="e">
        <f ca="1">+_xlfn.IFNA(VLOOKUP($B185,'Resultados General'!$C$11:$CG$510,MATCH(DH$6,'Resultados General'!$C$10:$CG$10,0),0),"")</f>
        <v>#NAME?</v>
      </c>
      <c r="DI185" s="29" t="str">
        <f t="shared" ca="1" si="216"/>
        <v/>
      </c>
      <c r="DJ185" s="29" t="str">
        <f t="shared" ca="1" si="217"/>
        <v/>
      </c>
      <c r="DK185" s="29" t="e">
        <f ca="1">+_xlfn.IFNA(VLOOKUP($B185,'Resultados General'!$C$11:$CG$510,MATCH(DK$6,'Resultados General'!$C$10:$CG$10,0),0),"")</f>
        <v>#NAME?</v>
      </c>
      <c r="DL185" s="29" t="str">
        <f t="shared" ca="1" si="218"/>
        <v/>
      </c>
      <c r="DM185" s="29" t="str">
        <f t="shared" ca="1" si="219"/>
        <v/>
      </c>
      <c r="DN185" s="29" t="e">
        <f ca="1">+_xlfn.IFNA(VLOOKUP($B185,'Resultados General'!$C$11:$CG$510,MATCH(DN$6,'Resultados General'!$C$10:$CG$10,0),0),"")</f>
        <v>#NAME?</v>
      </c>
      <c r="DO185" s="29" t="str">
        <f t="shared" ca="1" si="220"/>
        <v/>
      </c>
      <c r="DP185" s="29" t="str">
        <f t="shared" ca="1" si="221"/>
        <v/>
      </c>
    </row>
    <row r="186" spans="2:120">
      <c r="B186" s="219" t="str">
        <f>+IF('Resultados General'!C189="","",'Resultados General'!C189)</f>
        <v/>
      </c>
      <c r="C186" s="134" t="e">
        <f ca="1">+_xlfn.IFNA(VLOOKUP('Distribución de puestos'!B186,'Resultados General'!$C$11:$J$510,8,0),"")</f>
        <v>#NAME?</v>
      </c>
      <c r="D186" s="135" t="e">
        <f ca="1">+_xlfn.IFNA(VLOOKUP(B186,'Resultados General'!$C$11:$L$510,10,0),"")</f>
        <v>#NAME?</v>
      </c>
      <c r="E186" s="26" t="s">
        <v>76</v>
      </c>
      <c r="F186" s="26" t="s">
        <v>76</v>
      </c>
      <c r="G186" s="135" t="str">
        <f t="shared" ca="1" si="222"/>
        <v/>
      </c>
      <c r="H186" s="135" t="str">
        <f t="shared" ca="1" si="223"/>
        <v/>
      </c>
      <c r="I186" s="219" t="str">
        <f t="shared" si="224"/>
        <v/>
      </c>
      <c r="J186" s="138"/>
      <c r="M186" s="29" t="e">
        <f ca="1">+_xlfn.IFNA(VLOOKUP($B186,'Resultados General'!$C$11:$CG$510,MATCH(M$6,'Resultados General'!$C$10:$CG$10,0),0),"")</f>
        <v>#NAME?</v>
      </c>
      <c r="N186" s="29" t="str">
        <f t="shared" ca="1" si="150"/>
        <v/>
      </c>
      <c r="O186" s="29" t="str">
        <f t="shared" ca="1" si="151"/>
        <v/>
      </c>
      <c r="P186" s="29" t="e">
        <f ca="1">+_xlfn.IFNA(VLOOKUP($B186,'Resultados General'!$C$11:$CG$510,MATCH(P$6,'Resultados General'!$C$10:$CG$10,0),0),"")</f>
        <v>#NAME?</v>
      </c>
      <c r="Q186" s="29" t="str">
        <f t="shared" ca="1" si="152"/>
        <v/>
      </c>
      <c r="R186" s="29" t="str">
        <f t="shared" ca="1" si="153"/>
        <v/>
      </c>
      <c r="S186" s="29" t="e">
        <f ca="1">+_xlfn.IFNA(VLOOKUP($B186,'Resultados General'!$C$11:$CG$510,MATCH(S$6,'Resultados General'!$C$10:$CG$10,0),0),"")</f>
        <v>#NAME?</v>
      </c>
      <c r="T186" s="29" t="str">
        <f t="shared" ca="1" si="154"/>
        <v/>
      </c>
      <c r="U186" s="29" t="str">
        <f t="shared" ca="1" si="155"/>
        <v/>
      </c>
      <c r="V186" s="29" t="e">
        <f ca="1">+_xlfn.IFNA(VLOOKUP($B186,'Resultados General'!$C$11:$CG$510,MATCH(V$6,'Resultados General'!$C$10:$CG$10,0),0),"")</f>
        <v>#NAME?</v>
      </c>
      <c r="W186" s="29" t="str">
        <f t="shared" ca="1" si="156"/>
        <v/>
      </c>
      <c r="X186" s="29" t="str">
        <f t="shared" ca="1" si="157"/>
        <v/>
      </c>
      <c r="Y186" s="29" t="e">
        <f ca="1">+_xlfn.IFNA(VLOOKUP($B186,'Resultados General'!$C$11:$CG$510,MATCH(Y$6,'Resultados General'!$C$10:$CG$10,0),0),"")</f>
        <v>#NAME?</v>
      </c>
      <c r="Z186" s="29" t="str">
        <f t="shared" ca="1" si="158"/>
        <v/>
      </c>
      <c r="AA186" s="29" t="str">
        <f t="shared" ca="1" si="159"/>
        <v/>
      </c>
      <c r="AB186" s="29" t="e">
        <f ca="1">+_xlfn.IFNA(VLOOKUP($B186,'Resultados General'!$C$11:$CG$510,MATCH(AB$6,'Resultados General'!$C$10:$CG$10,0),0),"")</f>
        <v>#NAME?</v>
      </c>
      <c r="AC186" s="29" t="str">
        <f t="shared" ca="1" si="160"/>
        <v/>
      </c>
      <c r="AD186" s="29" t="str">
        <f t="shared" ca="1" si="161"/>
        <v/>
      </c>
      <c r="AE186" s="29" t="e">
        <f ca="1">+_xlfn.IFNA(VLOOKUP($B186,'Resultados General'!$C$11:$CG$510,MATCH(AE$6,'Resultados General'!$C$10:$CG$10,0),0),"")</f>
        <v>#NAME?</v>
      </c>
      <c r="AF186" s="29" t="str">
        <f t="shared" ca="1" si="162"/>
        <v/>
      </c>
      <c r="AG186" s="29" t="str">
        <f t="shared" ca="1" si="163"/>
        <v/>
      </c>
      <c r="AH186" s="29" t="e">
        <f ca="1">+_xlfn.IFNA(VLOOKUP($B186,'Resultados General'!$C$11:$CG$510,MATCH(AH$6,'Resultados General'!$C$10:$CG$10,0),0),"")</f>
        <v>#NAME?</v>
      </c>
      <c r="AI186" s="29" t="str">
        <f t="shared" ca="1" si="164"/>
        <v/>
      </c>
      <c r="AJ186" s="29" t="str">
        <f t="shared" ca="1" si="165"/>
        <v/>
      </c>
      <c r="AK186" s="29" t="e">
        <f ca="1">+_xlfn.IFNA(VLOOKUP($B186,'Resultados General'!$C$11:$CG$510,MATCH(AK$6,'Resultados General'!$C$10:$CG$10,0),0),"")</f>
        <v>#NAME?</v>
      </c>
      <c r="AL186" s="29" t="str">
        <f t="shared" ca="1" si="166"/>
        <v/>
      </c>
      <c r="AM186" s="29" t="str">
        <f t="shared" ca="1" si="167"/>
        <v/>
      </c>
      <c r="AN186" s="29" t="e">
        <f ca="1">+_xlfn.IFNA(VLOOKUP($B186,'Resultados General'!$C$11:$CG$510,MATCH(AN$6,'Resultados General'!$C$10:$CG$10,0),0),"")</f>
        <v>#NAME?</v>
      </c>
      <c r="AO186" s="29" t="str">
        <f t="shared" ca="1" si="168"/>
        <v/>
      </c>
      <c r="AP186" s="29" t="str">
        <f t="shared" ca="1" si="169"/>
        <v/>
      </c>
      <c r="AQ186" s="29" t="e">
        <f ca="1">+_xlfn.IFNA(VLOOKUP($B186,'Resultados General'!$C$11:$CG$510,MATCH(AQ$6,'Resultados General'!$C$10:$CG$10,0),0),"")</f>
        <v>#NAME?</v>
      </c>
      <c r="AR186" s="29" t="str">
        <f t="shared" ca="1" si="170"/>
        <v/>
      </c>
      <c r="AS186" s="29" t="str">
        <f t="shared" ca="1" si="171"/>
        <v/>
      </c>
      <c r="AT186" s="29" t="e">
        <f ca="1">+_xlfn.IFNA(VLOOKUP($B186,'Resultados General'!$C$11:$CG$510,MATCH(AT$6,'Resultados General'!$C$10:$CG$10,0),0),"")</f>
        <v>#NAME?</v>
      </c>
      <c r="AU186" s="29" t="str">
        <f t="shared" ca="1" si="172"/>
        <v/>
      </c>
      <c r="AV186" s="29" t="str">
        <f t="shared" ca="1" si="173"/>
        <v/>
      </c>
      <c r="AW186" s="29" t="e">
        <f ca="1">+_xlfn.IFNA(VLOOKUP($B186,'Resultados General'!$C$11:$CG$510,MATCH(AW$6,'Resultados General'!$C$10:$CG$10,0),0),"")</f>
        <v>#NAME?</v>
      </c>
      <c r="AX186" s="29" t="str">
        <f t="shared" ca="1" si="174"/>
        <v/>
      </c>
      <c r="AY186" s="29" t="str">
        <f t="shared" ca="1" si="175"/>
        <v/>
      </c>
      <c r="AZ186" s="29" t="e">
        <f ca="1">+_xlfn.IFNA(VLOOKUP($B186,'Resultados General'!$C$11:$CG$510,MATCH(AZ$6,'Resultados General'!$C$10:$CG$10,0),0),"")</f>
        <v>#NAME?</v>
      </c>
      <c r="BA186" s="29" t="str">
        <f t="shared" ca="1" si="176"/>
        <v/>
      </c>
      <c r="BB186" s="29" t="str">
        <f t="shared" ca="1" si="177"/>
        <v/>
      </c>
      <c r="BC186" s="29" t="e">
        <f ca="1">+_xlfn.IFNA(VLOOKUP($B186,'Resultados General'!$C$11:$CG$510,MATCH(BC$6,'Resultados General'!$C$10:$CG$10,0),0),"")</f>
        <v>#NAME?</v>
      </c>
      <c r="BD186" s="29" t="str">
        <f t="shared" ca="1" si="178"/>
        <v/>
      </c>
      <c r="BE186" s="29" t="str">
        <f t="shared" ca="1" si="179"/>
        <v/>
      </c>
      <c r="BF186" s="29" t="e">
        <f ca="1">+_xlfn.IFNA(VLOOKUP($B186,'Resultados General'!$C$11:$CG$510,MATCH(BF$6,'Resultados General'!$C$10:$CG$10,0),0),"")</f>
        <v>#NAME?</v>
      </c>
      <c r="BG186" s="29" t="str">
        <f t="shared" ca="1" si="180"/>
        <v/>
      </c>
      <c r="BH186" s="29" t="str">
        <f t="shared" ca="1" si="181"/>
        <v/>
      </c>
      <c r="BI186" s="29" t="e">
        <f ca="1">+_xlfn.IFNA(VLOOKUP($B186,'Resultados General'!$C$11:$CG$510,MATCH(BI$6,'Resultados General'!$C$10:$CG$10,0),0),"")</f>
        <v>#NAME?</v>
      </c>
      <c r="BJ186" s="29" t="str">
        <f t="shared" ca="1" si="182"/>
        <v/>
      </c>
      <c r="BK186" s="29" t="str">
        <f t="shared" ca="1" si="183"/>
        <v/>
      </c>
      <c r="BL186" s="29" t="e">
        <f ca="1">+_xlfn.IFNA(VLOOKUP($B186,'Resultados General'!$C$11:$CG$510,MATCH(BL$6,'Resultados General'!$C$10:$CG$10,0),0),"")</f>
        <v>#NAME?</v>
      </c>
      <c r="BM186" s="29" t="str">
        <f t="shared" ca="1" si="184"/>
        <v/>
      </c>
      <c r="BN186" s="29" t="str">
        <f t="shared" ca="1" si="185"/>
        <v/>
      </c>
      <c r="BO186" s="29" t="e">
        <f ca="1">+_xlfn.IFNA(VLOOKUP($B186,'Resultados General'!$C$11:$CG$510,MATCH(BO$6,'Resultados General'!$C$10:$CG$10,0),0),"")</f>
        <v>#NAME?</v>
      </c>
      <c r="BP186" s="29" t="str">
        <f t="shared" ca="1" si="186"/>
        <v/>
      </c>
      <c r="BQ186" s="29" t="str">
        <f t="shared" ca="1" si="187"/>
        <v/>
      </c>
      <c r="BR186" s="29" t="e">
        <f ca="1">+_xlfn.IFNA(VLOOKUP($B186,'Resultados General'!$C$11:$CG$510,MATCH(BR$6,'Resultados General'!$C$10:$CG$10,0),0),"")</f>
        <v>#NAME?</v>
      </c>
      <c r="BS186" s="29" t="str">
        <f t="shared" ca="1" si="188"/>
        <v/>
      </c>
      <c r="BT186" s="29" t="str">
        <f t="shared" ca="1" si="189"/>
        <v/>
      </c>
      <c r="BU186" s="29" t="e">
        <f ca="1">+_xlfn.IFNA(VLOOKUP($B186,'Resultados General'!$C$11:$CG$510,MATCH(BU$6,'Resultados General'!$C$10:$CG$10,0),0),"")</f>
        <v>#NAME?</v>
      </c>
      <c r="BV186" s="29" t="str">
        <f t="shared" ca="1" si="190"/>
        <v/>
      </c>
      <c r="BW186" s="29" t="str">
        <f t="shared" ca="1" si="191"/>
        <v/>
      </c>
      <c r="BX186" s="29" t="e">
        <f ca="1">+_xlfn.IFNA(VLOOKUP($B186,'Resultados General'!$C$11:$CG$510,MATCH(BX$6,'Resultados General'!$C$10:$CG$10,0),0),"")</f>
        <v>#NAME?</v>
      </c>
      <c r="BY186" s="29" t="str">
        <f t="shared" ca="1" si="192"/>
        <v/>
      </c>
      <c r="BZ186" s="29" t="str">
        <f t="shared" ca="1" si="193"/>
        <v/>
      </c>
      <c r="CA186" s="29" t="e">
        <f ca="1">+_xlfn.IFNA(VLOOKUP($B186,'Resultados General'!$C$11:$CG$510,MATCH(CA$6,'Resultados General'!$C$10:$CG$10,0),0),"")</f>
        <v>#NAME?</v>
      </c>
      <c r="CB186" s="29" t="str">
        <f t="shared" ca="1" si="194"/>
        <v/>
      </c>
      <c r="CC186" s="29" t="str">
        <f t="shared" ca="1" si="195"/>
        <v/>
      </c>
      <c r="CD186" s="29" t="e">
        <f ca="1">+_xlfn.IFNA(VLOOKUP($B186,'Resultados General'!$C$11:$CG$510,MATCH(CD$6,'Resultados General'!$C$10:$CG$10,0),0),"")</f>
        <v>#NAME?</v>
      </c>
      <c r="CE186" s="29" t="str">
        <f t="shared" ca="1" si="196"/>
        <v/>
      </c>
      <c r="CF186" s="29" t="str">
        <f t="shared" ca="1" si="197"/>
        <v/>
      </c>
      <c r="CG186" s="29" t="e">
        <f ca="1">+_xlfn.IFNA(VLOOKUP($B186,'Resultados General'!$C$11:$CG$510,MATCH(CG$6,'Resultados General'!$C$10:$CG$10,0),0),"")</f>
        <v>#NAME?</v>
      </c>
      <c r="CH186" s="29" t="str">
        <f t="shared" ca="1" si="198"/>
        <v/>
      </c>
      <c r="CI186" s="29" t="str">
        <f t="shared" ca="1" si="199"/>
        <v/>
      </c>
      <c r="CJ186" s="29" t="e">
        <f ca="1">+_xlfn.IFNA(VLOOKUP($B186,'Resultados General'!$C$11:$CG$510,MATCH(CJ$6,'Resultados General'!$C$10:$CG$10,0),0),"")</f>
        <v>#NAME?</v>
      </c>
      <c r="CK186" s="29" t="str">
        <f t="shared" ca="1" si="200"/>
        <v/>
      </c>
      <c r="CL186" s="29" t="str">
        <f t="shared" ca="1" si="201"/>
        <v/>
      </c>
      <c r="CM186" s="29" t="e">
        <f ca="1">+_xlfn.IFNA(VLOOKUP($B186,'Resultados General'!$C$11:$CG$510,MATCH(CM$6,'Resultados General'!$C$10:$CG$10,0),0),"")</f>
        <v>#NAME?</v>
      </c>
      <c r="CN186" s="29" t="str">
        <f t="shared" ca="1" si="202"/>
        <v/>
      </c>
      <c r="CO186" s="29" t="str">
        <f t="shared" ca="1" si="203"/>
        <v/>
      </c>
      <c r="CP186" s="29" t="e">
        <f ca="1">+_xlfn.IFNA(VLOOKUP($B186,'Resultados General'!$C$11:$CG$510,MATCH(CP$6,'Resultados General'!$C$10:$CG$10,0),0),"")</f>
        <v>#NAME?</v>
      </c>
      <c r="CQ186" s="29" t="str">
        <f t="shared" ca="1" si="204"/>
        <v/>
      </c>
      <c r="CR186" s="29" t="str">
        <f t="shared" ca="1" si="205"/>
        <v/>
      </c>
      <c r="CS186" s="29" t="e">
        <f ca="1">+_xlfn.IFNA(VLOOKUP($B186,'Resultados General'!$C$11:$CG$510,MATCH(CS$6,'Resultados General'!$C$10:$CG$10,0),0),"")</f>
        <v>#NAME?</v>
      </c>
      <c r="CT186" s="29" t="str">
        <f t="shared" ca="1" si="206"/>
        <v/>
      </c>
      <c r="CU186" s="29" t="str">
        <f t="shared" ca="1" si="207"/>
        <v/>
      </c>
      <c r="CV186" s="29" t="e">
        <f ca="1">+_xlfn.IFNA(VLOOKUP($B186,'Resultados General'!$C$11:$CG$510,MATCH(CV$6,'Resultados General'!$C$10:$CG$10,0),0),"")</f>
        <v>#NAME?</v>
      </c>
      <c r="CW186" s="29" t="str">
        <f t="shared" ca="1" si="208"/>
        <v/>
      </c>
      <c r="CX186" s="29" t="str">
        <f t="shared" ca="1" si="209"/>
        <v/>
      </c>
      <c r="CY186" s="29" t="e">
        <f ca="1">+_xlfn.IFNA(VLOOKUP($B186,'Resultados General'!$C$11:$CG$510,MATCH(CY$6,'Resultados General'!$C$10:$CG$10,0),0),"")</f>
        <v>#NAME?</v>
      </c>
      <c r="CZ186" s="29" t="str">
        <f t="shared" ca="1" si="210"/>
        <v/>
      </c>
      <c r="DA186" s="29" t="str">
        <f t="shared" ca="1" si="211"/>
        <v/>
      </c>
      <c r="DB186" s="29" t="e">
        <f ca="1">+_xlfn.IFNA(VLOOKUP($B186,'Resultados General'!$C$11:$CG$510,MATCH(DB$6,'Resultados General'!$C$10:$CG$10,0),0),"")</f>
        <v>#NAME?</v>
      </c>
      <c r="DC186" s="29" t="str">
        <f t="shared" ca="1" si="212"/>
        <v/>
      </c>
      <c r="DD186" s="29" t="str">
        <f t="shared" ca="1" si="213"/>
        <v/>
      </c>
      <c r="DE186" s="29" t="e">
        <f ca="1">+_xlfn.IFNA(VLOOKUP($B186,'Resultados General'!$C$11:$CG$510,MATCH(DE$6,'Resultados General'!$C$10:$CG$10,0),0),"")</f>
        <v>#NAME?</v>
      </c>
      <c r="DF186" s="29" t="str">
        <f t="shared" ca="1" si="214"/>
        <v/>
      </c>
      <c r="DG186" s="29" t="str">
        <f t="shared" ca="1" si="215"/>
        <v/>
      </c>
      <c r="DH186" s="29" t="e">
        <f ca="1">+_xlfn.IFNA(VLOOKUP($B186,'Resultados General'!$C$11:$CG$510,MATCH(DH$6,'Resultados General'!$C$10:$CG$10,0),0),"")</f>
        <v>#NAME?</v>
      </c>
      <c r="DI186" s="29" t="str">
        <f t="shared" ca="1" si="216"/>
        <v/>
      </c>
      <c r="DJ186" s="29" t="str">
        <f t="shared" ca="1" si="217"/>
        <v/>
      </c>
      <c r="DK186" s="29" t="e">
        <f ca="1">+_xlfn.IFNA(VLOOKUP($B186,'Resultados General'!$C$11:$CG$510,MATCH(DK$6,'Resultados General'!$C$10:$CG$10,0),0),"")</f>
        <v>#NAME?</v>
      </c>
      <c r="DL186" s="29" t="str">
        <f t="shared" ca="1" si="218"/>
        <v/>
      </c>
      <c r="DM186" s="29" t="str">
        <f t="shared" ca="1" si="219"/>
        <v/>
      </c>
      <c r="DN186" s="29" t="e">
        <f ca="1">+_xlfn.IFNA(VLOOKUP($B186,'Resultados General'!$C$11:$CG$510,MATCH(DN$6,'Resultados General'!$C$10:$CG$10,0),0),"")</f>
        <v>#NAME?</v>
      </c>
      <c r="DO186" s="29" t="str">
        <f t="shared" ca="1" si="220"/>
        <v/>
      </c>
      <c r="DP186" s="29" t="str">
        <f t="shared" ca="1" si="221"/>
        <v/>
      </c>
    </row>
    <row r="187" spans="2:120">
      <c r="B187" s="219" t="str">
        <f>+IF('Resultados General'!C190="","",'Resultados General'!C190)</f>
        <v/>
      </c>
      <c r="C187" s="134" t="e">
        <f ca="1">+_xlfn.IFNA(VLOOKUP('Distribución de puestos'!B187,'Resultados General'!$C$11:$J$510,8,0),"")</f>
        <v>#NAME?</v>
      </c>
      <c r="D187" s="135" t="e">
        <f ca="1">+_xlfn.IFNA(VLOOKUP(B187,'Resultados General'!$C$11:$L$510,10,0),"")</f>
        <v>#NAME?</v>
      </c>
      <c r="E187" s="26" t="s">
        <v>76</v>
      </c>
      <c r="F187" s="26" t="s">
        <v>76</v>
      </c>
      <c r="G187" s="135" t="str">
        <f t="shared" ca="1" si="222"/>
        <v/>
      </c>
      <c r="H187" s="135" t="str">
        <f t="shared" ca="1" si="223"/>
        <v/>
      </c>
      <c r="I187" s="219" t="str">
        <f t="shared" si="224"/>
        <v/>
      </c>
      <c r="J187" s="138"/>
      <c r="M187" s="29" t="e">
        <f ca="1">+_xlfn.IFNA(VLOOKUP($B187,'Resultados General'!$C$11:$CG$510,MATCH(M$6,'Resultados General'!$C$10:$CG$10,0),0),"")</f>
        <v>#NAME?</v>
      </c>
      <c r="N187" s="29" t="str">
        <f t="shared" ca="1" si="150"/>
        <v/>
      </c>
      <c r="O187" s="29" t="str">
        <f t="shared" ca="1" si="151"/>
        <v/>
      </c>
      <c r="P187" s="29" t="e">
        <f ca="1">+_xlfn.IFNA(VLOOKUP($B187,'Resultados General'!$C$11:$CG$510,MATCH(P$6,'Resultados General'!$C$10:$CG$10,0),0),"")</f>
        <v>#NAME?</v>
      </c>
      <c r="Q187" s="29" t="str">
        <f t="shared" ca="1" si="152"/>
        <v/>
      </c>
      <c r="R187" s="29" t="str">
        <f t="shared" ca="1" si="153"/>
        <v/>
      </c>
      <c r="S187" s="29" t="e">
        <f ca="1">+_xlfn.IFNA(VLOOKUP($B187,'Resultados General'!$C$11:$CG$510,MATCH(S$6,'Resultados General'!$C$10:$CG$10,0),0),"")</f>
        <v>#NAME?</v>
      </c>
      <c r="T187" s="29" t="str">
        <f t="shared" ca="1" si="154"/>
        <v/>
      </c>
      <c r="U187" s="29" t="str">
        <f t="shared" ca="1" si="155"/>
        <v/>
      </c>
      <c r="V187" s="29" t="e">
        <f ca="1">+_xlfn.IFNA(VLOOKUP($B187,'Resultados General'!$C$11:$CG$510,MATCH(V$6,'Resultados General'!$C$10:$CG$10,0),0),"")</f>
        <v>#NAME?</v>
      </c>
      <c r="W187" s="29" t="str">
        <f t="shared" ca="1" si="156"/>
        <v/>
      </c>
      <c r="X187" s="29" t="str">
        <f t="shared" ca="1" si="157"/>
        <v/>
      </c>
      <c r="Y187" s="29" t="e">
        <f ca="1">+_xlfn.IFNA(VLOOKUP($B187,'Resultados General'!$C$11:$CG$510,MATCH(Y$6,'Resultados General'!$C$10:$CG$10,0),0),"")</f>
        <v>#NAME?</v>
      </c>
      <c r="Z187" s="29" t="str">
        <f t="shared" ca="1" si="158"/>
        <v/>
      </c>
      <c r="AA187" s="29" t="str">
        <f t="shared" ca="1" si="159"/>
        <v/>
      </c>
      <c r="AB187" s="29" t="e">
        <f ca="1">+_xlfn.IFNA(VLOOKUP($B187,'Resultados General'!$C$11:$CG$510,MATCH(AB$6,'Resultados General'!$C$10:$CG$10,0),0),"")</f>
        <v>#NAME?</v>
      </c>
      <c r="AC187" s="29" t="str">
        <f t="shared" ca="1" si="160"/>
        <v/>
      </c>
      <c r="AD187" s="29" t="str">
        <f t="shared" ca="1" si="161"/>
        <v/>
      </c>
      <c r="AE187" s="29" t="e">
        <f ca="1">+_xlfn.IFNA(VLOOKUP($B187,'Resultados General'!$C$11:$CG$510,MATCH(AE$6,'Resultados General'!$C$10:$CG$10,0),0),"")</f>
        <v>#NAME?</v>
      </c>
      <c r="AF187" s="29" t="str">
        <f t="shared" ca="1" si="162"/>
        <v/>
      </c>
      <c r="AG187" s="29" t="str">
        <f t="shared" ca="1" si="163"/>
        <v/>
      </c>
      <c r="AH187" s="29" t="e">
        <f ca="1">+_xlfn.IFNA(VLOOKUP($B187,'Resultados General'!$C$11:$CG$510,MATCH(AH$6,'Resultados General'!$C$10:$CG$10,0),0),"")</f>
        <v>#NAME?</v>
      </c>
      <c r="AI187" s="29" t="str">
        <f t="shared" ca="1" si="164"/>
        <v/>
      </c>
      <c r="AJ187" s="29" t="str">
        <f t="shared" ca="1" si="165"/>
        <v/>
      </c>
      <c r="AK187" s="29" t="e">
        <f ca="1">+_xlfn.IFNA(VLOOKUP($B187,'Resultados General'!$C$11:$CG$510,MATCH(AK$6,'Resultados General'!$C$10:$CG$10,0),0),"")</f>
        <v>#NAME?</v>
      </c>
      <c r="AL187" s="29" t="str">
        <f t="shared" ca="1" si="166"/>
        <v/>
      </c>
      <c r="AM187" s="29" t="str">
        <f t="shared" ca="1" si="167"/>
        <v/>
      </c>
      <c r="AN187" s="29" t="e">
        <f ca="1">+_xlfn.IFNA(VLOOKUP($B187,'Resultados General'!$C$11:$CG$510,MATCH(AN$6,'Resultados General'!$C$10:$CG$10,0),0),"")</f>
        <v>#NAME?</v>
      </c>
      <c r="AO187" s="29" t="str">
        <f t="shared" ca="1" si="168"/>
        <v/>
      </c>
      <c r="AP187" s="29" t="str">
        <f t="shared" ca="1" si="169"/>
        <v/>
      </c>
      <c r="AQ187" s="29" t="e">
        <f ca="1">+_xlfn.IFNA(VLOOKUP($B187,'Resultados General'!$C$11:$CG$510,MATCH(AQ$6,'Resultados General'!$C$10:$CG$10,0),0),"")</f>
        <v>#NAME?</v>
      </c>
      <c r="AR187" s="29" t="str">
        <f t="shared" ca="1" si="170"/>
        <v/>
      </c>
      <c r="AS187" s="29" t="str">
        <f t="shared" ca="1" si="171"/>
        <v/>
      </c>
      <c r="AT187" s="29" t="e">
        <f ca="1">+_xlfn.IFNA(VLOOKUP($B187,'Resultados General'!$C$11:$CG$510,MATCH(AT$6,'Resultados General'!$C$10:$CG$10,0),0),"")</f>
        <v>#NAME?</v>
      </c>
      <c r="AU187" s="29" t="str">
        <f t="shared" ca="1" si="172"/>
        <v/>
      </c>
      <c r="AV187" s="29" t="str">
        <f t="shared" ca="1" si="173"/>
        <v/>
      </c>
      <c r="AW187" s="29" t="e">
        <f ca="1">+_xlfn.IFNA(VLOOKUP($B187,'Resultados General'!$C$11:$CG$510,MATCH(AW$6,'Resultados General'!$C$10:$CG$10,0),0),"")</f>
        <v>#NAME?</v>
      </c>
      <c r="AX187" s="29" t="str">
        <f t="shared" ca="1" si="174"/>
        <v/>
      </c>
      <c r="AY187" s="29" t="str">
        <f t="shared" ca="1" si="175"/>
        <v/>
      </c>
      <c r="AZ187" s="29" t="e">
        <f ca="1">+_xlfn.IFNA(VLOOKUP($B187,'Resultados General'!$C$11:$CG$510,MATCH(AZ$6,'Resultados General'!$C$10:$CG$10,0),0),"")</f>
        <v>#NAME?</v>
      </c>
      <c r="BA187" s="29" t="str">
        <f t="shared" ca="1" si="176"/>
        <v/>
      </c>
      <c r="BB187" s="29" t="str">
        <f t="shared" ca="1" si="177"/>
        <v/>
      </c>
      <c r="BC187" s="29" t="e">
        <f ca="1">+_xlfn.IFNA(VLOOKUP($B187,'Resultados General'!$C$11:$CG$510,MATCH(BC$6,'Resultados General'!$C$10:$CG$10,0),0),"")</f>
        <v>#NAME?</v>
      </c>
      <c r="BD187" s="29" t="str">
        <f t="shared" ca="1" si="178"/>
        <v/>
      </c>
      <c r="BE187" s="29" t="str">
        <f t="shared" ca="1" si="179"/>
        <v/>
      </c>
      <c r="BF187" s="29" t="e">
        <f ca="1">+_xlfn.IFNA(VLOOKUP($B187,'Resultados General'!$C$11:$CG$510,MATCH(BF$6,'Resultados General'!$C$10:$CG$10,0),0),"")</f>
        <v>#NAME?</v>
      </c>
      <c r="BG187" s="29" t="str">
        <f t="shared" ca="1" si="180"/>
        <v/>
      </c>
      <c r="BH187" s="29" t="str">
        <f t="shared" ca="1" si="181"/>
        <v/>
      </c>
      <c r="BI187" s="29" t="e">
        <f ca="1">+_xlfn.IFNA(VLOOKUP($B187,'Resultados General'!$C$11:$CG$510,MATCH(BI$6,'Resultados General'!$C$10:$CG$10,0),0),"")</f>
        <v>#NAME?</v>
      </c>
      <c r="BJ187" s="29" t="str">
        <f t="shared" ca="1" si="182"/>
        <v/>
      </c>
      <c r="BK187" s="29" t="str">
        <f t="shared" ca="1" si="183"/>
        <v/>
      </c>
      <c r="BL187" s="29" t="e">
        <f ca="1">+_xlfn.IFNA(VLOOKUP($B187,'Resultados General'!$C$11:$CG$510,MATCH(BL$6,'Resultados General'!$C$10:$CG$10,0),0),"")</f>
        <v>#NAME?</v>
      </c>
      <c r="BM187" s="29" t="str">
        <f t="shared" ca="1" si="184"/>
        <v/>
      </c>
      <c r="BN187" s="29" t="str">
        <f t="shared" ca="1" si="185"/>
        <v/>
      </c>
      <c r="BO187" s="29" t="e">
        <f ca="1">+_xlfn.IFNA(VLOOKUP($B187,'Resultados General'!$C$11:$CG$510,MATCH(BO$6,'Resultados General'!$C$10:$CG$10,0),0),"")</f>
        <v>#NAME?</v>
      </c>
      <c r="BP187" s="29" t="str">
        <f t="shared" ca="1" si="186"/>
        <v/>
      </c>
      <c r="BQ187" s="29" t="str">
        <f t="shared" ca="1" si="187"/>
        <v/>
      </c>
      <c r="BR187" s="29" t="e">
        <f ca="1">+_xlfn.IFNA(VLOOKUP($B187,'Resultados General'!$C$11:$CG$510,MATCH(BR$6,'Resultados General'!$C$10:$CG$10,0),0),"")</f>
        <v>#NAME?</v>
      </c>
      <c r="BS187" s="29" t="str">
        <f t="shared" ca="1" si="188"/>
        <v/>
      </c>
      <c r="BT187" s="29" t="str">
        <f t="shared" ca="1" si="189"/>
        <v/>
      </c>
      <c r="BU187" s="29" t="e">
        <f ca="1">+_xlfn.IFNA(VLOOKUP($B187,'Resultados General'!$C$11:$CG$510,MATCH(BU$6,'Resultados General'!$C$10:$CG$10,0),0),"")</f>
        <v>#NAME?</v>
      </c>
      <c r="BV187" s="29" t="str">
        <f t="shared" ca="1" si="190"/>
        <v/>
      </c>
      <c r="BW187" s="29" t="str">
        <f t="shared" ca="1" si="191"/>
        <v/>
      </c>
      <c r="BX187" s="29" t="e">
        <f ca="1">+_xlfn.IFNA(VLOOKUP($B187,'Resultados General'!$C$11:$CG$510,MATCH(BX$6,'Resultados General'!$C$10:$CG$10,0),0),"")</f>
        <v>#NAME?</v>
      </c>
      <c r="BY187" s="29" t="str">
        <f t="shared" ca="1" si="192"/>
        <v/>
      </c>
      <c r="BZ187" s="29" t="str">
        <f t="shared" ca="1" si="193"/>
        <v/>
      </c>
      <c r="CA187" s="29" t="e">
        <f ca="1">+_xlfn.IFNA(VLOOKUP($B187,'Resultados General'!$C$11:$CG$510,MATCH(CA$6,'Resultados General'!$C$10:$CG$10,0),0),"")</f>
        <v>#NAME?</v>
      </c>
      <c r="CB187" s="29" t="str">
        <f t="shared" ca="1" si="194"/>
        <v/>
      </c>
      <c r="CC187" s="29" t="str">
        <f t="shared" ca="1" si="195"/>
        <v/>
      </c>
      <c r="CD187" s="29" t="e">
        <f ca="1">+_xlfn.IFNA(VLOOKUP($B187,'Resultados General'!$C$11:$CG$510,MATCH(CD$6,'Resultados General'!$C$10:$CG$10,0),0),"")</f>
        <v>#NAME?</v>
      </c>
      <c r="CE187" s="29" t="str">
        <f t="shared" ca="1" si="196"/>
        <v/>
      </c>
      <c r="CF187" s="29" t="str">
        <f t="shared" ca="1" si="197"/>
        <v/>
      </c>
      <c r="CG187" s="29" t="e">
        <f ca="1">+_xlfn.IFNA(VLOOKUP($B187,'Resultados General'!$C$11:$CG$510,MATCH(CG$6,'Resultados General'!$C$10:$CG$10,0),0),"")</f>
        <v>#NAME?</v>
      </c>
      <c r="CH187" s="29" t="str">
        <f t="shared" ca="1" si="198"/>
        <v/>
      </c>
      <c r="CI187" s="29" t="str">
        <f t="shared" ca="1" si="199"/>
        <v/>
      </c>
      <c r="CJ187" s="29" t="e">
        <f ca="1">+_xlfn.IFNA(VLOOKUP($B187,'Resultados General'!$C$11:$CG$510,MATCH(CJ$6,'Resultados General'!$C$10:$CG$10,0),0),"")</f>
        <v>#NAME?</v>
      </c>
      <c r="CK187" s="29" t="str">
        <f t="shared" ca="1" si="200"/>
        <v/>
      </c>
      <c r="CL187" s="29" t="str">
        <f t="shared" ca="1" si="201"/>
        <v/>
      </c>
      <c r="CM187" s="29" t="e">
        <f ca="1">+_xlfn.IFNA(VLOOKUP($B187,'Resultados General'!$C$11:$CG$510,MATCH(CM$6,'Resultados General'!$C$10:$CG$10,0),0),"")</f>
        <v>#NAME?</v>
      </c>
      <c r="CN187" s="29" t="str">
        <f t="shared" ca="1" si="202"/>
        <v/>
      </c>
      <c r="CO187" s="29" t="str">
        <f t="shared" ca="1" si="203"/>
        <v/>
      </c>
      <c r="CP187" s="29" t="e">
        <f ca="1">+_xlfn.IFNA(VLOOKUP($B187,'Resultados General'!$C$11:$CG$510,MATCH(CP$6,'Resultados General'!$C$10:$CG$10,0),0),"")</f>
        <v>#NAME?</v>
      </c>
      <c r="CQ187" s="29" t="str">
        <f t="shared" ca="1" si="204"/>
        <v/>
      </c>
      <c r="CR187" s="29" t="str">
        <f t="shared" ca="1" si="205"/>
        <v/>
      </c>
      <c r="CS187" s="29" t="e">
        <f ca="1">+_xlfn.IFNA(VLOOKUP($B187,'Resultados General'!$C$11:$CG$510,MATCH(CS$6,'Resultados General'!$C$10:$CG$10,0),0),"")</f>
        <v>#NAME?</v>
      </c>
      <c r="CT187" s="29" t="str">
        <f t="shared" ca="1" si="206"/>
        <v/>
      </c>
      <c r="CU187" s="29" t="str">
        <f t="shared" ca="1" si="207"/>
        <v/>
      </c>
      <c r="CV187" s="29" t="e">
        <f ca="1">+_xlfn.IFNA(VLOOKUP($B187,'Resultados General'!$C$11:$CG$510,MATCH(CV$6,'Resultados General'!$C$10:$CG$10,0),0),"")</f>
        <v>#NAME?</v>
      </c>
      <c r="CW187" s="29" t="str">
        <f t="shared" ca="1" si="208"/>
        <v/>
      </c>
      <c r="CX187" s="29" t="str">
        <f t="shared" ca="1" si="209"/>
        <v/>
      </c>
      <c r="CY187" s="29" t="e">
        <f ca="1">+_xlfn.IFNA(VLOOKUP($B187,'Resultados General'!$C$11:$CG$510,MATCH(CY$6,'Resultados General'!$C$10:$CG$10,0),0),"")</f>
        <v>#NAME?</v>
      </c>
      <c r="CZ187" s="29" t="str">
        <f t="shared" ca="1" si="210"/>
        <v/>
      </c>
      <c r="DA187" s="29" t="str">
        <f t="shared" ca="1" si="211"/>
        <v/>
      </c>
      <c r="DB187" s="29" t="e">
        <f ca="1">+_xlfn.IFNA(VLOOKUP($B187,'Resultados General'!$C$11:$CG$510,MATCH(DB$6,'Resultados General'!$C$10:$CG$10,0),0),"")</f>
        <v>#NAME?</v>
      </c>
      <c r="DC187" s="29" t="str">
        <f t="shared" ca="1" si="212"/>
        <v/>
      </c>
      <c r="DD187" s="29" t="str">
        <f t="shared" ca="1" si="213"/>
        <v/>
      </c>
      <c r="DE187" s="29" t="e">
        <f ca="1">+_xlfn.IFNA(VLOOKUP($B187,'Resultados General'!$C$11:$CG$510,MATCH(DE$6,'Resultados General'!$C$10:$CG$10,0),0),"")</f>
        <v>#NAME?</v>
      </c>
      <c r="DF187" s="29" t="str">
        <f t="shared" ca="1" si="214"/>
        <v/>
      </c>
      <c r="DG187" s="29" t="str">
        <f t="shared" ca="1" si="215"/>
        <v/>
      </c>
      <c r="DH187" s="29" t="e">
        <f ca="1">+_xlfn.IFNA(VLOOKUP($B187,'Resultados General'!$C$11:$CG$510,MATCH(DH$6,'Resultados General'!$C$10:$CG$10,0),0),"")</f>
        <v>#NAME?</v>
      </c>
      <c r="DI187" s="29" t="str">
        <f t="shared" ca="1" si="216"/>
        <v/>
      </c>
      <c r="DJ187" s="29" t="str">
        <f t="shared" ca="1" si="217"/>
        <v/>
      </c>
      <c r="DK187" s="29" t="e">
        <f ca="1">+_xlfn.IFNA(VLOOKUP($B187,'Resultados General'!$C$11:$CG$510,MATCH(DK$6,'Resultados General'!$C$10:$CG$10,0),0),"")</f>
        <v>#NAME?</v>
      </c>
      <c r="DL187" s="29" t="str">
        <f t="shared" ca="1" si="218"/>
        <v/>
      </c>
      <c r="DM187" s="29" t="str">
        <f t="shared" ca="1" si="219"/>
        <v/>
      </c>
      <c r="DN187" s="29" t="e">
        <f ca="1">+_xlfn.IFNA(VLOOKUP($B187,'Resultados General'!$C$11:$CG$510,MATCH(DN$6,'Resultados General'!$C$10:$CG$10,0),0),"")</f>
        <v>#NAME?</v>
      </c>
      <c r="DO187" s="29" t="str">
        <f t="shared" ca="1" si="220"/>
        <v/>
      </c>
      <c r="DP187" s="29" t="str">
        <f t="shared" ca="1" si="221"/>
        <v/>
      </c>
    </row>
    <row r="188" spans="2:120">
      <c r="B188" s="219" t="str">
        <f>+IF('Resultados General'!C191="","",'Resultados General'!C191)</f>
        <v/>
      </c>
      <c r="C188" s="134" t="e">
        <f ca="1">+_xlfn.IFNA(VLOOKUP('Distribución de puestos'!B188,'Resultados General'!$C$11:$J$510,8,0),"")</f>
        <v>#NAME?</v>
      </c>
      <c r="D188" s="135" t="e">
        <f ca="1">+_xlfn.IFNA(VLOOKUP(B188,'Resultados General'!$C$11:$L$510,10,0),"")</f>
        <v>#NAME?</v>
      </c>
      <c r="E188" s="26" t="s">
        <v>76</v>
      </c>
      <c r="F188" s="26" t="s">
        <v>76</v>
      </c>
      <c r="G188" s="135" t="str">
        <f t="shared" ca="1" si="222"/>
        <v/>
      </c>
      <c r="H188" s="135" t="str">
        <f t="shared" ca="1" si="223"/>
        <v/>
      </c>
      <c r="I188" s="219" t="str">
        <f t="shared" si="224"/>
        <v/>
      </c>
      <c r="J188" s="138"/>
      <c r="M188" s="29" t="e">
        <f ca="1">+_xlfn.IFNA(VLOOKUP($B188,'Resultados General'!$C$11:$CG$510,MATCH(M$6,'Resultados General'!$C$10:$CG$10,0),0),"")</f>
        <v>#NAME?</v>
      </c>
      <c r="N188" s="29" t="str">
        <f t="shared" ca="1" si="150"/>
        <v/>
      </c>
      <c r="O188" s="29" t="str">
        <f t="shared" ca="1" si="151"/>
        <v/>
      </c>
      <c r="P188" s="29" t="e">
        <f ca="1">+_xlfn.IFNA(VLOOKUP($B188,'Resultados General'!$C$11:$CG$510,MATCH(P$6,'Resultados General'!$C$10:$CG$10,0),0),"")</f>
        <v>#NAME?</v>
      </c>
      <c r="Q188" s="29" t="str">
        <f t="shared" ca="1" si="152"/>
        <v/>
      </c>
      <c r="R188" s="29" t="str">
        <f t="shared" ca="1" si="153"/>
        <v/>
      </c>
      <c r="S188" s="29" t="e">
        <f ca="1">+_xlfn.IFNA(VLOOKUP($B188,'Resultados General'!$C$11:$CG$510,MATCH(S$6,'Resultados General'!$C$10:$CG$10,0),0),"")</f>
        <v>#NAME?</v>
      </c>
      <c r="T188" s="29" t="str">
        <f t="shared" ca="1" si="154"/>
        <v/>
      </c>
      <c r="U188" s="29" t="str">
        <f t="shared" ca="1" si="155"/>
        <v/>
      </c>
      <c r="V188" s="29" t="e">
        <f ca="1">+_xlfn.IFNA(VLOOKUP($B188,'Resultados General'!$C$11:$CG$510,MATCH(V$6,'Resultados General'!$C$10:$CG$10,0),0),"")</f>
        <v>#NAME?</v>
      </c>
      <c r="W188" s="29" t="str">
        <f t="shared" ca="1" si="156"/>
        <v/>
      </c>
      <c r="X188" s="29" t="str">
        <f t="shared" ca="1" si="157"/>
        <v/>
      </c>
      <c r="Y188" s="29" t="e">
        <f ca="1">+_xlfn.IFNA(VLOOKUP($B188,'Resultados General'!$C$11:$CG$510,MATCH(Y$6,'Resultados General'!$C$10:$CG$10,0),0),"")</f>
        <v>#NAME?</v>
      </c>
      <c r="Z188" s="29" t="str">
        <f t="shared" ca="1" si="158"/>
        <v/>
      </c>
      <c r="AA188" s="29" t="str">
        <f t="shared" ca="1" si="159"/>
        <v/>
      </c>
      <c r="AB188" s="29" t="e">
        <f ca="1">+_xlfn.IFNA(VLOOKUP($B188,'Resultados General'!$C$11:$CG$510,MATCH(AB$6,'Resultados General'!$C$10:$CG$10,0),0),"")</f>
        <v>#NAME?</v>
      </c>
      <c r="AC188" s="29" t="str">
        <f t="shared" ca="1" si="160"/>
        <v/>
      </c>
      <c r="AD188" s="29" t="str">
        <f t="shared" ca="1" si="161"/>
        <v/>
      </c>
      <c r="AE188" s="29" t="e">
        <f ca="1">+_xlfn.IFNA(VLOOKUP($B188,'Resultados General'!$C$11:$CG$510,MATCH(AE$6,'Resultados General'!$C$10:$CG$10,0),0),"")</f>
        <v>#NAME?</v>
      </c>
      <c r="AF188" s="29" t="str">
        <f t="shared" ca="1" si="162"/>
        <v/>
      </c>
      <c r="AG188" s="29" t="str">
        <f t="shared" ca="1" si="163"/>
        <v/>
      </c>
      <c r="AH188" s="29" t="e">
        <f ca="1">+_xlfn.IFNA(VLOOKUP($B188,'Resultados General'!$C$11:$CG$510,MATCH(AH$6,'Resultados General'!$C$10:$CG$10,0),0),"")</f>
        <v>#NAME?</v>
      </c>
      <c r="AI188" s="29" t="str">
        <f t="shared" ca="1" si="164"/>
        <v/>
      </c>
      <c r="AJ188" s="29" t="str">
        <f t="shared" ca="1" si="165"/>
        <v/>
      </c>
      <c r="AK188" s="29" t="e">
        <f ca="1">+_xlfn.IFNA(VLOOKUP($B188,'Resultados General'!$C$11:$CG$510,MATCH(AK$6,'Resultados General'!$C$10:$CG$10,0),0),"")</f>
        <v>#NAME?</v>
      </c>
      <c r="AL188" s="29" t="str">
        <f t="shared" ca="1" si="166"/>
        <v/>
      </c>
      <c r="AM188" s="29" t="str">
        <f t="shared" ca="1" si="167"/>
        <v/>
      </c>
      <c r="AN188" s="29" t="e">
        <f ca="1">+_xlfn.IFNA(VLOOKUP($B188,'Resultados General'!$C$11:$CG$510,MATCH(AN$6,'Resultados General'!$C$10:$CG$10,0),0),"")</f>
        <v>#NAME?</v>
      </c>
      <c r="AO188" s="29" t="str">
        <f t="shared" ca="1" si="168"/>
        <v/>
      </c>
      <c r="AP188" s="29" t="str">
        <f t="shared" ca="1" si="169"/>
        <v/>
      </c>
      <c r="AQ188" s="29" t="e">
        <f ca="1">+_xlfn.IFNA(VLOOKUP($B188,'Resultados General'!$C$11:$CG$510,MATCH(AQ$6,'Resultados General'!$C$10:$CG$10,0),0),"")</f>
        <v>#NAME?</v>
      </c>
      <c r="AR188" s="29" t="str">
        <f t="shared" ca="1" si="170"/>
        <v/>
      </c>
      <c r="AS188" s="29" t="str">
        <f t="shared" ca="1" si="171"/>
        <v/>
      </c>
      <c r="AT188" s="29" t="e">
        <f ca="1">+_xlfn.IFNA(VLOOKUP($B188,'Resultados General'!$C$11:$CG$510,MATCH(AT$6,'Resultados General'!$C$10:$CG$10,0),0),"")</f>
        <v>#NAME?</v>
      </c>
      <c r="AU188" s="29" t="str">
        <f t="shared" ca="1" si="172"/>
        <v/>
      </c>
      <c r="AV188" s="29" t="str">
        <f t="shared" ca="1" si="173"/>
        <v/>
      </c>
      <c r="AW188" s="29" t="e">
        <f ca="1">+_xlfn.IFNA(VLOOKUP($B188,'Resultados General'!$C$11:$CG$510,MATCH(AW$6,'Resultados General'!$C$10:$CG$10,0),0),"")</f>
        <v>#NAME?</v>
      </c>
      <c r="AX188" s="29" t="str">
        <f t="shared" ca="1" si="174"/>
        <v/>
      </c>
      <c r="AY188" s="29" t="str">
        <f t="shared" ca="1" si="175"/>
        <v/>
      </c>
      <c r="AZ188" s="29" t="e">
        <f ca="1">+_xlfn.IFNA(VLOOKUP($B188,'Resultados General'!$C$11:$CG$510,MATCH(AZ$6,'Resultados General'!$C$10:$CG$10,0),0),"")</f>
        <v>#NAME?</v>
      </c>
      <c r="BA188" s="29" t="str">
        <f t="shared" ca="1" si="176"/>
        <v/>
      </c>
      <c r="BB188" s="29" t="str">
        <f t="shared" ca="1" si="177"/>
        <v/>
      </c>
      <c r="BC188" s="29" t="e">
        <f ca="1">+_xlfn.IFNA(VLOOKUP($B188,'Resultados General'!$C$11:$CG$510,MATCH(BC$6,'Resultados General'!$C$10:$CG$10,0),0),"")</f>
        <v>#NAME?</v>
      </c>
      <c r="BD188" s="29" t="str">
        <f t="shared" ca="1" si="178"/>
        <v/>
      </c>
      <c r="BE188" s="29" t="str">
        <f t="shared" ca="1" si="179"/>
        <v/>
      </c>
      <c r="BF188" s="29" t="e">
        <f ca="1">+_xlfn.IFNA(VLOOKUP($B188,'Resultados General'!$C$11:$CG$510,MATCH(BF$6,'Resultados General'!$C$10:$CG$10,0),0),"")</f>
        <v>#NAME?</v>
      </c>
      <c r="BG188" s="29" t="str">
        <f t="shared" ca="1" si="180"/>
        <v/>
      </c>
      <c r="BH188" s="29" t="str">
        <f t="shared" ca="1" si="181"/>
        <v/>
      </c>
      <c r="BI188" s="29" t="e">
        <f ca="1">+_xlfn.IFNA(VLOOKUP($B188,'Resultados General'!$C$11:$CG$510,MATCH(BI$6,'Resultados General'!$C$10:$CG$10,0),0),"")</f>
        <v>#NAME?</v>
      </c>
      <c r="BJ188" s="29" t="str">
        <f t="shared" ca="1" si="182"/>
        <v/>
      </c>
      <c r="BK188" s="29" t="str">
        <f t="shared" ca="1" si="183"/>
        <v/>
      </c>
      <c r="BL188" s="29" t="e">
        <f ca="1">+_xlfn.IFNA(VLOOKUP($B188,'Resultados General'!$C$11:$CG$510,MATCH(BL$6,'Resultados General'!$C$10:$CG$10,0),0),"")</f>
        <v>#NAME?</v>
      </c>
      <c r="BM188" s="29" t="str">
        <f t="shared" ca="1" si="184"/>
        <v/>
      </c>
      <c r="BN188" s="29" t="str">
        <f t="shared" ca="1" si="185"/>
        <v/>
      </c>
      <c r="BO188" s="29" t="e">
        <f ca="1">+_xlfn.IFNA(VLOOKUP($B188,'Resultados General'!$C$11:$CG$510,MATCH(BO$6,'Resultados General'!$C$10:$CG$10,0),0),"")</f>
        <v>#NAME?</v>
      </c>
      <c r="BP188" s="29" t="str">
        <f t="shared" ca="1" si="186"/>
        <v/>
      </c>
      <c r="BQ188" s="29" t="str">
        <f t="shared" ca="1" si="187"/>
        <v/>
      </c>
      <c r="BR188" s="29" t="e">
        <f ca="1">+_xlfn.IFNA(VLOOKUP($B188,'Resultados General'!$C$11:$CG$510,MATCH(BR$6,'Resultados General'!$C$10:$CG$10,0),0),"")</f>
        <v>#NAME?</v>
      </c>
      <c r="BS188" s="29" t="str">
        <f t="shared" ca="1" si="188"/>
        <v/>
      </c>
      <c r="BT188" s="29" t="str">
        <f t="shared" ca="1" si="189"/>
        <v/>
      </c>
      <c r="BU188" s="29" t="e">
        <f ca="1">+_xlfn.IFNA(VLOOKUP($B188,'Resultados General'!$C$11:$CG$510,MATCH(BU$6,'Resultados General'!$C$10:$CG$10,0),0),"")</f>
        <v>#NAME?</v>
      </c>
      <c r="BV188" s="29" t="str">
        <f t="shared" ca="1" si="190"/>
        <v/>
      </c>
      <c r="BW188" s="29" t="str">
        <f t="shared" ca="1" si="191"/>
        <v/>
      </c>
      <c r="BX188" s="29" t="e">
        <f ca="1">+_xlfn.IFNA(VLOOKUP($B188,'Resultados General'!$C$11:$CG$510,MATCH(BX$6,'Resultados General'!$C$10:$CG$10,0),0),"")</f>
        <v>#NAME?</v>
      </c>
      <c r="BY188" s="29" t="str">
        <f t="shared" ca="1" si="192"/>
        <v/>
      </c>
      <c r="BZ188" s="29" t="str">
        <f t="shared" ca="1" si="193"/>
        <v/>
      </c>
      <c r="CA188" s="29" t="e">
        <f ca="1">+_xlfn.IFNA(VLOOKUP($B188,'Resultados General'!$C$11:$CG$510,MATCH(CA$6,'Resultados General'!$C$10:$CG$10,0),0),"")</f>
        <v>#NAME?</v>
      </c>
      <c r="CB188" s="29" t="str">
        <f t="shared" ca="1" si="194"/>
        <v/>
      </c>
      <c r="CC188" s="29" t="str">
        <f t="shared" ca="1" si="195"/>
        <v/>
      </c>
      <c r="CD188" s="29" t="e">
        <f ca="1">+_xlfn.IFNA(VLOOKUP($B188,'Resultados General'!$C$11:$CG$510,MATCH(CD$6,'Resultados General'!$C$10:$CG$10,0),0),"")</f>
        <v>#NAME?</v>
      </c>
      <c r="CE188" s="29" t="str">
        <f t="shared" ca="1" si="196"/>
        <v/>
      </c>
      <c r="CF188" s="29" t="str">
        <f t="shared" ca="1" si="197"/>
        <v/>
      </c>
      <c r="CG188" s="29" t="e">
        <f ca="1">+_xlfn.IFNA(VLOOKUP($B188,'Resultados General'!$C$11:$CG$510,MATCH(CG$6,'Resultados General'!$C$10:$CG$10,0),0),"")</f>
        <v>#NAME?</v>
      </c>
      <c r="CH188" s="29" t="str">
        <f t="shared" ca="1" si="198"/>
        <v/>
      </c>
      <c r="CI188" s="29" t="str">
        <f t="shared" ca="1" si="199"/>
        <v/>
      </c>
      <c r="CJ188" s="29" t="e">
        <f ca="1">+_xlfn.IFNA(VLOOKUP($B188,'Resultados General'!$C$11:$CG$510,MATCH(CJ$6,'Resultados General'!$C$10:$CG$10,0),0),"")</f>
        <v>#NAME?</v>
      </c>
      <c r="CK188" s="29" t="str">
        <f t="shared" ca="1" si="200"/>
        <v/>
      </c>
      <c r="CL188" s="29" t="str">
        <f t="shared" ca="1" si="201"/>
        <v/>
      </c>
      <c r="CM188" s="29" t="e">
        <f ca="1">+_xlfn.IFNA(VLOOKUP($B188,'Resultados General'!$C$11:$CG$510,MATCH(CM$6,'Resultados General'!$C$10:$CG$10,0),0),"")</f>
        <v>#NAME?</v>
      </c>
      <c r="CN188" s="29" t="str">
        <f t="shared" ca="1" si="202"/>
        <v/>
      </c>
      <c r="CO188" s="29" t="str">
        <f t="shared" ca="1" si="203"/>
        <v/>
      </c>
      <c r="CP188" s="29" t="e">
        <f ca="1">+_xlfn.IFNA(VLOOKUP($B188,'Resultados General'!$C$11:$CG$510,MATCH(CP$6,'Resultados General'!$C$10:$CG$10,0),0),"")</f>
        <v>#NAME?</v>
      </c>
      <c r="CQ188" s="29" t="str">
        <f t="shared" ca="1" si="204"/>
        <v/>
      </c>
      <c r="CR188" s="29" t="str">
        <f t="shared" ca="1" si="205"/>
        <v/>
      </c>
      <c r="CS188" s="29" t="e">
        <f ca="1">+_xlfn.IFNA(VLOOKUP($B188,'Resultados General'!$C$11:$CG$510,MATCH(CS$6,'Resultados General'!$C$10:$CG$10,0),0),"")</f>
        <v>#NAME?</v>
      </c>
      <c r="CT188" s="29" t="str">
        <f t="shared" ca="1" si="206"/>
        <v/>
      </c>
      <c r="CU188" s="29" t="str">
        <f t="shared" ca="1" si="207"/>
        <v/>
      </c>
      <c r="CV188" s="29" t="e">
        <f ca="1">+_xlfn.IFNA(VLOOKUP($B188,'Resultados General'!$C$11:$CG$510,MATCH(CV$6,'Resultados General'!$C$10:$CG$10,0),0),"")</f>
        <v>#NAME?</v>
      </c>
      <c r="CW188" s="29" t="str">
        <f t="shared" ca="1" si="208"/>
        <v/>
      </c>
      <c r="CX188" s="29" t="str">
        <f t="shared" ca="1" si="209"/>
        <v/>
      </c>
      <c r="CY188" s="29" t="e">
        <f ca="1">+_xlfn.IFNA(VLOOKUP($B188,'Resultados General'!$C$11:$CG$510,MATCH(CY$6,'Resultados General'!$C$10:$CG$10,0),0),"")</f>
        <v>#NAME?</v>
      </c>
      <c r="CZ188" s="29" t="str">
        <f t="shared" ca="1" si="210"/>
        <v/>
      </c>
      <c r="DA188" s="29" t="str">
        <f t="shared" ca="1" si="211"/>
        <v/>
      </c>
      <c r="DB188" s="29" t="e">
        <f ca="1">+_xlfn.IFNA(VLOOKUP($B188,'Resultados General'!$C$11:$CG$510,MATCH(DB$6,'Resultados General'!$C$10:$CG$10,0),0),"")</f>
        <v>#NAME?</v>
      </c>
      <c r="DC188" s="29" t="str">
        <f t="shared" ca="1" si="212"/>
        <v/>
      </c>
      <c r="DD188" s="29" t="str">
        <f t="shared" ca="1" si="213"/>
        <v/>
      </c>
      <c r="DE188" s="29" t="e">
        <f ca="1">+_xlfn.IFNA(VLOOKUP($B188,'Resultados General'!$C$11:$CG$510,MATCH(DE$6,'Resultados General'!$C$10:$CG$10,0),0),"")</f>
        <v>#NAME?</v>
      </c>
      <c r="DF188" s="29" t="str">
        <f t="shared" ca="1" si="214"/>
        <v/>
      </c>
      <c r="DG188" s="29" t="str">
        <f t="shared" ca="1" si="215"/>
        <v/>
      </c>
      <c r="DH188" s="29" t="e">
        <f ca="1">+_xlfn.IFNA(VLOOKUP($B188,'Resultados General'!$C$11:$CG$510,MATCH(DH$6,'Resultados General'!$C$10:$CG$10,0),0),"")</f>
        <v>#NAME?</v>
      </c>
      <c r="DI188" s="29" t="str">
        <f t="shared" ca="1" si="216"/>
        <v/>
      </c>
      <c r="DJ188" s="29" t="str">
        <f t="shared" ca="1" si="217"/>
        <v/>
      </c>
      <c r="DK188" s="29" t="e">
        <f ca="1">+_xlfn.IFNA(VLOOKUP($B188,'Resultados General'!$C$11:$CG$510,MATCH(DK$6,'Resultados General'!$C$10:$CG$10,0),0),"")</f>
        <v>#NAME?</v>
      </c>
      <c r="DL188" s="29" t="str">
        <f t="shared" ca="1" si="218"/>
        <v/>
      </c>
      <c r="DM188" s="29" t="str">
        <f t="shared" ca="1" si="219"/>
        <v/>
      </c>
      <c r="DN188" s="29" t="e">
        <f ca="1">+_xlfn.IFNA(VLOOKUP($B188,'Resultados General'!$C$11:$CG$510,MATCH(DN$6,'Resultados General'!$C$10:$CG$10,0),0),"")</f>
        <v>#NAME?</v>
      </c>
      <c r="DO188" s="29" t="str">
        <f t="shared" ca="1" si="220"/>
        <v/>
      </c>
      <c r="DP188" s="29" t="str">
        <f t="shared" ca="1" si="221"/>
        <v/>
      </c>
    </row>
    <row r="189" spans="2:120">
      <c r="B189" s="219" t="str">
        <f>+IF('Resultados General'!C192="","",'Resultados General'!C192)</f>
        <v/>
      </c>
      <c r="C189" s="134" t="e">
        <f ca="1">+_xlfn.IFNA(VLOOKUP('Distribución de puestos'!B189,'Resultados General'!$C$11:$J$510,8,0),"")</f>
        <v>#NAME?</v>
      </c>
      <c r="D189" s="135" t="e">
        <f ca="1">+_xlfn.IFNA(VLOOKUP(B189,'Resultados General'!$C$11:$L$510,10,0),"")</f>
        <v>#NAME?</v>
      </c>
      <c r="E189" s="26" t="s">
        <v>76</v>
      </c>
      <c r="F189" s="26" t="s">
        <v>76</v>
      </c>
      <c r="G189" s="135" t="str">
        <f t="shared" ca="1" si="222"/>
        <v/>
      </c>
      <c r="H189" s="135" t="str">
        <f t="shared" ca="1" si="223"/>
        <v/>
      </c>
      <c r="I189" s="219" t="str">
        <f t="shared" si="224"/>
        <v/>
      </c>
      <c r="J189" s="138"/>
      <c r="M189" s="29" t="e">
        <f ca="1">+_xlfn.IFNA(VLOOKUP($B189,'Resultados General'!$C$11:$CG$510,MATCH(M$6,'Resultados General'!$C$10:$CG$10,0),0),"")</f>
        <v>#NAME?</v>
      </c>
      <c r="N189" s="29" t="str">
        <f t="shared" ca="1" si="150"/>
        <v/>
      </c>
      <c r="O189" s="29" t="str">
        <f t="shared" ca="1" si="151"/>
        <v/>
      </c>
      <c r="P189" s="29" t="e">
        <f ca="1">+_xlfn.IFNA(VLOOKUP($B189,'Resultados General'!$C$11:$CG$510,MATCH(P$6,'Resultados General'!$C$10:$CG$10,0),0),"")</f>
        <v>#NAME?</v>
      </c>
      <c r="Q189" s="29" t="str">
        <f t="shared" ca="1" si="152"/>
        <v/>
      </c>
      <c r="R189" s="29" t="str">
        <f t="shared" ca="1" si="153"/>
        <v/>
      </c>
      <c r="S189" s="29" t="e">
        <f ca="1">+_xlfn.IFNA(VLOOKUP($B189,'Resultados General'!$C$11:$CG$510,MATCH(S$6,'Resultados General'!$C$10:$CG$10,0),0),"")</f>
        <v>#NAME?</v>
      </c>
      <c r="T189" s="29" t="str">
        <f t="shared" ca="1" si="154"/>
        <v/>
      </c>
      <c r="U189" s="29" t="str">
        <f t="shared" ca="1" si="155"/>
        <v/>
      </c>
      <c r="V189" s="29" t="e">
        <f ca="1">+_xlfn.IFNA(VLOOKUP($B189,'Resultados General'!$C$11:$CG$510,MATCH(V$6,'Resultados General'!$C$10:$CG$10,0),0),"")</f>
        <v>#NAME?</v>
      </c>
      <c r="W189" s="29" t="str">
        <f t="shared" ca="1" si="156"/>
        <v/>
      </c>
      <c r="X189" s="29" t="str">
        <f t="shared" ca="1" si="157"/>
        <v/>
      </c>
      <c r="Y189" s="29" t="e">
        <f ca="1">+_xlfn.IFNA(VLOOKUP($B189,'Resultados General'!$C$11:$CG$510,MATCH(Y$6,'Resultados General'!$C$10:$CG$10,0),0),"")</f>
        <v>#NAME?</v>
      </c>
      <c r="Z189" s="29" t="str">
        <f t="shared" ca="1" si="158"/>
        <v/>
      </c>
      <c r="AA189" s="29" t="str">
        <f t="shared" ca="1" si="159"/>
        <v/>
      </c>
      <c r="AB189" s="29" t="e">
        <f ca="1">+_xlfn.IFNA(VLOOKUP($B189,'Resultados General'!$C$11:$CG$510,MATCH(AB$6,'Resultados General'!$C$10:$CG$10,0),0),"")</f>
        <v>#NAME?</v>
      </c>
      <c r="AC189" s="29" t="str">
        <f t="shared" ca="1" si="160"/>
        <v/>
      </c>
      <c r="AD189" s="29" t="str">
        <f t="shared" ca="1" si="161"/>
        <v/>
      </c>
      <c r="AE189" s="29" t="e">
        <f ca="1">+_xlfn.IFNA(VLOOKUP($B189,'Resultados General'!$C$11:$CG$510,MATCH(AE$6,'Resultados General'!$C$10:$CG$10,0),0),"")</f>
        <v>#NAME?</v>
      </c>
      <c r="AF189" s="29" t="str">
        <f t="shared" ca="1" si="162"/>
        <v/>
      </c>
      <c r="AG189" s="29" t="str">
        <f t="shared" ca="1" si="163"/>
        <v/>
      </c>
      <c r="AH189" s="29" t="e">
        <f ca="1">+_xlfn.IFNA(VLOOKUP($B189,'Resultados General'!$C$11:$CG$510,MATCH(AH$6,'Resultados General'!$C$10:$CG$10,0),0),"")</f>
        <v>#NAME?</v>
      </c>
      <c r="AI189" s="29" t="str">
        <f t="shared" ca="1" si="164"/>
        <v/>
      </c>
      <c r="AJ189" s="29" t="str">
        <f t="shared" ca="1" si="165"/>
        <v/>
      </c>
      <c r="AK189" s="29" t="e">
        <f ca="1">+_xlfn.IFNA(VLOOKUP($B189,'Resultados General'!$C$11:$CG$510,MATCH(AK$6,'Resultados General'!$C$10:$CG$10,0),0),"")</f>
        <v>#NAME?</v>
      </c>
      <c r="AL189" s="29" t="str">
        <f t="shared" ca="1" si="166"/>
        <v/>
      </c>
      <c r="AM189" s="29" t="str">
        <f t="shared" ca="1" si="167"/>
        <v/>
      </c>
      <c r="AN189" s="29" t="e">
        <f ca="1">+_xlfn.IFNA(VLOOKUP($B189,'Resultados General'!$C$11:$CG$510,MATCH(AN$6,'Resultados General'!$C$10:$CG$10,0),0),"")</f>
        <v>#NAME?</v>
      </c>
      <c r="AO189" s="29" t="str">
        <f t="shared" ca="1" si="168"/>
        <v/>
      </c>
      <c r="AP189" s="29" t="str">
        <f t="shared" ca="1" si="169"/>
        <v/>
      </c>
      <c r="AQ189" s="29" t="e">
        <f ca="1">+_xlfn.IFNA(VLOOKUP($B189,'Resultados General'!$C$11:$CG$510,MATCH(AQ$6,'Resultados General'!$C$10:$CG$10,0),0),"")</f>
        <v>#NAME?</v>
      </c>
      <c r="AR189" s="29" t="str">
        <f t="shared" ca="1" si="170"/>
        <v/>
      </c>
      <c r="AS189" s="29" t="str">
        <f t="shared" ca="1" si="171"/>
        <v/>
      </c>
      <c r="AT189" s="29" t="e">
        <f ca="1">+_xlfn.IFNA(VLOOKUP($B189,'Resultados General'!$C$11:$CG$510,MATCH(AT$6,'Resultados General'!$C$10:$CG$10,0),0),"")</f>
        <v>#NAME?</v>
      </c>
      <c r="AU189" s="29" t="str">
        <f t="shared" ca="1" si="172"/>
        <v/>
      </c>
      <c r="AV189" s="29" t="str">
        <f t="shared" ca="1" si="173"/>
        <v/>
      </c>
      <c r="AW189" s="29" t="e">
        <f ca="1">+_xlfn.IFNA(VLOOKUP($B189,'Resultados General'!$C$11:$CG$510,MATCH(AW$6,'Resultados General'!$C$10:$CG$10,0),0),"")</f>
        <v>#NAME?</v>
      </c>
      <c r="AX189" s="29" t="str">
        <f t="shared" ca="1" si="174"/>
        <v/>
      </c>
      <c r="AY189" s="29" t="str">
        <f t="shared" ca="1" si="175"/>
        <v/>
      </c>
      <c r="AZ189" s="29" t="e">
        <f ca="1">+_xlfn.IFNA(VLOOKUP($B189,'Resultados General'!$C$11:$CG$510,MATCH(AZ$6,'Resultados General'!$C$10:$CG$10,0),0),"")</f>
        <v>#NAME?</v>
      </c>
      <c r="BA189" s="29" t="str">
        <f t="shared" ca="1" si="176"/>
        <v/>
      </c>
      <c r="BB189" s="29" t="str">
        <f t="shared" ca="1" si="177"/>
        <v/>
      </c>
      <c r="BC189" s="29" t="e">
        <f ca="1">+_xlfn.IFNA(VLOOKUP($B189,'Resultados General'!$C$11:$CG$510,MATCH(BC$6,'Resultados General'!$C$10:$CG$10,0),0),"")</f>
        <v>#NAME?</v>
      </c>
      <c r="BD189" s="29" t="str">
        <f t="shared" ca="1" si="178"/>
        <v/>
      </c>
      <c r="BE189" s="29" t="str">
        <f t="shared" ca="1" si="179"/>
        <v/>
      </c>
      <c r="BF189" s="29" t="e">
        <f ca="1">+_xlfn.IFNA(VLOOKUP($B189,'Resultados General'!$C$11:$CG$510,MATCH(BF$6,'Resultados General'!$C$10:$CG$10,0),0),"")</f>
        <v>#NAME?</v>
      </c>
      <c r="BG189" s="29" t="str">
        <f t="shared" ca="1" si="180"/>
        <v/>
      </c>
      <c r="BH189" s="29" t="str">
        <f t="shared" ca="1" si="181"/>
        <v/>
      </c>
      <c r="BI189" s="29" t="e">
        <f ca="1">+_xlfn.IFNA(VLOOKUP($B189,'Resultados General'!$C$11:$CG$510,MATCH(BI$6,'Resultados General'!$C$10:$CG$10,0),0),"")</f>
        <v>#NAME?</v>
      </c>
      <c r="BJ189" s="29" t="str">
        <f t="shared" ca="1" si="182"/>
        <v/>
      </c>
      <c r="BK189" s="29" t="str">
        <f t="shared" ca="1" si="183"/>
        <v/>
      </c>
      <c r="BL189" s="29" t="e">
        <f ca="1">+_xlfn.IFNA(VLOOKUP($B189,'Resultados General'!$C$11:$CG$510,MATCH(BL$6,'Resultados General'!$C$10:$CG$10,0),0),"")</f>
        <v>#NAME?</v>
      </c>
      <c r="BM189" s="29" t="str">
        <f t="shared" ca="1" si="184"/>
        <v/>
      </c>
      <c r="BN189" s="29" t="str">
        <f t="shared" ca="1" si="185"/>
        <v/>
      </c>
      <c r="BO189" s="29" t="e">
        <f ca="1">+_xlfn.IFNA(VLOOKUP($B189,'Resultados General'!$C$11:$CG$510,MATCH(BO$6,'Resultados General'!$C$10:$CG$10,0),0),"")</f>
        <v>#NAME?</v>
      </c>
      <c r="BP189" s="29" t="str">
        <f t="shared" ca="1" si="186"/>
        <v/>
      </c>
      <c r="BQ189" s="29" t="str">
        <f t="shared" ca="1" si="187"/>
        <v/>
      </c>
      <c r="BR189" s="29" t="e">
        <f ca="1">+_xlfn.IFNA(VLOOKUP($B189,'Resultados General'!$C$11:$CG$510,MATCH(BR$6,'Resultados General'!$C$10:$CG$10,0),0),"")</f>
        <v>#NAME?</v>
      </c>
      <c r="BS189" s="29" t="str">
        <f t="shared" ca="1" si="188"/>
        <v/>
      </c>
      <c r="BT189" s="29" t="str">
        <f t="shared" ca="1" si="189"/>
        <v/>
      </c>
      <c r="BU189" s="29" t="e">
        <f ca="1">+_xlfn.IFNA(VLOOKUP($B189,'Resultados General'!$C$11:$CG$510,MATCH(BU$6,'Resultados General'!$C$10:$CG$10,0),0),"")</f>
        <v>#NAME?</v>
      </c>
      <c r="BV189" s="29" t="str">
        <f t="shared" ca="1" si="190"/>
        <v/>
      </c>
      <c r="BW189" s="29" t="str">
        <f t="shared" ca="1" si="191"/>
        <v/>
      </c>
      <c r="BX189" s="29" t="e">
        <f ca="1">+_xlfn.IFNA(VLOOKUP($B189,'Resultados General'!$C$11:$CG$510,MATCH(BX$6,'Resultados General'!$C$10:$CG$10,0),0),"")</f>
        <v>#NAME?</v>
      </c>
      <c r="BY189" s="29" t="str">
        <f t="shared" ca="1" si="192"/>
        <v/>
      </c>
      <c r="BZ189" s="29" t="str">
        <f t="shared" ca="1" si="193"/>
        <v/>
      </c>
      <c r="CA189" s="29" t="e">
        <f ca="1">+_xlfn.IFNA(VLOOKUP($B189,'Resultados General'!$C$11:$CG$510,MATCH(CA$6,'Resultados General'!$C$10:$CG$10,0),0),"")</f>
        <v>#NAME?</v>
      </c>
      <c r="CB189" s="29" t="str">
        <f t="shared" ca="1" si="194"/>
        <v/>
      </c>
      <c r="CC189" s="29" t="str">
        <f t="shared" ca="1" si="195"/>
        <v/>
      </c>
      <c r="CD189" s="29" t="e">
        <f ca="1">+_xlfn.IFNA(VLOOKUP($B189,'Resultados General'!$C$11:$CG$510,MATCH(CD$6,'Resultados General'!$C$10:$CG$10,0),0),"")</f>
        <v>#NAME?</v>
      </c>
      <c r="CE189" s="29" t="str">
        <f t="shared" ca="1" si="196"/>
        <v/>
      </c>
      <c r="CF189" s="29" t="str">
        <f t="shared" ca="1" si="197"/>
        <v/>
      </c>
      <c r="CG189" s="29" t="e">
        <f ca="1">+_xlfn.IFNA(VLOOKUP($B189,'Resultados General'!$C$11:$CG$510,MATCH(CG$6,'Resultados General'!$C$10:$CG$10,0),0),"")</f>
        <v>#NAME?</v>
      </c>
      <c r="CH189" s="29" t="str">
        <f t="shared" ca="1" si="198"/>
        <v/>
      </c>
      <c r="CI189" s="29" t="str">
        <f t="shared" ca="1" si="199"/>
        <v/>
      </c>
      <c r="CJ189" s="29" t="e">
        <f ca="1">+_xlfn.IFNA(VLOOKUP($B189,'Resultados General'!$C$11:$CG$510,MATCH(CJ$6,'Resultados General'!$C$10:$CG$10,0),0),"")</f>
        <v>#NAME?</v>
      </c>
      <c r="CK189" s="29" t="str">
        <f t="shared" ca="1" si="200"/>
        <v/>
      </c>
      <c r="CL189" s="29" t="str">
        <f t="shared" ca="1" si="201"/>
        <v/>
      </c>
      <c r="CM189" s="29" t="e">
        <f ca="1">+_xlfn.IFNA(VLOOKUP($B189,'Resultados General'!$C$11:$CG$510,MATCH(CM$6,'Resultados General'!$C$10:$CG$10,0),0),"")</f>
        <v>#NAME?</v>
      </c>
      <c r="CN189" s="29" t="str">
        <f t="shared" ca="1" si="202"/>
        <v/>
      </c>
      <c r="CO189" s="29" t="str">
        <f t="shared" ca="1" si="203"/>
        <v/>
      </c>
      <c r="CP189" s="29" t="e">
        <f ca="1">+_xlfn.IFNA(VLOOKUP($B189,'Resultados General'!$C$11:$CG$510,MATCH(CP$6,'Resultados General'!$C$10:$CG$10,0),0),"")</f>
        <v>#NAME?</v>
      </c>
      <c r="CQ189" s="29" t="str">
        <f t="shared" ca="1" si="204"/>
        <v/>
      </c>
      <c r="CR189" s="29" t="str">
        <f t="shared" ca="1" si="205"/>
        <v/>
      </c>
      <c r="CS189" s="29" t="e">
        <f ca="1">+_xlfn.IFNA(VLOOKUP($B189,'Resultados General'!$C$11:$CG$510,MATCH(CS$6,'Resultados General'!$C$10:$CG$10,0),0),"")</f>
        <v>#NAME?</v>
      </c>
      <c r="CT189" s="29" t="str">
        <f t="shared" ca="1" si="206"/>
        <v/>
      </c>
      <c r="CU189" s="29" t="str">
        <f t="shared" ca="1" si="207"/>
        <v/>
      </c>
      <c r="CV189" s="29" t="e">
        <f ca="1">+_xlfn.IFNA(VLOOKUP($B189,'Resultados General'!$C$11:$CG$510,MATCH(CV$6,'Resultados General'!$C$10:$CG$10,0),0),"")</f>
        <v>#NAME?</v>
      </c>
      <c r="CW189" s="29" t="str">
        <f t="shared" ca="1" si="208"/>
        <v/>
      </c>
      <c r="CX189" s="29" t="str">
        <f t="shared" ca="1" si="209"/>
        <v/>
      </c>
      <c r="CY189" s="29" t="e">
        <f ca="1">+_xlfn.IFNA(VLOOKUP($B189,'Resultados General'!$C$11:$CG$510,MATCH(CY$6,'Resultados General'!$C$10:$CG$10,0),0),"")</f>
        <v>#NAME?</v>
      </c>
      <c r="CZ189" s="29" t="str">
        <f t="shared" ca="1" si="210"/>
        <v/>
      </c>
      <c r="DA189" s="29" t="str">
        <f t="shared" ca="1" si="211"/>
        <v/>
      </c>
      <c r="DB189" s="29" t="e">
        <f ca="1">+_xlfn.IFNA(VLOOKUP($B189,'Resultados General'!$C$11:$CG$510,MATCH(DB$6,'Resultados General'!$C$10:$CG$10,0),0),"")</f>
        <v>#NAME?</v>
      </c>
      <c r="DC189" s="29" t="str">
        <f t="shared" ca="1" si="212"/>
        <v/>
      </c>
      <c r="DD189" s="29" t="str">
        <f t="shared" ca="1" si="213"/>
        <v/>
      </c>
      <c r="DE189" s="29" t="e">
        <f ca="1">+_xlfn.IFNA(VLOOKUP($B189,'Resultados General'!$C$11:$CG$510,MATCH(DE$6,'Resultados General'!$C$10:$CG$10,0),0),"")</f>
        <v>#NAME?</v>
      </c>
      <c r="DF189" s="29" t="str">
        <f t="shared" ca="1" si="214"/>
        <v/>
      </c>
      <c r="DG189" s="29" t="str">
        <f t="shared" ca="1" si="215"/>
        <v/>
      </c>
      <c r="DH189" s="29" t="e">
        <f ca="1">+_xlfn.IFNA(VLOOKUP($B189,'Resultados General'!$C$11:$CG$510,MATCH(DH$6,'Resultados General'!$C$10:$CG$10,0),0),"")</f>
        <v>#NAME?</v>
      </c>
      <c r="DI189" s="29" t="str">
        <f t="shared" ca="1" si="216"/>
        <v/>
      </c>
      <c r="DJ189" s="29" t="str">
        <f t="shared" ca="1" si="217"/>
        <v/>
      </c>
      <c r="DK189" s="29" t="e">
        <f ca="1">+_xlfn.IFNA(VLOOKUP($B189,'Resultados General'!$C$11:$CG$510,MATCH(DK$6,'Resultados General'!$C$10:$CG$10,0),0),"")</f>
        <v>#NAME?</v>
      </c>
      <c r="DL189" s="29" t="str">
        <f t="shared" ca="1" si="218"/>
        <v/>
      </c>
      <c r="DM189" s="29" t="str">
        <f t="shared" ca="1" si="219"/>
        <v/>
      </c>
      <c r="DN189" s="29" t="e">
        <f ca="1">+_xlfn.IFNA(VLOOKUP($B189,'Resultados General'!$C$11:$CG$510,MATCH(DN$6,'Resultados General'!$C$10:$CG$10,0),0),"")</f>
        <v>#NAME?</v>
      </c>
      <c r="DO189" s="29" t="str">
        <f t="shared" ca="1" si="220"/>
        <v/>
      </c>
      <c r="DP189" s="29" t="str">
        <f t="shared" ca="1" si="221"/>
        <v/>
      </c>
    </row>
    <row r="190" spans="2:120">
      <c r="B190" s="219" t="str">
        <f>+IF('Resultados General'!C193="","",'Resultados General'!C193)</f>
        <v/>
      </c>
      <c r="C190" s="134" t="e">
        <f ca="1">+_xlfn.IFNA(VLOOKUP('Distribución de puestos'!B190,'Resultados General'!$C$11:$J$510,8,0),"")</f>
        <v>#NAME?</v>
      </c>
      <c r="D190" s="135" t="e">
        <f ca="1">+_xlfn.IFNA(VLOOKUP(B190,'Resultados General'!$C$11:$L$510,10,0),"")</f>
        <v>#NAME?</v>
      </c>
      <c r="E190" s="26" t="s">
        <v>76</v>
      </c>
      <c r="F190" s="26" t="s">
        <v>76</v>
      </c>
      <c r="G190" s="135" t="str">
        <f t="shared" ca="1" si="222"/>
        <v/>
      </c>
      <c r="H190" s="135" t="str">
        <f t="shared" ca="1" si="223"/>
        <v/>
      </c>
      <c r="I190" s="219" t="str">
        <f t="shared" si="224"/>
        <v/>
      </c>
      <c r="J190" s="138"/>
      <c r="M190" s="29" t="e">
        <f ca="1">+_xlfn.IFNA(VLOOKUP($B190,'Resultados General'!$C$11:$CG$510,MATCH(M$6,'Resultados General'!$C$10:$CG$10,0),0),"")</f>
        <v>#NAME?</v>
      </c>
      <c r="N190" s="29" t="str">
        <f t="shared" ca="1" si="150"/>
        <v/>
      </c>
      <c r="O190" s="29" t="str">
        <f t="shared" ca="1" si="151"/>
        <v/>
      </c>
      <c r="P190" s="29" t="e">
        <f ca="1">+_xlfn.IFNA(VLOOKUP($B190,'Resultados General'!$C$11:$CG$510,MATCH(P$6,'Resultados General'!$C$10:$CG$10,0),0),"")</f>
        <v>#NAME?</v>
      </c>
      <c r="Q190" s="29" t="str">
        <f t="shared" ca="1" si="152"/>
        <v/>
      </c>
      <c r="R190" s="29" t="str">
        <f t="shared" ca="1" si="153"/>
        <v/>
      </c>
      <c r="S190" s="29" t="e">
        <f ca="1">+_xlfn.IFNA(VLOOKUP($B190,'Resultados General'!$C$11:$CG$510,MATCH(S$6,'Resultados General'!$C$10:$CG$10,0),0),"")</f>
        <v>#NAME?</v>
      </c>
      <c r="T190" s="29" t="str">
        <f t="shared" ca="1" si="154"/>
        <v/>
      </c>
      <c r="U190" s="29" t="str">
        <f t="shared" ca="1" si="155"/>
        <v/>
      </c>
      <c r="V190" s="29" t="e">
        <f ca="1">+_xlfn.IFNA(VLOOKUP($B190,'Resultados General'!$C$11:$CG$510,MATCH(V$6,'Resultados General'!$C$10:$CG$10,0),0),"")</f>
        <v>#NAME?</v>
      </c>
      <c r="W190" s="29" t="str">
        <f t="shared" ca="1" si="156"/>
        <v/>
      </c>
      <c r="X190" s="29" t="str">
        <f t="shared" ca="1" si="157"/>
        <v/>
      </c>
      <c r="Y190" s="29" t="e">
        <f ca="1">+_xlfn.IFNA(VLOOKUP($B190,'Resultados General'!$C$11:$CG$510,MATCH(Y$6,'Resultados General'!$C$10:$CG$10,0),0),"")</f>
        <v>#NAME?</v>
      </c>
      <c r="Z190" s="29" t="str">
        <f t="shared" ca="1" si="158"/>
        <v/>
      </c>
      <c r="AA190" s="29" t="str">
        <f t="shared" ca="1" si="159"/>
        <v/>
      </c>
      <c r="AB190" s="29" t="e">
        <f ca="1">+_xlfn.IFNA(VLOOKUP($B190,'Resultados General'!$C$11:$CG$510,MATCH(AB$6,'Resultados General'!$C$10:$CG$10,0),0),"")</f>
        <v>#NAME?</v>
      </c>
      <c r="AC190" s="29" t="str">
        <f t="shared" ca="1" si="160"/>
        <v/>
      </c>
      <c r="AD190" s="29" t="str">
        <f t="shared" ca="1" si="161"/>
        <v/>
      </c>
      <c r="AE190" s="29" t="e">
        <f ca="1">+_xlfn.IFNA(VLOOKUP($B190,'Resultados General'!$C$11:$CG$510,MATCH(AE$6,'Resultados General'!$C$10:$CG$10,0),0),"")</f>
        <v>#NAME?</v>
      </c>
      <c r="AF190" s="29" t="str">
        <f t="shared" ca="1" si="162"/>
        <v/>
      </c>
      <c r="AG190" s="29" t="str">
        <f t="shared" ca="1" si="163"/>
        <v/>
      </c>
      <c r="AH190" s="29" t="e">
        <f ca="1">+_xlfn.IFNA(VLOOKUP($B190,'Resultados General'!$C$11:$CG$510,MATCH(AH$6,'Resultados General'!$C$10:$CG$10,0),0),"")</f>
        <v>#NAME?</v>
      </c>
      <c r="AI190" s="29" t="str">
        <f t="shared" ca="1" si="164"/>
        <v/>
      </c>
      <c r="AJ190" s="29" t="str">
        <f t="shared" ca="1" si="165"/>
        <v/>
      </c>
      <c r="AK190" s="29" t="e">
        <f ca="1">+_xlfn.IFNA(VLOOKUP($B190,'Resultados General'!$C$11:$CG$510,MATCH(AK$6,'Resultados General'!$C$10:$CG$10,0),0),"")</f>
        <v>#NAME?</v>
      </c>
      <c r="AL190" s="29" t="str">
        <f t="shared" ca="1" si="166"/>
        <v/>
      </c>
      <c r="AM190" s="29" t="str">
        <f t="shared" ca="1" si="167"/>
        <v/>
      </c>
      <c r="AN190" s="29" t="e">
        <f ca="1">+_xlfn.IFNA(VLOOKUP($B190,'Resultados General'!$C$11:$CG$510,MATCH(AN$6,'Resultados General'!$C$10:$CG$10,0),0),"")</f>
        <v>#NAME?</v>
      </c>
      <c r="AO190" s="29" t="str">
        <f t="shared" ca="1" si="168"/>
        <v/>
      </c>
      <c r="AP190" s="29" t="str">
        <f t="shared" ca="1" si="169"/>
        <v/>
      </c>
      <c r="AQ190" s="29" t="e">
        <f ca="1">+_xlfn.IFNA(VLOOKUP($B190,'Resultados General'!$C$11:$CG$510,MATCH(AQ$6,'Resultados General'!$C$10:$CG$10,0),0),"")</f>
        <v>#NAME?</v>
      </c>
      <c r="AR190" s="29" t="str">
        <f t="shared" ca="1" si="170"/>
        <v/>
      </c>
      <c r="AS190" s="29" t="str">
        <f t="shared" ca="1" si="171"/>
        <v/>
      </c>
      <c r="AT190" s="29" t="e">
        <f ca="1">+_xlfn.IFNA(VLOOKUP($B190,'Resultados General'!$C$11:$CG$510,MATCH(AT$6,'Resultados General'!$C$10:$CG$10,0),0),"")</f>
        <v>#NAME?</v>
      </c>
      <c r="AU190" s="29" t="str">
        <f t="shared" ca="1" si="172"/>
        <v/>
      </c>
      <c r="AV190" s="29" t="str">
        <f t="shared" ca="1" si="173"/>
        <v/>
      </c>
      <c r="AW190" s="29" t="e">
        <f ca="1">+_xlfn.IFNA(VLOOKUP($B190,'Resultados General'!$C$11:$CG$510,MATCH(AW$6,'Resultados General'!$C$10:$CG$10,0),0),"")</f>
        <v>#NAME?</v>
      </c>
      <c r="AX190" s="29" t="str">
        <f t="shared" ca="1" si="174"/>
        <v/>
      </c>
      <c r="AY190" s="29" t="str">
        <f t="shared" ca="1" si="175"/>
        <v/>
      </c>
      <c r="AZ190" s="29" t="e">
        <f ca="1">+_xlfn.IFNA(VLOOKUP($B190,'Resultados General'!$C$11:$CG$510,MATCH(AZ$6,'Resultados General'!$C$10:$CG$10,0),0),"")</f>
        <v>#NAME?</v>
      </c>
      <c r="BA190" s="29" t="str">
        <f t="shared" ca="1" si="176"/>
        <v/>
      </c>
      <c r="BB190" s="29" t="str">
        <f t="shared" ca="1" si="177"/>
        <v/>
      </c>
      <c r="BC190" s="29" t="e">
        <f ca="1">+_xlfn.IFNA(VLOOKUP($B190,'Resultados General'!$C$11:$CG$510,MATCH(BC$6,'Resultados General'!$C$10:$CG$10,0),0),"")</f>
        <v>#NAME?</v>
      </c>
      <c r="BD190" s="29" t="str">
        <f t="shared" ca="1" si="178"/>
        <v/>
      </c>
      <c r="BE190" s="29" t="str">
        <f t="shared" ca="1" si="179"/>
        <v/>
      </c>
      <c r="BF190" s="29" t="e">
        <f ca="1">+_xlfn.IFNA(VLOOKUP($B190,'Resultados General'!$C$11:$CG$510,MATCH(BF$6,'Resultados General'!$C$10:$CG$10,0),0),"")</f>
        <v>#NAME?</v>
      </c>
      <c r="BG190" s="29" t="str">
        <f t="shared" ca="1" si="180"/>
        <v/>
      </c>
      <c r="BH190" s="29" t="str">
        <f t="shared" ca="1" si="181"/>
        <v/>
      </c>
      <c r="BI190" s="29" t="e">
        <f ca="1">+_xlfn.IFNA(VLOOKUP($B190,'Resultados General'!$C$11:$CG$510,MATCH(BI$6,'Resultados General'!$C$10:$CG$10,0),0),"")</f>
        <v>#NAME?</v>
      </c>
      <c r="BJ190" s="29" t="str">
        <f t="shared" ca="1" si="182"/>
        <v/>
      </c>
      <c r="BK190" s="29" t="str">
        <f t="shared" ca="1" si="183"/>
        <v/>
      </c>
      <c r="BL190" s="29" t="e">
        <f ca="1">+_xlfn.IFNA(VLOOKUP($B190,'Resultados General'!$C$11:$CG$510,MATCH(BL$6,'Resultados General'!$C$10:$CG$10,0),0),"")</f>
        <v>#NAME?</v>
      </c>
      <c r="BM190" s="29" t="str">
        <f t="shared" ca="1" si="184"/>
        <v/>
      </c>
      <c r="BN190" s="29" t="str">
        <f t="shared" ca="1" si="185"/>
        <v/>
      </c>
      <c r="BO190" s="29" t="e">
        <f ca="1">+_xlfn.IFNA(VLOOKUP($B190,'Resultados General'!$C$11:$CG$510,MATCH(BO$6,'Resultados General'!$C$10:$CG$10,0),0),"")</f>
        <v>#NAME?</v>
      </c>
      <c r="BP190" s="29" t="str">
        <f t="shared" ca="1" si="186"/>
        <v/>
      </c>
      <c r="BQ190" s="29" t="str">
        <f t="shared" ca="1" si="187"/>
        <v/>
      </c>
      <c r="BR190" s="29" t="e">
        <f ca="1">+_xlfn.IFNA(VLOOKUP($B190,'Resultados General'!$C$11:$CG$510,MATCH(BR$6,'Resultados General'!$C$10:$CG$10,0),0),"")</f>
        <v>#NAME?</v>
      </c>
      <c r="BS190" s="29" t="str">
        <f t="shared" ca="1" si="188"/>
        <v/>
      </c>
      <c r="BT190" s="29" t="str">
        <f t="shared" ca="1" si="189"/>
        <v/>
      </c>
      <c r="BU190" s="29" t="e">
        <f ca="1">+_xlfn.IFNA(VLOOKUP($B190,'Resultados General'!$C$11:$CG$510,MATCH(BU$6,'Resultados General'!$C$10:$CG$10,0),0),"")</f>
        <v>#NAME?</v>
      </c>
      <c r="BV190" s="29" t="str">
        <f t="shared" ca="1" si="190"/>
        <v/>
      </c>
      <c r="BW190" s="29" t="str">
        <f t="shared" ca="1" si="191"/>
        <v/>
      </c>
      <c r="BX190" s="29" t="e">
        <f ca="1">+_xlfn.IFNA(VLOOKUP($B190,'Resultados General'!$C$11:$CG$510,MATCH(BX$6,'Resultados General'!$C$10:$CG$10,0),0),"")</f>
        <v>#NAME?</v>
      </c>
      <c r="BY190" s="29" t="str">
        <f t="shared" ca="1" si="192"/>
        <v/>
      </c>
      <c r="BZ190" s="29" t="str">
        <f t="shared" ca="1" si="193"/>
        <v/>
      </c>
      <c r="CA190" s="29" t="e">
        <f ca="1">+_xlfn.IFNA(VLOOKUP($B190,'Resultados General'!$C$11:$CG$510,MATCH(CA$6,'Resultados General'!$C$10:$CG$10,0),0),"")</f>
        <v>#NAME?</v>
      </c>
      <c r="CB190" s="29" t="str">
        <f t="shared" ca="1" si="194"/>
        <v/>
      </c>
      <c r="CC190" s="29" t="str">
        <f t="shared" ca="1" si="195"/>
        <v/>
      </c>
      <c r="CD190" s="29" t="e">
        <f ca="1">+_xlfn.IFNA(VLOOKUP($B190,'Resultados General'!$C$11:$CG$510,MATCH(CD$6,'Resultados General'!$C$10:$CG$10,0),0),"")</f>
        <v>#NAME?</v>
      </c>
      <c r="CE190" s="29" t="str">
        <f t="shared" ca="1" si="196"/>
        <v/>
      </c>
      <c r="CF190" s="29" t="str">
        <f t="shared" ca="1" si="197"/>
        <v/>
      </c>
      <c r="CG190" s="29" t="e">
        <f ca="1">+_xlfn.IFNA(VLOOKUP($B190,'Resultados General'!$C$11:$CG$510,MATCH(CG$6,'Resultados General'!$C$10:$CG$10,0),0),"")</f>
        <v>#NAME?</v>
      </c>
      <c r="CH190" s="29" t="str">
        <f t="shared" ca="1" si="198"/>
        <v/>
      </c>
      <c r="CI190" s="29" t="str">
        <f t="shared" ca="1" si="199"/>
        <v/>
      </c>
      <c r="CJ190" s="29" t="e">
        <f ca="1">+_xlfn.IFNA(VLOOKUP($B190,'Resultados General'!$C$11:$CG$510,MATCH(CJ$6,'Resultados General'!$C$10:$CG$10,0),0),"")</f>
        <v>#NAME?</v>
      </c>
      <c r="CK190" s="29" t="str">
        <f t="shared" ca="1" si="200"/>
        <v/>
      </c>
      <c r="CL190" s="29" t="str">
        <f t="shared" ca="1" si="201"/>
        <v/>
      </c>
      <c r="CM190" s="29" t="e">
        <f ca="1">+_xlfn.IFNA(VLOOKUP($B190,'Resultados General'!$C$11:$CG$510,MATCH(CM$6,'Resultados General'!$C$10:$CG$10,0),0),"")</f>
        <v>#NAME?</v>
      </c>
      <c r="CN190" s="29" t="str">
        <f t="shared" ca="1" si="202"/>
        <v/>
      </c>
      <c r="CO190" s="29" t="str">
        <f t="shared" ca="1" si="203"/>
        <v/>
      </c>
      <c r="CP190" s="29" t="e">
        <f ca="1">+_xlfn.IFNA(VLOOKUP($B190,'Resultados General'!$C$11:$CG$510,MATCH(CP$6,'Resultados General'!$C$10:$CG$10,0),0),"")</f>
        <v>#NAME?</v>
      </c>
      <c r="CQ190" s="29" t="str">
        <f t="shared" ca="1" si="204"/>
        <v/>
      </c>
      <c r="CR190" s="29" t="str">
        <f t="shared" ca="1" si="205"/>
        <v/>
      </c>
      <c r="CS190" s="29" t="e">
        <f ca="1">+_xlfn.IFNA(VLOOKUP($B190,'Resultados General'!$C$11:$CG$510,MATCH(CS$6,'Resultados General'!$C$10:$CG$10,0),0),"")</f>
        <v>#NAME?</v>
      </c>
      <c r="CT190" s="29" t="str">
        <f t="shared" ca="1" si="206"/>
        <v/>
      </c>
      <c r="CU190" s="29" t="str">
        <f t="shared" ca="1" si="207"/>
        <v/>
      </c>
      <c r="CV190" s="29" t="e">
        <f ca="1">+_xlfn.IFNA(VLOOKUP($B190,'Resultados General'!$C$11:$CG$510,MATCH(CV$6,'Resultados General'!$C$10:$CG$10,0),0),"")</f>
        <v>#NAME?</v>
      </c>
      <c r="CW190" s="29" t="str">
        <f t="shared" ca="1" si="208"/>
        <v/>
      </c>
      <c r="CX190" s="29" t="str">
        <f t="shared" ca="1" si="209"/>
        <v/>
      </c>
      <c r="CY190" s="29" t="e">
        <f ca="1">+_xlfn.IFNA(VLOOKUP($B190,'Resultados General'!$C$11:$CG$510,MATCH(CY$6,'Resultados General'!$C$10:$CG$10,0),0),"")</f>
        <v>#NAME?</v>
      </c>
      <c r="CZ190" s="29" t="str">
        <f t="shared" ca="1" si="210"/>
        <v/>
      </c>
      <c r="DA190" s="29" t="str">
        <f t="shared" ca="1" si="211"/>
        <v/>
      </c>
      <c r="DB190" s="29" t="e">
        <f ca="1">+_xlfn.IFNA(VLOOKUP($B190,'Resultados General'!$C$11:$CG$510,MATCH(DB$6,'Resultados General'!$C$10:$CG$10,0),0),"")</f>
        <v>#NAME?</v>
      </c>
      <c r="DC190" s="29" t="str">
        <f t="shared" ca="1" si="212"/>
        <v/>
      </c>
      <c r="DD190" s="29" t="str">
        <f t="shared" ca="1" si="213"/>
        <v/>
      </c>
      <c r="DE190" s="29" t="e">
        <f ca="1">+_xlfn.IFNA(VLOOKUP($B190,'Resultados General'!$C$11:$CG$510,MATCH(DE$6,'Resultados General'!$C$10:$CG$10,0),0),"")</f>
        <v>#NAME?</v>
      </c>
      <c r="DF190" s="29" t="str">
        <f t="shared" ca="1" si="214"/>
        <v/>
      </c>
      <c r="DG190" s="29" t="str">
        <f t="shared" ca="1" si="215"/>
        <v/>
      </c>
      <c r="DH190" s="29" t="e">
        <f ca="1">+_xlfn.IFNA(VLOOKUP($B190,'Resultados General'!$C$11:$CG$510,MATCH(DH$6,'Resultados General'!$C$10:$CG$10,0),0),"")</f>
        <v>#NAME?</v>
      </c>
      <c r="DI190" s="29" t="str">
        <f t="shared" ca="1" si="216"/>
        <v/>
      </c>
      <c r="DJ190" s="29" t="str">
        <f t="shared" ca="1" si="217"/>
        <v/>
      </c>
      <c r="DK190" s="29" t="e">
        <f ca="1">+_xlfn.IFNA(VLOOKUP($B190,'Resultados General'!$C$11:$CG$510,MATCH(DK$6,'Resultados General'!$C$10:$CG$10,0),0),"")</f>
        <v>#NAME?</v>
      </c>
      <c r="DL190" s="29" t="str">
        <f t="shared" ca="1" si="218"/>
        <v/>
      </c>
      <c r="DM190" s="29" t="str">
        <f t="shared" ca="1" si="219"/>
        <v/>
      </c>
      <c r="DN190" s="29" t="e">
        <f ca="1">+_xlfn.IFNA(VLOOKUP($B190,'Resultados General'!$C$11:$CG$510,MATCH(DN$6,'Resultados General'!$C$10:$CG$10,0),0),"")</f>
        <v>#NAME?</v>
      </c>
      <c r="DO190" s="29" t="str">
        <f t="shared" ca="1" si="220"/>
        <v/>
      </c>
      <c r="DP190" s="29" t="str">
        <f t="shared" ca="1" si="221"/>
        <v/>
      </c>
    </row>
    <row r="191" spans="2:120">
      <c r="B191" s="219" t="str">
        <f>+IF('Resultados General'!C194="","",'Resultados General'!C194)</f>
        <v/>
      </c>
      <c r="C191" s="134" t="e">
        <f ca="1">+_xlfn.IFNA(VLOOKUP('Distribución de puestos'!B191,'Resultados General'!$C$11:$J$510,8,0),"")</f>
        <v>#NAME?</v>
      </c>
      <c r="D191" s="135" t="e">
        <f ca="1">+_xlfn.IFNA(VLOOKUP(B191,'Resultados General'!$C$11:$L$510,10,0),"")</f>
        <v>#NAME?</v>
      </c>
      <c r="E191" s="26" t="s">
        <v>76</v>
      </c>
      <c r="F191" s="26" t="s">
        <v>76</v>
      </c>
      <c r="G191" s="135" t="str">
        <f t="shared" ca="1" si="222"/>
        <v/>
      </c>
      <c r="H191" s="135" t="str">
        <f t="shared" ca="1" si="223"/>
        <v/>
      </c>
      <c r="I191" s="219" t="str">
        <f t="shared" si="224"/>
        <v/>
      </c>
      <c r="J191" s="138"/>
      <c r="M191" s="29" t="e">
        <f ca="1">+_xlfn.IFNA(VLOOKUP($B191,'Resultados General'!$C$11:$CG$510,MATCH(M$6,'Resultados General'!$C$10:$CG$10,0),0),"")</f>
        <v>#NAME?</v>
      </c>
      <c r="N191" s="29" t="str">
        <f t="shared" ca="1" si="150"/>
        <v/>
      </c>
      <c r="O191" s="29" t="str">
        <f t="shared" ca="1" si="151"/>
        <v/>
      </c>
      <c r="P191" s="29" t="e">
        <f ca="1">+_xlfn.IFNA(VLOOKUP($B191,'Resultados General'!$C$11:$CG$510,MATCH(P$6,'Resultados General'!$C$10:$CG$10,0),0),"")</f>
        <v>#NAME?</v>
      </c>
      <c r="Q191" s="29" t="str">
        <f t="shared" ca="1" si="152"/>
        <v/>
      </c>
      <c r="R191" s="29" t="str">
        <f t="shared" ca="1" si="153"/>
        <v/>
      </c>
      <c r="S191" s="29" t="e">
        <f ca="1">+_xlfn.IFNA(VLOOKUP($B191,'Resultados General'!$C$11:$CG$510,MATCH(S$6,'Resultados General'!$C$10:$CG$10,0),0),"")</f>
        <v>#NAME?</v>
      </c>
      <c r="T191" s="29" t="str">
        <f t="shared" ca="1" si="154"/>
        <v/>
      </c>
      <c r="U191" s="29" t="str">
        <f t="shared" ca="1" si="155"/>
        <v/>
      </c>
      <c r="V191" s="29" t="e">
        <f ca="1">+_xlfn.IFNA(VLOOKUP($B191,'Resultados General'!$C$11:$CG$510,MATCH(V$6,'Resultados General'!$C$10:$CG$10,0),0),"")</f>
        <v>#NAME?</v>
      </c>
      <c r="W191" s="29" t="str">
        <f t="shared" ca="1" si="156"/>
        <v/>
      </c>
      <c r="X191" s="29" t="str">
        <f t="shared" ca="1" si="157"/>
        <v/>
      </c>
      <c r="Y191" s="29" t="e">
        <f ca="1">+_xlfn.IFNA(VLOOKUP($B191,'Resultados General'!$C$11:$CG$510,MATCH(Y$6,'Resultados General'!$C$10:$CG$10,0),0),"")</f>
        <v>#NAME?</v>
      </c>
      <c r="Z191" s="29" t="str">
        <f t="shared" ca="1" si="158"/>
        <v/>
      </c>
      <c r="AA191" s="29" t="str">
        <f t="shared" ca="1" si="159"/>
        <v/>
      </c>
      <c r="AB191" s="29" t="e">
        <f ca="1">+_xlfn.IFNA(VLOOKUP($B191,'Resultados General'!$C$11:$CG$510,MATCH(AB$6,'Resultados General'!$C$10:$CG$10,0),0),"")</f>
        <v>#NAME?</v>
      </c>
      <c r="AC191" s="29" t="str">
        <f t="shared" ca="1" si="160"/>
        <v/>
      </c>
      <c r="AD191" s="29" t="str">
        <f t="shared" ca="1" si="161"/>
        <v/>
      </c>
      <c r="AE191" s="29" t="e">
        <f ca="1">+_xlfn.IFNA(VLOOKUP($B191,'Resultados General'!$C$11:$CG$510,MATCH(AE$6,'Resultados General'!$C$10:$CG$10,0),0),"")</f>
        <v>#NAME?</v>
      </c>
      <c r="AF191" s="29" t="str">
        <f t="shared" ca="1" si="162"/>
        <v/>
      </c>
      <c r="AG191" s="29" t="str">
        <f t="shared" ca="1" si="163"/>
        <v/>
      </c>
      <c r="AH191" s="29" t="e">
        <f ca="1">+_xlfn.IFNA(VLOOKUP($B191,'Resultados General'!$C$11:$CG$510,MATCH(AH$6,'Resultados General'!$C$10:$CG$10,0),0),"")</f>
        <v>#NAME?</v>
      </c>
      <c r="AI191" s="29" t="str">
        <f t="shared" ca="1" si="164"/>
        <v/>
      </c>
      <c r="AJ191" s="29" t="str">
        <f t="shared" ca="1" si="165"/>
        <v/>
      </c>
      <c r="AK191" s="29" t="e">
        <f ca="1">+_xlfn.IFNA(VLOOKUP($B191,'Resultados General'!$C$11:$CG$510,MATCH(AK$6,'Resultados General'!$C$10:$CG$10,0),0),"")</f>
        <v>#NAME?</v>
      </c>
      <c r="AL191" s="29" t="str">
        <f t="shared" ca="1" si="166"/>
        <v/>
      </c>
      <c r="AM191" s="29" t="str">
        <f t="shared" ca="1" si="167"/>
        <v/>
      </c>
      <c r="AN191" s="29" t="e">
        <f ca="1">+_xlfn.IFNA(VLOOKUP($B191,'Resultados General'!$C$11:$CG$510,MATCH(AN$6,'Resultados General'!$C$10:$CG$10,0),0),"")</f>
        <v>#NAME?</v>
      </c>
      <c r="AO191" s="29" t="str">
        <f t="shared" ca="1" si="168"/>
        <v/>
      </c>
      <c r="AP191" s="29" t="str">
        <f t="shared" ca="1" si="169"/>
        <v/>
      </c>
      <c r="AQ191" s="29" t="e">
        <f ca="1">+_xlfn.IFNA(VLOOKUP($B191,'Resultados General'!$C$11:$CG$510,MATCH(AQ$6,'Resultados General'!$C$10:$CG$10,0),0),"")</f>
        <v>#NAME?</v>
      </c>
      <c r="AR191" s="29" t="str">
        <f t="shared" ca="1" si="170"/>
        <v/>
      </c>
      <c r="AS191" s="29" t="str">
        <f t="shared" ca="1" si="171"/>
        <v/>
      </c>
      <c r="AT191" s="29" t="e">
        <f ca="1">+_xlfn.IFNA(VLOOKUP($B191,'Resultados General'!$C$11:$CG$510,MATCH(AT$6,'Resultados General'!$C$10:$CG$10,0),0),"")</f>
        <v>#NAME?</v>
      </c>
      <c r="AU191" s="29" t="str">
        <f t="shared" ca="1" si="172"/>
        <v/>
      </c>
      <c r="AV191" s="29" t="str">
        <f t="shared" ca="1" si="173"/>
        <v/>
      </c>
      <c r="AW191" s="29" t="e">
        <f ca="1">+_xlfn.IFNA(VLOOKUP($B191,'Resultados General'!$C$11:$CG$510,MATCH(AW$6,'Resultados General'!$C$10:$CG$10,0),0),"")</f>
        <v>#NAME?</v>
      </c>
      <c r="AX191" s="29" t="str">
        <f t="shared" ca="1" si="174"/>
        <v/>
      </c>
      <c r="AY191" s="29" t="str">
        <f t="shared" ca="1" si="175"/>
        <v/>
      </c>
      <c r="AZ191" s="29" t="e">
        <f ca="1">+_xlfn.IFNA(VLOOKUP($B191,'Resultados General'!$C$11:$CG$510,MATCH(AZ$6,'Resultados General'!$C$10:$CG$10,0),0),"")</f>
        <v>#NAME?</v>
      </c>
      <c r="BA191" s="29" t="str">
        <f t="shared" ca="1" si="176"/>
        <v/>
      </c>
      <c r="BB191" s="29" t="str">
        <f t="shared" ca="1" si="177"/>
        <v/>
      </c>
      <c r="BC191" s="29" t="e">
        <f ca="1">+_xlfn.IFNA(VLOOKUP($B191,'Resultados General'!$C$11:$CG$510,MATCH(BC$6,'Resultados General'!$C$10:$CG$10,0),0),"")</f>
        <v>#NAME?</v>
      </c>
      <c r="BD191" s="29" t="str">
        <f t="shared" ca="1" si="178"/>
        <v/>
      </c>
      <c r="BE191" s="29" t="str">
        <f t="shared" ca="1" si="179"/>
        <v/>
      </c>
      <c r="BF191" s="29" t="e">
        <f ca="1">+_xlfn.IFNA(VLOOKUP($B191,'Resultados General'!$C$11:$CG$510,MATCH(BF$6,'Resultados General'!$C$10:$CG$10,0),0),"")</f>
        <v>#NAME?</v>
      </c>
      <c r="BG191" s="29" t="str">
        <f t="shared" ca="1" si="180"/>
        <v/>
      </c>
      <c r="BH191" s="29" t="str">
        <f t="shared" ca="1" si="181"/>
        <v/>
      </c>
      <c r="BI191" s="29" t="e">
        <f ca="1">+_xlfn.IFNA(VLOOKUP($B191,'Resultados General'!$C$11:$CG$510,MATCH(BI$6,'Resultados General'!$C$10:$CG$10,0),0),"")</f>
        <v>#NAME?</v>
      </c>
      <c r="BJ191" s="29" t="str">
        <f t="shared" ca="1" si="182"/>
        <v/>
      </c>
      <c r="BK191" s="29" t="str">
        <f t="shared" ca="1" si="183"/>
        <v/>
      </c>
      <c r="BL191" s="29" t="e">
        <f ca="1">+_xlfn.IFNA(VLOOKUP($B191,'Resultados General'!$C$11:$CG$510,MATCH(BL$6,'Resultados General'!$C$10:$CG$10,0),0),"")</f>
        <v>#NAME?</v>
      </c>
      <c r="BM191" s="29" t="str">
        <f t="shared" ca="1" si="184"/>
        <v/>
      </c>
      <c r="BN191" s="29" t="str">
        <f t="shared" ca="1" si="185"/>
        <v/>
      </c>
      <c r="BO191" s="29" t="e">
        <f ca="1">+_xlfn.IFNA(VLOOKUP($B191,'Resultados General'!$C$11:$CG$510,MATCH(BO$6,'Resultados General'!$C$10:$CG$10,0),0),"")</f>
        <v>#NAME?</v>
      </c>
      <c r="BP191" s="29" t="str">
        <f t="shared" ca="1" si="186"/>
        <v/>
      </c>
      <c r="BQ191" s="29" t="str">
        <f t="shared" ca="1" si="187"/>
        <v/>
      </c>
      <c r="BR191" s="29" t="e">
        <f ca="1">+_xlfn.IFNA(VLOOKUP($B191,'Resultados General'!$C$11:$CG$510,MATCH(BR$6,'Resultados General'!$C$10:$CG$10,0),0),"")</f>
        <v>#NAME?</v>
      </c>
      <c r="BS191" s="29" t="str">
        <f t="shared" ca="1" si="188"/>
        <v/>
      </c>
      <c r="BT191" s="29" t="str">
        <f t="shared" ca="1" si="189"/>
        <v/>
      </c>
      <c r="BU191" s="29" t="e">
        <f ca="1">+_xlfn.IFNA(VLOOKUP($B191,'Resultados General'!$C$11:$CG$510,MATCH(BU$6,'Resultados General'!$C$10:$CG$10,0),0),"")</f>
        <v>#NAME?</v>
      </c>
      <c r="BV191" s="29" t="str">
        <f t="shared" ca="1" si="190"/>
        <v/>
      </c>
      <c r="BW191" s="29" t="str">
        <f t="shared" ca="1" si="191"/>
        <v/>
      </c>
      <c r="BX191" s="29" t="e">
        <f ca="1">+_xlfn.IFNA(VLOOKUP($B191,'Resultados General'!$C$11:$CG$510,MATCH(BX$6,'Resultados General'!$C$10:$CG$10,0),0),"")</f>
        <v>#NAME?</v>
      </c>
      <c r="BY191" s="29" t="str">
        <f t="shared" ca="1" si="192"/>
        <v/>
      </c>
      <c r="BZ191" s="29" t="str">
        <f t="shared" ca="1" si="193"/>
        <v/>
      </c>
      <c r="CA191" s="29" t="e">
        <f ca="1">+_xlfn.IFNA(VLOOKUP($B191,'Resultados General'!$C$11:$CG$510,MATCH(CA$6,'Resultados General'!$C$10:$CG$10,0),0),"")</f>
        <v>#NAME?</v>
      </c>
      <c r="CB191" s="29" t="str">
        <f t="shared" ca="1" si="194"/>
        <v/>
      </c>
      <c r="CC191" s="29" t="str">
        <f t="shared" ca="1" si="195"/>
        <v/>
      </c>
      <c r="CD191" s="29" t="e">
        <f ca="1">+_xlfn.IFNA(VLOOKUP($B191,'Resultados General'!$C$11:$CG$510,MATCH(CD$6,'Resultados General'!$C$10:$CG$10,0),0),"")</f>
        <v>#NAME?</v>
      </c>
      <c r="CE191" s="29" t="str">
        <f t="shared" ca="1" si="196"/>
        <v/>
      </c>
      <c r="CF191" s="29" t="str">
        <f t="shared" ca="1" si="197"/>
        <v/>
      </c>
      <c r="CG191" s="29" t="e">
        <f ca="1">+_xlfn.IFNA(VLOOKUP($B191,'Resultados General'!$C$11:$CG$510,MATCH(CG$6,'Resultados General'!$C$10:$CG$10,0),0),"")</f>
        <v>#NAME?</v>
      </c>
      <c r="CH191" s="29" t="str">
        <f t="shared" ca="1" si="198"/>
        <v/>
      </c>
      <c r="CI191" s="29" t="str">
        <f t="shared" ca="1" si="199"/>
        <v/>
      </c>
      <c r="CJ191" s="29" t="e">
        <f ca="1">+_xlfn.IFNA(VLOOKUP($B191,'Resultados General'!$C$11:$CG$510,MATCH(CJ$6,'Resultados General'!$C$10:$CG$10,0),0),"")</f>
        <v>#NAME?</v>
      </c>
      <c r="CK191" s="29" t="str">
        <f t="shared" ca="1" si="200"/>
        <v/>
      </c>
      <c r="CL191" s="29" t="str">
        <f t="shared" ca="1" si="201"/>
        <v/>
      </c>
      <c r="CM191" s="29" t="e">
        <f ca="1">+_xlfn.IFNA(VLOOKUP($B191,'Resultados General'!$C$11:$CG$510,MATCH(CM$6,'Resultados General'!$C$10:$CG$10,0),0),"")</f>
        <v>#NAME?</v>
      </c>
      <c r="CN191" s="29" t="str">
        <f t="shared" ca="1" si="202"/>
        <v/>
      </c>
      <c r="CO191" s="29" t="str">
        <f t="shared" ca="1" si="203"/>
        <v/>
      </c>
      <c r="CP191" s="29" t="e">
        <f ca="1">+_xlfn.IFNA(VLOOKUP($B191,'Resultados General'!$C$11:$CG$510,MATCH(CP$6,'Resultados General'!$C$10:$CG$10,0),0),"")</f>
        <v>#NAME?</v>
      </c>
      <c r="CQ191" s="29" t="str">
        <f t="shared" ca="1" si="204"/>
        <v/>
      </c>
      <c r="CR191" s="29" t="str">
        <f t="shared" ca="1" si="205"/>
        <v/>
      </c>
      <c r="CS191" s="29" t="e">
        <f ca="1">+_xlfn.IFNA(VLOOKUP($B191,'Resultados General'!$C$11:$CG$510,MATCH(CS$6,'Resultados General'!$C$10:$CG$10,0),0),"")</f>
        <v>#NAME?</v>
      </c>
      <c r="CT191" s="29" t="str">
        <f t="shared" ca="1" si="206"/>
        <v/>
      </c>
      <c r="CU191" s="29" t="str">
        <f t="shared" ca="1" si="207"/>
        <v/>
      </c>
      <c r="CV191" s="29" t="e">
        <f ca="1">+_xlfn.IFNA(VLOOKUP($B191,'Resultados General'!$C$11:$CG$510,MATCH(CV$6,'Resultados General'!$C$10:$CG$10,0),0),"")</f>
        <v>#NAME?</v>
      </c>
      <c r="CW191" s="29" t="str">
        <f t="shared" ca="1" si="208"/>
        <v/>
      </c>
      <c r="CX191" s="29" t="str">
        <f t="shared" ca="1" si="209"/>
        <v/>
      </c>
      <c r="CY191" s="29" t="e">
        <f ca="1">+_xlfn.IFNA(VLOOKUP($B191,'Resultados General'!$C$11:$CG$510,MATCH(CY$6,'Resultados General'!$C$10:$CG$10,0),0),"")</f>
        <v>#NAME?</v>
      </c>
      <c r="CZ191" s="29" t="str">
        <f t="shared" ca="1" si="210"/>
        <v/>
      </c>
      <c r="DA191" s="29" t="str">
        <f t="shared" ca="1" si="211"/>
        <v/>
      </c>
      <c r="DB191" s="29" t="e">
        <f ca="1">+_xlfn.IFNA(VLOOKUP($B191,'Resultados General'!$C$11:$CG$510,MATCH(DB$6,'Resultados General'!$C$10:$CG$10,0),0),"")</f>
        <v>#NAME?</v>
      </c>
      <c r="DC191" s="29" t="str">
        <f t="shared" ca="1" si="212"/>
        <v/>
      </c>
      <c r="DD191" s="29" t="str">
        <f t="shared" ca="1" si="213"/>
        <v/>
      </c>
      <c r="DE191" s="29" t="e">
        <f ca="1">+_xlfn.IFNA(VLOOKUP($B191,'Resultados General'!$C$11:$CG$510,MATCH(DE$6,'Resultados General'!$C$10:$CG$10,0),0),"")</f>
        <v>#NAME?</v>
      </c>
      <c r="DF191" s="29" t="str">
        <f t="shared" ca="1" si="214"/>
        <v/>
      </c>
      <c r="DG191" s="29" t="str">
        <f t="shared" ca="1" si="215"/>
        <v/>
      </c>
      <c r="DH191" s="29" t="e">
        <f ca="1">+_xlfn.IFNA(VLOOKUP($B191,'Resultados General'!$C$11:$CG$510,MATCH(DH$6,'Resultados General'!$C$10:$CG$10,0),0),"")</f>
        <v>#NAME?</v>
      </c>
      <c r="DI191" s="29" t="str">
        <f t="shared" ca="1" si="216"/>
        <v/>
      </c>
      <c r="DJ191" s="29" t="str">
        <f t="shared" ca="1" si="217"/>
        <v/>
      </c>
      <c r="DK191" s="29" t="e">
        <f ca="1">+_xlfn.IFNA(VLOOKUP($B191,'Resultados General'!$C$11:$CG$510,MATCH(DK$6,'Resultados General'!$C$10:$CG$10,0),0),"")</f>
        <v>#NAME?</v>
      </c>
      <c r="DL191" s="29" t="str">
        <f t="shared" ca="1" si="218"/>
        <v/>
      </c>
      <c r="DM191" s="29" t="str">
        <f t="shared" ca="1" si="219"/>
        <v/>
      </c>
      <c r="DN191" s="29" t="e">
        <f ca="1">+_xlfn.IFNA(VLOOKUP($B191,'Resultados General'!$C$11:$CG$510,MATCH(DN$6,'Resultados General'!$C$10:$CG$10,0),0),"")</f>
        <v>#NAME?</v>
      </c>
      <c r="DO191" s="29" t="str">
        <f t="shared" ca="1" si="220"/>
        <v/>
      </c>
      <c r="DP191" s="29" t="str">
        <f t="shared" ca="1" si="221"/>
        <v/>
      </c>
    </row>
    <row r="192" spans="2:120">
      <c r="B192" s="219" t="str">
        <f>+IF('Resultados General'!C195="","",'Resultados General'!C195)</f>
        <v/>
      </c>
      <c r="C192" s="134" t="e">
        <f ca="1">+_xlfn.IFNA(VLOOKUP('Distribución de puestos'!B192,'Resultados General'!$C$11:$J$510,8,0),"")</f>
        <v>#NAME?</v>
      </c>
      <c r="D192" s="135" t="e">
        <f ca="1">+_xlfn.IFNA(VLOOKUP(B192,'Resultados General'!$C$11:$L$510,10,0),"")</f>
        <v>#NAME?</v>
      </c>
      <c r="E192" s="26" t="s">
        <v>76</v>
      </c>
      <c r="F192" s="26" t="s">
        <v>76</v>
      </c>
      <c r="G192" s="135" t="str">
        <f t="shared" ca="1" si="222"/>
        <v/>
      </c>
      <c r="H192" s="135" t="str">
        <f t="shared" ca="1" si="223"/>
        <v/>
      </c>
      <c r="I192" s="219" t="str">
        <f t="shared" si="224"/>
        <v/>
      </c>
      <c r="J192" s="138"/>
      <c r="M192" s="29" t="e">
        <f ca="1">+_xlfn.IFNA(VLOOKUP($B192,'Resultados General'!$C$11:$CG$510,MATCH(M$6,'Resultados General'!$C$10:$CG$10,0),0),"")</f>
        <v>#NAME?</v>
      </c>
      <c r="N192" s="29" t="str">
        <f t="shared" ca="1" si="150"/>
        <v/>
      </c>
      <c r="O192" s="29" t="str">
        <f t="shared" ca="1" si="151"/>
        <v/>
      </c>
      <c r="P192" s="29" t="e">
        <f ca="1">+_xlfn.IFNA(VLOOKUP($B192,'Resultados General'!$C$11:$CG$510,MATCH(P$6,'Resultados General'!$C$10:$CG$10,0),0),"")</f>
        <v>#NAME?</v>
      </c>
      <c r="Q192" s="29" t="str">
        <f t="shared" ca="1" si="152"/>
        <v/>
      </c>
      <c r="R192" s="29" t="str">
        <f t="shared" ca="1" si="153"/>
        <v/>
      </c>
      <c r="S192" s="29" t="e">
        <f ca="1">+_xlfn.IFNA(VLOOKUP($B192,'Resultados General'!$C$11:$CG$510,MATCH(S$6,'Resultados General'!$C$10:$CG$10,0),0),"")</f>
        <v>#NAME?</v>
      </c>
      <c r="T192" s="29" t="str">
        <f t="shared" ca="1" si="154"/>
        <v/>
      </c>
      <c r="U192" s="29" t="str">
        <f t="shared" ca="1" si="155"/>
        <v/>
      </c>
      <c r="V192" s="29" t="e">
        <f ca="1">+_xlfn.IFNA(VLOOKUP($B192,'Resultados General'!$C$11:$CG$510,MATCH(V$6,'Resultados General'!$C$10:$CG$10,0),0),"")</f>
        <v>#NAME?</v>
      </c>
      <c r="W192" s="29" t="str">
        <f t="shared" ca="1" si="156"/>
        <v/>
      </c>
      <c r="X192" s="29" t="str">
        <f t="shared" ca="1" si="157"/>
        <v/>
      </c>
      <c r="Y192" s="29" t="e">
        <f ca="1">+_xlfn.IFNA(VLOOKUP($B192,'Resultados General'!$C$11:$CG$510,MATCH(Y$6,'Resultados General'!$C$10:$CG$10,0),0),"")</f>
        <v>#NAME?</v>
      </c>
      <c r="Z192" s="29" t="str">
        <f t="shared" ca="1" si="158"/>
        <v/>
      </c>
      <c r="AA192" s="29" t="str">
        <f t="shared" ca="1" si="159"/>
        <v/>
      </c>
      <c r="AB192" s="29" t="e">
        <f ca="1">+_xlfn.IFNA(VLOOKUP($B192,'Resultados General'!$C$11:$CG$510,MATCH(AB$6,'Resultados General'!$C$10:$CG$10,0),0),"")</f>
        <v>#NAME?</v>
      </c>
      <c r="AC192" s="29" t="str">
        <f t="shared" ca="1" si="160"/>
        <v/>
      </c>
      <c r="AD192" s="29" t="str">
        <f t="shared" ca="1" si="161"/>
        <v/>
      </c>
      <c r="AE192" s="29" t="e">
        <f ca="1">+_xlfn.IFNA(VLOOKUP($B192,'Resultados General'!$C$11:$CG$510,MATCH(AE$6,'Resultados General'!$C$10:$CG$10,0),0),"")</f>
        <v>#NAME?</v>
      </c>
      <c r="AF192" s="29" t="str">
        <f t="shared" ca="1" si="162"/>
        <v/>
      </c>
      <c r="AG192" s="29" t="str">
        <f t="shared" ca="1" si="163"/>
        <v/>
      </c>
      <c r="AH192" s="29" t="e">
        <f ca="1">+_xlfn.IFNA(VLOOKUP($B192,'Resultados General'!$C$11:$CG$510,MATCH(AH$6,'Resultados General'!$C$10:$CG$10,0),0),"")</f>
        <v>#NAME?</v>
      </c>
      <c r="AI192" s="29" t="str">
        <f t="shared" ca="1" si="164"/>
        <v/>
      </c>
      <c r="AJ192" s="29" t="str">
        <f t="shared" ca="1" si="165"/>
        <v/>
      </c>
      <c r="AK192" s="29" t="e">
        <f ca="1">+_xlfn.IFNA(VLOOKUP($B192,'Resultados General'!$C$11:$CG$510,MATCH(AK$6,'Resultados General'!$C$10:$CG$10,0),0),"")</f>
        <v>#NAME?</v>
      </c>
      <c r="AL192" s="29" t="str">
        <f t="shared" ca="1" si="166"/>
        <v/>
      </c>
      <c r="AM192" s="29" t="str">
        <f t="shared" ca="1" si="167"/>
        <v/>
      </c>
      <c r="AN192" s="29" t="e">
        <f ca="1">+_xlfn.IFNA(VLOOKUP($B192,'Resultados General'!$C$11:$CG$510,MATCH(AN$6,'Resultados General'!$C$10:$CG$10,0),0),"")</f>
        <v>#NAME?</v>
      </c>
      <c r="AO192" s="29" t="str">
        <f t="shared" ca="1" si="168"/>
        <v/>
      </c>
      <c r="AP192" s="29" t="str">
        <f t="shared" ca="1" si="169"/>
        <v/>
      </c>
      <c r="AQ192" s="29" t="e">
        <f ca="1">+_xlfn.IFNA(VLOOKUP($B192,'Resultados General'!$C$11:$CG$510,MATCH(AQ$6,'Resultados General'!$C$10:$CG$10,0),0),"")</f>
        <v>#NAME?</v>
      </c>
      <c r="AR192" s="29" t="str">
        <f t="shared" ca="1" si="170"/>
        <v/>
      </c>
      <c r="AS192" s="29" t="str">
        <f t="shared" ca="1" si="171"/>
        <v/>
      </c>
      <c r="AT192" s="29" t="e">
        <f ca="1">+_xlfn.IFNA(VLOOKUP($B192,'Resultados General'!$C$11:$CG$510,MATCH(AT$6,'Resultados General'!$C$10:$CG$10,0),0),"")</f>
        <v>#NAME?</v>
      </c>
      <c r="AU192" s="29" t="str">
        <f t="shared" ca="1" si="172"/>
        <v/>
      </c>
      <c r="AV192" s="29" t="str">
        <f t="shared" ca="1" si="173"/>
        <v/>
      </c>
      <c r="AW192" s="29" t="e">
        <f ca="1">+_xlfn.IFNA(VLOOKUP($B192,'Resultados General'!$C$11:$CG$510,MATCH(AW$6,'Resultados General'!$C$10:$CG$10,0),0),"")</f>
        <v>#NAME?</v>
      </c>
      <c r="AX192" s="29" t="str">
        <f t="shared" ca="1" si="174"/>
        <v/>
      </c>
      <c r="AY192" s="29" t="str">
        <f t="shared" ca="1" si="175"/>
        <v/>
      </c>
      <c r="AZ192" s="29" t="e">
        <f ca="1">+_xlfn.IFNA(VLOOKUP($B192,'Resultados General'!$C$11:$CG$510,MATCH(AZ$6,'Resultados General'!$C$10:$CG$10,0),0),"")</f>
        <v>#NAME?</v>
      </c>
      <c r="BA192" s="29" t="str">
        <f t="shared" ca="1" si="176"/>
        <v/>
      </c>
      <c r="BB192" s="29" t="str">
        <f t="shared" ca="1" si="177"/>
        <v/>
      </c>
      <c r="BC192" s="29" t="e">
        <f ca="1">+_xlfn.IFNA(VLOOKUP($B192,'Resultados General'!$C$11:$CG$510,MATCH(BC$6,'Resultados General'!$C$10:$CG$10,0),0),"")</f>
        <v>#NAME?</v>
      </c>
      <c r="BD192" s="29" t="str">
        <f t="shared" ca="1" si="178"/>
        <v/>
      </c>
      <c r="BE192" s="29" t="str">
        <f t="shared" ca="1" si="179"/>
        <v/>
      </c>
      <c r="BF192" s="29" t="e">
        <f ca="1">+_xlfn.IFNA(VLOOKUP($B192,'Resultados General'!$C$11:$CG$510,MATCH(BF$6,'Resultados General'!$C$10:$CG$10,0),0),"")</f>
        <v>#NAME?</v>
      </c>
      <c r="BG192" s="29" t="str">
        <f t="shared" ca="1" si="180"/>
        <v/>
      </c>
      <c r="BH192" s="29" t="str">
        <f t="shared" ca="1" si="181"/>
        <v/>
      </c>
      <c r="BI192" s="29" t="e">
        <f ca="1">+_xlfn.IFNA(VLOOKUP($B192,'Resultados General'!$C$11:$CG$510,MATCH(BI$6,'Resultados General'!$C$10:$CG$10,0),0),"")</f>
        <v>#NAME?</v>
      </c>
      <c r="BJ192" s="29" t="str">
        <f t="shared" ca="1" si="182"/>
        <v/>
      </c>
      <c r="BK192" s="29" t="str">
        <f t="shared" ca="1" si="183"/>
        <v/>
      </c>
      <c r="BL192" s="29" t="e">
        <f ca="1">+_xlfn.IFNA(VLOOKUP($B192,'Resultados General'!$C$11:$CG$510,MATCH(BL$6,'Resultados General'!$C$10:$CG$10,0),0),"")</f>
        <v>#NAME?</v>
      </c>
      <c r="BM192" s="29" t="str">
        <f t="shared" ca="1" si="184"/>
        <v/>
      </c>
      <c r="BN192" s="29" t="str">
        <f t="shared" ca="1" si="185"/>
        <v/>
      </c>
      <c r="BO192" s="29" t="e">
        <f ca="1">+_xlfn.IFNA(VLOOKUP($B192,'Resultados General'!$C$11:$CG$510,MATCH(BO$6,'Resultados General'!$C$10:$CG$10,0),0),"")</f>
        <v>#NAME?</v>
      </c>
      <c r="BP192" s="29" t="str">
        <f t="shared" ca="1" si="186"/>
        <v/>
      </c>
      <c r="BQ192" s="29" t="str">
        <f t="shared" ca="1" si="187"/>
        <v/>
      </c>
      <c r="BR192" s="29" t="e">
        <f ca="1">+_xlfn.IFNA(VLOOKUP($B192,'Resultados General'!$C$11:$CG$510,MATCH(BR$6,'Resultados General'!$C$10:$CG$10,0),0),"")</f>
        <v>#NAME?</v>
      </c>
      <c r="BS192" s="29" t="str">
        <f t="shared" ca="1" si="188"/>
        <v/>
      </c>
      <c r="BT192" s="29" t="str">
        <f t="shared" ca="1" si="189"/>
        <v/>
      </c>
      <c r="BU192" s="29" t="e">
        <f ca="1">+_xlfn.IFNA(VLOOKUP($B192,'Resultados General'!$C$11:$CG$510,MATCH(BU$6,'Resultados General'!$C$10:$CG$10,0),0),"")</f>
        <v>#NAME?</v>
      </c>
      <c r="BV192" s="29" t="str">
        <f t="shared" ca="1" si="190"/>
        <v/>
      </c>
      <c r="BW192" s="29" t="str">
        <f t="shared" ca="1" si="191"/>
        <v/>
      </c>
      <c r="BX192" s="29" t="e">
        <f ca="1">+_xlfn.IFNA(VLOOKUP($B192,'Resultados General'!$C$11:$CG$510,MATCH(BX$6,'Resultados General'!$C$10:$CG$10,0),0),"")</f>
        <v>#NAME?</v>
      </c>
      <c r="BY192" s="29" t="str">
        <f t="shared" ca="1" si="192"/>
        <v/>
      </c>
      <c r="BZ192" s="29" t="str">
        <f t="shared" ca="1" si="193"/>
        <v/>
      </c>
      <c r="CA192" s="29" t="e">
        <f ca="1">+_xlfn.IFNA(VLOOKUP($B192,'Resultados General'!$C$11:$CG$510,MATCH(CA$6,'Resultados General'!$C$10:$CG$10,0),0),"")</f>
        <v>#NAME?</v>
      </c>
      <c r="CB192" s="29" t="str">
        <f t="shared" ca="1" si="194"/>
        <v/>
      </c>
      <c r="CC192" s="29" t="str">
        <f t="shared" ca="1" si="195"/>
        <v/>
      </c>
      <c r="CD192" s="29" t="e">
        <f ca="1">+_xlfn.IFNA(VLOOKUP($B192,'Resultados General'!$C$11:$CG$510,MATCH(CD$6,'Resultados General'!$C$10:$CG$10,0),0),"")</f>
        <v>#NAME?</v>
      </c>
      <c r="CE192" s="29" t="str">
        <f t="shared" ca="1" si="196"/>
        <v/>
      </c>
      <c r="CF192" s="29" t="str">
        <f t="shared" ca="1" si="197"/>
        <v/>
      </c>
      <c r="CG192" s="29" t="e">
        <f ca="1">+_xlfn.IFNA(VLOOKUP($B192,'Resultados General'!$C$11:$CG$510,MATCH(CG$6,'Resultados General'!$C$10:$CG$10,0),0),"")</f>
        <v>#NAME?</v>
      </c>
      <c r="CH192" s="29" t="str">
        <f t="shared" ca="1" si="198"/>
        <v/>
      </c>
      <c r="CI192" s="29" t="str">
        <f t="shared" ca="1" si="199"/>
        <v/>
      </c>
      <c r="CJ192" s="29" t="e">
        <f ca="1">+_xlfn.IFNA(VLOOKUP($B192,'Resultados General'!$C$11:$CG$510,MATCH(CJ$6,'Resultados General'!$C$10:$CG$10,0),0),"")</f>
        <v>#NAME?</v>
      </c>
      <c r="CK192" s="29" t="str">
        <f t="shared" ca="1" si="200"/>
        <v/>
      </c>
      <c r="CL192" s="29" t="str">
        <f t="shared" ca="1" si="201"/>
        <v/>
      </c>
      <c r="CM192" s="29" t="e">
        <f ca="1">+_xlfn.IFNA(VLOOKUP($B192,'Resultados General'!$C$11:$CG$510,MATCH(CM$6,'Resultados General'!$C$10:$CG$10,0),0),"")</f>
        <v>#NAME?</v>
      </c>
      <c r="CN192" s="29" t="str">
        <f t="shared" ca="1" si="202"/>
        <v/>
      </c>
      <c r="CO192" s="29" t="str">
        <f t="shared" ca="1" si="203"/>
        <v/>
      </c>
      <c r="CP192" s="29" t="e">
        <f ca="1">+_xlfn.IFNA(VLOOKUP($B192,'Resultados General'!$C$11:$CG$510,MATCH(CP$6,'Resultados General'!$C$10:$CG$10,0),0),"")</f>
        <v>#NAME?</v>
      </c>
      <c r="CQ192" s="29" t="str">
        <f t="shared" ca="1" si="204"/>
        <v/>
      </c>
      <c r="CR192" s="29" t="str">
        <f t="shared" ca="1" si="205"/>
        <v/>
      </c>
      <c r="CS192" s="29" t="e">
        <f ca="1">+_xlfn.IFNA(VLOOKUP($B192,'Resultados General'!$C$11:$CG$510,MATCH(CS$6,'Resultados General'!$C$10:$CG$10,0),0),"")</f>
        <v>#NAME?</v>
      </c>
      <c r="CT192" s="29" t="str">
        <f t="shared" ca="1" si="206"/>
        <v/>
      </c>
      <c r="CU192" s="29" t="str">
        <f t="shared" ca="1" si="207"/>
        <v/>
      </c>
      <c r="CV192" s="29" t="e">
        <f ca="1">+_xlfn.IFNA(VLOOKUP($B192,'Resultados General'!$C$11:$CG$510,MATCH(CV$6,'Resultados General'!$C$10:$CG$10,0),0),"")</f>
        <v>#NAME?</v>
      </c>
      <c r="CW192" s="29" t="str">
        <f t="shared" ca="1" si="208"/>
        <v/>
      </c>
      <c r="CX192" s="29" t="str">
        <f t="shared" ca="1" si="209"/>
        <v/>
      </c>
      <c r="CY192" s="29" t="e">
        <f ca="1">+_xlfn.IFNA(VLOOKUP($B192,'Resultados General'!$C$11:$CG$510,MATCH(CY$6,'Resultados General'!$C$10:$CG$10,0),0),"")</f>
        <v>#NAME?</v>
      </c>
      <c r="CZ192" s="29" t="str">
        <f t="shared" ca="1" si="210"/>
        <v/>
      </c>
      <c r="DA192" s="29" t="str">
        <f t="shared" ca="1" si="211"/>
        <v/>
      </c>
      <c r="DB192" s="29" t="e">
        <f ca="1">+_xlfn.IFNA(VLOOKUP($B192,'Resultados General'!$C$11:$CG$510,MATCH(DB$6,'Resultados General'!$C$10:$CG$10,0),0),"")</f>
        <v>#NAME?</v>
      </c>
      <c r="DC192" s="29" t="str">
        <f t="shared" ca="1" si="212"/>
        <v/>
      </c>
      <c r="DD192" s="29" t="str">
        <f t="shared" ca="1" si="213"/>
        <v/>
      </c>
      <c r="DE192" s="29" t="e">
        <f ca="1">+_xlfn.IFNA(VLOOKUP($B192,'Resultados General'!$C$11:$CG$510,MATCH(DE$6,'Resultados General'!$C$10:$CG$10,0),0),"")</f>
        <v>#NAME?</v>
      </c>
      <c r="DF192" s="29" t="str">
        <f t="shared" ca="1" si="214"/>
        <v/>
      </c>
      <c r="DG192" s="29" t="str">
        <f t="shared" ca="1" si="215"/>
        <v/>
      </c>
      <c r="DH192" s="29" t="e">
        <f ca="1">+_xlfn.IFNA(VLOOKUP($B192,'Resultados General'!$C$11:$CG$510,MATCH(DH$6,'Resultados General'!$C$10:$CG$10,0),0),"")</f>
        <v>#NAME?</v>
      </c>
      <c r="DI192" s="29" t="str">
        <f t="shared" ca="1" si="216"/>
        <v/>
      </c>
      <c r="DJ192" s="29" t="str">
        <f t="shared" ca="1" si="217"/>
        <v/>
      </c>
      <c r="DK192" s="29" t="e">
        <f ca="1">+_xlfn.IFNA(VLOOKUP($B192,'Resultados General'!$C$11:$CG$510,MATCH(DK$6,'Resultados General'!$C$10:$CG$10,0),0),"")</f>
        <v>#NAME?</v>
      </c>
      <c r="DL192" s="29" t="str">
        <f t="shared" ca="1" si="218"/>
        <v/>
      </c>
      <c r="DM192" s="29" t="str">
        <f t="shared" ca="1" si="219"/>
        <v/>
      </c>
      <c r="DN192" s="29" t="e">
        <f ca="1">+_xlfn.IFNA(VLOOKUP($B192,'Resultados General'!$C$11:$CG$510,MATCH(DN$6,'Resultados General'!$C$10:$CG$10,0),0),"")</f>
        <v>#NAME?</v>
      </c>
      <c r="DO192" s="29" t="str">
        <f t="shared" ca="1" si="220"/>
        <v/>
      </c>
      <c r="DP192" s="29" t="str">
        <f t="shared" ca="1" si="221"/>
        <v/>
      </c>
    </row>
    <row r="193" spans="2:120">
      <c r="B193" s="219" t="str">
        <f>+IF('Resultados General'!C196="","",'Resultados General'!C196)</f>
        <v/>
      </c>
      <c r="C193" s="134" t="e">
        <f ca="1">+_xlfn.IFNA(VLOOKUP('Distribución de puestos'!B193,'Resultados General'!$C$11:$J$510,8,0),"")</f>
        <v>#NAME?</v>
      </c>
      <c r="D193" s="135" t="e">
        <f ca="1">+_xlfn.IFNA(VLOOKUP(B193,'Resultados General'!$C$11:$L$510,10,0),"")</f>
        <v>#NAME?</v>
      </c>
      <c r="E193" s="26" t="s">
        <v>76</v>
      </c>
      <c r="F193" s="26" t="s">
        <v>76</v>
      </c>
      <c r="G193" s="135" t="str">
        <f t="shared" ca="1" si="222"/>
        <v/>
      </c>
      <c r="H193" s="135" t="str">
        <f t="shared" ca="1" si="223"/>
        <v/>
      </c>
      <c r="I193" s="219" t="str">
        <f t="shared" si="224"/>
        <v/>
      </c>
      <c r="J193" s="138"/>
      <c r="M193" s="29" t="e">
        <f ca="1">+_xlfn.IFNA(VLOOKUP($B193,'Resultados General'!$C$11:$CG$510,MATCH(M$6,'Resultados General'!$C$10:$CG$10,0),0),"")</f>
        <v>#NAME?</v>
      </c>
      <c r="N193" s="29" t="str">
        <f t="shared" ca="1" si="150"/>
        <v/>
      </c>
      <c r="O193" s="29" t="str">
        <f t="shared" ca="1" si="151"/>
        <v/>
      </c>
      <c r="P193" s="29" t="e">
        <f ca="1">+_xlfn.IFNA(VLOOKUP($B193,'Resultados General'!$C$11:$CG$510,MATCH(P$6,'Resultados General'!$C$10:$CG$10,0),0),"")</f>
        <v>#NAME?</v>
      </c>
      <c r="Q193" s="29" t="str">
        <f t="shared" ca="1" si="152"/>
        <v/>
      </c>
      <c r="R193" s="29" t="str">
        <f t="shared" ca="1" si="153"/>
        <v/>
      </c>
      <c r="S193" s="29" t="e">
        <f ca="1">+_xlfn.IFNA(VLOOKUP($B193,'Resultados General'!$C$11:$CG$510,MATCH(S$6,'Resultados General'!$C$10:$CG$10,0),0),"")</f>
        <v>#NAME?</v>
      </c>
      <c r="T193" s="29" t="str">
        <f t="shared" ca="1" si="154"/>
        <v/>
      </c>
      <c r="U193" s="29" t="str">
        <f t="shared" ca="1" si="155"/>
        <v/>
      </c>
      <c r="V193" s="29" t="e">
        <f ca="1">+_xlfn.IFNA(VLOOKUP($B193,'Resultados General'!$C$11:$CG$510,MATCH(V$6,'Resultados General'!$C$10:$CG$10,0),0),"")</f>
        <v>#NAME?</v>
      </c>
      <c r="W193" s="29" t="str">
        <f t="shared" ca="1" si="156"/>
        <v/>
      </c>
      <c r="X193" s="29" t="str">
        <f t="shared" ca="1" si="157"/>
        <v/>
      </c>
      <c r="Y193" s="29" t="e">
        <f ca="1">+_xlfn.IFNA(VLOOKUP($B193,'Resultados General'!$C$11:$CG$510,MATCH(Y$6,'Resultados General'!$C$10:$CG$10,0),0),"")</f>
        <v>#NAME?</v>
      </c>
      <c r="Z193" s="29" t="str">
        <f t="shared" ca="1" si="158"/>
        <v/>
      </c>
      <c r="AA193" s="29" t="str">
        <f t="shared" ca="1" si="159"/>
        <v/>
      </c>
      <c r="AB193" s="29" t="e">
        <f ca="1">+_xlfn.IFNA(VLOOKUP($B193,'Resultados General'!$C$11:$CG$510,MATCH(AB$6,'Resultados General'!$C$10:$CG$10,0),0),"")</f>
        <v>#NAME?</v>
      </c>
      <c r="AC193" s="29" t="str">
        <f t="shared" ca="1" si="160"/>
        <v/>
      </c>
      <c r="AD193" s="29" t="str">
        <f t="shared" ca="1" si="161"/>
        <v/>
      </c>
      <c r="AE193" s="29" t="e">
        <f ca="1">+_xlfn.IFNA(VLOOKUP($B193,'Resultados General'!$C$11:$CG$510,MATCH(AE$6,'Resultados General'!$C$10:$CG$10,0),0),"")</f>
        <v>#NAME?</v>
      </c>
      <c r="AF193" s="29" t="str">
        <f t="shared" ca="1" si="162"/>
        <v/>
      </c>
      <c r="AG193" s="29" t="str">
        <f t="shared" ca="1" si="163"/>
        <v/>
      </c>
      <c r="AH193" s="29" t="e">
        <f ca="1">+_xlfn.IFNA(VLOOKUP($B193,'Resultados General'!$C$11:$CG$510,MATCH(AH$6,'Resultados General'!$C$10:$CG$10,0),0),"")</f>
        <v>#NAME?</v>
      </c>
      <c r="AI193" s="29" t="str">
        <f t="shared" ca="1" si="164"/>
        <v/>
      </c>
      <c r="AJ193" s="29" t="str">
        <f t="shared" ca="1" si="165"/>
        <v/>
      </c>
      <c r="AK193" s="29" t="e">
        <f ca="1">+_xlfn.IFNA(VLOOKUP($B193,'Resultados General'!$C$11:$CG$510,MATCH(AK$6,'Resultados General'!$C$10:$CG$10,0),0),"")</f>
        <v>#NAME?</v>
      </c>
      <c r="AL193" s="29" t="str">
        <f t="shared" ca="1" si="166"/>
        <v/>
      </c>
      <c r="AM193" s="29" t="str">
        <f t="shared" ca="1" si="167"/>
        <v/>
      </c>
      <c r="AN193" s="29" t="e">
        <f ca="1">+_xlfn.IFNA(VLOOKUP($B193,'Resultados General'!$C$11:$CG$510,MATCH(AN$6,'Resultados General'!$C$10:$CG$10,0),0),"")</f>
        <v>#NAME?</v>
      </c>
      <c r="AO193" s="29" t="str">
        <f t="shared" ca="1" si="168"/>
        <v/>
      </c>
      <c r="AP193" s="29" t="str">
        <f t="shared" ca="1" si="169"/>
        <v/>
      </c>
      <c r="AQ193" s="29" t="e">
        <f ca="1">+_xlfn.IFNA(VLOOKUP($B193,'Resultados General'!$C$11:$CG$510,MATCH(AQ$6,'Resultados General'!$C$10:$CG$10,0),0),"")</f>
        <v>#NAME?</v>
      </c>
      <c r="AR193" s="29" t="str">
        <f t="shared" ca="1" si="170"/>
        <v/>
      </c>
      <c r="AS193" s="29" t="str">
        <f t="shared" ca="1" si="171"/>
        <v/>
      </c>
      <c r="AT193" s="29" t="e">
        <f ca="1">+_xlfn.IFNA(VLOOKUP($B193,'Resultados General'!$C$11:$CG$510,MATCH(AT$6,'Resultados General'!$C$10:$CG$10,0),0),"")</f>
        <v>#NAME?</v>
      </c>
      <c r="AU193" s="29" t="str">
        <f t="shared" ca="1" si="172"/>
        <v/>
      </c>
      <c r="AV193" s="29" t="str">
        <f t="shared" ca="1" si="173"/>
        <v/>
      </c>
      <c r="AW193" s="29" t="e">
        <f ca="1">+_xlfn.IFNA(VLOOKUP($B193,'Resultados General'!$C$11:$CG$510,MATCH(AW$6,'Resultados General'!$C$10:$CG$10,0),0),"")</f>
        <v>#NAME?</v>
      </c>
      <c r="AX193" s="29" t="str">
        <f t="shared" ca="1" si="174"/>
        <v/>
      </c>
      <c r="AY193" s="29" t="str">
        <f t="shared" ca="1" si="175"/>
        <v/>
      </c>
      <c r="AZ193" s="29" t="e">
        <f ca="1">+_xlfn.IFNA(VLOOKUP($B193,'Resultados General'!$C$11:$CG$510,MATCH(AZ$6,'Resultados General'!$C$10:$CG$10,0),0),"")</f>
        <v>#NAME?</v>
      </c>
      <c r="BA193" s="29" t="str">
        <f t="shared" ca="1" si="176"/>
        <v/>
      </c>
      <c r="BB193" s="29" t="str">
        <f t="shared" ca="1" si="177"/>
        <v/>
      </c>
      <c r="BC193" s="29" t="e">
        <f ca="1">+_xlfn.IFNA(VLOOKUP($B193,'Resultados General'!$C$11:$CG$510,MATCH(BC$6,'Resultados General'!$C$10:$CG$10,0),0),"")</f>
        <v>#NAME?</v>
      </c>
      <c r="BD193" s="29" t="str">
        <f t="shared" ca="1" si="178"/>
        <v/>
      </c>
      <c r="BE193" s="29" t="str">
        <f t="shared" ca="1" si="179"/>
        <v/>
      </c>
      <c r="BF193" s="29" t="e">
        <f ca="1">+_xlfn.IFNA(VLOOKUP($B193,'Resultados General'!$C$11:$CG$510,MATCH(BF$6,'Resultados General'!$C$10:$CG$10,0),0),"")</f>
        <v>#NAME?</v>
      </c>
      <c r="BG193" s="29" t="str">
        <f t="shared" ca="1" si="180"/>
        <v/>
      </c>
      <c r="BH193" s="29" t="str">
        <f t="shared" ca="1" si="181"/>
        <v/>
      </c>
      <c r="BI193" s="29" t="e">
        <f ca="1">+_xlfn.IFNA(VLOOKUP($B193,'Resultados General'!$C$11:$CG$510,MATCH(BI$6,'Resultados General'!$C$10:$CG$10,0),0),"")</f>
        <v>#NAME?</v>
      </c>
      <c r="BJ193" s="29" t="str">
        <f t="shared" ca="1" si="182"/>
        <v/>
      </c>
      <c r="BK193" s="29" t="str">
        <f t="shared" ca="1" si="183"/>
        <v/>
      </c>
      <c r="BL193" s="29" t="e">
        <f ca="1">+_xlfn.IFNA(VLOOKUP($B193,'Resultados General'!$C$11:$CG$510,MATCH(BL$6,'Resultados General'!$C$10:$CG$10,0),0),"")</f>
        <v>#NAME?</v>
      </c>
      <c r="BM193" s="29" t="str">
        <f t="shared" ca="1" si="184"/>
        <v/>
      </c>
      <c r="BN193" s="29" t="str">
        <f t="shared" ca="1" si="185"/>
        <v/>
      </c>
      <c r="BO193" s="29" t="e">
        <f ca="1">+_xlfn.IFNA(VLOOKUP($B193,'Resultados General'!$C$11:$CG$510,MATCH(BO$6,'Resultados General'!$C$10:$CG$10,0),0),"")</f>
        <v>#NAME?</v>
      </c>
      <c r="BP193" s="29" t="str">
        <f t="shared" ca="1" si="186"/>
        <v/>
      </c>
      <c r="BQ193" s="29" t="str">
        <f t="shared" ca="1" si="187"/>
        <v/>
      </c>
      <c r="BR193" s="29" t="e">
        <f ca="1">+_xlfn.IFNA(VLOOKUP($B193,'Resultados General'!$C$11:$CG$510,MATCH(BR$6,'Resultados General'!$C$10:$CG$10,0),0),"")</f>
        <v>#NAME?</v>
      </c>
      <c r="BS193" s="29" t="str">
        <f t="shared" ca="1" si="188"/>
        <v/>
      </c>
      <c r="BT193" s="29" t="str">
        <f t="shared" ca="1" si="189"/>
        <v/>
      </c>
      <c r="BU193" s="29" t="e">
        <f ca="1">+_xlfn.IFNA(VLOOKUP($B193,'Resultados General'!$C$11:$CG$510,MATCH(BU$6,'Resultados General'!$C$10:$CG$10,0),0),"")</f>
        <v>#NAME?</v>
      </c>
      <c r="BV193" s="29" t="str">
        <f t="shared" ca="1" si="190"/>
        <v/>
      </c>
      <c r="BW193" s="29" t="str">
        <f t="shared" ca="1" si="191"/>
        <v/>
      </c>
      <c r="BX193" s="29" t="e">
        <f ca="1">+_xlfn.IFNA(VLOOKUP($B193,'Resultados General'!$C$11:$CG$510,MATCH(BX$6,'Resultados General'!$C$10:$CG$10,0),0),"")</f>
        <v>#NAME?</v>
      </c>
      <c r="BY193" s="29" t="str">
        <f t="shared" ca="1" si="192"/>
        <v/>
      </c>
      <c r="BZ193" s="29" t="str">
        <f t="shared" ca="1" si="193"/>
        <v/>
      </c>
      <c r="CA193" s="29" t="e">
        <f ca="1">+_xlfn.IFNA(VLOOKUP($B193,'Resultados General'!$C$11:$CG$510,MATCH(CA$6,'Resultados General'!$C$10:$CG$10,0),0),"")</f>
        <v>#NAME?</v>
      </c>
      <c r="CB193" s="29" t="str">
        <f t="shared" ca="1" si="194"/>
        <v/>
      </c>
      <c r="CC193" s="29" t="str">
        <f t="shared" ca="1" si="195"/>
        <v/>
      </c>
      <c r="CD193" s="29" t="e">
        <f ca="1">+_xlfn.IFNA(VLOOKUP($B193,'Resultados General'!$C$11:$CG$510,MATCH(CD$6,'Resultados General'!$C$10:$CG$10,0),0),"")</f>
        <v>#NAME?</v>
      </c>
      <c r="CE193" s="29" t="str">
        <f t="shared" ca="1" si="196"/>
        <v/>
      </c>
      <c r="CF193" s="29" t="str">
        <f t="shared" ca="1" si="197"/>
        <v/>
      </c>
      <c r="CG193" s="29" t="e">
        <f ca="1">+_xlfn.IFNA(VLOOKUP($B193,'Resultados General'!$C$11:$CG$510,MATCH(CG$6,'Resultados General'!$C$10:$CG$10,0),0),"")</f>
        <v>#NAME?</v>
      </c>
      <c r="CH193" s="29" t="str">
        <f t="shared" ca="1" si="198"/>
        <v/>
      </c>
      <c r="CI193" s="29" t="str">
        <f t="shared" ca="1" si="199"/>
        <v/>
      </c>
      <c r="CJ193" s="29" t="e">
        <f ca="1">+_xlfn.IFNA(VLOOKUP($B193,'Resultados General'!$C$11:$CG$510,MATCH(CJ$6,'Resultados General'!$C$10:$CG$10,0),0),"")</f>
        <v>#NAME?</v>
      </c>
      <c r="CK193" s="29" t="str">
        <f t="shared" ca="1" si="200"/>
        <v/>
      </c>
      <c r="CL193" s="29" t="str">
        <f t="shared" ca="1" si="201"/>
        <v/>
      </c>
      <c r="CM193" s="29" t="e">
        <f ca="1">+_xlfn.IFNA(VLOOKUP($B193,'Resultados General'!$C$11:$CG$510,MATCH(CM$6,'Resultados General'!$C$10:$CG$10,0),0),"")</f>
        <v>#NAME?</v>
      </c>
      <c r="CN193" s="29" t="str">
        <f t="shared" ca="1" si="202"/>
        <v/>
      </c>
      <c r="CO193" s="29" t="str">
        <f t="shared" ca="1" si="203"/>
        <v/>
      </c>
      <c r="CP193" s="29" t="e">
        <f ca="1">+_xlfn.IFNA(VLOOKUP($B193,'Resultados General'!$C$11:$CG$510,MATCH(CP$6,'Resultados General'!$C$10:$CG$10,0),0),"")</f>
        <v>#NAME?</v>
      </c>
      <c r="CQ193" s="29" t="str">
        <f t="shared" ca="1" si="204"/>
        <v/>
      </c>
      <c r="CR193" s="29" t="str">
        <f t="shared" ca="1" si="205"/>
        <v/>
      </c>
      <c r="CS193" s="29" t="e">
        <f ca="1">+_xlfn.IFNA(VLOOKUP($B193,'Resultados General'!$C$11:$CG$510,MATCH(CS$6,'Resultados General'!$C$10:$CG$10,0),0),"")</f>
        <v>#NAME?</v>
      </c>
      <c r="CT193" s="29" t="str">
        <f t="shared" ca="1" si="206"/>
        <v/>
      </c>
      <c r="CU193" s="29" t="str">
        <f t="shared" ca="1" si="207"/>
        <v/>
      </c>
      <c r="CV193" s="29" t="e">
        <f ca="1">+_xlfn.IFNA(VLOOKUP($B193,'Resultados General'!$C$11:$CG$510,MATCH(CV$6,'Resultados General'!$C$10:$CG$10,0),0),"")</f>
        <v>#NAME?</v>
      </c>
      <c r="CW193" s="29" t="str">
        <f t="shared" ca="1" si="208"/>
        <v/>
      </c>
      <c r="CX193" s="29" t="str">
        <f t="shared" ca="1" si="209"/>
        <v/>
      </c>
      <c r="CY193" s="29" t="e">
        <f ca="1">+_xlfn.IFNA(VLOOKUP($B193,'Resultados General'!$C$11:$CG$510,MATCH(CY$6,'Resultados General'!$C$10:$CG$10,0),0),"")</f>
        <v>#NAME?</v>
      </c>
      <c r="CZ193" s="29" t="str">
        <f t="shared" ca="1" si="210"/>
        <v/>
      </c>
      <c r="DA193" s="29" t="str">
        <f t="shared" ca="1" si="211"/>
        <v/>
      </c>
      <c r="DB193" s="29" t="e">
        <f ca="1">+_xlfn.IFNA(VLOOKUP($B193,'Resultados General'!$C$11:$CG$510,MATCH(DB$6,'Resultados General'!$C$10:$CG$10,0),0),"")</f>
        <v>#NAME?</v>
      </c>
      <c r="DC193" s="29" t="str">
        <f t="shared" ca="1" si="212"/>
        <v/>
      </c>
      <c r="DD193" s="29" t="str">
        <f t="shared" ca="1" si="213"/>
        <v/>
      </c>
      <c r="DE193" s="29" t="e">
        <f ca="1">+_xlfn.IFNA(VLOOKUP($B193,'Resultados General'!$C$11:$CG$510,MATCH(DE$6,'Resultados General'!$C$10:$CG$10,0),0),"")</f>
        <v>#NAME?</v>
      </c>
      <c r="DF193" s="29" t="str">
        <f t="shared" ca="1" si="214"/>
        <v/>
      </c>
      <c r="DG193" s="29" t="str">
        <f t="shared" ca="1" si="215"/>
        <v/>
      </c>
      <c r="DH193" s="29" t="e">
        <f ca="1">+_xlfn.IFNA(VLOOKUP($B193,'Resultados General'!$C$11:$CG$510,MATCH(DH$6,'Resultados General'!$C$10:$CG$10,0),0),"")</f>
        <v>#NAME?</v>
      </c>
      <c r="DI193" s="29" t="str">
        <f t="shared" ca="1" si="216"/>
        <v/>
      </c>
      <c r="DJ193" s="29" t="str">
        <f t="shared" ca="1" si="217"/>
        <v/>
      </c>
      <c r="DK193" s="29" t="e">
        <f ca="1">+_xlfn.IFNA(VLOOKUP($B193,'Resultados General'!$C$11:$CG$510,MATCH(DK$6,'Resultados General'!$C$10:$CG$10,0),0),"")</f>
        <v>#NAME?</v>
      </c>
      <c r="DL193" s="29" t="str">
        <f t="shared" ca="1" si="218"/>
        <v/>
      </c>
      <c r="DM193" s="29" t="str">
        <f t="shared" ca="1" si="219"/>
        <v/>
      </c>
      <c r="DN193" s="29" t="e">
        <f ca="1">+_xlfn.IFNA(VLOOKUP($B193,'Resultados General'!$C$11:$CG$510,MATCH(DN$6,'Resultados General'!$C$10:$CG$10,0),0),"")</f>
        <v>#NAME?</v>
      </c>
      <c r="DO193" s="29" t="str">
        <f t="shared" ca="1" si="220"/>
        <v/>
      </c>
      <c r="DP193" s="29" t="str">
        <f t="shared" ca="1" si="221"/>
        <v/>
      </c>
    </row>
    <row r="194" spans="2:120">
      <c r="B194" s="219" t="str">
        <f>+IF('Resultados General'!C197="","",'Resultados General'!C197)</f>
        <v/>
      </c>
      <c r="C194" s="134" t="e">
        <f ca="1">+_xlfn.IFNA(VLOOKUP('Distribución de puestos'!B194,'Resultados General'!$C$11:$J$510,8,0),"")</f>
        <v>#NAME?</v>
      </c>
      <c r="D194" s="135" t="e">
        <f ca="1">+_xlfn.IFNA(VLOOKUP(B194,'Resultados General'!$C$11:$L$510,10,0),"")</f>
        <v>#NAME?</v>
      </c>
      <c r="E194" s="26" t="s">
        <v>76</v>
      </c>
      <c r="F194" s="26" t="s">
        <v>76</v>
      </c>
      <c r="G194" s="135" t="str">
        <f t="shared" ca="1" si="222"/>
        <v/>
      </c>
      <c r="H194" s="135" t="str">
        <f t="shared" ca="1" si="223"/>
        <v/>
      </c>
      <c r="I194" s="219" t="str">
        <f t="shared" si="224"/>
        <v/>
      </c>
      <c r="J194" s="138"/>
      <c r="M194" s="29" t="e">
        <f ca="1">+_xlfn.IFNA(VLOOKUP($B194,'Resultados General'!$C$11:$CG$510,MATCH(M$6,'Resultados General'!$C$10:$CG$10,0),0),"")</f>
        <v>#NAME?</v>
      </c>
      <c r="N194" s="29" t="str">
        <f t="shared" ca="1" si="150"/>
        <v/>
      </c>
      <c r="O194" s="29" t="str">
        <f t="shared" ca="1" si="151"/>
        <v/>
      </c>
      <c r="P194" s="29" t="e">
        <f ca="1">+_xlfn.IFNA(VLOOKUP($B194,'Resultados General'!$C$11:$CG$510,MATCH(P$6,'Resultados General'!$C$10:$CG$10,0),0),"")</f>
        <v>#NAME?</v>
      </c>
      <c r="Q194" s="29" t="str">
        <f t="shared" ca="1" si="152"/>
        <v/>
      </c>
      <c r="R194" s="29" t="str">
        <f t="shared" ca="1" si="153"/>
        <v/>
      </c>
      <c r="S194" s="29" t="e">
        <f ca="1">+_xlfn.IFNA(VLOOKUP($B194,'Resultados General'!$C$11:$CG$510,MATCH(S$6,'Resultados General'!$C$10:$CG$10,0),0),"")</f>
        <v>#NAME?</v>
      </c>
      <c r="T194" s="29" t="str">
        <f t="shared" ca="1" si="154"/>
        <v/>
      </c>
      <c r="U194" s="29" t="str">
        <f t="shared" ca="1" si="155"/>
        <v/>
      </c>
      <c r="V194" s="29" t="e">
        <f ca="1">+_xlfn.IFNA(VLOOKUP($B194,'Resultados General'!$C$11:$CG$510,MATCH(V$6,'Resultados General'!$C$10:$CG$10,0),0),"")</f>
        <v>#NAME?</v>
      </c>
      <c r="W194" s="29" t="str">
        <f t="shared" ca="1" si="156"/>
        <v/>
      </c>
      <c r="X194" s="29" t="str">
        <f t="shared" ca="1" si="157"/>
        <v/>
      </c>
      <c r="Y194" s="29" t="e">
        <f ca="1">+_xlfn.IFNA(VLOOKUP($B194,'Resultados General'!$C$11:$CG$510,MATCH(Y$6,'Resultados General'!$C$10:$CG$10,0),0),"")</f>
        <v>#NAME?</v>
      </c>
      <c r="Z194" s="29" t="str">
        <f t="shared" ca="1" si="158"/>
        <v/>
      </c>
      <c r="AA194" s="29" t="str">
        <f t="shared" ca="1" si="159"/>
        <v/>
      </c>
      <c r="AB194" s="29" t="e">
        <f ca="1">+_xlfn.IFNA(VLOOKUP($B194,'Resultados General'!$C$11:$CG$510,MATCH(AB$6,'Resultados General'!$C$10:$CG$10,0),0),"")</f>
        <v>#NAME?</v>
      </c>
      <c r="AC194" s="29" t="str">
        <f t="shared" ca="1" si="160"/>
        <v/>
      </c>
      <c r="AD194" s="29" t="str">
        <f t="shared" ca="1" si="161"/>
        <v/>
      </c>
      <c r="AE194" s="29" t="e">
        <f ca="1">+_xlfn.IFNA(VLOOKUP($B194,'Resultados General'!$C$11:$CG$510,MATCH(AE$6,'Resultados General'!$C$10:$CG$10,0),0),"")</f>
        <v>#NAME?</v>
      </c>
      <c r="AF194" s="29" t="str">
        <f t="shared" ca="1" si="162"/>
        <v/>
      </c>
      <c r="AG194" s="29" t="str">
        <f t="shared" ca="1" si="163"/>
        <v/>
      </c>
      <c r="AH194" s="29" t="e">
        <f ca="1">+_xlfn.IFNA(VLOOKUP($B194,'Resultados General'!$C$11:$CG$510,MATCH(AH$6,'Resultados General'!$C$10:$CG$10,0),0),"")</f>
        <v>#NAME?</v>
      </c>
      <c r="AI194" s="29" t="str">
        <f t="shared" ca="1" si="164"/>
        <v/>
      </c>
      <c r="AJ194" s="29" t="str">
        <f t="shared" ca="1" si="165"/>
        <v/>
      </c>
      <c r="AK194" s="29" t="e">
        <f ca="1">+_xlfn.IFNA(VLOOKUP($B194,'Resultados General'!$C$11:$CG$510,MATCH(AK$6,'Resultados General'!$C$10:$CG$10,0),0),"")</f>
        <v>#NAME?</v>
      </c>
      <c r="AL194" s="29" t="str">
        <f t="shared" ca="1" si="166"/>
        <v/>
      </c>
      <c r="AM194" s="29" t="str">
        <f t="shared" ca="1" si="167"/>
        <v/>
      </c>
      <c r="AN194" s="29" t="e">
        <f ca="1">+_xlfn.IFNA(VLOOKUP($B194,'Resultados General'!$C$11:$CG$510,MATCH(AN$6,'Resultados General'!$C$10:$CG$10,0),0),"")</f>
        <v>#NAME?</v>
      </c>
      <c r="AO194" s="29" t="str">
        <f t="shared" ca="1" si="168"/>
        <v/>
      </c>
      <c r="AP194" s="29" t="str">
        <f t="shared" ca="1" si="169"/>
        <v/>
      </c>
      <c r="AQ194" s="29" t="e">
        <f ca="1">+_xlfn.IFNA(VLOOKUP($B194,'Resultados General'!$C$11:$CG$510,MATCH(AQ$6,'Resultados General'!$C$10:$CG$10,0),0),"")</f>
        <v>#NAME?</v>
      </c>
      <c r="AR194" s="29" t="str">
        <f t="shared" ca="1" si="170"/>
        <v/>
      </c>
      <c r="AS194" s="29" t="str">
        <f t="shared" ca="1" si="171"/>
        <v/>
      </c>
      <c r="AT194" s="29" t="e">
        <f ca="1">+_xlfn.IFNA(VLOOKUP($B194,'Resultados General'!$C$11:$CG$510,MATCH(AT$6,'Resultados General'!$C$10:$CG$10,0),0),"")</f>
        <v>#NAME?</v>
      </c>
      <c r="AU194" s="29" t="str">
        <f t="shared" ca="1" si="172"/>
        <v/>
      </c>
      <c r="AV194" s="29" t="str">
        <f t="shared" ca="1" si="173"/>
        <v/>
      </c>
      <c r="AW194" s="29" t="e">
        <f ca="1">+_xlfn.IFNA(VLOOKUP($B194,'Resultados General'!$C$11:$CG$510,MATCH(AW$6,'Resultados General'!$C$10:$CG$10,0),0),"")</f>
        <v>#NAME?</v>
      </c>
      <c r="AX194" s="29" t="str">
        <f t="shared" ca="1" si="174"/>
        <v/>
      </c>
      <c r="AY194" s="29" t="str">
        <f t="shared" ca="1" si="175"/>
        <v/>
      </c>
      <c r="AZ194" s="29" t="e">
        <f ca="1">+_xlfn.IFNA(VLOOKUP($B194,'Resultados General'!$C$11:$CG$510,MATCH(AZ$6,'Resultados General'!$C$10:$CG$10,0),0),"")</f>
        <v>#NAME?</v>
      </c>
      <c r="BA194" s="29" t="str">
        <f t="shared" ca="1" si="176"/>
        <v/>
      </c>
      <c r="BB194" s="29" t="str">
        <f t="shared" ca="1" si="177"/>
        <v/>
      </c>
      <c r="BC194" s="29" t="e">
        <f ca="1">+_xlfn.IFNA(VLOOKUP($B194,'Resultados General'!$C$11:$CG$510,MATCH(BC$6,'Resultados General'!$C$10:$CG$10,0),0),"")</f>
        <v>#NAME?</v>
      </c>
      <c r="BD194" s="29" t="str">
        <f t="shared" ca="1" si="178"/>
        <v/>
      </c>
      <c r="BE194" s="29" t="str">
        <f t="shared" ca="1" si="179"/>
        <v/>
      </c>
      <c r="BF194" s="29" t="e">
        <f ca="1">+_xlfn.IFNA(VLOOKUP($B194,'Resultados General'!$C$11:$CG$510,MATCH(BF$6,'Resultados General'!$C$10:$CG$10,0),0),"")</f>
        <v>#NAME?</v>
      </c>
      <c r="BG194" s="29" t="str">
        <f t="shared" ca="1" si="180"/>
        <v/>
      </c>
      <c r="BH194" s="29" t="str">
        <f t="shared" ca="1" si="181"/>
        <v/>
      </c>
      <c r="BI194" s="29" t="e">
        <f ca="1">+_xlfn.IFNA(VLOOKUP($B194,'Resultados General'!$C$11:$CG$510,MATCH(BI$6,'Resultados General'!$C$10:$CG$10,0),0),"")</f>
        <v>#NAME?</v>
      </c>
      <c r="BJ194" s="29" t="str">
        <f t="shared" ca="1" si="182"/>
        <v/>
      </c>
      <c r="BK194" s="29" t="str">
        <f t="shared" ca="1" si="183"/>
        <v/>
      </c>
      <c r="BL194" s="29" t="e">
        <f ca="1">+_xlfn.IFNA(VLOOKUP($B194,'Resultados General'!$C$11:$CG$510,MATCH(BL$6,'Resultados General'!$C$10:$CG$10,0),0),"")</f>
        <v>#NAME?</v>
      </c>
      <c r="BM194" s="29" t="str">
        <f t="shared" ca="1" si="184"/>
        <v/>
      </c>
      <c r="BN194" s="29" t="str">
        <f t="shared" ca="1" si="185"/>
        <v/>
      </c>
      <c r="BO194" s="29" t="e">
        <f ca="1">+_xlfn.IFNA(VLOOKUP($B194,'Resultados General'!$C$11:$CG$510,MATCH(BO$6,'Resultados General'!$C$10:$CG$10,0),0),"")</f>
        <v>#NAME?</v>
      </c>
      <c r="BP194" s="29" t="str">
        <f t="shared" ca="1" si="186"/>
        <v/>
      </c>
      <c r="BQ194" s="29" t="str">
        <f t="shared" ca="1" si="187"/>
        <v/>
      </c>
      <c r="BR194" s="29" t="e">
        <f ca="1">+_xlfn.IFNA(VLOOKUP($B194,'Resultados General'!$C$11:$CG$510,MATCH(BR$6,'Resultados General'!$C$10:$CG$10,0),0),"")</f>
        <v>#NAME?</v>
      </c>
      <c r="BS194" s="29" t="str">
        <f t="shared" ca="1" si="188"/>
        <v/>
      </c>
      <c r="BT194" s="29" t="str">
        <f t="shared" ca="1" si="189"/>
        <v/>
      </c>
      <c r="BU194" s="29" t="e">
        <f ca="1">+_xlfn.IFNA(VLOOKUP($B194,'Resultados General'!$C$11:$CG$510,MATCH(BU$6,'Resultados General'!$C$10:$CG$10,0),0),"")</f>
        <v>#NAME?</v>
      </c>
      <c r="BV194" s="29" t="str">
        <f t="shared" ca="1" si="190"/>
        <v/>
      </c>
      <c r="BW194" s="29" t="str">
        <f t="shared" ca="1" si="191"/>
        <v/>
      </c>
      <c r="BX194" s="29" t="e">
        <f ca="1">+_xlfn.IFNA(VLOOKUP($B194,'Resultados General'!$C$11:$CG$510,MATCH(BX$6,'Resultados General'!$C$10:$CG$10,0),0),"")</f>
        <v>#NAME?</v>
      </c>
      <c r="BY194" s="29" t="str">
        <f t="shared" ca="1" si="192"/>
        <v/>
      </c>
      <c r="BZ194" s="29" t="str">
        <f t="shared" ca="1" si="193"/>
        <v/>
      </c>
      <c r="CA194" s="29" t="e">
        <f ca="1">+_xlfn.IFNA(VLOOKUP($B194,'Resultados General'!$C$11:$CG$510,MATCH(CA$6,'Resultados General'!$C$10:$CG$10,0),0),"")</f>
        <v>#NAME?</v>
      </c>
      <c r="CB194" s="29" t="str">
        <f t="shared" ca="1" si="194"/>
        <v/>
      </c>
      <c r="CC194" s="29" t="str">
        <f t="shared" ca="1" si="195"/>
        <v/>
      </c>
      <c r="CD194" s="29" t="e">
        <f ca="1">+_xlfn.IFNA(VLOOKUP($B194,'Resultados General'!$C$11:$CG$510,MATCH(CD$6,'Resultados General'!$C$10:$CG$10,0),0),"")</f>
        <v>#NAME?</v>
      </c>
      <c r="CE194" s="29" t="str">
        <f t="shared" ca="1" si="196"/>
        <v/>
      </c>
      <c r="CF194" s="29" t="str">
        <f t="shared" ca="1" si="197"/>
        <v/>
      </c>
      <c r="CG194" s="29" t="e">
        <f ca="1">+_xlfn.IFNA(VLOOKUP($B194,'Resultados General'!$C$11:$CG$510,MATCH(CG$6,'Resultados General'!$C$10:$CG$10,0),0),"")</f>
        <v>#NAME?</v>
      </c>
      <c r="CH194" s="29" t="str">
        <f t="shared" ca="1" si="198"/>
        <v/>
      </c>
      <c r="CI194" s="29" t="str">
        <f t="shared" ca="1" si="199"/>
        <v/>
      </c>
      <c r="CJ194" s="29" t="e">
        <f ca="1">+_xlfn.IFNA(VLOOKUP($B194,'Resultados General'!$C$11:$CG$510,MATCH(CJ$6,'Resultados General'!$C$10:$CG$10,0),0),"")</f>
        <v>#NAME?</v>
      </c>
      <c r="CK194" s="29" t="str">
        <f t="shared" ca="1" si="200"/>
        <v/>
      </c>
      <c r="CL194" s="29" t="str">
        <f t="shared" ca="1" si="201"/>
        <v/>
      </c>
      <c r="CM194" s="29" t="e">
        <f ca="1">+_xlfn.IFNA(VLOOKUP($B194,'Resultados General'!$C$11:$CG$510,MATCH(CM$6,'Resultados General'!$C$10:$CG$10,0),0),"")</f>
        <v>#NAME?</v>
      </c>
      <c r="CN194" s="29" t="str">
        <f t="shared" ca="1" si="202"/>
        <v/>
      </c>
      <c r="CO194" s="29" t="str">
        <f t="shared" ca="1" si="203"/>
        <v/>
      </c>
      <c r="CP194" s="29" t="e">
        <f ca="1">+_xlfn.IFNA(VLOOKUP($B194,'Resultados General'!$C$11:$CG$510,MATCH(CP$6,'Resultados General'!$C$10:$CG$10,0),0),"")</f>
        <v>#NAME?</v>
      </c>
      <c r="CQ194" s="29" t="str">
        <f t="shared" ca="1" si="204"/>
        <v/>
      </c>
      <c r="CR194" s="29" t="str">
        <f t="shared" ca="1" si="205"/>
        <v/>
      </c>
      <c r="CS194" s="29" t="e">
        <f ca="1">+_xlfn.IFNA(VLOOKUP($B194,'Resultados General'!$C$11:$CG$510,MATCH(CS$6,'Resultados General'!$C$10:$CG$10,0),0),"")</f>
        <v>#NAME?</v>
      </c>
      <c r="CT194" s="29" t="str">
        <f t="shared" ca="1" si="206"/>
        <v/>
      </c>
      <c r="CU194" s="29" t="str">
        <f t="shared" ca="1" si="207"/>
        <v/>
      </c>
      <c r="CV194" s="29" t="e">
        <f ca="1">+_xlfn.IFNA(VLOOKUP($B194,'Resultados General'!$C$11:$CG$510,MATCH(CV$6,'Resultados General'!$C$10:$CG$10,0),0),"")</f>
        <v>#NAME?</v>
      </c>
      <c r="CW194" s="29" t="str">
        <f t="shared" ca="1" si="208"/>
        <v/>
      </c>
      <c r="CX194" s="29" t="str">
        <f t="shared" ca="1" si="209"/>
        <v/>
      </c>
      <c r="CY194" s="29" t="e">
        <f ca="1">+_xlfn.IFNA(VLOOKUP($B194,'Resultados General'!$C$11:$CG$510,MATCH(CY$6,'Resultados General'!$C$10:$CG$10,0),0),"")</f>
        <v>#NAME?</v>
      </c>
      <c r="CZ194" s="29" t="str">
        <f t="shared" ca="1" si="210"/>
        <v/>
      </c>
      <c r="DA194" s="29" t="str">
        <f t="shared" ca="1" si="211"/>
        <v/>
      </c>
      <c r="DB194" s="29" t="e">
        <f ca="1">+_xlfn.IFNA(VLOOKUP($B194,'Resultados General'!$C$11:$CG$510,MATCH(DB$6,'Resultados General'!$C$10:$CG$10,0),0),"")</f>
        <v>#NAME?</v>
      </c>
      <c r="DC194" s="29" t="str">
        <f t="shared" ca="1" si="212"/>
        <v/>
      </c>
      <c r="DD194" s="29" t="str">
        <f t="shared" ca="1" si="213"/>
        <v/>
      </c>
      <c r="DE194" s="29" t="e">
        <f ca="1">+_xlfn.IFNA(VLOOKUP($B194,'Resultados General'!$C$11:$CG$510,MATCH(DE$6,'Resultados General'!$C$10:$CG$10,0),0),"")</f>
        <v>#NAME?</v>
      </c>
      <c r="DF194" s="29" t="str">
        <f t="shared" ca="1" si="214"/>
        <v/>
      </c>
      <c r="DG194" s="29" t="str">
        <f t="shared" ca="1" si="215"/>
        <v/>
      </c>
      <c r="DH194" s="29" t="e">
        <f ca="1">+_xlfn.IFNA(VLOOKUP($B194,'Resultados General'!$C$11:$CG$510,MATCH(DH$6,'Resultados General'!$C$10:$CG$10,0),0),"")</f>
        <v>#NAME?</v>
      </c>
      <c r="DI194" s="29" t="str">
        <f t="shared" ca="1" si="216"/>
        <v/>
      </c>
      <c r="DJ194" s="29" t="str">
        <f t="shared" ca="1" si="217"/>
        <v/>
      </c>
      <c r="DK194" s="29" t="e">
        <f ca="1">+_xlfn.IFNA(VLOOKUP($B194,'Resultados General'!$C$11:$CG$510,MATCH(DK$6,'Resultados General'!$C$10:$CG$10,0),0),"")</f>
        <v>#NAME?</v>
      </c>
      <c r="DL194" s="29" t="str">
        <f t="shared" ca="1" si="218"/>
        <v/>
      </c>
      <c r="DM194" s="29" t="str">
        <f t="shared" ca="1" si="219"/>
        <v/>
      </c>
      <c r="DN194" s="29" t="e">
        <f ca="1">+_xlfn.IFNA(VLOOKUP($B194,'Resultados General'!$C$11:$CG$510,MATCH(DN$6,'Resultados General'!$C$10:$CG$10,0),0),"")</f>
        <v>#NAME?</v>
      </c>
      <c r="DO194" s="29" t="str">
        <f t="shared" ca="1" si="220"/>
        <v/>
      </c>
      <c r="DP194" s="29" t="str">
        <f t="shared" ca="1" si="221"/>
        <v/>
      </c>
    </row>
    <row r="195" spans="2:120">
      <c r="B195" s="219" t="str">
        <f>+IF('Resultados General'!C198="","",'Resultados General'!C198)</f>
        <v/>
      </c>
      <c r="C195" s="134" t="e">
        <f ca="1">+_xlfn.IFNA(VLOOKUP('Distribución de puestos'!B195,'Resultados General'!$C$11:$J$510,8,0),"")</f>
        <v>#NAME?</v>
      </c>
      <c r="D195" s="135" t="e">
        <f ca="1">+_xlfn.IFNA(VLOOKUP(B195,'Resultados General'!$C$11:$L$510,10,0),"")</f>
        <v>#NAME?</v>
      </c>
      <c r="E195" s="26" t="s">
        <v>76</v>
      </c>
      <c r="F195" s="26" t="s">
        <v>76</v>
      </c>
      <c r="G195" s="135" t="str">
        <f t="shared" ca="1" si="222"/>
        <v/>
      </c>
      <c r="H195" s="135" t="str">
        <f t="shared" ca="1" si="223"/>
        <v/>
      </c>
      <c r="I195" s="219" t="str">
        <f t="shared" si="224"/>
        <v/>
      </c>
      <c r="J195" s="138"/>
      <c r="M195" s="29" t="e">
        <f ca="1">+_xlfn.IFNA(VLOOKUP($B195,'Resultados General'!$C$11:$CG$510,MATCH(M$6,'Resultados General'!$C$10:$CG$10,0),0),"")</f>
        <v>#NAME?</v>
      </c>
      <c r="N195" s="29" t="str">
        <f t="shared" ca="1" si="150"/>
        <v/>
      </c>
      <c r="O195" s="29" t="str">
        <f t="shared" ca="1" si="151"/>
        <v/>
      </c>
      <c r="P195" s="29" t="e">
        <f ca="1">+_xlfn.IFNA(VLOOKUP($B195,'Resultados General'!$C$11:$CG$510,MATCH(P$6,'Resultados General'!$C$10:$CG$10,0),0),"")</f>
        <v>#NAME?</v>
      </c>
      <c r="Q195" s="29" t="str">
        <f t="shared" ca="1" si="152"/>
        <v/>
      </c>
      <c r="R195" s="29" t="str">
        <f t="shared" ca="1" si="153"/>
        <v/>
      </c>
      <c r="S195" s="29" t="e">
        <f ca="1">+_xlfn.IFNA(VLOOKUP($B195,'Resultados General'!$C$11:$CG$510,MATCH(S$6,'Resultados General'!$C$10:$CG$10,0),0),"")</f>
        <v>#NAME?</v>
      </c>
      <c r="T195" s="29" t="str">
        <f t="shared" ca="1" si="154"/>
        <v/>
      </c>
      <c r="U195" s="29" t="str">
        <f t="shared" ca="1" si="155"/>
        <v/>
      </c>
      <c r="V195" s="29" t="e">
        <f ca="1">+_xlfn.IFNA(VLOOKUP($B195,'Resultados General'!$C$11:$CG$510,MATCH(V$6,'Resultados General'!$C$10:$CG$10,0),0),"")</f>
        <v>#NAME?</v>
      </c>
      <c r="W195" s="29" t="str">
        <f t="shared" ca="1" si="156"/>
        <v/>
      </c>
      <c r="X195" s="29" t="str">
        <f t="shared" ca="1" si="157"/>
        <v/>
      </c>
      <c r="Y195" s="29" t="e">
        <f ca="1">+_xlfn.IFNA(VLOOKUP($B195,'Resultados General'!$C$11:$CG$510,MATCH(Y$6,'Resultados General'!$C$10:$CG$10,0),0),"")</f>
        <v>#NAME?</v>
      </c>
      <c r="Z195" s="29" t="str">
        <f t="shared" ca="1" si="158"/>
        <v/>
      </c>
      <c r="AA195" s="29" t="str">
        <f t="shared" ca="1" si="159"/>
        <v/>
      </c>
      <c r="AB195" s="29" t="e">
        <f ca="1">+_xlfn.IFNA(VLOOKUP($B195,'Resultados General'!$C$11:$CG$510,MATCH(AB$6,'Resultados General'!$C$10:$CG$10,0),0),"")</f>
        <v>#NAME?</v>
      </c>
      <c r="AC195" s="29" t="str">
        <f t="shared" ca="1" si="160"/>
        <v/>
      </c>
      <c r="AD195" s="29" t="str">
        <f t="shared" ca="1" si="161"/>
        <v/>
      </c>
      <c r="AE195" s="29" t="e">
        <f ca="1">+_xlfn.IFNA(VLOOKUP($B195,'Resultados General'!$C$11:$CG$510,MATCH(AE$6,'Resultados General'!$C$10:$CG$10,0),0),"")</f>
        <v>#NAME?</v>
      </c>
      <c r="AF195" s="29" t="str">
        <f t="shared" ca="1" si="162"/>
        <v/>
      </c>
      <c r="AG195" s="29" t="str">
        <f t="shared" ca="1" si="163"/>
        <v/>
      </c>
      <c r="AH195" s="29" t="e">
        <f ca="1">+_xlfn.IFNA(VLOOKUP($B195,'Resultados General'!$C$11:$CG$510,MATCH(AH$6,'Resultados General'!$C$10:$CG$10,0),0),"")</f>
        <v>#NAME?</v>
      </c>
      <c r="AI195" s="29" t="str">
        <f t="shared" ca="1" si="164"/>
        <v/>
      </c>
      <c r="AJ195" s="29" t="str">
        <f t="shared" ca="1" si="165"/>
        <v/>
      </c>
      <c r="AK195" s="29" t="e">
        <f ca="1">+_xlfn.IFNA(VLOOKUP($B195,'Resultados General'!$C$11:$CG$510,MATCH(AK$6,'Resultados General'!$C$10:$CG$10,0),0),"")</f>
        <v>#NAME?</v>
      </c>
      <c r="AL195" s="29" t="str">
        <f t="shared" ca="1" si="166"/>
        <v/>
      </c>
      <c r="AM195" s="29" t="str">
        <f t="shared" ca="1" si="167"/>
        <v/>
      </c>
      <c r="AN195" s="29" t="e">
        <f ca="1">+_xlfn.IFNA(VLOOKUP($B195,'Resultados General'!$C$11:$CG$510,MATCH(AN$6,'Resultados General'!$C$10:$CG$10,0),0),"")</f>
        <v>#NAME?</v>
      </c>
      <c r="AO195" s="29" t="str">
        <f t="shared" ca="1" si="168"/>
        <v/>
      </c>
      <c r="AP195" s="29" t="str">
        <f t="shared" ca="1" si="169"/>
        <v/>
      </c>
      <c r="AQ195" s="29" t="e">
        <f ca="1">+_xlfn.IFNA(VLOOKUP($B195,'Resultados General'!$C$11:$CG$510,MATCH(AQ$6,'Resultados General'!$C$10:$CG$10,0),0),"")</f>
        <v>#NAME?</v>
      </c>
      <c r="AR195" s="29" t="str">
        <f t="shared" ca="1" si="170"/>
        <v/>
      </c>
      <c r="AS195" s="29" t="str">
        <f t="shared" ca="1" si="171"/>
        <v/>
      </c>
      <c r="AT195" s="29" t="e">
        <f ca="1">+_xlfn.IFNA(VLOOKUP($B195,'Resultados General'!$C$11:$CG$510,MATCH(AT$6,'Resultados General'!$C$10:$CG$10,0),0),"")</f>
        <v>#NAME?</v>
      </c>
      <c r="AU195" s="29" t="str">
        <f t="shared" ca="1" si="172"/>
        <v/>
      </c>
      <c r="AV195" s="29" t="str">
        <f t="shared" ca="1" si="173"/>
        <v/>
      </c>
      <c r="AW195" s="29" t="e">
        <f ca="1">+_xlfn.IFNA(VLOOKUP($B195,'Resultados General'!$C$11:$CG$510,MATCH(AW$6,'Resultados General'!$C$10:$CG$10,0),0),"")</f>
        <v>#NAME?</v>
      </c>
      <c r="AX195" s="29" t="str">
        <f t="shared" ca="1" si="174"/>
        <v/>
      </c>
      <c r="AY195" s="29" t="str">
        <f t="shared" ca="1" si="175"/>
        <v/>
      </c>
      <c r="AZ195" s="29" t="e">
        <f ca="1">+_xlfn.IFNA(VLOOKUP($B195,'Resultados General'!$C$11:$CG$510,MATCH(AZ$6,'Resultados General'!$C$10:$CG$10,0),0),"")</f>
        <v>#NAME?</v>
      </c>
      <c r="BA195" s="29" t="str">
        <f t="shared" ca="1" si="176"/>
        <v/>
      </c>
      <c r="BB195" s="29" t="str">
        <f t="shared" ca="1" si="177"/>
        <v/>
      </c>
      <c r="BC195" s="29" t="e">
        <f ca="1">+_xlfn.IFNA(VLOOKUP($B195,'Resultados General'!$C$11:$CG$510,MATCH(BC$6,'Resultados General'!$C$10:$CG$10,0),0),"")</f>
        <v>#NAME?</v>
      </c>
      <c r="BD195" s="29" t="str">
        <f t="shared" ca="1" si="178"/>
        <v/>
      </c>
      <c r="BE195" s="29" t="str">
        <f t="shared" ca="1" si="179"/>
        <v/>
      </c>
      <c r="BF195" s="29" t="e">
        <f ca="1">+_xlfn.IFNA(VLOOKUP($B195,'Resultados General'!$C$11:$CG$510,MATCH(BF$6,'Resultados General'!$C$10:$CG$10,0),0),"")</f>
        <v>#NAME?</v>
      </c>
      <c r="BG195" s="29" t="str">
        <f t="shared" ca="1" si="180"/>
        <v/>
      </c>
      <c r="BH195" s="29" t="str">
        <f t="shared" ca="1" si="181"/>
        <v/>
      </c>
      <c r="BI195" s="29" t="e">
        <f ca="1">+_xlfn.IFNA(VLOOKUP($B195,'Resultados General'!$C$11:$CG$510,MATCH(BI$6,'Resultados General'!$C$10:$CG$10,0),0),"")</f>
        <v>#NAME?</v>
      </c>
      <c r="BJ195" s="29" t="str">
        <f t="shared" ca="1" si="182"/>
        <v/>
      </c>
      <c r="BK195" s="29" t="str">
        <f t="shared" ca="1" si="183"/>
        <v/>
      </c>
      <c r="BL195" s="29" t="e">
        <f ca="1">+_xlfn.IFNA(VLOOKUP($B195,'Resultados General'!$C$11:$CG$510,MATCH(BL$6,'Resultados General'!$C$10:$CG$10,0),0),"")</f>
        <v>#NAME?</v>
      </c>
      <c r="BM195" s="29" t="str">
        <f t="shared" ca="1" si="184"/>
        <v/>
      </c>
      <c r="BN195" s="29" t="str">
        <f t="shared" ca="1" si="185"/>
        <v/>
      </c>
      <c r="BO195" s="29" t="e">
        <f ca="1">+_xlfn.IFNA(VLOOKUP($B195,'Resultados General'!$C$11:$CG$510,MATCH(BO$6,'Resultados General'!$C$10:$CG$10,0),0),"")</f>
        <v>#NAME?</v>
      </c>
      <c r="BP195" s="29" t="str">
        <f t="shared" ca="1" si="186"/>
        <v/>
      </c>
      <c r="BQ195" s="29" t="str">
        <f t="shared" ca="1" si="187"/>
        <v/>
      </c>
      <c r="BR195" s="29" t="e">
        <f ca="1">+_xlfn.IFNA(VLOOKUP($B195,'Resultados General'!$C$11:$CG$510,MATCH(BR$6,'Resultados General'!$C$10:$CG$10,0),0),"")</f>
        <v>#NAME?</v>
      </c>
      <c r="BS195" s="29" t="str">
        <f t="shared" ca="1" si="188"/>
        <v/>
      </c>
      <c r="BT195" s="29" t="str">
        <f t="shared" ca="1" si="189"/>
        <v/>
      </c>
      <c r="BU195" s="29" t="e">
        <f ca="1">+_xlfn.IFNA(VLOOKUP($B195,'Resultados General'!$C$11:$CG$510,MATCH(BU$6,'Resultados General'!$C$10:$CG$10,0),0),"")</f>
        <v>#NAME?</v>
      </c>
      <c r="BV195" s="29" t="str">
        <f t="shared" ca="1" si="190"/>
        <v/>
      </c>
      <c r="BW195" s="29" t="str">
        <f t="shared" ca="1" si="191"/>
        <v/>
      </c>
      <c r="BX195" s="29" t="e">
        <f ca="1">+_xlfn.IFNA(VLOOKUP($B195,'Resultados General'!$C$11:$CG$510,MATCH(BX$6,'Resultados General'!$C$10:$CG$10,0),0),"")</f>
        <v>#NAME?</v>
      </c>
      <c r="BY195" s="29" t="str">
        <f t="shared" ca="1" si="192"/>
        <v/>
      </c>
      <c r="BZ195" s="29" t="str">
        <f t="shared" ca="1" si="193"/>
        <v/>
      </c>
      <c r="CA195" s="29" t="e">
        <f ca="1">+_xlfn.IFNA(VLOOKUP($B195,'Resultados General'!$C$11:$CG$510,MATCH(CA$6,'Resultados General'!$C$10:$CG$10,0),0),"")</f>
        <v>#NAME?</v>
      </c>
      <c r="CB195" s="29" t="str">
        <f t="shared" ca="1" si="194"/>
        <v/>
      </c>
      <c r="CC195" s="29" t="str">
        <f t="shared" ca="1" si="195"/>
        <v/>
      </c>
      <c r="CD195" s="29" t="e">
        <f ca="1">+_xlfn.IFNA(VLOOKUP($B195,'Resultados General'!$C$11:$CG$510,MATCH(CD$6,'Resultados General'!$C$10:$CG$10,0),0),"")</f>
        <v>#NAME?</v>
      </c>
      <c r="CE195" s="29" t="str">
        <f t="shared" ca="1" si="196"/>
        <v/>
      </c>
      <c r="CF195" s="29" t="str">
        <f t="shared" ca="1" si="197"/>
        <v/>
      </c>
      <c r="CG195" s="29" t="e">
        <f ca="1">+_xlfn.IFNA(VLOOKUP($B195,'Resultados General'!$C$11:$CG$510,MATCH(CG$6,'Resultados General'!$C$10:$CG$10,0),0),"")</f>
        <v>#NAME?</v>
      </c>
      <c r="CH195" s="29" t="str">
        <f t="shared" ca="1" si="198"/>
        <v/>
      </c>
      <c r="CI195" s="29" t="str">
        <f t="shared" ca="1" si="199"/>
        <v/>
      </c>
      <c r="CJ195" s="29" t="e">
        <f ca="1">+_xlfn.IFNA(VLOOKUP($B195,'Resultados General'!$C$11:$CG$510,MATCH(CJ$6,'Resultados General'!$C$10:$CG$10,0),0),"")</f>
        <v>#NAME?</v>
      </c>
      <c r="CK195" s="29" t="str">
        <f t="shared" ca="1" si="200"/>
        <v/>
      </c>
      <c r="CL195" s="29" t="str">
        <f t="shared" ca="1" si="201"/>
        <v/>
      </c>
      <c r="CM195" s="29" t="e">
        <f ca="1">+_xlfn.IFNA(VLOOKUP($B195,'Resultados General'!$C$11:$CG$510,MATCH(CM$6,'Resultados General'!$C$10:$CG$10,0),0),"")</f>
        <v>#NAME?</v>
      </c>
      <c r="CN195" s="29" t="str">
        <f t="shared" ca="1" si="202"/>
        <v/>
      </c>
      <c r="CO195" s="29" t="str">
        <f t="shared" ca="1" si="203"/>
        <v/>
      </c>
      <c r="CP195" s="29" t="e">
        <f ca="1">+_xlfn.IFNA(VLOOKUP($B195,'Resultados General'!$C$11:$CG$510,MATCH(CP$6,'Resultados General'!$C$10:$CG$10,0),0),"")</f>
        <v>#NAME?</v>
      </c>
      <c r="CQ195" s="29" t="str">
        <f t="shared" ca="1" si="204"/>
        <v/>
      </c>
      <c r="CR195" s="29" t="str">
        <f t="shared" ca="1" si="205"/>
        <v/>
      </c>
      <c r="CS195" s="29" t="e">
        <f ca="1">+_xlfn.IFNA(VLOOKUP($B195,'Resultados General'!$C$11:$CG$510,MATCH(CS$6,'Resultados General'!$C$10:$CG$10,0),0),"")</f>
        <v>#NAME?</v>
      </c>
      <c r="CT195" s="29" t="str">
        <f t="shared" ca="1" si="206"/>
        <v/>
      </c>
      <c r="CU195" s="29" t="str">
        <f t="shared" ca="1" si="207"/>
        <v/>
      </c>
      <c r="CV195" s="29" t="e">
        <f ca="1">+_xlfn.IFNA(VLOOKUP($B195,'Resultados General'!$C$11:$CG$510,MATCH(CV$6,'Resultados General'!$C$10:$CG$10,0),0),"")</f>
        <v>#NAME?</v>
      </c>
      <c r="CW195" s="29" t="str">
        <f t="shared" ca="1" si="208"/>
        <v/>
      </c>
      <c r="CX195" s="29" t="str">
        <f t="shared" ca="1" si="209"/>
        <v/>
      </c>
      <c r="CY195" s="29" t="e">
        <f ca="1">+_xlfn.IFNA(VLOOKUP($B195,'Resultados General'!$C$11:$CG$510,MATCH(CY$6,'Resultados General'!$C$10:$CG$10,0),0),"")</f>
        <v>#NAME?</v>
      </c>
      <c r="CZ195" s="29" t="str">
        <f t="shared" ca="1" si="210"/>
        <v/>
      </c>
      <c r="DA195" s="29" t="str">
        <f t="shared" ca="1" si="211"/>
        <v/>
      </c>
      <c r="DB195" s="29" t="e">
        <f ca="1">+_xlfn.IFNA(VLOOKUP($B195,'Resultados General'!$C$11:$CG$510,MATCH(DB$6,'Resultados General'!$C$10:$CG$10,0),0),"")</f>
        <v>#NAME?</v>
      </c>
      <c r="DC195" s="29" t="str">
        <f t="shared" ca="1" si="212"/>
        <v/>
      </c>
      <c r="DD195" s="29" t="str">
        <f t="shared" ca="1" si="213"/>
        <v/>
      </c>
      <c r="DE195" s="29" t="e">
        <f ca="1">+_xlfn.IFNA(VLOOKUP($B195,'Resultados General'!$C$11:$CG$510,MATCH(DE$6,'Resultados General'!$C$10:$CG$10,0),0),"")</f>
        <v>#NAME?</v>
      </c>
      <c r="DF195" s="29" t="str">
        <f t="shared" ca="1" si="214"/>
        <v/>
      </c>
      <c r="DG195" s="29" t="str">
        <f t="shared" ca="1" si="215"/>
        <v/>
      </c>
      <c r="DH195" s="29" t="e">
        <f ca="1">+_xlfn.IFNA(VLOOKUP($B195,'Resultados General'!$C$11:$CG$510,MATCH(DH$6,'Resultados General'!$C$10:$CG$10,0),0),"")</f>
        <v>#NAME?</v>
      </c>
      <c r="DI195" s="29" t="str">
        <f t="shared" ca="1" si="216"/>
        <v/>
      </c>
      <c r="DJ195" s="29" t="str">
        <f t="shared" ca="1" si="217"/>
        <v/>
      </c>
      <c r="DK195" s="29" t="e">
        <f ca="1">+_xlfn.IFNA(VLOOKUP($B195,'Resultados General'!$C$11:$CG$510,MATCH(DK$6,'Resultados General'!$C$10:$CG$10,0),0),"")</f>
        <v>#NAME?</v>
      </c>
      <c r="DL195" s="29" t="str">
        <f t="shared" ca="1" si="218"/>
        <v/>
      </c>
      <c r="DM195" s="29" t="str">
        <f t="shared" ca="1" si="219"/>
        <v/>
      </c>
      <c r="DN195" s="29" t="e">
        <f ca="1">+_xlfn.IFNA(VLOOKUP($B195,'Resultados General'!$C$11:$CG$510,MATCH(DN$6,'Resultados General'!$C$10:$CG$10,0),0),"")</f>
        <v>#NAME?</v>
      </c>
      <c r="DO195" s="29" t="str">
        <f t="shared" ca="1" si="220"/>
        <v/>
      </c>
      <c r="DP195" s="29" t="str">
        <f t="shared" ca="1" si="221"/>
        <v/>
      </c>
    </row>
    <row r="196" spans="2:120">
      <c r="B196" s="219" t="str">
        <f>+IF('Resultados General'!C199="","",'Resultados General'!C199)</f>
        <v/>
      </c>
      <c r="C196" s="134" t="e">
        <f ca="1">+_xlfn.IFNA(VLOOKUP('Distribución de puestos'!B196,'Resultados General'!$C$11:$J$510,8,0),"")</f>
        <v>#NAME?</v>
      </c>
      <c r="D196" s="135" t="e">
        <f ca="1">+_xlfn.IFNA(VLOOKUP(B196,'Resultados General'!$C$11:$L$510,10,0),"")</f>
        <v>#NAME?</v>
      </c>
      <c r="E196" s="26" t="s">
        <v>76</v>
      </c>
      <c r="F196" s="26" t="s">
        <v>76</v>
      </c>
      <c r="G196" s="135" t="str">
        <f t="shared" ca="1" si="222"/>
        <v/>
      </c>
      <c r="H196" s="135" t="str">
        <f t="shared" ca="1" si="223"/>
        <v/>
      </c>
      <c r="I196" s="219" t="str">
        <f t="shared" si="224"/>
        <v/>
      </c>
      <c r="J196" s="138"/>
      <c r="M196" s="29" t="e">
        <f ca="1">+_xlfn.IFNA(VLOOKUP($B196,'Resultados General'!$C$11:$CG$510,MATCH(M$6,'Resultados General'!$C$10:$CG$10,0),0),"")</f>
        <v>#NAME?</v>
      </c>
      <c r="N196" s="29" t="str">
        <f t="shared" ca="1" si="150"/>
        <v/>
      </c>
      <c r="O196" s="29" t="str">
        <f t="shared" ca="1" si="151"/>
        <v/>
      </c>
      <c r="P196" s="29" t="e">
        <f ca="1">+_xlfn.IFNA(VLOOKUP($B196,'Resultados General'!$C$11:$CG$510,MATCH(P$6,'Resultados General'!$C$10:$CG$10,0),0),"")</f>
        <v>#NAME?</v>
      </c>
      <c r="Q196" s="29" t="str">
        <f t="shared" ca="1" si="152"/>
        <v/>
      </c>
      <c r="R196" s="29" t="str">
        <f t="shared" ca="1" si="153"/>
        <v/>
      </c>
      <c r="S196" s="29" t="e">
        <f ca="1">+_xlfn.IFNA(VLOOKUP($B196,'Resultados General'!$C$11:$CG$510,MATCH(S$6,'Resultados General'!$C$10:$CG$10,0),0),"")</f>
        <v>#NAME?</v>
      </c>
      <c r="T196" s="29" t="str">
        <f t="shared" ca="1" si="154"/>
        <v/>
      </c>
      <c r="U196" s="29" t="str">
        <f t="shared" ca="1" si="155"/>
        <v/>
      </c>
      <c r="V196" s="29" t="e">
        <f ca="1">+_xlfn.IFNA(VLOOKUP($B196,'Resultados General'!$C$11:$CG$510,MATCH(V$6,'Resultados General'!$C$10:$CG$10,0),0),"")</f>
        <v>#NAME?</v>
      </c>
      <c r="W196" s="29" t="str">
        <f t="shared" ca="1" si="156"/>
        <v/>
      </c>
      <c r="X196" s="29" t="str">
        <f t="shared" ca="1" si="157"/>
        <v/>
      </c>
      <c r="Y196" s="29" t="e">
        <f ca="1">+_xlfn.IFNA(VLOOKUP($B196,'Resultados General'!$C$11:$CG$510,MATCH(Y$6,'Resultados General'!$C$10:$CG$10,0),0),"")</f>
        <v>#NAME?</v>
      </c>
      <c r="Z196" s="29" t="str">
        <f t="shared" ca="1" si="158"/>
        <v/>
      </c>
      <c r="AA196" s="29" t="str">
        <f t="shared" ca="1" si="159"/>
        <v/>
      </c>
      <c r="AB196" s="29" t="e">
        <f ca="1">+_xlfn.IFNA(VLOOKUP($B196,'Resultados General'!$C$11:$CG$510,MATCH(AB$6,'Resultados General'!$C$10:$CG$10,0),0),"")</f>
        <v>#NAME?</v>
      </c>
      <c r="AC196" s="29" t="str">
        <f t="shared" ca="1" si="160"/>
        <v/>
      </c>
      <c r="AD196" s="29" t="str">
        <f t="shared" ca="1" si="161"/>
        <v/>
      </c>
      <c r="AE196" s="29" t="e">
        <f ca="1">+_xlfn.IFNA(VLOOKUP($B196,'Resultados General'!$C$11:$CG$510,MATCH(AE$6,'Resultados General'!$C$10:$CG$10,0),0),"")</f>
        <v>#NAME?</v>
      </c>
      <c r="AF196" s="29" t="str">
        <f t="shared" ca="1" si="162"/>
        <v/>
      </c>
      <c r="AG196" s="29" t="str">
        <f t="shared" ca="1" si="163"/>
        <v/>
      </c>
      <c r="AH196" s="29" t="e">
        <f ca="1">+_xlfn.IFNA(VLOOKUP($B196,'Resultados General'!$C$11:$CG$510,MATCH(AH$6,'Resultados General'!$C$10:$CG$10,0),0),"")</f>
        <v>#NAME?</v>
      </c>
      <c r="AI196" s="29" t="str">
        <f t="shared" ca="1" si="164"/>
        <v/>
      </c>
      <c r="AJ196" s="29" t="str">
        <f t="shared" ca="1" si="165"/>
        <v/>
      </c>
      <c r="AK196" s="29" t="e">
        <f ca="1">+_xlfn.IFNA(VLOOKUP($B196,'Resultados General'!$C$11:$CG$510,MATCH(AK$6,'Resultados General'!$C$10:$CG$10,0),0),"")</f>
        <v>#NAME?</v>
      </c>
      <c r="AL196" s="29" t="str">
        <f t="shared" ca="1" si="166"/>
        <v/>
      </c>
      <c r="AM196" s="29" t="str">
        <f t="shared" ca="1" si="167"/>
        <v/>
      </c>
      <c r="AN196" s="29" t="e">
        <f ca="1">+_xlfn.IFNA(VLOOKUP($B196,'Resultados General'!$C$11:$CG$510,MATCH(AN$6,'Resultados General'!$C$10:$CG$10,0),0),"")</f>
        <v>#NAME?</v>
      </c>
      <c r="AO196" s="29" t="str">
        <f t="shared" ca="1" si="168"/>
        <v/>
      </c>
      <c r="AP196" s="29" t="str">
        <f t="shared" ca="1" si="169"/>
        <v/>
      </c>
      <c r="AQ196" s="29" t="e">
        <f ca="1">+_xlfn.IFNA(VLOOKUP($B196,'Resultados General'!$C$11:$CG$510,MATCH(AQ$6,'Resultados General'!$C$10:$CG$10,0),0),"")</f>
        <v>#NAME?</v>
      </c>
      <c r="AR196" s="29" t="str">
        <f t="shared" ca="1" si="170"/>
        <v/>
      </c>
      <c r="AS196" s="29" t="str">
        <f t="shared" ca="1" si="171"/>
        <v/>
      </c>
      <c r="AT196" s="29" t="e">
        <f ca="1">+_xlfn.IFNA(VLOOKUP($B196,'Resultados General'!$C$11:$CG$510,MATCH(AT$6,'Resultados General'!$C$10:$CG$10,0),0),"")</f>
        <v>#NAME?</v>
      </c>
      <c r="AU196" s="29" t="str">
        <f t="shared" ca="1" si="172"/>
        <v/>
      </c>
      <c r="AV196" s="29" t="str">
        <f t="shared" ca="1" si="173"/>
        <v/>
      </c>
      <c r="AW196" s="29" t="e">
        <f ca="1">+_xlfn.IFNA(VLOOKUP($B196,'Resultados General'!$C$11:$CG$510,MATCH(AW$6,'Resultados General'!$C$10:$CG$10,0),0),"")</f>
        <v>#NAME?</v>
      </c>
      <c r="AX196" s="29" t="str">
        <f t="shared" ca="1" si="174"/>
        <v/>
      </c>
      <c r="AY196" s="29" t="str">
        <f t="shared" ca="1" si="175"/>
        <v/>
      </c>
      <c r="AZ196" s="29" t="e">
        <f ca="1">+_xlfn.IFNA(VLOOKUP($B196,'Resultados General'!$C$11:$CG$510,MATCH(AZ$6,'Resultados General'!$C$10:$CG$10,0),0),"")</f>
        <v>#NAME?</v>
      </c>
      <c r="BA196" s="29" t="str">
        <f t="shared" ca="1" si="176"/>
        <v/>
      </c>
      <c r="BB196" s="29" t="str">
        <f t="shared" ca="1" si="177"/>
        <v/>
      </c>
      <c r="BC196" s="29" t="e">
        <f ca="1">+_xlfn.IFNA(VLOOKUP($B196,'Resultados General'!$C$11:$CG$510,MATCH(BC$6,'Resultados General'!$C$10:$CG$10,0),0),"")</f>
        <v>#NAME?</v>
      </c>
      <c r="BD196" s="29" t="str">
        <f t="shared" ca="1" si="178"/>
        <v/>
      </c>
      <c r="BE196" s="29" t="str">
        <f t="shared" ca="1" si="179"/>
        <v/>
      </c>
      <c r="BF196" s="29" t="e">
        <f ca="1">+_xlfn.IFNA(VLOOKUP($B196,'Resultados General'!$C$11:$CG$510,MATCH(BF$6,'Resultados General'!$C$10:$CG$10,0),0),"")</f>
        <v>#NAME?</v>
      </c>
      <c r="BG196" s="29" t="str">
        <f t="shared" ca="1" si="180"/>
        <v/>
      </c>
      <c r="BH196" s="29" t="str">
        <f t="shared" ca="1" si="181"/>
        <v/>
      </c>
      <c r="BI196" s="29" t="e">
        <f ca="1">+_xlfn.IFNA(VLOOKUP($B196,'Resultados General'!$C$11:$CG$510,MATCH(BI$6,'Resultados General'!$C$10:$CG$10,0),0),"")</f>
        <v>#NAME?</v>
      </c>
      <c r="BJ196" s="29" t="str">
        <f t="shared" ca="1" si="182"/>
        <v/>
      </c>
      <c r="BK196" s="29" t="str">
        <f t="shared" ca="1" si="183"/>
        <v/>
      </c>
      <c r="BL196" s="29" t="e">
        <f ca="1">+_xlfn.IFNA(VLOOKUP($B196,'Resultados General'!$C$11:$CG$510,MATCH(BL$6,'Resultados General'!$C$10:$CG$10,0),0),"")</f>
        <v>#NAME?</v>
      </c>
      <c r="BM196" s="29" t="str">
        <f t="shared" ca="1" si="184"/>
        <v/>
      </c>
      <c r="BN196" s="29" t="str">
        <f t="shared" ca="1" si="185"/>
        <v/>
      </c>
      <c r="BO196" s="29" t="e">
        <f ca="1">+_xlfn.IFNA(VLOOKUP($B196,'Resultados General'!$C$11:$CG$510,MATCH(BO$6,'Resultados General'!$C$10:$CG$10,0),0),"")</f>
        <v>#NAME?</v>
      </c>
      <c r="BP196" s="29" t="str">
        <f t="shared" ca="1" si="186"/>
        <v/>
      </c>
      <c r="BQ196" s="29" t="str">
        <f t="shared" ca="1" si="187"/>
        <v/>
      </c>
      <c r="BR196" s="29" t="e">
        <f ca="1">+_xlfn.IFNA(VLOOKUP($B196,'Resultados General'!$C$11:$CG$510,MATCH(BR$6,'Resultados General'!$C$10:$CG$10,0),0),"")</f>
        <v>#NAME?</v>
      </c>
      <c r="BS196" s="29" t="str">
        <f t="shared" ca="1" si="188"/>
        <v/>
      </c>
      <c r="BT196" s="29" t="str">
        <f t="shared" ca="1" si="189"/>
        <v/>
      </c>
      <c r="BU196" s="29" t="e">
        <f ca="1">+_xlfn.IFNA(VLOOKUP($B196,'Resultados General'!$C$11:$CG$510,MATCH(BU$6,'Resultados General'!$C$10:$CG$10,0),0),"")</f>
        <v>#NAME?</v>
      </c>
      <c r="BV196" s="29" t="str">
        <f t="shared" ca="1" si="190"/>
        <v/>
      </c>
      <c r="BW196" s="29" t="str">
        <f t="shared" ca="1" si="191"/>
        <v/>
      </c>
      <c r="BX196" s="29" t="e">
        <f ca="1">+_xlfn.IFNA(VLOOKUP($B196,'Resultados General'!$C$11:$CG$510,MATCH(BX$6,'Resultados General'!$C$10:$CG$10,0),0),"")</f>
        <v>#NAME?</v>
      </c>
      <c r="BY196" s="29" t="str">
        <f t="shared" ca="1" si="192"/>
        <v/>
      </c>
      <c r="BZ196" s="29" t="str">
        <f t="shared" ca="1" si="193"/>
        <v/>
      </c>
      <c r="CA196" s="29" t="e">
        <f ca="1">+_xlfn.IFNA(VLOOKUP($B196,'Resultados General'!$C$11:$CG$510,MATCH(CA$6,'Resultados General'!$C$10:$CG$10,0),0),"")</f>
        <v>#NAME?</v>
      </c>
      <c r="CB196" s="29" t="str">
        <f t="shared" ca="1" si="194"/>
        <v/>
      </c>
      <c r="CC196" s="29" t="str">
        <f t="shared" ca="1" si="195"/>
        <v/>
      </c>
      <c r="CD196" s="29" t="e">
        <f ca="1">+_xlfn.IFNA(VLOOKUP($B196,'Resultados General'!$C$11:$CG$510,MATCH(CD$6,'Resultados General'!$C$10:$CG$10,0),0),"")</f>
        <v>#NAME?</v>
      </c>
      <c r="CE196" s="29" t="str">
        <f t="shared" ca="1" si="196"/>
        <v/>
      </c>
      <c r="CF196" s="29" t="str">
        <f t="shared" ca="1" si="197"/>
        <v/>
      </c>
      <c r="CG196" s="29" t="e">
        <f ca="1">+_xlfn.IFNA(VLOOKUP($B196,'Resultados General'!$C$11:$CG$510,MATCH(CG$6,'Resultados General'!$C$10:$CG$10,0),0),"")</f>
        <v>#NAME?</v>
      </c>
      <c r="CH196" s="29" t="str">
        <f t="shared" ca="1" si="198"/>
        <v/>
      </c>
      <c r="CI196" s="29" t="str">
        <f t="shared" ca="1" si="199"/>
        <v/>
      </c>
      <c r="CJ196" s="29" t="e">
        <f ca="1">+_xlfn.IFNA(VLOOKUP($B196,'Resultados General'!$C$11:$CG$510,MATCH(CJ$6,'Resultados General'!$C$10:$CG$10,0),0),"")</f>
        <v>#NAME?</v>
      </c>
      <c r="CK196" s="29" t="str">
        <f t="shared" ca="1" si="200"/>
        <v/>
      </c>
      <c r="CL196" s="29" t="str">
        <f t="shared" ca="1" si="201"/>
        <v/>
      </c>
      <c r="CM196" s="29" t="e">
        <f ca="1">+_xlfn.IFNA(VLOOKUP($B196,'Resultados General'!$C$11:$CG$510,MATCH(CM$6,'Resultados General'!$C$10:$CG$10,0),0),"")</f>
        <v>#NAME?</v>
      </c>
      <c r="CN196" s="29" t="str">
        <f t="shared" ca="1" si="202"/>
        <v/>
      </c>
      <c r="CO196" s="29" t="str">
        <f t="shared" ca="1" si="203"/>
        <v/>
      </c>
      <c r="CP196" s="29" t="e">
        <f ca="1">+_xlfn.IFNA(VLOOKUP($B196,'Resultados General'!$C$11:$CG$510,MATCH(CP$6,'Resultados General'!$C$10:$CG$10,0),0),"")</f>
        <v>#NAME?</v>
      </c>
      <c r="CQ196" s="29" t="str">
        <f t="shared" ca="1" si="204"/>
        <v/>
      </c>
      <c r="CR196" s="29" t="str">
        <f t="shared" ca="1" si="205"/>
        <v/>
      </c>
      <c r="CS196" s="29" t="e">
        <f ca="1">+_xlfn.IFNA(VLOOKUP($B196,'Resultados General'!$C$11:$CG$510,MATCH(CS$6,'Resultados General'!$C$10:$CG$10,0),0),"")</f>
        <v>#NAME?</v>
      </c>
      <c r="CT196" s="29" t="str">
        <f t="shared" ca="1" si="206"/>
        <v/>
      </c>
      <c r="CU196" s="29" t="str">
        <f t="shared" ca="1" si="207"/>
        <v/>
      </c>
      <c r="CV196" s="29" t="e">
        <f ca="1">+_xlfn.IFNA(VLOOKUP($B196,'Resultados General'!$C$11:$CG$510,MATCH(CV$6,'Resultados General'!$C$10:$CG$10,0),0),"")</f>
        <v>#NAME?</v>
      </c>
      <c r="CW196" s="29" t="str">
        <f t="shared" ca="1" si="208"/>
        <v/>
      </c>
      <c r="CX196" s="29" t="str">
        <f t="shared" ca="1" si="209"/>
        <v/>
      </c>
      <c r="CY196" s="29" t="e">
        <f ca="1">+_xlfn.IFNA(VLOOKUP($B196,'Resultados General'!$C$11:$CG$510,MATCH(CY$6,'Resultados General'!$C$10:$CG$10,0),0),"")</f>
        <v>#NAME?</v>
      </c>
      <c r="CZ196" s="29" t="str">
        <f t="shared" ca="1" si="210"/>
        <v/>
      </c>
      <c r="DA196" s="29" t="str">
        <f t="shared" ca="1" si="211"/>
        <v/>
      </c>
      <c r="DB196" s="29" t="e">
        <f ca="1">+_xlfn.IFNA(VLOOKUP($B196,'Resultados General'!$C$11:$CG$510,MATCH(DB$6,'Resultados General'!$C$10:$CG$10,0),0),"")</f>
        <v>#NAME?</v>
      </c>
      <c r="DC196" s="29" t="str">
        <f t="shared" ca="1" si="212"/>
        <v/>
      </c>
      <c r="DD196" s="29" t="str">
        <f t="shared" ca="1" si="213"/>
        <v/>
      </c>
      <c r="DE196" s="29" t="e">
        <f ca="1">+_xlfn.IFNA(VLOOKUP($B196,'Resultados General'!$C$11:$CG$510,MATCH(DE$6,'Resultados General'!$C$10:$CG$10,0),0),"")</f>
        <v>#NAME?</v>
      </c>
      <c r="DF196" s="29" t="str">
        <f t="shared" ca="1" si="214"/>
        <v/>
      </c>
      <c r="DG196" s="29" t="str">
        <f t="shared" ca="1" si="215"/>
        <v/>
      </c>
      <c r="DH196" s="29" t="e">
        <f ca="1">+_xlfn.IFNA(VLOOKUP($B196,'Resultados General'!$C$11:$CG$510,MATCH(DH$6,'Resultados General'!$C$10:$CG$10,0),0),"")</f>
        <v>#NAME?</v>
      </c>
      <c r="DI196" s="29" t="str">
        <f t="shared" ca="1" si="216"/>
        <v/>
      </c>
      <c r="DJ196" s="29" t="str">
        <f t="shared" ca="1" si="217"/>
        <v/>
      </c>
      <c r="DK196" s="29" t="e">
        <f ca="1">+_xlfn.IFNA(VLOOKUP($B196,'Resultados General'!$C$11:$CG$510,MATCH(DK$6,'Resultados General'!$C$10:$CG$10,0),0),"")</f>
        <v>#NAME?</v>
      </c>
      <c r="DL196" s="29" t="str">
        <f t="shared" ca="1" si="218"/>
        <v/>
      </c>
      <c r="DM196" s="29" t="str">
        <f t="shared" ca="1" si="219"/>
        <v/>
      </c>
      <c r="DN196" s="29" t="e">
        <f ca="1">+_xlfn.IFNA(VLOOKUP($B196,'Resultados General'!$C$11:$CG$510,MATCH(DN$6,'Resultados General'!$C$10:$CG$10,0),0),"")</f>
        <v>#NAME?</v>
      </c>
      <c r="DO196" s="29" t="str">
        <f t="shared" ca="1" si="220"/>
        <v/>
      </c>
      <c r="DP196" s="29" t="str">
        <f t="shared" ca="1" si="221"/>
        <v/>
      </c>
    </row>
    <row r="197" spans="2:120">
      <c r="B197" s="219" t="str">
        <f>+IF('Resultados General'!C200="","",'Resultados General'!C200)</f>
        <v/>
      </c>
      <c r="C197" s="134" t="e">
        <f ca="1">+_xlfn.IFNA(VLOOKUP('Distribución de puestos'!B197,'Resultados General'!$C$11:$J$510,8,0),"")</f>
        <v>#NAME?</v>
      </c>
      <c r="D197" s="135" t="e">
        <f ca="1">+_xlfn.IFNA(VLOOKUP(B197,'Resultados General'!$C$11:$L$510,10,0),"")</f>
        <v>#NAME?</v>
      </c>
      <c r="E197" s="26" t="s">
        <v>76</v>
      </c>
      <c r="F197" s="26" t="s">
        <v>76</v>
      </c>
      <c r="G197" s="135" t="str">
        <f t="shared" ca="1" si="222"/>
        <v/>
      </c>
      <c r="H197" s="135" t="str">
        <f t="shared" ca="1" si="223"/>
        <v/>
      </c>
      <c r="I197" s="219" t="str">
        <f t="shared" si="224"/>
        <v/>
      </c>
      <c r="J197" s="138"/>
      <c r="M197" s="29" t="e">
        <f ca="1">+_xlfn.IFNA(VLOOKUP($B197,'Resultados General'!$C$11:$CG$510,MATCH(M$6,'Resultados General'!$C$10:$CG$10,0),0),"")</f>
        <v>#NAME?</v>
      </c>
      <c r="N197" s="29" t="str">
        <f t="shared" ca="1" si="150"/>
        <v/>
      </c>
      <c r="O197" s="29" t="str">
        <f t="shared" ca="1" si="151"/>
        <v/>
      </c>
      <c r="P197" s="29" t="e">
        <f ca="1">+_xlfn.IFNA(VLOOKUP($B197,'Resultados General'!$C$11:$CG$510,MATCH(P$6,'Resultados General'!$C$10:$CG$10,0),0),"")</f>
        <v>#NAME?</v>
      </c>
      <c r="Q197" s="29" t="str">
        <f t="shared" ca="1" si="152"/>
        <v/>
      </c>
      <c r="R197" s="29" t="str">
        <f t="shared" ca="1" si="153"/>
        <v/>
      </c>
      <c r="S197" s="29" t="e">
        <f ca="1">+_xlfn.IFNA(VLOOKUP($B197,'Resultados General'!$C$11:$CG$510,MATCH(S$6,'Resultados General'!$C$10:$CG$10,0),0),"")</f>
        <v>#NAME?</v>
      </c>
      <c r="T197" s="29" t="str">
        <f t="shared" ca="1" si="154"/>
        <v/>
      </c>
      <c r="U197" s="29" t="str">
        <f t="shared" ca="1" si="155"/>
        <v/>
      </c>
      <c r="V197" s="29" t="e">
        <f ca="1">+_xlfn.IFNA(VLOOKUP($B197,'Resultados General'!$C$11:$CG$510,MATCH(V$6,'Resultados General'!$C$10:$CG$10,0),0),"")</f>
        <v>#NAME?</v>
      </c>
      <c r="W197" s="29" t="str">
        <f t="shared" ca="1" si="156"/>
        <v/>
      </c>
      <c r="X197" s="29" t="str">
        <f t="shared" ca="1" si="157"/>
        <v/>
      </c>
      <c r="Y197" s="29" t="e">
        <f ca="1">+_xlfn.IFNA(VLOOKUP($B197,'Resultados General'!$C$11:$CG$510,MATCH(Y$6,'Resultados General'!$C$10:$CG$10,0),0),"")</f>
        <v>#NAME?</v>
      </c>
      <c r="Z197" s="29" t="str">
        <f t="shared" ca="1" si="158"/>
        <v/>
      </c>
      <c r="AA197" s="29" t="str">
        <f t="shared" ca="1" si="159"/>
        <v/>
      </c>
      <c r="AB197" s="29" t="e">
        <f ca="1">+_xlfn.IFNA(VLOOKUP($B197,'Resultados General'!$C$11:$CG$510,MATCH(AB$6,'Resultados General'!$C$10:$CG$10,0),0),"")</f>
        <v>#NAME?</v>
      </c>
      <c r="AC197" s="29" t="str">
        <f t="shared" ca="1" si="160"/>
        <v/>
      </c>
      <c r="AD197" s="29" t="str">
        <f t="shared" ca="1" si="161"/>
        <v/>
      </c>
      <c r="AE197" s="29" t="e">
        <f ca="1">+_xlfn.IFNA(VLOOKUP($B197,'Resultados General'!$C$11:$CG$510,MATCH(AE$6,'Resultados General'!$C$10:$CG$10,0),0),"")</f>
        <v>#NAME?</v>
      </c>
      <c r="AF197" s="29" t="str">
        <f t="shared" ca="1" si="162"/>
        <v/>
      </c>
      <c r="AG197" s="29" t="str">
        <f t="shared" ca="1" si="163"/>
        <v/>
      </c>
      <c r="AH197" s="29" t="e">
        <f ca="1">+_xlfn.IFNA(VLOOKUP($B197,'Resultados General'!$C$11:$CG$510,MATCH(AH$6,'Resultados General'!$C$10:$CG$10,0),0),"")</f>
        <v>#NAME?</v>
      </c>
      <c r="AI197" s="29" t="str">
        <f t="shared" ca="1" si="164"/>
        <v/>
      </c>
      <c r="AJ197" s="29" t="str">
        <f t="shared" ca="1" si="165"/>
        <v/>
      </c>
      <c r="AK197" s="29" t="e">
        <f ca="1">+_xlfn.IFNA(VLOOKUP($B197,'Resultados General'!$C$11:$CG$510,MATCH(AK$6,'Resultados General'!$C$10:$CG$10,0),0),"")</f>
        <v>#NAME?</v>
      </c>
      <c r="AL197" s="29" t="str">
        <f t="shared" ca="1" si="166"/>
        <v/>
      </c>
      <c r="AM197" s="29" t="str">
        <f t="shared" ca="1" si="167"/>
        <v/>
      </c>
      <c r="AN197" s="29" t="e">
        <f ca="1">+_xlfn.IFNA(VLOOKUP($B197,'Resultados General'!$C$11:$CG$510,MATCH(AN$6,'Resultados General'!$C$10:$CG$10,0),0),"")</f>
        <v>#NAME?</v>
      </c>
      <c r="AO197" s="29" t="str">
        <f t="shared" ca="1" si="168"/>
        <v/>
      </c>
      <c r="AP197" s="29" t="str">
        <f t="shared" ca="1" si="169"/>
        <v/>
      </c>
      <c r="AQ197" s="29" t="e">
        <f ca="1">+_xlfn.IFNA(VLOOKUP($B197,'Resultados General'!$C$11:$CG$510,MATCH(AQ$6,'Resultados General'!$C$10:$CG$10,0),0),"")</f>
        <v>#NAME?</v>
      </c>
      <c r="AR197" s="29" t="str">
        <f t="shared" ca="1" si="170"/>
        <v/>
      </c>
      <c r="AS197" s="29" t="str">
        <f t="shared" ca="1" si="171"/>
        <v/>
      </c>
      <c r="AT197" s="29" t="e">
        <f ca="1">+_xlfn.IFNA(VLOOKUP($B197,'Resultados General'!$C$11:$CG$510,MATCH(AT$6,'Resultados General'!$C$10:$CG$10,0),0),"")</f>
        <v>#NAME?</v>
      </c>
      <c r="AU197" s="29" t="str">
        <f t="shared" ca="1" si="172"/>
        <v/>
      </c>
      <c r="AV197" s="29" t="str">
        <f t="shared" ca="1" si="173"/>
        <v/>
      </c>
      <c r="AW197" s="29" t="e">
        <f ca="1">+_xlfn.IFNA(VLOOKUP($B197,'Resultados General'!$C$11:$CG$510,MATCH(AW$6,'Resultados General'!$C$10:$CG$10,0),0),"")</f>
        <v>#NAME?</v>
      </c>
      <c r="AX197" s="29" t="str">
        <f t="shared" ca="1" si="174"/>
        <v/>
      </c>
      <c r="AY197" s="29" t="str">
        <f t="shared" ca="1" si="175"/>
        <v/>
      </c>
      <c r="AZ197" s="29" t="e">
        <f ca="1">+_xlfn.IFNA(VLOOKUP($B197,'Resultados General'!$C$11:$CG$510,MATCH(AZ$6,'Resultados General'!$C$10:$CG$10,0),0),"")</f>
        <v>#NAME?</v>
      </c>
      <c r="BA197" s="29" t="str">
        <f t="shared" ca="1" si="176"/>
        <v/>
      </c>
      <c r="BB197" s="29" t="str">
        <f t="shared" ca="1" si="177"/>
        <v/>
      </c>
      <c r="BC197" s="29" t="e">
        <f ca="1">+_xlfn.IFNA(VLOOKUP($B197,'Resultados General'!$C$11:$CG$510,MATCH(BC$6,'Resultados General'!$C$10:$CG$10,0),0),"")</f>
        <v>#NAME?</v>
      </c>
      <c r="BD197" s="29" t="str">
        <f t="shared" ca="1" si="178"/>
        <v/>
      </c>
      <c r="BE197" s="29" t="str">
        <f t="shared" ca="1" si="179"/>
        <v/>
      </c>
      <c r="BF197" s="29" t="e">
        <f ca="1">+_xlfn.IFNA(VLOOKUP($B197,'Resultados General'!$C$11:$CG$510,MATCH(BF$6,'Resultados General'!$C$10:$CG$10,0),0),"")</f>
        <v>#NAME?</v>
      </c>
      <c r="BG197" s="29" t="str">
        <f t="shared" ca="1" si="180"/>
        <v/>
      </c>
      <c r="BH197" s="29" t="str">
        <f t="shared" ca="1" si="181"/>
        <v/>
      </c>
      <c r="BI197" s="29" t="e">
        <f ca="1">+_xlfn.IFNA(VLOOKUP($B197,'Resultados General'!$C$11:$CG$510,MATCH(BI$6,'Resultados General'!$C$10:$CG$10,0),0),"")</f>
        <v>#NAME?</v>
      </c>
      <c r="BJ197" s="29" t="str">
        <f t="shared" ca="1" si="182"/>
        <v/>
      </c>
      <c r="BK197" s="29" t="str">
        <f t="shared" ca="1" si="183"/>
        <v/>
      </c>
      <c r="BL197" s="29" t="e">
        <f ca="1">+_xlfn.IFNA(VLOOKUP($B197,'Resultados General'!$C$11:$CG$510,MATCH(BL$6,'Resultados General'!$C$10:$CG$10,0),0),"")</f>
        <v>#NAME?</v>
      </c>
      <c r="BM197" s="29" t="str">
        <f t="shared" ca="1" si="184"/>
        <v/>
      </c>
      <c r="BN197" s="29" t="str">
        <f t="shared" ca="1" si="185"/>
        <v/>
      </c>
      <c r="BO197" s="29" t="e">
        <f ca="1">+_xlfn.IFNA(VLOOKUP($B197,'Resultados General'!$C$11:$CG$510,MATCH(BO$6,'Resultados General'!$C$10:$CG$10,0),0),"")</f>
        <v>#NAME?</v>
      </c>
      <c r="BP197" s="29" t="str">
        <f t="shared" ca="1" si="186"/>
        <v/>
      </c>
      <c r="BQ197" s="29" t="str">
        <f t="shared" ca="1" si="187"/>
        <v/>
      </c>
      <c r="BR197" s="29" t="e">
        <f ca="1">+_xlfn.IFNA(VLOOKUP($B197,'Resultados General'!$C$11:$CG$510,MATCH(BR$6,'Resultados General'!$C$10:$CG$10,0),0),"")</f>
        <v>#NAME?</v>
      </c>
      <c r="BS197" s="29" t="str">
        <f t="shared" ca="1" si="188"/>
        <v/>
      </c>
      <c r="BT197" s="29" t="str">
        <f t="shared" ca="1" si="189"/>
        <v/>
      </c>
      <c r="BU197" s="29" t="e">
        <f ca="1">+_xlfn.IFNA(VLOOKUP($B197,'Resultados General'!$C$11:$CG$510,MATCH(BU$6,'Resultados General'!$C$10:$CG$10,0),0),"")</f>
        <v>#NAME?</v>
      </c>
      <c r="BV197" s="29" t="str">
        <f t="shared" ca="1" si="190"/>
        <v/>
      </c>
      <c r="BW197" s="29" t="str">
        <f t="shared" ca="1" si="191"/>
        <v/>
      </c>
      <c r="BX197" s="29" t="e">
        <f ca="1">+_xlfn.IFNA(VLOOKUP($B197,'Resultados General'!$C$11:$CG$510,MATCH(BX$6,'Resultados General'!$C$10:$CG$10,0),0),"")</f>
        <v>#NAME?</v>
      </c>
      <c r="BY197" s="29" t="str">
        <f t="shared" ca="1" si="192"/>
        <v/>
      </c>
      <c r="BZ197" s="29" t="str">
        <f t="shared" ca="1" si="193"/>
        <v/>
      </c>
      <c r="CA197" s="29" t="e">
        <f ca="1">+_xlfn.IFNA(VLOOKUP($B197,'Resultados General'!$C$11:$CG$510,MATCH(CA$6,'Resultados General'!$C$10:$CG$10,0),0),"")</f>
        <v>#NAME?</v>
      </c>
      <c r="CB197" s="29" t="str">
        <f t="shared" ca="1" si="194"/>
        <v/>
      </c>
      <c r="CC197" s="29" t="str">
        <f t="shared" ca="1" si="195"/>
        <v/>
      </c>
      <c r="CD197" s="29" t="e">
        <f ca="1">+_xlfn.IFNA(VLOOKUP($B197,'Resultados General'!$C$11:$CG$510,MATCH(CD$6,'Resultados General'!$C$10:$CG$10,0),0),"")</f>
        <v>#NAME?</v>
      </c>
      <c r="CE197" s="29" t="str">
        <f t="shared" ca="1" si="196"/>
        <v/>
      </c>
      <c r="CF197" s="29" t="str">
        <f t="shared" ca="1" si="197"/>
        <v/>
      </c>
      <c r="CG197" s="29" t="e">
        <f ca="1">+_xlfn.IFNA(VLOOKUP($B197,'Resultados General'!$C$11:$CG$510,MATCH(CG$6,'Resultados General'!$C$10:$CG$10,0),0),"")</f>
        <v>#NAME?</v>
      </c>
      <c r="CH197" s="29" t="str">
        <f t="shared" ca="1" si="198"/>
        <v/>
      </c>
      <c r="CI197" s="29" t="str">
        <f t="shared" ca="1" si="199"/>
        <v/>
      </c>
      <c r="CJ197" s="29" t="e">
        <f ca="1">+_xlfn.IFNA(VLOOKUP($B197,'Resultados General'!$C$11:$CG$510,MATCH(CJ$6,'Resultados General'!$C$10:$CG$10,0),0),"")</f>
        <v>#NAME?</v>
      </c>
      <c r="CK197" s="29" t="str">
        <f t="shared" ca="1" si="200"/>
        <v/>
      </c>
      <c r="CL197" s="29" t="str">
        <f t="shared" ca="1" si="201"/>
        <v/>
      </c>
      <c r="CM197" s="29" t="e">
        <f ca="1">+_xlfn.IFNA(VLOOKUP($B197,'Resultados General'!$C$11:$CG$510,MATCH(CM$6,'Resultados General'!$C$10:$CG$10,0),0),"")</f>
        <v>#NAME?</v>
      </c>
      <c r="CN197" s="29" t="str">
        <f t="shared" ca="1" si="202"/>
        <v/>
      </c>
      <c r="CO197" s="29" t="str">
        <f t="shared" ca="1" si="203"/>
        <v/>
      </c>
      <c r="CP197" s="29" t="e">
        <f ca="1">+_xlfn.IFNA(VLOOKUP($B197,'Resultados General'!$C$11:$CG$510,MATCH(CP$6,'Resultados General'!$C$10:$CG$10,0),0),"")</f>
        <v>#NAME?</v>
      </c>
      <c r="CQ197" s="29" t="str">
        <f t="shared" ca="1" si="204"/>
        <v/>
      </c>
      <c r="CR197" s="29" t="str">
        <f t="shared" ca="1" si="205"/>
        <v/>
      </c>
      <c r="CS197" s="29" t="e">
        <f ca="1">+_xlfn.IFNA(VLOOKUP($B197,'Resultados General'!$C$11:$CG$510,MATCH(CS$6,'Resultados General'!$C$10:$CG$10,0),0),"")</f>
        <v>#NAME?</v>
      </c>
      <c r="CT197" s="29" t="str">
        <f t="shared" ca="1" si="206"/>
        <v/>
      </c>
      <c r="CU197" s="29" t="str">
        <f t="shared" ca="1" si="207"/>
        <v/>
      </c>
      <c r="CV197" s="29" t="e">
        <f ca="1">+_xlfn.IFNA(VLOOKUP($B197,'Resultados General'!$C$11:$CG$510,MATCH(CV$6,'Resultados General'!$C$10:$CG$10,0),0),"")</f>
        <v>#NAME?</v>
      </c>
      <c r="CW197" s="29" t="str">
        <f t="shared" ca="1" si="208"/>
        <v/>
      </c>
      <c r="CX197" s="29" t="str">
        <f t="shared" ca="1" si="209"/>
        <v/>
      </c>
      <c r="CY197" s="29" t="e">
        <f ca="1">+_xlfn.IFNA(VLOOKUP($B197,'Resultados General'!$C$11:$CG$510,MATCH(CY$6,'Resultados General'!$C$10:$CG$10,0),0),"")</f>
        <v>#NAME?</v>
      </c>
      <c r="CZ197" s="29" t="str">
        <f t="shared" ca="1" si="210"/>
        <v/>
      </c>
      <c r="DA197" s="29" t="str">
        <f t="shared" ca="1" si="211"/>
        <v/>
      </c>
      <c r="DB197" s="29" t="e">
        <f ca="1">+_xlfn.IFNA(VLOOKUP($B197,'Resultados General'!$C$11:$CG$510,MATCH(DB$6,'Resultados General'!$C$10:$CG$10,0),0),"")</f>
        <v>#NAME?</v>
      </c>
      <c r="DC197" s="29" t="str">
        <f t="shared" ca="1" si="212"/>
        <v/>
      </c>
      <c r="DD197" s="29" t="str">
        <f t="shared" ca="1" si="213"/>
        <v/>
      </c>
      <c r="DE197" s="29" t="e">
        <f ca="1">+_xlfn.IFNA(VLOOKUP($B197,'Resultados General'!$C$11:$CG$510,MATCH(DE$6,'Resultados General'!$C$10:$CG$10,0),0),"")</f>
        <v>#NAME?</v>
      </c>
      <c r="DF197" s="29" t="str">
        <f t="shared" ca="1" si="214"/>
        <v/>
      </c>
      <c r="DG197" s="29" t="str">
        <f t="shared" ca="1" si="215"/>
        <v/>
      </c>
      <c r="DH197" s="29" t="e">
        <f ca="1">+_xlfn.IFNA(VLOOKUP($B197,'Resultados General'!$C$11:$CG$510,MATCH(DH$6,'Resultados General'!$C$10:$CG$10,0),0),"")</f>
        <v>#NAME?</v>
      </c>
      <c r="DI197" s="29" t="str">
        <f t="shared" ca="1" si="216"/>
        <v/>
      </c>
      <c r="DJ197" s="29" t="str">
        <f t="shared" ca="1" si="217"/>
        <v/>
      </c>
      <c r="DK197" s="29" t="e">
        <f ca="1">+_xlfn.IFNA(VLOOKUP($B197,'Resultados General'!$C$11:$CG$510,MATCH(DK$6,'Resultados General'!$C$10:$CG$10,0),0),"")</f>
        <v>#NAME?</v>
      </c>
      <c r="DL197" s="29" t="str">
        <f t="shared" ca="1" si="218"/>
        <v/>
      </c>
      <c r="DM197" s="29" t="str">
        <f t="shared" ca="1" si="219"/>
        <v/>
      </c>
      <c r="DN197" s="29" t="e">
        <f ca="1">+_xlfn.IFNA(VLOOKUP($B197,'Resultados General'!$C$11:$CG$510,MATCH(DN$6,'Resultados General'!$C$10:$CG$10,0),0),"")</f>
        <v>#NAME?</v>
      </c>
      <c r="DO197" s="29" t="str">
        <f t="shared" ca="1" si="220"/>
        <v/>
      </c>
      <c r="DP197" s="29" t="str">
        <f t="shared" ca="1" si="221"/>
        <v/>
      </c>
    </row>
    <row r="198" spans="2:120">
      <c r="B198" s="219" t="str">
        <f>+IF('Resultados General'!C201="","",'Resultados General'!C201)</f>
        <v/>
      </c>
      <c r="C198" s="134" t="e">
        <f ca="1">+_xlfn.IFNA(VLOOKUP('Distribución de puestos'!B198,'Resultados General'!$C$11:$J$510,8,0),"")</f>
        <v>#NAME?</v>
      </c>
      <c r="D198" s="135" t="e">
        <f ca="1">+_xlfn.IFNA(VLOOKUP(B198,'Resultados General'!$C$11:$L$510,10,0),"")</f>
        <v>#NAME?</v>
      </c>
      <c r="E198" s="26" t="s">
        <v>76</v>
      </c>
      <c r="F198" s="26" t="s">
        <v>76</v>
      </c>
      <c r="G198" s="135" t="str">
        <f t="shared" ca="1" si="222"/>
        <v/>
      </c>
      <c r="H198" s="135" t="str">
        <f t="shared" ca="1" si="223"/>
        <v/>
      </c>
      <c r="I198" s="219" t="str">
        <f t="shared" si="224"/>
        <v/>
      </c>
      <c r="J198" s="138"/>
      <c r="M198" s="29" t="e">
        <f ca="1">+_xlfn.IFNA(VLOOKUP($B198,'Resultados General'!$C$11:$CG$510,MATCH(M$6,'Resultados General'!$C$10:$CG$10,0),0),"")</f>
        <v>#NAME?</v>
      </c>
      <c r="N198" s="29" t="str">
        <f t="shared" ca="1" si="150"/>
        <v/>
      </c>
      <c r="O198" s="29" t="str">
        <f t="shared" ca="1" si="151"/>
        <v/>
      </c>
      <c r="P198" s="29" t="e">
        <f ca="1">+_xlfn.IFNA(VLOOKUP($B198,'Resultados General'!$C$11:$CG$510,MATCH(P$6,'Resultados General'!$C$10:$CG$10,0),0),"")</f>
        <v>#NAME?</v>
      </c>
      <c r="Q198" s="29" t="str">
        <f t="shared" ca="1" si="152"/>
        <v/>
      </c>
      <c r="R198" s="29" t="str">
        <f t="shared" ca="1" si="153"/>
        <v/>
      </c>
      <c r="S198" s="29" t="e">
        <f ca="1">+_xlfn.IFNA(VLOOKUP($B198,'Resultados General'!$C$11:$CG$510,MATCH(S$6,'Resultados General'!$C$10:$CG$10,0),0),"")</f>
        <v>#NAME?</v>
      </c>
      <c r="T198" s="29" t="str">
        <f t="shared" ca="1" si="154"/>
        <v/>
      </c>
      <c r="U198" s="29" t="str">
        <f t="shared" ca="1" si="155"/>
        <v/>
      </c>
      <c r="V198" s="29" t="e">
        <f ca="1">+_xlfn.IFNA(VLOOKUP($B198,'Resultados General'!$C$11:$CG$510,MATCH(V$6,'Resultados General'!$C$10:$CG$10,0),0),"")</f>
        <v>#NAME?</v>
      </c>
      <c r="W198" s="29" t="str">
        <f t="shared" ca="1" si="156"/>
        <v/>
      </c>
      <c r="X198" s="29" t="str">
        <f t="shared" ca="1" si="157"/>
        <v/>
      </c>
      <c r="Y198" s="29" t="e">
        <f ca="1">+_xlfn.IFNA(VLOOKUP($B198,'Resultados General'!$C$11:$CG$510,MATCH(Y$6,'Resultados General'!$C$10:$CG$10,0),0),"")</f>
        <v>#NAME?</v>
      </c>
      <c r="Z198" s="29" t="str">
        <f t="shared" ca="1" si="158"/>
        <v/>
      </c>
      <c r="AA198" s="29" t="str">
        <f t="shared" ca="1" si="159"/>
        <v/>
      </c>
      <c r="AB198" s="29" t="e">
        <f ca="1">+_xlfn.IFNA(VLOOKUP($B198,'Resultados General'!$C$11:$CG$510,MATCH(AB$6,'Resultados General'!$C$10:$CG$10,0),0),"")</f>
        <v>#NAME?</v>
      </c>
      <c r="AC198" s="29" t="str">
        <f t="shared" ca="1" si="160"/>
        <v/>
      </c>
      <c r="AD198" s="29" t="str">
        <f t="shared" ca="1" si="161"/>
        <v/>
      </c>
      <c r="AE198" s="29" t="e">
        <f ca="1">+_xlfn.IFNA(VLOOKUP($B198,'Resultados General'!$C$11:$CG$510,MATCH(AE$6,'Resultados General'!$C$10:$CG$10,0),0),"")</f>
        <v>#NAME?</v>
      </c>
      <c r="AF198" s="29" t="str">
        <f t="shared" ca="1" si="162"/>
        <v/>
      </c>
      <c r="AG198" s="29" t="str">
        <f t="shared" ca="1" si="163"/>
        <v/>
      </c>
      <c r="AH198" s="29" t="e">
        <f ca="1">+_xlfn.IFNA(VLOOKUP($B198,'Resultados General'!$C$11:$CG$510,MATCH(AH$6,'Resultados General'!$C$10:$CG$10,0),0),"")</f>
        <v>#NAME?</v>
      </c>
      <c r="AI198" s="29" t="str">
        <f t="shared" ca="1" si="164"/>
        <v/>
      </c>
      <c r="AJ198" s="29" t="str">
        <f t="shared" ca="1" si="165"/>
        <v/>
      </c>
      <c r="AK198" s="29" t="e">
        <f ca="1">+_xlfn.IFNA(VLOOKUP($B198,'Resultados General'!$C$11:$CG$510,MATCH(AK$6,'Resultados General'!$C$10:$CG$10,0),0),"")</f>
        <v>#NAME?</v>
      </c>
      <c r="AL198" s="29" t="str">
        <f t="shared" ca="1" si="166"/>
        <v/>
      </c>
      <c r="AM198" s="29" t="str">
        <f t="shared" ca="1" si="167"/>
        <v/>
      </c>
      <c r="AN198" s="29" t="e">
        <f ca="1">+_xlfn.IFNA(VLOOKUP($B198,'Resultados General'!$C$11:$CG$510,MATCH(AN$6,'Resultados General'!$C$10:$CG$10,0),0),"")</f>
        <v>#NAME?</v>
      </c>
      <c r="AO198" s="29" t="str">
        <f t="shared" ca="1" si="168"/>
        <v/>
      </c>
      <c r="AP198" s="29" t="str">
        <f t="shared" ca="1" si="169"/>
        <v/>
      </c>
      <c r="AQ198" s="29" t="e">
        <f ca="1">+_xlfn.IFNA(VLOOKUP($B198,'Resultados General'!$C$11:$CG$510,MATCH(AQ$6,'Resultados General'!$C$10:$CG$10,0),0),"")</f>
        <v>#NAME?</v>
      </c>
      <c r="AR198" s="29" t="str">
        <f t="shared" ca="1" si="170"/>
        <v/>
      </c>
      <c r="AS198" s="29" t="str">
        <f t="shared" ca="1" si="171"/>
        <v/>
      </c>
      <c r="AT198" s="29" t="e">
        <f ca="1">+_xlfn.IFNA(VLOOKUP($B198,'Resultados General'!$C$11:$CG$510,MATCH(AT$6,'Resultados General'!$C$10:$CG$10,0),0),"")</f>
        <v>#NAME?</v>
      </c>
      <c r="AU198" s="29" t="str">
        <f t="shared" ca="1" si="172"/>
        <v/>
      </c>
      <c r="AV198" s="29" t="str">
        <f t="shared" ca="1" si="173"/>
        <v/>
      </c>
      <c r="AW198" s="29" t="e">
        <f ca="1">+_xlfn.IFNA(VLOOKUP($B198,'Resultados General'!$C$11:$CG$510,MATCH(AW$6,'Resultados General'!$C$10:$CG$10,0),0),"")</f>
        <v>#NAME?</v>
      </c>
      <c r="AX198" s="29" t="str">
        <f t="shared" ca="1" si="174"/>
        <v/>
      </c>
      <c r="AY198" s="29" t="str">
        <f t="shared" ca="1" si="175"/>
        <v/>
      </c>
      <c r="AZ198" s="29" t="e">
        <f ca="1">+_xlfn.IFNA(VLOOKUP($B198,'Resultados General'!$C$11:$CG$510,MATCH(AZ$6,'Resultados General'!$C$10:$CG$10,0),0),"")</f>
        <v>#NAME?</v>
      </c>
      <c r="BA198" s="29" t="str">
        <f t="shared" ca="1" si="176"/>
        <v/>
      </c>
      <c r="BB198" s="29" t="str">
        <f t="shared" ca="1" si="177"/>
        <v/>
      </c>
      <c r="BC198" s="29" t="e">
        <f ca="1">+_xlfn.IFNA(VLOOKUP($B198,'Resultados General'!$C$11:$CG$510,MATCH(BC$6,'Resultados General'!$C$10:$CG$10,0),0),"")</f>
        <v>#NAME?</v>
      </c>
      <c r="BD198" s="29" t="str">
        <f t="shared" ca="1" si="178"/>
        <v/>
      </c>
      <c r="BE198" s="29" t="str">
        <f t="shared" ca="1" si="179"/>
        <v/>
      </c>
      <c r="BF198" s="29" t="e">
        <f ca="1">+_xlfn.IFNA(VLOOKUP($B198,'Resultados General'!$C$11:$CG$510,MATCH(BF$6,'Resultados General'!$C$10:$CG$10,0),0),"")</f>
        <v>#NAME?</v>
      </c>
      <c r="BG198" s="29" t="str">
        <f t="shared" ca="1" si="180"/>
        <v/>
      </c>
      <c r="BH198" s="29" t="str">
        <f t="shared" ca="1" si="181"/>
        <v/>
      </c>
      <c r="BI198" s="29" t="e">
        <f ca="1">+_xlfn.IFNA(VLOOKUP($B198,'Resultados General'!$C$11:$CG$510,MATCH(BI$6,'Resultados General'!$C$10:$CG$10,0),0),"")</f>
        <v>#NAME?</v>
      </c>
      <c r="BJ198" s="29" t="str">
        <f t="shared" ca="1" si="182"/>
        <v/>
      </c>
      <c r="BK198" s="29" t="str">
        <f t="shared" ca="1" si="183"/>
        <v/>
      </c>
      <c r="BL198" s="29" t="e">
        <f ca="1">+_xlfn.IFNA(VLOOKUP($B198,'Resultados General'!$C$11:$CG$510,MATCH(BL$6,'Resultados General'!$C$10:$CG$10,0),0),"")</f>
        <v>#NAME?</v>
      </c>
      <c r="BM198" s="29" t="str">
        <f t="shared" ca="1" si="184"/>
        <v/>
      </c>
      <c r="BN198" s="29" t="str">
        <f t="shared" ca="1" si="185"/>
        <v/>
      </c>
      <c r="BO198" s="29" t="e">
        <f ca="1">+_xlfn.IFNA(VLOOKUP($B198,'Resultados General'!$C$11:$CG$510,MATCH(BO$6,'Resultados General'!$C$10:$CG$10,0),0),"")</f>
        <v>#NAME?</v>
      </c>
      <c r="BP198" s="29" t="str">
        <f t="shared" ca="1" si="186"/>
        <v/>
      </c>
      <c r="BQ198" s="29" t="str">
        <f t="shared" ca="1" si="187"/>
        <v/>
      </c>
      <c r="BR198" s="29" t="e">
        <f ca="1">+_xlfn.IFNA(VLOOKUP($B198,'Resultados General'!$C$11:$CG$510,MATCH(BR$6,'Resultados General'!$C$10:$CG$10,0),0),"")</f>
        <v>#NAME?</v>
      </c>
      <c r="BS198" s="29" t="str">
        <f t="shared" ca="1" si="188"/>
        <v/>
      </c>
      <c r="BT198" s="29" t="str">
        <f t="shared" ca="1" si="189"/>
        <v/>
      </c>
      <c r="BU198" s="29" t="e">
        <f ca="1">+_xlfn.IFNA(VLOOKUP($B198,'Resultados General'!$C$11:$CG$510,MATCH(BU$6,'Resultados General'!$C$10:$CG$10,0),0),"")</f>
        <v>#NAME?</v>
      </c>
      <c r="BV198" s="29" t="str">
        <f t="shared" ca="1" si="190"/>
        <v/>
      </c>
      <c r="BW198" s="29" t="str">
        <f t="shared" ca="1" si="191"/>
        <v/>
      </c>
      <c r="BX198" s="29" t="e">
        <f ca="1">+_xlfn.IFNA(VLOOKUP($B198,'Resultados General'!$C$11:$CG$510,MATCH(BX$6,'Resultados General'!$C$10:$CG$10,0),0),"")</f>
        <v>#NAME?</v>
      </c>
      <c r="BY198" s="29" t="str">
        <f t="shared" ca="1" si="192"/>
        <v/>
      </c>
      <c r="BZ198" s="29" t="str">
        <f t="shared" ca="1" si="193"/>
        <v/>
      </c>
      <c r="CA198" s="29" t="e">
        <f ca="1">+_xlfn.IFNA(VLOOKUP($B198,'Resultados General'!$C$11:$CG$510,MATCH(CA$6,'Resultados General'!$C$10:$CG$10,0),0),"")</f>
        <v>#NAME?</v>
      </c>
      <c r="CB198" s="29" t="str">
        <f t="shared" ca="1" si="194"/>
        <v/>
      </c>
      <c r="CC198" s="29" t="str">
        <f t="shared" ca="1" si="195"/>
        <v/>
      </c>
      <c r="CD198" s="29" t="e">
        <f ca="1">+_xlfn.IFNA(VLOOKUP($B198,'Resultados General'!$C$11:$CG$510,MATCH(CD$6,'Resultados General'!$C$10:$CG$10,0),0),"")</f>
        <v>#NAME?</v>
      </c>
      <c r="CE198" s="29" t="str">
        <f t="shared" ca="1" si="196"/>
        <v/>
      </c>
      <c r="CF198" s="29" t="str">
        <f t="shared" ca="1" si="197"/>
        <v/>
      </c>
      <c r="CG198" s="29" t="e">
        <f ca="1">+_xlfn.IFNA(VLOOKUP($B198,'Resultados General'!$C$11:$CG$510,MATCH(CG$6,'Resultados General'!$C$10:$CG$10,0),0),"")</f>
        <v>#NAME?</v>
      </c>
      <c r="CH198" s="29" t="str">
        <f t="shared" ca="1" si="198"/>
        <v/>
      </c>
      <c r="CI198" s="29" t="str">
        <f t="shared" ca="1" si="199"/>
        <v/>
      </c>
      <c r="CJ198" s="29" t="e">
        <f ca="1">+_xlfn.IFNA(VLOOKUP($B198,'Resultados General'!$C$11:$CG$510,MATCH(CJ$6,'Resultados General'!$C$10:$CG$10,0),0),"")</f>
        <v>#NAME?</v>
      </c>
      <c r="CK198" s="29" t="str">
        <f t="shared" ca="1" si="200"/>
        <v/>
      </c>
      <c r="CL198" s="29" t="str">
        <f t="shared" ca="1" si="201"/>
        <v/>
      </c>
      <c r="CM198" s="29" t="e">
        <f ca="1">+_xlfn.IFNA(VLOOKUP($B198,'Resultados General'!$C$11:$CG$510,MATCH(CM$6,'Resultados General'!$C$10:$CG$10,0),0),"")</f>
        <v>#NAME?</v>
      </c>
      <c r="CN198" s="29" t="str">
        <f t="shared" ca="1" si="202"/>
        <v/>
      </c>
      <c r="CO198" s="29" t="str">
        <f t="shared" ca="1" si="203"/>
        <v/>
      </c>
      <c r="CP198" s="29" t="e">
        <f ca="1">+_xlfn.IFNA(VLOOKUP($B198,'Resultados General'!$C$11:$CG$510,MATCH(CP$6,'Resultados General'!$C$10:$CG$10,0),0),"")</f>
        <v>#NAME?</v>
      </c>
      <c r="CQ198" s="29" t="str">
        <f t="shared" ca="1" si="204"/>
        <v/>
      </c>
      <c r="CR198" s="29" t="str">
        <f t="shared" ca="1" si="205"/>
        <v/>
      </c>
      <c r="CS198" s="29" t="e">
        <f ca="1">+_xlfn.IFNA(VLOOKUP($B198,'Resultados General'!$C$11:$CG$510,MATCH(CS$6,'Resultados General'!$C$10:$CG$10,0),0),"")</f>
        <v>#NAME?</v>
      </c>
      <c r="CT198" s="29" t="str">
        <f t="shared" ca="1" si="206"/>
        <v/>
      </c>
      <c r="CU198" s="29" t="str">
        <f t="shared" ca="1" si="207"/>
        <v/>
      </c>
      <c r="CV198" s="29" t="e">
        <f ca="1">+_xlfn.IFNA(VLOOKUP($B198,'Resultados General'!$C$11:$CG$510,MATCH(CV$6,'Resultados General'!$C$10:$CG$10,0),0),"")</f>
        <v>#NAME?</v>
      </c>
      <c r="CW198" s="29" t="str">
        <f t="shared" ca="1" si="208"/>
        <v/>
      </c>
      <c r="CX198" s="29" t="str">
        <f t="shared" ca="1" si="209"/>
        <v/>
      </c>
      <c r="CY198" s="29" t="e">
        <f ca="1">+_xlfn.IFNA(VLOOKUP($B198,'Resultados General'!$C$11:$CG$510,MATCH(CY$6,'Resultados General'!$C$10:$CG$10,0),0),"")</f>
        <v>#NAME?</v>
      </c>
      <c r="CZ198" s="29" t="str">
        <f t="shared" ca="1" si="210"/>
        <v/>
      </c>
      <c r="DA198" s="29" t="str">
        <f t="shared" ca="1" si="211"/>
        <v/>
      </c>
      <c r="DB198" s="29" t="e">
        <f ca="1">+_xlfn.IFNA(VLOOKUP($B198,'Resultados General'!$C$11:$CG$510,MATCH(DB$6,'Resultados General'!$C$10:$CG$10,0),0),"")</f>
        <v>#NAME?</v>
      </c>
      <c r="DC198" s="29" t="str">
        <f t="shared" ca="1" si="212"/>
        <v/>
      </c>
      <c r="DD198" s="29" t="str">
        <f t="shared" ca="1" si="213"/>
        <v/>
      </c>
      <c r="DE198" s="29" t="e">
        <f ca="1">+_xlfn.IFNA(VLOOKUP($B198,'Resultados General'!$C$11:$CG$510,MATCH(DE$6,'Resultados General'!$C$10:$CG$10,0),0),"")</f>
        <v>#NAME?</v>
      </c>
      <c r="DF198" s="29" t="str">
        <f t="shared" ca="1" si="214"/>
        <v/>
      </c>
      <c r="DG198" s="29" t="str">
        <f t="shared" ca="1" si="215"/>
        <v/>
      </c>
      <c r="DH198" s="29" t="e">
        <f ca="1">+_xlfn.IFNA(VLOOKUP($B198,'Resultados General'!$C$11:$CG$510,MATCH(DH$6,'Resultados General'!$C$10:$CG$10,0),0),"")</f>
        <v>#NAME?</v>
      </c>
      <c r="DI198" s="29" t="str">
        <f t="shared" ca="1" si="216"/>
        <v/>
      </c>
      <c r="DJ198" s="29" t="str">
        <f t="shared" ca="1" si="217"/>
        <v/>
      </c>
      <c r="DK198" s="29" t="e">
        <f ca="1">+_xlfn.IFNA(VLOOKUP($B198,'Resultados General'!$C$11:$CG$510,MATCH(DK$6,'Resultados General'!$C$10:$CG$10,0),0),"")</f>
        <v>#NAME?</v>
      </c>
      <c r="DL198" s="29" t="str">
        <f t="shared" ca="1" si="218"/>
        <v/>
      </c>
      <c r="DM198" s="29" t="str">
        <f t="shared" ca="1" si="219"/>
        <v/>
      </c>
      <c r="DN198" s="29" t="e">
        <f ca="1">+_xlfn.IFNA(VLOOKUP($B198,'Resultados General'!$C$11:$CG$510,MATCH(DN$6,'Resultados General'!$C$10:$CG$10,0),0),"")</f>
        <v>#NAME?</v>
      </c>
      <c r="DO198" s="29" t="str">
        <f t="shared" ca="1" si="220"/>
        <v/>
      </c>
      <c r="DP198" s="29" t="str">
        <f t="shared" ca="1" si="221"/>
        <v/>
      </c>
    </row>
    <row r="199" spans="2:120">
      <c r="B199" s="219" t="str">
        <f>+IF('Resultados General'!C202="","",'Resultados General'!C202)</f>
        <v/>
      </c>
      <c r="C199" s="134" t="e">
        <f ca="1">+_xlfn.IFNA(VLOOKUP('Distribución de puestos'!B199,'Resultados General'!$C$11:$J$510,8,0),"")</f>
        <v>#NAME?</v>
      </c>
      <c r="D199" s="135" t="e">
        <f ca="1">+_xlfn.IFNA(VLOOKUP(B199,'Resultados General'!$C$11:$L$510,10,0),"")</f>
        <v>#NAME?</v>
      </c>
      <c r="E199" s="26" t="s">
        <v>76</v>
      </c>
      <c r="F199" s="26" t="s">
        <v>76</v>
      </c>
      <c r="G199" s="135" t="str">
        <f t="shared" ca="1" si="222"/>
        <v/>
      </c>
      <c r="H199" s="135" t="str">
        <f t="shared" ca="1" si="223"/>
        <v/>
      </c>
      <c r="I199" s="219" t="str">
        <f t="shared" si="224"/>
        <v/>
      </c>
      <c r="J199" s="138"/>
      <c r="M199" s="29" t="e">
        <f ca="1">+_xlfn.IFNA(VLOOKUP($B199,'Resultados General'!$C$11:$CG$510,MATCH(M$6,'Resultados General'!$C$10:$CG$10,0),0),"")</f>
        <v>#NAME?</v>
      </c>
      <c r="N199" s="29" t="str">
        <f t="shared" ca="1" si="150"/>
        <v/>
      </c>
      <c r="O199" s="29" t="str">
        <f t="shared" ca="1" si="151"/>
        <v/>
      </c>
      <c r="P199" s="29" t="e">
        <f ca="1">+_xlfn.IFNA(VLOOKUP($B199,'Resultados General'!$C$11:$CG$510,MATCH(P$6,'Resultados General'!$C$10:$CG$10,0),0),"")</f>
        <v>#NAME?</v>
      </c>
      <c r="Q199" s="29" t="str">
        <f t="shared" ca="1" si="152"/>
        <v/>
      </c>
      <c r="R199" s="29" t="str">
        <f t="shared" ca="1" si="153"/>
        <v/>
      </c>
      <c r="S199" s="29" t="e">
        <f ca="1">+_xlfn.IFNA(VLOOKUP($B199,'Resultados General'!$C$11:$CG$510,MATCH(S$6,'Resultados General'!$C$10:$CG$10,0),0),"")</f>
        <v>#NAME?</v>
      </c>
      <c r="T199" s="29" t="str">
        <f t="shared" ca="1" si="154"/>
        <v/>
      </c>
      <c r="U199" s="29" t="str">
        <f t="shared" ca="1" si="155"/>
        <v/>
      </c>
      <c r="V199" s="29" t="e">
        <f ca="1">+_xlfn.IFNA(VLOOKUP($B199,'Resultados General'!$C$11:$CG$510,MATCH(V$6,'Resultados General'!$C$10:$CG$10,0),0),"")</f>
        <v>#NAME?</v>
      </c>
      <c r="W199" s="29" t="str">
        <f t="shared" ca="1" si="156"/>
        <v/>
      </c>
      <c r="X199" s="29" t="str">
        <f t="shared" ca="1" si="157"/>
        <v/>
      </c>
      <c r="Y199" s="29" t="e">
        <f ca="1">+_xlfn.IFNA(VLOOKUP($B199,'Resultados General'!$C$11:$CG$510,MATCH(Y$6,'Resultados General'!$C$10:$CG$10,0),0),"")</f>
        <v>#NAME?</v>
      </c>
      <c r="Z199" s="29" t="str">
        <f t="shared" ca="1" si="158"/>
        <v/>
      </c>
      <c r="AA199" s="29" t="str">
        <f t="shared" ca="1" si="159"/>
        <v/>
      </c>
      <c r="AB199" s="29" t="e">
        <f ca="1">+_xlfn.IFNA(VLOOKUP($B199,'Resultados General'!$C$11:$CG$510,MATCH(AB$6,'Resultados General'!$C$10:$CG$10,0),0),"")</f>
        <v>#NAME?</v>
      </c>
      <c r="AC199" s="29" t="str">
        <f t="shared" ca="1" si="160"/>
        <v/>
      </c>
      <c r="AD199" s="29" t="str">
        <f t="shared" ca="1" si="161"/>
        <v/>
      </c>
      <c r="AE199" s="29" t="e">
        <f ca="1">+_xlfn.IFNA(VLOOKUP($B199,'Resultados General'!$C$11:$CG$510,MATCH(AE$6,'Resultados General'!$C$10:$CG$10,0),0),"")</f>
        <v>#NAME?</v>
      </c>
      <c r="AF199" s="29" t="str">
        <f t="shared" ca="1" si="162"/>
        <v/>
      </c>
      <c r="AG199" s="29" t="str">
        <f t="shared" ca="1" si="163"/>
        <v/>
      </c>
      <c r="AH199" s="29" t="e">
        <f ca="1">+_xlfn.IFNA(VLOOKUP($B199,'Resultados General'!$C$11:$CG$510,MATCH(AH$6,'Resultados General'!$C$10:$CG$10,0),0),"")</f>
        <v>#NAME?</v>
      </c>
      <c r="AI199" s="29" t="str">
        <f t="shared" ca="1" si="164"/>
        <v/>
      </c>
      <c r="AJ199" s="29" t="str">
        <f t="shared" ca="1" si="165"/>
        <v/>
      </c>
      <c r="AK199" s="29" t="e">
        <f ca="1">+_xlfn.IFNA(VLOOKUP($B199,'Resultados General'!$C$11:$CG$510,MATCH(AK$6,'Resultados General'!$C$10:$CG$10,0),0),"")</f>
        <v>#NAME?</v>
      </c>
      <c r="AL199" s="29" t="str">
        <f t="shared" ca="1" si="166"/>
        <v/>
      </c>
      <c r="AM199" s="29" t="str">
        <f t="shared" ca="1" si="167"/>
        <v/>
      </c>
      <c r="AN199" s="29" t="e">
        <f ca="1">+_xlfn.IFNA(VLOOKUP($B199,'Resultados General'!$C$11:$CG$510,MATCH(AN$6,'Resultados General'!$C$10:$CG$10,0),0),"")</f>
        <v>#NAME?</v>
      </c>
      <c r="AO199" s="29" t="str">
        <f t="shared" ca="1" si="168"/>
        <v/>
      </c>
      <c r="AP199" s="29" t="str">
        <f t="shared" ca="1" si="169"/>
        <v/>
      </c>
      <c r="AQ199" s="29" t="e">
        <f ca="1">+_xlfn.IFNA(VLOOKUP($B199,'Resultados General'!$C$11:$CG$510,MATCH(AQ$6,'Resultados General'!$C$10:$CG$10,0),0),"")</f>
        <v>#NAME?</v>
      </c>
      <c r="AR199" s="29" t="str">
        <f t="shared" ca="1" si="170"/>
        <v/>
      </c>
      <c r="AS199" s="29" t="str">
        <f t="shared" ca="1" si="171"/>
        <v/>
      </c>
      <c r="AT199" s="29" t="e">
        <f ca="1">+_xlfn.IFNA(VLOOKUP($B199,'Resultados General'!$C$11:$CG$510,MATCH(AT$6,'Resultados General'!$C$10:$CG$10,0),0),"")</f>
        <v>#NAME?</v>
      </c>
      <c r="AU199" s="29" t="str">
        <f t="shared" ca="1" si="172"/>
        <v/>
      </c>
      <c r="AV199" s="29" t="str">
        <f t="shared" ca="1" si="173"/>
        <v/>
      </c>
      <c r="AW199" s="29" t="e">
        <f ca="1">+_xlfn.IFNA(VLOOKUP($B199,'Resultados General'!$C$11:$CG$510,MATCH(AW$6,'Resultados General'!$C$10:$CG$10,0),0),"")</f>
        <v>#NAME?</v>
      </c>
      <c r="AX199" s="29" t="str">
        <f t="shared" ca="1" si="174"/>
        <v/>
      </c>
      <c r="AY199" s="29" t="str">
        <f t="shared" ca="1" si="175"/>
        <v/>
      </c>
      <c r="AZ199" s="29" t="e">
        <f ca="1">+_xlfn.IFNA(VLOOKUP($B199,'Resultados General'!$C$11:$CG$510,MATCH(AZ$6,'Resultados General'!$C$10:$CG$10,0),0),"")</f>
        <v>#NAME?</v>
      </c>
      <c r="BA199" s="29" t="str">
        <f t="shared" ca="1" si="176"/>
        <v/>
      </c>
      <c r="BB199" s="29" t="str">
        <f t="shared" ca="1" si="177"/>
        <v/>
      </c>
      <c r="BC199" s="29" t="e">
        <f ca="1">+_xlfn.IFNA(VLOOKUP($B199,'Resultados General'!$C$11:$CG$510,MATCH(BC$6,'Resultados General'!$C$10:$CG$10,0),0),"")</f>
        <v>#NAME?</v>
      </c>
      <c r="BD199" s="29" t="str">
        <f t="shared" ca="1" si="178"/>
        <v/>
      </c>
      <c r="BE199" s="29" t="str">
        <f t="shared" ca="1" si="179"/>
        <v/>
      </c>
      <c r="BF199" s="29" t="e">
        <f ca="1">+_xlfn.IFNA(VLOOKUP($B199,'Resultados General'!$C$11:$CG$510,MATCH(BF$6,'Resultados General'!$C$10:$CG$10,0),0),"")</f>
        <v>#NAME?</v>
      </c>
      <c r="BG199" s="29" t="str">
        <f t="shared" ca="1" si="180"/>
        <v/>
      </c>
      <c r="BH199" s="29" t="str">
        <f t="shared" ca="1" si="181"/>
        <v/>
      </c>
      <c r="BI199" s="29" t="e">
        <f ca="1">+_xlfn.IFNA(VLOOKUP($B199,'Resultados General'!$C$11:$CG$510,MATCH(BI$6,'Resultados General'!$C$10:$CG$10,0),0),"")</f>
        <v>#NAME?</v>
      </c>
      <c r="BJ199" s="29" t="str">
        <f t="shared" ca="1" si="182"/>
        <v/>
      </c>
      <c r="BK199" s="29" t="str">
        <f t="shared" ca="1" si="183"/>
        <v/>
      </c>
      <c r="BL199" s="29" t="e">
        <f ca="1">+_xlfn.IFNA(VLOOKUP($B199,'Resultados General'!$C$11:$CG$510,MATCH(BL$6,'Resultados General'!$C$10:$CG$10,0),0),"")</f>
        <v>#NAME?</v>
      </c>
      <c r="BM199" s="29" t="str">
        <f t="shared" ca="1" si="184"/>
        <v/>
      </c>
      <c r="BN199" s="29" t="str">
        <f t="shared" ca="1" si="185"/>
        <v/>
      </c>
      <c r="BO199" s="29" t="e">
        <f ca="1">+_xlfn.IFNA(VLOOKUP($B199,'Resultados General'!$C$11:$CG$510,MATCH(BO$6,'Resultados General'!$C$10:$CG$10,0),0),"")</f>
        <v>#NAME?</v>
      </c>
      <c r="BP199" s="29" t="str">
        <f t="shared" ca="1" si="186"/>
        <v/>
      </c>
      <c r="BQ199" s="29" t="str">
        <f t="shared" ca="1" si="187"/>
        <v/>
      </c>
      <c r="BR199" s="29" t="e">
        <f ca="1">+_xlfn.IFNA(VLOOKUP($B199,'Resultados General'!$C$11:$CG$510,MATCH(BR$6,'Resultados General'!$C$10:$CG$10,0),0),"")</f>
        <v>#NAME?</v>
      </c>
      <c r="BS199" s="29" t="str">
        <f t="shared" ca="1" si="188"/>
        <v/>
      </c>
      <c r="BT199" s="29" t="str">
        <f t="shared" ca="1" si="189"/>
        <v/>
      </c>
      <c r="BU199" s="29" t="e">
        <f ca="1">+_xlfn.IFNA(VLOOKUP($B199,'Resultados General'!$C$11:$CG$510,MATCH(BU$6,'Resultados General'!$C$10:$CG$10,0),0),"")</f>
        <v>#NAME?</v>
      </c>
      <c r="BV199" s="29" t="str">
        <f t="shared" ca="1" si="190"/>
        <v/>
      </c>
      <c r="BW199" s="29" t="str">
        <f t="shared" ca="1" si="191"/>
        <v/>
      </c>
      <c r="BX199" s="29" t="e">
        <f ca="1">+_xlfn.IFNA(VLOOKUP($B199,'Resultados General'!$C$11:$CG$510,MATCH(BX$6,'Resultados General'!$C$10:$CG$10,0),0),"")</f>
        <v>#NAME?</v>
      </c>
      <c r="BY199" s="29" t="str">
        <f t="shared" ca="1" si="192"/>
        <v/>
      </c>
      <c r="BZ199" s="29" t="str">
        <f t="shared" ca="1" si="193"/>
        <v/>
      </c>
      <c r="CA199" s="29" t="e">
        <f ca="1">+_xlfn.IFNA(VLOOKUP($B199,'Resultados General'!$C$11:$CG$510,MATCH(CA$6,'Resultados General'!$C$10:$CG$10,0),0),"")</f>
        <v>#NAME?</v>
      </c>
      <c r="CB199" s="29" t="str">
        <f t="shared" ca="1" si="194"/>
        <v/>
      </c>
      <c r="CC199" s="29" t="str">
        <f t="shared" ca="1" si="195"/>
        <v/>
      </c>
      <c r="CD199" s="29" t="e">
        <f ca="1">+_xlfn.IFNA(VLOOKUP($B199,'Resultados General'!$C$11:$CG$510,MATCH(CD$6,'Resultados General'!$C$10:$CG$10,0),0),"")</f>
        <v>#NAME?</v>
      </c>
      <c r="CE199" s="29" t="str">
        <f t="shared" ca="1" si="196"/>
        <v/>
      </c>
      <c r="CF199" s="29" t="str">
        <f t="shared" ca="1" si="197"/>
        <v/>
      </c>
      <c r="CG199" s="29" t="e">
        <f ca="1">+_xlfn.IFNA(VLOOKUP($B199,'Resultados General'!$C$11:$CG$510,MATCH(CG$6,'Resultados General'!$C$10:$CG$10,0),0),"")</f>
        <v>#NAME?</v>
      </c>
      <c r="CH199" s="29" t="str">
        <f t="shared" ca="1" si="198"/>
        <v/>
      </c>
      <c r="CI199" s="29" t="str">
        <f t="shared" ca="1" si="199"/>
        <v/>
      </c>
      <c r="CJ199" s="29" t="e">
        <f ca="1">+_xlfn.IFNA(VLOOKUP($B199,'Resultados General'!$C$11:$CG$510,MATCH(CJ$6,'Resultados General'!$C$10:$CG$10,0),0),"")</f>
        <v>#NAME?</v>
      </c>
      <c r="CK199" s="29" t="str">
        <f t="shared" ca="1" si="200"/>
        <v/>
      </c>
      <c r="CL199" s="29" t="str">
        <f t="shared" ca="1" si="201"/>
        <v/>
      </c>
      <c r="CM199" s="29" t="e">
        <f ca="1">+_xlfn.IFNA(VLOOKUP($B199,'Resultados General'!$C$11:$CG$510,MATCH(CM$6,'Resultados General'!$C$10:$CG$10,0),0),"")</f>
        <v>#NAME?</v>
      </c>
      <c r="CN199" s="29" t="str">
        <f t="shared" ca="1" si="202"/>
        <v/>
      </c>
      <c r="CO199" s="29" t="str">
        <f t="shared" ca="1" si="203"/>
        <v/>
      </c>
      <c r="CP199" s="29" t="e">
        <f ca="1">+_xlfn.IFNA(VLOOKUP($B199,'Resultados General'!$C$11:$CG$510,MATCH(CP$6,'Resultados General'!$C$10:$CG$10,0),0),"")</f>
        <v>#NAME?</v>
      </c>
      <c r="CQ199" s="29" t="str">
        <f t="shared" ca="1" si="204"/>
        <v/>
      </c>
      <c r="CR199" s="29" t="str">
        <f t="shared" ca="1" si="205"/>
        <v/>
      </c>
      <c r="CS199" s="29" t="e">
        <f ca="1">+_xlfn.IFNA(VLOOKUP($B199,'Resultados General'!$C$11:$CG$510,MATCH(CS$6,'Resultados General'!$C$10:$CG$10,0),0),"")</f>
        <v>#NAME?</v>
      </c>
      <c r="CT199" s="29" t="str">
        <f t="shared" ca="1" si="206"/>
        <v/>
      </c>
      <c r="CU199" s="29" t="str">
        <f t="shared" ca="1" si="207"/>
        <v/>
      </c>
      <c r="CV199" s="29" t="e">
        <f ca="1">+_xlfn.IFNA(VLOOKUP($B199,'Resultados General'!$C$11:$CG$510,MATCH(CV$6,'Resultados General'!$C$10:$CG$10,0),0),"")</f>
        <v>#NAME?</v>
      </c>
      <c r="CW199" s="29" t="str">
        <f t="shared" ca="1" si="208"/>
        <v/>
      </c>
      <c r="CX199" s="29" t="str">
        <f t="shared" ca="1" si="209"/>
        <v/>
      </c>
      <c r="CY199" s="29" t="e">
        <f ca="1">+_xlfn.IFNA(VLOOKUP($B199,'Resultados General'!$C$11:$CG$510,MATCH(CY$6,'Resultados General'!$C$10:$CG$10,0),0),"")</f>
        <v>#NAME?</v>
      </c>
      <c r="CZ199" s="29" t="str">
        <f t="shared" ca="1" si="210"/>
        <v/>
      </c>
      <c r="DA199" s="29" t="str">
        <f t="shared" ca="1" si="211"/>
        <v/>
      </c>
      <c r="DB199" s="29" t="e">
        <f ca="1">+_xlfn.IFNA(VLOOKUP($B199,'Resultados General'!$C$11:$CG$510,MATCH(DB$6,'Resultados General'!$C$10:$CG$10,0),0),"")</f>
        <v>#NAME?</v>
      </c>
      <c r="DC199" s="29" t="str">
        <f t="shared" ca="1" si="212"/>
        <v/>
      </c>
      <c r="DD199" s="29" t="str">
        <f t="shared" ca="1" si="213"/>
        <v/>
      </c>
      <c r="DE199" s="29" t="e">
        <f ca="1">+_xlfn.IFNA(VLOOKUP($B199,'Resultados General'!$C$11:$CG$510,MATCH(DE$6,'Resultados General'!$C$10:$CG$10,0),0),"")</f>
        <v>#NAME?</v>
      </c>
      <c r="DF199" s="29" t="str">
        <f t="shared" ca="1" si="214"/>
        <v/>
      </c>
      <c r="DG199" s="29" t="str">
        <f t="shared" ca="1" si="215"/>
        <v/>
      </c>
      <c r="DH199" s="29" t="e">
        <f ca="1">+_xlfn.IFNA(VLOOKUP($B199,'Resultados General'!$C$11:$CG$510,MATCH(DH$6,'Resultados General'!$C$10:$CG$10,0),0),"")</f>
        <v>#NAME?</v>
      </c>
      <c r="DI199" s="29" t="str">
        <f t="shared" ca="1" si="216"/>
        <v/>
      </c>
      <c r="DJ199" s="29" t="str">
        <f t="shared" ca="1" si="217"/>
        <v/>
      </c>
      <c r="DK199" s="29" t="e">
        <f ca="1">+_xlfn.IFNA(VLOOKUP($B199,'Resultados General'!$C$11:$CG$510,MATCH(DK$6,'Resultados General'!$C$10:$CG$10,0),0),"")</f>
        <v>#NAME?</v>
      </c>
      <c r="DL199" s="29" t="str">
        <f t="shared" ca="1" si="218"/>
        <v/>
      </c>
      <c r="DM199" s="29" t="str">
        <f t="shared" ca="1" si="219"/>
        <v/>
      </c>
      <c r="DN199" s="29" t="e">
        <f ca="1">+_xlfn.IFNA(VLOOKUP($B199,'Resultados General'!$C$11:$CG$510,MATCH(DN$6,'Resultados General'!$C$10:$CG$10,0),0),"")</f>
        <v>#NAME?</v>
      </c>
      <c r="DO199" s="29" t="str">
        <f t="shared" ca="1" si="220"/>
        <v/>
      </c>
      <c r="DP199" s="29" t="str">
        <f t="shared" ca="1" si="221"/>
        <v/>
      </c>
    </row>
    <row r="200" spans="2:120">
      <c r="B200" s="219" t="str">
        <f>+IF('Resultados General'!C203="","",'Resultados General'!C203)</f>
        <v/>
      </c>
      <c r="C200" s="134" t="e">
        <f ca="1">+_xlfn.IFNA(VLOOKUP('Distribución de puestos'!B200,'Resultados General'!$C$11:$J$510,8,0),"")</f>
        <v>#NAME?</v>
      </c>
      <c r="D200" s="135" t="e">
        <f ca="1">+_xlfn.IFNA(VLOOKUP(B200,'Resultados General'!$C$11:$L$510,10,0),"")</f>
        <v>#NAME?</v>
      </c>
      <c r="E200" s="26" t="s">
        <v>76</v>
      </c>
      <c r="F200" s="26" t="s">
        <v>76</v>
      </c>
      <c r="G200" s="135" t="str">
        <f t="shared" ca="1" si="222"/>
        <v/>
      </c>
      <c r="H200" s="135" t="str">
        <f t="shared" ca="1" si="223"/>
        <v/>
      </c>
      <c r="I200" s="219" t="str">
        <f t="shared" si="224"/>
        <v/>
      </c>
      <c r="J200" s="138"/>
      <c r="M200" s="29" t="e">
        <f ca="1">+_xlfn.IFNA(VLOOKUP($B200,'Resultados General'!$C$11:$CG$510,MATCH(M$6,'Resultados General'!$C$10:$CG$10,0),0),"")</f>
        <v>#NAME?</v>
      </c>
      <c r="N200" s="29" t="str">
        <f t="shared" ref="N200:N263" ca="1" si="225">+IFERROR($E200*M200,"")</f>
        <v/>
      </c>
      <c r="O200" s="29" t="str">
        <f t="shared" ref="O200:O263" ca="1" si="226">+IFERROR($F200*M200,"")</f>
        <v/>
      </c>
      <c r="P200" s="29" t="e">
        <f ca="1">+_xlfn.IFNA(VLOOKUP($B200,'Resultados General'!$C$11:$CG$510,MATCH(P$6,'Resultados General'!$C$10:$CG$10,0),0),"")</f>
        <v>#NAME?</v>
      </c>
      <c r="Q200" s="29" t="str">
        <f t="shared" ref="Q200:Q263" ca="1" si="227">+IFERROR($E200*P200,"")</f>
        <v/>
      </c>
      <c r="R200" s="29" t="str">
        <f t="shared" ref="R200:R263" ca="1" si="228">+IFERROR($F200*P200,"")</f>
        <v/>
      </c>
      <c r="S200" s="29" t="e">
        <f ca="1">+_xlfn.IFNA(VLOOKUP($B200,'Resultados General'!$C$11:$CG$510,MATCH(S$6,'Resultados General'!$C$10:$CG$10,0),0),"")</f>
        <v>#NAME?</v>
      </c>
      <c r="T200" s="29" t="str">
        <f t="shared" ref="T200:T263" ca="1" si="229">+IFERROR($E200*S200,"")</f>
        <v/>
      </c>
      <c r="U200" s="29" t="str">
        <f t="shared" ref="U200:U263" ca="1" si="230">+IFERROR($F200*S200,"")</f>
        <v/>
      </c>
      <c r="V200" s="29" t="e">
        <f ca="1">+_xlfn.IFNA(VLOOKUP($B200,'Resultados General'!$C$11:$CG$510,MATCH(V$6,'Resultados General'!$C$10:$CG$10,0),0),"")</f>
        <v>#NAME?</v>
      </c>
      <c r="W200" s="29" t="str">
        <f t="shared" ref="W200:W263" ca="1" si="231">+IFERROR($E200*V200,"")</f>
        <v/>
      </c>
      <c r="X200" s="29" t="str">
        <f t="shared" ref="X200:X263" ca="1" si="232">+IFERROR($F200*V200,"")</f>
        <v/>
      </c>
      <c r="Y200" s="29" t="e">
        <f ca="1">+_xlfn.IFNA(VLOOKUP($B200,'Resultados General'!$C$11:$CG$510,MATCH(Y$6,'Resultados General'!$C$10:$CG$10,0),0),"")</f>
        <v>#NAME?</v>
      </c>
      <c r="Z200" s="29" t="str">
        <f t="shared" ref="Z200:Z263" ca="1" si="233">+IFERROR($E200*Y200,"")</f>
        <v/>
      </c>
      <c r="AA200" s="29" t="str">
        <f t="shared" ref="AA200:AA263" ca="1" si="234">+IFERROR($F200*Y200,"")</f>
        <v/>
      </c>
      <c r="AB200" s="29" t="e">
        <f ca="1">+_xlfn.IFNA(VLOOKUP($B200,'Resultados General'!$C$11:$CG$510,MATCH(AB$6,'Resultados General'!$C$10:$CG$10,0),0),"")</f>
        <v>#NAME?</v>
      </c>
      <c r="AC200" s="29" t="str">
        <f t="shared" ref="AC200:AC263" ca="1" si="235">+IFERROR($E200*AB200,"")</f>
        <v/>
      </c>
      <c r="AD200" s="29" t="str">
        <f t="shared" ref="AD200:AD263" ca="1" si="236">+IFERROR($F200*AB200,"")</f>
        <v/>
      </c>
      <c r="AE200" s="29" t="e">
        <f ca="1">+_xlfn.IFNA(VLOOKUP($B200,'Resultados General'!$C$11:$CG$510,MATCH(AE$6,'Resultados General'!$C$10:$CG$10,0),0),"")</f>
        <v>#NAME?</v>
      </c>
      <c r="AF200" s="29" t="str">
        <f t="shared" ref="AF200:AF263" ca="1" si="237">+IFERROR($E200*AE200,"")</f>
        <v/>
      </c>
      <c r="AG200" s="29" t="str">
        <f t="shared" ref="AG200:AG263" ca="1" si="238">+IFERROR($F200*AE200,"")</f>
        <v/>
      </c>
      <c r="AH200" s="29" t="e">
        <f ca="1">+_xlfn.IFNA(VLOOKUP($B200,'Resultados General'!$C$11:$CG$510,MATCH(AH$6,'Resultados General'!$C$10:$CG$10,0),0),"")</f>
        <v>#NAME?</v>
      </c>
      <c r="AI200" s="29" t="str">
        <f t="shared" ref="AI200:AI263" ca="1" si="239">+IFERROR($E200*AH200,"")</f>
        <v/>
      </c>
      <c r="AJ200" s="29" t="str">
        <f t="shared" ref="AJ200:AJ263" ca="1" si="240">+IFERROR($F200*AH200,"")</f>
        <v/>
      </c>
      <c r="AK200" s="29" t="e">
        <f ca="1">+_xlfn.IFNA(VLOOKUP($B200,'Resultados General'!$C$11:$CG$510,MATCH(AK$6,'Resultados General'!$C$10:$CG$10,0),0),"")</f>
        <v>#NAME?</v>
      </c>
      <c r="AL200" s="29" t="str">
        <f t="shared" ref="AL200:AL263" ca="1" si="241">+IFERROR($E200*AK200,"")</f>
        <v/>
      </c>
      <c r="AM200" s="29" t="str">
        <f t="shared" ref="AM200:AM263" ca="1" si="242">+IFERROR($F200*AK200,"")</f>
        <v/>
      </c>
      <c r="AN200" s="29" t="e">
        <f ca="1">+_xlfn.IFNA(VLOOKUP($B200,'Resultados General'!$C$11:$CG$510,MATCH(AN$6,'Resultados General'!$C$10:$CG$10,0),0),"")</f>
        <v>#NAME?</v>
      </c>
      <c r="AO200" s="29" t="str">
        <f t="shared" ref="AO200:AO263" ca="1" si="243">+IFERROR($E200*AN200,"")</f>
        <v/>
      </c>
      <c r="AP200" s="29" t="str">
        <f t="shared" ref="AP200:AP263" ca="1" si="244">+IFERROR($F200*AN200,"")</f>
        <v/>
      </c>
      <c r="AQ200" s="29" t="e">
        <f ca="1">+_xlfn.IFNA(VLOOKUP($B200,'Resultados General'!$C$11:$CG$510,MATCH(AQ$6,'Resultados General'!$C$10:$CG$10,0),0),"")</f>
        <v>#NAME?</v>
      </c>
      <c r="AR200" s="29" t="str">
        <f t="shared" ref="AR200:AR263" ca="1" si="245">+IFERROR($E200*AQ200,"")</f>
        <v/>
      </c>
      <c r="AS200" s="29" t="str">
        <f t="shared" ref="AS200:AS263" ca="1" si="246">+IFERROR($F200*AQ200,"")</f>
        <v/>
      </c>
      <c r="AT200" s="29" t="e">
        <f ca="1">+_xlfn.IFNA(VLOOKUP($B200,'Resultados General'!$C$11:$CG$510,MATCH(AT$6,'Resultados General'!$C$10:$CG$10,0),0),"")</f>
        <v>#NAME?</v>
      </c>
      <c r="AU200" s="29" t="str">
        <f t="shared" ref="AU200:AU263" ca="1" si="247">+IFERROR($E200*AT200,"")</f>
        <v/>
      </c>
      <c r="AV200" s="29" t="str">
        <f t="shared" ref="AV200:AV263" ca="1" si="248">+IFERROR($F200*AT200,"")</f>
        <v/>
      </c>
      <c r="AW200" s="29" t="e">
        <f ca="1">+_xlfn.IFNA(VLOOKUP($B200,'Resultados General'!$C$11:$CG$510,MATCH(AW$6,'Resultados General'!$C$10:$CG$10,0),0),"")</f>
        <v>#NAME?</v>
      </c>
      <c r="AX200" s="29" t="str">
        <f t="shared" ref="AX200:AX263" ca="1" si="249">+IFERROR($E200*AW200,"")</f>
        <v/>
      </c>
      <c r="AY200" s="29" t="str">
        <f t="shared" ref="AY200:AY263" ca="1" si="250">+IFERROR($F200*AW200,"")</f>
        <v/>
      </c>
      <c r="AZ200" s="29" t="e">
        <f ca="1">+_xlfn.IFNA(VLOOKUP($B200,'Resultados General'!$C$11:$CG$510,MATCH(AZ$6,'Resultados General'!$C$10:$CG$10,0),0),"")</f>
        <v>#NAME?</v>
      </c>
      <c r="BA200" s="29" t="str">
        <f t="shared" ref="BA200:BA263" ca="1" si="251">+IFERROR($E200*AZ200,"")</f>
        <v/>
      </c>
      <c r="BB200" s="29" t="str">
        <f t="shared" ref="BB200:BB263" ca="1" si="252">+IFERROR($F200*AZ200,"")</f>
        <v/>
      </c>
      <c r="BC200" s="29" t="e">
        <f ca="1">+_xlfn.IFNA(VLOOKUP($B200,'Resultados General'!$C$11:$CG$510,MATCH(BC$6,'Resultados General'!$C$10:$CG$10,0),0),"")</f>
        <v>#NAME?</v>
      </c>
      <c r="BD200" s="29" t="str">
        <f t="shared" ref="BD200:BD263" ca="1" si="253">+IFERROR($E200*BC200,"")</f>
        <v/>
      </c>
      <c r="BE200" s="29" t="str">
        <f t="shared" ref="BE200:BE263" ca="1" si="254">+IFERROR($F200*BC200,"")</f>
        <v/>
      </c>
      <c r="BF200" s="29" t="e">
        <f ca="1">+_xlfn.IFNA(VLOOKUP($B200,'Resultados General'!$C$11:$CG$510,MATCH(BF$6,'Resultados General'!$C$10:$CG$10,0),0),"")</f>
        <v>#NAME?</v>
      </c>
      <c r="BG200" s="29" t="str">
        <f t="shared" ref="BG200:BG263" ca="1" si="255">+IFERROR($E200*BF200,"")</f>
        <v/>
      </c>
      <c r="BH200" s="29" t="str">
        <f t="shared" ref="BH200:BH263" ca="1" si="256">+IFERROR($F200*BF200,"")</f>
        <v/>
      </c>
      <c r="BI200" s="29" t="e">
        <f ca="1">+_xlfn.IFNA(VLOOKUP($B200,'Resultados General'!$C$11:$CG$510,MATCH(BI$6,'Resultados General'!$C$10:$CG$10,0),0),"")</f>
        <v>#NAME?</v>
      </c>
      <c r="BJ200" s="29" t="str">
        <f t="shared" ref="BJ200:BJ263" ca="1" si="257">+IFERROR($E200*BI200,"")</f>
        <v/>
      </c>
      <c r="BK200" s="29" t="str">
        <f t="shared" ref="BK200:BK263" ca="1" si="258">+IFERROR($F200*BI200,"")</f>
        <v/>
      </c>
      <c r="BL200" s="29" t="e">
        <f ca="1">+_xlfn.IFNA(VLOOKUP($B200,'Resultados General'!$C$11:$CG$510,MATCH(BL$6,'Resultados General'!$C$10:$CG$10,0),0),"")</f>
        <v>#NAME?</v>
      </c>
      <c r="BM200" s="29" t="str">
        <f t="shared" ref="BM200:BM263" ca="1" si="259">+IFERROR($E200*BL200,"")</f>
        <v/>
      </c>
      <c r="BN200" s="29" t="str">
        <f t="shared" ref="BN200:BN263" ca="1" si="260">+IFERROR($F200*BL200,"")</f>
        <v/>
      </c>
      <c r="BO200" s="29" t="e">
        <f ca="1">+_xlfn.IFNA(VLOOKUP($B200,'Resultados General'!$C$11:$CG$510,MATCH(BO$6,'Resultados General'!$C$10:$CG$10,0),0),"")</f>
        <v>#NAME?</v>
      </c>
      <c r="BP200" s="29" t="str">
        <f t="shared" ref="BP200:BP263" ca="1" si="261">+IFERROR($E200*BO200,"")</f>
        <v/>
      </c>
      <c r="BQ200" s="29" t="str">
        <f t="shared" ref="BQ200:BQ263" ca="1" si="262">+IFERROR($F200*BO200,"")</f>
        <v/>
      </c>
      <c r="BR200" s="29" t="e">
        <f ca="1">+_xlfn.IFNA(VLOOKUP($B200,'Resultados General'!$C$11:$CG$510,MATCH(BR$6,'Resultados General'!$C$10:$CG$10,0),0),"")</f>
        <v>#NAME?</v>
      </c>
      <c r="BS200" s="29" t="str">
        <f t="shared" ref="BS200:BS263" ca="1" si="263">+IFERROR($E200*BR200,"")</f>
        <v/>
      </c>
      <c r="BT200" s="29" t="str">
        <f t="shared" ref="BT200:BT263" ca="1" si="264">+IFERROR($F200*BR200,"")</f>
        <v/>
      </c>
      <c r="BU200" s="29" t="e">
        <f ca="1">+_xlfn.IFNA(VLOOKUP($B200,'Resultados General'!$C$11:$CG$510,MATCH(BU$6,'Resultados General'!$C$10:$CG$10,0),0),"")</f>
        <v>#NAME?</v>
      </c>
      <c r="BV200" s="29" t="str">
        <f t="shared" ref="BV200:BV263" ca="1" si="265">+IFERROR($E200*BU200,"")</f>
        <v/>
      </c>
      <c r="BW200" s="29" t="str">
        <f t="shared" ref="BW200:BW263" ca="1" si="266">+IFERROR($F200*BU200,"")</f>
        <v/>
      </c>
      <c r="BX200" s="29" t="e">
        <f ca="1">+_xlfn.IFNA(VLOOKUP($B200,'Resultados General'!$C$11:$CG$510,MATCH(BX$6,'Resultados General'!$C$10:$CG$10,0),0),"")</f>
        <v>#NAME?</v>
      </c>
      <c r="BY200" s="29" t="str">
        <f t="shared" ref="BY200:BY263" ca="1" si="267">+IFERROR($E200*BX200,"")</f>
        <v/>
      </c>
      <c r="BZ200" s="29" t="str">
        <f t="shared" ref="BZ200:BZ263" ca="1" si="268">+IFERROR($F200*BX200,"")</f>
        <v/>
      </c>
      <c r="CA200" s="29" t="e">
        <f ca="1">+_xlfn.IFNA(VLOOKUP($B200,'Resultados General'!$C$11:$CG$510,MATCH(CA$6,'Resultados General'!$C$10:$CG$10,0),0),"")</f>
        <v>#NAME?</v>
      </c>
      <c r="CB200" s="29" t="str">
        <f t="shared" ref="CB200:CB263" ca="1" si="269">+IFERROR($E200*CA200,"")</f>
        <v/>
      </c>
      <c r="CC200" s="29" t="str">
        <f t="shared" ref="CC200:CC263" ca="1" si="270">+IFERROR($F200*CA200,"")</f>
        <v/>
      </c>
      <c r="CD200" s="29" t="e">
        <f ca="1">+_xlfn.IFNA(VLOOKUP($B200,'Resultados General'!$C$11:$CG$510,MATCH(CD$6,'Resultados General'!$C$10:$CG$10,0),0),"")</f>
        <v>#NAME?</v>
      </c>
      <c r="CE200" s="29" t="str">
        <f t="shared" ref="CE200:CE263" ca="1" si="271">+IFERROR($E200*CD200,"")</f>
        <v/>
      </c>
      <c r="CF200" s="29" t="str">
        <f t="shared" ref="CF200:CF263" ca="1" si="272">+IFERROR($F200*CD200,"")</f>
        <v/>
      </c>
      <c r="CG200" s="29" t="e">
        <f ca="1">+_xlfn.IFNA(VLOOKUP($B200,'Resultados General'!$C$11:$CG$510,MATCH(CG$6,'Resultados General'!$C$10:$CG$10,0),0),"")</f>
        <v>#NAME?</v>
      </c>
      <c r="CH200" s="29" t="str">
        <f t="shared" ref="CH200:CH263" ca="1" si="273">+IFERROR($E200*CG200,"")</f>
        <v/>
      </c>
      <c r="CI200" s="29" t="str">
        <f t="shared" ref="CI200:CI263" ca="1" si="274">+IFERROR($F200*CG200,"")</f>
        <v/>
      </c>
      <c r="CJ200" s="29" t="e">
        <f ca="1">+_xlfn.IFNA(VLOOKUP($B200,'Resultados General'!$C$11:$CG$510,MATCH(CJ$6,'Resultados General'!$C$10:$CG$10,0),0),"")</f>
        <v>#NAME?</v>
      </c>
      <c r="CK200" s="29" t="str">
        <f t="shared" ref="CK200:CK263" ca="1" si="275">+IFERROR($E200*CJ200,"")</f>
        <v/>
      </c>
      <c r="CL200" s="29" t="str">
        <f t="shared" ref="CL200:CL263" ca="1" si="276">+IFERROR($F200*CJ200,"")</f>
        <v/>
      </c>
      <c r="CM200" s="29" t="e">
        <f ca="1">+_xlfn.IFNA(VLOOKUP($B200,'Resultados General'!$C$11:$CG$510,MATCH(CM$6,'Resultados General'!$C$10:$CG$10,0),0),"")</f>
        <v>#NAME?</v>
      </c>
      <c r="CN200" s="29" t="str">
        <f t="shared" ref="CN200:CN263" ca="1" si="277">+IFERROR($E200*CM200,"")</f>
        <v/>
      </c>
      <c r="CO200" s="29" t="str">
        <f t="shared" ref="CO200:CO263" ca="1" si="278">+IFERROR($F200*CM200,"")</f>
        <v/>
      </c>
      <c r="CP200" s="29" t="e">
        <f ca="1">+_xlfn.IFNA(VLOOKUP($B200,'Resultados General'!$C$11:$CG$510,MATCH(CP$6,'Resultados General'!$C$10:$CG$10,0),0),"")</f>
        <v>#NAME?</v>
      </c>
      <c r="CQ200" s="29" t="str">
        <f t="shared" ref="CQ200:CQ263" ca="1" si="279">+IFERROR($E200*CP200,"")</f>
        <v/>
      </c>
      <c r="CR200" s="29" t="str">
        <f t="shared" ref="CR200:CR263" ca="1" si="280">+IFERROR($F200*CP200,"")</f>
        <v/>
      </c>
      <c r="CS200" s="29" t="e">
        <f ca="1">+_xlfn.IFNA(VLOOKUP($B200,'Resultados General'!$C$11:$CG$510,MATCH(CS$6,'Resultados General'!$C$10:$CG$10,0),0),"")</f>
        <v>#NAME?</v>
      </c>
      <c r="CT200" s="29" t="str">
        <f t="shared" ref="CT200:CT263" ca="1" si="281">+IFERROR($E200*CS200,"")</f>
        <v/>
      </c>
      <c r="CU200" s="29" t="str">
        <f t="shared" ref="CU200:CU263" ca="1" si="282">+IFERROR($F200*CS200,"")</f>
        <v/>
      </c>
      <c r="CV200" s="29" t="e">
        <f ca="1">+_xlfn.IFNA(VLOOKUP($B200,'Resultados General'!$C$11:$CG$510,MATCH(CV$6,'Resultados General'!$C$10:$CG$10,0),0),"")</f>
        <v>#NAME?</v>
      </c>
      <c r="CW200" s="29" t="str">
        <f t="shared" ref="CW200:CW263" ca="1" si="283">+IFERROR($E200*CV200,"")</f>
        <v/>
      </c>
      <c r="CX200" s="29" t="str">
        <f t="shared" ref="CX200:CX263" ca="1" si="284">+IFERROR($F200*CV200,"")</f>
        <v/>
      </c>
      <c r="CY200" s="29" t="e">
        <f ca="1">+_xlfn.IFNA(VLOOKUP($B200,'Resultados General'!$C$11:$CG$510,MATCH(CY$6,'Resultados General'!$C$10:$CG$10,0),0),"")</f>
        <v>#NAME?</v>
      </c>
      <c r="CZ200" s="29" t="str">
        <f t="shared" ref="CZ200:CZ263" ca="1" si="285">+IFERROR($E200*CY200,"")</f>
        <v/>
      </c>
      <c r="DA200" s="29" t="str">
        <f t="shared" ref="DA200:DA263" ca="1" si="286">+IFERROR($F200*CY200,"")</f>
        <v/>
      </c>
      <c r="DB200" s="29" t="e">
        <f ca="1">+_xlfn.IFNA(VLOOKUP($B200,'Resultados General'!$C$11:$CG$510,MATCH(DB$6,'Resultados General'!$C$10:$CG$10,0),0),"")</f>
        <v>#NAME?</v>
      </c>
      <c r="DC200" s="29" t="str">
        <f t="shared" ref="DC200:DC263" ca="1" si="287">+IFERROR($E200*DB200,"")</f>
        <v/>
      </c>
      <c r="DD200" s="29" t="str">
        <f t="shared" ref="DD200:DD263" ca="1" si="288">+IFERROR($F200*DB200,"")</f>
        <v/>
      </c>
      <c r="DE200" s="29" t="e">
        <f ca="1">+_xlfn.IFNA(VLOOKUP($B200,'Resultados General'!$C$11:$CG$510,MATCH(DE$6,'Resultados General'!$C$10:$CG$10,0),0),"")</f>
        <v>#NAME?</v>
      </c>
      <c r="DF200" s="29" t="str">
        <f t="shared" ref="DF200:DF263" ca="1" si="289">+IFERROR($E200*DE200,"")</f>
        <v/>
      </c>
      <c r="DG200" s="29" t="str">
        <f t="shared" ref="DG200:DG263" ca="1" si="290">+IFERROR($F200*DE200,"")</f>
        <v/>
      </c>
      <c r="DH200" s="29" t="e">
        <f ca="1">+_xlfn.IFNA(VLOOKUP($B200,'Resultados General'!$C$11:$CG$510,MATCH(DH$6,'Resultados General'!$C$10:$CG$10,0),0),"")</f>
        <v>#NAME?</v>
      </c>
      <c r="DI200" s="29" t="str">
        <f t="shared" ref="DI200:DI263" ca="1" si="291">+IFERROR($E200*DH200,"")</f>
        <v/>
      </c>
      <c r="DJ200" s="29" t="str">
        <f t="shared" ref="DJ200:DJ263" ca="1" si="292">+IFERROR($F200*DH200,"")</f>
        <v/>
      </c>
      <c r="DK200" s="29" t="e">
        <f ca="1">+_xlfn.IFNA(VLOOKUP($B200,'Resultados General'!$C$11:$CG$510,MATCH(DK$6,'Resultados General'!$C$10:$CG$10,0),0),"")</f>
        <v>#NAME?</v>
      </c>
      <c r="DL200" s="29" t="str">
        <f t="shared" ref="DL200:DL263" ca="1" si="293">+IFERROR($E200*DK200,"")</f>
        <v/>
      </c>
      <c r="DM200" s="29" t="str">
        <f t="shared" ref="DM200:DM263" ca="1" si="294">+IFERROR($F200*DK200,"")</f>
        <v/>
      </c>
      <c r="DN200" s="29" t="e">
        <f ca="1">+_xlfn.IFNA(VLOOKUP($B200,'Resultados General'!$C$11:$CG$510,MATCH(DN$6,'Resultados General'!$C$10:$CG$10,0),0),"")</f>
        <v>#NAME?</v>
      </c>
      <c r="DO200" s="29" t="str">
        <f t="shared" ref="DO200:DO263" ca="1" si="295">+IFERROR($E200*DN200,"")</f>
        <v/>
      </c>
      <c r="DP200" s="29" t="str">
        <f t="shared" ref="DP200:DP263" ca="1" si="296">+IFERROR($F200*DN200,"")</f>
        <v/>
      </c>
    </row>
    <row r="201" spans="2:120">
      <c r="B201" s="219" t="str">
        <f>+IF('Resultados General'!C204="","",'Resultados General'!C204)</f>
        <v/>
      </c>
      <c r="C201" s="134" t="e">
        <f ca="1">+_xlfn.IFNA(VLOOKUP('Distribución de puestos'!B201,'Resultados General'!$C$11:$J$510,8,0),"")</f>
        <v>#NAME?</v>
      </c>
      <c r="D201" s="135" t="e">
        <f ca="1">+_xlfn.IFNA(VLOOKUP(B201,'Resultados General'!$C$11:$L$510,10,0),"")</f>
        <v>#NAME?</v>
      </c>
      <c r="E201" s="26" t="s">
        <v>76</v>
      </c>
      <c r="F201" s="26" t="s">
        <v>76</v>
      </c>
      <c r="G201" s="135" t="str">
        <f t="shared" ref="G201:G264" ca="1" si="297">IFERROR($D201*E201,"")</f>
        <v/>
      </c>
      <c r="H201" s="135" t="str">
        <f t="shared" ref="H201:H264" ca="1" si="298">IFERROR($D201*F201,"")</f>
        <v/>
      </c>
      <c r="I201" s="219" t="str">
        <f t="shared" ref="I201:I264" si="299">+IFERROR(IF((E201/SUM(E201:F201))&gt;60%,"Feminizada",IF(1-(E201/SUM(E201:F201))&gt;60%,"Masculinizada","Equilibrada")),"")</f>
        <v/>
      </c>
      <c r="J201" s="138"/>
      <c r="M201" s="29" t="e">
        <f ca="1">+_xlfn.IFNA(VLOOKUP($B201,'Resultados General'!$C$11:$CG$510,MATCH(M$6,'Resultados General'!$C$10:$CG$10,0),0),"")</f>
        <v>#NAME?</v>
      </c>
      <c r="N201" s="29" t="str">
        <f t="shared" ca="1" si="225"/>
        <v/>
      </c>
      <c r="O201" s="29" t="str">
        <f t="shared" ca="1" si="226"/>
        <v/>
      </c>
      <c r="P201" s="29" t="e">
        <f ca="1">+_xlfn.IFNA(VLOOKUP($B201,'Resultados General'!$C$11:$CG$510,MATCH(P$6,'Resultados General'!$C$10:$CG$10,0),0),"")</f>
        <v>#NAME?</v>
      </c>
      <c r="Q201" s="29" t="str">
        <f t="shared" ca="1" si="227"/>
        <v/>
      </c>
      <c r="R201" s="29" t="str">
        <f t="shared" ca="1" si="228"/>
        <v/>
      </c>
      <c r="S201" s="29" t="e">
        <f ca="1">+_xlfn.IFNA(VLOOKUP($B201,'Resultados General'!$C$11:$CG$510,MATCH(S$6,'Resultados General'!$C$10:$CG$10,0),0),"")</f>
        <v>#NAME?</v>
      </c>
      <c r="T201" s="29" t="str">
        <f t="shared" ca="1" si="229"/>
        <v/>
      </c>
      <c r="U201" s="29" t="str">
        <f t="shared" ca="1" si="230"/>
        <v/>
      </c>
      <c r="V201" s="29" t="e">
        <f ca="1">+_xlfn.IFNA(VLOOKUP($B201,'Resultados General'!$C$11:$CG$510,MATCH(V$6,'Resultados General'!$C$10:$CG$10,0),0),"")</f>
        <v>#NAME?</v>
      </c>
      <c r="W201" s="29" t="str">
        <f t="shared" ca="1" si="231"/>
        <v/>
      </c>
      <c r="X201" s="29" t="str">
        <f t="shared" ca="1" si="232"/>
        <v/>
      </c>
      <c r="Y201" s="29" t="e">
        <f ca="1">+_xlfn.IFNA(VLOOKUP($B201,'Resultados General'!$C$11:$CG$510,MATCH(Y$6,'Resultados General'!$C$10:$CG$10,0),0),"")</f>
        <v>#NAME?</v>
      </c>
      <c r="Z201" s="29" t="str">
        <f t="shared" ca="1" si="233"/>
        <v/>
      </c>
      <c r="AA201" s="29" t="str">
        <f t="shared" ca="1" si="234"/>
        <v/>
      </c>
      <c r="AB201" s="29" t="e">
        <f ca="1">+_xlfn.IFNA(VLOOKUP($B201,'Resultados General'!$C$11:$CG$510,MATCH(AB$6,'Resultados General'!$C$10:$CG$10,0),0),"")</f>
        <v>#NAME?</v>
      </c>
      <c r="AC201" s="29" t="str">
        <f t="shared" ca="1" si="235"/>
        <v/>
      </c>
      <c r="AD201" s="29" t="str">
        <f t="shared" ca="1" si="236"/>
        <v/>
      </c>
      <c r="AE201" s="29" t="e">
        <f ca="1">+_xlfn.IFNA(VLOOKUP($B201,'Resultados General'!$C$11:$CG$510,MATCH(AE$6,'Resultados General'!$C$10:$CG$10,0),0),"")</f>
        <v>#NAME?</v>
      </c>
      <c r="AF201" s="29" t="str">
        <f t="shared" ca="1" si="237"/>
        <v/>
      </c>
      <c r="AG201" s="29" t="str">
        <f t="shared" ca="1" si="238"/>
        <v/>
      </c>
      <c r="AH201" s="29" t="e">
        <f ca="1">+_xlfn.IFNA(VLOOKUP($B201,'Resultados General'!$C$11:$CG$510,MATCH(AH$6,'Resultados General'!$C$10:$CG$10,0),0),"")</f>
        <v>#NAME?</v>
      </c>
      <c r="AI201" s="29" t="str">
        <f t="shared" ca="1" si="239"/>
        <v/>
      </c>
      <c r="AJ201" s="29" t="str">
        <f t="shared" ca="1" si="240"/>
        <v/>
      </c>
      <c r="AK201" s="29" t="e">
        <f ca="1">+_xlfn.IFNA(VLOOKUP($B201,'Resultados General'!$C$11:$CG$510,MATCH(AK$6,'Resultados General'!$C$10:$CG$10,0),0),"")</f>
        <v>#NAME?</v>
      </c>
      <c r="AL201" s="29" t="str">
        <f t="shared" ca="1" si="241"/>
        <v/>
      </c>
      <c r="AM201" s="29" t="str">
        <f t="shared" ca="1" si="242"/>
        <v/>
      </c>
      <c r="AN201" s="29" t="e">
        <f ca="1">+_xlfn.IFNA(VLOOKUP($B201,'Resultados General'!$C$11:$CG$510,MATCH(AN$6,'Resultados General'!$C$10:$CG$10,0),0),"")</f>
        <v>#NAME?</v>
      </c>
      <c r="AO201" s="29" t="str">
        <f t="shared" ca="1" si="243"/>
        <v/>
      </c>
      <c r="AP201" s="29" t="str">
        <f t="shared" ca="1" si="244"/>
        <v/>
      </c>
      <c r="AQ201" s="29" t="e">
        <f ca="1">+_xlfn.IFNA(VLOOKUP($B201,'Resultados General'!$C$11:$CG$510,MATCH(AQ$6,'Resultados General'!$C$10:$CG$10,0),0),"")</f>
        <v>#NAME?</v>
      </c>
      <c r="AR201" s="29" t="str">
        <f t="shared" ca="1" si="245"/>
        <v/>
      </c>
      <c r="AS201" s="29" t="str">
        <f t="shared" ca="1" si="246"/>
        <v/>
      </c>
      <c r="AT201" s="29" t="e">
        <f ca="1">+_xlfn.IFNA(VLOOKUP($B201,'Resultados General'!$C$11:$CG$510,MATCH(AT$6,'Resultados General'!$C$10:$CG$10,0),0),"")</f>
        <v>#NAME?</v>
      </c>
      <c r="AU201" s="29" t="str">
        <f t="shared" ca="1" si="247"/>
        <v/>
      </c>
      <c r="AV201" s="29" t="str">
        <f t="shared" ca="1" si="248"/>
        <v/>
      </c>
      <c r="AW201" s="29" t="e">
        <f ca="1">+_xlfn.IFNA(VLOOKUP($B201,'Resultados General'!$C$11:$CG$510,MATCH(AW$6,'Resultados General'!$C$10:$CG$10,0),0),"")</f>
        <v>#NAME?</v>
      </c>
      <c r="AX201" s="29" t="str">
        <f t="shared" ca="1" si="249"/>
        <v/>
      </c>
      <c r="AY201" s="29" t="str">
        <f t="shared" ca="1" si="250"/>
        <v/>
      </c>
      <c r="AZ201" s="29" t="e">
        <f ca="1">+_xlfn.IFNA(VLOOKUP($B201,'Resultados General'!$C$11:$CG$510,MATCH(AZ$6,'Resultados General'!$C$10:$CG$10,0),0),"")</f>
        <v>#NAME?</v>
      </c>
      <c r="BA201" s="29" t="str">
        <f t="shared" ca="1" si="251"/>
        <v/>
      </c>
      <c r="BB201" s="29" t="str">
        <f t="shared" ca="1" si="252"/>
        <v/>
      </c>
      <c r="BC201" s="29" t="e">
        <f ca="1">+_xlfn.IFNA(VLOOKUP($B201,'Resultados General'!$C$11:$CG$510,MATCH(BC$6,'Resultados General'!$C$10:$CG$10,0),0),"")</f>
        <v>#NAME?</v>
      </c>
      <c r="BD201" s="29" t="str">
        <f t="shared" ca="1" si="253"/>
        <v/>
      </c>
      <c r="BE201" s="29" t="str">
        <f t="shared" ca="1" si="254"/>
        <v/>
      </c>
      <c r="BF201" s="29" t="e">
        <f ca="1">+_xlfn.IFNA(VLOOKUP($B201,'Resultados General'!$C$11:$CG$510,MATCH(BF$6,'Resultados General'!$C$10:$CG$10,0),0),"")</f>
        <v>#NAME?</v>
      </c>
      <c r="BG201" s="29" t="str">
        <f t="shared" ca="1" si="255"/>
        <v/>
      </c>
      <c r="BH201" s="29" t="str">
        <f t="shared" ca="1" si="256"/>
        <v/>
      </c>
      <c r="BI201" s="29" t="e">
        <f ca="1">+_xlfn.IFNA(VLOOKUP($B201,'Resultados General'!$C$11:$CG$510,MATCH(BI$6,'Resultados General'!$C$10:$CG$10,0),0),"")</f>
        <v>#NAME?</v>
      </c>
      <c r="BJ201" s="29" t="str">
        <f t="shared" ca="1" si="257"/>
        <v/>
      </c>
      <c r="BK201" s="29" t="str">
        <f t="shared" ca="1" si="258"/>
        <v/>
      </c>
      <c r="BL201" s="29" t="e">
        <f ca="1">+_xlfn.IFNA(VLOOKUP($B201,'Resultados General'!$C$11:$CG$510,MATCH(BL$6,'Resultados General'!$C$10:$CG$10,0),0),"")</f>
        <v>#NAME?</v>
      </c>
      <c r="BM201" s="29" t="str">
        <f t="shared" ca="1" si="259"/>
        <v/>
      </c>
      <c r="BN201" s="29" t="str">
        <f t="shared" ca="1" si="260"/>
        <v/>
      </c>
      <c r="BO201" s="29" t="e">
        <f ca="1">+_xlfn.IFNA(VLOOKUP($B201,'Resultados General'!$C$11:$CG$510,MATCH(BO$6,'Resultados General'!$C$10:$CG$10,0),0),"")</f>
        <v>#NAME?</v>
      </c>
      <c r="BP201" s="29" t="str">
        <f t="shared" ca="1" si="261"/>
        <v/>
      </c>
      <c r="BQ201" s="29" t="str">
        <f t="shared" ca="1" si="262"/>
        <v/>
      </c>
      <c r="BR201" s="29" t="e">
        <f ca="1">+_xlfn.IFNA(VLOOKUP($B201,'Resultados General'!$C$11:$CG$510,MATCH(BR$6,'Resultados General'!$C$10:$CG$10,0),0),"")</f>
        <v>#NAME?</v>
      </c>
      <c r="BS201" s="29" t="str">
        <f t="shared" ca="1" si="263"/>
        <v/>
      </c>
      <c r="BT201" s="29" t="str">
        <f t="shared" ca="1" si="264"/>
        <v/>
      </c>
      <c r="BU201" s="29" t="e">
        <f ca="1">+_xlfn.IFNA(VLOOKUP($B201,'Resultados General'!$C$11:$CG$510,MATCH(BU$6,'Resultados General'!$C$10:$CG$10,0),0),"")</f>
        <v>#NAME?</v>
      </c>
      <c r="BV201" s="29" t="str">
        <f t="shared" ca="1" si="265"/>
        <v/>
      </c>
      <c r="BW201" s="29" t="str">
        <f t="shared" ca="1" si="266"/>
        <v/>
      </c>
      <c r="BX201" s="29" t="e">
        <f ca="1">+_xlfn.IFNA(VLOOKUP($B201,'Resultados General'!$C$11:$CG$510,MATCH(BX$6,'Resultados General'!$C$10:$CG$10,0),0),"")</f>
        <v>#NAME?</v>
      </c>
      <c r="BY201" s="29" t="str">
        <f t="shared" ca="1" si="267"/>
        <v/>
      </c>
      <c r="BZ201" s="29" t="str">
        <f t="shared" ca="1" si="268"/>
        <v/>
      </c>
      <c r="CA201" s="29" t="e">
        <f ca="1">+_xlfn.IFNA(VLOOKUP($B201,'Resultados General'!$C$11:$CG$510,MATCH(CA$6,'Resultados General'!$C$10:$CG$10,0),0),"")</f>
        <v>#NAME?</v>
      </c>
      <c r="CB201" s="29" t="str">
        <f t="shared" ca="1" si="269"/>
        <v/>
      </c>
      <c r="CC201" s="29" t="str">
        <f t="shared" ca="1" si="270"/>
        <v/>
      </c>
      <c r="CD201" s="29" t="e">
        <f ca="1">+_xlfn.IFNA(VLOOKUP($B201,'Resultados General'!$C$11:$CG$510,MATCH(CD$6,'Resultados General'!$C$10:$CG$10,0),0),"")</f>
        <v>#NAME?</v>
      </c>
      <c r="CE201" s="29" t="str">
        <f t="shared" ca="1" si="271"/>
        <v/>
      </c>
      <c r="CF201" s="29" t="str">
        <f t="shared" ca="1" si="272"/>
        <v/>
      </c>
      <c r="CG201" s="29" t="e">
        <f ca="1">+_xlfn.IFNA(VLOOKUP($B201,'Resultados General'!$C$11:$CG$510,MATCH(CG$6,'Resultados General'!$C$10:$CG$10,0),0),"")</f>
        <v>#NAME?</v>
      </c>
      <c r="CH201" s="29" t="str">
        <f t="shared" ca="1" si="273"/>
        <v/>
      </c>
      <c r="CI201" s="29" t="str">
        <f t="shared" ca="1" si="274"/>
        <v/>
      </c>
      <c r="CJ201" s="29" t="e">
        <f ca="1">+_xlfn.IFNA(VLOOKUP($B201,'Resultados General'!$C$11:$CG$510,MATCH(CJ$6,'Resultados General'!$C$10:$CG$10,0),0),"")</f>
        <v>#NAME?</v>
      </c>
      <c r="CK201" s="29" t="str">
        <f t="shared" ca="1" si="275"/>
        <v/>
      </c>
      <c r="CL201" s="29" t="str">
        <f t="shared" ca="1" si="276"/>
        <v/>
      </c>
      <c r="CM201" s="29" t="e">
        <f ca="1">+_xlfn.IFNA(VLOOKUP($B201,'Resultados General'!$C$11:$CG$510,MATCH(CM$6,'Resultados General'!$C$10:$CG$10,0),0),"")</f>
        <v>#NAME?</v>
      </c>
      <c r="CN201" s="29" t="str">
        <f t="shared" ca="1" si="277"/>
        <v/>
      </c>
      <c r="CO201" s="29" t="str">
        <f t="shared" ca="1" si="278"/>
        <v/>
      </c>
      <c r="CP201" s="29" t="e">
        <f ca="1">+_xlfn.IFNA(VLOOKUP($B201,'Resultados General'!$C$11:$CG$510,MATCH(CP$6,'Resultados General'!$C$10:$CG$10,0),0),"")</f>
        <v>#NAME?</v>
      </c>
      <c r="CQ201" s="29" t="str">
        <f t="shared" ca="1" si="279"/>
        <v/>
      </c>
      <c r="CR201" s="29" t="str">
        <f t="shared" ca="1" si="280"/>
        <v/>
      </c>
      <c r="CS201" s="29" t="e">
        <f ca="1">+_xlfn.IFNA(VLOOKUP($B201,'Resultados General'!$C$11:$CG$510,MATCH(CS$6,'Resultados General'!$C$10:$CG$10,0),0),"")</f>
        <v>#NAME?</v>
      </c>
      <c r="CT201" s="29" t="str">
        <f t="shared" ca="1" si="281"/>
        <v/>
      </c>
      <c r="CU201" s="29" t="str">
        <f t="shared" ca="1" si="282"/>
        <v/>
      </c>
      <c r="CV201" s="29" t="e">
        <f ca="1">+_xlfn.IFNA(VLOOKUP($B201,'Resultados General'!$C$11:$CG$510,MATCH(CV$6,'Resultados General'!$C$10:$CG$10,0),0),"")</f>
        <v>#NAME?</v>
      </c>
      <c r="CW201" s="29" t="str">
        <f t="shared" ca="1" si="283"/>
        <v/>
      </c>
      <c r="CX201" s="29" t="str">
        <f t="shared" ca="1" si="284"/>
        <v/>
      </c>
      <c r="CY201" s="29" t="e">
        <f ca="1">+_xlfn.IFNA(VLOOKUP($B201,'Resultados General'!$C$11:$CG$510,MATCH(CY$6,'Resultados General'!$C$10:$CG$10,0),0),"")</f>
        <v>#NAME?</v>
      </c>
      <c r="CZ201" s="29" t="str">
        <f t="shared" ca="1" si="285"/>
        <v/>
      </c>
      <c r="DA201" s="29" t="str">
        <f t="shared" ca="1" si="286"/>
        <v/>
      </c>
      <c r="DB201" s="29" t="e">
        <f ca="1">+_xlfn.IFNA(VLOOKUP($B201,'Resultados General'!$C$11:$CG$510,MATCH(DB$6,'Resultados General'!$C$10:$CG$10,0),0),"")</f>
        <v>#NAME?</v>
      </c>
      <c r="DC201" s="29" t="str">
        <f t="shared" ca="1" si="287"/>
        <v/>
      </c>
      <c r="DD201" s="29" t="str">
        <f t="shared" ca="1" si="288"/>
        <v/>
      </c>
      <c r="DE201" s="29" t="e">
        <f ca="1">+_xlfn.IFNA(VLOOKUP($B201,'Resultados General'!$C$11:$CG$510,MATCH(DE$6,'Resultados General'!$C$10:$CG$10,0),0),"")</f>
        <v>#NAME?</v>
      </c>
      <c r="DF201" s="29" t="str">
        <f t="shared" ca="1" si="289"/>
        <v/>
      </c>
      <c r="DG201" s="29" t="str">
        <f t="shared" ca="1" si="290"/>
        <v/>
      </c>
      <c r="DH201" s="29" t="e">
        <f ca="1">+_xlfn.IFNA(VLOOKUP($B201,'Resultados General'!$C$11:$CG$510,MATCH(DH$6,'Resultados General'!$C$10:$CG$10,0),0),"")</f>
        <v>#NAME?</v>
      </c>
      <c r="DI201" s="29" t="str">
        <f t="shared" ca="1" si="291"/>
        <v/>
      </c>
      <c r="DJ201" s="29" t="str">
        <f t="shared" ca="1" si="292"/>
        <v/>
      </c>
      <c r="DK201" s="29" t="e">
        <f ca="1">+_xlfn.IFNA(VLOOKUP($B201,'Resultados General'!$C$11:$CG$510,MATCH(DK$6,'Resultados General'!$C$10:$CG$10,0),0),"")</f>
        <v>#NAME?</v>
      </c>
      <c r="DL201" s="29" t="str">
        <f t="shared" ca="1" si="293"/>
        <v/>
      </c>
      <c r="DM201" s="29" t="str">
        <f t="shared" ca="1" si="294"/>
        <v/>
      </c>
      <c r="DN201" s="29" t="e">
        <f ca="1">+_xlfn.IFNA(VLOOKUP($B201,'Resultados General'!$C$11:$CG$510,MATCH(DN$6,'Resultados General'!$C$10:$CG$10,0),0),"")</f>
        <v>#NAME?</v>
      </c>
      <c r="DO201" s="29" t="str">
        <f t="shared" ca="1" si="295"/>
        <v/>
      </c>
      <c r="DP201" s="29" t="str">
        <f t="shared" ca="1" si="296"/>
        <v/>
      </c>
    </row>
    <row r="202" spans="2:120">
      <c r="B202" s="219" t="str">
        <f>+IF('Resultados General'!C205="","",'Resultados General'!C205)</f>
        <v/>
      </c>
      <c r="C202" s="134" t="e">
        <f ca="1">+_xlfn.IFNA(VLOOKUP('Distribución de puestos'!B202,'Resultados General'!$C$11:$J$510,8,0),"")</f>
        <v>#NAME?</v>
      </c>
      <c r="D202" s="135" t="e">
        <f ca="1">+_xlfn.IFNA(VLOOKUP(B202,'Resultados General'!$C$11:$L$510,10,0),"")</f>
        <v>#NAME?</v>
      </c>
      <c r="E202" s="26" t="s">
        <v>76</v>
      </c>
      <c r="F202" s="26" t="s">
        <v>76</v>
      </c>
      <c r="G202" s="135" t="str">
        <f t="shared" ca="1" si="297"/>
        <v/>
      </c>
      <c r="H202" s="135" t="str">
        <f t="shared" ca="1" si="298"/>
        <v/>
      </c>
      <c r="I202" s="219" t="str">
        <f t="shared" si="299"/>
        <v/>
      </c>
      <c r="J202" s="138"/>
      <c r="M202" s="29" t="e">
        <f ca="1">+_xlfn.IFNA(VLOOKUP($B202,'Resultados General'!$C$11:$CG$510,MATCH(M$6,'Resultados General'!$C$10:$CG$10,0),0),"")</f>
        <v>#NAME?</v>
      </c>
      <c r="N202" s="29" t="str">
        <f t="shared" ca="1" si="225"/>
        <v/>
      </c>
      <c r="O202" s="29" t="str">
        <f t="shared" ca="1" si="226"/>
        <v/>
      </c>
      <c r="P202" s="29" t="e">
        <f ca="1">+_xlfn.IFNA(VLOOKUP($B202,'Resultados General'!$C$11:$CG$510,MATCH(P$6,'Resultados General'!$C$10:$CG$10,0),0),"")</f>
        <v>#NAME?</v>
      </c>
      <c r="Q202" s="29" t="str">
        <f t="shared" ca="1" si="227"/>
        <v/>
      </c>
      <c r="R202" s="29" t="str">
        <f t="shared" ca="1" si="228"/>
        <v/>
      </c>
      <c r="S202" s="29" t="e">
        <f ca="1">+_xlfn.IFNA(VLOOKUP($B202,'Resultados General'!$C$11:$CG$510,MATCH(S$6,'Resultados General'!$C$10:$CG$10,0),0),"")</f>
        <v>#NAME?</v>
      </c>
      <c r="T202" s="29" t="str">
        <f t="shared" ca="1" si="229"/>
        <v/>
      </c>
      <c r="U202" s="29" t="str">
        <f t="shared" ca="1" si="230"/>
        <v/>
      </c>
      <c r="V202" s="29" t="e">
        <f ca="1">+_xlfn.IFNA(VLOOKUP($B202,'Resultados General'!$C$11:$CG$510,MATCH(V$6,'Resultados General'!$C$10:$CG$10,0),0),"")</f>
        <v>#NAME?</v>
      </c>
      <c r="W202" s="29" t="str">
        <f t="shared" ca="1" si="231"/>
        <v/>
      </c>
      <c r="X202" s="29" t="str">
        <f t="shared" ca="1" si="232"/>
        <v/>
      </c>
      <c r="Y202" s="29" t="e">
        <f ca="1">+_xlfn.IFNA(VLOOKUP($B202,'Resultados General'!$C$11:$CG$510,MATCH(Y$6,'Resultados General'!$C$10:$CG$10,0),0),"")</f>
        <v>#NAME?</v>
      </c>
      <c r="Z202" s="29" t="str">
        <f t="shared" ca="1" si="233"/>
        <v/>
      </c>
      <c r="AA202" s="29" t="str">
        <f t="shared" ca="1" si="234"/>
        <v/>
      </c>
      <c r="AB202" s="29" t="e">
        <f ca="1">+_xlfn.IFNA(VLOOKUP($B202,'Resultados General'!$C$11:$CG$510,MATCH(AB$6,'Resultados General'!$C$10:$CG$10,0),0),"")</f>
        <v>#NAME?</v>
      </c>
      <c r="AC202" s="29" t="str">
        <f t="shared" ca="1" si="235"/>
        <v/>
      </c>
      <c r="AD202" s="29" t="str">
        <f t="shared" ca="1" si="236"/>
        <v/>
      </c>
      <c r="AE202" s="29" t="e">
        <f ca="1">+_xlfn.IFNA(VLOOKUP($B202,'Resultados General'!$C$11:$CG$510,MATCH(AE$6,'Resultados General'!$C$10:$CG$10,0),0),"")</f>
        <v>#NAME?</v>
      </c>
      <c r="AF202" s="29" t="str">
        <f t="shared" ca="1" si="237"/>
        <v/>
      </c>
      <c r="AG202" s="29" t="str">
        <f t="shared" ca="1" si="238"/>
        <v/>
      </c>
      <c r="AH202" s="29" t="e">
        <f ca="1">+_xlfn.IFNA(VLOOKUP($B202,'Resultados General'!$C$11:$CG$510,MATCH(AH$6,'Resultados General'!$C$10:$CG$10,0),0),"")</f>
        <v>#NAME?</v>
      </c>
      <c r="AI202" s="29" t="str">
        <f t="shared" ca="1" si="239"/>
        <v/>
      </c>
      <c r="AJ202" s="29" t="str">
        <f t="shared" ca="1" si="240"/>
        <v/>
      </c>
      <c r="AK202" s="29" t="e">
        <f ca="1">+_xlfn.IFNA(VLOOKUP($B202,'Resultados General'!$C$11:$CG$510,MATCH(AK$6,'Resultados General'!$C$10:$CG$10,0),0),"")</f>
        <v>#NAME?</v>
      </c>
      <c r="AL202" s="29" t="str">
        <f t="shared" ca="1" si="241"/>
        <v/>
      </c>
      <c r="AM202" s="29" t="str">
        <f t="shared" ca="1" si="242"/>
        <v/>
      </c>
      <c r="AN202" s="29" t="e">
        <f ca="1">+_xlfn.IFNA(VLOOKUP($B202,'Resultados General'!$C$11:$CG$510,MATCH(AN$6,'Resultados General'!$C$10:$CG$10,0),0),"")</f>
        <v>#NAME?</v>
      </c>
      <c r="AO202" s="29" t="str">
        <f t="shared" ca="1" si="243"/>
        <v/>
      </c>
      <c r="AP202" s="29" t="str">
        <f t="shared" ca="1" si="244"/>
        <v/>
      </c>
      <c r="AQ202" s="29" t="e">
        <f ca="1">+_xlfn.IFNA(VLOOKUP($B202,'Resultados General'!$C$11:$CG$510,MATCH(AQ$6,'Resultados General'!$C$10:$CG$10,0),0),"")</f>
        <v>#NAME?</v>
      </c>
      <c r="AR202" s="29" t="str">
        <f t="shared" ca="1" si="245"/>
        <v/>
      </c>
      <c r="AS202" s="29" t="str">
        <f t="shared" ca="1" si="246"/>
        <v/>
      </c>
      <c r="AT202" s="29" t="e">
        <f ca="1">+_xlfn.IFNA(VLOOKUP($B202,'Resultados General'!$C$11:$CG$510,MATCH(AT$6,'Resultados General'!$C$10:$CG$10,0),0),"")</f>
        <v>#NAME?</v>
      </c>
      <c r="AU202" s="29" t="str">
        <f t="shared" ca="1" si="247"/>
        <v/>
      </c>
      <c r="AV202" s="29" t="str">
        <f t="shared" ca="1" si="248"/>
        <v/>
      </c>
      <c r="AW202" s="29" t="e">
        <f ca="1">+_xlfn.IFNA(VLOOKUP($B202,'Resultados General'!$C$11:$CG$510,MATCH(AW$6,'Resultados General'!$C$10:$CG$10,0),0),"")</f>
        <v>#NAME?</v>
      </c>
      <c r="AX202" s="29" t="str">
        <f t="shared" ca="1" si="249"/>
        <v/>
      </c>
      <c r="AY202" s="29" t="str">
        <f t="shared" ca="1" si="250"/>
        <v/>
      </c>
      <c r="AZ202" s="29" t="e">
        <f ca="1">+_xlfn.IFNA(VLOOKUP($B202,'Resultados General'!$C$11:$CG$510,MATCH(AZ$6,'Resultados General'!$C$10:$CG$10,0),0),"")</f>
        <v>#NAME?</v>
      </c>
      <c r="BA202" s="29" t="str">
        <f t="shared" ca="1" si="251"/>
        <v/>
      </c>
      <c r="BB202" s="29" t="str">
        <f t="shared" ca="1" si="252"/>
        <v/>
      </c>
      <c r="BC202" s="29" t="e">
        <f ca="1">+_xlfn.IFNA(VLOOKUP($B202,'Resultados General'!$C$11:$CG$510,MATCH(BC$6,'Resultados General'!$C$10:$CG$10,0),0),"")</f>
        <v>#NAME?</v>
      </c>
      <c r="BD202" s="29" t="str">
        <f t="shared" ca="1" si="253"/>
        <v/>
      </c>
      <c r="BE202" s="29" t="str">
        <f t="shared" ca="1" si="254"/>
        <v/>
      </c>
      <c r="BF202" s="29" t="e">
        <f ca="1">+_xlfn.IFNA(VLOOKUP($B202,'Resultados General'!$C$11:$CG$510,MATCH(BF$6,'Resultados General'!$C$10:$CG$10,0),0),"")</f>
        <v>#NAME?</v>
      </c>
      <c r="BG202" s="29" t="str">
        <f t="shared" ca="1" si="255"/>
        <v/>
      </c>
      <c r="BH202" s="29" t="str">
        <f t="shared" ca="1" si="256"/>
        <v/>
      </c>
      <c r="BI202" s="29" t="e">
        <f ca="1">+_xlfn.IFNA(VLOOKUP($B202,'Resultados General'!$C$11:$CG$510,MATCH(BI$6,'Resultados General'!$C$10:$CG$10,0),0),"")</f>
        <v>#NAME?</v>
      </c>
      <c r="BJ202" s="29" t="str">
        <f t="shared" ca="1" si="257"/>
        <v/>
      </c>
      <c r="BK202" s="29" t="str">
        <f t="shared" ca="1" si="258"/>
        <v/>
      </c>
      <c r="BL202" s="29" t="e">
        <f ca="1">+_xlfn.IFNA(VLOOKUP($B202,'Resultados General'!$C$11:$CG$510,MATCH(BL$6,'Resultados General'!$C$10:$CG$10,0),0),"")</f>
        <v>#NAME?</v>
      </c>
      <c r="BM202" s="29" t="str">
        <f t="shared" ca="1" si="259"/>
        <v/>
      </c>
      <c r="BN202" s="29" t="str">
        <f t="shared" ca="1" si="260"/>
        <v/>
      </c>
      <c r="BO202" s="29" t="e">
        <f ca="1">+_xlfn.IFNA(VLOOKUP($B202,'Resultados General'!$C$11:$CG$510,MATCH(BO$6,'Resultados General'!$C$10:$CG$10,0),0),"")</f>
        <v>#NAME?</v>
      </c>
      <c r="BP202" s="29" t="str">
        <f t="shared" ca="1" si="261"/>
        <v/>
      </c>
      <c r="BQ202" s="29" t="str">
        <f t="shared" ca="1" si="262"/>
        <v/>
      </c>
      <c r="BR202" s="29" t="e">
        <f ca="1">+_xlfn.IFNA(VLOOKUP($B202,'Resultados General'!$C$11:$CG$510,MATCH(BR$6,'Resultados General'!$C$10:$CG$10,0),0),"")</f>
        <v>#NAME?</v>
      </c>
      <c r="BS202" s="29" t="str">
        <f t="shared" ca="1" si="263"/>
        <v/>
      </c>
      <c r="BT202" s="29" t="str">
        <f t="shared" ca="1" si="264"/>
        <v/>
      </c>
      <c r="BU202" s="29" t="e">
        <f ca="1">+_xlfn.IFNA(VLOOKUP($B202,'Resultados General'!$C$11:$CG$510,MATCH(BU$6,'Resultados General'!$C$10:$CG$10,0),0),"")</f>
        <v>#NAME?</v>
      </c>
      <c r="BV202" s="29" t="str">
        <f t="shared" ca="1" si="265"/>
        <v/>
      </c>
      <c r="BW202" s="29" t="str">
        <f t="shared" ca="1" si="266"/>
        <v/>
      </c>
      <c r="BX202" s="29" t="e">
        <f ca="1">+_xlfn.IFNA(VLOOKUP($B202,'Resultados General'!$C$11:$CG$510,MATCH(BX$6,'Resultados General'!$C$10:$CG$10,0),0),"")</f>
        <v>#NAME?</v>
      </c>
      <c r="BY202" s="29" t="str">
        <f t="shared" ca="1" si="267"/>
        <v/>
      </c>
      <c r="BZ202" s="29" t="str">
        <f t="shared" ca="1" si="268"/>
        <v/>
      </c>
      <c r="CA202" s="29" t="e">
        <f ca="1">+_xlfn.IFNA(VLOOKUP($B202,'Resultados General'!$C$11:$CG$510,MATCH(CA$6,'Resultados General'!$C$10:$CG$10,0),0),"")</f>
        <v>#NAME?</v>
      </c>
      <c r="CB202" s="29" t="str">
        <f t="shared" ca="1" si="269"/>
        <v/>
      </c>
      <c r="CC202" s="29" t="str">
        <f t="shared" ca="1" si="270"/>
        <v/>
      </c>
      <c r="CD202" s="29" t="e">
        <f ca="1">+_xlfn.IFNA(VLOOKUP($B202,'Resultados General'!$C$11:$CG$510,MATCH(CD$6,'Resultados General'!$C$10:$CG$10,0),0),"")</f>
        <v>#NAME?</v>
      </c>
      <c r="CE202" s="29" t="str">
        <f t="shared" ca="1" si="271"/>
        <v/>
      </c>
      <c r="CF202" s="29" t="str">
        <f t="shared" ca="1" si="272"/>
        <v/>
      </c>
      <c r="CG202" s="29" t="e">
        <f ca="1">+_xlfn.IFNA(VLOOKUP($B202,'Resultados General'!$C$11:$CG$510,MATCH(CG$6,'Resultados General'!$C$10:$CG$10,0),0),"")</f>
        <v>#NAME?</v>
      </c>
      <c r="CH202" s="29" t="str">
        <f t="shared" ca="1" si="273"/>
        <v/>
      </c>
      <c r="CI202" s="29" t="str">
        <f t="shared" ca="1" si="274"/>
        <v/>
      </c>
      <c r="CJ202" s="29" t="e">
        <f ca="1">+_xlfn.IFNA(VLOOKUP($B202,'Resultados General'!$C$11:$CG$510,MATCH(CJ$6,'Resultados General'!$C$10:$CG$10,0),0),"")</f>
        <v>#NAME?</v>
      </c>
      <c r="CK202" s="29" t="str">
        <f t="shared" ca="1" si="275"/>
        <v/>
      </c>
      <c r="CL202" s="29" t="str">
        <f t="shared" ca="1" si="276"/>
        <v/>
      </c>
      <c r="CM202" s="29" t="e">
        <f ca="1">+_xlfn.IFNA(VLOOKUP($B202,'Resultados General'!$C$11:$CG$510,MATCH(CM$6,'Resultados General'!$C$10:$CG$10,0),0),"")</f>
        <v>#NAME?</v>
      </c>
      <c r="CN202" s="29" t="str">
        <f t="shared" ca="1" si="277"/>
        <v/>
      </c>
      <c r="CO202" s="29" t="str">
        <f t="shared" ca="1" si="278"/>
        <v/>
      </c>
      <c r="CP202" s="29" t="e">
        <f ca="1">+_xlfn.IFNA(VLOOKUP($B202,'Resultados General'!$C$11:$CG$510,MATCH(CP$6,'Resultados General'!$C$10:$CG$10,0),0),"")</f>
        <v>#NAME?</v>
      </c>
      <c r="CQ202" s="29" t="str">
        <f t="shared" ca="1" si="279"/>
        <v/>
      </c>
      <c r="CR202" s="29" t="str">
        <f t="shared" ca="1" si="280"/>
        <v/>
      </c>
      <c r="CS202" s="29" t="e">
        <f ca="1">+_xlfn.IFNA(VLOOKUP($B202,'Resultados General'!$C$11:$CG$510,MATCH(CS$6,'Resultados General'!$C$10:$CG$10,0),0),"")</f>
        <v>#NAME?</v>
      </c>
      <c r="CT202" s="29" t="str">
        <f t="shared" ca="1" si="281"/>
        <v/>
      </c>
      <c r="CU202" s="29" t="str">
        <f t="shared" ca="1" si="282"/>
        <v/>
      </c>
      <c r="CV202" s="29" t="e">
        <f ca="1">+_xlfn.IFNA(VLOOKUP($B202,'Resultados General'!$C$11:$CG$510,MATCH(CV$6,'Resultados General'!$C$10:$CG$10,0),0),"")</f>
        <v>#NAME?</v>
      </c>
      <c r="CW202" s="29" t="str">
        <f t="shared" ca="1" si="283"/>
        <v/>
      </c>
      <c r="CX202" s="29" t="str">
        <f t="shared" ca="1" si="284"/>
        <v/>
      </c>
      <c r="CY202" s="29" t="e">
        <f ca="1">+_xlfn.IFNA(VLOOKUP($B202,'Resultados General'!$C$11:$CG$510,MATCH(CY$6,'Resultados General'!$C$10:$CG$10,0),0),"")</f>
        <v>#NAME?</v>
      </c>
      <c r="CZ202" s="29" t="str">
        <f t="shared" ca="1" si="285"/>
        <v/>
      </c>
      <c r="DA202" s="29" t="str">
        <f t="shared" ca="1" si="286"/>
        <v/>
      </c>
      <c r="DB202" s="29" t="e">
        <f ca="1">+_xlfn.IFNA(VLOOKUP($B202,'Resultados General'!$C$11:$CG$510,MATCH(DB$6,'Resultados General'!$C$10:$CG$10,0),0),"")</f>
        <v>#NAME?</v>
      </c>
      <c r="DC202" s="29" t="str">
        <f t="shared" ca="1" si="287"/>
        <v/>
      </c>
      <c r="DD202" s="29" t="str">
        <f t="shared" ca="1" si="288"/>
        <v/>
      </c>
      <c r="DE202" s="29" t="e">
        <f ca="1">+_xlfn.IFNA(VLOOKUP($B202,'Resultados General'!$C$11:$CG$510,MATCH(DE$6,'Resultados General'!$C$10:$CG$10,0),0),"")</f>
        <v>#NAME?</v>
      </c>
      <c r="DF202" s="29" t="str">
        <f t="shared" ca="1" si="289"/>
        <v/>
      </c>
      <c r="DG202" s="29" t="str">
        <f t="shared" ca="1" si="290"/>
        <v/>
      </c>
      <c r="DH202" s="29" t="e">
        <f ca="1">+_xlfn.IFNA(VLOOKUP($B202,'Resultados General'!$C$11:$CG$510,MATCH(DH$6,'Resultados General'!$C$10:$CG$10,0),0),"")</f>
        <v>#NAME?</v>
      </c>
      <c r="DI202" s="29" t="str">
        <f t="shared" ca="1" si="291"/>
        <v/>
      </c>
      <c r="DJ202" s="29" t="str">
        <f t="shared" ca="1" si="292"/>
        <v/>
      </c>
      <c r="DK202" s="29" t="e">
        <f ca="1">+_xlfn.IFNA(VLOOKUP($B202,'Resultados General'!$C$11:$CG$510,MATCH(DK$6,'Resultados General'!$C$10:$CG$10,0),0),"")</f>
        <v>#NAME?</v>
      </c>
      <c r="DL202" s="29" t="str">
        <f t="shared" ca="1" si="293"/>
        <v/>
      </c>
      <c r="DM202" s="29" t="str">
        <f t="shared" ca="1" si="294"/>
        <v/>
      </c>
      <c r="DN202" s="29" t="e">
        <f ca="1">+_xlfn.IFNA(VLOOKUP($B202,'Resultados General'!$C$11:$CG$510,MATCH(DN$6,'Resultados General'!$C$10:$CG$10,0),0),"")</f>
        <v>#NAME?</v>
      </c>
      <c r="DO202" s="29" t="str">
        <f t="shared" ca="1" si="295"/>
        <v/>
      </c>
      <c r="DP202" s="29" t="str">
        <f t="shared" ca="1" si="296"/>
        <v/>
      </c>
    </row>
    <row r="203" spans="2:120">
      <c r="B203" s="219" t="str">
        <f>+IF('Resultados General'!C206="","",'Resultados General'!C206)</f>
        <v/>
      </c>
      <c r="C203" s="134" t="e">
        <f ca="1">+_xlfn.IFNA(VLOOKUP('Distribución de puestos'!B203,'Resultados General'!$C$11:$J$510,8,0),"")</f>
        <v>#NAME?</v>
      </c>
      <c r="D203" s="135" t="e">
        <f ca="1">+_xlfn.IFNA(VLOOKUP(B203,'Resultados General'!$C$11:$L$510,10,0),"")</f>
        <v>#NAME?</v>
      </c>
      <c r="E203" s="26" t="s">
        <v>76</v>
      </c>
      <c r="F203" s="26" t="s">
        <v>76</v>
      </c>
      <c r="G203" s="135" t="str">
        <f t="shared" ca="1" si="297"/>
        <v/>
      </c>
      <c r="H203" s="135" t="str">
        <f t="shared" ca="1" si="298"/>
        <v/>
      </c>
      <c r="I203" s="219" t="str">
        <f t="shared" si="299"/>
        <v/>
      </c>
      <c r="J203" s="138"/>
      <c r="M203" s="29" t="e">
        <f ca="1">+_xlfn.IFNA(VLOOKUP($B203,'Resultados General'!$C$11:$CG$510,MATCH(M$6,'Resultados General'!$C$10:$CG$10,0),0),"")</f>
        <v>#NAME?</v>
      </c>
      <c r="N203" s="29" t="str">
        <f t="shared" ca="1" si="225"/>
        <v/>
      </c>
      <c r="O203" s="29" t="str">
        <f t="shared" ca="1" si="226"/>
        <v/>
      </c>
      <c r="P203" s="29" t="e">
        <f ca="1">+_xlfn.IFNA(VLOOKUP($B203,'Resultados General'!$C$11:$CG$510,MATCH(P$6,'Resultados General'!$C$10:$CG$10,0),0),"")</f>
        <v>#NAME?</v>
      </c>
      <c r="Q203" s="29" t="str">
        <f t="shared" ca="1" si="227"/>
        <v/>
      </c>
      <c r="R203" s="29" t="str">
        <f t="shared" ca="1" si="228"/>
        <v/>
      </c>
      <c r="S203" s="29" t="e">
        <f ca="1">+_xlfn.IFNA(VLOOKUP($B203,'Resultados General'!$C$11:$CG$510,MATCH(S$6,'Resultados General'!$C$10:$CG$10,0),0),"")</f>
        <v>#NAME?</v>
      </c>
      <c r="T203" s="29" t="str">
        <f t="shared" ca="1" si="229"/>
        <v/>
      </c>
      <c r="U203" s="29" t="str">
        <f t="shared" ca="1" si="230"/>
        <v/>
      </c>
      <c r="V203" s="29" t="e">
        <f ca="1">+_xlfn.IFNA(VLOOKUP($B203,'Resultados General'!$C$11:$CG$510,MATCH(V$6,'Resultados General'!$C$10:$CG$10,0),0),"")</f>
        <v>#NAME?</v>
      </c>
      <c r="W203" s="29" t="str">
        <f t="shared" ca="1" si="231"/>
        <v/>
      </c>
      <c r="X203" s="29" t="str">
        <f t="shared" ca="1" si="232"/>
        <v/>
      </c>
      <c r="Y203" s="29" t="e">
        <f ca="1">+_xlfn.IFNA(VLOOKUP($B203,'Resultados General'!$C$11:$CG$510,MATCH(Y$6,'Resultados General'!$C$10:$CG$10,0),0),"")</f>
        <v>#NAME?</v>
      </c>
      <c r="Z203" s="29" t="str">
        <f t="shared" ca="1" si="233"/>
        <v/>
      </c>
      <c r="AA203" s="29" t="str">
        <f t="shared" ca="1" si="234"/>
        <v/>
      </c>
      <c r="AB203" s="29" t="e">
        <f ca="1">+_xlfn.IFNA(VLOOKUP($B203,'Resultados General'!$C$11:$CG$510,MATCH(AB$6,'Resultados General'!$C$10:$CG$10,0),0),"")</f>
        <v>#NAME?</v>
      </c>
      <c r="AC203" s="29" t="str">
        <f t="shared" ca="1" si="235"/>
        <v/>
      </c>
      <c r="AD203" s="29" t="str">
        <f t="shared" ca="1" si="236"/>
        <v/>
      </c>
      <c r="AE203" s="29" t="e">
        <f ca="1">+_xlfn.IFNA(VLOOKUP($B203,'Resultados General'!$C$11:$CG$510,MATCH(AE$6,'Resultados General'!$C$10:$CG$10,0),0),"")</f>
        <v>#NAME?</v>
      </c>
      <c r="AF203" s="29" t="str">
        <f t="shared" ca="1" si="237"/>
        <v/>
      </c>
      <c r="AG203" s="29" t="str">
        <f t="shared" ca="1" si="238"/>
        <v/>
      </c>
      <c r="AH203" s="29" t="e">
        <f ca="1">+_xlfn.IFNA(VLOOKUP($B203,'Resultados General'!$C$11:$CG$510,MATCH(AH$6,'Resultados General'!$C$10:$CG$10,0),0),"")</f>
        <v>#NAME?</v>
      </c>
      <c r="AI203" s="29" t="str">
        <f t="shared" ca="1" si="239"/>
        <v/>
      </c>
      <c r="AJ203" s="29" t="str">
        <f t="shared" ca="1" si="240"/>
        <v/>
      </c>
      <c r="AK203" s="29" t="e">
        <f ca="1">+_xlfn.IFNA(VLOOKUP($B203,'Resultados General'!$C$11:$CG$510,MATCH(AK$6,'Resultados General'!$C$10:$CG$10,0),0),"")</f>
        <v>#NAME?</v>
      </c>
      <c r="AL203" s="29" t="str">
        <f t="shared" ca="1" si="241"/>
        <v/>
      </c>
      <c r="AM203" s="29" t="str">
        <f t="shared" ca="1" si="242"/>
        <v/>
      </c>
      <c r="AN203" s="29" t="e">
        <f ca="1">+_xlfn.IFNA(VLOOKUP($B203,'Resultados General'!$C$11:$CG$510,MATCH(AN$6,'Resultados General'!$C$10:$CG$10,0),0),"")</f>
        <v>#NAME?</v>
      </c>
      <c r="AO203" s="29" t="str">
        <f t="shared" ca="1" si="243"/>
        <v/>
      </c>
      <c r="AP203" s="29" t="str">
        <f t="shared" ca="1" si="244"/>
        <v/>
      </c>
      <c r="AQ203" s="29" t="e">
        <f ca="1">+_xlfn.IFNA(VLOOKUP($B203,'Resultados General'!$C$11:$CG$510,MATCH(AQ$6,'Resultados General'!$C$10:$CG$10,0),0),"")</f>
        <v>#NAME?</v>
      </c>
      <c r="AR203" s="29" t="str">
        <f t="shared" ca="1" si="245"/>
        <v/>
      </c>
      <c r="AS203" s="29" t="str">
        <f t="shared" ca="1" si="246"/>
        <v/>
      </c>
      <c r="AT203" s="29" t="e">
        <f ca="1">+_xlfn.IFNA(VLOOKUP($B203,'Resultados General'!$C$11:$CG$510,MATCH(AT$6,'Resultados General'!$C$10:$CG$10,0),0),"")</f>
        <v>#NAME?</v>
      </c>
      <c r="AU203" s="29" t="str">
        <f t="shared" ca="1" si="247"/>
        <v/>
      </c>
      <c r="AV203" s="29" t="str">
        <f t="shared" ca="1" si="248"/>
        <v/>
      </c>
      <c r="AW203" s="29" t="e">
        <f ca="1">+_xlfn.IFNA(VLOOKUP($B203,'Resultados General'!$C$11:$CG$510,MATCH(AW$6,'Resultados General'!$C$10:$CG$10,0),0),"")</f>
        <v>#NAME?</v>
      </c>
      <c r="AX203" s="29" t="str">
        <f t="shared" ca="1" si="249"/>
        <v/>
      </c>
      <c r="AY203" s="29" t="str">
        <f t="shared" ca="1" si="250"/>
        <v/>
      </c>
      <c r="AZ203" s="29" t="e">
        <f ca="1">+_xlfn.IFNA(VLOOKUP($B203,'Resultados General'!$C$11:$CG$510,MATCH(AZ$6,'Resultados General'!$C$10:$CG$10,0),0),"")</f>
        <v>#NAME?</v>
      </c>
      <c r="BA203" s="29" t="str">
        <f t="shared" ca="1" si="251"/>
        <v/>
      </c>
      <c r="BB203" s="29" t="str">
        <f t="shared" ca="1" si="252"/>
        <v/>
      </c>
      <c r="BC203" s="29" t="e">
        <f ca="1">+_xlfn.IFNA(VLOOKUP($B203,'Resultados General'!$C$11:$CG$510,MATCH(BC$6,'Resultados General'!$C$10:$CG$10,0),0),"")</f>
        <v>#NAME?</v>
      </c>
      <c r="BD203" s="29" t="str">
        <f t="shared" ca="1" si="253"/>
        <v/>
      </c>
      <c r="BE203" s="29" t="str">
        <f t="shared" ca="1" si="254"/>
        <v/>
      </c>
      <c r="BF203" s="29" t="e">
        <f ca="1">+_xlfn.IFNA(VLOOKUP($B203,'Resultados General'!$C$11:$CG$510,MATCH(BF$6,'Resultados General'!$C$10:$CG$10,0),0),"")</f>
        <v>#NAME?</v>
      </c>
      <c r="BG203" s="29" t="str">
        <f t="shared" ca="1" si="255"/>
        <v/>
      </c>
      <c r="BH203" s="29" t="str">
        <f t="shared" ca="1" si="256"/>
        <v/>
      </c>
      <c r="BI203" s="29" t="e">
        <f ca="1">+_xlfn.IFNA(VLOOKUP($B203,'Resultados General'!$C$11:$CG$510,MATCH(BI$6,'Resultados General'!$C$10:$CG$10,0),0),"")</f>
        <v>#NAME?</v>
      </c>
      <c r="BJ203" s="29" t="str">
        <f t="shared" ca="1" si="257"/>
        <v/>
      </c>
      <c r="BK203" s="29" t="str">
        <f t="shared" ca="1" si="258"/>
        <v/>
      </c>
      <c r="BL203" s="29" t="e">
        <f ca="1">+_xlfn.IFNA(VLOOKUP($B203,'Resultados General'!$C$11:$CG$510,MATCH(BL$6,'Resultados General'!$C$10:$CG$10,0),0),"")</f>
        <v>#NAME?</v>
      </c>
      <c r="BM203" s="29" t="str">
        <f t="shared" ca="1" si="259"/>
        <v/>
      </c>
      <c r="BN203" s="29" t="str">
        <f t="shared" ca="1" si="260"/>
        <v/>
      </c>
      <c r="BO203" s="29" t="e">
        <f ca="1">+_xlfn.IFNA(VLOOKUP($B203,'Resultados General'!$C$11:$CG$510,MATCH(BO$6,'Resultados General'!$C$10:$CG$10,0),0),"")</f>
        <v>#NAME?</v>
      </c>
      <c r="BP203" s="29" t="str">
        <f t="shared" ca="1" si="261"/>
        <v/>
      </c>
      <c r="BQ203" s="29" t="str">
        <f t="shared" ca="1" si="262"/>
        <v/>
      </c>
      <c r="BR203" s="29" t="e">
        <f ca="1">+_xlfn.IFNA(VLOOKUP($B203,'Resultados General'!$C$11:$CG$510,MATCH(BR$6,'Resultados General'!$C$10:$CG$10,0),0),"")</f>
        <v>#NAME?</v>
      </c>
      <c r="BS203" s="29" t="str">
        <f t="shared" ca="1" si="263"/>
        <v/>
      </c>
      <c r="BT203" s="29" t="str">
        <f t="shared" ca="1" si="264"/>
        <v/>
      </c>
      <c r="BU203" s="29" t="e">
        <f ca="1">+_xlfn.IFNA(VLOOKUP($B203,'Resultados General'!$C$11:$CG$510,MATCH(BU$6,'Resultados General'!$C$10:$CG$10,0),0),"")</f>
        <v>#NAME?</v>
      </c>
      <c r="BV203" s="29" t="str">
        <f t="shared" ca="1" si="265"/>
        <v/>
      </c>
      <c r="BW203" s="29" t="str">
        <f t="shared" ca="1" si="266"/>
        <v/>
      </c>
      <c r="BX203" s="29" t="e">
        <f ca="1">+_xlfn.IFNA(VLOOKUP($B203,'Resultados General'!$C$11:$CG$510,MATCH(BX$6,'Resultados General'!$C$10:$CG$10,0),0),"")</f>
        <v>#NAME?</v>
      </c>
      <c r="BY203" s="29" t="str">
        <f t="shared" ca="1" si="267"/>
        <v/>
      </c>
      <c r="BZ203" s="29" t="str">
        <f t="shared" ca="1" si="268"/>
        <v/>
      </c>
      <c r="CA203" s="29" t="e">
        <f ca="1">+_xlfn.IFNA(VLOOKUP($B203,'Resultados General'!$C$11:$CG$510,MATCH(CA$6,'Resultados General'!$C$10:$CG$10,0),0),"")</f>
        <v>#NAME?</v>
      </c>
      <c r="CB203" s="29" t="str">
        <f t="shared" ca="1" si="269"/>
        <v/>
      </c>
      <c r="CC203" s="29" t="str">
        <f t="shared" ca="1" si="270"/>
        <v/>
      </c>
      <c r="CD203" s="29" t="e">
        <f ca="1">+_xlfn.IFNA(VLOOKUP($B203,'Resultados General'!$C$11:$CG$510,MATCH(CD$6,'Resultados General'!$C$10:$CG$10,0),0),"")</f>
        <v>#NAME?</v>
      </c>
      <c r="CE203" s="29" t="str">
        <f t="shared" ca="1" si="271"/>
        <v/>
      </c>
      <c r="CF203" s="29" t="str">
        <f t="shared" ca="1" si="272"/>
        <v/>
      </c>
      <c r="CG203" s="29" t="e">
        <f ca="1">+_xlfn.IFNA(VLOOKUP($B203,'Resultados General'!$C$11:$CG$510,MATCH(CG$6,'Resultados General'!$C$10:$CG$10,0),0),"")</f>
        <v>#NAME?</v>
      </c>
      <c r="CH203" s="29" t="str">
        <f t="shared" ca="1" si="273"/>
        <v/>
      </c>
      <c r="CI203" s="29" t="str">
        <f t="shared" ca="1" si="274"/>
        <v/>
      </c>
      <c r="CJ203" s="29" t="e">
        <f ca="1">+_xlfn.IFNA(VLOOKUP($B203,'Resultados General'!$C$11:$CG$510,MATCH(CJ$6,'Resultados General'!$C$10:$CG$10,0),0),"")</f>
        <v>#NAME?</v>
      </c>
      <c r="CK203" s="29" t="str">
        <f t="shared" ca="1" si="275"/>
        <v/>
      </c>
      <c r="CL203" s="29" t="str">
        <f t="shared" ca="1" si="276"/>
        <v/>
      </c>
      <c r="CM203" s="29" t="e">
        <f ca="1">+_xlfn.IFNA(VLOOKUP($B203,'Resultados General'!$C$11:$CG$510,MATCH(CM$6,'Resultados General'!$C$10:$CG$10,0),0),"")</f>
        <v>#NAME?</v>
      </c>
      <c r="CN203" s="29" t="str">
        <f t="shared" ca="1" si="277"/>
        <v/>
      </c>
      <c r="CO203" s="29" t="str">
        <f t="shared" ca="1" si="278"/>
        <v/>
      </c>
      <c r="CP203" s="29" t="e">
        <f ca="1">+_xlfn.IFNA(VLOOKUP($B203,'Resultados General'!$C$11:$CG$510,MATCH(CP$6,'Resultados General'!$C$10:$CG$10,0),0),"")</f>
        <v>#NAME?</v>
      </c>
      <c r="CQ203" s="29" t="str">
        <f t="shared" ca="1" si="279"/>
        <v/>
      </c>
      <c r="CR203" s="29" t="str">
        <f t="shared" ca="1" si="280"/>
        <v/>
      </c>
      <c r="CS203" s="29" t="e">
        <f ca="1">+_xlfn.IFNA(VLOOKUP($B203,'Resultados General'!$C$11:$CG$510,MATCH(CS$6,'Resultados General'!$C$10:$CG$10,0),0),"")</f>
        <v>#NAME?</v>
      </c>
      <c r="CT203" s="29" t="str">
        <f t="shared" ca="1" si="281"/>
        <v/>
      </c>
      <c r="CU203" s="29" t="str">
        <f t="shared" ca="1" si="282"/>
        <v/>
      </c>
      <c r="CV203" s="29" t="e">
        <f ca="1">+_xlfn.IFNA(VLOOKUP($B203,'Resultados General'!$C$11:$CG$510,MATCH(CV$6,'Resultados General'!$C$10:$CG$10,0),0),"")</f>
        <v>#NAME?</v>
      </c>
      <c r="CW203" s="29" t="str">
        <f t="shared" ca="1" si="283"/>
        <v/>
      </c>
      <c r="CX203" s="29" t="str">
        <f t="shared" ca="1" si="284"/>
        <v/>
      </c>
      <c r="CY203" s="29" t="e">
        <f ca="1">+_xlfn.IFNA(VLOOKUP($B203,'Resultados General'!$C$11:$CG$510,MATCH(CY$6,'Resultados General'!$C$10:$CG$10,0),0),"")</f>
        <v>#NAME?</v>
      </c>
      <c r="CZ203" s="29" t="str">
        <f t="shared" ca="1" si="285"/>
        <v/>
      </c>
      <c r="DA203" s="29" t="str">
        <f t="shared" ca="1" si="286"/>
        <v/>
      </c>
      <c r="DB203" s="29" t="e">
        <f ca="1">+_xlfn.IFNA(VLOOKUP($B203,'Resultados General'!$C$11:$CG$510,MATCH(DB$6,'Resultados General'!$C$10:$CG$10,0),0),"")</f>
        <v>#NAME?</v>
      </c>
      <c r="DC203" s="29" t="str">
        <f t="shared" ca="1" si="287"/>
        <v/>
      </c>
      <c r="DD203" s="29" t="str">
        <f t="shared" ca="1" si="288"/>
        <v/>
      </c>
      <c r="DE203" s="29" t="e">
        <f ca="1">+_xlfn.IFNA(VLOOKUP($B203,'Resultados General'!$C$11:$CG$510,MATCH(DE$6,'Resultados General'!$C$10:$CG$10,0),0),"")</f>
        <v>#NAME?</v>
      </c>
      <c r="DF203" s="29" t="str">
        <f t="shared" ca="1" si="289"/>
        <v/>
      </c>
      <c r="DG203" s="29" t="str">
        <f t="shared" ca="1" si="290"/>
        <v/>
      </c>
      <c r="DH203" s="29" t="e">
        <f ca="1">+_xlfn.IFNA(VLOOKUP($B203,'Resultados General'!$C$11:$CG$510,MATCH(DH$6,'Resultados General'!$C$10:$CG$10,0),0),"")</f>
        <v>#NAME?</v>
      </c>
      <c r="DI203" s="29" t="str">
        <f t="shared" ca="1" si="291"/>
        <v/>
      </c>
      <c r="DJ203" s="29" t="str">
        <f t="shared" ca="1" si="292"/>
        <v/>
      </c>
      <c r="DK203" s="29" t="e">
        <f ca="1">+_xlfn.IFNA(VLOOKUP($B203,'Resultados General'!$C$11:$CG$510,MATCH(DK$6,'Resultados General'!$C$10:$CG$10,0),0),"")</f>
        <v>#NAME?</v>
      </c>
      <c r="DL203" s="29" t="str">
        <f t="shared" ca="1" si="293"/>
        <v/>
      </c>
      <c r="DM203" s="29" t="str">
        <f t="shared" ca="1" si="294"/>
        <v/>
      </c>
      <c r="DN203" s="29" t="e">
        <f ca="1">+_xlfn.IFNA(VLOOKUP($B203,'Resultados General'!$C$11:$CG$510,MATCH(DN$6,'Resultados General'!$C$10:$CG$10,0),0),"")</f>
        <v>#NAME?</v>
      </c>
      <c r="DO203" s="29" t="str">
        <f t="shared" ca="1" si="295"/>
        <v/>
      </c>
      <c r="DP203" s="29" t="str">
        <f t="shared" ca="1" si="296"/>
        <v/>
      </c>
    </row>
    <row r="204" spans="2:120">
      <c r="B204" s="219" t="str">
        <f>+IF('Resultados General'!C207="","",'Resultados General'!C207)</f>
        <v/>
      </c>
      <c r="C204" s="134" t="e">
        <f ca="1">+_xlfn.IFNA(VLOOKUP('Distribución de puestos'!B204,'Resultados General'!$C$11:$J$510,8,0),"")</f>
        <v>#NAME?</v>
      </c>
      <c r="D204" s="135" t="e">
        <f ca="1">+_xlfn.IFNA(VLOOKUP(B204,'Resultados General'!$C$11:$L$510,10,0),"")</f>
        <v>#NAME?</v>
      </c>
      <c r="E204" s="26" t="s">
        <v>76</v>
      </c>
      <c r="F204" s="26" t="s">
        <v>76</v>
      </c>
      <c r="G204" s="135" t="str">
        <f t="shared" ca="1" si="297"/>
        <v/>
      </c>
      <c r="H204" s="135" t="str">
        <f t="shared" ca="1" si="298"/>
        <v/>
      </c>
      <c r="I204" s="219" t="str">
        <f t="shared" si="299"/>
        <v/>
      </c>
      <c r="J204" s="138"/>
      <c r="M204" s="29" t="e">
        <f ca="1">+_xlfn.IFNA(VLOOKUP($B204,'Resultados General'!$C$11:$CG$510,MATCH(M$6,'Resultados General'!$C$10:$CG$10,0),0),"")</f>
        <v>#NAME?</v>
      </c>
      <c r="N204" s="29" t="str">
        <f t="shared" ca="1" si="225"/>
        <v/>
      </c>
      <c r="O204" s="29" t="str">
        <f t="shared" ca="1" si="226"/>
        <v/>
      </c>
      <c r="P204" s="29" t="e">
        <f ca="1">+_xlfn.IFNA(VLOOKUP($B204,'Resultados General'!$C$11:$CG$510,MATCH(P$6,'Resultados General'!$C$10:$CG$10,0),0),"")</f>
        <v>#NAME?</v>
      </c>
      <c r="Q204" s="29" t="str">
        <f t="shared" ca="1" si="227"/>
        <v/>
      </c>
      <c r="R204" s="29" t="str">
        <f t="shared" ca="1" si="228"/>
        <v/>
      </c>
      <c r="S204" s="29" t="e">
        <f ca="1">+_xlfn.IFNA(VLOOKUP($B204,'Resultados General'!$C$11:$CG$510,MATCH(S$6,'Resultados General'!$C$10:$CG$10,0),0),"")</f>
        <v>#NAME?</v>
      </c>
      <c r="T204" s="29" t="str">
        <f t="shared" ca="1" si="229"/>
        <v/>
      </c>
      <c r="U204" s="29" t="str">
        <f t="shared" ca="1" si="230"/>
        <v/>
      </c>
      <c r="V204" s="29" t="e">
        <f ca="1">+_xlfn.IFNA(VLOOKUP($B204,'Resultados General'!$C$11:$CG$510,MATCH(V$6,'Resultados General'!$C$10:$CG$10,0),0),"")</f>
        <v>#NAME?</v>
      </c>
      <c r="W204" s="29" t="str">
        <f t="shared" ca="1" si="231"/>
        <v/>
      </c>
      <c r="X204" s="29" t="str">
        <f t="shared" ca="1" si="232"/>
        <v/>
      </c>
      <c r="Y204" s="29" t="e">
        <f ca="1">+_xlfn.IFNA(VLOOKUP($B204,'Resultados General'!$C$11:$CG$510,MATCH(Y$6,'Resultados General'!$C$10:$CG$10,0),0),"")</f>
        <v>#NAME?</v>
      </c>
      <c r="Z204" s="29" t="str">
        <f t="shared" ca="1" si="233"/>
        <v/>
      </c>
      <c r="AA204" s="29" t="str">
        <f t="shared" ca="1" si="234"/>
        <v/>
      </c>
      <c r="AB204" s="29" t="e">
        <f ca="1">+_xlfn.IFNA(VLOOKUP($B204,'Resultados General'!$C$11:$CG$510,MATCH(AB$6,'Resultados General'!$C$10:$CG$10,0),0),"")</f>
        <v>#NAME?</v>
      </c>
      <c r="AC204" s="29" t="str">
        <f t="shared" ca="1" si="235"/>
        <v/>
      </c>
      <c r="AD204" s="29" t="str">
        <f t="shared" ca="1" si="236"/>
        <v/>
      </c>
      <c r="AE204" s="29" t="e">
        <f ca="1">+_xlfn.IFNA(VLOOKUP($B204,'Resultados General'!$C$11:$CG$510,MATCH(AE$6,'Resultados General'!$C$10:$CG$10,0),0),"")</f>
        <v>#NAME?</v>
      </c>
      <c r="AF204" s="29" t="str">
        <f t="shared" ca="1" si="237"/>
        <v/>
      </c>
      <c r="AG204" s="29" t="str">
        <f t="shared" ca="1" si="238"/>
        <v/>
      </c>
      <c r="AH204" s="29" t="e">
        <f ca="1">+_xlfn.IFNA(VLOOKUP($B204,'Resultados General'!$C$11:$CG$510,MATCH(AH$6,'Resultados General'!$C$10:$CG$10,0),0),"")</f>
        <v>#NAME?</v>
      </c>
      <c r="AI204" s="29" t="str">
        <f t="shared" ca="1" si="239"/>
        <v/>
      </c>
      <c r="AJ204" s="29" t="str">
        <f t="shared" ca="1" si="240"/>
        <v/>
      </c>
      <c r="AK204" s="29" t="e">
        <f ca="1">+_xlfn.IFNA(VLOOKUP($B204,'Resultados General'!$C$11:$CG$510,MATCH(AK$6,'Resultados General'!$C$10:$CG$10,0),0),"")</f>
        <v>#NAME?</v>
      </c>
      <c r="AL204" s="29" t="str">
        <f t="shared" ca="1" si="241"/>
        <v/>
      </c>
      <c r="AM204" s="29" t="str">
        <f t="shared" ca="1" si="242"/>
        <v/>
      </c>
      <c r="AN204" s="29" t="e">
        <f ca="1">+_xlfn.IFNA(VLOOKUP($B204,'Resultados General'!$C$11:$CG$510,MATCH(AN$6,'Resultados General'!$C$10:$CG$10,0),0),"")</f>
        <v>#NAME?</v>
      </c>
      <c r="AO204" s="29" t="str">
        <f t="shared" ca="1" si="243"/>
        <v/>
      </c>
      <c r="AP204" s="29" t="str">
        <f t="shared" ca="1" si="244"/>
        <v/>
      </c>
      <c r="AQ204" s="29" t="e">
        <f ca="1">+_xlfn.IFNA(VLOOKUP($B204,'Resultados General'!$C$11:$CG$510,MATCH(AQ$6,'Resultados General'!$C$10:$CG$10,0),0),"")</f>
        <v>#NAME?</v>
      </c>
      <c r="AR204" s="29" t="str">
        <f t="shared" ca="1" si="245"/>
        <v/>
      </c>
      <c r="AS204" s="29" t="str">
        <f t="shared" ca="1" si="246"/>
        <v/>
      </c>
      <c r="AT204" s="29" t="e">
        <f ca="1">+_xlfn.IFNA(VLOOKUP($B204,'Resultados General'!$C$11:$CG$510,MATCH(AT$6,'Resultados General'!$C$10:$CG$10,0),0),"")</f>
        <v>#NAME?</v>
      </c>
      <c r="AU204" s="29" t="str">
        <f t="shared" ca="1" si="247"/>
        <v/>
      </c>
      <c r="AV204" s="29" t="str">
        <f t="shared" ca="1" si="248"/>
        <v/>
      </c>
      <c r="AW204" s="29" t="e">
        <f ca="1">+_xlfn.IFNA(VLOOKUP($B204,'Resultados General'!$C$11:$CG$510,MATCH(AW$6,'Resultados General'!$C$10:$CG$10,0),0),"")</f>
        <v>#NAME?</v>
      </c>
      <c r="AX204" s="29" t="str">
        <f t="shared" ca="1" si="249"/>
        <v/>
      </c>
      <c r="AY204" s="29" t="str">
        <f t="shared" ca="1" si="250"/>
        <v/>
      </c>
      <c r="AZ204" s="29" t="e">
        <f ca="1">+_xlfn.IFNA(VLOOKUP($B204,'Resultados General'!$C$11:$CG$510,MATCH(AZ$6,'Resultados General'!$C$10:$CG$10,0),0),"")</f>
        <v>#NAME?</v>
      </c>
      <c r="BA204" s="29" t="str">
        <f t="shared" ca="1" si="251"/>
        <v/>
      </c>
      <c r="BB204" s="29" t="str">
        <f t="shared" ca="1" si="252"/>
        <v/>
      </c>
      <c r="BC204" s="29" t="e">
        <f ca="1">+_xlfn.IFNA(VLOOKUP($B204,'Resultados General'!$C$11:$CG$510,MATCH(BC$6,'Resultados General'!$C$10:$CG$10,0),0),"")</f>
        <v>#NAME?</v>
      </c>
      <c r="BD204" s="29" t="str">
        <f t="shared" ca="1" si="253"/>
        <v/>
      </c>
      <c r="BE204" s="29" t="str">
        <f t="shared" ca="1" si="254"/>
        <v/>
      </c>
      <c r="BF204" s="29" t="e">
        <f ca="1">+_xlfn.IFNA(VLOOKUP($B204,'Resultados General'!$C$11:$CG$510,MATCH(BF$6,'Resultados General'!$C$10:$CG$10,0),0),"")</f>
        <v>#NAME?</v>
      </c>
      <c r="BG204" s="29" t="str">
        <f t="shared" ca="1" si="255"/>
        <v/>
      </c>
      <c r="BH204" s="29" t="str">
        <f t="shared" ca="1" si="256"/>
        <v/>
      </c>
      <c r="BI204" s="29" t="e">
        <f ca="1">+_xlfn.IFNA(VLOOKUP($B204,'Resultados General'!$C$11:$CG$510,MATCH(BI$6,'Resultados General'!$C$10:$CG$10,0),0),"")</f>
        <v>#NAME?</v>
      </c>
      <c r="BJ204" s="29" t="str">
        <f t="shared" ca="1" si="257"/>
        <v/>
      </c>
      <c r="BK204" s="29" t="str">
        <f t="shared" ca="1" si="258"/>
        <v/>
      </c>
      <c r="BL204" s="29" t="e">
        <f ca="1">+_xlfn.IFNA(VLOOKUP($B204,'Resultados General'!$C$11:$CG$510,MATCH(BL$6,'Resultados General'!$C$10:$CG$10,0),0),"")</f>
        <v>#NAME?</v>
      </c>
      <c r="BM204" s="29" t="str">
        <f t="shared" ca="1" si="259"/>
        <v/>
      </c>
      <c r="BN204" s="29" t="str">
        <f t="shared" ca="1" si="260"/>
        <v/>
      </c>
      <c r="BO204" s="29" t="e">
        <f ca="1">+_xlfn.IFNA(VLOOKUP($B204,'Resultados General'!$C$11:$CG$510,MATCH(BO$6,'Resultados General'!$C$10:$CG$10,0),0),"")</f>
        <v>#NAME?</v>
      </c>
      <c r="BP204" s="29" t="str">
        <f t="shared" ca="1" si="261"/>
        <v/>
      </c>
      <c r="BQ204" s="29" t="str">
        <f t="shared" ca="1" si="262"/>
        <v/>
      </c>
      <c r="BR204" s="29" t="e">
        <f ca="1">+_xlfn.IFNA(VLOOKUP($B204,'Resultados General'!$C$11:$CG$510,MATCH(BR$6,'Resultados General'!$C$10:$CG$10,0),0),"")</f>
        <v>#NAME?</v>
      </c>
      <c r="BS204" s="29" t="str">
        <f t="shared" ca="1" si="263"/>
        <v/>
      </c>
      <c r="BT204" s="29" t="str">
        <f t="shared" ca="1" si="264"/>
        <v/>
      </c>
      <c r="BU204" s="29" t="e">
        <f ca="1">+_xlfn.IFNA(VLOOKUP($B204,'Resultados General'!$C$11:$CG$510,MATCH(BU$6,'Resultados General'!$C$10:$CG$10,0),0),"")</f>
        <v>#NAME?</v>
      </c>
      <c r="BV204" s="29" t="str">
        <f t="shared" ca="1" si="265"/>
        <v/>
      </c>
      <c r="BW204" s="29" t="str">
        <f t="shared" ca="1" si="266"/>
        <v/>
      </c>
      <c r="BX204" s="29" t="e">
        <f ca="1">+_xlfn.IFNA(VLOOKUP($B204,'Resultados General'!$C$11:$CG$510,MATCH(BX$6,'Resultados General'!$C$10:$CG$10,0),0),"")</f>
        <v>#NAME?</v>
      </c>
      <c r="BY204" s="29" t="str">
        <f t="shared" ca="1" si="267"/>
        <v/>
      </c>
      <c r="BZ204" s="29" t="str">
        <f t="shared" ca="1" si="268"/>
        <v/>
      </c>
      <c r="CA204" s="29" t="e">
        <f ca="1">+_xlfn.IFNA(VLOOKUP($B204,'Resultados General'!$C$11:$CG$510,MATCH(CA$6,'Resultados General'!$C$10:$CG$10,0),0),"")</f>
        <v>#NAME?</v>
      </c>
      <c r="CB204" s="29" t="str">
        <f t="shared" ca="1" si="269"/>
        <v/>
      </c>
      <c r="CC204" s="29" t="str">
        <f t="shared" ca="1" si="270"/>
        <v/>
      </c>
      <c r="CD204" s="29" t="e">
        <f ca="1">+_xlfn.IFNA(VLOOKUP($B204,'Resultados General'!$C$11:$CG$510,MATCH(CD$6,'Resultados General'!$C$10:$CG$10,0),0),"")</f>
        <v>#NAME?</v>
      </c>
      <c r="CE204" s="29" t="str">
        <f t="shared" ca="1" si="271"/>
        <v/>
      </c>
      <c r="CF204" s="29" t="str">
        <f t="shared" ca="1" si="272"/>
        <v/>
      </c>
      <c r="CG204" s="29" t="e">
        <f ca="1">+_xlfn.IFNA(VLOOKUP($B204,'Resultados General'!$C$11:$CG$510,MATCH(CG$6,'Resultados General'!$C$10:$CG$10,0),0),"")</f>
        <v>#NAME?</v>
      </c>
      <c r="CH204" s="29" t="str">
        <f t="shared" ca="1" si="273"/>
        <v/>
      </c>
      <c r="CI204" s="29" t="str">
        <f t="shared" ca="1" si="274"/>
        <v/>
      </c>
      <c r="CJ204" s="29" t="e">
        <f ca="1">+_xlfn.IFNA(VLOOKUP($B204,'Resultados General'!$C$11:$CG$510,MATCH(CJ$6,'Resultados General'!$C$10:$CG$10,0),0),"")</f>
        <v>#NAME?</v>
      </c>
      <c r="CK204" s="29" t="str">
        <f t="shared" ca="1" si="275"/>
        <v/>
      </c>
      <c r="CL204" s="29" t="str">
        <f t="shared" ca="1" si="276"/>
        <v/>
      </c>
      <c r="CM204" s="29" t="e">
        <f ca="1">+_xlfn.IFNA(VLOOKUP($B204,'Resultados General'!$C$11:$CG$510,MATCH(CM$6,'Resultados General'!$C$10:$CG$10,0),0),"")</f>
        <v>#NAME?</v>
      </c>
      <c r="CN204" s="29" t="str">
        <f t="shared" ca="1" si="277"/>
        <v/>
      </c>
      <c r="CO204" s="29" t="str">
        <f t="shared" ca="1" si="278"/>
        <v/>
      </c>
      <c r="CP204" s="29" t="e">
        <f ca="1">+_xlfn.IFNA(VLOOKUP($B204,'Resultados General'!$C$11:$CG$510,MATCH(CP$6,'Resultados General'!$C$10:$CG$10,0),0),"")</f>
        <v>#NAME?</v>
      </c>
      <c r="CQ204" s="29" t="str">
        <f t="shared" ca="1" si="279"/>
        <v/>
      </c>
      <c r="CR204" s="29" t="str">
        <f t="shared" ca="1" si="280"/>
        <v/>
      </c>
      <c r="CS204" s="29" t="e">
        <f ca="1">+_xlfn.IFNA(VLOOKUP($B204,'Resultados General'!$C$11:$CG$510,MATCH(CS$6,'Resultados General'!$C$10:$CG$10,0),0),"")</f>
        <v>#NAME?</v>
      </c>
      <c r="CT204" s="29" t="str">
        <f t="shared" ca="1" si="281"/>
        <v/>
      </c>
      <c r="CU204" s="29" t="str">
        <f t="shared" ca="1" si="282"/>
        <v/>
      </c>
      <c r="CV204" s="29" t="e">
        <f ca="1">+_xlfn.IFNA(VLOOKUP($B204,'Resultados General'!$C$11:$CG$510,MATCH(CV$6,'Resultados General'!$C$10:$CG$10,0),0),"")</f>
        <v>#NAME?</v>
      </c>
      <c r="CW204" s="29" t="str">
        <f t="shared" ca="1" si="283"/>
        <v/>
      </c>
      <c r="CX204" s="29" t="str">
        <f t="shared" ca="1" si="284"/>
        <v/>
      </c>
      <c r="CY204" s="29" t="e">
        <f ca="1">+_xlfn.IFNA(VLOOKUP($B204,'Resultados General'!$C$11:$CG$510,MATCH(CY$6,'Resultados General'!$C$10:$CG$10,0),0),"")</f>
        <v>#NAME?</v>
      </c>
      <c r="CZ204" s="29" t="str">
        <f t="shared" ca="1" si="285"/>
        <v/>
      </c>
      <c r="DA204" s="29" t="str">
        <f t="shared" ca="1" si="286"/>
        <v/>
      </c>
      <c r="DB204" s="29" t="e">
        <f ca="1">+_xlfn.IFNA(VLOOKUP($B204,'Resultados General'!$C$11:$CG$510,MATCH(DB$6,'Resultados General'!$C$10:$CG$10,0),0),"")</f>
        <v>#NAME?</v>
      </c>
      <c r="DC204" s="29" t="str">
        <f t="shared" ca="1" si="287"/>
        <v/>
      </c>
      <c r="DD204" s="29" t="str">
        <f t="shared" ca="1" si="288"/>
        <v/>
      </c>
      <c r="DE204" s="29" t="e">
        <f ca="1">+_xlfn.IFNA(VLOOKUP($B204,'Resultados General'!$C$11:$CG$510,MATCH(DE$6,'Resultados General'!$C$10:$CG$10,0),0),"")</f>
        <v>#NAME?</v>
      </c>
      <c r="DF204" s="29" t="str">
        <f t="shared" ca="1" si="289"/>
        <v/>
      </c>
      <c r="DG204" s="29" t="str">
        <f t="shared" ca="1" si="290"/>
        <v/>
      </c>
      <c r="DH204" s="29" t="e">
        <f ca="1">+_xlfn.IFNA(VLOOKUP($B204,'Resultados General'!$C$11:$CG$510,MATCH(DH$6,'Resultados General'!$C$10:$CG$10,0),0),"")</f>
        <v>#NAME?</v>
      </c>
      <c r="DI204" s="29" t="str">
        <f t="shared" ca="1" si="291"/>
        <v/>
      </c>
      <c r="DJ204" s="29" t="str">
        <f t="shared" ca="1" si="292"/>
        <v/>
      </c>
      <c r="DK204" s="29" t="e">
        <f ca="1">+_xlfn.IFNA(VLOOKUP($B204,'Resultados General'!$C$11:$CG$510,MATCH(DK$6,'Resultados General'!$C$10:$CG$10,0),0),"")</f>
        <v>#NAME?</v>
      </c>
      <c r="DL204" s="29" t="str">
        <f t="shared" ca="1" si="293"/>
        <v/>
      </c>
      <c r="DM204" s="29" t="str">
        <f t="shared" ca="1" si="294"/>
        <v/>
      </c>
      <c r="DN204" s="29" t="e">
        <f ca="1">+_xlfn.IFNA(VLOOKUP($B204,'Resultados General'!$C$11:$CG$510,MATCH(DN$6,'Resultados General'!$C$10:$CG$10,0),0),"")</f>
        <v>#NAME?</v>
      </c>
      <c r="DO204" s="29" t="str">
        <f t="shared" ca="1" si="295"/>
        <v/>
      </c>
      <c r="DP204" s="29" t="str">
        <f t="shared" ca="1" si="296"/>
        <v/>
      </c>
    </row>
    <row r="205" spans="2:120">
      <c r="B205" s="219" t="str">
        <f>+IF('Resultados General'!C208="","",'Resultados General'!C208)</f>
        <v/>
      </c>
      <c r="C205" s="134" t="e">
        <f ca="1">+_xlfn.IFNA(VLOOKUP('Distribución de puestos'!B205,'Resultados General'!$C$11:$J$510,8,0),"")</f>
        <v>#NAME?</v>
      </c>
      <c r="D205" s="135" t="e">
        <f ca="1">+_xlfn.IFNA(VLOOKUP(B205,'Resultados General'!$C$11:$L$510,10,0),"")</f>
        <v>#NAME?</v>
      </c>
      <c r="E205" s="26" t="s">
        <v>76</v>
      </c>
      <c r="F205" s="26" t="s">
        <v>76</v>
      </c>
      <c r="G205" s="135" t="str">
        <f t="shared" ca="1" si="297"/>
        <v/>
      </c>
      <c r="H205" s="135" t="str">
        <f t="shared" ca="1" si="298"/>
        <v/>
      </c>
      <c r="I205" s="219" t="str">
        <f t="shared" si="299"/>
        <v/>
      </c>
      <c r="J205" s="138"/>
      <c r="M205" s="29" t="e">
        <f ca="1">+_xlfn.IFNA(VLOOKUP($B205,'Resultados General'!$C$11:$CG$510,MATCH(M$6,'Resultados General'!$C$10:$CG$10,0),0),"")</f>
        <v>#NAME?</v>
      </c>
      <c r="N205" s="29" t="str">
        <f t="shared" ca="1" si="225"/>
        <v/>
      </c>
      <c r="O205" s="29" t="str">
        <f t="shared" ca="1" si="226"/>
        <v/>
      </c>
      <c r="P205" s="29" t="e">
        <f ca="1">+_xlfn.IFNA(VLOOKUP($B205,'Resultados General'!$C$11:$CG$510,MATCH(P$6,'Resultados General'!$C$10:$CG$10,0),0),"")</f>
        <v>#NAME?</v>
      </c>
      <c r="Q205" s="29" t="str">
        <f t="shared" ca="1" si="227"/>
        <v/>
      </c>
      <c r="R205" s="29" t="str">
        <f t="shared" ca="1" si="228"/>
        <v/>
      </c>
      <c r="S205" s="29" t="e">
        <f ca="1">+_xlfn.IFNA(VLOOKUP($B205,'Resultados General'!$C$11:$CG$510,MATCH(S$6,'Resultados General'!$C$10:$CG$10,0),0),"")</f>
        <v>#NAME?</v>
      </c>
      <c r="T205" s="29" t="str">
        <f t="shared" ca="1" si="229"/>
        <v/>
      </c>
      <c r="U205" s="29" t="str">
        <f t="shared" ca="1" si="230"/>
        <v/>
      </c>
      <c r="V205" s="29" t="e">
        <f ca="1">+_xlfn.IFNA(VLOOKUP($B205,'Resultados General'!$C$11:$CG$510,MATCH(V$6,'Resultados General'!$C$10:$CG$10,0),0),"")</f>
        <v>#NAME?</v>
      </c>
      <c r="W205" s="29" t="str">
        <f t="shared" ca="1" si="231"/>
        <v/>
      </c>
      <c r="X205" s="29" t="str">
        <f t="shared" ca="1" si="232"/>
        <v/>
      </c>
      <c r="Y205" s="29" t="e">
        <f ca="1">+_xlfn.IFNA(VLOOKUP($B205,'Resultados General'!$C$11:$CG$510,MATCH(Y$6,'Resultados General'!$C$10:$CG$10,0),0),"")</f>
        <v>#NAME?</v>
      </c>
      <c r="Z205" s="29" t="str">
        <f t="shared" ca="1" si="233"/>
        <v/>
      </c>
      <c r="AA205" s="29" t="str">
        <f t="shared" ca="1" si="234"/>
        <v/>
      </c>
      <c r="AB205" s="29" t="e">
        <f ca="1">+_xlfn.IFNA(VLOOKUP($B205,'Resultados General'!$C$11:$CG$510,MATCH(AB$6,'Resultados General'!$C$10:$CG$10,0),0),"")</f>
        <v>#NAME?</v>
      </c>
      <c r="AC205" s="29" t="str">
        <f t="shared" ca="1" si="235"/>
        <v/>
      </c>
      <c r="AD205" s="29" t="str">
        <f t="shared" ca="1" si="236"/>
        <v/>
      </c>
      <c r="AE205" s="29" t="e">
        <f ca="1">+_xlfn.IFNA(VLOOKUP($B205,'Resultados General'!$C$11:$CG$510,MATCH(AE$6,'Resultados General'!$C$10:$CG$10,0),0),"")</f>
        <v>#NAME?</v>
      </c>
      <c r="AF205" s="29" t="str">
        <f t="shared" ca="1" si="237"/>
        <v/>
      </c>
      <c r="AG205" s="29" t="str">
        <f t="shared" ca="1" si="238"/>
        <v/>
      </c>
      <c r="AH205" s="29" t="e">
        <f ca="1">+_xlfn.IFNA(VLOOKUP($B205,'Resultados General'!$C$11:$CG$510,MATCH(AH$6,'Resultados General'!$C$10:$CG$10,0),0),"")</f>
        <v>#NAME?</v>
      </c>
      <c r="AI205" s="29" t="str">
        <f t="shared" ca="1" si="239"/>
        <v/>
      </c>
      <c r="AJ205" s="29" t="str">
        <f t="shared" ca="1" si="240"/>
        <v/>
      </c>
      <c r="AK205" s="29" t="e">
        <f ca="1">+_xlfn.IFNA(VLOOKUP($B205,'Resultados General'!$C$11:$CG$510,MATCH(AK$6,'Resultados General'!$C$10:$CG$10,0),0),"")</f>
        <v>#NAME?</v>
      </c>
      <c r="AL205" s="29" t="str">
        <f t="shared" ca="1" si="241"/>
        <v/>
      </c>
      <c r="AM205" s="29" t="str">
        <f t="shared" ca="1" si="242"/>
        <v/>
      </c>
      <c r="AN205" s="29" t="e">
        <f ca="1">+_xlfn.IFNA(VLOOKUP($B205,'Resultados General'!$C$11:$CG$510,MATCH(AN$6,'Resultados General'!$C$10:$CG$10,0),0),"")</f>
        <v>#NAME?</v>
      </c>
      <c r="AO205" s="29" t="str">
        <f t="shared" ca="1" si="243"/>
        <v/>
      </c>
      <c r="AP205" s="29" t="str">
        <f t="shared" ca="1" si="244"/>
        <v/>
      </c>
      <c r="AQ205" s="29" t="e">
        <f ca="1">+_xlfn.IFNA(VLOOKUP($B205,'Resultados General'!$C$11:$CG$510,MATCH(AQ$6,'Resultados General'!$C$10:$CG$10,0),0),"")</f>
        <v>#NAME?</v>
      </c>
      <c r="AR205" s="29" t="str">
        <f t="shared" ca="1" si="245"/>
        <v/>
      </c>
      <c r="AS205" s="29" t="str">
        <f t="shared" ca="1" si="246"/>
        <v/>
      </c>
      <c r="AT205" s="29" t="e">
        <f ca="1">+_xlfn.IFNA(VLOOKUP($B205,'Resultados General'!$C$11:$CG$510,MATCH(AT$6,'Resultados General'!$C$10:$CG$10,0),0),"")</f>
        <v>#NAME?</v>
      </c>
      <c r="AU205" s="29" t="str">
        <f t="shared" ca="1" si="247"/>
        <v/>
      </c>
      <c r="AV205" s="29" t="str">
        <f t="shared" ca="1" si="248"/>
        <v/>
      </c>
      <c r="AW205" s="29" t="e">
        <f ca="1">+_xlfn.IFNA(VLOOKUP($B205,'Resultados General'!$C$11:$CG$510,MATCH(AW$6,'Resultados General'!$C$10:$CG$10,0),0),"")</f>
        <v>#NAME?</v>
      </c>
      <c r="AX205" s="29" t="str">
        <f t="shared" ca="1" si="249"/>
        <v/>
      </c>
      <c r="AY205" s="29" t="str">
        <f t="shared" ca="1" si="250"/>
        <v/>
      </c>
      <c r="AZ205" s="29" t="e">
        <f ca="1">+_xlfn.IFNA(VLOOKUP($B205,'Resultados General'!$C$11:$CG$510,MATCH(AZ$6,'Resultados General'!$C$10:$CG$10,0),0),"")</f>
        <v>#NAME?</v>
      </c>
      <c r="BA205" s="29" t="str">
        <f t="shared" ca="1" si="251"/>
        <v/>
      </c>
      <c r="BB205" s="29" t="str">
        <f t="shared" ca="1" si="252"/>
        <v/>
      </c>
      <c r="BC205" s="29" t="e">
        <f ca="1">+_xlfn.IFNA(VLOOKUP($B205,'Resultados General'!$C$11:$CG$510,MATCH(BC$6,'Resultados General'!$C$10:$CG$10,0),0),"")</f>
        <v>#NAME?</v>
      </c>
      <c r="BD205" s="29" t="str">
        <f t="shared" ca="1" si="253"/>
        <v/>
      </c>
      <c r="BE205" s="29" t="str">
        <f t="shared" ca="1" si="254"/>
        <v/>
      </c>
      <c r="BF205" s="29" t="e">
        <f ca="1">+_xlfn.IFNA(VLOOKUP($B205,'Resultados General'!$C$11:$CG$510,MATCH(BF$6,'Resultados General'!$C$10:$CG$10,0),0),"")</f>
        <v>#NAME?</v>
      </c>
      <c r="BG205" s="29" t="str">
        <f t="shared" ca="1" si="255"/>
        <v/>
      </c>
      <c r="BH205" s="29" t="str">
        <f t="shared" ca="1" si="256"/>
        <v/>
      </c>
      <c r="BI205" s="29" t="e">
        <f ca="1">+_xlfn.IFNA(VLOOKUP($B205,'Resultados General'!$C$11:$CG$510,MATCH(BI$6,'Resultados General'!$C$10:$CG$10,0),0),"")</f>
        <v>#NAME?</v>
      </c>
      <c r="BJ205" s="29" t="str">
        <f t="shared" ca="1" si="257"/>
        <v/>
      </c>
      <c r="BK205" s="29" t="str">
        <f t="shared" ca="1" si="258"/>
        <v/>
      </c>
      <c r="BL205" s="29" t="e">
        <f ca="1">+_xlfn.IFNA(VLOOKUP($B205,'Resultados General'!$C$11:$CG$510,MATCH(BL$6,'Resultados General'!$C$10:$CG$10,0),0),"")</f>
        <v>#NAME?</v>
      </c>
      <c r="BM205" s="29" t="str">
        <f t="shared" ca="1" si="259"/>
        <v/>
      </c>
      <c r="BN205" s="29" t="str">
        <f t="shared" ca="1" si="260"/>
        <v/>
      </c>
      <c r="BO205" s="29" t="e">
        <f ca="1">+_xlfn.IFNA(VLOOKUP($B205,'Resultados General'!$C$11:$CG$510,MATCH(BO$6,'Resultados General'!$C$10:$CG$10,0),0),"")</f>
        <v>#NAME?</v>
      </c>
      <c r="BP205" s="29" t="str">
        <f t="shared" ca="1" si="261"/>
        <v/>
      </c>
      <c r="BQ205" s="29" t="str">
        <f t="shared" ca="1" si="262"/>
        <v/>
      </c>
      <c r="BR205" s="29" t="e">
        <f ca="1">+_xlfn.IFNA(VLOOKUP($B205,'Resultados General'!$C$11:$CG$510,MATCH(BR$6,'Resultados General'!$C$10:$CG$10,0),0),"")</f>
        <v>#NAME?</v>
      </c>
      <c r="BS205" s="29" t="str">
        <f t="shared" ca="1" si="263"/>
        <v/>
      </c>
      <c r="BT205" s="29" t="str">
        <f t="shared" ca="1" si="264"/>
        <v/>
      </c>
      <c r="BU205" s="29" t="e">
        <f ca="1">+_xlfn.IFNA(VLOOKUP($B205,'Resultados General'!$C$11:$CG$510,MATCH(BU$6,'Resultados General'!$C$10:$CG$10,0),0),"")</f>
        <v>#NAME?</v>
      </c>
      <c r="BV205" s="29" t="str">
        <f t="shared" ca="1" si="265"/>
        <v/>
      </c>
      <c r="BW205" s="29" t="str">
        <f t="shared" ca="1" si="266"/>
        <v/>
      </c>
      <c r="BX205" s="29" t="e">
        <f ca="1">+_xlfn.IFNA(VLOOKUP($B205,'Resultados General'!$C$11:$CG$510,MATCH(BX$6,'Resultados General'!$C$10:$CG$10,0),0),"")</f>
        <v>#NAME?</v>
      </c>
      <c r="BY205" s="29" t="str">
        <f t="shared" ca="1" si="267"/>
        <v/>
      </c>
      <c r="BZ205" s="29" t="str">
        <f t="shared" ca="1" si="268"/>
        <v/>
      </c>
      <c r="CA205" s="29" t="e">
        <f ca="1">+_xlfn.IFNA(VLOOKUP($B205,'Resultados General'!$C$11:$CG$510,MATCH(CA$6,'Resultados General'!$C$10:$CG$10,0),0),"")</f>
        <v>#NAME?</v>
      </c>
      <c r="CB205" s="29" t="str">
        <f t="shared" ca="1" si="269"/>
        <v/>
      </c>
      <c r="CC205" s="29" t="str">
        <f t="shared" ca="1" si="270"/>
        <v/>
      </c>
      <c r="CD205" s="29" t="e">
        <f ca="1">+_xlfn.IFNA(VLOOKUP($B205,'Resultados General'!$C$11:$CG$510,MATCH(CD$6,'Resultados General'!$C$10:$CG$10,0),0),"")</f>
        <v>#NAME?</v>
      </c>
      <c r="CE205" s="29" t="str">
        <f t="shared" ca="1" si="271"/>
        <v/>
      </c>
      <c r="CF205" s="29" t="str">
        <f t="shared" ca="1" si="272"/>
        <v/>
      </c>
      <c r="CG205" s="29" t="e">
        <f ca="1">+_xlfn.IFNA(VLOOKUP($B205,'Resultados General'!$C$11:$CG$510,MATCH(CG$6,'Resultados General'!$C$10:$CG$10,0),0),"")</f>
        <v>#NAME?</v>
      </c>
      <c r="CH205" s="29" t="str">
        <f t="shared" ca="1" si="273"/>
        <v/>
      </c>
      <c r="CI205" s="29" t="str">
        <f t="shared" ca="1" si="274"/>
        <v/>
      </c>
      <c r="CJ205" s="29" t="e">
        <f ca="1">+_xlfn.IFNA(VLOOKUP($B205,'Resultados General'!$C$11:$CG$510,MATCH(CJ$6,'Resultados General'!$C$10:$CG$10,0),0),"")</f>
        <v>#NAME?</v>
      </c>
      <c r="CK205" s="29" t="str">
        <f t="shared" ca="1" si="275"/>
        <v/>
      </c>
      <c r="CL205" s="29" t="str">
        <f t="shared" ca="1" si="276"/>
        <v/>
      </c>
      <c r="CM205" s="29" t="e">
        <f ca="1">+_xlfn.IFNA(VLOOKUP($B205,'Resultados General'!$C$11:$CG$510,MATCH(CM$6,'Resultados General'!$C$10:$CG$10,0),0),"")</f>
        <v>#NAME?</v>
      </c>
      <c r="CN205" s="29" t="str">
        <f t="shared" ca="1" si="277"/>
        <v/>
      </c>
      <c r="CO205" s="29" t="str">
        <f t="shared" ca="1" si="278"/>
        <v/>
      </c>
      <c r="CP205" s="29" t="e">
        <f ca="1">+_xlfn.IFNA(VLOOKUP($B205,'Resultados General'!$C$11:$CG$510,MATCH(CP$6,'Resultados General'!$C$10:$CG$10,0),0),"")</f>
        <v>#NAME?</v>
      </c>
      <c r="CQ205" s="29" t="str">
        <f t="shared" ca="1" si="279"/>
        <v/>
      </c>
      <c r="CR205" s="29" t="str">
        <f t="shared" ca="1" si="280"/>
        <v/>
      </c>
      <c r="CS205" s="29" t="e">
        <f ca="1">+_xlfn.IFNA(VLOOKUP($B205,'Resultados General'!$C$11:$CG$510,MATCH(CS$6,'Resultados General'!$C$10:$CG$10,0),0),"")</f>
        <v>#NAME?</v>
      </c>
      <c r="CT205" s="29" t="str">
        <f t="shared" ca="1" si="281"/>
        <v/>
      </c>
      <c r="CU205" s="29" t="str">
        <f t="shared" ca="1" si="282"/>
        <v/>
      </c>
      <c r="CV205" s="29" t="e">
        <f ca="1">+_xlfn.IFNA(VLOOKUP($B205,'Resultados General'!$C$11:$CG$510,MATCH(CV$6,'Resultados General'!$C$10:$CG$10,0),0),"")</f>
        <v>#NAME?</v>
      </c>
      <c r="CW205" s="29" t="str">
        <f t="shared" ca="1" si="283"/>
        <v/>
      </c>
      <c r="CX205" s="29" t="str">
        <f t="shared" ca="1" si="284"/>
        <v/>
      </c>
      <c r="CY205" s="29" t="e">
        <f ca="1">+_xlfn.IFNA(VLOOKUP($B205,'Resultados General'!$C$11:$CG$510,MATCH(CY$6,'Resultados General'!$C$10:$CG$10,0),0),"")</f>
        <v>#NAME?</v>
      </c>
      <c r="CZ205" s="29" t="str">
        <f t="shared" ca="1" si="285"/>
        <v/>
      </c>
      <c r="DA205" s="29" t="str">
        <f t="shared" ca="1" si="286"/>
        <v/>
      </c>
      <c r="DB205" s="29" t="e">
        <f ca="1">+_xlfn.IFNA(VLOOKUP($B205,'Resultados General'!$C$11:$CG$510,MATCH(DB$6,'Resultados General'!$C$10:$CG$10,0),0),"")</f>
        <v>#NAME?</v>
      </c>
      <c r="DC205" s="29" t="str">
        <f t="shared" ca="1" si="287"/>
        <v/>
      </c>
      <c r="DD205" s="29" t="str">
        <f t="shared" ca="1" si="288"/>
        <v/>
      </c>
      <c r="DE205" s="29" t="e">
        <f ca="1">+_xlfn.IFNA(VLOOKUP($B205,'Resultados General'!$C$11:$CG$510,MATCH(DE$6,'Resultados General'!$C$10:$CG$10,0),0),"")</f>
        <v>#NAME?</v>
      </c>
      <c r="DF205" s="29" t="str">
        <f t="shared" ca="1" si="289"/>
        <v/>
      </c>
      <c r="DG205" s="29" t="str">
        <f t="shared" ca="1" si="290"/>
        <v/>
      </c>
      <c r="DH205" s="29" t="e">
        <f ca="1">+_xlfn.IFNA(VLOOKUP($B205,'Resultados General'!$C$11:$CG$510,MATCH(DH$6,'Resultados General'!$C$10:$CG$10,0),0),"")</f>
        <v>#NAME?</v>
      </c>
      <c r="DI205" s="29" t="str">
        <f t="shared" ca="1" si="291"/>
        <v/>
      </c>
      <c r="DJ205" s="29" t="str">
        <f t="shared" ca="1" si="292"/>
        <v/>
      </c>
      <c r="DK205" s="29" t="e">
        <f ca="1">+_xlfn.IFNA(VLOOKUP($B205,'Resultados General'!$C$11:$CG$510,MATCH(DK$6,'Resultados General'!$C$10:$CG$10,0),0),"")</f>
        <v>#NAME?</v>
      </c>
      <c r="DL205" s="29" t="str">
        <f t="shared" ca="1" si="293"/>
        <v/>
      </c>
      <c r="DM205" s="29" t="str">
        <f t="shared" ca="1" si="294"/>
        <v/>
      </c>
      <c r="DN205" s="29" t="e">
        <f ca="1">+_xlfn.IFNA(VLOOKUP($B205,'Resultados General'!$C$11:$CG$510,MATCH(DN$6,'Resultados General'!$C$10:$CG$10,0),0),"")</f>
        <v>#NAME?</v>
      </c>
      <c r="DO205" s="29" t="str">
        <f t="shared" ca="1" si="295"/>
        <v/>
      </c>
      <c r="DP205" s="29" t="str">
        <f t="shared" ca="1" si="296"/>
        <v/>
      </c>
    </row>
    <row r="206" spans="2:120">
      <c r="B206" s="219" t="str">
        <f>+IF('Resultados General'!C209="","",'Resultados General'!C209)</f>
        <v/>
      </c>
      <c r="C206" s="134" t="e">
        <f ca="1">+_xlfn.IFNA(VLOOKUP('Distribución de puestos'!B206,'Resultados General'!$C$11:$J$510,8,0),"")</f>
        <v>#NAME?</v>
      </c>
      <c r="D206" s="135" t="e">
        <f ca="1">+_xlfn.IFNA(VLOOKUP(B206,'Resultados General'!$C$11:$L$510,10,0),"")</f>
        <v>#NAME?</v>
      </c>
      <c r="E206" s="26" t="s">
        <v>76</v>
      </c>
      <c r="F206" s="26" t="s">
        <v>76</v>
      </c>
      <c r="G206" s="135" t="str">
        <f t="shared" ca="1" si="297"/>
        <v/>
      </c>
      <c r="H206" s="135" t="str">
        <f t="shared" ca="1" si="298"/>
        <v/>
      </c>
      <c r="I206" s="219" t="str">
        <f t="shared" si="299"/>
        <v/>
      </c>
      <c r="J206" s="138"/>
      <c r="M206" s="29" t="e">
        <f ca="1">+_xlfn.IFNA(VLOOKUP($B206,'Resultados General'!$C$11:$CG$510,MATCH(M$6,'Resultados General'!$C$10:$CG$10,0),0),"")</f>
        <v>#NAME?</v>
      </c>
      <c r="N206" s="29" t="str">
        <f t="shared" ca="1" si="225"/>
        <v/>
      </c>
      <c r="O206" s="29" t="str">
        <f t="shared" ca="1" si="226"/>
        <v/>
      </c>
      <c r="P206" s="29" t="e">
        <f ca="1">+_xlfn.IFNA(VLOOKUP($B206,'Resultados General'!$C$11:$CG$510,MATCH(P$6,'Resultados General'!$C$10:$CG$10,0),0),"")</f>
        <v>#NAME?</v>
      </c>
      <c r="Q206" s="29" t="str">
        <f t="shared" ca="1" si="227"/>
        <v/>
      </c>
      <c r="R206" s="29" t="str">
        <f t="shared" ca="1" si="228"/>
        <v/>
      </c>
      <c r="S206" s="29" t="e">
        <f ca="1">+_xlfn.IFNA(VLOOKUP($B206,'Resultados General'!$C$11:$CG$510,MATCH(S$6,'Resultados General'!$C$10:$CG$10,0),0),"")</f>
        <v>#NAME?</v>
      </c>
      <c r="T206" s="29" t="str">
        <f t="shared" ca="1" si="229"/>
        <v/>
      </c>
      <c r="U206" s="29" t="str">
        <f t="shared" ca="1" si="230"/>
        <v/>
      </c>
      <c r="V206" s="29" t="e">
        <f ca="1">+_xlfn.IFNA(VLOOKUP($B206,'Resultados General'!$C$11:$CG$510,MATCH(V$6,'Resultados General'!$C$10:$CG$10,0),0),"")</f>
        <v>#NAME?</v>
      </c>
      <c r="W206" s="29" t="str">
        <f t="shared" ca="1" si="231"/>
        <v/>
      </c>
      <c r="X206" s="29" t="str">
        <f t="shared" ca="1" si="232"/>
        <v/>
      </c>
      <c r="Y206" s="29" t="e">
        <f ca="1">+_xlfn.IFNA(VLOOKUP($B206,'Resultados General'!$C$11:$CG$510,MATCH(Y$6,'Resultados General'!$C$10:$CG$10,0),0),"")</f>
        <v>#NAME?</v>
      </c>
      <c r="Z206" s="29" t="str">
        <f t="shared" ca="1" si="233"/>
        <v/>
      </c>
      <c r="AA206" s="29" t="str">
        <f t="shared" ca="1" si="234"/>
        <v/>
      </c>
      <c r="AB206" s="29" t="e">
        <f ca="1">+_xlfn.IFNA(VLOOKUP($B206,'Resultados General'!$C$11:$CG$510,MATCH(AB$6,'Resultados General'!$C$10:$CG$10,0),0),"")</f>
        <v>#NAME?</v>
      </c>
      <c r="AC206" s="29" t="str">
        <f t="shared" ca="1" si="235"/>
        <v/>
      </c>
      <c r="AD206" s="29" t="str">
        <f t="shared" ca="1" si="236"/>
        <v/>
      </c>
      <c r="AE206" s="29" t="e">
        <f ca="1">+_xlfn.IFNA(VLOOKUP($B206,'Resultados General'!$C$11:$CG$510,MATCH(AE$6,'Resultados General'!$C$10:$CG$10,0),0),"")</f>
        <v>#NAME?</v>
      </c>
      <c r="AF206" s="29" t="str">
        <f t="shared" ca="1" si="237"/>
        <v/>
      </c>
      <c r="AG206" s="29" t="str">
        <f t="shared" ca="1" si="238"/>
        <v/>
      </c>
      <c r="AH206" s="29" t="e">
        <f ca="1">+_xlfn.IFNA(VLOOKUP($B206,'Resultados General'!$C$11:$CG$510,MATCH(AH$6,'Resultados General'!$C$10:$CG$10,0),0),"")</f>
        <v>#NAME?</v>
      </c>
      <c r="AI206" s="29" t="str">
        <f t="shared" ca="1" si="239"/>
        <v/>
      </c>
      <c r="AJ206" s="29" t="str">
        <f t="shared" ca="1" si="240"/>
        <v/>
      </c>
      <c r="AK206" s="29" t="e">
        <f ca="1">+_xlfn.IFNA(VLOOKUP($B206,'Resultados General'!$C$11:$CG$510,MATCH(AK$6,'Resultados General'!$C$10:$CG$10,0),0),"")</f>
        <v>#NAME?</v>
      </c>
      <c r="AL206" s="29" t="str">
        <f t="shared" ca="1" si="241"/>
        <v/>
      </c>
      <c r="AM206" s="29" t="str">
        <f t="shared" ca="1" si="242"/>
        <v/>
      </c>
      <c r="AN206" s="29" t="e">
        <f ca="1">+_xlfn.IFNA(VLOOKUP($B206,'Resultados General'!$C$11:$CG$510,MATCH(AN$6,'Resultados General'!$C$10:$CG$10,0),0),"")</f>
        <v>#NAME?</v>
      </c>
      <c r="AO206" s="29" t="str">
        <f t="shared" ca="1" si="243"/>
        <v/>
      </c>
      <c r="AP206" s="29" t="str">
        <f t="shared" ca="1" si="244"/>
        <v/>
      </c>
      <c r="AQ206" s="29" t="e">
        <f ca="1">+_xlfn.IFNA(VLOOKUP($B206,'Resultados General'!$C$11:$CG$510,MATCH(AQ$6,'Resultados General'!$C$10:$CG$10,0),0),"")</f>
        <v>#NAME?</v>
      </c>
      <c r="AR206" s="29" t="str">
        <f t="shared" ca="1" si="245"/>
        <v/>
      </c>
      <c r="AS206" s="29" t="str">
        <f t="shared" ca="1" si="246"/>
        <v/>
      </c>
      <c r="AT206" s="29" t="e">
        <f ca="1">+_xlfn.IFNA(VLOOKUP($B206,'Resultados General'!$C$11:$CG$510,MATCH(AT$6,'Resultados General'!$C$10:$CG$10,0),0),"")</f>
        <v>#NAME?</v>
      </c>
      <c r="AU206" s="29" t="str">
        <f t="shared" ca="1" si="247"/>
        <v/>
      </c>
      <c r="AV206" s="29" t="str">
        <f t="shared" ca="1" si="248"/>
        <v/>
      </c>
      <c r="AW206" s="29" t="e">
        <f ca="1">+_xlfn.IFNA(VLOOKUP($B206,'Resultados General'!$C$11:$CG$510,MATCH(AW$6,'Resultados General'!$C$10:$CG$10,0),0),"")</f>
        <v>#NAME?</v>
      </c>
      <c r="AX206" s="29" t="str">
        <f t="shared" ca="1" si="249"/>
        <v/>
      </c>
      <c r="AY206" s="29" t="str">
        <f t="shared" ca="1" si="250"/>
        <v/>
      </c>
      <c r="AZ206" s="29" t="e">
        <f ca="1">+_xlfn.IFNA(VLOOKUP($B206,'Resultados General'!$C$11:$CG$510,MATCH(AZ$6,'Resultados General'!$C$10:$CG$10,0),0),"")</f>
        <v>#NAME?</v>
      </c>
      <c r="BA206" s="29" t="str">
        <f t="shared" ca="1" si="251"/>
        <v/>
      </c>
      <c r="BB206" s="29" t="str">
        <f t="shared" ca="1" si="252"/>
        <v/>
      </c>
      <c r="BC206" s="29" t="e">
        <f ca="1">+_xlfn.IFNA(VLOOKUP($B206,'Resultados General'!$C$11:$CG$510,MATCH(BC$6,'Resultados General'!$C$10:$CG$10,0),0),"")</f>
        <v>#NAME?</v>
      </c>
      <c r="BD206" s="29" t="str">
        <f t="shared" ca="1" si="253"/>
        <v/>
      </c>
      <c r="BE206" s="29" t="str">
        <f t="shared" ca="1" si="254"/>
        <v/>
      </c>
      <c r="BF206" s="29" t="e">
        <f ca="1">+_xlfn.IFNA(VLOOKUP($B206,'Resultados General'!$C$11:$CG$510,MATCH(BF$6,'Resultados General'!$C$10:$CG$10,0),0),"")</f>
        <v>#NAME?</v>
      </c>
      <c r="BG206" s="29" t="str">
        <f t="shared" ca="1" si="255"/>
        <v/>
      </c>
      <c r="BH206" s="29" t="str">
        <f t="shared" ca="1" si="256"/>
        <v/>
      </c>
      <c r="BI206" s="29" t="e">
        <f ca="1">+_xlfn.IFNA(VLOOKUP($B206,'Resultados General'!$C$11:$CG$510,MATCH(BI$6,'Resultados General'!$C$10:$CG$10,0),0),"")</f>
        <v>#NAME?</v>
      </c>
      <c r="BJ206" s="29" t="str">
        <f t="shared" ca="1" si="257"/>
        <v/>
      </c>
      <c r="BK206" s="29" t="str">
        <f t="shared" ca="1" si="258"/>
        <v/>
      </c>
      <c r="BL206" s="29" t="e">
        <f ca="1">+_xlfn.IFNA(VLOOKUP($B206,'Resultados General'!$C$11:$CG$510,MATCH(BL$6,'Resultados General'!$C$10:$CG$10,0),0),"")</f>
        <v>#NAME?</v>
      </c>
      <c r="BM206" s="29" t="str">
        <f t="shared" ca="1" si="259"/>
        <v/>
      </c>
      <c r="BN206" s="29" t="str">
        <f t="shared" ca="1" si="260"/>
        <v/>
      </c>
      <c r="BO206" s="29" t="e">
        <f ca="1">+_xlfn.IFNA(VLOOKUP($B206,'Resultados General'!$C$11:$CG$510,MATCH(BO$6,'Resultados General'!$C$10:$CG$10,0),0),"")</f>
        <v>#NAME?</v>
      </c>
      <c r="BP206" s="29" t="str">
        <f t="shared" ca="1" si="261"/>
        <v/>
      </c>
      <c r="BQ206" s="29" t="str">
        <f t="shared" ca="1" si="262"/>
        <v/>
      </c>
      <c r="BR206" s="29" t="e">
        <f ca="1">+_xlfn.IFNA(VLOOKUP($B206,'Resultados General'!$C$11:$CG$510,MATCH(BR$6,'Resultados General'!$C$10:$CG$10,0),0),"")</f>
        <v>#NAME?</v>
      </c>
      <c r="BS206" s="29" t="str">
        <f t="shared" ca="1" si="263"/>
        <v/>
      </c>
      <c r="BT206" s="29" t="str">
        <f t="shared" ca="1" si="264"/>
        <v/>
      </c>
      <c r="BU206" s="29" t="e">
        <f ca="1">+_xlfn.IFNA(VLOOKUP($B206,'Resultados General'!$C$11:$CG$510,MATCH(BU$6,'Resultados General'!$C$10:$CG$10,0),0),"")</f>
        <v>#NAME?</v>
      </c>
      <c r="BV206" s="29" t="str">
        <f t="shared" ca="1" si="265"/>
        <v/>
      </c>
      <c r="BW206" s="29" t="str">
        <f t="shared" ca="1" si="266"/>
        <v/>
      </c>
      <c r="BX206" s="29" t="e">
        <f ca="1">+_xlfn.IFNA(VLOOKUP($B206,'Resultados General'!$C$11:$CG$510,MATCH(BX$6,'Resultados General'!$C$10:$CG$10,0),0),"")</f>
        <v>#NAME?</v>
      </c>
      <c r="BY206" s="29" t="str">
        <f t="shared" ca="1" si="267"/>
        <v/>
      </c>
      <c r="BZ206" s="29" t="str">
        <f t="shared" ca="1" si="268"/>
        <v/>
      </c>
      <c r="CA206" s="29" t="e">
        <f ca="1">+_xlfn.IFNA(VLOOKUP($B206,'Resultados General'!$C$11:$CG$510,MATCH(CA$6,'Resultados General'!$C$10:$CG$10,0),0),"")</f>
        <v>#NAME?</v>
      </c>
      <c r="CB206" s="29" t="str">
        <f t="shared" ca="1" si="269"/>
        <v/>
      </c>
      <c r="CC206" s="29" t="str">
        <f t="shared" ca="1" si="270"/>
        <v/>
      </c>
      <c r="CD206" s="29" t="e">
        <f ca="1">+_xlfn.IFNA(VLOOKUP($B206,'Resultados General'!$C$11:$CG$510,MATCH(CD$6,'Resultados General'!$C$10:$CG$10,0),0),"")</f>
        <v>#NAME?</v>
      </c>
      <c r="CE206" s="29" t="str">
        <f t="shared" ca="1" si="271"/>
        <v/>
      </c>
      <c r="CF206" s="29" t="str">
        <f t="shared" ca="1" si="272"/>
        <v/>
      </c>
      <c r="CG206" s="29" t="e">
        <f ca="1">+_xlfn.IFNA(VLOOKUP($B206,'Resultados General'!$C$11:$CG$510,MATCH(CG$6,'Resultados General'!$C$10:$CG$10,0),0),"")</f>
        <v>#NAME?</v>
      </c>
      <c r="CH206" s="29" t="str">
        <f t="shared" ca="1" si="273"/>
        <v/>
      </c>
      <c r="CI206" s="29" t="str">
        <f t="shared" ca="1" si="274"/>
        <v/>
      </c>
      <c r="CJ206" s="29" t="e">
        <f ca="1">+_xlfn.IFNA(VLOOKUP($B206,'Resultados General'!$C$11:$CG$510,MATCH(CJ$6,'Resultados General'!$C$10:$CG$10,0),0),"")</f>
        <v>#NAME?</v>
      </c>
      <c r="CK206" s="29" t="str">
        <f t="shared" ca="1" si="275"/>
        <v/>
      </c>
      <c r="CL206" s="29" t="str">
        <f t="shared" ca="1" si="276"/>
        <v/>
      </c>
      <c r="CM206" s="29" t="e">
        <f ca="1">+_xlfn.IFNA(VLOOKUP($B206,'Resultados General'!$C$11:$CG$510,MATCH(CM$6,'Resultados General'!$C$10:$CG$10,0),0),"")</f>
        <v>#NAME?</v>
      </c>
      <c r="CN206" s="29" t="str">
        <f t="shared" ca="1" si="277"/>
        <v/>
      </c>
      <c r="CO206" s="29" t="str">
        <f t="shared" ca="1" si="278"/>
        <v/>
      </c>
      <c r="CP206" s="29" t="e">
        <f ca="1">+_xlfn.IFNA(VLOOKUP($B206,'Resultados General'!$C$11:$CG$510,MATCH(CP$6,'Resultados General'!$C$10:$CG$10,0),0),"")</f>
        <v>#NAME?</v>
      </c>
      <c r="CQ206" s="29" t="str">
        <f t="shared" ca="1" si="279"/>
        <v/>
      </c>
      <c r="CR206" s="29" t="str">
        <f t="shared" ca="1" si="280"/>
        <v/>
      </c>
      <c r="CS206" s="29" t="e">
        <f ca="1">+_xlfn.IFNA(VLOOKUP($B206,'Resultados General'!$C$11:$CG$510,MATCH(CS$6,'Resultados General'!$C$10:$CG$10,0),0),"")</f>
        <v>#NAME?</v>
      </c>
      <c r="CT206" s="29" t="str">
        <f t="shared" ca="1" si="281"/>
        <v/>
      </c>
      <c r="CU206" s="29" t="str">
        <f t="shared" ca="1" si="282"/>
        <v/>
      </c>
      <c r="CV206" s="29" t="e">
        <f ca="1">+_xlfn.IFNA(VLOOKUP($B206,'Resultados General'!$C$11:$CG$510,MATCH(CV$6,'Resultados General'!$C$10:$CG$10,0),0),"")</f>
        <v>#NAME?</v>
      </c>
      <c r="CW206" s="29" t="str">
        <f t="shared" ca="1" si="283"/>
        <v/>
      </c>
      <c r="CX206" s="29" t="str">
        <f t="shared" ca="1" si="284"/>
        <v/>
      </c>
      <c r="CY206" s="29" t="e">
        <f ca="1">+_xlfn.IFNA(VLOOKUP($B206,'Resultados General'!$C$11:$CG$510,MATCH(CY$6,'Resultados General'!$C$10:$CG$10,0),0),"")</f>
        <v>#NAME?</v>
      </c>
      <c r="CZ206" s="29" t="str">
        <f t="shared" ca="1" si="285"/>
        <v/>
      </c>
      <c r="DA206" s="29" t="str">
        <f t="shared" ca="1" si="286"/>
        <v/>
      </c>
      <c r="DB206" s="29" t="e">
        <f ca="1">+_xlfn.IFNA(VLOOKUP($B206,'Resultados General'!$C$11:$CG$510,MATCH(DB$6,'Resultados General'!$C$10:$CG$10,0),0),"")</f>
        <v>#NAME?</v>
      </c>
      <c r="DC206" s="29" t="str">
        <f t="shared" ca="1" si="287"/>
        <v/>
      </c>
      <c r="DD206" s="29" t="str">
        <f t="shared" ca="1" si="288"/>
        <v/>
      </c>
      <c r="DE206" s="29" t="e">
        <f ca="1">+_xlfn.IFNA(VLOOKUP($B206,'Resultados General'!$C$11:$CG$510,MATCH(DE$6,'Resultados General'!$C$10:$CG$10,0),0),"")</f>
        <v>#NAME?</v>
      </c>
      <c r="DF206" s="29" t="str">
        <f t="shared" ca="1" si="289"/>
        <v/>
      </c>
      <c r="DG206" s="29" t="str">
        <f t="shared" ca="1" si="290"/>
        <v/>
      </c>
      <c r="DH206" s="29" t="e">
        <f ca="1">+_xlfn.IFNA(VLOOKUP($B206,'Resultados General'!$C$11:$CG$510,MATCH(DH$6,'Resultados General'!$C$10:$CG$10,0),0),"")</f>
        <v>#NAME?</v>
      </c>
      <c r="DI206" s="29" t="str">
        <f t="shared" ca="1" si="291"/>
        <v/>
      </c>
      <c r="DJ206" s="29" t="str">
        <f t="shared" ca="1" si="292"/>
        <v/>
      </c>
      <c r="DK206" s="29" t="e">
        <f ca="1">+_xlfn.IFNA(VLOOKUP($B206,'Resultados General'!$C$11:$CG$510,MATCH(DK$6,'Resultados General'!$C$10:$CG$10,0),0),"")</f>
        <v>#NAME?</v>
      </c>
      <c r="DL206" s="29" t="str">
        <f t="shared" ca="1" si="293"/>
        <v/>
      </c>
      <c r="DM206" s="29" t="str">
        <f t="shared" ca="1" si="294"/>
        <v/>
      </c>
      <c r="DN206" s="29" t="e">
        <f ca="1">+_xlfn.IFNA(VLOOKUP($B206,'Resultados General'!$C$11:$CG$510,MATCH(DN$6,'Resultados General'!$C$10:$CG$10,0),0),"")</f>
        <v>#NAME?</v>
      </c>
      <c r="DO206" s="29" t="str">
        <f t="shared" ca="1" si="295"/>
        <v/>
      </c>
      <c r="DP206" s="29" t="str">
        <f t="shared" ca="1" si="296"/>
        <v/>
      </c>
    </row>
    <row r="207" spans="2:120">
      <c r="B207" s="219" t="str">
        <f>+IF('Resultados General'!C210="","",'Resultados General'!C210)</f>
        <v/>
      </c>
      <c r="C207" s="134" t="e">
        <f ca="1">+_xlfn.IFNA(VLOOKUP('Distribución de puestos'!B207,'Resultados General'!$C$11:$J$510,8,0),"")</f>
        <v>#NAME?</v>
      </c>
      <c r="D207" s="135" t="e">
        <f ca="1">+_xlfn.IFNA(VLOOKUP(B207,'Resultados General'!$C$11:$L$510,10,0),"")</f>
        <v>#NAME?</v>
      </c>
      <c r="E207" s="26" t="s">
        <v>76</v>
      </c>
      <c r="F207" s="26" t="s">
        <v>76</v>
      </c>
      <c r="G207" s="135" t="str">
        <f t="shared" ca="1" si="297"/>
        <v/>
      </c>
      <c r="H207" s="135" t="str">
        <f t="shared" ca="1" si="298"/>
        <v/>
      </c>
      <c r="I207" s="219" t="str">
        <f t="shared" si="299"/>
        <v/>
      </c>
      <c r="J207" s="138"/>
      <c r="M207" s="29" t="e">
        <f ca="1">+_xlfn.IFNA(VLOOKUP($B207,'Resultados General'!$C$11:$CG$510,MATCH(M$6,'Resultados General'!$C$10:$CG$10,0),0),"")</f>
        <v>#NAME?</v>
      </c>
      <c r="N207" s="29" t="str">
        <f t="shared" ca="1" si="225"/>
        <v/>
      </c>
      <c r="O207" s="29" t="str">
        <f t="shared" ca="1" si="226"/>
        <v/>
      </c>
      <c r="P207" s="29" t="e">
        <f ca="1">+_xlfn.IFNA(VLOOKUP($B207,'Resultados General'!$C$11:$CG$510,MATCH(P$6,'Resultados General'!$C$10:$CG$10,0),0),"")</f>
        <v>#NAME?</v>
      </c>
      <c r="Q207" s="29" t="str">
        <f t="shared" ca="1" si="227"/>
        <v/>
      </c>
      <c r="R207" s="29" t="str">
        <f t="shared" ca="1" si="228"/>
        <v/>
      </c>
      <c r="S207" s="29" t="e">
        <f ca="1">+_xlfn.IFNA(VLOOKUP($B207,'Resultados General'!$C$11:$CG$510,MATCH(S$6,'Resultados General'!$C$10:$CG$10,0),0),"")</f>
        <v>#NAME?</v>
      </c>
      <c r="T207" s="29" t="str">
        <f t="shared" ca="1" si="229"/>
        <v/>
      </c>
      <c r="U207" s="29" t="str">
        <f t="shared" ca="1" si="230"/>
        <v/>
      </c>
      <c r="V207" s="29" t="e">
        <f ca="1">+_xlfn.IFNA(VLOOKUP($B207,'Resultados General'!$C$11:$CG$510,MATCH(V$6,'Resultados General'!$C$10:$CG$10,0),0),"")</f>
        <v>#NAME?</v>
      </c>
      <c r="W207" s="29" t="str">
        <f t="shared" ca="1" si="231"/>
        <v/>
      </c>
      <c r="X207" s="29" t="str">
        <f t="shared" ca="1" si="232"/>
        <v/>
      </c>
      <c r="Y207" s="29" t="e">
        <f ca="1">+_xlfn.IFNA(VLOOKUP($B207,'Resultados General'!$C$11:$CG$510,MATCH(Y$6,'Resultados General'!$C$10:$CG$10,0),0),"")</f>
        <v>#NAME?</v>
      </c>
      <c r="Z207" s="29" t="str">
        <f t="shared" ca="1" si="233"/>
        <v/>
      </c>
      <c r="AA207" s="29" t="str">
        <f t="shared" ca="1" si="234"/>
        <v/>
      </c>
      <c r="AB207" s="29" t="e">
        <f ca="1">+_xlfn.IFNA(VLOOKUP($B207,'Resultados General'!$C$11:$CG$510,MATCH(AB$6,'Resultados General'!$C$10:$CG$10,0),0),"")</f>
        <v>#NAME?</v>
      </c>
      <c r="AC207" s="29" t="str">
        <f t="shared" ca="1" si="235"/>
        <v/>
      </c>
      <c r="AD207" s="29" t="str">
        <f t="shared" ca="1" si="236"/>
        <v/>
      </c>
      <c r="AE207" s="29" t="e">
        <f ca="1">+_xlfn.IFNA(VLOOKUP($B207,'Resultados General'!$C$11:$CG$510,MATCH(AE$6,'Resultados General'!$C$10:$CG$10,0),0),"")</f>
        <v>#NAME?</v>
      </c>
      <c r="AF207" s="29" t="str">
        <f t="shared" ca="1" si="237"/>
        <v/>
      </c>
      <c r="AG207" s="29" t="str">
        <f t="shared" ca="1" si="238"/>
        <v/>
      </c>
      <c r="AH207" s="29" t="e">
        <f ca="1">+_xlfn.IFNA(VLOOKUP($B207,'Resultados General'!$C$11:$CG$510,MATCH(AH$6,'Resultados General'!$C$10:$CG$10,0),0),"")</f>
        <v>#NAME?</v>
      </c>
      <c r="AI207" s="29" t="str">
        <f t="shared" ca="1" si="239"/>
        <v/>
      </c>
      <c r="AJ207" s="29" t="str">
        <f t="shared" ca="1" si="240"/>
        <v/>
      </c>
      <c r="AK207" s="29" t="e">
        <f ca="1">+_xlfn.IFNA(VLOOKUP($B207,'Resultados General'!$C$11:$CG$510,MATCH(AK$6,'Resultados General'!$C$10:$CG$10,0),0),"")</f>
        <v>#NAME?</v>
      </c>
      <c r="AL207" s="29" t="str">
        <f t="shared" ca="1" si="241"/>
        <v/>
      </c>
      <c r="AM207" s="29" t="str">
        <f t="shared" ca="1" si="242"/>
        <v/>
      </c>
      <c r="AN207" s="29" t="e">
        <f ca="1">+_xlfn.IFNA(VLOOKUP($B207,'Resultados General'!$C$11:$CG$510,MATCH(AN$6,'Resultados General'!$C$10:$CG$10,0),0),"")</f>
        <v>#NAME?</v>
      </c>
      <c r="AO207" s="29" t="str">
        <f t="shared" ca="1" si="243"/>
        <v/>
      </c>
      <c r="AP207" s="29" t="str">
        <f t="shared" ca="1" si="244"/>
        <v/>
      </c>
      <c r="AQ207" s="29" t="e">
        <f ca="1">+_xlfn.IFNA(VLOOKUP($B207,'Resultados General'!$C$11:$CG$510,MATCH(AQ$6,'Resultados General'!$C$10:$CG$10,0),0),"")</f>
        <v>#NAME?</v>
      </c>
      <c r="AR207" s="29" t="str">
        <f t="shared" ca="1" si="245"/>
        <v/>
      </c>
      <c r="AS207" s="29" t="str">
        <f t="shared" ca="1" si="246"/>
        <v/>
      </c>
      <c r="AT207" s="29" t="e">
        <f ca="1">+_xlfn.IFNA(VLOOKUP($B207,'Resultados General'!$C$11:$CG$510,MATCH(AT$6,'Resultados General'!$C$10:$CG$10,0),0),"")</f>
        <v>#NAME?</v>
      </c>
      <c r="AU207" s="29" t="str">
        <f t="shared" ca="1" si="247"/>
        <v/>
      </c>
      <c r="AV207" s="29" t="str">
        <f t="shared" ca="1" si="248"/>
        <v/>
      </c>
      <c r="AW207" s="29" t="e">
        <f ca="1">+_xlfn.IFNA(VLOOKUP($B207,'Resultados General'!$C$11:$CG$510,MATCH(AW$6,'Resultados General'!$C$10:$CG$10,0),0),"")</f>
        <v>#NAME?</v>
      </c>
      <c r="AX207" s="29" t="str">
        <f t="shared" ca="1" si="249"/>
        <v/>
      </c>
      <c r="AY207" s="29" t="str">
        <f t="shared" ca="1" si="250"/>
        <v/>
      </c>
      <c r="AZ207" s="29" t="e">
        <f ca="1">+_xlfn.IFNA(VLOOKUP($B207,'Resultados General'!$C$11:$CG$510,MATCH(AZ$6,'Resultados General'!$C$10:$CG$10,0),0),"")</f>
        <v>#NAME?</v>
      </c>
      <c r="BA207" s="29" t="str">
        <f t="shared" ca="1" si="251"/>
        <v/>
      </c>
      <c r="BB207" s="29" t="str">
        <f t="shared" ca="1" si="252"/>
        <v/>
      </c>
      <c r="BC207" s="29" t="e">
        <f ca="1">+_xlfn.IFNA(VLOOKUP($B207,'Resultados General'!$C$11:$CG$510,MATCH(BC$6,'Resultados General'!$C$10:$CG$10,0),0),"")</f>
        <v>#NAME?</v>
      </c>
      <c r="BD207" s="29" t="str">
        <f t="shared" ca="1" si="253"/>
        <v/>
      </c>
      <c r="BE207" s="29" t="str">
        <f t="shared" ca="1" si="254"/>
        <v/>
      </c>
      <c r="BF207" s="29" t="e">
        <f ca="1">+_xlfn.IFNA(VLOOKUP($B207,'Resultados General'!$C$11:$CG$510,MATCH(BF$6,'Resultados General'!$C$10:$CG$10,0),0),"")</f>
        <v>#NAME?</v>
      </c>
      <c r="BG207" s="29" t="str">
        <f t="shared" ca="1" si="255"/>
        <v/>
      </c>
      <c r="BH207" s="29" t="str">
        <f t="shared" ca="1" si="256"/>
        <v/>
      </c>
      <c r="BI207" s="29" t="e">
        <f ca="1">+_xlfn.IFNA(VLOOKUP($B207,'Resultados General'!$C$11:$CG$510,MATCH(BI$6,'Resultados General'!$C$10:$CG$10,0),0),"")</f>
        <v>#NAME?</v>
      </c>
      <c r="BJ207" s="29" t="str">
        <f t="shared" ca="1" si="257"/>
        <v/>
      </c>
      <c r="BK207" s="29" t="str">
        <f t="shared" ca="1" si="258"/>
        <v/>
      </c>
      <c r="BL207" s="29" t="e">
        <f ca="1">+_xlfn.IFNA(VLOOKUP($B207,'Resultados General'!$C$11:$CG$510,MATCH(BL$6,'Resultados General'!$C$10:$CG$10,0),0),"")</f>
        <v>#NAME?</v>
      </c>
      <c r="BM207" s="29" t="str">
        <f t="shared" ca="1" si="259"/>
        <v/>
      </c>
      <c r="BN207" s="29" t="str">
        <f t="shared" ca="1" si="260"/>
        <v/>
      </c>
      <c r="BO207" s="29" t="e">
        <f ca="1">+_xlfn.IFNA(VLOOKUP($B207,'Resultados General'!$C$11:$CG$510,MATCH(BO$6,'Resultados General'!$C$10:$CG$10,0),0),"")</f>
        <v>#NAME?</v>
      </c>
      <c r="BP207" s="29" t="str">
        <f t="shared" ca="1" si="261"/>
        <v/>
      </c>
      <c r="BQ207" s="29" t="str">
        <f t="shared" ca="1" si="262"/>
        <v/>
      </c>
      <c r="BR207" s="29" t="e">
        <f ca="1">+_xlfn.IFNA(VLOOKUP($B207,'Resultados General'!$C$11:$CG$510,MATCH(BR$6,'Resultados General'!$C$10:$CG$10,0),0),"")</f>
        <v>#NAME?</v>
      </c>
      <c r="BS207" s="29" t="str">
        <f t="shared" ca="1" si="263"/>
        <v/>
      </c>
      <c r="BT207" s="29" t="str">
        <f t="shared" ca="1" si="264"/>
        <v/>
      </c>
      <c r="BU207" s="29" t="e">
        <f ca="1">+_xlfn.IFNA(VLOOKUP($B207,'Resultados General'!$C$11:$CG$510,MATCH(BU$6,'Resultados General'!$C$10:$CG$10,0),0),"")</f>
        <v>#NAME?</v>
      </c>
      <c r="BV207" s="29" t="str">
        <f t="shared" ca="1" si="265"/>
        <v/>
      </c>
      <c r="BW207" s="29" t="str">
        <f t="shared" ca="1" si="266"/>
        <v/>
      </c>
      <c r="BX207" s="29" t="e">
        <f ca="1">+_xlfn.IFNA(VLOOKUP($B207,'Resultados General'!$C$11:$CG$510,MATCH(BX$6,'Resultados General'!$C$10:$CG$10,0),0),"")</f>
        <v>#NAME?</v>
      </c>
      <c r="BY207" s="29" t="str">
        <f t="shared" ca="1" si="267"/>
        <v/>
      </c>
      <c r="BZ207" s="29" t="str">
        <f t="shared" ca="1" si="268"/>
        <v/>
      </c>
      <c r="CA207" s="29" t="e">
        <f ca="1">+_xlfn.IFNA(VLOOKUP($B207,'Resultados General'!$C$11:$CG$510,MATCH(CA$6,'Resultados General'!$C$10:$CG$10,0),0),"")</f>
        <v>#NAME?</v>
      </c>
      <c r="CB207" s="29" t="str">
        <f t="shared" ca="1" si="269"/>
        <v/>
      </c>
      <c r="CC207" s="29" t="str">
        <f t="shared" ca="1" si="270"/>
        <v/>
      </c>
      <c r="CD207" s="29" t="e">
        <f ca="1">+_xlfn.IFNA(VLOOKUP($B207,'Resultados General'!$C$11:$CG$510,MATCH(CD$6,'Resultados General'!$C$10:$CG$10,0),0),"")</f>
        <v>#NAME?</v>
      </c>
      <c r="CE207" s="29" t="str">
        <f t="shared" ca="1" si="271"/>
        <v/>
      </c>
      <c r="CF207" s="29" t="str">
        <f t="shared" ca="1" si="272"/>
        <v/>
      </c>
      <c r="CG207" s="29" t="e">
        <f ca="1">+_xlfn.IFNA(VLOOKUP($B207,'Resultados General'!$C$11:$CG$510,MATCH(CG$6,'Resultados General'!$C$10:$CG$10,0),0),"")</f>
        <v>#NAME?</v>
      </c>
      <c r="CH207" s="29" t="str">
        <f t="shared" ca="1" si="273"/>
        <v/>
      </c>
      <c r="CI207" s="29" t="str">
        <f t="shared" ca="1" si="274"/>
        <v/>
      </c>
      <c r="CJ207" s="29" t="e">
        <f ca="1">+_xlfn.IFNA(VLOOKUP($B207,'Resultados General'!$C$11:$CG$510,MATCH(CJ$6,'Resultados General'!$C$10:$CG$10,0),0),"")</f>
        <v>#NAME?</v>
      </c>
      <c r="CK207" s="29" t="str">
        <f t="shared" ca="1" si="275"/>
        <v/>
      </c>
      <c r="CL207" s="29" t="str">
        <f t="shared" ca="1" si="276"/>
        <v/>
      </c>
      <c r="CM207" s="29" t="e">
        <f ca="1">+_xlfn.IFNA(VLOOKUP($B207,'Resultados General'!$C$11:$CG$510,MATCH(CM$6,'Resultados General'!$C$10:$CG$10,0),0),"")</f>
        <v>#NAME?</v>
      </c>
      <c r="CN207" s="29" t="str">
        <f t="shared" ca="1" si="277"/>
        <v/>
      </c>
      <c r="CO207" s="29" t="str">
        <f t="shared" ca="1" si="278"/>
        <v/>
      </c>
      <c r="CP207" s="29" t="e">
        <f ca="1">+_xlfn.IFNA(VLOOKUP($B207,'Resultados General'!$C$11:$CG$510,MATCH(CP$6,'Resultados General'!$C$10:$CG$10,0),0),"")</f>
        <v>#NAME?</v>
      </c>
      <c r="CQ207" s="29" t="str">
        <f t="shared" ca="1" si="279"/>
        <v/>
      </c>
      <c r="CR207" s="29" t="str">
        <f t="shared" ca="1" si="280"/>
        <v/>
      </c>
      <c r="CS207" s="29" t="e">
        <f ca="1">+_xlfn.IFNA(VLOOKUP($B207,'Resultados General'!$C$11:$CG$510,MATCH(CS$6,'Resultados General'!$C$10:$CG$10,0),0),"")</f>
        <v>#NAME?</v>
      </c>
      <c r="CT207" s="29" t="str">
        <f t="shared" ca="1" si="281"/>
        <v/>
      </c>
      <c r="CU207" s="29" t="str">
        <f t="shared" ca="1" si="282"/>
        <v/>
      </c>
      <c r="CV207" s="29" t="e">
        <f ca="1">+_xlfn.IFNA(VLOOKUP($B207,'Resultados General'!$C$11:$CG$510,MATCH(CV$6,'Resultados General'!$C$10:$CG$10,0),0),"")</f>
        <v>#NAME?</v>
      </c>
      <c r="CW207" s="29" t="str">
        <f t="shared" ca="1" si="283"/>
        <v/>
      </c>
      <c r="CX207" s="29" t="str">
        <f t="shared" ca="1" si="284"/>
        <v/>
      </c>
      <c r="CY207" s="29" t="e">
        <f ca="1">+_xlfn.IFNA(VLOOKUP($B207,'Resultados General'!$C$11:$CG$510,MATCH(CY$6,'Resultados General'!$C$10:$CG$10,0),0),"")</f>
        <v>#NAME?</v>
      </c>
      <c r="CZ207" s="29" t="str">
        <f t="shared" ca="1" si="285"/>
        <v/>
      </c>
      <c r="DA207" s="29" t="str">
        <f t="shared" ca="1" si="286"/>
        <v/>
      </c>
      <c r="DB207" s="29" t="e">
        <f ca="1">+_xlfn.IFNA(VLOOKUP($B207,'Resultados General'!$C$11:$CG$510,MATCH(DB$6,'Resultados General'!$C$10:$CG$10,0),0),"")</f>
        <v>#NAME?</v>
      </c>
      <c r="DC207" s="29" t="str">
        <f t="shared" ca="1" si="287"/>
        <v/>
      </c>
      <c r="DD207" s="29" t="str">
        <f t="shared" ca="1" si="288"/>
        <v/>
      </c>
      <c r="DE207" s="29" t="e">
        <f ca="1">+_xlfn.IFNA(VLOOKUP($B207,'Resultados General'!$C$11:$CG$510,MATCH(DE$6,'Resultados General'!$C$10:$CG$10,0),0),"")</f>
        <v>#NAME?</v>
      </c>
      <c r="DF207" s="29" t="str">
        <f t="shared" ca="1" si="289"/>
        <v/>
      </c>
      <c r="DG207" s="29" t="str">
        <f t="shared" ca="1" si="290"/>
        <v/>
      </c>
      <c r="DH207" s="29" t="e">
        <f ca="1">+_xlfn.IFNA(VLOOKUP($B207,'Resultados General'!$C$11:$CG$510,MATCH(DH$6,'Resultados General'!$C$10:$CG$10,0),0),"")</f>
        <v>#NAME?</v>
      </c>
      <c r="DI207" s="29" t="str">
        <f t="shared" ca="1" si="291"/>
        <v/>
      </c>
      <c r="DJ207" s="29" t="str">
        <f t="shared" ca="1" si="292"/>
        <v/>
      </c>
      <c r="DK207" s="29" t="e">
        <f ca="1">+_xlfn.IFNA(VLOOKUP($B207,'Resultados General'!$C$11:$CG$510,MATCH(DK$6,'Resultados General'!$C$10:$CG$10,0),0),"")</f>
        <v>#NAME?</v>
      </c>
      <c r="DL207" s="29" t="str">
        <f t="shared" ca="1" si="293"/>
        <v/>
      </c>
      <c r="DM207" s="29" t="str">
        <f t="shared" ca="1" si="294"/>
        <v/>
      </c>
      <c r="DN207" s="29" t="e">
        <f ca="1">+_xlfn.IFNA(VLOOKUP($B207,'Resultados General'!$C$11:$CG$510,MATCH(DN$6,'Resultados General'!$C$10:$CG$10,0),0),"")</f>
        <v>#NAME?</v>
      </c>
      <c r="DO207" s="29" t="str">
        <f t="shared" ca="1" si="295"/>
        <v/>
      </c>
      <c r="DP207" s="29" t="str">
        <f t="shared" ca="1" si="296"/>
        <v/>
      </c>
    </row>
    <row r="208" spans="2:120">
      <c r="B208" s="219" t="str">
        <f>+IF('Resultados General'!C211="","",'Resultados General'!C211)</f>
        <v/>
      </c>
      <c r="C208" s="134" t="e">
        <f ca="1">+_xlfn.IFNA(VLOOKUP('Distribución de puestos'!B208,'Resultados General'!$C$11:$J$510,8,0),"")</f>
        <v>#NAME?</v>
      </c>
      <c r="D208" s="135" t="e">
        <f ca="1">+_xlfn.IFNA(VLOOKUP(B208,'Resultados General'!$C$11:$L$510,10,0),"")</f>
        <v>#NAME?</v>
      </c>
      <c r="E208" s="26" t="s">
        <v>76</v>
      </c>
      <c r="F208" s="26" t="s">
        <v>76</v>
      </c>
      <c r="G208" s="135" t="str">
        <f t="shared" ca="1" si="297"/>
        <v/>
      </c>
      <c r="H208" s="135" t="str">
        <f t="shared" ca="1" si="298"/>
        <v/>
      </c>
      <c r="I208" s="219" t="str">
        <f t="shared" si="299"/>
        <v/>
      </c>
      <c r="J208" s="138"/>
      <c r="M208" s="29" t="e">
        <f ca="1">+_xlfn.IFNA(VLOOKUP($B208,'Resultados General'!$C$11:$CG$510,MATCH(M$6,'Resultados General'!$C$10:$CG$10,0),0),"")</f>
        <v>#NAME?</v>
      </c>
      <c r="N208" s="29" t="str">
        <f t="shared" ca="1" si="225"/>
        <v/>
      </c>
      <c r="O208" s="29" t="str">
        <f t="shared" ca="1" si="226"/>
        <v/>
      </c>
      <c r="P208" s="29" t="e">
        <f ca="1">+_xlfn.IFNA(VLOOKUP($B208,'Resultados General'!$C$11:$CG$510,MATCH(P$6,'Resultados General'!$C$10:$CG$10,0),0),"")</f>
        <v>#NAME?</v>
      </c>
      <c r="Q208" s="29" t="str">
        <f t="shared" ca="1" si="227"/>
        <v/>
      </c>
      <c r="R208" s="29" t="str">
        <f t="shared" ca="1" si="228"/>
        <v/>
      </c>
      <c r="S208" s="29" t="e">
        <f ca="1">+_xlfn.IFNA(VLOOKUP($B208,'Resultados General'!$C$11:$CG$510,MATCH(S$6,'Resultados General'!$C$10:$CG$10,0),0),"")</f>
        <v>#NAME?</v>
      </c>
      <c r="T208" s="29" t="str">
        <f t="shared" ca="1" si="229"/>
        <v/>
      </c>
      <c r="U208" s="29" t="str">
        <f t="shared" ca="1" si="230"/>
        <v/>
      </c>
      <c r="V208" s="29" t="e">
        <f ca="1">+_xlfn.IFNA(VLOOKUP($B208,'Resultados General'!$C$11:$CG$510,MATCH(V$6,'Resultados General'!$C$10:$CG$10,0),0),"")</f>
        <v>#NAME?</v>
      </c>
      <c r="W208" s="29" t="str">
        <f t="shared" ca="1" si="231"/>
        <v/>
      </c>
      <c r="X208" s="29" t="str">
        <f t="shared" ca="1" si="232"/>
        <v/>
      </c>
      <c r="Y208" s="29" t="e">
        <f ca="1">+_xlfn.IFNA(VLOOKUP($B208,'Resultados General'!$C$11:$CG$510,MATCH(Y$6,'Resultados General'!$C$10:$CG$10,0),0),"")</f>
        <v>#NAME?</v>
      </c>
      <c r="Z208" s="29" t="str">
        <f t="shared" ca="1" si="233"/>
        <v/>
      </c>
      <c r="AA208" s="29" t="str">
        <f t="shared" ca="1" si="234"/>
        <v/>
      </c>
      <c r="AB208" s="29" t="e">
        <f ca="1">+_xlfn.IFNA(VLOOKUP($B208,'Resultados General'!$C$11:$CG$510,MATCH(AB$6,'Resultados General'!$C$10:$CG$10,0),0),"")</f>
        <v>#NAME?</v>
      </c>
      <c r="AC208" s="29" t="str">
        <f t="shared" ca="1" si="235"/>
        <v/>
      </c>
      <c r="AD208" s="29" t="str">
        <f t="shared" ca="1" si="236"/>
        <v/>
      </c>
      <c r="AE208" s="29" t="e">
        <f ca="1">+_xlfn.IFNA(VLOOKUP($B208,'Resultados General'!$C$11:$CG$510,MATCH(AE$6,'Resultados General'!$C$10:$CG$10,0),0),"")</f>
        <v>#NAME?</v>
      </c>
      <c r="AF208" s="29" t="str">
        <f t="shared" ca="1" si="237"/>
        <v/>
      </c>
      <c r="AG208" s="29" t="str">
        <f t="shared" ca="1" si="238"/>
        <v/>
      </c>
      <c r="AH208" s="29" t="e">
        <f ca="1">+_xlfn.IFNA(VLOOKUP($B208,'Resultados General'!$C$11:$CG$510,MATCH(AH$6,'Resultados General'!$C$10:$CG$10,0),0),"")</f>
        <v>#NAME?</v>
      </c>
      <c r="AI208" s="29" t="str">
        <f t="shared" ca="1" si="239"/>
        <v/>
      </c>
      <c r="AJ208" s="29" t="str">
        <f t="shared" ca="1" si="240"/>
        <v/>
      </c>
      <c r="AK208" s="29" t="e">
        <f ca="1">+_xlfn.IFNA(VLOOKUP($B208,'Resultados General'!$C$11:$CG$510,MATCH(AK$6,'Resultados General'!$C$10:$CG$10,0),0),"")</f>
        <v>#NAME?</v>
      </c>
      <c r="AL208" s="29" t="str">
        <f t="shared" ca="1" si="241"/>
        <v/>
      </c>
      <c r="AM208" s="29" t="str">
        <f t="shared" ca="1" si="242"/>
        <v/>
      </c>
      <c r="AN208" s="29" t="e">
        <f ca="1">+_xlfn.IFNA(VLOOKUP($B208,'Resultados General'!$C$11:$CG$510,MATCH(AN$6,'Resultados General'!$C$10:$CG$10,0),0),"")</f>
        <v>#NAME?</v>
      </c>
      <c r="AO208" s="29" t="str">
        <f t="shared" ca="1" si="243"/>
        <v/>
      </c>
      <c r="AP208" s="29" t="str">
        <f t="shared" ca="1" si="244"/>
        <v/>
      </c>
      <c r="AQ208" s="29" t="e">
        <f ca="1">+_xlfn.IFNA(VLOOKUP($B208,'Resultados General'!$C$11:$CG$510,MATCH(AQ$6,'Resultados General'!$C$10:$CG$10,0),0),"")</f>
        <v>#NAME?</v>
      </c>
      <c r="AR208" s="29" t="str">
        <f t="shared" ca="1" si="245"/>
        <v/>
      </c>
      <c r="AS208" s="29" t="str">
        <f t="shared" ca="1" si="246"/>
        <v/>
      </c>
      <c r="AT208" s="29" t="e">
        <f ca="1">+_xlfn.IFNA(VLOOKUP($B208,'Resultados General'!$C$11:$CG$510,MATCH(AT$6,'Resultados General'!$C$10:$CG$10,0),0),"")</f>
        <v>#NAME?</v>
      </c>
      <c r="AU208" s="29" t="str">
        <f t="shared" ca="1" si="247"/>
        <v/>
      </c>
      <c r="AV208" s="29" t="str">
        <f t="shared" ca="1" si="248"/>
        <v/>
      </c>
      <c r="AW208" s="29" t="e">
        <f ca="1">+_xlfn.IFNA(VLOOKUP($B208,'Resultados General'!$C$11:$CG$510,MATCH(AW$6,'Resultados General'!$C$10:$CG$10,0),0),"")</f>
        <v>#NAME?</v>
      </c>
      <c r="AX208" s="29" t="str">
        <f t="shared" ca="1" si="249"/>
        <v/>
      </c>
      <c r="AY208" s="29" t="str">
        <f t="shared" ca="1" si="250"/>
        <v/>
      </c>
      <c r="AZ208" s="29" t="e">
        <f ca="1">+_xlfn.IFNA(VLOOKUP($B208,'Resultados General'!$C$11:$CG$510,MATCH(AZ$6,'Resultados General'!$C$10:$CG$10,0),0),"")</f>
        <v>#NAME?</v>
      </c>
      <c r="BA208" s="29" t="str">
        <f t="shared" ca="1" si="251"/>
        <v/>
      </c>
      <c r="BB208" s="29" t="str">
        <f t="shared" ca="1" si="252"/>
        <v/>
      </c>
      <c r="BC208" s="29" t="e">
        <f ca="1">+_xlfn.IFNA(VLOOKUP($B208,'Resultados General'!$C$11:$CG$510,MATCH(BC$6,'Resultados General'!$C$10:$CG$10,0),0),"")</f>
        <v>#NAME?</v>
      </c>
      <c r="BD208" s="29" t="str">
        <f t="shared" ca="1" si="253"/>
        <v/>
      </c>
      <c r="BE208" s="29" t="str">
        <f t="shared" ca="1" si="254"/>
        <v/>
      </c>
      <c r="BF208" s="29" t="e">
        <f ca="1">+_xlfn.IFNA(VLOOKUP($B208,'Resultados General'!$C$11:$CG$510,MATCH(BF$6,'Resultados General'!$C$10:$CG$10,0),0),"")</f>
        <v>#NAME?</v>
      </c>
      <c r="BG208" s="29" t="str">
        <f t="shared" ca="1" si="255"/>
        <v/>
      </c>
      <c r="BH208" s="29" t="str">
        <f t="shared" ca="1" si="256"/>
        <v/>
      </c>
      <c r="BI208" s="29" t="e">
        <f ca="1">+_xlfn.IFNA(VLOOKUP($B208,'Resultados General'!$C$11:$CG$510,MATCH(BI$6,'Resultados General'!$C$10:$CG$10,0),0),"")</f>
        <v>#NAME?</v>
      </c>
      <c r="BJ208" s="29" t="str">
        <f t="shared" ca="1" si="257"/>
        <v/>
      </c>
      <c r="BK208" s="29" t="str">
        <f t="shared" ca="1" si="258"/>
        <v/>
      </c>
      <c r="BL208" s="29" t="e">
        <f ca="1">+_xlfn.IFNA(VLOOKUP($B208,'Resultados General'!$C$11:$CG$510,MATCH(BL$6,'Resultados General'!$C$10:$CG$10,0),0),"")</f>
        <v>#NAME?</v>
      </c>
      <c r="BM208" s="29" t="str">
        <f t="shared" ca="1" si="259"/>
        <v/>
      </c>
      <c r="BN208" s="29" t="str">
        <f t="shared" ca="1" si="260"/>
        <v/>
      </c>
      <c r="BO208" s="29" t="e">
        <f ca="1">+_xlfn.IFNA(VLOOKUP($B208,'Resultados General'!$C$11:$CG$510,MATCH(BO$6,'Resultados General'!$C$10:$CG$10,0),0),"")</f>
        <v>#NAME?</v>
      </c>
      <c r="BP208" s="29" t="str">
        <f t="shared" ca="1" si="261"/>
        <v/>
      </c>
      <c r="BQ208" s="29" t="str">
        <f t="shared" ca="1" si="262"/>
        <v/>
      </c>
      <c r="BR208" s="29" t="e">
        <f ca="1">+_xlfn.IFNA(VLOOKUP($B208,'Resultados General'!$C$11:$CG$510,MATCH(BR$6,'Resultados General'!$C$10:$CG$10,0),0),"")</f>
        <v>#NAME?</v>
      </c>
      <c r="BS208" s="29" t="str">
        <f t="shared" ca="1" si="263"/>
        <v/>
      </c>
      <c r="BT208" s="29" t="str">
        <f t="shared" ca="1" si="264"/>
        <v/>
      </c>
      <c r="BU208" s="29" t="e">
        <f ca="1">+_xlfn.IFNA(VLOOKUP($B208,'Resultados General'!$C$11:$CG$510,MATCH(BU$6,'Resultados General'!$C$10:$CG$10,0),0),"")</f>
        <v>#NAME?</v>
      </c>
      <c r="BV208" s="29" t="str">
        <f t="shared" ca="1" si="265"/>
        <v/>
      </c>
      <c r="BW208" s="29" t="str">
        <f t="shared" ca="1" si="266"/>
        <v/>
      </c>
      <c r="BX208" s="29" t="e">
        <f ca="1">+_xlfn.IFNA(VLOOKUP($B208,'Resultados General'!$C$11:$CG$510,MATCH(BX$6,'Resultados General'!$C$10:$CG$10,0),0),"")</f>
        <v>#NAME?</v>
      </c>
      <c r="BY208" s="29" t="str">
        <f t="shared" ca="1" si="267"/>
        <v/>
      </c>
      <c r="BZ208" s="29" t="str">
        <f t="shared" ca="1" si="268"/>
        <v/>
      </c>
      <c r="CA208" s="29" t="e">
        <f ca="1">+_xlfn.IFNA(VLOOKUP($B208,'Resultados General'!$C$11:$CG$510,MATCH(CA$6,'Resultados General'!$C$10:$CG$10,0),0),"")</f>
        <v>#NAME?</v>
      </c>
      <c r="CB208" s="29" t="str">
        <f t="shared" ca="1" si="269"/>
        <v/>
      </c>
      <c r="CC208" s="29" t="str">
        <f t="shared" ca="1" si="270"/>
        <v/>
      </c>
      <c r="CD208" s="29" t="e">
        <f ca="1">+_xlfn.IFNA(VLOOKUP($B208,'Resultados General'!$C$11:$CG$510,MATCH(CD$6,'Resultados General'!$C$10:$CG$10,0),0),"")</f>
        <v>#NAME?</v>
      </c>
      <c r="CE208" s="29" t="str">
        <f t="shared" ca="1" si="271"/>
        <v/>
      </c>
      <c r="CF208" s="29" t="str">
        <f t="shared" ca="1" si="272"/>
        <v/>
      </c>
      <c r="CG208" s="29" t="e">
        <f ca="1">+_xlfn.IFNA(VLOOKUP($B208,'Resultados General'!$C$11:$CG$510,MATCH(CG$6,'Resultados General'!$C$10:$CG$10,0),0),"")</f>
        <v>#NAME?</v>
      </c>
      <c r="CH208" s="29" t="str">
        <f t="shared" ca="1" si="273"/>
        <v/>
      </c>
      <c r="CI208" s="29" t="str">
        <f t="shared" ca="1" si="274"/>
        <v/>
      </c>
      <c r="CJ208" s="29" t="e">
        <f ca="1">+_xlfn.IFNA(VLOOKUP($B208,'Resultados General'!$C$11:$CG$510,MATCH(CJ$6,'Resultados General'!$C$10:$CG$10,0),0),"")</f>
        <v>#NAME?</v>
      </c>
      <c r="CK208" s="29" t="str">
        <f t="shared" ca="1" si="275"/>
        <v/>
      </c>
      <c r="CL208" s="29" t="str">
        <f t="shared" ca="1" si="276"/>
        <v/>
      </c>
      <c r="CM208" s="29" t="e">
        <f ca="1">+_xlfn.IFNA(VLOOKUP($B208,'Resultados General'!$C$11:$CG$510,MATCH(CM$6,'Resultados General'!$C$10:$CG$10,0),0),"")</f>
        <v>#NAME?</v>
      </c>
      <c r="CN208" s="29" t="str">
        <f t="shared" ca="1" si="277"/>
        <v/>
      </c>
      <c r="CO208" s="29" t="str">
        <f t="shared" ca="1" si="278"/>
        <v/>
      </c>
      <c r="CP208" s="29" t="e">
        <f ca="1">+_xlfn.IFNA(VLOOKUP($B208,'Resultados General'!$C$11:$CG$510,MATCH(CP$6,'Resultados General'!$C$10:$CG$10,0),0),"")</f>
        <v>#NAME?</v>
      </c>
      <c r="CQ208" s="29" t="str">
        <f t="shared" ca="1" si="279"/>
        <v/>
      </c>
      <c r="CR208" s="29" t="str">
        <f t="shared" ca="1" si="280"/>
        <v/>
      </c>
      <c r="CS208" s="29" t="e">
        <f ca="1">+_xlfn.IFNA(VLOOKUP($B208,'Resultados General'!$C$11:$CG$510,MATCH(CS$6,'Resultados General'!$C$10:$CG$10,0),0),"")</f>
        <v>#NAME?</v>
      </c>
      <c r="CT208" s="29" t="str">
        <f t="shared" ca="1" si="281"/>
        <v/>
      </c>
      <c r="CU208" s="29" t="str">
        <f t="shared" ca="1" si="282"/>
        <v/>
      </c>
      <c r="CV208" s="29" t="e">
        <f ca="1">+_xlfn.IFNA(VLOOKUP($B208,'Resultados General'!$C$11:$CG$510,MATCH(CV$6,'Resultados General'!$C$10:$CG$10,0),0),"")</f>
        <v>#NAME?</v>
      </c>
      <c r="CW208" s="29" t="str">
        <f t="shared" ca="1" si="283"/>
        <v/>
      </c>
      <c r="CX208" s="29" t="str">
        <f t="shared" ca="1" si="284"/>
        <v/>
      </c>
      <c r="CY208" s="29" t="e">
        <f ca="1">+_xlfn.IFNA(VLOOKUP($B208,'Resultados General'!$C$11:$CG$510,MATCH(CY$6,'Resultados General'!$C$10:$CG$10,0),0),"")</f>
        <v>#NAME?</v>
      </c>
      <c r="CZ208" s="29" t="str">
        <f t="shared" ca="1" si="285"/>
        <v/>
      </c>
      <c r="DA208" s="29" t="str">
        <f t="shared" ca="1" si="286"/>
        <v/>
      </c>
      <c r="DB208" s="29" t="e">
        <f ca="1">+_xlfn.IFNA(VLOOKUP($B208,'Resultados General'!$C$11:$CG$510,MATCH(DB$6,'Resultados General'!$C$10:$CG$10,0),0),"")</f>
        <v>#NAME?</v>
      </c>
      <c r="DC208" s="29" t="str">
        <f t="shared" ca="1" si="287"/>
        <v/>
      </c>
      <c r="DD208" s="29" t="str">
        <f t="shared" ca="1" si="288"/>
        <v/>
      </c>
      <c r="DE208" s="29" t="e">
        <f ca="1">+_xlfn.IFNA(VLOOKUP($B208,'Resultados General'!$C$11:$CG$510,MATCH(DE$6,'Resultados General'!$C$10:$CG$10,0),0),"")</f>
        <v>#NAME?</v>
      </c>
      <c r="DF208" s="29" t="str">
        <f t="shared" ca="1" si="289"/>
        <v/>
      </c>
      <c r="DG208" s="29" t="str">
        <f t="shared" ca="1" si="290"/>
        <v/>
      </c>
      <c r="DH208" s="29" t="e">
        <f ca="1">+_xlfn.IFNA(VLOOKUP($B208,'Resultados General'!$C$11:$CG$510,MATCH(DH$6,'Resultados General'!$C$10:$CG$10,0),0),"")</f>
        <v>#NAME?</v>
      </c>
      <c r="DI208" s="29" t="str">
        <f t="shared" ca="1" si="291"/>
        <v/>
      </c>
      <c r="DJ208" s="29" t="str">
        <f t="shared" ca="1" si="292"/>
        <v/>
      </c>
      <c r="DK208" s="29" t="e">
        <f ca="1">+_xlfn.IFNA(VLOOKUP($B208,'Resultados General'!$C$11:$CG$510,MATCH(DK$6,'Resultados General'!$C$10:$CG$10,0),0),"")</f>
        <v>#NAME?</v>
      </c>
      <c r="DL208" s="29" t="str">
        <f t="shared" ca="1" si="293"/>
        <v/>
      </c>
      <c r="DM208" s="29" t="str">
        <f t="shared" ca="1" si="294"/>
        <v/>
      </c>
      <c r="DN208" s="29" t="e">
        <f ca="1">+_xlfn.IFNA(VLOOKUP($B208,'Resultados General'!$C$11:$CG$510,MATCH(DN$6,'Resultados General'!$C$10:$CG$10,0),0),"")</f>
        <v>#NAME?</v>
      </c>
      <c r="DO208" s="29" t="str">
        <f t="shared" ca="1" si="295"/>
        <v/>
      </c>
      <c r="DP208" s="29" t="str">
        <f t="shared" ca="1" si="296"/>
        <v/>
      </c>
    </row>
    <row r="209" spans="2:120">
      <c r="B209" s="219" t="str">
        <f>+IF('Resultados General'!C212="","",'Resultados General'!C212)</f>
        <v/>
      </c>
      <c r="C209" s="134" t="e">
        <f ca="1">+_xlfn.IFNA(VLOOKUP('Distribución de puestos'!B209,'Resultados General'!$C$11:$J$510,8,0),"")</f>
        <v>#NAME?</v>
      </c>
      <c r="D209" s="135" t="e">
        <f ca="1">+_xlfn.IFNA(VLOOKUP(B209,'Resultados General'!$C$11:$L$510,10,0),"")</f>
        <v>#NAME?</v>
      </c>
      <c r="E209" s="26" t="s">
        <v>76</v>
      </c>
      <c r="F209" s="26" t="s">
        <v>76</v>
      </c>
      <c r="G209" s="135" t="str">
        <f t="shared" ca="1" si="297"/>
        <v/>
      </c>
      <c r="H209" s="135" t="str">
        <f t="shared" ca="1" si="298"/>
        <v/>
      </c>
      <c r="I209" s="219" t="str">
        <f t="shared" si="299"/>
        <v/>
      </c>
      <c r="J209" s="138"/>
      <c r="M209" s="29" t="e">
        <f ca="1">+_xlfn.IFNA(VLOOKUP($B209,'Resultados General'!$C$11:$CG$510,MATCH(M$6,'Resultados General'!$C$10:$CG$10,0),0),"")</f>
        <v>#NAME?</v>
      </c>
      <c r="N209" s="29" t="str">
        <f t="shared" ca="1" si="225"/>
        <v/>
      </c>
      <c r="O209" s="29" t="str">
        <f t="shared" ca="1" si="226"/>
        <v/>
      </c>
      <c r="P209" s="29" t="e">
        <f ca="1">+_xlfn.IFNA(VLOOKUP($B209,'Resultados General'!$C$11:$CG$510,MATCH(P$6,'Resultados General'!$C$10:$CG$10,0),0),"")</f>
        <v>#NAME?</v>
      </c>
      <c r="Q209" s="29" t="str">
        <f t="shared" ca="1" si="227"/>
        <v/>
      </c>
      <c r="R209" s="29" t="str">
        <f t="shared" ca="1" si="228"/>
        <v/>
      </c>
      <c r="S209" s="29" t="e">
        <f ca="1">+_xlfn.IFNA(VLOOKUP($B209,'Resultados General'!$C$11:$CG$510,MATCH(S$6,'Resultados General'!$C$10:$CG$10,0),0),"")</f>
        <v>#NAME?</v>
      </c>
      <c r="T209" s="29" t="str">
        <f t="shared" ca="1" si="229"/>
        <v/>
      </c>
      <c r="U209" s="29" t="str">
        <f t="shared" ca="1" si="230"/>
        <v/>
      </c>
      <c r="V209" s="29" t="e">
        <f ca="1">+_xlfn.IFNA(VLOOKUP($B209,'Resultados General'!$C$11:$CG$510,MATCH(V$6,'Resultados General'!$C$10:$CG$10,0),0),"")</f>
        <v>#NAME?</v>
      </c>
      <c r="W209" s="29" t="str">
        <f t="shared" ca="1" si="231"/>
        <v/>
      </c>
      <c r="X209" s="29" t="str">
        <f t="shared" ca="1" si="232"/>
        <v/>
      </c>
      <c r="Y209" s="29" t="e">
        <f ca="1">+_xlfn.IFNA(VLOOKUP($B209,'Resultados General'!$C$11:$CG$510,MATCH(Y$6,'Resultados General'!$C$10:$CG$10,0),0),"")</f>
        <v>#NAME?</v>
      </c>
      <c r="Z209" s="29" t="str">
        <f t="shared" ca="1" si="233"/>
        <v/>
      </c>
      <c r="AA209" s="29" t="str">
        <f t="shared" ca="1" si="234"/>
        <v/>
      </c>
      <c r="AB209" s="29" t="e">
        <f ca="1">+_xlfn.IFNA(VLOOKUP($B209,'Resultados General'!$C$11:$CG$510,MATCH(AB$6,'Resultados General'!$C$10:$CG$10,0),0),"")</f>
        <v>#NAME?</v>
      </c>
      <c r="AC209" s="29" t="str">
        <f t="shared" ca="1" si="235"/>
        <v/>
      </c>
      <c r="AD209" s="29" t="str">
        <f t="shared" ca="1" si="236"/>
        <v/>
      </c>
      <c r="AE209" s="29" t="e">
        <f ca="1">+_xlfn.IFNA(VLOOKUP($B209,'Resultados General'!$C$11:$CG$510,MATCH(AE$6,'Resultados General'!$C$10:$CG$10,0),0),"")</f>
        <v>#NAME?</v>
      </c>
      <c r="AF209" s="29" t="str">
        <f t="shared" ca="1" si="237"/>
        <v/>
      </c>
      <c r="AG209" s="29" t="str">
        <f t="shared" ca="1" si="238"/>
        <v/>
      </c>
      <c r="AH209" s="29" t="e">
        <f ca="1">+_xlfn.IFNA(VLOOKUP($B209,'Resultados General'!$C$11:$CG$510,MATCH(AH$6,'Resultados General'!$C$10:$CG$10,0),0),"")</f>
        <v>#NAME?</v>
      </c>
      <c r="AI209" s="29" t="str">
        <f t="shared" ca="1" si="239"/>
        <v/>
      </c>
      <c r="AJ209" s="29" t="str">
        <f t="shared" ca="1" si="240"/>
        <v/>
      </c>
      <c r="AK209" s="29" t="e">
        <f ca="1">+_xlfn.IFNA(VLOOKUP($B209,'Resultados General'!$C$11:$CG$510,MATCH(AK$6,'Resultados General'!$C$10:$CG$10,0),0),"")</f>
        <v>#NAME?</v>
      </c>
      <c r="AL209" s="29" t="str">
        <f t="shared" ca="1" si="241"/>
        <v/>
      </c>
      <c r="AM209" s="29" t="str">
        <f t="shared" ca="1" si="242"/>
        <v/>
      </c>
      <c r="AN209" s="29" t="e">
        <f ca="1">+_xlfn.IFNA(VLOOKUP($B209,'Resultados General'!$C$11:$CG$510,MATCH(AN$6,'Resultados General'!$C$10:$CG$10,0),0),"")</f>
        <v>#NAME?</v>
      </c>
      <c r="AO209" s="29" t="str">
        <f t="shared" ca="1" si="243"/>
        <v/>
      </c>
      <c r="AP209" s="29" t="str">
        <f t="shared" ca="1" si="244"/>
        <v/>
      </c>
      <c r="AQ209" s="29" t="e">
        <f ca="1">+_xlfn.IFNA(VLOOKUP($B209,'Resultados General'!$C$11:$CG$510,MATCH(AQ$6,'Resultados General'!$C$10:$CG$10,0),0),"")</f>
        <v>#NAME?</v>
      </c>
      <c r="AR209" s="29" t="str">
        <f t="shared" ca="1" si="245"/>
        <v/>
      </c>
      <c r="AS209" s="29" t="str">
        <f t="shared" ca="1" si="246"/>
        <v/>
      </c>
      <c r="AT209" s="29" t="e">
        <f ca="1">+_xlfn.IFNA(VLOOKUP($B209,'Resultados General'!$C$11:$CG$510,MATCH(AT$6,'Resultados General'!$C$10:$CG$10,0),0),"")</f>
        <v>#NAME?</v>
      </c>
      <c r="AU209" s="29" t="str">
        <f t="shared" ca="1" si="247"/>
        <v/>
      </c>
      <c r="AV209" s="29" t="str">
        <f t="shared" ca="1" si="248"/>
        <v/>
      </c>
      <c r="AW209" s="29" t="e">
        <f ca="1">+_xlfn.IFNA(VLOOKUP($B209,'Resultados General'!$C$11:$CG$510,MATCH(AW$6,'Resultados General'!$C$10:$CG$10,0),0),"")</f>
        <v>#NAME?</v>
      </c>
      <c r="AX209" s="29" t="str">
        <f t="shared" ca="1" si="249"/>
        <v/>
      </c>
      <c r="AY209" s="29" t="str">
        <f t="shared" ca="1" si="250"/>
        <v/>
      </c>
      <c r="AZ209" s="29" t="e">
        <f ca="1">+_xlfn.IFNA(VLOOKUP($B209,'Resultados General'!$C$11:$CG$510,MATCH(AZ$6,'Resultados General'!$C$10:$CG$10,0),0),"")</f>
        <v>#NAME?</v>
      </c>
      <c r="BA209" s="29" t="str">
        <f t="shared" ca="1" si="251"/>
        <v/>
      </c>
      <c r="BB209" s="29" t="str">
        <f t="shared" ca="1" si="252"/>
        <v/>
      </c>
      <c r="BC209" s="29" t="e">
        <f ca="1">+_xlfn.IFNA(VLOOKUP($B209,'Resultados General'!$C$11:$CG$510,MATCH(BC$6,'Resultados General'!$C$10:$CG$10,0),0),"")</f>
        <v>#NAME?</v>
      </c>
      <c r="BD209" s="29" t="str">
        <f t="shared" ca="1" si="253"/>
        <v/>
      </c>
      <c r="BE209" s="29" t="str">
        <f t="shared" ca="1" si="254"/>
        <v/>
      </c>
      <c r="BF209" s="29" t="e">
        <f ca="1">+_xlfn.IFNA(VLOOKUP($B209,'Resultados General'!$C$11:$CG$510,MATCH(BF$6,'Resultados General'!$C$10:$CG$10,0),0),"")</f>
        <v>#NAME?</v>
      </c>
      <c r="BG209" s="29" t="str">
        <f t="shared" ca="1" si="255"/>
        <v/>
      </c>
      <c r="BH209" s="29" t="str">
        <f t="shared" ca="1" si="256"/>
        <v/>
      </c>
      <c r="BI209" s="29" t="e">
        <f ca="1">+_xlfn.IFNA(VLOOKUP($B209,'Resultados General'!$C$11:$CG$510,MATCH(BI$6,'Resultados General'!$C$10:$CG$10,0),0),"")</f>
        <v>#NAME?</v>
      </c>
      <c r="BJ209" s="29" t="str">
        <f t="shared" ca="1" si="257"/>
        <v/>
      </c>
      <c r="BK209" s="29" t="str">
        <f t="shared" ca="1" si="258"/>
        <v/>
      </c>
      <c r="BL209" s="29" t="e">
        <f ca="1">+_xlfn.IFNA(VLOOKUP($B209,'Resultados General'!$C$11:$CG$510,MATCH(BL$6,'Resultados General'!$C$10:$CG$10,0),0),"")</f>
        <v>#NAME?</v>
      </c>
      <c r="BM209" s="29" t="str">
        <f t="shared" ca="1" si="259"/>
        <v/>
      </c>
      <c r="BN209" s="29" t="str">
        <f t="shared" ca="1" si="260"/>
        <v/>
      </c>
      <c r="BO209" s="29" t="e">
        <f ca="1">+_xlfn.IFNA(VLOOKUP($B209,'Resultados General'!$C$11:$CG$510,MATCH(BO$6,'Resultados General'!$C$10:$CG$10,0),0),"")</f>
        <v>#NAME?</v>
      </c>
      <c r="BP209" s="29" t="str">
        <f t="shared" ca="1" si="261"/>
        <v/>
      </c>
      <c r="BQ209" s="29" t="str">
        <f t="shared" ca="1" si="262"/>
        <v/>
      </c>
      <c r="BR209" s="29" t="e">
        <f ca="1">+_xlfn.IFNA(VLOOKUP($B209,'Resultados General'!$C$11:$CG$510,MATCH(BR$6,'Resultados General'!$C$10:$CG$10,0),0),"")</f>
        <v>#NAME?</v>
      </c>
      <c r="BS209" s="29" t="str">
        <f t="shared" ca="1" si="263"/>
        <v/>
      </c>
      <c r="BT209" s="29" t="str">
        <f t="shared" ca="1" si="264"/>
        <v/>
      </c>
      <c r="BU209" s="29" t="e">
        <f ca="1">+_xlfn.IFNA(VLOOKUP($B209,'Resultados General'!$C$11:$CG$510,MATCH(BU$6,'Resultados General'!$C$10:$CG$10,0),0),"")</f>
        <v>#NAME?</v>
      </c>
      <c r="BV209" s="29" t="str">
        <f t="shared" ca="1" si="265"/>
        <v/>
      </c>
      <c r="BW209" s="29" t="str">
        <f t="shared" ca="1" si="266"/>
        <v/>
      </c>
      <c r="BX209" s="29" t="e">
        <f ca="1">+_xlfn.IFNA(VLOOKUP($B209,'Resultados General'!$C$11:$CG$510,MATCH(BX$6,'Resultados General'!$C$10:$CG$10,0),0),"")</f>
        <v>#NAME?</v>
      </c>
      <c r="BY209" s="29" t="str">
        <f t="shared" ca="1" si="267"/>
        <v/>
      </c>
      <c r="BZ209" s="29" t="str">
        <f t="shared" ca="1" si="268"/>
        <v/>
      </c>
      <c r="CA209" s="29" t="e">
        <f ca="1">+_xlfn.IFNA(VLOOKUP($B209,'Resultados General'!$C$11:$CG$510,MATCH(CA$6,'Resultados General'!$C$10:$CG$10,0),0),"")</f>
        <v>#NAME?</v>
      </c>
      <c r="CB209" s="29" t="str">
        <f t="shared" ca="1" si="269"/>
        <v/>
      </c>
      <c r="CC209" s="29" t="str">
        <f t="shared" ca="1" si="270"/>
        <v/>
      </c>
      <c r="CD209" s="29" t="e">
        <f ca="1">+_xlfn.IFNA(VLOOKUP($B209,'Resultados General'!$C$11:$CG$510,MATCH(CD$6,'Resultados General'!$C$10:$CG$10,0),0),"")</f>
        <v>#NAME?</v>
      </c>
      <c r="CE209" s="29" t="str">
        <f t="shared" ca="1" si="271"/>
        <v/>
      </c>
      <c r="CF209" s="29" t="str">
        <f t="shared" ca="1" si="272"/>
        <v/>
      </c>
      <c r="CG209" s="29" t="e">
        <f ca="1">+_xlfn.IFNA(VLOOKUP($B209,'Resultados General'!$C$11:$CG$510,MATCH(CG$6,'Resultados General'!$C$10:$CG$10,0),0),"")</f>
        <v>#NAME?</v>
      </c>
      <c r="CH209" s="29" t="str">
        <f t="shared" ca="1" si="273"/>
        <v/>
      </c>
      <c r="CI209" s="29" t="str">
        <f t="shared" ca="1" si="274"/>
        <v/>
      </c>
      <c r="CJ209" s="29" t="e">
        <f ca="1">+_xlfn.IFNA(VLOOKUP($B209,'Resultados General'!$C$11:$CG$510,MATCH(CJ$6,'Resultados General'!$C$10:$CG$10,0),0),"")</f>
        <v>#NAME?</v>
      </c>
      <c r="CK209" s="29" t="str">
        <f t="shared" ca="1" si="275"/>
        <v/>
      </c>
      <c r="CL209" s="29" t="str">
        <f t="shared" ca="1" si="276"/>
        <v/>
      </c>
      <c r="CM209" s="29" t="e">
        <f ca="1">+_xlfn.IFNA(VLOOKUP($B209,'Resultados General'!$C$11:$CG$510,MATCH(CM$6,'Resultados General'!$C$10:$CG$10,0),0),"")</f>
        <v>#NAME?</v>
      </c>
      <c r="CN209" s="29" t="str">
        <f t="shared" ca="1" si="277"/>
        <v/>
      </c>
      <c r="CO209" s="29" t="str">
        <f t="shared" ca="1" si="278"/>
        <v/>
      </c>
      <c r="CP209" s="29" t="e">
        <f ca="1">+_xlfn.IFNA(VLOOKUP($B209,'Resultados General'!$C$11:$CG$510,MATCH(CP$6,'Resultados General'!$C$10:$CG$10,0),0),"")</f>
        <v>#NAME?</v>
      </c>
      <c r="CQ209" s="29" t="str">
        <f t="shared" ca="1" si="279"/>
        <v/>
      </c>
      <c r="CR209" s="29" t="str">
        <f t="shared" ca="1" si="280"/>
        <v/>
      </c>
      <c r="CS209" s="29" t="e">
        <f ca="1">+_xlfn.IFNA(VLOOKUP($B209,'Resultados General'!$C$11:$CG$510,MATCH(CS$6,'Resultados General'!$C$10:$CG$10,0),0),"")</f>
        <v>#NAME?</v>
      </c>
      <c r="CT209" s="29" t="str">
        <f t="shared" ca="1" si="281"/>
        <v/>
      </c>
      <c r="CU209" s="29" t="str">
        <f t="shared" ca="1" si="282"/>
        <v/>
      </c>
      <c r="CV209" s="29" t="e">
        <f ca="1">+_xlfn.IFNA(VLOOKUP($B209,'Resultados General'!$C$11:$CG$510,MATCH(CV$6,'Resultados General'!$C$10:$CG$10,0),0),"")</f>
        <v>#NAME?</v>
      </c>
      <c r="CW209" s="29" t="str">
        <f t="shared" ca="1" si="283"/>
        <v/>
      </c>
      <c r="CX209" s="29" t="str">
        <f t="shared" ca="1" si="284"/>
        <v/>
      </c>
      <c r="CY209" s="29" t="e">
        <f ca="1">+_xlfn.IFNA(VLOOKUP($B209,'Resultados General'!$C$11:$CG$510,MATCH(CY$6,'Resultados General'!$C$10:$CG$10,0),0),"")</f>
        <v>#NAME?</v>
      </c>
      <c r="CZ209" s="29" t="str">
        <f t="shared" ca="1" si="285"/>
        <v/>
      </c>
      <c r="DA209" s="29" t="str">
        <f t="shared" ca="1" si="286"/>
        <v/>
      </c>
      <c r="DB209" s="29" t="e">
        <f ca="1">+_xlfn.IFNA(VLOOKUP($B209,'Resultados General'!$C$11:$CG$510,MATCH(DB$6,'Resultados General'!$C$10:$CG$10,0),0),"")</f>
        <v>#NAME?</v>
      </c>
      <c r="DC209" s="29" t="str">
        <f t="shared" ca="1" si="287"/>
        <v/>
      </c>
      <c r="DD209" s="29" t="str">
        <f t="shared" ca="1" si="288"/>
        <v/>
      </c>
      <c r="DE209" s="29" t="e">
        <f ca="1">+_xlfn.IFNA(VLOOKUP($B209,'Resultados General'!$C$11:$CG$510,MATCH(DE$6,'Resultados General'!$C$10:$CG$10,0),0),"")</f>
        <v>#NAME?</v>
      </c>
      <c r="DF209" s="29" t="str">
        <f t="shared" ca="1" si="289"/>
        <v/>
      </c>
      <c r="DG209" s="29" t="str">
        <f t="shared" ca="1" si="290"/>
        <v/>
      </c>
      <c r="DH209" s="29" t="e">
        <f ca="1">+_xlfn.IFNA(VLOOKUP($B209,'Resultados General'!$C$11:$CG$510,MATCH(DH$6,'Resultados General'!$C$10:$CG$10,0),0),"")</f>
        <v>#NAME?</v>
      </c>
      <c r="DI209" s="29" t="str">
        <f t="shared" ca="1" si="291"/>
        <v/>
      </c>
      <c r="DJ209" s="29" t="str">
        <f t="shared" ca="1" si="292"/>
        <v/>
      </c>
      <c r="DK209" s="29" t="e">
        <f ca="1">+_xlfn.IFNA(VLOOKUP($B209,'Resultados General'!$C$11:$CG$510,MATCH(DK$6,'Resultados General'!$C$10:$CG$10,0),0),"")</f>
        <v>#NAME?</v>
      </c>
      <c r="DL209" s="29" t="str">
        <f t="shared" ca="1" si="293"/>
        <v/>
      </c>
      <c r="DM209" s="29" t="str">
        <f t="shared" ca="1" si="294"/>
        <v/>
      </c>
      <c r="DN209" s="29" t="e">
        <f ca="1">+_xlfn.IFNA(VLOOKUP($B209,'Resultados General'!$C$11:$CG$510,MATCH(DN$6,'Resultados General'!$C$10:$CG$10,0),0),"")</f>
        <v>#NAME?</v>
      </c>
      <c r="DO209" s="29" t="str">
        <f t="shared" ca="1" si="295"/>
        <v/>
      </c>
      <c r="DP209" s="29" t="str">
        <f t="shared" ca="1" si="296"/>
        <v/>
      </c>
    </row>
    <row r="210" spans="2:120">
      <c r="B210" s="219" t="str">
        <f>+IF('Resultados General'!C213="","",'Resultados General'!C213)</f>
        <v/>
      </c>
      <c r="C210" s="134" t="e">
        <f ca="1">+_xlfn.IFNA(VLOOKUP('Distribución de puestos'!B210,'Resultados General'!$C$11:$J$510,8,0),"")</f>
        <v>#NAME?</v>
      </c>
      <c r="D210" s="135" t="e">
        <f ca="1">+_xlfn.IFNA(VLOOKUP(B210,'Resultados General'!$C$11:$L$510,10,0),"")</f>
        <v>#NAME?</v>
      </c>
      <c r="E210" s="26" t="s">
        <v>76</v>
      </c>
      <c r="F210" s="26" t="s">
        <v>76</v>
      </c>
      <c r="G210" s="135" t="str">
        <f t="shared" ca="1" si="297"/>
        <v/>
      </c>
      <c r="H210" s="135" t="str">
        <f t="shared" ca="1" si="298"/>
        <v/>
      </c>
      <c r="I210" s="219" t="str">
        <f t="shared" si="299"/>
        <v/>
      </c>
      <c r="J210" s="138"/>
      <c r="M210" s="29" t="e">
        <f ca="1">+_xlfn.IFNA(VLOOKUP($B210,'Resultados General'!$C$11:$CG$510,MATCH(M$6,'Resultados General'!$C$10:$CG$10,0),0),"")</f>
        <v>#NAME?</v>
      </c>
      <c r="N210" s="29" t="str">
        <f t="shared" ca="1" si="225"/>
        <v/>
      </c>
      <c r="O210" s="29" t="str">
        <f t="shared" ca="1" si="226"/>
        <v/>
      </c>
      <c r="P210" s="29" t="e">
        <f ca="1">+_xlfn.IFNA(VLOOKUP($B210,'Resultados General'!$C$11:$CG$510,MATCH(P$6,'Resultados General'!$C$10:$CG$10,0),0),"")</f>
        <v>#NAME?</v>
      </c>
      <c r="Q210" s="29" t="str">
        <f t="shared" ca="1" si="227"/>
        <v/>
      </c>
      <c r="R210" s="29" t="str">
        <f t="shared" ca="1" si="228"/>
        <v/>
      </c>
      <c r="S210" s="29" t="e">
        <f ca="1">+_xlfn.IFNA(VLOOKUP($B210,'Resultados General'!$C$11:$CG$510,MATCH(S$6,'Resultados General'!$C$10:$CG$10,0),0),"")</f>
        <v>#NAME?</v>
      </c>
      <c r="T210" s="29" t="str">
        <f t="shared" ca="1" si="229"/>
        <v/>
      </c>
      <c r="U210" s="29" t="str">
        <f t="shared" ca="1" si="230"/>
        <v/>
      </c>
      <c r="V210" s="29" t="e">
        <f ca="1">+_xlfn.IFNA(VLOOKUP($B210,'Resultados General'!$C$11:$CG$510,MATCH(V$6,'Resultados General'!$C$10:$CG$10,0),0),"")</f>
        <v>#NAME?</v>
      </c>
      <c r="W210" s="29" t="str">
        <f t="shared" ca="1" si="231"/>
        <v/>
      </c>
      <c r="X210" s="29" t="str">
        <f t="shared" ca="1" si="232"/>
        <v/>
      </c>
      <c r="Y210" s="29" t="e">
        <f ca="1">+_xlfn.IFNA(VLOOKUP($B210,'Resultados General'!$C$11:$CG$510,MATCH(Y$6,'Resultados General'!$C$10:$CG$10,0),0),"")</f>
        <v>#NAME?</v>
      </c>
      <c r="Z210" s="29" t="str">
        <f t="shared" ca="1" si="233"/>
        <v/>
      </c>
      <c r="AA210" s="29" t="str">
        <f t="shared" ca="1" si="234"/>
        <v/>
      </c>
      <c r="AB210" s="29" t="e">
        <f ca="1">+_xlfn.IFNA(VLOOKUP($B210,'Resultados General'!$C$11:$CG$510,MATCH(AB$6,'Resultados General'!$C$10:$CG$10,0),0),"")</f>
        <v>#NAME?</v>
      </c>
      <c r="AC210" s="29" t="str">
        <f t="shared" ca="1" si="235"/>
        <v/>
      </c>
      <c r="AD210" s="29" t="str">
        <f t="shared" ca="1" si="236"/>
        <v/>
      </c>
      <c r="AE210" s="29" t="e">
        <f ca="1">+_xlfn.IFNA(VLOOKUP($B210,'Resultados General'!$C$11:$CG$510,MATCH(AE$6,'Resultados General'!$C$10:$CG$10,0),0),"")</f>
        <v>#NAME?</v>
      </c>
      <c r="AF210" s="29" t="str">
        <f t="shared" ca="1" si="237"/>
        <v/>
      </c>
      <c r="AG210" s="29" t="str">
        <f t="shared" ca="1" si="238"/>
        <v/>
      </c>
      <c r="AH210" s="29" t="e">
        <f ca="1">+_xlfn.IFNA(VLOOKUP($B210,'Resultados General'!$C$11:$CG$510,MATCH(AH$6,'Resultados General'!$C$10:$CG$10,0),0),"")</f>
        <v>#NAME?</v>
      </c>
      <c r="AI210" s="29" t="str">
        <f t="shared" ca="1" si="239"/>
        <v/>
      </c>
      <c r="AJ210" s="29" t="str">
        <f t="shared" ca="1" si="240"/>
        <v/>
      </c>
      <c r="AK210" s="29" t="e">
        <f ca="1">+_xlfn.IFNA(VLOOKUP($B210,'Resultados General'!$C$11:$CG$510,MATCH(AK$6,'Resultados General'!$C$10:$CG$10,0),0),"")</f>
        <v>#NAME?</v>
      </c>
      <c r="AL210" s="29" t="str">
        <f t="shared" ca="1" si="241"/>
        <v/>
      </c>
      <c r="AM210" s="29" t="str">
        <f t="shared" ca="1" si="242"/>
        <v/>
      </c>
      <c r="AN210" s="29" t="e">
        <f ca="1">+_xlfn.IFNA(VLOOKUP($B210,'Resultados General'!$C$11:$CG$510,MATCH(AN$6,'Resultados General'!$C$10:$CG$10,0),0),"")</f>
        <v>#NAME?</v>
      </c>
      <c r="AO210" s="29" t="str">
        <f t="shared" ca="1" si="243"/>
        <v/>
      </c>
      <c r="AP210" s="29" t="str">
        <f t="shared" ca="1" si="244"/>
        <v/>
      </c>
      <c r="AQ210" s="29" t="e">
        <f ca="1">+_xlfn.IFNA(VLOOKUP($B210,'Resultados General'!$C$11:$CG$510,MATCH(AQ$6,'Resultados General'!$C$10:$CG$10,0),0),"")</f>
        <v>#NAME?</v>
      </c>
      <c r="AR210" s="29" t="str">
        <f t="shared" ca="1" si="245"/>
        <v/>
      </c>
      <c r="AS210" s="29" t="str">
        <f t="shared" ca="1" si="246"/>
        <v/>
      </c>
      <c r="AT210" s="29" t="e">
        <f ca="1">+_xlfn.IFNA(VLOOKUP($B210,'Resultados General'!$C$11:$CG$510,MATCH(AT$6,'Resultados General'!$C$10:$CG$10,0),0),"")</f>
        <v>#NAME?</v>
      </c>
      <c r="AU210" s="29" t="str">
        <f t="shared" ca="1" si="247"/>
        <v/>
      </c>
      <c r="AV210" s="29" t="str">
        <f t="shared" ca="1" si="248"/>
        <v/>
      </c>
      <c r="AW210" s="29" t="e">
        <f ca="1">+_xlfn.IFNA(VLOOKUP($B210,'Resultados General'!$C$11:$CG$510,MATCH(AW$6,'Resultados General'!$C$10:$CG$10,0),0),"")</f>
        <v>#NAME?</v>
      </c>
      <c r="AX210" s="29" t="str">
        <f t="shared" ca="1" si="249"/>
        <v/>
      </c>
      <c r="AY210" s="29" t="str">
        <f t="shared" ca="1" si="250"/>
        <v/>
      </c>
      <c r="AZ210" s="29" t="e">
        <f ca="1">+_xlfn.IFNA(VLOOKUP($B210,'Resultados General'!$C$11:$CG$510,MATCH(AZ$6,'Resultados General'!$C$10:$CG$10,0),0),"")</f>
        <v>#NAME?</v>
      </c>
      <c r="BA210" s="29" t="str">
        <f t="shared" ca="1" si="251"/>
        <v/>
      </c>
      <c r="BB210" s="29" t="str">
        <f t="shared" ca="1" si="252"/>
        <v/>
      </c>
      <c r="BC210" s="29" t="e">
        <f ca="1">+_xlfn.IFNA(VLOOKUP($B210,'Resultados General'!$C$11:$CG$510,MATCH(BC$6,'Resultados General'!$C$10:$CG$10,0),0),"")</f>
        <v>#NAME?</v>
      </c>
      <c r="BD210" s="29" t="str">
        <f t="shared" ca="1" si="253"/>
        <v/>
      </c>
      <c r="BE210" s="29" t="str">
        <f t="shared" ca="1" si="254"/>
        <v/>
      </c>
      <c r="BF210" s="29" t="e">
        <f ca="1">+_xlfn.IFNA(VLOOKUP($B210,'Resultados General'!$C$11:$CG$510,MATCH(BF$6,'Resultados General'!$C$10:$CG$10,0),0),"")</f>
        <v>#NAME?</v>
      </c>
      <c r="BG210" s="29" t="str">
        <f t="shared" ca="1" si="255"/>
        <v/>
      </c>
      <c r="BH210" s="29" t="str">
        <f t="shared" ca="1" si="256"/>
        <v/>
      </c>
      <c r="BI210" s="29" t="e">
        <f ca="1">+_xlfn.IFNA(VLOOKUP($B210,'Resultados General'!$C$11:$CG$510,MATCH(BI$6,'Resultados General'!$C$10:$CG$10,0),0),"")</f>
        <v>#NAME?</v>
      </c>
      <c r="BJ210" s="29" t="str">
        <f t="shared" ca="1" si="257"/>
        <v/>
      </c>
      <c r="BK210" s="29" t="str">
        <f t="shared" ca="1" si="258"/>
        <v/>
      </c>
      <c r="BL210" s="29" t="e">
        <f ca="1">+_xlfn.IFNA(VLOOKUP($B210,'Resultados General'!$C$11:$CG$510,MATCH(BL$6,'Resultados General'!$C$10:$CG$10,0),0),"")</f>
        <v>#NAME?</v>
      </c>
      <c r="BM210" s="29" t="str">
        <f t="shared" ca="1" si="259"/>
        <v/>
      </c>
      <c r="BN210" s="29" t="str">
        <f t="shared" ca="1" si="260"/>
        <v/>
      </c>
      <c r="BO210" s="29" t="e">
        <f ca="1">+_xlfn.IFNA(VLOOKUP($B210,'Resultados General'!$C$11:$CG$510,MATCH(BO$6,'Resultados General'!$C$10:$CG$10,0),0),"")</f>
        <v>#NAME?</v>
      </c>
      <c r="BP210" s="29" t="str">
        <f t="shared" ca="1" si="261"/>
        <v/>
      </c>
      <c r="BQ210" s="29" t="str">
        <f t="shared" ca="1" si="262"/>
        <v/>
      </c>
      <c r="BR210" s="29" t="e">
        <f ca="1">+_xlfn.IFNA(VLOOKUP($B210,'Resultados General'!$C$11:$CG$510,MATCH(BR$6,'Resultados General'!$C$10:$CG$10,0),0),"")</f>
        <v>#NAME?</v>
      </c>
      <c r="BS210" s="29" t="str">
        <f t="shared" ca="1" si="263"/>
        <v/>
      </c>
      <c r="BT210" s="29" t="str">
        <f t="shared" ca="1" si="264"/>
        <v/>
      </c>
      <c r="BU210" s="29" t="e">
        <f ca="1">+_xlfn.IFNA(VLOOKUP($B210,'Resultados General'!$C$11:$CG$510,MATCH(BU$6,'Resultados General'!$C$10:$CG$10,0),0),"")</f>
        <v>#NAME?</v>
      </c>
      <c r="BV210" s="29" t="str">
        <f t="shared" ca="1" si="265"/>
        <v/>
      </c>
      <c r="BW210" s="29" t="str">
        <f t="shared" ca="1" si="266"/>
        <v/>
      </c>
      <c r="BX210" s="29" t="e">
        <f ca="1">+_xlfn.IFNA(VLOOKUP($B210,'Resultados General'!$C$11:$CG$510,MATCH(BX$6,'Resultados General'!$C$10:$CG$10,0),0),"")</f>
        <v>#NAME?</v>
      </c>
      <c r="BY210" s="29" t="str">
        <f t="shared" ca="1" si="267"/>
        <v/>
      </c>
      <c r="BZ210" s="29" t="str">
        <f t="shared" ca="1" si="268"/>
        <v/>
      </c>
      <c r="CA210" s="29" t="e">
        <f ca="1">+_xlfn.IFNA(VLOOKUP($B210,'Resultados General'!$C$11:$CG$510,MATCH(CA$6,'Resultados General'!$C$10:$CG$10,0),0),"")</f>
        <v>#NAME?</v>
      </c>
      <c r="CB210" s="29" t="str">
        <f t="shared" ca="1" si="269"/>
        <v/>
      </c>
      <c r="CC210" s="29" t="str">
        <f t="shared" ca="1" si="270"/>
        <v/>
      </c>
      <c r="CD210" s="29" t="e">
        <f ca="1">+_xlfn.IFNA(VLOOKUP($B210,'Resultados General'!$C$11:$CG$510,MATCH(CD$6,'Resultados General'!$C$10:$CG$10,0),0),"")</f>
        <v>#NAME?</v>
      </c>
      <c r="CE210" s="29" t="str">
        <f t="shared" ca="1" si="271"/>
        <v/>
      </c>
      <c r="CF210" s="29" t="str">
        <f t="shared" ca="1" si="272"/>
        <v/>
      </c>
      <c r="CG210" s="29" t="e">
        <f ca="1">+_xlfn.IFNA(VLOOKUP($B210,'Resultados General'!$C$11:$CG$510,MATCH(CG$6,'Resultados General'!$C$10:$CG$10,0),0),"")</f>
        <v>#NAME?</v>
      </c>
      <c r="CH210" s="29" t="str">
        <f t="shared" ca="1" si="273"/>
        <v/>
      </c>
      <c r="CI210" s="29" t="str">
        <f t="shared" ca="1" si="274"/>
        <v/>
      </c>
      <c r="CJ210" s="29" t="e">
        <f ca="1">+_xlfn.IFNA(VLOOKUP($B210,'Resultados General'!$C$11:$CG$510,MATCH(CJ$6,'Resultados General'!$C$10:$CG$10,0),0),"")</f>
        <v>#NAME?</v>
      </c>
      <c r="CK210" s="29" t="str">
        <f t="shared" ca="1" si="275"/>
        <v/>
      </c>
      <c r="CL210" s="29" t="str">
        <f t="shared" ca="1" si="276"/>
        <v/>
      </c>
      <c r="CM210" s="29" t="e">
        <f ca="1">+_xlfn.IFNA(VLOOKUP($B210,'Resultados General'!$C$11:$CG$510,MATCH(CM$6,'Resultados General'!$C$10:$CG$10,0),0),"")</f>
        <v>#NAME?</v>
      </c>
      <c r="CN210" s="29" t="str">
        <f t="shared" ca="1" si="277"/>
        <v/>
      </c>
      <c r="CO210" s="29" t="str">
        <f t="shared" ca="1" si="278"/>
        <v/>
      </c>
      <c r="CP210" s="29" t="e">
        <f ca="1">+_xlfn.IFNA(VLOOKUP($B210,'Resultados General'!$C$11:$CG$510,MATCH(CP$6,'Resultados General'!$C$10:$CG$10,0),0),"")</f>
        <v>#NAME?</v>
      </c>
      <c r="CQ210" s="29" t="str">
        <f t="shared" ca="1" si="279"/>
        <v/>
      </c>
      <c r="CR210" s="29" t="str">
        <f t="shared" ca="1" si="280"/>
        <v/>
      </c>
      <c r="CS210" s="29" t="e">
        <f ca="1">+_xlfn.IFNA(VLOOKUP($B210,'Resultados General'!$C$11:$CG$510,MATCH(CS$6,'Resultados General'!$C$10:$CG$10,0),0),"")</f>
        <v>#NAME?</v>
      </c>
      <c r="CT210" s="29" t="str">
        <f t="shared" ca="1" si="281"/>
        <v/>
      </c>
      <c r="CU210" s="29" t="str">
        <f t="shared" ca="1" si="282"/>
        <v/>
      </c>
      <c r="CV210" s="29" t="e">
        <f ca="1">+_xlfn.IFNA(VLOOKUP($B210,'Resultados General'!$C$11:$CG$510,MATCH(CV$6,'Resultados General'!$C$10:$CG$10,0),0),"")</f>
        <v>#NAME?</v>
      </c>
      <c r="CW210" s="29" t="str">
        <f t="shared" ca="1" si="283"/>
        <v/>
      </c>
      <c r="CX210" s="29" t="str">
        <f t="shared" ca="1" si="284"/>
        <v/>
      </c>
      <c r="CY210" s="29" t="e">
        <f ca="1">+_xlfn.IFNA(VLOOKUP($B210,'Resultados General'!$C$11:$CG$510,MATCH(CY$6,'Resultados General'!$C$10:$CG$10,0),0),"")</f>
        <v>#NAME?</v>
      </c>
      <c r="CZ210" s="29" t="str">
        <f t="shared" ca="1" si="285"/>
        <v/>
      </c>
      <c r="DA210" s="29" t="str">
        <f t="shared" ca="1" si="286"/>
        <v/>
      </c>
      <c r="DB210" s="29" t="e">
        <f ca="1">+_xlfn.IFNA(VLOOKUP($B210,'Resultados General'!$C$11:$CG$510,MATCH(DB$6,'Resultados General'!$C$10:$CG$10,0),0),"")</f>
        <v>#NAME?</v>
      </c>
      <c r="DC210" s="29" t="str">
        <f t="shared" ca="1" si="287"/>
        <v/>
      </c>
      <c r="DD210" s="29" t="str">
        <f t="shared" ca="1" si="288"/>
        <v/>
      </c>
      <c r="DE210" s="29" t="e">
        <f ca="1">+_xlfn.IFNA(VLOOKUP($B210,'Resultados General'!$C$11:$CG$510,MATCH(DE$6,'Resultados General'!$C$10:$CG$10,0),0),"")</f>
        <v>#NAME?</v>
      </c>
      <c r="DF210" s="29" t="str">
        <f t="shared" ca="1" si="289"/>
        <v/>
      </c>
      <c r="DG210" s="29" t="str">
        <f t="shared" ca="1" si="290"/>
        <v/>
      </c>
      <c r="DH210" s="29" t="e">
        <f ca="1">+_xlfn.IFNA(VLOOKUP($B210,'Resultados General'!$C$11:$CG$510,MATCH(DH$6,'Resultados General'!$C$10:$CG$10,0),0),"")</f>
        <v>#NAME?</v>
      </c>
      <c r="DI210" s="29" t="str">
        <f t="shared" ca="1" si="291"/>
        <v/>
      </c>
      <c r="DJ210" s="29" t="str">
        <f t="shared" ca="1" si="292"/>
        <v/>
      </c>
      <c r="DK210" s="29" t="e">
        <f ca="1">+_xlfn.IFNA(VLOOKUP($B210,'Resultados General'!$C$11:$CG$510,MATCH(DK$6,'Resultados General'!$C$10:$CG$10,0),0),"")</f>
        <v>#NAME?</v>
      </c>
      <c r="DL210" s="29" t="str">
        <f t="shared" ca="1" si="293"/>
        <v/>
      </c>
      <c r="DM210" s="29" t="str">
        <f t="shared" ca="1" si="294"/>
        <v/>
      </c>
      <c r="DN210" s="29" t="e">
        <f ca="1">+_xlfn.IFNA(VLOOKUP($B210,'Resultados General'!$C$11:$CG$510,MATCH(DN$6,'Resultados General'!$C$10:$CG$10,0),0),"")</f>
        <v>#NAME?</v>
      </c>
      <c r="DO210" s="29" t="str">
        <f t="shared" ca="1" si="295"/>
        <v/>
      </c>
      <c r="DP210" s="29" t="str">
        <f t="shared" ca="1" si="296"/>
        <v/>
      </c>
    </row>
    <row r="211" spans="2:120">
      <c r="B211" s="219" t="str">
        <f>+IF('Resultados General'!C214="","",'Resultados General'!C214)</f>
        <v/>
      </c>
      <c r="C211" s="134" t="e">
        <f ca="1">+_xlfn.IFNA(VLOOKUP('Distribución de puestos'!B211,'Resultados General'!$C$11:$J$510,8,0),"")</f>
        <v>#NAME?</v>
      </c>
      <c r="D211" s="135" t="e">
        <f ca="1">+_xlfn.IFNA(VLOOKUP(B211,'Resultados General'!$C$11:$L$510,10,0),"")</f>
        <v>#NAME?</v>
      </c>
      <c r="E211" s="26" t="s">
        <v>76</v>
      </c>
      <c r="F211" s="26" t="s">
        <v>76</v>
      </c>
      <c r="G211" s="135" t="str">
        <f t="shared" ca="1" si="297"/>
        <v/>
      </c>
      <c r="H211" s="135" t="str">
        <f t="shared" ca="1" si="298"/>
        <v/>
      </c>
      <c r="I211" s="219" t="str">
        <f t="shared" si="299"/>
        <v/>
      </c>
      <c r="J211" s="138"/>
      <c r="M211" s="29" t="e">
        <f ca="1">+_xlfn.IFNA(VLOOKUP($B211,'Resultados General'!$C$11:$CG$510,MATCH(M$6,'Resultados General'!$C$10:$CG$10,0),0),"")</f>
        <v>#NAME?</v>
      </c>
      <c r="N211" s="29" t="str">
        <f t="shared" ca="1" si="225"/>
        <v/>
      </c>
      <c r="O211" s="29" t="str">
        <f t="shared" ca="1" si="226"/>
        <v/>
      </c>
      <c r="P211" s="29" t="e">
        <f ca="1">+_xlfn.IFNA(VLOOKUP($B211,'Resultados General'!$C$11:$CG$510,MATCH(P$6,'Resultados General'!$C$10:$CG$10,0),0),"")</f>
        <v>#NAME?</v>
      </c>
      <c r="Q211" s="29" t="str">
        <f t="shared" ca="1" si="227"/>
        <v/>
      </c>
      <c r="R211" s="29" t="str">
        <f t="shared" ca="1" si="228"/>
        <v/>
      </c>
      <c r="S211" s="29" t="e">
        <f ca="1">+_xlfn.IFNA(VLOOKUP($B211,'Resultados General'!$C$11:$CG$510,MATCH(S$6,'Resultados General'!$C$10:$CG$10,0),0),"")</f>
        <v>#NAME?</v>
      </c>
      <c r="T211" s="29" t="str">
        <f t="shared" ca="1" si="229"/>
        <v/>
      </c>
      <c r="U211" s="29" t="str">
        <f t="shared" ca="1" si="230"/>
        <v/>
      </c>
      <c r="V211" s="29" t="e">
        <f ca="1">+_xlfn.IFNA(VLOOKUP($B211,'Resultados General'!$C$11:$CG$510,MATCH(V$6,'Resultados General'!$C$10:$CG$10,0),0),"")</f>
        <v>#NAME?</v>
      </c>
      <c r="W211" s="29" t="str">
        <f t="shared" ca="1" si="231"/>
        <v/>
      </c>
      <c r="X211" s="29" t="str">
        <f t="shared" ca="1" si="232"/>
        <v/>
      </c>
      <c r="Y211" s="29" t="e">
        <f ca="1">+_xlfn.IFNA(VLOOKUP($B211,'Resultados General'!$C$11:$CG$510,MATCH(Y$6,'Resultados General'!$C$10:$CG$10,0),0),"")</f>
        <v>#NAME?</v>
      </c>
      <c r="Z211" s="29" t="str">
        <f t="shared" ca="1" si="233"/>
        <v/>
      </c>
      <c r="AA211" s="29" t="str">
        <f t="shared" ca="1" si="234"/>
        <v/>
      </c>
      <c r="AB211" s="29" t="e">
        <f ca="1">+_xlfn.IFNA(VLOOKUP($B211,'Resultados General'!$C$11:$CG$510,MATCH(AB$6,'Resultados General'!$C$10:$CG$10,0),0),"")</f>
        <v>#NAME?</v>
      </c>
      <c r="AC211" s="29" t="str">
        <f t="shared" ca="1" si="235"/>
        <v/>
      </c>
      <c r="AD211" s="29" t="str">
        <f t="shared" ca="1" si="236"/>
        <v/>
      </c>
      <c r="AE211" s="29" t="e">
        <f ca="1">+_xlfn.IFNA(VLOOKUP($B211,'Resultados General'!$C$11:$CG$510,MATCH(AE$6,'Resultados General'!$C$10:$CG$10,0),0),"")</f>
        <v>#NAME?</v>
      </c>
      <c r="AF211" s="29" t="str">
        <f t="shared" ca="1" si="237"/>
        <v/>
      </c>
      <c r="AG211" s="29" t="str">
        <f t="shared" ca="1" si="238"/>
        <v/>
      </c>
      <c r="AH211" s="29" t="e">
        <f ca="1">+_xlfn.IFNA(VLOOKUP($B211,'Resultados General'!$C$11:$CG$510,MATCH(AH$6,'Resultados General'!$C$10:$CG$10,0),0),"")</f>
        <v>#NAME?</v>
      </c>
      <c r="AI211" s="29" t="str">
        <f t="shared" ca="1" si="239"/>
        <v/>
      </c>
      <c r="AJ211" s="29" t="str">
        <f t="shared" ca="1" si="240"/>
        <v/>
      </c>
      <c r="AK211" s="29" t="e">
        <f ca="1">+_xlfn.IFNA(VLOOKUP($B211,'Resultados General'!$C$11:$CG$510,MATCH(AK$6,'Resultados General'!$C$10:$CG$10,0),0),"")</f>
        <v>#NAME?</v>
      </c>
      <c r="AL211" s="29" t="str">
        <f t="shared" ca="1" si="241"/>
        <v/>
      </c>
      <c r="AM211" s="29" t="str">
        <f t="shared" ca="1" si="242"/>
        <v/>
      </c>
      <c r="AN211" s="29" t="e">
        <f ca="1">+_xlfn.IFNA(VLOOKUP($B211,'Resultados General'!$C$11:$CG$510,MATCH(AN$6,'Resultados General'!$C$10:$CG$10,0),0),"")</f>
        <v>#NAME?</v>
      </c>
      <c r="AO211" s="29" t="str">
        <f t="shared" ca="1" si="243"/>
        <v/>
      </c>
      <c r="AP211" s="29" t="str">
        <f t="shared" ca="1" si="244"/>
        <v/>
      </c>
      <c r="AQ211" s="29" t="e">
        <f ca="1">+_xlfn.IFNA(VLOOKUP($B211,'Resultados General'!$C$11:$CG$510,MATCH(AQ$6,'Resultados General'!$C$10:$CG$10,0),0),"")</f>
        <v>#NAME?</v>
      </c>
      <c r="AR211" s="29" t="str">
        <f t="shared" ca="1" si="245"/>
        <v/>
      </c>
      <c r="AS211" s="29" t="str">
        <f t="shared" ca="1" si="246"/>
        <v/>
      </c>
      <c r="AT211" s="29" t="e">
        <f ca="1">+_xlfn.IFNA(VLOOKUP($B211,'Resultados General'!$C$11:$CG$510,MATCH(AT$6,'Resultados General'!$C$10:$CG$10,0),0),"")</f>
        <v>#NAME?</v>
      </c>
      <c r="AU211" s="29" t="str">
        <f t="shared" ca="1" si="247"/>
        <v/>
      </c>
      <c r="AV211" s="29" t="str">
        <f t="shared" ca="1" si="248"/>
        <v/>
      </c>
      <c r="AW211" s="29" t="e">
        <f ca="1">+_xlfn.IFNA(VLOOKUP($B211,'Resultados General'!$C$11:$CG$510,MATCH(AW$6,'Resultados General'!$C$10:$CG$10,0),0),"")</f>
        <v>#NAME?</v>
      </c>
      <c r="AX211" s="29" t="str">
        <f t="shared" ca="1" si="249"/>
        <v/>
      </c>
      <c r="AY211" s="29" t="str">
        <f t="shared" ca="1" si="250"/>
        <v/>
      </c>
      <c r="AZ211" s="29" t="e">
        <f ca="1">+_xlfn.IFNA(VLOOKUP($B211,'Resultados General'!$C$11:$CG$510,MATCH(AZ$6,'Resultados General'!$C$10:$CG$10,0),0),"")</f>
        <v>#NAME?</v>
      </c>
      <c r="BA211" s="29" t="str">
        <f t="shared" ca="1" si="251"/>
        <v/>
      </c>
      <c r="BB211" s="29" t="str">
        <f t="shared" ca="1" si="252"/>
        <v/>
      </c>
      <c r="BC211" s="29" t="e">
        <f ca="1">+_xlfn.IFNA(VLOOKUP($B211,'Resultados General'!$C$11:$CG$510,MATCH(BC$6,'Resultados General'!$C$10:$CG$10,0),0),"")</f>
        <v>#NAME?</v>
      </c>
      <c r="BD211" s="29" t="str">
        <f t="shared" ca="1" si="253"/>
        <v/>
      </c>
      <c r="BE211" s="29" t="str">
        <f t="shared" ca="1" si="254"/>
        <v/>
      </c>
      <c r="BF211" s="29" t="e">
        <f ca="1">+_xlfn.IFNA(VLOOKUP($B211,'Resultados General'!$C$11:$CG$510,MATCH(BF$6,'Resultados General'!$C$10:$CG$10,0),0),"")</f>
        <v>#NAME?</v>
      </c>
      <c r="BG211" s="29" t="str">
        <f t="shared" ca="1" si="255"/>
        <v/>
      </c>
      <c r="BH211" s="29" t="str">
        <f t="shared" ca="1" si="256"/>
        <v/>
      </c>
      <c r="BI211" s="29" t="e">
        <f ca="1">+_xlfn.IFNA(VLOOKUP($B211,'Resultados General'!$C$11:$CG$510,MATCH(BI$6,'Resultados General'!$C$10:$CG$10,0),0),"")</f>
        <v>#NAME?</v>
      </c>
      <c r="BJ211" s="29" t="str">
        <f t="shared" ca="1" si="257"/>
        <v/>
      </c>
      <c r="BK211" s="29" t="str">
        <f t="shared" ca="1" si="258"/>
        <v/>
      </c>
      <c r="BL211" s="29" t="e">
        <f ca="1">+_xlfn.IFNA(VLOOKUP($B211,'Resultados General'!$C$11:$CG$510,MATCH(BL$6,'Resultados General'!$C$10:$CG$10,0),0),"")</f>
        <v>#NAME?</v>
      </c>
      <c r="BM211" s="29" t="str">
        <f t="shared" ca="1" si="259"/>
        <v/>
      </c>
      <c r="BN211" s="29" t="str">
        <f t="shared" ca="1" si="260"/>
        <v/>
      </c>
      <c r="BO211" s="29" t="e">
        <f ca="1">+_xlfn.IFNA(VLOOKUP($B211,'Resultados General'!$C$11:$CG$510,MATCH(BO$6,'Resultados General'!$C$10:$CG$10,0),0),"")</f>
        <v>#NAME?</v>
      </c>
      <c r="BP211" s="29" t="str">
        <f t="shared" ca="1" si="261"/>
        <v/>
      </c>
      <c r="BQ211" s="29" t="str">
        <f t="shared" ca="1" si="262"/>
        <v/>
      </c>
      <c r="BR211" s="29" t="e">
        <f ca="1">+_xlfn.IFNA(VLOOKUP($B211,'Resultados General'!$C$11:$CG$510,MATCH(BR$6,'Resultados General'!$C$10:$CG$10,0),0),"")</f>
        <v>#NAME?</v>
      </c>
      <c r="BS211" s="29" t="str">
        <f t="shared" ca="1" si="263"/>
        <v/>
      </c>
      <c r="BT211" s="29" t="str">
        <f t="shared" ca="1" si="264"/>
        <v/>
      </c>
      <c r="BU211" s="29" t="e">
        <f ca="1">+_xlfn.IFNA(VLOOKUP($B211,'Resultados General'!$C$11:$CG$510,MATCH(BU$6,'Resultados General'!$C$10:$CG$10,0),0),"")</f>
        <v>#NAME?</v>
      </c>
      <c r="BV211" s="29" t="str">
        <f t="shared" ca="1" si="265"/>
        <v/>
      </c>
      <c r="BW211" s="29" t="str">
        <f t="shared" ca="1" si="266"/>
        <v/>
      </c>
      <c r="BX211" s="29" t="e">
        <f ca="1">+_xlfn.IFNA(VLOOKUP($B211,'Resultados General'!$C$11:$CG$510,MATCH(BX$6,'Resultados General'!$C$10:$CG$10,0),0),"")</f>
        <v>#NAME?</v>
      </c>
      <c r="BY211" s="29" t="str">
        <f t="shared" ca="1" si="267"/>
        <v/>
      </c>
      <c r="BZ211" s="29" t="str">
        <f t="shared" ca="1" si="268"/>
        <v/>
      </c>
      <c r="CA211" s="29" t="e">
        <f ca="1">+_xlfn.IFNA(VLOOKUP($B211,'Resultados General'!$C$11:$CG$510,MATCH(CA$6,'Resultados General'!$C$10:$CG$10,0),0),"")</f>
        <v>#NAME?</v>
      </c>
      <c r="CB211" s="29" t="str">
        <f t="shared" ca="1" si="269"/>
        <v/>
      </c>
      <c r="CC211" s="29" t="str">
        <f t="shared" ca="1" si="270"/>
        <v/>
      </c>
      <c r="CD211" s="29" t="e">
        <f ca="1">+_xlfn.IFNA(VLOOKUP($B211,'Resultados General'!$C$11:$CG$510,MATCH(CD$6,'Resultados General'!$C$10:$CG$10,0),0),"")</f>
        <v>#NAME?</v>
      </c>
      <c r="CE211" s="29" t="str">
        <f t="shared" ca="1" si="271"/>
        <v/>
      </c>
      <c r="CF211" s="29" t="str">
        <f t="shared" ca="1" si="272"/>
        <v/>
      </c>
      <c r="CG211" s="29" t="e">
        <f ca="1">+_xlfn.IFNA(VLOOKUP($B211,'Resultados General'!$C$11:$CG$510,MATCH(CG$6,'Resultados General'!$C$10:$CG$10,0),0),"")</f>
        <v>#NAME?</v>
      </c>
      <c r="CH211" s="29" t="str">
        <f t="shared" ca="1" si="273"/>
        <v/>
      </c>
      <c r="CI211" s="29" t="str">
        <f t="shared" ca="1" si="274"/>
        <v/>
      </c>
      <c r="CJ211" s="29" t="e">
        <f ca="1">+_xlfn.IFNA(VLOOKUP($B211,'Resultados General'!$C$11:$CG$510,MATCH(CJ$6,'Resultados General'!$C$10:$CG$10,0),0),"")</f>
        <v>#NAME?</v>
      </c>
      <c r="CK211" s="29" t="str">
        <f t="shared" ca="1" si="275"/>
        <v/>
      </c>
      <c r="CL211" s="29" t="str">
        <f t="shared" ca="1" si="276"/>
        <v/>
      </c>
      <c r="CM211" s="29" t="e">
        <f ca="1">+_xlfn.IFNA(VLOOKUP($B211,'Resultados General'!$C$11:$CG$510,MATCH(CM$6,'Resultados General'!$C$10:$CG$10,0),0),"")</f>
        <v>#NAME?</v>
      </c>
      <c r="CN211" s="29" t="str">
        <f t="shared" ca="1" si="277"/>
        <v/>
      </c>
      <c r="CO211" s="29" t="str">
        <f t="shared" ca="1" si="278"/>
        <v/>
      </c>
      <c r="CP211" s="29" t="e">
        <f ca="1">+_xlfn.IFNA(VLOOKUP($B211,'Resultados General'!$C$11:$CG$510,MATCH(CP$6,'Resultados General'!$C$10:$CG$10,0),0),"")</f>
        <v>#NAME?</v>
      </c>
      <c r="CQ211" s="29" t="str">
        <f t="shared" ca="1" si="279"/>
        <v/>
      </c>
      <c r="CR211" s="29" t="str">
        <f t="shared" ca="1" si="280"/>
        <v/>
      </c>
      <c r="CS211" s="29" t="e">
        <f ca="1">+_xlfn.IFNA(VLOOKUP($B211,'Resultados General'!$C$11:$CG$510,MATCH(CS$6,'Resultados General'!$C$10:$CG$10,0),0),"")</f>
        <v>#NAME?</v>
      </c>
      <c r="CT211" s="29" t="str">
        <f t="shared" ca="1" si="281"/>
        <v/>
      </c>
      <c r="CU211" s="29" t="str">
        <f t="shared" ca="1" si="282"/>
        <v/>
      </c>
      <c r="CV211" s="29" t="e">
        <f ca="1">+_xlfn.IFNA(VLOOKUP($B211,'Resultados General'!$C$11:$CG$510,MATCH(CV$6,'Resultados General'!$C$10:$CG$10,0),0),"")</f>
        <v>#NAME?</v>
      </c>
      <c r="CW211" s="29" t="str">
        <f t="shared" ca="1" si="283"/>
        <v/>
      </c>
      <c r="CX211" s="29" t="str">
        <f t="shared" ca="1" si="284"/>
        <v/>
      </c>
      <c r="CY211" s="29" t="e">
        <f ca="1">+_xlfn.IFNA(VLOOKUP($B211,'Resultados General'!$C$11:$CG$510,MATCH(CY$6,'Resultados General'!$C$10:$CG$10,0),0),"")</f>
        <v>#NAME?</v>
      </c>
      <c r="CZ211" s="29" t="str">
        <f t="shared" ca="1" si="285"/>
        <v/>
      </c>
      <c r="DA211" s="29" t="str">
        <f t="shared" ca="1" si="286"/>
        <v/>
      </c>
      <c r="DB211" s="29" t="e">
        <f ca="1">+_xlfn.IFNA(VLOOKUP($B211,'Resultados General'!$C$11:$CG$510,MATCH(DB$6,'Resultados General'!$C$10:$CG$10,0),0),"")</f>
        <v>#NAME?</v>
      </c>
      <c r="DC211" s="29" t="str">
        <f t="shared" ca="1" si="287"/>
        <v/>
      </c>
      <c r="DD211" s="29" t="str">
        <f t="shared" ca="1" si="288"/>
        <v/>
      </c>
      <c r="DE211" s="29" t="e">
        <f ca="1">+_xlfn.IFNA(VLOOKUP($B211,'Resultados General'!$C$11:$CG$510,MATCH(DE$6,'Resultados General'!$C$10:$CG$10,0),0),"")</f>
        <v>#NAME?</v>
      </c>
      <c r="DF211" s="29" t="str">
        <f t="shared" ca="1" si="289"/>
        <v/>
      </c>
      <c r="DG211" s="29" t="str">
        <f t="shared" ca="1" si="290"/>
        <v/>
      </c>
      <c r="DH211" s="29" t="e">
        <f ca="1">+_xlfn.IFNA(VLOOKUP($B211,'Resultados General'!$C$11:$CG$510,MATCH(DH$6,'Resultados General'!$C$10:$CG$10,0),0),"")</f>
        <v>#NAME?</v>
      </c>
      <c r="DI211" s="29" t="str">
        <f t="shared" ca="1" si="291"/>
        <v/>
      </c>
      <c r="DJ211" s="29" t="str">
        <f t="shared" ca="1" si="292"/>
        <v/>
      </c>
      <c r="DK211" s="29" t="e">
        <f ca="1">+_xlfn.IFNA(VLOOKUP($B211,'Resultados General'!$C$11:$CG$510,MATCH(DK$6,'Resultados General'!$C$10:$CG$10,0),0),"")</f>
        <v>#NAME?</v>
      </c>
      <c r="DL211" s="29" t="str">
        <f t="shared" ca="1" si="293"/>
        <v/>
      </c>
      <c r="DM211" s="29" t="str">
        <f t="shared" ca="1" si="294"/>
        <v/>
      </c>
      <c r="DN211" s="29" t="e">
        <f ca="1">+_xlfn.IFNA(VLOOKUP($B211,'Resultados General'!$C$11:$CG$510,MATCH(DN$6,'Resultados General'!$C$10:$CG$10,0),0),"")</f>
        <v>#NAME?</v>
      </c>
      <c r="DO211" s="29" t="str">
        <f t="shared" ca="1" si="295"/>
        <v/>
      </c>
      <c r="DP211" s="29" t="str">
        <f t="shared" ca="1" si="296"/>
        <v/>
      </c>
    </row>
    <row r="212" spans="2:120">
      <c r="B212" s="219" t="str">
        <f>+IF('Resultados General'!C215="","",'Resultados General'!C215)</f>
        <v/>
      </c>
      <c r="C212" s="134" t="e">
        <f ca="1">+_xlfn.IFNA(VLOOKUP('Distribución de puestos'!B212,'Resultados General'!$C$11:$J$510,8,0),"")</f>
        <v>#NAME?</v>
      </c>
      <c r="D212" s="135" t="e">
        <f ca="1">+_xlfn.IFNA(VLOOKUP(B212,'Resultados General'!$C$11:$L$510,10,0),"")</f>
        <v>#NAME?</v>
      </c>
      <c r="E212" s="26" t="s">
        <v>76</v>
      </c>
      <c r="F212" s="26" t="s">
        <v>76</v>
      </c>
      <c r="G212" s="135" t="str">
        <f t="shared" ca="1" si="297"/>
        <v/>
      </c>
      <c r="H212" s="135" t="str">
        <f t="shared" ca="1" si="298"/>
        <v/>
      </c>
      <c r="I212" s="219" t="str">
        <f t="shared" si="299"/>
        <v/>
      </c>
      <c r="J212" s="138"/>
      <c r="M212" s="29" t="e">
        <f ca="1">+_xlfn.IFNA(VLOOKUP($B212,'Resultados General'!$C$11:$CG$510,MATCH(M$6,'Resultados General'!$C$10:$CG$10,0),0),"")</f>
        <v>#NAME?</v>
      </c>
      <c r="N212" s="29" t="str">
        <f t="shared" ca="1" si="225"/>
        <v/>
      </c>
      <c r="O212" s="29" t="str">
        <f t="shared" ca="1" si="226"/>
        <v/>
      </c>
      <c r="P212" s="29" t="e">
        <f ca="1">+_xlfn.IFNA(VLOOKUP($B212,'Resultados General'!$C$11:$CG$510,MATCH(P$6,'Resultados General'!$C$10:$CG$10,0),0),"")</f>
        <v>#NAME?</v>
      </c>
      <c r="Q212" s="29" t="str">
        <f t="shared" ca="1" si="227"/>
        <v/>
      </c>
      <c r="R212" s="29" t="str">
        <f t="shared" ca="1" si="228"/>
        <v/>
      </c>
      <c r="S212" s="29" t="e">
        <f ca="1">+_xlfn.IFNA(VLOOKUP($B212,'Resultados General'!$C$11:$CG$510,MATCH(S$6,'Resultados General'!$C$10:$CG$10,0),0),"")</f>
        <v>#NAME?</v>
      </c>
      <c r="T212" s="29" t="str">
        <f t="shared" ca="1" si="229"/>
        <v/>
      </c>
      <c r="U212" s="29" t="str">
        <f t="shared" ca="1" si="230"/>
        <v/>
      </c>
      <c r="V212" s="29" t="e">
        <f ca="1">+_xlfn.IFNA(VLOOKUP($B212,'Resultados General'!$C$11:$CG$510,MATCH(V$6,'Resultados General'!$C$10:$CG$10,0),0),"")</f>
        <v>#NAME?</v>
      </c>
      <c r="W212" s="29" t="str">
        <f t="shared" ca="1" si="231"/>
        <v/>
      </c>
      <c r="X212" s="29" t="str">
        <f t="shared" ca="1" si="232"/>
        <v/>
      </c>
      <c r="Y212" s="29" t="e">
        <f ca="1">+_xlfn.IFNA(VLOOKUP($B212,'Resultados General'!$C$11:$CG$510,MATCH(Y$6,'Resultados General'!$C$10:$CG$10,0),0),"")</f>
        <v>#NAME?</v>
      </c>
      <c r="Z212" s="29" t="str">
        <f t="shared" ca="1" si="233"/>
        <v/>
      </c>
      <c r="AA212" s="29" t="str">
        <f t="shared" ca="1" si="234"/>
        <v/>
      </c>
      <c r="AB212" s="29" t="e">
        <f ca="1">+_xlfn.IFNA(VLOOKUP($B212,'Resultados General'!$C$11:$CG$510,MATCH(AB$6,'Resultados General'!$C$10:$CG$10,0),0),"")</f>
        <v>#NAME?</v>
      </c>
      <c r="AC212" s="29" t="str">
        <f t="shared" ca="1" si="235"/>
        <v/>
      </c>
      <c r="AD212" s="29" t="str">
        <f t="shared" ca="1" si="236"/>
        <v/>
      </c>
      <c r="AE212" s="29" t="e">
        <f ca="1">+_xlfn.IFNA(VLOOKUP($B212,'Resultados General'!$C$11:$CG$510,MATCH(AE$6,'Resultados General'!$C$10:$CG$10,0),0),"")</f>
        <v>#NAME?</v>
      </c>
      <c r="AF212" s="29" t="str">
        <f t="shared" ca="1" si="237"/>
        <v/>
      </c>
      <c r="AG212" s="29" t="str">
        <f t="shared" ca="1" si="238"/>
        <v/>
      </c>
      <c r="AH212" s="29" t="e">
        <f ca="1">+_xlfn.IFNA(VLOOKUP($B212,'Resultados General'!$C$11:$CG$510,MATCH(AH$6,'Resultados General'!$C$10:$CG$10,0),0),"")</f>
        <v>#NAME?</v>
      </c>
      <c r="AI212" s="29" t="str">
        <f t="shared" ca="1" si="239"/>
        <v/>
      </c>
      <c r="AJ212" s="29" t="str">
        <f t="shared" ca="1" si="240"/>
        <v/>
      </c>
      <c r="AK212" s="29" t="e">
        <f ca="1">+_xlfn.IFNA(VLOOKUP($B212,'Resultados General'!$C$11:$CG$510,MATCH(AK$6,'Resultados General'!$C$10:$CG$10,0),0),"")</f>
        <v>#NAME?</v>
      </c>
      <c r="AL212" s="29" t="str">
        <f t="shared" ca="1" si="241"/>
        <v/>
      </c>
      <c r="AM212" s="29" t="str">
        <f t="shared" ca="1" si="242"/>
        <v/>
      </c>
      <c r="AN212" s="29" t="e">
        <f ca="1">+_xlfn.IFNA(VLOOKUP($B212,'Resultados General'!$C$11:$CG$510,MATCH(AN$6,'Resultados General'!$C$10:$CG$10,0),0),"")</f>
        <v>#NAME?</v>
      </c>
      <c r="AO212" s="29" t="str">
        <f t="shared" ca="1" si="243"/>
        <v/>
      </c>
      <c r="AP212" s="29" t="str">
        <f t="shared" ca="1" si="244"/>
        <v/>
      </c>
      <c r="AQ212" s="29" t="e">
        <f ca="1">+_xlfn.IFNA(VLOOKUP($B212,'Resultados General'!$C$11:$CG$510,MATCH(AQ$6,'Resultados General'!$C$10:$CG$10,0),0),"")</f>
        <v>#NAME?</v>
      </c>
      <c r="AR212" s="29" t="str">
        <f t="shared" ca="1" si="245"/>
        <v/>
      </c>
      <c r="AS212" s="29" t="str">
        <f t="shared" ca="1" si="246"/>
        <v/>
      </c>
      <c r="AT212" s="29" t="e">
        <f ca="1">+_xlfn.IFNA(VLOOKUP($B212,'Resultados General'!$C$11:$CG$510,MATCH(AT$6,'Resultados General'!$C$10:$CG$10,0),0),"")</f>
        <v>#NAME?</v>
      </c>
      <c r="AU212" s="29" t="str">
        <f t="shared" ca="1" si="247"/>
        <v/>
      </c>
      <c r="AV212" s="29" t="str">
        <f t="shared" ca="1" si="248"/>
        <v/>
      </c>
      <c r="AW212" s="29" t="e">
        <f ca="1">+_xlfn.IFNA(VLOOKUP($B212,'Resultados General'!$C$11:$CG$510,MATCH(AW$6,'Resultados General'!$C$10:$CG$10,0),0),"")</f>
        <v>#NAME?</v>
      </c>
      <c r="AX212" s="29" t="str">
        <f t="shared" ca="1" si="249"/>
        <v/>
      </c>
      <c r="AY212" s="29" t="str">
        <f t="shared" ca="1" si="250"/>
        <v/>
      </c>
      <c r="AZ212" s="29" t="e">
        <f ca="1">+_xlfn.IFNA(VLOOKUP($B212,'Resultados General'!$C$11:$CG$510,MATCH(AZ$6,'Resultados General'!$C$10:$CG$10,0),0),"")</f>
        <v>#NAME?</v>
      </c>
      <c r="BA212" s="29" t="str">
        <f t="shared" ca="1" si="251"/>
        <v/>
      </c>
      <c r="BB212" s="29" t="str">
        <f t="shared" ca="1" si="252"/>
        <v/>
      </c>
      <c r="BC212" s="29" t="e">
        <f ca="1">+_xlfn.IFNA(VLOOKUP($B212,'Resultados General'!$C$11:$CG$510,MATCH(BC$6,'Resultados General'!$C$10:$CG$10,0),0),"")</f>
        <v>#NAME?</v>
      </c>
      <c r="BD212" s="29" t="str">
        <f t="shared" ca="1" si="253"/>
        <v/>
      </c>
      <c r="BE212" s="29" t="str">
        <f t="shared" ca="1" si="254"/>
        <v/>
      </c>
      <c r="BF212" s="29" t="e">
        <f ca="1">+_xlfn.IFNA(VLOOKUP($B212,'Resultados General'!$C$11:$CG$510,MATCH(BF$6,'Resultados General'!$C$10:$CG$10,0),0),"")</f>
        <v>#NAME?</v>
      </c>
      <c r="BG212" s="29" t="str">
        <f t="shared" ca="1" si="255"/>
        <v/>
      </c>
      <c r="BH212" s="29" t="str">
        <f t="shared" ca="1" si="256"/>
        <v/>
      </c>
      <c r="BI212" s="29" t="e">
        <f ca="1">+_xlfn.IFNA(VLOOKUP($B212,'Resultados General'!$C$11:$CG$510,MATCH(BI$6,'Resultados General'!$C$10:$CG$10,0),0),"")</f>
        <v>#NAME?</v>
      </c>
      <c r="BJ212" s="29" t="str">
        <f t="shared" ca="1" si="257"/>
        <v/>
      </c>
      <c r="BK212" s="29" t="str">
        <f t="shared" ca="1" si="258"/>
        <v/>
      </c>
      <c r="BL212" s="29" t="e">
        <f ca="1">+_xlfn.IFNA(VLOOKUP($B212,'Resultados General'!$C$11:$CG$510,MATCH(BL$6,'Resultados General'!$C$10:$CG$10,0),0),"")</f>
        <v>#NAME?</v>
      </c>
      <c r="BM212" s="29" t="str">
        <f t="shared" ca="1" si="259"/>
        <v/>
      </c>
      <c r="BN212" s="29" t="str">
        <f t="shared" ca="1" si="260"/>
        <v/>
      </c>
      <c r="BO212" s="29" t="e">
        <f ca="1">+_xlfn.IFNA(VLOOKUP($B212,'Resultados General'!$C$11:$CG$510,MATCH(BO$6,'Resultados General'!$C$10:$CG$10,0),0),"")</f>
        <v>#NAME?</v>
      </c>
      <c r="BP212" s="29" t="str">
        <f t="shared" ca="1" si="261"/>
        <v/>
      </c>
      <c r="BQ212" s="29" t="str">
        <f t="shared" ca="1" si="262"/>
        <v/>
      </c>
      <c r="BR212" s="29" t="e">
        <f ca="1">+_xlfn.IFNA(VLOOKUP($B212,'Resultados General'!$C$11:$CG$510,MATCH(BR$6,'Resultados General'!$C$10:$CG$10,0),0),"")</f>
        <v>#NAME?</v>
      </c>
      <c r="BS212" s="29" t="str">
        <f t="shared" ca="1" si="263"/>
        <v/>
      </c>
      <c r="BT212" s="29" t="str">
        <f t="shared" ca="1" si="264"/>
        <v/>
      </c>
      <c r="BU212" s="29" t="e">
        <f ca="1">+_xlfn.IFNA(VLOOKUP($B212,'Resultados General'!$C$11:$CG$510,MATCH(BU$6,'Resultados General'!$C$10:$CG$10,0),0),"")</f>
        <v>#NAME?</v>
      </c>
      <c r="BV212" s="29" t="str">
        <f t="shared" ca="1" si="265"/>
        <v/>
      </c>
      <c r="BW212" s="29" t="str">
        <f t="shared" ca="1" si="266"/>
        <v/>
      </c>
      <c r="BX212" s="29" t="e">
        <f ca="1">+_xlfn.IFNA(VLOOKUP($B212,'Resultados General'!$C$11:$CG$510,MATCH(BX$6,'Resultados General'!$C$10:$CG$10,0),0),"")</f>
        <v>#NAME?</v>
      </c>
      <c r="BY212" s="29" t="str">
        <f t="shared" ca="1" si="267"/>
        <v/>
      </c>
      <c r="BZ212" s="29" t="str">
        <f t="shared" ca="1" si="268"/>
        <v/>
      </c>
      <c r="CA212" s="29" t="e">
        <f ca="1">+_xlfn.IFNA(VLOOKUP($B212,'Resultados General'!$C$11:$CG$510,MATCH(CA$6,'Resultados General'!$C$10:$CG$10,0),0),"")</f>
        <v>#NAME?</v>
      </c>
      <c r="CB212" s="29" t="str">
        <f t="shared" ca="1" si="269"/>
        <v/>
      </c>
      <c r="CC212" s="29" t="str">
        <f t="shared" ca="1" si="270"/>
        <v/>
      </c>
      <c r="CD212" s="29" t="e">
        <f ca="1">+_xlfn.IFNA(VLOOKUP($B212,'Resultados General'!$C$11:$CG$510,MATCH(CD$6,'Resultados General'!$C$10:$CG$10,0),0),"")</f>
        <v>#NAME?</v>
      </c>
      <c r="CE212" s="29" t="str">
        <f t="shared" ca="1" si="271"/>
        <v/>
      </c>
      <c r="CF212" s="29" t="str">
        <f t="shared" ca="1" si="272"/>
        <v/>
      </c>
      <c r="CG212" s="29" t="e">
        <f ca="1">+_xlfn.IFNA(VLOOKUP($B212,'Resultados General'!$C$11:$CG$510,MATCH(CG$6,'Resultados General'!$C$10:$CG$10,0),0),"")</f>
        <v>#NAME?</v>
      </c>
      <c r="CH212" s="29" t="str">
        <f t="shared" ca="1" si="273"/>
        <v/>
      </c>
      <c r="CI212" s="29" t="str">
        <f t="shared" ca="1" si="274"/>
        <v/>
      </c>
      <c r="CJ212" s="29" t="e">
        <f ca="1">+_xlfn.IFNA(VLOOKUP($B212,'Resultados General'!$C$11:$CG$510,MATCH(CJ$6,'Resultados General'!$C$10:$CG$10,0),0),"")</f>
        <v>#NAME?</v>
      </c>
      <c r="CK212" s="29" t="str">
        <f t="shared" ca="1" si="275"/>
        <v/>
      </c>
      <c r="CL212" s="29" t="str">
        <f t="shared" ca="1" si="276"/>
        <v/>
      </c>
      <c r="CM212" s="29" t="e">
        <f ca="1">+_xlfn.IFNA(VLOOKUP($B212,'Resultados General'!$C$11:$CG$510,MATCH(CM$6,'Resultados General'!$C$10:$CG$10,0),0),"")</f>
        <v>#NAME?</v>
      </c>
      <c r="CN212" s="29" t="str">
        <f t="shared" ca="1" si="277"/>
        <v/>
      </c>
      <c r="CO212" s="29" t="str">
        <f t="shared" ca="1" si="278"/>
        <v/>
      </c>
      <c r="CP212" s="29" t="e">
        <f ca="1">+_xlfn.IFNA(VLOOKUP($B212,'Resultados General'!$C$11:$CG$510,MATCH(CP$6,'Resultados General'!$C$10:$CG$10,0),0),"")</f>
        <v>#NAME?</v>
      </c>
      <c r="CQ212" s="29" t="str">
        <f t="shared" ca="1" si="279"/>
        <v/>
      </c>
      <c r="CR212" s="29" t="str">
        <f t="shared" ca="1" si="280"/>
        <v/>
      </c>
      <c r="CS212" s="29" t="e">
        <f ca="1">+_xlfn.IFNA(VLOOKUP($B212,'Resultados General'!$C$11:$CG$510,MATCH(CS$6,'Resultados General'!$C$10:$CG$10,0),0),"")</f>
        <v>#NAME?</v>
      </c>
      <c r="CT212" s="29" t="str">
        <f t="shared" ca="1" si="281"/>
        <v/>
      </c>
      <c r="CU212" s="29" t="str">
        <f t="shared" ca="1" si="282"/>
        <v/>
      </c>
      <c r="CV212" s="29" t="e">
        <f ca="1">+_xlfn.IFNA(VLOOKUP($B212,'Resultados General'!$C$11:$CG$510,MATCH(CV$6,'Resultados General'!$C$10:$CG$10,0),0),"")</f>
        <v>#NAME?</v>
      </c>
      <c r="CW212" s="29" t="str">
        <f t="shared" ca="1" si="283"/>
        <v/>
      </c>
      <c r="CX212" s="29" t="str">
        <f t="shared" ca="1" si="284"/>
        <v/>
      </c>
      <c r="CY212" s="29" t="e">
        <f ca="1">+_xlfn.IFNA(VLOOKUP($B212,'Resultados General'!$C$11:$CG$510,MATCH(CY$6,'Resultados General'!$C$10:$CG$10,0),0),"")</f>
        <v>#NAME?</v>
      </c>
      <c r="CZ212" s="29" t="str">
        <f t="shared" ca="1" si="285"/>
        <v/>
      </c>
      <c r="DA212" s="29" t="str">
        <f t="shared" ca="1" si="286"/>
        <v/>
      </c>
      <c r="DB212" s="29" t="e">
        <f ca="1">+_xlfn.IFNA(VLOOKUP($B212,'Resultados General'!$C$11:$CG$510,MATCH(DB$6,'Resultados General'!$C$10:$CG$10,0),0),"")</f>
        <v>#NAME?</v>
      </c>
      <c r="DC212" s="29" t="str">
        <f t="shared" ca="1" si="287"/>
        <v/>
      </c>
      <c r="DD212" s="29" t="str">
        <f t="shared" ca="1" si="288"/>
        <v/>
      </c>
      <c r="DE212" s="29" t="e">
        <f ca="1">+_xlfn.IFNA(VLOOKUP($B212,'Resultados General'!$C$11:$CG$510,MATCH(DE$6,'Resultados General'!$C$10:$CG$10,0),0),"")</f>
        <v>#NAME?</v>
      </c>
      <c r="DF212" s="29" t="str">
        <f t="shared" ca="1" si="289"/>
        <v/>
      </c>
      <c r="DG212" s="29" t="str">
        <f t="shared" ca="1" si="290"/>
        <v/>
      </c>
      <c r="DH212" s="29" t="e">
        <f ca="1">+_xlfn.IFNA(VLOOKUP($B212,'Resultados General'!$C$11:$CG$510,MATCH(DH$6,'Resultados General'!$C$10:$CG$10,0),0),"")</f>
        <v>#NAME?</v>
      </c>
      <c r="DI212" s="29" t="str">
        <f t="shared" ca="1" si="291"/>
        <v/>
      </c>
      <c r="DJ212" s="29" t="str">
        <f t="shared" ca="1" si="292"/>
        <v/>
      </c>
      <c r="DK212" s="29" t="e">
        <f ca="1">+_xlfn.IFNA(VLOOKUP($B212,'Resultados General'!$C$11:$CG$510,MATCH(DK$6,'Resultados General'!$C$10:$CG$10,0),0),"")</f>
        <v>#NAME?</v>
      </c>
      <c r="DL212" s="29" t="str">
        <f t="shared" ca="1" si="293"/>
        <v/>
      </c>
      <c r="DM212" s="29" t="str">
        <f t="shared" ca="1" si="294"/>
        <v/>
      </c>
      <c r="DN212" s="29" t="e">
        <f ca="1">+_xlfn.IFNA(VLOOKUP($B212,'Resultados General'!$C$11:$CG$510,MATCH(DN$6,'Resultados General'!$C$10:$CG$10,0),0),"")</f>
        <v>#NAME?</v>
      </c>
      <c r="DO212" s="29" t="str">
        <f t="shared" ca="1" si="295"/>
        <v/>
      </c>
      <c r="DP212" s="29" t="str">
        <f t="shared" ca="1" si="296"/>
        <v/>
      </c>
    </row>
    <row r="213" spans="2:120">
      <c r="B213" s="219" t="str">
        <f>+IF('Resultados General'!C216="","",'Resultados General'!C216)</f>
        <v/>
      </c>
      <c r="C213" s="134" t="e">
        <f ca="1">+_xlfn.IFNA(VLOOKUP('Distribución de puestos'!B213,'Resultados General'!$C$11:$J$510,8,0),"")</f>
        <v>#NAME?</v>
      </c>
      <c r="D213" s="135" t="e">
        <f ca="1">+_xlfn.IFNA(VLOOKUP(B213,'Resultados General'!$C$11:$L$510,10,0),"")</f>
        <v>#NAME?</v>
      </c>
      <c r="E213" s="26" t="s">
        <v>76</v>
      </c>
      <c r="F213" s="26" t="s">
        <v>76</v>
      </c>
      <c r="G213" s="135" t="str">
        <f t="shared" ca="1" si="297"/>
        <v/>
      </c>
      <c r="H213" s="135" t="str">
        <f t="shared" ca="1" si="298"/>
        <v/>
      </c>
      <c r="I213" s="219" t="str">
        <f t="shared" si="299"/>
        <v/>
      </c>
      <c r="J213" s="138"/>
      <c r="M213" s="29" t="e">
        <f ca="1">+_xlfn.IFNA(VLOOKUP($B213,'Resultados General'!$C$11:$CG$510,MATCH(M$6,'Resultados General'!$C$10:$CG$10,0),0),"")</f>
        <v>#NAME?</v>
      </c>
      <c r="N213" s="29" t="str">
        <f t="shared" ca="1" si="225"/>
        <v/>
      </c>
      <c r="O213" s="29" t="str">
        <f t="shared" ca="1" si="226"/>
        <v/>
      </c>
      <c r="P213" s="29" t="e">
        <f ca="1">+_xlfn.IFNA(VLOOKUP($B213,'Resultados General'!$C$11:$CG$510,MATCH(P$6,'Resultados General'!$C$10:$CG$10,0),0),"")</f>
        <v>#NAME?</v>
      </c>
      <c r="Q213" s="29" t="str">
        <f t="shared" ca="1" si="227"/>
        <v/>
      </c>
      <c r="R213" s="29" t="str">
        <f t="shared" ca="1" si="228"/>
        <v/>
      </c>
      <c r="S213" s="29" t="e">
        <f ca="1">+_xlfn.IFNA(VLOOKUP($B213,'Resultados General'!$C$11:$CG$510,MATCH(S$6,'Resultados General'!$C$10:$CG$10,0),0),"")</f>
        <v>#NAME?</v>
      </c>
      <c r="T213" s="29" t="str">
        <f t="shared" ca="1" si="229"/>
        <v/>
      </c>
      <c r="U213" s="29" t="str">
        <f t="shared" ca="1" si="230"/>
        <v/>
      </c>
      <c r="V213" s="29" t="e">
        <f ca="1">+_xlfn.IFNA(VLOOKUP($B213,'Resultados General'!$C$11:$CG$510,MATCH(V$6,'Resultados General'!$C$10:$CG$10,0),0),"")</f>
        <v>#NAME?</v>
      </c>
      <c r="W213" s="29" t="str">
        <f t="shared" ca="1" si="231"/>
        <v/>
      </c>
      <c r="X213" s="29" t="str">
        <f t="shared" ca="1" si="232"/>
        <v/>
      </c>
      <c r="Y213" s="29" t="e">
        <f ca="1">+_xlfn.IFNA(VLOOKUP($B213,'Resultados General'!$C$11:$CG$510,MATCH(Y$6,'Resultados General'!$C$10:$CG$10,0),0),"")</f>
        <v>#NAME?</v>
      </c>
      <c r="Z213" s="29" t="str">
        <f t="shared" ca="1" si="233"/>
        <v/>
      </c>
      <c r="AA213" s="29" t="str">
        <f t="shared" ca="1" si="234"/>
        <v/>
      </c>
      <c r="AB213" s="29" t="e">
        <f ca="1">+_xlfn.IFNA(VLOOKUP($B213,'Resultados General'!$C$11:$CG$510,MATCH(AB$6,'Resultados General'!$C$10:$CG$10,0),0),"")</f>
        <v>#NAME?</v>
      </c>
      <c r="AC213" s="29" t="str">
        <f t="shared" ca="1" si="235"/>
        <v/>
      </c>
      <c r="AD213" s="29" t="str">
        <f t="shared" ca="1" si="236"/>
        <v/>
      </c>
      <c r="AE213" s="29" t="e">
        <f ca="1">+_xlfn.IFNA(VLOOKUP($B213,'Resultados General'!$C$11:$CG$510,MATCH(AE$6,'Resultados General'!$C$10:$CG$10,0),0),"")</f>
        <v>#NAME?</v>
      </c>
      <c r="AF213" s="29" t="str">
        <f t="shared" ca="1" si="237"/>
        <v/>
      </c>
      <c r="AG213" s="29" t="str">
        <f t="shared" ca="1" si="238"/>
        <v/>
      </c>
      <c r="AH213" s="29" t="e">
        <f ca="1">+_xlfn.IFNA(VLOOKUP($B213,'Resultados General'!$C$11:$CG$510,MATCH(AH$6,'Resultados General'!$C$10:$CG$10,0),0),"")</f>
        <v>#NAME?</v>
      </c>
      <c r="AI213" s="29" t="str">
        <f t="shared" ca="1" si="239"/>
        <v/>
      </c>
      <c r="AJ213" s="29" t="str">
        <f t="shared" ca="1" si="240"/>
        <v/>
      </c>
      <c r="AK213" s="29" t="e">
        <f ca="1">+_xlfn.IFNA(VLOOKUP($B213,'Resultados General'!$C$11:$CG$510,MATCH(AK$6,'Resultados General'!$C$10:$CG$10,0),0),"")</f>
        <v>#NAME?</v>
      </c>
      <c r="AL213" s="29" t="str">
        <f t="shared" ca="1" si="241"/>
        <v/>
      </c>
      <c r="AM213" s="29" t="str">
        <f t="shared" ca="1" si="242"/>
        <v/>
      </c>
      <c r="AN213" s="29" t="e">
        <f ca="1">+_xlfn.IFNA(VLOOKUP($B213,'Resultados General'!$C$11:$CG$510,MATCH(AN$6,'Resultados General'!$C$10:$CG$10,0),0),"")</f>
        <v>#NAME?</v>
      </c>
      <c r="AO213" s="29" t="str">
        <f t="shared" ca="1" si="243"/>
        <v/>
      </c>
      <c r="AP213" s="29" t="str">
        <f t="shared" ca="1" si="244"/>
        <v/>
      </c>
      <c r="AQ213" s="29" t="e">
        <f ca="1">+_xlfn.IFNA(VLOOKUP($B213,'Resultados General'!$C$11:$CG$510,MATCH(AQ$6,'Resultados General'!$C$10:$CG$10,0),0),"")</f>
        <v>#NAME?</v>
      </c>
      <c r="AR213" s="29" t="str">
        <f t="shared" ca="1" si="245"/>
        <v/>
      </c>
      <c r="AS213" s="29" t="str">
        <f t="shared" ca="1" si="246"/>
        <v/>
      </c>
      <c r="AT213" s="29" t="e">
        <f ca="1">+_xlfn.IFNA(VLOOKUP($B213,'Resultados General'!$C$11:$CG$510,MATCH(AT$6,'Resultados General'!$C$10:$CG$10,0),0),"")</f>
        <v>#NAME?</v>
      </c>
      <c r="AU213" s="29" t="str">
        <f t="shared" ca="1" si="247"/>
        <v/>
      </c>
      <c r="AV213" s="29" t="str">
        <f t="shared" ca="1" si="248"/>
        <v/>
      </c>
      <c r="AW213" s="29" t="e">
        <f ca="1">+_xlfn.IFNA(VLOOKUP($B213,'Resultados General'!$C$11:$CG$510,MATCH(AW$6,'Resultados General'!$C$10:$CG$10,0),0),"")</f>
        <v>#NAME?</v>
      </c>
      <c r="AX213" s="29" t="str">
        <f t="shared" ca="1" si="249"/>
        <v/>
      </c>
      <c r="AY213" s="29" t="str">
        <f t="shared" ca="1" si="250"/>
        <v/>
      </c>
      <c r="AZ213" s="29" t="e">
        <f ca="1">+_xlfn.IFNA(VLOOKUP($B213,'Resultados General'!$C$11:$CG$510,MATCH(AZ$6,'Resultados General'!$C$10:$CG$10,0),0),"")</f>
        <v>#NAME?</v>
      </c>
      <c r="BA213" s="29" t="str">
        <f t="shared" ca="1" si="251"/>
        <v/>
      </c>
      <c r="BB213" s="29" t="str">
        <f t="shared" ca="1" si="252"/>
        <v/>
      </c>
      <c r="BC213" s="29" t="e">
        <f ca="1">+_xlfn.IFNA(VLOOKUP($B213,'Resultados General'!$C$11:$CG$510,MATCH(BC$6,'Resultados General'!$C$10:$CG$10,0),0),"")</f>
        <v>#NAME?</v>
      </c>
      <c r="BD213" s="29" t="str">
        <f t="shared" ca="1" si="253"/>
        <v/>
      </c>
      <c r="BE213" s="29" t="str">
        <f t="shared" ca="1" si="254"/>
        <v/>
      </c>
      <c r="BF213" s="29" t="e">
        <f ca="1">+_xlfn.IFNA(VLOOKUP($B213,'Resultados General'!$C$11:$CG$510,MATCH(BF$6,'Resultados General'!$C$10:$CG$10,0),0),"")</f>
        <v>#NAME?</v>
      </c>
      <c r="BG213" s="29" t="str">
        <f t="shared" ca="1" si="255"/>
        <v/>
      </c>
      <c r="BH213" s="29" t="str">
        <f t="shared" ca="1" si="256"/>
        <v/>
      </c>
      <c r="BI213" s="29" t="e">
        <f ca="1">+_xlfn.IFNA(VLOOKUP($B213,'Resultados General'!$C$11:$CG$510,MATCH(BI$6,'Resultados General'!$C$10:$CG$10,0),0),"")</f>
        <v>#NAME?</v>
      </c>
      <c r="BJ213" s="29" t="str">
        <f t="shared" ca="1" si="257"/>
        <v/>
      </c>
      <c r="BK213" s="29" t="str">
        <f t="shared" ca="1" si="258"/>
        <v/>
      </c>
      <c r="BL213" s="29" t="e">
        <f ca="1">+_xlfn.IFNA(VLOOKUP($B213,'Resultados General'!$C$11:$CG$510,MATCH(BL$6,'Resultados General'!$C$10:$CG$10,0),0),"")</f>
        <v>#NAME?</v>
      </c>
      <c r="BM213" s="29" t="str">
        <f t="shared" ca="1" si="259"/>
        <v/>
      </c>
      <c r="BN213" s="29" t="str">
        <f t="shared" ca="1" si="260"/>
        <v/>
      </c>
      <c r="BO213" s="29" t="e">
        <f ca="1">+_xlfn.IFNA(VLOOKUP($B213,'Resultados General'!$C$11:$CG$510,MATCH(BO$6,'Resultados General'!$C$10:$CG$10,0),0),"")</f>
        <v>#NAME?</v>
      </c>
      <c r="BP213" s="29" t="str">
        <f t="shared" ca="1" si="261"/>
        <v/>
      </c>
      <c r="BQ213" s="29" t="str">
        <f t="shared" ca="1" si="262"/>
        <v/>
      </c>
      <c r="BR213" s="29" t="e">
        <f ca="1">+_xlfn.IFNA(VLOOKUP($B213,'Resultados General'!$C$11:$CG$510,MATCH(BR$6,'Resultados General'!$C$10:$CG$10,0),0),"")</f>
        <v>#NAME?</v>
      </c>
      <c r="BS213" s="29" t="str">
        <f t="shared" ca="1" si="263"/>
        <v/>
      </c>
      <c r="BT213" s="29" t="str">
        <f t="shared" ca="1" si="264"/>
        <v/>
      </c>
      <c r="BU213" s="29" t="e">
        <f ca="1">+_xlfn.IFNA(VLOOKUP($B213,'Resultados General'!$C$11:$CG$510,MATCH(BU$6,'Resultados General'!$C$10:$CG$10,0),0),"")</f>
        <v>#NAME?</v>
      </c>
      <c r="BV213" s="29" t="str">
        <f t="shared" ca="1" si="265"/>
        <v/>
      </c>
      <c r="BW213" s="29" t="str">
        <f t="shared" ca="1" si="266"/>
        <v/>
      </c>
      <c r="BX213" s="29" t="e">
        <f ca="1">+_xlfn.IFNA(VLOOKUP($B213,'Resultados General'!$C$11:$CG$510,MATCH(BX$6,'Resultados General'!$C$10:$CG$10,0),0),"")</f>
        <v>#NAME?</v>
      </c>
      <c r="BY213" s="29" t="str">
        <f t="shared" ca="1" si="267"/>
        <v/>
      </c>
      <c r="BZ213" s="29" t="str">
        <f t="shared" ca="1" si="268"/>
        <v/>
      </c>
      <c r="CA213" s="29" t="e">
        <f ca="1">+_xlfn.IFNA(VLOOKUP($B213,'Resultados General'!$C$11:$CG$510,MATCH(CA$6,'Resultados General'!$C$10:$CG$10,0),0),"")</f>
        <v>#NAME?</v>
      </c>
      <c r="CB213" s="29" t="str">
        <f t="shared" ca="1" si="269"/>
        <v/>
      </c>
      <c r="CC213" s="29" t="str">
        <f t="shared" ca="1" si="270"/>
        <v/>
      </c>
      <c r="CD213" s="29" t="e">
        <f ca="1">+_xlfn.IFNA(VLOOKUP($B213,'Resultados General'!$C$11:$CG$510,MATCH(CD$6,'Resultados General'!$C$10:$CG$10,0),0),"")</f>
        <v>#NAME?</v>
      </c>
      <c r="CE213" s="29" t="str">
        <f t="shared" ca="1" si="271"/>
        <v/>
      </c>
      <c r="CF213" s="29" t="str">
        <f t="shared" ca="1" si="272"/>
        <v/>
      </c>
      <c r="CG213" s="29" t="e">
        <f ca="1">+_xlfn.IFNA(VLOOKUP($B213,'Resultados General'!$C$11:$CG$510,MATCH(CG$6,'Resultados General'!$C$10:$CG$10,0),0),"")</f>
        <v>#NAME?</v>
      </c>
      <c r="CH213" s="29" t="str">
        <f t="shared" ca="1" si="273"/>
        <v/>
      </c>
      <c r="CI213" s="29" t="str">
        <f t="shared" ca="1" si="274"/>
        <v/>
      </c>
      <c r="CJ213" s="29" t="e">
        <f ca="1">+_xlfn.IFNA(VLOOKUP($B213,'Resultados General'!$C$11:$CG$510,MATCH(CJ$6,'Resultados General'!$C$10:$CG$10,0),0),"")</f>
        <v>#NAME?</v>
      </c>
      <c r="CK213" s="29" t="str">
        <f t="shared" ca="1" si="275"/>
        <v/>
      </c>
      <c r="CL213" s="29" t="str">
        <f t="shared" ca="1" si="276"/>
        <v/>
      </c>
      <c r="CM213" s="29" t="e">
        <f ca="1">+_xlfn.IFNA(VLOOKUP($B213,'Resultados General'!$C$11:$CG$510,MATCH(CM$6,'Resultados General'!$C$10:$CG$10,0),0),"")</f>
        <v>#NAME?</v>
      </c>
      <c r="CN213" s="29" t="str">
        <f t="shared" ca="1" si="277"/>
        <v/>
      </c>
      <c r="CO213" s="29" t="str">
        <f t="shared" ca="1" si="278"/>
        <v/>
      </c>
      <c r="CP213" s="29" t="e">
        <f ca="1">+_xlfn.IFNA(VLOOKUP($B213,'Resultados General'!$C$11:$CG$510,MATCH(CP$6,'Resultados General'!$C$10:$CG$10,0),0),"")</f>
        <v>#NAME?</v>
      </c>
      <c r="CQ213" s="29" t="str">
        <f t="shared" ca="1" si="279"/>
        <v/>
      </c>
      <c r="CR213" s="29" t="str">
        <f t="shared" ca="1" si="280"/>
        <v/>
      </c>
      <c r="CS213" s="29" t="e">
        <f ca="1">+_xlfn.IFNA(VLOOKUP($B213,'Resultados General'!$C$11:$CG$510,MATCH(CS$6,'Resultados General'!$C$10:$CG$10,0),0),"")</f>
        <v>#NAME?</v>
      </c>
      <c r="CT213" s="29" t="str">
        <f t="shared" ca="1" si="281"/>
        <v/>
      </c>
      <c r="CU213" s="29" t="str">
        <f t="shared" ca="1" si="282"/>
        <v/>
      </c>
      <c r="CV213" s="29" t="e">
        <f ca="1">+_xlfn.IFNA(VLOOKUP($B213,'Resultados General'!$C$11:$CG$510,MATCH(CV$6,'Resultados General'!$C$10:$CG$10,0),0),"")</f>
        <v>#NAME?</v>
      </c>
      <c r="CW213" s="29" t="str">
        <f t="shared" ca="1" si="283"/>
        <v/>
      </c>
      <c r="CX213" s="29" t="str">
        <f t="shared" ca="1" si="284"/>
        <v/>
      </c>
      <c r="CY213" s="29" t="e">
        <f ca="1">+_xlfn.IFNA(VLOOKUP($B213,'Resultados General'!$C$11:$CG$510,MATCH(CY$6,'Resultados General'!$C$10:$CG$10,0),0),"")</f>
        <v>#NAME?</v>
      </c>
      <c r="CZ213" s="29" t="str">
        <f t="shared" ca="1" si="285"/>
        <v/>
      </c>
      <c r="DA213" s="29" t="str">
        <f t="shared" ca="1" si="286"/>
        <v/>
      </c>
      <c r="DB213" s="29" t="e">
        <f ca="1">+_xlfn.IFNA(VLOOKUP($B213,'Resultados General'!$C$11:$CG$510,MATCH(DB$6,'Resultados General'!$C$10:$CG$10,0),0),"")</f>
        <v>#NAME?</v>
      </c>
      <c r="DC213" s="29" t="str">
        <f t="shared" ca="1" si="287"/>
        <v/>
      </c>
      <c r="DD213" s="29" t="str">
        <f t="shared" ca="1" si="288"/>
        <v/>
      </c>
      <c r="DE213" s="29" t="e">
        <f ca="1">+_xlfn.IFNA(VLOOKUP($B213,'Resultados General'!$C$11:$CG$510,MATCH(DE$6,'Resultados General'!$C$10:$CG$10,0),0),"")</f>
        <v>#NAME?</v>
      </c>
      <c r="DF213" s="29" t="str">
        <f t="shared" ca="1" si="289"/>
        <v/>
      </c>
      <c r="DG213" s="29" t="str">
        <f t="shared" ca="1" si="290"/>
        <v/>
      </c>
      <c r="DH213" s="29" t="e">
        <f ca="1">+_xlfn.IFNA(VLOOKUP($B213,'Resultados General'!$C$11:$CG$510,MATCH(DH$6,'Resultados General'!$C$10:$CG$10,0),0),"")</f>
        <v>#NAME?</v>
      </c>
      <c r="DI213" s="29" t="str">
        <f t="shared" ca="1" si="291"/>
        <v/>
      </c>
      <c r="DJ213" s="29" t="str">
        <f t="shared" ca="1" si="292"/>
        <v/>
      </c>
      <c r="DK213" s="29" t="e">
        <f ca="1">+_xlfn.IFNA(VLOOKUP($B213,'Resultados General'!$C$11:$CG$510,MATCH(DK$6,'Resultados General'!$C$10:$CG$10,0),0),"")</f>
        <v>#NAME?</v>
      </c>
      <c r="DL213" s="29" t="str">
        <f t="shared" ca="1" si="293"/>
        <v/>
      </c>
      <c r="DM213" s="29" t="str">
        <f t="shared" ca="1" si="294"/>
        <v/>
      </c>
      <c r="DN213" s="29" t="e">
        <f ca="1">+_xlfn.IFNA(VLOOKUP($B213,'Resultados General'!$C$11:$CG$510,MATCH(DN$6,'Resultados General'!$C$10:$CG$10,0),0),"")</f>
        <v>#NAME?</v>
      </c>
      <c r="DO213" s="29" t="str">
        <f t="shared" ca="1" si="295"/>
        <v/>
      </c>
      <c r="DP213" s="29" t="str">
        <f t="shared" ca="1" si="296"/>
        <v/>
      </c>
    </row>
    <row r="214" spans="2:120">
      <c r="B214" s="219" t="str">
        <f>+IF('Resultados General'!C217="","",'Resultados General'!C217)</f>
        <v/>
      </c>
      <c r="C214" s="134" t="e">
        <f ca="1">+_xlfn.IFNA(VLOOKUP('Distribución de puestos'!B214,'Resultados General'!$C$11:$J$510,8,0),"")</f>
        <v>#NAME?</v>
      </c>
      <c r="D214" s="135" t="e">
        <f ca="1">+_xlfn.IFNA(VLOOKUP(B214,'Resultados General'!$C$11:$L$510,10,0),"")</f>
        <v>#NAME?</v>
      </c>
      <c r="E214" s="26" t="s">
        <v>76</v>
      </c>
      <c r="F214" s="26" t="s">
        <v>76</v>
      </c>
      <c r="G214" s="135" t="str">
        <f t="shared" ca="1" si="297"/>
        <v/>
      </c>
      <c r="H214" s="135" t="str">
        <f t="shared" ca="1" si="298"/>
        <v/>
      </c>
      <c r="I214" s="219" t="str">
        <f t="shared" si="299"/>
        <v/>
      </c>
      <c r="J214" s="138"/>
      <c r="M214" s="29" t="e">
        <f ca="1">+_xlfn.IFNA(VLOOKUP($B214,'Resultados General'!$C$11:$CG$510,MATCH(M$6,'Resultados General'!$C$10:$CG$10,0),0),"")</f>
        <v>#NAME?</v>
      </c>
      <c r="N214" s="29" t="str">
        <f t="shared" ca="1" si="225"/>
        <v/>
      </c>
      <c r="O214" s="29" t="str">
        <f t="shared" ca="1" si="226"/>
        <v/>
      </c>
      <c r="P214" s="29" t="e">
        <f ca="1">+_xlfn.IFNA(VLOOKUP($B214,'Resultados General'!$C$11:$CG$510,MATCH(P$6,'Resultados General'!$C$10:$CG$10,0),0),"")</f>
        <v>#NAME?</v>
      </c>
      <c r="Q214" s="29" t="str">
        <f t="shared" ca="1" si="227"/>
        <v/>
      </c>
      <c r="R214" s="29" t="str">
        <f t="shared" ca="1" si="228"/>
        <v/>
      </c>
      <c r="S214" s="29" t="e">
        <f ca="1">+_xlfn.IFNA(VLOOKUP($B214,'Resultados General'!$C$11:$CG$510,MATCH(S$6,'Resultados General'!$C$10:$CG$10,0),0),"")</f>
        <v>#NAME?</v>
      </c>
      <c r="T214" s="29" t="str">
        <f t="shared" ca="1" si="229"/>
        <v/>
      </c>
      <c r="U214" s="29" t="str">
        <f t="shared" ca="1" si="230"/>
        <v/>
      </c>
      <c r="V214" s="29" t="e">
        <f ca="1">+_xlfn.IFNA(VLOOKUP($B214,'Resultados General'!$C$11:$CG$510,MATCH(V$6,'Resultados General'!$C$10:$CG$10,0),0),"")</f>
        <v>#NAME?</v>
      </c>
      <c r="W214" s="29" t="str">
        <f t="shared" ca="1" si="231"/>
        <v/>
      </c>
      <c r="X214" s="29" t="str">
        <f t="shared" ca="1" si="232"/>
        <v/>
      </c>
      <c r="Y214" s="29" t="e">
        <f ca="1">+_xlfn.IFNA(VLOOKUP($B214,'Resultados General'!$C$11:$CG$510,MATCH(Y$6,'Resultados General'!$C$10:$CG$10,0),0),"")</f>
        <v>#NAME?</v>
      </c>
      <c r="Z214" s="29" t="str">
        <f t="shared" ca="1" si="233"/>
        <v/>
      </c>
      <c r="AA214" s="29" t="str">
        <f t="shared" ca="1" si="234"/>
        <v/>
      </c>
      <c r="AB214" s="29" t="e">
        <f ca="1">+_xlfn.IFNA(VLOOKUP($B214,'Resultados General'!$C$11:$CG$510,MATCH(AB$6,'Resultados General'!$C$10:$CG$10,0),0),"")</f>
        <v>#NAME?</v>
      </c>
      <c r="AC214" s="29" t="str">
        <f t="shared" ca="1" si="235"/>
        <v/>
      </c>
      <c r="AD214" s="29" t="str">
        <f t="shared" ca="1" si="236"/>
        <v/>
      </c>
      <c r="AE214" s="29" t="e">
        <f ca="1">+_xlfn.IFNA(VLOOKUP($B214,'Resultados General'!$C$11:$CG$510,MATCH(AE$6,'Resultados General'!$C$10:$CG$10,0),0),"")</f>
        <v>#NAME?</v>
      </c>
      <c r="AF214" s="29" t="str">
        <f t="shared" ca="1" si="237"/>
        <v/>
      </c>
      <c r="AG214" s="29" t="str">
        <f t="shared" ca="1" si="238"/>
        <v/>
      </c>
      <c r="AH214" s="29" t="e">
        <f ca="1">+_xlfn.IFNA(VLOOKUP($B214,'Resultados General'!$C$11:$CG$510,MATCH(AH$6,'Resultados General'!$C$10:$CG$10,0),0),"")</f>
        <v>#NAME?</v>
      </c>
      <c r="AI214" s="29" t="str">
        <f t="shared" ca="1" si="239"/>
        <v/>
      </c>
      <c r="AJ214" s="29" t="str">
        <f t="shared" ca="1" si="240"/>
        <v/>
      </c>
      <c r="AK214" s="29" t="e">
        <f ca="1">+_xlfn.IFNA(VLOOKUP($B214,'Resultados General'!$C$11:$CG$510,MATCH(AK$6,'Resultados General'!$C$10:$CG$10,0),0),"")</f>
        <v>#NAME?</v>
      </c>
      <c r="AL214" s="29" t="str">
        <f t="shared" ca="1" si="241"/>
        <v/>
      </c>
      <c r="AM214" s="29" t="str">
        <f t="shared" ca="1" si="242"/>
        <v/>
      </c>
      <c r="AN214" s="29" t="e">
        <f ca="1">+_xlfn.IFNA(VLOOKUP($B214,'Resultados General'!$C$11:$CG$510,MATCH(AN$6,'Resultados General'!$C$10:$CG$10,0),0),"")</f>
        <v>#NAME?</v>
      </c>
      <c r="AO214" s="29" t="str">
        <f t="shared" ca="1" si="243"/>
        <v/>
      </c>
      <c r="AP214" s="29" t="str">
        <f t="shared" ca="1" si="244"/>
        <v/>
      </c>
      <c r="AQ214" s="29" t="e">
        <f ca="1">+_xlfn.IFNA(VLOOKUP($B214,'Resultados General'!$C$11:$CG$510,MATCH(AQ$6,'Resultados General'!$C$10:$CG$10,0),0),"")</f>
        <v>#NAME?</v>
      </c>
      <c r="AR214" s="29" t="str">
        <f t="shared" ca="1" si="245"/>
        <v/>
      </c>
      <c r="AS214" s="29" t="str">
        <f t="shared" ca="1" si="246"/>
        <v/>
      </c>
      <c r="AT214" s="29" t="e">
        <f ca="1">+_xlfn.IFNA(VLOOKUP($B214,'Resultados General'!$C$11:$CG$510,MATCH(AT$6,'Resultados General'!$C$10:$CG$10,0),0),"")</f>
        <v>#NAME?</v>
      </c>
      <c r="AU214" s="29" t="str">
        <f t="shared" ca="1" si="247"/>
        <v/>
      </c>
      <c r="AV214" s="29" t="str">
        <f t="shared" ca="1" si="248"/>
        <v/>
      </c>
      <c r="AW214" s="29" t="e">
        <f ca="1">+_xlfn.IFNA(VLOOKUP($B214,'Resultados General'!$C$11:$CG$510,MATCH(AW$6,'Resultados General'!$C$10:$CG$10,0),0),"")</f>
        <v>#NAME?</v>
      </c>
      <c r="AX214" s="29" t="str">
        <f t="shared" ca="1" si="249"/>
        <v/>
      </c>
      <c r="AY214" s="29" t="str">
        <f t="shared" ca="1" si="250"/>
        <v/>
      </c>
      <c r="AZ214" s="29" t="e">
        <f ca="1">+_xlfn.IFNA(VLOOKUP($B214,'Resultados General'!$C$11:$CG$510,MATCH(AZ$6,'Resultados General'!$C$10:$CG$10,0),0),"")</f>
        <v>#NAME?</v>
      </c>
      <c r="BA214" s="29" t="str">
        <f t="shared" ca="1" si="251"/>
        <v/>
      </c>
      <c r="BB214" s="29" t="str">
        <f t="shared" ca="1" si="252"/>
        <v/>
      </c>
      <c r="BC214" s="29" t="e">
        <f ca="1">+_xlfn.IFNA(VLOOKUP($B214,'Resultados General'!$C$11:$CG$510,MATCH(BC$6,'Resultados General'!$C$10:$CG$10,0),0),"")</f>
        <v>#NAME?</v>
      </c>
      <c r="BD214" s="29" t="str">
        <f t="shared" ca="1" si="253"/>
        <v/>
      </c>
      <c r="BE214" s="29" t="str">
        <f t="shared" ca="1" si="254"/>
        <v/>
      </c>
      <c r="BF214" s="29" t="e">
        <f ca="1">+_xlfn.IFNA(VLOOKUP($B214,'Resultados General'!$C$11:$CG$510,MATCH(BF$6,'Resultados General'!$C$10:$CG$10,0),0),"")</f>
        <v>#NAME?</v>
      </c>
      <c r="BG214" s="29" t="str">
        <f t="shared" ca="1" si="255"/>
        <v/>
      </c>
      <c r="BH214" s="29" t="str">
        <f t="shared" ca="1" si="256"/>
        <v/>
      </c>
      <c r="BI214" s="29" t="e">
        <f ca="1">+_xlfn.IFNA(VLOOKUP($B214,'Resultados General'!$C$11:$CG$510,MATCH(BI$6,'Resultados General'!$C$10:$CG$10,0),0),"")</f>
        <v>#NAME?</v>
      </c>
      <c r="BJ214" s="29" t="str">
        <f t="shared" ca="1" si="257"/>
        <v/>
      </c>
      <c r="BK214" s="29" t="str">
        <f t="shared" ca="1" si="258"/>
        <v/>
      </c>
      <c r="BL214" s="29" t="e">
        <f ca="1">+_xlfn.IFNA(VLOOKUP($B214,'Resultados General'!$C$11:$CG$510,MATCH(BL$6,'Resultados General'!$C$10:$CG$10,0),0),"")</f>
        <v>#NAME?</v>
      </c>
      <c r="BM214" s="29" t="str">
        <f t="shared" ca="1" si="259"/>
        <v/>
      </c>
      <c r="BN214" s="29" t="str">
        <f t="shared" ca="1" si="260"/>
        <v/>
      </c>
      <c r="BO214" s="29" t="e">
        <f ca="1">+_xlfn.IFNA(VLOOKUP($B214,'Resultados General'!$C$11:$CG$510,MATCH(BO$6,'Resultados General'!$C$10:$CG$10,0),0),"")</f>
        <v>#NAME?</v>
      </c>
      <c r="BP214" s="29" t="str">
        <f t="shared" ca="1" si="261"/>
        <v/>
      </c>
      <c r="BQ214" s="29" t="str">
        <f t="shared" ca="1" si="262"/>
        <v/>
      </c>
      <c r="BR214" s="29" t="e">
        <f ca="1">+_xlfn.IFNA(VLOOKUP($B214,'Resultados General'!$C$11:$CG$510,MATCH(BR$6,'Resultados General'!$C$10:$CG$10,0),0),"")</f>
        <v>#NAME?</v>
      </c>
      <c r="BS214" s="29" t="str">
        <f t="shared" ca="1" si="263"/>
        <v/>
      </c>
      <c r="BT214" s="29" t="str">
        <f t="shared" ca="1" si="264"/>
        <v/>
      </c>
      <c r="BU214" s="29" t="e">
        <f ca="1">+_xlfn.IFNA(VLOOKUP($B214,'Resultados General'!$C$11:$CG$510,MATCH(BU$6,'Resultados General'!$C$10:$CG$10,0),0),"")</f>
        <v>#NAME?</v>
      </c>
      <c r="BV214" s="29" t="str">
        <f t="shared" ca="1" si="265"/>
        <v/>
      </c>
      <c r="BW214" s="29" t="str">
        <f t="shared" ca="1" si="266"/>
        <v/>
      </c>
      <c r="BX214" s="29" t="e">
        <f ca="1">+_xlfn.IFNA(VLOOKUP($B214,'Resultados General'!$C$11:$CG$510,MATCH(BX$6,'Resultados General'!$C$10:$CG$10,0),0),"")</f>
        <v>#NAME?</v>
      </c>
      <c r="BY214" s="29" t="str">
        <f t="shared" ca="1" si="267"/>
        <v/>
      </c>
      <c r="BZ214" s="29" t="str">
        <f t="shared" ca="1" si="268"/>
        <v/>
      </c>
      <c r="CA214" s="29" t="e">
        <f ca="1">+_xlfn.IFNA(VLOOKUP($B214,'Resultados General'!$C$11:$CG$510,MATCH(CA$6,'Resultados General'!$C$10:$CG$10,0),0),"")</f>
        <v>#NAME?</v>
      </c>
      <c r="CB214" s="29" t="str">
        <f t="shared" ca="1" si="269"/>
        <v/>
      </c>
      <c r="CC214" s="29" t="str">
        <f t="shared" ca="1" si="270"/>
        <v/>
      </c>
      <c r="CD214" s="29" t="e">
        <f ca="1">+_xlfn.IFNA(VLOOKUP($B214,'Resultados General'!$C$11:$CG$510,MATCH(CD$6,'Resultados General'!$C$10:$CG$10,0),0),"")</f>
        <v>#NAME?</v>
      </c>
      <c r="CE214" s="29" t="str">
        <f t="shared" ca="1" si="271"/>
        <v/>
      </c>
      <c r="CF214" s="29" t="str">
        <f t="shared" ca="1" si="272"/>
        <v/>
      </c>
      <c r="CG214" s="29" t="e">
        <f ca="1">+_xlfn.IFNA(VLOOKUP($B214,'Resultados General'!$C$11:$CG$510,MATCH(CG$6,'Resultados General'!$C$10:$CG$10,0),0),"")</f>
        <v>#NAME?</v>
      </c>
      <c r="CH214" s="29" t="str">
        <f t="shared" ca="1" si="273"/>
        <v/>
      </c>
      <c r="CI214" s="29" t="str">
        <f t="shared" ca="1" si="274"/>
        <v/>
      </c>
      <c r="CJ214" s="29" t="e">
        <f ca="1">+_xlfn.IFNA(VLOOKUP($B214,'Resultados General'!$C$11:$CG$510,MATCH(CJ$6,'Resultados General'!$C$10:$CG$10,0),0),"")</f>
        <v>#NAME?</v>
      </c>
      <c r="CK214" s="29" t="str">
        <f t="shared" ca="1" si="275"/>
        <v/>
      </c>
      <c r="CL214" s="29" t="str">
        <f t="shared" ca="1" si="276"/>
        <v/>
      </c>
      <c r="CM214" s="29" t="e">
        <f ca="1">+_xlfn.IFNA(VLOOKUP($B214,'Resultados General'!$C$11:$CG$510,MATCH(CM$6,'Resultados General'!$C$10:$CG$10,0),0),"")</f>
        <v>#NAME?</v>
      </c>
      <c r="CN214" s="29" t="str">
        <f t="shared" ca="1" si="277"/>
        <v/>
      </c>
      <c r="CO214" s="29" t="str">
        <f t="shared" ca="1" si="278"/>
        <v/>
      </c>
      <c r="CP214" s="29" t="e">
        <f ca="1">+_xlfn.IFNA(VLOOKUP($B214,'Resultados General'!$C$11:$CG$510,MATCH(CP$6,'Resultados General'!$C$10:$CG$10,0),0),"")</f>
        <v>#NAME?</v>
      </c>
      <c r="CQ214" s="29" t="str">
        <f t="shared" ca="1" si="279"/>
        <v/>
      </c>
      <c r="CR214" s="29" t="str">
        <f t="shared" ca="1" si="280"/>
        <v/>
      </c>
      <c r="CS214" s="29" t="e">
        <f ca="1">+_xlfn.IFNA(VLOOKUP($B214,'Resultados General'!$C$11:$CG$510,MATCH(CS$6,'Resultados General'!$C$10:$CG$10,0),0),"")</f>
        <v>#NAME?</v>
      </c>
      <c r="CT214" s="29" t="str">
        <f t="shared" ca="1" si="281"/>
        <v/>
      </c>
      <c r="CU214" s="29" t="str">
        <f t="shared" ca="1" si="282"/>
        <v/>
      </c>
      <c r="CV214" s="29" t="e">
        <f ca="1">+_xlfn.IFNA(VLOOKUP($B214,'Resultados General'!$C$11:$CG$510,MATCH(CV$6,'Resultados General'!$C$10:$CG$10,0),0),"")</f>
        <v>#NAME?</v>
      </c>
      <c r="CW214" s="29" t="str">
        <f t="shared" ca="1" si="283"/>
        <v/>
      </c>
      <c r="CX214" s="29" t="str">
        <f t="shared" ca="1" si="284"/>
        <v/>
      </c>
      <c r="CY214" s="29" t="e">
        <f ca="1">+_xlfn.IFNA(VLOOKUP($B214,'Resultados General'!$C$11:$CG$510,MATCH(CY$6,'Resultados General'!$C$10:$CG$10,0),0),"")</f>
        <v>#NAME?</v>
      </c>
      <c r="CZ214" s="29" t="str">
        <f t="shared" ca="1" si="285"/>
        <v/>
      </c>
      <c r="DA214" s="29" t="str">
        <f t="shared" ca="1" si="286"/>
        <v/>
      </c>
      <c r="DB214" s="29" t="e">
        <f ca="1">+_xlfn.IFNA(VLOOKUP($B214,'Resultados General'!$C$11:$CG$510,MATCH(DB$6,'Resultados General'!$C$10:$CG$10,0),0),"")</f>
        <v>#NAME?</v>
      </c>
      <c r="DC214" s="29" t="str">
        <f t="shared" ca="1" si="287"/>
        <v/>
      </c>
      <c r="DD214" s="29" t="str">
        <f t="shared" ca="1" si="288"/>
        <v/>
      </c>
      <c r="DE214" s="29" t="e">
        <f ca="1">+_xlfn.IFNA(VLOOKUP($B214,'Resultados General'!$C$11:$CG$510,MATCH(DE$6,'Resultados General'!$C$10:$CG$10,0),0),"")</f>
        <v>#NAME?</v>
      </c>
      <c r="DF214" s="29" t="str">
        <f t="shared" ca="1" si="289"/>
        <v/>
      </c>
      <c r="DG214" s="29" t="str">
        <f t="shared" ca="1" si="290"/>
        <v/>
      </c>
      <c r="DH214" s="29" t="e">
        <f ca="1">+_xlfn.IFNA(VLOOKUP($B214,'Resultados General'!$C$11:$CG$510,MATCH(DH$6,'Resultados General'!$C$10:$CG$10,0),0),"")</f>
        <v>#NAME?</v>
      </c>
      <c r="DI214" s="29" t="str">
        <f t="shared" ca="1" si="291"/>
        <v/>
      </c>
      <c r="DJ214" s="29" t="str">
        <f t="shared" ca="1" si="292"/>
        <v/>
      </c>
      <c r="DK214" s="29" t="e">
        <f ca="1">+_xlfn.IFNA(VLOOKUP($B214,'Resultados General'!$C$11:$CG$510,MATCH(DK$6,'Resultados General'!$C$10:$CG$10,0),0),"")</f>
        <v>#NAME?</v>
      </c>
      <c r="DL214" s="29" t="str">
        <f t="shared" ca="1" si="293"/>
        <v/>
      </c>
      <c r="DM214" s="29" t="str">
        <f t="shared" ca="1" si="294"/>
        <v/>
      </c>
      <c r="DN214" s="29" t="e">
        <f ca="1">+_xlfn.IFNA(VLOOKUP($B214,'Resultados General'!$C$11:$CG$510,MATCH(DN$6,'Resultados General'!$C$10:$CG$10,0),0),"")</f>
        <v>#NAME?</v>
      </c>
      <c r="DO214" s="29" t="str">
        <f t="shared" ca="1" si="295"/>
        <v/>
      </c>
      <c r="DP214" s="29" t="str">
        <f t="shared" ca="1" si="296"/>
        <v/>
      </c>
    </row>
    <row r="215" spans="2:120">
      <c r="B215" s="219" t="str">
        <f>+IF('Resultados General'!C218="","",'Resultados General'!C218)</f>
        <v/>
      </c>
      <c r="C215" s="134" t="e">
        <f ca="1">+_xlfn.IFNA(VLOOKUP('Distribución de puestos'!B215,'Resultados General'!$C$11:$J$510,8,0),"")</f>
        <v>#NAME?</v>
      </c>
      <c r="D215" s="135" t="e">
        <f ca="1">+_xlfn.IFNA(VLOOKUP(B215,'Resultados General'!$C$11:$L$510,10,0),"")</f>
        <v>#NAME?</v>
      </c>
      <c r="E215" s="26" t="s">
        <v>76</v>
      </c>
      <c r="F215" s="26" t="s">
        <v>76</v>
      </c>
      <c r="G215" s="135" t="str">
        <f t="shared" ca="1" si="297"/>
        <v/>
      </c>
      <c r="H215" s="135" t="str">
        <f t="shared" ca="1" si="298"/>
        <v/>
      </c>
      <c r="I215" s="219" t="str">
        <f t="shared" si="299"/>
        <v/>
      </c>
      <c r="J215" s="138"/>
      <c r="M215" s="29" t="e">
        <f ca="1">+_xlfn.IFNA(VLOOKUP($B215,'Resultados General'!$C$11:$CG$510,MATCH(M$6,'Resultados General'!$C$10:$CG$10,0),0),"")</f>
        <v>#NAME?</v>
      </c>
      <c r="N215" s="29" t="str">
        <f t="shared" ca="1" si="225"/>
        <v/>
      </c>
      <c r="O215" s="29" t="str">
        <f t="shared" ca="1" si="226"/>
        <v/>
      </c>
      <c r="P215" s="29" t="e">
        <f ca="1">+_xlfn.IFNA(VLOOKUP($B215,'Resultados General'!$C$11:$CG$510,MATCH(P$6,'Resultados General'!$C$10:$CG$10,0),0),"")</f>
        <v>#NAME?</v>
      </c>
      <c r="Q215" s="29" t="str">
        <f t="shared" ca="1" si="227"/>
        <v/>
      </c>
      <c r="R215" s="29" t="str">
        <f t="shared" ca="1" si="228"/>
        <v/>
      </c>
      <c r="S215" s="29" t="e">
        <f ca="1">+_xlfn.IFNA(VLOOKUP($B215,'Resultados General'!$C$11:$CG$510,MATCH(S$6,'Resultados General'!$C$10:$CG$10,0),0),"")</f>
        <v>#NAME?</v>
      </c>
      <c r="T215" s="29" t="str">
        <f t="shared" ca="1" si="229"/>
        <v/>
      </c>
      <c r="U215" s="29" t="str">
        <f t="shared" ca="1" si="230"/>
        <v/>
      </c>
      <c r="V215" s="29" t="e">
        <f ca="1">+_xlfn.IFNA(VLOOKUP($B215,'Resultados General'!$C$11:$CG$510,MATCH(V$6,'Resultados General'!$C$10:$CG$10,0),0),"")</f>
        <v>#NAME?</v>
      </c>
      <c r="W215" s="29" t="str">
        <f t="shared" ca="1" si="231"/>
        <v/>
      </c>
      <c r="X215" s="29" t="str">
        <f t="shared" ca="1" si="232"/>
        <v/>
      </c>
      <c r="Y215" s="29" t="e">
        <f ca="1">+_xlfn.IFNA(VLOOKUP($B215,'Resultados General'!$C$11:$CG$510,MATCH(Y$6,'Resultados General'!$C$10:$CG$10,0),0),"")</f>
        <v>#NAME?</v>
      </c>
      <c r="Z215" s="29" t="str">
        <f t="shared" ca="1" si="233"/>
        <v/>
      </c>
      <c r="AA215" s="29" t="str">
        <f t="shared" ca="1" si="234"/>
        <v/>
      </c>
      <c r="AB215" s="29" t="e">
        <f ca="1">+_xlfn.IFNA(VLOOKUP($B215,'Resultados General'!$C$11:$CG$510,MATCH(AB$6,'Resultados General'!$C$10:$CG$10,0),0),"")</f>
        <v>#NAME?</v>
      </c>
      <c r="AC215" s="29" t="str">
        <f t="shared" ca="1" si="235"/>
        <v/>
      </c>
      <c r="AD215" s="29" t="str">
        <f t="shared" ca="1" si="236"/>
        <v/>
      </c>
      <c r="AE215" s="29" t="e">
        <f ca="1">+_xlfn.IFNA(VLOOKUP($B215,'Resultados General'!$C$11:$CG$510,MATCH(AE$6,'Resultados General'!$C$10:$CG$10,0),0),"")</f>
        <v>#NAME?</v>
      </c>
      <c r="AF215" s="29" t="str">
        <f t="shared" ca="1" si="237"/>
        <v/>
      </c>
      <c r="AG215" s="29" t="str">
        <f t="shared" ca="1" si="238"/>
        <v/>
      </c>
      <c r="AH215" s="29" t="e">
        <f ca="1">+_xlfn.IFNA(VLOOKUP($B215,'Resultados General'!$C$11:$CG$510,MATCH(AH$6,'Resultados General'!$C$10:$CG$10,0),0),"")</f>
        <v>#NAME?</v>
      </c>
      <c r="AI215" s="29" t="str">
        <f t="shared" ca="1" si="239"/>
        <v/>
      </c>
      <c r="AJ215" s="29" t="str">
        <f t="shared" ca="1" si="240"/>
        <v/>
      </c>
      <c r="AK215" s="29" t="e">
        <f ca="1">+_xlfn.IFNA(VLOOKUP($B215,'Resultados General'!$C$11:$CG$510,MATCH(AK$6,'Resultados General'!$C$10:$CG$10,0),0),"")</f>
        <v>#NAME?</v>
      </c>
      <c r="AL215" s="29" t="str">
        <f t="shared" ca="1" si="241"/>
        <v/>
      </c>
      <c r="AM215" s="29" t="str">
        <f t="shared" ca="1" si="242"/>
        <v/>
      </c>
      <c r="AN215" s="29" t="e">
        <f ca="1">+_xlfn.IFNA(VLOOKUP($B215,'Resultados General'!$C$11:$CG$510,MATCH(AN$6,'Resultados General'!$C$10:$CG$10,0),0),"")</f>
        <v>#NAME?</v>
      </c>
      <c r="AO215" s="29" t="str">
        <f t="shared" ca="1" si="243"/>
        <v/>
      </c>
      <c r="AP215" s="29" t="str">
        <f t="shared" ca="1" si="244"/>
        <v/>
      </c>
      <c r="AQ215" s="29" t="e">
        <f ca="1">+_xlfn.IFNA(VLOOKUP($B215,'Resultados General'!$C$11:$CG$510,MATCH(AQ$6,'Resultados General'!$C$10:$CG$10,0),0),"")</f>
        <v>#NAME?</v>
      </c>
      <c r="AR215" s="29" t="str">
        <f t="shared" ca="1" si="245"/>
        <v/>
      </c>
      <c r="AS215" s="29" t="str">
        <f t="shared" ca="1" si="246"/>
        <v/>
      </c>
      <c r="AT215" s="29" t="e">
        <f ca="1">+_xlfn.IFNA(VLOOKUP($B215,'Resultados General'!$C$11:$CG$510,MATCH(AT$6,'Resultados General'!$C$10:$CG$10,0),0),"")</f>
        <v>#NAME?</v>
      </c>
      <c r="AU215" s="29" t="str">
        <f t="shared" ca="1" si="247"/>
        <v/>
      </c>
      <c r="AV215" s="29" t="str">
        <f t="shared" ca="1" si="248"/>
        <v/>
      </c>
      <c r="AW215" s="29" t="e">
        <f ca="1">+_xlfn.IFNA(VLOOKUP($B215,'Resultados General'!$C$11:$CG$510,MATCH(AW$6,'Resultados General'!$C$10:$CG$10,0),0),"")</f>
        <v>#NAME?</v>
      </c>
      <c r="AX215" s="29" t="str">
        <f t="shared" ca="1" si="249"/>
        <v/>
      </c>
      <c r="AY215" s="29" t="str">
        <f t="shared" ca="1" si="250"/>
        <v/>
      </c>
      <c r="AZ215" s="29" t="e">
        <f ca="1">+_xlfn.IFNA(VLOOKUP($B215,'Resultados General'!$C$11:$CG$510,MATCH(AZ$6,'Resultados General'!$C$10:$CG$10,0),0),"")</f>
        <v>#NAME?</v>
      </c>
      <c r="BA215" s="29" t="str">
        <f t="shared" ca="1" si="251"/>
        <v/>
      </c>
      <c r="BB215" s="29" t="str">
        <f t="shared" ca="1" si="252"/>
        <v/>
      </c>
      <c r="BC215" s="29" t="e">
        <f ca="1">+_xlfn.IFNA(VLOOKUP($B215,'Resultados General'!$C$11:$CG$510,MATCH(BC$6,'Resultados General'!$C$10:$CG$10,0),0),"")</f>
        <v>#NAME?</v>
      </c>
      <c r="BD215" s="29" t="str">
        <f t="shared" ca="1" si="253"/>
        <v/>
      </c>
      <c r="BE215" s="29" t="str">
        <f t="shared" ca="1" si="254"/>
        <v/>
      </c>
      <c r="BF215" s="29" t="e">
        <f ca="1">+_xlfn.IFNA(VLOOKUP($B215,'Resultados General'!$C$11:$CG$510,MATCH(BF$6,'Resultados General'!$C$10:$CG$10,0),0),"")</f>
        <v>#NAME?</v>
      </c>
      <c r="BG215" s="29" t="str">
        <f t="shared" ca="1" si="255"/>
        <v/>
      </c>
      <c r="BH215" s="29" t="str">
        <f t="shared" ca="1" si="256"/>
        <v/>
      </c>
      <c r="BI215" s="29" t="e">
        <f ca="1">+_xlfn.IFNA(VLOOKUP($B215,'Resultados General'!$C$11:$CG$510,MATCH(BI$6,'Resultados General'!$C$10:$CG$10,0),0),"")</f>
        <v>#NAME?</v>
      </c>
      <c r="BJ215" s="29" t="str">
        <f t="shared" ca="1" si="257"/>
        <v/>
      </c>
      <c r="BK215" s="29" t="str">
        <f t="shared" ca="1" si="258"/>
        <v/>
      </c>
      <c r="BL215" s="29" t="e">
        <f ca="1">+_xlfn.IFNA(VLOOKUP($B215,'Resultados General'!$C$11:$CG$510,MATCH(BL$6,'Resultados General'!$C$10:$CG$10,0),0),"")</f>
        <v>#NAME?</v>
      </c>
      <c r="BM215" s="29" t="str">
        <f t="shared" ca="1" si="259"/>
        <v/>
      </c>
      <c r="BN215" s="29" t="str">
        <f t="shared" ca="1" si="260"/>
        <v/>
      </c>
      <c r="BO215" s="29" t="e">
        <f ca="1">+_xlfn.IFNA(VLOOKUP($B215,'Resultados General'!$C$11:$CG$510,MATCH(BO$6,'Resultados General'!$C$10:$CG$10,0),0),"")</f>
        <v>#NAME?</v>
      </c>
      <c r="BP215" s="29" t="str">
        <f t="shared" ca="1" si="261"/>
        <v/>
      </c>
      <c r="BQ215" s="29" t="str">
        <f t="shared" ca="1" si="262"/>
        <v/>
      </c>
      <c r="BR215" s="29" t="e">
        <f ca="1">+_xlfn.IFNA(VLOOKUP($B215,'Resultados General'!$C$11:$CG$510,MATCH(BR$6,'Resultados General'!$C$10:$CG$10,0),0),"")</f>
        <v>#NAME?</v>
      </c>
      <c r="BS215" s="29" t="str">
        <f t="shared" ca="1" si="263"/>
        <v/>
      </c>
      <c r="BT215" s="29" t="str">
        <f t="shared" ca="1" si="264"/>
        <v/>
      </c>
      <c r="BU215" s="29" t="e">
        <f ca="1">+_xlfn.IFNA(VLOOKUP($B215,'Resultados General'!$C$11:$CG$510,MATCH(BU$6,'Resultados General'!$C$10:$CG$10,0),0),"")</f>
        <v>#NAME?</v>
      </c>
      <c r="BV215" s="29" t="str">
        <f t="shared" ca="1" si="265"/>
        <v/>
      </c>
      <c r="BW215" s="29" t="str">
        <f t="shared" ca="1" si="266"/>
        <v/>
      </c>
      <c r="BX215" s="29" t="e">
        <f ca="1">+_xlfn.IFNA(VLOOKUP($B215,'Resultados General'!$C$11:$CG$510,MATCH(BX$6,'Resultados General'!$C$10:$CG$10,0),0),"")</f>
        <v>#NAME?</v>
      </c>
      <c r="BY215" s="29" t="str">
        <f t="shared" ca="1" si="267"/>
        <v/>
      </c>
      <c r="BZ215" s="29" t="str">
        <f t="shared" ca="1" si="268"/>
        <v/>
      </c>
      <c r="CA215" s="29" t="e">
        <f ca="1">+_xlfn.IFNA(VLOOKUP($B215,'Resultados General'!$C$11:$CG$510,MATCH(CA$6,'Resultados General'!$C$10:$CG$10,0),0),"")</f>
        <v>#NAME?</v>
      </c>
      <c r="CB215" s="29" t="str">
        <f t="shared" ca="1" si="269"/>
        <v/>
      </c>
      <c r="CC215" s="29" t="str">
        <f t="shared" ca="1" si="270"/>
        <v/>
      </c>
      <c r="CD215" s="29" t="e">
        <f ca="1">+_xlfn.IFNA(VLOOKUP($B215,'Resultados General'!$C$11:$CG$510,MATCH(CD$6,'Resultados General'!$C$10:$CG$10,0),0),"")</f>
        <v>#NAME?</v>
      </c>
      <c r="CE215" s="29" t="str">
        <f t="shared" ca="1" si="271"/>
        <v/>
      </c>
      <c r="CF215" s="29" t="str">
        <f t="shared" ca="1" si="272"/>
        <v/>
      </c>
      <c r="CG215" s="29" t="e">
        <f ca="1">+_xlfn.IFNA(VLOOKUP($B215,'Resultados General'!$C$11:$CG$510,MATCH(CG$6,'Resultados General'!$C$10:$CG$10,0),0),"")</f>
        <v>#NAME?</v>
      </c>
      <c r="CH215" s="29" t="str">
        <f t="shared" ca="1" si="273"/>
        <v/>
      </c>
      <c r="CI215" s="29" t="str">
        <f t="shared" ca="1" si="274"/>
        <v/>
      </c>
      <c r="CJ215" s="29" t="e">
        <f ca="1">+_xlfn.IFNA(VLOOKUP($B215,'Resultados General'!$C$11:$CG$510,MATCH(CJ$6,'Resultados General'!$C$10:$CG$10,0),0),"")</f>
        <v>#NAME?</v>
      </c>
      <c r="CK215" s="29" t="str">
        <f t="shared" ca="1" si="275"/>
        <v/>
      </c>
      <c r="CL215" s="29" t="str">
        <f t="shared" ca="1" si="276"/>
        <v/>
      </c>
      <c r="CM215" s="29" t="e">
        <f ca="1">+_xlfn.IFNA(VLOOKUP($B215,'Resultados General'!$C$11:$CG$510,MATCH(CM$6,'Resultados General'!$C$10:$CG$10,0),0),"")</f>
        <v>#NAME?</v>
      </c>
      <c r="CN215" s="29" t="str">
        <f t="shared" ca="1" si="277"/>
        <v/>
      </c>
      <c r="CO215" s="29" t="str">
        <f t="shared" ca="1" si="278"/>
        <v/>
      </c>
      <c r="CP215" s="29" t="e">
        <f ca="1">+_xlfn.IFNA(VLOOKUP($B215,'Resultados General'!$C$11:$CG$510,MATCH(CP$6,'Resultados General'!$C$10:$CG$10,0),0),"")</f>
        <v>#NAME?</v>
      </c>
      <c r="CQ215" s="29" t="str">
        <f t="shared" ca="1" si="279"/>
        <v/>
      </c>
      <c r="CR215" s="29" t="str">
        <f t="shared" ca="1" si="280"/>
        <v/>
      </c>
      <c r="CS215" s="29" t="e">
        <f ca="1">+_xlfn.IFNA(VLOOKUP($B215,'Resultados General'!$C$11:$CG$510,MATCH(CS$6,'Resultados General'!$C$10:$CG$10,0),0),"")</f>
        <v>#NAME?</v>
      </c>
      <c r="CT215" s="29" t="str">
        <f t="shared" ca="1" si="281"/>
        <v/>
      </c>
      <c r="CU215" s="29" t="str">
        <f t="shared" ca="1" si="282"/>
        <v/>
      </c>
      <c r="CV215" s="29" t="e">
        <f ca="1">+_xlfn.IFNA(VLOOKUP($B215,'Resultados General'!$C$11:$CG$510,MATCH(CV$6,'Resultados General'!$C$10:$CG$10,0),0),"")</f>
        <v>#NAME?</v>
      </c>
      <c r="CW215" s="29" t="str">
        <f t="shared" ca="1" si="283"/>
        <v/>
      </c>
      <c r="CX215" s="29" t="str">
        <f t="shared" ca="1" si="284"/>
        <v/>
      </c>
      <c r="CY215" s="29" t="e">
        <f ca="1">+_xlfn.IFNA(VLOOKUP($B215,'Resultados General'!$C$11:$CG$510,MATCH(CY$6,'Resultados General'!$C$10:$CG$10,0),0),"")</f>
        <v>#NAME?</v>
      </c>
      <c r="CZ215" s="29" t="str">
        <f t="shared" ca="1" si="285"/>
        <v/>
      </c>
      <c r="DA215" s="29" t="str">
        <f t="shared" ca="1" si="286"/>
        <v/>
      </c>
      <c r="DB215" s="29" t="e">
        <f ca="1">+_xlfn.IFNA(VLOOKUP($B215,'Resultados General'!$C$11:$CG$510,MATCH(DB$6,'Resultados General'!$C$10:$CG$10,0),0),"")</f>
        <v>#NAME?</v>
      </c>
      <c r="DC215" s="29" t="str">
        <f t="shared" ca="1" si="287"/>
        <v/>
      </c>
      <c r="DD215" s="29" t="str">
        <f t="shared" ca="1" si="288"/>
        <v/>
      </c>
      <c r="DE215" s="29" t="e">
        <f ca="1">+_xlfn.IFNA(VLOOKUP($B215,'Resultados General'!$C$11:$CG$510,MATCH(DE$6,'Resultados General'!$C$10:$CG$10,0),0),"")</f>
        <v>#NAME?</v>
      </c>
      <c r="DF215" s="29" t="str">
        <f t="shared" ca="1" si="289"/>
        <v/>
      </c>
      <c r="DG215" s="29" t="str">
        <f t="shared" ca="1" si="290"/>
        <v/>
      </c>
      <c r="DH215" s="29" t="e">
        <f ca="1">+_xlfn.IFNA(VLOOKUP($B215,'Resultados General'!$C$11:$CG$510,MATCH(DH$6,'Resultados General'!$C$10:$CG$10,0),0),"")</f>
        <v>#NAME?</v>
      </c>
      <c r="DI215" s="29" t="str">
        <f t="shared" ca="1" si="291"/>
        <v/>
      </c>
      <c r="DJ215" s="29" t="str">
        <f t="shared" ca="1" si="292"/>
        <v/>
      </c>
      <c r="DK215" s="29" t="e">
        <f ca="1">+_xlfn.IFNA(VLOOKUP($B215,'Resultados General'!$C$11:$CG$510,MATCH(DK$6,'Resultados General'!$C$10:$CG$10,0),0),"")</f>
        <v>#NAME?</v>
      </c>
      <c r="DL215" s="29" t="str">
        <f t="shared" ca="1" si="293"/>
        <v/>
      </c>
      <c r="DM215" s="29" t="str">
        <f t="shared" ca="1" si="294"/>
        <v/>
      </c>
      <c r="DN215" s="29" t="e">
        <f ca="1">+_xlfn.IFNA(VLOOKUP($B215,'Resultados General'!$C$11:$CG$510,MATCH(DN$6,'Resultados General'!$C$10:$CG$10,0),0),"")</f>
        <v>#NAME?</v>
      </c>
      <c r="DO215" s="29" t="str">
        <f t="shared" ca="1" si="295"/>
        <v/>
      </c>
      <c r="DP215" s="29" t="str">
        <f t="shared" ca="1" si="296"/>
        <v/>
      </c>
    </row>
    <row r="216" spans="2:120">
      <c r="B216" s="219" t="str">
        <f>+IF('Resultados General'!C219="","",'Resultados General'!C219)</f>
        <v/>
      </c>
      <c r="C216" s="134" t="e">
        <f ca="1">+_xlfn.IFNA(VLOOKUP('Distribución de puestos'!B216,'Resultados General'!$C$11:$J$510,8,0),"")</f>
        <v>#NAME?</v>
      </c>
      <c r="D216" s="135" t="e">
        <f ca="1">+_xlfn.IFNA(VLOOKUP(B216,'Resultados General'!$C$11:$L$510,10,0),"")</f>
        <v>#NAME?</v>
      </c>
      <c r="E216" s="26" t="s">
        <v>76</v>
      </c>
      <c r="F216" s="26" t="s">
        <v>76</v>
      </c>
      <c r="G216" s="135" t="str">
        <f t="shared" ca="1" si="297"/>
        <v/>
      </c>
      <c r="H216" s="135" t="str">
        <f t="shared" ca="1" si="298"/>
        <v/>
      </c>
      <c r="I216" s="219" t="str">
        <f t="shared" si="299"/>
        <v/>
      </c>
      <c r="J216" s="138"/>
      <c r="M216" s="29" t="e">
        <f ca="1">+_xlfn.IFNA(VLOOKUP($B216,'Resultados General'!$C$11:$CG$510,MATCH(M$6,'Resultados General'!$C$10:$CG$10,0),0),"")</f>
        <v>#NAME?</v>
      </c>
      <c r="N216" s="29" t="str">
        <f t="shared" ca="1" si="225"/>
        <v/>
      </c>
      <c r="O216" s="29" t="str">
        <f t="shared" ca="1" si="226"/>
        <v/>
      </c>
      <c r="P216" s="29" t="e">
        <f ca="1">+_xlfn.IFNA(VLOOKUP($B216,'Resultados General'!$C$11:$CG$510,MATCH(P$6,'Resultados General'!$C$10:$CG$10,0),0),"")</f>
        <v>#NAME?</v>
      </c>
      <c r="Q216" s="29" t="str">
        <f t="shared" ca="1" si="227"/>
        <v/>
      </c>
      <c r="R216" s="29" t="str">
        <f t="shared" ca="1" si="228"/>
        <v/>
      </c>
      <c r="S216" s="29" t="e">
        <f ca="1">+_xlfn.IFNA(VLOOKUP($B216,'Resultados General'!$C$11:$CG$510,MATCH(S$6,'Resultados General'!$C$10:$CG$10,0),0),"")</f>
        <v>#NAME?</v>
      </c>
      <c r="T216" s="29" t="str">
        <f t="shared" ca="1" si="229"/>
        <v/>
      </c>
      <c r="U216" s="29" t="str">
        <f t="shared" ca="1" si="230"/>
        <v/>
      </c>
      <c r="V216" s="29" t="e">
        <f ca="1">+_xlfn.IFNA(VLOOKUP($B216,'Resultados General'!$C$11:$CG$510,MATCH(V$6,'Resultados General'!$C$10:$CG$10,0),0),"")</f>
        <v>#NAME?</v>
      </c>
      <c r="W216" s="29" t="str">
        <f t="shared" ca="1" si="231"/>
        <v/>
      </c>
      <c r="X216" s="29" t="str">
        <f t="shared" ca="1" si="232"/>
        <v/>
      </c>
      <c r="Y216" s="29" t="e">
        <f ca="1">+_xlfn.IFNA(VLOOKUP($B216,'Resultados General'!$C$11:$CG$510,MATCH(Y$6,'Resultados General'!$C$10:$CG$10,0),0),"")</f>
        <v>#NAME?</v>
      </c>
      <c r="Z216" s="29" t="str">
        <f t="shared" ca="1" si="233"/>
        <v/>
      </c>
      <c r="AA216" s="29" t="str">
        <f t="shared" ca="1" si="234"/>
        <v/>
      </c>
      <c r="AB216" s="29" t="e">
        <f ca="1">+_xlfn.IFNA(VLOOKUP($B216,'Resultados General'!$C$11:$CG$510,MATCH(AB$6,'Resultados General'!$C$10:$CG$10,0),0),"")</f>
        <v>#NAME?</v>
      </c>
      <c r="AC216" s="29" t="str">
        <f t="shared" ca="1" si="235"/>
        <v/>
      </c>
      <c r="AD216" s="29" t="str">
        <f t="shared" ca="1" si="236"/>
        <v/>
      </c>
      <c r="AE216" s="29" t="e">
        <f ca="1">+_xlfn.IFNA(VLOOKUP($B216,'Resultados General'!$C$11:$CG$510,MATCH(AE$6,'Resultados General'!$C$10:$CG$10,0),0),"")</f>
        <v>#NAME?</v>
      </c>
      <c r="AF216" s="29" t="str">
        <f t="shared" ca="1" si="237"/>
        <v/>
      </c>
      <c r="AG216" s="29" t="str">
        <f t="shared" ca="1" si="238"/>
        <v/>
      </c>
      <c r="AH216" s="29" t="e">
        <f ca="1">+_xlfn.IFNA(VLOOKUP($B216,'Resultados General'!$C$11:$CG$510,MATCH(AH$6,'Resultados General'!$C$10:$CG$10,0),0),"")</f>
        <v>#NAME?</v>
      </c>
      <c r="AI216" s="29" t="str">
        <f t="shared" ca="1" si="239"/>
        <v/>
      </c>
      <c r="AJ216" s="29" t="str">
        <f t="shared" ca="1" si="240"/>
        <v/>
      </c>
      <c r="AK216" s="29" t="e">
        <f ca="1">+_xlfn.IFNA(VLOOKUP($B216,'Resultados General'!$C$11:$CG$510,MATCH(AK$6,'Resultados General'!$C$10:$CG$10,0),0),"")</f>
        <v>#NAME?</v>
      </c>
      <c r="AL216" s="29" t="str">
        <f t="shared" ca="1" si="241"/>
        <v/>
      </c>
      <c r="AM216" s="29" t="str">
        <f t="shared" ca="1" si="242"/>
        <v/>
      </c>
      <c r="AN216" s="29" t="e">
        <f ca="1">+_xlfn.IFNA(VLOOKUP($B216,'Resultados General'!$C$11:$CG$510,MATCH(AN$6,'Resultados General'!$C$10:$CG$10,0),0),"")</f>
        <v>#NAME?</v>
      </c>
      <c r="AO216" s="29" t="str">
        <f t="shared" ca="1" si="243"/>
        <v/>
      </c>
      <c r="AP216" s="29" t="str">
        <f t="shared" ca="1" si="244"/>
        <v/>
      </c>
      <c r="AQ216" s="29" t="e">
        <f ca="1">+_xlfn.IFNA(VLOOKUP($B216,'Resultados General'!$C$11:$CG$510,MATCH(AQ$6,'Resultados General'!$C$10:$CG$10,0),0),"")</f>
        <v>#NAME?</v>
      </c>
      <c r="AR216" s="29" t="str">
        <f t="shared" ca="1" si="245"/>
        <v/>
      </c>
      <c r="AS216" s="29" t="str">
        <f t="shared" ca="1" si="246"/>
        <v/>
      </c>
      <c r="AT216" s="29" t="e">
        <f ca="1">+_xlfn.IFNA(VLOOKUP($B216,'Resultados General'!$C$11:$CG$510,MATCH(AT$6,'Resultados General'!$C$10:$CG$10,0),0),"")</f>
        <v>#NAME?</v>
      </c>
      <c r="AU216" s="29" t="str">
        <f t="shared" ca="1" si="247"/>
        <v/>
      </c>
      <c r="AV216" s="29" t="str">
        <f t="shared" ca="1" si="248"/>
        <v/>
      </c>
      <c r="AW216" s="29" t="e">
        <f ca="1">+_xlfn.IFNA(VLOOKUP($B216,'Resultados General'!$C$11:$CG$510,MATCH(AW$6,'Resultados General'!$C$10:$CG$10,0),0),"")</f>
        <v>#NAME?</v>
      </c>
      <c r="AX216" s="29" t="str">
        <f t="shared" ca="1" si="249"/>
        <v/>
      </c>
      <c r="AY216" s="29" t="str">
        <f t="shared" ca="1" si="250"/>
        <v/>
      </c>
      <c r="AZ216" s="29" t="e">
        <f ca="1">+_xlfn.IFNA(VLOOKUP($B216,'Resultados General'!$C$11:$CG$510,MATCH(AZ$6,'Resultados General'!$C$10:$CG$10,0),0),"")</f>
        <v>#NAME?</v>
      </c>
      <c r="BA216" s="29" t="str">
        <f t="shared" ca="1" si="251"/>
        <v/>
      </c>
      <c r="BB216" s="29" t="str">
        <f t="shared" ca="1" si="252"/>
        <v/>
      </c>
      <c r="BC216" s="29" t="e">
        <f ca="1">+_xlfn.IFNA(VLOOKUP($B216,'Resultados General'!$C$11:$CG$510,MATCH(BC$6,'Resultados General'!$C$10:$CG$10,0),0),"")</f>
        <v>#NAME?</v>
      </c>
      <c r="BD216" s="29" t="str">
        <f t="shared" ca="1" si="253"/>
        <v/>
      </c>
      <c r="BE216" s="29" t="str">
        <f t="shared" ca="1" si="254"/>
        <v/>
      </c>
      <c r="BF216" s="29" t="e">
        <f ca="1">+_xlfn.IFNA(VLOOKUP($B216,'Resultados General'!$C$11:$CG$510,MATCH(BF$6,'Resultados General'!$C$10:$CG$10,0),0),"")</f>
        <v>#NAME?</v>
      </c>
      <c r="BG216" s="29" t="str">
        <f t="shared" ca="1" si="255"/>
        <v/>
      </c>
      <c r="BH216" s="29" t="str">
        <f t="shared" ca="1" si="256"/>
        <v/>
      </c>
      <c r="BI216" s="29" t="e">
        <f ca="1">+_xlfn.IFNA(VLOOKUP($B216,'Resultados General'!$C$11:$CG$510,MATCH(BI$6,'Resultados General'!$C$10:$CG$10,0),0),"")</f>
        <v>#NAME?</v>
      </c>
      <c r="BJ216" s="29" t="str">
        <f t="shared" ca="1" si="257"/>
        <v/>
      </c>
      <c r="BK216" s="29" t="str">
        <f t="shared" ca="1" si="258"/>
        <v/>
      </c>
      <c r="BL216" s="29" t="e">
        <f ca="1">+_xlfn.IFNA(VLOOKUP($B216,'Resultados General'!$C$11:$CG$510,MATCH(BL$6,'Resultados General'!$C$10:$CG$10,0),0),"")</f>
        <v>#NAME?</v>
      </c>
      <c r="BM216" s="29" t="str">
        <f t="shared" ca="1" si="259"/>
        <v/>
      </c>
      <c r="BN216" s="29" t="str">
        <f t="shared" ca="1" si="260"/>
        <v/>
      </c>
      <c r="BO216" s="29" t="e">
        <f ca="1">+_xlfn.IFNA(VLOOKUP($B216,'Resultados General'!$C$11:$CG$510,MATCH(BO$6,'Resultados General'!$C$10:$CG$10,0),0),"")</f>
        <v>#NAME?</v>
      </c>
      <c r="BP216" s="29" t="str">
        <f t="shared" ca="1" si="261"/>
        <v/>
      </c>
      <c r="BQ216" s="29" t="str">
        <f t="shared" ca="1" si="262"/>
        <v/>
      </c>
      <c r="BR216" s="29" t="e">
        <f ca="1">+_xlfn.IFNA(VLOOKUP($B216,'Resultados General'!$C$11:$CG$510,MATCH(BR$6,'Resultados General'!$C$10:$CG$10,0),0),"")</f>
        <v>#NAME?</v>
      </c>
      <c r="BS216" s="29" t="str">
        <f t="shared" ca="1" si="263"/>
        <v/>
      </c>
      <c r="BT216" s="29" t="str">
        <f t="shared" ca="1" si="264"/>
        <v/>
      </c>
      <c r="BU216" s="29" t="e">
        <f ca="1">+_xlfn.IFNA(VLOOKUP($B216,'Resultados General'!$C$11:$CG$510,MATCH(BU$6,'Resultados General'!$C$10:$CG$10,0),0),"")</f>
        <v>#NAME?</v>
      </c>
      <c r="BV216" s="29" t="str">
        <f t="shared" ca="1" si="265"/>
        <v/>
      </c>
      <c r="BW216" s="29" t="str">
        <f t="shared" ca="1" si="266"/>
        <v/>
      </c>
      <c r="BX216" s="29" t="e">
        <f ca="1">+_xlfn.IFNA(VLOOKUP($B216,'Resultados General'!$C$11:$CG$510,MATCH(BX$6,'Resultados General'!$C$10:$CG$10,0),0),"")</f>
        <v>#NAME?</v>
      </c>
      <c r="BY216" s="29" t="str">
        <f t="shared" ca="1" si="267"/>
        <v/>
      </c>
      <c r="BZ216" s="29" t="str">
        <f t="shared" ca="1" si="268"/>
        <v/>
      </c>
      <c r="CA216" s="29" t="e">
        <f ca="1">+_xlfn.IFNA(VLOOKUP($B216,'Resultados General'!$C$11:$CG$510,MATCH(CA$6,'Resultados General'!$C$10:$CG$10,0),0),"")</f>
        <v>#NAME?</v>
      </c>
      <c r="CB216" s="29" t="str">
        <f t="shared" ca="1" si="269"/>
        <v/>
      </c>
      <c r="CC216" s="29" t="str">
        <f t="shared" ca="1" si="270"/>
        <v/>
      </c>
      <c r="CD216" s="29" t="e">
        <f ca="1">+_xlfn.IFNA(VLOOKUP($B216,'Resultados General'!$C$11:$CG$510,MATCH(CD$6,'Resultados General'!$C$10:$CG$10,0),0),"")</f>
        <v>#NAME?</v>
      </c>
      <c r="CE216" s="29" t="str">
        <f t="shared" ca="1" si="271"/>
        <v/>
      </c>
      <c r="CF216" s="29" t="str">
        <f t="shared" ca="1" si="272"/>
        <v/>
      </c>
      <c r="CG216" s="29" t="e">
        <f ca="1">+_xlfn.IFNA(VLOOKUP($B216,'Resultados General'!$C$11:$CG$510,MATCH(CG$6,'Resultados General'!$C$10:$CG$10,0),0),"")</f>
        <v>#NAME?</v>
      </c>
      <c r="CH216" s="29" t="str">
        <f t="shared" ca="1" si="273"/>
        <v/>
      </c>
      <c r="CI216" s="29" t="str">
        <f t="shared" ca="1" si="274"/>
        <v/>
      </c>
      <c r="CJ216" s="29" t="e">
        <f ca="1">+_xlfn.IFNA(VLOOKUP($B216,'Resultados General'!$C$11:$CG$510,MATCH(CJ$6,'Resultados General'!$C$10:$CG$10,0),0),"")</f>
        <v>#NAME?</v>
      </c>
      <c r="CK216" s="29" t="str">
        <f t="shared" ca="1" si="275"/>
        <v/>
      </c>
      <c r="CL216" s="29" t="str">
        <f t="shared" ca="1" si="276"/>
        <v/>
      </c>
      <c r="CM216" s="29" t="e">
        <f ca="1">+_xlfn.IFNA(VLOOKUP($B216,'Resultados General'!$C$11:$CG$510,MATCH(CM$6,'Resultados General'!$C$10:$CG$10,0),0),"")</f>
        <v>#NAME?</v>
      </c>
      <c r="CN216" s="29" t="str">
        <f t="shared" ca="1" si="277"/>
        <v/>
      </c>
      <c r="CO216" s="29" t="str">
        <f t="shared" ca="1" si="278"/>
        <v/>
      </c>
      <c r="CP216" s="29" t="e">
        <f ca="1">+_xlfn.IFNA(VLOOKUP($B216,'Resultados General'!$C$11:$CG$510,MATCH(CP$6,'Resultados General'!$C$10:$CG$10,0),0),"")</f>
        <v>#NAME?</v>
      </c>
      <c r="CQ216" s="29" t="str">
        <f t="shared" ca="1" si="279"/>
        <v/>
      </c>
      <c r="CR216" s="29" t="str">
        <f t="shared" ca="1" si="280"/>
        <v/>
      </c>
      <c r="CS216" s="29" t="e">
        <f ca="1">+_xlfn.IFNA(VLOOKUP($B216,'Resultados General'!$C$11:$CG$510,MATCH(CS$6,'Resultados General'!$C$10:$CG$10,0),0),"")</f>
        <v>#NAME?</v>
      </c>
      <c r="CT216" s="29" t="str">
        <f t="shared" ca="1" si="281"/>
        <v/>
      </c>
      <c r="CU216" s="29" t="str">
        <f t="shared" ca="1" si="282"/>
        <v/>
      </c>
      <c r="CV216" s="29" t="e">
        <f ca="1">+_xlfn.IFNA(VLOOKUP($B216,'Resultados General'!$C$11:$CG$510,MATCH(CV$6,'Resultados General'!$C$10:$CG$10,0),0),"")</f>
        <v>#NAME?</v>
      </c>
      <c r="CW216" s="29" t="str">
        <f t="shared" ca="1" si="283"/>
        <v/>
      </c>
      <c r="CX216" s="29" t="str">
        <f t="shared" ca="1" si="284"/>
        <v/>
      </c>
      <c r="CY216" s="29" t="e">
        <f ca="1">+_xlfn.IFNA(VLOOKUP($B216,'Resultados General'!$C$11:$CG$510,MATCH(CY$6,'Resultados General'!$C$10:$CG$10,0),0),"")</f>
        <v>#NAME?</v>
      </c>
      <c r="CZ216" s="29" t="str">
        <f t="shared" ca="1" si="285"/>
        <v/>
      </c>
      <c r="DA216" s="29" t="str">
        <f t="shared" ca="1" si="286"/>
        <v/>
      </c>
      <c r="DB216" s="29" t="e">
        <f ca="1">+_xlfn.IFNA(VLOOKUP($B216,'Resultados General'!$C$11:$CG$510,MATCH(DB$6,'Resultados General'!$C$10:$CG$10,0),0),"")</f>
        <v>#NAME?</v>
      </c>
      <c r="DC216" s="29" t="str">
        <f t="shared" ca="1" si="287"/>
        <v/>
      </c>
      <c r="DD216" s="29" t="str">
        <f t="shared" ca="1" si="288"/>
        <v/>
      </c>
      <c r="DE216" s="29" t="e">
        <f ca="1">+_xlfn.IFNA(VLOOKUP($B216,'Resultados General'!$C$11:$CG$510,MATCH(DE$6,'Resultados General'!$C$10:$CG$10,0),0),"")</f>
        <v>#NAME?</v>
      </c>
      <c r="DF216" s="29" t="str">
        <f t="shared" ca="1" si="289"/>
        <v/>
      </c>
      <c r="DG216" s="29" t="str">
        <f t="shared" ca="1" si="290"/>
        <v/>
      </c>
      <c r="DH216" s="29" t="e">
        <f ca="1">+_xlfn.IFNA(VLOOKUP($B216,'Resultados General'!$C$11:$CG$510,MATCH(DH$6,'Resultados General'!$C$10:$CG$10,0),0),"")</f>
        <v>#NAME?</v>
      </c>
      <c r="DI216" s="29" t="str">
        <f t="shared" ca="1" si="291"/>
        <v/>
      </c>
      <c r="DJ216" s="29" t="str">
        <f t="shared" ca="1" si="292"/>
        <v/>
      </c>
      <c r="DK216" s="29" t="e">
        <f ca="1">+_xlfn.IFNA(VLOOKUP($B216,'Resultados General'!$C$11:$CG$510,MATCH(DK$6,'Resultados General'!$C$10:$CG$10,0),0),"")</f>
        <v>#NAME?</v>
      </c>
      <c r="DL216" s="29" t="str">
        <f t="shared" ca="1" si="293"/>
        <v/>
      </c>
      <c r="DM216" s="29" t="str">
        <f t="shared" ca="1" si="294"/>
        <v/>
      </c>
      <c r="DN216" s="29" t="e">
        <f ca="1">+_xlfn.IFNA(VLOOKUP($B216,'Resultados General'!$C$11:$CG$510,MATCH(DN$6,'Resultados General'!$C$10:$CG$10,0),0),"")</f>
        <v>#NAME?</v>
      </c>
      <c r="DO216" s="29" t="str">
        <f t="shared" ca="1" si="295"/>
        <v/>
      </c>
      <c r="DP216" s="29" t="str">
        <f t="shared" ca="1" si="296"/>
        <v/>
      </c>
    </row>
    <row r="217" spans="2:120">
      <c r="B217" s="219" t="str">
        <f>+IF('Resultados General'!C220="","",'Resultados General'!C220)</f>
        <v/>
      </c>
      <c r="C217" s="134" t="e">
        <f ca="1">+_xlfn.IFNA(VLOOKUP('Distribución de puestos'!B217,'Resultados General'!$C$11:$J$510,8,0),"")</f>
        <v>#NAME?</v>
      </c>
      <c r="D217" s="135" t="e">
        <f ca="1">+_xlfn.IFNA(VLOOKUP(B217,'Resultados General'!$C$11:$L$510,10,0),"")</f>
        <v>#NAME?</v>
      </c>
      <c r="E217" s="26" t="s">
        <v>76</v>
      </c>
      <c r="F217" s="26" t="s">
        <v>76</v>
      </c>
      <c r="G217" s="135" t="str">
        <f t="shared" ca="1" si="297"/>
        <v/>
      </c>
      <c r="H217" s="135" t="str">
        <f t="shared" ca="1" si="298"/>
        <v/>
      </c>
      <c r="I217" s="219" t="str">
        <f t="shared" si="299"/>
        <v/>
      </c>
      <c r="J217" s="138"/>
      <c r="M217" s="29" t="e">
        <f ca="1">+_xlfn.IFNA(VLOOKUP($B217,'Resultados General'!$C$11:$CG$510,MATCH(M$6,'Resultados General'!$C$10:$CG$10,0),0),"")</f>
        <v>#NAME?</v>
      </c>
      <c r="N217" s="29" t="str">
        <f t="shared" ca="1" si="225"/>
        <v/>
      </c>
      <c r="O217" s="29" t="str">
        <f t="shared" ca="1" si="226"/>
        <v/>
      </c>
      <c r="P217" s="29" t="e">
        <f ca="1">+_xlfn.IFNA(VLOOKUP($B217,'Resultados General'!$C$11:$CG$510,MATCH(P$6,'Resultados General'!$C$10:$CG$10,0),0),"")</f>
        <v>#NAME?</v>
      </c>
      <c r="Q217" s="29" t="str">
        <f t="shared" ca="1" si="227"/>
        <v/>
      </c>
      <c r="R217" s="29" t="str">
        <f t="shared" ca="1" si="228"/>
        <v/>
      </c>
      <c r="S217" s="29" t="e">
        <f ca="1">+_xlfn.IFNA(VLOOKUP($B217,'Resultados General'!$C$11:$CG$510,MATCH(S$6,'Resultados General'!$C$10:$CG$10,0),0),"")</f>
        <v>#NAME?</v>
      </c>
      <c r="T217" s="29" t="str">
        <f t="shared" ca="1" si="229"/>
        <v/>
      </c>
      <c r="U217" s="29" t="str">
        <f t="shared" ca="1" si="230"/>
        <v/>
      </c>
      <c r="V217" s="29" t="e">
        <f ca="1">+_xlfn.IFNA(VLOOKUP($B217,'Resultados General'!$C$11:$CG$510,MATCH(V$6,'Resultados General'!$C$10:$CG$10,0),0),"")</f>
        <v>#NAME?</v>
      </c>
      <c r="W217" s="29" t="str">
        <f t="shared" ca="1" si="231"/>
        <v/>
      </c>
      <c r="X217" s="29" t="str">
        <f t="shared" ca="1" si="232"/>
        <v/>
      </c>
      <c r="Y217" s="29" t="e">
        <f ca="1">+_xlfn.IFNA(VLOOKUP($B217,'Resultados General'!$C$11:$CG$510,MATCH(Y$6,'Resultados General'!$C$10:$CG$10,0),0),"")</f>
        <v>#NAME?</v>
      </c>
      <c r="Z217" s="29" t="str">
        <f t="shared" ca="1" si="233"/>
        <v/>
      </c>
      <c r="AA217" s="29" t="str">
        <f t="shared" ca="1" si="234"/>
        <v/>
      </c>
      <c r="AB217" s="29" t="e">
        <f ca="1">+_xlfn.IFNA(VLOOKUP($B217,'Resultados General'!$C$11:$CG$510,MATCH(AB$6,'Resultados General'!$C$10:$CG$10,0),0),"")</f>
        <v>#NAME?</v>
      </c>
      <c r="AC217" s="29" t="str">
        <f t="shared" ca="1" si="235"/>
        <v/>
      </c>
      <c r="AD217" s="29" t="str">
        <f t="shared" ca="1" si="236"/>
        <v/>
      </c>
      <c r="AE217" s="29" t="e">
        <f ca="1">+_xlfn.IFNA(VLOOKUP($B217,'Resultados General'!$C$11:$CG$510,MATCH(AE$6,'Resultados General'!$C$10:$CG$10,0),0),"")</f>
        <v>#NAME?</v>
      </c>
      <c r="AF217" s="29" t="str">
        <f t="shared" ca="1" si="237"/>
        <v/>
      </c>
      <c r="AG217" s="29" t="str">
        <f t="shared" ca="1" si="238"/>
        <v/>
      </c>
      <c r="AH217" s="29" t="e">
        <f ca="1">+_xlfn.IFNA(VLOOKUP($B217,'Resultados General'!$C$11:$CG$510,MATCH(AH$6,'Resultados General'!$C$10:$CG$10,0),0),"")</f>
        <v>#NAME?</v>
      </c>
      <c r="AI217" s="29" t="str">
        <f t="shared" ca="1" si="239"/>
        <v/>
      </c>
      <c r="AJ217" s="29" t="str">
        <f t="shared" ca="1" si="240"/>
        <v/>
      </c>
      <c r="AK217" s="29" t="e">
        <f ca="1">+_xlfn.IFNA(VLOOKUP($B217,'Resultados General'!$C$11:$CG$510,MATCH(AK$6,'Resultados General'!$C$10:$CG$10,0),0),"")</f>
        <v>#NAME?</v>
      </c>
      <c r="AL217" s="29" t="str">
        <f t="shared" ca="1" si="241"/>
        <v/>
      </c>
      <c r="AM217" s="29" t="str">
        <f t="shared" ca="1" si="242"/>
        <v/>
      </c>
      <c r="AN217" s="29" t="e">
        <f ca="1">+_xlfn.IFNA(VLOOKUP($B217,'Resultados General'!$C$11:$CG$510,MATCH(AN$6,'Resultados General'!$C$10:$CG$10,0),0),"")</f>
        <v>#NAME?</v>
      </c>
      <c r="AO217" s="29" t="str">
        <f t="shared" ca="1" si="243"/>
        <v/>
      </c>
      <c r="AP217" s="29" t="str">
        <f t="shared" ca="1" si="244"/>
        <v/>
      </c>
      <c r="AQ217" s="29" t="e">
        <f ca="1">+_xlfn.IFNA(VLOOKUP($B217,'Resultados General'!$C$11:$CG$510,MATCH(AQ$6,'Resultados General'!$C$10:$CG$10,0),0),"")</f>
        <v>#NAME?</v>
      </c>
      <c r="AR217" s="29" t="str">
        <f t="shared" ca="1" si="245"/>
        <v/>
      </c>
      <c r="AS217" s="29" t="str">
        <f t="shared" ca="1" si="246"/>
        <v/>
      </c>
      <c r="AT217" s="29" t="e">
        <f ca="1">+_xlfn.IFNA(VLOOKUP($B217,'Resultados General'!$C$11:$CG$510,MATCH(AT$6,'Resultados General'!$C$10:$CG$10,0),0),"")</f>
        <v>#NAME?</v>
      </c>
      <c r="AU217" s="29" t="str">
        <f t="shared" ca="1" si="247"/>
        <v/>
      </c>
      <c r="AV217" s="29" t="str">
        <f t="shared" ca="1" si="248"/>
        <v/>
      </c>
      <c r="AW217" s="29" t="e">
        <f ca="1">+_xlfn.IFNA(VLOOKUP($B217,'Resultados General'!$C$11:$CG$510,MATCH(AW$6,'Resultados General'!$C$10:$CG$10,0),0),"")</f>
        <v>#NAME?</v>
      </c>
      <c r="AX217" s="29" t="str">
        <f t="shared" ca="1" si="249"/>
        <v/>
      </c>
      <c r="AY217" s="29" t="str">
        <f t="shared" ca="1" si="250"/>
        <v/>
      </c>
      <c r="AZ217" s="29" t="e">
        <f ca="1">+_xlfn.IFNA(VLOOKUP($B217,'Resultados General'!$C$11:$CG$510,MATCH(AZ$6,'Resultados General'!$C$10:$CG$10,0),0),"")</f>
        <v>#NAME?</v>
      </c>
      <c r="BA217" s="29" t="str">
        <f t="shared" ca="1" si="251"/>
        <v/>
      </c>
      <c r="BB217" s="29" t="str">
        <f t="shared" ca="1" si="252"/>
        <v/>
      </c>
      <c r="BC217" s="29" t="e">
        <f ca="1">+_xlfn.IFNA(VLOOKUP($B217,'Resultados General'!$C$11:$CG$510,MATCH(BC$6,'Resultados General'!$C$10:$CG$10,0),0),"")</f>
        <v>#NAME?</v>
      </c>
      <c r="BD217" s="29" t="str">
        <f t="shared" ca="1" si="253"/>
        <v/>
      </c>
      <c r="BE217" s="29" t="str">
        <f t="shared" ca="1" si="254"/>
        <v/>
      </c>
      <c r="BF217" s="29" t="e">
        <f ca="1">+_xlfn.IFNA(VLOOKUP($B217,'Resultados General'!$C$11:$CG$510,MATCH(BF$6,'Resultados General'!$C$10:$CG$10,0),0),"")</f>
        <v>#NAME?</v>
      </c>
      <c r="BG217" s="29" t="str">
        <f t="shared" ca="1" si="255"/>
        <v/>
      </c>
      <c r="BH217" s="29" t="str">
        <f t="shared" ca="1" si="256"/>
        <v/>
      </c>
      <c r="BI217" s="29" t="e">
        <f ca="1">+_xlfn.IFNA(VLOOKUP($B217,'Resultados General'!$C$11:$CG$510,MATCH(BI$6,'Resultados General'!$C$10:$CG$10,0),0),"")</f>
        <v>#NAME?</v>
      </c>
      <c r="BJ217" s="29" t="str">
        <f t="shared" ca="1" si="257"/>
        <v/>
      </c>
      <c r="BK217" s="29" t="str">
        <f t="shared" ca="1" si="258"/>
        <v/>
      </c>
      <c r="BL217" s="29" t="e">
        <f ca="1">+_xlfn.IFNA(VLOOKUP($B217,'Resultados General'!$C$11:$CG$510,MATCH(BL$6,'Resultados General'!$C$10:$CG$10,0),0),"")</f>
        <v>#NAME?</v>
      </c>
      <c r="BM217" s="29" t="str">
        <f t="shared" ca="1" si="259"/>
        <v/>
      </c>
      <c r="BN217" s="29" t="str">
        <f t="shared" ca="1" si="260"/>
        <v/>
      </c>
      <c r="BO217" s="29" t="e">
        <f ca="1">+_xlfn.IFNA(VLOOKUP($B217,'Resultados General'!$C$11:$CG$510,MATCH(BO$6,'Resultados General'!$C$10:$CG$10,0),0),"")</f>
        <v>#NAME?</v>
      </c>
      <c r="BP217" s="29" t="str">
        <f t="shared" ca="1" si="261"/>
        <v/>
      </c>
      <c r="BQ217" s="29" t="str">
        <f t="shared" ca="1" si="262"/>
        <v/>
      </c>
      <c r="BR217" s="29" t="e">
        <f ca="1">+_xlfn.IFNA(VLOOKUP($B217,'Resultados General'!$C$11:$CG$510,MATCH(BR$6,'Resultados General'!$C$10:$CG$10,0),0),"")</f>
        <v>#NAME?</v>
      </c>
      <c r="BS217" s="29" t="str">
        <f t="shared" ca="1" si="263"/>
        <v/>
      </c>
      <c r="BT217" s="29" t="str">
        <f t="shared" ca="1" si="264"/>
        <v/>
      </c>
      <c r="BU217" s="29" t="e">
        <f ca="1">+_xlfn.IFNA(VLOOKUP($B217,'Resultados General'!$C$11:$CG$510,MATCH(BU$6,'Resultados General'!$C$10:$CG$10,0),0),"")</f>
        <v>#NAME?</v>
      </c>
      <c r="BV217" s="29" t="str">
        <f t="shared" ca="1" si="265"/>
        <v/>
      </c>
      <c r="BW217" s="29" t="str">
        <f t="shared" ca="1" si="266"/>
        <v/>
      </c>
      <c r="BX217" s="29" t="e">
        <f ca="1">+_xlfn.IFNA(VLOOKUP($B217,'Resultados General'!$C$11:$CG$510,MATCH(BX$6,'Resultados General'!$C$10:$CG$10,0),0),"")</f>
        <v>#NAME?</v>
      </c>
      <c r="BY217" s="29" t="str">
        <f t="shared" ca="1" si="267"/>
        <v/>
      </c>
      <c r="BZ217" s="29" t="str">
        <f t="shared" ca="1" si="268"/>
        <v/>
      </c>
      <c r="CA217" s="29" t="e">
        <f ca="1">+_xlfn.IFNA(VLOOKUP($B217,'Resultados General'!$C$11:$CG$510,MATCH(CA$6,'Resultados General'!$C$10:$CG$10,0),0),"")</f>
        <v>#NAME?</v>
      </c>
      <c r="CB217" s="29" t="str">
        <f t="shared" ca="1" si="269"/>
        <v/>
      </c>
      <c r="CC217" s="29" t="str">
        <f t="shared" ca="1" si="270"/>
        <v/>
      </c>
      <c r="CD217" s="29" t="e">
        <f ca="1">+_xlfn.IFNA(VLOOKUP($B217,'Resultados General'!$C$11:$CG$510,MATCH(CD$6,'Resultados General'!$C$10:$CG$10,0),0),"")</f>
        <v>#NAME?</v>
      </c>
      <c r="CE217" s="29" t="str">
        <f t="shared" ca="1" si="271"/>
        <v/>
      </c>
      <c r="CF217" s="29" t="str">
        <f t="shared" ca="1" si="272"/>
        <v/>
      </c>
      <c r="CG217" s="29" t="e">
        <f ca="1">+_xlfn.IFNA(VLOOKUP($B217,'Resultados General'!$C$11:$CG$510,MATCH(CG$6,'Resultados General'!$C$10:$CG$10,0),0),"")</f>
        <v>#NAME?</v>
      </c>
      <c r="CH217" s="29" t="str">
        <f t="shared" ca="1" si="273"/>
        <v/>
      </c>
      <c r="CI217" s="29" t="str">
        <f t="shared" ca="1" si="274"/>
        <v/>
      </c>
      <c r="CJ217" s="29" t="e">
        <f ca="1">+_xlfn.IFNA(VLOOKUP($B217,'Resultados General'!$C$11:$CG$510,MATCH(CJ$6,'Resultados General'!$C$10:$CG$10,0),0),"")</f>
        <v>#NAME?</v>
      </c>
      <c r="CK217" s="29" t="str">
        <f t="shared" ca="1" si="275"/>
        <v/>
      </c>
      <c r="CL217" s="29" t="str">
        <f t="shared" ca="1" si="276"/>
        <v/>
      </c>
      <c r="CM217" s="29" t="e">
        <f ca="1">+_xlfn.IFNA(VLOOKUP($B217,'Resultados General'!$C$11:$CG$510,MATCH(CM$6,'Resultados General'!$C$10:$CG$10,0),0),"")</f>
        <v>#NAME?</v>
      </c>
      <c r="CN217" s="29" t="str">
        <f t="shared" ca="1" si="277"/>
        <v/>
      </c>
      <c r="CO217" s="29" t="str">
        <f t="shared" ca="1" si="278"/>
        <v/>
      </c>
      <c r="CP217" s="29" t="e">
        <f ca="1">+_xlfn.IFNA(VLOOKUP($B217,'Resultados General'!$C$11:$CG$510,MATCH(CP$6,'Resultados General'!$C$10:$CG$10,0),0),"")</f>
        <v>#NAME?</v>
      </c>
      <c r="CQ217" s="29" t="str">
        <f t="shared" ca="1" si="279"/>
        <v/>
      </c>
      <c r="CR217" s="29" t="str">
        <f t="shared" ca="1" si="280"/>
        <v/>
      </c>
      <c r="CS217" s="29" t="e">
        <f ca="1">+_xlfn.IFNA(VLOOKUP($B217,'Resultados General'!$C$11:$CG$510,MATCH(CS$6,'Resultados General'!$C$10:$CG$10,0),0),"")</f>
        <v>#NAME?</v>
      </c>
      <c r="CT217" s="29" t="str">
        <f t="shared" ca="1" si="281"/>
        <v/>
      </c>
      <c r="CU217" s="29" t="str">
        <f t="shared" ca="1" si="282"/>
        <v/>
      </c>
      <c r="CV217" s="29" t="e">
        <f ca="1">+_xlfn.IFNA(VLOOKUP($B217,'Resultados General'!$C$11:$CG$510,MATCH(CV$6,'Resultados General'!$C$10:$CG$10,0),0),"")</f>
        <v>#NAME?</v>
      </c>
      <c r="CW217" s="29" t="str">
        <f t="shared" ca="1" si="283"/>
        <v/>
      </c>
      <c r="CX217" s="29" t="str">
        <f t="shared" ca="1" si="284"/>
        <v/>
      </c>
      <c r="CY217" s="29" t="e">
        <f ca="1">+_xlfn.IFNA(VLOOKUP($B217,'Resultados General'!$C$11:$CG$510,MATCH(CY$6,'Resultados General'!$C$10:$CG$10,0),0),"")</f>
        <v>#NAME?</v>
      </c>
      <c r="CZ217" s="29" t="str">
        <f t="shared" ca="1" si="285"/>
        <v/>
      </c>
      <c r="DA217" s="29" t="str">
        <f t="shared" ca="1" si="286"/>
        <v/>
      </c>
      <c r="DB217" s="29" t="e">
        <f ca="1">+_xlfn.IFNA(VLOOKUP($B217,'Resultados General'!$C$11:$CG$510,MATCH(DB$6,'Resultados General'!$C$10:$CG$10,0),0),"")</f>
        <v>#NAME?</v>
      </c>
      <c r="DC217" s="29" t="str">
        <f t="shared" ca="1" si="287"/>
        <v/>
      </c>
      <c r="DD217" s="29" t="str">
        <f t="shared" ca="1" si="288"/>
        <v/>
      </c>
      <c r="DE217" s="29" t="e">
        <f ca="1">+_xlfn.IFNA(VLOOKUP($B217,'Resultados General'!$C$11:$CG$510,MATCH(DE$6,'Resultados General'!$C$10:$CG$10,0),0),"")</f>
        <v>#NAME?</v>
      </c>
      <c r="DF217" s="29" t="str">
        <f t="shared" ca="1" si="289"/>
        <v/>
      </c>
      <c r="DG217" s="29" t="str">
        <f t="shared" ca="1" si="290"/>
        <v/>
      </c>
      <c r="DH217" s="29" t="e">
        <f ca="1">+_xlfn.IFNA(VLOOKUP($B217,'Resultados General'!$C$11:$CG$510,MATCH(DH$6,'Resultados General'!$C$10:$CG$10,0),0),"")</f>
        <v>#NAME?</v>
      </c>
      <c r="DI217" s="29" t="str">
        <f t="shared" ca="1" si="291"/>
        <v/>
      </c>
      <c r="DJ217" s="29" t="str">
        <f t="shared" ca="1" si="292"/>
        <v/>
      </c>
      <c r="DK217" s="29" t="e">
        <f ca="1">+_xlfn.IFNA(VLOOKUP($B217,'Resultados General'!$C$11:$CG$510,MATCH(DK$6,'Resultados General'!$C$10:$CG$10,0),0),"")</f>
        <v>#NAME?</v>
      </c>
      <c r="DL217" s="29" t="str">
        <f t="shared" ca="1" si="293"/>
        <v/>
      </c>
      <c r="DM217" s="29" t="str">
        <f t="shared" ca="1" si="294"/>
        <v/>
      </c>
      <c r="DN217" s="29" t="e">
        <f ca="1">+_xlfn.IFNA(VLOOKUP($B217,'Resultados General'!$C$11:$CG$510,MATCH(DN$6,'Resultados General'!$C$10:$CG$10,0),0),"")</f>
        <v>#NAME?</v>
      </c>
      <c r="DO217" s="29" t="str">
        <f t="shared" ca="1" si="295"/>
        <v/>
      </c>
      <c r="DP217" s="29" t="str">
        <f t="shared" ca="1" si="296"/>
        <v/>
      </c>
    </row>
    <row r="218" spans="2:120">
      <c r="B218" s="219" t="str">
        <f>+IF('Resultados General'!C221="","",'Resultados General'!C221)</f>
        <v/>
      </c>
      <c r="C218" s="134" t="e">
        <f ca="1">+_xlfn.IFNA(VLOOKUP('Distribución de puestos'!B218,'Resultados General'!$C$11:$J$510,8,0),"")</f>
        <v>#NAME?</v>
      </c>
      <c r="D218" s="135" t="e">
        <f ca="1">+_xlfn.IFNA(VLOOKUP(B218,'Resultados General'!$C$11:$L$510,10,0),"")</f>
        <v>#NAME?</v>
      </c>
      <c r="E218" s="26" t="s">
        <v>76</v>
      </c>
      <c r="F218" s="26" t="s">
        <v>76</v>
      </c>
      <c r="G218" s="135" t="str">
        <f t="shared" ca="1" si="297"/>
        <v/>
      </c>
      <c r="H218" s="135" t="str">
        <f t="shared" ca="1" si="298"/>
        <v/>
      </c>
      <c r="I218" s="219" t="str">
        <f t="shared" si="299"/>
        <v/>
      </c>
      <c r="J218" s="138"/>
      <c r="M218" s="29" t="e">
        <f ca="1">+_xlfn.IFNA(VLOOKUP($B218,'Resultados General'!$C$11:$CG$510,MATCH(M$6,'Resultados General'!$C$10:$CG$10,0),0),"")</f>
        <v>#NAME?</v>
      </c>
      <c r="N218" s="29" t="str">
        <f t="shared" ca="1" si="225"/>
        <v/>
      </c>
      <c r="O218" s="29" t="str">
        <f t="shared" ca="1" si="226"/>
        <v/>
      </c>
      <c r="P218" s="29" t="e">
        <f ca="1">+_xlfn.IFNA(VLOOKUP($B218,'Resultados General'!$C$11:$CG$510,MATCH(P$6,'Resultados General'!$C$10:$CG$10,0),0),"")</f>
        <v>#NAME?</v>
      </c>
      <c r="Q218" s="29" t="str">
        <f t="shared" ca="1" si="227"/>
        <v/>
      </c>
      <c r="R218" s="29" t="str">
        <f t="shared" ca="1" si="228"/>
        <v/>
      </c>
      <c r="S218" s="29" t="e">
        <f ca="1">+_xlfn.IFNA(VLOOKUP($B218,'Resultados General'!$C$11:$CG$510,MATCH(S$6,'Resultados General'!$C$10:$CG$10,0),0),"")</f>
        <v>#NAME?</v>
      </c>
      <c r="T218" s="29" t="str">
        <f t="shared" ca="1" si="229"/>
        <v/>
      </c>
      <c r="U218" s="29" t="str">
        <f t="shared" ca="1" si="230"/>
        <v/>
      </c>
      <c r="V218" s="29" t="e">
        <f ca="1">+_xlfn.IFNA(VLOOKUP($B218,'Resultados General'!$C$11:$CG$510,MATCH(V$6,'Resultados General'!$C$10:$CG$10,0),0),"")</f>
        <v>#NAME?</v>
      </c>
      <c r="W218" s="29" t="str">
        <f t="shared" ca="1" si="231"/>
        <v/>
      </c>
      <c r="X218" s="29" t="str">
        <f t="shared" ca="1" si="232"/>
        <v/>
      </c>
      <c r="Y218" s="29" t="e">
        <f ca="1">+_xlfn.IFNA(VLOOKUP($B218,'Resultados General'!$C$11:$CG$510,MATCH(Y$6,'Resultados General'!$C$10:$CG$10,0),0),"")</f>
        <v>#NAME?</v>
      </c>
      <c r="Z218" s="29" t="str">
        <f t="shared" ca="1" si="233"/>
        <v/>
      </c>
      <c r="AA218" s="29" t="str">
        <f t="shared" ca="1" si="234"/>
        <v/>
      </c>
      <c r="AB218" s="29" t="e">
        <f ca="1">+_xlfn.IFNA(VLOOKUP($B218,'Resultados General'!$C$11:$CG$510,MATCH(AB$6,'Resultados General'!$C$10:$CG$10,0),0),"")</f>
        <v>#NAME?</v>
      </c>
      <c r="AC218" s="29" t="str">
        <f t="shared" ca="1" si="235"/>
        <v/>
      </c>
      <c r="AD218" s="29" t="str">
        <f t="shared" ca="1" si="236"/>
        <v/>
      </c>
      <c r="AE218" s="29" t="e">
        <f ca="1">+_xlfn.IFNA(VLOOKUP($B218,'Resultados General'!$C$11:$CG$510,MATCH(AE$6,'Resultados General'!$C$10:$CG$10,0),0),"")</f>
        <v>#NAME?</v>
      </c>
      <c r="AF218" s="29" t="str">
        <f t="shared" ca="1" si="237"/>
        <v/>
      </c>
      <c r="AG218" s="29" t="str">
        <f t="shared" ca="1" si="238"/>
        <v/>
      </c>
      <c r="AH218" s="29" t="e">
        <f ca="1">+_xlfn.IFNA(VLOOKUP($B218,'Resultados General'!$C$11:$CG$510,MATCH(AH$6,'Resultados General'!$C$10:$CG$10,0),0),"")</f>
        <v>#NAME?</v>
      </c>
      <c r="AI218" s="29" t="str">
        <f t="shared" ca="1" si="239"/>
        <v/>
      </c>
      <c r="AJ218" s="29" t="str">
        <f t="shared" ca="1" si="240"/>
        <v/>
      </c>
      <c r="AK218" s="29" t="e">
        <f ca="1">+_xlfn.IFNA(VLOOKUP($B218,'Resultados General'!$C$11:$CG$510,MATCH(AK$6,'Resultados General'!$C$10:$CG$10,0),0),"")</f>
        <v>#NAME?</v>
      </c>
      <c r="AL218" s="29" t="str">
        <f t="shared" ca="1" si="241"/>
        <v/>
      </c>
      <c r="AM218" s="29" t="str">
        <f t="shared" ca="1" si="242"/>
        <v/>
      </c>
      <c r="AN218" s="29" t="e">
        <f ca="1">+_xlfn.IFNA(VLOOKUP($B218,'Resultados General'!$C$11:$CG$510,MATCH(AN$6,'Resultados General'!$C$10:$CG$10,0),0),"")</f>
        <v>#NAME?</v>
      </c>
      <c r="AO218" s="29" t="str">
        <f t="shared" ca="1" si="243"/>
        <v/>
      </c>
      <c r="AP218" s="29" t="str">
        <f t="shared" ca="1" si="244"/>
        <v/>
      </c>
      <c r="AQ218" s="29" t="e">
        <f ca="1">+_xlfn.IFNA(VLOOKUP($B218,'Resultados General'!$C$11:$CG$510,MATCH(AQ$6,'Resultados General'!$C$10:$CG$10,0),0),"")</f>
        <v>#NAME?</v>
      </c>
      <c r="AR218" s="29" t="str">
        <f t="shared" ca="1" si="245"/>
        <v/>
      </c>
      <c r="AS218" s="29" t="str">
        <f t="shared" ca="1" si="246"/>
        <v/>
      </c>
      <c r="AT218" s="29" t="e">
        <f ca="1">+_xlfn.IFNA(VLOOKUP($B218,'Resultados General'!$C$11:$CG$510,MATCH(AT$6,'Resultados General'!$C$10:$CG$10,0),0),"")</f>
        <v>#NAME?</v>
      </c>
      <c r="AU218" s="29" t="str">
        <f t="shared" ca="1" si="247"/>
        <v/>
      </c>
      <c r="AV218" s="29" t="str">
        <f t="shared" ca="1" si="248"/>
        <v/>
      </c>
      <c r="AW218" s="29" t="e">
        <f ca="1">+_xlfn.IFNA(VLOOKUP($B218,'Resultados General'!$C$11:$CG$510,MATCH(AW$6,'Resultados General'!$C$10:$CG$10,0),0),"")</f>
        <v>#NAME?</v>
      </c>
      <c r="AX218" s="29" t="str">
        <f t="shared" ca="1" si="249"/>
        <v/>
      </c>
      <c r="AY218" s="29" t="str">
        <f t="shared" ca="1" si="250"/>
        <v/>
      </c>
      <c r="AZ218" s="29" t="e">
        <f ca="1">+_xlfn.IFNA(VLOOKUP($B218,'Resultados General'!$C$11:$CG$510,MATCH(AZ$6,'Resultados General'!$C$10:$CG$10,0),0),"")</f>
        <v>#NAME?</v>
      </c>
      <c r="BA218" s="29" t="str">
        <f t="shared" ca="1" si="251"/>
        <v/>
      </c>
      <c r="BB218" s="29" t="str">
        <f t="shared" ca="1" si="252"/>
        <v/>
      </c>
      <c r="BC218" s="29" t="e">
        <f ca="1">+_xlfn.IFNA(VLOOKUP($B218,'Resultados General'!$C$11:$CG$510,MATCH(BC$6,'Resultados General'!$C$10:$CG$10,0),0),"")</f>
        <v>#NAME?</v>
      </c>
      <c r="BD218" s="29" t="str">
        <f t="shared" ca="1" si="253"/>
        <v/>
      </c>
      <c r="BE218" s="29" t="str">
        <f t="shared" ca="1" si="254"/>
        <v/>
      </c>
      <c r="BF218" s="29" t="e">
        <f ca="1">+_xlfn.IFNA(VLOOKUP($B218,'Resultados General'!$C$11:$CG$510,MATCH(BF$6,'Resultados General'!$C$10:$CG$10,0),0),"")</f>
        <v>#NAME?</v>
      </c>
      <c r="BG218" s="29" t="str">
        <f t="shared" ca="1" si="255"/>
        <v/>
      </c>
      <c r="BH218" s="29" t="str">
        <f t="shared" ca="1" si="256"/>
        <v/>
      </c>
      <c r="BI218" s="29" t="e">
        <f ca="1">+_xlfn.IFNA(VLOOKUP($B218,'Resultados General'!$C$11:$CG$510,MATCH(BI$6,'Resultados General'!$C$10:$CG$10,0),0),"")</f>
        <v>#NAME?</v>
      </c>
      <c r="BJ218" s="29" t="str">
        <f t="shared" ca="1" si="257"/>
        <v/>
      </c>
      <c r="BK218" s="29" t="str">
        <f t="shared" ca="1" si="258"/>
        <v/>
      </c>
      <c r="BL218" s="29" t="e">
        <f ca="1">+_xlfn.IFNA(VLOOKUP($B218,'Resultados General'!$C$11:$CG$510,MATCH(BL$6,'Resultados General'!$C$10:$CG$10,0),0),"")</f>
        <v>#NAME?</v>
      </c>
      <c r="BM218" s="29" t="str">
        <f t="shared" ca="1" si="259"/>
        <v/>
      </c>
      <c r="BN218" s="29" t="str">
        <f t="shared" ca="1" si="260"/>
        <v/>
      </c>
      <c r="BO218" s="29" t="e">
        <f ca="1">+_xlfn.IFNA(VLOOKUP($B218,'Resultados General'!$C$11:$CG$510,MATCH(BO$6,'Resultados General'!$C$10:$CG$10,0),0),"")</f>
        <v>#NAME?</v>
      </c>
      <c r="BP218" s="29" t="str">
        <f t="shared" ca="1" si="261"/>
        <v/>
      </c>
      <c r="BQ218" s="29" t="str">
        <f t="shared" ca="1" si="262"/>
        <v/>
      </c>
      <c r="BR218" s="29" t="e">
        <f ca="1">+_xlfn.IFNA(VLOOKUP($B218,'Resultados General'!$C$11:$CG$510,MATCH(BR$6,'Resultados General'!$C$10:$CG$10,0),0),"")</f>
        <v>#NAME?</v>
      </c>
      <c r="BS218" s="29" t="str">
        <f t="shared" ca="1" si="263"/>
        <v/>
      </c>
      <c r="BT218" s="29" t="str">
        <f t="shared" ca="1" si="264"/>
        <v/>
      </c>
      <c r="BU218" s="29" t="e">
        <f ca="1">+_xlfn.IFNA(VLOOKUP($B218,'Resultados General'!$C$11:$CG$510,MATCH(BU$6,'Resultados General'!$C$10:$CG$10,0),0),"")</f>
        <v>#NAME?</v>
      </c>
      <c r="BV218" s="29" t="str">
        <f t="shared" ca="1" si="265"/>
        <v/>
      </c>
      <c r="BW218" s="29" t="str">
        <f t="shared" ca="1" si="266"/>
        <v/>
      </c>
      <c r="BX218" s="29" t="e">
        <f ca="1">+_xlfn.IFNA(VLOOKUP($B218,'Resultados General'!$C$11:$CG$510,MATCH(BX$6,'Resultados General'!$C$10:$CG$10,0),0),"")</f>
        <v>#NAME?</v>
      </c>
      <c r="BY218" s="29" t="str">
        <f t="shared" ca="1" si="267"/>
        <v/>
      </c>
      <c r="BZ218" s="29" t="str">
        <f t="shared" ca="1" si="268"/>
        <v/>
      </c>
      <c r="CA218" s="29" t="e">
        <f ca="1">+_xlfn.IFNA(VLOOKUP($B218,'Resultados General'!$C$11:$CG$510,MATCH(CA$6,'Resultados General'!$C$10:$CG$10,0),0),"")</f>
        <v>#NAME?</v>
      </c>
      <c r="CB218" s="29" t="str">
        <f t="shared" ca="1" si="269"/>
        <v/>
      </c>
      <c r="CC218" s="29" t="str">
        <f t="shared" ca="1" si="270"/>
        <v/>
      </c>
      <c r="CD218" s="29" t="e">
        <f ca="1">+_xlfn.IFNA(VLOOKUP($B218,'Resultados General'!$C$11:$CG$510,MATCH(CD$6,'Resultados General'!$C$10:$CG$10,0),0),"")</f>
        <v>#NAME?</v>
      </c>
      <c r="CE218" s="29" t="str">
        <f t="shared" ca="1" si="271"/>
        <v/>
      </c>
      <c r="CF218" s="29" t="str">
        <f t="shared" ca="1" si="272"/>
        <v/>
      </c>
      <c r="CG218" s="29" t="e">
        <f ca="1">+_xlfn.IFNA(VLOOKUP($B218,'Resultados General'!$C$11:$CG$510,MATCH(CG$6,'Resultados General'!$C$10:$CG$10,0),0),"")</f>
        <v>#NAME?</v>
      </c>
      <c r="CH218" s="29" t="str">
        <f t="shared" ca="1" si="273"/>
        <v/>
      </c>
      <c r="CI218" s="29" t="str">
        <f t="shared" ca="1" si="274"/>
        <v/>
      </c>
      <c r="CJ218" s="29" t="e">
        <f ca="1">+_xlfn.IFNA(VLOOKUP($B218,'Resultados General'!$C$11:$CG$510,MATCH(CJ$6,'Resultados General'!$C$10:$CG$10,0),0),"")</f>
        <v>#NAME?</v>
      </c>
      <c r="CK218" s="29" t="str">
        <f t="shared" ca="1" si="275"/>
        <v/>
      </c>
      <c r="CL218" s="29" t="str">
        <f t="shared" ca="1" si="276"/>
        <v/>
      </c>
      <c r="CM218" s="29" t="e">
        <f ca="1">+_xlfn.IFNA(VLOOKUP($B218,'Resultados General'!$C$11:$CG$510,MATCH(CM$6,'Resultados General'!$C$10:$CG$10,0),0),"")</f>
        <v>#NAME?</v>
      </c>
      <c r="CN218" s="29" t="str">
        <f t="shared" ca="1" si="277"/>
        <v/>
      </c>
      <c r="CO218" s="29" t="str">
        <f t="shared" ca="1" si="278"/>
        <v/>
      </c>
      <c r="CP218" s="29" t="e">
        <f ca="1">+_xlfn.IFNA(VLOOKUP($B218,'Resultados General'!$C$11:$CG$510,MATCH(CP$6,'Resultados General'!$C$10:$CG$10,0),0),"")</f>
        <v>#NAME?</v>
      </c>
      <c r="CQ218" s="29" t="str">
        <f t="shared" ca="1" si="279"/>
        <v/>
      </c>
      <c r="CR218" s="29" t="str">
        <f t="shared" ca="1" si="280"/>
        <v/>
      </c>
      <c r="CS218" s="29" t="e">
        <f ca="1">+_xlfn.IFNA(VLOOKUP($B218,'Resultados General'!$C$11:$CG$510,MATCH(CS$6,'Resultados General'!$C$10:$CG$10,0),0),"")</f>
        <v>#NAME?</v>
      </c>
      <c r="CT218" s="29" t="str">
        <f t="shared" ca="1" si="281"/>
        <v/>
      </c>
      <c r="CU218" s="29" t="str">
        <f t="shared" ca="1" si="282"/>
        <v/>
      </c>
      <c r="CV218" s="29" t="e">
        <f ca="1">+_xlfn.IFNA(VLOOKUP($B218,'Resultados General'!$C$11:$CG$510,MATCH(CV$6,'Resultados General'!$C$10:$CG$10,0),0),"")</f>
        <v>#NAME?</v>
      </c>
      <c r="CW218" s="29" t="str">
        <f t="shared" ca="1" si="283"/>
        <v/>
      </c>
      <c r="CX218" s="29" t="str">
        <f t="shared" ca="1" si="284"/>
        <v/>
      </c>
      <c r="CY218" s="29" t="e">
        <f ca="1">+_xlfn.IFNA(VLOOKUP($B218,'Resultados General'!$C$11:$CG$510,MATCH(CY$6,'Resultados General'!$C$10:$CG$10,0),0),"")</f>
        <v>#NAME?</v>
      </c>
      <c r="CZ218" s="29" t="str">
        <f t="shared" ca="1" si="285"/>
        <v/>
      </c>
      <c r="DA218" s="29" t="str">
        <f t="shared" ca="1" si="286"/>
        <v/>
      </c>
      <c r="DB218" s="29" t="e">
        <f ca="1">+_xlfn.IFNA(VLOOKUP($B218,'Resultados General'!$C$11:$CG$510,MATCH(DB$6,'Resultados General'!$C$10:$CG$10,0),0),"")</f>
        <v>#NAME?</v>
      </c>
      <c r="DC218" s="29" t="str">
        <f t="shared" ca="1" si="287"/>
        <v/>
      </c>
      <c r="DD218" s="29" t="str">
        <f t="shared" ca="1" si="288"/>
        <v/>
      </c>
      <c r="DE218" s="29" t="e">
        <f ca="1">+_xlfn.IFNA(VLOOKUP($B218,'Resultados General'!$C$11:$CG$510,MATCH(DE$6,'Resultados General'!$C$10:$CG$10,0),0),"")</f>
        <v>#NAME?</v>
      </c>
      <c r="DF218" s="29" t="str">
        <f t="shared" ca="1" si="289"/>
        <v/>
      </c>
      <c r="DG218" s="29" t="str">
        <f t="shared" ca="1" si="290"/>
        <v/>
      </c>
      <c r="DH218" s="29" t="e">
        <f ca="1">+_xlfn.IFNA(VLOOKUP($B218,'Resultados General'!$C$11:$CG$510,MATCH(DH$6,'Resultados General'!$C$10:$CG$10,0),0),"")</f>
        <v>#NAME?</v>
      </c>
      <c r="DI218" s="29" t="str">
        <f t="shared" ca="1" si="291"/>
        <v/>
      </c>
      <c r="DJ218" s="29" t="str">
        <f t="shared" ca="1" si="292"/>
        <v/>
      </c>
      <c r="DK218" s="29" t="e">
        <f ca="1">+_xlfn.IFNA(VLOOKUP($B218,'Resultados General'!$C$11:$CG$510,MATCH(DK$6,'Resultados General'!$C$10:$CG$10,0),0),"")</f>
        <v>#NAME?</v>
      </c>
      <c r="DL218" s="29" t="str">
        <f t="shared" ca="1" si="293"/>
        <v/>
      </c>
      <c r="DM218" s="29" t="str">
        <f t="shared" ca="1" si="294"/>
        <v/>
      </c>
      <c r="DN218" s="29" t="e">
        <f ca="1">+_xlfn.IFNA(VLOOKUP($B218,'Resultados General'!$C$11:$CG$510,MATCH(DN$6,'Resultados General'!$C$10:$CG$10,0),0),"")</f>
        <v>#NAME?</v>
      </c>
      <c r="DO218" s="29" t="str">
        <f t="shared" ca="1" si="295"/>
        <v/>
      </c>
      <c r="DP218" s="29" t="str">
        <f t="shared" ca="1" si="296"/>
        <v/>
      </c>
    </row>
    <row r="219" spans="2:120">
      <c r="B219" s="219" t="str">
        <f>+IF('Resultados General'!C222="","",'Resultados General'!C222)</f>
        <v/>
      </c>
      <c r="C219" s="134" t="e">
        <f ca="1">+_xlfn.IFNA(VLOOKUP('Distribución de puestos'!B219,'Resultados General'!$C$11:$J$510,8,0),"")</f>
        <v>#NAME?</v>
      </c>
      <c r="D219" s="135" t="e">
        <f ca="1">+_xlfn.IFNA(VLOOKUP(B219,'Resultados General'!$C$11:$L$510,10,0),"")</f>
        <v>#NAME?</v>
      </c>
      <c r="E219" s="26" t="s">
        <v>76</v>
      </c>
      <c r="F219" s="26" t="s">
        <v>76</v>
      </c>
      <c r="G219" s="135" t="str">
        <f t="shared" ca="1" si="297"/>
        <v/>
      </c>
      <c r="H219" s="135" t="str">
        <f t="shared" ca="1" si="298"/>
        <v/>
      </c>
      <c r="I219" s="219" t="str">
        <f t="shared" si="299"/>
        <v/>
      </c>
      <c r="J219" s="138"/>
      <c r="M219" s="29" t="e">
        <f ca="1">+_xlfn.IFNA(VLOOKUP($B219,'Resultados General'!$C$11:$CG$510,MATCH(M$6,'Resultados General'!$C$10:$CG$10,0),0),"")</f>
        <v>#NAME?</v>
      </c>
      <c r="N219" s="29" t="str">
        <f t="shared" ca="1" si="225"/>
        <v/>
      </c>
      <c r="O219" s="29" t="str">
        <f t="shared" ca="1" si="226"/>
        <v/>
      </c>
      <c r="P219" s="29" t="e">
        <f ca="1">+_xlfn.IFNA(VLOOKUP($B219,'Resultados General'!$C$11:$CG$510,MATCH(P$6,'Resultados General'!$C$10:$CG$10,0),0),"")</f>
        <v>#NAME?</v>
      </c>
      <c r="Q219" s="29" t="str">
        <f t="shared" ca="1" si="227"/>
        <v/>
      </c>
      <c r="R219" s="29" t="str">
        <f t="shared" ca="1" si="228"/>
        <v/>
      </c>
      <c r="S219" s="29" t="e">
        <f ca="1">+_xlfn.IFNA(VLOOKUP($B219,'Resultados General'!$C$11:$CG$510,MATCH(S$6,'Resultados General'!$C$10:$CG$10,0),0),"")</f>
        <v>#NAME?</v>
      </c>
      <c r="T219" s="29" t="str">
        <f t="shared" ca="1" si="229"/>
        <v/>
      </c>
      <c r="U219" s="29" t="str">
        <f t="shared" ca="1" si="230"/>
        <v/>
      </c>
      <c r="V219" s="29" t="e">
        <f ca="1">+_xlfn.IFNA(VLOOKUP($B219,'Resultados General'!$C$11:$CG$510,MATCH(V$6,'Resultados General'!$C$10:$CG$10,0),0),"")</f>
        <v>#NAME?</v>
      </c>
      <c r="W219" s="29" t="str">
        <f t="shared" ca="1" si="231"/>
        <v/>
      </c>
      <c r="X219" s="29" t="str">
        <f t="shared" ca="1" si="232"/>
        <v/>
      </c>
      <c r="Y219" s="29" t="e">
        <f ca="1">+_xlfn.IFNA(VLOOKUP($B219,'Resultados General'!$C$11:$CG$510,MATCH(Y$6,'Resultados General'!$C$10:$CG$10,0),0),"")</f>
        <v>#NAME?</v>
      </c>
      <c r="Z219" s="29" t="str">
        <f t="shared" ca="1" si="233"/>
        <v/>
      </c>
      <c r="AA219" s="29" t="str">
        <f t="shared" ca="1" si="234"/>
        <v/>
      </c>
      <c r="AB219" s="29" t="e">
        <f ca="1">+_xlfn.IFNA(VLOOKUP($B219,'Resultados General'!$C$11:$CG$510,MATCH(AB$6,'Resultados General'!$C$10:$CG$10,0),0),"")</f>
        <v>#NAME?</v>
      </c>
      <c r="AC219" s="29" t="str">
        <f t="shared" ca="1" si="235"/>
        <v/>
      </c>
      <c r="AD219" s="29" t="str">
        <f t="shared" ca="1" si="236"/>
        <v/>
      </c>
      <c r="AE219" s="29" t="e">
        <f ca="1">+_xlfn.IFNA(VLOOKUP($B219,'Resultados General'!$C$11:$CG$510,MATCH(AE$6,'Resultados General'!$C$10:$CG$10,0),0),"")</f>
        <v>#NAME?</v>
      </c>
      <c r="AF219" s="29" t="str">
        <f t="shared" ca="1" si="237"/>
        <v/>
      </c>
      <c r="AG219" s="29" t="str">
        <f t="shared" ca="1" si="238"/>
        <v/>
      </c>
      <c r="AH219" s="29" t="e">
        <f ca="1">+_xlfn.IFNA(VLOOKUP($B219,'Resultados General'!$C$11:$CG$510,MATCH(AH$6,'Resultados General'!$C$10:$CG$10,0),0),"")</f>
        <v>#NAME?</v>
      </c>
      <c r="AI219" s="29" t="str">
        <f t="shared" ca="1" si="239"/>
        <v/>
      </c>
      <c r="AJ219" s="29" t="str">
        <f t="shared" ca="1" si="240"/>
        <v/>
      </c>
      <c r="AK219" s="29" t="e">
        <f ca="1">+_xlfn.IFNA(VLOOKUP($B219,'Resultados General'!$C$11:$CG$510,MATCH(AK$6,'Resultados General'!$C$10:$CG$10,0),0),"")</f>
        <v>#NAME?</v>
      </c>
      <c r="AL219" s="29" t="str">
        <f t="shared" ca="1" si="241"/>
        <v/>
      </c>
      <c r="AM219" s="29" t="str">
        <f t="shared" ca="1" si="242"/>
        <v/>
      </c>
      <c r="AN219" s="29" t="e">
        <f ca="1">+_xlfn.IFNA(VLOOKUP($B219,'Resultados General'!$C$11:$CG$510,MATCH(AN$6,'Resultados General'!$C$10:$CG$10,0),0),"")</f>
        <v>#NAME?</v>
      </c>
      <c r="AO219" s="29" t="str">
        <f t="shared" ca="1" si="243"/>
        <v/>
      </c>
      <c r="AP219" s="29" t="str">
        <f t="shared" ca="1" si="244"/>
        <v/>
      </c>
      <c r="AQ219" s="29" t="e">
        <f ca="1">+_xlfn.IFNA(VLOOKUP($B219,'Resultados General'!$C$11:$CG$510,MATCH(AQ$6,'Resultados General'!$C$10:$CG$10,0),0),"")</f>
        <v>#NAME?</v>
      </c>
      <c r="AR219" s="29" t="str">
        <f t="shared" ca="1" si="245"/>
        <v/>
      </c>
      <c r="AS219" s="29" t="str">
        <f t="shared" ca="1" si="246"/>
        <v/>
      </c>
      <c r="AT219" s="29" t="e">
        <f ca="1">+_xlfn.IFNA(VLOOKUP($B219,'Resultados General'!$C$11:$CG$510,MATCH(AT$6,'Resultados General'!$C$10:$CG$10,0),0),"")</f>
        <v>#NAME?</v>
      </c>
      <c r="AU219" s="29" t="str">
        <f t="shared" ca="1" si="247"/>
        <v/>
      </c>
      <c r="AV219" s="29" t="str">
        <f t="shared" ca="1" si="248"/>
        <v/>
      </c>
      <c r="AW219" s="29" t="e">
        <f ca="1">+_xlfn.IFNA(VLOOKUP($B219,'Resultados General'!$C$11:$CG$510,MATCH(AW$6,'Resultados General'!$C$10:$CG$10,0),0),"")</f>
        <v>#NAME?</v>
      </c>
      <c r="AX219" s="29" t="str">
        <f t="shared" ca="1" si="249"/>
        <v/>
      </c>
      <c r="AY219" s="29" t="str">
        <f t="shared" ca="1" si="250"/>
        <v/>
      </c>
      <c r="AZ219" s="29" t="e">
        <f ca="1">+_xlfn.IFNA(VLOOKUP($B219,'Resultados General'!$C$11:$CG$510,MATCH(AZ$6,'Resultados General'!$C$10:$CG$10,0),0),"")</f>
        <v>#NAME?</v>
      </c>
      <c r="BA219" s="29" t="str">
        <f t="shared" ca="1" si="251"/>
        <v/>
      </c>
      <c r="BB219" s="29" t="str">
        <f t="shared" ca="1" si="252"/>
        <v/>
      </c>
      <c r="BC219" s="29" t="e">
        <f ca="1">+_xlfn.IFNA(VLOOKUP($B219,'Resultados General'!$C$11:$CG$510,MATCH(BC$6,'Resultados General'!$C$10:$CG$10,0),0),"")</f>
        <v>#NAME?</v>
      </c>
      <c r="BD219" s="29" t="str">
        <f t="shared" ca="1" si="253"/>
        <v/>
      </c>
      <c r="BE219" s="29" t="str">
        <f t="shared" ca="1" si="254"/>
        <v/>
      </c>
      <c r="BF219" s="29" t="e">
        <f ca="1">+_xlfn.IFNA(VLOOKUP($B219,'Resultados General'!$C$11:$CG$510,MATCH(BF$6,'Resultados General'!$C$10:$CG$10,0),0),"")</f>
        <v>#NAME?</v>
      </c>
      <c r="BG219" s="29" t="str">
        <f t="shared" ca="1" si="255"/>
        <v/>
      </c>
      <c r="BH219" s="29" t="str">
        <f t="shared" ca="1" si="256"/>
        <v/>
      </c>
      <c r="BI219" s="29" t="e">
        <f ca="1">+_xlfn.IFNA(VLOOKUP($B219,'Resultados General'!$C$11:$CG$510,MATCH(BI$6,'Resultados General'!$C$10:$CG$10,0),0),"")</f>
        <v>#NAME?</v>
      </c>
      <c r="BJ219" s="29" t="str">
        <f t="shared" ca="1" si="257"/>
        <v/>
      </c>
      <c r="BK219" s="29" t="str">
        <f t="shared" ca="1" si="258"/>
        <v/>
      </c>
      <c r="BL219" s="29" t="e">
        <f ca="1">+_xlfn.IFNA(VLOOKUP($B219,'Resultados General'!$C$11:$CG$510,MATCH(BL$6,'Resultados General'!$C$10:$CG$10,0),0),"")</f>
        <v>#NAME?</v>
      </c>
      <c r="BM219" s="29" t="str">
        <f t="shared" ca="1" si="259"/>
        <v/>
      </c>
      <c r="BN219" s="29" t="str">
        <f t="shared" ca="1" si="260"/>
        <v/>
      </c>
      <c r="BO219" s="29" t="e">
        <f ca="1">+_xlfn.IFNA(VLOOKUP($B219,'Resultados General'!$C$11:$CG$510,MATCH(BO$6,'Resultados General'!$C$10:$CG$10,0),0),"")</f>
        <v>#NAME?</v>
      </c>
      <c r="BP219" s="29" t="str">
        <f t="shared" ca="1" si="261"/>
        <v/>
      </c>
      <c r="BQ219" s="29" t="str">
        <f t="shared" ca="1" si="262"/>
        <v/>
      </c>
      <c r="BR219" s="29" t="e">
        <f ca="1">+_xlfn.IFNA(VLOOKUP($B219,'Resultados General'!$C$11:$CG$510,MATCH(BR$6,'Resultados General'!$C$10:$CG$10,0),0),"")</f>
        <v>#NAME?</v>
      </c>
      <c r="BS219" s="29" t="str">
        <f t="shared" ca="1" si="263"/>
        <v/>
      </c>
      <c r="BT219" s="29" t="str">
        <f t="shared" ca="1" si="264"/>
        <v/>
      </c>
      <c r="BU219" s="29" t="e">
        <f ca="1">+_xlfn.IFNA(VLOOKUP($B219,'Resultados General'!$C$11:$CG$510,MATCH(BU$6,'Resultados General'!$C$10:$CG$10,0),0),"")</f>
        <v>#NAME?</v>
      </c>
      <c r="BV219" s="29" t="str">
        <f t="shared" ca="1" si="265"/>
        <v/>
      </c>
      <c r="BW219" s="29" t="str">
        <f t="shared" ca="1" si="266"/>
        <v/>
      </c>
      <c r="BX219" s="29" t="e">
        <f ca="1">+_xlfn.IFNA(VLOOKUP($B219,'Resultados General'!$C$11:$CG$510,MATCH(BX$6,'Resultados General'!$C$10:$CG$10,0),0),"")</f>
        <v>#NAME?</v>
      </c>
      <c r="BY219" s="29" t="str">
        <f t="shared" ca="1" si="267"/>
        <v/>
      </c>
      <c r="BZ219" s="29" t="str">
        <f t="shared" ca="1" si="268"/>
        <v/>
      </c>
      <c r="CA219" s="29" t="e">
        <f ca="1">+_xlfn.IFNA(VLOOKUP($B219,'Resultados General'!$C$11:$CG$510,MATCH(CA$6,'Resultados General'!$C$10:$CG$10,0),0),"")</f>
        <v>#NAME?</v>
      </c>
      <c r="CB219" s="29" t="str">
        <f t="shared" ca="1" si="269"/>
        <v/>
      </c>
      <c r="CC219" s="29" t="str">
        <f t="shared" ca="1" si="270"/>
        <v/>
      </c>
      <c r="CD219" s="29" t="e">
        <f ca="1">+_xlfn.IFNA(VLOOKUP($B219,'Resultados General'!$C$11:$CG$510,MATCH(CD$6,'Resultados General'!$C$10:$CG$10,0),0),"")</f>
        <v>#NAME?</v>
      </c>
      <c r="CE219" s="29" t="str">
        <f t="shared" ca="1" si="271"/>
        <v/>
      </c>
      <c r="CF219" s="29" t="str">
        <f t="shared" ca="1" si="272"/>
        <v/>
      </c>
      <c r="CG219" s="29" t="e">
        <f ca="1">+_xlfn.IFNA(VLOOKUP($B219,'Resultados General'!$C$11:$CG$510,MATCH(CG$6,'Resultados General'!$C$10:$CG$10,0),0),"")</f>
        <v>#NAME?</v>
      </c>
      <c r="CH219" s="29" t="str">
        <f t="shared" ca="1" si="273"/>
        <v/>
      </c>
      <c r="CI219" s="29" t="str">
        <f t="shared" ca="1" si="274"/>
        <v/>
      </c>
      <c r="CJ219" s="29" t="e">
        <f ca="1">+_xlfn.IFNA(VLOOKUP($B219,'Resultados General'!$C$11:$CG$510,MATCH(CJ$6,'Resultados General'!$C$10:$CG$10,0),0),"")</f>
        <v>#NAME?</v>
      </c>
      <c r="CK219" s="29" t="str">
        <f t="shared" ca="1" si="275"/>
        <v/>
      </c>
      <c r="CL219" s="29" t="str">
        <f t="shared" ca="1" si="276"/>
        <v/>
      </c>
      <c r="CM219" s="29" t="e">
        <f ca="1">+_xlfn.IFNA(VLOOKUP($B219,'Resultados General'!$C$11:$CG$510,MATCH(CM$6,'Resultados General'!$C$10:$CG$10,0),0),"")</f>
        <v>#NAME?</v>
      </c>
      <c r="CN219" s="29" t="str">
        <f t="shared" ca="1" si="277"/>
        <v/>
      </c>
      <c r="CO219" s="29" t="str">
        <f t="shared" ca="1" si="278"/>
        <v/>
      </c>
      <c r="CP219" s="29" t="e">
        <f ca="1">+_xlfn.IFNA(VLOOKUP($B219,'Resultados General'!$C$11:$CG$510,MATCH(CP$6,'Resultados General'!$C$10:$CG$10,0),0),"")</f>
        <v>#NAME?</v>
      </c>
      <c r="CQ219" s="29" t="str">
        <f t="shared" ca="1" si="279"/>
        <v/>
      </c>
      <c r="CR219" s="29" t="str">
        <f t="shared" ca="1" si="280"/>
        <v/>
      </c>
      <c r="CS219" s="29" t="e">
        <f ca="1">+_xlfn.IFNA(VLOOKUP($B219,'Resultados General'!$C$11:$CG$510,MATCH(CS$6,'Resultados General'!$C$10:$CG$10,0),0),"")</f>
        <v>#NAME?</v>
      </c>
      <c r="CT219" s="29" t="str">
        <f t="shared" ca="1" si="281"/>
        <v/>
      </c>
      <c r="CU219" s="29" t="str">
        <f t="shared" ca="1" si="282"/>
        <v/>
      </c>
      <c r="CV219" s="29" t="e">
        <f ca="1">+_xlfn.IFNA(VLOOKUP($B219,'Resultados General'!$C$11:$CG$510,MATCH(CV$6,'Resultados General'!$C$10:$CG$10,0),0),"")</f>
        <v>#NAME?</v>
      </c>
      <c r="CW219" s="29" t="str">
        <f t="shared" ca="1" si="283"/>
        <v/>
      </c>
      <c r="CX219" s="29" t="str">
        <f t="shared" ca="1" si="284"/>
        <v/>
      </c>
      <c r="CY219" s="29" t="e">
        <f ca="1">+_xlfn.IFNA(VLOOKUP($B219,'Resultados General'!$C$11:$CG$510,MATCH(CY$6,'Resultados General'!$C$10:$CG$10,0),0),"")</f>
        <v>#NAME?</v>
      </c>
      <c r="CZ219" s="29" t="str">
        <f t="shared" ca="1" si="285"/>
        <v/>
      </c>
      <c r="DA219" s="29" t="str">
        <f t="shared" ca="1" si="286"/>
        <v/>
      </c>
      <c r="DB219" s="29" t="e">
        <f ca="1">+_xlfn.IFNA(VLOOKUP($B219,'Resultados General'!$C$11:$CG$510,MATCH(DB$6,'Resultados General'!$C$10:$CG$10,0),0),"")</f>
        <v>#NAME?</v>
      </c>
      <c r="DC219" s="29" t="str">
        <f t="shared" ca="1" si="287"/>
        <v/>
      </c>
      <c r="DD219" s="29" t="str">
        <f t="shared" ca="1" si="288"/>
        <v/>
      </c>
      <c r="DE219" s="29" t="e">
        <f ca="1">+_xlfn.IFNA(VLOOKUP($B219,'Resultados General'!$C$11:$CG$510,MATCH(DE$6,'Resultados General'!$C$10:$CG$10,0),0),"")</f>
        <v>#NAME?</v>
      </c>
      <c r="DF219" s="29" t="str">
        <f t="shared" ca="1" si="289"/>
        <v/>
      </c>
      <c r="DG219" s="29" t="str">
        <f t="shared" ca="1" si="290"/>
        <v/>
      </c>
      <c r="DH219" s="29" t="e">
        <f ca="1">+_xlfn.IFNA(VLOOKUP($B219,'Resultados General'!$C$11:$CG$510,MATCH(DH$6,'Resultados General'!$C$10:$CG$10,0),0),"")</f>
        <v>#NAME?</v>
      </c>
      <c r="DI219" s="29" t="str">
        <f t="shared" ca="1" si="291"/>
        <v/>
      </c>
      <c r="DJ219" s="29" t="str">
        <f t="shared" ca="1" si="292"/>
        <v/>
      </c>
      <c r="DK219" s="29" t="e">
        <f ca="1">+_xlfn.IFNA(VLOOKUP($B219,'Resultados General'!$C$11:$CG$510,MATCH(DK$6,'Resultados General'!$C$10:$CG$10,0),0),"")</f>
        <v>#NAME?</v>
      </c>
      <c r="DL219" s="29" t="str">
        <f t="shared" ca="1" si="293"/>
        <v/>
      </c>
      <c r="DM219" s="29" t="str">
        <f t="shared" ca="1" si="294"/>
        <v/>
      </c>
      <c r="DN219" s="29" t="e">
        <f ca="1">+_xlfn.IFNA(VLOOKUP($B219,'Resultados General'!$C$11:$CG$510,MATCH(DN$6,'Resultados General'!$C$10:$CG$10,0),0),"")</f>
        <v>#NAME?</v>
      </c>
      <c r="DO219" s="29" t="str">
        <f t="shared" ca="1" si="295"/>
        <v/>
      </c>
      <c r="DP219" s="29" t="str">
        <f t="shared" ca="1" si="296"/>
        <v/>
      </c>
    </row>
    <row r="220" spans="2:120">
      <c r="B220" s="219" t="str">
        <f>+IF('Resultados General'!C223="","",'Resultados General'!C223)</f>
        <v/>
      </c>
      <c r="C220" s="134" t="e">
        <f ca="1">+_xlfn.IFNA(VLOOKUP('Distribución de puestos'!B220,'Resultados General'!$C$11:$J$510,8,0),"")</f>
        <v>#NAME?</v>
      </c>
      <c r="D220" s="135" t="e">
        <f ca="1">+_xlfn.IFNA(VLOOKUP(B220,'Resultados General'!$C$11:$L$510,10,0),"")</f>
        <v>#NAME?</v>
      </c>
      <c r="E220" s="26" t="s">
        <v>76</v>
      </c>
      <c r="F220" s="26" t="s">
        <v>76</v>
      </c>
      <c r="G220" s="135" t="str">
        <f t="shared" ca="1" si="297"/>
        <v/>
      </c>
      <c r="H220" s="135" t="str">
        <f t="shared" ca="1" si="298"/>
        <v/>
      </c>
      <c r="I220" s="219" t="str">
        <f t="shared" si="299"/>
        <v/>
      </c>
      <c r="J220" s="138"/>
      <c r="M220" s="29" t="e">
        <f ca="1">+_xlfn.IFNA(VLOOKUP($B220,'Resultados General'!$C$11:$CG$510,MATCH(M$6,'Resultados General'!$C$10:$CG$10,0),0),"")</f>
        <v>#NAME?</v>
      </c>
      <c r="N220" s="29" t="str">
        <f t="shared" ca="1" si="225"/>
        <v/>
      </c>
      <c r="O220" s="29" t="str">
        <f t="shared" ca="1" si="226"/>
        <v/>
      </c>
      <c r="P220" s="29" t="e">
        <f ca="1">+_xlfn.IFNA(VLOOKUP($B220,'Resultados General'!$C$11:$CG$510,MATCH(P$6,'Resultados General'!$C$10:$CG$10,0),0),"")</f>
        <v>#NAME?</v>
      </c>
      <c r="Q220" s="29" t="str">
        <f t="shared" ca="1" si="227"/>
        <v/>
      </c>
      <c r="R220" s="29" t="str">
        <f t="shared" ca="1" si="228"/>
        <v/>
      </c>
      <c r="S220" s="29" t="e">
        <f ca="1">+_xlfn.IFNA(VLOOKUP($B220,'Resultados General'!$C$11:$CG$510,MATCH(S$6,'Resultados General'!$C$10:$CG$10,0),0),"")</f>
        <v>#NAME?</v>
      </c>
      <c r="T220" s="29" t="str">
        <f t="shared" ca="1" si="229"/>
        <v/>
      </c>
      <c r="U220" s="29" t="str">
        <f t="shared" ca="1" si="230"/>
        <v/>
      </c>
      <c r="V220" s="29" t="e">
        <f ca="1">+_xlfn.IFNA(VLOOKUP($B220,'Resultados General'!$C$11:$CG$510,MATCH(V$6,'Resultados General'!$C$10:$CG$10,0),0),"")</f>
        <v>#NAME?</v>
      </c>
      <c r="W220" s="29" t="str">
        <f t="shared" ca="1" si="231"/>
        <v/>
      </c>
      <c r="X220" s="29" t="str">
        <f t="shared" ca="1" si="232"/>
        <v/>
      </c>
      <c r="Y220" s="29" t="e">
        <f ca="1">+_xlfn.IFNA(VLOOKUP($B220,'Resultados General'!$C$11:$CG$510,MATCH(Y$6,'Resultados General'!$C$10:$CG$10,0),0),"")</f>
        <v>#NAME?</v>
      </c>
      <c r="Z220" s="29" t="str">
        <f t="shared" ca="1" si="233"/>
        <v/>
      </c>
      <c r="AA220" s="29" t="str">
        <f t="shared" ca="1" si="234"/>
        <v/>
      </c>
      <c r="AB220" s="29" t="e">
        <f ca="1">+_xlfn.IFNA(VLOOKUP($B220,'Resultados General'!$C$11:$CG$510,MATCH(AB$6,'Resultados General'!$C$10:$CG$10,0),0),"")</f>
        <v>#NAME?</v>
      </c>
      <c r="AC220" s="29" t="str">
        <f t="shared" ca="1" si="235"/>
        <v/>
      </c>
      <c r="AD220" s="29" t="str">
        <f t="shared" ca="1" si="236"/>
        <v/>
      </c>
      <c r="AE220" s="29" t="e">
        <f ca="1">+_xlfn.IFNA(VLOOKUP($B220,'Resultados General'!$C$11:$CG$510,MATCH(AE$6,'Resultados General'!$C$10:$CG$10,0),0),"")</f>
        <v>#NAME?</v>
      </c>
      <c r="AF220" s="29" t="str">
        <f t="shared" ca="1" si="237"/>
        <v/>
      </c>
      <c r="AG220" s="29" t="str">
        <f t="shared" ca="1" si="238"/>
        <v/>
      </c>
      <c r="AH220" s="29" t="e">
        <f ca="1">+_xlfn.IFNA(VLOOKUP($B220,'Resultados General'!$C$11:$CG$510,MATCH(AH$6,'Resultados General'!$C$10:$CG$10,0),0),"")</f>
        <v>#NAME?</v>
      </c>
      <c r="AI220" s="29" t="str">
        <f t="shared" ca="1" si="239"/>
        <v/>
      </c>
      <c r="AJ220" s="29" t="str">
        <f t="shared" ca="1" si="240"/>
        <v/>
      </c>
      <c r="AK220" s="29" t="e">
        <f ca="1">+_xlfn.IFNA(VLOOKUP($B220,'Resultados General'!$C$11:$CG$510,MATCH(AK$6,'Resultados General'!$C$10:$CG$10,0),0),"")</f>
        <v>#NAME?</v>
      </c>
      <c r="AL220" s="29" t="str">
        <f t="shared" ca="1" si="241"/>
        <v/>
      </c>
      <c r="AM220" s="29" t="str">
        <f t="shared" ca="1" si="242"/>
        <v/>
      </c>
      <c r="AN220" s="29" t="e">
        <f ca="1">+_xlfn.IFNA(VLOOKUP($B220,'Resultados General'!$C$11:$CG$510,MATCH(AN$6,'Resultados General'!$C$10:$CG$10,0),0),"")</f>
        <v>#NAME?</v>
      </c>
      <c r="AO220" s="29" t="str">
        <f t="shared" ca="1" si="243"/>
        <v/>
      </c>
      <c r="AP220" s="29" t="str">
        <f t="shared" ca="1" si="244"/>
        <v/>
      </c>
      <c r="AQ220" s="29" t="e">
        <f ca="1">+_xlfn.IFNA(VLOOKUP($B220,'Resultados General'!$C$11:$CG$510,MATCH(AQ$6,'Resultados General'!$C$10:$CG$10,0),0),"")</f>
        <v>#NAME?</v>
      </c>
      <c r="AR220" s="29" t="str">
        <f t="shared" ca="1" si="245"/>
        <v/>
      </c>
      <c r="AS220" s="29" t="str">
        <f t="shared" ca="1" si="246"/>
        <v/>
      </c>
      <c r="AT220" s="29" t="e">
        <f ca="1">+_xlfn.IFNA(VLOOKUP($B220,'Resultados General'!$C$11:$CG$510,MATCH(AT$6,'Resultados General'!$C$10:$CG$10,0),0),"")</f>
        <v>#NAME?</v>
      </c>
      <c r="AU220" s="29" t="str">
        <f t="shared" ca="1" si="247"/>
        <v/>
      </c>
      <c r="AV220" s="29" t="str">
        <f t="shared" ca="1" si="248"/>
        <v/>
      </c>
      <c r="AW220" s="29" t="e">
        <f ca="1">+_xlfn.IFNA(VLOOKUP($B220,'Resultados General'!$C$11:$CG$510,MATCH(AW$6,'Resultados General'!$C$10:$CG$10,0),0),"")</f>
        <v>#NAME?</v>
      </c>
      <c r="AX220" s="29" t="str">
        <f t="shared" ca="1" si="249"/>
        <v/>
      </c>
      <c r="AY220" s="29" t="str">
        <f t="shared" ca="1" si="250"/>
        <v/>
      </c>
      <c r="AZ220" s="29" t="e">
        <f ca="1">+_xlfn.IFNA(VLOOKUP($B220,'Resultados General'!$C$11:$CG$510,MATCH(AZ$6,'Resultados General'!$C$10:$CG$10,0),0),"")</f>
        <v>#NAME?</v>
      </c>
      <c r="BA220" s="29" t="str">
        <f t="shared" ca="1" si="251"/>
        <v/>
      </c>
      <c r="BB220" s="29" t="str">
        <f t="shared" ca="1" si="252"/>
        <v/>
      </c>
      <c r="BC220" s="29" t="e">
        <f ca="1">+_xlfn.IFNA(VLOOKUP($B220,'Resultados General'!$C$11:$CG$510,MATCH(BC$6,'Resultados General'!$C$10:$CG$10,0),0),"")</f>
        <v>#NAME?</v>
      </c>
      <c r="BD220" s="29" t="str">
        <f t="shared" ca="1" si="253"/>
        <v/>
      </c>
      <c r="BE220" s="29" t="str">
        <f t="shared" ca="1" si="254"/>
        <v/>
      </c>
      <c r="BF220" s="29" t="e">
        <f ca="1">+_xlfn.IFNA(VLOOKUP($B220,'Resultados General'!$C$11:$CG$510,MATCH(BF$6,'Resultados General'!$C$10:$CG$10,0),0),"")</f>
        <v>#NAME?</v>
      </c>
      <c r="BG220" s="29" t="str">
        <f t="shared" ca="1" si="255"/>
        <v/>
      </c>
      <c r="BH220" s="29" t="str">
        <f t="shared" ca="1" si="256"/>
        <v/>
      </c>
      <c r="BI220" s="29" t="e">
        <f ca="1">+_xlfn.IFNA(VLOOKUP($B220,'Resultados General'!$C$11:$CG$510,MATCH(BI$6,'Resultados General'!$C$10:$CG$10,0),0),"")</f>
        <v>#NAME?</v>
      </c>
      <c r="BJ220" s="29" t="str">
        <f t="shared" ca="1" si="257"/>
        <v/>
      </c>
      <c r="BK220" s="29" t="str">
        <f t="shared" ca="1" si="258"/>
        <v/>
      </c>
      <c r="BL220" s="29" t="e">
        <f ca="1">+_xlfn.IFNA(VLOOKUP($B220,'Resultados General'!$C$11:$CG$510,MATCH(BL$6,'Resultados General'!$C$10:$CG$10,0),0),"")</f>
        <v>#NAME?</v>
      </c>
      <c r="BM220" s="29" t="str">
        <f t="shared" ca="1" si="259"/>
        <v/>
      </c>
      <c r="BN220" s="29" t="str">
        <f t="shared" ca="1" si="260"/>
        <v/>
      </c>
      <c r="BO220" s="29" t="e">
        <f ca="1">+_xlfn.IFNA(VLOOKUP($B220,'Resultados General'!$C$11:$CG$510,MATCH(BO$6,'Resultados General'!$C$10:$CG$10,0),0),"")</f>
        <v>#NAME?</v>
      </c>
      <c r="BP220" s="29" t="str">
        <f t="shared" ca="1" si="261"/>
        <v/>
      </c>
      <c r="BQ220" s="29" t="str">
        <f t="shared" ca="1" si="262"/>
        <v/>
      </c>
      <c r="BR220" s="29" t="e">
        <f ca="1">+_xlfn.IFNA(VLOOKUP($B220,'Resultados General'!$C$11:$CG$510,MATCH(BR$6,'Resultados General'!$C$10:$CG$10,0),0),"")</f>
        <v>#NAME?</v>
      </c>
      <c r="BS220" s="29" t="str">
        <f t="shared" ca="1" si="263"/>
        <v/>
      </c>
      <c r="BT220" s="29" t="str">
        <f t="shared" ca="1" si="264"/>
        <v/>
      </c>
      <c r="BU220" s="29" t="e">
        <f ca="1">+_xlfn.IFNA(VLOOKUP($B220,'Resultados General'!$C$11:$CG$510,MATCH(BU$6,'Resultados General'!$C$10:$CG$10,0),0),"")</f>
        <v>#NAME?</v>
      </c>
      <c r="BV220" s="29" t="str">
        <f t="shared" ca="1" si="265"/>
        <v/>
      </c>
      <c r="BW220" s="29" t="str">
        <f t="shared" ca="1" si="266"/>
        <v/>
      </c>
      <c r="BX220" s="29" t="e">
        <f ca="1">+_xlfn.IFNA(VLOOKUP($B220,'Resultados General'!$C$11:$CG$510,MATCH(BX$6,'Resultados General'!$C$10:$CG$10,0),0),"")</f>
        <v>#NAME?</v>
      </c>
      <c r="BY220" s="29" t="str">
        <f t="shared" ca="1" si="267"/>
        <v/>
      </c>
      <c r="BZ220" s="29" t="str">
        <f t="shared" ca="1" si="268"/>
        <v/>
      </c>
      <c r="CA220" s="29" t="e">
        <f ca="1">+_xlfn.IFNA(VLOOKUP($B220,'Resultados General'!$C$11:$CG$510,MATCH(CA$6,'Resultados General'!$C$10:$CG$10,0),0),"")</f>
        <v>#NAME?</v>
      </c>
      <c r="CB220" s="29" t="str">
        <f t="shared" ca="1" si="269"/>
        <v/>
      </c>
      <c r="CC220" s="29" t="str">
        <f t="shared" ca="1" si="270"/>
        <v/>
      </c>
      <c r="CD220" s="29" t="e">
        <f ca="1">+_xlfn.IFNA(VLOOKUP($B220,'Resultados General'!$C$11:$CG$510,MATCH(CD$6,'Resultados General'!$C$10:$CG$10,0),0),"")</f>
        <v>#NAME?</v>
      </c>
      <c r="CE220" s="29" t="str">
        <f t="shared" ca="1" si="271"/>
        <v/>
      </c>
      <c r="CF220" s="29" t="str">
        <f t="shared" ca="1" si="272"/>
        <v/>
      </c>
      <c r="CG220" s="29" t="e">
        <f ca="1">+_xlfn.IFNA(VLOOKUP($B220,'Resultados General'!$C$11:$CG$510,MATCH(CG$6,'Resultados General'!$C$10:$CG$10,0),0),"")</f>
        <v>#NAME?</v>
      </c>
      <c r="CH220" s="29" t="str">
        <f t="shared" ca="1" si="273"/>
        <v/>
      </c>
      <c r="CI220" s="29" t="str">
        <f t="shared" ca="1" si="274"/>
        <v/>
      </c>
      <c r="CJ220" s="29" t="e">
        <f ca="1">+_xlfn.IFNA(VLOOKUP($B220,'Resultados General'!$C$11:$CG$510,MATCH(CJ$6,'Resultados General'!$C$10:$CG$10,0),0),"")</f>
        <v>#NAME?</v>
      </c>
      <c r="CK220" s="29" t="str">
        <f t="shared" ca="1" si="275"/>
        <v/>
      </c>
      <c r="CL220" s="29" t="str">
        <f t="shared" ca="1" si="276"/>
        <v/>
      </c>
      <c r="CM220" s="29" t="e">
        <f ca="1">+_xlfn.IFNA(VLOOKUP($B220,'Resultados General'!$C$11:$CG$510,MATCH(CM$6,'Resultados General'!$C$10:$CG$10,0),0),"")</f>
        <v>#NAME?</v>
      </c>
      <c r="CN220" s="29" t="str">
        <f t="shared" ca="1" si="277"/>
        <v/>
      </c>
      <c r="CO220" s="29" t="str">
        <f t="shared" ca="1" si="278"/>
        <v/>
      </c>
      <c r="CP220" s="29" t="e">
        <f ca="1">+_xlfn.IFNA(VLOOKUP($B220,'Resultados General'!$C$11:$CG$510,MATCH(CP$6,'Resultados General'!$C$10:$CG$10,0),0),"")</f>
        <v>#NAME?</v>
      </c>
      <c r="CQ220" s="29" t="str">
        <f t="shared" ca="1" si="279"/>
        <v/>
      </c>
      <c r="CR220" s="29" t="str">
        <f t="shared" ca="1" si="280"/>
        <v/>
      </c>
      <c r="CS220" s="29" t="e">
        <f ca="1">+_xlfn.IFNA(VLOOKUP($B220,'Resultados General'!$C$11:$CG$510,MATCH(CS$6,'Resultados General'!$C$10:$CG$10,0),0),"")</f>
        <v>#NAME?</v>
      </c>
      <c r="CT220" s="29" t="str">
        <f t="shared" ca="1" si="281"/>
        <v/>
      </c>
      <c r="CU220" s="29" t="str">
        <f t="shared" ca="1" si="282"/>
        <v/>
      </c>
      <c r="CV220" s="29" t="e">
        <f ca="1">+_xlfn.IFNA(VLOOKUP($B220,'Resultados General'!$C$11:$CG$510,MATCH(CV$6,'Resultados General'!$C$10:$CG$10,0),0),"")</f>
        <v>#NAME?</v>
      </c>
      <c r="CW220" s="29" t="str">
        <f t="shared" ca="1" si="283"/>
        <v/>
      </c>
      <c r="CX220" s="29" t="str">
        <f t="shared" ca="1" si="284"/>
        <v/>
      </c>
      <c r="CY220" s="29" t="e">
        <f ca="1">+_xlfn.IFNA(VLOOKUP($B220,'Resultados General'!$C$11:$CG$510,MATCH(CY$6,'Resultados General'!$C$10:$CG$10,0),0),"")</f>
        <v>#NAME?</v>
      </c>
      <c r="CZ220" s="29" t="str">
        <f t="shared" ca="1" si="285"/>
        <v/>
      </c>
      <c r="DA220" s="29" t="str">
        <f t="shared" ca="1" si="286"/>
        <v/>
      </c>
      <c r="DB220" s="29" t="e">
        <f ca="1">+_xlfn.IFNA(VLOOKUP($B220,'Resultados General'!$C$11:$CG$510,MATCH(DB$6,'Resultados General'!$C$10:$CG$10,0),0),"")</f>
        <v>#NAME?</v>
      </c>
      <c r="DC220" s="29" t="str">
        <f t="shared" ca="1" si="287"/>
        <v/>
      </c>
      <c r="DD220" s="29" t="str">
        <f t="shared" ca="1" si="288"/>
        <v/>
      </c>
      <c r="DE220" s="29" t="e">
        <f ca="1">+_xlfn.IFNA(VLOOKUP($B220,'Resultados General'!$C$11:$CG$510,MATCH(DE$6,'Resultados General'!$C$10:$CG$10,0),0),"")</f>
        <v>#NAME?</v>
      </c>
      <c r="DF220" s="29" t="str">
        <f t="shared" ca="1" si="289"/>
        <v/>
      </c>
      <c r="DG220" s="29" t="str">
        <f t="shared" ca="1" si="290"/>
        <v/>
      </c>
      <c r="DH220" s="29" t="e">
        <f ca="1">+_xlfn.IFNA(VLOOKUP($B220,'Resultados General'!$C$11:$CG$510,MATCH(DH$6,'Resultados General'!$C$10:$CG$10,0),0),"")</f>
        <v>#NAME?</v>
      </c>
      <c r="DI220" s="29" t="str">
        <f t="shared" ca="1" si="291"/>
        <v/>
      </c>
      <c r="DJ220" s="29" t="str">
        <f t="shared" ca="1" si="292"/>
        <v/>
      </c>
      <c r="DK220" s="29" t="e">
        <f ca="1">+_xlfn.IFNA(VLOOKUP($B220,'Resultados General'!$C$11:$CG$510,MATCH(DK$6,'Resultados General'!$C$10:$CG$10,0),0),"")</f>
        <v>#NAME?</v>
      </c>
      <c r="DL220" s="29" t="str">
        <f t="shared" ca="1" si="293"/>
        <v/>
      </c>
      <c r="DM220" s="29" t="str">
        <f t="shared" ca="1" si="294"/>
        <v/>
      </c>
      <c r="DN220" s="29" t="e">
        <f ca="1">+_xlfn.IFNA(VLOOKUP($B220,'Resultados General'!$C$11:$CG$510,MATCH(DN$6,'Resultados General'!$C$10:$CG$10,0),0),"")</f>
        <v>#NAME?</v>
      </c>
      <c r="DO220" s="29" t="str">
        <f t="shared" ca="1" si="295"/>
        <v/>
      </c>
      <c r="DP220" s="29" t="str">
        <f t="shared" ca="1" si="296"/>
        <v/>
      </c>
    </row>
    <row r="221" spans="2:120">
      <c r="B221" s="219" t="str">
        <f>+IF('Resultados General'!C224="","",'Resultados General'!C224)</f>
        <v/>
      </c>
      <c r="C221" s="134" t="e">
        <f ca="1">+_xlfn.IFNA(VLOOKUP('Distribución de puestos'!B221,'Resultados General'!$C$11:$J$510,8,0),"")</f>
        <v>#NAME?</v>
      </c>
      <c r="D221" s="135" t="e">
        <f ca="1">+_xlfn.IFNA(VLOOKUP(B221,'Resultados General'!$C$11:$L$510,10,0),"")</f>
        <v>#NAME?</v>
      </c>
      <c r="E221" s="26" t="s">
        <v>76</v>
      </c>
      <c r="F221" s="26" t="s">
        <v>76</v>
      </c>
      <c r="G221" s="135" t="str">
        <f t="shared" ca="1" si="297"/>
        <v/>
      </c>
      <c r="H221" s="135" t="str">
        <f t="shared" ca="1" si="298"/>
        <v/>
      </c>
      <c r="I221" s="219" t="str">
        <f t="shared" si="299"/>
        <v/>
      </c>
      <c r="J221" s="138"/>
      <c r="M221" s="29" t="e">
        <f ca="1">+_xlfn.IFNA(VLOOKUP($B221,'Resultados General'!$C$11:$CG$510,MATCH(M$6,'Resultados General'!$C$10:$CG$10,0),0),"")</f>
        <v>#NAME?</v>
      </c>
      <c r="N221" s="29" t="str">
        <f t="shared" ca="1" si="225"/>
        <v/>
      </c>
      <c r="O221" s="29" t="str">
        <f t="shared" ca="1" si="226"/>
        <v/>
      </c>
      <c r="P221" s="29" t="e">
        <f ca="1">+_xlfn.IFNA(VLOOKUP($B221,'Resultados General'!$C$11:$CG$510,MATCH(P$6,'Resultados General'!$C$10:$CG$10,0),0),"")</f>
        <v>#NAME?</v>
      </c>
      <c r="Q221" s="29" t="str">
        <f t="shared" ca="1" si="227"/>
        <v/>
      </c>
      <c r="R221" s="29" t="str">
        <f t="shared" ca="1" si="228"/>
        <v/>
      </c>
      <c r="S221" s="29" t="e">
        <f ca="1">+_xlfn.IFNA(VLOOKUP($B221,'Resultados General'!$C$11:$CG$510,MATCH(S$6,'Resultados General'!$C$10:$CG$10,0),0),"")</f>
        <v>#NAME?</v>
      </c>
      <c r="T221" s="29" t="str">
        <f t="shared" ca="1" si="229"/>
        <v/>
      </c>
      <c r="U221" s="29" t="str">
        <f t="shared" ca="1" si="230"/>
        <v/>
      </c>
      <c r="V221" s="29" t="e">
        <f ca="1">+_xlfn.IFNA(VLOOKUP($B221,'Resultados General'!$C$11:$CG$510,MATCH(V$6,'Resultados General'!$C$10:$CG$10,0),0),"")</f>
        <v>#NAME?</v>
      </c>
      <c r="W221" s="29" t="str">
        <f t="shared" ca="1" si="231"/>
        <v/>
      </c>
      <c r="X221" s="29" t="str">
        <f t="shared" ca="1" si="232"/>
        <v/>
      </c>
      <c r="Y221" s="29" t="e">
        <f ca="1">+_xlfn.IFNA(VLOOKUP($B221,'Resultados General'!$C$11:$CG$510,MATCH(Y$6,'Resultados General'!$C$10:$CG$10,0),0),"")</f>
        <v>#NAME?</v>
      </c>
      <c r="Z221" s="29" t="str">
        <f t="shared" ca="1" si="233"/>
        <v/>
      </c>
      <c r="AA221" s="29" t="str">
        <f t="shared" ca="1" si="234"/>
        <v/>
      </c>
      <c r="AB221" s="29" t="e">
        <f ca="1">+_xlfn.IFNA(VLOOKUP($B221,'Resultados General'!$C$11:$CG$510,MATCH(AB$6,'Resultados General'!$C$10:$CG$10,0),0),"")</f>
        <v>#NAME?</v>
      </c>
      <c r="AC221" s="29" t="str">
        <f t="shared" ca="1" si="235"/>
        <v/>
      </c>
      <c r="AD221" s="29" t="str">
        <f t="shared" ca="1" si="236"/>
        <v/>
      </c>
      <c r="AE221" s="29" t="e">
        <f ca="1">+_xlfn.IFNA(VLOOKUP($B221,'Resultados General'!$C$11:$CG$510,MATCH(AE$6,'Resultados General'!$C$10:$CG$10,0),0),"")</f>
        <v>#NAME?</v>
      </c>
      <c r="AF221" s="29" t="str">
        <f t="shared" ca="1" si="237"/>
        <v/>
      </c>
      <c r="AG221" s="29" t="str">
        <f t="shared" ca="1" si="238"/>
        <v/>
      </c>
      <c r="AH221" s="29" t="e">
        <f ca="1">+_xlfn.IFNA(VLOOKUP($B221,'Resultados General'!$C$11:$CG$510,MATCH(AH$6,'Resultados General'!$C$10:$CG$10,0),0),"")</f>
        <v>#NAME?</v>
      </c>
      <c r="AI221" s="29" t="str">
        <f t="shared" ca="1" si="239"/>
        <v/>
      </c>
      <c r="AJ221" s="29" t="str">
        <f t="shared" ca="1" si="240"/>
        <v/>
      </c>
      <c r="AK221" s="29" t="e">
        <f ca="1">+_xlfn.IFNA(VLOOKUP($B221,'Resultados General'!$C$11:$CG$510,MATCH(AK$6,'Resultados General'!$C$10:$CG$10,0),0),"")</f>
        <v>#NAME?</v>
      </c>
      <c r="AL221" s="29" t="str">
        <f t="shared" ca="1" si="241"/>
        <v/>
      </c>
      <c r="AM221" s="29" t="str">
        <f t="shared" ca="1" si="242"/>
        <v/>
      </c>
      <c r="AN221" s="29" t="e">
        <f ca="1">+_xlfn.IFNA(VLOOKUP($B221,'Resultados General'!$C$11:$CG$510,MATCH(AN$6,'Resultados General'!$C$10:$CG$10,0),0),"")</f>
        <v>#NAME?</v>
      </c>
      <c r="AO221" s="29" t="str">
        <f t="shared" ca="1" si="243"/>
        <v/>
      </c>
      <c r="AP221" s="29" t="str">
        <f t="shared" ca="1" si="244"/>
        <v/>
      </c>
      <c r="AQ221" s="29" t="e">
        <f ca="1">+_xlfn.IFNA(VLOOKUP($B221,'Resultados General'!$C$11:$CG$510,MATCH(AQ$6,'Resultados General'!$C$10:$CG$10,0),0),"")</f>
        <v>#NAME?</v>
      </c>
      <c r="AR221" s="29" t="str">
        <f t="shared" ca="1" si="245"/>
        <v/>
      </c>
      <c r="AS221" s="29" t="str">
        <f t="shared" ca="1" si="246"/>
        <v/>
      </c>
      <c r="AT221" s="29" t="e">
        <f ca="1">+_xlfn.IFNA(VLOOKUP($B221,'Resultados General'!$C$11:$CG$510,MATCH(AT$6,'Resultados General'!$C$10:$CG$10,0),0),"")</f>
        <v>#NAME?</v>
      </c>
      <c r="AU221" s="29" t="str">
        <f t="shared" ca="1" si="247"/>
        <v/>
      </c>
      <c r="AV221" s="29" t="str">
        <f t="shared" ca="1" si="248"/>
        <v/>
      </c>
      <c r="AW221" s="29" t="e">
        <f ca="1">+_xlfn.IFNA(VLOOKUP($B221,'Resultados General'!$C$11:$CG$510,MATCH(AW$6,'Resultados General'!$C$10:$CG$10,0),0),"")</f>
        <v>#NAME?</v>
      </c>
      <c r="AX221" s="29" t="str">
        <f t="shared" ca="1" si="249"/>
        <v/>
      </c>
      <c r="AY221" s="29" t="str">
        <f t="shared" ca="1" si="250"/>
        <v/>
      </c>
      <c r="AZ221" s="29" t="e">
        <f ca="1">+_xlfn.IFNA(VLOOKUP($B221,'Resultados General'!$C$11:$CG$510,MATCH(AZ$6,'Resultados General'!$C$10:$CG$10,0),0),"")</f>
        <v>#NAME?</v>
      </c>
      <c r="BA221" s="29" t="str">
        <f t="shared" ca="1" si="251"/>
        <v/>
      </c>
      <c r="BB221" s="29" t="str">
        <f t="shared" ca="1" si="252"/>
        <v/>
      </c>
      <c r="BC221" s="29" t="e">
        <f ca="1">+_xlfn.IFNA(VLOOKUP($B221,'Resultados General'!$C$11:$CG$510,MATCH(BC$6,'Resultados General'!$C$10:$CG$10,0),0),"")</f>
        <v>#NAME?</v>
      </c>
      <c r="BD221" s="29" t="str">
        <f t="shared" ca="1" si="253"/>
        <v/>
      </c>
      <c r="BE221" s="29" t="str">
        <f t="shared" ca="1" si="254"/>
        <v/>
      </c>
      <c r="BF221" s="29" t="e">
        <f ca="1">+_xlfn.IFNA(VLOOKUP($B221,'Resultados General'!$C$11:$CG$510,MATCH(BF$6,'Resultados General'!$C$10:$CG$10,0),0),"")</f>
        <v>#NAME?</v>
      </c>
      <c r="BG221" s="29" t="str">
        <f t="shared" ca="1" si="255"/>
        <v/>
      </c>
      <c r="BH221" s="29" t="str">
        <f t="shared" ca="1" si="256"/>
        <v/>
      </c>
      <c r="BI221" s="29" t="e">
        <f ca="1">+_xlfn.IFNA(VLOOKUP($B221,'Resultados General'!$C$11:$CG$510,MATCH(BI$6,'Resultados General'!$C$10:$CG$10,0),0),"")</f>
        <v>#NAME?</v>
      </c>
      <c r="BJ221" s="29" t="str">
        <f t="shared" ca="1" si="257"/>
        <v/>
      </c>
      <c r="BK221" s="29" t="str">
        <f t="shared" ca="1" si="258"/>
        <v/>
      </c>
      <c r="BL221" s="29" t="e">
        <f ca="1">+_xlfn.IFNA(VLOOKUP($B221,'Resultados General'!$C$11:$CG$510,MATCH(BL$6,'Resultados General'!$C$10:$CG$10,0),0),"")</f>
        <v>#NAME?</v>
      </c>
      <c r="BM221" s="29" t="str">
        <f t="shared" ca="1" si="259"/>
        <v/>
      </c>
      <c r="BN221" s="29" t="str">
        <f t="shared" ca="1" si="260"/>
        <v/>
      </c>
      <c r="BO221" s="29" t="e">
        <f ca="1">+_xlfn.IFNA(VLOOKUP($B221,'Resultados General'!$C$11:$CG$510,MATCH(BO$6,'Resultados General'!$C$10:$CG$10,0),0),"")</f>
        <v>#NAME?</v>
      </c>
      <c r="BP221" s="29" t="str">
        <f t="shared" ca="1" si="261"/>
        <v/>
      </c>
      <c r="BQ221" s="29" t="str">
        <f t="shared" ca="1" si="262"/>
        <v/>
      </c>
      <c r="BR221" s="29" t="e">
        <f ca="1">+_xlfn.IFNA(VLOOKUP($B221,'Resultados General'!$C$11:$CG$510,MATCH(BR$6,'Resultados General'!$C$10:$CG$10,0),0),"")</f>
        <v>#NAME?</v>
      </c>
      <c r="BS221" s="29" t="str">
        <f t="shared" ca="1" si="263"/>
        <v/>
      </c>
      <c r="BT221" s="29" t="str">
        <f t="shared" ca="1" si="264"/>
        <v/>
      </c>
      <c r="BU221" s="29" t="e">
        <f ca="1">+_xlfn.IFNA(VLOOKUP($B221,'Resultados General'!$C$11:$CG$510,MATCH(BU$6,'Resultados General'!$C$10:$CG$10,0),0),"")</f>
        <v>#NAME?</v>
      </c>
      <c r="BV221" s="29" t="str">
        <f t="shared" ca="1" si="265"/>
        <v/>
      </c>
      <c r="BW221" s="29" t="str">
        <f t="shared" ca="1" si="266"/>
        <v/>
      </c>
      <c r="BX221" s="29" t="e">
        <f ca="1">+_xlfn.IFNA(VLOOKUP($B221,'Resultados General'!$C$11:$CG$510,MATCH(BX$6,'Resultados General'!$C$10:$CG$10,0),0),"")</f>
        <v>#NAME?</v>
      </c>
      <c r="BY221" s="29" t="str">
        <f t="shared" ca="1" si="267"/>
        <v/>
      </c>
      <c r="BZ221" s="29" t="str">
        <f t="shared" ca="1" si="268"/>
        <v/>
      </c>
      <c r="CA221" s="29" t="e">
        <f ca="1">+_xlfn.IFNA(VLOOKUP($B221,'Resultados General'!$C$11:$CG$510,MATCH(CA$6,'Resultados General'!$C$10:$CG$10,0),0),"")</f>
        <v>#NAME?</v>
      </c>
      <c r="CB221" s="29" t="str">
        <f t="shared" ca="1" si="269"/>
        <v/>
      </c>
      <c r="CC221" s="29" t="str">
        <f t="shared" ca="1" si="270"/>
        <v/>
      </c>
      <c r="CD221" s="29" t="e">
        <f ca="1">+_xlfn.IFNA(VLOOKUP($B221,'Resultados General'!$C$11:$CG$510,MATCH(CD$6,'Resultados General'!$C$10:$CG$10,0),0),"")</f>
        <v>#NAME?</v>
      </c>
      <c r="CE221" s="29" t="str">
        <f t="shared" ca="1" si="271"/>
        <v/>
      </c>
      <c r="CF221" s="29" t="str">
        <f t="shared" ca="1" si="272"/>
        <v/>
      </c>
      <c r="CG221" s="29" t="e">
        <f ca="1">+_xlfn.IFNA(VLOOKUP($B221,'Resultados General'!$C$11:$CG$510,MATCH(CG$6,'Resultados General'!$C$10:$CG$10,0),0),"")</f>
        <v>#NAME?</v>
      </c>
      <c r="CH221" s="29" t="str">
        <f t="shared" ca="1" si="273"/>
        <v/>
      </c>
      <c r="CI221" s="29" t="str">
        <f t="shared" ca="1" si="274"/>
        <v/>
      </c>
      <c r="CJ221" s="29" t="e">
        <f ca="1">+_xlfn.IFNA(VLOOKUP($B221,'Resultados General'!$C$11:$CG$510,MATCH(CJ$6,'Resultados General'!$C$10:$CG$10,0),0),"")</f>
        <v>#NAME?</v>
      </c>
      <c r="CK221" s="29" t="str">
        <f t="shared" ca="1" si="275"/>
        <v/>
      </c>
      <c r="CL221" s="29" t="str">
        <f t="shared" ca="1" si="276"/>
        <v/>
      </c>
      <c r="CM221" s="29" t="e">
        <f ca="1">+_xlfn.IFNA(VLOOKUP($B221,'Resultados General'!$C$11:$CG$510,MATCH(CM$6,'Resultados General'!$C$10:$CG$10,0),0),"")</f>
        <v>#NAME?</v>
      </c>
      <c r="CN221" s="29" t="str">
        <f t="shared" ca="1" si="277"/>
        <v/>
      </c>
      <c r="CO221" s="29" t="str">
        <f t="shared" ca="1" si="278"/>
        <v/>
      </c>
      <c r="CP221" s="29" t="e">
        <f ca="1">+_xlfn.IFNA(VLOOKUP($B221,'Resultados General'!$C$11:$CG$510,MATCH(CP$6,'Resultados General'!$C$10:$CG$10,0),0),"")</f>
        <v>#NAME?</v>
      </c>
      <c r="CQ221" s="29" t="str">
        <f t="shared" ca="1" si="279"/>
        <v/>
      </c>
      <c r="CR221" s="29" t="str">
        <f t="shared" ca="1" si="280"/>
        <v/>
      </c>
      <c r="CS221" s="29" t="e">
        <f ca="1">+_xlfn.IFNA(VLOOKUP($B221,'Resultados General'!$C$11:$CG$510,MATCH(CS$6,'Resultados General'!$C$10:$CG$10,0),0),"")</f>
        <v>#NAME?</v>
      </c>
      <c r="CT221" s="29" t="str">
        <f t="shared" ca="1" si="281"/>
        <v/>
      </c>
      <c r="CU221" s="29" t="str">
        <f t="shared" ca="1" si="282"/>
        <v/>
      </c>
      <c r="CV221" s="29" t="e">
        <f ca="1">+_xlfn.IFNA(VLOOKUP($B221,'Resultados General'!$C$11:$CG$510,MATCH(CV$6,'Resultados General'!$C$10:$CG$10,0),0),"")</f>
        <v>#NAME?</v>
      </c>
      <c r="CW221" s="29" t="str">
        <f t="shared" ca="1" si="283"/>
        <v/>
      </c>
      <c r="CX221" s="29" t="str">
        <f t="shared" ca="1" si="284"/>
        <v/>
      </c>
      <c r="CY221" s="29" t="e">
        <f ca="1">+_xlfn.IFNA(VLOOKUP($B221,'Resultados General'!$C$11:$CG$510,MATCH(CY$6,'Resultados General'!$C$10:$CG$10,0),0),"")</f>
        <v>#NAME?</v>
      </c>
      <c r="CZ221" s="29" t="str">
        <f t="shared" ca="1" si="285"/>
        <v/>
      </c>
      <c r="DA221" s="29" t="str">
        <f t="shared" ca="1" si="286"/>
        <v/>
      </c>
      <c r="DB221" s="29" t="e">
        <f ca="1">+_xlfn.IFNA(VLOOKUP($B221,'Resultados General'!$C$11:$CG$510,MATCH(DB$6,'Resultados General'!$C$10:$CG$10,0),0),"")</f>
        <v>#NAME?</v>
      </c>
      <c r="DC221" s="29" t="str">
        <f t="shared" ca="1" si="287"/>
        <v/>
      </c>
      <c r="DD221" s="29" t="str">
        <f t="shared" ca="1" si="288"/>
        <v/>
      </c>
      <c r="DE221" s="29" t="e">
        <f ca="1">+_xlfn.IFNA(VLOOKUP($B221,'Resultados General'!$C$11:$CG$510,MATCH(DE$6,'Resultados General'!$C$10:$CG$10,0),0),"")</f>
        <v>#NAME?</v>
      </c>
      <c r="DF221" s="29" t="str">
        <f t="shared" ca="1" si="289"/>
        <v/>
      </c>
      <c r="DG221" s="29" t="str">
        <f t="shared" ca="1" si="290"/>
        <v/>
      </c>
      <c r="DH221" s="29" t="e">
        <f ca="1">+_xlfn.IFNA(VLOOKUP($B221,'Resultados General'!$C$11:$CG$510,MATCH(DH$6,'Resultados General'!$C$10:$CG$10,0),0),"")</f>
        <v>#NAME?</v>
      </c>
      <c r="DI221" s="29" t="str">
        <f t="shared" ca="1" si="291"/>
        <v/>
      </c>
      <c r="DJ221" s="29" t="str">
        <f t="shared" ca="1" si="292"/>
        <v/>
      </c>
      <c r="DK221" s="29" t="e">
        <f ca="1">+_xlfn.IFNA(VLOOKUP($B221,'Resultados General'!$C$11:$CG$510,MATCH(DK$6,'Resultados General'!$C$10:$CG$10,0),0),"")</f>
        <v>#NAME?</v>
      </c>
      <c r="DL221" s="29" t="str">
        <f t="shared" ca="1" si="293"/>
        <v/>
      </c>
      <c r="DM221" s="29" t="str">
        <f t="shared" ca="1" si="294"/>
        <v/>
      </c>
      <c r="DN221" s="29" t="e">
        <f ca="1">+_xlfn.IFNA(VLOOKUP($B221,'Resultados General'!$C$11:$CG$510,MATCH(DN$6,'Resultados General'!$C$10:$CG$10,0),0),"")</f>
        <v>#NAME?</v>
      </c>
      <c r="DO221" s="29" t="str">
        <f t="shared" ca="1" si="295"/>
        <v/>
      </c>
      <c r="DP221" s="29" t="str">
        <f t="shared" ca="1" si="296"/>
        <v/>
      </c>
    </row>
    <row r="222" spans="2:120">
      <c r="B222" s="219" t="str">
        <f>+IF('Resultados General'!C225="","",'Resultados General'!C225)</f>
        <v/>
      </c>
      <c r="C222" s="134" t="e">
        <f ca="1">+_xlfn.IFNA(VLOOKUP('Distribución de puestos'!B222,'Resultados General'!$C$11:$J$510,8,0),"")</f>
        <v>#NAME?</v>
      </c>
      <c r="D222" s="135" t="e">
        <f ca="1">+_xlfn.IFNA(VLOOKUP(B222,'Resultados General'!$C$11:$L$510,10,0),"")</f>
        <v>#NAME?</v>
      </c>
      <c r="E222" s="26" t="s">
        <v>76</v>
      </c>
      <c r="F222" s="26" t="s">
        <v>76</v>
      </c>
      <c r="G222" s="135" t="str">
        <f t="shared" ca="1" si="297"/>
        <v/>
      </c>
      <c r="H222" s="135" t="str">
        <f t="shared" ca="1" si="298"/>
        <v/>
      </c>
      <c r="I222" s="219" t="str">
        <f t="shared" si="299"/>
        <v/>
      </c>
      <c r="J222" s="138"/>
      <c r="M222" s="29" t="e">
        <f ca="1">+_xlfn.IFNA(VLOOKUP($B222,'Resultados General'!$C$11:$CG$510,MATCH(M$6,'Resultados General'!$C$10:$CG$10,0),0),"")</f>
        <v>#NAME?</v>
      </c>
      <c r="N222" s="29" t="str">
        <f t="shared" ca="1" si="225"/>
        <v/>
      </c>
      <c r="O222" s="29" t="str">
        <f t="shared" ca="1" si="226"/>
        <v/>
      </c>
      <c r="P222" s="29" t="e">
        <f ca="1">+_xlfn.IFNA(VLOOKUP($B222,'Resultados General'!$C$11:$CG$510,MATCH(P$6,'Resultados General'!$C$10:$CG$10,0),0),"")</f>
        <v>#NAME?</v>
      </c>
      <c r="Q222" s="29" t="str">
        <f t="shared" ca="1" si="227"/>
        <v/>
      </c>
      <c r="R222" s="29" t="str">
        <f t="shared" ca="1" si="228"/>
        <v/>
      </c>
      <c r="S222" s="29" t="e">
        <f ca="1">+_xlfn.IFNA(VLOOKUP($B222,'Resultados General'!$C$11:$CG$510,MATCH(S$6,'Resultados General'!$C$10:$CG$10,0),0),"")</f>
        <v>#NAME?</v>
      </c>
      <c r="T222" s="29" t="str">
        <f t="shared" ca="1" si="229"/>
        <v/>
      </c>
      <c r="U222" s="29" t="str">
        <f t="shared" ca="1" si="230"/>
        <v/>
      </c>
      <c r="V222" s="29" t="e">
        <f ca="1">+_xlfn.IFNA(VLOOKUP($B222,'Resultados General'!$C$11:$CG$510,MATCH(V$6,'Resultados General'!$C$10:$CG$10,0),0),"")</f>
        <v>#NAME?</v>
      </c>
      <c r="W222" s="29" t="str">
        <f t="shared" ca="1" si="231"/>
        <v/>
      </c>
      <c r="X222" s="29" t="str">
        <f t="shared" ca="1" si="232"/>
        <v/>
      </c>
      <c r="Y222" s="29" t="e">
        <f ca="1">+_xlfn.IFNA(VLOOKUP($B222,'Resultados General'!$C$11:$CG$510,MATCH(Y$6,'Resultados General'!$C$10:$CG$10,0),0),"")</f>
        <v>#NAME?</v>
      </c>
      <c r="Z222" s="29" t="str">
        <f t="shared" ca="1" si="233"/>
        <v/>
      </c>
      <c r="AA222" s="29" t="str">
        <f t="shared" ca="1" si="234"/>
        <v/>
      </c>
      <c r="AB222" s="29" t="e">
        <f ca="1">+_xlfn.IFNA(VLOOKUP($B222,'Resultados General'!$C$11:$CG$510,MATCH(AB$6,'Resultados General'!$C$10:$CG$10,0),0),"")</f>
        <v>#NAME?</v>
      </c>
      <c r="AC222" s="29" t="str">
        <f t="shared" ca="1" si="235"/>
        <v/>
      </c>
      <c r="AD222" s="29" t="str">
        <f t="shared" ca="1" si="236"/>
        <v/>
      </c>
      <c r="AE222" s="29" t="e">
        <f ca="1">+_xlfn.IFNA(VLOOKUP($B222,'Resultados General'!$C$11:$CG$510,MATCH(AE$6,'Resultados General'!$C$10:$CG$10,0),0),"")</f>
        <v>#NAME?</v>
      </c>
      <c r="AF222" s="29" t="str">
        <f t="shared" ca="1" si="237"/>
        <v/>
      </c>
      <c r="AG222" s="29" t="str">
        <f t="shared" ca="1" si="238"/>
        <v/>
      </c>
      <c r="AH222" s="29" t="e">
        <f ca="1">+_xlfn.IFNA(VLOOKUP($B222,'Resultados General'!$C$11:$CG$510,MATCH(AH$6,'Resultados General'!$C$10:$CG$10,0),0),"")</f>
        <v>#NAME?</v>
      </c>
      <c r="AI222" s="29" t="str">
        <f t="shared" ca="1" si="239"/>
        <v/>
      </c>
      <c r="AJ222" s="29" t="str">
        <f t="shared" ca="1" si="240"/>
        <v/>
      </c>
      <c r="AK222" s="29" t="e">
        <f ca="1">+_xlfn.IFNA(VLOOKUP($B222,'Resultados General'!$C$11:$CG$510,MATCH(AK$6,'Resultados General'!$C$10:$CG$10,0),0),"")</f>
        <v>#NAME?</v>
      </c>
      <c r="AL222" s="29" t="str">
        <f t="shared" ca="1" si="241"/>
        <v/>
      </c>
      <c r="AM222" s="29" t="str">
        <f t="shared" ca="1" si="242"/>
        <v/>
      </c>
      <c r="AN222" s="29" t="e">
        <f ca="1">+_xlfn.IFNA(VLOOKUP($B222,'Resultados General'!$C$11:$CG$510,MATCH(AN$6,'Resultados General'!$C$10:$CG$10,0),0),"")</f>
        <v>#NAME?</v>
      </c>
      <c r="AO222" s="29" t="str">
        <f t="shared" ca="1" si="243"/>
        <v/>
      </c>
      <c r="AP222" s="29" t="str">
        <f t="shared" ca="1" si="244"/>
        <v/>
      </c>
      <c r="AQ222" s="29" t="e">
        <f ca="1">+_xlfn.IFNA(VLOOKUP($B222,'Resultados General'!$C$11:$CG$510,MATCH(AQ$6,'Resultados General'!$C$10:$CG$10,0),0),"")</f>
        <v>#NAME?</v>
      </c>
      <c r="AR222" s="29" t="str">
        <f t="shared" ca="1" si="245"/>
        <v/>
      </c>
      <c r="AS222" s="29" t="str">
        <f t="shared" ca="1" si="246"/>
        <v/>
      </c>
      <c r="AT222" s="29" t="e">
        <f ca="1">+_xlfn.IFNA(VLOOKUP($B222,'Resultados General'!$C$11:$CG$510,MATCH(AT$6,'Resultados General'!$C$10:$CG$10,0),0),"")</f>
        <v>#NAME?</v>
      </c>
      <c r="AU222" s="29" t="str">
        <f t="shared" ca="1" si="247"/>
        <v/>
      </c>
      <c r="AV222" s="29" t="str">
        <f t="shared" ca="1" si="248"/>
        <v/>
      </c>
      <c r="AW222" s="29" t="e">
        <f ca="1">+_xlfn.IFNA(VLOOKUP($B222,'Resultados General'!$C$11:$CG$510,MATCH(AW$6,'Resultados General'!$C$10:$CG$10,0),0),"")</f>
        <v>#NAME?</v>
      </c>
      <c r="AX222" s="29" t="str">
        <f t="shared" ca="1" si="249"/>
        <v/>
      </c>
      <c r="AY222" s="29" t="str">
        <f t="shared" ca="1" si="250"/>
        <v/>
      </c>
      <c r="AZ222" s="29" t="e">
        <f ca="1">+_xlfn.IFNA(VLOOKUP($B222,'Resultados General'!$C$11:$CG$510,MATCH(AZ$6,'Resultados General'!$C$10:$CG$10,0),0),"")</f>
        <v>#NAME?</v>
      </c>
      <c r="BA222" s="29" t="str">
        <f t="shared" ca="1" si="251"/>
        <v/>
      </c>
      <c r="BB222" s="29" t="str">
        <f t="shared" ca="1" si="252"/>
        <v/>
      </c>
      <c r="BC222" s="29" t="e">
        <f ca="1">+_xlfn.IFNA(VLOOKUP($B222,'Resultados General'!$C$11:$CG$510,MATCH(BC$6,'Resultados General'!$C$10:$CG$10,0),0),"")</f>
        <v>#NAME?</v>
      </c>
      <c r="BD222" s="29" t="str">
        <f t="shared" ca="1" si="253"/>
        <v/>
      </c>
      <c r="BE222" s="29" t="str">
        <f t="shared" ca="1" si="254"/>
        <v/>
      </c>
      <c r="BF222" s="29" t="e">
        <f ca="1">+_xlfn.IFNA(VLOOKUP($B222,'Resultados General'!$C$11:$CG$510,MATCH(BF$6,'Resultados General'!$C$10:$CG$10,0),0),"")</f>
        <v>#NAME?</v>
      </c>
      <c r="BG222" s="29" t="str">
        <f t="shared" ca="1" si="255"/>
        <v/>
      </c>
      <c r="BH222" s="29" t="str">
        <f t="shared" ca="1" si="256"/>
        <v/>
      </c>
      <c r="BI222" s="29" t="e">
        <f ca="1">+_xlfn.IFNA(VLOOKUP($B222,'Resultados General'!$C$11:$CG$510,MATCH(BI$6,'Resultados General'!$C$10:$CG$10,0),0),"")</f>
        <v>#NAME?</v>
      </c>
      <c r="BJ222" s="29" t="str">
        <f t="shared" ca="1" si="257"/>
        <v/>
      </c>
      <c r="BK222" s="29" t="str">
        <f t="shared" ca="1" si="258"/>
        <v/>
      </c>
      <c r="BL222" s="29" t="e">
        <f ca="1">+_xlfn.IFNA(VLOOKUP($B222,'Resultados General'!$C$11:$CG$510,MATCH(BL$6,'Resultados General'!$C$10:$CG$10,0),0),"")</f>
        <v>#NAME?</v>
      </c>
      <c r="BM222" s="29" t="str">
        <f t="shared" ca="1" si="259"/>
        <v/>
      </c>
      <c r="BN222" s="29" t="str">
        <f t="shared" ca="1" si="260"/>
        <v/>
      </c>
      <c r="BO222" s="29" t="e">
        <f ca="1">+_xlfn.IFNA(VLOOKUP($B222,'Resultados General'!$C$11:$CG$510,MATCH(BO$6,'Resultados General'!$C$10:$CG$10,0),0),"")</f>
        <v>#NAME?</v>
      </c>
      <c r="BP222" s="29" t="str">
        <f t="shared" ca="1" si="261"/>
        <v/>
      </c>
      <c r="BQ222" s="29" t="str">
        <f t="shared" ca="1" si="262"/>
        <v/>
      </c>
      <c r="BR222" s="29" t="e">
        <f ca="1">+_xlfn.IFNA(VLOOKUP($B222,'Resultados General'!$C$11:$CG$510,MATCH(BR$6,'Resultados General'!$C$10:$CG$10,0),0),"")</f>
        <v>#NAME?</v>
      </c>
      <c r="BS222" s="29" t="str">
        <f t="shared" ca="1" si="263"/>
        <v/>
      </c>
      <c r="BT222" s="29" t="str">
        <f t="shared" ca="1" si="264"/>
        <v/>
      </c>
      <c r="BU222" s="29" t="e">
        <f ca="1">+_xlfn.IFNA(VLOOKUP($B222,'Resultados General'!$C$11:$CG$510,MATCH(BU$6,'Resultados General'!$C$10:$CG$10,0),0),"")</f>
        <v>#NAME?</v>
      </c>
      <c r="BV222" s="29" t="str">
        <f t="shared" ca="1" si="265"/>
        <v/>
      </c>
      <c r="BW222" s="29" t="str">
        <f t="shared" ca="1" si="266"/>
        <v/>
      </c>
      <c r="BX222" s="29" t="e">
        <f ca="1">+_xlfn.IFNA(VLOOKUP($B222,'Resultados General'!$C$11:$CG$510,MATCH(BX$6,'Resultados General'!$C$10:$CG$10,0),0),"")</f>
        <v>#NAME?</v>
      </c>
      <c r="BY222" s="29" t="str">
        <f t="shared" ca="1" si="267"/>
        <v/>
      </c>
      <c r="BZ222" s="29" t="str">
        <f t="shared" ca="1" si="268"/>
        <v/>
      </c>
      <c r="CA222" s="29" t="e">
        <f ca="1">+_xlfn.IFNA(VLOOKUP($B222,'Resultados General'!$C$11:$CG$510,MATCH(CA$6,'Resultados General'!$C$10:$CG$10,0),0),"")</f>
        <v>#NAME?</v>
      </c>
      <c r="CB222" s="29" t="str">
        <f t="shared" ca="1" si="269"/>
        <v/>
      </c>
      <c r="CC222" s="29" t="str">
        <f t="shared" ca="1" si="270"/>
        <v/>
      </c>
      <c r="CD222" s="29" t="e">
        <f ca="1">+_xlfn.IFNA(VLOOKUP($B222,'Resultados General'!$C$11:$CG$510,MATCH(CD$6,'Resultados General'!$C$10:$CG$10,0),0),"")</f>
        <v>#NAME?</v>
      </c>
      <c r="CE222" s="29" t="str">
        <f t="shared" ca="1" si="271"/>
        <v/>
      </c>
      <c r="CF222" s="29" t="str">
        <f t="shared" ca="1" si="272"/>
        <v/>
      </c>
      <c r="CG222" s="29" t="e">
        <f ca="1">+_xlfn.IFNA(VLOOKUP($B222,'Resultados General'!$C$11:$CG$510,MATCH(CG$6,'Resultados General'!$C$10:$CG$10,0),0),"")</f>
        <v>#NAME?</v>
      </c>
      <c r="CH222" s="29" t="str">
        <f t="shared" ca="1" si="273"/>
        <v/>
      </c>
      <c r="CI222" s="29" t="str">
        <f t="shared" ca="1" si="274"/>
        <v/>
      </c>
      <c r="CJ222" s="29" t="e">
        <f ca="1">+_xlfn.IFNA(VLOOKUP($B222,'Resultados General'!$C$11:$CG$510,MATCH(CJ$6,'Resultados General'!$C$10:$CG$10,0),0),"")</f>
        <v>#NAME?</v>
      </c>
      <c r="CK222" s="29" t="str">
        <f t="shared" ca="1" si="275"/>
        <v/>
      </c>
      <c r="CL222" s="29" t="str">
        <f t="shared" ca="1" si="276"/>
        <v/>
      </c>
      <c r="CM222" s="29" t="e">
        <f ca="1">+_xlfn.IFNA(VLOOKUP($B222,'Resultados General'!$C$11:$CG$510,MATCH(CM$6,'Resultados General'!$C$10:$CG$10,0),0),"")</f>
        <v>#NAME?</v>
      </c>
      <c r="CN222" s="29" t="str">
        <f t="shared" ca="1" si="277"/>
        <v/>
      </c>
      <c r="CO222" s="29" t="str">
        <f t="shared" ca="1" si="278"/>
        <v/>
      </c>
      <c r="CP222" s="29" t="e">
        <f ca="1">+_xlfn.IFNA(VLOOKUP($B222,'Resultados General'!$C$11:$CG$510,MATCH(CP$6,'Resultados General'!$C$10:$CG$10,0),0),"")</f>
        <v>#NAME?</v>
      </c>
      <c r="CQ222" s="29" t="str">
        <f t="shared" ca="1" si="279"/>
        <v/>
      </c>
      <c r="CR222" s="29" t="str">
        <f t="shared" ca="1" si="280"/>
        <v/>
      </c>
      <c r="CS222" s="29" t="e">
        <f ca="1">+_xlfn.IFNA(VLOOKUP($B222,'Resultados General'!$C$11:$CG$510,MATCH(CS$6,'Resultados General'!$C$10:$CG$10,0),0),"")</f>
        <v>#NAME?</v>
      </c>
      <c r="CT222" s="29" t="str">
        <f t="shared" ca="1" si="281"/>
        <v/>
      </c>
      <c r="CU222" s="29" t="str">
        <f t="shared" ca="1" si="282"/>
        <v/>
      </c>
      <c r="CV222" s="29" t="e">
        <f ca="1">+_xlfn.IFNA(VLOOKUP($B222,'Resultados General'!$C$11:$CG$510,MATCH(CV$6,'Resultados General'!$C$10:$CG$10,0),0),"")</f>
        <v>#NAME?</v>
      </c>
      <c r="CW222" s="29" t="str">
        <f t="shared" ca="1" si="283"/>
        <v/>
      </c>
      <c r="CX222" s="29" t="str">
        <f t="shared" ca="1" si="284"/>
        <v/>
      </c>
      <c r="CY222" s="29" t="e">
        <f ca="1">+_xlfn.IFNA(VLOOKUP($B222,'Resultados General'!$C$11:$CG$510,MATCH(CY$6,'Resultados General'!$C$10:$CG$10,0),0),"")</f>
        <v>#NAME?</v>
      </c>
      <c r="CZ222" s="29" t="str">
        <f t="shared" ca="1" si="285"/>
        <v/>
      </c>
      <c r="DA222" s="29" t="str">
        <f t="shared" ca="1" si="286"/>
        <v/>
      </c>
      <c r="DB222" s="29" t="e">
        <f ca="1">+_xlfn.IFNA(VLOOKUP($B222,'Resultados General'!$C$11:$CG$510,MATCH(DB$6,'Resultados General'!$C$10:$CG$10,0),0),"")</f>
        <v>#NAME?</v>
      </c>
      <c r="DC222" s="29" t="str">
        <f t="shared" ca="1" si="287"/>
        <v/>
      </c>
      <c r="DD222" s="29" t="str">
        <f t="shared" ca="1" si="288"/>
        <v/>
      </c>
      <c r="DE222" s="29" t="e">
        <f ca="1">+_xlfn.IFNA(VLOOKUP($B222,'Resultados General'!$C$11:$CG$510,MATCH(DE$6,'Resultados General'!$C$10:$CG$10,0),0),"")</f>
        <v>#NAME?</v>
      </c>
      <c r="DF222" s="29" t="str">
        <f t="shared" ca="1" si="289"/>
        <v/>
      </c>
      <c r="DG222" s="29" t="str">
        <f t="shared" ca="1" si="290"/>
        <v/>
      </c>
      <c r="DH222" s="29" t="e">
        <f ca="1">+_xlfn.IFNA(VLOOKUP($B222,'Resultados General'!$C$11:$CG$510,MATCH(DH$6,'Resultados General'!$C$10:$CG$10,0),0),"")</f>
        <v>#NAME?</v>
      </c>
      <c r="DI222" s="29" t="str">
        <f t="shared" ca="1" si="291"/>
        <v/>
      </c>
      <c r="DJ222" s="29" t="str">
        <f t="shared" ca="1" si="292"/>
        <v/>
      </c>
      <c r="DK222" s="29" t="e">
        <f ca="1">+_xlfn.IFNA(VLOOKUP($B222,'Resultados General'!$C$11:$CG$510,MATCH(DK$6,'Resultados General'!$C$10:$CG$10,0),0),"")</f>
        <v>#NAME?</v>
      </c>
      <c r="DL222" s="29" t="str">
        <f t="shared" ca="1" si="293"/>
        <v/>
      </c>
      <c r="DM222" s="29" t="str">
        <f t="shared" ca="1" si="294"/>
        <v/>
      </c>
      <c r="DN222" s="29" t="e">
        <f ca="1">+_xlfn.IFNA(VLOOKUP($B222,'Resultados General'!$C$11:$CG$510,MATCH(DN$6,'Resultados General'!$C$10:$CG$10,0),0),"")</f>
        <v>#NAME?</v>
      </c>
      <c r="DO222" s="29" t="str">
        <f t="shared" ca="1" si="295"/>
        <v/>
      </c>
      <c r="DP222" s="29" t="str">
        <f t="shared" ca="1" si="296"/>
        <v/>
      </c>
    </row>
    <row r="223" spans="2:120">
      <c r="B223" s="219" t="str">
        <f>+IF('Resultados General'!C226="","",'Resultados General'!C226)</f>
        <v/>
      </c>
      <c r="C223" s="134" t="e">
        <f ca="1">+_xlfn.IFNA(VLOOKUP('Distribución de puestos'!B223,'Resultados General'!$C$11:$J$510,8,0),"")</f>
        <v>#NAME?</v>
      </c>
      <c r="D223" s="135" t="e">
        <f ca="1">+_xlfn.IFNA(VLOOKUP(B223,'Resultados General'!$C$11:$L$510,10,0),"")</f>
        <v>#NAME?</v>
      </c>
      <c r="E223" s="26" t="s">
        <v>76</v>
      </c>
      <c r="F223" s="26" t="s">
        <v>76</v>
      </c>
      <c r="G223" s="135" t="str">
        <f t="shared" ca="1" si="297"/>
        <v/>
      </c>
      <c r="H223" s="135" t="str">
        <f t="shared" ca="1" si="298"/>
        <v/>
      </c>
      <c r="I223" s="219" t="str">
        <f t="shared" si="299"/>
        <v/>
      </c>
      <c r="J223" s="138"/>
      <c r="M223" s="29" t="e">
        <f ca="1">+_xlfn.IFNA(VLOOKUP($B223,'Resultados General'!$C$11:$CG$510,MATCH(M$6,'Resultados General'!$C$10:$CG$10,0),0),"")</f>
        <v>#NAME?</v>
      </c>
      <c r="N223" s="29" t="str">
        <f t="shared" ca="1" si="225"/>
        <v/>
      </c>
      <c r="O223" s="29" t="str">
        <f t="shared" ca="1" si="226"/>
        <v/>
      </c>
      <c r="P223" s="29" t="e">
        <f ca="1">+_xlfn.IFNA(VLOOKUP($B223,'Resultados General'!$C$11:$CG$510,MATCH(P$6,'Resultados General'!$C$10:$CG$10,0),0),"")</f>
        <v>#NAME?</v>
      </c>
      <c r="Q223" s="29" t="str">
        <f t="shared" ca="1" si="227"/>
        <v/>
      </c>
      <c r="R223" s="29" t="str">
        <f t="shared" ca="1" si="228"/>
        <v/>
      </c>
      <c r="S223" s="29" t="e">
        <f ca="1">+_xlfn.IFNA(VLOOKUP($B223,'Resultados General'!$C$11:$CG$510,MATCH(S$6,'Resultados General'!$C$10:$CG$10,0),0),"")</f>
        <v>#NAME?</v>
      </c>
      <c r="T223" s="29" t="str">
        <f t="shared" ca="1" si="229"/>
        <v/>
      </c>
      <c r="U223" s="29" t="str">
        <f t="shared" ca="1" si="230"/>
        <v/>
      </c>
      <c r="V223" s="29" t="e">
        <f ca="1">+_xlfn.IFNA(VLOOKUP($B223,'Resultados General'!$C$11:$CG$510,MATCH(V$6,'Resultados General'!$C$10:$CG$10,0),0),"")</f>
        <v>#NAME?</v>
      </c>
      <c r="W223" s="29" t="str">
        <f t="shared" ca="1" si="231"/>
        <v/>
      </c>
      <c r="X223" s="29" t="str">
        <f t="shared" ca="1" si="232"/>
        <v/>
      </c>
      <c r="Y223" s="29" t="e">
        <f ca="1">+_xlfn.IFNA(VLOOKUP($B223,'Resultados General'!$C$11:$CG$510,MATCH(Y$6,'Resultados General'!$C$10:$CG$10,0),0),"")</f>
        <v>#NAME?</v>
      </c>
      <c r="Z223" s="29" t="str">
        <f t="shared" ca="1" si="233"/>
        <v/>
      </c>
      <c r="AA223" s="29" t="str">
        <f t="shared" ca="1" si="234"/>
        <v/>
      </c>
      <c r="AB223" s="29" t="e">
        <f ca="1">+_xlfn.IFNA(VLOOKUP($B223,'Resultados General'!$C$11:$CG$510,MATCH(AB$6,'Resultados General'!$C$10:$CG$10,0),0),"")</f>
        <v>#NAME?</v>
      </c>
      <c r="AC223" s="29" t="str">
        <f t="shared" ca="1" si="235"/>
        <v/>
      </c>
      <c r="AD223" s="29" t="str">
        <f t="shared" ca="1" si="236"/>
        <v/>
      </c>
      <c r="AE223" s="29" t="e">
        <f ca="1">+_xlfn.IFNA(VLOOKUP($B223,'Resultados General'!$C$11:$CG$510,MATCH(AE$6,'Resultados General'!$C$10:$CG$10,0),0),"")</f>
        <v>#NAME?</v>
      </c>
      <c r="AF223" s="29" t="str">
        <f t="shared" ca="1" si="237"/>
        <v/>
      </c>
      <c r="AG223" s="29" t="str">
        <f t="shared" ca="1" si="238"/>
        <v/>
      </c>
      <c r="AH223" s="29" t="e">
        <f ca="1">+_xlfn.IFNA(VLOOKUP($B223,'Resultados General'!$C$11:$CG$510,MATCH(AH$6,'Resultados General'!$C$10:$CG$10,0),0),"")</f>
        <v>#NAME?</v>
      </c>
      <c r="AI223" s="29" t="str">
        <f t="shared" ca="1" si="239"/>
        <v/>
      </c>
      <c r="AJ223" s="29" t="str">
        <f t="shared" ca="1" si="240"/>
        <v/>
      </c>
      <c r="AK223" s="29" t="e">
        <f ca="1">+_xlfn.IFNA(VLOOKUP($B223,'Resultados General'!$C$11:$CG$510,MATCH(AK$6,'Resultados General'!$C$10:$CG$10,0),0),"")</f>
        <v>#NAME?</v>
      </c>
      <c r="AL223" s="29" t="str">
        <f t="shared" ca="1" si="241"/>
        <v/>
      </c>
      <c r="AM223" s="29" t="str">
        <f t="shared" ca="1" si="242"/>
        <v/>
      </c>
      <c r="AN223" s="29" t="e">
        <f ca="1">+_xlfn.IFNA(VLOOKUP($B223,'Resultados General'!$C$11:$CG$510,MATCH(AN$6,'Resultados General'!$C$10:$CG$10,0),0),"")</f>
        <v>#NAME?</v>
      </c>
      <c r="AO223" s="29" t="str">
        <f t="shared" ca="1" si="243"/>
        <v/>
      </c>
      <c r="AP223" s="29" t="str">
        <f t="shared" ca="1" si="244"/>
        <v/>
      </c>
      <c r="AQ223" s="29" t="e">
        <f ca="1">+_xlfn.IFNA(VLOOKUP($B223,'Resultados General'!$C$11:$CG$510,MATCH(AQ$6,'Resultados General'!$C$10:$CG$10,0),0),"")</f>
        <v>#NAME?</v>
      </c>
      <c r="AR223" s="29" t="str">
        <f t="shared" ca="1" si="245"/>
        <v/>
      </c>
      <c r="AS223" s="29" t="str">
        <f t="shared" ca="1" si="246"/>
        <v/>
      </c>
      <c r="AT223" s="29" t="e">
        <f ca="1">+_xlfn.IFNA(VLOOKUP($B223,'Resultados General'!$C$11:$CG$510,MATCH(AT$6,'Resultados General'!$C$10:$CG$10,0),0),"")</f>
        <v>#NAME?</v>
      </c>
      <c r="AU223" s="29" t="str">
        <f t="shared" ca="1" si="247"/>
        <v/>
      </c>
      <c r="AV223" s="29" t="str">
        <f t="shared" ca="1" si="248"/>
        <v/>
      </c>
      <c r="AW223" s="29" t="e">
        <f ca="1">+_xlfn.IFNA(VLOOKUP($B223,'Resultados General'!$C$11:$CG$510,MATCH(AW$6,'Resultados General'!$C$10:$CG$10,0),0),"")</f>
        <v>#NAME?</v>
      </c>
      <c r="AX223" s="29" t="str">
        <f t="shared" ca="1" si="249"/>
        <v/>
      </c>
      <c r="AY223" s="29" t="str">
        <f t="shared" ca="1" si="250"/>
        <v/>
      </c>
      <c r="AZ223" s="29" t="e">
        <f ca="1">+_xlfn.IFNA(VLOOKUP($B223,'Resultados General'!$C$11:$CG$510,MATCH(AZ$6,'Resultados General'!$C$10:$CG$10,0),0),"")</f>
        <v>#NAME?</v>
      </c>
      <c r="BA223" s="29" t="str">
        <f t="shared" ca="1" si="251"/>
        <v/>
      </c>
      <c r="BB223" s="29" t="str">
        <f t="shared" ca="1" si="252"/>
        <v/>
      </c>
      <c r="BC223" s="29" t="e">
        <f ca="1">+_xlfn.IFNA(VLOOKUP($B223,'Resultados General'!$C$11:$CG$510,MATCH(BC$6,'Resultados General'!$C$10:$CG$10,0),0),"")</f>
        <v>#NAME?</v>
      </c>
      <c r="BD223" s="29" t="str">
        <f t="shared" ca="1" si="253"/>
        <v/>
      </c>
      <c r="BE223" s="29" t="str">
        <f t="shared" ca="1" si="254"/>
        <v/>
      </c>
      <c r="BF223" s="29" t="e">
        <f ca="1">+_xlfn.IFNA(VLOOKUP($B223,'Resultados General'!$C$11:$CG$510,MATCH(BF$6,'Resultados General'!$C$10:$CG$10,0),0),"")</f>
        <v>#NAME?</v>
      </c>
      <c r="BG223" s="29" t="str">
        <f t="shared" ca="1" si="255"/>
        <v/>
      </c>
      <c r="BH223" s="29" t="str">
        <f t="shared" ca="1" si="256"/>
        <v/>
      </c>
      <c r="BI223" s="29" t="e">
        <f ca="1">+_xlfn.IFNA(VLOOKUP($B223,'Resultados General'!$C$11:$CG$510,MATCH(BI$6,'Resultados General'!$C$10:$CG$10,0),0),"")</f>
        <v>#NAME?</v>
      </c>
      <c r="BJ223" s="29" t="str">
        <f t="shared" ca="1" si="257"/>
        <v/>
      </c>
      <c r="BK223" s="29" t="str">
        <f t="shared" ca="1" si="258"/>
        <v/>
      </c>
      <c r="BL223" s="29" t="e">
        <f ca="1">+_xlfn.IFNA(VLOOKUP($B223,'Resultados General'!$C$11:$CG$510,MATCH(BL$6,'Resultados General'!$C$10:$CG$10,0),0),"")</f>
        <v>#NAME?</v>
      </c>
      <c r="BM223" s="29" t="str">
        <f t="shared" ca="1" si="259"/>
        <v/>
      </c>
      <c r="BN223" s="29" t="str">
        <f t="shared" ca="1" si="260"/>
        <v/>
      </c>
      <c r="BO223" s="29" t="e">
        <f ca="1">+_xlfn.IFNA(VLOOKUP($B223,'Resultados General'!$C$11:$CG$510,MATCH(BO$6,'Resultados General'!$C$10:$CG$10,0),0),"")</f>
        <v>#NAME?</v>
      </c>
      <c r="BP223" s="29" t="str">
        <f t="shared" ca="1" si="261"/>
        <v/>
      </c>
      <c r="BQ223" s="29" t="str">
        <f t="shared" ca="1" si="262"/>
        <v/>
      </c>
      <c r="BR223" s="29" t="e">
        <f ca="1">+_xlfn.IFNA(VLOOKUP($B223,'Resultados General'!$C$11:$CG$510,MATCH(BR$6,'Resultados General'!$C$10:$CG$10,0),0),"")</f>
        <v>#NAME?</v>
      </c>
      <c r="BS223" s="29" t="str">
        <f t="shared" ca="1" si="263"/>
        <v/>
      </c>
      <c r="BT223" s="29" t="str">
        <f t="shared" ca="1" si="264"/>
        <v/>
      </c>
      <c r="BU223" s="29" t="e">
        <f ca="1">+_xlfn.IFNA(VLOOKUP($B223,'Resultados General'!$C$11:$CG$510,MATCH(BU$6,'Resultados General'!$C$10:$CG$10,0),0),"")</f>
        <v>#NAME?</v>
      </c>
      <c r="BV223" s="29" t="str">
        <f t="shared" ca="1" si="265"/>
        <v/>
      </c>
      <c r="BW223" s="29" t="str">
        <f t="shared" ca="1" si="266"/>
        <v/>
      </c>
      <c r="BX223" s="29" t="e">
        <f ca="1">+_xlfn.IFNA(VLOOKUP($B223,'Resultados General'!$C$11:$CG$510,MATCH(BX$6,'Resultados General'!$C$10:$CG$10,0),0),"")</f>
        <v>#NAME?</v>
      </c>
      <c r="BY223" s="29" t="str">
        <f t="shared" ca="1" si="267"/>
        <v/>
      </c>
      <c r="BZ223" s="29" t="str">
        <f t="shared" ca="1" si="268"/>
        <v/>
      </c>
      <c r="CA223" s="29" t="e">
        <f ca="1">+_xlfn.IFNA(VLOOKUP($B223,'Resultados General'!$C$11:$CG$510,MATCH(CA$6,'Resultados General'!$C$10:$CG$10,0),0),"")</f>
        <v>#NAME?</v>
      </c>
      <c r="CB223" s="29" t="str">
        <f t="shared" ca="1" si="269"/>
        <v/>
      </c>
      <c r="CC223" s="29" t="str">
        <f t="shared" ca="1" si="270"/>
        <v/>
      </c>
      <c r="CD223" s="29" t="e">
        <f ca="1">+_xlfn.IFNA(VLOOKUP($B223,'Resultados General'!$C$11:$CG$510,MATCH(CD$6,'Resultados General'!$C$10:$CG$10,0),0),"")</f>
        <v>#NAME?</v>
      </c>
      <c r="CE223" s="29" t="str">
        <f t="shared" ca="1" si="271"/>
        <v/>
      </c>
      <c r="CF223" s="29" t="str">
        <f t="shared" ca="1" si="272"/>
        <v/>
      </c>
      <c r="CG223" s="29" t="e">
        <f ca="1">+_xlfn.IFNA(VLOOKUP($B223,'Resultados General'!$C$11:$CG$510,MATCH(CG$6,'Resultados General'!$C$10:$CG$10,0),0),"")</f>
        <v>#NAME?</v>
      </c>
      <c r="CH223" s="29" t="str">
        <f t="shared" ca="1" si="273"/>
        <v/>
      </c>
      <c r="CI223" s="29" t="str">
        <f t="shared" ca="1" si="274"/>
        <v/>
      </c>
      <c r="CJ223" s="29" t="e">
        <f ca="1">+_xlfn.IFNA(VLOOKUP($B223,'Resultados General'!$C$11:$CG$510,MATCH(CJ$6,'Resultados General'!$C$10:$CG$10,0),0),"")</f>
        <v>#NAME?</v>
      </c>
      <c r="CK223" s="29" t="str">
        <f t="shared" ca="1" si="275"/>
        <v/>
      </c>
      <c r="CL223" s="29" t="str">
        <f t="shared" ca="1" si="276"/>
        <v/>
      </c>
      <c r="CM223" s="29" t="e">
        <f ca="1">+_xlfn.IFNA(VLOOKUP($B223,'Resultados General'!$C$11:$CG$510,MATCH(CM$6,'Resultados General'!$C$10:$CG$10,0),0),"")</f>
        <v>#NAME?</v>
      </c>
      <c r="CN223" s="29" t="str">
        <f t="shared" ca="1" si="277"/>
        <v/>
      </c>
      <c r="CO223" s="29" t="str">
        <f t="shared" ca="1" si="278"/>
        <v/>
      </c>
      <c r="CP223" s="29" t="e">
        <f ca="1">+_xlfn.IFNA(VLOOKUP($B223,'Resultados General'!$C$11:$CG$510,MATCH(CP$6,'Resultados General'!$C$10:$CG$10,0),0),"")</f>
        <v>#NAME?</v>
      </c>
      <c r="CQ223" s="29" t="str">
        <f t="shared" ca="1" si="279"/>
        <v/>
      </c>
      <c r="CR223" s="29" t="str">
        <f t="shared" ca="1" si="280"/>
        <v/>
      </c>
      <c r="CS223" s="29" t="e">
        <f ca="1">+_xlfn.IFNA(VLOOKUP($B223,'Resultados General'!$C$11:$CG$510,MATCH(CS$6,'Resultados General'!$C$10:$CG$10,0),0),"")</f>
        <v>#NAME?</v>
      </c>
      <c r="CT223" s="29" t="str">
        <f t="shared" ca="1" si="281"/>
        <v/>
      </c>
      <c r="CU223" s="29" t="str">
        <f t="shared" ca="1" si="282"/>
        <v/>
      </c>
      <c r="CV223" s="29" t="e">
        <f ca="1">+_xlfn.IFNA(VLOOKUP($B223,'Resultados General'!$C$11:$CG$510,MATCH(CV$6,'Resultados General'!$C$10:$CG$10,0),0),"")</f>
        <v>#NAME?</v>
      </c>
      <c r="CW223" s="29" t="str">
        <f t="shared" ca="1" si="283"/>
        <v/>
      </c>
      <c r="CX223" s="29" t="str">
        <f t="shared" ca="1" si="284"/>
        <v/>
      </c>
      <c r="CY223" s="29" t="e">
        <f ca="1">+_xlfn.IFNA(VLOOKUP($B223,'Resultados General'!$C$11:$CG$510,MATCH(CY$6,'Resultados General'!$C$10:$CG$10,0),0),"")</f>
        <v>#NAME?</v>
      </c>
      <c r="CZ223" s="29" t="str">
        <f t="shared" ca="1" si="285"/>
        <v/>
      </c>
      <c r="DA223" s="29" t="str">
        <f t="shared" ca="1" si="286"/>
        <v/>
      </c>
      <c r="DB223" s="29" t="e">
        <f ca="1">+_xlfn.IFNA(VLOOKUP($B223,'Resultados General'!$C$11:$CG$510,MATCH(DB$6,'Resultados General'!$C$10:$CG$10,0),0),"")</f>
        <v>#NAME?</v>
      </c>
      <c r="DC223" s="29" t="str">
        <f t="shared" ca="1" si="287"/>
        <v/>
      </c>
      <c r="DD223" s="29" t="str">
        <f t="shared" ca="1" si="288"/>
        <v/>
      </c>
      <c r="DE223" s="29" t="e">
        <f ca="1">+_xlfn.IFNA(VLOOKUP($B223,'Resultados General'!$C$11:$CG$510,MATCH(DE$6,'Resultados General'!$C$10:$CG$10,0),0),"")</f>
        <v>#NAME?</v>
      </c>
      <c r="DF223" s="29" t="str">
        <f t="shared" ca="1" si="289"/>
        <v/>
      </c>
      <c r="DG223" s="29" t="str">
        <f t="shared" ca="1" si="290"/>
        <v/>
      </c>
      <c r="DH223" s="29" t="e">
        <f ca="1">+_xlfn.IFNA(VLOOKUP($B223,'Resultados General'!$C$11:$CG$510,MATCH(DH$6,'Resultados General'!$C$10:$CG$10,0),0),"")</f>
        <v>#NAME?</v>
      </c>
      <c r="DI223" s="29" t="str">
        <f t="shared" ca="1" si="291"/>
        <v/>
      </c>
      <c r="DJ223" s="29" t="str">
        <f t="shared" ca="1" si="292"/>
        <v/>
      </c>
      <c r="DK223" s="29" t="e">
        <f ca="1">+_xlfn.IFNA(VLOOKUP($B223,'Resultados General'!$C$11:$CG$510,MATCH(DK$6,'Resultados General'!$C$10:$CG$10,0),0),"")</f>
        <v>#NAME?</v>
      </c>
      <c r="DL223" s="29" t="str">
        <f t="shared" ca="1" si="293"/>
        <v/>
      </c>
      <c r="DM223" s="29" t="str">
        <f t="shared" ca="1" si="294"/>
        <v/>
      </c>
      <c r="DN223" s="29" t="e">
        <f ca="1">+_xlfn.IFNA(VLOOKUP($B223,'Resultados General'!$C$11:$CG$510,MATCH(DN$6,'Resultados General'!$C$10:$CG$10,0),0),"")</f>
        <v>#NAME?</v>
      </c>
      <c r="DO223" s="29" t="str">
        <f t="shared" ca="1" si="295"/>
        <v/>
      </c>
      <c r="DP223" s="29" t="str">
        <f t="shared" ca="1" si="296"/>
        <v/>
      </c>
    </row>
    <row r="224" spans="2:120">
      <c r="B224" s="219" t="str">
        <f>+IF('Resultados General'!C227="","",'Resultados General'!C227)</f>
        <v/>
      </c>
      <c r="C224" s="134" t="e">
        <f ca="1">+_xlfn.IFNA(VLOOKUP('Distribución de puestos'!B224,'Resultados General'!$C$11:$J$510,8,0),"")</f>
        <v>#NAME?</v>
      </c>
      <c r="D224" s="135" t="e">
        <f ca="1">+_xlfn.IFNA(VLOOKUP(B224,'Resultados General'!$C$11:$L$510,10,0),"")</f>
        <v>#NAME?</v>
      </c>
      <c r="E224" s="26" t="s">
        <v>76</v>
      </c>
      <c r="F224" s="26" t="s">
        <v>76</v>
      </c>
      <c r="G224" s="135" t="str">
        <f t="shared" ca="1" si="297"/>
        <v/>
      </c>
      <c r="H224" s="135" t="str">
        <f t="shared" ca="1" si="298"/>
        <v/>
      </c>
      <c r="I224" s="219" t="str">
        <f t="shared" si="299"/>
        <v/>
      </c>
      <c r="J224" s="138"/>
      <c r="M224" s="29" t="e">
        <f ca="1">+_xlfn.IFNA(VLOOKUP($B224,'Resultados General'!$C$11:$CG$510,MATCH(M$6,'Resultados General'!$C$10:$CG$10,0),0),"")</f>
        <v>#NAME?</v>
      </c>
      <c r="N224" s="29" t="str">
        <f t="shared" ca="1" si="225"/>
        <v/>
      </c>
      <c r="O224" s="29" t="str">
        <f t="shared" ca="1" si="226"/>
        <v/>
      </c>
      <c r="P224" s="29" t="e">
        <f ca="1">+_xlfn.IFNA(VLOOKUP($B224,'Resultados General'!$C$11:$CG$510,MATCH(P$6,'Resultados General'!$C$10:$CG$10,0),0),"")</f>
        <v>#NAME?</v>
      </c>
      <c r="Q224" s="29" t="str">
        <f t="shared" ca="1" si="227"/>
        <v/>
      </c>
      <c r="R224" s="29" t="str">
        <f t="shared" ca="1" si="228"/>
        <v/>
      </c>
      <c r="S224" s="29" t="e">
        <f ca="1">+_xlfn.IFNA(VLOOKUP($B224,'Resultados General'!$C$11:$CG$510,MATCH(S$6,'Resultados General'!$C$10:$CG$10,0),0),"")</f>
        <v>#NAME?</v>
      </c>
      <c r="T224" s="29" t="str">
        <f t="shared" ca="1" si="229"/>
        <v/>
      </c>
      <c r="U224" s="29" t="str">
        <f t="shared" ca="1" si="230"/>
        <v/>
      </c>
      <c r="V224" s="29" t="e">
        <f ca="1">+_xlfn.IFNA(VLOOKUP($B224,'Resultados General'!$C$11:$CG$510,MATCH(V$6,'Resultados General'!$C$10:$CG$10,0),0),"")</f>
        <v>#NAME?</v>
      </c>
      <c r="W224" s="29" t="str">
        <f t="shared" ca="1" si="231"/>
        <v/>
      </c>
      <c r="X224" s="29" t="str">
        <f t="shared" ca="1" si="232"/>
        <v/>
      </c>
      <c r="Y224" s="29" t="e">
        <f ca="1">+_xlfn.IFNA(VLOOKUP($B224,'Resultados General'!$C$11:$CG$510,MATCH(Y$6,'Resultados General'!$C$10:$CG$10,0),0),"")</f>
        <v>#NAME?</v>
      </c>
      <c r="Z224" s="29" t="str">
        <f t="shared" ca="1" si="233"/>
        <v/>
      </c>
      <c r="AA224" s="29" t="str">
        <f t="shared" ca="1" si="234"/>
        <v/>
      </c>
      <c r="AB224" s="29" t="e">
        <f ca="1">+_xlfn.IFNA(VLOOKUP($B224,'Resultados General'!$C$11:$CG$510,MATCH(AB$6,'Resultados General'!$C$10:$CG$10,0),0),"")</f>
        <v>#NAME?</v>
      </c>
      <c r="AC224" s="29" t="str">
        <f t="shared" ca="1" si="235"/>
        <v/>
      </c>
      <c r="AD224" s="29" t="str">
        <f t="shared" ca="1" si="236"/>
        <v/>
      </c>
      <c r="AE224" s="29" t="e">
        <f ca="1">+_xlfn.IFNA(VLOOKUP($B224,'Resultados General'!$C$11:$CG$510,MATCH(AE$6,'Resultados General'!$C$10:$CG$10,0),0),"")</f>
        <v>#NAME?</v>
      </c>
      <c r="AF224" s="29" t="str">
        <f t="shared" ca="1" si="237"/>
        <v/>
      </c>
      <c r="AG224" s="29" t="str">
        <f t="shared" ca="1" si="238"/>
        <v/>
      </c>
      <c r="AH224" s="29" t="e">
        <f ca="1">+_xlfn.IFNA(VLOOKUP($B224,'Resultados General'!$C$11:$CG$510,MATCH(AH$6,'Resultados General'!$C$10:$CG$10,0),0),"")</f>
        <v>#NAME?</v>
      </c>
      <c r="AI224" s="29" t="str">
        <f t="shared" ca="1" si="239"/>
        <v/>
      </c>
      <c r="AJ224" s="29" t="str">
        <f t="shared" ca="1" si="240"/>
        <v/>
      </c>
      <c r="AK224" s="29" t="e">
        <f ca="1">+_xlfn.IFNA(VLOOKUP($B224,'Resultados General'!$C$11:$CG$510,MATCH(AK$6,'Resultados General'!$C$10:$CG$10,0),0),"")</f>
        <v>#NAME?</v>
      </c>
      <c r="AL224" s="29" t="str">
        <f t="shared" ca="1" si="241"/>
        <v/>
      </c>
      <c r="AM224" s="29" t="str">
        <f t="shared" ca="1" si="242"/>
        <v/>
      </c>
      <c r="AN224" s="29" t="e">
        <f ca="1">+_xlfn.IFNA(VLOOKUP($B224,'Resultados General'!$C$11:$CG$510,MATCH(AN$6,'Resultados General'!$C$10:$CG$10,0),0),"")</f>
        <v>#NAME?</v>
      </c>
      <c r="AO224" s="29" t="str">
        <f t="shared" ca="1" si="243"/>
        <v/>
      </c>
      <c r="AP224" s="29" t="str">
        <f t="shared" ca="1" si="244"/>
        <v/>
      </c>
      <c r="AQ224" s="29" t="e">
        <f ca="1">+_xlfn.IFNA(VLOOKUP($B224,'Resultados General'!$C$11:$CG$510,MATCH(AQ$6,'Resultados General'!$C$10:$CG$10,0),0),"")</f>
        <v>#NAME?</v>
      </c>
      <c r="AR224" s="29" t="str">
        <f t="shared" ca="1" si="245"/>
        <v/>
      </c>
      <c r="AS224" s="29" t="str">
        <f t="shared" ca="1" si="246"/>
        <v/>
      </c>
      <c r="AT224" s="29" t="e">
        <f ca="1">+_xlfn.IFNA(VLOOKUP($B224,'Resultados General'!$C$11:$CG$510,MATCH(AT$6,'Resultados General'!$C$10:$CG$10,0),0),"")</f>
        <v>#NAME?</v>
      </c>
      <c r="AU224" s="29" t="str">
        <f t="shared" ca="1" si="247"/>
        <v/>
      </c>
      <c r="AV224" s="29" t="str">
        <f t="shared" ca="1" si="248"/>
        <v/>
      </c>
      <c r="AW224" s="29" t="e">
        <f ca="1">+_xlfn.IFNA(VLOOKUP($B224,'Resultados General'!$C$11:$CG$510,MATCH(AW$6,'Resultados General'!$C$10:$CG$10,0),0),"")</f>
        <v>#NAME?</v>
      </c>
      <c r="AX224" s="29" t="str">
        <f t="shared" ca="1" si="249"/>
        <v/>
      </c>
      <c r="AY224" s="29" t="str">
        <f t="shared" ca="1" si="250"/>
        <v/>
      </c>
      <c r="AZ224" s="29" t="e">
        <f ca="1">+_xlfn.IFNA(VLOOKUP($B224,'Resultados General'!$C$11:$CG$510,MATCH(AZ$6,'Resultados General'!$C$10:$CG$10,0),0),"")</f>
        <v>#NAME?</v>
      </c>
      <c r="BA224" s="29" t="str">
        <f t="shared" ca="1" si="251"/>
        <v/>
      </c>
      <c r="BB224" s="29" t="str">
        <f t="shared" ca="1" si="252"/>
        <v/>
      </c>
      <c r="BC224" s="29" t="e">
        <f ca="1">+_xlfn.IFNA(VLOOKUP($B224,'Resultados General'!$C$11:$CG$510,MATCH(BC$6,'Resultados General'!$C$10:$CG$10,0),0),"")</f>
        <v>#NAME?</v>
      </c>
      <c r="BD224" s="29" t="str">
        <f t="shared" ca="1" si="253"/>
        <v/>
      </c>
      <c r="BE224" s="29" t="str">
        <f t="shared" ca="1" si="254"/>
        <v/>
      </c>
      <c r="BF224" s="29" t="e">
        <f ca="1">+_xlfn.IFNA(VLOOKUP($B224,'Resultados General'!$C$11:$CG$510,MATCH(BF$6,'Resultados General'!$C$10:$CG$10,0),0),"")</f>
        <v>#NAME?</v>
      </c>
      <c r="BG224" s="29" t="str">
        <f t="shared" ca="1" si="255"/>
        <v/>
      </c>
      <c r="BH224" s="29" t="str">
        <f t="shared" ca="1" si="256"/>
        <v/>
      </c>
      <c r="BI224" s="29" t="e">
        <f ca="1">+_xlfn.IFNA(VLOOKUP($B224,'Resultados General'!$C$11:$CG$510,MATCH(BI$6,'Resultados General'!$C$10:$CG$10,0),0),"")</f>
        <v>#NAME?</v>
      </c>
      <c r="BJ224" s="29" t="str">
        <f t="shared" ca="1" si="257"/>
        <v/>
      </c>
      <c r="BK224" s="29" t="str">
        <f t="shared" ca="1" si="258"/>
        <v/>
      </c>
      <c r="BL224" s="29" t="e">
        <f ca="1">+_xlfn.IFNA(VLOOKUP($B224,'Resultados General'!$C$11:$CG$510,MATCH(BL$6,'Resultados General'!$C$10:$CG$10,0),0),"")</f>
        <v>#NAME?</v>
      </c>
      <c r="BM224" s="29" t="str">
        <f t="shared" ca="1" si="259"/>
        <v/>
      </c>
      <c r="BN224" s="29" t="str">
        <f t="shared" ca="1" si="260"/>
        <v/>
      </c>
      <c r="BO224" s="29" t="e">
        <f ca="1">+_xlfn.IFNA(VLOOKUP($B224,'Resultados General'!$C$11:$CG$510,MATCH(BO$6,'Resultados General'!$C$10:$CG$10,0),0),"")</f>
        <v>#NAME?</v>
      </c>
      <c r="BP224" s="29" t="str">
        <f t="shared" ca="1" si="261"/>
        <v/>
      </c>
      <c r="BQ224" s="29" t="str">
        <f t="shared" ca="1" si="262"/>
        <v/>
      </c>
      <c r="BR224" s="29" t="e">
        <f ca="1">+_xlfn.IFNA(VLOOKUP($B224,'Resultados General'!$C$11:$CG$510,MATCH(BR$6,'Resultados General'!$C$10:$CG$10,0),0),"")</f>
        <v>#NAME?</v>
      </c>
      <c r="BS224" s="29" t="str">
        <f t="shared" ca="1" si="263"/>
        <v/>
      </c>
      <c r="BT224" s="29" t="str">
        <f t="shared" ca="1" si="264"/>
        <v/>
      </c>
      <c r="BU224" s="29" t="e">
        <f ca="1">+_xlfn.IFNA(VLOOKUP($B224,'Resultados General'!$C$11:$CG$510,MATCH(BU$6,'Resultados General'!$C$10:$CG$10,0),0),"")</f>
        <v>#NAME?</v>
      </c>
      <c r="BV224" s="29" t="str">
        <f t="shared" ca="1" si="265"/>
        <v/>
      </c>
      <c r="BW224" s="29" t="str">
        <f t="shared" ca="1" si="266"/>
        <v/>
      </c>
      <c r="BX224" s="29" t="e">
        <f ca="1">+_xlfn.IFNA(VLOOKUP($B224,'Resultados General'!$C$11:$CG$510,MATCH(BX$6,'Resultados General'!$C$10:$CG$10,0),0),"")</f>
        <v>#NAME?</v>
      </c>
      <c r="BY224" s="29" t="str">
        <f t="shared" ca="1" si="267"/>
        <v/>
      </c>
      <c r="BZ224" s="29" t="str">
        <f t="shared" ca="1" si="268"/>
        <v/>
      </c>
      <c r="CA224" s="29" t="e">
        <f ca="1">+_xlfn.IFNA(VLOOKUP($B224,'Resultados General'!$C$11:$CG$510,MATCH(CA$6,'Resultados General'!$C$10:$CG$10,0),0),"")</f>
        <v>#NAME?</v>
      </c>
      <c r="CB224" s="29" t="str">
        <f t="shared" ca="1" si="269"/>
        <v/>
      </c>
      <c r="CC224" s="29" t="str">
        <f t="shared" ca="1" si="270"/>
        <v/>
      </c>
      <c r="CD224" s="29" t="e">
        <f ca="1">+_xlfn.IFNA(VLOOKUP($B224,'Resultados General'!$C$11:$CG$510,MATCH(CD$6,'Resultados General'!$C$10:$CG$10,0),0),"")</f>
        <v>#NAME?</v>
      </c>
      <c r="CE224" s="29" t="str">
        <f t="shared" ca="1" si="271"/>
        <v/>
      </c>
      <c r="CF224" s="29" t="str">
        <f t="shared" ca="1" si="272"/>
        <v/>
      </c>
      <c r="CG224" s="29" t="e">
        <f ca="1">+_xlfn.IFNA(VLOOKUP($B224,'Resultados General'!$C$11:$CG$510,MATCH(CG$6,'Resultados General'!$C$10:$CG$10,0),0),"")</f>
        <v>#NAME?</v>
      </c>
      <c r="CH224" s="29" t="str">
        <f t="shared" ca="1" si="273"/>
        <v/>
      </c>
      <c r="CI224" s="29" t="str">
        <f t="shared" ca="1" si="274"/>
        <v/>
      </c>
      <c r="CJ224" s="29" t="e">
        <f ca="1">+_xlfn.IFNA(VLOOKUP($B224,'Resultados General'!$C$11:$CG$510,MATCH(CJ$6,'Resultados General'!$C$10:$CG$10,0),0),"")</f>
        <v>#NAME?</v>
      </c>
      <c r="CK224" s="29" t="str">
        <f t="shared" ca="1" si="275"/>
        <v/>
      </c>
      <c r="CL224" s="29" t="str">
        <f t="shared" ca="1" si="276"/>
        <v/>
      </c>
      <c r="CM224" s="29" t="e">
        <f ca="1">+_xlfn.IFNA(VLOOKUP($B224,'Resultados General'!$C$11:$CG$510,MATCH(CM$6,'Resultados General'!$C$10:$CG$10,0),0),"")</f>
        <v>#NAME?</v>
      </c>
      <c r="CN224" s="29" t="str">
        <f t="shared" ca="1" si="277"/>
        <v/>
      </c>
      <c r="CO224" s="29" t="str">
        <f t="shared" ca="1" si="278"/>
        <v/>
      </c>
      <c r="CP224" s="29" t="e">
        <f ca="1">+_xlfn.IFNA(VLOOKUP($B224,'Resultados General'!$C$11:$CG$510,MATCH(CP$6,'Resultados General'!$C$10:$CG$10,0),0),"")</f>
        <v>#NAME?</v>
      </c>
      <c r="CQ224" s="29" t="str">
        <f t="shared" ca="1" si="279"/>
        <v/>
      </c>
      <c r="CR224" s="29" t="str">
        <f t="shared" ca="1" si="280"/>
        <v/>
      </c>
      <c r="CS224" s="29" t="e">
        <f ca="1">+_xlfn.IFNA(VLOOKUP($B224,'Resultados General'!$C$11:$CG$510,MATCH(CS$6,'Resultados General'!$C$10:$CG$10,0),0),"")</f>
        <v>#NAME?</v>
      </c>
      <c r="CT224" s="29" t="str">
        <f t="shared" ca="1" si="281"/>
        <v/>
      </c>
      <c r="CU224" s="29" t="str">
        <f t="shared" ca="1" si="282"/>
        <v/>
      </c>
      <c r="CV224" s="29" t="e">
        <f ca="1">+_xlfn.IFNA(VLOOKUP($B224,'Resultados General'!$C$11:$CG$510,MATCH(CV$6,'Resultados General'!$C$10:$CG$10,0),0),"")</f>
        <v>#NAME?</v>
      </c>
      <c r="CW224" s="29" t="str">
        <f t="shared" ca="1" si="283"/>
        <v/>
      </c>
      <c r="CX224" s="29" t="str">
        <f t="shared" ca="1" si="284"/>
        <v/>
      </c>
      <c r="CY224" s="29" t="e">
        <f ca="1">+_xlfn.IFNA(VLOOKUP($B224,'Resultados General'!$C$11:$CG$510,MATCH(CY$6,'Resultados General'!$C$10:$CG$10,0),0),"")</f>
        <v>#NAME?</v>
      </c>
      <c r="CZ224" s="29" t="str">
        <f t="shared" ca="1" si="285"/>
        <v/>
      </c>
      <c r="DA224" s="29" t="str">
        <f t="shared" ca="1" si="286"/>
        <v/>
      </c>
      <c r="DB224" s="29" t="e">
        <f ca="1">+_xlfn.IFNA(VLOOKUP($B224,'Resultados General'!$C$11:$CG$510,MATCH(DB$6,'Resultados General'!$C$10:$CG$10,0),0),"")</f>
        <v>#NAME?</v>
      </c>
      <c r="DC224" s="29" t="str">
        <f t="shared" ca="1" si="287"/>
        <v/>
      </c>
      <c r="DD224" s="29" t="str">
        <f t="shared" ca="1" si="288"/>
        <v/>
      </c>
      <c r="DE224" s="29" t="e">
        <f ca="1">+_xlfn.IFNA(VLOOKUP($B224,'Resultados General'!$C$11:$CG$510,MATCH(DE$6,'Resultados General'!$C$10:$CG$10,0),0),"")</f>
        <v>#NAME?</v>
      </c>
      <c r="DF224" s="29" t="str">
        <f t="shared" ca="1" si="289"/>
        <v/>
      </c>
      <c r="DG224" s="29" t="str">
        <f t="shared" ca="1" si="290"/>
        <v/>
      </c>
      <c r="DH224" s="29" t="e">
        <f ca="1">+_xlfn.IFNA(VLOOKUP($B224,'Resultados General'!$C$11:$CG$510,MATCH(DH$6,'Resultados General'!$C$10:$CG$10,0),0),"")</f>
        <v>#NAME?</v>
      </c>
      <c r="DI224" s="29" t="str">
        <f t="shared" ca="1" si="291"/>
        <v/>
      </c>
      <c r="DJ224" s="29" t="str">
        <f t="shared" ca="1" si="292"/>
        <v/>
      </c>
      <c r="DK224" s="29" t="e">
        <f ca="1">+_xlfn.IFNA(VLOOKUP($B224,'Resultados General'!$C$11:$CG$510,MATCH(DK$6,'Resultados General'!$C$10:$CG$10,0),0),"")</f>
        <v>#NAME?</v>
      </c>
      <c r="DL224" s="29" t="str">
        <f t="shared" ca="1" si="293"/>
        <v/>
      </c>
      <c r="DM224" s="29" t="str">
        <f t="shared" ca="1" si="294"/>
        <v/>
      </c>
      <c r="DN224" s="29" t="e">
        <f ca="1">+_xlfn.IFNA(VLOOKUP($B224,'Resultados General'!$C$11:$CG$510,MATCH(DN$6,'Resultados General'!$C$10:$CG$10,0),0),"")</f>
        <v>#NAME?</v>
      </c>
      <c r="DO224" s="29" t="str">
        <f t="shared" ca="1" si="295"/>
        <v/>
      </c>
      <c r="DP224" s="29" t="str">
        <f t="shared" ca="1" si="296"/>
        <v/>
      </c>
    </row>
    <row r="225" spans="2:120">
      <c r="B225" s="219" t="str">
        <f>+IF('Resultados General'!C228="","",'Resultados General'!C228)</f>
        <v/>
      </c>
      <c r="C225" s="134" t="e">
        <f ca="1">+_xlfn.IFNA(VLOOKUP('Distribución de puestos'!B225,'Resultados General'!$C$11:$J$510,8,0),"")</f>
        <v>#NAME?</v>
      </c>
      <c r="D225" s="135" t="e">
        <f ca="1">+_xlfn.IFNA(VLOOKUP(B225,'Resultados General'!$C$11:$L$510,10,0),"")</f>
        <v>#NAME?</v>
      </c>
      <c r="E225" s="26" t="s">
        <v>76</v>
      </c>
      <c r="F225" s="26" t="s">
        <v>76</v>
      </c>
      <c r="G225" s="135" t="str">
        <f t="shared" ca="1" si="297"/>
        <v/>
      </c>
      <c r="H225" s="135" t="str">
        <f t="shared" ca="1" si="298"/>
        <v/>
      </c>
      <c r="I225" s="219" t="str">
        <f t="shared" si="299"/>
        <v/>
      </c>
      <c r="J225" s="138"/>
      <c r="M225" s="29" t="e">
        <f ca="1">+_xlfn.IFNA(VLOOKUP($B225,'Resultados General'!$C$11:$CG$510,MATCH(M$6,'Resultados General'!$C$10:$CG$10,0),0),"")</f>
        <v>#NAME?</v>
      </c>
      <c r="N225" s="29" t="str">
        <f t="shared" ca="1" si="225"/>
        <v/>
      </c>
      <c r="O225" s="29" t="str">
        <f t="shared" ca="1" si="226"/>
        <v/>
      </c>
      <c r="P225" s="29" t="e">
        <f ca="1">+_xlfn.IFNA(VLOOKUP($B225,'Resultados General'!$C$11:$CG$510,MATCH(P$6,'Resultados General'!$C$10:$CG$10,0),0),"")</f>
        <v>#NAME?</v>
      </c>
      <c r="Q225" s="29" t="str">
        <f t="shared" ca="1" si="227"/>
        <v/>
      </c>
      <c r="R225" s="29" t="str">
        <f t="shared" ca="1" si="228"/>
        <v/>
      </c>
      <c r="S225" s="29" t="e">
        <f ca="1">+_xlfn.IFNA(VLOOKUP($B225,'Resultados General'!$C$11:$CG$510,MATCH(S$6,'Resultados General'!$C$10:$CG$10,0),0),"")</f>
        <v>#NAME?</v>
      </c>
      <c r="T225" s="29" t="str">
        <f t="shared" ca="1" si="229"/>
        <v/>
      </c>
      <c r="U225" s="29" t="str">
        <f t="shared" ca="1" si="230"/>
        <v/>
      </c>
      <c r="V225" s="29" t="e">
        <f ca="1">+_xlfn.IFNA(VLOOKUP($B225,'Resultados General'!$C$11:$CG$510,MATCH(V$6,'Resultados General'!$C$10:$CG$10,0),0),"")</f>
        <v>#NAME?</v>
      </c>
      <c r="W225" s="29" t="str">
        <f t="shared" ca="1" si="231"/>
        <v/>
      </c>
      <c r="X225" s="29" t="str">
        <f t="shared" ca="1" si="232"/>
        <v/>
      </c>
      <c r="Y225" s="29" t="e">
        <f ca="1">+_xlfn.IFNA(VLOOKUP($B225,'Resultados General'!$C$11:$CG$510,MATCH(Y$6,'Resultados General'!$C$10:$CG$10,0),0),"")</f>
        <v>#NAME?</v>
      </c>
      <c r="Z225" s="29" t="str">
        <f t="shared" ca="1" si="233"/>
        <v/>
      </c>
      <c r="AA225" s="29" t="str">
        <f t="shared" ca="1" si="234"/>
        <v/>
      </c>
      <c r="AB225" s="29" t="e">
        <f ca="1">+_xlfn.IFNA(VLOOKUP($B225,'Resultados General'!$C$11:$CG$510,MATCH(AB$6,'Resultados General'!$C$10:$CG$10,0),0),"")</f>
        <v>#NAME?</v>
      </c>
      <c r="AC225" s="29" t="str">
        <f t="shared" ca="1" si="235"/>
        <v/>
      </c>
      <c r="AD225" s="29" t="str">
        <f t="shared" ca="1" si="236"/>
        <v/>
      </c>
      <c r="AE225" s="29" t="e">
        <f ca="1">+_xlfn.IFNA(VLOOKUP($B225,'Resultados General'!$C$11:$CG$510,MATCH(AE$6,'Resultados General'!$C$10:$CG$10,0),0),"")</f>
        <v>#NAME?</v>
      </c>
      <c r="AF225" s="29" t="str">
        <f t="shared" ca="1" si="237"/>
        <v/>
      </c>
      <c r="AG225" s="29" t="str">
        <f t="shared" ca="1" si="238"/>
        <v/>
      </c>
      <c r="AH225" s="29" t="e">
        <f ca="1">+_xlfn.IFNA(VLOOKUP($B225,'Resultados General'!$C$11:$CG$510,MATCH(AH$6,'Resultados General'!$C$10:$CG$10,0),0),"")</f>
        <v>#NAME?</v>
      </c>
      <c r="AI225" s="29" t="str">
        <f t="shared" ca="1" si="239"/>
        <v/>
      </c>
      <c r="AJ225" s="29" t="str">
        <f t="shared" ca="1" si="240"/>
        <v/>
      </c>
      <c r="AK225" s="29" t="e">
        <f ca="1">+_xlfn.IFNA(VLOOKUP($B225,'Resultados General'!$C$11:$CG$510,MATCH(AK$6,'Resultados General'!$C$10:$CG$10,0),0),"")</f>
        <v>#NAME?</v>
      </c>
      <c r="AL225" s="29" t="str">
        <f t="shared" ca="1" si="241"/>
        <v/>
      </c>
      <c r="AM225" s="29" t="str">
        <f t="shared" ca="1" si="242"/>
        <v/>
      </c>
      <c r="AN225" s="29" t="e">
        <f ca="1">+_xlfn.IFNA(VLOOKUP($B225,'Resultados General'!$C$11:$CG$510,MATCH(AN$6,'Resultados General'!$C$10:$CG$10,0),0),"")</f>
        <v>#NAME?</v>
      </c>
      <c r="AO225" s="29" t="str">
        <f t="shared" ca="1" si="243"/>
        <v/>
      </c>
      <c r="AP225" s="29" t="str">
        <f t="shared" ca="1" si="244"/>
        <v/>
      </c>
      <c r="AQ225" s="29" t="e">
        <f ca="1">+_xlfn.IFNA(VLOOKUP($B225,'Resultados General'!$C$11:$CG$510,MATCH(AQ$6,'Resultados General'!$C$10:$CG$10,0),0),"")</f>
        <v>#NAME?</v>
      </c>
      <c r="AR225" s="29" t="str">
        <f t="shared" ca="1" si="245"/>
        <v/>
      </c>
      <c r="AS225" s="29" t="str">
        <f t="shared" ca="1" si="246"/>
        <v/>
      </c>
      <c r="AT225" s="29" t="e">
        <f ca="1">+_xlfn.IFNA(VLOOKUP($B225,'Resultados General'!$C$11:$CG$510,MATCH(AT$6,'Resultados General'!$C$10:$CG$10,0),0),"")</f>
        <v>#NAME?</v>
      </c>
      <c r="AU225" s="29" t="str">
        <f t="shared" ca="1" si="247"/>
        <v/>
      </c>
      <c r="AV225" s="29" t="str">
        <f t="shared" ca="1" si="248"/>
        <v/>
      </c>
      <c r="AW225" s="29" t="e">
        <f ca="1">+_xlfn.IFNA(VLOOKUP($B225,'Resultados General'!$C$11:$CG$510,MATCH(AW$6,'Resultados General'!$C$10:$CG$10,0),0),"")</f>
        <v>#NAME?</v>
      </c>
      <c r="AX225" s="29" t="str">
        <f t="shared" ca="1" si="249"/>
        <v/>
      </c>
      <c r="AY225" s="29" t="str">
        <f t="shared" ca="1" si="250"/>
        <v/>
      </c>
      <c r="AZ225" s="29" t="e">
        <f ca="1">+_xlfn.IFNA(VLOOKUP($B225,'Resultados General'!$C$11:$CG$510,MATCH(AZ$6,'Resultados General'!$C$10:$CG$10,0),0),"")</f>
        <v>#NAME?</v>
      </c>
      <c r="BA225" s="29" t="str">
        <f t="shared" ca="1" si="251"/>
        <v/>
      </c>
      <c r="BB225" s="29" t="str">
        <f t="shared" ca="1" si="252"/>
        <v/>
      </c>
      <c r="BC225" s="29" t="e">
        <f ca="1">+_xlfn.IFNA(VLOOKUP($B225,'Resultados General'!$C$11:$CG$510,MATCH(BC$6,'Resultados General'!$C$10:$CG$10,0),0),"")</f>
        <v>#NAME?</v>
      </c>
      <c r="BD225" s="29" t="str">
        <f t="shared" ca="1" si="253"/>
        <v/>
      </c>
      <c r="BE225" s="29" t="str">
        <f t="shared" ca="1" si="254"/>
        <v/>
      </c>
      <c r="BF225" s="29" t="e">
        <f ca="1">+_xlfn.IFNA(VLOOKUP($B225,'Resultados General'!$C$11:$CG$510,MATCH(BF$6,'Resultados General'!$C$10:$CG$10,0),0),"")</f>
        <v>#NAME?</v>
      </c>
      <c r="BG225" s="29" t="str">
        <f t="shared" ca="1" si="255"/>
        <v/>
      </c>
      <c r="BH225" s="29" t="str">
        <f t="shared" ca="1" si="256"/>
        <v/>
      </c>
      <c r="BI225" s="29" t="e">
        <f ca="1">+_xlfn.IFNA(VLOOKUP($B225,'Resultados General'!$C$11:$CG$510,MATCH(BI$6,'Resultados General'!$C$10:$CG$10,0),0),"")</f>
        <v>#NAME?</v>
      </c>
      <c r="BJ225" s="29" t="str">
        <f t="shared" ca="1" si="257"/>
        <v/>
      </c>
      <c r="BK225" s="29" t="str">
        <f t="shared" ca="1" si="258"/>
        <v/>
      </c>
      <c r="BL225" s="29" t="e">
        <f ca="1">+_xlfn.IFNA(VLOOKUP($B225,'Resultados General'!$C$11:$CG$510,MATCH(BL$6,'Resultados General'!$C$10:$CG$10,0),0),"")</f>
        <v>#NAME?</v>
      </c>
      <c r="BM225" s="29" t="str">
        <f t="shared" ca="1" si="259"/>
        <v/>
      </c>
      <c r="BN225" s="29" t="str">
        <f t="shared" ca="1" si="260"/>
        <v/>
      </c>
      <c r="BO225" s="29" t="e">
        <f ca="1">+_xlfn.IFNA(VLOOKUP($B225,'Resultados General'!$C$11:$CG$510,MATCH(BO$6,'Resultados General'!$C$10:$CG$10,0),0),"")</f>
        <v>#NAME?</v>
      </c>
      <c r="BP225" s="29" t="str">
        <f t="shared" ca="1" si="261"/>
        <v/>
      </c>
      <c r="BQ225" s="29" t="str">
        <f t="shared" ca="1" si="262"/>
        <v/>
      </c>
      <c r="BR225" s="29" t="e">
        <f ca="1">+_xlfn.IFNA(VLOOKUP($B225,'Resultados General'!$C$11:$CG$510,MATCH(BR$6,'Resultados General'!$C$10:$CG$10,0),0),"")</f>
        <v>#NAME?</v>
      </c>
      <c r="BS225" s="29" t="str">
        <f t="shared" ca="1" si="263"/>
        <v/>
      </c>
      <c r="BT225" s="29" t="str">
        <f t="shared" ca="1" si="264"/>
        <v/>
      </c>
      <c r="BU225" s="29" t="e">
        <f ca="1">+_xlfn.IFNA(VLOOKUP($B225,'Resultados General'!$C$11:$CG$510,MATCH(BU$6,'Resultados General'!$C$10:$CG$10,0),0),"")</f>
        <v>#NAME?</v>
      </c>
      <c r="BV225" s="29" t="str">
        <f t="shared" ca="1" si="265"/>
        <v/>
      </c>
      <c r="BW225" s="29" t="str">
        <f t="shared" ca="1" si="266"/>
        <v/>
      </c>
      <c r="BX225" s="29" t="e">
        <f ca="1">+_xlfn.IFNA(VLOOKUP($B225,'Resultados General'!$C$11:$CG$510,MATCH(BX$6,'Resultados General'!$C$10:$CG$10,0),0),"")</f>
        <v>#NAME?</v>
      </c>
      <c r="BY225" s="29" t="str">
        <f t="shared" ca="1" si="267"/>
        <v/>
      </c>
      <c r="BZ225" s="29" t="str">
        <f t="shared" ca="1" si="268"/>
        <v/>
      </c>
      <c r="CA225" s="29" t="e">
        <f ca="1">+_xlfn.IFNA(VLOOKUP($B225,'Resultados General'!$C$11:$CG$510,MATCH(CA$6,'Resultados General'!$C$10:$CG$10,0),0),"")</f>
        <v>#NAME?</v>
      </c>
      <c r="CB225" s="29" t="str">
        <f t="shared" ca="1" si="269"/>
        <v/>
      </c>
      <c r="CC225" s="29" t="str">
        <f t="shared" ca="1" si="270"/>
        <v/>
      </c>
      <c r="CD225" s="29" t="e">
        <f ca="1">+_xlfn.IFNA(VLOOKUP($B225,'Resultados General'!$C$11:$CG$510,MATCH(CD$6,'Resultados General'!$C$10:$CG$10,0),0),"")</f>
        <v>#NAME?</v>
      </c>
      <c r="CE225" s="29" t="str">
        <f t="shared" ca="1" si="271"/>
        <v/>
      </c>
      <c r="CF225" s="29" t="str">
        <f t="shared" ca="1" si="272"/>
        <v/>
      </c>
      <c r="CG225" s="29" t="e">
        <f ca="1">+_xlfn.IFNA(VLOOKUP($B225,'Resultados General'!$C$11:$CG$510,MATCH(CG$6,'Resultados General'!$C$10:$CG$10,0),0),"")</f>
        <v>#NAME?</v>
      </c>
      <c r="CH225" s="29" t="str">
        <f t="shared" ca="1" si="273"/>
        <v/>
      </c>
      <c r="CI225" s="29" t="str">
        <f t="shared" ca="1" si="274"/>
        <v/>
      </c>
      <c r="CJ225" s="29" t="e">
        <f ca="1">+_xlfn.IFNA(VLOOKUP($B225,'Resultados General'!$C$11:$CG$510,MATCH(CJ$6,'Resultados General'!$C$10:$CG$10,0),0),"")</f>
        <v>#NAME?</v>
      </c>
      <c r="CK225" s="29" t="str">
        <f t="shared" ca="1" si="275"/>
        <v/>
      </c>
      <c r="CL225" s="29" t="str">
        <f t="shared" ca="1" si="276"/>
        <v/>
      </c>
      <c r="CM225" s="29" t="e">
        <f ca="1">+_xlfn.IFNA(VLOOKUP($B225,'Resultados General'!$C$11:$CG$510,MATCH(CM$6,'Resultados General'!$C$10:$CG$10,0),0),"")</f>
        <v>#NAME?</v>
      </c>
      <c r="CN225" s="29" t="str">
        <f t="shared" ca="1" si="277"/>
        <v/>
      </c>
      <c r="CO225" s="29" t="str">
        <f t="shared" ca="1" si="278"/>
        <v/>
      </c>
      <c r="CP225" s="29" t="e">
        <f ca="1">+_xlfn.IFNA(VLOOKUP($B225,'Resultados General'!$C$11:$CG$510,MATCH(CP$6,'Resultados General'!$C$10:$CG$10,0),0),"")</f>
        <v>#NAME?</v>
      </c>
      <c r="CQ225" s="29" t="str">
        <f t="shared" ca="1" si="279"/>
        <v/>
      </c>
      <c r="CR225" s="29" t="str">
        <f t="shared" ca="1" si="280"/>
        <v/>
      </c>
      <c r="CS225" s="29" t="e">
        <f ca="1">+_xlfn.IFNA(VLOOKUP($B225,'Resultados General'!$C$11:$CG$510,MATCH(CS$6,'Resultados General'!$C$10:$CG$10,0),0),"")</f>
        <v>#NAME?</v>
      </c>
      <c r="CT225" s="29" t="str">
        <f t="shared" ca="1" si="281"/>
        <v/>
      </c>
      <c r="CU225" s="29" t="str">
        <f t="shared" ca="1" si="282"/>
        <v/>
      </c>
      <c r="CV225" s="29" t="e">
        <f ca="1">+_xlfn.IFNA(VLOOKUP($B225,'Resultados General'!$C$11:$CG$510,MATCH(CV$6,'Resultados General'!$C$10:$CG$10,0),0),"")</f>
        <v>#NAME?</v>
      </c>
      <c r="CW225" s="29" t="str">
        <f t="shared" ca="1" si="283"/>
        <v/>
      </c>
      <c r="CX225" s="29" t="str">
        <f t="shared" ca="1" si="284"/>
        <v/>
      </c>
      <c r="CY225" s="29" t="e">
        <f ca="1">+_xlfn.IFNA(VLOOKUP($B225,'Resultados General'!$C$11:$CG$510,MATCH(CY$6,'Resultados General'!$C$10:$CG$10,0),0),"")</f>
        <v>#NAME?</v>
      </c>
      <c r="CZ225" s="29" t="str">
        <f t="shared" ca="1" si="285"/>
        <v/>
      </c>
      <c r="DA225" s="29" t="str">
        <f t="shared" ca="1" si="286"/>
        <v/>
      </c>
      <c r="DB225" s="29" t="e">
        <f ca="1">+_xlfn.IFNA(VLOOKUP($B225,'Resultados General'!$C$11:$CG$510,MATCH(DB$6,'Resultados General'!$C$10:$CG$10,0),0),"")</f>
        <v>#NAME?</v>
      </c>
      <c r="DC225" s="29" t="str">
        <f t="shared" ca="1" si="287"/>
        <v/>
      </c>
      <c r="DD225" s="29" t="str">
        <f t="shared" ca="1" si="288"/>
        <v/>
      </c>
      <c r="DE225" s="29" t="e">
        <f ca="1">+_xlfn.IFNA(VLOOKUP($B225,'Resultados General'!$C$11:$CG$510,MATCH(DE$6,'Resultados General'!$C$10:$CG$10,0),0),"")</f>
        <v>#NAME?</v>
      </c>
      <c r="DF225" s="29" t="str">
        <f t="shared" ca="1" si="289"/>
        <v/>
      </c>
      <c r="DG225" s="29" t="str">
        <f t="shared" ca="1" si="290"/>
        <v/>
      </c>
      <c r="DH225" s="29" t="e">
        <f ca="1">+_xlfn.IFNA(VLOOKUP($B225,'Resultados General'!$C$11:$CG$510,MATCH(DH$6,'Resultados General'!$C$10:$CG$10,0),0),"")</f>
        <v>#NAME?</v>
      </c>
      <c r="DI225" s="29" t="str">
        <f t="shared" ca="1" si="291"/>
        <v/>
      </c>
      <c r="DJ225" s="29" t="str">
        <f t="shared" ca="1" si="292"/>
        <v/>
      </c>
      <c r="DK225" s="29" t="e">
        <f ca="1">+_xlfn.IFNA(VLOOKUP($B225,'Resultados General'!$C$11:$CG$510,MATCH(DK$6,'Resultados General'!$C$10:$CG$10,0),0),"")</f>
        <v>#NAME?</v>
      </c>
      <c r="DL225" s="29" t="str">
        <f t="shared" ca="1" si="293"/>
        <v/>
      </c>
      <c r="DM225" s="29" t="str">
        <f t="shared" ca="1" si="294"/>
        <v/>
      </c>
      <c r="DN225" s="29" t="e">
        <f ca="1">+_xlfn.IFNA(VLOOKUP($B225,'Resultados General'!$C$11:$CG$510,MATCH(DN$6,'Resultados General'!$C$10:$CG$10,0),0),"")</f>
        <v>#NAME?</v>
      </c>
      <c r="DO225" s="29" t="str">
        <f t="shared" ca="1" si="295"/>
        <v/>
      </c>
      <c r="DP225" s="29" t="str">
        <f t="shared" ca="1" si="296"/>
        <v/>
      </c>
    </row>
    <row r="226" spans="2:120">
      <c r="B226" s="219" t="str">
        <f>+IF('Resultados General'!C229="","",'Resultados General'!C229)</f>
        <v/>
      </c>
      <c r="C226" s="134" t="e">
        <f ca="1">+_xlfn.IFNA(VLOOKUP('Distribución de puestos'!B226,'Resultados General'!$C$11:$J$510,8,0),"")</f>
        <v>#NAME?</v>
      </c>
      <c r="D226" s="135" t="e">
        <f ca="1">+_xlfn.IFNA(VLOOKUP(B226,'Resultados General'!$C$11:$L$510,10,0),"")</f>
        <v>#NAME?</v>
      </c>
      <c r="E226" s="26" t="s">
        <v>76</v>
      </c>
      <c r="F226" s="26" t="s">
        <v>76</v>
      </c>
      <c r="G226" s="135" t="str">
        <f t="shared" ca="1" si="297"/>
        <v/>
      </c>
      <c r="H226" s="135" t="str">
        <f t="shared" ca="1" si="298"/>
        <v/>
      </c>
      <c r="I226" s="219" t="str">
        <f t="shared" si="299"/>
        <v/>
      </c>
      <c r="J226" s="138"/>
      <c r="M226" s="29" t="e">
        <f ca="1">+_xlfn.IFNA(VLOOKUP($B226,'Resultados General'!$C$11:$CG$510,MATCH(M$6,'Resultados General'!$C$10:$CG$10,0),0),"")</f>
        <v>#NAME?</v>
      </c>
      <c r="N226" s="29" t="str">
        <f t="shared" ca="1" si="225"/>
        <v/>
      </c>
      <c r="O226" s="29" t="str">
        <f t="shared" ca="1" si="226"/>
        <v/>
      </c>
      <c r="P226" s="29" t="e">
        <f ca="1">+_xlfn.IFNA(VLOOKUP($B226,'Resultados General'!$C$11:$CG$510,MATCH(P$6,'Resultados General'!$C$10:$CG$10,0),0),"")</f>
        <v>#NAME?</v>
      </c>
      <c r="Q226" s="29" t="str">
        <f t="shared" ca="1" si="227"/>
        <v/>
      </c>
      <c r="R226" s="29" t="str">
        <f t="shared" ca="1" si="228"/>
        <v/>
      </c>
      <c r="S226" s="29" t="e">
        <f ca="1">+_xlfn.IFNA(VLOOKUP($B226,'Resultados General'!$C$11:$CG$510,MATCH(S$6,'Resultados General'!$C$10:$CG$10,0),0),"")</f>
        <v>#NAME?</v>
      </c>
      <c r="T226" s="29" t="str">
        <f t="shared" ca="1" si="229"/>
        <v/>
      </c>
      <c r="U226" s="29" t="str">
        <f t="shared" ca="1" si="230"/>
        <v/>
      </c>
      <c r="V226" s="29" t="e">
        <f ca="1">+_xlfn.IFNA(VLOOKUP($B226,'Resultados General'!$C$11:$CG$510,MATCH(V$6,'Resultados General'!$C$10:$CG$10,0),0),"")</f>
        <v>#NAME?</v>
      </c>
      <c r="W226" s="29" t="str">
        <f t="shared" ca="1" si="231"/>
        <v/>
      </c>
      <c r="X226" s="29" t="str">
        <f t="shared" ca="1" si="232"/>
        <v/>
      </c>
      <c r="Y226" s="29" t="e">
        <f ca="1">+_xlfn.IFNA(VLOOKUP($B226,'Resultados General'!$C$11:$CG$510,MATCH(Y$6,'Resultados General'!$C$10:$CG$10,0),0),"")</f>
        <v>#NAME?</v>
      </c>
      <c r="Z226" s="29" t="str">
        <f t="shared" ca="1" si="233"/>
        <v/>
      </c>
      <c r="AA226" s="29" t="str">
        <f t="shared" ca="1" si="234"/>
        <v/>
      </c>
      <c r="AB226" s="29" t="e">
        <f ca="1">+_xlfn.IFNA(VLOOKUP($B226,'Resultados General'!$C$11:$CG$510,MATCH(AB$6,'Resultados General'!$C$10:$CG$10,0),0),"")</f>
        <v>#NAME?</v>
      </c>
      <c r="AC226" s="29" t="str">
        <f t="shared" ca="1" si="235"/>
        <v/>
      </c>
      <c r="AD226" s="29" t="str">
        <f t="shared" ca="1" si="236"/>
        <v/>
      </c>
      <c r="AE226" s="29" t="e">
        <f ca="1">+_xlfn.IFNA(VLOOKUP($B226,'Resultados General'!$C$11:$CG$510,MATCH(AE$6,'Resultados General'!$C$10:$CG$10,0),0),"")</f>
        <v>#NAME?</v>
      </c>
      <c r="AF226" s="29" t="str">
        <f t="shared" ca="1" si="237"/>
        <v/>
      </c>
      <c r="AG226" s="29" t="str">
        <f t="shared" ca="1" si="238"/>
        <v/>
      </c>
      <c r="AH226" s="29" t="e">
        <f ca="1">+_xlfn.IFNA(VLOOKUP($B226,'Resultados General'!$C$11:$CG$510,MATCH(AH$6,'Resultados General'!$C$10:$CG$10,0),0),"")</f>
        <v>#NAME?</v>
      </c>
      <c r="AI226" s="29" t="str">
        <f t="shared" ca="1" si="239"/>
        <v/>
      </c>
      <c r="AJ226" s="29" t="str">
        <f t="shared" ca="1" si="240"/>
        <v/>
      </c>
      <c r="AK226" s="29" t="e">
        <f ca="1">+_xlfn.IFNA(VLOOKUP($B226,'Resultados General'!$C$11:$CG$510,MATCH(AK$6,'Resultados General'!$C$10:$CG$10,0),0),"")</f>
        <v>#NAME?</v>
      </c>
      <c r="AL226" s="29" t="str">
        <f t="shared" ca="1" si="241"/>
        <v/>
      </c>
      <c r="AM226" s="29" t="str">
        <f t="shared" ca="1" si="242"/>
        <v/>
      </c>
      <c r="AN226" s="29" t="e">
        <f ca="1">+_xlfn.IFNA(VLOOKUP($B226,'Resultados General'!$C$11:$CG$510,MATCH(AN$6,'Resultados General'!$C$10:$CG$10,0),0),"")</f>
        <v>#NAME?</v>
      </c>
      <c r="AO226" s="29" t="str">
        <f t="shared" ca="1" si="243"/>
        <v/>
      </c>
      <c r="AP226" s="29" t="str">
        <f t="shared" ca="1" si="244"/>
        <v/>
      </c>
      <c r="AQ226" s="29" t="e">
        <f ca="1">+_xlfn.IFNA(VLOOKUP($B226,'Resultados General'!$C$11:$CG$510,MATCH(AQ$6,'Resultados General'!$C$10:$CG$10,0),0),"")</f>
        <v>#NAME?</v>
      </c>
      <c r="AR226" s="29" t="str">
        <f t="shared" ca="1" si="245"/>
        <v/>
      </c>
      <c r="AS226" s="29" t="str">
        <f t="shared" ca="1" si="246"/>
        <v/>
      </c>
      <c r="AT226" s="29" t="e">
        <f ca="1">+_xlfn.IFNA(VLOOKUP($B226,'Resultados General'!$C$11:$CG$510,MATCH(AT$6,'Resultados General'!$C$10:$CG$10,0),0),"")</f>
        <v>#NAME?</v>
      </c>
      <c r="AU226" s="29" t="str">
        <f t="shared" ca="1" si="247"/>
        <v/>
      </c>
      <c r="AV226" s="29" t="str">
        <f t="shared" ca="1" si="248"/>
        <v/>
      </c>
      <c r="AW226" s="29" t="e">
        <f ca="1">+_xlfn.IFNA(VLOOKUP($B226,'Resultados General'!$C$11:$CG$510,MATCH(AW$6,'Resultados General'!$C$10:$CG$10,0),0),"")</f>
        <v>#NAME?</v>
      </c>
      <c r="AX226" s="29" t="str">
        <f t="shared" ca="1" si="249"/>
        <v/>
      </c>
      <c r="AY226" s="29" t="str">
        <f t="shared" ca="1" si="250"/>
        <v/>
      </c>
      <c r="AZ226" s="29" t="e">
        <f ca="1">+_xlfn.IFNA(VLOOKUP($B226,'Resultados General'!$C$11:$CG$510,MATCH(AZ$6,'Resultados General'!$C$10:$CG$10,0),0),"")</f>
        <v>#NAME?</v>
      </c>
      <c r="BA226" s="29" t="str">
        <f t="shared" ca="1" si="251"/>
        <v/>
      </c>
      <c r="BB226" s="29" t="str">
        <f t="shared" ca="1" si="252"/>
        <v/>
      </c>
      <c r="BC226" s="29" t="e">
        <f ca="1">+_xlfn.IFNA(VLOOKUP($B226,'Resultados General'!$C$11:$CG$510,MATCH(BC$6,'Resultados General'!$C$10:$CG$10,0),0),"")</f>
        <v>#NAME?</v>
      </c>
      <c r="BD226" s="29" t="str">
        <f t="shared" ca="1" si="253"/>
        <v/>
      </c>
      <c r="BE226" s="29" t="str">
        <f t="shared" ca="1" si="254"/>
        <v/>
      </c>
      <c r="BF226" s="29" t="e">
        <f ca="1">+_xlfn.IFNA(VLOOKUP($B226,'Resultados General'!$C$11:$CG$510,MATCH(BF$6,'Resultados General'!$C$10:$CG$10,0),0),"")</f>
        <v>#NAME?</v>
      </c>
      <c r="BG226" s="29" t="str">
        <f t="shared" ca="1" si="255"/>
        <v/>
      </c>
      <c r="BH226" s="29" t="str">
        <f t="shared" ca="1" si="256"/>
        <v/>
      </c>
      <c r="BI226" s="29" t="e">
        <f ca="1">+_xlfn.IFNA(VLOOKUP($B226,'Resultados General'!$C$11:$CG$510,MATCH(BI$6,'Resultados General'!$C$10:$CG$10,0),0),"")</f>
        <v>#NAME?</v>
      </c>
      <c r="BJ226" s="29" t="str">
        <f t="shared" ca="1" si="257"/>
        <v/>
      </c>
      <c r="BK226" s="29" t="str">
        <f t="shared" ca="1" si="258"/>
        <v/>
      </c>
      <c r="BL226" s="29" t="e">
        <f ca="1">+_xlfn.IFNA(VLOOKUP($B226,'Resultados General'!$C$11:$CG$510,MATCH(BL$6,'Resultados General'!$C$10:$CG$10,0),0),"")</f>
        <v>#NAME?</v>
      </c>
      <c r="BM226" s="29" t="str">
        <f t="shared" ca="1" si="259"/>
        <v/>
      </c>
      <c r="BN226" s="29" t="str">
        <f t="shared" ca="1" si="260"/>
        <v/>
      </c>
      <c r="BO226" s="29" t="e">
        <f ca="1">+_xlfn.IFNA(VLOOKUP($B226,'Resultados General'!$C$11:$CG$510,MATCH(BO$6,'Resultados General'!$C$10:$CG$10,0),0),"")</f>
        <v>#NAME?</v>
      </c>
      <c r="BP226" s="29" t="str">
        <f t="shared" ca="1" si="261"/>
        <v/>
      </c>
      <c r="BQ226" s="29" t="str">
        <f t="shared" ca="1" si="262"/>
        <v/>
      </c>
      <c r="BR226" s="29" t="e">
        <f ca="1">+_xlfn.IFNA(VLOOKUP($B226,'Resultados General'!$C$11:$CG$510,MATCH(BR$6,'Resultados General'!$C$10:$CG$10,0),0),"")</f>
        <v>#NAME?</v>
      </c>
      <c r="BS226" s="29" t="str">
        <f t="shared" ca="1" si="263"/>
        <v/>
      </c>
      <c r="BT226" s="29" t="str">
        <f t="shared" ca="1" si="264"/>
        <v/>
      </c>
      <c r="BU226" s="29" t="e">
        <f ca="1">+_xlfn.IFNA(VLOOKUP($B226,'Resultados General'!$C$11:$CG$510,MATCH(BU$6,'Resultados General'!$C$10:$CG$10,0),0),"")</f>
        <v>#NAME?</v>
      </c>
      <c r="BV226" s="29" t="str">
        <f t="shared" ca="1" si="265"/>
        <v/>
      </c>
      <c r="BW226" s="29" t="str">
        <f t="shared" ca="1" si="266"/>
        <v/>
      </c>
      <c r="BX226" s="29" t="e">
        <f ca="1">+_xlfn.IFNA(VLOOKUP($B226,'Resultados General'!$C$11:$CG$510,MATCH(BX$6,'Resultados General'!$C$10:$CG$10,0),0),"")</f>
        <v>#NAME?</v>
      </c>
      <c r="BY226" s="29" t="str">
        <f t="shared" ca="1" si="267"/>
        <v/>
      </c>
      <c r="BZ226" s="29" t="str">
        <f t="shared" ca="1" si="268"/>
        <v/>
      </c>
      <c r="CA226" s="29" t="e">
        <f ca="1">+_xlfn.IFNA(VLOOKUP($B226,'Resultados General'!$C$11:$CG$510,MATCH(CA$6,'Resultados General'!$C$10:$CG$10,0),0),"")</f>
        <v>#NAME?</v>
      </c>
      <c r="CB226" s="29" t="str">
        <f t="shared" ca="1" si="269"/>
        <v/>
      </c>
      <c r="CC226" s="29" t="str">
        <f t="shared" ca="1" si="270"/>
        <v/>
      </c>
      <c r="CD226" s="29" t="e">
        <f ca="1">+_xlfn.IFNA(VLOOKUP($B226,'Resultados General'!$C$11:$CG$510,MATCH(CD$6,'Resultados General'!$C$10:$CG$10,0),0),"")</f>
        <v>#NAME?</v>
      </c>
      <c r="CE226" s="29" t="str">
        <f t="shared" ca="1" si="271"/>
        <v/>
      </c>
      <c r="CF226" s="29" t="str">
        <f t="shared" ca="1" si="272"/>
        <v/>
      </c>
      <c r="CG226" s="29" t="e">
        <f ca="1">+_xlfn.IFNA(VLOOKUP($B226,'Resultados General'!$C$11:$CG$510,MATCH(CG$6,'Resultados General'!$C$10:$CG$10,0),0),"")</f>
        <v>#NAME?</v>
      </c>
      <c r="CH226" s="29" t="str">
        <f t="shared" ca="1" si="273"/>
        <v/>
      </c>
      <c r="CI226" s="29" t="str">
        <f t="shared" ca="1" si="274"/>
        <v/>
      </c>
      <c r="CJ226" s="29" t="e">
        <f ca="1">+_xlfn.IFNA(VLOOKUP($B226,'Resultados General'!$C$11:$CG$510,MATCH(CJ$6,'Resultados General'!$C$10:$CG$10,0),0),"")</f>
        <v>#NAME?</v>
      </c>
      <c r="CK226" s="29" t="str">
        <f t="shared" ca="1" si="275"/>
        <v/>
      </c>
      <c r="CL226" s="29" t="str">
        <f t="shared" ca="1" si="276"/>
        <v/>
      </c>
      <c r="CM226" s="29" t="e">
        <f ca="1">+_xlfn.IFNA(VLOOKUP($B226,'Resultados General'!$C$11:$CG$510,MATCH(CM$6,'Resultados General'!$C$10:$CG$10,0),0),"")</f>
        <v>#NAME?</v>
      </c>
      <c r="CN226" s="29" t="str">
        <f t="shared" ca="1" si="277"/>
        <v/>
      </c>
      <c r="CO226" s="29" t="str">
        <f t="shared" ca="1" si="278"/>
        <v/>
      </c>
      <c r="CP226" s="29" t="e">
        <f ca="1">+_xlfn.IFNA(VLOOKUP($B226,'Resultados General'!$C$11:$CG$510,MATCH(CP$6,'Resultados General'!$C$10:$CG$10,0),0),"")</f>
        <v>#NAME?</v>
      </c>
      <c r="CQ226" s="29" t="str">
        <f t="shared" ca="1" si="279"/>
        <v/>
      </c>
      <c r="CR226" s="29" t="str">
        <f t="shared" ca="1" si="280"/>
        <v/>
      </c>
      <c r="CS226" s="29" t="e">
        <f ca="1">+_xlfn.IFNA(VLOOKUP($B226,'Resultados General'!$C$11:$CG$510,MATCH(CS$6,'Resultados General'!$C$10:$CG$10,0),0),"")</f>
        <v>#NAME?</v>
      </c>
      <c r="CT226" s="29" t="str">
        <f t="shared" ca="1" si="281"/>
        <v/>
      </c>
      <c r="CU226" s="29" t="str">
        <f t="shared" ca="1" si="282"/>
        <v/>
      </c>
      <c r="CV226" s="29" t="e">
        <f ca="1">+_xlfn.IFNA(VLOOKUP($B226,'Resultados General'!$C$11:$CG$510,MATCH(CV$6,'Resultados General'!$C$10:$CG$10,0),0),"")</f>
        <v>#NAME?</v>
      </c>
      <c r="CW226" s="29" t="str">
        <f t="shared" ca="1" si="283"/>
        <v/>
      </c>
      <c r="CX226" s="29" t="str">
        <f t="shared" ca="1" si="284"/>
        <v/>
      </c>
      <c r="CY226" s="29" t="e">
        <f ca="1">+_xlfn.IFNA(VLOOKUP($B226,'Resultados General'!$C$11:$CG$510,MATCH(CY$6,'Resultados General'!$C$10:$CG$10,0),0),"")</f>
        <v>#NAME?</v>
      </c>
      <c r="CZ226" s="29" t="str">
        <f t="shared" ca="1" si="285"/>
        <v/>
      </c>
      <c r="DA226" s="29" t="str">
        <f t="shared" ca="1" si="286"/>
        <v/>
      </c>
      <c r="DB226" s="29" t="e">
        <f ca="1">+_xlfn.IFNA(VLOOKUP($B226,'Resultados General'!$C$11:$CG$510,MATCH(DB$6,'Resultados General'!$C$10:$CG$10,0),0),"")</f>
        <v>#NAME?</v>
      </c>
      <c r="DC226" s="29" t="str">
        <f t="shared" ca="1" si="287"/>
        <v/>
      </c>
      <c r="DD226" s="29" t="str">
        <f t="shared" ca="1" si="288"/>
        <v/>
      </c>
      <c r="DE226" s="29" t="e">
        <f ca="1">+_xlfn.IFNA(VLOOKUP($B226,'Resultados General'!$C$11:$CG$510,MATCH(DE$6,'Resultados General'!$C$10:$CG$10,0),0),"")</f>
        <v>#NAME?</v>
      </c>
      <c r="DF226" s="29" t="str">
        <f t="shared" ca="1" si="289"/>
        <v/>
      </c>
      <c r="DG226" s="29" t="str">
        <f t="shared" ca="1" si="290"/>
        <v/>
      </c>
      <c r="DH226" s="29" t="e">
        <f ca="1">+_xlfn.IFNA(VLOOKUP($B226,'Resultados General'!$C$11:$CG$510,MATCH(DH$6,'Resultados General'!$C$10:$CG$10,0),0),"")</f>
        <v>#NAME?</v>
      </c>
      <c r="DI226" s="29" t="str">
        <f t="shared" ca="1" si="291"/>
        <v/>
      </c>
      <c r="DJ226" s="29" t="str">
        <f t="shared" ca="1" si="292"/>
        <v/>
      </c>
      <c r="DK226" s="29" t="e">
        <f ca="1">+_xlfn.IFNA(VLOOKUP($B226,'Resultados General'!$C$11:$CG$510,MATCH(DK$6,'Resultados General'!$C$10:$CG$10,0),0),"")</f>
        <v>#NAME?</v>
      </c>
      <c r="DL226" s="29" t="str">
        <f t="shared" ca="1" si="293"/>
        <v/>
      </c>
      <c r="DM226" s="29" t="str">
        <f t="shared" ca="1" si="294"/>
        <v/>
      </c>
      <c r="DN226" s="29" t="e">
        <f ca="1">+_xlfn.IFNA(VLOOKUP($B226,'Resultados General'!$C$11:$CG$510,MATCH(DN$6,'Resultados General'!$C$10:$CG$10,0),0),"")</f>
        <v>#NAME?</v>
      </c>
      <c r="DO226" s="29" t="str">
        <f t="shared" ca="1" si="295"/>
        <v/>
      </c>
      <c r="DP226" s="29" t="str">
        <f t="shared" ca="1" si="296"/>
        <v/>
      </c>
    </row>
    <row r="227" spans="2:120">
      <c r="B227" s="219" t="str">
        <f>+IF('Resultados General'!C230="","",'Resultados General'!C230)</f>
        <v/>
      </c>
      <c r="C227" s="134" t="e">
        <f ca="1">+_xlfn.IFNA(VLOOKUP('Distribución de puestos'!B227,'Resultados General'!$C$11:$J$510,8,0),"")</f>
        <v>#NAME?</v>
      </c>
      <c r="D227" s="135" t="e">
        <f ca="1">+_xlfn.IFNA(VLOOKUP(B227,'Resultados General'!$C$11:$L$510,10,0),"")</f>
        <v>#NAME?</v>
      </c>
      <c r="E227" s="26" t="s">
        <v>76</v>
      </c>
      <c r="F227" s="26" t="s">
        <v>76</v>
      </c>
      <c r="G227" s="135" t="str">
        <f t="shared" ca="1" si="297"/>
        <v/>
      </c>
      <c r="H227" s="135" t="str">
        <f t="shared" ca="1" si="298"/>
        <v/>
      </c>
      <c r="I227" s="219" t="str">
        <f t="shared" si="299"/>
        <v/>
      </c>
      <c r="J227" s="138"/>
      <c r="M227" s="29" t="e">
        <f ca="1">+_xlfn.IFNA(VLOOKUP($B227,'Resultados General'!$C$11:$CG$510,MATCH(M$6,'Resultados General'!$C$10:$CG$10,0),0),"")</f>
        <v>#NAME?</v>
      </c>
      <c r="N227" s="29" t="str">
        <f t="shared" ca="1" si="225"/>
        <v/>
      </c>
      <c r="O227" s="29" t="str">
        <f t="shared" ca="1" si="226"/>
        <v/>
      </c>
      <c r="P227" s="29" t="e">
        <f ca="1">+_xlfn.IFNA(VLOOKUP($B227,'Resultados General'!$C$11:$CG$510,MATCH(P$6,'Resultados General'!$C$10:$CG$10,0),0),"")</f>
        <v>#NAME?</v>
      </c>
      <c r="Q227" s="29" t="str">
        <f t="shared" ca="1" si="227"/>
        <v/>
      </c>
      <c r="R227" s="29" t="str">
        <f t="shared" ca="1" si="228"/>
        <v/>
      </c>
      <c r="S227" s="29" t="e">
        <f ca="1">+_xlfn.IFNA(VLOOKUP($B227,'Resultados General'!$C$11:$CG$510,MATCH(S$6,'Resultados General'!$C$10:$CG$10,0),0),"")</f>
        <v>#NAME?</v>
      </c>
      <c r="T227" s="29" t="str">
        <f t="shared" ca="1" si="229"/>
        <v/>
      </c>
      <c r="U227" s="29" t="str">
        <f t="shared" ca="1" si="230"/>
        <v/>
      </c>
      <c r="V227" s="29" t="e">
        <f ca="1">+_xlfn.IFNA(VLOOKUP($B227,'Resultados General'!$C$11:$CG$510,MATCH(V$6,'Resultados General'!$C$10:$CG$10,0),0),"")</f>
        <v>#NAME?</v>
      </c>
      <c r="W227" s="29" t="str">
        <f t="shared" ca="1" si="231"/>
        <v/>
      </c>
      <c r="X227" s="29" t="str">
        <f t="shared" ca="1" si="232"/>
        <v/>
      </c>
      <c r="Y227" s="29" t="e">
        <f ca="1">+_xlfn.IFNA(VLOOKUP($B227,'Resultados General'!$C$11:$CG$510,MATCH(Y$6,'Resultados General'!$C$10:$CG$10,0),0),"")</f>
        <v>#NAME?</v>
      </c>
      <c r="Z227" s="29" t="str">
        <f t="shared" ca="1" si="233"/>
        <v/>
      </c>
      <c r="AA227" s="29" t="str">
        <f t="shared" ca="1" si="234"/>
        <v/>
      </c>
      <c r="AB227" s="29" t="e">
        <f ca="1">+_xlfn.IFNA(VLOOKUP($B227,'Resultados General'!$C$11:$CG$510,MATCH(AB$6,'Resultados General'!$C$10:$CG$10,0),0),"")</f>
        <v>#NAME?</v>
      </c>
      <c r="AC227" s="29" t="str">
        <f t="shared" ca="1" si="235"/>
        <v/>
      </c>
      <c r="AD227" s="29" t="str">
        <f t="shared" ca="1" si="236"/>
        <v/>
      </c>
      <c r="AE227" s="29" t="e">
        <f ca="1">+_xlfn.IFNA(VLOOKUP($B227,'Resultados General'!$C$11:$CG$510,MATCH(AE$6,'Resultados General'!$C$10:$CG$10,0),0),"")</f>
        <v>#NAME?</v>
      </c>
      <c r="AF227" s="29" t="str">
        <f t="shared" ca="1" si="237"/>
        <v/>
      </c>
      <c r="AG227" s="29" t="str">
        <f t="shared" ca="1" si="238"/>
        <v/>
      </c>
      <c r="AH227" s="29" t="e">
        <f ca="1">+_xlfn.IFNA(VLOOKUP($B227,'Resultados General'!$C$11:$CG$510,MATCH(AH$6,'Resultados General'!$C$10:$CG$10,0),0),"")</f>
        <v>#NAME?</v>
      </c>
      <c r="AI227" s="29" t="str">
        <f t="shared" ca="1" si="239"/>
        <v/>
      </c>
      <c r="AJ227" s="29" t="str">
        <f t="shared" ca="1" si="240"/>
        <v/>
      </c>
      <c r="AK227" s="29" t="e">
        <f ca="1">+_xlfn.IFNA(VLOOKUP($B227,'Resultados General'!$C$11:$CG$510,MATCH(AK$6,'Resultados General'!$C$10:$CG$10,0),0),"")</f>
        <v>#NAME?</v>
      </c>
      <c r="AL227" s="29" t="str">
        <f t="shared" ca="1" si="241"/>
        <v/>
      </c>
      <c r="AM227" s="29" t="str">
        <f t="shared" ca="1" si="242"/>
        <v/>
      </c>
      <c r="AN227" s="29" t="e">
        <f ca="1">+_xlfn.IFNA(VLOOKUP($B227,'Resultados General'!$C$11:$CG$510,MATCH(AN$6,'Resultados General'!$C$10:$CG$10,0),0),"")</f>
        <v>#NAME?</v>
      </c>
      <c r="AO227" s="29" t="str">
        <f t="shared" ca="1" si="243"/>
        <v/>
      </c>
      <c r="AP227" s="29" t="str">
        <f t="shared" ca="1" si="244"/>
        <v/>
      </c>
      <c r="AQ227" s="29" t="e">
        <f ca="1">+_xlfn.IFNA(VLOOKUP($B227,'Resultados General'!$C$11:$CG$510,MATCH(AQ$6,'Resultados General'!$C$10:$CG$10,0),0),"")</f>
        <v>#NAME?</v>
      </c>
      <c r="AR227" s="29" t="str">
        <f t="shared" ca="1" si="245"/>
        <v/>
      </c>
      <c r="AS227" s="29" t="str">
        <f t="shared" ca="1" si="246"/>
        <v/>
      </c>
      <c r="AT227" s="29" t="e">
        <f ca="1">+_xlfn.IFNA(VLOOKUP($B227,'Resultados General'!$C$11:$CG$510,MATCH(AT$6,'Resultados General'!$C$10:$CG$10,0),0),"")</f>
        <v>#NAME?</v>
      </c>
      <c r="AU227" s="29" t="str">
        <f t="shared" ca="1" si="247"/>
        <v/>
      </c>
      <c r="AV227" s="29" t="str">
        <f t="shared" ca="1" si="248"/>
        <v/>
      </c>
      <c r="AW227" s="29" t="e">
        <f ca="1">+_xlfn.IFNA(VLOOKUP($B227,'Resultados General'!$C$11:$CG$510,MATCH(AW$6,'Resultados General'!$C$10:$CG$10,0),0),"")</f>
        <v>#NAME?</v>
      </c>
      <c r="AX227" s="29" t="str">
        <f t="shared" ca="1" si="249"/>
        <v/>
      </c>
      <c r="AY227" s="29" t="str">
        <f t="shared" ca="1" si="250"/>
        <v/>
      </c>
      <c r="AZ227" s="29" t="e">
        <f ca="1">+_xlfn.IFNA(VLOOKUP($B227,'Resultados General'!$C$11:$CG$510,MATCH(AZ$6,'Resultados General'!$C$10:$CG$10,0),0),"")</f>
        <v>#NAME?</v>
      </c>
      <c r="BA227" s="29" t="str">
        <f t="shared" ca="1" si="251"/>
        <v/>
      </c>
      <c r="BB227" s="29" t="str">
        <f t="shared" ca="1" si="252"/>
        <v/>
      </c>
      <c r="BC227" s="29" t="e">
        <f ca="1">+_xlfn.IFNA(VLOOKUP($B227,'Resultados General'!$C$11:$CG$510,MATCH(BC$6,'Resultados General'!$C$10:$CG$10,0),0),"")</f>
        <v>#NAME?</v>
      </c>
      <c r="BD227" s="29" t="str">
        <f t="shared" ca="1" si="253"/>
        <v/>
      </c>
      <c r="BE227" s="29" t="str">
        <f t="shared" ca="1" si="254"/>
        <v/>
      </c>
      <c r="BF227" s="29" t="e">
        <f ca="1">+_xlfn.IFNA(VLOOKUP($B227,'Resultados General'!$C$11:$CG$510,MATCH(BF$6,'Resultados General'!$C$10:$CG$10,0),0),"")</f>
        <v>#NAME?</v>
      </c>
      <c r="BG227" s="29" t="str">
        <f t="shared" ca="1" si="255"/>
        <v/>
      </c>
      <c r="BH227" s="29" t="str">
        <f t="shared" ca="1" si="256"/>
        <v/>
      </c>
      <c r="BI227" s="29" t="e">
        <f ca="1">+_xlfn.IFNA(VLOOKUP($B227,'Resultados General'!$C$11:$CG$510,MATCH(BI$6,'Resultados General'!$C$10:$CG$10,0),0),"")</f>
        <v>#NAME?</v>
      </c>
      <c r="BJ227" s="29" t="str">
        <f t="shared" ca="1" si="257"/>
        <v/>
      </c>
      <c r="BK227" s="29" t="str">
        <f t="shared" ca="1" si="258"/>
        <v/>
      </c>
      <c r="BL227" s="29" t="e">
        <f ca="1">+_xlfn.IFNA(VLOOKUP($B227,'Resultados General'!$C$11:$CG$510,MATCH(BL$6,'Resultados General'!$C$10:$CG$10,0),0),"")</f>
        <v>#NAME?</v>
      </c>
      <c r="BM227" s="29" t="str">
        <f t="shared" ca="1" si="259"/>
        <v/>
      </c>
      <c r="BN227" s="29" t="str">
        <f t="shared" ca="1" si="260"/>
        <v/>
      </c>
      <c r="BO227" s="29" t="e">
        <f ca="1">+_xlfn.IFNA(VLOOKUP($B227,'Resultados General'!$C$11:$CG$510,MATCH(BO$6,'Resultados General'!$C$10:$CG$10,0),0),"")</f>
        <v>#NAME?</v>
      </c>
      <c r="BP227" s="29" t="str">
        <f t="shared" ca="1" si="261"/>
        <v/>
      </c>
      <c r="BQ227" s="29" t="str">
        <f t="shared" ca="1" si="262"/>
        <v/>
      </c>
      <c r="BR227" s="29" t="e">
        <f ca="1">+_xlfn.IFNA(VLOOKUP($B227,'Resultados General'!$C$11:$CG$510,MATCH(BR$6,'Resultados General'!$C$10:$CG$10,0),0),"")</f>
        <v>#NAME?</v>
      </c>
      <c r="BS227" s="29" t="str">
        <f t="shared" ca="1" si="263"/>
        <v/>
      </c>
      <c r="BT227" s="29" t="str">
        <f t="shared" ca="1" si="264"/>
        <v/>
      </c>
      <c r="BU227" s="29" t="e">
        <f ca="1">+_xlfn.IFNA(VLOOKUP($B227,'Resultados General'!$C$11:$CG$510,MATCH(BU$6,'Resultados General'!$C$10:$CG$10,0),0),"")</f>
        <v>#NAME?</v>
      </c>
      <c r="BV227" s="29" t="str">
        <f t="shared" ca="1" si="265"/>
        <v/>
      </c>
      <c r="BW227" s="29" t="str">
        <f t="shared" ca="1" si="266"/>
        <v/>
      </c>
      <c r="BX227" s="29" t="e">
        <f ca="1">+_xlfn.IFNA(VLOOKUP($B227,'Resultados General'!$C$11:$CG$510,MATCH(BX$6,'Resultados General'!$C$10:$CG$10,0),0),"")</f>
        <v>#NAME?</v>
      </c>
      <c r="BY227" s="29" t="str">
        <f t="shared" ca="1" si="267"/>
        <v/>
      </c>
      <c r="BZ227" s="29" t="str">
        <f t="shared" ca="1" si="268"/>
        <v/>
      </c>
      <c r="CA227" s="29" t="e">
        <f ca="1">+_xlfn.IFNA(VLOOKUP($B227,'Resultados General'!$C$11:$CG$510,MATCH(CA$6,'Resultados General'!$C$10:$CG$10,0),0),"")</f>
        <v>#NAME?</v>
      </c>
      <c r="CB227" s="29" t="str">
        <f t="shared" ca="1" si="269"/>
        <v/>
      </c>
      <c r="CC227" s="29" t="str">
        <f t="shared" ca="1" si="270"/>
        <v/>
      </c>
      <c r="CD227" s="29" t="e">
        <f ca="1">+_xlfn.IFNA(VLOOKUP($B227,'Resultados General'!$C$11:$CG$510,MATCH(CD$6,'Resultados General'!$C$10:$CG$10,0),0),"")</f>
        <v>#NAME?</v>
      </c>
      <c r="CE227" s="29" t="str">
        <f t="shared" ca="1" si="271"/>
        <v/>
      </c>
      <c r="CF227" s="29" t="str">
        <f t="shared" ca="1" si="272"/>
        <v/>
      </c>
      <c r="CG227" s="29" t="e">
        <f ca="1">+_xlfn.IFNA(VLOOKUP($B227,'Resultados General'!$C$11:$CG$510,MATCH(CG$6,'Resultados General'!$C$10:$CG$10,0),0),"")</f>
        <v>#NAME?</v>
      </c>
      <c r="CH227" s="29" t="str">
        <f t="shared" ca="1" si="273"/>
        <v/>
      </c>
      <c r="CI227" s="29" t="str">
        <f t="shared" ca="1" si="274"/>
        <v/>
      </c>
      <c r="CJ227" s="29" t="e">
        <f ca="1">+_xlfn.IFNA(VLOOKUP($B227,'Resultados General'!$C$11:$CG$510,MATCH(CJ$6,'Resultados General'!$C$10:$CG$10,0),0),"")</f>
        <v>#NAME?</v>
      </c>
      <c r="CK227" s="29" t="str">
        <f t="shared" ca="1" si="275"/>
        <v/>
      </c>
      <c r="CL227" s="29" t="str">
        <f t="shared" ca="1" si="276"/>
        <v/>
      </c>
      <c r="CM227" s="29" t="e">
        <f ca="1">+_xlfn.IFNA(VLOOKUP($B227,'Resultados General'!$C$11:$CG$510,MATCH(CM$6,'Resultados General'!$C$10:$CG$10,0),0),"")</f>
        <v>#NAME?</v>
      </c>
      <c r="CN227" s="29" t="str">
        <f t="shared" ca="1" si="277"/>
        <v/>
      </c>
      <c r="CO227" s="29" t="str">
        <f t="shared" ca="1" si="278"/>
        <v/>
      </c>
      <c r="CP227" s="29" t="e">
        <f ca="1">+_xlfn.IFNA(VLOOKUP($B227,'Resultados General'!$C$11:$CG$510,MATCH(CP$6,'Resultados General'!$C$10:$CG$10,0),0),"")</f>
        <v>#NAME?</v>
      </c>
      <c r="CQ227" s="29" t="str">
        <f t="shared" ca="1" si="279"/>
        <v/>
      </c>
      <c r="CR227" s="29" t="str">
        <f t="shared" ca="1" si="280"/>
        <v/>
      </c>
      <c r="CS227" s="29" t="e">
        <f ca="1">+_xlfn.IFNA(VLOOKUP($B227,'Resultados General'!$C$11:$CG$510,MATCH(CS$6,'Resultados General'!$C$10:$CG$10,0),0),"")</f>
        <v>#NAME?</v>
      </c>
      <c r="CT227" s="29" t="str">
        <f t="shared" ca="1" si="281"/>
        <v/>
      </c>
      <c r="CU227" s="29" t="str">
        <f t="shared" ca="1" si="282"/>
        <v/>
      </c>
      <c r="CV227" s="29" t="e">
        <f ca="1">+_xlfn.IFNA(VLOOKUP($B227,'Resultados General'!$C$11:$CG$510,MATCH(CV$6,'Resultados General'!$C$10:$CG$10,0),0),"")</f>
        <v>#NAME?</v>
      </c>
      <c r="CW227" s="29" t="str">
        <f t="shared" ca="1" si="283"/>
        <v/>
      </c>
      <c r="CX227" s="29" t="str">
        <f t="shared" ca="1" si="284"/>
        <v/>
      </c>
      <c r="CY227" s="29" t="e">
        <f ca="1">+_xlfn.IFNA(VLOOKUP($B227,'Resultados General'!$C$11:$CG$510,MATCH(CY$6,'Resultados General'!$C$10:$CG$10,0),0),"")</f>
        <v>#NAME?</v>
      </c>
      <c r="CZ227" s="29" t="str">
        <f t="shared" ca="1" si="285"/>
        <v/>
      </c>
      <c r="DA227" s="29" t="str">
        <f t="shared" ca="1" si="286"/>
        <v/>
      </c>
      <c r="DB227" s="29" t="e">
        <f ca="1">+_xlfn.IFNA(VLOOKUP($B227,'Resultados General'!$C$11:$CG$510,MATCH(DB$6,'Resultados General'!$C$10:$CG$10,0),0),"")</f>
        <v>#NAME?</v>
      </c>
      <c r="DC227" s="29" t="str">
        <f t="shared" ca="1" si="287"/>
        <v/>
      </c>
      <c r="DD227" s="29" t="str">
        <f t="shared" ca="1" si="288"/>
        <v/>
      </c>
      <c r="DE227" s="29" t="e">
        <f ca="1">+_xlfn.IFNA(VLOOKUP($B227,'Resultados General'!$C$11:$CG$510,MATCH(DE$6,'Resultados General'!$C$10:$CG$10,0),0),"")</f>
        <v>#NAME?</v>
      </c>
      <c r="DF227" s="29" t="str">
        <f t="shared" ca="1" si="289"/>
        <v/>
      </c>
      <c r="DG227" s="29" t="str">
        <f t="shared" ca="1" si="290"/>
        <v/>
      </c>
      <c r="DH227" s="29" t="e">
        <f ca="1">+_xlfn.IFNA(VLOOKUP($B227,'Resultados General'!$C$11:$CG$510,MATCH(DH$6,'Resultados General'!$C$10:$CG$10,0),0),"")</f>
        <v>#NAME?</v>
      </c>
      <c r="DI227" s="29" t="str">
        <f t="shared" ca="1" si="291"/>
        <v/>
      </c>
      <c r="DJ227" s="29" t="str">
        <f t="shared" ca="1" si="292"/>
        <v/>
      </c>
      <c r="DK227" s="29" t="e">
        <f ca="1">+_xlfn.IFNA(VLOOKUP($B227,'Resultados General'!$C$11:$CG$510,MATCH(DK$6,'Resultados General'!$C$10:$CG$10,0),0),"")</f>
        <v>#NAME?</v>
      </c>
      <c r="DL227" s="29" t="str">
        <f t="shared" ca="1" si="293"/>
        <v/>
      </c>
      <c r="DM227" s="29" t="str">
        <f t="shared" ca="1" si="294"/>
        <v/>
      </c>
      <c r="DN227" s="29" t="e">
        <f ca="1">+_xlfn.IFNA(VLOOKUP($B227,'Resultados General'!$C$11:$CG$510,MATCH(DN$6,'Resultados General'!$C$10:$CG$10,0),0),"")</f>
        <v>#NAME?</v>
      </c>
      <c r="DO227" s="29" t="str">
        <f t="shared" ca="1" si="295"/>
        <v/>
      </c>
      <c r="DP227" s="29" t="str">
        <f t="shared" ca="1" si="296"/>
        <v/>
      </c>
    </row>
    <row r="228" spans="2:120">
      <c r="B228" s="219" t="str">
        <f>+IF('Resultados General'!C231="","",'Resultados General'!C231)</f>
        <v/>
      </c>
      <c r="C228" s="134" t="e">
        <f ca="1">+_xlfn.IFNA(VLOOKUP('Distribución de puestos'!B228,'Resultados General'!$C$11:$J$510,8,0),"")</f>
        <v>#NAME?</v>
      </c>
      <c r="D228" s="135" t="e">
        <f ca="1">+_xlfn.IFNA(VLOOKUP(B228,'Resultados General'!$C$11:$L$510,10,0),"")</f>
        <v>#NAME?</v>
      </c>
      <c r="E228" s="26" t="s">
        <v>76</v>
      </c>
      <c r="F228" s="26" t="s">
        <v>76</v>
      </c>
      <c r="G228" s="135" t="str">
        <f t="shared" ca="1" si="297"/>
        <v/>
      </c>
      <c r="H228" s="135" t="str">
        <f t="shared" ca="1" si="298"/>
        <v/>
      </c>
      <c r="I228" s="219" t="str">
        <f t="shared" si="299"/>
        <v/>
      </c>
      <c r="J228" s="138"/>
      <c r="M228" s="29" t="e">
        <f ca="1">+_xlfn.IFNA(VLOOKUP($B228,'Resultados General'!$C$11:$CG$510,MATCH(M$6,'Resultados General'!$C$10:$CG$10,0),0),"")</f>
        <v>#NAME?</v>
      </c>
      <c r="N228" s="29" t="str">
        <f t="shared" ca="1" si="225"/>
        <v/>
      </c>
      <c r="O228" s="29" t="str">
        <f t="shared" ca="1" si="226"/>
        <v/>
      </c>
      <c r="P228" s="29" t="e">
        <f ca="1">+_xlfn.IFNA(VLOOKUP($B228,'Resultados General'!$C$11:$CG$510,MATCH(P$6,'Resultados General'!$C$10:$CG$10,0),0),"")</f>
        <v>#NAME?</v>
      </c>
      <c r="Q228" s="29" t="str">
        <f t="shared" ca="1" si="227"/>
        <v/>
      </c>
      <c r="R228" s="29" t="str">
        <f t="shared" ca="1" si="228"/>
        <v/>
      </c>
      <c r="S228" s="29" t="e">
        <f ca="1">+_xlfn.IFNA(VLOOKUP($B228,'Resultados General'!$C$11:$CG$510,MATCH(S$6,'Resultados General'!$C$10:$CG$10,0),0),"")</f>
        <v>#NAME?</v>
      </c>
      <c r="T228" s="29" t="str">
        <f t="shared" ca="1" si="229"/>
        <v/>
      </c>
      <c r="U228" s="29" t="str">
        <f t="shared" ca="1" si="230"/>
        <v/>
      </c>
      <c r="V228" s="29" t="e">
        <f ca="1">+_xlfn.IFNA(VLOOKUP($B228,'Resultados General'!$C$11:$CG$510,MATCH(V$6,'Resultados General'!$C$10:$CG$10,0),0),"")</f>
        <v>#NAME?</v>
      </c>
      <c r="W228" s="29" t="str">
        <f t="shared" ca="1" si="231"/>
        <v/>
      </c>
      <c r="X228" s="29" t="str">
        <f t="shared" ca="1" si="232"/>
        <v/>
      </c>
      <c r="Y228" s="29" t="e">
        <f ca="1">+_xlfn.IFNA(VLOOKUP($B228,'Resultados General'!$C$11:$CG$510,MATCH(Y$6,'Resultados General'!$C$10:$CG$10,0),0),"")</f>
        <v>#NAME?</v>
      </c>
      <c r="Z228" s="29" t="str">
        <f t="shared" ca="1" si="233"/>
        <v/>
      </c>
      <c r="AA228" s="29" t="str">
        <f t="shared" ca="1" si="234"/>
        <v/>
      </c>
      <c r="AB228" s="29" t="e">
        <f ca="1">+_xlfn.IFNA(VLOOKUP($B228,'Resultados General'!$C$11:$CG$510,MATCH(AB$6,'Resultados General'!$C$10:$CG$10,0),0),"")</f>
        <v>#NAME?</v>
      </c>
      <c r="AC228" s="29" t="str">
        <f t="shared" ca="1" si="235"/>
        <v/>
      </c>
      <c r="AD228" s="29" t="str">
        <f t="shared" ca="1" si="236"/>
        <v/>
      </c>
      <c r="AE228" s="29" t="e">
        <f ca="1">+_xlfn.IFNA(VLOOKUP($B228,'Resultados General'!$C$11:$CG$510,MATCH(AE$6,'Resultados General'!$C$10:$CG$10,0),0),"")</f>
        <v>#NAME?</v>
      </c>
      <c r="AF228" s="29" t="str">
        <f t="shared" ca="1" si="237"/>
        <v/>
      </c>
      <c r="AG228" s="29" t="str">
        <f t="shared" ca="1" si="238"/>
        <v/>
      </c>
      <c r="AH228" s="29" t="e">
        <f ca="1">+_xlfn.IFNA(VLOOKUP($B228,'Resultados General'!$C$11:$CG$510,MATCH(AH$6,'Resultados General'!$C$10:$CG$10,0),0),"")</f>
        <v>#NAME?</v>
      </c>
      <c r="AI228" s="29" t="str">
        <f t="shared" ca="1" si="239"/>
        <v/>
      </c>
      <c r="AJ228" s="29" t="str">
        <f t="shared" ca="1" si="240"/>
        <v/>
      </c>
      <c r="AK228" s="29" t="e">
        <f ca="1">+_xlfn.IFNA(VLOOKUP($B228,'Resultados General'!$C$11:$CG$510,MATCH(AK$6,'Resultados General'!$C$10:$CG$10,0),0),"")</f>
        <v>#NAME?</v>
      </c>
      <c r="AL228" s="29" t="str">
        <f t="shared" ca="1" si="241"/>
        <v/>
      </c>
      <c r="AM228" s="29" t="str">
        <f t="shared" ca="1" si="242"/>
        <v/>
      </c>
      <c r="AN228" s="29" t="e">
        <f ca="1">+_xlfn.IFNA(VLOOKUP($B228,'Resultados General'!$C$11:$CG$510,MATCH(AN$6,'Resultados General'!$C$10:$CG$10,0),0),"")</f>
        <v>#NAME?</v>
      </c>
      <c r="AO228" s="29" t="str">
        <f t="shared" ca="1" si="243"/>
        <v/>
      </c>
      <c r="AP228" s="29" t="str">
        <f t="shared" ca="1" si="244"/>
        <v/>
      </c>
      <c r="AQ228" s="29" t="e">
        <f ca="1">+_xlfn.IFNA(VLOOKUP($B228,'Resultados General'!$C$11:$CG$510,MATCH(AQ$6,'Resultados General'!$C$10:$CG$10,0),0),"")</f>
        <v>#NAME?</v>
      </c>
      <c r="AR228" s="29" t="str">
        <f t="shared" ca="1" si="245"/>
        <v/>
      </c>
      <c r="AS228" s="29" t="str">
        <f t="shared" ca="1" si="246"/>
        <v/>
      </c>
      <c r="AT228" s="29" t="e">
        <f ca="1">+_xlfn.IFNA(VLOOKUP($B228,'Resultados General'!$C$11:$CG$510,MATCH(AT$6,'Resultados General'!$C$10:$CG$10,0),0),"")</f>
        <v>#NAME?</v>
      </c>
      <c r="AU228" s="29" t="str">
        <f t="shared" ca="1" si="247"/>
        <v/>
      </c>
      <c r="AV228" s="29" t="str">
        <f t="shared" ca="1" si="248"/>
        <v/>
      </c>
      <c r="AW228" s="29" t="e">
        <f ca="1">+_xlfn.IFNA(VLOOKUP($B228,'Resultados General'!$C$11:$CG$510,MATCH(AW$6,'Resultados General'!$C$10:$CG$10,0),0),"")</f>
        <v>#NAME?</v>
      </c>
      <c r="AX228" s="29" t="str">
        <f t="shared" ca="1" si="249"/>
        <v/>
      </c>
      <c r="AY228" s="29" t="str">
        <f t="shared" ca="1" si="250"/>
        <v/>
      </c>
      <c r="AZ228" s="29" t="e">
        <f ca="1">+_xlfn.IFNA(VLOOKUP($B228,'Resultados General'!$C$11:$CG$510,MATCH(AZ$6,'Resultados General'!$C$10:$CG$10,0),0),"")</f>
        <v>#NAME?</v>
      </c>
      <c r="BA228" s="29" t="str">
        <f t="shared" ca="1" si="251"/>
        <v/>
      </c>
      <c r="BB228" s="29" t="str">
        <f t="shared" ca="1" si="252"/>
        <v/>
      </c>
      <c r="BC228" s="29" t="e">
        <f ca="1">+_xlfn.IFNA(VLOOKUP($B228,'Resultados General'!$C$11:$CG$510,MATCH(BC$6,'Resultados General'!$C$10:$CG$10,0),0),"")</f>
        <v>#NAME?</v>
      </c>
      <c r="BD228" s="29" t="str">
        <f t="shared" ca="1" si="253"/>
        <v/>
      </c>
      <c r="BE228" s="29" t="str">
        <f t="shared" ca="1" si="254"/>
        <v/>
      </c>
      <c r="BF228" s="29" t="e">
        <f ca="1">+_xlfn.IFNA(VLOOKUP($B228,'Resultados General'!$C$11:$CG$510,MATCH(BF$6,'Resultados General'!$C$10:$CG$10,0),0),"")</f>
        <v>#NAME?</v>
      </c>
      <c r="BG228" s="29" t="str">
        <f t="shared" ca="1" si="255"/>
        <v/>
      </c>
      <c r="BH228" s="29" t="str">
        <f t="shared" ca="1" si="256"/>
        <v/>
      </c>
      <c r="BI228" s="29" t="e">
        <f ca="1">+_xlfn.IFNA(VLOOKUP($B228,'Resultados General'!$C$11:$CG$510,MATCH(BI$6,'Resultados General'!$C$10:$CG$10,0),0),"")</f>
        <v>#NAME?</v>
      </c>
      <c r="BJ228" s="29" t="str">
        <f t="shared" ca="1" si="257"/>
        <v/>
      </c>
      <c r="BK228" s="29" t="str">
        <f t="shared" ca="1" si="258"/>
        <v/>
      </c>
      <c r="BL228" s="29" t="e">
        <f ca="1">+_xlfn.IFNA(VLOOKUP($B228,'Resultados General'!$C$11:$CG$510,MATCH(BL$6,'Resultados General'!$C$10:$CG$10,0),0),"")</f>
        <v>#NAME?</v>
      </c>
      <c r="BM228" s="29" t="str">
        <f t="shared" ca="1" si="259"/>
        <v/>
      </c>
      <c r="BN228" s="29" t="str">
        <f t="shared" ca="1" si="260"/>
        <v/>
      </c>
      <c r="BO228" s="29" t="e">
        <f ca="1">+_xlfn.IFNA(VLOOKUP($B228,'Resultados General'!$C$11:$CG$510,MATCH(BO$6,'Resultados General'!$C$10:$CG$10,0),0),"")</f>
        <v>#NAME?</v>
      </c>
      <c r="BP228" s="29" t="str">
        <f t="shared" ca="1" si="261"/>
        <v/>
      </c>
      <c r="BQ228" s="29" t="str">
        <f t="shared" ca="1" si="262"/>
        <v/>
      </c>
      <c r="BR228" s="29" t="e">
        <f ca="1">+_xlfn.IFNA(VLOOKUP($B228,'Resultados General'!$C$11:$CG$510,MATCH(BR$6,'Resultados General'!$C$10:$CG$10,0),0),"")</f>
        <v>#NAME?</v>
      </c>
      <c r="BS228" s="29" t="str">
        <f t="shared" ca="1" si="263"/>
        <v/>
      </c>
      <c r="BT228" s="29" t="str">
        <f t="shared" ca="1" si="264"/>
        <v/>
      </c>
      <c r="BU228" s="29" t="e">
        <f ca="1">+_xlfn.IFNA(VLOOKUP($B228,'Resultados General'!$C$11:$CG$510,MATCH(BU$6,'Resultados General'!$C$10:$CG$10,0),0),"")</f>
        <v>#NAME?</v>
      </c>
      <c r="BV228" s="29" t="str">
        <f t="shared" ca="1" si="265"/>
        <v/>
      </c>
      <c r="BW228" s="29" t="str">
        <f t="shared" ca="1" si="266"/>
        <v/>
      </c>
      <c r="BX228" s="29" t="e">
        <f ca="1">+_xlfn.IFNA(VLOOKUP($B228,'Resultados General'!$C$11:$CG$510,MATCH(BX$6,'Resultados General'!$C$10:$CG$10,0),0),"")</f>
        <v>#NAME?</v>
      </c>
      <c r="BY228" s="29" t="str">
        <f t="shared" ca="1" si="267"/>
        <v/>
      </c>
      <c r="BZ228" s="29" t="str">
        <f t="shared" ca="1" si="268"/>
        <v/>
      </c>
      <c r="CA228" s="29" t="e">
        <f ca="1">+_xlfn.IFNA(VLOOKUP($B228,'Resultados General'!$C$11:$CG$510,MATCH(CA$6,'Resultados General'!$C$10:$CG$10,0),0),"")</f>
        <v>#NAME?</v>
      </c>
      <c r="CB228" s="29" t="str">
        <f t="shared" ca="1" si="269"/>
        <v/>
      </c>
      <c r="CC228" s="29" t="str">
        <f t="shared" ca="1" si="270"/>
        <v/>
      </c>
      <c r="CD228" s="29" t="e">
        <f ca="1">+_xlfn.IFNA(VLOOKUP($B228,'Resultados General'!$C$11:$CG$510,MATCH(CD$6,'Resultados General'!$C$10:$CG$10,0),0),"")</f>
        <v>#NAME?</v>
      </c>
      <c r="CE228" s="29" t="str">
        <f t="shared" ca="1" si="271"/>
        <v/>
      </c>
      <c r="CF228" s="29" t="str">
        <f t="shared" ca="1" si="272"/>
        <v/>
      </c>
      <c r="CG228" s="29" t="e">
        <f ca="1">+_xlfn.IFNA(VLOOKUP($B228,'Resultados General'!$C$11:$CG$510,MATCH(CG$6,'Resultados General'!$C$10:$CG$10,0),0),"")</f>
        <v>#NAME?</v>
      </c>
      <c r="CH228" s="29" t="str">
        <f t="shared" ca="1" si="273"/>
        <v/>
      </c>
      <c r="CI228" s="29" t="str">
        <f t="shared" ca="1" si="274"/>
        <v/>
      </c>
      <c r="CJ228" s="29" t="e">
        <f ca="1">+_xlfn.IFNA(VLOOKUP($B228,'Resultados General'!$C$11:$CG$510,MATCH(CJ$6,'Resultados General'!$C$10:$CG$10,0),0),"")</f>
        <v>#NAME?</v>
      </c>
      <c r="CK228" s="29" t="str">
        <f t="shared" ca="1" si="275"/>
        <v/>
      </c>
      <c r="CL228" s="29" t="str">
        <f t="shared" ca="1" si="276"/>
        <v/>
      </c>
      <c r="CM228" s="29" t="e">
        <f ca="1">+_xlfn.IFNA(VLOOKUP($B228,'Resultados General'!$C$11:$CG$510,MATCH(CM$6,'Resultados General'!$C$10:$CG$10,0),0),"")</f>
        <v>#NAME?</v>
      </c>
      <c r="CN228" s="29" t="str">
        <f t="shared" ca="1" si="277"/>
        <v/>
      </c>
      <c r="CO228" s="29" t="str">
        <f t="shared" ca="1" si="278"/>
        <v/>
      </c>
      <c r="CP228" s="29" t="e">
        <f ca="1">+_xlfn.IFNA(VLOOKUP($B228,'Resultados General'!$C$11:$CG$510,MATCH(CP$6,'Resultados General'!$C$10:$CG$10,0),0),"")</f>
        <v>#NAME?</v>
      </c>
      <c r="CQ228" s="29" t="str">
        <f t="shared" ca="1" si="279"/>
        <v/>
      </c>
      <c r="CR228" s="29" t="str">
        <f t="shared" ca="1" si="280"/>
        <v/>
      </c>
      <c r="CS228" s="29" t="e">
        <f ca="1">+_xlfn.IFNA(VLOOKUP($B228,'Resultados General'!$C$11:$CG$510,MATCH(CS$6,'Resultados General'!$C$10:$CG$10,0),0),"")</f>
        <v>#NAME?</v>
      </c>
      <c r="CT228" s="29" t="str">
        <f t="shared" ca="1" si="281"/>
        <v/>
      </c>
      <c r="CU228" s="29" t="str">
        <f t="shared" ca="1" si="282"/>
        <v/>
      </c>
      <c r="CV228" s="29" t="e">
        <f ca="1">+_xlfn.IFNA(VLOOKUP($B228,'Resultados General'!$C$11:$CG$510,MATCH(CV$6,'Resultados General'!$C$10:$CG$10,0),0),"")</f>
        <v>#NAME?</v>
      </c>
      <c r="CW228" s="29" t="str">
        <f t="shared" ca="1" si="283"/>
        <v/>
      </c>
      <c r="CX228" s="29" t="str">
        <f t="shared" ca="1" si="284"/>
        <v/>
      </c>
      <c r="CY228" s="29" t="e">
        <f ca="1">+_xlfn.IFNA(VLOOKUP($B228,'Resultados General'!$C$11:$CG$510,MATCH(CY$6,'Resultados General'!$C$10:$CG$10,0),0),"")</f>
        <v>#NAME?</v>
      </c>
      <c r="CZ228" s="29" t="str">
        <f t="shared" ca="1" si="285"/>
        <v/>
      </c>
      <c r="DA228" s="29" t="str">
        <f t="shared" ca="1" si="286"/>
        <v/>
      </c>
      <c r="DB228" s="29" t="e">
        <f ca="1">+_xlfn.IFNA(VLOOKUP($B228,'Resultados General'!$C$11:$CG$510,MATCH(DB$6,'Resultados General'!$C$10:$CG$10,0),0),"")</f>
        <v>#NAME?</v>
      </c>
      <c r="DC228" s="29" t="str">
        <f t="shared" ca="1" si="287"/>
        <v/>
      </c>
      <c r="DD228" s="29" t="str">
        <f t="shared" ca="1" si="288"/>
        <v/>
      </c>
      <c r="DE228" s="29" t="e">
        <f ca="1">+_xlfn.IFNA(VLOOKUP($B228,'Resultados General'!$C$11:$CG$510,MATCH(DE$6,'Resultados General'!$C$10:$CG$10,0),0),"")</f>
        <v>#NAME?</v>
      </c>
      <c r="DF228" s="29" t="str">
        <f t="shared" ca="1" si="289"/>
        <v/>
      </c>
      <c r="DG228" s="29" t="str">
        <f t="shared" ca="1" si="290"/>
        <v/>
      </c>
      <c r="DH228" s="29" t="e">
        <f ca="1">+_xlfn.IFNA(VLOOKUP($B228,'Resultados General'!$C$11:$CG$510,MATCH(DH$6,'Resultados General'!$C$10:$CG$10,0),0),"")</f>
        <v>#NAME?</v>
      </c>
      <c r="DI228" s="29" t="str">
        <f t="shared" ca="1" si="291"/>
        <v/>
      </c>
      <c r="DJ228" s="29" t="str">
        <f t="shared" ca="1" si="292"/>
        <v/>
      </c>
      <c r="DK228" s="29" t="e">
        <f ca="1">+_xlfn.IFNA(VLOOKUP($B228,'Resultados General'!$C$11:$CG$510,MATCH(DK$6,'Resultados General'!$C$10:$CG$10,0),0),"")</f>
        <v>#NAME?</v>
      </c>
      <c r="DL228" s="29" t="str">
        <f t="shared" ca="1" si="293"/>
        <v/>
      </c>
      <c r="DM228" s="29" t="str">
        <f t="shared" ca="1" si="294"/>
        <v/>
      </c>
      <c r="DN228" s="29" t="e">
        <f ca="1">+_xlfn.IFNA(VLOOKUP($B228,'Resultados General'!$C$11:$CG$510,MATCH(DN$6,'Resultados General'!$C$10:$CG$10,0),0),"")</f>
        <v>#NAME?</v>
      </c>
      <c r="DO228" s="29" t="str">
        <f t="shared" ca="1" si="295"/>
        <v/>
      </c>
      <c r="DP228" s="29" t="str">
        <f t="shared" ca="1" si="296"/>
        <v/>
      </c>
    </row>
    <row r="229" spans="2:120">
      <c r="B229" s="219" t="str">
        <f>+IF('Resultados General'!C232="","",'Resultados General'!C232)</f>
        <v/>
      </c>
      <c r="C229" s="134" t="e">
        <f ca="1">+_xlfn.IFNA(VLOOKUP('Distribución de puestos'!B229,'Resultados General'!$C$11:$J$510,8,0),"")</f>
        <v>#NAME?</v>
      </c>
      <c r="D229" s="135" t="e">
        <f ca="1">+_xlfn.IFNA(VLOOKUP(B229,'Resultados General'!$C$11:$L$510,10,0),"")</f>
        <v>#NAME?</v>
      </c>
      <c r="E229" s="26" t="s">
        <v>76</v>
      </c>
      <c r="F229" s="26" t="s">
        <v>76</v>
      </c>
      <c r="G229" s="135" t="str">
        <f t="shared" ca="1" si="297"/>
        <v/>
      </c>
      <c r="H229" s="135" t="str">
        <f t="shared" ca="1" si="298"/>
        <v/>
      </c>
      <c r="I229" s="219" t="str">
        <f t="shared" si="299"/>
        <v/>
      </c>
      <c r="J229" s="138"/>
      <c r="M229" s="29" t="e">
        <f ca="1">+_xlfn.IFNA(VLOOKUP($B229,'Resultados General'!$C$11:$CG$510,MATCH(M$6,'Resultados General'!$C$10:$CG$10,0),0),"")</f>
        <v>#NAME?</v>
      </c>
      <c r="N229" s="29" t="str">
        <f t="shared" ca="1" si="225"/>
        <v/>
      </c>
      <c r="O229" s="29" t="str">
        <f t="shared" ca="1" si="226"/>
        <v/>
      </c>
      <c r="P229" s="29" t="e">
        <f ca="1">+_xlfn.IFNA(VLOOKUP($B229,'Resultados General'!$C$11:$CG$510,MATCH(P$6,'Resultados General'!$C$10:$CG$10,0),0),"")</f>
        <v>#NAME?</v>
      </c>
      <c r="Q229" s="29" t="str">
        <f t="shared" ca="1" si="227"/>
        <v/>
      </c>
      <c r="R229" s="29" t="str">
        <f t="shared" ca="1" si="228"/>
        <v/>
      </c>
      <c r="S229" s="29" t="e">
        <f ca="1">+_xlfn.IFNA(VLOOKUP($B229,'Resultados General'!$C$11:$CG$510,MATCH(S$6,'Resultados General'!$C$10:$CG$10,0),0),"")</f>
        <v>#NAME?</v>
      </c>
      <c r="T229" s="29" t="str">
        <f t="shared" ca="1" si="229"/>
        <v/>
      </c>
      <c r="U229" s="29" t="str">
        <f t="shared" ca="1" si="230"/>
        <v/>
      </c>
      <c r="V229" s="29" t="e">
        <f ca="1">+_xlfn.IFNA(VLOOKUP($B229,'Resultados General'!$C$11:$CG$510,MATCH(V$6,'Resultados General'!$C$10:$CG$10,0),0),"")</f>
        <v>#NAME?</v>
      </c>
      <c r="W229" s="29" t="str">
        <f t="shared" ca="1" si="231"/>
        <v/>
      </c>
      <c r="X229" s="29" t="str">
        <f t="shared" ca="1" si="232"/>
        <v/>
      </c>
      <c r="Y229" s="29" t="e">
        <f ca="1">+_xlfn.IFNA(VLOOKUP($B229,'Resultados General'!$C$11:$CG$510,MATCH(Y$6,'Resultados General'!$C$10:$CG$10,0),0),"")</f>
        <v>#NAME?</v>
      </c>
      <c r="Z229" s="29" t="str">
        <f t="shared" ca="1" si="233"/>
        <v/>
      </c>
      <c r="AA229" s="29" t="str">
        <f t="shared" ca="1" si="234"/>
        <v/>
      </c>
      <c r="AB229" s="29" t="e">
        <f ca="1">+_xlfn.IFNA(VLOOKUP($B229,'Resultados General'!$C$11:$CG$510,MATCH(AB$6,'Resultados General'!$C$10:$CG$10,0),0),"")</f>
        <v>#NAME?</v>
      </c>
      <c r="AC229" s="29" t="str">
        <f t="shared" ca="1" si="235"/>
        <v/>
      </c>
      <c r="AD229" s="29" t="str">
        <f t="shared" ca="1" si="236"/>
        <v/>
      </c>
      <c r="AE229" s="29" t="e">
        <f ca="1">+_xlfn.IFNA(VLOOKUP($B229,'Resultados General'!$C$11:$CG$510,MATCH(AE$6,'Resultados General'!$C$10:$CG$10,0),0),"")</f>
        <v>#NAME?</v>
      </c>
      <c r="AF229" s="29" t="str">
        <f t="shared" ca="1" si="237"/>
        <v/>
      </c>
      <c r="AG229" s="29" t="str">
        <f t="shared" ca="1" si="238"/>
        <v/>
      </c>
      <c r="AH229" s="29" t="e">
        <f ca="1">+_xlfn.IFNA(VLOOKUP($B229,'Resultados General'!$C$11:$CG$510,MATCH(AH$6,'Resultados General'!$C$10:$CG$10,0),0),"")</f>
        <v>#NAME?</v>
      </c>
      <c r="AI229" s="29" t="str">
        <f t="shared" ca="1" si="239"/>
        <v/>
      </c>
      <c r="AJ229" s="29" t="str">
        <f t="shared" ca="1" si="240"/>
        <v/>
      </c>
      <c r="AK229" s="29" t="e">
        <f ca="1">+_xlfn.IFNA(VLOOKUP($B229,'Resultados General'!$C$11:$CG$510,MATCH(AK$6,'Resultados General'!$C$10:$CG$10,0),0),"")</f>
        <v>#NAME?</v>
      </c>
      <c r="AL229" s="29" t="str">
        <f t="shared" ca="1" si="241"/>
        <v/>
      </c>
      <c r="AM229" s="29" t="str">
        <f t="shared" ca="1" si="242"/>
        <v/>
      </c>
      <c r="AN229" s="29" t="e">
        <f ca="1">+_xlfn.IFNA(VLOOKUP($B229,'Resultados General'!$C$11:$CG$510,MATCH(AN$6,'Resultados General'!$C$10:$CG$10,0),0),"")</f>
        <v>#NAME?</v>
      </c>
      <c r="AO229" s="29" t="str">
        <f t="shared" ca="1" si="243"/>
        <v/>
      </c>
      <c r="AP229" s="29" t="str">
        <f t="shared" ca="1" si="244"/>
        <v/>
      </c>
      <c r="AQ229" s="29" t="e">
        <f ca="1">+_xlfn.IFNA(VLOOKUP($B229,'Resultados General'!$C$11:$CG$510,MATCH(AQ$6,'Resultados General'!$C$10:$CG$10,0),0),"")</f>
        <v>#NAME?</v>
      </c>
      <c r="AR229" s="29" t="str">
        <f t="shared" ca="1" si="245"/>
        <v/>
      </c>
      <c r="AS229" s="29" t="str">
        <f t="shared" ca="1" si="246"/>
        <v/>
      </c>
      <c r="AT229" s="29" t="e">
        <f ca="1">+_xlfn.IFNA(VLOOKUP($B229,'Resultados General'!$C$11:$CG$510,MATCH(AT$6,'Resultados General'!$C$10:$CG$10,0),0),"")</f>
        <v>#NAME?</v>
      </c>
      <c r="AU229" s="29" t="str">
        <f t="shared" ca="1" si="247"/>
        <v/>
      </c>
      <c r="AV229" s="29" t="str">
        <f t="shared" ca="1" si="248"/>
        <v/>
      </c>
      <c r="AW229" s="29" t="e">
        <f ca="1">+_xlfn.IFNA(VLOOKUP($B229,'Resultados General'!$C$11:$CG$510,MATCH(AW$6,'Resultados General'!$C$10:$CG$10,0),0),"")</f>
        <v>#NAME?</v>
      </c>
      <c r="AX229" s="29" t="str">
        <f t="shared" ca="1" si="249"/>
        <v/>
      </c>
      <c r="AY229" s="29" t="str">
        <f t="shared" ca="1" si="250"/>
        <v/>
      </c>
      <c r="AZ229" s="29" t="e">
        <f ca="1">+_xlfn.IFNA(VLOOKUP($B229,'Resultados General'!$C$11:$CG$510,MATCH(AZ$6,'Resultados General'!$C$10:$CG$10,0),0),"")</f>
        <v>#NAME?</v>
      </c>
      <c r="BA229" s="29" t="str">
        <f t="shared" ca="1" si="251"/>
        <v/>
      </c>
      <c r="BB229" s="29" t="str">
        <f t="shared" ca="1" si="252"/>
        <v/>
      </c>
      <c r="BC229" s="29" t="e">
        <f ca="1">+_xlfn.IFNA(VLOOKUP($B229,'Resultados General'!$C$11:$CG$510,MATCH(BC$6,'Resultados General'!$C$10:$CG$10,0),0),"")</f>
        <v>#NAME?</v>
      </c>
      <c r="BD229" s="29" t="str">
        <f t="shared" ca="1" si="253"/>
        <v/>
      </c>
      <c r="BE229" s="29" t="str">
        <f t="shared" ca="1" si="254"/>
        <v/>
      </c>
      <c r="BF229" s="29" t="e">
        <f ca="1">+_xlfn.IFNA(VLOOKUP($B229,'Resultados General'!$C$11:$CG$510,MATCH(BF$6,'Resultados General'!$C$10:$CG$10,0),0),"")</f>
        <v>#NAME?</v>
      </c>
      <c r="BG229" s="29" t="str">
        <f t="shared" ca="1" si="255"/>
        <v/>
      </c>
      <c r="BH229" s="29" t="str">
        <f t="shared" ca="1" si="256"/>
        <v/>
      </c>
      <c r="BI229" s="29" t="e">
        <f ca="1">+_xlfn.IFNA(VLOOKUP($B229,'Resultados General'!$C$11:$CG$510,MATCH(BI$6,'Resultados General'!$C$10:$CG$10,0),0),"")</f>
        <v>#NAME?</v>
      </c>
      <c r="BJ229" s="29" t="str">
        <f t="shared" ca="1" si="257"/>
        <v/>
      </c>
      <c r="BK229" s="29" t="str">
        <f t="shared" ca="1" si="258"/>
        <v/>
      </c>
      <c r="BL229" s="29" t="e">
        <f ca="1">+_xlfn.IFNA(VLOOKUP($B229,'Resultados General'!$C$11:$CG$510,MATCH(BL$6,'Resultados General'!$C$10:$CG$10,0),0),"")</f>
        <v>#NAME?</v>
      </c>
      <c r="BM229" s="29" t="str">
        <f t="shared" ca="1" si="259"/>
        <v/>
      </c>
      <c r="BN229" s="29" t="str">
        <f t="shared" ca="1" si="260"/>
        <v/>
      </c>
      <c r="BO229" s="29" t="e">
        <f ca="1">+_xlfn.IFNA(VLOOKUP($B229,'Resultados General'!$C$11:$CG$510,MATCH(BO$6,'Resultados General'!$C$10:$CG$10,0),0),"")</f>
        <v>#NAME?</v>
      </c>
      <c r="BP229" s="29" t="str">
        <f t="shared" ca="1" si="261"/>
        <v/>
      </c>
      <c r="BQ229" s="29" t="str">
        <f t="shared" ca="1" si="262"/>
        <v/>
      </c>
      <c r="BR229" s="29" t="e">
        <f ca="1">+_xlfn.IFNA(VLOOKUP($B229,'Resultados General'!$C$11:$CG$510,MATCH(BR$6,'Resultados General'!$C$10:$CG$10,0),0),"")</f>
        <v>#NAME?</v>
      </c>
      <c r="BS229" s="29" t="str">
        <f t="shared" ca="1" si="263"/>
        <v/>
      </c>
      <c r="BT229" s="29" t="str">
        <f t="shared" ca="1" si="264"/>
        <v/>
      </c>
      <c r="BU229" s="29" t="e">
        <f ca="1">+_xlfn.IFNA(VLOOKUP($B229,'Resultados General'!$C$11:$CG$510,MATCH(BU$6,'Resultados General'!$C$10:$CG$10,0),0),"")</f>
        <v>#NAME?</v>
      </c>
      <c r="BV229" s="29" t="str">
        <f t="shared" ca="1" si="265"/>
        <v/>
      </c>
      <c r="BW229" s="29" t="str">
        <f t="shared" ca="1" si="266"/>
        <v/>
      </c>
      <c r="BX229" s="29" t="e">
        <f ca="1">+_xlfn.IFNA(VLOOKUP($B229,'Resultados General'!$C$11:$CG$510,MATCH(BX$6,'Resultados General'!$C$10:$CG$10,0),0),"")</f>
        <v>#NAME?</v>
      </c>
      <c r="BY229" s="29" t="str">
        <f t="shared" ca="1" si="267"/>
        <v/>
      </c>
      <c r="BZ229" s="29" t="str">
        <f t="shared" ca="1" si="268"/>
        <v/>
      </c>
      <c r="CA229" s="29" t="e">
        <f ca="1">+_xlfn.IFNA(VLOOKUP($B229,'Resultados General'!$C$11:$CG$510,MATCH(CA$6,'Resultados General'!$C$10:$CG$10,0),0),"")</f>
        <v>#NAME?</v>
      </c>
      <c r="CB229" s="29" t="str">
        <f t="shared" ca="1" si="269"/>
        <v/>
      </c>
      <c r="CC229" s="29" t="str">
        <f t="shared" ca="1" si="270"/>
        <v/>
      </c>
      <c r="CD229" s="29" t="e">
        <f ca="1">+_xlfn.IFNA(VLOOKUP($B229,'Resultados General'!$C$11:$CG$510,MATCH(CD$6,'Resultados General'!$C$10:$CG$10,0),0),"")</f>
        <v>#NAME?</v>
      </c>
      <c r="CE229" s="29" t="str">
        <f t="shared" ca="1" si="271"/>
        <v/>
      </c>
      <c r="CF229" s="29" t="str">
        <f t="shared" ca="1" si="272"/>
        <v/>
      </c>
      <c r="CG229" s="29" t="e">
        <f ca="1">+_xlfn.IFNA(VLOOKUP($B229,'Resultados General'!$C$11:$CG$510,MATCH(CG$6,'Resultados General'!$C$10:$CG$10,0),0),"")</f>
        <v>#NAME?</v>
      </c>
      <c r="CH229" s="29" t="str">
        <f t="shared" ca="1" si="273"/>
        <v/>
      </c>
      <c r="CI229" s="29" t="str">
        <f t="shared" ca="1" si="274"/>
        <v/>
      </c>
      <c r="CJ229" s="29" t="e">
        <f ca="1">+_xlfn.IFNA(VLOOKUP($B229,'Resultados General'!$C$11:$CG$510,MATCH(CJ$6,'Resultados General'!$C$10:$CG$10,0),0),"")</f>
        <v>#NAME?</v>
      </c>
      <c r="CK229" s="29" t="str">
        <f t="shared" ca="1" si="275"/>
        <v/>
      </c>
      <c r="CL229" s="29" t="str">
        <f t="shared" ca="1" si="276"/>
        <v/>
      </c>
      <c r="CM229" s="29" t="e">
        <f ca="1">+_xlfn.IFNA(VLOOKUP($B229,'Resultados General'!$C$11:$CG$510,MATCH(CM$6,'Resultados General'!$C$10:$CG$10,0),0),"")</f>
        <v>#NAME?</v>
      </c>
      <c r="CN229" s="29" t="str">
        <f t="shared" ca="1" si="277"/>
        <v/>
      </c>
      <c r="CO229" s="29" t="str">
        <f t="shared" ca="1" si="278"/>
        <v/>
      </c>
      <c r="CP229" s="29" t="e">
        <f ca="1">+_xlfn.IFNA(VLOOKUP($B229,'Resultados General'!$C$11:$CG$510,MATCH(CP$6,'Resultados General'!$C$10:$CG$10,0),0),"")</f>
        <v>#NAME?</v>
      </c>
      <c r="CQ229" s="29" t="str">
        <f t="shared" ca="1" si="279"/>
        <v/>
      </c>
      <c r="CR229" s="29" t="str">
        <f t="shared" ca="1" si="280"/>
        <v/>
      </c>
      <c r="CS229" s="29" t="e">
        <f ca="1">+_xlfn.IFNA(VLOOKUP($B229,'Resultados General'!$C$11:$CG$510,MATCH(CS$6,'Resultados General'!$C$10:$CG$10,0),0),"")</f>
        <v>#NAME?</v>
      </c>
      <c r="CT229" s="29" t="str">
        <f t="shared" ca="1" si="281"/>
        <v/>
      </c>
      <c r="CU229" s="29" t="str">
        <f t="shared" ca="1" si="282"/>
        <v/>
      </c>
      <c r="CV229" s="29" t="e">
        <f ca="1">+_xlfn.IFNA(VLOOKUP($B229,'Resultados General'!$C$11:$CG$510,MATCH(CV$6,'Resultados General'!$C$10:$CG$10,0),0),"")</f>
        <v>#NAME?</v>
      </c>
      <c r="CW229" s="29" t="str">
        <f t="shared" ca="1" si="283"/>
        <v/>
      </c>
      <c r="CX229" s="29" t="str">
        <f t="shared" ca="1" si="284"/>
        <v/>
      </c>
      <c r="CY229" s="29" t="e">
        <f ca="1">+_xlfn.IFNA(VLOOKUP($B229,'Resultados General'!$C$11:$CG$510,MATCH(CY$6,'Resultados General'!$C$10:$CG$10,0),0),"")</f>
        <v>#NAME?</v>
      </c>
      <c r="CZ229" s="29" t="str">
        <f t="shared" ca="1" si="285"/>
        <v/>
      </c>
      <c r="DA229" s="29" t="str">
        <f t="shared" ca="1" si="286"/>
        <v/>
      </c>
      <c r="DB229" s="29" t="e">
        <f ca="1">+_xlfn.IFNA(VLOOKUP($B229,'Resultados General'!$C$11:$CG$510,MATCH(DB$6,'Resultados General'!$C$10:$CG$10,0),0),"")</f>
        <v>#NAME?</v>
      </c>
      <c r="DC229" s="29" t="str">
        <f t="shared" ca="1" si="287"/>
        <v/>
      </c>
      <c r="DD229" s="29" t="str">
        <f t="shared" ca="1" si="288"/>
        <v/>
      </c>
      <c r="DE229" s="29" t="e">
        <f ca="1">+_xlfn.IFNA(VLOOKUP($B229,'Resultados General'!$C$11:$CG$510,MATCH(DE$6,'Resultados General'!$C$10:$CG$10,0),0),"")</f>
        <v>#NAME?</v>
      </c>
      <c r="DF229" s="29" t="str">
        <f t="shared" ca="1" si="289"/>
        <v/>
      </c>
      <c r="DG229" s="29" t="str">
        <f t="shared" ca="1" si="290"/>
        <v/>
      </c>
      <c r="DH229" s="29" t="e">
        <f ca="1">+_xlfn.IFNA(VLOOKUP($B229,'Resultados General'!$C$11:$CG$510,MATCH(DH$6,'Resultados General'!$C$10:$CG$10,0),0),"")</f>
        <v>#NAME?</v>
      </c>
      <c r="DI229" s="29" t="str">
        <f t="shared" ca="1" si="291"/>
        <v/>
      </c>
      <c r="DJ229" s="29" t="str">
        <f t="shared" ca="1" si="292"/>
        <v/>
      </c>
      <c r="DK229" s="29" t="e">
        <f ca="1">+_xlfn.IFNA(VLOOKUP($B229,'Resultados General'!$C$11:$CG$510,MATCH(DK$6,'Resultados General'!$C$10:$CG$10,0),0),"")</f>
        <v>#NAME?</v>
      </c>
      <c r="DL229" s="29" t="str">
        <f t="shared" ca="1" si="293"/>
        <v/>
      </c>
      <c r="DM229" s="29" t="str">
        <f t="shared" ca="1" si="294"/>
        <v/>
      </c>
      <c r="DN229" s="29" t="e">
        <f ca="1">+_xlfn.IFNA(VLOOKUP($B229,'Resultados General'!$C$11:$CG$510,MATCH(DN$6,'Resultados General'!$C$10:$CG$10,0),0),"")</f>
        <v>#NAME?</v>
      </c>
      <c r="DO229" s="29" t="str">
        <f t="shared" ca="1" si="295"/>
        <v/>
      </c>
      <c r="DP229" s="29" t="str">
        <f t="shared" ca="1" si="296"/>
        <v/>
      </c>
    </row>
    <row r="230" spans="2:120">
      <c r="B230" s="219" t="str">
        <f>+IF('Resultados General'!C233="","",'Resultados General'!C233)</f>
        <v/>
      </c>
      <c r="C230" s="134" t="e">
        <f ca="1">+_xlfn.IFNA(VLOOKUP('Distribución de puestos'!B230,'Resultados General'!$C$11:$J$510,8,0),"")</f>
        <v>#NAME?</v>
      </c>
      <c r="D230" s="135" t="e">
        <f ca="1">+_xlfn.IFNA(VLOOKUP(B230,'Resultados General'!$C$11:$L$510,10,0),"")</f>
        <v>#NAME?</v>
      </c>
      <c r="E230" s="26" t="s">
        <v>76</v>
      </c>
      <c r="F230" s="26" t="s">
        <v>76</v>
      </c>
      <c r="G230" s="135" t="str">
        <f t="shared" ca="1" si="297"/>
        <v/>
      </c>
      <c r="H230" s="135" t="str">
        <f t="shared" ca="1" si="298"/>
        <v/>
      </c>
      <c r="I230" s="219" t="str">
        <f t="shared" si="299"/>
        <v/>
      </c>
      <c r="J230" s="138"/>
      <c r="M230" s="29" t="e">
        <f ca="1">+_xlfn.IFNA(VLOOKUP($B230,'Resultados General'!$C$11:$CG$510,MATCH(M$6,'Resultados General'!$C$10:$CG$10,0),0),"")</f>
        <v>#NAME?</v>
      </c>
      <c r="N230" s="29" t="str">
        <f t="shared" ca="1" si="225"/>
        <v/>
      </c>
      <c r="O230" s="29" t="str">
        <f t="shared" ca="1" si="226"/>
        <v/>
      </c>
      <c r="P230" s="29" t="e">
        <f ca="1">+_xlfn.IFNA(VLOOKUP($B230,'Resultados General'!$C$11:$CG$510,MATCH(P$6,'Resultados General'!$C$10:$CG$10,0),0),"")</f>
        <v>#NAME?</v>
      </c>
      <c r="Q230" s="29" t="str">
        <f t="shared" ca="1" si="227"/>
        <v/>
      </c>
      <c r="R230" s="29" t="str">
        <f t="shared" ca="1" si="228"/>
        <v/>
      </c>
      <c r="S230" s="29" t="e">
        <f ca="1">+_xlfn.IFNA(VLOOKUP($B230,'Resultados General'!$C$11:$CG$510,MATCH(S$6,'Resultados General'!$C$10:$CG$10,0),0),"")</f>
        <v>#NAME?</v>
      </c>
      <c r="T230" s="29" t="str">
        <f t="shared" ca="1" si="229"/>
        <v/>
      </c>
      <c r="U230" s="29" t="str">
        <f t="shared" ca="1" si="230"/>
        <v/>
      </c>
      <c r="V230" s="29" t="e">
        <f ca="1">+_xlfn.IFNA(VLOOKUP($B230,'Resultados General'!$C$11:$CG$510,MATCH(V$6,'Resultados General'!$C$10:$CG$10,0),0),"")</f>
        <v>#NAME?</v>
      </c>
      <c r="W230" s="29" t="str">
        <f t="shared" ca="1" si="231"/>
        <v/>
      </c>
      <c r="X230" s="29" t="str">
        <f t="shared" ca="1" si="232"/>
        <v/>
      </c>
      <c r="Y230" s="29" t="e">
        <f ca="1">+_xlfn.IFNA(VLOOKUP($B230,'Resultados General'!$C$11:$CG$510,MATCH(Y$6,'Resultados General'!$C$10:$CG$10,0),0),"")</f>
        <v>#NAME?</v>
      </c>
      <c r="Z230" s="29" t="str">
        <f t="shared" ca="1" si="233"/>
        <v/>
      </c>
      <c r="AA230" s="29" t="str">
        <f t="shared" ca="1" si="234"/>
        <v/>
      </c>
      <c r="AB230" s="29" t="e">
        <f ca="1">+_xlfn.IFNA(VLOOKUP($B230,'Resultados General'!$C$11:$CG$510,MATCH(AB$6,'Resultados General'!$C$10:$CG$10,0),0),"")</f>
        <v>#NAME?</v>
      </c>
      <c r="AC230" s="29" t="str">
        <f t="shared" ca="1" si="235"/>
        <v/>
      </c>
      <c r="AD230" s="29" t="str">
        <f t="shared" ca="1" si="236"/>
        <v/>
      </c>
      <c r="AE230" s="29" t="e">
        <f ca="1">+_xlfn.IFNA(VLOOKUP($B230,'Resultados General'!$C$11:$CG$510,MATCH(AE$6,'Resultados General'!$C$10:$CG$10,0),0),"")</f>
        <v>#NAME?</v>
      </c>
      <c r="AF230" s="29" t="str">
        <f t="shared" ca="1" si="237"/>
        <v/>
      </c>
      <c r="AG230" s="29" t="str">
        <f t="shared" ca="1" si="238"/>
        <v/>
      </c>
      <c r="AH230" s="29" t="e">
        <f ca="1">+_xlfn.IFNA(VLOOKUP($B230,'Resultados General'!$C$11:$CG$510,MATCH(AH$6,'Resultados General'!$C$10:$CG$10,0),0),"")</f>
        <v>#NAME?</v>
      </c>
      <c r="AI230" s="29" t="str">
        <f t="shared" ca="1" si="239"/>
        <v/>
      </c>
      <c r="AJ230" s="29" t="str">
        <f t="shared" ca="1" si="240"/>
        <v/>
      </c>
      <c r="AK230" s="29" t="e">
        <f ca="1">+_xlfn.IFNA(VLOOKUP($B230,'Resultados General'!$C$11:$CG$510,MATCH(AK$6,'Resultados General'!$C$10:$CG$10,0),0),"")</f>
        <v>#NAME?</v>
      </c>
      <c r="AL230" s="29" t="str">
        <f t="shared" ca="1" si="241"/>
        <v/>
      </c>
      <c r="AM230" s="29" t="str">
        <f t="shared" ca="1" si="242"/>
        <v/>
      </c>
      <c r="AN230" s="29" t="e">
        <f ca="1">+_xlfn.IFNA(VLOOKUP($B230,'Resultados General'!$C$11:$CG$510,MATCH(AN$6,'Resultados General'!$C$10:$CG$10,0),0),"")</f>
        <v>#NAME?</v>
      </c>
      <c r="AO230" s="29" t="str">
        <f t="shared" ca="1" si="243"/>
        <v/>
      </c>
      <c r="AP230" s="29" t="str">
        <f t="shared" ca="1" si="244"/>
        <v/>
      </c>
      <c r="AQ230" s="29" t="e">
        <f ca="1">+_xlfn.IFNA(VLOOKUP($B230,'Resultados General'!$C$11:$CG$510,MATCH(AQ$6,'Resultados General'!$C$10:$CG$10,0),0),"")</f>
        <v>#NAME?</v>
      </c>
      <c r="AR230" s="29" t="str">
        <f t="shared" ca="1" si="245"/>
        <v/>
      </c>
      <c r="AS230" s="29" t="str">
        <f t="shared" ca="1" si="246"/>
        <v/>
      </c>
      <c r="AT230" s="29" t="e">
        <f ca="1">+_xlfn.IFNA(VLOOKUP($B230,'Resultados General'!$C$11:$CG$510,MATCH(AT$6,'Resultados General'!$C$10:$CG$10,0),0),"")</f>
        <v>#NAME?</v>
      </c>
      <c r="AU230" s="29" t="str">
        <f t="shared" ca="1" si="247"/>
        <v/>
      </c>
      <c r="AV230" s="29" t="str">
        <f t="shared" ca="1" si="248"/>
        <v/>
      </c>
      <c r="AW230" s="29" t="e">
        <f ca="1">+_xlfn.IFNA(VLOOKUP($B230,'Resultados General'!$C$11:$CG$510,MATCH(AW$6,'Resultados General'!$C$10:$CG$10,0),0),"")</f>
        <v>#NAME?</v>
      </c>
      <c r="AX230" s="29" t="str">
        <f t="shared" ca="1" si="249"/>
        <v/>
      </c>
      <c r="AY230" s="29" t="str">
        <f t="shared" ca="1" si="250"/>
        <v/>
      </c>
      <c r="AZ230" s="29" t="e">
        <f ca="1">+_xlfn.IFNA(VLOOKUP($B230,'Resultados General'!$C$11:$CG$510,MATCH(AZ$6,'Resultados General'!$C$10:$CG$10,0),0),"")</f>
        <v>#NAME?</v>
      </c>
      <c r="BA230" s="29" t="str">
        <f t="shared" ca="1" si="251"/>
        <v/>
      </c>
      <c r="BB230" s="29" t="str">
        <f t="shared" ca="1" si="252"/>
        <v/>
      </c>
      <c r="BC230" s="29" t="e">
        <f ca="1">+_xlfn.IFNA(VLOOKUP($B230,'Resultados General'!$C$11:$CG$510,MATCH(BC$6,'Resultados General'!$C$10:$CG$10,0),0),"")</f>
        <v>#NAME?</v>
      </c>
      <c r="BD230" s="29" t="str">
        <f t="shared" ca="1" si="253"/>
        <v/>
      </c>
      <c r="BE230" s="29" t="str">
        <f t="shared" ca="1" si="254"/>
        <v/>
      </c>
      <c r="BF230" s="29" t="e">
        <f ca="1">+_xlfn.IFNA(VLOOKUP($B230,'Resultados General'!$C$11:$CG$510,MATCH(BF$6,'Resultados General'!$C$10:$CG$10,0),0),"")</f>
        <v>#NAME?</v>
      </c>
      <c r="BG230" s="29" t="str">
        <f t="shared" ca="1" si="255"/>
        <v/>
      </c>
      <c r="BH230" s="29" t="str">
        <f t="shared" ca="1" si="256"/>
        <v/>
      </c>
      <c r="BI230" s="29" t="e">
        <f ca="1">+_xlfn.IFNA(VLOOKUP($B230,'Resultados General'!$C$11:$CG$510,MATCH(BI$6,'Resultados General'!$C$10:$CG$10,0),0),"")</f>
        <v>#NAME?</v>
      </c>
      <c r="BJ230" s="29" t="str">
        <f t="shared" ca="1" si="257"/>
        <v/>
      </c>
      <c r="BK230" s="29" t="str">
        <f t="shared" ca="1" si="258"/>
        <v/>
      </c>
      <c r="BL230" s="29" t="e">
        <f ca="1">+_xlfn.IFNA(VLOOKUP($B230,'Resultados General'!$C$11:$CG$510,MATCH(BL$6,'Resultados General'!$C$10:$CG$10,0),0),"")</f>
        <v>#NAME?</v>
      </c>
      <c r="BM230" s="29" t="str">
        <f t="shared" ca="1" si="259"/>
        <v/>
      </c>
      <c r="BN230" s="29" t="str">
        <f t="shared" ca="1" si="260"/>
        <v/>
      </c>
      <c r="BO230" s="29" t="e">
        <f ca="1">+_xlfn.IFNA(VLOOKUP($B230,'Resultados General'!$C$11:$CG$510,MATCH(BO$6,'Resultados General'!$C$10:$CG$10,0),0),"")</f>
        <v>#NAME?</v>
      </c>
      <c r="BP230" s="29" t="str">
        <f t="shared" ca="1" si="261"/>
        <v/>
      </c>
      <c r="BQ230" s="29" t="str">
        <f t="shared" ca="1" si="262"/>
        <v/>
      </c>
      <c r="BR230" s="29" t="e">
        <f ca="1">+_xlfn.IFNA(VLOOKUP($B230,'Resultados General'!$C$11:$CG$510,MATCH(BR$6,'Resultados General'!$C$10:$CG$10,0),0),"")</f>
        <v>#NAME?</v>
      </c>
      <c r="BS230" s="29" t="str">
        <f t="shared" ca="1" si="263"/>
        <v/>
      </c>
      <c r="BT230" s="29" t="str">
        <f t="shared" ca="1" si="264"/>
        <v/>
      </c>
      <c r="BU230" s="29" t="e">
        <f ca="1">+_xlfn.IFNA(VLOOKUP($B230,'Resultados General'!$C$11:$CG$510,MATCH(BU$6,'Resultados General'!$C$10:$CG$10,0),0),"")</f>
        <v>#NAME?</v>
      </c>
      <c r="BV230" s="29" t="str">
        <f t="shared" ca="1" si="265"/>
        <v/>
      </c>
      <c r="BW230" s="29" t="str">
        <f t="shared" ca="1" si="266"/>
        <v/>
      </c>
      <c r="BX230" s="29" t="e">
        <f ca="1">+_xlfn.IFNA(VLOOKUP($B230,'Resultados General'!$C$11:$CG$510,MATCH(BX$6,'Resultados General'!$C$10:$CG$10,0),0),"")</f>
        <v>#NAME?</v>
      </c>
      <c r="BY230" s="29" t="str">
        <f t="shared" ca="1" si="267"/>
        <v/>
      </c>
      <c r="BZ230" s="29" t="str">
        <f t="shared" ca="1" si="268"/>
        <v/>
      </c>
      <c r="CA230" s="29" t="e">
        <f ca="1">+_xlfn.IFNA(VLOOKUP($B230,'Resultados General'!$C$11:$CG$510,MATCH(CA$6,'Resultados General'!$C$10:$CG$10,0),0),"")</f>
        <v>#NAME?</v>
      </c>
      <c r="CB230" s="29" t="str">
        <f t="shared" ca="1" si="269"/>
        <v/>
      </c>
      <c r="CC230" s="29" t="str">
        <f t="shared" ca="1" si="270"/>
        <v/>
      </c>
      <c r="CD230" s="29" t="e">
        <f ca="1">+_xlfn.IFNA(VLOOKUP($B230,'Resultados General'!$C$11:$CG$510,MATCH(CD$6,'Resultados General'!$C$10:$CG$10,0),0),"")</f>
        <v>#NAME?</v>
      </c>
      <c r="CE230" s="29" t="str">
        <f t="shared" ca="1" si="271"/>
        <v/>
      </c>
      <c r="CF230" s="29" t="str">
        <f t="shared" ca="1" si="272"/>
        <v/>
      </c>
      <c r="CG230" s="29" t="e">
        <f ca="1">+_xlfn.IFNA(VLOOKUP($B230,'Resultados General'!$C$11:$CG$510,MATCH(CG$6,'Resultados General'!$C$10:$CG$10,0),0),"")</f>
        <v>#NAME?</v>
      </c>
      <c r="CH230" s="29" t="str">
        <f t="shared" ca="1" si="273"/>
        <v/>
      </c>
      <c r="CI230" s="29" t="str">
        <f t="shared" ca="1" si="274"/>
        <v/>
      </c>
      <c r="CJ230" s="29" t="e">
        <f ca="1">+_xlfn.IFNA(VLOOKUP($B230,'Resultados General'!$C$11:$CG$510,MATCH(CJ$6,'Resultados General'!$C$10:$CG$10,0),0),"")</f>
        <v>#NAME?</v>
      </c>
      <c r="CK230" s="29" t="str">
        <f t="shared" ca="1" si="275"/>
        <v/>
      </c>
      <c r="CL230" s="29" t="str">
        <f t="shared" ca="1" si="276"/>
        <v/>
      </c>
      <c r="CM230" s="29" t="e">
        <f ca="1">+_xlfn.IFNA(VLOOKUP($B230,'Resultados General'!$C$11:$CG$510,MATCH(CM$6,'Resultados General'!$C$10:$CG$10,0),0),"")</f>
        <v>#NAME?</v>
      </c>
      <c r="CN230" s="29" t="str">
        <f t="shared" ca="1" si="277"/>
        <v/>
      </c>
      <c r="CO230" s="29" t="str">
        <f t="shared" ca="1" si="278"/>
        <v/>
      </c>
      <c r="CP230" s="29" t="e">
        <f ca="1">+_xlfn.IFNA(VLOOKUP($B230,'Resultados General'!$C$11:$CG$510,MATCH(CP$6,'Resultados General'!$C$10:$CG$10,0),0),"")</f>
        <v>#NAME?</v>
      </c>
      <c r="CQ230" s="29" t="str">
        <f t="shared" ca="1" si="279"/>
        <v/>
      </c>
      <c r="CR230" s="29" t="str">
        <f t="shared" ca="1" si="280"/>
        <v/>
      </c>
      <c r="CS230" s="29" t="e">
        <f ca="1">+_xlfn.IFNA(VLOOKUP($B230,'Resultados General'!$C$11:$CG$510,MATCH(CS$6,'Resultados General'!$C$10:$CG$10,0),0),"")</f>
        <v>#NAME?</v>
      </c>
      <c r="CT230" s="29" t="str">
        <f t="shared" ca="1" si="281"/>
        <v/>
      </c>
      <c r="CU230" s="29" t="str">
        <f t="shared" ca="1" si="282"/>
        <v/>
      </c>
      <c r="CV230" s="29" t="e">
        <f ca="1">+_xlfn.IFNA(VLOOKUP($B230,'Resultados General'!$C$11:$CG$510,MATCH(CV$6,'Resultados General'!$C$10:$CG$10,0),0),"")</f>
        <v>#NAME?</v>
      </c>
      <c r="CW230" s="29" t="str">
        <f t="shared" ca="1" si="283"/>
        <v/>
      </c>
      <c r="CX230" s="29" t="str">
        <f t="shared" ca="1" si="284"/>
        <v/>
      </c>
      <c r="CY230" s="29" t="e">
        <f ca="1">+_xlfn.IFNA(VLOOKUP($B230,'Resultados General'!$C$11:$CG$510,MATCH(CY$6,'Resultados General'!$C$10:$CG$10,0),0),"")</f>
        <v>#NAME?</v>
      </c>
      <c r="CZ230" s="29" t="str">
        <f t="shared" ca="1" si="285"/>
        <v/>
      </c>
      <c r="DA230" s="29" t="str">
        <f t="shared" ca="1" si="286"/>
        <v/>
      </c>
      <c r="DB230" s="29" t="e">
        <f ca="1">+_xlfn.IFNA(VLOOKUP($B230,'Resultados General'!$C$11:$CG$510,MATCH(DB$6,'Resultados General'!$C$10:$CG$10,0),0),"")</f>
        <v>#NAME?</v>
      </c>
      <c r="DC230" s="29" t="str">
        <f t="shared" ca="1" si="287"/>
        <v/>
      </c>
      <c r="DD230" s="29" t="str">
        <f t="shared" ca="1" si="288"/>
        <v/>
      </c>
      <c r="DE230" s="29" t="e">
        <f ca="1">+_xlfn.IFNA(VLOOKUP($B230,'Resultados General'!$C$11:$CG$510,MATCH(DE$6,'Resultados General'!$C$10:$CG$10,0),0),"")</f>
        <v>#NAME?</v>
      </c>
      <c r="DF230" s="29" t="str">
        <f t="shared" ca="1" si="289"/>
        <v/>
      </c>
      <c r="DG230" s="29" t="str">
        <f t="shared" ca="1" si="290"/>
        <v/>
      </c>
      <c r="DH230" s="29" t="e">
        <f ca="1">+_xlfn.IFNA(VLOOKUP($B230,'Resultados General'!$C$11:$CG$510,MATCH(DH$6,'Resultados General'!$C$10:$CG$10,0),0),"")</f>
        <v>#NAME?</v>
      </c>
      <c r="DI230" s="29" t="str">
        <f t="shared" ca="1" si="291"/>
        <v/>
      </c>
      <c r="DJ230" s="29" t="str">
        <f t="shared" ca="1" si="292"/>
        <v/>
      </c>
      <c r="DK230" s="29" t="e">
        <f ca="1">+_xlfn.IFNA(VLOOKUP($B230,'Resultados General'!$C$11:$CG$510,MATCH(DK$6,'Resultados General'!$C$10:$CG$10,0),0),"")</f>
        <v>#NAME?</v>
      </c>
      <c r="DL230" s="29" t="str">
        <f t="shared" ca="1" si="293"/>
        <v/>
      </c>
      <c r="DM230" s="29" t="str">
        <f t="shared" ca="1" si="294"/>
        <v/>
      </c>
      <c r="DN230" s="29" t="e">
        <f ca="1">+_xlfn.IFNA(VLOOKUP($B230,'Resultados General'!$C$11:$CG$510,MATCH(DN$6,'Resultados General'!$C$10:$CG$10,0),0),"")</f>
        <v>#NAME?</v>
      </c>
      <c r="DO230" s="29" t="str">
        <f t="shared" ca="1" si="295"/>
        <v/>
      </c>
      <c r="DP230" s="29" t="str">
        <f t="shared" ca="1" si="296"/>
        <v/>
      </c>
    </row>
    <row r="231" spans="2:120">
      <c r="B231" s="219" t="str">
        <f>+IF('Resultados General'!C234="","",'Resultados General'!C234)</f>
        <v/>
      </c>
      <c r="C231" s="134" t="e">
        <f ca="1">+_xlfn.IFNA(VLOOKUP('Distribución de puestos'!B231,'Resultados General'!$C$11:$J$510,8,0),"")</f>
        <v>#NAME?</v>
      </c>
      <c r="D231" s="135" t="e">
        <f ca="1">+_xlfn.IFNA(VLOOKUP(B231,'Resultados General'!$C$11:$L$510,10,0),"")</f>
        <v>#NAME?</v>
      </c>
      <c r="E231" s="26" t="s">
        <v>76</v>
      </c>
      <c r="F231" s="26" t="s">
        <v>76</v>
      </c>
      <c r="G231" s="135" t="str">
        <f t="shared" ca="1" si="297"/>
        <v/>
      </c>
      <c r="H231" s="135" t="str">
        <f t="shared" ca="1" si="298"/>
        <v/>
      </c>
      <c r="I231" s="219" t="str">
        <f t="shared" si="299"/>
        <v/>
      </c>
      <c r="J231" s="138"/>
      <c r="M231" s="29" t="e">
        <f ca="1">+_xlfn.IFNA(VLOOKUP($B231,'Resultados General'!$C$11:$CG$510,MATCH(M$6,'Resultados General'!$C$10:$CG$10,0),0),"")</f>
        <v>#NAME?</v>
      </c>
      <c r="N231" s="29" t="str">
        <f t="shared" ca="1" si="225"/>
        <v/>
      </c>
      <c r="O231" s="29" t="str">
        <f t="shared" ca="1" si="226"/>
        <v/>
      </c>
      <c r="P231" s="29" t="e">
        <f ca="1">+_xlfn.IFNA(VLOOKUP($B231,'Resultados General'!$C$11:$CG$510,MATCH(P$6,'Resultados General'!$C$10:$CG$10,0),0),"")</f>
        <v>#NAME?</v>
      </c>
      <c r="Q231" s="29" t="str">
        <f t="shared" ca="1" si="227"/>
        <v/>
      </c>
      <c r="R231" s="29" t="str">
        <f t="shared" ca="1" si="228"/>
        <v/>
      </c>
      <c r="S231" s="29" t="e">
        <f ca="1">+_xlfn.IFNA(VLOOKUP($B231,'Resultados General'!$C$11:$CG$510,MATCH(S$6,'Resultados General'!$C$10:$CG$10,0),0),"")</f>
        <v>#NAME?</v>
      </c>
      <c r="T231" s="29" t="str">
        <f t="shared" ca="1" si="229"/>
        <v/>
      </c>
      <c r="U231" s="29" t="str">
        <f t="shared" ca="1" si="230"/>
        <v/>
      </c>
      <c r="V231" s="29" t="e">
        <f ca="1">+_xlfn.IFNA(VLOOKUP($B231,'Resultados General'!$C$11:$CG$510,MATCH(V$6,'Resultados General'!$C$10:$CG$10,0),0),"")</f>
        <v>#NAME?</v>
      </c>
      <c r="W231" s="29" t="str">
        <f t="shared" ca="1" si="231"/>
        <v/>
      </c>
      <c r="X231" s="29" t="str">
        <f t="shared" ca="1" si="232"/>
        <v/>
      </c>
      <c r="Y231" s="29" t="e">
        <f ca="1">+_xlfn.IFNA(VLOOKUP($B231,'Resultados General'!$C$11:$CG$510,MATCH(Y$6,'Resultados General'!$C$10:$CG$10,0),0),"")</f>
        <v>#NAME?</v>
      </c>
      <c r="Z231" s="29" t="str">
        <f t="shared" ca="1" si="233"/>
        <v/>
      </c>
      <c r="AA231" s="29" t="str">
        <f t="shared" ca="1" si="234"/>
        <v/>
      </c>
      <c r="AB231" s="29" t="e">
        <f ca="1">+_xlfn.IFNA(VLOOKUP($B231,'Resultados General'!$C$11:$CG$510,MATCH(AB$6,'Resultados General'!$C$10:$CG$10,0),0),"")</f>
        <v>#NAME?</v>
      </c>
      <c r="AC231" s="29" t="str">
        <f t="shared" ca="1" si="235"/>
        <v/>
      </c>
      <c r="AD231" s="29" t="str">
        <f t="shared" ca="1" si="236"/>
        <v/>
      </c>
      <c r="AE231" s="29" t="e">
        <f ca="1">+_xlfn.IFNA(VLOOKUP($B231,'Resultados General'!$C$11:$CG$510,MATCH(AE$6,'Resultados General'!$C$10:$CG$10,0),0),"")</f>
        <v>#NAME?</v>
      </c>
      <c r="AF231" s="29" t="str">
        <f t="shared" ca="1" si="237"/>
        <v/>
      </c>
      <c r="AG231" s="29" t="str">
        <f t="shared" ca="1" si="238"/>
        <v/>
      </c>
      <c r="AH231" s="29" t="e">
        <f ca="1">+_xlfn.IFNA(VLOOKUP($B231,'Resultados General'!$C$11:$CG$510,MATCH(AH$6,'Resultados General'!$C$10:$CG$10,0),0),"")</f>
        <v>#NAME?</v>
      </c>
      <c r="AI231" s="29" t="str">
        <f t="shared" ca="1" si="239"/>
        <v/>
      </c>
      <c r="AJ231" s="29" t="str">
        <f t="shared" ca="1" si="240"/>
        <v/>
      </c>
      <c r="AK231" s="29" t="e">
        <f ca="1">+_xlfn.IFNA(VLOOKUP($B231,'Resultados General'!$C$11:$CG$510,MATCH(AK$6,'Resultados General'!$C$10:$CG$10,0),0),"")</f>
        <v>#NAME?</v>
      </c>
      <c r="AL231" s="29" t="str">
        <f t="shared" ca="1" si="241"/>
        <v/>
      </c>
      <c r="AM231" s="29" t="str">
        <f t="shared" ca="1" si="242"/>
        <v/>
      </c>
      <c r="AN231" s="29" t="e">
        <f ca="1">+_xlfn.IFNA(VLOOKUP($B231,'Resultados General'!$C$11:$CG$510,MATCH(AN$6,'Resultados General'!$C$10:$CG$10,0),0),"")</f>
        <v>#NAME?</v>
      </c>
      <c r="AO231" s="29" t="str">
        <f t="shared" ca="1" si="243"/>
        <v/>
      </c>
      <c r="AP231" s="29" t="str">
        <f t="shared" ca="1" si="244"/>
        <v/>
      </c>
      <c r="AQ231" s="29" t="e">
        <f ca="1">+_xlfn.IFNA(VLOOKUP($B231,'Resultados General'!$C$11:$CG$510,MATCH(AQ$6,'Resultados General'!$C$10:$CG$10,0),0),"")</f>
        <v>#NAME?</v>
      </c>
      <c r="AR231" s="29" t="str">
        <f t="shared" ca="1" si="245"/>
        <v/>
      </c>
      <c r="AS231" s="29" t="str">
        <f t="shared" ca="1" si="246"/>
        <v/>
      </c>
      <c r="AT231" s="29" t="e">
        <f ca="1">+_xlfn.IFNA(VLOOKUP($B231,'Resultados General'!$C$11:$CG$510,MATCH(AT$6,'Resultados General'!$C$10:$CG$10,0),0),"")</f>
        <v>#NAME?</v>
      </c>
      <c r="AU231" s="29" t="str">
        <f t="shared" ca="1" si="247"/>
        <v/>
      </c>
      <c r="AV231" s="29" t="str">
        <f t="shared" ca="1" si="248"/>
        <v/>
      </c>
      <c r="AW231" s="29" t="e">
        <f ca="1">+_xlfn.IFNA(VLOOKUP($B231,'Resultados General'!$C$11:$CG$510,MATCH(AW$6,'Resultados General'!$C$10:$CG$10,0),0),"")</f>
        <v>#NAME?</v>
      </c>
      <c r="AX231" s="29" t="str">
        <f t="shared" ca="1" si="249"/>
        <v/>
      </c>
      <c r="AY231" s="29" t="str">
        <f t="shared" ca="1" si="250"/>
        <v/>
      </c>
      <c r="AZ231" s="29" t="e">
        <f ca="1">+_xlfn.IFNA(VLOOKUP($B231,'Resultados General'!$C$11:$CG$510,MATCH(AZ$6,'Resultados General'!$C$10:$CG$10,0),0),"")</f>
        <v>#NAME?</v>
      </c>
      <c r="BA231" s="29" t="str">
        <f t="shared" ca="1" si="251"/>
        <v/>
      </c>
      <c r="BB231" s="29" t="str">
        <f t="shared" ca="1" si="252"/>
        <v/>
      </c>
      <c r="BC231" s="29" t="e">
        <f ca="1">+_xlfn.IFNA(VLOOKUP($B231,'Resultados General'!$C$11:$CG$510,MATCH(BC$6,'Resultados General'!$C$10:$CG$10,0),0),"")</f>
        <v>#NAME?</v>
      </c>
      <c r="BD231" s="29" t="str">
        <f t="shared" ca="1" si="253"/>
        <v/>
      </c>
      <c r="BE231" s="29" t="str">
        <f t="shared" ca="1" si="254"/>
        <v/>
      </c>
      <c r="BF231" s="29" t="e">
        <f ca="1">+_xlfn.IFNA(VLOOKUP($B231,'Resultados General'!$C$11:$CG$510,MATCH(BF$6,'Resultados General'!$C$10:$CG$10,0),0),"")</f>
        <v>#NAME?</v>
      </c>
      <c r="BG231" s="29" t="str">
        <f t="shared" ca="1" si="255"/>
        <v/>
      </c>
      <c r="BH231" s="29" t="str">
        <f t="shared" ca="1" si="256"/>
        <v/>
      </c>
      <c r="BI231" s="29" t="e">
        <f ca="1">+_xlfn.IFNA(VLOOKUP($B231,'Resultados General'!$C$11:$CG$510,MATCH(BI$6,'Resultados General'!$C$10:$CG$10,0),0),"")</f>
        <v>#NAME?</v>
      </c>
      <c r="BJ231" s="29" t="str">
        <f t="shared" ca="1" si="257"/>
        <v/>
      </c>
      <c r="BK231" s="29" t="str">
        <f t="shared" ca="1" si="258"/>
        <v/>
      </c>
      <c r="BL231" s="29" t="e">
        <f ca="1">+_xlfn.IFNA(VLOOKUP($B231,'Resultados General'!$C$11:$CG$510,MATCH(BL$6,'Resultados General'!$C$10:$CG$10,0),0),"")</f>
        <v>#NAME?</v>
      </c>
      <c r="BM231" s="29" t="str">
        <f t="shared" ca="1" si="259"/>
        <v/>
      </c>
      <c r="BN231" s="29" t="str">
        <f t="shared" ca="1" si="260"/>
        <v/>
      </c>
      <c r="BO231" s="29" t="e">
        <f ca="1">+_xlfn.IFNA(VLOOKUP($B231,'Resultados General'!$C$11:$CG$510,MATCH(BO$6,'Resultados General'!$C$10:$CG$10,0),0),"")</f>
        <v>#NAME?</v>
      </c>
      <c r="BP231" s="29" t="str">
        <f t="shared" ca="1" si="261"/>
        <v/>
      </c>
      <c r="BQ231" s="29" t="str">
        <f t="shared" ca="1" si="262"/>
        <v/>
      </c>
      <c r="BR231" s="29" t="e">
        <f ca="1">+_xlfn.IFNA(VLOOKUP($B231,'Resultados General'!$C$11:$CG$510,MATCH(BR$6,'Resultados General'!$C$10:$CG$10,0),0),"")</f>
        <v>#NAME?</v>
      </c>
      <c r="BS231" s="29" t="str">
        <f t="shared" ca="1" si="263"/>
        <v/>
      </c>
      <c r="BT231" s="29" t="str">
        <f t="shared" ca="1" si="264"/>
        <v/>
      </c>
      <c r="BU231" s="29" t="e">
        <f ca="1">+_xlfn.IFNA(VLOOKUP($B231,'Resultados General'!$C$11:$CG$510,MATCH(BU$6,'Resultados General'!$C$10:$CG$10,0),0),"")</f>
        <v>#NAME?</v>
      </c>
      <c r="BV231" s="29" t="str">
        <f t="shared" ca="1" si="265"/>
        <v/>
      </c>
      <c r="BW231" s="29" t="str">
        <f t="shared" ca="1" si="266"/>
        <v/>
      </c>
      <c r="BX231" s="29" t="e">
        <f ca="1">+_xlfn.IFNA(VLOOKUP($B231,'Resultados General'!$C$11:$CG$510,MATCH(BX$6,'Resultados General'!$C$10:$CG$10,0),0),"")</f>
        <v>#NAME?</v>
      </c>
      <c r="BY231" s="29" t="str">
        <f t="shared" ca="1" si="267"/>
        <v/>
      </c>
      <c r="BZ231" s="29" t="str">
        <f t="shared" ca="1" si="268"/>
        <v/>
      </c>
      <c r="CA231" s="29" t="e">
        <f ca="1">+_xlfn.IFNA(VLOOKUP($B231,'Resultados General'!$C$11:$CG$510,MATCH(CA$6,'Resultados General'!$C$10:$CG$10,0),0),"")</f>
        <v>#NAME?</v>
      </c>
      <c r="CB231" s="29" t="str">
        <f t="shared" ca="1" si="269"/>
        <v/>
      </c>
      <c r="CC231" s="29" t="str">
        <f t="shared" ca="1" si="270"/>
        <v/>
      </c>
      <c r="CD231" s="29" t="e">
        <f ca="1">+_xlfn.IFNA(VLOOKUP($B231,'Resultados General'!$C$11:$CG$510,MATCH(CD$6,'Resultados General'!$C$10:$CG$10,0),0),"")</f>
        <v>#NAME?</v>
      </c>
      <c r="CE231" s="29" t="str">
        <f t="shared" ca="1" si="271"/>
        <v/>
      </c>
      <c r="CF231" s="29" t="str">
        <f t="shared" ca="1" si="272"/>
        <v/>
      </c>
      <c r="CG231" s="29" t="e">
        <f ca="1">+_xlfn.IFNA(VLOOKUP($B231,'Resultados General'!$C$11:$CG$510,MATCH(CG$6,'Resultados General'!$C$10:$CG$10,0),0),"")</f>
        <v>#NAME?</v>
      </c>
      <c r="CH231" s="29" t="str">
        <f t="shared" ca="1" si="273"/>
        <v/>
      </c>
      <c r="CI231" s="29" t="str">
        <f t="shared" ca="1" si="274"/>
        <v/>
      </c>
      <c r="CJ231" s="29" t="e">
        <f ca="1">+_xlfn.IFNA(VLOOKUP($B231,'Resultados General'!$C$11:$CG$510,MATCH(CJ$6,'Resultados General'!$C$10:$CG$10,0),0),"")</f>
        <v>#NAME?</v>
      </c>
      <c r="CK231" s="29" t="str">
        <f t="shared" ca="1" si="275"/>
        <v/>
      </c>
      <c r="CL231" s="29" t="str">
        <f t="shared" ca="1" si="276"/>
        <v/>
      </c>
      <c r="CM231" s="29" t="e">
        <f ca="1">+_xlfn.IFNA(VLOOKUP($B231,'Resultados General'!$C$11:$CG$510,MATCH(CM$6,'Resultados General'!$C$10:$CG$10,0),0),"")</f>
        <v>#NAME?</v>
      </c>
      <c r="CN231" s="29" t="str">
        <f t="shared" ca="1" si="277"/>
        <v/>
      </c>
      <c r="CO231" s="29" t="str">
        <f t="shared" ca="1" si="278"/>
        <v/>
      </c>
      <c r="CP231" s="29" t="e">
        <f ca="1">+_xlfn.IFNA(VLOOKUP($B231,'Resultados General'!$C$11:$CG$510,MATCH(CP$6,'Resultados General'!$C$10:$CG$10,0),0),"")</f>
        <v>#NAME?</v>
      </c>
      <c r="CQ231" s="29" t="str">
        <f t="shared" ca="1" si="279"/>
        <v/>
      </c>
      <c r="CR231" s="29" t="str">
        <f t="shared" ca="1" si="280"/>
        <v/>
      </c>
      <c r="CS231" s="29" t="e">
        <f ca="1">+_xlfn.IFNA(VLOOKUP($B231,'Resultados General'!$C$11:$CG$510,MATCH(CS$6,'Resultados General'!$C$10:$CG$10,0),0),"")</f>
        <v>#NAME?</v>
      </c>
      <c r="CT231" s="29" t="str">
        <f t="shared" ca="1" si="281"/>
        <v/>
      </c>
      <c r="CU231" s="29" t="str">
        <f t="shared" ca="1" si="282"/>
        <v/>
      </c>
      <c r="CV231" s="29" t="e">
        <f ca="1">+_xlfn.IFNA(VLOOKUP($B231,'Resultados General'!$C$11:$CG$510,MATCH(CV$6,'Resultados General'!$C$10:$CG$10,0),0),"")</f>
        <v>#NAME?</v>
      </c>
      <c r="CW231" s="29" t="str">
        <f t="shared" ca="1" si="283"/>
        <v/>
      </c>
      <c r="CX231" s="29" t="str">
        <f t="shared" ca="1" si="284"/>
        <v/>
      </c>
      <c r="CY231" s="29" t="e">
        <f ca="1">+_xlfn.IFNA(VLOOKUP($B231,'Resultados General'!$C$11:$CG$510,MATCH(CY$6,'Resultados General'!$C$10:$CG$10,0),0),"")</f>
        <v>#NAME?</v>
      </c>
      <c r="CZ231" s="29" t="str">
        <f t="shared" ca="1" si="285"/>
        <v/>
      </c>
      <c r="DA231" s="29" t="str">
        <f t="shared" ca="1" si="286"/>
        <v/>
      </c>
      <c r="DB231" s="29" t="e">
        <f ca="1">+_xlfn.IFNA(VLOOKUP($B231,'Resultados General'!$C$11:$CG$510,MATCH(DB$6,'Resultados General'!$C$10:$CG$10,0),0),"")</f>
        <v>#NAME?</v>
      </c>
      <c r="DC231" s="29" t="str">
        <f t="shared" ca="1" si="287"/>
        <v/>
      </c>
      <c r="DD231" s="29" t="str">
        <f t="shared" ca="1" si="288"/>
        <v/>
      </c>
      <c r="DE231" s="29" t="e">
        <f ca="1">+_xlfn.IFNA(VLOOKUP($B231,'Resultados General'!$C$11:$CG$510,MATCH(DE$6,'Resultados General'!$C$10:$CG$10,0),0),"")</f>
        <v>#NAME?</v>
      </c>
      <c r="DF231" s="29" t="str">
        <f t="shared" ca="1" si="289"/>
        <v/>
      </c>
      <c r="DG231" s="29" t="str">
        <f t="shared" ca="1" si="290"/>
        <v/>
      </c>
      <c r="DH231" s="29" t="e">
        <f ca="1">+_xlfn.IFNA(VLOOKUP($B231,'Resultados General'!$C$11:$CG$510,MATCH(DH$6,'Resultados General'!$C$10:$CG$10,0),0),"")</f>
        <v>#NAME?</v>
      </c>
      <c r="DI231" s="29" t="str">
        <f t="shared" ca="1" si="291"/>
        <v/>
      </c>
      <c r="DJ231" s="29" t="str">
        <f t="shared" ca="1" si="292"/>
        <v/>
      </c>
      <c r="DK231" s="29" t="e">
        <f ca="1">+_xlfn.IFNA(VLOOKUP($B231,'Resultados General'!$C$11:$CG$510,MATCH(DK$6,'Resultados General'!$C$10:$CG$10,0),0),"")</f>
        <v>#NAME?</v>
      </c>
      <c r="DL231" s="29" t="str">
        <f t="shared" ca="1" si="293"/>
        <v/>
      </c>
      <c r="DM231" s="29" t="str">
        <f t="shared" ca="1" si="294"/>
        <v/>
      </c>
      <c r="DN231" s="29" t="e">
        <f ca="1">+_xlfn.IFNA(VLOOKUP($B231,'Resultados General'!$C$11:$CG$510,MATCH(DN$6,'Resultados General'!$C$10:$CG$10,0),0),"")</f>
        <v>#NAME?</v>
      </c>
      <c r="DO231" s="29" t="str">
        <f t="shared" ca="1" si="295"/>
        <v/>
      </c>
      <c r="DP231" s="29" t="str">
        <f t="shared" ca="1" si="296"/>
        <v/>
      </c>
    </row>
    <row r="232" spans="2:120">
      <c r="B232" s="219" t="str">
        <f>+IF('Resultados General'!C235="","",'Resultados General'!C235)</f>
        <v/>
      </c>
      <c r="C232" s="134" t="e">
        <f ca="1">+_xlfn.IFNA(VLOOKUP('Distribución de puestos'!B232,'Resultados General'!$C$11:$J$510,8,0),"")</f>
        <v>#NAME?</v>
      </c>
      <c r="D232" s="135" t="e">
        <f ca="1">+_xlfn.IFNA(VLOOKUP(B232,'Resultados General'!$C$11:$L$510,10,0),"")</f>
        <v>#NAME?</v>
      </c>
      <c r="E232" s="26" t="s">
        <v>76</v>
      </c>
      <c r="F232" s="26" t="s">
        <v>76</v>
      </c>
      <c r="G232" s="135" t="str">
        <f t="shared" ca="1" si="297"/>
        <v/>
      </c>
      <c r="H232" s="135" t="str">
        <f t="shared" ca="1" si="298"/>
        <v/>
      </c>
      <c r="I232" s="219" t="str">
        <f t="shared" si="299"/>
        <v/>
      </c>
      <c r="J232" s="138"/>
      <c r="M232" s="29" t="e">
        <f ca="1">+_xlfn.IFNA(VLOOKUP($B232,'Resultados General'!$C$11:$CG$510,MATCH(M$6,'Resultados General'!$C$10:$CG$10,0),0),"")</f>
        <v>#NAME?</v>
      </c>
      <c r="N232" s="29" t="str">
        <f t="shared" ca="1" si="225"/>
        <v/>
      </c>
      <c r="O232" s="29" t="str">
        <f t="shared" ca="1" si="226"/>
        <v/>
      </c>
      <c r="P232" s="29" t="e">
        <f ca="1">+_xlfn.IFNA(VLOOKUP($B232,'Resultados General'!$C$11:$CG$510,MATCH(P$6,'Resultados General'!$C$10:$CG$10,0),0),"")</f>
        <v>#NAME?</v>
      </c>
      <c r="Q232" s="29" t="str">
        <f t="shared" ca="1" si="227"/>
        <v/>
      </c>
      <c r="R232" s="29" t="str">
        <f t="shared" ca="1" si="228"/>
        <v/>
      </c>
      <c r="S232" s="29" t="e">
        <f ca="1">+_xlfn.IFNA(VLOOKUP($B232,'Resultados General'!$C$11:$CG$510,MATCH(S$6,'Resultados General'!$C$10:$CG$10,0),0),"")</f>
        <v>#NAME?</v>
      </c>
      <c r="T232" s="29" t="str">
        <f t="shared" ca="1" si="229"/>
        <v/>
      </c>
      <c r="U232" s="29" t="str">
        <f t="shared" ca="1" si="230"/>
        <v/>
      </c>
      <c r="V232" s="29" t="e">
        <f ca="1">+_xlfn.IFNA(VLOOKUP($B232,'Resultados General'!$C$11:$CG$510,MATCH(V$6,'Resultados General'!$C$10:$CG$10,0),0),"")</f>
        <v>#NAME?</v>
      </c>
      <c r="W232" s="29" t="str">
        <f t="shared" ca="1" si="231"/>
        <v/>
      </c>
      <c r="X232" s="29" t="str">
        <f t="shared" ca="1" si="232"/>
        <v/>
      </c>
      <c r="Y232" s="29" t="e">
        <f ca="1">+_xlfn.IFNA(VLOOKUP($B232,'Resultados General'!$C$11:$CG$510,MATCH(Y$6,'Resultados General'!$C$10:$CG$10,0),0),"")</f>
        <v>#NAME?</v>
      </c>
      <c r="Z232" s="29" t="str">
        <f t="shared" ca="1" si="233"/>
        <v/>
      </c>
      <c r="AA232" s="29" t="str">
        <f t="shared" ca="1" si="234"/>
        <v/>
      </c>
      <c r="AB232" s="29" t="e">
        <f ca="1">+_xlfn.IFNA(VLOOKUP($B232,'Resultados General'!$C$11:$CG$510,MATCH(AB$6,'Resultados General'!$C$10:$CG$10,0),0),"")</f>
        <v>#NAME?</v>
      </c>
      <c r="AC232" s="29" t="str">
        <f t="shared" ca="1" si="235"/>
        <v/>
      </c>
      <c r="AD232" s="29" t="str">
        <f t="shared" ca="1" si="236"/>
        <v/>
      </c>
      <c r="AE232" s="29" t="e">
        <f ca="1">+_xlfn.IFNA(VLOOKUP($B232,'Resultados General'!$C$11:$CG$510,MATCH(AE$6,'Resultados General'!$C$10:$CG$10,0),0),"")</f>
        <v>#NAME?</v>
      </c>
      <c r="AF232" s="29" t="str">
        <f t="shared" ca="1" si="237"/>
        <v/>
      </c>
      <c r="AG232" s="29" t="str">
        <f t="shared" ca="1" si="238"/>
        <v/>
      </c>
      <c r="AH232" s="29" t="e">
        <f ca="1">+_xlfn.IFNA(VLOOKUP($B232,'Resultados General'!$C$11:$CG$510,MATCH(AH$6,'Resultados General'!$C$10:$CG$10,0),0),"")</f>
        <v>#NAME?</v>
      </c>
      <c r="AI232" s="29" t="str">
        <f t="shared" ca="1" si="239"/>
        <v/>
      </c>
      <c r="AJ232" s="29" t="str">
        <f t="shared" ca="1" si="240"/>
        <v/>
      </c>
      <c r="AK232" s="29" t="e">
        <f ca="1">+_xlfn.IFNA(VLOOKUP($B232,'Resultados General'!$C$11:$CG$510,MATCH(AK$6,'Resultados General'!$C$10:$CG$10,0),0),"")</f>
        <v>#NAME?</v>
      </c>
      <c r="AL232" s="29" t="str">
        <f t="shared" ca="1" si="241"/>
        <v/>
      </c>
      <c r="AM232" s="29" t="str">
        <f t="shared" ca="1" si="242"/>
        <v/>
      </c>
      <c r="AN232" s="29" t="e">
        <f ca="1">+_xlfn.IFNA(VLOOKUP($B232,'Resultados General'!$C$11:$CG$510,MATCH(AN$6,'Resultados General'!$C$10:$CG$10,0),0),"")</f>
        <v>#NAME?</v>
      </c>
      <c r="AO232" s="29" t="str">
        <f t="shared" ca="1" si="243"/>
        <v/>
      </c>
      <c r="AP232" s="29" t="str">
        <f t="shared" ca="1" si="244"/>
        <v/>
      </c>
      <c r="AQ232" s="29" t="e">
        <f ca="1">+_xlfn.IFNA(VLOOKUP($B232,'Resultados General'!$C$11:$CG$510,MATCH(AQ$6,'Resultados General'!$C$10:$CG$10,0),0),"")</f>
        <v>#NAME?</v>
      </c>
      <c r="AR232" s="29" t="str">
        <f t="shared" ca="1" si="245"/>
        <v/>
      </c>
      <c r="AS232" s="29" t="str">
        <f t="shared" ca="1" si="246"/>
        <v/>
      </c>
      <c r="AT232" s="29" t="e">
        <f ca="1">+_xlfn.IFNA(VLOOKUP($B232,'Resultados General'!$C$11:$CG$510,MATCH(AT$6,'Resultados General'!$C$10:$CG$10,0),0),"")</f>
        <v>#NAME?</v>
      </c>
      <c r="AU232" s="29" t="str">
        <f t="shared" ca="1" si="247"/>
        <v/>
      </c>
      <c r="AV232" s="29" t="str">
        <f t="shared" ca="1" si="248"/>
        <v/>
      </c>
      <c r="AW232" s="29" t="e">
        <f ca="1">+_xlfn.IFNA(VLOOKUP($B232,'Resultados General'!$C$11:$CG$510,MATCH(AW$6,'Resultados General'!$C$10:$CG$10,0),0),"")</f>
        <v>#NAME?</v>
      </c>
      <c r="AX232" s="29" t="str">
        <f t="shared" ca="1" si="249"/>
        <v/>
      </c>
      <c r="AY232" s="29" t="str">
        <f t="shared" ca="1" si="250"/>
        <v/>
      </c>
      <c r="AZ232" s="29" t="e">
        <f ca="1">+_xlfn.IFNA(VLOOKUP($B232,'Resultados General'!$C$11:$CG$510,MATCH(AZ$6,'Resultados General'!$C$10:$CG$10,0),0),"")</f>
        <v>#NAME?</v>
      </c>
      <c r="BA232" s="29" t="str">
        <f t="shared" ca="1" si="251"/>
        <v/>
      </c>
      <c r="BB232" s="29" t="str">
        <f t="shared" ca="1" si="252"/>
        <v/>
      </c>
      <c r="BC232" s="29" t="e">
        <f ca="1">+_xlfn.IFNA(VLOOKUP($B232,'Resultados General'!$C$11:$CG$510,MATCH(BC$6,'Resultados General'!$C$10:$CG$10,0),0),"")</f>
        <v>#NAME?</v>
      </c>
      <c r="BD232" s="29" t="str">
        <f t="shared" ca="1" si="253"/>
        <v/>
      </c>
      <c r="BE232" s="29" t="str">
        <f t="shared" ca="1" si="254"/>
        <v/>
      </c>
      <c r="BF232" s="29" t="e">
        <f ca="1">+_xlfn.IFNA(VLOOKUP($B232,'Resultados General'!$C$11:$CG$510,MATCH(BF$6,'Resultados General'!$C$10:$CG$10,0),0),"")</f>
        <v>#NAME?</v>
      </c>
      <c r="BG232" s="29" t="str">
        <f t="shared" ca="1" si="255"/>
        <v/>
      </c>
      <c r="BH232" s="29" t="str">
        <f t="shared" ca="1" si="256"/>
        <v/>
      </c>
      <c r="BI232" s="29" t="e">
        <f ca="1">+_xlfn.IFNA(VLOOKUP($B232,'Resultados General'!$C$11:$CG$510,MATCH(BI$6,'Resultados General'!$C$10:$CG$10,0),0),"")</f>
        <v>#NAME?</v>
      </c>
      <c r="BJ232" s="29" t="str">
        <f t="shared" ca="1" si="257"/>
        <v/>
      </c>
      <c r="BK232" s="29" t="str">
        <f t="shared" ca="1" si="258"/>
        <v/>
      </c>
      <c r="BL232" s="29" t="e">
        <f ca="1">+_xlfn.IFNA(VLOOKUP($B232,'Resultados General'!$C$11:$CG$510,MATCH(BL$6,'Resultados General'!$C$10:$CG$10,0),0),"")</f>
        <v>#NAME?</v>
      </c>
      <c r="BM232" s="29" t="str">
        <f t="shared" ca="1" si="259"/>
        <v/>
      </c>
      <c r="BN232" s="29" t="str">
        <f t="shared" ca="1" si="260"/>
        <v/>
      </c>
      <c r="BO232" s="29" t="e">
        <f ca="1">+_xlfn.IFNA(VLOOKUP($B232,'Resultados General'!$C$11:$CG$510,MATCH(BO$6,'Resultados General'!$C$10:$CG$10,0),0),"")</f>
        <v>#NAME?</v>
      </c>
      <c r="BP232" s="29" t="str">
        <f t="shared" ca="1" si="261"/>
        <v/>
      </c>
      <c r="BQ232" s="29" t="str">
        <f t="shared" ca="1" si="262"/>
        <v/>
      </c>
      <c r="BR232" s="29" t="e">
        <f ca="1">+_xlfn.IFNA(VLOOKUP($B232,'Resultados General'!$C$11:$CG$510,MATCH(BR$6,'Resultados General'!$C$10:$CG$10,0),0),"")</f>
        <v>#NAME?</v>
      </c>
      <c r="BS232" s="29" t="str">
        <f t="shared" ca="1" si="263"/>
        <v/>
      </c>
      <c r="BT232" s="29" t="str">
        <f t="shared" ca="1" si="264"/>
        <v/>
      </c>
      <c r="BU232" s="29" t="e">
        <f ca="1">+_xlfn.IFNA(VLOOKUP($B232,'Resultados General'!$C$11:$CG$510,MATCH(BU$6,'Resultados General'!$C$10:$CG$10,0),0),"")</f>
        <v>#NAME?</v>
      </c>
      <c r="BV232" s="29" t="str">
        <f t="shared" ca="1" si="265"/>
        <v/>
      </c>
      <c r="BW232" s="29" t="str">
        <f t="shared" ca="1" si="266"/>
        <v/>
      </c>
      <c r="BX232" s="29" t="e">
        <f ca="1">+_xlfn.IFNA(VLOOKUP($B232,'Resultados General'!$C$11:$CG$510,MATCH(BX$6,'Resultados General'!$C$10:$CG$10,0),0),"")</f>
        <v>#NAME?</v>
      </c>
      <c r="BY232" s="29" t="str">
        <f t="shared" ca="1" si="267"/>
        <v/>
      </c>
      <c r="BZ232" s="29" t="str">
        <f t="shared" ca="1" si="268"/>
        <v/>
      </c>
      <c r="CA232" s="29" t="e">
        <f ca="1">+_xlfn.IFNA(VLOOKUP($B232,'Resultados General'!$C$11:$CG$510,MATCH(CA$6,'Resultados General'!$C$10:$CG$10,0),0),"")</f>
        <v>#NAME?</v>
      </c>
      <c r="CB232" s="29" t="str">
        <f t="shared" ca="1" si="269"/>
        <v/>
      </c>
      <c r="CC232" s="29" t="str">
        <f t="shared" ca="1" si="270"/>
        <v/>
      </c>
      <c r="CD232" s="29" t="e">
        <f ca="1">+_xlfn.IFNA(VLOOKUP($B232,'Resultados General'!$C$11:$CG$510,MATCH(CD$6,'Resultados General'!$C$10:$CG$10,0),0),"")</f>
        <v>#NAME?</v>
      </c>
      <c r="CE232" s="29" t="str">
        <f t="shared" ca="1" si="271"/>
        <v/>
      </c>
      <c r="CF232" s="29" t="str">
        <f t="shared" ca="1" si="272"/>
        <v/>
      </c>
      <c r="CG232" s="29" t="e">
        <f ca="1">+_xlfn.IFNA(VLOOKUP($B232,'Resultados General'!$C$11:$CG$510,MATCH(CG$6,'Resultados General'!$C$10:$CG$10,0),0),"")</f>
        <v>#NAME?</v>
      </c>
      <c r="CH232" s="29" t="str">
        <f t="shared" ca="1" si="273"/>
        <v/>
      </c>
      <c r="CI232" s="29" t="str">
        <f t="shared" ca="1" si="274"/>
        <v/>
      </c>
      <c r="CJ232" s="29" t="e">
        <f ca="1">+_xlfn.IFNA(VLOOKUP($B232,'Resultados General'!$C$11:$CG$510,MATCH(CJ$6,'Resultados General'!$C$10:$CG$10,0),0),"")</f>
        <v>#NAME?</v>
      </c>
      <c r="CK232" s="29" t="str">
        <f t="shared" ca="1" si="275"/>
        <v/>
      </c>
      <c r="CL232" s="29" t="str">
        <f t="shared" ca="1" si="276"/>
        <v/>
      </c>
      <c r="CM232" s="29" t="e">
        <f ca="1">+_xlfn.IFNA(VLOOKUP($B232,'Resultados General'!$C$11:$CG$510,MATCH(CM$6,'Resultados General'!$C$10:$CG$10,0),0),"")</f>
        <v>#NAME?</v>
      </c>
      <c r="CN232" s="29" t="str">
        <f t="shared" ca="1" si="277"/>
        <v/>
      </c>
      <c r="CO232" s="29" t="str">
        <f t="shared" ca="1" si="278"/>
        <v/>
      </c>
      <c r="CP232" s="29" t="e">
        <f ca="1">+_xlfn.IFNA(VLOOKUP($B232,'Resultados General'!$C$11:$CG$510,MATCH(CP$6,'Resultados General'!$C$10:$CG$10,0),0),"")</f>
        <v>#NAME?</v>
      </c>
      <c r="CQ232" s="29" t="str">
        <f t="shared" ca="1" si="279"/>
        <v/>
      </c>
      <c r="CR232" s="29" t="str">
        <f t="shared" ca="1" si="280"/>
        <v/>
      </c>
      <c r="CS232" s="29" t="e">
        <f ca="1">+_xlfn.IFNA(VLOOKUP($B232,'Resultados General'!$C$11:$CG$510,MATCH(CS$6,'Resultados General'!$C$10:$CG$10,0),0),"")</f>
        <v>#NAME?</v>
      </c>
      <c r="CT232" s="29" t="str">
        <f t="shared" ca="1" si="281"/>
        <v/>
      </c>
      <c r="CU232" s="29" t="str">
        <f t="shared" ca="1" si="282"/>
        <v/>
      </c>
      <c r="CV232" s="29" t="e">
        <f ca="1">+_xlfn.IFNA(VLOOKUP($B232,'Resultados General'!$C$11:$CG$510,MATCH(CV$6,'Resultados General'!$C$10:$CG$10,0),0),"")</f>
        <v>#NAME?</v>
      </c>
      <c r="CW232" s="29" t="str">
        <f t="shared" ca="1" si="283"/>
        <v/>
      </c>
      <c r="CX232" s="29" t="str">
        <f t="shared" ca="1" si="284"/>
        <v/>
      </c>
      <c r="CY232" s="29" t="e">
        <f ca="1">+_xlfn.IFNA(VLOOKUP($B232,'Resultados General'!$C$11:$CG$510,MATCH(CY$6,'Resultados General'!$C$10:$CG$10,0),0),"")</f>
        <v>#NAME?</v>
      </c>
      <c r="CZ232" s="29" t="str">
        <f t="shared" ca="1" si="285"/>
        <v/>
      </c>
      <c r="DA232" s="29" t="str">
        <f t="shared" ca="1" si="286"/>
        <v/>
      </c>
      <c r="DB232" s="29" t="e">
        <f ca="1">+_xlfn.IFNA(VLOOKUP($B232,'Resultados General'!$C$11:$CG$510,MATCH(DB$6,'Resultados General'!$C$10:$CG$10,0),0),"")</f>
        <v>#NAME?</v>
      </c>
      <c r="DC232" s="29" t="str">
        <f t="shared" ca="1" si="287"/>
        <v/>
      </c>
      <c r="DD232" s="29" t="str">
        <f t="shared" ca="1" si="288"/>
        <v/>
      </c>
      <c r="DE232" s="29" t="e">
        <f ca="1">+_xlfn.IFNA(VLOOKUP($B232,'Resultados General'!$C$11:$CG$510,MATCH(DE$6,'Resultados General'!$C$10:$CG$10,0),0),"")</f>
        <v>#NAME?</v>
      </c>
      <c r="DF232" s="29" t="str">
        <f t="shared" ca="1" si="289"/>
        <v/>
      </c>
      <c r="DG232" s="29" t="str">
        <f t="shared" ca="1" si="290"/>
        <v/>
      </c>
      <c r="DH232" s="29" t="e">
        <f ca="1">+_xlfn.IFNA(VLOOKUP($B232,'Resultados General'!$C$11:$CG$510,MATCH(DH$6,'Resultados General'!$C$10:$CG$10,0),0),"")</f>
        <v>#NAME?</v>
      </c>
      <c r="DI232" s="29" t="str">
        <f t="shared" ca="1" si="291"/>
        <v/>
      </c>
      <c r="DJ232" s="29" t="str">
        <f t="shared" ca="1" si="292"/>
        <v/>
      </c>
      <c r="DK232" s="29" t="e">
        <f ca="1">+_xlfn.IFNA(VLOOKUP($B232,'Resultados General'!$C$11:$CG$510,MATCH(DK$6,'Resultados General'!$C$10:$CG$10,0),0),"")</f>
        <v>#NAME?</v>
      </c>
      <c r="DL232" s="29" t="str">
        <f t="shared" ca="1" si="293"/>
        <v/>
      </c>
      <c r="DM232" s="29" t="str">
        <f t="shared" ca="1" si="294"/>
        <v/>
      </c>
      <c r="DN232" s="29" t="e">
        <f ca="1">+_xlfn.IFNA(VLOOKUP($B232,'Resultados General'!$C$11:$CG$510,MATCH(DN$6,'Resultados General'!$C$10:$CG$10,0),0),"")</f>
        <v>#NAME?</v>
      </c>
      <c r="DO232" s="29" t="str">
        <f t="shared" ca="1" si="295"/>
        <v/>
      </c>
      <c r="DP232" s="29" t="str">
        <f t="shared" ca="1" si="296"/>
        <v/>
      </c>
    </row>
    <row r="233" spans="2:120">
      <c r="B233" s="219" t="str">
        <f>+IF('Resultados General'!C236="","",'Resultados General'!C236)</f>
        <v/>
      </c>
      <c r="C233" s="134" t="e">
        <f ca="1">+_xlfn.IFNA(VLOOKUP('Distribución de puestos'!B233,'Resultados General'!$C$11:$J$510,8,0),"")</f>
        <v>#NAME?</v>
      </c>
      <c r="D233" s="135" t="e">
        <f ca="1">+_xlfn.IFNA(VLOOKUP(B233,'Resultados General'!$C$11:$L$510,10,0),"")</f>
        <v>#NAME?</v>
      </c>
      <c r="E233" s="26" t="s">
        <v>76</v>
      </c>
      <c r="F233" s="26" t="s">
        <v>76</v>
      </c>
      <c r="G233" s="135" t="str">
        <f t="shared" ca="1" si="297"/>
        <v/>
      </c>
      <c r="H233" s="135" t="str">
        <f t="shared" ca="1" si="298"/>
        <v/>
      </c>
      <c r="I233" s="219" t="str">
        <f t="shared" si="299"/>
        <v/>
      </c>
      <c r="J233" s="138"/>
      <c r="M233" s="29" t="e">
        <f ca="1">+_xlfn.IFNA(VLOOKUP($B233,'Resultados General'!$C$11:$CG$510,MATCH(M$6,'Resultados General'!$C$10:$CG$10,0),0),"")</f>
        <v>#NAME?</v>
      </c>
      <c r="N233" s="29" t="str">
        <f t="shared" ca="1" si="225"/>
        <v/>
      </c>
      <c r="O233" s="29" t="str">
        <f t="shared" ca="1" si="226"/>
        <v/>
      </c>
      <c r="P233" s="29" t="e">
        <f ca="1">+_xlfn.IFNA(VLOOKUP($B233,'Resultados General'!$C$11:$CG$510,MATCH(P$6,'Resultados General'!$C$10:$CG$10,0),0),"")</f>
        <v>#NAME?</v>
      </c>
      <c r="Q233" s="29" t="str">
        <f t="shared" ca="1" si="227"/>
        <v/>
      </c>
      <c r="R233" s="29" t="str">
        <f t="shared" ca="1" si="228"/>
        <v/>
      </c>
      <c r="S233" s="29" t="e">
        <f ca="1">+_xlfn.IFNA(VLOOKUP($B233,'Resultados General'!$C$11:$CG$510,MATCH(S$6,'Resultados General'!$C$10:$CG$10,0),0),"")</f>
        <v>#NAME?</v>
      </c>
      <c r="T233" s="29" t="str">
        <f t="shared" ca="1" si="229"/>
        <v/>
      </c>
      <c r="U233" s="29" t="str">
        <f t="shared" ca="1" si="230"/>
        <v/>
      </c>
      <c r="V233" s="29" t="e">
        <f ca="1">+_xlfn.IFNA(VLOOKUP($B233,'Resultados General'!$C$11:$CG$510,MATCH(V$6,'Resultados General'!$C$10:$CG$10,0),0),"")</f>
        <v>#NAME?</v>
      </c>
      <c r="W233" s="29" t="str">
        <f t="shared" ca="1" si="231"/>
        <v/>
      </c>
      <c r="X233" s="29" t="str">
        <f t="shared" ca="1" si="232"/>
        <v/>
      </c>
      <c r="Y233" s="29" t="e">
        <f ca="1">+_xlfn.IFNA(VLOOKUP($B233,'Resultados General'!$C$11:$CG$510,MATCH(Y$6,'Resultados General'!$C$10:$CG$10,0),0),"")</f>
        <v>#NAME?</v>
      </c>
      <c r="Z233" s="29" t="str">
        <f t="shared" ca="1" si="233"/>
        <v/>
      </c>
      <c r="AA233" s="29" t="str">
        <f t="shared" ca="1" si="234"/>
        <v/>
      </c>
      <c r="AB233" s="29" t="e">
        <f ca="1">+_xlfn.IFNA(VLOOKUP($B233,'Resultados General'!$C$11:$CG$510,MATCH(AB$6,'Resultados General'!$C$10:$CG$10,0),0),"")</f>
        <v>#NAME?</v>
      </c>
      <c r="AC233" s="29" t="str">
        <f t="shared" ca="1" si="235"/>
        <v/>
      </c>
      <c r="AD233" s="29" t="str">
        <f t="shared" ca="1" si="236"/>
        <v/>
      </c>
      <c r="AE233" s="29" t="e">
        <f ca="1">+_xlfn.IFNA(VLOOKUP($B233,'Resultados General'!$C$11:$CG$510,MATCH(AE$6,'Resultados General'!$C$10:$CG$10,0),0),"")</f>
        <v>#NAME?</v>
      </c>
      <c r="AF233" s="29" t="str">
        <f t="shared" ca="1" si="237"/>
        <v/>
      </c>
      <c r="AG233" s="29" t="str">
        <f t="shared" ca="1" si="238"/>
        <v/>
      </c>
      <c r="AH233" s="29" t="e">
        <f ca="1">+_xlfn.IFNA(VLOOKUP($B233,'Resultados General'!$C$11:$CG$510,MATCH(AH$6,'Resultados General'!$C$10:$CG$10,0),0),"")</f>
        <v>#NAME?</v>
      </c>
      <c r="AI233" s="29" t="str">
        <f t="shared" ca="1" si="239"/>
        <v/>
      </c>
      <c r="AJ233" s="29" t="str">
        <f t="shared" ca="1" si="240"/>
        <v/>
      </c>
      <c r="AK233" s="29" t="e">
        <f ca="1">+_xlfn.IFNA(VLOOKUP($B233,'Resultados General'!$C$11:$CG$510,MATCH(AK$6,'Resultados General'!$C$10:$CG$10,0),0),"")</f>
        <v>#NAME?</v>
      </c>
      <c r="AL233" s="29" t="str">
        <f t="shared" ca="1" si="241"/>
        <v/>
      </c>
      <c r="AM233" s="29" t="str">
        <f t="shared" ca="1" si="242"/>
        <v/>
      </c>
      <c r="AN233" s="29" t="e">
        <f ca="1">+_xlfn.IFNA(VLOOKUP($B233,'Resultados General'!$C$11:$CG$510,MATCH(AN$6,'Resultados General'!$C$10:$CG$10,0),0),"")</f>
        <v>#NAME?</v>
      </c>
      <c r="AO233" s="29" t="str">
        <f t="shared" ca="1" si="243"/>
        <v/>
      </c>
      <c r="AP233" s="29" t="str">
        <f t="shared" ca="1" si="244"/>
        <v/>
      </c>
      <c r="AQ233" s="29" t="e">
        <f ca="1">+_xlfn.IFNA(VLOOKUP($B233,'Resultados General'!$C$11:$CG$510,MATCH(AQ$6,'Resultados General'!$C$10:$CG$10,0),0),"")</f>
        <v>#NAME?</v>
      </c>
      <c r="AR233" s="29" t="str">
        <f t="shared" ca="1" si="245"/>
        <v/>
      </c>
      <c r="AS233" s="29" t="str">
        <f t="shared" ca="1" si="246"/>
        <v/>
      </c>
      <c r="AT233" s="29" t="e">
        <f ca="1">+_xlfn.IFNA(VLOOKUP($B233,'Resultados General'!$C$11:$CG$510,MATCH(AT$6,'Resultados General'!$C$10:$CG$10,0),0),"")</f>
        <v>#NAME?</v>
      </c>
      <c r="AU233" s="29" t="str">
        <f t="shared" ca="1" si="247"/>
        <v/>
      </c>
      <c r="AV233" s="29" t="str">
        <f t="shared" ca="1" si="248"/>
        <v/>
      </c>
      <c r="AW233" s="29" t="e">
        <f ca="1">+_xlfn.IFNA(VLOOKUP($B233,'Resultados General'!$C$11:$CG$510,MATCH(AW$6,'Resultados General'!$C$10:$CG$10,0),0),"")</f>
        <v>#NAME?</v>
      </c>
      <c r="AX233" s="29" t="str">
        <f t="shared" ca="1" si="249"/>
        <v/>
      </c>
      <c r="AY233" s="29" t="str">
        <f t="shared" ca="1" si="250"/>
        <v/>
      </c>
      <c r="AZ233" s="29" t="e">
        <f ca="1">+_xlfn.IFNA(VLOOKUP($B233,'Resultados General'!$C$11:$CG$510,MATCH(AZ$6,'Resultados General'!$C$10:$CG$10,0),0),"")</f>
        <v>#NAME?</v>
      </c>
      <c r="BA233" s="29" t="str">
        <f t="shared" ca="1" si="251"/>
        <v/>
      </c>
      <c r="BB233" s="29" t="str">
        <f t="shared" ca="1" si="252"/>
        <v/>
      </c>
      <c r="BC233" s="29" t="e">
        <f ca="1">+_xlfn.IFNA(VLOOKUP($B233,'Resultados General'!$C$11:$CG$510,MATCH(BC$6,'Resultados General'!$C$10:$CG$10,0),0),"")</f>
        <v>#NAME?</v>
      </c>
      <c r="BD233" s="29" t="str">
        <f t="shared" ca="1" si="253"/>
        <v/>
      </c>
      <c r="BE233" s="29" t="str">
        <f t="shared" ca="1" si="254"/>
        <v/>
      </c>
      <c r="BF233" s="29" t="e">
        <f ca="1">+_xlfn.IFNA(VLOOKUP($B233,'Resultados General'!$C$11:$CG$510,MATCH(BF$6,'Resultados General'!$C$10:$CG$10,0),0),"")</f>
        <v>#NAME?</v>
      </c>
      <c r="BG233" s="29" t="str">
        <f t="shared" ca="1" si="255"/>
        <v/>
      </c>
      <c r="BH233" s="29" t="str">
        <f t="shared" ca="1" si="256"/>
        <v/>
      </c>
      <c r="BI233" s="29" t="e">
        <f ca="1">+_xlfn.IFNA(VLOOKUP($B233,'Resultados General'!$C$11:$CG$510,MATCH(BI$6,'Resultados General'!$C$10:$CG$10,0),0),"")</f>
        <v>#NAME?</v>
      </c>
      <c r="BJ233" s="29" t="str">
        <f t="shared" ca="1" si="257"/>
        <v/>
      </c>
      <c r="BK233" s="29" t="str">
        <f t="shared" ca="1" si="258"/>
        <v/>
      </c>
      <c r="BL233" s="29" t="e">
        <f ca="1">+_xlfn.IFNA(VLOOKUP($B233,'Resultados General'!$C$11:$CG$510,MATCH(BL$6,'Resultados General'!$C$10:$CG$10,0),0),"")</f>
        <v>#NAME?</v>
      </c>
      <c r="BM233" s="29" t="str">
        <f t="shared" ca="1" si="259"/>
        <v/>
      </c>
      <c r="BN233" s="29" t="str">
        <f t="shared" ca="1" si="260"/>
        <v/>
      </c>
      <c r="BO233" s="29" t="e">
        <f ca="1">+_xlfn.IFNA(VLOOKUP($B233,'Resultados General'!$C$11:$CG$510,MATCH(BO$6,'Resultados General'!$C$10:$CG$10,0),0),"")</f>
        <v>#NAME?</v>
      </c>
      <c r="BP233" s="29" t="str">
        <f t="shared" ca="1" si="261"/>
        <v/>
      </c>
      <c r="BQ233" s="29" t="str">
        <f t="shared" ca="1" si="262"/>
        <v/>
      </c>
      <c r="BR233" s="29" t="e">
        <f ca="1">+_xlfn.IFNA(VLOOKUP($B233,'Resultados General'!$C$11:$CG$510,MATCH(BR$6,'Resultados General'!$C$10:$CG$10,0),0),"")</f>
        <v>#NAME?</v>
      </c>
      <c r="BS233" s="29" t="str">
        <f t="shared" ca="1" si="263"/>
        <v/>
      </c>
      <c r="BT233" s="29" t="str">
        <f t="shared" ca="1" si="264"/>
        <v/>
      </c>
      <c r="BU233" s="29" t="e">
        <f ca="1">+_xlfn.IFNA(VLOOKUP($B233,'Resultados General'!$C$11:$CG$510,MATCH(BU$6,'Resultados General'!$C$10:$CG$10,0),0),"")</f>
        <v>#NAME?</v>
      </c>
      <c r="BV233" s="29" t="str">
        <f t="shared" ca="1" si="265"/>
        <v/>
      </c>
      <c r="BW233" s="29" t="str">
        <f t="shared" ca="1" si="266"/>
        <v/>
      </c>
      <c r="BX233" s="29" t="e">
        <f ca="1">+_xlfn.IFNA(VLOOKUP($B233,'Resultados General'!$C$11:$CG$510,MATCH(BX$6,'Resultados General'!$C$10:$CG$10,0),0),"")</f>
        <v>#NAME?</v>
      </c>
      <c r="BY233" s="29" t="str">
        <f t="shared" ca="1" si="267"/>
        <v/>
      </c>
      <c r="BZ233" s="29" t="str">
        <f t="shared" ca="1" si="268"/>
        <v/>
      </c>
      <c r="CA233" s="29" t="e">
        <f ca="1">+_xlfn.IFNA(VLOOKUP($B233,'Resultados General'!$C$11:$CG$510,MATCH(CA$6,'Resultados General'!$C$10:$CG$10,0),0),"")</f>
        <v>#NAME?</v>
      </c>
      <c r="CB233" s="29" t="str">
        <f t="shared" ca="1" si="269"/>
        <v/>
      </c>
      <c r="CC233" s="29" t="str">
        <f t="shared" ca="1" si="270"/>
        <v/>
      </c>
      <c r="CD233" s="29" t="e">
        <f ca="1">+_xlfn.IFNA(VLOOKUP($B233,'Resultados General'!$C$11:$CG$510,MATCH(CD$6,'Resultados General'!$C$10:$CG$10,0),0),"")</f>
        <v>#NAME?</v>
      </c>
      <c r="CE233" s="29" t="str">
        <f t="shared" ca="1" si="271"/>
        <v/>
      </c>
      <c r="CF233" s="29" t="str">
        <f t="shared" ca="1" si="272"/>
        <v/>
      </c>
      <c r="CG233" s="29" t="e">
        <f ca="1">+_xlfn.IFNA(VLOOKUP($B233,'Resultados General'!$C$11:$CG$510,MATCH(CG$6,'Resultados General'!$C$10:$CG$10,0),0),"")</f>
        <v>#NAME?</v>
      </c>
      <c r="CH233" s="29" t="str">
        <f t="shared" ca="1" si="273"/>
        <v/>
      </c>
      <c r="CI233" s="29" t="str">
        <f t="shared" ca="1" si="274"/>
        <v/>
      </c>
      <c r="CJ233" s="29" t="e">
        <f ca="1">+_xlfn.IFNA(VLOOKUP($B233,'Resultados General'!$C$11:$CG$510,MATCH(CJ$6,'Resultados General'!$C$10:$CG$10,0),0),"")</f>
        <v>#NAME?</v>
      </c>
      <c r="CK233" s="29" t="str">
        <f t="shared" ca="1" si="275"/>
        <v/>
      </c>
      <c r="CL233" s="29" t="str">
        <f t="shared" ca="1" si="276"/>
        <v/>
      </c>
      <c r="CM233" s="29" t="e">
        <f ca="1">+_xlfn.IFNA(VLOOKUP($B233,'Resultados General'!$C$11:$CG$510,MATCH(CM$6,'Resultados General'!$C$10:$CG$10,0),0),"")</f>
        <v>#NAME?</v>
      </c>
      <c r="CN233" s="29" t="str">
        <f t="shared" ca="1" si="277"/>
        <v/>
      </c>
      <c r="CO233" s="29" t="str">
        <f t="shared" ca="1" si="278"/>
        <v/>
      </c>
      <c r="CP233" s="29" t="e">
        <f ca="1">+_xlfn.IFNA(VLOOKUP($B233,'Resultados General'!$C$11:$CG$510,MATCH(CP$6,'Resultados General'!$C$10:$CG$10,0),0),"")</f>
        <v>#NAME?</v>
      </c>
      <c r="CQ233" s="29" t="str">
        <f t="shared" ca="1" si="279"/>
        <v/>
      </c>
      <c r="CR233" s="29" t="str">
        <f t="shared" ca="1" si="280"/>
        <v/>
      </c>
      <c r="CS233" s="29" t="e">
        <f ca="1">+_xlfn.IFNA(VLOOKUP($B233,'Resultados General'!$C$11:$CG$510,MATCH(CS$6,'Resultados General'!$C$10:$CG$10,0),0),"")</f>
        <v>#NAME?</v>
      </c>
      <c r="CT233" s="29" t="str">
        <f t="shared" ca="1" si="281"/>
        <v/>
      </c>
      <c r="CU233" s="29" t="str">
        <f t="shared" ca="1" si="282"/>
        <v/>
      </c>
      <c r="CV233" s="29" t="e">
        <f ca="1">+_xlfn.IFNA(VLOOKUP($B233,'Resultados General'!$C$11:$CG$510,MATCH(CV$6,'Resultados General'!$C$10:$CG$10,0),0),"")</f>
        <v>#NAME?</v>
      </c>
      <c r="CW233" s="29" t="str">
        <f t="shared" ca="1" si="283"/>
        <v/>
      </c>
      <c r="CX233" s="29" t="str">
        <f t="shared" ca="1" si="284"/>
        <v/>
      </c>
      <c r="CY233" s="29" t="e">
        <f ca="1">+_xlfn.IFNA(VLOOKUP($B233,'Resultados General'!$C$11:$CG$510,MATCH(CY$6,'Resultados General'!$C$10:$CG$10,0),0),"")</f>
        <v>#NAME?</v>
      </c>
      <c r="CZ233" s="29" t="str">
        <f t="shared" ca="1" si="285"/>
        <v/>
      </c>
      <c r="DA233" s="29" t="str">
        <f t="shared" ca="1" si="286"/>
        <v/>
      </c>
      <c r="DB233" s="29" t="e">
        <f ca="1">+_xlfn.IFNA(VLOOKUP($B233,'Resultados General'!$C$11:$CG$510,MATCH(DB$6,'Resultados General'!$C$10:$CG$10,0),0),"")</f>
        <v>#NAME?</v>
      </c>
      <c r="DC233" s="29" t="str">
        <f t="shared" ca="1" si="287"/>
        <v/>
      </c>
      <c r="DD233" s="29" t="str">
        <f t="shared" ca="1" si="288"/>
        <v/>
      </c>
      <c r="DE233" s="29" t="e">
        <f ca="1">+_xlfn.IFNA(VLOOKUP($B233,'Resultados General'!$C$11:$CG$510,MATCH(DE$6,'Resultados General'!$C$10:$CG$10,0),0),"")</f>
        <v>#NAME?</v>
      </c>
      <c r="DF233" s="29" t="str">
        <f t="shared" ca="1" si="289"/>
        <v/>
      </c>
      <c r="DG233" s="29" t="str">
        <f t="shared" ca="1" si="290"/>
        <v/>
      </c>
      <c r="DH233" s="29" t="e">
        <f ca="1">+_xlfn.IFNA(VLOOKUP($B233,'Resultados General'!$C$11:$CG$510,MATCH(DH$6,'Resultados General'!$C$10:$CG$10,0),0),"")</f>
        <v>#NAME?</v>
      </c>
      <c r="DI233" s="29" t="str">
        <f t="shared" ca="1" si="291"/>
        <v/>
      </c>
      <c r="DJ233" s="29" t="str">
        <f t="shared" ca="1" si="292"/>
        <v/>
      </c>
      <c r="DK233" s="29" t="e">
        <f ca="1">+_xlfn.IFNA(VLOOKUP($B233,'Resultados General'!$C$11:$CG$510,MATCH(DK$6,'Resultados General'!$C$10:$CG$10,0),0),"")</f>
        <v>#NAME?</v>
      </c>
      <c r="DL233" s="29" t="str">
        <f t="shared" ca="1" si="293"/>
        <v/>
      </c>
      <c r="DM233" s="29" t="str">
        <f t="shared" ca="1" si="294"/>
        <v/>
      </c>
      <c r="DN233" s="29" t="e">
        <f ca="1">+_xlfn.IFNA(VLOOKUP($B233,'Resultados General'!$C$11:$CG$510,MATCH(DN$6,'Resultados General'!$C$10:$CG$10,0),0),"")</f>
        <v>#NAME?</v>
      </c>
      <c r="DO233" s="29" t="str">
        <f t="shared" ca="1" si="295"/>
        <v/>
      </c>
      <c r="DP233" s="29" t="str">
        <f t="shared" ca="1" si="296"/>
        <v/>
      </c>
    </row>
    <row r="234" spans="2:120">
      <c r="B234" s="219" t="str">
        <f>+IF('Resultados General'!C237="","",'Resultados General'!C237)</f>
        <v/>
      </c>
      <c r="C234" s="134" t="e">
        <f ca="1">+_xlfn.IFNA(VLOOKUP('Distribución de puestos'!B234,'Resultados General'!$C$11:$J$510,8,0),"")</f>
        <v>#NAME?</v>
      </c>
      <c r="D234" s="135" t="e">
        <f ca="1">+_xlfn.IFNA(VLOOKUP(B234,'Resultados General'!$C$11:$L$510,10,0),"")</f>
        <v>#NAME?</v>
      </c>
      <c r="E234" s="26" t="s">
        <v>76</v>
      </c>
      <c r="F234" s="26" t="s">
        <v>76</v>
      </c>
      <c r="G234" s="135" t="str">
        <f t="shared" ca="1" si="297"/>
        <v/>
      </c>
      <c r="H234" s="135" t="str">
        <f t="shared" ca="1" si="298"/>
        <v/>
      </c>
      <c r="I234" s="219" t="str">
        <f t="shared" si="299"/>
        <v/>
      </c>
      <c r="J234" s="138"/>
      <c r="M234" s="29" t="e">
        <f ca="1">+_xlfn.IFNA(VLOOKUP($B234,'Resultados General'!$C$11:$CG$510,MATCH(M$6,'Resultados General'!$C$10:$CG$10,0),0),"")</f>
        <v>#NAME?</v>
      </c>
      <c r="N234" s="29" t="str">
        <f t="shared" ca="1" si="225"/>
        <v/>
      </c>
      <c r="O234" s="29" t="str">
        <f t="shared" ca="1" si="226"/>
        <v/>
      </c>
      <c r="P234" s="29" t="e">
        <f ca="1">+_xlfn.IFNA(VLOOKUP($B234,'Resultados General'!$C$11:$CG$510,MATCH(P$6,'Resultados General'!$C$10:$CG$10,0),0),"")</f>
        <v>#NAME?</v>
      </c>
      <c r="Q234" s="29" t="str">
        <f t="shared" ca="1" si="227"/>
        <v/>
      </c>
      <c r="R234" s="29" t="str">
        <f t="shared" ca="1" si="228"/>
        <v/>
      </c>
      <c r="S234" s="29" t="e">
        <f ca="1">+_xlfn.IFNA(VLOOKUP($B234,'Resultados General'!$C$11:$CG$510,MATCH(S$6,'Resultados General'!$C$10:$CG$10,0),0),"")</f>
        <v>#NAME?</v>
      </c>
      <c r="T234" s="29" t="str">
        <f t="shared" ca="1" si="229"/>
        <v/>
      </c>
      <c r="U234" s="29" t="str">
        <f t="shared" ca="1" si="230"/>
        <v/>
      </c>
      <c r="V234" s="29" t="e">
        <f ca="1">+_xlfn.IFNA(VLOOKUP($B234,'Resultados General'!$C$11:$CG$510,MATCH(V$6,'Resultados General'!$C$10:$CG$10,0),0),"")</f>
        <v>#NAME?</v>
      </c>
      <c r="W234" s="29" t="str">
        <f t="shared" ca="1" si="231"/>
        <v/>
      </c>
      <c r="X234" s="29" t="str">
        <f t="shared" ca="1" si="232"/>
        <v/>
      </c>
      <c r="Y234" s="29" t="e">
        <f ca="1">+_xlfn.IFNA(VLOOKUP($B234,'Resultados General'!$C$11:$CG$510,MATCH(Y$6,'Resultados General'!$C$10:$CG$10,0),0),"")</f>
        <v>#NAME?</v>
      </c>
      <c r="Z234" s="29" t="str">
        <f t="shared" ca="1" si="233"/>
        <v/>
      </c>
      <c r="AA234" s="29" t="str">
        <f t="shared" ca="1" si="234"/>
        <v/>
      </c>
      <c r="AB234" s="29" t="e">
        <f ca="1">+_xlfn.IFNA(VLOOKUP($B234,'Resultados General'!$C$11:$CG$510,MATCH(AB$6,'Resultados General'!$C$10:$CG$10,0),0),"")</f>
        <v>#NAME?</v>
      </c>
      <c r="AC234" s="29" t="str">
        <f t="shared" ca="1" si="235"/>
        <v/>
      </c>
      <c r="AD234" s="29" t="str">
        <f t="shared" ca="1" si="236"/>
        <v/>
      </c>
      <c r="AE234" s="29" t="e">
        <f ca="1">+_xlfn.IFNA(VLOOKUP($B234,'Resultados General'!$C$11:$CG$510,MATCH(AE$6,'Resultados General'!$C$10:$CG$10,0),0),"")</f>
        <v>#NAME?</v>
      </c>
      <c r="AF234" s="29" t="str">
        <f t="shared" ca="1" si="237"/>
        <v/>
      </c>
      <c r="AG234" s="29" t="str">
        <f t="shared" ca="1" si="238"/>
        <v/>
      </c>
      <c r="AH234" s="29" t="e">
        <f ca="1">+_xlfn.IFNA(VLOOKUP($B234,'Resultados General'!$C$11:$CG$510,MATCH(AH$6,'Resultados General'!$C$10:$CG$10,0),0),"")</f>
        <v>#NAME?</v>
      </c>
      <c r="AI234" s="29" t="str">
        <f t="shared" ca="1" si="239"/>
        <v/>
      </c>
      <c r="AJ234" s="29" t="str">
        <f t="shared" ca="1" si="240"/>
        <v/>
      </c>
      <c r="AK234" s="29" t="e">
        <f ca="1">+_xlfn.IFNA(VLOOKUP($B234,'Resultados General'!$C$11:$CG$510,MATCH(AK$6,'Resultados General'!$C$10:$CG$10,0),0),"")</f>
        <v>#NAME?</v>
      </c>
      <c r="AL234" s="29" t="str">
        <f t="shared" ca="1" si="241"/>
        <v/>
      </c>
      <c r="AM234" s="29" t="str">
        <f t="shared" ca="1" si="242"/>
        <v/>
      </c>
      <c r="AN234" s="29" t="e">
        <f ca="1">+_xlfn.IFNA(VLOOKUP($B234,'Resultados General'!$C$11:$CG$510,MATCH(AN$6,'Resultados General'!$C$10:$CG$10,0),0),"")</f>
        <v>#NAME?</v>
      </c>
      <c r="AO234" s="29" t="str">
        <f t="shared" ca="1" si="243"/>
        <v/>
      </c>
      <c r="AP234" s="29" t="str">
        <f t="shared" ca="1" si="244"/>
        <v/>
      </c>
      <c r="AQ234" s="29" t="e">
        <f ca="1">+_xlfn.IFNA(VLOOKUP($B234,'Resultados General'!$C$11:$CG$510,MATCH(AQ$6,'Resultados General'!$C$10:$CG$10,0),0),"")</f>
        <v>#NAME?</v>
      </c>
      <c r="AR234" s="29" t="str">
        <f t="shared" ca="1" si="245"/>
        <v/>
      </c>
      <c r="AS234" s="29" t="str">
        <f t="shared" ca="1" si="246"/>
        <v/>
      </c>
      <c r="AT234" s="29" t="e">
        <f ca="1">+_xlfn.IFNA(VLOOKUP($B234,'Resultados General'!$C$11:$CG$510,MATCH(AT$6,'Resultados General'!$C$10:$CG$10,0),0),"")</f>
        <v>#NAME?</v>
      </c>
      <c r="AU234" s="29" t="str">
        <f t="shared" ca="1" si="247"/>
        <v/>
      </c>
      <c r="AV234" s="29" t="str">
        <f t="shared" ca="1" si="248"/>
        <v/>
      </c>
      <c r="AW234" s="29" t="e">
        <f ca="1">+_xlfn.IFNA(VLOOKUP($B234,'Resultados General'!$C$11:$CG$510,MATCH(AW$6,'Resultados General'!$C$10:$CG$10,0),0),"")</f>
        <v>#NAME?</v>
      </c>
      <c r="AX234" s="29" t="str">
        <f t="shared" ca="1" si="249"/>
        <v/>
      </c>
      <c r="AY234" s="29" t="str">
        <f t="shared" ca="1" si="250"/>
        <v/>
      </c>
      <c r="AZ234" s="29" t="e">
        <f ca="1">+_xlfn.IFNA(VLOOKUP($B234,'Resultados General'!$C$11:$CG$510,MATCH(AZ$6,'Resultados General'!$C$10:$CG$10,0),0),"")</f>
        <v>#NAME?</v>
      </c>
      <c r="BA234" s="29" t="str">
        <f t="shared" ca="1" si="251"/>
        <v/>
      </c>
      <c r="BB234" s="29" t="str">
        <f t="shared" ca="1" si="252"/>
        <v/>
      </c>
      <c r="BC234" s="29" t="e">
        <f ca="1">+_xlfn.IFNA(VLOOKUP($B234,'Resultados General'!$C$11:$CG$510,MATCH(BC$6,'Resultados General'!$C$10:$CG$10,0),0),"")</f>
        <v>#NAME?</v>
      </c>
      <c r="BD234" s="29" t="str">
        <f t="shared" ca="1" si="253"/>
        <v/>
      </c>
      <c r="BE234" s="29" t="str">
        <f t="shared" ca="1" si="254"/>
        <v/>
      </c>
      <c r="BF234" s="29" t="e">
        <f ca="1">+_xlfn.IFNA(VLOOKUP($B234,'Resultados General'!$C$11:$CG$510,MATCH(BF$6,'Resultados General'!$C$10:$CG$10,0),0),"")</f>
        <v>#NAME?</v>
      </c>
      <c r="BG234" s="29" t="str">
        <f t="shared" ca="1" si="255"/>
        <v/>
      </c>
      <c r="BH234" s="29" t="str">
        <f t="shared" ca="1" si="256"/>
        <v/>
      </c>
      <c r="BI234" s="29" t="e">
        <f ca="1">+_xlfn.IFNA(VLOOKUP($B234,'Resultados General'!$C$11:$CG$510,MATCH(BI$6,'Resultados General'!$C$10:$CG$10,0),0),"")</f>
        <v>#NAME?</v>
      </c>
      <c r="BJ234" s="29" t="str">
        <f t="shared" ca="1" si="257"/>
        <v/>
      </c>
      <c r="BK234" s="29" t="str">
        <f t="shared" ca="1" si="258"/>
        <v/>
      </c>
      <c r="BL234" s="29" t="e">
        <f ca="1">+_xlfn.IFNA(VLOOKUP($B234,'Resultados General'!$C$11:$CG$510,MATCH(BL$6,'Resultados General'!$C$10:$CG$10,0),0),"")</f>
        <v>#NAME?</v>
      </c>
      <c r="BM234" s="29" t="str">
        <f t="shared" ca="1" si="259"/>
        <v/>
      </c>
      <c r="BN234" s="29" t="str">
        <f t="shared" ca="1" si="260"/>
        <v/>
      </c>
      <c r="BO234" s="29" t="e">
        <f ca="1">+_xlfn.IFNA(VLOOKUP($B234,'Resultados General'!$C$11:$CG$510,MATCH(BO$6,'Resultados General'!$C$10:$CG$10,0),0),"")</f>
        <v>#NAME?</v>
      </c>
      <c r="BP234" s="29" t="str">
        <f t="shared" ca="1" si="261"/>
        <v/>
      </c>
      <c r="BQ234" s="29" t="str">
        <f t="shared" ca="1" si="262"/>
        <v/>
      </c>
      <c r="BR234" s="29" t="e">
        <f ca="1">+_xlfn.IFNA(VLOOKUP($B234,'Resultados General'!$C$11:$CG$510,MATCH(BR$6,'Resultados General'!$C$10:$CG$10,0),0),"")</f>
        <v>#NAME?</v>
      </c>
      <c r="BS234" s="29" t="str">
        <f t="shared" ca="1" si="263"/>
        <v/>
      </c>
      <c r="BT234" s="29" t="str">
        <f t="shared" ca="1" si="264"/>
        <v/>
      </c>
      <c r="BU234" s="29" t="e">
        <f ca="1">+_xlfn.IFNA(VLOOKUP($B234,'Resultados General'!$C$11:$CG$510,MATCH(BU$6,'Resultados General'!$C$10:$CG$10,0),0),"")</f>
        <v>#NAME?</v>
      </c>
      <c r="BV234" s="29" t="str">
        <f t="shared" ca="1" si="265"/>
        <v/>
      </c>
      <c r="BW234" s="29" t="str">
        <f t="shared" ca="1" si="266"/>
        <v/>
      </c>
      <c r="BX234" s="29" t="e">
        <f ca="1">+_xlfn.IFNA(VLOOKUP($B234,'Resultados General'!$C$11:$CG$510,MATCH(BX$6,'Resultados General'!$C$10:$CG$10,0),0),"")</f>
        <v>#NAME?</v>
      </c>
      <c r="BY234" s="29" t="str">
        <f t="shared" ca="1" si="267"/>
        <v/>
      </c>
      <c r="BZ234" s="29" t="str">
        <f t="shared" ca="1" si="268"/>
        <v/>
      </c>
      <c r="CA234" s="29" t="e">
        <f ca="1">+_xlfn.IFNA(VLOOKUP($B234,'Resultados General'!$C$11:$CG$510,MATCH(CA$6,'Resultados General'!$C$10:$CG$10,0),0),"")</f>
        <v>#NAME?</v>
      </c>
      <c r="CB234" s="29" t="str">
        <f t="shared" ca="1" si="269"/>
        <v/>
      </c>
      <c r="CC234" s="29" t="str">
        <f t="shared" ca="1" si="270"/>
        <v/>
      </c>
      <c r="CD234" s="29" t="e">
        <f ca="1">+_xlfn.IFNA(VLOOKUP($B234,'Resultados General'!$C$11:$CG$510,MATCH(CD$6,'Resultados General'!$C$10:$CG$10,0),0),"")</f>
        <v>#NAME?</v>
      </c>
      <c r="CE234" s="29" t="str">
        <f t="shared" ca="1" si="271"/>
        <v/>
      </c>
      <c r="CF234" s="29" t="str">
        <f t="shared" ca="1" si="272"/>
        <v/>
      </c>
      <c r="CG234" s="29" t="e">
        <f ca="1">+_xlfn.IFNA(VLOOKUP($B234,'Resultados General'!$C$11:$CG$510,MATCH(CG$6,'Resultados General'!$C$10:$CG$10,0),0),"")</f>
        <v>#NAME?</v>
      </c>
      <c r="CH234" s="29" t="str">
        <f t="shared" ca="1" si="273"/>
        <v/>
      </c>
      <c r="CI234" s="29" t="str">
        <f t="shared" ca="1" si="274"/>
        <v/>
      </c>
      <c r="CJ234" s="29" t="e">
        <f ca="1">+_xlfn.IFNA(VLOOKUP($B234,'Resultados General'!$C$11:$CG$510,MATCH(CJ$6,'Resultados General'!$C$10:$CG$10,0),0),"")</f>
        <v>#NAME?</v>
      </c>
      <c r="CK234" s="29" t="str">
        <f t="shared" ca="1" si="275"/>
        <v/>
      </c>
      <c r="CL234" s="29" t="str">
        <f t="shared" ca="1" si="276"/>
        <v/>
      </c>
      <c r="CM234" s="29" t="e">
        <f ca="1">+_xlfn.IFNA(VLOOKUP($B234,'Resultados General'!$C$11:$CG$510,MATCH(CM$6,'Resultados General'!$C$10:$CG$10,0),0),"")</f>
        <v>#NAME?</v>
      </c>
      <c r="CN234" s="29" t="str">
        <f t="shared" ca="1" si="277"/>
        <v/>
      </c>
      <c r="CO234" s="29" t="str">
        <f t="shared" ca="1" si="278"/>
        <v/>
      </c>
      <c r="CP234" s="29" t="e">
        <f ca="1">+_xlfn.IFNA(VLOOKUP($B234,'Resultados General'!$C$11:$CG$510,MATCH(CP$6,'Resultados General'!$C$10:$CG$10,0),0),"")</f>
        <v>#NAME?</v>
      </c>
      <c r="CQ234" s="29" t="str">
        <f t="shared" ca="1" si="279"/>
        <v/>
      </c>
      <c r="CR234" s="29" t="str">
        <f t="shared" ca="1" si="280"/>
        <v/>
      </c>
      <c r="CS234" s="29" t="e">
        <f ca="1">+_xlfn.IFNA(VLOOKUP($B234,'Resultados General'!$C$11:$CG$510,MATCH(CS$6,'Resultados General'!$C$10:$CG$10,0),0),"")</f>
        <v>#NAME?</v>
      </c>
      <c r="CT234" s="29" t="str">
        <f t="shared" ca="1" si="281"/>
        <v/>
      </c>
      <c r="CU234" s="29" t="str">
        <f t="shared" ca="1" si="282"/>
        <v/>
      </c>
      <c r="CV234" s="29" t="e">
        <f ca="1">+_xlfn.IFNA(VLOOKUP($B234,'Resultados General'!$C$11:$CG$510,MATCH(CV$6,'Resultados General'!$C$10:$CG$10,0),0),"")</f>
        <v>#NAME?</v>
      </c>
      <c r="CW234" s="29" t="str">
        <f t="shared" ca="1" si="283"/>
        <v/>
      </c>
      <c r="CX234" s="29" t="str">
        <f t="shared" ca="1" si="284"/>
        <v/>
      </c>
      <c r="CY234" s="29" t="e">
        <f ca="1">+_xlfn.IFNA(VLOOKUP($B234,'Resultados General'!$C$11:$CG$510,MATCH(CY$6,'Resultados General'!$C$10:$CG$10,0),0),"")</f>
        <v>#NAME?</v>
      </c>
      <c r="CZ234" s="29" t="str">
        <f t="shared" ca="1" si="285"/>
        <v/>
      </c>
      <c r="DA234" s="29" t="str">
        <f t="shared" ca="1" si="286"/>
        <v/>
      </c>
      <c r="DB234" s="29" t="e">
        <f ca="1">+_xlfn.IFNA(VLOOKUP($B234,'Resultados General'!$C$11:$CG$510,MATCH(DB$6,'Resultados General'!$C$10:$CG$10,0),0),"")</f>
        <v>#NAME?</v>
      </c>
      <c r="DC234" s="29" t="str">
        <f t="shared" ca="1" si="287"/>
        <v/>
      </c>
      <c r="DD234" s="29" t="str">
        <f t="shared" ca="1" si="288"/>
        <v/>
      </c>
      <c r="DE234" s="29" t="e">
        <f ca="1">+_xlfn.IFNA(VLOOKUP($B234,'Resultados General'!$C$11:$CG$510,MATCH(DE$6,'Resultados General'!$C$10:$CG$10,0),0),"")</f>
        <v>#NAME?</v>
      </c>
      <c r="DF234" s="29" t="str">
        <f t="shared" ca="1" si="289"/>
        <v/>
      </c>
      <c r="DG234" s="29" t="str">
        <f t="shared" ca="1" si="290"/>
        <v/>
      </c>
      <c r="DH234" s="29" t="e">
        <f ca="1">+_xlfn.IFNA(VLOOKUP($B234,'Resultados General'!$C$11:$CG$510,MATCH(DH$6,'Resultados General'!$C$10:$CG$10,0),0),"")</f>
        <v>#NAME?</v>
      </c>
      <c r="DI234" s="29" t="str">
        <f t="shared" ca="1" si="291"/>
        <v/>
      </c>
      <c r="DJ234" s="29" t="str">
        <f t="shared" ca="1" si="292"/>
        <v/>
      </c>
      <c r="DK234" s="29" t="e">
        <f ca="1">+_xlfn.IFNA(VLOOKUP($B234,'Resultados General'!$C$11:$CG$510,MATCH(DK$6,'Resultados General'!$C$10:$CG$10,0),0),"")</f>
        <v>#NAME?</v>
      </c>
      <c r="DL234" s="29" t="str">
        <f t="shared" ca="1" si="293"/>
        <v/>
      </c>
      <c r="DM234" s="29" t="str">
        <f t="shared" ca="1" si="294"/>
        <v/>
      </c>
      <c r="DN234" s="29" t="e">
        <f ca="1">+_xlfn.IFNA(VLOOKUP($B234,'Resultados General'!$C$11:$CG$510,MATCH(DN$6,'Resultados General'!$C$10:$CG$10,0),0),"")</f>
        <v>#NAME?</v>
      </c>
      <c r="DO234" s="29" t="str">
        <f t="shared" ca="1" si="295"/>
        <v/>
      </c>
      <c r="DP234" s="29" t="str">
        <f t="shared" ca="1" si="296"/>
        <v/>
      </c>
    </row>
    <row r="235" spans="2:120">
      <c r="B235" s="219" t="str">
        <f>+IF('Resultados General'!C238="","",'Resultados General'!C238)</f>
        <v/>
      </c>
      <c r="C235" s="134" t="e">
        <f ca="1">+_xlfn.IFNA(VLOOKUP('Distribución de puestos'!B235,'Resultados General'!$C$11:$J$510,8,0),"")</f>
        <v>#NAME?</v>
      </c>
      <c r="D235" s="135" t="e">
        <f ca="1">+_xlfn.IFNA(VLOOKUP(B235,'Resultados General'!$C$11:$L$510,10,0),"")</f>
        <v>#NAME?</v>
      </c>
      <c r="E235" s="26" t="s">
        <v>76</v>
      </c>
      <c r="F235" s="26" t="s">
        <v>76</v>
      </c>
      <c r="G235" s="135" t="str">
        <f t="shared" ca="1" si="297"/>
        <v/>
      </c>
      <c r="H235" s="135" t="str">
        <f t="shared" ca="1" si="298"/>
        <v/>
      </c>
      <c r="I235" s="219" t="str">
        <f t="shared" si="299"/>
        <v/>
      </c>
      <c r="J235" s="138"/>
      <c r="M235" s="29" t="e">
        <f ca="1">+_xlfn.IFNA(VLOOKUP($B235,'Resultados General'!$C$11:$CG$510,MATCH(M$6,'Resultados General'!$C$10:$CG$10,0),0),"")</f>
        <v>#NAME?</v>
      </c>
      <c r="N235" s="29" t="str">
        <f t="shared" ca="1" si="225"/>
        <v/>
      </c>
      <c r="O235" s="29" t="str">
        <f t="shared" ca="1" si="226"/>
        <v/>
      </c>
      <c r="P235" s="29" t="e">
        <f ca="1">+_xlfn.IFNA(VLOOKUP($B235,'Resultados General'!$C$11:$CG$510,MATCH(P$6,'Resultados General'!$C$10:$CG$10,0),0),"")</f>
        <v>#NAME?</v>
      </c>
      <c r="Q235" s="29" t="str">
        <f t="shared" ca="1" si="227"/>
        <v/>
      </c>
      <c r="R235" s="29" t="str">
        <f t="shared" ca="1" si="228"/>
        <v/>
      </c>
      <c r="S235" s="29" t="e">
        <f ca="1">+_xlfn.IFNA(VLOOKUP($B235,'Resultados General'!$C$11:$CG$510,MATCH(S$6,'Resultados General'!$C$10:$CG$10,0),0),"")</f>
        <v>#NAME?</v>
      </c>
      <c r="T235" s="29" t="str">
        <f t="shared" ca="1" si="229"/>
        <v/>
      </c>
      <c r="U235" s="29" t="str">
        <f t="shared" ca="1" si="230"/>
        <v/>
      </c>
      <c r="V235" s="29" t="e">
        <f ca="1">+_xlfn.IFNA(VLOOKUP($B235,'Resultados General'!$C$11:$CG$510,MATCH(V$6,'Resultados General'!$C$10:$CG$10,0),0),"")</f>
        <v>#NAME?</v>
      </c>
      <c r="W235" s="29" t="str">
        <f t="shared" ca="1" si="231"/>
        <v/>
      </c>
      <c r="X235" s="29" t="str">
        <f t="shared" ca="1" si="232"/>
        <v/>
      </c>
      <c r="Y235" s="29" t="e">
        <f ca="1">+_xlfn.IFNA(VLOOKUP($B235,'Resultados General'!$C$11:$CG$510,MATCH(Y$6,'Resultados General'!$C$10:$CG$10,0),0),"")</f>
        <v>#NAME?</v>
      </c>
      <c r="Z235" s="29" t="str">
        <f t="shared" ca="1" si="233"/>
        <v/>
      </c>
      <c r="AA235" s="29" t="str">
        <f t="shared" ca="1" si="234"/>
        <v/>
      </c>
      <c r="AB235" s="29" t="e">
        <f ca="1">+_xlfn.IFNA(VLOOKUP($B235,'Resultados General'!$C$11:$CG$510,MATCH(AB$6,'Resultados General'!$C$10:$CG$10,0),0),"")</f>
        <v>#NAME?</v>
      </c>
      <c r="AC235" s="29" t="str">
        <f t="shared" ca="1" si="235"/>
        <v/>
      </c>
      <c r="AD235" s="29" t="str">
        <f t="shared" ca="1" si="236"/>
        <v/>
      </c>
      <c r="AE235" s="29" t="e">
        <f ca="1">+_xlfn.IFNA(VLOOKUP($B235,'Resultados General'!$C$11:$CG$510,MATCH(AE$6,'Resultados General'!$C$10:$CG$10,0),0),"")</f>
        <v>#NAME?</v>
      </c>
      <c r="AF235" s="29" t="str">
        <f t="shared" ca="1" si="237"/>
        <v/>
      </c>
      <c r="AG235" s="29" t="str">
        <f t="shared" ca="1" si="238"/>
        <v/>
      </c>
      <c r="AH235" s="29" t="e">
        <f ca="1">+_xlfn.IFNA(VLOOKUP($B235,'Resultados General'!$C$11:$CG$510,MATCH(AH$6,'Resultados General'!$C$10:$CG$10,0),0),"")</f>
        <v>#NAME?</v>
      </c>
      <c r="AI235" s="29" t="str">
        <f t="shared" ca="1" si="239"/>
        <v/>
      </c>
      <c r="AJ235" s="29" t="str">
        <f t="shared" ca="1" si="240"/>
        <v/>
      </c>
      <c r="AK235" s="29" t="e">
        <f ca="1">+_xlfn.IFNA(VLOOKUP($B235,'Resultados General'!$C$11:$CG$510,MATCH(AK$6,'Resultados General'!$C$10:$CG$10,0),0),"")</f>
        <v>#NAME?</v>
      </c>
      <c r="AL235" s="29" t="str">
        <f t="shared" ca="1" si="241"/>
        <v/>
      </c>
      <c r="AM235" s="29" t="str">
        <f t="shared" ca="1" si="242"/>
        <v/>
      </c>
      <c r="AN235" s="29" t="e">
        <f ca="1">+_xlfn.IFNA(VLOOKUP($B235,'Resultados General'!$C$11:$CG$510,MATCH(AN$6,'Resultados General'!$C$10:$CG$10,0),0),"")</f>
        <v>#NAME?</v>
      </c>
      <c r="AO235" s="29" t="str">
        <f t="shared" ca="1" si="243"/>
        <v/>
      </c>
      <c r="AP235" s="29" t="str">
        <f t="shared" ca="1" si="244"/>
        <v/>
      </c>
      <c r="AQ235" s="29" t="e">
        <f ca="1">+_xlfn.IFNA(VLOOKUP($B235,'Resultados General'!$C$11:$CG$510,MATCH(AQ$6,'Resultados General'!$C$10:$CG$10,0),0),"")</f>
        <v>#NAME?</v>
      </c>
      <c r="AR235" s="29" t="str">
        <f t="shared" ca="1" si="245"/>
        <v/>
      </c>
      <c r="AS235" s="29" t="str">
        <f t="shared" ca="1" si="246"/>
        <v/>
      </c>
      <c r="AT235" s="29" t="e">
        <f ca="1">+_xlfn.IFNA(VLOOKUP($B235,'Resultados General'!$C$11:$CG$510,MATCH(AT$6,'Resultados General'!$C$10:$CG$10,0),0),"")</f>
        <v>#NAME?</v>
      </c>
      <c r="AU235" s="29" t="str">
        <f t="shared" ca="1" si="247"/>
        <v/>
      </c>
      <c r="AV235" s="29" t="str">
        <f t="shared" ca="1" si="248"/>
        <v/>
      </c>
      <c r="AW235" s="29" t="e">
        <f ca="1">+_xlfn.IFNA(VLOOKUP($B235,'Resultados General'!$C$11:$CG$510,MATCH(AW$6,'Resultados General'!$C$10:$CG$10,0),0),"")</f>
        <v>#NAME?</v>
      </c>
      <c r="AX235" s="29" t="str">
        <f t="shared" ca="1" si="249"/>
        <v/>
      </c>
      <c r="AY235" s="29" t="str">
        <f t="shared" ca="1" si="250"/>
        <v/>
      </c>
      <c r="AZ235" s="29" t="e">
        <f ca="1">+_xlfn.IFNA(VLOOKUP($B235,'Resultados General'!$C$11:$CG$510,MATCH(AZ$6,'Resultados General'!$C$10:$CG$10,0),0),"")</f>
        <v>#NAME?</v>
      </c>
      <c r="BA235" s="29" t="str">
        <f t="shared" ca="1" si="251"/>
        <v/>
      </c>
      <c r="BB235" s="29" t="str">
        <f t="shared" ca="1" si="252"/>
        <v/>
      </c>
      <c r="BC235" s="29" t="e">
        <f ca="1">+_xlfn.IFNA(VLOOKUP($B235,'Resultados General'!$C$11:$CG$510,MATCH(BC$6,'Resultados General'!$C$10:$CG$10,0),0),"")</f>
        <v>#NAME?</v>
      </c>
      <c r="BD235" s="29" t="str">
        <f t="shared" ca="1" si="253"/>
        <v/>
      </c>
      <c r="BE235" s="29" t="str">
        <f t="shared" ca="1" si="254"/>
        <v/>
      </c>
      <c r="BF235" s="29" t="e">
        <f ca="1">+_xlfn.IFNA(VLOOKUP($B235,'Resultados General'!$C$11:$CG$510,MATCH(BF$6,'Resultados General'!$C$10:$CG$10,0),0),"")</f>
        <v>#NAME?</v>
      </c>
      <c r="BG235" s="29" t="str">
        <f t="shared" ca="1" si="255"/>
        <v/>
      </c>
      <c r="BH235" s="29" t="str">
        <f t="shared" ca="1" si="256"/>
        <v/>
      </c>
      <c r="BI235" s="29" t="e">
        <f ca="1">+_xlfn.IFNA(VLOOKUP($B235,'Resultados General'!$C$11:$CG$510,MATCH(BI$6,'Resultados General'!$C$10:$CG$10,0),0),"")</f>
        <v>#NAME?</v>
      </c>
      <c r="BJ235" s="29" t="str">
        <f t="shared" ca="1" si="257"/>
        <v/>
      </c>
      <c r="BK235" s="29" t="str">
        <f t="shared" ca="1" si="258"/>
        <v/>
      </c>
      <c r="BL235" s="29" t="e">
        <f ca="1">+_xlfn.IFNA(VLOOKUP($B235,'Resultados General'!$C$11:$CG$510,MATCH(BL$6,'Resultados General'!$C$10:$CG$10,0),0),"")</f>
        <v>#NAME?</v>
      </c>
      <c r="BM235" s="29" t="str">
        <f t="shared" ca="1" si="259"/>
        <v/>
      </c>
      <c r="BN235" s="29" t="str">
        <f t="shared" ca="1" si="260"/>
        <v/>
      </c>
      <c r="BO235" s="29" t="e">
        <f ca="1">+_xlfn.IFNA(VLOOKUP($B235,'Resultados General'!$C$11:$CG$510,MATCH(BO$6,'Resultados General'!$C$10:$CG$10,0),0),"")</f>
        <v>#NAME?</v>
      </c>
      <c r="BP235" s="29" t="str">
        <f t="shared" ca="1" si="261"/>
        <v/>
      </c>
      <c r="BQ235" s="29" t="str">
        <f t="shared" ca="1" si="262"/>
        <v/>
      </c>
      <c r="BR235" s="29" t="e">
        <f ca="1">+_xlfn.IFNA(VLOOKUP($B235,'Resultados General'!$C$11:$CG$510,MATCH(BR$6,'Resultados General'!$C$10:$CG$10,0),0),"")</f>
        <v>#NAME?</v>
      </c>
      <c r="BS235" s="29" t="str">
        <f t="shared" ca="1" si="263"/>
        <v/>
      </c>
      <c r="BT235" s="29" t="str">
        <f t="shared" ca="1" si="264"/>
        <v/>
      </c>
      <c r="BU235" s="29" t="e">
        <f ca="1">+_xlfn.IFNA(VLOOKUP($B235,'Resultados General'!$C$11:$CG$510,MATCH(BU$6,'Resultados General'!$C$10:$CG$10,0),0),"")</f>
        <v>#NAME?</v>
      </c>
      <c r="BV235" s="29" t="str">
        <f t="shared" ca="1" si="265"/>
        <v/>
      </c>
      <c r="BW235" s="29" t="str">
        <f t="shared" ca="1" si="266"/>
        <v/>
      </c>
      <c r="BX235" s="29" t="e">
        <f ca="1">+_xlfn.IFNA(VLOOKUP($B235,'Resultados General'!$C$11:$CG$510,MATCH(BX$6,'Resultados General'!$C$10:$CG$10,0),0),"")</f>
        <v>#NAME?</v>
      </c>
      <c r="BY235" s="29" t="str">
        <f t="shared" ca="1" si="267"/>
        <v/>
      </c>
      <c r="BZ235" s="29" t="str">
        <f t="shared" ca="1" si="268"/>
        <v/>
      </c>
      <c r="CA235" s="29" t="e">
        <f ca="1">+_xlfn.IFNA(VLOOKUP($B235,'Resultados General'!$C$11:$CG$510,MATCH(CA$6,'Resultados General'!$C$10:$CG$10,0),0),"")</f>
        <v>#NAME?</v>
      </c>
      <c r="CB235" s="29" t="str">
        <f t="shared" ca="1" si="269"/>
        <v/>
      </c>
      <c r="CC235" s="29" t="str">
        <f t="shared" ca="1" si="270"/>
        <v/>
      </c>
      <c r="CD235" s="29" t="e">
        <f ca="1">+_xlfn.IFNA(VLOOKUP($B235,'Resultados General'!$C$11:$CG$510,MATCH(CD$6,'Resultados General'!$C$10:$CG$10,0),0),"")</f>
        <v>#NAME?</v>
      </c>
      <c r="CE235" s="29" t="str">
        <f t="shared" ca="1" si="271"/>
        <v/>
      </c>
      <c r="CF235" s="29" t="str">
        <f t="shared" ca="1" si="272"/>
        <v/>
      </c>
      <c r="CG235" s="29" t="e">
        <f ca="1">+_xlfn.IFNA(VLOOKUP($B235,'Resultados General'!$C$11:$CG$510,MATCH(CG$6,'Resultados General'!$C$10:$CG$10,0),0),"")</f>
        <v>#NAME?</v>
      </c>
      <c r="CH235" s="29" t="str">
        <f t="shared" ca="1" si="273"/>
        <v/>
      </c>
      <c r="CI235" s="29" t="str">
        <f t="shared" ca="1" si="274"/>
        <v/>
      </c>
      <c r="CJ235" s="29" t="e">
        <f ca="1">+_xlfn.IFNA(VLOOKUP($B235,'Resultados General'!$C$11:$CG$510,MATCH(CJ$6,'Resultados General'!$C$10:$CG$10,0),0),"")</f>
        <v>#NAME?</v>
      </c>
      <c r="CK235" s="29" t="str">
        <f t="shared" ca="1" si="275"/>
        <v/>
      </c>
      <c r="CL235" s="29" t="str">
        <f t="shared" ca="1" si="276"/>
        <v/>
      </c>
      <c r="CM235" s="29" t="e">
        <f ca="1">+_xlfn.IFNA(VLOOKUP($B235,'Resultados General'!$C$11:$CG$510,MATCH(CM$6,'Resultados General'!$C$10:$CG$10,0),0),"")</f>
        <v>#NAME?</v>
      </c>
      <c r="CN235" s="29" t="str">
        <f t="shared" ca="1" si="277"/>
        <v/>
      </c>
      <c r="CO235" s="29" t="str">
        <f t="shared" ca="1" si="278"/>
        <v/>
      </c>
      <c r="CP235" s="29" t="e">
        <f ca="1">+_xlfn.IFNA(VLOOKUP($B235,'Resultados General'!$C$11:$CG$510,MATCH(CP$6,'Resultados General'!$C$10:$CG$10,0),0),"")</f>
        <v>#NAME?</v>
      </c>
      <c r="CQ235" s="29" t="str">
        <f t="shared" ca="1" si="279"/>
        <v/>
      </c>
      <c r="CR235" s="29" t="str">
        <f t="shared" ca="1" si="280"/>
        <v/>
      </c>
      <c r="CS235" s="29" t="e">
        <f ca="1">+_xlfn.IFNA(VLOOKUP($B235,'Resultados General'!$C$11:$CG$510,MATCH(CS$6,'Resultados General'!$C$10:$CG$10,0),0),"")</f>
        <v>#NAME?</v>
      </c>
      <c r="CT235" s="29" t="str">
        <f t="shared" ca="1" si="281"/>
        <v/>
      </c>
      <c r="CU235" s="29" t="str">
        <f t="shared" ca="1" si="282"/>
        <v/>
      </c>
      <c r="CV235" s="29" t="e">
        <f ca="1">+_xlfn.IFNA(VLOOKUP($B235,'Resultados General'!$C$11:$CG$510,MATCH(CV$6,'Resultados General'!$C$10:$CG$10,0),0),"")</f>
        <v>#NAME?</v>
      </c>
      <c r="CW235" s="29" t="str">
        <f t="shared" ca="1" si="283"/>
        <v/>
      </c>
      <c r="CX235" s="29" t="str">
        <f t="shared" ca="1" si="284"/>
        <v/>
      </c>
      <c r="CY235" s="29" t="e">
        <f ca="1">+_xlfn.IFNA(VLOOKUP($B235,'Resultados General'!$C$11:$CG$510,MATCH(CY$6,'Resultados General'!$C$10:$CG$10,0),0),"")</f>
        <v>#NAME?</v>
      </c>
      <c r="CZ235" s="29" t="str">
        <f t="shared" ca="1" si="285"/>
        <v/>
      </c>
      <c r="DA235" s="29" t="str">
        <f t="shared" ca="1" si="286"/>
        <v/>
      </c>
      <c r="DB235" s="29" t="e">
        <f ca="1">+_xlfn.IFNA(VLOOKUP($B235,'Resultados General'!$C$11:$CG$510,MATCH(DB$6,'Resultados General'!$C$10:$CG$10,0),0),"")</f>
        <v>#NAME?</v>
      </c>
      <c r="DC235" s="29" t="str">
        <f t="shared" ca="1" si="287"/>
        <v/>
      </c>
      <c r="DD235" s="29" t="str">
        <f t="shared" ca="1" si="288"/>
        <v/>
      </c>
      <c r="DE235" s="29" t="e">
        <f ca="1">+_xlfn.IFNA(VLOOKUP($B235,'Resultados General'!$C$11:$CG$510,MATCH(DE$6,'Resultados General'!$C$10:$CG$10,0),0),"")</f>
        <v>#NAME?</v>
      </c>
      <c r="DF235" s="29" t="str">
        <f t="shared" ca="1" si="289"/>
        <v/>
      </c>
      <c r="DG235" s="29" t="str">
        <f t="shared" ca="1" si="290"/>
        <v/>
      </c>
      <c r="DH235" s="29" t="e">
        <f ca="1">+_xlfn.IFNA(VLOOKUP($B235,'Resultados General'!$C$11:$CG$510,MATCH(DH$6,'Resultados General'!$C$10:$CG$10,0),0),"")</f>
        <v>#NAME?</v>
      </c>
      <c r="DI235" s="29" t="str">
        <f t="shared" ca="1" si="291"/>
        <v/>
      </c>
      <c r="DJ235" s="29" t="str">
        <f t="shared" ca="1" si="292"/>
        <v/>
      </c>
      <c r="DK235" s="29" t="e">
        <f ca="1">+_xlfn.IFNA(VLOOKUP($B235,'Resultados General'!$C$11:$CG$510,MATCH(DK$6,'Resultados General'!$C$10:$CG$10,0),0),"")</f>
        <v>#NAME?</v>
      </c>
      <c r="DL235" s="29" t="str">
        <f t="shared" ca="1" si="293"/>
        <v/>
      </c>
      <c r="DM235" s="29" t="str">
        <f t="shared" ca="1" si="294"/>
        <v/>
      </c>
      <c r="DN235" s="29" t="e">
        <f ca="1">+_xlfn.IFNA(VLOOKUP($B235,'Resultados General'!$C$11:$CG$510,MATCH(DN$6,'Resultados General'!$C$10:$CG$10,0),0),"")</f>
        <v>#NAME?</v>
      </c>
      <c r="DO235" s="29" t="str">
        <f t="shared" ca="1" si="295"/>
        <v/>
      </c>
      <c r="DP235" s="29" t="str">
        <f t="shared" ca="1" si="296"/>
        <v/>
      </c>
    </row>
    <row r="236" spans="2:120">
      <c r="B236" s="219" t="str">
        <f>+IF('Resultados General'!C239="","",'Resultados General'!C239)</f>
        <v/>
      </c>
      <c r="C236" s="134" t="e">
        <f ca="1">+_xlfn.IFNA(VLOOKUP('Distribución de puestos'!B236,'Resultados General'!$C$11:$J$510,8,0),"")</f>
        <v>#NAME?</v>
      </c>
      <c r="D236" s="135" t="e">
        <f ca="1">+_xlfn.IFNA(VLOOKUP(B236,'Resultados General'!$C$11:$L$510,10,0),"")</f>
        <v>#NAME?</v>
      </c>
      <c r="E236" s="26" t="s">
        <v>76</v>
      </c>
      <c r="F236" s="26" t="s">
        <v>76</v>
      </c>
      <c r="G236" s="135" t="str">
        <f t="shared" ca="1" si="297"/>
        <v/>
      </c>
      <c r="H236" s="135" t="str">
        <f t="shared" ca="1" si="298"/>
        <v/>
      </c>
      <c r="I236" s="219" t="str">
        <f t="shared" si="299"/>
        <v/>
      </c>
      <c r="J236" s="138"/>
      <c r="M236" s="29" t="e">
        <f ca="1">+_xlfn.IFNA(VLOOKUP($B236,'Resultados General'!$C$11:$CG$510,MATCH(M$6,'Resultados General'!$C$10:$CG$10,0),0),"")</f>
        <v>#NAME?</v>
      </c>
      <c r="N236" s="29" t="str">
        <f t="shared" ca="1" si="225"/>
        <v/>
      </c>
      <c r="O236" s="29" t="str">
        <f t="shared" ca="1" si="226"/>
        <v/>
      </c>
      <c r="P236" s="29" t="e">
        <f ca="1">+_xlfn.IFNA(VLOOKUP($B236,'Resultados General'!$C$11:$CG$510,MATCH(P$6,'Resultados General'!$C$10:$CG$10,0),0),"")</f>
        <v>#NAME?</v>
      </c>
      <c r="Q236" s="29" t="str">
        <f t="shared" ca="1" si="227"/>
        <v/>
      </c>
      <c r="R236" s="29" t="str">
        <f t="shared" ca="1" si="228"/>
        <v/>
      </c>
      <c r="S236" s="29" t="e">
        <f ca="1">+_xlfn.IFNA(VLOOKUP($B236,'Resultados General'!$C$11:$CG$510,MATCH(S$6,'Resultados General'!$C$10:$CG$10,0),0),"")</f>
        <v>#NAME?</v>
      </c>
      <c r="T236" s="29" t="str">
        <f t="shared" ca="1" si="229"/>
        <v/>
      </c>
      <c r="U236" s="29" t="str">
        <f t="shared" ca="1" si="230"/>
        <v/>
      </c>
      <c r="V236" s="29" t="e">
        <f ca="1">+_xlfn.IFNA(VLOOKUP($B236,'Resultados General'!$C$11:$CG$510,MATCH(V$6,'Resultados General'!$C$10:$CG$10,0),0),"")</f>
        <v>#NAME?</v>
      </c>
      <c r="W236" s="29" t="str">
        <f t="shared" ca="1" si="231"/>
        <v/>
      </c>
      <c r="X236" s="29" t="str">
        <f t="shared" ca="1" si="232"/>
        <v/>
      </c>
      <c r="Y236" s="29" t="e">
        <f ca="1">+_xlfn.IFNA(VLOOKUP($B236,'Resultados General'!$C$11:$CG$510,MATCH(Y$6,'Resultados General'!$C$10:$CG$10,0),0),"")</f>
        <v>#NAME?</v>
      </c>
      <c r="Z236" s="29" t="str">
        <f t="shared" ca="1" si="233"/>
        <v/>
      </c>
      <c r="AA236" s="29" t="str">
        <f t="shared" ca="1" si="234"/>
        <v/>
      </c>
      <c r="AB236" s="29" t="e">
        <f ca="1">+_xlfn.IFNA(VLOOKUP($B236,'Resultados General'!$C$11:$CG$510,MATCH(AB$6,'Resultados General'!$C$10:$CG$10,0),0),"")</f>
        <v>#NAME?</v>
      </c>
      <c r="AC236" s="29" t="str">
        <f t="shared" ca="1" si="235"/>
        <v/>
      </c>
      <c r="AD236" s="29" t="str">
        <f t="shared" ca="1" si="236"/>
        <v/>
      </c>
      <c r="AE236" s="29" t="e">
        <f ca="1">+_xlfn.IFNA(VLOOKUP($B236,'Resultados General'!$C$11:$CG$510,MATCH(AE$6,'Resultados General'!$C$10:$CG$10,0),0),"")</f>
        <v>#NAME?</v>
      </c>
      <c r="AF236" s="29" t="str">
        <f t="shared" ca="1" si="237"/>
        <v/>
      </c>
      <c r="AG236" s="29" t="str">
        <f t="shared" ca="1" si="238"/>
        <v/>
      </c>
      <c r="AH236" s="29" t="e">
        <f ca="1">+_xlfn.IFNA(VLOOKUP($B236,'Resultados General'!$C$11:$CG$510,MATCH(AH$6,'Resultados General'!$C$10:$CG$10,0),0),"")</f>
        <v>#NAME?</v>
      </c>
      <c r="AI236" s="29" t="str">
        <f t="shared" ca="1" si="239"/>
        <v/>
      </c>
      <c r="AJ236" s="29" t="str">
        <f t="shared" ca="1" si="240"/>
        <v/>
      </c>
      <c r="AK236" s="29" t="e">
        <f ca="1">+_xlfn.IFNA(VLOOKUP($B236,'Resultados General'!$C$11:$CG$510,MATCH(AK$6,'Resultados General'!$C$10:$CG$10,0),0),"")</f>
        <v>#NAME?</v>
      </c>
      <c r="AL236" s="29" t="str">
        <f t="shared" ca="1" si="241"/>
        <v/>
      </c>
      <c r="AM236" s="29" t="str">
        <f t="shared" ca="1" si="242"/>
        <v/>
      </c>
      <c r="AN236" s="29" t="e">
        <f ca="1">+_xlfn.IFNA(VLOOKUP($B236,'Resultados General'!$C$11:$CG$510,MATCH(AN$6,'Resultados General'!$C$10:$CG$10,0),0),"")</f>
        <v>#NAME?</v>
      </c>
      <c r="AO236" s="29" t="str">
        <f t="shared" ca="1" si="243"/>
        <v/>
      </c>
      <c r="AP236" s="29" t="str">
        <f t="shared" ca="1" si="244"/>
        <v/>
      </c>
      <c r="AQ236" s="29" t="e">
        <f ca="1">+_xlfn.IFNA(VLOOKUP($B236,'Resultados General'!$C$11:$CG$510,MATCH(AQ$6,'Resultados General'!$C$10:$CG$10,0),0),"")</f>
        <v>#NAME?</v>
      </c>
      <c r="AR236" s="29" t="str">
        <f t="shared" ca="1" si="245"/>
        <v/>
      </c>
      <c r="AS236" s="29" t="str">
        <f t="shared" ca="1" si="246"/>
        <v/>
      </c>
      <c r="AT236" s="29" t="e">
        <f ca="1">+_xlfn.IFNA(VLOOKUP($B236,'Resultados General'!$C$11:$CG$510,MATCH(AT$6,'Resultados General'!$C$10:$CG$10,0),0),"")</f>
        <v>#NAME?</v>
      </c>
      <c r="AU236" s="29" t="str">
        <f t="shared" ca="1" si="247"/>
        <v/>
      </c>
      <c r="AV236" s="29" t="str">
        <f t="shared" ca="1" si="248"/>
        <v/>
      </c>
      <c r="AW236" s="29" t="e">
        <f ca="1">+_xlfn.IFNA(VLOOKUP($B236,'Resultados General'!$C$11:$CG$510,MATCH(AW$6,'Resultados General'!$C$10:$CG$10,0),0),"")</f>
        <v>#NAME?</v>
      </c>
      <c r="AX236" s="29" t="str">
        <f t="shared" ca="1" si="249"/>
        <v/>
      </c>
      <c r="AY236" s="29" t="str">
        <f t="shared" ca="1" si="250"/>
        <v/>
      </c>
      <c r="AZ236" s="29" t="e">
        <f ca="1">+_xlfn.IFNA(VLOOKUP($B236,'Resultados General'!$C$11:$CG$510,MATCH(AZ$6,'Resultados General'!$C$10:$CG$10,0),0),"")</f>
        <v>#NAME?</v>
      </c>
      <c r="BA236" s="29" t="str">
        <f t="shared" ca="1" si="251"/>
        <v/>
      </c>
      <c r="BB236" s="29" t="str">
        <f t="shared" ca="1" si="252"/>
        <v/>
      </c>
      <c r="BC236" s="29" t="e">
        <f ca="1">+_xlfn.IFNA(VLOOKUP($B236,'Resultados General'!$C$11:$CG$510,MATCH(BC$6,'Resultados General'!$C$10:$CG$10,0),0),"")</f>
        <v>#NAME?</v>
      </c>
      <c r="BD236" s="29" t="str">
        <f t="shared" ca="1" si="253"/>
        <v/>
      </c>
      <c r="BE236" s="29" t="str">
        <f t="shared" ca="1" si="254"/>
        <v/>
      </c>
      <c r="BF236" s="29" t="e">
        <f ca="1">+_xlfn.IFNA(VLOOKUP($B236,'Resultados General'!$C$11:$CG$510,MATCH(BF$6,'Resultados General'!$C$10:$CG$10,0),0),"")</f>
        <v>#NAME?</v>
      </c>
      <c r="BG236" s="29" t="str">
        <f t="shared" ca="1" si="255"/>
        <v/>
      </c>
      <c r="BH236" s="29" t="str">
        <f t="shared" ca="1" si="256"/>
        <v/>
      </c>
      <c r="BI236" s="29" t="e">
        <f ca="1">+_xlfn.IFNA(VLOOKUP($B236,'Resultados General'!$C$11:$CG$510,MATCH(BI$6,'Resultados General'!$C$10:$CG$10,0),0),"")</f>
        <v>#NAME?</v>
      </c>
      <c r="BJ236" s="29" t="str">
        <f t="shared" ca="1" si="257"/>
        <v/>
      </c>
      <c r="BK236" s="29" t="str">
        <f t="shared" ca="1" si="258"/>
        <v/>
      </c>
      <c r="BL236" s="29" t="e">
        <f ca="1">+_xlfn.IFNA(VLOOKUP($B236,'Resultados General'!$C$11:$CG$510,MATCH(BL$6,'Resultados General'!$C$10:$CG$10,0),0),"")</f>
        <v>#NAME?</v>
      </c>
      <c r="BM236" s="29" t="str">
        <f t="shared" ca="1" si="259"/>
        <v/>
      </c>
      <c r="BN236" s="29" t="str">
        <f t="shared" ca="1" si="260"/>
        <v/>
      </c>
      <c r="BO236" s="29" t="e">
        <f ca="1">+_xlfn.IFNA(VLOOKUP($B236,'Resultados General'!$C$11:$CG$510,MATCH(BO$6,'Resultados General'!$C$10:$CG$10,0),0),"")</f>
        <v>#NAME?</v>
      </c>
      <c r="BP236" s="29" t="str">
        <f t="shared" ca="1" si="261"/>
        <v/>
      </c>
      <c r="BQ236" s="29" t="str">
        <f t="shared" ca="1" si="262"/>
        <v/>
      </c>
      <c r="BR236" s="29" t="e">
        <f ca="1">+_xlfn.IFNA(VLOOKUP($B236,'Resultados General'!$C$11:$CG$510,MATCH(BR$6,'Resultados General'!$C$10:$CG$10,0),0),"")</f>
        <v>#NAME?</v>
      </c>
      <c r="BS236" s="29" t="str">
        <f t="shared" ca="1" si="263"/>
        <v/>
      </c>
      <c r="BT236" s="29" t="str">
        <f t="shared" ca="1" si="264"/>
        <v/>
      </c>
      <c r="BU236" s="29" t="e">
        <f ca="1">+_xlfn.IFNA(VLOOKUP($B236,'Resultados General'!$C$11:$CG$510,MATCH(BU$6,'Resultados General'!$C$10:$CG$10,0),0),"")</f>
        <v>#NAME?</v>
      </c>
      <c r="BV236" s="29" t="str">
        <f t="shared" ca="1" si="265"/>
        <v/>
      </c>
      <c r="BW236" s="29" t="str">
        <f t="shared" ca="1" si="266"/>
        <v/>
      </c>
      <c r="BX236" s="29" t="e">
        <f ca="1">+_xlfn.IFNA(VLOOKUP($B236,'Resultados General'!$C$11:$CG$510,MATCH(BX$6,'Resultados General'!$C$10:$CG$10,0),0),"")</f>
        <v>#NAME?</v>
      </c>
      <c r="BY236" s="29" t="str">
        <f t="shared" ca="1" si="267"/>
        <v/>
      </c>
      <c r="BZ236" s="29" t="str">
        <f t="shared" ca="1" si="268"/>
        <v/>
      </c>
      <c r="CA236" s="29" t="e">
        <f ca="1">+_xlfn.IFNA(VLOOKUP($B236,'Resultados General'!$C$11:$CG$510,MATCH(CA$6,'Resultados General'!$C$10:$CG$10,0),0),"")</f>
        <v>#NAME?</v>
      </c>
      <c r="CB236" s="29" t="str">
        <f t="shared" ca="1" si="269"/>
        <v/>
      </c>
      <c r="CC236" s="29" t="str">
        <f t="shared" ca="1" si="270"/>
        <v/>
      </c>
      <c r="CD236" s="29" t="e">
        <f ca="1">+_xlfn.IFNA(VLOOKUP($B236,'Resultados General'!$C$11:$CG$510,MATCH(CD$6,'Resultados General'!$C$10:$CG$10,0),0),"")</f>
        <v>#NAME?</v>
      </c>
      <c r="CE236" s="29" t="str">
        <f t="shared" ca="1" si="271"/>
        <v/>
      </c>
      <c r="CF236" s="29" t="str">
        <f t="shared" ca="1" si="272"/>
        <v/>
      </c>
      <c r="CG236" s="29" t="e">
        <f ca="1">+_xlfn.IFNA(VLOOKUP($B236,'Resultados General'!$C$11:$CG$510,MATCH(CG$6,'Resultados General'!$C$10:$CG$10,0),0),"")</f>
        <v>#NAME?</v>
      </c>
      <c r="CH236" s="29" t="str">
        <f t="shared" ca="1" si="273"/>
        <v/>
      </c>
      <c r="CI236" s="29" t="str">
        <f t="shared" ca="1" si="274"/>
        <v/>
      </c>
      <c r="CJ236" s="29" t="e">
        <f ca="1">+_xlfn.IFNA(VLOOKUP($B236,'Resultados General'!$C$11:$CG$510,MATCH(CJ$6,'Resultados General'!$C$10:$CG$10,0),0),"")</f>
        <v>#NAME?</v>
      </c>
      <c r="CK236" s="29" t="str">
        <f t="shared" ca="1" si="275"/>
        <v/>
      </c>
      <c r="CL236" s="29" t="str">
        <f t="shared" ca="1" si="276"/>
        <v/>
      </c>
      <c r="CM236" s="29" t="e">
        <f ca="1">+_xlfn.IFNA(VLOOKUP($B236,'Resultados General'!$C$11:$CG$510,MATCH(CM$6,'Resultados General'!$C$10:$CG$10,0),0),"")</f>
        <v>#NAME?</v>
      </c>
      <c r="CN236" s="29" t="str">
        <f t="shared" ca="1" si="277"/>
        <v/>
      </c>
      <c r="CO236" s="29" t="str">
        <f t="shared" ca="1" si="278"/>
        <v/>
      </c>
      <c r="CP236" s="29" t="e">
        <f ca="1">+_xlfn.IFNA(VLOOKUP($B236,'Resultados General'!$C$11:$CG$510,MATCH(CP$6,'Resultados General'!$C$10:$CG$10,0),0),"")</f>
        <v>#NAME?</v>
      </c>
      <c r="CQ236" s="29" t="str">
        <f t="shared" ca="1" si="279"/>
        <v/>
      </c>
      <c r="CR236" s="29" t="str">
        <f t="shared" ca="1" si="280"/>
        <v/>
      </c>
      <c r="CS236" s="29" t="e">
        <f ca="1">+_xlfn.IFNA(VLOOKUP($B236,'Resultados General'!$C$11:$CG$510,MATCH(CS$6,'Resultados General'!$C$10:$CG$10,0),0),"")</f>
        <v>#NAME?</v>
      </c>
      <c r="CT236" s="29" t="str">
        <f t="shared" ca="1" si="281"/>
        <v/>
      </c>
      <c r="CU236" s="29" t="str">
        <f t="shared" ca="1" si="282"/>
        <v/>
      </c>
      <c r="CV236" s="29" t="e">
        <f ca="1">+_xlfn.IFNA(VLOOKUP($B236,'Resultados General'!$C$11:$CG$510,MATCH(CV$6,'Resultados General'!$C$10:$CG$10,0),0),"")</f>
        <v>#NAME?</v>
      </c>
      <c r="CW236" s="29" t="str">
        <f t="shared" ca="1" si="283"/>
        <v/>
      </c>
      <c r="CX236" s="29" t="str">
        <f t="shared" ca="1" si="284"/>
        <v/>
      </c>
      <c r="CY236" s="29" t="e">
        <f ca="1">+_xlfn.IFNA(VLOOKUP($B236,'Resultados General'!$C$11:$CG$510,MATCH(CY$6,'Resultados General'!$C$10:$CG$10,0),0),"")</f>
        <v>#NAME?</v>
      </c>
      <c r="CZ236" s="29" t="str">
        <f t="shared" ca="1" si="285"/>
        <v/>
      </c>
      <c r="DA236" s="29" t="str">
        <f t="shared" ca="1" si="286"/>
        <v/>
      </c>
      <c r="DB236" s="29" t="e">
        <f ca="1">+_xlfn.IFNA(VLOOKUP($B236,'Resultados General'!$C$11:$CG$510,MATCH(DB$6,'Resultados General'!$C$10:$CG$10,0),0),"")</f>
        <v>#NAME?</v>
      </c>
      <c r="DC236" s="29" t="str">
        <f t="shared" ca="1" si="287"/>
        <v/>
      </c>
      <c r="DD236" s="29" t="str">
        <f t="shared" ca="1" si="288"/>
        <v/>
      </c>
      <c r="DE236" s="29" t="e">
        <f ca="1">+_xlfn.IFNA(VLOOKUP($B236,'Resultados General'!$C$11:$CG$510,MATCH(DE$6,'Resultados General'!$C$10:$CG$10,0),0),"")</f>
        <v>#NAME?</v>
      </c>
      <c r="DF236" s="29" t="str">
        <f t="shared" ca="1" si="289"/>
        <v/>
      </c>
      <c r="DG236" s="29" t="str">
        <f t="shared" ca="1" si="290"/>
        <v/>
      </c>
      <c r="DH236" s="29" t="e">
        <f ca="1">+_xlfn.IFNA(VLOOKUP($B236,'Resultados General'!$C$11:$CG$510,MATCH(DH$6,'Resultados General'!$C$10:$CG$10,0),0),"")</f>
        <v>#NAME?</v>
      </c>
      <c r="DI236" s="29" t="str">
        <f t="shared" ca="1" si="291"/>
        <v/>
      </c>
      <c r="DJ236" s="29" t="str">
        <f t="shared" ca="1" si="292"/>
        <v/>
      </c>
      <c r="DK236" s="29" t="e">
        <f ca="1">+_xlfn.IFNA(VLOOKUP($B236,'Resultados General'!$C$11:$CG$510,MATCH(DK$6,'Resultados General'!$C$10:$CG$10,0),0),"")</f>
        <v>#NAME?</v>
      </c>
      <c r="DL236" s="29" t="str">
        <f t="shared" ca="1" si="293"/>
        <v/>
      </c>
      <c r="DM236" s="29" t="str">
        <f t="shared" ca="1" si="294"/>
        <v/>
      </c>
      <c r="DN236" s="29" t="e">
        <f ca="1">+_xlfn.IFNA(VLOOKUP($B236,'Resultados General'!$C$11:$CG$510,MATCH(DN$6,'Resultados General'!$C$10:$CG$10,0),0),"")</f>
        <v>#NAME?</v>
      </c>
      <c r="DO236" s="29" t="str">
        <f t="shared" ca="1" si="295"/>
        <v/>
      </c>
      <c r="DP236" s="29" t="str">
        <f t="shared" ca="1" si="296"/>
        <v/>
      </c>
    </row>
    <row r="237" spans="2:120">
      <c r="B237" s="219" t="str">
        <f>+IF('Resultados General'!C240="","",'Resultados General'!C240)</f>
        <v/>
      </c>
      <c r="C237" s="134" t="e">
        <f ca="1">+_xlfn.IFNA(VLOOKUP('Distribución de puestos'!B237,'Resultados General'!$C$11:$J$510,8,0),"")</f>
        <v>#NAME?</v>
      </c>
      <c r="D237" s="135" t="e">
        <f ca="1">+_xlfn.IFNA(VLOOKUP(B237,'Resultados General'!$C$11:$L$510,10,0),"")</f>
        <v>#NAME?</v>
      </c>
      <c r="E237" s="26" t="s">
        <v>76</v>
      </c>
      <c r="F237" s="26" t="s">
        <v>76</v>
      </c>
      <c r="G237" s="135" t="str">
        <f t="shared" ca="1" si="297"/>
        <v/>
      </c>
      <c r="H237" s="135" t="str">
        <f t="shared" ca="1" si="298"/>
        <v/>
      </c>
      <c r="I237" s="219" t="str">
        <f t="shared" si="299"/>
        <v/>
      </c>
      <c r="J237" s="138"/>
      <c r="M237" s="29" t="e">
        <f ca="1">+_xlfn.IFNA(VLOOKUP($B237,'Resultados General'!$C$11:$CG$510,MATCH(M$6,'Resultados General'!$C$10:$CG$10,0),0),"")</f>
        <v>#NAME?</v>
      </c>
      <c r="N237" s="29" t="str">
        <f t="shared" ca="1" si="225"/>
        <v/>
      </c>
      <c r="O237" s="29" t="str">
        <f t="shared" ca="1" si="226"/>
        <v/>
      </c>
      <c r="P237" s="29" t="e">
        <f ca="1">+_xlfn.IFNA(VLOOKUP($B237,'Resultados General'!$C$11:$CG$510,MATCH(P$6,'Resultados General'!$C$10:$CG$10,0),0),"")</f>
        <v>#NAME?</v>
      </c>
      <c r="Q237" s="29" t="str">
        <f t="shared" ca="1" si="227"/>
        <v/>
      </c>
      <c r="R237" s="29" t="str">
        <f t="shared" ca="1" si="228"/>
        <v/>
      </c>
      <c r="S237" s="29" t="e">
        <f ca="1">+_xlfn.IFNA(VLOOKUP($B237,'Resultados General'!$C$11:$CG$510,MATCH(S$6,'Resultados General'!$C$10:$CG$10,0),0),"")</f>
        <v>#NAME?</v>
      </c>
      <c r="T237" s="29" t="str">
        <f t="shared" ca="1" si="229"/>
        <v/>
      </c>
      <c r="U237" s="29" t="str">
        <f t="shared" ca="1" si="230"/>
        <v/>
      </c>
      <c r="V237" s="29" t="e">
        <f ca="1">+_xlfn.IFNA(VLOOKUP($B237,'Resultados General'!$C$11:$CG$510,MATCH(V$6,'Resultados General'!$C$10:$CG$10,0),0),"")</f>
        <v>#NAME?</v>
      </c>
      <c r="W237" s="29" t="str">
        <f t="shared" ca="1" si="231"/>
        <v/>
      </c>
      <c r="X237" s="29" t="str">
        <f t="shared" ca="1" si="232"/>
        <v/>
      </c>
      <c r="Y237" s="29" t="e">
        <f ca="1">+_xlfn.IFNA(VLOOKUP($B237,'Resultados General'!$C$11:$CG$510,MATCH(Y$6,'Resultados General'!$C$10:$CG$10,0),0),"")</f>
        <v>#NAME?</v>
      </c>
      <c r="Z237" s="29" t="str">
        <f t="shared" ca="1" si="233"/>
        <v/>
      </c>
      <c r="AA237" s="29" t="str">
        <f t="shared" ca="1" si="234"/>
        <v/>
      </c>
      <c r="AB237" s="29" t="e">
        <f ca="1">+_xlfn.IFNA(VLOOKUP($B237,'Resultados General'!$C$11:$CG$510,MATCH(AB$6,'Resultados General'!$C$10:$CG$10,0),0),"")</f>
        <v>#NAME?</v>
      </c>
      <c r="AC237" s="29" t="str">
        <f t="shared" ca="1" si="235"/>
        <v/>
      </c>
      <c r="AD237" s="29" t="str">
        <f t="shared" ca="1" si="236"/>
        <v/>
      </c>
      <c r="AE237" s="29" t="e">
        <f ca="1">+_xlfn.IFNA(VLOOKUP($B237,'Resultados General'!$C$11:$CG$510,MATCH(AE$6,'Resultados General'!$C$10:$CG$10,0),0),"")</f>
        <v>#NAME?</v>
      </c>
      <c r="AF237" s="29" t="str">
        <f t="shared" ca="1" si="237"/>
        <v/>
      </c>
      <c r="AG237" s="29" t="str">
        <f t="shared" ca="1" si="238"/>
        <v/>
      </c>
      <c r="AH237" s="29" t="e">
        <f ca="1">+_xlfn.IFNA(VLOOKUP($B237,'Resultados General'!$C$11:$CG$510,MATCH(AH$6,'Resultados General'!$C$10:$CG$10,0),0),"")</f>
        <v>#NAME?</v>
      </c>
      <c r="AI237" s="29" t="str">
        <f t="shared" ca="1" si="239"/>
        <v/>
      </c>
      <c r="AJ237" s="29" t="str">
        <f t="shared" ca="1" si="240"/>
        <v/>
      </c>
      <c r="AK237" s="29" t="e">
        <f ca="1">+_xlfn.IFNA(VLOOKUP($B237,'Resultados General'!$C$11:$CG$510,MATCH(AK$6,'Resultados General'!$C$10:$CG$10,0),0),"")</f>
        <v>#NAME?</v>
      </c>
      <c r="AL237" s="29" t="str">
        <f t="shared" ca="1" si="241"/>
        <v/>
      </c>
      <c r="AM237" s="29" t="str">
        <f t="shared" ca="1" si="242"/>
        <v/>
      </c>
      <c r="AN237" s="29" t="e">
        <f ca="1">+_xlfn.IFNA(VLOOKUP($B237,'Resultados General'!$C$11:$CG$510,MATCH(AN$6,'Resultados General'!$C$10:$CG$10,0),0),"")</f>
        <v>#NAME?</v>
      </c>
      <c r="AO237" s="29" t="str">
        <f t="shared" ca="1" si="243"/>
        <v/>
      </c>
      <c r="AP237" s="29" t="str">
        <f t="shared" ca="1" si="244"/>
        <v/>
      </c>
      <c r="AQ237" s="29" t="e">
        <f ca="1">+_xlfn.IFNA(VLOOKUP($B237,'Resultados General'!$C$11:$CG$510,MATCH(AQ$6,'Resultados General'!$C$10:$CG$10,0),0),"")</f>
        <v>#NAME?</v>
      </c>
      <c r="AR237" s="29" t="str">
        <f t="shared" ca="1" si="245"/>
        <v/>
      </c>
      <c r="AS237" s="29" t="str">
        <f t="shared" ca="1" si="246"/>
        <v/>
      </c>
      <c r="AT237" s="29" t="e">
        <f ca="1">+_xlfn.IFNA(VLOOKUP($B237,'Resultados General'!$C$11:$CG$510,MATCH(AT$6,'Resultados General'!$C$10:$CG$10,0),0),"")</f>
        <v>#NAME?</v>
      </c>
      <c r="AU237" s="29" t="str">
        <f t="shared" ca="1" si="247"/>
        <v/>
      </c>
      <c r="AV237" s="29" t="str">
        <f t="shared" ca="1" si="248"/>
        <v/>
      </c>
      <c r="AW237" s="29" t="e">
        <f ca="1">+_xlfn.IFNA(VLOOKUP($B237,'Resultados General'!$C$11:$CG$510,MATCH(AW$6,'Resultados General'!$C$10:$CG$10,0),0),"")</f>
        <v>#NAME?</v>
      </c>
      <c r="AX237" s="29" t="str">
        <f t="shared" ca="1" si="249"/>
        <v/>
      </c>
      <c r="AY237" s="29" t="str">
        <f t="shared" ca="1" si="250"/>
        <v/>
      </c>
      <c r="AZ237" s="29" t="e">
        <f ca="1">+_xlfn.IFNA(VLOOKUP($B237,'Resultados General'!$C$11:$CG$510,MATCH(AZ$6,'Resultados General'!$C$10:$CG$10,0),0),"")</f>
        <v>#NAME?</v>
      </c>
      <c r="BA237" s="29" t="str">
        <f t="shared" ca="1" si="251"/>
        <v/>
      </c>
      <c r="BB237" s="29" t="str">
        <f t="shared" ca="1" si="252"/>
        <v/>
      </c>
      <c r="BC237" s="29" t="e">
        <f ca="1">+_xlfn.IFNA(VLOOKUP($B237,'Resultados General'!$C$11:$CG$510,MATCH(BC$6,'Resultados General'!$C$10:$CG$10,0),0),"")</f>
        <v>#NAME?</v>
      </c>
      <c r="BD237" s="29" t="str">
        <f t="shared" ca="1" si="253"/>
        <v/>
      </c>
      <c r="BE237" s="29" t="str">
        <f t="shared" ca="1" si="254"/>
        <v/>
      </c>
      <c r="BF237" s="29" t="e">
        <f ca="1">+_xlfn.IFNA(VLOOKUP($B237,'Resultados General'!$C$11:$CG$510,MATCH(BF$6,'Resultados General'!$C$10:$CG$10,0),0),"")</f>
        <v>#NAME?</v>
      </c>
      <c r="BG237" s="29" t="str">
        <f t="shared" ca="1" si="255"/>
        <v/>
      </c>
      <c r="BH237" s="29" t="str">
        <f t="shared" ca="1" si="256"/>
        <v/>
      </c>
      <c r="BI237" s="29" t="e">
        <f ca="1">+_xlfn.IFNA(VLOOKUP($B237,'Resultados General'!$C$11:$CG$510,MATCH(BI$6,'Resultados General'!$C$10:$CG$10,0),0),"")</f>
        <v>#NAME?</v>
      </c>
      <c r="BJ237" s="29" t="str">
        <f t="shared" ca="1" si="257"/>
        <v/>
      </c>
      <c r="BK237" s="29" t="str">
        <f t="shared" ca="1" si="258"/>
        <v/>
      </c>
      <c r="BL237" s="29" t="e">
        <f ca="1">+_xlfn.IFNA(VLOOKUP($B237,'Resultados General'!$C$11:$CG$510,MATCH(BL$6,'Resultados General'!$C$10:$CG$10,0),0),"")</f>
        <v>#NAME?</v>
      </c>
      <c r="BM237" s="29" t="str">
        <f t="shared" ca="1" si="259"/>
        <v/>
      </c>
      <c r="BN237" s="29" t="str">
        <f t="shared" ca="1" si="260"/>
        <v/>
      </c>
      <c r="BO237" s="29" t="e">
        <f ca="1">+_xlfn.IFNA(VLOOKUP($B237,'Resultados General'!$C$11:$CG$510,MATCH(BO$6,'Resultados General'!$C$10:$CG$10,0),0),"")</f>
        <v>#NAME?</v>
      </c>
      <c r="BP237" s="29" t="str">
        <f t="shared" ca="1" si="261"/>
        <v/>
      </c>
      <c r="BQ237" s="29" t="str">
        <f t="shared" ca="1" si="262"/>
        <v/>
      </c>
      <c r="BR237" s="29" t="e">
        <f ca="1">+_xlfn.IFNA(VLOOKUP($B237,'Resultados General'!$C$11:$CG$510,MATCH(BR$6,'Resultados General'!$C$10:$CG$10,0),0),"")</f>
        <v>#NAME?</v>
      </c>
      <c r="BS237" s="29" t="str">
        <f t="shared" ca="1" si="263"/>
        <v/>
      </c>
      <c r="BT237" s="29" t="str">
        <f t="shared" ca="1" si="264"/>
        <v/>
      </c>
      <c r="BU237" s="29" t="e">
        <f ca="1">+_xlfn.IFNA(VLOOKUP($B237,'Resultados General'!$C$11:$CG$510,MATCH(BU$6,'Resultados General'!$C$10:$CG$10,0),0),"")</f>
        <v>#NAME?</v>
      </c>
      <c r="BV237" s="29" t="str">
        <f t="shared" ca="1" si="265"/>
        <v/>
      </c>
      <c r="BW237" s="29" t="str">
        <f t="shared" ca="1" si="266"/>
        <v/>
      </c>
      <c r="BX237" s="29" t="e">
        <f ca="1">+_xlfn.IFNA(VLOOKUP($B237,'Resultados General'!$C$11:$CG$510,MATCH(BX$6,'Resultados General'!$C$10:$CG$10,0),0),"")</f>
        <v>#NAME?</v>
      </c>
      <c r="BY237" s="29" t="str">
        <f t="shared" ca="1" si="267"/>
        <v/>
      </c>
      <c r="BZ237" s="29" t="str">
        <f t="shared" ca="1" si="268"/>
        <v/>
      </c>
      <c r="CA237" s="29" t="e">
        <f ca="1">+_xlfn.IFNA(VLOOKUP($B237,'Resultados General'!$C$11:$CG$510,MATCH(CA$6,'Resultados General'!$C$10:$CG$10,0),0),"")</f>
        <v>#NAME?</v>
      </c>
      <c r="CB237" s="29" t="str">
        <f t="shared" ca="1" si="269"/>
        <v/>
      </c>
      <c r="CC237" s="29" t="str">
        <f t="shared" ca="1" si="270"/>
        <v/>
      </c>
      <c r="CD237" s="29" t="e">
        <f ca="1">+_xlfn.IFNA(VLOOKUP($B237,'Resultados General'!$C$11:$CG$510,MATCH(CD$6,'Resultados General'!$C$10:$CG$10,0),0),"")</f>
        <v>#NAME?</v>
      </c>
      <c r="CE237" s="29" t="str">
        <f t="shared" ca="1" si="271"/>
        <v/>
      </c>
      <c r="CF237" s="29" t="str">
        <f t="shared" ca="1" si="272"/>
        <v/>
      </c>
      <c r="CG237" s="29" t="e">
        <f ca="1">+_xlfn.IFNA(VLOOKUP($B237,'Resultados General'!$C$11:$CG$510,MATCH(CG$6,'Resultados General'!$C$10:$CG$10,0),0),"")</f>
        <v>#NAME?</v>
      </c>
      <c r="CH237" s="29" t="str">
        <f t="shared" ca="1" si="273"/>
        <v/>
      </c>
      <c r="CI237" s="29" t="str">
        <f t="shared" ca="1" si="274"/>
        <v/>
      </c>
      <c r="CJ237" s="29" t="e">
        <f ca="1">+_xlfn.IFNA(VLOOKUP($B237,'Resultados General'!$C$11:$CG$510,MATCH(CJ$6,'Resultados General'!$C$10:$CG$10,0),0),"")</f>
        <v>#NAME?</v>
      </c>
      <c r="CK237" s="29" t="str">
        <f t="shared" ca="1" si="275"/>
        <v/>
      </c>
      <c r="CL237" s="29" t="str">
        <f t="shared" ca="1" si="276"/>
        <v/>
      </c>
      <c r="CM237" s="29" t="e">
        <f ca="1">+_xlfn.IFNA(VLOOKUP($B237,'Resultados General'!$C$11:$CG$510,MATCH(CM$6,'Resultados General'!$C$10:$CG$10,0),0),"")</f>
        <v>#NAME?</v>
      </c>
      <c r="CN237" s="29" t="str">
        <f t="shared" ca="1" si="277"/>
        <v/>
      </c>
      <c r="CO237" s="29" t="str">
        <f t="shared" ca="1" si="278"/>
        <v/>
      </c>
      <c r="CP237" s="29" t="e">
        <f ca="1">+_xlfn.IFNA(VLOOKUP($B237,'Resultados General'!$C$11:$CG$510,MATCH(CP$6,'Resultados General'!$C$10:$CG$10,0),0),"")</f>
        <v>#NAME?</v>
      </c>
      <c r="CQ237" s="29" t="str">
        <f t="shared" ca="1" si="279"/>
        <v/>
      </c>
      <c r="CR237" s="29" t="str">
        <f t="shared" ca="1" si="280"/>
        <v/>
      </c>
      <c r="CS237" s="29" t="e">
        <f ca="1">+_xlfn.IFNA(VLOOKUP($B237,'Resultados General'!$C$11:$CG$510,MATCH(CS$6,'Resultados General'!$C$10:$CG$10,0),0),"")</f>
        <v>#NAME?</v>
      </c>
      <c r="CT237" s="29" t="str">
        <f t="shared" ca="1" si="281"/>
        <v/>
      </c>
      <c r="CU237" s="29" t="str">
        <f t="shared" ca="1" si="282"/>
        <v/>
      </c>
      <c r="CV237" s="29" t="e">
        <f ca="1">+_xlfn.IFNA(VLOOKUP($B237,'Resultados General'!$C$11:$CG$510,MATCH(CV$6,'Resultados General'!$C$10:$CG$10,0),0),"")</f>
        <v>#NAME?</v>
      </c>
      <c r="CW237" s="29" t="str">
        <f t="shared" ca="1" si="283"/>
        <v/>
      </c>
      <c r="CX237" s="29" t="str">
        <f t="shared" ca="1" si="284"/>
        <v/>
      </c>
      <c r="CY237" s="29" t="e">
        <f ca="1">+_xlfn.IFNA(VLOOKUP($B237,'Resultados General'!$C$11:$CG$510,MATCH(CY$6,'Resultados General'!$C$10:$CG$10,0),0),"")</f>
        <v>#NAME?</v>
      </c>
      <c r="CZ237" s="29" t="str">
        <f t="shared" ca="1" si="285"/>
        <v/>
      </c>
      <c r="DA237" s="29" t="str">
        <f t="shared" ca="1" si="286"/>
        <v/>
      </c>
      <c r="DB237" s="29" t="e">
        <f ca="1">+_xlfn.IFNA(VLOOKUP($B237,'Resultados General'!$C$11:$CG$510,MATCH(DB$6,'Resultados General'!$C$10:$CG$10,0),0),"")</f>
        <v>#NAME?</v>
      </c>
      <c r="DC237" s="29" t="str">
        <f t="shared" ca="1" si="287"/>
        <v/>
      </c>
      <c r="DD237" s="29" t="str">
        <f t="shared" ca="1" si="288"/>
        <v/>
      </c>
      <c r="DE237" s="29" t="e">
        <f ca="1">+_xlfn.IFNA(VLOOKUP($B237,'Resultados General'!$C$11:$CG$510,MATCH(DE$6,'Resultados General'!$C$10:$CG$10,0),0),"")</f>
        <v>#NAME?</v>
      </c>
      <c r="DF237" s="29" t="str">
        <f t="shared" ca="1" si="289"/>
        <v/>
      </c>
      <c r="DG237" s="29" t="str">
        <f t="shared" ca="1" si="290"/>
        <v/>
      </c>
      <c r="DH237" s="29" t="e">
        <f ca="1">+_xlfn.IFNA(VLOOKUP($B237,'Resultados General'!$C$11:$CG$510,MATCH(DH$6,'Resultados General'!$C$10:$CG$10,0),0),"")</f>
        <v>#NAME?</v>
      </c>
      <c r="DI237" s="29" t="str">
        <f t="shared" ca="1" si="291"/>
        <v/>
      </c>
      <c r="DJ237" s="29" t="str">
        <f t="shared" ca="1" si="292"/>
        <v/>
      </c>
      <c r="DK237" s="29" t="e">
        <f ca="1">+_xlfn.IFNA(VLOOKUP($B237,'Resultados General'!$C$11:$CG$510,MATCH(DK$6,'Resultados General'!$C$10:$CG$10,0),0),"")</f>
        <v>#NAME?</v>
      </c>
      <c r="DL237" s="29" t="str">
        <f t="shared" ca="1" si="293"/>
        <v/>
      </c>
      <c r="DM237" s="29" t="str">
        <f t="shared" ca="1" si="294"/>
        <v/>
      </c>
      <c r="DN237" s="29" t="e">
        <f ca="1">+_xlfn.IFNA(VLOOKUP($B237,'Resultados General'!$C$11:$CG$510,MATCH(DN$6,'Resultados General'!$C$10:$CG$10,0),0),"")</f>
        <v>#NAME?</v>
      </c>
      <c r="DO237" s="29" t="str">
        <f t="shared" ca="1" si="295"/>
        <v/>
      </c>
      <c r="DP237" s="29" t="str">
        <f t="shared" ca="1" si="296"/>
        <v/>
      </c>
    </row>
    <row r="238" spans="2:120">
      <c r="B238" s="219" t="str">
        <f>+IF('Resultados General'!C241="","",'Resultados General'!C241)</f>
        <v/>
      </c>
      <c r="C238" s="134" t="e">
        <f ca="1">+_xlfn.IFNA(VLOOKUP('Distribución de puestos'!B238,'Resultados General'!$C$11:$J$510,8,0),"")</f>
        <v>#NAME?</v>
      </c>
      <c r="D238" s="135" t="e">
        <f ca="1">+_xlfn.IFNA(VLOOKUP(B238,'Resultados General'!$C$11:$L$510,10,0),"")</f>
        <v>#NAME?</v>
      </c>
      <c r="E238" s="26" t="s">
        <v>76</v>
      </c>
      <c r="F238" s="26" t="s">
        <v>76</v>
      </c>
      <c r="G238" s="135" t="str">
        <f t="shared" ca="1" si="297"/>
        <v/>
      </c>
      <c r="H238" s="135" t="str">
        <f t="shared" ca="1" si="298"/>
        <v/>
      </c>
      <c r="I238" s="219" t="str">
        <f t="shared" si="299"/>
        <v/>
      </c>
      <c r="J238" s="138"/>
      <c r="M238" s="29" t="e">
        <f ca="1">+_xlfn.IFNA(VLOOKUP($B238,'Resultados General'!$C$11:$CG$510,MATCH(M$6,'Resultados General'!$C$10:$CG$10,0),0),"")</f>
        <v>#NAME?</v>
      </c>
      <c r="N238" s="29" t="str">
        <f t="shared" ca="1" si="225"/>
        <v/>
      </c>
      <c r="O238" s="29" t="str">
        <f t="shared" ca="1" si="226"/>
        <v/>
      </c>
      <c r="P238" s="29" t="e">
        <f ca="1">+_xlfn.IFNA(VLOOKUP($B238,'Resultados General'!$C$11:$CG$510,MATCH(P$6,'Resultados General'!$C$10:$CG$10,0),0),"")</f>
        <v>#NAME?</v>
      </c>
      <c r="Q238" s="29" t="str">
        <f t="shared" ca="1" si="227"/>
        <v/>
      </c>
      <c r="R238" s="29" t="str">
        <f t="shared" ca="1" si="228"/>
        <v/>
      </c>
      <c r="S238" s="29" t="e">
        <f ca="1">+_xlfn.IFNA(VLOOKUP($B238,'Resultados General'!$C$11:$CG$510,MATCH(S$6,'Resultados General'!$C$10:$CG$10,0),0),"")</f>
        <v>#NAME?</v>
      </c>
      <c r="T238" s="29" t="str">
        <f t="shared" ca="1" si="229"/>
        <v/>
      </c>
      <c r="U238" s="29" t="str">
        <f t="shared" ca="1" si="230"/>
        <v/>
      </c>
      <c r="V238" s="29" t="e">
        <f ca="1">+_xlfn.IFNA(VLOOKUP($B238,'Resultados General'!$C$11:$CG$510,MATCH(V$6,'Resultados General'!$C$10:$CG$10,0),0),"")</f>
        <v>#NAME?</v>
      </c>
      <c r="W238" s="29" t="str">
        <f t="shared" ca="1" si="231"/>
        <v/>
      </c>
      <c r="X238" s="29" t="str">
        <f t="shared" ca="1" si="232"/>
        <v/>
      </c>
      <c r="Y238" s="29" t="e">
        <f ca="1">+_xlfn.IFNA(VLOOKUP($B238,'Resultados General'!$C$11:$CG$510,MATCH(Y$6,'Resultados General'!$C$10:$CG$10,0),0),"")</f>
        <v>#NAME?</v>
      </c>
      <c r="Z238" s="29" t="str">
        <f t="shared" ca="1" si="233"/>
        <v/>
      </c>
      <c r="AA238" s="29" t="str">
        <f t="shared" ca="1" si="234"/>
        <v/>
      </c>
      <c r="AB238" s="29" t="e">
        <f ca="1">+_xlfn.IFNA(VLOOKUP($B238,'Resultados General'!$C$11:$CG$510,MATCH(AB$6,'Resultados General'!$C$10:$CG$10,0),0),"")</f>
        <v>#NAME?</v>
      </c>
      <c r="AC238" s="29" t="str">
        <f t="shared" ca="1" si="235"/>
        <v/>
      </c>
      <c r="AD238" s="29" t="str">
        <f t="shared" ca="1" si="236"/>
        <v/>
      </c>
      <c r="AE238" s="29" t="e">
        <f ca="1">+_xlfn.IFNA(VLOOKUP($B238,'Resultados General'!$C$11:$CG$510,MATCH(AE$6,'Resultados General'!$C$10:$CG$10,0),0),"")</f>
        <v>#NAME?</v>
      </c>
      <c r="AF238" s="29" t="str">
        <f t="shared" ca="1" si="237"/>
        <v/>
      </c>
      <c r="AG238" s="29" t="str">
        <f t="shared" ca="1" si="238"/>
        <v/>
      </c>
      <c r="AH238" s="29" t="e">
        <f ca="1">+_xlfn.IFNA(VLOOKUP($B238,'Resultados General'!$C$11:$CG$510,MATCH(AH$6,'Resultados General'!$C$10:$CG$10,0),0),"")</f>
        <v>#NAME?</v>
      </c>
      <c r="AI238" s="29" t="str">
        <f t="shared" ca="1" si="239"/>
        <v/>
      </c>
      <c r="AJ238" s="29" t="str">
        <f t="shared" ca="1" si="240"/>
        <v/>
      </c>
      <c r="AK238" s="29" t="e">
        <f ca="1">+_xlfn.IFNA(VLOOKUP($B238,'Resultados General'!$C$11:$CG$510,MATCH(AK$6,'Resultados General'!$C$10:$CG$10,0),0),"")</f>
        <v>#NAME?</v>
      </c>
      <c r="AL238" s="29" t="str">
        <f t="shared" ca="1" si="241"/>
        <v/>
      </c>
      <c r="AM238" s="29" t="str">
        <f t="shared" ca="1" si="242"/>
        <v/>
      </c>
      <c r="AN238" s="29" t="e">
        <f ca="1">+_xlfn.IFNA(VLOOKUP($B238,'Resultados General'!$C$11:$CG$510,MATCH(AN$6,'Resultados General'!$C$10:$CG$10,0),0),"")</f>
        <v>#NAME?</v>
      </c>
      <c r="AO238" s="29" t="str">
        <f t="shared" ca="1" si="243"/>
        <v/>
      </c>
      <c r="AP238" s="29" t="str">
        <f t="shared" ca="1" si="244"/>
        <v/>
      </c>
      <c r="AQ238" s="29" t="e">
        <f ca="1">+_xlfn.IFNA(VLOOKUP($B238,'Resultados General'!$C$11:$CG$510,MATCH(AQ$6,'Resultados General'!$C$10:$CG$10,0),0),"")</f>
        <v>#NAME?</v>
      </c>
      <c r="AR238" s="29" t="str">
        <f t="shared" ca="1" si="245"/>
        <v/>
      </c>
      <c r="AS238" s="29" t="str">
        <f t="shared" ca="1" si="246"/>
        <v/>
      </c>
      <c r="AT238" s="29" t="e">
        <f ca="1">+_xlfn.IFNA(VLOOKUP($B238,'Resultados General'!$C$11:$CG$510,MATCH(AT$6,'Resultados General'!$C$10:$CG$10,0),0),"")</f>
        <v>#NAME?</v>
      </c>
      <c r="AU238" s="29" t="str">
        <f t="shared" ca="1" si="247"/>
        <v/>
      </c>
      <c r="AV238" s="29" t="str">
        <f t="shared" ca="1" si="248"/>
        <v/>
      </c>
      <c r="AW238" s="29" t="e">
        <f ca="1">+_xlfn.IFNA(VLOOKUP($B238,'Resultados General'!$C$11:$CG$510,MATCH(AW$6,'Resultados General'!$C$10:$CG$10,0),0),"")</f>
        <v>#NAME?</v>
      </c>
      <c r="AX238" s="29" t="str">
        <f t="shared" ca="1" si="249"/>
        <v/>
      </c>
      <c r="AY238" s="29" t="str">
        <f t="shared" ca="1" si="250"/>
        <v/>
      </c>
      <c r="AZ238" s="29" t="e">
        <f ca="1">+_xlfn.IFNA(VLOOKUP($B238,'Resultados General'!$C$11:$CG$510,MATCH(AZ$6,'Resultados General'!$C$10:$CG$10,0),0),"")</f>
        <v>#NAME?</v>
      </c>
      <c r="BA238" s="29" t="str">
        <f t="shared" ca="1" si="251"/>
        <v/>
      </c>
      <c r="BB238" s="29" t="str">
        <f t="shared" ca="1" si="252"/>
        <v/>
      </c>
      <c r="BC238" s="29" t="e">
        <f ca="1">+_xlfn.IFNA(VLOOKUP($B238,'Resultados General'!$C$11:$CG$510,MATCH(BC$6,'Resultados General'!$C$10:$CG$10,0),0),"")</f>
        <v>#NAME?</v>
      </c>
      <c r="BD238" s="29" t="str">
        <f t="shared" ca="1" si="253"/>
        <v/>
      </c>
      <c r="BE238" s="29" t="str">
        <f t="shared" ca="1" si="254"/>
        <v/>
      </c>
      <c r="BF238" s="29" t="e">
        <f ca="1">+_xlfn.IFNA(VLOOKUP($B238,'Resultados General'!$C$11:$CG$510,MATCH(BF$6,'Resultados General'!$C$10:$CG$10,0),0),"")</f>
        <v>#NAME?</v>
      </c>
      <c r="BG238" s="29" t="str">
        <f t="shared" ca="1" si="255"/>
        <v/>
      </c>
      <c r="BH238" s="29" t="str">
        <f t="shared" ca="1" si="256"/>
        <v/>
      </c>
      <c r="BI238" s="29" t="e">
        <f ca="1">+_xlfn.IFNA(VLOOKUP($B238,'Resultados General'!$C$11:$CG$510,MATCH(BI$6,'Resultados General'!$C$10:$CG$10,0),0),"")</f>
        <v>#NAME?</v>
      </c>
      <c r="BJ238" s="29" t="str">
        <f t="shared" ca="1" si="257"/>
        <v/>
      </c>
      <c r="BK238" s="29" t="str">
        <f t="shared" ca="1" si="258"/>
        <v/>
      </c>
      <c r="BL238" s="29" t="e">
        <f ca="1">+_xlfn.IFNA(VLOOKUP($B238,'Resultados General'!$C$11:$CG$510,MATCH(BL$6,'Resultados General'!$C$10:$CG$10,0),0),"")</f>
        <v>#NAME?</v>
      </c>
      <c r="BM238" s="29" t="str">
        <f t="shared" ca="1" si="259"/>
        <v/>
      </c>
      <c r="BN238" s="29" t="str">
        <f t="shared" ca="1" si="260"/>
        <v/>
      </c>
      <c r="BO238" s="29" t="e">
        <f ca="1">+_xlfn.IFNA(VLOOKUP($B238,'Resultados General'!$C$11:$CG$510,MATCH(BO$6,'Resultados General'!$C$10:$CG$10,0),0),"")</f>
        <v>#NAME?</v>
      </c>
      <c r="BP238" s="29" t="str">
        <f t="shared" ca="1" si="261"/>
        <v/>
      </c>
      <c r="BQ238" s="29" t="str">
        <f t="shared" ca="1" si="262"/>
        <v/>
      </c>
      <c r="BR238" s="29" t="e">
        <f ca="1">+_xlfn.IFNA(VLOOKUP($B238,'Resultados General'!$C$11:$CG$510,MATCH(BR$6,'Resultados General'!$C$10:$CG$10,0),0),"")</f>
        <v>#NAME?</v>
      </c>
      <c r="BS238" s="29" t="str">
        <f t="shared" ca="1" si="263"/>
        <v/>
      </c>
      <c r="BT238" s="29" t="str">
        <f t="shared" ca="1" si="264"/>
        <v/>
      </c>
      <c r="BU238" s="29" t="e">
        <f ca="1">+_xlfn.IFNA(VLOOKUP($B238,'Resultados General'!$C$11:$CG$510,MATCH(BU$6,'Resultados General'!$C$10:$CG$10,0),0),"")</f>
        <v>#NAME?</v>
      </c>
      <c r="BV238" s="29" t="str">
        <f t="shared" ca="1" si="265"/>
        <v/>
      </c>
      <c r="BW238" s="29" t="str">
        <f t="shared" ca="1" si="266"/>
        <v/>
      </c>
      <c r="BX238" s="29" t="e">
        <f ca="1">+_xlfn.IFNA(VLOOKUP($B238,'Resultados General'!$C$11:$CG$510,MATCH(BX$6,'Resultados General'!$C$10:$CG$10,0),0),"")</f>
        <v>#NAME?</v>
      </c>
      <c r="BY238" s="29" t="str">
        <f t="shared" ca="1" si="267"/>
        <v/>
      </c>
      <c r="BZ238" s="29" t="str">
        <f t="shared" ca="1" si="268"/>
        <v/>
      </c>
      <c r="CA238" s="29" t="e">
        <f ca="1">+_xlfn.IFNA(VLOOKUP($B238,'Resultados General'!$C$11:$CG$510,MATCH(CA$6,'Resultados General'!$C$10:$CG$10,0),0),"")</f>
        <v>#NAME?</v>
      </c>
      <c r="CB238" s="29" t="str">
        <f t="shared" ca="1" si="269"/>
        <v/>
      </c>
      <c r="CC238" s="29" t="str">
        <f t="shared" ca="1" si="270"/>
        <v/>
      </c>
      <c r="CD238" s="29" t="e">
        <f ca="1">+_xlfn.IFNA(VLOOKUP($B238,'Resultados General'!$C$11:$CG$510,MATCH(CD$6,'Resultados General'!$C$10:$CG$10,0),0),"")</f>
        <v>#NAME?</v>
      </c>
      <c r="CE238" s="29" t="str">
        <f t="shared" ca="1" si="271"/>
        <v/>
      </c>
      <c r="CF238" s="29" t="str">
        <f t="shared" ca="1" si="272"/>
        <v/>
      </c>
      <c r="CG238" s="29" t="e">
        <f ca="1">+_xlfn.IFNA(VLOOKUP($B238,'Resultados General'!$C$11:$CG$510,MATCH(CG$6,'Resultados General'!$C$10:$CG$10,0),0),"")</f>
        <v>#NAME?</v>
      </c>
      <c r="CH238" s="29" t="str">
        <f t="shared" ca="1" si="273"/>
        <v/>
      </c>
      <c r="CI238" s="29" t="str">
        <f t="shared" ca="1" si="274"/>
        <v/>
      </c>
      <c r="CJ238" s="29" t="e">
        <f ca="1">+_xlfn.IFNA(VLOOKUP($B238,'Resultados General'!$C$11:$CG$510,MATCH(CJ$6,'Resultados General'!$C$10:$CG$10,0),0),"")</f>
        <v>#NAME?</v>
      </c>
      <c r="CK238" s="29" t="str">
        <f t="shared" ca="1" si="275"/>
        <v/>
      </c>
      <c r="CL238" s="29" t="str">
        <f t="shared" ca="1" si="276"/>
        <v/>
      </c>
      <c r="CM238" s="29" t="e">
        <f ca="1">+_xlfn.IFNA(VLOOKUP($B238,'Resultados General'!$C$11:$CG$510,MATCH(CM$6,'Resultados General'!$C$10:$CG$10,0),0),"")</f>
        <v>#NAME?</v>
      </c>
      <c r="CN238" s="29" t="str">
        <f t="shared" ca="1" si="277"/>
        <v/>
      </c>
      <c r="CO238" s="29" t="str">
        <f t="shared" ca="1" si="278"/>
        <v/>
      </c>
      <c r="CP238" s="29" t="e">
        <f ca="1">+_xlfn.IFNA(VLOOKUP($B238,'Resultados General'!$C$11:$CG$510,MATCH(CP$6,'Resultados General'!$C$10:$CG$10,0),0),"")</f>
        <v>#NAME?</v>
      </c>
      <c r="CQ238" s="29" t="str">
        <f t="shared" ca="1" si="279"/>
        <v/>
      </c>
      <c r="CR238" s="29" t="str">
        <f t="shared" ca="1" si="280"/>
        <v/>
      </c>
      <c r="CS238" s="29" t="e">
        <f ca="1">+_xlfn.IFNA(VLOOKUP($B238,'Resultados General'!$C$11:$CG$510,MATCH(CS$6,'Resultados General'!$C$10:$CG$10,0),0),"")</f>
        <v>#NAME?</v>
      </c>
      <c r="CT238" s="29" t="str">
        <f t="shared" ca="1" si="281"/>
        <v/>
      </c>
      <c r="CU238" s="29" t="str">
        <f t="shared" ca="1" si="282"/>
        <v/>
      </c>
      <c r="CV238" s="29" t="e">
        <f ca="1">+_xlfn.IFNA(VLOOKUP($B238,'Resultados General'!$C$11:$CG$510,MATCH(CV$6,'Resultados General'!$C$10:$CG$10,0),0),"")</f>
        <v>#NAME?</v>
      </c>
      <c r="CW238" s="29" t="str">
        <f t="shared" ca="1" si="283"/>
        <v/>
      </c>
      <c r="CX238" s="29" t="str">
        <f t="shared" ca="1" si="284"/>
        <v/>
      </c>
      <c r="CY238" s="29" t="e">
        <f ca="1">+_xlfn.IFNA(VLOOKUP($B238,'Resultados General'!$C$11:$CG$510,MATCH(CY$6,'Resultados General'!$C$10:$CG$10,0),0),"")</f>
        <v>#NAME?</v>
      </c>
      <c r="CZ238" s="29" t="str">
        <f t="shared" ca="1" si="285"/>
        <v/>
      </c>
      <c r="DA238" s="29" t="str">
        <f t="shared" ca="1" si="286"/>
        <v/>
      </c>
      <c r="DB238" s="29" t="e">
        <f ca="1">+_xlfn.IFNA(VLOOKUP($B238,'Resultados General'!$C$11:$CG$510,MATCH(DB$6,'Resultados General'!$C$10:$CG$10,0),0),"")</f>
        <v>#NAME?</v>
      </c>
      <c r="DC238" s="29" t="str">
        <f t="shared" ca="1" si="287"/>
        <v/>
      </c>
      <c r="DD238" s="29" t="str">
        <f t="shared" ca="1" si="288"/>
        <v/>
      </c>
      <c r="DE238" s="29" t="e">
        <f ca="1">+_xlfn.IFNA(VLOOKUP($B238,'Resultados General'!$C$11:$CG$510,MATCH(DE$6,'Resultados General'!$C$10:$CG$10,0),0),"")</f>
        <v>#NAME?</v>
      </c>
      <c r="DF238" s="29" t="str">
        <f t="shared" ca="1" si="289"/>
        <v/>
      </c>
      <c r="DG238" s="29" t="str">
        <f t="shared" ca="1" si="290"/>
        <v/>
      </c>
      <c r="DH238" s="29" t="e">
        <f ca="1">+_xlfn.IFNA(VLOOKUP($B238,'Resultados General'!$C$11:$CG$510,MATCH(DH$6,'Resultados General'!$C$10:$CG$10,0),0),"")</f>
        <v>#NAME?</v>
      </c>
      <c r="DI238" s="29" t="str">
        <f t="shared" ca="1" si="291"/>
        <v/>
      </c>
      <c r="DJ238" s="29" t="str">
        <f t="shared" ca="1" si="292"/>
        <v/>
      </c>
      <c r="DK238" s="29" t="e">
        <f ca="1">+_xlfn.IFNA(VLOOKUP($B238,'Resultados General'!$C$11:$CG$510,MATCH(DK$6,'Resultados General'!$C$10:$CG$10,0),0),"")</f>
        <v>#NAME?</v>
      </c>
      <c r="DL238" s="29" t="str">
        <f t="shared" ca="1" si="293"/>
        <v/>
      </c>
      <c r="DM238" s="29" t="str">
        <f t="shared" ca="1" si="294"/>
        <v/>
      </c>
      <c r="DN238" s="29" t="e">
        <f ca="1">+_xlfn.IFNA(VLOOKUP($B238,'Resultados General'!$C$11:$CG$510,MATCH(DN$6,'Resultados General'!$C$10:$CG$10,0),0),"")</f>
        <v>#NAME?</v>
      </c>
      <c r="DO238" s="29" t="str">
        <f t="shared" ca="1" si="295"/>
        <v/>
      </c>
      <c r="DP238" s="29" t="str">
        <f t="shared" ca="1" si="296"/>
        <v/>
      </c>
    </row>
    <row r="239" spans="2:120">
      <c r="B239" s="219" t="str">
        <f>+IF('Resultados General'!C242="","",'Resultados General'!C242)</f>
        <v/>
      </c>
      <c r="C239" s="134" t="e">
        <f ca="1">+_xlfn.IFNA(VLOOKUP('Distribución de puestos'!B239,'Resultados General'!$C$11:$J$510,8,0),"")</f>
        <v>#NAME?</v>
      </c>
      <c r="D239" s="135" t="e">
        <f ca="1">+_xlfn.IFNA(VLOOKUP(B239,'Resultados General'!$C$11:$L$510,10,0),"")</f>
        <v>#NAME?</v>
      </c>
      <c r="E239" s="26" t="s">
        <v>76</v>
      </c>
      <c r="F239" s="26" t="s">
        <v>76</v>
      </c>
      <c r="G239" s="135" t="str">
        <f t="shared" ca="1" si="297"/>
        <v/>
      </c>
      <c r="H239" s="135" t="str">
        <f t="shared" ca="1" si="298"/>
        <v/>
      </c>
      <c r="I239" s="219" t="str">
        <f t="shared" si="299"/>
        <v/>
      </c>
      <c r="J239" s="138"/>
      <c r="M239" s="29" t="e">
        <f ca="1">+_xlfn.IFNA(VLOOKUP($B239,'Resultados General'!$C$11:$CG$510,MATCH(M$6,'Resultados General'!$C$10:$CG$10,0),0),"")</f>
        <v>#NAME?</v>
      </c>
      <c r="N239" s="29" t="str">
        <f t="shared" ca="1" si="225"/>
        <v/>
      </c>
      <c r="O239" s="29" t="str">
        <f t="shared" ca="1" si="226"/>
        <v/>
      </c>
      <c r="P239" s="29" t="e">
        <f ca="1">+_xlfn.IFNA(VLOOKUP($B239,'Resultados General'!$C$11:$CG$510,MATCH(P$6,'Resultados General'!$C$10:$CG$10,0),0),"")</f>
        <v>#NAME?</v>
      </c>
      <c r="Q239" s="29" t="str">
        <f t="shared" ca="1" si="227"/>
        <v/>
      </c>
      <c r="R239" s="29" t="str">
        <f t="shared" ca="1" si="228"/>
        <v/>
      </c>
      <c r="S239" s="29" t="e">
        <f ca="1">+_xlfn.IFNA(VLOOKUP($B239,'Resultados General'!$C$11:$CG$510,MATCH(S$6,'Resultados General'!$C$10:$CG$10,0),0),"")</f>
        <v>#NAME?</v>
      </c>
      <c r="T239" s="29" t="str">
        <f t="shared" ca="1" si="229"/>
        <v/>
      </c>
      <c r="U239" s="29" t="str">
        <f t="shared" ca="1" si="230"/>
        <v/>
      </c>
      <c r="V239" s="29" t="e">
        <f ca="1">+_xlfn.IFNA(VLOOKUP($B239,'Resultados General'!$C$11:$CG$510,MATCH(V$6,'Resultados General'!$C$10:$CG$10,0),0),"")</f>
        <v>#NAME?</v>
      </c>
      <c r="W239" s="29" t="str">
        <f t="shared" ca="1" si="231"/>
        <v/>
      </c>
      <c r="X239" s="29" t="str">
        <f t="shared" ca="1" si="232"/>
        <v/>
      </c>
      <c r="Y239" s="29" t="e">
        <f ca="1">+_xlfn.IFNA(VLOOKUP($B239,'Resultados General'!$C$11:$CG$510,MATCH(Y$6,'Resultados General'!$C$10:$CG$10,0),0),"")</f>
        <v>#NAME?</v>
      </c>
      <c r="Z239" s="29" t="str">
        <f t="shared" ca="1" si="233"/>
        <v/>
      </c>
      <c r="AA239" s="29" t="str">
        <f t="shared" ca="1" si="234"/>
        <v/>
      </c>
      <c r="AB239" s="29" t="e">
        <f ca="1">+_xlfn.IFNA(VLOOKUP($B239,'Resultados General'!$C$11:$CG$510,MATCH(AB$6,'Resultados General'!$C$10:$CG$10,0),0),"")</f>
        <v>#NAME?</v>
      </c>
      <c r="AC239" s="29" t="str">
        <f t="shared" ca="1" si="235"/>
        <v/>
      </c>
      <c r="AD239" s="29" t="str">
        <f t="shared" ca="1" si="236"/>
        <v/>
      </c>
      <c r="AE239" s="29" t="e">
        <f ca="1">+_xlfn.IFNA(VLOOKUP($B239,'Resultados General'!$C$11:$CG$510,MATCH(AE$6,'Resultados General'!$C$10:$CG$10,0),0),"")</f>
        <v>#NAME?</v>
      </c>
      <c r="AF239" s="29" t="str">
        <f t="shared" ca="1" si="237"/>
        <v/>
      </c>
      <c r="AG239" s="29" t="str">
        <f t="shared" ca="1" si="238"/>
        <v/>
      </c>
      <c r="AH239" s="29" t="e">
        <f ca="1">+_xlfn.IFNA(VLOOKUP($B239,'Resultados General'!$C$11:$CG$510,MATCH(AH$6,'Resultados General'!$C$10:$CG$10,0),0),"")</f>
        <v>#NAME?</v>
      </c>
      <c r="AI239" s="29" t="str">
        <f t="shared" ca="1" si="239"/>
        <v/>
      </c>
      <c r="AJ239" s="29" t="str">
        <f t="shared" ca="1" si="240"/>
        <v/>
      </c>
      <c r="AK239" s="29" t="e">
        <f ca="1">+_xlfn.IFNA(VLOOKUP($B239,'Resultados General'!$C$11:$CG$510,MATCH(AK$6,'Resultados General'!$C$10:$CG$10,0),0),"")</f>
        <v>#NAME?</v>
      </c>
      <c r="AL239" s="29" t="str">
        <f t="shared" ca="1" si="241"/>
        <v/>
      </c>
      <c r="AM239" s="29" t="str">
        <f t="shared" ca="1" si="242"/>
        <v/>
      </c>
      <c r="AN239" s="29" t="e">
        <f ca="1">+_xlfn.IFNA(VLOOKUP($B239,'Resultados General'!$C$11:$CG$510,MATCH(AN$6,'Resultados General'!$C$10:$CG$10,0),0),"")</f>
        <v>#NAME?</v>
      </c>
      <c r="AO239" s="29" t="str">
        <f t="shared" ca="1" si="243"/>
        <v/>
      </c>
      <c r="AP239" s="29" t="str">
        <f t="shared" ca="1" si="244"/>
        <v/>
      </c>
      <c r="AQ239" s="29" t="e">
        <f ca="1">+_xlfn.IFNA(VLOOKUP($B239,'Resultados General'!$C$11:$CG$510,MATCH(AQ$6,'Resultados General'!$C$10:$CG$10,0),0),"")</f>
        <v>#NAME?</v>
      </c>
      <c r="AR239" s="29" t="str">
        <f t="shared" ca="1" si="245"/>
        <v/>
      </c>
      <c r="AS239" s="29" t="str">
        <f t="shared" ca="1" si="246"/>
        <v/>
      </c>
      <c r="AT239" s="29" t="e">
        <f ca="1">+_xlfn.IFNA(VLOOKUP($B239,'Resultados General'!$C$11:$CG$510,MATCH(AT$6,'Resultados General'!$C$10:$CG$10,0),0),"")</f>
        <v>#NAME?</v>
      </c>
      <c r="AU239" s="29" t="str">
        <f t="shared" ca="1" si="247"/>
        <v/>
      </c>
      <c r="AV239" s="29" t="str">
        <f t="shared" ca="1" si="248"/>
        <v/>
      </c>
      <c r="AW239" s="29" t="e">
        <f ca="1">+_xlfn.IFNA(VLOOKUP($B239,'Resultados General'!$C$11:$CG$510,MATCH(AW$6,'Resultados General'!$C$10:$CG$10,0),0),"")</f>
        <v>#NAME?</v>
      </c>
      <c r="AX239" s="29" t="str">
        <f t="shared" ca="1" si="249"/>
        <v/>
      </c>
      <c r="AY239" s="29" t="str">
        <f t="shared" ca="1" si="250"/>
        <v/>
      </c>
      <c r="AZ239" s="29" t="e">
        <f ca="1">+_xlfn.IFNA(VLOOKUP($B239,'Resultados General'!$C$11:$CG$510,MATCH(AZ$6,'Resultados General'!$C$10:$CG$10,0),0),"")</f>
        <v>#NAME?</v>
      </c>
      <c r="BA239" s="29" t="str">
        <f t="shared" ca="1" si="251"/>
        <v/>
      </c>
      <c r="BB239" s="29" t="str">
        <f t="shared" ca="1" si="252"/>
        <v/>
      </c>
      <c r="BC239" s="29" t="e">
        <f ca="1">+_xlfn.IFNA(VLOOKUP($B239,'Resultados General'!$C$11:$CG$510,MATCH(BC$6,'Resultados General'!$C$10:$CG$10,0),0),"")</f>
        <v>#NAME?</v>
      </c>
      <c r="BD239" s="29" t="str">
        <f t="shared" ca="1" si="253"/>
        <v/>
      </c>
      <c r="BE239" s="29" t="str">
        <f t="shared" ca="1" si="254"/>
        <v/>
      </c>
      <c r="BF239" s="29" t="e">
        <f ca="1">+_xlfn.IFNA(VLOOKUP($B239,'Resultados General'!$C$11:$CG$510,MATCH(BF$6,'Resultados General'!$C$10:$CG$10,0),0),"")</f>
        <v>#NAME?</v>
      </c>
      <c r="BG239" s="29" t="str">
        <f t="shared" ca="1" si="255"/>
        <v/>
      </c>
      <c r="BH239" s="29" t="str">
        <f t="shared" ca="1" si="256"/>
        <v/>
      </c>
      <c r="BI239" s="29" t="e">
        <f ca="1">+_xlfn.IFNA(VLOOKUP($B239,'Resultados General'!$C$11:$CG$510,MATCH(BI$6,'Resultados General'!$C$10:$CG$10,0),0),"")</f>
        <v>#NAME?</v>
      </c>
      <c r="BJ239" s="29" t="str">
        <f t="shared" ca="1" si="257"/>
        <v/>
      </c>
      <c r="BK239" s="29" t="str">
        <f t="shared" ca="1" si="258"/>
        <v/>
      </c>
      <c r="BL239" s="29" t="e">
        <f ca="1">+_xlfn.IFNA(VLOOKUP($B239,'Resultados General'!$C$11:$CG$510,MATCH(BL$6,'Resultados General'!$C$10:$CG$10,0),0),"")</f>
        <v>#NAME?</v>
      </c>
      <c r="BM239" s="29" t="str">
        <f t="shared" ca="1" si="259"/>
        <v/>
      </c>
      <c r="BN239" s="29" t="str">
        <f t="shared" ca="1" si="260"/>
        <v/>
      </c>
      <c r="BO239" s="29" t="e">
        <f ca="1">+_xlfn.IFNA(VLOOKUP($B239,'Resultados General'!$C$11:$CG$510,MATCH(BO$6,'Resultados General'!$C$10:$CG$10,0),0),"")</f>
        <v>#NAME?</v>
      </c>
      <c r="BP239" s="29" t="str">
        <f t="shared" ca="1" si="261"/>
        <v/>
      </c>
      <c r="BQ239" s="29" t="str">
        <f t="shared" ca="1" si="262"/>
        <v/>
      </c>
      <c r="BR239" s="29" t="e">
        <f ca="1">+_xlfn.IFNA(VLOOKUP($B239,'Resultados General'!$C$11:$CG$510,MATCH(BR$6,'Resultados General'!$C$10:$CG$10,0),0),"")</f>
        <v>#NAME?</v>
      </c>
      <c r="BS239" s="29" t="str">
        <f t="shared" ca="1" si="263"/>
        <v/>
      </c>
      <c r="BT239" s="29" t="str">
        <f t="shared" ca="1" si="264"/>
        <v/>
      </c>
      <c r="BU239" s="29" t="e">
        <f ca="1">+_xlfn.IFNA(VLOOKUP($B239,'Resultados General'!$C$11:$CG$510,MATCH(BU$6,'Resultados General'!$C$10:$CG$10,0),0),"")</f>
        <v>#NAME?</v>
      </c>
      <c r="BV239" s="29" t="str">
        <f t="shared" ca="1" si="265"/>
        <v/>
      </c>
      <c r="BW239" s="29" t="str">
        <f t="shared" ca="1" si="266"/>
        <v/>
      </c>
      <c r="BX239" s="29" t="e">
        <f ca="1">+_xlfn.IFNA(VLOOKUP($B239,'Resultados General'!$C$11:$CG$510,MATCH(BX$6,'Resultados General'!$C$10:$CG$10,0),0),"")</f>
        <v>#NAME?</v>
      </c>
      <c r="BY239" s="29" t="str">
        <f t="shared" ca="1" si="267"/>
        <v/>
      </c>
      <c r="BZ239" s="29" t="str">
        <f t="shared" ca="1" si="268"/>
        <v/>
      </c>
      <c r="CA239" s="29" t="e">
        <f ca="1">+_xlfn.IFNA(VLOOKUP($B239,'Resultados General'!$C$11:$CG$510,MATCH(CA$6,'Resultados General'!$C$10:$CG$10,0),0),"")</f>
        <v>#NAME?</v>
      </c>
      <c r="CB239" s="29" t="str">
        <f t="shared" ca="1" si="269"/>
        <v/>
      </c>
      <c r="CC239" s="29" t="str">
        <f t="shared" ca="1" si="270"/>
        <v/>
      </c>
      <c r="CD239" s="29" t="e">
        <f ca="1">+_xlfn.IFNA(VLOOKUP($B239,'Resultados General'!$C$11:$CG$510,MATCH(CD$6,'Resultados General'!$C$10:$CG$10,0),0),"")</f>
        <v>#NAME?</v>
      </c>
      <c r="CE239" s="29" t="str">
        <f t="shared" ca="1" si="271"/>
        <v/>
      </c>
      <c r="CF239" s="29" t="str">
        <f t="shared" ca="1" si="272"/>
        <v/>
      </c>
      <c r="CG239" s="29" t="e">
        <f ca="1">+_xlfn.IFNA(VLOOKUP($B239,'Resultados General'!$C$11:$CG$510,MATCH(CG$6,'Resultados General'!$C$10:$CG$10,0),0),"")</f>
        <v>#NAME?</v>
      </c>
      <c r="CH239" s="29" t="str">
        <f t="shared" ca="1" si="273"/>
        <v/>
      </c>
      <c r="CI239" s="29" t="str">
        <f t="shared" ca="1" si="274"/>
        <v/>
      </c>
      <c r="CJ239" s="29" t="e">
        <f ca="1">+_xlfn.IFNA(VLOOKUP($B239,'Resultados General'!$C$11:$CG$510,MATCH(CJ$6,'Resultados General'!$C$10:$CG$10,0),0),"")</f>
        <v>#NAME?</v>
      </c>
      <c r="CK239" s="29" t="str">
        <f t="shared" ca="1" si="275"/>
        <v/>
      </c>
      <c r="CL239" s="29" t="str">
        <f t="shared" ca="1" si="276"/>
        <v/>
      </c>
      <c r="CM239" s="29" t="e">
        <f ca="1">+_xlfn.IFNA(VLOOKUP($B239,'Resultados General'!$C$11:$CG$510,MATCH(CM$6,'Resultados General'!$C$10:$CG$10,0),0),"")</f>
        <v>#NAME?</v>
      </c>
      <c r="CN239" s="29" t="str">
        <f t="shared" ca="1" si="277"/>
        <v/>
      </c>
      <c r="CO239" s="29" t="str">
        <f t="shared" ca="1" si="278"/>
        <v/>
      </c>
      <c r="CP239" s="29" t="e">
        <f ca="1">+_xlfn.IFNA(VLOOKUP($B239,'Resultados General'!$C$11:$CG$510,MATCH(CP$6,'Resultados General'!$C$10:$CG$10,0),0),"")</f>
        <v>#NAME?</v>
      </c>
      <c r="CQ239" s="29" t="str">
        <f t="shared" ca="1" si="279"/>
        <v/>
      </c>
      <c r="CR239" s="29" t="str">
        <f t="shared" ca="1" si="280"/>
        <v/>
      </c>
      <c r="CS239" s="29" t="e">
        <f ca="1">+_xlfn.IFNA(VLOOKUP($B239,'Resultados General'!$C$11:$CG$510,MATCH(CS$6,'Resultados General'!$C$10:$CG$10,0),0),"")</f>
        <v>#NAME?</v>
      </c>
      <c r="CT239" s="29" t="str">
        <f t="shared" ca="1" si="281"/>
        <v/>
      </c>
      <c r="CU239" s="29" t="str">
        <f t="shared" ca="1" si="282"/>
        <v/>
      </c>
      <c r="CV239" s="29" t="e">
        <f ca="1">+_xlfn.IFNA(VLOOKUP($B239,'Resultados General'!$C$11:$CG$510,MATCH(CV$6,'Resultados General'!$C$10:$CG$10,0),0),"")</f>
        <v>#NAME?</v>
      </c>
      <c r="CW239" s="29" t="str">
        <f t="shared" ca="1" si="283"/>
        <v/>
      </c>
      <c r="CX239" s="29" t="str">
        <f t="shared" ca="1" si="284"/>
        <v/>
      </c>
      <c r="CY239" s="29" t="e">
        <f ca="1">+_xlfn.IFNA(VLOOKUP($B239,'Resultados General'!$C$11:$CG$510,MATCH(CY$6,'Resultados General'!$C$10:$CG$10,0),0),"")</f>
        <v>#NAME?</v>
      </c>
      <c r="CZ239" s="29" t="str">
        <f t="shared" ca="1" si="285"/>
        <v/>
      </c>
      <c r="DA239" s="29" t="str">
        <f t="shared" ca="1" si="286"/>
        <v/>
      </c>
      <c r="DB239" s="29" t="e">
        <f ca="1">+_xlfn.IFNA(VLOOKUP($B239,'Resultados General'!$C$11:$CG$510,MATCH(DB$6,'Resultados General'!$C$10:$CG$10,0),0),"")</f>
        <v>#NAME?</v>
      </c>
      <c r="DC239" s="29" t="str">
        <f t="shared" ca="1" si="287"/>
        <v/>
      </c>
      <c r="DD239" s="29" t="str">
        <f t="shared" ca="1" si="288"/>
        <v/>
      </c>
      <c r="DE239" s="29" t="e">
        <f ca="1">+_xlfn.IFNA(VLOOKUP($B239,'Resultados General'!$C$11:$CG$510,MATCH(DE$6,'Resultados General'!$C$10:$CG$10,0),0),"")</f>
        <v>#NAME?</v>
      </c>
      <c r="DF239" s="29" t="str">
        <f t="shared" ca="1" si="289"/>
        <v/>
      </c>
      <c r="DG239" s="29" t="str">
        <f t="shared" ca="1" si="290"/>
        <v/>
      </c>
      <c r="DH239" s="29" t="e">
        <f ca="1">+_xlfn.IFNA(VLOOKUP($B239,'Resultados General'!$C$11:$CG$510,MATCH(DH$6,'Resultados General'!$C$10:$CG$10,0),0),"")</f>
        <v>#NAME?</v>
      </c>
      <c r="DI239" s="29" t="str">
        <f t="shared" ca="1" si="291"/>
        <v/>
      </c>
      <c r="DJ239" s="29" t="str">
        <f t="shared" ca="1" si="292"/>
        <v/>
      </c>
      <c r="DK239" s="29" t="e">
        <f ca="1">+_xlfn.IFNA(VLOOKUP($B239,'Resultados General'!$C$11:$CG$510,MATCH(DK$6,'Resultados General'!$C$10:$CG$10,0),0),"")</f>
        <v>#NAME?</v>
      </c>
      <c r="DL239" s="29" t="str">
        <f t="shared" ca="1" si="293"/>
        <v/>
      </c>
      <c r="DM239" s="29" t="str">
        <f t="shared" ca="1" si="294"/>
        <v/>
      </c>
      <c r="DN239" s="29" t="e">
        <f ca="1">+_xlfn.IFNA(VLOOKUP($B239,'Resultados General'!$C$11:$CG$510,MATCH(DN$6,'Resultados General'!$C$10:$CG$10,0),0),"")</f>
        <v>#NAME?</v>
      </c>
      <c r="DO239" s="29" t="str">
        <f t="shared" ca="1" si="295"/>
        <v/>
      </c>
      <c r="DP239" s="29" t="str">
        <f t="shared" ca="1" si="296"/>
        <v/>
      </c>
    </row>
    <row r="240" spans="2:120">
      <c r="B240" s="219" t="str">
        <f>+IF('Resultados General'!C243="","",'Resultados General'!C243)</f>
        <v/>
      </c>
      <c r="C240" s="134" t="e">
        <f ca="1">+_xlfn.IFNA(VLOOKUP('Distribución de puestos'!B240,'Resultados General'!$C$11:$J$510,8,0),"")</f>
        <v>#NAME?</v>
      </c>
      <c r="D240" s="135" t="e">
        <f ca="1">+_xlfn.IFNA(VLOOKUP(B240,'Resultados General'!$C$11:$L$510,10,0),"")</f>
        <v>#NAME?</v>
      </c>
      <c r="E240" s="26" t="s">
        <v>76</v>
      </c>
      <c r="F240" s="26" t="s">
        <v>76</v>
      </c>
      <c r="G240" s="135" t="str">
        <f t="shared" ca="1" si="297"/>
        <v/>
      </c>
      <c r="H240" s="135" t="str">
        <f t="shared" ca="1" si="298"/>
        <v/>
      </c>
      <c r="I240" s="219" t="str">
        <f t="shared" si="299"/>
        <v/>
      </c>
      <c r="J240" s="138"/>
      <c r="M240" s="29" t="e">
        <f ca="1">+_xlfn.IFNA(VLOOKUP($B240,'Resultados General'!$C$11:$CG$510,MATCH(M$6,'Resultados General'!$C$10:$CG$10,0),0),"")</f>
        <v>#NAME?</v>
      </c>
      <c r="N240" s="29" t="str">
        <f t="shared" ca="1" si="225"/>
        <v/>
      </c>
      <c r="O240" s="29" t="str">
        <f t="shared" ca="1" si="226"/>
        <v/>
      </c>
      <c r="P240" s="29" t="e">
        <f ca="1">+_xlfn.IFNA(VLOOKUP($B240,'Resultados General'!$C$11:$CG$510,MATCH(P$6,'Resultados General'!$C$10:$CG$10,0),0),"")</f>
        <v>#NAME?</v>
      </c>
      <c r="Q240" s="29" t="str">
        <f t="shared" ca="1" si="227"/>
        <v/>
      </c>
      <c r="R240" s="29" t="str">
        <f t="shared" ca="1" si="228"/>
        <v/>
      </c>
      <c r="S240" s="29" t="e">
        <f ca="1">+_xlfn.IFNA(VLOOKUP($B240,'Resultados General'!$C$11:$CG$510,MATCH(S$6,'Resultados General'!$C$10:$CG$10,0),0),"")</f>
        <v>#NAME?</v>
      </c>
      <c r="T240" s="29" t="str">
        <f t="shared" ca="1" si="229"/>
        <v/>
      </c>
      <c r="U240" s="29" t="str">
        <f t="shared" ca="1" si="230"/>
        <v/>
      </c>
      <c r="V240" s="29" t="e">
        <f ca="1">+_xlfn.IFNA(VLOOKUP($B240,'Resultados General'!$C$11:$CG$510,MATCH(V$6,'Resultados General'!$C$10:$CG$10,0),0),"")</f>
        <v>#NAME?</v>
      </c>
      <c r="W240" s="29" t="str">
        <f t="shared" ca="1" si="231"/>
        <v/>
      </c>
      <c r="X240" s="29" t="str">
        <f t="shared" ca="1" si="232"/>
        <v/>
      </c>
      <c r="Y240" s="29" t="e">
        <f ca="1">+_xlfn.IFNA(VLOOKUP($B240,'Resultados General'!$C$11:$CG$510,MATCH(Y$6,'Resultados General'!$C$10:$CG$10,0),0),"")</f>
        <v>#NAME?</v>
      </c>
      <c r="Z240" s="29" t="str">
        <f t="shared" ca="1" si="233"/>
        <v/>
      </c>
      <c r="AA240" s="29" t="str">
        <f t="shared" ca="1" si="234"/>
        <v/>
      </c>
      <c r="AB240" s="29" t="e">
        <f ca="1">+_xlfn.IFNA(VLOOKUP($B240,'Resultados General'!$C$11:$CG$510,MATCH(AB$6,'Resultados General'!$C$10:$CG$10,0),0),"")</f>
        <v>#NAME?</v>
      </c>
      <c r="AC240" s="29" t="str">
        <f t="shared" ca="1" si="235"/>
        <v/>
      </c>
      <c r="AD240" s="29" t="str">
        <f t="shared" ca="1" si="236"/>
        <v/>
      </c>
      <c r="AE240" s="29" t="e">
        <f ca="1">+_xlfn.IFNA(VLOOKUP($B240,'Resultados General'!$C$11:$CG$510,MATCH(AE$6,'Resultados General'!$C$10:$CG$10,0),0),"")</f>
        <v>#NAME?</v>
      </c>
      <c r="AF240" s="29" t="str">
        <f t="shared" ca="1" si="237"/>
        <v/>
      </c>
      <c r="AG240" s="29" t="str">
        <f t="shared" ca="1" si="238"/>
        <v/>
      </c>
      <c r="AH240" s="29" t="e">
        <f ca="1">+_xlfn.IFNA(VLOOKUP($B240,'Resultados General'!$C$11:$CG$510,MATCH(AH$6,'Resultados General'!$C$10:$CG$10,0),0),"")</f>
        <v>#NAME?</v>
      </c>
      <c r="AI240" s="29" t="str">
        <f t="shared" ca="1" si="239"/>
        <v/>
      </c>
      <c r="AJ240" s="29" t="str">
        <f t="shared" ca="1" si="240"/>
        <v/>
      </c>
      <c r="AK240" s="29" t="e">
        <f ca="1">+_xlfn.IFNA(VLOOKUP($B240,'Resultados General'!$C$11:$CG$510,MATCH(AK$6,'Resultados General'!$C$10:$CG$10,0),0),"")</f>
        <v>#NAME?</v>
      </c>
      <c r="AL240" s="29" t="str">
        <f t="shared" ca="1" si="241"/>
        <v/>
      </c>
      <c r="AM240" s="29" t="str">
        <f t="shared" ca="1" si="242"/>
        <v/>
      </c>
      <c r="AN240" s="29" t="e">
        <f ca="1">+_xlfn.IFNA(VLOOKUP($B240,'Resultados General'!$C$11:$CG$510,MATCH(AN$6,'Resultados General'!$C$10:$CG$10,0),0),"")</f>
        <v>#NAME?</v>
      </c>
      <c r="AO240" s="29" t="str">
        <f t="shared" ca="1" si="243"/>
        <v/>
      </c>
      <c r="AP240" s="29" t="str">
        <f t="shared" ca="1" si="244"/>
        <v/>
      </c>
      <c r="AQ240" s="29" t="e">
        <f ca="1">+_xlfn.IFNA(VLOOKUP($B240,'Resultados General'!$C$11:$CG$510,MATCH(AQ$6,'Resultados General'!$C$10:$CG$10,0),0),"")</f>
        <v>#NAME?</v>
      </c>
      <c r="AR240" s="29" t="str">
        <f t="shared" ca="1" si="245"/>
        <v/>
      </c>
      <c r="AS240" s="29" t="str">
        <f t="shared" ca="1" si="246"/>
        <v/>
      </c>
      <c r="AT240" s="29" t="e">
        <f ca="1">+_xlfn.IFNA(VLOOKUP($B240,'Resultados General'!$C$11:$CG$510,MATCH(AT$6,'Resultados General'!$C$10:$CG$10,0),0),"")</f>
        <v>#NAME?</v>
      </c>
      <c r="AU240" s="29" t="str">
        <f t="shared" ca="1" si="247"/>
        <v/>
      </c>
      <c r="AV240" s="29" t="str">
        <f t="shared" ca="1" si="248"/>
        <v/>
      </c>
      <c r="AW240" s="29" t="e">
        <f ca="1">+_xlfn.IFNA(VLOOKUP($B240,'Resultados General'!$C$11:$CG$510,MATCH(AW$6,'Resultados General'!$C$10:$CG$10,0),0),"")</f>
        <v>#NAME?</v>
      </c>
      <c r="AX240" s="29" t="str">
        <f t="shared" ca="1" si="249"/>
        <v/>
      </c>
      <c r="AY240" s="29" t="str">
        <f t="shared" ca="1" si="250"/>
        <v/>
      </c>
      <c r="AZ240" s="29" t="e">
        <f ca="1">+_xlfn.IFNA(VLOOKUP($B240,'Resultados General'!$C$11:$CG$510,MATCH(AZ$6,'Resultados General'!$C$10:$CG$10,0),0),"")</f>
        <v>#NAME?</v>
      </c>
      <c r="BA240" s="29" t="str">
        <f t="shared" ca="1" si="251"/>
        <v/>
      </c>
      <c r="BB240" s="29" t="str">
        <f t="shared" ca="1" si="252"/>
        <v/>
      </c>
      <c r="BC240" s="29" t="e">
        <f ca="1">+_xlfn.IFNA(VLOOKUP($B240,'Resultados General'!$C$11:$CG$510,MATCH(BC$6,'Resultados General'!$C$10:$CG$10,0),0),"")</f>
        <v>#NAME?</v>
      </c>
      <c r="BD240" s="29" t="str">
        <f t="shared" ca="1" si="253"/>
        <v/>
      </c>
      <c r="BE240" s="29" t="str">
        <f t="shared" ca="1" si="254"/>
        <v/>
      </c>
      <c r="BF240" s="29" t="e">
        <f ca="1">+_xlfn.IFNA(VLOOKUP($B240,'Resultados General'!$C$11:$CG$510,MATCH(BF$6,'Resultados General'!$C$10:$CG$10,0),0),"")</f>
        <v>#NAME?</v>
      </c>
      <c r="BG240" s="29" t="str">
        <f t="shared" ca="1" si="255"/>
        <v/>
      </c>
      <c r="BH240" s="29" t="str">
        <f t="shared" ca="1" si="256"/>
        <v/>
      </c>
      <c r="BI240" s="29" t="e">
        <f ca="1">+_xlfn.IFNA(VLOOKUP($B240,'Resultados General'!$C$11:$CG$510,MATCH(BI$6,'Resultados General'!$C$10:$CG$10,0),0),"")</f>
        <v>#NAME?</v>
      </c>
      <c r="BJ240" s="29" t="str">
        <f t="shared" ca="1" si="257"/>
        <v/>
      </c>
      <c r="BK240" s="29" t="str">
        <f t="shared" ca="1" si="258"/>
        <v/>
      </c>
      <c r="BL240" s="29" t="e">
        <f ca="1">+_xlfn.IFNA(VLOOKUP($B240,'Resultados General'!$C$11:$CG$510,MATCH(BL$6,'Resultados General'!$C$10:$CG$10,0),0),"")</f>
        <v>#NAME?</v>
      </c>
      <c r="BM240" s="29" t="str">
        <f t="shared" ca="1" si="259"/>
        <v/>
      </c>
      <c r="BN240" s="29" t="str">
        <f t="shared" ca="1" si="260"/>
        <v/>
      </c>
      <c r="BO240" s="29" t="e">
        <f ca="1">+_xlfn.IFNA(VLOOKUP($B240,'Resultados General'!$C$11:$CG$510,MATCH(BO$6,'Resultados General'!$C$10:$CG$10,0),0),"")</f>
        <v>#NAME?</v>
      </c>
      <c r="BP240" s="29" t="str">
        <f t="shared" ca="1" si="261"/>
        <v/>
      </c>
      <c r="BQ240" s="29" t="str">
        <f t="shared" ca="1" si="262"/>
        <v/>
      </c>
      <c r="BR240" s="29" t="e">
        <f ca="1">+_xlfn.IFNA(VLOOKUP($B240,'Resultados General'!$C$11:$CG$510,MATCH(BR$6,'Resultados General'!$C$10:$CG$10,0),0),"")</f>
        <v>#NAME?</v>
      </c>
      <c r="BS240" s="29" t="str">
        <f t="shared" ca="1" si="263"/>
        <v/>
      </c>
      <c r="BT240" s="29" t="str">
        <f t="shared" ca="1" si="264"/>
        <v/>
      </c>
      <c r="BU240" s="29" t="e">
        <f ca="1">+_xlfn.IFNA(VLOOKUP($B240,'Resultados General'!$C$11:$CG$510,MATCH(BU$6,'Resultados General'!$C$10:$CG$10,0),0),"")</f>
        <v>#NAME?</v>
      </c>
      <c r="BV240" s="29" t="str">
        <f t="shared" ca="1" si="265"/>
        <v/>
      </c>
      <c r="BW240" s="29" t="str">
        <f t="shared" ca="1" si="266"/>
        <v/>
      </c>
      <c r="BX240" s="29" t="e">
        <f ca="1">+_xlfn.IFNA(VLOOKUP($B240,'Resultados General'!$C$11:$CG$510,MATCH(BX$6,'Resultados General'!$C$10:$CG$10,0),0),"")</f>
        <v>#NAME?</v>
      </c>
      <c r="BY240" s="29" t="str">
        <f t="shared" ca="1" si="267"/>
        <v/>
      </c>
      <c r="BZ240" s="29" t="str">
        <f t="shared" ca="1" si="268"/>
        <v/>
      </c>
      <c r="CA240" s="29" t="e">
        <f ca="1">+_xlfn.IFNA(VLOOKUP($B240,'Resultados General'!$C$11:$CG$510,MATCH(CA$6,'Resultados General'!$C$10:$CG$10,0),0),"")</f>
        <v>#NAME?</v>
      </c>
      <c r="CB240" s="29" t="str">
        <f t="shared" ca="1" si="269"/>
        <v/>
      </c>
      <c r="CC240" s="29" t="str">
        <f t="shared" ca="1" si="270"/>
        <v/>
      </c>
      <c r="CD240" s="29" t="e">
        <f ca="1">+_xlfn.IFNA(VLOOKUP($B240,'Resultados General'!$C$11:$CG$510,MATCH(CD$6,'Resultados General'!$C$10:$CG$10,0),0),"")</f>
        <v>#NAME?</v>
      </c>
      <c r="CE240" s="29" t="str">
        <f t="shared" ca="1" si="271"/>
        <v/>
      </c>
      <c r="CF240" s="29" t="str">
        <f t="shared" ca="1" si="272"/>
        <v/>
      </c>
      <c r="CG240" s="29" t="e">
        <f ca="1">+_xlfn.IFNA(VLOOKUP($B240,'Resultados General'!$C$11:$CG$510,MATCH(CG$6,'Resultados General'!$C$10:$CG$10,0),0),"")</f>
        <v>#NAME?</v>
      </c>
      <c r="CH240" s="29" t="str">
        <f t="shared" ca="1" si="273"/>
        <v/>
      </c>
      <c r="CI240" s="29" t="str">
        <f t="shared" ca="1" si="274"/>
        <v/>
      </c>
      <c r="CJ240" s="29" t="e">
        <f ca="1">+_xlfn.IFNA(VLOOKUP($B240,'Resultados General'!$C$11:$CG$510,MATCH(CJ$6,'Resultados General'!$C$10:$CG$10,0),0),"")</f>
        <v>#NAME?</v>
      </c>
      <c r="CK240" s="29" t="str">
        <f t="shared" ca="1" si="275"/>
        <v/>
      </c>
      <c r="CL240" s="29" t="str">
        <f t="shared" ca="1" si="276"/>
        <v/>
      </c>
      <c r="CM240" s="29" t="e">
        <f ca="1">+_xlfn.IFNA(VLOOKUP($B240,'Resultados General'!$C$11:$CG$510,MATCH(CM$6,'Resultados General'!$C$10:$CG$10,0),0),"")</f>
        <v>#NAME?</v>
      </c>
      <c r="CN240" s="29" t="str">
        <f t="shared" ca="1" si="277"/>
        <v/>
      </c>
      <c r="CO240" s="29" t="str">
        <f t="shared" ca="1" si="278"/>
        <v/>
      </c>
      <c r="CP240" s="29" t="e">
        <f ca="1">+_xlfn.IFNA(VLOOKUP($B240,'Resultados General'!$C$11:$CG$510,MATCH(CP$6,'Resultados General'!$C$10:$CG$10,0),0),"")</f>
        <v>#NAME?</v>
      </c>
      <c r="CQ240" s="29" t="str">
        <f t="shared" ca="1" si="279"/>
        <v/>
      </c>
      <c r="CR240" s="29" t="str">
        <f t="shared" ca="1" si="280"/>
        <v/>
      </c>
      <c r="CS240" s="29" t="e">
        <f ca="1">+_xlfn.IFNA(VLOOKUP($B240,'Resultados General'!$C$11:$CG$510,MATCH(CS$6,'Resultados General'!$C$10:$CG$10,0),0),"")</f>
        <v>#NAME?</v>
      </c>
      <c r="CT240" s="29" t="str">
        <f t="shared" ca="1" si="281"/>
        <v/>
      </c>
      <c r="CU240" s="29" t="str">
        <f t="shared" ca="1" si="282"/>
        <v/>
      </c>
      <c r="CV240" s="29" t="e">
        <f ca="1">+_xlfn.IFNA(VLOOKUP($B240,'Resultados General'!$C$11:$CG$510,MATCH(CV$6,'Resultados General'!$C$10:$CG$10,0),0),"")</f>
        <v>#NAME?</v>
      </c>
      <c r="CW240" s="29" t="str">
        <f t="shared" ca="1" si="283"/>
        <v/>
      </c>
      <c r="CX240" s="29" t="str">
        <f t="shared" ca="1" si="284"/>
        <v/>
      </c>
      <c r="CY240" s="29" t="e">
        <f ca="1">+_xlfn.IFNA(VLOOKUP($B240,'Resultados General'!$C$11:$CG$510,MATCH(CY$6,'Resultados General'!$C$10:$CG$10,0),0),"")</f>
        <v>#NAME?</v>
      </c>
      <c r="CZ240" s="29" t="str">
        <f t="shared" ca="1" si="285"/>
        <v/>
      </c>
      <c r="DA240" s="29" t="str">
        <f t="shared" ca="1" si="286"/>
        <v/>
      </c>
      <c r="DB240" s="29" t="e">
        <f ca="1">+_xlfn.IFNA(VLOOKUP($B240,'Resultados General'!$C$11:$CG$510,MATCH(DB$6,'Resultados General'!$C$10:$CG$10,0),0),"")</f>
        <v>#NAME?</v>
      </c>
      <c r="DC240" s="29" t="str">
        <f t="shared" ca="1" si="287"/>
        <v/>
      </c>
      <c r="DD240" s="29" t="str">
        <f t="shared" ca="1" si="288"/>
        <v/>
      </c>
      <c r="DE240" s="29" t="e">
        <f ca="1">+_xlfn.IFNA(VLOOKUP($B240,'Resultados General'!$C$11:$CG$510,MATCH(DE$6,'Resultados General'!$C$10:$CG$10,0),0),"")</f>
        <v>#NAME?</v>
      </c>
      <c r="DF240" s="29" t="str">
        <f t="shared" ca="1" si="289"/>
        <v/>
      </c>
      <c r="DG240" s="29" t="str">
        <f t="shared" ca="1" si="290"/>
        <v/>
      </c>
      <c r="DH240" s="29" t="e">
        <f ca="1">+_xlfn.IFNA(VLOOKUP($B240,'Resultados General'!$C$11:$CG$510,MATCH(DH$6,'Resultados General'!$C$10:$CG$10,0),0),"")</f>
        <v>#NAME?</v>
      </c>
      <c r="DI240" s="29" t="str">
        <f t="shared" ca="1" si="291"/>
        <v/>
      </c>
      <c r="DJ240" s="29" t="str">
        <f t="shared" ca="1" si="292"/>
        <v/>
      </c>
      <c r="DK240" s="29" t="e">
        <f ca="1">+_xlfn.IFNA(VLOOKUP($B240,'Resultados General'!$C$11:$CG$510,MATCH(DK$6,'Resultados General'!$C$10:$CG$10,0),0),"")</f>
        <v>#NAME?</v>
      </c>
      <c r="DL240" s="29" t="str">
        <f t="shared" ca="1" si="293"/>
        <v/>
      </c>
      <c r="DM240" s="29" t="str">
        <f t="shared" ca="1" si="294"/>
        <v/>
      </c>
      <c r="DN240" s="29" t="e">
        <f ca="1">+_xlfn.IFNA(VLOOKUP($B240,'Resultados General'!$C$11:$CG$510,MATCH(DN$6,'Resultados General'!$C$10:$CG$10,0),0),"")</f>
        <v>#NAME?</v>
      </c>
      <c r="DO240" s="29" t="str">
        <f t="shared" ca="1" si="295"/>
        <v/>
      </c>
      <c r="DP240" s="29" t="str">
        <f t="shared" ca="1" si="296"/>
        <v/>
      </c>
    </row>
    <row r="241" spans="2:120">
      <c r="B241" s="219" t="str">
        <f>+IF('Resultados General'!C244="","",'Resultados General'!C244)</f>
        <v/>
      </c>
      <c r="C241" s="134" t="e">
        <f ca="1">+_xlfn.IFNA(VLOOKUP('Distribución de puestos'!B241,'Resultados General'!$C$11:$J$510,8,0),"")</f>
        <v>#NAME?</v>
      </c>
      <c r="D241" s="135" t="e">
        <f ca="1">+_xlfn.IFNA(VLOOKUP(B241,'Resultados General'!$C$11:$L$510,10,0),"")</f>
        <v>#NAME?</v>
      </c>
      <c r="E241" s="26" t="s">
        <v>76</v>
      </c>
      <c r="F241" s="26" t="s">
        <v>76</v>
      </c>
      <c r="G241" s="135" t="str">
        <f t="shared" ca="1" si="297"/>
        <v/>
      </c>
      <c r="H241" s="135" t="str">
        <f t="shared" ca="1" si="298"/>
        <v/>
      </c>
      <c r="I241" s="219" t="str">
        <f t="shared" si="299"/>
        <v/>
      </c>
      <c r="J241" s="138"/>
      <c r="M241" s="29" t="e">
        <f ca="1">+_xlfn.IFNA(VLOOKUP($B241,'Resultados General'!$C$11:$CG$510,MATCH(M$6,'Resultados General'!$C$10:$CG$10,0),0),"")</f>
        <v>#NAME?</v>
      </c>
      <c r="N241" s="29" t="str">
        <f t="shared" ca="1" si="225"/>
        <v/>
      </c>
      <c r="O241" s="29" t="str">
        <f t="shared" ca="1" si="226"/>
        <v/>
      </c>
      <c r="P241" s="29" t="e">
        <f ca="1">+_xlfn.IFNA(VLOOKUP($B241,'Resultados General'!$C$11:$CG$510,MATCH(P$6,'Resultados General'!$C$10:$CG$10,0),0),"")</f>
        <v>#NAME?</v>
      </c>
      <c r="Q241" s="29" t="str">
        <f t="shared" ca="1" si="227"/>
        <v/>
      </c>
      <c r="R241" s="29" t="str">
        <f t="shared" ca="1" si="228"/>
        <v/>
      </c>
      <c r="S241" s="29" t="e">
        <f ca="1">+_xlfn.IFNA(VLOOKUP($B241,'Resultados General'!$C$11:$CG$510,MATCH(S$6,'Resultados General'!$C$10:$CG$10,0),0),"")</f>
        <v>#NAME?</v>
      </c>
      <c r="T241" s="29" t="str">
        <f t="shared" ca="1" si="229"/>
        <v/>
      </c>
      <c r="U241" s="29" t="str">
        <f t="shared" ca="1" si="230"/>
        <v/>
      </c>
      <c r="V241" s="29" t="e">
        <f ca="1">+_xlfn.IFNA(VLOOKUP($B241,'Resultados General'!$C$11:$CG$510,MATCH(V$6,'Resultados General'!$C$10:$CG$10,0),0),"")</f>
        <v>#NAME?</v>
      </c>
      <c r="W241" s="29" t="str">
        <f t="shared" ca="1" si="231"/>
        <v/>
      </c>
      <c r="X241" s="29" t="str">
        <f t="shared" ca="1" si="232"/>
        <v/>
      </c>
      <c r="Y241" s="29" t="e">
        <f ca="1">+_xlfn.IFNA(VLOOKUP($B241,'Resultados General'!$C$11:$CG$510,MATCH(Y$6,'Resultados General'!$C$10:$CG$10,0),0),"")</f>
        <v>#NAME?</v>
      </c>
      <c r="Z241" s="29" t="str">
        <f t="shared" ca="1" si="233"/>
        <v/>
      </c>
      <c r="AA241" s="29" t="str">
        <f t="shared" ca="1" si="234"/>
        <v/>
      </c>
      <c r="AB241" s="29" t="e">
        <f ca="1">+_xlfn.IFNA(VLOOKUP($B241,'Resultados General'!$C$11:$CG$510,MATCH(AB$6,'Resultados General'!$C$10:$CG$10,0),0),"")</f>
        <v>#NAME?</v>
      </c>
      <c r="AC241" s="29" t="str">
        <f t="shared" ca="1" si="235"/>
        <v/>
      </c>
      <c r="AD241" s="29" t="str">
        <f t="shared" ca="1" si="236"/>
        <v/>
      </c>
      <c r="AE241" s="29" t="e">
        <f ca="1">+_xlfn.IFNA(VLOOKUP($B241,'Resultados General'!$C$11:$CG$510,MATCH(AE$6,'Resultados General'!$C$10:$CG$10,0),0),"")</f>
        <v>#NAME?</v>
      </c>
      <c r="AF241" s="29" t="str">
        <f t="shared" ca="1" si="237"/>
        <v/>
      </c>
      <c r="AG241" s="29" t="str">
        <f t="shared" ca="1" si="238"/>
        <v/>
      </c>
      <c r="AH241" s="29" t="e">
        <f ca="1">+_xlfn.IFNA(VLOOKUP($B241,'Resultados General'!$C$11:$CG$510,MATCH(AH$6,'Resultados General'!$C$10:$CG$10,0),0),"")</f>
        <v>#NAME?</v>
      </c>
      <c r="AI241" s="29" t="str">
        <f t="shared" ca="1" si="239"/>
        <v/>
      </c>
      <c r="AJ241" s="29" t="str">
        <f t="shared" ca="1" si="240"/>
        <v/>
      </c>
      <c r="AK241" s="29" t="e">
        <f ca="1">+_xlfn.IFNA(VLOOKUP($B241,'Resultados General'!$C$11:$CG$510,MATCH(AK$6,'Resultados General'!$C$10:$CG$10,0),0),"")</f>
        <v>#NAME?</v>
      </c>
      <c r="AL241" s="29" t="str">
        <f t="shared" ca="1" si="241"/>
        <v/>
      </c>
      <c r="AM241" s="29" t="str">
        <f t="shared" ca="1" si="242"/>
        <v/>
      </c>
      <c r="AN241" s="29" t="e">
        <f ca="1">+_xlfn.IFNA(VLOOKUP($B241,'Resultados General'!$C$11:$CG$510,MATCH(AN$6,'Resultados General'!$C$10:$CG$10,0),0),"")</f>
        <v>#NAME?</v>
      </c>
      <c r="AO241" s="29" t="str">
        <f t="shared" ca="1" si="243"/>
        <v/>
      </c>
      <c r="AP241" s="29" t="str">
        <f t="shared" ca="1" si="244"/>
        <v/>
      </c>
      <c r="AQ241" s="29" t="e">
        <f ca="1">+_xlfn.IFNA(VLOOKUP($B241,'Resultados General'!$C$11:$CG$510,MATCH(AQ$6,'Resultados General'!$C$10:$CG$10,0),0),"")</f>
        <v>#NAME?</v>
      </c>
      <c r="AR241" s="29" t="str">
        <f t="shared" ca="1" si="245"/>
        <v/>
      </c>
      <c r="AS241" s="29" t="str">
        <f t="shared" ca="1" si="246"/>
        <v/>
      </c>
      <c r="AT241" s="29" t="e">
        <f ca="1">+_xlfn.IFNA(VLOOKUP($B241,'Resultados General'!$C$11:$CG$510,MATCH(AT$6,'Resultados General'!$C$10:$CG$10,0),0),"")</f>
        <v>#NAME?</v>
      </c>
      <c r="AU241" s="29" t="str">
        <f t="shared" ca="1" si="247"/>
        <v/>
      </c>
      <c r="AV241" s="29" t="str">
        <f t="shared" ca="1" si="248"/>
        <v/>
      </c>
      <c r="AW241" s="29" t="e">
        <f ca="1">+_xlfn.IFNA(VLOOKUP($B241,'Resultados General'!$C$11:$CG$510,MATCH(AW$6,'Resultados General'!$C$10:$CG$10,0),0),"")</f>
        <v>#NAME?</v>
      </c>
      <c r="AX241" s="29" t="str">
        <f t="shared" ca="1" si="249"/>
        <v/>
      </c>
      <c r="AY241" s="29" t="str">
        <f t="shared" ca="1" si="250"/>
        <v/>
      </c>
      <c r="AZ241" s="29" t="e">
        <f ca="1">+_xlfn.IFNA(VLOOKUP($B241,'Resultados General'!$C$11:$CG$510,MATCH(AZ$6,'Resultados General'!$C$10:$CG$10,0),0),"")</f>
        <v>#NAME?</v>
      </c>
      <c r="BA241" s="29" t="str">
        <f t="shared" ca="1" si="251"/>
        <v/>
      </c>
      <c r="BB241" s="29" t="str">
        <f t="shared" ca="1" si="252"/>
        <v/>
      </c>
      <c r="BC241" s="29" t="e">
        <f ca="1">+_xlfn.IFNA(VLOOKUP($B241,'Resultados General'!$C$11:$CG$510,MATCH(BC$6,'Resultados General'!$C$10:$CG$10,0),0),"")</f>
        <v>#NAME?</v>
      </c>
      <c r="BD241" s="29" t="str">
        <f t="shared" ca="1" si="253"/>
        <v/>
      </c>
      <c r="BE241" s="29" t="str">
        <f t="shared" ca="1" si="254"/>
        <v/>
      </c>
      <c r="BF241" s="29" t="e">
        <f ca="1">+_xlfn.IFNA(VLOOKUP($B241,'Resultados General'!$C$11:$CG$510,MATCH(BF$6,'Resultados General'!$C$10:$CG$10,0),0),"")</f>
        <v>#NAME?</v>
      </c>
      <c r="BG241" s="29" t="str">
        <f t="shared" ca="1" si="255"/>
        <v/>
      </c>
      <c r="BH241" s="29" t="str">
        <f t="shared" ca="1" si="256"/>
        <v/>
      </c>
      <c r="BI241" s="29" t="e">
        <f ca="1">+_xlfn.IFNA(VLOOKUP($B241,'Resultados General'!$C$11:$CG$510,MATCH(BI$6,'Resultados General'!$C$10:$CG$10,0),0),"")</f>
        <v>#NAME?</v>
      </c>
      <c r="BJ241" s="29" t="str">
        <f t="shared" ca="1" si="257"/>
        <v/>
      </c>
      <c r="BK241" s="29" t="str">
        <f t="shared" ca="1" si="258"/>
        <v/>
      </c>
      <c r="BL241" s="29" t="e">
        <f ca="1">+_xlfn.IFNA(VLOOKUP($B241,'Resultados General'!$C$11:$CG$510,MATCH(BL$6,'Resultados General'!$C$10:$CG$10,0),0),"")</f>
        <v>#NAME?</v>
      </c>
      <c r="BM241" s="29" t="str">
        <f t="shared" ca="1" si="259"/>
        <v/>
      </c>
      <c r="BN241" s="29" t="str">
        <f t="shared" ca="1" si="260"/>
        <v/>
      </c>
      <c r="BO241" s="29" t="e">
        <f ca="1">+_xlfn.IFNA(VLOOKUP($B241,'Resultados General'!$C$11:$CG$510,MATCH(BO$6,'Resultados General'!$C$10:$CG$10,0),0),"")</f>
        <v>#NAME?</v>
      </c>
      <c r="BP241" s="29" t="str">
        <f t="shared" ca="1" si="261"/>
        <v/>
      </c>
      <c r="BQ241" s="29" t="str">
        <f t="shared" ca="1" si="262"/>
        <v/>
      </c>
      <c r="BR241" s="29" t="e">
        <f ca="1">+_xlfn.IFNA(VLOOKUP($B241,'Resultados General'!$C$11:$CG$510,MATCH(BR$6,'Resultados General'!$C$10:$CG$10,0),0),"")</f>
        <v>#NAME?</v>
      </c>
      <c r="BS241" s="29" t="str">
        <f t="shared" ca="1" si="263"/>
        <v/>
      </c>
      <c r="BT241" s="29" t="str">
        <f t="shared" ca="1" si="264"/>
        <v/>
      </c>
      <c r="BU241" s="29" t="e">
        <f ca="1">+_xlfn.IFNA(VLOOKUP($B241,'Resultados General'!$C$11:$CG$510,MATCH(BU$6,'Resultados General'!$C$10:$CG$10,0),0),"")</f>
        <v>#NAME?</v>
      </c>
      <c r="BV241" s="29" t="str">
        <f t="shared" ca="1" si="265"/>
        <v/>
      </c>
      <c r="BW241" s="29" t="str">
        <f t="shared" ca="1" si="266"/>
        <v/>
      </c>
      <c r="BX241" s="29" t="e">
        <f ca="1">+_xlfn.IFNA(VLOOKUP($B241,'Resultados General'!$C$11:$CG$510,MATCH(BX$6,'Resultados General'!$C$10:$CG$10,0),0),"")</f>
        <v>#NAME?</v>
      </c>
      <c r="BY241" s="29" t="str">
        <f t="shared" ca="1" si="267"/>
        <v/>
      </c>
      <c r="BZ241" s="29" t="str">
        <f t="shared" ca="1" si="268"/>
        <v/>
      </c>
      <c r="CA241" s="29" t="e">
        <f ca="1">+_xlfn.IFNA(VLOOKUP($B241,'Resultados General'!$C$11:$CG$510,MATCH(CA$6,'Resultados General'!$C$10:$CG$10,0),0),"")</f>
        <v>#NAME?</v>
      </c>
      <c r="CB241" s="29" t="str">
        <f t="shared" ca="1" si="269"/>
        <v/>
      </c>
      <c r="CC241" s="29" t="str">
        <f t="shared" ca="1" si="270"/>
        <v/>
      </c>
      <c r="CD241" s="29" t="e">
        <f ca="1">+_xlfn.IFNA(VLOOKUP($B241,'Resultados General'!$C$11:$CG$510,MATCH(CD$6,'Resultados General'!$C$10:$CG$10,0),0),"")</f>
        <v>#NAME?</v>
      </c>
      <c r="CE241" s="29" t="str">
        <f t="shared" ca="1" si="271"/>
        <v/>
      </c>
      <c r="CF241" s="29" t="str">
        <f t="shared" ca="1" si="272"/>
        <v/>
      </c>
      <c r="CG241" s="29" t="e">
        <f ca="1">+_xlfn.IFNA(VLOOKUP($B241,'Resultados General'!$C$11:$CG$510,MATCH(CG$6,'Resultados General'!$C$10:$CG$10,0),0),"")</f>
        <v>#NAME?</v>
      </c>
      <c r="CH241" s="29" t="str">
        <f t="shared" ca="1" si="273"/>
        <v/>
      </c>
      <c r="CI241" s="29" t="str">
        <f t="shared" ca="1" si="274"/>
        <v/>
      </c>
      <c r="CJ241" s="29" t="e">
        <f ca="1">+_xlfn.IFNA(VLOOKUP($B241,'Resultados General'!$C$11:$CG$510,MATCH(CJ$6,'Resultados General'!$C$10:$CG$10,0),0),"")</f>
        <v>#NAME?</v>
      </c>
      <c r="CK241" s="29" t="str">
        <f t="shared" ca="1" si="275"/>
        <v/>
      </c>
      <c r="CL241" s="29" t="str">
        <f t="shared" ca="1" si="276"/>
        <v/>
      </c>
      <c r="CM241" s="29" t="e">
        <f ca="1">+_xlfn.IFNA(VLOOKUP($B241,'Resultados General'!$C$11:$CG$510,MATCH(CM$6,'Resultados General'!$C$10:$CG$10,0),0),"")</f>
        <v>#NAME?</v>
      </c>
      <c r="CN241" s="29" t="str">
        <f t="shared" ca="1" si="277"/>
        <v/>
      </c>
      <c r="CO241" s="29" t="str">
        <f t="shared" ca="1" si="278"/>
        <v/>
      </c>
      <c r="CP241" s="29" t="e">
        <f ca="1">+_xlfn.IFNA(VLOOKUP($B241,'Resultados General'!$C$11:$CG$510,MATCH(CP$6,'Resultados General'!$C$10:$CG$10,0),0),"")</f>
        <v>#NAME?</v>
      </c>
      <c r="CQ241" s="29" t="str">
        <f t="shared" ca="1" si="279"/>
        <v/>
      </c>
      <c r="CR241" s="29" t="str">
        <f t="shared" ca="1" si="280"/>
        <v/>
      </c>
      <c r="CS241" s="29" t="e">
        <f ca="1">+_xlfn.IFNA(VLOOKUP($B241,'Resultados General'!$C$11:$CG$510,MATCH(CS$6,'Resultados General'!$C$10:$CG$10,0),0),"")</f>
        <v>#NAME?</v>
      </c>
      <c r="CT241" s="29" t="str">
        <f t="shared" ca="1" si="281"/>
        <v/>
      </c>
      <c r="CU241" s="29" t="str">
        <f t="shared" ca="1" si="282"/>
        <v/>
      </c>
      <c r="CV241" s="29" t="e">
        <f ca="1">+_xlfn.IFNA(VLOOKUP($B241,'Resultados General'!$C$11:$CG$510,MATCH(CV$6,'Resultados General'!$C$10:$CG$10,0),0),"")</f>
        <v>#NAME?</v>
      </c>
      <c r="CW241" s="29" t="str">
        <f t="shared" ca="1" si="283"/>
        <v/>
      </c>
      <c r="CX241" s="29" t="str">
        <f t="shared" ca="1" si="284"/>
        <v/>
      </c>
      <c r="CY241" s="29" t="e">
        <f ca="1">+_xlfn.IFNA(VLOOKUP($B241,'Resultados General'!$C$11:$CG$510,MATCH(CY$6,'Resultados General'!$C$10:$CG$10,0),0),"")</f>
        <v>#NAME?</v>
      </c>
      <c r="CZ241" s="29" t="str">
        <f t="shared" ca="1" si="285"/>
        <v/>
      </c>
      <c r="DA241" s="29" t="str">
        <f t="shared" ca="1" si="286"/>
        <v/>
      </c>
      <c r="DB241" s="29" t="e">
        <f ca="1">+_xlfn.IFNA(VLOOKUP($B241,'Resultados General'!$C$11:$CG$510,MATCH(DB$6,'Resultados General'!$C$10:$CG$10,0),0),"")</f>
        <v>#NAME?</v>
      </c>
      <c r="DC241" s="29" t="str">
        <f t="shared" ca="1" si="287"/>
        <v/>
      </c>
      <c r="DD241" s="29" t="str">
        <f t="shared" ca="1" si="288"/>
        <v/>
      </c>
      <c r="DE241" s="29" t="e">
        <f ca="1">+_xlfn.IFNA(VLOOKUP($B241,'Resultados General'!$C$11:$CG$510,MATCH(DE$6,'Resultados General'!$C$10:$CG$10,0),0),"")</f>
        <v>#NAME?</v>
      </c>
      <c r="DF241" s="29" t="str">
        <f t="shared" ca="1" si="289"/>
        <v/>
      </c>
      <c r="DG241" s="29" t="str">
        <f t="shared" ca="1" si="290"/>
        <v/>
      </c>
      <c r="DH241" s="29" t="e">
        <f ca="1">+_xlfn.IFNA(VLOOKUP($B241,'Resultados General'!$C$11:$CG$510,MATCH(DH$6,'Resultados General'!$C$10:$CG$10,0),0),"")</f>
        <v>#NAME?</v>
      </c>
      <c r="DI241" s="29" t="str">
        <f t="shared" ca="1" si="291"/>
        <v/>
      </c>
      <c r="DJ241" s="29" t="str">
        <f t="shared" ca="1" si="292"/>
        <v/>
      </c>
      <c r="DK241" s="29" t="e">
        <f ca="1">+_xlfn.IFNA(VLOOKUP($B241,'Resultados General'!$C$11:$CG$510,MATCH(DK$6,'Resultados General'!$C$10:$CG$10,0),0),"")</f>
        <v>#NAME?</v>
      </c>
      <c r="DL241" s="29" t="str">
        <f t="shared" ca="1" si="293"/>
        <v/>
      </c>
      <c r="DM241" s="29" t="str">
        <f t="shared" ca="1" si="294"/>
        <v/>
      </c>
      <c r="DN241" s="29" t="e">
        <f ca="1">+_xlfn.IFNA(VLOOKUP($B241,'Resultados General'!$C$11:$CG$510,MATCH(DN$6,'Resultados General'!$C$10:$CG$10,0),0),"")</f>
        <v>#NAME?</v>
      </c>
      <c r="DO241" s="29" t="str">
        <f t="shared" ca="1" si="295"/>
        <v/>
      </c>
      <c r="DP241" s="29" t="str">
        <f t="shared" ca="1" si="296"/>
        <v/>
      </c>
    </row>
    <row r="242" spans="2:120">
      <c r="B242" s="219" t="str">
        <f>+IF('Resultados General'!C245="","",'Resultados General'!C245)</f>
        <v/>
      </c>
      <c r="C242" s="134" t="e">
        <f ca="1">+_xlfn.IFNA(VLOOKUP('Distribución de puestos'!B242,'Resultados General'!$C$11:$J$510,8,0),"")</f>
        <v>#NAME?</v>
      </c>
      <c r="D242" s="135" t="e">
        <f ca="1">+_xlfn.IFNA(VLOOKUP(B242,'Resultados General'!$C$11:$L$510,10,0),"")</f>
        <v>#NAME?</v>
      </c>
      <c r="E242" s="26" t="s">
        <v>76</v>
      </c>
      <c r="F242" s="26" t="s">
        <v>76</v>
      </c>
      <c r="G242" s="135" t="str">
        <f t="shared" ca="1" si="297"/>
        <v/>
      </c>
      <c r="H242" s="135" t="str">
        <f t="shared" ca="1" si="298"/>
        <v/>
      </c>
      <c r="I242" s="219" t="str">
        <f t="shared" si="299"/>
        <v/>
      </c>
      <c r="J242" s="138"/>
      <c r="M242" s="29" t="e">
        <f ca="1">+_xlfn.IFNA(VLOOKUP($B242,'Resultados General'!$C$11:$CG$510,MATCH(M$6,'Resultados General'!$C$10:$CG$10,0),0),"")</f>
        <v>#NAME?</v>
      </c>
      <c r="N242" s="29" t="str">
        <f t="shared" ca="1" si="225"/>
        <v/>
      </c>
      <c r="O242" s="29" t="str">
        <f t="shared" ca="1" si="226"/>
        <v/>
      </c>
      <c r="P242" s="29" t="e">
        <f ca="1">+_xlfn.IFNA(VLOOKUP($B242,'Resultados General'!$C$11:$CG$510,MATCH(P$6,'Resultados General'!$C$10:$CG$10,0),0),"")</f>
        <v>#NAME?</v>
      </c>
      <c r="Q242" s="29" t="str">
        <f t="shared" ca="1" si="227"/>
        <v/>
      </c>
      <c r="R242" s="29" t="str">
        <f t="shared" ca="1" si="228"/>
        <v/>
      </c>
      <c r="S242" s="29" t="e">
        <f ca="1">+_xlfn.IFNA(VLOOKUP($B242,'Resultados General'!$C$11:$CG$510,MATCH(S$6,'Resultados General'!$C$10:$CG$10,0),0),"")</f>
        <v>#NAME?</v>
      </c>
      <c r="T242" s="29" t="str">
        <f t="shared" ca="1" si="229"/>
        <v/>
      </c>
      <c r="U242" s="29" t="str">
        <f t="shared" ca="1" si="230"/>
        <v/>
      </c>
      <c r="V242" s="29" t="e">
        <f ca="1">+_xlfn.IFNA(VLOOKUP($B242,'Resultados General'!$C$11:$CG$510,MATCH(V$6,'Resultados General'!$C$10:$CG$10,0),0),"")</f>
        <v>#NAME?</v>
      </c>
      <c r="W242" s="29" t="str">
        <f t="shared" ca="1" si="231"/>
        <v/>
      </c>
      <c r="X242" s="29" t="str">
        <f t="shared" ca="1" si="232"/>
        <v/>
      </c>
      <c r="Y242" s="29" t="e">
        <f ca="1">+_xlfn.IFNA(VLOOKUP($B242,'Resultados General'!$C$11:$CG$510,MATCH(Y$6,'Resultados General'!$C$10:$CG$10,0),0),"")</f>
        <v>#NAME?</v>
      </c>
      <c r="Z242" s="29" t="str">
        <f t="shared" ca="1" si="233"/>
        <v/>
      </c>
      <c r="AA242" s="29" t="str">
        <f t="shared" ca="1" si="234"/>
        <v/>
      </c>
      <c r="AB242" s="29" t="e">
        <f ca="1">+_xlfn.IFNA(VLOOKUP($B242,'Resultados General'!$C$11:$CG$510,MATCH(AB$6,'Resultados General'!$C$10:$CG$10,0),0),"")</f>
        <v>#NAME?</v>
      </c>
      <c r="AC242" s="29" t="str">
        <f t="shared" ca="1" si="235"/>
        <v/>
      </c>
      <c r="AD242" s="29" t="str">
        <f t="shared" ca="1" si="236"/>
        <v/>
      </c>
      <c r="AE242" s="29" t="e">
        <f ca="1">+_xlfn.IFNA(VLOOKUP($B242,'Resultados General'!$C$11:$CG$510,MATCH(AE$6,'Resultados General'!$C$10:$CG$10,0),0),"")</f>
        <v>#NAME?</v>
      </c>
      <c r="AF242" s="29" t="str">
        <f t="shared" ca="1" si="237"/>
        <v/>
      </c>
      <c r="AG242" s="29" t="str">
        <f t="shared" ca="1" si="238"/>
        <v/>
      </c>
      <c r="AH242" s="29" t="e">
        <f ca="1">+_xlfn.IFNA(VLOOKUP($B242,'Resultados General'!$C$11:$CG$510,MATCH(AH$6,'Resultados General'!$C$10:$CG$10,0),0),"")</f>
        <v>#NAME?</v>
      </c>
      <c r="AI242" s="29" t="str">
        <f t="shared" ca="1" si="239"/>
        <v/>
      </c>
      <c r="AJ242" s="29" t="str">
        <f t="shared" ca="1" si="240"/>
        <v/>
      </c>
      <c r="AK242" s="29" t="e">
        <f ca="1">+_xlfn.IFNA(VLOOKUP($B242,'Resultados General'!$C$11:$CG$510,MATCH(AK$6,'Resultados General'!$C$10:$CG$10,0),0),"")</f>
        <v>#NAME?</v>
      </c>
      <c r="AL242" s="29" t="str">
        <f t="shared" ca="1" si="241"/>
        <v/>
      </c>
      <c r="AM242" s="29" t="str">
        <f t="shared" ca="1" si="242"/>
        <v/>
      </c>
      <c r="AN242" s="29" t="e">
        <f ca="1">+_xlfn.IFNA(VLOOKUP($B242,'Resultados General'!$C$11:$CG$510,MATCH(AN$6,'Resultados General'!$C$10:$CG$10,0),0),"")</f>
        <v>#NAME?</v>
      </c>
      <c r="AO242" s="29" t="str">
        <f t="shared" ca="1" si="243"/>
        <v/>
      </c>
      <c r="AP242" s="29" t="str">
        <f t="shared" ca="1" si="244"/>
        <v/>
      </c>
      <c r="AQ242" s="29" t="e">
        <f ca="1">+_xlfn.IFNA(VLOOKUP($B242,'Resultados General'!$C$11:$CG$510,MATCH(AQ$6,'Resultados General'!$C$10:$CG$10,0),0),"")</f>
        <v>#NAME?</v>
      </c>
      <c r="AR242" s="29" t="str">
        <f t="shared" ca="1" si="245"/>
        <v/>
      </c>
      <c r="AS242" s="29" t="str">
        <f t="shared" ca="1" si="246"/>
        <v/>
      </c>
      <c r="AT242" s="29" t="e">
        <f ca="1">+_xlfn.IFNA(VLOOKUP($B242,'Resultados General'!$C$11:$CG$510,MATCH(AT$6,'Resultados General'!$C$10:$CG$10,0),0),"")</f>
        <v>#NAME?</v>
      </c>
      <c r="AU242" s="29" t="str">
        <f t="shared" ca="1" si="247"/>
        <v/>
      </c>
      <c r="AV242" s="29" t="str">
        <f t="shared" ca="1" si="248"/>
        <v/>
      </c>
      <c r="AW242" s="29" t="e">
        <f ca="1">+_xlfn.IFNA(VLOOKUP($B242,'Resultados General'!$C$11:$CG$510,MATCH(AW$6,'Resultados General'!$C$10:$CG$10,0),0),"")</f>
        <v>#NAME?</v>
      </c>
      <c r="AX242" s="29" t="str">
        <f t="shared" ca="1" si="249"/>
        <v/>
      </c>
      <c r="AY242" s="29" t="str">
        <f t="shared" ca="1" si="250"/>
        <v/>
      </c>
      <c r="AZ242" s="29" t="e">
        <f ca="1">+_xlfn.IFNA(VLOOKUP($B242,'Resultados General'!$C$11:$CG$510,MATCH(AZ$6,'Resultados General'!$C$10:$CG$10,0),0),"")</f>
        <v>#NAME?</v>
      </c>
      <c r="BA242" s="29" t="str">
        <f t="shared" ca="1" si="251"/>
        <v/>
      </c>
      <c r="BB242" s="29" t="str">
        <f t="shared" ca="1" si="252"/>
        <v/>
      </c>
      <c r="BC242" s="29" t="e">
        <f ca="1">+_xlfn.IFNA(VLOOKUP($B242,'Resultados General'!$C$11:$CG$510,MATCH(BC$6,'Resultados General'!$C$10:$CG$10,0),0),"")</f>
        <v>#NAME?</v>
      </c>
      <c r="BD242" s="29" t="str">
        <f t="shared" ca="1" si="253"/>
        <v/>
      </c>
      <c r="BE242" s="29" t="str">
        <f t="shared" ca="1" si="254"/>
        <v/>
      </c>
      <c r="BF242" s="29" t="e">
        <f ca="1">+_xlfn.IFNA(VLOOKUP($B242,'Resultados General'!$C$11:$CG$510,MATCH(BF$6,'Resultados General'!$C$10:$CG$10,0),0),"")</f>
        <v>#NAME?</v>
      </c>
      <c r="BG242" s="29" t="str">
        <f t="shared" ca="1" si="255"/>
        <v/>
      </c>
      <c r="BH242" s="29" t="str">
        <f t="shared" ca="1" si="256"/>
        <v/>
      </c>
      <c r="BI242" s="29" t="e">
        <f ca="1">+_xlfn.IFNA(VLOOKUP($B242,'Resultados General'!$C$11:$CG$510,MATCH(BI$6,'Resultados General'!$C$10:$CG$10,0),0),"")</f>
        <v>#NAME?</v>
      </c>
      <c r="BJ242" s="29" t="str">
        <f t="shared" ca="1" si="257"/>
        <v/>
      </c>
      <c r="BK242" s="29" t="str">
        <f t="shared" ca="1" si="258"/>
        <v/>
      </c>
      <c r="BL242" s="29" t="e">
        <f ca="1">+_xlfn.IFNA(VLOOKUP($B242,'Resultados General'!$C$11:$CG$510,MATCH(BL$6,'Resultados General'!$C$10:$CG$10,0),0),"")</f>
        <v>#NAME?</v>
      </c>
      <c r="BM242" s="29" t="str">
        <f t="shared" ca="1" si="259"/>
        <v/>
      </c>
      <c r="BN242" s="29" t="str">
        <f t="shared" ca="1" si="260"/>
        <v/>
      </c>
      <c r="BO242" s="29" t="e">
        <f ca="1">+_xlfn.IFNA(VLOOKUP($B242,'Resultados General'!$C$11:$CG$510,MATCH(BO$6,'Resultados General'!$C$10:$CG$10,0),0),"")</f>
        <v>#NAME?</v>
      </c>
      <c r="BP242" s="29" t="str">
        <f t="shared" ca="1" si="261"/>
        <v/>
      </c>
      <c r="BQ242" s="29" t="str">
        <f t="shared" ca="1" si="262"/>
        <v/>
      </c>
      <c r="BR242" s="29" t="e">
        <f ca="1">+_xlfn.IFNA(VLOOKUP($B242,'Resultados General'!$C$11:$CG$510,MATCH(BR$6,'Resultados General'!$C$10:$CG$10,0),0),"")</f>
        <v>#NAME?</v>
      </c>
      <c r="BS242" s="29" t="str">
        <f t="shared" ca="1" si="263"/>
        <v/>
      </c>
      <c r="BT242" s="29" t="str">
        <f t="shared" ca="1" si="264"/>
        <v/>
      </c>
      <c r="BU242" s="29" t="e">
        <f ca="1">+_xlfn.IFNA(VLOOKUP($B242,'Resultados General'!$C$11:$CG$510,MATCH(BU$6,'Resultados General'!$C$10:$CG$10,0),0),"")</f>
        <v>#NAME?</v>
      </c>
      <c r="BV242" s="29" t="str">
        <f t="shared" ca="1" si="265"/>
        <v/>
      </c>
      <c r="BW242" s="29" t="str">
        <f t="shared" ca="1" si="266"/>
        <v/>
      </c>
      <c r="BX242" s="29" t="e">
        <f ca="1">+_xlfn.IFNA(VLOOKUP($B242,'Resultados General'!$C$11:$CG$510,MATCH(BX$6,'Resultados General'!$C$10:$CG$10,0),0),"")</f>
        <v>#NAME?</v>
      </c>
      <c r="BY242" s="29" t="str">
        <f t="shared" ca="1" si="267"/>
        <v/>
      </c>
      <c r="BZ242" s="29" t="str">
        <f t="shared" ca="1" si="268"/>
        <v/>
      </c>
      <c r="CA242" s="29" t="e">
        <f ca="1">+_xlfn.IFNA(VLOOKUP($B242,'Resultados General'!$C$11:$CG$510,MATCH(CA$6,'Resultados General'!$C$10:$CG$10,0),0),"")</f>
        <v>#NAME?</v>
      </c>
      <c r="CB242" s="29" t="str">
        <f t="shared" ca="1" si="269"/>
        <v/>
      </c>
      <c r="CC242" s="29" t="str">
        <f t="shared" ca="1" si="270"/>
        <v/>
      </c>
      <c r="CD242" s="29" t="e">
        <f ca="1">+_xlfn.IFNA(VLOOKUP($B242,'Resultados General'!$C$11:$CG$510,MATCH(CD$6,'Resultados General'!$C$10:$CG$10,0),0),"")</f>
        <v>#NAME?</v>
      </c>
      <c r="CE242" s="29" t="str">
        <f t="shared" ca="1" si="271"/>
        <v/>
      </c>
      <c r="CF242" s="29" t="str">
        <f t="shared" ca="1" si="272"/>
        <v/>
      </c>
      <c r="CG242" s="29" t="e">
        <f ca="1">+_xlfn.IFNA(VLOOKUP($B242,'Resultados General'!$C$11:$CG$510,MATCH(CG$6,'Resultados General'!$C$10:$CG$10,0),0),"")</f>
        <v>#NAME?</v>
      </c>
      <c r="CH242" s="29" t="str">
        <f t="shared" ca="1" si="273"/>
        <v/>
      </c>
      <c r="CI242" s="29" t="str">
        <f t="shared" ca="1" si="274"/>
        <v/>
      </c>
      <c r="CJ242" s="29" t="e">
        <f ca="1">+_xlfn.IFNA(VLOOKUP($B242,'Resultados General'!$C$11:$CG$510,MATCH(CJ$6,'Resultados General'!$C$10:$CG$10,0),0),"")</f>
        <v>#NAME?</v>
      </c>
      <c r="CK242" s="29" t="str">
        <f t="shared" ca="1" si="275"/>
        <v/>
      </c>
      <c r="CL242" s="29" t="str">
        <f t="shared" ca="1" si="276"/>
        <v/>
      </c>
      <c r="CM242" s="29" t="e">
        <f ca="1">+_xlfn.IFNA(VLOOKUP($B242,'Resultados General'!$C$11:$CG$510,MATCH(CM$6,'Resultados General'!$C$10:$CG$10,0),0),"")</f>
        <v>#NAME?</v>
      </c>
      <c r="CN242" s="29" t="str">
        <f t="shared" ca="1" si="277"/>
        <v/>
      </c>
      <c r="CO242" s="29" t="str">
        <f t="shared" ca="1" si="278"/>
        <v/>
      </c>
      <c r="CP242" s="29" t="e">
        <f ca="1">+_xlfn.IFNA(VLOOKUP($B242,'Resultados General'!$C$11:$CG$510,MATCH(CP$6,'Resultados General'!$C$10:$CG$10,0),0),"")</f>
        <v>#NAME?</v>
      </c>
      <c r="CQ242" s="29" t="str">
        <f t="shared" ca="1" si="279"/>
        <v/>
      </c>
      <c r="CR242" s="29" t="str">
        <f t="shared" ca="1" si="280"/>
        <v/>
      </c>
      <c r="CS242" s="29" t="e">
        <f ca="1">+_xlfn.IFNA(VLOOKUP($B242,'Resultados General'!$C$11:$CG$510,MATCH(CS$6,'Resultados General'!$C$10:$CG$10,0),0),"")</f>
        <v>#NAME?</v>
      </c>
      <c r="CT242" s="29" t="str">
        <f t="shared" ca="1" si="281"/>
        <v/>
      </c>
      <c r="CU242" s="29" t="str">
        <f t="shared" ca="1" si="282"/>
        <v/>
      </c>
      <c r="CV242" s="29" t="e">
        <f ca="1">+_xlfn.IFNA(VLOOKUP($B242,'Resultados General'!$C$11:$CG$510,MATCH(CV$6,'Resultados General'!$C$10:$CG$10,0),0),"")</f>
        <v>#NAME?</v>
      </c>
      <c r="CW242" s="29" t="str">
        <f t="shared" ca="1" si="283"/>
        <v/>
      </c>
      <c r="CX242" s="29" t="str">
        <f t="shared" ca="1" si="284"/>
        <v/>
      </c>
      <c r="CY242" s="29" t="e">
        <f ca="1">+_xlfn.IFNA(VLOOKUP($B242,'Resultados General'!$C$11:$CG$510,MATCH(CY$6,'Resultados General'!$C$10:$CG$10,0),0),"")</f>
        <v>#NAME?</v>
      </c>
      <c r="CZ242" s="29" t="str">
        <f t="shared" ca="1" si="285"/>
        <v/>
      </c>
      <c r="DA242" s="29" t="str">
        <f t="shared" ca="1" si="286"/>
        <v/>
      </c>
      <c r="DB242" s="29" t="e">
        <f ca="1">+_xlfn.IFNA(VLOOKUP($B242,'Resultados General'!$C$11:$CG$510,MATCH(DB$6,'Resultados General'!$C$10:$CG$10,0),0),"")</f>
        <v>#NAME?</v>
      </c>
      <c r="DC242" s="29" t="str">
        <f t="shared" ca="1" si="287"/>
        <v/>
      </c>
      <c r="DD242" s="29" t="str">
        <f t="shared" ca="1" si="288"/>
        <v/>
      </c>
      <c r="DE242" s="29" t="e">
        <f ca="1">+_xlfn.IFNA(VLOOKUP($B242,'Resultados General'!$C$11:$CG$510,MATCH(DE$6,'Resultados General'!$C$10:$CG$10,0),0),"")</f>
        <v>#NAME?</v>
      </c>
      <c r="DF242" s="29" t="str">
        <f t="shared" ca="1" si="289"/>
        <v/>
      </c>
      <c r="DG242" s="29" t="str">
        <f t="shared" ca="1" si="290"/>
        <v/>
      </c>
      <c r="DH242" s="29" t="e">
        <f ca="1">+_xlfn.IFNA(VLOOKUP($B242,'Resultados General'!$C$11:$CG$510,MATCH(DH$6,'Resultados General'!$C$10:$CG$10,0),0),"")</f>
        <v>#NAME?</v>
      </c>
      <c r="DI242" s="29" t="str">
        <f t="shared" ca="1" si="291"/>
        <v/>
      </c>
      <c r="DJ242" s="29" t="str">
        <f t="shared" ca="1" si="292"/>
        <v/>
      </c>
      <c r="DK242" s="29" t="e">
        <f ca="1">+_xlfn.IFNA(VLOOKUP($B242,'Resultados General'!$C$11:$CG$510,MATCH(DK$6,'Resultados General'!$C$10:$CG$10,0),0),"")</f>
        <v>#NAME?</v>
      </c>
      <c r="DL242" s="29" t="str">
        <f t="shared" ca="1" si="293"/>
        <v/>
      </c>
      <c r="DM242" s="29" t="str">
        <f t="shared" ca="1" si="294"/>
        <v/>
      </c>
      <c r="DN242" s="29" t="e">
        <f ca="1">+_xlfn.IFNA(VLOOKUP($B242,'Resultados General'!$C$11:$CG$510,MATCH(DN$6,'Resultados General'!$C$10:$CG$10,0),0),"")</f>
        <v>#NAME?</v>
      </c>
      <c r="DO242" s="29" t="str">
        <f t="shared" ca="1" si="295"/>
        <v/>
      </c>
      <c r="DP242" s="29" t="str">
        <f t="shared" ca="1" si="296"/>
        <v/>
      </c>
    </row>
    <row r="243" spans="2:120">
      <c r="B243" s="219" t="str">
        <f>+IF('Resultados General'!C246="","",'Resultados General'!C246)</f>
        <v/>
      </c>
      <c r="C243" s="134" t="e">
        <f ca="1">+_xlfn.IFNA(VLOOKUP('Distribución de puestos'!B243,'Resultados General'!$C$11:$J$510,8,0),"")</f>
        <v>#NAME?</v>
      </c>
      <c r="D243" s="135" t="e">
        <f ca="1">+_xlfn.IFNA(VLOOKUP(B243,'Resultados General'!$C$11:$L$510,10,0),"")</f>
        <v>#NAME?</v>
      </c>
      <c r="E243" s="26" t="s">
        <v>76</v>
      </c>
      <c r="F243" s="26" t="s">
        <v>76</v>
      </c>
      <c r="G243" s="135" t="str">
        <f t="shared" ca="1" si="297"/>
        <v/>
      </c>
      <c r="H243" s="135" t="str">
        <f t="shared" ca="1" si="298"/>
        <v/>
      </c>
      <c r="I243" s="219" t="str">
        <f t="shared" si="299"/>
        <v/>
      </c>
      <c r="J243" s="138"/>
      <c r="M243" s="29" t="e">
        <f ca="1">+_xlfn.IFNA(VLOOKUP($B243,'Resultados General'!$C$11:$CG$510,MATCH(M$6,'Resultados General'!$C$10:$CG$10,0),0),"")</f>
        <v>#NAME?</v>
      </c>
      <c r="N243" s="29" t="str">
        <f t="shared" ca="1" si="225"/>
        <v/>
      </c>
      <c r="O243" s="29" t="str">
        <f t="shared" ca="1" si="226"/>
        <v/>
      </c>
      <c r="P243" s="29" t="e">
        <f ca="1">+_xlfn.IFNA(VLOOKUP($B243,'Resultados General'!$C$11:$CG$510,MATCH(P$6,'Resultados General'!$C$10:$CG$10,0),0),"")</f>
        <v>#NAME?</v>
      </c>
      <c r="Q243" s="29" t="str">
        <f t="shared" ca="1" si="227"/>
        <v/>
      </c>
      <c r="R243" s="29" t="str">
        <f t="shared" ca="1" si="228"/>
        <v/>
      </c>
      <c r="S243" s="29" t="e">
        <f ca="1">+_xlfn.IFNA(VLOOKUP($B243,'Resultados General'!$C$11:$CG$510,MATCH(S$6,'Resultados General'!$C$10:$CG$10,0),0),"")</f>
        <v>#NAME?</v>
      </c>
      <c r="T243" s="29" t="str">
        <f t="shared" ca="1" si="229"/>
        <v/>
      </c>
      <c r="U243" s="29" t="str">
        <f t="shared" ca="1" si="230"/>
        <v/>
      </c>
      <c r="V243" s="29" t="e">
        <f ca="1">+_xlfn.IFNA(VLOOKUP($B243,'Resultados General'!$C$11:$CG$510,MATCH(V$6,'Resultados General'!$C$10:$CG$10,0),0),"")</f>
        <v>#NAME?</v>
      </c>
      <c r="W243" s="29" t="str">
        <f t="shared" ca="1" si="231"/>
        <v/>
      </c>
      <c r="X243" s="29" t="str">
        <f t="shared" ca="1" si="232"/>
        <v/>
      </c>
      <c r="Y243" s="29" t="e">
        <f ca="1">+_xlfn.IFNA(VLOOKUP($B243,'Resultados General'!$C$11:$CG$510,MATCH(Y$6,'Resultados General'!$C$10:$CG$10,0),0),"")</f>
        <v>#NAME?</v>
      </c>
      <c r="Z243" s="29" t="str">
        <f t="shared" ca="1" si="233"/>
        <v/>
      </c>
      <c r="AA243" s="29" t="str">
        <f t="shared" ca="1" si="234"/>
        <v/>
      </c>
      <c r="AB243" s="29" t="e">
        <f ca="1">+_xlfn.IFNA(VLOOKUP($B243,'Resultados General'!$C$11:$CG$510,MATCH(AB$6,'Resultados General'!$C$10:$CG$10,0),0),"")</f>
        <v>#NAME?</v>
      </c>
      <c r="AC243" s="29" t="str">
        <f t="shared" ca="1" si="235"/>
        <v/>
      </c>
      <c r="AD243" s="29" t="str">
        <f t="shared" ca="1" si="236"/>
        <v/>
      </c>
      <c r="AE243" s="29" t="e">
        <f ca="1">+_xlfn.IFNA(VLOOKUP($B243,'Resultados General'!$C$11:$CG$510,MATCH(AE$6,'Resultados General'!$C$10:$CG$10,0),0),"")</f>
        <v>#NAME?</v>
      </c>
      <c r="AF243" s="29" t="str">
        <f t="shared" ca="1" si="237"/>
        <v/>
      </c>
      <c r="AG243" s="29" t="str">
        <f t="shared" ca="1" si="238"/>
        <v/>
      </c>
      <c r="AH243" s="29" t="e">
        <f ca="1">+_xlfn.IFNA(VLOOKUP($B243,'Resultados General'!$C$11:$CG$510,MATCH(AH$6,'Resultados General'!$C$10:$CG$10,0),0),"")</f>
        <v>#NAME?</v>
      </c>
      <c r="AI243" s="29" t="str">
        <f t="shared" ca="1" si="239"/>
        <v/>
      </c>
      <c r="AJ243" s="29" t="str">
        <f t="shared" ca="1" si="240"/>
        <v/>
      </c>
      <c r="AK243" s="29" t="e">
        <f ca="1">+_xlfn.IFNA(VLOOKUP($B243,'Resultados General'!$C$11:$CG$510,MATCH(AK$6,'Resultados General'!$C$10:$CG$10,0),0),"")</f>
        <v>#NAME?</v>
      </c>
      <c r="AL243" s="29" t="str">
        <f t="shared" ca="1" si="241"/>
        <v/>
      </c>
      <c r="AM243" s="29" t="str">
        <f t="shared" ca="1" si="242"/>
        <v/>
      </c>
      <c r="AN243" s="29" t="e">
        <f ca="1">+_xlfn.IFNA(VLOOKUP($B243,'Resultados General'!$C$11:$CG$510,MATCH(AN$6,'Resultados General'!$C$10:$CG$10,0),0),"")</f>
        <v>#NAME?</v>
      </c>
      <c r="AO243" s="29" t="str">
        <f t="shared" ca="1" si="243"/>
        <v/>
      </c>
      <c r="AP243" s="29" t="str">
        <f t="shared" ca="1" si="244"/>
        <v/>
      </c>
      <c r="AQ243" s="29" t="e">
        <f ca="1">+_xlfn.IFNA(VLOOKUP($B243,'Resultados General'!$C$11:$CG$510,MATCH(AQ$6,'Resultados General'!$C$10:$CG$10,0),0),"")</f>
        <v>#NAME?</v>
      </c>
      <c r="AR243" s="29" t="str">
        <f t="shared" ca="1" si="245"/>
        <v/>
      </c>
      <c r="AS243" s="29" t="str">
        <f t="shared" ca="1" si="246"/>
        <v/>
      </c>
      <c r="AT243" s="29" t="e">
        <f ca="1">+_xlfn.IFNA(VLOOKUP($B243,'Resultados General'!$C$11:$CG$510,MATCH(AT$6,'Resultados General'!$C$10:$CG$10,0),0),"")</f>
        <v>#NAME?</v>
      </c>
      <c r="AU243" s="29" t="str">
        <f t="shared" ca="1" si="247"/>
        <v/>
      </c>
      <c r="AV243" s="29" t="str">
        <f t="shared" ca="1" si="248"/>
        <v/>
      </c>
      <c r="AW243" s="29" t="e">
        <f ca="1">+_xlfn.IFNA(VLOOKUP($B243,'Resultados General'!$C$11:$CG$510,MATCH(AW$6,'Resultados General'!$C$10:$CG$10,0),0),"")</f>
        <v>#NAME?</v>
      </c>
      <c r="AX243" s="29" t="str">
        <f t="shared" ca="1" si="249"/>
        <v/>
      </c>
      <c r="AY243" s="29" t="str">
        <f t="shared" ca="1" si="250"/>
        <v/>
      </c>
      <c r="AZ243" s="29" t="e">
        <f ca="1">+_xlfn.IFNA(VLOOKUP($B243,'Resultados General'!$C$11:$CG$510,MATCH(AZ$6,'Resultados General'!$C$10:$CG$10,0),0),"")</f>
        <v>#NAME?</v>
      </c>
      <c r="BA243" s="29" t="str">
        <f t="shared" ca="1" si="251"/>
        <v/>
      </c>
      <c r="BB243" s="29" t="str">
        <f t="shared" ca="1" si="252"/>
        <v/>
      </c>
      <c r="BC243" s="29" t="e">
        <f ca="1">+_xlfn.IFNA(VLOOKUP($B243,'Resultados General'!$C$11:$CG$510,MATCH(BC$6,'Resultados General'!$C$10:$CG$10,0),0),"")</f>
        <v>#NAME?</v>
      </c>
      <c r="BD243" s="29" t="str">
        <f t="shared" ca="1" si="253"/>
        <v/>
      </c>
      <c r="BE243" s="29" t="str">
        <f t="shared" ca="1" si="254"/>
        <v/>
      </c>
      <c r="BF243" s="29" t="e">
        <f ca="1">+_xlfn.IFNA(VLOOKUP($B243,'Resultados General'!$C$11:$CG$510,MATCH(BF$6,'Resultados General'!$C$10:$CG$10,0),0),"")</f>
        <v>#NAME?</v>
      </c>
      <c r="BG243" s="29" t="str">
        <f t="shared" ca="1" si="255"/>
        <v/>
      </c>
      <c r="BH243" s="29" t="str">
        <f t="shared" ca="1" si="256"/>
        <v/>
      </c>
      <c r="BI243" s="29" t="e">
        <f ca="1">+_xlfn.IFNA(VLOOKUP($B243,'Resultados General'!$C$11:$CG$510,MATCH(BI$6,'Resultados General'!$C$10:$CG$10,0),0),"")</f>
        <v>#NAME?</v>
      </c>
      <c r="BJ243" s="29" t="str">
        <f t="shared" ca="1" si="257"/>
        <v/>
      </c>
      <c r="BK243" s="29" t="str">
        <f t="shared" ca="1" si="258"/>
        <v/>
      </c>
      <c r="BL243" s="29" t="e">
        <f ca="1">+_xlfn.IFNA(VLOOKUP($B243,'Resultados General'!$C$11:$CG$510,MATCH(BL$6,'Resultados General'!$C$10:$CG$10,0),0),"")</f>
        <v>#NAME?</v>
      </c>
      <c r="BM243" s="29" t="str">
        <f t="shared" ca="1" si="259"/>
        <v/>
      </c>
      <c r="BN243" s="29" t="str">
        <f t="shared" ca="1" si="260"/>
        <v/>
      </c>
      <c r="BO243" s="29" t="e">
        <f ca="1">+_xlfn.IFNA(VLOOKUP($B243,'Resultados General'!$C$11:$CG$510,MATCH(BO$6,'Resultados General'!$C$10:$CG$10,0),0),"")</f>
        <v>#NAME?</v>
      </c>
      <c r="BP243" s="29" t="str">
        <f t="shared" ca="1" si="261"/>
        <v/>
      </c>
      <c r="BQ243" s="29" t="str">
        <f t="shared" ca="1" si="262"/>
        <v/>
      </c>
      <c r="BR243" s="29" t="e">
        <f ca="1">+_xlfn.IFNA(VLOOKUP($B243,'Resultados General'!$C$11:$CG$510,MATCH(BR$6,'Resultados General'!$C$10:$CG$10,0),0),"")</f>
        <v>#NAME?</v>
      </c>
      <c r="BS243" s="29" t="str">
        <f t="shared" ca="1" si="263"/>
        <v/>
      </c>
      <c r="BT243" s="29" t="str">
        <f t="shared" ca="1" si="264"/>
        <v/>
      </c>
      <c r="BU243" s="29" t="e">
        <f ca="1">+_xlfn.IFNA(VLOOKUP($B243,'Resultados General'!$C$11:$CG$510,MATCH(BU$6,'Resultados General'!$C$10:$CG$10,0),0),"")</f>
        <v>#NAME?</v>
      </c>
      <c r="BV243" s="29" t="str">
        <f t="shared" ca="1" si="265"/>
        <v/>
      </c>
      <c r="BW243" s="29" t="str">
        <f t="shared" ca="1" si="266"/>
        <v/>
      </c>
      <c r="BX243" s="29" t="e">
        <f ca="1">+_xlfn.IFNA(VLOOKUP($B243,'Resultados General'!$C$11:$CG$510,MATCH(BX$6,'Resultados General'!$C$10:$CG$10,0),0),"")</f>
        <v>#NAME?</v>
      </c>
      <c r="BY243" s="29" t="str">
        <f t="shared" ca="1" si="267"/>
        <v/>
      </c>
      <c r="BZ243" s="29" t="str">
        <f t="shared" ca="1" si="268"/>
        <v/>
      </c>
      <c r="CA243" s="29" t="e">
        <f ca="1">+_xlfn.IFNA(VLOOKUP($B243,'Resultados General'!$C$11:$CG$510,MATCH(CA$6,'Resultados General'!$C$10:$CG$10,0),0),"")</f>
        <v>#NAME?</v>
      </c>
      <c r="CB243" s="29" t="str">
        <f t="shared" ca="1" si="269"/>
        <v/>
      </c>
      <c r="CC243" s="29" t="str">
        <f t="shared" ca="1" si="270"/>
        <v/>
      </c>
      <c r="CD243" s="29" t="e">
        <f ca="1">+_xlfn.IFNA(VLOOKUP($B243,'Resultados General'!$C$11:$CG$510,MATCH(CD$6,'Resultados General'!$C$10:$CG$10,0),0),"")</f>
        <v>#NAME?</v>
      </c>
      <c r="CE243" s="29" t="str">
        <f t="shared" ca="1" si="271"/>
        <v/>
      </c>
      <c r="CF243" s="29" t="str">
        <f t="shared" ca="1" si="272"/>
        <v/>
      </c>
      <c r="CG243" s="29" t="e">
        <f ca="1">+_xlfn.IFNA(VLOOKUP($B243,'Resultados General'!$C$11:$CG$510,MATCH(CG$6,'Resultados General'!$C$10:$CG$10,0),0),"")</f>
        <v>#NAME?</v>
      </c>
      <c r="CH243" s="29" t="str">
        <f t="shared" ca="1" si="273"/>
        <v/>
      </c>
      <c r="CI243" s="29" t="str">
        <f t="shared" ca="1" si="274"/>
        <v/>
      </c>
      <c r="CJ243" s="29" t="e">
        <f ca="1">+_xlfn.IFNA(VLOOKUP($B243,'Resultados General'!$C$11:$CG$510,MATCH(CJ$6,'Resultados General'!$C$10:$CG$10,0),0),"")</f>
        <v>#NAME?</v>
      </c>
      <c r="CK243" s="29" t="str">
        <f t="shared" ca="1" si="275"/>
        <v/>
      </c>
      <c r="CL243" s="29" t="str">
        <f t="shared" ca="1" si="276"/>
        <v/>
      </c>
      <c r="CM243" s="29" t="e">
        <f ca="1">+_xlfn.IFNA(VLOOKUP($B243,'Resultados General'!$C$11:$CG$510,MATCH(CM$6,'Resultados General'!$C$10:$CG$10,0),0),"")</f>
        <v>#NAME?</v>
      </c>
      <c r="CN243" s="29" t="str">
        <f t="shared" ca="1" si="277"/>
        <v/>
      </c>
      <c r="CO243" s="29" t="str">
        <f t="shared" ca="1" si="278"/>
        <v/>
      </c>
      <c r="CP243" s="29" t="e">
        <f ca="1">+_xlfn.IFNA(VLOOKUP($B243,'Resultados General'!$C$11:$CG$510,MATCH(CP$6,'Resultados General'!$C$10:$CG$10,0),0),"")</f>
        <v>#NAME?</v>
      </c>
      <c r="CQ243" s="29" t="str">
        <f t="shared" ca="1" si="279"/>
        <v/>
      </c>
      <c r="CR243" s="29" t="str">
        <f t="shared" ca="1" si="280"/>
        <v/>
      </c>
      <c r="CS243" s="29" t="e">
        <f ca="1">+_xlfn.IFNA(VLOOKUP($B243,'Resultados General'!$C$11:$CG$510,MATCH(CS$6,'Resultados General'!$C$10:$CG$10,0),0),"")</f>
        <v>#NAME?</v>
      </c>
      <c r="CT243" s="29" t="str">
        <f t="shared" ca="1" si="281"/>
        <v/>
      </c>
      <c r="CU243" s="29" t="str">
        <f t="shared" ca="1" si="282"/>
        <v/>
      </c>
      <c r="CV243" s="29" t="e">
        <f ca="1">+_xlfn.IFNA(VLOOKUP($B243,'Resultados General'!$C$11:$CG$510,MATCH(CV$6,'Resultados General'!$C$10:$CG$10,0),0),"")</f>
        <v>#NAME?</v>
      </c>
      <c r="CW243" s="29" t="str">
        <f t="shared" ca="1" si="283"/>
        <v/>
      </c>
      <c r="CX243" s="29" t="str">
        <f t="shared" ca="1" si="284"/>
        <v/>
      </c>
      <c r="CY243" s="29" t="e">
        <f ca="1">+_xlfn.IFNA(VLOOKUP($B243,'Resultados General'!$C$11:$CG$510,MATCH(CY$6,'Resultados General'!$C$10:$CG$10,0),0),"")</f>
        <v>#NAME?</v>
      </c>
      <c r="CZ243" s="29" t="str">
        <f t="shared" ca="1" si="285"/>
        <v/>
      </c>
      <c r="DA243" s="29" t="str">
        <f t="shared" ca="1" si="286"/>
        <v/>
      </c>
      <c r="DB243" s="29" t="e">
        <f ca="1">+_xlfn.IFNA(VLOOKUP($B243,'Resultados General'!$C$11:$CG$510,MATCH(DB$6,'Resultados General'!$C$10:$CG$10,0),0),"")</f>
        <v>#NAME?</v>
      </c>
      <c r="DC243" s="29" t="str">
        <f t="shared" ca="1" si="287"/>
        <v/>
      </c>
      <c r="DD243" s="29" t="str">
        <f t="shared" ca="1" si="288"/>
        <v/>
      </c>
      <c r="DE243" s="29" t="e">
        <f ca="1">+_xlfn.IFNA(VLOOKUP($B243,'Resultados General'!$C$11:$CG$510,MATCH(DE$6,'Resultados General'!$C$10:$CG$10,0),0),"")</f>
        <v>#NAME?</v>
      </c>
      <c r="DF243" s="29" t="str">
        <f t="shared" ca="1" si="289"/>
        <v/>
      </c>
      <c r="DG243" s="29" t="str">
        <f t="shared" ca="1" si="290"/>
        <v/>
      </c>
      <c r="DH243" s="29" t="e">
        <f ca="1">+_xlfn.IFNA(VLOOKUP($B243,'Resultados General'!$C$11:$CG$510,MATCH(DH$6,'Resultados General'!$C$10:$CG$10,0),0),"")</f>
        <v>#NAME?</v>
      </c>
      <c r="DI243" s="29" t="str">
        <f t="shared" ca="1" si="291"/>
        <v/>
      </c>
      <c r="DJ243" s="29" t="str">
        <f t="shared" ca="1" si="292"/>
        <v/>
      </c>
      <c r="DK243" s="29" t="e">
        <f ca="1">+_xlfn.IFNA(VLOOKUP($B243,'Resultados General'!$C$11:$CG$510,MATCH(DK$6,'Resultados General'!$C$10:$CG$10,0),0),"")</f>
        <v>#NAME?</v>
      </c>
      <c r="DL243" s="29" t="str">
        <f t="shared" ca="1" si="293"/>
        <v/>
      </c>
      <c r="DM243" s="29" t="str">
        <f t="shared" ca="1" si="294"/>
        <v/>
      </c>
      <c r="DN243" s="29" t="e">
        <f ca="1">+_xlfn.IFNA(VLOOKUP($B243,'Resultados General'!$C$11:$CG$510,MATCH(DN$6,'Resultados General'!$C$10:$CG$10,0),0),"")</f>
        <v>#NAME?</v>
      </c>
      <c r="DO243" s="29" t="str">
        <f t="shared" ca="1" si="295"/>
        <v/>
      </c>
      <c r="DP243" s="29" t="str">
        <f t="shared" ca="1" si="296"/>
        <v/>
      </c>
    </row>
    <row r="244" spans="2:120">
      <c r="B244" s="219" t="str">
        <f>+IF('Resultados General'!C247="","",'Resultados General'!C247)</f>
        <v/>
      </c>
      <c r="C244" s="134" t="e">
        <f ca="1">+_xlfn.IFNA(VLOOKUP('Distribución de puestos'!B244,'Resultados General'!$C$11:$J$510,8,0),"")</f>
        <v>#NAME?</v>
      </c>
      <c r="D244" s="135" t="e">
        <f ca="1">+_xlfn.IFNA(VLOOKUP(B244,'Resultados General'!$C$11:$L$510,10,0),"")</f>
        <v>#NAME?</v>
      </c>
      <c r="E244" s="26" t="s">
        <v>76</v>
      </c>
      <c r="F244" s="26" t="s">
        <v>76</v>
      </c>
      <c r="G244" s="135" t="str">
        <f t="shared" ca="1" si="297"/>
        <v/>
      </c>
      <c r="H244" s="135" t="str">
        <f t="shared" ca="1" si="298"/>
        <v/>
      </c>
      <c r="I244" s="219" t="str">
        <f t="shared" si="299"/>
        <v/>
      </c>
      <c r="J244" s="138"/>
      <c r="M244" s="29" t="e">
        <f ca="1">+_xlfn.IFNA(VLOOKUP($B244,'Resultados General'!$C$11:$CG$510,MATCH(M$6,'Resultados General'!$C$10:$CG$10,0),0),"")</f>
        <v>#NAME?</v>
      </c>
      <c r="N244" s="29" t="str">
        <f t="shared" ca="1" si="225"/>
        <v/>
      </c>
      <c r="O244" s="29" t="str">
        <f t="shared" ca="1" si="226"/>
        <v/>
      </c>
      <c r="P244" s="29" t="e">
        <f ca="1">+_xlfn.IFNA(VLOOKUP($B244,'Resultados General'!$C$11:$CG$510,MATCH(P$6,'Resultados General'!$C$10:$CG$10,0),0),"")</f>
        <v>#NAME?</v>
      </c>
      <c r="Q244" s="29" t="str">
        <f t="shared" ca="1" si="227"/>
        <v/>
      </c>
      <c r="R244" s="29" t="str">
        <f t="shared" ca="1" si="228"/>
        <v/>
      </c>
      <c r="S244" s="29" t="e">
        <f ca="1">+_xlfn.IFNA(VLOOKUP($B244,'Resultados General'!$C$11:$CG$510,MATCH(S$6,'Resultados General'!$C$10:$CG$10,0),0),"")</f>
        <v>#NAME?</v>
      </c>
      <c r="T244" s="29" t="str">
        <f t="shared" ca="1" si="229"/>
        <v/>
      </c>
      <c r="U244" s="29" t="str">
        <f t="shared" ca="1" si="230"/>
        <v/>
      </c>
      <c r="V244" s="29" t="e">
        <f ca="1">+_xlfn.IFNA(VLOOKUP($B244,'Resultados General'!$C$11:$CG$510,MATCH(V$6,'Resultados General'!$C$10:$CG$10,0),0),"")</f>
        <v>#NAME?</v>
      </c>
      <c r="W244" s="29" t="str">
        <f t="shared" ca="1" si="231"/>
        <v/>
      </c>
      <c r="X244" s="29" t="str">
        <f t="shared" ca="1" si="232"/>
        <v/>
      </c>
      <c r="Y244" s="29" t="e">
        <f ca="1">+_xlfn.IFNA(VLOOKUP($B244,'Resultados General'!$C$11:$CG$510,MATCH(Y$6,'Resultados General'!$C$10:$CG$10,0),0),"")</f>
        <v>#NAME?</v>
      </c>
      <c r="Z244" s="29" t="str">
        <f t="shared" ca="1" si="233"/>
        <v/>
      </c>
      <c r="AA244" s="29" t="str">
        <f t="shared" ca="1" si="234"/>
        <v/>
      </c>
      <c r="AB244" s="29" t="e">
        <f ca="1">+_xlfn.IFNA(VLOOKUP($B244,'Resultados General'!$C$11:$CG$510,MATCH(AB$6,'Resultados General'!$C$10:$CG$10,0),0),"")</f>
        <v>#NAME?</v>
      </c>
      <c r="AC244" s="29" t="str">
        <f t="shared" ca="1" si="235"/>
        <v/>
      </c>
      <c r="AD244" s="29" t="str">
        <f t="shared" ca="1" si="236"/>
        <v/>
      </c>
      <c r="AE244" s="29" t="e">
        <f ca="1">+_xlfn.IFNA(VLOOKUP($B244,'Resultados General'!$C$11:$CG$510,MATCH(AE$6,'Resultados General'!$C$10:$CG$10,0),0),"")</f>
        <v>#NAME?</v>
      </c>
      <c r="AF244" s="29" t="str">
        <f t="shared" ca="1" si="237"/>
        <v/>
      </c>
      <c r="AG244" s="29" t="str">
        <f t="shared" ca="1" si="238"/>
        <v/>
      </c>
      <c r="AH244" s="29" t="e">
        <f ca="1">+_xlfn.IFNA(VLOOKUP($B244,'Resultados General'!$C$11:$CG$510,MATCH(AH$6,'Resultados General'!$C$10:$CG$10,0),0),"")</f>
        <v>#NAME?</v>
      </c>
      <c r="AI244" s="29" t="str">
        <f t="shared" ca="1" si="239"/>
        <v/>
      </c>
      <c r="AJ244" s="29" t="str">
        <f t="shared" ca="1" si="240"/>
        <v/>
      </c>
      <c r="AK244" s="29" t="e">
        <f ca="1">+_xlfn.IFNA(VLOOKUP($B244,'Resultados General'!$C$11:$CG$510,MATCH(AK$6,'Resultados General'!$C$10:$CG$10,0),0),"")</f>
        <v>#NAME?</v>
      </c>
      <c r="AL244" s="29" t="str">
        <f t="shared" ca="1" si="241"/>
        <v/>
      </c>
      <c r="AM244" s="29" t="str">
        <f t="shared" ca="1" si="242"/>
        <v/>
      </c>
      <c r="AN244" s="29" t="e">
        <f ca="1">+_xlfn.IFNA(VLOOKUP($B244,'Resultados General'!$C$11:$CG$510,MATCH(AN$6,'Resultados General'!$C$10:$CG$10,0),0),"")</f>
        <v>#NAME?</v>
      </c>
      <c r="AO244" s="29" t="str">
        <f t="shared" ca="1" si="243"/>
        <v/>
      </c>
      <c r="AP244" s="29" t="str">
        <f t="shared" ca="1" si="244"/>
        <v/>
      </c>
      <c r="AQ244" s="29" t="e">
        <f ca="1">+_xlfn.IFNA(VLOOKUP($B244,'Resultados General'!$C$11:$CG$510,MATCH(AQ$6,'Resultados General'!$C$10:$CG$10,0),0),"")</f>
        <v>#NAME?</v>
      </c>
      <c r="AR244" s="29" t="str">
        <f t="shared" ca="1" si="245"/>
        <v/>
      </c>
      <c r="AS244" s="29" t="str">
        <f t="shared" ca="1" si="246"/>
        <v/>
      </c>
      <c r="AT244" s="29" t="e">
        <f ca="1">+_xlfn.IFNA(VLOOKUP($B244,'Resultados General'!$C$11:$CG$510,MATCH(AT$6,'Resultados General'!$C$10:$CG$10,0),0),"")</f>
        <v>#NAME?</v>
      </c>
      <c r="AU244" s="29" t="str">
        <f t="shared" ca="1" si="247"/>
        <v/>
      </c>
      <c r="AV244" s="29" t="str">
        <f t="shared" ca="1" si="248"/>
        <v/>
      </c>
      <c r="AW244" s="29" t="e">
        <f ca="1">+_xlfn.IFNA(VLOOKUP($B244,'Resultados General'!$C$11:$CG$510,MATCH(AW$6,'Resultados General'!$C$10:$CG$10,0),0),"")</f>
        <v>#NAME?</v>
      </c>
      <c r="AX244" s="29" t="str">
        <f t="shared" ca="1" si="249"/>
        <v/>
      </c>
      <c r="AY244" s="29" t="str">
        <f t="shared" ca="1" si="250"/>
        <v/>
      </c>
      <c r="AZ244" s="29" t="e">
        <f ca="1">+_xlfn.IFNA(VLOOKUP($B244,'Resultados General'!$C$11:$CG$510,MATCH(AZ$6,'Resultados General'!$C$10:$CG$10,0),0),"")</f>
        <v>#NAME?</v>
      </c>
      <c r="BA244" s="29" t="str">
        <f t="shared" ca="1" si="251"/>
        <v/>
      </c>
      <c r="BB244" s="29" t="str">
        <f t="shared" ca="1" si="252"/>
        <v/>
      </c>
      <c r="BC244" s="29" t="e">
        <f ca="1">+_xlfn.IFNA(VLOOKUP($B244,'Resultados General'!$C$11:$CG$510,MATCH(BC$6,'Resultados General'!$C$10:$CG$10,0),0),"")</f>
        <v>#NAME?</v>
      </c>
      <c r="BD244" s="29" t="str">
        <f t="shared" ca="1" si="253"/>
        <v/>
      </c>
      <c r="BE244" s="29" t="str">
        <f t="shared" ca="1" si="254"/>
        <v/>
      </c>
      <c r="BF244" s="29" t="e">
        <f ca="1">+_xlfn.IFNA(VLOOKUP($B244,'Resultados General'!$C$11:$CG$510,MATCH(BF$6,'Resultados General'!$C$10:$CG$10,0),0),"")</f>
        <v>#NAME?</v>
      </c>
      <c r="BG244" s="29" t="str">
        <f t="shared" ca="1" si="255"/>
        <v/>
      </c>
      <c r="BH244" s="29" t="str">
        <f t="shared" ca="1" si="256"/>
        <v/>
      </c>
      <c r="BI244" s="29" t="e">
        <f ca="1">+_xlfn.IFNA(VLOOKUP($B244,'Resultados General'!$C$11:$CG$510,MATCH(BI$6,'Resultados General'!$C$10:$CG$10,0),0),"")</f>
        <v>#NAME?</v>
      </c>
      <c r="BJ244" s="29" t="str">
        <f t="shared" ca="1" si="257"/>
        <v/>
      </c>
      <c r="BK244" s="29" t="str">
        <f t="shared" ca="1" si="258"/>
        <v/>
      </c>
      <c r="BL244" s="29" t="e">
        <f ca="1">+_xlfn.IFNA(VLOOKUP($B244,'Resultados General'!$C$11:$CG$510,MATCH(BL$6,'Resultados General'!$C$10:$CG$10,0),0),"")</f>
        <v>#NAME?</v>
      </c>
      <c r="BM244" s="29" t="str">
        <f t="shared" ca="1" si="259"/>
        <v/>
      </c>
      <c r="BN244" s="29" t="str">
        <f t="shared" ca="1" si="260"/>
        <v/>
      </c>
      <c r="BO244" s="29" t="e">
        <f ca="1">+_xlfn.IFNA(VLOOKUP($B244,'Resultados General'!$C$11:$CG$510,MATCH(BO$6,'Resultados General'!$C$10:$CG$10,0),0),"")</f>
        <v>#NAME?</v>
      </c>
      <c r="BP244" s="29" t="str">
        <f t="shared" ca="1" si="261"/>
        <v/>
      </c>
      <c r="BQ244" s="29" t="str">
        <f t="shared" ca="1" si="262"/>
        <v/>
      </c>
      <c r="BR244" s="29" t="e">
        <f ca="1">+_xlfn.IFNA(VLOOKUP($B244,'Resultados General'!$C$11:$CG$510,MATCH(BR$6,'Resultados General'!$C$10:$CG$10,0),0),"")</f>
        <v>#NAME?</v>
      </c>
      <c r="BS244" s="29" t="str">
        <f t="shared" ca="1" si="263"/>
        <v/>
      </c>
      <c r="BT244" s="29" t="str">
        <f t="shared" ca="1" si="264"/>
        <v/>
      </c>
      <c r="BU244" s="29" t="e">
        <f ca="1">+_xlfn.IFNA(VLOOKUP($B244,'Resultados General'!$C$11:$CG$510,MATCH(BU$6,'Resultados General'!$C$10:$CG$10,0),0),"")</f>
        <v>#NAME?</v>
      </c>
      <c r="BV244" s="29" t="str">
        <f t="shared" ca="1" si="265"/>
        <v/>
      </c>
      <c r="BW244" s="29" t="str">
        <f t="shared" ca="1" si="266"/>
        <v/>
      </c>
      <c r="BX244" s="29" t="e">
        <f ca="1">+_xlfn.IFNA(VLOOKUP($B244,'Resultados General'!$C$11:$CG$510,MATCH(BX$6,'Resultados General'!$C$10:$CG$10,0),0),"")</f>
        <v>#NAME?</v>
      </c>
      <c r="BY244" s="29" t="str">
        <f t="shared" ca="1" si="267"/>
        <v/>
      </c>
      <c r="BZ244" s="29" t="str">
        <f t="shared" ca="1" si="268"/>
        <v/>
      </c>
      <c r="CA244" s="29" t="e">
        <f ca="1">+_xlfn.IFNA(VLOOKUP($B244,'Resultados General'!$C$11:$CG$510,MATCH(CA$6,'Resultados General'!$C$10:$CG$10,0),0),"")</f>
        <v>#NAME?</v>
      </c>
      <c r="CB244" s="29" t="str">
        <f t="shared" ca="1" si="269"/>
        <v/>
      </c>
      <c r="CC244" s="29" t="str">
        <f t="shared" ca="1" si="270"/>
        <v/>
      </c>
      <c r="CD244" s="29" t="e">
        <f ca="1">+_xlfn.IFNA(VLOOKUP($B244,'Resultados General'!$C$11:$CG$510,MATCH(CD$6,'Resultados General'!$C$10:$CG$10,0),0),"")</f>
        <v>#NAME?</v>
      </c>
      <c r="CE244" s="29" t="str">
        <f t="shared" ca="1" si="271"/>
        <v/>
      </c>
      <c r="CF244" s="29" t="str">
        <f t="shared" ca="1" si="272"/>
        <v/>
      </c>
      <c r="CG244" s="29" t="e">
        <f ca="1">+_xlfn.IFNA(VLOOKUP($B244,'Resultados General'!$C$11:$CG$510,MATCH(CG$6,'Resultados General'!$C$10:$CG$10,0),0),"")</f>
        <v>#NAME?</v>
      </c>
      <c r="CH244" s="29" t="str">
        <f t="shared" ca="1" si="273"/>
        <v/>
      </c>
      <c r="CI244" s="29" t="str">
        <f t="shared" ca="1" si="274"/>
        <v/>
      </c>
      <c r="CJ244" s="29" t="e">
        <f ca="1">+_xlfn.IFNA(VLOOKUP($B244,'Resultados General'!$C$11:$CG$510,MATCH(CJ$6,'Resultados General'!$C$10:$CG$10,0),0),"")</f>
        <v>#NAME?</v>
      </c>
      <c r="CK244" s="29" t="str">
        <f t="shared" ca="1" si="275"/>
        <v/>
      </c>
      <c r="CL244" s="29" t="str">
        <f t="shared" ca="1" si="276"/>
        <v/>
      </c>
      <c r="CM244" s="29" t="e">
        <f ca="1">+_xlfn.IFNA(VLOOKUP($B244,'Resultados General'!$C$11:$CG$510,MATCH(CM$6,'Resultados General'!$C$10:$CG$10,0),0),"")</f>
        <v>#NAME?</v>
      </c>
      <c r="CN244" s="29" t="str">
        <f t="shared" ca="1" si="277"/>
        <v/>
      </c>
      <c r="CO244" s="29" t="str">
        <f t="shared" ca="1" si="278"/>
        <v/>
      </c>
      <c r="CP244" s="29" t="e">
        <f ca="1">+_xlfn.IFNA(VLOOKUP($B244,'Resultados General'!$C$11:$CG$510,MATCH(CP$6,'Resultados General'!$C$10:$CG$10,0),0),"")</f>
        <v>#NAME?</v>
      </c>
      <c r="CQ244" s="29" t="str">
        <f t="shared" ca="1" si="279"/>
        <v/>
      </c>
      <c r="CR244" s="29" t="str">
        <f t="shared" ca="1" si="280"/>
        <v/>
      </c>
      <c r="CS244" s="29" t="e">
        <f ca="1">+_xlfn.IFNA(VLOOKUP($B244,'Resultados General'!$C$11:$CG$510,MATCH(CS$6,'Resultados General'!$C$10:$CG$10,0),0),"")</f>
        <v>#NAME?</v>
      </c>
      <c r="CT244" s="29" t="str">
        <f t="shared" ca="1" si="281"/>
        <v/>
      </c>
      <c r="CU244" s="29" t="str">
        <f t="shared" ca="1" si="282"/>
        <v/>
      </c>
      <c r="CV244" s="29" t="e">
        <f ca="1">+_xlfn.IFNA(VLOOKUP($B244,'Resultados General'!$C$11:$CG$510,MATCH(CV$6,'Resultados General'!$C$10:$CG$10,0),0),"")</f>
        <v>#NAME?</v>
      </c>
      <c r="CW244" s="29" t="str">
        <f t="shared" ca="1" si="283"/>
        <v/>
      </c>
      <c r="CX244" s="29" t="str">
        <f t="shared" ca="1" si="284"/>
        <v/>
      </c>
      <c r="CY244" s="29" t="e">
        <f ca="1">+_xlfn.IFNA(VLOOKUP($B244,'Resultados General'!$C$11:$CG$510,MATCH(CY$6,'Resultados General'!$C$10:$CG$10,0),0),"")</f>
        <v>#NAME?</v>
      </c>
      <c r="CZ244" s="29" t="str">
        <f t="shared" ca="1" si="285"/>
        <v/>
      </c>
      <c r="DA244" s="29" t="str">
        <f t="shared" ca="1" si="286"/>
        <v/>
      </c>
      <c r="DB244" s="29" t="e">
        <f ca="1">+_xlfn.IFNA(VLOOKUP($B244,'Resultados General'!$C$11:$CG$510,MATCH(DB$6,'Resultados General'!$C$10:$CG$10,0),0),"")</f>
        <v>#NAME?</v>
      </c>
      <c r="DC244" s="29" t="str">
        <f t="shared" ca="1" si="287"/>
        <v/>
      </c>
      <c r="DD244" s="29" t="str">
        <f t="shared" ca="1" si="288"/>
        <v/>
      </c>
      <c r="DE244" s="29" t="e">
        <f ca="1">+_xlfn.IFNA(VLOOKUP($B244,'Resultados General'!$C$11:$CG$510,MATCH(DE$6,'Resultados General'!$C$10:$CG$10,0),0),"")</f>
        <v>#NAME?</v>
      </c>
      <c r="DF244" s="29" t="str">
        <f t="shared" ca="1" si="289"/>
        <v/>
      </c>
      <c r="DG244" s="29" t="str">
        <f t="shared" ca="1" si="290"/>
        <v/>
      </c>
      <c r="DH244" s="29" t="e">
        <f ca="1">+_xlfn.IFNA(VLOOKUP($B244,'Resultados General'!$C$11:$CG$510,MATCH(DH$6,'Resultados General'!$C$10:$CG$10,0),0),"")</f>
        <v>#NAME?</v>
      </c>
      <c r="DI244" s="29" t="str">
        <f t="shared" ca="1" si="291"/>
        <v/>
      </c>
      <c r="DJ244" s="29" t="str">
        <f t="shared" ca="1" si="292"/>
        <v/>
      </c>
      <c r="DK244" s="29" t="e">
        <f ca="1">+_xlfn.IFNA(VLOOKUP($B244,'Resultados General'!$C$11:$CG$510,MATCH(DK$6,'Resultados General'!$C$10:$CG$10,0),0),"")</f>
        <v>#NAME?</v>
      </c>
      <c r="DL244" s="29" t="str">
        <f t="shared" ca="1" si="293"/>
        <v/>
      </c>
      <c r="DM244" s="29" t="str">
        <f t="shared" ca="1" si="294"/>
        <v/>
      </c>
      <c r="DN244" s="29" t="e">
        <f ca="1">+_xlfn.IFNA(VLOOKUP($B244,'Resultados General'!$C$11:$CG$510,MATCH(DN$6,'Resultados General'!$C$10:$CG$10,0),0),"")</f>
        <v>#NAME?</v>
      </c>
      <c r="DO244" s="29" t="str">
        <f t="shared" ca="1" si="295"/>
        <v/>
      </c>
      <c r="DP244" s="29" t="str">
        <f t="shared" ca="1" si="296"/>
        <v/>
      </c>
    </row>
    <row r="245" spans="2:120">
      <c r="B245" s="219" t="str">
        <f>+IF('Resultados General'!C248="","",'Resultados General'!C248)</f>
        <v/>
      </c>
      <c r="C245" s="134" t="e">
        <f ca="1">+_xlfn.IFNA(VLOOKUP('Distribución de puestos'!B245,'Resultados General'!$C$11:$J$510,8,0),"")</f>
        <v>#NAME?</v>
      </c>
      <c r="D245" s="135" t="e">
        <f ca="1">+_xlfn.IFNA(VLOOKUP(B245,'Resultados General'!$C$11:$L$510,10,0),"")</f>
        <v>#NAME?</v>
      </c>
      <c r="E245" s="26" t="s">
        <v>76</v>
      </c>
      <c r="F245" s="26" t="s">
        <v>76</v>
      </c>
      <c r="G245" s="135" t="str">
        <f t="shared" ca="1" si="297"/>
        <v/>
      </c>
      <c r="H245" s="135" t="str">
        <f t="shared" ca="1" si="298"/>
        <v/>
      </c>
      <c r="I245" s="219" t="str">
        <f t="shared" si="299"/>
        <v/>
      </c>
      <c r="J245" s="138"/>
      <c r="M245" s="29" t="e">
        <f ca="1">+_xlfn.IFNA(VLOOKUP($B245,'Resultados General'!$C$11:$CG$510,MATCH(M$6,'Resultados General'!$C$10:$CG$10,0),0),"")</f>
        <v>#NAME?</v>
      </c>
      <c r="N245" s="29" t="str">
        <f t="shared" ca="1" si="225"/>
        <v/>
      </c>
      <c r="O245" s="29" t="str">
        <f t="shared" ca="1" si="226"/>
        <v/>
      </c>
      <c r="P245" s="29" t="e">
        <f ca="1">+_xlfn.IFNA(VLOOKUP($B245,'Resultados General'!$C$11:$CG$510,MATCH(P$6,'Resultados General'!$C$10:$CG$10,0),0),"")</f>
        <v>#NAME?</v>
      </c>
      <c r="Q245" s="29" t="str">
        <f t="shared" ca="1" si="227"/>
        <v/>
      </c>
      <c r="R245" s="29" t="str">
        <f t="shared" ca="1" si="228"/>
        <v/>
      </c>
      <c r="S245" s="29" t="e">
        <f ca="1">+_xlfn.IFNA(VLOOKUP($B245,'Resultados General'!$C$11:$CG$510,MATCH(S$6,'Resultados General'!$C$10:$CG$10,0),0),"")</f>
        <v>#NAME?</v>
      </c>
      <c r="T245" s="29" t="str">
        <f t="shared" ca="1" si="229"/>
        <v/>
      </c>
      <c r="U245" s="29" t="str">
        <f t="shared" ca="1" si="230"/>
        <v/>
      </c>
      <c r="V245" s="29" t="e">
        <f ca="1">+_xlfn.IFNA(VLOOKUP($B245,'Resultados General'!$C$11:$CG$510,MATCH(V$6,'Resultados General'!$C$10:$CG$10,0),0),"")</f>
        <v>#NAME?</v>
      </c>
      <c r="W245" s="29" t="str">
        <f t="shared" ca="1" si="231"/>
        <v/>
      </c>
      <c r="X245" s="29" t="str">
        <f t="shared" ca="1" si="232"/>
        <v/>
      </c>
      <c r="Y245" s="29" t="e">
        <f ca="1">+_xlfn.IFNA(VLOOKUP($B245,'Resultados General'!$C$11:$CG$510,MATCH(Y$6,'Resultados General'!$C$10:$CG$10,0),0),"")</f>
        <v>#NAME?</v>
      </c>
      <c r="Z245" s="29" t="str">
        <f t="shared" ca="1" si="233"/>
        <v/>
      </c>
      <c r="AA245" s="29" t="str">
        <f t="shared" ca="1" si="234"/>
        <v/>
      </c>
      <c r="AB245" s="29" t="e">
        <f ca="1">+_xlfn.IFNA(VLOOKUP($B245,'Resultados General'!$C$11:$CG$510,MATCH(AB$6,'Resultados General'!$C$10:$CG$10,0),0),"")</f>
        <v>#NAME?</v>
      </c>
      <c r="AC245" s="29" t="str">
        <f t="shared" ca="1" si="235"/>
        <v/>
      </c>
      <c r="AD245" s="29" t="str">
        <f t="shared" ca="1" si="236"/>
        <v/>
      </c>
      <c r="AE245" s="29" t="e">
        <f ca="1">+_xlfn.IFNA(VLOOKUP($B245,'Resultados General'!$C$11:$CG$510,MATCH(AE$6,'Resultados General'!$C$10:$CG$10,0),0),"")</f>
        <v>#NAME?</v>
      </c>
      <c r="AF245" s="29" t="str">
        <f t="shared" ca="1" si="237"/>
        <v/>
      </c>
      <c r="AG245" s="29" t="str">
        <f t="shared" ca="1" si="238"/>
        <v/>
      </c>
      <c r="AH245" s="29" t="e">
        <f ca="1">+_xlfn.IFNA(VLOOKUP($B245,'Resultados General'!$C$11:$CG$510,MATCH(AH$6,'Resultados General'!$C$10:$CG$10,0),0),"")</f>
        <v>#NAME?</v>
      </c>
      <c r="AI245" s="29" t="str">
        <f t="shared" ca="1" si="239"/>
        <v/>
      </c>
      <c r="AJ245" s="29" t="str">
        <f t="shared" ca="1" si="240"/>
        <v/>
      </c>
      <c r="AK245" s="29" t="e">
        <f ca="1">+_xlfn.IFNA(VLOOKUP($B245,'Resultados General'!$C$11:$CG$510,MATCH(AK$6,'Resultados General'!$C$10:$CG$10,0),0),"")</f>
        <v>#NAME?</v>
      </c>
      <c r="AL245" s="29" t="str">
        <f t="shared" ca="1" si="241"/>
        <v/>
      </c>
      <c r="AM245" s="29" t="str">
        <f t="shared" ca="1" si="242"/>
        <v/>
      </c>
      <c r="AN245" s="29" t="e">
        <f ca="1">+_xlfn.IFNA(VLOOKUP($B245,'Resultados General'!$C$11:$CG$510,MATCH(AN$6,'Resultados General'!$C$10:$CG$10,0),0),"")</f>
        <v>#NAME?</v>
      </c>
      <c r="AO245" s="29" t="str">
        <f t="shared" ca="1" si="243"/>
        <v/>
      </c>
      <c r="AP245" s="29" t="str">
        <f t="shared" ca="1" si="244"/>
        <v/>
      </c>
      <c r="AQ245" s="29" t="e">
        <f ca="1">+_xlfn.IFNA(VLOOKUP($B245,'Resultados General'!$C$11:$CG$510,MATCH(AQ$6,'Resultados General'!$C$10:$CG$10,0),0),"")</f>
        <v>#NAME?</v>
      </c>
      <c r="AR245" s="29" t="str">
        <f t="shared" ca="1" si="245"/>
        <v/>
      </c>
      <c r="AS245" s="29" t="str">
        <f t="shared" ca="1" si="246"/>
        <v/>
      </c>
      <c r="AT245" s="29" t="e">
        <f ca="1">+_xlfn.IFNA(VLOOKUP($B245,'Resultados General'!$C$11:$CG$510,MATCH(AT$6,'Resultados General'!$C$10:$CG$10,0),0),"")</f>
        <v>#NAME?</v>
      </c>
      <c r="AU245" s="29" t="str">
        <f t="shared" ca="1" si="247"/>
        <v/>
      </c>
      <c r="AV245" s="29" t="str">
        <f t="shared" ca="1" si="248"/>
        <v/>
      </c>
      <c r="AW245" s="29" t="e">
        <f ca="1">+_xlfn.IFNA(VLOOKUP($B245,'Resultados General'!$C$11:$CG$510,MATCH(AW$6,'Resultados General'!$C$10:$CG$10,0),0),"")</f>
        <v>#NAME?</v>
      </c>
      <c r="AX245" s="29" t="str">
        <f t="shared" ca="1" si="249"/>
        <v/>
      </c>
      <c r="AY245" s="29" t="str">
        <f t="shared" ca="1" si="250"/>
        <v/>
      </c>
      <c r="AZ245" s="29" t="e">
        <f ca="1">+_xlfn.IFNA(VLOOKUP($B245,'Resultados General'!$C$11:$CG$510,MATCH(AZ$6,'Resultados General'!$C$10:$CG$10,0),0),"")</f>
        <v>#NAME?</v>
      </c>
      <c r="BA245" s="29" t="str">
        <f t="shared" ca="1" si="251"/>
        <v/>
      </c>
      <c r="BB245" s="29" t="str">
        <f t="shared" ca="1" si="252"/>
        <v/>
      </c>
      <c r="BC245" s="29" t="e">
        <f ca="1">+_xlfn.IFNA(VLOOKUP($B245,'Resultados General'!$C$11:$CG$510,MATCH(BC$6,'Resultados General'!$C$10:$CG$10,0),0),"")</f>
        <v>#NAME?</v>
      </c>
      <c r="BD245" s="29" t="str">
        <f t="shared" ca="1" si="253"/>
        <v/>
      </c>
      <c r="BE245" s="29" t="str">
        <f t="shared" ca="1" si="254"/>
        <v/>
      </c>
      <c r="BF245" s="29" t="e">
        <f ca="1">+_xlfn.IFNA(VLOOKUP($B245,'Resultados General'!$C$11:$CG$510,MATCH(BF$6,'Resultados General'!$C$10:$CG$10,0),0),"")</f>
        <v>#NAME?</v>
      </c>
      <c r="BG245" s="29" t="str">
        <f t="shared" ca="1" si="255"/>
        <v/>
      </c>
      <c r="BH245" s="29" t="str">
        <f t="shared" ca="1" si="256"/>
        <v/>
      </c>
      <c r="BI245" s="29" t="e">
        <f ca="1">+_xlfn.IFNA(VLOOKUP($B245,'Resultados General'!$C$11:$CG$510,MATCH(BI$6,'Resultados General'!$C$10:$CG$10,0),0),"")</f>
        <v>#NAME?</v>
      </c>
      <c r="BJ245" s="29" t="str">
        <f t="shared" ca="1" si="257"/>
        <v/>
      </c>
      <c r="BK245" s="29" t="str">
        <f t="shared" ca="1" si="258"/>
        <v/>
      </c>
      <c r="BL245" s="29" t="e">
        <f ca="1">+_xlfn.IFNA(VLOOKUP($B245,'Resultados General'!$C$11:$CG$510,MATCH(BL$6,'Resultados General'!$C$10:$CG$10,0),0),"")</f>
        <v>#NAME?</v>
      </c>
      <c r="BM245" s="29" t="str">
        <f t="shared" ca="1" si="259"/>
        <v/>
      </c>
      <c r="BN245" s="29" t="str">
        <f t="shared" ca="1" si="260"/>
        <v/>
      </c>
      <c r="BO245" s="29" t="e">
        <f ca="1">+_xlfn.IFNA(VLOOKUP($B245,'Resultados General'!$C$11:$CG$510,MATCH(BO$6,'Resultados General'!$C$10:$CG$10,0),0),"")</f>
        <v>#NAME?</v>
      </c>
      <c r="BP245" s="29" t="str">
        <f t="shared" ca="1" si="261"/>
        <v/>
      </c>
      <c r="BQ245" s="29" t="str">
        <f t="shared" ca="1" si="262"/>
        <v/>
      </c>
      <c r="BR245" s="29" t="e">
        <f ca="1">+_xlfn.IFNA(VLOOKUP($B245,'Resultados General'!$C$11:$CG$510,MATCH(BR$6,'Resultados General'!$C$10:$CG$10,0),0),"")</f>
        <v>#NAME?</v>
      </c>
      <c r="BS245" s="29" t="str">
        <f t="shared" ca="1" si="263"/>
        <v/>
      </c>
      <c r="BT245" s="29" t="str">
        <f t="shared" ca="1" si="264"/>
        <v/>
      </c>
      <c r="BU245" s="29" t="e">
        <f ca="1">+_xlfn.IFNA(VLOOKUP($B245,'Resultados General'!$C$11:$CG$510,MATCH(BU$6,'Resultados General'!$C$10:$CG$10,0),0),"")</f>
        <v>#NAME?</v>
      </c>
      <c r="BV245" s="29" t="str">
        <f t="shared" ca="1" si="265"/>
        <v/>
      </c>
      <c r="BW245" s="29" t="str">
        <f t="shared" ca="1" si="266"/>
        <v/>
      </c>
      <c r="BX245" s="29" t="e">
        <f ca="1">+_xlfn.IFNA(VLOOKUP($B245,'Resultados General'!$C$11:$CG$510,MATCH(BX$6,'Resultados General'!$C$10:$CG$10,0),0),"")</f>
        <v>#NAME?</v>
      </c>
      <c r="BY245" s="29" t="str">
        <f t="shared" ca="1" si="267"/>
        <v/>
      </c>
      <c r="BZ245" s="29" t="str">
        <f t="shared" ca="1" si="268"/>
        <v/>
      </c>
      <c r="CA245" s="29" t="e">
        <f ca="1">+_xlfn.IFNA(VLOOKUP($B245,'Resultados General'!$C$11:$CG$510,MATCH(CA$6,'Resultados General'!$C$10:$CG$10,0),0),"")</f>
        <v>#NAME?</v>
      </c>
      <c r="CB245" s="29" t="str">
        <f t="shared" ca="1" si="269"/>
        <v/>
      </c>
      <c r="CC245" s="29" t="str">
        <f t="shared" ca="1" si="270"/>
        <v/>
      </c>
      <c r="CD245" s="29" t="e">
        <f ca="1">+_xlfn.IFNA(VLOOKUP($B245,'Resultados General'!$C$11:$CG$510,MATCH(CD$6,'Resultados General'!$C$10:$CG$10,0),0),"")</f>
        <v>#NAME?</v>
      </c>
      <c r="CE245" s="29" t="str">
        <f t="shared" ca="1" si="271"/>
        <v/>
      </c>
      <c r="CF245" s="29" t="str">
        <f t="shared" ca="1" si="272"/>
        <v/>
      </c>
      <c r="CG245" s="29" t="e">
        <f ca="1">+_xlfn.IFNA(VLOOKUP($B245,'Resultados General'!$C$11:$CG$510,MATCH(CG$6,'Resultados General'!$C$10:$CG$10,0),0),"")</f>
        <v>#NAME?</v>
      </c>
      <c r="CH245" s="29" t="str">
        <f t="shared" ca="1" si="273"/>
        <v/>
      </c>
      <c r="CI245" s="29" t="str">
        <f t="shared" ca="1" si="274"/>
        <v/>
      </c>
      <c r="CJ245" s="29" t="e">
        <f ca="1">+_xlfn.IFNA(VLOOKUP($B245,'Resultados General'!$C$11:$CG$510,MATCH(CJ$6,'Resultados General'!$C$10:$CG$10,0),0),"")</f>
        <v>#NAME?</v>
      </c>
      <c r="CK245" s="29" t="str">
        <f t="shared" ca="1" si="275"/>
        <v/>
      </c>
      <c r="CL245" s="29" t="str">
        <f t="shared" ca="1" si="276"/>
        <v/>
      </c>
      <c r="CM245" s="29" t="e">
        <f ca="1">+_xlfn.IFNA(VLOOKUP($B245,'Resultados General'!$C$11:$CG$510,MATCH(CM$6,'Resultados General'!$C$10:$CG$10,0),0),"")</f>
        <v>#NAME?</v>
      </c>
      <c r="CN245" s="29" t="str">
        <f t="shared" ca="1" si="277"/>
        <v/>
      </c>
      <c r="CO245" s="29" t="str">
        <f t="shared" ca="1" si="278"/>
        <v/>
      </c>
      <c r="CP245" s="29" t="e">
        <f ca="1">+_xlfn.IFNA(VLOOKUP($B245,'Resultados General'!$C$11:$CG$510,MATCH(CP$6,'Resultados General'!$C$10:$CG$10,0),0),"")</f>
        <v>#NAME?</v>
      </c>
      <c r="CQ245" s="29" t="str">
        <f t="shared" ca="1" si="279"/>
        <v/>
      </c>
      <c r="CR245" s="29" t="str">
        <f t="shared" ca="1" si="280"/>
        <v/>
      </c>
      <c r="CS245" s="29" t="e">
        <f ca="1">+_xlfn.IFNA(VLOOKUP($B245,'Resultados General'!$C$11:$CG$510,MATCH(CS$6,'Resultados General'!$C$10:$CG$10,0),0),"")</f>
        <v>#NAME?</v>
      </c>
      <c r="CT245" s="29" t="str">
        <f t="shared" ca="1" si="281"/>
        <v/>
      </c>
      <c r="CU245" s="29" t="str">
        <f t="shared" ca="1" si="282"/>
        <v/>
      </c>
      <c r="CV245" s="29" t="e">
        <f ca="1">+_xlfn.IFNA(VLOOKUP($B245,'Resultados General'!$C$11:$CG$510,MATCH(CV$6,'Resultados General'!$C$10:$CG$10,0),0),"")</f>
        <v>#NAME?</v>
      </c>
      <c r="CW245" s="29" t="str">
        <f t="shared" ca="1" si="283"/>
        <v/>
      </c>
      <c r="CX245" s="29" t="str">
        <f t="shared" ca="1" si="284"/>
        <v/>
      </c>
      <c r="CY245" s="29" t="e">
        <f ca="1">+_xlfn.IFNA(VLOOKUP($B245,'Resultados General'!$C$11:$CG$510,MATCH(CY$6,'Resultados General'!$C$10:$CG$10,0),0),"")</f>
        <v>#NAME?</v>
      </c>
      <c r="CZ245" s="29" t="str">
        <f t="shared" ca="1" si="285"/>
        <v/>
      </c>
      <c r="DA245" s="29" t="str">
        <f t="shared" ca="1" si="286"/>
        <v/>
      </c>
      <c r="DB245" s="29" t="e">
        <f ca="1">+_xlfn.IFNA(VLOOKUP($B245,'Resultados General'!$C$11:$CG$510,MATCH(DB$6,'Resultados General'!$C$10:$CG$10,0),0),"")</f>
        <v>#NAME?</v>
      </c>
      <c r="DC245" s="29" t="str">
        <f t="shared" ca="1" si="287"/>
        <v/>
      </c>
      <c r="DD245" s="29" t="str">
        <f t="shared" ca="1" si="288"/>
        <v/>
      </c>
      <c r="DE245" s="29" t="e">
        <f ca="1">+_xlfn.IFNA(VLOOKUP($B245,'Resultados General'!$C$11:$CG$510,MATCH(DE$6,'Resultados General'!$C$10:$CG$10,0),0),"")</f>
        <v>#NAME?</v>
      </c>
      <c r="DF245" s="29" t="str">
        <f t="shared" ca="1" si="289"/>
        <v/>
      </c>
      <c r="DG245" s="29" t="str">
        <f t="shared" ca="1" si="290"/>
        <v/>
      </c>
      <c r="DH245" s="29" t="e">
        <f ca="1">+_xlfn.IFNA(VLOOKUP($B245,'Resultados General'!$C$11:$CG$510,MATCH(DH$6,'Resultados General'!$C$10:$CG$10,0),0),"")</f>
        <v>#NAME?</v>
      </c>
      <c r="DI245" s="29" t="str">
        <f t="shared" ca="1" si="291"/>
        <v/>
      </c>
      <c r="DJ245" s="29" t="str">
        <f t="shared" ca="1" si="292"/>
        <v/>
      </c>
      <c r="DK245" s="29" t="e">
        <f ca="1">+_xlfn.IFNA(VLOOKUP($B245,'Resultados General'!$C$11:$CG$510,MATCH(DK$6,'Resultados General'!$C$10:$CG$10,0),0),"")</f>
        <v>#NAME?</v>
      </c>
      <c r="DL245" s="29" t="str">
        <f t="shared" ca="1" si="293"/>
        <v/>
      </c>
      <c r="DM245" s="29" t="str">
        <f t="shared" ca="1" si="294"/>
        <v/>
      </c>
      <c r="DN245" s="29" t="e">
        <f ca="1">+_xlfn.IFNA(VLOOKUP($B245,'Resultados General'!$C$11:$CG$510,MATCH(DN$6,'Resultados General'!$C$10:$CG$10,0),0),"")</f>
        <v>#NAME?</v>
      </c>
      <c r="DO245" s="29" t="str">
        <f t="shared" ca="1" si="295"/>
        <v/>
      </c>
      <c r="DP245" s="29" t="str">
        <f t="shared" ca="1" si="296"/>
        <v/>
      </c>
    </row>
    <row r="246" spans="2:120">
      <c r="B246" s="219" t="str">
        <f>+IF('Resultados General'!C249="","",'Resultados General'!C249)</f>
        <v/>
      </c>
      <c r="C246" s="134" t="e">
        <f ca="1">+_xlfn.IFNA(VLOOKUP('Distribución de puestos'!B246,'Resultados General'!$C$11:$J$510,8,0),"")</f>
        <v>#NAME?</v>
      </c>
      <c r="D246" s="135" t="e">
        <f ca="1">+_xlfn.IFNA(VLOOKUP(B246,'Resultados General'!$C$11:$L$510,10,0),"")</f>
        <v>#NAME?</v>
      </c>
      <c r="E246" s="26" t="s">
        <v>76</v>
      </c>
      <c r="F246" s="26" t="s">
        <v>76</v>
      </c>
      <c r="G246" s="135" t="str">
        <f t="shared" ca="1" si="297"/>
        <v/>
      </c>
      <c r="H246" s="135" t="str">
        <f t="shared" ca="1" si="298"/>
        <v/>
      </c>
      <c r="I246" s="219" t="str">
        <f t="shared" si="299"/>
        <v/>
      </c>
      <c r="J246" s="138"/>
      <c r="M246" s="29" t="e">
        <f ca="1">+_xlfn.IFNA(VLOOKUP($B246,'Resultados General'!$C$11:$CG$510,MATCH(M$6,'Resultados General'!$C$10:$CG$10,0),0),"")</f>
        <v>#NAME?</v>
      </c>
      <c r="N246" s="29" t="str">
        <f t="shared" ca="1" si="225"/>
        <v/>
      </c>
      <c r="O246" s="29" t="str">
        <f t="shared" ca="1" si="226"/>
        <v/>
      </c>
      <c r="P246" s="29" t="e">
        <f ca="1">+_xlfn.IFNA(VLOOKUP($B246,'Resultados General'!$C$11:$CG$510,MATCH(P$6,'Resultados General'!$C$10:$CG$10,0),0),"")</f>
        <v>#NAME?</v>
      </c>
      <c r="Q246" s="29" t="str">
        <f t="shared" ca="1" si="227"/>
        <v/>
      </c>
      <c r="R246" s="29" t="str">
        <f t="shared" ca="1" si="228"/>
        <v/>
      </c>
      <c r="S246" s="29" t="e">
        <f ca="1">+_xlfn.IFNA(VLOOKUP($B246,'Resultados General'!$C$11:$CG$510,MATCH(S$6,'Resultados General'!$C$10:$CG$10,0),0),"")</f>
        <v>#NAME?</v>
      </c>
      <c r="T246" s="29" t="str">
        <f t="shared" ca="1" si="229"/>
        <v/>
      </c>
      <c r="U246" s="29" t="str">
        <f t="shared" ca="1" si="230"/>
        <v/>
      </c>
      <c r="V246" s="29" t="e">
        <f ca="1">+_xlfn.IFNA(VLOOKUP($B246,'Resultados General'!$C$11:$CG$510,MATCH(V$6,'Resultados General'!$C$10:$CG$10,0),0),"")</f>
        <v>#NAME?</v>
      </c>
      <c r="W246" s="29" t="str">
        <f t="shared" ca="1" si="231"/>
        <v/>
      </c>
      <c r="X246" s="29" t="str">
        <f t="shared" ca="1" si="232"/>
        <v/>
      </c>
      <c r="Y246" s="29" t="e">
        <f ca="1">+_xlfn.IFNA(VLOOKUP($B246,'Resultados General'!$C$11:$CG$510,MATCH(Y$6,'Resultados General'!$C$10:$CG$10,0),0),"")</f>
        <v>#NAME?</v>
      </c>
      <c r="Z246" s="29" t="str">
        <f t="shared" ca="1" si="233"/>
        <v/>
      </c>
      <c r="AA246" s="29" t="str">
        <f t="shared" ca="1" si="234"/>
        <v/>
      </c>
      <c r="AB246" s="29" t="e">
        <f ca="1">+_xlfn.IFNA(VLOOKUP($B246,'Resultados General'!$C$11:$CG$510,MATCH(AB$6,'Resultados General'!$C$10:$CG$10,0),0),"")</f>
        <v>#NAME?</v>
      </c>
      <c r="AC246" s="29" t="str">
        <f t="shared" ca="1" si="235"/>
        <v/>
      </c>
      <c r="AD246" s="29" t="str">
        <f t="shared" ca="1" si="236"/>
        <v/>
      </c>
      <c r="AE246" s="29" t="e">
        <f ca="1">+_xlfn.IFNA(VLOOKUP($B246,'Resultados General'!$C$11:$CG$510,MATCH(AE$6,'Resultados General'!$C$10:$CG$10,0),0),"")</f>
        <v>#NAME?</v>
      </c>
      <c r="AF246" s="29" t="str">
        <f t="shared" ca="1" si="237"/>
        <v/>
      </c>
      <c r="AG246" s="29" t="str">
        <f t="shared" ca="1" si="238"/>
        <v/>
      </c>
      <c r="AH246" s="29" t="e">
        <f ca="1">+_xlfn.IFNA(VLOOKUP($B246,'Resultados General'!$C$11:$CG$510,MATCH(AH$6,'Resultados General'!$C$10:$CG$10,0),0),"")</f>
        <v>#NAME?</v>
      </c>
      <c r="AI246" s="29" t="str">
        <f t="shared" ca="1" si="239"/>
        <v/>
      </c>
      <c r="AJ246" s="29" t="str">
        <f t="shared" ca="1" si="240"/>
        <v/>
      </c>
      <c r="AK246" s="29" t="e">
        <f ca="1">+_xlfn.IFNA(VLOOKUP($B246,'Resultados General'!$C$11:$CG$510,MATCH(AK$6,'Resultados General'!$C$10:$CG$10,0),0),"")</f>
        <v>#NAME?</v>
      </c>
      <c r="AL246" s="29" t="str">
        <f t="shared" ca="1" si="241"/>
        <v/>
      </c>
      <c r="AM246" s="29" t="str">
        <f t="shared" ca="1" si="242"/>
        <v/>
      </c>
      <c r="AN246" s="29" t="e">
        <f ca="1">+_xlfn.IFNA(VLOOKUP($B246,'Resultados General'!$C$11:$CG$510,MATCH(AN$6,'Resultados General'!$C$10:$CG$10,0),0),"")</f>
        <v>#NAME?</v>
      </c>
      <c r="AO246" s="29" t="str">
        <f t="shared" ca="1" si="243"/>
        <v/>
      </c>
      <c r="AP246" s="29" t="str">
        <f t="shared" ca="1" si="244"/>
        <v/>
      </c>
      <c r="AQ246" s="29" t="e">
        <f ca="1">+_xlfn.IFNA(VLOOKUP($B246,'Resultados General'!$C$11:$CG$510,MATCH(AQ$6,'Resultados General'!$C$10:$CG$10,0),0),"")</f>
        <v>#NAME?</v>
      </c>
      <c r="AR246" s="29" t="str">
        <f t="shared" ca="1" si="245"/>
        <v/>
      </c>
      <c r="AS246" s="29" t="str">
        <f t="shared" ca="1" si="246"/>
        <v/>
      </c>
      <c r="AT246" s="29" t="e">
        <f ca="1">+_xlfn.IFNA(VLOOKUP($B246,'Resultados General'!$C$11:$CG$510,MATCH(AT$6,'Resultados General'!$C$10:$CG$10,0),0),"")</f>
        <v>#NAME?</v>
      </c>
      <c r="AU246" s="29" t="str">
        <f t="shared" ca="1" si="247"/>
        <v/>
      </c>
      <c r="AV246" s="29" t="str">
        <f t="shared" ca="1" si="248"/>
        <v/>
      </c>
      <c r="AW246" s="29" t="e">
        <f ca="1">+_xlfn.IFNA(VLOOKUP($B246,'Resultados General'!$C$11:$CG$510,MATCH(AW$6,'Resultados General'!$C$10:$CG$10,0),0),"")</f>
        <v>#NAME?</v>
      </c>
      <c r="AX246" s="29" t="str">
        <f t="shared" ca="1" si="249"/>
        <v/>
      </c>
      <c r="AY246" s="29" t="str">
        <f t="shared" ca="1" si="250"/>
        <v/>
      </c>
      <c r="AZ246" s="29" t="e">
        <f ca="1">+_xlfn.IFNA(VLOOKUP($B246,'Resultados General'!$C$11:$CG$510,MATCH(AZ$6,'Resultados General'!$C$10:$CG$10,0),0),"")</f>
        <v>#NAME?</v>
      </c>
      <c r="BA246" s="29" t="str">
        <f t="shared" ca="1" si="251"/>
        <v/>
      </c>
      <c r="BB246" s="29" t="str">
        <f t="shared" ca="1" si="252"/>
        <v/>
      </c>
      <c r="BC246" s="29" t="e">
        <f ca="1">+_xlfn.IFNA(VLOOKUP($B246,'Resultados General'!$C$11:$CG$510,MATCH(BC$6,'Resultados General'!$C$10:$CG$10,0),0),"")</f>
        <v>#NAME?</v>
      </c>
      <c r="BD246" s="29" t="str">
        <f t="shared" ca="1" si="253"/>
        <v/>
      </c>
      <c r="BE246" s="29" t="str">
        <f t="shared" ca="1" si="254"/>
        <v/>
      </c>
      <c r="BF246" s="29" t="e">
        <f ca="1">+_xlfn.IFNA(VLOOKUP($B246,'Resultados General'!$C$11:$CG$510,MATCH(BF$6,'Resultados General'!$C$10:$CG$10,0),0),"")</f>
        <v>#NAME?</v>
      </c>
      <c r="BG246" s="29" t="str">
        <f t="shared" ca="1" si="255"/>
        <v/>
      </c>
      <c r="BH246" s="29" t="str">
        <f t="shared" ca="1" si="256"/>
        <v/>
      </c>
      <c r="BI246" s="29" t="e">
        <f ca="1">+_xlfn.IFNA(VLOOKUP($B246,'Resultados General'!$C$11:$CG$510,MATCH(BI$6,'Resultados General'!$C$10:$CG$10,0),0),"")</f>
        <v>#NAME?</v>
      </c>
      <c r="BJ246" s="29" t="str">
        <f t="shared" ca="1" si="257"/>
        <v/>
      </c>
      <c r="BK246" s="29" t="str">
        <f t="shared" ca="1" si="258"/>
        <v/>
      </c>
      <c r="BL246" s="29" t="e">
        <f ca="1">+_xlfn.IFNA(VLOOKUP($B246,'Resultados General'!$C$11:$CG$510,MATCH(BL$6,'Resultados General'!$C$10:$CG$10,0),0),"")</f>
        <v>#NAME?</v>
      </c>
      <c r="BM246" s="29" t="str">
        <f t="shared" ca="1" si="259"/>
        <v/>
      </c>
      <c r="BN246" s="29" t="str">
        <f t="shared" ca="1" si="260"/>
        <v/>
      </c>
      <c r="BO246" s="29" t="e">
        <f ca="1">+_xlfn.IFNA(VLOOKUP($B246,'Resultados General'!$C$11:$CG$510,MATCH(BO$6,'Resultados General'!$C$10:$CG$10,0),0),"")</f>
        <v>#NAME?</v>
      </c>
      <c r="BP246" s="29" t="str">
        <f t="shared" ca="1" si="261"/>
        <v/>
      </c>
      <c r="BQ246" s="29" t="str">
        <f t="shared" ca="1" si="262"/>
        <v/>
      </c>
      <c r="BR246" s="29" t="e">
        <f ca="1">+_xlfn.IFNA(VLOOKUP($B246,'Resultados General'!$C$11:$CG$510,MATCH(BR$6,'Resultados General'!$C$10:$CG$10,0),0),"")</f>
        <v>#NAME?</v>
      </c>
      <c r="BS246" s="29" t="str">
        <f t="shared" ca="1" si="263"/>
        <v/>
      </c>
      <c r="BT246" s="29" t="str">
        <f t="shared" ca="1" si="264"/>
        <v/>
      </c>
      <c r="BU246" s="29" t="e">
        <f ca="1">+_xlfn.IFNA(VLOOKUP($B246,'Resultados General'!$C$11:$CG$510,MATCH(BU$6,'Resultados General'!$C$10:$CG$10,0),0),"")</f>
        <v>#NAME?</v>
      </c>
      <c r="BV246" s="29" t="str">
        <f t="shared" ca="1" si="265"/>
        <v/>
      </c>
      <c r="BW246" s="29" t="str">
        <f t="shared" ca="1" si="266"/>
        <v/>
      </c>
      <c r="BX246" s="29" t="e">
        <f ca="1">+_xlfn.IFNA(VLOOKUP($B246,'Resultados General'!$C$11:$CG$510,MATCH(BX$6,'Resultados General'!$C$10:$CG$10,0),0),"")</f>
        <v>#NAME?</v>
      </c>
      <c r="BY246" s="29" t="str">
        <f t="shared" ca="1" si="267"/>
        <v/>
      </c>
      <c r="BZ246" s="29" t="str">
        <f t="shared" ca="1" si="268"/>
        <v/>
      </c>
      <c r="CA246" s="29" t="e">
        <f ca="1">+_xlfn.IFNA(VLOOKUP($B246,'Resultados General'!$C$11:$CG$510,MATCH(CA$6,'Resultados General'!$C$10:$CG$10,0),0),"")</f>
        <v>#NAME?</v>
      </c>
      <c r="CB246" s="29" t="str">
        <f t="shared" ca="1" si="269"/>
        <v/>
      </c>
      <c r="CC246" s="29" t="str">
        <f t="shared" ca="1" si="270"/>
        <v/>
      </c>
      <c r="CD246" s="29" t="e">
        <f ca="1">+_xlfn.IFNA(VLOOKUP($B246,'Resultados General'!$C$11:$CG$510,MATCH(CD$6,'Resultados General'!$C$10:$CG$10,0),0),"")</f>
        <v>#NAME?</v>
      </c>
      <c r="CE246" s="29" t="str">
        <f t="shared" ca="1" si="271"/>
        <v/>
      </c>
      <c r="CF246" s="29" t="str">
        <f t="shared" ca="1" si="272"/>
        <v/>
      </c>
      <c r="CG246" s="29" t="e">
        <f ca="1">+_xlfn.IFNA(VLOOKUP($B246,'Resultados General'!$C$11:$CG$510,MATCH(CG$6,'Resultados General'!$C$10:$CG$10,0),0),"")</f>
        <v>#NAME?</v>
      </c>
      <c r="CH246" s="29" t="str">
        <f t="shared" ca="1" si="273"/>
        <v/>
      </c>
      <c r="CI246" s="29" t="str">
        <f t="shared" ca="1" si="274"/>
        <v/>
      </c>
      <c r="CJ246" s="29" t="e">
        <f ca="1">+_xlfn.IFNA(VLOOKUP($B246,'Resultados General'!$C$11:$CG$510,MATCH(CJ$6,'Resultados General'!$C$10:$CG$10,0),0),"")</f>
        <v>#NAME?</v>
      </c>
      <c r="CK246" s="29" t="str">
        <f t="shared" ca="1" si="275"/>
        <v/>
      </c>
      <c r="CL246" s="29" t="str">
        <f t="shared" ca="1" si="276"/>
        <v/>
      </c>
      <c r="CM246" s="29" t="e">
        <f ca="1">+_xlfn.IFNA(VLOOKUP($B246,'Resultados General'!$C$11:$CG$510,MATCH(CM$6,'Resultados General'!$C$10:$CG$10,0),0),"")</f>
        <v>#NAME?</v>
      </c>
      <c r="CN246" s="29" t="str">
        <f t="shared" ca="1" si="277"/>
        <v/>
      </c>
      <c r="CO246" s="29" t="str">
        <f t="shared" ca="1" si="278"/>
        <v/>
      </c>
      <c r="CP246" s="29" t="e">
        <f ca="1">+_xlfn.IFNA(VLOOKUP($B246,'Resultados General'!$C$11:$CG$510,MATCH(CP$6,'Resultados General'!$C$10:$CG$10,0),0),"")</f>
        <v>#NAME?</v>
      </c>
      <c r="CQ246" s="29" t="str">
        <f t="shared" ca="1" si="279"/>
        <v/>
      </c>
      <c r="CR246" s="29" t="str">
        <f t="shared" ca="1" si="280"/>
        <v/>
      </c>
      <c r="CS246" s="29" t="e">
        <f ca="1">+_xlfn.IFNA(VLOOKUP($B246,'Resultados General'!$C$11:$CG$510,MATCH(CS$6,'Resultados General'!$C$10:$CG$10,0),0),"")</f>
        <v>#NAME?</v>
      </c>
      <c r="CT246" s="29" t="str">
        <f t="shared" ca="1" si="281"/>
        <v/>
      </c>
      <c r="CU246" s="29" t="str">
        <f t="shared" ca="1" si="282"/>
        <v/>
      </c>
      <c r="CV246" s="29" t="e">
        <f ca="1">+_xlfn.IFNA(VLOOKUP($B246,'Resultados General'!$C$11:$CG$510,MATCH(CV$6,'Resultados General'!$C$10:$CG$10,0),0),"")</f>
        <v>#NAME?</v>
      </c>
      <c r="CW246" s="29" t="str">
        <f t="shared" ca="1" si="283"/>
        <v/>
      </c>
      <c r="CX246" s="29" t="str">
        <f t="shared" ca="1" si="284"/>
        <v/>
      </c>
      <c r="CY246" s="29" t="e">
        <f ca="1">+_xlfn.IFNA(VLOOKUP($B246,'Resultados General'!$C$11:$CG$510,MATCH(CY$6,'Resultados General'!$C$10:$CG$10,0),0),"")</f>
        <v>#NAME?</v>
      </c>
      <c r="CZ246" s="29" t="str">
        <f t="shared" ca="1" si="285"/>
        <v/>
      </c>
      <c r="DA246" s="29" t="str">
        <f t="shared" ca="1" si="286"/>
        <v/>
      </c>
      <c r="DB246" s="29" t="e">
        <f ca="1">+_xlfn.IFNA(VLOOKUP($B246,'Resultados General'!$C$11:$CG$510,MATCH(DB$6,'Resultados General'!$C$10:$CG$10,0),0),"")</f>
        <v>#NAME?</v>
      </c>
      <c r="DC246" s="29" t="str">
        <f t="shared" ca="1" si="287"/>
        <v/>
      </c>
      <c r="DD246" s="29" t="str">
        <f t="shared" ca="1" si="288"/>
        <v/>
      </c>
      <c r="DE246" s="29" t="e">
        <f ca="1">+_xlfn.IFNA(VLOOKUP($B246,'Resultados General'!$C$11:$CG$510,MATCH(DE$6,'Resultados General'!$C$10:$CG$10,0),0),"")</f>
        <v>#NAME?</v>
      </c>
      <c r="DF246" s="29" t="str">
        <f t="shared" ca="1" si="289"/>
        <v/>
      </c>
      <c r="DG246" s="29" t="str">
        <f t="shared" ca="1" si="290"/>
        <v/>
      </c>
      <c r="DH246" s="29" t="e">
        <f ca="1">+_xlfn.IFNA(VLOOKUP($B246,'Resultados General'!$C$11:$CG$510,MATCH(DH$6,'Resultados General'!$C$10:$CG$10,0),0),"")</f>
        <v>#NAME?</v>
      </c>
      <c r="DI246" s="29" t="str">
        <f t="shared" ca="1" si="291"/>
        <v/>
      </c>
      <c r="DJ246" s="29" t="str">
        <f t="shared" ca="1" si="292"/>
        <v/>
      </c>
      <c r="DK246" s="29" t="e">
        <f ca="1">+_xlfn.IFNA(VLOOKUP($B246,'Resultados General'!$C$11:$CG$510,MATCH(DK$6,'Resultados General'!$C$10:$CG$10,0),0),"")</f>
        <v>#NAME?</v>
      </c>
      <c r="DL246" s="29" t="str">
        <f t="shared" ca="1" si="293"/>
        <v/>
      </c>
      <c r="DM246" s="29" t="str">
        <f t="shared" ca="1" si="294"/>
        <v/>
      </c>
      <c r="DN246" s="29" t="e">
        <f ca="1">+_xlfn.IFNA(VLOOKUP($B246,'Resultados General'!$C$11:$CG$510,MATCH(DN$6,'Resultados General'!$C$10:$CG$10,0),0),"")</f>
        <v>#NAME?</v>
      </c>
      <c r="DO246" s="29" t="str">
        <f t="shared" ca="1" si="295"/>
        <v/>
      </c>
      <c r="DP246" s="29" t="str">
        <f t="shared" ca="1" si="296"/>
        <v/>
      </c>
    </row>
    <row r="247" spans="2:120">
      <c r="B247" s="219" t="str">
        <f>+IF('Resultados General'!C250="","",'Resultados General'!C250)</f>
        <v/>
      </c>
      <c r="C247" s="134" t="e">
        <f ca="1">+_xlfn.IFNA(VLOOKUP('Distribución de puestos'!B247,'Resultados General'!$C$11:$J$510,8,0),"")</f>
        <v>#NAME?</v>
      </c>
      <c r="D247" s="135" t="e">
        <f ca="1">+_xlfn.IFNA(VLOOKUP(B247,'Resultados General'!$C$11:$L$510,10,0),"")</f>
        <v>#NAME?</v>
      </c>
      <c r="E247" s="26" t="s">
        <v>76</v>
      </c>
      <c r="F247" s="26" t="s">
        <v>76</v>
      </c>
      <c r="G247" s="135" t="str">
        <f t="shared" ca="1" si="297"/>
        <v/>
      </c>
      <c r="H247" s="135" t="str">
        <f t="shared" ca="1" si="298"/>
        <v/>
      </c>
      <c r="I247" s="219" t="str">
        <f t="shared" si="299"/>
        <v/>
      </c>
      <c r="J247" s="138"/>
      <c r="M247" s="29" t="e">
        <f ca="1">+_xlfn.IFNA(VLOOKUP($B247,'Resultados General'!$C$11:$CG$510,MATCH(M$6,'Resultados General'!$C$10:$CG$10,0),0),"")</f>
        <v>#NAME?</v>
      </c>
      <c r="N247" s="29" t="str">
        <f t="shared" ca="1" si="225"/>
        <v/>
      </c>
      <c r="O247" s="29" t="str">
        <f t="shared" ca="1" si="226"/>
        <v/>
      </c>
      <c r="P247" s="29" t="e">
        <f ca="1">+_xlfn.IFNA(VLOOKUP($B247,'Resultados General'!$C$11:$CG$510,MATCH(P$6,'Resultados General'!$C$10:$CG$10,0),0),"")</f>
        <v>#NAME?</v>
      </c>
      <c r="Q247" s="29" t="str">
        <f t="shared" ca="1" si="227"/>
        <v/>
      </c>
      <c r="R247" s="29" t="str">
        <f t="shared" ca="1" si="228"/>
        <v/>
      </c>
      <c r="S247" s="29" t="e">
        <f ca="1">+_xlfn.IFNA(VLOOKUP($B247,'Resultados General'!$C$11:$CG$510,MATCH(S$6,'Resultados General'!$C$10:$CG$10,0),0),"")</f>
        <v>#NAME?</v>
      </c>
      <c r="T247" s="29" t="str">
        <f t="shared" ca="1" si="229"/>
        <v/>
      </c>
      <c r="U247" s="29" t="str">
        <f t="shared" ca="1" si="230"/>
        <v/>
      </c>
      <c r="V247" s="29" t="e">
        <f ca="1">+_xlfn.IFNA(VLOOKUP($B247,'Resultados General'!$C$11:$CG$510,MATCH(V$6,'Resultados General'!$C$10:$CG$10,0),0),"")</f>
        <v>#NAME?</v>
      </c>
      <c r="W247" s="29" t="str">
        <f t="shared" ca="1" si="231"/>
        <v/>
      </c>
      <c r="X247" s="29" t="str">
        <f t="shared" ca="1" si="232"/>
        <v/>
      </c>
      <c r="Y247" s="29" t="e">
        <f ca="1">+_xlfn.IFNA(VLOOKUP($B247,'Resultados General'!$C$11:$CG$510,MATCH(Y$6,'Resultados General'!$C$10:$CG$10,0),0),"")</f>
        <v>#NAME?</v>
      </c>
      <c r="Z247" s="29" t="str">
        <f t="shared" ca="1" si="233"/>
        <v/>
      </c>
      <c r="AA247" s="29" t="str">
        <f t="shared" ca="1" si="234"/>
        <v/>
      </c>
      <c r="AB247" s="29" t="e">
        <f ca="1">+_xlfn.IFNA(VLOOKUP($B247,'Resultados General'!$C$11:$CG$510,MATCH(AB$6,'Resultados General'!$C$10:$CG$10,0),0),"")</f>
        <v>#NAME?</v>
      </c>
      <c r="AC247" s="29" t="str">
        <f t="shared" ca="1" si="235"/>
        <v/>
      </c>
      <c r="AD247" s="29" t="str">
        <f t="shared" ca="1" si="236"/>
        <v/>
      </c>
      <c r="AE247" s="29" t="e">
        <f ca="1">+_xlfn.IFNA(VLOOKUP($B247,'Resultados General'!$C$11:$CG$510,MATCH(AE$6,'Resultados General'!$C$10:$CG$10,0),0),"")</f>
        <v>#NAME?</v>
      </c>
      <c r="AF247" s="29" t="str">
        <f t="shared" ca="1" si="237"/>
        <v/>
      </c>
      <c r="AG247" s="29" t="str">
        <f t="shared" ca="1" si="238"/>
        <v/>
      </c>
      <c r="AH247" s="29" t="e">
        <f ca="1">+_xlfn.IFNA(VLOOKUP($B247,'Resultados General'!$C$11:$CG$510,MATCH(AH$6,'Resultados General'!$C$10:$CG$10,0),0),"")</f>
        <v>#NAME?</v>
      </c>
      <c r="AI247" s="29" t="str">
        <f t="shared" ca="1" si="239"/>
        <v/>
      </c>
      <c r="AJ247" s="29" t="str">
        <f t="shared" ca="1" si="240"/>
        <v/>
      </c>
      <c r="AK247" s="29" t="e">
        <f ca="1">+_xlfn.IFNA(VLOOKUP($B247,'Resultados General'!$C$11:$CG$510,MATCH(AK$6,'Resultados General'!$C$10:$CG$10,0),0),"")</f>
        <v>#NAME?</v>
      </c>
      <c r="AL247" s="29" t="str">
        <f t="shared" ca="1" si="241"/>
        <v/>
      </c>
      <c r="AM247" s="29" t="str">
        <f t="shared" ca="1" si="242"/>
        <v/>
      </c>
      <c r="AN247" s="29" t="e">
        <f ca="1">+_xlfn.IFNA(VLOOKUP($B247,'Resultados General'!$C$11:$CG$510,MATCH(AN$6,'Resultados General'!$C$10:$CG$10,0),0),"")</f>
        <v>#NAME?</v>
      </c>
      <c r="AO247" s="29" t="str">
        <f t="shared" ca="1" si="243"/>
        <v/>
      </c>
      <c r="AP247" s="29" t="str">
        <f t="shared" ca="1" si="244"/>
        <v/>
      </c>
      <c r="AQ247" s="29" t="e">
        <f ca="1">+_xlfn.IFNA(VLOOKUP($B247,'Resultados General'!$C$11:$CG$510,MATCH(AQ$6,'Resultados General'!$C$10:$CG$10,0),0),"")</f>
        <v>#NAME?</v>
      </c>
      <c r="AR247" s="29" t="str">
        <f t="shared" ca="1" si="245"/>
        <v/>
      </c>
      <c r="AS247" s="29" t="str">
        <f t="shared" ca="1" si="246"/>
        <v/>
      </c>
      <c r="AT247" s="29" t="e">
        <f ca="1">+_xlfn.IFNA(VLOOKUP($B247,'Resultados General'!$C$11:$CG$510,MATCH(AT$6,'Resultados General'!$C$10:$CG$10,0),0),"")</f>
        <v>#NAME?</v>
      </c>
      <c r="AU247" s="29" t="str">
        <f t="shared" ca="1" si="247"/>
        <v/>
      </c>
      <c r="AV247" s="29" t="str">
        <f t="shared" ca="1" si="248"/>
        <v/>
      </c>
      <c r="AW247" s="29" t="e">
        <f ca="1">+_xlfn.IFNA(VLOOKUP($B247,'Resultados General'!$C$11:$CG$510,MATCH(AW$6,'Resultados General'!$C$10:$CG$10,0),0),"")</f>
        <v>#NAME?</v>
      </c>
      <c r="AX247" s="29" t="str">
        <f t="shared" ca="1" si="249"/>
        <v/>
      </c>
      <c r="AY247" s="29" t="str">
        <f t="shared" ca="1" si="250"/>
        <v/>
      </c>
      <c r="AZ247" s="29" t="e">
        <f ca="1">+_xlfn.IFNA(VLOOKUP($B247,'Resultados General'!$C$11:$CG$510,MATCH(AZ$6,'Resultados General'!$C$10:$CG$10,0),0),"")</f>
        <v>#NAME?</v>
      </c>
      <c r="BA247" s="29" t="str">
        <f t="shared" ca="1" si="251"/>
        <v/>
      </c>
      <c r="BB247" s="29" t="str">
        <f t="shared" ca="1" si="252"/>
        <v/>
      </c>
      <c r="BC247" s="29" t="e">
        <f ca="1">+_xlfn.IFNA(VLOOKUP($B247,'Resultados General'!$C$11:$CG$510,MATCH(BC$6,'Resultados General'!$C$10:$CG$10,0),0),"")</f>
        <v>#NAME?</v>
      </c>
      <c r="BD247" s="29" t="str">
        <f t="shared" ca="1" si="253"/>
        <v/>
      </c>
      <c r="BE247" s="29" t="str">
        <f t="shared" ca="1" si="254"/>
        <v/>
      </c>
      <c r="BF247" s="29" t="e">
        <f ca="1">+_xlfn.IFNA(VLOOKUP($B247,'Resultados General'!$C$11:$CG$510,MATCH(BF$6,'Resultados General'!$C$10:$CG$10,0),0),"")</f>
        <v>#NAME?</v>
      </c>
      <c r="BG247" s="29" t="str">
        <f t="shared" ca="1" si="255"/>
        <v/>
      </c>
      <c r="BH247" s="29" t="str">
        <f t="shared" ca="1" si="256"/>
        <v/>
      </c>
      <c r="BI247" s="29" t="e">
        <f ca="1">+_xlfn.IFNA(VLOOKUP($B247,'Resultados General'!$C$11:$CG$510,MATCH(BI$6,'Resultados General'!$C$10:$CG$10,0),0),"")</f>
        <v>#NAME?</v>
      </c>
      <c r="BJ247" s="29" t="str">
        <f t="shared" ca="1" si="257"/>
        <v/>
      </c>
      <c r="BK247" s="29" t="str">
        <f t="shared" ca="1" si="258"/>
        <v/>
      </c>
      <c r="BL247" s="29" t="e">
        <f ca="1">+_xlfn.IFNA(VLOOKUP($B247,'Resultados General'!$C$11:$CG$510,MATCH(BL$6,'Resultados General'!$C$10:$CG$10,0),0),"")</f>
        <v>#NAME?</v>
      </c>
      <c r="BM247" s="29" t="str">
        <f t="shared" ca="1" si="259"/>
        <v/>
      </c>
      <c r="BN247" s="29" t="str">
        <f t="shared" ca="1" si="260"/>
        <v/>
      </c>
      <c r="BO247" s="29" t="e">
        <f ca="1">+_xlfn.IFNA(VLOOKUP($B247,'Resultados General'!$C$11:$CG$510,MATCH(BO$6,'Resultados General'!$C$10:$CG$10,0),0),"")</f>
        <v>#NAME?</v>
      </c>
      <c r="BP247" s="29" t="str">
        <f t="shared" ca="1" si="261"/>
        <v/>
      </c>
      <c r="BQ247" s="29" t="str">
        <f t="shared" ca="1" si="262"/>
        <v/>
      </c>
      <c r="BR247" s="29" t="e">
        <f ca="1">+_xlfn.IFNA(VLOOKUP($B247,'Resultados General'!$C$11:$CG$510,MATCH(BR$6,'Resultados General'!$C$10:$CG$10,0),0),"")</f>
        <v>#NAME?</v>
      </c>
      <c r="BS247" s="29" t="str">
        <f t="shared" ca="1" si="263"/>
        <v/>
      </c>
      <c r="BT247" s="29" t="str">
        <f t="shared" ca="1" si="264"/>
        <v/>
      </c>
      <c r="BU247" s="29" t="e">
        <f ca="1">+_xlfn.IFNA(VLOOKUP($B247,'Resultados General'!$C$11:$CG$510,MATCH(BU$6,'Resultados General'!$C$10:$CG$10,0),0),"")</f>
        <v>#NAME?</v>
      </c>
      <c r="BV247" s="29" t="str">
        <f t="shared" ca="1" si="265"/>
        <v/>
      </c>
      <c r="BW247" s="29" t="str">
        <f t="shared" ca="1" si="266"/>
        <v/>
      </c>
      <c r="BX247" s="29" t="e">
        <f ca="1">+_xlfn.IFNA(VLOOKUP($B247,'Resultados General'!$C$11:$CG$510,MATCH(BX$6,'Resultados General'!$C$10:$CG$10,0),0),"")</f>
        <v>#NAME?</v>
      </c>
      <c r="BY247" s="29" t="str">
        <f t="shared" ca="1" si="267"/>
        <v/>
      </c>
      <c r="BZ247" s="29" t="str">
        <f t="shared" ca="1" si="268"/>
        <v/>
      </c>
      <c r="CA247" s="29" t="e">
        <f ca="1">+_xlfn.IFNA(VLOOKUP($B247,'Resultados General'!$C$11:$CG$510,MATCH(CA$6,'Resultados General'!$C$10:$CG$10,0),0),"")</f>
        <v>#NAME?</v>
      </c>
      <c r="CB247" s="29" t="str">
        <f t="shared" ca="1" si="269"/>
        <v/>
      </c>
      <c r="CC247" s="29" t="str">
        <f t="shared" ca="1" si="270"/>
        <v/>
      </c>
      <c r="CD247" s="29" t="e">
        <f ca="1">+_xlfn.IFNA(VLOOKUP($B247,'Resultados General'!$C$11:$CG$510,MATCH(CD$6,'Resultados General'!$C$10:$CG$10,0),0),"")</f>
        <v>#NAME?</v>
      </c>
      <c r="CE247" s="29" t="str">
        <f t="shared" ca="1" si="271"/>
        <v/>
      </c>
      <c r="CF247" s="29" t="str">
        <f t="shared" ca="1" si="272"/>
        <v/>
      </c>
      <c r="CG247" s="29" t="e">
        <f ca="1">+_xlfn.IFNA(VLOOKUP($B247,'Resultados General'!$C$11:$CG$510,MATCH(CG$6,'Resultados General'!$C$10:$CG$10,0),0),"")</f>
        <v>#NAME?</v>
      </c>
      <c r="CH247" s="29" t="str">
        <f t="shared" ca="1" si="273"/>
        <v/>
      </c>
      <c r="CI247" s="29" t="str">
        <f t="shared" ca="1" si="274"/>
        <v/>
      </c>
      <c r="CJ247" s="29" t="e">
        <f ca="1">+_xlfn.IFNA(VLOOKUP($B247,'Resultados General'!$C$11:$CG$510,MATCH(CJ$6,'Resultados General'!$C$10:$CG$10,0),0),"")</f>
        <v>#NAME?</v>
      </c>
      <c r="CK247" s="29" t="str">
        <f t="shared" ca="1" si="275"/>
        <v/>
      </c>
      <c r="CL247" s="29" t="str">
        <f t="shared" ca="1" si="276"/>
        <v/>
      </c>
      <c r="CM247" s="29" t="e">
        <f ca="1">+_xlfn.IFNA(VLOOKUP($B247,'Resultados General'!$C$11:$CG$510,MATCH(CM$6,'Resultados General'!$C$10:$CG$10,0),0),"")</f>
        <v>#NAME?</v>
      </c>
      <c r="CN247" s="29" t="str">
        <f t="shared" ca="1" si="277"/>
        <v/>
      </c>
      <c r="CO247" s="29" t="str">
        <f t="shared" ca="1" si="278"/>
        <v/>
      </c>
      <c r="CP247" s="29" t="e">
        <f ca="1">+_xlfn.IFNA(VLOOKUP($B247,'Resultados General'!$C$11:$CG$510,MATCH(CP$6,'Resultados General'!$C$10:$CG$10,0),0),"")</f>
        <v>#NAME?</v>
      </c>
      <c r="CQ247" s="29" t="str">
        <f t="shared" ca="1" si="279"/>
        <v/>
      </c>
      <c r="CR247" s="29" t="str">
        <f t="shared" ca="1" si="280"/>
        <v/>
      </c>
      <c r="CS247" s="29" t="e">
        <f ca="1">+_xlfn.IFNA(VLOOKUP($B247,'Resultados General'!$C$11:$CG$510,MATCH(CS$6,'Resultados General'!$C$10:$CG$10,0),0),"")</f>
        <v>#NAME?</v>
      </c>
      <c r="CT247" s="29" t="str">
        <f t="shared" ca="1" si="281"/>
        <v/>
      </c>
      <c r="CU247" s="29" t="str">
        <f t="shared" ca="1" si="282"/>
        <v/>
      </c>
      <c r="CV247" s="29" t="e">
        <f ca="1">+_xlfn.IFNA(VLOOKUP($B247,'Resultados General'!$C$11:$CG$510,MATCH(CV$6,'Resultados General'!$C$10:$CG$10,0),0),"")</f>
        <v>#NAME?</v>
      </c>
      <c r="CW247" s="29" t="str">
        <f t="shared" ca="1" si="283"/>
        <v/>
      </c>
      <c r="CX247" s="29" t="str">
        <f t="shared" ca="1" si="284"/>
        <v/>
      </c>
      <c r="CY247" s="29" t="e">
        <f ca="1">+_xlfn.IFNA(VLOOKUP($B247,'Resultados General'!$C$11:$CG$510,MATCH(CY$6,'Resultados General'!$C$10:$CG$10,0),0),"")</f>
        <v>#NAME?</v>
      </c>
      <c r="CZ247" s="29" t="str">
        <f t="shared" ca="1" si="285"/>
        <v/>
      </c>
      <c r="DA247" s="29" t="str">
        <f t="shared" ca="1" si="286"/>
        <v/>
      </c>
      <c r="DB247" s="29" t="e">
        <f ca="1">+_xlfn.IFNA(VLOOKUP($B247,'Resultados General'!$C$11:$CG$510,MATCH(DB$6,'Resultados General'!$C$10:$CG$10,0),0),"")</f>
        <v>#NAME?</v>
      </c>
      <c r="DC247" s="29" t="str">
        <f t="shared" ca="1" si="287"/>
        <v/>
      </c>
      <c r="DD247" s="29" t="str">
        <f t="shared" ca="1" si="288"/>
        <v/>
      </c>
      <c r="DE247" s="29" t="e">
        <f ca="1">+_xlfn.IFNA(VLOOKUP($B247,'Resultados General'!$C$11:$CG$510,MATCH(DE$6,'Resultados General'!$C$10:$CG$10,0),0),"")</f>
        <v>#NAME?</v>
      </c>
      <c r="DF247" s="29" t="str">
        <f t="shared" ca="1" si="289"/>
        <v/>
      </c>
      <c r="DG247" s="29" t="str">
        <f t="shared" ca="1" si="290"/>
        <v/>
      </c>
      <c r="DH247" s="29" t="e">
        <f ca="1">+_xlfn.IFNA(VLOOKUP($B247,'Resultados General'!$C$11:$CG$510,MATCH(DH$6,'Resultados General'!$C$10:$CG$10,0),0),"")</f>
        <v>#NAME?</v>
      </c>
      <c r="DI247" s="29" t="str">
        <f t="shared" ca="1" si="291"/>
        <v/>
      </c>
      <c r="DJ247" s="29" t="str">
        <f t="shared" ca="1" si="292"/>
        <v/>
      </c>
      <c r="DK247" s="29" t="e">
        <f ca="1">+_xlfn.IFNA(VLOOKUP($B247,'Resultados General'!$C$11:$CG$510,MATCH(DK$6,'Resultados General'!$C$10:$CG$10,0),0),"")</f>
        <v>#NAME?</v>
      </c>
      <c r="DL247" s="29" t="str">
        <f t="shared" ca="1" si="293"/>
        <v/>
      </c>
      <c r="DM247" s="29" t="str">
        <f t="shared" ca="1" si="294"/>
        <v/>
      </c>
      <c r="DN247" s="29" t="e">
        <f ca="1">+_xlfn.IFNA(VLOOKUP($B247,'Resultados General'!$C$11:$CG$510,MATCH(DN$6,'Resultados General'!$C$10:$CG$10,0),0),"")</f>
        <v>#NAME?</v>
      </c>
      <c r="DO247" s="29" t="str">
        <f t="shared" ca="1" si="295"/>
        <v/>
      </c>
      <c r="DP247" s="29" t="str">
        <f t="shared" ca="1" si="296"/>
        <v/>
      </c>
    </row>
    <row r="248" spans="2:120">
      <c r="B248" s="219" t="str">
        <f>+IF('Resultados General'!C251="","",'Resultados General'!C251)</f>
        <v/>
      </c>
      <c r="C248" s="134" t="e">
        <f ca="1">+_xlfn.IFNA(VLOOKUP('Distribución de puestos'!B248,'Resultados General'!$C$11:$J$510,8,0),"")</f>
        <v>#NAME?</v>
      </c>
      <c r="D248" s="135" t="e">
        <f ca="1">+_xlfn.IFNA(VLOOKUP(B248,'Resultados General'!$C$11:$L$510,10,0),"")</f>
        <v>#NAME?</v>
      </c>
      <c r="E248" s="26" t="s">
        <v>76</v>
      </c>
      <c r="F248" s="26" t="s">
        <v>76</v>
      </c>
      <c r="G248" s="135" t="str">
        <f t="shared" ca="1" si="297"/>
        <v/>
      </c>
      <c r="H248" s="135" t="str">
        <f t="shared" ca="1" si="298"/>
        <v/>
      </c>
      <c r="I248" s="219" t="str">
        <f t="shared" si="299"/>
        <v/>
      </c>
      <c r="J248" s="138"/>
      <c r="M248" s="29" t="e">
        <f ca="1">+_xlfn.IFNA(VLOOKUP($B248,'Resultados General'!$C$11:$CG$510,MATCH(M$6,'Resultados General'!$C$10:$CG$10,0),0),"")</f>
        <v>#NAME?</v>
      </c>
      <c r="N248" s="29" t="str">
        <f t="shared" ca="1" si="225"/>
        <v/>
      </c>
      <c r="O248" s="29" t="str">
        <f t="shared" ca="1" si="226"/>
        <v/>
      </c>
      <c r="P248" s="29" t="e">
        <f ca="1">+_xlfn.IFNA(VLOOKUP($B248,'Resultados General'!$C$11:$CG$510,MATCH(P$6,'Resultados General'!$C$10:$CG$10,0),0),"")</f>
        <v>#NAME?</v>
      </c>
      <c r="Q248" s="29" t="str">
        <f t="shared" ca="1" si="227"/>
        <v/>
      </c>
      <c r="R248" s="29" t="str">
        <f t="shared" ca="1" si="228"/>
        <v/>
      </c>
      <c r="S248" s="29" t="e">
        <f ca="1">+_xlfn.IFNA(VLOOKUP($B248,'Resultados General'!$C$11:$CG$510,MATCH(S$6,'Resultados General'!$C$10:$CG$10,0),0),"")</f>
        <v>#NAME?</v>
      </c>
      <c r="T248" s="29" t="str">
        <f t="shared" ca="1" si="229"/>
        <v/>
      </c>
      <c r="U248" s="29" t="str">
        <f t="shared" ca="1" si="230"/>
        <v/>
      </c>
      <c r="V248" s="29" t="e">
        <f ca="1">+_xlfn.IFNA(VLOOKUP($B248,'Resultados General'!$C$11:$CG$510,MATCH(V$6,'Resultados General'!$C$10:$CG$10,0),0),"")</f>
        <v>#NAME?</v>
      </c>
      <c r="W248" s="29" t="str">
        <f t="shared" ca="1" si="231"/>
        <v/>
      </c>
      <c r="X248" s="29" t="str">
        <f t="shared" ca="1" si="232"/>
        <v/>
      </c>
      <c r="Y248" s="29" t="e">
        <f ca="1">+_xlfn.IFNA(VLOOKUP($B248,'Resultados General'!$C$11:$CG$510,MATCH(Y$6,'Resultados General'!$C$10:$CG$10,0),0),"")</f>
        <v>#NAME?</v>
      </c>
      <c r="Z248" s="29" t="str">
        <f t="shared" ca="1" si="233"/>
        <v/>
      </c>
      <c r="AA248" s="29" t="str">
        <f t="shared" ca="1" si="234"/>
        <v/>
      </c>
      <c r="AB248" s="29" t="e">
        <f ca="1">+_xlfn.IFNA(VLOOKUP($B248,'Resultados General'!$C$11:$CG$510,MATCH(AB$6,'Resultados General'!$C$10:$CG$10,0),0),"")</f>
        <v>#NAME?</v>
      </c>
      <c r="AC248" s="29" t="str">
        <f t="shared" ca="1" si="235"/>
        <v/>
      </c>
      <c r="AD248" s="29" t="str">
        <f t="shared" ca="1" si="236"/>
        <v/>
      </c>
      <c r="AE248" s="29" t="e">
        <f ca="1">+_xlfn.IFNA(VLOOKUP($B248,'Resultados General'!$C$11:$CG$510,MATCH(AE$6,'Resultados General'!$C$10:$CG$10,0),0),"")</f>
        <v>#NAME?</v>
      </c>
      <c r="AF248" s="29" t="str">
        <f t="shared" ca="1" si="237"/>
        <v/>
      </c>
      <c r="AG248" s="29" t="str">
        <f t="shared" ca="1" si="238"/>
        <v/>
      </c>
      <c r="AH248" s="29" t="e">
        <f ca="1">+_xlfn.IFNA(VLOOKUP($B248,'Resultados General'!$C$11:$CG$510,MATCH(AH$6,'Resultados General'!$C$10:$CG$10,0),0),"")</f>
        <v>#NAME?</v>
      </c>
      <c r="AI248" s="29" t="str">
        <f t="shared" ca="1" si="239"/>
        <v/>
      </c>
      <c r="AJ248" s="29" t="str">
        <f t="shared" ca="1" si="240"/>
        <v/>
      </c>
      <c r="AK248" s="29" t="e">
        <f ca="1">+_xlfn.IFNA(VLOOKUP($B248,'Resultados General'!$C$11:$CG$510,MATCH(AK$6,'Resultados General'!$C$10:$CG$10,0),0),"")</f>
        <v>#NAME?</v>
      </c>
      <c r="AL248" s="29" t="str">
        <f t="shared" ca="1" si="241"/>
        <v/>
      </c>
      <c r="AM248" s="29" t="str">
        <f t="shared" ca="1" si="242"/>
        <v/>
      </c>
      <c r="AN248" s="29" t="e">
        <f ca="1">+_xlfn.IFNA(VLOOKUP($B248,'Resultados General'!$C$11:$CG$510,MATCH(AN$6,'Resultados General'!$C$10:$CG$10,0),0),"")</f>
        <v>#NAME?</v>
      </c>
      <c r="AO248" s="29" t="str">
        <f t="shared" ca="1" si="243"/>
        <v/>
      </c>
      <c r="AP248" s="29" t="str">
        <f t="shared" ca="1" si="244"/>
        <v/>
      </c>
      <c r="AQ248" s="29" t="e">
        <f ca="1">+_xlfn.IFNA(VLOOKUP($B248,'Resultados General'!$C$11:$CG$510,MATCH(AQ$6,'Resultados General'!$C$10:$CG$10,0),0),"")</f>
        <v>#NAME?</v>
      </c>
      <c r="AR248" s="29" t="str">
        <f t="shared" ca="1" si="245"/>
        <v/>
      </c>
      <c r="AS248" s="29" t="str">
        <f t="shared" ca="1" si="246"/>
        <v/>
      </c>
      <c r="AT248" s="29" t="e">
        <f ca="1">+_xlfn.IFNA(VLOOKUP($B248,'Resultados General'!$C$11:$CG$510,MATCH(AT$6,'Resultados General'!$C$10:$CG$10,0),0),"")</f>
        <v>#NAME?</v>
      </c>
      <c r="AU248" s="29" t="str">
        <f t="shared" ca="1" si="247"/>
        <v/>
      </c>
      <c r="AV248" s="29" t="str">
        <f t="shared" ca="1" si="248"/>
        <v/>
      </c>
      <c r="AW248" s="29" t="e">
        <f ca="1">+_xlfn.IFNA(VLOOKUP($B248,'Resultados General'!$C$11:$CG$510,MATCH(AW$6,'Resultados General'!$C$10:$CG$10,0),0),"")</f>
        <v>#NAME?</v>
      </c>
      <c r="AX248" s="29" t="str">
        <f t="shared" ca="1" si="249"/>
        <v/>
      </c>
      <c r="AY248" s="29" t="str">
        <f t="shared" ca="1" si="250"/>
        <v/>
      </c>
      <c r="AZ248" s="29" t="e">
        <f ca="1">+_xlfn.IFNA(VLOOKUP($B248,'Resultados General'!$C$11:$CG$510,MATCH(AZ$6,'Resultados General'!$C$10:$CG$10,0),0),"")</f>
        <v>#NAME?</v>
      </c>
      <c r="BA248" s="29" t="str">
        <f t="shared" ca="1" si="251"/>
        <v/>
      </c>
      <c r="BB248" s="29" t="str">
        <f t="shared" ca="1" si="252"/>
        <v/>
      </c>
      <c r="BC248" s="29" t="e">
        <f ca="1">+_xlfn.IFNA(VLOOKUP($B248,'Resultados General'!$C$11:$CG$510,MATCH(BC$6,'Resultados General'!$C$10:$CG$10,0),0),"")</f>
        <v>#NAME?</v>
      </c>
      <c r="BD248" s="29" t="str">
        <f t="shared" ca="1" si="253"/>
        <v/>
      </c>
      <c r="BE248" s="29" t="str">
        <f t="shared" ca="1" si="254"/>
        <v/>
      </c>
      <c r="BF248" s="29" t="e">
        <f ca="1">+_xlfn.IFNA(VLOOKUP($B248,'Resultados General'!$C$11:$CG$510,MATCH(BF$6,'Resultados General'!$C$10:$CG$10,0),0),"")</f>
        <v>#NAME?</v>
      </c>
      <c r="BG248" s="29" t="str">
        <f t="shared" ca="1" si="255"/>
        <v/>
      </c>
      <c r="BH248" s="29" t="str">
        <f t="shared" ca="1" si="256"/>
        <v/>
      </c>
      <c r="BI248" s="29" t="e">
        <f ca="1">+_xlfn.IFNA(VLOOKUP($B248,'Resultados General'!$C$11:$CG$510,MATCH(BI$6,'Resultados General'!$C$10:$CG$10,0),0),"")</f>
        <v>#NAME?</v>
      </c>
      <c r="BJ248" s="29" t="str">
        <f t="shared" ca="1" si="257"/>
        <v/>
      </c>
      <c r="BK248" s="29" t="str">
        <f t="shared" ca="1" si="258"/>
        <v/>
      </c>
      <c r="BL248" s="29" t="e">
        <f ca="1">+_xlfn.IFNA(VLOOKUP($B248,'Resultados General'!$C$11:$CG$510,MATCH(BL$6,'Resultados General'!$C$10:$CG$10,0),0),"")</f>
        <v>#NAME?</v>
      </c>
      <c r="BM248" s="29" t="str">
        <f t="shared" ca="1" si="259"/>
        <v/>
      </c>
      <c r="BN248" s="29" t="str">
        <f t="shared" ca="1" si="260"/>
        <v/>
      </c>
      <c r="BO248" s="29" t="e">
        <f ca="1">+_xlfn.IFNA(VLOOKUP($B248,'Resultados General'!$C$11:$CG$510,MATCH(BO$6,'Resultados General'!$C$10:$CG$10,0),0),"")</f>
        <v>#NAME?</v>
      </c>
      <c r="BP248" s="29" t="str">
        <f t="shared" ca="1" si="261"/>
        <v/>
      </c>
      <c r="BQ248" s="29" t="str">
        <f t="shared" ca="1" si="262"/>
        <v/>
      </c>
      <c r="BR248" s="29" t="e">
        <f ca="1">+_xlfn.IFNA(VLOOKUP($B248,'Resultados General'!$C$11:$CG$510,MATCH(BR$6,'Resultados General'!$C$10:$CG$10,0),0),"")</f>
        <v>#NAME?</v>
      </c>
      <c r="BS248" s="29" t="str">
        <f t="shared" ca="1" si="263"/>
        <v/>
      </c>
      <c r="BT248" s="29" t="str">
        <f t="shared" ca="1" si="264"/>
        <v/>
      </c>
      <c r="BU248" s="29" t="e">
        <f ca="1">+_xlfn.IFNA(VLOOKUP($B248,'Resultados General'!$C$11:$CG$510,MATCH(BU$6,'Resultados General'!$C$10:$CG$10,0),0),"")</f>
        <v>#NAME?</v>
      </c>
      <c r="BV248" s="29" t="str">
        <f t="shared" ca="1" si="265"/>
        <v/>
      </c>
      <c r="BW248" s="29" t="str">
        <f t="shared" ca="1" si="266"/>
        <v/>
      </c>
      <c r="BX248" s="29" t="e">
        <f ca="1">+_xlfn.IFNA(VLOOKUP($B248,'Resultados General'!$C$11:$CG$510,MATCH(BX$6,'Resultados General'!$C$10:$CG$10,0),0),"")</f>
        <v>#NAME?</v>
      </c>
      <c r="BY248" s="29" t="str">
        <f t="shared" ca="1" si="267"/>
        <v/>
      </c>
      <c r="BZ248" s="29" t="str">
        <f t="shared" ca="1" si="268"/>
        <v/>
      </c>
      <c r="CA248" s="29" t="e">
        <f ca="1">+_xlfn.IFNA(VLOOKUP($B248,'Resultados General'!$C$11:$CG$510,MATCH(CA$6,'Resultados General'!$C$10:$CG$10,0),0),"")</f>
        <v>#NAME?</v>
      </c>
      <c r="CB248" s="29" t="str">
        <f t="shared" ca="1" si="269"/>
        <v/>
      </c>
      <c r="CC248" s="29" t="str">
        <f t="shared" ca="1" si="270"/>
        <v/>
      </c>
      <c r="CD248" s="29" t="e">
        <f ca="1">+_xlfn.IFNA(VLOOKUP($B248,'Resultados General'!$C$11:$CG$510,MATCH(CD$6,'Resultados General'!$C$10:$CG$10,0),0),"")</f>
        <v>#NAME?</v>
      </c>
      <c r="CE248" s="29" t="str">
        <f t="shared" ca="1" si="271"/>
        <v/>
      </c>
      <c r="CF248" s="29" t="str">
        <f t="shared" ca="1" si="272"/>
        <v/>
      </c>
      <c r="CG248" s="29" t="e">
        <f ca="1">+_xlfn.IFNA(VLOOKUP($B248,'Resultados General'!$C$11:$CG$510,MATCH(CG$6,'Resultados General'!$C$10:$CG$10,0),0),"")</f>
        <v>#NAME?</v>
      </c>
      <c r="CH248" s="29" t="str">
        <f t="shared" ca="1" si="273"/>
        <v/>
      </c>
      <c r="CI248" s="29" t="str">
        <f t="shared" ca="1" si="274"/>
        <v/>
      </c>
      <c r="CJ248" s="29" t="e">
        <f ca="1">+_xlfn.IFNA(VLOOKUP($B248,'Resultados General'!$C$11:$CG$510,MATCH(CJ$6,'Resultados General'!$C$10:$CG$10,0),0),"")</f>
        <v>#NAME?</v>
      </c>
      <c r="CK248" s="29" t="str">
        <f t="shared" ca="1" si="275"/>
        <v/>
      </c>
      <c r="CL248" s="29" t="str">
        <f t="shared" ca="1" si="276"/>
        <v/>
      </c>
      <c r="CM248" s="29" t="e">
        <f ca="1">+_xlfn.IFNA(VLOOKUP($B248,'Resultados General'!$C$11:$CG$510,MATCH(CM$6,'Resultados General'!$C$10:$CG$10,0),0),"")</f>
        <v>#NAME?</v>
      </c>
      <c r="CN248" s="29" t="str">
        <f t="shared" ca="1" si="277"/>
        <v/>
      </c>
      <c r="CO248" s="29" t="str">
        <f t="shared" ca="1" si="278"/>
        <v/>
      </c>
      <c r="CP248" s="29" t="e">
        <f ca="1">+_xlfn.IFNA(VLOOKUP($B248,'Resultados General'!$C$11:$CG$510,MATCH(CP$6,'Resultados General'!$C$10:$CG$10,0),0),"")</f>
        <v>#NAME?</v>
      </c>
      <c r="CQ248" s="29" t="str">
        <f t="shared" ca="1" si="279"/>
        <v/>
      </c>
      <c r="CR248" s="29" t="str">
        <f t="shared" ca="1" si="280"/>
        <v/>
      </c>
      <c r="CS248" s="29" t="e">
        <f ca="1">+_xlfn.IFNA(VLOOKUP($B248,'Resultados General'!$C$11:$CG$510,MATCH(CS$6,'Resultados General'!$C$10:$CG$10,0),0),"")</f>
        <v>#NAME?</v>
      </c>
      <c r="CT248" s="29" t="str">
        <f t="shared" ca="1" si="281"/>
        <v/>
      </c>
      <c r="CU248" s="29" t="str">
        <f t="shared" ca="1" si="282"/>
        <v/>
      </c>
      <c r="CV248" s="29" t="e">
        <f ca="1">+_xlfn.IFNA(VLOOKUP($B248,'Resultados General'!$C$11:$CG$510,MATCH(CV$6,'Resultados General'!$C$10:$CG$10,0),0),"")</f>
        <v>#NAME?</v>
      </c>
      <c r="CW248" s="29" t="str">
        <f t="shared" ca="1" si="283"/>
        <v/>
      </c>
      <c r="CX248" s="29" t="str">
        <f t="shared" ca="1" si="284"/>
        <v/>
      </c>
      <c r="CY248" s="29" t="e">
        <f ca="1">+_xlfn.IFNA(VLOOKUP($B248,'Resultados General'!$C$11:$CG$510,MATCH(CY$6,'Resultados General'!$C$10:$CG$10,0),0),"")</f>
        <v>#NAME?</v>
      </c>
      <c r="CZ248" s="29" t="str">
        <f t="shared" ca="1" si="285"/>
        <v/>
      </c>
      <c r="DA248" s="29" t="str">
        <f t="shared" ca="1" si="286"/>
        <v/>
      </c>
      <c r="DB248" s="29" t="e">
        <f ca="1">+_xlfn.IFNA(VLOOKUP($B248,'Resultados General'!$C$11:$CG$510,MATCH(DB$6,'Resultados General'!$C$10:$CG$10,0),0),"")</f>
        <v>#NAME?</v>
      </c>
      <c r="DC248" s="29" t="str">
        <f t="shared" ca="1" si="287"/>
        <v/>
      </c>
      <c r="DD248" s="29" t="str">
        <f t="shared" ca="1" si="288"/>
        <v/>
      </c>
      <c r="DE248" s="29" t="e">
        <f ca="1">+_xlfn.IFNA(VLOOKUP($B248,'Resultados General'!$C$11:$CG$510,MATCH(DE$6,'Resultados General'!$C$10:$CG$10,0),0),"")</f>
        <v>#NAME?</v>
      </c>
      <c r="DF248" s="29" t="str">
        <f t="shared" ca="1" si="289"/>
        <v/>
      </c>
      <c r="DG248" s="29" t="str">
        <f t="shared" ca="1" si="290"/>
        <v/>
      </c>
      <c r="DH248" s="29" t="e">
        <f ca="1">+_xlfn.IFNA(VLOOKUP($B248,'Resultados General'!$C$11:$CG$510,MATCH(DH$6,'Resultados General'!$C$10:$CG$10,0),0),"")</f>
        <v>#NAME?</v>
      </c>
      <c r="DI248" s="29" t="str">
        <f t="shared" ca="1" si="291"/>
        <v/>
      </c>
      <c r="DJ248" s="29" t="str">
        <f t="shared" ca="1" si="292"/>
        <v/>
      </c>
      <c r="DK248" s="29" t="e">
        <f ca="1">+_xlfn.IFNA(VLOOKUP($B248,'Resultados General'!$C$11:$CG$510,MATCH(DK$6,'Resultados General'!$C$10:$CG$10,0),0),"")</f>
        <v>#NAME?</v>
      </c>
      <c r="DL248" s="29" t="str">
        <f t="shared" ca="1" si="293"/>
        <v/>
      </c>
      <c r="DM248" s="29" t="str">
        <f t="shared" ca="1" si="294"/>
        <v/>
      </c>
      <c r="DN248" s="29" t="e">
        <f ca="1">+_xlfn.IFNA(VLOOKUP($B248,'Resultados General'!$C$11:$CG$510,MATCH(DN$6,'Resultados General'!$C$10:$CG$10,0),0),"")</f>
        <v>#NAME?</v>
      </c>
      <c r="DO248" s="29" t="str">
        <f t="shared" ca="1" si="295"/>
        <v/>
      </c>
      <c r="DP248" s="29" t="str">
        <f t="shared" ca="1" si="296"/>
        <v/>
      </c>
    </row>
    <row r="249" spans="2:120">
      <c r="B249" s="219" t="str">
        <f>+IF('Resultados General'!C252="","",'Resultados General'!C252)</f>
        <v/>
      </c>
      <c r="C249" s="134" t="e">
        <f ca="1">+_xlfn.IFNA(VLOOKUP('Distribución de puestos'!B249,'Resultados General'!$C$11:$J$510,8,0),"")</f>
        <v>#NAME?</v>
      </c>
      <c r="D249" s="135" t="e">
        <f ca="1">+_xlfn.IFNA(VLOOKUP(B249,'Resultados General'!$C$11:$L$510,10,0),"")</f>
        <v>#NAME?</v>
      </c>
      <c r="E249" s="26" t="s">
        <v>76</v>
      </c>
      <c r="F249" s="26" t="s">
        <v>76</v>
      </c>
      <c r="G249" s="135" t="str">
        <f t="shared" ca="1" si="297"/>
        <v/>
      </c>
      <c r="H249" s="135" t="str">
        <f t="shared" ca="1" si="298"/>
        <v/>
      </c>
      <c r="I249" s="219" t="str">
        <f t="shared" si="299"/>
        <v/>
      </c>
      <c r="J249" s="138"/>
      <c r="M249" s="29" t="e">
        <f ca="1">+_xlfn.IFNA(VLOOKUP($B249,'Resultados General'!$C$11:$CG$510,MATCH(M$6,'Resultados General'!$C$10:$CG$10,0),0),"")</f>
        <v>#NAME?</v>
      </c>
      <c r="N249" s="29" t="str">
        <f t="shared" ca="1" si="225"/>
        <v/>
      </c>
      <c r="O249" s="29" t="str">
        <f t="shared" ca="1" si="226"/>
        <v/>
      </c>
      <c r="P249" s="29" t="e">
        <f ca="1">+_xlfn.IFNA(VLOOKUP($B249,'Resultados General'!$C$11:$CG$510,MATCH(P$6,'Resultados General'!$C$10:$CG$10,0),0),"")</f>
        <v>#NAME?</v>
      </c>
      <c r="Q249" s="29" t="str">
        <f t="shared" ca="1" si="227"/>
        <v/>
      </c>
      <c r="R249" s="29" t="str">
        <f t="shared" ca="1" si="228"/>
        <v/>
      </c>
      <c r="S249" s="29" t="e">
        <f ca="1">+_xlfn.IFNA(VLOOKUP($B249,'Resultados General'!$C$11:$CG$510,MATCH(S$6,'Resultados General'!$C$10:$CG$10,0),0),"")</f>
        <v>#NAME?</v>
      </c>
      <c r="T249" s="29" t="str">
        <f t="shared" ca="1" si="229"/>
        <v/>
      </c>
      <c r="U249" s="29" t="str">
        <f t="shared" ca="1" si="230"/>
        <v/>
      </c>
      <c r="V249" s="29" t="e">
        <f ca="1">+_xlfn.IFNA(VLOOKUP($B249,'Resultados General'!$C$11:$CG$510,MATCH(V$6,'Resultados General'!$C$10:$CG$10,0),0),"")</f>
        <v>#NAME?</v>
      </c>
      <c r="W249" s="29" t="str">
        <f t="shared" ca="1" si="231"/>
        <v/>
      </c>
      <c r="X249" s="29" t="str">
        <f t="shared" ca="1" si="232"/>
        <v/>
      </c>
      <c r="Y249" s="29" t="e">
        <f ca="1">+_xlfn.IFNA(VLOOKUP($B249,'Resultados General'!$C$11:$CG$510,MATCH(Y$6,'Resultados General'!$C$10:$CG$10,0),0),"")</f>
        <v>#NAME?</v>
      </c>
      <c r="Z249" s="29" t="str">
        <f t="shared" ca="1" si="233"/>
        <v/>
      </c>
      <c r="AA249" s="29" t="str">
        <f t="shared" ca="1" si="234"/>
        <v/>
      </c>
      <c r="AB249" s="29" t="e">
        <f ca="1">+_xlfn.IFNA(VLOOKUP($B249,'Resultados General'!$C$11:$CG$510,MATCH(AB$6,'Resultados General'!$C$10:$CG$10,0),0),"")</f>
        <v>#NAME?</v>
      </c>
      <c r="AC249" s="29" t="str">
        <f t="shared" ca="1" si="235"/>
        <v/>
      </c>
      <c r="AD249" s="29" t="str">
        <f t="shared" ca="1" si="236"/>
        <v/>
      </c>
      <c r="AE249" s="29" t="e">
        <f ca="1">+_xlfn.IFNA(VLOOKUP($B249,'Resultados General'!$C$11:$CG$510,MATCH(AE$6,'Resultados General'!$C$10:$CG$10,0),0),"")</f>
        <v>#NAME?</v>
      </c>
      <c r="AF249" s="29" t="str">
        <f t="shared" ca="1" si="237"/>
        <v/>
      </c>
      <c r="AG249" s="29" t="str">
        <f t="shared" ca="1" si="238"/>
        <v/>
      </c>
      <c r="AH249" s="29" t="e">
        <f ca="1">+_xlfn.IFNA(VLOOKUP($B249,'Resultados General'!$C$11:$CG$510,MATCH(AH$6,'Resultados General'!$C$10:$CG$10,0),0),"")</f>
        <v>#NAME?</v>
      </c>
      <c r="AI249" s="29" t="str">
        <f t="shared" ca="1" si="239"/>
        <v/>
      </c>
      <c r="AJ249" s="29" t="str">
        <f t="shared" ca="1" si="240"/>
        <v/>
      </c>
      <c r="AK249" s="29" t="e">
        <f ca="1">+_xlfn.IFNA(VLOOKUP($B249,'Resultados General'!$C$11:$CG$510,MATCH(AK$6,'Resultados General'!$C$10:$CG$10,0),0),"")</f>
        <v>#NAME?</v>
      </c>
      <c r="AL249" s="29" t="str">
        <f t="shared" ca="1" si="241"/>
        <v/>
      </c>
      <c r="AM249" s="29" t="str">
        <f t="shared" ca="1" si="242"/>
        <v/>
      </c>
      <c r="AN249" s="29" t="e">
        <f ca="1">+_xlfn.IFNA(VLOOKUP($B249,'Resultados General'!$C$11:$CG$510,MATCH(AN$6,'Resultados General'!$C$10:$CG$10,0),0),"")</f>
        <v>#NAME?</v>
      </c>
      <c r="AO249" s="29" t="str">
        <f t="shared" ca="1" si="243"/>
        <v/>
      </c>
      <c r="AP249" s="29" t="str">
        <f t="shared" ca="1" si="244"/>
        <v/>
      </c>
      <c r="AQ249" s="29" t="e">
        <f ca="1">+_xlfn.IFNA(VLOOKUP($B249,'Resultados General'!$C$11:$CG$510,MATCH(AQ$6,'Resultados General'!$C$10:$CG$10,0),0),"")</f>
        <v>#NAME?</v>
      </c>
      <c r="AR249" s="29" t="str">
        <f t="shared" ca="1" si="245"/>
        <v/>
      </c>
      <c r="AS249" s="29" t="str">
        <f t="shared" ca="1" si="246"/>
        <v/>
      </c>
      <c r="AT249" s="29" t="e">
        <f ca="1">+_xlfn.IFNA(VLOOKUP($B249,'Resultados General'!$C$11:$CG$510,MATCH(AT$6,'Resultados General'!$C$10:$CG$10,0),0),"")</f>
        <v>#NAME?</v>
      </c>
      <c r="AU249" s="29" t="str">
        <f t="shared" ca="1" si="247"/>
        <v/>
      </c>
      <c r="AV249" s="29" t="str">
        <f t="shared" ca="1" si="248"/>
        <v/>
      </c>
      <c r="AW249" s="29" t="e">
        <f ca="1">+_xlfn.IFNA(VLOOKUP($B249,'Resultados General'!$C$11:$CG$510,MATCH(AW$6,'Resultados General'!$C$10:$CG$10,0),0),"")</f>
        <v>#NAME?</v>
      </c>
      <c r="AX249" s="29" t="str">
        <f t="shared" ca="1" si="249"/>
        <v/>
      </c>
      <c r="AY249" s="29" t="str">
        <f t="shared" ca="1" si="250"/>
        <v/>
      </c>
      <c r="AZ249" s="29" t="e">
        <f ca="1">+_xlfn.IFNA(VLOOKUP($B249,'Resultados General'!$C$11:$CG$510,MATCH(AZ$6,'Resultados General'!$C$10:$CG$10,0),0),"")</f>
        <v>#NAME?</v>
      </c>
      <c r="BA249" s="29" t="str">
        <f t="shared" ca="1" si="251"/>
        <v/>
      </c>
      <c r="BB249" s="29" t="str">
        <f t="shared" ca="1" si="252"/>
        <v/>
      </c>
      <c r="BC249" s="29" t="e">
        <f ca="1">+_xlfn.IFNA(VLOOKUP($B249,'Resultados General'!$C$11:$CG$510,MATCH(BC$6,'Resultados General'!$C$10:$CG$10,0),0),"")</f>
        <v>#NAME?</v>
      </c>
      <c r="BD249" s="29" t="str">
        <f t="shared" ca="1" si="253"/>
        <v/>
      </c>
      <c r="BE249" s="29" t="str">
        <f t="shared" ca="1" si="254"/>
        <v/>
      </c>
      <c r="BF249" s="29" t="e">
        <f ca="1">+_xlfn.IFNA(VLOOKUP($B249,'Resultados General'!$C$11:$CG$510,MATCH(BF$6,'Resultados General'!$C$10:$CG$10,0),0),"")</f>
        <v>#NAME?</v>
      </c>
      <c r="BG249" s="29" t="str">
        <f t="shared" ca="1" si="255"/>
        <v/>
      </c>
      <c r="BH249" s="29" t="str">
        <f t="shared" ca="1" si="256"/>
        <v/>
      </c>
      <c r="BI249" s="29" t="e">
        <f ca="1">+_xlfn.IFNA(VLOOKUP($B249,'Resultados General'!$C$11:$CG$510,MATCH(BI$6,'Resultados General'!$C$10:$CG$10,0),0),"")</f>
        <v>#NAME?</v>
      </c>
      <c r="BJ249" s="29" t="str">
        <f t="shared" ca="1" si="257"/>
        <v/>
      </c>
      <c r="BK249" s="29" t="str">
        <f t="shared" ca="1" si="258"/>
        <v/>
      </c>
      <c r="BL249" s="29" t="e">
        <f ca="1">+_xlfn.IFNA(VLOOKUP($B249,'Resultados General'!$C$11:$CG$510,MATCH(BL$6,'Resultados General'!$C$10:$CG$10,0),0),"")</f>
        <v>#NAME?</v>
      </c>
      <c r="BM249" s="29" t="str">
        <f t="shared" ca="1" si="259"/>
        <v/>
      </c>
      <c r="BN249" s="29" t="str">
        <f t="shared" ca="1" si="260"/>
        <v/>
      </c>
      <c r="BO249" s="29" t="e">
        <f ca="1">+_xlfn.IFNA(VLOOKUP($B249,'Resultados General'!$C$11:$CG$510,MATCH(BO$6,'Resultados General'!$C$10:$CG$10,0),0),"")</f>
        <v>#NAME?</v>
      </c>
      <c r="BP249" s="29" t="str">
        <f t="shared" ca="1" si="261"/>
        <v/>
      </c>
      <c r="BQ249" s="29" t="str">
        <f t="shared" ca="1" si="262"/>
        <v/>
      </c>
      <c r="BR249" s="29" t="e">
        <f ca="1">+_xlfn.IFNA(VLOOKUP($B249,'Resultados General'!$C$11:$CG$510,MATCH(BR$6,'Resultados General'!$C$10:$CG$10,0),0),"")</f>
        <v>#NAME?</v>
      </c>
      <c r="BS249" s="29" t="str">
        <f t="shared" ca="1" si="263"/>
        <v/>
      </c>
      <c r="BT249" s="29" t="str">
        <f t="shared" ca="1" si="264"/>
        <v/>
      </c>
      <c r="BU249" s="29" t="e">
        <f ca="1">+_xlfn.IFNA(VLOOKUP($B249,'Resultados General'!$C$11:$CG$510,MATCH(BU$6,'Resultados General'!$C$10:$CG$10,0),0),"")</f>
        <v>#NAME?</v>
      </c>
      <c r="BV249" s="29" t="str">
        <f t="shared" ca="1" si="265"/>
        <v/>
      </c>
      <c r="BW249" s="29" t="str">
        <f t="shared" ca="1" si="266"/>
        <v/>
      </c>
      <c r="BX249" s="29" t="e">
        <f ca="1">+_xlfn.IFNA(VLOOKUP($B249,'Resultados General'!$C$11:$CG$510,MATCH(BX$6,'Resultados General'!$C$10:$CG$10,0),0),"")</f>
        <v>#NAME?</v>
      </c>
      <c r="BY249" s="29" t="str">
        <f t="shared" ca="1" si="267"/>
        <v/>
      </c>
      <c r="BZ249" s="29" t="str">
        <f t="shared" ca="1" si="268"/>
        <v/>
      </c>
      <c r="CA249" s="29" t="e">
        <f ca="1">+_xlfn.IFNA(VLOOKUP($B249,'Resultados General'!$C$11:$CG$510,MATCH(CA$6,'Resultados General'!$C$10:$CG$10,0),0),"")</f>
        <v>#NAME?</v>
      </c>
      <c r="CB249" s="29" t="str">
        <f t="shared" ca="1" si="269"/>
        <v/>
      </c>
      <c r="CC249" s="29" t="str">
        <f t="shared" ca="1" si="270"/>
        <v/>
      </c>
      <c r="CD249" s="29" t="e">
        <f ca="1">+_xlfn.IFNA(VLOOKUP($B249,'Resultados General'!$C$11:$CG$510,MATCH(CD$6,'Resultados General'!$C$10:$CG$10,0),0),"")</f>
        <v>#NAME?</v>
      </c>
      <c r="CE249" s="29" t="str">
        <f t="shared" ca="1" si="271"/>
        <v/>
      </c>
      <c r="CF249" s="29" t="str">
        <f t="shared" ca="1" si="272"/>
        <v/>
      </c>
      <c r="CG249" s="29" t="e">
        <f ca="1">+_xlfn.IFNA(VLOOKUP($B249,'Resultados General'!$C$11:$CG$510,MATCH(CG$6,'Resultados General'!$C$10:$CG$10,0),0),"")</f>
        <v>#NAME?</v>
      </c>
      <c r="CH249" s="29" t="str">
        <f t="shared" ca="1" si="273"/>
        <v/>
      </c>
      <c r="CI249" s="29" t="str">
        <f t="shared" ca="1" si="274"/>
        <v/>
      </c>
      <c r="CJ249" s="29" t="e">
        <f ca="1">+_xlfn.IFNA(VLOOKUP($B249,'Resultados General'!$C$11:$CG$510,MATCH(CJ$6,'Resultados General'!$C$10:$CG$10,0),0),"")</f>
        <v>#NAME?</v>
      </c>
      <c r="CK249" s="29" t="str">
        <f t="shared" ca="1" si="275"/>
        <v/>
      </c>
      <c r="CL249" s="29" t="str">
        <f t="shared" ca="1" si="276"/>
        <v/>
      </c>
      <c r="CM249" s="29" t="e">
        <f ca="1">+_xlfn.IFNA(VLOOKUP($B249,'Resultados General'!$C$11:$CG$510,MATCH(CM$6,'Resultados General'!$C$10:$CG$10,0),0),"")</f>
        <v>#NAME?</v>
      </c>
      <c r="CN249" s="29" t="str">
        <f t="shared" ca="1" si="277"/>
        <v/>
      </c>
      <c r="CO249" s="29" t="str">
        <f t="shared" ca="1" si="278"/>
        <v/>
      </c>
      <c r="CP249" s="29" t="e">
        <f ca="1">+_xlfn.IFNA(VLOOKUP($B249,'Resultados General'!$C$11:$CG$510,MATCH(CP$6,'Resultados General'!$C$10:$CG$10,0),0),"")</f>
        <v>#NAME?</v>
      </c>
      <c r="CQ249" s="29" t="str">
        <f t="shared" ca="1" si="279"/>
        <v/>
      </c>
      <c r="CR249" s="29" t="str">
        <f t="shared" ca="1" si="280"/>
        <v/>
      </c>
      <c r="CS249" s="29" t="e">
        <f ca="1">+_xlfn.IFNA(VLOOKUP($B249,'Resultados General'!$C$11:$CG$510,MATCH(CS$6,'Resultados General'!$C$10:$CG$10,0),0),"")</f>
        <v>#NAME?</v>
      </c>
      <c r="CT249" s="29" t="str">
        <f t="shared" ca="1" si="281"/>
        <v/>
      </c>
      <c r="CU249" s="29" t="str">
        <f t="shared" ca="1" si="282"/>
        <v/>
      </c>
      <c r="CV249" s="29" t="e">
        <f ca="1">+_xlfn.IFNA(VLOOKUP($B249,'Resultados General'!$C$11:$CG$510,MATCH(CV$6,'Resultados General'!$C$10:$CG$10,0),0),"")</f>
        <v>#NAME?</v>
      </c>
      <c r="CW249" s="29" t="str">
        <f t="shared" ca="1" si="283"/>
        <v/>
      </c>
      <c r="CX249" s="29" t="str">
        <f t="shared" ca="1" si="284"/>
        <v/>
      </c>
      <c r="CY249" s="29" t="e">
        <f ca="1">+_xlfn.IFNA(VLOOKUP($B249,'Resultados General'!$C$11:$CG$510,MATCH(CY$6,'Resultados General'!$C$10:$CG$10,0),0),"")</f>
        <v>#NAME?</v>
      </c>
      <c r="CZ249" s="29" t="str">
        <f t="shared" ca="1" si="285"/>
        <v/>
      </c>
      <c r="DA249" s="29" t="str">
        <f t="shared" ca="1" si="286"/>
        <v/>
      </c>
      <c r="DB249" s="29" t="e">
        <f ca="1">+_xlfn.IFNA(VLOOKUP($B249,'Resultados General'!$C$11:$CG$510,MATCH(DB$6,'Resultados General'!$C$10:$CG$10,0),0),"")</f>
        <v>#NAME?</v>
      </c>
      <c r="DC249" s="29" t="str">
        <f t="shared" ca="1" si="287"/>
        <v/>
      </c>
      <c r="DD249" s="29" t="str">
        <f t="shared" ca="1" si="288"/>
        <v/>
      </c>
      <c r="DE249" s="29" t="e">
        <f ca="1">+_xlfn.IFNA(VLOOKUP($B249,'Resultados General'!$C$11:$CG$510,MATCH(DE$6,'Resultados General'!$C$10:$CG$10,0),0),"")</f>
        <v>#NAME?</v>
      </c>
      <c r="DF249" s="29" t="str">
        <f t="shared" ca="1" si="289"/>
        <v/>
      </c>
      <c r="DG249" s="29" t="str">
        <f t="shared" ca="1" si="290"/>
        <v/>
      </c>
      <c r="DH249" s="29" t="e">
        <f ca="1">+_xlfn.IFNA(VLOOKUP($B249,'Resultados General'!$C$11:$CG$510,MATCH(DH$6,'Resultados General'!$C$10:$CG$10,0),0),"")</f>
        <v>#NAME?</v>
      </c>
      <c r="DI249" s="29" t="str">
        <f t="shared" ca="1" si="291"/>
        <v/>
      </c>
      <c r="DJ249" s="29" t="str">
        <f t="shared" ca="1" si="292"/>
        <v/>
      </c>
      <c r="DK249" s="29" t="e">
        <f ca="1">+_xlfn.IFNA(VLOOKUP($B249,'Resultados General'!$C$11:$CG$510,MATCH(DK$6,'Resultados General'!$C$10:$CG$10,0),0),"")</f>
        <v>#NAME?</v>
      </c>
      <c r="DL249" s="29" t="str">
        <f t="shared" ca="1" si="293"/>
        <v/>
      </c>
      <c r="DM249" s="29" t="str">
        <f t="shared" ca="1" si="294"/>
        <v/>
      </c>
      <c r="DN249" s="29" t="e">
        <f ca="1">+_xlfn.IFNA(VLOOKUP($B249,'Resultados General'!$C$11:$CG$510,MATCH(DN$6,'Resultados General'!$C$10:$CG$10,0),0),"")</f>
        <v>#NAME?</v>
      </c>
      <c r="DO249" s="29" t="str">
        <f t="shared" ca="1" si="295"/>
        <v/>
      </c>
      <c r="DP249" s="29" t="str">
        <f t="shared" ca="1" si="296"/>
        <v/>
      </c>
    </row>
    <row r="250" spans="2:120">
      <c r="B250" s="219" t="str">
        <f>+IF('Resultados General'!C253="","",'Resultados General'!C253)</f>
        <v/>
      </c>
      <c r="C250" s="134" t="e">
        <f ca="1">+_xlfn.IFNA(VLOOKUP('Distribución de puestos'!B250,'Resultados General'!$C$11:$J$510,8,0),"")</f>
        <v>#NAME?</v>
      </c>
      <c r="D250" s="135" t="e">
        <f ca="1">+_xlfn.IFNA(VLOOKUP(B250,'Resultados General'!$C$11:$L$510,10,0),"")</f>
        <v>#NAME?</v>
      </c>
      <c r="E250" s="26" t="s">
        <v>76</v>
      </c>
      <c r="F250" s="26" t="s">
        <v>76</v>
      </c>
      <c r="G250" s="135" t="str">
        <f t="shared" ca="1" si="297"/>
        <v/>
      </c>
      <c r="H250" s="135" t="str">
        <f t="shared" ca="1" si="298"/>
        <v/>
      </c>
      <c r="I250" s="219" t="str">
        <f t="shared" si="299"/>
        <v/>
      </c>
      <c r="J250" s="138"/>
      <c r="M250" s="29" t="e">
        <f ca="1">+_xlfn.IFNA(VLOOKUP($B250,'Resultados General'!$C$11:$CG$510,MATCH(M$6,'Resultados General'!$C$10:$CG$10,0),0),"")</f>
        <v>#NAME?</v>
      </c>
      <c r="N250" s="29" t="str">
        <f t="shared" ca="1" si="225"/>
        <v/>
      </c>
      <c r="O250" s="29" t="str">
        <f t="shared" ca="1" si="226"/>
        <v/>
      </c>
      <c r="P250" s="29" t="e">
        <f ca="1">+_xlfn.IFNA(VLOOKUP($B250,'Resultados General'!$C$11:$CG$510,MATCH(P$6,'Resultados General'!$C$10:$CG$10,0),0),"")</f>
        <v>#NAME?</v>
      </c>
      <c r="Q250" s="29" t="str">
        <f t="shared" ca="1" si="227"/>
        <v/>
      </c>
      <c r="R250" s="29" t="str">
        <f t="shared" ca="1" si="228"/>
        <v/>
      </c>
      <c r="S250" s="29" t="e">
        <f ca="1">+_xlfn.IFNA(VLOOKUP($B250,'Resultados General'!$C$11:$CG$510,MATCH(S$6,'Resultados General'!$C$10:$CG$10,0),0),"")</f>
        <v>#NAME?</v>
      </c>
      <c r="T250" s="29" t="str">
        <f t="shared" ca="1" si="229"/>
        <v/>
      </c>
      <c r="U250" s="29" t="str">
        <f t="shared" ca="1" si="230"/>
        <v/>
      </c>
      <c r="V250" s="29" t="e">
        <f ca="1">+_xlfn.IFNA(VLOOKUP($B250,'Resultados General'!$C$11:$CG$510,MATCH(V$6,'Resultados General'!$C$10:$CG$10,0),0),"")</f>
        <v>#NAME?</v>
      </c>
      <c r="W250" s="29" t="str">
        <f t="shared" ca="1" si="231"/>
        <v/>
      </c>
      <c r="X250" s="29" t="str">
        <f t="shared" ca="1" si="232"/>
        <v/>
      </c>
      <c r="Y250" s="29" t="e">
        <f ca="1">+_xlfn.IFNA(VLOOKUP($B250,'Resultados General'!$C$11:$CG$510,MATCH(Y$6,'Resultados General'!$C$10:$CG$10,0),0),"")</f>
        <v>#NAME?</v>
      </c>
      <c r="Z250" s="29" t="str">
        <f t="shared" ca="1" si="233"/>
        <v/>
      </c>
      <c r="AA250" s="29" t="str">
        <f t="shared" ca="1" si="234"/>
        <v/>
      </c>
      <c r="AB250" s="29" t="e">
        <f ca="1">+_xlfn.IFNA(VLOOKUP($B250,'Resultados General'!$C$11:$CG$510,MATCH(AB$6,'Resultados General'!$C$10:$CG$10,0),0),"")</f>
        <v>#NAME?</v>
      </c>
      <c r="AC250" s="29" t="str">
        <f t="shared" ca="1" si="235"/>
        <v/>
      </c>
      <c r="AD250" s="29" t="str">
        <f t="shared" ca="1" si="236"/>
        <v/>
      </c>
      <c r="AE250" s="29" t="e">
        <f ca="1">+_xlfn.IFNA(VLOOKUP($B250,'Resultados General'!$C$11:$CG$510,MATCH(AE$6,'Resultados General'!$C$10:$CG$10,0),0),"")</f>
        <v>#NAME?</v>
      </c>
      <c r="AF250" s="29" t="str">
        <f t="shared" ca="1" si="237"/>
        <v/>
      </c>
      <c r="AG250" s="29" t="str">
        <f t="shared" ca="1" si="238"/>
        <v/>
      </c>
      <c r="AH250" s="29" t="e">
        <f ca="1">+_xlfn.IFNA(VLOOKUP($B250,'Resultados General'!$C$11:$CG$510,MATCH(AH$6,'Resultados General'!$C$10:$CG$10,0),0),"")</f>
        <v>#NAME?</v>
      </c>
      <c r="AI250" s="29" t="str">
        <f t="shared" ca="1" si="239"/>
        <v/>
      </c>
      <c r="AJ250" s="29" t="str">
        <f t="shared" ca="1" si="240"/>
        <v/>
      </c>
      <c r="AK250" s="29" t="e">
        <f ca="1">+_xlfn.IFNA(VLOOKUP($B250,'Resultados General'!$C$11:$CG$510,MATCH(AK$6,'Resultados General'!$C$10:$CG$10,0),0),"")</f>
        <v>#NAME?</v>
      </c>
      <c r="AL250" s="29" t="str">
        <f t="shared" ca="1" si="241"/>
        <v/>
      </c>
      <c r="AM250" s="29" t="str">
        <f t="shared" ca="1" si="242"/>
        <v/>
      </c>
      <c r="AN250" s="29" t="e">
        <f ca="1">+_xlfn.IFNA(VLOOKUP($B250,'Resultados General'!$C$11:$CG$510,MATCH(AN$6,'Resultados General'!$C$10:$CG$10,0),0),"")</f>
        <v>#NAME?</v>
      </c>
      <c r="AO250" s="29" t="str">
        <f t="shared" ca="1" si="243"/>
        <v/>
      </c>
      <c r="AP250" s="29" t="str">
        <f t="shared" ca="1" si="244"/>
        <v/>
      </c>
      <c r="AQ250" s="29" t="e">
        <f ca="1">+_xlfn.IFNA(VLOOKUP($B250,'Resultados General'!$C$11:$CG$510,MATCH(AQ$6,'Resultados General'!$C$10:$CG$10,0),0),"")</f>
        <v>#NAME?</v>
      </c>
      <c r="AR250" s="29" t="str">
        <f t="shared" ca="1" si="245"/>
        <v/>
      </c>
      <c r="AS250" s="29" t="str">
        <f t="shared" ca="1" si="246"/>
        <v/>
      </c>
      <c r="AT250" s="29" t="e">
        <f ca="1">+_xlfn.IFNA(VLOOKUP($B250,'Resultados General'!$C$11:$CG$510,MATCH(AT$6,'Resultados General'!$C$10:$CG$10,0),0),"")</f>
        <v>#NAME?</v>
      </c>
      <c r="AU250" s="29" t="str">
        <f t="shared" ca="1" si="247"/>
        <v/>
      </c>
      <c r="AV250" s="29" t="str">
        <f t="shared" ca="1" si="248"/>
        <v/>
      </c>
      <c r="AW250" s="29" t="e">
        <f ca="1">+_xlfn.IFNA(VLOOKUP($B250,'Resultados General'!$C$11:$CG$510,MATCH(AW$6,'Resultados General'!$C$10:$CG$10,0),0),"")</f>
        <v>#NAME?</v>
      </c>
      <c r="AX250" s="29" t="str">
        <f t="shared" ca="1" si="249"/>
        <v/>
      </c>
      <c r="AY250" s="29" t="str">
        <f t="shared" ca="1" si="250"/>
        <v/>
      </c>
      <c r="AZ250" s="29" t="e">
        <f ca="1">+_xlfn.IFNA(VLOOKUP($B250,'Resultados General'!$C$11:$CG$510,MATCH(AZ$6,'Resultados General'!$C$10:$CG$10,0),0),"")</f>
        <v>#NAME?</v>
      </c>
      <c r="BA250" s="29" t="str">
        <f t="shared" ca="1" si="251"/>
        <v/>
      </c>
      <c r="BB250" s="29" t="str">
        <f t="shared" ca="1" si="252"/>
        <v/>
      </c>
      <c r="BC250" s="29" t="e">
        <f ca="1">+_xlfn.IFNA(VLOOKUP($B250,'Resultados General'!$C$11:$CG$510,MATCH(BC$6,'Resultados General'!$C$10:$CG$10,0),0),"")</f>
        <v>#NAME?</v>
      </c>
      <c r="BD250" s="29" t="str">
        <f t="shared" ca="1" si="253"/>
        <v/>
      </c>
      <c r="BE250" s="29" t="str">
        <f t="shared" ca="1" si="254"/>
        <v/>
      </c>
      <c r="BF250" s="29" t="e">
        <f ca="1">+_xlfn.IFNA(VLOOKUP($B250,'Resultados General'!$C$11:$CG$510,MATCH(BF$6,'Resultados General'!$C$10:$CG$10,0),0),"")</f>
        <v>#NAME?</v>
      </c>
      <c r="BG250" s="29" t="str">
        <f t="shared" ca="1" si="255"/>
        <v/>
      </c>
      <c r="BH250" s="29" t="str">
        <f t="shared" ca="1" si="256"/>
        <v/>
      </c>
      <c r="BI250" s="29" t="e">
        <f ca="1">+_xlfn.IFNA(VLOOKUP($B250,'Resultados General'!$C$11:$CG$510,MATCH(BI$6,'Resultados General'!$C$10:$CG$10,0),0),"")</f>
        <v>#NAME?</v>
      </c>
      <c r="BJ250" s="29" t="str">
        <f t="shared" ca="1" si="257"/>
        <v/>
      </c>
      <c r="BK250" s="29" t="str">
        <f t="shared" ca="1" si="258"/>
        <v/>
      </c>
      <c r="BL250" s="29" t="e">
        <f ca="1">+_xlfn.IFNA(VLOOKUP($B250,'Resultados General'!$C$11:$CG$510,MATCH(BL$6,'Resultados General'!$C$10:$CG$10,0),0),"")</f>
        <v>#NAME?</v>
      </c>
      <c r="BM250" s="29" t="str">
        <f t="shared" ca="1" si="259"/>
        <v/>
      </c>
      <c r="BN250" s="29" t="str">
        <f t="shared" ca="1" si="260"/>
        <v/>
      </c>
      <c r="BO250" s="29" t="e">
        <f ca="1">+_xlfn.IFNA(VLOOKUP($B250,'Resultados General'!$C$11:$CG$510,MATCH(BO$6,'Resultados General'!$C$10:$CG$10,0),0),"")</f>
        <v>#NAME?</v>
      </c>
      <c r="BP250" s="29" t="str">
        <f t="shared" ca="1" si="261"/>
        <v/>
      </c>
      <c r="BQ250" s="29" t="str">
        <f t="shared" ca="1" si="262"/>
        <v/>
      </c>
      <c r="BR250" s="29" t="e">
        <f ca="1">+_xlfn.IFNA(VLOOKUP($B250,'Resultados General'!$C$11:$CG$510,MATCH(BR$6,'Resultados General'!$C$10:$CG$10,0),0),"")</f>
        <v>#NAME?</v>
      </c>
      <c r="BS250" s="29" t="str">
        <f t="shared" ca="1" si="263"/>
        <v/>
      </c>
      <c r="BT250" s="29" t="str">
        <f t="shared" ca="1" si="264"/>
        <v/>
      </c>
      <c r="BU250" s="29" t="e">
        <f ca="1">+_xlfn.IFNA(VLOOKUP($B250,'Resultados General'!$C$11:$CG$510,MATCH(BU$6,'Resultados General'!$C$10:$CG$10,0),0),"")</f>
        <v>#NAME?</v>
      </c>
      <c r="BV250" s="29" t="str">
        <f t="shared" ca="1" si="265"/>
        <v/>
      </c>
      <c r="BW250" s="29" t="str">
        <f t="shared" ca="1" si="266"/>
        <v/>
      </c>
      <c r="BX250" s="29" t="e">
        <f ca="1">+_xlfn.IFNA(VLOOKUP($B250,'Resultados General'!$C$11:$CG$510,MATCH(BX$6,'Resultados General'!$C$10:$CG$10,0),0),"")</f>
        <v>#NAME?</v>
      </c>
      <c r="BY250" s="29" t="str">
        <f t="shared" ca="1" si="267"/>
        <v/>
      </c>
      <c r="BZ250" s="29" t="str">
        <f t="shared" ca="1" si="268"/>
        <v/>
      </c>
      <c r="CA250" s="29" t="e">
        <f ca="1">+_xlfn.IFNA(VLOOKUP($B250,'Resultados General'!$C$11:$CG$510,MATCH(CA$6,'Resultados General'!$C$10:$CG$10,0),0),"")</f>
        <v>#NAME?</v>
      </c>
      <c r="CB250" s="29" t="str">
        <f t="shared" ca="1" si="269"/>
        <v/>
      </c>
      <c r="CC250" s="29" t="str">
        <f t="shared" ca="1" si="270"/>
        <v/>
      </c>
      <c r="CD250" s="29" t="e">
        <f ca="1">+_xlfn.IFNA(VLOOKUP($B250,'Resultados General'!$C$11:$CG$510,MATCH(CD$6,'Resultados General'!$C$10:$CG$10,0),0),"")</f>
        <v>#NAME?</v>
      </c>
      <c r="CE250" s="29" t="str">
        <f t="shared" ca="1" si="271"/>
        <v/>
      </c>
      <c r="CF250" s="29" t="str">
        <f t="shared" ca="1" si="272"/>
        <v/>
      </c>
      <c r="CG250" s="29" t="e">
        <f ca="1">+_xlfn.IFNA(VLOOKUP($B250,'Resultados General'!$C$11:$CG$510,MATCH(CG$6,'Resultados General'!$C$10:$CG$10,0),0),"")</f>
        <v>#NAME?</v>
      </c>
      <c r="CH250" s="29" t="str">
        <f t="shared" ca="1" si="273"/>
        <v/>
      </c>
      <c r="CI250" s="29" t="str">
        <f t="shared" ca="1" si="274"/>
        <v/>
      </c>
      <c r="CJ250" s="29" t="e">
        <f ca="1">+_xlfn.IFNA(VLOOKUP($B250,'Resultados General'!$C$11:$CG$510,MATCH(CJ$6,'Resultados General'!$C$10:$CG$10,0),0),"")</f>
        <v>#NAME?</v>
      </c>
      <c r="CK250" s="29" t="str">
        <f t="shared" ca="1" si="275"/>
        <v/>
      </c>
      <c r="CL250" s="29" t="str">
        <f t="shared" ca="1" si="276"/>
        <v/>
      </c>
      <c r="CM250" s="29" t="e">
        <f ca="1">+_xlfn.IFNA(VLOOKUP($B250,'Resultados General'!$C$11:$CG$510,MATCH(CM$6,'Resultados General'!$C$10:$CG$10,0),0),"")</f>
        <v>#NAME?</v>
      </c>
      <c r="CN250" s="29" t="str">
        <f t="shared" ca="1" si="277"/>
        <v/>
      </c>
      <c r="CO250" s="29" t="str">
        <f t="shared" ca="1" si="278"/>
        <v/>
      </c>
      <c r="CP250" s="29" t="e">
        <f ca="1">+_xlfn.IFNA(VLOOKUP($B250,'Resultados General'!$C$11:$CG$510,MATCH(CP$6,'Resultados General'!$C$10:$CG$10,0),0),"")</f>
        <v>#NAME?</v>
      </c>
      <c r="CQ250" s="29" t="str">
        <f t="shared" ca="1" si="279"/>
        <v/>
      </c>
      <c r="CR250" s="29" t="str">
        <f t="shared" ca="1" si="280"/>
        <v/>
      </c>
      <c r="CS250" s="29" t="e">
        <f ca="1">+_xlfn.IFNA(VLOOKUP($B250,'Resultados General'!$C$11:$CG$510,MATCH(CS$6,'Resultados General'!$C$10:$CG$10,0),0),"")</f>
        <v>#NAME?</v>
      </c>
      <c r="CT250" s="29" t="str">
        <f t="shared" ca="1" si="281"/>
        <v/>
      </c>
      <c r="CU250" s="29" t="str">
        <f t="shared" ca="1" si="282"/>
        <v/>
      </c>
      <c r="CV250" s="29" t="e">
        <f ca="1">+_xlfn.IFNA(VLOOKUP($B250,'Resultados General'!$C$11:$CG$510,MATCH(CV$6,'Resultados General'!$C$10:$CG$10,0),0),"")</f>
        <v>#NAME?</v>
      </c>
      <c r="CW250" s="29" t="str">
        <f t="shared" ca="1" si="283"/>
        <v/>
      </c>
      <c r="CX250" s="29" t="str">
        <f t="shared" ca="1" si="284"/>
        <v/>
      </c>
      <c r="CY250" s="29" t="e">
        <f ca="1">+_xlfn.IFNA(VLOOKUP($B250,'Resultados General'!$C$11:$CG$510,MATCH(CY$6,'Resultados General'!$C$10:$CG$10,0),0),"")</f>
        <v>#NAME?</v>
      </c>
      <c r="CZ250" s="29" t="str">
        <f t="shared" ca="1" si="285"/>
        <v/>
      </c>
      <c r="DA250" s="29" t="str">
        <f t="shared" ca="1" si="286"/>
        <v/>
      </c>
      <c r="DB250" s="29" t="e">
        <f ca="1">+_xlfn.IFNA(VLOOKUP($B250,'Resultados General'!$C$11:$CG$510,MATCH(DB$6,'Resultados General'!$C$10:$CG$10,0),0),"")</f>
        <v>#NAME?</v>
      </c>
      <c r="DC250" s="29" t="str">
        <f t="shared" ca="1" si="287"/>
        <v/>
      </c>
      <c r="DD250" s="29" t="str">
        <f t="shared" ca="1" si="288"/>
        <v/>
      </c>
      <c r="DE250" s="29" t="e">
        <f ca="1">+_xlfn.IFNA(VLOOKUP($B250,'Resultados General'!$C$11:$CG$510,MATCH(DE$6,'Resultados General'!$C$10:$CG$10,0),0),"")</f>
        <v>#NAME?</v>
      </c>
      <c r="DF250" s="29" t="str">
        <f t="shared" ca="1" si="289"/>
        <v/>
      </c>
      <c r="DG250" s="29" t="str">
        <f t="shared" ca="1" si="290"/>
        <v/>
      </c>
      <c r="DH250" s="29" t="e">
        <f ca="1">+_xlfn.IFNA(VLOOKUP($B250,'Resultados General'!$C$11:$CG$510,MATCH(DH$6,'Resultados General'!$C$10:$CG$10,0),0),"")</f>
        <v>#NAME?</v>
      </c>
      <c r="DI250" s="29" t="str">
        <f t="shared" ca="1" si="291"/>
        <v/>
      </c>
      <c r="DJ250" s="29" t="str">
        <f t="shared" ca="1" si="292"/>
        <v/>
      </c>
      <c r="DK250" s="29" t="e">
        <f ca="1">+_xlfn.IFNA(VLOOKUP($B250,'Resultados General'!$C$11:$CG$510,MATCH(DK$6,'Resultados General'!$C$10:$CG$10,0),0),"")</f>
        <v>#NAME?</v>
      </c>
      <c r="DL250" s="29" t="str">
        <f t="shared" ca="1" si="293"/>
        <v/>
      </c>
      <c r="DM250" s="29" t="str">
        <f t="shared" ca="1" si="294"/>
        <v/>
      </c>
      <c r="DN250" s="29" t="e">
        <f ca="1">+_xlfn.IFNA(VLOOKUP($B250,'Resultados General'!$C$11:$CG$510,MATCH(DN$6,'Resultados General'!$C$10:$CG$10,0),0),"")</f>
        <v>#NAME?</v>
      </c>
      <c r="DO250" s="29" t="str">
        <f t="shared" ca="1" si="295"/>
        <v/>
      </c>
      <c r="DP250" s="29" t="str">
        <f t="shared" ca="1" si="296"/>
        <v/>
      </c>
    </row>
    <row r="251" spans="2:120">
      <c r="B251" s="219" t="str">
        <f>+IF('Resultados General'!C254="","",'Resultados General'!C254)</f>
        <v/>
      </c>
      <c r="C251" s="134" t="e">
        <f ca="1">+_xlfn.IFNA(VLOOKUP('Distribución de puestos'!B251,'Resultados General'!$C$11:$J$510,8,0),"")</f>
        <v>#NAME?</v>
      </c>
      <c r="D251" s="135" t="e">
        <f ca="1">+_xlfn.IFNA(VLOOKUP(B251,'Resultados General'!$C$11:$L$510,10,0),"")</f>
        <v>#NAME?</v>
      </c>
      <c r="E251" s="26" t="s">
        <v>76</v>
      </c>
      <c r="F251" s="26" t="s">
        <v>76</v>
      </c>
      <c r="G251" s="135" t="str">
        <f t="shared" ca="1" si="297"/>
        <v/>
      </c>
      <c r="H251" s="135" t="str">
        <f t="shared" ca="1" si="298"/>
        <v/>
      </c>
      <c r="I251" s="219" t="str">
        <f t="shared" si="299"/>
        <v/>
      </c>
      <c r="J251" s="138"/>
      <c r="M251" s="29" t="e">
        <f ca="1">+_xlfn.IFNA(VLOOKUP($B251,'Resultados General'!$C$11:$CG$510,MATCH(M$6,'Resultados General'!$C$10:$CG$10,0),0),"")</f>
        <v>#NAME?</v>
      </c>
      <c r="N251" s="29" t="str">
        <f t="shared" ca="1" si="225"/>
        <v/>
      </c>
      <c r="O251" s="29" t="str">
        <f t="shared" ca="1" si="226"/>
        <v/>
      </c>
      <c r="P251" s="29" t="e">
        <f ca="1">+_xlfn.IFNA(VLOOKUP($B251,'Resultados General'!$C$11:$CG$510,MATCH(P$6,'Resultados General'!$C$10:$CG$10,0),0),"")</f>
        <v>#NAME?</v>
      </c>
      <c r="Q251" s="29" t="str">
        <f t="shared" ca="1" si="227"/>
        <v/>
      </c>
      <c r="R251" s="29" t="str">
        <f t="shared" ca="1" si="228"/>
        <v/>
      </c>
      <c r="S251" s="29" t="e">
        <f ca="1">+_xlfn.IFNA(VLOOKUP($B251,'Resultados General'!$C$11:$CG$510,MATCH(S$6,'Resultados General'!$C$10:$CG$10,0),0),"")</f>
        <v>#NAME?</v>
      </c>
      <c r="T251" s="29" t="str">
        <f t="shared" ca="1" si="229"/>
        <v/>
      </c>
      <c r="U251" s="29" t="str">
        <f t="shared" ca="1" si="230"/>
        <v/>
      </c>
      <c r="V251" s="29" t="e">
        <f ca="1">+_xlfn.IFNA(VLOOKUP($B251,'Resultados General'!$C$11:$CG$510,MATCH(V$6,'Resultados General'!$C$10:$CG$10,0),0),"")</f>
        <v>#NAME?</v>
      </c>
      <c r="W251" s="29" t="str">
        <f t="shared" ca="1" si="231"/>
        <v/>
      </c>
      <c r="X251" s="29" t="str">
        <f t="shared" ca="1" si="232"/>
        <v/>
      </c>
      <c r="Y251" s="29" t="e">
        <f ca="1">+_xlfn.IFNA(VLOOKUP($B251,'Resultados General'!$C$11:$CG$510,MATCH(Y$6,'Resultados General'!$C$10:$CG$10,0),0),"")</f>
        <v>#NAME?</v>
      </c>
      <c r="Z251" s="29" t="str">
        <f t="shared" ca="1" si="233"/>
        <v/>
      </c>
      <c r="AA251" s="29" t="str">
        <f t="shared" ca="1" si="234"/>
        <v/>
      </c>
      <c r="AB251" s="29" t="e">
        <f ca="1">+_xlfn.IFNA(VLOOKUP($B251,'Resultados General'!$C$11:$CG$510,MATCH(AB$6,'Resultados General'!$C$10:$CG$10,0),0),"")</f>
        <v>#NAME?</v>
      </c>
      <c r="AC251" s="29" t="str">
        <f t="shared" ca="1" si="235"/>
        <v/>
      </c>
      <c r="AD251" s="29" t="str">
        <f t="shared" ca="1" si="236"/>
        <v/>
      </c>
      <c r="AE251" s="29" t="e">
        <f ca="1">+_xlfn.IFNA(VLOOKUP($B251,'Resultados General'!$C$11:$CG$510,MATCH(AE$6,'Resultados General'!$C$10:$CG$10,0),0),"")</f>
        <v>#NAME?</v>
      </c>
      <c r="AF251" s="29" t="str">
        <f t="shared" ca="1" si="237"/>
        <v/>
      </c>
      <c r="AG251" s="29" t="str">
        <f t="shared" ca="1" si="238"/>
        <v/>
      </c>
      <c r="AH251" s="29" t="e">
        <f ca="1">+_xlfn.IFNA(VLOOKUP($B251,'Resultados General'!$C$11:$CG$510,MATCH(AH$6,'Resultados General'!$C$10:$CG$10,0),0),"")</f>
        <v>#NAME?</v>
      </c>
      <c r="AI251" s="29" t="str">
        <f t="shared" ca="1" si="239"/>
        <v/>
      </c>
      <c r="AJ251" s="29" t="str">
        <f t="shared" ca="1" si="240"/>
        <v/>
      </c>
      <c r="AK251" s="29" t="e">
        <f ca="1">+_xlfn.IFNA(VLOOKUP($B251,'Resultados General'!$C$11:$CG$510,MATCH(AK$6,'Resultados General'!$C$10:$CG$10,0),0),"")</f>
        <v>#NAME?</v>
      </c>
      <c r="AL251" s="29" t="str">
        <f t="shared" ca="1" si="241"/>
        <v/>
      </c>
      <c r="AM251" s="29" t="str">
        <f t="shared" ca="1" si="242"/>
        <v/>
      </c>
      <c r="AN251" s="29" t="e">
        <f ca="1">+_xlfn.IFNA(VLOOKUP($B251,'Resultados General'!$C$11:$CG$510,MATCH(AN$6,'Resultados General'!$C$10:$CG$10,0),0),"")</f>
        <v>#NAME?</v>
      </c>
      <c r="AO251" s="29" t="str">
        <f t="shared" ca="1" si="243"/>
        <v/>
      </c>
      <c r="AP251" s="29" t="str">
        <f t="shared" ca="1" si="244"/>
        <v/>
      </c>
      <c r="AQ251" s="29" t="e">
        <f ca="1">+_xlfn.IFNA(VLOOKUP($B251,'Resultados General'!$C$11:$CG$510,MATCH(AQ$6,'Resultados General'!$C$10:$CG$10,0),0),"")</f>
        <v>#NAME?</v>
      </c>
      <c r="AR251" s="29" t="str">
        <f t="shared" ca="1" si="245"/>
        <v/>
      </c>
      <c r="AS251" s="29" t="str">
        <f t="shared" ca="1" si="246"/>
        <v/>
      </c>
      <c r="AT251" s="29" t="e">
        <f ca="1">+_xlfn.IFNA(VLOOKUP($B251,'Resultados General'!$C$11:$CG$510,MATCH(AT$6,'Resultados General'!$C$10:$CG$10,0),0),"")</f>
        <v>#NAME?</v>
      </c>
      <c r="AU251" s="29" t="str">
        <f t="shared" ca="1" si="247"/>
        <v/>
      </c>
      <c r="AV251" s="29" t="str">
        <f t="shared" ca="1" si="248"/>
        <v/>
      </c>
      <c r="AW251" s="29" t="e">
        <f ca="1">+_xlfn.IFNA(VLOOKUP($B251,'Resultados General'!$C$11:$CG$510,MATCH(AW$6,'Resultados General'!$C$10:$CG$10,0),0),"")</f>
        <v>#NAME?</v>
      </c>
      <c r="AX251" s="29" t="str">
        <f t="shared" ca="1" si="249"/>
        <v/>
      </c>
      <c r="AY251" s="29" t="str">
        <f t="shared" ca="1" si="250"/>
        <v/>
      </c>
      <c r="AZ251" s="29" t="e">
        <f ca="1">+_xlfn.IFNA(VLOOKUP($B251,'Resultados General'!$C$11:$CG$510,MATCH(AZ$6,'Resultados General'!$C$10:$CG$10,0),0),"")</f>
        <v>#NAME?</v>
      </c>
      <c r="BA251" s="29" t="str">
        <f t="shared" ca="1" si="251"/>
        <v/>
      </c>
      <c r="BB251" s="29" t="str">
        <f t="shared" ca="1" si="252"/>
        <v/>
      </c>
      <c r="BC251" s="29" t="e">
        <f ca="1">+_xlfn.IFNA(VLOOKUP($B251,'Resultados General'!$C$11:$CG$510,MATCH(BC$6,'Resultados General'!$C$10:$CG$10,0),0),"")</f>
        <v>#NAME?</v>
      </c>
      <c r="BD251" s="29" t="str">
        <f t="shared" ca="1" si="253"/>
        <v/>
      </c>
      <c r="BE251" s="29" t="str">
        <f t="shared" ca="1" si="254"/>
        <v/>
      </c>
      <c r="BF251" s="29" t="e">
        <f ca="1">+_xlfn.IFNA(VLOOKUP($B251,'Resultados General'!$C$11:$CG$510,MATCH(BF$6,'Resultados General'!$C$10:$CG$10,0),0),"")</f>
        <v>#NAME?</v>
      </c>
      <c r="BG251" s="29" t="str">
        <f t="shared" ca="1" si="255"/>
        <v/>
      </c>
      <c r="BH251" s="29" t="str">
        <f t="shared" ca="1" si="256"/>
        <v/>
      </c>
      <c r="BI251" s="29" t="e">
        <f ca="1">+_xlfn.IFNA(VLOOKUP($B251,'Resultados General'!$C$11:$CG$510,MATCH(BI$6,'Resultados General'!$C$10:$CG$10,0),0),"")</f>
        <v>#NAME?</v>
      </c>
      <c r="BJ251" s="29" t="str">
        <f t="shared" ca="1" si="257"/>
        <v/>
      </c>
      <c r="BK251" s="29" t="str">
        <f t="shared" ca="1" si="258"/>
        <v/>
      </c>
      <c r="BL251" s="29" t="e">
        <f ca="1">+_xlfn.IFNA(VLOOKUP($B251,'Resultados General'!$C$11:$CG$510,MATCH(BL$6,'Resultados General'!$C$10:$CG$10,0),0),"")</f>
        <v>#NAME?</v>
      </c>
      <c r="BM251" s="29" t="str">
        <f t="shared" ca="1" si="259"/>
        <v/>
      </c>
      <c r="BN251" s="29" t="str">
        <f t="shared" ca="1" si="260"/>
        <v/>
      </c>
      <c r="BO251" s="29" t="e">
        <f ca="1">+_xlfn.IFNA(VLOOKUP($B251,'Resultados General'!$C$11:$CG$510,MATCH(BO$6,'Resultados General'!$C$10:$CG$10,0),0),"")</f>
        <v>#NAME?</v>
      </c>
      <c r="BP251" s="29" t="str">
        <f t="shared" ca="1" si="261"/>
        <v/>
      </c>
      <c r="BQ251" s="29" t="str">
        <f t="shared" ca="1" si="262"/>
        <v/>
      </c>
      <c r="BR251" s="29" t="e">
        <f ca="1">+_xlfn.IFNA(VLOOKUP($B251,'Resultados General'!$C$11:$CG$510,MATCH(BR$6,'Resultados General'!$C$10:$CG$10,0),0),"")</f>
        <v>#NAME?</v>
      </c>
      <c r="BS251" s="29" t="str">
        <f t="shared" ca="1" si="263"/>
        <v/>
      </c>
      <c r="BT251" s="29" t="str">
        <f t="shared" ca="1" si="264"/>
        <v/>
      </c>
      <c r="BU251" s="29" t="e">
        <f ca="1">+_xlfn.IFNA(VLOOKUP($B251,'Resultados General'!$C$11:$CG$510,MATCH(BU$6,'Resultados General'!$C$10:$CG$10,0),0),"")</f>
        <v>#NAME?</v>
      </c>
      <c r="BV251" s="29" t="str">
        <f t="shared" ca="1" si="265"/>
        <v/>
      </c>
      <c r="BW251" s="29" t="str">
        <f t="shared" ca="1" si="266"/>
        <v/>
      </c>
      <c r="BX251" s="29" t="e">
        <f ca="1">+_xlfn.IFNA(VLOOKUP($B251,'Resultados General'!$C$11:$CG$510,MATCH(BX$6,'Resultados General'!$C$10:$CG$10,0),0),"")</f>
        <v>#NAME?</v>
      </c>
      <c r="BY251" s="29" t="str">
        <f t="shared" ca="1" si="267"/>
        <v/>
      </c>
      <c r="BZ251" s="29" t="str">
        <f t="shared" ca="1" si="268"/>
        <v/>
      </c>
      <c r="CA251" s="29" t="e">
        <f ca="1">+_xlfn.IFNA(VLOOKUP($B251,'Resultados General'!$C$11:$CG$510,MATCH(CA$6,'Resultados General'!$C$10:$CG$10,0),0),"")</f>
        <v>#NAME?</v>
      </c>
      <c r="CB251" s="29" t="str">
        <f t="shared" ca="1" si="269"/>
        <v/>
      </c>
      <c r="CC251" s="29" t="str">
        <f t="shared" ca="1" si="270"/>
        <v/>
      </c>
      <c r="CD251" s="29" t="e">
        <f ca="1">+_xlfn.IFNA(VLOOKUP($B251,'Resultados General'!$C$11:$CG$510,MATCH(CD$6,'Resultados General'!$C$10:$CG$10,0),0),"")</f>
        <v>#NAME?</v>
      </c>
      <c r="CE251" s="29" t="str">
        <f t="shared" ca="1" si="271"/>
        <v/>
      </c>
      <c r="CF251" s="29" t="str">
        <f t="shared" ca="1" si="272"/>
        <v/>
      </c>
      <c r="CG251" s="29" t="e">
        <f ca="1">+_xlfn.IFNA(VLOOKUP($B251,'Resultados General'!$C$11:$CG$510,MATCH(CG$6,'Resultados General'!$C$10:$CG$10,0),0),"")</f>
        <v>#NAME?</v>
      </c>
      <c r="CH251" s="29" t="str">
        <f t="shared" ca="1" si="273"/>
        <v/>
      </c>
      <c r="CI251" s="29" t="str">
        <f t="shared" ca="1" si="274"/>
        <v/>
      </c>
      <c r="CJ251" s="29" t="e">
        <f ca="1">+_xlfn.IFNA(VLOOKUP($B251,'Resultados General'!$C$11:$CG$510,MATCH(CJ$6,'Resultados General'!$C$10:$CG$10,0),0),"")</f>
        <v>#NAME?</v>
      </c>
      <c r="CK251" s="29" t="str">
        <f t="shared" ca="1" si="275"/>
        <v/>
      </c>
      <c r="CL251" s="29" t="str">
        <f t="shared" ca="1" si="276"/>
        <v/>
      </c>
      <c r="CM251" s="29" t="e">
        <f ca="1">+_xlfn.IFNA(VLOOKUP($B251,'Resultados General'!$C$11:$CG$510,MATCH(CM$6,'Resultados General'!$C$10:$CG$10,0),0),"")</f>
        <v>#NAME?</v>
      </c>
      <c r="CN251" s="29" t="str">
        <f t="shared" ca="1" si="277"/>
        <v/>
      </c>
      <c r="CO251" s="29" t="str">
        <f t="shared" ca="1" si="278"/>
        <v/>
      </c>
      <c r="CP251" s="29" t="e">
        <f ca="1">+_xlfn.IFNA(VLOOKUP($B251,'Resultados General'!$C$11:$CG$510,MATCH(CP$6,'Resultados General'!$C$10:$CG$10,0),0),"")</f>
        <v>#NAME?</v>
      </c>
      <c r="CQ251" s="29" t="str">
        <f t="shared" ca="1" si="279"/>
        <v/>
      </c>
      <c r="CR251" s="29" t="str">
        <f t="shared" ca="1" si="280"/>
        <v/>
      </c>
      <c r="CS251" s="29" t="e">
        <f ca="1">+_xlfn.IFNA(VLOOKUP($B251,'Resultados General'!$C$11:$CG$510,MATCH(CS$6,'Resultados General'!$C$10:$CG$10,0),0),"")</f>
        <v>#NAME?</v>
      </c>
      <c r="CT251" s="29" t="str">
        <f t="shared" ca="1" si="281"/>
        <v/>
      </c>
      <c r="CU251" s="29" t="str">
        <f t="shared" ca="1" si="282"/>
        <v/>
      </c>
      <c r="CV251" s="29" t="e">
        <f ca="1">+_xlfn.IFNA(VLOOKUP($B251,'Resultados General'!$C$11:$CG$510,MATCH(CV$6,'Resultados General'!$C$10:$CG$10,0),0),"")</f>
        <v>#NAME?</v>
      </c>
      <c r="CW251" s="29" t="str">
        <f t="shared" ca="1" si="283"/>
        <v/>
      </c>
      <c r="CX251" s="29" t="str">
        <f t="shared" ca="1" si="284"/>
        <v/>
      </c>
      <c r="CY251" s="29" t="e">
        <f ca="1">+_xlfn.IFNA(VLOOKUP($B251,'Resultados General'!$C$11:$CG$510,MATCH(CY$6,'Resultados General'!$C$10:$CG$10,0),0),"")</f>
        <v>#NAME?</v>
      </c>
      <c r="CZ251" s="29" t="str">
        <f t="shared" ca="1" si="285"/>
        <v/>
      </c>
      <c r="DA251" s="29" t="str">
        <f t="shared" ca="1" si="286"/>
        <v/>
      </c>
      <c r="DB251" s="29" t="e">
        <f ca="1">+_xlfn.IFNA(VLOOKUP($B251,'Resultados General'!$C$11:$CG$510,MATCH(DB$6,'Resultados General'!$C$10:$CG$10,0),0),"")</f>
        <v>#NAME?</v>
      </c>
      <c r="DC251" s="29" t="str">
        <f t="shared" ca="1" si="287"/>
        <v/>
      </c>
      <c r="DD251" s="29" t="str">
        <f t="shared" ca="1" si="288"/>
        <v/>
      </c>
      <c r="DE251" s="29" t="e">
        <f ca="1">+_xlfn.IFNA(VLOOKUP($B251,'Resultados General'!$C$11:$CG$510,MATCH(DE$6,'Resultados General'!$C$10:$CG$10,0),0),"")</f>
        <v>#NAME?</v>
      </c>
      <c r="DF251" s="29" t="str">
        <f t="shared" ca="1" si="289"/>
        <v/>
      </c>
      <c r="DG251" s="29" t="str">
        <f t="shared" ca="1" si="290"/>
        <v/>
      </c>
      <c r="DH251" s="29" t="e">
        <f ca="1">+_xlfn.IFNA(VLOOKUP($B251,'Resultados General'!$C$11:$CG$510,MATCH(DH$6,'Resultados General'!$C$10:$CG$10,0),0),"")</f>
        <v>#NAME?</v>
      </c>
      <c r="DI251" s="29" t="str">
        <f t="shared" ca="1" si="291"/>
        <v/>
      </c>
      <c r="DJ251" s="29" t="str">
        <f t="shared" ca="1" si="292"/>
        <v/>
      </c>
      <c r="DK251" s="29" t="e">
        <f ca="1">+_xlfn.IFNA(VLOOKUP($B251,'Resultados General'!$C$11:$CG$510,MATCH(DK$6,'Resultados General'!$C$10:$CG$10,0),0),"")</f>
        <v>#NAME?</v>
      </c>
      <c r="DL251" s="29" t="str">
        <f t="shared" ca="1" si="293"/>
        <v/>
      </c>
      <c r="DM251" s="29" t="str">
        <f t="shared" ca="1" si="294"/>
        <v/>
      </c>
      <c r="DN251" s="29" t="e">
        <f ca="1">+_xlfn.IFNA(VLOOKUP($B251,'Resultados General'!$C$11:$CG$510,MATCH(DN$6,'Resultados General'!$C$10:$CG$10,0),0),"")</f>
        <v>#NAME?</v>
      </c>
      <c r="DO251" s="29" t="str">
        <f t="shared" ca="1" si="295"/>
        <v/>
      </c>
      <c r="DP251" s="29" t="str">
        <f t="shared" ca="1" si="296"/>
        <v/>
      </c>
    </row>
    <row r="252" spans="2:120">
      <c r="B252" s="219" t="str">
        <f>+IF('Resultados General'!C255="","",'Resultados General'!C255)</f>
        <v/>
      </c>
      <c r="C252" s="134" t="e">
        <f ca="1">+_xlfn.IFNA(VLOOKUP('Distribución de puestos'!B252,'Resultados General'!$C$11:$J$510,8,0),"")</f>
        <v>#NAME?</v>
      </c>
      <c r="D252" s="135" t="e">
        <f ca="1">+_xlfn.IFNA(VLOOKUP(B252,'Resultados General'!$C$11:$L$510,10,0),"")</f>
        <v>#NAME?</v>
      </c>
      <c r="E252" s="26" t="s">
        <v>76</v>
      </c>
      <c r="F252" s="26" t="s">
        <v>76</v>
      </c>
      <c r="G252" s="135" t="str">
        <f t="shared" ca="1" si="297"/>
        <v/>
      </c>
      <c r="H252" s="135" t="str">
        <f t="shared" ca="1" si="298"/>
        <v/>
      </c>
      <c r="I252" s="219" t="str">
        <f t="shared" si="299"/>
        <v/>
      </c>
      <c r="J252" s="138"/>
      <c r="M252" s="29" t="e">
        <f ca="1">+_xlfn.IFNA(VLOOKUP($B252,'Resultados General'!$C$11:$CG$510,MATCH(M$6,'Resultados General'!$C$10:$CG$10,0),0),"")</f>
        <v>#NAME?</v>
      </c>
      <c r="N252" s="29" t="str">
        <f t="shared" ca="1" si="225"/>
        <v/>
      </c>
      <c r="O252" s="29" t="str">
        <f t="shared" ca="1" si="226"/>
        <v/>
      </c>
      <c r="P252" s="29" t="e">
        <f ca="1">+_xlfn.IFNA(VLOOKUP($B252,'Resultados General'!$C$11:$CG$510,MATCH(P$6,'Resultados General'!$C$10:$CG$10,0),0),"")</f>
        <v>#NAME?</v>
      </c>
      <c r="Q252" s="29" t="str">
        <f t="shared" ca="1" si="227"/>
        <v/>
      </c>
      <c r="R252" s="29" t="str">
        <f t="shared" ca="1" si="228"/>
        <v/>
      </c>
      <c r="S252" s="29" t="e">
        <f ca="1">+_xlfn.IFNA(VLOOKUP($B252,'Resultados General'!$C$11:$CG$510,MATCH(S$6,'Resultados General'!$C$10:$CG$10,0),0),"")</f>
        <v>#NAME?</v>
      </c>
      <c r="T252" s="29" t="str">
        <f t="shared" ca="1" si="229"/>
        <v/>
      </c>
      <c r="U252" s="29" t="str">
        <f t="shared" ca="1" si="230"/>
        <v/>
      </c>
      <c r="V252" s="29" t="e">
        <f ca="1">+_xlfn.IFNA(VLOOKUP($B252,'Resultados General'!$C$11:$CG$510,MATCH(V$6,'Resultados General'!$C$10:$CG$10,0),0),"")</f>
        <v>#NAME?</v>
      </c>
      <c r="W252" s="29" t="str">
        <f t="shared" ca="1" si="231"/>
        <v/>
      </c>
      <c r="X252" s="29" t="str">
        <f t="shared" ca="1" si="232"/>
        <v/>
      </c>
      <c r="Y252" s="29" t="e">
        <f ca="1">+_xlfn.IFNA(VLOOKUP($B252,'Resultados General'!$C$11:$CG$510,MATCH(Y$6,'Resultados General'!$C$10:$CG$10,0),0),"")</f>
        <v>#NAME?</v>
      </c>
      <c r="Z252" s="29" t="str">
        <f t="shared" ca="1" si="233"/>
        <v/>
      </c>
      <c r="AA252" s="29" t="str">
        <f t="shared" ca="1" si="234"/>
        <v/>
      </c>
      <c r="AB252" s="29" t="e">
        <f ca="1">+_xlfn.IFNA(VLOOKUP($B252,'Resultados General'!$C$11:$CG$510,MATCH(AB$6,'Resultados General'!$C$10:$CG$10,0),0),"")</f>
        <v>#NAME?</v>
      </c>
      <c r="AC252" s="29" t="str">
        <f t="shared" ca="1" si="235"/>
        <v/>
      </c>
      <c r="AD252" s="29" t="str">
        <f t="shared" ca="1" si="236"/>
        <v/>
      </c>
      <c r="AE252" s="29" t="e">
        <f ca="1">+_xlfn.IFNA(VLOOKUP($B252,'Resultados General'!$C$11:$CG$510,MATCH(AE$6,'Resultados General'!$C$10:$CG$10,0),0),"")</f>
        <v>#NAME?</v>
      </c>
      <c r="AF252" s="29" t="str">
        <f t="shared" ca="1" si="237"/>
        <v/>
      </c>
      <c r="AG252" s="29" t="str">
        <f t="shared" ca="1" si="238"/>
        <v/>
      </c>
      <c r="AH252" s="29" t="e">
        <f ca="1">+_xlfn.IFNA(VLOOKUP($B252,'Resultados General'!$C$11:$CG$510,MATCH(AH$6,'Resultados General'!$C$10:$CG$10,0),0),"")</f>
        <v>#NAME?</v>
      </c>
      <c r="AI252" s="29" t="str">
        <f t="shared" ca="1" si="239"/>
        <v/>
      </c>
      <c r="AJ252" s="29" t="str">
        <f t="shared" ca="1" si="240"/>
        <v/>
      </c>
      <c r="AK252" s="29" t="e">
        <f ca="1">+_xlfn.IFNA(VLOOKUP($B252,'Resultados General'!$C$11:$CG$510,MATCH(AK$6,'Resultados General'!$C$10:$CG$10,0),0),"")</f>
        <v>#NAME?</v>
      </c>
      <c r="AL252" s="29" t="str">
        <f t="shared" ca="1" si="241"/>
        <v/>
      </c>
      <c r="AM252" s="29" t="str">
        <f t="shared" ca="1" si="242"/>
        <v/>
      </c>
      <c r="AN252" s="29" t="e">
        <f ca="1">+_xlfn.IFNA(VLOOKUP($B252,'Resultados General'!$C$11:$CG$510,MATCH(AN$6,'Resultados General'!$C$10:$CG$10,0),0),"")</f>
        <v>#NAME?</v>
      </c>
      <c r="AO252" s="29" t="str">
        <f t="shared" ca="1" si="243"/>
        <v/>
      </c>
      <c r="AP252" s="29" t="str">
        <f t="shared" ca="1" si="244"/>
        <v/>
      </c>
      <c r="AQ252" s="29" t="e">
        <f ca="1">+_xlfn.IFNA(VLOOKUP($B252,'Resultados General'!$C$11:$CG$510,MATCH(AQ$6,'Resultados General'!$C$10:$CG$10,0),0),"")</f>
        <v>#NAME?</v>
      </c>
      <c r="AR252" s="29" t="str">
        <f t="shared" ca="1" si="245"/>
        <v/>
      </c>
      <c r="AS252" s="29" t="str">
        <f t="shared" ca="1" si="246"/>
        <v/>
      </c>
      <c r="AT252" s="29" t="e">
        <f ca="1">+_xlfn.IFNA(VLOOKUP($B252,'Resultados General'!$C$11:$CG$510,MATCH(AT$6,'Resultados General'!$C$10:$CG$10,0),0),"")</f>
        <v>#NAME?</v>
      </c>
      <c r="AU252" s="29" t="str">
        <f t="shared" ca="1" si="247"/>
        <v/>
      </c>
      <c r="AV252" s="29" t="str">
        <f t="shared" ca="1" si="248"/>
        <v/>
      </c>
      <c r="AW252" s="29" t="e">
        <f ca="1">+_xlfn.IFNA(VLOOKUP($B252,'Resultados General'!$C$11:$CG$510,MATCH(AW$6,'Resultados General'!$C$10:$CG$10,0),0),"")</f>
        <v>#NAME?</v>
      </c>
      <c r="AX252" s="29" t="str">
        <f t="shared" ca="1" si="249"/>
        <v/>
      </c>
      <c r="AY252" s="29" t="str">
        <f t="shared" ca="1" si="250"/>
        <v/>
      </c>
      <c r="AZ252" s="29" t="e">
        <f ca="1">+_xlfn.IFNA(VLOOKUP($B252,'Resultados General'!$C$11:$CG$510,MATCH(AZ$6,'Resultados General'!$C$10:$CG$10,0),0),"")</f>
        <v>#NAME?</v>
      </c>
      <c r="BA252" s="29" t="str">
        <f t="shared" ca="1" si="251"/>
        <v/>
      </c>
      <c r="BB252" s="29" t="str">
        <f t="shared" ca="1" si="252"/>
        <v/>
      </c>
      <c r="BC252" s="29" t="e">
        <f ca="1">+_xlfn.IFNA(VLOOKUP($B252,'Resultados General'!$C$11:$CG$510,MATCH(BC$6,'Resultados General'!$C$10:$CG$10,0),0),"")</f>
        <v>#NAME?</v>
      </c>
      <c r="BD252" s="29" t="str">
        <f t="shared" ca="1" si="253"/>
        <v/>
      </c>
      <c r="BE252" s="29" t="str">
        <f t="shared" ca="1" si="254"/>
        <v/>
      </c>
      <c r="BF252" s="29" t="e">
        <f ca="1">+_xlfn.IFNA(VLOOKUP($B252,'Resultados General'!$C$11:$CG$510,MATCH(BF$6,'Resultados General'!$C$10:$CG$10,0),0),"")</f>
        <v>#NAME?</v>
      </c>
      <c r="BG252" s="29" t="str">
        <f t="shared" ca="1" si="255"/>
        <v/>
      </c>
      <c r="BH252" s="29" t="str">
        <f t="shared" ca="1" si="256"/>
        <v/>
      </c>
      <c r="BI252" s="29" t="e">
        <f ca="1">+_xlfn.IFNA(VLOOKUP($B252,'Resultados General'!$C$11:$CG$510,MATCH(BI$6,'Resultados General'!$C$10:$CG$10,0),0),"")</f>
        <v>#NAME?</v>
      </c>
      <c r="BJ252" s="29" t="str">
        <f t="shared" ca="1" si="257"/>
        <v/>
      </c>
      <c r="BK252" s="29" t="str">
        <f t="shared" ca="1" si="258"/>
        <v/>
      </c>
      <c r="BL252" s="29" t="e">
        <f ca="1">+_xlfn.IFNA(VLOOKUP($B252,'Resultados General'!$C$11:$CG$510,MATCH(BL$6,'Resultados General'!$C$10:$CG$10,0),0),"")</f>
        <v>#NAME?</v>
      </c>
      <c r="BM252" s="29" t="str">
        <f t="shared" ca="1" si="259"/>
        <v/>
      </c>
      <c r="BN252" s="29" t="str">
        <f t="shared" ca="1" si="260"/>
        <v/>
      </c>
      <c r="BO252" s="29" t="e">
        <f ca="1">+_xlfn.IFNA(VLOOKUP($B252,'Resultados General'!$C$11:$CG$510,MATCH(BO$6,'Resultados General'!$C$10:$CG$10,0),0),"")</f>
        <v>#NAME?</v>
      </c>
      <c r="BP252" s="29" t="str">
        <f t="shared" ca="1" si="261"/>
        <v/>
      </c>
      <c r="BQ252" s="29" t="str">
        <f t="shared" ca="1" si="262"/>
        <v/>
      </c>
      <c r="BR252" s="29" t="e">
        <f ca="1">+_xlfn.IFNA(VLOOKUP($B252,'Resultados General'!$C$11:$CG$510,MATCH(BR$6,'Resultados General'!$C$10:$CG$10,0),0),"")</f>
        <v>#NAME?</v>
      </c>
      <c r="BS252" s="29" t="str">
        <f t="shared" ca="1" si="263"/>
        <v/>
      </c>
      <c r="BT252" s="29" t="str">
        <f t="shared" ca="1" si="264"/>
        <v/>
      </c>
      <c r="BU252" s="29" t="e">
        <f ca="1">+_xlfn.IFNA(VLOOKUP($B252,'Resultados General'!$C$11:$CG$510,MATCH(BU$6,'Resultados General'!$C$10:$CG$10,0),0),"")</f>
        <v>#NAME?</v>
      </c>
      <c r="BV252" s="29" t="str">
        <f t="shared" ca="1" si="265"/>
        <v/>
      </c>
      <c r="BW252" s="29" t="str">
        <f t="shared" ca="1" si="266"/>
        <v/>
      </c>
      <c r="BX252" s="29" t="e">
        <f ca="1">+_xlfn.IFNA(VLOOKUP($B252,'Resultados General'!$C$11:$CG$510,MATCH(BX$6,'Resultados General'!$C$10:$CG$10,0),0),"")</f>
        <v>#NAME?</v>
      </c>
      <c r="BY252" s="29" t="str">
        <f t="shared" ca="1" si="267"/>
        <v/>
      </c>
      <c r="BZ252" s="29" t="str">
        <f t="shared" ca="1" si="268"/>
        <v/>
      </c>
      <c r="CA252" s="29" t="e">
        <f ca="1">+_xlfn.IFNA(VLOOKUP($B252,'Resultados General'!$C$11:$CG$510,MATCH(CA$6,'Resultados General'!$C$10:$CG$10,0),0),"")</f>
        <v>#NAME?</v>
      </c>
      <c r="CB252" s="29" t="str">
        <f t="shared" ca="1" si="269"/>
        <v/>
      </c>
      <c r="CC252" s="29" t="str">
        <f t="shared" ca="1" si="270"/>
        <v/>
      </c>
      <c r="CD252" s="29" t="e">
        <f ca="1">+_xlfn.IFNA(VLOOKUP($B252,'Resultados General'!$C$11:$CG$510,MATCH(CD$6,'Resultados General'!$C$10:$CG$10,0),0),"")</f>
        <v>#NAME?</v>
      </c>
      <c r="CE252" s="29" t="str">
        <f t="shared" ca="1" si="271"/>
        <v/>
      </c>
      <c r="CF252" s="29" t="str">
        <f t="shared" ca="1" si="272"/>
        <v/>
      </c>
      <c r="CG252" s="29" t="e">
        <f ca="1">+_xlfn.IFNA(VLOOKUP($B252,'Resultados General'!$C$11:$CG$510,MATCH(CG$6,'Resultados General'!$C$10:$CG$10,0),0),"")</f>
        <v>#NAME?</v>
      </c>
      <c r="CH252" s="29" t="str">
        <f t="shared" ca="1" si="273"/>
        <v/>
      </c>
      <c r="CI252" s="29" t="str">
        <f t="shared" ca="1" si="274"/>
        <v/>
      </c>
      <c r="CJ252" s="29" t="e">
        <f ca="1">+_xlfn.IFNA(VLOOKUP($B252,'Resultados General'!$C$11:$CG$510,MATCH(CJ$6,'Resultados General'!$C$10:$CG$10,0),0),"")</f>
        <v>#NAME?</v>
      </c>
      <c r="CK252" s="29" t="str">
        <f t="shared" ca="1" si="275"/>
        <v/>
      </c>
      <c r="CL252" s="29" t="str">
        <f t="shared" ca="1" si="276"/>
        <v/>
      </c>
      <c r="CM252" s="29" t="e">
        <f ca="1">+_xlfn.IFNA(VLOOKUP($B252,'Resultados General'!$C$11:$CG$510,MATCH(CM$6,'Resultados General'!$C$10:$CG$10,0),0),"")</f>
        <v>#NAME?</v>
      </c>
      <c r="CN252" s="29" t="str">
        <f t="shared" ca="1" si="277"/>
        <v/>
      </c>
      <c r="CO252" s="29" t="str">
        <f t="shared" ca="1" si="278"/>
        <v/>
      </c>
      <c r="CP252" s="29" t="e">
        <f ca="1">+_xlfn.IFNA(VLOOKUP($B252,'Resultados General'!$C$11:$CG$510,MATCH(CP$6,'Resultados General'!$C$10:$CG$10,0),0),"")</f>
        <v>#NAME?</v>
      </c>
      <c r="CQ252" s="29" t="str">
        <f t="shared" ca="1" si="279"/>
        <v/>
      </c>
      <c r="CR252" s="29" t="str">
        <f t="shared" ca="1" si="280"/>
        <v/>
      </c>
      <c r="CS252" s="29" t="e">
        <f ca="1">+_xlfn.IFNA(VLOOKUP($B252,'Resultados General'!$C$11:$CG$510,MATCH(CS$6,'Resultados General'!$C$10:$CG$10,0),0),"")</f>
        <v>#NAME?</v>
      </c>
      <c r="CT252" s="29" t="str">
        <f t="shared" ca="1" si="281"/>
        <v/>
      </c>
      <c r="CU252" s="29" t="str">
        <f t="shared" ca="1" si="282"/>
        <v/>
      </c>
      <c r="CV252" s="29" t="e">
        <f ca="1">+_xlfn.IFNA(VLOOKUP($B252,'Resultados General'!$C$11:$CG$510,MATCH(CV$6,'Resultados General'!$C$10:$CG$10,0),0),"")</f>
        <v>#NAME?</v>
      </c>
      <c r="CW252" s="29" t="str">
        <f t="shared" ca="1" si="283"/>
        <v/>
      </c>
      <c r="CX252" s="29" t="str">
        <f t="shared" ca="1" si="284"/>
        <v/>
      </c>
      <c r="CY252" s="29" t="e">
        <f ca="1">+_xlfn.IFNA(VLOOKUP($B252,'Resultados General'!$C$11:$CG$510,MATCH(CY$6,'Resultados General'!$C$10:$CG$10,0),0),"")</f>
        <v>#NAME?</v>
      </c>
      <c r="CZ252" s="29" t="str">
        <f t="shared" ca="1" si="285"/>
        <v/>
      </c>
      <c r="DA252" s="29" t="str">
        <f t="shared" ca="1" si="286"/>
        <v/>
      </c>
      <c r="DB252" s="29" t="e">
        <f ca="1">+_xlfn.IFNA(VLOOKUP($B252,'Resultados General'!$C$11:$CG$510,MATCH(DB$6,'Resultados General'!$C$10:$CG$10,0),0),"")</f>
        <v>#NAME?</v>
      </c>
      <c r="DC252" s="29" t="str">
        <f t="shared" ca="1" si="287"/>
        <v/>
      </c>
      <c r="DD252" s="29" t="str">
        <f t="shared" ca="1" si="288"/>
        <v/>
      </c>
      <c r="DE252" s="29" t="e">
        <f ca="1">+_xlfn.IFNA(VLOOKUP($B252,'Resultados General'!$C$11:$CG$510,MATCH(DE$6,'Resultados General'!$C$10:$CG$10,0),0),"")</f>
        <v>#NAME?</v>
      </c>
      <c r="DF252" s="29" t="str">
        <f t="shared" ca="1" si="289"/>
        <v/>
      </c>
      <c r="DG252" s="29" t="str">
        <f t="shared" ca="1" si="290"/>
        <v/>
      </c>
      <c r="DH252" s="29" t="e">
        <f ca="1">+_xlfn.IFNA(VLOOKUP($B252,'Resultados General'!$C$11:$CG$510,MATCH(DH$6,'Resultados General'!$C$10:$CG$10,0),0),"")</f>
        <v>#NAME?</v>
      </c>
      <c r="DI252" s="29" t="str">
        <f t="shared" ca="1" si="291"/>
        <v/>
      </c>
      <c r="DJ252" s="29" t="str">
        <f t="shared" ca="1" si="292"/>
        <v/>
      </c>
      <c r="DK252" s="29" t="e">
        <f ca="1">+_xlfn.IFNA(VLOOKUP($B252,'Resultados General'!$C$11:$CG$510,MATCH(DK$6,'Resultados General'!$C$10:$CG$10,0),0),"")</f>
        <v>#NAME?</v>
      </c>
      <c r="DL252" s="29" t="str">
        <f t="shared" ca="1" si="293"/>
        <v/>
      </c>
      <c r="DM252" s="29" t="str">
        <f t="shared" ca="1" si="294"/>
        <v/>
      </c>
      <c r="DN252" s="29" t="e">
        <f ca="1">+_xlfn.IFNA(VLOOKUP($B252,'Resultados General'!$C$11:$CG$510,MATCH(DN$6,'Resultados General'!$C$10:$CG$10,0),0),"")</f>
        <v>#NAME?</v>
      </c>
      <c r="DO252" s="29" t="str">
        <f t="shared" ca="1" si="295"/>
        <v/>
      </c>
      <c r="DP252" s="29" t="str">
        <f t="shared" ca="1" si="296"/>
        <v/>
      </c>
    </row>
    <row r="253" spans="2:120">
      <c r="B253" s="219" t="str">
        <f>+IF('Resultados General'!C256="","",'Resultados General'!C256)</f>
        <v/>
      </c>
      <c r="C253" s="134" t="e">
        <f ca="1">+_xlfn.IFNA(VLOOKUP('Distribución de puestos'!B253,'Resultados General'!$C$11:$J$510,8,0),"")</f>
        <v>#NAME?</v>
      </c>
      <c r="D253" s="135" t="e">
        <f ca="1">+_xlfn.IFNA(VLOOKUP(B253,'Resultados General'!$C$11:$L$510,10,0),"")</f>
        <v>#NAME?</v>
      </c>
      <c r="E253" s="26" t="s">
        <v>76</v>
      </c>
      <c r="F253" s="26" t="s">
        <v>76</v>
      </c>
      <c r="G253" s="135" t="str">
        <f t="shared" ca="1" si="297"/>
        <v/>
      </c>
      <c r="H253" s="135" t="str">
        <f t="shared" ca="1" si="298"/>
        <v/>
      </c>
      <c r="I253" s="219" t="str">
        <f t="shared" si="299"/>
        <v/>
      </c>
      <c r="J253" s="138"/>
      <c r="M253" s="29" t="e">
        <f ca="1">+_xlfn.IFNA(VLOOKUP($B253,'Resultados General'!$C$11:$CG$510,MATCH(M$6,'Resultados General'!$C$10:$CG$10,0),0),"")</f>
        <v>#NAME?</v>
      </c>
      <c r="N253" s="29" t="str">
        <f t="shared" ca="1" si="225"/>
        <v/>
      </c>
      <c r="O253" s="29" t="str">
        <f t="shared" ca="1" si="226"/>
        <v/>
      </c>
      <c r="P253" s="29" t="e">
        <f ca="1">+_xlfn.IFNA(VLOOKUP($B253,'Resultados General'!$C$11:$CG$510,MATCH(P$6,'Resultados General'!$C$10:$CG$10,0),0),"")</f>
        <v>#NAME?</v>
      </c>
      <c r="Q253" s="29" t="str">
        <f t="shared" ca="1" si="227"/>
        <v/>
      </c>
      <c r="R253" s="29" t="str">
        <f t="shared" ca="1" si="228"/>
        <v/>
      </c>
      <c r="S253" s="29" t="e">
        <f ca="1">+_xlfn.IFNA(VLOOKUP($B253,'Resultados General'!$C$11:$CG$510,MATCH(S$6,'Resultados General'!$C$10:$CG$10,0),0),"")</f>
        <v>#NAME?</v>
      </c>
      <c r="T253" s="29" t="str">
        <f t="shared" ca="1" si="229"/>
        <v/>
      </c>
      <c r="U253" s="29" t="str">
        <f t="shared" ca="1" si="230"/>
        <v/>
      </c>
      <c r="V253" s="29" t="e">
        <f ca="1">+_xlfn.IFNA(VLOOKUP($B253,'Resultados General'!$C$11:$CG$510,MATCH(V$6,'Resultados General'!$C$10:$CG$10,0),0),"")</f>
        <v>#NAME?</v>
      </c>
      <c r="W253" s="29" t="str">
        <f t="shared" ca="1" si="231"/>
        <v/>
      </c>
      <c r="X253" s="29" t="str">
        <f t="shared" ca="1" si="232"/>
        <v/>
      </c>
      <c r="Y253" s="29" t="e">
        <f ca="1">+_xlfn.IFNA(VLOOKUP($B253,'Resultados General'!$C$11:$CG$510,MATCH(Y$6,'Resultados General'!$C$10:$CG$10,0),0),"")</f>
        <v>#NAME?</v>
      </c>
      <c r="Z253" s="29" t="str">
        <f t="shared" ca="1" si="233"/>
        <v/>
      </c>
      <c r="AA253" s="29" t="str">
        <f t="shared" ca="1" si="234"/>
        <v/>
      </c>
      <c r="AB253" s="29" t="e">
        <f ca="1">+_xlfn.IFNA(VLOOKUP($B253,'Resultados General'!$C$11:$CG$510,MATCH(AB$6,'Resultados General'!$C$10:$CG$10,0),0),"")</f>
        <v>#NAME?</v>
      </c>
      <c r="AC253" s="29" t="str">
        <f t="shared" ca="1" si="235"/>
        <v/>
      </c>
      <c r="AD253" s="29" t="str">
        <f t="shared" ca="1" si="236"/>
        <v/>
      </c>
      <c r="AE253" s="29" t="e">
        <f ca="1">+_xlfn.IFNA(VLOOKUP($B253,'Resultados General'!$C$11:$CG$510,MATCH(AE$6,'Resultados General'!$C$10:$CG$10,0),0),"")</f>
        <v>#NAME?</v>
      </c>
      <c r="AF253" s="29" t="str">
        <f t="shared" ca="1" si="237"/>
        <v/>
      </c>
      <c r="AG253" s="29" t="str">
        <f t="shared" ca="1" si="238"/>
        <v/>
      </c>
      <c r="AH253" s="29" t="e">
        <f ca="1">+_xlfn.IFNA(VLOOKUP($B253,'Resultados General'!$C$11:$CG$510,MATCH(AH$6,'Resultados General'!$C$10:$CG$10,0),0),"")</f>
        <v>#NAME?</v>
      </c>
      <c r="AI253" s="29" t="str">
        <f t="shared" ca="1" si="239"/>
        <v/>
      </c>
      <c r="AJ253" s="29" t="str">
        <f t="shared" ca="1" si="240"/>
        <v/>
      </c>
      <c r="AK253" s="29" t="e">
        <f ca="1">+_xlfn.IFNA(VLOOKUP($B253,'Resultados General'!$C$11:$CG$510,MATCH(AK$6,'Resultados General'!$C$10:$CG$10,0),0),"")</f>
        <v>#NAME?</v>
      </c>
      <c r="AL253" s="29" t="str">
        <f t="shared" ca="1" si="241"/>
        <v/>
      </c>
      <c r="AM253" s="29" t="str">
        <f t="shared" ca="1" si="242"/>
        <v/>
      </c>
      <c r="AN253" s="29" t="e">
        <f ca="1">+_xlfn.IFNA(VLOOKUP($B253,'Resultados General'!$C$11:$CG$510,MATCH(AN$6,'Resultados General'!$C$10:$CG$10,0),0),"")</f>
        <v>#NAME?</v>
      </c>
      <c r="AO253" s="29" t="str">
        <f t="shared" ca="1" si="243"/>
        <v/>
      </c>
      <c r="AP253" s="29" t="str">
        <f t="shared" ca="1" si="244"/>
        <v/>
      </c>
      <c r="AQ253" s="29" t="e">
        <f ca="1">+_xlfn.IFNA(VLOOKUP($B253,'Resultados General'!$C$11:$CG$510,MATCH(AQ$6,'Resultados General'!$C$10:$CG$10,0),0),"")</f>
        <v>#NAME?</v>
      </c>
      <c r="AR253" s="29" t="str">
        <f t="shared" ca="1" si="245"/>
        <v/>
      </c>
      <c r="AS253" s="29" t="str">
        <f t="shared" ca="1" si="246"/>
        <v/>
      </c>
      <c r="AT253" s="29" t="e">
        <f ca="1">+_xlfn.IFNA(VLOOKUP($B253,'Resultados General'!$C$11:$CG$510,MATCH(AT$6,'Resultados General'!$C$10:$CG$10,0),0),"")</f>
        <v>#NAME?</v>
      </c>
      <c r="AU253" s="29" t="str">
        <f t="shared" ca="1" si="247"/>
        <v/>
      </c>
      <c r="AV253" s="29" t="str">
        <f t="shared" ca="1" si="248"/>
        <v/>
      </c>
      <c r="AW253" s="29" t="e">
        <f ca="1">+_xlfn.IFNA(VLOOKUP($B253,'Resultados General'!$C$11:$CG$510,MATCH(AW$6,'Resultados General'!$C$10:$CG$10,0),0),"")</f>
        <v>#NAME?</v>
      </c>
      <c r="AX253" s="29" t="str">
        <f t="shared" ca="1" si="249"/>
        <v/>
      </c>
      <c r="AY253" s="29" t="str">
        <f t="shared" ca="1" si="250"/>
        <v/>
      </c>
      <c r="AZ253" s="29" t="e">
        <f ca="1">+_xlfn.IFNA(VLOOKUP($B253,'Resultados General'!$C$11:$CG$510,MATCH(AZ$6,'Resultados General'!$C$10:$CG$10,0),0),"")</f>
        <v>#NAME?</v>
      </c>
      <c r="BA253" s="29" t="str">
        <f t="shared" ca="1" si="251"/>
        <v/>
      </c>
      <c r="BB253" s="29" t="str">
        <f t="shared" ca="1" si="252"/>
        <v/>
      </c>
      <c r="BC253" s="29" t="e">
        <f ca="1">+_xlfn.IFNA(VLOOKUP($B253,'Resultados General'!$C$11:$CG$510,MATCH(BC$6,'Resultados General'!$C$10:$CG$10,0),0),"")</f>
        <v>#NAME?</v>
      </c>
      <c r="BD253" s="29" t="str">
        <f t="shared" ca="1" si="253"/>
        <v/>
      </c>
      <c r="BE253" s="29" t="str">
        <f t="shared" ca="1" si="254"/>
        <v/>
      </c>
      <c r="BF253" s="29" t="e">
        <f ca="1">+_xlfn.IFNA(VLOOKUP($B253,'Resultados General'!$C$11:$CG$510,MATCH(BF$6,'Resultados General'!$C$10:$CG$10,0),0),"")</f>
        <v>#NAME?</v>
      </c>
      <c r="BG253" s="29" t="str">
        <f t="shared" ca="1" si="255"/>
        <v/>
      </c>
      <c r="BH253" s="29" t="str">
        <f t="shared" ca="1" si="256"/>
        <v/>
      </c>
      <c r="BI253" s="29" t="e">
        <f ca="1">+_xlfn.IFNA(VLOOKUP($B253,'Resultados General'!$C$11:$CG$510,MATCH(BI$6,'Resultados General'!$C$10:$CG$10,0),0),"")</f>
        <v>#NAME?</v>
      </c>
      <c r="BJ253" s="29" t="str">
        <f t="shared" ca="1" si="257"/>
        <v/>
      </c>
      <c r="BK253" s="29" t="str">
        <f t="shared" ca="1" si="258"/>
        <v/>
      </c>
      <c r="BL253" s="29" t="e">
        <f ca="1">+_xlfn.IFNA(VLOOKUP($B253,'Resultados General'!$C$11:$CG$510,MATCH(BL$6,'Resultados General'!$C$10:$CG$10,0),0),"")</f>
        <v>#NAME?</v>
      </c>
      <c r="BM253" s="29" t="str">
        <f t="shared" ca="1" si="259"/>
        <v/>
      </c>
      <c r="BN253" s="29" t="str">
        <f t="shared" ca="1" si="260"/>
        <v/>
      </c>
      <c r="BO253" s="29" t="e">
        <f ca="1">+_xlfn.IFNA(VLOOKUP($B253,'Resultados General'!$C$11:$CG$510,MATCH(BO$6,'Resultados General'!$C$10:$CG$10,0),0),"")</f>
        <v>#NAME?</v>
      </c>
      <c r="BP253" s="29" t="str">
        <f t="shared" ca="1" si="261"/>
        <v/>
      </c>
      <c r="BQ253" s="29" t="str">
        <f t="shared" ca="1" si="262"/>
        <v/>
      </c>
      <c r="BR253" s="29" t="e">
        <f ca="1">+_xlfn.IFNA(VLOOKUP($B253,'Resultados General'!$C$11:$CG$510,MATCH(BR$6,'Resultados General'!$C$10:$CG$10,0),0),"")</f>
        <v>#NAME?</v>
      </c>
      <c r="BS253" s="29" t="str">
        <f t="shared" ca="1" si="263"/>
        <v/>
      </c>
      <c r="BT253" s="29" t="str">
        <f t="shared" ca="1" si="264"/>
        <v/>
      </c>
      <c r="BU253" s="29" t="e">
        <f ca="1">+_xlfn.IFNA(VLOOKUP($B253,'Resultados General'!$C$11:$CG$510,MATCH(BU$6,'Resultados General'!$C$10:$CG$10,0),0),"")</f>
        <v>#NAME?</v>
      </c>
      <c r="BV253" s="29" t="str">
        <f t="shared" ca="1" si="265"/>
        <v/>
      </c>
      <c r="BW253" s="29" t="str">
        <f t="shared" ca="1" si="266"/>
        <v/>
      </c>
      <c r="BX253" s="29" t="e">
        <f ca="1">+_xlfn.IFNA(VLOOKUP($B253,'Resultados General'!$C$11:$CG$510,MATCH(BX$6,'Resultados General'!$C$10:$CG$10,0),0),"")</f>
        <v>#NAME?</v>
      </c>
      <c r="BY253" s="29" t="str">
        <f t="shared" ca="1" si="267"/>
        <v/>
      </c>
      <c r="BZ253" s="29" t="str">
        <f t="shared" ca="1" si="268"/>
        <v/>
      </c>
      <c r="CA253" s="29" t="e">
        <f ca="1">+_xlfn.IFNA(VLOOKUP($B253,'Resultados General'!$C$11:$CG$510,MATCH(CA$6,'Resultados General'!$C$10:$CG$10,0),0),"")</f>
        <v>#NAME?</v>
      </c>
      <c r="CB253" s="29" t="str">
        <f t="shared" ca="1" si="269"/>
        <v/>
      </c>
      <c r="CC253" s="29" t="str">
        <f t="shared" ca="1" si="270"/>
        <v/>
      </c>
      <c r="CD253" s="29" t="e">
        <f ca="1">+_xlfn.IFNA(VLOOKUP($B253,'Resultados General'!$C$11:$CG$510,MATCH(CD$6,'Resultados General'!$C$10:$CG$10,0),0),"")</f>
        <v>#NAME?</v>
      </c>
      <c r="CE253" s="29" t="str">
        <f t="shared" ca="1" si="271"/>
        <v/>
      </c>
      <c r="CF253" s="29" t="str">
        <f t="shared" ca="1" si="272"/>
        <v/>
      </c>
      <c r="CG253" s="29" t="e">
        <f ca="1">+_xlfn.IFNA(VLOOKUP($B253,'Resultados General'!$C$11:$CG$510,MATCH(CG$6,'Resultados General'!$C$10:$CG$10,0),0),"")</f>
        <v>#NAME?</v>
      </c>
      <c r="CH253" s="29" t="str">
        <f t="shared" ca="1" si="273"/>
        <v/>
      </c>
      <c r="CI253" s="29" t="str">
        <f t="shared" ca="1" si="274"/>
        <v/>
      </c>
      <c r="CJ253" s="29" t="e">
        <f ca="1">+_xlfn.IFNA(VLOOKUP($B253,'Resultados General'!$C$11:$CG$510,MATCH(CJ$6,'Resultados General'!$C$10:$CG$10,0),0),"")</f>
        <v>#NAME?</v>
      </c>
      <c r="CK253" s="29" t="str">
        <f t="shared" ca="1" si="275"/>
        <v/>
      </c>
      <c r="CL253" s="29" t="str">
        <f t="shared" ca="1" si="276"/>
        <v/>
      </c>
      <c r="CM253" s="29" t="e">
        <f ca="1">+_xlfn.IFNA(VLOOKUP($B253,'Resultados General'!$C$11:$CG$510,MATCH(CM$6,'Resultados General'!$C$10:$CG$10,0),0),"")</f>
        <v>#NAME?</v>
      </c>
      <c r="CN253" s="29" t="str">
        <f t="shared" ca="1" si="277"/>
        <v/>
      </c>
      <c r="CO253" s="29" t="str">
        <f t="shared" ca="1" si="278"/>
        <v/>
      </c>
      <c r="CP253" s="29" t="e">
        <f ca="1">+_xlfn.IFNA(VLOOKUP($B253,'Resultados General'!$C$11:$CG$510,MATCH(CP$6,'Resultados General'!$C$10:$CG$10,0),0),"")</f>
        <v>#NAME?</v>
      </c>
      <c r="CQ253" s="29" t="str">
        <f t="shared" ca="1" si="279"/>
        <v/>
      </c>
      <c r="CR253" s="29" t="str">
        <f t="shared" ca="1" si="280"/>
        <v/>
      </c>
      <c r="CS253" s="29" t="e">
        <f ca="1">+_xlfn.IFNA(VLOOKUP($B253,'Resultados General'!$C$11:$CG$510,MATCH(CS$6,'Resultados General'!$C$10:$CG$10,0),0),"")</f>
        <v>#NAME?</v>
      </c>
      <c r="CT253" s="29" t="str">
        <f t="shared" ca="1" si="281"/>
        <v/>
      </c>
      <c r="CU253" s="29" t="str">
        <f t="shared" ca="1" si="282"/>
        <v/>
      </c>
      <c r="CV253" s="29" t="e">
        <f ca="1">+_xlfn.IFNA(VLOOKUP($B253,'Resultados General'!$C$11:$CG$510,MATCH(CV$6,'Resultados General'!$C$10:$CG$10,0),0),"")</f>
        <v>#NAME?</v>
      </c>
      <c r="CW253" s="29" t="str">
        <f t="shared" ca="1" si="283"/>
        <v/>
      </c>
      <c r="CX253" s="29" t="str">
        <f t="shared" ca="1" si="284"/>
        <v/>
      </c>
      <c r="CY253" s="29" t="e">
        <f ca="1">+_xlfn.IFNA(VLOOKUP($B253,'Resultados General'!$C$11:$CG$510,MATCH(CY$6,'Resultados General'!$C$10:$CG$10,0),0),"")</f>
        <v>#NAME?</v>
      </c>
      <c r="CZ253" s="29" t="str">
        <f t="shared" ca="1" si="285"/>
        <v/>
      </c>
      <c r="DA253" s="29" t="str">
        <f t="shared" ca="1" si="286"/>
        <v/>
      </c>
      <c r="DB253" s="29" t="e">
        <f ca="1">+_xlfn.IFNA(VLOOKUP($B253,'Resultados General'!$C$11:$CG$510,MATCH(DB$6,'Resultados General'!$C$10:$CG$10,0),0),"")</f>
        <v>#NAME?</v>
      </c>
      <c r="DC253" s="29" t="str">
        <f t="shared" ca="1" si="287"/>
        <v/>
      </c>
      <c r="DD253" s="29" t="str">
        <f t="shared" ca="1" si="288"/>
        <v/>
      </c>
      <c r="DE253" s="29" t="e">
        <f ca="1">+_xlfn.IFNA(VLOOKUP($B253,'Resultados General'!$C$11:$CG$510,MATCH(DE$6,'Resultados General'!$C$10:$CG$10,0),0),"")</f>
        <v>#NAME?</v>
      </c>
      <c r="DF253" s="29" t="str">
        <f t="shared" ca="1" si="289"/>
        <v/>
      </c>
      <c r="DG253" s="29" t="str">
        <f t="shared" ca="1" si="290"/>
        <v/>
      </c>
      <c r="DH253" s="29" t="e">
        <f ca="1">+_xlfn.IFNA(VLOOKUP($B253,'Resultados General'!$C$11:$CG$510,MATCH(DH$6,'Resultados General'!$C$10:$CG$10,0),0),"")</f>
        <v>#NAME?</v>
      </c>
      <c r="DI253" s="29" t="str">
        <f t="shared" ca="1" si="291"/>
        <v/>
      </c>
      <c r="DJ253" s="29" t="str">
        <f t="shared" ca="1" si="292"/>
        <v/>
      </c>
      <c r="DK253" s="29" t="e">
        <f ca="1">+_xlfn.IFNA(VLOOKUP($B253,'Resultados General'!$C$11:$CG$510,MATCH(DK$6,'Resultados General'!$C$10:$CG$10,0),0),"")</f>
        <v>#NAME?</v>
      </c>
      <c r="DL253" s="29" t="str">
        <f t="shared" ca="1" si="293"/>
        <v/>
      </c>
      <c r="DM253" s="29" t="str">
        <f t="shared" ca="1" si="294"/>
        <v/>
      </c>
      <c r="DN253" s="29" t="e">
        <f ca="1">+_xlfn.IFNA(VLOOKUP($B253,'Resultados General'!$C$11:$CG$510,MATCH(DN$6,'Resultados General'!$C$10:$CG$10,0),0),"")</f>
        <v>#NAME?</v>
      </c>
      <c r="DO253" s="29" t="str">
        <f t="shared" ca="1" si="295"/>
        <v/>
      </c>
      <c r="DP253" s="29" t="str">
        <f t="shared" ca="1" si="296"/>
        <v/>
      </c>
    </row>
    <row r="254" spans="2:120">
      <c r="B254" s="219" t="str">
        <f>+IF('Resultados General'!C257="","",'Resultados General'!C257)</f>
        <v/>
      </c>
      <c r="C254" s="134" t="e">
        <f ca="1">+_xlfn.IFNA(VLOOKUP('Distribución de puestos'!B254,'Resultados General'!$C$11:$J$510,8,0),"")</f>
        <v>#NAME?</v>
      </c>
      <c r="D254" s="135" t="e">
        <f ca="1">+_xlfn.IFNA(VLOOKUP(B254,'Resultados General'!$C$11:$L$510,10,0),"")</f>
        <v>#NAME?</v>
      </c>
      <c r="E254" s="26" t="s">
        <v>76</v>
      </c>
      <c r="F254" s="26" t="s">
        <v>76</v>
      </c>
      <c r="G254" s="135" t="str">
        <f t="shared" ca="1" si="297"/>
        <v/>
      </c>
      <c r="H254" s="135" t="str">
        <f t="shared" ca="1" si="298"/>
        <v/>
      </c>
      <c r="I254" s="219" t="str">
        <f t="shared" si="299"/>
        <v/>
      </c>
      <c r="J254" s="138"/>
      <c r="M254" s="29" t="e">
        <f ca="1">+_xlfn.IFNA(VLOOKUP($B254,'Resultados General'!$C$11:$CG$510,MATCH(M$6,'Resultados General'!$C$10:$CG$10,0),0),"")</f>
        <v>#NAME?</v>
      </c>
      <c r="N254" s="29" t="str">
        <f t="shared" ca="1" si="225"/>
        <v/>
      </c>
      <c r="O254" s="29" t="str">
        <f t="shared" ca="1" si="226"/>
        <v/>
      </c>
      <c r="P254" s="29" t="e">
        <f ca="1">+_xlfn.IFNA(VLOOKUP($B254,'Resultados General'!$C$11:$CG$510,MATCH(P$6,'Resultados General'!$C$10:$CG$10,0),0),"")</f>
        <v>#NAME?</v>
      </c>
      <c r="Q254" s="29" t="str">
        <f t="shared" ca="1" si="227"/>
        <v/>
      </c>
      <c r="R254" s="29" t="str">
        <f t="shared" ca="1" si="228"/>
        <v/>
      </c>
      <c r="S254" s="29" t="e">
        <f ca="1">+_xlfn.IFNA(VLOOKUP($B254,'Resultados General'!$C$11:$CG$510,MATCH(S$6,'Resultados General'!$C$10:$CG$10,0),0),"")</f>
        <v>#NAME?</v>
      </c>
      <c r="T254" s="29" t="str">
        <f t="shared" ca="1" si="229"/>
        <v/>
      </c>
      <c r="U254" s="29" t="str">
        <f t="shared" ca="1" si="230"/>
        <v/>
      </c>
      <c r="V254" s="29" t="e">
        <f ca="1">+_xlfn.IFNA(VLOOKUP($B254,'Resultados General'!$C$11:$CG$510,MATCH(V$6,'Resultados General'!$C$10:$CG$10,0),0),"")</f>
        <v>#NAME?</v>
      </c>
      <c r="W254" s="29" t="str">
        <f t="shared" ca="1" si="231"/>
        <v/>
      </c>
      <c r="X254" s="29" t="str">
        <f t="shared" ca="1" si="232"/>
        <v/>
      </c>
      <c r="Y254" s="29" t="e">
        <f ca="1">+_xlfn.IFNA(VLOOKUP($B254,'Resultados General'!$C$11:$CG$510,MATCH(Y$6,'Resultados General'!$C$10:$CG$10,0),0),"")</f>
        <v>#NAME?</v>
      </c>
      <c r="Z254" s="29" t="str">
        <f t="shared" ca="1" si="233"/>
        <v/>
      </c>
      <c r="AA254" s="29" t="str">
        <f t="shared" ca="1" si="234"/>
        <v/>
      </c>
      <c r="AB254" s="29" t="e">
        <f ca="1">+_xlfn.IFNA(VLOOKUP($B254,'Resultados General'!$C$11:$CG$510,MATCH(AB$6,'Resultados General'!$C$10:$CG$10,0),0),"")</f>
        <v>#NAME?</v>
      </c>
      <c r="AC254" s="29" t="str">
        <f t="shared" ca="1" si="235"/>
        <v/>
      </c>
      <c r="AD254" s="29" t="str">
        <f t="shared" ca="1" si="236"/>
        <v/>
      </c>
      <c r="AE254" s="29" t="e">
        <f ca="1">+_xlfn.IFNA(VLOOKUP($B254,'Resultados General'!$C$11:$CG$510,MATCH(AE$6,'Resultados General'!$C$10:$CG$10,0),0),"")</f>
        <v>#NAME?</v>
      </c>
      <c r="AF254" s="29" t="str">
        <f t="shared" ca="1" si="237"/>
        <v/>
      </c>
      <c r="AG254" s="29" t="str">
        <f t="shared" ca="1" si="238"/>
        <v/>
      </c>
      <c r="AH254" s="29" t="e">
        <f ca="1">+_xlfn.IFNA(VLOOKUP($B254,'Resultados General'!$C$11:$CG$510,MATCH(AH$6,'Resultados General'!$C$10:$CG$10,0),0),"")</f>
        <v>#NAME?</v>
      </c>
      <c r="AI254" s="29" t="str">
        <f t="shared" ca="1" si="239"/>
        <v/>
      </c>
      <c r="AJ254" s="29" t="str">
        <f t="shared" ca="1" si="240"/>
        <v/>
      </c>
      <c r="AK254" s="29" t="e">
        <f ca="1">+_xlfn.IFNA(VLOOKUP($B254,'Resultados General'!$C$11:$CG$510,MATCH(AK$6,'Resultados General'!$C$10:$CG$10,0),0),"")</f>
        <v>#NAME?</v>
      </c>
      <c r="AL254" s="29" t="str">
        <f t="shared" ca="1" si="241"/>
        <v/>
      </c>
      <c r="AM254" s="29" t="str">
        <f t="shared" ca="1" si="242"/>
        <v/>
      </c>
      <c r="AN254" s="29" t="e">
        <f ca="1">+_xlfn.IFNA(VLOOKUP($B254,'Resultados General'!$C$11:$CG$510,MATCH(AN$6,'Resultados General'!$C$10:$CG$10,0),0),"")</f>
        <v>#NAME?</v>
      </c>
      <c r="AO254" s="29" t="str">
        <f t="shared" ca="1" si="243"/>
        <v/>
      </c>
      <c r="AP254" s="29" t="str">
        <f t="shared" ca="1" si="244"/>
        <v/>
      </c>
      <c r="AQ254" s="29" t="e">
        <f ca="1">+_xlfn.IFNA(VLOOKUP($B254,'Resultados General'!$C$11:$CG$510,MATCH(AQ$6,'Resultados General'!$C$10:$CG$10,0),0),"")</f>
        <v>#NAME?</v>
      </c>
      <c r="AR254" s="29" t="str">
        <f t="shared" ca="1" si="245"/>
        <v/>
      </c>
      <c r="AS254" s="29" t="str">
        <f t="shared" ca="1" si="246"/>
        <v/>
      </c>
      <c r="AT254" s="29" t="e">
        <f ca="1">+_xlfn.IFNA(VLOOKUP($B254,'Resultados General'!$C$11:$CG$510,MATCH(AT$6,'Resultados General'!$C$10:$CG$10,0),0),"")</f>
        <v>#NAME?</v>
      </c>
      <c r="AU254" s="29" t="str">
        <f t="shared" ca="1" si="247"/>
        <v/>
      </c>
      <c r="AV254" s="29" t="str">
        <f t="shared" ca="1" si="248"/>
        <v/>
      </c>
      <c r="AW254" s="29" t="e">
        <f ca="1">+_xlfn.IFNA(VLOOKUP($B254,'Resultados General'!$C$11:$CG$510,MATCH(AW$6,'Resultados General'!$C$10:$CG$10,0),0),"")</f>
        <v>#NAME?</v>
      </c>
      <c r="AX254" s="29" t="str">
        <f t="shared" ca="1" si="249"/>
        <v/>
      </c>
      <c r="AY254" s="29" t="str">
        <f t="shared" ca="1" si="250"/>
        <v/>
      </c>
      <c r="AZ254" s="29" t="e">
        <f ca="1">+_xlfn.IFNA(VLOOKUP($B254,'Resultados General'!$C$11:$CG$510,MATCH(AZ$6,'Resultados General'!$C$10:$CG$10,0),0),"")</f>
        <v>#NAME?</v>
      </c>
      <c r="BA254" s="29" t="str">
        <f t="shared" ca="1" si="251"/>
        <v/>
      </c>
      <c r="BB254" s="29" t="str">
        <f t="shared" ca="1" si="252"/>
        <v/>
      </c>
      <c r="BC254" s="29" t="e">
        <f ca="1">+_xlfn.IFNA(VLOOKUP($B254,'Resultados General'!$C$11:$CG$510,MATCH(BC$6,'Resultados General'!$C$10:$CG$10,0),0),"")</f>
        <v>#NAME?</v>
      </c>
      <c r="BD254" s="29" t="str">
        <f t="shared" ca="1" si="253"/>
        <v/>
      </c>
      <c r="BE254" s="29" t="str">
        <f t="shared" ca="1" si="254"/>
        <v/>
      </c>
      <c r="BF254" s="29" t="e">
        <f ca="1">+_xlfn.IFNA(VLOOKUP($B254,'Resultados General'!$C$11:$CG$510,MATCH(BF$6,'Resultados General'!$C$10:$CG$10,0),0),"")</f>
        <v>#NAME?</v>
      </c>
      <c r="BG254" s="29" t="str">
        <f t="shared" ca="1" si="255"/>
        <v/>
      </c>
      <c r="BH254" s="29" t="str">
        <f t="shared" ca="1" si="256"/>
        <v/>
      </c>
      <c r="BI254" s="29" t="e">
        <f ca="1">+_xlfn.IFNA(VLOOKUP($B254,'Resultados General'!$C$11:$CG$510,MATCH(BI$6,'Resultados General'!$C$10:$CG$10,0),0),"")</f>
        <v>#NAME?</v>
      </c>
      <c r="BJ254" s="29" t="str">
        <f t="shared" ca="1" si="257"/>
        <v/>
      </c>
      <c r="BK254" s="29" t="str">
        <f t="shared" ca="1" si="258"/>
        <v/>
      </c>
      <c r="BL254" s="29" t="e">
        <f ca="1">+_xlfn.IFNA(VLOOKUP($B254,'Resultados General'!$C$11:$CG$510,MATCH(BL$6,'Resultados General'!$C$10:$CG$10,0),0),"")</f>
        <v>#NAME?</v>
      </c>
      <c r="BM254" s="29" t="str">
        <f t="shared" ca="1" si="259"/>
        <v/>
      </c>
      <c r="BN254" s="29" t="str">
        <f t="shared" ca="1" si="260"/>
        <v/>
      </c>
      <c r="BO254" s="29" t="e">
        <f ca="1">+_xlfn.IFNA(VLOOKUP($B254,'Resultados General'!$C$11:$CG$510,MATCH(BO$6,'Resultados General'!$C$10:$CG$10,0),0),"")</f>
        <v>#NAME?</v>
      </c>
      <c r="BP254" s="29" t="str">
        <f t="shared" ca="1" si="261"/>
        <v/>
      </c>
      <c r="BQ254" s="29" t="str">
        <f t="shared" ca="1" si="262"/>
        <v/>
      </c>
      <c r="BR254" s="29" t="e">
        <f ca="1">+_xlfn.IFNA(VLOOKUP($B254,'Resultados General'!$C$11:$CG$510,MATCH(BR$6,'Resultados General'!$C$10:$CG$10,0),0),"")</f>
        <v>#NAME?</v>
      </c>
      <c r="BS254" s="29" t="str">
        <f t="shared" ca="1" si="263"/>
        <v/>
      </c>
      <c r="BT254" s="29" t="str">
        <f t="shared" ca="1" si="264"/>
        <v/>
      </c>
      <c r="BU254" s="29" t="e">
        <f ca="1">+_xlfn.IFNA(VLOOKUP($B254,'Resultados General'!$C$11:$CG$510,MATCH(BU$6,'Resultados General'!$C$10:$CG$10,0),0),"")</f>
        <v>#NAME?</v>
      </c>
      <c r="BV254" s="29" t="str">
        <f t="shared" ca="1" si="265"/>
        <v/>
      </c>
      <c r="BW254" s="29" t="str">
        <f t="shared" ca="1" si="266"/>
        <v/>
      </c>
      <c r="BX254" s="29" t="e">
        <f ca="1">+_xlfn.IFNA(VLOOKUP($B254,'Resultados General'!$C$11:$CG$510,MATCH(BX$6,'Resultados General'!$C$10:$CG$10,0),0),"")</f>
        <v>#NAME?</v>
      </c>
      <c r="BY254" s="29" t="str">
        <f t="shared" ca="1" si="267"/>
        <v/>
      </c>
      <c r="BZ254" s="29" t="str">
        <f t="shared" ca="1" si="268"/>
        <v/>
      </c>
      <c r="CA254" s="29" t="e">
        <f ca="1">+_xlfn.IFNA(VLOOKUP($B254,'Resultados General'!$C$11:$CG$510,MATCH(CA$6,'Resultados General'!$C$10:$CG$10,0),0),"")</f>
        <v>#NAME?</v>
      </c>
      <c r="CB254" s="29" t="str">
        <f t="shared" ca="1" si="269"/>
        <v/>
      </c>
      <c r="CC254" s="29" t="str">
        <f t="shared" ca="1" si="270"/>
        <v/>
      </c>
      <c r="CD254" s="29" t="e">
        <f ca="1">+_xlfn.IFNA(VLOOKUP($B254,'Resultados General'!$C$11:$CG$510,MATCH(CD$6,'Resultados General'!$C$10:$CG$10,0),0),"")</f>
        <v>#NAME?</v>
      </c>
      <c r="CE254" s="29" t="str">
        <f t="shared" ca="1" si="271"/>
        <v/>
      </c>
      <c r="CF254" s="29" t="str">
        <f t="shared" ca="1" si="272"/>
        <v/>
      </c>
      <c r="CG254" s="29" t="e">
        <f ca="1">+_xlfn.IFNA(VLOOKUP($B254,'Resultados General'!$C$11:$CG$510,MATCH(CG$6,'Resultados General'!$C$10:$CG$10,0),0),"")</f>
        <v>#NAME?</v>
      </c>
      <c r="CH254" s="29" t="str">
        <f t="shared" ca="1" si="273"/>
        <v/>
      </c>
      <c r="CI254" s="29" t="str">
        <f t="shared" ca="1" si="274"/>
        <v/>
      </c>
      <c r="CJ254" s="29" t="e">
        <f ca="1">+_xlfn.IFNA(VLOOKUP($B254,'Resultados General'!$C$11:$CG$510,MATCH(CJ$6,'Resultados General'!$C$10:$CG$10,0),0),"")</f>
        <v>#NAME?</v>
      </c>
      <c r="CK254" s="29" t="str">
        <f t="shared" ca="1" si="275"/>
        <v/>
      </c>
      <c r="CL254" s="29" t="str">
        <f t="shared" ca="1" si="276"/>
        <v/>
      </c>
      <c r="CM254" s="29" t="e">
        <f ca="1">+_xlfn.IFNA(VLOOKUP($B254,'Resultados General'!$C$11:$CG$510,MATCH(CM$6,'Resultados General'!$C$10:$CG$10,0),0),"")</f>
        <v>#NAME?</v>
      </c>
      <c r="CN254" s="29" t="str">
        <f t="shared" ca="1" si="277"/>
        <v/>
      </c>
      <c r="CO254" s="29" t="str">
        <f t="shared" ca="1" si="278"/>
        <v/>
      </c>
      <c r="CP254" s="29" t="e">
        <f ca="1">+_xlfn.IFNA(VLOOKUP($B254,'Resultados General'!$C$11:$CG$510,MATCH(CP$6,'Resultados General'!$C$10:$CG$10,0),0),"")</f>
        <v>#NAME?</v>
      </c>
      <c r="CQ254" s="29" t="str">
        <f t="shared" ca="1" si="279"/>
        <v/>
      </c>
      <c r="CR254" s="29" t="str">
        <f t="shared" ca="1" si="280"/>
        <v/>
      </c>
      <c r="CS254" s="29" t="e">
        <f ca="1">+_xlfn.IFNA(VLOOKUP($B254,'Resultados General'!$C$11:$CG$510,MATCH(CS$6,'Resultados General'!$C$10:$CG$10,0),0),"")</f>
        <v>#NAME?</v>
      </c>
      <c r="CT254" s="29" t="str">
        <f t="shared" ca="1" si="281"/>
        <v/>
      </c>
      <c r="CU254" s="29" t="str">
        <f t="shared" ca="1" si="282"/>
        <v/>
      </c>
      <c r="CV254" s="29" t="e">
        <f ca="1">+_xlfn.IFNA(VLOOKUP($B254,'Resultados General'!$C$11:$CG$510,MATCH(CV$6,'Resultados General'!$C$10:$CG$10,0),0),"")</f>
        <v>#NAME?</v>
      </c>
      <c r="CW254" s="29" t="str">
        <f t="shared" ca="1" si="283"/>
        <v/>
      </c>
      <c r="CX254" s="29" t="str">
        <f t="shared" ca="1" si="284"/>
        <v/>
      </c>
      <c r="CY254" s="29" t="e">
        <f ca="1">+_xlfn.IFNA(VLOOKUP($B254,'Resultados General'!$C$11:$CG$510,MATCH(CY$6,'Resultados General'!$C$10:$CG$10,0),0),"")</f>
        <v>#NAME?</v>
      </c>
      <c r="CZ254" s="29" t="str">
        <f t="shared" ca="1" si="285"/>
        <v/>
      </c>
      <c r="DA254" s="29" t="str">
        <f t="shared" ca="1" si="286"/>
        <v/>
      </c>
      <c r="DB254" s="29" t="e">
        <f ca="1">+_xlfn.IFNA(VLOOKUP($B254,'Resultados General'!$C$11:$CG$510,MATCH(DB$6,'Resultados General'!$C$10:$CG$10,0),0),"")</f>
        <v>#NAME?</v>
      </c>
      <c r="DC254" s="29" t="str">
        <f t="shared" ca="1" si="287"/>
        <v/>
      </c>
      <c r="DD254" s="29" t="str">
        <f t="shared" ca="1" si="288"/>
        <v/>
      </c>
      <c r="DE254" s="29" t="e">
        <f ca="1">+_xlfn.IFNA(VLOOKUP($B254,'Resultados General'!$C$11:$CG$510,MATCH(DE$6,'Resultados General'!$C$10:$CG$10,0),0),"")</f>
        <v>#NAME?</v>
      </c>
      <c r="DF254" s="29" t="str">
        <f t="shared" ca="1" si="289"/>
        <v/>
      </c>
      <c r="DG254" s="29" t="str">
        <f t="shared" ca="1" si="290"/>
        <v/>
      </c>
      <c r="DH254" s="29" t="e">
        <f ca="1">+_xlfn.IFNA(VLOOKUP($B254,'Resultados General'!$C$11:$CG$510,MATCH(DH$6,'Resultados General'!$C$10:$CG$10,0),0),"")</f>
        <v>#NAME?</v>
      </c>
      <c r="DI254" s="29" t="str">
        <f t="shared" ca="1" si="291"/>
        <v/>
      </c>
      <c r="DJ254" s="29" t="str">
        <f t="shared" ca="1" si="292"/>
        <v/>
      </c>
      <c r="DK254" s="29" t="e">
        <f ca="1">+_xlfn.IFNA(VLOOKUP($B254,'Resultados General'!$C$11:$CG$510,MATCH(DK$6,'Resultados General'!$C$10:$CG$10,0),0),"")</f>
        <v>#NAME?</v>
      </c>
      <c r="DL254" s="29" t="str">
        <f t="shared" ca="1" si="293"/>
        <v/>
      </c>
      <c r="DM254" s="29" t="str">
        <f t="shared" ca="1" si="294"/>
        <v/>
      </c>
      <c r="DN254" s="29" t="e">
        <f ca="1">+_xlfn.IFNA(VLOOKUP($B254,'Resultados General'!$C$11:$CG$510,MATCH(DN$6,'Resultados General'!$C$10:$CG$10,0),0),"")</f>
        <v>#NAME?</v>
      </c>
      <c r="DO254" s="29" t="str">
        <f t="shared" ca="1" si="295"/>
        <v/>
      </c>
      <c r="DP254" s="29" t="str">
        <f t="shared" ca="1" si="296"/>
        <v/>
      </c>
    </row>
    <row r="255" spans="2:120">
      <c r="B255" s="219" t="str">
        <f>+IF('Resultados General'!C258="","",'Resultados General'!C258)</f>
        <v/>
      </c>
      <c r="C255" s="134" t="e">
        <f ca="1">+_xlfn.IFNA(VLOOKUP('Distribución de puestos'!B255,'Resultados General'!$C$11:$J$510,8,0),"")</f>
        <v>#NAME?</v>
      </c>
      <c r="D255" s="135" t="e">
        <f ca="1">+_xlfn.IFNA(VLOOKUP(B255,'Resultados General'!$C$11:$L$510,10,0),"")</f>
        <v>#NAME?</v>
      </c>
      <c r="E255" s="26" t="s">
        <v>76</v>
      </c>
      <c r="F255" s="26" t="s">
        <v>76</v>
      </c>
      <c r="G255" s="135" t="str">
        <f t="shared" ca="1" si="297"/>
        <v/>
      </c>
      <c r="H255" s="135" t="str">
        <f t="shared" ca="1" si="298"/>
        <v/>
      </c>
      <c r="I255" s="219" t="str">
        <f t="shared" si="299"/>
        <v/>
      </c>
      <c r="J255" s="138"/>
      <c r="M255" s="29" t="e">
        <f ca="1">+_xlfn.IFNA(VLOOKUP($B255,'Resultados General'!$C$11:$CG$510,MATCH(M$6,'Resultados General'!$C$10:$CG$10,0),0),"")</f>
        <v>#NAME?</v>
      </c>
      <c r="N255" s="29" t="str">
        <f t="shared" ca="1" si="225"/>
        <v/>
      </c>
      <c r="O255" s="29" t="str">
        <f t="shared" ca="1" si="226"/>
        <v/>
      </c>
      <c r="P255" s="29" t="e">
        <f ca="1">+_xlfn.IFNA(VLOOKUP($B255,'Resultados General'!$C$11:$CG$510,MATCH(P$6,'Resultados General'!$C$10:$CG$10,0),0),"")</f>
        <v>#NAME?</v>
      </c>
      <c r="Q255" s="29" t="str">
        <f t="shared" ca="1" si="227"/>
        <v/>
      </c>
      <c r="R255" s="29" t="str">
        <f t="shared" ca="1" si="228"/>
        <v/>
      </c>
      <c r="S255" s="29" t="e">
        <f ca="1">+_xlfn.IFNA(VLOOKUP($B255,'Resultados General'!$C$11:$CG$510,MATCH(S$6,'Resultados General'!$C$10:$CG$10,0),0),"")</f>
        <v>#NAME?</v>
      </c>
      <c r="T255" s="29" t="str">
        <f t="shared" ca="1" si="229"/>
        <v/>
      </c>
      <c r="U255" s="29" t="str">
        <f t="shared" ca="1" si="230"/>
        <v/>
      </c>
      <c r="V255" s="29" t="e">
        <f ca="1">+_xlfn.IFNA(VLOOKUP($B255,'Resultados General'!$C$11:$CG$510,MATCH(V$6,'Resultados General'!$C$10:$CG$10,0),0),"")</f>
        <v>#NAME?</v>
      </c>
      <c r="W255" s="29" t="str">
        <f t="shared" ca="1" si="231"/>
        <v/>
      </c>
      <c r="X255" s="29" t="str">
        <f t="shared" ca="1" si="232"/>
        <v/>
      </c>
      <c r="Y255" s="29" t="e">
        <f ca="1">+_xlfn.IFNA(VLOOKUP($B255,'Resultados General'!$C$11:$CG$510,MATCH(Y$6,'Resultados General'!$C$10:$CG$10,0),0),"")</f>
        <v>#NAME?</v>
      </c>
      <c r="Z255" s="29" t="str">
        <f t="shared" ca="1" si="233"/>
        <v/>
      </c>
      <c r="AA255" s="29" t="str">
        <f t="shared" ca="1" si="234"/>
        <v/>
      </c>
      <c r="AB255" s="29" t="e">
        <f ca="1">+_xlfn.IFNA(VLOOKUP($B255,'Resultados General'!$C$11:$CG$510,MATCH(AB$6,'Resultados General'!$C$10:$CG$10,0),0),"")</f>
        <v>#NAME?</v>
      </c>
      <c r="AC255" s="29" t="str">
        <f t="shared" ca="1" si="235"/>
        <v/>
      </c>
      <c r="AD255" s="29" t="str">
        <f t="shared" ca="1" si="236"/>
        <v/>
      </c>
      <c r="AE255" s="29" t="e">
        <f ca="1">+_xlfn.IFNA(VLOOKUP($B255,'Resultados General'!$C$11:$CG$510,MATCH(AE$6,'Resultados General'!$C$10:$CG$10,0),0),"")</f>
        <v>#NAME?</v>
      </c>
      <c r="AF255" s="29" t="str">
        <f t="shared" ca="1" si="237"/>
        <v/>
      </c>
      <c r="AG255" s="29" t="str">
        <f t="shared" ca="1" si="238"/>
        <v/>
      </c>
      <c r="AH255" s="29" t="e">
        <f ca="1">+_xlfn.IFNA(VLOOKUP($B255,'Resultados General'!$C$11:$CG$510,MATCH(AH$6,'Resultados General'!$C$10:$CG$10,0),0),"")</f>
        <v>#NAME?</v>
      </c>
      <c r="AI255" s="29" t="str">
        <f t="shared" ca="1" si="239"/>
        <v/>
      </c>
      <c r="AJ255" s="29" t="str">
        <f t="shared" ca="1" si="240"/>
        <v/>
      </c>
      <c r="AK255" s="29" t="e">
        <f ca="1">+_xlfn.IFNA(VLOOKUP($B255,'Resultados General'!$C$11:$CG$510,MATCH(AK$6,'Resultados General'!$C$10:$CG$10,0),0),"")</f>
        <v>#NAME?</v>
      </c>
      <c r="AL255" s="29" t="str">
        <f t="shared" ca="1" si="241"/>
        <v/>
      </c>
      <c r="AM255" s="29" t="str">
        <f t="shared" ca="1" si="242"/>
        <v/>
      </c>
      <c r="AN255" s="29" t="e">
        <f ca="1">+_xlfn.IFNA(VLOOKUP($B255,'Resultados General'!$C$11:$CG$510,MATCH(AN$6,'Resultados General'!$C$10:$CG$10,0),0),"")</f>
        <v>#NAME?</v>
      </c>
      <c r="AO255" s="29" t="str">
        <f t="shared" ca="1" si="243"/>
        <v/>
      </c>
      <c r="AP255" s="29" t="str">
        <f t="shared" ca="1" si="244"/>
        <v/>
      </c>
      <c r="AQ255" s="29" t="e">
        <f ca="1">+_xlfn.IFNA(VLOOKUP($B255,'Resultados General'!$C$11:$CG$510,MATCH(AQ$6,'Resultados General'!$C$10:$CG$10,0),0),"")</f>
        <v>#NAME?</v>
      </c>
      <c r="AR255" s="29" t="str">
        <f t="shared" ca="1" si="245"/>
        <v/>
      </c>
      <c r="AS255" s="29" t="str">
        <f t="shared" ca="1" si="246"/>
        <v/>
      </c>
      <c r="AT255" s="29" t="e">
        <f ca="1">+_xlfn.IFNA(VLOOKUP($B255,'Resultados General'!$C$11:$CG$510,MATCH(AT$6,'Resultados General'!$C$10:$CG$10,0),0),"")</f>
        <v>#NAME?</v>
      </c>
      <c r="AU255" s="29" t="str">
        <f t="shared" ca="1" si="247"/>
        <v/>
      </c>
      <c r="AV255" s="29" t="str">
        <f t="shared" ca="1" si="248"/>
        <v/>
      </c>
      <c r="AW255" s="29" t="e">
        <f ca="1">+_xlfn.IFNA(VLOOKUP($B255,'Resultados General'!$C$11:$CG$510,MATCH(AW$6,'Resultados General'!$C$10:$CG$10,0),0),"")</f>
        <v>#NAME?</v>
      </c>
      <c r="AX255" s="29" t="str">
        <f t="shared" ca="1" si="249"/>
        <v/>
      </c>
      <c r="AY255" s="29" t="str">
        <f t="shared" ca="1" si="250"/>
        <v/>
      </c>
      <c r="AZ255" s="29" t="e">
        <f ca="1">+_xlfn.IFNA(VLOOKUP($B255,'Resultados General'!$C$11:$CG$510,MATCH(AZ$6,'Resultados General'!$C$10:$CG$10,0),0),"")</f>
        <v>#NAME?</v>
      </c>
      <c r="BA255" s="29" t="str">
        <f t="shared" ca="1" si="251"/>
        <v/>
      </c>
      <c r="BB255" s="29" t="str">
        <f t="shared" ca="1" si="252"/>
        <v/>
      </c>
      <c r="BC255" s="29" t="e">
        <f ca="1">+_xlfn.IFNA(VLOOKUP($B255,'Resultados General'!$C$11:$CG$510,MATCH(BC$6,'Resultados General'!$C$10:$CG$10,0),0),"")</f>
        <v>#NAME?</v>
      </c>
      <c r="BD255" s="29" t="str">
        <f t="shared" ca="1" si="253"/>
        <v/>
      </c>
      <c r="BE255" s="29" t="str">
        <f t="shared" ca="1" si="254"/>
        <v/>
      </c>
      <c r="BF255" s="29" t="e">
        <f ca="1">+_xlfn.IFNA(VLOOKUP($B255,'Resultados General'!$C$11:$CG$510,MATCH(BF$6,'Resultados General'!$C$10:$CG$10,0),0),"")</f>
        <v>#NAME?</v>
      </c>
      <c r="BG255" s="29" t="str">
        <f t="shared" ca="1" si="255"/>
        <v/>
      </c>
      <c r="BH255" s="29" t="str">
        <f t="shared" ca="1" si="256"/>
        <v/>
      </c>
      <c r="BI255" s="29" t="e">
        <f ca="1">+_xlfn.IFNA(VLOOKUP($B255,'Resultados General'!$C$11:$CG$510,MATCH(BI$6,'Resultados General'!$C$10:$CG$10,0),0),"")</f>
        <v>#NAME?</v>
      </c>
      <c r="BJ255" s="29" t="str">
        <f t="shared" ca="1" si="257"/>
        <v/>
      </c>
      <c r="BK255" s="29" t="str">
        <f t="shared" ca="1" si="258"/>
        <v/>
      </c>
      <c r="BL255" s="29" t="e">
        <f ca="1">+_xlfn.IFNA(VLOOKUP($B255,'Resultados General'!$C$11:$CG$510,MATCH(BL$6,'Resultados General'!$C$10:$CG$10,0),0),"")</f>
        <v>#NAME?</v>
      </c>
      <c r="BM255" s="29" t="str">
        <f t="shared" ca="1" si="259"/>
        <v/>
      </c>
      <c r="BN255" s="29" t="str">
        <f t="shared" ca="1" si="260"/>
        <v/>
      </c>
      <c r="BO255" s="29" t="e">
        <f ca="1">+_xlfn.IFNA(VLOOKUP($B255,'Resultados General'!$C$11:$CG$510,MATCH(BO$6,'Resultados General'!$C$10:$CG$10,0),0),"")</f>
        <v>#NAME?</v>
      </c>
      <c r="BP255" s="29" t="str">
        <f t="shared" ca="1" si="261"/>
        <v/>
      </c>
      <c r="BQ255" s="29" t="str">
        <f t="shared" ca="1" si="262"/>
        <v/>
      </c>
      <c r="BR255" s="29" t="e">
        <f ca="1">+_xlfn.IFNA(VLOOKUP($B255,'Resultados General'!$C$11:$CG$510,MATCH(BR$6,'Resultados General'!$C$10:$CG$10,0),0),"")</f>
        <v>#NAME?</v>
      </c>
      <c r="BS255" s="29" t="str">
        <f t="shared" ca="1" si="263"/>
        <v/>
      </c>
      <c r="BT255" s="29" t="str">
        <f t="shared" ca="1" si="264"/>
        <v/>
      </c>
      <c r="BU255" s="29" t="e">
        <f ca="1">+_xlfn.IFNA(VLOOKUP($B255,'Resultados General'!$C$11:$CG$510,MATCH(BU$6,'Resultados General'!$C$10:$CG$10,0),0),"")</f>
        <v>#NAME?</v>
      </c>
      <c r="BV255" s="29" t="str">
        <f t="shared" ca="1" si="265"/>
        <v/>
      </c>
      <c r="BW255" s="29" t="str">
        <f t="shared" ca="1" si="266"/>
        <v/>
      </c>
      <c r="BX255" s="29" t="e">
        <f ca="1">+_xlfn.IFNA(VLOOKUP($B255,'Resultados General'!$C$11:$CG$510,MATCH(BX$6,'Resultados General'!$C$10:$CG$10,0),0),"")</f>
        <v>#NAME?</v>
      </c>
      <c r="BY255" s="29" t="str">
        <f t="shared" ca="1" si="267"/>
        <v/>
      </c>
      <c r="BZ255" s="29" t="str">
        <f t="shared" ca="1" si="268"/>
        <v/>
      </c>
      <c r="CA255" s="29" t="e">
        <f ca="1">+_xlfn.IFNA(VLOOKUP($B255,'Resultados General'!$C$11:$CG$510,MATCH(CA$6,'Resultados General'!$C$10:$CG$10,0),0),"")</f>
        <v>#NAME?</v>
      </c>
      <c r="CB255" s="29" t="str">
        <f t="shared" ca="1" si="269"/>
        <v/>
      </c>
      <c r="CC255" s="29" t="str">
        <f t="shared" ca="1" si="270"/>
        <v/>
      </c>
      <c r="CD255" s="29" t="e">
        <f ca="1">+_xlfn.IFNA(VLOOKUP($B255,'Resultados General'!$C$11:$CG$510,MATCH(CD$6,'Resultados General'!$C$10:$CG$10,0),0),"")</f>
        <v>#NAME?</v>
      </c>
      <c r="CE255" s="29" t="str">
        <f t="shared" ca="1" si="271"/>
        <v/>
      </c>
      <c r="CF255" s="29" t="str">
        <f t="shared" ca="1" si="272"/>
        <v/>
      </c>
      <c r="CG255" s="29" t="e">
        <f ca="1">+_xlfn.IFNA(VLOOKUP($B255,'Resultados General'!$C$11:$CG$510,MATCH(CG$6,'Resultados General'!$C$10:$CG$10,0),0),"")</f>
        <v>#NAME?</v>
      </c>
      <c r="CH255" s="29" t="str">
        <f t="shared" ca="1" si="273"/>
        <v/>
      </c>
      <c r="CI255" s="29" t="str">
        <f t="shared" ca="1" si="274"/>
        <v/>
      </c>
      <c r="CJ255" s="29" t="e">
        <f ca="1">+_xlfn.IFNA(VLOOKUP($B255,'Resultados General'!$C$11:$CG$510,MATCH(CJ$6,'Resultados General'!$C$10:$CG$10,0),0),"")</f>
        <v>#NAME?</v>
      </c>
      <c r="CK255" s="29" t="str">
        <f t="shared" ca="1" si="275"/>
        <v/>
      </c>
      <c r="CL255" s="29" t="str">
        <f t="shared" ca="1" si="276"/>
        <v/>
      </c>
      <c r="CM255" s="29" t="e">
        <f ca="1">+_xlfn.IFNA(VLOOKUP($B255,'Resultados General'!$C$11:$CG$510,MATCH(CM$6,'Resultados General'!$C$10:$CG$10,0),0),"")</f>
        <v>#NAME?</v>
      </c>
      <c r="CN255" s="29" t="str">
        <f t="shared" ca="1" si="277"/>
        <v/>
      </c>
      <c r="CO255" s="29" t="str">
        <f t="shared" ca="1" si="278"/>
        <v/>
      </c>
      <c r="CP255" s="29" t="e">
        <f ca="1">+_xlfn.IFNA(VLOOKUP($B255,'Resultados General'!$C$11:$CG$510,MATCH(CP$6,'Resultados General'!$C$10:$CG$10,0),0),"")</f>
        <v>#NAME?</v>
      </c>
      <c r="CQ255" s="29" t="str">
        <f t="shared" ca="1" si="279"/>
        <v/>
      </c>
      <c r="CR255" s="29" t="str">
        <f t="shared" ca="1" si="280"/>
        <v/>
      </c>
      <c r="CS255" s="29" t="e">
        <f ca="1">+_xlfn.IFNA(VLOOKUP($B255,'Resultados General'!$C$11:$CG$510,MATCH(CS$6,'Resultados General'!$C$10:$CG$10,0),0),"")</f>
        <v>#NAME?</v>
      </c>
      <c r="CT255" s="29" t="str">
        <f t="shared" ca="1" si="281"/>
        <v/>
      </c>
      <c r="CU255" s="29" t="str">
        <f t="shared" ca="1" si="282"/>
        <v/>
      </c>
      <c r="CV255" s="29" t="e">
        <f ca="1">+_xlfn.IFNA(VLOOKUP($B255,'Resultados General'!$C$11:$CG$510,MATCH(CV$6,'Resultados General'!$C$10:$CG$10,0),0),"")</f>
        <v>#NAME?</v>
      </c>
      <c r="CW255" s="29" t="str">
        <f t="shared" ca="1" si="283"/>
        <v/>
      </c>
      <c r="CX255" s="29" t="str">
        <f t="shared" ca="1" si="284"/>
        <v/>
      </c>
      <c r="CY255" s="29" t="e">
        <f ca="1">+_xlfn.IFNA(VLOOKUP($B255,'Resultados General'!$C$11:$CG$510,MATCH(CY$6,'Resultados General'!$C$10:$CG$10,0),0),"")</f>
        <v>#NAME?</v>
      </c>
      <c r="CZ255" s="29" t="str">
        <f t="shared" ca="1" si="285"/>
        <v/>
      </c>
      <c r="DA255" s="29" t="str">
        <f t="shared" ca="1" si="286"/>
        <v/>
      </c>
      <c r="DB255" s="29" t="e">
        <f ca="1">+_xlfn.IFNA(VLOOKUP($B255,'Resultados General'!$C$11:$CG$510,MATCH(DB$6,'Resultados General'!$C$10:$CG$10,0),0),"")</f>
        <v>#NAME?</v>
      </c>
      <c r="DC255" s="29" t="str">
        <f t="shared" ca="1" si="287"/>
        <v/>
      </c>
      <c r="DD255" s="29" t="str">
        <f t="shared" ca="1" si="288"/>
        <v/>
      </c>
      <c r="DE255" s="29" t="e">
        <f ca="1">+_xlfn.IFNA(VLOOKUP($B255,'Resultados General'!$C$11:$CG$510,MATCH(DE$6,'Resultados General'!$C$10:$CG$10,0),0),"")</f>
        <v>#NAME?</v>
      </c>
      <c r="DF255" s="29" t="str">
        <f t="shared" ca="1" si="289"/>
        <v/>
      </c>
      <c r="DG255" s="29" t="str">
        <f t="shared" ca="1" si="290"/>
        <v/>
      </c>
      <c r="DH255" s="29" t="e">
        <f ca="1">+_xlfn.IFNA(VLOOKUP($B255,'Resultados General'!$C$11:$CG$510,MATCH(DH$6,'Resultados General'!$C$10:$CG$10,0),0),"")</f>
        <v>#NAME?</v>
      </c>
      <c r="DI255" s="29" t="str">
        <f t="shared" ca="1" si="291"/>
        <v/>
      </c>
      <c r="DJ255" s="29" t="str">
        <f t="shared" ca="1" si="292"/>
        <v/>
      </c>
      <c r="DK255" s="29" t="e">
        <f ca="1">+_xlfn.IFNA(VLOOKUP($B255,'Resultados General'!$C$11:$CG$510,MATCH(DK$6,'Resultados General'!$C$10:$CG$10,0),0),"")</f>
        <v>#NAME?</v>
      </c>
      <c r="DL255" s="29" t="str">
        <f t="shared" ca="1" si="293"/>
        <v/>
      </c>
      <c r="DM255" s="29" t="str">
        <f t="shared" ca="1" si="294"/>
        <v/>
      </c>
      <c r="DN255" s="29" t="e">
        <f ca="1">+_xlfn.IFNA(VLOOKUP($B255,'Resultados General'!$C$11:$CG$510,MATCH(DN$6,'Resultados General'!$C$10:$CG$10,0),0),"")</f>
        <v>#NAME?</v>
      </c>
      <c r="DO255" s="29" t="str">
        <f t="shared" ca="1" si="295"/>
        <v/>
      </c>
      <c r="DP255" s="29" t="str">
        <f t="shared" ca="1" si="296"/>
        <v/>
      </c>
    </row>
    <row r="256" spans="2:120">
      <c r="B256" s="219" t="str">
        <f>+IF('Resultados General'!C259="","",'Resultados General'!C259)</f>
        <v/>
      </c>
      <c r="C256" s="134" t="e">
        <f ca="1">+_xlfn.IFNA(VLOOKUP('Distribución de puestos'!B256,'Resultados General'!$C$11:$J$510,8,0),"")</f>
        <v>#NAME?</v>
      </c>
      <c r="D256" s="135" t="e">
        <f ca="1">+_xlfn.IFNA(VLOOKUP(B256,'Resultados General'!$C$11:$L$510,10,0),"")</f>
        <v>#NAME?</v>
      </c>
      <c r="E256" s="26" t="s">
        <v>76</v>
      </c>
      <c r="F256" s="26" t="s">
        <v>76</v>
      </c>
      <c r="G256" s="135" t="str">
        <f t="shared" ca="1" si="297"/>
        <v/>
      </c>
      <c r="H256" s="135" t="str">
        <f t="shared" ca="1" si="298"/>
        <v/>
      </c>
      <c r="I256" s="219" t="str">
        <f t="shared" si="299"/>
        <v/>
      </c>
      <c r="J256" s="138"/>
      <c r="M256" s="29" t="e">
        <f ca="1">+_xlfn.IFNA(VLOOKUP($B256,'Resultados General'!$C$11:$CG$510,MATCH(M$6,'Resultados General'!$C$10:$CG$10,0),0),"")</f>
        <v>#NAME?</v>
      </c>
      <c r="N256" s="29" t="str">
        <f t="shared" ca="1" si="225"/>
        <v/>
      </c>
      <c r="O256" s="29" t="str">
        <f t="shared" ca="1" si="226"/>
        <v/>
      </c>
      <c r="P256" s="29" t="e">
        <f ca="1">+_xlfn.IFNA(VLOOKUP($B256,'Resultados General'!$C$11:$CG$510,MATCH(P$6,'Resultados General'!$C$10:$CG$10,0),0),"")</f>
        <v>#NAME?</v>
      </c>
      <c r="Q256" s="29" t="str">
        <f t="shared" ca="1" si="227"/>
        <v/>
      </c>
      <c r="R256" s="29" t="str">
        <f t="shared" ca="1" si="228"/>
        <v/>
      </c>
      <c r="S256" s="29" t="e">
        <f ca="1">+_xlfn.IFNA(VLOOKUP($B256,'Resultados General'!$C$11:$CG$510,MATCH(S$6,'Resultados General'!$C$10:$CG$10,0),0),"")</f>
        <v>#NAME?</v>
      </c>
      <c r="T256" s="29" t="str">
        <f t="shared" ca="1" si="229"/>
        <v/>
      </c>
      <c r="U256" s="29" t="str">
        <f t="shared" ca="1" si="230"/>
        <v/>
      </c>
      <c r="V256" s="29" t="e">
        <f ca="1">+_xlfn.IFNA(VLOOKUP($B256,'Resultados General'!$C$11:$CG$510,MATCH(V$6,'Resultados General'!$C$10:$CG$10,0),0),"")</f>
        <v>#NAME?</v>
      </c>
      <c r="W256" s="29" t="str">
        <f t="shared" ca="1" si="231"/>
        <v/>
      </c>
      <c r="X256" s="29" t="str">
        <f t="shared" ca="1" si="232"/>
        <v/>
      </c>
      <c r="Y256" s="29" t="e">
        <f ca="1">+_xlfn.IFNA(VLOOKUP($B256,'Resultados General'!$C$11:$CG$510,MATCH(Y$6,'Resultados General'!$C$10:$CG$10,0),0),"")</f>
        <v>#NAME?</v>
      </c>
      <c r="Z256" s="29" t="str">
        <f t="shared" ca="1" si="233"/>
        <v/>
      </c>
      <c r="AA256" s="29" t="str">
        <f t="shared" ca="1" si="234"/>
        <v/>
      </c>
      <c r="AB256" s="29" t="e">
        <f ca="1">+_xlfn.IFNA(VLOOKUP($B256,'Resultados General'!$C$11:$CG$510,MATCH(AB$6,'Resultados General'!$C$10:$CG$10,0),0),"")</f>
        <v>#NAME?</v>
      </c>
      <c r="AC256" s="29" t="str">
        <f t="shared" ca="1" si="235"/>
        <v/>
      </c>
      <c r="AD256" s="29" t="str">
        <f t="shared" ca="1" si="236"/>
        <v/>
      </c>
      <c r="AE256" s="29" t="e">
        <f ca="1">+_xlfn.IFNA(VLOOKUP($B256,'Resultados General'!$C$11:$CG$510,MATCH(AE$6,'Resultados General'!$C$10:$CG$10,0),0),"")</f>
        <v>#NAME?</v>
      </c>
      <c r="AF256" s="29" t="str">
        <f t="shared" ca="1" si="237"/>
        <v/>
      </c>
      <c r="AG256" s="29" t="str">
        <f t="shared" ca="1" si="238"/>
        <v/>
      </c>
      <c r="AH256" s="29" t="e">
        <f ca="1">+_xlfn.IFNA(VLOOKUP($B256,'Resultados General'!$C$11:$CG$510,MATCH(AH$6,'Resultados General'!$C$10:$CG$10,0),0),"")</f>
        <v>#NAME?</v>
      </c>
      <c r="AI256" s="29" t="str">
        <f t="shared" ca="1" si="239"/>
        <v/>
      </c>
      <c r="AJ256" s="29" t="str">
        <f t="shared" ca="1" si="240"/>
        <v/>
      </c>
      <c r="AK256" s="29" t="e">
        <f ca="1">+_xlfn.IFNA(VLOOKUP($B256,'Resultados General'!$C$11:$CG$510,MATCH(AK$6,'Resultados General'!$C$10:$CG$10,0),0),"")</f>
        <v>#NAME?</v>
      </c>
      <c r="AL256" s="29" t="str">
        <f t="shared" ca="1" si="241"/>
        <v/>
      </c>
      <c r="AM256" s="29" t="str">
        <f t="shared" ca="1" si="242"/>
        <v/>
      </c>
      <c r="AN256" s="29" t="e">
        <f ca="1">+_xlfn.IFNA(VLOOKUP($B256,'Resultados General'!$C$11:$CG$510,MATCH(AN$6,'Resultados General'!$C$10:$CG$10,0),0),"")</f>
        <v>#NAME?</v>
      </c>
      <c r="AO256" s="29" t="str">
        <f t="shared" ca="1" si="243"/>
        <v/>
      </c>
      <c r="AP256" s="29" t="str">
        <f t="shared" ca="1" si="244"/>
        <v/>
      </c>
      <c r="AQ256" s="29" t="e">
        <f ca="1">+_xlfn.IFNA(VLOOKUP($B256,'Resultados General'!$C$11:$CG$510,MATCH(AQ$6,'Resultados General'!$C$10:$CG$10,0),0),"")</f>
        <v>#NAME?</v>
      </c>
      <c r="AR256" s="29" t="str">
        <f t="shared" ca="1" si="245"/>
        <v/>
      </c>
      <c r="AS256" s="29" t="str">
        <f t="shared" ca="1" si="246"/>
        <v/>
      </c>
      <c r="AT256" s="29" t="e">
        <f ca="1">+_xlfn.IFNA(VLOOKUP($B256,'Resultados General'!$C$11:$CG$510,MATCH(AT$6,'Resultados General'!$C$10:$CG$10,0),0),"")</f>
        <v>#NAME?</v>
      </c>
      <c r="AU256" s="29" t="str">
        <f t="shared" ca="1" si="247"/>
        <v/>
      </c>
      <c r="AV256" s="29" t="str">
        <f t="shared" ca="1" si="248"/>
        <v/>
      </c>
      <c r="AW256" s="29" t="e">
        <f ca="1">+_xlfn.IFNA(VLOOKUP($B256,'Resultados General'!$C$11:$CG$510,MATCH(AW$6,'Resultados General'!$C$10:$CG$10,0),0),"")</f>
        <v>#NAME?</v>
      </c>
      <c r="AX256" s="29" t="str">
        <f t="shared" ca="1" si="249"/>
        <v/>
      </c>
      <c r="AY256" s="29" t="str">
        <f t="shared" ca="1" si="250"/>
        <v/>
      </c>
      <c r="AZ256" s="29" t="e">
        <f ca="1">+_xlfn.IFNA(VLOOKUP($B256,'Resultados General'!$C$11:$CG$510,MATCH(AZ$6,'Resultados General'!$C$10:$CG$10,0),0),"")</f>
        <v>#NAME?</v>
      </c>
      <c r="BA256" s="29" t="str">
        <f t="shared" ca="1" si="251"/>
        <v/>
      </c>
      <c r="BB256" s="29" t="str">
        <f t="shared" ca="1" si="252"/>
        <v/>
      </c>
      <c r="BC256" s="29" t="e">
        <f ca="1">+_xlfn.IFNA(VLOOKUP($B256,'Resultados General'!$C$11:$CG$510,MATCH(BC$6,'Resultados General'!$C$10:$CG$10,0),0),"")</f>
        <v>#NAME?</v>
      </c>
      <c r="BD256" s="29" t="str">
        <f t="shared" ca="1" si="253"/>
        <v/>
      </c>
      <c r="BE256" s="29" t="str">
        <f t="shared" ca="1" si="254"/>
        <v/>
      </c>
      <c r="BF256" s="29" t="e">
        <f ca="1">+_xlfn.IFNA(VLOOKUP($B256,'Resultados General'!$C$11:$CG$510,MATCH(BF$6,'Resultados General'!$C$10:$CG$10,0),0),"")</f>
        <v>#NAME?</v>
      </c>
      <c r="BG256" s="29" t="str">
        <f t="shared" ca="1" si="255"/>
        <v/>
      </c>
      <c r="BH256" s="29" t="str">
        <f t="shared" ca="1" si="256"/>
        <v/>
      </c>
      <c r="BI256" s="29" t="e">
        <f ca="1">+_xlfn.IFNA(VLOOKUP($B256,'Resultados General'!$C$11:$CG$510,MATCH(BI$6,'Resultados General'!$C$10:$CG$10,0),0),"")</f>
        <v>#NAME?</v>
      </c>
      <c r="BJ256" s="29" t="str">
        <f t="shared" ca="1" si="257"/>
        <v/>
      </c>
      <c r="BK256" s="29" t="str">
        <f t="shared" ca="1" si="258"/>
        <v/>
      </c>
      <c r="BL256" s="29" t="e">
        <f ca="1">+_xlfn.IFNA(VLOOKUP($B256,'Resultados General'!$C$11:$CG$510,MATCH(BL$6,'Resultados General'!$C$10:$CG$10,0),0),"")</f>
        <v>#NAME?</v>
      </c>
      <c r="BM256" s="29" t="str">
        <f t="shared" ca="1" si="259"/>
        <v/>
      </c>
      <c r="BN256" s="29" t="str">
        <f t="shared" ca="1" si="260"/>
        <v/>
      </c>
      <c r="BO256" s="29" t="e">
        <f ca="1">+_xlfn.IFNA(VLOOKUP($B256,'Resultados General'!$C$11:$CG$510,MATCH(BO$6,'Resultados General'!$C$10:$CG$10,0),0),"")</f>
        <v>#NAME?</v>
      </c>
      <c r="BP256" s="29" t="str">
        <f t="shared" ca="1" si="261"/>
        <v/>
      </c>
      <c r="BQ256" s="29" t="str">
        <f t="shared" ca="1" si="262"/>
        <v/>
      </c>
      <c r="BR256" s="29" t="e">
        <f ca="1">+_xlfn.IFNA(VLOOKUP($B256,'Resultados General'!$C$11:$CG$510,MATCH(BR$6,'Resultados General'!$C$10:$CG$10,0),0),"")</f>
        <v>#NAME?</v>
      </c>
      <c r="BS256" s="29" t="str">
        <f t="shared" ca="1" si="263"/>
        <v/>
      </c>
      <c r="BT256" s="29" t="str">
        <f t="shared" ca="1" si="264"/>
        <v/>
      </c>
      <c r="BU256" s="29" t="e">
        <f ca="1">+_xlfn.IFNA(VLOOKUP($B256,'Resultados General'!$C$11:$CG$510,MATCH(BU$6,'Resultados General'!$C$10:$CG$10,0),0),"")</f>
        <v>#NAME?</v>
      </c>
      <c r="BV256" s="29" t="str">
        <f t="shared" ca="1" si="265"/>
        <v/>
      </c>
      <c r="BW256" s="29" t="str">
        <f t="shared" ca="1" si="266"/>
        <v/>
      </c>
      <c r="BX256" s="29" t="e">
        <f ca="1">+_xlfn.IFNA(VLOOKUP($B256,'Resultados General'!$C$11:$CG$510,MATCH(BX$6,'Resultados General'!$C$10:$CG$10,0),0),"")</f>
        <v>#NAME?</v>
      </c>
      <c r="BY256" s="29" t="str">
        <f t="shared" ca="1" si="267"/>
        <v/>
      </c>
      <c r="BZ256" s="29" t="str">
        <f t="shared" ca="1" si="268"/>
        <v/>
      </c>
      <c r="CA256" s="29" t="e">
        <f ca="1">+_xlfn.IFNA(VLOOKUP($B256,'Resultados General'!$C$11:$CG$510,MATCH(CA$6,'Resultados General'!$C$10:$CG$10,0),0),"")</f>
        <v>#NAME?</v>
      </c>
      <c r="CB256" s="29" t="str">
        <f t="shared" ca="1" si="269"/>
        <v/>
      </c>
      <c r="CC256" s="29" t="str">
        <f t="shared" ca="1" si="270"/>
        <v/>
      </c>
      <c r="CD256" s="29" t="e">
        <f ca="1">+_xlfn.IFNA(VLOOKUP($B256,'Resultados General'!$C$11:$CG$510,MATCH(CD$6,'Resultados General'!$C$10:$CG$10,0),0),"")</f>
        <v>#NAME?</v>
      </c>
      <c r="CE256" s="29" t="str">
        <f t="shared" ca="1" si="271"/>
        <v/>
      </c>
      <c r="CF256" s="29" t="str">
        <f t="shared" ca="1" si="272"/>
        <v/>
      </c>
      <c r="CG256" s="29" t="e">
        <f ca="1">+_xlfn.IFNA(VLOOKUP($B256,'Resultados General'!$C$11:$CG$510,MATCH(CG$6,'Resultados General'!$C$10:$CG$10,0),0),"")</f>
        <v>#NAME?</v>
      </c>
      <c r="CH256" s="29" t="str">
        <f t="shared" ca="1" si="273"/>
        <v/>
      </c>
      <c r="CI256" s="29" t="str">
        <f t="shared" ca="1" si="274"/>
        <v/>
      </c>
      <c r="CJ256" s="29" t="e">
        <f ca="1">+_xlfn.IFNA(VLOOKUP($B256,'Resultados General'!$C$11:$CG$510,MATCH(CJ$6,'Resultados General'!$C$10:$CG$10,0),0),"")</f>
        <v>#NAME?</v>
      </c>
      <c r="CK256" s="29" t="str">
        <f t="shared" ca="1" si="275"/>
        <v/>
      </c>
      <c r="CL256" s="29" t="str">
        <f t="shared" ca="1" si="276"/>
        <v/>
      </c>
      <c r="CM256" s="29" t="e">
        <f ca="1">+_xlfn.IFNA(VLOOKUP($B256,'Resultados General'!$C$11:$CG$510,MATCH(CM$6,'Resultados General'!$C$10:$CG$10,0),0),"")</f>
        <v>#NAME?</v>
      </c>
      <c r="CN256" s="29" t="str">
        <f t="shared" ca="1" si="277"/>
        <v/>
      </c>
      <c r="CO256" s="29" t="str">
        <f t="shared" ca="1" si="278"/>
        <v/>
      </c>
      <c r="CP256" s="29" t="e">
        <f ca="1">+_xlfn.IFNA(VLOOKUP($B256,'Resultados General'!$C$11:$CG$510,MATCH(CP$6,'Resultados General'!$C$10:$CG$10,0),0),"")</f>
        <v>#NAME?</v>
      </c>
      <c r="CQ256" s="29" t="str">
        <f t="shared" ca="1" si="279"/>
        <v/>
      </c>
      <c r="CR256" s="29" t="str">
        <f t="shared" ca="1" si="280"/>
        <v/>
      </c>
      <c r="CS256" s="29" t="e">
        <f ca="1">+_xlfn.IFNA(VLOOKUP($B256,'Resultados General'!$C$11:$CG$510,MATCH(CS$6,'Resultados General'!$C$10:$CG$10,0),0),"")</f>
        <v>#NAME?</v>
      </c>
      <c r="CT256" s="29" t="str">
        <f t="shared" ca="1" si="281"/>
        <v/>
      </c>
      <c r="CU256" s="29" t="str">
        <f t="shared" ca="1" si="282"/>
        <v/>
      </c>
      <c r="CV256" s="29" t="e">
        <f ca="1">+_xlfn.IFNA(VLOOKUP($B256,'Resultados General'!$C$11:$CG$510,MATCH(CV$6,'Resultados General'!$C$10:$CG$10,0),0),"")</f>
        <v>#NAME?</v>
      </c>
      <c r="CW256" s="29" t="str">
        <f t="shared" ca="1" si="283"/>
        <v/>
      </c>
      <c r="CX256" s="29" t="str">
        <f t="shared" ca="1" si="284"/>
        <v/>
      </c>
      <c r="CY256" s="29" t="e">
        <f ca="1">+_xlfn.IFNA(VLOOKUP($B256,'Resultados General'!$C$11:$CG$510,MATCH(CY$6,'Resultados General'!$C$10:$CG$10,0),0),"")</f>
        <v>#NAME?</v>
      </c>
      <c r="CZ256" s="29" t="str">
        <f t="shared" ca="1" si="285"/>
        <v/>
      </c>
      <c r="DA256" s="29" t="str">
        <f t="shared" ca="1" si="286"/>
        <v/>
      </c>
      <c r="DB256" s="29" t="e">
        <f ca="1">+_xlfn.IFNA(VLOOKUP($B256,'Resultados General'!$C$11:$CG$510,MATCH(DB$6,'Resultados General'!$C$10:$CG$10,0),0),"")</f>
        <v>#NAME?</v>
      </c>
      <c r="DC256" s="29" t="str">
        <f t="shared" ca="1" si="287"/>
        <v/>
      </c>
      <c r="DD256" s="29" t="str">
        <f t="shared" ca="1" si="288"/>
        <v/>
      </c>
      <c r="DE256" s="29" t="e">
        <f ca="1">+_xlfn.IFNA(VLOOKUP($B256,'Resultados General'!$C$11:$CG$510,MATCH(DE$6,'Resultados General'!$C$10:$CG$10,0),0),"")</f>
        <v>#NAME?</v>
      </c>
      <c r="DF256" s="29" t="str">
        <f t="shared" ca="1" si="289"/>
        <v/>
      </c>
      <c r="DG256" s="29" t="str">
        <f t="shared" ca="1" si="290"/>
        <v/>
      </c>
      <c r="DH256" s="29" t="e">
        <f ca="1">+_xlfn.IFNA(VLOOKUP($B256,'Resultados General'!$C$11:$CG$510,MATCH(DH$6,'Resultados General'!$C$10:$CG$10,0),0),"")</f>
        <v>#NAME?</v>
      </c>
      <c r="DI256" s="29" t="str">
        <f t="shared" ca="1" si="291"/>
        <v/>
      </c>
      <c r="DJ256" s="29" t="str">
        <f t="shared" ca="1" si="292"/>
        <v/>
      </c>
      <c r="DK256" s="29" t="e">
        <f ca="1">+_xlfn.IFNA(VLOOKUP($B256,'Resultados General'!$C$11:$CG$510,MATCH(DK$6,'Resultados General'!$C$10:$CG$10,0),0),"")</f>
        <v>#NAME?</v>
      </c>
      <c r="DL256" s="29" t="str">
        <f t="shared" ca="1" si="293"/>
        <v/>
      </c>
      <c r="DM256" s="29" t="str">
        <f t="shared" ca="1" si="294"/>
        <v/>
      </c>
      <c r="DN256" s="29" t="e">
        <f ca="1">+_xlfn.IFNA(VLOOKUP($B256,'Resultados General'!$C$11:$CG$510,MATCH(DN$6,'Resultados General'!$C$10:$CG$10,0),0),"")</f>
        <v>#NAME?</v>
      </c>
      <c r="DO256" s="29" t="str">
        <f t="shared" ca="1" si="295"/>
        <v/>
      </c>
      <c r="DP256" s="29" t="str">
        <f t="shared" ca="1" si="296"/>
        <v/>
      </c>
    </row>
    <row r="257" spans="2:120">
      <c r="B257" s="219" t="str">
        <f>+IF('Resultados General'!C260="","",'Resultados General'!C260)</f>
        <v/>
      </c>
      <c r="C257" s="134" t="e">
        <f ca="1">+_xlfn.IFNA(VLOOKUP('Distribución de puestos'!B257,'Resultados General'!$C$11:$J$510,8,0),"")</f>
        <v>#NAME?</v>
      </c>
      <c r="D257" s="135" t="e">
        <f ca="1">+_xlfn.IFNA(VLOOKUP(B257,'Resultados General'!$C$11:$L$510,10,0),"")</f>
        <v>#NAME?</v>
      </c>
      <c r="E257" s="26" t="s">
        <v>76</v>
      </c>
      <c r="F257" s="26" t="s">
        <v>76</v>
      </c>
      <c r="G257" s="135" t="str">
        <f t="shared" ca="1" si="297"/>
        <v/>
      </c>
      <c r="H257" s="135" t="str">
        <f t="shared" ca="1" si="298"/>
        <v/>
      </c>
      <c r="I257" s="219" t="str">
        <f t="shared" si="299"/>
        <v/>
      </c>
      <c r="J257" s="138"/>
      <c r="M257" s="29" t="e">
        <f ca="1">+_xlfn.IFNA(VLOOKUP($B257,'Resultados General'!$C$11:$CG$510,MATCH(M$6,'Resultados General'!$C$10:$CG$10,0),0),"")</f>
        <v>#NAME?</v>
      </c>
      <c r="N257" s="29" t="str">
        <f t="shared" ca="1" si="225"/>
        <v/>
      </c>
      <c r="O257" s="29" t="str">
        <f t="shared" ca="1" si="226"/>
        <v/>
      </c>
      <c r="P257" s="29" t="e">
        <f ca="1">+_xlfn.IFNA(VLOOKUP($B257,'Resultados General'!$C$11:$CG$510,MATCH(P$6,'Resultados General'!$C$10:$CG$10,0),0),"")</f>
        <v>#NAME?</v>
      </c>
      <c r="Q257" s="29" t="str">
        <f t="shared" ca="1" si="227"/>
        <v/>
      </c>
      <c r="R257" s="29" t="str">
        <f t="shared" ca="1" si="228"/>
        <v/>
      </c>
      <c r="S257" s="29" t="e">
        <f ca="1">+_xlfn.IFNA(VLOOKUP($B257,'Resultados General'!$C$11:$CG$510,MATCH(S$6,'Resultados General'!$C$10:$CG$10,0),0),"")</f>
        <v>#NAME?</v>
      </c>
      <c r="T257" s="29" t="str">
        <f t="shared" ca="1" si="229"/>
        <v/>
      </c>
      <c r="U257" s="29" t="str">
        <f t="shared" ca="1" si="230"/>
        <v/>
      </c>
      <c r="V257" s="29" t="e">
        <f ca="1">+_xlfn.IFNA(VLOOKUP($B257,'Resultados General'!$C$11:$CG$510,MATCH(V$6,'Resultados General'!$C$10:$CG$10,0),0),"")</f>
        <v>#NAME?</v>
      </c>
      <c r="W257" s="29" t="str">
        <f t="shared" ca="1" si="231"/>
        <v/>
      </c>
      <c r="X257" s="29" t="str">
        <f t="shared" ca="1" si="232"/>
        <v/>
      </c>
      <c r="Y257" s="29" t="e">
        <f ca="1">+_xlfn.IFNA(VLOOKUP($B257,'Resultados General'!$C$11:$CG$510,MATCH(Y$6,'Resultados General'!$C$10:$CG$10,0),0),"")</f>
        <v>#NAME?</v>
      </c>
      <c r="Z257" s="29" t="str">
        <f t="shared" ca="1" si="233"/>
        <v/>
      </c>
      <c r="AA257" s="29" t="str">
        <f t="shared" ca="1" si="234"/>
        <v/>
      </c>
      <c r="AB257" s="29" t="e">
        <f ca="1">+_xlfn.IFNA(VLOOKUP($B257,'Resultados General'!$C$11:$CG$510,MATCH(AB$6,'Resultados General'!$C$10:$CG$10,0),0),"")</f>
        <v>#NAME?</v>
      </c>
      <c r="AC257" s="29" t="str">
        <f t="shared" ca="1" si="235"/>
        <v/>
      </c>
      <c r="AD257" s="29" t="str">
        <f t="shared" ca="1" si="236"/>
        <v/>
      </c>
      <c r="AE257" s="29" t="e">
        <f ca="1">+_xlfn.IFNA(VLOOKUP($B257,'Resultados General'!$C$11:$CG$510,MATCH(AE$6,'Resultados General'!$C$10:$CG$10,0),0),"")</f>
        <v>#NAME?</v>
      </c>
      <c r="AF257" s="29" t="str">
        <f t="shared" ca="1" si="237"/>
        <v/>
      </c>
      <c r="AG257" s="29" t="str">
        <f t="shared" ca="1" si="238"/>
        <v/>
      </c>
      <c r="AH257" s="29" t="e">
        <f ca="1">+_xlfn.IFNA(VLOOKUP($B257,'Resultados General'!$C$11:$CG$510,MATCH(AH$6,'Resultados General'!$C$10:$CG$10,0),0),"")</f>
        <v>#NAME?</v>
      </c>
      <c r="AI257" s="29" t="str">
        <f t="shared" ca="1" si="239"/>
        <v/>
      </c>
      <c r="AJ257" s="29" t="str">
        <f t="shared" ca="1" si="240"/>
        <v/>
      </c>
      <c r="AK257" s="29" t="e">
        <f ca="1">+_xlfn.IFNA(VLOOKUP($B257,'Resultados General'!$C$11:$CG$510,MATCH(AK$6,'Resultados General'!$C$10:$CG$10,0),0),"")</f>
        <v>#NAME?</v>
      </c>
      <c r="AL257" s="29" t="str">
        <f t="shared" ca="1" si="241"/>
        <v/>
      </c>
      <c r="AM257" s="29" t="str">
        <f t="shared" ca="1" si="242"/>
        <v/>
      </c>
      <c r="AN257" s="29" t="e">
        <f ca="1">+_xlfn.IFNA(VLOOKUP($B257,'Resultados General'!$C$11:$CG$510,MATCH(AN$6,'Resultados General'!$C$10:$CG$10,0),0),"")</f>
        <v>#NAME?</v>
      </c>
      <c r="AO257" s="29" t="str">
        <f t="shared" ca="1" si="243"/>
        <v/>
      </c>
      <c r="AP257" s="29" t="str">
        <f t="shared" ca="1" si="244"/>
        <v/>
      </c>
      <c r="AQ257" s="29" t="e">
        <f ca="1">+_xlfn.IFNA(VLOOKUP($B257,'Resultados General'!$C$11:$CG$510,MATCH(AQ$6,'Resultados General'!$C$10:$CG$10,0),0),"")</f>
        <v>#NAME?</v>
      </c>
      <c r="AR257" s="29" t="str">
        <f t="shared" ca="1" si="245"/>
        <v/>
      </c>
      <c r="AS257" s="29" t="str">
        <f t="shared" ca="1" si="246"/>
        <v/>
      </c>
      <c r="AT257" s="29" t="e">
        <f ca="1">+_xlfn.IFNA(VLOOKUP($B257,'Resultados General'!$C$11:$CG$510,MATCH(AT$6,'Resultados General'!$C$10:$CG$10,0),0),"")</f>
        <v>#NAME?</v>
      </c>
      <c r="AU257" s="29" t="str">
        <f t="shared" ca="1" si="247"/>
        <v/>
      </c>
      <c r="AV257" s="29" t="str">
        <f t="shared" ca="1" si="248"/>
        <v/>
      </c>
      <c r="AW257" s="29" t="e">
        <f ca="1">+_xlfn.IFNA(VLOOKUP($B257,'Resultados General'!$C$11:$CG$510,MATCH(AW$6,'Resultados General'!$C$10:$CG$10,0),0),"")</f>
        <v>#NAME?</v>
      </c>
      <c r="AX257" s="29" t="str">
        <f t="shared" ca="1" si="249"/>
        <v/>
      </c>
      <c r="AY257" s="29" t="str">
        <f t="shared" ca="1" si="250"/>
        <v/>
      </c>
      <c r="AZ257" s="29" t="e">
        <f ca="1">+_xlfn.IFNA(VLOOKUP($B257,'Resultados General'!$C$11:$CG$510,MATCH(AZ$6,'Resultados General'!$C$10:$CG$10,0),0),"")</f>
        <v>#NAME?</v>
      </c>
      <c r="BA257" s="29" t="str">
        <f t="shared" ca="1" si="251"/>
        <v/>
      </c>
      <c r="BB257" s="29" t="str">
        <f t="shared" ca="1" si="252"/>
        <v/>
      </c>
      <c r="BC257" s="29" t="e">
        <f ca="1">+_xlfn.IFNA(VLOOKUP($B257,'Resultados General'!$C$11:$CG$510,MATCH(BC$6,'Resultados General'!$C$10:$CG$10,0),0),"")</f>
        <v>#NAME?</v>
      </c>
      <c r="BD257" s="29" t="str">
        <f t="shared" ca="1" si="253"/>
        <v/>
      </c>
      <c r="BE257" s="29" t="str">
        <f t="shared" ca="1" si="254"/>
        <v/>
      </c>
      <c r="BF257" s="29" t="e">
        <f ca="1">+_xlfn.IFNA(VLOOKUP($B257,'Resultados General'!$C$11:$CG$510,MATCH(BF$6,'Resultados General'!$C$10:$CG$10,0),0),"")</f>
        <v>#NAME?</v>
      </c>
      <c r="BG257" s="29" t="str">
        <f t="shared" ca="1" si="255"/>
        <v/>
      </c>
      <c r="BH257" s="29" t="str">
        <f t="shared" ca="1" si="256"/>
        <v/>
      </c>
      <c r="BI257" s="29" t="e">
        <f ca="1">+_xlfn.IFNA(VLOOKUP($B257,'Resultados General'!$C$11:$CG$510,MATCH(BI$6,'Resultados General'!$C$10:$CG$10,0),0),"")</f>
        <v>#NAME?</v>
      </c>
      <c r="BJ257" s="29" t="str">
        <f t="shared" ca="1" si="257"/>
        <v/>
      </c>
      <c r="BK257" s="29" t="str">
        <f t="shared" ca="1" si="258"/>
        <v/>
      </c>
      <c r="BL257" s="29" t="e">
        <f ca="1">+_xlfn.IFNA(VLOOKUP($B257,'Resultados General'!$C$11:$CG$510,MATCH(BL$6,'Resultados General'!$C$10:$CG$10,0),0),"")</f>
        <v>#NAME?</v>
      </c>
      <c r="BM257" s="29" t="str">
        <f t="shared" ca="1" si="259"/>
        <v/>
      </c>
      <c r="BN257" s="29" t="str">
        <f t="shared" ca="1" si="260"/>
        <v/>
      </c>
      <c r="BO257" s="29" t="e">
        <f ca="1">+_xlfn.IFNA(VLOOKUP($B257,'Resultados General'!$C$11:$CG$510,MATCH(BO$6,'Resultados General'!$C$10:$CG$10,0),0),"")</f>
        <v>#NAME?</v>
      </c>
      <c r="BP257" s="29" t="str">
        <f t="shared" ca="1" si="261"/>
        <v/>
      </c>
      <c r="BQ257" s="29" t="str">
        <f t="shared" ca="1" si="262"/>
        <v/>
      </c>
      <c r="BR257" s="29" t="e">
        <f ca="1">+_xlfn.IFNA(VLOOKUP($B257,'Resultados General'!$C$11:$CG$510,MATCH(BR$6,'Resultados General'!$C$10:$CG$10,0),0),"")</f>
        <v>#NAME?</v>
      </c>
      <c r="BS257" s="29" t="str">
        <f t="shared" ca="1" si="263"/>
        <v/>
      </c>
      <c r="BT257" s="29" t="str">
        <f t="shared" ca="1" si="264"/>
        <v/>
      </c>
      <c r="BU257" s="29" t="e">
        <f ca="1">+_xlfn.IFNA(VLOOKUP($B257,'Resultados General'!$C$11:$CG$510,MATCH(BU$6,'Resultados General'!$C$10:$CG$10,0),0),"")</f>
        <v>#NAME?</v>
      </c>
      <c r="BV257" s="29" t="str">
        <f t="shared" ca="1" si="265"/>
        <v/>
      </c>
      <c r="BW257" s="29" t="str">
        <f t="shared" ca="1" si="266"/>
        <v/>
      </c>
      <c r="BX257" s="29" t="e">
        <f ca="1">+_xlfn.IFNA(VLOOKUP($B257,'Resultados General'!$C$11:$CG$510,MATCH(BX$6,'Resultados General'!$C$10:$CG$10,0),0),"")</f>
        <v>#NAME?</v>
      </c>
      <c r="BY257" s="29" t="str">
        <f t="shared" ca="1" si="267"/>
        <v/>
      </c>
      <c r="BZ257" s="29" t="str">
        <f t="shared" ca="1" si="268"/>
        <v/>
      </c>
      <c r="CA257" s="29" t="e">
        <f ca="1">+_xlfn.IFNA(VLOOKUP($B257,'Resultados General'!$C$11:$CG$510,MATCH(CA$6,'Resultados General'!$C$10:$CG$10,0),0),"")</f>
        <v>#NAME?</v>
      </c>
      <c r="CB257" s="29" t="str">
        <f t="shared" ca="1" si="269"/>
        <v/>
      </c>
      <c r="CC257" s="29" t="str">
        <f t="shared" ca="1" si="270"/>
        <v/>
      </c>
      <c r="CD257" s="29" t="e">
        <f ca="1">+_xlfn.IFNA(VLOOKUP($B257,'Resultados General'!$C$11:$CG$510,MATCH(CD$6,'Resultados General'!$C$10:$CG$10,0),0),"")</f>
        <v>#NAME?</v>
      </c>
      <c r="CE257" s="29" t="str">
        <f t="shared" ca="1" si="271"/>
        <v/>
      </c>
      <c r="CF257" s="29" t="str">
        <f t="shared" ca="1" si="272"/>
        <v/>
      </c>
      <c r="CG257" s="29" t="e">
        <f ca="1">+_xlfn.IFNA(VLOOKUP($B257,'Resultados General'!$C$11:$CG$510,MATCH(CG$6,'Resultados General'!$C$10:$CG$10,0),0),"")</f>
        <v>#NAME?</v>
      </c>
      <c r="CH257" s="29" t="str">
        <f t="shared" ca="1" si="273"/>
        <v/>
      </c>
      <c r="CI257" s="29" t="str">
        <f t="shared" ca="1" si="274"/>
        <v/>
      </c>
      <c r="CJ257" s="29" t="e">
        <f ca="1">+_xlfn.IFNA(VLOOKUP($B257,'Resultados General'!$C$11:$CG$510,MATCH(CJ$6,'Resultados General'!$C$10:$CG$10,0),0),"")</f>
        <v>#NAME?</v>
      </c>
      <c r="CK257" s="29" t="str">
        <f t="shared" ca="1" si="275"/>
        <v/>
      </c>
      <c r="CL257" s="29" t="str">
        <f t="shared" ca="1" si="276"/>
        <v/>
      </c>
      <c r="CM257" s="29" t="e">
        <f ca="1">+_xlfn.IFNA(VLOOKUP($B257,'Resultados General'!$C$11:$CG$510,MATCH(CM$6,'Resultados General'!$C$10:$CG$10,0),0),"")</f>
        <v>#NAME?</v>
      </c>
      <c r="CN257" s="29" t="str">
        <f t="shared" ca="1" si="277"/>
        <v/>
      </c>
      <c r="CO257" s="29" t="str">
        <f t="shared" ca="1" si="278"/>
        <v/>
      </c>
      <c r="CP257" s="29" t="e">
        <f ca="1">+_xlfn.IFNA(VLOOKUP($B257,'Resultados General'!$C$11:$CG$510,MATCH(CP$6,'Resultados General'!$C$10:$CG$10,0),0),"")</f>
        <v>#NAME?</v>
      </c>
      <c r="CQ257" s="29" t="str">
        <f t="shared" ca="1" si="279"/>
        <v/>
      </c>
      <c r="CR257" s="29" t="str">
        <f t="shared" ca="1" si="280"/>
        <v/>
      </c>
      <c r="CS257" s="29" t="e">
        <f ca="1">+_xlfn.IFNA(VLOOKUP($B257,'Resultados General'!$C$11:$CG$510,MATCH(CS$6,'Resultados General'!$C$10:$CG$10,0),0),"")</f>
        <v>#NAME?</v>
      </c>
      <c r="CT257" s="29" t="str">
        <f t="shared" ca="1" si="281"/>
        <v/>
      </c>
      <c r="CU257" s="29" t="str">
        <f t="shared" ca="1" si="282"/>
        <v/>
      </c>
      <c r="CV257" s="29" t="e">
        <f ca="1">+_xlfn.IFNA(VLOOKUP($B257,'Resultados General'!$C$11:$CG$510,MATCH(CV$6,'Resultados General'!$C$10:$CG$10,0),0),"")</f>
        <v>#NAME?</v>
      </c>
      <c r="CW257" s="29" t="str">
        <f t="shared" ca="1" si="283"/>
        <v/>
      </c>
      <c r="CX257" s="29" t="str">
        <f t="shared" ca="1" si="284"/>
        <v/>
      </c>
      <c r="CY257" s="29" t="e">
        <f ca="1">+_xlfn.IFNA(VLOOKUP($B257,'Resultados General'!$C$11:$CG$510,MATCH(CY$6,'Resultados General'!$C$10:$CG$10,0),0),"")</f>
        <v>#NAME?</v>
      </c>
      <c r="CZ257" s="29" t="str">
        <f t="shared" ca="1" si="285"/>
        <v/>
      </c>
      <c r="DA257" s="29" t="str">
        <f t="shared" ca="1" si="286"/>
        <v/>
      </c>
      <c r="DB257" s="29" t="e">
        <f ca="1">+_xlfn.IFNA(VLOOKUP($B257,'Resultados General'!$C$11:$CG$510,MATCH(DB$6,'Resultados General'!$C$10:$CG$10,0),0),"")</f>
        <v>#NAME?</v>
      </c>
      <c r="DC257" s="29" t="str">
        <f t="shared" ca="1" si="287"/>
        <v/>
      </c>
      <c r="DD257" s="29" t="str">
        <f t="shared" ca="1" si="288"/>
        <v/>
      </c>
      <c r="DE257" s="29" t="e">
        <f ca="1">+_xlfn.IFNA(VLOOKUP($B257,'Resultados General'!$C$11:$CG$510,MATCH(DE$6,'Resultados General'!$C$10:$CG$10,0),0),"")</f>
        <v>#NAME?</v>
      </c>
      <c r="DF257" s="29" t="str">
        <f t="shared" ca="1" si="289"/>
        <v/>
      </c>
      <c r="DG257" s="29" t="str">
        <f t="shared" ca="1" si="290"/>
        <v/>
      </c>
      <c r="DH257" s="29" t="e">
        <f ca="1">+_xlfn.IFNA(VLOOKUP($B257,'Resultados General'!$C$11:$CG$510,MATCH(DH$6,'Resultados General'!$C$10:$CG$10,0),0),"")</f>
        <v>#NAME?</v>
      </c>
      <c r="DI257" s="29" t="str">
        <f t="shared" ca="1" si="291"/>
        <v/>
      </c>
      <c r="DJ257" s="29" t="str">
        <f t="shared" ca="1" si="292"/>
        <v/>
      </c>
      <c r="DK257" s="29" t="e">
        <f ca="1">+_xlfn.IFNA(VLOOKUP($B257,'Resultados General'!$C$11:$CG$510,MATCH(DK$6,'Resultados General'!$C$10:$CG$10,0),0),"")</f>
        <v>#NAME?</v>
      </c>
      <c r="DL257" s="29" t="str">
        <f t="shared" ca="1" si="293"/>
        <v/>
      </c>
      <c r="DM257" s="29" t="str">
        <f t="shared" ca="1" si="294"/>
        <v/>
      </c>
      <c r="DN257" s="29" t="e">
        <f ca="1">+_xlfn.IFNA(VLOOKUP($B257,'Resultados General'!$C$11:$CG$510,MATCH(DN$6,'Resultados General'!$C$10:$CG$10,0),0),"")</f>
        <v>#NAME?</v>
      </c>
      <c r="DO257" s="29" t="str">
        <f t="shared" ca="1" si="295"/>
        <v/>
      </c>
      <c r="DP257" s="29" t="str">
        <f t="shared" ca="1" si="296"/>
        <v/>
      </c>
    </row>
    <row r="258" spans="2:120">
      <c r="B258" s="219" t="str">
        <f>+IF('Resultados General'!C261="","",'Resultados General'!C261)</f>
        <v/>
      </c>
      <c r="C258" s="134" t="e">
        <f ca="1">+_xlfn.IFNA(VLOOKUP('Distribución de puestos'!B258,'Resultados General'!$C$11:$J$510,8,0),"")</f>
        <v>#NAME?</v>
      </c>
      <c r="D258" s="135" t="e">
        <f ca="1">+_xlfn.IFNA(VLOOKUP(B258,'Resultados General'!$C$11:$L$510,10,0),"")</f>
        <v>#NAME?</v>
      </c>
      <c r="E258" s="26" t="s">
        <v>76</v>
      </c>
      <c r="F258" s="26" t="s">
        <v>76</v>
      </c>
      <c r="G258" s="135" t="str">
        <f t="shared" ca="1" si="297"/>
        <v/>
      </c>
      <c r="H258" s="135" t="str">
        <f t="shared" ca="1" si="298"/>
        <v/>
      </c>
      <c r="I258" s="219" t="str">
        <f t="shared" si="299"/>
        <v/>
      </c>
      <c r="J258" s="138"/>
      <c r="M258" s="29" t="e">
        <f ca="1">+_xlfn.IFNA(VLOOKUP($B258,'Resultados General'!$C$11:$CG$510,MATCH(M$6,'Resultados General'!$C$10:$CG$10,0),0),"")</f>
        <v>#NAME?</v>
      </c>
      <c r="N258" s="29" t="str">
        <f t="shared" ca="1" si="225"/>
        <v/>
      </c>
      <c r="O258" s="29" t="str">
        <f t="shared" ca="1" si="226"/>
        <v/>
      </c>
      <c r="P258" s="29" t="e">
        <f ca="1">+_xlfn.IFNA(VLOOKUP($B258,'Resultados General'!$C$11:$CG$510,MATCH(P$6,'Resultados General'!$C$10:$CG$10,0),0),"")</f>
        <v>#NAME?</v>
      </c>
      <c r="Q258" s="29" t="str">
        <f t="shared" ca="1" si="227"/>
        <v/>
      </c>
      <c r="R258" s="29" t="str">
        <f t="shared" ca="1" si="228"/>
        <v/>
      </c>
      <c r="S258" s="29" t="e">
        <f ca="1">+_xlfn.IFNA(VLOOKUP($B258,'Resultados General'!$C$11:$CG$510,MATCH(S$6,'Resultados General'!$C$10:$CG$10,0),0),"")</f>
        <v>#NAME?</v>
      </c>
      <c r="T258" s="29" t="str">
        <f t="shared" ca="1" si="229"/>
        <v/>
      </c>
      <c r="U258" s="29" t="str">
        <f t="shared" ca="1" si="230"/>
        <v/>
      </c>
      <c r="V258" s="29" t="e">
        <f ca="1">+_xlfn.IFNA(VLOOKUP($B258,'Resultados General'!$C$11:$CG$510,MATCH(V$6,'Resultados General'!$C$10:$CG$10,0),0),"")</f>
        <v>#NAME?</v>
      </c>
      <c r="W258" s="29" t="str">
        <f t="shared" ca="1" si="231"/>
        <v/>
      </c>
      <c r="X258" s="29" t="str">
        <f t="shared" ca="1" si="232"/>
        <v/>
      </c>
      <c r="Y258" s="29" t="e">
        <f ca="1">+_xlfn.IFNA(VLOOKUP($B258,'Resultados General'!$C$11:$CG$510,MATCH(Y$6,'Resultados General'!$C$10:$CG$10,0),0),"")</f>
        <v>#NAME?</v>
      </c>
      <c r="Z258" s="29" t="str">
        <f t="shared" ca="1" si="233"/>
        <v/>
      </c>
      <c r="AA258" s="29" t="str">
        <f t="shared" ca="1" si="234"/>
        <v/>
      </c>
      <c r="AB258" s="29" t="e">
        <f ca="1">+_xlfn.IFNA(VLOOKUP($B258,'Resultados General'!$C$11:$CG$510,MATCH(AB$6,'Resultados General'!$C$10:$CG$10,0),0),"")</f>
        <v>#NAME?</v>
      </c>
      <c r="AC258" s="29" t="str">
        <f t="shared" ca="1" si="235"/>
        <v/>
      </c>
      <c r="AD258" s="29" t="str">
        <f t="shared" ca="1" si="236"/>
        <v/>
      </c>
      <c r="AE258" s="29" t="e">
        <f ca="1">+_xlfn.IFNA(VLOOKUP($B258,'Resultados General'!$C$11:$CG$510,MATCH(AE$6,'Resultados General'!$C$10:$CG$10,0),0),"")</f>
        <v>#NAME?</v>
      </c>
      <c r="AF258" s="29" t="str">
        <f t="shared" ca="1" si="237"/>
        <v/>
      </c>
      <c r="AG258" s="29" t="str">
        <f t="shared" ca="1" si="238"/>
        <v/>
      </c>
      <c r="AH258" s="29" t="e">
        <f ca="1">+_xlfn.IFNA(VLOOKUP($B258,'Resultados General'!$C$11:$CG$510,MATCH(AH$6,'Resultados General'!$C$10:$CG$10,0),0),"")</f>
        <v>#NAME?</v>
      </c>
      <c r="AI258" s="29" t="str">
        <f t="shared" ca="1" si="239"/>
        <v/>
      </c>
      <c r="AJ258" s="29" t="str">
        <f t="shared" ca="1" si="240"/>
        <v/>
      </c>
      <c r="AK258" s="29" t="e">
        <f ca="1">+_xlfn.IFNA(VLOOKUP($B258,'Resultados General'!$C$11:$CG$510,MATCH(AK$6,'Resultados General'!$C$10:$CG$10,0),0),"")</f>
        <v>#NAME?</v>
      </c>
      <c r="AL258" s="29" t="str">
        <f t="shared" ca="1" si="241"/>
        <v/>
      </c>
      <c r="AM258" s="29" t="str">
        <f t="shared" ca="1" si="242"/>
        <v/>
      </c>
      <c r="AN258" s="29" t="e">
        <f ca="1">+_xlfn.IFNA(VLOOKUP($B258,'Resultados General'!$C$11:$CG$510,MATCH(AN$6,'Resultados General'!$C$10:$CG$10,0),0),"")</f>
        <v>#NAME?</v>
      </c>
      <c r="AO258" s="29" t="str">
        <f t="shared" ca="1" si="243"/>
        <v/>
      </c>
      <c r="AP258" s="29" t="str">
        <f t="shared" ca="1" si="244"/>
        <v/>
      </c>
      <c r="AQ258" s="29" t="e">
        <f ca="1">+_xlfn.IFNA(VLOOKUP($B258,'Resultados General'!$C$11:$CG$510,MATCH(AQ$6,'Resultados General'!$C$10:$CG$10,0),0),"")</f>
        <v>#NAME?</v>
      </c>
      <c r="AR258" s="29" t="str">
        <f t="shared" ca="1" si="245"/>
        <v/>
      </c>
      <c r="AS258" s="29" t="str">
        <f t="shared" ca="1" si="246"/>
        <v/>
      </c>
      <c r="AT258" s="29" t="e">
        <f ca="1">+_xlfn.IFNA(VLOOKUP($B258,'Resultados General'!$C$11:$CG$510,MATCH(AT$6,'Resultados General'!$C$10:$CG$10,0),0),"")</f>
        <v>#NAME?</v>
      </c>
      <c r="AU258" s="29" t="str">
        <f t="shared" ca="1" si="247"/>
        <v/>
      </c>
      <c r="AV258" s="29" t="str">
        <f t="shared" ca="1" si="248"/>
        <v/>
      </c>
      <c r="AW258" s="29" t="e">
        <f ca="1">+_xlfn.IFNA(VLOOKUP($B258,'Resultados General'!$C$11:$CG$510,MATCH(AW$6,'Resultados General'!$C$10:$CG$10,0),0),"")</f>
        <v>#NAME?</v>
      </c>
      <c r="AX258" s="29" t="str">
        <f t="shared" ca="1" si="249"/>
        <v/>
      </c>
      <c r="AY258" s="29" t="str">
        <f t="shared" ca="1" si="250"/>
        <v/>
      </c>
      <c r="AZ258" s="29" t="e">
        <f ca="1">+_xlfn.IFNA(VLOOKUP($B258,'Resultados General'!$C$11:$CG$510,MATCH(AZ$6,'Resultados General'!$C$10:$CG$10,0),0),"")</f>
        <v>#NAME?</v>
      </c>
      <c r="BA258" s="29" t="str">
        <f t="shared" ca="1" si="251"/>
        <v/>
      </c>
      <c r="BB258" s="29" t="str">
        <f t="shared" ca="1" si="252"/>
        <v/>
      </c>
      <c r="BC258" s="29" t="e">
        <f ca="1">+_xlfn.IFNA(VLOOKUP($B258,'Resultados General'!$C$11:$CG$510,MATCH(BC$6,'Resultados General'!$C$10:$CG$10,0),0),"")</f>
        <v>#NAME?</v>
      </c>
      <c r="BD258" s="29" t="str">
        <f t="shared" ca="1" si="253"/>
        <v/>
      </c>
      <c r="BE258" s="29" t="str">
        <f t="shared" ca="1" si="254"/>
        <v/>
      </c>
      <c r="BF258" s="29" t="e">
        <f ca="1">+_xlfn.IFNA(VLOOKUP($B258,'Resultados General'!$C$11:$CG$510,MATCH(BF$6,'Resultados General'!$C$10:$CG$10,0),0),"")</f>
        <v>#NAME?</v>
      </c>
      <c r="BG258" s="29" t="str">
        <f t="shared" ca="1" si="255"/>
        <v/>
      </c>
      <c r="BH258" s="29" t="str">
        <f t="shared" ca="1" si="256"/>
        <v/>
      </c>
      <c r="BI258" s="29" t="e">
        <f ca="1">+_xlfn.IFNA(VLOOKUP($B258,'Resultados General'!$C$11:$CG$510,MATCH(BI$6,'Resultados General'!$C$10:$CG$10,0),0),"")</f>
        <v>#NAME?</v>
      </c>
      <c r="BJ258" s="29" t="str">
        <f t="shared" ca="1" si="257"/>
        <v/>
      </c>
      <c r="BK258" s="29" t="str">
        <f t="shared" ca="1" si="258"/>
        <v/>
      </c>
      <c r="BL258" s="29" t="e">
        <f ca="1">+_xlfn.IFNA(VLOOKUP($B258,'Resultados General'!$C$11:$CG$510,MATCH(BL$6,'Resultados General'!$C$10:$CG$10,0),0),"")</f>
        <v>#NAME?</v>
      </c>
      <c r="BM258" s="29" t="str">
        <f t="shared" ca="1" si="259"/>
        <v/>
      </c>
      <c r="BN258" s="29" t="str">
        <f t="shared" ca="1" si="260"/>
        <v/>
      </c>
      <c r="BO258" s="29" t="e">
        <f ca="1">+_xlfn.IFNA(VLOOKUP($B258,'Resultados General'!$C$11:$CG$510,MATCH(BO$6,'Resultados General'!$C$10:$CG$10,0),0),"")</f>
        <v>#NAME?</v>
      </c>
      <c r="BP258" s="29" t="str">
        <f t="shared" ca="1" si="261"/>
        <v/>
      </c>
      <c r="BQ258" s="29" t="str">
        <f t="shared" ca="1" si="262"/>
        <v/>
      </c>
      <c r="BR258" s="29" t="e">
        <f ca="1">+_xlfn.IFNA(VLOOKUP($B258,'Resultados General'!$C$11:$CG$510,MATCH(BR$6,'Resultados General'!$C$10:$CG$10,0),0),"")</f>
        <v>#NAME?</v>
      </c>
      <c r="BS258" s="29" t="str">
        <f t="shared" ca="1" si="263"/>
        <v/>
      </c>
      <c r="BT258" s="29" t="str">
        <f t="shared" ca="1" si="264"/>
        <v/>
      </c>
      <c r="BU258" s="29" t="e">
        <f ca="1">+_xlfn.IFNA(VLOOKUP($B258,'Resultados General'!$C$11:$CG$510,MATCH(BU$6,'Resultados General'!$C$10:$CG$10,0),0),"")</f>
        <v>#NAME?</v>
      </c>
      <c r="BV258" s="29" t="str">
        <f t="shared" ca="1" si="265"/>
        <v/>
      </c>
      <c r="BW258" s="29" t="str">
        <f t="shared" ca="1" si="266"/>
        <v/>
      </c>
      <c r="BX258" s="29" t="e">
        <f ca="1">+_xlfn.IFNA(VLOOKUP($B258,'Resultados General'!$C$11:$CG$510,MATCH(BX$6,'Resultados General'!$C$10:$CG$10,0),0),"")</f>
        <v>#NAME?</v>
      </c>
      <c r="BY258" s="29" t="str">
        <f t="shared" ca="1" si="267"/>
        <v/>
      </c>
      <c r="BZ258" s="29" t="str">
        <f t="shared" ca="1" si="268"/>
        <v/>
      </c>
      <c r="CA258" s="29" t="e">
        <f ca="1">+_xlfn.IFNA(VLOOKUP($B258,'Resultados General'!$C$11:$CG$510,MATCH(CA$6,'Resultados General'!$C$10:$CG$10,0),0),"")</f>
        <v>#NAME?</v>
      </c>
      <c r="CB258" s="29" t="str">
        <f t="shared" ca="1" si="269"/>
        <v/>
      </c>
      <c r="CC258" s="29" t="str">
        <f t="shared" ca="1" si="270"/>
        <v/>
      </c>
      <c r="CD258" s="29" t="e">
        <f ca="1">+_xlfn.IFNA(VLOOKUP($B258,'Resultados General'!$C$11:$CG$510,MATCH(CD$6,'Resultados General'!$C$10:$CG$10,0),0),"")</f>
        <v>#NAME?</v>
      </c>
      <c r="CE258" s="29" t="str">
        <f t="shared" ca="1" si="271"/>
        <v/>
      </c>
      <c r="CF258" s="29" t="str">
        <f t="shared" ca="1" si="272"/>
        <v/>
      </c>
      <c r="CG258" s="29" t="e">
        <f ca="1">+_xlfn.IFNA(VLOOKUP($B258,'Resultados General'!$C$11:$CG$510,MATCH(CG$6,'Resultados General'!$C$10:$CG$10,0),0),"")</f>
        <v>#NAME?</v>
      </c>
      <c r="CH258" s="29" t="str">
        <f t="shared" ca="1" si="273"/>
        <v/>
      </c>
      <c r="CI258" s="29" t="str">
        <f t="shared" ca="1" si="274"/>
        <v/>
      </c>
      <c r="CJ258" s="29" t="e">
        <f ca="1">+_xlfn.IFNA(VLOOKUP($B258,'Resultados General'!$C$11:$CG$510,MATCH(CJ$6,'Resultados General'!$C$10:$CG$10,0),0),"")</f>
        <v>#NAME?</v>
      </c>
      <c r="CK258" s="29" t="str">
        <f t="shared" ca="1" si="275"/>
        <v/>
      </c>
      <c r="CL258" s="29" t="str">
        <f t="shared" ca="1" si="276"/>
        <v/>
      </c>
      <c r="CM258" s="29" t="e">
        <f ca="1">+_xlfn.IFNA(VLOOKUP($B258,'Resultados General'!$C$11:$CG$510,MATCH(CM$6,'Resultados General'!$C$10:$CG$10,0),0),"")</f>
        <v>#NAME?</v>
      </c>
      <c r="CN258" s="29" t="str">
        <f t="shared" ca="1" si="277"/>
        <v/>
      </c>
      <c r="CO258" s="29" t="str">
        <f t="shared" ca="1" si="278"/>
        <v/>
      </c>
      <c r="CP258" s="29" t="e">
        <f ca="1">+_xlfn.IFNA(VLOOKUP($B258,'Resultados General'!$C$11:$CG$510,MATCH(CP$6,'Resultados General'!$C$10:$CG$10,0),0),"")</f>
        <v>#NAME?</v>
      </c>
      <c r="CQ258" s="29" t="str">
        <f t="shared" ca="1" si="279"/>
        <v/>
      </c>
      <c r="CR258" s="29" t="str">
        <f t="shared" ca="1" si="280"/>
        <v/>
      </c>
      <c r="CS258" s="29" t="e">
        <f ca="1">+_xlfn.IFNA(VLOOKUP($B258,'Resultados General'!$C$11:$CG$510,MATCH(CS$6,'Resultados General'!$C$10:$CG$10,0),0),"")</f>
        <v>#NAME?</v>
      </c>
      <c r="CT258" s="29" t="str">
        <f t="shared" ca="1" si="281"/>
        <v/>
      </c>
      <c r="CU258" s="29" t="str">
        <f t="shared" ca="1" si="282"/>
        <v/>
      </c>
      <c r="CV258" s="29" t="e">
        <f ca="1">+_xlfn.IFNA(VLOOKUP($B258,'Resultados General'!$C$11:$CG$510,MATCH(CV$6,'Resultados General'!$C$10:$CG$10,0),0),"")</f>
        <v>#NAME?</v>
      </c>
      <c r="CW258" s="29" t="str">
        <f t="shared" ca="1" si="283"/>
        <v/>
      </c>
      <c r="CX258" s="29" t="str">
        <f t="shared" ca="1" si="284"/>
        <v/>
      </c>
      <c r="CY258" s="29" t="e">
        <f ca="1">+_xlfn.IFNA(VLOOKUP($B258,'Resultados General'!$C$11:$CG$510,MATCH(CY$6,'Resultados General'!$C$10:$CG$10,0),0),"")</f>
        <v>#NAME?</v>
      </c>
      <c r="CZ258" s="29" t="str">
        <f t="shared" ca="1" si="285"/>
        <v/>
      </c>
      <c r="DA258" s="29" t="str">
        <f t="shared" ca="1" si="286"/>
        <v/>
      </c>
      <c r="DB258" s="29" t="e">
        <f ca="1">+_xlfn.IFNA(VLOOKUP($B258,'Resultados General'!$C$11:$CG$510,MATCH(DB$6,'Resultados General'!$C$10:$CG$10,0),0),"")</f>
        <v>#NAME?</v>
      </c>
      <c r="DC258" s="29" t="str">
        <f t="shared" ca="1" si="287"/>
        <v/>
      </c>
      <c r="DD258" s="29" t="str">
        <f t="shared" ca="1" si="288"/>
        <v/>
      </c>
      <c r="DE258" s="29" t="e">
        <f ca="1">+_xlfn.IFNA(VLOOKUP($B258,'Resultados General'!$C$11:$CG$510,MATCH(DE$6,'Resultados General'!$C$10:$CG$10,0),0),"")</f>
        <v>#NAME?</v>
      </c>
      <c r="DF258" s="29" t="str">
        <f t="shared" ca="1" si="289"/>
        <v/>
      </c>
      <c r="DG258" s="29" t="str">
        <f t="shared" ca="1" si="290"/>
        <v/>
      </c>
      <c r="DH258" s="29" t="e">
        <f ca="1">+_xlfn.IFNA(VLOOKUP($B258,'Resultados General'!$C$11:$CG$510,MATCH(DH$6,'Resultados General'!$C$10:$CG$10,0),0),"")</f>
        <v>#NAME?</v>
      </c>
      <c r="DI258" s="29" t="str">
        <f t="shared" ca="1" si="291"/>
        <v/>
      </c>
      <c r="DJ258" s="29" t="str">
        <f t="shared" ca="1" si="292"/>
        <v/>
      </c>
      <c r="DK258" s="29" t="e">
        <f ca="1">+_xlfn.IFNA(VLOOKUP($B258,'Resultados General'!$C$11:$CG$510,MATCH(DK$6,'Resultados General'!$C$10:$CG$10,0),0),"")</f>
        <v>#NAME?</v>
      </c>
      <c r="DL258" s="29" t="str">
        <f t="shared" ca="1" si="293"/>
        <v/>
      </c>
      <c r="DM258" s="29" t="str">
        <f t="shared" ca="1" si="294"/>
        <v/>
      </c>
      <c r="DN258" s="29" t="e">
        <f ca="1">+_xlfn.IFNA(VLOOKUP($B258,'Resultados General'!$C$11:$CG$510,MATCH(DN$6,'Resultados General'!$C$10:$CG$10,0),0),"")</f>
        <v>#NAME?</v>
      </c>
      <c r="DO258" s="29" t="str">
        <f t="shared" ca="1" si="295"/>
        <v/>
      </c>
      <c r="DP258" s="29" t="str">
        <f t="shared" ca="1" si="296"/>
        <v/>
      </c>
    </row>
    <row r="259" spans="2:120">
      <c r="B259" s="219" t="str">
        <f>+IF('Resultados General'!C262="","",'Resultados General'!C262)</f>
        <v/>
      </c>
      <c r="C259" s="134" t="e">
        <f ca="1">+_xlfn.IFNA(VLOOKUP('Distribución de puestos'!B259,'Resultados General'!$C$11:$J$510,8,0),"")</f>
        <v>#NAME?</v>
      </c>
      <c r="D259" s="135" t="e">
        <f ca="1">+_xlfn.IFNA(VLOOKUP(B259,'Resultados General'!$C$11:$L$510,10,0),"")</f>
        <v>#NAME?</v>
      </c>
      <c r="E259" s="26" t="s">
        <v>76</v>
      </c>
      <c r="F259" s="26" t="s">
        <v>76</v>
      </c>
      <c r="G259" s="135" t="str">
        <f t="shared" ca="1" si="297"/>
        <v/>
      </c>
      <c r="H259" s="135" t="str">
        <f t="shared" ca="1" si="298"/>
        <v/>
      </c>
      <c r="I259" s="219" t="str">
        <f t="shared" si="299"/>
        <v/>
      </c>
      <c r="J259" s="138"/>
      <c r="M259" s="29" t="e">
        <f ca="1">+_xlfn.IFNA(VLOOKUP($B259,'Resultados General'!$C$11:$CG$510,MATCH(M$6,'Resultados General'!$C$10:$CG$10,0),0),"")</f>
        <v>#NAME?</v>
      </c>
      <c r="N259" s="29" t="str">
        <f t="shared" ca="1" si="225"/>
        <v/>
      </c>
      <c r="O259" s="29" t="str">
        <f t="shared" ca="1" si="226"/>
        <v/>
      </c>
      <c r="P259" s="29" t="e">
        <f ca="1">+_xlfn.IFNA(VLOOKUP($B259,'Resultados General'!$C$11:$CG$510,MATCH(P$6,'Resultados General'!$C$10:$CG$10,0),0),"")</f>
        <v>#NAME?</v>
      </c>
      <c r="Q259" s="29" t="str">
        <f t="shared" ca="1" si="227"/>
        <v/>
      </c>
      <c r="R259" s="29" t="str">
        <f t="shared" ca="1" si="228"/>
        <v/>
      </c>
      <c r="S259" s="29" t="e">
        <f ca="1">+_xlfn.IFNA(VLOOKUP($B259,'Resultados General'!$C$11:$CG$510,MATCH(S$6,'Resultados General'!$C$10:$CG$10,0),0),"")</f>
        <v>#NAME?</v>
      </c>
      <c r="T259" s="29" t="str">
        <f t="shared" ca="1" si="229"/>
        <v/>
      </c>
      <c r="U259" s="29" t="str">
        <f t="shared" ca="1" si="230"/>
        <v/>
      </c>
      <c r="V259" s="29" t="e">
        <f ca="1">+_xlfn.IFNA(VLOOKUP($B259,'Resultados General'!$C$11:$CG$510,MATCH(V$6,'Resultados General'!$C$10:$CG$10,0),0),"")</f>
        <v>#NAME?</v>
      </c>
      <c r="W259" s="29" t="str">
        <f t="shared" ca="1" si="231"/>
        <v/>
      </c>
      <c r="X259" s="29" t="str">
        <f t="shared" ca="1" si="232"/>
        <v/>
      </c>
      <c r="Y259" s="29" t="e">
        <f ca="1">+_xlfn.IFNA(VLOOKUP($B259,'Resultados General'!$C$11:$CG$510,MATCH(Y$6,'Resultados General'!$C$10:$CG$10,0),0),"")</f>
        <v>#NAME?</v>
      </c>
      <c r="Z259" s="29" t="str">
        <f t="shared" ca="1" si="233"/>
        <v/>
      </c>
      <c r="AA259" s="29" t="str">
        <f t="shared" ca="1" si="234"/>
        <v/>
      </c>
      <c r="AB259" s="29" t="e">
        <f ca="1">+_xlfn.IFNA(VLOOKUP($B259,'Resultados General'!$C$11:$CG$510,MATCH(AB$6,'Resultados General'!$C$10:$CG$10,0),0),"")</f>
        <v>#NAME?</v>
      </c>
      <c r="AC259" s="29" t="str">
        <f t="shared" ca="1" si="235"/>
        <v/>
      </c>
      <c r="AD259" s="29" t="str">
        <f t="shared" ca="1" si="236"/>
        <v/>
      </c>
      <c r="AE259" s="29" t="e">
        <f ca="1">+_xlfn.IFNA(VLOOKUP($B259,'Resultados General'!$C$11:$CG$510,MATCH(AE$6,'Resultados General'!$C$10:$CG$10,0),0),"")</f>
        <v>#NAME?</v>
      </c>
      <c r="AF259" s="29" t="str">
        <f t="shared" ca="1" si="237"/>
        <v/>
      </c>
      <c r="AG259" s="29" t="str">
        <f t="shared" ca="1" si="238"/>
        <v/>
      </c>
      <c r="AH259" s="29" t="e">
        <f ca="1">+_xlfn.IFNA(VLOOKUP($B259,'Resultados General'!$C$11:$CG$510,MATCH(AH$6,'Resultados General'!$C$10:$CG$10,0),0),"")</f>
        <v>#NAME?</v>
      </c>
      <c r="AI259" s="29" t="str">
        <f t="shared" ca="1" si="239"/>
        <v/>
      </c>
      <c r="AJ259" s="29" t="str">
        <f t="shared" ca="1" si="240"/>
        <v/>
      </c>
      <c r="AK259" s="29" t="e">
        <f ca="1">+_xlfn.IFNA(VLOOKUP($B259,'Resultados General'!$C$11:$CG$510,MATCH(AK$6,'Resultados General'!$C$10:$CG$10,0),0),"")</f>
        <v>#NAME?</v>
      </c>
      <c r="AL259" s="29" t="str">
        <f t="shared" ca="1" si="241"/>
        <v/>
      </c>
      <c r="AM259" s="29" t="str">
        <f t="shared" ca="1" si="242"/>
        <v/>
      </c>
      <c r="AN259" s="29" t="e">
        <f ca="1">+_xlfn.IFNA(VLOOKUP($B259,'Resultados General'!$C$11:$CG$510,MATCH(AN$6,'Resultados General'!$C$10:$CG$10,0),0),"")</f>
        <v>#NAME?</v>
      </c>
      <c r="AO259" s="29" t="str">
        <f t="shared" ca="1" si="243"/>
        <v/>
      </c>
      <c r="AP259" s="29" t="str">
        <f t="shared" ca="1" si="244"/>
        <v/>
      </c>
      <c r="AQ259" s="29" t="e">
        <f ca="1">+_xlfn.IFNA(VLOOKUP($B259,'Resultados General'!$C$11:$CG$510,MATCH(AQ$6,'Resultados General'!$C$10:$CG$10,0),0),"")</f>
        <v>#NAME?</v>
      </c>
      <c r="AR259" s="29" t="str">
        <f t="shared" ca="1" si="245"/>
        <v/>
      </c>
      <c r="AS259" s="29" t="str">
        <f t="shared" ca="1" si="246"/>
        <v/>
      </c>
      <c r="AT259" s="29" t="e">
        <f ca="1">+_xlfn.IFNA(VLOOKUP($B259,'Resultados General'!$C$11:$CG$510,MATCH(AT$6,'Resultados General'!$C$10:$CG$10,0),0),"")</f>
        <v>#NAME?</v>
      </c>
      <c r="AU259" s="29" t="str">
        <f t="shared" ca="1" si="247"/>
        <v/>
      </c>
      <c r="AV259" s="29" t="str">
        <f t="shared" ca="1" si="248"/>
        <v/>
      </c>
      <c r="AW259" s="29" t="e">
        <f ca="1">+_xlfn.IFNA(VLOOKUP($B259,'Resultados General'!$C$11:$CG$510,MATCH(AW$6,'Resultados General'!$C$10:$CG$10,0),0),"")</f>
        <v>#NAME?</v>
      </c>
      <c r="AX259" s="29" t="str">
        <f t="shared" ca="1" si="249"/>
        <v/>
      </c>
      <c r="AY259" s="29" t="str">
        <f t="shared" ca="1" si="250"/>
        <v/>
      </c>
      <c r="AZ259" s="29" t="e">
        <f ca="1">+_xlfn.IFNA(VLOOKUP($B259,'Resultados General'!$C$11:$CG$510,MATCH(AZ$6,'Resultados General'!$C$10:$CG$10,0),0),"")</f>
        <v>#NAME?</v>
      </c>
      <c r="BA259" s="29" t="str">
        <f t="shared" ca="1" si="251"/>
        <v/>
      </c>
      <c r="BB259" s="29" t="str">
        <f t="shared" ca="1" si="252"/>
        <v/>
      </c>
      <c r="BC259" s="29" t="e">
        <f ca="1">+_xlfn.IFNA(VLOOKUP($B259,'Resultados General'!$C$11:$CG$510,MATCH(BC$6,'Resultados General'!$C$10:$CG$10,0),0),"")</f>
        <v>#NAME?</v>
      </c>
      <c r="BD259" s="29" t="str">
        <f t="shared" ca="1" si="253"/>
        <v/>
      </c>
      <c r="BE259" s="29" t="str">
        <f t="shared" ca="1" si="254"/>
        <v/>
      </c>
      <c r="BF259" s="29" t="e">
        <f ca="1">+_xlfn.IFNA(VLOOKUP($B259,'Resultados General'!$C$11:$CG$510,MATCH(BF$6,'Resultados General'!$C$10:$CG$10,0),0),"")</f>
        <v>#NAME?</v>
      </c>
      <c r="BG259" s="29" t="str">
        <f t="shared" ca="1" si="255"/>
        <v/>
      </c>
      <c r="BH259" s="29" t="str">
        <f t="shared" ca="1" si="256"/>
        <v/>
      </c>
      <c r="BI259" s="29" t="e">
        <f ca="1">+_xlfn.IFNA(VLOOKUP($B259,'Resultados General'!$C$11:$CG$510,MATCH(BI$6,'Resultados General'!$C$10:$CG$10,0),0),"")</f>
        <v>#NAME?</v>
      </c>
      <c r="BJ259" s="29" t="str">
        <f t="shared" ca="1" si="257"/>
        <v/>
      </c>
      <c r="BK259" s="29" t="str">
        <f t="shared" ca="1" si="258"/>
        <v/>
      </c>
      <c r="BL259" s="29" t="e">
        <f ca="1">+_xlfn.IFNA(VLOOKUP($B259,'Resultados General'!$C$11:$CG$510,MATCH(BL$6,'Resultados General'!$C$10:$CG$10,0),0),"")</f>
        <v>#NAME?</v>
      </c>
      <c r="BM259" s="29" t="str">
        <f t="shared" ca="1" si="259"/>
        <v/>
      </c>
      <c r="BN259" s="29" t="str">
        <f t="shared" ca="1" si="260"/>
        <v/>
      </c>
      <c r="BO259" s="29" t="e">
        <f ca="1">+_xlfn.IFNA(VLOOKUP($B259,'Resultados General'!$C$11:$CG$510,MATCH(BO$6,'Resultados General'!$C$10:$CG$10,0),0),"")</f>
        <v>#NAME?</v>
      </c>
      <c r="BP259" s="29" t="str">
        <f t="shared" ca="1" si="261"/>
        <v/>
      </c>
      <c r="BQ259" s="29" t="str">
        <f t="shared" ca="1" si="262"/>
        <v/>
      </c>
      <c r="BR259" s="29" t="e">
        <f ca="1">+_xlfn.IFNA(VLOOKUP($B259,'Resultados General'!$C$11:$CG$510,MATCH(BR$6,'Resultados General'!$C$10:$CG$10,0),0),"")</f>
        <v>#NAME?</v>
      </c>
      <c r="BS259" s="29" t="str">
        <f t="shared" ca="1" si="263"/>
        <v/>
      </c>
      <c r="BT259" s="29" t="str">
        <f t="shared" ca="1" si="264"/>
        <v/>
      </c>
      <c r="BU259" s="29" t="e">
        <f ca="1">+_xlfn.IFNA(VLOOKUP($B259,'Resultados General'!$C$11:$CG$510,MATCH(BU$6,'Resultados General'!$C$10:$CG$10,0),0),"")</f>
        <v>#NAME?</v>
      </c>
      <c r="BV259" s="29" t="str">
        <f t="shared" ca="1" si="265"/>
        <v/>
      </c>
      <c r="BW259" s="29" t="str">
        <f t="shared" ca="1" si="266"/>
        <v/>
      </c>
      <c r="BX259" s="29" t="e">
        <f ca="1">+_xlfn.IFNA(VLOOKUP($B259,'Resultados General'!$C$11:$CG$510,MATCH(BX$6,'Resultados General'!$C$10:$CG$10,0),0),"")</f>
        <v>#NAME?</v>
      </c>
      <c r="BY259" s="29" t="str">
        <f t="shared" ca="1" si="267"/>
        <v/>
      </c>
      <c r="BZ259" s="29" t="str">
        <f t="shared" ca="1" si="268"/>
        <v/>
      </c>
      <c r="CA259" s="29" t="e">
        <f ca="1">+_xlfn.IFNA(VLOOKUP($B259,'Resultados General'!$C$11:$CG$510,MATCH(CA$6,'Resultados General'!$C$10:$CG$10,0),0),"")</f>
        <v>#NAME?</v>
      </c>
      <c r="CB259" s="29" t="str">
        <f t="shared" ca="1" si="269"/>
        <v/>
      </c>
      <c r="CC259" s="29" t="str">
        <f t="shared" ca="1" si="270"/>
        <v/>
      </c>
      <c r="CD259" s="29" t="e">
        <f ca="1">+_xlfn.IFNA(VLOOKUP($B259,'Resultados General'!$C$11:$CG$510,MATCH(CD$6,'Resultados General'!$C$10:$CG$10,0),0),"")</f>
        <v>#NAME?</v>
      </c>
      <c r="CE259" s="29" t="str">
        <f t="shared" ca="1" si="271"/>
        <v/>
      </c>
      <c r="CF259" s="29" t="str">
        <f t="shared" ca="1" si="272"/>
        <v/>
      </c>
      <c r="CG259" s="29" t="e">
        <f ca="1">+_xlfn.IFNA(VLOOKUP($B259,'Resultados General'!$C$11:$CG$510,MATCH(CG$6,'Resultados General'!$C$10:$CG$10,0),0),"")</f>
        <v>#NAME?</v>
      </c>
      <c r="CH259" s="29" t="str">
        <f t="shared" ca="1" si="273"/>
        <v/>
      </c>
      <c r="CI259" s="29" t="str">
        <f t="shared" ca="1" si="274"/>
        <v/>
      </c>
      <c r="CJ259" s="29" t="e">
        <f ca="1">+_xlfn.IFNA(VLOOKUP($B259,'Resultados General'!$C$11:$CG$510,MATCH(CJ$6,'Resultados General'!$C$10:$CG$10,0),0),"")</f>
        <v>#NAME?</v>
      </c>
      <c r="CK259" s="29" t="str">
        <f t="shared" ca="1" si="275"/>
        <v/>
      </c>
      <c r="CL259" s="29" t="str">
        <f t="shared" ca="1" si="276"/>
        <v/>
      </c>
      <c r="CM259" s="29" t="e">
        <f ca="1">+_xlfn.IFNA(VLOOKUP($B259,'Resultados General'!$C$11:$CG$510,MATCH(CM$6,'Resultados General'!$C$10:$CG$10,0),0),"")</f>
        <v>#NAME?</v>
      </c>
      <c r="CN259" s="29" t="str">
        <f t="shared" ca="1" si="277"/>
        <v/>
      </c>
      <c r="CO259" s="29" t="str">
        <f t="shared" ca="1" si="278"/>
        <v/>
      </c>
      <c r="CP259" s="29" t="e">
        <f ca="1">+_xlfn.IFNA(VLOOKUP($B259,'Resultados General'!$C$11:$CG$510,MATCH(CP$6,'Resultados General'!$C$10:$CG$10,0),0),"")</f>
        <v>#NAME?</v>
      </c>
      <c r="CQ259" s="29" t="str">
        <f t="shared" ca="1" si="279"/>
        <v/>
      </c>
      <c r="CR259" s="29" t="str">
        <f t="shared" ca="1" si="280"/>
        <v/>
      </c>
      <c r="CS259" s="29" t="e">
        <f ca="1">+_xlfn.IFNA(VLOOKUP($B259,'Resultados General'!$C$11:$CG$510,MATCH(CS$6,'Resultados General'!$C$10:$CG$10,0),0),"")</f>
        <v>#NAME?</v>
      </c>
      <c r="CT259" s="29" t="str">
        <f t="shared" ca="1" si="281"/>
        <v/>
      </c>
      <c r="CU259" s="29" t="str">
        <f t="shared" ca="1" si="282"/>
        <v/>
      </c>
      <c r="CV259" s="29" t="e">
        <f ca="1">+_xlfn.IFNA(VLOOKUP($B259,'Resultados General'!$C$11:$CG$510,MATCH(CV$6,'Resultados General'!$C$10:$CG$10,0),0),"")</f>
        <v>#NAME?</v>
      </c>
      <c r="CW259" s="29" t="str">
        <f t="shared" ca="1" si="283"/>
        <v/>
      </c>
      <c r="CX259" s="29" t="str">
        <f t="shared" ca="1" si="284"/>
        <v/>
      </c>
      <c r="CY259" s="29" t="e">
        <f ca="1">+_xlfn.IFNA(VLOOKUP($B259,'Resultados General'!$C$11:$CG$510,MATCH(CY$6,'Resultados General'!$C$10:$CG$10,0),0),"")</f>
        <v>#NAME?</v>
      </c>
      <c r="CZ259" s="29" t="str">
        <f t="shared" ca="1" si="285"/>
        <v/>
      </c>
      <c r="DA259" s="29" t="str">
        <f t="shared" ca="1" si="286"/>
        <v/>
      </c>
      <c r="DB259" s="29" t="e">
        <f ca="1">+_xlfn.IFNA(VLOOKUP($B259,'Resultados General'!$C$11:$CG$510,MATCH(DB$6,'Resultados General'!$C$10:$CG$10,0),0),"")</f>
        <v>#NAME?</v>
      </c>
      <c r="DC259" s="29" t="str">
        <f t="shared" ca="1" si="287"/>
        <v/>
      </c>
      <c r="DD259" s="29" t="str">
        <f t="shared" ca="1" si="288"/>
        <v/>
      </c>
      <c r="DE259" s="29" t="e">
        <f ca="1">+_xlfn.IFNA(VLOOKUP($B259,'Resultados General'!$C$11:$CG$510,MATCH(DE$6,'Resultados General'!$C$10:$CG$10,0),0),"")</f>
        <v>#NAME?</v>
      </c>
      <c r="DF259" s="29" t="str">
        <f t="shared" ca="1" si="289"/>
        <v/>
      </c>
      <c r="DG259" s="29" t="str">
        <f t="shared" ca="1" si="290"/>
        <v/>
      </c>
      <c r="DH259" s="29" t="e">
        <f ca="1">+_xlfn.IFNA(VLOOKUP($B259,'Resultados General'!$C$11:$CG$510,MATCH(DH$6,'Resultados General'!$C$10:$CG$10,0),0),"")</f>
        <v>#NAME?</v>
      </c>
      <c r="DI259" s="29" t="str">
        <f t="shared" ca="1" si="291"/>
        <v/>
      </c>
      <c r="DJ259" s="29" t="str">
        <f t="shared" ca="1" si="292"/>
        <v/>
      </c>
      <c r="DK259" s="29" t="e">
        <f ca="1">+_xlfn.IFNA(VLOOKUP($B259,'Resultados General'!$C$11:$CG$510,MATCH(DK$6,'Resultados General'!$C$10:$CG$10,0),0),"")</f>
        <v>#NAME?</v>
      </c>
      <c r="DL259" s="29" t="str">
        <f t="shared" ca="1" si="293"/>
        <v/>
      </c>
      <c r="DM259" s="29" t="str">
        <f t="shared" ca="1" si="294"/>
        <v/>
      </c>
      <c r="DN259" s="29" t="e">
        <f ca="1">+_xlfn.IFNA(VLOOKUP($B259,'Resultados General'!$C$11:$CG$510,MATCH(DN$6,'Resultados General'!$C$10:$CG$10,0),0),"")</f>
        <v>#NAME?</v>
      </c>
      <c r="DO259" s="29" t="str">
        <f t="shared" ca="1" si="295"/>
        <v/>
      </c>
      <c r="DP259" s="29" t="str">
        <f t="shared" ca="1" si="296"/>
        <v/>
      </c>
    </row>
    <row r="260" spans="2:120">
      <c r="B260" s="219" t="str">
        <f>+IF('Resultados General'!C263="","",'Resultados General'!C263)</f>
        <v/>
      </c>
      <c r="C260" s="134" t="e">
        <f ca="1">+_xlfn.IFNA(VLOOKUP('Distribución de puestos'!B260,'Resultados General'!$C$11:$J$510,8,0),"")</f>
        <v>#NAME?</v>
      </c>
      <c r="D260" s="135" t="e">
        <f ca="1">+_xlfn.IFNA(VLOOKUP(B260,'Resultados General'!$C$11:$L$510,10,0),"")</f>
        <v>#NAME?</v>
      </c>
      <c r="E260" s="26" t="s">
        <v>76</v>
      </c>
      <c r="F260" s="26" t="s">
        <v>76</v>
      </c>
      <c r="G260" s="135" t="str">
        <f t="shared" ca="1" si="297"/>
        <v/>
      </c>
      <c r="H260" s="135" t="str">
        <f t="shared" ca="1" si="298"/>
        <v/>
      </c>
      <c r="I260" s="219" t="str">
        <f t="shared" si="299"/>
        <v/>
      </c>
      <c r="J260" s="138"/>
      <c r="M260" s="29" t="e">
        <f ca="1">+_xlfn.IFNA(VLOOKUP($B260,'Resultados General'!$C$11:$CG$510,MATCH(M$6,'Resultados General'!$C$10:$CG$10,0),0),"")</f>
        <v>#NAME?</v>
      </c>
      <c r="N260" s="29" t="str">
        <f t="shared" ca="1" si="225"/>
        <v/>
      </c>
      <c r="O260" s="29" t="str">
        <f t="shared" ca="1" si="226"/>
        <v/>
      </c>
      <c r="P260" s="29" t="e">
        <f ca="1">+_xlfn.IFNA(VLOOKUP($B260,'Resultados General'!$C$11:$CG$510,MATCH(P$6,'Resultados General'!$C$10:$CG$10,0),0),"")</f>
        <v>#NAME?</v>
      </c>
      <c r="Q260" s="29" t="str">
        <f t="shared" ca="1" si="227"/>
        <v/>
      </c>
      <c r="R260" s="29" t="str">
        <f t="shared" ca="1" si="228"/>
        <v/>
      </c>
      <c r="S260" s="29" t="e">
        <f ca="1">+_xlfn.IFNA(VLOOKUP($B260,'Resultados General'!$C$11:$CG$510,MATCH(S$6,'Resultados General'!$C$10:$CG$10,0),0),"")</f>
        <v>#NAME?</v>
      </c>
      <c r="T260" s="29" t="str">
        <f t="shared" ca="1" si="229"/>
        <v/>
      </c>
      <c r="U260" s="29" t="str">
        <f t="shared" ca="1" si="230"/>
        <v/>
      </c>
      <c r="V260" s="29" t="e">
        <f ca="1">+_xlfn.IFNA(VLOOKUP($B260,'Resultados General'!$C$11:$CG$510,MATCH(V$6,'Resultados General'!$C$10:$CG$10,0),0),"")</f>
        <v>#NAME?</v>
      </c>
      <c r="W260" s="29" t="str">
        <f t="shared" ca="1" si="231"/>
        <v/>
      </c>
      <c r="X260" s="29" t="str">
        <f t="shared" ca="1" si="232"/>
        <v/>
      </c>
      <c r="Y260" s="29" t="e">
        <f ca="1">+_xlfn.IFNA(VLOOKUP($B260,'Resultados General'!$C$11:$CG$510,MATCH(Y$6,'Resultados General'!$C$10:$CG$10,0),0),"")</f>
        <v>#NAME?</v>
      </c>
      <c r="Z260" s="29" t="str">
        <f t="shared" ca="1" si="233"/>
        <v/>
      </c>
      <c r="AA260" s="29" t="str">
        <f t="shared" ca="1" si="234"/>
        <v/>
      </c>
      <c r="AB260" s="29" t="e">
        <f ca="1">+_xlfn.IFNA(VLOOKUP($B260,'Resultados General'!$C$11:$CG$510,MATCH(AB$6,'Resultados General'!$C$10:$CG$10,0),0),"")</f>
        <v>#NAME?</v>
      </c>
      <c r="AC260" s="29" t="str">
        <f t="shared" ca="1" si="235"/>
        <v/>
      </c>
      <c r="AD260" s="29" t="str">
        <f t="shared" ca="1" si="236"/>
        <v/>
      </c>
      <c r="AE260" s="29" t="e">
        <f ca="1">+_xlfn.IFNA(VLOOKUP($B260,'Resultados General'!$C$11:$CG$510,MATCH(AE$6,'Resultados General'!$C$10:$CG$10,0),0),"")</f>
        <v>#NAME?</v>
      </c>
      <c r="AF260" s="29" t="str">
        <f t="shared" ca="1" si="237"/>
        <v/>
      </c>
      <c r="AG260" s="29" t="str">
        <f t="shared" ca="1" si="238"/>
        <v/>
      </c>
      <c r="AH260" s="29" t="e">
        <f ca="1">+_xlfn.IFNA(VLOOKUP($B260,'Resultados General'!$C$11:$CG$510,MATCH(AH$6,'Resultados General'!$C$10:$CG$10,0),0),"")</f>
        <v>#NAME?</v>
      </c>
      <c r="AI260" s="29" t="str">
        <f t="shared" ca="1" si="239"/>
        <v/>
      </c>
      <c r="AJ260" s="29" t="str">
        <f t="shared" ca="1" si="240"/>
        <v/>
      </c>
      <c r="AK260" s="29" t="e">
        <f ca="1">+_xlfn.IFNA(VLOOKUP($B260,'Resultados General'!$C$11:$CG$510,MATCH(AK$6,'Resultados General'!$C$10:$CG$10,0),0),"")</f>
        <v>#NAME?</v>
      </c>
      <c r="AL260" s="29" t="str">
        <f t="shared" ca="1" si="241"/>
        <v/>
      </c>
      <c r="AM260" s="29" t="str">
        <f t="shared" ca="1" si="242"/>
        <v/>
      </c>
      <c r="AN260" s="29" t="e">
        <f ca="1">+_xlfn.IFNA(VLOOKUP($B260,'Resultados General'!$C$11:$CG$510,MATCH(AN$6,'Resultados General'!$C$10:$CG$10,0),0),"")</f>
        <v>#NAME?</v>
      </c>
      <c r="AO260" s="29" t="str">
        <f t="shared" ca="1" si="243"/>
        <v/>
      </c>
      <c r="AP260" s="29" t="str">
        <f t="shared" ca="1" si="244"/>
        <v/>
      </c>
      <c r="AQ260" s="29" t="e">
        <f ca="1">+_xlfn.IFNA(VLOOKUP($B260,'Resultados General'!$C$11:$CG$510,MATCH(AQ$6,'Resultados General'!$C$10:$CG$10,0),0),"")</f>
        <v>#NAME?</v>
      </c>
      <c r="AR260" s="29" t="str">
        <f t="shared" ca="1" si="245"/>
        <v/>
      </c>
      <c r="AS260" s="29" t="str">
        <f t="shared" ca="1" si="246"/>
        <v/>
      </c>
      <c r="AT260" s="29" t="e">
        <f ca="1">+_xlfn.IFNA(VLOOKUP($B260,'Resultados General'!$C$11:$CG$510,MATCH(AT$6,'Resultados General'!$C$10:$CG$10,0),0),"")</f>
        <v>#NAME?</v>
      </c>
      <c r="AU260" s="29" t="str">
        <f t="shared" ca="1" si="247"/>
        <v/>
      </c>
      <c r="AV260" s="29" t="str">
        <f t="shared" ca="1" si="248"/>
        <v/>
      </c>
      <c r="AW260" s="29" t="e">
        <f ca="1">+_xlfn.IFNA(VLOOKUP($B260,'Resultados General'!$C$11:$CG$510,MATCH(AW$6,'Resultados General'!$C$10:$CG$10,0),0),"")</f>
        <v>#NAME?</v>
      </c>
      <c r="AX260" s="29" t="str">
        <f t="shared" ca="1" si="249"/>
        <v/>
      </c>
      <c r="AY260" s="29" t="str">
        <f t="shared" ca="1" si="250"/>
        <v/>
      </c>
      <c r="AZ260" s="29" t="e">
        <f ca="1">+_xlfn.IFNA(VLOOKUP($B260,'Resultados General'!$C$11:$CG$510,MATCH(AZ$6,'Resultados General'!$C$10:$CG$10,0),0),"")</f>
        <v>#NAME?</v>
      </c>
      <c r="BA260" s="29" t="str">
        <f t="shared" ca="1" si="251"/>
        <v/>
      </c>
      <c r="BB260" s="29" t="str">
        <f t="shared" ca="1" si="252"/>
        <v/>
      </c>
      <c r="BC260" s="29" t="e">
        <f ca="1">+_xlfn.IFNA(VLOOKUP($B260,'Resultados General'!$C$11:$CG$510,MATCH(BC$6,'Resultados General'!$C$10:$CG$10,0),0),"")</f>
        <v>#NAME?</v>
      </c>
      <c r="BD260" s="29" t="str">
        <f t="shared" ca="1" si="253"/>
        <v/>
      </c>
      <c r="BE260" s="29" t="str">
        <f t="shared" ca="1" si="254"/>
        <v/>
      </c>
      <c r="BF260" s="29" t="e">
        <f ca="1">+_xlfn.IFNA(VLOOKUP($B260,'Resultados General'!$C$11:$CG$510,MATCH(BF$6,'Resultados General'!$C$10:$CG$10,0),0),"")</f>
        <v>#NAME?</v>
      </c>
      <c r="BG260" s="29" t="str">
        <f t="shared" ca="1" si="255"/>
        <v/>
      </c>
      <c r="BH260" s="29" t="str">
        <f t="shared" ca="1" si="256"/>
        <v/>
      </c>
      <c r="BI260" s="29" t="e">
        <f ca="1">+_xlfn.IFNA(VLOOKUP($B260,'Resultados General'!$C$11:$CG$510,MATCH(BI$6,'Resultados General'!$C$10:$CG$10,0),0),"")</f>
        <v>#NAME?</v>
      </c>
      <c r="BJ260" s="29" t="str">
        <f t="shared" ca="1" si="257"/>
        <v/>
      </c>
      <c r="BK260" s="29" t="str">
        <f t="shared" ca="1" si="258"/>
        <v/>
      </c>
      <c r="BL260" s="29" t="e">
        <f ca="1">+_xlfn.IFNA(VLOOKUP($B260,'Resultados General'!$C$11:$CG$510,MATCH(BL$6,'Resultados General'!$C$10:$CG$10,0),0),"")</f>
        <v>#NAME?</v>
      </c>
      <c r="BM260" s="29" t="str">
        <f t="shared" ca="1" si="259"/>
        <v/>
      </c>
      <c r="BN260" s="29" t="str">
        <f t="shared" ca="1" si="260"/>
        <v/>
      </c>
      <c r="BO260" s="29" t="e">
        <f ca="1">+_xlfn.IFNA(VLOOKUP($B260,'Resultados General'!$C$11:$CG$510,MATCH(BO$6,'Resultados General'!$C$10:$CG$10,0),0),"")</f>
        <v>#NAME?</v>
      </c>
      <c r="BP260" s="29" t="str">
        <f t="shared" ca="1" si="261"/>
        <v/>
      </c>
      <c r="BQ260" s="29" t="str">
        <f t="shared" ca="1" si="262"/>
        <v/>
      </c>
      <c r="BR260" s="29" t="e">
        <f ca="1">+_xlfn.IFNA(VLOOKUP($B260,'Resultados General'!$C$11:$CG$510,MATCH(BR$6,'Resultados General'!$C$10:$CG$10,0),0),"")</f>
        <v>#NAME?</v>
      </c>
      <c r="BS260" s="29" t="str">
        <f t="shared" ca="1" si="263"/>
        <v/>
      </c>
      <c r="BT260" s="29" t="str">
        <f t="shared" ca="1" si="264"/>
        <v/>
      </c>
      <c r="BU260" s="29" t="e">
        <f ca="1">+_xlfn.IFNA(VLOOKUP($B260,'Resultados General'!$C$11:$CG$510,MATCH(BU$6,'Resultados General'!$C$10:$CG$10,0),0),"")</f>
        <v>#NAME?</v>
      </c>
      <c r="BV260" s="29" t="str">
        <f t="shared" ca="1" si="265"/>
        <v/>
      </c>
      <c r="BW260" s="29" t="str">
        <f t="shared" ca="1" si="266"/>
        <v/>
      </c>
      <c r="BX260" s="29" t="e">
        <f ca="1">+_xlfn.IFNA(VLOOKUP($B260,'Resultados General'!$C$11:$CG$510,MATCH(BX$6,'Resultados General'!$C$10:$CG$10,0),0),"")</f>
        <v>#NAME?</v>
      </c>
      <c r="BY260" s="29" t="str">
        <f t="shared" ca="1" si="267"/>
        <v/>
      </c>
      <c r="BZ260" s="29" t="str">
        <f t="shared" ca="1" si="268"/>
        <v/>
      </c>
      <c r="CA260" s="29" t="e">
        <f ca="1">+_xlfn.IFNA(VLOOKUP($B260,'Resultados General'!$C$11:$CG$510,MATCH(CA$6,'Resultados General'!$C$10:$CG$10,0),0),"")</f>
        <v>#NAME?</v>
      </c>
      <c r="CB260" s="29" t="str">
        <f t="shared" ca="1" si="269"/>
        <v/>
      </c>
      <c r="CC260" s="29" t="str">
        <f t="shared" ca="1" si="270"/>
        <v/>
      </c>
      <c r="CD260" s="29" t="e">
        <f ca="1">+_xlfn.IFNA(VLOOKUP($B260,'Resultados General'!$C$11:$CG$510,MATCH(CD$6,'Resultados General'!$C$10:$CG$10,0),0),"")</f>
        <v>#NAME?</v>
      </c>
      <c r="CE260" s="29" t="str">
        <f t="shared" ca="1" si="271"/>
        <v/>
      </c>
      <c r="CF260" s="29" t="str">
        <f t="shared" ca="1" si="272"/>
        <v/>
      </c>
      <c r="CG260" s="29" t="e">
        <f ca="1">+_xlfn.IFNA(VLOOKUP($B260,'Resultados General'!$C$11:$CG$510,MATCH(CG$6,'Resultados General'!$C$10:$CG$10,0),0),"")</f>
        <v>#NAME?</v>
      </c>
      <c r="CH260" s="29" t="str">
        <f t="shared" ca="1" si="273"/>
        <v/>
      </c>
      <c r="CI260" s="29" t="str">
        <f t="shared" ca="1" si="274"/>
        <v/>
      </c>
      <c r="CJ260" s="29" t="e">
        <f ca="1">+_xlfn.IFNA(VLOOKUP($B260,'Resultados General'!$C$11:$CG$510,MATCH(CJ$6,'Resultados General'!$C$10:$CG$10,0),0),"")</f>
        <v>#NAME?</v>
      </c>
      <c r="CK260" s="29" t="str">
        <f t="shared" ca="1" si="275"/>
        <v/>
      </c>
      <c r="CL260" s="29" t="str">
        <f t="shared" ca="1" si="276"/>
        <v/>
      </c>
      <c r="CM260" s="29" t="e">
        <f ca="1">+_xlfn.IFNA(VLOOKUP($B260,'Resultados General'!$C$11:$CG$510,MATCH(CM$6,'Resultados General'!$C$10:$CG$10,0),0),"")</f>
        <v>#NAME?</v>
      </c>
      <c r="CN260" s="29" t="str">
        <f t="shared" ca="1" si="277"/>
        <v/>
      </c>
      <c r="CO260" s="29" t="str">
        <f t="shared" ca="1" si="278"/>
        <v/>
      </c>
      <c r="CP260" s="29" t="e">
        <f ca="1">+_xlfn.IFNA(VLOOKUP($B260,'Resultados General'!$C$11:$CG$510,MATCH(CP$6,'Resultados General'!$C$10:$CG$10,0),0),"")</f>
        <v>#NAME?</v>
      </c>
      <c r="CQ260" s="29" t="str">
        <f t="shared" ca="1" si="279"/>
        <v/>
      </c>
      <c r="CR260" s="29" t="str">
        <f t="shared" ca="1" si="280"/>
        <v/>
      </c>
      <c r="CS260" s="29" t="e">
        <f ca="1">+_xlfn.IFNA(VLOOKUP($B260,'Resultados General'!$C$11:$CG$510,MATCH(CS$6,'Resultados General'!$C$10:$CG$10,0),0),"")</f>
        <v>#NAME?</v>
      </c>
      <c r="CT260" s="29" t="str">
        <f t="shared" ca="1" si="281"/>
        <v/>
      </c>
      <c r="CU260" s="29" t="str">
        <f t="shared" ca="1" si="282"/>
        <v/>
      </c>
      <c r="CV260" s="29" t="e">
        <f ca="1">+_xlfn.IFNA(VLOOKUP($B260,'Resultados General'!$C$11:$CG$510,MATCH(CV$6,'Resultados General'!$C$10:$CG$10,0),0),"")</f>
        <v>#NAME?</v>
      </c>
      <c r="CW260" s="29" t="str">
        <f t="shared" ca="1" si="283"/>
        <v/>
      </c>
      <c r="CX260" s="29" t="str">
        <f t="shared" ca="1" si="284"/>
        <v/>
      </c>
      <c r="CY260" s="29" t="e">
        <f ca="1">+_xlfn.IFNA(VLOOKUP($B260,'Resultados General'!$C$11:$CG$510,MATCH(CY$6,'Resultados General'!$C$10:$CG$10,0),0),"")</f>
        <v>#NAME?</v>
      </c>
      <c r="CZ260" s="29" t="str">
        <f t="shared" ca="1" si="285"/>
        <v/>
      </c>
      <c r="DA260" s="29" t="str">
        <f t="shared" ca="1" si="286"/>
        <v/>
      </c>
      <c r="DB260" s="29" t="e">
        <f ca="1">+_xlfn.IFNA(VLOOKUP($B260,'Resultados General'!$C$11:$CG$510,MATCH(DB$6,'Resultados General'!$C$10:$CG$10,0),0),"")</f>
        <v>#NAME?</v>
      </c>
      <c r="DC260" s="29" t="str">
        <f t="shared" ca="1" si="287"/>
        <v/>
      </c>
      <c r="DD260" s="29" t="str">
        <f t="shared" ca="1" si="288"/>
        <v/>
      </c>
      <c r="DE260" s="29" t="e">
        <f ca="1">+_xlfn.IFNA(VLOOKUP($B260,'Resultados General'!$C$11:$CG$510,MATCH(DE$6,'Resultados General'!$C$10:$CG$10,0),0),"")</f>
        <v>#NAME?</v>
      </c>
      <c r="DF260" s="29" t="str">
        <f t="shared" ca="1" si="289"/>
        <v/>
      </c>
      <c r="DG260" s="29" t="str">
        <f t="shared" ca="1" si="290"/>
        <v/>
      </c>
      <c r="DH260" s="29" t="e">
        <f ca="1">+_xlfn.IFNA(VLOOKUP($B260,'Resultados General'!$C$11:$CG$510,MATCH(DH$6,'Resultados General'!$C$10:$CG$10,0),0),"")</f>
        <v>#NAME?</v>
      </c>
      <c r="DI260" s="29" t="str">
        <f t="shared" ca="1" si="291"/>
        <v/>
      </c>
      <c r="DJ260" s="29" t="str">
        <f t="shared" ca="1" si="292"/>
        <v/>
      </c>
      <c r="DK260" s="29" t="e">
        <f ca="1">+_xlfn.IFNA(VLOOKUP($B260,'Resultados General'!$C$11:$CG$510,MATCH(DK$6,'Resultados General'!$C$10:$CG$10,0),0),"")</f>
        <v>#NAME?</v>
      </c>
      <c r="DL260" s="29" t="str">
        <f t="shared" ca="1" si="293"/>
        <v/>
      </c>
      <c r="DM260" s="29" t="str">
        <f t="shared" ca="1" si="294"/>
        <v/>
      </c>
      <c r="DN260" s="29" t="e">
        <f ca="1">+_xlfn.IFNA(VLOOKUP($B260,'Resultados General'!$C$11:$CG$510,MATCH(DN$6,'Resultados General'!$C$10:$CG$10,0),0),"")</f>
        <v>#NAME?</v>
      </c>
      <c r="DO260" s="29" t="str">
        <f t="shared" ca="1" si="295"/>
        <v/>
      </c>
      <c r="DP260" s="29" t="str">
        <f t="shared" ca="1" si="296"/>
        <v/>
      </c>
    </row>
    <row r="261" spans="2:120">
      <c r="B261" s="219" t="str">
        <f>+IF('Resultados General'!C264="","",'Resultados General'!C264)</f>
        <v/>
      </c>
      <c r="C261" s="134" t="e">
        <f ca="1">+_xlfn.IFNA(VLOOKUP('Distribución de puestos'!B261,'Resultados General'!$C$11:$J$510,8,0),"")</f>
        <v>#NAME?</v>
      </c>
      <c r="D261" s="135" t="e">
        <f ca="1">+_xlfn.IFNA(VLOOKUP(B261,'Resultados General'!$C$11:$L$510,10,0),"")</f>
        <v>#NAME?</v>
      </c>
      <c r="E261" s="26" t="s">
        <v>76</v>
      </c>
      <c r="F261" s="26" t="s">
        <v>76</v>
      </c>
      <c r="G261" s="135" t="str">
        <f t="shared" ca="1" si="297"/>
        <v/>
      </c>
      <c r="H261" s="135" t="str">
        <f t="shared" ca="1" si="298"/>
        <v/>
      </c>
      <c r="I261" s="219" t="str">
        <f t="shared" si="299"/>
        <v/>
      </c>
      <c r="J261" s="138"/>
      <c r="M261" s="29" t="e">
        <f ca="1">+_xlfn.IFNA(VLOOKUP($B261,'Resultados General'!$C$11:$CG$510,MATCH(M$6,'Resultados General'!$C$10:$CG$10,0),0),"")</f>
        <v>#NAME?</v>
      </c>
      <c r="N261" s="29" t="str">
        <f t="shared" ca="1" si="225"/>
        <v/>
      </c>
      <c r="O261" s="29" t="str">
        <f t="shared" ca="1" si="226"/>
        <v/>
      </c>
      <c r="P261" s="29" t="e">
        <f ca="1">+_xlfn.IFNA(VLOOKUP($B261,'Resultados General'!$C$11:$CG$510,MATCH(P$6,'Resultados General'!$C$10:$CG$10,0),0),"")</f>
        <v>#NAME?</v>
      </c>
      <c r="Q261" s="29" t="str">
        <f t="shared" ca="1" si="227"/>
        <v/>
      </c>
      <c r="R261" s="29" t="str">
        <f t="shared" ca="1" si="228"/>
        <v/>
      </c>
      <c r="S261" s="29" t="e">
        <f ca="1">+_xlfn.IFNA(VLOOKUP($B261,'Resultados General'!$C$11:$CG$510,MATCH(S$6,'Resultados General'!$C$10:$CG$10,0),0),"")</f>
        <v>#NAME?</v>
      </c>
      <c r="T261" s="29" t="str">
        <f t="shared" ca="1" si="229"/>
        <v/>
      </c>
      <c r="U261" s="29" t="str">
        <f t="shared" ca="1" si="230"/>
        <v/>
      </c>
      <c r="V261" s="29" t="e">
        <f ca="1">+_xlfn.IFNA(VLOOKUP($B261,'Resultados General'!$C$11:$CG$510,MATCH(V$6,'Resultados General'!$C$10:$CG$10,0),0),"")</f>
        <v>#NAME?</v>
      </c>
      <c r="W261" s="29" t="str">
        <f t="shared" ca="1" si="231"/>
        <v/>
      </c>
      <c r="X261" s="29" t="str">
        <f t="shared" ca="1" si="232"/>
        <v/>
      </c>
      <c r="Y261" s="29" t="e">
        <f ca="1">+_xlfn.IFNA(VLOOKUP($B261,'Resultados General'!$C$11:$CG$510,MATCH(Y$6,'Resultados General'!$C$10:$CG$10,0),0),"")</f>
        <v>#NAME?</v>
      </c>
      <c r="Z261" s="29" t="str">
        <f t="shared" ca="1" si="233"/>
        <v/>
      </c>
      <c r="AA261" s="29" t="str">
        <f t="shared" ca="1" si="234"/>
        <v/>
      </c>
      <c r="AB261" s="29" t="e">
        <f ca="1">+_xlfn.IFNA(VLOOKUP($B261,'Resultados General'!$C$11:$CG$510,MATCH(AB$6,'Resultados General'!$C$10:$CG$10,0),0),"")</f>
        <v>#NAME?</v>
      </c>
      <c r="AC261" s="29" t="str">
        <f t="shared" ca="1" si="235"/>
        <v/>
      </c>
      <c r="AD261" s="29" t="str">
        <f t="shared" ca="1" si="236"/>
        <v/>
      </c>
      <c r="AE261" s="29" t="e">
        <f ca="1">+_xlfn.IFNA(VLOOKUP($B261,'Resultados General'!$C$11:$CG$510,MATCH(AE$6,'Resultados General'!$C$10:$CG$10,0),0),"")</f>
        <v>#NAME?</v>
      </c>
      <c r="AF261" s="29" t="str">
        <f t="shared" ca="1" si="237"/>
        <v/>
      </c>
      <c r="AG261" s="29" t="str">
        <f t="shared" ca="1" si="238"/>
        <v/>
      </c>
      <c r="AH261" s="29" t="e">
        <f ca="1">+_xlfn.IFNA(VLOOKUP($B261,'Resultados General'!$C$11:$CG$510,MATCH(AH$6,'Resultados General'!$C$10:$CG$10,0),0),"")</f>
        <v>#NAME?</v>
      </c>
      <c r="AI261" s="29" t="str">
        <f t="shared" ca="1" si="239"/>
        <v/>
      </c>
      <c r="AJ261" s="29" t="str">
        <f t="shared" ca="1" si="240"/>
        <v/>
      </c>
      <c r="AK261" s="29" t="e">
        <f ca="1">+_xlfn.IFNA(VLOOKUP($B261,'Resultados General'!$C$11:$CG$510,MATCH(AK$6,'Resultados General'!$C$10:$CG$10,0),0),"")</f>
        <v>#NAME?</v>
      </c>
      <c r="AL261" s="29" t="str">
        <f t="shared" ca="1" si="241"/>
        <v/>
      </c>
      <c r="AM261" s="29" t="str">
        <f t="shared" ca="1" si="242"/>
        <v/>
      </c>
      <c r="AN261" s="29" t="e">
        <f ca="1">+_xlfn.IFNA(VLOOKUP($B261,'Resultados General'!$C$11:$CG$510,MATCH(AN$6,'Resultados General'!$C$10:$CG$10,0),0),"")</f>
        <v>#NAME?</v>
      </c>
      <c r="AO261" s="29" t="str">
        <f t="shared" ca="1" si="243"/>
        <v/>
      </c>
      <c r="AP261" s="29" t="str">
        <f t="shared" ca="1" si="244"/>
        <v/>
      </c>
      <c r="AQ261" s="29" t="e">
        <f ca="1">+_xlfn.IFNA(VLOOKUP($B261,'Resultados General'!$C$11:$CG$510,MATCH(AQ$6,'Resultados General'!$C$10:$CG$10,0),0),"")</f>
        <v>#NAME?</v>
      </c>
      <c r="AR261" s="29" t="str">
        <f t="shared" ca="1" si="245"/>
        <v/>
      </c>
      <c r="AS261" s="29" t="str">
        <f t="shared" ca="1" si="246"/>
        <v/>
      </c>
      <c r="AT261" s="29" t="e">
        <f ca="1">+_xlfn.IFNA(VLOOKUP($B261,'Resultados General'!$C$11:$CG$510,MATCH(AT$6,'Resultados General'!$C$10:$CG$10,0),0),"")</f>
        <v>#NAME?</v>
      </c>
      <c r="AU261" s="29" t="str">
        <f t="shared" ca="1" si="247"/>
        <v/>
      </c>
      <c r="AV261" s="29" t="str">
        <f t="shared" ca="1" si="248"/>
        <v/>
      </c>
      <c r="AW261" s="29" t="e">
        <f ca="1">+_xlfn.IFNA(VLOOKUP($B261,'Resultados General'!$C$11:$CG$510,MATCH(AW$6,'Resultados General'!$C$10:$CG$10,0),0),"")</f>
        <v>#NAME?</v>
      </c>
      <c r="AX261" s="29" t="str">
        <f t="shared" ca="1" si="249"/>
        <v/>
      </c>
      <c r="AY261" s="29" t="str">
        <f t="shared" ca="1" si="250"/>
        <v/>
      </c>
      <c r="AZ261" s="29" t="e">
        <f ca="1">+_xlfn.IFNA(VLOOKUP($B261,'Resultados General'!$C$11:$CG$510,MATCH(AZ$6,'Resultados General'!$C$10:$CG$10,0),0),"")</f>
        <v>#NAME?</v>
      </c>
      <c r="BA261" s="29" t="str">
        <f t="shared" ca="1" si="251"/>
        <v/>
      </c>
      <c r="BB261" s="29" t="str">
        <f t="shared" ca="1" si="252"/>
        <v/>
      </c>
      <c r="BC261" s="29" t="e">
        <f ca="1">+_xlfn.IFNA(VLOOKUP($B261,'Resultados General'!$C$11:$CG$510,MATCH(BC$6,'Resultados General'!$C$10:$CG$10,0),0),"")</f>
        <v>#NAME?</v>
      </c>
      <c r="BD261" s="29" t="str">
        <f t="shared" ca="1" si="253"/>
        <v/>
      </c>
      <c r="BE261" s="29" t="str">
        <f t="shared" ca="1" si="254"/>
        <v/>
      </c>
      <c r="BF261" s="29" t="e">
        <f ca="1">+_xlfn.IFNA(VLOOKUP($B261,'Resultados General'!$C$11:$CG$510,MATCH(BF$6,'Resultados General'!$C$10:$CG$10,0),0),"")</f>
        <v>#NAME?</v>
      </c>
      <c r="BG261" s="29" t="str">
        <f t="shared" ca="1" si="255"/>
        <v/>
      </c>
      <c r="BH261" s="29" t="str">
        <f t="shared" ca="1" si="256"/>
        <v/>
      </c>
      <c r="BI261" s="29" t="e">
        <f ca="1">+_xlfn.IFNA(VLOOKUP($B261,'Resultados General'!$C$11:$CG$510,MATCH(BI$6,'Resultados General'!$C$10:$CG$10,0),0),"")</f>
        <v>#NAME?</v>
      </c>
      <c r="BJ261" s="29" t="str">
        <f t="shared" ca="1" si="257"/>
        <v/>
      </c>
      <c r="BK261" s="29" t="str">
        <f t="shared" ca="1" si="258"/>
        <v/>
      </c>
      <c r="BL261" s="29" t="e">
        <f ca="1">+_xlfn.IFNA(VLOOKUP($B261,'Resultados General'!$C$11:$CG$510,MATCH(BL$6,'Resultados General'!$C$10:$CG$10,0),0),"")</f>
        <v>#NAME?</v>
      </c>
      <c r="BM261" s="29" t="str">
        <f t="shared" ca="1" si="259"/>
        <v/>
      </c>
      <c r="BN261" s="29" t="str">
        <f t="shared" ca="1" si="260"/>
        <v/>
      </c>
      <c r="BO261" s="29" t="e">
        <f ca="1">+_xlfn.IFNA(VLOOKUP($B261,'Resultados General'!$C$11:$CG$510,MATCH(BO$6,'Resultados General'!$C$10:$CG$10,0),0),"")</f>
        <v>#NAME?</v>
      </c>
      <c r="BP261" s="29" t="str">
        <f t="shared" ca="1" si="261"/>
        <v/>
      </c>
      <c r="BQ261" s="29" t="str">
        <f t="shared" ca="1" si="262"/>
        <v/>
      </c>
      <c r="BR261" s="29" t="e">
        <f ca="1">+_xlfn.IFNA(VLOOKUP($B261,'Resultados General'!$C$11:$CG$510,MATCH(BR$6,'Resultados General'!$C$10:$CG$10,0),0),"")</f>
        <v>#NAME?</v>
      </c>
      <c r="BS261" s="29" t="str">
        <f t="shared" ca="1" si="263"/>
        <v/>
      </c>
      <c r="BT261" s="29" t="str">
        <f t="shared" ca="1" si="264"/>
        <v/>
      </c>
      <c r="BU261" s="29" t="e">
        <f ca="1">+_xlfn.IFNA(VLOOKUP($B261,'Resultados General'!$C$11:$CG$510,MATCH(BU$6,'Resultados General'!$C$10:$CG$10,0),0),"")</f>
        <v>#NAME?</v>
      </c>
      <c r="BV261" s="29" t="str">
        <f t="shared" ca="1" si="265"/>
        <v/>
      </c>
      <c r="BW261" s="29" t="str">
        <f t="shared" ca="1" si="266"/>
        <v/>
      </c>
      <c r="BX261" s="29" t="e">
        <f ca="1">+_xlfn.IFNA(VLOOKUP($B261,'Resultados General'!$C$11:$CG$510,MATCH(BX$6,'Resultados General'!$C$10:$CG$10,0),0),"")</f>
        <v>#NAME?</v>
      </c>
      <c r="BY261" s="29" t="str">
        <f t="shared" ca="1" si="267"/>
        <v/>
      </c>
      <c r="BZ261" s="29" t="str">
        <f t="shared" ca="1" si="268"/>
        <v/>
      </c>
      <c r="CA261" s="29" t="e">
        <f ca="1">+_xlfn.IFNA(VLOOKUP($B261,'Resultados General'!$C$11:$CG$510,MATCH(CA$6,'Resultados General'!$C$10:$CG$10,0),0),"")</f>
        <v>#NAME?</v>
      </c>
      <c r="CB261" s="29" t="str">
        <f t="shared" ca="1" si="269"/>
        <v/>
      </c>
      <c r="CC261" s="29" t="str">
        <f t="shared" ca="1" si="270"/>
        <v/>
      </c>
      <c r="CD261" s="29" t="e">
        <f ca="1">+_xlfn.IFNA(VLOOKUP($B261,'Resultados General'!$C$11:$CG$510,MATCH(CD$6,'Resultados General'!$C$10:$CG$10,0),0),"")</f>
        <v>#NAME?</v>
      </c>
      <c r="CE261" s="29" t="str">
        <f t="shared" ca="1" si="271"/>
        <v/>
      </c>
      <c r="CF261" s="29" t="str">
        <f t="shared" ca="1" si="272"/>
        <v/>
      </c>
      <c r="CG261" s="29" t="e">
        <f ca="1">+_xlfn.IFNA(VLOOKUP($B261,'Resultados General'!$C$11:$CG$510,MATCH(CG$6,'Resultados General'!$C$10:$CG$10,0),0),"")</f>
        <v>#NAME?</v>
      </c>
      <c r="CH261" s="29" t="str">
        <f t="shared" ca="1" si="273"/>
        <v/>
      </c>
      <c r="CI261" s="29" t="str">
        <f t="shared" ca="1" si="274"/>
        <v/>
      </c>
      <c r="CJ261" s="29" t="e">
        <f ca="1">+_xlfn.IFNA(VLOOKUP($B261,'Resultados General'!$C$11:$CG$510,MATCH(CJ$6,'Resultados General'!$C$10:$CG$10,0),0),"")</f>
        <v>#NAME?</v>
      </c>
      <c r="CK261" s="29" t="str">
        <f t="shared" ca="1" si="275"/>
        <v/>
      </c>
      <c r="CL261" s="29" t="str">
        <f t="shared" ca="1" si="276"/>
        <v/>
      </c>
      <c r="CM261" s="29" t="e">
        <f ca="1">+_xlfn.IFNA(VLOOKUP($B261,'Resultados General'!$C$11:$CG$510,MATCH(CM$6,'Resultados General'!$C$10:$CG$10,0),0),"")</f>
        <v>#NAME?</v>
      </c>
      <c r="CN261" s="29" t="str">
        <f t="shared" ca="1" si="277"/>
        <v/>
      </c>
      <c r="CO261" s="29" t="str">
        <f t="shared" ca="1" si="278"/>
        <v/>
      </c>
      <c r="CP261" s="29" t="e">
        <f ca="1">+_xlfn.IFNA(VLOOKUP($B261,'Resultados General'!$C$11:$CG$510,MATCH(CP$6,'Resultados General'!$C$10:$CG$10,0),0),"")</f>
        <v>#NAME?</v>
      </c>
      <c r="CQ261" s="29" t="str">
        <f t="shared" ca="1" si="279"/>
        <v/>
      </c>
      <c r="CR261" s="29" t="str">
        <f t="shared" ca="1" si="280"/>
        <v/>
      </c>
      <c r="CS261" s="29" t="e">
        <f ca="1">+_xlfn.IFNA(VLOOKUP($B261,'Resultados General'!$C$11:$CG$510,MATCH(CS$6,'Resultados General'!$C$10:$CG$10,0),0),"")</f>
        <v>#NAME?</v>
      </c>
      <c r="CT261" s="29" t="str">
        <f t="shared" ca="1" si="281"/>
        <v/>
      </c>
      <c r="CU261" s="29" t="str">
        <f t="shared" ca="1" si="282"/>
        <v/>
      </c>
      <c r="CV261" s="29" t="e">
        <f ca="1">+_xlfn.IFNA(VLOOKUP($B261,'Resultados General'!$C$11:$CG$510,MATCH(CV$6,'Resultados General'!$C$10:$CG$10,0),0),"")</f>
        <v>#NAME?</v>
      </c>
      <c r="CW261" s="29" t="str">
        <f t="shared" ca="1" si="283"/>
        <v/>
      </c>
      <c r="CX261" s="29" t="str">
        <f t="shared" ca="1" si="284"/>
        <v/>
      </c>
      <c r="CY261" s="29" t="e">
        <f ca="1">+_xlfn.IFNA(VLOOKUP($B261,'Resultados General'!$C$11:$CG$510,MATCH(CY$6,'Resultados General'!$C$10:$CG$10,0),0),"")</f>
        <v>#NAME?</v>
      </c>
      <c r="CZ261" s="29" t="str">
        <f t="shared" ca="1" si="285"/>
        <v/>
      </c>
      <c r="DA261" s="29" t="str">
        <f t="shared" ca="1" si="286"/>
        <v/>
      </c>
      <c r="DB261" s="29" t="e">
        <f ca="1">+_xlfn.IFNA(VLOOKUP($B261,'Resultados General'!$C$11:$CG$510,MATCH(DB$6,'Resultados General'!$C$10:$CG$10,0),0),"")</f>
        <v>#NAME?</v>
      </c>
      <c r="DC261" s="29" t="str">
        <f t="shared" ca="1" si="287"/>
        <v/>
      </c>
      <c r="DD261" s="29" t="str">
        <f t="shared" ca="1" si="288"/>
        <v/>
      </c>
      <c r="DE261" s="29" t="e">
        <f ca="1">+_xlfn.IFNA(VLOOKUP($B261,'Resultados General'!$C$11:$CG$510,MATCH(DE$6,'Resultados General'!$C$10:$CG$10,0),0),"")</f>
        <v>#NAME?</v>
      </c>
      <c r="DF261" s="29" t="str">
        <f t="shared" ca="1" si="289"/>
        <v/>
      </c>
      <c r="DG261" s="29" t="str">
        <f t="shared" ca="1" si="290"/>
        <v/>
      </c>
      <c r="DH261" s="29" t="e">
        <f ca="1">+_xlfn.IFNA(VLOOKUP($B261,'Resultados General'!$C$11:$CG$510,MATCH(DH$6,'Resultados General'!$C$10:$CG$10,0),0),"")</f>
        <v>#NAME?</v>
      </c>
      <c r="DI261" s="29" t="str">
        <f t="shared" ca="1" si="291"/>
        <v/>
      </c>
      <c r="DJ261" s="29" t="str">
        <f t="shared" ca="1" si="292"/>
        <v/>
      </c>
      <c r="DK261" s="29" t="e">
        <f ca="1">+_xlfn.IFNA(VLOOKUP($B261,'Resultados General'!$C$11:$CG$510,MATCH(DK$6,'Resultados General'!$C$10:$CG$10,0),0),"")</f>
        <v>#NAME?</v>
      </c>
      <c r="DL261" s="29" t="str">
        <f t="shared" ca="1" si="293"/>
        <v/>
      </c>
      <c r="DM261" s="29" t="str">
        <f t="shared" ca="1" si="294"/>
        <v/>
      </c>
      <c r="DN261" s="29" t="e">
        <f ca="1">+_xlfn.IFNA(VLOOKUP($B261,'Resultados General'!$C$11:$CG$510,MATCH(DN$6,'Resultados General'!$C$10:$CG$10,0),0),"")</f>
        <v>#NAME?</v>
      </c>
      <c r="DO261" s="29" t="str">
        <f t="shared" ca="1" si="295"/>
        <v/>
      </c>
      <c r="DP261" s="29" t="str">
        <f t="shared" ca="1" si="296"/>
        <v/>
      </c>
    </row>
    <row r="262" spans="2:120">
      <c r="B262" s="219" t="str">
        <f>+IF('Resultados General'!C265="","",'Resultados General'!C265)</f>
        <v/>
      </c>
      <c r="C262" s="134" t="e">
        <f ca="1">+_xlfn.IFNA(VLOOKUP('Distribución de puestos'!B262,'Resultados General'!$C$11:$J$510,8,0),"")</f>
        <v>#NAME?</v>
      </c>
      <c r="D262" s="135" t="e">
        <f ca="1">+_xlfn.IFNA(VLOOKUP(B262,'Resultados General'!$C$11:$L$510,10,0),"")</f>
        <v>#NAME?</v>
      </c>
      <c r="E262" s="26" t="s">
        <v>76</v>
      </c>
      <c r="F262" s="26" t="s">
        <v>76</v>
      </c>
      <c r="G262" s="135" t="str">
        <f t="shared" ca="1" si="297"/>
        <v/>
      </c>
      <c r="H262" s="135" t="str">
        <f t="shared" ca="1" si="298"/>
        <v/>
      </c>
      <c r="I262" s="219" t="str">
        <f t="shared" si="299"/>
        <v/>
      </c>
      <c r="J262" s="138"/>
      <c r="M262" s="29" t="e">
        <f ca="1">+_xlfn.IFNA(VLOOKUP($B262,'Resultados General'!$C$11:$CG$510,MATCH(M$6,'Resultados General'!$C$10:$CG$10,0),0),"")</f>
        <v>#NAME?</v>
      </c>
      <c r="N262" s="29" t="str">
        <f t="shared" ca="1" si="225"/>
        <v/>
      </c>
      <c r="O262" s="29" t="str">
        <f t="shared" ca="1" si="226"/>
        <v/>
      </c>
      <c r="P262" s="29" t="e">
        <f ca="1">+_xlfn.IFNA(VLOOKUP($B262,'Resultados General'!$C$11:$CG$510,MATCH(P$6,'Resultados General'!$C$10:$CG$10,0),0),"")</f>
        <v>#NAME?</v>
      </c>
      <c r="Q262" s="29" t="str">
        <f t="shared" ca="1" si="227"/>
        <v/>
      </c>
      <c r="R262" s="29" t="str">
        <f t="shared" ca="1" si="228"/>
        <v/>
      </c>
      <c r="S262" s="29" t="e">
        <f ca="1">+_xlfn.IFNA(VLOOKUP($B262,'Resultados General'!$C$11:$CG$510,MATCH(S$6,'Resultados General'!$C$10:$CG$10,0),0),"")</f>
        <v>#NAME?</v>
      </c>
      <c r="T262" s="29" t="str">
        <f t="shared" ca="1" si="229"/>
        <v/>
      </c>
      <c r="U262" s="29" t="str">
        <f t="shared" ca="1" si="230"/>
        <v/>
      </c>
      <c r="V262" s="29" t="e">
        <f ca="1">+_xlfn.IFNA(VLOOKUP($B262,'Resultados General'!$C$11:$CG$510,MATCH(V$6,'Resultados General'!$C$10:$CG$10,0),0),"")</f>
        <v>#NAME?</v>
      </c>
      <c r="W262" s="29" t="str">
        <f t="shared" ca="1" si="231"/>
        <v/>
      </c>
      <c r="X262" s="29" t="str">
        <f t="shared" ca="1" si="232"/>
        <v/>
      </c>
      <c r="Y262" s="29" t="e">
        <f ca="1">+_xlfn.IFNA(VLOOKUP($B262,'Resultados General'!$C$11:$CG$510,MATCH(Y$6,'Resultados General'!$C$10:$CG$10,0),0),"")</f>
        <v>#NAME?</v>
      </c>
      <c r="Z262" s="29" t="str">
        <f t="shared" ca="1" si="233"/>
        <v/>
      </c>
      <c r="AA262" s="29" t="str">
        <f t="shared" ca="1" si="234"/>
        <v/>
      </c>
      <c r="AB262" s="29" t="e">
        <f ca="1">+_xlfn.IFNA(VLOOKUP($B262,'Resultados General'!$C$11:$CG$510,MATCH(AB$6,'Resultados General'!$C$10:$CG$10,0),0),"")</f>
        <v>#NAME?</v>
      </c>
      <c r="AC262" s="29" t="str">
        <f t="shared" ca="1" si="235"/>
        <v/>
      </c>
      <c r="AD262" s="29" t="str">
        <f t="shared" ca="1" si="236"/>
        <v/>
      </c>
      <c r="AE262" s="29" t="e">
        <f ca="1">+_xlfn.IFNA(VLOOKUP($B262,'Resultados General'!$C$11:$CG$510,MATCH(AE$6,'Resultados General'!$C$10:$CG$10,0),0),"")</f>
        <v>#NAME?</v>
      </c>
      <c r="AF262" s="29" t="str">
        <f t="shared" ca="1" si="237"/>
        <v/>
      </c>
      <c r="AG262" s="29" t="str">
        <f t="shared" ca="1" si="238"/>
        <v/>
      </c>
      <c r="AH262" s="29" t="e">
        <f ca="1">+_xlfn.IFNA(VLOOKUP($B262,'Resultados General'!$C$11:$CG$510,MATCH(AH$6,'Resultados General'!$C$10:$CG$10,0),0),"")</f>
        <v>#NAME?</v>
      </c>
      <c r="AI262" s="29" t="str">
        <f t="shared" ca="1" si="239"/>
        <v/>
      </c>
      <c r="AJ262" s="29" t="str">
        <f t="shared" ca="1" si="240"/>
        <v/>
      </c>
      <c r="AK262" s="29" t="e">
        <f ca="1">+_xlfn.IFNA(VLOOKUP($B262,'Resultados General'!$C$11:$CG$510,MATCH(AK$6,'Resultados General'!$C$10:$CG$10,0),0),"")</f>
        <v>#NAME?</v>
      </c>
      <c r="AL262" s="29" t="str">
        <f t="shared" ca="1" si="241"/>
        <v/>
      </c>
      <c r="AM262" s="29" t="str">
        <f t="shared" ca="1" si="242"/>
        <v/>
      </c>
      <c r="AN262" s="29" t="e">
        <f ca="1">+_xlfn.IFNA(VLOOKUP($B262,'Resultados General'!$C$11:$CG$510,MATCH(AN$6,'Resultados General'!$C$10:$CG$10,0),0),"")</f>
        <v>#NAME?</v>
      </c>
      <c r="AO262" s="29" t="str">
        <f t="shared" ca="1" si="243"/>
        <v/>
      </c>
      <c r="AP262" s="29" t="str">
        <f t="shared" ca="1" si="244"/>
        <v/>
      </c>
      <c r="AQ262" s="29" t="e">
        <f ca="1">+_xlfn.IFNA(VLOOKUP($B262,'Resultados General'!$C$11:$CG$510,MATCH(AQ$6,'Resultados General'!$C$10:$CG$10,0),0),"")</f>
        <v>#NAME?</v>
      </c>
      <c r="AR262" s="29" t="str">
        <f t="shared" ca="1" si="245"/>
        <v/>
      </c>
      <c r="AS262" s="29" t="str">
        <f t="shared" ca="1" si="246"/>
        <v/>
      </c>
      <c r="AT262" s="29" t="e">
        <f ca="1">+_xlfn.IFNA(VLOOKUP($B262,'Resultados General'!$C$11:$CG$510,MATCH(AT$6,'Resultados General'!$C$10:$CG$10,0),0),"")</f>
        <v>#NAME?</v>
      </c>
      <c r="AU262" s="29" t="str">
        <f t="shared" ca="1" si="247"/>
        <v/>
      </c>
      <c r="AV262" s="29" t="str">
        <f t="shared" ca="1" si="248"/>
        <v/>
      </c>
      <c r="AW262" s="29" t="e">
        <f ca="1">+_xlfn.IFNA(VLOOKUP($B262,'Resultados General'!$C$11:$CG$510,MATCH(AW$6,'Resultados General'!$C$10:$CG$10,0),0),"")</f>
        <v>#NAME?</v>
      </c>
      <c r="AX262" s="29" t="str">
        <f t="shared" ca="1" si="249"/>
        <v/>
      </c>
      <c r="AY262" s="29" t="str">
        <f t="shared" ca="1" si="250"/>
        <v/>
      </c>
      <c r="AZ262" s="29" t="e">
        <f ca="1">+_xlfn.IFNA(VLOOKUP($B262,'Resultados General'!$C$11:$CG$510,MATCH(AZ$6,'Resultados General'!$C$10:$CG$10,0),0),"")</f>
        <v>#NAME?</v>
      </c>
      <c r="BA262" s="29" t="str">
        <f t="shared" ca="1" si="251"/>
        <v/>
      </c>
      <c r="BB262" s="29" t="str">
        <f t="shared" ca="1" si="252"/>
        <v/>
      </c>
      <c r="BC262" s="29" t="e">
        <f ca="1">+_xlfn.IFNA(VLOOKUP($B262,'Resultados General'!$C$11:$CG$510,MATCH(BC$6,'Resultados General'!$C$10:$CG$10,0),0),"")</f>
        <v>#NAME?</v>
      </c>
      <c r="BD262" s="29" t="str">
        <f t="shared" ca="1" si="253"/>
        <v/>
      </c>
      <c r="BE262" s="29" t="str">
        <f t="shared" ca="1" si="254"/>
        <v/>
      </c>
      <c r="BF262" s="29" t="e">
        <f ca="1">+_xlfn.IFNA(VLOOKUP($B262,'Resultados General'!$C$11:$CG$510,MATCH(BF$6,'Resultados General'!$C$10:$CG$10,0),0),"")</f>
        <v>#NAME?</v>
      </c>
      <c r="BG262" s="29" t="str">
        <f t="shared" ca="1" si="255"/>
        <v/>
      </c>
      <c r="BH262" s="29" t="str">
        <f t="shared" ca="1" si="256"/>
        <v/>
      </c>
      <c r="BI262" s="29" t="e">
        <f ca="1">+_xlfn.IFNA(VLOOKUP($B262,'Resultados General'!$C$11:$CG$510,MATCH(BI$6,'Resultados General'!$C$10:$CG$10,0),0),"")</f>
        <v>#NAME?</v>
      </c>
      <c r="BJ262" s="29" t="str">
        <f t="shared" ca="1" si="257"/>
        <v/>
      </c>
      <c r="BK262" s="29" t="str">
        <f t="shared" ca="1" si="258"/>
        <v/>
      </c>
      <c r="BL262" s="29" t="e">
        <f ca="1">+_xlfn.IFNA(VLOOKUP($B262,'Resultados General'!$C$11:$CG$510,MATCH(BL$6,'Resultados General'!$C$10:$CG$10,0),0),"")</f>
        <v>#NAME?</v>
      </c>
      <c r="BM262" s="29" t="str">
        <f t="shared" ca="1" si="259"/>
        <v/>
      </c>
      <c r="BN262" s="29" t="str">
        <f t="shared" ca="1" si="260"/>
        <v/>
      </c>
      <c r="BO262" s="29" t="e">
        <f ca="1">+_xlfn.IFNA(VLOOKUP($B262,'Resultados General'!$C$11:$CG$510,MATCH(BO$6,'Resultados General'!$C$10:$CG$10,0),0),"")</f>
        <v>#NAME?</v>
      </c>
      <c r="BP262" s="29" t="str">
        <f t="shared" ca="1" si="261"/>
        <v/>
      </c>
      <c r="BQ262" s="29" t="str">
        <f t="shared" ca="1" si="262"/>
        <v/>
      </c>
      <c r="BR262" s="29" t="e">
        <f ca="1">+_xlfn.IFNA(VLOOKUP($B262,'Resultados General'!$C$11:$CG$510,MATCH(BR$6,'Resultados General'!$C$10:$CG$10,0),0),"")</f>
        <v>#NAME?</v>
      </c>
      <c r="BS262" s="29" t="str">
        <f t="shared" ca="1" si="263"/>
        <v/>
      </c>
      <c r="BT262" s="29" t="str">
        <f t="shared" ca="1" si="264"/>
        <v/>
      </c>
      <c r="BU262" s="29" t="e">
        <f ca="1">+_xlfn.IFNA(VLOOKUP($B262,'Resultados General'!$C$11:$CG$510,MATCH(BU$6,'Resultados General'!$C$10:$CG$10,0),0),"")</f>
        <v>#NAME?</v>
      </c>
      <c r="BV262" s="29" t="str">
        <f t="shared" ca="1" si="265"/>
        <v/>
      </c>
      <c r="BW262" s="29" t="str">
        <f t="shared" ca="1" si="266"/>
        <v/>
      </c>
      <c r="BX262" s="29" t="e">
        <f ca="1">+_xlfn.IFNA(VLOOKUP($B262,'Resultados General'!$C$11:$CG$510,MATCH(BX$6,'Resultados General'!$C$10:$CG$10,0),0),"")</f>
        <v>#NAME?</v>
      </c>
      <c r="BY262" s="29" t="str">
        <f t="shared" ca="1" si="267"/>
        <v/>
      </c>
      <c r="BZ262" s="29" t="str">
        <f t="shared" ca="1" si="268"/>
        <v/>
      </c>
      <c r="CA262" s="29" t="e">
        <f ca="1">+_xlfn.IFNA(VLOOKUP($B262,'Resultados General'!$C$11:$CG$510,MATCH(CA$6,'Resultados General'!$C$10:$CG$10,0),0),"")</f>
        <v>#NAME?</v>
      </c>
      <c r="CB262" s="29" t="str">
        <f t="shared" ca="1" si="269"/>
        <v/>
      </c>
      <c r="CC262" s="29" t="str">
        <f t="shared" ca="1" si="270"/>
        <v/>
      </c>
      <c r="CD262" s="29" t="e">
        <f ca="1">+_xlfn.IFNA(VLOOKUP($B262,'Resultados General'!$C$11:$CG$510,MATCH(CD$6,'Resultados General'!$C$10:$CG$10,0),0),"")</f>
        <v>#NAME?</v>
      </c>
      <c r="CE262" s="29" t="str">
        <f t="shared" ca="1" si="271"/>
        <v/>
      </c>
      <c r="CF262" s="29" t="str">
        <f t="shared" ca="1" si="272"/>
        <v/>
      </c>
      <c r="CG262" s="29" t="e">
        <f ca="1">+_xlfn.IFNA(VLOOKUP($B262,'Resultados General'!$C$11:$CG$510,MATCH(CG$6,'Resultados General'!$C$10:$CG$10,0),0),"")</f>
        <v>#NAME?</v>
      </c>
      <c r="CH262" s="29" t="str">
        <f t="shared" ca="1" si="273"/>
        <v/>
      </c>
      <c r="CI262" s="29" t="str">
        <f t="shared" ca="1" si="274"/>
        <v/>
      </c>
      <c r="CJ262" s="29" t="e">
        <f ca="1">+_xlfn.IFNA(VLOOKUP($B262,'Resultados General'!$C$11:$CG$510,MATCH(CJ$6,'Resultados General'!$C$10:$CG$10,0),0),"")</f>
        <v>#NAME?</v>
      </c>
      <c r="CK262" s="29" t="str">
        <f t="shared" ca="1" si="275"/>
        <v/>
      </c>
      <c r="CL262" s="29" t="str">
        <f t="shared" ca="1" si="276"/>
        <v/>
      </c>
      <c r="CM262" s="29" t="e">
        <f ca="1">+_xlfn.IFNA(VLOOKUP($B262,'Resultados General'!$C$11:$CG$510,MATCH(CM$6,'Resultados General'!$C$10:$CG$10,0),0),"")</f>
        <v>#NAME?</v>
      </c>
      <c r="CN262" s="29" t="str">
        <f t="shared" ca="1" si="277"/>
        <v/>
      </c>
      <c r="CO262" s="29" t="str">
        <f t="shared" ca="1" si="278"/>
        <v/>
      </c>
      <c r="CP262" s="29" t="e">
        <f ca="1">+_xlfn.IFNA(VLOOKUP($B262,'Resultados General'!$C$11:$CG$510,MATCH(CP$6,'Resultados General'!$C$10:$CG$10,0),0),"")</f>
        <v>#NAME?</v>
      </c>
      <c r="CQ262" s="29" t="str">
        <f t="shared" ca="1" si="279"/>
        <v/>
      </c>
      <c r="CR262" s="29" t="str">
        <f t="shared" ca="1" si="280"/>
        <v/>
      </c>
      <c r="CS262" s="29" t="e">
        <f ca="1">+_xlfn.IFNA(VLOOKUP($B262,'Resultados General'!$C$11:$CG$510,MATCH(CS$6,'Resultados General'!$C$10:$CG$10,0),0),"")</f>
        <v>#NAME?</v>
      </c>
      <c r="CT262" s="29" t="str">
        <f t="shared" ca="1" si="281"/>
        <v/>
      </c>
      <c r="CU262" s="29" t="str">
        <f t="shared" ca="1" si="282"/>
        <v/>
      </c>
      <c r="CV262" s="29" t="e">
        <f ca="1">+_xlfn.IFNA(VLOOKUP($B262,'Resultados General'!$C$11:$CG$510,MATCH(CV$6,'Resultados General'!$C$10:$CG$10,0),0),"")</f>
        <v>#NAME?</v>
      </c>
      <c r="CW262" s="29" t="str">
        <f t="shared" ca="1" si="283"/>
        <v/>
      </c>
      <c r="CX262" s="29" t="str">
        <f t="shared" ca="1" si="284"/>
        <v/>
      </c>
      <c r="CY262" s="29" t="e">
        <f ca="1">+_xlfn.IFNA(VLOOKUP($B262,'Resultados General'!$C$11:$CG$510,MATCH(CY$6,'Resultados General'!$C$10:$CG$10,0),0),"")</f>
        <v>#NAME?</v>
      </c>
      <c r="CZ262" s="29" t="str">
        <f t="shared" ca="1" si="285"/>
        <v/>
      </c>
      <c r="DA262" s="29" t="str">
        <f t="shared" ca="1" si="286"/>
        <v/>
      </c>
      <c r="DB262" s="29" t="e">
        <f ca="1">+_xlfn.IFNA(VLOOKUP($B262,'Resultados General'!$C$11:$CG$510,MATCH(DB$6,'Resultados General'!$C$10:$CG$10,0),0),"")</f>
        <v>#NAME?</v>
      </c>
      <c r="DC262" s="29" t="str">
        <f t="shared" ca="1" si="287"/>
        <v/>
      </c>
      <c r="DD262" s="29" t="str">
        <f t="shared" ca="1" si="288"/>
        <v/>
      </c>
      <c r="DE262" s="29" t="e">
        <f ca="1">+_xlfn.IFNA(VLOOKUP($B262,'Resultados General'!$C$11:$CG$510,MATCH(DE$6,'Resultados General'!$C$10:$CG$10,0),0),"")</f>
        <v>#NAME?</v>
      </c>
      <c r="DF262" s="29" t="str">
        <f t="shared" ca="1" si="289"/>
        <v/>
      </c>
      <c r="DG262" s="29" t="str">
        <f t="shared" ca="1" si="290"/>
        <v/>
      </c>
      <c r="DH262" s="29" t="e">
        <f ca="1">+_xlfn.IFNA(VLOOKUP($B262,'Resultados General'!$C$11:$CG$510,MATCH(DH$6,'Resultados General'!$C$10:$CG$10,0),0),"")</f>
        <v>#NAME?</v>
      </c>
      <c r="DI262" s="29" t="str">
        <f t="shared" ca="1" si="291"/>
        <v/>
      </c>
      <c r="DJ262" s="29" t="str">
        <f t="shared" ca="1" si="292"/>
        <v/>
      </c>
      <c r="DK262" s="29" t="e">
        <f ca="1">+_xlfn.IFNA(VLOOKUP($B262,'Resultados General'!$C$11:$CG$510,MATCH(DK$6,'Resultados General'!$C$10:$CG$10,0),0),"")</f>
        <v>#NAME?</v>
      </c>
      <c r="DL262" s="29" t="str">
        <f t="shared" ca="1" si="293"/>
        <v/>
      </c>
      <c r="DM262" s="29" t="str">
        <f t="shared" ca="1" si="294"/>
        <v/>
      </c>
      <c r="DN262" s="29" t="e">
        <f ca="1">+_xlfn.IFNA(VLOOKUP($B262,'Resultados General'!$C$11:$CG$510,MATCH(DN$6,'Resultados General'!$C$10:$CG$10,0),0),"")</f>
        <v>#NAME?</v>
      </c>
      <c r="DO262" s="29" t="str">
        <f t="shared" ca="1" si="295"/>
        <v/>
      </c>
      <c r="DP262" s="29" t="str">
        <f t="shared" ca="1" si="296"/>
        <v/>
      </c>
    </row>
    <row r="263" spans="2:120">
      <c r="B263" s="219" t="str">
        <f>+IF('Resultados General'!C266="","",'Resultados General'!C266)</f>
        <v/>
      </c>
      <c r="C263" s="134" t="e">
        <f ca="1">+_xlfn.IFNA(VLOOKUP('Distribución de puestos'!B263,'Resultados General'!$C$11:$J$510,8,0),"")</f>
        <v>#NAME?</v>
      </c>
      <c r="D263" s="135" t="e">
        <f ca="1">+_xlfn.IFNA(VLOOKUP(B263,'Resultados General'!$C$11:$L$510,10,0),"")</f>
        <v>#NAME?</v>
      </c>
      <c r="E263" s="26" t="s">
        <v>76</v>
      </c>
      <c r="F263" s="26" t="s">
        <v>76</v>
      </c>
      <c r="G263" s="135" t="str">
        <f t="shared" ca="1" si="297"/>
        <v/>
      </c>
      <c r="H263" s="135" t="str">
        <f t="shared" ca="1" si="298"/>
        <v/>
      </c>
      <c r="I263" s="219" t="str">
        <f t="shared" si="299"/>
        <v/>
      </c>
      <c r="J263" s="138"/>
      <c r="M263" s="29" t="e">
        <f ca="1">+_xlfn.IFNA(VLOOKUP($B263,'Resultados General'!$C$11:$CG$510,MATCH(M$6,'Resultados General'!$C$10:$CG$10,0),0),"")</f>
        <v>#NAME?</v>
      </c>
      <c r="N263" s="29" t="str">
        <f t="shared" ca="1" si="225"/>
        <v/>
      </c>
      <c r="O263" s="29" t="str">
        <f t="shared" ca="1" si="226"/>
        <v/>
      </c>
      <c r="P263" s="29" t="e">
        <f ca="1">+_xlfn.IFNA(VLOOKUP($B263,'Resultados General'!$C$11:$CG$510,MATCH(P$6,'Resultados General'!$C$10:$CG$10,0),0),"")</f>
        <v>#NAME?</v>
      </c>
      <c r="Q263" s="29" t="str">
        <f t="shared" ca="1" si="227"/>
        <v/>
      </c>
      <c r="R263" s="29" t="str">
        <f t="shared" ca="1" si="228"/>
        <v/>
      </c>
      <c r="S263" s="29" t="e">
        <f ca="1">+_xlfn.IFNA(VLOOKUP($B263,'Resultados General'!$C$11:$CG$510,MATCH(S$6,'Resultados General'!$C$10:$CG$10,0),0),"")</f>
        <v>#NAME?</v>
      </c>
      <c r="T263" s="29" t="str">
        <f t="shared" ca="1" si="229"/>
        <v/>
      </c>
      <c r="U263" s="29" t="str">
        <f t="shared" ca="1" si="230"/>
        <v/>
      </c>
      <c r="V263" s="29" t="e">
        <f ca="1">+_xlfn.IFNA(VLOOKUP($B263,'Resultados General'!$C$11:$CG$510,MATCH(V$6,'Resultados General'!$C$10:$CG$10,0),0),"")</f>
        <v>#NAME?</v>
      </c>
      <c r="W263" s="29" t="str">
        <f t="shared" ca="1" si="231"/>
        <v/>
      </c>
      <c r="X263" s="29" t="str">
        <f t="shared" ca="1" si="232"/>
        <v/>
      </c>
      <c r="Y263" s="29" t="e">
        <f ca="1">+_xlfn.IFNA(VLOOKUP($B263,'Resultados General'!$C$11:$CG$510,MATCH(Y$6,'Resultados General'!$C$10:$CG$10,0),0),"")</f>
        <v>#NAME?</v>
      </c>
      <c r="Z263" s="29" t="str">
        <f t="shared" ca="1" si="233"/>
        <v/>
      </c>
      <c r="AA263" s="29" t="str">
        <f t="shared" ca="1" si="234"/>
        <v/>
      </c>
      <c r="AB263" s="29" t="e">
        <f ca="1">+_xlfn.IFNA(VLOOKUP($B263,'Resultados General'!$C$11:$CG$510,MATCH(AB$6,'Resultados General'!$C$10:$CG$10,0),0),"")</f>
        <v>#NAME?</v>
      </c>
      <c r="AC263" s="29" t="str">
        <f t="shared" ca="1" si="235"/>
        <v/>
      </c>
      <c r="AD263" s="29" t="str">
        <f t="shared" ca="1" si="236"/>
        <v/>
      </c>
      <c r="AE263" s="29" t="e">
        <f ca="1">+_xlfn.IFNA(VLOOKUP($B263,'Resultados General'!$C$11:$CG$510,MATCH(AE$6,'Resultados General'!$C$10:$CG$10,0),0),"")</f>
        <v>#NAME?</v>
      </c>
      <c r="AF263" s="29" t="str">
        <f t="shared" ca="1" si="237"/>
        <v/>
      </c>
      <c r="AG263" s="29" t="str">
        <f t="shared" ca="1" si="238"/>
        <v/>
      </c>
      <c r="AH263" s="29" t="e">
        <f ca="1">+_xlfn.IFNA(VLOOKUP($B263,'Resultados General'!$C$11:$CG$510,MATCH(AH$6,'Resultados General'!$C$10:$CG$10,0),0),"")</f>
        <v>#NAME?</v>
      </c>
      <c r="AI263" s="29" t="str">
        <f t="shared" ca="1" si="239"/>
        <v/>
      </c>
      <c r="AJ263" s="29" t="str">
        <f t="shared" ca="1" si="240"/>
        <v/>
      </c>
      <c r="AK263" s="29" t="e">
        <f ca="1">+_xlfn.IFNA(VLOOKUP($B263,'Resultados General'!$C$11:$CG$510,MATCH(AK$6,'Resultados General'!$C$10:$CG$10,0),0),"")</f>
        <v>#NAME?</v>
      </c>
      <c r="AL263" s="29" t="str">
        <f t="shared" ca="1" si="241"/>
        <v/>
      </c>
      <c r="AM263" s="29" t="str">
        <f t="shared" ca="1" si="242"/>
        <v/>
      </c>
      <c r="AN263" s="29" t="e">
        <f ca="1">+_xlfn.IFNA(VLOOKUP($B263,'Resultados General'!$C$11:$CG$510,MATCH(AN$6,'Resultados General'!$C$10:$CG$10,0),0),"")</f>
        <v>#NAME?</v>
      </c>
      <c r="AO263" s="29" t="str">
        <f t="shared" ca="1" si="243"/>
        <v/>
      </c>
      <c r="AP263" s="29" t="str">
        <f t="shared" ca="1" si="244"/>
        <v/>
      </c>
      <c r="AQ263" s="29" t="e">
        <f ca="1">+_xlfn.IFNA(VLOOKUP($B263,'Resultados General'!$C$11:$CG$510,MATCH(AQ$6,'Resultados General'!$C$10:$CG$10,0),0),"")</f>
        <v>#NAME?</v>
      </c>
      <c r="AR263" s="29" t="str">
        <f t="shared" ca="1" si="245"/>
        <v/>
      </c>
      <c r="AS263" s="29" t="str">
        <f t="shared" ca="1" si="246"/>
        <v/>
      </c>
      <c r="AT263" s="29" t="e">
        <f ca="1">+_xlfn.IFNA(VLOOKUP($B263,'Resultados General'!$C$11:$CG$510,MATCH(AT$6,'Resultados General'!$C$10:$CG$10,0),0),"")</f>
        <v>#NAME?</v>
      </c>
      <c r="AU263" s="29" t="str">
        <f t="shared" ca="1" si="247"/>
        <v/>
      </c>
      <c r="AV263" s="29" t="str">
        <f t="shared" ca="1" si="248"/>
        <v/>
      </c>
      <c r="AW263" s="29" t="e">
        <f ca="1">+_xlfn.IFNA(VLOOKUP($B263,'Resultados General'!$C$11:$CG$510,MATCH(AW$6,'Resultados General'!$C$10:$CG$10,0),0),"")</f>
        <v>#NAME?</v>
      </c>
      <c r="AX263" s="29" t="str">
        <f t="shared" ca="1" si="249"/>
        <v/>
      </c>
      <c r="AY263" s="29" t="str">
        <f t="shared" ca="1" si="250"/>
        <v/>
      </c>
      <c r="AZ263" s="29" t="e">
        <f ca="1">+_xlfn.IFNA(VLOOKUP($B263,'Resultados General'!$C$11:$CG$510,MATCH(AZ$6,'Resultados General'!$C$10:$CG$10,0),0),"")</f>
        <v>#NAME?</v>
      </c>
      <c r="BA263" s="29" t="str">
        <f t="shared" ca="1" si="251"/>
        <v/>
      </c>
      <c r="BB263" s="29" t="str">
        <f t="shared" ca="1" si="252"/>
        <v/>
      </c>
      <c r="BC263" s="29" t="e">
        <f ca="1">+_xlfn.IFNA(VLOOKUP($B263,'Resultados General'!$C$11:$CG$510,MATCH(BC$6,'Resultados General'!$C$10:$CG$10,0),0),"")</f>
        <v>#NAME?</v>
      </c>
      <c r="BD263" s="29" t="str">
        <f t="shared" ca="1" si="253"/>
        <v/>
      </c>
      <c r="BE263" s="29" t="str">
        <f t="shared" ca="1" si="254"/>
        <v/>
      </c>
      <c r="BF263" s="29" t="e">
        <f ca="1">+_xlfn.IFNA(VLOOKUP($B263,'Resultados General'!$C$11:$CG$510,MATCH(BF$6,'Resultados General'!$C$10:$CG$10,0),0),"")</f>
        <v>#NAME?</v>
      </c>
      <c r="BG263" s="29" t="str">
        <f t="shared" ca="1" si="255"/>
        <v/>
      </c>
      <c r="BH263" s="29" t="str">
        <f t="shared" ca="1" si="256"/>
        <v/>
      </c>
      <c r="BI263" s="29" t="e">
        <f ca="1">+_xlfn.IFNA(VLOOKUP($B263,'Resultados General'!$C$11:$CG$510,MATCH(BI$6,'Resultados General'!$C$10:$CG$10,0),0),"")</f>
        <v>#NAME?</v>
      </c>
      <c r="BJ263" s="29" t="str">
        <f t="shared" ca="1" si="257"/>
        <v/>
      </c>
      <c r="BK263" s="29" t="str">
        <f t="shared" ca="1" si="258"/>
        <v/>
      </c>
      <c r="BL263" s="29" t="e">
        <f ca="1">+_xlfn.IFNA(VLOOKUP($B263,'Resultados General'!$C$11:$CG$510,MATCH(BL$6,'Resultados General'!$C$10:$CG$10,0),0),"")</f>
        <v>#NAME?</v>
      </c>
      <c r="BM263" s="29" t="str">
        <f t="shared" ca="1" si="259"/>
        <v/>
      </c>
      <c r="BN263" s="29" t="str">
        <f t="shared" ca="1" si="260"/>
        <v/>
      </c>
      <c r="BO263" s="29" t="e">
        <f ca="1">+_xlfn.IFNA(VLOOKUP($B263,'Resultados General'!$C$11:$CG$510,MATCH(BO$6,'Resultados General'!$C$10:$CG$10,0),0),"")</f>
        <v>#NAME?</v>
      </c>
      <c r="BP263" s="29" t="str">
        <f t="shared" ca="1" si="261"/>
        <v/>
      </c>
      <c r="BQ263" s="29" t="str">
        <f t="shared" ca="1" si="262"/>
        <v/>
      </c>
      <c r="BR263" s="29" t="e">
        <f ca="1">+_xlfn.IFNA(VLOOKUP($B263,'Resultados General'!$C$11:$CG$510,MATCH(BR$6,'Resultados General'!$C$10:$CG$10,0),0),"")</f>
        <v>#NAME?</v>
      </c>
      <c r="BS263" s="29" t="str">
        <f t="shared" ca="1" si="263"/>
        <v/>
      </c>
      <c r="BT263" s="29" t="str">
        <f t="shared" ca="1" si="264"/>
        <v/>
      </c>
      <c r="BU263" s="29" t="e">
        <f ca="1">+_xlfn.IFNA(VLOOKUP($B263,'Resultados General'!$C$11:$CG$510,MATCH(BU$6,'Resultados General'!$C$10:$CG$10,0),0),"")</f>
        <v>#NAME?</v>
      </c>
      <c r="BV263" s="29" t="str">
        <f t="shared" ca="1" si="265"/>
        <v/>
      </c>
      <c r="BW263" s="29" t="str">
        <f t="shared" ca="1" si="266"/>
        <v/>
      </c>
      <c r="BX263" s="29" t="e">
        <f ca="1">+_xlfn.IFNA(VLOOKUP($B263,'Resultados General'!$C$11:$CG$510,MATCH(BX$6,'Resultados General'!$C$10:$CG$10,0),0),"")</f>
        <v>#NAME?</v>
      </c>
      <c r="BY263" s="29" t="str">
        <f t="shared" ca="1" si="267"/>
        <v/>
      </c>
      <c r="BZ263" s="29" t="str">
        <f t="shared" ca="1" si="268"/>
        <v/>
      </c>
      <c r="CA263" s="29" t="e">
        <f ca="1">+_xlfn.IFNA(VLOOKUP($B263,'Resultados General'!$C$11:$CG$510,MATCH(CA$6,'Resultados General'!$C$10:$CG$10,0),0),"")</f>
        <v>#NAME?</v>
      </c>
      <c r="CB263" s="29" t="str">
        <f t="shared" ca="1" si="269"/>
        <v/>
      </c>
      <c r="CC263" s="29" t="str">
        <f t="shared" ca="1" si="270"/>
        <v/>
      </c>
      <c r="CD263" s="29" t="e">
        <f ca="1">+_xlfn.IFNA(VLOOKUP($B263,'Resultados General'!$C$11:$CG$510,MATCH(CD$6,'Resultados General'!$C$10:$CG$10,0),0),"")</f>
        <v>#NAME?</v>
      </c>
      <c r="CE263" s="29" t="str">
        <f t="shared" ca="1" si="271"/>
        <v/>
      </c>
      <c r="CF263" s="29" t="str">
        <f t="shared" ca="1" si="272"/>
        <v/>
      </c>
      <c r="CG263" s="29" t="e">
        <f ca="1">+_xlfn.IFNA(VLOOKUP($B263,'Resultados General'!$C$11:$CG$510,MATCH(CG$6,'Resultados General'!$C$10:$CG$10,0),0),"")</f>
        <v>#NAME?</v>
      </c>
      <c r="CH263" s="29" t="str">
        <f t="shared" ca="1" si="273"/>
        <v/>
      </c>
      <c r="CI263" s="29" t="str">
        <f t="shared" ca="1" si="274"/>
        <v/>
      </c>
      <c r="CJ263" s="29" t="e">
        <f ca="1">+_xlfn.IFNA(VLOOKUP($B263,'Resultados General'!$C$11:$CG$510,MATCH(CJ$6,'Resultados General'!$C$10:$CG$10,0),0),"")</f>
        <v>#NAME?</v>
      </c>
      <c r="CK263" s="29" t="str">
        <f t="shared" ca="1" si="275"/>
        <v/>
      </c>
      <c r="CL263" s="29" t="str">
        <f t="shared" ca="1" si="276"/>
        <v/>
      </c>
      <c r="CM263" s="29" t="e">
        <f ca="1">+_xlfn.IFNA(VLOOKUP($B263,'Resultados General'!$C$11:$CG$510,MATCH(CM$6,'Resultados General'!$C$10:$CG$10,0),0),"")</f>
        <v>#NAME?</v>
      </c>
      <c r="CN263" s="29" t="str">
        <f t="shared" ca="1" si="277"/>
        <v/>
      </c>
      <c r="CO263" s="29" t="str">
        <f t="shared" ca="1" si="278"/>
        <v/>
      </c>
      <c r="CP263" s="29" t="e">
        <f ca="1">+_xlfn.IFNA(VLOOKUP($B263,'Resultados General'!$C$11:$CG$510,MATCH(CP$6,'Resultados General'!$C$10:$CG$10,0),0),"")</f>
        <v>#NAME?</v>
      </c>
      <c r="CQ263" s="29" t="str">
        <f t="shared" ca="1" si="279"/>
        <v/>
      </c>
      <c r="CR263" s="29" t="str">
        <f t="shared" ca="1" si="280"/>
        <v/>
      </c>
      <c r="CS263" s="29" t="e">
        <f ca="1">+_xlfn.IFNA(VLOOKUP($B263,'Resultados General'!$C$11:$CG$510,MATCH(CS$6,'Resultados General'!$C$10:$CG$10,0),0),"")</f>
        <v>#NAME?</v>
      </c>
      <c r="CT263" s="29" t="str">
        <f t="shared" ca="1" si="281"/>
        <v/>
      </c>
      <c r="CU263" s="29" t="str">
        <f t="shared" ca="1" si="282"/>
        <v/>
      </c>
      <c r="CV263" s="29" t="e">
        <f ca="1">+_xlfn.IFNA(VLOOKUP($B263,'Resultados General'!$C$11:$CG$510,MATCH(CV$6,'Resultados General'!$C$10:$CG$10,0),0),"")</f>
        <v>#NAME?</v>
      </c>
      <c r="CW263" s="29" t="str">
        <f t="shared" ca="1" si="283"/>
        <v/>
      </c>
      <c r="CX263" s="29" t="str">
        <f t="shared" ca="1" si="284"/>
        <v/>
      </c>
      <c r="CY263" s="29" t="e">
        <f ca="1">+_xlfn.IFNA(VLOOKUP($B263,'Resultados General'!$C$11:$CG$510,MATCH(CY$6,'Resultados General'!$C$10:$CG$10,0),0),"")</f>
        <v>#NAME?</v>
      </c>
      <c r="CZ263" s="29" t="str">
        <f t="shared" ca="1" si="285"/>
        <v/>
      </c>
      <c r="DA263" s="29" t="str">
        <f t="shared" ca="1" si="286"/>
        <v/>
      </c>
      <c r="DB263" s="29" t="e">
        <f ca="1">+_xlfn.IFNA(VLOOKUP($B263,'Resultados General'!$C$11:$CG$510,MATCH(DB$6,'Resultados General'!$C$10:$CG$10,0),0),"")</f>
        <v>#NAME?</v>
      </c>
      <c r="DC263" s="29" t="str">
        <f t="shared" ca="1" si="287"/>
        <v/>
      </c>
      <c r="DD263" s="29" t="str">
        <f t="shared" ca="1" si="288"/>
        <v/>
      </c>
      <c r="DE263" s="29" t="e">
        <f ca="1">+_xlfn.IFNA(VLOOKUP($B263,'Resultados General'!$C$11:$CG$510,MATCH(DE$6,'Resultados General'!$C$10:$CG$10,0),0),"")</f>
        <v>#NAME?</v>
      </c>
      <c r="DF263" s="29" t="str">
        <f t="shared" ca="1" si="289"/>
        <v/>
      </c>
      <c r="DG263" s="29" t="str">
        <f t="shared" ca="1" si="290"/>
        <v/>
      </c>
      <c r="DH263" s="29" t="e">
        <f ca="1">+_xlfn.IFNA(VLOOKUP($B263,'Resultados General'!$C$11:$CG$510,MATCH(DH$6,'Resultados General'!$C$10:$CG$10,0),0),"")</f>
        <v>#NAME?</v>
      </c>
      <c r="DI263" s="29" t="str">
        <f t="shared" ca="1" si="291"/>
        <v/>
      </c>
      <c r="DJ263" s="29" t="str">
        <f t="shared" ca="1" si="292"/>
        <v/>
      </c>
      <c r="DK263" s="29" t="e">
        <f ca="1">+_xlfn.IFNA(VLOOKUP($B263,'Resultados General'!$C$11:$CG$510,MATCH(DK$6,'Resultados General'!$C$10:$CG$10,0),0),"")</f>
        <v>#NAME?</v>
      </c>
      <c r="DL263" s="29" t="str">
        <f t="shared" ca="1" si="293"/>
        <v/>
      </c>
      <c r="DM263" s="29" t="str">
        <f t="shared" ca="1" si="294"/>
        <v/>
      </c>
      <c r="DN263" s="29" t="e">
        <f ca="1">+_xlfn.IFNA(VLOOKUP($B263,'Resultados General'!$C$11:$CG$510,MATCH(DN$6,'Resultados General'!$C$10:$CG$10,0),0),"")</f>
        <v>#NAME?</v>
      </c>
      <c r="DO263" s="29" t="str">
        <f t="shared" ca="1" si="295"/>
        <v/>
      </c>
      <c r="DP263" s="29" t="str">
        <f t="shared" ca="1" si="296"/>
        <v/>
      </c>
    </row>
    <row r="264" spans="2:120">
      <c r="B264" s="219" t="str">
        <f>+IF('Resultados General'!C267="","",'Resultados General'!C267)</f>
        <v/>
      </c>
      <c r="C264" s="134" t="e">
        <f ca="1">+_xlfn.IFNA(VLOOKUP('Distribución de puestos'!B264,'Resultados General'!$C$11:$J$510,8,0),"")</f>
        <v>#NAME?</v>
      </c>
      <c r="D264" s="135" t="e">
        <f ca="1">+_xlfn.IFNA(VLOOKUP(B264,'Resultados General'!$C$11:$L$510,10,0),"")</f>
        <v>#NAME?</v>
      </c>
      <c r="E264" s="26" t="s">
        <v>76</v>
      </c>
      <c r="F264" s="26" t="s">
        <v>76</v>
      </c>
      <c r="G264" s="135" t="str">
        <f t="shared" ca="1" si="297"/>
        <v/>
      </c>
      <c r="H264" s="135" t="str">
        <f t="shared" ca="1" si="298"/>
        <v/>
      </c>
      <c r="I264" s="219" t="str">
        <f t="shared" si="299"/>
        <v/>
      </c>
      <c r="J264" s="138"/>
      <c r="M264" s="29" t="e">
        <f ca="1">+_xlfn.IFNA(VLOOKUP($B264,'Resultados General'!$C$11:$CG$510,MATCH(M$6,'Resultados General'!$C$10:$CG$10,0),0),"")</f>
        <v>#NAME?</v>
      </c>
      <c r="N264" s="29" t="str">
        <f t="shared" ref="N264:N327" ca="1" si="300">+IFERROR($E264*M264,"")</f>
        <v/>
      </c>
      <c r="O264" s="29" t="str">
        <f t="shared" ref="O264:O327" ca="1" si="301">+IFERROR($F264*M264,"")</f>
        <v/>
      </c>
      <c r="P264" s="29" t="e">
        <f ca="1">+_xlfn.IFNA(VLOOKUP($B264,'Resultados General'!$C$11:$CG$510,MATCH(P$6,'Resultados General'!$C$10:$CG$10,0),0),"")</f>
        <v>#NAME?</v>
      </c>
      <c r="Q264" s="29" t="str">
        <f t="shared" ref="Q264:Q327" ca="1" si="302">+IFERROR($E264*P264,"")</f>
        <v/>
      </c>
      <c r="R264" s="29" t="str">
        <f t="shared" ref="R264:R327" ca="1" si="303">+IFERROR($F264*P264,"")</f>
        <v/>
      </c>
      <c r="S264" s="29" t="e">
        <f ca="1">+_xlfn.IFNA(VLOOKUP($B264,'Resultados General'!$C$11:$CG$510,MATCH(S$6,'Resultados General'!$C$10:$CG$10,0),0),"")</f>
        <v>#NAME?</v>
      </c>
      <c r="T264" s="29" t="str">
        <f t="shared" ref="T264:T327" ca="1" si="304">+IFERROR($E264*S264,"")</f>
        <v/>
      </c>
      <c r="U264" s="29" t="str">
        <f t="shared" ref="U264:U327" ca="1" si="305">+IFERROR($F264*S264,"")</f>
        <v/>
      </c>
      <c r="V264" s="29" t="e">
        <f ca="1">+_xlfn.IFNA(VLOOKUP($B264,'Resultados General'!$C$11:$CG$510,MATCH(V$6,'Resultados General'!$C$10:$CG$10,0),0),"")</f>
        <v>#NAME?</v>
      </c>
      <c r="W264" s="29" t="str">
        <f t="shared" ref="W264:W327" ca="1" si="306">+IFERROR($E264*V264,"")</f>
        <v/>
      </c>
      <c r="X264" s="29" t="str">
        <f t="shared" ref="X264:X327" ca="1" si="307">+IFERROR($F264*V264,"")</f>
        <v/>
      </c>
      <c r="Y264" s="29" t="e">
        <f ca="1">+_xlfn.IFNA(VLOOKUP($B264,'Resultados General'!$C$11:$CG$510,MATCH(Y$6,'Resultados General'!$C$10:$CG$10,0),0),"")</f>
        <v>#NAME?</v>
      </c>
      <c r="Z264" s="29" t="str">
        <f t="shared" ref="Z264:Z327" ca="1" si="308">+IFERROR($E264*Y264,"")</f>
        <v/>
      </c>
      <c r="AA264" s="29" t="str">
        <f t="shared" ref="AA264:AA327" ca="1" si="309">+IFERROR($F264*Y264,"")</f>
        <v/>
      </c>
      <c r="AB264" s="29" t="e">
        <f ca="1">+_xlfn.IFNA(VLOOKUP($B264,'Resultados General'!$C$11:$CG$510,MATCH(AB$6,'Resultados General'!$C$10:$CG$10,0),0),"")</f>
        <v>#NAME?</v>
      </c>
      <c r="AC264" s="29" t="str">
        <f t="shared" ref="AC264:AC327" ca="1" si="310">+IFERROR($E264*AB264,"")</f>
        <v/>
      </c>
      <c r="AD264" s="29" t="str">
        <f t="shared" ref="AD264:AD327" ca="1" si="311">+IFERROR($F264*AB264,"")</f>
        <v/>
      </c>
      <c r="AE264" s="29" t="e">
        <f ca="1">+_xlfn.IFNA(VLOOKUP($B264,'Resultados General'!$C$11:$CG$510,MATCH(AE$6,'Resultados General'!$C$10:$CG$10,0),0),"")</f>
        <v>#NAME?</v>
      </c>
      <c r="AF264" s="29" t="str">
        <f t="shared" ref="AF264:AF327" ca="1" si="312">+IFERROR($E264*AE264,"")</f>
        <v/>
      </c>
      <c r="AG264" s="29" t="str">
        <f t="shared" ref="AG264:AG327" ca="1" si="313">+IFERROR($F264*AE264,"")</f>
        <v/>
      </c>
      <c r="AH264" s="29" t="e">
        <f ca="1">+_xlfn.IFNA(VLOOKUP($B264,'Resultados General'!$C$11:$CG$510,MATCH(AH$6,'Resultados General'!$C$10:$CG$10,0),0),"")</f>
        <v>#NAME?</v>
      </c>
      <c r="AI264" s="29" t="str">
        <f t="shared" ref="AI264:AI327" ca="1" si="314">+IFERROR($E264*AH264,"")</f>
        <v/>
      </c>
      <c r="AJ264" s="29" t="str">
        <f t="shared" ref="AJ264:AJ327" ca="1" si="315">+IFERROR($F264*AH264,"")</f>
        <v/>
      </c>
      <c r="AK264" s="29" t="e">
        <f ca="1">+_xlfn.IFNA(VLOOKUP($B264,'Resultados General'!$C$11:$CG$510,MATCH(AK$6,'Resultados General'!$C$10:$CG$10,0),0),"")</f>
        <v>#NAME?</v>
      </c>
      <c r="AL264" s="29" t="str">
        <f t="shared" ref="AL264:AL327" ca="1" si="316">+IFERROR($E264*AK264,"")</f>
        <v/>
      </c>
      <c r="AM264" s="29" t="str">
        <f t="shared" ref="AM264:AM327" ca="1" si="317">+IFERROR($F264*AK264,"")</f>
        <v/>
      </c>
      <c r="AN264" s="29" t="e">
        <f ca="1">+_xlfn.IFNA(VLOOKUP($B264,'Resultados General'!$C$11:$CG$510,MATCH(AN$6,'Resultados General'!$C$10:$CG$10,0),0),"")</f>
        <v>#NAME?</v>
      </c>
      <c r="AO264" s="29" t="str">
        <f t="shared" ref="AO264:AO327" ca="1" si="318">+IFERROR($E264*AN264,"")</f>
        <v/>
      </c>
      <c r="AP264" s="29" t="str">
        <f t="shared" ref="AP264:AP327" ca="1" si="319">+IFERROR($F264*AN264,"")</f>
        <v/>
      </c>
      <c r="AQ264" s="29" t="e">
        <f ca="1">+_xlfn.IFNA(VLOOKUP($B264,'Resultados General'!$C$11:$CG$510,MATCH(AQ$6,'Resultados General'!$C$10:$CG$10,0),0),"")</f>
        <v>#NAME?</v>
      </c>
      <c r="AR264" s="29" t="str">
        <f t="shared" ref="AR264:AR327" ca="1" si="320">+IFERROR($E264*AQ264,"")</f>
        <v/>
      </c>
      <c r="AS264" s="29" t="str">
        <f t="shared" ref="AS264:AS327" ca="1" si="321">+IFERROR($F264*AQ264,"")</f>
        <v/>
      </c>
      <c r="AT264" s="29" t="e">
        <f ca="1">+_xlfn.IFNA(VLOOKUP($B264,'Resultados General'!$C$11:$CG$510,MATCH(AT$6,'Resultados General'!$C$10:$CG$10,0),0),"")</f>
        <v>#NAME?</v>
      </c>
      <c r="AU264" s="29" t="str">
        <f t="shared" ref="AU264:AU327" ca="1" si="322">+IFERROR($E264*AT264,"")</f>
        <v/>
      </c>
      <c r="AV264" s="29" t="str">
        <f t="shared" ref="AV264:AV327" ca="1" si="323">+IFERROR($F264*AT264,"")</f>
        <v/>
      </c>
      <c r="AW264" s="29" t="e">
        <f ca="1">+_xlfn.IFNA(VLOOKUP($B264,'Resultados General'!$C$11:$CG$510,MATCH(AW$6,'Resultados General'!$C$10:$CG$10,0),0),"")</f>
        <v>#NAME?</v>
      </c>
      <c r="AX264" s="29" t="str">
        <f t="shared" ref="AX264:AX327" ca="1" si="324">+IFERROR($E264*AW264,"")</f>
        <v/>
      </c>
      <c r="AY264" s="29" t="str">
        <f t="shared" ref="AY264:AY327" ca="1" si="325">+IFERROR($F264*AW264,"")</f>
        <v/>
      </c>
      <c r="AZ264" s="29" t="e">
        <f ca="1">+_xlfn.IFNA(VLOOKUP($B264,'Resultados General'!$C$11:$CG$510,MATCH(AZ$6,'Resultados General'!$C$10:$CG$10,0),0),"")</f>
        <v>#NAME?</v>
      </c>
      <c r="BA264" s="29" t="str">
        <f t="shared" ref="BA264:BA327" ca="1" si="326">+IFERROR($E264*AZ264,"")</f>
        <v/>
      </c>
      <c r="BB264" s="29" t="str">
        <f t="shared" ref="BB264:BB327" ca="1" si="327">+IFERROR($F264*AZ264,"")</f>
        <v/>
      </c>
      <c r="BC264" s="29" t="e">
        <f ca="1">+_xlfn.IFNA(VLOOKUP($B264,'Resultados General'!$C$11:$CG$510,MATCH(BC$6,'Resultados General'!$C$10:$CG$10,0),0),"")</f>
        <v>#NAME?</v>
      </c>
      <c r="BD264" s="29" t="str">
        <f t="shared" ref="BD264:BD327" ca="1" si="328">+IFERROR($E264*BC264,"")</f>
        <v/>
      </c>
      <c r="BE264" s="29" t="str">
        <f t="shared" ref="BE264:BE327" ca="1" si="329">+IFERROR($F264*BC264,"")</f>
        <v/>
      </c>
      <c r="BF264" s="29" t="e">
        <f ca="1">+_xlfn.IFNA(VLOOKUP($B264,'Resultados General'!$C$11:$CG$510,MATCH(BF$6,'Resultados General'!$C$10:$CG$10,0),0),"")</f>
        <v>#NAME?</v>
      </c>
      <c r="BG264" s="29" t="str">
        <f t="shared" ref="BG264:BG327" ca="1" si="330">+IFERROR($E264*BF264,"")</f>
        <v/>
      </c>
      <c r="BH264" s="29" t="str">
        <f t="shared" ref="BH264:BH327" ca="1" si="331">+IFERROR($F264*BF264,"")</f>
        <v/>
      </c>
      <c r="BI264" s="29" t="e">
        <f ca="1">+_xlfn.IFNA(VLOOKUP($B264,'Resultados General'!$C$11:$CG$510,MATCH(BI$6,'Resultados General'!$C$10:$CG$10,0),0),"")</f>
        <v>#NAME?</v>
      </c>
      <c r="BJ264" s="29" t="str">
        <f t="shared" ref="BJ264:BJ327" ca="1" si="332">+IFERROR($E264*BI264,"")</f>
        <v/>
      </c>
      <c r="BK264" s="29" t="str">
        <f t="shared" ref="BK264:BK327" ca="1" si="333">+IFERROR($F264*BI264,"")</f>
        <v/>
      </c>
      <c r="BL264" s="29" t="e">
        <f ca="1">+_xlfn.IFNA(VLOOKUP($B264,'Resultados General'!$C$11:$CG$510,MATCH(BL$6,'Resultados General'!$C$10:$CG$10,0),0),"")</f>
        <v>#NAME?</v>
      </c>
      <c r="BM264" s="29" t="str">
        <f t="shared" ref="BM264:BM327" ca="1" si="334">+IFERROR($E264*BL264,"")</f>
        <v/>
      </c>
      <c r="BN264" s="29" t="str">
        <f t="shared" ref="BN264:BN327" ca="1" si="335">+IFERROR($F264*BL264,"")</f>
        <v/>
      </c>
      <c r="BO264" s="29" t="e">
        <f ca="1">+_xlfn.IFNA(VLOOKUP($B264,'Resultados General'!$C$11:$CG$510,MATCH(BO$6,'Resultados General'!$C$10:$CG$10,0),0),"")</f>
        <v>#NAME?</v>
      </c>
      <c r="BP264" s="29" t="str">
        <f t="shared" ref="BP264:BP327" ca="1" si="336">+IFERROR($E264*BO264,"")</f>
        <v/>
      </c>
      <c r="BQ264" s="29" t="str">
        <f t="shared" ref="BQ264:BQ327" ca="1" si="337">+IFERROR($F264*BO264,"")</f>
        <v/>
      </c>
      <c r="BR264" s="29" t="e">
        <f ca="1">+_xlfn.IFNA(VLOOKUP($B264,'Resultados General'!$C$11:$CG$510,MATCH(BR$6,'Resultados General'!$C$10:$CG$10,0),0),"")</f>
        <v>#NAME?</v>
      </c>
      <c r="BS264" s="29" t="str">
        <f t="shared" ref="BS264:BS327" ca="1" si="338">+IFERROR($E264*BR264,"")</f>
        <v/>
      </c>
      <c r="BT264" s="29" t="str">
        <f t="shared" ref="BT264:BT327" ca="1" si="339">+IFERROR($F264*BR264,"")</f>
        <v/>
      </c>
      <c r="BU264" s="29" t="e">
        <f ca="1">+_xlfn.IFNA(VLOOKUP($B264,'Resultados General'!$C$11:$CG$510,MATCH(BU$6,'Resultados General'!$C$10:$CG$10,0),0),"")</f>
        <v>#NAME?</v>
      </c>
      <c r="BV264" s="29" t="str">
        <f t="shared" ref="BV264:BV327" ca="1" si="340">+IFERROR($E264*BU264,"")</f>
        <v/>
      </c>
      <c r="BW264" s="29" t="str">
        <f t="shared" ref="BW264:BW327" ca="1" si="341">+IFERROR($F264*BU264,"")</f>
        <v/>
      </c>
      <c r="BX264" s="29" t="e">
        <f ca="1">+_xlfn.IFNA(VLOOKUP($B264,'Resultados General'!$C$11:$CG$510,MATCH(BX$6,'Resultados General'!$C$10:$CG$10,0),0),"")</f>
        <v>#NAME?</v>
      </c>
      <c r="BY264" s="29" t="str">
        <f t="shared" ref="BY264:BY327" ca="1" si="342">+IFERROR($E264*BX264,"")</f>
        <v/>
      </c>
      <c r="BZ264" s="29" t="str">
        <f t="shared" ref="BZ264:BZ327" ca="1" si="343">+IFERROR($F264*BX264,"")</f>
        <v/>
      </c>
      <c r="CA264" s="29" t="e">
        <f ca="1">+_xlfn.IFNA(VLOOKUP($B264,'Resultados General'!$C$11:$CG$510,MATCH(CA$6,'Resultados General'!$C$10:$CG$10,0),0),"")</f>
        <v>#NAME?</v>
      </c>
      <c r="CB264" s="29" t="str">
        <f t="shared" ref="CB264:CB327" ca="1" si="344">+IFERROR($E264*CA264,"")</f>
        <v/>
      </c>
      <c r="CC264" s="29" t="str">
        <f t="shared" ref="CC264:CC327" ca="1" si="345">+IFERROR($F264*CA264,"")</f>
        <v/>
      </c>
      <c r="CD264" s="29" t="e">
        <f ca="1">+_xlfn.IFNA(VLOOKUP($B264,'Resultados General'!$C$11:$CG$510,MATCH(CD$6,'Resultados General'!$C$10:$CG$10,0),0),"")</f>
        <v>#NAME?</v>
      </c>
      <c r="CE264" s="29" t="str">
        <f t="shared" ref="CE264:CE327" ca="1" si="346">+IFERROR($E264*CD264,"")</f>
        <v/>
      </c>
      <c r="CF264" s="29" t="str">
        <f t="shared" ref="CF264:CF327" ca="1" si="347">+IFERROR($F264*CD264,"")</f>
        <v/>
      </c>
      <c r="CG264" s="29" t="e">
        <f ca="1">+_xlfn.IFNA(VLOOKUP($B264,'Resultados General'!$C$11:$CG$510,MATCH(CG$6,'Resultados General'!$C$10:$CG$10,0),0),"")</f>
        <v>#NAME?</v>
      </c>
      <c r="CH264" s="29" t="str">
        <f t="shared" ref="CH264:CH327" ca="1" si="348">+IFERROR($E264*CG264,"")</f>
        <v/>
      </c>
      <c r="CI264" s="29" t="str">
        <f t="shared" ref="CI264:CI327" ca="1" si="349">+IFERROR($F264*CG264,"")</f>
        <v/>
      </c>
      <c r="CJ264" s="29" t="e">
        <f ca="1">+_xlfn.IFNA(VLOOKUP($B264,'Resultados General'!$C$11:$CG$510,MATCH(CJ$6,'Resultados General'!$C$10:$CG$10,0),0),"")</f>
        <v>#NAME?</v>
      </c>
      <c r="CK264" s="29" t="str">
        <f t="shared" ref="CK264:CK327" ca="1" si="350">+IFERROR($E264*CJ264,"")</f>
        <v/>
      </c>
      <c r="CL264" s="29" t="str">
        <f t="shared" ref="CL264:CL327" ca="1" si="351">+IFERROR($F264*CJ264,"")</f>
        <v/>
      </c>
      <c r="CM264" s="29" t="e">
        <f ca="1">+_xlfn.IFNA(VLOOKUP($B264,'Resultados General'!$C$11:$CG$510,MATCH(CM$6,'Resultados General'!$C$10:$CG$10,0),0),"")</f>
        <v>#NAME?</v>
      </c>
      <c r="CN264" s="29" t="str">
        <f t="shared" ref="CN264:CN327" ca="1" si="352">+IFERROR($E264*CM264,"")</f>
        <v/>
      </c>
      <c r="CO264" s="29" t="str">
        <f t="shared" ref="CO264:CO327" ca="1" si="353">+IFERROR($F264*CM264,"")</f>
        <v/>
      </c>
      <c r="CP264" s="29" t="e">
        <f ca="1">+_xlfn.IFNA(VLOOKUP($B264,'Resultados General'!$C$11:$CG$510,MATCH(CP$6,'Resultados General'!$C$10:$CG$10,0),0),"")</f>
        <v>#NAME?</v>
      </c>
      <c r="CQ264" s="29" t="str">
        <f t="shared" ref="CQ264:CQ327" ca="1" si="354">+IFERROR($E264*CP264,"")</f>
        <v/>
      </c>
      <c r="CR264" s="29" t="str">
        <f t="shared" ref="CR264:CR327" ca="1" si="355">+IFERROR($F264*CP264,"")</f>
        <v/>
      </c>
      <c r="CS264" s="29" t="e">
        <f ca="1">+_xlfn.IFNA(VLOOKUP($B264,'Resultados General'!$C$11:$CG$510,MATCH(CS$6,'Resultados General'!$C$10:$CG$10,0),0),"")</f>
        <v>#NAME?</v>
      </c>
      <c r="CT264" s="29" t="str">
        <f t="shared" ref="CT264:CT327" ca="1" si="356">+IFERROR($E264*CS264,"")</f>
        <v/>
      </c>
      <c r="CU264" s="29" t="str">
        <f t="shared" ref="CU264:CU327" ca="1" si="357">+IFERROR($F264*CS264,"")</f>
        <v/>
      </c>
      <c r="CV264" s="29" t="e">
        <f ca="1">+_xlfn.IFNA(VLOOKUP($B264,'Resultados General'!$C$11:$CG$510,MATCH(CV$6,'Resultados General'!$C$10:$CG$10,0),0),"")</f>
        <v>#NAME?</v>
      </c>
      <c r="CW264" s="29" t="str">
        <f t="shared" ref="CW264:CW327" ca="1" si="358">+IFERROR($E264*CV264,"")</f>
        <v/>
      </c>
      <c r="CX264" s="29" t="str">
        <f t="shared" ref="CX264:CX327" ca="1" si="359">+IFERROR($F264*CV264,"")</f>
        <v/>
      </c>
      <c r="CY264" s="29" t="e">
        <f ca="1">+_xlfn.IFNA(VLOOKUP($B264,'Resultados General'!$C$11:$CG$510,MATCH(CY$6,'Resultados General'!$C$10:$CG$10,0),0),"")</f>
        <v>#NAME?</v>
      </c>
      <c r="CZ264" s="29" t="str">
        <f t="shared" ref="CZ264:CZ327" ca="1" si="360">+IFERROR($E264*CY264,"")</f>
        <v/>
      </c>
      <c r="DA264" s="29" t="str">
        <f t="shared" ref="DA264:DA327" ca="1" si="361">+IFERROR($F264*CY264,"")</f>
        <v/>
      </c>
      <c r="DB264" s="29" t="e">
        <f ca="1">+_xlfn.IFNA(VLOOKUP($B264,'Resultados General'!$C$11:$CG$510,MATCH(DB$6,'Resultados General'!$C$10:$CG$10,0),0),"")</f>
        <v>#NAME?</v>
      </c>
      <c r="DC264" s="29" t="str">
        <f t="shared" ref="DC264:DC327" ca="1" si="362">+IFERROR($E264*DB264,"")</f>
        <v/>
      </c>
      <c r="DD264" s="29" t="str">
        <f t="shared" ref="DD264:DD327" ca="1" si="363">+IFERROR($F264*DB264,"")</f>
        <v/>
      </c>
      <c r="DE264" s="29" t="e">
        <f ca="1">+_xlfn.IFNA(VLOOKUP($B264,'Resultados General'!$C$11:$CG$510,MATCH(DE$6,'Resultados General'!$C$10:$CG$10,0),0),"")</f>
        <v>#NAME?</v>
      </c>
      <c r="DF264" s="29" t="str">
        <f t="shared" ref="DF264:DF327" ca="1" si="364">+IFERROR($E264*DE264,"")</f>
        <v/>
      </c>
      <c r="DG264" s="29" t="str">
        <f t="shared" ref="DG264:DG327" ca="1" si="365">+IFERROR($F264*DE264,"")</f>
        <v/>
      </c>
      <c r="DH264" s="29" t="e">
        <f ca="1">+_xlfn.IFNA(VLOOKUP($B264,'Resultados General'!$C$11:$CG$510,MATCH(DH$6,'Resultados General'!$C$10:$CG$10,0),0),"")</f>
        <v>#NAME?</v>
      </c>
      <c r="DI264" s="29" t="str">
        <f t="shared" ref="DI264:DI327" ca="1" si="366">+IFERROR($E264*DH264,"")</f>
        <v/>
      </c>
      <c r="DJ264" s="29" t="str">
        <f t="shared" ref="DJ264:DJ327" ca="1" si="367">+IFERROR($F264*DH264,"")</f>
        <v/>
      </c>
      <c r="DK264" s="29" t="e">
        <f ca="1">+_xlfn.IFNA(VLOOKUP($B264,'Resultados General'!$C$11:$CG$510,MATCH(DK$6,'Resultados General'!$C$10:$CG$10,0),0),"")</f>
        <v>#NAME?</v>
      </c>
      <c r="DL264" s="29" t="str">
        <f t="shared" ref="DL264:DL327" ca="1" si="368">+IFERROR($E264*DK264,"")</f>
        <v/>
      </c>
      <c r="DM264" s="29" t="str">
        <f t="shared" ref="DM264:DM327" ca="1" si="369">+IFERROR($F264*DK264,"")</f>
        <v/>
      </c>
      <c r="DN264" s="29" t="e">
        <f ca="1">+_xlfn.IFNA(VLOOKUP($B264,'Resultados General'!$C$11:$CG$510,MATCH(DN$6,'Resultados General'!$C$10:$CG$10,0),0),"")</f>
        <v>#NAME?</v>
      </c>
      <c r="DO264" s="29" t="str">
        <f t="shared" ref="DO264:DO327" ca="1" si="370">+IFERROR($E264*DN264,"")</f>
        <v/>
      </c>
      <c r="DP264" s="29" t="str">
        <f t="shared" ref="DP264:DP327" ca="1" si="371">+IFERROR($F264*DN264,"")</f>
        <v/>
      </c>
    </row>
    <row r="265" spans="2:120">
      <c r="B265" s="219" t="str">
        <f>+IF('Resultados General'!C268="","",'Resultados General'!C268)</f>
        <v/>
      </c>
      <c r="C265" s="134" t="e">
        <f ca="1">+_xlfn.IFNA(VLOOKUP('Distribución de puestos'!B265,'Resultados General'!$C$11:$J$510,8,0),"")</f>
        <v>#NAME?</v>
      </c>
      <c r="D265" s="135" t="e">
        <f ca="1">+_xlfn.IFNA(VLOOKUP(B265,'Resultados General'!$C$11:$L$510,10,0),"")</f>
        <v>#NAME?</v>
      </c>
      <c r="E265" s="26" t="s">
        <v>76</v>
      </c>
      <c r="F265" s="26" t="s">
        <v>76</v>
      </c>
      <c r="G265" s="135" t="str">
        <f t="shared" ref="G265:G328" ca="1" si="372">IFERROR($D265*E265,"")</f>
        <v/>
      </c>
      <c r="H265" s="135" t="str">
        <f t="shared" ref="H265:H328" ca="1" si="373">IFERROR($D265*F265,"")</f>
        <v/>
      </c>
      <c r="I265" s="219" t="str">
        <f t="shared" ref="I265:I328" si="374">+IFERROR(IF((E265/SUM(E265:F265))&gt;60%,"Feminizada",IF(1-(E265/SUM(E265:F265))&gt;60%,"Masculinizada","Equilibrada")),"")</f>
        <v/>
      </c>
      <c r="J265" s="138"/>
      <c r="M265" s="29" t="e">
        <f ca="1">+_xlfn.IFNA(VLOOKUP($B265,'Resultados General'!$C$11:$CG$510,MATCH(M$6,'Resultados General'!$C$10:$CG$10,0),0),"")</f>
        <v>#NAME?</v>
      </c>
      <c r="N265" s="29" t="str">
        <f t="shared" ca="1" si="300"/>
        <v/>
      </c>
      <c r="O265" s="29" t="str">
        <f t="shared" ca="1" si="301"/>
        <v/>
      </c>
      <c r="P265" s="29" t="e">
        <f ca="1">+_xlfn.IFNA(VLOOKUP($B265,'Resultados General'!$C$11:$CG$510,MATCH(P$6,'Resultados General'!$C$10:$CG$10,0),0),"")</f>
        <v>#NAME?</v>
      </c>
      <c r="Q265" s="29" t="str">
        <f t="shared" ca="1" si="302"/>
        <v/>
      </c>
      <c r="R265" s="29" t="str">
        <f t="shared" ca="1" si="303"/>
        <v/>
      </c>
      <c r="S265" s="29" t="e">
        <f ca="1">+_xlfn.IFNA(VLOOKUP($B265,'Resultados General'!$C$11:$CG$510,MATCH(S$6,'Resultados General'!$C$10:$CG$10,0),0),"")</f>
        <v>#NAME?</v>
      </c>
      <c r="T265" s="29" t="str">
        <f t="shared" ca="1" si="304"/>
        <v/>
      </c>
      <c r="U265" s="29" t="str">
        <f t="shared" ca="1" si="305"/>
        <v/>
      </c>
      <c r="V265" s="29" t="e">
        <f ca="1">+_xlfn.IFNA(VLOOKUP($B265,'Resultados General'!$C$11:$CG$510,MATCH(V$6,'Resultados General'!$C$10:$CG$10,0),0),"")</f>
        <v>#NAME?</v>
      </c>
      <c r="W265" s="29" t="str">
        <f t="shared" ca="1" si="306"/>
        <v/>
      </c>
      <c r="X265" s="29" t="str">
        <f t="shared" ca="1" si="307"/>
        <v/>
      </c>
      <c r="Y265" s="29" t="e">
        <f ca="1">+_xlfn.IFNA(VLOOKUP($B265,'Resultados General'!$C$11:$CG$510,MATCH(Y$6,'Resultados General'!$C$10:$CG$10,0),0),"")</f>
        <v>#NAME?</v>
      </c>
      <c r="Z265" s="29" t="str">
        <f t="shared" ca="1" si="308"/>
        <v/>
      </c>
      <c r="AA265" s="29" t="str">
        <f t="shared" ca="1" si="309"/>
        <v/>
      </c>
      <c r="AB265" s="29" t="e">
        <f ca="1">+_xlfn.IFNA(VLOOKUP($B265,'Resultados General'!$C$11:$CG$510,MATCH(AB$6,'Resultados General'!$C$10:$CG$10,0),0),"")</f>
        <v>#NAME?</v>
      </c>
      <c r="AC265" s="29" t="str">
        <f t="shared" ca="1" si="310"/>
        <v/>
      </c>
      <c r="AD265" s="29" t="str">
        <f t="shared" ca="1" si="311"/>
        <v/>
      </c>
      <c r="AE265" s="29" t="e">
        <f ca="1">+_xlfn.IFNA(VLOOKUP($B265,'Resultados General'!$C$11:$CG$510,MATCH(AE$6,'Resultados General'!$C$10:$CG$10,0),0),"")</f>
        <v>#NAME?</v>
      </c>
      <c r="AF265" s="29" t="str">
        <f t="shared" ca="1" si="312"/>
        <v/>
      </c>
      <c r="AG265" s="29" t="str">
        <f t="shared" ca="1" si="313"/>
        <v/>
      </c>
      <c r="AH265" s="29" t="e">
        <f ca="1">+_xlfn.IFNA(VLOOKUP($B265,'Resultados General'!$C$11:$CG$510,MATCH(AH$6,'Resultados General'!$C$10:$CG$10,0),0),"")</f>
        <v>#NAME?</v>
      </c>
      <c r="AI265" s="29" t="str">
        <f t="shared" ca="1" si="314"/>
        <v/>
      </c>
      <c r="AJ265" s="29" t="str">
        <f t="shared" ca="1" si="315"/>
        <v/>
      </c>
      <c r="AK265" s="29" t="e">
        <f ca="1">+_xlfn.IFNA(VLOOKUP($B265,'Resultados General'!$C$11:$CG$510,MATCH(AK$6,'Resultados General'!$C$10:$CG$10,0),0),"")</f>
        <v>#NAME?</v>
      </c>
      <c r="AL265" s="29" t="str">
        <f t="shared" ca="1" si="316"/>
        <v/>
      </c>
      <c r="AM265" s="29" t="str">
        <f t="shared" ca="1" si="317"/>
        <v/>
      </c>
      <c r="AN265" s="29" t="e">
        <f ca="1">+_xlfn.IFNA(VLOOKUP($B265,'Resultados General'!$C$11:$CG$510,MATCH(AN$6,'Resultados General'!$C$10:$CG$10,0),0),"")</f>
        <v>#NAME?</v>
      </c>
      <c r="AO265" s="29" t="str">
        <f t="shared" ca="1" si="318"/>
        <v/>
      </c>
      <c r="AP265" s="29" t="str">
        <f t="shared" ca="1" si="319"/>
        <v/>
      </c>
      <c r="AQ265" s="29" t="e">
        <f ca="1">+_xlfn.IFNA(VLOOKUP($B265,'Resultados General'!$C$11:$CG$510,MATCH(AQ$6,'Resultados General'!$C$10:$CG$10,0),0),"")</f>
        <v>#NAME?</v>
      </c>
      <c r="AR265" s="29" t="str">
        <f t="shared" ca="1" si="320"/>
        <v/>
      </c>
      <c r="AS265" s="29" t="str">
        <f t="shared" ca="1" si="321"/>
        <v/>
      </c>
      <c r="AT265" s="29" t="e">
        <f ca="1">+_xlfn.IFNA(VLOOKUP($B265,'Resultados General'!$C$11:$CG$510,MATCH(AT$6,'Resultados General'!$C$10:$CG$10,0),0),"")</f>
        <v>#NAME?</v>
      </c>
      <c r="AU265" s="29" t="str">
        <f t="shared" ca="1" si="322"/>
        <v/>
      </c>
      <c r="AV265" s="29" t="str">
        <f t="shared" ca="1" si="323"/>
        <v/>
      </c>
      <c r="AW265" s="29" t="e">
        <f ca="1">+_xlfn.IFNA(VLOOKUP($B265,'Resultados General'!$C$11:$CG$510,MATCH(AW$6,'Resultados General'!$C$10:$CG$10,0),0),"")</f>
        <v>#NAME?</v>
      </c>
      <c r="AX265" s="29" t="str">
        <f t="shared" ca="1" si="324"/>
        <v/>
      </c>
      <c r="AY265" s="29" t="str">
        <f t="shared" ca="1" si="325"/>
        <v/>
      </c>
      <c r="AZ265" s="29" t="e">
        <f ca="1">+_xlfn.IFNA(VLOOKUP($B265,'Resultados General'!$C$11:$CG$510,MATCH(AZ$6,'Resultados General'!$C$10:$CG$10,0),0),"")</f>
        <v>#NAME?</v>
      </c>
      <c r="BA265" s="29" t="str">
        <f t="shared" ca="1" si="326"/>
        <v/>
      </c>
      <c r="BB265" s="29" t="str">
        <f t="shared" ca="1" si="327"/>
        <v/>
      </c>
      <c r="BC265" s="29" t="e">
        <f ca="1">+_xlfn.IFNA(VLOOKUP($B265,'Resultados General'!$C$11:$CG$510,MATCH(BC$6,'Resultados General'!$C$10:$CG$10,0),0),"")</f>
        <v>#NAME?</v>
      </c>
      <c r="BD265" s="29" t="str">
        <f t="shared" ca="1" si="328"/>
        <v/>
      </c>
      <c r="BE265" s="29" t="str">
        <f t="shared" ca="1" si="329"/>
        <v/>
      </c>
      <c r="BF265" s="29" t="e">
        <f ca="1">+_xlfn.IFNA(VLOOKUP($B265,'Resultados General'!$C$11:$CG$510,MATCH(BF$6,'Resultados General'!$C$10:$CG$10,0),0),"")</f>
        <v>#NAME?</v>
      </c>
      <c r="BG265" s="29" t="str">
        <f t="shared" ca="1" si="330"/>
        <v/>
      </c>
      <c r="BH265" s="29" t="str">
        <f t="shared" ca="1" si="331"/>
        <v/>
      </c>
      <c r="BI265" s="29" t="e">
        <f ca="1">+_xlfn.IFNA(VLOOKUP($B265,'Resultados General'!$C$11:$CG$510,MATCH(BI$6,'Resultados General'!$C$10:$CG$10,0),0),"")</f>
        <v>#NAME?</v>
      </c>
      <c r="BJ265" s="29" t="str">
        <f t="shared" ca="1" si="332"/>
        <v/>
      </c>
      <c r="BK265" s="29" t="str">
        <f t="shared" ca="1" si="333"/>
        <v/>
      </c>
      <c r="BL265" s="29" t="e">
        <f ca="1">+_xlfn.IFNA(VLOOKUP($B265,'Resultados General'!$C$11:$CG$510,MATCH(BL$6,'Resultados General'!$C$10:$CG$10,0),0),"")</f>
        <v>#NAME?</v>
      </c>
      <c r="BM265" s="29" t="str">
        <f t="shared" ca="1" si="334"/>
        <v/>
      </c>
      <c r="BN265" s="29" t="str">
        <f t="shared" ca="1" si="335"/>
        <v/>
      </c>
      <c r="BO265" s="29" t="e">
        <f ca="1">+_xlfn.IFNA(VLOOKUP($B265,'Resultados General'!$C$11:$CG$510,MATCH(BO$6,'Resultados General'!$C$10:$CG$10,0),0),"")</f>
        <v>#NAME?</v>
      </c>
      <c r="BP265" s="29" t="str">
        <f t="shared" ca="1" si="336"/>
        <v/>
      </c>
      <c r="BQ265" s="29" t="str">
        <f t="shared" ca="1" si="337"/>
        <v/>
      </c>
      <c r="BR265" s="29" t="e">
        <f ca="1">+_xlfn.IFNA(VLOOKUP($B265,'Resultados General'!$C$11:$CG$510,MATCH(BR$6,'Resultados General'!$C$10:$CG$10,0),0),"")</f>
        <v>#NAME?</v>
      </c>
      <c r="BS265" s="29" t="str">
        <f t="shared" ca="1" si="338"/>
        <v/>
      </c>
      <c r="BT265" s="29" t="str">
        <f t="shared" ca="1" si="339"/>
        <v/>
      </c>
      <c r="BU265" s="29" t="e">
        <f ca="1">+_xlfn.IFNA(VLOOKUP($B265,'Resultados General'!$C$11:$CG$510,MATCH(BU$6,'Resultados General'!$C$10:$CG$10,0),0),"")</f>
        <v>#NAME?</v>
      </c>
      <c r="BV265" s="29" t="str">
        <f t="shared" ca="1" si="340"/>
        <v/>
      </c>
      <c r="BW265" s="29" t="str">
        <f t="shared" ca="1" si="341"/>
        <v/>
      </c>
      <c r="BX265" s="29" t="e">
        <f ca="1">+_xlfn.IFNA(VLOOKUP($B265,'Resultados General'!$C$11:$CG$510,MATCH(BX$6,'Resultados General'!$C$10:$CG$10,0),0),"")</f>
        <v>#NAME?</v>
      </c>
      <c r="BY265" s="29" t="str">
        <f t="shared" ca="1" si="342"/>
        <v/>
      </c>
      <c r="BZ265" s="29" t="str">
        <f t="shared" ca="1" si="343"/>
        <v/>
      </c>
      <c r="CA265" s="29" t="e">
        <f ca="1">+_xlfn.IFNA(VLOOKUP($B265,'Resultados General'!$C$11:$CG$510,MATCH(CA$6,'Resultados General'!$C$10:$CG$10,0),0),"")</f>
        <v>#NAME?</v>
      </c>
      <c r="CB265" s="29" t="str">
        <f t="shared" ca="1" si="344"/>
        <v/>
      </c>
      <c r="CC265" s="29" t="str">
        <f t="shared" ca="1" si="345"/>
        <v/>
      </c>
      <c r="CD265" s="29" t="e">
        <f ca="1">+_xlfn.IFNA(VLOOKUP($B265,'Resultados General'!$C$11:$CG$510,MATCH(CD$6,'Resultados General'!$C$10:$CG$10,0),0),"")</f>
        <v>#NAME?</v>
      </c>
      <c r="CE265" s="29" t="str">
        <f t="shared" ca="1" si="346"/>
        <v/>
      </c>
      <c r="CF265" s="29" t="str">
        <f t="shared" ca="1" si="347"/>
        <v/>
      </c>
      <c r="CG265" s="29" t="e">
        <f ca="1">+_xlfn.IFNA(VLOOKUP($B265,'Resultados General'!$C$11:$CG$510,MATCH(CG$6,'Resultados General'!$C$10:$CG$10,0),0),"")</f>
        <v>#NAME?</v>
      </c>
      <c r="CH265" s="29" t="str">
        <f t="shared" ca="1" si="348"/>
        <v/>
      </c>
      <c r="CI265" s="29" t="str">
        <f t="shared" ca="1" si="349"/>
        <v/>
      </c>
      <c r="CJ265" s="29" t="e">
        <f ca="1">+_xlfn.IFNA(VLOOKUP($B265,'Resultados General'!$C$11:$CG$510,MATCH(CJ$6,'Resultados General'!$C$10:$CG$10,0),0),"")</f>
        <v>#NAME?</v>
      </c>
      <c r="CK265" s="29" t="str">
        <f t="shared" ca="1" si="350"/>
        <v/>
      </c>
      <c r="CL265" s="29" t="str">
        <f t="shared" ca="1" si="351"/>
        <v/>
      </c>
      <c r="CM265" s="29" t="e">
        <f ca="1">+_xlfn.IFNA(VLOOKUP($B265,'Resultados General'!$C$11:$CG$510,MATCH(CM$6,'Resultados General'!$C$10:$CG$10,0),0),"")</f>
        <v>#NAME?</v>
      </c>
      <c r="CN265" s="29" t="str">
        <f t="shared" ca="1" si="352"/>
        <v/>
      </c>
      <c r="CO265" s="29" t="str">
        <f t="shared" ca="1" si="353"/>
        <v/>
      </c>
      <c r="CP265" s="29" t="e">
        <f ca="1">+_xlfn.IFNA(VLOOKUP($B265,'Resultados General'!$C$11:$CG$510,MATCH(CP$6,'Resultados General'!$C$10:$CG$10,0),0),"")</f>
        <v>#NAME?</v>
      </c>
      <c r="CQ265" s="29" t="str">
        <f t="shared" ca="1" si="354"/>
        <v/>
      </c>
      <c r="CR265" s="29" t="str">
        <f t="shared" ca="1" si="355"/>
        <v/>
      </c>
      <c r="CS265" s="29" t="e">
        <f ca="1">+_xlfn.IFNA(VLOOKUP($B265,'Resultados General'!$C$11:$CG$510,MATCH(CS$6,'Resultados General'!$C$10:$CG$10,0),0),"")</f>
        <v>#NAME?</v>
      </c>
      <c r="CT265" s="29" t="str">
        <f t="shared" ca="1" si="356"/>
        <v/>
      </c>
      <c r="CU265" s="29" t="str">
        <f t="shared" ca="1" si="357"/>
        <v/>
      </c>
      <c r="CV265" s="29" t="e">
        <f ca="1">+_xlfn.IFNA(VLOOKUP($B265,'Resultados General'!$C$11:$CG$510,MATCH(CV$6,'Resultados General'!$C$10:$CG$10,0),0),"")</f>
        <v>#NAME?</v>
      </c>
      <c r="CW265" s="29" t="str">
        <f t="shared" ca="1" si="358"/>
        <v/>
      </c>
      <c r="CX265" s="29" t="str">
        <f t="shared" ca="1" si="359"/>
        <v/>
      </c>
      <c r="CY265" s="29" t="e">
        <f ca="1">+_xlfn.IFNA(VLOOKUP($B265,'Resultados General'!$C$11:$CG$510,MATCH(CY$6,'Resultados General'!$C$10:$CG$10,0),0),"")</f>
        <v>#NAME?</v>
      </c>
      <c r="CZ265" s="29" t="str">
        <f t="shared" ca="1" si="360"/>
        <v/>
      </c>
      <c r="DA265" s="29" t="str">
        <f t="shared" ca="1" si="361"/>
        <v/>
      </c>
      <c r="DB265" s="29" t="e">
        <f ca="1">+_xlfn.IFNA(VLOOKUP($B265,'Resultados General'!$C$11:$CG$510,MATCH(DB$6,'Resultados General'!$C$10:$CG$10,0),0),"")</f>
        <v>#NAME?</v>
      </c>
      <c r="DC265" s="29" t="str">
        <f t="shared" ca="1" si="362"/>
        <v/>
      </c>
      <c r="DD265" s="29" t="str">
        <f t="shared" ca="1" si="363"/>
        <v/>
      </c>
      <c r="DE265" s="29" t="e">
        <f ca="1">+_xlfn.IFNA(VLOOKUP($B265,'Resultados General'!$C$11:$CG$510,MATCH(DE$6,'Resultados General'!$C$10:$CG$10,0),0),"")</f>
        <v>#NAME?</v>
      </c>
      <c r="DF265" s="29" t="str">
        <f t="shared" ca="1" si="364"/>
        <v/>
      </c>
      <c r="DG265" s="29" t="str">
        <f t="shared" ca="1" si="365"/>
        <v/>
      </c>
      <c r="DH265" s="29" t="e">
        <f ca="1">+_xlfn.IFNA(VLOOKUP($B265,'Resultados General'!$C$11:$CG$510,MATCH(DH$6,'Resultados General'!$C$10:$CG$10,0),0),"")</f>
        <v>#NAME?</v>
      </c>
      <c r="DI265" s="29" t="str">
        <f t="shared" ca="1" si="366"/>
        <v/>
      </c>
      <c r="DJ265" s="29" t="str">
        <f t="shared" ca="1" si="367"/>
        <v/>
      </c>
      <c r="DK265" s="29" t="e">
        <f ca="1">+_xlfn.IFNA(VLOOKUP($B265,'Resultados General'!$C$11:$CG$510,MATCH(DK$6,'Resultados General'!$C$10:$CG$10,0),0),"")</f>
        <v>#NAME?</v>
      </c>
      <c r="DL265" s="29" t="str">
        <f t="shared" ca="1" si="368"/>
        <v/>
      </c>
      <c r="DM265" s="29" t="str">
        <f t="shared" ca="1" si="369"/>
        <v/>
      </c>
      <c r="DN265" s="29" t="e">
        <f ca="1">+_xlfn.IFNA(VLOOKUP($B265,'Resultados General'!$C$11:$CG$510,MATCH(DN$6,'Resultados General'!$C$10:$CG$10,0),0),"")</f>
        <v>#NAME?</v>
      </c>
      <c r="DO265" s="29" t="str">
        <f t="shared" ca="1" si="370"/>
        <v/>
      </c>
      <c r="DP265" s="29" t="str">
        <f t="shared" ca="1" si="371"/>
        <v/>
      </c>
    </row>
    <row r="266" spans="2:120">
      <c r="B266" s="219" t="str">
        <f>+IF('Resultados General'!C269="","",'Resultados General'!C269)</f>
        <v/>
      </c>
      <c r="C266" s="134" t="e">
        <f ca="1">+_xlfn.IFNA(VLOOKUP('Distribución de puestos'!B266,'Resultados General'!$C$11:$J$510,8,0),"")</f>
        <v>#NAME?</v>
      </c>
      <c r="D266" s="135" t="e">
        <f ca="1">+_xlfn.IFNA(VLOOKUP(B266,'Resultados General'!$C$11:$L$510,10,0),"")</f>
        <v>#NAME?</v>
      </c>
      <c r="E266" s="26" t="s">
        <v>76</v>
      </c>
      <c r="F266" s="26" t="s">
        <v>76</v>
      </c>
      <c r="G266" s="135" t="str">
        <f t="shared" ca="1" si="372"/>
        <v/>
      </c>
      <c r="H266" s="135" t="str">
        <f t="shared" ca="1" si="373"/>
        <v/>
      </c>
      <c r="I266" s="219" t="str">
        <f t="shared" si="374"/>
        <v/>
      </c>
      <c r="J266" s="138"/>
      <c r="M266" s="29" t="e">
        <f ca="1">+_xlfn.IFNA(VLOOKUP($B266,'Resultados General'!$C$11:$CG$510,MATCH(M$6,'Resultados General'!$C$10:$CG$10,0),0),"")</f>
        <v>#NAME?</v>
      </c>
      <c r="N266" s="29" t="str">
        <f t="shared" ca="1" si="300"/>
        <v/>
      </c>
      <c r="O266" s="29" t="str">
        <f t="shared" ca="1" si="301"/>
        <v/>
      </c>
      <c r="P266" s="29" t="e">
        <f ca="1">+_xlfn.IFNA(VLOOKUP($B266,'Resultados General'!$C$11:$CG$510,MATCH(P$6,'Resultados General'!$C$10:$CG$10,0),0),"")</f>
        <v>#NAME?</v>
      </c>
      <c r="Q266" s="29" t="str">
        <f t="shared" ca="1" si="302"/>
        <v/>
      </c>
      <c r="R266" s="29" t="str">
        <f t="shared" ca="1" si="303"/>
        <v/>
      </c>
      <c r="S266" s="29" t="e">
        <f ca="1">+_xlfn.IFNA(VLOOKUP($B266,'Resultados General'!$C$11:$CG$510,MATCH(S$6,'Resultados General'!$C$10:$CG$10,0),0),"")</f>
        <v>#NAME?</v>
      </c>
      <c r="T266" s="29" t="str">
        <f t="shared" ca="1" si="304"/>
        <v/>
      </c>
      <c r="U266" s="29" t="str">
        <f t="shared" ca="1" si="305"/>
        <v/>
      </c>
      <c r="V266" s="29" t="e">
        <f ca="1">+_xlfn.IFNA(VLOOKUP($B266,'Resultados General'!$C$11:$CG$510,MATCH(V$6,'Resultados General'!$C$10:$CG$10,0),0),"")</f>
        <v>#NAME?</v>
      </c>
      <c r="W266" s="29" t="str">
        <f t="shared" ca="1" si="306"/>
        <v/>
      </c>
      <c r="X266" s="29" t="str">
        <f t="shared" ca="1" si="307"/>
        <v/>
      </c>
      <c r="Y266" s="29" t="e">
        <f ca="1">+_xlfn.IFNA(VLOOKUP($B266,'Resultados General'!$C$11:$CG$510,MATCH(Y$6,'Resultados General'!$C$10:$CG$10,0),0),"")</f>
        <v>#NAME?</v>
      </c>
      <c r="Z266" s="29" t="str">
        <f t="shared" ca="1" si="308"/>
        <v/>
      </c>
      <c r="AA266" s="29" t="str">
        <f t="shared" ca="1" si="309"/>
        <v/>
      </c>
      <c r="AB266" s="29" t="e">
        <f ca="1">+_xlfn.IFNA(VLOOKUP($B266,'Resultados General'!$C$11:$CG$510,MATCH(AB$6,'Resultados General'!$C$10:$CG$10,0),0),"")</f>
        <v>#NAME?</v>
      </c>
      <c r="AC266" s="29" t="str">
        <f t="shared" ca="1" si="310"/>
        <v/>
      </c>
      <c r="AD266" s="29" t="str">
        <f t="shared" ca="1" si="311"/>
        <v/>
      </c>
      <c r="AE266" s="29" t="e">
        <f ca="1">+_xlfn.IFNA(VLOOKUP($B266,'Resultados General'!$C$11:$CG$510,MATCH(AE$6,'Resultados General'!$C$10:$CG$10,0),0),"")</f>
        <v>#NAME?</v>
      </c>
      <c r="AF266" s="29" t="str">
        <f t="shared" ca="1" si="312"/>
        <v/>
      </c>
      <c r="AG266" s="29" t="str">
        <f t="shared" ca="1" si="313"/>
        <v/>
      </c>
      <c r="AH266" s="29" t="e">
        <f ca="1">+_xlfn.IFNA(VLOOKUP($B266,'Resultados General'!$C$11:$CG$510,MATCH(AH$6,'Resultados General'!$C$10:$CG$10,0),0),"")</f>
        <v>#NAME?</v>
      </c>
      <c r="AI266" s="29" t="str">
        <f t="shared" ca="1" si="314"/>
        <v/>
      </c>
      <c r="AJ266" s="29" t="str">
        <f t="shared" ca="1" si="315"/>
        <v/>
      </c>
      <c r="AK266" s="29" t="e">
        <f ca="1">+_xlfn.IFNA(VLOOKUP($B266,'Resultados General'!$C$11:$CG$510,MATCH(AK$6,'Resultados General'!$C$10:$CG$10,0),0),"")</f>
        <v>#NAME?</v>
      </c>
      <c r="AL266" s="29" t="str">
        <f t="shared" ca="1" si="316"/>
        <v/>
      </c>
      <c r="AM266" s="29" t="str">
        <f t="shared" ca="1" si="317"/>
        <v/>
      </c>
      <c r="AN266" s="29" t="e">
        <f ca="1">+_xlfn.IFNA(VLOOKUP($B266,'Resultados General'!$C$11:$CG$510,MATCH(AN$6,'Resultados General'!$C$10:$CG$10,0),0),"")</f>
        <v>#NAME?</v>
      </c>
      <c r="AO266" s="29" t="str">
        <f t="shared" ca="1" si="318"/>
        <v/>
      </c>
      <c r="AP266" s="29" t="str">
        <f t="shared" ca="1" si="319"/>
        <v/>
      </c>
      <c r="AQ266" s="29" t="e">
        <f ca="1">+_xlfn.IFNA(VLOOKUP($B266,'Resultados General'!$C$11:$CG$510,MATCH(AQ$6,'Resultados General'!$C$10:$CG$10,0),0),"")</f>
        <v>#NAME?</v>
      </c>
      <c r="AR266" s="29" t="str">
        <f t="shared" ca="1" si="320"/>
        <v/>
      </c>
      <c r="AS266" s="29" t="str">
        <f t="shared" ca="1" si="321"/>
        <v/>
      </c>
      <c r="AT266" s="29" t="e">
        <f ca="1">+_xlfn.IFNA(VLOOKUP($B266,'Resultados General'!$C$11:$CG$510,MATCH(AT$6,'Resultados General'!$C$10:$CG$10,0),0),"")</f>
        <v>#NAME?</v>
      </c>
      <c r="AU266" s="29" t="str">
        <f t="shared" ca="1" si="322"/>
        <v/>
      </c>
      <c r="AV266" s="29" t="str">
        <f t="shared" ca="1" si="323"/>
        <v/>
      </c>
      <c r="AW266" s="29" t="e">
        <f ca="1">+_xlfn.IFNA(VLOOKUP($B266,'Resultados General'!$C$11:$CG$510,MATCH(AW$6,'Resultados General'!$C$10:$CG$10,0),0),"")</f>
        <v>#NAME?</v>
      </c>
      <c r="AX266" s="29" t="str">
        <f t="shared" ca="1" si="324"/>
        <v/>
      </c>
      <c r="AY266" s="29" t="str">
        <f t="shared" ca="1" si="325"/>
        <v/>
      </c>
      <c r="AZ266" s="29" t="e">
        <f ca="1">+_xlfn.IFNA(VLOOKUP($B266,'Resultados General'!$C$11:$CG$510,MATCH(AZ$6,'Resultados General'!$C$10:$CG$10,0),0),"")</f>
        <v>#NAME?</v>
      </c>
      <c r="BA266" s="29" t="str">
        <f t="shared" ca="1" si="326"/>
        <v/>
      </c>
      <c r="BB266" s="29" t="str">
        <f t="shared" ca="1" si="327"/>
        <v/>
      </c>
      <c r="BC266" s="29" t="e">
        <f ca="1">+_xlfn.IFNA(VLOOKUP($B266,'Resultados General'!$C$11:$CG$510,MATCH(BC$6,'Resultados General'!$C$10:$CG$10,0),0),"")</f>
        <v>#NAME?</v>
      </c>
      <c r="BD266" s="29" t="str">
        <f t="shared" ca="1" si="328"/>
        <v/>
      </c>
      <c r="BE266" s="29" t="str">
        <f t="shared" ca="1" si="329"/>
        <v/>
      </c>
      <c r="BF266" s="29" t="e">
        <f ca="1">+_xlfn.IFNA(VLOOKUP($B266,'Resultados General'!$C$11:$CG$510,MATCH(BF$6,'Resultados General'!$C$10:$CG$10,0),0),"")</f>
        <v>#NAME?</v>
      </c>
      <c r="BG266" s="29" t="str">
        <f t="shared" ca="1" si="330"/>
        <v/>
      </c>
      <c r="BH266" s="29" t="str">
        <f t="shared" ca="1" si="331"/>
        <v/>
      </c>
      <c r="BI266" s="29" t="e">
        <f ca="1">+_xlfn.IFNA(VLOOKUP($B266,'Resultados General'!$C$11:$CG$510,MATCH(BI$6,'Resultados General'!$C$10:$CG$10,0),0),"")</f>
        <v>#NAME?</v>
      </c>
      <c r="BJ266" s="29" t="str">
        <f t="shared" ca="1" si="332"/>
        <v/>
      </c>
      <c r="BK266" s="29" t="str">
        <f t="shared" ca="1" si="333"/>
        <v/>
      </c>
      <c r="BL266" s="29" t="e">
        <f ca="1">+_xlfn.IFNA(VLOOKUP($B266,'Resultados General'!$C$11:$CG$510,MATCH(BL$6,'Resultados General'!$C$10:$CG$10,0),0),"")</f>
        <v>#NAME?</v>
      </c>
      <c r="BM266" s="29" t="str">
        <f t="shared" ca="1" si="334"/>
        <v/>
      </c>
      <c r="BN266" s="29" t="str">
        <f t="shared" ca="1" si="335"/>
        <v/>
      </c>
      <c r="BO266" s="29" t="e">
        <f ca="1">+_xlfn.IFNA(VLOOKUP($B266,'Resultados General'!$C$11:$CG$510,MATCH(BO$6,'Resultados General'!$C$10:$CG$10,0),0),"")</f>
        <v>#NAME?</v>
      </c>
      <c r="BP266" s="29" t="str">
        <f t="shared" ca="1" si="336"/>
        <v/>
      </c>
      <c r="BQ266" s="29" t="str">
        <f t="shared" ca="1" si="337"/>
        <v/>
      </c>
      <c r="BR266" s="29" t="e">
        <f ca="1">+_xlfn.IFNA(VLOOKUP($B266,'Resultados General'!$C$11:$CG$510,MATCH(BR$6,'Resultados General'!$C$10:$CG$10,0),0),"")</f>
        <v>#NAME?</v>
      </c>
      <c r="BS266" s="29" t="str">
        <f t="shared" ca="1" si="338"/>
        <v/>
      </c>
      <c r="BT266" s="29" t="str">
        <f t="shared" ca="1" si="339"/>
        <v/>
      </c>
      <c r="BU266" s="29" t="e">
        <f ca="1">+_xlfn.IFNA(VLOOKUP($B266,'Resultados General'!$C$11:$CG$510,MATCH(BU$6,'Resultados General'!$C$10:$CG$10,0),0),"")</f>
        <v>#NAME?</v>
      </c>
      <c r="BV266" s="29" t="str">
        <f t="shared" ca="1" si="340"/>
        <v/>
      </c>
      <c r="BW266" s="29" t="str">
        <f t="shared" ca="1" si="341"/>
        <v/>
      </c>
      <c r="BX266" s="29" t="e">
        <f ca="1">+_xlfn.IFNA(VLOOKUP($B266,'Resultados General'!$C$11:$CG$510,MATCH(BX$6,'Resultados General'!$C$10:$CG$10,0),0),"")</f>
        <v>#NAME?</v>
      </c>
      <c r="BY266" s="29" t="str">
        <f t="shared" ca="1" si="342"/>
        <v/>
      </c>
      <c r="BZ266" s="29" t="str">
        <f t="shared" ca="1" si="343"/>
        <v/>
      </c>
      <c r="CA266" s="29" t="e">
        <f ca="1">+_xlfn.IFNA(VLOOKUP($B266,'Resultados General'!$C$11:$CG$510,MATCH(CA$6,'Resultados General'!$C$10:$CG$10,0),0),"")</f>
        <v>#NAME?</v>
      </c>
      <c r="CB266" s="29" t="str">
        <f t="shared" ca="1" si="344"/>
        <v/>
      </c>
      <c r="CC266" s="29" t="str">
        <f t="shared" ca="1" si="345"/>
        <v/>
      </c>
      <c r="CD266" s="29" t="e">
        <f ca="1">+_xlfn.IFNA(VLOOKUP($B266,'Resultados General'!$C$11:$CG$510,MATCH(CD$6,'Resultados General'!$C$10:$CG$10,0),0),"")</f>
        <v>#NAME?</v>
      </c>
      <c r="CE266" s="29" t="str">
        <f t="shared" ca="1" si="346"/>
        <v/>
      </c>
      <c r="CF266" s="29" t="str">
        <f t="shared" ca="1" si="347"/>
        <v/>
      </c>
      <c r="CG266" s="29" t="e">
        <f ca="1">+_xlfn.IFNA(VLOOKUP($B266,'Resultados General'!$C$11:$CG$510,MATCH(CG$6,'Resultados General'!$C$10:$CG$10,0),0),"")</f>
        <v>#NAME?</v>
      </c>
      <c r="CH266" s="29" t="str">
        <f t="shared" ca="1" si="348"/>
        <v/>
      </c>
      <c r="CI266" s="29" t="str">
        <f t="shared" ca="1" si="349"/>
        <v/>
      </c>
      <c r="CJ266" s="29" t="e">
        <f ca="1">+_xlfn.IFNA(VLOOKUP($B266,'Resultados General'!$C$11:$CG$510,MATCH(CJ$6,'Resultados General'!$C$10:$CG$10,0),0),"")</f>
        <v>#NAME?</v>
      </c>
      <c r="CK266" s="29" t="str">
        <f t="shared" ca="1" si="350"/>
        <v/>
      </c>
      <c r="CL266" s="29" t="str">
        <f t="shared" ca="1" si="351"/>
        <v/>
      </c>
      <c r="CM266" s="29" t="e">
        <f ca="1">+_xlfn.IFNA(VLOOKUP($B266,'Resultados General'!$C$11:$CG$510,MATCH(CM$6,'Resultados General'!$C$10:$CG$10,0),0),"")</f>
        <v>#NAME?</v>
      </c>
      <c r="CN266" s="29" t="str">
        <f t="shared" ca="1" si="352"/>
        <v/>
      </c>
      <c r="CO266" s="29" t="str">
        <f t="shared" ca="1" si="353"/>
        <v/>
      </c>
      <c r="CP266" s="29" t="e">
        <f ca="1">+_xlfn.IFNA(VLOOKUP($B266,'Resultados General'!$C$11:$CG$510,MATCH(CP$6,'Resultados General'!$C$10:$CG$10,0),0),"")</f>
        <v>#NAME?</v>
      </c>
      <c r="CQ266" s="29" t="str">
        <f t="shared" ca="1" si="354"/>
        <v/>
      </c>
      <c r="CR266" s="29" t="str">
        <f t="shared" ca="1" si="355"/>
        <v/>
      </c>
      <c r="CS266" s="29" t="e">
        <f ca="1">+_xlfn.IFNA(VLOOKUP($B266,'Resultados General'!$C$11:$CG$510,MATCH(CS$6,'Resultados General'!$C$10:$CG$10,0),0),"")</f>
        <v>#NAME?</v>
      </c>
      <c r="CT266" s="29" t="str">
        <f t="shared" ca="1" si="356"/>
        <v/>
      </c>
      <c r="CU266" s="29" t="str">
        <f t="shared" ca="1" si="357"/>
        <v/>
      </c>
      <c r="CV266" s="29" t="e">
        <f ca="1">+_xlfn.IFNA(VLOOKUP($B266,'Resultados General'!$C$11:$CG$510,MATCH(CV$6,'Resultados General'!$C$10:$CG$10,0),0),"")</f>
        <v>#NAME?</v>
      </c>
      <c r="CW266" s="29" t="str">
        <f t="shared" ca="1" si="358"/>
        <v/>
      </c>
      <c r="CX266" s="29" t="str">
        <f t="shared" ca="1" si="359"/>
        <v/>
      </c>
      <c r="CY266" s="29" t="e">
        <f ca="1">+_xlfn.IFNA(VLOOKUP($B266,'Resultados General'!$C$11:$CG$510,MATCH(CY$6,'Resultados General'!$C$10:$CG$10,0),0),"")</f>
        <v>#NAME?</v>
      </c>
      <c r="CZ266" s="29" t="str">
        <f t="shared" ca="1" si="360"/>
        <v/>
      </c>
      <c r="DA266" s="29" t="str">
        <f t="shared" ca="1" si="361"/>
        <v/>
      </c>
      <c r="DB266" s="29" t="e">
        <f ca="1">+_xlfn.IFNA(VLOOKUP($B266,'Resultados General'!$C$11:$CG$510,MATCH(DB$6,'Resultados General'!$C$10:$CG$10,0),0),"")</f>
        <v>#NAME?</v>
      </c>
      <c r="DC266" s="29" t="str">
        <f t="shared" ca="1" si="362"/>
        <v/>
      </c>
      <c r="DD266" s="29" t="str">
        <f t="shared" ca="1" si="363"/>
        <v/>
      </c>
      <c r="DE266" s="29" t="e">
        <f ca="1">+_xlfn.IFNA(VLOOKUP($B266,'Resultados General'!$C$11:$CG$510,MATCH(DE$6,'Resultados General'!$C$10:$CG$10,0),0),"")</f>
        <v>#NAME?</v>
      </c>
      <c r="DF266" s="29" t="str">
        <f t="shared" ca="1" si="364"/>
        <v/>
      </c>
      <c r="DG266" s="29" t="str">
        <f t="shared" ca="1" si="365"/>
        <v/>
      </c>
      <c r="DH266" s="29" t="e">
        <f ca="1">+_xlfn.IFNA(VLOOKUP($B266,'Resultados General'!$C$11:$CG$510,MATCH(DH$6,'Resultados General'!$C$10:$CG$10,0),0),"")</f>
        <v>#NAME?</v>
      </c>
      <c r="DI266" s="29" t="str">
        <f t="shared" ca="1" si="366"/>
        <v/>
      </c>
      <c r="DJ266" s="29" t="str">
        <f t="shared" ca="1" si="367"/>
        <v/>
      </c>
      <c r="DK266" s="29" t="e">
        <f ca="1">+_xlfn.IFNA(VLOOKUP($B266,'Resultados General'!$C$11:$CG$510,MATCH(DK$6,'Resultados General'!$C$10:$CG$10,0),0),"")</f>
        <v>#NAME?</v>
      </c>
      <c r="DL266" s="29" t="str">
        <f t="shared" ca="1" si="368"/>
        <v/>
      </c>
      <c r="DM266" s="29" t="str">
        <f t="shared" ca="1" si="369"/>
        <v/>
      </c>
      <c r="DN266" s="29" t="e">
        <f ca="1">+_xlfn.IFNA(VLOOKUP($B266,'Resultados General'!$C$11:$CG$510,MATCH(DN$6,'Resultados General'!$C$10:$CG$10,0),0),"")</f>
        <v>#NAME?</v>
      </c>
      <c r="DO266" s="29" t="str">
        <f t="shared" ca="1" si="370"/>
        <v/>
      </c>
      <c r="DP266" s="29" t="str">
        <f t="shared" ca="1" si="371"/>
        <v/>
      </c>
    </row>
    <row r="267" spans="2:120">
      <c r="B267" s="219" t="str">
        <f>+IF('Resultados General'!C270="","",'Resultados General'!C270)</f>
        <v/>
      </c>
      <c r="C267" s="134" t="e">
        <f ca="1">+_xlfn.IFNA(VLOOKUP('Distribución de puestos'!B267,'Resultados General'!$C$11:$J$510,8,0),"")</f>
        <v>#NAME?</v>
      </c>
      <c r="D267" s="135" t="e">
        <f ca="1">+_xlfn.IFNA(VLOOKUP(B267,'Resultados General'!$C$11:$L$510,10,0),"")</f>
        <v>#NAME?</v>
      </c>
      <c r="E267" s="26" t="s">
        <v>76</v>
      </c>
      <c r="F267" s="26" t="s">
        <v>76</v>
      </c>
      <c r="G267" s="135" t="str">
        <f t="shared" ca="1" si="372"/>
        <v/>
      </c>
      <c r="H267" s="135" t="str">
        <f t="shared" ca="1" si="373"/>
        <v/>
      </c>
      <c r="I267" s="219" t="str">
        <f t="shared" si="374"/>
        <v/>
      </c>
      <c r="J267" s="138"/>
      <c r="M267" s="29" t="e">
        <f ca="1">+_xlfn.IFNA(VLOOKUP($B267,'Resultados General'!$C$11:$CG$510,MATCH(M$6,'Resultados General'!$C$10:$CG$10,0),0),"")</f>
        <v>#NAME?</v>
      </c>
      <c r="N267" s="29" t="str">
        <f t="shared" ca="1" si="300"/>
        <v/>
      </c>
      <c r="O267" s="29" t="str">
        <f t="shared" ca="1" si="301"/>
        <v/>
      </c>
      <c r="P267" s="29" t="e">
        <f ca="1">+_xlfn.IFNA(VLOOKUP($B267,'Resultados General'!$C$11:$CG$510,MATCH(P$6,'Resultados General'!$C$10:$CG$10,0),0),"")</f>
        <v>#NAME?</v>
      </c>
      <c r="Q267" s="29" t="str">
        <f t="shared" ca="1" si="302"/>
        <v/>
      </c>
      <c r="R267" s="29" t="str">
        <f t="shared" ca="1" si="303"/>
        <v/>
      </c>
      <c r="S267" s="29" t="e">
        <f ca="1">+_xlfn.IFNA(VLOOKUP($B267,'Resultados General'!$C$11:$CG$510,MATCH(S$6,'Resultados General'!$C$10:$CG$10,0),0),"")</f>
        <v>#NAME?</v>
      </c>
      <c r="T267" s="29" t="str">
        <f t="shared" ca="1" si="304"/>
        <v/>
      </c>
      <c r="U267" s="29" t="str">
        <f t="shared" ca="1" si="305"/>
        <v/>
      </c>
      <c r="V267" s="29" t="e">
        <f ca="1">+_xlfn.IFNA(VLOOKUP($B267,'Resultados General'!$C$11:$CG$510,MATCH(V$6,'Resultados General'!$C$10:$CG$10,0),0),"")</f>
        <v>#NAME?</v>
      </c>
      <c r="W267" s="29" t="str">
        <f t="shared" ca="1" si="306"/>
        <v/>
      </c>
      <c r="X267" s="29" t="str">
        <f t="shared" ca="1" si="307"/>
        <v/>
      </c>
      <c r="Y267" s="29" t="e">
        <f ca="1">+_xlfn.IFNA(VLOOKUP($B267,'Resultados General'!$C$11:$CG$510,MATCH(Y$6,'Resultados General'!$C$10:$CG$10,0),0),"")</f>
        <v>#NAME?</v>
      </c>
      <c r="Z267" s="29" t="str">
        <f t="shared" ca="1" si="308"/>
        <v/>
      </c>
      <c r="AA267" s="29" t="str">
        <f t="shared" ca="1" si="309"/>
        <v/>
      </c>
      <c r="AB267" s="29" t="e">
        <f ca="1">+_xlfn.IFNA(VLOOKUP($B267,'Resultados General'!$C$11:$CG$510,MATCH(AB$6,'Resultados General'!$C$10:$CG$10,0),0),"")</f>
        <v>#NAME?</v>
      </c>
      <c r="AC267" s="29" t="str">
        <f t="shared" ca="1" si="310"/>
        <v/>
      </c>
      <c r="AD267" s="29" t="str">
        <f t="shared" ca="1" si="311"/>
        <v/>
      </c>
      <c r="AE267" s="29" t="e">
        <f ca="1">+_xlfn.IFNA(VLOOKUP($B267,'Resultados General'!$C$11:$CG$510,MATCH(AE$6,'Resultados General'!$C$10:$CG$10,0),0),"")</f>
        <v>#NAME?</v>
      </c>
      <c r="AF267" s="29" t="str">
        <f t="shared" ca="1" si="312"/>
        <v/>
      </c>
      <c r="AG267" s="29" t="str">
        <f t="shared" ca="1" si="313"/>
        <v/>
      </c>
      <c r="AH267" s="29" t="e">
        <f ca="1">+_xlfn.IFNA(VLOOKUP($B267,'Resultados General'!$C$11:$CG$510,MATCH(AH$6,'Resultados General'!$C$10:$CG$10,0),0),"")</f>
        <v>#NAME?</v>
      </c>
      <c r="AI267" s="29" t="str">
        <f t="shared" ca="1" si="314"/>
        <v/>
      </c>
      <c r="AJ267" s="29" t="str">
        <f t="shared" ca="1" si="315"/>
        <v/>
      </c>
      <c r="AK267" s="29" t="e">
        <f ca="1">+_xlfn.IFNA(VLOOKUP($B267,'Resultados General'!$C$11:$CG$510,MATCH(AK$6,'Resultados General'!$C$10:$CG$10,0),0),"")</f>
        <v>#NAME?</v>
      </c>
      <c r="AL267" s="29" t="str">
        <f t="shared" ca="1" si="316"/>
        <v/>
      </c>
      <c r="AM267" s="29" t="str">
        <f t="shared" ca="1" si="317"/>
        <v/>
      </c>
      <c r="AN267" s="29" t="e">
        <f ca="1">+_xlfn.IFNA(VLOOKUP($B267,'Resultados General'!$C$11:$CG$510,MATCH(AN$6,'Resultados General'!$C$10:$CG$10,0),0),"")</f>
        <v>#NAME?</v>
      </c>
      <c r="AO267" s="29" t="str">
        <f t="shared" ca="1" si="318"/>
        <v/>
      </c>
      <c r="AP267" s="29" t="str">
        <f t="shared" ca="1" si="319"/>
        <v/>
      </c>
      <c r="AQ267" s="29" t="e">
        <f ca="1">+_xlfn.IFNA(VLOOKUP($B267,'Resultados General'!$C$11:$CG$510,MATCH(AQ$6,'Resultados General'!$C$10:$CG$10,0),0),"")</f>
        <v>#NAME?</v>
      </c>
      <c r="AR267" s="29" t="str">
        <f t="shared" ca="1" si="320"/>
        <v/>
      </c>
      <c r="AS267" s="29" t="str">
        <f t="shared" ca="1" si="321"/>
        <v/>
      </c>
      <c r="AT267" s="29" t="e">
        <f ca="1">+_xlfn.IFNA(VLOOKUP($B267,'Resultados General'!$C$11:$CG$510,MATCH(AT$6,'Resultados General'!$C$10:$CG$10,0),0),"")</f>
        <v>#NAME?</v>
      </c>
      <c r="AU267" s="29" t="str">
        <f t="shared" ca="1" si="322"/>
        <v/>
      </c>
      <c r="AV267" s="29" t="str">
        <f t="shared" ca="1" si="323"/>
        <v/>
      </c>
      <c r="AW267" s="29" t="e">
        <f ca="1">+_xlfn.IFNA(VLOOKUP($B267,'Resultados General'!$C$11:$CG$510,MATCH(AW$6,'Resultados General'!$C$10:$CG$10,0),0),"")</f>
        <v>#NAME?</v>
      </c>
      <c r="AX267" s="29" t="str">
        <f t="shared" ca="1" si="324"/>
        <v/>
      </c>
      <c r="AY267" s="29" t="str">
        <f t="shared" ca="1" si="325"/>
        <v/>
      </c>
      <c r="AZ267" s="29" t="e">
        <f ca="1">+_xlfn.IFNA(VLOOKUP($B267,'Resultados General'!$C$11:$CG$510,MATCH(AZ$6,'Resultados General'!$C$10:$CG$10,0),0),"")</f>
        <v>#NAME?</v>
      </c>
      <c r="BA267" s="29" t="str">
        <f t="shared" ca="1" si="326"/>
        <v/>
      </c>
      <c r="BB267" s="29" t="str">
        <f t="shared" ca="1" si="327"/>
        <v/>
      </c>
      <c r="BC267" s="29" t="e">
        <f ca="1">+_xlfn.IFNA(VLOOKUP($B267,'Resultados General'!$C$11:$CG$510,MATCH(BC$6,'Resultados General'!$C$10:$CG$10,0),0),"")</f>
        <v>#NAME?</v>
      </c>
      <c r="BD267" s="29" t="str">
        <f t="shared" ca="1" si="328"/>
        <v/>
      </c>
      <c r="BE267" s="29" t="str">
        <f t="shared" ca="1" si="329"/>
        <v/>
      </c>
      <c r="BF267" s="29" t="e">
        <f ca="1">+_xlfn.IFNA(VLOOKUP($B267,'Resultados General'!$C$11:$CG$510,MATCH(BF$6,'Resultados General'!$C$10:$CG$10,0),0),"")</f>
        <v>#NAME?</v>
      </c>
      <c r="BG267" s="29" t="str">
        <f t="shared" ca="1" si="330"/>
        <v/>
      </c>
      <c r="BH267" s="29" t="str">
        <f t="shared" ca="1" si="331"/>
        <v/>
      </c>
      <c r="BI267" s="29" t="e">
        <f ca="1">+_xlfn.IFNA(VLOOKUP($B267,'Resultados General'!$C$11:$CG$510,MATCH(BI$6,'Resultados General'!$C$10:$CG$10,0),0),"")</f>
        <v>#NAME?</v>
      </c>
      <c r="BJ267" s="29" t="str">
        <f t="shared" ca="1" si="332"/>
        <v/>
      </c>
      <c r="BK267" s="29" t="str">
        <f t="shared" ca="1" si="333"/>
        <v/>
      </c>
      <c r="BL267" s="29" t="e">
        <f ca="1">+_xlfn.IFNA(VLOOKUP($B267,'Resultados General'!$C$11:$CG$510,MATCH(BL$6,'Resultados General'!$C$10:$CG$10,0),0),"")</f>
        <v>#NAME?</v>
      </c>
      <c r="BM267" s="29" t="str">
        <f t="shared" ca="1" si="334"/>
        <v/>
      </c>
      <c r="BN267" s="29" t="str">
        <f t="shared" ca="1" si="335"/>
        <v/>
      </c>
      <c r="BO267" s="29" t="e">
        <f ca="1">+_xlfn.IFNA(VLOOKUP($B267,'Resultados General'!$C$11:$CG$510,MATCH(BO$6,'Resultados General'!$C$10:$CG$10,0),0),"")</f>
        <v>#NAME?</v>
      </c>
      <c r="BP267" s="29" t="str">
        <f t="shared" ca="1" si="336"/>
        <v/>
      </c>
      <c r="BQ267" s="29" t="str">
        <f t="shared" ca="1" si="337"/>
        <v/>
      </c>
      <c r="BR267" s="29" t="e">
        <f ca="1">+_xlfn.IFNA(VLOOKUP($B267,'Resultados General'!$C$11:$CG$510,MATCH(BR$6,'Resultados General'!$C$10:$CG$10,0),0),"")</f>
        <v>#NAME?</v>
      </c>
      <c r="BS267" s="29" t="str">
        <f t="shared" ca="1" si="338"/>
        <v/>
      </c>
      <c r="BT267" s="29" t="str">
        <f t="shared" ca="1" si="339"/>
        <v/>
      </c>
      <c r="BU267" s="29" t="e">
        <f ca="1">+_xlfn.IFNA(VLOOKUP($B267,'Resultados General'!$C$11:$CG$510,MATCH(BU$6,'Resultados General'!$C$10:$CG$10,0),0),"")</f>
        <v>#NAME?</v>
      </c>
      <c r="BV267" s="29" t="str">
        <f t="shared" ca="1" si="340"/>
        <v/>
      </c>
      <c r="BW267" s="29" t="str">
        <f t="shared" ca="1" si="341"/>
        <v/>
      </c>
      <c r="BX267" s="29" t="e">
        <f ca="1">+_xlfn.IFNA(VLOOKUP($B267,'Resultados General'!$C$11:$CG$510,MATCH(BX$6,'Resultados General'!$C$10:$CG$10,0),0),"")</f>
        <v>#NAME?</v>
      </c>
      <c r="BY267" s="29" t="str">
        <f t="shared" ca="1" si="342"/>
        <v/>
      </c>
      <c r="BZ267" s="29" t="str">
        <f t="shared" ca="1" si="343"/>
        <v/>
      </c>
      <c r="CA267" s="29" t="e">
        <f ca="1">+_xlfn.IFNA(VLOOKUP($B267,'Resultados General'!$C$11:$CG$510,MATCH(CA$6,'Resultados General'!$C$10:$CG$10,0),0),"")</f>
        <v>#NAME?</v>
      </c>
      <c r="CB267" s="29" t="str">
        <f t="shared" ca="1" si="344"/>
        <v/>
      </c>
      <c r="CC267" s="29" t="str">
        <f t="shared" ca="1" si="345"/>
        <v/>
      </c>
      <c r="CD267" s="29" t="e">
        <f ca="1">+_xlfn.IFNA(VLOOKUP($B267,'Resultados General'!$C$11:$CG$510,MATCH(CD$6,'Resultados General'!$C$10:$CG$10,0),0),"")</f>
        <v>#NAME?</v>
      </c>
      <c r="CE267" s="29" t="str">
        <f t="shared" ca="1" si="346"/>
        <v/>
      </c>
      <c r="CF267" s="29" t="str">
        <f t="shared" ca="1" si="347"/>
        <v/>
      </c>
      <c r="CG267" s="29" t="e">
        <f ca="1">+_xlfn.IFNA(VLOOKUP($B267,'Resultados General'!$C$11:$CG$510,MATCH(CG$6,'Resultados General'!$C$10:$CG$10,0),0),"")</f>
        <v>#NAME?</v>
      </c>
      <c r="CH267" s="29" t="str">
        <f t="shared" ca="1" si="348"/>
        <v/>
      </c>
      <c r="CI267" s="29" t="str">
        <f t="shared" ca="1" si="349"/>
        <v/>
      </c>
      <c r="CJ267" s="29" t="e">
        <f ca="1">+_xlfn.IFNA(VLOOKUP($B267,'Resultados General'!$C$11:$CG$510,MATCH(CJ$6,'Resultados General'!$C$10:$CG$10,0),0),"")</f>
        <v>#NAME?</v>
      </c>
      <c r="CK267" s="29" t="str">
        <f t="shared" ca="1" si="350"/>
        <v/>
      </c>
      <c r="CL267" s="29" t="str">
        <f t="shared" ca="1" si="351"/>
        <v/>
      </c>
      <c r="CM267" s="29" t="e">
        <f ca="1">+_xlfn.IFNA(VLOOKUP($B267,'Resultados General'!$C$11:$CG$510,MATCH(CM$6,'Resultados General'!$C$10:$CG$10,0),0),"")</f>
        <v>#NAME?</v>
      </c>
      <c r="CN267" s="29" t="str">
        <f t="shared" ca="1" si="352"/>
        <v/>
      </c>
      <c r="CO267" s="29" t="str">
        <f t="shared" ca="1" si="353"/>
        <v/>
      </c>
      <c r="CP267" s="29" t="e">
        <f ca="1">+_xlfn.IFNA(VLOOKUP($B267,'Resultados General'!$C$11:$CG$510,MATCH(CP$6,'Resultados General'!$C$10:$CG$10,0),0),"")</f>
        <v>#NAME?</v>
      </c>
      <c r="CQ267" s="29" t="str">
        <f t="shared" ca="1" si="354"/>
        <v/>
      </c>
      <c r="CR267" s="29" t="str">
        <f t="shared" ca="1" si="355"/>
        <v/>
      </c>
      <c r="CS267" s="29" t="e">
        <f ca="1">+_xlfn.IFNA(VLOOKUP($B267,'Resultados General'!$C$11:$CG$510,MATCH(CS$6,'Resultados General'!$C$10:$CG$10,0),0),"")</f>
        <v>#NAME?</v>
      </c>
      <c r="CT267" s="29" t="str">
        <f t="shared" ca="1" si="356"/>
        <v/>
      </c>
      <c r="CU267" s="29" t="str">
        <f t="shared" ca="1" si="357"/>
        <v/>
      </c>
      <c r="CV267" s="29" t="e">
        <f ca="1">+_xlfn.IFNA(VLOOKUP($B267,'Resultados General'!$C$11:$CG$510,MATCH(CV$6,'Resultados General'!$C$10:$CG$10,0),0),"")</f>
        <v>#NAME?</v>
      </c>
      <c r="CW267" s="29" t="str">
        <f t="shared" ca="1" si="358"/>
        <v/>
      </c>
      <c r="CX267" s="29" t="str">
        <f t="shared" ca="1" si="359"/>
        <v/>
      </c>
      <c r="CY267" s="29" t="e">
        <f ca="1">+_xlfn.IFNA(VLOOKUP($B267,'Resultados General'!$C$11:$CG$510,MATCH(CY$6,'Resultados General'!$C$10:$CG$10,0),0),"")</f>
        <v>#NAME?</v>
      </c>
      <c r="CZ267" s="29" t="str">
        <f t="shared" ca="1" si="360"/>
        <v/>
      </c>
      <c r="DA267" s="29" t="str">
        <f t="shared" ca="1" si="361"/>
        <v/>
      </c>
      <c r="DB267" s="29" t="e">
        <f ca="1">+_xlfn.IFNA(VLOOKUP($B267,'Resultados General'!$C$11:$CG$510,MATCH(DB$6,'Resultados General'!$C$10:$CG$10,0),0),"")</f>
        <v>#NAME?</v>
      </c>
      <c r="DC267" s="29" t="str">
        <f t="shared" ca="1" si="362"/>
        <v/>
      </c>
      <c r="DD267" s="29" t="str">
        <f t="shared" ca="1" si="363"/>
        <v/>
      </c>
      <c r="DE267" s="29" t="e">
        <f ca="1">+_xlfn.IFNA(VLOOKUP($B267,'Resultados General'!$C$11:$CG$510,MATCH(DE$6,'Resultados General'!$C$10:$CG$10,0),0),"")</f>
        <v>#NAME?</v>
      </c>
      <c r="DF267" s="29" t="str">
        <f t="shared" ca="1" si="364"/>
        <v/>
      </c>
      <c r="DG267" s="29" t="str">
        <f t="shared" ca="1" si="365"/>
        <v/>
      </c>
      <c r="DH267" s="29" t="e">
        <f ca="1">+_xlfn.IFNA(VLOOKUP($B267,'Resultados General'!$C$11:$CG$510,MATCH(DH$6,'Resultados General'!$C$10:$CG$10,0),0),"")</f>
        <v>#NAME?</v>
      </c>
      <c r="DI267" s="29" t="str">
        <f t="shared" ca="1" si="366"/>
        <v/>
      </c>
      <c r="DJ267" s="29" t="str">
        <f t="shared" ca="1" si="367"/>
        <v/>
      </c>
      <c r="DK267" s="29" t="e">
        <f ca="1">+_xlfn.IFNA(VLOOKUP($B267,'Resultados General'!$C$11:$CG$510,MATCH(DK$6,'Resultados General'!$C$10:$CG$10,0),0),"")</f>
        <v>#NAME?</v>
      </c>
      <c r="DL267" s="29" t="str">
        <f t="shared" ca="1" si="368"/>
        <v/>
      </c>
      <c r="DM267" s="29" t="str">
        <f t="shared" ca="1" si="369"/>
        <v/>
      </c>
      <c r="DN267" s="29" t="e">
        <f ca="1">+_xlfn.IFNA(VLOOKUP($B267,'Resultados General'!$C$11:$CG$510,MATCH(DN$6,'Resultados General'!$C$10:$CG$10,0),0),"")</f>
        <v>#NAME?</v>
      </c>
      <c r="DO267" s="29" t="str">
        <f t="shared" ca="1" si="370"/>
        <v/>
      </c>
      <c r="DP267" s="29" t="str">
        <f t="shared" ca="1" si="371"/>
        <v/>
      </c>
    </row>
    <row r="268" spans="2:120">
      <c r="B268" s="219" t="str">
        <f>+IF('Resultados General'!C271="","",'Resultados General'!C271)</f>
        <v/>
      </c>
      <c r="C268" s="134" t="e">
        <f ca="1">+_xlfn.IFNA(VLOOKUP('Distribución de puestos'!B268,'Resultados General'!$C$11:$J$510,8,0),"")</f>
        <v>#NAME?</v>
      </c>
      <c r="D268" s="135" t="e">
        <f ca="1">+_xlfn.IFNA(VLOOKUP(B268,'Resultados General'!$C$11:$L$510,10,0),"")</f>
        <v>#NAME?</v>
      </c>
      <c r="E268" s="26" t="s">
        <v>76</v>
      </c>
      <c r="F268" s="26" t="s">
        <v>76</v>
      </c>
      <c r="G268" s="135" t="str">
        <f t="shared" ca="1" si="372"/>
        <v/>
      </c>
      <c r="H268" s="135" t="str">
        <f t="shared" ca="1" si="373"/>
        <v/>
      </c>
      <c r="I268" s="219" t="str">
        <f t="shared" si="374"/>
        <v/>
      </c>
      <c r="J268" s="138"/>
      <c r="M268" s="29" t="e">
        <f ca="1">+_xlfn.IFNA(VLOOKUP($B268,'Resultados General'!$C$11:$CG$510,MATCH(M$6,'Resultados General'!$C$10:$CG$10,0),0),"")</f>
        <v>#NAME?</v>
      </c>
      <c r="N268" s="29" t="str">
        <f t="shared" ca="1" si="300"/>
        <v/>
      </c>
      <c r="O268" s="29" t="str">
        <f t="shared" ca="1" si="301"/>
        <v/>
      </c>
      <c r="P268" s="29" t="e">
        <f ca="1">+_xlfn.IFNA(VLOOKUP($B268,'Resultados General'!$C$11:$CG$510,MATCH(P$6,'Resultados General'!$C$10:$CG$10,0),0),"")</f>
        <v>#NAME?</v>
      </c>
      <c r="Q268" s="29" t="str">
        <f t="shared" ca="1" si="302"/>
        <v/>
      </c>
      <c r="R268" s="29" t="str">
        <f t="shared" ca="1" si="303"/>
        <v/>
      </c>
      <c r="S268" s="29" t="e">
        <f ca="1">+_xlfn.IFNA(VLOOKUP($B268,'Resultados General'!$C$11:$CG$510,MATCH(S$6,'Resultados General'!$C$10:$CG$10,0),0),"")</f>
        <v>#NAME?</v>
      </c>
      <c r="T268" s="29" t="str">
        <f t="shared" ca="1" si="304"/>
        <v/>
      </c>
      <c r="U268" s="29" t="str">
        <f t="shared" ca="1" si="305"/>
        <v/>
      </c>
      <c r="V268" s="29" t="e">
        <f ca="1">+_xlfn.IFNA(VLOOKUP($B268,'Resultados General'!$C$11:$CG$510,MATCH(V$6,'Resultados General'!$C$10:$CG$10,0),0),"")</f>
        <v>#NAME?</v>
      </c>
      <c r="W268" s="29" t="str">
        <f t="shared" ca="1" si="306"/>
        <v/>
      </c>
      <c r="X268" s="29" t="str">
        <f t="shared" ca="1" si="307"/>
        <v/>
      </c>
      <c r="Y268" s="29" t="e">
        <f ca="1">+_xlfn.IFNA(VLOOKUP($B268,'Resultados General'!$C$11:$CG$510,MATCH(Y$6,'Resultados General'!$C$10:$CG$10,0),0),"")</f>
        <v>#NAME?</v>
      </c>
      <c r="Z268" s="29" t="str">
        <f t="shared" ca="1" si="308"/>
        <v/>
      </c>
      <c r="AA268" s="29" t="str">
        <f t="shared" ca="1" si="309"/>
        <v/>
      </c>
      <c r="AB268" s="29" t="e">
        <f ca="1">+_xlfn.IFNA(VLOOKUP($B268,'Resultados General'!$C$11:$CG$510,MATCH(AB$6,'Resultados General'!$C$10:$CG$10,0),0),"")</f>
        <v>#NAME?</v>
      </c>
      <c r="AC268" s="29" t="str">
        <f t="shared" ca="1" si="310"/>
        <v/>
      </c>
      <c r="AD268" s="29" t="str">
        <f t="shared" ca="1" si="311"/>
        <v/>
      </c>
      <c r="AE268" s="29" t="e">
        <f ca="1">+_xlfn.IFNA(VLOOKUP($B268,'Resultados General'!$C$11:$CG$510,MATCH(AE$6,'Resultados General'!$C$10:$CG$10,0),0),"")</f>
        <v>#NAME?</v>
      </c>
      <c r="AF268" s="29" t="str">
        <f t="shared" ca="1" si="312"/>
        <v/>
      </c>
      <c r="AG268" s="29" t="str">
        <f t="shared" ca="1" si="313"/>
        <v/>
      </c>
      <c r="AH268" s="29" t="e">
        <f ca="1">+_xlfn.IFNA(VLOOKUP($B268,'Resultados General'!$C$11:$CG$510,MATCH(AH$6,'Resultados General'!$C$10:$CG$10,0),0),"")</f>
        <v>#NAME?</v>
      </c>
      <c r="AI268" s="29" t="str">
        <f t="shared" ca="1" si="314"/>
        <v/>
      </c>
      <c r="AJ268" s="29" t="str">
        <f t="shared" ca="1" si="315"/>
        <v/>
      </c>
      <c r="AK268" s="29" t="e">
        <f ca="1">+_xlfn.IFNA(VLOOKUP($B268,'Resultados General'!$C$11:$CG$510,MATCH(AK$6,'Resultados General'!$C$10:$CG$10,0),0),"")</f>
        <v>#NAME?</v>
      </c>
      <c r="AL268" s="29" t="str">
        <f t="shared" ca="1" si="316"/>
        <v/>
      </c>
      <c r="AM268" s="29" t="str">
        <f t="shared" ca="1" si="317"/>
        <v/>
      </c>
      <c r="AN268" s="29" t="e">
        <f ca="1">+_xlfn.IFNA(VLOOKUP($B268,'Resultados General'!$C$11:$CG$510,MATCH(AN$6,'Resultados General'!$C$10:$CG$10,0),0),"")</f>
        <v>#NAME?</v>
      </c>
      <c r="AO268" s="29" t="str">
        <f t="shared" ca="1" si="318"/>
        <v/>
      </c>
      <c r="AP268" s="29" t="str">
        <f t="shared" ca="1" si="319"/>
        <v/>
      </c>
      <c r="AQ268" s="29" t="e">
        <f ca="1">+_xlfn.IFNA(VLOOKUP($B268,'Resultados General'!$C$11:$CG$510,MATCH(AQ$6,'Resultados General'!$C$10:$CG$10,0),0),"")</f>
        <v>#NAME?</v>
      </c>
      <c r="AR268" s="29" t="str">
        <f t="shared" ca="1" si="320"/>
        <v/>
      </c>
      <c r="AS268" s="29" t="str">
        <f t="shared" ca="1" si="321"/>
        <v/>
      </c>
      <c r="AT268" s="29" t="e">
        <f ca="1">+_xlfn.IFNA(VLOOKUP($B268,'Resultados General'!$C$11:$CG$510,MATCH(AT$6,'Resultados General'!$C$10:$CG$10,0),0),"")</f>
        <v>#NAME?</v>
      </c>
      <c r="AU268" s="29" t="str">
        <f t="shared" ca="1" si="322"/>
        <v/>
      </c>
      <c r="AV268" s="29" t="str">
        <f t="shared" ca="1" si="323"/>
        <v/>
      </c>
      <c r="AW268" s="29" t="e">
        <f ca="1">+_xlfn.IFNA(VLOOKUP($B268,'Resultados General'!$C$11:$CG$510,MATCH(AW$6,'Resultados General'!$C$10:$CG$10,0),0),"")</f>
        <v>#NAME?</v>
      </c>
      <c r="AX268" s="29" t="str">
        <f t="shared" ca="1" si="324"/>
        <v/>
      </c>
      <c r="AY268" s="29" t="str">
        <f t="shared" ca="1" si="325"/>
        <v/>
      </c>
      <c r="AZ268" s="29" t="e">
        <f ca="1">+_xlfn.IFNA(VLOOKUP($B268,'Resultados General'!$C$11:$CG$510,MATCH(AZ$6,'Resultados General'!$C$10:$CG$10,0),0),"")</f>
        <v>#NAME?</v>
      </c>
      <c r="BA268" s="29" t="str">
        <f t="shared" ca="1" si="326"/>
        <v/>
      </c>
      <c r="BB268" s="29" t="str">
        <f t="shared" ca="1" si="327"/>
        <v/>
      </c>
      <c r="BC268" s="29" t="e">
        <f ca="1">+_xlfn.IFNA(VLOOKUP($B268,'Resultados General'!$C$11:$CG$510,MATCH(BC$6,'Resultados General'!$C$10:$CG$10,0),0),"")</f>
        <v>#NAME?</v>
      </c>
      <c r="BD268" s="29" t="str">
        <f t="shared" ca="1" si="328"/>
        <v/>
      </c>
      <c r="BE268" s="29" t="str">
        <f t="shared" ca="1" si="329"/>
        <v/>
      </c>
      <c r="BF268" s="29" t="e">
        <f ca="1">+_xlfn.IFNA(VLOOKUP($B268,'Resultados General'!$C$11:$CG$510,MATCH(BF$6,'Resultados General'!$C$10:$CG$10,0),0),"")</f>
        <v>#NAME?</v>
      </c>
      <c r="BG268" s="29" t="str">
        <f t="shared" ca="1" si="330"/>
        <v/>
      </c>
      <c r="BH268" s="29" t="str">
        <f t="shared" ca="1" si="331"/>
        <v/>
      </c>
      <c r="BI268" s="29" t="e">
        <f ca="1">+_xlfn.IFNA(VLOOKUP($B268,'Resultados General'!$C$11:$CG$510,MATCH(BI$6,'Resultados General'!$C$10:$CG$10,0),0),"")</f>
        <v>#NAME?</v>
      </c>
      <c r="BJ268" s="29" t="str">
        <f t="shared" ca="1" si="332"/>
        <v/>
      </c>
      <c r="BK268" s="29" t="str">
        <f t="shared" ca="1" si="333"/>
        <v/>
      </c>
      <c r="BL268" s="29" t="e">
        <f ca="1">+_xlfn.IFNA(VLOOKUP($B268,'Resultados General'!$C$11:$CG$510,MATCH(BL$6,'Resultados General'!$C$10:$CG$10,0),0),"")</f>
        <v>#NAME?</v>
      </c>
      <c r="BM268" s="29" t="str">
        <f t="shared" ca="1" si="334"/>
        <v/>
      </c>
      <c r="BN268" s="29" t="str">
        <f t="shared" ca="1" si="335"/>
        <v/>
      </c>
      <c r="BO268" s="29" t="e">
        <f ca="1">+_xlfn.IFNA(VLOOKUP($B268,'Resultados General'!$C$11:$CG$510,MATCH(BO$6,'Resultados General'!$C$10:$CG$10,0),0),"")</f>
        <v>#NAME?</v>
      </c>
      <c r="BP268" s="29" t="str">
        <f t="shared" ca="1" si="336"/>
        <v/>
      </c>
      <c r="BQ268" s="29" t="str">
        <f t="shared" ca="1" si="337"/>
        <v/>
      </c>
      <c r="BR268" s="29" t="e">
        <f ca="1">+_xlfn.IFNA(VLOOKUP($B268,'Resultados General'!$C$11:$CG$510,MATCH(BR$6,'Resultados General'!$C$10:$CG$10,0),0),"")</f>
        <v>#NAME?</v>
      </c>
      <c r="BS268" s="29" t="str">
        <f t="shared" ca="1" si="338"/>
        <v/>
      </c>
      <c r="BT268" s="29" t="str">
        <f t="shared" ca="1" si="339"/>
        <v/>
      </c>
      <c r="BU268" s="29" t="e">
        <f ca="1">+_xlfn.IFNA(VLOOKUP($B268,'Resultados General'!$C$11:$CG$510,MATCH(BU$6,'Resultados General'!$C$10:$CG$10,0),0),"")</f>
        <v>#NAME?</v>
      </c>
      <c r="BV268" s="29" t="str">
        <f t="shared" ca="1" si="340"/>
        <v/>
      </c>
      <c r="BW268" s="29" t="str">
        <f t="shared" ca="1" si="341"/>
        <v/>
      </c>
      <c r="BX268" s="29" t="e">
        <f ca="1">+_xlfn.IFNA(VLOOKUP($B268,'Resultados General'!$C$11:$CG$510,MATCH(BX$6,'Resultados General'!$C$10:$CG$10,0),0),"")</f>
        <v>#NAME?</v>
      </c>
      <c r="BY268" s="29" t="str">
        <f t="shared" ca="1" si="342"/>
        <v/>
      </c>
      <c r="BZ268" s="29" t="str">
        <f t="shared" ca="1" si="343"/>
        <v/>
      </c>
      <c r="CA268" s="29" t="e">
        <f ca="1">+_xlfn.IFNA(VLOOKUP($B268,'Resultados General'!$C$11:$CG$510,MATCH(CA$6,'Resultados General'!$C$10:$CG$10,0),0),"")</f>
        <v>#NAME?</v>
      </c>
      <c r="CB268" s="29" t="str">
        <f t="shared" ca="1" si="344"/>
        <v/>
      </c>
      <c r="CC268" s="29" t="str">
        <f t="shared" ca="1" si="345"/>
        <v/>
      </c>
      <c r="CD268" s="29" t="e">
        <f ca="1">+_xlfn.IFNA(VLOOKUP($B268,'Resultados General'!$C$11:$CG$510,MATCH(CD$6,'Resultados General'!$C$10:$CG$10,0),0),"")</f>
        <v>#NAME?</v>
      </c>
      <c r="CE268" s="29" t="str">
        <f t="shared" ca="1" si="346"/>
        <v/>
      </c>
      <c r="CF268" s="29" t="str">
        <f t="shared" ca="1" si="347"/>
        <v/>
      </c>
      <c r="CG268" s="29" t="e">
        <f ca="1">+_xlfn.IFNA(VLOOKUP($B268,'Resultados General'!$C$11:$CG$510,MATCH(CG$6,'Resultados General'!$C$10:$CG$10,0),0),"")</f>
        <v>#NAME?</v>
      </c>
      <c r="CH268" s="29" t="str">
        <f t="shared" ca="1" si="348"/>
        <v/>
      </c>
      <c r="CI268" s="29" t="str">
        <f t="shared" ca="1" si="349"/>
        <v/>
      </c>
      <c r="CJ268" s="29" t="e">
        <f ca="1">+_xlfn.IFNA(VLOOKUP($B268,'Resultados General'!$C$11:$CG$510,MATCH(CJ$6,'Resultados General'!$C$10:$CG$10,0),0),"")</f>
        <v>#NAME?</v>
      </c>
      <c r="CK268" s="29" t="str">
        <f t="shared" ca="1" si="350"/>
        <v/>
      </c>
      <c r="CL268" s="29" t="str">
        <f t="shared" ca="1" si="351"/>
        <v/>
      </c>
      <c r="CM268" s="29" t="e">
        <f ca="1">+_xlfn.IFNA(VLOOKUP($B268,'Resultados General'!$C$11:$CG$510,MATCH(CM$6,'Resultados General'!$C$10:$CG$10,0),0),"")</f>
        <v>#NAME?</v>
      </c>
      <c r="CN268" s="29" t="str">
        <f t="shared" ca="1" si="352"/>
        <v/>
      </c>
      <c r="CO268" s="29" t="str">
        <f t="shared" ca="1" si="353"/>
        <v/>
      </c>
      <c r="CP268" s="29" t="e">
        <f ca="1">+_xlfn.IFNA(VLOOKUP($B268,'Resultados General'!$C$11:$CG$510,MATCH(CP$6,'Resultados General'!$C$10:$CG$10,0),0),"")</f>
        <v>#NAME?</v>
      </c>
      <c r="CQ268" s="29" t="str">
        <f t="shared" ca="1" si="354"/>
        <v/>
      </c>
      <c r="CR268" s="29" t="str">
        <f t="shared" ca="1" si="355"/>
        <v/>
      </c>
      <c r="CS268" s="29" t="e">
        <f ca="1">+_xlfn.IFNA(VLOOKUP($B268,'Resultados General'!$C$11:$CG$510,MATCH(CS$6,'Resultados General'!$C$10:$CG$10,0),0),"")</f>
        <v>#NAME?</v>
      </c>
      <c r="CT268" s="29" t="str">
        <f t="shared" ca="1" si="356"/>
        <v/>
      </c>
      <c r="CU268" s="29" t="str">
        <f t="shared" ca="1" si="357"/>
        <v/>
      </c>
      <c r="CV268" s="29" t="e">
        <f ca="1">+_xlfn.IFNA(VLOOKUP($B268,'Resultados General'!$C$11:$CG$510,MATCH(CV$6,'Resultados General'!$C$10:$CG$10,0),0),"")</f>
        <v>#NAME?</v>
      </c>
      <c r="CW268" s="29" t="str">
        <f t="shared" ca="1" si="358"/>
        <v/>
      </c>
      <c r="CX268" s="29" t="str">
        <f t="shared" ca="1" si="359"/>
        <v/>
      </c>
      <c r="CY268" s="29" t="e">
        <f ca="1">+_xlfn.IFNA(VLOOKUP($B268,'Resultados General'!$C$11:$CG$510,MATCH(CY$6,'Resultados General'!$C$10:$CG$10,0),0),"")</f>
        <v>#NAME?</v>
      </c>
      <c r="CZ268" s="29" t="str">
        <f t="shared" ca="1" si="360"/>
        <v/>
      </c>
      <c r="DA268" s="29" t="str">
        <f t="shared" ca="1" si="361"/>
        <v/>
      </c>
      <c r="DB268" s="29" t="e">
        <f ca="1">+_xlfn.IFNA(VLOOKUP($B268,'Resultados General'!$C$11:$CG$510,MATCH(DB$6,'Resultados General'!$C$10:$CG$10,0),0),"")</f>
        <v>#NAME?</v>
      </c>
      <c r="DC268" s="29" t="str">
        <f t="shared" ca="1" si="362"/>
        <v/>
      </c>
      <c r="DD268" s="29" t="str">
        <f t="shared" ca="1" si="363"/>
        <v/>
      </c>
      <c r="DE268" s="29" t="e">
        <f ca="1">+_xlfn.IFNA(VLOOKUP($B268,'Resultados General'!$C$11:$CG$510,MATCH(DE$6,'Resultados General'!$C$10:$CG$10,0),0),"")</f>
        <v>#NAME?</v>
      </c>
      <c r="DF268" s="29" t="str">
        <f t="shared" ca="1" si="364"/>
        <v/>
      </c>
      <c r="DG268" s="29" t="str">
        <f t="shared" ca="1" si="365"/>
        <v/>
      </c>
      <c r="DH268" s="29" t="e">
        <f ca="1">+_xlfn.IFNA(VLOOKUP($B268,'Resultados General'!$C$11:$CG$510,MATCH(DH$6,'Resultados General'!$C$10:$CG$10,0),0),"")</f>
        <v>#NAME?</v>
      </c>
      <c r="DI268" s="29" t="str">
        <f t="shared" ca="1" si="366"/>
        <v/>
      </c>
      <c r="DJ268" s="29" t="str">
        <f t="shared" ca="1" si="367"/>
        <v/>
      </c>
      <c r="DK268" s="29" t="e">
        <f ca="1">+_xlfn.IFNA(VLOOKUP($B268,'Resultados General'!$C$11:$CG$510,MATCH(DK$6,'Resultados General'!$C$10:$CG$10,0),0),"")</f>
        <v>#NAME?</v>
      </c>
      <c r="DL268" s="29" t="str">
        <f t="shared" ca="1" si="368"/>
        <v/>
      </c>
      <c r="DM268" s="29" t="str">
        <f t="shared" ca="1" si="369"/>
        <v/>
      </c>
      <c r="DN268" s="29" t="e">
        <f ca="1">+_xlfn.IFNA(VLOOKUP($B268,'Resultados General'!$C$11:$CG$510,MATCH(DN$6,'Resultados General'!$C$10:$CG$10,0),0),"")</f>
        <v>#NAME?</v>
      </c>
      <c r="DO268" s="29" t="str">
        <f t="shared" ca="1" si="370"/>
        <v/>
      </c>
      <c r="DP268" s="29" t="str">
        <f t="shared" ca="1" si="371"/>
        <v/>
      </c>
    </row>
    <row r="269" spans="2:120">
      <c r="B269" s="219" t="str">
        <f>+IF('Resultados General'!C272="","",'Resultados General'!C272)</f>
        <v/>
      </c>
      <c r="C269" s="134" t="e">
        <f ca="1">+_xlfn.IFNA(VLOOKUP('Distribución de puestos'!B269,'Resultados General'!$C$11:$J$510,8,0),"")</f>
        <v>#NAME?</v>
      </c>
      <c r="D269" s="135" t="e">
        <f ca="1">+_xlfn.IFNA(VLOOKUP(B269,'Resultados General'!$C$11:$L$510,10,0),"")</f>
        <v>#NAME?</v>
      </c>
      <c r="E269" s="26" t="s">
        <v>76</v>
      </c>
      <c r="F269" s="26" t="s">
        <v>76</v>
      </c>
      <c r="G269" s="135" t="str">
        <f t="shared" ca="1" si="372"/>
        <v/>
      </c>
      <c r="H269" s="135" t="str">
        <f t="shared" ca="1" si="373"/>
        <v/>
      </c>
      <c r="I269" s="219" t="str">
        <f t="shared" si="374"/>
        <v/>
      </c>
      <c r="J269" s="138"/>
      <c r="M269" s="29" t="e">
        <f ca="1">+_xlfn.IFNA(VLOOKUP($B269,'Resultados General'!$C$11:$CG$510,MATCH(M$6,'Resultados General'!$C$10:$CG$10,0),0),"")</f>
        <v>#NAME?</v>
      </c>
      <c r="N269" s="29" t="str">
        <f t="shared" ca="1" si="300"/>
        <v/>
      </c>
      <c r="O269" s="29" t="str">
        <f t="shared" ca="1" si="301"/>
        <v/>
      </c>
      <c r="P269" s="29" t="e">
        <f ca="1">+_xlfn.IFNA(VLOOKUP($B269,'Resultados General'!$C$11:$CG$510,MATCH(P$6,'Resultados General'!$C$10:$CG$10,0),0),"")</f>
        <v>#NAME?</v>
      </c>
      <c r="Q269" s="29" t="str">
        <f t="shared" ca="1" si="302"/>
        <v/>
      </c>
      <c r="R269" s="29" t="str">
        <f t="shared" ca="1" si="303"/>
        <v/>
      </c>
      <c r="S269" s="29" t="e">
        <f ca="1">+_xlfn.IFNA(VLOOKUP($B269,'Resultados General'!$C$11:$CG$510,MATCH(S$6,'Resultados General'!$C$10:$CG$10,0),0),"")</f>
        <v>#NAME?</v>
      </c>
      <c r="T269" s="29" t="str">
        <f t="shared" ca="1" si="304"/>
        <v/>
      </c>
      <c r="U269" s="29" t="str">
        <f t="shared" ca="1" si="305"/>
        <v/>
      </c>
      <c r="V269" s="29" t="e">
        <f ca="1">+_xlfn.IFNA(VLOOKUP($B269,'Resultados General'!$C$11:$CG$510,MATCH(V$6,'Resultados General'!$C$10:$CG$10,0),0),"")</f>
        <v>#NAME?</v>
      </c>
      <c r="W269" s="29" t="str">
        <f t="shared" ca="1" si="306"/>
        <v/>
      </c>
      <c r="X269" s="29" t="str">
        <f t="shared" ca="1" si="307"/>
        <v/>
      </c>
      <c r="Y269" s="29" t="e">
        <f ca="1">+_xlfn.IFNA(VLOOKUP($B269,'Resultados General'!$C$11:$CG$510,MATCH(Y$6,'Resultados General'!$C$10:$CG$10,0),0),"")</f>
        <v>#NAME?</v>
      </c>
      <c r="Z269" s="29" t="str">
        <f t="shared" ca="1" si="308"/>
        <v/>
      </c>
      <c r="AA269" s="29" t="str">
        <f t="shared" ca="1" si="309"/>
        <v/>
      </c>
      <c r="AB269" s="29" t="e">
        <f ca="1">+_xlfn.IFNA(VLOOKUP($B269,'Resultados General'!$C$11:$CG$510,MATCH(AB$6,'Resultados General'!$C$10:$CG$10,0),0),"")</f>
        <v>#NAME?</v>
      </c>
      <c r="AC269" s="29" t="str">
        <f t="shared" ca="1" si="310"/>
        <v/>
      </c>
      <c r="AD269" s="29" t="str">
        <f t="shared" ca="1" si="311"/>
        <v/>
      </c>
      <c r="AE269" s="29" t="e">
        <f ca="1">+_xlfn.IFNA(VLOOKUP($B269,'Resultados General'!$C$11:$CG$510,MATCH(AE$6,'Resultados General'!$C$10:$CG$10,0),0),"")</f>
        <v>#NAME?</v>
      </c>
      <c r="AF269" s="29" t="str">
        <f t="shared" ca="1" si="312"/>
        <v/>
      </c>
      <c r="AG269" s="29" t="str">
        <f t="shared" ca="1" si="313"/>
        <v/>
      </c>
      <c r="AH269" s="29" t="e">
        <f ca="1">+_xlfn.IFNA(VLOOKUP($B269,'Resultados General'!$C$11:$CG$510,MATCH(AH$6,'Resultados General'!$C$10:$CG$10,0),0),"")</f>
        <v>#NAME?</v>
      </c>
      <c r="AI269" s="29" t="str">
        <f t="shared" ca="1" si="314"/>
        <v/>
      </c>
      <c r="AJ269" s="29" t="str">
        <f t="shared" ca="1" si="315"/>
        <v/>
      </c>
      <c r="AK269" s="29" t="e">
        <f ca="1">+_xlfn.IFNA(VLOOKUP($B269,'Resultados General'!$C$11:$CG$510,MATCH(AK$6,'Resultados General'!$C$10:$CG$10,0),0),"")</f>
        <v>#NAME?</v>
      </c>
      <c r="AL269" s="29" t="str">
        <f t="shared" ca="1" si="316"/>
        <v/>
      </c>
      <c r="AM269" s="29" t="str">
        <f t="shared" ca="1" si="317"/>
        <v/>
      </c>
      <c r="AN269" s="29" t="e">
        <f ca="1">+_xlfn.IFNA(VLOOKUP($B269,'Resultados General'!$C$11:$CG$510,MATCH(AN$6,'Resultados General'!$C$10:$CG$10,0),0),"")</f>
        <v>#NAME?</v>
      </c>
      <c r="AO269" s="29" t="str">
        <f t="shared" ca="1" si="318"/>
        <v/>
      </c>
      <c r="AP269" s="29" t="str">
        <f t="shared" ca="1" si="319"/>
        <v/>
      </c>
      <c r="AQ269" s="29" t="e">
        <f ca="1">+_xlfn.IFNA(VLOOKUP($B269,'Resultados General'!$C$11:$CG$510,MATCH(AQ$6,'Resultados General'!$C$10:$CG$10,0),0),"")</f>
        <v>#NAME?</v>
      </c>
      <c r="AR269" s="29" t="str">
        <f t="shared" ca="1" si="320"/>
        <v/>
      </c>
      <c r="AS269" s="29" t="str">
        <f t="shared" ca="1" si="321"/>
        <v/>
      </c>
      <c r="AT269" s="29" t="e">
        <f ca="1">+_xlfn.IFNA(VLOOKUP($B269,'Resultados General'!$C$11:$CG$510,MATCH(AT$6,'Resultados General'!$C$10:$CG$10,0),0),"")</f>
        <v>#NAME?</v>
      </c>
      <c r="AU269" s="29" t="str">
        <f t="shared" ca="1" si="322"/>
        <v/>
      </c>
      <c r="AV269" s="29" t="str">
        <f t="shared" ca="1" si="323"/>
        <v/>
      </c>
      <c r="AW269" s="29" t="e">
        <f ca="1">+_xlfn.IFNA(VLOOKUP($B269,'Resultados General'!$C$11:$CG$510,MATCH(AW$6,'Resultados General'!$C$10:$CG$10,0),0),"")</f>
        <v>#NAME?</v>
      </c>
      <c r="AX269" s="29" t="str">
        <f t="shared" ca="1" si="324"/>
        <v/>
      </c>
      <c r="AY269" s="29" t="str">
        <f t="shared" ca="1" si="325"/>
        <v/>
      </c>
      <c r="AZ269" s="29" t="e">
        <f ca="1">+_xlfn.IFNA(VLOOKUP($B269,'Resultados General'!$C$11:$CG$510,MATCH(AZ$6,'Resultados General'!$C$10:$CG$10,0),0),"")</f>
        <v>#NAME?</v>
      </c>
      <c r="BA269" s="29" t="str">
        <f t="shared" ca="1" si="326"/>
        <v/>
      </c>
      <c r="BB269" s="29" t="str">
        <f t="shared" ca="1" si="327"/>
        <v/>
      </c>
      <c r="BC269" s="29" t="e">
        <f ca="1">+_xlfn.IFNA(VLOOKUP($B269,'Resultados General'!$C$11:$CG$510,MATCH(BC$6,'Resultados General'!$C$10:$CG$10,0),0),"")</f>
        <v>#NAME?</v>
      </c>
      <c r="BD269" s="29" t="str">
        <f t="shared" ca="1" si="328"/>
        <v/>
      </c>
      <c r="BE269" s="29" t="str">
        <f t="shared" ca="1" si="329"/>
        <v/>
      </c>
      <c r="BF269" s="29" t="e">
        <f ca="1">+_xlfn.IFNA(VLOOKUP($B269,'Resultados General'!$C$11:$CG$510,MATCH(BF$6,'Resultados General'!$C$10:$CG$10,0),0),"")</f>
        <v>#NAME?</v>
      </c>
      <c r="BG269" s="29" t="str">
        <f t="shared" ca="1" si="330"/>
        <v/>
      </c>
      <c r="BH269" s="29" t="str">
        <f t="shared" ca="1" si="331"/>
        <v/>
      </c>
      <c r="BI269" s="29" t="e">
        <f ca="1">+_xlfn.IFNA(VLOOKUP($B269,'Resultados General'!$C$11:$CG$510,MATCH(BI$6,'Resultados General'!$C$10:$CG$10,0),0),"")</f>
        <v>#NAME?</v>
      </c>
      <c r="BJ269" s="29" t="str">
        <f t="shared" ca="1" si="332"/>
        <v/>
      </c>
      <c r="BK269" s="29" t="str">
        <f t="shared" ca="1" si="333"/>
        <v/>
      </c>
      <c r="BL269" s="29" t="e">
        <f ca="1">+_xlfn.IFNA(VLOOKUP($B269,'Resultados General'!$C$11:$CG$510,MATCH(BL$6,'Resultados General'!$C$10:$CG$10,0),0),"")</f>
        <v>#NAME?</v>
      </c>
      <c r="BM269" s="29" t="str">
        <f t="shared" ca="1" si="334"/>
        <v/>
      </c>
      <c r="BN269" s="29" t="str">
        <f t="shared" ca="1" si="335"/>
        <v/>
      </c>
      <c r="BO269" s="29" t="e">
        <f ca="1">+_xlfn.IFNA(VLOOKUP($B269,'Resultados General'!$C$11:$CG$510,MATCH(BO$6,'Resultados General'!$C$10:$CG$10,0),0),"")</f>
        <v>#NAME?</v>
      </c>
      <c r="BP269" s="29" t="str">
        <f t="shared" ca="1" si="336"/>
        <v/>
      </c>
      <c r="BQ269" s="29" t="str">
        <f t="shared" ca="1" si="337"/>
        <v/>
      </c>
      <c r="BR269" s="29" t="e">
        <f ca="1">+_xlfn.IFNA(VLOOKUP($B269,'Resultados General'!$C$11:$CG$510,MATCH(BR$6,'Resultados General'!$C$10:$CG$10,0),0),"")</f>
        <v>#NAME?</v>
      </c>
      <c r="BS269" s="29" t="str">
        <f t="shared" ca="1" si="338"/>
        <v/>
      </c>
      <c r="BT269" s="29" t="str">
        <f t="shared" ca="1" si="339"/>
        <v/>
      </c>
      <c r="BU269" s="29" t="e">
        <f ca="1">+_xlfn.IFNA(VLOOKUP($B269,'Resultados General'!$C$11:$CG$510,MATCH(BU$6,'Resultados General'!$C$10:$CG$10,0),0),"")</f>
        <v>#NAME?</v>
      </c>
      <c r="BV269" s="29" t="str">
        <f t="shared" ca="1" si="340"/>
        <v/>
      </c>
      <c r="BW269" s="29" t="str">
        <f t="shared" ca="1" si="341"/>
        <v/>
      </c>
      <c r="BX269" s="29" t="e">
        <f ca="1">+_xlfn.IFNA(VLOOKUP($B269,'Resultados General'!$C$11:$CG$510,MATCH(BX$6,'Resultados General'!$C$10:$CG$10,0),0),"")</f>
        <v>#NAME?</v>
      </c>
      <c r="BY269" s="29" t="str">
        <f t="shared" ca="1" si="342"/>
        <v/>
      </c>
      <c r="BZ269" s="29" t="str">
        <f t="shared" ca="1" si="343"/>
        <v/>
      </c>
      <c r="CA269" s="29" t="e">
        <f ca="1">+_xlfn.IFNA(VLOOKUP($B269,'Resultados General'!$C$11:$CG$510,MATCH(CA$6,'Resultados General'!$C$10:$CG$10,0),0),"")</f>
        <v>#NAME?</v>
      </c>
      <c r="CB269" s="29" t="str">
        <f t="shared" ca="1" si="344"/>
        <v/>
      </c>
      <c r="CC269" s="29" t="str">
        <f t="shared" ca="1" si="345"/>
        <v/>
      </c>
      <c r="CD269" s="29" t="e">
        <f ca="1">+_xlfn.IFNA(VLOOKUP($B269,'Resultados General'!$C$11:$CG$510,MATCH(CD$6,'Resultados General'!$C$10:$CG$10,0),0),"")</f>
        <v>#NAME?</v>
      </c>
      <c r="CE269" s="29" t="str">
        <f t="shared" ca="1" si="346"/>
        <v/>
      </c>
      <c r="CF269" s="29" t="str">
        <f t="shared" ca="1" si="347"/>
        <v/>
      </c>
      <c r="CG269" s="29" t="e">
        <f ca="1">+_xlfn.IFNA(VLOOKUP($B269,'Resultados General'!$C$11:$CG$510,MATCH(CG$6,'Resultados General'!$C$10:$CG$10,0),0),"")</f>
        <v>#NAME?</v>
      </c>
      <c r="CH269" s="29" t="str">
        <f t="shared" ca="1" si="348"/>
        <v/>
      </c>
      <c r="CI269" s="29" t="str">
        <f t="shared" ca="1" si="349"/>
        <v/>
      </c>
      <c r="CJ269" s="29" t="e">
        <f ca="1">+_xlfn.IFNA(VLOOKUP($B269,'Resultados General'!$C$11:$CG$510,MATCH(CJ$6,'Resultados General'!$C$10:$CG$10,0),0),"")</f>
        <v>#NAME?</v>
      </c>
      <c r="CK269" s="29" t="str">
        <f t="shared" ca="1" si="350"/>
        <v/>
      </c>
      <c r="CL269" s="29" t="str">
        <f t="shared" ca="1" si="351"/>
        <v/>
      </c>
      <c r="CM269" s="29" t="e">
        <f ca="1">+_xlfn.IFNA(VLOOKUP($B269,'Resultados General'!$C$11:$CG$510,MATCH(CM$6,'Resultados General'!$C$10:$CG$10,0),0),"")</f>
        <v>#NAME?</v>
      </c>
      <c r="CN269" s="29" t="str">
        <f t="shared" ca="1" si="352"/>
        <v/>
      </c>
      <c r="CO269" s="29" t="str">
        <f t="shared" ca="1" si="353"/>
        <v/>
      </c>
      <c r="CP269" s="29" t="e">
        <f ca="1">+_xlfn.IFNA(VLOOKUP($B269,'Resultados General'!$C$11:$CG$510,MATCH(CP$6,'Resultados General'!$C$10:$CG$10,0),0),"")</f>
        <v>#NAME?</v>
      </c>
      <c r="CQ269" s="29" t="str">
        <f t="shared" ca="1" si="354"/>
        <v/>
      </c>
      <c r="CR269" s="29" t="str">
        <f t="shared" ca="1" si="355"/>
        <v/>
      </c>
      <c r="CS269" s="29" t="e">
        <f ca="1">+_xlfn.IFNA(VLOOKUP($B269,'Resultados General'!$C$11:$CG$510,MATCH(CS$6,'Resultados General'!$C$10:$CG$10,0),0),"")</f>
        <v>#NAME?</v>
      </c>
      <c r="CT269" s="29" t="str">
        <f t="shared" ca="1" si="356"/>
        <v/>
      </c>
      <c r="CU269" s="29" t="str">
        <f t="shared" ca="1" si="357"/>
        <v/>
      </c>
      <c r="CV269" s="29" t="e">
        <f ca="1">+_xlfn.IFNA(VLOOKUP($B269,'Resultados General'!$C$11:$CG$510,MATCH(CV$6,'Resultados General'!$C$10:$CG$10,0),0),"")</f>
        <v>#NAME?</v>
      </c>
      <c r="CW269" s="29" t="str">
        <f t="shared" ca="1" si="358"/>
        <v/>
      </c>
      <c r="CX269" s="29" t="str">
        <f t="shared" ca="1" si="359"/>
        <v/>
      </c>
      <c r="CY269" s="29" t="e">
        <f ca="1">+_xlfn.IFNA(VLOOKUP($B269,'Resultados General'!$C$11:$CG$510,MATCH(CY$6,'Resultados General'!$C$10:$CG$10,0),0),"")</f>
        <v>#NAME?</v>
      </c>
      <c r="CZ269" s="29" t="str">
        <f t="shared" ca="1" si="360"/>
        <v/>
      </c>
      <c r="DA269" s="29" t="str">
        <f t="shared" ca="1" si="361"/>
        <v/>
      </c>
      <c r="DB269" s="29" t="e">
        <f ca="1">+_xlfn.IFNA(VLOOKUP($B269,'Resultados General'!$C$11:$CG$510,MATCH(DB$6,'Resultados General'!$C$10:$CG$10,0),0),"")</f>
        <v>#NAME?</v>
      </c>
      <c r="DC269" s="29" t="str">
        <f t="shared" ca="1" si="362"/>
        <v/>
      </c>
      <c r="DD269" s="29" t="str">
        <f t="shared" ca="1" si="363"/>
        <v/>
      </c>
      <c r="DE269" s="29" t="e">
        <f ca="1">+_xlfn.IFNA(VLOOKUP($B269,'Resultados General'!$C$11:$CG$510,MATCH(DE$6,'Resultados General'!$C$10:$CG$10,0),0),"")</f>
        <v>#NAME?</v>
      </c>
      <c r="DF269" s="29" t="str">
        <f t="shared" ca="1" si="364"/>
        <v/>
      </c>
      <c r="DG269" s="29" t="str">
        <f t="shared" ca="1" si="365"/>
        <v/>
      </c>
      <c r="DH269" s="29" t="e">
        <f ca="1">+_xlfn.IFNA(VLOOKUP($B269,'Resultados General'!$C$11:$CG$510,MATCH(DH$6,'Resultados General'!$C$10:$CG$10,0),0),"")</f>
        <v>#NAME?</v>
      </c>
      <c r="DI269" s="29" t="str">
        <f t="shared" ca="1" si="366"/>
        <v/>
      </c>
      <c r="DJ269" s="29" t="str">
        <f t="shared" ca="1" si="367"/>
        <v/>
      </c>
      <c r="DK269" s="29" t="e">
        <f ca="1">+_xlfn.IFNA(VLOOKUP($B269,'Resultados General'!$C$11:$CG$510,MATCH(DK$6,'Resultados General'!$C$10:$CG$10,0),0),"")</f>
        <v>#NAME?</v>
      </c>
      <c r="DL269" s="29" t="str">
        <f t="shared" ca="1" si="368"/>
        <v/>
      </c>
      <c r="DM269" s="29" t="str">
        <f t="shared" ca="1" si="369"/>
        <v/>
      </c>
      <c r="DN269" s="29" t="e">
        <f ca="1">+_xlfn.IFNA(VLOOKUP($B269,'Resultados General'!$C$11:$CG$510,MATCH(DN$6,'Resultados General'!$C$10:$CG$10,0),0),"")</f>
        <v>#NAME?</v>
      </c>
      <c r="DO269" s="29" t="str">
        <f t="shared" ca="1" si="370"/>
        <v/>
      </c>
      <c r="DP269" s="29" t="str">
        <f t="shared" ca="1" si="371"/>
        <v/>
      </c>
    </row>
    <row r="270" spans="2:120">
      <c r="B270" s="219" t="str">
        <f>+IF('Resultados General'!C273="","",'Resultados General'!C273)</f>
        <v/>
      </c>
      <c r="C270" s="134" t="e">
        <f ca="1">+_xlfn.IFNA(VLOOKUP('Distribución de puestos'!B270,'Resultados General'!$C$11:$J$510,8,0),"")</f>
        <v>#NAME?</v>
      </c>
      <c r="D270" s="135" t="e">
        <f ca="1">+_xlfn.IFNA(VLOOKUP(B270,'Resultados General'!$C$11:$L$510,10,0),"")</f>
        <v>#NAME?</v>
      </c>
      <c r="E270" s="26" t="s">
        <v>76</v>
      </c>
      <c r="F270" s="26" t="s">
        <v>76</v>
      </c>
      <c r="G270" s="135" t="str">
        <f t="shared" ca="1" si="372"/>
        <v/>
      </c>
      <c r="H270" s="135" t="str">
        <f t="shared" ca="1" si="373"/>
        <v/>
      </c>
      <c r="I270" s="219" t="str">
        <f t="shared" si="374"/>
        <v/>
      </c>
      <c r="J270" s="138"/>
      <c r="M270" s="29" t="e">
        <f ca="1">+_xlfn.IFNA(VLOOKUP($B270,'Resultados General'!$C$11:$CG$510,MATCH(M$6,'Resultados General'!$C$10:$CG$10,0),0),"")</f>
        <v>#NAME?</v>
      </c>
      <c r="N270" s="29" t="str">
        <f t="shared" ca="1" si="300"/>
        <v/>
      </c>
      <c r="O270" s="29" t="str">
        <f t="shared" ca="1" si="301"/>
        <v/>
      </c>
      <c r="P270" s="29" t="e">
        <f ca="1">+_xlfn.IFNA(VLOOKUP($B270,'Resultados General'!$C$11:$CG$510,MATCH(P$6,'Resultados General'!$C$10:$CG$10,0),0),"")</f>
        <v>#NAME?</v>
      </c>
      <c r="Q270" s="29" t="str">
        <f t="shared" ca="1" si="302"/>
        <v/>
      </c>
      <c r="R270" s="29" t="str">
        <f t="shared" ca="1" si="303"/>
        <v/>
      </c>
      <c r="S270" s="29" t="e">
        <f ca="1">+_xlfn.IFNA(VLOOKUP($B270,'Resultados General'!$C$11:$CG$510,MATCH(S$6,'Resultados General'!$C$10:$CG$10,0),0),"")</f>
        <v>#NAME?</v>
      </c>
      <c r="T270" s="29" t="str">
        <f t="shared" ca="1" si="304"/>
        <v/>
      </c>
      <c r="U270" s="29" t="str">
        <f t="shared" ca="1" si="305"/>
        <v/>
      </c>
      <c r="V270" s="29" t="e">
        <f ca="1">+_xlfn.IFNA(VLOOKUP($B270,'Resultados General'!$C$11:$CG$510,MATCH(V$6,'Resultados General'!$C$10:$CG$10,0),0),"")</f>
        <v>#NAME?</v>
      </c>
      <c r="W270" s="29" t="str">
        <f t="shared" ca="1" si="306"/>
        <v/>
      </c>
      <c r="X270" s="29" t="str">
        <f t="shared" ca="1" si="307"/>
        <v/>
      </c>
      <c r="Y270" s="29" t="e">
        <f ca="1">+_xlfn.IFNA(VLOOKUP($B270,'Resultados General'!$C$11:$CG$510,MATCH(Y$6,'Resultados General'!$C$10:$CG$10,0),0),"")</f>
        <v>#NAME?</v>
      </c>
      <c r="Z270" s="29" t="str">
        <f t="shared" ca="1" si="308"/>
        <v/>
      </c>
      <c r="AA270" s="29" t="str">
        <f t="shared" ca="1" si="309"/>
        <v/>
      </c>
      <c r="AB270" s="29" t="e">
        <f ca="1">+_xlfn.IFNA(VLOOKUP($B270,'Resultados General'!$C$11:$CG$510,MATCH(AB$6,'Resultados General'!$C$10:$CG$10,0),0),"")</f>
        <v>#NAME?</v>
      </c>
      <c r="AC270" s="29" t="str">
        <f t="shared" ca="1" si="310"/>
        <v/>
      </c>
      <c r="AD270" s="29" t="str">
        <f t="shared" ca="1" si="311"/>
        <v/>
      </c>
      <c r="AE270" s="29" t="e">
        <f ca="1">+_xlfn.IFNA(VLOOKUP($B270,'Resultados General'!$C$11:$CG$510,MATCH(AE$6,'Resultados General'!$C$10:$CG$10,0),0),"")</f>
        <v>#NAME?</v>
      </c>
      <c r="AF270" s="29" t="str">
        <f t="shared" ca="1" si="312"/>
        <v/>
      </c>
      <c r="AG270" s="29" t="str">
        <f t="shared" ca="1" si="313"/>
        <v/>
      </c>
      <c r="AH270" s="29" t="e">
        <f ca="1">+_xlfn.IFNA(VLOOKUP($B270,'Resultados General'!$C$11:$CG$510,MATCH(AH$6,'Resultados General'!$C$10:$CG$10,0),0),"")</f>
        <v>#NAME?</v>
      </c>
      <c r="AI270" s="29" t="str">
        <f t="shared" ca="1" si="314"/>
        <v/>
      </c>
      <c r="AJ270" s="29" t="str">
        <f t="shared" ca="1" si="315"/>
        <v/>
      </c>
      <c r="AK270" s="29" t="e">
        <f ca="1">+_xlfn.IFNA(VLOOKUP($B270,'Resultados General'!$C$11:$CG$510,MATCH(AK$6,'Resultados General'!$C$10:$CG$10,0),0),"")</f>
        <v>#NAME?</v>
      </c>
      <c r="AL270" s="29" t="str">
        <f t="shared" ca="1" si="316"/>
        <v/>
      </c>
      <c r="AM270" s="29" t="str">
        <f t="shared" ca="1" si="317"/>
        <v/>
      </c>
      <c r="AN270" s="29" t="e">
        <f ca="1">+_xlfn.IFNA(VLOOKUP($B270,'Resultados General'!$C$11:$CG$510,MATCH(AN$6,'Resultados General'!$C$10:$CG$10,0),0),"")</f>
        <v>#NAME?</v>
      </c>
      <c r="AO270" s="29" t="str">
        <f t="shared" ca="1" si="318"/>
        <v/>
      </c>
      <c r="AP270" s="29" t="str">
        <f t="shared" ca="1" si="319"/>
        <v/>
      </c>
      <c r="AQ270" s="29" t="e">
        <f ca="1">+_xlfn.IFNA(VLOOKUP($B270,'Resultados General'!$C$11:$CG$510,MATCH(AQ$6,'Resultados General'!$C$10:$CG$10,0),0),"")</f>
        <v>#NAME?</v>
      </c>
      <c r="AR270" s="29" t="str">
        <f t="shared" ca="1" si="320"/>
        <v/>
      </c>
      <c r="AS270" s="29" t="str">
        <f t="shared" ca="1" si="321"/>
        <v/>
      </c>
      <c r="AT270" s="29" t="e">
        <f ca="1">+_xlfn.IFNA(VLOOKUP($B270,'Resultados General'!$C$11:$CG$510,MATCH(AT$6,'Resultados General'!$C$10:$CG$10,0),0),"")</f>
        <v>#NAME?</v>
      </c>
      <c r="AU270" s="29" t="str">
        <f t="shared" ca="1" si="322"/>
        <v/>
      </c>
      <c r="AV270" s="29" t="str">
        <f t="shared" ca="1" si="323"/>
        <v/>
      </c>
      <c r="AW270" s="29" t="e">
        <f ca="1">+_xlfn.IFNA(VLOOKUP($B270,'Resultados General'!$C$11:$CG$510,MATCH(AW$6,'Resultados General'!$C$10:$CG$10,0),0),"")</f>
        <v>#NAME?</v>
      </c>
      <c r="AX270" s="29" t="str">
        <f t="shared" ca="1" si="324"/>
        <v/>
      </c>
      <c r="AY270" s="29" t="str">
        <f t="shared" ca="1" si="325"/>
        <v/>
      </c>
      <c r="AZ270" s="29" t="e">
        <f ca="1">+_xlfn.IFNA(VLOOKUP($B270,'Resultados General'!$C$11:$CG$510,MATCH(AZ$6,'Resultados General'!$C$10:$CG$10,0),0),"")</f>
        <v>#NAME?</v>
      </c>
      <c r="BA270" s="29" t="str">
        <f t="shared" ca="1" si="326"/>
        <v/>
      </c>
      <c r="BB270" s="29" t="str">
        <f t="shared" ca="1" si="327"/>
        <v/>
      </c>
      <c r="BC270" s="29" t="e">
        <f ca="1">+_xlfn.IFNA(VLOOKUP($B270,'Resultados General'!$C$11:$CG$510,MATCH(BC$6,'Resultados General'!$C$10:$CG$10,0),0),"")</f>
        <v>#NAME?</v>
      </c>
      <c r="BD270" s="29" t="str">
        <f t="shared" ca="1" si="328"/>
        <v/>
      </c>
      <c r="BE270" s="29" t="str">
        <f t="shared" ca="1" si="329"/>
        <v/>
      </c>
      <c r="BF270" s="29" t="e">
        <f ca="1">+_xlfn.IFNA(VLOOKUP($B270,'Resultados General'!$C$11:$CG$510,MATCH(BF$6,'Resultados General'!$C$10:$CG$10,0),0),"")</f>
        <v>#NAME?</v>
      </c>
      <c r="BG270" s="29" t="str">
        <f t="shared" ca="1" si="330"/>
        <v/>
      </c>
      <c r="BH270" s="29" t="str">
        <f t="shared" ca="1" si="331"/>
        <v/>
      </c>
      <c r="BI270" s="29" t="e">
        <f ca="1">+_xlfn.IFNA(VLOOKUP($B270,'Resultados General'!$C$11:$CG$510,MATCH(BI$6,'Resultados General'!$C$10:$CG$10,0),0),"")</f>
        <v>#NAME?</v>
      </c>
      <c r="BJ270" s="29" t="str">
        <f t="shared" ca="1" si="332"/>
        <v/>
      </c>
      <c r="BK270" s="29" t="str">
        <f t="shared" ca="1" si="333"/>
        <v/>
      </c>
      <c r="BL270" s="29" t="e">
        <f ca="1">+_xlfn.IFNA(VLOOKUP($B270,'Resultados General'!$C$11:$CG$510,MATCH(BL$6,'Resultados General'!$C$10:$CG$10,0),0),"")</f>
        <v>#NAME?</v>
      </c>
      <c r="BM270" s="29" t="str">
        <f t="shared" ca="1" si="334"/>
        <v/>
      </c>
      <c r="BN270" s="29" t="str">
        <f t="shared" ca="1" si="335"/>
        <v/>
      </c>
      <c r="BO270" s="29" t="e">
        <f ca="1">+_xlfn.IFNA(VLOOKUP($B270,'Resultados General'!$C$11:$CG$510,MATCH(BO$6,'Resultados General'!$C$10:$CG$10,0),0),"")</f>
        <v>#NAME?</v>
      </c>
      <c r="BP270" s="29" t="str">
        <f t="shared" ca="1" si="336"/>
        <v/>
      </c>
      <c r="BQ270" s="29" t="str">
        <f t="shared" ca="1" si="337"/>
        <v/>
      </c>
      <c r="BR270" s="29" t="e">
        <f ca="1">+_xlfn.IFNA(VLOOKUP($B270,'Resultados General'!$C$11:$CG$510,MATCH(BR$6,'Resultados General'!$C$10:$CG$10,0),0),"")</f>
        <v>#NAME?</v>
      </c>
      <c r="BS270" s="29" t="str">
        <f t="shared" ca="1" si="338"/>
        <v/>
      </c>
      <c r="BT270" s="29" t="str">
        <f t="shared" ca="1" si="339"/>
        <v/>
      </c>
      <c r="BU270" s="29" t="e">
        <f ca="1">+_xlfn.IFNA(VLOOKUP($B270,'Resultados General'!$C$11:$CG$510,MATCH(BU$6,'Resultados General'!$C$10:$CG$10,0),0),"")</f>
        <v>#NAME?</v>
      </c>
      <c r="BV270" s="29" t="str">
        <f t="shared" ca="1" si="340"/>
        <v/>
      </c>
      <c r="BW270" s="29" t="str">
        <f t="shared" ca="1" si="341"/>
        <v/>
      </c>
      <c r="BX270" s="29" t="e">
        <f ca="1">+_xlfn.IFNA(VLOOKUP($B270,'Resultados General'!$C$11:$CG$510,MATCH(BX$6,'Resultados General'!$C$10:$CG$10,0),0),"")</f>
        <v>#NAME?</v>
      </c>
      <c r="BY270" s="29" t="str">
        <f t="shared" ca="1" si="342"/>
        <v/>
      </c>
      <c r="BZ270" s="29" t="str">
        <f t="shared" ca="1" si="343"/>
        <v/>
      </c>
      <c r="CA270" s="29" t="e">
        <f ca="1">+_xlfn.IFNA(VLOOKUP($B270,'Resultados General'!$C$11:$CG$510,MATCH(CA$6,'Resultados General'!$C$10:$CG$10,0),0),"")</f>
        <v>#NAME?</v>
      </c>
      <c r="CB270" s="29" t="str">
        <f t="shared" ca="1" si="344"/>
        <v/>
      </c>
      <c r="CC270" s="29" t="str">
        <f t="shared" ca="1" si="345"/>
        <v/>
      </c>
      <c r="CD270" s="29" t="e">
        <f ca="1">+_xlfn.IFNA(VLOOKUP($B270,'Resultados General'!$C$11:$CG$510,MATCH(CD$6,'Resultados General'!$C$10:$CG$10,0),0),"")</f>
        <v>#NAME?</v>
      </c>
      <c r="CE270" s="29" t="str">
        <f t="shared" ca="1" si="346"/>
        <v/>
      </c>
      <c r="CF270" s="29" t="str">
        <f t="shared" ca="1" si="347"/>
        <v/>
      </c>
      <c r="CG270" s="29" t="e">
        <f ca="1">+_xlfn.IFNA(VLOOKUP($B270,'Resultados General'!$C$11:$CG$510,MATCH(CG$6,'Resultados General'!$C$10:$CG$10,0),0),"")</f>
        <v>#NAME?</v>
      </c>
      <c r="CH270" s="29" t="str">
        <f t="shared" ca="1" si="348"/>
        <v/>
      </c>
      <c r="CI270" s="29" t="str">
        <f t="shared" ca="1" si="349"/>
        <v/>
      </c>
      <c r="CJ270" s="29" t="e">
        <f ca="1">+_xlfn.IFNA(VLOOKUP($B270,'Resultados General'!$C$11:$CG$510,MATCH(CJ$6,'Resultados General'!$C$10:$CG$10,0),0),"")</f>
        <v>#NAME?</v>
      </c>
      <c r="CK270" s="29" t="str">
        <f t="shared" ca="1" si="350"/>
        <v/>
      </c>
      <c r="CL270" s="29" t="str">
        <f t="shared" ca="1" si="351"/>
        <v/>
      </c>
      <c r="CM270" s="29" t="e">
        <f ca="1">+_xlfn.IFNA(VLOOKUP($B270,'Resultados General'!$C$11:$CG$510,MATCH(CM$6,'Resultados General'!$C$10:$CG$10,0),0),"")</f>
        <v>#NAME?</v>
      </c>
      <c r="CN270" s="29" t="str">
        <f t="shared" ca="1" si="352"/>
        <v/>
      </c>
      <c r="CO270" s="29" t="str">
        <f t="shared" ca="1" si="353"/>
        <v/>
      </c>
      <c r="CP270" s="29" t="e">
        <f ca="1">+_xlfn.IFNA(VLOOKUP($B270,'Resultados General'!$C$11:$CG$510,MATCH(CP$6,'Resultados General'!$C$10:$CG$10,0),0),"")</f>
        <v>#NAME?</v>
      </c>
      <c r="CQ270" s="29" t="str">
        <f t="shared" ca="1" si="354"/>
        <v/>
      </c>
      <c r="CR270" s="29" t="str">
        <f t="shared" ca="1" si="355"/>
        <v/>
      </c>
      <c r="CS270" s="29" t="e">
        <f ca="1">+_xlfn.IFNA(VLOOKUP($B270,'Resultados General'!$C$11:$CG$510,MATCH(CS$6,'Resultados General'!$C$10:$CG$10,0),0),"")</f>
        <v>#NAME?</v>
      </c>
      <c r="CT270" s="29" t="str">
        <f t="shared" ca="1" si="356"/>
        <v/>
      </c>
      <c r="CU270" s="29" t="str">
        <f t="shared" ca="1" si="357"/>
        <v/>
      </c>
      <c r="CV270" s="29" t="e">
        <f ca="1">+_xlfn.IFNA(VLOOKUP($B270,'Resultados General'!$C$11:$CG$510,MATCH(CV$6,'Resultados General'!$C$10:$CG$10,0),0),"")</f>
        <v>#NAME?</v>
      </c>
      <c r="CW270" s="29" t="str">
        <f t="shared" ca="1" si="358"/>
        <v/>
      </c>
      <c r="CX270" s="29" t="str">
        <f t="shared" ca="1" si="359"/>
        <v/>
      </c>
      <c r="CY270" s="29" t="e">
        <f ca="1">+_xlfn.IFNA(VLOOKUP($B270,'Resultados General'!$C$11:$CG$510,MATCH(CY$6,'Resultados General'!$C$10:$CG$10,0),0),"")</f>
        <v>#NAME?</v>
      </c>
      <c r="CZ270" s="29" t="str">
        <f t="shared" ca="1" si="360"/>
        <v/>
      </c>
      <c r="DA270" s="29" t="str">
        <f t="shared" ca="1" si="361"/>
        <v/>
      </c>
      <c r="DB270" s="29" t="e">
        <f ca="1">+_xlfn.IFNA(VLOOKUP($B270,'Resultados General'!$C$11:$CG$510,MATCH(DB$6,'Resultados General'!$C$10:$CG$10,0),0),"")</f>
        <v>#NAME?</v>
      </c>
      <c r="DC270" s="29" t="str">
        <f t="shared" ca="1" si="362"/>
        <v/>
      </c>
      <c r="DD270" s="29" t="str">
        <f t="shared" ca="1" si="363"/>
        <v/>
      </c>
      <c r="DE270" s="29" t="e">
        <f ca="1">+_xlfn.IFNA(VLOOKUP($B270,'Resultados General'!$C$11:$CG$510,MATCH(DE$6,'Resultados General'!$C$10:$CG$10,0),0),"")</f>
        <v>#NAME?</v>
      </c>
      <c r="DF270" s="29" t="str">
        <f t="shared" ca="1" si="364"/>
        <v/>
      </c>
      <c r="DG270" s="29" t="str">
        <f t="shared" ca="1" si="365"/>
        <v/>
      </c>
      <c r="DH270" s="29" t="e">
        <f ca="1">+_xlfn.IFNA(VLOOKUP($B270,'Resultados General'!$C$11:$CG$510,MATCH(DH$6,'Resultados General'!$C$10:$CG$10,0),0),"")</f>
        <v>#NAME?</v>
      </c>
      <c r="DI270" s="29" t="str">
        <f t="shared" ca="1" si="366"/>
        <v/>
      </c>
      <c r="DJ270" s="29" t="str">
        <f t="shared" ca="1" si="367"/>
        <v/>
      </c>
      <c r="DK270" s="29" t="e">
        <f ca="1">+_xlfn.IFNA(VLOOKUP($B270,'Resultados General'!$C$11:$CG$510,MATCH(DK$6,'Resultados General'!$C$10:$CG$10,0),0),"")</f>
        <v>#NAME?</v>
      </c>
      <c r="DL270" s="29" t="str">
        <f t="shared" ca="1" si="368"/>
        <v/>
      </c>
      <c r="DM270" s="29" t="str">
        <f t="shared" ca="1" si="369"/>
        <v/>
      </c>
      <c r="DN270" s="29" t="e">
        <f ca="1">+_xlfn.IFNA(VLOOKUP($B270,'Resultados General'!$C$11:$CG$510,MATCH(DN$6,'Resultados General'!$C$10:$CG$10,0),0),"")</f>
        <v>#NAME?</v>
      </c>
      <c r="DO270" s="29" t="str">
        <f t="shared" ca="1" si="370"/>
        <v/>
      </c>
      <c r="DP270" s="29" t="str">
        <f t="shared" ca="1" si="371"/>
        <v/>
      </c>
    </row>
    <row r="271" spans="2:120">
      <c r="B271" s="219" t="str">
        <f>+IF('Resultados General'!C274="","",'Resultados General'!C274)</f>
        <v/>
      </c>
      <c r="C271" s="134" t="e">
        <f ca="1">+_xlfn.IFNA(VLOOKUP('Distribución de puestos'!B271,'Resultados General'!$C$11:$J$510,8,0),"")</f>
        <v>#NAME?</v>
      </c>
      <c r="D271" s="135" t="e">
        <f ca="1">+_xlfn.IFNA(VLOOKUP(B271,'Resultados General'!$C$11:$L$510,10,0),"")</f>
        <v>#NAME?</v>
      </c>
      <c r="E271" s="26" t="s">
        <v>76</v>
      </c>
      <c r="F271" s="26" t="s">
        <v>76</v>
      </c>
      <c r="G271" s="135" t="str">
        <f t="shared" ca="1" si="372"/>
        <v/>
      </c>
      <c r="H271" s="135" t="str">
        <f t="shared" ca="1" si="373"/>
        <v/>
      </c>
      <c r="I271" s="219" t="str">
        <f t="shared" si="374"/>
        <v/>
      </c>
      <c r="J271" s="138"/>
      <c r="M271" s="29" t="e">
        <f ca="1">+_xlfn.IFNA(VLOOKUP($B271,'Resultados General'!$C$11:$CG$510,MATCH(M$6,'Resultados General'!$C$10:$CG$10,0),0),"")</f>
        <v>#NAME?</v>
      </c>
      <c r="N271" s="29" t="str">
        <f t="shared" ca="1" si="300"/>
        <v/>
      </c>
      <c r="O271" s="29" t="str">
        <f t="shared" ca="1" si="301"/>
        <v/>
      </c>
      <c r="P271" s="29" t="e">
        <f ca="1">+_xlfn.IFNA(VLOOKUP($B271,'Resultados General'!$C$11:$CG$510,MATCH(P$6,'Resultados General'!$C$10:$CG$10,0),0),"")</f>
        <v>#NAME?</v>
      </c>
      <c r="Q271" s="29" t="str">
        <f t="shared" ca="1" si="302"/>
        <v/>
      </c>
      <c r="R271" s="29" t="str">
        <f t="shared" ca="1" si="303"/>
        <v/>
      </c>
      <c r="S271" s="29" t="e">
        <f ca="1">+_xlfn.IFNA(VLOOKUP($B271,'Resultados General'!$C$11:$CG$510,MATCH(S$6,'Resultados General'!$C$10:$CG$10,0),0),"")</f>
        <v>#NAME?</v>
      </c>
      <c r="T271" s="29" t="str">
        <f t="shared" ca="1" si="304"/>
        <v/>
      </c>
      <c r="U271" s="29" t="str">
        <f t="shared" ca="1" si="305"/>
        <v/>
      </c>
      <c r="V271" s="29" t="e">
        <f ca="1">+_xlfn.IFNA(VLOOKUP($B271,'Resultados General'!$C$11:$CG$510,MATCH(V$6,'Resultados General'!$C$10:$CG$10,0),0),"")</f>
        <v>#NAME?</v>
      </c>
      <c r="W271" s="29" t="str">
        <f t="shared" ca="1" si="306"/>
        <v/>
      </c>
      <c r="X271" s="29" t="str">
        <f t="shared" ca="1" si="307"/>
        <v/>
      </c>
      <c r="Y271" s="29" t="e">
        <f ca="1">+_xlfn.IFNA(VLOOKUP($B271,'Resultados General'!$C$11:$CG$510,MATCH(Y$6,'Resultados General'!$C$10:$CG$10,0),0),"")</f>
        <v>#NAME?</v>
      </c>
      <c r="Z271" s="29" t="str">
        <f t="shared" ca="1" si="308"/>
        <v/>
      </c>
      <c r="AA271" s="29" t="str">
        <f t="shared" ca="1" si="309"/>
        <v/>
      </c>
      <c r="AB271" s="29" t="e">
        <f ca="1">+_xlfn.IFNA(VLOOKUP($B271,'Resultados General'!$C$11:$CG$510,MATCH(AB$6,'Resultados General'!$C$10:$CG$10,0),0),"")</f>
        <v>#NAME?</v>
      </c>
      <c r="AC271" s="29" t="str">
        <f t="shared" ca="1" si="310"/>
        <v/>
      </c>
      <c r="AD271" s="29" t="str">
        <f t="shared" ca="1" si="311"/>
        <v/>
      </c>
      <c r="AE271" s="29" t="e">
        <f ca="1">+_xlfn.IFNA(VLOOKUP($B271,'Resultados General'!$C$11:$CG$510,MATCH(AE$6,'Resultados General'!$C$10:$CG$10,0),0),"")</f>
        <v>#NAME?</v>
      </c>
      <c r="AF271" s="29" t="str">
        <f t="shared" ca="1" si="312"/>
        <v/>
      </c>
      <c r="AG271" s="29" t="str">
        <f t="shared" ca="1" si="313"/>
        <v/>
      </c>
      <c r="AH271" s="29" t="e">
        <f ca="1">+_xlfn.IFNA(VLOOKUP($B271,'Resultados General'!$C$11:$CG$510,MATCH(AH$6,'Resultados General'!$C$10:$CG$10,0),0),"")</f>
        <v>#NAME?</v>
      </c>
      <c r="AI271" s="29" t="str">
        <f t="shared" ca="1" si="314"/>
        <v/>
      </c>
      <c r="AJ271" s="29" t="str">
        <f t="shared" ca="1" si="315"/>
        <v/>
      </c>
      <c r="AK271" s="29" t="e">
        <f ca="1">+_xlfn.IFNA(VLOOKUP($B271,'Resultados General'!$C$11:$CG$510,MATCH(AK$6,'Resultados General'!$C$10:$CG$10,0),0),"")</f>
        <v>#NAME?</v>
      </c>
      <c r="AL271" s="29" t="str">
        <f t="shared" ca="1" si="316"/>
        <v/>
      </c>
      <c r="AM271" s="29" t="str">
        <f t="shared" ca="1" si="317"/>
        <v/>
      </c>
      <c r="AN271" s="29" t="e">
        <f ca="1">+_xlfn.IFNA(VLOOKUP($B271,'Resultados General'!$C$11:$CG$510,MATCH(AN$6,'Resultados General'!$C$10:$CG$10,0),0),"")</f>
        <v>#NAME?</v>
      </c>
      <c r="AO271" s="29" t="str">
        <f t="shared" ca="1" si="318"/>
        <v/>
      </c>
      <c r="AP271" s="29" t="str">
        <f t="shared" ca="1" si="319"/>
        <v/>
      </c>
      <c r="AQ271" s="29" t="e">
        <f ca="1">+_xlfn.IFNA(VLOOKUP($B271,'Resultados General'!$C$11:$CG$510,MATCH(AQ$6,'Resultados General'!$C$10:$CG$10,0),0),"")</f>
        <v>#NAME?</v>
      </c>
      <c r="AR271" s="29" t="str">
        <f t="shared" ca="1" si="320"/>
        <v/>
      </c>
      <c r="AS271" s="29" t="str">
        <f t="shared" ca="1" si="321"/>
        <v/>
      </c>
      <c r="AT271" s="29" t="e">
        <f ca="1">+_xlfn.IFNA(VLOOKUP($B271,'Resultados General'!$C$11:$CG$510,MATCH(AT$6,'Resultados General'!$C$10:$CG$10,0),0),"")</f>
        <v>#NAME?</v>
      </c>
      <c r="AU271" s="29" t="str">
        <f t="shared" ca="1" si="322"/>
        <v/>
      </c>
      <c r="AV271" s="29" t="str">
        <f t="shared" ca="1" si="323"/>
        <v/>
      </c>
      <c r="AW271" s="29" t="e">
        <f ca="1">+_xlfn.IFNA(VLOOKUP($B271,'Resultados General'!$C$11:$CG$510,MATCH(AW$6,'Resultados General'!$C$10:$CG$10,0),0),"")</f>
        <v>#NAME?</v>
      </c>
      <c r="AX271" s="29" t="str">
        <f t="shared" ca="1" si="324"/>
        <v/>
      </c>
      <c r="AY271" s="29" t="str">
        <f t="shared" ca="1" si="325"/>
        <v/>
      </c>
      <c r="AZ271" s="29" t="e">
        <f ca="1">+_xlfn.IFNA(VLOOKUP($B271,'Resultados General'!$C$11:$CG$510,MATCH(AZ$6,'Resultados General'!$C$10:$CG$10,0),0),"")</f>
        <v>#NAME?</v>
      </c>
      <c r="BA271" s="29" t="str">
        <f t="shared" ca="1" si="326"/>
        <v/>
      </c>
      <c r="BB271" s="29" t="str">
        <f t="shared" ca="1" si="327"/>
        <v/>
      </c>
      <c r="BC271" s="29" t="e">
        <f ca="1">+_xlfn.IFNA(VLOOKUP($B271,'Resultados General'!$C$11:$CG$510,MATCH(BC$6,'Resultados General'!$C$10:$CG$10,0),0),"")</f>
        <v>#NAME?</v>
      </c>
      <c r="BD271" s="29" t="str">
        <f t="shared" ca="1" si="328"/>
        <v/>
      </c>
      <c r="BE271" s="29" t="str">
        <f t="shared" ca="1" si="329"/>
        <v/>
      </c>
      <c r="BF271" s="29" t="e">
        <f ca="1">+_xlfn.IFNA(VLOOKUP($B271,'Resultados General'!$C$11:$CG$510,MATCH(BF$6,'Resultados General'!$C$10:$CG$10,0),0),"")</f>
        <v>#NAME?</v>
      </c>
      <c r="BG271" s="29" t="str">
        <f t="shared" ca="1" si="330"/>
        <v/>
      </c>
      <c r="BH271" s="29" t="str">
        <f t="shared" ca="1" si="331"/>
        <v/>
      </c>
      <c r="BI271" s="29" t="e">
        <f ca="1">+_xlfn.IFNA(VLOOKUP($B271,'Resultados General'!$C$11:$CG$510,MATCH(BI$6,'Resultados General'!$C$10:$CG$10,0),0),"")</f>
        <v>#NAME?</v>
      </c>
      <c r="BJ271" s="29" t="str">
        <f t="shared" ca="1" si="332"/>
        <v/>
      </c>
      <c r="BK271" s="29" t="str">
        <f t="shared" ca="1" si="333"/>
        <v/>
      </c>
      <c r="BL271" s="29" t="e">
        <f ca="1">+_xlfn.IFNA(VLOOKUP($B271,'Resultados General'!$C$11:$CG$510,MATCH(BL$6,'Resultados General'!$C$10:$CG$10,0),0),"")</f>
        <v>#NAME?</v>
      </c>
      <c r="BM271" s="29" t="str">
        <f t="shared" ca="1" si="334"/>
        <v/>
      </c>
      <c r="BN271" s="29" t="str">
        <f t="shared" ca="1" si="335"/>
        <v/>
      </c>
      <c r="BO271" s="29" t="e">
        <f ca="1">+_xlfn.IFNA(VLOOKUP($B271,'Resultados General'!$C$11:$CG$510,MATCH(BO$6,'Resultados General'!$C$10:$CG$10,0),0),"")</f>
        <v>#NAME?</v>
      </c>
      <c r="BP271" s="29" t="str">
        <f t="shared" ca="1" si="336"/>
        <v/>
      </c>
      <c r="BQ271" s="29" t="str">
        <f t="shared" ca="1" si="337"/>
        <v/>
      </c>
      <c r="BR271" s="29" t="e">
        <f ca="1">+_xlfn.IFNA(VLOOKUP($B271,'Resultados General'!$C$11:$CG$510,MATCH(BR$6,'Resultados General'!$C$10:$CG$10,0),0),"")</f>
        <v>#NAME?</v>
      </c>
      <c r="BS271" s="29" t="str">
        <f t="shared" ca="1" si="338"/>
        <v/>
      </c>
      <c r="BT271" s="29" t="str">
        <f t="shared" ca="1" si="339"/>
        <v/>
      </c>
      <c r="BU271" s="29" t="e">
        <f ca="1">+_xlfn.IFNA(VLOOKUP($B271,'Resultados General'!$C$11:$CG$510,MATCH(BU$6,'Resultados General'!$C$10:$CG$10,0),0),"")</f>
        <v>#NAME?</v>
      </c>
      <c r="BV271" s="29" t="str">
        <f t="shared" ca="1" si="340"/>
        <v/>
      </c>
      <c r="BW271" s="29" t="str">
        <f t="shared" ca="1" si="341"/>
        <v/>
      </c>
      <c r="BX271" s="29" t="e">
        <f ca="1">+_xlfn.IFNA(VLOOKUP($B271,'Resultados General'!$C$11:$CG$510,MATCH(BX$6,'Resultados General'!$C$10:$CG$10,0),0),"")</f>
        <v>#NAME?</v>
      </c>
      <c r="BY271" s="29" t="str">
        <f t="shared" ca="1" si="342"/>
        <v/>
      </c>
      <c r="BZ271" s="29" t="str">
        <f t="shared" ca="1" si="343"/>
        <v/>
      </c>
      <c r="CA271" s="29" t="e">
        <f ca="1">+_xlfn.IFNA(VLOOKUP($B271,'Resultados General'!$C$11:$CG$510,MATCH(CA$6,'Resultados General'!$C$10:$CG$10,0),0),"")</f>
        <v>#NAME?</v>
      </c>
      <c r="CB271" s="29" t="str">
        <f t="shared" ca="1" si="344"/>
        <v/>
      </c>
      <c r="CC271" s="29" t="str">
        <f t="shared" ca="1" si="345"/>
        <v/>
      </c>
      <c r="CD271" s="29" t="e">
        <f ca="1">+_xlfn.IFNA(VLOOKUP($B271,'Resultados General'!$C$11:$CG$510,MATCH(CD$6,'Resultados General'!$C$10:$CG$10,0),0),"")</f>
        <v>#NAME?</v>
      </c>
      <c r="CE271" s="29" t="str">
        <f t="shared" ca="1" si="346"/>
        <v/>
      </c>
      <c r="CF271" s="29" t="str">
        <f t="shared" ca="1" si="347"/>
        <v/>
      </c>
      <c r="CG271" s="29" t="e">
        <f ca="1">+_xlfn.IFNA(VLOOKUP($B271,'Resultados General'!$C$11:$CG$510,MATCH(CG$6,'Resultados General'!$C$10:$CG$10,0),0),"")</f>
        <v>#NAME?</v>
      </c>
      <c r="CH271" s="29" t="str">
        <f t="shared" ca="1" si="348"/>
        <v/>
      </c>
      <c r="CI271" s="29" t="str">
        <f t="shared" ca="1" si="349"/>
        <v/>
      </c>
      <c r="CJ271" s="29" t="e">
        <f ca="1">+_xlfn.IFNA(VLOOKUP($B271,'Resultados General'!$C$11:$CG$510,MATCH(CJ$6,'Resultados General'!$C$10:$CG$10,0),0),"")</f>
        <v>#NAME?</v>
      </c>
      <c r="CK271" s="29" t="str">
        <f t="shared" ca="1" si="350"/>
        <v/>
      </c>
      <c r="CL271" s="29" t="str">
        <f t="shared" ca="1" si="351"/>
        <v/>
      </c>
      <c r="CM271" s="29" t="e">
        <f ca="1">+_xlfn.IFNA(VLOOKUP($B271,'Resultados General'!$C$11:$CG$510,MATCH(CM$6,'Resultados General'!$C$10:$CG$10,0),0),"")</f>
        <v>#NAME?</v>
      </c>
      <c r="CN271" s="29" t="str">
        <f t="shared" ca="1" si="352"/>
        <v/>
      </c>
      <c r="CO271" s="29" t="str">
        <f t="shared" ca="1" si="353"/>
        <v/>
      </c>
      <c r="CP271" s="29" t="e">
        <f ca="1">+_xlfn.IFNA(VLOOKUP($B271,'Resultados General'!$C$11:$CG$510,MATCH(CP$6,'Resultados General'!$C$10:$CG$10,0),0),"")</f>
        <v>#NAME?</v>
      </c>
      <c r="CQ271" s="29" t="str">
        <f t="shared" ca="1" si="354"/>
        <v/>
      </c>
      <c r="CR271" s="29" t="str">
        <f t="shared" ca="1" si="355"/>
        <v/>
      </c>
      <c r="CS271" s="29" t="e">
        <f ca="1">+_xlfn.IFNA(VLOOKUP($B271,'Resultados General'!$C$11:$CG$510,MATCH(CS$6,'Resultados General'!$C$10:$CG$10,0),0),"")</f>
        <v>#NAME?</v>
      </c>
      <c r="CT271" s="29" t="str">
        <f t="shared" ca="1" si="356"/>
        <v/>
      </c>
      <c r="CU271" s="29" t="str">
        <f t="shared" ca="1" si="357"/>
        <v/>
      </c>
      <c r="CV271" s="29" t="e">
        <f ca="1">+_xlfn.IFNA(VLOOKUP($B271,'Resultados General'!$C$11:$CG$510,MATCH(CV$6,'Resultados General'!$C$10:$CG$10,0),0),"")</f>
        <v>#NAME?</v>
      </c>
      <c r="CW271" s="29" t="str">
        <f t="shared" ca="1" si="358"/>
        <v/>
      </c>
      <c r="CX271" s="29" t="str">
        <f t="shared" ca="1" si="359"/>
        <v/>
      </c>
      <c r="CY271" s="29" t="e">
        <f ca="1">+_xlfn.IFNA(VLOOKUP($B271,'Resultados General'!$C$11:$CG$510,MATCH(CY$6,'Resultados General'!$C$10:$CG$10,0),0),"")</f>
        <v>#NAME?</v>
      </c>
      <c r="CZ271" s="29" t="str">
        <f t="shared" ca="1" si="360"/>
        <v/>
      </c>
      <c r="DA271" s="29" t="str">
        <f t="shared" ca="1" si="361"/>
        <v/>
      </c>
      <c r="DB271" s="29" t="e">
        <f ca="1">+_xlfn.IFNA(VLOOKUP($B271,'Resultados General'!$C$11:$CG$510,MATCH(DB$6,'Resultados General'!$C$10:$CG$10,0),0),"")</f>
        <v>#NAME?</v>
      </c>
      <c r="DC271" s="29" t="str">
        <f t="shared" ca="1" si="362"/>
        <v/>
      </c>
      <c r="DD271" s="29" t="str">
        <f t="shared" ca="1" si="363"/>
        <v/>
      </c>
      <c r="DE271" s="29" t="e">
        <f ca="1">+_xlfn.IFNA(VLOOKUP($B271,'Resultados General'!$C$11:$CG$510,MATCH(DE$6,'Resultados General'!$C$10:$CG$10,0),0),"")</f>
        <v>#NAME?</v>
      </c>
      <c r="DF271" s="29" t="str">
        <f t="shared" ca="1" si="364"/>
        <v/>
      </c>
      <c r="DG271" s="29" t="str">
        <f t="shared" ca="1" si="365"/>
        <v/>
      </c>
      <c r="DH271" s="29" t="e">
        <f ca="1">+_xlfn.IFNA(VLOOKUP($B271,'Resultados General'!$C$11:$CG$510,MATCH(DH$6,'Resultados General'!$C$10:$CG$10,0),0),"")</f>
        <v>#NAME?</v>
      </c>
      <c r="DI271" s="29" t="str">
        <f t="shared" ca="1" si="366"/>
        <v/>
      </c>
      <c r="DJ271" s="29" t="str">
        <f t="shared" ca="1" si="367"/>
        <v/>
      </c>
      <c r="DK271" s="29" t="e">
        <f ca="1">+_xlfn.IFNA(VLOOKUP($B271,'Resultados General'!$C$11:$CG$510,MATCH(DK$6,'Resultados General'!$C$10:$CG$10,0),0),"")</f>
        <v>#NAME?</v>
      </c>
      <c r="DL271" s="29" t="str">
        <f t="shared" ca="1" si="368"/>
        <v/>
      </c>
      <c r="DM271" s="29" t="str">
        <f t="shared" ca="1" si="369"/>
        <v/>
      </c>
      <c r="DN271" s="29" t="e">
        <f ca="1">+_xlfn.IFNA(VLOOKUP($B271,'Resultados General'!$C$11:$CG$510,MATCH(DN$6,'Resultados General'!$C$10:$CG$10,0),0),"")</f>
        <v>#NAME?</v>
      </c>
      <c r="DO271" s="29" t="str">
        <f t="shared" ca="1" si="370"/>
        <v/>
      </c>
      <c r="DP271" s="29" t="str">
        <f t="shared" ca="1" si="371"/>
        <v/>
      </c>
    </row>
    <row r="272" spans="2:120">
      <c r="B272" s="219" t="str">
        <f>+IF('Resultados General'!C275="","",'Resultados General'!C275)</f>
        <v/>
      </c>
      <c r="C272" s="134" t="e">
        <f ca="1">+_xlfn.IFNA(VLOOKUP('Distribución de puestos'!B272,'Resultados General'!$C$11:$J$510,8,0),"")</f>
        <v>#NAME?</v>
      </c>
      <c r="D272" s="135" t="e">
        <f ca="1">+_xlfn.IFNA(VLOOKUP(B272,'Resultados General'!$C$11:$L$510,10,0),"")</f>
        <v>#NAME?</v>
      </c>
      <c r="E272" s="26" t="s">
        <v>76</v>
      </c>
      <c r="F272" s="26" t="s">
        <v>76</v>
      </c>
      <c r="G272" s="135" t="str">
        <f t="shared" ca="1" si="372"/>
        <v/>
      </c>
      <c r="H272" s="135" t="str">
        <f t="shared" ca="1" si="373"/>
        <v/>
      </c>
      <c r="I272" s="219" t="str">
        <f t="shared" si="374"/>
        <v/>
      </c>
      <c r="J272" s="138"/>
      <c r="M272" s="29" t="e">
        <f ca="1">+_xlfn.IFNA(VLOOKUP($B272,'Resultados General'!$C$11:$CG$510,MATCH(M$6,'Resultados General'!$C$10:$CG$10,0),0),"")</f>
        <v>#NAME?</v>
      </c>
      <c r="N272" s="29" t="str">
        <f t="shared" ca="1" si="300"/>
        <v/>
      </c>
      <c r="O272" s="29" t="str">
        <f t="shared" ca="1" si="301"/>
        <v/>
      </c>
      <c r="P272" s="29" t="e">
        <f ca="1">+_xlfn.IFNA(VLOOKUP($B272,'Resultados General'!$C$11:$CG$510,MATCH(P$6,'Resultados General'!$C$10:$CG$10,0),0),"")</f>
        <v>#NAME?</v>
      </c>
      <c r="Q272" s="29" t="str">
        <f t="shared" ca="1" si="302"/>
        <v/>
      </c>
      <c r="R272" s="29" t="str">
        <f t="shared" ca="1" si="303"/>
        <v/>
      </c>
      <c r="S272" s="29" t="e">
        <f ca="1">+_xlfn.IFNA(VLOOKUP($B272,'Resultados General'!$C$11:$CG$510,MATCH(S$6,'Resultados General'!$C$10:$CG$10,0),0),"")</f>
        <v>#NAME?</v>
      </c>
      <c r="T272" s="29" t="str">
        <f t="shared" ca="1" si="304"/>
        <v/>
      </c>
      <c r="U272" s="29" t="str">
        <f t="shared" ca="1" si="305"/>
        <v/>
      </c>
      <c r="V272" s="29" t="e">
        <f ca="1">+_xlfn.IFNA(VLOOKUP($B272,'Resultados General'!$C$11:$CG$510,MATCH(V$6,'Resultados General'!$C$10:$CG$10,0),0),"")</f>
        <v>#NAME?</v>
      </c>
      <c r="W272" s="29" t="str">
        <f t="shared" ca="1" si="306"/>
        <v/>
      </c>
      <c r="X272" s="29" t="str">
        <f t="shared" ca="1" si="307"/>
        <v/>
      </c>
      <c r="Y272" s="29" t="e">
        <f ca="1">+_xlfn.IFNA(VLOOKUP($B272,'Resultados General'!$C$11:$CG$510,MATCH(Y$6,'Resultados General'!$C$10:$CG$10,0),0),"")</f>
        <v>#NAME?</v>
      </c>
      <c r="Z272" s="29" t="str">
        <f t="shared" ca="1" si="308"/>
        <v/>
      </c>
      <c r="AA272" s="29" t="str">
        <f t="shared" ca="1" si="309"/>
        <v/>
      </c>
      <c r="AB272" s="29" t="e">
        <f ca="1">+_xlfn.IFNA(VLOOKUP($B272,'Resultados General'!$C$11:$CG$510,MATCH(AB$6,'Resultados General'!$C$10:$CG$10,0),0),"")</f>
        <v>#NAME?</v>
      </c>
      <c r="AC272" s="29" t="str">
        <f t="shared" ca="1" si="310"/>
        <v/>
      </c>
      <c r="AD272" s="29" t="str">
        <f t="shared" ca="1" si="311"/>
        <v/>
      </c>
      <c r="AE272" s="29" t="e">
        <f ca="1">+_xlfn.IFNA(VLOOKUP($B272,'Resultados General'!$C$11:$CG$510,MATCH(AE$6,'Resultados General'!$C$10:$CG$10,0),0),"")</f>
        <v>#NAME?</v>
      </c>
      <c r="AF272" s="29" t="str">
        <f t="shared" ca="1" si="312"/>
        <v/>
      </c>
      <c r="AG272" s="29" t="str">
        <f t="shared" ca="1" si="313"/>
        <v/>
      </c>
      <c r="AH272" s="29" t="e">
        <f ca="1">+_xlfn.IFNA(VLOOKUP($B272,'Resultados General'!$C$11:$CG$510,MATCH(AH$6,'Resultados General'!$C$10:$CG$10,0),0),"")</f>
        <v>#NAME?</v>
      </c>
      <c r="AI272" s="29" t="str">
        <f t="shared" ca="1" si="314"/>
        <v/>
      </c>
      <c r="AJ272" s="29" t="str">
        <f t="shared" ca="1" si="315"/>
        <v/>
      </c>
      <c r="AK272" s="29" t="e">
        <f ca="1">+_xlfn.IFNA(VLOOKUP($B272,'Resultados General'!$C$11:$CG$510,MATCH(AK$6,'Resultados General'!$C$10:$CG$10,0),0),"")</f>
        <v>#NAME?</v>
      </c>
      <c r="AL272" s="29" t="str">
        <f t="shared" ca="1" si="316"/>
        <v/>
      </c>
      <c r="AM272" s="29" t="str">
        <f t="shared" ca="1" si="317"/>
        <v/>
      </c>
      <c r="AN272" s="29" t="e">
        <f ca="1">+_xlfn.IFNA(VLOOKUP($B272,'Resultados General'!$C$11:$CG$510,MATCH(AN$6,'Resultados General'!$C$10:$CG$10,0),0),"")</f>
        <v>#NAME?</v>
      </c>
      <c r="AO272" s="29" t="str">
        <f t="shared" ca="1" si="318"/>
        <v/>
      </c>
      <c r="AP272" s="29" t="str">
        <f t="shared" ca="1" si="319"/>
        <v/>
      </c>
      <c r="AQ272" s="29" t="e">
        <f ca="1">+_xlfn.IFNA(VLOOKUP($B272,'Resultados General'!$C$11:$CG$510,MATCH(AQ$6,'Resultados General'!$C$10:$CG$10,0),0),"")</f>
        <v>#NAME?</v>
      </c>
      <c r="AR272" s="29" t="str">
        <f t="shared" ca="1" si="320"/>
        <v/>
      </c>
      <c r="AS272" s="29" t="str">
        <f t="shared" ca="1" si="321"/>
        <v/>
      </c>
      <c r="AT272" s="29" t="e">
        <f ca="1">+_xlfn.IFNA(VLOOKUP($B272,'Resultados General'!$C$11:$CG$510,MATCH(AT$6,'Resultados General'!$C$10:$CG$10,0),0),"")</f>
        <v>#NAME?</v>
      </c>
      <c r="AU272" s="29" t="str">
        <f t="shared" ca="1" si="322"/>
        <v/>
      </c>
      <c r="AV272" s="29" t="str">
        <f t="shared" ca="1" si="323"/>
        <v/>
      </c>
      <c r="AW272" s="29" t="e">
        <f ca="1">+_xlfn.IFNA(VLOOKUP($B272,'Resultados General'!$C$11:$CG$510,MATCH(AW$6,'Resultados General'!$C$10:$CG$10,0),0),"")</f>
        <v>#NAME?</v>
      </c>
      <c r="AX272" s="29" t="str">
        <f t="shared" ca="1" si="324"/>
        <v/>
      </c>
      <c r="AY272" s="29" t="str">
        <f t="shared" ca="1" si="325"/>
        <v/>
      </c>
      <c r="AZ272" s="29" t="e">
        <f ca="1">+_xlfn.IFNA(VLOOKUP($B272,'Resultados General'!$C$11:$CG$510,MATCH(AZ$6,'Resultados General'!$C$10:$CG$10,0),0),"")</f>
        <v>#NAME?</v>
      </c>
      <c r="BA272" s="29" t="str">
        <f t="shared" ca="1" si="326"/>
        <v/>
      </c>
      <c r="BB272" s="29" t="str">
        <f t="shared" ca="1" si="327"/>
        <v/>
      </c>
      <c r="BC272" s="29" t="e">
        <f ca="1">+_xlfn.IFNA(VLOOKUP($B272,'Resultados General'!$C$11:$CG$510,MATCH(BC$6,'Resultados General'!$C$10:$CG$10,0),0),"")</f>
        <v>#NAME?</v>
      </c>
      <c r="BD272" s="29" t="str">
        <f t="shared" ca="1" si="328"/>
        <v/>
      </c>
      <c r="BE272" s="29" t="str">
        <f t="shared" ca="1" si="329"/>
        <v/>
      </c>
      <c r="BF272" s="29" t="e">
        <f ca="1">+_xlfn.IFNA(VLOOKUP($B272,'Resultados General'!$C$11:$CG$510,MATCH(BF$6,'Resultados General'!$C$10:$CG$10,0),0),"")</f>
        <v>#NAME?</v>
      </c>
      <c r="BG272" s="29" t="str">
        <f t="shared" ca="1" si="330"/>
        <v/>
      </c>
      <c r="BH272" s="29" t="str">
        <f t="shared" ca="1" si="331"/>
        <v/>
      </c>
      <c r="BI272" s="29" t="e">
        <f ca="1">+_xlfn.IFNA(VLOOKUP($B272,'Resultados General'!$C$11:$CG$510,MATCH(BI$6,'Resultados General'!$C$10:$CG$10,0),0),"")</f>
        <v>#NAME?</v>
      </c>
      <c r="BJ272" s="29" t="str">
        <f t="shared" ca="1" si="332"/>
        <v/>
      </c>
      <c r="BK272" s="29" t="str">
        <f t="shared" ca="1" si="333"/>
        <v/>
      </c>
      <c r="BL272" s="29" t="e">
        <f ca="1">+_xlfn.IFNA(VLOOKUP($B272,'Resultados General'!$C$11:$CG$510,MATCH(BL$6,'Resultados General'!$C$10:$CG$10,0),0),"")</f>
        <v>#NAME?</v>
      </c>
      <c r="BM272" s="29" t="str">
        <f t="shared" ca="1" si="334"/>
        <v/>
      </c>
      <c r="BN272" s="29" t="str">
        <f t="shared" ca="1" si="335"/>
        <v/>
      </c>
      <c r="BO272" s="29" t="e">
        <f ca="1">+_xlfn.IFNA(VLOOKUP($B272,'Resultados General'!$C$11:$CG$510,MATCH(BO$6,'Resultados General'!$C$10:$CG$10,0),0),"")</f>
        <v>#NAME?</v>
      </c>
      <c r="BP272" s="29" t="str">
        <f t="shared" ca="1" si="336"/>
        <v/>
      </c>
      <c r="BQ272" s="29" t="str">
        <f t="shared" ca="1" si="337"/>
        <v/>
      </c>
      <c r="BR272" s="29" t="e">
        <f ca="1">+_xlfn.IFNA(VLOOKUP($B272,'Resultados General'!$C$11:$CG$510,MATCH(BR$6,'Resultados General'!$C$10:$CG$10,0),0),"")</f>
        <v>#NAME?</v>
      </c>
      <c r="BS272" s="29" t="str">
        <f t="shared" ca="1" si="338"/>
        <v/>
      </c>
      <c r="BT272" s="29" t="str">
        <f t="shared" ca="1" si="339"/>
        <v/>
      </c>
      <c r="BU272" s="29" t="e">
        <f ca="1">+_xlfn.IFNA(VLOOKUP($B272,'Resultados General'!$C$11:$CG$510,MATCH(BU$6,'Resultados General'!$C$10:$CG$10,0),0),"")</f>
        <v>#NAME?</v>
      </c>
      <c r="BV272" s="29" t="str">
        <f t="shared" ca="1" si="340"/>
        <v/>
      </c>
      <c r="BW272" s="29" t="str">
        <f t="shared" ca="1" si="341"/>
        <v/>
      </c>
      <c r="BX272" s="29" t="e">
        <f ca="1">+_xlfn.IFNA(VLOOKUP($B272,'Resultados General'!$C$11:$CG$510,MATCH(BX$6,'Resultados General'!$C$10:$CG$10,0),0),"")</f>
        <v>#NAME?</v>
      </c>
      <c r="BY272" s="29" t="str">
        <f t="shared" ca="1" si="342"/>
        <v/>
      </c>
      <c r="BZ272" s="29" t="str">
        <f t="shared" ca="1" si="343"/>
        <v/>
      </c>
      <c r="CA272" s="29" t="e">
        <f ca="1">+_xlfn.IFNA(VLOOKUP($B272,'Resultados General'!$C$11:$CG$510,MATCH(CA$6,'Resultados General'!$C$10:$CG$10,0),0),"")</f>
        <v>#NAME?</v>
      </c>
      <c r="CB272" s="29" t="str">
        <f t="shared" ca="1" si="344"/>
        <v/>
      </c>
      <c r="CC272" s="29" t="str">
        <f t="shared" ca="1" si="345"/>
        <v/>
      </c>
      <c r="CD272" s="29" t="e">
        <f ca="1">+_xlfn.IFNA(VLOOKUP($B272,'Resultados General'!$C$11:$CG$510,MATCH(CD$6,'Resultados General'!$C$10:$CG$10,0),0),"")</f>
        <v>#NAME?</v>
      </c>
      <c r="CE272" s="29" t="str">
        <f t="shared" ca="1" si="346"/>
        <v/>
      </c>
      <c r="CF272" s="29" t="str">
        <f t="shared" ca="1" si="347"/>
        <v/>
      </c>
      <c r="CG272" s="29" t="e">
        <f ca="1">+_xlfn.IFNA(VLOOKUP($B272,'Resultados General'!$C$11:$CG$510,MATCH(CG$6,'Resultados General'!$C$10:$CG$10,0),0),"")</f>
        <v>#NAME?</v>
      </c>
      <c r="CH272" s="29" t="str">
        <f t="shared" ca="1" si="348"/>
        <v/>
      </c>
      <c r="CI272" s="29" t="str">
        <f t="shared" ca="1" si="349"/>
        <v/>
      </c>
      <c r="CJ272" s="29" t="e">
        <f ca="1">+_xlfn.IFNA(VLOOKUP($B272,'Resultados General'!$C$11:$CG$510,MATCH(CJ$6,'Resultados General'!$C$10:$CG$10,0),0),"")</f>
        <v>#NAME?</v>
      </c>
      <c r="CK272" s="29" t="str">
        <f t="shared" ca="1" si="350"/>
        <v/>
      </c>
      <c r="CL272" s="29" t="str">
        <f t="shared" ca="1" si="351"/>
        <v/>
      </c>
      <c r="CM272" s="29" t="e">
        <f ca="1">+_xlfn.IFNA(VLOOKUP($B272,'Resultados General'!$C$11:$CG$510,MATCH(CM$6,'Resultados General'!$C$10:$CG$10,0),0),"")</f>
        <v>#NAME?</v>
      </c>
      <c r="CN272" s="29" t="str">
        <f t="shared" ca="1" si="352"/>
        <v/>
      </c>
      <c r="CO272" s="29" t="str">
        <f t="shared" ca="1" si="353"/>
        <v/>
      </c>
      <c r="CP272" s="29" t="e">
        <f ca="1">+_xlfn.IFNA(VLOOKUP($B272,'Resultados General'!$C$11:$CG$510,MATCH(CP$6,'Resultados General'!$C$10:$CG$10,0),0),"")</f>
        <v>#NAME?</v>
      </c>
      <c r="CQ272" s="29" t="str">
        <f t="shared" ca="1" si="354"/>
        <v/>
      </c>
      <c r="CR272" s="29" t="str">
        <f t="shared" ca="1" si="355"/>
        <v/>
      </c>
      <c r="CS272" s="29" t="e">
        <f ca="1">+_xlfn.IFNA(VLOOKUP($B272,'Resultados General'!$C$11:$CG$510,MATCH(CS$6,'Resultados General'!$C$10:$CG$10,0),0),"")</f>
        <v>#NAME?</v>
      </c>
      <c r="CT272" s="29" t="str">
        <f t="shared" ca="1" si="356"/>
        <v/>
      </c>
      <c r="CU272" s="29" t="str">
        <f t="shared" ca="1" si="357"/>
        <v/>
      </c>
      <c r="CV272" s="29" t="e">
        <f ca="1">+_xlfn.IFNA(VLOOKUP($B272,'Resultados General'!$C$11:$CG$510,MATCH(CV$6,'Resultados General'!$C$10:$CG$10,0),0),"")</f>
        <v>#NAME?</v>
      </c>
      <c r="CW272" s="29" t="str">
        <f t="shared" ca="1" si="358"/>
        <v/>
      </c>
      <c r="CX272" s="29" t="str">
        <f t="shared" ca="1" si="359"/>
        <v/>
      </c>
      <c r="CY272" s="29" t="e">
        <f ca="1">+_xlfn.IFNA(VLOOKUP($B272,'Resultados General'!$C$11:$CG$510,MATCH(CY$6,'Resultados General'!$C$10:$CG$10,0),0),"")</f>
        <v>#NAME?</v>
      </c>
      <c r="CZ272" s="29" t="str">
        <f t="shared" ca="1" si="360"/>
        <v/>
      </c>
      <c r="DA272" s="29" t="str">
        <f t="shared" ca="1" si="361"/>
        <v/>
      </c>
      <c r="DB272" s="29" t="e">
        <f ca="1">+_xlfn.IFNA(VLOOKUP($B272,'Resultados General'!$C$11:$CG$510,MATCH(DB$6,'Resultados General'!$C$10:$CG$10,0),0),"")</f>
        <v>#NAME?</v>
      </c>
      <c r="DC272" s="29" t="str">
        <f t="shared" ca="1" si="362"/>
        <v/>
      </c>
      <c r="DD272" s="29" t="str">
        <f t="shared" ca="1" si="363"/>
        <v/>
      </c>
      <c r="DE272" s="29" t="e">
        <f ca="1">+_xlfn.IFNA(VLOOKUP($B272,'Resultados General'!$C$11:$CG$510,MATCH(DE$6,'Resultados General'!$C$10:$CG$10,0),0),"")</f>
        <v>#NAME?</v>
      </c>
      <c r="DF272" s="29" t="str">
        <f t="shared" ca="1" si="364"/>
        <v/>
      </c>
      <c r="DG272" s="29" t="str">
        <f t="shared" ca="1" si="365"/>
        <v/>
      </c>
      <c r="DH272" s="29" t="e">
        <f ca="1">+_xlfn.IFNA(VLOOKUP($B272,'Resultados General'!$C$11:$CG$510,MATCH(DH$6,'Resultados General'!$C$10:$CG$10,0),0),"")</f>
        <v>#NAME?</v>
      </c>
      <c r="DI272" s="29" t="str">
        <f t="shared" ca="1" si="366"/>
        <v/>
      </c>
      <c r="DJ272" s="29" t="str">
        <f t="shared" ca="1" si="367"/>
        <v/>
      </c>
      <c r="DK272" s="29" t="e">
        <f ca="1">+_xlfn.IFNA(VLOOKUP($B272,'Resultados General'!$C$11:$CG$510,MATCH(DK$6,'Resultados General'!$C$10:$CG$10,0),0),"")</f>
        <v>#NAME?</v>
      </c>
      <c r="DL272" s="29" t="str">
        <f t="shared" ca="1" si="368"/>
        <v/>
      </c>
      <c r="DM272" s="29" t="str">
        <f t="shared" ca="1" si="369"/>
        <v/>
      </c>
      <c r="DN272" s="29" t="e">
        <f ca="1">+_xlfn.IFNA(VLOOKUP($B272,'Resultados General'!$C$11:$CG$510,MATCH(DN$6,'Resultados General'!$C$10:$CG$10,0),0),"")</f>
        <v>#NAME?</v>
      </c>
      <c r="DO272" s="29" t="str">
        <f t="shared" ca="1" si="370"/>
        <v/>
      </c>
      <c r="DP272" s="29" t="str">
        <f t="shared" ca="1" si="371"/>
        <v/>
      </c>
    </row>
    <row r="273" spans="2:120">
      <c r="B273" s="219" t="str">
        <f>+IF('Resultados General'!C276="","",'Resultados General'!C276)</f>
        <v/>
      </c>
      <c r="C273" s="134" t="e">
        <f ca="1">+_xlfn.IFNA(VLOOKUP('Distribución de puestos'!B273,'Resultados General'!$C$11:$J$510,8,0),"")</f>
        <v>#NAME?</v>
      </c>
      <c r="D273" s="135" t="e">
        <f ca="1">+_xlfn.IFNA(VLOOKUP(B273,'Resultados General'!$C$11:$L$510,10,0),"")</f>
        <v>#NAME?</v>
      </c>
      <c r="E273" s="26" t="s">
        <v>76</v>
      </c>
      <c r="F273" s="26" t="s">
        <v>76</v>
      </c>
      <c r="G273" s="135" t="str">
        <f t="shared" ca="1" si="372"/>
        <v/>
      </c>
      <c r="H273" s="135" t="str">
        <f t="shared" ca="1" si="373"/>
        <v/>
      </c>
      <c r="I273" s="219" t="str">
        <f t="shared" si="374"/>
        <v/>
      </c>
      <c r="J273" s="138"/>
      <c r="M273" s="29" t="e">
        <f ca="1">+_xlfn.IFNA(VLOOKUP($B273,'Resultados General'!$C$11:$CG$510,MATCH(M$6,'Resultados General'!$C$10:$CG$10,0),0),"")</f>
        <v>#NAME?</v>
      </c>
      <c r="N273" s="29" t="str">
        <f t="shared" ca="1" si="300"/>
        <v/>
      </c>
      <c r="O273" s="29" t="str">
        <f t="shared" ca="1" si="301"/>
        <v/>
      </c>
      <c r="P273" s="29" t="e">
        <f ca="1">+_xlfn.IFNA(VLOOKUP($B273,'Resultados General'!$C$11:$CG$510,MATCH(P$6,'Resultados General'!$C$10:$CG$10,0),0),"")</f>
        <v>#NAME?</v>
      </c>
      <c r="Q273" s="29" t="str">
        <f t="shared" ca="1" si="302"/>
        <v/>
      </c>
      <c r="R273" s="29" t="str">
        <f t="shared" ca="1" si="303"/>
        <v/>
      </c>
      <c r="S273" s="29" t="e">
        <f ca="1">+_xlfn.IFNA(VLOOKUP($B273,'Resultados General'!$C$11:$CG$510,MATCH(S$6,'Resultados General'!$C$10:$CG$10,0),0),"")</f>
        <v>#NAME?</v>
      </c>
      <c r="T273" s="29" t="str">
        <f t="shared" ca="1" si="304"/>
        <v/>
      </c>
      <c r="U273" s="29" t="str">
        <f t="shared" ca="1" si="305"/>
        <v/>
      </c>
      <c r="V273" s="29" t="e">
        <f ca="1">+_xlfn.IFNA(VLOOKUP($B273,'Resultados General'!$C$11:$CG$510,MATCH(V$6,'Resultados General'!$C$10:$CG$10,0),0),"")</f>
        <v>#NAME?</v>
      </c>
      <c r="W273" s="29" t="str">
        <f t="shared" ca="1" si="306"/>
        <v/>
      </c>
      <c r="X273" s="29" t="str">
        <f t="shared" ca="1" si="307"/>
        <v/>
      </c>
      <c r="Y273" s="29" t="e">
        <f ca="1">+_xlfn.IFNA(VLOOKUP($B273,'Resultados General'!$C$11:$CG$510,MATCH(Y$6,'Resultados General'!$C$10:$CG$10,0),0),"")</f>
        <v>#NAME?</v>
      </c>
      <c r="Z273" s="29" t="str">
        <f t="shared" ca="1" si="308"/>
        <v/>
      </c>
      <c r="AA273" s="29" t="str">
        <f t="shared" ca="1" si="309"/>
        <v/>
      </c>
      <c r="AB273" s="29" t="e">
        <f ca="1">+_xlfn.IFNA(VLOOKUP($B273,'Resultados General'!$C$11:$CG$510,MATCH(AB$6,'Resultados General'!$C$10:$CG$10,0),0),"")</f>
        <v>#NAME?</v>
      </c>
      <c r="AC273" s="29" t="str">
        <f t="shared" ca="1" si="310"/>
        <v/>
      </c>
      <c r="AD273" s="29" t="str">
        <f t="shared" ca="1" si="311"/>
        <v/>
      </c>
      <c r="AE273" s="29" t="e">
        <f ca="1">+_xlfn.IFNA(VLOOKUP($B273,'Resultados General'!$C$11:$CG$510,MATCH(AE$6,'Resultados General'!$C$10:$CG$10,0),0),"")</f>
        <v>#NAME?</v>
      </c>
      <c r="AF273" s="29" t="str">
        <f t="shared" ca="1" si="312"/>
        <v/>
      </c>
      <c r="AG273" s="29" t="str">
        <f t="shared" ca="1" si="313"/>
        <v/>
      </c>
      <c r="AH273" s="29" t="e">
        <f ca="1">+_xlfn.IFNA(VLOOKUP($B273,'Resultados General'!$C$11:$CG$510,MATCH(AH$6,'Resultados General'!$C$10:$CG$10,0),0),"")</f>
        <v>#NAME?</v>
      </c>
      <c r="AI273" s="29" t="str">
        <f t="shared" ca="1" si="314"/>
        <v/>
      </c>
      <c r="AJ273" s="29" t="str">
        <f t="shared" ca="1" si="315"/>
        <v/>
      </c>
      <c r="AK273" s="29" t="e">
        <f ca="1">+_xlfn.IFNA(VLOOKUP($B273,'Resultados General'!$C$11:$CG$510,MATCH(AK$6,'Resultados General'!$C$10:$CG$10,0),0),"")</f>
        <v>#NAME?</v>
      </c>
      <c r="AL273" s="29" t="str">
        <f t="shared" ca="1" si="316"/>
        <v/>
      </c>
      <c r="AM273" s="29" t="str">
        <f t="shared" ca="1" si="317"/>
        <v/>
      </c>
      <c r="AN273" s="29" t="e">
        <f ca="1">+_xlfn.IFNA(VLOOKUP($B273,'Resultados General'!$C$11:$CG$510,MATCH(AN$6,'Resultados General'!$C$10:$CG$10,0),0),"")</f>
        <v>#NAME?</v>
      </c>
      <c r="AO273" s="29" t="str">
        <f t="shared" ca="1" si="318"/>
        <v/>
      </c>
      <c r="AP273" s="29" t="str">
        <f t="shared" ca="1" si="319"/>
        <v/>
      </c>
      <c r="AQ273" s="29" t="e">
        <f ca="1">+_xlfn.IFNA(VLOOKUP($B273,'Resultados General'!$C$11:$CG$510,MATCH(AQ$6,'Resultados General'!$C$10:$CG$10,0),0),"")</f>
        <v>#NAME?</v>
      </c>
      <c r="AR273" s="29" t="str">
        <f t="shared" ca="1" si="320"/>
        <v/>
      </c>
      <c r="AS273" s="29" t="str">
        <f t="shared" ca="1" si="321"/>
        <v/>
      </c>
      <c r="AT273" s="29" t="e">
        <f ca="1">+_xlfn.IFNA(VLOOKUP($B273,'Resultados General'!$C$11:$CG$510,MATCH(AT$6,'Resultados General'!$C$10:$CG$10,0),0),"")</f>
        <v>#NAME?</v>
      </c>
      <c r="AU273" s="29" t="str">
        <f t="shared" ca="1" si="322"/>
        <v/>
      </c>
      <c r="AV273" s="29" t="str">
        <f t="shared" ca="1" si="323"/>
        <v/>
      </c>
      <c r="AW273" s="29" t="e">
        <f ca="1">+_xlfn.IFNA(VLOOKUP($B273,'Resultados General'!$C$11:$CG$510,MATCH(AW$6,'Resultados General'!$C$10:$CG$10,0),0),"")</f>
        <v>#NAME?</v>
      </c>
      <c r="AX273" s="29" t="str">
        <f t="shared" ca="1" si="324"/>
        <v/>
      </c>
      <c r="AY273" s="29" t="str">
        <f t="shared" ca="1" si="325"/>
        <v/>
      </c>
      <c r="AZ273" s="29" t="e">
        <f ca="1">+_xlfn.IFNA(VLOOKUP($B273,'Resultados General'!$C$11:$CG$510,MATCH(AZ$6,'Resultados General'!$C$10:$CG$10,0),0),"")</f>
        <v>#NAME?</v>
      </c>
      <c r="BA273" s="29" t="str">
        <f t="shared" ca="1" si="326"/>
        <v/>
      </c>
      <c r="BB273" s="29" t="str">
        <f t="shared" ca="1" si="327"/>
        <v/>
      </c>
      <c r="BC273" s="29" t="e">
        <f ca="1">+_xlfn.IFNA(VLOOKUP($B273,'Resultados General'!$C$11:$CG$510,MATCH(BC$6,'Resultados General'!$C$10:$CG$10,0),0),"")</f>
        <v>#NAME?</v>
      </c>
      <c r="BD273" s="29" t="str">
        <f t="shared" ca="1" si="328"/>
        <v/>
      </c>
      <c r="BE273" s="29" t="str">
        <f t="shared" ca="1" si="329"/>
        <v/>
      </c>
      <c r="BF273" s="29" t="e">
        <f ca="1">+_xlfn.IFNA(VLOOKUP($B273,'Resultados General'!$C$11:$CG$510,MATCH(BF$6,'Resultados General'!$C$10:$CG$10,0),0),"")</f>
        <v>#NAME?</v>
      </c>
      <c r="BG273" s="29" t="str">
        <f t="shared" ca="1" si="330"/>
        <v/>
      </c>
      <c r="BH273" s="29" t="str">
        <f t="shared" ca="1" si="331"/>
        <v/>
      </c>
      <c r="BI273" s="29" t="e">
        <f ca="1">+_xlfn.IFNA(VLOOKUP($B273,'Resultados General'!$C$11:$CG$510,MATCH(BI$6,'Resultados General'!$C$10:$CG$10,0),0),"")</f>
        <v>#NAME?</v>
      </c>
      <c r="BJ273" s="29" t="str">
        <f t="shared" ca="1" si="332"/>
        <v/>
      </c>
      <c r="BK273" s="29" t="str">
        <f t="shared" ca="1" si="333"/>
        <v/>
      </c>
      <c r="BL273" s="29" t="e">
        <f ca="1">+_xlfn.IFNA(VLOOKUP($B273,'Resultados General'!$C$11:$CG$510,MATCH(BL$6,'Resultados General'!$C$10:$CG$10,0),0),"")</f>
        <v>#NAME?</v>
      </c>
      <c r="BM273" s="29" t="str">
        <f t="shared" ca="1" si="334"/>
        <v/>
      </c>
      <c r="BN273" s="29" t="str">
        <f t="shared" ca="1" si="335"/>
        <v/>
      </c>
      <c r="BO273" s="29" t="e">
        <f ca="1">+_xlfn.IFNA(VLOOKUP($B273,'Resultados General'!$C$11:$CG$510,MATCH(BO$6,'Resultados General'!$C$10:$CG$10,0),0),"")</f>
        <v>#NAME?</v>
      </c>
      <c r="BP273" s="29" t="str">
        <f t="shared" ca="1" si="336"/>
        <v/>
      </c>
      <c r="BQ273" s="29" t="str">
        <f t="shared" ca="1" si="337"/>
        <v/>
      </c>
      <c r="BR273" s="29" t="e">
        <f ca="1">+_xlfn.IFNA(VLOOKUP($B273,'Resultados General'!$C$11:$CG$510,MATCH(BR$6,'Resultados General'!$C$10:$CG$10,0),0),"")</f>
        <v>#NAME?</v>
      </c>
      <c r="BS273" s="29" t="str">
        <f t="shared" ca="1" si="338"/>
        <v/>
      </c>
      <c r="BT273" s="29" t="str">
        <f t="shared" ca="1" si="339"/>
        <v/>
      </c>
      <c r="BU273" s="29" t="e">
        <f ca="1">+_xlfn.IFNA(VLOOKUP($B273,'Resultados General'!$C$11:$CG$510,MATCH(BU$6,'Resultados General'!$C$10:$CG$10,0),0),"")</f>
        <v>#NAME?</v>
      </c>
      <c r="BV273" s="29" t="str">
        <f t="shared" ca="1" si="340"/>
        <v/>
      </c>
      <c r="BW273" s="29" t="str">
        <f t="shared" ca="1" si="341"/>
        <v/>
      </c>
      <c r="BX273" s="29" t="e">
        <f ca="1">+_xlfn.IFNA(VLOOKUP($B273,'Resultados General'!$C$11:$CG$510,MATCH(BX$6,'Resultados General'!$C$10:$CG$10,0),0),"")</f>
        <v>#NAME?</v>
      </c>
      <c r="BY273" s="29" t="str">
        <f t="shared" ca="1" si="342"/>
        <v/>
      </c>
      <c r="BZ273" s="29" t="str">
        <f t="shared" ca="1" si="343"/>
        <v/>
      </c>
      <c r="CA273" s="29" t="e">
        <f ca="1">+_xlfn.IFNA(VLOOKUP($B273,'Resultados General'!$C$11:$CG$510,MATCH(CA$6,'Resultados General'!$C$10:$CG$10,0),0),"")</f>
        <v>#NAME?</v>
      </c>
      <c r="CB273" s="29" t="str">
        <f t="shared" ca="1" si="344"/>
        <v/>
      </c>
      <c r="CC273" s="29" t="str">
        <f t="shared" ca="1" si="345"/>
        <v/>
      </c>
      <c r="CD273" s="29" t="e">
        <f ca="1">+_xlfn.IFNA(VLOOKUP($B273,'Resultados General'!$C$11:$CG$510,MATCH(CD$6,'Resultados General'!$C$10:$CG$10,0),0),"")</f>
        <v>#NAME?</v>
      </c>
      <c r="CE273" s="29" t="str">
        <f t="shared" ca="1" si="346"/>
        <v/>
      </c>
      <c r="CF273" s="29" t="str">
        <f t="shared" ca="1" si="347"/>
        <v/>
      </c>
      <c r="CG273" s="29" t="e">
        <f ca="1">+_xlfn.IFNA(VLOOKUP($B273,'Resultados General'!$C$11:$CG$510,MATCH(CG$6,'Resultados General'!$C$10:$CG$10,0),0),"")</f>
        <v>#NAME?</v>
      </c>
      <c r="CH273" s="29" t="str">
        <f t="shared" ca="1" si="348"/>
        <v/>
      </c>
      <c r="CI273" s="29" t="str">
        <f t="shared" ca="1" si="349"/>
        <v/>
      </c>
      <c r="CJ273" s="29" t="e">
        <f ca="1">+_xlfn.IFNA(VLOOKUP($B273,'Resultados General'!$C$11:$CG$510,MATCH(CJ$6,'Resultados General'!$C$10:$CG$10,0),0),"")</f>
        <v>#NAME?</v>
      </c>
      <c r="CK273" s="29" t="str">
        <f t="shared" ca="1" si="350"/>
        <v/>
      </c>
      <c r="CL273" s="29" t="str">
        <f t="shared" ca="1" si="351"/>
        <v/>
      </c>
      <c r="CM273" s="29" t="e">
        <f ca="1">+_xlfn.IFNA(VLOOKUP($B273,'Resultados General'!$C$11:$CG$510,MATCH(CM$6,'Resultados General'!$C$10:$CG$10,0),0),"")</f>
        <v>#NAME?</v>
      </c>
      <c r="CN273" s="29" t="str">
        <f t="shared" ca="1" si="352"/>
        <v/>
      </c>
      <c r="CO273" s="29" t="str">
        <f t="shared" ca="1" si="353"/>
        <v/>
      </c>
      <c r="CP273" s="29" t="e">
        <f ca="1">+_xlfn.IFNA(VLOOKUP($B273,'Resultados General'!$C$11:$CG$510,MATCH(CP$6,'Resultados General'!$C$10:$CG$10,0),0),"")</f>
        <v>#NAME?</v>
      </c>
      <c r="CQ273" s="29" t="str">
        <f t="shared" ca="1" si="354"/>
        <v/>
      </c>
      <c r="CR273" s="29" t="str">
        <f t="shared" ca="1" si="355"/>
        <v/>
      </c>
      <c r="CS273" s="29" t="e">
        <f ca="1">+_xlfn.IFNA(VLOOKUP($B273,'Resultados General'!$C$11:$CG$510,MATCH(CS$6,'Resultados General'!$C$10:$CG$10,0),0),"")</f>
        <v>#NAME?</v>
      </c>
      <c r="CT273" s="29" t="str">
        <f t="shared" ca="1" si="356"/>
        <v/>
      </c>
      <c r="CU273" s="29" t="str">
        <f t="shared" ca="1" si="357"/>
        <v/>
      </c>
      <c r="CV273" s="29" t="e">
        <f ca="1">+_xlfn.IFNA(VLOOKUP($B273,'Resultados General'!$C$11:$CG$510,MATCH(CV$6,'Resultados General'!$C$10:$CG$10,0),0),"")</f>
        <v>#NAME?</v>
      </c>
      <c r="CW273" s="29" t="str">
        <f t="shared" ca="1" si="358"/>
        <v/>
      </c>
      <c r="CX273" s="29" t="str">
        <f t="shared" ca="1" si="359"/>
        <v/>
      </c>
      <c r="CY273" s="29" t="e">
        <f ca="1">+_xlfn.IFNA(VLOOKUP($B273,'Resultados General'!$C$11:$CG$510,MATCH(CY$6,'Resultados General'!$C$10:$CG$10,0),0),"")</f>
        <v>#NAME?</v>
      </c>
      <c r="CZ273" s="29" t="str">
        <f t="shared" ca="1" si="360"/>
        <v/>
      </c>
      <c r="DA273" s="29" t="str">
        <f t="shared" ca="1" si="361"/>
        <v/>
      </c>
      <c r="DB273" s="29" t="e">
        <f ca="1">+_xlfn.IFNA(VLOOKUP($B273,'Resultados General'!$C$11:$CG$510,MATCH(DB$6,'Resultados General'!$C$10:$CG$10,0),0),"")</f>
        <v>#NAME?</v>
      </c>
      <c r="DC273" s="29" t="str">
        <f t="shared" ca="1" si="362"/>
        <v/>
      </c>
      <c r="DD273" s="29" t="str">
        <f t="shared" ca="1" si="363"/>
        <v/>
      </c>
      <c r="DE273" s="29" t="e">
        <f ca="1">+_xlfn.IFNA(VLOOKUP($B273,'Resultados General'!$C$11:$CG$510,MATCH(DE$6,'Resultados General'!$C$10:$CG$10,0),0),"")</f>
        <v>#NAME?</v>
      </c>
      <c r="DF273" s="29" t="str">
        <f t="shared" ca="1" si="364"/>
        <v/>
      </c>
      <c r="DG273" s="29" t="str">
        <f t="shared" ca="1" si="365"/>
        <v/>
      </c>
      <c r="DH273" s="29" t="e">
        <f ca="1">+_xlfn.IFNA(VLOOKUP($B273,'Resultados General'!$C$11:$CG$510,MATCH(DH$6,'Resultados General'!$C$10:$CG$10,0),0),"")</f>
        <v>#NAME?</v>
      </c>
      <c r="DI273" s="29" t="str">
        <f t="shared" ca="1" si="366"/>
        <v/>
      </c>
      <c r="DJ273" s="29" t="str">
        <f t="shared" ca="1" si="367"/>
        <v/>
      </c>
      <c r="DK273" s="29" t="e">
        <f ca="1">+_xlfn.IFNA(VLOOKUP($B273,'Resultados General'!$C$11:$CG$510,MATCH(DK$6,'Resultados General'!$C$10:$CG$10,0),0),"")</f>
        <v>#NAME?</v>
      </c>
      <c r="DL273" s="29" t="str">
        <f t="shared" ca="1" si="368"/>
        <v/>
      </c>
      <c r="DM273" s="29" t="str">
        <f t="shared" ca="1" si="369"/>
        <v/>
      </c>
      <c r="DN273" s="29" t="e">
        <f ca="1">+_xlfn.IFNA(VLOOKUP($B273,'Resultados General'!$C$11:$CG$510,MATCH(DN$6,'Resultados General'!$C$10:$CG$10,0),0),"")</f>
        <v>#NAME?</v>
      </c>
      <c r="DO273" s="29" t="str">
        <f t="shared" ca="1" si="370"/>
        <v/>
      </c>
      <c r="DP273" s="29" t="str">
        <f t="shared" ca="1" si="371"/>
        <v/>
      </c>
    </row>
    <row r="274" spans="2:120">
      <c r="B274" s="219" t="str">
        <f>+IF('Resultados General'!C277="","",'Resultados General'!C277)</f>
        <v/>
      </c>
      <c r="C274" s="134" t="e">
        <f ca="1">+_xlfn.IFNA(VLOOKUP('Distribución de puestos'!B274,'Resultados General'!$C$11:$J$510,8,0),"")</f>
        <v>#NAME?</v>
      </c>
      <c r="D274" s="135" t="e">
        <f ca="1">+_xlfn.IFNA(VLOOKUP(B274,'Resultados General'!$C$11:$L$510,10,0),"")</f>
        <v>#NAME?</v>
      </c>
      <c r="E274" s="26" t="s">
        <v>76</v>
      </c>
      <c r="F274" s="26" t="s">
        <v>76</v>
      </c>
      <c r="G274" s="135" t="str">
        <f t="shared" ca="1" si="372"/>
        <v/>
      </c>
      <c r="H274" s="135" t="str">
        <f t="shared" ca="1" si="373"/>
        <v/>
      </c>
      <c r="I274" s="219" t="str">
        <f t="shared" si="374"/>
        <v/>
      </c>
      <c r="J274" s="138"/>
      <c r="M274" s="29" t="e">
        <f ca="1">+_xlfn.IFNA(VLOOKUP($B274,'Resultados General'!$C$11:$CG$510,MATCH(M$6,'Resultados General'!$C$10:$CG$10,0),0),"")</f>
        <v>#NAME?</v>
      </c>
      <c r="N274" s="29" t="str">
        <f t="shared" ca="1" si="300"/>
        <v/>
      </c>
      <c r="O274" s="29" t="str">
        <f t="shared" ca="1" si="301"/>
        <v/>
      </c>
      <c r="P274" s="29" t="e">
        <f ca="1">+_xlfn.IFNA(VLOOKUP($B274,'Resultados General'!$C$11:$CG$510,MATCH(P$6,'Resultados General'!$C$10:$CG$10,0),0),"")</f>
        <v>#NAME?</v>
      </c>
      <c r="Q274" s="29" t="str">
        <f t="shared" ca="1" si="302"/>
        <v/>
      </c>
      <c r="R274" s="29" t="str">
        <f t="shared" ca="1" si="303"/>
        <v/>
      </c>
      <c r="S274" s="29" t="e">
        <f ca="1">+_xlfn.IFNA(VLOOKUP($B274,'Resultados General'!$C$11:$CG$510,MATCH(S$6,'Resultados General'!$C$10:$CG$10,0),0),"")</f>
        <v>#NAME?</v>
      </c>
      <c r="T274" s="29" t="str">
        <f t="shared" ca="1" si="304"/>
        <v/>
      </c>
      <c r="U274" s="29" t="str">
        <f t="shared" ca="1" si="305"/>
        <v/>
      </c>
      <c r="V274" s="29" t="e">
        <f ca="1">+_xlfn.IFNA(VLOOKUP($B274,'Resultados General'!$C$11:$CG$510,MATCH(V$6,'Resultados General'!$C$10:$CG$10,0),0),"")</f>
        <v>#NAME?</v>
      </c>
      <c r="W274" s="29" t="str">
        <f t="shared" ca="1" si="306"/>
        <v/>
      </c>
      <c r="X274" s="29" t="str">
        <f t="shared" ca="1" si="307"/>
        <v/>
      </c>
      <c r="Y274" s="29" t="e">
        <f ca="1">+_xlfn.IFNA(VLOOKUP($B274,'Resultados General'!$C$11:$CG$510,MATCH(Y$6,'Resultados General'!$C$10:$CG$10,0),0),"")</f>
        <v>#NAME?</v>
      </c>
      <c r="Z274" s="29" t="str">
        <f t="shared" ca="1" si="308"/>
        <v/>
      </c>
      <c r="AA274" s="29" t="str">
        <f t="shared" ca="1" si="309"/>
        <v/>
      </c>
      <c r="AB274" s="29" t="e">
        <f ca="1">+_xlfn.IFNA(VLOOKUP($B274,'Resultados General'!$C$11:$CG$510,MATCH(AB$6,'Resultados General'!$C$10:$CG$10,0),0),"")</f>
        <v>#NAME?</v>
      </c>
      <c r="AC274" s="29" t="str">
        <f t="shared" ca="1" si="310"/>
        <v/>
      </c>
      <c r="AD274" s="29" t="str">
        <f t="shared" ca="1" si="311"/>
        <v/>
      </c>
      <c r="AE274" s="29" t="e">
        <f ca="1">+_xlfn.IFNA(VLOOKUP($B274,'Resultados General'!$C$11:$CG$510,MATCH(AE$6,'Resultados General'!$C$10:$CG$10,0),0),"")</f>
        <v>#NAME?</v>
      </c>
      <c r="AF274" s="29" t="str">
        <f t="shared" ca="1" si="312"/>
        <v/>
      </c>
      <c r="AG274" s="29" t="str">
        <f t="shared" ca="1" si="313"/>
        <v/>
      </c>
      <c r="AH274" s="29" t="e">
        <f ca="1">+_xlfn.IFNA(VLOOKUP($B274,'Resultados General'!$C$11:$CG$510,MATCH(AH$6,'Resultados General'!$C$10:$CG$10,0),0),"")</f>
        <v>#NAME?</v>
      </c>
      <c r="AI274" s="29" t="str">
        <f t="shared" ca="1" si="314"/>
        <v/>
      </c>
      <c r="AJ274" s="29" t="str">
        <f t="shared" ca="1" si="315"/>
        <v/>
      </c>
      <c r="AK274" s="29" t="e">
        <f ca="1">+_xlfn.IFNA(VLOOKUP($B274,'Resultados General'!$C$11:$CG$510,MATCH(AK$6,'Resultados General'!$C$10:$CG$10,0),0),"")</f>
        <v>#NAME?</v>
      </c>
      <c r="AL274" s="29" t="str">
        <f t="shared" ca="1" si="316"/>
        <v/>
      </c>
      <c r="AM274" s="29" t="str">
        <f t="shared" ca="1" si="317"/>
        <v/>
      </c>
      <c r="AN274" s="29" t="e">
        <f ca="1">+_xlfn.IFNA(VLOOKUP($B274,'Resultados General'!$C$11:$CG$510,MATCH(AN$6,'Resultados General'!$C$10:$CG$10,0),0),"")</f>
        <v>#NAME?</v>
      </c>
      <c r="AO274" s="29" t="str">
        <f t="shared" ca="1" si="318"/>
        <v/>
      </c>
      <c r="AP274" s="29" t="str">
        <f t="shared" ca="1" si="319"/>
        <v/>
      </c>
      <c r="AQ274" s="29" t="e">
        <f ca="1">+_xlfn.IFNA(VLOOKUP($B274,'Resultados General'!$C$11:$CG$510,MATCH(AQ$6,'Resultados General'!$C$10:$CG$10,0),0),"")</f>
        <v>#NAME?</v>
      </c>
      <c r="AR274" s="29" t="str">
        <f t="shared" ca="1" si="320"/>
        <v/>
      </c>
      <c r="AS274" s="29" t="str">
        <f t="shared" ca="1" si="321"/>
        <v/>
      </c>
      <c r="AT274" s="29" t="e">
        <f ca="1">+_xlfn.IFNA(VLOOKUP($B274,'Resultados General'!$C$11:$CG$510,MATCH(AT$6,'Resultados General'!$C$10:$CG$10,0),0),"")</f>
        <v>#NAME?</v>
      </c>
      <c r="AU274" s="29" t="str">
        <f t="shared" ca="1" si="322"/>
        <v/>
      </c>
      <c r="AV274" s="29" t="str">
        <f t="shared" ca="1" si="323"/>
        <v/>
      </c>
      <c r="AW274" s="29" t="e">
        <f ca="1">+_xlfn.IFNA(VLOOKUP($B274,'Resultados General'!$C$11:$CG$510,MATCH(AW$6,'Resultados General'!$C$10:$CG$10,0),0),"")</f>
        <v>#NAME?</v>
      </c>
      <c r="AX274" s="29" t="str">
        <f t="shared" ca="1" si="324"/>
        <v/>
      </c>
      <c r="AY274" s="29" t="str">
        <f t="shared" ca="1" si="325"/>
        <v/>
      </c>
      <c r="AZ274" s="29" t="e">
        <f ca="1">+_xlfn.IFNA(VLOOKUP($B274,'Resultados General'!$C$11:$CG$510,MATCH(AZ$6,'Resultados General'!$C$10:$CG$10,0),0),"")</f>
        <v>#NAME?</v>
      </c>
      <c r="BA274" s="29" t="str">
        <f t="shared" ca="1" si="326"/>
        <v/>
      </c>
      <c r="BB274" s="29" t="str">
        <f t="shared" ca="1" si="327"/>
        <v/>
      </c>
      <c r="BC274" s="29" t="e">
        <f ca="1">+_xlfn.IFNA(VLOOKUP($B274,'Resultados General'!$C$11:$CG$510,MATCH(BC$6,'Resultados General'!$C$10:$CG$10,0),0),"")</f>
        <v>#NAME?</v>
      </c>
      <c r="BD274" s="29" t="str">
        <f t="shared" ca="1" si="328"/>
        <v/>
      </c>
      <c r="BE274" s="29" t="str">
        <f t="shared" ca="1" si="329"/>
        <v/>
      </c>
      <c r="BF274" s="29" t="e">
        <f ca="1">+_xlfn.IFNA(VLOOKUP($B274,'Resultados General'!$C$11:$CG$510,MATCH(BF$6,'Resultados General'!$C$10:$CG$10,0),0),"")</f>
        <v>#NAME?</v>
      </c>
      <c r="BG274" s="29" t="str">
        <f t="shared" ca="1" si="330"/>
        <v/>
      </c>
      <c r="BH274" s="29" t="str">
        <f t="shared" ca="1" si="331"/>
        <v/>
      </c>
      <c r="BI274" s="29" t="e">
        <f ca="1">+_xlfn.IFNA(VLOOKUP($B274,'Resultados General'!$C$11:$CG$510,MATCH(BI$6,'Resultados General'!$C$10:$CG$10,0),0),"")</f>
        <v>#NAME?</v>
      </c>
      <c r="BJ274" s="29" t="str">
        <f t="shared" ca="1" si="332"/>
        <v/>
      </c>
      <c r="BK274" s="29" t="str">
        <f t="shared" ca="1" si="333"/>
        <v/>
      </c>
      <c r="BL274" s="29" t="e">
        <f ca="1">+_xlfn.IFNA(VLOOKUP($B274,'Resultados General'!$C$11:$CG$510,MATCH(BL$6,'Resultados General'!$C$10:$CG$10,0),0),"")</f>
        <v>#NAME?</v>
      </c>
      <c r="BM274" s="29" t="str">
        <f t="shared" ca="1" si="334"/>
        <v/>
      </c>
      <c r="BN274" s="29" t="str">
        <f t="shared" ca="1" si="335"/>
        <v/>
      </c>
      <c r="BO274" s="29" t="e">
        <f ca="1">+_xlfn.IFNA(VLOOKUP($B274,'Resultados General'!$C$11:$CG$510,MATCH(BO$6,'Resultados General'!$C$10:$CG$10,0),0),"")</f>
        <v>#NAME?</v>
      </c>
      <c r="BP274" s="29" t="str">
        <f t="shared" ca="1" si="336"/>
        <v/>
      </c>
      <c r="BQ274" s="29" t="str">
        <f t="shared" ca="1" si="337"/>
        <v/>
      </c>
      <c r="BR274" s="29" t="e">
        <f ca="1">+_xlfn.IFNA(VLOOKUP($B274,'Resultados General'!$C$11:$CG$510,MATCH(BR$6,'Resultados General'!$C$10:$CG$10,0),0),"")</f>
        <v>#NAME?</v>
      </c>
      <c r="BS274" s="29" t="str">
        <f t="shared" ca="1" si="338"/>
        <v/>
      </c>
      <c r="BT274" s="29" t="str">
        <f t="shared" ca="1" si="339"/>
        <v/>
      </c>
      <c r="BU274" s="29" t="e">
        <f ca="1">+_xlfn.IFNA(VLOOKUP($B274,'Resultados General'!$C$11:$CG$510,MATCH(BU$6,'Resultados General'!$C$10:$CG$10,0),0),"")</f>
        <v>#NAME?</v>
      </c>
      <c r="BV274" s="29" t="str">
        <f t="shared" ca="1" si="340"/>
        <v/>
      </c>
      <c r="BW274" s="29" t="str">
        <f t="shared" ca="1" si="341"/>
        <v/>
      </c>
      <c r="BX274" s="29" t="e">
        <f ca="1">+_xlfn.IFNA(VLOOKUP($B274,'Resultados General'!$C$11:$CG$510,MATCH(BX$6,'Resultados General'!$C$10:$CG$10,0),0),"")</f>
        <v>#NAME?</v>
      </c>
      <c r="BY274" s="29" t="str">
        <f t="shared" ca="1" si="342"/>
        <v/>
      </c>
      <c r="BZ274" s="29" t="str">
        <f t="shared" ca="1" si="343"/>
        <v/>
      </c>
      <c r="CA274" s="29" t="e">
        <f ca="1">+_xlfn.IFNA(VLOOKUP($B274,'Resultados General'!$C$11:$CG$510,MATCH(CA$6,'Resultados General'!$C$10:$CG$10,0),0),"")</f>
        <v>#NAME?</v>
      </c>
      <c r="CB274" s="29" t="str">
        <f t="shared" ca="1" si="344"/>
        <v/>
      </c>
      <c r="CC274" s="29" t="str">
        <f t="shared" ca="1" si="345"/>
        <v/>
      </c>
      <c r="CD274" s="29" t="e">
        <f ca="1">+_xlfn.IFNA(VLOOKUP($B274,'Resultados General'!$C$11:$CG$510,MATCH(CD$6,'Resultados General'!$C$10:$CG$10,0),0),"")</f>
        <v>#NAME?</v>
      </c>
      <c r="CE274" s="29" t="str">
        <f t="shared" ca="1" si="346"/>
        <v/>
      </c>
      <c r="CF274" s="29" t="str">
        <f t="shared" ca="1" si="347"/>
        <v/>
      </c>
      <c r="CG274" s="29" t="e">
        <f ca="1">+_xlfn.IFNA(VLOOKUP($B274,'Resultados General'!$C$11:$CG$510,MATCH(CG$6,'Resultados General'!$C$10:$CG$10,0),0),"")</f>
        <v>#NAME?</v>
      </c>
      <c r="CH274" s="29" t="str">
        <f t="shared" ca="1" si="348"/>
        <v/>
      </c>
      <c r="CI274" s="29" t="str">
        <f t="shared" ca="1" si="349"/>
        <v/>
      </c>
      <c r="CJ274" s="29" t="e">
        <f ca="1">+_xlfn.IFNA(VLOOKUP($B274,'Resultados General'!$C$11:$CG$510,MATCH(CJ$6,'Resultados General'!$C$10:$CG$10,0),0),"")</f>
        <v>#NAME?</v>
      </c>
      <c r="CK274" s="29" t="str">
        <f t="shared" ca="1" si="350"/>
        <v/>
      </c>
      <c r="CL274" s="29" t="str">
        <f t="shared" ca="1" si="351"/>
        <v/>
      </c>
      <c r="CM274" s="29" t="e">
        <f ca="1">+_xlfn.IFNA(VLOOKUP($B274,'Resultados General'!$C$11:$CG$510,MATCH(CM$6,'Resultados General'!$C$10:$CG$10,0),0),"")</f>
        <v>#NAME?</v>
      </c>
      <c r="CN274" s="29" t="str">
        <f t="shared" ca="1" si="352"/>
        <v/>
      </c>
      <c r="CO274" s="29" t="str">
        <f t="shared" ca="1" si="353"/>
        <v/>
      </c>
      <c r="CP274" s="29" t="e">
        <f ca="1">+_xlfn.IFNA(VLOOKUP($B274,'Resultados General'!$C$11:$CG$510,MATCH(CP$6,'Resultados General'!$C$10:$CG$10,0),0),"")</f>
        <v>#NAME?</v>
      </c>
      <c r="CQ274" s="29" t="str">
        <f t="shared" ca="1" si="354"/>
        <v/>
      </c>
      <c r="CR274" s="29" t="str">
        <f t="shared" ca="1" si="355"/>
        <v/>
      </c>
      <c r="CS274" s="29" t="e">
        <f ca="1">+_xlfn.IFNA(VLOOKUP($B274,'Resultados General'!$C$11:$CG$510,MATCH(CS$6,'Resultados General'!$C$10:$CG$10,0),0),"")</f>
        <v>#NAME?</v>
      </c>
      <c r="CT274" s="29" t="str">
        <f t="shared" ca="1" si="356"/>
        <v/>
      </c>
      <c r="CU274" s="29" t="str">
        <f t="shared" ca="1" si="357"/>
        <v/>
      </c>
      <c r="CV274" s="29" t="e">
        <f ca="1">+_xlfn.IFNA(VLOOKUP($B274,'Resultados General'!$C$11:$CG$510,MATCH(CV$6,'Resultados General'!$C$10:$CG$10,0),0),"")</f>
        <v>#NAME?</v>
      </c>
      <c r="CW274" s="29" t="str">
        <f t="shared" ca="1" si="358"/>
        <v/>
      </c>
      <c r="CX274" s="29" t="str">
        <f t="shared" ca="1" si="359"/>
        <v/>
      </c>
      <c r="CY274" s="29" t="e">
        <f ca="1">+_xlfn.IFNA(VLOOKUP($B274,'Resultados General'!$C$11:$CG$510,MATCH(CY$6,'Resultados General'!$C$10:$CG$10,0),0),"")</f>
        <v>#NAME?</v>
      </c>
      <c r="CZ274" s="29" t="str">
        <f t="shared" ca="1" si="360"/>
        <v/>
      </c>
      <c r="DA274" s="29" t="str">
        <f t="shared" ca="1" si="361"/>
        <v/>
      </c>
      <c r="DB274" s="29" t="e">
        <f ca="1">+_xlfn.IFNA(VLOOKUP($B274,'Resultados General'!$C$11:$CG$510,MATCH(DB$6,'Resultados General'!$C$10:$CG$10,0),0),"")</f>
        <v>#NAME?</v>
      </c>
      <c r="DC274" s="29" t="str">
        <f t="shared" ca="1" si="362"/>
        <v/>
      </c>
      <c r="DD274" s="29" t="str">
        <f t="shared" ca="1" si="363"/>
        <v/>
      </c>
      <c r="DE274" s="29" t="e">
        <f ca="1">+_xlfn.IFNA(VLOOKUP($B274,'Resultados General'!$C$11:$CG$510,MATCH(DE$6,'Resultados General'!$C$10:$CG$10,0),0),"")</f>
        <v>#NAME?</v>
      </c>
      <c r="DF274" s="29" t="str">
        <f t="shared" ca="1" si="364"/>
        <v/>
      </c>
      <c r="DG274" s="29" t="str">
        <f t="shared" ca="1" si="365"/>
        <v/>
      </c>
      <c r="DH274" s="29" t="e">
        <f ca="1">+_xlfn.IFNA(VLOOKUP($B274,'Resultados General'!$C$11:$CG$510,MATCH(DH$6,'Resultados General'!$C$10:$CG$10,0),0),"")</f>
        <v>#NAME?</v>
      </c>
      <c r="DI274" s="29" t="str">
        <f t="shared" ca="1" si="366"/>
        <v/>
      </c>
      <c r="DJ274" s="29" t="str">
        <f t="shared" ca="1" si="367"/>
        <v/>
      </c>
      <c r="DK274" s="29" t="e">
        <f ca="1">+_xlfn.IFNA(VLOOKUP($B274,'Resultados General'!$C$11:$CG$510,MATCH(DK$6,'Resultados General'!$C$10:$CG$10,0),0),"")</f>
        <v>#NAME?</v>
      </c>
      <c r="DL274" s="29" t="str">
        <f t="shared" ca="1" si="368"/>
        <v/>
      </c>
      <c r="DM274" s="29" t="str">
        <f t="shared" ca="1" si="369"/>
        <v/>
      </c>
      <c r="DN274" s="29" t="e">
        <f ca="1">+_xlfn.IFNA(VLOOKUP($B274,'Resultados General'!$C$11:$CG$510,MATCH(DN$6,'Resultados General'!$C$10:$CG$10,0),0),"")</f>
        <v>#NAME?</v>
      </c>
      <c r="DO274" s="29" t="str">
        <f t="shared" ca="1" si="370"/>
        <v/>
      </c>
      <c r="DP274" s="29" t="str">
        <f t="shared" ca="1" si="371"/>
        <v/>
      </c>
    </row>
    <row r="275" spans="2:120">
      <c r="B275" s="219" t="str">
        <f>+IF('Resultados General'!C278="","",'Resultados General'!C278)</f>
        <v/>
      </c>
      <c r="C275" s="134" t="e">
        <f ca="1">+_xlfn.IFNA(VLOOKUP('Distribución de puestos'!B275,'Resultados General'!$C$11:$J$510,8,0),"")</f>
        <v>#NAME?</v>
      </c>
      <c r="D275" s="135" t="e">
        <f ca="1">+_xlfn.IFNA(VLOOKUP(B275,'Resultados General'!$C$11:$L$510,10,0),"")</f>
        <v>#NAME?</v>
      </c>
      <c r="E275" s="26" t="s">
        <v>76</v>
      </c>
      <c r="F275" s="26" t="s">
        <v>76</v>
      </c>
      <c r="G275" s="135" t="str">
        <f t="shared" ca="1" si="372"/>
        <v/>
      </c>
      <c r="H275" s="135" t="str">
        <f t="shared" ca="1" si="373"/>
        <v/>
      </c>
      <c r="I275" s="219" t="str">
        <f t="shared" si="374"/>
        <v/>
      </c>
      <c r="J275" s="138"/>
      <c r="M275" s="29" t="e">
        <f ca="1">+_xlfn.IFNA(VLOOKUP($B275,'Resultados General'!$C$11:$CG$510,MATCH(M$6,'Resultados General'!$C$10:$CG$10,0),0),"")</f>
        <v>#NAME?</v>
      </c>
      <c r="N275" s="29" t="str">
        <f t="shared" ca="1" si="300"/>
        <v/>
      </c>
      <c r="O275" s="29" t="str">
        <f t="shared" ca="1" si="301"/>
        <v/>
      </c>
      <c r="P275" s="29" t="e">
        <f ca="1">+_xlfn.IFNA(VLOOKUP($B275,'Resultados General'!$C$11:$CG$510,MATCH(P$6,'Resultados General'!$C$10:$CG$10,0),0),"")</f>
        <v>#NAME?</v>
      </c>
      <c r="Q275" s="29" t="str">
        <f t="shared" ca="1" si="302"/>
        <v/>
      </c>
      <c r="R275" s="29" t="str">
        <f t="shared" ca="1" si="303"/>
        <v/>
      </c>
      <c r="S275" s="29" t="e">
        <f ca="1">+_xlfn.IFNA(VLOOKUP($B275,'Resultados General'!$C$11:$CG$510,MATCH(S$6,'Resultados General'!$C$10:$CG$10,0),0),"")</f>
        <v>#NAME?</v>
      </c>
      <c r="T275" s="29" t="str">
        <f t="shared" ca="1" si="304"/>
        <v/>
      </c>
      <c r="U275" s="29" t="str">
        <f t="shared" ca="1" si="305"/>
        <v/>
      </c>
      <c r="V275" s="29" t="e">
        <f ca="1">+_xlfn.IFNA(VLOOKUP($B275,'Resultados General'!$C$11:$CG$510,MATCH(V$6,'Resultados General'!$C$10:$CG$10,0),0),"")</f>
        <v>#NAME?</v>
      </c>
      <c r="W275" s="29" t="str">
        <f t="shared" ca="1" si="306"/>
        <v/>
      </c>
      <c r="X275" s="29" t="str">
        <f t="shared" ca="1" si="307"/>
        <v/>
      </c>
      <c r="Y275" s="29" t="e">
        <f ca="1">+_xlfn.IFNA(VLOOKUP($B275,'Resultados General'!$C$11:$CG$510,MATCH(Y$6,'Resultados General'!$C$10:$CG$10,0),0),"")</f>
        <v>#NAME?</v>
      </c>
      <c r="Z275" s="29" t="str">
        <f t="shared" ca="1" si="308"/>
        <v/>
      </c>
      <c r="AA275" s="29" t="str">
        <f t="shared" ca="1" si="309"/>
        <v/>
      </c>
      <c r="AB275" s="29" t="e">
        <f ca="1">+_xlfn.IFNA(VLOOKUP($B275,'Resultados General'!$C$11:$CG$510,MATCH(AB$6,'Resultados General'!$C$10:$CG$10,0),0),"")</f>
        <v>#NAME?</v>
      </c>
      <c r="AC275" s="29" t="str">
        <f t="shared" ca="1" si="310"/>
        <v/>
      </c>
      <c r="AD275" s="29" t="str">
        <f t="shared" ca="1" si="311"/>
        <v/>
      </c>
      <c r="AE275" s="29" t="e">
        <f ca="1">+_xlfn.IFNA(VLOOKUP($B275,'Resultados General'!$C$11:$CG$510,MATCH(AE$6,'Resultados General'!$C$10:$CG$10,0),0),"")</f>
        <v>#NAME?</v>
      </c>
      <c r="AF275" s="29" t="str">
        <f t="shared" ca="1" si="312"/>
        <v/>
      </c>
      <c r="AG275" s="29" t="str">
        <f t="shared" ca="1" si="313"/>
        <v/>
      </c>
      <c r="AH275" s="29" t="e">
        <f ca="1">+_xlfn.IFNA(VLOOKUP($B275,'Resultados General'!$C$11:$CG$510,MATCH(AH$6,'Resultados General'!$C$10:$CG$10,0),0),"")</f>
        <v>#NAME?</v>
      </c>
      <c r="AI275" s="29" t="str">
        <f t="shared" ca="1" si="314"/>
        <v/>
      </c>
      <c r="AJ275" s="29" t="str">
        <f t="shared" ca="1" si="315"/>
        <v/>
      </c>
      <c r="AK275" s="29" t="e">
        <f ca="1">+_xlfn.IFNA(VLOOKUP($B275,'Resultados General'!$C$11:$CG$510,MATCH(AK$6,'Resultados General'!$C$10:$CG$10,0),0),"")</f>
        <v>#NAME?</v>
      </c>
      <c r="AL275" s="29" t="str">
        <f t="shared" ca="1" si="316"/>
        <v/>
      </c>
      <c r="AM275" s="29" t="str">
        <f t="shared" ca="1" si="317"/>
        <v/>
      </c>
      <c r="AN275" s="29" t="e">
        <f ca="1">+_xlfn.IFNA(VLOOKUP($B275,'Resultados General'!$C$11:$CG$510,MATCH(AN$6,'Resultados General'!$C$10:$CG$10,0),0),"")</f>
        <v>#NAME?</v>
      </c>
      <c r="AO275" s="29" t="str">
        <f t="shared" ca="1" si="318"/>
        <v/>
      </c>
      <c r="AP275" s="29" t="str">
        <f t="shared" ca="1" si="319"/>
        <v/>
      </c>
      <c r="AQ275" s="29" t="e">
        <f ca="1">+_xlfn.IFNA(VLOOKUP($B275,'Resultados General'!$C$11:$CG$510,MATCH(AQ$6,'Resultados General'!$C$10:$CG$10,0),0),"")</f>
        <v>#NAME?</v>
      </c>
      <c r="AR275" s="29" t="str">
        <f t="shared" ca="1" si="320"/>
        <v/>
      </c>
      <c r="AS275" s="29" t="str">
        <f t="shared" ca="1" si="321"/>
        <v/>
      </c>
      <c r="AT275" s="29" t="e">
        <f ca="1">+_xlfn.IFNA(VLOOKUP($B275,'Resultados General'!$C$11:$CG$510,MATCH(AT$6,'Resultados General'!$C$10:$CG$10,0),0),"")</f>
        <v>#NAME?</v>
      </c>
      <c r="AU275" s="29" t="str">
        <f t="shared" ca="1" si="322"/>
        <v/>
      </c>
      <c r="AV275" s="29" t="str">
        <f t="shared" ca="1" si="323"/>
        <v/>
      </c>
      <c r="AW275" s="29" t="e">
        <f ca="1">+_xlfn.IFNA(VLOOKUP($B275,'Resultados General'!$C$11:$CG$510,MATCH(AW$6,'Resultados General'!$C$10:$CG$10,0),0),"")</f>
        <v>#NAME?</v>
      </c>
      <c r="AX275" s="29" t="str">
        <f t="shared" ca="1" si="324"/>
        <v/>
      </c>
      <c r="AY275" s="29" t="str">
        <f t="shared" ca="1" si="325"/>
        <v/>
      </c>
      <c r="AZ275" s="29" t="e">
        <f ca="1">+_xlfn.IFNA(VLOOKUP($B275,'Resultados General'!$C$11:$CG$510,MATCH(AZ$6,'Resultados General'!$C$10:$CG$10,0),0),"")</f>
        <v>#NAME?</v>
      </c>
      <c r="BA275" s="29" t="str">
        <f t="shared" ca="1" si="326"/>
        <v/>
      </c>
      <c r="BB275" s="29" t="str">
        <f t="shared" ca="1" si="327"/>
        <v/>
      </c>
      <c r="BC275" s="29" t="e">
        <f ca="1">+_xlfn.IFNA(VLOOKUP($B275,'Resultados General'!$C$11:$CG$510,MATCH(BC$6,'Resultados General'!$C$10:$CG$10,0),0),"")</f>
        <v>#NAME?</v>
      </c>
      <c r="BD275" s="29" t="str">
        <f t="shared" ca="1" si="328"/>
        <v/>
      </c>
      <c r="BE275" s="29" t="str">
        <f t="shared" ca="1" si="329"/>
        <v/>
      </c>
      <c r="BF275" s="29" t="e">
        <f ca="1">+_xlfn.IFNA(VLOOKUP($B275,'Resultados General'!$C$11:$CG$510,MATCH(BF$6,'Resultados General'!$C$10:$CG$10,0),0),"")</f>
        <v>#NAME?</v>
      </c>
      <c r="BG275" s="29" t="str">
        <f t="shared" ca="1" si="330"/>
        <v/>
      </c>
      <c r="BH275" s="29" t="str">
        <f t="shared" ca="1" si="331"/>
        <v/>
      </c>
      <c r="BI275" s="29" t="e">
        <f ca="1">+_xlfn.IFNA(VLOOKUP($B275,'Resultados General'!$C$11:$CG$510,MATCH(BI$6,'Resultados General'!$C$10:$CG$10,0),0),"")</f>
        <v>#NAME?</v>
      </c>
      <c r="BJ275" s="29" t="str">
        <f t="shared" ca="1" si="332"/>
        <v/>
      </c>
      <c r="BK275" s="29" t="str">
        <f t="shared" ca="1" si="333"/>
        <v/>
      </c>
      <c r="BL275" s="29" t="e">
        <f ca="1">+_xlfn.IFNA(VLOOKUP($B275,'Resultados General'!$C$11:$CG$510,MATCH(BL$6,'Resultados General'!$C$10:$CG$10,0),0),"")</f>
        <v>#NAME?</v>
      </c>
      <c r="BM275" s="29" t="str">
        <f t="shared" ca="1" si="334"/>
        <v/>
      </c>
      <c r="BN275" s="29" t="str">
        <f t="shared" ca="1" si="335"/>
        <v/>
      </c>
      <c r="BO275" s="29" t="e">
        <f ca="1">+_xlfn.IFNA(VLOOKUP($B275,'Resultados General'!$C$11:$CG$510,MATCH(BO$6,'Resultados General'!$C$10:$CG$10,0),0),"")</f>
        <v>#NAME?</v>
      </c>
      <c r="BP275" s="29" t="str">
        <f t="shared" ca="1" si="336"/>
        <v/>
      </c>
      <c r="BQ275" s="29" t="str">
        <f t="shared" ca="1" si="337"/>
        <v/>
      </c>
      <c r="BR275" s="29" t="e">
        <f ca="1">+_xlfn.IFNA(VLOOKUP($B275,'Resultados General'!$C$11:$CG$510,MATCH(BR$6,'Resultados General'!$C$10:$CG$10,0),0),"")</f>
        <v>#NAME?</v>
      </c>
      <c r="BS275" s="29" t="str">
        <f t="shared" ca="1" si="338"/>
        <v/>
      </c>
      <c r="BT275" s="29" t="str">
        <f t="shared" ca="1" si="339"/>
        <v/>
      </c>
      <c r="BU275" s="29" t="e">
        <f ca="1">+_xlfn.IFNA(VLOOKUP($B275,'Resultados General'!$C$11:$CG$510,MATCH(BU$6,'Resultados General'!$C$10:$CG$10,0),0),"")</f>
        <v>#NAME?</v>
      </c>
      <c r="BV275" s="29" t="str">
        <f t="shared" ca="1" si="340"/>
        <v/>
      </c>
      <c r="BW275" s="29" t="str">
        <f t="shared" ca="1" si="341"/>
        <v/>
      </c>
      <c r="BX275" s="29" t="e">
        <f ca="1">+_xlfn.IFNA(VLOOKUP($B275,'Resultados General'!$C$11:$CG$510,MATCH(BX$6,'Resultados General'!$C$10:$CG$10,0),0),"")</f>
        <v>#NAME?</v>
      </c>
      <c r="BY275" s="29" t="str">
        <f t="shared" ca="1" si="342"/>
        <v/>
      </c>
      <c r="BZ275" s="29" t="str">
        <f t="shared" ca="1" si="343"/>
        <v/>
      </c>
      <c r="CA275" s="29" t="e">
        <f ca="1">+_xlfn.IFNA(VLOOKUP($B275,'Resultados General'!$C$11:$CG$510,MATCH(CA$6,'Resultados General'!$C$10:$CG$10,0),0),"")</f>
        <v>#NAME?</v>
      </c>
      <c r="CB275" s="29" t="str">
        <f t="shared" ca="1" si="344"/>
        <v/>
      </c>
      <c r="CC275" s="29" t="str">
        <f t="shared" ca="1" si="345"/>
        <v/>
      </c>
      <c r="CD275" s="29" t="e">
        <f ca="1">+_xlfn.IFNA(VLOOKUP($B275,'Resultados General'!$C$11:$CG$510,MATCH(CD$6,'Resultados General'!$C$10:$CG$10,0),0),"")</f>
        <v>#NAME?</v>
      </c>
      <c r="CE275" s="29" t="str">
        <f t="shared" ca="1" si="346"/>
        <v/>
      </c>
      <c r="CF275" s="29" t="str">
        <f t="shared" ca="1" si="347"/>
        <v/>
      </c>
      <c r="CG275" s="29" t="e">
        <f ca="1">+_xlfn.IFNA(VLOOKUP($B275,'Resultados General'!$C$11:$CG$510,MATCH(CG$6,'Resultados General'!$C$10:$CG$10,0),0),"")</f>
        <v>#NAME?</v>
      </c>
      <c r="CH275" s="29" t="str">
        <f t="shared" ca="1" si="348"/>
        <v/>
      </c>
      <c r="CI275" s="29" t="str">
        <f t="shared" ca="1" si="349"/>
        <v/>
      </c>
      <c r="CJ275" s="29" t="e">
        <f ca="1">+_xlfn.IFNA(VLOOKUP($B275,'Resultados General'!$C$11:$CG$510,MATCH(CJ$6,'Resultados General'!$C$10:$CG$10,0),0),"")</f>
        <v>#NAME?</v>
      </c>
      <c r="CK275" s="29" t="str">
        <f t="shared" ca="1" si="350"/>
        <v/>
      </c>
      <c r="CL275" s="29" t="str">
        <f t="shared" ca="1" si="351"/>
        <v/>
      </c>
      <c r="CM275" s="29" t="e">
        <f ca="1">+_xlfn.IFNA(VLOOKUP($B275,'Resultados General'!$C$11:$CG$510,MATCH(CM$6,'Resultados General'!$C$10:$CG$10,0),0),"")</f>
        <v>#NAME?</v>
      </c>
      <c r="CN275" s="29" t="str">
        <f t="shared" ca="1" si="352"/>
        <v/>
      </c>
      <c r="CO275" s="29" t="str">
        <f t="shared" ca="1" si="353"/>
        <v/>
      </c>
      <c r="CP275" s="29" t="e">
        <f ca="1">+_xlfn.IFNA(VLOOKUP($B275,'Resultados General'!$C$11:$CG$510,MATCH(CP$6,'Resultados General'!$C$10:$CG$10,0),0),"")</f>
        <v>#NAME?</v>
      </c>
      <c r="CQ275" s="29" t="str">
        <f t="shared" ca="1" si="354"/>
        <v/>
      </c>
      <c r="CR275" s="29" t="str">
        <f t="shared" ca="1" si="355"/>
        <v/>
      </c>
      <c r="CS275" s="29" t="e">
        <f ca="1">+_xlfn.IFNA(VLOOKUP($B275,'Resultados General'!$C$11:$CG$510,MATCH(CS$6,'Resultados General'!$C$10:$CG$10,0),0),"")</f>
        <v>#NAME?</v>
      </c>
      <c r="CT275" s="29" t="str">
        <f t="shared" ca="1" si="356"/>
        <v/>
      </c>
      <c r="CU275" s="29" t="str">
        <f t="shared" ca="1" si="357"/>
        <v/>
      </c>
      <c r="CV275" s="29" t="e">
        <f ca="1">+_xlfn.IFNA(VLOOKUP($B275,'Resultados General'!$C$11:$CG$510,MATCH(CV$6,'Resultados General'!$C$10:$CG$10,0),0),"")</f>
        <v>#NAME?</v>
      </c>
      <c r="CW275" s="29" t="str">
        <f t="shared" ca="1" si="358"/>
        <v/>
      </c>
      <c r="CX275" s="29" t="str">
        <f t="shared" ca="1" si="359"/>
        <v/>
      </c>
      <c r="CY275" s="29" t="e">
        <f ca="1">+_xlfn.IFNA(VLOOKUP($B275,'Resultados General'!$C$11:$CG$510,MATCH(CY$6,'Resultados General'!$C$10:$CG$10,0),0),"")</f>
        <v>#NAME?</v>
      </c>
      <c r="CZ275" s="29" t="str">
        <f t="shared" ca="1" si="360"/>
        <v/>
      </c>
      <c r="DA275" s="29" t="str">
        <f t="shared" ca="1" si="361"/>
        <v/>
      </c>
      <c r="DB275" s="29" t="e">
        <f ca="1">+_xlfn.IFNA(VLOOKUP($B275,'Resultados General'!$C$11:$CG$510,MATCH(DB$6,'Resultados General'!$C$10:$CG$10,0),0),"")</f>
        <v>#NAME?</v>
      </c>
      <c r="DC275" s="29" t="str">
        <f t="shared" ca="1" si="362"/>
        <v/>
      </c>
      <c r="DD275" s="29" t="str">
        <f t="shared" ca="1" si="363"/>
        <v/>
      </c>
      <c r="DE275" s="29" t="e">
        <f ca="1">+_xlfn.IFNA(VLOOKUP($B275,'Resultados General'!$C$11:$CG$510,MATCH(DE$6,'Resultados General'!$C$10:$CG$10,0),0),"")</f>
        <v>#NAME?</v>
      </c>
      <c r="DF275" s="29" t="str">
        <f t="shared" ca="1" si="364"/>
        <v/>
      </c>
      <c r="DG275" s="29" t="str">
        <f t="shared" ca="1" si="365"/>
        <v/>
      </c>
      <c r="DH275" s="29" t="e">
        <f ca="1">+_xlfn.IFNA(VLOOKUP($B275,'Resultados General'!$C$11:$CG$510,MATCH(DH$6,'Resultados General'!$C$10:$CG$10,0),0),"")</f>
        <v>#NAME?</v>
      </c>
      <c r="DI275" s="29" t="str">
        <f t="shared" ca="1" si="366"/>
        <v/>
      </c>
      <c r="DJ275" s="29" t="str">
        <f t="shared" ca="1" si="367"/>
        <v/>
      </c>
      <c r="DK275" s="29" t="e">
        <f ca="1">+_xlfn.IFNA(VLOOKUP($B275,'Resultados General'!$C$11:$CG$510,MATCH(DK$6,'Resultados General'!$C$10:$CG$10,0),0),"")</f>
        <v>#NAME?</v>
      </c>
      <c r="DL275" s="29" t="str">
        <f t="shared" ca="1" si="368"/>
        <v/>
      </c>
      <c r="DM275" s="29" t="str">
        <f t="shared" ca="1" si="369"/>
        <v/>
      </c>
      <c r="DN275" s="29" t="e">
        <f ca="1">+_xlfn.IFNA(VLOOKUP($B275,'Resultados General'!$C$11:$CG$510,MATCH(DN$6,'Resultados General'!$C$10:$CG$10,0),0),"")</f>
        <v>#NAME?</v>
      </c>
      <c r="DO275" s="29" t="str">
        <f t="shared" ca="1" si="370"/>
        <v/>
      </c>
      <c r="DP275" s="29" t="str">
        <f t="shared" ca="1" si="371"/>
        <v/>
      </c>
    </row>
    <row r="276" spans="2:120">
      <c r="B276" s="219" t="str">
        <f>+IF('Resultados General'!C279="","",'Resultados General'!C279)</f>
        <v/>
      </c>
      <c r="C276" s="134" t="e">
        <f ca="1">+_xlfn.IFNA(VLOOKUP('Distribución de puestos'!B276,'Resultados General'!$C$11:$J$510,8,0),"")</f>
        <v>#NAME?</v>
      </c>
      <c r="D276" s="135" t="e">
        <f ca="1">+_xlfn.IFNA(VLOOKUP(B276,'Resultados General'!$C$11:$L$510,10,0),"")</f>
        <v>#NAME?</v>
      </c>
      <c r="E276" s="26" t="s">
        <v>76</v>
      </c>
      <c r="F276" s="26" t="s">
        <v>76</v>
      </c>
      <c r="G276" s="135" t="str">
        <f t="shared" ca="1" si="372"/>
        <v/>
      </c>
      <c r="H276" s="135" t="str">
        <f t="shared" ca="1" si="373"/>
        <v/>
      </c>
      <c r="I276" s="219" t="str">
        <f t="shared" si="374"/>
        <v/>
      </c>
      <c r="J276" s="138"/>
      <c r="M276" s="29" t="e">
        <f ca="1">+_xlfn.IFNA(VLOOKUP($B276,'Resultados General'!$C$11:$CG$510,MATCH(M$6,'Resultados General'!$C$10:$CG$10,0),0),"")</f>
        <v>#NAME?</v>
      </c>
      <c r="N276" s="29" t="str">
        <f t="shared" ca="1" si="300"/>
        <v/>
      </c>
      <c r="O276" s="29" t="str">
        <f t="shared" ca="1" si="301"/>
        <v/>
      </c>
      <c r="P276" s="29" t="e">
        <f ca="1">+_xlfn.IFNA(VLOOKUP($B276,'Resultados General'!$C$11:$CG$510,MATCH(P$6,'Resultados General'!$C$10:$CG$10,0),0),"")</f>
        <v>#NAME?</v>
      </c>
      <c r="Q276" s="29" t="str">
        <f t="shared" ca="1" si="302"/>
        <v/>
      </c>
      <c r="R276" s="29" t="str">
        <f t="shared" ca="1" si="303"/>
        <v/>
      </c>
      <c r="S276" s="29" t="e">
        <f ca="1">+_xlfn.IFNA(VLOOKUP($B276,'Resultados General'!$C$11:$CG$510,MATCH(S$6,'Resultados General'!$C$10:$CG$10,0),0),"")</f>
        <v>#NAME?</v>
      </c>
      <c r="T276" s="29" t="str">
        <f t="shared" ca="1" si="304"/>
        <v/>
      </c>
      <c r="U276" s="29" t="str">
        <f t="shared" ca="1" si="305"/>
        <v/>
      </c>
      <c r="V276" s="29" t="e">
        <f ca="1">+_xlfn.IFNA(VLOOKUP($B276,'Resultados General'!$C$11:$CG$510,MATCH(V$6,'Resultados General'!$C$10:$CG$10,0),0),"")</f>
        <v>#NAME?</v>
      </c>
      <c r="W276" s="29" t="str">
        <f t="shared" ca="1" si="306"/>
        <v/>
      </c>
      <c r="X276" s="29" t="str">
        <f t="shared" ca="1" si="307"/>
        <v/>
      </c>
      <c r="Y276" s="29" t="e">
        <f ca="1">+_xlfn.IFNA(VLOOKUP($B276,'Resultados General'!$C$11:$CG$510,MATCH(Y$6,'Resultados General'!$C$10:$CG$10,0),0),"")</f>
        <v>#NAME?</v>
      </c>
      <c r="Z276" s="29" t="str">
        <f t="shared" ca="1" si="308"/>
        <v/>
      </c>
      <c r="AA276" s="29" t="str">
        <f t="shared" ca="1" si="309"/>
        <v/>
      </c>
      <c r="AB276" s="29" t="e">
        <f ca="1">+_xlfn.IFNA(VLOOKUP($B276,'Resultados General'!$C$11:$CG$510,MATCH(AB$6,'Resultados General'!$C$10:$CG$10,0),0),"")</f>
        <v>#NAME?</v>
      </c>
      <c r="AC276" s="29" t="str">
        <f t="shared" ca="1" si="310"/>
        <v/>
      </c>
      <c r="AD276" s="29" t="str">
        <f t="shared" ca="1" si="311"/>
        <v/>
      </c>
      <c r="AE276" s="29" t="e">
        <f ca="1">+_xlfn.IFNA(VLOOKUP($B276,'Resultados General'!$C$11:$CG$510,MATCH(AE$6,'Resultados General'!$C$10:$CG$10,0),0),"")</f>
        <v>#NAME?</v>
      </c>
      <c r="AF276" s="29" t="str">
        <f t="shared" ca="1" si="312"/>
        <v/>
      </c>
      <c r="AG276" s="29" t="str">
        <f t="shared" ca="1" si="313"/>
        <v/>
      </c>
      <c r="AH276" s="29" t="e">
        <f ca="1">+_xlfn.IFNA(VLOOKUP($B276,'Resultados General'!$C$11:$CG$510,MATCH(AH$6,'Resultados General'!$C$10:$CG$10,0),0),"")</f>
        <v>#NAME?</v>
      </c>
      <c r="AI276" s="29" t="str">
        <f t="shared" ca="1" si="314"/>
        <v/>
      </c>
      <c r="AJ276" s="29" t="str">
        <f t="shared" ca="1" si="315"/>
        <v/>
      </c>
      <c r="AK276" s="29" t="e">
        <f ca="1">+_xlfn.IFNA(VLOOKUP($B276,'Resultados General'!$C$11:$CG$510,MATCH(AK$6,'Resultados General'!$C$10:$CG$10,0),0),"")</f>
        <v>#NAME?</v>
      </c>
      <c r="AL276" s="29" t="str">
        <f t="shared" ca="1" si="316"/>
        <v/>
      </c>
      <c r="AM276" s="29" t="str">
        <f t="shared" ca="1" si="317"/>
        <v/>
      </c>
      <c r="AN276" s="29" t="e">
        <f ca="1">+_xlfn.IFNA(VLOOKUP($B276,'Resultados General'!$C$11:$CG$510,MATCH(AN$6,'Resultados General'!$C$10:$CG$10,0),0),"")</f>
        <v>#NAME?</v>
      </c>
      <c r="AO276" s="29" t="str">
        <f t="shared" ca="1" si="318"/>
        <v/>
      </c>
      <c r="AP276" s="29" t="str">
        <f t="shared" ca="1" si="319"/>
        <v/>
      </c>
      <c r="AQ276" s="29" t="e">
        <f ca="1">+_xlfn.IFNA(VLOOKUP($B276,'Resultados General'!$C$11:$CG$510,MATCH(AQ$6,'Resultados General'!$C$10:$CG$10,0),0),"")</f>
        <v>#NAME?</v>
      </c>
      <c r="AR276" s="29" t="str">
        <f t="shared" ca="1" si="320"/>
        <v/>
      </c>
      <c r="AS276" s="29" t="str">
        <f t="shared" ca="1" si="321"/>
        <v/>
      </c>
      <c r="AT276" s="29" t="e">
        <f ca="1">+_xlfn.IFNA(VLOOKUP($B276,'Resultados General'!$C$11:$CG$510,MATCH(AT$6,'Resultados General'!$C$10:$CG$10,0),0),"")</f>
        <v>#NAME?</v>
      </c>
      <c r="AU276" s="29" t="str">
        <f t="shared" ca="1" si="322"/>
        <v/>
      </c>
      <c r="AV276" s="29" t="str">
        <f t="shared" ca="1" si="323"/>
        <v/>
      </c>
      <c r="AW276" s="29" t="e">
        <f ca="1">+_xlfn.IFNA(VLOOKUP($B276,'Resultados General'!$C$11:$CG$510,MATCH(AW$6,'Resultados General'!$C$10:$CG$10,0),0),"")</f>
        <v>#NAME?</v>
      </c>
      <c r="AX276" s="29" t="str">
        <f t="shared" ca="1" si="324"/>
        <v/>
      </c>
      <c r="AY276" s="29" t="str">
        <f t="shared" ca="1" si="325"/>
        <v/>
      </c>
      <c r="AZ276" s="29" t="e">
        <f ca="1">+_xlfn.IFNA(VLOOKUP($B276,'Resultados General'!$C$11:$CG$510,MATCH(AZ$6,'Resultados General'!$C$10:$CG$10,0),0),"")</f>
        <v>#NAME?</v>
      </c>
      <c r="BA276" s="29" t="str">
        <f t="shared" ca="1" si="326"/>
        <v/>
      </c>
      <c r="BB276" s="29" t="str">
        <f t="shared" ca="1" si="327"/>
        <v/>
      </c>
      <c r="BC276" s="29" t="e">
        <f ca="1">+_xlfn.IFNA(VLOOKUP($B276,'Resultados General'!$C$11:$CG$510,MATCH(BC$6,'Resultados General'!$C$10:$CG$10,0),0),"")</f>
        <v>#NAME?</v>
      </c>
      <c r="BD276" s="29" t="str">
        <f t="shared" ca="1" si="328"/>
        <v/>
      </c>
      <c r="BE276" s="29" t="str">
        <f t="shared" ca="1" si="329"/>
        <v/>
      </c>
      <c r="BF276" s="29" t="e">
        <f ca="1">+_xlfn.IFNA(VLOOKUP($B276,'Resultados General'!$C$11:$CG$510,MATCH(BF$6,'Resultados General'!$C$10:$CG$10,0),0),"")</f>
        <v>#NAME?</v>
      </c>
      <c r="BG276" s="29" t="str">
        <f t="shared" ca="1" si="330"/>
        <v/>
      </c>
      <c r="BH276" s="29" t="str">
        <f t="shared" ca="1" si="331"/>
        <v/>
      </c>
      <c r="BI276" s="29" t="e">
        <f ca="1">+_xlfn.IFNA(VLOOKUP($B276,'Resultados General'!$C$11:$CG$510,MATCH(BI$6,'Resultados General'!$C$10:$CG$10,0),0),"")</f>
        <v>#NAME?</v>
      </c>
      <c r="BJ276" s="29" t="str">
        <f t="shared" ca="1" si="332"/>
        <v/>
      </c>
      <c r="BK276" s="29" t="str">
        <f t="shared" ca="1" si="333"/>
        <v/>
      </c>
      <c r="BL276" s="29" t="e">
        <f ca="1">+_xlfn.IFNA(VLOOKUP($B276,'Resultados General'!$C$11:$CG$510,MATCH(BL$6,'Resultados General'!$C$10:$CG$10,0),0),"")</f>
        <v>#NAME?</v>
      </c>
      <c r="BM276" s="29" t="str">
        <f t="shared" ca="1" si="334"/>
        <v/>
      </c>
      <c r="BN276" s="29" t="str">
        <f t="shared" ca="1" si="335"/>
        <v/>
      </c>
      <c r="BO276" s="29" t="e">
        <f ca="1">+_xlfn.IFNA(VLOOKUP($B276,'Resultados General'!$C$11:$CG$510,MATCH(BO$6,'Resultados General'!$C$10:$CG$10,0),0),"")</f>
        <v>#NAME?</v>
      </c>
      <c r="BP276" s="29" t="str">
        <f t="shared" ca="1" si="336"/>
        <v/>
      </c>
      <c r="BQ276" s="29" t="str">
        <f t="shared" ca="1" si="337"/>
        <v/>
      </c>
      <c r="BR276" s="29" t="e">
        <f ca="1">+_xlfn.IFNA(VLOOKUP($B276,'Resultados General'!$C$11:$CG$510,MATCH(BR$6,'Resultados General'!$C$10:$CG$10,0),0),"")</f>
        <v>#NAME?</v>
      </c>
      <c r="BS276" s="29" t="str">
        <f t="shared" ca="1" si="338"/>
        <v/>
      </c>
      <c r="BT276" s="29" t="str">
        <f t="shared" ca="1" si="339"/>
        <v/>
      </c>
      <c r="BU276" s="29" t="e">
        <f ca="1">+_xlfn.IFNA(VLOOKUP($B276,'Resultados General'!$C$11:$CG$510,MATCH(BU$6,'Resultados General'!$C$10:$CG$10,0),0),"")</f>
        <v>#NAME?</v>
      </c>
      <c r="BV276" s="29" t="str">
        <f t="shared" ca="1" si="340"/>
        <v/>
      </c>
      <c r="BW276" s="29" t="str">
        <f t="shared" ca="1" si="341"/>
        <v/>
      </c>
      <c r="BX276" s="29" t="e">
        <f ca="1">+_xlfn.IFNA(VLOOKUP($B276,'Resultados General'!$C$11:$CG$510,MATCH(BX$6,'Resultados General'!$C$10:$CG$10,0),0),"")</f>
        <v>#NAME?</v>
      </c>
      <c r="BY276" s="29" t="str">
        <f t="shared" ca="1" si="342"/>
        <v/>
      </c>
      <c r="BZ276" s="29" t="str">
        <f t="shared" ca="1" si="343"/>
        <v/>
      </c>
      <c r="CA276" s="29" t="e">
        <f ca="1">+_xlfn.IFNA(VLOOKUP($B276,'Resultados General'!$C$11:$CG$510,MATCH(CA$6,'Resultados General'!$C$10:$CG$10,0),0),"")</f>
        <v>#NAME?</v>
      </c>
      <c r="CB276" s="29" t="str">
        <f t="shared" ca="1" si="344"/>
        <v/>
      </c>
      <c r="CC276" s="29" t="str">
        <f t="shared" ca="1" si="345"/>
        <v/>
      </c>
      <c r="CD276" s="29" t="e">
        <f ca="1">+_xlfn.IFNA(VLOOKUP($B276,'Resultados General'!$C$11:$CG$510,MATCH(CD$6,'Resultados General'!$C$10:$CG$10,0),0),"")</f>
        <v>#NAME?</v>
      </c>
      <c r="CE276" s="29" t="str">
        <f t="shared" ca="1" si="346"/>
        <v/>
      </c>
      <c r="CF276" s="29" t="str">
        <f t="shared" ca="1" si="347"/>
        <v/>
      </c>
      <c r="CG276" s="29" t="e">
        <f ca="1">+_xlfn.IFNA(VLOOKUP($B276,'Resultados General'!$C$11:$CG$510,MATCH(CG$6,'Resultados General'!$C$10:$CG$10,0),0),"")</f>
        <v>#NAME?</v>
      </c>
      <c r="CH276" s="29" t="str">
        <f t="shared" ca="1" si="348"/>
        <v/>
      </c>
      <c r="CI276" s="29" t="str">
        <f t="shared" ca="1" si="349"/>
        <v/>
      </c>
      <c r="CJ276" s="29" t="e">
        <f ca="1">+_xlfn.IFNA(VLOOKUP($B276,'Resultados General'!$C$11:$CG$510,MATCH(CJ$6,'Resultados General'!$C$10:$CG$10,0),0),"")</f>
        <v>#NAME?</v>
      </c>
      <c r="CK276" s="29" t="str">
        <f t="shared" ca="1" si="350"/>
        <v/>
      </c>
      <c r="CL276" s="29" t="str">
        <f t="shared" ca="1" si="351"/>
        <v/>
      </c>
      <c r="CM276" s="29" t="e">
        <f ca="1">+_xlfn.IFNA(VLOOKUP($B276,'Resultados General'!$C$11:$CG$510,MATCH(CM$6,'Resultados General'!$C$10:$CG$10,0),0),"")</f>
        <v>#NAME?</v>
      </c>
      <c r="CN276" s="29" t="str">
        <f t="shared" ca="1" si="352"/>
        <v/>
      </c>
      <c r="CO276" s="29" t="str">
        <f t="shared" ca="1" si="353"/>
        <v/>
      </c>
      <c r="CP276" s="29" t="e">
        <f ca="1">+_xlfn.IFNA(VLOOKUP($B276,'Resultados General'!$C$11:$CG$510,MATCH(CP$6,'Resultados General'!$C$10:$CG$10,0),0),"")</f>
        <v>#NAME?</v>
      </c>
      <c r="CQ276" s="29" t="str">
        <f t="shared" ca="1" si="354"/>
        <v/>
      </c>
      <c r="CR276" s="29" t="str">
        <f t="shared" ca="1" si="355"/>
        <v/>
      </c>
      <c r="CS276" s="29" t="e">
        <f ca="1">+_xlfn.IFNA(VLOOKUP($B276,'Resultados General'!$C$11:$CG$510,MATCH(CS$6,'Resultados General'!$C$10:$CG$10,0),0),"")</f>
        <v>#NAME?</v>
      </c>
      <c r="CT276" s="29" t="str">
        <f t="shared" ca="1" si="356"/>
        <v/>
      </c>
      <c r="CU276" s="29" t="str">
        <f t="shared" ca="1" si="357"/>
        <v/>
      </c>
      <c r="CV276" s="29" t="e">
        <f ca="1">+_xlfn.IFNA(VLOOKUP($B276,'Resultados General'!$C$11:$CG$510,MATCH(CV$6,'Resultados General'!$C$10:$CG$10,0),0),"")</f>
        <v>#NAME?</v>
      </c>
      <c r="CW276" s="29" t="str">
        <f t="shared" ca="1" si="358"/>
        <v/>
      </c>
      <c r="CX276" s="29" t="str">
        <f t="shared" ca="1" si="359"/>
        <v/>
      </c>
      <c r="CY276" s="29" t="e">
        <f ca="1">+_xlfn.IFNA(VLOOKUP($B276,'Resultados General'!$C$11:$CG$510,MATCH(CY$6,'Resultados General'!$C$10:$CG$10,0),0),"")</f>
        <v>#NAME?</v>
      </c>
      <c r="CZ276" s="29" t="str">
        <f t="shared" ca="1" si="360"/>
        <v/>
      </c>
      <c r="DA276" s="29" t="str">
        <f t="shared" ca="1" si="361"/>
        <v/>
      </c>
      <c r="DB276" s="29" t="e">
        <f ca="1">+_xlfn.IFNA(VLOOKUP($B276,'Resultados General'!$C$11:$CG$510,MATCH(DB$6,'Resultados General'!$C$10:$CG$10,0),0),"")</f>
        <v>#NAME?</v>
      </c>
      <c r="DC276" s="29" t="str">
        <f t="shared" ca="1" si="362"/>
        <v/>
      </c>
      <c r="DD276" s="29" t="str">
        <f t="shared" ca="1" si="363"/>
        <v/>
      </c>
      <c r="DE276" s="29" t="e">
        <f ca="1">+_xlfn.IFNA(VLOOKUP($B276,'Resultados General'!$C$11:$CG$510,MATCH(DE$6,'Resultados General'!$C$10:$CG$10,0),0),"")</f>
        <v>#NAME?</v>
      </c>
      <c r="DF276" s="29" t="str">
        <f t="shared" ca="1" si="364"/>
        <v/>
      </c>
      <c r="DG276" s="29" t="str">
        <f t="shared" ca="1" si="365"/>
        <v/>
      </c>
      <c r="DH276" s="29" t="e">
        <f ca="1">+_xlfn.IFNA(VLOOKUP($B276,'Resultados General'!$C$11:$CG$510,MATCH(DH$6,'Resultados General'!$C$10:$CG$10,0),0),"")</f>
        <v>#NAME?</v>
      </c>
      <c r="DI276" s="29" t="str">
        <f t="shared" ca="1" si="366"/>
        <v/>
      </c>
      <c r="DJ276" s="29" t="str">
        <f t="shared" ca="1" si="367"/>
        <v/>
      </c>
      <c r="DK276" s="29" t="e">
        <f ca="1">+_xlfn.IFNA(VLOOKUP($B276,'Resultados General'!$C$11:$CG$510,MATCH(DK$6,'Resultados General'!$C$10:$CG$10,0),0),"")</f>
        <v>#NAME?</v>
      </c>
      <c r="DL276" s="29" t="str">
        <f t="shared" ca="1" si="368"/>
        <v/>
      </c>
      <c r="DM276" s="29" t="str">
        <f t="shared" ca="1" si="369"/>
        <v/>
      </c>
      <c r="DN276" s="29" t="e">
        <f ca="1">+_xlfn.IFNA(VLOOKUP($B276,'Resultados General'!$C$11:$CG$510,MATCH(DN$6,'Resultados General'!$C$10:$CG$10,0),0),"")</f>
        <v>#NAME?</v>
      </c>
      <c r="DO276" s="29" t="str">
        <f t="shared" ca="1" si="370"/>
        <v/>
      </c>
      <c r="DP276" s="29" t="str">
        <f t="shared" ca="1" si="371"/>
        <v/>
      </c>
    </row>
    <row r="277" spans="2:120">
      <c r="B277" s="219" t="str">
        <f>+IF('Resultados General'!C280="","",'Resultados General'!C280)</f>
        <v/>
      </c>
      <c r="C277" s="134" t="e">
        <f ca="1">+_xlfn.IFNA(VLOOKUP('Distribución de puestos'!B277,'Resultados General'!$C$11:$J$510,8,0),"")</f>
        <v>#NAME?</v>
      </c>
      <c r="D277" s="135" t="e">
        <f ca="1">+_xlfn.IFNA(VLOOKUP(B277,'Resultados General'!$C$11:$L$510,10,0),"")</f>
        <v>#NAME?</v>
      </c>
      <c r="E277" s="26" t="s">
        <v>76</v>
      </c>
      <c r="F277" s="26" t="s">
        <v>76</v>
      </c>
      <c r="G277" s="135" t="str">
        <f t="shared" ca="1" si="372"/>
        <v/>
      </c>
      <c r="H277" s="135" t="str">
        <f t="shared" ca="1" si="373"/>
        <v/>
      </c>
      <c r="I277" s="219" t="str">
        <f t="shared" si="374"/>
        <v/>
      </c>
      <c r="J277" s="138"/>
      <c r="M277" s="29" t="e">
        <f ca="1">+_xlfn.IFNA(VLOOKUP($B277,'Resultados General'!$C$11:$CG$510,MATCH(M$6,'Resultados General'!$C$10:$CG$10,0),0),"")</f>
        <v>#NAME?</v>
      </c>
      <c r="N277" s="29" t="str">
        <f t="shared" ca="1" si="300"/>
        <v/>
      </c>
      <c r="O277" s="29" t="str">
        <f t="shared" ca="1" si="301"/>
        <v/>
      </c>
      <c r="P277" s="29" t="e">
        <f ca="1">+_xlfn.IFNA(VLOOKUP($B277,'Resultados General'!$C$11:$CG$510,MATCH(P$6,'Resultados General'!$C$10:$CG$10,0),0),"")</f>
        <v>#NAME?</v>
      </c>
      <c r="Q277" s="29" t="str">
        <f t="shared" ca="1" si="302"/>
        <v/>
      </c>
      <c r="R277" s="29" t="str">
        <f t="shared" ca="1" si="303"/>
        <v/>
      </c>
      <c r="S277" s="29" t="e">
        <f ca="1">+_xlfn.IFNA(VLOOKUP($B277,'Resultados General'!$C$11:$CG$510,MATCH(S$6,'Resultados General'!$C$10:$CG$10,0),0),"")</f>
        <v>#NAME?</v>
      </c>
      <c r="T277" s="29" t="str">
        <f t="shared" ca="1" si="304"/>
        <v/>
      </c>
      <c r="U277" s="29" t="str">
        <f t="shared" ca="1" si="305"/>
        <v/>
      </c>
      <c r="V277" s="29" t="e">
        <f ca="1">+_xlfn.IFNA(VLOOKUP($B277,'Resultados General'!$C$11:$CG$510,MATCH(V$6,'Resultados General'!$C$10:$CG$10,0),0),"")</f>
        <v>#NAME?</v>
      </c>
      <c r="W277" s="29" t="str">
        <f t="shared" ca="1" si="306"/>
        <v/>
      </c>
      <c r="X277" s="29" t="str">
        <f t="shared" ca="1" si="307"/>
        <v/>
      </c>
      <c r="Y277" s="29" t="e">
        <f ca="1">+_xlfn.IFNA(VLOOKUP($B277,'Resultados General'!$C$11:$CG$510,MATCH(Y$6,'Resultados General'!$C$10:$CG$10,0),0),"")</f>
        <v>#NAME?</v>
      </c>
      <c r="Z277" s="29" t="str">
        <f t="shared" ca="1" si="308"/>
        <v/>
      </c>
      <c r="AA277" s="29" t="str">
        <f t="shared" ca="1" si="309"/>
        <v/>
      </c>
      <c r="AB277" s="29" t="e">
        <f ca="1">+_xlfn.IFNA(VLOOKUP($B277,'Resultados General'!$C$11:$CG$510,MATCH(AB$6,'Resultados General'!$C$10:$CG$10,0),0),"")</f>
        <v>#NAME?</v>
      </c>
      <c r="AC277" s="29" t="str">
        <f t="shared" ca="1" si="310"/>
        <v/>
      </c>
      <c r="AD277" s="29" t="str">
        <f t="shared" ca="1" si="311"/>
        <v/>
      </c>
      <c r="AE277" s="29" t="e">
        <f ca="1">+_xlfn.IFNA(VLOOKUP($B277,'Resultados General'!$C$11:$CG$510,MATCH(AE$6,'Resultados General'!$C$10:$CG$10,0),0),"")</f>
        <v>#NAME?</v>
      </c>
      <c r="AF277" s="29" t="str">
        <f t="shared" ca="1" si="312"/>
        <v/>
      </c>
      <c r="AG277" s="29" t="str">
        <f t="shared" ca="1" si="313"/>
        <v/>
      </c>
      <c r="AH277" s="29" t="e">
        <f ca="1">+_xlfn.IFNA(VLOOKUP($B277,'Resultados General'!$C$11:$CG$510,MATCH(AH$6,'Resultados General'!$C$10:$CG$10,0),0),"")</f>
        <v>#NAME?</v>
      </c>
      <c r="AI277" s="29" t="str">
        <f t="shared" ca="1" si="314"/>
        <v/>
      </c>
      <c r="AJ277" s="29" t="str">
        <f t="shared" ca="1" si="315"/>
        <v/>
      </c>
      <c r="AK277" s="29" t="e">
        <f ca="1">+_xlfn.IFNA(VLOOKUP($B277,'Resultados General'!$C$11:$CG$510,MATCH(AK$6,'Resultados General'!$C$10:$CG$10,0),0),"")</f>
        <v>#NAME?</v>
      </c>
      <c r="AL277" s="29" t="str">
        <f t="shared" ca="1" si="316"/>
        <v/>
      </c>
      <c r="AM277" s="29" t="str">
        <f t="shared" ca="1" si="317"/>
        <v/>
      </c>
      <c r="AN277" s="29" t="e">
        <f ca="1">+_xlfn.IFNA(VLOOKUP($B277,'Resultados General'!$C$11:$CG$510,MATCH(AN$6,'Resultados General'!$C$10:$CG$10,0),0),"")</f>
        <v>#NAME?</v>
      </c>
      <c r="AO277" s="29" t="str">
        <f t="shared" ca="1" si="318"/>
        <v/>
      </c>
      <c r="AP277" s="29" t="str">
        <f t="shared" ca="1" si="319"/>
        <v/>
      </c>
      <c r="AQ277" s="29" t="e">
        <f ca="1">+_xlfn.IFNA(VLOOKUP($B277,'Resultados General'!$C$11:$CG$510,MATCH(AQ$6,'Resultados General'!$C$10:$CG$10,0),0),"")</f>
        <v>#NAME?</v>
      </c>
      <c r="AR277" s="29" t="str">
        <f t="shared" ca="1" si="320"/>
        <v/>
      </c>
      <c r="AS277" s="29" t="str">
        <f t="shared" ca="1" si="321"/>
        <v/>
      </c>
      <c r="AT277" s="29" t="e">
        <f ca="1">+_xlfn.IFNA(VLOOKUP($B277,'Resultados General'!$C$11:$CG$510,MATCH(AT$6,'Resultados General'!$C$10:$CG$10,0),0),"")</f>
        <v>#NAME?</v>
      </c>
      <c r="AU277" s="29" t="str">
        <f t="shared" ca="1" si="322"/>
        <v/>
      </c>
      <c r="AV277" s="29" t="str">
        <f t="shared" ca="1" si="323"/>
        <v/>
      </c>
      <c r="AW277" s="29" t="e">
        <f ca="1">+_xlfn.IFNA(VLOOKUP($B277,'Resultados General'!$C$11:$CG$510,MATCH(AW$6,'Resultados General'!$C$10:$CG$10,0),0),"")</f>
        <v>#NAME?</v>
      </c>
      <c r="AX277" s="29" t="str">
        <f t="shared" ca="1" si="324"/>
        <v/>
      </c>
      <c r="AY277" s="29" t="str">
        <f t="shared" ca="1" si="325"/>
        <v/>
      </c>
      <c r="AZ277" s="29" t="e">
        <f ca="1">+_xlfn.IFNA(VLOOKUP($B277,'Resultados General'!$C$11:$CG$510,MATCH(AZ$6,'Resultados General'!$C$10:$CG$10,0),0),"")</f>
        <v>#NAME?</v>
      </c>
      <c r="BA277" s="29" t="str">
        <f t="shared" ca="1" si="326"/>
        <v/>
      </c>
      <c r="BB277" s="29" t="str">
        <f t="shared" ca="1" si="327"/>
        <v/>
      </c>
      <c r="BC277" s="29" t="e">
        <f ca="1">+_xlfn.IFNA(VLOOKUP($B277,'Resultados General'!$C$11:$CG$510,MATCH(BC$6,'Resultados General'!$C$10:$CG$10,0),0),"")</f>
        <v>#NAME?</v>
      </c>
      <c r="BD277" s="29" t="str">
        <f t="shared" ca="1" si="328"/>
        <v/>
      </c>
      <c r="BE277" s="29" t="str">
        <f t="shared" ca="1" si="329"/>
        <v/>
      </c>
      <c r="BF277" s="29" t="e">
        <f ca="1">+_xlfn.IFNA(VLOOKUP($B277,'Resultados General'!$C$11:$CG$510,MATCH(BF$6,'Resultados General'!$C$10:$CG$10,0),0),"")</f>
        <v>#NAME?</v>
      </c>
      <c r="BG277" s="29" t="str">
        <f t="shared" ca="1" si="330"/>
        <v/>
      </c>
      <c r="BH277" s="29" t="str">
        <f t="shared" ca="1" si="331"/>
        <v/>
      </c>
      <c r="BI277" s="29" t="e">
        <f ca="1">+_xlfn.IFNA(VLOOKUP($B277,'Resultados General'!$C$11:$CG$510,MATCH(BI$6,'Resultados General'!$C$10:$CG$10,0),0),"")</f>
        <v>#NAME?</v>
      </c>
      <c r="BJ277" s="29" t="str">
        <f t="shared" ca="1" si="332"/>
        <v/>
      </c>
      <c r="BK277" s="29" t="str">
        <f t="shared" ca="1" si="333"/>
        <v/>
      </c>
      <c r="BL277" s="29" t="e">
        <f ca="1">+_xlfn.IFNA(VLOOKUP($B277,'Resultados General'!$C$11:$CG$510,MATCH(BL$6,'Resultados General'!$C$10:$CG$10,0),0),"")</f>
        <v>#NAME?</v>
      </c>
      <c r="BM277" s="29" t="str">
        <f t="shared" ca="1" si="334"/>
        <v/>
      </c>
      <c r="BN277" s="29" t="str">
        <f t="shared" ca="1" si="335"/>
        <v/>
      </c>
      <c r="BO277" s="29" t="e">
        <f ca="1">+_xlfn.IFNA(VLOOKUP($B277,'Resultados General'!$C$11:$CG$510,MATCH(BO$6,'Resultados General'!$C$10:$CG$10,0),0),"")</f>
        <v>#NAME?</v>
      </c>
      <c r="BP277" s="29" t="str">
        <f t="shared" ca="1" si="336"/>
        <v/>
      </c>
      <c r="BQ277" s="29" t="str">
        <f t="shared" ca="1" si="337"/>
        <v/>
      </c>
      <c r="BR277" s="29" t="e">
        <f ca="1">+_xlfn.IFNA(VLOOKUP($B277,'Resultados General'!$C$11:$CG$510,MATCH(BR$6,'Resultados General'!$C$10:$CG$10,0),0),"")</f>
        <v>#NAME?</v>
      </c>
      <c r="BS277" s="29" t="str">
        <f t="shared" ca="1" si="338"/>
        <v/>
      </c>
      <c r="BT277" s="29" t="str">
        <f t="shared" ca="1" si="339"/>
        <v/>
      </c>
      <c r="BU277" s="29" t="e">
        <f ca="1">+_xlfn.IFNA(VLOOKUP($B277,'Resultados General'!$C$11:$CG$510,MATCH(BU$6,'Resultados General'!$C$10:$CG$10,0),0),"")</f>
        <v>#NAME?</v>
      </c>
      <c r="BV277" s="29" t="str">
        <f t="shared" ca="1" si="340"/>
        <v/>
      </c>
      <c r="BW277" s="29" t="str">
        <f t="shared" ca="1" si="341"/>
        <v/>
      </c>
      <c r="BX277" s="29" t="e">
        <f ca="1">+_xlfn.IFNA(VLOOKUP($B277,'Resultados General'!$C$11:$CG$510,MATCH(BX$6,'Resultados General'!$C$10:$CG$10,0),0),"")</f>
        <v>#NAME?</v>
      </c>
      <c r="BY277" s="29" t="str">
        <f t="shared" ca="1" si="342"/>
        <v/>
      </c>
      <c r="BZ277" s="29" t="str">
        <f t="shared" ca="1" si="343"/>
        <v/>
      </c>
      <c r="CA277" s="29" t="e">
        <f ca="1">+_xlfn.IFNA(VLOOKUP($B277,'Resultados General'!$C$11:$CG$510,MATCH(CA$6,'Resultados General'!$C$10:$CG$10,0),0),"")</f>
        <v>#NAME?</v>
      </c>
      <c r="CB277" s="29" t="str">
        <f t="shared" ca="1" si="344"/>
        <v/>
      </c>
      <c r="CC277" s="29" t="str">
        <f t="shared" ca="1" si="345"/>
        <v/>
      </c>
      <c r="CD277" s="29" t="e">
        <f ca="1">+_xlfn.IFNA(VLOOKUP($B277,'Resultados General'!$C$11:$CG$510,MATCH(CD$6,'Resultados General'!$C$10:$CG$10,0),0),"")</f>
        <v>#NAME?</v>
      </c>
      <c r="CE277" s="29" t="str">
        <f t="shared" ca="1" si="346"/>
        <v/>
      </c>
      <c r="CF277" s="29" t="str">
        <f t="shared" ca="1" si="347"/>
        <v/>
      </c>
      <c r="CG277" s="29" t="e">
        <f ca="1">+_xlfn.IFNA(VLOOKUP($B277,'Resultados General'!$C$11:$CG$510,MATCH(CG$6,'Resultados General'!$C$10:$CG$10,0),0),"")</f>
        <v>#NAME?</v>
      </c>
      <c r="CH277" s="29" t="str">
        <f t="shared" ca="1" si="348"/>
        <v/>
      </c>
      <c r="CI277" s="29" t="str">
        <f t="shared" ca="1" si="349"/>
        <v/>
      </c>
      <c r="CJ277" s="29" t="e">
        <f ca="1">+_xlfn.IFNA(VLOOKUP($B277,'Resultados General'!$C$11:$CG$510,MATCH(CJ$6,'Resultados General'!$C$10:$CG$10,0),0),"")</f>
        <v>#NAME?</v>
      </c>
      <c r="CK277" s="29" t="str">
        <f t="shared" ca="1" si="350"/>
        <v/>
      </c>
      <c r="CL277" s="29" t="str">
        <f t="shared" ca="1" si="351"/>
        <v/>
      </c>
      <c r="CM277" s="29" t="e">
        <f ca="1">+_xlfn.IFNA(VLOOKUP($B277,'Resultados General'!$C$11:$CG$510,MATCH(CM$6,'Resultados General'!$C$10:$CG$10,0),0),"")</f>
        <v>#NAME?</v>
      </c>
      <c r="CN277" s="29" t="str">
        <f t="shared" ca="1" si="352"/>
        <v/>
      </c>
      <c r="CO277" s="29" t="str">
        <f t="shared" ca="1" si="353"/>
        <v/>
      </c>
      <c r="CP277" s="29" t="e">
        <f ca="1">+_xlfn.IFNA(VLOOKUP($B277,'Resultados General'!$C$11:$CG$510,MATCH(CP$6,'Resultados General'!$C$10:$CG$10,0),0),"")</f>
        <v>#NAME?</v>
      </c>
      <c r="CQ277" s="29" t="str">
        <f t="shared" ca="1" si="354"/>
        <v/>
      </c>
      <c r="CR277" s="29" t="str">
        <f t="shared" ca="1" si="355"/>
        <v/>
      </c>
      <c r="CS277" s="29" t="e">
        <f ca="1">+_xlfn.IFNA(VLOOKUP($B277,'Resultados General'!$C$11:$CG$510,MATCH(CS$6,'Resultados General'!$C$10:$CG$10,0),0),"")</f>
        <v>#NAME?</v>
      </c>
      <c r="CT277" s="29" t="str">
        <f t="shared" ca="1" si="356"/>
        <v/>
      </c>
      <c r="CU277" s="29" t="str">
        <f t="shared" ca="1" si="357"/>
        <v/>
      </c>
      <c r="CV277" s="29" t="e">
        <f ca="1">+_xlfn.IFNA(VLOOKUP($B277,'Resultados General'!$C$11:$CG$510,MATCH(CV$6,'Resultados General'!$C$10:$CG$10,0),0),"")</f>
        <v>#NAME?</v>
      </c>
      <c r="CW277" s="29" t="str">
        <f t="shared" ca="1" si="358"/>
        <v/>
      </c>
      <c r="CX277" s="29" t="str">
        <f t="shared" ca="1" si="359"/>
        <v/>
      </c>
      <c r="CY277" s="29" t="e">
        <f ca="1">+_xlfn.IFNA(VLOOKUP($B277,'Resultados General'!$C$11:$CG$510,MATCH(CY$6,'Resultados General'!$C$10:$CG$10,0),0),"")</f>
        <v>#NAME?</v>
      </c>
      <c r="CZ277" s="29" t="str">
        <f t="shared" ca="1" si="360"/>
        <v/>
      </c>
      <c r="DA277" s="29" t="str">
        <f t="shared" ca="1" si="361"/>
        <v/>
      </c>
      <c r="DB277" s="29" t="e">
        <f ca="1">+_xlfn.IFNA(VLOOKUP($B277,'Resultados General'!$C$11:$CG$510,MATCH(DB$6,'Resultados General'!$C$10:$CG$10,0),0),"")</f>
        <v>#NAME?</v>
      </c>
      <c r="DC277" s="29" t="str">
        <f t="shared" ca="1" si="362"/>
        <v/>
      </c>
      <c r="DD277" s="29" t="str">
        <f t="shared" ca="1" si="363"/>
        <v/>
      </c>
      <c r="DE277" s="29" t="e">
        <f ca="1">+_xlfn.IFNA(VLOOKUP($B277,'Resultados General'!$C$11:$CG$510,MATCH(DE$6,'Resultados General'!$C$10:$CG$10,0),0),"")</f>
        <v>#NAME?</v>
      </c>
      <c r="DF277" s="29" t="str">
        <f t="shared" ca="1" si="364"/>
        <v/>
      </c>
      <c r="DG277" s="29" t="str">
        <f t="shared" ca="1" si="365"/>
        <v/>
      </c>
      <c r="DH277" s="29" t="e">
        <f ca="1">+_xlfn.IFNA(VLOOKUP($B277,'Resultados General'!$C$11:$CG$510,MATCH(DH$6,'Resultados General'!$C$10:$CG$10,0),0),"")</f>
        <v>#NAME?</v>
      </c>
      <c r="DI277" s="29" t="str">
        <f t="shared" ca="1" si="366"/>
        <v/>
      </c>
      <c r="DJ277" s="29" t="str">
        <f t="shared" ca="1" si="367"/>
        <v/>
      </c>
      <c r="DK277" s="29" t="e">
        <f ca="1">+_xlfn.IFNA(VLOOKUP($B277,'Resultados General'!$C$11:$CG$510,MATCH(DK$6,'Resultados General'!$C$10:$CG$10,0),0),"")</f>
        <v>#NAME?</v>
      </c>
      <c r="DL277" s="29" t="str">
        <f t="shared" ca="1" si="368"/>
        <v/>
      </c>
      <c r="DM277" s="29" t="str">
        <f t="shared" ca="1" si="369"/>
        <v/>
      </c>
      <c r="DN277" s="29" t="e">
        <f ca="1">+_xlfn.IFNA(VLOOKUP($B277,'Resultados General'!$C$11:$CG$510,MATCH(DN$6,'Resultados General'!$C$10:$CG$10,0),0),"")</f>
        <v>#NAME?</v>
      </c>
      <c r="DO277" s="29" t="str">
        <f t="shared" ca="1" si="370"/>
        <v/>
      </c>
      <c r="DP277" s="29" t="str">
        <f t="shared" ca="1" si="371"/>
        <v/>
      </c>
    </row>
    <row r="278" spans="2:120">
      <c r="B278" s="219" t="str">
        <f>+IF('Resultados General'!C281="","",'Resultados General'!C281)</f>
        <v/>
      </c>
      <c r="C278" s="134" t="e">
        <f ca="1">+_xlfn.IFNA(VLOOKUP('Distribución de puestos'!B278,'Resultados General'!$C$11:$J$510,8,0),"")</f>
        <v>#NAME?</v>
      </c>
      <c r="D278" s="135" t="e">
        <f ca="1">+_xlfn.IFNA(VLOOKUP(B278,'Resultados General'!$C$11:$L$510,10,0),"")</f>
        <v>#NAME?</v>
      </c>
      <c r="E278" s="26" t="s">
        <v>76</v>
      </c>
      <c r="F278" s="26" t="s">
        <v>76</v>
      </c>
      <c r="G278" s="135" t="str">
        <f t="shared" ca="1" si="372"/>
        <v/>
      </c>
      <c r="H278" s="135" t="str">
        <f t="shared" ca="1" si="373"/>
        <v/>
      </c>
      <c r="I278" s="219" t="str">
        <f t="shared" si="374"/>
        <v/>
      </c>
      <c r="J278" s="138"/>
      <c r="M278" s="29" t="e">
        <f ca="1">+_xlfn.IFNA(VLOOKUP($B278,'Resultados General'!$C$11:$CG$510,MATCH(M$6,'Resultados General'!$C$10:$CG$10,0),0),"")</f>
        <v>#NAME?</v>
      </c>
      <c r="N278" s="29" t="str">
        <f t="shared" ca="1" si="300"/>
        <v/>
      </c>
      <c r="O278" s="29" t="str">
        <f t="shared" ca="1" si="301"/>
        <v/>
      </c>
      <c r="P278" s="29" t="e">
        <f ca="1">+_xlfn.IFNA(VLOOKUP($B278,'Resultados General'!$C$11:$CG$510,MATCH(P$6,'Resultados General'!$C$10:$CG$10,0),0),"")</f>
        <v>#NAME?</v>
      </c>
      <c r="Q278" s="29" t="str">
        <f t="shared" ca="1" si="302"/>
        <v/>
      </c>
      <c r="R278" s="29" t="str">
        <f t="shared" ca="1" si="303"/>
        <v/>
      </c>
      <c r="S278" s="29" t="e">
        <f ca="1">+_xlfn.IFNA(VLOOKUP($B278,'Resultados General'!$C$11:$CG$510,MATCH(S$6,'Resultados General'!$C$10:$CG$10,0),0),"")</f>
        <v>#NAME?</v>
      </c>
      <c r="T278" s="29" t="str">
        <f t="shared" ca="1" si="304"/>
        <v/>
      </c>
      <c r="U278" s="29" t="str">
        <f t="shared" ca="1" si="305"/>
        <v/>
      </c>
      <c r="V278" s="29" t="e">
        <f ca="1">+_xlfn.IFNA(VLOOKUP($B278,'Resultados General'!$C$11:$CG$510,MATCH(V$6,'Resultados General'!$C$10:$CG$10,0),0),"")</f>
        <v>#NAME?</v>
      </c>
      <c r="W278" s="29" t="str">
        <f t="shared" ca="1" si="306"/>
        <v/>
      </c>
      <c r="X278" s="29" t="str">
        <f t="shared" ca="1" si="307"/>
        <v/>
      </c>
      <c r="Y278" s="29" t="e">
        <f ca="1">+_xlfn.IFNA(VLOOKUP($B278,'Resultados General'!$C$11:$CG$510,MATCH(Y$6,'Resultados General'!$C$10:$CG$10,0),0),"")</f>
        <v>#NAME?</v>
      </c>
      <c r="Z278" s="29" t="str">
        <f t="shared" ca="1" si="308"/>
        <v/>
      </c>
      <c r="AA278" s="29" t="str">
        <f t="shared" ca="1" si="309"/>
        <v/>
      </c>
      <c r="AB278" s="29" t="e">
        <f ca="1">+_xlfn.IFNA(VLOOKUP($B278,'Resultados General'!$C$11:$CG$510,MATCH(AB$6,'Resultados General'!$C$10:$CG$10,0),0),"")</f>
        <v>#NAME?</v>
      </c>
      <c r="AC278" s="29" t="str">
        <f t="shared" ca="1" si="310"/>
        <v/>
      </c>
      <c r="AD278" s="29" t="str">
        <f t="shared" ca="1" si="311"/>
        <v/>
      </c>
      <c r="AE278" s="29" t="e">
        <f ca="1">+_xlfn.IFNA(VLOOKUP($B278,'Resultados General'!$C$11:$CG$510,MATCH(AE$6,'Resultados General'!$C$10:$CG$10,0),0),"")</f>
        <v>#NAME?</v>
      </c>
      <c r="AF278" s="29" t="str">
        <f t="shared" ca="1" si="312"/>
        <v/>
      </c>
      <c r="AG278" s="29" t="str">
        <f t="shared" ca="1" si="313"/>
        <v/>
      </c>
      <c r="AH278" s="29" t="e">
        <f ca="1">+_xlfn.IFNA(VLOOKUP($B278,'Resultados General'!$C$11:$CG$510,MATCH(AH$6,'Resultados General'!$C$10:$CG$10,0),0),"")</f>
        <v>#NAME?</v>
      </c>
      <c r="AI278" s="29" t="str">
        <f t="shared" ca="1" si="314"/>
        <v/>
      </c>
      <c r="AJ278" s="29" t="str">
        <f t="shared" ca="1" si="315"/>
        <v/>
      </c>
      <c r="AK278" s="29" t="e">
        <f ca="1">+_xlfn.IFNA(VLOOKUP($B278,'Resultados General'!$C$11:$CG$510,MATCH(AK$6,'Resultados General'!$C$10:$CG$10,0),0),"")</f>
        <v>#NAME?</v>
      </c>
      <c r="AL278" s="29" t="str">
        <f t="shared" ca="1" si="316"/>
        <v/>
      </c>
      <c r="AM278" s="29" t="str">
        <f t="shared" ca="1" si="317"/>
        <v/>
      </c>
      <c r="AN278" s="29" t="e">
        <f ca="1">+_xlfn.IFNA(VLOOKUP($B278,'Resultados General'!$C$11:$CG$510,MATCH(AN$6,'Resultados General'!$C$10:$CG$10,0),0),"")</f>
        <v>#NAME?</v>
      </c>
      <c r="AO278" s="29" t="str">
        <f t="shared" ca="1" si="318"/>
        <v/>
      </c>
      <c r="AP278" s="29" t="str">
        <f t="shared" ca="1" si="319"/>
        <v/>
      </c>
      <c r="AQ278" s="29" t="e">
        <f ca="1">+_xlfn.IFNA(VLOOKUP($B278,'Resultados General'!$C$11:$CG$510,MATCH(AQ$6,'Resultados General'!$C$10:$CG$10,0),0),"")</f>
        <v>#NAME?</v>
      </c>
      <c r="AR278" s="29" t="str">
        <f t="shared" ca="1" si="320"/>
        <v/>
      </c>
      <c r="AS278" s="29" t="str">
        <f t="shared" ca="1" si="321"/>
        <v/>
      </c>
      <c r="AT278" s="29" t="e">
        <f ca="1">+_xlfn.IFNA(VLOOKUP($B278,'Resultados General'!$C$11:$CG$510,MATCH(AT$6,'Resultados General'!$C$10:$CG$10,0),0),"")</f>
        <v>#NAME?</v>
      </c>
      <c r="AU278" s="29" t="str">
        <f t="shared" ca="1" si="322"/>
        <v/>
      </c>
      <c r="AV278" s="29" t="str">
        <f t="shared" ca="1" si="323"/>
        <v/>
      </c>
      <c r="AW278" s="29" t="e">
        <f ca="1">+_xlfn.IFNA(VLOOKUP($B278,'Resultados General'!$C$11:$CG$510,MATCH(AW$6,'Resultados General'!$C$10:$CG$10,0),0),"")</f>
        <v>#NAME?</v>
      </c>
      <c r="AX278" s="29" t="str">
        <f t="shared" ca="1" si="324"/>
        <v/>
      </c>
      <c r="AY278" s="29" t="str">
        <f t="shared" ca="1" si="325"/>
        <v/>
      </c>
      <c r="AZ278" s="29" t="e">
        <f ca="1">+_xlfn.IFNA(VLOOKUP($B278,'Resultados General'!$C$11:$CG$510,MATCH(AZ$6,'Resultados General'!$C$10:$CG$10,0),0),"")</f>
        <v>#NAME?</v>
      </c>
      <c r="BA278" s="29" t="str">
        <f t="shared" ca="1" si="326"/>
        <v/>
      </c>
      <c r="BB278" s="29" t="str">
        <f t="shared" ca="1" si="327"/>
        <v/>
      </c>
      <c r="BC278" s="29" t="e">
        <f ca="1">+_xlfn.IFNA(VLOOKUP($B278,'Resultados General'!$C$11:$CG$510,MATCH(BC$6,'Resultados General'!$C$10:$CG$10,0),0),"")</f>
        <v>#NAME?</v>
      </c>
      <c r="BD278" s="29" t="str">
        <f t="shared" ca="1" si="328"/>
        <v/>
      </c>
      <c r="BE278" s="29" t="str">
        <f t="shared" ca="1" si="329"/>
        <v/>
      </c>
      <c r="BF278" s="29" t="e">
        <f ca="1">+_xlfn.IFNA(VLOOKUP($B278,'Resultados General'!$C$11:$CG$510,MATCH(BF$6,'Resultados General'!$C$10:$CG$10,0),0),"")</f>
        <v>#NAME?</v>
      </c>
      <c r="BG278" s="29" t="str">
        <f t="shared" ca="1" si="330"/>
        <v/>
      </c>
      <c r="BH278" s="29" t="str">
        <f t="shared" ca="1" si="331"/>
        <v/>
      </c>
      <c r="BI278" s="29" t="e">
        <f ca="1">+_xlfn.IFNA(VLOOKUP($B278,'Resultados General'!$C$11:$CG$510,MATCH(BI$6,'Resultados General'!$C$10:$CG$10,0),0),"")</f>
        <v>#NAME?</v>
      </c>
      <c r="BJ278" s="29" t="str">
        <f t="shared" ca="1" si="332"/>
        <v/>
      </c>
      <c r="BK278" s="29" t="str">
        <f t="shared" ca="1" si="333"/>
        <v/>
      </c>
      <c r="BL278" s="29" t="e">
        <f ca="1">+_xlfn.IFNA(VLOOKUP($B278,'Resultados General'!$C$11:$CG$510,MATCH(BL$6,'Resultados General'!$C$10:$CG$10,0),0),"")</f>
        <v>#NAME?</v>
      </c>
      <c r="BM278" s="29" t="str">
        <f t="shared" ca="1" si="334"/>
        <v/>
      </c>
      <c r="BN278" s="29" t="str">
        <f t="shared" ca="1" si="335"/>
        <v/>
      </c>
      <c r="BO278" s="29" t="e">
        <f ca="1">+_xlfn.IFNA(VLOOKUP($B278,'Resultados General'!$C$11:$CG$510,MATCH(BO$6,'Resultados General'!$C$10:$CG$10,0),0),"")</f>
        <v>#NAME?</v>
      </c>
      <c r="BP278" s="29" t="str">
        <f t="shared" ca="1" si="336"/>
        <v/>
      </c>
      <c r="BQ278" s="29" t="str">
        <f t="shared" ca="1" si="337"/>
        <v/>
      </c>
      <c r="BR278" s="29" t="e">
        <f ca="1">+_xlfn.IFNA(VLOOKUP($B278,'Resultados General'!$C$11:$CG$510,MATCH(BR$6,'Resultados General'!$C$10:$CG$10,0),0),"")</f>
        <v>#NAME?</v>
      </c>
      <c r="BS278" s="29" t="str">
        <f t="shared" ca="1" si="338"/>
        <v/>
      </c>
      <c r="BT278" s="29" t="str">
        <f t="shared" ca="1" si="339"/>
        <v/>
      </c>
      <c r="BU278" s="29" t="e">
        <f ca="1">+_xlfn.IFNA(VLOOKUP($B278,'Resultados General'!$C$11:$CG$510,MATCH(BU$6,'Resultados General'!$C$10:$CG$10,0),0),"")</f>
        <v>#NAME?</v>
      </c>
      <c r="BV278" s="29" t="str">
        <f t="shared" ca="1" si="340"/>
        <v/>
      </c>
      <c r="BW278" s="29" t="str">
        <f t="shared" ca="1" si="341"/>
        <v/>
      </c>
      <c r="BX278" s="29" t="e">
        <f ca="1">+_xlfn.IFNA(VLOOKUP($B278,'Resultados General'!$C$11:$CG$510,MATCH(BX$6,'Resultados General'!$C$10:$CG$10,0),0),"")</f>
        <v>#NAME?</v>
      </c>
      <c r="BY278" s="29" t="str">
        <f t="shared" ca="1" si="342"/>
        <v/>
      </c>
      <c r="BZ278" s="29" t="str">
        <f t="shared" ca="1" si="343"/>
        <v/>
      </c>
      <c r="CA278" s="29" t="e">
        <f ca="1">+_xlfn.IFNA(VLOOKUP($B278,'Resultados General'!$C$11:$CG$510,MATCH(CA$6,'Resultados General'!$C$10:$CG$10,0),0),"")</f>
        <v>#NAME?</v>
      </c>
      <c r="CB278" s="29" t="str">
        <f t="shared" ca="1" si="344"/>
        <v/>
      </c>
      <c r="CC278" s="29" t="str">
        <f t="shared" ca="1" si="345"/>
        <v/>
      </c>
      <c r="CD278" s="29" t="e">
        <f ca="1">+_xlfn.IFNA(VLOOKUP($B278,'Resultados General'!$C$11:$CG$510,MATCH(CD$6,'Resultados General'!$C$10:$CG$10,0),0),"")</f>
        <v>#NAME?</v>
      </c>
      <c r="CE278" s="29" t="str">
        <f t="shared" ca="1" si="346"/>
        <v/>
      </c>
      <c r="CF278" s="29" t="str">
        <f t="shared" ca="1" si="347"/>
        <v/>
      </c>
      <c r="CG278" s="29" t="e">
        <f ca="1">+_xlfn.IFNA(VLOOKUP($B278,'Resultados General'!$C$11:$CG$510,MATCH(CG$6,'Resultados General'!$C$10:$CG$10,0),0),"")</f>
        <v>#NAME?</v>
      </c>
      <c r="CH278" s="29" t="str">
        <f t="shared" ca="1" si="348"/>
        <v/>
      </c>
      <c r="CI278" s="29" t="str">
        <f t="shared" ca="1" si="349"/>
        <v/>
      </c>
      <c r="CJ278" s="29" t="e">
        <f ca="1">+_xlfn.IFNA(VLOOKUP($B278,'Resultados General'!$C$11:$CG$510,MATCH(CJ$6,'Resultados General'!$C$10:$CG$10,0),0),"")</f>
        <v>#NAME?</v>
      </c>
      <c r="CK278" s="29" t="str">
        <f t="shared" ca="1" si="350"/>
        <v/>
      </c>
      <c r="CL278" s="29" t="str">
        <f t="shared" ca="1" si="351"/>
        <v/>
      </c>
      <c r="CM278" s="29" t="e">
        <f ca="1">+_xlfn.IFNA(VLOOKUP($B278,'Resultados General'!$C$11:$CG$510,MATCH(CM$6,'Resultados General'!$C$10:$CG$10,0),0),"")</f>
        <v>#NAME?</v>
      </c>
      <c r="CN278" s="29" t="str">
        <f t="shared" ca="1" si="352"/>
        <v/>
      </c>
      <c r="CO278" s="29" t="str">
        <f t="shared" ca="1" si="353"/>
        <v/>
      </c>
      <c r="CP278" s="29" t="e">
        <f ca="1">+_xlfn.IFNA(VLOOKUP($B278,'Resultados General'!$C$11:$CG$510,MATCH(CP$6,'Resultados General'!$C$10:$CG$10,0),0),"")</f>
        <v>#NAME?</v>
      </c>
      <c r="CQ278" s="29" t="str">
        <f t="shared" ca="1" si="354"/>
        <v/>
      </c>
      <c r="CR278" s="29" t="str">
        <f t="shared" ca="1" si="355"/>
        <v/>
      </c>
      <c r="CS278" s="29" t="e">
        <f ca="1">+_xlfn.IFNA(VLOOKUP($B278,'Resultados General'!$C$11:$CG$510,MATCH(CS$6,'Resultados General'!$C$10:$CG$10,0),0),"")</f>
        <v>#NAME?</v>
      </c>
      <c r="CT278" s="29" t="str">
        <f t="shared" ca="1" si="356"/>
        <v/>
      </c>
      <c r="CU278" s="29" t="str">
        <f t="shared" ca="1" si="357"/>
        <v/>
      </c>
      <c r="CV278" s="29" t="e">
        <f ca="1">+_xlfn.IFNA(VLOOKUP($B278,'Resultados General'!$C$11:$CG$510,MATCH(CV$6,'Resultados General'!$C$10:$CG$10,0),0),"")</f>
        <v>#NAME?</v>
      </c>
      <c r="CW278" s="29" t="str">
        <f t="shared" ca="1" si="358"/>
        <v/>
      </c>
      <c r="CX278" s="29" t="str">
        <f t="shared" ca="1" si="359"/>
        <v/>
      </c>
      <c r="CY278" s="29" t="e">
        <f ca="1">+_xlfn.IFNA(VLOOKUP($B278,'Resultados General'!$C$11:$CG$510,MATCH(CY$6,'Resultados General'!$C$10:$CG$10,0),0),"")</f>
        <v>#NAME?</v>
      </c>
      <c r="CZ278" s="29" t="str">
        <f t="shared" ca="1" si="360"/>
        <v/>
      </c>
      <c r="DA278" s="29" t="str">
        <f t="shared" ca="1" si="361"/>
        <v/>
      </c>
      <c r="DB278" s="29" t="e">
        <f ca="1">+_xlfn.IFNA(VLOOKUP($B278,'Resultados General'!$C$11:$CG$510,MATCH(DB$6,'Resultados General'!$C$10:$CG$10,0),0),"")</f>
        <v>#NAME?</v>
      </c>
      <c r="DC278" s="29" t="str">
        <f t="shared" ca="1" si="362"/>
        <v/>
      </c>
      <c r="DD278" s="29" t="str">
        <f t="shared" ca="1" si="363"/>
        <v/>
      </c>
      <c r="DE278" s="29" t="e">
        <f ca="1">+_xlfn.IFNA(VLOOKUP($B278,'Resultados General'!$C$11:$CG$510,MATCH(DE$6,'Resultados General'!$C$10:$CG$10,0),0),"")</f>
        <v>#NAME?</v>
      </c>
      <c r="DF278" s="29" t="str">
        <f t="shared" ca="1" si="364"/>
        <v/>
      </c>
      <c r="DG278" s="29" t="str">
        <f t="shared" ca="1" si="365"/>
        <v/>
      </c>
      <c r="DH278" s="29" t="e">
        <f ca="1">+_xlfn.IFNA(VLOOKUP($B278,'Resultados General'!$C$11:$CG$510,MATCH(DH$6,'Resultados General'!$C$10:$CG$10,0),0),"")</f>
        <v>#NAME?</v>
      </c>
      <c r="DI278" s="29" t="str">
        <f t="shared" ca="1" si="366"/>
        <v/>
      </c>
      <c r="DJ278" s="29" t="str">
        <f t="shared" ca="1" si="367"/>
        <v/>
      </c>
      <c r="DK278" s="29" t="e">
        <f ca="1">+_xlfn.IFNA(VLOOKUP($B278,'Resultados General'!$C$11:$CG$510,MATCH(DK$6,'Resultados General'!$C$10:$CG$10,0),0),"")</f>
        <v>#NAME?</v>
      </c>
      <c r="DL278" s="29" t="str">
        <f t="shared" ca="1" si="368"/>
        <v/>
      </c>
      <c r="DM278" s="29" t="str">
        <f t="shared" ca="1" si="369"/>
        <v/>
      </c>
      <c r="DN278" s="29" t="e">
        <f ca="1">+_xlfn.IFNA(VLOOKUP($B278,'Resultados General'!$C$11:$CG$510,MATCH(DN$6,'Resultados General'!$C$10:$CG$10,0),0),"")</f>
        <v>#NAME?</v>
      </c>
      <c r="DO278" s="29" t="str">
        <f t="shared" ca="1" si="370"/>
        <v/>
      </c>
      <c r="DP278" s="29" t="str">
        <f t="shared" ca="1" si="371"/>
        <v/>
      </c>
    </row>
    <row r="279" spans="2:120">
      <c r="B279" s="219" t="str">
        <f>+IF('Resultados General'!C282="","",'Resultados General'!C282)</f>
        <v/>
      </c>
      <c r="C279" s="134" t="e">
        <f ca="1">+_xlfn.IFNA(VLOOKUP('Distribución de puestos'!B279,'Resultados General'!$C$11:$J$510,8,0),"")</f>
        <v>#NAME?</v>
      </c>
      <c r="D279" s="135" t="e">
        <f ca="1">+_xlfn.IFNA(VLOOKUP(B279,'Resultados General'!$C$11:$L$510,10,0),"")</f>
        <v>#NAME?</v>
      </c>
      <c r="E279" s="26" t="s">
        <v>76</v>
      </c>
      <c r="F279" s="26" t="s">
        <v>76</v>
      </c>
      <c r="G279" s="135" t="str">
        <f t="shared" ca="1" si="372"/>
        <v/>
      </c>
      <c r="H279" s="135" t="str">
        <f t="shared" ca="1" si="373"/>
        <v/>
      </c>
      <c r="I279" s="219" t="str">
        <f t="shared" si="374"/>
        <v/>
      </c>
      <c r="J279" s="138"/>
      <c r="M279" s="29" t="e">
        <f ca="1">+_xlfn.IFNA(VLOOKUP($B279,'Resultados General'!$C$11:$CG$510,MATCH(M$6,'Resultados General'!$C$10:$CG$10,0),0),"")</f>
        <v>#NAME?</v>
      </c>
      <c r="N279" s="29" t="str">
        <f t="shared" ca="1" si="300"/>
        <v/>
      </c>
      <c r="O279" s="29" t="str">
        <f t="shared" ca="1" si="301"/>
        <v/>
      </c>
      <c r="P279" s="29" t="e">
        <f ca="1">+_xlfn.IFNA(VLOOKUP($B279,'Resultados General'!$C$11:$CG$510,MATCH(P$6,'Resultados General'!$C$10:$CG$10,0),0),"")</f>
        <v>#NAME?</v>
      </c>
      <c r="Q279" s="29" t="str">
        <f t="shared" ca="1" si="302"/>
        <v/>
      </c>
      <c r="R279" s="29" t="str">
        <f t="shared" ca="1" si="303"/>
        <v/>
      </c>
      <c r="S279" s="29" t="e">
        <f ca="1">+_xlfn.IFNA(VLOOKUP($B279,'Resultados General'!$C$11:$CG$510,MATCH(S$6,'Resultados General'!$C$10:$CG$10,0),0),"")</f>
        <v>#NAME?</v>
      </c>
      <c r="T279" s="29" t="str">
        <f t="shared" ca="1" si="304"/>
        <v/>
      </c>
      <c r="U279" s="29" t="str">
        <f t="shared" ca="1" si="305"/>
        <v/>
      </c>
      <c r="V279" s="29" t="e">
        <f ca="1">+_xlfn.IFNA(VLOOKUP($B279,'Resultados General'!$C$11:$CG$510,MATCH(V$6,'Resultados General'!$C$10:$CG$10,0),0),"")</f>
        <v>#NAME?</v>
      </c>
      <c r="W279" s="29" t="str">
        <f t="shared" ca="1" si="306"/>
        <v/>
      </c>
      <c r="X279" s="29" t="str">
        <f t="shared" ca="1" si="307"/>
        <v/>
      </c>
      <c r="Y279" s="29" t="e">
        <f ca="1">+_xlfn.IFNA(VLOOKUP($B279,'Resultados General'!$C$11:$CG$510,MATCH(Y$6,'Resultados General'!$C$10:$CG$10,0),0),"")</f>
        <v>#NAME?</v>
      </c>
      <c r="Z279" s="29" t="str">
        <f t="shared" ca="1" si="308"/>
        <v/>
      </c>
      <c r="AA279" s="29" t="str">
        <f t="shared" ca="1" si="309"/>
        <v/>
      </c>
      <c r="AB279" s="29" t="e">
        <f ca="1">+_xlfn.IFNA(VLOOKUP($B279,'Resultados General'!$C$11:$CG$510,MATCH(AB$6,'Resultados General'!$C$10:$CG$10,0),0),"")</f>
        <v>#NAME?</v>
      </c>
      <c r="AC279" s="29" t="str">
        <f t="shared" ca="1" si="310"/>
        <v/>
      </c>
      <c r="AD279" s="29" t="str">
        <f t="shared" ca="1" si="311"/>
        <v/>
      </c>
      <c r="AE279" s="29" t="e">
        <f ca="1">+_xlfn.IFNA(VLOOKUP($B279,'Resultados General'!$C$11:$CG$510,MATCH(AE$6,'Resultados General'!$C$10:$CG$10,0),0),"")</f>
        <v>#NAME?</v>
      </c>
      <c r="AF279" s="29" t="str">
        <f t="shared" ca="1" si="312"/>
        <v/>
      </c>
      <c r="AG279" s="29" t="str">
        <f t="shared" ca="1" si="313"/>
        <v/>
      </c>
      <c r="AH279" s="29" t="e">
        <f ca="1">+_xlfn.IFNA(VLOOKUP($B279,'Resultados General'!$C$11:$CG$510,MATCH(AH$6,'Resultados General'!$C$10:$CG$10,0),0),"")</f>
        <v>#NAME?</v>
      </c>
      <c r="AI279" s="29" t="str">
        <f t="shared" ca="1" si="314"/>
        <v/>
      </c>
      <c r="AJ279" s="29" t="str">
        <f t="shared" ca="1" si="315"/>
        <v/>
      </c>
      <c r="AK279" s="29" t="e">
        <f ca="1">+_xlfn.IFNA(VLOOKUP($B279,'Resultados General'!$C$11:$CG$510,MATCH(AK$6,'Resultados General'!$C$10:$CG$10,0),0),"")</f>
        <v>#NAME?</v>
      </c>
      <c r="AL279" s="29" t="str">
        <f t="shared" ca="1" si="316"/>
        <v/>
      </c>
      <c r="AM279" s="29" t="str">
        <f t="shared" ca="1" si="317"/>
        <v/>
      </c>
      <c r="AN279" s="29" t="e">
        <f ca="1">+_xlfn.IFNA(VLOOKUP($B279,'Resultados General'!$C$11:$CG$510,MATCH(AN$6,'Resultados General'!$C$10:$CG$10,0),0),"")</f>
        <v>#NAME?</v>
      </c>
      <c r="AO279" s="29" t="str">
        <f t="shared" ca="1" si="318"/>
        <v/>
      </c>
      <c r="AP279" s="29" t="str">
        <f t="shared" ca="1" si="319"/>
        <v/>
      </c>
      <c r="AQ279" s="29" t="e">
        <f ca="1">+_xlfn.IFNA(VLOOKUP($B279,'Resultados General'!$C$11:$CG$510,MATCH(AQ$6,'Resultados General'!$C$10:$CG$10,0),0),"")</f>
        <v>#NAME?</v>
      </c>
      <c r="AR279" s="29" t="str">
        <f t="shared" ca="1" si="320"/>
        <v/>
      </c>
      <c r="AS279" s="29" t="str">
        <f t="shared" ca="1" si="321"/>
        <v/>
      </c>
      <c r="AT279" s="29" t="e">
        <f ca="1">+_xlfn.IFNA(VLOOKUP($B279,'Resultados General'!$C$11:$CG$510,MATCH(AT$6,'Resultados General'!$C$10:$CG$10,0),0),"")</f>
        <v>#NAME?</v>
      </c>
      <c r="AU279" s="29" t="str">
        <f t="shared" ca="1" si="322"/>
        <v/>
      </c>
      <c r="AV279" s="29" t="str">
        <f t="shared" ca="1" si="323"/>
        <v/>
      </c>
      <c r="AW279" s="29" t="e">
        <f ca="1">+_xlfn.IFNA(VLOOKUP($B279,'Resultados General'!$C$11:$CG$510,MATCH(AW$6,'Resultados General'!$C$10:$CG$10,0),0),"")</f>
        <v>#NAME?</v>
      </c>
      <c r="AX279" s="29" t="str">
        <f t="shared" ca="1" si="324"/>
        <v/>
      </c>
      <c r="AY279" s="29" t="str">
        <f t="shared" ca="1" si="325"/>
        <v/>
      </c>
      <c r="AZ279" s="29" t="e">
        <f ca="1">+_xlfn.IFNA(VLOOKUP($B279,'Resultados General'!$C$11:$CG$510,MATCH(AZ$6,'Resultados General'!$C$10:$CG$10,0),0),"")</f>
        <v>#NAME?</v>
      </c>
      <c r="BA279" s="29" t="str">
        <f t="shared" ca="1" si="326"/>
        <v/>
      </c>
      <c r="BB279" s="29" t="str">
        <f t="shared" ca="1" si="327"/>
        <v/>
      </c>
      <c r="BC279" s="29" t="e">
        <f ca="1">+_xlfn.IFNA(VLOOKUP($B279,'Resultados General'!$C$11:$CG$510,MATCH(BC$6,'Resultados General'!$C$10:$CG$10,0),0),"")</f>
        <v>#NAME?</v>
      </c>
      <c r="BD279" s="29" t="str">
        <f t="shared" ca="1" si="328"/>
        <v/>
      </c>
      <c r="BE279" s="29" t="str">
        <f t="shared" ca="1" si="329"/>
        <v/>
      </c>
      <c r="BF279" s="29" t="e">
        <f ca="1">+_xlfn.IFNA(VLOOKUP($B279,'Resultados General'!$C$11:$CG$510,MATCH(BF$6,'Resultados General'!$C$10:$CG$10,0),0),"")</f>
        <v>#NAME?</v>
      </c>
      <c r="BG279" s="29" t="str">
        <f t="shared" ca="1" si="330"/>
        <v/>
      </c>
      <c r="BH279" s="29" t="str">
        <f t="shared" ca="1" si="331"/>
        <v/>
      </c>
      <c r="BI279" s="29" t="e">
        <f ca="1">+_xlfn.IFNA(VLOOKUP($B279,'Resultados General'!$C$11:$CG$510,MATCH(BI$6,'Resultados General'!$C$10:$CG$10,0),0),"")</f>
        <v>#NAME?</v>
      </c>
      <c r="BJ279" s="29" t="str">
        <f t="shared" ca="1" si="332"/>
        <v/>
      </c>
      <c r="BK279" s="29" t="str">
        <f t="shared" ca="1" si="333"/>
        <v/>
      </c>
      <c r="BL279" s="29" t="e">
        <f ca="1">+_xlfn.IFNA(VLOOKUP($B279,'Resultados General'!$C$11:$CG$510,MATCH(BL$6,'Resultados General'!$C$10:$CG$10,0),0),"")</f>
        <v>#NAME?</v>
      </c>
      <c r="BM279" s="29" t="str">
        <f t="shared" ca="1" si="334"/>
        <v/>
      </c>
      <c r="BN279" s="29" t="str">
        <f t="shared" ca="1" si="335"/>
        <v/>
      </c>
      <c r="BO279" s="29" t="e">
        <f ca="1">+_xlfn.IFNA(VLOOKUP($B279,'Resultados General'!$C$11:$CG$510,MATCH(BO$6,'Resultados General'!$C$10:$CG$10,0),0),"")</f>
        <v>#NAME?</v>
      </c>
      <c r="BP279" s="29" t="str">
        <f t="shared" ca="1" si="336"/>
        <v/>
      </c>
      <c r="BQ279" s="29" t="str">
        <f t="shared" ca="1" si="337"/>
        <v/>
      </c>
      <c r="BR279" s="29" t="e">
        <f ca="1">+_xlfn.IFNA(VLOOKUP($B279,'Resultados General'!$C$11:$CG$510,MATCH(BR$6,'Resultados General'!$C$10:$CG$10,0),0),"")</f>
        <v>#NAME?</v>
      </c>
      <c r="BS279" s="29" t="str">
        <f t="shared" ca="1" si="338"/>
        <v/>
      </c>
      <c r="BT279" s="29" t="str">
        <f t="shared" ca="1" si="339"/>
        <v/>
      </c>
      <c r="BU279" s="29" t="e">
        <f ca="1">+_xlfn.IFNA(VLOOKUP($B279,'Resultados General'!$C$11:$CG$510,MATCH(BU$6,'Resultados General'!$C$10:$CG$10,0),0),"")</f>
        <v>#NAME?</v>
      </c>
      <c r="BV279" s="29" t="str">
        <f t="shared" ca="1" si="340"/>
        <v/>
      </c>
      <c r="BW279" s="29" t="str">
        <f t="shared" ca="1" si="341"/>
        <v/>
      </c>
      <c r="BX279" s="29" t="e">
        <f ca="1">+_xlfn.IFNA(VLOOKUP($B279,'Resultados General'!$C$11:$CG$510,MATCH(BX$6,'Resultados General'!$C$10:$CG$10,0),0),"")</f>
        <v>#NAME?</v>
      </c>
      <c r="BY279" s="29" t="str">
        <f t="shared" ca="1" si="342"/>
        <v/>
      </c>
      <c r="BZ279" s="29" t="str">
        <f t="shared" ca="1" si="343"/>
        <v/>
      </c>
      <c r="CA279" s="29" t="e">
        <f ca="1">+_xlfn.IFNA(VLOOKUP($B279,'Resultados General'!$C$11:$CG$510,MATCH(CA$6,'Resultados General'!$C$10:$CG$10,0),0),"")</f>
        <v>#NAME?</v>
      </c>
      <c r="CB279" s="29" t="str">
        <f t="shared" ca="1" si="344"/>
        <v/>
      </c>
      <c r="CC279" s="29" t="str">
        <f t="shared" ca="1" si="345"/>
        <v/>
      </c>
      <c r="CD279" s="29" t="e">
        <f ca="1">+_xlfn.IFNA(VLOOKUP($B279,'Resultados General'!$C$11:$CG$510,MATCH(CD$6,'Resultados General'!$C$10:$CG$10,0),0),"")</f>
        <v>#NAME?</v>
      </c>
      <c r="CE279" s="29" t="str">
        <f t="shared" ca="1" si="346"/>
        <v/>
      </c>
      <c r="CF279" s="29" t="str">
        <f t="shared" ca="1" si="347"/>
        <v/>
      </c>
      <c r="CG279" s="29" t="e">
        <f ca="1">+_xlfn.IFNA(VLOOKUP($B279,'Resultados General'!$C$11:$CG$510,MATCH(CG$6,'Resultados General'!$C$10:$CG$10,0),0),"")</f>
        <v>#NAME?</v>
      </c>
      <c r="CH279" s="29" t="str">
        <f t="shared" ca="1" si="348"/>
        <v/>
      </c>
      <c r="CI279" s="29" t="str">
        <f t="shared" ca="1" si="349"/>
        <v/>
      </c>
      <c r="CJ279" s="29" t="e">
        <f ca="1">+_xlfn.IFNA(VLOOKUP($B279,'Resultados General'!$C$11:$CG$510,MATCH(CJ$6,'Resultados General'!$C$10:$CG$10,0),0),"")</f>
        <v>#NAME?</v>
      </c>
      <c r="CK279" s="29" t="str">
        <f t="shared" ca="1" si="350"/>
        <v/>
      </c>
      <c r="CL279" s="29" t="str">
        <f t="shared" ca="1" si="351"/>
        <v/>
      </c>
      <c r="CM279" s="29" t="e">
        <f ca="1">+_xlfn.IFNA(VLOOKUP($B279,'Resultados General'!$C$11:$CG$510,MATCH(CM$6,'Resultados General'!$C$10:$CG$10,0),0),"")</f>
        <v>#NAME?</v>
      </c>
      <c r="CN279" s="29" t="str">
        <f t="shared" ca="1" si="352"/>
        <v/>
      </c>
      <c r="CO279" s="29" t="str">
        <f t="shared" ca="1" si="353"/>
        <v/>
      </c>
      <c r="CP279" s="29" t="e">
        <f ca="1">+_xlfn.IFNA(VLOOKUP($B279,'Resultados General'!$C$11:$CG$510,MATCH(CP$6,'Resultados General'!$C$10:$CG$10,0),0),"")</f>
        <v>#NAME?</v>
      </c>
      <c r="CQ279" s="29" t="str">
        <f t="shared" ca="1" si="354"/>
        <v/>
      </c>
      <c r="CR279" s="29" t="str">
        <f t="shared" ca="1" si="355"/>
        <v/>
      </c>
      <c r="CS279" s="29" t="e">
        <f ca="1">+_xlfn.IFNA(VLOOKUP($B279,'Resultados General'!$C$11:$CG$510,MATCH(CS$6,'Resultados General'!$C$10:$CG$10,0),0),"")</f>
        <v>#NAME?</v>
      </c>
      <c r="CT279" s="29" t="str">
        <f t="shared" ca="1" si="356"/>
        <v/>
      </c>
      <c r="CU279" s="29" t="str">
        <f t="shared" ca="1" si="357"/>
        <v/>
      </c>
      <c r="CV279" s="29" t="e">
        <f ca="1">+_xlfn.IFNA(VLOOKUP($B279,'Resultados General'!$C$11:$CG$510,MATCH(CV$6,'Resultados General'!$C$10:$CG$10,0),0),"")</f>
        <v>#NAME?</v>
      </c>
      <c r="CW279" s="29" t="str">
        <f t="shared" ca="1" si="358"/>
        <v/>
      </c>
      <c r="CX279" s="29" t="str">
        <f t="shared" ca="1" si="359"/>
        <v/>
      </c>
      <c r="CY279" s="29" t="e">
        <f ca="1">+_xlfn.IFNA(VLOOKUP($B279,'Resultados General'!$C$11:$CG$510,MATCH(CY$6,'Resultados General'!$C$10:$CG$10,0),0),"")</f>
        <v>#NAME?</v>
      </c>
      <c r="CZ279" s="29" t="str">
        <f t="shared" ca="1" si="360"/>
        <v/>
      </c>
      <c r="DA279" s="29" t="str">
        <f t="shared" ca="1" si="361"/>
        <v/>
      </c>
      <c r="DB279" s="29" t="e">
        <f ca="1">+_xlfn.IFNA(VLOOKUP($B279,'Resultados General'!$C$11:$CG$510,MATCH(DB$6,'Resultados General'!$C$10:$CG$10,0),0),"")</f>
        <v>#NAME?</v>
      </c>
      <c r="DC279" s="29" t="str">
        <f t="shared" ca="1" si="362"/>
        <v/>
      </c>
      <c r="DD279" s="29" t="str">
        <f t="shared" ca="1" si="363"/>
        <v/>
      </c>
      <c r="DE279" s="29" t="e">
        <f ca="1">+_xlfn.IFNA(VLOOKUP($B279,'Resultados General'!$C$11:$CG$510,MATCH(DE$6,'Resultados General'!$C$10:$CG$10,0),0),"")</f>
        <v>#NAME?</v>
      </c>
      <c r="DF279" s="29" t="str">
        <f t="shared" ca="1" si="364"/>
        <v/>
      </c>
      <c r="DG279" s="29" t="str">
        <f t="shared" ca="1" si="365"/>
        <v/>
      </c>
      <c r="DH279" s="29" t="e">
        <f ca="1">+_xlfn.IFNA(VLOOKUP($B279,'Resultados General'!$C$11:$CG$510,MATCH(DH$6,'Resultados General'!$C$10:$CG$10,0),0),"")</f>
        <v>#NAME?</v>
      </c>
      <c r="DI279" s="29" t="str">
        <f t="shared" ca="1" si="366"/>
        <v/>
      </c>
      <c r="DJ279" s="29" t="str">
        <f t="shared" ca="1" si="367"/>
        <v/>
      </c>
      <c r="DK279" s="29" t="e">
        <f ca="1">+_xlfn.IFNA(VLOOKUP($B279,'Resultados General'!$C$11:$CG$510,MATCH(DK$6,'Resultados General'!$C$10:$CG$10,0),0),"")</f>
        <v>#NAME?</v>
      </c>
      <c r="DL279" s="29" t="str">
        <f t="shared" ca="1" si="368"/>
        <v/>
      </c>
      <c r="DM279" s="29" t="str">
        <f t="shared" ca="1" si="369"/>
        <v/>
      </c>
      <c r="DN279" s="29" t="e">
        <f ca="1">+_xlfn.IFNA(VLOOKUP($B279,'Resultados General'!$C$11:$CG$510,MATCH(DN$6,'Resultados General'!$C$10:$CG$10,0),0),"")</f>
        <v>#NAME?</v>
      </c>
      <c r="DO279" s="29" t="str">
        <f t="shared" ca="1" si="370"/>
        <v/>
      </c>
      <c r="DP279" s="29" t="str">
        <f t="shared" ca="1" si="371"/>
        <v/>
      </c>
    </row>
    <row r="280" spans="2:120">
      <c r="B280" s="219" t="str">
        <f>+IF('Resultados General'!C283="","",'Resultados General'!C283)</f>
        <v/>
      </c>
      <c r="C280" s="134" t="e">
        <f ca="1">+_xlfn.IFNA(VLOOKUP('Distribución de puestos'!B280,'Resultados General'!$C$11:$J$510,8,0),"")</f>
        <v>#NAME?</v>
      </c>
      <c r="D280" s="135" t="e">
        <f ca="1">+_xlfn.IFNA(VLOOKUP(B280,'Resultados General'!$C$11:$L$510,10,0),"")</f>
        <v>#NAME?</v>
      </c>
      <c r="E280" s="26" t="s">
        <v>76</v>
      </c>
      <c r="F280" s="26" t="s">
        <v>76</v>
      </c>
      <c r="G280" s="135" t="str">
        <f t="shared" ca="1" si="372"/>
        <v/>
      </c>
      <c r="H280" s="135" t="str">
        <f t="shared" ca="1" si="373"/>
        <v/>
      </c>
      <c r="I280" s="219" t="str">
        <f t="shared" si="374"/>
        <v/>
      </c>
      <c r="J280" s="138"/>
      <c r="M280" s="29" t="e">
        <f ca="1">+_xlfn.IFNA(VLOOKUP($B280,'Resultados General'!$C$11:$CG$510,MATCH(M$6,'Resultados General'!$C$10:$CG$10,0),0),"")</f>
        <v>#NAME?</v>
      </c>
      <c r="N280" s="29" t="str">
        <f t="shared" ca="1" si="300"/>
        <v/>
      </c>
      <c r="O280" s="29" t="str">
        <f t="shared" ca="1" si="301"/>
        <v/>
      </c>
      <c r="P280" s="29" t="e">
        <f ca="1">+_xlfn.IFNA(VLOOKUP($B280,'Resultados General'!$C$11:$CG$510,MATCH(P$6,'Resultados General'!$C$10:$CG$10,0),0),"")</f>
        <v>#NAME?</v>
      </c>
      <c r="Q280" s="29" t="str">
        <f t="shared" ca="1" si="302"/>
        <v/>
      </c>
      <c r="R280" s="29" t="str">
        <f t="shared" ca="1" si="303"/>
        <v/>
      </c>
      <c r="S280" s="29" t="e">
        <f ca="1">+_xlfn.IFNA(VLOOKUP($B280,'Resultados General'!$C$11:$CG$510,MATCH(S$6,'Resultados General'!$C$10:$CG$10,0),0),"")</f>
        <v>#NAME?</v>
      </c>
      <c r="T280" s="29" t="str">
        <f t="shared" ca="1" si="304"/>
        <v/>
      </c>
      <c r="U280" s="29" t="str">
        <f t="shared" ca="1" si="305"/>
        <v/>
      </c>
      <c r="V280" s="29" t="e">
        <f ca="1">+_xlfn.IFNA(VLOOKUP($B280,'Resultados General'!$C$11:$CG$510,MATCH(V$6,'Resultados General'!$C$10:$CG$10,0),0),"")</f>
        <v>#NAME?</v>
      </c>
      <c r="W280" s="29" t="str">
        <f t="shared" ca="1" si="306"/>
        <v/>
      </c>
      <c r="X280" s="29" t="str">
        <f t="shared" ca="1" si="307"/>
        <v/>
      </c>
      <c r="Y280" s="29" t="e">
        <f ca="1">+_xlfn.IFNA(VLOOKUP($B280,'Resultados General'!$C$11:$CG$510,MATCH(Y$6,'Resultados General'!$C$10:$CG$10,0),0),"")</f>
        <v>#NAME?</v>
      </c>
      <c r="Z280" s="29" t="str">
        <f t="shared" ca="1" si="308"/>
        <v/>
      </c>
      <c r="AA280" s="29" t="str">
        <f t="shared" ca="1" si="309"/>
        <v/>
      </c>
      <c r="AB280" s="29" t="e">
        <f ca="1">+_xlfn.IFNA(VLOOKUP($B280,'Resultados General'!$C$11:$CG$510,MATCH(AB$6,'Resultados General'!$C$10:$CG$10,0),0),"")</f>
        <v>#NAME?</v>
      </c>
      <c r="AC280" s="29" t="str">
        <f t="shared" ca="1" si="310"/>
        <v/>
      </c>
      <c r="AD280" s="29" t="str">
        <f t="shared" ca="1" si="311"/>
        <v/>
      </c>
      <c r="AE280" s="29" t="e">
        <f ca="1">+_xlfn.IFNA(VLOOKUP($B280,'Resultados General'!$C$11:$CG$510,MATCH(AE$6,'Resultados General'!$C$10:$CG$10,0),0),"")</f>
        <v>#NAME?</v>
      </c>
      <c r="AF280" s="29" t="str">
        <f t="shared" ca="1" si="312"/>
        <v/>
      </c>
      <c r="AG280" s="29" t="str">
        <f t="shared" ca="1" si="313"/>
        <v/>
      </c>
      <c r="AH280" s="29" t="e">
        <f ca="1">+_xlfn.IFNA(VLOOKUP($B280,'Resultados General'!$C$11:$CG$510,MATCH(AH$6,'Resultados General'!$C$10:$CG$10,0),0),"")</f>
        <v>#NAME?</v>
      </c>
      <c r="AI280" s="29" t="str">
        <f t="shared" ca="1" si="314"/>
        <v/>
      </c>
      <c r="AJ280" s="29" t="str">
        <f t="shared" ca="1" si="315"/>
        <v/>
      </c>
      <c r="AK280" s="29" t="e">
        <f ca="1">+_xlfn.IFNA(VLOOKUP($B280,'Resultados General'!$C$11:$CG$510,MATCH(AK$6,'Resultados General'!$C$10:$CG$10,0),0),"")</f>
        <v>#NAME?</v>
      </c>
      <c r="AL280" s="29" t="str">
        <f t="shared" ca="1" si="316"/>
        <v/>
      </c>
      <c r="AM280" s="29" t="str">
        <f t="shared" ca="1" si="317"/>
        <v/>
      </c>
      <c r="AN280" s="29" t="e">
        <f ca="1">+_xlfn.IFNA(VLOOKUP($B280,'Resultados General'!$C$11:$CG$510,MATCH(AN$6,'Resultados General'!$C$10:$CG$10,0),0),"")</f>
        <v>#NAME?</v>
      </c>
      <c r="AO280" s="29" t="str">
        <f t="shared" ca="1" si="318"/>
        <v/>
      </c>
      <c r="AP280" s="29" t="str">
        <f t="shared" ca="1" si="319"/>
        <v/>
      </c>
      <c r="AQ280" s="29" t="e">
        <f ca="1">+_xlfn.IFNA(VLOOKUP($B280,'Resultados General'!$C$11:$CG$510,MATCH(AQ$6,'Resultados General'!$C$10:$CG$10,0),0),"")</f>
        <v>#NAME?</v>
      </c>
      <c r="AR280" s="29" t="str">
        <f t="shared" ca="1" si="320"/>
        <v/>
      </c>
      <c r="AS280" s="29" t="str">
        <f t="shared" ca="1" si="321"/>
        <v/>
      </c>
      <c r="AT280" s="29" t="e">
        <f ca="1">+_xlfn.IFNA(VLOOKUP($B280,'Resultados General'!$C$11:$CG$510,MATCH(AT$6,'Resultados General'!$C$10:$CG$10,0),0),"")</f>
        <v>#NAME?</v>
      </c>
      <c r="AU280" s="29" t="str">
        <f t="shared" ca="1" si="322"/>
        <v/>
      </c>
      <c r="AV280" s="29" t="str">
        <f t="shared" ca="1" si="323"/>
        <v/>
      </c>
      <c r="AW280" s="29" t="e">
        <f ca="1">+_xlfn.IFNA(VLOOKUP($B280,'Resultados General'!$C$11:$CG$510,MATCH(AW$6,'Resultados General'!$C$10:$CG$10,0),0),"")</f>
        <v>#NAME?</v>
      </c>
      <c r="AX280" s="29" t="str">
        <f t="shared" ca="1" si="324"/>
        <v/>
      </c>
      <c r="AY280" s="29" t="str">
        <f t="shared" ca="1" si="325"/>
        <v/>
      </c>
      <c r="AZ280" s="29" t="e">
        <f ca="1">+_xlfn.IFNA(VLOOKUP($B280,'Resultados General'!$C$11:$CG$510,MATCH(AZ$6,'Resultados General'!$C$10:$CG$10,0),0),"")</f>
        <v>#NAME?</v>
      </c>
      <c r="BA280" s="29" t="str">
        <f t="shared" ca="1" si="326"/>
        <v/>
      </c>
      <c r="BB280" s="29" t="str">
        <f t="shared" ca="1" si="327"/>
        <v/>
      </c>
      <c r="BC280" s="29" t="e">
        <f ca="1">+_xlfn.IFNA(VLOOKUP($B280,'Resultados General'!$C$11:$CG$510,MATCH(BC$6,'Resultados General'!$C$10:$CG$10,0),0),"")</f>
        <v>#NAME?</v>
      </c>
      <c r="BD280" s="29" t="str">
        <f t="shared" ca="1" si="328"/>
        <v/>
      </c>
      <c r="BE280" s="29" t="str">
        <f t="shared" ca="1" si="329"/>
        <v/>
      </c>
      <c r="BF280" s="29" t="e">
        <f ca="1">+_xlfn.IFNA(VLOOKUP($B280,'Resultados General'!$C$11:$CG$510,MATCH(BF$6,'Resultados General'!$C$10:$CG$10,0),0),"")</f>
        <v>#NAME?</v>
      </c>
      <c r="BG280" s="29" t="str">
        <f t="shared" ca="1" si="330"/>
        <v/>
      </c>
      <c r="BH280" s="29" t="str">
        <f t="shared" ca="1" si="331"/>
        <v/>
      </c>
      <c r="BI280" s="29" t="e">
        <f ca="1">+_xlfn.IFNA(VLOOKUP($B280,'Resultados General'!$C$11:$CG$510,MATCH(BI$6,'Resultados General'!$C$10:$CG$10,0),0),"")</f>
        <v>#NAME?</v>
      </c>
      <c r="BJ280" s="29" t="str">
        <f t="shared" ca="1" si="332"/>
        <v/>
      </c>
      <c r="BK280" s="29" t="str">
        <f t="shared" ca="1" si="333"/>
        <v/>
      </c>
      <c r="BL280" s="29" t="e">
        <f ca="1">+_xlfn.IFNA(VLOOKUP($B280,'Resultados General'!$C$11:$CG$510,MATCH(BL$6,'Resultados General'!$C$10:$CG$10,0),0),"")</f>
        <v>#NAME?</v>
      </c>
      <c r="BM280" s="29" t="str">
        <f t="shared" ca="1" si="334"/>
        <v/>
      </c>
      <c r="BN280" s="29" t="str">
        <f t="shared" ca="1" si="335"/>
        <v/>
      </c>
      <c r="BO280" s="29" t="e">
        <f ca="1">+_xlfn.IFNA(VLOOKUP($B280,'Resultados General'!$C$11:$CG$510,MATCH(BO$6,'Resultados General'!$C$10:$CG$10,0),0),"")</f>
        <v>#NAME?</v>
      </c>
      <c r="BP280" s="29" t="str">
        <f t="shared" ca="1" si="336"/>
        <v/>
      </c>
      <c r="BQ280" s="29" t="str">
        <f t="shared" ca="1" si="337"/>
        <v/>
      </c>
      <c r="BR280" s="29" t="e">
        <f ca="1">+_xlfn.IFNA(VLOOKUP($B280,'Resultados General'!$C$11:$CG$510,MATCH(BR$6,'Resultados General'!$C$10:$CG$10,0),0),"")</f>
        <v>#NAME?</v>
      </c>
      <c r="BS280" s="29" t="str">
        <f t="shared" ca="1" si="338"/>
        <v/>
      </c>
      <c r="BT280" s="29" t="str">
        <f t="shared" ca="1" si="339"/>
        <v/>
      </c>
      <c r="BU280" s="29" t="e">
        <f ca="1">+_xlfn.IFNA(VLOOKUP($B280,'Resultados General'!$C$11:$CG$510,MATCH(BU$6,'Resultados General'!$C$10:$CG$10,0),0),"")</f>
        <v>#NAME?</v>
      </c>
      <c r="BV280" s="29" t="str">
        <f t="shared" ca="1" si="340"/>
        <v/>
      </c>
      <c r="BW280" s="29" t="str">
        <f t="shared" ca="1" si="341"/>
        <v/>
      </c>
      <c r="BX280" s="29" t="e">
        <f ca="1">+_xlfn.IFNA(VLOOKUP($B280,'Resultados General'!$C$11:$CG$510,MATCH(BX$6,'Resultados General'!$C$10:$CG$10,0),0),"")</f>
        <v>#NAME?</v>
      </c>
      <c r="BY280" s="29" t="str">
        <f t="shared" ca="1" si="342"/>
        <v/>
      </c>
      <c r="BZ280" s="29" t="str">
        <f t="shared" ca="1" si="343"/>
        <v/>
      </c>
      <c r="CA280" s="29" t="e">
        <f ca="1">+_xlfn.IFNA(VLOOKUP($B280,'Resultados General'!$C$11:$CG$510,MATCH(CA$6,'Resultados General'!$C$10:$CG$10,0),0),"")</f>
        <v>#NAME?</v>
      </c>
      <c r="CB280" s="29" t="str">
        <f t="shared" ca="1" si="344"/>
        <v/>
      </c>
      <c r="CC280" s="29" t="str">
        <f t="shared" ca="1" si="345"/>
        <v/>
      </c>
      <c r="CD280" s="29" t="e">
        <f ca="1">+_xlfn.IFNA(VLOOKUP($B280,'Resultados General'!$C$11:$CG$510,MATCH(CD$6,'Resultados General'!$C$10:$CG$10,0),0),"")</f>
        <v>#NAME?</v>
      </c>
      <c r="CE280" s="29" t="str">
        <f t="shared" ca="1" si="346"/>
        <v/>
      </c>
      <c r="CF280" s="29" t="str">
        <f t="shared" ca="1" si="347"/>
        <v/>
      </c>
      <c r="CG280" s="29" t="e">
        <f ca="1">+_xlfn.IFNA(VLOOKUP($B280,'Resultados General'!$C$11:$CG$510,MATCH(CG$6,'Resultados General'!$C$10:$CG$10,0),0),"")</f>
        <v>#NAME?</v>
      </c>
      <c r="CH280" s="29" t="str">
        <f t="shared" ca="1" si="348"/>
        <v/>
      </c>
      <c r="CI280" s="29" t="str">
        <f t="shared" ca="1" si="349"/>
        <v/>
      </c>
      <c r="CJ280" s="29" t="e">
        <f ca="1">+_xlfn.IFNA(VLOOKUP($B280,'Resultados General'!$C$11:$CG$510,MATCH(CJ$6,'Resultados General'!$C$10:$CG$10,0),0),"")</f>
        <v>#NAME?</v>
      </c>
      <c r="CK280" s="29" t="str">
        <f t="shared" ca="1" si="350"/>
        <v/>
      </c>
      <c r="CL280" s="29" t="str">
        <f t="shared" ca="1" si="351"/>
        <v/>
      </c>
      <c r="CM280" s="29" t="e">
        <f ca="1">+_xlfn.IFNA(VLOOKUP($B280,'Resultados General'!$C$11:$CG$510,MATCH(CM$6,'Resultados General'!$C$10:$CG$10,0),0),"")</f>
        <v>#NAME?</v>
      </c>
      <c r="CN280" s="29" t="str">
        <f t="shared" ca="1" si="352"/>
        <v/>
      </c>
      <c r="CO280" s="29" t="str">
        <f t="shared" ca="1" si="353"/>
        <v/>
      </c>
      <c r="CP280" s="29" t="e">
        <f ca="1">+_xlfn.IFNA(VLOOKUP($B280,'Resultados General'!$C$11:$CG$510,MATCH(CP$6,'Resultados General'!$C$10:$CG$10,0),0),"")</f>
        <v>#NAME?</v>
      </c>
      <c r="CQ280" s="29" t="str">
        <f t="shared" ca="1" si="354"/>
        <v/>
      </c>
      <c r="CR280" s="29" t="str">
        <f t="shared" ca="1" si="355"/>
        <v/>
      </c>
      <c r="CS280" s="29" t="e">
        <f ca="1">+_xlfn.IFNA(VLOOKUP($B280,'Resultados General'!$C$11:$CG$510,MATCH(CS$6,'Resultados General'!$C$10:$CG$10,0),0),"")</f>
        <v>#NAME?</v>
      </c>
      <c r="CT280" s="29" t="str">
        <f t="shared" ca="1" si="356"/>
        <v/>
      </c>
      <c r="CU280" s="29" t="str">
        <f t="shared" ca="1" si="357"/>
        <v/>
      </c>
      <c r="CV280" s="29" t="e">
        <f ca="1">+_xlfn.IFNA(VLOOKUP($B280,'Resultados General'!$C$11:$CG$510,MATCH(CV$6,'Resultados General'!$C$10:$CG$10,0),0),"")</f>
        <v>#NAME?</v>
      </c>
      <c r="CW280" s="29" t="str">
        <f t="shared" ca="1" si="358"/>
        <v/>
      </c>
      <c r="CX280" s="29" t="str">
        <f t="shared" ca="1" si="359"/>
        <v/>
      </c>
      <c r="CY280" s="29" t="e">
        <f ca="1">+_xlfn.IFNA(VLOOKUP($B280,'Resultados General'!$C$11:$CG$510,MATCH(CY$6,'Resultados General'!$C$10:$CG$10,0),0),"")</f>
        <v>#NAME?</v>
      </c>
      <c r="CZ280" s="29" t="str">
        <f t="shared" ca="1" si="360"/>
        <v/>
      </c>
      <c r="DA280" s="29" t="str">
        <f t="shared" ca="1" si="361"/>
        <v/>
      </c>
      <c r="DB280" s="29" t="e">
        <f ca="1">+_xlfn.IFNA(VLOOKUP($B280,'Resultados General'!$C$11:$CG$510,MATCH(DB$6,'Resultados General'!$C$10:$CG$10,0),0),"")</f>
        <v>#NAME?</v>
      </c>
      <c r="DC280" s="29" t="str">
        <f t="shared" ca="1" si="362"/>
        <v/>
      </c>
      <c r="DD280" s="29" t="str">
        <f t="shared" ca="1" si="363"/>
        <v/>
      </c>
      <c r="DE280" s="29" t="e">
        <f ca="1">+_xlfn.IFNA(VLOOKUP($B280,'Resultados General'!$C$11:$CG$510,MATCH(DE$6,'Resultados General'!$C$10:$CG$10,0),0),"")</f>
        <v>#NAME?</v>
      </c>
      <c r="DF280" s="29" t="str">
        <f t="shared" ca="1" si="364"/>
        <v/>
      </c>
      <c r="DG280" s="29" t="str">
        <f t="shared" ca="1" si="365"/>
        <v/>
      </c>
      <c r="DH280" s="29" t="e">
        <f ca="1">+_xlfn.IFNA(VLOOKUP($B280,'Resultados General'!$C$11:$CG$510,MATCH(DH$6,'Resultados General'!$C$10:$CG$10,0),0),"")</f>
        <v>#NAME?</v>
      </c>
      <c r="DI280" s="29" t="str">
        <f t="shared" ca="1" si="366"/>
        <v/>
      </c>
      <c r="DJ280" s="29" t="str">
        <f t="shared" ca="1" si="367"/>
        <v/>
      </c>
      <c r="DK280" s="29" t="e">
        <f ca="1">+_xlfn.IFNA(VLOOKUP($B280,'Resultados General'!$C$11:$CG$510,MATCH(DK$6,'Resultados General'!$C$10:$CG$10,0),0),"")</f>
        <v>#NAME?</v>
      </c>
      <c r="DL280" s="29" t="str">
        <f t="shared" ca="1" si="368"/>
        <v/>
      </c>
      <c r="DM280" s="29" t="str">
        <f t="shared" ca="1" si="369"/>
        <v/>
      </c>
      <c r="DN280" s="29" t="e">
        <f ca="1">+_xlfn.IFNA(VLOOKUP($B280,'Resultados General'!$C$11:$CG$510,MATCH(DN$6,'Resultados General'!$C$10:$CG$10,0),0),"")</f>
        <v>#NAME?</v>
      </c>
      <c r="DO280" s="29" t="str">
        <f t="shared" ca="1" si="370"/>
        <v/>
      </c>
      <c r="DP280" s="29" t="str">
        <f t="shared" ca="1" si="371"/>
        <v/>
      </c>
    </row>
    <row r="281" spans="2:120">
      <c r="B281" s="219" t="str">
        <f>+IF('Resultados General'!C284="","",'Resultados General'!C284)</f>
        <v/>
      </c>
      <c r="C281" s="134" t="e">
        <f ca="1">+_xlfn.IFNA(VLOOKUP('Distribución de puestos'!B281,'Resultados General'!$C$11:$J$510,8,0),"")</f>
        <v>#NAME?</v>
      </c>
      <c r="D281" s="135" t="e">
        <f ca="1">+_xlfn.IFNA(VLOOKUP(B281,'Resultados General'!$C$11:$L$510,10,0),"")</f>
        <v>#NAME?</v>
      </c>
      <c r="E281" s="26" t="s">
        <v>76</v>
      </c>
      <c r="F281" s="26" t="s">
        <v>76</v>
      </c>
      <c r="G281" s="135" t="str">
        <f t="shared" ca="1" si="372"/>
        <v/>
      </c>
      <c r="H281" s="135" t="str">
        <f t="shared" ca="1" si="373"/>
        <v/>
      </c>
      <c r="I281" s="219" t="str">
        <f t="shared" si="374"/>
        <v/>
      </c>
      <c r="J281" s="138"/>
      <c r="M281" s="29" t="e">
        <f ca="1">+_xlfn.IFNA(VLOOKUP($B281,'Resultados General'!$C$11:$CG$510,MATCH(M$6,'Resultados General'!$C$10:$CG$10,0),0),"")</f>
        <v>#NAME?</v>
      </c>
      <c r="N281" s="29" t="str">
        <f t="shared" ca="1" si="300"/>
        <v/>
      </c>
      <c r="O281" s="29" t="str">
        <f t="shared" ca="1" si="301"/>
        <v/>
      </c>
      <c r="P281" s="29" t="e">
        <f ca="1">+_xlfn.IFNA(VLOOKUP($B281,'Resultados General'!$C$11:$CG$510,MATCH(P$6,'Resultados General'!$C$10:$CG$10,0),0),"")</f>
        <v>#NAME?</v>
      </c>
      <c r="Q281" s="29" t="str">
        <f t="shared" ca="1" si="302"/>
        <v/>
      </c>
      <c r="R281" s="29" t="str">
        <f t="shared" ca="1" si="303"/>
        <v/>
      </c>
      <c r="S281" s="29" t="e">
        <f ca="1">+_xlfn.IFNA(VLOOKUP($B281,'Resultados General'!$C$11:$CG$510,MATCH(S$6,'Resultados General'!$C$10:$CG$10,0),0),"")</f>
        <v>#NAME?</v>
      </c>
      <c r="T281" s="29" t="str">
        <f t="shared" ca="1" si="304"/>
        <v/>
      </c>
      <c r="U281" s="29" t="str">
        <f t="shared" ca="1" si="305"/>
        <v/>
      </c>
      <c r="V281" s="29" t="e">
        <f ca="1">+_xlfn.IFNA(VLOOKUP($B281,'Resultados General'!$C$11:$CG$510,MATCH(V$6,'Resultados General'!$C$10:$CG$10,0),0),"")</f>
        <v>#NAME?</v>
      </c>
      <c r="W281" s="29" t="str">
        <f t="shared" ca="1" si="306"/>
        <v/>
      </c>
      <c r="X281" s="29" t="str">
        <f t="shared" ca="1" si="307"/>
        <v/>
      </c>
      <c r="Y281" s="29" t="e">
        <f ca="1">+_xlfn.IFNA(VLOOKUP($B281,'Resultados General'!$C$11:$CG$510,MATCH(Y$6,'Resultados General'!$C$10:$CG$10,0),0),"")</f>
        <v>#NAME?</v>
      </c>
      <c r="Z281" s="29" t="str">
        <f t="shared" ca="1" si="308"/>
        <v/>
      </c>
      <c r="AA281" s="29" t="str">
        <f t="shared" ca="1" si="309"/>
        <v/>
      </c>
      <c r="AB281" s="29" t="e">
        <f ca="1">+_xlfn.IFNA(VLOOKUP($B281,'Resultados General'!$C$11:$CG$510,MATCH(AB$6,'Resultados General'!$C$10:$CG$10,0),0),"")</f>
        <v>#NAME?</v>
      </c>
      <c r="AC281" s="29" t="str">
        <f t="shared" ca="1" si="310"/>
        <v/>
      </c>
      <c r="AD281" s="29" t="str">
        <f t="shared" ca="1" si="311"/>
        <v/>
      </c>
      <c r="AE281" s="29" t="e">
        <f ca="1">+_xlfn.IFNA(VLOOKUP($B281,'Resultados General'!$C$11:$CG$510,MATCH(AE$6,'Resultados General'!$C$10:$CG$10,0),0),"")</f>
        <v>#NAME?</v>
      </c>
      <c r="AF281" s="29" t="str">
        <f t="shared" ca="1" si="312"/>
        <v/>
      </c>
      <c r="AG281" s="29" t="str">
        <f t="shared" ca="1" si="313"/>
        <v/>
      </c>
      <c r="AH281" s="29" t="e">
        <f ca="1">+_xlfn.IFNA(VLOOKUP($B281,'Resultados General'!$C$11:$CG$510,MATCH(AH$6,'Resultados General'!$C$10:$CG$10,0),0),"")</f>
        <v>#NAME?</v>
      </c>
      <c r="AI281" s="29" t="str">
        <f t="shared" ca="1" si="314"/>
        <v/>
      </c>
      <c r="AJ281" s="29" t="str">
        <f t="shared" ca="1" si="315"/>
        <v/>
      </c>
      <c r="AK281" s="29" t="e">
        <f ca="1">+_xlfn.IFNA(VLOOKUP($B281,'Resultados General'!$C$11:$CG$510,MATCH(AK$6,'Resultados General'!$C$10:$CG$10,0),0),"")</f>
        <v>#NAME?</v>
      </c>
      <c r="AL281" s="29" t="str">
        <f t="shared" ca="1" si="316"/>
        <v/>
      </c>
      <c r="AM281" s="29" t="str">
        <f t="shared" ca="1" si="317"/>
        <v/>
      </c>
      <c r="AN281" s="29" t="e">
        <f ca="1">+_xlfn.IFNA(VLOOKUP($B281,'Resultados General'!$C$11:$CG$510,MATCH(AN$6,'Resultados General'!$C$10:$CG$10,0),0),"")</f>
        <v>#NAME?</v>
      </c>
      <c r="AO281" s="29" t="str">
        <f t="shared" ca="1" si="318"/>
        <v/>
      </c>
      <c r="AP281" s="29" t="str">
        <f t="shared" ca="1" si="319"/>
        <v/>
      </c>
      <c r="AQ281" s="29" t="e">
        <f ca="1">+_xlfn.IFNA(VLOOKUP($B281,'Resultados General'!$C$11:$CG$510,MATCH(AQ$6,'Resultados General'!$C$10:$CG$10,0),0),"")</f>
        <v>#NAME?</v>
      </c>
      <c r="AR281" s="29" t="str">
        <f t="shared" ca="1" si="320"/>
        <v/>
      </c>
      <c r="AS281" s="29" t="str">
        <f t="shared" ca="1" si="321"/>
        <v/>
      </c>
      <c r="AT281" s="29" t="e">
        <f ca="1">+_xlfn.IFNA(VLOOKUP($B281,'Resultados General'!$C$11:$CG$510,MATCH(AT$6,'Resultados General'!$C$10:$CG$10,0),0),"")</f>
        <v>#NAME?</v>
      </c>
      <c r="AU281" s="29" t="str">
        <f t="shared" ca="1" si="322"/>
        <v/>
      </c>
      <c r="AV281" s="29" t="str">
        <f t="shared" ca="1" si="323"/>
        <v/>
      </c>
      <c r="AW281" s="29" t="e">
        <f ca="1">+_xlfn.IFNA(VLOOKUP($B281,'Resultados General'!$C$11:$CG$510,MATCH(AW$6,'Resultados General'!$C$10:$CG$10,0),0),"")</f>
        <v>#NAME?</v>
      </c>
      <c r="AX281" s="29" t="str">
        <f t="shared" ca="1" si="324"/>
        <v/>
      </c>
      <c r="AY281" s="29" t="str">
        <f t="shared" ca="1" si="325"/>
        <v/>
      </c>
      <c r="AZ281" s="29" t="e">
        <f ca="1">+_xlfn.IFNA(VLOOKUP($B281,'Resultados General'!$C$11:$CG$510,MATCH(AZ$6,'Resultados General'!$C$10:$CG$10,0),0),"")</f>
        <v>#NAME?</v>
      </c>
      <c r="BA281" s="29" t="str">
        <f t="shared" ca="1" si="326"/>
        <v/>
      </c>
      <c r="BB281" s="29" t="str">
        <f t="shared" ca="1" si="327"/>
        <v/>
      </c>
      <c r="BC281" s="29" t="e">
        <f ca="1">+_xlfn.IFNA(VLOOKUP($B281,'Resultados General'!$C$11:$CG$510,MATCH(BC$6,'Resultados General'!$C$10:$CG$10,0),0),"")</f>
        <v>#NAME?</v>
      </c>
      <c r="BD281" s="29" t="str">
        <f t="shared" ca="1" si="328"/>
        <v/>
      </c>
      <c r="BE281" s="29" t="str">
        <f t="shared" ca="1" si="329"/>
        <v/>
      </c>
      <c r="BF281" s="29" t="e">
        <f ca="1">+_xlfn.IFNA(VLOOKUP($B281,'Resultados General'!$C$11:$CG$510,MATCH(BF$6,'Resultados General'!$C$10:$CG$10,0),0),"")</f>
        <v>#NAME?</v>
      </c>
      <c r="BG281" s="29" t="str">
        <f t="shared" ca="1" si="330"/>
        <v/>
      </c>
      <c r="BH281" s="29" t="str">
        <f t="shared" ca="1" si="331"/>
        <v/>
      </c>
      <c r="BI281" s="29" t="e">
        <f ca="1">+_xlfn.IFNA(VLOOKUP($B281,'Resultados General'!$C$11:$CG$510,MATCH(BI$6,'Resultados General'!$C$10:$CG$10,0),0),"")</f>
        <v>#NAME?</v>
      </c>
      <c r="BJ281" s="29" t="str">
        <f t="shared" ca="1" si="332"/>
        <v/>
      </c>
      <c r="BK281" s="29" t="str">
        <f t="shared" ca="1" si="333"/>
        <v/>
      </c>
      <c r="BL281" s="29" t="e">
        <f ca="1">+_xlfn.IFNA(VLOOKUP($B281,'Resultados General'!$C$11:$CG$510,MATCH(BL$6,'Resultados General'!$C$10:$CG$10,0),0),"")</f>
        <v>#NAME?</v>
      </c>
      <c r="BM281" s="29" t="str">
        <f t="shared" ca="1" si="334"/>
        <v/>
      </c>
      <c r="BN281" s="29" t="str">
        <f t="shared" ca="1" si="335"/>
        <v/>
      </c>
      <c r="BO281" s="29" t="e">
        <f ca="1">+_xlfn.IFNA(VLOOKUP($B281,'Resultados General'!$C$11:$CG$510,MATCH(BO$6,'Resultados General'!$C$10:$CG$10,0),0),"")</f>
        <v>#NAME?</v>
      </c>
      <c r="BP281" s="29" t="str">
        <f t="shared" ca="1" si="336"/>
        <v/>
      </c>
      <c r="BQ281" s="29" t="str">
        <f t="shared" ca="1" si="337"/>
        <v/>
      </c>
      <c r="BR281" s="29" t="e">
        <f ca="1">+_xlfn.IFNA(VLOOKUP($B281,'Resultados General'!$C$11:$CG$510,MATCH(BR$6,'Resultados General'!$C$10:$CG$10,0),0),"")</f>
        <v>#NAME?</v>
      </c>
      <c r="BS281" s="29" t="str">
        <f t="shared" ca="1" si="338"/>
        <v/>
      </c>
      <c r="BT281" s="29" t="str">
        <f t="shared" ca="1" si="339"/>
        <v/>
      </c>
      <c r="BU281" s="29" t="e">
        <f ca="1">+_xlfn.IFNA(VLOOKUP($B281,'Resultados General'!$C$11:$CG$510,MATCH(BU$6,'Resultados General'!$C$10:$CG$10,0),0),"")</f>
        <v>#NAME?</v>
      </c>
      <c r="BV281" s="29" t="str">
        <f t="shared" ca="1" si="340"/>
        <v/>
      </c>
      <c r="BW281" s="29" t="str">
        <f t="shared" ca="1" si="341"/>
        <v/>
      </c>
      <c r="BX281" s="29" t="e">
        <f ca="1">+_xlfn.IFNA(VLOOKUP($B281,'Resultados General'!$C$11:$CG$510,MATCH(BX$6,'Resultados General'!$C$10:$CG$10,0),0),"")</f>
        <v>#NAME?</v>
      </c>
      <c r="BY281" s="29" t="str">
        <f t="shared" ca="1" si="342"/>
        <v/>
      </c>
      <c r="BZ281" s="29" t="str">
        <f t="shared" ca="1" si="343"/>
        <v/>
      </c>
      <c r="CA281" s="29" t="e">
        <f ca="1">+_xlfn.IFNA(VLOOKUP($B281,'Resultados General'!$C$11:$CG$510,MATCH(CA$6,'Resultados General'!$C$10:$CG$10,0),0),"")</f>
        <v>#NAME?</v>
      </c>
      <c r="CB281" s="29" t="str">
        <f t="shared" ca="1" si="344"/>
        <v/>
      </c>
      <c r="CC281" s="29" t="str">
        <f t="shared" ca="1" si="345"/>
        <v/>
      </c>
      <c r="CD281" s="29" t="e">
        <f ca="1">+_xlfn.IFNA(VLOOKUP($B281,'Resultados General'!$C$11:$CG$510,MATCH(CD$6,'Resultados General'!$C$10:$CG$10,0),0),"")</f>
        <v>#NAME?</v>
      </c>
      <c r="CE281" s="29" t="str">
        <f t="shared" ca="1" si="346"/>
        <v/>
      </c>
      <c r="CF281" s="29" t="str">
        <f t="shared" ca="1" si="347"/>
        <v/>
      </c>
      <c r="CG281" s="29" t="e">
        <f ca="1">+_xlfn.IFNA(VLOOKUP($B281,'Resultados General'!$C$11:$CG$510,MATCH(CG$6,'Resultados General'!$C$10:$CG$10,0),0),"")</f>
        <v>#NAME?</v>
      </c>
      <c r="CH281" s="29" t="str">
        <f t="shared" ca="1" si="348"/>
        <v/>
      </c>
      <c r="CI281" s="29" t="str">
        <f t="shared" ca="1" si="349"/>
        <v/>
      </c>
      <c r="CJ281" s="29" t="e">
        <f ca="1">+_xlfn.IFNA(VLOOKUP($B281,'Resultados General'!$C$11:$CG$510,MATCH(CJ$6,'Resultados General'!$C$10:$CG$10,0),0),"")</f>
        <v>#NAME?</v>
      </c>
      <c r="CK281" s="29" t="str">
        <f t="shared" ca="1" si="350"/>
        <v/>
      </c>
      <c r="CL281" s="29" t="str">
        <f t="shared" ca="1" si="351"/>
        <v/>
      </c>
      <c r="CM281" s="29" t="e">
        <f ca="1">+_xlfn.IFNA(VLOOKUP($B281,'Resultados General'!$C$11:$CG$510,MATCH(CM$6,'Resultados General'!$C$10:$CG$10,0),0),"")</f>
        <v>#NAME?</v>
      </c>
      <c r="CN281" s="29" t="str">
        <f t="shared" ca="1" si="352"/>
        <v/>
      </c>
      <c r="CO281" s="29" t="str">
        <f t="shared" ca="1" si="353"/>
        <v/>
      </c>
      <c r="CP281" s="29" t="e">
        <f ca="1">+_xlfn.IFNA(VLOOKUP($B281,'Resultados General'!$C$11:$CG$510,MATCH(CP$6,'Resultados General'!$C$10:$CG$10,0),0),"")</f>
        <v>#NAME?</v>
      </c>
      <c r="CQ281" s="29" t="str">
        <f t="shared" ca="1" si="354"/>
        <v/>
      </c>
      <c r="CR281" s="29" t="str">
        <f t="shared" ca="1" si="355"/>
        <v/>
      </c>
      <c r="CS281" s="29" t="e">
        <f ca="1">+_xlfn.IFNA(VLOOKUP($B281,'Resultados General'!$C$11:$CG$510,MATCH(CS$6,'Resultados General'!$C$10:$CG$10,0),0),"")</f>
        <v>#NAME?</v>
      </c>
      <c r="CT281" s="29" t="str">
        <f t="shared" ca="1" si="356"/>
        <v/>
      </c>
      <c r="CU281" s="29" t="str">
        <f t="shared" ca="1" si="357"/>
        <v/>
      </c>
      <c r="CV281" s="29" t="e">
        <f ca="1">+_xlfn.IFNA(VLOOKUP($B281,'Resultados General'!$C$11:$CG$510,MATCH(CV$6,'Resultados General'!$C$10:$CG$10,0),0),"")</f>
        <v>#NAME?</v>
      </c>
      <c r="CW281" s="29" t="str">
        <f t="shared" ca="1" si="358"/>
        <v/>
      </c>
      <c r="CX281" s="29" t="str">
        <f t="shared" ca="1" si="359"/>
        <v/>
      </c>
      <c r="CY281" s="29" t="e">
        <f ca="1">+_xlfn.IFNA(VLOOKUP($B281,'Resultados General'!$C$11:$CG$510,MATCH(CY$6,'Resultados General'!$C$10:$CG$10,0),0),"")</f>
        <v>#NAME?</v>
      </c>
      <c r="CZ281" s="29" t="str">
        <f t="shared" ca="1" si="360"/>
        <v/>
      </c>
      <c r="DA281" s="29" t="str">
        <f t="shared" ca="1" si="361"/>
        <v/>
      </c>
      <c r="DB281" s="29" t="e">
        <f ca="1">+_xlfn.IFNA(VLOOKUP($B281,'Resultados General'!$C$11:$CG$510,MATCH(DB$6,'Resultados General'!$C$10:$CG$10,0),0),"")</f>
        <v>#NAME?</v>
      </c>
      <c r="DC281" s="29" t="str">
        <f t="shared" ca="1" si="362"/>
        <v/>
      </c>
      <c r="DD281" s="29" t="str">
        <f t="shared" ca="1" si="363"/>
        <v/>
      </c>
      <c r="DE281" s="29" t="e">
        <f ca="1">+_xlfn.IFNA(VLOOKUP($B281,'Resultados General'!$C$11:$CG$510,MATCH(DE$6,'Resultados General'!$C$10:$CG$10,0),0),"")</f>
        <v>#NAME?</v>
      </c>
      <c r="DF281" s="29" t="str">
        <f t="shared" ca="1" si="364"/>
        <v/>
      </c>
      <c r="DG281" s="29" t="str">
        <f t="shared" ca="1" si="365"/>
        <v/>
      </c>
      <c r="DH281" s="29" t="e">
        <f ca="1">+_xlfn.IFNA(VLOOKUP($B281,'Resultados General'!$C$11:$CG$510,MATCH(DH$6,'Resultados General'!$C$10:$CG$10,0),0),"")</f>
        <v>#NAME?</v>
      </c>
      <c r="DI281" s="29" t="str">
        <f t="shared" ca="1" si="366"/>
        <v/>
      </c>
      <c r="DJ281" s="29" t="str">
        <f t="shared" ca="1" si="367"/>
        <v/>
      </c>
      <c r="DK281" s="29" t="e">
        <f ca="1">+_xlfn.IFNA(VLOOKUP($B281,'Resultados General'!$C$11:$CG$510,MATCH(DK$6,'Resultados General'!$C$10:$CG$10,0),0),"")</f>
        <v>#NAME?</v>
      </c>
      <c r="DL281" s="29" t="str">
        <f t="shared" ca="1" si="368"/>
        <v/>
      </c>
      <c r="DM281" s="29" t="str">
        <f t="shared" ca="1" si="369"/>
        <v/>
      </c>
      <c r="DN281" s="29" t="e">
        <f ca="1">+_xlfn.IFNA(VLOOKUP($B281,'Resultados General'!$C$11:$CG$510,MATCH(DN$6,'Resultados General'!$C$10:$CG$10,0),0),"")</f>
        <v>#NAME?</v>
      </c>
      <c r="DO281" s="29" t="str">
        <f t="shared" ca="1" si="370"/>
        <v/>
      </c>
      <c r="DP281" s="29" t="str">
        <f t="shared" ca="1" si="371"/>
        <v/>
      </c>
    </row>
    <row r="282" spans="2:120">
      <c r="B282" s="219" t="str">
        <f>+IF('Resultados General'!C285="","",'Resultados General'!C285)</f>
        <v/>
      </c>
      <c r="C282" s="134" t="e">
        <f ca="1">+_xlfn.IFNA(VLOOKUP('Distribución de puestos'!B282,'Resultados General'!$C$11:$J$510,8,0),"")</f>
        <v>#NAME?</v>
      </c>
      <c r="D282" s="135" t="e">
        <f ca="1">+_xlfn.IFNA(VLOOKUP(B282,'Resultados General'!$C$11:$L$510,10,0),"")</f>
        <v>#NAME?</v>
      </c>
      <c r="E282" s="26" t="s">
        <v>76</v>
      </c>
      <c r="F282" s="26" t="s">
        <v>76</v>
      </c>
      <c r="G282" s="135" t="str">
        <f t="shared" ca="1" si="372"/>
        <v/>
      </c>
      <c r="H282" s="135" t="str">
        <f t="shared" ca="1" si="373"/>
        <v/>
      </c>
      <c r="I282" s="219" t="str">
        <f t="shared" si="374"/>
        <v/>
      </c>
      <c r="J282" s="138"/>
      <c r="M282" s="29" t="e">
        <f ca="1">+_xlfn.IFNA(VLOOKUP($B282,'Resultados General'!$C$11:$CG$510,MATCH(M$6,'Resultados General'!$C$10:$CG$10,0),0),"")</f>
        <v>#NAME?</v>
      </c>
      <c r="N282" s="29" t="str">
        <f t="shared" ca="1" si="300"/>
        <v/>
      </c>
      <c r="O282" s="29" t="str">
        <f t="shared" ca="1" si="301"/>
        <v/>
      </c>
      <c r="P282" s="29" t="e">
        <f ca="1">+_xlfn.IFNA(VLOOKUP($B282,'Resultados General'!$C$11:$CG$510,MATCH(P$6,'Resultados General'!$C$10:$CG$10,0),0),"")</f>
        <v>#NAME?</v>
      </c>
      <c r="Q282" s="29" t="str">
        <f t="shared" ca="1" si="302"/>
        <v/>
      </c>
      <c r="R282" s="29" t="str">
        <f t="shared" ca="1" si="303"/>
        <v/>
      </c>
      <c r="S282" s="29" t="e">
        <f ca="1">+_xlfn.IFNA(VLOOKUP($B282,'Resultados General'!$C$11:$CG$510,MATCH(S$6,'Resultados General'!$C$10:$CG$10,0),0),"")</f>
        <v>#NAME?</v>
      </c>
      <c r="T282" s="29" t="str">
        <f t="shared" ca="1" si="304"/>
        <v/>
      </c>
      <c r="U282" s="29" t="str">
        <f t="shared" ca="1" si="305"/>
        <v/>
      </c>
      <c r="V282" s="29" t="e">
        <f ca="1">+_xlfn.IFNA(VLOOKUP($B282,'Resultados General'!$C$11:$CG$510,MATCH(V$6,'Resultados General'!$C$10:$CG$10,0),0),"")</f>
        <v>#NAME?</v>
      </c>
      <c r="W282" s="29" t="str">
        <f t="shared" ca="1" si="306"/>
        <v/>
      </c>
      <c r="X282" s="29" t="str">
        <f t="shared" ca="1" si="307"/>
        <v/>
      </c>
      <c r="Y282" s="29" t="e">
        <f ca="1">+_xlfn.IFNA(VLOOKUP($B282,'Resultados General'!$C$11:$CG$510,MATCH(Y$6,'Resultados General'!$C$10:$CG$10,0),0),"")</f>
        <v>#NAME?</v>
      </c>
      <c r="Z282" s="29" t="str">
        <f t="shared" ca="1" si="308"/>
        <v/>
      </c>
      <c r="AA282" s="29" t="str">
        <f t="shared" ca="1" si="309"/>
        <v/>
      </c>
      <c r="AB282" s="29" t="e">
        <f ca="1">+_xlfn.IFNA(VLOOKUP($B282,'Resultados General'!$C$11:$CG$510,MATCH(AB$6,'Resultados General'!$C$10:$CG$10,0),0),"")</f>
        <v>#NAME?</v>
      </c>
      <c r="AC282" s="29" t="str">
        <f t="shared" ca="1" si="310"/>
        <v/>
      </c>
      <c r="AD282" s="29" t="str">
        <f t="shared" ca="1" si="311"/>
        <v/>
      </c>
      <c r="AE282" s="29" t="e">
        <f ca="1">+_xlfn.IFNA(VLOOKUP($B282,'Resultados General'!$C$11:$CG$510,MATCH(AE$6,'Resultados General'!$C$10:$CG$10,0),0),"")</f>
        <v>#NAME?</v>
      </c>
      <c r="AF282" s="29" t="str">
        <f t="shared" ca="1" si="312"/>
        <v/>
      </c>
      <c r="AG282" s="29" t="str">
        <f t="shared" ca="1" si="313"/>
        <v/>
      </c>
      <c r="AH282" s="29" t="e">
        <f ca="1">+_xlfn.IFNA(VLOOKUP($B282,'Resultados General'!$C$11:$CG$510,MATCH(AH$6,'Resultados General'!$C$10:$CG$10,0),0),"")</f>
        <v>#NAME?</v>
      </c>
      <c r="AI282" s="29" t="str">
        <f t="shared" ca="1" si="314"/>
        <v/>
      </c>
      <c r="AJ282" s="29" t="str">
        <f t="shared" ca="1" si="315"/>
        <v/>
      </c>
      <c r="AK282" s="29" t="e">
        <f ca="1">+_xlfn.IFNA(VLOOKUP($B282,'Resultados General'!$C$11:$CG$510,MATCH(AK$6,'Resultados General'!$C$10:$CG$10,0),0),"")</f>
        <v>#NAME?</v>
      </c>
      <c r="AL282" s="29" t="str">
        <f t="shared" ca="1" si="316"/>
        <v/>
      </c>
      <c r="AM282" s="29" t="str">
        <f t="shared" ca="1" si="317"/>
        <v/>
      </c>
      <c r="AN282" s="29" t="e">
        <f ca="1">+_xlfn.IFNA(VLOOKUP($B282,'Resultados General'!$C$11:$CG$510,MATCH(AN$6,'Resultados General'!$C$10:$CG$10,0),0),"")</f>
        <v>#NAME?</v>
      </c>
      <c r="AO282" s="29" t="str">
        <f t="shared" ca="1" si="318"/>
        <v/>
      </c>
      <c r="AP282" s="29" t="str">
        <f t="shared" ca="1" si="319"/>
        <v/>
      </c>
      <c r="AQ282" s="29" t="e">
        <f ca="1">+_xlfn.IFNA(VLOOKUP($B282,'Resultados General'!$C$11:$CG$510,MATCH(AQ$6,'Resultados General'!$C$10:$CG$10,0),0),"")</f>
        <v>#NAME?</v>
      </c>
      <c r="AR282" s="29" t="str">
        <f t="shared" ca="1" si="320"/>
        <v/>
      </c>
      <c r="AS282" s="29" t="str">
        <f t="shared" ca="1" si="321"/>
        <v/>
      </c>
      <c r="AT282" s="29" t="e">
        <f ca="1">+_xlfn.IFNA(VLOOKUP($B282,'Resultados General'!$C$11:$CG$510,MATCH(AT$6,'Resultados General'!$C$10:$CG$10,0),0),"")</f>
        <v>#NAME?</v>
      </c>
      <c r="AU282" s="29" t="str">
        <f t="shared" ca="1" si="322"/>
        <v/>
      </c>
      <c r="AV282" s="29" t="str">
        <f t="shared" ca="1" si="323"/>
        <v/>
      </c>
      <c r="AW282" s="29" t="e">
        <f ca="1">+_xlfn.IFNA(VLOOKUP($B282,'Resultados General'!$C$11:$CG$510,MATCH(AW$6,'Resultados General'!$C$10:$CG$10,0),0),"")</f>
        <v>#NAME?</v>
      </c>
      <c r="AX282" s="29" t="str">
        <f t="shared" ca="1" si="324"/>
        <v/>
      </c>
      <c r="AY282" s="29" t="str">
        <f t="shared" ca="1" si="325"/>
        <v/>
      </c>
      <c r="AZ282" s="29" t="e">
        <f ca="1">+_xlfn.IFNA(VLOOKUP($B282,'Resultados General'!$C$11:$CG$510,MATCH(AZ$6,'Resultados General'!$C$10:$CG$10,0),0),"")</f>
        <v>#NAME?</v>
      </c>
      <c r="BA282" s="29" t="str">
        <f t="shared" ca="1" si="326"/>
        <v/>
      </c>
      <c r="BB282" s="29" t="str">
        <f t="shared" ca="1" si="327"/>
        <v/>
      </c>
      <c r="BC282" s="29" t="e">
        <f ca="1">+_xlfn.IFNA(VLOOKUP($B282,'Resultados General'!$C$11:$CG$510,MATCH(BC$6,'Resultados General'!$C$10:$CG$10,0),0),"")</f>
        <v>#NAME?</v>
      </c>
      <c r="BD282" s="29" t="str">
        <f t="shared" ca="1" si="328"/>
        <v/>
      </c>
      <c r="BE282" s="29" t="str">
        <f t="shared" ca="1" si="329"/>
        <v/>
      </c>
      <c r="BF282" s="29" t="e">
        <f ca="1">+_xlfn.IFNA(VLOOKUP($B282,'Resultados General'!$C$11:$CG$510,MATCH(BF$6,'Resultados General'!$C$10:$CG$10,0),0),"")</f>
        <v>#NAME?</v>
      </c>
      <c r="BG282" s="29" t="str">
        <f t="shared" ca="1" si="330"/>
        <v/>
      </c>
      <c r="BH282" s="29" t="str">
        <f t="shared" ca="1" si="331"/>
        <v/>
      </c>
      <c r="BI282" s="29" t="e">
        <f ca="1">+_xlfn.IFNA(VLOOKUP($B282,'Resultados General'!$C$11:$CG$510,MATCH(BI$6,'Resultados General'!$C$10:$CG$10,0),0),"")</f>
        <v>#NAME?</v>
      </c>
      <c r="BJ282" s="29" t="str">
        <f t="shared" ca="1" si="332"/>
        <v/>
      </c>
      <c r="BK282" s="29" t="str">
        <f t="shared" ca="1" si="333"/>
        <v/>
      </c>
      <c r="BL282" s="29" t="e">
        <f ca="1">+_xlfn.IFNA(VLOOKUP($B282,'Resultados General'!$C$11:$CG$510,MATCH(BL$6,'Resultados General'!$C$10:$CG$10,0),0),"")</f>
        <v>#NAME?</v>
      </c>
      <c r="BM282" s="29" t="str">
        <f t="shared" ca="1" si="334"/>
        <v/>
      </c>
      <c r="BN282" s="29" t="str">
        <f t="shared" ca="1" si="335"/>
        <v/>
      </c>
      <c r="BO282" s="29" t="e">
        <f ca="1">+_xlfn.IFNA(VLOOKUP($B282,'Resultados General'!$C$11:$CG$510,MATCH(BO$6,'Resultados General'!$C$10:$CG$10,0),0),"")</f>
        <v>#NAME?</v>
      </c>
      <c r="BP282" s="29" t="str">
        <f t="shared" ca="1" si="336"/>
        <v/>
      </c>
      <c r="BQ282" s="29" t="str">
        <f t="shared" ca="1" si="337"/>
        <v/>
      </c>
      <c r="BR282" s="29" t="e">
        <f ca="1">+_xlfn.IFNA(VLOOKUP($B282,'Resultados General'!$C$11:$CG$510,MATCH(BR$6,'Resultados General'!$C$10:$CG$10,0),0),"")</f>
        <v>#NAME?</v>
      </c>
      <c r="BS282" s="29" t="str">
        <f t="shared" ca="1" si="338"/>
        <v/>
      </c>
      <c r="BT282" s="29" t="str">
        <f t="shared" ca="1" si="339"/>
        <v/>
      </c>
      <c r="BU282" s="29" t="e">
        <f ca="1">+_xlfn.IFNA(VLOOKUP($B282,'Resultados General'!$C$11:$CG$510,MATCH(BU$6,'Resultados General'!$C$10:$CG$10,0),0),"")</f>
        <v>#NAME?</v>
      </c>
      <c r="BV282" s="29" t="str">
        <f t="shared" ca="1" si="340"/>
        <v/>
      </c>
      <c r="BW282" s="29" t="str">
        <f t="shared" ca="1" si="341"/>
        <v/>
      </c>
      <c r="BX282" s="29" t="e">
        <f ca="1">+_xlfn.IFNA(VLOOKUP($B282,'Resultados General'!$C$11:$CG$510,MATCH(BX$6,'Resultados General'!$C$10:$CG$10,0),0),"")</f>
        <v>#NAME?</v>
      </c>
      <c r="BY282" s="29" t="str">
        <f t="shared" ca="1" si="342"/>
        <v/>
      </c>
      <c r="BZ282" s="29" t="str">
        <f t="shared" ca="1" si="343"/>
        <v/>
      </c>
      <c r="CA282" s="29" t="e">
        <f ca="1">+_xlfn.IFNA(VLOOKUP($B282,'Resultados General'!$C$11:$CG$510,MATCH(CA$6,'Resultados General'!$C$10:$CG$10,0),0),"")</f>
        <v>#NAME?</v>
      </c>
      <c r="CB282" s="29" t="str">
        <f t="shared" ca="1" si="344"/>
        <v/>
      </c>
      <c r="CC282" s="29" t="str">
        <f t="shared" ca="1" si="345"/>
        <v/>
      </c>
      <c r="CD282" s="29" t="e">
        <f ca="1">+_xlfn.IFNA(VLOOKUP($B282,'Resultados General'!$C$11:$CG$510,MATCH(CD$6,'Resultados General'!$C$10:$CG$10,0),0),"")</f>
        <v>#NAME?</v>
      </c>
      <c r="CE282" s="29" t="str">
        <f t="shared" ca="1" si="346"/>
        <v/>
      </c>
      <c r="CF282" s="29" t="str">
        <f t="shared" ca="1" si="347"/>
        <v/>
      </c>
      <c r="CG282" s="29" t="e">
        <f ca="1">+_xlfn.IFNA(VLOOKUP($B282,'Resultados General'!$C$11:$CG$510,MATCH(CG$6,'Resultados General'!$C$10:$CG$10,0),0),"")</f>
        <v>#NAME?</v>
      </c>
      <c r="CH282" s="29" t="str">
        <f t="shared" ca="1" si="348"/>
        <v/>
      </c>
      <c r="CI282" s="29" t="str">
        <f t="shared" ca="1" si="349"/>
        <v/>
      </c>
      <c r="CJ282" s="29" t="e">
        <f ca="1">+_xlfn.IFNA(VLOOKUP($B282,'Resultados General'!$C$11:$CG$510,MATCH(CJ$6,'Resultados General'!$C$10:$CG$10,0),0),"")</f>
        <v>#NAME?</v>
      </c>
      <c r="CK282" s="29" t="str">
        <f t="shared" ca="1" si="350"/>
        <v/>
      </c>
      <c r="CL282" s="29" t="str">
        <f t="shared" ca="1" si="351"/>
        <v/>
      </c>
      <c r="CM282" s="29" t="e">
        <f ca="1">+_xlfn.IFNA(VLOOKUP($B282,'Resultados General'!$C$11:$CG$510,MATCH(CM$6,'Resultados General'!$C$10:$CG$10,0),0),"")</f>
        <v>#NAME?</v>
      </c>
      <c r="CN282" s="29" t="str">
        <f t="shared" ca="1" si="352"/>
        <v/>
      </c>
      <c r="CO282" s="29" t="str">
        <f t="shared" ca="1" si="353"/>
        <v/>
      </c>
      <c r="CP282" s="29" t="e">
        <f ca="1">+_xlfn.IFNA(VLOOKUP($B282,'Resultados General'!$C$11:$CG$510,MATCH(CP$6,'Resultados General'!$C$10:$CG$10,0),0),"")</f>
        <v>#NAME?</v>
      </c>
      <c r="CQ282" s="29" t="str">
        <f t="shared" ca="1" si="354"/>
        <v/>
      </c>
      <c r="CR282" s="29" t="str">
        <f t="shared" ca="1" si="355"/>
        <v/>
      </c>
      <c r="CS282" s="29" t="e">
        <f ca="1">+_xlfn.IFNA(VLOOKUP($B282,'Resultados General'!$C$11:$CG$510,MATCH(CS$6,'Resultados General'!$C$10:$CG$10,0),0),"")</f>
        <v>#NAME?</v>
      </c>
      <c r="CT282" s="29" t="str">
        <f t="shared" ca="1" si="356"/>
        <v/>
      </c>
      <c r="CU282" s="29" t="str">
        <f t="shared" ca="1" si="357"/>
        <v/>
      </c>
      <c r="CV282" s="29" t="e">
        <f ca="1">+_xlfn.IFNA(VLOOKUP($B282,'Resultados General'!$C$11:$CG$510,MATCH(CV$6,'Resultados General'!$C$10:$CG$10,0),0),"")</f>
        <v>#NAME?</v>
      </c>
      <c r="CW282" s="29" t="str">
        <f t="shared" ca="1" si="358"/>
        <v/>
      </c>
      <c r="CX282" s="29" t="str">
        <f t="shared" ca="1" si="359"/>
        <v/>
      </c>
      <c r="CY282" s="29" t="e">
        <f ca="1">+_xlfn.IFNA(VLOOKUP($B282,'Resultados General'!$C$11:$CG$510,MATCH(CY$6,'Resultados General'!$C$10:$CG$10,0),0),"")</f>
        <v>#NAME?</v>
      </c>
      <c r="CZ282" s="29" t="str">
        <f t="shared" ca="1" si="360"/>
        <v/>
      </c>
      <c r="DA282" s="29" t="str">
        <f t="shared" ca="1" si="361"/>
        <v/>
      </c>
      <c r="DB282" s="29" t="e">
        <f ca="1">+_xlfn.IFNA(VLOOKUP($B282,'Resultados General'!$C$11:$CG$510,MATCH(DB$6,'Resultados General'!$C$10:$CG$10,0),0),"")</f>
        <v>#NAME?</v>
      </c>
      <c r="DC282" s="29" t="str">
        <f t="shared" ca="1" si="362"/>
        <v/>
      </c>
      <c r="DD282" s="29" t="str">
        <f t="shared" ca="1" si="363"/>
        <v/>
      </c>
      <c r="DE282" s="29" t="e">
        <f ca="1">+_xlfn.IFNA(VLOOKUP($B282,'Resultados General'!$C$11:$CG$510,MATCH(DE$6,'Resultados General'!$C$10:$CG$10,0),0),"")</f>
        <v>#NAME?</v>
      </c>
      <c r="DF282" s="29" t="str">
        <f t="shared" ca="1" si="364"/>
        <v/>
      </c>
      <c r="DG282" s="29" t="str">
        <f t="shared" ca="1" si="365"/>
        <v/>
      </c>
      <c r="DH282" s="29" t="e">
        <f ca="1">+_xlfn.IFNA(VLOOKUP($B282,'Resultados General'!$C$11:$CG$510,MATCH(DH$6,'Resultados General'!$C$10:$CG$10,0),0),"")</f>
        <v>#NAME?</v>
      </c>
      <c r="DI282" s="29" t="str">
        <f t="shared" ca="1" si="366"/>
        <v/>
      </c>
      <c r="DJ282" s="29" t="str">
        <f t="shared" ca="1" si="367"/>
        <v/>
      </c>
      <c r="DK282" s="29" t="e">
        <f ca="1">+_xlfn.IFNA(VLOOKUP($B282,'Resultados General'!$C$11:$CG$510,MATCH(DK$6,'Resultados General'!$C$10:$CG$10,0),0),"")</f>
        <v>#NAME?</v>
      </c>
      <c r="DL282" s="29" t="str">
        <f t="shared" ca="1" si="368"/>
        <v/>
      </c>
      <c r="DM282" s="29" t="str">
        <f t="shared" ca="1" si="369"/>
        <v/>
      </c>
      <c r="DN282" s="29" t="e">
        <f ca="1">+_xlfn.IFNA(VLOOKUP($B282,'Resultados General'!$C$11:$CG$510,MATCH(DN$6,'Resultados General'!$C$10:$CG$10,0),0),"")</f>
        <v>#NAME?</v>
      </c>
      <c r="DO282" s="29" t="str">
        <f t="shared" ca="1" si="370"/>
        <v/>
      </c>
      <c r="DP282" s="29" t="str">
        <f t="shared" ca="1" si="371"/>
        <v/>
      </c>
    </row>
    <row r="283" spans="2:120">
      <c r="B283" s="219" t="str">
        <f>+IF('Resultados General'!C286="","",'Resultados General'!C286)</f>
        <v/>
      </c>
      <c r="C283" s="134" t="e">
        <f ca="1">+_xlfn.IFNA(VLOOKUP('Distribución de puestos'!B283,'Resultados General'!$C$11:$J$510,8,0),"")</f>
        <v>#NAME?</v>
      </c>
      <c r="D283" s="135" t="e">
        <f ca="1">+_xlfn.IFNA(VLOOKUP(B283,'Resultados General'!$C$11:$L$510,10,0),"")</f>
        <v>#NAME?</v>
      </c>
      <c r="E283" s="26" t="s">
        <v>76</v>
      </c>
      <c r="F283" s="26" t="s">
        <v>76</v>
      </c>
      <c r="G283" s="135" t="str">
        <f t="shared" ca="1" si="372"/>
        <v/>
      </c>
      <c r="H283" s="135" t="str">
        <f t="shared" ca="1" si="373"/>
        <v/>
      </c>
      <c r="I283" s="219" t="str">
        <f t="shared" si="374"/>
        <v/>
      </c>
      <c r="J283" s="138"/>
      <c r="M283" s="29" t="e">
        <f ca="1">+_xlfn.IFNA(VLOOKUP($B283,'Resultados General'!$C$11:$CG$510,MATCH(M$6,'Resultados General'!$C$10:$CG$10,0),0),"")</f>
        <v>#NAME?</v>
      </c>
      <c r="N283" s="29" t="str">
        <f t="shared" ca="1" si="300"/>
        <v/>
      </c>
      <c r="O283" s="29" t="str">
        <f t="shared" ca="1" si="301"/>
        <v/>
      </c>
      <c r="P283" s="29" t="e">
        <f ca="1">+_xlfn.IFNA(VLOOKUP($B283,'Resultados General'!$C$11:$CG$510,MATCH(P$6,'Resultados General'!$C$10:$CG$10,0),0),"")</f>
        <v>#NAME?</v>
      </c>
      <c r="Q283" s="29" t="str">
        <f t="shared" ca="1" si="302"/>
        <v/>
      </c>
      <c r="R283" s="29" t="str">
        <f t="shared" ca="1" si="303"/>
        <v/>
      </c>
      <c r="S283" s="29" t="e">
        <f ca="1">+_xlfn.IFNA(VLOOKUP($B283,'Resultados General'!$C$11:$CG$510,MATCH(S$6,'Resultados General'!$C$10:$CG$10,0),0),"")</f>
        <v>#NAME?</v>
      </c>
      <c r="T283" s="29" t="str">
        <f t="shared" ca="1" si="304"/>
        <v/>
      </c>
      <c r="U283" s="29" t="str">
        <f t="shared" ca="1" si="305"/>
        <v/>
      </c>
      <c r="V283" s="29" t="e">
        <f ca="1">+_xlfn.IFNA(VLOOKUP($B283,'Resultados General'!$C$11:$CG$510,MATCH(V$6,'Resultados General'!$C$10:$CG$10,0),0),"")</f>
        <v>#NAME?</v>
      </c>
      <c r="W283" s="29" t="str">
        <f t="shared" ca="1" si="306"/>
        <v/>
      </c>
      <c r="X283" s="29" t="str">
        <f t="shared" ca="1" si="307"/>
        <v/>
      </c>
      <c r="Y283" s="29" t="e">
        <f ca="1">+_xlfn.IFNA(VLOOKUP($B283,'Resultados General'!$C$11:$CG$510,MATCH(Y$6,'Resultados General'!$C$10:$CG$10,0),0),"")</f>
        <v>#NAME?</v>
      </c>
      <c r="Z283" s="29" t="str">
        <f t="shared" ca="1" si="308"/>
        <v/>
      </c>
      <c r="AA283" s="29" t="str">
        <f t="shared" ca="1" si="309"/>
        <v/>
      </c>
      <c r="AB283" s="29" t="e">
        <f ca="1">+_xlfn.IFNA(VLOOKUP($B283,'Resultados General'!$C$11:$CG$510,MATCH(AB$6,'Resultados General'!$C$10:$CG$10,0),0),"")</f>
        <v>#NAME?</v>
      </c>
      <c r="AC283" s="29" t="str">
        <f t="shared" ca="1" si="310"/>
        <v/>
      </c>
      <c r="AD283" s="29" t="str">
        <f t="shared" ca="1" si="311"/>
        <v/>
      </c>
      <c r="AE283" s="29" t="e">
        <f ca="1">+_xlfn.IFNA(VLOOKUP($B283,'Resultados General'!$C$11:$CG$510,MATCH(AE$6,'Resultados General'!$C$10:$CG$10,0),0),"")</f>
        <v>#NAME?</v>
      </c>
      <c r="AF283" s="29" t="str">
        <f t="shared" ca="1" si="312"/>
        <v/>
      </c>
      <c r="AG283" s="29" t="str">
        <f t="shared" ca="1" si="313"/>
        <v/>
      </c>
      <c r="AH283" s="29" t="e">
        <f ca="1">+_xlfn.IFNA(VLOOKUP($B283,'Resultados General'!$C$11:$CG$510,MATCH(AH$6,'Resultados General'!$C$10:$CG$10,0),0),"")</f>
        <v>#NAME?</v>
      </c>
      <c r="AI283" s="29" t="str">
        <f t="shared" ca="1" si="314"/>
        <v/>
      </c>
      <c r="AJ283" s="29" t="str">
        <f t="shared" ca="1" si="315"/>
        <v/>
      </c>
      <c r="AK283" s="29" t="e">
        <f ca="1">+_xlfn.IFNA(VLOOKUP($B283,'Resultados General'!$C$11:$CG$510,MATCH(AK$6,'Resultados General'!$C$10:$CG$10,0),0),"")</f>
        <v>#NAME?</v>
      </c>
      <c r="AL283" s="29" t="str">
        <f t="shared" ca="1" si="316"/>
        <v/>
      </c>
      <c r="AM283" s="29" t="str">
        <f t="shared" ca="1" si="317"/>
        <v/>
      </c>
      <c r="AN283" s="29" t="e">
        <f ca="1">+_xlfn.IFNA(VLOOKUP($B283,'Resultados General'!$C$11:$CG$510,MATCH(AN$6,'Resultados General'!$C$10:$CG$10,0),0),"")</f>
        <v>#NAME?</v>
      </c>
      <c r="AO283" s="29" t="str">
        <f t="shared" ca="1" si="318"/>
        <v/>
      </c>
      <c r="AP283" s="29" t="str">
        <f t="shared" ca="1" si="319"/>
        <v/>
      </c>
      <c r="AQ283" s="29" t="e">
        <f ca="1">+_xlfn.IFNA(VLOOKUP($B283,'Resultados General'!$C$11:$CG$510,MATCH(AQ$6,'Resultados General'!$C$10:$CG$10,0),0),"")</f>
        <v>#NAME?</v>
      </c>
      <c r="AR283" s="29" t="str">
        <f t="shared" ca="1" si="320"/>
        <v/>
      </c>
      <c r="AS283" s="29" t="str">
        <f t="shared" ca="1" si="321"/>
        <v/>
      </c>
      <c r="AT283" s="29" t="e">
        <f ca="1">+_xlfn.IFNA(VLOOKUP($B283,'Resultados General'!$C$11:$CG$510,MATCH(AT$6,'Resultados General'!$C$10:$CG$10,0),0),"")</f>
        <v>#NAME?</v>
      </c>
      <c r="AU283" s="29" t="str">
        <f t="shared" ca="1" si="322"/>
        <v/>
      </c>
      <c r="AV283" s="29" t="str">
        <f t="shared" ca="1" si="323"/>
        <v/>
      </c>
      <c r="AW283" s="29" t="e">
        <f ca="1">+_xlfn.IFNA(VLOOKUP($B283,'Resultados General'!$C$11:$CG$510,MATCH(AW$6,'Resultados General'!$C$10:$CG$10,0),0),"")</f>
        <v>#NAME?</v>
      </c>
      <c r="AX283" s="29" t="str">
        <f t="shared" ca="1" si="324"/>
        <v/>
      </c>
      <c r="AY283" s="29" t="str">
        <f t="shared" ca="1" si="325"/>
        <v/>
      </c>
      <c r="AZ283" s="29" t="e">
        <f ca="1">+_xlfn.IFNA(VLOOKUP($B283,'Resultados General'!$C$11:$CG$510,MATCH(AZ$6,'Resultados General'!$C$10:$CG$10,0),0),"")</f>
        <v>#NAME?</v>
      </c>
      <c r="BA283" s="29" t="str">
        <f t="shared" ca="1" si="326"/>
        <v/>
      </c>
      <c r="BB283" s="29" t="str">
        <f t="shared" ca="1" si="327"/>
        <v/>
      </c>
      <c r="BC283" s="29" t="e">
        <f ca="1">+_xlfn.IFNA(VLOOKUP($B283,'Resultados General'!$C$11:$CG$510,MATCH(BC$6,'Resultados General'!$C$10:$CG$10,0),0),"")</f>
        <v>#NAME?</v>
      </c>
      <c r="BD283" s="29" t="str">
        <f t="shared" ca="1" si="328"/>
        <v/>
      </c>
      <c r="BE283" s="29" t="str">
        <f t="shared" ca="1" si="329"/>
        <v/>
      </c>
      <c r="BF283" s="29" t="e">
        <f ca="1">+_xlfn.IFNA(VLOOKUP($B283,'Resultados General'!$C$11:$CG$510,MATCH(BF$6,'Resultados General'!$C$10:$CG$10,0),0),"")</f>
        <v>#NAME?</v>
      </c>
      <c r="BG283" s="29" t="str">
        <f t="shared" ca="1" si="330"/>
        <v/>
      </c>
      <c r="BH283" s="29" t="str">
        <f t="shared" ca="1" si="331"/>
        <v/>
      </c>
      <c r="BI283" s="29" t="e">
        <f ca="1">+_xlfn.IFNA(VLOOKUP($B283,'Resultados General'!$C$11:$CG$510,MATCH(BI$6,'Resultados General'!$C$10:$CG$10,0),0),"")</f>
        <v>#NAME?</v>
      </c>
      <c r="BJ283" s="29" t="str">
        <f t="shared" ca="1" si="332"/>
        <v/>
      </c>
      <c r="BK283" s="29" t="str">
        <f t="shared" ca="1" si="333"/>
        <v/>
      </c>
      <c r="BL283" s="29" t="e">
        <f ca="1">+_xlfn.IFNA(VLOOKUP($B283,'Resultados General'!$C$11:$CG$510,MATCH(BL$6,'Resultados General'!$C$10:$CG$10,0),0),"")</f>
        <v>#NAME?</v>
      </c>
      <c r="BM283" s="29" t="str">
        <f t="shared" ca="1" si="334"/>
        <v/>
      </c>
      <c r="BN283" s="29" t="str">
        <f t="shared" ca="1" si="335"/>
        <v/>
      </c>
      <c r="BO283" s="29" t="e">
        <f ca="1">+_xlfn.IFNA(VLOOKUP($B283,'Resultados General'!$C$11:$CG$510,MATCH(BO$6,'Resultados General'!$C$10:$CG$10,0),0),"")</f>
        <v>#NAME?</v>
      </c>
      <c r="BP283" s="29" t="str">
        <f t="shared" ca="1" si="336"/>
        <v/>
      </c>
      <c r="BQ283" s="29" t="str">
        <f t="shared" ca="1" si="337"/>
        <v/>
      </c>
      <c r="BR283" s="29" t="e">
        <f ca="1">+_xlfn.IFNA(VLOOKUP($B283,'Resultados General'!$C$11:$CG$510,MATCH(BR$6,'Resultados General'!$C$10:$CG$10,0),0),"")</f>
        <v>#NAME?</v>
      </c>
      <c r="BS283" s="29" t="str">
        <f t="shared" ca="1" si="338"/>
        <v/>
      </c>
      <c r="BT283" s="29" t="str">
        <f t="shared" ca="1" si="339"/>
        <v/>
      </c>
      <c r="BU283" s="29" t="e">
        <f ca="1">+_xlfn.IFNA(VLOOKUP($B283,'Resultados General'!$C$11:$CG$510,MATCH(BU$6,'Resultados General'!$C$10:$CG$10,0),0),"")</f>
        <v>#NAME?</v>
      </c>
      <c r="BV283" s="29" t="str">
        <f t="shared" ca="1" si="340"/>
        <v/>
      </c>
      <c r="BW283" s="29" t="str">
        <f t="shared" ca="1" si="341"/>
        <v/>
      </c>
      <c r="BX283" s="29" t="e">
        <f ca="1">+_xlfn.IFNA(VLOOKUP($B283,'Resultados General'!$C$11:$CG$510,MATCH(BX$6,'Resultados General'!$C$10:$CG$10,0),0),"")</f>
        <v>#NAME?</v>
      </c>
      <c r="BY283" s="29" t="str">
        <f t="shared" ca="1" si="342"/>
        <v/>
      </c>
      <c r="BZ283" s="29" t="str">
        <f t="shared" ca="1" si="343"/>
        <v/>
      </c>
      <c r="CA283" s="29" t="e">
        <f ca="1">+_xlfn.IFNA(VLOOKUP($B283,'Resultados General'!$C$11:$CG$510,MATCH(CA$6,'Resultados General'!$C$10:$CG$10,0),0),"")</f>
        <v>#NAME?</v>
      </c>
      <c r="CB283" s="29" t="str">
        <f t="shared" ca="1" si="344"/>
        <v/>
      </c>
      <c r="CC283" s="29" t="str">
        <f t="shared" ca="1" si="345"/>
        <v/>
      </c>
      <c r="CD283" s="29" t="e">
        <f ca="1">+_xlfn.IFNA(VLOOKUP($B283,'Resultados General'!$C$11:$CG$510,MATCH(CD$6,'Resultados General'!$C$10:$CG$10,0),0),"")</f>
        <v>#NAME?</v>
      </c>
      <c r="CE283" s="29" t="str">
        <f t="shared" ca="1" si="346"/>
        <v/>
      </c>
      <c r="CF283" s="29" t="str">
        <f t="shared" ca="1" si="347"/>
        <v/>
      </c>
      <c r="CG283" s="29" t="e">
        <f ca="1">+_xlfn.IFNA(VLOOKUP($B283,'Resultados General'!$C$11:$CG$510,MATCH(CG$6,'Resultados General'!$C$10:$CG$10,0),0),"")</f>
        <v>#NAME?</v>
      </c>
      <c r="CH283" s="29" t="str">
        <f t="shared" ca="1" si="348"/>
        <v/>
      </c>
      <c r="CI283" s="29" t="str">
        <f t="shared" ca="1" si="349"/>
        <v/>
      </c>
      <c r="CJ283" s="29" t="e">
        <f ca="1">+_xlfn.IFNA(VLOOKUP($B283,'Resultados General'!$C$11:$CG$510,MATCH(CJ$6,'Resultados General'!$C$10:$CG$10,0),0),"")</f>
        <v>#NAME?</v>
      </c>
      <c r="CK283" s="29" t="str">
        <f t="shared" ca="1" si="350"/>
        <v/>
      </c>
      <c r="CL283" s="29" t="str">
        <f t="shared" ca="1" si="351"/>
        <v/>
      </c>
      <c r="CM283" s="29" t="e">
        <f ca="1">+_xlfn.IFNA(VLOOKUP($B283,'Resultados General'!$C$11:$CG$510,MATCH(CM$6,'Resultados General'!$C$10:$CG$10,0),0),"")</f>
        <v>#NAME?</v>
      </c>
      <c r="CN283" s="29" t="str">
        <f t="shared" ca="1" si="352"/>
        <v/>
      </c>
      <c r="CO283" s="29" t="str">
        <f t="shared" ca="1" si="353"/>
        <v/>
      </c>
      <c r="CP283" s="29" t="e">
        <f ca="1">+_xlfn.IFNA(VLOOKUP($B283,'Resultados General'!$C$11:$CG$510,MATCH(CP$6,'Resultados General'!$C$10:$CG$10,0),0),"")</f>
        <v>#NAME?</v>
      </c>
      <c r="CQ283" s="29" t="str">
        <f t="shared" ca="1" si="354"/>
        <v/>
      </c>
      <c r="CR283" s="29" t="str">
        <f t="shared" ca="1" si="355"/>
        <v/>
      </c>
      <c r="CS283" s="29" t="e">
        <f ca="1">+_xlfn.IFNA(VLOOKUP($B283,'Resultados General'!$C$11:$CG$510,MATCH(CS$6,'Resultados General'!$C$10:$CG$10,0),0),"")</f>
        <v>#NAME?</v>
      </c>
      <c r="CT283" s="29" t="str">
        <f t="shared" ca="1" si="356"/>
        <v/>
      </c>
      <c r="CU283" s="29" t="str">
        <f t="shared" ca="1" si="357"/>
        <v/>
      </c>
      <c r="CV283" s="29" t="e">
        <f ca="1">+_xlfn.IFNA(VLOOKUP($B283,'Resultados General'!$C$11:$CG$510,MATCH(CV$6,'Resultados General'!$C$10:$CG$10,0),0),"")</f>
        <v>#NAME?</v>
      </c>
      <c r="CW283" s="29" t="str">
        <f t="shared" ca="1" si="358"/>
        <v/>
      </c>
      <c r="CX283" s="29" t="str">
        <f t="shared" ca="1" si="359"/>
        <v/>
      </c>
      <c r="CY283" s="29" t="e">
        <f ca="1">+_xlfn.IFNA(VLOOKUP($B283,'Resultados General'!$C$11:$CG$510,MATCH(CY$6,'Resultados General'!$C$10:$CG$10,0),0),"")</f>
        <v>#NAME?</v>
      </c>
      <c r="CZ283" s="29" t="str">
        <f t="shared" ca="1" si="360"/>
        <v/>
      </c>
      <c r="DA283" s="29" t="str">
        <f t="shared" ca="1" si="361"/>
        <v/>
      </c>
      <c r="DB283" s="29" t="e">
        <f ca="1">+_xlfn.IFNA(VLOOKUP($B283,'Resultados General'!$C$11:$CG$510,MATCH(DB$6,'Resultados General'!$C$10:$CG$10,0),0),"")</f>
        <v>#NAME?</v>
      </c>
      <c r="DC283" s="29" t="str">
        <f t="shared" ca="1" si="362"/>
        <v/>
      </c>
      <c r="DD283" s="29" t="str">
        <f t="shared" ca="1" si="363"/>
        <v/>
      </c>
      <c r="DE283" s="29" t="e">
        <f ca="1">+_xlfn.IFNA(VLOOKUP($B283,'Resultados General'!$C$11:$CG$510,MATCH(DE$6,'Resultados General'!$C$10:$CG$10,0),0),"")</f>
        <v>#NAME?</v>
      </c>
      <c r="DF283" s="29" t="str">
        <f t="shared" ca="1" si="364"/>
        <v/>
      </c>
      <c r="DG283" s="29" t="str">
        <f t="shared" ca="1" si="365"/>
        <v/>
      </c>
      <c r="DH283" s="29" t="e">
        <f ca="1">+_xlfn.IFNA(VLOOKUP($B283,'Resultados General'!$C$11:$CG$510,MATCH(DH$6,'Resultados General'!$C$10:$CG$10,0),0),"")</f>
        <v>#NAME?</v>
      </c>
      <c r="DI283" s="29" t="str">
        <f t="shared" ca="1" si="366"/>
        <v/>
      </c>
      <c r="DJ283" s="29" t="str">
        <f t="shared" ca="1" si="367"/>
        <v/>
      </c>
      <c r="DK283" s="29" t="e">
        <f ca="1">+_xlfn.IFNA(VLOOKUP($B283,'Resultados General'!$C$11:$CG$510,MATCH(DK$6,'Resultados General'!$C$10:$CG$10,0),0),"")</f>
        <v>#NAME?</v>
      </c>
      <c r="DL283" s="29" t="str">
        <f t="shared" ca="1" si="368"/>
        <v/>
      </c>
      <c r="DM283" s="29" t="str">
        <f t="shared" ca="1" si="369"/>
        <v/>
      </c>
      <c r="DN283" s="29" t="e">
        <f ca="1">+_xlfn.IFNA(VLOOKUP($B283,'Resultados General'!$C$11:$CG$510,MATCH(DN$6,'Resultados General'!$C$10:$CG$10,0),0),"")</f>
        <v>#NAME?</v>
      </c>
      <c r="DO283" s="29" t="str">
        <f t="shared" ca="1" si="370"/>
        <v/>
      </c>
      <c r="DP283" s="29" t="str">
        <f t="shared" ca="1" si="371"/>
        <v/>
      </c>
    </row>
    <row r="284" spans="2:120">
      <c r="B284" s="219" t="str">
        <f>+IF('Resultados General'!C287="","",'Resultados General'!C287)</f>
        <v/>
      </c>
      <c r="C284" s="134" t="e">
        <f ca="1">+_xlfn.IFNA(VLOOKUP('Distribución de puestos'!B284,'Resultados General'!$C$11:$J$510,8,0),"")</f>
        <v>#NAME?</v>
      </c>
      <c r="D284" s="135" t="e">
        <f ca="1">+_xlfn.IFNA(VLOOKUP(B284,'Resultados General'!$C$11:$L$510,10,0),"")</f>
        <v>#NAME?</v>
      </c>
      <c r="E284" s="26" t="s">
        <v>76</v>
      </c>
      <c r="F284" s="26" t="s">
        <v>76</v>
      </c>
      <c r="G284" s="135" t="str">
        <f t="shared" ca="1" si="372"/>
        <v/>
      </c>
      <c r="H284" s="135" t="str">
        <f t="shared" ca="1" si="373"/>
        <v/>
      </c>
      <c r="I284" s="219" t="str">
        <f t="shared" si="374"/>
        <v/>
      </c>
      <c r="J284" s="138"/>
      <c r="M284" s="29" t="e">
        <f ca="1">+_xlfn.IFNA(VLOOKUP($B284,'Resultados General'!$C$11:$CG$510,MATCH(M$6,'Resultados General'!$C$10:$CG$10,0),0),"")</f>
        <v>#NAME?</v>
      </c>
      <c r="N284" s="29" t="str">
        <f t="shared" ca="1" si="300"/>
        <v/>
      </c>
      <c r="O284" s="29" t="str">
        <f t="shared" ca="1" si="301"/>
        <v/>
      </c>
      <c r="P284" s="29" t="e">
        <f ca="1">+_xlfn.IFNA(VLOOKUP($B284,'Resultados General'!$C$11:$CG$510,MATCH(P$6,'Resultados General'!$C$10:$CG$10,0),0),"")</f>
        <v>#NAME?</v>
      </c>
      <c r="Q284" s="29" t="str">
        <f t="shared" ca="1" si="302"/>
        <v/>
      </c>
      <c r="R284" s="29" t="str">
        <f t="shared" ca="1" si="303"/>
        <v/>
      </c>
      <c r="S284" s="29" t="e">
        <f ca="1">+_xlfn.IFNA(VLOOKUP($B284,'Resultados General'!$C$11:$CG$510,MATCH(S$6,'Resultados General'!$C$10:$CG$10,0),0),"")</f>
        <v>#NAME?</v>
      </c>
      <c r="T284" s="29" t="str">
        <f t="shared" ca="1" si="304"/>
        <v/>
      </c>
      <c r="U284" s="29" t="str">
        <f t="shared" ca="1" si="305"/>
        <v/>
      </c>
      <c r="V284" s="29" t="e">
        <f ca="1">+_xlfn.IFNA(VLOOKUP($B284,'Resultados General'!$C$11:$CG$510,MATCH(V$6,'Resultados General'!$C$10:$CG$10,0),0),"")</f>
        <v>#NAME?</v>
      </c>
      <c r="W284" s="29" t="str">
        <f t="shared" ca="1" si="306"/>
        <v/>
      </c>
      <c r="X284" s="29" t="str">
        <f t="shared" ca="1" si="307"/>
        <v/>
      </c>
      <c r="Y284" s="29" t="e">
        <f ca="1">+_xlfn.IFNA(VLOOKUP($B284,'Resultados General'!$C$11:$CG$510,MATCH(Y$6,'Resultados General'!$C$10:$CG$10,0),0),"")</f>
        <v>#NAME?</v>
      </c>
      <c r="Z284" s="29" t="str">
        <f t="shared" ca="1" si="308"/>
        <v/>
      </c>
      <c r="AA284" s="29" t="str">
        <f t="shared" ca="1" si="309"/>
        <v/>
      </c>
      <c r="AB284" s="29" t="e">
        <f ca="1">+_xlfn.IFNA(VLOOKUP($B284,'Resultados General'!$C$11:$CG$510,MATCH(AB$6,'Resultados General'!$C$10:$CG$10,0),0),"")</f>
        <v>#NAME?</v>
      </c>
      <c r="AC284" s="29" t="str">
        <f t="shared" ca="1" si="310"/>
        <v/>
      </c>
      <c r="AD284" s="29" t="str">
        <f t="shared" ca="1" si="311"/>
        <v/>
      </c>
      <c r="AE284" s="29" t="e">
        <f ca="1">+_xlfn.IFNA(VLOOKUP($B284,'Resultados General'!$C$11:$CG$510,MATCH(AE$6,'Resultados General'!$C$10:$CG$10,0),0),"")</f>
        <v>#NAME?</v>
      </c>
      <c r="AF284" s="29" t="str">
        <f t="shared" ca="1" si="312"/>
        <v/>
      </c>
      <c r="AG284" s="29" t="str">
        <f t="shared" ca="1" si="313"/>
        <v/>
      </c>
      <c r="AH284" s="29" t="e">
        <f ca="1">+_xlfn.IFNA(VLOOKUP($B284,'Resultados General'!$C$11:$CG$510,MATCH(AH$6,'Resultados General'!$C$10:$CG$10,0),0),"")</f>
        <v>#NAME?</v>
      </c>
      <c r="AI284" s="29" t="str">
        <f t="shared" ca="1" si="314"/>
        <v/>
      </c>
      <c r="AJ284" s="29" t="str">
        <f t="shared" ca="1" si="315"/>
        <v/>
      </c>
      <c r="AK284" s="29" t="e">
        <f ca="1">+_xlfn.IFNA(VLOOKUP($B284,'Resultados General'!$C$11:$CG$510,MATCH(AK$6,'Resultados General'!$C$10:$CG$10,0),0),"")</f>
        <v>#NAME?</v>
      </c>
      <c r="AL284" s="29" t="str">
        <f t="shared" ca="1" si="316"/>
        <v/>
      </c>
      <c r="AM284" s="29" t="str">
        <f t="shared" ca="1" si="317"/>
        <v/>
      </c>
      <c r="AN284" s="29" t="e">
        <f ca="1">+_xlfn.IFNA(VLOOKUP($B284,'Resultados General'!$C$11:$CG$510,MATCH(AN$6,'Resultados General'!$C$10:$CG$10,0),0),"")</f>
        <v>#NAME?</v>
      </c>
      <c r="AO284" s="29" t="str">
        <f t="shared" ca="1" si="318"/>
        <v/>
      </c>
      <c r="AP284" s="29" t="str">
        <f t="shared" ca="1" si="319"/>
        <v/>
      </c>
      <c r="AQ284" s="29" t="e">
        <f ca="1">+_xlfn.IFNA(VLOOKUP($B284,'Resultados General'!$C$11:$CG$510,MATCH(AQ$6,'Resultados General'!$C$10:$CG$10,0),0),"")</f>
        <v>#NAME?</v>
      </c>
      <c r="AR284" s="29" t="str">
        <f t="shared" ca="1" si="320"/>
        <v/>
      </c>
      <c r="AS284" s="29" t="str">
        <f t="shared" ca="1" si="321"/>
        <v/>
      </c>
      <c r="AT284" s="29" t="e">
        <f ca="1">+_xlfn.IFNA(VLOOKUP($B284,'Resultados General'!$C$11:$CG$510,MATCH(AT$6,'Resultados General'!$C$10:$CG$10,0),0),"")</f>
        <v>#NAME?</v>
      </c>
      <c r="AU284" s="29" t="str">
        <f t="shared" ca="1" si="322"/>
        <v/>
      </c>
      <c r="AV284" s="29" t="str">
        <f t="shared" ca="1" si="323"/>
        <v/>
      </c>
      <c r="AW284" s="29" t="e">
        <f ca="1">+_xlfn.IFNA(VLOOKUP($B284,'Resultados General'!$C$11:$CG$510,MATCH(AW$6,'Resultados General'!$C$10:$CG$10,0),0),"")</f>
        <v>#NAME?</v>
      </c>
      <c r="AX284" s="29" t="str">
        <f t="shared" ca="1" si="324"/>
        <v/>
      </c>
      <c r="AY284" s="29" t="str">
        <f t="shared" ca="1" si="325"/>
        <v/>
      </c>
      <c r="AZ284" s="29" t="e">
        <f ca="1">+_xlfn.IFNA(VLOOKUP($B284,'Resultados General'!$C$11:$CG$510,MATCH(AZ$6,'Resultados General'!$C$10:$CG$10,0),0),"")</f>
        <v>#NAME?</v>
      </c>
      <c r="BA284" s="29" t="str">
        <f t="shared" ca="1" si="326"/>
        <v/>
      </c>
      <c r="BB284" s="29" t="str">
        <f t="shared" ca="1" si="327"/>
        <v/>
      </c>
      <c r="BC284" s="29" t="e">
        <f ca="1">+_xlfn.IFNA(VLOOKUP($B284,'Resultados General'!$C$11:$CG$510,MATCH(BC$6,'Resultados General'!$C$10:$CG$10,0),0),"")</f>
        <v>#NAME?</v>
      </c>
      <c r="BD284" s="29" t="str">
        <f t="shared" ca="1" si="328"/>
        <v/>
      </c>
      <c r="BE284" s="29" t="str">
        <f t="shared" ca="1" si="329"/>
        <v/>
      </c>
      <c r="BF284" s="29" t="e">
        <f ca="1">+_xlfn.IFNA(VLOOKUP($B284,'Resultados General'!$C$11:$CG$510,MATCH(BF$6,'Resultados General'!$C$10:$CG$10,0),0),"")</f>
        <v>#NAME?</v>
      </c>
      <c r="BG284" s="29" t="str">
        <f t="shared" ca="1" si="330"/>
        <v/>
      </c>
      <c r="BH284" s="29" t="str">
        <f t="shared" ca="1" si="331"/>
        <v/>
      </c>
      <c r="BI284" s="29" t="e">
        <f ca="1">+_xlfn.IFNA(VLOOKUP($B284,'Resultados General'!$C$11:$CG$510,MATCH(BI$6,'Resultados General'!$C$10:$CG$10,0),0),"")</f>
        <v>#NAME?</v>
      </c>
      <c r="BJ284" s="29" t="str">
        <f t="shared" ca="1" si="332"/>
        <v/>
      </c>
      <c r="BK284" s="29" t="str">
        <f t="shared" ca="1" si="333"/>
        <v/>
      </c>
      <c r="BL284" s="29" t="e">
        <f ca="1">+_xlfn.IFNA(VLOOKUP($B284,'Resultados General'!$C$11:$CG$510,MATCH(BL$6,'Resultados General'!$C$10:$CG$10,0),0),"")</f>
        <v>#NAME?</v>
      </c>
      <c r="BM284" s="29" t="str">
        <f t="shared" ca="1" si="334"/>
        <v/>
      </c>
      <c r="BN284" s="29" t="str">
        <f t="shared" ca="1" si="335"/>
        <v/>
      </c>
      <c r="BO284" s="29" t="e">
        <f ca="1">+_xlfn.IFNA(VLOOKUP($B284,'Resultados General'!$C$11:$CG$510,MATCH(BO$6,'Resultados General'!$C$10:$CG$10,0),0),"")</f>
        <v>#NAME?</v>
      </c>
      <c r="BP284" s="29" t="str">
        <f t="shared" ca="1" si="336"/>
        <v/>
      </c>
      <c r="BQ284" s="29" t="str">
        <f t="shared" ca="1" si="337"/>
        <v/>
      </c>
      <c r="BR284" s="29" t="e">
        <f ca="1">+_xlfn.IFNA(VLOOKUP($B284,'Resultados General'!$C$11:$CG$510,MATCH(BR$6,'Resultados General'!$C$10:$CG$10,0),0),"")</f>
        <v>#NAME?</v>
      </c>
      <c r="BS284" s="29" t="str">
        <f t="shared" ca="1" si="338"/>
        <v/>
      </c>
      <c r="BT284" s="29" t="str">
        <f t="shared" ca="1" si="339"/>
        <v/>
      </c>
      <c r="BU284" s="29" t="e">
        <f ca="1">+_xlfn.IFNA(VLOOKUP($B284,'Resultados General'!$C$11:$CG$510,MATCH(BU$6,'Resultados General'!$C$10:$CG$10,0),0),"")</f>
        <v>#NAME?</v>
      </c>
      <c r="BV284" s="29" t="str">
        <f t="shared" ca="1" si="340"/>
        <v/>
      </c>
      <c r="BW284" s="29" t="str">
        <f t="shared" ca="1" si="341"/>
        <v/>
      </c>
      <c r="BX284" s="29" t="e">
        <f ca="1">+_xlfn.IFNA(VLOOKUP($B284,'Resultados General'!$C$11:$CG$510,MATCH(BX$6,'Resultados General'!$C$10:$CG$10,0),0),"")</f>
        <v>#NAME?</v>
      </c>
      <c r="BY284" s="29" t="str">
        <f t="shared" ca="1" si="342"/>
        <v/>
      </c>
      <c r="BZ284" s="29" t="str">
        <f t="shared" ca="1" si="343"/>
        <v/>
      </c>
      <c r="CA284" s="29" t="e">
        <f ca="1">+_xlfn.IFNA(VLOOKUP($B284,'Resultados General'!$C$11:$CG$510,MATCH(CA$6,'Resultados General'!$C$10:$CG$10,0),0),"")</f>
        <v>#NAME?</v>
      </c>
      <c r="CB284" s="29" t="str">
        <f t="shared" ca="1" si="344"/>
        <v/>
      </c>
      <c r="CC284" s="29" t="str">
        <f t="shared" ca="1" si="345"/>
        <v/>
      </c>
      <c r="CD284" s="29" t="e">
        <f ca="1">+_xlfn.IFNA(VLOOKUP($B284,'Resultados General'!$C$11:$CG$510,MATCH(CD$6,'Resultados General'!$C$10:$CG$10,0),0),"")</f>
        <v>#NAME?</v>
      </c>
      <c r="CE284" s="29" t="str">
        <f t="shared" ca="1" si="346"/>
        <v/>
      </c>
      <c r="CF284" s="29" t="str">
        <f t="shared" ca="1" si="347"/>
        <v/>
      </c>
      <c r="CG284" s="29" t="e">
        <f ca="1">+_xlfn.IFNA(VLOOKUP($B284,'Resultados General'!$C$11:$CG$510,MATCH(CG$6,'Resultados General'!$C$10:$CG$10,0),0),"")</f>
        <v>#NAME?</v>
      </c>
      <c r="CH284" s="29" t="str">
        <f t="shared" ca="1" si="348"/>
        <v/>
      </c>
      <c r="CI284" s="29" t="str">
        <f t="shared" ca="1" si="349"/>
        <v/>
      </c>
      <c r="CJ284" s="29" t="e">
        <f ca="1">+_xlfn.IFNA(VLOOKUP($B284,'Resultados General'!$C$11:$CG$510,MATCH(CJ$6,'Resultados General'!$C$10:$CG$10,0),0),"")</f>
        <v>#NAME?</v>
      </c>
      <c r="CK284" s="29" t="str">
        <f t="shared" ca="1" si="350"/>
        <v/>
      </c>
      <c r="CL284" s="29" t="str">
        <f t="shared" ca="1" si="351"/>
        <v/>
      </c>
      <c r="CM284" s="29" t="e">
        <f ca="1">+_xlfn.IFNA(VLOOKUP($B284,'Resultados General'!$C$11:$CG$510,MATCH(CM$6,'Resultados General'!$C$10:$CG$10,0),0),"")</f>
        <v>#NAME?</v>
      </c>
      <c r="CN284" s="29" t="str">
        <f t="shared" ca="1" si="352"/>
        <v/>
      </c>
      <c r="CO284" s="29" t="str">
        <f t="shared" ca="1" si="353"/>
        <v/>
      </c>
      <c r="CP284" s="29" t="e">
        <f ca="1">+_xlfn.IFNA(VLOOKUP($B284,'Resultados General'!$C$11:$CG$510,MATCH(CP$6,'Resultados General'!$C$10:$CG$10,0),0),"")</f>
        <v>#NAME?</v>
      </c>
      <c r="CQ284" s="29" t="str">
        <f t="shared" ca="1" si="354"/>
        <v/>
      </c>
      <c r="CR284" s="29" t="str">
        <f t="shared" ca="1" si="355"/>
        <v/>
      </c>
      <c r="CS284" s="29" t="e">
        <f ca="1">+_xlfn.IFNA(VLOOKUP($B284,'Resultados General'!$C$11:$CG$510,MATCH(CS$6,'Resultados General'!$C$10:$CG$10,0),0),"")</f>
        <v>#NAME?</v>
      </c>
      <c r="CT284" s="29" t="str">
        <f t="shared" ca="1" si="356"/>
        <v/>
      </c>
      <c r="CU284" s="29" t="str">
        <f t="shared" ca="1" si="357"/>
        <v/>
      </c>
      <c r="CV284" s="29" t="e">
        <f ca="1">+_xlfn.IFNA(VLOOKUP($B284,'Resultados General'!$C$11:$CG$510,MATCH(CV$6,'Resultados General'!$C$10:$CG$10,0),0),"")</f>
        <v>#NAME?</v>
      </c>
      <c r="CW284" s="29" t="str">
        <f t="shared" ca="1" si="358"/>
        <v/>
      </c>
      <c r="CX284" s="29" t="str">
        <f t="shared" ca="1" si="359"/>
        <v/>
      </c>
      <c r="CY284" s="29" t="e">
        <f ca="1">+_xlfn.IFNA(VLOOKUP($B284,'Resultados General'!$C$11:$CG$510,MATCH(CY$6,'Resultados General'!$C$10:$CG$10,0),0),"")</f>
        <v>#NAME?</v>
      </c>
      <c r="CZ284" s="29" t="str">
        <f t="shared" ca="1" si="360"/>
        <v/>
      </c>
      <c r="DA284" s="29" t="str">
        <f t="shared" ca="1" si="361"/>
        <v/>
      </c>
      <c r="DB284" s="29" t="e">
        <f ca="1">+_xlfn.IFNA(VLOOKUP($B284,'Resultados General'!$C$11:$CG$510,MATCH(DB$6,'Resultados General'!$C$10:$CG$10,0),0),"")</f>
        <v>#NAME?</v>
      </c>
      <c r="DC284" s="29" t="str">
        <f t="shared" ca="1" si="362"/>
        <v/>
      </c>
      <c r="DD284" s="29" t="str">
        <f t="shared" ca="1" si="363"/>
        <v/>
      </c>
      <c r="DE284" s="29" t="e">
        <f ca="1">+_xlfn.IFNA(VLOOKUP($B284,'Resultados General'!$C$11:$CG$510,MATCH(DE$6,'Resultados General'!$C$10:$CG$10,0),0),"")</f>
        <v>#NAME?</v>
      </c>
      <c r="DF284" s="29" t="str">
        <f t="shared" ca="1" si="364"/>
        <v/>
      </c>
      <c r="DG284" s="29" t="str">
        <f t="shared" ca="1" si="365"/>
        <v/>
      </c>
      <c r="DH284" s="29" t="e">
        <f ca="1">+_xlfn.IFNA(VLOOKUP($B284,'Resultados General'!$C$11:$CG$510,MATCH(DH$6,'Resultados General'!$C$10:$CG$10,0),0),"")</f>
        <v>#NAME?</v>
      </c>
      <c r="DI284" s="29" t="str">
        <f t="shared" ca="1" si="366"/>
        <v/>
      </c>
      <c r="DJ284" s="29" t="str">
        <f t="shared" ca="1" si="367"/>
        <v/>
      </c>
      <c r="DK284" s="29" t="e">
        <f ca="1">+_xlfn.IFNA(VLOOKUP($B284,'Resultados General'!$C$11:$CG$510,MATCH(DK$6,'Resultados General'!$C$10:$CG$10,0),0),"")</f>
        <v>#NAME?</v>
      </c>
      <c r="DL284" s="29" t="str">
        <f t="shared" ca="1" si="368"/>
        <v/>
      </c>
      <c r="DM284" s="29" t="str">
        <f t="shared" ca="1" si="369"/>
        <v/>
      </c>
      <c r="DN284" s="29" t="e">
        <f ca="1">+_xlfn.IFNA(VLOOKUP($B284,'Resultados General'!$C$11:$CG$510,MATCH(DN$6,'Resultados General'!$C$10:$CG$10,0),0),"")</f>
        <v>#NAME?</v>
      </c>
      <c r="DO284" s="29" t="str">
        <f t="shared" ca="1" si="370"/>
        <v/>
      </c>
      <c r="DP284" s="29" t="str">
        <f t="shared" ca="1" si="371"/>
        <v/>
      </c>
    </row>
    <row r="285" spans="2:120">
      <c r="B285" s="219" t="str">
        <f>+IF('Resultados General'!C288="","",'Resultados General'!C288)</f>
        <v/>
      </c>
      <c r="C285" s="134" t="e">
        <f ca="1">+_xlfn.IFNA(VLOOKUP('Distribución de puestos'!B285,'Resultados General'!$C$11:$J$510,8,0),"")</f>
        <v>#NAME?</v>
      </c>
      <c r="D285" s="135" t="e">
        <f ca="1">+_xlfn.IFNA(VLOOKUP(B285,'Resultados General'!$C$11:$L$510,10,0),"")</f>
        <v>#NAME?</v>
      </c>
      <c r="E285" s="26" t="s">
        <v>76</v>
      </c>
      <c r="F285" s="26" t="s">
        <v>76</v>
      </c>
      <c r="G285" s="135" t="str">
        <f t="shared" ca="1" si="372"/>
        <v/>
      </c>
      <c r="H285" s="135" t="str">
        <f t="shared" ca="1" si="373"/>
        <v/>
      </c>
      <c r="I285" s="219" t="str">
        <f t="shared" si="374"/>
        <v/>
      </c>
      <c r="J285" s="138"/>
      <c r="M285" s="29" t="e">
        <f ca="1">+_xlfn.IFNA(VLOOKUP($B285,'Resultados General'!$C$11:$CG$510,MATCH(M$6,'Resultados General'!$C$10:$CG$10,0),0),"")</f>
        <v>#NAME?</v>
      </c>
      <c r="N285" s="29" t="str">
        <f t="shared" ca="1" si="300"/>
        <v/>
      </c>
      <c r="O285" s="29" t="str">
        <f t="shared" ca="1" si="301"/>
        <v/>
      </c>
      <c r="P285" s="29" t="e">
        <f ca="1">+_xlfn.IFNA(VLOOKUP($B285,'Resultados General'!$C$11:$CG$510,MATCH(P$6,'Resultados General'!$C$10:$CG$10,0),0),"")</f>
        <v>#NAME?</v>
      </c>
      <c r="Q285" s="29" t="str">
        <f t="shared" ca="1" si="302"/>
        <v/>
      </c>
      <c r="R285" s="29" t="str">
        <f t="shared" ca="1" si="303"/>
        <v/>
      </c>
      <c r="S285" s="29" t="e">
        <f ca="1">+_xlfn.IFNA(VLOOKUP($B285,'Resultados General'!$C$11:$CG$510,MATCH(S$6,'Resultados General'!$C$10:$CG$10,0),0),"")</f>
        <v>#NAME?</v>
      </c>
      <c r="T285" s="29" t="str">
        <f t="shared" ca="1" si="304"/>
        <v/>
      </c>
      <c r="U285" s="29" t="str">
        <f t="shared" ca="1" si="305"/>
        <v/>
      </c>
      <c r="V285" s="29" t="e">
        <f ca="1">+_xlfn.IFNA(VLOOKUP($B285,'Resultados General'!$C$11:$CG$510,MATCH(V$6,'Resultados General'!$C$10:$CG$10,0),0),"")</f>
        <v>#NAME?</v>
      </c>
      <c r="W285" s="29" t="str">
        <f t="shared" ca="1" si="306"/>
        <v/>
      </c>
      <c r="X285" s="29" t="str">
        <f t="shared" ca="1" si="307"/>
        <v/>
      </c>
      <c r="Y285" s="29" t="e">
        <f ca="1">+_xlfn.IFNA(VLOOKUP($B285,'Resultados General'!$C$11:$CG$510,MATCH(Y$6,'Resultados General'!$C$10:$CG$10,0),0),"")</f>
        <v>#NAME?</v>
      </c>
      <c r="Z285" s="29" t="str">
        <f t="shared" ca="1" si="308"/>
        <v/>
      </c>
      <c r="AA285" s="29" t="str">
        <f t="shared" ca="1" si="309"/>
        <v/>
      </c>
      <c r="AB285" s="29" t="e">
        <f ca="1">+_xlfn.IFNA(VLOOKUP($B285,'Resultados General'!$C$11:$CG$510,MATCH(AB$6,'Resultados General'!$C$10:$CG$10,0),0),"")</f>
        <v>#NAME?</v>
      </c>
      <c r="AC285" s="29" t="str">
        <f t="shared" ca="1" si="310"/>
        <v/>
      </c>
      <c r="AD285" s="29" t="str">
        <f t="shared" ca="1" si="311"/>
        <v/>
      </c>
      <c r="AE285" s="29" t="e">
        <f ca="1">+_xlfn.IFNA(VLOOKUP($B285,'Resultados General'!$C$11:$CG$510,MATCH(AE$6,'Resultados General'!$C$10:$CG$10,0),0),"")</f>
        <v>#NAME?</v>
      </c>
      <c r="AF285" s="29" t="str">
        <f t="shared" ca="1" si="312"/>
        <v/>
      </c>
      <c r="AG285" s="29" t="str">
        <f t="shared" ca="1" si="313"/>
        <v/>
      </c>
      <c r="AH285" s="29" t="e">
        <f ca="1">+_xlfn.IFNA(VLOOKUP($B285,'Resultados General'!$C$11:$CG$510,MATCH(AH$6,'Resultados General'!$C$10:$CG$10,0),0),"")</f>
        <v>#NAME?</v>
      </c>
      <c r="AI285" s="29" t="str">
        <f t="shared" ca="1" si="314"/>
        <v/>
      </c>
      <c r="AJ285" s="29" t="str">
        <f t="shared" ca="1" si="315"/>
        <v/>
      </c>
      <c r="AK285" s="29" t="e">
        <f ca="1">+_xlfn.IFNA(VLOOKUP($B285,'Resultados General'!$C$11:$CG$510,MATCH(AK$6,'Resultados General'!$C$10:$CG$10,0),0),"")</f>
        <v>#NAME?</v>
      </c>
      <c r="AL285" s="29" t="str">
        <f t="shared" ca="1" si="316"/>
        <v/>
      </c>
      <c r="AM285" s="29" t="str">
        <f t="shared" ca="1" si="317"/>
        <v/>
      </c>
      <c r="AN285" s="29" t="e">
        <f ca="1">+_xlfn.IFNA(VLOOKUP($B285,'Resultados General'!$C$11:$CG$510,MATCH(AN$6,'Resultados General'!$C$10:$CG$10,0),0),"")</f>
        <v>#NAME?</v>
      </c>
      <c r="AO285" s="29" t="str">
        <f t="shared" ca="1" si="318"/>
        <v/>
      </c>
      <c r="AP285" s="29" t="str">
        <f t="shared" ca="1" si="319"/>
        <v/>
      </c>
      <c r="AQ285" s="29" t="e">
        <f ca="1">+_xlfn.IFNA(VLOOKUP($B285,'Resultados General'!$C$11:$CG$510,MATCH(AQ$6,'Resultados General'!$C$10:$CG$10,0),0),"")</f>
        <v>#NAME?</v>
      </c>
      <c r="AR285" s="29" t="str">
        <f t="shared" ca="1" si="320"/>
        <v/>
      </c>
      <c r="AS285" s="29" t="str">
        <f t="shared" ca="1" si="321"/>
        <v/>
      </c>
      <c r="AT285" s="29" t="e">
        <f ca="1">+_xlfn.IFNA(VLOOKUP($B285,'Resultados General'!$C$11:$CG$510,MATCH(AT$6,'Resultados General'!$C$10:$CG$10,0),0),"")</f>
        <v>#NAME?</v>
      </c>
      <c r="AU285" s="29" t="str">
        <f t="shared" ca="1" si="322"/>
        <v/>
      </c>
      <c r="AV285" s="29" t="str">
        <f t="shared" ca="1" si="323"/>
        <v/>
      </c>
      <c r="AW285" s="29" t="e">
        <f ca="1">+_xlfn.IFNA(VLOOKUP($B285,'Resultados General'!$C$11:$CG$510,MATCH(AW$6,'Resultados General'!$C$10:$CG$10,0),0),"")</f>
        <v>#NAME?</v>
      </c>
      <c r="AX285" s="29" t="str">
        <f t="shared" ca="1" si="324"/>
        <v/>
      </c>
      <c r="AY285" s="29" t="str">
        <f t="shared" ca="1" si="325"/>
        <v/>
      </c>
      <c r="AZ285" s="29" t="e">
        <f ca="1">+_xlfn.IFNA(VLOOKUP($B285,'Resultados General'!$C$11:$CG$510,MATCH(AZ$6,'Resultados General'!$C$10:$CG$10,0),0),"")</f>
        <v>#NAME?</v>
      </c>
      <c r="BA285" s="29" t="str">
        <f t="shared" ca="1" si="326"/>
        <v/>
      </c>
      <c r="BB285" s="29" t="str">
        <f t="shared" ca="1" si="327"/>
        <v/>
      </c>
      <c r="BC285" s="29" t="e">
        <f ca="1">+_xlfn.IFNA(VLOOKUP($B285,'Resultados General'!$C$11:$CG$510,MATCH(BC$6,'Resultados General'!$C$10:$CG$10,0),0),"")</f>
        <v>#NAME?</v>
      </c>
      <c r="BD285" s="29" t="str">
        <f t="shared" ca="1" si="328"/>
        <v/>
      </c>
      <c r="BE285" s="29" t="str">
        <f t="shared" ca="1" si="329"/>
        <v/>
      </c>
      <c r="BF285" s="29" t="e">
        <f ca="1">+_xlfn.IFNA(VLOOKUP($B285,'Resultados General'!$C$11:$CG$510,MATCH(BF$6,'Resultados General'!$C$10:$CG$10,0),0),"")</f>
        <v>#NAME?</v>
      </c>
      <c r="BG285" s="29" t="str">
        <f t="shared" ca="1" si="330"/>
        <v/>
      </c>
      <c r="BH285" s="29" t="str">
        <f t="shared" ca="1" si="331"/>
        <v/>
      </c>
      <c r="BI285" s="29" t="e">
        <f ca="1">+_xlfn.IFNA(VLOOKUP($B285,'Resultados General'!$C$11:$CG$510,MATCH(BI$6,'Resultados General'!$C$10:$CG$10,0),0),"")</f>
        <v>#NAME?</v>
      </c>
      <c r="BJ285" s="29" t="str">
        <f t="shared" ca="1" si="332"/>
        <v/>
      </c>
      <c r="BK285" s="29" t="str">
        <f t="shared" ca="1" si="333"/>
        <v/>
      </c>
      <c r="BL285" s="29" t="e">
        <f ca="1">+_xlfn.IFNA(VLOOKUP($B285,'Resultados General'!$C$11:$CG$510,MATCH(BL$6,'Resultados General'!$C$10:$CG$10,0),0),"")</f>
        <v>#NAME?</v>
      </c>
      <c r="BM285" s="29" t="str">
        <f t="shared" ca="1" si="334"/>
        <v/>
      </c>
      <c r="BN285" s="29" t="str">
        <f t="shared" ca="1" si="335"/>
        <v/>
      </c>
      <c r="BO285" s="29" t="e">
        <f ca="1">+_xlfn.IFNA(VLOOKUP($B285,'Resultados General'!$C$11:$CG$510,MATCH(BO$6,'Resultados General'!$C$10:$CG$10,0),0),"")</f>
        <v>#NAME?</v>
      </c>
      <c r="BP285" s="29" t="str">
        <f t="shared" ca="1" si="336"/>
        <v/>
      </c>
      <c r="BQ285" s="29" t="str">
        <f t="shared" ca="1" si="337"/>
        <v/>
      </c>
      <c r="BR285" s="29" t="e">
        <f ca="1">+_xlfn.IFNA(VLOOKUP($B285,'Resultados General'!$C$11:$CG$510,MATCH(BR$6,'Resultados General'!$C$10:$CG$10,0),0),"")</f>
        <v>#NAME?</v>
      </c>
      <c r="BS285" s="29" t="str">
        <f t="shared" ca="1" si="338"/>
        <v/>
      </c>
      <c r="BT285" s="29" t="str">
        <f t="shared" ca="1" si="339"/>
        <v/>
      </c>
      <c r="BU285" s="29" t="e">
        <f ca="1">+_xlfn.IFNA(VLOOKUP($B285,'Resultados General'!$C$11:$CG$510,MATCH(BU$6,'Resultados General'!$C$10:$CG$10,0),0),"")</f>
        <v>#NAME?</v>
      </c>
      <c r="BV285" s="29" t="str">
        <f t="shared" ca="1" si="340"/>
        <v/>
      </c>
      <c r="BW285" s="29" t="str">
        <f t="shared" ca="1" si="341"/>
        <v/>
      </c>
      <c r="BX285" s="29" t="e">
        <f ca="1">+_xlfn.IFNA(VLOOKUP($B285,'Resultados General'!$C$11:$CG$510,MATCH(BX$6,'Resultados General'!$C$10:$CG$10,0),0),"")</f>
        <v>#NAME?</v>
      </c>
      <c r="BY285" s="29" t="str">
        <f t="shared" ca="1" si="342"/>
        <v/>
      </c>
      <c r="BZ285" s="29" t="str">
        <f t="shared" ca="1" si="343"/>
        <v/>
      </c>
      <c r="CA285" s="29" t="e">
        <f ca="1">+_xlfn.IFNA(VLOOKUP($B285,'Resultados General'!$C$11:$CG$510,MATCH(CA$6,'Resultados General'!$C$10:$CG$10,0),0),"")</f>
        <v>#NAME?</v>
      </c>
      <c r="CB285" s="29" t="str">
        <f t="shared" ca="1" si="344"/>
        <v/>
      </c>
      <c r="CC285" s="29" t="str">
        <f t="shared" ca="1" si="345"/>
        <v/>
      </c>
      <c r="CD285" s="29" t="e">
        <f ca="1">+_xlfn.IFNA(VLOOKUP($B285,'Resultados General'!$C$11:$CG$510,MATCH(CD$6,'Resultados General'!$C$10:$CG$10,0),0),"")</f>
        <v>#NAME?</v>
      </c>
      <c r="CE285" s="29" t="str">
        <f t="shared" ca="1" si="346"/>
        <v/>
      </c>
      <c r="CF285" s="29" t="str">
        <f t="shared" ca="1" si="347"/>
        <v/>
      </c>
      <c r="CG285" s="29" t="e">
        <f ca="1">+_xlfn.IFNA(VLOOKUP($B285,'Resultados General'!$C$11:$CG$510,MATCH(CG$6,'Resultados General'!$C$10:$CG$10,0),0),"")</f>
        <v>#NAME?</v>
      </c>
      <c r="CH285" s="29" t="str">
        <f t="shared" ca="1" si="348"/>
        <v/>
      </c>
      <c r="CI285" s="29" t="str">
        <f t="shared" ca="1" si="349"/>
        <v/>
      </c>
      <c r="CJ285" s="29" t="e">
        <f ca="1">+_xlfn.IFNA(VLOOKUP($B285,'Resultados General'!$C$11:$CG$510,MATCH(CJ$6,'Resultados General'!$C$10:$CG$10,0),0),"")</f>
        <v>#NAME?</v>
      </c>
      <c r="CK285" s="29" t="str">
        <f t="shared" ca="1" si="350"/>
        <v/>
      </c>
      <c r="CL285" s="29" t="str">
        <f t="shared" ca="1" si="351"/>
        <v/>
      </c>
      <c r="CM285" s="29" t="e">
        <f ca="1">+_xlfn.IFNA(VLOOKUP($B285,'Resultados General'!$C$11:$CG$510,MATCH(CM$6,'Resultados General'!$C$10:$CG$10,0),0),"")</f>
        <v>#NAME?</v>
      </c>
      <c r="CN285" s="29" t="str">
        <f t="shared" ca="1" si="352"/>
        <v/>
      </c>
      <c r="CO285" s="29" t="str">
        <f t="shared" ca="1" si="353"/>
        <v/>
      </c>
      <c r="CP285" s="29" t="e">
        <f ca="1">+_xlfn.IFNA(VLOOKUP($B285,'Resultados General'!$C$11:$CG$510,MATCH(CP$6,'Resultados General'!$C$10:$CG$10,0),0),"")</f>
        <v>#NAME?</v>
      </c>
      <c r="CQ285" s="29" t="str">
        <f t="shared" ca="1" si="354"/>
        <v/>
      </c>
      <c r="CR285" s="29" t="str">
        <f t="shared" ca="1" si="355"/>
        <v/>
      </c>
      <c r="CS285" s="29" t="e">
        <f ca="1">+_xlfn.IFNA(VLOOKUP($B285,'Resultados General'!$C$11:$CG$510,MATCH(CS$6,'Resultados General'!$C$10:$CG$10,0),0),"")</f>
        <v>#NAME?</v>
      </c>
      <c r="CT285" s="29" t="str">
        <f t="shared" ca="1" si="356"/>
        <v/>
      </c>
      <c r="CU285" s="29" t="str">
        <f t="shared" ca="1" si="357"/>
        <v/>
      </c>
      <c r="CV285" s="29" t="e">
        <f ca="1">+_xlfn.IFNA(VLOOKUP($B285,'Resultados General'!$C$11:$CG$510,MATCH(CV$6,'Resultados General'!$C$10:$CG$10,0),0),"")</f>
        <v>#NAME?</v>
      </c>
      <c r="CW285" s="29" t="str">
        <f t="shared" ca="1" si="358"/>
        <v/>
      </c>
      <c r="CX285" s="29" t="str">
        <f t="shared" ca="1" si="359"/>
        <v/>
      </c>
      <c r="CY285" s="29" t="e">
        <f ca="1">+_xlfn.IFNA(VLOOKUP($B285,'Resultados General'!$C$11:$CG$510,MATCH(CY$6,'Resultados General'!$C$10:$CG$10,0),0),"")</f>
        <v>#NAME?</v>
      </c>
      <c r="CZ285" s="29" t="str">
        <f t="shared" ca="1" si="360"/>
        <v/>
      </c>
      <c r="DA285" s="29" t="str">
        <f t="shared" ca="1" si="361"/>
        <v/>
      </c>
      <c r="DB285" s="29" t="e">
        <f ca="1">+_xlfn.IFNA(VLOOKUP($B285,'Resultados General'!$C$11:$CG$510,MATCH(DB$6,'Resultados General'!$C$10:$CG$10,0),0),"")</f>
        <v>#NAME?</v>
      </c>
      <c r="DC285" s="29" t="str">
        <f t="shared" ca="1" si="362"/>
        <v/>
      </c>
      <c r="DD285" s="29" t="str">
        <f t="shared" ca="1" si="363"/>
        <v/>
      </c>
      <c r="DE285" s="29" t="e">
        <f ca="1">+_xlfn.IFNA(VLOOKUP($B285,'Resultados General'!$C$11:$CG$510,MATCH(DE$6,'Resultados General'!$C$10:$CG$10,0),0),"")</f>
        <v>#NAME?</v>
      </c>
      <c r="DF285" s="29" t="str">
        <f t="shared" ca="1" si="364"/>
        <v/>
      </c>
      <c r="DG285" s="29" t="str">
        <f t="shared" ca="1" si="365"/>
        <v/>
      </c>
      <c r="DH285" s="29" t="e">
        <f ca="1">+_xlfn.IFNA(VLOOKUP($B285,'Resultados General'!$C$11:$CG$510,MATCH(DH$6,'Resultados General'!$C$10:$CG$10,0),0),"")</f>
        <v>#NAME?</v>
      </c>
      <c r="DI285" s="29" t="str">
        <f t="shared" ca="1" si="366"/>
        <v/>
      </c>
      <c r="DJ285" s="29" t="str">
        <f t="shared" ca="1" si="367"/>
        <v/>
      </c>
      <c r="DK285" s="29" t="e">
        <f ca="1">+_xlfn.IFNA(VLOOKUP($B285,'Resultados General'!$C$11:$CG$510,MATCH(DK$6,'Resultados General'!$C$10:$CG$10,0),0),"")</f>
        <v>#NAME?</v>
      </c>
      <c r="DL285" s="29" t="str">
        <f t="shared" ca="1" si="368"/>
        <v/>
      </c>
      <c r="DM285" s="29" t="str">
        <f t="shared" ca="1" si="369"/>
        <v/>
      </c>
      <c r="DN285" s="29" t="e">
        <f ca="1">+_xlfn.IFNA(VLOOKUP($B285,'Resultados General'!$C$11:$CG$510,MATCH(DN$6,'Resultados General'!$C$10:$CG$10,0),0),"")</f>
        <v>#NAME?</v>
      </c>
      <c r="DO285" s="29" t="str">
        <f t="shared" ca="1" si="370"/>
        <v/>
      </c>
      <c r="DP285" s="29" t="str">
        <f t="shared" ca="1" si="371"/>
        <v/>
      </c>
    </row>
    <row r="286" spans="2:120">
      <c r="B286" s="219" t="str">
        <f>+IF('Resultados General'!C289="","",'Resultados General'!C289)</f>
        <v/>
      </c>
      <c r="C286" s="134" t="e">
        <f ca="1">+_xlfn.IFNA(VLOOKUP('Distribución de puestos'!B286,'Resultados General'!$C$11:$J$510,8,0),"")</f>
        <v>#NAME?</v>
      </c>
      <c r="D286" s="135" t="e">
        <f ca="1">+_xlfn.IFNA(VLOOKUP(B286,'Resultados General'!$C$11:$L$510,10,0),"")</f>
        <v>#NAME?</v>
      </c>
      <c r="E286" s="26" t="s">
        <v>76</v>
      </c>
      <c r="F286" s="26" t="s">
        <v>76</v>
      </c>
      <c r="G286" s="135" t="str">
        <f t="shared" ca="1" si="372"/>
        <v/>
      </c>
      <c r="H286" s="135" t="str">
        <f t="shared" ca="1" si="373"/>
        <v/>
      </c>
      <c r="I286" s="219" t="str">
        <f t="shared" si="374"/>
        <v/>
      </c>
      <c r="J286" s="138"/>
      <c r="M286" s="29" t="e">
        <f ca="1">+_xlfn.IFNA(VLOOKUP($B286,'Resultados General'!$C$11:$CG$510,MATCH(M$6,'Resultados General'!$C$10:$CG$10,0),0),"")</f>
        <v>#NAME?</v>
      </c>
      <c r="N286" s="29" t="str">
        <f t="shared" ca="1" si="300"/>
        <v/>
      </c>
      <c r="O286" s="29" t="str">
        <f t="shared" ca="1" si="301"/>
        <v/>
      </c>
      <c r="P286" s="29" t="e">
        <f ca="1">+_xlfn.IFNA(VLOOKUP($B286,'Resultados General'!$C$11:$CG$510,MATCH(P$6,'Resultados General'!$C$10:$CG$10,0),0),"")</f>
        <v>#NAME?</v>
      </c>
      <c r="Q286" s="29" t="str">
        <f t="shared" ca="1" si="302"/>
        <v/>
      </c>
      <c r="R286" s="29" t="str">
        <f t="shared" ca="1" si="303"/>
        <v/>
      </c>
      <c r="S286" s="29" t="e">
        <f ca="1">+_xlfn.IFNA(VLOOKUP($B286,'Resultados General'!$C$11:$CG$510,MATCH(S$6,'Resultados General'!$C$10:$CG$10,0),0),"")</f>
        <v>#NAME?</v>
      </c>
      <c r="T286" s="29" t="str">
        <f t="shared" ca="1" si="304"/>
        <v/>
      </c>
      <c r="U286" s="29" t="str">
        <f t="shared" ca="1" si="305"/>
        <v/>
      </c>
      <c r="V286" s="29" t="e">
        <f ca="1">+_xlfn.IFNA(VLOOKUP($B286,'Resultados General'!$C$11:$CG$510,MATCH(V$6,'Resultados General'!$C$10:$CG$10,0),0),"")</f>
        <v>#NAME?</v>
      </c>
      <c r="W286" s="29" t="str">
        <f t="shared" ca="1" si="306"/>
        <v/>
      </c>
      <c r="X286" s="29" t="str">
        <f t="shared" ca="1" si="307"/>
        <v/>
      </c>
      <c r="Y286" s="29" t="e">
        <f ca="1">+_xlfn.IFNA(VLOOKUP($B286,'Resultados General'!$C$11:$CG$510,MATCH(Y$6,'Resultados General'!$C$10:$CG$10,0),0),"")</f>
        <v>#NAME?</v>
      </c>
      <c r="Z286" s="29" t="str">
        <f t="shared" ca="1" si="308"/>
        <v/>
      </c>
      <c r="AA286" s="29" t="str">
        <f t="shared" ca="1" si="309"/>
        <v/>
      </c>
      <c r="AB286" s="29" t="e">
        <f ca="1">+_xlfn.IFNA(VLOOKUP($B286,'Resultados General'!$C$11:$CG$510,MATCH(AB$6,'Resultados General'!$C$10:$CG$10,0),0),"")</f>
        <v>#NAME?</v>
      </c>
      <c r="AC286" s="29" t="str">
        <f t="shared" ca="1" si="310"/>
        <v/>
      </c>
      <c r="AD286" s="29" t="str">
        <f t="shared" ca="1" si="311"/>
        <v/>
      </c>
      <c r="AE286" s="29" t="e">
        <f ca="1">+_xlfn.IFNA(VLOOKUP($B286,'Resultados General'!$C$11:$CG$510,MATCH(AE$6,'Resultados General'!$C$10:$CG$10,0),0),"")</f>
        <v>#NAME?</v>
      </c>
      <c r="AF286" s="29" t="str">
        <f t="shared" ca="1" si="312"/>
        <v/>
      </c>
      <c r="AG286" s="29" t="str">
        <f t="shared" ca="1" si="313"/>
        <v/>
      </c>
      <c r="AH286" s="29" t="e">
        <f ca="1">+_xlfn.IFNA(VLOOKUP($B286,'Resultados General'!$C$11:$CG$510,MATCH(AH$6,'Resultados General'!$C$10:$CG$10,0),0),"")</f>
        <v>#NAME?</v>
      </c>
      <c r="AI286" s="29" t="str">
        <f t="shared" ca="1" si="314"/>
        <v/>
      </c>
      <c r="AJ286" s="29" t="str">
        <f t="shared" ca="1" si="315"/>
        <v/>
      </c>
      <c r="AK286" s="29" t="e">
        <f ca="1">+_xlfn.IFNA(VLOOKUP($B286,'Resultados General'!$C$11:$CG$510,MATCH(AK$6,'Resultados General'!$C$10:$CG$10,0),0),"")</f>
        <v>#NAME?</v>
      </c>
      <c r="AL286" s="29" t="str">
        <f t="shared" ca="1" si="316"/>
        <v/>
      </c>
      <c r="AM286" s="29" t="str">
        <f t="shared" ca="1" si="317"/>
        <v/>
      </c>
      <c r="AN286" s="29" t="e">
        <f ca="1">+_xlfn.IFNA(VLOOKUP($B286,'Resultados General'!$C$11:$CG$510,MATCH(AN$6,'Resultados General'!$C$10:$CG$10,0),0),"")</f>
        <v>#NAME?</v>
      </c>
      <c r="AO286" s="29" t="str">
        <f t="shared" ca="1" si="318"/>
        <v/>
      </c>
      <c r="AP286" s="29" t="str">
        <f t="shared" ca="1" si="319"/>
        <v/>
      </c>
      <c r="AQ286" s="29" t="e">
        <f ca="1">+_xlfn.IFNA(VLOOKUP($B286,'Resultados General'!$C$11:$CG$510,MATCH(AQ$6,'Resultados General'!$C$10:$CG$10,0),0),"")</f>
        <v>#NAME?</v>
      </c>
      <c r="AR286" s="29" t="str">
        <f t="shared" ca="1" si="320"/>
        <v/>
      </c>
      <c r="AS286" s="29" t="str">
        <f t="shared" ca="1" si="321"/>
        <v/>
      </c>
      <c r="AT286" s="29" t="e">
        <f ca="1">+_xlfn.IFNA(VLOOKUP($B286,'Resultados General'!$C$11:$CG$510,MATCH(AT$6,'Resultados General'!$C$10:$CG$10,0),0),"")</f>
        <v>#NAME?</v>
      </c>
      <c r="AU286" s="29" t="str">
        <f t="shared" ca="1" si="322"/>
        <v/>
      </c>
      <c r="AV286" s="29" t="str">
        <f t="shared" ca="1" si="323"/>
        <v/>
      </c>
      <c r="AW286" s="29" t="e">
        <f ca="1">+_xlfn.IFNA(VLOOKUP($B286,'Resultados General'!$C$11:$CG$510,MATCH(AW$6,'Resultados General'!$C$10:$CG$10,0),0),"")</f>
        <v>#NAME?</v>
      </c>
      <c r="AX286" s="29" t="str">
        <f t="shared" ca="1" si="324"/>
        <v/>
      </c>
      <c r="AY286" s="29" t="str">
        <f t="shared" ca="1" si="325"/>
        <v/>
      </c>
      <c r="AZ286" s="29" t="e">
        <f ca="1">+_xlfn.IFNA(VLOOKUP($B286,'Resultados General'!$C$11:$CG$510,MATCH(AZ$6,'Resultados General'!$C$10:$CG$10,0),0),"")</f>
        <v>#NAME?</v>
      </c>
      <c r="BA286" s="29" t="str">
        <f t="shared" ca="1" si="326"/>
        <v/>
      </c>
      <c r="BB286" s="29" t="str">
        <f t="shared" ca="1" si="327"/>
        <v/>
      </c>
      <c r="BC286" s="29" t="e">
        <f ca="1">+_xlfn.IFNA(VLOOKUP($B286,'Resultados General'!$C$11:$CG$510,MATCH(BC$6,'Resultados General'!$C$10:$CG$10,0),0),"")</f>
        <v>#NAME?</v>
      </c>
      <c r="BD286" s="29" t="str">
        <f t="shared" ca="1" si="328"/>
        <v/>
      </c>
      <c r="BE286" s="29" t="str">
        <f t="shared" ca="1" si="329"/>
        <v/>
      </c>
      <c r="BF286" s="29" t="e">
        <f ca="1">+_xlfn.IFNA(VLOOKUP($B286,'Resultados General'!$C$11:$CG$510,MATCH(BF$6,'Resultados General'!$C$10:$CG$10,0),0),"")</f>
        <v>#NAME?</v>
      </c>
      <c r="BG286" s="29" t="str">
        <f t="shared" ca="1" si="330"/>
        <v/>
      </c>
      <c r="BH286" s="29" t="str">
        <f t="shared" ca="1" si="331"/>
        <v/>
      </c>
      <c r="BI286" s="29" t="e">
        <f ca="1">+_xlfn.IFNA(VLOOKUP($B286,'Resultados General'!$C$11:$CG$510,MATCH(BI$6,'Resultados General'!$C$10:$CG$10,0),0),"")</f>
        <v>#NAME?</v>
      </c>
      <c r="BJ286" s="29" t="str">
        <f t="shared" ca="1" si="332"/>
        <v/>
      </c>
      <c r="BK286" s="29" t="str">
        <f t="shared" ca="1" si="333"/>
        <v/>
      </c>
      <c r="BL286" s="29" t="e">
        <f ca="1">+_xlfn.IFNA(VLOOKUP($B286,'Resultados General'!$C$11:$CG$510,MATCH(BL$6,'Resultados General'!$C$10:$CG$10,0),0),"")</f>
        <v>#NAME?</v>
      </c>
      <c r="BM286" s="29" t="str">
        <f t="shared" ca="1" si="334"/>
        <v/>
      </c>
      <c r="BN286" s="29" t="str">
        <f t="shared" ca="1" si="335"/>
        <v/>
      </c>
      <c r="BO286" s="29" t="e">
        <f ca="1">+_xlfn.IFNA(VLOOKUP($B286,'Resultados General'!$C$11:$CG$510,MATCH(BO$6,'Resultados General'!$C$10:$CG$10,0),0),"")</f>
        <v>#NAME?</v>
      </c>
      <c r="BP286" s="29" t="str">
        <f t="shared" ca="1" si="336"/>
        <v/>
      </c>
      <c r="BQ286" s="29" t="str">
        <f t="shared" ca="1" si="337"/>
        <v/>
      </c>
      <c r="BR286" s="29" t="e">
        <f ca="1">+_xlfn.IFNA(VLOOKUP($B286,'Resultados General'!$C$11:$CG$510,MATCH(BR$6,'Resultados General'!$C$10:$CG$10,0),0),"")</f>
        <v>#NAME?</v>
      </c>
      <c r="BS286" s="29" t="str">
        <f t="shared" ca="1" si="338"/>
        <v/>
      </c>
      <c r="BT286" s="29" t="str">
        <f t="shared" ca="1" si="339"/>
        <v/>
      </c>
      <c r="BU286" s="29" t="e">
        <f ca="1">+_xlfn.IFNA(VLOOKUP($B286,'Resultados General'!$C$11:$CG$510,MATCH(BU$6,'Resultados General'!$C$10:$CG$10,0),0),"")</f>
        <v>#NAME?</v>
      </c>
      <c r="BV286" s="29" t="str">
        <f t="shared" ca="1" si="340"/>
        <v/>
      </c>
      <c r="BW286" s="29" t="str">
        <f t="shared" ca="1" si="341"/>
        <v/>
      </c>
      <c r="BX286" s="29" t="e">
        <f ca="1">+_xlfn.IFNA(VLOOKUP($B286,'Resultados General'!$C$11:$CG$510,MATCH(BX$6,'Resultados General'!$C$10:$CG$10,0),0),"")</f>
        <v>#NAME?</v>
      </c>
      <c r="BY286" s="29" t="str">
        <f t="shared" ca="1" si="342"/>
        <v/>
      </c>
      <c r="BZ286" s="29" t="str">
        <f t="shared" ca="1" si="343"/>
        <v/>
      </c>
      <c r="CA286" s="29" t="e">
        <f ca="1">+_xlfn.IFNA(VLOOKUP($B286,'Resultados General'!$C$11:$CG$510,MATCH(CA$6,'Resultados General'!$C$10:$CG$10,0),0),"")</f>
        <v>#NAME?</v>
      </c>
      <c r="CB286" s="29" t="str">
        <f t="shared" ca="1" si="344"/>
        <v/>
      </c>
      <c r="CC286" s="29" t="str">
        <f t="shared" ca="1" si="345"/>
        <v/>
      </c>
      <c r="CD286" s="29" t="e">
        <f ca="1">+_xlfn.IFNA(VLOOKUP($B286,'Resultados General'!$C$11:$CG$510,MATCH(CD$6,'Resultados General'!$C$10:$CG$10,0),0),"")</f>
        <v>#NAME?</v>
      </c>
      <c r="CE286" s="29" t="str">
        <f t="shared" ca="1" si="346"/>
        <v/>
      </c>
      <c r="CF286" s="29" t="str">
        <f t="shared" ca="1" si="347"/>
        <v/>
      </c>
      <c r="CG286" s="29" t="e">
        <f ca="1">+_xlfn.IFNA(VLOOKUP($B286,'Resultados General'!$C$11:$CG$510,MATCH(CG$6,'Resultados General'!$C$10:$CG$10,0),0),"")</f>
        <v>#NAME?</v>
      </c>
      <c r="CH286" s="29" t="str">
        <f t="shared" ca="1" si="348"/>
        <v/>
      </c>
      <c r="CI286" s="29" t="str">
        <f t="shared" ca="1" si="349"/>
        <v/>
      </c>
      <c r="CJ286" s="29" t="e">
        <f ca="1">+_xlfn.IFNA(VLOOKUP($B286,'Resultados General'!$C$11:$CG$510,MATCH(CJ$6,'Resultados General'!$C$10:$CG$10,0),0),"")</f>
        <v>#NAME?</v>
      </c>
      <c r="CK286" s="29" t="str">
        <f t="shared" ca="1" si="350"/>
        <v/>
      </c>
      <c r="CL286" s="29" t="str">
        <f t="shared" ca="1" si="351"/>
        <v/>
      </c>
      <c r="CM286" s="29" t="e">
        <f ca="1">+_xlfn.IFNA(VLOOKUP($B286,'Resultados General'!$C$11:$CG$510,MATCH(CM$6,'Resultados General'!$C$10:$CG$10,0),0),"")</f>
        <v>#NAME?</v>
      </c>
      <c r="CN286" s="29" t="str">
        <f t="shared" ca="1" si="352"/>
        <v/>
      </c>
      <c r="CO286" s="29" t="str">
        <f t="shared" ca="1" si="353"/>
        <v/>
      </c>
      <c r="CP286" s="29" t="e">
        <f ca="1">+_xlfn.IFNA(VLOOKUP($B286,'Resultados General'!$C$11:$CG$510,MATCH(CP$6,'Resultados General'!$C$10:$CG$10,0),0),"")</f>
        <v>#NAME?</v>
      </c>
      <c r="CQ286" s="29" t="str">
        <f t="shared" ca="1" si="354"/>
        <v/>
      </c>
      <c r="CR286" s="29" t="str">
        <f t="shared" ca="1" si="355"/>
        <v/>
      </c>
      <c r="CS286" s="29" t="e">
        <f ca="1">+_xlfn.IFNA(VLOOKUP($B286,'Resultados General'!$C$11:$CG$510,MATCH(CS$6,'Resultados General'!$C$10:$CG$10,0),0),"")</f>
        <v>#NAME?</v>
      </c>
      <c r="CT286" s="29" t="str">
        <f t="shared" ca="1" si="356"/>
        <v/>
      </c>
      <c r="CU286" s="29" t="str">
        <f t="shared" ca="1" si="357"/>
        <v/>
      </c>
      <c r="CV286" s="29" t="e">
        <f ca="1">+_xlfn.IFNA(VLOOKUP($B286,'Resultados General'!$C$11:$CG$510,MATCH(CV$6,'Resultados General'!$C$10:$CG$10,0),0),"")</f>
        <v>#NAME?</v>
      </c>
      <c r="CW286" s="29" t="str">
        <f t="shared" ca="1" si="358"/>
        <v/>
      </c>
      <c r="CX286" s="29" t="str">
        <f t="shared" ca="1" si="359"/>
        <v/>
      </c>
      <c r="CY286" s="29" t="e">
        <f ca="1">+_xlfn.IFNA(VLOOKUP($B286,'Resultados General'!$C$11:$CG$510,MATCH(CY$6,'Resultados General'!$C$10:$CG$10,0),0),"")</f>
        <v>#NAME?</v>
      </c>
      <c r="CZ286" s="29" t="str">
        <f t="shared" ca="1" si="360"/>
        <v/>
      </c>
      <c r="DA286" s="29" t="str">
        <f t="shared" ca="1" si="361"/>
        <v/>
      </c>
      <c r="DB286" s="29" t="e">
        <f ca="1">+_xlfn.IFNA(VLOOKUP($B286,'Resultados General'!$C$11:$CG$510,MATCH(DB$6,'Resultados General'!$C$10:$CG$10,0),0),"")</f>
        <v>#NAME?</v>
      </c>
      <c r="DC286" s="29" t="str">
        <f t="shared" ca="1" si="362"/>
        <v/>
      </c>
      <c r="DD286" s="29" t="str">
        <f t="shared" ca="1" si="363"/>
        <v/>
      </c>
      <c r="DE286" s="29" t="e">
        <f ca="1">+_xlfn.IFNA(VLOOKUP($B286,'Resultados General'!$C$11:$CG$510,MATCH(DE$6,'Resultados General'!$C$10:$CG$10,0),0),"")</f>
        <v>#NAME?</v>
      </c>
      <c r="DF286" s="29" t="str">
        <f t="shared" ca="1" si="364"/>
        <v/>
      </c>
      <c r="DG286" s="29" t="str">
        <f t="shared" ca="1" si="365"/>
        <v/>
      </c>
      <c r="DH286" s="29" t="e">
        <f ca="1">+_xlfn.IFNA(VLOOKUP($B286,'Resultados General'!$C$11:$CG$510,MATCH(DH$6,'Resultados General'!$C$10:$CG$10,0),0),"")</f>
        <v>#NAME?</v>
      </c>
      <c r="DI286" s="29" t="str">
        <f t="shared" ca="1" si="366"/>
        <v/>
      </c>
      <c r="DJ286" s="29" t="str">
        <f t="shared" ca="1" si="367"/>
        <v/>
      </c>
      <c r="DK286" s="29" t="e">
        <f ca="1">+_xlfn.IFNA(VLOOKUP($B286,'Resultados General'!$C$11:$CG$510,MATCH(DK$6,'Resultados General'!$C$10:$CG$10,0),0),"")</f>
        <v>#NAME?</v>
      </c>
      <c r="DL286" s="29" t="str">
        <f t="shared" ca="1" si="368"/>
        <v/>
      </c>
      <c r="DM286" s="29" t="str">
        <f t="shared" ca="1" si="369"/>
        <v/>
      </c>
      <c r="DN286" s="29" t="e">
        <f ca="1">+_xlfn.IFNA(VLOOKUP($B286,'Resultados General'!$C$11:$CG$510,MATCH(DN$6,'Resultados General'!$C$10:$CG$10,0),0),"")</f>
        <v>#NAME?</v>
      </c>
      <c r="DO286" s="29" t="str">
        <f t="shared" ca="1" si="370"/>
        <v/>
      </c>
      <c r="DP286" s="29" t="str">
        <f t="shared" ca="1" si="371"/>
        <v/>
      </c>
    </row>
    <row r="287" spans="2:120">
      <c r="B287" s="219" t="str">
        <f>+IF('Resultados General'!C290="","",'Resultados General'!C290)</f>
        <v/>
      </c>
      <c r="C287" s="134" t="e">
        <f ca="1">+_xlfn.IFNA(VLOOKUP('Distribución de puestos'!B287,'Resultados General'!$C$11:$J$510,8,0),"")</f>
        <v>#NAME?</v>
      </c>
      <c r="D287" s="135" t="e">
        <f ca="1">+_xlfn.IFNA(VLOOKUP(B287,'Resultados General'!$C$11:$L$510,10,0),"")</f>
        <v>#NAME?</v>
      </c>
      <c r="E287" s="26" t="s">
        <v>76</v>
      </c>
      <c r="F287" s="26" t="s">
        <v>76</v>
      </c>
      <c r="G287" s="135" t="str">
        <f t="shared" ca="1" si="372"/>
        <v/>
      </c>
      <c r="H287" s="135" t="str">
        <f t="shared" ca="1" si="373"/>
        <v/>
      </c>
      <c r="I287" s="219" t="str">
        <f t="shared" si="374"/>
        <v/>
      </c>
      <c r="J287" s="138"/>
      <c r="M287" s="29" t="e">
        <f ca="1">+_xlfn.IFNA(VLOOKUP($B287,'Resultados General'!$C$11:$CG$510,MATCH(M$6,'Resultados General'!$C$10:$CG$10,0),0),"")</f>
        <v>#NAME?</v>
      </c>
      <c r="N287" s="29" t="str">
        <f t="shared" ca="1" si="300"/>
        <v/>
      </c>
      <c r="O287" s="29" t="str">
        <f t="shared" ca="1" si="301"/>
        <v/>
      </c>
      <c r="P287" s="29" t="e">
        <f ca="1">+_xlfn.IFNA(VLOOKUP($B287,'Resultados General'!$C$11:$CG$510,MATCH(P$6,'Resultados General'!$C$10:$CG$10,0),0),"")</f>
        <v>#NAME?</v>
      </c>
      <c r="Q287" s="29" t="str">
        <f t="shared" ca="1" si="302"/>
        <v/>
      </c>
      <c r="R287" s="29" t="str">
        <f t="shared" ca="1" si="303"/>
        <v/>
      </c>
      <c r="S287" s="29" t="e">
        <f ca="1">+_xlfn.IFNA(VLOOKUP($B287,'Resultados General'!$C$11:$CG$510,MATCH(S$6,'Resultados General'!$C$10:$CG$10,0),0),"")</f>
        <v>#NAME?</v>
      </c>
      <c r="T287" s="29" t="str">
        <f t="shared" ca="1" si="304"/>
        <v/>
      </c>
      <c r="U287" s="29" t="str">
        <f t="shared" ca="1" si="305"/>
        <v/>
      </c>
      <c r="V287" s="29" t="e">
        <f ca="1">+_xlfn.IFNA(VLOOKUP($B287,'Resultados General'!$C$11:$CG$510,MATCH(V$6,'Resultados General'!$C$10:$CG$10,0),0),"")</f>
        <v>#NAME?</v>
      </c>
      <c r="W287" s="29" t="str">
        <f t="shared" ca="1" si="306"/>
        <v/>
      </c>
      <c r="X287" s="29" t="str">
        <f t="shared" ca="1" si="307"/>
        <v/>
      </c>
      <c r="Y287" s="29" t="e">
        <f ca="1">+_xlfn.IFNA(VLOOKUP($B287,'Resultados General'!$C$11:$CG$510,MATCH(Y$6,'Resultados General'!$C$10:$CG$10,0),0),"")</f>
        <v>#NAME?</v>
      </c>
      <c r="Z287" s="29" t="str">
        <f t="shared" ca="1" si="308"/>
        <v/>
      </c>
      <c r="AA287" s="29" t="str">
        <f t="shared" ca="1" si="309"/>
        <v/>
      </c>
      <c r="AB287" s="29" t="e">
        <f ca="1">+_xlfn.IFNA(VLOOKUP($B287,'Resultados General'!$C$11:$CG$510,MATCH(AB$6,'Resultados General'!$C$10:$CG$10,0),0),"")</f>
        <v>#NAME?</v>
      </c>
      <c r="AC287" s="29" t="str">
        <f t="shared" ca="1" si="310"/>
        <v/>
      </c>
      <c r="AD287" s="29" t="str">
        <f t="shared" ca="1" si="311"/>
        <v/>
      </c>
      <c r="AE287" s="29" t="e">
        <f ca="1">+_xlfn.IFNA(VLOOKUP($B287,'Resultados General'!$C$11:$CG$510,MATCH(AE$6,'Resultados General'!$C$10:$CG$10,0),0),"")</f>
        <v>#NAME?</v>
      </c>
      <c r="AF287" s="29" t="str">
        <f t="shared" ca="1" si="312"/>
        <v/>
      </c>
      <c r="AG287" s="29" t="str">
        <f t="shared" ca="1" si="313"/>
        <v/>
      </c>
      <c r="AH287" s="29" t="e">
        <f ca="1">+_xlfn.IFNA(VLOOKUP($B287,'Resultados General'!$C$11:$CG$510,MATCH(AH$6,'Resultados General'!$C$10:$CG$10,0),0),"")</f>
        <v>#NAME?</v>
      </c>
      <c r="AI287" s="29" t="str">
        <f t="shared" ca="1" si="314"/>
        <v/>
      </c>
      <c r="AJ287" s="29" t="str">
        <f t="shared" ca="1" si="315"/>
        <v/>
      </c>
      <c r="AK287" s="29" t="e">
        <f ca="1">+_xlfn.IFNA(VLOOKUP($B287,'Resultados General'!$C$11:$CG$510,MATCH(AK$6,'Resultados General'!$C$10:$CG$10,0),0),"")</f>
        <v>#NAME?</v>
      </c>
      <c r="AL287" s="29" t="str">
        <f t="shared" ca="1" si="316"/>
        <v/>
      </c>
      <c r="AM287" s="29" t="str">
        <f t="shared" ca="1" si="317"/>
        <v/>
      </c>
      <c r="AN287" s="29" t="e">
        <f ca="1">+_xlfn.IFNA(VLOOKUP($B287,'Resultados General'!$C$11:$CG$510,MATCH(AN$6,'Resultados General'!$C$10:$CG$10,0),0),"")</f>
        <v>#NAME?</v>
      </c>
      <c r="AO287" s="29" t="str">
        <f t="shared" ca="1" si="318"/>
        <v/>
      </c>
      <c r="AP287" s="29" t="str">
        <f t="shared" ca="1" si="319"/>
        <v/>
      </c>
      <c r="AQ287" s="29" t="e">
        <f ca="1">+_xlfn.IFNA(VLOOKUP($B287,'Resultados General'!$C$11:$CG$510,MATCH(AQ$6,'Resultados General'!$C$10:$CG$10,0),0),"")</f>
        <v>#NAME?</v>
      </c>
      <c r="AR287" s="29" t="str">
        <f t="shared" ca="1" si="320"/>
        <v/>
      </c>
      <c r="AS287" s="29" t="str">
        <f t="shared" ca="1" si="321"/>
        <v/>
      </c>
      <c r="AT287" s="29" t="e">
        <f ca="1">+_xlfn.IFNA(VLOOKUP($B287,'Resultados General'!$C$11:$CG$510,MATCH(AT$6,'Resultados General'!$C$10:$CG$10,0),0),"")</f>
        <v>#NAME?</v>
      </c>
      <c r="AU287" s="29" t="str">
        <f t="shared" ca="1" si="322"/>
        <v/>
      </c>
      <c r="AV287" s="29" t="str">
        <f t="shared" ca="1" si="323"/>
        <v/>
      </c>
      <c r="AW287" s="29" t="e">
        <f ca="1">+_xlfn.IFNA(VLOOKUP($B287,'Resultados General'!$C$11:$CG$510,MATCH(AW$6,'Resultados General'!$C$10:$CG$10,0),0),"")</f>
        <v>#NAME?</v>
      </c>
      <c r="AX287" s="29" t="str">
        <f t="shared" ca="1" si="324"/>
        <v/>
      </c>
      <c r="AY287" s="29" t="str">
        <f t="shared" ca="1" si="325"/>
        <v/>
      </c>
      <c r="AZ287" s="29" t="e">
        <f ca="1">+_xlfn.IFNA(VLOOKUP($B287,'Resultados General'!$C$11:$CG$510,MATCH(AZ$6,'Resultados General'!$C$10:$CG$10,0),0),"")</f>
        <v>#NAME?</v>
      </c>
      <c r="BA287" s="29" t="str">
        <f t="shared" ca="1" si="326"/>
        <v/>
      </c>
      <c r="BB287" s="29" t="str">
        <f t="shared" ca="1" si="327"/>
        <v/>
      </c>
      <c r="BC287" s="29" t="e">
        <f ca="1">+_xlfn.IFNA(VLOOKUP($B287,'Resultados General'!$C$11:$CG$510,MATCH(BC$6,'Resultados General'!$C$10:$CG$10,0),0),"")</f>
        <v>#NAME?</v>
      </c>
      <c r="BD287" s="29" t="str">
        <f t="shared" ca="1" si="328"/>
        <v/>
      </c>
      <c r="BE287" s="29" t="str">
        <f t="shared" ca="1" si="329"/>
        <v/>
      </c>
      <c r="BF287" s="29" t="e">
        <f ca="1">+_xlfn.IFNA(VLOOKUP($B287,'Resultados General'!$C$11:$CG$510,MATCH(BF$6,'Resultados General'!$C$10:$CG$10,0),0),"")</f>
        <v>#NAME?</v>
      </c>
      <c r="BG287" s="29" t="str">
        <f t="shared" ca="1" si="330"/>
        <v/>
      </c>
      <c r="BH287" s="29" t="str">
        <f t="shared" ca="1" si="331"/>
        <v/>
      </c>
      <c r="BI287" s="29" t="e">
        <f ca="1">+_xlfn.IFNA(VLOOKUP($B287,'Resultados General'!$C$11:$CG$510,MATCH(BI$6,'Resultados General'!$C$10:$CG$10,0),0),"")</f>
        <v>#NAME?</v>
      </c>
      <c r="BJ287" s="29" t="str">
        <f t="shared" ca="1" si="332"/>
        <v/>
      </c>
      <c r="BK287" s="29" t="str">
        <f t="shared" ca="1" si="333"/>
        <v/>
      </c>
      <c r="BL287" s="29" t="e">
        <f ca="1">+_xlfn.IFNA(VLOOKUP($B287,'Resultados General'!$C$11:$CG$510,MATCH(BL$6,'Resultados General'!$C$10:$CG$10,0),0),"")</f>
        <v>#NAME?</v>
      </c>
      <c r="BM287" s="29" t="str">
        <f t="shared" ca="1" si="334"/>
        <v/>
      </c>
      <c r="BN287" s="29" t="str">
        <f t="shared" ca="1" si="335"/>
        <v/>
      </c>
      <c r="BO287" s="29" t="e">
        <f ca="1">+_xlfn.IFNA(VLOOKUP($B287,'Resultados General'!$C$11:$CG$510,MATCH(BO$6,'Resultados General'!$C$10:$CG$10,0),0),"")</f>
        <v>#NAME?</v>
      </c>
      <c r="BP287" s="29" t="str">
        <f t="shared" ca="1" si="336"/>
        <v/>
      </c>
      <c r="BQ287" s="29" t="str">
        <f t="shared" ca="1" si="337"/>
        <v/>
      </c>
      <c r="BR287" s="29" t="e">
        <f ca="1">+_xlfn.IFNA(VLOOKUP($B287,'Resultados General'!$C$11:$CG$510,MATCH(BR$6,'Resultados General'!$C$10:$CG$10,0),0),"")</f>
        <v>#NAME?</v>
      </c>
      <c r="BS287" s="29" t="str">
        <f t="shared" ca="1" si="338"/>
        <v/>
      </c>
      <c r="BT287" s="29" t="str">
        <f t="shared" ca="1" si="339"/>
        <v/>
      </c>
      <c r="BU287" s="29" t="e">
        <f ca="1">+_xlfn.IFNA(VLOOKUP($B287,'Resultados General'!$C$11:$CG$510,MATCH(BU$6,'Resultados General'!$C$10:$CG$10,0),0),"")</f>
        <v>#NAME?</v>
      </c>
      <c r="BV287" s="29" t="str">
        <f t="shared" ca="1" si="340"/>
        <v/>
      </c>
      <c r="BW287" s="29" t="str">
        <f t="shared" ca="1" si="341"/>
        <v/>
      </c>
      <c r="BX287" s="29" t="e">
        <f ca="1">+_xlfn.IFNA(VLOOKUP($B287,'Resultados General'!$C$11:$CG$510,MATCH(BX$6,'Resultados General'!$C$10:$CG$10,0),0),"")</f>
        <v>#NAME?</v>
      </c>
      <c r="BY287" s="29" t="str">
        <f t="shared" ca="1" si="342"/>
        <v/>
      </c>
      <c r="BZ287" s="29" t="str">
        <f t="shared" ca="1" si="343"/>
        <v/>
      </c>
      <c r="CA287" s="29" t="e">
        <f ca="1">+_xlfn.IFNA(VLOOKUP($B287,'Resultados General'!$C$11:$CG$510,MATCH(CA$6,'Resultados General'!$C$10:$CG$10,0),0),"")</f>
        <v>#NAME?</v>
      </c>
      <c r="CB287" s="29" t="str">
        <f t="shared" ca="1" si="344"/>
        <v/>
      </c>
      <c r="CC287" s="29" t="str">
        <f t="shared" ca="1" si="345"/>
        <v/>
      </c>
      <c r="CD287" s="29" t="e">
        <f ca="1">+_xlfn.IFNA(VLOOKUP($B287,'Resultados General'!$C$11:$CG$510,MATCH(CD$6,'Resultados General'!$C$10:$CG$10,0),0),"")</f>
        <v>#NAME?</v>
      </c>
      <c r="CE287" s="29" t="str">
        <f t="shared" ca="1" si="346"/>
        <v/>
      </c>
      <c r="CF287" s="29" t="str">
        <f t="shared" ca="1" si="347"/>
        <v/>
      </c>
      <c r="CG287" s="29" t="e">
        <f ca="1">+_xlfn.IFNA(VLOOKUP($B287,'Resultados General'!$C$11:$CG$510,MATCH(CG$6,'Resultados General'!$C$10:$CG$10,0),0),"")</f>
        <v>#NAME?</v>
      </c>
      <c r="CH287" s="29" t="str">
        <f t="shared" ca="1" si="348"/>
        <v/>
      </c>
      <c r="CI287" s="29" t="str">
        <f t="shared" ca="1" si="349"/>
        <v/>
      </c>
      <c r="CJ287" s="29" t="e">
        <f ca="1">+_xlfn.IFNA(VLOOKUP($B287,'Resultados General'!$C$11:$CG$510,MATCH(CJ$6,'Resultados General'!$C$10:$CG$10,0),0),"")</f>
        <v>#NAME?</v>
      </c>
      <c r="CK287" s="29" t="str">
        <f t="shared" ca="1" si="350"/>
        <v/>
      </c>
      <c r="CL287" s="29" t="str">
        <f t="shared" ca="1" si="351"/>
        <v/>
      </c>
      <c r="CM287" s="29" t="e">
        <f ca="1">+_xlfn.IFNA(VLOOKUP($B287,'Resultados General'!$C$11:$CG$510,MATCH(CM$6,'Resultados General'!$C$10:$CG$10,0),0),"")</f>
        <v>#NAME?</v>
      </c>
      <c r="CN287" s="29" t="str">
        <f t="shared" ca="1" si="352"/>
        <v/>
      </c>
      <c r="CO287" s="29" t="str">
        <f t="shared" ca="1" si="353"/>
        <v/>
      </c>
      <c r="CP287" s="29" t="e">
        <f ca="1">+_xlfn.IFNA(VLOOKUP($B287,'Resultados General'!$C$11:$CG$510,MATCH(CP$6,'Resultados General'!$C$10:$CG$10,0),0),"")</f>
        <v>#NAME?</v>
      </c>
      <c r="CQ287" s="29" t="str">
        <f t="shared" ca="1" si="354"/>
        <v/>
      </c>
      <c r="CR287" s="29" t="str">
        <f t="shared" ca="1" si="355"/>
        <v/>
      </c>
      <c r="CS287" s="29" t="e">
        <f ca="1">+_xlfn.IFNA(VLOOKUP($B287,'Resultados General'!$C$11:$CG$510,MATCH(CS$6,'Resultados General'!$C$10:$CG$10,0),0),"")</f>
        <v>#NAME?</v>
      </c>
      <c r="CT287" s="29" t="str">
        <f t="shared" ca="1" si="356"/>
        <v/>
      </c>
      <c r="CU287" s="29" t="str">
        <f t="shared" ca="1" si="357"/>
        <v/>
      </c>
      <c r="CV287" s="29" t="e">
        <f ca="1">+_xlfn.IFNA(VLOOKUP($B287,'Resultados General'!$C$11:$CG$510,MATCH(CV$6,'Resultados General'!$C$10:$CG$10,0),0),"")</f>
        <v>#NAME?</v>
      </c>
      <c r="CW287" s="29" t="str">
        <f t="shared" ca="1" si="358"/>
        <v/>
      </c>
      <c r="CX287" s="29" t="str">
        <f t="shared" ca="1" si="359"/>
        <v/>
      </c>
      <c r="CY287" s="29" t="e">
        <f ca="1">+_xlfn.IFNA(VLOOKUP($B287,'Resultados General'!$C$11:$CG$510,MATCH(CY$6,'Resultados General'!$C$10:$CG$10,0),0),"")</f>
        <v>#NAME?</v>
      </c>
      <c r="CZ287" s="29" t="str">
        <f t="shared" ca="1" si="360"/>
        <v/>
      </c>
      <c r="DA287" s="29" t="str">
        <f t="shared" ca="1" si="361"/>
        <v/>
      </c>
      <c r="DB287" s="29" t="e">
        <f ca="1">+_xlfn.IFNA(VLOOKUP($B287,'Resultados General'!$C$11:$CG$510,MATCH(DB$6,'Resultados General'!$C$10:$CG$10,0),0),"")</f>
        <v>#NAME?</v>
      </c>
      <c r="DC287" s="29" t="str">
        <f t="shared" ca="1" si="362"/>
        <v/>
      </c>
      <c r="DD287" s="29" t="str">
        <f t="shared" ca="1" si="363"/>
        <v/>
      </c>
      <c r="DE287" s="29" t="e">
        <f ca="1">+_xlfn.IFNA(VLOOKUP($B287,'Resultados General'!$C$11:$CG$510,MATCH(DE$6,'Resultados General'!$C$10:$CG$10,0),0),"")</f>
        <v>#NAME?</v>
      </c>
      <c r="DF287" s="29" t="str">
        <f t="shared" ca="1" si="364"/>
        <v/>
      </c>
      <c r="DG287" s="29" t="str">
        <f t="shared" ca="1" si="365"/>
        <v/>
      </c>
      <c r="DH287" s="29" t="e">
        <f ca="1">+_xlfn.IFNA(VLOOKUP($B287,'Resultados General'!$C$11:$CG$510,MATCH(DH$6,'Resultados General'!$C$10:$CG$10,0),0),"")</f>
        <v>#NAME?</v>
      </c>
      <c r="DI287" s="29" t="str">
        <f t="shared" ca="1" si="366"/>
        <v/>
      </c>
      <c r="DJ287" s="29" t="str">
        <f t="shared" ca="1" si="367"/>
        <v/>
      </c>
      <c r="DK287" s="29" t="e">
        <f ca="1">+_xlfn.IFNA(VLOOKUP($B287,'Resultados General'!$C$11:$CG$510,MATCH(DK$6,'Resultados General'!$C$10:$CG$10,0),0),"")</f>
        <v>#NAME?</v>
      </c>
      <c r="DL287" s="29" t="str">
        <f t="shared" ca="1" si="368"/>
        <v/>
      </c>
      <c r="DM287" s="29" t="str">
        <f t="shared" ca="1" si="369"/>
        <v/>
      </c>
      <c r="DN287" s="29" t="e">
        <f ca="1">+_xlfn.IFNA(VLOOKUP($B287,'Resultados General'!$C$11:$CG$510,MATCH(DN$6,'Resultados General'!$C$10:$CG$10,0),0),"")</f>
        <v>#NAME?</v>
      </c>
      <c r="DO287" s="29" t="str">
        <f t="shared" ca="1" si="370"/>
        <v/>
      </c>
      <c r="DP287" s="29" t="str">
        <f t="shared" ca="1" si="371"/>
        <v/>
      </c>
    </row>
    <row r="288" spans="2:120">
      <c r="B288" s="219" t="str">
        <f>+IF('Resultados General'!C291="","",'Resultados General'!C291)</f>
        <v/>
      </c>
      <c r="C288" s="134" t="e">
        <f ca="1">+_xlfn.IFNA(VLOOKUP('Distribución de puestos'!B288,'Resultados General'!$C$11:$J$510,8,0),"")</f>
        <v>#NAME?</v>
      </c>
      <c r="D288" s="135" t="e">
        <f ca="1">+_xlfn.IFNA(VLOOKUP(B288,'Resultados General'!$C$11:$L$510,10,0),"")</f>
        <v>#NAME?</v>
      </c>
      <c r="E288" s="26" t="s">
        <v>76</v>
      </c>
      <c r="F288" s="26" t="s">
        <v>76</v>
      </c>
      <c r="G288" s="135" t="str">
        <f t="shared" ca="1" si="372"/>
        <v/>
      </c>
      <c r="H288" s="135" t="str">
        <f t="shared" ca="1" si="373"/>
        <v/>
      </c>
      <c r="I288" s="219" t="str">
        <f t="shared" si="374"/>
        <v/>
      </c>
      <c r="J288" s="138"/>
      <c r="M288" s="29" t="e">
        <f ca="1">+_xlfn.IFNA(VLOOKUP($B288,'Resultados General'!$C$11:$CG$510,MATCH(M$6,'Resultados General'!$C$10:$CG$10,0),0),"")</f>
        <v>#NAME?</v>
      </c>
      <c r="N288" s="29" t="str">
        <f t="shared" ca="1" si="300"/>
        <v/>
      </c>
      <c r="O288" s="29" t="str">
        <f t="shared" ca="1" si="301"/>
        <v/>
      </c>
      <c r="P288" s="29" t="e">
        <f ca="1">+_xlfn.IFNA(VLOOKUP($B288,'Resultados General'!$C$11:$CG$510,MATCH(P$6,'Resultados General'!$C$10:$CG$10,0),0),"")</f>
        <v>#NAME?</v>
      </c>
      <c r="Q288" s="29" t="str">
        <f t="shared" ca="1" si="302"/>
        <v/>
      </c>
      <c r="R288" s="29" t="str">
        <f t="shared" ca="1" si="303"/>
        <v/>
      </c>
      <c r="S288" s="29" t="e">
        <f ca="1">+_xlfn.IFNA(VLOOKUP($B288,'Resultados General'!$C$11:$CG$510,MATCH(S$6,'Resultados General'!$C$10:$CG$10,0),0),"")</f>
        <v>#NAME?</v>
      </c>
      <c r="T288" s="29" t="str">
        <f t="shared" ca="1" si="304"/>
        <v/>
      </c>
      <c r="U288" s="29" t="str">
        <f t="shared" ca="1" si="305"/>
        <v/>
      </c>
      <c r="V288" s="29" t="e">
        <f ca="1">+_xlfn.IFNA(VLOOKUP($B288,'Resultados General'!$C$11:$CG$510,MATCH(V$6,'Resultados General'!$C$10:$CG$10,0),0),"")</f>
        <v>#NAME?</v>
      </c>
      <c r="W288" s="29" t="str">
        <f t="shared" ca="1" si="306"/>
        <v/>
      </c>
      <c r="X288" s="29" t="str">
        <f t="shared" ca="1" si="307"/>
        <v/>
      </c>
      <c r="Y288" s="29" t="e">
        <f ca="1">+_xlfn.IFNA(VLOOKUP($B288,'Resultados General'!$C$11:$CG$510,MATCH(Y$6,'Resultados General'!$C$10:$CG$10,0),0),"")</f>
        <v>#NAME?</v>
      </c>
      <c r="Z288" s="29" t="str">
        <f t="shared" ca="1" si="308"/>
        <v/>
      </c>
      <c r="AA288" s="29" t="str">
        <f t="shared" ca="1" si="309"/>
        <v/>
      </c>
      <c r="AB288" s="29" t="e">
        <f ca="1">+_xlfn.IFNA(VLOOKUP($B288,'Resultados General'!$C$11:$CG$510,MATCH(AB$6,'Resultados General'!$C$10:$CG$10,0),0),"")</f>
        <v>#NAME?</v>
      </c>
      <c r="AC288" s="29" t="str">
        <f t="shared" ca="1" si="310"/>
        <v/>
      </c>
      <c r="AD288" s="29" t="str">
        <f t="shared" ca="1" si="311"/>
        <v/>
      </c>
      <c r="AE288" s="29" t="e">
        <f ca="1">+_xlfn.IFNA(VLOOKUP($B288,'Resultados General'!$C$11:$CG$510,MATCH(AE$6,'Resultados General'!$C$10:$CG$10,0),0),"")</f>
        <v>#NAME?</v>
      </c>
      <c r="AF288" s="29" t="str">
        <f t="shared" ca="1" si="312"/>
        <v/>
      </c>
      <c r="AG288" s="29" t="str">
        <f t="shared" ca="1" si="313"/>
        <v/>
      </c>
      <c r="AH288" s="29" t="e">
        <f ca="1">+_xlfn.IFNA(VLOOKUP($B288,'Resultados General'!$C$11:$CG$510,MATCH(AH$6,'Resultados General'!$C$10:$CG$10,0),0),"")</f>
        <v>#NAME?</v>
      </c>
      <c r="AI288" s="29" t="str">
        <f t="shared" ca="1" si="314"/>
        <v/>
      </c>
      <c r="AJ288" s="29" t="str">
        <f t="shared" ca="1" si="315"/>
        <v/>
      </c>
      <c r="AK288" s="29" t="e">
        <f ca="1">+_xlfn.IFNA(VLOOKUP($B288,'Resultados General'!$C$11:$CG$510,MATCH(AK$6,'Resultados General'!$C$10:$CG$10,0),0),"")</f>
        <v>#NAME?</v>
      </c>
      <c r="AL288" s="29" t="str">
        <f t="shared" ca="1" si="316"/>
        <v/>
      </c>
      <c r="AM288" s="29" t="str">
        <f t="shared" ca="1" si="317"/>
        <v/>
      </c>
      <c r="AN288" s="29" t="e">
        <f ca="1">+_xlfn.IFNA(VLOOKUP($B288,'Resultados General'!$C$11:$CG$510,MATCH(AN$6,'Resultados General'!$C$10:$CG$10,0),0),"")</f>
        <v>#NAME?</v>
      </c>
      <c r="AO288" s="29" t="str">
        <f t="shared" ca="1" si="318"/>
        <v/>
      </c>
      <c r="AP288" s="29" t="str">
        <f t="shared" ca="1" si="319"/>
        <v/>
      </c>
      <c r="AQ288" s="29" t="e">
        <f ca="1">+_xlfn.IFNA(VLOOKUP($B288,'Resultados General'!$C$11:$CG$510,MATCH(AQ$6,'Resultados General'!$C$10:$CG$10,0),0),"")</f>
        <v>#NAME?</v>
      </c>
      <c r="AR288" s="29" t="str">
        <f t="shared" ca="1" si="320"/>
        <v/>
      </c>
      <c r="AS288" s="29" t="str">
        <f t="shared" ca="1" si="321"/>
        <v/>
      </c>
      <c r="AT288" s="29" t="e">
        <f ca="1">+_xlfn.IFNA(VLOOKUP($B288,'Resultados General'!$C$11:$CG$510,MATCH(AT$6,'Resultados General'!$C$10:$CG$10,0),0),"")</f>
        <v>#NAME?</v>
      </c>
      <c r="AU288" s="29" t="str">
        <f t="shared" ca="1" si="322"/>
        <v/>
      </c>
      <c r="AV288" s="29" t="str">
        <f t="shared" ca="1" si="323"/>
        <v/>
      </c>
      <c r="AW288" s="29" t="e">
        <f ca="1">+_xlfn.IFNA(VLOOKUP($B288,'Resultados General'!$C$11:$CG$510,MATCH(AW$6,'Resultados General'!$C$10:$CG$10,0),0),"")</f>
        <v>#NAME?</v>
      </c>
      <c r="AX288" s="29" t="str">
        <f t="shared" ca="1" si="324"/>
        <v/>
      </c>
      <c r="AY288" s="29" t="str">
        <f t="shared" ca="1" si="325"/>
        <v/>
      </c>
      <c r="AZ288" s="29" t="e">
        <f ca="1">+_xlfn.IFNA(VLOOKUP($B288,'Resultados General'!$C$11:$CG$510,MATCH(AZ$6,'Resultados General'!$C$10:$CG$10,0),0),"")</f>
        <v>#NAME?</v>
      </c>
      <c r="BA288" s="29" t="str">
        <f t="shared" ca="1" si="326"/>
        <v/>
      </c>
      <c r="BB288" s="29" t="str">
        <f t="shared" ca="1" si="327"/>
        <v/>
      </c>
      <c r="BC288" s="29" t="e">
        <f ca="1">+_xlfn.IFNA(VLOOKUP($B288,'Resultados General'!$C$11:$CG$510,MATCH(BC$6,'Resultados General'!$C$10:$CG$10,0),0),"")</f>
        <v>#NAME?</v>
      </c>
      <c r="BD288" s="29" t="str">
        <f t="shared" ca="1" si="328"/>
        <v/>
      </c>
      <c r="BE288" s="29" t="str">
        <f t="shared" ca="1" si="329"/>
        <v/>
      </c>
      <c r="BF288" s="29" t="e">
        <f ca="1">+_xlfn.IFNA(VLOOKUP($B288,'Resultados General'!$C$11:$CG$510,MATCH(BF$6,'Resultados General'!$C$10:$CG$10,0),0),"")</f>
        <v>#NAME?</v>
      </c>
      <c r="BG288" s="29" t="str">
        <f t="shared" ca="1" si="330"/>
        <v/>
      </c>
      <c r="BH288" s="29" t="str">
        <f t="shared" ca="1" si="331"/>
        <v/>
      </c>
      <c r="BI288" s="29" t="e">
        <f ca="1">+_xlfn.IFNA(VLOOKUP($B288,'Resultados General'!$C$11:$CG$510,MATCH(BI$6,'Resultados General'!$C$10:$CG$10,0),0),"")</f>
        <v>#NAME?</v>
      </c>
      <c r="BJ288" s="29" t="str">
        <f t="shared" ca="1" si="332"/>
        <v/>
      </c>
      <c r="BK288" s="29" t="str">
        <f t="shared" ca="1" si="333"/>
        <v/>
      </c>
      <c r="BL288" s="29" t="e">
        <f ca="1">+_xlfn.IFNA(VLOOKUP($B288,'Resultados General'!$C$11:$CG$510,MATCH(BL$6,'Resultados General'!$C$10:$CG$10,0),0),"")</f>
        <v>#NAME?</v>
      </c>
      <c r="BM288" s="29" t="str">
        <f t="shared" ca="1" si="334"/>
        <v/>
      </c>
      <c r="BN288" s="29" t="str">
        <f t="shared" ca="1" si="335"/>
        <v/>
      </c>
      <c r="BO288" s="29" t="e">
        <f ca="1">+_xlfn.IFNA(VLOOKUP($B288,'Resultados General'!$C$11:$CG$510,MATCH(BO$6,'Resultados General'!$C$10:$CG$10,0),0),"")</f>
        <v>#NAME?</v>
      </c>
      <c r="BP288" s="29" t="str">
        <f t="shared" ca="1" si="336"/>
        <v/>
      </c>
      <c r="BQ288" s="29" t="str">
        <f t="shared" ca="1" si="337"/>
        <v/>
      </c>
      <c r="BR288" s="29" t="e">
        <f ca="1">+_xlfn.IFNA(VLOOKUP($B288,'Resultados General'!$C$11:$CG$510,MATCH(BR$6,'Resultados General'!$C$10:$CG$10,0),0),"")</f>
        <v>#NAME?</v>
      </c>
      <c r="BS288" s="29" t="str">
        <f t="shared" ca="1" si="338"/>
        <v/>
      </c>
      <c r="BT288" s="29" t="str">
        <f t="shared" ca="1" si="339"/>
        <v/>
      </c>
      <c r="BU288" s="29" t="e">
        <f ca="1">+_xlfn.IFNA(VLOOKUP($B288,'Resultados General'!$C$11:$CG$510,MATCH(BU$6,'Resultados General'!$C$10:$CG$10,0),0),"")</f>
        <v>#NAME?</v>
      </c>
      <c r="BV288" s="29" t="str">
        <f t="shared" ca="1" si="340"/>
        <v/>
      </c>
      <c r="BW288" s="29" t="str">
        <f t="shared" ca="1" si="341"/>
        <v/>
      </c>
      <c r="BX288" s="29" t="e">
        <f ca="1">+_xlfn.IFNA(VLOOKUP($B288,'Resultados General'!$C$11:$CG$510,MATCH(BX$6,'Resultados General'!$C$10:$CG$10,0),0),"")</f>
        <v>#NAME?</v>
      </c>
      <c r="BY288" s="29" t="str">
        <f t="shared" ca="1" si="342"/>
        <v/>
      </c>
      <c r="BZ288" s="29" t="str">
        <f t="shared" ca="1" si="343"/>
        <v/>
      </c>
      <c r="CA288" s="29" t="e">
        <f ca="1">+_xlfn.IFNA(VLOOKUP($B288,'Resultados General'!$C$11:$CG$510,MATCH(CA$6,'Resultados General'!$C$10:$CG$10,0),0),"")</f>
        <v>#NAME?</v>
      </c>
      <c r="CB288" s="29" t="str">
        <f t="shared" ca="1" si="344"/>
        <v/>
      </c>
      <c r="CC288" s="29" t="str">
        <f t="shared" ca="1" si="345"/>
        <v/>
      </c>
      <c r="CD288" s="29" t="e">
        <f ca="1">+_xlfn.IFNA(VLOOKUP($B288,'Resultados General'!$C$11:$CG$510,MATCH(CD$6,'Resultados General'!$C$10:$CG$10,0),0),"")</f>
        <v>#NAME?</v>
      </c>
      <c r="CE288" s="29" t="str">
        <f t="shared" ca="1" si="346"/>
        <v/>
      </c>
      <c r="CF288" s="29" t="str">
        <f t="shared" ca="1" si="347"/>
        <v/>
      </c>
      <c r="CG288" s="29" t="e">
        <f ca="1">+_xlfn.IFNA(VLOOKUP($B288,'Resultados General'!$C$11:$CG$510,MATCH(CG$6,'Resultados General'!$C$10:$CG$10,0),0),"")</f>
        <v>#NAME?</v>
      </c>
      <c r="CH288" s="29" t="str">
        <f t="shared" ca="1" si="348"/>
        <v/>
      </c>
      <c r="CI288" s="29" t="str">
        <f t="shared" ca="1" si="349"/>
        <v/>
      </c>
      <c r="CJ288" s="29" t="e">
        <f ca="1">+_xlfn.IFNA(VLOOKUP($B288,'Resultados General'!$C$11:$CG$510,MATCH(CJ$6,'Resultados General'!$C$10:$CG$10,0),0),"")</f>
        <v>#NAME?</v>
      </c>
      <c r="CK288" s="29" t="str">
        <f t="shared" ca="1" si="350"/>
        <v/>
      </c>
      <c r="CL288" s="29" t="str">
        <f t="shared" ca="1" si="351"/>
        <v/>
      </c>
      <c r="CM288" s="29" t="e">
        <f ca="1">+_xlfn.IFNA(VLOOKUP($B288,'Resultados General'!$C$11:$CG$510,MATCH(CM$6,'Resultados General'!$C$10:$CG$10,0),0),"")</f>
        <v>#NAME?</v>
      </c>
      <c r="CN288" s="29" t="str">
        <f t="shared" ca="1" si="352"/>
        <v/>
      </c>
      <c r="CO288" s="29" t="str">
        <f t="shared" ca="1" si="353"/>
        <v/>
      </c>
      <c r="CP288" s="29" t="e">
        <f ca="1">+_xlfn.IFNA(VLOOKUP($B288,'Resultados General'!$C$11:$CG$510,MATCH(CP$6,'Resultados General'!$C$10:$CG$10,0),0),"")</f>
        <v>#NAME?</v>
      </c>
      <c r="CQ288" s="29" t="str">
        <f t="shared" ca="1" si="354"/>
        <v/>
      </c>
      <c r="CR288" s="29" t="str">
        <f t="shared" ca="1" si="355"/>
        <v/>
      </c>
      <c r="CS288" s="29" t="e">
        <f ca="1">+_xlfn.IFNA(VLOOKUP($B288,'Resultados General'!$C$11:$CG$510,MATCH(CS$6,'Resultados General'!$C$10:$CG$10,0),0),"")</f>
        <v>#NAME?</v>
      </c>
      <c r="CT288" s="29" t="str">
        <f t="shared" ca="1" si="356"/>
        <v/>
      </c>
      <c r="CU288" s="29" t="str">
        <f t="shared" ca="1" si="357"/>
        <v/>
      </c>
      <c r="CV288" s="29" t="e">
        <f ca="1">+_xlfn.IFNA(VLOOKUP($B288,'Resultados General'!$C$11:$CG$510,MATCH(CV$6,'Resultados General'!$C$10:$CG$10,0),0),"")</f>
        <v>#NAME?</v>
      </c>
      <c r="CW288" s="29" t="str">
        <f t="shared" ca="1" si="358"/>
        <v/>
      </c>
      <c r="CX288" s="29" t="str">
        <f t="shared" ca="1" si="359"/>
        <v/>
      </c>
      <c r="CY288" s="29" t="e">
        <f ca="1">+_xlfn.IFNA(VLOOKUP($B288,'Resultados General'!$C$11:$CG$510,MATCH(CY$6,'Resultados General'!$C$10:$CG$10,0),0),"")</f>
        <v>#NAME?</v>
      </c>
      <c r="CZ288" s="29" t="str">
        <f t="shared" ca="1" si="360"/>
        <v/>
      </c>
      <c r="DA288" s="29" t="str">
        <f t="shared" ca="1" si="361"/>
        <v/>
      </c>
      <c r="DB288" s="29" t="e">
        <f ca="1">+_xlfn.IFNA(VLOOKUP($B288,'Resultados General'!$C$11:$CG$510,MATCH(DB$6,'Resultados General'!$C$10:$CG$10,0),0),"")</f>
        <v>#NAME?</v>
      </c>
      <c r="DC288" s="29" t="str">
        <f t="shared" ca="1" si="362"/>
        <v/>
      </c>
      <c r="DD288" s="29" t="str">
        <f t="shared" ca="1" si="363"/>
        <v/>
      </c>
      <c r="DE288" s="29" t="e">
        <f ca="1">+_xlfn.IFNA(VLOOKUP($B288,'Resultados General'!$C$11:$CG$510,MATCH(DE$6,'Resultados General'!$C$10:$CG$10,0),0),"")</f>
        <v>#NAME?</v>
      </c>
      <c r="DF288" s="29" t="str">
        <f t="shared" ca="1" si="364"/>
        <v/>
      </c>
      <c r="DG288" s="29" t="str">
        <f t="shared" ca="1" si="365"/>
        <v/>
      </c>
      <c r="DH288" s="29" t="e">
        <f ca="1">+_xlfn.IFNA(VLOOKUP($B288,'Resultados General'!$C$11:$CG$510,MATCH(DH$6,'Resultados General'!$C$10:$CG$10,0),0),"")</f>
        <v>#NAME?</v>
      </c>
      <c r="DI288" s="29" t="str">
        <f t="shared" ca="1" si="366"/>
        <v/>
      </c>
      <c r="DJ288" s="29" t="str">
        <f t="shared" ca="1" si="367"/>
        <v/>
      </c>
      <c r="DK288" s="29" t="e">
        <f ca="1">+_xlfn.IFNA(VLOOKUP($B288,'Resultados General'!$C$11:$CG$510,MATCH(DK$6,'Resultados General'!$C$10:$CG$10,0),0),"")</f>
        <v>#NAME?</v>
      </c>
      <c r="DL288" s="29" t="str">
        <f t="shared" ca="1" si="368"/>
        <v/>
      </c>
      <c r="DM288" s="29" t="str">
        <f t="shared" ca="1" si="369"/>
        <v/>
      </c>
      <c r="DN288" s="29" t="e">
        <f ca="1">+_xlfn.IFNA(VLOOKUP($B288,'Resultados General'!$C$11:$CG$510,MATCH(DN$6,'Resultados General'!$C$10:$CG$10,0),0),"")</f>
        <v>#NAME?</v>
      </c>
      <c r="DO288" s="29" t="str">
        <f t="shared" ca="1" si="370"/>
        <v/>
      </c>
      <c r="DP288" s="29" t="str">
        <f t="shared" ca="1" si="371"/>
        <v/>
      </c>
    </row>
    <row r="289" spans="2:120">
      <c r="B289" s="219" t="str">
        <f>+IF('Resultados General'!C292="","",'Resultados General'!C292)</f>
        <v/>
      </c>
      <c r="C289" s="134" t="e">
        <f ca="1">+_xlfn.IFNA(VLOOKUP('Distribución de puestos'!B289,'Resultados General'!$C$11:$J$510,8,0),"")</f>
        <v>#NAME?</v>
      </c>
      <c r="D289" s="135" t="e">
        <f ca="1">+_xlfn.IFNA(VLOOKUP(B289,'Resultados General'!$C$11:$L$510,10,0),"")</f>
        <v>#NAME?</v>
      </c>
      <c r="E289" s="26" t="s">
        <v>76</v>
      </c>
      <c r="F289" s="26" t="s">
        <v>76</v>
      </c>
      <c r="G289" s="135" t="str">
        <f t="shared" ca="1" si="372"/>
        <v/>
      </c>
      <c r="H289" s="135" t="str">
        <f t="shared" ca="1" si="373"/>
        <v/>
      </c>
      <c r="I289" s="219" t="str">
        <f t="shared" si="374"/>
        <v/>
      </c>
      <c r="J289" s="138"/>
      <c r="M289" s="29" t="e">
        <f ca="1">+_xlfn.IFNA(VLOOKUP($B289,'Resultados General'!$C$11:$CG$510,MATCH(M$6,'Resultados General'!$C$10:$CG$10,0),0),"")</f>
        <v>#NAME?</v>
      </c>
      <c r="N289" s="29" t="str">
        <f t="shared" ca="1" si="300"/>
        <v/>
      </c>
      <c r="O289" s="29" t="str">
        <f t="shared" ca="1" si="301"/>
        <v/>
      </c>
      <c r="P289" s="29" t="e">
        <f ca="1">+_xlfn.IFNA(VLOOKUP($B289,'Resultados General'!$C$11:$CG$510,MATCH(P$6,'Resultados General'!$C$10:$CG$10,0),0),"")</f>
        <v>#NAME?</v>
      </c>
      <c r="Q289" s="29" t="str">
        <f t="shared" ca="1" si="302"/>
        <v/>
      </c>
      <c r="R289" s="29" t="str">
        <f t="shared" ca="1" si="303"/>
        <v/>
      </c>
      <c r="S289" s="29" t="e">
        <f ca="1">+_xlfn.IFNA(VLOOKUP($B289,'Resultados General'!$C$11:$CG$510,MATCH(S$6,'Resultados General'!$C$10:$CG$10,0),0),"")</f>
        <v>#NAME?</v>
      </c>
      <c r="T289" s="29" t="str">
        <f t="shared" ca="1" si="304"/>
        <v/>
      </c>
      <c r="U289" s="29" t="str">
        <f t="shared" ca="1" si="305"/>
        <v/>
      </c>
      <c r="V289" s="29" t="e">
        <f ca="1">+_xlfn.IFNA(VLOOKUP($B289,'Resultados General'!$C$11:$CG$510,MATCH(V$6,'Resultados General'!$C$10:$CG$10,0),0),"")</f>
        <v>#NAME?</v>
      </c>
      <c r="W289" s="29" t="str">
        <f t="shared" ca="1" si="306"/>
        <v/>
      </c>
      <c r="X289" s="29" t="str">
        <f t="shared" ca="1" si="307"/>
        <v/>
      </c>
      <c r="Y289" s="29" t="e">
        <f ca="1">+_xlfn.IFNA(VLOOKUP($B289,'Resultados General'!$C$11:$CG$510,MATCH(Y$6,'Resultados General'!$C$10:$CG$10,0),0),"")</f>
        <v>#NAME?</v>
      </c>
      <c r="Z289" s="29" t="str">
        <f t="shared" ca="1" si="308"/>
        <v/>
      </c>
      <c r="AA289" s="29" t="str">
        <f t="shared" ca="1" si="309"/>
        <v/>
      </c>
      <c r="AB289" s="29" t="e">
        <f ca="1">+_xlfn.IFNA(VLOOKUP($B289,'Resultados General'!$C$11:$CG$510,MATCH(AB$6,'Resultados General'!$C$10:$CG$10,0),0),"")</f>
        <v>#NAME?</v>
      </c>
      <c r="AC289" s="29" t="str">
        <f t="shared" ca="1" si="310"/>
        <v/>
      </c>
      <c r="AD289" s="29" t="str">
        <f t="shared" ca="1" si="311"/>
        <v/>
      </c>
      <c r="AE289" s="29" t="e">
        <f ca="1">+_xlfn.IFNA(VLOOKUP($B289,'Resultados General'!$C$11:$CG$510,MATCH(AE$6,'Resultados General'!$C$10:$CG$10,0),0),"")</f>
        <v>#NAME?</v>
      </c>
      <c r="AF289" s="29" t="str">
        <f t="shared" ca="1" si="312"/>
        <v/>
      </c>
      <c r="AG289" s="29" t="str">
        <f t="shared" ca="1" si="313"/>
        <v/>
      </c>
      <c r="AH289" s="29" t="e">
        <f ca="1">+_xlfn.IFNA(VLOOKUP($B289,'Resultados General'!$C$11:$CG$510,MATCH(AH$6,'Resultados General'!$C$10:$CG$10,0),0),"")</f>
        <v>#NAME?</v>
      </c>
      <c r="AI289" s="29" t="str">
        <f t="shared" ca="1" si="314"/>
        <v/>
      </c>
      <c r="AJ289" s="29" t="str">
        <f t="shared" ca="1" si="315"/>
        <v/>
      </c>
      <c r="AK289" s="29" t="e">
        <f ca="1">+_xlfn.IFNA(VLOOKUP($B289,'Resultados General'!$C$11:$CG$510,MATCH(AK$6,'Resultados General'!$C$10:$CG$10,0),0),"")</f>
        <v>#NAME?</v>
      </c>
      <c r="AL289" s="29" t="str">
        <f t="shared" ca="1" si="316"/>
        <v/>
      </c>
      <c r="AM289" s="29" t="str">
        <f t="shared" ca="1" si="317"/>
        <v/>
      </c>
      <c r="AN289" s="29" t="e">
        <f ca="1">+_xlfn.IFNA(VLOOKUP($B289,'Resultados General'!$C$11:$CG$510,MATCH(AN$6,'Resultados General'!$C$10:$CG$10,0),0),"")</f>
        <v>#NAME?</v>
      </c>
      <c r="AO289" s="29" t="str">
        <f t="shared" ca="1" si="318"/>
        <v/>
      </c>
      <c r="AP289" s="29" t="str">
        <f t="shared" ca="1" si="319"/>
        <v/>
      </c>
      <c r="AQ289" s="29" t="e">
        <f ca="1">+_xlfn.IFNA(VLOOKUP($B289,'Resultados General'!$C$11:$CG$510,MATCH(AQ$6,'Resultados General'!$C$10:$CG$10,0),0),"")</f>
        <v>#NAME?</v>
      </c>
      <c r="AR289" s="29" t="str">
        <f t="shared" ca="1" si="320"/>
        <v/>
      </c>
      <c r="AS289" s="29" t="str">
        <f t="shared" ca="1" si="321"/>
        <v/>
      </c>
      <c r="AT289" s="29" t="e">
        <f ca="1">+_xlfn.IFNA(VLOOKUP($B289,'Resultados General'!$C$11:$CG$510,MATCH(AT$6,'Resultados General'!$C$10:$CG$10,0),0),"")</f>
        <v>#NAME?</v>
      </c>
      <c r="AU289" s="29" t="str">
        <f t="shared" ca="1" si="322"/>
        <v/>
      </c>
      <c r="AV289" s="29" t="str">
        <f t="shared" ca="1" si="323"/>
        <v/>
      </c>
      <c r="AW289" s="29" t="e">
        <f ca="1">+_xlfn.IFNA(VLOOKUP($B289,'Resultados General'!$C$11:$CG$510,MATCH(AW$6,'Resultados General'!$C$10:$CG$10,0),0),"")</f>
        <v>#NAME?</v>
      </c>
      <c r="AX289" s="29" t="str">
        <f t="shared" ca="1" si="324"/>
        <v/>
      </c>
      <c r="AY289" s="29" t="str">
        <f t="shared" ca="1" si="325"/>
        <v/>
      </c>
      <c r="AZ289" s="29" t="e">
        <f ca="1">+_xlfn.IFNA(VLOOKUP($B289,'Resultados General'!$C$11:$CG$510,MATCH(AZ$6,'Resultados General'!$C$10:$CG$10,0),0),"")</f>
        <v>#NAME?</v>
      </c>
      <c r="BA289" s="29" t="str">
        <f t="shared" ca="1" si="326"/>
        <v/>
      </c>
      <c r="BB289" s="29" t="str">
        <f t="shared" ca="1" si="327"/>
        <v/>
      </c>
      <c r="BC289" s="29" t="e">
        <f ca="1">+_xlfn.IFNA(VLOOKUP($B289,'Resultados General'!$C$11:$CG$510,MATCH(BC$6,'Resultados General'!$C$10:$CG$10,0),0),"")</f>
        <v>#NAME?</v>
      </c>
      <c r="BD289" s="29" t="str">
        <f t="shared" ca="1" si="328"/>
        <v/>
      </c>
      <c r="BE289" s="29" t="str">
        <f t="shared" ca="1" si="329"/>
        <v/>
      </c>
      <c r="BF289" s="29" t="e">
        <f ca="1">+_xlfn.IFNA(VLOOKUP($B289,'Resultados General'!$C$11:$CG$510,MATCH(BF$6,'Resultados General'!$C$10:$CG$10,0),0),"")</f>
        <v>#NAME?</v>
      </c>
      <c r="BG289" s="29" t="str">
        <f t="shared" ca="1" si="330"/>
        <v/>
      </c>
      <c r="BH289" s="29" t="str">
        <f t="shared" ca="1" si="331"/>
        <v/>
      </c>
      <c r="BI289" s="29" t="e">
        <f ca="1">+_xlfn.IFNA(VLOOKUP($B289,'Resultados General'!$C$11:$CG$510,MATCH(BI$6,'Resultados General'!$C$10:$CG$10,0),0),"")</f>
        <v>#NAME?</v>
      </c>
      <c r="BJ289" s="29" t="str">
        <f t="shared" ca="1" si="332"/>
        <v/>
      </c>
      <c r="BK289" s="29" t="str">
        <f t="shared" ca="1" si="333"/>
        <v/>
      </c>
      <c r="BL289" s="29" t="e">
        <f ca="1">+_xlfn.IFNA(VLOOKUP($B289,'Resultados General'!$C$11:$CG$510,MATCH(BL$6,'Resultados General'!$C$10:$CG$10,0),0),"")</f>
        <v>#NAME?</v>
      </c>
      <c r="BM289" s="29" t="str">
        <f t="shared" ca="1" si="334"/>
        <v/>
      </c>
      <c r="BN289" s="29" t="str">
        <f t="shared" ca="1" si="335"/>
        <v/>
      </c>
      <c r="BO289" s="29" t="e">
        <f ca="1">+_xlfn.IFNA(VLOOKUP($B289,'Resultados General'!$C$11:$CG$510,MATCH(BO$6,'Resultados General'!$C$10:$CG$10,0),0),"")</f>
        <v>#NAME?</v>
      </c>
      <c r="BP289" s="29" t="str">
        <f t="shared" ca="1" si="336"/>
        <v/>
      </c>
      <c r="BQ289" s="29" t="str">
        <f t="shared" ca="1" si="337"/>
        <v/>
      </c>
      <c r="BR289" s="29" t="e">
        <f ca="1">+_xlfn.IFNA(VLOOKUP($B289,'Resultados General'!$C$11:$CG$510,MATCH(BR$6,'Resultados General'!$C$10:$CG$10,0),0),"")</f>
        <v>#NAME?</v>
      </c>
      <c r="BS289" s="29" t="str">
        <f t="shared" ca="1" si="338"/>
        <v/>
      </c>
      <c r="BT289" s="29" t="str">
        <f t="shared" ca="1" si="339"/>
        <v/>
      </c>
      <c r="BU289" s="29" t="e">
        <f ca="1">+_xlfn.IFNA(VLOOKUP($B289,'Resultados General'!$C$11:$CG$510,MATCH(BU$6,'Resultados General'!$C$10:$CG$10,0),0),"")</f>
        <v>#NAME?</v>
      </c>
      <c r="BV289" s="29" t="str">
        <f t="shared" ca="1" si="340"/>
        <v/>
      </c>
      <c r="BW289" s="29" t="str">
        <f t="shared" ca="1" si="341"/>
        <v/>
      </c>
      <c r="BX289" s="29" t="e">
        <f ca="1">+_xlfn.IFNA(VLOOKUP($B289,'Resultados General'!$C$11:$CG$510,MATCH(BX$6,'Resultados General'!$C$10:$CG$10,0),0),"")</f>
        <v>#NAME?</v>
      </c>
      <c r="BY289" s="29" t="str">
        <f t="shared" ca="1" si="342"/>
        <v/>
      </c>
      <c r="BZ289" s="29" t="str">
        <f t="shared" ca="1" si="343"/>
        <v/>
      </c>
      <c r="CA289" s="29" t="e">
        <f ca="1">+_xlfn.IFNA(VLOOKUP($B289,'Resultados General'!$C$11:$CG$510,MATCH(CA$6,'Resultados General'!$C$10:$CG$10,0),0),"")</f>
        <v>#NAME?</v>
      </c>
      <c r="CB289" s="29" t="str">
        <f t="shared" ca="1" si="344"/>
        <v/>
      </c>
      <c r="CC289" s="29" t="str">
        <f t="shared" ca="1" si="345"/>
        <v/>
      </c>
      <c r="CD289" s="29" t="e">
        <f ca="1">+_xlfn.IFNA(VLOOKUP($B289,'Resultados General'!$C$11:$CG$510,MATCH(CD$6,'Resultados General'!$C$10:$CG$10,0),0),"")</f>
        <v>#NAME?</v>
      </c>
      <c r="CE289" s="29" t="str">
        <f t="shared" ca="1" si="346"/>
        <v/>
      </c>
      <c r="CF289" s="29" t="str">
        <f t="shared" ca="1" si="347"/>
        <v/>
      </c>
      <c r="CG289" s="29" t="e">
        <f ca="1">+_xlfn.IFNA(VLOOKUP($B289,'Resultados General'!$C$11:$CG$510,MATCH(CG$6,'Resultados General'!$C$10:$CG$10,0),0),"")</f>
        <v>#NAME?</v>
      </c>
      <c r="CH289" s="29" t="str">
        <f t="shared" ca="1" si="348"/>
        <v/>
      </c>
      <c r="CI289" s="29" t="str">
        <f t="shared" ca="1" si="349"/>
        <v/>
      </c>
      <c r="CJ289" s="29" t="e">
        <f ca="1">+_xlfn.IFNA(VLOOKUP($B289,'Resultados General'!$C$11:$CG$510,MATCH(CJ$6,'Resultados General'!$C$10:$CG$10,0),0),"")</f>
        <v>#NAME?</v>
      </c>
      <c r="CK289" s="29" t="str">
        <f t="shared" ca="1" si="350"/>
        <v/>
      </c>
      <c r="CL289" s="29" t="str">
        <f t="shared" ca="1" si="351"/>
        <v/>
      </c>
      <c r="CM289" s="29" t="e">
        <f ca="1">+_xlfn.IFNA(VLOOKUP($B289,'Resultados General'!$C$11:$CG$510,MATCH(CM$6,'Resultados General'!$C$10:$CG$10,0),0),"")</f>
        <v>#NAME?</v>
      </c>
      <c r="CN289" s="29" t="str">
        <f t="shared" ca="1" si="352"/>
        <v/>
      </c>
      <c r="CO289" s="29" t="str">
        <f t="shared" ca="1" si="353"/>
        <v/>
      </c>
      <c r="CP289" s="29" t="e">
        <f ca="1">+_xlfn.IFNA(VLOOKUP($B289,'Resultados General'!$C$11:$CG$510,MATCH(CP$6,'Resultados General'!$C$10:$CG$10,0),0),"")</f>
        <v>#NAME?</v>
      </c>
      <c r="CQ289" s="29" t="str">
        <f t="shared" ca="1" si="354"/>
        <v/>
      </c>
      <c r="CR289" s="29" t="str">
        <f t="shared" ca="1" si="355"/>
        <v/>
      </c>
      <c r="CS289" s="29" t="e">
        <f ca="1">+_xlfn.IFNA(VLOOKUP($B289,'Resultados General'!$C$11:$CG$510,MATCH(CS$6,'Resultados General'!$C$10:$CG$10,0),0),"")</f>
        <v>#NAME?</v>
      </c>
      <c r="CT289" s="29" t="str">
        <f t="shared" ca="1" si="356"/>
        <v/>
      </c>
      <c r="CU289" s="29" t="str">
        <f t="shared" ca="1" si="357"/>
        <v/>
      </c>
      <c r="CV289" s="29" t="e">
        <f ca="1">+_xlfn.IFNA(VLOOKUP($B289,'Resultados General'!$C$11:$CG$510,MATCH(CV$6,'Resultados General'!$C$10:$CG$10,0),0),"")</f>
        <v>#NAME?</v>
      </c>
      <c r="CW289" s="29" t="str">
        <f t="shared" ca="1" si="358"/>
        <v/>
      </c>
      <c r="CX289" s="29" t="str">
        <f t="shared" ca="1" si="359"/>
        <v/>
      </c>
      <c r="CY289" s="29" t="e">
        <f ca="1">+_xlfn.IFNA(VLOOKUP($B289,'Resultados General'!$C$11:$CG$510,MATCH(CY$6,'Resultados General'!$C$10:$CG$10,0),0),"")</f>
        <v>#NAME?</v>
      </c>
      <c r="CZ289" s="29" t="str">
        <f t="shared" ca="1" si="360"/>
        <v/>
      </c>
      <c r="DA289" s="29" t="str">
        <f t="shared" ca="1" si="361"/>
        <v/>
      </c>
      <c r="DB289" s="29" t="e">
        <f ca="1">+_xlfn.IFNA(VLOOKUP($B289,'Resultados General'!$C$11:$CG$510,MATCH(DB$6,'Resultados General'!$C$10:$CG$10,0),0),"")</f>
        <v>#NAME?</v>
      </c>
      <c r="DC289" s="29" t="str">
        <f t="shared" ca="1" si="362"/>
        <v/>
      </c>
      <c r="DD289" s="29" t="str">
        <f t="shared" ca="1" si="363"/>
        <v/>
      </c>
      <c r="DE289" s="29" t="e">
        <f ca="1">+_xlfn.IFNA(VLOOKUP($B289,'Resultados General'!$C$11:$CG$510,MATCH(DE$6,'Resultados General'!$C$10:$CG$10,0),0),"")</f>
        <v>#NAME?</v>
      </c>
      <c r="DF289" s="29" t="str">
        <f t="shared" ca="1" si="364"/>
        <v/>
      </c>
      <c r="DG289" s="29" t="str">
        <f t="shared" ca="1" si="365"/>
        <v/>
      </c>
      <c r="DH289" s="29" t="e">
        <f ca="1">+_xlfn.IFNA(VLOOKUP($B289,'Resultados General'!$C$11:$CG$510,MATCH(DH$6,'Resultados General'!$C$10:$CG$10,0),0),"")</f>
        <v>#NAME?</v>
      </c>
      <c r="DI289" s="29" t="str">
        <f t="shared" ca="1" si="366"/>
        <v/>
      </c>
      <c r="DJ289" s="29" t="str">
        <f t="shared" ca="1" si="367"/>
        <v/>
      </c>
      <c r="DK289" s="29" t="e">
        <f ca="1">+_xlfn.IFNA(VLOOKUP($B289,'Resultados General'!$C$11:$CG$510,MATCH(DK$6,'Resultados General'!$C$10:$CG$10,0),0),"")</f>
        <v>#NAME?</v>
      </c>
      <c r="DL289" s="29" t="str">
        <f t="shared" ca="1" si="368"/>
        <v/>
      </c>
      <c r="DM289" s="29" t="str">
        <f t="shared" ca="1" si="369"/>
        <v/>
      </c>
      <c r="DN289" s="29" t="e">
        <f ca="1">+_xlfn.IFNA(VLOOKUP($B289,'Resultados General'!$C$11:$CG$510,MATCH(DN$6,'Resultados General'!$C$10:$CG$10,0),0),"")</f>
        <v>#NAME?</v>
      </c>
      <c r="DO289" s="29" t="str">
        <f t="shared" ca="1" si="370"/>
        <v/>
      </c>
      <c r="DP289" s="29" t="str">
        <f t="shared" ca="1" si="371"/>
        <v/>
      </c>
    </row>
    <row r="290" spans="2:120">
      <c r="B290" s="219" t="str">
        <f>+IF('Resultados General'!C293="","",'Resultados General'!C293)</f>
        <v/>
      </c>
      <c r="C290" s="134" t="e">
        <f ca="1">+_xlfn.IFNA(VLOOKUP('Distribución de puestos'!B290,'Resultados General'!$C$11:$J$510,8,0),"")</f>
        <v>#NAME?</v>
      </c>
      <c r="D290" s="135" t="e">
        <f ca="1">+_xlfn.IFNA(VLOOKUP(B290,'Resultados General'!$C$11:$L$510,10,0),"")</f>
        <v>#NAME?</v>
      </c>
      <c r="E290" s="26" t="s">
        <v>76</v>
      </c>
      <c r="F290" s="26" t="s">
        <v>76</v>
      </c>
      <c r="G290" s="135" t="str">
        <f t="shared" ca="1" si="372"/>
        <v/>
      </c>
      <c r="H290" s="135" t="str">
        <f t="shared" ca="1" si="373"/>
        <v/>
      </c>
      <c r="I290" s="219" t="str">
        <f t="shared" si="374"/>
        <v/>
      </c>
      <c r="J290" s="138"/>
      <c r="M290" s="29" t="e">
        <f ca="1">+_xlfn.IFNA(VLOOKUP($B290,'Resultados General'!$C$11:$CG$510,MATCH(M$6,'Resultados General'!$C$10:$CG$10,0),0),"")</f>
        <v>#NAME?</v>
      </c>
      <c r="N290" s="29" t="str">
        <f t="shared" ca="1" si="300"/>
        <v/>
      </c>
      <c r="O290" s="29" t="str">
        <f t="shared" ca="1" si="301"/>
        <v/>
      </c>
      <c r="P290" s="29" t="e">
        <f ca="1">+_xlfn.IFNA(VLOOKUP($B290,'Resultados General'!$C$11:$CG$510,MATCH(P$6,'Resultados General'!$C$10:$CG$10,0),0),"")</f>
        <v>#NAME?</v>
      </c>
      <c r="Q290" s="29" t="str">
        <f t="shared" ca="1" si="302"/>
        <v/>
      </c>
      <c r="R290" s="29" t="str">
        <f t="shared" ca="1" si="303"/>
        <v/>
      </c>
      <c r="S290" s="29" t="e">
        <f ca="1">+_xlfn.IFNA(VLOOKUP($B290,'Resultados General'!$C$11:$CG$510,MATCH(S$6,'Resultados General'!$C$10:$CG$10,0),0),"")</f>
        <v>#NAME?</v>
      </c>
      <c r="T290" s="29" t="str">
        <f t="shared" ca="1" si="304"/>
        <v/>
      </c>
      <c r="U290" s="29" t="str">
        <f t="shared" ca="1" si="305"/>
        <v/>
      </c>
      <c r="V290" s="29" t="e">
        <f ca="1">+_xlfn.IFNA(VLOOKUP($B290,'Resultados General'!$C$11:$CG$510,MATCH(V$6,'Resultados General'!$C$10:$CG$10,0),0),"")</f>
        <v>#NAME?</v>
      </c>
      <c r="W290" s="29" t="str">
        <f t="shared" ca="1" si="306"/>
        <v/>
      </c>
      <c r="X290" s="29" t="str">
        <f t="shared" ca="1" si="307"/>
        <v/>
      </c>
      <c r="Y290" s="29" t="e">
        <f ca="1">+_xlfn.IFNA(VLOOKUP($B290,'Resultados General'!$C$11:$CG$510,MATCH(Y$6,'Resultados General'!$C$10:$CG$10,0),0),"")</f>
        <v>#NAME?</v>
      </c>
      <c r="Z290" s="29" t="str">
        <f t="shared" ca="1" si="308"/>
        <v/>
      </c>
      <c r="AA290" s="29" t="str">
        <f t="shared" ca="1" si="309"/>
        <v/>
      </c>
      <c r="AB290" s="29" t="e">
        <f ca="1">+_xlfn.IFNA(VLOOKUP($B290,'Resultados General'!$C$11:$CG$510,MATCH(AB$6,'Resultados General'!$C$10:$CG$10,0),0),"")</f>
        <v>#NAME?</v>
      </c>
      <c r="AC290" s="29" t="str">
        <f t="shared" ca="1" si="310"/>
        <v/>
      </c>
      <c r="AD290" s="29" t="str">
        <f t="shared" ca="1" si="311"/>
        <v/>
      </c>
      <c r="AE290" s="29" t="e">
        <f ca="1">+_xlfn.IFNA(VLOOKUP($B290,'Resultados General'!$C$11:$CG$510,MATCH(AE$6,'Resultados General'!$C$10:$CG$10,0),0),"")</f>
        <v>#NAME?</v>
      </c>
      <c r="AF290" s="29" t="str">
        <f t="shared" ca="1" si="312"/>
        <v/>
      </c>
      <c r="AG290" s="29" t="str">
        <f t="shared" ca="1" si="313"/>
        <v/>
      </c>
      <c r="AH290" s="29" t="e">
        <f ca="1">+_xlfn.IFNA(VLOOKUP($B290,'Resultados General'!$C$11:$CG$510,MATCH(AH$6,'Resultados General'!$C$10:$CG$10,0),0),"")</f>
        <v>#NAME?</v>
      </c>
      <c r="AI290" s="29" t="str">
        <f t="shared" ca="1" si="314"/>
        <v/>
      </c>
      <c r="AJ290" s="29" t="str">
        <f t="shared" ca="1" si="315"/>
        <v/>
      </c>
      <c r="AK290" s="29" t="e">
        <f ca="1">+_xlfn.IFNA(VLOOKUP($B290,'Resultados General'!$C$11:$CG$510,MATCH(AK$6,'Resultados General'!$C$10:$CG$10,0),0),"")</f>
        <v>#NAME?</v>
      </c>
      <c r="AL290" s="29" t="str">
        <f t="shared" ca="1" si="316"/>
        <v/>
      </c>
      <c r="AM290" s="29" t="str">
        <f t="shared" ca="1" si="317"/>
        <v/>
      </c>
      <c r="AN290" s="29" t="e">
        <f ca="1">+_xlfn.IFNA(VLOOKUP($B290,'Resultados General'!$C$11:$CG$510,MATCH(AN$6,'Resultados General'!$C$10:$CG$10,0),0),"")</f>
        <v>#NAME?</v>
      </c>
      <c r="AO290" s="29" t="str">
        <f t="shared" ca="1" si="318"/>
        <v/>
      </c>
      <c r="AP290" s="29" t="str">
        <f t="shared" ca="1" si="319"/>
        <v/>
      </c>
      <c r="AQ290" s="29" t="e">
        <f ca="1">+_xlfn.IFNA(VLOOKUP($B290,'Resultados General'!$C$11:$CG$510,MATCH(AQ$6,'Resultados General'!$C$10:$CG$10,0),0),"")</f>
        <v>#NAME?</v>
      </c>
      <c r="AR290" s="29" t="str">
        <f t="shared" ca="1" si="320"/>
        <v/>
      </c>
      <c r="AS290" s="29" t="str">
        <f t="shared" ca="1" si="321"/>
        <v/>
      </c>
      <c r="AT290" s="29" t="e">
        <f ca="1">+_xlfn.IFNA(VLOOKUP($B290,'Resultados General'!$C$11:$CG$510,MATCH(AT$6,'Resultados General'!$C$10:$CG$10,0),0),"")</f>
        <v>#NAME?</v>
      </c>
      <c r="AU290" s="29" t="str">
        <f t="shared" ca="1" si="322"/>
        <v/>
      </c>
      <c r="AV290" s="29" t="str">
        <f t="shared" ca="1" si="323"/>
        <v/>
      </c>
      <c r="AW290" s="29" t="e">
        <f ca="1">+_xlfn.IFNA(VLOOKUP($B290,'Resultados General'!$C$11:$CG$510,MATCH(AW$6,'Resultados General'!$C$10:$CG$10,0),0),"")</f>
        <v>#NAME?</v>
      </c>
      <c r="AX290" s="29" t="str">
        <f t="shared" ca="1" si="324"/>
        <v/>
      </c>
      <c r="AY290" s="29" t="str">
        <f t="shared" ca="1" si="325"/>
        <v/>
      </c>
      <c r="AZ290" s="29" t="e">
        <f ca="1">+_xlfn.IFNA(VLOOKUP($B290,'Resultados General'!$C$11:$CG$510,MATCH(AZ$6,'Resultados General'!$C$10:$CG$10,0),0),"")</f>
        <v>#NAME?</v>
      </c>
      <c r="BA290" s="29" t="str">
        <f t="shared" ca="1" si="326"/>
        <v/>
      </c>
      <c r="BB290" s="29" t="str">
        <f t="shared" ca="1" si="327"/>
        <v/>
      </c>
      <c r="BC290" s="29" t="e">
        <f ca="1">+_xlfn.IFNA(VLOOKUP($B290,'Resultados General'!$C$11:$CG$510,MATCH(BC$6,'Resultados General'!$C$10:$CG$10,0),0),"")</f>
        <v>#NAME?</v>
      </c>
      <c r="BD290" s="29" t="str">
        <f t="shared" ca="1" si="328"/>
        <v/>
      </c>
      <c r="BE290" s="29" t="str">
        <f t="shared" ca="1" si="329"/>
        <v/>
      </c>
      <c r="BF290" s="29" t="e">
        <f ca="1">+_xlfn.IFNA(VLOOKUP($B290,'Resultados General'!$C$11:$CG$510,MATCH(BF$6,'Resultados General'!$C$10:$CG$10,0),0),"")</f>
        <v>#NAME?</v>
      </c>
      <c r="BG290" s="29" t="str">
        <f t="shared" ca="1" si="330"/>
        <v/>
      </c>
      <c r="BH290" s="29" t="str">
        <f t="shared" ca="1" si="331"/>
        <v/>
      </c>
      <c r="BI290" s="29" t="e">
        <f ca="1">+_xlfn.IFNA(VLOOKUP($B290,'Resultados General'!$C$11:$CG$510,MATCH(BI$6,'Resultados General'!$C$10:$CG$10,0),0),"")</f>
        <v>#NAME?</v>
      </c>
      <c r="BJ290" s="29" t="str">
        <f t="shared" ca="1" si="332"/>
        <v/>
      </c>
      <c r="BK290" s="29" t="str">
        <f t="shared" ca="1" si="333"/>
        <v/>
      </c>
      <c r="BL290" s="29" t="e">
        <f ca="1">+_xlfn.IFNA(VLOOKUP($B290,'Resultados General'!$C$11:$CG$510,MATCH(BL$6,'Resultados General'!$C$10:$CG$10,0),0),"")</f>
        <v>#NAME?</v>
      </c>
      <c r="BM290" s="29" t="str">
        <f t="shared" ca="1" si="334"/>
        <v/>
      </c>
      <c r="BN290" s="29" t="str">
        <f t="shared" ca="1" si="335"/>
        <v/>
      </c>
      <c r="BO290" s="29" t="e">
        <f ca="1">+_xlfn.IFNA(VLOOKUP($B290,'Resultados General'!$C$11:$CG$510,MATCH(BO$6,'Resultados General'!$C$10:$CG$10,0),0),"")</f>
        <v>#NAME?</v>
      </c>
      <c r="BP290" s="29" t="str">
        <f t="shared" ca="1" si="336"/>
        <v/>
      </c>
      <c r="BQ290" s="29" t="str">
        <f t="shared" ca="1" si="337"/>
        <v/>
      </c>
      <c r="BR290" s="29" t="e">
        <f ca="1">+_xlfn.IFNA(VLOOKUP($B290,'Resultados General'!$C$11:$CG$510,MATCH(BR$6,'Resultados General'!$C$10:$CG$10,0),0),"")</f>
        <v>#NAME?</v>
      </c>
      <c r="BS290" s="29" t="str">
        <f t="shared" ca="1" si="338"/>
        <v/>
      </c>
      <c r="BT290" s="29" t="str">
        <f t="shared" ca="1" si="339"/>
        <v/>
      </c>
      <c r="BU290" s="29" t="e">
        <f ca="1">+_xlfn.IFNA(VLOOKUP($B290,'Resultados General'!$C$11:$CG$510,MATCH(BU$6,'Resultados General'!$C$10:$CG$10,0),0),"")</f>
        <v>#NAME?</v>
      </c>
      <c r="BV290" s="29" t="str">
        <f t="shared" ca="1" si="340"/>
        <v/>
      </c>
      <c r="BW290" s="29" t="str">
        <f t="shared" ca="1" si="341"/>
        <v/>
      </c>
      <c r="BX290" s="29" t="e">
        <f ca="1">+_xlfn.IFNA(VLOOKUP($B290,'Resultados General'!$C$11:$CG$510,MATCH(BX$6,'Resultados General'!$C$10:$CG$10,0),0),"")</f>
        <v>#NAME?</v>
      </c>
      <c r="BY290" s="29" t="str">
        <f t="shared" ca="1" si="342"/>
        <v/>
      </c>
      <c r="BZ290" s="29" t="str">
        <f t="shared" ca="1" si="343"/>
        <v/>
      </c>
      <c r="CA290" s="29" t="e">
        <f ca="1">+_xlfn.IFNA(VLOOKUP($B290,'Resultados General'!$C$11:$CG$510,MATCH(CA$6,'Resultados General'!$C$10:$CG$10,0),0),"")</f>
        <v>#NAME?</v>
      </c>
      <c r="CB290" s="29" t="str">
        <f t="shared" ca="1" si="344"/>
        <v/>
      </c>
      <c r="CC290" s="29" t="str">
        <f t="shared" ca="1" si="345"/>
        <v/>
      </c>
      <c r="CD290" s="29" t="e">
        <f ca="1">+_xlfn.IFNA(VLOOKUP($B290,'Resultados General'!$C$11:$CG$510,MATCH(CD$6,'Resultados General'!$C$10:$CG$10,0),0),"")</f>
        <v>#NAME?</v>
      </c>
      <c r="CE290" s="29" t="str">
        <f t="shared" ca="1" si="346"/>
        <v/>
      </c>
      <c r="CF290" s="29" t="str">
        <f t="shared" ca="1" si="347"/>
        <v/>
      </c>
      <c r="CG290" s="29" t="e">
        <f ca="1">+_xlfn.IFNA(VLOOKUP($B290,'Resultados General'!$C$11:$CG$510,MATCH(CG$6,'Resultados General'!$C$10:$CG$10,0),0),"")</f>
        <v>#NAME?</v>
      </c>
      <c r="CH290" s="29" t="str">
        <f t="shared" ca="1" si="348"/>
        <v/>
      </c>
      <c r="CI290" s="29" t="str">
        <f t="shared" ca="1" si="349"/>
        <v/>
      </c>
      <c r="CJ290" s="29" t="e">
        <f ca="1">+_xlfn.IFNA(VLOOKUP($B290,'Resultados General'!$C$11:$CG$510,MATCH(CJ$6,'Resultados General'!$C$10:$CG$10,0),0),"")</f>
        <v>#NAME?</v>
      </c>
      <c r="CK290" s="29" t="str">
        <f t="shared" ca="1" si="350"/>
        <v/>
      </c>
      <c r="CL290" s="29" t="str">
        <f t="shared" ca="1" si="351"/>
        <v/>
      </c>
      <c r="CM290" s="29" t="e">
        <f ca="1">+_xlfn.IFNA(VLOOKUP($B290,'Resultados General'!$C$11:$CG$510,MATCH(CM$6,'Resultados General'!$C$10:$CG$10,0),0),"")</f>
        <v>#NAME?</v>
      </c>
      <c r="CN290" s="29" t="str">
        <f t="shared" ca="1" si="352"/>
        <v/>
      </c>
      <c r="CO290" s="29" t="str">
        <f t="shared" ca="1" si="353"/>
        <v/>
      </c>
      <c r="CP290" s="29" t="e">
        <f ca="1">+_xlfn.IFNA(VLOOKUP($B290,'Resultados General'!$C$11:$CG$510,MATCH(CP$6,'Resultados General'!$C$10:$CG$10,0),0),"")</f>
        <v>#NAME?</v>
      </c>
      <c r="CQ290" s="29" t="str">
        <f t="shared" ca="1" si="354"/>
        <v/>
      </c>
      <c r="CR290" s="29" t="str">
        <f t="shared" ca="1" si="355"/>
        <v/>
      </c>
      <c r="CS290" s="29" t="e">
        <f ca="1">+_xlfn.IFNA(VLOOKUP($B290,'Resultados General'!$C$11:$CG$510,MATCH(CS$6,'Resultados General'!$C$10:$CG$10,0),0),"")</f>
        <v>#NAME?</v>
      </c>
      <c r="CT290" s="29" t="str">
        <f t="shared" ca="1" si="356"/>
        <v/>
      </c>
      <c r="CU290" s="29" t="str">
        <f t="shared" ca="1" si="357"/>
        <v/>
      </c>
      <c r="CV290" s="29" t="e">
        <f ca="1">+_xlfn.IFNA(VLOOKUP($B290,'Resultados General'!$C$11:$CG$510,MATCH(CV$6,'Resultados General'!$C$10:$CG$10,0),0),"")</f>
        <v>#NAME?</v>
      </c>
      <c r="CW290" s="29" t="str">
        <f t="shared" ca="1" si="358"/>
        <v/>
      </c>
      <c r="CX290" s="29" t="str">
        <f t="shared" ca="1" si="359"/>
        <v/>
      </c>
      <c r="CY290" s="29" t="e">
        <f ca="1">+_xlfn.IFNA(VLOOKUP($B290,'Resultados General'!$C$11:$CG$510,MATCH(CY$6,'Resultados General'!$C$10:$CG$10,0),0),"")</f>
        <v>#NAME?</v>
      </c>
      <c r="CZ290" s="29" t="str">
        <f t="shared" ca="1" si="360"/>
        <v/>
      </c>
      <c r="DA290" s="29" t="str">
        <f t="shared" ca="1" si="361"/>
        <v/>
      </c>
      <c r="DB290" s="29" t="e">
        <f ca="1">+_xlfn.IFNA(VLOOKUP($B290,'Resultados General'!$C$11:$CG$510,MATCH(DB$6,'Resultados General'!$C$10:$CG$10,0),0),"")</f>
        <v>#NAME?</v>
      </c>
      <c r="DC290" s="29" t="str">
        <f t="shared" ca="1" si="362"/>
        <v/>
      </c>
      <c r="DD290" s="29" t="str">
        <f t="shared" ca="1" si="363"/>
        <v/>
      </c>
      <c r="DE290" s="29" t="e">
        <f ca="1">+_xlfn.IFNA(VLOOKUP($B290,'Resultados General'!$C$11:$CG$510,MATCH(DE$6,'Resultados General'!$C$10:$CG$10,0),0),"")</f>
        <v>#NAME?</v>
      </c>
      <c r="DF290" s="29" t="str">
        <f t="shared" ca="1" si="364"/>
        <v/>
      </c>
      <c r="DG290" s="29" t="str">
        <f t="shared" ca="1" si="365"/>
        <v/>
      </c>
      <c r="DH290" s="29" t="e">
        <f ca="1">+_xlfn.IFNA(VLOOKUP($B290,'Resultados General'!$C$11:$CG$510,MATCH(DH$6,'Resultados General'!$C$10:$CG$10,0),0),"")</f>
        <v>#NAME?</v>
      </c>
      <c r="DI290" s="29" t="str">
        <f t="shared" ca="1" si="366"/>
        <v/>
      </c>
      <c r="DJ290" s="29" t="str">
        <f t="shared" ca="1" si="367"/>
        <v/>
      </c>
      <c r="DK290" s="29" t="e">
        <f ca="1">+_xlfn.IFNA(VLOOKUP($B290,'Resultados General'!$C$11:$CG$510,MATCH(DK$6,'Resultados General'!$C$10:$CG$10,0),0),"")</f>
        <v>#NAME?</v>
      </c>
      <c r="DL290" s="29" t="str">
        <f t="shared" ca="1" si="368"/>
        <v/>
      </c>
      <c r="DM290" s="29" t="str">
        <f t="shared" ca="1" si="369"/>
        <v/>
      </c>
      <c r="DN290" s="29" t="e">
        <f ca="1">+_xlfn.IFNA(VLOOKUP($B290,'Resultados General'!$C$11:$CG$510,MATCH(DN$6,'Resultados General'!$C$10:$CG$10,0),0),"")</f>
        <v>#NAME?</v>
      </c>
      <c r="DO290" s="29" t="str">
        <f t="shared" ca="1" si="370"/>
        <v/>
      </c>
      <c r="DP290" s="29" t="str">
        <f t="shared" ca="1" si="371"/>
        <v/>
      </c>
    </row>
    <row r="291" spans="2:120">
      <c r="B291" s="219" t="str">
        <f>+IF('Resultados General'!C294="","",'Resultados General'!C294)</f>
        <v/>
      </c>
      <c r="C291" s="134" t="e">
        <f ca="1">+_xlfn.IFNA(VLOOKUP('Distribución de puestos'!B291,'Resultados General'!$C$11:$J$510,8,0),"")</f>
        <v>#NAME?</v>
      </c>
      <c r="D291" s="135" t="e">
        <f ca="1">+_xlfn.IFNA(VLOOKUP(B291,'Resultados General'!$C$11:$L$510,10,0),"")</f>
        <v>#NAME?</v>
      </c>
      <c r="E291" s="26" t="s">
        <v>76</v>
      </c>
      <c r="F291" s="26" t="s">
        <v>76</v>
      </c>
      <c r="G291" s="135" t="str">
        <f t="shared" ca="1" si="372"/>
        <v/>
      </c>
      <c r="H291" s="135" t="str">
        <f t="shared" ca="1" si="373"/>
        <v/>
      </c>
      <c r="I291" s="219" t="str">
        <f t="shared" si="374"/>
        <v/>
      </c>
      <c r="J291" s="138"/>
      <c r="M291" s="29" t="e">
        <f ca="1">+_xlfn.IFNA(VLOOKUP($B291,'Resultados General'!$C$11:$CG$510,MATCH(M$6,'Resultados General'!$C$10:$CG$10,0),0),"")</f>
        <v>#NAME?</v>
      </c>
      <c r="N291" s="29" t="str">
        <f t="shared" ca="1" si="300"/>
        <v/>
      </c>
      <c r="O291" s="29" t="str">
        <f t="shared" ca="1" si="301"/>
        <v/>
      </c>
      <c r="P291" s="29" t="e">
        <f ca="1">+_xlfn.IFNA(VLOOKUP($B291,'Resultados General'!$C$11:$CG$510,MATCH(P$6,'Resultados General'!$C$10:$CG$10,0),0),"")</f>
        <v>#NAME?</v>
      </c>
      <c r="Q291" s="29" t="str">
        <f t="shared" ca="1" si="302"/>
        <v/>
      </c>
      <c r="R291" s="29" t="str">
        <f t="shared" ca="1" si="303"/>
        <v/>
      </c>
      <c r="S291" s="29" t="e">
        <f ca="1">+_xlfn.IFNA(VLOOKUP($B291,'Resultados General'!$C$11:$CG$510,MATCH(S$6,'Resultados General'!$C$10:$CG$10,0),0),"")</f>
        <v>#NAME?</v>
      </c>
      <c r="T291" s="29" t="str">
        <f t="shared" ca="1" si="304"/>
        <v/>
      </c>
      <c r="U291" s="29" t="str">
        <f t="shared" ca="1" si="305"/>
        <v/>
      </c>
      <c r="V291" s="29" t="e">
        <f ca="1">+_xlfn.IFNA(VLOOKUP($B291,'Resultados General'!$C$11:$CG$510,MATCH(V$6,'Resultados General'!$C$10:$CG$10,0),0),"")</f>
        <v>#NAME?</v>
      </c>
      <c r="W291" s="29" t="str">
        <f t="shared" ca="1" si="306"/>
        <v/>
      </c>
      <c r="X291" s="29" t="str">
        <f t="shared" ca="1" si="307"/>
        <v/>
      </c>
      <c r="Y291" s="29" t="e">
        <f ca="1">+_xlfn.IFNA(VLOOKUP($B291,'Resultados General'!$C$11:$CG$510,MATCH(Y$6,'Resultados General'!$C$10:$CG$10,0),0),"")</f>
        <v>#NAME?</v>
      </c>
      <c r="Z291" s="29" t="str">
        <f t="shared" ca="1" si="308"/>
        <v/>
      </c>
      <c r="AA291" s="29" t="str">
        <f t="shared" ca="1" si="309"/>
        <v/>
      </c>
      <c r="AB291" s="29" t="e">
        <f ca="1">+_xlfn.IFNA(VLOOKUP($B291,'Resultados General'!$C$11:$CG$510,MATCH(AB$6,'Resultados General'!$C$10:$CG$10,0),0),"")</f>
        <v>#NAME?</v>
      </c>
      <c r="AC291" s="29" t="str">
        <f t="shared" ca="1" si="310"/>
        <v/>
      </c>
      <c r="AD291" s="29" t="str">
        <f t="shared" ca="1" si="311"/>
        <v/>
      </c>
      <c r="AE291" s="29" t="e">
        <f ca="1">+_xlfn.IFNA(VLOOKUP($B291,'Resultados General'!$C$11:$CG$510,MATCH(AE$6,'Resultados General'!$C$10:$CG$10,0),0),"")</f>
        <v>#NAME?</v>
      </c>
      <c r="AF291" s="29" t="str">
        <f t="shared" ca="1" si="312"/>
        <v/>
      </c>
      <c r="AG291" s="29" t="str">
        <f t="shared" ca="1" si="313"/>
        <v/>
      </c>
      <c r="AH291" s="29" t="e">
        <f ca="1">+_xlfn.IFNA(VLOOKUP($B291,'Resultados General'!$C$11:$CG$510,MATCH(AH$6,'Resultados General'!$C$10:$CG$10,0),0),"")</f>
        <v>#NAME?</v>
      </c>
      <c r="AI291" s="29" t="str">
        <f t="shared" ca="1" si="314"/>
        <v/>
      </c>
      <c r="AJ291" s="29" t="str">
        <f t="shared" ca="1" si="315"/>
        <v/>
      </c>
      <c r="AK291" s="29" t="e">
        <f ca="1">+_xlfn.IFNA(VLOOKUP($B291,'Resultados General'!$C$11:$CG$510,MATCH(AK$6,'Resultados General'!$C$10:$CG$10,0),0),"")</f>
        <v>#NAME?</v>
      </c>
      <c r="AL291" s="29" t="str">
        <f t="shared" ca="1" si="316"/>
        <v/>
      </c>
      <c r="AM291" s="29" t="str">
        <f t="shared" ca="1" si="317"/>
        <v/>
      </c>
      <c r="AN291" s="29" t="e">
        <f ca="1">+_xlfn.IFNA(VLOOKUP($B291,'Resultados General'!$C$11:$CG$510,MATCH(AN$6,'Resultados General'!$C$10:$CG$10,0),0),"")</f>
        <v>#NAME?</v>
      </c>
      <c r="AO291" s="29" t="str">
        <f t="shared" ca="1" si="318"/>
        <v/>
      </c>
      <c r="AP291" s="29" t="str">
        <f t="shared" ca="1" si="319"/>
        <v/>
      </c>
      <c r="AQ291" s="29" t="e">
        <f ca="1">+_xlfn.IFNA(VLOOKUP($B291,'Resultados General'!$C$11:$CG$510,MATCH(AQ$6,'Resultados General'!$C$10:$CG$10,0),0),"")</f>
        <v>#NAME?</v>
      </c>
      <c r="AR291" s="29" t="str">
        <f t="shared" ca="1" si="320"/>
        <v/>
      </c>
      <c r="AS291" s="29" t="str">
        <f t="shared" ca="1" si="321"/>
        <v/>
      </c>
      <c r="AT291" s="29" t="e">
        <f ca="1">+_xlfn.IFNA(VLOOKUP($B291,'Resultados General'!$C$11:$CG$510,MATCH(AT$6,'Resultados General'!$C$10:$CG$10,0),0),"")</f>
        <v>#NAME?</v>
      </c>
      <c r="AU291" s="29" t="str">
        <f t="shared" ca="1" si="322"/>
        <v/>
      </c>
      <c r="AV291" s="29" t="str">
        <f t="shared" ca="1" si="323"/>
        <v/>
      </c>
      <c r="AW291" s="29" t="e">
        <f ca="1">+_xlfn.IFNA(VLOOKUP($B291,'Resultados General'!$C$11:$CG$510,MATCH(AW$6,'Resultados General'!$C$10:$CG$10,0),0),"")</f>
        <v>#NAME?</v>
      </c>
      <c r="AX291" s="29" t="str">
        <f t="shared" ca="1" si="324"/>
        <v/>
      </c>
      <c r="AY291" s="29" t="str">
        <f t="shared" ca="1" si="325"/>
        <v/>
      </c>
      <c r="AZ291" s="29" t="e">
        <f ca="1">+_xlfn.IFNA(VLOOKUP($B291,'Resultados General'!$C$11:$CG$510,MATCH(AZ$6,'Resultados General'!$C$10:$CG$10,0),0),"")</f>
        <v>#NAME?</v>
      </c>
      <c r="BA291" s="29" t="str">
        <f t="shared" ca="1" si="326"/>
        <v/>
      </c>
      <c r="BB291" s="29" t="str">
        <f t="shared" ca="1" si="327"/>
        <v/>
      </c>
      <c r="BC291" s="29" t="e">
        <f ca="1">+_xlfn.IFNA(VLOOKUP($B291,'Resultados General'!$C$11:$CG$510,MATCH(BC$6,'Resultados General'!$C$10:$CG$10,0),0),"")</f>
        <v>#NAME?</v>
      </c>
      <c r="BD291" s="29" t="str">
        <f t="shared" ca="1" si="328"/>
        <v/>
      </c>
      <c r="BE291" s="29" t="str">
        <f t="shared" ca="1" si="329"/>
        <v/>
      </c>
      <c r="BF291" s="29" t="e">
        <f ca="1">+_xlfn.IFNA(VLOOKUP($B291,'Resultados General'!$C$11:$CG$510,MATCH(BF$6,'Resultados General'!$C$10:$CG$10,0),0),"")</f>
        <v>#NAME?</v>
      </c>
      <c r="BG291" s="29" t="str">
        <f t="shared" ca="1" si="330"/>
        <v/>
      </c>
      <c r="BH291" s="29" t="str">
        <f t="shared" ca="1" si="331"/>
        <v/>
      </c>
      <c r="BI291" s="29" t="e">
        <f ca="1">+_xlfn.IFNA(VLOOKUP($B291,'Resultados General'!$C$11:$CG$510,MATCH(BI$6,'Resultados General'!$C$10:$CG$10,0),0),"")</f>
        <v>#NAME?</v>
      </c>
      <c r="BJ291" s="29" t="str">
        <f t="shared" ca="1" si="332"/>
        <v/>
      </c>
      <c r="BK291" s="29" t="str">
        <f t="shared" ca="1" si="333"/>
        <v/>
      </c>
      <c r="BL291" s="29" t="e">
        <f ca="1">+_xlfn.IFNA(VLOOKUP($B291,'Resultados General'!$C$11:$CG$510,MATCH(BL$6,'Resultados General'!$C$10:$CG$10,0),0),"")</f>
        <v>#NAME?</v>
      </c>
      <c r="BM291" s="29" t="str">
        <f t="shared" ca="1" si="334"/>
        <v/>
      </c>
      <c r="BN291" s="29" t="str">
        <f t="shared" ca="1" si="335"/>
        <v/>
      </c>
      <c r="BO291" s="29" t="e">
        <f ca="1">+_xlfn.IFNA(VLOOKUP($B291,'Resultados General'!$C$11:$CG$510,MATCH(BO$6,'Resultados General'!$C$10:$CG$10,0),0),"")</f>
        <v>#NAME?</v>
      </c>
      <c r="BP291" s="29" t="str">
        <f t="shared" ca="1" si="336"/>
        <v/>
      </c>
      <c r="BQ291" s="29" t="str">
        <f t="shared" ca="1" si="337"/>
        <v/>
      </c>
      <c r="BR291" s="29" t="e">
        <f ca="1">+_xlfn.IFNA(VLOOKUP($B291,'Resultados General'!$C$11:$CG$510,MATCH(BR$6,'Resultados General'!$C$10:$CG$10,0),0),"")</f>
        <v>#NAME?</v>
      </c>
      <c r="BS291" s="29" t="str">
        <f t="shared" ca="1" si="338"/>
        <v/>
      </c>
      <c r="BT291" s="29" t="str">
        <f t="shared" ca="1" si="339"/>
        <v/>
      </c>
      <c r="BU291" s="29" t="e">
        <f ca="1">+_xlfn.IFNA(VLOOKUP($B291,'Resultados General'!$C$11:$CG$510,MATCH(BU$6,'Resultados General'!$C$10:$CG$10,0),0),"")</f>
        <v>#NAME?</v>
      </c>
      <c r="BV291" s="29" t="str">
        <f t="shared" ca="1" si="340"/>
        <v/>
      </c>
      <c r="BW291" s="29" t="str">
        <f t="shared" ca="1" si="341"/>
        <v/>
      </c>
      <c r="BX291" s="29" t="e">
        <f ca="1">+_xlfn.IFNA(VLOOKUP($B291,'Resultados General'!$C$11:$CG$510,MATCH(BX$6,'Resultados General'!$C$10:$CG$10,0),0),"")</f>
        <v>#NAME?</v>
      </c>
      <c r="BY291" s="29" t="str">
        <f t="shared" ca="1" si="342"/>
        <v/>
      </c>
      <c r="BZ291" s="29" t="str">
        <f t="shared" ca="1" si="343"/>
        <v/>
      </c>
      <c r="CA291" s="29" t="e">
        <f ca="1">+_xlfn.IFNA(VLOOKUP($B291,'Resultados General'!$C$11:$CG$510,MATCH(CA$6,'Resultados General'!$C$10:$CG$10,0),0),"")</f>
        <v>#NAME?</v>
      </c>
      <c r="CB291" s="29" t="str">
        <f t="shared" ca="1" si="344"/>
        <v/>
      </c>
      <c r="CC291" s="29" t="str">
        <f t="shared" ca="1" si="345"/>
        <v/>
      </c>
      <c r="CD291" s="29" t="e">
        <f ca="1">+_xlfn.IFNA(VLOOKUP($B291,'Resultados General'!$C$11:$CG$510,MATCH(CD$6,'Resultados General'!$C$10:$CG$10,0),0),"")</f>
        <v>#NAME?</v>
      </c>
      <c r="CE291" s="29" t="str">
        <f t="shared" ca="1" si="346"/>
        <v/>
      </c>
      <c r="CF291" s="29" t="str">
        <f t="shared" ca="1" si="347"/>
        <v/>
      </c>
      <c r="CG291" s="29" t="e">
        <f ca="1">+_xlfn.IFNA(VLOOKUP($B291,'Resultados General'!$C$11:$CG$510,MATCH(CG$6,'Resultados General'!$C$10:$CG$10,0),0),"")</f>
        <v>#NAME?</v>
      </c>
      <c r="CH291" s="29" t="str">
        <f t="shared" ca="1" si="348"/>
        <v/>
      </c>
      <c r="CI291" s="29" t="str">
        <f t="shared" ca="1" si="349"/>
        <v/>
      </c>
      <c r="CJ291" s="29" t="e">
        <f ca="1">+_xlfn.IFNA(VLOOKUP($B291,'Resultados General'!$C$11:$CG$510,MATCH(CJ$6,'Resultados General'!$C$10:$CG$10,0),0),"")</f>
        <v>#NAME?</v>
      </c>
      <c r="CK291" s="29" t="str">
        <f t="shared" ca="1" si="350"/>
        <v/>
      </c>
      <c r="CL291" s="29" t="str">
        <f t="shared" ca="1" si="351"/>
        <v/>
      </c>
      <c r="CM291" s="29" t="e">
        <f ca="1">+_xlfn.IFNA(VLOOKUP($B291,'Resultados General'!$C$11:$CG$510,MATCH(CM$6,'Resultados General'!$C$10:$CG$10,0),0),"")</f>
        <v>#NAME?</v>
      </c>
      <c r="CN291" s="29" t="str">
        <f t="shared" ca="1" si="352"/>
        <v/>
      </c>
      <c r="CO291" s="29" t="str">
        <f t="shared" ca="1" si="353"/>
        <v/>
      </c>
      <c r="CP291" s="29" t="e">
        <f ca="1">+_xlfn.IFNA(VLOOKUP($B291,'Resultados General'!$C$11:$CG$510,MATCH(CP$6,'Resultados General'!$C$10:$CG$10,0),0),"")</f>
        <v>#NAME?</v>
      </c>
      <c r="CQ291" s="29" t="str">
        <f t="shared" ca="1" si="354"/>
        <v/>
      </c>
      <c r="CR291" s="29" t="str">
        <f t="shared" ca="1" si="355"/>
        <v/>
      </c>
      <c r="CS291" s="29" t="e">
        <f ca="1">+_xlfn.IFNA(VLOOKUP($B291,'Resultados General'!$C$11:$CG$510,MATCH(CS$6,'Resultados General'!$C$10:$CG$10,0),0),"")</f>
        <v>#NAME?</v>
      </c>
      <c r="CT291" s="29" t="str">
        <f t="shared" ca="1" si="356"/>
        <v/>
      </c>
      <c r="CU291" s="29" t="str">
        <f t="shared" ca="1" si="357"/>
        <v/>
      </c>
      <c r="CV291" s="29" t="e">
        <f ca="1">+_xlfn.IFNA(VLOOKUP($B291,'Resultados General'!$C$11:$CG$510,MATCH(CV$6,'Resultados General'!$C$10:$CG$10,0),0),"")</f>
        <v>#NAME?</v>
      </c>
      <c r="CW291" s="29" t="str">
        <f t="shared" ca="1" si="358"/>
        <v/>
      </c>
      <c r="CX291" s="29" t="str">
        <f t="shared" ca="1" si="359"/>
        <v/>
      </c>
      <c r="CY291" s="29" t="e">
        <f ca="1">+_xlfn.IFNA(VLOOKUP($B291,'Resultados General'!$C$11:$CG$510,MATCH(CY$6,'Resultados General'!$C$10:$CG$10,0),0),"")</f>
        <v>#NAME?</v>
      </c>
      <c r="CZ291" s="29" t="str">
        <f t="shared" ca="1" si="360"/>
        <v/>
      </c>
      <c r="DA291" s="29" t="str">
        <f t="shared" ca="1" si="361"/>
        <v/>
      </c>
      <c r="DB291" s="29" t="e">
        <f ca="1">+_xlfn.IFNA(VLOOKUP($B291,'Resultados General'!$C$11:$CG$510,MATCH(DB$6,'Resultados General'!$C$10:$CG$10,0),0),"")</f>
        <v>#NAME?</v>
      </c>
      <c r="DC291" s="29" t="str">
        <f t="shared" ca="1" si="362"/>
        <v/>
      </c>
      <c r="DD291" s="29" t="str">
        <f t="shared" ca="1" si="363"/>
        <v/>
      </c>
      <c r="DE291" s="29" t="e">
        <f ca="1">+_xlfn.IFNA(VLOOKUP($B291,'Resultados General'!$C$11:$CG$510,MATCH(DE$6,'Resultados General'!$C$10:$CG$10,0),0),"")</f>
        <v>#NAME?</v>
      </c>
      <c r="DF291" s="29" t="str">
        <f t="shared" ca="1" si="364"/>
        <v/>
      </c>
      <c r="DG291" s="29" t="str">
        <f t="shared" ca="1" si="365"/>
        <v/>
      </c>
      <c r="DH291" s="29" t="e">
        <f ca="1">+_xlfn.IFNA(VLOOKUP($B291,'Resultados General'!$C$11:$CG$510,MATCH(DH$6,'Resultados General'!$C$10:$CG$10,0),0),"")</f>
        <v>#NAME?</v>
      </c>
      <c r="DI291" s="29" t="str">
        <f t="shared" ca="1" si="366"/>
        <v/>
      </c>
      <c r="DJ291" s="29" t="str">
        <f t="shared" ca="1" si="367"/>
        <v/>
      </c>
      <c r="DK291" s="29" t="e">
        <f ca="1">+_xlfn.IFNA(VLOOKUP($B291,'Resultados General'!$C$11:$CG$510,MATCH(DK$6,'Resultados General'!$C$10:$CG$10,0),0),"")</f>
        <v>#NAME?</v>
      </c>
      <c r="DL291" s="29" t="str">
        <f t="shared" ca="1" si="368"/>
        <v/>
      </c>
      <c r="DM291" s="29" t="str">
        <f t="shared" ca="1" si="369"/>
        <v/>
      </c>
      <c r="DN291" s="29" t="e">
        <f ca="1">+_xlfn.IFNA(VLOOKUP($B291,'Resultados General'!$C$11:$CG$510,MATCH(DN$6,'Resultados General'!$C$10:$CG$10,0),0),"")</f>
        <v>#NAME?</v>
      </c>
      <c r="DO291" s="29" t="str">
        <f t="shared" ca="1" si="370"/>
        <v/>
      </c>
      <c r="DP291" s="29" t="str">
        <f t="shared" ca="1" si="371"/>
        <v/>
      </c>
    </row>
    <row r="292" spans="2:120">
      <c r="B292" s="219" t="str">
        <f>+IF('Resultados General'!C295="","",'Resultados General'!C295)</f>
        <v/>
      </c>
      <c r="C292" s="134" t="e">
        <f ca="1">+_xlfn.IFNA(VLOOKUP('Distribución de puestos'!B292,'Resultados General'!$C$11:$J$510,8,0),"")</f>
        <v>#NAME?</v>
      </c>
      <c r="D292" s="135" t="e">
        <f ca="1">+_xlfn.IFNA(VLOOKUP(B292,'Resultados General'!$C$11:$L$510,10,0),"")</f>
        <v>#NAME?</v>
      </c>
      <c r="E292" s="26" t="s">
        <v>76</v>
      </c>
      <c r="F292" s="26" t="s">
        <v>76</v>
      </c>
      <c r="G292" s="135" t="str">
        <f t="shared" ca="1" si="372"/>
        <v/>
      </c>
      <c r="H292" s="135" t="str">
        <f t="shared" ca="1" si="373"/>
        <v/>
      </c>
      <c r="I292" s="219" t="str">
        <f t="shared" si="374"/>
        <v/>
      </c>
      <c r="J292" s="138"/>
      <c r="M292" s="29" t="e">
        <f ca="1">+_xlfn.IFNA(VLOOKUP($B292,'Resultados General'!$C$11:$CG$510,MATCH(M$6,'Resultados General'!$C$10:$CG$10,0),0),"")</f>
        <v>#NAME?</v>
      </c>
      <c r="N292" s="29" t="str">
        <f t="shared" ca="1" si="300"/>
        <v/>
      </c>
      <c r="O292" s="29" t="str">
        <f t="shared" ca="1" si="301"/>
        <v/>
      </c>
      <c r="P292" s="29" t="e">
        <f ca="1">+_xlfn.IFNA(VLOOKUP($B292,'Resultados General'!$C$11:$CG$510,MATCH(P$6,'Resultados General'!$C$10:$CG$10,0),0),"")</f>
        <v>#NAME?</v>
      </c>
      <c r="Q292" s="29" t="str">
        <f t="shared" ca="1" si="302"/>
        <v/>
      </c>
      <c r="R292" s="29" t="str">
        <f t="shared" ca="1" si="303"/>
        <v/>
      </c>
      <c r="S292" s="29" t="e">
        <f ca="1">+_xlfn.IFNA(VLOOKUP($B292,'Resultados General'!$C$11:$CG$510,MATCH(S$6,'Resultados General'!$C$10:$CG$10,0),0),"")</f>
        <v>#NAME?</v>
      </c>
      <c r="T292" s="29" t="str">
        <f t="shared" ca="1" si="304"/>
        <v/>
      </c>
      <c r="U292" s="29" t="str">
        <f t="shared" ca="1" si="305"/>
        <v/>
      </c>
      <c r="V292" s="29" t="e">
        <f ca="1">+_xlfn.IFNA(VLOOKUP($B292,'Resultados General'!$C$11:$CG$510,MATCH(V$6,'Resultados General'!$C$10:$CG$10,0),0),"")</f>
        <v>#NAME?</v>
      </c>
      <c r="W292" s="29" t="str">
        <f t="shared" ca="1" si="306"/>
        <v/>
      </c>
      <c r="X292" s="29" t="str">
        <f t="shared" ca="1" si="307"/>
        <v/>
      </c>
      <c r="Y292" s="29" t="e">
        <f ca="1">+_xlfn.IFNA(VLOOKUP($B292,'Resultados General'!$C$11:$CG$510,MATCH(Y$6,'Resultados General'!$C$10:$CG$10,0),0),"")</f>
        <v>#NAME?</v>
      </c>
      <c r="Z292" s="29" t="str">
        <f t="shared" ca="1" si="308"/>
        <v/>
      </c>
      <c r="AA292" s="29" t="str">
        <f t="shared" ca="1" si="309"/>
        <v/>
      </c>
      <c r="AB292" s="29" t="e">
        <f ca="1">+_xlfn.IFNA(VLOOKUP($B292,'Resultados General'!$C$11:$CG$510,MATCH(AB$6,'Resultados General'!$C$10:$CG$10,0),0),"")</f>
        <v>#NAME?</v>
      </c>
      <c r="AC292" s="29" t="str">
        <f t="shared" ca="1" si="310"/>
        <v/>
      </c>
      <c r="AD292" s="29" t="str">
        <f t="shared" ca="1" si="311"/>
        <v/>
      </c>
      <c r="AE292" s="29" t="e">
        <f ca="1">+_xlfn.IFNA(VLOOKUP($B292,'Resultados General'!$C$11:$CG$510,MATCH(AE$6,'Resultados General'!$C$10:$CG$10,0),0),"")</f>
        <v>#NAME?</v>
      </c>
      <c r="AF292" s="29" t="str">
        <f t="shared" ca="1" si="312"/>
        <v/>
      </c>
      <c r="AG292" s="29" t="str">
        <f t="shared" ca="1" si="313"/>
        <v/>
      </c>
      <c r="AH292" s="29" t="e">
        <f ca="1">+_xlfn.IFNA(VLOOKUP($B292,'Resultados General'!$C$11:$CG$510,MATCH(AH$6,'Resultados General'!$C$10:$CG$10,0),0),"")</f>
        <v>#NAME?</v>
      </c>
      <c r="AI292" s="29" t="str">
        <f t="shared" ca="1" si="314"/>
        <v/>
      </c>
      <c r="AJ292" s="29" t="str">
        <f t="shared" ca="1" si="315"/>
        <v/>
      </c>
      <c r="AK292" s="29" t="e">
        <f ca="1">+_xlfn.IFNA(VLOOKUP($B292,'Resultados General'!$C$11:$CG$510,MATCH(AK$6,'Resultados General'!$C$10:$CG$10,0),0),"")</f>
        <v>#NAME?</v>
      </c>
      <c r="AL292" s="29" t="str">
        <f t="shared" ca="1" si="316"/>
        <v/>
      </c>
      <c r="AM292" s="29" t="str">
        <f t="shared" ca="1" si="317"/>
        <v/>
      </c>
      <c r="AN292" s="29" t="e">
        <f ca="1">+_xlfn.IFNA(VLOOKUP($B292,'Resultados General'!$C$11:$CG$510,MATCH(AN$6,'Resultados General'!$C$10:$CG$10,0),0),"")</f>
        <v>#NAME?</v>
      </c>
      <c r="AO292" s="29" t="str">
        <f t="shared" ca="1" si="318"/>
        <v/>
      </c>
      <c r="AP292" s="29" t="str">
        <f t="shared" ca="1" si="319"/>
        <v/>
      </c>
      <c r="AQ292" s="29" t="e">
        <f ca="1">+_xlfn.IFNA(VLOOKUP($B292,'Resultados General'!$C$11:$CG$510,MATCH(AQ$6,'Resultados General'!$C$10:$CG$10,0),0),"")</f>
        <v>#NAME?</v>
      </c>
      <c r="AR292" s="29" t="str">
        <f t="shared" ca="1" si="320"/>
        <v/>
      </c>
      <c r="AS292" s="29" t="str">
        <f t="shared" ca="1" si="321"/>
        <v/>
      </c>
      <c r="AT292" s="29" t="e">
        <f ca="1">+_xlfn.IFNA(VLOOKUP($B292,'Resultados General'!$C$11:$CG$510,MATCH(AT$6,'Resultados General'!$C$10:$CG$10,0),0),"")</f>
        <v>#NAME?</v>
      </c>
      <c r="AU292" s="29" t="str">
        <f t="shared" ca="1" si="322"/>
        <v/>
      </c>
      <c r="AV292" s="29" t="str">
        <f t="shared" ca="1" si="323"/>
        <v/>
      </c>
      <c r="AW292" s="29" t="e">
        <f ca="1">+_xlfn.IFNA(VLOOKUP($B292,'Resultados General'!$C$11:$CG$510,MATCH(AW$6,'Resultados General'!$C$10:$CG$10,0),0),"")</f>
        <v>#NAME?</v>
      </c>
      <c r="AX292" s="29" t="str">
        <f t="shared" ca="1" si="324"/>
        <v/>
      </c>
      <c r="AY292" s="29" t="str">
        <f t="shared" ca="1" si="325"/>
        <v/>
      </c>
      <c r="AZ292" s="29" t="e">
        <f ca="1">+_xlfn.IFNA(VLOOKUP($B292,'Resultados General'!$C$11:$CG$510,MATCH(AZ$6,'Resultados General'!$C$10:$CG$10,0),0),"")</f>
        <v>#NAME?</v>
      </c>
      <c r="BA292" s="29" t="str">
        <f t="shared" ca="1" si="326"/>
        <v/>
      </c>
      <c r="BB292" s="29" t="str">
        <f t="shared" ca="1" si="327"/>
        <v/>
      </c>
      <c r="BC292" s="29" t="e">
        <f ca="1">+_xlfn.IFNA(VLOOKUP($B292,'Resultados General'!$C$11:$CG$510,MATCH(BC$6,'Resultados General'!$C$10:$CG$10,0),0),"")</f>
        <v>#NAME?</v>
      </c>
      <c r="BD292" s="29" t="str">
        <f t="shared" ca="1" si="328"/>
        <v/>
      </c>
      <c r="BE292" s="29" t="str">
        <f t="shared" ca="1" si="329"/>
        <v/>
      </c>
      <c r="BF292" s="29" t="e">
        <f ca="1">+_xlfn.IFNA(VLOOKUP($B292,'Resultados General'!$C$11:$CG$510,MATCH(BF$6,'Resultados General'!$C$10:$CG$10,0),0),"")</f>
        <v>#NAME?</v>
      </c>
      <c r="BG292" s="29" t="str">
        <f t="shared" ca="1" si="330"/>
        <v/>
      </c>
      <c r="BH292" s="29" t="str">
        <f t="shared" ca="1" si="331"/>
        <v/>
      </c>
      <c r="BI292" s="29" t="e">
        <f ca="1">+_xlfn.IFNA(VLOOKUP($B292,'Resultados General'!$C$11:$CG$510,MATCH(BI$6,'Resultados General'!$C$10:$CG$10,0),0),"")</f>
        <v>#NAME?</v>
      </c>
      <c r="BJ292" s="29" t="str">
        <f t="shared" ca="1" si="332"/>
        <v/>
      </c>
      <c r="BK292" s="29" t="str">
        <f t="shared" ca="1" si="333"/>
        <v/>
      </c>
      <c r="BL292" s="29" t="e">
        <f ca="1">+_xlfn.IFNA(VLOOKUP($B292,'Resultados General'!$C$11:$CG$510,MATCH(BL$6,'Resultados General'!$C$10:$CG$10,0),0),"")</f>
        <v>#NAME?</v>
      </c>
      <c r="BM292" s="29" t="str">
        <f t="shared" ca="1" si="334"/>
        <v/>
      </c>
      <c r="BN292" s="29" t="str">
        <f t="shared" ca="1" si="335"/>
        <v/>
      </c>
      <c r="BO292" s="29" t="e">
        <f ca="1">+_xlfn.IFNA(VLOOKUP($B292,'Resultados General'!$C$11:$CG$510,MATCH(BO$6,'Resultados General'!$C$10:$CG$10,0),0),"")</f>
        <v>#NAME?</v>
      </c>
      <c r="BP292" s="29" t="str">
        <f t="shared" ca="1" si="336"/>
        <v/>
      </c>
      <c r="BQ292" s="29" t="str">
        <f t="shared" ca="1" si="337"/>
        <v/>
      </c>
      <c r="BR292" s="29" t="e">
        <f ca="1">+_xlfn.IFNA(VLOOKUP($B292,'Resultados General'!$C$11:$CG$510,MATCH(BR$6,'Resultados General'!$C$10:$CG$10,0),0),"")</f>
        <v>#NAME?</v>
      </c>
      <c r="BS292" s="29" t="str">
        <f t="shared" ca="1" si="338"/>
        <v/>
      </c>
      <c r="BT292" s="29" t="str">
        <f t="shared" ca="1" si="339"/>
        <v/>
      </c>
      <c r="BU292" s="29" t="e">
        <f ca="1">+_xlfn.IFNA(VLOOKUP($B292,'Resultados General'!$C$11:$CG$510,MATCH(BU$6,'Resultados General'!$C$10:$CG$10,0),0),"")</f>
        <v>#NAME?</v>
      </c>
      <c r="BV292" s="29" t="str">
        <f t="shared" ca="1" si="340"/>
        <v/>
      </c>
      <c r="BW292" s="29" t="str">
        <f t="shared" ca="1" si="341"/>
        <v/>
      </c>
      <c r="BX292" s="29" t="e">
        <f ca="1">+_xlfn.IFNA(VLOOKUP($B292,'Resultados General'!$C$11:$CG$510,MATCH(BX$6,'Resultados General'!$C$10:$CG$10,0),0),"")</f>
        <v>#NAME?</v>
      </c>
      <c r="BY292" s="29" t="str">
        <f t="shared" ca="1" si="342"/>
        <v/>
      </c>
      <c r="BZ292" s="29" t="str">
        <f t="shared" ca="1" si="343"/>
        <v/>
      </c>
      <c r="CA292" s="29" t="e">
        <f ca="1">+_xlfn.IFNA(VLOOKUP($B292,'Resultados General'!$C$11:$CG$510,MATCH(CA$6,'Resultados General'!$C$10:$CG$10,0),0),"")</f>
        <v>#NAME?</v>
      </c>
      <c r="CB292" s="29" t="str">
        <f t="shared" ca="1" si="344"/>
        <v/>
      </c>
      <c r="CC292" s="29" t="str">
        <f t="shared" ca="1" si="345"/>
        <v/>
      </c>
      <c r="CD292" s="29" t="e">
        <f ca="1">+_xlfn.IFNA(VLOOKUP($B292,'Resultados General'!$C$11:$CG$510,MATCH(CD$6,'Resultados General'!$C$10:$CG$10,0),0),"")</f>
        <v>#NAME?</v>
      </c>
      <c r="CE292" s="29" t="str">
        <f t="shared" ca="1" si="346"/>
        <v/>
      </c>
      <c r="CF292" s="29" t="str">
        <f t="shared" ca="1" si="347"/>
        <v/>
      </c>
      <c r="CG292" s="29" t="e">
        <f ca="1">+_xlfn.IFNA(VLOOKUP($B292,'Resultados General'!$C$11:$CG$510,MATCH(CG$6,'Resultados General'!$C$10:$CG$10,0),0),"")</f>
        <v>#NAME?</v>
      </c>
      <c r="CH292" s="29" t="str">
        <f t="shared" ca="1" si="348"/>
        <v/>
      </c>
      <c r="CI292" s="29" t="str">
        <f t="shared" ca="1" si="349"/>
        <v/>
      </c>
      <c r="CJ292" s="29" t="e">
        <f ca="1">+_xlfn.IFNA(VLOOKUP($B292,'Resultados General'!$C$11:$CG$510,MATCH(CJ$6,'Resultados General'!$C$10:$CG$10,0),0),"")</f>
        <v>#NAME?</v>
      </c>
      <c r="CK292" s="29" t="str">
        <f t="shared" ca="1" si="350"/>
        <v/>
      </c>
      <c r="CL292" s="29" t="str">
        <f t="shared" ca="1" si="351"/>
        <v/>
      </c>
      <c r="CM292" s="29" t="e">
        <f ca="1">+_xlfn.IFNA(VLOOKUP($B292,'Resultados General'!$C$11:$CG$510,MATCH(CM$6,'Resultados General'!$C$10:$CG$10,0),0),"")</f>
        <v>#NAME?</v>
      </c>
      <c r="CN292" s="29" t="str">
        <f t="shared" ca="1" si="352"/>
        <v/>
      </c>
      <c r="CO292" s="29" t="str">
        <f t="shared" ca="1" si="353"/>
        <v/>
      </c>
      <c r="CP292" s="29" t="e">
        <f ca="1">+_xlfn.IFNA(VLOOKUP($B292,'Resultados General'!$C$11:$CG$510,MATCH(CP$6,'Resultados General'!$C$10:$CG$10,0),0),"")</f>
        <v>#NAME?</v>
      </c>
      <c r="CQ292" s="29" t="str">
        <f t="shared" ca="1" si="354"/>
        <v/>
      </c>
      <c r="CR292" s="29" t="str">
        <f t="shared" ca="1" si="355"/>
        <v/>
      </c>
      <c r="CS292" s="29" t="e">
        <f ca="1">+_xlfn.IFNA(VLOOKUP($B292,'Resultados General'!$C$11:$CG$510,MATCH(CS$6,'Resultados General'!$C$10:$CG$10,0),0),"")</f>
        <v>#NAME?</v>
      </c>
      <c r="CT292" s="29" t="str">
        <f t="shared" ca="1" si="356"/>
        <v/>
      </c>
      <c r="CU292" s="29" t="str">
        <f t="shared" ca="1" si="357"/>
        <v/>
      </c>
      <c r="CV292" s="29" t="e">
        <f ca="1">+_xlfn.IFNA(VLOOKUP($B292,'Resultados General'!$C$11:$CG$510,MATCH(CV$6,'Resultados General'!$C$10:$CG$10,0),0),"")</f>
        <v>#NAME?</v>
      </c>
      <c r="CW292" s="29" t="str">
        <f t="shared" ca="1" si="358"/>
        <v/>
      </c>
      <c r="CX292" s="29" t="str">
        <f t="shared" ca="1" si="359"/>
        <v/>
      </c>
      <c r="CY292" s="29" t="e">
        <f ca="1">+_xlfn.IFNA(VLOOKUP($B292,'Resultados General'!$C$11:$CG$510,MATCH(CY$6,'Resultados General'!$C$10:$CG$10,0),0),"")</f>
        <v>#NAME?</v>
      </c>
      <c r="CZ292" s="29" t="str">
        <f t="shared" ca="1" si="360"/>
        <v/>
      </c>
      <c r="DA292" s="29" t="str">
        <f t="shared" ca="1" si="361"/>
        <v/>
      </c>
      <c r="DB292" s="29" t="e">
        <f ca="1">+_xlfn.IFNA(VLOOKUP($B292,'Resultados General'!$C$11:$CG$510,MATCH(DB$6,'Resultados General'!$C$10:$CG$10,0),0),"")</f>
        <v>#NAME?</v>
      </c>
      <c r="DC292" s="29" t="str">
        <f t="shared" ca="1" si="362"/>
        <v/>
      </c>
      <c r="DD292" s="29" t="str">
        <f t="shared" ca="1" si="363"/>
        <v/>
      </c>
      <c r="DE292" s="29" t="e">
        <f ca="1">+_xlfn.IFNA(VLOOKUP($B292,'Resultados General'!$C$11:$CG$510,MATCH(DE$6,'Resultados General'!$C$10:$CG$10,0),0),"")</f>
        <v>#NAME?</v>
      </c>
      <c r="DF292" s="29" t="str">
        <f t="shared" ca="1" si="364"/>
        <v/>
      </c>
      <c r="DG292" s="29" t="str">
        <f t="shared" ca="1" si="365"/>
        <v/>
      </c>
      <c r="DH292" s="29" t="e">
        <f ca="1">+_xlfn.IFNA(VLOOKUP($B292,'Resultados General'!$C$11:$CG$510,MATCH(DH$6,'Resultados General'!$C$10:$CG$10,0),0),"")</f>
        <v>#NAME?</v>
      </c>
      <c r="DI292" s="29" t="str">
        <f t="shared" ca="1" si="366"/>
        <v/>
      </c>
      <c r="DJ292" s="29" t="str">
        <f t="shared" ca="1" si="367"/>
        <v/>
      </c>
      <c r="DK292" s="29" t="e">
        <f ca="1">+_xlfn.IFNA(VLOOKUP($B292,'Resultados General'!$C$11:$CG$510,MATCH(DK$6,'Resultados General'!$C$10:$CG$10,0),0),"")</f>
        <v>#NAME?</v>
      </c>
      <c r="DL292" s="29" t="str">
        <f t="shared" ca="1" si="368"/>
        <v/>
      </c>
      <c r="DM292" s="29" t="str">
        <f t="shared" ca="1" si="369"/>
        <v/>
      </c>
      <c r="DN292" s="29" t="e">
        <f ca="1">+_xlfn.IFNA(VLOOKUP($B292,'Resultados General'!$C$11:$CG$510,MATCH(DN$6,'Resultados General'!$C$10:$CG$10,0),0),"")</f>
        <v>#NAME?</v>
      </c>
      <c r="DO292" s="29" t="str">
        <f t="shared" ca="1" si="370"/>
        <v/>
      </c>
      <c r="DP292" s="29" t="str">
        <f t="shared" ca="1" si="371"/>
        <v/>
      </c>
    </row>
    <row r="293" spans="2:120">
      <c r="B293" s="219" t="str">
        <f>+IF('Resultados General'!C296="","",'Resultados General'!C296)</f>
        <v/>
      </c>
      <c r="C293" s="134" t="e">
        <f ca="1">+_xlfn.IFNA(VLOOKUP('Distribución de puestos'!B293,'Resultados General'!$C$11:$J$510,8,0),"")</f>
        <v>#NAME?</v>
      </c>
      <c r="D293" s="135" t="e">
        <f ca="1">+_xlfn.IFNA(VLOOKUP(B293,'Resultados General'!$C$11:$L$510,10,0),"")</f>
        <v>#NAME?</v>
      </c>
      <c r="E293" s="26" t="s">
        <v>76</v>
      </c>
      <c r="F293" s="26" t="s">
        <v>76</v>
      </c>
      <c r="G293" s="135" t="str">
        <f t="shared" ca="1" si="372"/>
        <v/>
      </c>
      <c r="H293" s="135" t="str">
        <f t="shared" ca="1" si="373"/>
        <v/>
      </c>
      <c r="I293" s="219" t="str">
        <f t="shared" si="374"/>
        <v/>
      </c>
      <c r="J293" s="138"/>
      <c r="M293" s="29" t="e">
        <f ca="1">+_xlfn.IFNA(VLOOKUP($B293,'Resultados General'!$C$11:$CG$510,MATCH(M$6,'Resultados General'!$C$10:$CG$10,0),0),"")</f>
        <v>#NAME?</v>
      </c>
      <c r="N293" s="29" t="str">
        <f t="shared" ca="1" si="300"/>
        <v/>
      </c>
      <c r="O293" s="29" t="str">
        <f t="shared" ca="1" si="301"/>
        <v/>
      </c>
      <c r="P293" s="29" t="e">
        <f ca="1">+_xlfn.IFNA(VLOOKUP($B293,'Resultados General'!$C$11:$CG$510,MATCH(P$6,'Resultados General'!$C$10:$CG$10,0),0),"")</f>
        <v>#NAME?</v>
      </c>
      <c r="Q293" s="29" t="str">
        <f t="shared" ca="1" si="302"/>
        <v/>
      </c>
      <c r="R293" s="29" t="str">
        <f t="shared" ca="1" si="303"/>
        <v/>
      </c>
      <c r="S293" s="29" t="e">
        <f ca="1">+_xlfn.IFNA(VLOOKUP($B293,'Resultados General'!$C$11:$CG$510,MATCH(S$6,'Resultados General'!$C$10:$CG$10,0),0),"")</f>
        <v>#NAME?</v>
      </c>
      <c r="T293" s="29" t="str">
        <f t="shared" ca="1" si="304"/>
        <v/>
      </c>
      <c r="U293" s="29" t="str">
        <f t="shared" ca="1" si="305"/>
        <v/>
      </c>
      <c r="V293" s="29" t="e">
        <f ca="1">+_xlfn.IFNA(VLOOKUP($B293,'Resultados General'!$C$11:$CG$510,MATCH(V$6,'Resultados General'!$C$10:$CG$10,0),0),"")</f>
        <v>#NAME?</v>
      </c>
      <c r="W293" s="29" t="str">
        <f t="shared" ca="1" si="306"/>
        <v/>
      </c>
      <c r="X293" s="29" t="str">
        <f t="shared" ca="1" si="307"/>
        <v/>
      </c>
      <c r="Y293" s="29" t="e">
        <f ca="1">+_xlfn.IFNA(VLOOKUP($B293,'Resultados General'!$C$11:$CG$510,MATCH(Y$6,'Resultados General'!$C$10:$CG$10,0),0),"")</f>
        <v>#NAME?</v>
      </c>
      <c r="Z293" s="29" t="str">
        <f t="shared" ca="1" si="308"/>
        <v/>
      </c>
      <c r="AA293" s="29" t="str">
        <f t="shared" ca="1" si="309"/>
        <v/>
      </c>
      <c r="AB293" s="29" t="e">
        <f ca="1">+_xlfn.IFNA(VLOOKUP($B293,'Resultados General'!$C$11:$CG$510,MATCH(AB$6,'Resultados General'!$C$10:$CG$10,0),0),"")</f>
        <v>#NAME?</v>
      </c>
      <c r="AC293" s="29" t="str">
        <f t="shared" ca="1" si="310"/>
        <v/>
      </c>
      <c r="AD293" s="29" t="str">
        <f t="shared" ca="1" si="311"/>
        <v/>
      </c>
      <c r="AE293" s="29" t="e">
        <f ca="1">+_xlfn.IFNA(VLOOKUP($B293,'Resultados General'!$C$11:$CG$510,MATCH(AE$6,'Resultados General'!$C$10:$CG$10,0),0),"")</f>
        <v>#NAME?</v>
      </c>
      <c r="AF293" s="29" t="str">
        <f t="shared" ca="1" si="312"/>
        <v/>
      </c>
      <c r="AG293" s="29" t="str">
        <f t="shared" ca="1" si="313"/>
        <v/>
      </c>
      <c r="AH293" s="29" t="e">
        <f ca="1">+_xlfn.IFNA(VLOOKUP($B293,'Resultados General'!$C$11:$CG$510,MATCH(AH$6,'Resultados General'!$C$10:$CG$10,0),0),"")</f>
        <v>#NAME?</v>
      </c>
      <c r="AI293" s="29" t="str">
        <f t="shared" ca="1" si="314"/>
        <v/>
      </c>
      <c r="AJ293" s="29" t="str">
        <f t="shared" ca="1" si="315"/>
        <v/>
      </c>
      <c r="AK293" s="29" t="e">
        <f ca="1">+_xlfn.IFNA(VLOOKUP($B293,'Resultados General'!$C$11:$CG$510,MATCH(AK$6,'Resultados General'!$C$10:$CG$10,0),0),"")</f>
        <v>#NAME?</v>
      </c>
      <c r="AL293" s="29" t="str">
        <f t="shared" ca="1" si="316"/>
        <v/>
      </c>
      <c r="AM293" s="29" t="str">
        <f t="shared" ca="1" si="317"/>
        <v/>
      </c>
      <c r="AN293" s="29" t="e">
        <f ca="1">+_xlfn.IFNA(VLOOKUP($B293,'Resultados General'!$C$11:$CG$510,MATCH(AN$6,'Resultados General'!$C$10:$CG$10,0),0),"")</f>
        <v>#NAME?</v>
      </c>
      <c r="AO293" s="29" t="str">
        <f t="shared" ca="1" si="318"/>
        <v/>
      </c>
      <c r="AP293" s="29" t="str">
        <f t="shared" ca="1" si="319"/>
        <v/>
      </c>
      <c r="AQ293" s="29" t="e">
        <f ca="1">+_xlfn.IFNA(VLOOKUP($B293,'Resultados General'!$C$11:$CG$510,MATCH(AQ$6,'Resultados General'!$C$10:$CG$10,0),0),"")</f>
        <v>#NAME?</v>
      </c>
      <c r="AR293" s="29" t="str">
        <f t="shared" ca="1" si="320"/>
        <v/>
      </c>
      <c r="AS293" s="29" t="str">
        <f t="shared" ca="1" si="321"/>
        <v/>
      </c>
      <c r="AT293" s="29" t="e">
        <f ca="1">+_xlfn.IFNA(VLOOKUP($B293,'Resultados General'!$C$11:$CG$510,MATCH(AT$6,'Resultados General'!$C$10:$CG$10,0),0),"")</f>
        <v>#NAME?</v>
      </c>
      <c r="AU293" s="29" t="str">
        <f t="shared" ca="1" si="322"/>
        <v/>
      </c>
      <c r="AV293" s="29" t="str">
        <f t="shared" ca="1" si="323"/>
        <v/>
      </c>
      <c r="AW293" s="29" t="e">
        <f ca="1">+_xlfn.IFNA(VLOOKUP($B293,'Resultados General'!$C$11:$CG$510,MATCH(AW$6,'Resultados General'!$C$10:$CG$10,0),0),"")</f>
        <v>#NAME?</v>
      </c>
      <c r="AX293" s="29" t="str">
        <f t="shared" ca="1" si="324"/>
        <v/>
      </c>
      <c r="AY293" s="29" t="str">
        <f t="shared" ca="1" si="325"/>
        <v/>
      </c>
      <c r="AZ293" s="29" t="e">
        <f ca="1">+_xlfn.IFNA(VLOOKUP($B293,'Resultados General'!$C$11:$CG$510,MATCH(AZ$6,'Resultados General'!$C$10:$CG$10,0),0),"")</f>
        <v>#NAME?</v>
      </c>
      <c r="BA293" s="29" t="str">
        <f t="shared" ca="1" si="326"/>
        <v/>
      </c>
      <c r="BB293" s="29" t="str">
        <f t="shared" ca="1" si="327"/>
        <v/>
      </c>
      <c r="BC293" s="29" t="e">
        <f ca="1">+_xlfn.IFNA(VLOOKUP($B293,'Resultados General'!$C$11:$CG$510,MATCH(BC$6,'Resultados General'!$C$10:$CG$10,0),0),"")</f>
        <v>#NAME?</v>
      </c>
      <c r="BD293" s="29" t="str">
        <f t="shared" ca="1" si="328"/>
        <v/>
      </c>
      <c r="BE293" s="29" t="str">
        <f t="shared" ca="1" si="329"/>
        <v/>
      </c>
      <c r="BF293" s="29" t="e">
        <f ca="1">+_xlfn.IFNA(VLOOKUP($B293,'Resultados General'!$C$11:$CG$510,MATCH(BF$6,'Resultados General'!$C$10:$CG$10,0),0),"")</f>
        <v>#NAME?</v>
      </c>
      <c r="BG293" s="29" t="str">
        <f t="shared" ca="1" si="330"/>
        <v/>
      </c>
      <c r="BH293" s="29" t="str">
        <f t="shared" ca="1" si="331"/>
        <v/>
      </c>
      <c r="BI293" s="29" t="e">
        <f ca="1">+_xlfn.IFNA(VLOOKUP($B293,'Resultados General'!$C$11:$CG$510,MATCH(BI$6,'Resultados General'!$C$10:$CG$10,0),0),"")</f>
        <v>#NAME?</v>
      </c>
      <c r="BJ293" s="29" t="str">
        <f t="shared" ca="1" si="332"/>
        <v/>
      </c>
      <c r="BK293" s="29" t="str">
        <f t="shared" ca="1" si="333"/>
        <v/>
      </c>
      <c r="BL293" s="29" t="e">
        <f ca="1">+_xlfn.IFNA(VLOOKUP($B293,'Resultados General'!$C$11:$CG$510,MATCH(BL$6,'Resultados General'!$C$10:$CG$10,0),0),"")</f>
        <v>#NAME?</v>
      </c>
      <c r="BM293" s="29" t="str">
        <f t="shared" ca="1" si="334"/>
        <v/>
      </c>
      <c r="BN293" s="29" t="str">
        <f t="shared" ca="1" si="335"/>
        <v/>
      </c>
      <c r="BO293" s="29" t="e">
        <f ca="1">+_xlfn.IFNA(VLOOKUP($B293,'Resultados General'!$C$11:$CG$510,MATCH(BO$6,'Resultados General'!$C$10:$CG$10,0),0),"")</f>
        <v>#NAME?</v>
      </c>
      <c r="BP293" s="29" t="str">
        <f t="shared" ca="1" si="336"/>
        <v/>
      </c>
      <c r="BQ293" s="29" t="str">
        <f t="shared" ca="1" si="337"/>
        <v/>
      </c>
      <c r="BR293" s="29" t="e">
        <f ca="1">+_xlfn.IFNA(VLOOKUP($B293,'Resultados General'!$C$11:$CG$510,MATCH(BR$6,'Resultados General'!$C$10:$CG$10,0),0),"")</f>
        <v>#NAME?</v>
      </c>
      <c r="BS293" s="29" t="str">
        <f t="shared" ca="1" si="338"/>
        <v/>
      </c>
      <c r="BT293" s="29" t="str">
        <f t="shared" ca="1" si="339"/>
        <v/>
      </c>
      <c r="BU293" s="29" t="e">
        <f ca="1">+_xlfn.IFNA(VLOOKUP($B293,'Resultados General'!$C$11:$CG$510,MATCH(BU$6,'Resultados General'!$C$10:$CG$10,0),0),"")</f>
        <v>#NAME?</v>
      </c>
      <c r="BV293" s="29" t="str">
        <f t="shared" ca="1" si="340"/>
        <v/>
      </c>
      <c r="BW293" s="29" t="str">
        <f t="shared" ca="1" si="341"/>
        <v/>
      </c>
      <c r="BX293" s="29" t="e">
        <f ca="1">+_xlfn.IFNA(VLOOKUP($B293,'Resultados General'!$C$11:$CG$510,MATCH(BX$6,'Resultados General'!$C$10:$CG$10,0),0),"")</f>
        <v>#NAME?</v>
      </c>
      <c r="BY293" s="29" t="str">
        <f t="shared" ca="1" si="342"/>
        <v/>
      </c>
      <c r="BZ293" s="29" t="str">
        <f t="shared" ca="1" si="343"/>
        <v/>
      </c>
      <c r="CA293" s="29" t="e">
        <f ca="1">+_xlfn.IFNA(VLOOKUP($B293,'Resultados General'!$C$11:$CG$510,MATCH(CA$6,'Resultados General'!$C$10:$CG$10,0),0),"")</f>
        <v>#NAME?</v>
      </c>
      <c r="CB293" s="29" t="str">
        <f t="shared" ca="1" si="344"/>
        <v/>
      </c>
      <c r="CC293" s="29" t="str">
        <f t="shared" ca="1" si="345"/>
        <v/>
      </c>
      <c r="CD293" s="29" t="e">
        <f ca="1">+_xlfn.IFNA(VLOOKUP($B293,'Resultados General'!$C$11:$CG$510,MATCH(CD$6,'Resultados General'!$C$10:$CG$10,0),0),"")</f>
        <v>#NAME?</v>
      </c>
      <c r="CE293" s="29" t="str">
        <f t="shared" ca="1" si="346"/>
        <v/>
      </c>
      <c r="CF293" s="29" t="str">
        <f t="shared" ca="1" si="347"/>
        <v/>
      </c>
      <c r="CG293" s="29" t="e">
        <f ca="1">+_xlfn.IFNA(VLOOKUP($B293,'Resultados General'!$C$11:$CG$510,MATCH(CG$6,'Resultados General'!$C$10:$CG$10,0),0),"")</f>
        <v>#NAME?</v>
      </c>
      <c r="CH293" s="29" t="str">
        <f t="shared" ca="1" si="348"/>
        <v/>
      </c>
      <c r="CI293" s="29" t="str">
        <f t="shared" ca="1" si="349"/>
        <v/>
      </c>
      <c r="CJ293" s="29" t="e">
        <f ca="1">+_xlfn.IFNA(VLOOKUP($B293,'Resultados General'!$C$11:$CG$510,MATCH(CJ$6,'Resultados General'!$C$10:$CG$10,0),0),"")</f>
        <v>#NAME?</v>
      </c>
      <c r="CK293" s="29" t="str">
        <f t="shared" ca="1" si="350"/>
        <v/>
      </c>
      <c r="CL293" s="29" t="str">
        <f t="shared" ca="1" si="351"/>
        <v/>
      </c>
      <c r="CM293" s="29" t="e">
        <f ca="1">+_xlfn.IFNA(VLOOKUP($B293,'Resultados General'!$C$11:$CG$510,MATCH(CM$6,'Resultados General'!$C$10:$CG$10,0),0),"")</f>
        <v>#NAME?</v>
      </c>
      <c r="CN293" s="29" t="str">
        <f t="shared" ca="1" si="352"/>
        <v/>
      </c>
      <c r="CO293" s="29" t="str">
        <f t="shared" ca="1" si="353"/>
        <v/>
      </c>
      <c r="CP293" s="29" t="e">
        <f ca="1">+_xlfn.IFNA(VLOOKUP($B293,'Resultados General'!$C$11:$CG$510,MATCH(CP$6,'Resultados General'!$C$10:$CG$10,0),0),"")</f>
        <v>#NAME?</v>
      </c>
      <c r="CQ293" s="29" t="str">
        <f t="shared" ca="1" si="354"/>
        <v/>
      </c>
      <c r="CR293" s="29" t="str">
        <f t="shared" ca="1" si="355"/>
        <v/>
      </c>
      <c r="CS293" s="29" t="e">
        <f ca="1">+_xlfn.IFNA(VLOOKUP($B293,'Resultados General'!$C$11:$CG$510,MATCH(CS$6,'Resultados General'!$C$10:$CG$10,0),0),"")</f>
        <v>#NAME?</v>
      </c>
      <c r="CT293" s="29" t="str">
        <f t="shared" ca="1" si="356"/>
        <v/>
      </c>
      <c r="CU293" s="29" t="str">
        <f t="shared" ca="1" si="357"/>
        <v/>
      </c>
      <c r="CV293" s="29" t="e">
        <f ca="1">+_xlfn.IFNA(VLOOKUP($B293,'Resultados General'!$C$11:$CG$510,MATCH(CV$6,'Resultados General'!$C$10:$CG$10,0),0),"")</f>
        <v>#NAME?</v>
      </c>
      <c r="CW293" s="29" t="str">
        <f t="shared" ca="1" si="358"/>
        <v/>
      </c>
      <c r="CX293" s="29" t="str">
        <f t="shared" ca="1" si="359"/>
        <v/>
      </c>
      <c r="CY293" s="29" t="e">
        <f ca="1">+_xlfn.IFNA(VLOOKUP($B293,'Resultados General'!$C$11:$CG$510,MATCH(CY$6,'Resultados General'!$C$10:$CG$10,0),0),"")</f>
        <v>#NAME?</v>
      </c>
      <c r="CZ293" s="29" t="str">
        <f t="shared" ca="1" si="360"/>
        <v/>
      </c>
      <c r="DA293" s="29" t="str">
        <f t="shared" ca="1" si="361"/>
        <v/>
      </c>
      <c r="DB293" s="29" t="e">
        <f ca="1">+_xlfn.IFNA(VLOOKUP($B293,'Resultados General'!$C$11:$CG$510,MATCH(DB$6,'Resultados General'!$C$10:$CG$10,0),0),"")</f>
        <v>#NAME?</v>
      </c>
      <c r="DC293" s="29" t="str">
        <f t="shared" ca="1" si="362"/>
        <v/>
      </c>
      <c r="DD293" s="29" t="str">
        <f t="shared" ca="1" si="363"/>
        <v/>
      </c>
      <c r="DE293" s="29" t="e">
        <f ca="1">+_xlfn.IFNA(VLOOKUP($B293,'Resultados General'!$C$11:$CG$510,MATCH(DE$6,'Resultados General'!$C$10:$CG$10,0),0),"")</f>
        <v>#NAME?</v>
      </c>
      <c r="DF293" s="29" t="str">
        <f t="shared" ca="1" si="364"/>
        <v/>
      </c>
      <c r="DG293" s="29" t="str">
        <f t="shared" ca="1" si="365"/>
        <v/>
      </c>
      <c r="DH293" s="29" t="e">
        <f ca="1">+_xlfn.IFNA(VLOOKUP($B293,'Resultados General'!$C$11:$CG$510,MATCH(DH$6,'Resultados General'!$C$10:$CG$10,0),0),"")</f>
        <v>#NAME?</v>
      </c>
      <c r="DI293" s="29" t="str">
        <f t="shared" ca="1" si="366"/>
        <v/>
      </c>
      <c r="DJ293" s="29" t="str">
        <f t="shared" ca="1" si="367"/>
        <v/>
      </c>
      <c r="DK293" s="29" t="e">
        <f ca="1">+_xlfn.IFNA(VLOOKUP($B293,'Resultados General'!$C$11:$CG$510,MATCH(DK$6,'Resultados General'!$C$10:$CG$10,0),0),"")</f>
        <v>#NAME?</v>
      </c>
      <c r="DL293" s="29" t="str">
        <f t="shared" ca="1" si="368"/>
        <v/>
      </c>
      <c r="DM293" s="29" t="str">
        <f t="shared" ca="1" si="369"/>
        <v/>
      </c>
      <c r="DN293" s="29" t="e">
        <f ca="1">+_xlfn.IFNA(VLOOKUP($B293,'Resultados General'!$C$11:$CG$510,MATCH(DN$6,'Resultados General'!$C$10:$CG$10,0),0),"")</f>
        <v>#NAME?</v>
      </c>
      <c r="DO293" s="29" t="str">
        <f t="shared" ca="1" si="370"/>
        <v/>
      </c>
      <c r="DP293" s="29" t="str">
        <f t="shared" ca="1" si="371"/>
        <v/>
      </c>
    </row>
    <row r="294" spans="2:120">
      <c r="B294" s="219" t="str">
        <f>+IF('Resultados General'!C297="","",'Resultados General'!C297)</f>
        <v/>
      </c>
      <c r="C294" s="134" t="e">
        <f ca="1">+_xlfn.IFNA(VLOOKUP('Distribución de puestos'!B294,'Resultados General'!$C$11:$J$510,8,0),"")</f>
        <v>#NAME?</v>
      </c>
      <c r="D294" s="135" t="e">
        <f ca="1">+_xlfn.IFNA(VLOOKUP(B294,'Resultados General'!$C$11:$L$510,10,0),"")</f>
        <v>#NAME?</v>
      </c>
      <c r="E294" s="26" t="s">
        <v>76</v>
      </c>
      <c r="F294" s="26" t="s">
        <v>76</v>
      </c>
      <c r="G294" s="135" t="str">
        <f t="shared" ca="1" si="372"/>
        <v/>
      </c>
      <c r="H294" s="135" t="str">
        <f t="shared" ca="1" si="373"/>
        <v/>
      </c>
      <c r="I294" s="219" t="str">
        <f t="shared" si="374"/>
        <v/>
      </c>
      <c r="J294" s="138"/>
      <c r="M294" s="29" t="e">
        <f ca="1">+_xlfn.IFNA(VLOOKUP($B294,'Resultados General'!$C$11:$CG$510,MATCH(M$6,'Resultados General'!$C$10:$CG$10,0),0),"")</f>
        <v>#NAME?</v>
      </c>
      <c r="N294" s="29" t="str">
        <f t="shared" ca="1" si="300"/>
        <v/>
      </c>
      <c r="O294" s="29" t="str">
        <f t="shared" ca="1" si="301"/>
        <v/>
      </c>
      <c r="P294" s="29" t="e">
        <f ca="1">+_xlfn.IFNA(VLOOKUP($B294,'Resultados General'!$C$11:$CG$510,MATCH(P$6,'Resultados General'!$C$10:$CG$10,0),0),"")</f>
        <v>#NAME?</v>
      </c>
      <c r="Q294" s="29" t="str">
        <f t="shared" ca="1" si="302"/>
        <v/>
      </c>
      <c r="R294" s="29" t="str">
        <f t="shared" ca="1" si="303"/>
        <v/>
      </c>
      <c r="S294" s="29" t="e">
        <f ca="1">+_xlfn.IFNA(VLOOKUP($B294,'Resultados General'!$C$11:$CG$510,MATCH(S$6,'Resultados General'!$C$10:$CG$10,0),0),"")</f>
        <v>#NAME?</v>
      </c>
      <c r="T294" s="29" t="str">
        <f t="shared" ca="1" si="304"/>
        <v/>
      </c>
      <c r="U294" s="29" t="str">
        <f t="shared" ca="1" si="305"/>
        <v/>
      </c>
      <c r="V294" s="29" t="e">
        <f ca="1">+_xlfn.IFNA(VLOOKUP($B294,'Resultados General'!$C$11:$CG$510,MATCH(V$6,'Resultados General'!$C$10:$CG$10,0),0),"")</f>
        <v>#NAME?</v>
      </c>
      <c r="W294" s="29" t="str">
        <f t="shared" ca="1" si="306"/>
        <v/>
      </c>
      <c r="X294" s="29" t="str">
        <f t="shared" ca="1" si="307"/>
        <v/>
      </c>
      <c r="Y294" s="29" t="e">
        <f ca="1">+_xlfn.IFNA(VLOOKUP($B294,'Resultados General'!$C$11:$CG$510,MATCH(Y$6,'Resultados General'!$C$10:$CG$10,0),0),"")</f>
        <v>#NAME?</v>
      </c>
      <c r="Z294" s="29" t="str">
        <f t="shared" ca="1" si="308"/>
        <v/>
      </c>
      <c r="AA294" s="29" t="str">
        <f t="shared" ca="1" si="309"/>
        <v/>
      </c>
      <c r="AB294" s="29" t="e">
        <f ca="1">+_xlfn.IFNA(VLOOKUP($B294,'Resultados General'!$C$11:$CG$510,MATCH(AB$6,'Resultados General'!$C$10:$CG$10,0),0),"")</f>
        <v>#NAME?</v>
      </c>
      <c r="AC294" s="29" t="str">
        <f t="shared" ca="1" si="310"/>
        <v/>
      </c>
      <c r="AD294" s="29" t="str">
        <f t="shared" ca="1" si="311"/>
        <v/>
      </c>
      <c r="AE294" s="29" t="e">
        <f ca="1">+_xlfn.IFNA(VLOOKUP($B294,'Resultados General'!$C$11:$CG$510,MATCH(AE$6,'Resultados General'!$C$10:$CG$10,0),0),"")</f>
        <v>#NAME?</v>
      </c>
      <c r="AF294" s="29" t="str">
        <f t="shared" ca="1" si="312"/>
        <v/>
      </c>
      <c r="AG294" s="29" t="str">
        <f t="shared" ca="1" si="313"/>
        <v/>
      </c>
      <c r="AH294" s="29" t="e">
        <f ca="1">+_xlfn.IFNA(VLOOKUP($B294,'Resultados General'!$C$11:$CG$510,MATCH(AH$6,'Resultados General'!$C$10:$CG$10,0),0),"")</f>
        <v>#NAME?</v>
      </c>
      <c r="AI294" s="29" t="str">
        <f t="shared" ca="1" si="314"/>
        <v/>
      </c>
      <c r="AJ294" s="29" t="str">
        <f t="shared" ca="1" si="315"/>
        <v/>
      </c>
      <c r="AK294" s="29" t="e">
        <f ca="1">+_xlfn.IFNA(VLOOKUP($B294,'Resultados General'!$C$11:$CG$510,MATCH(AK$6,'Resultados General'!$C$10:$CG$10,0),0),"")</f>
        <v>#NAME?</v>
      </c>
      <c r="AL294" s="29" t="str">
        <f t="shared" ca="1" si="316"/>
        <v/>
      </c>
      <c r="AM294" s="29" t="str">
        <f t="shared" ca="1" si="317"/>
        <v/>
      </c>
      <c r="AN294" s="29" t="e">
        <f ca="1">+_xlfn.IFNA(VLOOKUP($B294,'Resultados General'!$C$11:$CG$510,MATCH(AN$6,'Resultados General'!$C$10:$CG$10,0),0),"")</f>
        <v>#NAME?</v>
      </c>
      <c r="AO294" s="29" t="str">
        <f t="shared" ca="1" si="318"/>
        <v/>
      </c>
      <c r="AP294" s="29" t="str">
        <f t="shared" ca="1" si="319"/>
        <v/>
      </c>
      <c r="AQ294" s="29" t="e">
        <f ca="1">+_xlfn.IFNA(VLOOKUP($B294,'Resultados General'!$C$11:$CG$510,MATCH(AQ$6,'Resultados General'!$C$10:$CG$10,0),0),"")</f>
        <v>#NAME?</v>
      </c>
      <c r="AR294" s="29" t="str">
        <f t="shared" ca="1" si="320"/>
        <v/>
      </c>
      <c r="AS294" s="29" t="str">
        <f t="shared" ca="1" si="321"/>
        <v/>
      </c>
      <c r="AT294" s="29" t="e">
        <f ca="1">+_xlfn.IFNA(VLOOKUP($B294,'Resultados General'!$C$11:$CG$510,MATCH(AT$6,'Resultados General'!$C$10:$CG$10,0),0),"")</f>
        <v>#NAME?</v>
      </c>
      <c r="AU294" s="29" t="str">
        <f t="shared" ca="1" si="322"/>
        <v/>
      </c>
      <c r="AV294" s="29" t="str">
        <f t="shared" ca="1" si="323"/>
        <v/>
      </c>
      <c r="AW294" s="29" t="e">
        <f ca="1">+_xlfn.IFNA(VLOOKUP($B294,'Resultados General'!$C$11:$CG$510,MATCH(AW$6,'Resultados General'!$C$10:$CG$10,0),0),"")</f>
        <v>#NAME?</v>
      </c>
      <c r="AX294" s="29" t="str">
        <f t="shared" ca="1" si="324"/>
        <v/>
      </c>
      <c r="AY294" s="29" t="str">
        <f t="shared" ca="1" si="325"/>
        <v/>
      </c>
      <c r="AZ294" s="29" t="e">
        <f ca="1">+_xlfn.IFNA(VLOOKUP($B294,'Resultados General'!$C$11:$CG$510,MATCH(AZ$6,'Resultados General'!$C$10:$CG$10,0),0),"")</f>
        <v>#NAME?</v>
      </c>
      <c r="BA294" s="29" t="str">
        <f t="shared" ca="1" si="326"/>
        <v/>
      </c>
      <c r="BB294" s="29" t="str">
        <f t="shared" ca="1" si="327"/>
        <v/>
      </c>
      <c r="BC294" s="29" t="e">
        <f ca="1">+_xlfn.IFNA(VLOOKUP($B294,'Resultados General'!$C$11:$CG$510,MATCH(BC$6,'Resultados General'!$C$10:$CG$10,0),0),"")</f>
        <v>#NAME?</v>
      </c>
      <c r="BD294" s="29" t="str">
        <f t="shared" ca="1" si="328"/>
        <v/>
      </c>
      <c r="BE294" s="29" t="str">
        <f t="shared" ca="1" si="329"/>
        <v/>
      </c>
      <c r="BF294" s="29" t="e">
        <f ca="1">+_xlfn.IFNA(VLOOKUP($B294,'Resultados General'!$C$11:$CG$510,MATCH(BF$6,'Resultados General'!$C$10:$CG$10,0),0),"")</f>
        <v>#NAME?</v>
      </c>
      <c r="BG294" s="29" t="str">
        <f t="shared" ca="1" si="330"/>
        <v/>
      </c>
      <c r="BH294" s="29" t="str">
        <f t="shared" ca="1" si="331"/>
        <v/>
      </c>
      <c r="BI294" s="29" t="e">
        <f ca="1">+_xlfn.IFNA(VLOOKUP($B294,'Resultados General'!$C$11:$CG$510,MATCH(BI$6,'Resultados General'!$C$10:$CG$10,0),0),"")</f>
        <v>#NAME?</v>
      </c>
      <c r="BJ294" s="29" t="str">
        <f t="shared" ca="1" si="332"/>
        <v/>
      </c>
      <c r="BK294" s="29" t="str">
        <f t="shared" ca="1" si="333"/>
        <v/>
      </c>
      <c r="BL294" s="29" t="e">
        <f ca="1">+_xlfn.IFNA(VLOOKUP($B294,'Resultados General'!$C$11:$CG$510,MATCH(BL$6,'Resultados General'!$C$10:$CG$10,0),0),"")</f>
        <v>#NAME?</v>
      </c>
      <c r="BM294" s="29" t="str">
        <f t="shared" ca="1" si="334"/>
        <v/>
      </c>
      <c r="BN294" s="29" t="str">
        <f t="shared" ca="1" si="335"/>
        <v/>
      </c>
      <c r="BO294" s="29" t="e">
        <f ca="1">+_xlfn.IFNA(VLOOKUP($B294,'Resultados General'!$C$11:$CG$510,MATCH(BO$6,'Resultados General'!$C$10:$CG$10,0),0),"")</f>
        <v>#NAME?</v>
      </c>
      <c r="BP294" s="29" t="str">
        <f t="shared" ca="1" si="336"/>
        <v/>
      </c>
      <c r="BQ294" s="29" t="str">
        <f t="shared" ca="1" si="337"/>
        <v/>
      </c>
      <c r="BR294" s="29" t="e">
        <f ca="1">+_xlfn.IFNA(VLOOKUP($B294,'Resultados General'!$C$11:$CG$510,MATCH(BR$6,'Resultados General'!$C$10:$CG$10,0),0),"")</f>
        <v>#NAME?</v>
      </c>
      <c r="BS294" s="29" t="str">
        <f t="shared" ca="1" si="338"/>
        <v/>
      </c>
      <c r="BT294" s="29" t="str">
        <f t="shared" ca="1" si="339"/>
        <v/>
      </c>
      <c r="BU294" s="29" t="e">
        <f ca="1">+_xlfn.IFNA(VLOOKUP($B294,'Resultados General'!$C$11:$CG$510,MATCH(BU$6,'Resultados General'!$C$10:$CG$10,0),0),"")</f>
        <v>#NAME?</v>
      </c>
      <c r="BV294" s="29" t="str">
        <f t="shared" ca="1" si="340"/>
        <v/>
      </c>
      <c r="BW294" s="29" t="str">
        <f t="shared" ca="1" si="341"/>
        <v/>
      </c>
      <c r="BX294" s="29" t="e">
        <f ca="1">+_xlfn.IFNA(VLOOKUP($B294,'Resultados General'!$C$11:$CG$510,MATCH(BX$6,'Resultados General'!$C$10:$CG$10,0),0),"")</f>
        <v>#NAME?</v>
      </c>
      <c r="BY294" s="29" t="str">
        <f t="shared" ca="1" si="342"/>
        <v/>
      </c>
      <c r="BZ294" s="29" t="str">
        <f t="shared" ca="1" si="343"/>
        <v/>
      </c>
      <c r="CA294" s="29" t="e">
        <f ca="1">+_xlfn.IFNA(VLOOKUP($B294,'Resultados General'!$C$11:$CG$510,MATCH(CA$6,'Resultados General'!$C$10:$CG$10,0),0),"")</f>
        <v>#NAME?</v>
      </c>
      <c r="CB294" s="29" t="str">
        <f t="shared" ca="1" si="344"/>
        <v/>
      </c>
      <c r="CC294" s="29" t="str">
        <f t="shared" ca="1" si="345"/>
        <v/>
      </c>
      <c r="CD294" s="29" t="e">
        <f ca="1">+_xlfn.IFNA(VLOOKUP($B294,'Resultados General'!$C$11:$CG$510,MATCH(CD$6,'Resultados General'!$C$10:$CG$10,0),0),"")</f>
        <v>#NAME?</v>
      </c>
      <c r="CE294" s="29" t="str">
        <f t="shared" ca="1" si="346"/>
        <v/>
      </c>
      <c r="CF294" s="29" t="str">
        <f t="shared" ca="1" si="347"/>
        <v/>
      </c>
      <c r="CG294" s="29" t="e">
        <f ca="1">+_xlfn.IFNA(VLOOKUP($B294,'Resultados General'!$C$11:$CG$510,MATCH(CG$6,'Resultados General'!$C$10:$CG$10,0),0),"")</f>
        <v>#NAME?</v>
      </c>
      <c r="CH294" s="29" t="str">
        <f t="shared" ca="1" si="348"/>
        <v/>
      </c>
      <c r="CI294" s="29" t="str">
        <f t="shared" ca="1" si="349"/>
        <v/>
      </c>
      <c r="CJ294" s="29" t="e">
        <f ca="1">+_xlfn.IFNA(VLOOKUP($B294,'Resultados General'!$C$11:$CG$510,MATCH(CJ$6,'Resultados General'!$C$10:$CG$10,0),0),"")</f>
        <v>#NAME?</v>
      </c>
      <c r="CK294" s="29" t="str">
        <f t="shared" ca="1" si="350"/>
        <v/>
      </c>
      <c r="CL294" s="29" t="str">
        <f t="shared" ca="1" si="351"/>
        <v/>
      </c>
      <c r="CM294" s="29" t="e">
        <f ca="1">+_xlfn.IFNA(VLOOKUP($B294,'Resultados General'!$C$11:$CG$510,MATCH(CM$6,'Resultados General'!$C$10:$CG$10,0),0),"")</f>
        <v>#NAME?</v>
      </c>
      <c r="CN294" s="29" t="str">
        <f t="shared" ca="1" si="352"/>
        <v/>
      </c>
      <c r="CO294" s="29" t="str">
        <f t="shared" ca="1" si="353"/>
        <v/>
      </c>
      <c r="CP294" s="29" t="e">
        <f ca="1">+_xlfn.IFNA(VLOOKUP($B294,'Resultados General'!$C$11:$CG$510,MATCH(CP$6,'Resultados General'!$C$10:$CG$10,0),0),"")</f>
        <v>#NAME?</v>
      </c>
      <c r="CQ294" s="29" t="str">
        <f t="shared" ca="1" si="354"/>
        <v/>
      </c>
      <c r="CR294" s="29" t="str">
        <f t="shared" ca="1" si="355"/>
        <v/>
      </c>
      <c r="CS294" s="29" t="e">
        <f ca="1">+_xlfn.IFNA(VLOOKUP($B294,'Resultados General'!$C$11:$CG$510,MATCH(CS$6,'Resultados General'!$C$10:$CG$10,0),0),"")</f>
        <v>#NAME?</v>
      </c>
      <c r="CT294" s="29" t="str">
        <f t="shared" ca="1" si="356"/>
        <v/>
      </c>
      <c r="CU294" s="29" t="str">
        <f t="shared" ca="1" si="357"/>
        <v/>
      </c>
      <c r="CV294" s="29" t="e">
        <f ca="1">+_xlfn.IFNA(VLOOKUP($B294,'Resultados General'!$C$11:$CG$510,MATCH(CV$6,'Resultados General'!$C$10:$CG$10,0),0),"")</f>
        <v>#NAME?</v>
      </c>
      <c r="CW294" s="29" t="str">
        <f t="shared" ca="1" si="358"/>
        <v/>
      </c>
      <c r="CX294" s="29" t="str">
        <f t="shared" ca="1" si="359"/>
        <v/>
      </c>
      <c r="CY294" s="29" t="e">
        <f ca="1">+_xlfn.IFNA(VLOOKUP($B294,'Resultados General'!$C$11:$CG$510,MATCH(CY$6,'Resultados General'!$C$10:$CG$10,0),0),"")</f>
        <v>#NAME?</v>
      </c>
      <c r="CZ294" s="29" t="str">
        <f t="shared" ca="1" si="360"/>
        <v/>
      </c>
      <c r="DA294" s="29" t="str">
        <f t="shared" ca="1" si="361"/>
        <v/>
      </c>
      <c r="DB294" s="29" t="e">
        <f ca="1">+_xlfn.IFNA(VLOOKUP($B294,'Resultados General'!$C$11:$CG$510,MATCH(DB$6,'Resultados General'!$C$10:$CG$10,0),0),"")</f>
        <v>#NAME?</v>
      </c>
      <c r="DC294" s="29" t="str">
        <f t="shared" ca="1" si="362"/>
        <v/>
      </c>
      <c r="DD294" s="29" t="str">
        <f t="shared" ca="1" si="363"/>
        <v/>
      </c>
      <c r="DE294" s="29" t="e">
        <f ca="1">+_xlfn.IFNA(VLOOKUP($B294,'Resultados General'!$C$11:$CG$510,MATCH(DE$6,'Resultados General'!$C$10:$CG$10,0),0),"")</f>
        <v>#NAME?</v>
      </c>
      <c r="DF294" s="29" t="str">
        <f t="shared" ca="1" si="364"/>
        <v/>
      </c>
      <c r="DG294" s="29" t="str">
        <f t="shared" ca="1" si="365"/>
        <v/>
      </c>
      <c r="DH294" s="29" t="e">
        <f ca="1">+_xlfn.IFNA(VLOOKUP($B294,'Resultados General'!$C$11:$CG$510,MATCH(DH$6,'Resultados General'!$C$10:$CG$10,0),0),"")</f>
        <v>#NAME?</v>
      </c>
      <c r="DI294" s="29" t="str">
        <f t="shared" ca="1" si="366"/>
        <v/>
      </c>
      <c r="DJ294" s="29" t="str">
        <f t="shared" ca="1" si="367"/>
        <v/>
      </c>
      <c r="DK294" s="29" t="e">
        <f ca="1">+_xlfn.IFNA(VLOOKUP($B294,'Resultados General'!$C$11:$CG$510,MATCH(DK$6,'Resultados General'!$C$10:$CG$10,0),0),"")</f>
        <v>#NAME?</v>
      </c>
      <c r="DL294" s="29" t="str">
        <f t="shared" ca="1" si="368"/>
        <v/>
      </c>
      <c r="DM294" s="29" t="str">
        <f t="shared" ca="1" si="369"/>
        <v/>
      </c>
      <c r="DN294" s="29" t="e">
        <f ca="1">+_xlfn.IFNA(VLOOKUP($B294,'Resultados General'!$C$11:$CG$510,MATCH(DN$6,'Resultados General'!$C$10:$CG$10,0),0),"")</f>
        <v>#NAME?</v>
      </c>
      <c r="DO294" s="29" t="str">
        <f t="shared" ca="1" si="370"/>
        <v/>
      </c>
      <c r="DP294" s="29" t="str">
        <f t="shared" ca="1" si="371"/>
        <v/>
      </c>
    </row>
    <row r="295" spans="2:120">
      <c r="B295" s="219" t="str">
        <f>+IF('Resultados General'!C298="","",'Resultados General'!C298)</f>
        <v/>
      </c>
      <c r="C295" s="134" t="e">
        <f ca="1">+_xlfn.IFNA(VLOOKUP('Distribución de puestos'!B295,'Resultados General'!$C$11:$J$510,8,0),"")</f>
        <v>#NAME?</v>
      </c>
      <c r="D295" s="135" t="e">
        <f ca="1">+_xlfn.IFNA(VLOOKUP(B295,'Resultados General'!$C$11:$L$510,10,0),"")</f>
        <v>#NAME?</v>
      </c>
      <c r="E295" s="26" t="s">
        <v>76</v>
      </c>
      <c r="F295" s="26" t="s">
        <v>76</v>
      </c>
      <c r="G295" s="135" t="str">
        <f t="shared" ca="1" si="372"/>
        <v/>
      </c>
      <c r="H295" s="135" t="str">
        <f t="shared" ca="1" si="373"/>
        <v/>
      </c>
      <c r="I295" s="219" t="str">
        <f t="shared" si="374"/>
        <v/>
      </c>
      <c r="J295" s="138"/>
      <c r="M295" s="29" t="e">
        <f ca="1">+_xlfn.IFNA(VLOOKUP($B295,'Resultados General'!$C$11:$CG$510,MATCH(M$6,'Resultados General'!$C$10:$CG$10,0),0),"")</f>
        <v>#NAME?</v>
      </c>
      <c r="N295" s="29" t="str">
        <f t="shared" ca="1" si="300"/>
        <v/>
      </c>
      <c r="O295" s="29" t="str">
        <f t="shared" ca="1" si="301"/>
        <v/>
      </c>
      <c r="P295" s="29" t="e">
        <f ca="1">+_xlfn.IFNA(VLOOKUP($B295,'Resultados General'!$C$11:$CG$510,MATCH(P$6,'Resultados General'!$C$10:$CG$10,0),0),"")</f>
        <v>#NAME?</v>
      </c>
      <c r="Q295" s="29" t="str">
        <f t="shared" ca="1" si="302"/>
        <v/>
      </c>
      <c r="R295" s="29" t="str">
        <f t="shared" ca="1" si="303"/>
        <v/>
      </c>
      <c r="S295" s="29" t="e">
        <f ca="1">+_xlfn.IFNA(VLOOKUP($B295,'Resultados General'!$C$11:$CG$510,MATCH(S$6,'Resultados General'!$C$10:$CG$10,0),0),"")</f>
        <v>#NAME?</v>
      </c>
      <c r="T295" s="29" t="str">
        <f t="shared" ca="1" si="304"/>
        <v/>
      </c>
      <c r="U295" s="29" t="str">
        <f t="shared" ca="1" si="305"/>
        <v/>
      </c>
      <c r="V295" s="29" t="e">
        <f ca="1">+_xlfn.IFNA(VLOOKUP($B295,'Resultados General'!$C$11:$CG$510,MATCH(V$6,'Resultados General'!$C$10:$CG$10,0),0),"")</f>
        <v>#NAME?</v>
      </c>
      <c r="W295" s="29" t="str">
        <f t="shared" ca="1" si="306"/>
        <v/>
      </c>
      <c r="X295" s="29" t="str">
        <f t="shared" ca="1" si="307"/>
        <v/>
      </c>
      <c r="Y295" s="29" t="e">
        <f ca="1">+_xlfn.IFNA(VLOOKUP($B295,'Resultados General'!$C$11:$CG$510,MATCH(Y$6,'Resultados General'!$C$10:$CG$10,0),0),"")</f>
        <v>#NAME?</v>
      </c>
      <c r="Z295" s="29" t="str">
        <f t="shared" ca="1" si="308"/>
        <v/>
      </c>
      <c r="AA295" s="29" t="str">
        <f t="shared" ca="1" si="309"/>
        <v/>
      </c>
      <c r="AB295" s="29" t="e">
        <f ca="1">+_xlfn.IFNA(VLOOKUP($B295,'Resultados General'!$C$11:$CG$510,MATCH(AB$6,'Resultados General'!$C$10:$CG$10,0),0),"")</f>
        <v>#NAME?</v>
      </c>
      <c r="AC295" s="29" t="str">
        <f t="shared" ca="1" si="310"/>
        <v/>
      </c>
      <c r="AD295" s="29" t="str">
        <f t="shared" ca="1" si="311"/>
        <v/>
      </c>
      <c r="AE295" s="29" t="e">
        <f ca="1">+_xlfn.IFNA(VLOOKUP($B295,'Resultados General'!$C$11:$CG$510,MATCH(AE$6,'Resultados General'!$C$10:$CG$10,0),0),"")</f>
        <v>#NAME?</v>
      </c>
      <c r="AF295" s="29" t="str">
        <f t="shared" ca="1" si="312"/>
        <v/>
      </c>
      <c r="AG295" s="29" t="str">
        <f t="shared" ca="1" si="313"/>
        <v/>
      </c>
      <c r="AH295" s="29" t="e">
        <f ca="1">+_xlfn.IFNA(VLOOKUP($B295,'Resultados General'!$C$11:$CG$510,MATCH(AH$6,'Resultados General'!$C$10:$CG$10,0),0),"")</f>
        <v>#NAME?</v>
      </c>
      <c r="AI295" s="29" t="str">
        <f t="shared" ca="1" si="314"/>
        <v/>
      </c>
      <c r="AJ295" s="29" t="str">
        <f t="shared" ca="1" si="315"/>
        <v/>
      </c>
      <c r="AK295" s="29" t="e">
        <f ca="1">+_xlfn.IFNA(VLOOKUP($B295,'Resultados General'!$C$11:$CG$510,MATCH(AK$6,'Resultados General'!$C$10:$CG$10,0),0),"")</f>
        <v>#NAME?</v>
      </c>
      <c r="AL295" s="29" t="str">
        <f t="shared" ca="1" si="316"/>
        <v/>
      </c>
      <c r="AM295" s="29" t="str">
        <f t="shared" ca="1" si="317"/>
        <v/>
      </c>
      <c r="AN295" s="29" t="e">
        <f ca="1">+_xlfn.IFNA(VLOOKUP($B295,'Resultados General'!$C$11:$CG$510,MATCH(AN$6,'Resultados General'!$C$10:$CG$10,0),0),"")</f>
        <v>#NAME?</v>
      </c>
      <c r="AO295" s="29" t="str">
        <f t="shared" ca="1" si="318"/>
        <v/>
      </c>
      <c r="AP295" s="29" t="str">
        <f t="shared" ca="1" si="319"/>
        <v/>
      </c>
      <c r="AQ295" s="29" t="e">
        <f ca="1">+_xlfn.IFNA(VLOOKUP($B295,'Resultados General'!$C$11:$CG$510,MATCH(AQ$6,'Resultados General'!$C$10:$CG$10,0),0),"")</f>
        <v>#NAME?</v>
      </c>
      <c r="AR295" s="29" t="str">
        <f t="shared" ca="1" si="320"/>
        <v/>
      </c>
      <c r="AS295" s="29" t="str">
        <f t="shared" ca="1" si="321"/>
        <v/>
      </c>
      <c r="AT295" s="29" t="e">
        <f ca="1">+_xlfn.IFNA(VLOOKUP($B295,'Resultados General'!$C$11:$CG$510,MATCH(AT$6,'Resultados General'!$C$10:$CG$10,0),0),"")</f>
        <v>#NAME?</v>
      </c>
      <c r="AU295" s="29" t="str">
        <f t="shared" ca="1" si="322"/>
        <v/>
      </c>
      <c r="AV295" s="29" t="str">
        <f t="shared" ca="1" si="323"/>
        <v/>
      </c>
      <c r="AW295" s="29" t="e">
        <f ca="1">+_xlfn.IFNA(VLOOKUP($B295,'Resultados General'!$C$11:$CG$510,MATCH(AW$6,'Resultados General'!$C$10:$CG$10,0),0),"")</f>
        <v>#NAME?</v>
      </c>
      <c r="AX295" s="29" t="str">
        <f t="shared" ca="1" si="324"/>
        <v/>
      </c>
      <c r="AY295" s="29" t="str">
        <f t="shared" ca="1" si="325"/>
        <v/>
      </c>
      <c r="AZ295" s="29" t="e">
        <f ca="1">+_xlfn.IFNA(VLOOKUP($B295,'Resultados General'!$C$11:$CG$510,MATCH(AZ$6,'Resultados General'!$C$10:$CG$10,0),0),"")</f>
        <v>#NAME?</v>
      </c>
      <c r="BA295" s="29" t="str">
        <f t="shared" ca="1" si="326"/>
        <v/>
      </c>
      <c r="BB295" s="29" t="str">
        <f t="shared" ca="1" si="327"/>
        <v/>
      </c>
      <c r="BC295" s="29" t="e">
        <f ca="1">+_xlfn.IFNA(VLOOKUP($B295,'Resultados General'!$C$11:$CG$510,MATCH(BC$6,'Resultados General'!$C$10:$CG$10,0),0),"")</f>
        <v>#NAME?</v>
      </c>
      <c r="BD295" s="29" t="str">
        <f t="shared" ca="1" si="328"/>
        <v/>
      </c>
      <c r="BE295" s="29" t="str">
        <f t="shared" ca="1" si="329"/>
        <v/>
      </c>
      <c r="BF295" s="29" t="e">
        <f ca="1">+_xlfn.IFNA(VLOOKUP($B295,'Resultados General'!$C$11:$CG$510,MATCH(BF$6,'Resultados General'!$C$10:$CG$10,0),0),"")</f>
        <v>#NAME?</v>
      </c>
      <c r="BG295" s="29" t="str">
        <f t="shared" ca="1" si="330"/>
        <v/>
      </c>
      <c r="BH295" s="29" t="str">
        <f t="shared" ca="1" si="331"/>
        <v/>
      </c>
      <c r="BI295" s="29" t="e">
        <f ca="1">+_xlfn.IFNA(VLOOKUP($B295,'Resultados General'!$C$11:$CG$510,MATCH(BI$6,'Resultados General'!$C$10:$CG$10,0),0),"")</f>
        <v>#NAME?</v>
      </c>
      <c r="BJ295" s="29" t="str">
        <f t="shared" ca="1" si="332"/>
        <v/>
      </c>
      <c r="BK295" s="29" t="str">
        <f t="shared" ca="1" si="333"/>
        <v/>
      </c>
      <c r="BL295" s="29" t="e">
        <f ca="1">+_xlfn.IFNA(VLOOKUP($B295,'Resultados General'!$C$11:$CG$510,MATCH(BL$6,'Resultados General'!$C$10:$CG$10,0),0),"")</f>
        <v>#NAME?</v>
      </c>
      <c r="BM295" s="29" t="str">
        <f t="shared" ca="1" si="334"/>
        <v/>
      </c>
      <c r="BN295" s="29" t="str">
        <f t="shared" ca="1" si="335"/>
        <v/>
      </c>
      <c r="BO295" s="29" t="e">
        <f ca="1">+_xlfn.IFNA(VLOOKUP($B295,'Resultados General'!$C$11:$CG$510,MATCH(BO$6,'Resultados General'!$C$10:$CG$10,0),0),"")</f>
        <v>#NAME?</v>
      </c>
      <c r="BP295" s="29" t="str">
        <f t="shared" ca="1" si="336"/>
        <v/>
      </c>
      <c r="BQ295" s="29" t="str">
        <f t="shared" ca="1" si="337"/>
        <v/>
      </c>
      <c r="BR295" s="29" t="e">
        <f ca="1">+_xlfn.IFNA(VLOOKUP($B295,'Resultados General'!$C$11:$CG$510,MATCH(BR$6,'Resultados General'!$C$10:$CG$10,0),0),"")</f>
        <v>#NAME?</v>
      </c>
      <c r="BS295" s="29" t="str">
        <f t="shared" ca="1" si="338"/>
        <v/>
      </c>
      <c r="BT295" s="29" t="str">
        <f t="shared" ca="1" si="339"/>
        <v/>
      </c>
      <c r="BU295" s="29" t="e">
        <f ca="1">+_xlfn.IFNA(VLOOKUP($B295,'Resultados General'!$C$11:$CG$510,MATCH(BU$6,'Resultados General'!$C$10:$CG$10,0),0),"")</f>
        <v>#NAME?</v>
      </c>
      <c r="BV295" s="29" t="str">
        <f t="shared" ca="1" si="340"/>
        <v/>
      </c>
      <c r="BW295" s="29" t="str">
        <f t="shared" ca="1" si="341"/>
        <v/>
      </c>
      <c r="BX295" s="29" t="e">
        <f ca="1">+_xlfn.IFNA(VLOOKUP($B295,'Resultados General'!$C$11:$CG$510,MATCH(BX$6,'Resultados General'!$C$10:$CG$10,0),0),"")</f>
        <v>#NAME?</v>
      </c>
      <c r="BY295" s="29" t="str">
        <f t="shared" ca="1" si="342"/>
        <v/>
      </c>
      <c r="BZ295" s="29" t="str">
        <f t="shared" ca="1" si="343"/>
        <v/>
      </c>
      <c r="CA295" s="29" t="e">
        <f ca="1">+_xlfn.IFNA(VLOOKUP($B295,'Resultados General'!$C$11:$CG$510,MATCH(CA$6,'Resultados General'!$C$10:$CG$10,0),0),"")</f>
        <v>#NAME?</v>
      </c>
      <c r="CB295" s="29" t="str">
        <f t="shared" ca="1" si="344"/>
        <v/>
      </c>
      <c r="CC295" s="29" t="str">
        <f t="shared" ca="1" si="345"/>
        <v/>
      </c>
      <c r="CD295" s="29" t="e">
        <f ca="1">+_xlfn.IFNA(VLOOKUP($B295,'Resultados General'!$C$11:$CG$510,MATCH(CD$6,'Resultados General'!$C$10:$CG$10,0),0),"")</f>
        <v>#NAME?</v>
      </c>
      <c r="CE295" s="29" t="str">
        <f t="shared" ca="1" si="346"/>
        <v/>
      </c>
      <c r="CF295" s="29" t="str">
        <f t="shared" ca="1" si="347"/>
        <v/>
      </c>
      <c r="CG295" s="29" t="e">
        <f ca="1">+_xlfn.IFNA(VLOOKUP($B295,'Resultados General'!$C$11:$CG$510,MATCH(CG$6,'Resultados General'!$C$10:$CG$10,0),0),"")</f>
        <v>#NAME?</v>
      </c>
      <c r="CH295" s="29" t="str">
        <f t="shared" ca="1" si="348"/>
        <v/>
      </c>
      <c r="CI295" s="29" t="str">
        <f t="shared" ca="1" si="349"/>
        <v/>
      </c>
      <c r="CJ295" s="29" t="e">
        <f ca="1">+_xlfn.IFNA(VLOOKUP($B295,'Resultados General'!$C$11:$CG$510,MATCH(CJ$6,'Resultados General'!$C$10:$CG$10,0),0),"")</f>
        <v>#NAME?</v>
      </c>
      <c r="CK295" s="29" t="str">
        <f t="shared" ca="1" si="350"/>
        <v/>
      </c>
      <c r="CL295" s="29" t="str">
        <f t="shared" ca="1" si="351"/>
        <v/>
      </c>
      <c r="CM295" s="29" t="e">
        <f ca="1">+_xlfn.IFNA(VLOOKUP($B295,'Resultados General'!$C$11:$CG$510,MATCH(CM$6,'Resultados General'!$C$10:$CG$10,0),0),"")</f>
        <v>#NAME?</v>
      </c>
      <c r="CN295" s="29" t="str">
        <f t="shared" ca="1" si="352"/>
        <v/>
      </c>
      <c r="CO295" s="29" t="str">
        <f t="shared" ca="1" si="353"/>
        <v/>
      </c>
      <c r="CP295" s="29" t="e">
        <f ca="1">+_xlfn.IFNA(VLOOKUP($B295,'Resultados General'!$C$11:$CG$510,MATCH(CP$6,'Resultados General'!$C$10:$CG$10,0),0),"")</f>
        <v>#NAME?</v>
      </c>
      <c r="CQ295" s="29" t="str">
        <f t="shared" ca="1" si="354"/>
        <v/>
      </c>
      <c r="CR295" s="29" t="str">
        <f t="shared" ca="1" si="355"/>
        <v/>
      </c>
      <c r="CS295" s="29" t="e">
        <f ca="1">+_xlfn.IFNA(VLOOKUP($B295,'Resultados General'!$C$11:$CG$510,MATCH(CS$6,'Resultados General'!$C$10:$CG$10,0),0),"")</f>
        <v>#NAME?</v>
      </c>
      <c r="CT295" s="29" t="str">
        <f t="shared" ca="1" si="356"/>
        <v/>
      </c>
      <c r="CU295" s="29" t="str">
        <f t="shared" ca="1" si="357"/>
        <v/>
      </c>
      <c r="CV295" s="29" t="e">
        <f ca="1">+_xlfn.IFNA(VLOOKUP($B295,'Resultados General'!$C$11:$CG$510,MATCH(CV$6,'Resultados General'!$C$10:$CG$10,0),0),"")</f>
        <v>#NAME?</v>
      </c>
      <c r="CW295" s="29" t="str">
        <f t="shared" ca="1" si="358"/>
        <v/>
      </c>
      <c r="CX295" s="29" t="str">
        <f t="shared" ca="1" si="359"/>
        <v/>
      </c>
      <c r="CY295" s="29" t="e">
        <f ca="1">+_xlfn.IFNA(VLOOKUP($B295,'Resultados General'!$C$11:$CG$510,MATCH(CY$6,'Resultados General'!$C$10:$CG$10,0),0),"")</f>
        <v>#NAME?</v>
      </c>
      <c r="CZ295" s="29" t="str">
        <f t="shared" ca="1" si="360"/>
        <v/>
      </c>
      <c r="DA295" s="29" t="str">
        <f t="shared" ca="1" si="361"/>
        <v/>
      </c>
      <c r="DB295" s="29" t="e">
        <f ca="1">+_xlfn.IFNA(VLOOKUP($B295,'Resultados General'!$C$11:$CG$510,MATCH(DB$6,'Resultados General'!$C$10:$CG$10,0),0),"")</f>
        <v>#NAME?</v>
      </c>
      <c r="DC295" s="29" t="str">
        <f t="shared" ca="1" si="362"/>
        <v/>
      </c>
      <c r="DD295" s="29" t="str">
        <f t="shared" ca="1" si="363"/>
        <v/>
      </c>
      <c r="DE295" s="29" t="e">
        <f ca="1">+_xlfn.IFNA(VLOOKUP($B295,'Resultados General'!$C$11:$CG$510,MATCH(DE$6,'Resultados General'!$C$10:$CG$10,0),0),"")</f>
        <v>#NAME?</v>
      </c>
      <c r="DF295" s="29" t="str">
        <f t="shared" ca="1" si="364"/>
        <v/>
      </c>
      <c r="DG295" s="29" t="str">
        <f t="shared" ca="1" si="365"/>
        <v/>
      </c>
      <c r="DH295" s="29" t="e">
        <f ca="1">+_xlfn.IFNA(VLOOKUP($B295,'Resultados General'!$C$11:$CG$510,MATCH(DH$6,'Resultados General'!$C$10:$CG$10,0),0),"")</f>
        <v>#NAME?</v>
      </c>
      <c r="DI295" s="29" t="str">
        <f t="shared" ca="1" si="366"/>
        <v/>
      </c>
      <c r="DJ295" s="29" t="str">
        <f t="shared" ca="1" si="367"/>
        <v/>
      </c>
      <c r="DK295" s="29" t="e">
        <f ca="1">+_xlfn.IFNA(VLOOKUP($B295,'Resultados General'!$C$11:$CG$510,MATCH(DK$6,'Resultados General'!$C$10:$CG$10,0),0),"")</f>
        <v>#NAME?</v>
      </c>
      <c r="DL295" s="29" t="str">
        <f t="shared" ca="1" si="368"/>
        <v/>
      </c>
      <c r="DM295" s="29" t="str">
        <f t="shared" ca="1" si="369"/>
        <v/>
      </c>
      <c r="DN295" s="29" t="e">
        <f ca="1">+_xlfn.IFNA(VLOOKUP($B295,'Resultados General'!$C$11:$CG$510,MATCH(DN$6,'Resultados General'!$C$10:$CG$10,0),0),"")</f>
        <v>#NAME?</v>
      </c>
      <c r="DO295" s="29" t="str">
        <f t="shared" ca="1" si="370"/>
        <v/>
      </c>
      <c r="DP295" s="29" t="str">
        <f t="shared" ca="1" si="371"/>
        <v/>
      </c>
    </row>
    <row r="296" spans="2:120">
      <c r="B296" s="219" t="str">
        <f>+IF('Resultados General'!C299="","",'Resultados General'!C299)</f>
        <v/>
      </c>
      <c r="C296" s="134" t="e">
        <f ca="1">+_xlfn.IFNA(VLOOKUP('Distribución de puestos'!B296,'Resultados General'!$C$11:$J$510,8,0),"")</f>
        <v>#NAME?</v>
      </c>
      <c r="D296" s="135" t="e">
        <f ca="1">+_xlfn.IFNA(VLOOKUP(B296,'Resultados General'!$C$11:$L$510,10,0),"")</f>
        <v>#NAME?</v>
      </c>
      <c r="E296" s="26" t="s">
        <v>76</v>
      </c>
      <c r="F296" s="26" t="s">
        <v>76</v>
      </c>
      <c r="G296" s="135" t="str">
        <f t="shared" ca="1" si="372"/>
        <v/>
      </c>
      <c r="H296" s="135" t="str">
        <f t="shared" ca="1" si="373"/>
        <v/>
      </c>
      <c r="I296" s="219" t="str">
        <f t="shared" si="374"/>
        <v/>
      </c>
      <c r="J296" s="138"/>
      <c r="M296" s="29" t="e">
        <f ca="1">+_xlfn.IFNA(VLOOKUP($B296,'Resultados General'!$C$11:$CG$510,MATCH(M$6,'Resultados General'!$C$10:$CG$10,0),0),"")</f>
        <v>#NAME?</v>
      </c>
      <c r="N296" s="29" t="str">
        <f t="shared" ca="1" si="300"/>
        <v/>
      </c>
      <c r="O296" s="29" t="str">
        <f t="shared" ca="1" si="301"/>
        <v/>
      </c>
      <c r="P296" s="29" t="e">
        <f ca="1">+_xlfn.IFNA(VLOOKUP($B296,'Resultados General'!$C$11:$CG$510,MATCH(P$6,'Resultados General'!$C$10:$CG$10,0),0),"")</f>
        <v>#NAME?</v>
      </c>
      <c r="Q296" s="29" t="str">
        <f t="shared" ca="1" si="302"/>
        <v/>
      </c>
      <c r="R296" s="29" t="str">
        <f t="shared" ca="1" si="303"/>
        <v/>
      </c>
      <c r="S296" s="29" t="e">
        <f ca="1">+_xlfn.IFNA(VLOOKUP($B296,'Resultados General'!$C$11:$CG$510,MATCH(S$6,'Resultados General'!$C$10:$CG$10,0),0),"")</f>
        <v>#NAME?</v>
      </c>
      <c r="T296" s="29" t="str">
        <f t="shared" ca="1" si="304"/>
        <v/>
      </c>
      <c r="U296" s="29" t="str">
        <f t="shared" ca="1" si="305"/>
        <v/>
      </c>
      <c r="V296" s="29" t="e">
        <f ca="1">+_xlfn.IFNA(VLOOKUP($B296,'Resultados General'!$C$11:$CG$510,MATCH(V$6,'Resultados General'!$C$10:$CG$10,0),0),"")</f>
        <v>#NAME?</v>
      </c>
      <c r="W296" s="29" t="str">
        <f t="shared" ca="1" si="306"/>
        <v/>
      </c>
      <c r="X296" s="29" t="str">
        <f t="shared" ca="1" si="307"/>
        <v/>
      </c>
      <c r="Y296" s="29" t="e">
        <f ca="1">+_xlfn.IFNA(VLOOKUP($B296,'Resultados General'!$C$11:$CG$510,MATCH(Y$6,'Resultados General'!$C$10:$CG$10,0),0),"")</f>
        <v>#NAME?</v>
      </c>
      <c r="Z296" s="29" t="str">
        <f t="shared" ca="1" si="308"/>
        <v/>
      </c>
      <c r="AA296" s="29" t="str">
        <f t="shared" ca="1" si="309"/>
        <v/>
      </c>
      <c r="AB296" s="29" t="e">
        <f ca="1">+_xlfn.IFNA(VLOOKUP($B296,'Resultados General'!$C$11:$CG$510,MATCH(AB$6,'Resultados General'!$C$10:$CG$10,0),0),"")</f>
        <v>#NAME?</v>
      </c>
      <c r="AC296" s="29" t="str">
        <f t="shared" ca="1" si="310"/>
        <v/>
      </c>
      <c r="AD296" s="29" t="str">
        <f t="shared" ca="1" si="311"/>
        <v/>
      </c>
      <c r="AE296" s="29" t="e">
        <f ca="1">+_xlfn.IFNA(VLOOKUP($B296,'Resultados General'!$C$11:$CG$510,MATCH(AE$6,'Resultados General'!$C$10:$CG$10,0),0),"")</f>
        <v>#NAME?</v>
      </c>
      <c r="AF296" s="29" t="str">
        <f t="shared" ca="1" si="312"/>
        <v/>
      </c>
      <c r="AG296" s="29" t="str">
        <f t="shared" ca="1" si="313"/>
        <v/>
      </c>
      <c r="AH296" s="29" t="e">
        <f ca="1">+_xlfn.IFNA(VLOOKUP($B296,'Resultados General'!$C$11:$CG$510,MATCH(AH$6,'Resultados General'!$C$10:$CG$10,0),0),"")</f>
        <v>#NAME?</v>
      </c>
      <c r="AI296" s="29" t="str">
        <f t="shared" ca="1" si="314"/>
        <v/>
      </c>
      <c r="AJ296" s="29" t="str">
        <f t="shared" ca="1" si="315"/>
        <v/>
      </c>
      <c r="AK296" s="29" t="e">
        <f ca="1">+_xlfn.IFNA(VLOOKUP($B296,'Resultados General'!$C$11:$CG$510,MATCH(AK$6,'Resultados General'!$C$10:$CG$10,0),0),"")</f>
        <v>#NAME?</v>
      </c>
      <c r="AL296" s="29" t="str">
        <f t="shared" ca="1" si="316"/>
        <v/>
      </c>
      <c r="AM296" s="29" t="str">
        <f t="shared" ca="1" si="317"/>
        <v/>
      </c>
      <c r="AN296" s="29" t="e">
        <f ca="1">+_xlfn.IFNA(VLOOKUP($B296,'Resultados General'!$C$11:$CG$510,MATCH(AN$6,'Resultados General'!$C$10:$CG$10,0),0),"")</f>
        <v>#NAME?</v>
      </c>
      <c r="AO296" s="29" t="str">
        <f t="shared" ca="1" si="318"/>
        <v/>
      </c>
      <c r="AP296" s="29" t="str">
        <f t="shared" ca="1" si="319"/>
        <v/>
      </c>
      <c r="AQ296" s="29" t="e">
        <f ca="1">+_xlfn.IFNA(VLOOKUP($B296,'Resultados General'!$C$11:$CG$510,MATCH(AQ$6,'Resultados General'!$C$10:$CG$10,0),0),"")</f>
        <v>#NAME?</v>
      </c>
      <c r="AR296" s="29" t="str">
        <f t="shared" ca="1" si="320"/>
        <v/>
      </c>
      <c r="AS296" s="29" t="str">
        <f t="shared" ca="1" si="321"/>
        <v/>
      </c>
      <c r="AT296" s="29" t="e">
        <f ca="1">+_xlfn.IFNA(VLOOKUP($B296,'Resultados General'!$C$11:$CG$510,MATCH(AT$6,'Resultados General'!$C$10:$CG$10,0),0),"")</f>
        <v>#NAME?</v>
      </c>
      <c r="AU296" s="29" t="str">
        <f t="shared" ca="1" si="322"/>
        <v/>
      </c>
      <c r="AV296" s="29" t="str">
        <f t="shared" ca="1" si="323"/>
        <v/>
      </c>
      <c r="AW296" s="29" t="e">
        <f ca="1">+_xlfn.IFNA(VLOOKUP($B296,'Resultados General'!$C$11:$CG$510,MATCH(AW$6,'Resultados General'!$C$10:$CG$10,0),0),"")</f>
        <v>#NAME?</v>
      </c>
      <c r="AX296" s="29" t="str">
        <f t="shared" ca="1" si="324"/>
        <v/>
      </c>
      <c r="AY296" s="29" t="str">
        <f t="shared" ca="1" si="325"/>
        <v/>
      </c>
      <c r="AZ296" s="29" t="e">
        <f ca="1">+_xlfn.IFNA(VLOOKUP($B296,'Resultados General'!$C$11:$CG$510,MATCH(AZ$6,'Resultados General'!$C$10:$CG$10,0),0),"")</f>
        <v>#NAME?</v>
      </c>
      <c r="BA296" s="29" t="str">
        <f t="shared" ca="1" si="326"/>
        <v/>
      </c>
      <c r="BB296" s="29" t="str">
        <f t="shared" ca="1" si="327"/>
        <v/>
      </c>
      <c r="BC296" s="29" t="e">
        <f ca="1">+_xlfn.IFNA(VLOOKUP($B296,'Resultados General'!$C$11:$CG$510,MATCH(BC$6,'Resultados General'!$C$10:$CG$10,0),0),"")</f>
        <v>#NAME?</v>
      </c>
      <c r="BD296" s="29" t="str">
        <f t="shared" ca="1" si="328"/>
        <v/>
      </c>
      <c r="BE296" s="29" t="str">
        <f t="shared" ca="1" si="329"/>
        <v/>
      </c>
      <c r="BF296" s="29" t="e">
        <f ca="1">+_xlfn.IFNA(VLOOKUP($B296,'Resultados General'!$C$11:$CG$510,MATCH(BF$6,'Resultados General'!$C$10:$CG$10,0),0),"")</f>
        <v>#NAME?</v>
      </c>
      <c r="BG296" s="29" t="str">
        <f t="shared" ca="1" si="330"/>
        <v/>
      </c>
      <c r="BH296" s="29" t="str">
        <f t="shared" ca="1" si="331"/>
        <v/>
      </c>
      <c r="BI296" s="29" t="e">
        <f ca="1">+_xlfn.IFNA(VLOOKUP($B296,'Resultados General'!$C$11:$CG$510,MATCH(BI$6,'Resultados General'!$C$10:$CG$10,0),0),"")</f>
        <v>#NAME?</v>
      </c>
      <c r="BJ296" s="29" t="str">
        <f t="shared" ca="1" si="332"/>
        <v/>
      </c>
      <c r="BK296" s="29" t="str">
        <f t="shared" ca="1" si="333"/>
        <v/>
      </c>
      <c r="BL296" s="29" t="e">
        <f ca="1">+_xlfn.IFNA(VLOOKUP($B296,'Resultados General'!$C$11:$CG$510,MATCH(BL$6,'Resultados General'!$C$10:$CG$10,0),0),"")</f>
        <v>#NAME?</v>
      </c>
      <c r="BM296" s="29" t="str">
        <f t="shared" ca="1" si="334"/>
        <v/>
      </c>
      <c r="BN296" s="29" t="str">
        <f t="shared" ca="1" si="335"/>
        <v/>
      </c>
      <c r="BO296" s="29" t="e">
        <f ca="1">+_xlfn.IFNA(VLOOKUP($B296,'Resultados General'!$C$11:$CG$510,MATCH(BO$6,'Resultados General'!$C$10:$CG$10,0),0),"")</f>
        <v>#NAME?</v>
      </c>
      <c r="BP296" s="29" t="str">
        <f t="shared" ca="1" si="336"/>
        <v/>
      </c>
      <c r="BQ296" s="29" t="str">
        <f t="shared" ca="1" si="337"/>
        <v/>
      </c>
      <c r="BR296" s="29" t="e">
        <f ca="1">+_xlfn.IFNA(VLOOKUP($B296,'Resultados General'!$C$11:$CG$510,MATCH(BR$6,'Resultados General'!$C$10:$CG$10,0),0),"")</f>
        <v>#NAME?</v>
      </c>
      <c r="BS296" s="29" t="str">
        <f t="shared" ca="1" si="338"/>
        <v/>
      </c>
      <c r="BT296" s="29" t="str">
        <f t="shared" ca="1" si="339"/>
        <v/>
      </c>
      <c r="BU296" s="29" t="e">
        <f ca="1">+_xlfn.IFNA(VLOOKUP($B296,'Resultados General'!$C$11:$CG$510,MATCH(BU$6,'Resultados General'!$C$10:$CG$10,0),0),"")</f>
        <v>#NAME?</v>
      </c>
      <c r="BV296" s="29" t="str">
        <f t="shared" ca="1" si="340"/>
        <v/>
      </c>
      <c r="BW296" s="29" t="str">
        <f t="shared" ca="1" si="341"/>
        <v/>
      </c>
      <c r="BX296" s="29" t="e">
        <f ca="1">+_xlfn.IFNA(VLOOKUP($B296,'Resultados General'!$C$11:$CG$510,MATCH(BX$6,'Resultados General'!$C$10:$CG$10,0),0),"")</f>
        <v>#NAME?</v>
      </c>
      <c r="BY296" s="29" t="str">
        <f t="shared" ca="1" si="342"/>
        <v/>
      </c>
      <c r="BZ296" s="29" t="str">
        <f t="shared" ca="1" si="343"/>
        <v/>
      </c>
      <c r="CA296" s="29" t="e">
        <f ca="1">+_xlfn.IFNA(VLOOKUP($B296,'Resultados General'!$C$11:$CG$510,MATCH(CA$6,'Resultados General'!$C$10:$CG$10,0),0),"")</f>
        <v>#NAME?</v>
      </c>
      <c r="CB296" s="29" t="str">
        <f t="shared" ca="1" si="344"/>
        <v/>
      </c>
      <c r="CC296" s="29" t="str">
        <f t="shared" ca="1" si="345"/>
        <v/>
      </c>
      <c r="CD296" s="29" t="e">
        <f ca="1">+_xlfn.IFNA(VLOOKUP($B296,'Resultados General'!$C$11:$CG$510,MATCH(CD$6,'Resultados General'!$C$10:$CG$10,0),0),"")</f>
        <v>#NAME?</v>
      </c>
      <c r="CE296" s="29" t="str">
        <f t="shared" ca="1" si="346"/>
        <v/>
      </c>
      <c r="CF296" s="29" t="str">
        <f t="shared" ca="1" si="347"/>
        <v/>
      </c>
      <c r="CG296" s="29" t="e">
        <f ca="1">+_xlfn.IFNA(VLOOKUP($B296,'Resultados General'!$C$11:$CG$510,MATCH(CG$6,'Resultados General'!$C$10:$CG$10,0),0),"")</f>
        <v>#NAME?</v>
      </c>
      <c r="CH296" s="29" t="str">
        <f t="shared" ca="1" si="348"/>
        <v/>
      </c>
      <c r="CI296" s="29" t="str">
        <f t="shared" ca="1" si="349"/>
        <v/>
      </c>
      <c r="CJ296" s="29" t="e">
        <f ca="1">+_xlfn.IFNA(VLOOKUP($B296,'Resultados General'!$C$11:$CG$510,MATCH(CJ$6,'Resultados General'!$C$10:$CG$10,0),0),"")</f>
        <v>#NAME?</v>
      </c>
      <c r="CK296" s="29" t="str">
        <f t="shared" ca="1" si="350"/>
        <v/>
      </c>
      <c r="CL296" s="29" t="str">
        <f t="shared" ca="1" si="351"/>
        <v/>
      </c>
      <c r="CM296" s="29" t="e">
        <f ca="1">+_xlfn.IFNA(VLOOKUP($B296,'Resultados General'!$C$11:$CG$510,MATCH(CM$6,'Resultados General'!$C$10:$CG$10,0),0),"")</f>
        <v>#NAME?</v>
      </c>
      <c r="CN296" s="29" t="str">
        <f t="shared" ca="1" si="352"/>
        <v/>
      </c>
      <c r="CO296" s="29" t="str">
        <f t="shared" ca="1" si="353"/>
        <v/>
      </c>
      <c r="CP296" s="29" t="e">
        <f ca="1">+_xlfn.IFNA(VLOOKUP($B296,'Resultados General'!$C$11:$CG$510,MATCH(CP$6,'Resultados General'!$C$10:$CG$10,0),0),"")</f>
        <v>#NAME?</v>
      </c>
      <c r="CQ296" s="29" t="str">
        <f t="shared" ca="1" si="354"/>
        <v/>
      </c>
      <c r="CR296" s="29" t="str">
        <f t="shared" ca="1" si="355"/>
        <v/>
      </c>
      <c r="CS296" s="29" t="e">
        <f ca="1">+_xlfn.IFNA(VLOOKUP($B296,'Resultados General'!$C$11:$CG$510,MATCH(CS$6,'Resultados General'!$C$10:$CG$10,0),0),"")</f>
        <v>#NAME?</v>
      </c>
      <c r="CT296" s="29" t="str">
        <f t="shared" ca="1" si="356"/>
        <v/>
      </c>
      <c r="CU296" s="29" t="str">
        <f t="shared" ca="1" si="357"/>
        <v/>
      </c>
      <c r="CV296" s="29" t="e">
        <f ca="1">+_xlfn.IFNA(VLOOKUP($B296,'Resultados General'!$C$11:$CG$510,MATCH(CV$6,'Resultados General'!$C$10:$CG$10,0),0),"")</f>
        <v>#NAME?</v>
      </c>
      <c r="CW296" s="29" t="str">
        <f t="shared" ca="1" si="358"/>
        <v/>
      </c>
      <c r="CX296" s="29" t="str">
        <f t="shared" ca="1" si="359"/>
        <v/>
      </c>
      <c r="CY296" s="29" t="e">
        <f ca="1">+_xlfn.IFNA(VLOOKUP($B296,'Resultados General'!$C$11:$CG$510,MATCH(CY$6,'Resultados General'!$C$10:$CG$10,0),0),"")</f>
        <v>#NAME?</v>
      </c>
      <c r="CZ296" s="29" t="str">
        <f t="shared" ca="1" si="360"/>
        <v/>
      </c>
      <c r="DA296" s="29" t="str">
        <f t="shared" ca="1" si="361"/>
        <v/>
      </c>
      <c r="DB296" s="29" t="e">
        <f ca="1">+_xlfn.IFNA(VLOOKUP($B296,'Resultados General'!$C$11:$CG$510,MATCH(DB$6,'Resultados General'!$C$10:$CG$10,0),0),"")</f>
        <v>#NAME?</v>
      </c>
      <c r="DC296" s="29" t="str">
        <f t="shared" ca="1" si="362"/>
        <v/>
      </c>
      <c r="DD296" s="29" t="str">
        <f t="shared" ca="1" si="363"/>
        <v/>
      </c>
      <c r="DE296" s="29" t="e">
        <f ca="1">+_xlfn.IFNA(VLOOKUP($B296,'Resultados General'!$C$11:$CG$510,MATCH(DE$6,'Resultados General'!$C$10:$CG$10,0),0),"")</f>
        <v>#NAME?</v>
      </c>
      <c r="DF296" s="29" t="str">
        <f t="shared" ca="1" si="364"/>
        <v/>
      </c>
      <c r="DG296" s="29" t="str">
        <f t="shared" ca="1" si="365"/>
        <v/>
      </c>
      <c r="DH296" s="29" t="e">
        <f ca="1">+_xlfn.IFNA(VLOOKUP($B296,'Resultados General'!$C$11:$CG$510,MATCH(DH$6,'Resultados General'!$C$10:$CG$10,0),0),"")</f>
        <v>#NAME?</v>
      </c>
      <c r="DI296" s="29" t="str">
        <f t="shared" ca="1" si="366"/>
        <v/>
      </c>
      <c r="DJ296" s="29" t="str">
        <f t="shared" ca="1" si="367"/>
        <v/>
      </c>
      <c r="DK296" s="29" t="e">
        <f ca="1">+_xlfn.IFNA(VLOOKUP($B296,'Resultados General'!$C$11:$CG$510,MATCH(DK$6,'Resultados General'!$C$10:$CG$10,0),0),"")</f>
        <v>#NAME?</v>
      </c>
      <c r="DL296" s="29" t="str">
        <f t="shared" ca="1" si="368"/>
        <v/>
      </c>
      <c r="DM296" s="29" t="str">
        <f t="shared" ca="1" si="369"/>
        <v/>
      </c>
      <c r="DN296" s="29" t="e">
        <f ca="1">+_xlfn.IFNA(VLOOKUP($B296,'Resultados General'!$C$11:$CG$510,MATCH(DN$6,'Resultados General'!$C$10:$CG$10,0),0),"")</f>
        <v>#NAME?</v>
      </c>
      <c r="DO296" s="29" t="str">
        <f t="shared" ca="1" si="370"/>
        <v/>
      </c>
      <c r="DP296" s="29" t="str">
        <f t="shared" ca="1" si="371"/>
        <v/>
      </c>
    </row>
    <row r="297" spans="2:120">
      <c r="B297" s="219" t="str">
        <f>+IF('Resultados General'!C300="","",'Resultados General'!C300)</f>
        <v/>
      </c>
      <c r="C297" s="134" t="e">
        <f ca="1">+_xlfn.IFNA(VLOOKUP('Distribución de puestos'!B297,'Resultados General'!$C$11:$J$510,8,0),"")</f>
        <v>#NAME?</v>
      </c>
      <c r="D297" s="135" t="e">
        <f ca="1">+_xlfn.IFNA(VLOOKUP(B297,'Resultados General'!$C$11:$L$510,10,0),"")</f>
        <v>#NAME?</v>
      </c>
      <c r="E297" s="26" t="s">
        <v>76</v>
      </c>
      <c r="F297" s="26" t="s">
        <v>76</v>
      </c>
      <c r="G297" s="135" t="str">
        <f t="shared" ca="1" si="372"/>
        <v/>
      </c>
      <c r="H297" s="135" t="str">
        <f t="shared" ca="1" si="373"/>
        <v/>
      </c>
      <c r="I297" s="219" t="str">
        <f t="shared" si="374"/>
        <v/>
      </c>
      <c r="J297" s="138"/>
      <c r="M297" s="29" t="e">
        <f ca="1">+_xlfn.IFNA(VLOOKUP($B297,'Resultados General'!$C$11:$CG$510,MATCH(M$6,'Resultados General'!$C$10:$CG$10,0),0),"")</f>
        <v>#NAME?</v>
      </c>
      <c r="N297" s="29" t="str">
        <f t="shared" ca="1" si="300"/>
        <v/>
      </c>
      <c r="O297" s="29" t="str">
        <f t="shared" ca="1" si="301"/>
        <v/>
      </c>
      <c r="P297" s="29" t="e">
        <f ca="1">+_xlfn.IFNA(VLOOKUP($B297,'Resultados General'!$C$11:$CG$510,MATCH(P$6,'Resultados General'!$C$10:$CG$10,0),0),"")</f>
        <v>#NAME?</v>
      </c>
      <c r="Q297" s="29" t="str">
        <f t="shared" ca="1" si="302"/>
        <v/>
      </c>
      <c r="R297" s="29" t="str">
        <f t="shared" ca="1" si="303"/>
        <v/>
      </c>
      <c r="S297" s="29" t="e">
        <f ca="1">+_xlfn.IFNA(VLOOKUP($B297,'Resultados General'!$C$11:$CG$510,MATCH(S$6,'Resultados General'!$C$10:$CG$10,0),0),"")</f>
        <v>#NAME?</v>
      </c>
      <c r="T297" s="29" t="str">
        <f t="shared" ca="1" si="304"/>
        <v/>
      </c>
      <c r="U297" s="29" t="str">
        <f t="shared" ca="1" si="305"/>
        <v/>
      </c>
      <c r="V297" s="29" t="e">
        <f ca="1">+_xlfn.IFNA(VLOOKUP($B297,'Resultados General'!$C$11:$CG$510,MATCH(V$6,'Resultados General'!$C$10:$CG$10,0),0),"")</f>
        <v>#NAME?</v>
      </c>
      <c r="W297" s="29" t="str">
        <f t="shared" ca="1" si="306"/>
        <v/>
      </c>
      <c r="X297" s="29" t="str">
        <f t="shared" ca="1" si="307"/>
        <v/>
      </c>
      <c r="Y297" s="29" t="e">
        <f ca="1">+_xlfn.IFNA(VLOOKUP($B297,'Resultados General'!$C$11:$CG$510,MATCH(Y$6,'Resultados General'!$C$10:$CG$10,0),0),"")</f>
        <v>#NAME?</v>
      </c>
      <c r="Z297" s="29" t="str">
        <f t="shared" ca="1" si="308"/>
        <v/>
      </c>
      <c r="AA297" s="29" t="str">
        <f t="shared" ca="1" si="309"/>
        <v/>
      </c>
      <c r="AB297" s="29" t="e">
        <f ca="1">+_xlfn.IFNA(VLOOKUP($B297,'Resultados General'!$C$11:$CG$510,MATCH(AB$6,'Resultados General'!$C$10:$CG$10,0),0),"")</f>
        <v>#NAME?</v>
      </c>
      <c r="AC297" s="29" t="str">
        <f t="shared" ca="1" si="310"/>
        <v/>
      </c>
      <c r="AD297" s="29" t="str">
        <f t="shared" ca="1" si="311"/>
        <v/>
      </c>
      <c r="AE297" s="29" t="e">
        <f ca="1">+_xlfn.IFNA(VLOOKUP($B297,'Resultados General'!$C$11:$CG$510,MATCH(AE$6,'Resultados General'!$C$10:$CG$10,0),0),"")</f>
        <v>#NAME?</v>
      </c>
      <c r="AF297" s="29" t="str">
        <f t="shared" ca="1" si="312"/>
        <v/>
      </c>
      <c r="AG297" s="29" t="str">
        <f t="shared" ca="1" si="313"/>
        <v/>
      </c>
      <c r="AH297" s="29" t="e">
        <f ca="1">+_xlfn.IFNA(VLOOKUP($B297,'Resultados General'!$C$11:$CG$510,MATCH(AH$6,'Resultados General'!$C$10:$CG$10,0),0),"")</f>
        <v>#NAME?</v>
      </c>
      <c r="AI297" s="29" t="str">
        <f t="shared" ca="1" si="314"/>
        <v/>
      </c>
      <c r="AJ297" s="29" t="str">
        <f t="shared" ca="1" si="315"/>
        <v/>
      </c>
      <c r="AK297" s="29" t="e">
        <f ca="1">+_xlfn.IFNA(VLOOKUP($B297,'Resultados General'!$C$11:$CG$510,MATCH(AK$6,'Resultados General'!$C$10:$CG$10,0),0),"")</f>
        <v>#NAME?</v>
      </c>
      <c r="AL297" s="29" t="str">
        <f t="shared" ca="1" si="316"/>
        <v/>
      </c>
      <c r="AM297" s="29" t="str">
        <f t="shared" ca="1" si="317"/>
        <v/>
      </c>
      <c r="AN297" s="29" t="e">
        <f ca="1">+_xlfn.IFNA(VLOOKUP($B297,'Resultados General'!$C$11:$CG$510,MATCH(AN$6,'Resultados General'!$C$10:$CG$10,0),0),"")</f>
        <v>#NAME?</v>
      </c>
      <c r="AO297" s="29" t="str">
        <f t="shared" ca="1" si="318"/>
        <v/>
      </c>
      <c r="AP297" s="29" t="str">
        <f t="shared" ca="1" si="319"/>
        <v/>
      </c>
      <c r="AQ297" s="29" t="e">
        <f ca="1">+_xlfn.IFNA(VLOOKUP($B297,'Resultados General'!$C$11:$CG$510,MATCH(AQ$6,'Resultados General'!$C$10:$CG$10,0),0),"")</f>
        <v>#NAME?</v>
      </c>
      <c r="AR297" s="29" t="str">
        <f t="shared" ca="1" si="320"/>
        <v/>
      </c>
      <c r="AS297" s="29" t="str">
        <f t="shared" ca="1" si="321"/>
        <v/>
      </c>
      <c r="AT297" s="29" t="e">
        <f ca="1">+_xlfn.IFNA(VLOOKUP($B297,'Resultados General'!$C$11:$CG$510,MATCH(AT$6,'Resultados General'!$C$10:$CG$10,0),0),"")</f>
        <v>#NAME?</v>
      </c>
      <c r="AU297" s="29" t="str">
        <f t="shared" ca="1" si="322"/>
        <v/>
      </c>
      <c r="AV297" s="29" t="str">
        <f t="shared" ca="1" si="323"/>
        <v/>
      </c>
      <c r="AW297" s="29" t="e">
        <f ca="1">+_xlfn.IFNA(VLOOKUP($B297,'Resultados General'!$C$11:$CG$510,MATCH(AW$6,'Resultados General'!$C$10:$CG$10,0),0),"")</f>
        <v>#NAME?</v>
      </c>
      <c r="AX297" s="29" t="str">
        <f t="shared" ca="1" si="324"/>
        <v/>
      </c>
      <c r="AY297" s="29" t="str">
        <f t="shared" ca="1" si="325"/>
        <v/>
      </c>
      <c r="AZ297" s="29" t="e">
        <f ca="1">+_xlfn.IFNA(VLOOKUP($B297,'Resultados General'!$C$11:$CG$510,MATCH(AZ$6,'Resultados General'!$C$10:$CG$10,0),0),"")</f>
        <v>#NAME?</v>
      </c>
      <c r="BA297" s="29" t="str">
        <f t="shared" ca="1" si="326"/>
        <v/>
      </c>
      <c r="BB297" s="29" t="str">
        <f t="shared" ca="1" si="327"/>
        <v/>
      </c>
      <c r="BC297" s="29" t="e">
        <f ca="1">+_xlfn.IFNA(VLOOKUP($B297,'Resultados General'!$C$11:$CG$510,MATCH(BC$6,'Resultados General'!$C$10:$CG$10,0),0),"")</f>
        <v>#NAME?</v>
      </c>
      <c r="BD297" s="29" t="str">
        <f t="shared" ca="1" si="328"/>
        <v/>
      </c>
      <c r="BE297" s="29" t="str">
        <f t="shared" ca="1" si="329"/>
        <v/>
      </c>
      <c r="BF297" s="29" t="e">
        <f ca="1">+_xlfn.IFNA(VLOOKUP($B297,'Resultados General'!$C$11:$CG$510,MATCH(BF$6,'Resultados General'!$C$10:$CG$10,0),0),"")</f>
        <v>#NAME?</v>
      </c>
      <c r="BG297" s="29" t="str">
        <f t="shared" ca="1" si="330"/>
        <v/>
      </c>
      <c r="BH297" s="29" t="str">
        <f t="shared" ca="1" si="331"/>
        <v/>
      </c>
      <c r="BI297" s="29" t="e">
        <f ca="1">+_xlfn.IFNA(VLOOKUP($B297,'Resultados General'!$C$11:$CG$510,MATCH(BI$6,'Resultados General'!$C$10:$CG$10,0),0),"")</f>
        <v>#NAME?</v>
      </c>
      <c r="BJ297" s="29" t="str">
        <f t="shared" ca="1" si="332"/>
        <v/>
      </c>
      <c r="BK297" s="29" t="str">
        <f t="shared" ca="1" si="333"/>
        <v/>
      </c>
      <c r="BL297" s="29" t="e">
        <f ca="1">+_xlfn.IFNA(VLOOKUP($B297,'Resultados General'!$C$11:$CG$510,MATCH(BL$6,'Resultados General'!$C$10:$CG$10,0),0),"")</f>
        <v>#NAME?</v>
      </c>
      <c r="BM297" s="29" t="str">
        <f t="shared" ca="1" si="334"/>
        <v/>
      </c>
      <c r="BN297" s="29" t="str">
        <f t="shared" ca="1" si="335"/>
        <v/>
      </c>
      <c r="BO297" s="29" t="e">
        <f ca="1">+_xlfn.IFNA(VLOOKUP($B297,'Resultados General'!$C$11:$CG$510,MATCH(BO$6,'Resultados General'!$C$10:$CG$10,0),0),"")</f>
        <v>#NAME?</v>
      </c>
      <c r="BP297" s="29" t="str">
        <f t="shared" ca="1" si="336"/>
        <v/>
      </c>
      <c r="BQ297" s="29" t="str">
        <f t="shared" ca="1" si="337"/>
        <v/>
      </c>
      <c r="BR297" s="29" t="e">
        <f ca="1">+_xlfn.IFNA(VLOOKUP($B297,'Resultados General'!$C$11:$CG$510,MATCH(BR$6,'Resultados General'!$C$10:$CG$10,0),0),"")</f>
        <v>#NAME?</v>
      </c>
      <c r="BS297" s="29" t="str">
        <f t="shared" ca="1" si="338"/>
        <v/>
      </c>
      <c r="BT297" s="29" t="str">
        <f t="shared" ca="1" si="339"/>
        <v/>
      </c>
      <c r="BU297" s="29" t="e">
        <f ca="1">+_xlfn.IFNA(VLOOKUP($B297,'Resultados General'!$C$11:$CG$510,MATCH(BU$6,'Resultados General'!$C$10:$CG$10,0),0),"")</f>
        <v>#NAME?</v>
      </c>
      <c r="BV297" s="29" t="str">
        <f t="shared" ca="1" si="340"/>
        <v/>
      </c>
      <c r="BW297" s="29" t="str">
        <f t="shared" ca="1" si="341"/>
        <v/>
      </c>
      <c r="BX297" s="29" t="e">
        <f ca="1">+_xlfn.IFNA(VLOOKUP($B297,'Resultados General'!$C$11:$CG$510,MATCH(BX$6,'Resultados General'!$C$10:$CG$10,0),0),"")</f>
        <v>#NAME?</v>
      </c>
      <c r="BY297" s="29" t="str">
        <f t="shared" ca="1" si="342"/>
        <v/>
      </c>
      <c r="BZ297" s="29" t="str">
        <f t="shared" ca="1" si="343"/>
        <v/>
      </c>
      <c r="CA297" s="29" t="e">
        <f ca="1">+_xlfn.IFNA(VLOOKUP($B297,'Resultados General'!$C$11:$CG$510,MATCH(CA$6,'Resultados General'!$C$10:$CG$10,0),0),"")</f>
        <v>#NAME?</v>
      </c>
      <c r="CB297" s="29" t="str">
        <f t="shared" ca="1" si="344"/>
        <v/>
      </c>
      <c r="CC297" s="29" t="str">
        <f t="shared" ca="1" si="345"/>
        <v/>
      </c>
      <c r="CD297" s="29" t="e">
        <f ca="1">+_xlfn.IFNA(VLOOKUP($B297,'Resultados General'!$C$11:$CG$510,MATCH(CD$6,'Resultados General'!$C$10:$CG$10,0),0),"")</f>
        <v>#NAME?</v>
      </c>
      <c r="CE297" s="29" t="str">
        <f t="shared" ca="1" si="346"/>
        <v/>
      </c>
      <c r="CF297" s="29" t="str">
        <f t="shared" ca="1" si="347"/>
        <v/>
      </c>
      <c r="CG297" s="29" t="e">
        <f ca="1">+_xlfn.IFNA(VLOOKUP($B297,'Resultados General'!$C$11:$CG$510,MATCH(CG$6,'Resultados General'!$C$10:$CG$10,0),0),"")</f>
        <v>#NAME?</v>
      </c>
      <c r="CH297" s="29" t="str">
        <f t="shared" ca="1" si="348"/>
        <v/>
      </c>
      <c r="CI297" s="29" t="str">
        <f t="shared" ca="1" si="349"/>
        <v/>
      </c>
      <c r="CJ297" s="29" t="e">
        <f ca="1">+_xlfn.IFNA(VLOOKUP($B297,'Resultados General'!$C$11:$CG$510,MATCH(CJ$6,'Resultados General'!$C$10:$CG$10,0),0),"")</f>
        <v>#NAME?</v>
      </c>
      <c r="CK297" s="29" t="str">
        <f t="shared" ca="1" si="350"/>
        <v/>
      </c>
      <c r="CL297" s="29" t="str">
        <f t="shared" ca="1" si="351"/>
        <v/>
      </c>
      <c r="CM297" s="29" t="e">
        <f ca="1">+_xlfn.IFNA(VLOOKUP($B297,'Resultados General'!$C$11:$CG$510,MATCH(CM$6,'Resultados General'!$C$10:$CG$10,0),0),"")</f>
        <v>#NAME?</v>
      </c>
      <c r="CN297" s="29" t="str">
        <f t="shared" ca="1" si="352"/>
        <v/>
      </c>
      <c r="CO297" s="29" t="str">
        <f t="shared" ca="1" si="353"/>
        <v/>
      </c>
      <c r="CP297" s="29" t="e">
        <f ca="1">+_xlfn.IFNA(VLOOKUP($B297,'Resultados General'!$C$11:$CG$510,MATCH(CP$6,'Resultados General'!$C$10:$CG$10,0),0),"")</f>
        <v>#NAME?</v>
      </c>
      <c r="CQ297" s="29" t="str">
        <f t="shared" ca="1" si="354"/>
        <v/>
      </c>
      <c r="CR297" s="29" t="str">
        <f t="shared" ca="1" si="355"/>
        <v/>
      </c>
      <c r="CS297" s="29" t="e">
        <f ca="1">+_xlfn.IFNA(VLOOKUP($B297,'Resultados General'!$C$11:$CG$510,MATCH(CS$6,'Resultados General'!$C$10:$CG$10,0),0),"")</f>
        <v>#NAME?</v>
      </c>
      <c r="CT297" s="29" t="str">
        <f t="shared" ca="1" si="356"/>
        <v/>
      </c>
      <c r="CU297" s="29" t="str">
        <f t="shared" ca="1" si="357"/>
        <v/>
      </c>
      <c r="CV297" s="29" t="e">
        <f ca="1">+_xlfn.IFNA(VLOOKUP($B297,'Resultados General'!$C$11:$CG$510,MATCH(CV$6,'Resultados General'!$C$10:$CG$10,0),0),"")</f>
        <v>#NAME?</v>
      </c>
      <c r="CW297" s="29" t="str">
        <f t="shared" ca="1" si="358"/>
        <v/>
      </c>
      <c r="CX297" s="29" t="str">
        <f t="shared" ca="1" si="359"/>
        <v/>
      </c>
      <c r="CY297" s="29" t="e">
        <f ca="1">+_xlfn.IFNA(VLOOKUP($B297,'Resultados General'!$C$11:$CG$510,MATCH(CY$6,'Resultados General'!$C$10:$CG$10,0),0),"")</f>
        <v>#NAME?</v>
      </c>
      <c r="CZ297" s="29" t="str">
        <f t="shared" ca="1" si="360"/>
        <v/>
      </c>
      <c r="DA297" s="29" t="str">
        <f t="shared" ca="1" si="361"/>
        <v/>
      </c>
      <c r="DB297" s="29" t="e">
        <f ca="1">+_xlfn.IFNA(VLOOKUP($B297,'Resultados General'!$C$11:$CG$510,MATCH(DB$6,'Resultados General'!$C$10:$CG$10,0),0),"")</f>
        <v>#NAME?</v>
      </c>
      <c r="DC297" s="29" t="str">
        <f t="shared" ca="1" si="362"/>
        <v/>
      </c>
      <c r="DD297" s="29" t="str">
        <f t="shared" ca="1" si="363"/>
        <v/>
      </c>
      <c r="DE297" s="29" t="e">
        <f ca="1">+_xlfn.IFNA(VLOOKUP($B297,'Resultados General'!$C$11:$CG$510,MATCH(DE$6,'Resultados General'!$C$10:$CG$10,0),0),"")</f>
        <v>#NAME?</v>
      </c>
      <c r="DF297" s="29" t="str">
        <f t="shared" ca="1" si="364"/>
        <v/>
      </c>
      <c r="DG297" s="29" t="str">
        <f t="shared" ca="1" si="365"/>
        <v/>
      </c>
      <c r="DH297" s="29" t="e">
        <f ca="1">+_xlfn.IFNA(VLOOKUP($B297,'Resultados General'!$C$11:$CG$510,MATCH(DH$6,'Resultados General'!$C$10:$CG$10,0),0),"")</f>
        <v>#NAME?</v>
      </c>
      <c r="DI297" s="29" t="str">
        <f t="shared" ca="1" si="366"/>
        <v/>
      </c>
      <c r="DJ297" s="29" t="str">
        <f t="shared" ca="1" si="367"/>
        <v/>
      </c>
      <c r="DK297" s="29" t="e">
        <f ca="1">+_xlfn.IFNA(VLOOKUP($B297,'Resultados General'!$C$11:$CG$510,MATCH(DK$6,'Resultados General'!$C$10:$CG$10,0),0),"")</f>
        <v>#NAME?</v>
      </c>
      <c r="DL297" s="29" t="str">
        <f t="shared" ca="1" si="368"/>
        <v/>
      </c>
      <c r="DM297" s="29" t="str">
        <f t="shared" ca="1" si="369"/>
        <v/>
      </c>
      <c r="DN297" s="29" t="e">
        <f ca="1">+_xlfn.IFNA(VLOOKUP($B297,'Resultados General'!$C$11:$CG$510,MATCH(DN$6,'Resultados General'!$C$10:$CG$10,0),0),"")</f>
        <v>#NAME?</v>
      </c>
      <c r="DO297" s="29" t="str">
        <f t="shared" ca="1" si="370"/>
        <v/>
      </c>
      <c r="DP297" s="29" t="str">
        <f t="shared" ca="1" si="371"/>
        <v/>
      </c>
    </row>
    <row r="298" spans="2:120">
      <c r="B298" s="219" t="str">
        <f>+IF('Resultados General'!C301="","",'Resultados General'!C301)</f>
        <v/>
      </c>
      <c r="C298" s="134" t="e">
        <f ca="1">+_xlfn.IFNA(VLOOKUP('Distribución de puestos'!B298,'Resultados General'!$C$11:$J$510,8,0),"")</f>
        <v>#NAME?</v>
      </c>
      <c r="D298" s="135" t="e">
        <f ca="1">+_xlfn.IFNA(VLOOKUP(B298,'Resultados General'!$C$11:$L$510,10,0),"")</f>
        <v>#NAME?</v>
      </c>
      <c r="E298" s="26" t="s">
        <v>76</v>
      </c>
      <c r="F298" s="26" t="s">
        <v>76</v>
      </c>
      <c r="G298" s="135" t="str">
        <f t="shared" ca="1" si="372"/>
        <v/>
      </c>
      <c r="H298" s="135" t="str">
        <f t="shared" ca="1" si="373"/>
        <v/>
      </c>
      <c r="I298" s="219" t="str">
        <f t="shared" si="374"/>
        <v/>
      </c>
      <c r="J298" s="138"/>
      <c r="M298" s="29" t="e">
        <f ca="1">+_xlfn.IFNA(VLOOKUP($B298,'Resultados General'!$C$11:$CG$510,MATCH(M$6,'Resultados General'!$C$10:$CG$10,0),0),"")</f>
        <v>#NAME?</v>
      </c>
      <c r="N298" s="29" t="str">
        <f t="shared" ca="1" si="300"/>
        <v/>
      </c>
      <c r="O298" s="29" t="str">
        <f t="shared" ca="1" si="301"/>
        <v/>
      </c>
      <c r="P298" s="29" t="e">
        <f ca="1">+_xlfn.IFNA(VLOOKUP($B298,'Resultados General'!$C$11:$CG$510,MATCH(P$6,'Resultados General'!$C$10:$CG$10,0),0),"")</f>
        <v>#NAME?</v>
      </c>
      <c r="Q298" s="29" t="str">
        <f t="shared" ca="1" si="302"/>
        <v/>
      </c>
      <c r="R298" s="29" t="str">
        <f t="shared" ca="1" si="303"/>
        <v/>
      </c>
      <c r="S298" s="29" t="e">
        <f ca="1">+_xlfn.IFNA(VLOOKUP($B298,'Resultados General'!$C$11:$CG$510,MATCH(S$6,'Resultados General'!$C$10:$CG$10,0),0),"")</f>
        <v>#NAME?</v>
      </c>
      <c r="T298" s="29" t="str">
        <f t="shared" ca="1" si="304"/>
        <v/>
      </c>
      <c r="U298" s="29" t="str">
        <f t="shared" ca="1" si="305"/>
        <v/>
      </c>
      <c r="V298" s="29" t="e">
        <f ca="1">+_xlfn.IFNA(VLOOKUP($B298,'Resultados General'!$C$11:$CG$510,MATCH(V$6,'Resultados General'!$C$10:$CG$10,0),0),"")</f>
        <v>#NAME?</v>
      </c>
      <c r="W298" s="29" t="str">
        <f t="shared" ca="1" si="306"/>
        <v/>
      </c>
      <c r="X298" s="29" t="str">
        <f t="shared" ca="1" si="307"/>
        <v/>
      </c>
      <c r="Y298" s="29" t="e">
        <f ca="1">+_xlfn.IFNA(VLOOKUP($B298,'Resultados General'!$C$11:$CG$510,MATCH(Y$6,'Resultados General'!$C$10:$CG$10,0),0),"")</f>
        <v>#NAME?</v>
      </c>
      <c r="Z298" s="29" t="str">
        <f t="shared" ca="1" si="308"/>
        <v/>
      </c>
      <c r="AA298" s="29" t="str">
        <f t="shared" ca="1" si="309"/>
        <v/>
      </c>
      <c r="AB298" s="29" t="e">
        <f ca="1">+_xlfn.IFNA(VLOOKUP($B298,'Resultados General'!$C$11:$CG$510,MATCH(AB$6,'Resultados General'!$C$10:$CG$10,0),0),"")</f>
        <v>#NAME?</v>
      </c>
      <c r="AC298" s="29" t="str">
        <f t="shared" ca="1" si="310"/>
        <v/>
      </c>
      <c r="AD298" s="29" t="str">
        <f t="shared" ca="1" si="311"/>
        <v/>
      </c>
      <c r="AE298" s="29" t="e">
        <f ca="1">+_xlfn.IFNA(VLOOKUP($B298,'Resultados General'!$C$11:$CG$510,MATCH(AE$6,'Resultados General'!$C$10:$CG$10,0),0),"")</f>
        <v>#NAME?</v>
      </c>
      <c r="AF298" s="29" t="str">
        <f t="shared" ca="1" si="312"/>
        <v/>
      </c>
      <c r="AG298" s="29" t="str">
        <f t="shared" ca="1" si="313"/>
        <v/>
      </c>
      <c r="AH298" s="29" t="e">
        <f ca="1">+_xlfn.IFNA(VLOOKUP($B298,'Resultados General'!$C$11:$CG$510,MATCH(AH$6,'Resultados General'!$C$10:$CG$10,0),0),"")</f>
        <v>#NAME?</v>
      </c>
      <c r="AI298" s="29" t="str">
        <f t="shared" ca="1" si="314"/>
        <v/>
      </c>
      <c r="AJ298" s="29" t="str">
        <f t="shared" ca="1" si="315"/>
        <v/>
      </c>
      <c r="AK298" s="29" t="e">
        <f ca="1">+_xlfn.IFNA(VLOOKUP($B298,'Resultados General'!$C$11:$CG$510,MATCH(AK$6,'Resultados General'!$C$10:$CG$10,0),0),"")</f>
        <v>#NAME?</v>
      </c>
      <c r="AL298" s="29" t="str">
        <f t="shared" ca="1" si="316"/>
        <v/>
      </c>
      <c r="AM298" s="29" t="str">
        <f t="shared" ca="1" si="317"/>
        <v/>
      </c>
      <c r="AN298" s="29" t="e">
        <f ca="1">+_xlfn.IFNA(VLOOKUP($B298,'Resultados General'!$C$11:$CG$510,MATCH(AN$6,'Resultados General'!$C$10:$CG$10,0),0),"")</f>
        <v>#NAME?</v>
      </c>
      <c r="AO298" s="29" t="str">
        <f t="shared" ca="1" si="318"/>
        <v/>
      </c>
      <c r="AP298" s="29" t="str">
        <f t="shared" ca="1" si="319"/>
        <v/>
      </c>
      <c r="AQ298" s="29" t="e">
        <f ca="1">+_xlfn.IFNA(VLOOKUP($B298,'Resultados General'!$C$11:$CG$510,MATCH(AQ$6,'Resultados General'!$C$10:$CG$10,0),0),"")</f>
        <v>#NAME?</v>
      </c>
      <c r="AR298" s="29" t="str">
        <f t="shared" ca="1" si="320"/>
        <v/>
      </c>
      <c r="AS298" s="29" t="str">
        <f t="shared" ca="1" si="321"/>
        <v/>
      </c>
      <c r="AT298" s="29" t="e">
        <f ca="1">+_xlfn.IFNA(VLOOKUP($B298,'Resultados General'!$C$11:$CG$510,MATCH(AT$6,'Resultados General'!$C$10:$CG$10,0),0),"")</f>
        <v>#NAME?</v>
      </c>
      <c r="AU298" s="29" t="str">
        <f t="shared" ca="1" si="322"/>
        <v/>
      </c>
      <c r="AV298" s="29" t="str">
        <f t="shared" ca="1" si="323"/>
        <v/>
      </c>
      <c r="AW298" s="29" t="e">
        <f ca="1">+_xlfn.IFNA(VLOOKUP($B298,'Resultados General'!$C$11:$CG$510,MATCH(AW$6,'Resultados General'!$C$10:$CG$10,0),0),"")</f>
        <v>#NAME?</v>
      </c>
      <c r="AX298" s="29" t="str">
        <f t="shared" ca="1" si="324"/>
        <v/>
      </c>
      <c r="AY298" s="29" t="str">
        <f t="shared" ca="1" si="325"/>
        <v/>
      </c>
      <c r="AZ298" s="29" t="e">
        <f ca="1">+_xlfn.IFNA(VLOOKUP($B298,'Resultados General'!$C$11:$CG$510,MATCH(AZ$6,'Resultados General'!$C$10:$CG$10,0),0),"")</f>
        <v>#NAME?</v>
      </c>
      <c r="BA298" s="29" t="str">
        <f t="shared" ca="1" si="326"/>
        <v/>
      </c>
      <c r="BB298" s="29" t="str">
        <f t="shared" ca="1" si="327"/>
        <v/>
      </c>
      <c r="BC298" s="29" t="e">
        <f ca="1">+_xlfn.IFNA(VLOOKUP($B298,'Resultados General'!$C$11:$CG$510,MATCH(BC$6,'Resultados General'!$C$10:$CG$10,0),0),"")</f>
        <v>#NAME?</v>
      </c>
      <c r="BD298" s="29" t="str">
        <f t="shared" ca="1" si="328"/>
        <v/>
      </c>
      <c r="BE298" s="29" t="str">
        <f t="shared" ca="1" si="329"/>
        <v/>
      </c>
      <c r="BF298" s="29" t="e">
        <f ca="1">+_xlfn.IFNA(VLOOKUP($B298,'Resultados General'!$C$11:$CG$510,MATCH(BF$6,'Resultados General'!$C$10:$CG$10,0),0),"")</f>
        <v>#NAME?</v>
      </c>
      <c r="BG298" s="29" t="str">
        <f t="shared" ca="1" si="330"/>
        <v/>
      </c>
      <c r="BH298" s="29" t="str">
        <f t="shared" ca="1" si="331"/>
        <v/>
      </c>
      <c r="BI298" s="29" t="e">
        <f ca="1">+_xlfn.IFNA(VLOOKUP($B298,'Resultados General'!$C$11:$CG$510,MATCH(BI$6,'Resultados General'!$C$10:$CG$10,0),0),"")</f>
        <v>#NAME?</v>
      </c>
      <c r="BJ298" s="29" t="str">
        <f t="shared" ca="1" si="332"/>
        <v/>
      </c>
      <c r="BK298" s="29" t="str">
        <f t="shared" ca="1" si="333"/>
        <v/>
      </c>
      <c r="BL298" s="29" t="e">
        <f ca="1">+_xlfn.IFNA(VLOOKUP($B298,'Resultados General'!$C$11:$CG$510,MATCH(BL$6,'Resultados General'!$C$10:$CG$10,0),0),"")</f>
        <v>#NAME?</v>
      </c>
      <c r="BM298" s="29" t="str">
        <f t="shared" ca="1" si="334"/>
        <v/>
      </c>
      <c r="BN298" s="29" t="str">
        <f t="shared" ca="1" si="335"/>
        <v/>
      </c>
      <c r="BO298" s="29" t="e">
        <f ca="1">+_xlfn.IFNA(VLOOKUP($B298,'Resultados General'!$C$11:$CG$510,MATCH(BO$6,'Resultados General'!$C$10:$CG$10,0),0),"")</f>
        <v>#NAME?</v>
      </c>
      <c r="BP298" s="29" t="str">
        <f t="shared" ca="1" si="336"/>
        <v/>
      </c>
      <c r="BQ298" s="29" t="str">
        <f t="shared" ca="1" si="337"/>
        <v/>
      </c>
      <c r="BR298" s="29" t="e">
        <f ca="1">+_xlfn.IFNA(VLOOKUP($B298,'Resultados General'!$C$11:$CG$510,MATCH(BR$6,'Resultados General'!$C$10:$CG$10,0),0),"")</f>
        <v>#NAME?</v>
      </c>
      <c r="BS298" s="29" t="str">
        <f t="shared" ca="1" si="338"/>
        <v/>
      </c>
      <c r="BT298" s="29" t="str">
        <f t="shared" ca="1" si="339"/>
        <v/>
      </c>
      <c r="BU298" s="29" t="e">
        <f ca="1">+_xlfn.IFNA(VLOOKUP($B298,'Resultados General'!$C$11:$CG$510,MATCH(BU$6,'Resultados General'!$C$10:$CG$10,0),0),"")</f>
        <v>#NAME?</v>
      </c>
      <c r="BV298" s="29" t="str">
        <f t="shared" ca="1" si="340"/>
        <v/>
      </c>
      <c r="BW298" s="29" t="str">
        <f t="shared" ca="1" si="341"/>
        <v/>
      </c>
      <c r="BX298" s="29" t="e">
        <f ca="1">+_xlfn.IFNA(VLOOKUP($B298,'Resultados General'!$C$11:$CG$510,MATCH(BX$6,'Resultados General'!$C$10:$CG$10,0),0),"")</f>
        <v>#NAME?</v>
      </c>
      <c r="BY298" s="29" t="str">
        <f t="shared" ca="1" si="342"/>
        <v/>
      </c>
      <c r="BZ298" s="29" t="str">
        <f t="shared" ca="1" si="343"/>
        <v/>
      </c>
      <c r="CA298" s="29" t="e">
        <f ca="1">+_xlfn.IFNA(VLOOKUP($B298,'Resultados General'!$C$11:$CG$510,MATCH(CA$6,'Resultados General'!$C$10:$CG$10,0),0),"")</f>
        <v>#NAME?</v>
      </c>
      <c r="CB298" s="29" t="str">
        <f t="shared" ca="1" si="344"/>
        <v/>
      </c>
      <c r="CC298" s="29" t="str">
        <f t="shared" ca="1" si="345"/>
        <v/>
      </c>
      <c r="CD298" s="29" t="e">
        <f ca="1">+_xlfn.IFNA(VLOOKUP($B298,'Resultados General'!$C$11:$CG$510,MATCH(CD$6,'Resultados General'!$C$10:$CG$10,0),0),"")</f>
        <v>#NAME?</v>
      </c>
      <c r="CE298" s="29" t="str">
        <f t="shared" ca="1" si="346"/>
        <v/>
      </c>
      <c r="CF298" s="29" t="str">
        <f t="shared" ca="1" si="347"/>
        <v/>
      </c>
      <c r="CG298" s="29" t="e">
        <f ca="1">+_xlfn.IFNA(VLOOKUP($B298,'Resultados General'!$C$11:$CG$510,MATCH(CG$6,'Resultados General'!$C$10:$CG$10,0),0),"")</f>
        <v>#NAME?</v>
      </c>
      <c r="CH298" s="29" t="str">
        <f t="shared" ca="1" si="348"/>
        <v/>
      </c>
      <c r="CI298" s="29" t="str">
        <f t="shared" ca="1" si="349"/>
        <v/>
      </c>
      <c r="CJ298" s="29" t="e">
        <f ca="1">+_xlfn.IFNA(VLOOKUP($B298,'Resultados General'!$C$11:$CG$510,MATCH(CJ$6,'Resultados General'!$C$10:$CG$10,0),0),"")</f>
        <v>#NAME?</v>
      </c>
      <c r="CK298" s="29" t="str">
        <f t="shared" ca="1" si="350"/>
        <v/>
      </c>
      <c r="CL298" s="29" t="str">
        <f t="shared" ca="1" si="351"/>
        <v/>
      </c>
      <c r="CM298" s="29" t="e">
        <f ca="1">+_xlfn.IFNA(VLOOKUP($B298,'Resultados General'!$C$11:$CG$510,MATCH(CM$6,'Resultados General'!$C$10:$CG$10,0),0),"")</f>
        <v>#NAME?</v>
      </c>
      <c r="CN298" s="29" t="str">
        <f t="shared" ca="1" si="352"/>
        <v/>
      </c>
      <c r="CO298" s="29" t="str">
        <f t="shared" ca="1" si="353"/>
        <v/>
      </c>
      <c r="CP298" s="29" t="e">
        <f ca="1">+_xlfn.IFNA(VLOOKUP($B298,'Resultados General'!$C$11:$CG$510,MATCH(CP$6,'Resultados General'!$C$10:$CG$10,0),0),"")</f>
        <v>#NAME?</v>
      </c>
      <c r="CQ298" s="29" t="str">
        <f t="shared" ca="1" si="354"/>
        <v/>
      </c>
      <c r="CR298" s="29" t="str">
        <f t="shared" ca="1" si="355"/>
        <v/>
      </c>
      <c r="CS298" s="29" t="e">
        <f ca="1">+_xlfn.IFNA(VLOOKUP($B298,'Resultados General'!$C$11:$CG$510,MATCH(CS$6,'Resultados General'!$C$10:$CG$10,0),0),"")</f>
        <v>#NAME?</v>
      </c>
      <c r="CT298" s="29" t="str">
        <f t="shared" ca="1" si="356"/>
        <v/>
      </c>
      <c r="CU298" s="29" t="str">
        <f t="shared" ca="1" si="357"/>
        <v/>
      </c>
      <c r="CV298" s="29" t="e">
        <f ca="1">+_xlfn.IFNA(VLOOKUP($B298,'Resultados General'!$C$11:$CG$510,MATCH(CV$6,'Resultados General'!$C$10:$CG$10,0),0),"")</f>
        <v>#NAME?</v>
      </c>
      <c r="CW298" s="29" t="str">
        <f t="shared" ca="1" si="358"/>
        <v/>
      </c>
      <c r="CX298" s="29" t="str">
        <f t="shared" ca="1" si="359"/>
        <v/>
      </c>
      <c r="CY298" s="29" t="e">
        <f ca="1">+_xlfn.IFNA(VLOOKUP($B298,'Resultados General'!$C$11:$CG$510,MATCH(CY$6,'Resultados General'!$C$10:$CG$10,0),0),"")</f>
        <v>#NAME?</v>
      </c>
      <c r="CZ298" s="29" t="str">
        <f t="shared" ca="1" si="360"/>
        <v/>
      </c>
      <c r="DA298" s="29" t="str">
        <f t="shared" ca="1" si="361"/>
        <v/>
      </c>
      <c r="DB298" s="29" t="e">
        <f ca="1">+_xlfn.IFNA(VLOOKUP($B298,'Resultados General'!$C$11:$CG$510,MATCH(DB$6,'Resultados General'!$C$10:$CG$10,0),0),"")</f>
        <v>#NAME?</v>
      </c>
      <c r="DC298" s="29" t="str">
        <f t="shared" ca="1" si="362"/>
        <v/>
      </c>
      <c r="DD298" s="29" t="str">
        <f t="shared" ca="1" si="363"/>
        <v/>
      </c>
      <c r="DE298" s="29" t="e">
        <f ca="1">+_xlfn.IFNA(VLOOKUP($B298,'Resultados General'!$C$11:$CG$510,MATCH(DE$6,'Resultados General'!$C$10:$CG$10,0),0),"")</f>
        <v>#NAME?</v>
      </c>
      <c r="DF298" s="29" t="str">
        <f t="shared" ca="1" si="364"/>
        <v/>
      </c>
      <c r="DG298" s="29" t="str">
        <f t="shared" ca="1" si="365"/>
        <v/>
      </c>
      <c r="DH298" s="29" t="e">
        <f ca="1">+_xlfn.IFNA(VLOOKUP($B298,'Resultados General'!$C$11:$CG$510,MATCH(DH$6,'Resultados General'!$C$10:$CG$10,0),0),"")</f>
        <v>#NAME?</v>
      </c>
      <c r="DI298" s="29" t="str">
        <f t="shared" ca="1" si="366"/>
        <v/>
      </c>
      <c r="DJ298" s="29" t="str">
        <f t="shared" ca="1" si="367"/>
        <v/>
      </c>
      <c r="DK298" s="29" t="e">
        <f ca="1">+_xlfn.IFNA(VLOOKUP($B298,'Resultados General'!$C$11:$CG$510,MATCH(DK$6,'Resultados General'!$C$10:$CG$10,0),0),"")</f>
        <v>#NAME?</v>
      </c>
      <c r="DL298" s="29" t="str">
        <f t="shared" ca="1" si="368"/>
        <v/>
      </c>
      <c r="DM298" s="29" t="str">
        <f t="shared" ca="1" si="369"/>
        <v/>
      </c>
      <c r="DN298" s="29" t="e">
        <f ca="1">+_xlfn.IFNA(VLOOKUP($B298,'Resultados General'!$C$11:$CG$510,MATCH(DN$6,'Resultados General'!$C$10:$CG$10,0),0),"")</f>
        <v>#NAME?</v>
      </c>
      <c r="DO298" s="29" t="str">
        <f t="shared" ca="1" si="370"/>
        <v/>
      </c>
      <c r="DP298" s="29" t="str">
        <f t="shared" ca="1" si="371"/>
        <v/>
      </c>
    </row>
    <row r="299" spans="2:120">
      <c r="B299" s="219" t="str">
        <f>+IF('Resultados General'!C302="","",'Resultados General'!C302)</f>
        <v/>
      </c>
      <c r="C299" s="134" t="e">
        <f ca="1">+_xlfn.IFNA(VLOOKUP('Distribución de puestos'!B299,'Resultados General'!$C$11:$J$510,8,0),"")</f>
        <v>#NAME?</v>
      </c>
      <c r="D299" s="135" t="e">
        <f ca="1">+_xlfn.IFNA(VLOOKUP(B299,'Resultados General'!$C$11:$L$510,10,0),"")</f>
        <v>#NAME?</v>
      </c>
      <c r="E299" s="26" t="s">
        <v>76</v>
      </c>
      <c r="F299" s="26" t="s">
        <v>76</v>
      </c>
      <c r="G299" s="135" t="str">
        <f t="shared" ca="1" si="372"/>
        <v/>
      </c>
      <c r="H299" s="135" t="str">
        <f t="shared" ca="1" si="373"/>
        <v/>
      </c>
      <c r="I299" s="219" t="str">
        <f t="shared" si="374"/>
        <v/>
      </c>
      <c r="J299" s="138"/>
      <c r="M299" s="29" t="e">
        <f ca="1">+_xlfn.IFNA(VLOOKUP($B299,'Resultados General'!$C$11:$CG$510,MATCH(M$6,'Resultados General'!$C$10:$CG$10,0),0),"")</f>
        <v>#NAME?</v>
      </c>
      <c r="N299" s="29" t="str">
        <f t="shared" ca="1" si="300"/>
        <v/>
      </c>
      <c r="O299" s="29" t="str">
        <f t="shared" ca="1" si="301"/>
        <v/>
      </c>
      <c r="P299" s="29" t="e">
        <f ca="1">+_xlfn.IFNA(VLOOKUP($B299,'Resultados General'!$C$11:$CG$510,MATCH(P$6,'Resultados General'!$C$10:$CG$10,0),0),"")</f>
        <v>#NAME?</v>
      </c>
      <c r="Q299" s="29" t="str">
        <f t="shared" ca="1" si="302"/>
        <v/>
      </c>
      <c r="R299" s="29" t="str">
        <f t="shared" ca="1" si="303"/>
        <v/>
      </c>
      <c r="S299" s="29" t="e">
        <f ca="1">+_xlfn.IFNA(VLOOKUP($B299,'Resultados General'!$C$11:$CG$510,MATCH(S$6,'Resultados General'!$C$10:$CG$10,0),0),"")</f>
        <v>#NAME?</v>
      </c>
      <c r="T299" s="29" t="str">
        <f t="shared" ca="1" si="304"/>
        <v/>
      </c>
      <c r="U299" s="29" t="str">
        <f t="shared" ca="1" si="305"/>
        <v/>
      </c>
      <c r="V299" s="29" t="e">
        <f ca="1">+_xlfn.IFNA(VLOOKUP($B299,'Resultados General'!$C$11:$CG$510,MATCH(V$6,'Resultados General'!$C$10:$CG$10,0),0),"")</f>
        <v>#NAME?</v>
      </c>
      <c r="W299" s="29" t="str">
        <f t="shared" ca="1" si="306"/>
        <v/>
      </c>
      <c r="X299" s="29" t="str">
        <f t="shared" ca="1" si="307"/>
        <v/>
      </c>
      <c r="Y299" s="29" t="e">
        <f ca="1">+_xlfn.IFNA(VLOOKUP($B299,'Resultados General'!$C$11:$CG$510,MATCH(Y$6,'Resultados General'!$C$10:$CG$10,0),0),"")</f>
        <v>#NAME?</v>
      </c>
      <c r="Z299" s="29" t="str">
        <f t="shared" ca="1" si="308"/>
        <v/>
      </c>
      <c r="AA299" s="29" t="str">
        <f t="shared" ca="1" si="309"/>
        <v/>
      </c>
      <c r="AB299" s="29" t="e">
        <f ca="1">+_xlfn.IFNA(VLOOKUP($B299,'Resultados General'!$C$11:$CG$510,MATCH(AB$6,'Resultados General'!$C$10:$CG$10,0),0),"")</f>
        <v>#NAME?</v>
      </c>
      <c r="AC299" s="29" t="str">
        <f t="shared" ca="1" si="310"/>
        <v/>
      </c>
      <c r="AD299" s="29" t="str">
        <f t="shared" ca="1" si="311"/>
        <v/>
      </c>
      <c r="AE299" s="29" t="e">
        <f ca="1">+_xlfn.IFNA(VLOOKUP($B299,'Resultados General'!$C$11:$CG$510,MATCH(AE$6,'Resultados General'!$C$10:$CG$10,0),0),"")</f>
        <v>#NAME?</v>
      </c>
      <c r="AF299" s="29" t="str">
        <f t="shared" ca="1" si="312"/>
        <v/>
      </c>
      <c r="AG299" s="29" t="str">
        <f t="shared" ca="1" si="313"/>
        <v/>
      </c>
      <c r="AH299" s="29" t="e">
        <f ca="1">+_xlfn.IFNA(VLOOKUP($B299,'Resultados General'!$C$11:$CG$510,MATCH(AH$6,'Resultados General'!$C$10:$CG$10,0),0),"")</f>
        <v>#NAME?</v>
      </c>
      <c r="AI299" s="29" t="str">
        <f t="shared" ca="1" si="314"/>
        <v/>
      </c>
      <c r="AJ299" s="29" t="str">
        <f t="shared" ca="1" si="315"/>
        <v/>
      </c>
      <c r="AK299" s="29" t="e">
        <f ca="1">+_xlfn.IFNA(VLOOKUP($B299,'Resultados General'!$C$11:$CG$510,MATCH(AK$6,'Resultados General'!$C$10:$CG$10,0),0),"")</f>
        <v>#NAME?</v>
      </c>
      <c r="AL299" s="29" t="str">
        <f t="shared" ca="1" si="316"/>
        <v/>
      </c>
      <c r="AM299" s="29" t="str">
        <f t="shared" ca="1" si="317"/>
        <v/>
      </c>
      <c r="AN299" s="29" t="e">
        <f ca="1">+_xlfn.IFNA(VLOOKUP($B299,'Resultados General'!$C$11:$CG$510,MATCH(AN$6,'Resultados General'!$C$10:$CG$10,0),0),"")</f>
        <v>#NAME?</v>
      </c>
      <c r="AO299" s="29" t="str">
        <f t="shared" ca="1" si="318"/>
        <v/>
      </c>
      <c r="AP299" s="29" t="str">
        <f t="shared" ca="1" si="319"/>
        <v/>
      </c>
      <c r="AQ299" s="29" t="e">
        <f ca="1">+_xlfn.IFNA(VLOOKUP($B299,'Resultados General'!$C$11:$CG$510,MATCH(AQ$6,'Resultados General'!$C$10:$CG$10,0),0),"")</f>
        <v>#NAME?</v>
      </c>
      <c r="AR299" s="29" t="str">
        <f t="shared" ca="1" si="320"/>
        <v/>
      </c>
      <c r="AS299" s="29" t="str">
        <f t="shared" ca="1" si="321"/>
        <v/>
      </c>
      <c r="AT299" s="29" t="e">
        <f ca="1">+_xlfn.IFNA(VLOOKUP($B299,'Resultados General'!$C$11:$CG$510,MATCH(AT$6,'Resultados General'!$C$10:$CG$10,0),0),"")</f>
        <v>#NAME?</v>
      </c>
      <c r="AU299" s="29" t="str">
        <f t="shared" ca="1" si="322"/>
        <v/>
      </c>
      <c r="AV299" s="29" t="str">
        <f t="shared" ca="1" si="323"/>
        <v/>
      </c>
      <c r="AW299" s="29" t="e">
        <f ca="1">+_xlfn.IFNA(VLOOKUP($B299,'Resultados General'!$C$11:$CG$510,MATCH(AW$6,'Resultados General'!$C$10:$CG$10,0),0),"")</f>
        <v>#NAME?</v>
      </c>
      <c r="AX299" s="29" t="str">
        <f t="shared" ca="1" si="324"/>
        <v/>
      </c>
      <c r="AY299" s="29" t="str">
        <f t="shared" ca="1" si="325"/>
        <v/>
      </c>
      <c r="AZ299" s="29" t="e">
        <f ca="1">+_xlfn.IFNA(VLOOKUP($B299,'Resultados General'!$C$11:$CG$510,MATCH(AZ$6,'Resultados General'!$C$10:$CG$10,0),0),"")</f>
        <v>#NAME?</v>
      </c>
      <c r="BA299" s="29" t="str">
        <f t="shared" ca="1" si="326"/>
        <v/>
      </c>
      <c r="BB299" s="29" t="str">
        <f t="shared" ca="1" si="327"/>
        <v/>
      </c>
      <c r="BC299" s="29" t="e">
        <f ca="1">+_xlfn.IFNA(VLOOKUP($B299,'Resultados General'!$C$11:$CG$510,MATCH(BC$6,'Resultados General'!$C$10:$CG$10,0),0),"")</f>
        <v>#NAME?</v>
      </c>
      <c r="BD299" s="29" t="str">
        <f t="shared" ca="1" si="328"/>
        <v/>
      </c>
      <c r="BE299" s="29" t="str">
        <f t="shared" ca="1" si="329"/>
        <v/>
      </c>
      <c r="BF299" s="29" t="e">
        <f ca="1">+_xlfn.IFNA(VLOOKUP($B299,'Resultados General'!$C$11:$CG$510,MATCH(BF$6,'Resultados General'!$C$10:$CG$10,0),0),"")</f>
        <v>#NAME?</v>
      </c>
      <c r="BG299" s="29" t="str">
        <f t="shared" ca="1" si="330"/>
        <v/>
      </c>
      <c r="BH299" s="29" t="str">
        <f t="shared" ca="1" si="331"/>
        <v/>
      </c>
      <c r="BI299" s="29" t="e">
        <f ca="1">+_xlfn.IFNA(VLOOKUP($B299,'Resultados General'!$C$11:$CG$510,MATCH(BI$6,'Resultados General'!$C$10:$CG$10,0),0),"")</f>
        <v>#NAME?</v>
      </c>
      <c r="BJ299" s="29" t="str">
        <f t="shared" ca="1" si="332"/>
        <v/>
      </c>
      <c r="BK299" s="29" t="str">
        <f t="shared" ca="1" si="333"/>
        <v/>
      </c>
      <c r="BL299" s="29" t="e">
        <f ca="1">+_xlfn.IFNA(VLOOKUP($B299,'Resultados General'!$C$11:$CG$510,MATCH(BL$6,'Resultados General'!$C$10:$CG$10,0),0),"")</f>
        <v>#NAME?</v>
      </c>
      <c r="BM299" s="29" t="str">
        <f t="shared" ca="1" si="334"/>
        <v/>
      </c>
      <c r="BN299" s="29" t="str">
        <f t="shared" ca="1" si="335"/>
        <v/>
      </c>
      <c r="BO299" s="29" t="e">
        <f ca="1">+_xlfn.IFNA(VLOOKUP($B299,'Resultados General'!$C$11:$CG$510,MATCH(BO$6,'Resultados General'!$C$10:$CG$10,0),0),"")</f>
        <v>#NAME?</v>
      </c>
      <c r="BP299" s="29" t="str">
        <f t="shared" ca="1" si="336"/>
        <v/>
      </c>
      <c r="BQ299" s="29" t="str">
        <f t="shared" ca="1" si="337"/>
        <v/>
      </c>
      <c r="BR299" s="29" t="e">
        <f ca="1">+_xlfn.IFNA(VLOOKUP($B299,'Resultados General'!$C$11:$CG$510,MATCH(BR$6,'Resultados General'!$C$10:$CG$10,0),0),"")</f>
        <v>#NAME?</v>
      </c>
      <c r="BS299" s="29" t="str">
        <f t="shared" ca="1" si="338"/>
        <v/>
      </c>
      <c r="BT299" s="29" t="str">
        <f t="shared" ca="1" si="339"/>
        <v/>
      </c>
      <c r="BU299" s="29" t="e">
        <f ca="1">+_xlfn.IFNA(VLOOKUP($B299,'Resultados General'!$C$11:$CG$510,MATCH(BU$6,'Resultados General'!$C$10:$CG$10,0),0),"")</f>
        <v>#NAME?</v>
      </c>
      <c r="BV299" s="29" t="str">
        <f t="shared" ca="1" si="340"/>
        <v/>
      </c>
      <c r="BW299" s="29" t="str">
        <f t="shared" ca="1" si="341"/>
        <v/>
      </c>
      <c r="BX299" s="29" t="e">
        <f ca="1">+_xlfn.IFNA(VLOOKUP($B299,'Resultados General'!$C$11:$CG$510,MATCH(BX$6,'Resultados General'!$C$10:$CG$10,0),0),"")</f>
        <v>#NAME?</v>
      </c>
      <c r="BY299" s="29" t="str">
        <f t="shared" ca="1" si="342"/>
        <v/>
      </c>
      <c r="BZ299" s="29" t="str">
        <f t="shared" ca="1" si="343"/>
        <v/>
      </c>
      <c r="CA299" s="29" t="e">
        <f ca="1">+_xlfn.IFNA(VLOOKUP($B299,'Resultados General'!$C$11:$CG$510,MATCH(CA$6,'Resultados General'!$C$10:$CG$10,0),0),"")</f>
        <v>#NAME?</v>
      </c>
      <c r="CB299" s="29" t="str">
        <f t="shared" ca="1" si="344"/>
        <v/>
      </c>
      <c r="CC299" s="29" t="str">
        <f t="shared" ca="1" si="345"/>
        <v/>
      </c>
      <c r="CD299" s="29" t="e">
        <f ca="1">+_xlfn.IFNA(VLOOKUP($B299,'Resultados General'!$C$11:$CG$510,MATCH(CD$6,'Resultados General'!$C$10:$CG$10,0),0),"")</f>
        <v>#NAME?</v>
      </c>
      <c r="CE299" s="29" t="str">
        <f t="shared" ca="1" si="346"/>
        <v/>
      </c>
      <c r="CF299" s="29" t="str">
        <f t="shared" ca="1" si="347"/>
        <v/>
      </c>
      <c r="CG299" s="29" t="e">
        <f ca="1">+_xlfn.IFNA(VLOOKUP($B299,'Resultados General'!$C$11:$CG$510,MATCH(CG$6,'Resultados General'!$C$10:$CG$10,0),0),"")</f>
        <v>#NAME?</v>
      </c>
      <c r="CH299" s="29" t="str">
        <f t="shared" ca="1" si="348"/>
        <v/>
      </c>
      <c r="CI299" s="29" t="str">
        <f t="shared" ca="1" si="349"/>
        <v/>
      </c>
      <c r="CJ299" s="29" t="e">
        <f ca="1">+_xlfn.IFNA(VLOOKUP($B299,'Resultados General'!$C$11:$CG$510,MATCH(CJ$6,'Resultados General'!$C$10:$CG$10,0),0),"")</f>
        <v>#NAME?</v>
      </c>
      <c r="CK299" s="29" t="str">
        <f t="shared" ca="1" si="350"/>
        <v/>
      </c>
      <c r="CL299" s="29" t="str">
        <f t="shared" ca="1" si="351"/>
        <v/>
      </c>
      <c r="CM299" s="29" t="e">
        <f ca="1">+_xlfn.IFNA(VLOOKUP($B299,'Resultados General'!$C$11:$CG$510,MATCH(CM$6,'Resultados General'!$C$10:$CG$10,0),0),"")</f>
        <v>#NAME?</v>
      </c>
      <c r="CN299" s="29" t="str">
        <f t="shared" ca="1" si="352"/>
        <v/>
      </c>
      <c r="CO299" s="29" t="str">
        <f t="shared" ca="1" si="353"/>
        <v/>
      </c>
      <c r="CP299" s="29" t="e">
        <f ca="1">+_xlfn.IFNA(VLOOKUP($B299,'Resultados General'!$C$11:$CG$510,MATCH(CP$6,'Resultados General'!$C$10:$CG$10,0),0),"")</f>
        <v>#NAME?</v>
      </c>
      <c r="CQ299" s="29" t="str">
        <f t="shared" ca="1" si="354"/>
        <v/>
      </c>
      <c r="CR299" s="29" t="str">
        <f t="shared" ca="1" si="355"/>
        <v/>
      </c>
      <c r="CS299" s="29" t="e">
        <f ca="1">+_xlfn.IFNA(VLOOKUP($B299,'Resultados General'!$C$11:$CG$510,MATCH(CS$6,'Resultados General'!$C$10:$CG$10,0),0),"")</f>
        <v>#NAME?</v>
      </c>
      <c r="CT299" s="29" t="str">
        <f t="shared" ca="1" si="356"/>
        <v/>
      </c>
      <c r="CU299" s="29" t="str">
        <f t="shared" ca="1" si="357"/>
        <v/>
      </c>
      <c r="CV299" s="29" t="e">
        <f ca="1">+_xlfn.IFNA(VLOOKUP($B299,'Resultados General'!$C$11:$CG$510,MATCH(CV$6,'Resultados General'!$C$10:$CG$10,0),0),"")</f>
        <v>#NAME?</v>
      </c>
      <c r="CW299" s="29" t="str">
        <f t="shared" ca="1" si="358"/>
        <v/>
      </c>
      <c r="CX299" s="29" t="str">
        <f t="shared" ca="1" si="359"/>
        <v/>
      </c>
      <c r="CY299" s="29" t="e">
        <f ca="1">+_xlfn.IFNA(VLOOKUP($B299,'Resultados General'!$C$11:$CG$510,MATCH(CY$6,'Resultados General'!$C$10:$CG$10,0),0),"")</f>
        <v>#NAME?</v>
      </c>
      <c r="CZ299" s="29" t="str">
        <f t="shared" ca="1" si="360"/>
        <v/>
      </c>
      <c r="DA299" s="29" t="str">
        <f t="shared" ca="1" si="361"/>
        <v/>
      </c>
      <c r="DB299" s="29" t="e">
        <f ca="1">+_xlfn.IFNA(VLOOKUP($B299,'Resultados General'!$C$11:$CG$510,MATCH(DB$6,'Resultados General'!$C$10:$CG$10,0),0),"")</f>
        <v>#NAME?</v>
      </c>
      <c r="DC299" s="29" t="str">
        <f t="shared" ca="1" si="362"/>
        <v/>
      </c>
      <c r="DD299" s="29" t="str">
        <f t="shared" ca="1" si="363"/>
        <v/>
      </c>
      <c r="DE299" s="29" t="e">
        <f ca="1">+_xlfn.IFNA(VLOOKUP($B299,'Resultados General'!$C$11:$CG$510,MATCH(DE$6,'Resultados General'!$C$10:$CG$10,0),0),"")</f>
        <v>#NAME?</v>
      </c>
      <c r="DF299" s="29" t="str">
        <f t="shared" ca="1" si="364"/>
        <v/>
      </c>
      <c r="DG299" s="29" t="str">
        <f t="shared" ca="1" si="365"/>
        <v/>
      </c>
      <c r="DH299" s="29" t="e">
        <f ca="1">+_xlfn.IFNA(VLOOKUP($B299,'Resultados General'!$C$11:$CG$510,MATCH(DH$6,'Resultados General'!$C$10:$CG$10,0),0),"")</f>
        <v>#NAME?</v>
      </c>
      <c r="DI299" s="29" t="str">
        <f t="shared" ca="1" si="366"/>
        <v/>
      </c>
      <c r="DJ299" s="29" t="str">
        <f t="shared" ca="1" si="367"/>
        <v/>
      </c>
      <c r="DK299" s="29" t="e">
        <f ca="1">+_xlfn.IFNA(VLOOKUP($B299,'Resultados General'!$C$11:$CG$510,MATCH(DK$6,'Resultados General'!$C$10:$CG$10,0),0),"")</f>
        <v>#NAME?</v>
      </c>
      <c r="DL299" s="29" t="str">
        <f t="shared" ca="1" si="368"/>
        <v/>
      </c>
      <c r="DM299" s="29" t="str">
        <f t="shared" ca="1" si="369"/>
        <v/>
      </c>
      <c r="DN299" s="29" t="e">
        <f ca="1">+_xlfn.IFNA(VLOOKUP($B299,'Resultados General'!$C$11:$CG$510,MATCH(DN$6,'Resultados General'!$C$10:$CG$10,0),0),"")</f>
        <v>#NAME?</v>
      </c>
      <c r="DO299" s="29" t="str">
        <f t="shared" ca="1" si="370"/>
        <v/>
      </c>
      <c r="DP299" s="29" t="str">
        <f t="shared" ca="1" si="371"/>
        <v/>
      </c>
    </row>
    <row r="300" spans="2:120">
      <c r="B300" s="219" t="str">
        <f>+IF('Resultados General'!C303="","",'Resultados General'!C303)</f>
        <v/>
      </c>
      <c r="C300" s="134" t="e">
        <f ca="1">+_xlfn.IFNA(VLOOKUP('Distribución de puestos'!B300,'Resultados General'!$C$11:$J$510,8,0),"")</f>
        <v>#NAME?</v>
      </c>
      <c r="D300" s="135" t="e">
        <f ca="1">+_xlfn.IFNA(VLOOKUP(B300,'Resultados General'!$C$11:$L$510,10,0),"")</f>
        <v>#NAME?</v>
      </c>
      <c r="E300" s="26" t="s">
        <v>76</v>
      </c>
      <c r="F300" s="26" t="s">
        <v>76</v>
      </c>
      <c r="G300" s="135" t="str">
        <f t="shared" ca="1" si="372"/>
        <v/>
      </c>
      <c r="H300" s="135" t="str">
        <f t="shared" ca="1" si="373"/>
        <v/>
      </c>
      <c r="I300" s="219" t="str">
        <f t="shared" si="374"/>
        <v/>
      </c>
      <c r="J300" s="138"/>
      <c r="M300" s="29" t="e">
        <f ca="1">+_xlfn.IFNA(VLOOKUP($B300,'Resultados General'!$C$11:$CG$510,MATCH(M$6,'Resultados General'!$C$10:$CG$10,0),0),"")</f>
        <v>#NAME?</v>
      </c>
      <c r="N300" s="29" t="str">
        <f t="shared" ca="1" si="300"/>
        <v/>
      </c>
      <c r="O300" s="29" t="str">
        <f t="shared" ca="1" si="301"/>
        <v/>
      </c>
      <c r="P300" s="29" t="e">
        <f ca="1">+_xlfn.IFNA(VLOOKUP($B300,'Resultados General'!$C$11:$CG$510,MATCH(P$6,'Resultados General'!$C$10:$CG$10,0),0),"")</f>
        <v>#NAME?</v>
      </c>
      <c r="Q300" s="29" t="str">
        <f t="shared" ca="1" si="302"/>
        <v/>
      </c>
      <c r="R300" s="29" t="str">
        <f t="shared" ca="1" si="303"/>
        <v/>
      </c>
      <c r="S300" s="29" t="e">
        <f ca="1">+_xlfn.IFNA(VLOOKUP($B300,'Resultados General'!$C$11:$CG$510,MATCH(S$6,'Resultados General'!$C$10:$CG$10,0),0),"")</f>
        <v>#NAME?</v>
      </c>
      <c r="T300" s="29" t="str">
        <f t="shared" ca="1" si="304"/>
        <v/>
      </c>
      <c r="U300" s="29" t="str">
        <f t="shared" ca="1" si="305"/>
        <v/>
      </c>
      <c r="V300" s="29" t="e">
        <f ca="1">+_xlfn.IFNA(VLOOKUP($B300,'Resultados General'!$C$11:$CG$510,MATCH(V$6,'Resultados General'!$C$10:$CG$10,0),0),"")</f>
        <v>#NAME?</v>
      </c>
      <c r="W300" s="29" t="str">
        <f t="shared" ca="1" si="306"/>
        <v/>
      </c>
      <c r="X300" s="29" t="str">
        <f t="shared" ca="1" si="307"/>
        <v/>
      </c>
      <c r="Y300" s="29" t="e">
        <f ca="1">+_xlfn.IFNA(VLOOKUP($B300,'Resultados General'!$C$11:$CG$510,MATCH(Y$6,'Resultados General'!$C$10:$CG$10,0),0),"")</f>
        <v>#NAME?</v>
      </c>
      <c r="Z300" s="29" t="str">
        <f t="shared" ca="1" si="308"/>
        <v/>
      </c>
      <c r="AA300" s="29" t="str">
        <f t="shared" ca="1" si="309"/>
        <v/>
      </c>
      <c r="AB300" s="29" t="e">
        <f ca="1">+_xlfn.IFNA(VLOOKUP($B300,'Resultados General'!$C$11:$CG$510,MATCH(AB$6,'Resultados General'!$C$10:$CG$10,0),0),"")</f>
        <v>#NAME?</v>
      </c>
      <c r="AC300" s="29" t="str">
        <f t="shared" ca="1" si="310"/>
        <v/>
      </c>
      <c r="AD300" s="29" t="str">
        <f t="shared" ca="1" si="311"/>
        <v/>
      </c>
      <c r="AE300" s="29" t="e">
        <f ca="1">+_xlfn.IFNA(VLOOKUP($B300,'Resultados General'!$C$11:$CG$510,MATCH(AE$6,'Resultados General'!$C$10:$CG$10,0),0),"")</f>
        <v>#NAME?</v>
      </c>
      <c r="AF300" s="29" t="str">
        <f t="shared" ca="1" si="312"/>
        <v/>
      </c>
      <c r="AG300" s="29" t="str">
        <f t="shared" ca="1" si="313"/>
        <v/>
      </c>
      <c r="AH300" s="29" t="e">
        <f ca="1">+_xlfn.IFNA(VLOOKUP($B300,'Resultados General'!$C$11:$CG$510,MATCH(AH$6,'Resultados General'!$C$10:$CG$10,0),0),"")</f>
        <v>#NAME?</v>
      </c>
      <c r="AI300" s="29" t="str">
        <f t="shared" ca="1" si="314"/>
        <v/>
      </c>
      <c r="AJ300" s="29" t="str">
        <f t="shared" ca="1" si="315"/>
        <v/>
      </c>
      <c r="AK300" s="29" t="e">
        <f ca="1">+_xlfn.IFNA(VLOOKUP($B300,'Resultados General'!$C$11:$CG$510,MATCH(AK$6,'Resultados General'!$C$10:$CG$10,0),0),"")</f>
        <v>#NAME?</v>
      </c>
      <c r="AL300" s="29" t="str">
        <f t="shared" ca="1" si="316"/>
        <v/>
      </c>
      <c r="AM300" s="29" t="str">
        <f t="shared" ca="1" si="317"/>
        <v/>
      </c>
      <c r="AN300" s="29" t="e">
        <f ca="1">+_xlfn.IFNA(VLOOKUP($B300,'Resultados General'!$C$11:$CG$510,MATCH(AN$6,'Resultados General'!$C$10:$CG$10,0),0),"")</f>
        <v>#NAME?</v>
      </c>
      <c r="AO300" s="29" t="str">
        <f t="shared" ca="1" si="318"/>
        <v/>
      </c>
      <c r="AP300" s="29" t="str">
        <f t="shared" ca="1" si="319"/>
        <v/>
      </c>
      <c r="AQ300" s="29" t="e">
        <f ca="1">+_xlfn.IFNA(VLOOKUP($B300,'Resultados General'!$C$11:$CG$510,MATCH(AQ$6,'Resultados General'!$C$10:$CG$10,0),0),"")</f>
        <v>#NAME?</v>
      </c>
      <c r="AR300" s="29" t="str">
        <f t="shared" ca="1" si="320"/>
        <v/>
      </c>
      <c r="AS300" s="29" t="str">
        <f t="shared" ca="1" si="321"/>
        <v/>
      </c>
      <c r="AT300" s="29" t="e">
        <f ca="1">+_xlfn.IFNA(VLOOKUP($B300,'Resultados General'!$C$11:$CG$510,MATCH(AT$6,'Resultados General'!$C$10:$CG$10,0),0),"")</f>
        <v>#NAME?</v>
      </c>
      <c r="AU300" s="29" t="str">
        <f t="shared" ca="1" si="322"/>
        <v/>
      </c>
      <c r="AV300" s="29" t="str">
        <f t="shared" ca="1" si="323"/>
        <v/>
      </c>
      <c r="AW300" s="29" t="e">
        <f ca="1">+_xlfn.IFNA(VLOOKUP($B300,'Resultados General'!$C$11:$CG$510,MATCH(AW$6,'Resultados General'!$C$10:$CG$10,0),0),"")</f>
        <v>#NAME?</v>
      </c>
      <c r="AX300" s="29" t="str">
        <f t="shared" ca="1" si="324"/>
        <v/>
      </c>
      <c r="AY300" s="29" t="str">
        <f t="shared" ca="1" si="325"/>
        <v/>
      </c>
      <c r="AZ300" s="29" t="e">
        <f ca="1">+_xlfn.IFNA(VLOOKUP($B300,'Resultados General'!$C$11:$CG$510,MATCH(AZ$6,'Resultados General'!$C$10:$CG$10,0),0),"")</f>
        <v>#NAME?</v>
      </c>
      <c r="BA300" s="29" t="str">
        <f t="shared" ca="1" si="326"/>
        <v/>
      </c>
      <c r="BB300" s="29" t="str">
        <f t="shared" ca="1" si="327"/>
        <v/>
      </c>
      <c r="BC300" s="29" t="e">
        <f ca="1">+_xlfn.IFNA(VLOOKUP($B300,'Resultados General'!$C$11:$CG$510,MATCH(BC$6,'Resultados General'!$C$10:$CG$10,0),0),"")</f>
        <v>#NAME?</v>
      </c>
      <c r="BD300" s="29" t="str">
        <f t="shared" ca="1" si="328"/>
        <v/>
      </c>
      <c r="BE300" s="29" t="str">
        <f t="shared" ca="1" si="329"/>
        <v/>
      </c>
      <c r="BF300" s="29" t="e">
        <f ca="1">+_xlfn.IFNA(VLOOKUP($B300,'Resultados General'!$C$11:$CG$510,MATCH(BF$6,'Resultados General'!$C$10:$CG$10,0),0),"")</f>
        <v>#NAME?</v>
      </c>
      <c r="BG300" s="29" t="str">
        <f t="shared" ca="1" si="330"/>
        <v/>
      </c>
      <c r="BH300" s="29" t="str">
        <f t="shared" ca="1" si="331"/>
        <v/>
      </c>
      <c r="BI300" s="29" t="e">
        <f ca="1">+_xlfn.IFNA(VLOOKUP($B300,'Resultados General'!$C$11:$CG$510,MATCH(BI$6,'Resultados General'!$C$10:$CG$10,0),0),"")</f>
        <v>#NAME?</v>
      </c>
      <c r="BJ300" s="29" t="str">
        <f t="shared" ca="1" si="332"/>
        <v/>
      </c>
      <c r="BK300" s="29" t="str">
        <f t="shared" ca="1" si="333"/>
        <v/>
      </c>
      <c r="BL300" s="29" t="e">
        <f ca="1">+_xlfn.IFNA(VLOOKUP($B300,'Resultados General'!$C$11:$CG$510,MATCH(BL$6,'Resultados General'!$C$10:$CG$10,0),0),"")</f>
        <v>#NAME?</v>
      </c>
      <c r="BM300" s="29" t="str">
        <f t="shared" ca="1" si="334"/>
        <v/>
      </c>
      <c r="BN300" s="29" t="str">
        <f t="shared" ca="1" si="335"/>
        <v/>
      </c>
      <c r="BO300" s="29" t="e">
        <f ca="1">+_xlfn.IFNA(VLOOKUP($B300,'Resultados General'!$C$11:$CG$510,MATCH(BO$6,'Resultados General'!$C$10:$CG$10,0),0),"")</f>
        <v>#NAME?</v>
      </c>
      <c r="BP300" s="29" t="str">
        <f t="shared" ca="1" si="336"/>
        <v/>
      </c>
      <c r="BQ300" s="29" t="str">
        <f t="shared" ca="1" si="337"/>
        <v/>
      </c>
      <c r="BR300" s="29" t="e">
        <f ca="1">+_xlfn.IFNA(VLOOKUP($B300,'Resultados General'!$C$11:$CG$510,MATCH(BR$6,'Resultados General'!$C$10:$CG$10,0),0),"")</f>
        <v>#NAME?</v>
      </c>
      <c r="BS300" s="29" t="str">
        <f t="shared" ca="1" si="338"/>
        <v/>
      </c>
      <c r="BT300" s="29" t="str">
        <f t="shared" ca="1" si="339"/>
        <v/>
      </c>
      <c r="BU300" s="29" t="e">
        <f ca="1">+_xlfn.IFNA(VLOOKUP($B300,'Resultados General'!$C$11:$CG$510,MATCH(BU$6,'Resultados General'!$C$10:$CG$10,0),0),"")</f>
        <v>#NAME?</v>
      </c>
      <c r="BV300" s="29" t="str">
        <f t="shared" ca="1" si="340"/>
        <v/>
      </c>
      <c r="BW300" s="29" t="str">
        <f t="shared" ca="1" si="341"/>
        <v/>
      </c>
      <c r="BX300" s="29" t="e">
        <f ca="1">+_xlfn.IFNA(VLOOKUP($B300,'Resultados General'!$C$11:$CG$510,MATCH(BX$6,'Resultados General'!$C$10:$CG$10,0),0),"")</f>
        <v>#NAME?</v>
      </c>
      <c r="BY300" s="29" t="str">
        <f t="shared" ca="1" si="342"/>
        <v/>
      </c>
      <c r="BZ300" s="29" t="str">
        <f t="shared" ca="1" si="343"/>
        <v/>
      </c>
      <c r="CA300" s="29" t="e">
        <f ca="1">+_xlfn.IFNA(VLOOKUP($B300,'Resultados General'!$C$11:$CG$510,MATCH(CA$6,'Resultados General'!$C$10:$CG$10,0),0),"")</f>
        <v>#NAME?</v>
      </c>
      <c r="CB300" s="29" t="str">
        <f t="shared" ca="1" si="344"/>
        <v/>
      </c>
      <c r="CC300" s="29" t="str">
        <f t="shared" ca="1" si="345"/>
        <v/>
      </c>
      <c r="CD300" s="29" t="e">
        <f ca="1">+_xlfn.IFNA(VLOOKUP($B300,'Resultados General'!$C$11:$CG$510,MATCH(CD$6,'Resultados General'!$C$10:$CG$10,0),0),"")</f>
        <v>#NAME?</v>
      </c>
      <c r="CE300" s="29" t="str">
        <f t="shared" ca="1" si="346"/>
        <v/>
      </c>
      <c r="CF300" s="29" t="str">
        <f t="shared" ca="1" si="347"/>
        <v/>
      </c>
      <c r="CG300" s="29" t="e">
        <f ca="1">+_xlfn.IFNA(VLOOKUP($B300,'Resultados General'!$C$11:$CG$510,MATCH(CG$6,'Resultados General'!$C$10:$CG$10,0),0),"")</f>
        <v>#NAME?</v>
      </c>
      <c r="CH300" s="29" t="str">
        <f t="shared" ca="1" si="348"/>
        <v/>
      </c>
      <c r="CI300" s="29" t="str">
        <f t="shared" ca="1" si="349"/>
        <v/>
      </c>
      <c r="CJ300" s="29" t="e">
        <f ca="1">+_xlfn.IFNA(VLOOKUP($B300,'Resultados General'!$C$11:$CG$510,MATCH(CJ$6,'Resultados General'!$C$10:$CG$10,0),0),"")</f>
        <v>#NAME?</v>
      </c>
      <c r="CK300" s="29" t="str">
        <f t="shared" ca="1" si="350"/>
        <v/>
      </c>
      <c r="CL300" s="29" t="str">
        <f t="shared" ca="1" si="351"/>
        <v/>
      </c>
      <c r="CM300" s="29" t="e">
        <f ca="1">+_xlfn.IFNA(VLOOKUP($B300,'Resultados General'!$C$11:$CG$510,MATCH(CM$6,'Resultados General'!$C$10:$CG$10,0),0),"")</f>
        <v>#NAME?</v>
      </c>
      <c r="CN300" s="29" t="str">
        <f t="shared" ca="1" si="352"/>
        <v/>
      </c>
      <c r="CO300" s="29" t="str">
        <f t="shared" ca="1" si="353"/>
        <v/>
      </c>
      <c r="CP300" s="29" t="e">
        <f ca="1">+_xlfn.IFNA(VLOOKUP($B300,'Resultados General'!$C$11:$CG$510,MATCH(CP$6,'Resultados General'!$C$10:$CG$10,0),0),"")</f>
        <v>#NAME?</v>
      </c>
      <c r="CQ300" s="29" t="str">
        <f t="shared" ca="1" si="354"/>
        <v/>
      </c>
      <c r="CR300" s="29" t="str">
        <f t="shared" ca="1" si="355"/>
        <v/>
      </c>
      <c r="CS300" s="29" t="e">
        <f ca="1">+_xlfn.IFNA(VLOOKUP($B300,'Resultados General'!$C$11:$CG$510,MATCH(CS$6,'Resultados General'!$C$10:$CG$10,0),0),"")</f>
        <v>#NAME?</v>
      </c>
      <c r="CT300" s="29" t="str">
        <f t="shared" ca="1" si="356"/>
        <v/>
      </c>
      <c r="CU300" s="29" t="str">
        <f t="shared" ca="1" si="357"/>
        <v/>
      </c>
      <c r="CV300" s="29" t="e">
        <f ca="1">+_xlfn.IFNA(VLOOKUP($B300,'Resultados General'!$C$11:$CG$510,MATCH(CV$6,'Resultados General'!$C$10:$CG$10,0),0),"")</f>
        <v>#NAME?</v>
      </c>
      <c r="CW300" s="29" t="str">
        <f t="shared" ca="1" si="358"/>
        <v/>
      </c>
      <c r="CX300" s="29" t="str">
        <f t="shared" ca="1" si="359"/>
        <v/>
      </c>
      <c r="CY300" s="29" t="e">
        <f ca="1">+_xlfn.IFNA(VLOOKUP($B300,'Resultados General'!$C$11:$CG$510,MATCH(CY$6,'Resultados General'!$C$10:$CG$10,0),0),"")</f>
        <v>#NAME?</v>
      </c>
      <c r="CZ300" s="29" t="str">
        <f t="shared" ca="1" si="360"/>
        <v/>
      </c>
      <c r="DA300" s="29" t="str">
        <f t="shared" ca="1" si="361"/>
        <v/>
      </c>
      <c r="DB300" s="29" t="e">
        <f ca="1">+_xlfn.IFNA(VLOOKUP($B300,'Resultados General'!$C$11:$CG$510,MATCH(DB$6,'Resultados General'!$C$10:$CG$10,0),0),"")</f>
        <v>#NAME?</v>
      </c>
      <c r="DC300" s="29" t="str">
        <f t="shared" ca="1" si="362"/>
        <v/>
      </c>
      <c r="DD300" s="29" t="str">
        <f t="shared" ca="1" si="363"/>
        <v/>
      </c>
      <c r="DE300" s="29" t="e">
        <f ca="1">+_xlfn.IFNA(VLOOKUP($B300,'Resultados General'!$C$11:$CG$510,MATCH(DE$6,'Resultados General'!$C$10:$CG$10,0),0),"")</f>
        <v>#NAME?</v>
      </c>
      <c r="DF300" s="29" t="str">
        <f t="shared" ca="1" si="364"/>
        <v/>
      </c>
      <c r="DG300" s="29" t="str">
        <f t="shared" ca="1" si="365"/>
        <v/>
      </c>
      <c r="DH300" s="29" t="e">
        <f ca="1">+_xlfn.IFNA(VLOOKUP($B300,'Resultados General'!$C$11:$CG$510,MATCH(DH$6,'Resultados General'!$C$10:$CG$10,0),0),"")</f>
        <v>#NAME?</v>
      </c>
      <c r="DI300" s="29" t="str">
        <f t="shared" ca="1" si="366"/>
        <v/>
      </c>
      <c r="DJ300" s="29" t="str">
        <f t="shared" ca="1" si="367"/>
        <v/>
      </c>
      <c r="DK300" s="29" t="e">
        <f ca="1">+_xlfn.IFNA(VLOOKUP($B300,'Resultados General'!$C$11:$CG$510,MATCH(DK$6,'Resultados General'!$C$10:$CG$10,0),0),"")</f>
        <v>#NAME?</v>
      </c>
      <c r="DL300" s="29" t="str">
        <f t="shared" ca="1" si="368"/>
        <v/>
      </c>
      <c r="DM300" s="29" t="str">
        <f t="shared" ca="1" si="369"/>
        <v/>
      </c>
      <c r="DN300" s="29" t="e">
        <f ca="1">+_xlfn.IFNA(VLOOKUP($B300,'Resultados General'!$C$11:$CG$510,MATCH(DN$6,'Resultados General'!$C$10:$CG$10,0),0),"")</f>
        <v>#NAME?</v>
      </c>
      <c r="DO300" s="29" t="str">
        <f t="shared" ca="1" si="370"/>
        <v/>
      </c>
      <c r="DP300" s="29" t="str">
        <f t="shared" ca="1" si="371"/>
        <v/>
      </c>
    </row>
    <row r="301" spans="2:120">
      <c r="B301" s="219" t="str">
        <f>+IF('Resultados General'!C304="","",'Resultados General'!C304)</f>
        <v/>
      </c>
      <c r="C301" s="134" t="e">
        <f ca="1">+_xlfn.IFNA(VLOOKUP('Distribución de puestos'!B301,'Resultados General'!$C$11:$J$510,8,0),"")</f>
        <v>#NAME?</v>
      </c>
      <c r="D301" s="135" t="e">
        <f ca="1">+_xlfn.IFNA(VLOOKUP(B301,'Resultados General'!$C$11:$L$510,10,0),"")</f>
        <v>#NAME?</v>
      </c>
      <c r="E301" s="26" t="s">
        <v>76</v>
      </c>
      <c r="F301" s="26" t="s">
        <v>76</v>
      </c>
      <c r="G301" s="135" t="str">
        <f t="shared" ca="1" si="372"/>
        <v/>
      </c>
      <c r="H301" s="135" t="str">
        <f t="shared" ca="1" si="373"/>
        <v/>
      </c>
      <c r="I301" s="219" t="str">
        <f t="shared" si="374"/>
        <v/>
      </c>
      <c r="J301" s="138"/>
      <c r="M301" s="29" t="e">
        <f ca="1">+_xlfn.IFNA(VLOOKUP($B301,'Resultados General'!$C$11:$CG$510,MATCH(M$6,'Resultados General'!$C$10:$CG$10,0),0),"")</f>
        <v>#NAME?</v>
      </c>
      <c r="N301" s="29" t="str">
        <f t="shared" ca="1" si="300"/>
        <v/>
      </c>
      <c r="O301" s="29" t="str">
        <f t="shared" ca="1" si="301"/>
        <v/>
      </c>
      <c r="P301" s="29" t="e">
        <f ca="1">+_xlfn.IFNA(VLOOKUP($B301,'Resultados General'!$C$11:$CG$510,MATCH(P$6,'Resultados General'!$C$10:$CG$10,0),0),"")</f>
        <v>#NAME?</v>
      </c>
      <c r="Q301" s="29" t="str">
        <f t="shared" ca="1" si="302"/>
        <v/>
      </c>
      <c r="R301" s="29" t="str">
        <f t="shared" ca="1" si="303"/>
        <v/>
      </c>
      <c r="S301" s="29" t="e">
        <f ca="1">+_xlfn.IFNA(VLOOKUP($B301,'Resultados General'!$C$11:$CG$510,MATCH(S$6,'Resultados General'!$C$10:$CG$10,0),0),"")</f>
        <v>#NAME?</v>
      </c>
      <c r="T301" s="29" t="str">
        <f t="shared" ca="1" si="304"/>
        <v/>
      </c>
      <c r="U301" s="29" t="str">
        <f t="shared" ca="1" si="305"/>
        <v/>
      </c>
      <c r="V301" s="29" t="e">
        <f ca="1">+_xlfn.IFNA(VLOOKUP($B301,'Resultados General'!$C$11:$CG$510,MATCH(V$6,'Resultados General'!$C$10:$CG$10,0),0),"")</f>
        <v>#NAME?</v>
      </c>
      <c r="W301" s="29" t="str">
        <f t="shared" ca="1" si="306"/>
        <v/>
      </c>
      <c r="X301" s="29" t="str">
        <f t="shared" ca="1" si="307"/>
        <v/>
      </c>
      <c r="Y301" s="29" t="e">
        <f ca="1">+_xlfn.IFNA(VLOOKUP($B301,'Resultados General'!$C$11:$CG$510,MATCH(Y$6,'Resultados General'!$C$10:$CG$10,0),0),"")</f>
        <v>#NAME?</v>
      </c>
      <c r="Z301" s="29" t="str">
        <f t="shared" ca="1" si="308"/>
        <v/>
      </c>
      <c r="AA301" s="29" t="str">
        <f t="shared" ca="1" si="309"/>
        <v/>
      </c>
      <c r="AB301" s="29" t="e">
        <f ca="1">+_xlfn.IFNA(VLOOKUP($B301,'Resultados General'!$C$11:$CG$510,MATCH(AB$6,'Resultados General'!$C$10:$CG$10,0),0),"")</f>
        <v>#NAME?</v>
      </c>
      <c r="AC301" s="29" t="str">
        <f t="shared" ca="1" si="310"/>
        <v/>
      </c>
      <c r="AD301" s="29" t="str">
        <f t="shared" ca="1" si="311"/>
        <v/>
      </c>
      <c r="AE301" s="29" t="e">
        <f ca="1">+_xlfn.IFNA(VLOOKUP($B301,'Resultados General'!$C$11:$CG$510,MATCH(AE$6,'Resultados General'!$C$10:$CG$10,0),0),"")</f>
        <v>#NAME?</v>
      </c>
      <c r="AF301" s="29" t="str">
        <f t="shared" ca="1" si="312"/>
        <v/>
      </c>
      <c r="AG301" s="29" t="str">
        <f t="shared" ca="1" si="313"/>
        <v/>
      </c>
      <c r="AH301" s="29" t="e">
        <f ca="1">+_xlfn.IFNA(VLOOKUP($B301,'Resultados General'!$C$11:$CG$510,MATCH(AH$6,'Resultados General'!$C$10:$CG$10,0),0),"")</f>
        <v>#NAME?</v>
      </c>
      <c r="AI301" s="29" t="str">
        <f t="shared" ca="1" si="314"/>
        <v/>
      </c>
      <c r="AJ301" s="29" t="str">
        <f t="shared" ca="1" si="315"/>
        <v/>
      </c>
      <c r="AK301" s="29" t="e">
        <f ca="1">+_xlfn.IFNA(VLOOKUP($B301,'Resultados General'!$C$11:$CG$510,MATCH(AK$6,'Resultados General'!$C$10:$CG$10,0),0),"")</f>
        <v>#NAME?</v>
      </c>
      <c r="AL301" s="29" t="str">
        <f t="shared" ca="1" si="316"/>
        <v/>
      </c>
      <c r="AM301" s="29" t="str">
        <f t="shared" ca="1" si="317"/>
        <v/>
      </c>
      <c r="AN301" s="29" t="e">
        <f ca="1">+_xlfn.IFNA(VLOOKUP($B301,'Resultados General'!$C$11:$CG$510,MATCH(AN$6,'Resultados General'!$C$10:$CG$10,0),0),"")</f>
        <v>#NAME?</v>
      </c>
      <c r="AO301" s="29" t="str">
        <f t="shared" ca="1" si="318"/>
        <v/>
      </c>
      <c r="AP301" s="29" t="str">
        <f t="shared" ca="1" si="319"/>
        <v/>
      </c>
      <c r="AQ301" s="29" t="e">
        <f ca="1">+_xlfn.IFNA(VLOOKUP($B301,'Resultados General'!$C$11:$CG$510,MATCH(AQ$6,'Resultados General'!$C$10:$CG$10,0),0),"")</f>
        <v>#NAME?</v>
      </c>
      <c r="AR301" s="29" t="str">
        <f t="shared" ca="1" si="320"/>
        <v/>
      </c>
      <c r="AS301" s="29" t="str">
        <f t="shared" ca="1" si="321"/>
        <v/>
      </c>
      <c r="AT301" s="29" t="e">
        <f ca="1">+_xlfn.IFNA(VLOOKUP($B301,'Resultados General'!$C$11:$CG$510,MATCH(AT$6,'Resultados General'!$C$10:$CG$10,0),0),"")</f>
        <v>#NAME?</v>
      </c>
      <c r="AU301" s="29" t="str">
        <f t="shared" ca="1" si="322"/>
        <v/>
      </c>
      <c r="AV301" s="29" t="str">
        <f t="shared" ca="1" si="323"/>
        <v/>
      </c>
      <c r="AW301" s="29" t="e">
        <f ca="1">+_xlfn.IFNA(VLOOKUP($B301,'Resultados General'!$C$11:$CG$510,MATCH(AW$6,'Resultados General'!$C$10:$CG$10,0),0),"")</f>
        <v>#NAME?</v>
      </c>
      <c r="AX301" s="29" t="str">
        <f t="shared" ca="1" si="324"/>
        <v/>
      </c>
      <c r="AY301" s="29" t="str">
        <f t="shared" ca="1" si="325"/>
        <v/>
      </c>
      <c r="AZ301" s="29" t="e">
        <f ca="1">+_xlfn.IFNA(VLOOKUP($B301,'Resultados General'!$C$11:$CG$510,MATCH(AZ$6,'Resultados General'!$C$10:$CG$10,0),0),"")</f>
        <v>#NAME?</v>
      </c>
      <c r="BA301" s="29" t="str">
        <f t="shared" ca="1" si="326"/>
        <v/>
      </c>
      <c r="BB301" s="29" t="str">
        <f t="shared" ca="1" si="327"/>
        <v/>
      </c>
      <c r="BC301" s="29" t="e">
        <f ca="1">+_xlfn.IFNA(VLOOKUP($B301,'Resultados General'!$C$11:$CG$510,MATCH(BC$6,'Resultados General'!$C$10:$CG$10,0),0),"")</f>
        <v>#NAME?</v>
      </c>
      <c r="BD301" s="29" t="str">
        <f t="shared" ca="1" si="328"/>
        <v/>
      </c>
      <c r="BE301" s="29" t="str">
        <f t="shared" ca="1" si="329"/>
        <v/>
      </c>
      <c r="BF301" s="29" t="e">
        <f ca="1">+_xlfn.IFNA(VLOOKUP($B301,'Resultados General'!$C$11:$CG$510,MATCH(BF$6,'Resultados General'!$C$10:$CG$10,0),0),"")</f>
        <v>#NAME?</v>
      </c>
      <c r="BG301" s="29" t="str">
        <f t="shared" ca="1" si="330"/>
        <v/>
      </c>
      <c r="BH301" s="29" t="str">
        <f t="shared" ca="1" si="331"/>
        <v/>
      </c>
      <c r="BI301" s="29" t="e">
        <f ca="1">+_xlfn.IFNA(VLOOKUP($B301,'Resultados General'!$C$11:$CG$510,MATCH(BI$6,'Resultados General'!$C$10:$CG$10,0),0),"")</f>
        <v>#NAME?</v>
      </c>
      <c r="BJ301" s="29" t="str">
        <f t="shared" ca="1" si="332"/>
        <v/>
      </c>
      <c r="BK301" s="29" t="str">
        <f t="shared" ca="1" si="333"/>
        <v/>
      </c>
      <c r="BL301" s="29" t="e">
        <f ca="1">+_xlfn.IFNA(VLOOKUP($B301,'Resultados General'!$C$11:$CG$510,MATCH(BL$6,'Resultados General'!$C$10:$CG$10,0),0),"")</f>
        <v>#NAME?</v>
      </c>
      <c r="BM301" s="29" t="str">
        <f t="shared" ca="1" si="334"/>
        <v/>
      </c>
      <c r="BN301" s="29" t="str">
        <f t="shared" ca="1" si="335"/>
        <v/>
      </c>
      <c r="BO301" s="29" t="e">
        <f ca="1">+_xlfn.IFNA(VLOOKUP($B301,'Resultados General'!$C$11:$CG$510,MATCH(BO$6,'Resultados General'!$C$10:$CG$10,0),0),"")</f>
        <v>#NAME?</v>
      </c>
      <c r="BP301" s="29" t="str">
        <f t="shared" ca="1" si="336"/>
        <v/>
      </c>
      <c r="BQ301" s="29" t="str">
        <f t="shared" ca="1" si="337"/>
        <v/>
      </c>
      <c r="BR301" s="29" t="e">
        <f ca="1">+_xlfn.IFNA(VLOOKUP($B301,'Resultados General'!$C$11:$CG$510,MATCH(BR$6,'Resultados General'!$C$10:$CG$10,0),0),"")</f>
        <v>#NAME?</v>
      </c>
      <c r="BS301" s="29" t="str">
        <f t="shared" ca="1" si="338"/>
        <v/>
      </c>
      <c r="BT301" s="29" t="str">
        <f t="shared" ca="1" si="339"/>
        <v/>
      </c>
      <c r="BU301" s="29" t="e">
        <f ca="1">+_xlfn.IFNA(VLOOKUP($B301,'Resultados General'!$C$11:$CG$510,MATCH(BU$6,'Resultados General'!$C$10:$CG$10,0),0),"")</f>
        <v>#NAME?</v>
      </c>
      <c r="BV301" s="29" t="str">
        <f t="shared" ca="1" si="340"/>
        <v/>
      </c>
      <c r="BW301" s="29" t="str">
        <f t="shared" ca="1" si="341"/>
        <v/>
      </c>
      <c r="BX301" s="29" t="e">
        <f ca="1">+_xlfn.IFNA(VLOOKUP($B301,'Resultados General'!$C$11:$CG$510,MATCH(BX$6,'Resultados General'!$C$10:$CG$10,0),0),"")</f>
        <v>#NAME?</v>
      </c>
      <c r="BY301" s="29" t="str">
        <f t="shared" ca="1" si="342"/>
        <v/>
      </c>
      <c r="BZ301" s="29" t="str">
        <f t="shared" ca="1" si="343"/>
        <v/>
      </c>
      <c r="CA301" s="29" t="e">
        <f ca="1">+_xlfn.IFNA(VLOOKUP($B301,'Resultados General'!$C$11:$CG$510,MATCH(CA$6,'Resultados General'!$C$10:$CG$10,0),0),"")</f>
        <v>#NAME?</v>
      </c>
      <c r="CB301" s="29" t="str">
        <f t="shared" ca="1" si="344"/>
        <v/>
      </c>
      <c r="CC301" s="29" t="str">
        <f t="shared" ca="1" si="345"/>
        <v/>
      </c>
      <c r="CD301" s="29" t="e">
        <f ca="1">+_xlfn.IFNA(VLOOKUP($B301,'Resultados General'!$C$11:$CG$510,MATCH(CD$6,'Resultados General'!$C$10:$CG$10,0),0),"")</f>
        <v>#NAME?</v>
      </c>
      <c r="CE301" s="29" t="str">
        <f t="shared" ca="1" si="346"/>
        <v/>
      </c>
      <c r="CF301" s="29" t="str">
        <f t="shared" ca="1" si="347"/>
        <v/>
      </c>
      <c r="CG301" s="29" t="e">
        <f ca="1">+_xlfn.IFNA(VLOOKUP($B301,'Resultados General'!$C$11:$CG$510,MATCH(CG$6,'Resultados General'!$C$10:$CG$10,0),0),"")</f>
        <v>#NAME?</v>
      </c>
      <c r="CH301" s="29" t="str">
        <f t="shared" ca="1" si="348"/>
        <v/>
      </c>
      <c r="CI301" s="29" t="str">
        <f t="shared" ca="1" si="349"/>
        <v/>
      </c>
      <c r="CJ301" s="29" t="e">
        <f ca="1">+_xlfn.IFNA(VLOOKUP($B301,'Resultados General'!$C$11:$CG$510,MATCH(CJ$6,'Resultados General'!$C$10:$CG$10,0),0),"")</f>
        <v>#NAME?</v>
      </c>
      <c r="CK301" s="29" t="str">
        <f t="shared" ca="1" si="350"/>
        <v/>
      </c>
      <c r="CL301" s="29" t="str">
        <f t="shared" ca="1" si="351"/>
        <v/>
      </c>
      <c r="CM301" s="29" t="e">
        <f ca="1">+_xlfn.IFNA(VLOOKUP($B301,'Resultados General'!$C$11:$CG$510,MATCH(CM$6,'Resultados General'!$C$10:$CG$10,0),0),"")</f>
        <v>#NAME?</v>
      </c>
      <c r="CN301" s="29" t="str">
        <f t="shared" ca="1" si="352"/>
        <v/>
      </c>
      <c r="CO301" s="29" t="str">
        <f t="shared" ca="1" si="353"/>
        <v/>
      </c>
      <c r="CP301" s="29" t="e">
        <f ca="1">+_xlfn.IFNA(VLOOKUP($B301,'Resultados General'!$C$11:$CG$510,MATCH(CP$6,'Resultados General'!$C$10:$CG$10,0),0),"")</f>
        <v>#NAME?</v>
      </c>
      <c r="CQ301" s="29" t="str">
        <f t="shared" ca="1" si="354"/>
        <v/>
      </c>
      <c r="CR301" s="29" t="str">
        <f t="shared" ca="1" si="355"/>
        <v/>
      </c>
      <c r="CS301" s="29" t="e">
        <f ca="1">+_xlfn.IFNA(VLOOKUP($B301,'Resultados General'!$C$11:$CG$510,MATCH(CS$6,'Resultados General'!$C$10:$CG$10,0),0),"")</f>
        <v>#NAME?</v>
      </c>
      <c r="CT301" s="29" t="str">
        <f t="shared" ca="1" si="356"/>
        <v/>
      </c>
      <c r="CU301" s="29" t="str">
        <f t="shared" ca="1" si="357"/>
        <v/>
      </c>
      <c r="CV301" s="29" t="e">
        <f ca="1">+_xlfn.IFNA(VLOOKUP($B301,'Resultados General'!$C$11:$CG$510,MATCH(CV$6,'Resultados General'!$C$10:$CG$10,0),0),"")</f>
        <v>#NAME?</v>
      </c>
      <c r="CW301" s="29" t="str">
        <f t="shared" ca="1" si="358"/>
        <v/>
      </c>
      <c r="CX301" s="29" t="str">
        <f t="shared" ca="1" si="359"/>
        <v/>
      </c>
      <c r="CY301" s="29" t="e">
        <f ca="1">+_xlfn.IFNA(VLOOKUP($B301,'Resultados General'!$C$11:$CG$510,MATCH(CY$6,'Resultados General'!$C$10:$CG$10,0),0),"")</f>
        <v>#NAME?</v>
      </c>
      <c r="CZ301" s="29" t="str">
        <f t="shared" ca="1" si="360"/>
        <v/>
      </c>
      <c r="DA301" s="29" t="str">
        <f t="shared" ca="1" si="361"/>
        <v/>
      </c>
      <c r="DB301" s="29" t="e">
        <f ca="1">+_xlfn.IFNA(VLOOKUP($B301,'Resultados General'!$C$11:$CG$510,MATCH(DB$6,'Resultados General'!$C$10:$CG$10,0),0),"")</f>
        <v>#NAME?</v>
      </c>
      <c r="DC301" s="29" t="str">
        <f t="shared" ca="1" si="362"/>
        <v/>
      </c>
      <c r="DD301" s="29" t="str">
        <f t="shared" ca="1" si="363"/>
        <v/>
      </c>
      <c r="DE301" s="29" t="e">
        <f ca="1">+_xlfn.IFNA(VLOOKUP($B301,'Resultados General'!$C$11:$CG$510,MATCH(DE$6,'Resultados General'!$C$10:$CG$10,0),0),"")</f>
        <v>#NAME?</v>
      </c>
      <c r="DF301" s="29" t="str">
        <f t="shared" ca="1" si="364"/>
        <v/>
      </c>
      <c r="DG301" s="29" t="str">
        <f t="shared" ca="1" si="365"/>
        <v/>
      </c>
      <c r="DH301" s="29" t="e">
        <f ca="1">+_xlfn.IFNA(VLOOKUP($B301,'Resultados General'!$C$11:$CG$510,MATCH(DH$6,'Resultados General'!$C$10:$CG$10,0),0),"")</f>
        <v>#NAME?</v>
      </c>
      <c r="DI301" s="29" t="str">
        <f t="shared" ca="1" si="366"/>
        <v/>
      </c>
      <c r="DJ301" s="29" t="str">
        <f t="shared" ca="1" si="367"/>
        <v/>
      </c>
      <c r="DK301" s="29" t="e">
        <f ca="1">+_xlfn.IFNA(VLOOKUP($B301,'Resultados General'!$C$11:$CG$510,MATCH(DK$6,'Resultados General'!$C$10:$CG$10,0),0),"")</f>
        <v>#NAME?</v>
      </c>
      <c r="DL301" s="29" t="str">
        <f t="shared" ca="1" si="368"/>
        <v/>
      </c>
      <c r="DM301" s="29" t="str">
        <f t="shared" ca="1" si="369"/>
        <v/>
      </c>
      <c r="DN301" s="29" t="e">
        <f ca="1">+_xlfn.IFNA(VLOOKUP($B301,'Resultados General'!$C$11:$CG$510,MATCH(DN$6,'Resultados General'!$C$10:$CG$10,0),0),"")</f>
        <v>#NAME?</v>
      </c>
      <c r="DO301" s="29" t="str">
        <f t="shared" ca="1" si="370"/>
        <v/>
      </c>
      <c r="DP301" s="29" t="str">
        <f t="shared" ca="1" si="371"/>
        <v/>
      </c>
    </row>
    <row r="302" spans="2:120">
      <c r="B302" s="219" t="str">
        <f>+IF('Resultados General'!C305="","",'Resultados General'!C305)</f>
        <v/>
      </c>
      <c r="C302" s="134" t="e">
        <f ca="1">+_xlfn.IFNA(VLOOKUP('Distribución de puestos'!B302,'Resultados General'!$C$11:$J$510,8,0),"")</f>
        <v>#NAME?</v>
      </c>
      <c r="D302" s="135" t="e">
        <f ca="1">+_xlfn.IFNA(VLOOKUP(B302,'Resultados General'!$C$11:$L$510,10,0),"")</f>
        <v>#NAME?</v>
      </c>
      <c r="E302" s="26" t="s">
        <v>76</v>
      </c>
      <c r="F302" s="26" t="s">
        <v>76</v>
      </c>
      <c r="G302" s="135" t="str">
        <f t="shared" ca="1" si="372"/>
        <v/>
      </c>
      <c r="H302" s="135" t="str">
        <f t="shared" ca="1" si="373"/>
        <v/>
      </c>
      <c r="I302" s="219" t="str">
        <f t="shared" si="374"/>
        <v/>
      </c>
      <c r="J302" s="138"/>
      <c r="M302" s="29" t="e">
        <f ca="1">+_xlfn.IFNA(VLOOKUP($B302,'Resultados General'!$C$11:$CG$510,MATCH(M$6,'Resultados General'!$C$10:$CG$10,0),0),"")</f>
        <v>#NAME?</v>
      </c>
      <c r="N302" s="29" t="str">
        <f t="shared" ca="1" si="300"/>
        <v/>
      </c>
      <c r="O302" s="29" t="str">
        <f t="shared" ca="1" si="301"/>
        <v/>
      </c>
      <c r="P302" s="29" t="e">
        <f ca="1">+_xlfn.IFNA(VLOOKUP($B302,'Resultados General'!$C$11:$CG$510,MATCH(P$6,'Resultados General'!$C$10:$CG$10,0),0),"")</f>
        <v>#NAME?</v>
      </c>
      <c r="Q302" s="29" t="str">
        <f t="shared" ca="1" si="302"/>
        <v/>
      </c>
      <c r="R302" s="29" t="str">
        <f t="shared" ca="1" si="303"/>
        <v/>
      </c>
      <c r="S302" s="29" t="e">
        <f ca="1">+_xlfn.IFNA(VLOOKUP($B302,'Resultados General'!$C$11:$CG$510,MATCH(S$6,'Resultados General'!$C$10:$CG$10,0),0),"")</f>
        <v>#NAME?</v>
      </c>
      <c r="T302" s="29" t="str">
        <f t="shared" ca="1" si="304"/>
        <v/>
      </c>
      <c r="U302" s="29" t="str">
        <f t="shared" ca="1" si="305"/>
        <v/>
      </c>
      <c r="V302" s="29" t="e">
        <f ca="1">+_xlfn.IFNA(VLOOKUP($B302,'Resultados General'!$C$11:$CG$510,MATCH(V$6,'Resultados General'!$C$10:$CG$10,0),0),"")</f>
        <v>#NAME?</v>
      </c>
      <c r="W302" s="29" t="str">
        <f t="shared" ca="1" si="306"/>
        <v/>
      </c>
      <c r="X302" s="29" t="str">
        <f t="shared" ca="1" si="307"/>
        <v/>
      </c>
      <c r="Y302" s="29" t="e">
        <f ca="1">+_xlfn.IFNA(VLOOKUP($B302,'Resultados General'!$C$11:$CG$510,MATCH(Y$6,'Resultados General'!$C$10:$CG$10,0),0),"")</f>
        <v>#NAME?</v>
      </c>
      <c r="Z302" s="29" t="str">
        <f t="shared" ca="1" si="308"/>
        <v/>
      </c>
      <c r="AA302" s="29" t="str">
        <f t="shared" ca="1" si="309"/>
        <v/>
      </c>
      <c r="AB302" s="29" t="e">
        <f ca="1">+_xlfn.IFNA(VLOOKUP($B302,'Resultados General'!$C$11:$CG$510,MATCH(AB$6,'Resultados General'!$C$10:$CG$10,0),0),"")</f>
        <v>#NAME?</v>
      </c>
      <c r="AC302" s="29" t="str">
        <f t="shared" ca="1" si="310"/>
        <v/>
      </c>
      <c r="AD302" s="29" t="str">
        <f t="shared" ca="1" si="311"/>
        <v/>
      </c>
      <c r="AE302" s="29" t="e">
        <f ca="1">+_xlfn.IFNA(VLOOKUP($B302,'Resultados General'!$C$11:$CG$510,MATCH(AE$6,'Resultados General'!$C$10:$CG$10,0),0),"")</f>
        <v>#NAME?</v>
      </c>
      <c r="AF302" s="29" t="str">
        <f t="shared" ca="1" si="312"/>
        <v/>
      </c>
      <c r="AG302" s="29" t="str">
        <f t="shared" ca="1" si="313"/>
        <v/>
      </c>
      <c r="AH302" s="29" t="e">
        <f ca="1">+_xlfn.IFNA(VLOOKUP($B302,'Resultados General'!$C$11:$CG$510,MATCH(AH$6,'Resultados General'!$C$10:$CG$10,0),0),"")</f>
        <v>#NAME?</v>
      </c>
      <c r="AI302" s="29" t="str">
        <f t="shared" ca="1" si="314"/>
        <v/>
      </c>
      <c r="AJ302" s="29" t="str">
        <f t="shared" ca="1" si="315"/>
        <v/>
      </c>
      <c r="AK302" s="29" t="e">
        <f ca="1">+_xlfn.IFNA(VLOOKUP($B302,'Resultados General'!$C$11:$CG$510,MATCH(AK$6,'Resultados General'!$C$10:$CG$10,0),0),"")</f>
        <v>#NAME?</v>
      </c>
      <c r="AL302" s="29" t="str">
        <f t="shared" ca="1" si="316"/>
        <v/>
      </c>
      <c r="AM302" s="29" t="str">
        <f t="shared" ca="1" si="317"/>
        <v/>
      </c>
      <c r="AN302" s="29" t="e">
        <f ca="1">+_xlfn.IFNA(VLOOKUP($B302,'Resultados General'!$C$11:$CG$510,MATCH(AN$6,'Resultados General'!$C$10:$CG$10,0),0),"")</f>
        <v>#NAME?</v>
      </c>
      <c r="AO302" s="29" t="str">
        <f t="shared" ca="1" si="318"/>
        <v/>
      </c>
      <c r="AP302" s="29" t="str">
        <f t="shared" ca="1" si="319"/>
        <v/>
      </c>
      <c r="AQ302" s="29" t="e">
        <f ca="1">+_xlfn.IFNA(VLOOKUP($B302,'Resultados General'!$C$11:$CG$510,MATCH(AQ$6,'Resultados General'!$C$10:$CG$10,0),0),"")</f>
        <v>#NAME?</v>
      </c>
      <c r="AR302" s="29" t="str">
        <f t="shared" ca="1" si="320"/>
        <v/>
      </c>
      <c r="AS302" s="29" t="str">
        <f t="shared" ca="1" si="321"/>
        <v/>
      </c>
      <c r="AT302" s="29" t="e">
        <f ca="1">+_xlfn.IFNA(VLOOKUP($B302,'Resultados General'!$C$11:$CG$510,MATCH(AT$6,'Resultados General'!$C$10:$CG$10,0),0),"")</f>
        <v>#NAME?</v>
      </c>
      <c r="AU302" s="29" t="str">
        <f t="shared" ca="1" si="322"/>
        <v/>
      </c>
      <c r="AV302" s="29" t="str">
        <f t="shared" ca="1" si="323"/>
        <v/>
      </c>
      <c r="AW302" s="29" t="e">
        <f ca="1">+_xlfn.IFNA(VLOOKUP($B302,'Resultados General'!$C$11:$CG$510,MATCH(AW$6,'Resultados General'!$C$10:$CG$10,0),0),"")</f>
        <v>#NAME?</v>
      </c>
      <c r="AX302" s="29" t="str">
        <f t="shared" ca="1" si="324"/>
        <v/>
      </c>
      <c r="AY302" s="29" t="str">
        <f t="shared" ca="1" si="325"/>
        <v/>
      </c>
      <c r="AZ302" s="29" t="e">
        <f ca="1">+_xlfn.IFNA(VLOOKUP($B302,'Resultados General'!$C$11:$CG$510,MATCH(AZ$6,'Resultados General'!$C$10:$CG$10,0),0),"")</f>
        <v>#NAME?</v>
      </c>
      <c r="BA302" s="29" t="str">
        <f t="shared" ca="1" si="326"/>
        <v/>
      </c>
      <c r="BB302" s="29" t="str">
        <f t="shared" ca="1" si="327"/>
        <v/>
      </c>
      <c r="BC302" s="29" t="e">
        <f ca="1">+_xlfn.IFNA(VLOOKUP($B302,'Resultados General'!$C$11:$CG$510,MATCH(BC$6,'Resultados General'!$C$10:$CG$10,0),0),"")</f>
        <v>#NAME?</v>
      </c>
      <c r="BD302" s="29" t="str">
        <f t="shared" ca="1" si="328"/>
        <v/>
      </c>
      <c r="BE302" s="29" t="str">
        <f t="shared" ca="1" si="329"/>
        <v/>
      </c>
      <c r="BF302" s="29" t="e">
        <f ca="1">+_xlfn.IFNA(VLOOKUP($B302,'Resultados General'!$C$11:$CG$510,MATCH(BF$6,'Resultados General'!$C$10:$CG$10,0),0),"")</f>
        <v>#NAME?</v>
      </c>
      <c r="BG302" s="29" t="str">
        <f t="shared" ca="1" si="330"/>
        <v/>
      </c>
      <c r="BH302" s="29" t="str">
        <f t="shared" ca="1" si="331"/>
        <v/>
      </c>
      <c r="BI302" s="29" t="e">
        <f ca="1">+_xlfn.IFNA(VLOOKUP($B302,'Resultados General'!$C$11:$CG$510,MATCH(BI$6,'Resultados General'!$C$10:$CG$10,0),0),"")</f>
        <v>#NAME?</v>
      </c>
      <c r="BJ302" s="29" t="str">
        <f t="shared" ca="1" si="332"/>
        <v/>
      </c>
      <c r="BK302" s="29" t="str">
        <f t="shared" ca="1" si="333"/>
        <v/>
      </c>
      <c r="BL302" s="29" t="e">
        <f ca="1">+_xlfn.IFNA(VLOOKUP($B302,'Resultados General'!$C$11:$CG$510,MATCH(BL$6,'Resultados General'!$C$10:$CG$10,0),0),"")</f>
        <v>#NAME?</v>
      </c>
      <c r="BM302" s="29" t="str">
        <f t="shared" ca="1" si="334"/>
        <v/>
      </c>
      <c r="BN302" s="29" t="str">
        <f t="shared" ca="1" si="335"/>
        <v/>
      </c>
      <c r="BO302" s="29" t="e">
        <f ca="1">+_xlfn.IFNA(VLOOKUP($B302,'Resultados General'!$C$11:$CG$510,MATCH(BO$6,'Resultados General'!$C$10:$CG$10,0),0),"")</f>
        <v>#NAME?</v>
      </c>
      <c r="BP302" s="29" t="str">
        <f t="shared" ca="1" si="336"/>
        <v/>
      </c>
      <c r="BQ302" s="29" t="str">
        <f t="shared" ca="1" si="337"/>
        <v/>
      </c>
      <c r="BR302" s="29" t="e">
        <f ca="1">+_xlfn.IFNA(VLOOKUP($B302,'Resultados General'!$C$11:$CG$510,MATCH(BR$6,'Resultados General'!$C$10:$CG$10,0),0),"")</f>
        <v>#NAME?</v>
      </c>
      <c r="BS302" s="29" t="str">
        <f t="shared" ca="1" si="338"/>
        <v/>
      </c>
      <c r="BT302" s="29" t="str">
        <f t="shared" ca="1" si="339"/>
        <v/>
      </c>
      <c r="BU302" s="29" t="e">
        <f ca="1">+_xlfn.IFNA(VLOOKUP($B302,'Resultados General'!$C$11:$CG$510,MATCH(BU$6,'Resultados General'!$C$10:$CG$10,0),0),"")</f>
        <v>#NAME?</v>
      </c>
      <c r="BV302" s="29" t="str">
        <f t="shared" ca="1" si="340"/>
        <v/>
      </c>
      <c r="BW302" s="29" t="str">
        <f t="shared" ca="1" si="341"/>
        <v/>
      </c>
      <c r="BX302" s="29" t="e">
        <f ca="1">+_xlfn.IFNA(VLOOKUP($B302,'Resultados General'!$C$11:$CG$510,MATCH(BX$6,'Resultados General'!$C$10:$CG$10,0),0),"")</f>
        <v>#NAME?</v>
      </c>
      <c r="BY302" s="29" t="str">
        <f t="shared" ca="1" si="342"/>
        <v/>
      </c>
      <c r="BZ302" s="29" t="str">
        <f t="shared" ca="1" si="343"/>
        <v/>
      </c>
      <c r="CA302" s="29" t="e">
        <f ca="1">+_xlfn.IFNA(VLOOKUP($B302,'Resultados General'!$C$11:$CG$510,MATCH(CA$6,'Resultados General'!$C$10:$CG$10,0),0),"")</f>
        <v>#NAME?</v>
      </c>
      <c r="CB302" s="29" t="str">
        <f t="shared" ca="1" si="344"/>
        <v/>
      </c>
      <c r="CC302" s="29" t="str">
        <f t="shared" ca="1" si="345"/>
        <v/>
      </c>
      <c r="CD302" s="29" t="e">
        <f ca="1">+_xlfn.IFNA(VLOOKUP($B302,'Resultados General'!$C$11:$CG$510,MATCH(CD$6,'Resultados General'!$C$10:$CG$10,0),0),"")</f>
        <v>#NAME?</v>
      </c>
      <c r="CE302" s="29" t="str">
        <f t="shared" ca="1" si="346"/>
        <v/>
      </c>
      <c r="CF302" s="29" t="str">
        <f t="shared" ca="1" si="347"/>
        <v/>
      </c>
      <c r="CG302" s="29" t="e">
        <f ca="1">+_xlfn.IFNA(VLOOKUP($B302,'Resultados General'!$C$11:$CG$510,MATCH(CG$6,'Resultados General'!$C$10:$CG$10,0),0),"")</f>
        <v>#NAME?</v>
      </c>
      <c r="CH302" s="29" t="str">
        <f t="shared" ca="1" si="348"/>
        <v/>
      </c>
      <c r="CI302" s="29" t="str">
        <f t="shared" ca="1" si="349"/>
        <v/>
      </c>
      <c r="CJ302" s="29" t="e">
        <f ca="1">+_xlfn.IFNA(VLOOKUP($B302,'Resultados General'!$C$11:$CG$510,MATCH(CJ$6,'Resultados General'!$C$10:$CG$10,0),0),"")</f>
        <v>#NAME?</v>
      </c>
      <c r="CK302" s="29" t="str">
        <f t="shared" ca="1" si="350"/>
        <v/>
      </c>
      <c r="CL302" s="29" t="str">
        <f t="shared" ca="1" si="351"/>
        <v/>
      </c>
      <c r="CM302" s="29" t="e">
        <f ca="1">+_xlfn.IFNA(VLOOKUP($B302,'Resultados General'!$C$11:$CG$510,MATCH(CM$6,'Resultados General'!$C$10:$CG$10,0),0),"")</f>
        <v>#NAME?</v>
      </c>
      <c r="CN302" s="29" t="str">
        <f t="shared" ca="1" si="352"/>
        <v/>
      </c>
      <c r="CO302" s="29" t="str">
        <f t="shared" ca="1" si="353"/>
        <v/>
      </c>
      <c r="CP302" s="29" t="e">
        <f ca="1">+_xlfn.IFNA(VLOOKUP($B302,'Resultados General'!$C$11:$CG$510,MATCH(CP$6,'Resultados General'!$C$10:$CG$10,0),0),"")</f>
        <v>#NAME?</v>
      </c>
      <c r="CQ302" s="29" t="str">
        <f t="shared" ca="1" si="354"/>
        <v/>
      </c>
      <c r="CR302" s="29" t="str">
        <f t="shared" ca="1" si="355"/>
        <v/>
      </c>
      <c r="CS302" s="29" t="e">
        <f ca="1">+_xlfn.IFNA(VLOOKUP($B302,'Resultados General'!$C$11:$CG$510,MATCH(CS$6,'Resultados General'!$C$10:$CG$10,0),0),"")</f>
        <v>#NAME?</v>
      </c>
      <c r="CT302" s="29" t="str">
        <f t="shared" ca="1" si="356"/>
        <v/>
      </c>
      <c r="CU302" s="29" t="str">
        <f t="shared" ca="1" si="357"/>
        <v/>
      </c>
      <c r="CV302" s="29" t="e">
        <f ca="1">+_xlfn.IFNA(VLOOKUP($B302,'Resultados General'!$C$11:$CG$510,MATCH(CV$6,'Resultados General'!$C$10:$CG$10,0),0),"")</f>
        <v>#NAME?</v>
      </c>
      <c r="CW302" s="29" t="str">
        <f t="shared" ca="1" si="358"/>
        <v/>
      </c>
      <c r="CX302" s="29" t="str">
        <f t="shared" ca="1" si="359"/>
        <v/>
      </c>
      <c r="CY302" s="29" t="e">
        <f ca="1">+_xlfn.IFNA(VLOOKUP($B302,'Resultados General'!$C$11:$CG$510,MATCH(CY$6,'Resultados General'!$C$10:$CG$10,0),0),"")</f>
        <v>#NAME?</v>
      </c>
      <c r="CZ302" s="29" t="str">
        <f t="shared" ca="1" si="360"/>
        <v/>
      </c>
      <c r="DA302" s="29" t="str">
        <f t="shared" ca="1" si="361"/>
        <v/>
      </c>
      <c r="DB302" s="29" t="e">
        <f ca="1">+_xlfn.IFNA(VLOOKUP($B302,'Resultados General'!$C$11:$CG$510,MATCH(DB$6,'Resultados General'!$C$10:$CG$10,0),0),"")</f>
        <v>#NAME?</v>
      </c>
      <c r="DC302" s="29" t="str">
        <f t="shared" ca="1" si="362"/>
        <v/>
      </c>
      <c r="DD302" s="29" t="str">
        <f t="shared" ca="1" si="363"/>
        <v/>
      </c>
      <c r="DE302" s="29" t="e">
        <f ca="1">+_xlfn.IFNA(VLOOKUP($B302,'Resultados General'!$C$11:$CG$510,MATCH(DE$6,'Resultados General'!$C$10:$CG$10,0),0),"")</f>
        <v>#NAME?</v>
      </c>
      <c r="DF302" s="29" t="str">
        <f t="shared" ca="1" si="364"/>
        <v/>
      </c>
      <c r="DG302" s="29" t="str">
        <f t="shared" ca="1" si="365"/>
        <v/>
      </c>
      <c r="DH302" s="29" t="e">
        <f ca="1">+_xlfn.IFNA(VLOOKUP($B302,'Resultados General'!$C$11:$CG$510,MATCH(DH$6,'Resultados General'!$C$10:$CG$10,0),0),"")</f>
        <v>#NAME?</v>
      </c>
      <c r="DI302" s="29" t="str">
        <f t="shared" ca="1" si="366"/>
        <v/>
      </c>
      <c r="DJ302" s="29" t="str">
        <f t="shared" ca="1" si="367"/>
        <v/>
      </c>
      <c r="DK302" s="29" t="e">
        <f ca="1">+_xlfn.IFNA(VLOOKUP($B302,'Resultados General'!$C$11:$CG$510,MATCH(DK$6,'Resultados General'!$C$10:$CG$10,0),0),"")</f>
        <v>#NAME?</v>
      </c>
      <c r="DL302" s="29" t="str">
        <f t="shared" ca="1" si="368"/>
        <v/>
      </c>
      <c r="DM302" s="29" t="str">
        <f t="shared" ca="1" si="369"/>
        <v/>
      </c>
      <c r="DN302" s="29" t="e">
        <f ca="1">+_xlfn.IFNA(VLOOKUP($B302,'Resultados General'!$C$11:$CG$510,MATCH(DN$6,'Resultados General'!$C$10:$CG$10,0),0),"")</f>
        <v>#NAME?</v>
      </c>
      <c r="DO302" s="29" t="str">
        <f t="shared" ca="1" si="370"/>
        <v/>
      </c>
      <c r="DP302" s="29" t="str">
        <f t="shared" ca="1" si="371"/>
        <v/>
      </c>
    </row>
    <row r="303" spans="2:120">
      <c r="B303" s="219" t="str">
        <f>+IF('Resultados General'!C306="","",'Resultados General'!C306)</f>
        <v/>
      </c>
      <c r="C303" s="134" t="e">
        <f ca="1">+_xlfn.IFNA(VLOOKUP('Distribución de puestos'!B303,'Resultados General'!$C$11:$J$510,8,0),"")</f>
        <v>#NAME?</v>
      </c>
      <c r="D303" s="135" t="e">
        <f ca="1">+_xlfn.IFNA(VLOOKUP(B303,'Resultados General'!$C$11:$L$510,10,0),"")</f>
        <v>#NAME?</v>
      </c>
      <c r="E303" s="26" t="s">
        <v>76</v>
      </c>
      <c r="F303" s="26" t="s">
        <v>76</v>
      </c>
      <c r="G303" s="135" t="str">
        <f t="shared" ca="1" si="372"/>
        <v/>
      </c>
      <c r="H303" s="135" t="str">
        <f t="shared" ca="1" si="373"/>
        <v/>
      </c>
      <c r="I303" s="219" t="str">
        <f t="shared" si="374"/>
        <v/>
      </c>
      <c r="J303" s="138"/>
      <c r="M303" s="29" t="e">
        <f ca="1">+_xlfn.IFNA(VLOOKUP($B303,'Resultados General'!$C$11:$CG$510,MATCH(M$6,'Resultados General'!$C$10:$CG$10,0),0),"")</f>
        <v>#NAME?</v>
      </c>
      <c r="N303" s="29" t="str">
        <f t="shared" ca="1" si="300"/>
        <v/>
      </c>
      <c r="O303" s="29" t="str">
        <f t="shared" ca="1" si="301"/>
        <v/>
      </c>
      <c r="P303" s="29" t="e">
        <f ca="1">+_xlfn.IFNA(VLOOKUP($B303,'Resultados General'!$C$11:$CG$510,MATCH(P$6,'Resultados General'!$C$10:$CG$10,0),0),"")</f>
        <v>#NAME?</v>
      </c>
      <c r="Q303" s="29" t="str">
        <f t="shared" ca="1" si="302"/>
        <v/>
      </c>
      <c r="R303" s="29" t="str">
        <f t="shared" ca="1" si="303"/>
        <v/>
      </c>
      <c r="S303" s="29" t="e">
        <f ca="1">+_xlfn.IFNA(VLOOKUP($B303,'Resultados General'!$C$11:$CG$510,MATCH(S$6,'Resultados General'!$C$10:$CG$10,0),0),"")</f>
        <v>#NAME?</v>
      </c>
      <c r="T303" s="29" t="str">
        <f t="shared" ca="1" si="304"/>
        <v/>
      </c>
      <c r="U303" s="29" t="str">
        <f t="shared" ca="1" si="305"/>
        <v/>
      </c>
      <c r="V303" s="29" t="e">
        <f ca="1">+_xlfn.IFNA(VLOOKUP($B303,'Resultados General'!$C$11:$CG$510,MATCH(V$6,'Resultados General'!$C$10:$CG$10,0),0),"")</f>
        <v>#NAME?</v>
      </c>
      <c r="W303" s="29" t="str">
        <f t="shared" ca="1" si="306"/>
        <v/>
      </c>
      <c r="X303" s="29" t="str">
        <f t="shared" ca="1" si="307"/>
        <v/>
      </c>
      <c r="Y303" s="29" t="e">
        <f ca="1">+_xlfn.IFNA(VLOOKUP($B303,'Resultados General'!$C$11:$CG$510,MATCH(Y$6,'Resultados General'!$C$10:$CG$10,0),0),"")</f>
        <v>#NAME?</v>
      </c>
      <c r="Z303" s="29" t="str">
        <f t="shared" ca="1" si="308"/>
        <v/>
      </c>
      <c r="AA303" s="29" t="str">
        <f t="shared" ca="1" si="309"/>
        <v/>
      </c>
      <c r="AB303" s="29" t="e">
        <f ca="1">+_xlfn.IFNA(VLOOKUP($B303,'Resultados General'!$C$11:$CG$510,MATCH(AB$6,'Resultados General'!$C$10:$CG$10,0),0),"")</f>
        <v>#NAME?</v>
      </c>
      <c r="AC303" s="29" t="str">
        <f t="shared" ca="1" si="310"/>
        <v/>
      </c>
      <c r="AD303" s="29" t="str">
        <f t="shared" ca="1" si="311"/>
        <v/>
      </c>
      <c r="AE303" s="29" t="e">
        <f ca="1">+_xlfn.IFNA(VLOOKUP($B303,'Resultados General'!$C$11:$CG$510,MATCH(AE$6,'Resultados General'!$C$10:$CG$10,0),0),"")</f>
        <v>#NAME?</v>
      </c>
      <c r="AF303" s="29" t="str">
        <f t="shared" ca="1" si="312"/>
        <v/>
      </c>
      <c r="AG303" s="29" t="str">
        <f t="shared" ca="1" si="313"/>
        <v/>
      </c>
      <c r="AH303" s="29" t="e">
        <f ca="1">+_xlfn.IFNA(VLOOKUP($B303,'Resultados General'!$C$11:$CG$510,MATCH(AH$6,'Resultados General'!$C$10:$CG$10,0),0),"")</f>
        <v>#NAME?</v>
      </c>
      <c r="AI303" s="29" t="str">
        <f t="shared" ca="1" si="314"/>
        <v/>
      </c>
      <c r="AJ303" s="29" t="str">
        <f t="shared" ca="1" si="315"/>
        <v/>
      </c>
      <c r="AK303" s="29" t="e">
        <f ca="1">+_xlfn.IFNA(VLOOKUP($B303,'Resultados General'!$C$11:$CG$510,MATCH(AK$6,'Resultados General'!$C$10:$CG$10,0),0),"")</f>
        <v>#NAME?</v>
      </c>
      <c r="AL303" s="29" t="str">
        <f t="shared" ca="1" si="316"/>
        <v/>
      </c>
      <c r="AM303" s="29" t="str">
        <f t="shared" ca="1" si="317"/>
        <v/>
      </c>
      <c r="AN303" s="29" t="e">
        <f ca="1">+_xlfn.IFNA(VLOOKUP($B303,'Resultados General'!$C$11:$CG$510,MATCH(AN$6,'Resultados General'!$C$10:$CG$10,0),0),"")</f>
        <v>#NAME?</v>
      </c>
      <c r="AO303" s="29" t="str">
        <f t="shared" ca="1" si="318"/>
        <v/>
      </c>
      <c r="AP303" s="29" t="str">
        <f t="shared" ca="1" si="319"/>
        <v/>
      </c>
      <c r="AQ303" s="29" t="e">
        <f ca="1">+_xlfn.IFNA(VLOOKUP($B303,'Resultados General'!$C$11:$CG$510,MATCH(AQ$6,'Resultados General'!$C$10:$CG$10,0),0),"")</f>
        <v>#NAME?</v>
      </c>
      <c r="AR303" s="29" t="str">
        <f t="shared" ca="1" si="320"/>
        <v/>
      </c>
      <c r="AS303" s="29" t="str">
        <f t="shared" ca="1" si="321"/>
        <v/>
      </c>
      <c r="AT303" s="29" t="e">
        <f ca="1">+_xlfn.IFNA(VLOOKUP($B303,'Resultados General'!$C$11:$CG$510,MATCH(AT$6,'Resultados General'!$C$10:$CG$10,0),0),"")</f>
        <v>#NAME?</v>
      </c>
      <c r="AU303" s="29" t="str">
        <f t="shared" ca="1" si="322"/>
        <v/>
      </c>
      <c r="AV303" s="29" t="str">
        <f t="shared" ca="1" si="323"/>
        <v/>
      </c>
      <c r="AW303" s="29" t="e">
        <f ca="1">+_xlfn.IFNA(VLOOKUP($B303,'Resultados General'!$C$11:$CG$510,MATCH(AW$6,'Resultados General'!$C$10:$CG$10,0),0),"")</f>
        <v>#NAME?</v>
      </c>
      <c r="AX303" s="29" t="str">
        <f t="shared" ca="1" si="324"/>
        <v/>
      </c>
      <c r="AY303" s="29" t="str">
        <f t="shared" ca="1" si="325"/>
        <v/>
      </c>
      <c r="AZ303" s="29" t="e">
        <f ca="1">+_xlfn.IFNA(VLOOKUP($B303,'Resultados General'!$C$11:$CG$510,MATCH(AZ$6,'Resultados General'!$C$10:$CG$10,0),0),"")</f>
        <v>#NAME?</v>
      </c>
      <c r="BA303" s="29" t="str">
        <f t="shared" ca="1" si="326"/>
        <v/>
      </c>
      <c r="BB303" s="29" t="str">
        <f t="shared" ca="1" si="327"/>
        <v/>
      </c>
      <c r="BC303" s="29" t="e">
        <f ca="1">+_xlfn.IFNA(VLOOKUP($B303,'Resultados General'!$C$11:$CG$510,MATCH(BC$6,'Resultados General'!$C$10:$CG$10,0),0),"")</f>
        <v>#NAME?</v>
      </c>
      <c r="BD303" s="29" t="str">
        <f t="shared" ca="1" si="328"/>
        <v/>
      </c>
      <c r="BE303" s="29" t="str">
        <f t="shared" ca="1" si="329"/>
        <v/>
      </c>
      <c r="BF303" s="29" t="e">
        <f ca="1">+_xlfn.IFNA(VLOOKUP($B303,'Resultados General'!$C$11:$CG$510,MATCH(BF$6,'Resultados General'!$C$10:$CG$10,0),0),"")</f>
        <v>#NAME?</v>
      </c>
      <c r="BG303" s="29" t="str">
        <f t="shared" ca="1" si="330"/>
        <v/>
      </c>
      <c r="BH303" s="29" t="str">
        <f t="shared" ca="1" si="331"/>
        <v/>
      </c>
      <c r="BI303" s="29" t="e">
        <f ca="1">+_xlfn.IFNA(VLOOKUP($B303,'Resultados General'!$C$11:$CG$510,MATCH(BI$6,'Resultados General'!$C$10:$CG$10,0),0),"")</f>
        <v>#NAME?</v>
      </c>
      <c r="BJ303" s="29" t="str">
        <f t="shared" ca="1" si="332"/>
        <v/>
      </c>
      <c r="BK303" s="29" t="str">
        <f t="shared" ca="1" si="333"/>
        <v/>
      </c>
      <c r="BL303" s="29" t="e">
        <f ca="1">+_xlfn.IFNA(VLOOKUP($B303,'Resultados General'!$C$11:$CG$510,MATCH(BL$6,'Resultados General'!$C$10:$CG$10,0),0),"")</f>
        <v>#NAME?</v>
      </c>
      <c r="BM303" s="29" t="str">
        <f t="shared" ca="1" si="334"/>
        <v/>
      </c>
      <c r="BN303" s="29" t="str">
        <f t="shared" ca="1" si="335"/>
        <v/>
      </c>
      <c r="BO303" s="29" t="e">
        <f ca="1">+_xlfn.IFNA(VLOOKUP($B303,'Resultados General'!$C$11:$CG$510,MATCH(BO$6,'Resultados General'!$C$10:$CG$10,0),0),"")</f>
        <v>#NAME?</v>
      </c>
      <c r="BP303" s="29" t="str">
        <f t="shared" ca="1" si="336"/>
        <v/>
      </c>
      <c r="BQ303" s="29" t="str">
        <f t="shared" ca="1" si="337"/>
        <v/>
      </c>
      <c r="BR303" s="29" t="e">
        <f ca="1">+_xlfn.IFNA(VLOOKUP($B303,'Resultados General'!$C$11:$CG$510,MATCH(BR$6,'Resultados General'!$C$10:$CG$10,0),0),"")</f>
        <v>#NAME?</v>
      </c>
      <c r="BS303" s="29" t="str">
        <f t="shared" ca="1" si="338"/>
        <v/>
      </c>
      <c r="BT303" s="29" t="str">
        <f t="shared" ca="1" si="339"/>
        <v/>
      </c>
      <c r="BU303" s="29" t="e">
        <f ca="1">+_xlfn.IFNA(VLOOKUP($B303,'Resultados General'!$C$11:$CG$510,MATCH(BU$6,'Resultados General'!$C$10:$CG$10,0),0),"")</f>
        <v>#NAME?</v>
      </c>
      <c r="BV303" s="29" t="str">
        <f t="shared" ca="1" si="340"/>
        <v/>
      </c>
      <c r="BW303" s="29" t="str">
        <f t="shared" ca="1" si="341"/>
        <v/>
      </c>
      <c r="BX303" s="29" t="e">
        <f ca="1">+_xlfn.IFNA(VLOOKUP($B303,'Resultados General'!$C$11:$CG$510,MATCH(BX$6,'Resultados General'!$C$10:$CG$10,0),0),"")</f>
        <v>#NAME?</v>
      </c>
      <c r="BY303" s="29" t="str">
        <f t="shared" ca="1" si="342"/>
        <v/>
      </c>
      <c r="BZ303" s="29" t="str">
        <f t="shared" ca="1" si="343"/>
        <v/>
      </c>
      <c r="CA303" s="29" t="e">
        <f ca="1">+_xlfn.IFNA(VLOOKUP($B303,'Resultados General'!$C$11:$CG$510,MATCH(CA$6,'Resultados General'!$C$10:$CG$10,0),0),"")</f>
        <v>#NAME?</v>
      </c>
      <c r="CB303" s="29" t="str">
        <f t="shared" ca="1" si="344"/>
        <v/>
      </c>
      <c r="CC303" s="29" t="str">
        <f t="shared" ca="1" si="345"/>
        <v/>
      </c>
      <c r="CD303" s="29" t="e">
        <f ca="1">+_xlfn.IFNA(VLOOKUP($B303,'Resultados General'!$C$11:$CG$510,MATCH(CD$6,'Resultados General'!$C$10:$CG$10,0),0),"")</f>
        <v>#NAME?</v>
      </c>
      <c r="CE303" s="29" t="str">
        <f t="shared" ca="1" si="346"/>
        <v/>
      </c>
      <c r="CF303" s="29" t="str">
        <f t="shared" ca="1" si="347"/>
        <v/>
      </c>
      <c r="CG303" s="29" t="e">
        <f ca="1">+_xlfn.IFNA(VLOOKUP($B303,'Resultados General'!$C$11:$CG$510,MATCH(CG$6,'Resultados General'!$C$10:$CG$10,0),0),"")</f>
        <v>#NAME?</v>
      </c>
      <c r="CH303" s="29" t="str">
        <f t="shared" ca="1" si="348"/>
        <v/>
      </c>
      <c r="CI303" s="29" t="str">
        <f t="shared" ca="1" si="349"/>
        <v/>
      </c>
      <c r="CJ303" s="29" t="e">
        <f ca="1">+_xlfn.IFNA(VLOOKUP($B303,'Resultados General'!$C$11:$CG$510,MATCH(CJ$6,'Resultados General'!$C$10:$CG$10,0),0),"")</f>
        <v>#NAME?</v>
      </c>
      <c r="CK303" s="29" t="str">
        <f t="shared" ca="1" si="350"/>
        <v/>
      </c>
      <c r="CL303" s="29" t="str">
        <f t="shared" ca="1" si="351"/>
        <v/>
      </c>
      <c r="CM303" s="29" t="e">
        <f ca="1">+_xlfn.IFNA(VLOOKUP($B303,'Resultados General'!$C$11:$CG$510,MATCH(CM$6,'Resultados General'!$C$10:$CG$10,0),0),"")</f>
        <v>#NAME?</v>
      </c>
      <c r="CN303" s="29" t="str">
        <f t="shared" ca="1" si="352"/>
        <v/>
      </c>
      <c r="CO303" s="29" t="str">
        <f t="shared" ca="1" si="353"/>
        <v/>
      </c>
      <c r="CP303" s="29" t="e">
        <f ca="1">+_xlfn.IFNA(VLOOKUP($B303,'Resultados General'!$C$11:$CG$510,MATCH(CP$6,'Resultados General'!$C$10:$CG$10,0),0),"")</f>
        <v>#NAME?</v>
      </c>
      <c r="CQ303" s="29" t="str">
        <f t="shared" ca="1" si="354"/>
        <v/>
      </c>
      <c r="CR303" s="29" t="str">
        <f t="shared" ca="1" si="355"/>
        <v/>
      </c>
      <c r="CS303" s="29" t="e">
        <f ca="1">+_xlfn.IFNA(VLOOKUP($B303,'Resultados General'!$C$11:$CG$510,MATCH(CS$6,'Resultados General'!$C$10:$CG$10,0),0),"")</f>
        <v>#NAME?</v>
      </c>
      <c r="CT303" s="29" t="str">
        <f t="shared" ca="1" si="356"/>
        <v/>
      </c>
      <c r="CU303" s="29" t="str">
        <f t="shared" ca="1" si="357"/>
        <v/>
      </c>
      <c r="CV303" s="29" t="e">
        <f ca="1">+_xlfn.IFNA(VLOOKUP($B303,'Resultados General'!$C$11:$CG$510,MATCH(CV$6,'Resultados General'!$C$10:$CG$10,0),0),"")</f>
        <v>#NAME?</v>
      </c>
      <c r="CW303" s="29" t="str">
        <f t="shared" ca="1" si="358"/>
        <v/>
      </c>
      <c r="CX303" s="29" t="str">
        <f t="shared" ca="1" si="359"/>
        <v/>
      </c>
      <c r="CY303" s="29" t="e">
        <f ca="1">+_xlfn.IFNA(VLOOKUP($B303,'Resultados General'!$C$11:$CG$510,MATCH(CY$6,'Resultados General'!$C$10:$CG$10,0),0),"")</f>
        <v>#NAME?</v>
      </c>
      <c r="CZ303" s="29" t="str">
        <f t="shared" ca="1" si="360"/>
        <v/>
      </c>
      <c r="DA303" s="29" t="str">
        <f t="shared" ca="1" si="361"/>
        <v/>
      </c>
      <c r="DB303" s="29" t="e">
        <f ca="1">+_xlfn.IFNA(VLOOKUP($B303,'Resultados General'!$C$11:$CG$510,MATCH(DB$6,'Resultados General'!$C$10:$CG$10,0),0),"")</f>
        <v>#NAME?</v>
      </c>
      <c r="DC303" s="29" t="str">
        <f t="shared" ca="1" si="362"/>
        <v/>
      </c>
      <c r="DD303" s="29" t="str">
        <f t="shared" ca="1" si="363"/>
        <v/>
      </c>
      <c r="DE303" s="29" t="e">
        <f ca="1">+_xlfn.IFNA(VLOOKUP($B303,'Resultados General'!$C$11:$CG$510,MATCH(DE$6,'Resultados General'!$C$10:$CG$10,0),0),"")</f>
        <v>#NAME?</v>
      </c>
      <c r="DF303" s="29" t="str">
        <f t="shared" ca="1" si="364"/>
        <v/>
      </c>
      <c r="DG303" s="29" t="str">
        <f t="shared" ca="1" si="365"/>
        <v/>
      </c>
      <c r="DH303" s="29" t="e">
        <f ca="1">+_xlfn.IFNA(VLOOKUP($B303,'Resultados General'!$C$11:$CG$510,MATCH(DH$6,'Resultados General'!$C$10:$CG$10,0),0),"")</f>
        <v>#NAME?</v>
      </c>
      <c r="DI303" s="29" t="str">
        <f t="shared" ca="1" si="366"/>
        <v/>
      </c>
      <c r="DJ303" s="29" t="str">
        <f t="shared" ca="1" si="367"/>
        <v/>
      </c>
      <c r="DK303" s="29" t="e">
        <f ca="1">+_xlfn.IFNA(VLOOKUP($B303,'Resultados General'!$C$11:$CG$510,MATCH(DK$6,'Resultados General'!$C$10:$CG$10,0),0),"")</f>
        <v>#NAME?</v>
      </c>
      <c r="DL303" s="29" t="str">
        <f t="shared" ca="1" si="368"/>
        <v/>
      </c>
      <c r="DM303" s="29" t="str">
        <f t="shared" ca="1" si="369"/>
        <v/>
      </c>
      <c r="DN303" s="29" t="e">
        <f ca="1">+_xlfn.IFNA(VLOOKUP($B303,'Resultados General'!$C$11:$CG$510,MATCH(DN$6,'Resultados General'!$C$10:$CG$10,0),0),"")</f>
        <v>#NAME?</v>
      </c>
      <c r="DO303" s="29" t="str">
        <f t="shared" ca="1" si="370"/>
        <v/>
      </c>
      <c r="DP303" s="29" t="str">
        <f t="shared" ca="1" si="371"/>
        <v/>
      </c>
    </row>
    <row r="304" spans="2:120">
      <c r="B304" s="219" t="str">
        <f>+IF('Resultados General'!C307="","",'Resultados General'!C307)</f>
        <v/>
      </c>
      <c r="C304" s="134" t="e">
        <f ca="1">+_xlfn.IFNA(VLOOKUP('Distribución de puestos'!B304,'Resultados General'!$C$11:$J$510,8,0),"")</f>
        <v>#NAME?</v>
      </c>
      <c r="D304" s="135" t="e">
        <f ca="1">+_xlfn.IFNA(VLOOKUP(B304,'Resultados General'!$C$11:$L$510,10,0),"")</f>
        <v>#NAME?</v>
      </c>
      <c r="E304" s="26" t="s">
        <v>76</v>
      </c>
      <c r="F304" s="26" t="s">
        <v>76</v>
      </c>
      <c r="G304" s="135" t="str">
        <f t="shared" ca="1" si="372"/>
        <v/>
      </c>
      <c r="H304" s="135" t="str">
        <f t="shared" ca="1" si="373"/>
        <v/>
      </c>
      <c r="I304" s="219" t="str">
        <f t="shared" si="374"/>
        <v/>
      </c>
      <c r="J304" s="138"/>
      <c r="M304" s="29" t="e">
        <f ca="1">+_xlfn.IFNA(VLOOKUP($B304,'Resultados General'!$C$11:$CG$510,MATCH(M$6,'Resultados General'!$C$10:$CG$10,0),0),"")</f>
        <v>#NAME?</v>
      </c>
      <c r="N304" s="29" t="str">
        <f t="shared" ca="1" si="300"/>
        <v/>
      </c>
      <c r="O304" s="29" t="str">
        <f t="shared" ca="1" si="301"/>
        <v/>
      </c>
      <c r="P304" s="29" t="e">
        <f ca="1">+_xlfn.IFNA(VLOOKUP($B304,'Resultados General'!$C$11:$CG$510,MATCH(P$6,'Resultados General'!$C$10:$CG$10,0),0),"")</f>
        <v>#NAME?</v>
      </c>
      <c r="Q304" s="29" t="str">
        <f t="shared" ca="1" si="302"/>
        <v/>
      </c>
      <c r="R304" s="29" t="str">
        <f t="shared" ca="1" si="303"/>
        <v/>
      </c>
      <c r="S304" s="29" t="e">
        <f ca="1">+_xlfn.IFNA(VLOOKUP($B304,'Resultados General'!$C$11:$CG$510,MATCH(S$6,'Resultados General'!$C$10:$CG$10,0),0),"")</f>
        <v>#NAME?</v>
      </c>
      <c r="T304" s="29" t="str">
        <f t="shared" ca="1" si="304"/>
        <v/>
      </c>
      <c r="U304" s="29" t="str">
        <f t="shared" ca="1" si="305"/>
        <v/>
      </c>
      <c r="V304" s="29" t="e">
        <f ca="1">+_xlfn.IFNA(VLOOKUP($B304,'Resultados General'!$C$11:$CG$510,MATCH(V$6,'Resultados General'!$C$10:$CG$10,0),0),"")</f>
        <v>#NAME?</v>
      </c>
      <c r="W304" s="29" t="str">
        <f t="shared" ca="1" si="306"/>
        <v/>
      </c>
      <c r="X304" s="29" t="str">
        <f t="shared" ca="1" si="307"/>
        <v/>
      </c>
      <c r="Y304" s="29" t="e">
        <f ca="1">+_xlfn.IFNA(VLOOKUP($B304,'Resultados General'!$C$11:$CG$510,MATCH(Y$6,'Resultados General'!$C$10:$CG$10,0),0),"")</f>
        <v>#NAME?</v>
      </c>
      <c r="Z304" s="29" t="str">
        <f t="shared" ca="1" si="308"/>
        <v/>
      </c>
      <c r="AA304" s="29" t="str">
        <f t="shared" ca="1" si="309"/>
        <v/>
      </c>
      <c r="AB304" s="29" t="e">
        <f ca="1">+_xlfn.IFNA(VLOOKUP($B304,'Resultados General'!$C$11:$CG$510,MATCH(AB$6,'Resultados General'!$C$10:$CG$10,0),0),"")</f>
        <v>#NAME?</v>
      </c>
      <c r="AC304" s="29" t="str">
        <f t="shared" ca="1" si="310"/>
        <v/>
      </c>
      <c r="AD304" s="29" t="str">
        <f t="shared" ca="1" si="311"/>
        <v/>
      </c>
      <c r="AE304" s="29" t="e">
        <f ca="1">+_xlfn.IFNA(VLOOKUP($B304,'Resultados General'!$C$11:$CG$510,MATCH(AE$6,'Resultados General'!$C$10:$CG$10,0),0),"")</f>
        <v>#NAME?</v>
      </c>
      <c r="AF304" s="29" t="str">
        <f t="shared" ca="1" si="312"/>
        <v/>
      </c>
      <c r="AG304" s="29" t="str">
        <f t="shared" ca="1" si="313"/>
        <v/>
      </c>
      <c r="AH304" s="29" t="e">
        <f ca="1">+_xlfn.IFNA(VLOOKUP($B304,'Resultados General'!$C$11:$CG$510,MATCH(AH$6,'Resultados General'!$C$10:$CG$10,0),0),"")</f>
        <v>#NAME?</v>
      </c>
      <c r="AI304" s="29" t="str">
        <f t="shared" ca="1" si="314"/>
        <v/>
      </c>
      <c r="AJ304" s="29" t="str">
        <f t="shared" ca="1" si="315"/>
        <v/>
      </c>
      <c r="AK304" s="29" t="e">
        <f ca="1">+_xlfn.IFNA(VLOOKUP($B304,'Resultados General'!$C$11:$CG$510,MATCH(AK$6,'Resultados General'!$C$10:$CG$10,0),0),"")</f>
        <v>#NAME?</v>
      </c>
      <c r="AL304" s="29" t="str">
        <f t="shared" ca="1" si="316"/>
        <v/>
      </c>
      <c r="AM304" s="29" t="str">
        <f t="shared" ca="1" si="317"/>
        <v/>
      </c>
      <c r="AN304" s="29" t="e">
        <f ca="1">+_xlfn.IFNA(VLOOKUP($B304,'Resultados General'!$C$11:$CG$510,MATCH(AN$6,'Resultados General'!$C$10:$CG$10,0),0),"")</f>
        <v>#NAME?</v>
      </c>
      <c r="AO304" s="29" t="str">
        <f t="shared" ca="1" si="318"/>
        <v/>
      </c>
      <c r="AP304" s="29" t="str">
        <f t="shared" ca="1" si="319"/>
        <v/>
      </c>
      <c r="AQ304" s="29" t="e">
        <f ca="1">+_xlfn.IFNA(VLOOKUP($B304,'Resultados General'!$C$11:$CG$510,MATCH(AQ$6,'Resultados General'!$C$10:$CG$10,0),0),"")</f>
        <v>#NAME?</v>
      </c>
      <c r="AR304" s="29" t="str">
        <f t="shared" ca="1" si="320"/>
        <v/>
      </c>
      <c r="AS304" s="29" t="str">
        <f t="shared" ca="1" si="321"/>
        <v/>
      </c>
      <c r="AT304" s="29" t="e">
        <f ca="1">+_xlfn.IFNA(VLOOKUP($B304,'Resultados General'!$C$11:$CG$510,MATCH(AT$6,'Resultados General'!$C$10:$CG$10,0),0),"")</f>
        <v>#NAME?</v>
      </c>
      <c r="AU304" s="29" t="str">
        <f t="shared" ca="1" si="322"/>
        <v/>
      </c>
      <c r="AV304" s="29" t="str">
        <f t="shared" ca="1" si="323"/>
        <v/>
      </c>
      <c r="AW304" s="29" t="e">
        <f ca="1">+_xlfn.IFNA(VLOOKUP($B304,'Resultados General'!$C$11:$CG$510,MATCH(AW$6,'Resultados General'!$C$10:$CG$10,0),0),"")</f>
        <v>#NAME?</v>
      </c>
      <c r="AX304" s="29" t="str">
        <f t="shared" ca="1" si="324"/>
        <v/>
      </c>
      <c r="AY304" s="29" t="str">
        <f t="shared" ca="1" si="325"/>
        <v/>
      </c>
      <c r="AZ304" s="29" t="e">
        <f ca="1">+_xlfn.IFNA(VLOOKUP($B304,'Resultados General'!$C$11:$CG$510,MATCH(AZ$6,'Resultados General'!$C$10:$CG$10,0),0),"")</f>
        <v>#NAME?</v>
      </c>
      <c r="BA304" s="29" t="str">
        <f t="shared" ca="1" si="326"/>
        <v/>
      </c>
      <c r="BB304" s="29" t="str">
        <f t="shared" ca="1" si="327"/>
        <v/>
      </c>
      <c r="BC304" s="29" t="e">
        <f ca="1">+_xlfn.IFNA(VLOOKUP($B304,'Resultados General'!$C$11:$CG$510,MATCH(BC$6,'Resultados General'!$C$10:$CG$10,0),0),"")</f>
        <v>#NAME?</v>
      </c>
      <c r="BD304" s="29" t="str">
        <f t="shared" ca="1" si="328"/>
        <v/>
      </c>
      <c r="BE304" s="29" t="str">
        <f t="shared" ca="1" si="329"/>
        <v/>
      </c>
      <c r="BF304" s="29" t="e">
        <f ca="1">+_xlfn.IFNA(VLOOKUP($B304,'Resultados General'!$C$11:$CG$510,MATCH(BF$6,'Resultados General'!$C$10:$CG$10,0),0),"")</f>
        <v>#NAME?</v>
      </c>
      <c r="BG304" s="29" t="str">
        <f t="shared" ca="1" si="330"/>
        <v/>
      </c>
      <c r="BH304" s="29" t="str">
        <f t="shared" ca="1" si="331"/>
        <v/>
      </c>
      <c r="BI304" s="29" t="e">
        <f ca="1">+_xlfn.IFNA(VLOOKUP($B304,'Resultados General'!$C$11:$CG$510,MATCH(BI$6,'Resultados General'!$C$10:$CG$10,0),0),"")</f>
        <v>#NAME?</v>
      </c>
      <c r="BJ304" s="29" t="str">
        <f t="shared" ca="1" si="332"/>
        <v/>
      </c>
      <c r="BK304" s="29" t="str">
        <f t="shared" ca="1" si="333"/>
        <v/>
      </c>
      <c r="BL304" s="29" t="e">
        <f ca="1">+_xlfn.IFNA(VLOOKUP($B304,'Resultados General'!$C$11:$CG$510,MATCH(BL$6,'Resultados General'!$C$10:$CG$10,0),0),"")</f>
        <v>#NAME?</v>
      </c>
      <c r="BM304" s="29" t="str">
        <f t="shared" ca="1" si="334"/>
        <v/>
      </c>
      <c r="BN304" s="29" t="str">
        <f t="shared" ca="1" si="335"/>
        <v/>
      </c>
      <c r="BO304" s="29" t="e">
        <f ca="1">+_xlfn.IFNA(VLOOKUP($B304,'Resultados General'!$C$11:$CG$510,MATCH(BO$6,'Resultados General'!$C$10:$CG$10,0),0),"")</f>
        <v>#NAME?</v>
      </c>
      <c r="BP304" s="29" t="str">
        <f t="shared" ca="1" si="336"/>
        <v/>
      </c>
      <c r="BQ304" s="29" t="str">
        <f t="shared" ca="1" si="337"/>
        <v/>
      </c>
      <c r="BR304" s="29" t="e">
        <f ca="1">+_xlfn.IFNA(VLOOKUP($B304,'Resultados General'!$C$11:$CG$510,MATCH(BR$6,'Resultados General'!$C$10:$CG$10,0),0),"")</f>
        <v>#NAME?</v>
      </c>
      <c r="BS304" s="29" t="str">
        <f t="shared" ca="1" si="338"/>
        <v/>
      </c>
      <c r="BT304" s="29" t="str">
        <f t="shared" ca="1" si="339"/>
        <v/>
      </c>
      <c r="BU304" s="29" t="e">
        <f ca="1">+_xlfn.IFNA(VLOOKUP($B304,'Resultados General'!$C$11:$CG$510,MATCH(BU$6,'Resultados General'!$C$10:$CG$10,0),0),"")</f>
        <v>#NAME?</v>
      </c>
      <c r="BV304" s="29" t="str">
        <f t="shared" ca="1" si="340"/>
        <v/>
      </c>
      <c r="BW304" s="29" t="str">
        <f t="shared" ca="1" si="341"/>
        <v/>
      </c>
      <c r="BX304" s="29" t="e">
        <f ca="1">+_xlfn.IFNA(VLOOKUP($B304,'Resultados General'!$C$11:$CG$510,MATCH(BX$6,'Resultados General'!$C$10:$CG$10,0),0),"")</f>
        <v>#NAME?</v>
      </c>
      <c r="BY304" s="29" t="str">
        <f t="shared" ca="1" si="342"/>
        <v/>
      </c>
      <c r="BZ304" s="29" t="str">
        <f t="shared" ca="1" si="343"/>
        <v/>
      </c>
      <c r="CA304" s="29" t="e">
        <f ca="1">+_xlfn.IFNA(VLOOKUP($B304,'Resultados General'!$C$11:$CG$510,MATCH(CA$6,'Resultados General'!$C$10:$CG$10,0),0),"")</f>
        <v>#NAME?</v>
      </c>
      <c r="CB304" s="29" t="str">
        <f t="shared" ca="1" si="344"/>
        <v/>
      </c>
      <c r="CC304" s="29" t="str">
        <f t="shared" ca="1" si="345"/>
        <v/>
      </c>
      <c r="CD304" s="29" t="e">
        <f ca="1">+_xlfn.IFNA(VLOOKUP($B304,'Resultados General'!$C$11:$CG$510,MATCH(CD$6,'Resultados General'!$C$10:$CG$10,0),0),"")</f>
        <v>#NAME?</v>
      </c>
      <c r="CE304" s="29" t="str">
        <f t="shared" ca="1" si="346"/>
        <v/>
      </c>
      <c r="CF304" s="29" t="str">
        <f t="shared" ca="1" si="347"/>
        <v/>
      </c>
      <c r="CG304" s="29" t="e">
        <f ca="1">+_xlfn.IFNA(VLOOKUP($B304,'Resultados General'!$C$11:$CG$510,MATCH(CG$6,'Resultados General'!$C$10:$CG$10,0),0),"")</f>
        <v>#NAME?</v>
      </c>
      <c r="CH304" s="29" t="str">
        <f t="shared" ca="1" si="348"/>
        <v/>
      </c>
      <c r="CI304" s="29" t="str">
        <f t="shared" ca="1" si="349"/>
        <v/>
      </c>
      <c r="CJ304" s="29" t="e">
        <f ca="1">+_xlfn.IFNA(VLOOKUP($B304,'Resultados General'!$C$11:$CG$510,MATCH(CJ$6,'Resultados General'!$C$10:$CG$10,0),0),"")</f>
        <v>#NAME?</v>
      </c>
      <c r="CK304" s="29" t="str">
        <f t="shared" ca="1" si="350"/>
        <v/>
      </c>
      <c r="CL304" s="29" t="str">
        <f t="shared" ca="1" si="351"/>
        <v/>
      </c>
      <c r="CM304" s="29" t="e">
        <f ca="1">+_xlfn.IFNA(VLOOKUP($B304,'Resultados General'!$C$11:$CG$510,MATCH(CM$6,'Resultados General'!$C$10:$CG$10,0),0),"")</f>
        <v>#NAME?</v>
      </c>
      <c r="CN304" s="29" t="str">
        <f t="shared" ca="1" si="352"/>
        <v/>
      </c>
      <c r="CO304" s="29" t="str">
        <f t="shared" ca="1" si="353"/>
        <v/>
      </c>
      <c r="CP304" s="29" t="e">
        <f ca="1">+_xlfn.IFNA(VLOOKUP($B304,'Resultados General'!$C$11:$CG$510,MATCH(CP$6,'Resultados General'!$C$10:$CG$10,0),0),"")</f>
        <v>#NAME?</v>
      </c>
      <c r="CQ304" s="29" t="str">
        <f t="shared" ca="1" si="354"/>
        <v/>
      </c>
      <c r="CR304" s="29" t="str">
        <f t="shared" ca="1" si="355"/>
        <v/>
      </c>
      <c r="CS304" s="29" t="e">
        <f ca="1">+_xlfn.IFNA(VLOOKUP($B304,'Resultados General'!$C$11:$CG$510,MATCH(CS$6,'Resultados General'!$C$10:$CG$10,0),0),"")</f>
        <v>#NAME?</v>
      </c>
      <c r="CT304" s="29" t="str">
        <f t="shared" ca="1" si="356"/>
        <v/>
      </c>
      <c r="CU304" s="29" t="str">
        <f t="shared" ca="1" si="357"/>
        <v/>
      </c>
      <c r="CV304" s="29" t="e">
        <f ca="1">+_xlfn.IFNA(VLOOKUP($B304,'Resultados General'!$C$11:$CG$510,MATCH(CV$6,'Resultados General'!$C$10:$CG$10,0),0),"")</f>
        <v>#NAME?</v>
      </c>
      <c r="CW304" s="29" t="str">
        <f t="shared" ca="1" si="358"/>
        <v/>
      </c>
      <c r="CX304" s="29" t="str">
        <f t="shared" ca="1" si="359"/>
        <v/>
      </c>
      <c r="CY304" s="29" t="e">
        <f ca="1">+_xlfn.IFNA(VLOOKUP($B304,'Resultados General'!$C$11:$CG$510,MATCH(CY$6,'Resultados General'!$C$10:$CG$10,0),0),"")</f>
        <v>#NAME?</v>
      </c>
      <c r="CZ304" s="29" t="str">
        <f t="shared" ca="1" si="360"/>
        <v/>
      </c>
      <c r="DA304" s="29" t="str">
        <f t="shared" ca="1" si="361"/>
        <v/>
      </c>
      <c r="DB304" s="29" t="e">
        <f ca="1">+_xlfn.IFNA(VLOOKUP($B304,'Resultados General'!$C$11:$CG$510,MATCH(DB$6,'Resultados General'!$C$10:$CG$10,0),0),"")</f>
        <v>#NAME?</v>
      </c>
      <c r="DC304" s="29" t="str">
        <f t="shared" ca="1" si="362"/>
        <v/>
      </c>
      <c r="DD304" s="29" t="str">
        <f t="shared" ca="1" si="363"/>
        <v/>
      </c>
      <c r="DE304" s="29" t="e">
        <f ca="1">+_xlfn.IFNA(VLOOKUP($B304,'Resultados General'!$C$11:$CG$510,MATCH(DE$6,'Resultados General'!$C$10:$CG$10,0),0),"")</f>
        <v>#NAME?</v>
      </c>
      <c r="DF304" s="29" t="str">
        <f t="shared" ca="1" si="364"/>
        <v/>
      </c>
      <c r="DG304" s="29" t="str">
        <f t="shared" ca="1" si="365"/>
        <v/>
      </c>
      <c r="DH304" s="29" t="e">
        <f ca="1">+_xlfn.IFNA(VLOOKUP($B304,'Resultados General'!$C$11:$CG$510,MATCH(DH$6,'Resultados General'!$C$10:$CG$10,0),0),"")</f>
        <v>#NAME?</v>
      </c>
      <c r="DI304" s="29" t="str">
        <f t="shared" ca="1" si="366"/>
        <v/>
      </c>
      <c r="DJ304" s="29" t="str">
        <f t="shared" ca="1" si="367"/>
        <v/>
      </c>
      <c r="DK304" s="29" t="e">
        <f ca="1">+_xlfn.IFNA(VLOOKUP($B304,'Resultados General'!$C$11:$CG$510,MATCH(DK$6,'Resultados General'!$C$10:$CG$10,0),0),"")</f>
        <v>#NAME?</v>
      </c>
      <c r="DL304" s="29" t="str">
        <f t="shared" ca="1" si="368"/>
        <v/>
      </c>
      <c r="DM304" s="29" t="str">
        <f t="shared" ca="1" si="369"/>
        <v/>
      </c>
      <c r="DN304" s="29" t="e">
        <f ca="1">+_xlfn.IFNA(VLOOKUP($B304,'Resultados General'!$C$11:$CG$510,MATCH(DN$6,'Resultados General'!$C$10:$CG$10,0),0),"")</f>
        <v>#NAME?</v>
      </c>
      <c r="DO304" s="29" t="str">
        <f t="shared" ca="1" si="370"/>
        <v/>
      </c>
      <c r="DP304" s="29" t="str">
        <f t="shared" ca="1" si="371"/>
        <v/>
      </c>
    </row>
    <row r="305" spans="2:120">
      <c r="B305" s="219" t="str">
        <f>+IF('Resultados General'!C308="","",'Resultados General'!C308)</f>
        <v/>
      </c>
      <c r="C305" s="134" t="e">
        <f ca="1">+_xlfn.IFNA(VLOOKUP('Distribución de puestos'!B305,'Resultados General'!$C$11:$J$510,8,0),"")</f>
        <v>#NAME?</v>
      </c>
      <c r="D305" s="135" t="e">
        <f ca="1">+_xlfn.IFNA(VLOOKUP(B305,'Resultados General'!$C$11:$L$510,10,0),"")</f>
        <v>#NAME?</v>
      </c>
      <c r="E305" s="26" t="s">
        <v>76</v>
      </c>
      <c r="F305" s="26" t="s">
        <v>76</v>
      </c>
      <c r="G305" s="135" t="str">
        <f t="shared" ca="1" si="372"/>
        <v/>
      </c>
      <c r="H305" s="135" t="str">
        <f t="shared" ca="1" si="373"/>
        <v/>
      </c>
      <c r="I305" s="219" t="str">
        <f t="shared" si="374"/>
        <v/>
      </c>
      <c r="J305" s="138"/>
      <c r="M305" s="29" t="e">
        <f ca="1">+_xlfn.IFNA(VLOOKUP($B305,'Resultados General'!$C$11:$CG$510,MATCH(M$6,'Resultados General'!$C$10:$CG$10,0),0),"")</f>
        <v>#NAME?</v>
      </c>
      <c r="N305" s="29" t="str">
        <f t="shared" ca="1" si="300"/>
        <v/>
      </c>
      <c r="O305" s="29" t="str">
        <f t="shared" ca="1" si="301"/>
        <v/>
      </c>
      <c r="P305" s="29" t="e">
        <f ca="1">+_xlfn.IFNA(VLOOKUP($B305,'Resultados General'!$C$11:$CG$510,MATCH(P$6,'Resultados General'!$C$10:$CG$10,0),0),"")</f>
        <v>#NAME?</v>
      </c>
      <c r="Q305" s="29" t="str">
        <f t="shared" ca="1" si="302"/>
        <v/>
      </c>
      <c r="R305" s="29" t="str">
        <f t="shared" ca="1" si="303"/>
        <v/>
      </c>
      <c r="S305" s="29" t="e">
        <f ca="1">+_xlfn.IFNA(VLOOKUP($B305,'Resultados General'!$C$11:$CG$510,MATCH(S$6,'Resultados General'!$C$10:$CG$10,0),0),"")</f>
        <v>#NAME?</v>
      </c>
      <c r="T305" s="29" t="str">
        <f t="shared" ca="1" si="304"/>
        <v/>
      </c>
      <c r="U305" s="29" t="str">
        <f t="shared" ca="1" si="305"/>
        <v/>
      </c>
      <c r="V305" s="29" t="e">
        <f ca="1">+_xlfn.IFNA(VLOOKUP($B305,'Resultados General'!$C$11:$CG$510,MATCH(V$6,'Resultados General'!$C$10:$CG$10,0),0),"")</f>
        <v>#NAME?</v>
      </c>
      <c r="W305" s="29" t="str">
        <f t="shared" ca="1" si="306"/>
        <v/>
      </c>
      <c r="X305" s="29" t="str">
        <f t="shared" ca="1" si="307"/>
        <v/>
      </c>
      <c r="Y305" s="29" t="e">
        <f ca="1">+_xlfn.IFNA(VLOOKUP($B305,'Resultados General'!$C$11:$CG$510,MATCH(Y$6,'Resultados General'!$C$10:$CG$10,0),0),"")</f>
        <v>#NAME?</v>
      </c>
      <c r="Z305" s="29" t="str">
        <f t="shared" ca="1" si="308"/>
        <v/>
      </c>
      <c r="AA305" s="29" t="str">
        <f t="shared" ca="1" si="309"/>
        <v/>
      </c>
      <c r="AB305" s="29" t="e">
        <f ca="1">+_xlfn.IFNA(VLOOKUP($B305,'Resultados General'!$C$11:$CG$510,MATCH(AB$6,'Resultados General'!$C$10:$CG$10,0),0),"")</f>
        <v>#NAME?</v>
      </c>
      <c r="AC305" s="29" t="str">
        <f t="shared" ca="1" si="310"/>
        <v/>
      </c>
      <c r="AD305" s="29" t="str">
        <f t="shared" ca="1" si="311"/>
        <v/>
      </c>
      <c r="AE305" s="29" t="e">
        <f ca="1">+_xlfn.IFNA(VLOOKUP($B305,'Resultados General'!$C$11:$CG$510,MATCH(AE$6,'Resultados General'!$C$10:$CG$10,0),0),"")</f>
        <v>#NAME?</v>
      </c>
      <c r="AF305" s="29" t="str">
        <f t="shared" ca="1" si="312"/>
        <v/>
      </c>
      <c r="AG305" s="29" t="str">
        <f t="shared" ca="1" si="313"/>
        <v/>
      </c>
      <c r="AH305" s="29" t="e">
        <f ca="1">+_xlfn.IFNA(VLOOKUP($B305,'Resultados General'!$C$11:$CG$510,MATCH(AH$6,'Resultados General'!$C$10:$CG$10,0),0),"")</f>
        <v>#NAME?</v>
      </c>
      <c r="AI305" s="29" t="str">
        <f t="shared" ca="1" si="314"/>
        <v/>
      </c>
      <c r="AJ305" s="29" t="str">
        <f t="shared" ca="1" si="315"/>
        <v/>
      </c>
      <c r="AK305" s="29" t="e">
        <f ca="1">+_xlfn.IFNA(VLOOKUP($B305,'Resultados General'!$C$11:$CG$510,MATCH(AK$6,'Resultados General'!$C$10:$CG$10,0),0),"")</f>
        <v>#NAME?</v>
      </c>
      <c r="AL305" s="29" t="str">
        <f t="shared" ca="1" si="316"/>
        <v/>
      </c>
      <c r="AM305" s="29" t="str">
        <f t="shared" ca="1" si="317"/>
        <v/>
      </c>
      <c r="AN305" s="29" t="e">
        <f ca="1">+_xlfn.IFNA(VLOOKUP($B305,'Resultados General'!$C$11:$CG$510,MATCH(AN$6,'Resultados General'!$C$10:$CG$10,0),0),"")</f>
        <v>#NAME?</v>
      </c>
      <c r="AO305" s="29" t="str">
        <f t="shared" ca="1" si="318"/>
        <v/>
      </c>
      <c r="AP305" s="29" t="str">
        <f t="shared" ca="1" si="319"/>
        <v/>
      </c>
      <c r="AQ305" s="29" t="e">
        <f ca="1">+_xlfn.IFNA(VLOOKUP($B305,'Resultados General'!$C$11:$CG$510,MATCH(AQ$6,'Resultados General'!$C$10:$CG$10,0),0),"")</f>
        <v>#NAME?</v>
      </c>
      <c r="AR305" s="29" t="str">
        <f t="shared" ca="1" si="320"/>
        <v/>
      </c>
      <c r="AS305" s="29" t="str">
        <f t="shared" ca="1" si="321"/>
        <v/>
      </c>
      <c r="AT305" s="29" t="e">
        <f ca="1">+_xlfn.IFNA(VLOOKUP($B305,'Resultados General'!$C$11:$CG$510,MATCH(AT$6,'Resultados General'!$C$10:$CG$10,0),0),"")</f>
        <v>#NAME?</v>
      </c>
      <c r="AU305" s="29" t="str">
        <f t="shared" ca="1" si="322"/>
        <v/>
      </c>
      <c r="AV305" s="29" t="str">
        <f t="shared" ca="1" si="323"/>
        <v/>
      </c>
      <c r="AW305" s="29" t="e">
        <f ca="1">+_xlfn.IFNA(VLOOKUP($B305,'Resultados General'!$C$11:$CG$510,MATCH(AW$6,'Resultados General'!$C$10:$CG$10,0),0),"")</f>
        <v>#NAME?</v>
      </c>
      <c r="AX305" s="29" t="str">
        <f t="shared" ca="1" si="324"/>
        <v/>
      </c>
      <c r="AY305" s="29" t="str">
        <f t="shared" ca="1" si="325"/>
        <v/>
      </c>
      <c r="AZ305" s="29" t="e">
        <f ca="1">+_xlfn.IFNA(VLOOKUP($B305,'Resultados General'!$C$11:$CG$510,MATCH(AZ$6,'Resultados General'!$C$10:$CG$10,0),0),"")</f>
        <v>#NAME?</v>
      </c>
      <c r="BA305" s="29" t="str">
        <f t="shared" ca="1" si="326"/>
        <v/>
      </c>
      <c r="BB305" s="29" t="str">
        <f t="shared" ca="1" si="327"/>
        <v/>
      </c>
      <c r="BC305" s="29" t="e">
        <f ca="1">+_xlfn.IFNA(VLOOKUP($B305,'Resultados General'!$C$11:$CG$510,MATCH(BC$6,'Resultados General'!$C$10:$CG$10,0),0),"")</f>
        <v>#NAME?</v>
      </c>
      <c r="BD305" s="29" t="str">
        <f t="shared" ca="1" si="328"/>
        <v/>
      </c>
      <c r="BE305" s="29" t="str">
        <f t="shared" ca="1" si="329"/>
        <v/>
      </c>
      <c r="BF305" s="29" t="e">
        <f ca="1">+_xlfn.IFNA(VLOOKUP($B305,'Resultados General'!$C$11:$CG$510,MATCH(BF$6,'Resultados General'!$C$10:$CG$10,0),0),"")</f>
        <v>#NAME?</v>
      </c>
      <c r="BG305" s="29" t="str">
        <f t="shared" ca="1" si="330"/>
        <v/>
      </c>
      <c r="BH305" s="29" t="str">
        <f t="shared" ca="1" si="331"/>
        <v/>
      </c>
      <c r="BI305" s="29" t="e">
        <f ca="1">+_xlfn.IFNA(VLOOKUP($B305,'Resultados General'!$C$11:$CG$510,MATCH(BI$6,'Resultados General'!$C$10:$CG$10,0),0),"")</f>
        <v>#NAME?</v>
      </c>
      <c r="BJ305" s="29" t="str">
        <f t="shared" ca="1" si="332"/>
        <v/>
      </c>
      <c r="BK305" s="29" t="str">
        <f t="shared" ca="1" si="333"/>
        <v/>
      </c>
      <c r="BL305" s="29" t="e">
        <f ca="1">+_xlfn.IFNA(VLOOKUP($B305,'Resultados General'!$C$11:$CG$510,MATCH(BL$6,'Resultados General'!$C$10:$CG$10,0),0),"")</f>
        <v>#NAME?</v>
      </c>
      <c r="BM305" s="29" t="str">
        <f t="shared" ca="1" si="334"/>
        <v/>
      </c>
      <c r="BN305" s="29" t="str">
        <f t="shared" ca="1" si="335"/>
        <v/>
      </c>
      <c r="BO305" s="29" t="e">
        <f ca="1">+_xlfn.IFNA(VLOOKUP($B305,'Resultados General'!$C$11:$CG$510,MATCH(BO$6,'Resultados General'!$C$10:$CG$10,0),0),"")</f>
        <v>#NAME?</v>
      </c>
      <c r="BP305" s="29" t="str">
        <f t="shared" ca="1" si="336"/>
        <v/>
      </c>
      <c r="BQ305" s="29" t="str">
        <f t="shared" ca="1" si="337"/>
        <v/>
      </c>
      <c r="BR305" s="29" t="e">
        <f ca="1">+_xlfn.IFNA(VLOOKUP($B305,'Resultados General'!$C$11:$CG$510,MATCH(BR$6,'Resultados General'!$C$10:$CG$10,0),0),"")</f>
        <v>#NAME?</v>
      </c>
      <c r="BS305" s="29" t="str">
        <f t="shared" ca="1" si="338"/>
        <v/>
      </c>
      <c r="BT305" s="29" t="str">
        <f t="shared" ca="1" si="339"/>
        <v/>
      </c>
      <c r="BU305" s="29" t="e">
        <f ca="1">+_xlfn.IFNA(VLOOKUP($B305,'Resultados General'!$C$11:$CG$510,MATCH(BU$6,'Resultados General'!$C$10:$CG$10,0),0),"")</f>
        <v>#NAME?</v>
      </c>
      <c r="BV305" s="29" t="str">
        <f t="shared" ca="1" si="340"/>
        <v/>
      </c>
      <c r="BW305" s="29" t="str">
        <f t="shared" ca="1" si="341"/>
        <v/>
      </c>
      <c r="BX305" s="29" t="e">
        <f ca="1">+_xlfn.IFNA(VLOOKUP($B305,'Resultados General'!$C$11:$CG$510,MATCH(BX$6,'Resultados General'!$C$10:$CG$10,0),0),"")</f>
        <v>#NAME?</v>
      </c>
      <c r="BY305" s="29" t="str">
        <f t="shared" ca="1" si="342"/>
        <v/>
      </c>
      <c r="BZ305" s="29" t="str">
        <f t="shared" ca="1" si="343"/>
        <v/>
      </c>
      <c r="CA305" s="29" t="e">
        <f ca="1">+_xlfn.IFNA(VLOOKUP($B305,'Resultados General'!$C$11:$CG$510,MATCH(CA$6,'Resultados General'!$C$10:$CG$10,0),0),"")</f>
        <v>#NAME?</v>
      </c>
      <c r="CB305" s="29" t="str">
        <f t="shared" ca="1" si="344"/>
        <v/>
      </c>
      <c r="CC305" s="29" t="str">
        <f t="shared" ca="1" si="345"/>
        <v/>
      </c>
      <c r="CD305" s="29" t="e">
        <f ca="1">+_xlfn.IFNA(VLOOKUP($B305,'Resultados General'!$C$11:$CG$510,MATCH(CD$6,'Resultados General'!$C$10:$CG$10,0),0),"")</f>
        <v>#NAME?</v>
      </c>
      <c r="CE305" s="29" t="str">
        <f t="shared" ca="1" si="346"/>
        <v/>
      </c>
      <c r="CF305" s="29" t="str">
        <f t="shared" ca="1" si="347"/>
        <v/>
      </c>
      <c r="CG305" s="29" t="e">
        <f ca="1">+_xlfn.IFNA(VLOOKUP($B305,'Resultados General'!$C$11:$CG$510,MATCH(CG$6,'Resultados General'!$C$10:$CG$10,0),0),"")</f>
        <v>#NAME?</v>
      </c>
      <c r="CH305" s="29" t="str">
        <f t="shared" ca="1" si="348"/>
        <v/>
      </c>
      <c r="CI305" s="29" t="str">
        <f t="shared" ca="1" si="349"/>
        <v/>
      </c>
      <c r="CJ305" s="29" t="e">
        <f ca="1">+_xlfn.IFNA(VLOOKUP($B305,'Resultados General'!$C$11:$CG$510,MATCH(CJ$6,'Resultados General'!$C$10:$CG$10,0),0),"")</f>
        <v>#NAME?</v>
      </c>
      <c r="CK305" s="29" t="str">
        <f t="shared" ca="1" si="350"/>
        <v/>
      </c>
      <c r="CL305" s="29" t="str">
        <f t="shared" ca="1" si="351"/>
        <v/>
      </c>
      <c r="CM305" s="29" t="e">
        <f ca="1">+_xlfn.IFNA(VLOOKUP($B305,'Resultados General'!$C$11:$CG$510,MATCH(CM$6,'Resultados General'!$C$10:$CG$10,0),0),"")</f>
        <v>#NAME?</v>
      </c>
      <c r="CN305" s="29" t="str">
        <f t="shared" ca="1" si="352"/>
        <v/>
      </c>
      <c r="CO305" s="29" t="str">
        <f t="shared" ca="1" si="353"/>
        <v/>
      </c>
      <c r="CP305" s="29" t="e">
        <f ca="1">+_xlfn.IFNA(VLOOKUP($B305,'Resultados General'!$C$11:$CG$510,MATCH(CP$6,'Resultados General'!$C$10:$CG$10,0),0),"")</f>
        <v>#NAME?</v>
      </c>
      <c r="CQ305" s="29" t="str">
        <f t="shared" ca="1" si="354"/>
        <v/>
      </c>
      <c r="CR305" s="29" t="str">
        <f t="shared" ca="1" si="355"/>
        <v/>
      </c>
      <c r="CS305" s="29" t="e">
        <f ca="1">+_xlfn.IFNA(VLOOKUP($B305,'Resultados General'!$C$11:$CG$510,MATCH(CS$6,'Resultados General'!$C$10:$CG$10,0),0),"")</f>
        <v>#NAME?</v>
      </c>
      <c r="CT305" s="29" t="str">
        <f t="shared" ca="1" si="356"/>
        <v/>
      </c>
      <c r="CU305" s="29" t="str">
        <f t="shared" ca="1" si="357"/>
        <v/>
      </c>
      <c r="CV305" s="29" t="e">
        <f ca="1">+_xlfn.IFNA(VLOOKUP($B305,'Resultados General'!$C$11:$CG$510,MATCH(CV$6,'Resultados General'!$C$10:$CG$10,0),0),"")</f>
        <v>#NAME?</v>
      </c>
      <c r="CW305" s="29" t="str">
        <f t="shared" ca="1" si="358"/>
        <v/>
      </c>
      <c r="CX305" s="29" t="str">
        <f t="shared" ca="1" si="359"/>
        <v/>
      </c>
      <c r="CY305" s="29" t="e">
        <f ca="1">+_xlfn.IFNA(VLOOKUP($B305,'Resultados General'!$C$11:$CG$510,MATCH(CY$6,'Resultados General'!$C$10:$CG$10,0),0),"")</f>
        <v>#NAME?</v>
      </c>
      <c r="CZ305" s="29" t="str">
        <f t="shared" ca="1" si="360"/>
        <v/>
      </c>
      <c r="DA305" s="29" t="str">
        <f t="shared" ca="1" si="361"/>
        <v/>
      </c>
      <c r="DB305" s="29" t="e">
        <f ca="1">+_xlfn.IFNA(VLOOKUP($B305,'Resultados General'!$C$11:$CG$510,MATCH(DB$6,'Resultados General'!$C$10:$CG$10,0),0),"")</f>
        <v>#NAME?</v>
      </c>
      <c r="DC305" s="29" t="str">
        <f t="shared" ca="1" si="362"/>
        <v/>
      </c>
      <c r="DD305" s="29" t="str">
        <f t="shared" ca="1" si="363"/>
        <v/>
      </c>
      <c r="DE305" s="29" t="e">
        <f ca="1">+_xlfn.IFNA(VLOOKUP($B305,'Resultados General'!$C$11:$CG$510,MATCH(DE$6,'Resultados General'!$C$10:$CG$10,0),0),"")</f>
        <v>#NAME?</v>
      </c>
      <c r="DF305" s="29" t="str">
        <f t="shared" ca="1" si="364"/>
        <v/>
      </c>
      <c r="DG305" s="29" t="str">
        <f t="shared" ca="1" si="365"/>
        <v/>
      </c>
      <c r="DH305" s="29" t="e">
        <f ca="1">+_xlfn.IFNA(VLOOKUP($B305,'Resultados General'!$C$11:$CG$510,MATCH(DH$6,'Resultados General'!$C$10:$CG$10,0),0),"")</f>
        <v>#NAME?</v>
      </c>
      <c r="DI305" s="29" t="str">
        <f t="shared" ca="1" si="366"/>
        <v/>
      </c>
      <c r="DJ305" s="29" t="str">
        <f t="shared" ca="1" si="367"/>
        <v/>
      </c>
      <c r="DK305" s="29" t="e">
        <f ca="1">+_xlfn.IFNA(VLOOKUP($B305,'Resultados General'!$C$11:$CG$510,MATCH(DK$6,'Resultados General'!$C$10:$CG$10,0),0),"")</f>
        <v>#NAME?</v>
      </c>
      <c r="DL305" s="29" t="str">
        <f t="shared" ca="1" si="368"/>
        <v/>
      </c>
      <c r="DM305" s="29" t="str">
        <f t="shared" ca="1" si="369"/>
        <v/>
      </c>
      <c r="DN305" s="29" t="e">
        <f ca="1">+_xlfn.IFNA(VLOOKUP($B305,'Resultados General'!$C$11:$CG$510,MATCH(DN$6,'Resultados General'!$C$10:$CG$10,0),0),"")</f>
        <v>#NAME?</v>
      </c>
      <c r="DO305" s="29" t="str">
        <f t="shared" ca="1" si="370"/>
        <v/>
      </c>
      <c r="DP305" s="29" t="str">
        <f t="shared" ca="1" si="371"/>
        <v/>
      </c>
    </row>
    <row r="306" spans="2:120">
      <c r="B306" s="219" t="str">
        <f>+IF('Resultados General'!C309="","",'Resultados General'!C309)</f>
        <v/>
      </c>
      <c r="C306" s="134" t="e">
        <f ca="1">+_xlfn.IFNA(VLOOKUP('Distribución de puestos'!B306,'Resultados General'!$C$11:$J$510,8,0),"")</f>
        <v>#NAME?</v>
      </c>
      <c r="D306" s="135" t="e">
        <f ca="1">+_xlfn.IFNA(VLOOKUP(B306,'Resultados General'!$C$11:$L$510,10,0),"")</f>
        <v>#NAME?</v>
      </c>
      <c r="E306" s="26" t="s">
        <v>76</v>
      </c>
      <c r="F306" s="26" t="s">
        <v>76</v>
      </c>
      <c r="G306" s="135" t="str">
        <f t="shared" ca="1" si="372"/>
        <v/>
      </c>
      <c r="H306" s="135" t="str">
        <f t="shared" ca="1" si="373"/>
        <v/>
      </c>
      <c r="I306" s="219" t="str">
        <f t="shared" si="374"/>
        <v/>
      </c>
      <c r="J306" s="138"/>
      <c r="M306" s="29" t="e">
        <f ca="1">+_xlfn.IFNA(VLOOKUP($B306,'Resultados General'!$C$11:$CG$510,MATCH(M$6,'Resultados General'!$C$10:$CG$10,0),0),"")</f>
        <v>#NAME?</v>
      </c>
      <c r="N306" s="29" t="str">
        <f t="shared" ca="1" si="300"/>
        <v/>
      </c>
      <c r="O306" s="29" t="str">
        <f t="shared" ca="1" si="301"/>
        <v/>
      </c>
      <c r="P306" s="29" t="e">
        <f ca="1">+_xlfn.IFNA(VLOOKUP($B306,'Resultados General'!$C$11:$CG$510,MATCH(P$6,'Resultados General'!$C$10:$CG$10,0),0),"")</f>
        <v>#NAME?</v>
      </c>
      <c r="Q306" s="29" t="str">
        <f t="shared" ca="1" si="302"/>
        <v/>
      </c>
      <c r="R306" s="29" t="str">
        <f t="shared" ca="1" si="303"/>
        <v/>
      </c>
      <c r="S306" s="29" t="e">
        <f ca="1">+_xlfn.IFNA(VLOOKUP($B306,'Resultados General'!$C$11:$CG$510,MATCH(S$6,'Resultados General'!$C$10:$CG$10,0),0),"")</f>
        <v>#NAME?</v>
      </c>
      <c r="T306" s="29" t="str">
        <f t="shared" ca="1" si="304"/>
        <v/>
      </c>
      <c r="U306" s="29" t="str">
        <f t="shared" ca="1" si="305"/>
        <v/>
      </c>
      <c r="V306" s="29" t="e">
        <f ca="1">+_xlfn.IFNA(VLOOKUP($B306,'Resultados General'!$C$11:$CG$510,MATCH(V$6,'Resultados General'!$C$10:$CG$10,0),0),"")</f>
        <v>#NAME?</v>
      </c>
      <c r="W306" s="29" t="str">
        <f t="shared" ca="1" si="306"/>
        <v/>
      </c>
      <c r="X306" s="29" t="str">
        <f t="shared" ca="1" si="307"/>
        <v/>
      </c>
      <c r="Y306" s="29" t="e">
        <f ca="1">+_xlfn.IFNA(VLOOKUP($B306,'Resultados General'!$C$11:$CG$510,MATCH(Y$6,'Resultados General'!$C$10:$CG$10,0),0),"")</f>
        <v>#NAME?</v>
      </c>
      <c r="Z306" s="29" t="str">
        <f t="shared" ca="1" si="308"/>
        <v/>
      </c>
      <c r="AA306" s="29" t="str">
        <f t="shared" ca="1" si="309"/>
        <v/>
      </c>
      <c r="AB306" s="29" t="e">
        <f ca="1">+_xlfn.IFNA(VLOOKUP($B306,'Resultados General'!$C$11:$CG$510,MATCH(AB$6,'Resultados General'!$C$10:$CG$10,0),0),"")</f>
        <v>#NAME?</v>
      </c>
      <c r="AC306" s="29" t="str">
        <f t="shared" ca="1" si="310"/>
        <v/>
      </c>
      <c r="AD306" s="29" t="str">
        <f t="shared" ca="1" si="311"/>
        <v/>
      </c>
      <c r="AE306" s="29" t="e">
        <f ca="1">+_xlfn.IFNA(VLOOKUP($B306,'Resultados General'!$C$11:$CG$510,MATCH(AE$6,'Resultados General'!$C$10:$CG$10,0),0),"")</f>
        <v>#NAME?</v>
      </c>
      <c r="AF306" s="29" t="str">
        <f t="shared" ca="1" si="312"/>
        <v/>
      </c>
      <c r="AG306" s="29" t="str">
        <f t="shared" ca="1" si="313"/>
        <v/>
      </c>
      <c r="AH306" s="29" t="e">
        <f ca="1">+_xlfn.IFNA(VLOOKUP($B306,'Resultados General'!$C$11:$CG$510,MATCH(AH$6,'Resultados General'!$C$10:$CG$10,0),0),"")</f>
        <v>#NAME?</v>
      </c>
      <c r="AI306" s="29" t="str">
        <f t="shared" ca="1" si="314"/>
        <v/>
      </c>
      <c r="AJ306" s="29" t="str">
        <f t="shared" ca="1" si="315"/>
        <v/>
      </c>
      <c r="AK306" s="29" t="e">
        <f ca="1">+_xlfn.IFNA(VLOOKUP($B306,'Resultados General'!$C$11:$CG$510,MATCH(AK$6,'Resultados General'!$C$10:$CG$10,0),0),"")</f>
        <v>#NAME?</v>
      </c>
      <c r="AL306" s="29" t="str">
        <f t="shared" ca="1" si="316"/>
        <v/>
      </c>
      <c r="AM306" s="29" t="str">
        <f t="shared" ca="1" si="317"/>
        <v/>
      </c>
      <c r="AN306" s="29" t="e">
        <f ca="1">+_xlfn.IFNA(VLOOKUP($B306,'Resultados General'!$C$11:$CG$510,MATCH(AN$6,'Resultados General'!$C$10:$CG$10,0),0),"")</f>
        <v>#NAME?</v>
      </c>
      <c r="AO306" s="29" t="str">
        <f t="shared" ca="1" si="318"/>
        <v/>
      </c>
      <c r="AP306" s="29" t="str">
        <f t="shared" ca="1" si="319"/>
        <v/>
      </c>
      <c r="AQ306" s="29" t="e">
        <f ca="1">+_xlfn.IFNA(VLOOKUP($B306,'Resultados General'!$C$11:$CG$510,MATCH(AQ$6,'Resultados General'!$C$10:$CG$10,0),0),"")</f>
        <v>#NAME?</v>
      </c>
      <c r="AR306" s="29" t="str">
        <f t="shared" ca="1" si="320"/>
        <v/>
      </c>
      <c r="AS306" s="29" t="str">
        <f t="shared" ca="1" si="321"/>
        <v/>
      </c>
      <c r="AT306" s="29" t="e">
        <f ca="1">+_xlfn.IFNA(VLOOKUP($B306,'Resultados General'!$C$11:$CG$510,MATCH(AT$6,'Resultados General'!$C$10:$CG$10,0),0),"")</f>
        <v>#NAME?</v>
      </c>
      <c r="AU306" s="29" t="str">
        <f t="shared" ca="1" si="322"/>
        <v/>
      </c>
      <c r="AV306" s="29" t="str">
        <f t="shared" ca="1" si="323"/>
        <v/>
      </c>
      <c r="AW306" s="29" t="e">
        <f ca="1">+_xlfn.IFNA(VLOOKUP($B306,'Resultados General'!$C$11:$CG$510,MATCH(AW$6,'Resultados General'!$C$10:$CG$10,0),0),"")</f>
        <v>#NAME?</v>
      </c>
      <c r="AX306" s="29" t="str">
        <f t="shared" ca="1" si="324"/>
        <v/>
      </c>
      <c r="AY306" s="29" t="str">
        <f t="shared" ca="1" si="325"/>
        <v/>
      </c>
      <c r="AZ306" s="29" t="e">
        <f ca="1">+_xlfn.IFNA(VLOOKUP($B306,'Resultados General'!$C$11:$CG$510,MATCH(AZ$6,'Resultados General'!$C$10:$CG$10,0),0),"")</f>
        <v>#NAME?</v>
      </c>
      <c r="BA306" s="29" t="str">
        <f t="shared" ca="1" si="326"/>
        <v/>
      </c>
      <c r="BB306" s="29" t="str">
        <f t="shared" ca="1" si="327"/>
        <v/>
      </c>
      <c r="BC306" s="29" t="e">
        <f ca="1">+_xlfn.IFNA(VLOOKUP($B306,'Resultados General'!$C$11:$CG$510,MATCH(BC$6,'Resultados General'!$C$10:$CG$10,0),0),"")</f>
        <v>#NAME?</v>
      </c>
      <c r="BD306" s="29" t="str">
        <f t="shared" ca="1" si="328"/>
        <v/>
      </c>
      <c r="BE306" s="29" t="str">
        <f t="shared" ca="1" si="329"/>
        <v/>
      </c>
      <c r="BF306" s="29" t="e">
        <f ca="1">+_xlfn.IFNA(VLOOKUP($B306,'Resultados General'!$C$11:$CG$510,MATCH(BF$6,'Resultados General'!$C$10:$CG$10,0),0),"")</f>
        <v>#NAME?</v>
      </c>
      <c r="BG306" s="29" t="str">
        <f t="shared" ca="1" si="330"/>
        <v/>
      </c>
      <c r="BH306" s="29" t="str">
        <f t="shared" ca="1" si="331"/>
        <v/>
      </c>
      <c r="BI306" s="29" t="e">
        <f ca="1">+_xlfn.IFNA(VLOOKUP($B306,'Resultados General'!$C$11:$CG$510,MATCH(BI$6,'Resultados General'!$C$10:$CG$10,0),0),"")</f>
        <v>#NAME?</v>
      </c>
      <c r="BJ306" s="29" t="str">
        <f t="shared" ca="1" si="332"/>
        <v/>
      </c>
      <c r="BK306" s="29" t="str">
        <f t="shared" ca="1" si="333"/>
        <v/>
      </c>
      <c r="BL306" s="29" t="e">
        <f ca="1">+_xlfn.IFNA(VLOOKUP($B306,'Resultados General'!$C$11:$CG$510,MATCH(BL$6,'Resultados General'!$C$10:$CG$10,0),0),"")</f>
        <v>#NAME?</v>
      </c>
      <c r="BM306" s="29" t="str">
        <f t="shared" ca="1" si="334"/>
        <v/>
      </c>
      <c r="BN306" s="29" t="str">
        <f t="shared" ca="1" si="335"/>
        <v/>
      </c>
      <c r="BO306" s="29" t="e">
        <f ca="1">+_xlfn.IFNA(VLOOKUP($B306,'Resultados General'!$C$11:$CG$510,MATCH(BO$6,'Resultados General'!$C$10:$CG$10,0),0),"")</f>
        <v>#NAME?</v>
      </c>
      <c r="BP306" s="29" t="str">
        <f t="shared" ca="1" si="336"/>
        <v/>
      </c>
      <c r="BQ306" s="29" t="str">
        <f t="shared" ca="1" si="337"/>
        <v/>
      </c>
      <c r="BR306" s="29" t="e">
        <f ca="1">+_xlfn.IFNA(VLOOKUP($B306,'Resultados General'!$C$11:$CG$510,MATCH(BR$6,'Resultados General'!$C$10:$CG$10,0),0),"")</f>
        <v>#NAME?</v>
      </c>
      <c r="BS306" s="29" t="str">
        <f t="shared" ca="1" si="338"/>
        <v/>
      </c>
      <c r="BT306" s="29" t="str">
        <f t="shared" ca="1" si="339"/>
        <v/>
      </c>
      <c r="BU306" s="29" t="e">
        <f ca="1">+_xlfn.IFNA(VLOOKUP($B306,'Resultados General'!$C$11:$CG$510,MATCH(BU$6,'Resultados General'!$C$10:$CG$10,0),0),"")</f>
        <v>#NAME?</v>
      </c>
      <c r="BV306" s="29" t="str">
        <f t="shared" ca="1" si="340"/>
        <v/>
      </c>
      <c r="BW306" s="29" t="str">
        <f t="shared" ca="1" si="341"/>
        <v/>
      </c>
      <c r="BX306" s="29" t="e">
        <f ca="1">+_xlfn.IFNA(VLOOKUP($B306,'Resultados General'!$C$11:$CG$510,MATCH(BX$6,'Resultados General'!$C$10:$CG$10,0),0),"")</f>
        <v>#NAME?</v>
      </c>
      <c r="BY306" s="29" t="str">
        <f t="shared" ca="1" si="342"/>
        <v/>
      </c>
      <c r="BZ306" s="29" t="str">
        <f t="shared" ca="1" si="343"/>
        <v/>
      </c>
      <c r="CA306" s="29" t="e">
        <f ca="1">+_xlfn.IFNA(VLOOKUP($B306,'Resultados General'!$C$11:$CG$510,MATCH(CA$6,'Resultados General'!$C$10:$CG$10,0),0),"")</f>
        <v>#NAME?</v>
      </c>
      <c r="CB306" s="29" t="str">
        <f t="shared" ca="1" si="344"/>
        <v/>
      </c>
      <c r="CC306" s="29" t="str">
        <f t="shared" ca="1" si="345"/>
        <v/>
      </c>
      <c r="CD306" s="29" t="e">
        <f ca="1">+_xlfn.IFNA(VLOOKUP($B306,'Resultados General'!$C$11:$CG$510,MATCH(CD$6,'Resultados General'!$C$10:$CG$10,0),0),"")</f>
        <v>#NAME?</v>
      </c>
      <c r="CE306" s="29" t="str">
        <f t="shared" ca="1" si="346"/>
        <v/>
      </c>
      <c r="CF306" s="29" t="str">
        <f t="shared" ca="1" si="347"/>
        <v/>
      </c>
      <c r="CG306" s="29" t="e">
        <f ca="1">+_xlfn.IFNA(VLOOKUP($B306,'Resultados General'!$C$11:$CG$510,MATCH(CG$6,'Resultados General'!$C$10:$CG$10,0),0),"")</f>
        <v>#NAME?</v>
      </c>
      <c r="CH306" s="29" t="str">
        <f t="shared" ca="1" si="348"/>
        <v/>
      </c>
      <c r="CI306" s="29" t="str">
        <f t="shared" ca="1" si="349"/>
        <v/>
      </c>
      <c r="CJ306" s="29" t="e">
        <f ca="1">+_xlfn.IFNA(VLOOKUP($B306,'Resultados General'!$C$11:$CG$510,MATCH(CJ$6,'Resultados General'!$C$10:$CG$10,0),0),"")</f>
        <v>#NAME?</v>
      </c>
      <c r="CK306" s="29" t="str">
        <f t="shared" ca="1" si="350"/>
        <v/>
      </c>
      <c r="CL306" s="29" t="str">
        <f t="shared" ca="1" si="351"/>
        <v/>
      </c>
      <c r="CM306" s="29" t="e">
        <f ca="1">+_xlfn.IFNA(VLOOKUP($B306,'Resultados General'!$C$11:$CG$510,MATCH(CM$6,'Resultados General'!$C$10:$CG$10,0),0),"")</f>
        <v>#NAME?</v>
      </c>
      <c r="CN306" s="29" t="str">
        <f t="shared" ca="1" si="352"/>
        <v/>
      </c>
      <c r="CO306" s="29" t="str">
        <f t="shared" ca="1" si="353"/>
        <v/>
      </c>
      <c r="CP306" s="29" t="e">
        <f ca="1">+_xlfn.IFNA(VLOOKUP($B306,'Resultados General'!$C$11:$CG$510,MATCH(CP$6,'Resultados General'!$C$10:$CG$10,0),0),"")</f>
        <v>#NAME?</v>
      </c>
      <c r="CQ306" s="29" t="str">
        <f t="shared" ca="1" si="354"/>
        <v/>
      </c>
      <c r="CR306" s="29" t="str">
        <f t="shared" ca="1" si="355"/>
        <v/>
      </c>
      <c r="CS306" s="29" t="e">
        <f ca="1">+_xlfn.IFNA(VLOOKUP($B306,'Resultados General'!$C$11:$CG$510,MATCH(CS$6,'Resultados General'!$C$10:$CG$10,0),0),"")</f>
        <v>#NAME?</v>
      </c>
      <c r="CT306" s="29" t="str">
        <f t="shared" ca="1" si="356"/>
        <v/>
      </c>
      <c r="CU306" s="29" t="str">
        <f t="shared" ca="1" si="357"/>
        <v/>
      </c>
      <c r="CV306" s="29" t="e">
        <f ca="1">+_xlfn.IFNA(VLOOKUP($B306,'Resultados General'!$C$11:$CG$510,MATCH(CV$6,'Resultados General'!$C$10:$CG$10,0),0),"")</f>
        <v>#NAME?</v>
      </c>
      <c r="CW306" s="29" t="str">
        <f t="shared" ca="1" si="358"/>
        <v/>
      </c>
      <c r="CX306" s="29" t="str">
        <f t="shared" ca="1" si="359"/>
        <v/>
      </c>
      <c r="CY306" s="29" t="e">
        <f ca="1">+_xlfn.IFNA(VLOOKUP($B306,'Resultados General'!$C$11:$CG$510,MATCH(CY$6,'Resultados General'!$C$10:$CG$10,0),0),"")</f>
        <v>#NAME?</v>
      </c>
      <c r="CZ306" s="29" t="str">
        <f t="shared" ca="1" si="360"/>
        <v/>
      </c>
      <c r="DA306" s="29" t="str">
        <f t="shared" ca="1" si="361"/>
        <v/>
      </c>
      <c r="DB306" s="29" t="e">
        <f ca="1">+_xlfn.IFNA(VLOOKUP($B306,'Resultados General'!$C$11:$CG$510,MATCH(DB$6,'Resultados General'!$C$10:$CG$10,0),0),"")</f>
        <v>#NAME?</v>
      </c>
      <c r="DC306" s="29" t="str">
        <f t="shared" ca="1" si="362"/>
        <v/>
      </c>
      <c r="DD306" s="29" t="str">
        <f t="shared" ca="1" si="363"/>
        <v/>
      </c>
      <c r="DE306" s="29" t="e">
        <f ca="1">+_xlfn.IFNA(VLOOKUP($B306,'Resultados General'!$C$11:$CG$510,MATCH(DE$6,'Resultados General'!$C$10:$CG$10,0),0),"")</f>
        <v>#NAME?</v>
      </c>
      <c r="DF306" s="29" t="str">
        <f t="shared" ca="1" si="364"/>
        <v/>
      </c>
      <c r="DG306" s="29" t="str">
        <f t="shared" ca="1" si="365"/>
        <v/>
      </c>
      <c r="DH306" s="29" t="e">
        <f ca="1">+_xlfn.IFNA(VLOOKUP($B306,'Resultados General'!$C$11:$CG$510,MATCH(DH$6,'Resultados General'!$C$10:$CG$10,0),0),"")</f>
        <v>#NAME?</v>
      </c>
      <c r="DI306" s="29" t="str">
        <f t="shared" ca="1" si="366"/>
        <v/>
      </c>
      <c r="DJ306" s="29" t="str">
        <f t="shared" ca="1" si="367"/>
        <v/>
      </c>
      <c r="DK306" s="29" t="e">
        <f ca="1">+_xlfn.IFNA(VLOOKUP($B306,'Resultados General'!$C$11:$CG$510,MATCH(DK$6,'Resultados General'!$C$10:$CG$10,0),0),"")</f>
        <v>#NAME?</v>
      </c>
      <c r="DL306" s="29" t="str">
        <f t="shared" ca="1" si="368"/>
        <v/>
      </c>
      <c r="DM306" s="29" t="str">
        <f t="shared" ca="1" si="369"/>
        <v/>
      </c>
      <c r="DN306" s="29" t="e">
        <f ca="1">+_xlfn.IFNA(VLOOKUP($B306,'Resultados General'!$C$11:$CG$510,MATCH(DN$6,'Resultados General'!$C$10:$CG$10,0),0),"")</f>
        <v>#NAME?</v>
      </c>
      <c r="DO306" s="29" t="str">
        <f t="shared" ca="1" si="370"/>
        <v/>
      </c>
      <c r="DP306" s="29" t="str">
        <f t="shared" ca="1" si="371"/>
        <v/>
      </c>
    </row>
    <row r="307" spans="2:120">
      <c r="B307" s="219" t="str">
        <f>+IF('Resultados General'!C310="","",'Resultados General'!C310)</f>
        <v/>
      </c>
      <c r="C307" s="134" t="e">
        <f ca="1">+_xlfn.IFNA(VLOOKUP('Distribución de puestos'!B307,'Resultados General'!$C$11:$J$510,8,0),"")</f>
        <v>#NAME?</v>
      </c>
      <c r="D307" s="135" t="e">
        <f ca="1">+_xlfn.IFNA(VLOOKUP(B307,'Resultados General'!$C$11:$L$510,10,0),"")</f>
        <v>#NAME?</v>
      </c>
      <c r="E307" s="26" t="s">
        <v>76</v>
      </c>
      <c r="F307" s="26" t="s">
        <v>76</v>
      </c>
      <c r="G307" s="135" t="str">
        <f t="shared" ca="1" si="372"/>
        <v/>
      </c>
      <c r="H307" s="135" t="str">
        <f t="shared" ca="1" si="373"/>
        <v/>
      </c>
      <c r="I307" s="219" t="str">
        <f t="shared" si="374"/>
        <v/>
      </c>
      <c r="J307" s="138"/>
      <c r="M307" s="29" t="e">
        <f ca="1">+_xlfn.IFNA(VLOOKUP($B307,'Resultados General'!$C$11:$CG$510,MATCH(M$6,'Resultados General'!$C$10:$CG$10,0),0),"")</f>
        <v>#NAME?</v>
      </c>
      <c r="N307" s="29" t="str">
        <f t="shared" ca="1" si="300"/>
        <v/>
      </c>
      <c r="O307" s="29" t="str">
        <f t="shared" ca="1" si="301"/>
        <v/>
      </c>
      <c r="P307" s="29" t="e">
        <f ca="1">+_xlfn.IFNA(VLOOKUP($B307,'Resultados General'!$C$11:$CG$510,MATCH(P$6,'Resultados General'!$C$10:$CG$10,0),0),"")</f>
        <v>#NAME?</v>
      </c>
      <c r="Q307" s="29" t="str">
        <f t="shared" ca="1" si="302"/>
        <v/>
      </c>
      <c r="R307" s="29" t="str">
        <f t="shared" ca="1" si="303"/>
        <v/>
      </c>
      <c r="S307" s="29" t="e">
        <f ca="1">+_xlfn.IFNA(VLOOKUP($B307,'Resultados General'!$C$11:$CG$510,MATCH(S$6,'Resultados General'!$C$10:$CG$10,0),0),"")</f>
        <v>#NAME?</v>
      </c>
      <c r="T307" s="29" t="str">
        <f t="shared" ca="1" si="304"/>
        <v/>
      </c>
      <c r="U307" s="29" t="str">
        <f t="shared" ca="1" si="305"/>
        <v/>
      </c>
      <c r="V307" s="29" t="e">
        <f ca="1">+_xlfn.IFNA(VLOOKUP($B307,'Resultados General'!$C$11:$CG$510,MATCH(V$6,'Resultados General'!$C$10:$CG$10,0),0),"")</f>
        <v>#NAME?</v>
      </c>
      <c r="W307" s="29" t="str">
        <f t="shared" ca="1" si="306"/>
        <v/>
      </c>
      <c r="X307" s="29" t="str">
        <f t="shared" ca="1" si="307"/>
        <v/>
      </c>
      <c r="Y307" s="29" t="e">
        <f ca="1">+_xlfn.IFNA(VLOOKUP($B307,'Resultados General'!$C$11:$CG$510,MATCH(Y$6,'Resultados General'!$C$10:$CG$10,0),0),"")</f>
        <v>#NAME?</v>
      </c>
      <c r="Z307" s="29" t="str">
        <f t="shared" ca="1" si="308"/>
        <v/>
      </c>
      <c r="AA307" s="29" t="str">
        <f t="shared" ca="1" si="309"/>
        <v/>
      </c>
      <c r="AB307" s="29" t="e">
        <f ca="1">+_xlfn.IFNA(VLOOKUP($B307,'Resultados General'!$C$11:$CG$510,MATCH(AB$6,'Resultados General'!$C$10:$CG$10,0),0),"")</f>
        <v>#NAME?</v>
      </c>
      <c r="AC307" s="29" t="str">
        <f t="shared" ca="1" si="310"/>
        <v/>
      </c>
      <c r="AD307" s="29" t="str">
        <f t="shared" ca="1" si="311"/>
        <v/>
      </c>
      <c r="AE307" s="29" t="e">
        <f ca="1">+_xlfn.IFNA(VLOOKUP($B307,'Resultados General'!$C$11:$CG$510,MATCH(AE$6,'Resultados General'!$C$10:$CG$10,0),0),"")</f>
        <v>#NAME?</v>
      </c>
      <c r="AF307" s="29" t="str">
        <f t="shared" ca="1" si="312"/>
        <v/>
      </c>
      <c r="AG307" s="29" t="str">
        <f t="shared" ca="1" si="313"/>
        <v/>
      </c>
      <c r="AH307" s="29" t="e">
        <f ca="1">+_xlfn.IFNA(VLOOKUP($B307,'Resultados General'!$C$11:$CG$510,MATCH(AH$6,'Resultados General'!$C$10:$CG$10,0),0),"")</f>
        <v>#NAME?</v>
      </c>
      <c r="AI307" s="29" t="str">
        <f t="shared" ca="1" si="314"/>
        <v/>
      </c>
      <c r="AJ307" s="29" t="str">
        <f t="shared" ca="1" si="315"/>
        <v/>
      </c>
      <c r="AK307" s="29" t="e">
        <f ca="1">+_xlfn.IFNA(VLOOKUP($B307,'Resultados General'!$C$11:$CG$510,MATCH(AK$6,'Resultados General'!$C$10:$CG$10,0),0),"")</f>
        <v>#NAME?</v>
      </c>
      <c r="AL307" s="29" t="str">
        <f t="shared" ca="1" si="316"/>
        <v/>
      </c>
      <c r="AM307" s="29" t="str">
        <f t="shared" ca="1" si="317"/>
        <v/>
      </c>
      <c r="AN307" s="29" t="e">
        <f ca="1">+_xlfn.IFNA(VLOOKUP($B307,'Resultados General'!$C$11:$CG$510,MATCH(AN$6,'Resultados General'!$C$10:$CG$10,0),0),"")</f>
        <v>#NAME?</v>
      </c>
      <c r="AO307" s="29" t="str">
        <f t="shared" ca="1" si="318"/>
        <v/>
      </c>
      <c r="AP307" s="29" t="str">
        <f t="shared" ca="1" si="319"/>
        <v/>
      </c>
      <c r="AQ307" s="29" t="e">
        <f ca="1">+_xlfn.IFNA(VLOOKUP($B307,'Resultados General'!$C$11:$CG$510,MATCH(AQ$6,'Resultados General'!$C$10:$CG$10,0),0),"")</f>
        <v>#NAME?</v>
      </c>
      <c r="AR307" s="29" t="str">
        <f t="shared" ca="1" si="320"/>
        <v/>
      </c>
      <c r="AS307" s="29" t="str">
        <f t="shared" ca="1" si="321"/>
        <v/>
      </c>
      <c r="AT307" s="29" t="e">
        <f ca="1">+_xlfn.IFNA(VLOOKUP($B307,'Resultados General'!$C$11:$CG$510,MATCH(AT$6,'Resultados General'!$C$10:$CG$10,0),0),"")</f>
        <v>#NAME?</v>
      </c>
      <c r="AU307" s="29" t="str">
        <f t="shared" ca="1" si="322"/>
        <v/>
      </c>
      <c r="AV307" s="29" t="str">
        <f t="shared" ca="1" si="323"/>
        <v/>
      </c>
      <c r="AW307" s="29" t="e">
        <f ca="1">+_xlfn.IFNA(VLOOKUP($B307,'Resultados General'!$C$11:$CG$510,MATCH(AW$6,'Resultados General'!$C$10:$CG$10,0),0),"")</f>
        <v>#NAME?</v>
      </c>
      <c r="AX307" s="29" t="str">
        <f t="shared" ca="1" si="324"/>
        <v/>
      </c>
      <c r="AY307" s="29" t="str">
        <f t="shared" ca="1" si="325"/>
        <v/>
      </c>
      <c r="AZ307" s="29" t="e">
        <f ca="1">+_xlfn.IFNA(VLOOKUP($B307,'Resultados General'!$C$11:$CG$510,MATCH(AZ$6,'Resultados General'!$C$10:$CG$10,0),0),"")</f>
        <v>#NAME?</v>
      </c>
      <c r="BA307" s="29" t="str">
        <f t="shared" ca="1" si="326"/>
        <v/>
      </c>
      <c r="BB307" s="29" t="str">
        <f t="shared" ca="1" si="327"/>
        <v/>
      </c>
      <c r="BC307" s="29" t="e">
        <f ca="1">+_xlfn.IFNA(VLOOKUP($B307,'Resultados General'!$C$11:$CG$510,MATCH(BC$6,'Resultados General'!$C$10:$CG$10,0),0),"")</f>
        <v>#NAME?</v>
      </c>
      <c r="BD307" s="29" t="str">
        <f t="shared" ca="1" si="328"/>
        <v/>
      </c>
      <c r="BE307" s="29" t="str">
        <f t="shared" ca="1" si="329"/>
        <v/>
      </c>
      <c r="BF307" s="29" t="e">
        <f ca="1">+_xlfn.IFNA(VLOOKUP($B307,'Resultados General'!$C$11:$CG$510,MATCH(BF$6,'Resultados General'!$C$10:$CG$10,0),0),"")</f>
        <v>#NAME?</v>
      </c>
      <c r="BG307" s="29" t="str">
        <f t="shared" ca="1" si="330"/>
        <v/>
      </c>
      <c r="BH307" s="29" t="str">
        <f t="shared" ca="1" si="331"/>
        <v/>
      </c>
      <c r="BI307" s="29" t="e">
        <f ca="1">+_xlfn.IFNA(VLOOKUP($B307,'Resultados General'!$C$11:$CG$510,MATCH(BI$6,'Resultados General'!$C$10:$CG$10,0),0),"")</f>
        <v>#NAME?</v>
      </c>
      <c r="BJ307" s="29" t="str">
        <f t="shared" ca="1" si="332"/>
        <v/>
      </c>
      <c r="BK307" s="29" t="str">
        <f t="shared" ca="1" si="333"/>
        <v/>
      </c>
      <c r="BL307" s="29" t="e">
        <f ca="1">+_xlfn.IFNA(VLOOKUP($B307,'Resultados General'!$C$11:$CG$510,MATCH(BL$6,'Resultados General'!$C$10:$CG$10,0),0),"")</f>
        <v>#NAME?</v>
      </c>
      <c r="BM307" s="29" t="str">
        <f t="shared" ca="1" si="334"/>
        <v/>
      </c>
      <c r="BN307" s="29" t="str">
        <f t="shared" ca="1" si="335"/>
        <v/>
      </c>
      <c r="BO307" s="29" t="e">
        <f ca="1">+_xlfn.IFNA(VLOOKUP($B307,'Resultados General'!$C$11:$CG$510,MATCH(BO$6,'Resultados General'!$C$10:$CG$10,0),0),"")</f>
        <v>#NAME?</v>
      </c>
      <c r="BP307" s="29" t="str">
        <f t="shared" ca="1" si="336"/>
        <v/>
      </c>
      <c r="BQ307" s="29" t="str">
        <f t="shared" ca="1" si="337"/>
        <v/>
      </c>
      <c r="BR307" s="29" t="e">
        <f ca="1">+_xlfn.IFNA(VLOOKUP($B307,'Resultados General'!$C$11:$CG$510,MATCH(BR$6,'Resultados General'!$C$10:$CG$10,0),0),"")</f>
        <v>#NAME?</v>
      </c>
      <c r="BS307" s="29" t="str">
        <f t="shared" ca="1" si="338"/>
        <v/>
      </c>
      <c r="BT307" s="29" t="str">
        <f t="shared" ca="1" si="339"/>
        <v/>
      </c>
      <c r="BU307" s="29" t="e">
        <f ca="1">+_xlfn.IFNA(VLOOKUP($B307,'Resultados General'!$C$11:$CG$510,MATCH(BU$6,'Resultados General'!$C$10:$CG$10,0),0),"")</f>
        <v>#NAME?</v>
      </c>
      <c r="BV307" s="29" t="str">
        <f t="shared" ca="1" si="340"/>
        <v/>
      </c>
      <c r="BW307" s="29" t="str">
        <f t="shared" ca="1" si="341"/>
        <v/>
      </c>
      <c r="BX307" s="29" t="e">
        <f ca="1">+_xlfn.IFNA(VLOOKUP($B307,'Resultados General'!$C$11:$CG$510,MATCH(BX$6,'Resultados General'!$C$10:$CG$10,0),0),"")</f>
        <v>#NAME?</v>
      </c>
      <c r="BY307" s="29" t="str">
        <f t="shared" ca="1" si="342"/>
        <v/>
      </c>
      <c r="BZ307" s="29" t="str">
        <f t="shared" ca="1" si="343"/>
        <v/>
      </c>
      <c r="CA307" s="29" t="e">
        <f ca="1">+_xlfn.IFNA(VLOOKUP($B307,'Resultados General'!$C$11:$CG$510,MATCH(CA$6,'Resultados General'!$C$10:$CG$10,0),0),"")</f>
        <v>#NAME?</v>
      </c>
      <c r="CB307" s="29" t="str">
        <f t="shared" ca="1" si="344"/>
        <v/>
      </c>
      <c r="CC307" s="29" t="str">
        <f t="shared" ca="1" si="345"/>
        <v/>
      </c>
      <c r="CD307" s="29" t="e">
        <f ca="1">+_xlfn.IFNA(VLOOKUP($B307,'Resultados General'!$C$11:$CG$510,MATCH(CD$6,'Resultados General'!$C$10:$CG$10,0),0),"")</f>
        <v>#NAME?</v>
      </c>
      <c r="CE307" s="29" t="str">
        <f t="shared" ca="1" si="346"/>
        <v/>
      </c>
      <c r="CF307" s="29" t="str">
        <f t="shared" ca="1" si="347"/>
        <v/>
      </c>
      <c r="CG307" s="29" t="e">
        <f ca="1">+_xlfn.IFNA(VLOOKUP($B307,'Resultados General'!$C$11:$CG$510,MATCH(CG$6,'Resultados General'!$C$10:$CG$10,0),0),"")</f>
        <v>#NAME?</v>
      </c>
      <c r="CH307" s="29" t="str">
        <f t="shared" ca="1" si="348"/>
        <v/>
      </c>
      <c r="CI307" s="29" t="str">
        <f t="shared" ca="1" si="349"/>
        <v/>
      </c>
      <c r="CJ307" s="29" t="e">
        <f ca="1">+_xlfn.IFNA(VLOOKUP($B307,'Resultados General'!$C$11:$CG$510,MATCH(CJ$6,'Resultados General'!$C$10:$CG$10,0),0),"")</f>
        <v>#NAME?</v>
      </c>
      <c r="CK307" s="29" t="str">
        <f t="shared" ca="1" si="350"/>
        <v/>
      </c>
      <c r="CL307" s="29" t="str">
        <f t="shared" ca="1" si="351"/>
        <v/>
      </c>
      <c r="CM307" s="29" t="e">
        <f ca="1">+_xlfn.IFNA(VLOOKUP($B307,'Resultados General'!$C$11:$CG$510,MATCH(CM$6,'Resultados General'!$C$10:$CG$10,0),0),"")</f>
        <v>#NAME?</v>
      </c>
      <c r="CN307" s="29" t="str">
        <f t="shared" ca="1" si="352"/>
        <v/>
      </c>
      <c r="CO307" s="29" t="str">
        <f t="shared" ca="1" si="353"/>
        <v/>
      </c>
      <c r="CP307" s="29" t="e">
        <f ca="1">+_xlfn.IFNA(VLOOKUP($B307,'Resultados General'!$C$11:$CG$510,MATCH(CP$6,'Resultados General'!$C$10:$CG$10,0),0),"")</f>
        <v>#NAME?</v>
      </c>
      <c r="CQ307" s="29" t="str">
        <f t="shared" ca="1" si="354"/>
        <v/>
      </c>
      <c r="CR307" s="29" t="str">
        <f t="shared" ca="1" si="355"/>
        <v/>
      </c>
      <c r="CS307" s="29" t="e">
        <f ca="1">+_xlfn.IFNA(VLOOKUP($B307,'Resultados General'!$C$11:$CG$510,MATCH(CS$6,'Resultados General'!$C$10:$CG$10,0),0),"")</f>
        <v>#NAME?</v>
      </c>
      <c r="CT307" s="29" t="str">
        <f t="shared" ca="1" si="356"/>
        <v/>
      </c>
      <c r="CU307" s="29" t="str">
        <f t="shared" ca="1" si="357"/>
        <v/>
      </c>
      <c r="CV307" s="29" t="e">
        <f ca="1">+_xlfn.IFNA(VLOOKUP($B307,'Resultados General'!$C$11:$CG$510,MATCH(CV$6,'Resultados General'!$C$10:$CG$10,0),0),"")</f>
        <v>#NAME?</v>
      </c>
      <c r="CW307" s="29" t="str">
        <f t="shared" ca="1" si="358"/>
        <v/>
      </c>
      <c r="CX307" s="29" t="str">
        <f t="shared" ca="1" si="359"/>
        <v/>
      </c>
      <c r="CY307" s="29" t="e">
        <f ca="1">+_xlfn.IFNA(VLOOKUP($B307,'Resultados General'!$C$11:$CG$510,MATCH(CY$6,'Resultados General'!$C$10:$CG$10,0),0),"")</f>
        <v>#NAME?</v>
      </c>
      <c r="CZ307" s="29" t="str">
        <f t="shared" ca="1" si="360"/>
        <v/>
      </c>
      <c r="DA307" s="29" t="str">
        <f t="shared" ca="1" si="361"/>
        <v/>
      </c>
      <c r="DB307" s="29" t="e">
        <f ca="1">+_xlfn.IFNA(VLOOKUP($B307,'Resultados General'!$C$11:$CG$510,MATCH(DB$6,'Resultados General'!$C$10:$CG$10,0),0),"")</f>
        <v>#NAME?</v>
      </c>
      <c r="DC307" s="29" t="str">
        <f t="shared" ca="1" si="362"/>
        <v/>
      </c>
      <c r="DD307" s="29" t="str">
        <f t="shared" ca="1" si="363"/>
        <v/>
      </c>
      <c r="DE307" s="29" t="e">
        <f ca="1">+_xlfn.IFNA(VLOOKUP($B307,'Resultados General'!$C$11:$CG$510,MATCH(DE$6,'Resultados General'!$C$10:$CG$10,0),0),"")</f>
        <v>#NAME?</v>
      </c>
      <c r="DF307" s="29" t="str">
        <f t="shared" ca="1" si="364"/>
        <v/>
      </c>
      <c r="DG307" s="29" t="str">
        <f t="shared" ca="1" si="365"/>
        <v/>
      </c>
      <c r="DH307" s="29" t="e">
        <f ca="1">+_xlfn.IFNA(VLOOKUP($B307,'Resultados General'!$C$11:$CG$510,MATCH(DH$6,'Resultados General'!$C$10:$CG$10,0),0),"")</f>
        <v>#NAME?</v>
      </c>
      <c r="DI307" s="29" t="str">
        <f t="shared" ca="1" si="366"/>
        <v/>
      </c>
      <c r="DJ307" s="29" t="str">
        <f t="shared" ca="1" si="367"/>
        <v/>
      </c>
      <c r="DK307" s="29" t="e">
        <f ca="1">+_xlfn.IFNA(VLOOKUP($B307,'Resultados General'!$C$11:$CG$510,MATCH(DK$6,'Resultados General'!$C$10:$CG$10,0),0),"")</f>
        <v>#NAME?</v>
      </c>
      <c r="DL307" s="29" t="str">
        <f t="shared" ca="1" si="368"/>
        <v/>
      </c>
      <c r="DM307" s="29" t="str">
        <f t="shared" ca="1" si="369"/>
        <v/>
      </c>
      <c r="DN307" s="29" t="e">
        <f ca="1">+_xlfn.IFNA(VLOOKUP($B307,'Resultados General'!$C$11:$CG$510,MATCH(DN$6,'Resultados General'!$C$10:$CG$10,0),0),"")</f>
        <v>#NAME?</v>
      </c>
      <c r="DO307" s="29" t="str">
        <f t="shared" ca="1" si="370"/>
        <v/>
      </c>
      <c r="DP307" s="29" t="str">
        <f t="shared" ca="1" si="371"/>
        <v/>
      </c>
    </row>
    <row r="308" spans="2:120">
      <c r="B308" s="219" t="str">
        <f>+IF('Resultados General'!C311="","",'Resultados General'!C311)</f>
        <v/>
      </c>
      <c r="C308" s="134" t="e">
        <f ca="1">+_xlfn.IFNA(VLOOKUP('Distribución de puestos'!B308,'Resultados General'!$C$11:$J$510,8,0),"")</f>
        <v>#NAME?</v>
      </c>
      <c r="D308" s="135" t="e">
        <f ca="1">+_xlfn.IFNA(VLOOKUP(B308,'Resultados General'!$C$11:$L$510,10,0),"")</f>
        <v>#NAME?</v>
      </c>
      <c r="E308" s="26" t="s">
        <v>76</v>
      </c>
      <c r="F308" s="26" t="s">
        <v>76</v>
      </c>
      <c r="G308" s="135" t="str">
        <f t="shared" ca="1" si="372"/>
        <v/>
      </c>
      <c r="H308" s="135" t="str">
        <f t="shared" ca="1" si="373"/>
        <v/>
      </c>
      <c r="I308" s="219" t="str">
        <f t="shared" si="374"/>
        <v/>
      </c>
      <c r="J308" s="138"/>
      <c r="M308" s="29" t="e">
        <f ca="1">+_xlfn.IFNA(VLOOKUP($B308,'Resultados General'!$C$11:$CG$510,MATCH(M$6,'Resultados General'!$C$10:$CG$10,0),0),"")</f>
        <v>#NAME?</v>
      </c>
      <c r="N308" s="29" t="str">
        <f t="shared" ca="1" si="300"/>
        <v/>
      </c>
      <c r="O308" s="29" t="str">
        <f t="shared" ca="1" si="301"/>
        <v/>
      </c>
      <c r="P308" s="29" t="e">
        <f ca="1">+_xlfn.IFNA(VLOOKUP($B308,'Resultados General'!$C$11:$CG$510,MATCH(P$6,'Resultados General'!$C$10:$CG$10,0),0),"")</f>
        <v>#NAME?</v>
      </c>
      <c r="Q308" s="29" t="str">
        <f t="shared" ca="1" si="302"/>
        <v/>
      </c>
      <c r="R308" s="29" t="str">
        <f t="shared" ca="1" si="303"/>
        <v/>
      </c>
      <c r="S308" s="29" t="e">
        <f ca="1">+_xlfn.IFNA(VLOOKUP($B308,'Resultados General'!$C$11:$CG$510,MATCH(S$6,'Resultados General'!$C$10:$CG$10,0),0),"")</f>
        <v>#NAME?</v>
      </c>
      <c r="T308" s="29" t="str">
        <f t="shared" ca="1" si="304"/>
        <v/>
      </c>
      <c r="U308" s="29" t="str">
        <f t="shared" ca="1" si="305"/>
        <v/>
      </c>
      <c r="V308" s="29" t="e">
        <f ca="1">+_xlfn.IFNA(VLOOKUP($B308,'Resultados General'!$C$11:$CG$510,MATCH(V$6,'Resultados General'!$C$10:$CG$10,0),0),"")</f>
        <v>#NAME?</v>
      </c>
      <c r="W308" s="29" t="str">
        <f t="shared" ca="1" si="306"/>
        <v/>
      </c>
      <c r="X308" s="29" t="str">
        <f t="shared" ca="1" si="307"/>
        <v/>
      </c>
      <c r="Y308" s="29" t="e">
        <f ca="1">+_xlfn.IFNA(VLOOKUP($B308,'Resultados General'!$C$11:$CG$510,MATCH(Y$6,'Resultados General'!$C$10:$CG$10,0),0),"")</f>
        <v>#NAME?</v>
      </c>
      <c r="Z308" s="29" t="str">
        <f t="shared" ca="1" si="308"/>
        <v/>
      </c>
      <c r="AA308" s="29" t="str">
        <f t="shared" ca="1" si="309"/>
        <v/>
      </c>
      <c r="AB308" s="29" t="e">
        <f ca="1">+_xlfn.IFNA(VLOOKUP($B308,'Resultados General'!$C$11:$CG$510,MATCH(AB$6,'Resultados General'!$C$10:$CG$10,0),0),"")</f>
        <v>#NAME?</v>
      </c>
      <c r="AC308" s="29" t="str">
        <f t="shared" ca="1" si="310"/>
        <v/>
      </c>
      <c r="AD308" s="29" t="str">
        <f t="shared" ca="1" si="311"/>
        <v/>
      </c>
      <c r="AE308" s="29" t="e">
        <f ca="1">+_xlfn.IFNA(VLOOKUP($B308,'Resultados General'!$C$11:$CG$510,MATCH(AE$6,'Resultados General'!$C$10:$CG$10,0),0),"")</f>
        <v>#NAME?</v>
      </c>
      <c r="AF308" s="29" t="str">
        <f t="shared" ca="1" si="312"/>
        <v/>
      </c>
      <c r="AG308" s="29" t="str">
        <f t="shared" ca="1" si="313"/>
        <v/>
      </c>
      <c r="AH308" s="29" t="e">
        <f ca="1">+_xlfn.IFNA(VLOOKUP($B308,'Resultados General'!$C$11:$CG$510,MATCH(AH$6,'Resultados General'!$C$10:$CG$10,0),0),"")</f>
        <v>#NAME?</v>
      </c>
      <c r="AI308" s="29" t="str">
        <f t="shared" ca="1" si="314"/>
        <v/>
      </c>
      <c r="AJ308" s="29" t="str">
        <f t="shared" ca="1" si="315"/>
        <v/>
      </c>
      <c r="AK308" s="29" t="e">
        <f ca="1">+_xlfn.IFNA(VLOOKUP($B308,'Resultados General'!$C$11:$CG$510,MATCH(AK$6,'Resultados General'!$C$10:$CG$10,0),0),"")</f>
        <v>#NAME?</v>
      </c>
      <c r="AL308" s="29" t="str">
        <f t="shared" ca="1" si="316"/>
        <v/>
      </c>
      <c r="AM308" s="29" t="str">
        <f t="shared" ca="1" si="317"/>
        <v/>
      </c>
      <c r="AN308" s="29" t="e">
        <f ca="1">+_xlfn.IFNA(VLOOKUP($B308,'Resultados General'!$C$11:$CG$510,MATCH(AN$6,'Resultados General'!$C$10:$CG$10,0),0),"")</f>
        <v>#NAME?</v>
      </c>
      <c r="AO308" s="29" t="str">
        <f t="shared" ca="1" si="318"/>
        <v/>
      </c>
      <c r="AP308" s="29" t="str">
        <f t="shared" ca="1" si="319"/>
        <v/>
      </c>
      <c r="AQ308" s="29" t="e">
        <f ca="1">+_xlfn.IFNA(VLOOKUP($B308,'Resultados General'!$C$11:$CG$510,MATCH(AQ$6,'Resultados General'!$C$10:$CG$10,0),0),"")</f>
        <v>#NAME?</v>
      </c>
      <c r="AR308" s="29" t="str">
        <f t="shared" ca="1" si="320"/>
        <v/>
      </c>
      <c r="AS308" s="29" t="str">
        <f t="shared" ca="1" si="321"/>
        <v/>
      </c>
      <c r="AT308" s="29" t="e">
        <f ca="1">+_xlfn.IFNA(VLOOKUP($B308,'Resultados General'!$C$11:$CG$510,MATCH(AT$6,'Resultados General'!$C$10:$CG$10,0),0),"")</f>
        <v>#NAME?</v>
      </c>
      <c r="AU308" s="29" t="str">
        <f t="shared" ca="1" si="322"/>
        <v/>
      </c>
      <c r="AV308" s="29" t="str">
        <f t="shared" ca="1" si="323"/>
        <v/>
      </c>
      <c r="AW308" s="29" t="e">
        <f ca="1">+_xlfn.IFNA(VLOOKUP($B308,'Resultados General'!$C$11:$CG$510,MATCH(AW$6,'Resultados General'!$C$10:$CG$10,0),0),"")</f>
        <v>#NAME?</v>
      </c>
      <c r="AX308" s="29" t="str">
        <f t="shared" ca="1" si="324"/>
        <v/>
      </c>
      <c r="AY308" s="29" t="str">
        <f t="shared" ca="1" si="325"/>
        <v/>
      </c>
      <c r="AZ308" s="29" t="e">
        <f ca="1">+_xlfn.IFNA(VLOOKUP($B308,'Resultados General'!$C$11:$CG$510,MATCH(AZ$6,'Resultados General'!$C$10:$CG$10,0),0),"")</f>
        <v>#NAME?</v>
      </c>
      <c r="BA308" s="29" t="str">
        <f t="shared" ca="1" si="326"/>
        <v/>
      </c>
      <c r="BB308" s="29" t="str">
        <f t="shared" ca="1" si="327"/>
        <v/>
      </c>
      <c r="BC308" s="29" t="e">
        <f ca="1">+_xlfn.IFNA(VLOOKUP($B308,'Resultados General'!$C$11:$CG$510,MATCH(BC$6,'Resultados General'!$C$10:$CG$10,0),0),"")</f>
        <v>#NAME?</v>
      </c>
      <c r="BD308" s="29" t="str">
        <f t="shared" ca="1" si="328"/>
        <v/>
      </c>
      <c r="BE308" s="29" t="str">
        <f t="shared" ca="1" si="329"/>
        <v/>
      </c>
      <c r="BF308" s="29" t="e">
        <f ca="1">+_xlfn.IFNA(VLOOKUP($B308,'Resultados General'!$C$11:$CG$510,MATCH(BF$6,'Resultados General'!$C$10:$CG$10,0),0),"")</f>
        <v>#NAME?</v>
      </c>
      <c r="BG308" s="29" t="str">
        <f t="shared" ca="1" si="330"/>
        <v/>
      </c>
      <c r="BH308" s="29" t="str">
        <f t="shared" ca="1" si="331"/>
        <v/>
      </c>
      <c r="BI308" s="29" t="e">
        <f ca="1">+_xlfn.IFNA(VLOOKUP($B308,'Resultados General'!$C$11:$CG$510,MATCH(BI$6,'Resultados General'!$C$10:$CG$10,0),0),"")</f>
        <v>#NAME?</v>
      </c>
      <c r="BJ308" s="29" t="str">
        <f t="shared" ca="1" si="332"/>
        <v/>
      </c>
      <c r="BK308" s="29" t="str">
        <f t="shared" ca="1" si="333"/>
        <v/>
      </c>
      <c r="BL308" s="29" t="e">
        <f ca="1">+_xlfn.IFNA(VLOOKUP($B308,'Resultados General'!$C$11:$CG$510,MATCH(BL$6,'Resultados General'!$C$10:$CG$10,0),0),"")</f>
        <v>#NAME?</v>
      </c>
      <c r="BM308" s="29" t="str">
        <f t="shared" ca="1" si="334"/>
        <v/>
      </c>
      <c r="BN308" s="29" t="str">
        <f t="shared" ca="1" si="335"/>
        <v/>
      </c>
      <c r="BO308" s="29" t="e">
        <f ca="1">+_xlfn.IFNA(VLOOKUP($B308,'Resultados General'!$C$11:$CG$510,MATCH(BO$6,'Resultados General'!$C$10:$CG$10,0),0),"")</f>
        <v>#NAME?</v>
      </c>
      <c r="BP308" s="29" t="str">
        <f t="shared" ca="1" si="336"/>
        <v/>
      </c>
      <c r="BQ308" s="29" t="str">
        <f t="shared" ca="1" si="337"/>
        <v/>
      </c>
      <c r="BR308" s="29" t="e">
        <f ca="1">+_xlfn.IFNA(VLOOKUP($B308,'Resultados General'!$C$11:$CG$510,MATCH(BR$6,'Resultados General'!$C$10:$CG$10,0),0),"")</f>
        <v>#NAME?</v>
      </c>
      <c r="BS308" s="29" t="str">
        <f t="shared" ca="1" si="338"/>
        <v/>
      </c>
      <c r="BT308" s="29" t="str">
        <f t="shared" ca="1" si="339"/>
        <v/>
      </c>
      <c r="BU308" s="29" t="e">
        <f ca="1">+_xlfn.IFNA(VLOOKUP($B308,'Resultados General'!$C$11:$CG$510,MATCH(BU$6,'Resultados General'!$C$10:$CG$10,0),0),"")</f>
        <v>#NAME?</v>
      </c>
      <c r="BV308" s="29" t="str">
        <f t="shared" ca="1" si="340"/>
        <v/>
      </c>
      <c r="BW308" s="29" t="str">
        <f t="shared" ca="1" si="341"/>
        <v/>
      </c>
      <c r="BX308" s="29" t="e">
        <f ca="1">+_xlfn.IFNA(VLOOKUP($B308,'Resultados General'!$C$11:$CG$510,MATCH(BX$6,'Resultados General'!$C$10:$CG$10,0),0),"")</f>
        <v>#NAME?</v>
      </c>
      <c r="BY308" s="29" t="str">
        <f t="shared" ca="1" si="342"/>
        <v/>
      </c>
      <c r="BZ308" s="29" t="str">
        <f t="shared" ca="1" si="343"/>
        <v/>
      </c>
      <c r="CA308" s="29" t="e">
        <f ca="1">+_xlfn.IFNA(VLOOKUP($B308,'Resultados General'!$C$11:$CG$510,MATCH(CA$6,'Resultados General'!$C$10:$CG$10,0),0),"")</f>
        <v>#NAME?</v>
      </c>
      <c r="CB308" s="29" t="str">
        <f t="shared" ca="1" si="344"/>
        <v/>
      </c>
      <c r="CC308" s="29" t="str">
        <f t="shared" ca="1" si="345"/>
        <v/>
      </c>
      <c r="CD308" s="29" t="e">
        <f ca="1">+_xlfn.IFNA(VLOOKUP($B308,'Resultados General'!$C$11:$CG$510,MATCH(CD$6,'Resultados General'!$C$10:$CG$10,0),0),"")</f>
        <v>#NAME?</v>
      </c>
      <c r="CE308" s="29" t="str">
        <f t="shared" ca="1" si="346"/>
        <v/>
      </c>
      <c r="CF308" s="29" t="str">
        <f t="shared" ca="1" si="347"/>
        <v/>
      </c>
      <c r="CG308" s="29" t="e">
        <f ca="1">+_xlfn.IFNA(VLOOKUP($B308,'Resultados General'!$C$11:$CG$510,MATCH(CG$6,'Resultados General'!$C$10:$CG$10,0),0),"")</f>
        <v>#NAME?</v>
      </c>
      <c r="CH308" s="29" t="str">
        <f t="shared" ca="1" si="348"/>
        <v/>
      </c>
      <c r="CI308" s="29" t="str">
        <f t="shared" ca="1" si="349"/>
        <v/>
      </c>
      <c r="CJ308" s="29" t="e">
        <f ca="1">+_xlfn.IFNA(VLOOKUP($B308,'Resultados General'!$C$11:$CG$510,MATCH(CJ$6,'Resultados General'!$C$10:$CG$10,0),0),"")</f>
        <v>#NAME?</v>
      </c>
      <c r="CK308" s="29" t="str">
        <f t="shared" ca="1" si="350"/>
        <v/>
      </c>
      <c r="CL308" s="29" t="str">
        <f t="shared" ca="1" si="351"/>
        <v/>
      </c>
      <c r="CM308" s="29" t="e">
        <f ca="1">+_xlfn.IFNA(VLOOKUP($B308,'Resultados General'!$C$11:$CG$510,MATCH(CM$6,'Resultados General'!$C$10:$CG$10,0),0),"")</f>
        <v>#NAME?</v>
      </c>
      <c r="CN308" s="29" t="str">
        <f t="shared" ca="1" si="352"/>
        <v/>
      </c>
      <c r="CO308" s="29" t="str">
        <f t="shared" ca="1" si="353"/>
        <v/>
      </c>
      <c r="CP308" s="29" t="e">
        <f ca="1">+_xlfn.IFNA(VLOOKUP($B308,'Resultados General'!$C$11:$CG$510,MATCH(CP$6,'Resultados General'!$C$10:$CG$10,0),0),"")</f>
        <v>#NAME?</v>
      </c>
      <c r="CQ308" s="29" t="str">
        <f t="shared" ca="1" si="354"/>
        <v/>
      </c>
      <c r="CR308" s="29" t="str">
        <f t="shared" ca="1" si="355"/>
        <v/>
      </c>
      <c r="CS308" s="29" t="e">
        <f ca="1">+_xlfn.IFNA(VLOOKUP($B308,'Resultados General'!$C$11:$CG$510,MATCH(CS$6,'Resultados General'!$C$10:$CG$10,0),0),"")</f>
        <v>#NAME?</v>
      </c>
      <c r="CT308" s="29" t="str">
        <f t="shared" ca="1" si="356"/>
        <v/>
      </c>
      <c r="CU308" s="29" t="str">
        <f t="shared" ca="1" si="357"/>
        <v/>
      </c>
      <c r="CV308" s="29" t="e">
        <f ca="1">+_xlfn.IFNA(VLOOKUP($B308,'Resultados General'!$C$11:$CG$510,MATCH(CV$6,'Resultados General'!$C$10:$CG$10,0),0),"")</f>
        <v>#NAME?</v>
      </c>
      <c r="CW308" s="29" t="str">
        <f t="shared" ca="1" si="358"/>
        <v/>
      </c>
      <c r="CX308" s="29" t="str">
        <f t="shared" ca="1" si="359"/>
        <v/>
      </c>
      <c r="CY308" s="29" t="e">
        <f ca="1">+_xlfn.IFNA(VLOOKUP($B308,'Resultados General'!$C$11:$CG$510,MATCH(CY$6,'Resultados General'!$C$10:$CG$10,0),0),"")</f>
        <v>#NAME?</v>
      </c>
      <c r="CZ308" s="29" t="str">
        <f t="shared" ca="1" si="360"/>
        <v/>
      </c>
      <c r="DA308" s="29" t="str">
        <f t="shared" ca="1" si="361"/>
        <v/>
      </c>
      <c r="DB308" s="29" t="e">
        <f ca="1">+_xlfn.IFNA(VLOOKUP($B308,'Resultados General'!$C$11:$CG$510,MATCH(DB$6,'Resultados General'!$C$10:$CG$10,0),0),"")</f>
        <v>#NAME?</v>
      </c>
      <c r="DC308" s="29" t="str">
        <f t="shared" ca="1" si="362"/>
        <v/>
      </c>
      <c r="DD308" s="29" t="str">
        <f t="shared" ca="1" si="363"/>
        <v/>
      </c>
      <c r="DE308" s="29" t="e">
        <f ca="1">+_xlfn.IFNA(VLOOKUP($B308,'Resultados General'!$C$11:$CG$510,MATCH(DE$6,'Resultados General'!$C$10:$CG$10,0),0),"")</f>
        <v>#NAME?</v>
      </c>
      <c r="DF308" s="29" t="str">
        <f t="shared" ca="1" si="364"/>
        <v/>
      </c>
      <c r="DG308" s="29" t="str">
        <f t="shared" ca="1" si="365"/>
        <v/>
      </c>
      <c r="DH308" s="29" t="e">
        <f ca="1">+_xlfn.IFNA(VLOOKUP($B308,'Resultados General'!$C$11:$CG$510,MATCH(DH$6,'Resultados General'!$C$10:$CG$10,0),0),"")</f>
        <v>#NAME?</v>
      </c>
      <c r="DI308" s="29" t="str">
        <f t="shared" ca="1" si="366"/>
        <v/>
      </c>
      <c r="DJ308" s="29" t="str">
        <f t="shared" ca="1" si="367"/>
        <v/>
      </c>
      <c r="DK308" s="29" t="e">
        <f ca="1">+_xlfn.IFNA(VLOOKUP($B308,'Resultados General'!$C$11:$CG$510,MATCH(DK$6,'Resultados General'!$C$10:$CG$10,0),0),"")</f>
        <v>#NAME?</v>
      </c>
      <c r="DL308" s="29" t="str">
        <f t="shared" ca="1" si="368"/>
        <v/>
      </c>
      <c r="DM308" s="29" t="str">
        <f t="shared" ca="1" si="369"/>
        <v/>
      </c>
      <c r="DN308" s="29" t="e">
        <f ca="1">+_xlfn.IFNA(VLOOKUP($B308,'Resultados General'!$C$11:$CG$510,MATCH(DN$6,'Resultados General'!$C$10:$CG$10,0),0),"")</f>
        <v>#NAME?</v>
      </c>
      <c r="DO308" s="29" t="str">
        <f t="shared" ca="1" si="370"/>
        <v/>
      </c>
      <c r="DP308" s="29" t="str">
        <f t="shared" ca="1" si="371"/>
        <v/>
      </c>
    </row>
    <row r="309" spans="2:120">
      <c r="B309" s="219" t="str">
        <f>+IF('Resultados General'!C312="","",'Resultados General'!C312)</f>
        <v/>
      </c>
      <c r="C309" s="134" t="e">
        <f ca="1">+_xlfn.IFNA(VLOOKUP('Distribución de puestos'!B309,'Resultados General'!$C$11:$J$510,8,0),"")</f>
        <v>#NAME?</v>
      </c>
      <c r="D309" s="135" t="e">
        <f ca="1">+_xlfn.IFNA(VLOOKUP(B309,'Resultados General'!$C$11:$L$510,10,0),"")</f>
        <v>#NAME?</v>
      </c>
      <c r="E309" s="26" t="s">
        <v>76</v>
      </c>
      <c r="F309" s="26" t="s">
        <v>76</v>
      </c>
      <c r="G309" s="135" t="str">
        <f t="shared" ca="1" si="372"/>
        <v/>
      </c>
      <c r="H309" s="135" t="str">
        <f t="shared" ca="1" si="373"/>
        <v/>
      </c>
      <c r="I309" s="219" t="str">
        <f t="shared" si="374"/>
        <v/>
      </c>
      <c r="J309" s="138"/>
      <c r="M309" s="29" t="e">
        <f ca="1">+_xlfn.IFNA(VLOOKUP($B309,'Resultados General'!$C$11:$CG$510,MATCH(M$6,'Resultados General'!$C$10:$CG$10,0),0),"")</f>
        <v>#NAME?</v>
      </c>
      <c r="N309" s="29" t="str">
        <f t="shared" ca="1" si="300"/>
        <v/>
      </c>
      <c r="O309" s="29" t="str">
        <f t="shared" ca="1" si="301"/>
        <v/>
      </c>
      <c r="P309" s="29" t="e">
        <f ca="1">+_xlfn.IFNA(VLOOKUP($B309,'Resultados General'!$C$11:$CG$510,MATCH(P$6,'Resultados General'!$C$10:$CG$10,0),0),"")</f>
        <v>#NAME?</v>
      </c>
      <c r="Q309" s="29" t="str">
        <f t="shared" ca="1" si="302"/>
        <v/>
      </c>
      <c r="R309" s="29" t="str">
        <f t="shared" ca="1" si="303"/>
        <v/>
      </c>
      <c r="S309" s="29" t="e">
        <f ca="1">+_xlfn.IFNA(VLOOKUP($B309,'Resultados General'!$C$11:$CG$510,MATCH(S$6,'Resultados General'!$C$10:$CG$10,0),0),"")</f>
        <v>#NAME?</v>
      </c>
      <c r="T309" s="29" t="str">
        <f t="shared" ca="1" si="304"/>
        <v/>
      </c>
      <c r="U309" s="29" t="str">
        <f t="shared" ca="1" si="305"/>
        <v/>
      </c>
      <c r="V309" s="29" t="e">
        <f ca="1">+_xlfn.IFNA(VLOOKUP($B309,'Resultados General'!$C$11:$CG$510,MATCH(V$6,'Resultados General'!$C$10:$CG$10,0),0),"")</f>
        <v>#NAME?</v>
      </c>
      <c r="W309" s="29" t="str">
        <f t="shared" ca="1" si="306"/>
        <v/>
      </c>
      <c r="X309" s="29" t="str">
        <f t="shared" ca="1" si="307"/>
        <v/>
      </c>
      <c r="Y309" s="29" t="e">
        <f ca="1">+_xlfn.IFNA(VLOOKUP($B309,'Resultados General'!$C$11:$CG$510,MATCH(Y$6,'Resultados General'!$C$10:$CG$10,0),0),"")</f>
        <v>#NAME?</v>
      </c>
      <c r="Z309" s="29" t="str">
        <f t="shared" ca="1" si="308"/>
        <v/>
      </c>
      <c r="AA309" s="29" t="str">
        <f t="shared" ca="1" si="309"/>
        <v/>
      </c>
      <c r="AB309" s="29" t="e">
        <f ca="1">+_xlfn.IFNA(VLOOKUP($B309,'Resultados General'!$C$11:$CG$510,MATCH(AB$6,'Resultados General'!$C$10:$CG$10,0),0),"")</f>
        <v>#NAME?</v>
      </c>
      <c r="AC309" s="29" t="str">
        <f t="shared" ca="1" si="310"/>
        <v/>
      </c>
      <c r="AD309" s="29" t="str">
        <f t="shared" ca="1" si="311"/>
        <v/>
      </c>
      <c r="AE309" s="29" t="e">
        <f ca="1">+_xlfn.IFNA(VLOOKUP($B309,'Resultados General'!$C$11:$CG$510,MATCH(AE$6,'Resultados General'!$C$10:$CG$10,0),0),"")</f>
        <v>#NAME?</v>
      </c>
      <c r="AF309" s="29" t="str">
        <f t="shared" ca="1" si="312"/>
        <v/>
      </c>
      <c r="AG309" s="29" t="str">
        <f t="shared" ca="1" si="313"/>
        <v/>
      </c>
      <c r="AH309" s="29" t="e">
        <f ca="1">+_xlfn.IFNA(VLOOKUP($B309,'Resultados General'!$C$11:$CG$510,MATCH(AH$6,'Resultados General'!$C$10:$CG$10,0),0),"")</f>
        <v>#NAME?</v>
      </c>
      <c r="AI309" s="29" t="str">
        <f t="shared" ca="1" si="314"/>
        <v/>
      </c>
      <c r="AJ309" s="29" t="str">
        <f t="shared" ca="1" si="315"/>
        <v/>
      </c>
      <c r="AK309" s="29" t="e">
        <f ca="1">+_xlfn.IFNA(VLOOKUP($B309,'Resultados General'!$C$11:$CG$510,MATCH(AK$6,'Resultados General'!$C$10:$CG$10,0),0),"")</f>
        <v>#NAME?</v>
      </c>
      <c r="AL309" s="29" t="str">
        <f t="shared" ca="1" si="316"/>
        <v/>
      </c>
      <c r="AM309" s="29" t="str">
        <f t="shared" ca="1" si="317"/>
        <v/>
      </c>
      <c r="AN309" s="29" t="e">
        <f ca="1">+_xlfn.IFNA(VLOOKUP($B309,'Resultados General'!$C$11:$CG$510,MATCH(AN$6,'Resultados General'!$C$10:$CG$10,0),0),"")</f>
        <v>#NAME?</v>
      </c>
      <c r="AO309" s="29" t="str">
        <f t="shared" ca="1" si="318"/>
        <v/>
      </c>
      <c r="AP309" s="29" t="str">
        <f t="shared" ca="1" si="319"/>
        <v/>
      </c>
      <c r="AQ309" s="29" t="e">
        <f ca="1">+_xlfn.IFNA(VLOOKUP($B309,'Resultados General'!$C$11:$CG$510,MATCH(AQ$6,'Resultados General'!$C$10:$CG$10,0),0),"")</f>
        <v>#NAME?</v>
      </c>
      <c r="AR309" s="29" t="str">
        <f t="shared" ca="1" si="320"/>
        <v/>
      </c>
      <c r="AS309" s="29" t="str">
        <f t="shared" ca="1" si="321"/>
        <v/>
      </c>
      <c r="AT309" s="29" t="e">
        <f ca="1">+_xlfn.IFNA(VLOOKUP($B309,'Resultados General'!$C$11:$CG$510,MATCH(AT$6,'Resultados General'!$C$10:$CG$10,0),0),"")</f>
        <v>#NAME?</v>
      </c>
      <c r="AU309" s="29" t="str">
        <f t="shared" ca="1" si="322"/>
        <v/>
      </c>
      <c r="AV309" s="29" t="str">
        <f t="shared" ca="1" si="323"/>
        <v/>
      </c>
      <c r="AW309" s="29" t="e">
        <f ca="1">+_xlfn.IFNA(VLOOKUP($B309,'Resultados General'!$C$11:$CG$510,MATCH(AW$6,'Resultados General'!$C$10:$CG$10,0),0),"")</f>
        <v>#NAME?</v>
      </c>
      <c r="AX309" s="29" t="str">
        <f t="shared" ca="1" si="324"/>
        <v/>
      </c>
      <c r="AY309" s="29" t="str">
        <f t="shared" ca="1" si="325"/>
        <v/>
      </c>
      <c r="AZ309" s="29" t="e">
        <f ca="1">+_xlfn.IFNA(VLOOKUP($B309,'Resultados General'!$C$11:$CG$510,MATCH(AZ$6,'Resultados General'!$C$10:$CG$10,0),0),"")</f>
        <v>#NAME?</v>
      </c>
      <c r="BA309" s="29" t="str">
        <f t="shared" ca="1" si="326"/>
        <v/>
      </c>
      <c r="BB309" s="29" t="str">
        <f t="shared" ca="1" si="327"/>
        <v/>
      </c>
      <c r="BC309" s="29" t="e">
        <f ca="1">+_xlfn.IFNA(VLOOKUP($B309,'Resultados General'!$C$11:$CG$510,MATCH(BC$6,'Resultados General'!$C$10:$CG$10,0),0),"")</f>
        <v>#NAME?</v>
      </c>
      <c r="BD309" s="29" t="str">
        <f t="shared" ca="1" si="328"/>
        <v/>
      </c>
      <c r="BE309" s="29" t="str">
        <f t="shared" ca="1" si="329"/>
        <v/>
      </c>
      <c r="BF309" s="29" t="e">
        <f ca="1">+_xlfn.IFNA(VLOOKUP($B309,'Resultados General'!$C$11:$CG$510,MATCH(BF$6,'Resultados General'!$C$10:$CG$10,0),0),"")</f>
        <v>#NAME?</v>
      </c>
      <c r="BG309" s="29" t="str">
        <f t="shared" ca="1" si="330"/>
        <v/>
      </c>
      <c r="BH309" s="29" t="str">
        <f t="shared" ca="1" si="331"/>
        <v/>
      </c>
      <c r="BI309" s="29" t="e">
        <f ca="1">+_xlfn.IFNA(VLOOKUP($B309,'Resultados General'!$C$11:$CG$510,MATCH(BI$6,'Resultados General'!$C$10:$CG$10,0),0),"")</f>
        <v>#NAME?</v>
      </c>
      <c r="BJ309" s="29" t="str">
        <f t="shared" ca="1" si="332"/>
        <v/>
      </c>
      <c r="BK309" s="29" t="str">
        <f t="shared" ca="1" si="333"/>
        <v/>
      </c>
      <c r="BL309" s="29" t="e">
        <f ca="1">+_xlfn.IFNA(VLOOKUP($B309,'Resultados General'!$C$11:$CG$510,MATCH(BL$6,'Resultados General'!$C$10:$CG$10,0),0),"")</f>
        <v>#NAME?</v>
      </c>
      <c r="BM309" s="29" t="str">
        <f t="shared" ca="1" si="334"/>
        <v/>
      </c>
      <c r="BN309" s="29" t="str">
        <f t="shared" ca="1" si="335"/>
        <v/>
      </c>
      <c r="BO309" s="29" t="e">
        <f ca="1">+_xlfn.IFNA(VLOOKUP($B309,'Resultados General'!$C$11:$CG$510,MATCH(BO$6,'Resultados General'!$C$10:$CG$10,0),0),"")</f>
        <v>#NAME?</v>
      </c>
      <c r="BP309" s="29" t="str">
        <f t="shared" ca="1" si="336"/>
        <v/>
      </c>
      <c r="BQ309" s="29" t="str">
        <f t="shared" ca="1" si="337"/>
        <v/>
      </c>
      <c r="BR309" s="29" t="e">
        <f ca="1">+_xlfn.IFNA(VLOOKUP($B309,'Resultados General'!$C$11:$CG$510,MATCH(BR$6,'Resultados General'!$C$10:$CG$10,0),0),"")</f>
        <v>#NAME?</v>
      </c>
      <c r="BS309" s="29" t="str">
        <f t="shared" ca="1" si="338"/>
        <v/>
      </c>
      <c r="BT309" s="29" t="str">
        <f t="shared" ca="1" si="339"/>
        <v/>
      </c>
      <c r="BU309" s="29" t="e">
        <f ca="1">+_xlfn.IFNA(VLOOKUP($B309,'Resultados General'!$C$11:$CG$510,MATCH(BU$6,'Resultados General'!$C$10:$CG$10,0),0),"")</f>
        <v>#NAME?</v>
      </c>
      <c r="BV309" s="29" t="str">
        <f t="shared" ca="1" si="340"/>
        <v/>
      </c>
      <c r="BW309" s="29" t="str">
        <f t="shared" ca="1" si="341"/>
        <v/>
      </c>
      <c r="BX309" s="29" t="e">
        <f ca="1">+_xlfn.IFNA(VLOOKUP($B309,'Resultados General'!$C$11:$CG$510,MATCH(BX$6,'Resultados General'!$C$10:$CG$10,0),0),"")</f>
        <v>#NAME?</v>
      </c>
      <c r="BY309" s="29" t="str">
        <f t="shared" ca="1" si="342"/>
        <v/>
      </c>
      <c r="BZ309" s="29" t="str">
        <f t="shared" ca="1" si="343"/>
        <v/>
      </c>
      <c r="CA309" s="29" t="e">
        <f ca="1">+_xlfn.IFNA(VLOOKUP($B309,'Resultados General'!$C$11:$CG$510,MATCH(CA$6,'Resultados General'!$C$10:$CG$10,0),0),"")</f>
        <v>#NAME?</v>
      </c>
      <c r="CB309" s="29" t="str">
        <f t="shared" ca="1" si="344"/>
        <v/>
      </c>
      <c r="CC309" s="29" t="str">
        <f t="shared" ca="1" si="345"/>
        <v/>
      </c>
      <c r="CD309" s="29" t="e">
        <f ca="1">+_xlfn.IFNA(VLOOKUP($B309,'Resultados General'!$C$11:$CG$510,MATCH(CD$6,'Resultados General'!$C$10:$CG$10,0),0),"")</f>
        <v>#NAME?</v>
      </c>
      <c r="CE309" s="29" t="str">
        <f t="shared" ca="1" si="346"/>
        <v/>
      </c>
      <c r="CF309" s="29" t="str">
        <f t="shared" ca="1" si="347"/>
        <v/>
      </c>
      <c r="CG309" s="29" t="e">
        <f ca="1">+_xlfn.IFNA(VLOOKUP($B309,'Resultados General'!$C$11:$CG$510,MATCH(CG$6,'Resultados General'!$C$10:$CG$10,0),0),"")</f>
        <v>#NAME?</v>
      </c>
      <c r="CH309" s="29" t="str">
        <f t="shared" ca="1" si="348"/>
        <v/>
      </c>
      <c r="CI309" s="29" t="str">
        <f t="shared" ca="1" si="349"/>
        <v/>
      </c>
      <c r="CJ309" s="29" t="e">
        <f ca="1">+_xlfn.IFNA(VLOOKUP($B309,'Resultados General'!$C$11:$CG$510,MATCH(CJ$6,'Resultados General'!$C$10:$CG$10,0),0),"")</f>
        <v>#NAME?</v>
      </c>
      <c r="CK309" s="29" t="str">
        <f t="shared" ca="1" si="350"/>
        <v/>
      </c>
      <c r="CL309" s="29" t="str">
        <f t="shared" ca="1" si="351"/>
        <v/>
      </c>
      <c r="CM309" s="29" t="e">
        <f ca="1">+_xlfn.IFNA(VLOOKUP($B309,'Resultados General'!$C$11:$CG$510,MATCH(CM$6,'Resultados General'!$C$10:$CG$10,0),0),"")</f>
        <v>#NAME?</v>
      </c>
      <c r="CN309" s="29" t="str">
        <f t="shared" ca="1" si="352"/>
        <v/>
      </c>
      <c r="CO309" s="29" t="str">
        <f t="shared" ca="1" si="353"/>
        <v/>
      </c>
      <c r="CP309" s="29" t="e">
        <f ca="1">+_xlfn.IFNA(VLOOKUP($B309,'Resultados General'!$C$11:$CG$510,MATCH(CP$6,'Resultados General'!$C$10:$CG$10,0),0),"")</f>
        <v>#NAME?</v>
      </c>
      <c r="CQ309" s="29" t="str">
        <f t="shared" ca="1" si="354"/>
        <v/>
      </c>
      <c r="CR309" s="29" t="str">
        <f t="shared" ca="1" si="355"/>
        <v/>
      </c>
      <c r="CS309" s="29" t="e">
        <f ca="1">+_xlfn.IFNA(VLOOKUP($B309,'Resultados General'!$C$11:$CG$510,MATCH(CS$6,'Resultados General'!$C$10:$CG$10,0),0),"")</f>
        <v>#NAME?</v>
      </c>
      <c r="CT309" s="29" t="str">
        <f t="shared" ca="1" si="356"/>
        <v/>
      </c>
      <c r="CU309" s="29" t="str">
        <f t="shared" ca="1" si="357"/>
        <v/>
      </c>
      <c r="CV309" s="29" t="e">
        <f ca="1">+_xlfn.IFNA(VLOOKUP($B309,'Resultados General'!$C$11:$CG$510,MATCH(CV$6,'Resultados General'!$C$10:$CG$10,0),0),"")</f>
        <v>#NAME?</v>
      </c>
      <c r="CW309" s="29" t="str">
        <f t="shared" ca="1" si="358"/>
        <v/>
      </c>
      <c r="CX309" s="29" t="str">
        <f t="shared" ca="1" si="359"/>
        <v/>
      </c>
      <c r="CY309" s="29" t="e">
        <f ca="1">+_xlfn.IFNA(VLOOKUP($B309,'Resultados General'!$C$11:$CG$510,MATCH(CY$6,'Resultados General'!$C$10:$CG$10,0),0),"")</f>
        <v>#NAME?</v>
      </c>
      <c r="CZ309" s="29" t="str">
        <f t="shared" ca="1" si="360"/>
        <v/>
      </c>
      <c r="DA309" s="29" t="str">
        <f t="shared" ca="1" si="361"/>
        <v/>
      </c>
      <c r="DB309" s="29" t="e">
        <f ca="1">+_xlfn.IFNA(VLOOKUP($B309,'Resultados General'!$C$11:$CG$510,MATCH(DB$6,'Resultados General'!$C$10:$CG$10,0),0),"")</f>
        <v>#NAME?</v>
      </c>
      <c r="DC309" s="29" t="str">
        <f t="shared" ca="1" si="362"/>
        <v/>
      </c>
      <c r="DD309" s="29" t="str">
        <f t="shared" ca="1" si="363"/>
        <v/>
      </c>
      <c r="DE309" s="29" t="e">
        <f ca="1">+_xlfn.IFNA(VLOOKUP($B309,'Resultados General'!$C$11:$CG$510,MATCH(DE$6,'Resultados General'!$C$10:$CG$10,0),0),"")</f>
        <v>#NAME?</v>
      </c>
      <c r="DF309" s="29" t="str">
        <f t="shared" ca="1" si="364"/>
        <v/>
      </c>
      <c r="DG309" s="29" t="str">
        <f t="shared" ca="1" si="365"/>
        <v/>
      </c>
      <c r="DH309" s="29" t="e">
        <f ca="1">+_xlfn.IFNA(VLOOKUP($B309,'Resultados General'!$C$11:$CG$510,MATCH(DH$6,'Resultados General'!$C$10:$CG$10,0),0),"")</f>
        <v>#NAME?</v>
      </c>
      <c r="DI309" s="29" t="str">
        <f t="shared" ca="1" si="366"/>
        <v/>
      </c>
      <c r="DJ309" s="29" t="str">
        <f t="shared" ca="1" si="367"/>
        <v/>
      </c>
      <c r="DK309" s="29" t="e">
        <f ca="1">+_xlfn.IFNA(VLOOKUP($B309,'Resultados General'!$C$11:$CG$510,MATCH(DK$6,'Resultados General'!$C$10:$CG$10,0),0),"")</f>
        <v>#NAME?</v>
      </c>
      <c r="DL309" s="29" t="str">
        <f t="shared" ca="1" si="368"/>
        <v/>
      </c>
      <c r="DM309" s="29" t="str">
        <f t="shared" ca="1" si="369"/>
        <v/>
      </c>
      <c r="DN309" s="29" t="e">
        <f ca="1">+_xlfn.IFNA(VLOOKUP($B309,'Resultados General'!$C$11:$CG$510,MATCH(DN$6,'Resultados General'!$C$10:$CG$10,0),0),"")</f>
        <v>#NAME?</v>
      </c>
      <c r="DO309" s="29" t="str">
        <f t="shared" ca="1" si="370"/>
        <v/>
      </c>
      <c r="DP309" s="29" t="str">
        <f t="shared" ca="1" si="371"/>
        <v/>
      </c>
    </row>
    <row r="310" spans="2:120">
      <c r="B310" s="219" t="str">
        <f>+IF('Resultados General'!C313="","",'Resultados General'!C313)</f>
        <v/>
      </c>
      <c r="C310" s="134" t="e">
        <f ca="1">+_xlfn.IFNA(VLOOKUP('Distribución de puestos'!B310,'Resultados General'!$C$11:$J$510,8,0),"")</f>
        <v>#NAME?</v>
      </c>
      <c r="D310" s="135" t="e">
        <f ca="1">+_xlfn.IFNA(VLOOKUP(B310,'Resultados General'!$C$11:$L$510,10,0),"")</f>
        <v>#NAME?</v>
      </c>
      <c r="E310" s="26" t="s">
        <v>76</v>
      </c>
      <c r="F310" s="26" t="s">
        <v>76</v>
      </c>
      <c r="G310" s="135" t="str">
        <f t="shared" ca="1" si="372"/>
        <v/>
      </c>
      <c r="H310" s="135" t="str">
        <f t="shared" ca="1" si="373"/>
        <v/>
      </c>
      <c r="I310" s="219" t="str">
        <f t="shared" si="374"/>
        <v/>
      </c>
      <c r="J310" s="138"/>
      <c r="M310" s="29" t="e">
        <f ca="1">+_xlfn.IFNA(VLOOKUP($B310,'Resultados General'!$C$11:$CG$510,MATCH(M$6,'Resultados General'!$C$10:$CG$10,0),0),"")</f>
        <v>#NAME?</v>
      </c>
      <c r="N310" s="29" t="str">
        <f t="shared" ca="1" si="300"/>
        <v/>
      </c>
      <c r="O310" s="29" t="str">
        <f t="shared" ca="1" si="301"/>
        <v/>
      </c>
      <c r="P310" s="29" t="e">
        <f ca="1">+_xlfn.IFNA(VLOOKUP($B310,'Resultados General'!$C$11:$CG$510,MATCH(P$6,'Resultados General'!$C$10:$CG$10,0),0),"")</f>
        <v>#NAME?</v>
      </c>
      <c r="Q310" s="29" t="str">
        <f t="shared" ca="1" si="302"/>
        <v/>
      </c>
      <c r="R310" s="29" t="str">
        <f t="shared" ca="1" si="303"/>
        <v/>
      </c>
      <c r="S310" s="29" t="e">
        <f ca="1">+_xlfn.IFNA(VLOOKUP($B310,'Resultados General'!$C$11:$CG$510,MATCH(S$6,'Resultados General'!$C$10:$CG$10,0),0),"")</f>
        <v>#NAME?</v>
      </c>
      <c r="T310" s="29" t="str">
        <f t="shared" ca="1" si="304"/>
        <v/>
      </c>
      <c r="U310" s="29" t="str">
        <f t="shared" ca="1" si="305"/>
        <v/>
      </c>
      <c r="V310" s="29" t="e">
        <f ca="1">+_xlfn.IFNA(VLOOKUP($B310,'Resultados General'!$C$11:$CG$510,MATCH(V$6,'Resultados General'!$C$10:$CG$10,0),0),"")</f>
        <v>#NAME?</v>
      </c>
      <c r="W310" s="29" t="str">
        <f t="shared" ca="1" si="306"/>
        <v/>
      </c>
      <c r="X310" s="29" t="str">
        <f t="shared" ca="1" si="307"/>
        <v/>
      </c>
      <c r="Y310" s="29" t="e">
        <f ca="1">+_xlfn.IFNA(VLOOKUP($B310,'Resultados General'!$C$11:$CG$510,MATCH(Y$6,'Resultados General'!$C$10:$CG$10,0),0),"")</f>
        <v>#NAME?</v>
      </c>
      <c r="Z310" s="29" t="str">
        <f t="shared" ca="1" si="308"/>
        <v/>
      </c>
      <c r="AA310" s="29" t="str">
        <f t="shared" ca="1" si="309"/>
        <v/>
      </c>
      <c r="AB310" s="29" t="e">
        <f ca="1">+_xlfn.IFNA(VLOOKUP($B310,'Resultados General'!$C$11:$CG$510,MATCH(AB$6,'Resultados General'!$C$10:$CG$10,0),0),"")</f>
        <v>#NAME?</v>
      </c>
      <c r="AC310" s="29" t="str">
        <f t="shared" ca="1" si="310"/>
        <v/>
      </c>
      <c r="AD310" s="29" t="str">
        <f t="shared" ca="1" si="311"/>
        <v/>
      </c>
      <c r="AE310" s="29" t="e">
        <f ca="1">+_xlfn.IFNA(VLOOKUP($B310,'Resultados General'!$C$11:$CG$510,MATCH(AE$6,'Resultados General'!$C$10:$CG$10,0),0),"")</f>
        <v>#NAME?</v>
      </c>
      <c r="AF310" s="29" t="str">
        <f t="shared" ca="1" si="312"/>
        <v/>
      </c>
      <c r="AG310" s="29" t="str">
        <f t="shared" ca="1" si="313"/>
        <v/>
      </c>
      <c r="AH310" s="29" t="e">
        <f ca="1">+_xlfn.IFNA(VLOOKUP($B310,'Resultados General'!$C$11:$CG$510,MATCH(AH$6,'Resultados General'!$C$10:$CG$10,0),0),"")</f>
        <v>#NAME?</v>
      </c>
      <c r="AI310" s="29" t="str">
        <f t="shared" ca="1" si="314"/>
        <v/>
      </c>
      <c r="AJ310" s="29" t="str">
        <f t="shared" ca="1" si="315"/>
        <v/>
      </c>
      <c r="AK310" s="29" t="e">
        <f ca="1">+_xlfn.IFNA(VLOOKUP($B310,'Resultados General'!$C$11:$CG$510,MATCH(AK$6,'Resultados General'!$C$10:$CG$10,0),0),"")</f>
        <v>#NAME?</v>
      </c>
      <c r="AL310" s="29" t="str">
        <f t="shared" ca="1" si="316"/>
        <v/>
      </c>
      <c r="AM310" s="29" t="str">
        <f t="shared" ca="1" si="317"/>
        <v/>
      </c>
      <c r="AN310" s="29" t="e">
        <f ca="1">+_xlfn.IFNA(VLOOKUP($B310,'Resultados General'!$C$11:$CG$510,MATCH(AN$6,'Resultados General'!$C$10:$CG$10,0),0),"")</f>
        <v>#NAME?</v>
      </c>
      <c r="AO310" s="29" t="str">
        <f t="shared" ca="1" si="318"/>
        <v/>
      </c>
      <c r="AP310" s="29" t="str">
        <f t="shared" ca="1" si="319"/>
        <v/>
      </c>
      <c r="AQ310" s="29" t="e">
        <f ca="1">+_xlfn.IFNA(VLOOKUP($B310,'Resultados General'!$C$11:$CG$510,MATCH(AQ$6,'Resultados General'!$C$10:$CG$10,0),0),"")</f>
        <v>#NAME?</v>
      </c>
      <c r="AR310" s="29" t="str">
        <f t="shared" ca="1" si="320"/>
        <v/>
      </c>
      <c r="AS310" s="29" t="str">
        <f t="shared" ca="1" si="321"/>
        <v/>
      </c>
      <c r="AT310" s="29" t="e">
        <f ca="1">+_xlfn.IFNA(VLOOKUP($B310,'Resultados General'!$C$11:$CG$510,MATCH(AT$6,'Resultados General'!$C$10:$CG$10,0),0),"")</f>
        <v>#NAME?</v>
      </c>
      <c r="AU310" s="29" t="str">
        <f t="shared" ca="1" si="322"/>
        <v/>
      </c>
      <c r="AV310" s="29" t="str">
        <f t="shared" ca="1" si="323"/>
        <v/>
      </c>
      <c r="AW310" s="29" t="e">
        <f ca="1">+_xlfn.IFNA(VLOOKUP($B310,'Resultados General'!$C$11:$CG$510,MATCH(AW$6,'Resultados General'!$C$10:$CG$10,0),0),"")</f>
        <v>#NAME?</v>
      </c>
      <c r="AX310" s="29" t="str">
        <f t="shared" ca="1" si="324"/>
        <v/>
      </c>
      <c r="AY310" s="29" t="str">
        <f t="shared" ca="1" si="325"/>
        <v/>
      </c>
      <c r="AZ310" s="29" t="e">
        <f ca="1">+_xlfn.IFNA(VLOOKUP($B310,'Resultados General'!$C$11:$CG$510,MATCH(AZ$6,'Resultados General'!$C$10:$CG$10,0),0),"")</f>
        <v>#NAME?</v>
      </c>
      <c r="BA310" s="29" t="str">
        <f t="shared" ca="1" si="326"/>
        <v/>
      </c>
      <c r="BB310" s="29" t="str">
        <f t="shared" ca="1" si="327"/>
        <v/>
      </c>
      <c r="BC310" s="29" t="e">
        <f ca="1">+_xlfn.IFNA(VLOOKUP($B310,'Resultados General'!$C$11:$CG$510,MATCH(BC$6,'Resultados General'!$C$10:$CG$10,0),0),"")</f>
        <v>#NAME?</v>
      </c>
      <c r="BD310" s="29" t="str">
        <f t="shared" ca="1" si="328"/>
        <v/>
      </c>
      <c r="BE310" s="29" t="str">
        <f t="shared" ca="1" si="329"/>
        <v/>
      </c>
      <c r="BF310" s="29" t="e">
        <f ca="1">+_xlfn.IFNA(VLOOKUP($B310,'Resultados General'!$C$11:$CG$510,MATCH(BF$6,'Resultados General'!$C$10:$CG$10,0),0),"")</f>
        <v>#NAME?</v>
      </c>
      <c r="BG310" s="29" t="str">
        <f t="shared" ca="1" si="330"/>
        <v/>
      </c>
      <c r="BH310" s="29" t="str">
        <f t="shared" ca="1" si="331"/>
        <v/>
      </c>
      <c r="BI310" s="29" t="e">
        <f ca="1">+_xlfn.IFNA(VLOOKUP($B310,'Resultados General'!$C$11:$CG$510,MATCH(BI$6,'Resultados General'!$C$10:$CG$10,0),0),"")</f>
        <v>#NAME?</v>
      </c>
      <c r="BJ310" s="29" t="str">
        <f t="shared" ca="1" si="332"/>
        <v/>
      </c>
      <c r="BK310" s="29" t="str">
        <f t="shared" ca="1" si="333"/>
        <v/>
      </c>
      <c r="BL310" s="29" t="e">
        <f ca="1">+_xlfn.IFNA(VLOOKUP($B310,'Resultados General'!$C$11:$CG$510,MATCH(BL$6,'Resultados General'!$C$10:$CG$10,0),0),"")</f>
        <v>#NAME?</v>
      </c>
      <c r="BM310" s="29" t="str">
        <f t="shared" ca="1" si="334"/>
        <v/>
      </c>
      <c r="BN310" s="29" t="str">
        <f t="shared" ca="1" si="335"/>
        <v/>
      </c>
      <c r="BO310" s="29" t="e">
        <f ca="1">+_xlfn.IFNA(VLOOKUP($B310,'Resultados General'!$C$11:$CG$510,MATCH(BO$6,'Resultados General'!$C$10:$CG$10,0),0),"")</f>
        <v>#NAME?</v>
      </c>
      <c r="BP310" s="29" t="str">
        <f t="shared" ca="1" si="336"/>
        <v/>
      </c>
      <c r="BQ310" s="29" t="str">
        <f t="shared" ca="1" si="337"/>
        <v/>
      </c>
      <c r="BR310" s="29" t="e">
        <f ca="1">+_xlfn.IFNA(VLOOKUP($B310,'Resultados General'!$C$11:$CG$510,MATCH(BR$6,'Resultados General'!$C$10:$CG$10,0),0),"")</f>
        <v>#NAME?</v>
      </c>
      <c r="BS310" s="29" t="str">
        <f t="shared" ca="1" si="338"/>
        <v/>
      </c>
      <c r="BT310" s="29" t="str">
        <f t="shared" ca="1" si="339"/>
        <v/>
      </c>
      <c r="BU310" s="29" t="e">
        <f ca="1">+_xlfn.IFNA(VLOOKUP($B310,'Resultados General'!$C$11:$CG$510,MATCH(BU$6,'Resultados General'!$C$10:$CG$10,0),0),"")</f>
        <v>#NAME?</v>
      </c>
      <c r="BV310" s="29" t="str">
        <f t="shared" ca="1" si="340"/>
        <v/>
      </c>
      <c r="BW310" s="29" t="str">
        <f t="shared" ca="1" si="341"/>
        <v/>
      </c>
      <c r="BX310" s="29" t="e">
        <f ca="1">+_xlfn.IFNA(VLOOKUP($B310,'Resultados General'!$C$11:$CG$510,MATCH(BX$6,'Resultados General'!$C$10:$CG$10,0),0),"")</f>
        <v>#NAME?</v>
      </c>
      <c r="BY310" s="29" t="str">
        <f t="shared" ca="1" si="342"/>
        <v/>
      </c>
      <c r="BZ310" s="29" t="str">
        <f t="shared" ca="1" si="343"/>
        <v/>
      </c>
      <c r="CA310" s="29" t="e">
        <f ca="1">+_xlfn.IFNA(VLOOKUP($B310,'Resultados General'!$C$11:$CG$510,MATCH(CA$6,'Resultados General'!$C$10:$CG$10,0),0),"")</f>
        <v>#NAME?</v>
      </c>
      <c r="CB310" s="29" t="str">
        <f t="shared" ca="1" si="344"/>
        <v/>
      </c>
      <c r="CC310" s="29" t="str">
        <f t="shared" ca="1" si="345"/>
        <v/>
      </c>
      <c r="CD310" s="29" t="e">
        <f ca="1">+_xlfn.IFNA(VLOOKUP($B310,'Resultados General'!$C$11:$CG$510,MATCH(CD$6,'Resultados General'!$C$10:$CG$10,0),0),"")</f>
        <v>#NAME?</v>
      </c>
      <c r="CE310" s="29" t="str">
        <f t="shared" ca="1" si="346"/>
        <v/>
      </c>
      <c r="CF310" s="29" t="str">
        <f t="shared" ca="1" si="347"/>
        <v/>
      </c>
      <c r="CG310" s="29" t="e">
        <f ca="1">+_xlfn.IFNA(VLOOKUP($B310,'Resultados General'!$C$11:$CG$510,MATCH(CG$6,'Resultados General'!$C$10:$CG$10,0),0),"")</f>
        <v>#NAME?</v>
      </c>
      <c r="CH310" s="29" t="str">
        <f t="shared" ca="1" si="348"/>
        <v/>
      </c>
      <c r="CI310" s="29" t="str">
        <f t="shared" ca="1" si="349"/>
        <v/>
      </c>
      <c r="CJ310" s="29" t="e">
        <f ca="1">+_xlfn.IFNA(VLOOKUP($B310,'Resultados General'!$C$11:$CG$510,MATCH(CJ$6,'Resultados General'!$C$10:$CG$10,0),0),"")</f>
        <v>#NAME?</v>
      </c>
      <c r="CK310" s="29" t="str">
        <f t="shared" ca="1" si="350"/>
        <v/>
      </c>
      <c r="CL310" s="29" t="str">
        <f t="shared" ca="1" si="351"/>
        <v/>
      </c>
      <c r="CM310" s="29" t="e">
        <f ca="1">+_xlfn.IFNA(VLOOKUP($B310,'Resultados General'!$C$11:$CG$510,MATCH(CM$6,'Resultados General'!$C$10:$CG$10,0),0),"")</f>
        <v>#NAME?</v>
      </c>
      <c r="CN310" s="29" t="str">
        <f t="shared" ca="1" si="352"/>
        <v/>
      </c>
      <c r="CO310" s="29" t="str">
        <f t="shared" ca="1" si="353"/>
        <v/>
      </c>
      <c r="CP310" s="29" t="e">
        <f ca="1">+_xlfn.IFNA(VLOOKUP($B310,'Resultados General'!$C$11:$CG$510,MATCH(CP$6,'Resultados General'!$C$10:$CG$10,0),0),"")</f>
        <v>#NAME?</v>
      </c>
      <c r="CQ310" s="29" t="str">
        <f t="shared" ca="1" si="354"/>
        <v/>
      </c>
      <c r="CR310" s="29" t="str">
        <f t="shared" ca="1" si="355"/>
        <v/>
      </c>
      <c r="CS310" s="29" t="e">
        <f ca="1">+_xlfn.IFNA(VLOOKUP($B310,'Resultados General'!$C$11:$CG$510,MATCH(CS$6,'Resultados General'!$C$10:$CG$10,0),0),"")</f>
        <v>#NAME?</v>
      </c>
      <c r="CT310" s="29" t="str">
        <f t="shared" ca="1" si="356"/>
        <v/>
      </c>
      <c r="CU310" s="29" t="str">
        <f t="shared" ca="1" si="357"/>
        <v/>
      </c>
      <c r="CV310" s="29" t="e">
        <f ca="1">+_xlfn.IFNA(VLOOKUP($B310,'Resultados General'!$C$11:$CG$510,MATCH(CV$6,'Resultados General'!$C$10:$CG$10,0),0),"")</f>
        <v>#NAME?</v>
      </c>
      <c r="CW310" s="29" t="str">
        <f t="shared" ca="1" si="358"/>
        <v/>
      </c>
      <c r="CX310" s="29" t="str">
        <f t="shared" ca="1" si="359"/>
        <v/>
      </c>
      <c r="CY310" s="29" t="e">
        <f ca="1">+_xlfn.IFNA(VLOOKUP($B310,'Resultados General'!$C$11:$CG$510,MATCH(CY$6,'Resultados General'!$C$10:$CG$10,0),0),"")</f>
        <v>#NAME?</v>
      </c>
      <c r="CZ310" s="29" t="str">
        <f t="shared" ca="1" si="360"/>
        <v/>
      </c>
      <c r="DA310" s="29" t="str">
        <f t="shared" ca="1" si="361"/>
        <v/>
      </c>
      <c r="DB310" s="29" t="e">
        <f ca="1">+_xlfn.IFNA(VLOOKUP($B310,'Resultados General'!$C$11:$CG$510,MATCH(DB$6,'Resultados General'!$C$10:$CG$10,0),0),"")</f>
        <v>#NAME?</v>
      </c>
      <c r="DC310" s="29" t="str">
        <f t="shared" ca="1" si="362"/>
        <v/>
      </c>
      <c r="DD310" s="29" t="str">
        <f t="shared" ca="1" si="363"/>
        <v/>
      </c>
      <c r="DE310" s="29" t="e">
        <f ca="1">+_xlfn.IFNA(VLOOKUP($B310,'Resultados General'!$C$11:$CG$510,MATCH(DE$6,'Resultados General'!$C$10:$CG$10,0),0),"")</f>
        <v>#NAME?</v>
      </c>
      <c r="DF310" s="29" t="str">
        <f t="shared" ca="1" si="364"/>
        <v/>
      </c>
      <c r="DG310" s="29" t="str">
        <f t="shared" ca="1" si="365"/>
        <v/>
      </c>
      <c r="DH310" s="29" t="e">
        <f ca="1">+_xlfn.IFNA(VLOOKUP($B310,'Resultados General'!$C$11:$CG$510,MATCH(DH$6,'Resultados General'!$C$10:$CG$10,0),0),"")</f>
        <v>#NAME?</v>
      </c>
      <c r="DI310" s="29" t="str">
        <f t="shared" ca="1" si="366"/>
        <v/>
      </c>
      <c r="DJ310" s="29" t="str">
        <f t="shared" ca="1" si="367"/>
        <v/>
      </c>
      <c r="DK310" s="29" t="e">
        <f ca="1">+_xlfn.IFNA(VLOOKUP($B310,'Resultados General'!$C$11:$CG$510,MATCH(DK$6,'Resultados General'!$C$10:$CG$10,0),0),"")</f>
        <v>#NAME?</v>
      </c>
      <c r="DL310" s="29" t="str">
        <f t="shared" ca="1" si="368"/>
        <v/>
      </c>
      <c r="DM310" s="29" t="str">
        <f t="shared" ca="1" si="369"/>
        <v/>
      </c>
      <c r="DN310" s="29" t="e">
        <f ca="1">+_xlfn.IFNA(VLOOKUP($B310,'Resultados General'!$C$11:$CG$510,MATCH(DN$6,'Resultados General'!$C$10:$CG$10,0),0),"")</f>
        <v>#NAME?</v>
      </c>
      <c r="DO310" s="29" t="str">
        <f t="shared" ca="1" si="370"/>
        <v/>
      </c>
      <c r="DP310" s="29" t="str">
        <f t="shared" ca="1" si="371"/>
        <v/>
      </c>
    </row>
    <row r="311" spans="2:120">
      <c r="B311" s="219" t="str">
        <f>+IF('Resultados General'!C314="","",'Resultados General'!C314)</f>
        <v/>
      </c>
      <c r="C311" s="134" t="e">
        <f ca="1">+_xlfn.IFNA(VLOOKUP('Distribución de puestos'!B311,'Resultados General'!$C$11:$J$510,8,0),"")</f>
        <v>#NAME?</v>
      </c>
      <c r="D311" s="135" t="e">
        <f ca="1">+_xlfn.IFNA(VLOOKUP(B311,'Resultados General'!$C$11:$L$510,10,0),"")</f>
        <v>#NAME?</v>
      </c>
      <c r="E311" s="26" t="s">
        <v>76</v>
      </c>
      <c r="F311" s="26" t="s">
        <v>76</v>
      </c>
      <c r="G311" s="135" t="str">
        <f t="shared" ca="1" si="372"/>
        <v/>
      </c>
      <c r="H311" s="135" t="str">
        <f t="shared" ca="1" si="373"/>
        <v/>
      </c>
      <c r="I311" s="219" t="str">
        <f t="shared" si="374"/>
        <v/>
      </c>
      <c r="J311" s="138"/>
      <c r="M311" s="29" t="e">
        <f ca="1">+_xlfn.IFNA(VLOOKUP($B311,'Resultados General'!$C$11:$CG$510,MATCH(M$6,'Resultados General'!$C$10:$CG$10,0),0),"")</f>
        <v>#NAME?</v>
      </c>
      <c r="N311" s="29" t="str">
        <f t="shared" ca="1" si="300"/>
        <v/>
      </c>
      <c r="O311" s="29" t="str">
        <f t="shared" ca="1" si="301"/>
        <v/>
      </c>
      <c r="P311" s="29" t="e">
        <f ca="1">+_xlfn.IFNA(VLOOKUP($B311,'Resultados General'!$C$11:$CG$510,MATCH(P$6,'Resultados General'!$C$10:$CG$10,0),0),"")</f>
        <v>#NAME?</v>
      </c>
      <c r="Q311" s="29" t="str">
        <f t="shared" ca="1" si="302"/>
        <v/>
      </c>
      <c r="R311" s="29" t="str">
        <f t="shared" ca="1" si="303"/>
        <v/>
      </c>
      <c r="S311" s="29" t="e">
        <f ca="1">+_xlfn.IFNA(VLOOKUP($B311,'Resultados General'!$C$11:$CG$510,MATCH(S$6,'Resultados General'!$C$10:$CG$10,0),0),"")</f>
        <v>#NAME?</v>
      </c>
      <c r="T311" s="29" t="str">
        <f t="shared" ca="1" si="304"/>
        <v/>
      </c>
      <c r="U311" s="29" t="str">
        <f t="shared" ca="1" si="305"/>
        <v/>
      </c>
      <c r="V311" s="29" t="e">
        <f ca="1">+_xlfn.IFNA(VLOOKUP($B311,'Resultados General'!$C$11:$CG$510,MATCH(V$6,'Resultados General'!$C$10:$CG$10,0),0),"")</f>
        <v>#NAME?</v>
      </c>
      <c r="W311" s="29" t="str">
        <f t="shared" ca="1" si="306"/>
        <v/>
      </c>
      <c r="X311" s="29" t="str">
        <f t="shared" ca="1" si="307"/>
        <v/>
      </c>
      <c r="Y311" s="29" t="e">
        <f ca="1">+_xlfn.IFNA(VLOOKUP($B311,'Resultados General'!$C$11:$CG$510,MATCH(Y$6,'Resultados General'!$C$10:$CG$10,0),0),"")</f>
        <v>#NAME?</v>
      </c>
      <c r="Z311" s="29" t="str">
        <f t="shared" ca="1" si="308"/>
        <v/>
      </c>
      <c r="AA311" s="29" t="str">
        <f t="shared" ca="1" si="309"/>
        <v/>
      </c>
      <c r="AB311" s="29" t="e">
        <f ca="1">+_xlfn.IFNA(VLOOKUP($B311,'Resultados General'!$C$11:$CG$510,MATCH(AB$6,'Resultados General'!$C$10:$CG$10,0),0),"")</f>
        <v>#NAME?</v>
      </c>
      <c r="AC311" s="29" t="str">
        <f t="shared" ca="1" si="310"/>
        <v/>
      </c>
      <c r="AD311" s="29" t="str">
        <f t="shared" ca="1" si="311"/>
        <v/>
      </c>
      <c r="AE311" s="29" t="e">
        <f ca="1">+_xlfn.IFNA(VLOOKUP($B311,'Resultados General'!$C$11:$CG$510,MATCH(AE$6,'Resultados General'!$C$10:$CG$10,0),0),"")</f>
        <v>#NAME?</v>
      </c>
      <c r="AF311" s="29" t="str">
        <f t="shared" ca="1" si="312"/>
        <v/>
      </c>
      <c r="AG311" s="29" t="str">
        <f t="shared" ca="1" si="313"/>
        <v/>
      </c>
      <c r="AH311" s="29" t="e">
        <f ca="1">+_xlfn.IFNA(VLOOKUP($B311,'Resultados General'!$C$11:$CG$510,MATCH(AH$6,'Resultados General'!$C$10:$CG$10,0),0),"")</f>
        <v>#NAME?</v>
      </c>
      <c r="AI311" s="29" t="str">
        <f t="shared" ca="1" si="314"/>
        <v/>
      </c>
      <c r="AJ311" s="29" t="str">
        <f t="shared" ca="1" si="315"/>
        <v/>
      </c>
      <c r="AK311" s="29" t="e">
        <f ca="1">+_xlfn.IFNA(VLOOKUP($B311,'Resultados General'!$C$11:$CG$510,MATCH(AK$6,'Resultados General'!$C$10:$CG$10,0),0),"")</f>
        <v>#NAME?</v>
      </c>
      <c r="AL311" s="29" t="str">
        <f t="shared" ca="1" si="316"/>
        <v/>
      </c>
      <c r="AM311" s="29" t="str">
        <f t="shared" ca="1" si="317"/>
        <v/>
      </c>
      <c r="AN311" s="29" t="e">
        <f ca="1">+_xlfn.IFNA(VLOOKUP($B311,'Resultados General'!$C$11:$CG$510,MATCH(AN$6,'Resultados General'!$C$10:$CG$10,0),0),"")</f>
        <v>#NAME?</v>
      </c>
      <c r="AO311" s="29" t="str">
        <f t="shared" ca="1" si="318"/>
        <v/>
      </c>
      <c r="AP311" s="29" t="str">
        <f t="shared" ca="1" si="319"/>
        <v/>
      </c>
      <c r="AQ311" s="29" t="e">
        <f ca="1">+_xlfn.IFNA(VLOOKUP($B311,'Resultados General'!$C$11:$CG$510,MATCH(AQ$6,'Resultados General'!$C$10:$CG$10,0),0),"")</f>
        <v>#NAME?</v>
      </c>
      <c r="AR311" s="29" t="str">
        <f t="shared" ca="1" si="320"/>
        <v/>
      </c>
      <c r="AS311" s="29" t="str">
        <f t="shared" ca="1" si="321"/>
        <v/>
      </c>
      <c r="AT311" s="29" t="e">
        <f ca="1">+_xlfn.IFNA(VLOOKUP($B311,'Resultados General'!$C$11:$CG$510,MATCH(AT$6,'Resultados General'!$C$10:$CG$10,0),0),"")</f>
        <v>#NAME?</v>
      </c>
      <c r="AU311" s="29" t="str">
        <f t="shared" ca="1" si="322"/>
        <v/>
      </c>
      <c r="AV311" s="29" t="str">
        <f t="shared" ca="1" si="323"/>
        <v/>
      </c>
      <c r="AW311" s="29" t="e">
        <f ca="1">+_xlfn.IFNA(VLOOKUP($B311,'Resultados General'!$C$11:$CG$510,MATCH(AW$6,'Resultados General'!$C$10:$CG$10,0),0),"")</f>
        <v>#NAME?</v>
      </c>
      <c r="AX311" s="29" t="str">
        <f t="shared" ca="1" si="324"/>
        <v/>
      </c>
      <c r="AY311" s="29" t="str">
        <f t="shared" ca="1" si="325"/>
        <v/>
      </c>
      <c r="AZ311" s="29" t="e">
        <f ca="1">+_xlfn.IFNA(VLOOKUP($B311,'Resultados General'!$C$11:$CG$510,MATCH(AZ$6,'Resultados General'!$C$10:$CG$10,0),0),"")</f>
        <v>#NAME?</v>
      </c>
      <c r="BA311" s="29" t="str">
        <f t="shared" ca="1" si="326"/>
        <v/>
      </c>
      <c r="BB311" s="29" t="str">
        <f t="shared" ca="1" si="327"/>
        <v/>
      </c>
      <c r="BC311" s="29" t="e">
        <f ca="1">+_xlfn.IFNA(VLOOKUP($B311,'Resultados General'!$C$11:$CG$510,MATCH(BC$6,'Resultados General'!$C$10:$CG$10,0),0),"")</f>
        <v>#NAME?</v>
      </c>
      <c r="BD311" s="29" t="str">
        <f t="shared" ca="1" si="328"/>
        <v/>
      </c>
      <c r="BE311" s="29" t="str">
        <f t="shared" ca="1" si="329"/>
        <v/>
      </c>
      <c r="BF311" s="29" t="e">
        <f ca="1">+_xlfn.IFNA(VLOOKUP($B311,'Resultados General'!$C$11:$CG$510,MATCH(BF$6,'Resultados General'!$C$10:$CG$10,0),0),"")</f>
        <v>#NAME?</v>
      </c>
      <c r="BG311" s="29" t="str">
        <f t="shared" ca="1" si="330"/>
        <v/>
      </c>
      <c r="BH311" s="29" t="str">
        <f t="shared" ca="1" si="331"/>
        <v/>
      </c>
      <c r="BI311" s="29" t="e">
        <f ca="1">+_xlfn.IFNA(VLOOKUP($B311,'Resultados General'!$C$11:$CG$510,MATCH(BI$6,'Resultados General'!$C$10:$CG$10,0),0),"")</f>
        <v>#NAME?</v>
      </c>
      <c r="BJ311" s="29" t="str">
        <f t="shared" ca="1" si="332"/>
        <v/>
      </c>
      <c r="BK311" s="29" t="str">
        <f t="shared" ca="1" si="333"/>
        <v/>
      </c>
      <c r="BL311" s="29" t="e">
        <f ca="1">+_xlfn.IFNA(VLOOKUP($B311,'Resultados General'!$C$11:$CG$510,MATCH(BL$6,'Resultados General'!$C$10:$CG$10,0),0),"")</f>
        <v>#NAME?</v>
      </c>
      <c r="BM311" s="29" t="str">
        <f t="shared" ca="1" si="334"/>
        <v/>
      </c>
      <c r="BN311" s="29" t="str">
        <f t="shared" ca="1" si="335"/>
        <v/>
      </c>
      <c r="BO311" s="29" t="e">
        <f ca="1">+_xlfn.IFNA(VLOOKUP($B311,'Resultados General'!$C$11:$CG$510,MATCH(BO$6,'Resultados General'!$C$10:$CG$10,0),0),"")</f>
        <v>#NAME?</v>
      </c>
      <c r="BP311" s="29" t="str">
        <f t="shared" ca="1" si="336"/>
        <v/>
      </c>
      <c r="BQ311" s="29" t="str">
        <f t="shared" ca="1" si="337"/>
        <v/>
      </c>
      <c r="BR311" s="29" t="e">
        <f ca="1">+_xlfn.IFNA(VLOOKUP($B311,'Resultados General'!$C$11:$CG$510,MATCH(BR$6,'Resultados General'!$C$10:$CG$10,0),0),"")</f>
        <v>#NAME?</v>
      </c>
      <c r="BS311" s="29" t="str">
        <f t="shared" ca="1" si="338"/>
        <v/>
      </c>
      <c r="BT311" s="29" t="str">
        <f t="shared" ca="1" si="339"/>
        <v/>
      </c>
      <c r="BU311" s="29" t="e">
        <f ca="1">+_xlfn.IFNA(VLOOKUP($B311,'Resultados General'!$C$11:$CG$510,MATCH(BU$6,'Resultados General'!$C$10:$CG$10,0),0),"")</f>
        <v>#NAME?</v>
      </c>
      <c r="BV311" s="29" t="str">
        <f t="shared" ca="1" si="340"/>
        <v/>
      </c>
      <c r="BW311" s="29" t="str">
        <f t="shared" ca="1" si="341"/>
        <v/>
      </c>
      <c r="BX311" s="29" t="e">
        <f ca="1">+_xlfn.IFNA(VLOOKUP($B311,'Resultados General'!$C$11:$CG$510,MATCH(BX$6,'Resultados General'!$C$10:$CG$10,0),0),"")</f>
        <v>#NAME?</v>
      </c>
      <c r="BY311" s="29" t="str">
        <f t="shared" ca="1" si="342"/>
        <v/>
      </c>
      <c r="BZ311" s="29" t="str">
        <f t="shared" ca="1" si="343"/>
        <v/>
      </c>
      <c r="CA311" s="29" t="e">
        <f ca="1">+_xlfn.IFNA(VLOOKUP($B311,'Resultados General'!$C$11:$CG$510,MATCH(CA$6,'Resultados General'!$C$10:$CG$10,0),0),"")</f>
        <v>#NAME?</v>
      </c>
      <c r="CB311" s="29" t="str">
        <f t="shared" ca="1" si="344"/>
        <v/>
      </c>
      <c r="CC311" s="29" t="str">
        <f t="shared" ca="1" si="345"/>
        <v/>
      </c>
      <c r="CD311" s="29" t="e">
        <f ca="1">+_xlfn.IFNA(VLOOKUP($B311,'Resultados General'!$C$11:$CG$510,MATCH(CD$6,'Resultados General'!$C$10:$CG$10,0),0),"")</f>
        <v>#NAME?</v>
      </c>
      <c r="CE311" s="29" t="str">
        <f t="shared" ca="1" si="346"/>
        <v/>
      </c>
      <c r="CF311" s="29" t="str">
        <f t="shared" ca="1" si="347"/>
        <v/>
      </c>
      <c r="CG311" s="29" t="e">
        <f ca="1">+_xlfn.IFNA(VLOOKUP($B311,'Resultados General'!$C$11:$CG$510,MATCH(CG$6,'Resultados General'!$C$10:$CG$10,0),0),"")</f>
        <v>#NAME?</v>
      </c>
      <c r="CH311" s="29" t="str">
        <f t="shared" ca="1" si="348"/>
        <v/>
      </c>
      <c r="CI311" s="29" t="str">
        <f t="shared" ca="1" si="349"/>
        <v/>
      </c>
      <c r="CJ311" s="29" t="e">
        <f ca="1">+_xlfn.IFNA(VLOOKUP($B311,'Resultados General'!$C$11:$CG$510,MATCH(CJ$6,'Resultados General'!$C$10:$CG$10,0),0),"")</f>
        <v>#NAME?</v>
      </c>
      <c r="CK311" s="29" t="str">
        <f t="shared" ca="1" si="350"/>
        <v/>
      </c>
      <c r="CL311" s="29" t="str">
        <f t="shared" ca="1" si="351"/>
        <v/>
      </c>
      <c r="CM311" s="29" t="e">
        <f ca="1">+_xlfn.IFNA(VLOOKUP($B311,'Resultados General'!$C$11:$CG$510,MATCH(CM$6,'Resultados General'!$C$10:$CG$10,0),0),"")</f>
        <v>#NAME?</v>
      </c>
      <c r="CN311" s="29" t="str">
        <f t="shared" ca="1" si="352"/>
        <v/>
      </c>
      <c r="CO311" s="29" t="str">
        <f t="shared" ca="1" si="353"/>
        <v/>
      </c>
      <c r="CP311" s="29" t="e">
        <f ca="1">+_xlfn.IFNA(VLOOKUP($B311,'Resultados General'!$C$11:$CG$510,MATCH(CP$6,'Resultados General'!$C$10:$CG$10,0),0),"")</f>
        <v>#NAME?</v>
      </c>
      <c r="CQ311" s="29" t="str">
        <f t="shared" ca="1" si="354"/>
        <v/>
      </c>
      <c r="CR311" s="29" t="str">
        <f t="shared" ca="1" si="355"/>
        <v/>
      </c>
      <c r="CS311" s="29" t="e">
        <f ca="1">+_xlfn.IFNA(VLOOKUP($B311,'Resultados General'!$C$11:$CG$510,MATCH(CS$6,'Resultados General'!$C$10:$CG$10,0),0),"")</f>
        <v>#NAME?</v>
      </c>
      <c r="CT311" s="29" t="str">
        <f t="shared" ca="1" si="356"/>
        <v/>
      </c>
      <c r="CU311" s="29" t="str">
        <f t="shared" ca="1" si="357"/>
        <v/>
      </c>
      <c r="CV311" s="29" t="e">
        <f ca="1">+_xlfn.IFNA(VLOOKUP($B311,'Resultados General'!$C$11:$CG$510,MATCH(CV$6,'Resultados General'!$C$10:$CG$10,0),0),"")</f>
        <v>#NAME?</v>
      </c>
      <c r="CW311" s="29" t="str">
        <f t="shared" ca="1" si="358"/>
        <v/>
      </c>
      <c r="CX311" s="29" t="str">
        <f t="shared" ca="1" si="359"/>
        <v/>
      </c>
      <c r="CY311" s="29" t="e">
        <f ca="1">+_xlfn.IFNA(VLOOKUP($B311,'Resultados General'!$C$11:$CG$510,MATCH(CY$6,'Resultados General'!$C$10:$CG$10,0),0),"")</f>
        <v>#NAME?</v>
      </c>
      <c r="CZ311" s="29" t="str">
        <f t="shared" ca="1" si="360"/>
        <v/>
      </c>
      <c r="DA311" s="29" t="str">
        <f t="shared" ca="1" si="361"/>
        <v/>
      </c>
      <c r="DB311" s="29" t="e">
        <f ca="1">+_xlfn.IFNA(VLOOKUP($B311,'Resultados General'!$C$11:$CG$510,MATCH(DB$6,'Resultados General'!$C$10:$CG$10,0),0),"")</f>
        <v>#NAME?</v>
      </c>
      <c r="DC311" s="29" t="str">
        <f t="shared" ca="1" si="362"/>
        <v/>
      </c>
      <c r="DD311" s="29" t="str">
        <f t="shared" ca="1" si="363"/>
        <v/>
      </c>
      <c r="DE311" s="29" t="e">
        <f ca="1">+_xlfn.IFNA(VLOOKUP($B311,'Resultados General'!$C$11:$CG$510,MATCH(DE$6,'Resultados General'!$C$10:$CG$10,0),0),"")</f>
        <v>#NAME?</v>
      </c>
      <c r="DF311" s="29" t="str">
        <f t="shared" ca="1" si="364"/>
        <v/>
      </c>
      <c r="DG311" s="29" t="str">
        <f t="shared" ca="1" si="365"/>
        <v/>
      </c>
      <c r="DH311" s="29" t="e">
        <f ca="1">+_xlfn.IFNA(VLOOKUP($B311,'Resultados General'!$C$11:$CG$510,MATCH(DH$6,'Resultados General'!$C$10:$CG$10,0),0),"")</f>
        <v>#NAME?</v>
      </c>
      <c r="DI311" s="29" t="str">
        <f t="shared" ca="1" si="366"/>
        <v/>
      </c>
      <c r="DJ311" s="29" t="str">
        <f t="shared" ca="1" si="367"/>
        <v/>
      </c>
      <c r="DK311" s="29" t="e">
        <f ca="1">+_xlfn.IFNA(VLOOKUP($B311,'Resultados General'!$C$11:$CG$510,MATCH(DK$6,'Resultados General'!$C$10:$CG$10,0),0),"")</f>
        <v>#NAME?</v>
      </c>
      <c r="DL311" s="29" t="str">
        <f t="shared" ca="1" si="368"/>
        <v/>
      </c>
      <c r="DM311" s="29" t="str">
        <f t="shared" ca="1" si="369"/>
        <v/>
      </c>
      <c r="DN311" s="29" t="e">
        <f ca="1">+_xlfn.IFNA(VLOOKUP($B311,'Resultados General'!$C$11:$CG$510,MATCH(DN$6,'Resultados General'!$C$10:$CG$10,0),0),"")</f>
        <v>#NAME?</v>
      </c>
      <c r="DO311" s="29" t="str">
        <f t="shared" ca="1" si="370"/>
        <v/>
      </c>
      <c r="DP311" s="29" t="str">
        <f t="shared" ca="1" si="371"/>
        <v/>
      </c>
    </row>
    <row r="312" spans="2:120">
      <c r="B312" s="219" t="str">
        <f>+IF('Resultados General'!C315="","",'Resultados General'!C315)</f>
        <v/>
      </c>
      <c r="C312" s="134" t="e">
        <f ca="1">+_xlfn.IFNA(VLOOKUP('Distribución de puestos'!B312,'Resultados General'!$C$11:$J$510,8,0),"")</f>
        <v>#NAME?</v>
      </c>
      <c r="D312" s="135" t="e">
        <f ca="1">+_xlfn.IFNA(VLOOKUP(B312,'Resultados General'!$C$11:$L$510,10,0),"")</f>
        <v>#NAME?</v>
      </c>
      <c r="E312" s="26" t="s">
        <v>76</v>
      </c>
      <c r="F312" s="26" t="s">
        <v>76</v>
      </c>
      <c r="G312" s="135" t="str">
        <f t="shared" ca="1" si="372"/>
        <v/>
      </c>
      <c r="H312" s="135" t="str">
        <f t="shared" ca="1" si="373"/>
        <v/>
      </c>
      <c r="I312" s="219" t="str">
        <f t="shared" si="374"/>
        <v/>
      </c>
      <c r="J312" s="138"/>
      <c r="M312" s="29" t="e">
        <f ca="1">+_xlfn.IFNA(VLOOKUP($B312,'Resultados General'!$C$11:$CG$510,MATCH(M$6,'Resultados General'!$C$10:$CG$10,0),0),"")</f>
        <v>#NAME?</v>
      </c>
      <c r="N312" s="29" t="str">
        <f t="shared" ca="1" si="300"/>
        <v/>
      </c>
      <c r="O312" s="29" t="str">
        <f t="shared" ca="1" si="301"/>
        <v/>
      </c>
      <c r="P312" s="29" t="e">
        <f ca="1">+_xlfn.IFNA(VLOOKUP($B312,'Resultados General'!$C$11:$CG$510,MATCH(P$6,'Resultados General'!$C$10:$CG$10,0),0),"")</f>
        <v>#NAME?</v>
      </c>
      <c r="Q312" s="29" t="str">
        <f t="shared" ca="1" si="302"/>
        <v/>
      </c>
      <c r="R312" s="29" t="str">
        <f t="shared" ca="1" si="303"/>
        <v/>
      </c>
      <c r="S312" s="29" t="e">
        <f ca="1">+_xlfn.IFNA(VLOOKUP($B312,'Resultados General'!$C$11:$CG$510,MATCH(S$6,'Resultados General'!$C$10:$CG$10,0),0),"")</f>
        <v>#NAME?</v>
      </c>
      <c r="T312" s="29" t="str">
        <f t="shared" ca="1" si="304"/>
        <v/>
      </c>
      <c r="U312" s="29" t="str">
        <f t="shared" ca="1" si="305"/>
        <v/>
      </c>
      <c r="V312" s="29" t="e">
        <f ca="1">+_xlfn.IFNA(VLOOKUP($B312,'Resultados General'!$C$11:$CG$510,MATCH(V$6,'Resultados General'!$C$10:$CG$10,0),0),"")</f>
        <v>#NAME?</v>
      </c>
      <c r="W312" s="29" t="str">
        <f t="shared" ca="1" si="306"/>
        <v/>
      </c>
      <c r="X312" s="29" t="str">
        <f t="shared" ca="1" si="307"/>
        <v/>
      </c>
      <c r="Y312" s="29" t="e">
        <f ca="1">+_xlfn.IFNA(VLOOKUP($B312,'Resultados General'!$C$11:$CG$510,MATCH(Y$6,'Resultados General'!$C$10:$CG$10,0),0),"")</f>
        <v>#NAME?</v>
      </c>
      <c r="Z312" s="29" t="str">
        <f t="shared" ca="1" si="308"/>
        <v/>
      </c>
      <c r="AA312" s="29" t="str">
        <f t="shared" ca="1" si="309"/>
        <v/>
      </c>
      <c r="AB312" s="29" t="e">
        <f ca="1">+_xlfn.IFNA(VLOOKUP($B312,'Resultados General'!$C$11:$CG$510,MATCH(AB$6,'Resultados General'!$C$10:$CG$10,0),0),"")</f>
        <v>#NAME?</v>
      </c>
      <c r="AC312" s="29" t="str">
        <f t="shared" ca="1" si="310"/>
        <v/>
      </c>
      <c r="AD312" s="29" t="str">
        <f t="shared" ca="1" si="311"/>
        <v/>
      </c>
      <c r="AE312" s="29" t="e">
        <f ca="1">+_xlfn.IFNA(VLOOKUP($B312,'Resultados General'!$C$11:$CG$510,MATCH(AE$6,'Resultados General'!$C$10:$CG$10,0),0),"")</f>
        <v>#NAME?</v>
      </c>
      <c r="AF312" s="29" t="str">
        <f t="shared" ca="1" si="312"/>
        <v/>
      </c>
      <c r="AG312" s="29" t="str">
        <f t="shared" ca="1" si="313"/>
        <v/>
      </c>
      <c r="AH312" s="29" t="e">
        <f ca="1">+_xlfn.IFNA(VLOOKUP($B312,'Resultados General'!$C$11:$CG$510,MATCH(AH$6,'Resultados General'!$C$10:$CG$10,0),0),"")</f>
        <v>#NAME?</v>
      </c>
      <c r="AI312" s="29" t="str">
        <f t="shared" ca="1" si="314"/>
        <v/>
      </c>
      <c r="AJ312" s="29" t="str">
        <f t="shared" ca="1" si="315"/>
        <v/>
      </c>
      <c r="AK312" s="29" t="e">
        <f ca="1">+_xlfn.IFNA(VLOOKUP($B312,'Resultados General'!$C$11:$CG$510,MATCH(AK$6,'Resultados General'!$C$10:$CG$10,0),0),"")</f>
        <v>#NAME?</v>
      </c>
      <c r="AL312" s="29" t="str">
        <f t="shared" ca="1" si="316"/>
        <v/>
      </c>
      <c r="AM312" s="29" t="str">
        <f t="shared" ca="1" si="317"/>
        <v/>
      </c>
      <c r="AN312" s="29" t="e">
        <f ca="1">+_xlfn.IFNA(VLOOKUP($B312,'Resultados General'!$C$11:$CG$510,MATCH(AN$6,'Resultados General'!$C$10:$CG$10,0),0),"")</f>
        <v>#NAME?</v>
      </c>
      <c r="AO312" s="29" t="str">
        <f t="shared" ca="1" si="318"/>
        <v/>
      </c>
      <c r="AP312" s="29" t="str">
        <f t="shared" ca="1" si="319"/>
        <v/>
      </c>
      <c r="AQ312" s="29" t="e">
        <f ca="1">+_xlfn.IFNA(VLOOKUP($B312,'Resultados General'!$C$11:$CG$510,MATCH(AQ$6,'Resultados General'!$C$10:$CG$10,0),0),"")</f>
        <v>#NAME?</v>
      </c>
      <c r="AR312" s="29" t="str">
        <f t="shared" ca="1" si="320"/>
        <v/>
      </c>
      <c r="AS312" s="29" t="str">
        <f t="shared" ca="1" si="321"/>
        <v/>
      </c>
      <c r="AT312" s="29" t="e">
        <f ca="1">+_xlfn.IFNA(VLOOKUP($B312,'Resultados General'!$C$11:$CG$510,MATCH(AT$6,'Resultados General'!$C$10:$CG$10,0),0),"")</f>
        <v>#NAME?</v>
      </c>
      <c r="AU312" s="29" t="str">
        <f t="shared" ca="1" si="322"/>
        <v/>
      </c>
      <c r="AV312" s="29" t="str">
        <f t="shared" ca="1" si="323"/>
        <v/>
      </c>
      <c r="AW312" s="29" t="e">
        <f ca="1">+_xlfn.IFNA(VLOOKUP($B312,'Resultados General'!$C$11:$CG$510,MATCH(AW$6,'Resultados General'!$C$10:$CG$10,0),0),"")</f>
        <v>#NAME?</v>
      </c>
      <c r="AX312" s="29" t="str">
        <f t="shared" ca="1" si="324"/>
        <v/>
      </c>
      <c r="AY312" s="29" t="str">
        <f t="shared" ca="1" si="325"/>
        <v/>
      </c>
      <c r="AZ312" s="29" t="e">
        <f ca="1">+_xlfn.IFNA(VLOOKUP($B312,'Resultados General'!$C$11:$CG$510,MATCH(AZ$6,'Resultados General'!$C$10:$CG$10,0),0),"")</f>
        <v>#NAME?</v>
      </c>
      <c r="BA312" s="29" t="str">
        <f t="shared" ca="1" si="326"/>
        <v/>
      </c>
      <c r="BB312" s="29" t="str">
        <f t="shared" ca="1" si="327"/>
        <v/>
      </c>
      <c r="BC312" s="29" t="e">
        <f ca="1">+_xlfn.IFNA(VLOOKUP($B312,'Resultados General'!$C$11:$CG$510,MATCH(BC$6,'Resultados General'!$C$10:$CG$10,0),0),"")</f>
        <v>#NAME?</v>
      </c>
      <c r="BD312" s="29" t="str">
        <f t="shared" ca="1" si="328"/>
        <v/>
      </c>
      <c r="BE312" s="29" t="str">
        <f t="shared" ca="1" si="329"/>
        <v/>
      </c>
      <c r="BF312" s="29" t="e">
        <f ca="1">+_xlfn.IFNA(VLOOKUP($B312,'Resultados General'!$C$11:$CG$510,MATCH(BF$6,'Resultados General'!$C$10:$CG$10,0),0),"")</f>
        <v>#NAME?</v>
      </c>
      <c r="BG312" s="29" t="str">
        <f t="shared" ca="1" si="330"/>
        <v/>
      </c>
      <c r="BH312" s="29" t="str">
        <f t="shared" ca="1" si="331"/>
        <v/>
      </c>
      <c r="BI312" s="29" t="e">
        <f ca="1">+_xlfn.IFNA(VLOOKUP($B312,'Resultados General'!$C$11:$CG$510,MATCH(BI$6,'Resultados General'!$C$10:$CG$10,0),0),"")</f>
        <v>#NAME?</v>
      </c>
      <c r="BJ312" s="29" t="str">
        <f t="shared" ca="1" si="332"/>
        <v/>
      </c>
      <c r="BK312" s="29" t="str">
        <f t="shared" ca="1" si="333"/>
        <v/>
      </c>
      <c r="BL312" s="29" t="e">
        <f ca="1">+_xlfn.IFNA(VLOOKUP($B312,'Resultados General'!$C$11:$CG$510,MATCH(BL$6,'Resultados General'!$C$10:$CG$10,0),0),"")</f>
        <v>#NAME?</v>
      </c>
      <c r="BM312" s="29" t="str">
        <f t="shared" ca="1" si="334"/>
        <v/>
      </c>
      <c r="BN312" s="29" t="str">
        <f t="shared" ca="1" si="335"/>
        <v/>
      </c>
      <c r="BO312" s="29" t="e">
        <f ca="1">+_xlfn.IFNA(VLOOKUP($B312,'Resultados General'!$C$11:$CG$510,MATCH(BO$6,'Resultados General'!$C$10:$CG$10,0),0),"")</f>
        <v>#NAME?</v>
      </c>
      <c r="BP312" s="29" t="str">
        <f t="shared" ca="1" si="336"/>
        <v/>
      </c>
      <c r="BQ312" s="29" t="str">
        <f t="shared" ca="1" si="337"/>
        <v/>
      </c>
      <c r="BR312" s="29" t="e">
        <f ca="1">+_xlfn.IFNA(VLOOKUP($B312,'Resultados General'!$C$11:$CG$510,MATCH(BR$6,'Resultados General'!$C$10:$CG$10,0),0),"")</f>
        <v>#NAME?</v>
      </c>
      <c r="BS312" s="29" t="str">
        <f t="shared" ca="1" si="338"/>
        <v/>
      </c>
      <c r="BT312" s="29" t="str">
        <f t="shared" ca="1" si="339"/>
        <v/>
      </c>
      <c r="BU312" s="29" t="e">
        <f ca="1">+_xlfn.IFNA(VLOOKUP($B312,'Resultados General'!$C$11:$CG$510,MATCH(BU$6,'Resultados General'!$C$10:$CG$10,0),0),"")</f>
        <v>#NAME?</v>
      </c>
      <c r="BV312" s="29" t="str">
        <f t="shared" ca="1" si="340"/>
        <v/>
      </c>
      <c r="BW312" s="29" t="str">
        <f t="shared" ca="1" si="341"/>
        <v/>
      </c>
      <c r="BX312" s="29" t="e">
        <f ca="1">+_xlfn.IFNA(VLOOKUP($B312,'Resultados General'!$C$11:$CG$510,MATCH(BX$6,'Resultados General'!$C$10:$CG$10,0),0),"")</f>
        <v>#NAME?</v>
      </c>
      <c r="BY312" s="29" t="str">
        <f t="shared" ca="1" si="342"/>
        <v/>
      </c>
      <c r="BZ312" s="29" t="str">
        <f t="shared" ca="1" si="343"/>
        <v/>
      </c>
      <c r="CA312" s="29" t="e">
        <f ca="1">+_xlfn.IFNA(VLOOKUP($B312,'Resultados General'!$C$11:$CG$510,MATCH(CA$6,'Resultados General'!$C$10:$CG$10,0),0),"")</f>
        <v>#NAME?</v>
      </c>
      <c r="CB312" s="29" t="str">
        <f t="shared" ca="1" si="344"/>
        <v/>
      </c>
      <c r="CC312" s="29" t="str">
        <f t="shared" ca="1" si="345"/>
        <v/>
      </c>
      <c r="CD312" s="29" t="e">
        <f ca="1">+_xlfn.IFNA(VLOOKUP($B312,'Resultados General'!$C$11:$CG$510,MATCH(CD$6,'Resultados General'!$C$10:$CG$10,0),0),"")</f>
        <v>#NAME?</v>
      </c>
      <c r="CE312" s="29" t="str">
        <f t="shared" ca="1" si="346"/>
        <v/>
      </c>
      <c r="CF312" s="29" t="str">
        <f t="shared" ca="1" si="347"/>
        <v/>
      </c>
      <c r="CG312" s="29" t="e">
        <f ca="1">+_xlfn.IFNA(VLOOKUP($B312,'Resultados General'!$C$11:$CG$510,MATCH(CG$6,'Resultados General'!$C$10:$CG$10,0),0),"")</f>
        <v>#NAME?</v>
      </c>
      <c r="CH312" s="29" t="str">
        <f t="shared" ca="1" si="348"/>
        <v/>
      </c>
      <c r="CI312" s="29" t="str">
        <f t="shared" ca="1" si="349"/>
        <v/>
      </c>
      <c r="CJ312" s="29" t="e">
        <f ca="1">+_xlfn.IFNA(VLOOKUP($B312,'Resultados General'!$C$11:$CG$510,MATCH(CJ$6,'Resultados General'!$C$10:$CG$10,0),0),"")</f>
        <v>#NAME?</v>
      </c>
      <c r="CK312" s="29" t="str">
        <f t="shared" ca="1" si="350"/>
        <v/>
      </c>
      <c r="CL312" s="29" t="str">
        <f t="shared" ca="1" si="351"/>
        <v/>
      </c>
      <c r="CM312" s="29" t="e">
        <f ca="1">+_xlfn.IFNA(VLOOKUP($B312,'Resultados General'!$C$11:$CG$510,MATCH(CM$6,'Resultados General'!$C$10:$CG$10,0),0),"")</f>
        <v>#NAME?</v>
      </c>
      <c r="CN312" s="29" t="str">
        <f t="shared" ca="1" si="352"/>
        <v/>
      </c>
      <c r="CO312" s="29" t="str">
        <f t="shared" ca="1" si="353"/>
        <v/>
      </c>
      <c r="CP312" s="29" t="e">
        <f ca="1">+_xlfn.IFNA(VLOOKUP($B312,'Resultados General'!$C$11:$CG$510,MATCH(CP$6,'Resultados General'!$C$10:$CG$10,0),0),"")</f>
        <v>#NAME?</v>
      </c>
      <c r="CQ312" s="29" t="str">
        <f t="shared" ca="1" si="354"/>
        <v/>
      </c>
      <c r="CR312" s="29" t="str">
        <f t="shared" ca="1" si="355"/>
        <v/>
      </c>
      <c r="CS312" s="29" t="e">
        <f ca="1">+_xlfn.IFNA(VLOOKUP($B312,'Resultados General'!$C$11:$CG$510,MATCH(CS$6,'Resultados General'!$C$10:$CG$10,0),0),"")</f>
        <v>#NAME?</v>
      </c>
      <c r="CT312" s="29" t="str">
        <f t="shared" ca="1" si="356"/>
        <v/>
      </c>
      <c r="CU312" s="29" t="str">
        <f t="shared" ca="1" si="357"/>
        <v/>
      </c>
      <c r="CV312" s="29" t="e">
        <f ca="1">+_xlfn.IFNA(VLOOKUP($B312,'Resultados General'!$C$11:$CG$510,MATCH(CV$6,'Resultados General'!$C$10:$CG$10,0),0),"")</f>
        <v>#NAME?</v>
      </c>
      <c r="CW312" s="29" t="str">
        <f t="shared" ca="1" si="358"/>
        <v/>
      </c>
      <c r="CX312" s="29" t="str">
        <f t="shared" ca="1" si="359"/>
        <v/>
      </c>
      <c r="CY312" s="29" t="e">
        <f ca="1">+_xlfn.IFNA(VLOOKUP($B312,'Resultados General'!$C$11:$CG$510,MATCH(CY$6,'Resultados General'!$C$10:$CG$10,0),0),"")</f>
        <v>#NAME?</v>
      </c>
      <c r="CZ312" s="29" t="str">
        <f t="shared" ca="1" si="360"/>
        <v/>
      </c>
      <c r="DA312" s="29" t="str">
        <f t="shared" ca="1" si="361"/>
        <v/>
      </c>
      <c r="DB312" s="29" t="e">
        <f ca="1">+_xlfn.IFNA(VLOOKUP($B312,'Resultados General'!$C$11:$CG$510,MATCH(DB$6,'Resultados General'!$C$10:$CG$10,0),0),"")</f>
        <v>#NAME?</v>
      </c>
      <c r="DC312" s="29" t="str">
        <f t="shared" ca="1" si="362"/>
        <v/>
      </c>
      <c r="DD312" s="29" t="str">
        <f t="shared" ca="1" si="363"/>
        <v/>
      </c>
      <c r="DE312" s="29" t="e">
        <f ca="1">+_xlfn.IFNA(VLOOKUP($B312,'Resultados General'!$C$11:$CG$510,MATCH(DE$6,'Resultados General'!$C$10:$CG$10,0),0),"")</f>
        <v>#NAME?</v>
      </c>
      <c r="DF312" s="29" t="str">
        <f t="shared" ca="1" si="364"/>
        <v/>
      </c>
      <c r="DG312" s="29" t="str">
        <f t="shared" ca="1" si="365"/>
        <v/>
      </c>
      <c r="DH312" s="29" t="e">
        <f ca="1">+_xlfn.IFNA(VLOOKUP($B312,'Resultados General'!$C$11:$CG$510,MATCH(DH$6,'Resultados General'!$C$10:$CG$10,0),0),"")</f>
        <v>#NAME?</v>
      </c>
      <c r="DI312" s="29" t="str">
        <f t="shared" ca="1" si="366"/>
        <v/>
      </c>
      <c r="DJ312" s="29" t="str">
        <f t="shared" ca="1" si="367"/>
        <v/>
      </c>
      <c r="DK312" s="29" t="e">
        <f ca="1">+_xlfn.IFNA(VLOOKUP($B312,'Resultados General'!$C$11:$CG$510,MATCH(DK$6,'Resultados General'!$C$10:$CG$10,0),0),"")</f>
        <v>#NAME?</v>
      </c>
      <c r="DL312" s="29" t="str">
        <f t="shared" ca="1" si="368"/>
        <v/>
      </c>
      <c r="DM312" s="29" t="str">
        <f t="shared" ca="1" si="369"/>
        <v/>
      </c>
      <c r="DN312" s="29" t="e">
        <f ca="1">+_xlfn.IFNA(VLOOKUP($B312,'Resultados General'!$C$11:$CG$510,MATCH(DN$6,'Resultados General'!$C$10:$CG$10,0),0),"")</f>
        <v>#NAME?</v>
      </c>
      <c r="DO312" s="29" t="str">
        <f t="shared" ca="1" si="370"/>
        <v/>
      </c>
      <c r="DP312" s="29" t="str">
        <f t="shared" ca="1" si="371"/>
        <v/>
      </c>
    </row>
    <row r="313" spans="2:120">
      <c r="B313" s="219" t="str">
        <f>+IF('Resultados General'!C316="","",'Resultados General'!C316)</f>
        <v/>
      </c>
      <c r="C313" s="134" t="e">
        <f ca="1">+_xlfn.IFNA(VLOOKUP('Distribución de puestos'!B313,'Resultados General'!$C$11:$J$510,8,0),"")</f>
        <v>#NAME?</v>
      </c>
      <c r="D313" s="135" t="e">
        <f ca="1">+_xlfn.IFNA(VLOOKUP(B313,'Resultados General'!$C$11:$L$510,10,0),"")</f>
        <v>#NAME?</v>
      </c>
      <c r="E313" s="26" t="s">
        <v>76</v>
      </c>
      <c r="F313" s="26" t="s">
        <v>76</v>
      </c>
      <c r="G313" s="135" t="str">
        <f t="shared" ca="1" si="372"/>
        <v/>
      </c>
      <c r="H313" s="135" t="str">
        <f t="shared" ca="1" si="373"/>
        <v/>
      </c>
      <c r="I313" s="219" t="str">
        <f t="shared" si="374"/>
        <v/>
      </c>
      <c r="J313" s="138"/>
      <c r="M313" s="29" t="e">
        <f ca="1">+_xlfn.IFNA(VLOOKUP($B313,'Resultados General'!$C$11:$CG$510,MATCH(M$6,'Resultados General'!$C$10:$CG$10,0),0),"")</f>
        <v>#NAME?</v>
      </c>
      <c r="N313" s="29" t="str">
        <f t="shared" ca="1" si="300"/>
        <v/>
      </c>
      <c r="O313" s="29" t="str">
        <f t="shared" ca="1" si="301"/>
        <v/>
      </c>
      <c r="P313" s="29" t="e">
        <f ca="1">+_xlfn.IFNA(VLOOKUP($B313,'Resultados General'!$C$11:$CG$510,MATCH(P$6,'Resultados General'!$C$10:$CG$10,0),0),"")</f>
        <v>#NAME?</v>
      </c>
      <c r="Q313" s="29" t="str">
        <f t="shared" ca="1" si="302"/>
        <v/>
      </c>
      <c r="R313" s="29" t="str">
        <f t="shared" ca="1" si="303"/>
        <v/>
      </c>
      <c r="S313" s="29" t="e">
        <f ca="1">+_xlfn.IFNA(VLOOKUP($B313,'Resultados General'!$C$11:$CG$510,MATCH(S$6,'Resultados General'!$C$10:$CG$10,0),0),"")</f>
        <v>#NAME?</v>
      </c>
      <c r="T313" s="29" t="str">
        <f t="shared" ca="1" si="304"/>
        <v/>
      </c>
      <c r="U313" s="29" t="str">
        <f t="shared" ca="1" si="305"/>
        <v/>
      </c>
      <c r="V313" s="29" t="e">
        <f ca="1">+_xlfn.IFNA(VLOOKUP($B313,'Resultados General'!$C$11:$CG$510,MATCH(V$6,'Resultados General'!$C$10:$CG$10,0),0),"")</f>
        <v>#NAME?</v>
      </c>
      <c r="W313" s="29" t="str">
        <f t="shared" ca="1" si="306"/>
        <v/>
      </c>
      <c r="X313" s="29" t="str">
        <f t="shared" ca="1" si="307"/>
        <v/>
      </c>
      <c r="Y313" s="29" t="e">
        <f ca="1">+_xlfn.IFNA(VLOOKUP($B313,'Resultados General'!$C$11:$CG$510,MATCH(Y$6,'Resultados General'!$C$10:$CG$10,0),0),"")</f>
        <v>#NAME?</v>
      </c>
      <c r="Z313" s="29" t="str">
        <f t="shared" ca="1" si="308"/>
        <v/>
      </c>
      <c r="AA313" s="29" t="str">
        <f t="shared" ca="1" si="309"/>
        <v/>
      </c>
      <c r="AB313" s="29" t="e">
        <f ca="1">+_xlfn.IFNA(VLOOKUP($B313,'Resultados General'!$C$11:$CG$510,MATCH(AB$6,'Resultados General'!$C$10:$CG$10,0),0),"")</f>
        <v>#NAME?</v>
      </c>
      <c r="AC313" s="29" t="str">
        <f t="shared" ca="1" si="310"/>
        <v/>
      </c>
      <c r="AD313" s="29" t="str">
        <f t="shared" ca="1" si="311"/>
        <v/>
      </c>
      <c r="AE313" s="29" t="e">
        <f ca="1">+_xlfn.IFNA(VLOOKUP($B313,'Resultados General'!$C$11:$CG$510,MATCH(AE$6,'Resultados General'!$C$10:$CG$10,0),0),"")</f>
        <v>#NAME?</v>
      </c>
      <c r="AF313" s="29" t="str">
        <f t="shared" ca="1" si="312"/>
        <v/>
      </c>
      <c r="AG313" s="29" t="str">
        <f t="shared" ca="1" si="313"/>
        <v/>
      </c>
      <c r="AH313" s="29" t="e">
        <f ca="1">+_xlfn.IFNA(VLOOKUP($B313,'Resultados General'!$C$11:$CG$510,MATCH(AH$6,'Resultados General'!$C$10:$CG$10,0),0),"")</f>
        <v>#NAME?</v>
      </c>
      <c r="AI313" s="29" t="str">
        <f t="shared" ca="1" si="314"/>
        <v/>
      </c>
      <c r="AJ313" s="29" t="str">
        <f t="shared" ca="1" si="315"/>
        <v/>
      </c>
      <c r="AK313" s="29" t="e">
        <f ca="1">+_xlfn.IFNA(VLOOKUP($B313,'Resultados General'!$C$11:$CG$510,MATCH(AK$6,'Resultados General'!$C$10:$CG$10,0),0),"")</f>
        <v>#NAME?</v>
      </c>
      <c r="AL313" s="29" t="str">
        <f t="shared" ca="1" si="316"/>
        <v/>
      </c>
      <c r="AM313" s="29" t="str">
        <f t="shared" ca="1" si="317"/>
        <v/>
      </c>
      <c r="AN313" s="29" t="e">
        <f ca="1">+_xlfn.IFNA(VLOOKUP($B313,'Resultados General'!$C$11:$CG$510,MATCH(AN$6,'Resultados General'!$C$10:$CG$10,0),0),"")</f>
        <v>#NAME?</v>
      </c>
      <c r="AO313" s="29" t="str">
        <f t="shared" ca="1" si="318"/>
        <v/>
      </c>
      <c r="AP313" s="29" t="str">
        <f t="shared" ca="1" si="319"/>
        <v/>
      </c>
      <c r="AQ313" s="29" t="e">
        <f ca="1">+_xlfn.IFNA(VLOOKUP($B313,'Resultados General'!$C$11:$CG$510,MATCH(AQ$6,'Resultados General'!$C$10:$CG$10,0),0),"")</f>
        <v>#NAME?</v>
      </c>
      <c r="AR313" s="29" t="str">
        <f t="shared" ca="1" si="320"/>
        <v/>
      </c>
      <c r="AS313" s="29" t="str">
        <f t="shared" ca="1" si="321"/>
        <v/>
      </c>
      <c r="AT313" s="29" t="e">
        <f ca="1">+_xlfn.IFNA(VLOOKUP($B313,'Resultados General'!$C$11:$CG$510,MATCH(AT$6,'Resultados General'!$C$10:$CG$10,0),0),"")</f>
        <v>#NAME?</v>
      </c>
      <c r="AU313" s="29" t="str">
        <f t="shared" ca="1" si="322"/>
        <v/>
      </c>
      <c r="AV313" s="29" t="str">
        <f t="shared" ca="1" si="323"/>
        <v/>
      </c>
      <c r="AW313" s="29" t="e">
        <f ca="1">+_xlfn.IFNA(VLOOKUP($B313,'Resultados General'!$C$11:$CG$510,MATCH(AW$6,'Resultados General'!$C$10:$CG$10,0),0),"")</f>
        <v>#NAME?</v>
      </c>
      <c r="AX313" s="29" t="str">
        <f t="shared" ca="1" si="324"/>
        <v/>
      </c>
      <c r="AY313" s="29" t="str">
        <f t="shared" ca="1" si="325"/>
        <v/>
      </c>
      <c r="AZ313" s="29" t="e">
        <f ca="1">+_xlfn.IFNA(VLOOKUP($B313,'Resultados General'!$C$11:$CG$510,MATCH(AZ$6,'Resultados General'!$C$10:$CG$10,0),0),"")</f>
        <v>#NAME?</v>
      </c>
      <c r="BA313" s="29" t="str">
        <f t="shared" ca="1" si="326"/>
        <v/>
      </c>
      <c r="BB313" s="29" t="str">
        <f t="shared" ca="1" si="327"/>
        <v/>
      </c>
      <c r="BC313" s="29" t="e">
        <f ca="1">+_xlfn.IFNA(VLOOKUP($B313,'Resultados General'!$C$11:$CG$510,MATCH(BC$6,'Resultados General'!$C$10:$CG$10,0),0),"")</f>
        <v>#NAME?</v>
      </c>
      <c r="BD313" s="29" t="str">
        <f t="shared" ca="1" si="328"/>
        <v/>
      </c>
      <c r="BE313" s="29" t="str">
        <f t="shared" ca="1" si="329"/>
        <v/>
      </c>
      <c r="BF313" s="29" t="e">
        <f ca="1">+_xlfn.IFNA(VLOOKUP($B313,'Resultados General'!$C$11:$CG$510,MATCH(BF$6,'Resultados General'!$C$10:$CG$10,0),0),"")</f>
        <v>#NAME?</v>
      </c>
      <c r="BG313" s="29" t="str">
        <f t="shared" ca="1" si="330"/>
        <v/>
      </c>
      <c r="BH313" s="29" t="str">
        <f t="shared" ca="1" si="331"/>
        <v/>
      </c>
      <c r="BI313" s="29" t="e">
        <f ca="1">+_xlfn.IFNA(VLOOKUP($B313,'Resultados General'!$C$11:$CG$510,MATCH(BI$6,'Resultados General'!$C$10:$CG$10,0),0),"")</f>
        <v>#NAME?</v>
      </c>
      <c r="BJ313" s="29" t="str">
        <f t="shared" ca="1" si="332"/>
        <v/>
      </c>
      <c r="BK313" s="29" t="str">
        <f t="shared" ca="1" si="333"/>
        <v/>
      </c>
      <c r="BL313" s="29" t="e">
        <f ca="1">+_xlfn.IFNA(VLOOKUP($B313,'Resultados General'!$C$11:$CG$510,MATCH(BL$6,'Resultados General'!$C$10:$CG$10,0),0),"")</f>
        <v>#NAME?</v>
      </c>
      <c r="BM313" s="29" t="str">
        <f t="shared" ca="1" si="334"/>
        <v/>
      </c>
      <c r="BN313" s="29" t="str">
        <f t="shared" ca="1" si="335"/>
        <v/>
      </c>
      <c r="BO313" s="29" t="e">
        <f ca="1">+_xlfn.IFNA(VLOOKUP($B313,'Resultados General'!$C$11:$CG$510,MATCH(BO$6,'Resultados General'!$C$10:$CG$10,0),0),"")</f>
        <v>#NAME?</v>
      </c>
      <c r="BP313" s="29" t="str">
        <f t="shared" ca="1" si="336"/>
        <v/>
      </c>
      <c r="BQ313" s="29" t="str">
        <f t="shared" ca="1" si="337"/>
        <v/>
      </c>
      <c r="BR313" s="29" t="e">
        <f ca="1">+_xlfn.IFNA(VLOOKUP($B313,'Resultados General'!$C$11:$CG$510,MATCH(BR$6,'Resultados General'!$C$10:$CG$10,0),0),"")</f>
        <v>#NAME?</v>
      </c>
      <c r="BS313" s="29" t="str">
        <f t="shared" ca="1" si="338"/>
        <v/>
      </c>
      <c r="BT313" s="29" t="str">
        <f t="shared" ca="1" si="339"/>
        <v/>
      </c>
      <c r="BU313" s="29" t="e">
        <f ca="1">+_xlfn.IFNA(VLOOKUP($B313,'Resultados General'!$C$11:$CG$510,MATCH(BU$6,'Resultados General'!$C$10:$CG$10,0),0),"")</f>
        <v>#NAME?</v>
      </c>
      <c r="BV313" s="29" t="str">
        <f t="shared" ca="1" si="340"/>
        <v/>
      </c>
      <c r="BW313" s="29" t="str">
        <f t="shared" ca="1" si="341"/>
        <v/>
      </c>
      <c r="BX313" s="29" t="e">
        <f ca="1">+_xlfn.IFNA(VLOOKUP($B313,'Resultados General'!$C$11:$CG$510,MATCH(BX$6,'Resultados General'!$C$10:$CG$10,0),0),"")</f>
        <v>#NAME?</v>
      </c>
      <c r="BY313" s="29" t="str">
        <f t="shared" ca="1" si="342"/>
        <v/>
      </c>
      <c r="BZ313" s="29" t="str">
        <f t="shared" ca="1" si="343"/>
        <v/>
      </c>
      <c r="CA313" s="29" t="e">
        <f ca="1">+_xlfn.IFNA(VLOOKUP($B313,'Resultados General'!$C$11:$CG$510,MATCH(CA$6,'Resultados General'!$C$10:$CG$10,0),0),"")</f>
        <v>#NAME?</v>
      </c>
      <c r="CB313" s="29" t="str">
        <f t="shared" ca="1" si="344"/>
        <v/>
      </c>
      <c r="CC313" s="29" t="str">
        <f t="shared" ca="1" si="345"/>
        <v/>
      </c>
      <c r="CD313" s="29" t="e">
        <f ca="1">+_xlfn.IFNA(VLOOKUP($B313,'Resultados General'!$C$11:$CG$510,MATCH(CD$6,'Resultados General'!$C$10:$CG$10,0),0),"")</f>
        <v>#NAME?</v>
      </c>
      <c r="CE313" s="29" t="str">
        <f t="shared" ca="1" si="346"/>
        <v/>
      </c>
      <c r="CF313" s="29" t="str">
        <f t="shared" ca="1" si="347"/>
        <v/>
      </c>
      <c r="CG313" s="29" t="e">
        <f ca="1">+_xlfn.IFNA(VLOOKUP($B313,'Resultados General'!$C$11:$CG$510,MATCH(CG$6,'Resultados General'!$C$10:$CG$10,0),0),"")</f>
        <v>#NAME?</v>
      </c>
      <c r="CH313" s="29" t="str">
        <f t="shared" ca="1" si="348"/>
        <v/>
      </c>
      <c r="CI313" s="29" t="str">
        <f t="shared" ca="1" si="349"/>
        <v/>
      </c>
      <c r="CJ313" s="29" t="e">
        <f ca="1">+_xlfn.IFNA(VLOOKUP($B313,'Resultados General'!$C$11:$CG$510,MATCH(CJ$6,'Resultados General'!$C$10:$CG$10,0),0),"")</f>
        <v>#NAME?</v>
      </c>
      <c r="CK313" s="29" t="str">
        <f t="shared" ca="1" si="350"/>
        <v/>
      </c>
      <c r="CL313" s="29" t="str">
        <f t="shared" ca="1" si="351"/>
        <v/>
      </c>
      <c r="CM313" s="29" t="e">
        <f ca="1">+_xlfn.IFNA(VLOOKUP($B313,'Resultados General'!$C$11:$CG$510,MATCH(CM$6,'Resultados General'!$C$10:$CG$10,0),0),"")</f>
        <v>#NAME?</v>
      </c>
      <c r="CN313" s="29" t="str">
        <f t="shared" ca="1" si="352"/>
        <v/>
      </c>
      <c r="CO313" s="29" t="str">
        <f t="shared" ca="1" si="353"/>
        <v/>
      </c>
      <c r="CP313" s="29" t="e">
        <f ca="1">+_xlfn.IFNA(VLOOKUP($B313,'Resultados General'!$C$11:$CG$510,MATCH(CP$6,'Resultados General'!$C$10:$CG$10,0),0),"")</f>
        <v>#NAME?</v>
      </c>
      <c r="CQ313" s="29" t="str">
        <f t="shared" ca="1" si="354"/>
        <v/>
      </c>
      <c r="CR313" s="29" t="str">
        <f t="shared" ca="1" si="355"/>
        <v/>
      </c>
      <c r="CS313" s="29" t="e">
        <f ca="1">+_xlfn.IFNA(VLOOKUP($B313,'Resultados General'!$C$11:$CG$510,MATCH(CS$6,'Resultados General'!$C$10:$CG$10,0),0),"")</f>
        <v>#NAME?</v>
      </c>
      <c r="CT313" s="29" t="str">
        <f t="shared" ca="1" si="356"/>
        <v/>
      </c>
      <c r="CU313" s="29" t="str">
        <f t="shared" ca="1" si="357"/>
        <v/>
      </c>
      <c r="CV313" s="29" t="e">
        <f ca="1">+_xlfn.IFNA(VLOOKUP($B313,'Resultados General'!$C$11:$CG$510,MATCH(CV$6,'Resultados General'!$C$10:$CG$10,0),0),"")</f>
        <v>#NAME?</v>
      </c>
      <c r="CW313" s="29" t="str">
        <f t="shared" ca="1" si="358"/>
        <v/>
      </c>
      <c r="CX313" s="29" t="str">
        <f t="shared" ca="1" si="359"/>
        <v/>
      </c>
      <c r="CY313" s="29" t="e">
        <f ca="1">+_xlfn.IFNA(VLOOKUP($B313,'Resultados General'!$C$11:$CG$510,MATCH(CY$6,'Resultados General'!$C$10:$CG$10,0),0),"")</f>
        <v>#NAME?</v>
      </c>
      <c r="CZ313" s="29" t="str">
        <f t="shared" ca="1" si="360"/>
        <v/>
      </c>
      <c r="DA313" s="29" t="str">
        <f t="shared" ca="1" si="361"/>
        <v/>
      </c>
      <c r="DB313" s="29" t="e">
        <f ca="1">+_xlfn.IFNA(VLOOKUP($B313,'Resultados General'!$C$11:$CG$510,MATCH(DB$6,'Resultados General'!$C$10:$CG$10,0),0),"")</f>
        <v>#NAME?</v>
      </c>
      <c r="DC313" s="29" t="str">
        <f t="shared" ca="1" si="362"/>
        <v/>
      </c>
      <c r="DD313" s="29" t="str">
        <f t="shared" ca="1" si="363"/>
        <v/>
      </c>
      <c r="DE313" s="29" t="e">
        <f ca="1">+_xlfn.IFNA(VLOOKUP($B313,'Resultados General'!$C$11:$CG$510,MATCH(DE$6,'Resultados General'!$C$10:$CG$10,0),0),"")</f>
        <v>#NAME?</v>
      </c>
      <c r="DF313" s="29" t="str">
        <f t="shared" ca="1" si="364"/>
        <v/>
      </c>
      <c r="DG313" s="29" t="str">
        <f t="shared" ca="1" si="365"/>
        <v/>
      </c>
      <c r="DH313" s="29" t="e">
        <f ca="1">+_xlfn.IFNA(VLOOKUP($B313,'Resultados General'!$C$11:$CG$510,MATCH(DH$6,'Resultados General'!$C$10:$CG$10,0),0),"")</f>
        <v>#NAME?</v>
      </c>
      <c r="DI313" s="29" t="str">
        <f t="shared" ca="1" si="366"/>
        <v/>
      </c>
      <c r="DJ313" s="29" t="str">
        <f t="shared" ca="1" si="367"/>
        <v/>
      </c>
      <c r="DK313" s="29" t="e">
        <f ca="1">+_xlfn.IFNA(VLOOKUP($B313,'Resultados General'!$C$11:$CG$510,MATCH(DK$6,'Resultados General'!$C$10:$CG$10,0),0),"")</f>
        <v>#NAME?</v>
      </c>
      <c r="DL313" s="29" t="str">
        <f t="shared" ca="1" si="368"/>
        <v/>
      </c>
      <c r="DM313" s="29" t="str">
        <f t="shared" ca="1" si="369"/>
        <v/>
      </c>
      <c r="DN313" s="29" t="e">
        <f ca="1">+_xlfn.IFNA(VLOOKUP($B313,'Resultados General'!$C$11:$CG$510,MATCH(DN$6,'Resultados General'!$C$10:$CG$10,0),0),"")</f>
        <v>#NAME?</v>
      </c>
      <c r="DO313" s="29" t="str">
        <f t="shared" ca="1" si="370"/>
        <v/>
      </c>
      <c r="DP313" s="29" t="str">
        <f t="shared" ca="1" si="371"/>
        <v/>
      </c>
    </row>
    <row r="314" spans="2:120">
      <c r="B314" s="219" t="str">
        <f>+IF('Resultados General'!C317="","",'Resultados General'!C317)</f>
        <v/>
      </c>
      <c r="C314" s="134" t="e">
        <f ca="1">+_xlfn.IFNA(VLOOKUP('Distribución de puestos'!B314,'Resultados General'!$C$11:$J$510,8,0),"")</f>
        <v>#NAME?</v>
      </c>
      <c r="D314" s="135" t="e">
        <f ca="1">+_xlfn.IFNA(VLOOKUP(B314,'Resultados General'!$C$11:$L$510,10,0),"")</f>
        <v>#NAME?</v>
      </c>
      <c r="E314" s="26" t="s">
        <v>76</v>
      </c>
      <c r="F314" s="26" t="s">
        <v>76</v>
      </c>
      <c r="G314" s="135" t="str">
        <f t="shared" ca="1" si="372"/>
        <v/>
      </c>
      <c r="H314" s="135" t="str">
        <f t="shared" ca="1" si="373"/>
        <v/>
      </c>
      <c r="I314" s="219" t="str">
        <f t="shared" si="374"/>
        <v/>
      </c>
      <c r="J314" s="138"/>
      <c r="M314" s="29" t="e">
        <f ca="1">+_xlfn.IFNA(VLOOKUP($B314,'Resultados General'!$C$11:$CG$510,MATCH(M$6,'Resultados General'!$C$10:$CG$10,0),0),"")</f>
        <v>#NAME?</v>
      </c>
      <c r="N314" s="29" t="str">
        <f t="shared" ca="1" si="300"/>
        <v/>
      </c>
      <c r="O314" s="29" t="str">
        <f t="shared" ca="1" si="301"/>
        <v/>
      </c>
      <c r="P314" s="29" t="e">
        <f ca="1">+_xlfn.IFNA(VLOOKUP($B314,'Resultados General'!$C$11:$CG$510,MATCH(P$6,'Resultados General'!$C$10:$CG$10,0),0),"")</f>
        <v>#NAME?</v>
      </c>
      <c r="Q314" s="29" t="str">
        <f t="shared" ca="1" si="302"/>
        <v/>
      </c>
      <c r="R314" s="29" t="str">
        <f t="shared" ca="1" si="303"/>
        <v/>
      </c>
      <c r="S314" s="29" t="e">
        <f ca="1">+_xlfn.IFNA(VLOOKUP($B314,'Resultados General'!$C$11:$CG$510,MATCH(S$6,'Resultados General'!$C$10:$CG$10,0),0),"")</f>
        <v>#NAME?</v>
      </c>
      <c r="T314" s="29" t="str">
        <f t="shared" ca="1" si="304"/>
        <v/>
      </c>
      <c r="U314" s="29" t="str">
        <f t="shared" ca="1" si="305"/>
        <v/>
      </c>
      <c r="V314" s="29" t="e">
        <f ca="1">+_xlfn.IFNA(VLOOKUP($B314,'Resultados General'!$C$11:$CG$510,MATCH(V$6,'Resultados General'!$C$10:$CG$10,0),0),"")</f>
        <v>#NAME?</v>
      </c>
      <c r="W314" s="29" t="str">
        <f t="shared" ca="1" si="306"/>
        <v/>
      </c>
      <c r="X314" s="29" t="str">
        <f t="shared" ca="1" si="307"/>
        <v/>
      </c>
      <c r="Y314" s="29" t="e">
        <f ca="1">+_xlfn.IFNA(VLOOKUP($B314,'Resultados General'!$C$11:$CG$510,MATCH(Y$6,'Resultados General'!$C$10:$CG$10,0),0),"")</f>
        <v>#NAME?</v>
      </c>
      <c r="Z314" s="29" t="str">
        <f t="shared" ca="1" si="308"/>
        <v/>
      </c>
      <c r="AA314" s="29" t="str">
        <f t="shared" ca="1" si="309"/>
        <v/>
      </c>
      <c r="AB314" s="29" t="e">
        <f ca="1">+_xlfn.IFNA(VLOOKUP($B314,'Resultados General'!$C$11:$CG$510,MATCH(AB$6,'Resultados General'!$C$10:$CG$10,0),0),"")</f>
        <v>#NAME?</v>
      </c>
      <c r="AC314" s="29" t="str">
        <f t="shared" ca="1" si="310"/>
        <v/>
      </c>
      <c r="AD314" s="29" t="str">
        <f t="shared" ca="1" si="311"/>
        <v/>
      </c>
      <c r="AE314" s="29" t="e">
        <f ca="1">+_xlfn.IFNA(VLOOKUP($B314,'Resultados General'!$C$11:$CG$510,MATCH(AE$6,'Resultados General'!$C$10:$CG$10,0),0),"")</f>
        <v>#NAME?</v>
      </c>
      <c r="AF314" s="29" t="str">
        <f t="shared" ca="1" si="312"/>
        <v/>
      </c>
      <c r="AG314" s="29" t="str">
        <f t="shared" ca="1" si="313"/>
        <v/>
      </c>
      <c r="AH314" s="29" t="e">
        <f ca="1">+_xlfn.IFNA(VLOOKUP($B314,'Resultados General'!$C$11:$CG$510,MATCH(AH$6,'Resultados General'!$C$10:$CG$10,0),0),"")</f>
        <v>#NAME?</v>
      </c>
      <c r="AI314" s="29" t="str">
        <f t="shared" ca="1" si="314"/>
        <v/>
      </c>
      <c r="AJ314" s="29" t="str">
        <f t="shared" ca="1" si="315"/>
        <v/>
      </c>
      <c r="AK314" s="29" t="e">
        <f ca="1">+_xlfn.IFNA(VLOOKUP($B314,'Resultados General'!$C$11:$CG$510,MATCH(AK$6,'Resultados General'!$C$10:$CG$10,0),0),"")</f>
        <v>#NAME?</v>
      </c>
      <c r="AL314" s="29" t="str">
        <f t="shared" ca="1" si="316"/>
        <v/>
      </c>
      <c r="AM314" s="29" t="str">
        <f t="shared" ca="1" si="317"/>
        <v/>
      </c>
      <c r="AN314" s="29" t="e">
        <f ca="1">+_xlfn.IFNA(VLOOKUP($B314,'Resultados General'!$C$11:$CG$510,MATCH(AN$6,'Resultados General'!$C$10:$CG$10,0),0),"")</f>
        <v>#NAME?</v>
      </c>
      <c r="AO314" s="29" t="str">
        <f t="shared" ca="1" si="318"/>
        <v/>
      </c>
      <c r="AP314" s="29" t="str">
        <f t="shared" ca="1" si="319"/>
        <v/>
      </c>
      <c r="AQ314" s="29" t="e">
        <f ca="1">+_xlfn.IFNA(VLOOKUP($B314,'Resultados General'!$C$11:$CG$510,MATCH(AQ$6,'Resultados General'!$C$10:$CG$10,0),0),"")</f>
        <v>#NAME?</v>
      </c>
      <c r="AR314" s="29" t="str">
        <f t="shared" ca="1" si="320"/>
        <v/>
      </c>
      <c r="AS314" s="29" t="str">
        <f t="shared" ca="1" si="321"/>
        <v/>
      </c>
      <c r="AT314" s="29" t="e">
        <f ca="1">+_xlfn.IFNA(VLOOKUP($B314,'Resultados General'!$C$11:$CG$510,MATCH(AT$6,'Resultados General'!$C$10:$CG$10,0),0),"")</f>
        <v>#NAME?</v>
      </c>
      <c r="AU314" s="29" t="str">
        <f t="shared" ca="1" si="322"/>
        <v/>
      </c>
      <c r="AV314" s="29" t="str">
        <f t="shared" ca="1" si="323"/>
        <v/>
      </c>
      <c r="AW314" s="29" t="e">
        <f ca="1">+_xlfn.IFNA(VLOOKUP($B314,'Resultados General'!$C$11:$CG$510,MATCH(AW$6,'Resultados General'!$C$10:$CG$10,0),0),"")</f>
        <v>#NAME?</v>
      </c>
      <c r="AX314" s="29" t="str">
        <f t="shared" ca="1" si="324"/>
        <v/>
      </c>
      <c r="AY314" s="29" t="str">
        <f t="shared" ca="1" si="325"/>
        <v/>
      </c>
      <c r="AZ314" s="29" t="e">
        <f ca="1">+_xlfn.IFNA(VLOOKUP($B314,'Resultados General'!$C$11:$CG$510,MATCH(AZ$6,'Resultados General'!$C$10:$CG$10,0),0),"")</f>
        <v>#NAME?</v>
      </c>
      <c r="BA314" s="29" t="str">
        <f t="shared" ca="1" si="326"/>
        <v/>
      </c>
      <c r="BB314" s="29" t="str">
        <f t="shared" ca="1" si="327"/>
        <v/>
      </c>
      <c r="BC314" s="29" t="e">
        <f ca="1">+_xlfn.IFNA(VLOOKUP($B314,'Resultados General'!$C$11:$CG$510,MATCH(BC$6,'Resultados General'!$C$10:$CG$10,0),0),"")</f>
        <v>#NAME?</v>
      </c>
      <c r="BD314" s="29" t="str">
        <f t="shared" ca="1" si="328"/>
        <v/>
      </c>
      <c r="BE314" s="29" t="str">
        <f t="shared" ca="1" si="329"/>
        <v/>
      </c>
      <c r="BF314" s="29" t="e">
        <f ca="1">+_xlfn.IFNA(VLOOKUP($B314,'Resultados General'!$C$11:$CG$510,MATCH(BF$6,'Resultados General'!$C$10:$CG$10,0),0),"")</f>
        <v>#NAME?</v>
      </c>
      <c r="BG314" s="29" t="str">
        <f t="shared" ca="1" si="330"/>
        <v/>
      </c>
      <c r="BH314" s="29" t="str">
        <f t="shared" ca="1" si="331"/>
        <v/>
      </c>
      <c r="BI314" s="29" t="e">
        <f ca="1">+_xlfn.IFNA(VLOOKUP($B314,'Resultados General'!$C$11:$CG$510,MATCH(BI$6,'Resultados General'!$C$10:$CG$10,0),0),"")</f>
        <v>#NAME?</v>
      </c>
      <c r="BJ314" s="29" t="str">
        <f t="shared" ca="1" si="332"/>
        <v/>
      </c>
      <c r="BK314" s="29" t="str">
        <f t="shared" ca="1" si="333"/>
        <v/>
      </c>
      <c r="BL314" s="29" t="e">
        <f ca="1">+_xlfn.IFNA(VLOOKUP($B314,'Resultados General'!$C$11:$CG$510,MATCH(BL$6,'Resultados General'!$C$10:$CG$10,0),0),"")</f>
        <v>#NAME?</v>
      </c>
      <c r="BM314" s="29" t="str">
        <f t="shared" ca="1" si="334"/>
        <v/>
      </c>
      <c r="BN314" s="29" t="str">
        <f t="shared" ca="1" si="335"/>
        <v/>
      </c>
      <c r="BO314" s="29" t="e">
        <f ca="1">+_xlfn.IFNA(VLOOKUP($B314,'Resultados General'!$C$11:$CG$510,MATCH(BO$6,'Resultados General'!$C$10:$CG$10,0),0),"")</f>
        <v>#NAME?</v>
      </c>
      <c r="BP314" s="29" t="str">
        <f t="shared" ca="1" si="336"/>
        <v/>
      </c>
      <c r="BQ314" s="29" t="str">
        <f t="shared" ca="1" si="337"/>
        <v/>
      </c>
      <c r="BR314" s="29" t="e">
        <f ca="1">+_xlfn.IFNA(VLOOKUP($B314,'Resultados General'!$C$11:$CG$510,MATCH(BR$6,'Resultados General'!$C$10:$CG$10,0),0),"")</f>
        <v>#NAME?</v>
      </c>
      <c r="BS314" s="29" t="str">
        <f t="shared" ca="1" si="338"/>
        <v/>
      </c>
      <c r="BT314" s="29" t="str">
        <f t="shared" ca="1" si="339"/>
        <v/>
      </c>
      <c r="BU314" s="29" t="e">
        <f ca="1">+_xlfn.IFNA(VLOOKUP($B314,'Resultados General'!$C$11:$CG$510,MATCH(BU$6,'Resultados General'!$C$10:$CG$10,0),0),"")</f>
        <v>#NAME?</v>
      </c>
      <c r="BV314" s="29" t="str">
        <f t="shared" ca="1" si="340"/>
        <v/>
      </c>
      <c r="BW314" s="29" t="str">
        <f t="shared" ca="1" si="341"/>
        <v/>
      </c>
      <c r="BX314" s="29" t="e">
        <f ca="1">+_xlfn.IFNA(VLOOKUP($B314,'Resultados General'!$C$11:$CG$510,MATCH(BX$6,'Resultados General'!$C$10:$CG$10,0),0),"")</f>
        <v>#NAME?</v>
      </c>
      <c r="BY314" s="29" t="str">
        <f t="shared" ca="1" si="342"/>
        <v/>
      </c>
      <c r="BZ314" s="29" t="str">
        <f t="shared" ca="1" si="343"/>
        <v/>
      </c>
      <c r="CA314" s="29" t="e">
        <f ca="1">+_xlfn.IFNA(VLOOKUP($B314,'Resultados General'!$C$11:$CG$510,MATCH(CA$6,'Resultados General'!$C$10:$CG$10,0),0),"")</f>
        <v>#NAME?</v>
      </c>
      <c r="CB314" s="29" t="str">
        <f t="shared" ca="1" si="344"/>
        <v/>
      </c>
      <c r="CC314" s="29" t="str">
        <f t="shared" ca="1" si="345"/>
        <v/>
      </c>
      <c r="CD314" s="29" t="e">
        <f ca="1">+_xlfn.IFNA(VLOOKUP($B314,'Resultados General'!$C$11:$CG$510,MATCH(CD$6,'Resultados General'!$C$10:$CG$10,0),0),"")</f>
        <v>#NAME?</v>
      </c>
      <c r="CE314" s="29" t="str">
        <f t="shared" ca="1" si="346"/>
        <v/>
      </c>
      <c r="CF314" s="29" t="str">
        <f t="shared" ca="1" si="347"/>
        <v/>
      </c>
      <c r="CG314" s="29" t="e">
        <f ca="1">+_xlfn.IFNA(VLOOKUP($B314,'Resultados General'!$C$11:$CG$510,MATCH(CG$6,'Resultados General'!$C$10:$CG$10,0),0),"")</f>
        <v>#NAME?</v>
      </c>
      <c r="CH314" s="29" t="str">
        <f t="shared" ca="1" si="348"/>
        <v/>
      </c>
      <c r="CI314" s="29" t="str">
        <f t="shared" ca="1" si="349"/>
        <v/>
      </c>
      <c r="CJ314" s="29" t="e">
        <f ca="1">+_xlfn.IFNA(VLOOKUP($B314,'Resultados General'!$C$11:$CG$510,MATCH(CJ$6,'Resultados General'!$C$10:$CG$10,0),0),"")</f>
        <v>#NAME?</v>
      </c>
      <c r="CK314" s="29" t="str">
        <f t="shared" ca="1" si="350"/>
        <v/>
      </c>
      <c r="CL314" s="29" t="str">
        <f t="shared" ca="1" si="351"/>
        <v/>
      </c>
      <c r="CM314" s="29" t="e">
        <f ca="1">+_xlfn.IFNA(VLOOKUP($B314,'Resultados General'!$C$11:$CG$510,MATCH(CM$6,'Resultados General'!$C$10:$CG$10,0),0),"")</f>
        <v>#NAME?</v>
      </c>
      <c r="CN314" s="29" t="str">
        <f t="shared" ca="1" si="352"/>
        <v/>
      </c>
      <c r="CO314" s="29" t="str">
        <f t="shared" ca="1" si="353"/>
        <v/>
      </c>
      <c r="CP314" s="29" t="e">
        <f ca="1">+_xlfn.IFNA(VLOOKUP($B314,'Resultados General'!$C$11:$CG$510,MATCH(CP$6,'Resultados General'!$C$10:$CG$10,0),0),"")</f>
        <v>#NAME?</v>
      </c>
      <c r="CQ314" s="29" t="str">
        <f t="shared" ca="1" si="354"/>
        <v/>
      </c>
      <c r="CR314" s="29" t="str">
        <f t="shared" ca="1" si="355"/>
        <v/>
      </c>
      <c r="CS314" s="29" t="e">
        <f ca="1">+_xlfn.IFNA(VLOOKUP($B314,'Resultados General'!$C$11:$CG$510,MATCH(CS$6,'Resultados General'!$C$10:$CG$10,0),0),"")</f>
        <v>#NAME?</v>
      </c>
      <c r="CT314" s="29" t="str">
        <f t="shared" ca="1" si="356"/>
        <v/>
      </c>
      <c r="CU314" s="29" t="str">
        <f t="shared" ca="1" si="357"/>
        <v/>
      </c>
      <c r="CV314" s="29" t="e">
        <f ca="1">+_xlfn.IFNA(VLOOKUP($B314,'Resultados General'!$C$11:$CG$510,MATCH(CV$6,'Resultados General'!$C$10:$CG$10,0),0),"")</f>
        <v>#NAME?</v>
      </c>
      <c r="CW314" s="29" t="str">
        <f t="shared" ca="1" si="358"/>
        <v/>
      </c>
      <c r="CX314" s="29" t="str">
        <f t="shared" ca="1" si="359"/>
        <v/>
      </c>
      <c r="CY314" s="29" t="e">
        <f ca="1">+_xlfn.IFNA(VLOOKUP($B314,'Resultados General'!$C$11:$CG$510,MATCH(CY$6,'Resultados General'!$C$10:$CG$10,0),0),"")</f>
        <v>#NAME?</v>
      </c>
      <c r="CZ314" s="29" t="str">
        <f t="shared" ca="1" si="360"/>
        <v/>
      </c>
      <c r="DA314" s="29" t="str">
        <f t="shared" ca="1" si="361"/>
        <v/>
      </c>
      <c r="DB314" s="29" t="e">
        <f ca="1">+_xlfn.IFNA(VLOOKUP($B314,'Resultados General'!$C$11:$CG$510,MATCH(DB$6,'Resultados General'!$C$10:$CG$10,0),0),"")</f>
        <v>#NAME?</v>
      </c>
      <c r="DC314" s="29" t="str">
        <f t="shared" ca="1" si="362"/>
        <v/>
      </c>
      <c r="DD314" s="29" t="str">
        <f t="shared" ca="1" si="363"/>
        <v/>
      </c>
      <c r="DE314" s="29" t="e">
        <f ca="1">+_xlfn.IFNA(VLOOKUP($B314,'Resultados General'!$C$11:$CG$510,MATCH(DE$6,'Resultados General'!$C$10:$CG$10,0),0),"")</f>
        <v>#NAME?</v>
      </c>
      <c r="DF314" s="29" t="str">
        <f t="shared" ca="1" si="364"/>
        <v/>
      </c>
      <c r="DG314" s="29" t="str">
        <f t="shared" ca="1" si="365"/>
        <v/>
      </c>
      <c r="DH314" s="29" t="e">
        <f ca="1">+_xlfn.IFNA(VLOOKUP($B314,'Resultados General'!$C$11:$CG$510,MATCH(DH$6,'Resultados General'!$C$10:$CG$10,0),0),"")</f>
        <v>#NAME?</v>
      </c>
      <c r="DI314" s="29" t="str">
        <f t="shared" ca="1" si="366"/>
        <v/>
      </c>
      <c r="DJ314" s="29" t="str">
        <f t="shared" ca="1" si="367"/>
        <v/>
      </c>
      <c r="DK314" s="29" t="e">
        <f ca="1">+_xlfn.IFNA(VLOOKUP($B314,'Resultados General'!$C$11:$CG$510,MATCH(DK$6,'Resultados General'!$C$10:$CG$10,0),0),"")</f>
        <v>#NAME?</v>
      </c>
      <c r="DL314" s="29" t="str">
        <f t="shared" ca="1" si="368"/>
        <v/>
      </c>
      <c r="DM314" s="29" t="str">
        <f t="shared" ca="1" si="369"/>
        <v/>
      </c>
      <c r="DN314" s="29" t="e">
        <f ca="1">+_xlfn.IFNA(VLOOKUP($B314,'Resultados General'!$C$11:$CG$510,MATCH(DN$6,'Resultados General'!$C$10:$CG$10,0),0),"")</f>
        <v>#NAME?</v>
      </c>
      <c r="DO314" s="29" t="str">
        <f t="shared" ca="1" si="370"/>
        <v/>
      </c>
      <c r="DP314" s="29" t="str">
        <f t="shared" ca="1" si="371"/>
        <v/>
      </c>
    </row>
    <row r="315" spans="2:120">
      <c r="B315" s="219" t="str">
        <f>+IF('Resultados General'!C318="","",'Resultados General'!C318)</f>
        <v/>
      </c>
      <c r="C315" s="134" t="e">
        <f ca="1">+_xlfn.IFNA(VLOOKUP('Distribución de puestos'!B315,'Resultados General'!$C$11:$J$510,8,0),"")</f>
        <v>#NAME?</v>
      </c>
      <c r="D315" s="135" t="e">
        <f ca="1">+_xlfn.IFNA(VLOOKUP(B315,'Resultados General'!$C$11:$L$510,10,0),"")</f>
        <v>#NAME?</v>
      </c>
      <c r="E315" s="26" t="s">
        <v>76</v>
      </c>
      <c r="F315" s="26" t="s">
        <v>76</v>
      </c>
      <c r="G315" s="135" t="str">
        <f t="shared" ca="1" si="372"/>
        <v/>
      </c>
      <c r="H315" s="135" t="str">
        <f t="shared" ca="1" si="373"/>
        <v/>
      </c>
      <c r="I315" s="219" t="str">
        <f t="shared" si="374"/>
        <v/>
      </c>
      <c r="J315" s="138"/>
      <c r="M315" s="29" t="e">
        <f ca="1">+_xlfn.IFNA(VLOOKUP($B315,'Resultados General'!$C$11:$CG$510,MATCH(M$6,'Resultados General'!$C$10:$CG$10,0),0),"")</f>
        <v>#NAME?</v>
      </c>
      <c r="N315" s="29" t="str">
        <f t="shared" ca="1" si="300"/>
        <v/>
      </c>
      <c r="O315" s="29" t="str">
        <f t="shared" ca="1" si="301"/>
        <v/>
      </c>
      <c r="P315" s="29" t="e">
        <f ca="1">+_xlfn.IFNA(VLOOKUP($B315,'Resultados General'!$C$11:$CG$510,MATCH(P$6,'Resultados General'!$C$10:$CG$10,0),0),"")</f>
        <v>#NAME?</v>
      </c>
      <c r="Q315" s="29" t="str">
        <f t="shared" ca="1" si="302"/>
        <v/>
      </c>
      <c r="R315" s="29" t="str">
        <f t="shared" ca="1" si="303"/>
        <v/>
      </c>
      <c r="S315" s="29" t="e">
        <f ca="1">+_xlfn.IFNA(VLOOKUP($B315,'Resultados General'!$C$11:$CG$510,MATCH(S$6,'Resultados General'!$C$10:$CG$10,0),0),"")</f>
        <v>#NAME?</v>
      </c>
      <c r="T315" s="29" t="str">
        <f t="shared" ca="1" si="304"/>
        <v/>
      </c>
      <c r="U315" s="29" t="str">
        <f t="shared" ca="1" si="305"/>
        <v/>
      </c>
      <c r="V315" s="29" t="e">
        <f ca="1">+_xlfn.IFNA(VLOOKUP($B315,'Resultados General'!$C$11:$CG$510,MATCH(V$6,'Resultados General'!$C$10:$CG$10,0),0),"")</f>
        <v>#NAME?</v>
      </c>
      <c r="W315" s="29" t="str">
        <f t="shared" ca="1" si="306"/>
        <v/>
      </c>
      <c r="X315" s="29" t="str">
        <f t="shared" ca="1" si="307"/>
        <v/>
      </c>
      <c r="Y315" s="29" t="e">
        <f ca="1">+_xlfn.IFNA(VLOOKUP($B315,'Resultados General'!$C$11:$CG$510,MATCH(Y$6,'Resultados General'!$C$10:$CG$10,0),0),"")</f>
        <v>#NAME?</v>
      </c>
      <c r="Z315" s="29" t="str">
        <f t="shared" ca="1" si="308"/>
        <v/>
      </c>
      <c r="AA315" s="29" t="str">
        <f t="shared" ca="1" si="309"/>
        <v/>
      </c>
      <c r="AB315" s="29" t="e">
        <f ca="1">+_xlfn.IFNA(VLOOKUP($B315,'Resultados General'!$C$11:$CG$510,MATCH(AB$6,'Resultados General'!$C$10:$CG$10,0),0),"")</f>
        <v>#NAME?</v>
      </c>
      <c r="AC315" s="29" t="str">
        <f t="shared" ca="1" si="310"/>
        <v/>
      </c>
      <c r="AD315" s="29" t="str">
        <f t="shared" ca="1" si="311"/>
        <v/>
      </c>
      <c r="AE315" s="29" t="e">
        <f ca="1">+_xlfn.IFNA(VLOOKUP($B315,'Resultados General'!$C$11:$CG$510,MATCH(AE$6,'Resultados General'!$C$10:$CG$10,0),0),"")</f>
        <v>#NAME?</v>
      </c>
      <c r="AF315" s="29" t="str">
        <f t="shared" ca="1" si="312"/>
        <v/>
      </c>
      <c r="AG315" s="29" t="str">
        <f t="shared" ca="1" si="313"/>
        <v/>
      </c>
      <c r="AH315" s="29" t="e">
        <f ca="1">+_xlfn.IFNA(VLOOKUP($B315,'Resultados General'!$C$11:$CG$510,MATCH(AH$6,'Resultados General'!$C$10:$CG$10,0),0),"")</f>
        <v>#NAME?</v>
      </c>
      <c r="AI315" s="29" t="str">
        <f t="shared" ca="1" si="314"/>
        <v/>
      </c>
      <c r="AJ315" s="29" t="str">
        <f t="shared" ca="1" si="315"/>
        <v/>
      </c>
      <c r="AK315" s="29" t="e">
        <f ca="1">+_xlfn.IFNA(VLOOKUP($B315,'Resultados General'!$C$11:$CG$510,MATCH(AK$6,'Resultados General'!$C$10:$CG$10,0),0),"")</f>
        <v>#NAME?</v>
      </c>
      <c r="AL315" s="29" t="str">
        <f t="shared" ca="1" si="316"/>
        <v/>
      </c>
      <c r="AM315" s="29" t="str">
        <f t="shared" ca="1" si="317"/>
        <v/>
      </c>
      <c r="AN315" s="29" t="e">
        <f ca="1">+_xlfn.IFNA(VLOOKUP($B315,'Resultados General'!$C$11:$CG$510,MATCH(AN$6,'Resultados General'!$C$10:$CG$10,0),0),"")</f>
        <v>#NAME?</v>
      </c>
      <c r="AO315" s="29" t="str">
        <f t="shared" ca="1" si="318"/>
        <v/>
      </c>
      <c r="AP315" s="29" t="str">
        <f t="shared" ca="1" si="319"/>
        <v/>
      </c>
      <c r="AQ315" s="29" t="e">
        <f ca="1">+_xlfn.IFNA(VLOOKUP($B315,'Resultados General'!$C$11:$CG$510,MATCH(AQ$6,'Resultados General'!$C$10:$CG$10,0),0),"")</f>
        <v>#NAME?</v>
      </c>
      <c r="AR315" s="29" t="str">
        <f t="shared" ca="1" si="320"/>
        <v/>
      </c>
      <c r="AS315" s="29" t="str">
        <f t="shared" ca="1" si="321"/>
        <v/>
      </c>
      <c r="AT315" s="29" t="e">
        <f ca="1">+_xlfn.IFNA(VLOOKUP($B315,'Resultados General'!$C$11:$CG$510,MATCH(AT$6,'Resultados General'!$C$10:$CG$10,0),0),"")</f>
        <v>#NAME?</v>
      </c>
      <c r="AU315" s="29" t="str">
        <f t="shared" ca="1" si="322"/>
        <v/>
      </c>
      <c r="AV315" s="29" t="str">
        <f t="shared" ca="1" si="323"/>
        <v/>
      </c>
      <c r="AW315" s="29" t="e">
        <f ca="1">+_xlfn.IFNA(VLOOKUP($B315,'Resultados General'!$C$11:$CG$510,MATCH(AW$6,'Resultados General'!$C$10:$CG$10,0),0),"")</f>
        <v>#NAME?</v>
      </c>
      <c r="AX315" s="29" t="str">
        <f t="shared" ca="1" si="324"/>
        <v/>
      </c>
      <c r="AY315" s="29" t="str">
        <f t="shared" ca="1" si="325"/>
        <v/>
      </c>
      <c r="AZ315" s="29" t="e">
        <f ca="1">+_xlfn.IFNA(VLOOKUP($B315,'Resultados General'!$C$11:$CG$510,MATCH(AZ$6,'Resultados General'!$C$10:$CG$10,0),0),"")</f>
        <v>#NAME?</v>
      </c>
      <c r="BA315" s="29" t="str">
        <f t="shared" ca="1" si="326"/>
        <v/>
      </c>
      <c r="BB315" s="29" t="str">
        <f t="shared" ca="1" si="327"/>
        <v/>
      </c>
      <c r="BC315" s="29" t="e">
        <f ca="1">+_xlfn.IFNA(VLOOKUP($B315,'Resultados General'!$C$11:$CG$510,MATCH(BC$6,'Resultados General'!$C$10:$CG$10,0),0),"")</f>
        <v>#NAME?</v>
      </c>
      <c r="BD315" s="29" t="str">
        <f t="shared" ca="1" si="328"/>
        <v/>
      </c>
      <c r="BE315" s="29" t="str">
        <f t="shared" ca="1" si="329"/>
        <v/>
      </c>
      <c r="BF315" s="29" t="e">
        <f ca="1">+_xlfn.IFNA(VLOOKUP($B315,'Resultados General'!$C$11:$CG$510,MATCH(BF$6,'Resultados General'!$C$10:$CG$10,0),0),"")</f>
        <v>#NAME?</v>
      </c>
      <c r="BG315" s="29" t="str">
        <f t="shared" ca="1" si="330"/>
        <v/>
      </c>
      <c r="BH315" s="29" t="str">
        <f t="shared" ca="1" si="331"/>
        <v/>
      </c>
      <c r="BI315" s="29" t="e">
        <f ca="1">+_xlfn.IFNA(VLOOKUP($B315,'Resultados General'!$C$11:$CG$510,MATCH(BI$6,'Resultados General'!$C$10:$CG$10,0),0),"")</f>
        <v>#NAME?</v>
      </c>
      <c r="BJ315" s="29" t="str">
        <f t="shared" ca="1" si="332"/>
        <v/>
      </c>
      <c r="BK315" s="29" t="str">
        <f t="shared" ca="1" si="333"/>
        <v/>
      </c>
      <c r="BL315" s="29" t="e">
        <f ca="1">+_xlfn.IFNA(VLOOKUP($B315,'Resultados General'!$C$11:$CG$510,MATCH(BL$6,'Resultados General'!$C$10:$CG$10,0),0),"")</f>
        <v>#NAME?</v>
      </c>
      <c r="BM315" s="29" t="str">
        <f t="shared" ca="1" si="334"/>
        <v/>
      </c>
      <c r="BN315" s="29" t="str">
        <f t="shared" ca="1" si="335"/>
        <v/>
      </c>
      <c r="BO315" s="29" t="e">
        <f ca="1">+_xlfn.IFNA(VLOOKUP($B315,'Resultados General'!$C$11:$CG$510,MATCH(BO$6,'Resultados General'!$C$10:$CG$10,0),0),"")</f>
        <v>#NAME?</v>
      </c>
      <c r="BP315" s="29" t="str">
        <f t="shared" ca="1" si="336"/>
        <v/>
      </c>
      <c r="BQ315" s="29" t="str">
        <f t="shared" ca="1" si="337"/>
        <v/>
      </c>
      <c r="BR315" s="29" t="e">
        <f ca="1">+_xlfn.IFNA(VLOOKUP($B315,'Resultados General'!$C$11:$CG$510,MATCH(BR$6,'Resultados General'!$C$10:$CG$10,0),0),"")</f>
        <v>#NAME?</v>
      </c>
      <c r="BS315" s="29" t="str">
        <f t="shared" ca="1" si="338"/>
        <v/>
      </c>
      <c r="BT315" s="29" t="str">
        <f t="shared" ca="1" si="339"/>
        <v/>
      </c>
      <c r="BU315" s="29" t="e">
        <f ca="1">+_xlfn.IFNA(VLOOKUP($B315,'Resultados General'!$C$11:$CG$510,MATCH(BU$6,'Resultados General'!$C$10:$CG$10,0),0),"")</f>
        <v>#NAME?</v>
      </c>
      <c r="BV315" s="29" t="str">
        <f t="shared" ca="1" si="340"/>
        <v/>
      </c>
      <c r="BW315" s="29" t="str">
        <f t="shared" ca="1" si="341"/>
        <v/>
      </c>
      <c r="BX315" s="29" t="e">
        <f ca="1">+_xlfn.IFNA(VLOOKUP($B315,'Resultados General'!$C$11:$CG$510,MATCH(BX$6,'Resultados General'!$C$10:$CG$10,0),0),"")</f>
        <v>#NAME?</v>
      </c>
      <c r="BY315" s="29" t="str">
        <f t="shared" ca="1" si="342"/>
        <v/>
      </c>
      <c r="BZ315" s="29" t="str">
        <f t="shared" ca="1" si="343"/>
        <v/>
      </c>
      <c r="CA315" s="29" t="e">
        <f ca="1">+_xlfn.IFNA(VLOOKUP($B315,'Resultados General'!$C$11:$CG$510,MATCH(CA$6,'Resultados General'!$C$10:$CG$10,0),0),"")</f>
        <v>#NAME?</v>
      </c>
      <c r="CB315" s="29" t="str">
        <f t="shared" ca="1" si="344"/>
        <v/>
      </c>
      <c r="CC315" s="29" t="str">
        <f t="shared" ca="1" si="345"/>
        <v/>
      </c>
      <c r="CD315" s="29" t="e">
        <f ca="1">+_xlfn.IFNA(VLOOKUP($B315,'Resultados General'!$C$11:$CG$510,MATCH(CD$6,'Resultados General'!$C$10:$CG$10,0),0),"")</f>
        <v>#NAME?</v>
      </c>
      <c r="CE315" s="29" t="str">
        <f t="shared" ca="1" si="346"/>
        <v/>
      </c>
      <c r="CF315" s="29" t="str">
        <f t="shared" ca="1" si="347"/>
        <v/>
      </c>
      <c r="CG315" s="29" t="e">
        <f ca="1">+_xlfn.IFNA(VLOOKUP($B315,'Resultados General'!$C$11:$CG$510,MATCH(CG$6,'Resultados General'!$C$10:$CG$10,0),0),"")</f>
        <v>#NAME?</v>
      </c>
      <c r="CH315" s="29" t="str">
        <f t="shared" ca="1" si="348"/>
        <v/>
      </c>
      <c r="CI315" s="29" t="str">
        <f t="shared" ca="1" si="349"/>
        <v/>
      </c>
      <c r="CJ315" s="29" t="e">
        <f ca="1">+_xlfn.IFNA(VLOOKUP($B315,'Resultados General'!$C$11:$CG$510,MATCH(CJ$6,'Resultados General'!$C$10:$CG$10,0),0),"")</f>
        <v>#NAME?</v>
      </c>
      <c r="CK315" s="29" t="str">
        <f t="shared" ca="1" si="350"/>
        <v/>
      </c>
      <c r="CL315" s="29" t="str">
        <f t="shared" ca="1" si="351"/>
        <v/>
      </c>
      <c r="CM315" s="29" t="e">
        <f ca="1">+_xlfn.IFNA(VLOOKUP($B315,'Resultados General'!$C$11:$CG$510,MATCH(CM$6,'Resultados General'!$C$10:$CG$10,0),0),"")</f>
        <v>#NAME?</v>
      </c>
      <c r="CN315" s="29" t="str">
        <f t="shared" ca="1" si="352"/>
        <v/>
      </c>
      <c r="CO315" s="29" t="str">
        <f t="shared" ca="1" si="353"/>
        <v/>
      </c>
      <c r="CP315" s="29" t="e">
        <f ca="1">+_xlfn.IFNA(VLOOKUP($B315,'Resultados General'!$C$11:$CG$510,MATCH(CP$6,'Resultados General'!$C$10:$CG$10,0),0),"")</f>
        <v>#NAME?</v>
      </c>
      <c r="CQ315" s="29" t="str">
        <f t="shared" ca="1" si="354"/>
        <v/>
      </c>
      <c r="CR315" s="29" t="str">
        <f t="shared" ca="1" si="355"/>
        <v/>
      </c>
      <c r="CS315" s="29" t="e">
        <f ca="1">+_xlfn.IFNA(VLOOKUP($B315,'Resultados General'!$C$11:$CG$510,MATCH(CS$6,'Resultados General'!$C$10:$CG$10,0),0),"")</f>
        <v>#NAME?</v>
      </c>
      <c r="CT315" s="29" t="str">
        <f t="shared" ca="1" si="356"/>
        <v/>
      </c>
      <c r="CU315" s="29" t="str">
        <f t="shared" ca="1" si="357"/>
        <v/>
      </c>
      <c r="CV315" s="29" t="e">
        <f ca="1">+_xlfn.IFNA(VLOOKUP($B315,'Resultados General'!$C$11:$CG$510,MATCH(CV$6,'Resultados General'!$C$10:$CG$10,0),0),"")</f>
        <v>#NAME?</v>
      </c>
      <c r="CW315" s="29" t="str">
        <f t="shared" ca="1" si="358"/>
        <v/>
      </c>
      <c r="CX315" s="29" t="str">
        <f t="shared" ca="1" si="359"/>
        <v/>
      </c>
      <c r="CY315" s="29" t="e">
        <f ca="1">+_xlfn.IFNA(VLOOKUP($B315,'Resultados General'!$C$11:$CG$510,MATCH(CY$6,'Resultados General'!$C$10:$CG$10,0),0),"")</f>
        <v>#NAME?</v>
      </c>
      <c r="CZ315" s="29" t="str">
        <f t="shared" ca="1" si="360"/>
        <v/>
      </c>
      <c r="DA315" s="29" t="str">
        <f t="shared" ca="1" si="361"/>
        <v/>
      </c>
      <c r="DB315" s="29" t="e">
        <f ca="1">+_xlfn.IFNA(VLOOKUP($B315,'Resultados General'!$C$11:$CG$510,MATCH(DB$6,'Resultados General'!$C$10:$CG$10,0),0),"")</f>
        <v>#NAME?</v>
      </c>
      <c r="DC315" s="29" t="str">
        <f t="shared" ca="1" si="362"/>
        <v/>
      </c>
      <c r="DD315" s="29" t="str">
        <f t="shared" ca="1" si="363"/>
        <v/>
      </c>
      <c r="DE315" s="29" t="e">
        <f ca="1">+_xlfn.IFNA(VLOOKUP($B315,'Resultados General'!$C$11:$CG$510,MATCH(DE$6,'Resultados General'!$C$10:$CG$10,0),0),"")</f>
        <v>#NAME?</v>
      </c>
      <c r="DF315" s="29" t="str">
        <f t="shared" ca="1" si="364"/>
        <v/>
      </c>
      <c r="DG315" s="29" t="str">
        <f t="shared" ca="1" si="365"/>
        <v/>
      </c>
      <c r="DH315" s="29" t="e">
        <f ca="1">+_xlfn.IFNA(VLOOKUP($B315,'Resultados General'!$C$11:$CG$510,MATCH(DH$6,'Resultados General'!$C$10:$CG$10,0),0),"")</f>
        <v>#NAME?</v>
      </c>
      <c r="DI315" s="29" t="str">
        <f t="shared" ca="1" si="366"/>
        <v/>
      </c>
      <c r="DJ315" s="29" t="str">
        <f t="shared" ca="1" si="367"/>
        <v/>
      </c>
      <c r="DK315" s="29" t="e">
        <f ca="1">+_xlfn.IFNA(VLOOKUP($B315,'Resultados General'!$C$11:$CG$510,MATCH(DK$6,'Resultados General'!$C$10:$CG$10,0),0),"")</f>
        <v>#NAME?</v>
      </c>
      <c r="DL315" s="29" t="str">
        <f t="shared" ca="1" si="368"/>
        <v/>
      </c>
      <c r="DM315" s="29" t="str">
        <f t="shared" ca="1" si="369"/>
        <v/>
      </c>
      <c r="DN315" s="29" t="e">
        <f ca="1">+_xlfn.IFNA(VLOOKUP($B315,'Resultados General'!$C$11:$CG$510,MATCH(DN$6,'Resultados General'!$C$10:$CG$10,0),0),"")</f>
        <v>#NAME?</v>
      </c>
      <c r="DO315" s="29" t="str">
        <f t="shared" ca="1" si="370"/>
        <v/>
      </c>
      <c r="DP315" s="29" t="str">
        <f t="shared" ca="1" si="371"/>
        <v/>
      </c>
    </row>
    <row r="316" spans="2:120">
      <c r="B316" s="219" t="str">
        <f>+IF('Resultados General'!C319="","",'Resultados General'!C319)</f>
        <v/>
      </c>
      <c r="C316" s="134" t="e">
        <f ca="1">+_xlfn.IFNA(VLOOKUP('Distribución de puestos'!B316,'Resultados General'!$C$11:$J$510,8,0),"")</f>
        <v>#NAME?</v>
      </c>
      <c r="D316" s="135" t="e">
        <f ca="1">+_xlfn.IFNA(VLOOKUP(B316,'Resultados General'!$C$11:$L$510,10,0),"")</f>
        <v>#NAME?</v>
      </c>
      <c r="E316" s="26" t="s">
        <v>76</v>
      </c>
      <c r="F316" s="26" t="s">
        <v>76</v>
      </c>
      <c r="G316" s="135" t="str">
        <f t="shared" ca="1" si="372"/>
        <v/>
      </c>
      <c r="H316" s="135" t="str">
        <f t="shared" ca="1" si="373"/>
        <v/>
      </c>
      <c r="I316" s="219" t="str">
        <f t="shared" si="374"/>
        <v/>
      </c>
      <c r="J316" s="138"/>
      <c r="M316" s="29" t="e">
        <f ca="1">+_xlfn.IFNA(VLOOKUP($B316,'Resultados General'!$C$11:$CG$510,MATCH(M$6,'Resultados General'!$C$10:$CG$10,0),0),"")</f>
        <v>#NAME?</v>
      </c>
      <c r="N316" s="29" t="str">
        <f t="shared" ca="1" si="300"/>
        <v/>
      </c>
      <c r="O316" s="29" t="str">
        <f t="shared" ca="1" si="301"/>
        <v/>
      </c>
      <c r="P316" s="29" t="e">
        <f ca="1">+_xlfn.IFNA(VLOOKUP($B316,'Resultados General'!$C$11:$CG$510,MATCH(P$6,'Resultados General'!$C$10:$CG$10,0),0),"")</f>
        <v>#NAME?</v>
      </c>
      <c r="Q316" s="29" t="str">
        <f t="shared" ca="1" si="302"/>
        <v/>
      </c>
      <c r="R316" s="29" t="str">
        <f t="shared" ca="1" si="303"/>
        <v/>
      </c>
      <c r="S316" s="29" t="e">
        <f ca="1">+_xlfn.IFNA(VLOOKUP($B316,'Resultados General'!$C$11:$CG$510,MATCH(S$6,'Resultados General'!$C$10:$CG$10,0),0),"")</f>
        <v>#NAME?</v>
      </c>
      <c r="T316" s="29" t="str">
        <f t="shared" ca="1" si="304"/>
        <v/>
      </c>
      <c r="U316" s="29" t="str">
        <f t="shared" ca="1" si="305"/>
        <v/>
      </c>
      <c r="V316" s="29" t="e">
        <f ca="1">+_xlfn.IFNA(VLOOKUP($B316,'Resultados General'!$C$11:$CG$510,MATCH(V$6,'Resultados General'!$C$10:$CG$10,0),0),"")</f>
        <v>#NAME?</v>
      </c>
      <c r="W316" s="29" t="str">
        <f t="shared" ca="1" si="306"/>
        <v/>
      </c>
      <c r="X316" s="29" t="str">
        <f t="shared" ca="1" si="307"/>
        <v/>
      </c>
      <c r="Y316" s="29" t="e">
        <f ca="1">+_xlfn.IFNA(VLOOKUP($B316,'Resultados General'!$C$11:$CG$510,MATCH(Y$6,'Resultados General'!$C$10:$CG$10,0),0),"")</f>
        <v>#NAME?</v>
      </c>
      <c r="Z316" s="29" t="str">
        <f t="shared" ca="1" si="308"/>
        <v/>
      </c>
      <c r="AA316" s="29" t="str">
        <f t="shared" ca="1" si="309"/>
        <v/>
      </c>
      <c r="AB316" s="29" t="e">
        <f ca="1">+_xlfn.IFNA(VLOOKUP($B316,'Resultados General'!$C$11:$CG$510,MATCH(AB$6,'Resultados General'!$C$10:$CG$10,0),0),"")</f>
        <v>#NAME?</v>
      </c>
      <c r="AC316" s="29" t="str">
        <f t="shared" ca="1" si="310"/>
        <v/>
      </c>
      <c r="AD316" s="29" t="str">
        <f t="shared" ca="1" si="311"/>
        <v/>
      </c>
      <c r="AE316" s="29" t="e">
        <f ca="1">+_xlfn.IFNA(VLOOKUP($B316,'Resultados General'!$C$11:$CG$510,MATCH(AE$6,'Resultados General'!$C$10:$CG$10,0),0),"")</f>
        <v>#NAME?</v>
      </c>
      <c r="AF316" s="29" t="str">
        <f t="shared" ca="1" si="312"/>
        <v/>
      </c>
      <c r="AG316" s="29" t="str">
        <f t="shared" ca="1" si="313"/>
        <v/>
      </c>
      <c r="AH316" s="29" t="e">
        <f ca="1">+_xlfn.IFNA(VLOOKUP($B316,'Resultados General'!$C$11:$CG$510,MATCH(AH$6,'Resultados General'!$C$10:$CG$10,0),0),"")</f>
        <v>#NAME?</v>
      </c>
      <c r="AI316" s="29" t="str">
        <f t="shared" ca="1" si="314"/>
        <v/>
      </c>
      <c r="AJ316" s="29" t="str">
        <f t="shared" ca="1" si="315"/>
        <v/>
      </c>
      <c r="AK316" s="29" t="e">
        <f ca="1">+_xlfn.IFNA(VLOOKUP($B316,'Resultados General'!$C$11:$CG$510,MATCH(AK$6,'Resultados General'!$C$10:$CG$10,0),0),"")</f>
        <v>#NAME?</v>
      </c>
      <c r="AL316" s="29" t="str">
        <f t="shared" ca="1" si="316"/>
        <v/>
      </c>
      <c r="AM316" s="29" t="str">
        <f t="shared" ca="1" si="317"/>
        <v/>
      </c>
      <c r="AN316" s="29" t="e">
        <f ca="1">+_xlfn.IFNA(VLOOKUP($B316,'Resultados General'!$C$11:$CG$510,MATCH(AN$6,'Resultados General'!$C$10:$CG$10,0),0),"")</f>
        <v>#NAME?</v>
      </c>
      <c r="AO316" s="29" t="str">
        <f t="shared" ca="1" si="318"/>
        <v/>
      </c>
      <c r="AP316" s="29" t="str">
        <f t="shared" ca="1" si="319"/>
        <v/>
      </c>
      <c r="AQ316" s="29" t="e">
        <f ca="1">+_xlfn.IFNA(VLOOKUP($B316,'Resultados General'!$C$11:$CG$510,MATCH(AQ$6,'Resultados General'!$C$10:$CG$10,0),0),"")</f>
        <v>#NAME?</v>
      </c>
      <c r="AR316" s="29" t="str">
        <f t="shared" ca="1" si="320"/>
        <v/>
      </c>
      <c r="AS316" s="29" t="str">
        <f t="shared" ca="1" si="321"/>
        <v/>
      </c>
      <c r="AT316" s="29" t="e">
        <f ca="1">+_xlfn.IFNA(VLOOKUP($B316,'Resultados General'!$C$11:$CG$510,MATCH(AT$6,'Resultados General'!$C$10:$CG$10,0),0),"")</f>
        <v>#NAME?</v>
      </c>
      <c r="AU316" s="29" t="str">
        <f t="shared" ca="1" si="322"/>
        <v/>
      </c>
      <c r="AV316" s="29" t="str">
        <f t="shared" ca="1" si="323"/>
        <v/>
      </c>
      <c r="AW316" s="29" t="e">
        <f ca="1">+_xlfn.IFNA(VLOOKUP($B316,'Resultados General'!$C$11:$CG$510,MATCH(AW$6,'Resultados General'!$C$10:$CG$10,0),0),"")</f>
        <v>#NAME?</v>
      </c>
      <c r="AX316" s="29" t="str">
        <f t="shared" ca="1" si="324"/>
        <v/>
      </c>
      <c r="AY316" s="29" t="str">
        <f t="shared" ca="1" si="325"/>
        <v/>
      </c>
      <c r="AZ316" s="29" t="e">
        <f ca="1">+_xlfn.IFNA(VLOOKUP($B316,'Resultados General'!$C$11:$CG$510,MATCH(AZ$6,'Resultados General'!$C$10:$CG$10,0),0),"")</f>
        <v>#NAME?</v>
      </c>
      <c r="BA316" s="29" t="str">
        <f t="shared" ca="1" si="326"/>
        <v/>
      </c>
      <c r="BB316" s="29" t="str">
        <f t="shared" ca="1" si="327"/>
        <v/>
      </c>
      <c r="BC316" s="29" t="e">
        <f ca="1">+_xlfn.IFNA(VLOOKUP($B316,'Resultados General'!$C$11:$CG$510,MATCH(BC$6,'Resultados General'!$C$10:$CG$10,0),0),"")</f>
        <v>#NAME?</v>
      </c>
      <c r="BD316" s="29" t="str">
        <f t="shared" ca="1" si="328"/>
        <v/>
      </c>
      <c r="BE316" s="29" t="str">
        <f t="shared" ca="1" si="329"/>
        <v/>
      </c>
      <c r="BF316" s="29" t="e">
        <f ca="1">+_xlfn.IFNA(VLOOKUP($B316,'Resultados General'!$C$11:$CG$510,MATCH(BF$6,'Resultados General'!$C$10:$CG$10,0),0),"")</f>
        <v>#NAME?</v>
      </c>
      <c r="BG316" s="29" t="str">
        <f t="shared" ca="1" si="330"/>
        <v/>
      </c>
      <c r="BH316" s="29" t="str">
        <f t="shared" ca="1" si="331"/>
        <v/>
      </c>
      <c r="BI316" s="29" t="e">
        <f ca="1">+_xlfn.IFNA(VLOOKUP($B316,'Resultados General'!$C$11:$CG$510,MATCH(BI$6,'Resultados General'!$C$10:$CG$10,0),0),"")</f>
        <v>#NAME?</v>
      </c>
      <c r="BJ316" s="29" t="str">
        <f t="shared" ca="1" si="332"/>
        <v/>
      </c>
      <c r="BK316" s="29" t="str">
        <f t="shared" ca="1" si="333"/>
        <v/>
      </c>
      <c r="BL316" s="29" t="e">
        <f ca="1">+_xlfn.IFNA(VLOOKUP($B316,'Resultados General'!$C$11:$CG$510,MATCH(BL$6,'Resultados General'!$C$10:$CG$10,0),0),"")</f>
        <v>#NAME?</v>
      </c>
      <c r="BM316" s="29" t="str">
        <f t="shared" ca="1" si="334"/>
        <v/>
      </c>
      <c r="BN316" s="29" t="str">
        <f t="shared" ca="1" si="335"/>
        <v/>
      </c>
      <c r="BO316" s="29" t="e">
        <f ca="1">+_xlfn.IFNA(VLOOKUP($B316,'Resultados General'!$C$11:$CG$510,MATCH(BO$6,'Resultados General'!$C$10:$CG$10,0),0),"")</f>
        <v>#NAME?</v>
      </c>
      <c r="BP316" s="29" t="str">
        <f t="shared" ca="1" si="336"/>
        <v/>
      </c>
      <c r="BQ316" s="29" t="str">
        <f t="shared" ca="1" si="337"/>
        <v/>
      </c>
      <c r="BR316" s="29" t="e">
        <f ca="1">+_xlfn.IFNA(VLOOKUP($B316,'Resultados General'!$C$11:$CG$510,MATCH(BR$6,'Resultados General'!$C$10:$CG$10,0),0),"")</f>
        <v>#NAME?</v>
      </c>
      <c r="BS316" s="29" t="str">
        <f t="shared" ca="1" si="338"/>
        <v/>
      </c>
      <c r="BT316" s="29" t="str">
        <f t="shared" ca="1" si="339"/>
        <v/>
      </c>
      <c r="BU316" s="29" t="e">
        <f ca="1">+_xlfn.IFNA(VLOOKUP($B316,'Resultados General'!$C$11:$CG$510,MATCH(BU$6,'Resultados General'!$C$10:$CG$10,0),0),"")</f>
        <v>#NAME?</v>
      </c>
      <c r="BV316" s="29" t="str">
        <f t="shared" ca="1" si="340"/>
        <v/>
      </c>
      <c r="BW316" s="29" t="str">
        <f t="shared" ca="1" si="341"/>
        <v/>
      </c>
      <c r="BX316" s="29" t="e">
        <f ca="1">+_xlfn.IFNA(VLOOKUP($B316,'Resultados General'!$C$11:$CG$510,MATCH(BX$6,'Resultados General'!$C$10:$CG$10,0),0),"")</f>
        <v>#NAME?</v>
      </c>
      <c r="BY316" s="29" t="str">
        <f t="shared" ca="1" si="342"/>
        <v/>
      </c>
      <c r="BZ316" s="29" t="str">
        <f t="shared" ca="1" si="343"/>
        <v/>
      </c>
      <c r="CA316" s="29" t="e">
        <f ca="1">+_xlfn.IFNA(VLOOKUP($B316,'Resultados General'!$C$11:$CG$510,MATCH(CA$6,'Resultados General'!$C$10:$CG$10,0),0),"")</f>
        <v>#NAME?</v>
      </c>
      <c r="CB316" s="29" t="str">
        <f t="shared" ca="1" si="344"/>
        <v/>
      </c>
      <c r="CC316" s="29" t="str">
        <f t="shared" ca="1" si="345"/>
        <v/>
      </c>
      <c r="CD316" s="29" t="e">
        <f ca="1">+_xlfn.IFNA(VLOOKUP($B316,'Resultados General'!$C$11:$CG$510,MATCH(CD$6,'Resultados General'!$C$10:$CG$10,0),0),"")</f>
        <v>#NAME?</v>
      </c>
      <c r="CE316" s="29" t="str">
        <f t="shared" ca="1" si="346"/>
        <v/>
      </c>
      <c r="CF316" s="29" t="str">
        <f t="shared" ca="1" si="347"/>
        <v/>
      </c>
      <c r="CG316" s="29" t="e">
        <f ca="1">+_xlfn.IFNA(VLOOKUP($B316,'Resultados General'!$C$11:$CG$510,MATCH(CG$6,'Resultados General'!$C$10:$CG$10,0),0),"")</f>
        <v>#NAME?</v>
      </c>
      <c r="CH316" s="29" t="str">
        <f t="shared" ca="1" si="348"/>
        <v/>
      </c>
      <c r="CI316" s="29" t="str">
        <f t="shared" ca="1" si="349"/>
        <v/>
      </c>
      <c r="CJ316" s="29" t="e">
        <f ca="1">+_xlfn.IFNA(VLOOKUP($B316,'Resultados General'!$C$11:$CG$510,MATCH(CJ$6,'Resultados General'!$C$10:$CG$10,0),0),"")</f>
        <v>#NAME?</v>
      </c>
      <c r="CK316" s="29" t="str">
        <f t="shared" ca="1" si="350"/>
        <v/>
      </c>
      <c r="CL316" s="29" t="str">
        <f t="shared" ca="1" si="351"/>
        <v/>
      </c>
      <c r="CM316" s="29" t="e">
        <f ca="1">+_xlfn.IFNA(VLOOKUP($B316,'Resultados General'!$C$11:$CG$510,MATCH(CM$6,'Resultados General'!$C$10:$CG$10,0),0),"")</f>
        <v>#NAME?</v>
      </c>
      <c r="CN316" s="29" t="str">
        <f t="shared" ca="1" si="352"/>
        <v/>
      </c>
      <c r="CO316" s="29" t="str">
        <f t="shared" ca="1" si="353"/>
        <v/>
      </c>
      <c r="CP316" s="29" t="e">
        <f ca="1">+_xlfn.IFNA(VLOOKUP($B316,'Resultados General'!$C$11:$CG$510,MATCH(CP$6,'Resultados General'!$C$10:$CG$10,0),0),"")</f>
        <v>#NAME?</v>
      </c>
      <c r="CQ316" s="29" t="str">
        <f t="shared" ca="1" si="354"/>
        <v/>
      </c>
      <c r="CR316" s="29" t="str">
        <f t="shared" ca="1" si="355"/>
        <v/>
      </c>
      <c r="CS316" s="29" t="e">
        <f ca="1">+_xlfn.IFNA(VLOOKUP($B316,'Resultados General'!$C$11:$CG$510,MATCH(CS$6,'Resultados General'!$C$10:$CG$10,0),0),"")</f>
        <v>#NAME?</v>
      </c>
      <c r="CT316" s="29" t="str">
        <f t="shared" ca="1" si="356"/>
        <v/>
      </c>
      <c r="CU316" s="29" t="str">
        <f t="shared" ca="1" si="357"/>
        <v/>
      </c>
      <c r="CV316" s="29" t="e">
        <f ca="1">+_xlfn.IFNA(VLOOKUP($B316,'Resultados General'!$C$11:$CG$510,MATCH(CV$6,'Resultados General'!$C$10:$CG$10,0),0),"")</f>
        <v>#NAME?</v>
      </c>
      <c r="CW316" s="29" t="str">
        <f t="shared" ca="1" si="358"/>
        <v/>
      </c>
      <c r="CX316" s="29" t="str">
        <f t="shared" ca="1" si="359"/>
        <v/>
      </c>
      <c r="CY316" s="29" t="e">
        <f ca="1">+_xlfn.IFNA(VLOOKUP($B316,'Resultados General'!$C$11:$CG$510,MATCH(CY$6,'Resultados General'!$C$10:$CG$10,0),0),"")</f>
        <v>#NAME?</v>
      </c>
      <c r="CZ316" s="29" t="str">
        <f t="shared" ca="1" si="360"/>
        <v/>
      </c>
      <c r="DA316" s="29" t="str">
        <f t="shared" ca="1" si="361"/>
        <v/>
      </c>
      <c r="DB316" s="29" t="e">
        <f ca="1">+_xlfn.IFNA(VLOOKUP($B316,'Resultados General'!$C$11:$CG$510,MATCH(DB$6,'Resultados General'!$C$10:$CG$10,0),0),"")</f>
        <v>#NAME?</v>
      </c>
      <c r="DC316" s="29" t="str">
        <f t="shared" ca="1" si="362"/>
        <v/>
      </c>
      <c r="DD316" s="29" t="str">
        <f t="shared" ca="1" si="363"/>
        <v/>
      </c>
      <c r="DE316" s="29" t="e">
        <f ca="1">+_xlfn.IFNA(VLOOKUP($B316,'Resultados General'!$C$11:$CG$510,MATCH(DE$6,'Resultados General'!$C$10:$CG$10,0),0),"")</f>
        <v>#NAME?</v>
      </c>
      <c r="DF316" s="29" t="str">
        <f t="shared" ca="1" si="364"/>
        <v/>
      </c>
      <c r="DG316" s="29" t="str">
        <f t="shared" ca="1" si="365"/>
        <v/>
      </c>
      <c r="DH316" s="29" t="e">
        <f ca="1">+_xlfn.IFNA(VLOOKUP($B316,'Resultados General'!$C$11:$CG$510,MATCH(DH$6,'Resultados General'!$C$10:$CG$10,0),0),"")</f>
        <v>#NAME?</v>
      </c>
      <c r="DI316" s="29" t="str">
        <f t="shared" ca="1" si="366"/>
        <v/>
      </c>
      <c r="DJ316" s="29" t="str">
        <f t="shared" ca="1" si="367"/>
        <v/>
      </c>
      <c r="DK316" s="29" t="e">
        <f ca="1">+_xlfn.IFNA(VLOOKUP($B316,'Resultados General'!$C$11:$CG$510,MATCH(DK$6,'Resultados General'!$C$10:$CG$10,0),0),"")</f>
        <v>#NAME?</v>
      </c>
      <c r="DL316" s="29" t="str">
        <f t="shared" ca="1" si="368"/>
        <v/>
      </c>
      <c r="DM316" s="29" t="str">
        <f t="shared" ca="1" si="369"/>
        <v/>
      </c>
      <c r="DN316" s="29" t="e">
        <f ca="1">+_xlfn.IFNA(VLOOKUP($B316,'Resultados General'!$C$11:$CG$510,MATCH(DN$6,'Resultados General'!$C$10:$CG$10,0),0),"")</f>
        <v>#NAME?</v>
      </c>
      <c r="DO316" s="29" t="str">
        <f t="shared" ca="1" si="370"/>
        <v/>
      </c>
      <c r="DP316" s="29" t="str">
        <f t="shared" ca="1" si="371"/>
        <v/>
      </c>
    </row>
    <row r="317" spans="2:120">
      <c r="B317" s="219" t="str">
        <f>+IF('Resultados General'!C320="","",'Resultados General'!C320)</f>
        <v/>
      </c>
      <c r="C317" s="134" t="e">
        <f ca="1">+_xlfn.IFNA(VLOOKUP('Distribución de puestos'!B317,'Resultados General'!$C$11:$J$510,8,0),"")</f>
        <v>#NAME?</v>
      </c>
      <c r="D317" s="135" t="e">
        <f ca="1">+_xlfn.IFNA(VLOOKUP(B317,'Resultados General'!$C$11:$L$510,10,0),"")</f>
        <v>#NAME?</v>
      </c>
      <c r="E317" s="26" t="s">
        <v>76</v>
      </c>
      <c r="F317" s="26" t="s">
        <v>76</v>
      </c>
      <c r="G317" s="135" t="str">
        <f t="shared" ca="1" si="372"/>
        <v/>
      </c>
      <c r="H317" s="135" t="str">
        <f t="shared" ca="1" si="373"/>
        <v/>
      </c>
      <c r="I317" s="219" t="str">
        <f t="shared" si="374"/>
        <v/>
      </c>
      <c r="J317" s="138"/>
      <c r="M317" s="29" t="e">
        <f ca="1">+_xlfn.IFNA(VLOOKUP($B317,'Resultados General'!$C$11:$CG$510,MATCH(M$6,'Resultados General'!$C$10:$CG$10,0),0),"")</f>
        <v>#NAME?</v>
      </c>
      <c r="N317" s="29" t="str">
        <f t="shared" ca="1" si="300"/>
        <v/>
      </c>
      <c r="O317" s="29" t="str">
        <f t="shared" ca="1" si="301"/>
        <v/>
      </c>
      <c r="P317" s="29" t="e">
        <f ca="1">+_xlfn.IFNA(VLOOKUP($B317,'Resultados General'!$C$11:$CG$510,MATCH(P$6,'Resultados General'!$C$10:$CG$10,0),0),"")</f>
        <v>#NAME?</v>
      </c>
      <c r="Q317" s="29" t="str">
        <f t="shared" ca="1" si="302"/>
        <v/>
      </c>
      <c r="R317" s="29" t="str">
        <f t="shared" ca="1" si="303"/>
        <v/>
      </c>
      <c r="S317" s="29" t="e">
        <f ca="1">+_xlfn.IFNA(VLOOKUP($B317,'Resultados General'!$C$11:$CG$510,MATCH(S$6,'Resultados General'!$C$10:$CG$10,0),0),"")</f>
        <v>#NAME?</v>
      </c>
      <c r="T317" s="29" t="str">
        <f t="shared" ca="1" si="304"/>
        <v/>
      </c>
      <c r="U317" s="29" t="str">
        <f t="shared" ca="1" si="305"/>
        <v/>
      </c>
      <c r="V317" s="29" t="e">
        <f ca="1">+_xlfn.IFNA(VLOOKUP($B317,'Resultados General'!$C$11:$CG$510,MATCH(V$6,'Resultados General'!$C$10:$CG$10,0),0),"")</f>
        <v>#NAME?</v>
      </c>
      <c r="W317" s="29" t="str">
        <f t="shared" ca="1" si="306"/>
        <v/>
      </c>
      <c r="X317" s="29" t="str">
        <f t="shared" ca="1" si="307"/>
        <v/>
      </c>
      <c r="Y317" s="29" t="e">
        <f ca="1">+_xlfn.IFNA(VLOOKUP($B317,'Resultados General'!$C$11:$CG$510,MATCH(Y$6,'Resultados General'!$C$10:$CG$10,0),0),"")</f>
        <v>#NAME?</v>
      </c>
      <c r="Z317" s="29" t="str">
        <f t="shared" ca="1" si="308"/>
        <v/>
      </c>
      <c r="AA317" s="29" t="str">
        <f t="shared" ca="1" si="309"/>
        <v/>
      </c>
      <c r="AB317" s="29" t="e">
        <f ca="1">+_xlfn.IFNA(VLOOKUP($B317,'Resultados General'!$C$11:$CG$510,MATCH(AB$6,'Resultados General'!$C$10:$CG$10,0),0),"")</f>
        <v>#NAME?</v>
      </c>
      <c r="AC317" s="29" t="str">
        <f t="shared" ca="1" si="310"/>
        <v/>
      </c>
      <c r="AD317" s="29" t="str">
        <f t="shared" ca="1" si="311"/>
        <v/>
      </c>
      <c r="AE317" s="29" t="e">
        <f ca="1">+_xlfn.IFNA(VLOOKUP($B317,'Resultados General'!$C$11:$CG$510,MATCH(AE$6,'Resultados General'!$C$10:$CG$10,0),0),"")</f>
        <v>#NAME?</v>
      </c>
      <c r="AF317" s="29" t="str">
        <f t="shared" ca="1" si="312"/>
        <v/>
      </c>
      <c r="AG317" s="29" t="str">
        <f t="shared" ca="1" si="313"/>
        <v/>
      </c>
      <c r="AH317" s="29" t="e">
        <f ca="1">+_xlfn.IFNA(VLOOKUP($B317,'Resultados General'!$C$11:$CG$510,MATCH(AH$6,'Resultados General'!$C$10:$CG$10,0),0),"")</f>
        <v>#NAME?</v>
      </c>
      <c r="AI317" s="29" t="str">
        <f t="shared" ca="1" si="314"/>
        <v/>
      </c>
      <c r="AJ317" s="29" t="str">
        <f t="shared" ca="1" si="315"/>
        <v/>
      </c>
      <c r="AK317" s="29" t="e">
        <f ca="1">+_xlfn.IFNA(VLOOKUP($B317,'Resultados General'!$C$11:$CG$510,MATCH(AK$6,'Resultados General'!$C$10:$CG$10,0),0),"")</f>
        <v>#NAME?</v>
      </c>
      <c r="AL317" s="29" t="str">
        <f t="shared" ca="1" si="316"/>
        <v/>
      </c>
      <c r="AM317" s="29" t="str">
        <f t="shared" ca="1" si="317"/>
        <v/>
      </c>
      <c r="AN317" s="29" t="e">
        <f ca="1">+_xlfn.IFNA(VLOOKUP($B317,'Resultados General'!$C$11:$CG$510,MATCH(AN$6,'Resultados General'!$C$10:$CG$10,0),0),"")</f>
        <v>#NAME?</v>
      </c>
      <c r="AO317" s="29" t="str">
        <f t="shared" ca="1" si="318"/>
        <v/>
      </c>
      <c r="AP317" s="29" t="str">
        <f t="shared" ca="1" si="319"/>
        <v/>
      </c>
      <c r="AQ317" s="29" t="e">
        <f ca="1">+_xlfn.IFNA(VLOOKUP($B317,'Resultados General'!$C$11:$CG$510,MATCH(AQ$6,'Resultados General'!$C$10:$CG$10,0),0),"")</f>
        <v>#NAME?</v>
      </c>
      <c r="AR317" s="29" t="str">
        <f t="shared" ca="1" si="320"/>
        <v/>
      </c>
      <c r="AS317" s="29" t="str">
        <f t="shared" ca="1" si="321"/>
        <v/>
      </c>
      <c r="AT317" s="29" t="e">
        <f ca="1">+_xlfn.IFNA(VLOOKUP($B317,'Resultados General'!$C$11:$CG$510,MATCH(AT$6,'Resultados General'!$C$10:$CG$10,0),0),"")</f>
        <v>#NAME?</v>
      </c>
      <c r="AU317" s="29" t="str">
        <f t="shared" ca="1" si="322"/>
        <v/>
      </c>
      <c r="AV317" s="29" t="str">
        <f t="shared" ca="1" si="323"/>
        <v/>
      </c>
      <c r="AW317" s="29" t="e">
        <f ca="1">+_xlfn.IFNA(VLOOKUP($B317,'Resultados General'!$C$11:$CG$510,MATCH(AW$6,'Resultados General'!$C$10:$CG$10,0),0),"")</f>
        <v>#NAME?</v>
      </c>
      <c r="AX317" s="29" t="str">
        <f t="shared" ca="1" si="324"/>
        <v/>
      </c>
      <c r="AY317" s="29" t="str">
        <f t="shared" ca="1" si="325"/>
        <v/>
      </c>
      <c r="AZ317" s="29" t="e">
        <f ca="1">+_xlfn.IFNA(VLOOKUP($B317,'Resultados General'!$C$11:$CG$510,MATCH(AZ$6,'Resultados General'!$C$10:$CG$10,0),0),"")</f>
        <v>#NAME?</v>
      </c>
      <c r="BA317" s="29" t="str">
        <f t="shared" ca="1" si="326"/>
        <v/>
      </c>
      <c r="BB317" s="29" t="str">
        <f t="shared" ca="1" si="327"/>
        <v/>
      </c>
      <c r="BC317" s="29" t="e">
        <f ca="1">+_xlfn.IFNA(VLOOKUP($B317,'Resultados General'!$C$11:$CG$510,MATCH(BC$6,'Resultados General'!$C$10:$CG$10,0),0),"")</f>
        <v>#NAME?</v>
      </c>
      <c r="BD317" s="29" t="str">
        <f t="shared" ca="1" si="328"/>
        <v/>
      </c>
      <c r="BE317" s="29" t="str">
        <f t="shared" ca="1" si="329"/>
        <v/>
      </c>
      <c r="BF317" s="29" t="e">
        <f ca="1">+_xlfn.IFNA(VLOOKUP($B317,'Resultados General'!$C$11:$CG$510,MATCH(BF$6,'Resultados General'!$C$10:$CG$10,0),0),"")</f>
        <v>#NAME?</v>
      </c>
      <c r="BG317" s="29" t="str">
        <f t="shared" ca="1" si="330"/>
        <v/>
      </c>
      <c r="BH317" s="29" t="str">
        <f t="shared" ca="1" si="331"/>
        <v/>
      </c>
      <c r="BI317" s="29" t="e">
        <f ca="1">+_xlfn.IFNA(VLOOKUP($B317,'Resultados General'!$C$11:$CG$510,MATCH(BI$6,'Resultados General'!$C$10:$CG$10,0),0),"")</f>
        <v>#NAME?</v>
      </c>
      <c r="BJ317" s="29" t="str">
        <f t="shared" ca="1" si="332"/>
        <v/>
      </c>
      <c r="BK317" s="29" t="str">
        <f t="shared" ca="1" si="333"/>
        <v/>
      </c>
      <c r="BL317" s="29" t="e">
        <f ca="1">+_xlfn.IFNA(VLOOKUP($B317,'Resultados General'!$C$11:$CG$510,MATCH(BL$6,'Resultados General'!$C$10:$CG$10,0),0),"")</f>
        <v>#NAME?</v>
      </c>
      <c r="BM317" s="29" t="str">
        <f t="shared" ca="1" si="334"/>
        <v/>
      </c>
      <c r="BN317" s="29" t="str">
        <f t="shared" ca="1" si="335"/>
        <v/>
      </c>
      <c r="BO317" s="29" t="e">
        <f ca="1">+_xlfn.IFNA(VLOOKUP($B317,'Resultados General'!$C$11:$CG$510,MATCH(BO$6,'Resultados General'!$C$10:$CG$10,0),0),"")</f>
        <v>#NAME?</v>
      </c>
      <c r="BP317" s="29" t="str">
        <f t="shared" ca="1" si="336"/>
        <v/>
      </c>
      <c r="BQ317" s="29" t="str">
        <f t="shared" ca="1" si="337"/>
        <v/>
      </c>
      <c r="BR317" s="29" t="e">
        <f ca="1">+_xlfn.IFNA(VLOOKUP($B317,'Resultados General'!$C$11:$CG$510,MATCH(BR$6,'Resultados General'!$C$10:$CG$10,0),0),"")</f>
        <v>#NAME?</v>
      </c>
      <c r="BS317" s="29" t="str">
        <f t="shared" ca="1" si="338"/>
        <v/>
      </c>
      <c r="BT317" s="29" t="str">
        <f t="shared" ca="1" si="339"/>
        <v/>
      </c>
      <c r="BU317" s="29" t="e">
        <f ca="1">+_xlfn.IFNA(VLOOKUP($B317,'Resultados General'!$C$11:$CG$510,MATCH(BU$6,'Resultados General'!$C$10:$CG$10,0),0),"")</f>
        <v>#NAME?</v>
      </c>
      <c r="BV317" s="29" t="str">
        <f t="shared" ca="1" si="340"/>
        <v/>
      </c>
      <c r="BW317" s="29" t="str">
        <f t="shared" ca="1" si="341"/>
        <v/>
      </c>
      <c r="BX317" s="29" t="e">
        <f ca="1">+_xlfn.IFNA(VLOOKUP($B317,'Resultados General'!$C$11:$CG$510,MATCH(BX$6,'Resultados General'!$C$10:$CG$10,0),0),"")</f>
        <v>#NAME?</v>
      </c>
      <c r="BY317" s="29" t="str">
        <f t="shared" ca="1" si="342"/>
        <v/>
      </c>
      <c r="BZ317" s="29" t="str">
        <f t="shared" ca="1" si="343"/>
        <v/>
      </c>
      <c r="CA317" s="29" t="e">
        <f ca="1">+_xlfn.IFNA(VLOOKUP($B317,'Resultados General'!$C$11:$CG$510,MATCH(CA$6,'Resultados General'!$C$10:$CG$10,0),0),"")</f>
        <v>#NAME?</v>
      </c>
      <c r="CB317" s="29" t="str">
        <f t="shared" ca="1" si="344"/>
        <v/>
      </c>
      <c r="CC317" s="29" t="str">
        <f t="shared" ca="1" si="345"/>
        <v/>
      </c>
      <c r="CD317" s="29" t="e">
        <f ca="1">+_xlfn.IFNA(VLOOKUP($B317,'Resultados General'!$C$11:$CG$510,MATCH(CD$6,'Resultados General'!$C$10:$CG$10,0),0),"")</f>
        <v>#NAME?</v>
      </c>
      <c r="CE317" s="29" t="str">
        <f t="shared" ca="1" si="346"/>
        <v/>
      </c>
      <c r="CF317" s="29" t="str">
        <f t="shared" ca="1" si="347"/>
        <v/>
      </c>
      <c r="CG317" s="29" t="e">
        <f ca="1">+_xlfn.IFNA(VLOOKUP($B317,'Resultados General'!$C$11:$CG$510,MATCH(CG$6,'Resultados General'!$C$10:$CG$10,0),0),"")</f>
        <v>#NAME?</v>
      </c>
      <c r="CH317" s="29" t="str">
        <f t="shared" ca="1" si="348"/>
        <v/>
      </c>
      <c r="CI317" s="29" t="str">
        <f t="shared" ca="1" si="349"/>
        <v/>
      </c>
      <c r="CJ317" s="29" t="e">
        <f ca="1">+_xlfn.IFNA(VLOOKUP($B317,'Resultados General'!$C$11:$CG$510,MATCH(CJ$6,'Resultados General'!$C$10:$CG$10,0),0),"")</f>
        <v>#NAME?</v>
      </c>
      <c r="CK317" s="29" t="str">
        <f t="shared" ca="1" si="350"/>
        <v/>
      </c>
      <c r="CL317" s="29" t="str">
        <f t="shared" ca="1" si="351"/>
        <v/>
      </c>
      <c r="CM317" s="29" t="e">
        <f ca="1">+_xlfn.IFNA(VLOOKUP($B317,'Resultados General'!$C$11:$CG$510,MATCH(CM$6,'Resultados General'!$C$10:$CG$10,0),0),"")</f>
        <v>#NAME?</v>
      </c>
      <c r="CN317" s="29" t="str">
        <f t="shared" ca="1" si="352"/>
        <v/>
      </c>
      <c r="CO317" s="29" t="str">
        <f t="shared" ca="1" si="353"/>
        <v/>
      </c>
      <c r="CP317" s="29" t="e">
        <f ca="1">+_xlfn.IFNA(VLOOKUP($B317,'Resultados General'!$C$11:$CG$510,MATCH(CP$6,'Resultados General'!$C$10:$CG$10,0),0),"")</f>
        <v>#NAME?</v>
      </c>
      <c r="CQ317" s="29" t="str">
        <f t="shared" ca="1" si="354"/>
        <v/>
      </c>
      <c r="CR317" s="29" t="str">
        <f t="shared" ca="1" si="355"/>
        <v/>
      </c>
      <c r="CS317" s="29" t="e">
        <f ca="1">+_xlfn.IFNA(VLOOKUP($B317,'Resultados General'!$C$11:$CG$510,MATCH(CS$6,'Resultados General'!$C$10:$CG$10,0),0),"")</f>
        <v>#NAME?</v>
      </c>
      <c r="CT317" s="29" t="str">
        <f t="shared" ca="1" si="356"/>
        <v/>
      </c>
      <c r="CU317" s="29" t="str">
        <f t="shared" ca="1" si="357"/>
        <v/>
      </c>
      <c r="CV317" s="29" t="e">
        <f ca="1">+_xlfn.IFNA(VLOOKUP($B317,'Resultados General'!$C$11:$CG$510,MATCH(CV$6,'Resultados General'!$C$10:$CG$10,0),0),"")</f>
        <v>#NAME?</v>
      </c>
      <c r="CW317" s="29" t="str">
        <f t="shared" ca="1" si="358"/>
        <v/>
      </c>
      <c r="CX317" s="29" t="str">
        <f t="shared" ca="1" si="359"/>
        <v/>
      </c>
      <c r="CY317" s="29" t="e">
        <f ca="1">+_xlfn.IFNA(VLOOKUP($B317,'Resultados General'!$C$11:$CG$510,MATCH(CY$6,'Resultados General'!$C$10:$CG$10,0),0),"")</f>
        <v>#NAME?</v>
      </c>
      <c r="CZ317" s="29" t="str">
        <f t="shared" ca="1" si="360"/>
        <v/>
      </c>
      <c r="DA317" s="29" t="str">
        <f t="shared" ca="1" si="361"/>
        <v/>
      </c>
      <c r="DB317" s="29" t="e">
        <f ca="1">+_xlfn.IFNA(VLOOKUP($B317,'Resultados General'!$C$11:$CG$510,MATCH(DB$6,'Resultados General'!$C$10:$CG$10,0),0),"")</f>
        <v>#NAME?</v>
      </c>
      <c r="DC317" s="29" t="str">
        <f t="shared" ca="1" si="362"/>
        <v/>
      </c>
      <c r="DD317" s="29" t="str">
        <f t="shared" ca="1" si="363"/>
        <v/>
      </c>
      <c r="DE317" s="29" t="e">
        <f ca="1">+_xlfn.IFNA(VLOOKUP($B317,'Resultados General'!$C$11:$CG$510,MATCH(DE$6,'Resultados General'!$C$10:$CG$10,0),0),"")</f>
        <v>#NAME?</v>
      </c>
      <c r="DF317" s="29" t="str">
        <f t="shared" ca="1" si="364"/>
        <v/>
      </c>
      <c r="DG317" s="29" t="str">
        <f t="shared" ca="1" si="365"/>
        <v/>
      </c>
      <c r="DH317" s="29" t="e">
        <f ca="1">+_xlfn.IFNA(VLOOKUP($B317,'Resultados General'!$C$11:$CG$510,MATCH(DH$6,'Resultados General'!$C$10:$CG$10,0),0),"")</f>
        <v>#NAME?</v>
      </c>
      <c r="DI317" s="29" t="str">
        <f t="shared" ca="1" si="366"/>
        <v/>
      </c>
      <c r="DJ317" s="29" t="str">
        <f t="shared" ca="1" si="367"/>
        <v/>
      </c>
      <c r="DK317" s="29" t="e">
        <f ca="1">+_xlfn.IFNA(VLOOKUP($B317,'Resultados General'!$C$11:$CG$510,MATCH(DK$6,'Resultados General'!$C$10:$CG$10,0),0),"")</f>
        <v>#NAME?</v>
      </c>
      <c r="DL317" s="29" t="str">
        <f t="shared" ca="1" si="368"/>
        <v/>
      </c>
      <c r="DM317" s="29" t="str">
        <f t="shared" ca="1" si="369"/>
        <v/>
      </c>
      <c r="DN317" s="29" t="e">
        <f ca="1">+_xlfn.IFNA(VLOOKUP($B317,'Resultados General'!$C$11:$CG$510,MATCH(DN$6,'Resultados General'!$C$10:$CG$10,0),0),"")</f>
        <v>#NAME?</v>
      </c>
      <c r="DO317" s="29" t="str">
        <f t="shared" ca="1" si="370"/>
        <v/>
      </c>
      <c r="DP317" s="29" t="str">
        <f t="shared" ca="1" si="371"/>
        <v/>
      </c>
    </row>
    <row r="318" spans="2:120">
      <c r="B318" s="219" t="str">
        <f>+IF('Resultados General'!C321="","",'Resultados General'!C321)</f>
        <v/>
      </c>
      <c r="C318" s="134" t="e">
        <f ca="1">+_xlfn.IFNA(VLOOKUP('Distribución de puestos'!B318,'Resultados General'!$C$11:$J$510,8,0),"")</f>
        <v>#NAME?</v>
      </c>
      <c r="D318" s="135" t="e">
        <f ca="1">+_xlfn.IFNA(VLOOKUP(B318,'Resultados General'!$C$11:$L$510,10,0),"")</f>
        <v>#NAME?</v>
      </c>
      <c r="E318" s="26" t="s">
        <v>76</v>
      </c>
      <c r="F318" s="26" t="s">
        <v>76</v>
      </c>
      <c r="G318" s="135" t="str">
        <f t="shared" ca="1" si="372"/>
        <v/>
      </c>
      <c r="H318" s="135" t="str">
        <f t="shared" ca="1" si="373"/>
        <v/>
      </c>
      <c r="I318" s="219" t="str">
        <f t="shared" si="374"/>
        <v/>
      </c>
      <c r="J318" s="138"/>
      <c r="M318" s="29" t="e">
        <f ca="1">+_xlfn.IFNA(VLOOKUP($B318,'Resultados General'!$C$11:$CG$510,MATCH(M$6,'Resultados General'!$C$10:$CG$10,0),0),"")</f>
        <v>#NAME?</v>
      </c>
      <c r="N318" s="29" t="str">
        <f t="shared" ca="1" si="300"/>
        <v/>
      </c>
      <c r="O318" s="29" t="str">
        <f t="shared" ca="1" si="301"/>
        <v/>
      </c>
      <c r="P318" s="29" t="e">
        <f ca="1">+_xlfn.IFNA(VLOOKUP($B318,'Resultados General'!$C$11:$CG$510,MATCH(P$6,'Resultados General'!$C$10:$CG$10,0),0),"")</f>
        <v>#NAME?</v>
      </c>
      <c r="Q318" s="29" t="str">
        <f t="shared" ca="1" si="302"/>
        <v/>
      </c>
      <c r="R318" s="29" t="str">
        <f t="shared" ca="1" si="303"/>
        <v/>
      </c>
      <c r="S318" s="29" t="e">
        <f ca="1">+_xlfn.IFNA(VLOOKUP($B318,'Resultados General'!$C$11:$CG$510,MATCH(S$6,'Resultados General'!$C$10:$CG$10,0),0),"")</f>
        <v>#NAME?</v>
      </c>
      <c r="T318" s="29" t="str">
        <f t="shared" ca="1" si="304"/>
        <v/>
      </c>
      <c r="U318" s="29" t="str">
        <f t="shared" ca="1" si="305"/>
        <v/>
      </c>
      <c r="V318" s="29" t="e">
        <f ca="1">+_xlfn.IFNA(VLOOKUP($B318,'Resultados General'!$C$11:$CG$510,MATCH(V$6,'Resultados General'!$C$10:$CG$10,0),0),"")</f>
        <v>#NAME?</v>
      </c>
      <c r="W318" s="29" t="str">
        <f t="shared" ca="1" si="306"/>
        <v/>
      </c>
      <c r="X318" s="29" t="str">
        <f t="shared" ca="1" si="307"/>
        <v/>
      </c>
      <c r="Y318" s="29" t="e">
        <f ca="1">+_xlfn.IFNA(VLOOKUP($B318,'Resultados General'!$C$11:$CG$510,MATCH(Y$6,'Resultados General'!$C$10:$CG$10,0),0),"")</f>
        <v>#NAME?</v>
      </c>
      <c r="Z318" s="29" t="str">
        <f t="shared" ca="1" si="308"/>
        <v/>
      </c>
      <c r="AA318" s="29" t="str">
        <f t="shared" ca="1" si="309"/>
        <v/>
      </c>
      <c r="AB318" s="29" t="e">
        <f ca="1">+_xlfn.IFNA(VLOOKUP($B318,'Resultados General'!$C$11:$CG$510,MATCH(AB$6,'Resultados General'!$C$10:$CG$10,0),0),"")</f>
        <v>#NAME?</v>
      </c>
      <c r="AC318" s="29" t="str">
        <f t="shared" ca="1" si="310"/>
        <v/>
      </c>
      <c r="AD318" s="29" t="str">
        <f t="shared" ca="1" si="311"/>
        <v/>
      </c>
      <c r="AE318" s="29" t="e">
        <f ca="1">+_xlfn.IFNA(VLOOKUP($B318,'Resultados General'!$C$11:$CG$510,MATCH(AE$6,'Resultados General'!$C$10:$CG$10,0),0),"")</f>
        <v>#NAME?</v>
      </c>
      <c r="AF318" s="29" t="str">
        <f t="shared" ca="1" si="312"/>
        <v/>
      </c>
      <c r="AG318" s="29" t="str">
        <f t="shared" ca="1" si="313"/>
        <v/>
      </c>
      <c r="AH318" s="29" t="e">
        <f ca="1">+_xlfn.IFNA(VLOOKUP($B318,'Resultados General'!$C$11:$CG$510,MATCH(AH$6,'Resultados General'!$C$10:$CG$10,0),0),"")</f>
        <v>#NAME?</v>
      </c>
      <c r="AI318" s="29" t="str">
        <f t="shared" ca="1" si="314"/>
        <v/>
      </c>
      <c r="AJ318" s="29" t="str">
        <f t="shared" ca="1" si="315"/>
        <v/>
      </c>
      <c r="AK318" s="29" t="e">
        <f ca="1">+_xlfn.IFNA(VLOOKUP($B318,'Resultados General'!$C$11:$CG$510,MATCH(AK$6,'Resultados General'!$C$10:$CG$10,0),0),"")</f>
        <v>#NAME?</v>
      </c>
      <c r="AL318" s="29" t="str">
        <f t="shared" ca="1" si="316"/>
        <v/>
      </c>
      <c r="AM318" s="29" t="str">
        <f t="shared" ca="1" si="317"/>
        <v/>
      </c>
      <c r="AN318" s="29" t="e">
        <f ca="1">+_xlfn.IFNA(VLOOKUP($B318,'Resultados General'!$C$11:$CG$510,MATCH(AN$6,'Resultados General'!$C$10:$CG$10,0),0),"")</f>
        <v>#NAME?</v>
      </c>
      <c r="AO318" s="29" t="str">
        <f t="shared" ca="1" si="318"/>
        <v/>
      </c>
      <c r="AP318" s="29" t="str">
        <f t="shared" ca="1" si="319"/>
        <v/>
      </c>
      <c r="AQ318" s="29" t="e">
        <f ca="1">+_xlfn.IFNA(VLOOKUP($B318,'Resultados General'!$C$11:$CG$510,MATCH(AQ$6,'Resultados General'!$C$10:$CG$10,0),0),"")</f>
        <v>#NAME?</v>
      </c>
      <c r="AR318" s="29" t="str">
        <f t="shared" ca="1" si="320"/>
        <v/>
      </c>
      <c r="AS318" s="29" t="str">
        <f t="shared" ca="1" si="321"/>
        <v/>
      </c>
      <c r="AT318" s="29" t="e">
        <f ca="1">+_xlfn.IFNA(VLOOKUP($B318,'Resultados General'!$C$11:$CG$510,MATCH(AT$6,'Resultados General'!$C$10:$CG$10,0),0),"")</f>
        <v>#NAME?</v>
      </c>
      <c r="AU318" s="29" t="str">
        <f t="shared" ca="1" si="322"/>
        <v/>
      </c>
      <c r="AV318" s="29" t="str">
        <f t="shared" ca="1" si="323"/>
        <v/>
      </c>
      <c r="AW318" s="29" t="e">
        <f ca="1">+_xlfn.IFNA(VLOOKUP($B318,'Resultados General'!$C$11:$CG$510,MATCH(AW$6,'Resultados General'!$C$10:$CG$10,0),0),"")</f>
        <v>#NAME?</v>
      </c>
      <c r="AX318" s="29" t="str">
        <f t="shared" ca="1" si="324"/>
        <v/>
      </c>
      <c r="AY318" s="29" t="str">
        <f t="shared" ca="1" si="325"/>
        <v/>
      </c>
      <c r="AZ318" s="29" t="e">
        <f ca="1">+_xlfn.IFNA(VLOOKUP($B318,'Resultados General'!$C$11:$CG$510,MATCH(AZ$6,'Resultados General'!$C$10:$CG$10,0),0),"")</f>
        <v>#NAME?</v>
      </c>
      <c r="BA318" s="29" t="str">
        <f t="shared" ca="1" si="326"/>
        <v/>
      </c>
      <c r="BB318" s="29" t="str">
        <f t="shared" ca="1" si="327"/>
        <v/>
      </c>
      <c r="BC318" s="29" t="e">
        <f ca="1">+_xlfn.IFNA(VLOOKUP($B318,'Resultados General'!$C$11:$CG$510,MATCH(BC$6,'Resultados General'!$C$10:$CG$10,0),0),"")</f>
        <v>#NAME?</v>
      </c>
      <c r="BD318" s="29" t="str">
        <f t="shared" ca="1" si="328"/>
        <v/>
      </c>
      <c r="BE318" s="29" t="str">
        <f t="shared" ca="1" si="329"/>
        <v/>
      </c>
      <c r="BF318" s="29" t="e">
        <f ca="1">+_xlfn.IFNA(VLOOKUP($B318,'Resultados General'!$C$11:$CG$510,MATCH(BF$6,'Resultados General'!$C$10:$CG$10,0),0),"")</f>
        <v>#NAME?</v>
      </c>
      <c r="BG318" s="29" t="str">
        <f t="shared" ca="1" si="330"/>
        <v/>
      </c>
      <c r="BH318" s="29" t="str">
        <f t="shared" ca="1" si="331"/>
        <v/>
      </c>
      <c r="BI318" s="29" t="e">
        <f ca="1">+_xlfn.IFNA(VLOOKUP($B318,'Resultados General'!$C$11:$CG$510,MATCH(BI$6,'Resultados General'!$C$10:$CG$10,0),0),"")</f>
        <v>#NAME?</v>
      </c>
      <c r="BJ318" s="29" t="str">
        <f t="shared" ca="1" si="332"/>
        <v/>
      </c>
      <c r="BK318" s="29" t="str">
        <f t="shared" ca="1" si="333"/>
        <v/>
      </c>
      <c r="BL318" s="29" t="e">
        <f ca="1">+_xlfn.IFNA(VLOOKUP($B318,'Resultados General'!$C$11:$CG$510,MATCH(BL$6,'Resultados General'!$C$10:$CG$10,0),0),"")</f>
        <v>#NAME?</v>
      </c>
      <c r="BM318" s="29" t="str">
        <f t="shared" ca="1" si="334"/>
        <v/>
      </c>
      <c r="BN318" s="29" t="str">
        <f t="shared" ca="1" si="335"/>
        <v/>
      </c>
      <c r="BO318" s="29" t="e">
        <f ca="1">+_xlfn.IFNA(VLOOKUP($B318,'Resultados General'!$C$11:$CG$510,MATCH(BO$6,'Resultados General'!$C$10:$CG$10,0),0),"")</f>
        <v>#NAME?</v>
      </c>
      <c r="BP318" s="29" t="str">
        <f t="shared" ca="1" si="336"/>
        <v/>
      </c>
      <c r="BQ318" s="29" t="str">
        <f t="shared" ca="1" si="337"/>
        <v/>
      </c>
      <c r="BR318" s="29" t="e">
        <f ca="1">+_xlfn.IFNA(VLOOKUP($B318,'Resultados General'!$C$11:$CG$510,MATCH(BR$6,'Resultados General'!$C$10:$CG$10,0),0),"")</f>
        <v>#NAME?</v>
      </c>
      <c r="BS318" s="29" t="str">
        <f t="shared" ca="1" si="338"/>
        <v/>
      </c>
      <c r="BT318" s="29" t="str">
        <f t="shared" ca="1" si="339"/>
        <v/>
      </c>
      <c r="BU318" s="29" t="e">
        <f ca="1">+_xlfn.IFNA(VLOOKUP($B318,'Resultados General'!$C$11:$CG$510,MATCH(BU$6,'Resultados General'!$C$10:$CG$10,0),0),"")</f>
        <v>#NAME?</v>
      </c>
      <c r="BV318" s="29" t="str">
        <f t="shared" ca="1" si="340"/>
        <v/>
      </c>
      <c r="BW318" s="29" t="str">
        <f t="shared" ca="1" si="341"/>
        <v/>
      </c>
      <c r="BX318" s="29" t="e">
        <f ca="1">+_xlfn.IFNA(VLOOKUP($B318,'Resultados General'!$C$11:$CG$510,MATCH(BX$6,'Resultados General'!$C$10:$CG$10,0),0),"")</f>
        <v>#NAME?</v>
      </c>
      <c r="BY318" s="29" t="str">
        <f t="shared" ca="1" si="342"/>
        <v/>
      </c>
      <c r="BZ318" s="29" t="str">
        <f t="shared" ca="1" si="343"/>
        <v/>
      </c>
      <c r="CA318" s="29" t="e">
        <f ca="1">+_xlfn.IFNA(VLOOKUP($B318,'Resultados General'!$C$11:$CG$510,MATCH(CA$6,'Resultados General'!$C$10:$CG$10,0),0),"")</f>
        <v>#NAME?</v>
      </c>
      <c r="CB318" s="29" t="str">
        <f t="shared" ca="1" si="344"/>
        <v/>
      </c>
      <c r="CC318" s="29" t="str">
        <f t="shared" ca="1" si="345"/>
        <v/>
      </c>
      <c r="CD318" s="29" t="e">
        <f ca="1">+_xlfn.IFNA(VLOOKUP($B318,'Resultados General'!$C$11:$CG$510,MATCH(CD$6,'Resultados General'!$C$10:$CG$10,0),0),"")</f>
        <v>#NAME?</v>
      </c>
      <c r="CE318" s="29" t="str">
        <f t="shared" ca="1" si="346"/>
        <v/>
      </c>
      <c r="CF318" s="29" t="str">
        <f t="shared" ca="1" si="347"/>
        <v/>
      </c>
      <c r="CG318" s="29" t="e">
        <f ca="1">+_xlfn.IFNA(VLOOKUP($B318,'Resultados General'!$C$11:$CG$510,MATCH(CG$6,'Resultados General'!$C$10:$CG$10,0),0),"")</f>
        <v>#NAME?</v>
      </c>
      <c r="CH318" s="29" t="str">
        <f t="shared" ca="1" si="348"/>
        <v/>
      </c>
      <c r="CI318" s="29" t="str">
        <f t="shared" ca="1" si="349"/>
        <v/>
      </c>
      <c r="CJ318" s="29" t="e">
        <f ca="1">+_xlfn.IFNA(VLOOKUP($B318,'Resultados General'!$C$11:$CG$510,MATCH(CJ$6,'Resultados General'!$C$10:$CG$10,0),0),"")</f>
        <v>#NAME?</v>
      </c>
      <c r="CK318" s="29" t="str">
        <f t="shared" ca="1" si="350"/>
        <v/>
      </c>
      <c r="CL318" s="29" t="str">
        <f t="shared" ca="1" si="351"/>
        <v/>
      </c>
      <c r="CM318" s="29" t="e">
        <f ca="1">+_xlfn.IFNA(VLOOKUP($B318,'Resultados General'!$C$11:$CG$510,MATCH(CM$6,'Resultados General'!$C$10:$CG$10,0),0),"")</f>
        <v>#NAME?</v>
      </c>
      <c r="CN318" s="29" t="str">
        <f t="shared" ca="1" si="352"/>
        <v/>
      </c>
      <c r="CO318" s="29" t="str">
        <f t="shared" ca="1" si="353"/>
        <v/>
      </c>
      <c r="CP318" s="29" t="e">
        <f ca="1">+_xlfn.IFNA(VLOOKUP($B318,'Resultados General'!$C$11:$CG$510,MATCH(CP$6,'Resultados General'!$C$10:$CG$10,0),0),"")</f>
        <v>#NAME?</v>
      </c>
      <c r="CQ318" s="29" t="str">
        <f t="shared" ca="1" si="354"/>
        <v/>
      </c>
      <c r="CR318" s="29" t="str">
        <f t="shared" ca="1" si="355"/>
        <v/>
      </c>
      <c r="CS318" s="29" t="e">
        <f ca="1">+_xlfn.IFNA(VLOOKUP($B318,'Resultados General'!$C$11:$CG$510,MATCH(CS$6,'Resultados General'!$C$10:$CG$10,0),0),"")</f>
        <v>#NAME?</v>
      </c>
      <c r="CT318" s="29" t="str">
        <f t="shared" ca="1" si="356"/>
        <v/>
      </c>
      <c r="CU318" s="29" t="str">
        <f t="shared" ca="1" si="357"/>
        <v/>
      </c>
      <c r="CV318" s="29" t="e">
        <f ca="1">+_xlfn.IFNA(VLOOKUP($B318,'Resultados General'!$C$11:$CG$510,MATCH(CV$6,'Resultados General'!$C$10:$CG$10,0),0),"")</f>
        <v>#NAME?</v>
      </c>
      <c r="CW318" s="29" t="str">
        <f t="shared" ca="1" si="358"/>
        <v/>
      </c>
      <c r="CX318" s="29" t="str">
        <f t="shared" ca="1" si="359"/>
        <v/>
      </c>
      <c r="CY318" s="29" t="e">
        <f ca="1">+_xlfn.IFNA(VLOOKUP($B318,'Resultados General'!$C$11:$CG$510,MATCH(CY$6,'Resultados General'!$C$10:$CG$10,0),0),"")</f>
        <v>#NAME?</v>
      </c>
      <c r="CZ318" s="29" t="str">
        <f t="shared" ca="1" si="360"/>
        <v/>
      </c>
      <c r="DA318" s="29" t="str">
        <f t="shared" ca="1" si="361"/>
        <v/>
      </c>
      <c r="DB318" s="29" t="e">
        <f ca="1">+_xlfn.IFNA(VLOOKUP($B318,'Resultados General'!$C$11:$CG$510,MATCH(DB$6,'Resultados General'!$C$10:$CG$10,0),0),"")</f>
        <v>#NAME?</v>
      </c>
      <c r="DC318" s="29" t="str">
        <f t="shared" ca="1" si="362"/>
        <v/>
      </c>
      <c r="DD318" s="29" t="str">
        <f t="shared" ca="1" si="363"/>
        <v/>
      </c>
      <c r="DE318" s="29" t="e">
        <f ca="1">+_xlfn.IFNA(VLOOKUP($B318,'Resultados General'!$C$11:$CG$510,MATCH(DE$6,'Resultados General'!$C$10:$CG$10,0),0),"")</f>
        <v>#NAME?</v>
      </c>
      <c r="DF318" s="29" t="str">
        <f t="shared" ca="1" si="364"/>
        <v/>
      </c>
      <c r="DG318" s="29" t="str">
        <f t="shared" ca="1" si="365"/>
        <v/>
      </c>
      <c r="DH318" s="29" t="e">
        <f ca="1">+_xlfn.IFNA(VLOOKUP($B318,'Resultados General'!$C$11:$CG$510,MATCH(DH$6,'Resultados General'!$C$10:$CG$10,0),0),"")</f>
        <v>#NAME?</v>
      </c>
      <c r="DI318" s="29" t="str">
        <f t="shared" ca="1" si="366"/>
        <v/>
      </c>
      <c r="DJ318" s="29" t="str">
        <f t="shared" ca="1" si="367"/>
        <v/>
      </c>
      <c r="DK318" s="29" t="e">
        <f ca="1">+_xlfn.IFNA(VLOOKUP($B318,'Resultados General'!$C$11:$CG$510,MATCH(DK$6,'Resultados General'!$C$10:$CG$10,0),0),"")</f>
        <v>#NAME?</v>
      </c>
      <c r="DL318" s="29" t="str">
        <f t="shared" ca="1" si="368"/>
        <v/>
      </c>
      <c r="DM318" s="29" t="str">
        <f t="shared" ca="1" si="369"/>
        <v/>
      </c>
      <c r="DN318" s="29" t="e">
        <f ca="1">+_xlfn.IFNA(VLOOKUP($B318,'Resultados General'!$C$11:$CG$510,MATCH(DN$6,'Resultados General'!$C$10:$CG$10,0),0),"")</f>
        <v>#NAME?</v>
      </c>
      <c r="DO318" s="29" t="str">
        <f t="shared" ca="1" si="370"/>
        <v/>
      </c>
      <c r="DP318" s="29" t="str">
        <f t="shared" ca="1" si="371"/>
        <v/>
      </c>
    </row>
    <row r="319" spans="2:120">
      <c r="B319" s="219" t="str">
        <f>+IF('Resultados General'!C322="","",'Resultados General'!C322)</f>
        <v/>
      </c>
      <c r="C319" s="134" t="e">
        <f ca="1">+_xlfn.IFNA(VLOOKUP('Distribución de puestos'!B319,'Resultados General'!$C$11:$J$510,8,0),"")</f>
        <v>#NAME?</v>
      </c>
      <c r="D319" s="135" t="e">
        <f ca="1">+_xlfn.IFNA(VLOOKUP(B319,'Resultados General'!$C$11:$L$510,10,0),"")</f>
        <v>#NAME?</v>
      </c>
      <c r="E319" s="26" t="s">
        <v>76</v>
      </c>
      <c r="F319" s="26" t="s">
        <v>76</v>
      </c>
      <c r="G319" s="135" t="str">
        <f t="shared" ca="1" si="372"/>
        <v/>
      </c>
      <c r="H319" s="135" t="str">
        <f t="shared" ca="1" si="373"/>
        <v/>
      </c>
      <c r="I319" s="219" t="str">
        <f t="shared" si="374"/>
        <v/>
      </c>
      <c r="J319" s="138"/>
      <c r="M319" s="29" t="e">
        <f ca="1">+_xlfn.IFNA(VLOOKUP($B319,'Resultados General'!$C$11:$CG$510,MATCH(M$6,'Resultados General'!$C$10:$CG$10,0),0),"")</f>
        <v>#NAME?</v>
      </c>
      <c r="N319" s="29" t="str">
        <f t="shared" ca="1" si="300"/>
        <v/>
      </c>
      <c r="O319" s="29" t="str">
        <f t="shared" ca="1" si="301"/>
        <v/>
      </c>
      <c r="P319" s="29" t="e">
        <f ca="1">+_xlfn.IFNA(VLOOKUP($B319,'Resultados General'!$C$11:$CG$510,MATCH(P$6,'Resultados General'!$C$10:$CG$10,0),0),"")</f>
        <v>#NAME?</v>
      </c>
      <c r="Q319" s="29" t="str">
        <f t="shared" ca="1" si="302"/>
        <v/>
      </c>
      <c r="R319" s="29" t="str">
        <f t="shared" ca="1" si="303"/>
        <v/>
      </c>
      <c r="S319" s="29" t="e">
        <f ca="1">+_xlfn.IFNA(VLOOKUP($B319,'Resultados General'!$C$11:$CG$510,MATCH(S$6,'Resultados General'!$C$10:$CG$10,0),0),"")</f>
        <v>#NAME?</v>
      </c>
      <c r="T319" s="29" t="str">
        <f t="shared" ca="1" si="304"/>
        <v/>
      </c>
      <c r="U319" s="29" t="str">
        <f t="shared" ca="1" si="305"/>
        <v/>
      </c>
      <c r="V319" s="29" t="e">
        <f ca="1">+_xlfn.IFNA(VLOOKUP($B319,'Resultados General'!$C$11:$CG$510,MATCH(V$6,'Resultados General'!$C$10:$CG$10,0),0),"")</f>
        <v>#NAME?</v>
      </c>
      <c r="W319" s="29" t="str">
        <f t="shared" ca="1" si="306"/>
        <v/>
      </c>
      <c r="X319" s="29" t="str">
        <f t="shared" ca="1" si="307"/>
        <v/>
      </c>
      <c r="Y319" s="29" t="e">
        <f ca="1">+_xlfn.IFNA(VLOOKUP($B319,'Resultados General'!$C$11:$CG$510,MATCH(Y$6,'Resultados General'!$C$10:$CG$10,0),0),"")</f>
        <v>#NAME?</v>
      </c>
      <c r="Z319" s="29" t="str">
        <f t="shared" ca="1" si="308"/>
        <v/>
      </c>
      <c r="AA319" s="29" t="str">
        <f t="shared" ca="1" si="309"/>
        <v/>
      </c>
      <c r="AB319" s="29" t="e">
        <f ca="1">+_xlfn.IFNA(VLOOKUP($B319,'Resultados General'!$C$11:$CG$510,MATCH(AB$6,'Resultados General'!$C$10:$CG$10,0),0),"")</f>
        <v>#NAME?</v>
      </c>
      <c r="AC319" s="29" t="str">
        <f t="shared" ca="1" si="310"/>
        <v/>
      </c>
      <c r="AD319" s="29" t="str">
        <f t="shared" ca="1" si="311"/>
        <v/>
      </c>
      <c r="AE319" s="29" t="e">
        <f ca="1">+_xlfn.IFNA(VLOOKUP($B319,'Resultados General'!$C$11:$CG$510,MATCH(AE$6,'Resultados General'!$C$10:$CG$10,0),0),"")</f>
        <v>#NAME?</v>
      </c>
      <c r="AF319" s="29" t="str">
        <f t="shared" ca="1" si="312"/>
        <v/>
      </c>
      <c r="AG319" s="29" t="str">
        <f t="shared" ca="1" si="313"/>
        <v/>
      </c>
      <c r="AH319" s="29" t="e">
        <f ca="1">+_xlfn.IFNA(VLOOKUP($B319,'Resultados General'!$C$11:$CG$510,MATCH(AH$6,'Resultados General'!$C$10:$CG$10,0),0),"")</f>
        <v>#NAME?</v>
      </c>
      <c r="AI319" s="29" t="str">
        <f t="shared" ca="1" si="314"/>
        <v/>
      </c>
      <c r="AJ319" s="29" t="str">
        <f t="shared" ca="1" si="315"/>
        <v/>
      </c>
      <c r="AK319" s="29" t="e">
        <f ca="1">+_xlfn.IFNA(VLOOKUP($B319,'Resultados General'!$C$11:$CG$510,MATCH(AK$6,'Resultados General'!$C$10:$CG$10,0),0),"")</f>
        <v>#NAME?</v>
      </c>
      <c r="AL319" s="29" t="str">
        <f t="shared" ca="1" si="316"/>
        <v/>
      </c>
      <c r="AM319" s="29" t="str">
        <f t="shared" ca="1" si="317"/>
        <v/>
      </c>
      <c r="AN319" s="29" t="e">
        <f ca="1">+_xlfn.IFNA(VLOOKUP($B319,'Resultados General'!$C$11:$CG$510,MATCH(AN$6,'Resultados General'!$C$10:$CG$10,0),0),"")</f>
        <v>#NAME?</v>
      </c>
      <c r="AO319" s="29" t="str">
        <f t="shared" ca="1" si="318"/>
        <v/>
      </c>
      <c r="AP319" s="29" t="str">
        <f t="shared" ca="1" si="319"/>
        <v/>
      </c>
      <c r="AQ319" s="29" t="e">
        <f ca="1">+_xlfn.IFNA(VLOOKUP($B319,'Resultados General'!$C$11:$CG$510,MATCH(AQ$6,'Resultados General'!$C$10:$CG$10,0),0),"")</f>
        <v>#NAME?</v>
      </c>
      <c r="AR319" s="29" t="str">
        <f t="shared" ca="1" si="320"/>
        <v/>
      </c>
      <c r="AS319" s="29" t="str">
        <f t="shared" ca="1" si="321"/>
        <v/>
      </c>
      <c r="AT319" s="29" t="e">
        <f ca="1">+_xlfn.IFNA(VLOOKUP($B319,'Resultados General'!$C$11:$CG$510,MATCH(AT$6,'Resultados General'!$C$10:$CG$10,0),0),"")</f>
        <v>#NAME?</v>
      </c>
      <c r="AU319" s="29" t="str">
        <f t="shared" ca="1" si="322"/>
        <v/>
      </c>
      <c r="AV319" s="29" t="str">
        <f t="shared" ca="1" si="323"/>
        <v/>
      </c>
      <c r="AW319" s="29" t="e">
        <f ca="1">+_xlfn.IFNA(VLOOKUP($B319,'Resultados General'!$C$11:$CG$510,MATCH(AW$6,'Resultados General'!$C$10:$CG$10,0),0),"")</f>
        <v>#NAME?</v>
      </c>
      <c r="AX319" s="29" t="str">
        <f t="shared" ca="1" si="324"/>
        <v/>
      </c>
      <c r="AY319" s="29" t="str">
        <f t="shared" ca="1" si="325"/>
        <v/>
      </c>
      <c r="AZ319" s="29" t="e">
        <f ca="1">+_xlfn.IFNA(VLOOKUP($B319,'Resultados General'!$C$11:$CG$510,MATCH(AZ$6,'Resultados General'!$C$10:$CG$10,0),0),"")</f>
        <v>#NAME?</v>
      </c>
      <c r="BA319" s="29" t="str">
        <f t="shared" ca="1" si="326"/>
        <v/>
      </c>
      <c r="BB319" s="29" t="str">
        <f t="shared" ca="1" si="327"/>
        <v/>
      </c>
      <c r="BC319" s="29" t="e">
        <f ca="1">+_xlfn.IFNA(VLOOKUP($B319,'Resultados General'!$C$11:$CG$510,MATCH(BC$6,'Resultados General'!$C$10:$CG$10,0),0),"")</f>
        <v>#NAME?</v>
      </c>
      <c r="BD319" s="29" t="str">
        <f t="shared" ca="1" si="328"/>
        <v/>
      </c>
      <c r="BE319" s="29" t="str">
        <f t="shared" ca="1" si="329"/>
        <v/>
      </c>
      <c r="BF319" s="29" t="e">
        <f ca="1">+_xlfn.IFNA(VLOOKUP($B319,'Resultados General'!$C$11:$CG$510,MATCH(BF$6,'Resultados General'!$C$10:$CG$10,0),0),"")</f>
        <v>#NAME?</v>
      </c>
      <c r="BG319" s="29" t="str">
        <f t="shared" ca="1" si="330"/>
        <v/>
      </c>
      <c r="BH319" s="29" t="str">
        <f t="shared" ca="1" si="331"/>
        <v/>
      </c>
      <c r="BI319" s="29" t="e">
        <f ca="1">+_xlfn.IFNA(VLOOKUP($B319,'Resultados General'!$C$11:$CG$510,MATCH(BI$6,'Resultados General'!$C$10:$CG$10,0),0),"")</f>
        <v>#NAME?</v>
      </c>
      <c r="BJ319" s="29" t="str">
        <f t="shared" ca="1" si="332"/>
        <v/>
      </c>
      <c r="BK319" s="29" t="str">
        <f t="shared" ca="1" si="333"/>
        <v/>
      </c>
      <c r="BL319" s="29" t="e">
        <f ca="1">+_xlfn.IFNA(VLOOKUP($B319,'Resultados General'!$C$11:$CG$510,MATCH(BL$6,'Resultados General'!$C$10:$CG$10,0),0),"")</f>
        <v>#NAME?</v>
      </c>
      <c r="BM319" s="29" t="str">
        <f t="shared" ca="1" si="334"/>
        <v/>
      </c>
      <c r="BN319" s="29" t="str">
        <f t="shared" ca="1" si="335"/>
        <v/>
      </c>
      <c r="BO319" s="29" t="e">
        <f ca="1">+_xlfn.IFNA(VLOOKUP($B319,'Resultados General'!$C$11:$CG$510,MATCH(BO$6,'Resultados General'!$C$10:$CG$10,0),0),"")</f>
        <v>#NAME?</v>
      </c>
      <c r="BP319" s="29" t="str">
        <f t="shared" ca="1" si="336"/>
        <v/>
      </c>
      <c r="BQ319" s="29" t="str">
        <f t="shared" ca="1" si="337"/>
        <v/>
      </c>
      <c r="BR319" s="29" t="e">
        <f ca="1">+_xlfn.IFNA(VLOOKUP($B319,'Resultados General'!$C$11:$CG$510,MATCH(BR$6,'Resultados General'!$C$10:$CG$10,0),0),"")</f>
        <v>#NAME?</v>
      </c>
      <c r="BS319" s="29" t="str">
        <f t="shared" ca="1" si="338"/>
        <v/>
      </c>
      <c r="BT319" s="29" t="str">
        <f t="shared" ca="1" si="339"/>
        <v/>
      </c>
      <c r="BU319" s="29" t="e">
        <f ca="1">+_xlfn.IFNA(VLOOKUP($B319,'Resultados General'!$C$11:$CG$510,MATCH(BU$6,'Resultados General'!$C$10:$CG$10,0),0),"")</f>
        <v>#NAME?</v>
      </c>
      <c r="BV319" s="29" t="str">
        <f t="shared" ca="1" si="340"/>
        <v/>
      </c>
      <c r="BW319" s="29" t="str">
        <f t="shared" ca="1" si="341"/>
        <v/>
      </c>
      <c r="BX319" s="29" t="e">
        <f ca="1">+_xlfn.IFNA(VLOOKUP($B319,'Resultados General'!$C$11:$CG$510,MATCH(BX$6,'Resultados General'!$C$10:$CG$10,0),0),"")</f>
        <v>#NAME?</v>
      </c>
      <c r="BY319" s="29" t="str">
        <f t="shared" ca="1" si="342"/>
        <v/>
      </c>
      <c r="BZ319" s="29" t="str">
        <f t="shared" ca="1" si="343"/>
        <v/>
      </c>
      <c r="CA319" s="29" t="e">
        <f ca="1">+_xlfn.IFNA(VLOOKUP($B319,'Resultados General'!$C$11:$CG$510,MATCH(CA$6,'Resultados General'!$C$10:$CG$10,0),0),"")</f>
        <v>#NAME?</v>
      </c>
      <c r="CB319" s="29" t="str">
        <f t="shared" ca="1" si="344"/>
        <v/>
      </c>
      <c r="CC319" s="29" t="str">
        <f t="shared" ca="1" si="345"/>
        <v/>
      </c>
      <c r="CD319" s="29" t="e">
        <f ca="1">+_xlfn.IFNA(VLOOKUP($B319,'Resultados General'!$C$11:$CG$510,MATCH(CD$6,'Resultados General'!$C$10:$CG$10,0),0),"")</f>
        <v>#NAME?</v>
      </c>
      <c r="CE319" s="29" t="str">
        <f t="shared" ca="1" si="346"/>
        <v/>
      </c>
      <c r="CF319" s="29" t="str">
        <f t="shared" ca="1" si="347"/>
        <v/>
      </c>
      <c r="CG319" s="29" t="e">
        <f ca="1">+_xlfn.IFNA(VLOOKUP($B319,'Resultados General'!$C$11:$CG$510,MATCH(CG$6,'Resultados General'!$C$10:$CG$10,0),0),"")</f>
        <v>#NAME?</v>
      </c>
      <c r="CH319" s="29" t="str">
        <f t="shared" ca="1" si="348"/>
        <v/>
      </c>
      <c r="CI319" s="29" t="str">
        <f t="shared" ca="1" si="349"/>
        <v/>
      </c>
      <c r="CJ319" s="29" t="e">
        <f ca="1">+_xlfn.IFNA(VLOOKUP($B319,'Resultados General'!$C$11:$CG$510,MATCH(CJ$6,'Resultados General'!$C$10:$CG$10,0),0),"")</f>
        <v>#NAME?</v>
      </c>
      <c r="CK319" s="29" t="str">
        <f t="shared" ca="1" si="350"/>
        <v/>
      </c>
      <c r="CL319" s="29" t="str">
        <f t="shared" ca="1" si="351"/>
        <v/>
      </c>
      <c r="CM319" s="29" t="e">
        <f ca="1">+_xlfn.IFNA(VLOOKUP($B319,'Resultados General'!$C$11:$CG$510,MATCH(CM$6,'Resultados General'!$C$10:$CG$10,0),0),"")</f>
        <v>#NAME?</v>
      </c>
      <c r="CN319" s="29" t="str">
        <f t="shared" ca="1" si="352"/>
        <v/>
      </c>
      <c r="CO319" s="29" t="str">
        <f t="shared" ca="1" si="353"/>
        <v/>
      </c>
      <c r="CP319" s="29" t="e">
        <f ca="1">+_xlfn.IFNA(VLOOKUP($B319,'Resultados General'!$C$11:$CG$510,MATCH(CP$6,'Resultados General'!$C$10:$CG$10,0),0),"")</f>
        <v>#NAME?</v>
      </c>
      <c r="CQ319" s="29" t="str">
        <f t="shared" ca="1" si="354"/>
        <v/>
      </c>
      <c r="CR319" s="29" t="str">
        <f t="shared" ca="1" si="355"/>
        <v/>
      </c>
      <c r="CS319" s="29" t="e">
        <f ca="1">+_xlfn.IFNA(VLOOKUP($B319,'Resultados General'!$C$11:$CG$510,MATCH(CS$6,'Resultados General'!$C$10:$CG$10,0),0),"")</f>
        <v>#NAME?</v>
      </c>
      <c r="CT319" s="29" t="str">
        <f t="shared" ca="1" si="356"/>
        <v/>
      </c>
      <c r="CU319" s="29" t="str">
        <f t="shared" ca="1" si="357"/>
        <v/>
      </c>
      <c r="CV319" s="29" t="e">
        <f ca="1">+_xlfn.IFNA(VLOOKUP($B319,'Resultados General'!$C$11:$CG$510,MATCH(CV$6,'Resultados General'!$C$10:$CG$10,0),0),"")</f>
        <v>#NAME?</v>
      </c>
      <c r="CW319" s="29" t="str">
        <f t="shared" ca="1" si="358"/>
        <v/>
      </c>
      <c r="CX319" s="29" t="str">
        <f t="shared" ca="1" si="359"/>
        <v/>
      </c>
      <c r="CY319" s="29" t="e">
        <f ca="1">+_xlfn.IFNA(VLOOKUP($B319,'Resultados General'!$C$11:$CG$510,MATCH(CY$6,'Resultados General'!$C$10:$CG$10,0),0),"")</f>
        <v>#NAME?</v>
      </c>
      <c r="CZ319" s="29" t="str">
        <f t="shared" ca="1" si="360"/>
        <v/>
      </c>
      <c r="DA319" s="29" t="str">
        <f t="shared" ca="1" si="361"/>
        <v/>
      </c>
      <c r="DB319" s="29" t="e">
        <f ca="1">+_xlfn.IFNA(VLOOKUP($B319,'Resultados General'!$C$11:$CG$510,MATCH(DB$6,'Resultados General'!$C$10:$CG$10,0),0),"")</f>
        <v>#NAME?</v>
      </c>
      <c r="DC319" s="29" t="str">
        <f t="shared" ca="1" si="362"/>
        <v/>
      </c>
      <c r="DD319" s="29" t="str">
        <f t="shared" ca="1" si="363"/>
        <v/>
      </c>
      <c r="DE319" s="29" t="e">
        <f ca="1">+_xlfn.IFNA(VLOOKUP($B319,'Resultados General'!$C$11:$CG$510,MATCH(DE$6,'Resultados General'!$C$10:$CG$10,0),0),"")</f>
        <v>#NAME?</v>
      </c>
      <c r="DF319" s="29" t="str">
        <f t="shared" ca="1" si="364"/>
        <v/>
      </c>
      <c r="DG319" s="29" t="str">
        <f t="shared" ca="1" si="365"/>
        <v/>
      </c>
      <c r="DH319" s="29" t="e">
        <f ca="1">+_xlfn.IFNA(VLOOKUP($B319,'Resultados General'!$C$11:$CG$510,MATCH(DH$6,'Resultados General'!$C$10:$CG$10,0),0),"")</f>
        <v>#NAME?</v>
      </c>
      <c r="DI319" s="29" t="str">
        <f t="shared" ca="1" si="366"/>
        <v/>
      </c>
      <c r="DJ319" s="29" t="str">
        <f t="shared" ca="1" si="367"/>
        <v/>
      </c>
      <c r="DK319" s="29" t="e">
        <f ca="1">+_xlfn.IFNA(VLOOKUP($B319,'Resultados General'!$C$11:$CG$510,MATCH(DK$6,'Resultados General'!$C$10:$CG$10,0),0),"")</f>
        <v>#NAME?</v>
      </c>
      <c r="DL319" s="29" t="str">
        <f t="shared" ca="1" si="368"/>
        <v/>
      </c>
      <c r="DM319" s="29" t="str">
        <f t="shared" ca="1" si="369"/>
        <v/>
      </c>
      <c r="DN319" s="29" t="e">
        <f ca="1">+_xlfn.IFNA(VLOOKUP($B319,'Resultados General'!$C$11:$CG$510,MATCH(DN$6,'Resultados General'!$C$10:$CG$10,0),0),"")</f>
        <v>#NAME?</v>
      </c>
      <c r="DO319" s="29" t="str">
        <f t="shared" ca="1" si="370"/>
        <v/>
      </c>
      <c r="DP319" s="29" t="str">
        <f t="shared" ca="1" si="371"/>
        <v/>
      </c>
    </row>
    <row r="320" spans="2:120">
      <c r="B320" s="219" t="str">
        <f>+IF('Resultados General'!C323="","",'Resultados General'!C323)</f>
        <v/>
      </c>
      <c r="C320" s="134" t="e">
        <f ca="1">+_xlfn.IFNA(VLOOKUP('Distribución de puestos'!B320,'Resultados General'!$C$11:$J$510,8,0),"")</f>
        <v>#NAME?</v>
      </c>
      <c r="D320" s="135" t="e">
        <f ca="1">+_xlfn.IFNA(VLOOKUP(B320,'Resultados General'!$C$11:$L$510,10,0),"")</f>
        <v>#NAME?</v>
      </c>
      <c r="E320" s="26" t="s">
        <v>76</v>
      </c>
      <c r="F320" s="26" t="s">
        <v>76</v>
      </c>
      <c r="G320" s="135" t="str">
        <f t="shared" ca="1" si="372"/>
        <v/>
      </c>
      <c r="H320" s="135" t="str">
        <f t="shared" ca="1" si="373"/>
        <v/>
      </c>
      <c r="I320" s="219" t="str">
        <f t="shared" si="374"/>
        <v/>
      </c>
      <c r="J320" s="138"/>
      <c r="M320" s="29" t="e">
        <f ca="1">+_xlfn.IFNA(VLOOKUP($B320,'Resultados General'!$C$11:$CG$510,MATCH(M$6,'Resultados General'!$C$10:$CG$10,0),0),"")</f>
        <v>#NAME?</v>
      </c>
      <c r="N320" s="29" t="str">
        <f t="shared" ca="1" si="300"/>
        <v/>
      </c>
      <c r="O320" s="29" t="str">
        <f t="shared" ca="1" si="301"/>
        <v/>
      </c>
      <c r="P320" s="29" t="e">
        <f ca="1">+_xlfn.IFNA(VLOOKUP($B320,'Resultados General'!$C$11:$CG$510,MATCH(P$6,'Resultados General'!$C$10:$CG$10,0),0),"")</f>
        <v>#NAME?</v>
      </c>
      <c r="Q320" s="29" t="str">
        <f t="shared" ca="1" si="302"/>
        <v/>
      </c>
      <c r="R320" s="29" t="str">
        <f t="shared" ca="1" si="303"/>
        <v/>
      </c>
      <c r="S320" s="29" t="e">
        <f ca="1">+_xlfn.IFNA(VLOOKUP($B320,'Resultados General'!$C$11:$CG$510,MATCH(S$6,'Resultados General'!$C$10:$CG$10,0),0),"")</f>
        <v>#NAME?</v>
      </c>
      <c r="T320" s="29" t="str">
        <f t="shared" ca="1" si="304"/>
        <v/>
      </c>
      <c r="U320" s="29" t="str">
        <f t="shared" ca="1" si="305"/>
        <v/>
      </c>
      <c r="V320" s="29" t="e">
        <f ca="1">+_xlfn.IFNA(VLOOKUP($B320,'Resultados General'!$C$11:$CG$510,MATCH(V$6,'Resultados General'!$C$10:$CG$10,0),0),"")</f>
        <v>#NAME?</v>
      </c>
      <c r="W320" s="29" t="str">
        <f t="shared" ca="1" si="306"/>
        <v/>
      </c>
      <c r="X320" s="29" t="str">
        <f t="shared" ca="1" si="307"/>
        <v/>
      </c>
      <c r="Y320" s="29" t="e">
        <f ca="1">+_xlfn.IFNA(VLOOKUP($B320,'Resultados General'!$C$11:$CG$510,MATCH(Y$6,'Resultados General'!$C$10:$CG$10,0),0),"")</f>
        <v>#NAME?</v>
      </c>
      <c r="Z320" s="29" t="str">
        <f t="shared" ca="1" si="308"/>
        <v/>
      </c>
      <c r="AA320" s="29" t="str">
        <f t="shared" ca="1" si="309"/>
        <v/>
      </c>
      <c r="AB320" s="29" t="e">
        <f ca="1">+_xlfn.IFNA(VLOOKUP($B320,'Resultados General'!$C$11:$CG$510,MATCH(AB$6,'Resultados General'!$C$10:$CG$10,0),0),"")</f>
        <v>#NAME?</v>
      </c>
      <c r="AC320" s="29" t="str">
        <f t="shared" ca="1" si="310"/>
        <v/>
      </c>
      <c r="AD320" s="29" t="str">
        <f t="shared" ca="1" si="311"/>
        <v/>
      </c>
      <c r="AE320" s="29" t="e">
        <f ca="1">+_xlfn.IFNA(VLOOKUP($B320,'Resultados General'!$C$11:$CG$510,MATCH(AE$6,'Resultados General'!$C$10:$CG$10,0),0),"")</f>
        <v>#NAME?</v>
      </c>
      <c r="AF320" s="29" t="str">
        <f t="shared" ca="1" si="312"/>
        <v/>
      </c>
      <c r="AG320" s="29" t="str">
        <f t="shared" ca="1" si="313"/>
        <v/>
      </c>
      <c r="AH320" s="29" t="e">
        <f ca="1">+_xlfn.IFNA(VLOOKUP($B320,'Resultados General'!$C$11:$CG$510,MATCH(AH$6,'Resultados General'!$C$10:$CG$10,0),0),"")</f>
        <v>#NAME?</v>
      </c>
      <c r="AI320" s="29" t="str">
        <f t="shared" ca="1" si="314"/>
        <v/>
      </c>
      <c r="AJ320" s="29" t="str">
        <f t="shared" ca="1" si="315"/>
        <v/>
      </c>
      <c r="AK320" s="29" t="e">
        <f ca="1">+_xlfn.IFNA(VLOOKUP($B320,'Resultados General'!$C$11:$CG$510,MATCH(AK$6,'Resultados General'!$C$10:$CG$10,0),0),"")</f>
        <v>#NAME?</v>
      </c>
      <c r="AL320" s="29" t="str">
        <f t="shared" ca="1" si="316"/>
        <v/>
      </c>
      <c r="AM320" s="29" t="str">
        <f t="shared" ca="1" si="317"/>
        <v/>
      </c>
      <c r="AN320" s="29" t="e">
        <f ca="1">+_xlfn.IFNA(VLOOKUP($B320,'Resultados General'!$C$11:$CG$510,MATCH(AN$6,'Resultados General'!$C$10:$CG$10,0),0),"")</f>
        <v>#NAME?</v>
      </c>
      <c r="AO320" s="29" t="str">
        <f t="shared" ca="1" si="318"/>
        <v/>
      </c>
      <c r="AP320" s="29" t="str">
        <f t="shared" ca="1" si="319"/>
        <v/>
      </c>
      <c r="AQ320" s="29" t="e">
        <f ca="1">+_xlfn.IFNA(VLOOKUP($B320,'Resultados General'!$C$11:$CG$510,MATCH(AQ$6,'Resultados General'!$C$10:$CG$10,0),0),"")</f>
        <v>#NAME?</v>
      </c>
      <c r="AR320" s="29" t="str">
        <f t="shared" ca="1" si="320"/>
        <v/>
      </c>
      <c r="AS320" s="29" t="str">
        <f t="shared" ca="1" si="321"/>
        <v/>
      </c>
      <c r="AT320" s="29" t="e">
        <f ca="1">+_xlfn.IFNA(VLOOKUP($B320,'Resultados General'!$C$11:$CG$510,MATCH(AT$6,'Resultados General'!$C$10:$CG$10,0),0),"")</f>
        <v>#NAME?</v>
      </c>
      <c r="AU320" s="29" t="str">
        <f t="shared" ca="1" si="322"/>
        <v/>
      </c>
      <c r="AV320" s="29" t="str">
        <f t="shared" ca="1" si="323"/>
        <v/>
      </c>
      <c r="AW320" s="29" t="e">
        <f ca="1">+_xlfn.IFNA(VLOOKUP($B320,'Resultados General'!$C$11:$CG$510,MATCH(AW$6,'Resultados General'!$C$10:$CG$10,0),0),"")</f>
        <v>#NAME?</v>
      </c>
      <c r="AX320" s="29" t="str">
        <f t="shared" ca="1" si="324"/>
        <v/>
      </c>
      <c r="AY320" s="29" t="str">
        <f t="shared" ca="1" si="325"/>
        <v/>
      </c>
      <c r="AZ320" s="29" t="e">
        <f ca="1">+_xlfn.IFNA(VLOOKUP($B320,'Resultados General'!$C$11:$CG$510,MATCH(AZ$6,'Resultados General'!$C$10:$CG$10,0),0),"")</f>
        <v>#NAME?</v>
      </c>
      <c r="BA320" s="29" t="str">
        <f t="shared" ca="1" si="326"/>
        <v/>
      </c>
      <c r="BB320" s="29" t="str">
        <f t="shared" ca="1" si="327"/>
        <v/>
      </c>
      <c r="BC320" s="29" t="e">
        <f ca="1">+_xlfn.IFNA(VLOOKUP($B320,'Resultados General'!$C$11:$CG$510,MATCH(BC$6,'Resultados General'!$C$10:$CG$10,0),0),"")</f>
        <v>#NAME?</v>
      </c>
      <c r="BD320" s="29" t="str">
        <f t="shared" ca="1" si="328"/>
        <v/>
      </c>
      <c r="BE320" s="29" t="str">
        <f t="shared" ca="1" si="329"/>
        <v/>
      </c>
      <c r="BF320" s="29" t="e">
        <f ca="1">+_xlfn.IFNA(VLOOKUP($B320,'Resultados General'!$C$11:$CG$510,MATCH(BF$6,'Resultados General'!$C$10:$CG$10,0),0),"")</f>
        <v>#NAME?</v>
      </c>
      <c r="BG320" s="29" t="str">
        <f t="shared" ca="1" si="330"/>
        <v/>
      </c>
      <c r="BH320" s="29" t="str">
        <f t="shared" ca="1" si="331"/>
        <v/>
      </c>
      <c r="BI320" s="29" t="e">
        <f ca="1">+_xlfn.IFNA(VLOOKUP($B320,'Resultados General'!$C$11:$CG$510,MATCH(BI$6,'Resultados General'!$C$10:$CG$10,0),0),"")</f>
        <v>#NAME?</v>
      </c>
      <c r="BJ320" s="29" t="str">
        <f t="shared" ca="1" si="332"/>
        <v/>
      </c>
      <c r="BK320" s="29" t="str">
        <f t="shared" ca="1" si="333"/>
        <v/>
      </c>
      <c r="BL320" s="29" t="e">
        <f ca="1">+_xlfn.IFNA(VLOOKUP($B320,'Resultados General'!$C$11:$CG$510,MATCH(BL$6,'Resultados General'!$C$10:$CG$10,0),0),"")</f>
        <v>#NAME?</v>
      </c>
      <c r="BM320" s="29" t="str">
        <f t="shared" ca="1" si="334"/>
        <v/>
      </c>
      <c r="BN320" s="29" t="str">
        <f t="shared" ca="1" si="335"/>
        <v/>
      </c>
      <c r="BO320" s="29" t="e">
        <f ca="1">+_xlfn.IFNA(VLOOKUP($B320,'Resultados General'!$C$11:$CG$510,MATCH(BO$6,'Resultados General'!$C$10:$CG$10,0),0),"")</f>
        <v>#NAME?</v>
      </c>
      <c r="BP320" s="29" t="str">
        <f t="shared" ca="1" si="336"/>
        <v/>
      </c>
      <c r="BQ320" s="29" t="str">
        <f t="shared" ca="1" si="337"/>
        <v/>
      </c>
      <c r="BR320" s="29" t="e">
        <f ca="1">+_xlfn.IFNA(VLOOKUP($B320,'Resultados General'!$C$11:$CG$510,MATCH(BR$6,'Resultados General'!$C$10:$CG$10,0),0),"")</f>
        <v>#NAME?</v>
      </c>
      <c r="BS320" s="29" t="str">
        <f t="shared" ca="1" si="338"/>
        <v/>
      </c>
      <c r="BT320" s="29" t="str">
        <f t="shared" ca="1" si="339"/>
        <v/>
      </c>
      <c r="BU320" s="29" t="e">
        <f ca="1">+_xlfn.IFNA(VLOOKUP($B320,'Resultados General'!$C$11:$CG$510,MATCH(BU$6,'Resultados General'!$C$10:$CG$10,0),0),"")</f>
        <v>#NAME?</v>
      </c>
      <c r="BV320" s="29" t="str">
        <f t="shared" ca="1" si="340"/>
        <v/>
      </c>
      <c r="BW320" s="29" t="str">
        <f t="shared" ca="1" si="341"/>
        <v/>
      </c>
      <c r="BX320" s="29" t="e">
        <f ca="1">+_xlfn.IFNA(VLOOKUP($B320,'Resultados General'!$C$11:$CG$510,MATCH(BX$6,'Resultados General'!$C$10:$CG$10,0),0),"")</f>
        <v>#NAME?</v>
      </c>
      <c r="BY320" s="29" t="str">
        <f t="shared" ca="1" si="342"/>
        <v/>
      </c>
      <c r="BZ320" s="29" t="str">
        <f t="shared" ca="1" si="343"/>
        <v/>
      </c>
      <c r="CA320" s="29" t="e">
        <f ca="1">+_xlfn.IFNA(VLOOKUP($B320,'Resultados General'!$C$11:$CG$510,MATCH(CA$6,'Resultados General'!$C$10:$CG$10,0),0),"")</f>
        <v>#NAME?</v>
      </c>
      <c r="CB320" s="29" t="str">
        <f t="shared" ca="1" si="344"/>
        <v/>
      </c>
      <c r="CC320" s="29" t="str">
        <f t="shared" ca="1" si="345"/>
        <v/>
      </c>
      <c r="CD320" s="29" t="e">
        <f ca="1">+_xlfn.IFNA(VLOOKUP($B320,'Resultados General'!$C$11:$CG$510,MATCH(CD$6,'Resultados General'!$C$10:$CG$10,0),0),"")</f>
        <v>#NAME?</v>
      </c>
      <c r="CE320" s="29" t="str">
        <f t="shared" ca="1" si="346"/>
        <v/>
      </c>
      <c r="CF320" s="29" t="str">
        <f t="shared" ca="1" si="347"/>
        <v/>
      </c>
      <c r="CG320" s="29" t="e">
        <f ca="1">+_xlfn.IFNA(VLOOKUP($B320,'Resultados General'!$C$11:$CG$510,MATCH(CG$6,'Resultados General'!$C$10:$CG$10,0),0),"")</f>
        <v>#NAME?</v>
      </c>
      <c r="CH320" s="29" t="str">
        <f t="shared" ca="1" si="348"/>
        <v/>
      </c>
      <c r="CI320" s="29" t="str">
        <f t="shared" ca="1" si="349"/>
        <v/>
      </c>
      <c r="CJ320" s="29" t="e">
        <f ca="1">+_xlfn.IFNA(VLOOKUP($B320,'Resultados General'!$C$11:$CG$510,MATCH(CJ$6,'Resultados General'!$C$10:$CG$10,0),0),"")</f>
        <v>#NAME?</v>
      </c>
      <c r="CK320" s="29" t="str">
        <f t="shared" ca="1" si="350"/>
        <v/>
      </c>
      <c r="CL320" s="29" t="str">
        <f t="shared" ca="1" si="351"/>
        <v/>
      </c>
      <c r="CM320" s="29" t="e">
        <f ca="1">+_xlfn.IFNA(VLOOKUP($B320,'Resultados General'!$C$11:$CG$510,MATCH(CM$6,'Resultados General'!$C$10:$CG$10,0),0),"")</f>
        <v>#NAME?</v>
      </c>
      <c r="CN320" s="29" t="str">
        <f t="shared" ca="1" si="352"/>
        <v/>
      </c>
      <c r="CO320" s="29" t="str">
        <f t="shared" ca="1" si="353"/>
        <v/>
      </c>
      <c r="CP320" s="29" t="e">
        <f ca="1">+_xlfn.IFNA(VLOOKUP($B320,'Resultados General'!$C$11:$CG$510,MATCH(CP$6,'Resultados General'!$C$10:$CG$10,0),0),"")</f>
        <v>#NAME?</v>
      </c>
      <c r="CQ320" s="29" t="str">
        <f t="shared" ca="1" si="354"/>
        <v/>
      </c>
      <c r="CR320" s="29" t="str">
        <f t="shared" ca="1" si="355"/>
        <v/>
      </c>
      <c r="CS320" s="29" t="e">
        <f ca="1">+_xlfn.IFNA(VLOOKUP($B320,'Resultados General'!$C$11:$CG$510,MATCH(CS$6,'Resultados General'!$C$10:$CG$10,0),0),"")</f>
        <v>#NAME?</v>
      </c>
      <c r="CT320" s="29" t="str">
        <f t="shared" ca="1" si="356"/>
        <v/>
      </c>
      <c r="CU320" s="29" t="str">
        <f t="shared" ca="1" si="357"/>
        <v/>
      </c>
      <c r="CV320" s="29" t="e">
        <f ca="1">+_xlfn.IFNA(VLOOKUP($B320,'Resultados General'!$C$11:$CG$510,MATCH(CV$6,'Resultados General'!$C$10:$CG$10,0),0),"")</f>
        <v>#NAME?</v>
      </c>
      <c r="CW320" s="29" t="str">
        <f t="shared" ca="1" si="358"/>
        <v/>
      </c>
      <c r="CX320" s="29" t="str">
        <f t="shared" ca="1" si="359"/>
        <v/>
      </c>
      <c r="CY320" s="29" t="e">
        <f ca="1">+_xlfn.IFNA(VLOOKUP($B320,'Resultados General'!$C$11:$CG$510,MATCH(CY$6,'Resultados General'!$C$10:$CG$10,0),0),"")</f>
        <v>#NAME?</v>
      </c>
      <c r="CZ320" s="29" t="str">
        <f t="shared" ca="1" si="360"/>
        <v/>
      </c>
      <c r="DA320" s="29" t="str">
        <f t="shared" ca="1" si="361"/>
        <v/>
      </c>
      <c r="DB320" s="29" t="e">
        <f ca="1">+_xlfn.IFNA(VLOOKUP($B320,'Resultados General'!$C$11:$CG$510,MATCH(DB$6,'Resultados General'!$C$10:$CG$10,0),0),"")</f>
        <v>#NAME?</v>
      </c>
      <c r="DC320" s="29" t="str">
        <f t="shared" ca="1" si="362"/>
        <v/>
      </c>
      <c r="DD320" s="29" t="str">
        <f t="shared" ca="1" si="363"/>
        <v/>
      </c>
      <c r="DE320" s="29" t="e">
        <f ca="1">+_xlfn.IFNA(VLOOKUP($B320,'Resultados General'!$C$11:$CG$510,MATCH(DE$6,'Resultados General'!$C$10:$CG$10,0),0),"")</f>
        <v>#NAME?</v>
      </c>
      <c r="DF320" s="29" t="str">
        <f t="shared" ca="1" si="364"/>
        <v/>
      </c>
      <c r="DG320" s="29" t="str">
        <f t="shared" ca="1" si="365"/>
        <v/>
      </c>
      <c r="DH320" s="29" t="e">
        <f ca="1">+_xlfn.IFNA(VLOOKUP($B320,'Resultados General'!$C$11:$CG$510,MATCH(DH$6,'Resultados General'!$C$10:$CG$10,0),0),"")</f>
        <v>#NAME?</v>
      </c>
      <c r="DI320" s="29" t="str">
        <f t="shared" ca="1" si="366"/>
        <v/>
      </c>
      <c r="DJ320" s="29" t="str">
        <f t="shared" ca="1" si="367"/>
        <v/>
      </c>
      <c r="DK320" s="29" t="e">
        <f ca="1">+_xlfn.IFNA(VLOOKUP($B320,'Resultados General'!$C$11:$CG$510,MATCH(DK$6,'Resultados General'!$C$10:$CG$10,0),0),"")</f>
        <v>#NAME?</v>
      </c>
      <c r="DL320" s="29" t="str">
        <f t="shared" ca="1" si="368"/>
        <v/>
      </c>
      <c r="DM320" s="29" t="str">
        <f t="shared" ca="1" si="369"/>
        <v/>
      </c>
      <c r="DN320" s="29" t="e">
        <f ca="1">+_xlfn.IFNA(VLOOKUP($B320,'Resultados General'!$C$11:$CG$510,MATCH(DN$6,'Resultados General'!$C$10:$CG$10,0),0),"")</f>
        <v>#NAME?</v>
      </c>
      <c r="DO320" s="29" t="str">
        <f t="shared" ca="1" si="370"/>
        <v/>
      </c>
      <c r="DP320" s="29" t="str">
        <f t="shared" ca="1" si="371"/>
        <v/>
      </c>
    </row>
    <row r="321" spans="2:120">
      <c r="B321" s="219" t="str">
        <f>+IF('Resultados General'!C324="","",'Resultados General'!C324)</f>
        <v/>
      </c>
      <c r="C321" s="134" t="e">
        <f ca="1">+_xlfn.IFNA(VLOOKUP('Distribución de puestos'!B321,'Resultados General'!$C$11:$J$510,8,0),"")</f>
        <v>#NAME?</v>
      </c>
      <c r="D321" s="135" t="e">
        <f ca="1">+_xlfn.IFNA(VLOOKUP(B321,'Resultados General'!$C$11:$L$510,10,0),"")</f>
        <v>#NAME?</v>
      </c>
      <c r="E321" s="26" t="s">
        <v>76</v>
      </c>
      <c r="F321" s="26" t="s">
        <v>76</v>
      </c>
      <c r="G321" s="135" t="str">
        <f t="shared" ca="1" si="372"/>
        <v/>
      </c>
      <c r="H321" s="135" t="str">
        <f t="shared" ca="1" si="373"/>
        <v/>
      </c>
      <c r="I321" s="219" t="str">
        <f t="shared" si="374"/>
        <v/>
      </c>
      <c r="J321" s="138"/>
      <c r="M321" s="29" t="e">
        <f ca="1">+_xlfn.IFNA(VLOOKUP($B321,'Resultados General'!$C$11:$CG$510,MATCH(M$6,'Resultados General'!$C$10:$CG$10,0),0),"")</f>
        <v>#NAME?</v>
      </c>
      <c r="N321" s="29" t="str">
        <f t="shared" ca="1" si="300"/>
        <v/>
      </c>
      <c r="O321" s="29" t="str">
        <f t="shared" ca="1" si="301"/>
        <v/>
      </c>
      <c r="P321" s="29" t="e">
        <f ca="1">+_xlfn.IFNA(VLOOKUP($B321,'Resultados General'!$C$11:$CG$510,MATCH(P$6,'Resultados General'!$C$10:$CG$10,0),0),"")</f>
        <v>#NAME?</v>
      </c>
      <c r="Q321" s="29" t="str">
        <f t="shared" ca="1" si="302"/>
        <v/>
      </c>
      <c r="R321" s="29" t="str">
        <f t="shared" ca="1" si="303"/>
        <v/>
      </c>
      <c r="S321" s="29" t="e">
        <f ca="1">+_xlfn.IFNA(VLOOKUP($B321,'Resultados General'!$C$11:$CG$510,MATCH(S$6,'Resultados General'!$C$10:$CG$10,0),0),"")</f>
        <v>#NAME?</v>
      </c>
      <c r="T321" s="29" t="str">
        <f t="shared" ca="1" si="304"/>
        <v/>
      </c>
      <c r="U321" s="29" t="str">
        <f t="shared" ca="1" si="305"/>
        <v/>
      </c>
      <c r="V321" s="29" t="e">
        <f ca="1">+_xlfn.IFNA(VLOOKUP($B321,'Resultados General'!$C$11:$CG$510,MATCH(V$6,'Resultados General'!$C$10:$CG$10,0),0),"")</f>
        <v>#NAME?</v>
      </c>
      <c r="W321" s="29" t="str">
        <f t="shared" ca="1" si="306"/>
        <v/>
      </c>
      <c r="X321" s="29" t="str">
        <f t="shared" ca="1" si="307"/>
        <v/>
      </c>
      <c r="Y321" s="29" t="e">
        <f ca="1">+_xlfn.IFNA(VLOOKUP($B321,'Resultados General'!$C$11:$CG$510,MATCH(Y$6,'Resultados General'!$C$10:$CG$10,0),0),"")</f>
        <v>#NAME?</v>
      </c>
      <c r="Z321" s="29" t="str">
        <f t="shared" ca="1" si="308"/>
        <v/>
      </c>
      <c r="AA321" s="29" t="str">
        <f t="shared" ca="1" si="309"/>
        <v/>
      </c>
      <c r="AB321" s="29" t="e">
        <f ca="1">+_xlfn.IFNA(VLOOKUP($B321,'Resultados General'!$C$11:$CG$510,MATCH(AB$6,'Resultados General'!$C$10:$CG$10,0),0),"")</f>
        <v>#NAME?</v>
      </c>
      <c r="AC321" s="29" t="str">
        <f t="shared" ca="1" si="310"/>
        <v/>
      </c>
      <c r="AD321" s="29" t="str">
        <f t="shared" ca="1" si="311"/>
        <v/>
      </c>
      <c r="AE321" s="29" t="e">
        <f ca="1">+_xlfn.IFNA(VLOOKUP($B321,'Resultados General'!$C$11:$CG$510,MATCH(AE$6,'Resultados General'!$C$10:$CG$10,0),0),"")</f>
        <v>#NAME?</v>
      </c>
      <c r="AF321" s="29" t="str">
        <f t="shared" ca="1" si="312"/>
        <v/>
      </c>
      <c r="AG321" s="29" t="str">
        <f t="shared" ca="1" si="313"/>
        <v/>
      </c>
      <c r="AH321" s="29" t="e">
        <f ca="1">+_xlfn.IFNA(VLOOKUP($B321,'Resultados General'!$C$11:$CG$510,MATCH(AH$6,'Resultados General'!$C$10:$CG$10,0),0),"")</f>
        <v>#NAME?</v>
      </c>
      <c r="AI321" s="29" t="str">
        <f t="shared" ca="1" si="314"/>
        <v/>
      </c>
      <c r="AJ321" s="29" t="str">
        <f t="shared" ca="1" si="315"/>
        <v/>
      </c>
      <c r="AK321" s="29" t="e">
        <f ca="1">+_xlfn.IFNA(VLOOKUP($B321,'Resultados General'!$C$11:$CG$510,MATCH(AK$6,'Resultados General'!$C$10:$CG$10,0),0),"")</f>
        <v>#NAME?</v>
      </c>
      <c r="AL321" s="29" t="str">
        <f t="shared" ca="1" si="316"/>
        <v/>
      </c>
      <c r="AM321" s="29" t="str">
        <f t="shared" ca="1" si="317"/>
        <v/>
      </c>
      <c r="AN321" s="29" t="e">
        <f ca="1">+_xlfn.IFNA(VLOOKUP($B321,'Resultados General'!$C$11:$CG$510,MATCH(AN$6,'Resultados General'!$C$10:$CG$10,0),0),"")</f>
        <v>#NAME?</v>
      </c>
      <c r="AO321" s="29" t="str">
        <f t="shared" ca="1" si="318"/>
        <v/>
      </c>
      <c r="AP321" s="29" t="str">
        <f t="shared" ca="1" si="319"/>
        <v/>
      </c>
      <c r="AQ321" s="29" t="e">
        <f ca="1">+_xlfn.IFNA(VLOOKUP($B321,'Resultados General'!$C$11:$CG$510,MATCH(AQ$6,'Resultados General'!$C$10:$CG$10,0),0),"")</f>
        <v>#NAME?</v>
      </c>
      <c r="AR321" s="29" t="str">
        <f t="shared" ca="1" si="320"/>
        <v/>
      </c>
      <c r="AS321" s="29" t="str">
        <f t="shared" ca="1" si="321"/>
        <v/>
      </c>
      <c r="AT321" s="29" t="e">
        <f ca="1">+_xlfn.IFNA(VLOOKUP($B321,'Resultados General'!$C$11:$CG$510,MATCH(AT$6,'Resultados General'!$C$10:$CG$10,0),0),"")</f>
        <v>#NAME?</v>
      </c>
      <c r="AU321" s="29" t="str">
        <f t="shared" ca="1" si="322"/>
        <v/>
      </c>
      <c r="AV321" s="29" t="str">
        <f t="shared" ca="1" si="323"/>
        <v/>
      </c>
      <c r="AW321" s="29" t="e">
        <f ca="1">+_xlfn.IFNA(VLOOKUP($B321,'Resultados General'!$C$11:$CG$510,MATCH(AW$6,'Resultados General'!$C$10:$CG$10,0),0),"")</f>
        <v>#NAME?</v>
      </c>
      <c r="AX321" s="29" t="str">
        <f t="shared" ca="1" si="324"/>
        <v/>
      </c>
      <c r="AY321" s="29" t="str">
        <f t="shared" ca="1" si="325"/>
        <v/>
      </c>
      <c r="AZ321" s="29" t="e">
        <f ca="1">+_xlfn.IFNA(VLOOKUP($B321,'Resultados General'!$C$11:$CG$510,MATCH(AZ$6,'Resultados General'!$C$10:$CG$10,0),0),"")</f>
        <v>#NAME?</v>
      </c>
      <c r="BA321" s="29" t="str">
        <f t="shared" ca="1" si="326"/>
        <v/>
      </c>
      <c r="BB321" s="29" t="str">
        <f t="shared" ca="1" si="327"/>
        <v/>
      </c>
      <c r="BC321" s="29" t="e">
        <f ca="1">+_xlfn.IFNA(VLOOKUP($B321,'Resultados General'!$C$11:$CG$510,MATCH(BC$6,'Resultados General'!$C$10:$CG$10,0),0),"")</f>
        <v>#NAME?</v>
      </c>
      <c r="BD321" s="29" t="str">
        <f t="shared" ca="1" si="328"/>
        <v/>
      </c>
      <c r="BE321" s="29" t="str">
        <f t="shared" ca="1" si="329"/>
        <v/>
      </c>
      <c r="BF321" s="29" t="e">
        <f ca="1">+_xlfn.IFNA(VLOOKUP($B321,'Resultados General'!$C$11:$CG$510,MATCH(BF$6,'Resultados General'!$C$10:$CG$10,0),0),"")</f>
        <v>#NAME?</v>
      </c>
      <c r="BG321" s="29" t="str">
        <f t="shared" ca="1" si="330"/>
        <v/>
      </c>
      <c r="BH321" s="29" t="str">
        <f t="shared" ca="1" si="331"/>
        <v/>
      </c>
      <c r="BI321" s="29" t="e">
        <f ca="1">+_xlfn.IFNA(VLOOKUP($B321,'Resultados General'!$C$11:$CG$510,MATCH(BI$6,'Resultados General'!$C$10:$CG$10,0),0),"")</f>
        <v>#NAME?</v>
      </c>
      <c r="BJ321" s="29" t="str">
        <f t="shared" ca="1" si="332"/>
        <v/>
      </c>
      <c r="BK321" s="29" t="str">
        <f t="shared" ca="1" si="333"/>
        <v/>
      </c>
      <c r="BL321" s="29" t="e">
        <f ca="1">+_xlfn.IFNA(VLOOKUP($B321,'Resultados General'!$C$11:$CG$510,MATCH(BL$6,'Resultados General'!$C$10:$CG$10,0),0),"")</f>
        <v>#NAME?</v>
      </c>
      <c r="BM321" s="29" t="str">
        <f t="shared" ca="1" si="334"/>
        <v/>
      </c>
      <c r="BN321" s="29" t="str">
        <f t="shared" ca="1" si="335"/>
        <v/>
      </c>
      <c r="BO321" s="29" t="e">
        <f ca="1">+_xlfn.IFNA(VLOOKUP($B321,'Resultados General'!$C$11:$CG$510,MATCH(BO$6,'Resultados General'!$C$10:$CG$10,0),0),"")</f>
        <v>#NAME?</v>
      </c>
      <c r="BP321" s="29" t="str">
        <f t="shared" ca="1" si="336"/>
        <v/>
      </c>
      <c r="BQ321" s="29" t="str">
        <f t="shared" ca="1" si="337"/>
        <v/>
      </c>
      <c r="BR321" s="29" t="e">
        <f ca="1">+_xlfn.IFNA(VLOOKUP($B321,'Resultados General'!$C$11:$CG$510,MATCH(BR$6,'Resultados General'!$C$10:$CG$10,0),0),"")</f>
        <v>#NAME?</v>
      </c>
      <c r="BS321" s="29" t="str">
        <f t="shared" ca="1" si="338"/>
        <v/>
      </c>
      <c r="BT321" s="29" t="str">
        <f t="shared" ca="1" si="339"/>
        <v/>
      </c>
      <c r="BU321" s="29" t="e">
        <f ca="1">+_xlfn.IFNA(VLOOKUP($B321,'Resultados General'!$C$11:$CG$510,MATCH(BU$6,'Resultados General'!$C$10:$CG$10,0),0),"")</f>
        <v>#NAME?</v>
      </c>
      <c r="BV321" s="29" t="str">
        <f t="shared" ca="1" si="340"/>
        <v/>
      </c>
      <c r="BW321" s="29" t="str">
        <f t="shared" ca="1" si="341"/>
        <v/>
      </c>
      <c r="BX321" s="29" t="e">
        <f ca="1">+_xlfn.IFNA(VLOOKUP($B321,'Resultados General'!$C$11:$CG$510,MATCH(BX$6,'Resultados General'!$C$10:$CG$10,0),0),"")</f>
        <v>#NAME?</v>
      </c>
      <c r="BY321" s="29" t="str">
        <f t="shared" ca="1" si="342"/>
        <v/>
      </c>
      <c r="BZ321" s="29" t="str">
        <f t="shared" ca="1" si="343"/>
        <v/>
      </c>
      <c r="CA321" s="29" t="e">
        <f ca="1">+_xlfn.IFNA(VLOOKUP($B321,'Resultados General'!$C$11:$CG$510,MATCH(CA$6,'Resultados General'!$C$10:$CG$10,0),0),"")</f>
        <v>#NAME?</v>
      </c>
      <c r="CB321" s="29" t="str">
        <f t="shared" ca="1" si="344"/>
        <v/>
      </c>
      <c r="CC321" s="29" t="str">
        <f t="shared" ca="1" si="345"/>
        <v/>
      </c>
      <c r="CD321" s="29" t="e">
        <f ca="1">+_xlfn.IFNA(VLOOKUP($B321,'Resultados General'!$C$11:$CG$510,MATCH(CD$6,'Resultados General'!$C$10:$CG$10,0),0),"")</f>
        <v>#NAME?</v>
      </c>
      <c r="CE321" s="29" t="str">
        <f t="shared" ca="1" si="346"/>
        <v/>
      </c>
      <c r="CF321" s="29" t="str">
        <f t="shared" ca="1" si="347"/>
        <v/>
      </c>
      <c r="CG321" s="29" t="e">
        <f ca="1">+_xlfn.IFNA(VLOOKUP($B321,'Resultados General'!$C$11:$CG$510,MATCH(CG$6,'Resultados General'!$C$10:$CG$10,0),0),"")</f>
        <v>#NAME?</v>
      </c>
      <c r="CH321" s="29" t="str">
        <f t="shared" ca="1" si="348"/>
        <v/>
      </c>
      <c r="CI321" s="29" t="str">
        <f t="shared" ca="1" si="349"/>
        <v/>
      </c>
      <c r="CJ321" s="29" t="e">
        <f ca="1">+_xlfn.IFNA(VLOOKUP($B321,'Resultados General'!$C$11:$CG$510,MATCH(CJ$6,'Resultados General'!$C$10:$CG$10,0),0),"")</f>
        <v>#NAME?</v>
      </c>
      <c r="CK321" s="29" t="str">
        <f t="shared" ca="1" si="350"/>
        <v/>
      </c>
      <c r="CL321" s="29" t="str">
        <f t="shared" ca="1" si="351"/>
        <v/>
      </c>
      <c r="CM321" s="29" t="e">
        <f ca="1">+_xlfn.IFNA(VLOOKUP($B321,'Resultados General'!$C$11:$CG$510,MATCH(CM$6,'Resultados General'!$C$10:$CG$10,0),0),"")</f>
        <v>#NAME?</v>
      </c>
      <c r="CN321" s="29" t="str">
        <f t="shared" ca="1" si="352"/>
        <v/>
      </c>
      <c r="CO321" s="29" t="str">
        <f t="shared" ca="1" si="353"/>
        <v/>
      </c>
      <c r="CP321" s="29" t="e">
        <f ca="1">+_xlfn.IFNA(VLOOKUP($B321,'Resultados General'!$C$11:$CG$510,MATCH(CP$6,'Resultados General'!$C$10:$CG$10,0),0),"")</f>
        <v>#NAME?</v>
      </c>
      <c r="CQ321" s="29" t="str">
        <f t="shared" ca="1" si="354"/>
        <v/>
      </c>
      <c r="CR321" s="29" t="str">
        <f t="shared" ca="1" si="355"/>
        <v/>
      </c>
      <c r="CS321" s="29" t="e">
        <f ca="1">+_xlfn.IFNA(VLOOKUP($B321,'Resultados General'!$C$11:$CG$510,MATCH(CS$6,'Resultados General'!$C$10:$CG$10,0),0),"")</f>
        <v>#NAME?</v>
      </c>
      <c r="CT321" s="29" t="str">
        <f t="shared" ca="1" si="356"/>
        <v/>
      </c>
      <c r="CU321" s="29" t="str">
        <f t="shared" ca="1" si="357"/>
        <v/>
      </c>
      <c r="CV321" s="29" t="e">
        <f ca="1">+_xlfn.IFNA(VLOOKUP($B321,'Resultados General'!$C$11:$CG$510,MATCH(CV$6,'Resultados General'!$C$10:$CG$10,0),0),"")</f>
        <v>#NAME?</v>
      </c>
      <c r="CW321" s="29" t="str">
        <f t="shared" ca="1" si="358"/>
        <v/>
      </c>
      <c r="CX321" s="29" t="str">
        <f t="shared" ca="1" si="359"/>
        <v/>
      </c>
      <c r="CY321" s="29" t="e">
        <f ca="1">+_xlfn.IFNA(VLOOKUP($B321,'Resultados General'!$C$11:$CG$510,MATCH(CY$6,'Resultados General'!$C$10:$CG$10,0),0),"")</f>
        <v>#NAME?</v>
      </c>
      <c r="CZ321" s="29" t="str">
        <f t="shared" ca="1" si="360"/>
        <v/>
      </c>
      <c r="DA321" s="29" t="str">
        <f t="shared" ca="1" si="361"/>
        <v/>
      </c>
      <c r="DB321" s="29" t="e">
        <f ca="1">+_xlfn.IFNA(VLOOKUP($B321,'Resultados General'!$C$11:$CG$510,MATCH(DB$6,'Resultados General'!$C$10:$CG$10,0),0),"")</f>
        <v>#NAME?</v>
      </c>
      <c r="DC321" s="29" t="str">
        <f t="shared" ca="1" si="362"/>
        <v/>
      </c>
      <c r="DD321" s="29" t="str">
        <f t="shared" ca="1" si="363"/>
        <v/>
      </c>
      <c r="DE321" s="29" t="e">
        <f ca="1">+_xlfn.IFNA(VLOOKUP($B321,'Resultados General'!$C$11:$CG$510,MATCH(DE$6,'Resultados General'!$C$10:$CG$10,0),0),"")</f>
        <v>#NAME?</v>
      </c>
      <c r="DF321" s="29" t="str">
        <f t="shared" ca="1" si="364"/>
        <v/>
      </c>
      <c r="DG321" s="29" t="str">
        <f t="shared" ca="1" si="365"/>
        <v/>
      </c>
      <c r="DH321" s="29" t="e">
        <f ca="1">+_xlfn.IFNA(VLOOKUP($B321,'Resultados General'!$C$11:$CG$510,MATCH(DH$6,'Resultados General'!$C$10:$CG$10,0),0),"")</f>
        <v>#NAME?</v>
      </c>
      <c r="DI321" s="29" t="str">
        <f t="shared" ca="1" si="366"/>
        <v/>
      </c>
      <c r="DJ321" s="29" t="str">
        <f t="shared" ca="1" si="367"/>
        <v/>
      </c>
      <c r="DK321" s="29" t="e">
        <f ca="1">+_xlfn.IFNA(VLOOKUP($B321,'Resultados General'!$C$11:$CG$510,MATCH(DK$6,'Resultados General'!$C$10:$CG$10,0),0),"")</f>
        <v>#NAME?</v>
      </c>
      <c r="DL321" s="29" t="str">
        <f t="shared" ca="1" si="368"/>
        <v/>
      </c>
      <c r="DM321" s="29" t="str">
        <f t="shared" ca="1" si="369"/>
        <v/>
      </c>
      <c r="DN321" s="29" t="e">
        <f ca="1">+_xlfn.IFNA(VLOOKUP($B321,'Resultados General'!$C$11:$CG$510,MATCH(DN$6,'Resultados General'!$C$10:$CG$10,0),0),"")</f>
        <v>#NAME?</v>
      </c>
      <c r="DO321" s="29" t="str">
        <f t="shared" ca="1" si="370"/>
        <v/>
      </c>
      <c r="DP321" s="29" t="str">
        <f t="shared" ca="1" si="371"/>
        <v/>
      </c>
    </row>
    <row r="322" spans="2:120">
      <c r="B322" s="219" t="str">
        <f>+IF('Resultados General'!C325="","",'Resultados General'!C325)</f>
        <v/>
      </c>
      <c r="C322" s="134" t="e">
        <f ca="1">+_xlfn.IFNA(VLOOKUP('Distribución de puestos'!B322,'Resultados General'!$C$11:$J$510,8,0),"")</f>
        <v>#NAME?</v>
      </c>
      <c r="D322" s="135" t="e">
        <f ca="1">+_xlfn.IFNA(VLOOKUP(B322,'Resultados General'!$C$11:$L$510,10,0),"")</f>
        <v>#NAME?</v>
      </c>
      <c r="E322" s="26" t="s">
        <v>76</v>
      </c>
      <c r="F322" s="26" t="s">
        <v>76</v>
      </c>
      <c r="G322" s="135" t="str">
        <f t="shared" ca="1" si="372"/>
        <v/>
      </c>
      <c r="H322" s="135" t="str">
        <f t="shared" ca="1" si="373"/>
        <v/>
      </c>
      <c r="I322" s="219" t="str">
        <f t="shared" si="374"/>
        <v/>
      </c>
      <c r="J322" s="138"/>
      <c r="M322" s="29" t="e">
        <f ca="1">+_xlfn.IFNA(VLOOKUP($B322,'Resultados General'!$C$11:$CG$510,MATCH(M$6,'Resultados General'!$C$10:$CG$10,0),0),"")</f>
        <v>#NAME?</v>
      </c>
      <c r="N322" s="29" t="str">
        <f t="shared" ca="1" si="300"/>
        <v/>
      </c>
      <c r="O322" s="29" t="str">
        <f t="shared" ca="1" si="301"/>
        <v/>
      </c>
      <c r="P322" s="29" t="e">
        <f ca="1">+_xlfn.IFNA(VLOOKUP($B322,'Resultados General'!$C$11:$CG$510,MATCH(P$6,'Resultados General'!$C$10:$CG$10,0),0),"")</f>
        <v>#NAME?</v>
      </c>
      <c r="Q322" s="29" t="str">
        <f t="shared" ca="1" si="302"/>
        <v/>
      </c>
      <c r="R322" s="29" t="str">
        <f t="shared" ca="1" si="303"/>
        <v/>
      </c>
      <c r="S322" s="29" t="e">
        <f ca="1">+_xlfn.IFNA(VLOOKUP($B322,'Resultados General'!$C$11:$CG$510,MATCH(S$6,'Resultados General'!$C$10:$CG$10,0),0),"")</f>
        <v>#NAME?</v>
      </c>
      <c r="T322" s="29" t="str">
        <f t="shared" ca="1" si="304"/>
        <v/>
      </c>
      <c r="U322" s="29" t="str">
        <f t="shared" ca="1" si="305"/>
        <v/>
      </c>
      <c r="V322" s="29" t="e">
        <f ca="1">+_xlfn.IFNA(VLOOKUP($B322,'Resultados General'!$C$11:$CG$510,MATCH(V$6,'Resultados General'!$C$10:$CG$10,0),0),"")</f>
        <v>#NAME?</v>
      </c>
      <c r="W322" s="29" t="str">
        <f t="shared" ca="1" si="306"/>
        <v/>
      </c>
      <c r="X322" s="29" t="str">
        <f t="shared" ca="1" si="307"/>
        <v/>
      </c>
      <c r="Y322" s="29" t="e">
        <f ca="1">+_xlfn.IFNA(VLOOKUP($B322,'Resultados General'!$C$11:$CG$510,MATCH(Y$6,'Resultados General'!$C$10:$CG$10,0),0),"")</f>
        <v>#NAME?</v>
      </c>
      <c r="Z322" s="29" t="str">
        <f t="shared" ca="1" si="308"/>
        <v/>
      </c>
      <c r="AA322" s="29" t="str">
        <f t="shared" ca="1" si="309"/>
        <v/>
      </c>
      <c r="AB322" s="29" t="e">
        <f ca="1">+_xlfn.IFNA(VLOOKUP($B322,'Resultados General'!$C$11:$CG$510,MATCH(AB$6,'Resultados General'!$C$10:$CG$10,0),0),"")</f>
        <v>#NAME?</v>
      </c>
      <c r="AC322" s="29" t="str">
        <f t="shared" ca="1" si="310"/>
        <v/>
      </c>
      <c r="AD322" s="29" t="str">
        <f t="shared" ca="1" si="311"/>
        <v/>
      </c>
      <c r="AE322" s="29" t="e">
        <f ca="1">+_xlfn.IFNA(VLOOKUP($B322,'Resultados General'!$C$11:$CG$510,MATCH(AE$6,'Resultados General'!$C$10:$CG$10,0),0),"")</f>
        <v>#NAME?</v>
      </c>
      <c r="AF322" s="29" t="str">
        <f t="shared" ca="1" si="312"/>
        <v/>
      </c>
      <c r="AG322" s="29" t="str">
        <f t="shared" ca="1" si="313"/>
        <v/>
      </c>
      <c r="AH322" s="29" t="e">
        <f ca="1">+_xlfn.IFNA(VLOOKUP($B322,'Resultados General'!$C$11:$CG$510,MATCH(AH$6,'Resultados General'!$C$10:$CG$10,0),0),"")</f>
        <v>#NAME?</v>
      </c>
      <c r="AI322" s="29" t="str">
        <f t="shared" ca="1" si="314"/>
        <v/>
      </c>
      <c r="AJ322" s="29" t="str">
        <f t="shared" ca="1" si="315"/>
        <v/>
      </c>
      <c r="AK322" s="29" t="e">
        <f ca="1">+_xlfn.IFNA(VLOOKUP($B322,'Resultados General'!$C$11:$CG$510,MATCH(AK$6,'Resultados General'!$C$10:$CG$10,0),0),"")</f>
        <v>#NAME?</v>
      </c>
      <c r="AL322" s="29" t="str">
        <f t="shared" ca="1" si="316"/>
        <v/>
      </c>
      <c r="AM322" s="29" t="str">
        <f t="shared" ca="1" si="317"/>
        <v/>
      </c>
      <c r="AN322" s="29" t="e">
        <f ca="1">+_xlfn.IFNA(VLOOKUP($B322,'Resultados General'!$C$11:$CG$510,MATCH(AN$6,'Resultados General'!$C$10:$CG$10,0),0),"")</f>
        <v>#NAME?</v>
      </c>
      <c r="AO322" s="29" t="str">
        <f t="shared" ca="1" si="318"/>
        <v/>
      </c>
      <c r="AP322" s="29" t="str">
        <f t="shared" ca="1" si="319"/>
        <v/>
      </c>
      <c r="AQ322" s="29" t="e">
        <f ca="1">+_xlfn.IFNA(VLOOKUP($B322,'Resultados General'!$C$11:$CG$510,MATCH(AQ$6,'Resultados General'!$C$10:$CG$10,0),0),"")</f>
        <v>#NAME?</v>
      </c>
      <c r="AR322" s="29" t="str">
        <f t="shared" ca="1" si="320"/>
        <v/>
      </c>
      <c r="AS322" s="29" t="str">
        <f t="shared" ca="1" si="321"/>
        <v/>
      </c>
      <c r="AT322" s="29" t="e">
        <f ca="1">+_xlfn.IFNA(VLOOKUP($B322,'Resultados General'!$C$11:$CG$510,MATCH(AT$6,'Resultados General'!$C$10:$CG$10,0),0),"")</f>
        <v>#NAME?</v>
      </c>
      <c r="AU322" s="29" t="str">
        <f t="shared" ca="1" si="322"/>
        <v/>
      </c>
      <c r="AV322" s="29" t="str">
        <f t="shared" ca="1" si="323"/>
        <v/>
      </c>
      <c r="AW322" s="29" t="e">
        <f ca="1">+_xlfn.IFNA(VLOOKUP($B322,'Resultados General'!$C$11:$CG$510,MATCH(AW$6,'Resultados General'!$C$10:$CG$10,0),0),"")</f>
        <v>#NAME?</v>
      </c>
      <c r="AX322" s="29" t="str">
        <f t="shared" ca="1" si="324"/>
        <v/>
      </c>
      <c r="AY322" s="29" t="str">
        <f t="shared" ca="1" si="325"/>
        <v/>
      </c>
      <c r="AZ322" s="29" t="e">
        <f ca="1">+_xlfn.IFNA(VLOOKUP($B322,'Resultados General'!$C$11:$CG$510,MATCH(AZ$6,'Resultados General'!$C$10:$CG$10,0),0),"")</f>
        <v>#NAME?</v>
      </c>
      <c r="BA322" s="29" t="str">
        <f t="shared" ca="1" si="326"/>
        <v/>
      </c>
      <c r="BB322" s="29" t="str">
        <f t="shared" ca="1" si="327"/>
        <v/>
      </c>
      <c r="BC322" s="29" t="e">
        <f ca="1">+_xlfn.IFNA(VLOOKUP($B322,'Resultados General'!$C$11:$CG$510,MATCH(BC$6,'Resultados General'!$C$10:$CG$10,0),0),"")</f>
        <v>#NAME?</v>
      </c>
      <c r="BD322" s="29" t="str">
        <f t="shared" ca="1" si="328"/>
        <v/>
      </c>
      <c r="BE322" s="29" t="str">
        <f t="shared" ca="1" si="329"/>
        <v/>
      </c>
      <c r="BF322" s="29" t="e">
        <f ca="1">+_xlfn.IFNA(VLOOKUP($B322,'Resultados General'!$C$11:$CG$510,MATCH(BF$6,'Resultados General'!$C$10:$CG$10,0),0),"")</f>
        <v>#NAME?</v>
      </c>
      <c r="BG322" s="29" t="str">
        <f t="shared" ca="1" si="330"/>
        <v/>
      </c>
      <c r="BH322" s="29" t="str">
        <f t="shared" ca="1" si="331"/>
        <v/>
      </c>
      <c r="BI322" s="29" t="e">
        <f ca="1">+_xlfn.IFNA(VLOOKUP($B322,'Resultados General'!$C$11:$CG$510,MATCH(BI$6,'Resultados General'!$C$10:$CG$10,0),0),"")</f>
        <v>#NAME?</v>
      </c>
      <c r="BJ322" s="29" t="str">
        <f t="shared" ca="1" si="332"/>
        <v/>
      </c>
      <c r="BK322" s="29" t="str">
        <f t="shared" ca="1" si="333"/>
        <v/>
      </c>
      <c r="BL322" s="29" t="e">
        <f ca="1">+_xlfn.IFNA(VLOOKUP($B322,'Resultados General'!$C$11:$CG$510,MATCH(BL$6,'Resultados General'!$C$10:$CG$10,0),0),"")</f>
        <v>#NAME?</v>
      </c>
      <c r="BM322" s="29" t="str">
        <f t="shared" ca="1" si="334"/>
        <v/>
      </c>
      <c r="BN322" s="29" t="str">
        <f t="shared" ca="1" si="335"/>
        <v/>
      </c>
      <c r="BO322" s="29" t="e">
        <f ca="1">+_xlfn.IFNA(VLOOKUP($B322,'Resultados General'!$C$11:$CG$510,MATCH(BO$6,'Resultados General'!$C$10:$CG$10,0),0),"")</f>
        <v>#NAME?</v>
      </c>
      <c r="BP322" s="29" t="str">
        <f t="shared" ca="1" si="336"/>
        <v/>
      </c>
      <c r="BQ322" s="29" t="str">
        <f t="shared" ca="1" si="337"/>
        <v/>
      </c>
      <c r="BR322" s="29" t="e">
        <f ca="1">+_xlfn.IFNA(VLOOKUP($B322,'Resultados General'!$C$11:$CG$510,MATCH(BR$6,'Resultados General'!$C$10:$CG$10,0),0),"")</f>
        <v>#NAME?</v>
      </c>
      <c r="BS322" s="29" t="str">
        <f t="shared" ca="1" si="338"/>
        <v/>
      </c>
      <c r="BT322" s="29" t="str">
        <f t="shared" ca="1" si="339"/>
        <v/>
      </c>
      <c r="BU322" s="29" t="e">
        <f ca="1">+_xlfn.IFNA(VLOOKUP($B322,'Resultados General'!$C$11:$CG$510,MATCH(BU$6,'Resultados General'!$C$10:$CG$10,0),0),"")</f>
        <v>#NAME?</v>
      </c>
      <c r="BV322" s="29" t="str">
        <f t="shared" ca="1" si="340"/>
        <v/>
      </c>
      <c r="BW322" s="29" t="str">
        <f t="shared" ca="1" si="341"/>
        <v/>
      </c>
      <c r="BX322" s="29" t="e">
        <f ca="1">+_xlfn.IFNA(VLOOKUP($B322,'Resultados General'!$C$11:$CG$510,MATCH(BX$6,'Resultados General'!$C$10:$CG$10,0),0),"")</f>
        <v>#NAME?</v>
      </c>
      <c r="BY322" s="29" t="str">
        <f t="shared" ca="1" si="342"/>
        <v/>
      </c>
      <c r="BZ322" s="29" t="str">
        <f t="shared" ca="1" si="343"/>
        <v/>
      </c>
      <c r="CA322" s="29" t="e">
        <f ca="1">+_xlfn.IFNA(VLOOKUP($B322,'Resultados General'!$C$11:$CG$510,MATCH(CA$6,'Resultados General'!$C$10:$CG$10,0),0),"")</f>
        <v>#NAME?</v>
      </c>
      <c r="CB322" s="29" t="str">
        <f t="shared" ca="1" si="344"/>
        <v/>
      </c>
      <c r="CC322" s="29" t="str">
        <f t="shared" ca="1" si="345"/>
        <v/>
      </c>
      <c r="CD322" s="29" t="e">
        <f ca="1">+_xlfn.IFNA(VLOOKUP($B322,'Resultados General'!$C$11:$CG$510,MATCH(CD$6,'Resultados General'!$C$10:$CG$10,0),0),"")</f>
        <v>#NAME?</v>
      </c>
      <c r="CE322" s="29" t="str">
        <f t="shared" ca="1" si="346"/>
        <v/>
      </c>
      <c r="CF322" s="29" t="str">
        <f t="shared" ca="1" si="347"/>
        <v/>
      </c>
      <c r="CG322" s="29" t="e">
        <f ca="1">+_xlfn.IFNA(VLOOKUP($B322,'Resultados General'!$C$11:$CG$510,MATCH(CG$6,'Resultados General'!$C$10:$CG$10,0),0),"")</f>
        <v>#NAME?</v>
      </c>
      <c r="CH322" s="29" t="str">
        <f t="shared" ca="1" si="348"/>
        <v/>
      </c>
      <c r="CI322" s="29" t="str">
        <f t="shared" ca="1" si="349"/>
        <v/>
      </c>
      <c r="CJ322" s="29" t="e">
        <f ca="1">+_xlfn.IFNA(VLOOKUP($B322,'Resultados General'!$C$11:$CG$510,MATCH(CJ$6,'Resultados General'!$C$10:$CG$10,0),0),"")</f>
        <v>#NAME?</v>
      </c>
      <c r="CK322" s="29" t="str">
        <f t="shared" ca="1" si="350"/>
        <v/>
      </c>
      <c r="CL322" s="29" t="str">
        <f t="shared" ca="1" si="351"/>
        <v/>
      </c>
      <c r="CM322" s="29" t="e">
        <f ca="1">+_xlfn.IFNA(VLOOKUP($B322,'Resultados General'!$C$11:$CG$510,MATCH(CM$6,'Resultados General'!$C$10:$CG$10,0),0),"")</f>
        <v>#NAME?</v>
      </c>
      <c r="CN322" s="29" t="str">
        <f t="shared" ca="1" si="352"/>
        <v/>
      </c>
      <c r="CO322" s="29" t="str">
        <f t="shared" ca="1" si="353"/>
        <v/>
      </c>
      <c r="CP322" s="29" t="e">
        <f ca="1">+_xlfn.IFNA(VLOOKUP($B322,'Resultados General'!$C$11:$CG$510,MATCH(CP$6,'Resultados General'!$C$10:$CG$10,0),0),"")</f>
        <v>#NAME?</v>
      </c>
      <c r="CQ322" s="29" t="str">
        <f t="shared" ca="1" si="354"/>
        <v/>
      </c>
      <c r="CR322" s="29" t="str">
        <f t="shared" ca="1" si="355"/>
        <v/>
      </c>
      <c r="CS322" s="29" t="e">
        <f ca="1">+_xlfn.IFNA(VLOOKUP($B322,'Resultados General'!$C$11:$CG$510,MATCH(CS$6,'Resultados General'!$C$10:$CG$10,0),0),"")</f>
        <v>#NAME?</v>
      </c>
      <c r="CT322" s="29" t="str">
        <f t="shared" ca="1" si="356"/>
        <v/>
      </c>
      <c r="CU322" s="29" t="str">
        <f t="shared" ca="1" si="357"/>
        <v/>
      </c>
      <c r="CV322" s="29" t="e">
        <f ca="1">+_xlfn.IFNA(VLOOKUP($B322,'Resultados General'!$C$11:$CG$510,MATCH(CV$6,'Resultados General'!$C$10:$CG$10,0),0),"")</f>
        <v>#NAME?</v>
      </c>
      <c r="CW322" s="29" t="str">
        <f t="shared" ca="1" si="358"/>
        <v/>
      </c>
      <c r="CX322" s="29" t="str">
        <f t="shared" ca="1" si="359"/>
        <v/>
      </c>
      <c r="CY322" s="29" t="e">
        <f ca="1">+_xlfn.IFNA(VLOOKUP($B322,'Resultados General'!$C$11:$CG$510,MATCH(CY$6,'Resultados General'!$C$10:$CG$10,0),0),"")</f>
        <v>#NAME?</v>
      </c>
      <c r="CZ322" s="29" t="str">
        <f t="shared" ca="1" si="360"/>
        <v/>
      </c>
      <c r="DA322" s="29" t="str">
        <f t="shared" ca="1" si="361"/>
        <v/>
      </c>
      <c r="DB322" s="29" t="e">
        <f ca="1">+_xlfn.IFNA(VLOOKUP($B322,'Resultados General'!$C$11:$CG$510,MATCH(DB$6,'Resultados General'!$C$10:$CG$10,0),0),"")</f>
        <v>#NAME?</v>
      </c>
      <c r="DC322" s="29" t="str">
        <f t="shared" ca="1" si="362"/>
        <v/>
      </c>
      <c r="DD322" s="29" t="str">
        <f t="shared" ca="1" si="363"/>
        <v/>
      </c>
      <c r="DE322" s="29" t="e">
        <f ca="1">+_xlfn.IFNA(VLOOKUP($B322,'Resultados General'!$C$11:$CG$510,MATCH(DE$6,'Resultados General'!$C$10:$CG$10,0),0),"")</f>
        <v>#NAME?</v>
      </c>
      <c r="DF322" s="29" t="str">
        <f t="shared" ca="1" si="364"/>
        <v/>
      </c>
      <c r="DG322" s="29" t="str">
        <f t="shared" ca="1" si="365"/>
        <v/>
      </c>
      <c r="DH322" s="29" t="e">
        <f ca="1">+_xlfn.IFNA(VLOOKUP($B322,'Resultados General'!$C$11:$CG$510,MATCH(DH$6,'Resultados General'!$C$10:$CG$10,0),0),"")</f>
        <v>#NAME?</v>
      </c>
      <c r="DI322" s="29" t="str">
        <f t="shared" ca="1" si="366"/>
        <v/>
      </c>
      <c r="DJ322" s="29" t="str">
        <f t="shared" ca="1" si="367"/>
        <v/>
      </c>
      <c r="DK322" s="29" t="e">
        <f ca="1">+_xlfn.IFNA(VLOOKUP($B322,'Resultados General'!$C$11:$CG$510,MATCH(DK$6,'Resultados General'!$C$10:$CG$10,0),0),"")</f>
        <v>#NAME?</v>
      </c>
      <c r="DL322" s="29" t="str">
        <f t="shared" ca="1" si="368"/>
        <v/>
      </c>
      <c r="DM322" s="29" t="str">
        <f t="shared" ca="1" si="369"/>
        <v/>
      </c>
      <c r="DN322" s="29" t="e">
        <f ca="1">+_xlfn.IFNA(VLOOKUP($B322,'Resultados General'!$C$11:$CG$510,MATCH(DN$6,'Resultados General'!$C$10:$CG$10,0),0),"")</f>
        <v>#NAME?</v>
      </c>
      <c r="DO322" s="29" t="str">
        <f t="shared" ca="1" si="370"/>
        <v/>
      </c>
      <c r="DP322" s="29" t="str">
        <f t="shared" ca="1" si="371"/>
        <v/>
      </c>
    </row>
    <row r="323" spans="2:120">
      <c r="B323" s="219" t="str">
        <f>+IF('Resultados General'!C326="","",'Resultados General'!C326)</f>
        <v/>
      </c>
      <c r="C323" s="134" t="e">
        <f ca="1">+_xlfn.IFNA(VLOOKUP('Distribución de puestos'!B323,'Resultados General'!$C$11:$J$510,8,0),"")</f>
        <v>#NAME?</v>
      </c>
      <c r="D323" s="135" t="e">
        <f ca="1">+_xlfn.IFNA(VLOOKUP(B323,'Resultados General'!$C$11:$L$510,10,0),"")</f>
        <v>#NAME?</v>
      </c>
      <c r="E323" s="26" t="s">
        <v>76</v>
      </c>
      <c r="F323" s="26" t="s">
        <v>76</v>
      </c>
      <c r="G323" s="135" t="str">
        <f t="shared" ca="1" si="372"/>
        <v/>
      </c>
      <c r="H323" s="135" t="str">
        <f t="shared" ca="1" si="373"/>
        <v/>
      </c>
      <c r="I323" s="219" t="str">
        <f t="shared" si="374"/>
        <v/>
      </c>
      <c r="J323" s="138"/>
      <c r="M323" s="29" t="e">
        <f ca="1">+_xlfn.IFNA(VLOOKUP($B323,'Resultados General'!$C$11:$CG$510,MATCH(M$6,'Resultados General'!$C$10:$CG$10,0),0),"")</f>
        <v>#NAME?</v>
      </c>
      <c r="N323" s="29" t="str">
        <f t="shared" ca="1" si="300"/>
        <v/>
      </c>
      <c r="O323" s="29" t="str">
        <f t="shared" ca="1" si="301"/>
        <v/>
      </c>
      <c r="P323" s="29" t="e">
        <f ca="1">+_xlfn.IFNA(VLOOKUP($B323,'Resultados General'!$C$11:$CG$510,MATCH(P$6,'Resultados General'!$C$10:$CG$10,0),0),"")</f>
        <v>#NAME?</v>
      </c>
      <c r="Q323" s="29" t="str">
        <f t="shared" ca="1" si="302"/>
        <v/>
      </c>
      <c r="R323" s="29" t="str">
        <f t="shared" ca="1" si="303"/>
        <v/>
      </c>
      <c r="S323" s="29" t="e">
        <f ca="1">+_xlfn.IFNA(VLOOKUP($B323,'Resultados General'!$C$11:$CG$510,MATCH(S$6,'Resultados General'!$C$10:$CG$10,0),0),"")</f>
        <v>#NAME?</v>
      </c>
      <c r="T323" s="29" t="str">
        <f t="shared" ca="1" si="304"/>
        <v/>
      </c>
      <c r="U323" s="29" t="str">
        <f t="shared" ca="1" si="305"/>
        <v/>
      </c>
      <c r="V323" s="29" t="e">
        <f ca="1">+_xlfn.IFNA(VLOOKUP($B323,'Resultados General'!$C$11:$CG$510,MATCH(V$6,'Resultados General'!$C$10:$CG$10,0),0),"")</f>
        <v>#NAME?</v>
      </c>
      <c r="W323" s="29" t="str">
        <f t="shared" ca="1" si="306"/>
        <v/>
      </c>
      <c r="X323" s="29" t="str">
        <f t="shared" ca="1" si="307"/>
        <v/>
      </c>
      <c r="Y323" s="29" t="e">
        <f ca="1">+_xlfn.IFNA(VLOOKUP($B323,'Resultados General'!$C$11:$CG$510,MATCH(Y$6,'Resultados General'!$C$10:$CG$10,0),0),"")</f>
        <v>#NAME?</v>
      </c>
      <c r="Z323" s="29" t="str">
        <f t="shared" ca="1" si="308"/>
        <v/>
      </c>
      <c r="AA323" s="29" t="str">
        <f t="shared" ca="1" si="309"/>
        <v/>
      </c>
      <c r="AB323" s="29" t="e">
        <f ca="1">+_xlfn.IFNA(VLOOKUP($B323,'Resultados General'!$C$11:$CG$510,MATCH(AB$6,'Resultados General'!$C$10:$CG$10,0),0),"")</f>
        <v>#NAME?</v>
      </c>
      <c r="AC323" s="29" t="str">
        <f t="shared" ca="1" si="310"/>
        <v/>
      </c>
      <c r="AD323" s="29" t="str">
        <f t="shared" ca="1" si="311"/>
        <v/>
      </c>
      <c r="AE323" s="29" t="e">
        <f ca="1">+_xlfn.IFNA(VLOOKUP($B323,'Resultados General'!$C$11:$CG$510,MATCH(AE$6,'Resultados General'!$C$10:$CG$10,0),0),"")</f>
        <v>#NAME?</v>
      </c>
      <c r="AF323" s="29" t="str">
        <f t="shared" ca="1" si="312"/>
        <v/>
      </c>
      <c r="AG323" s="29" t="str">
        <f t="shared" ca="1" si="313"/>
        <v/>
      </c>
      <c r="AH323" s="29" t="e">
        <f ca="1">+_xlfn.IFNA(VLOOKUP($B323,'Resultados General'!$C$11:$CG$510,MATCH(AH$6,'Resultados General'!$C$10:$CG$10,0),0),"")</f>
        <v>#NAME?</v>
      </c>
      <c r="AI323" s="29" t="str">
        <f t="shared" ca="1" si="314"/>
        <v/>
      </c>
      <c r="AJ323" s="29" t="str">
        <f t="shared" ca="1" si="315"/>
        <v/>
      </c>
      <c r="AK323" s="29" t="e">
        <f ca="1">+_xlfn.IFNA(VLOOKUP($B323,'Resultados General'!$C$11:$CG$510,MATCH(AK$6,'Resultados General'!$C$10:$CG$10,0),0),"")</f>
        <v>#NAME?</v>
      </c>
      <c r="AL323" s="29" t="str">
        <f t="shared" ca="1" si="316"/>
        <v/>
      </c>
      <c r="AM323" s="29" t="str">
        <f t="shared" ca="1" si="317"/>
        <v/>
      </c>
      <c r="AN323" s="29" t="e">
        <f ca="1">+_xlfn.IFNA(VLOOKUP($B323,'Resultados General'!$C$11:$CG$510,MATCH(AN$6,'Resultados General'!$C$10:$CG$10,0),0),"")</f>
        <v>#NAME?</v>
      </c>
      <c r="AO323" s="29" t="str">
        <f t="shared" ca="1" si="318"/>
        <v/>
      </c>
      <c r="AP323" s="29" t="str">
        <f t="shared" ca="1" si="319"/>
        <v/>
      </c>
      <c r="AQ323" s="29" t="e">
        <f ca="1">+_xlfn.IFNA(VLOOKUP($B323,'Resultados General'!$C$11:$CG$510,MATCH(AQ$6,'Resultados General'!$C$10:$CG$10,0),0),"")</f>
        <v>#NAME?</v>
      </c>
      <c r="AR323" s="29" t="str">
        <f t="shared" ca="1" si="320"/>
        <v/>
      </c>
      <c r="AS323" s="29" t="str">
        <f t="shared" ca="1" si="321"/>
        <v/>
      </c>
      <c r="AT323" s="29" t="e">
        <f ca="1">+_xlfn.IFNA(VLOOKUP($B323,'Resultados General'!$C$11:$CG$510,MATCH(AT$6,'Resultados General'!$C$10:$CG$10,0),0),"")</f>
        <v>#NAME?</v>
      </c>
      <c r="AU323" s="29" t="str">
        <f t="shared" ca="1" si="322"/>
        <v/>
      </c>
      <c r="AV323" s="29" t="str">
        <f t="shared" ca="1" si="323"/>
        <v/>
      </c>
      <c r="AW323" s="29" t="e">
        <f ca="1">+_xlfn.IFNA(VLOOKUP($B323,'Resultados General'!$C$11:$CG$510,MATCH(AW$6,'Resultados General'!$C$10:$CG$10,0),0),"")</f>
        <v>#NAME?</v>
      </c>
      <c r="AX323" s="29" t="str">
        <f t="shared" ca="1" si="324"/>
        <v/>
      </c>
      <c r="AY323" s="29" t="str">
        <f t="shared" ca="1" si="325"/>
        <v/>
      </c>
      <c r="AZ323" s="29" t="e">
        <f ca="1">+_xlfn.IFNA(VLOOKUP($B323,'Resultados General'!$C$11:$CG$510,MATCH(AZ$6,'Resultados General'!$C$10:$CG$10,0),0),"")</f>
        <v>#NAME?</v>
      </c>
      <c r="BA323" s="29" t="str">
        <f t="shared" ca="1" si="326"/>
        <v/>
      </c>
      <c r="BB323" s="29" t="str">
        <f t="shared" ca="1" si="327"/>
        <v/>
      </c>
      <c r="BC323" s="29" t="e">
        <f ca="1">+_xlfn.IFNA(VLOOKUP($B323,'Resultados General'!$C$11:$CG$510,MATCH(BC$6,'Resultados General'!$C$10:$CG$10,0),0),"")</f>
        <v>#NAME?</v>
      </c>
      <c r="BD323" s="29" t="str">
        <f t="shared" ca="1" si="328"/>
        <v/>
      </c>
      <c r="BE323" s="29" t="str">
        <f t="shared" ca="1" si="329"/>
        <v/>
      </c>
      <c r="BF323" s="29" t="e">
        <f ca="1">+_xlfn.IFNA(VLOOKUP($B323,'Resultados General'!$C$11:$CG$510,MATCH(BF$6,'Resultados General'!$C$10:$CG$10,0),0),"")</f>
        <v>#NAME?</v>
      </c>
      <c r="BG323" s="29" t="str">
        <f t="shared" ca="1" si="330"/>
        <v/>
      </c>
      <c r="BH323" s="29" t="str">
        <f t="shared" ca="1" si="331"/>
        <v/>
      </c>
      <c r="BI323" s="29" t="e">
        <f ca="1">+_xlfn.IFNA(VLOOKUP($B323,'Resultados General'!$C$11:$CG$510,MATCH(BI$6,'Resultados General'!$C$10:$CG$10,0),0),"")</f>
        <v>#NAME?</v>
      </c>
      <c r="BJ323" s="29" t="str">
        <f t="shared" ca="1" si="332"/>
        <v/>
      </c>
      <c r="BK323" s="29" t="str">
        <f t="shared" ca="1" si="333"/>
        <v/>
      </c>
      <c r="BL323" s="29" t="e">
        <f ca="1">+_xlfn.IFNA(VLOOKUP($B323,'Resultados General'!$C$11:$CG$510,MATCH(BL$6,'Resultados General'!$C$10:$CG$10,0),0),"")</f>
        <v>#NAME?</v>
      </c>
      <c r="BM323" s="29" t="str">
        <f t="shared" ca="1" si="334"/>
        <v/>
      </c>
      <c r="BN323" s="29" t="str">
        <f t="shared" ca="1" si="335"/>
        <v/>
      </c>
      <c r="BO323" s="29" t="e">
        <f ca="1">+_xlfn.IFNA(VLOOKUP($B323,'Resultados General'!$C$11:$CG$510,MATCH(BO$6,'Resultados General'!$C$10:$CG$10,0),0),"")</f>
        <v>#NAME?</v>
      </c>
      <c r="BP323" s="29" t="str">
        <f t="shared" ca="1" si="336"/>
        <v/>
      </c>
      <c r="BQ323" s="29" t="str">
        <f t="shared" ca="1" si="337"/>
        <v/>
      </c>
      <c r="BR323" s="29" t="e">
        <f ca="1">+_xlfn.IFNA(VLOOKUP($B323,'Resultados General'!$C$11:$CG$510,MATCH(BR$6,'Resultados General'!$C$10:$CG$10,0),0),"")</f>
        <v>#NAME?</v>
      </c>
      <c r="BS323" s="29" t="str">
        <f t="shared" ca="1" si="338"/>
        <v/>
      </c>
      <c r="BT323" s="29" t="str">
        <f t="shared" ca="1" si="339"/>
        <v/>
      </c>
      <c r="BU323" s="29" t="e">
        <f ca="1">+_xlfn.IFNA(VLOOKUP($B323,'Resultados General'!$C$11:$CG$510,MATCH(BU$6,'Resultados General'!$C$10:$CG$10,0),0),"")</f>
        <v>#NAME?</v>
      </c>
      <c r="BV323" s="29" t="str">
        <f t="shared" ca="1" si="340"/>
        <v/>
      </c>
      <c r="BW323" s="29" t="str">
        <f t="shared" ca="1" si="341"/>
        <v/>
      </c>
      <c r="BX323" s="29" t="e">
        <f ca="1">+_xlfn.IFNA(VLOOKUP($B323,'Resultados General'!$C$11:$CG$510,MATCH(BX$6,'Resultados General'!$C$10:$CG$10,0),0),"")</f>
        <v>#NAME?</v>
      </c>
      <c r="BY323" s="29" t="str">
        <f t="shared" ca="1" si="342"/>
        <v/>
      </c>
      <c r="BZ323" s="29" t="str">
        <f t="shared" ca="1" si="343"/>
        <v/>
      </c>
      <c r="CA323" s="29" t="e">
        <f ca="1">+_xlfn.IFNA(VLOOKUP($B323,'Resultados General'!$C$11:$CG$510,MATCH(CA$6,'Resultados General'!$C$10:$CG$10,0),0),"")</f>
        <v>#NAME?</v>
      </c>
      <c r="CB323" s="29" t="str">
        <f t="shared" ca="1" si="344"/>
        <v/>
      </c>
      <c r="CC323" s="29" t="str">
        <f t="shared" ca="1" si="345"/>
        <v/>
      </c>
      <c r="CD323" s="29" t="e">
        <f ca="1">+_xlfn.IFNA(VLOOKUP($B323,'Resultados General'!$C$11:$CG$510,MATCH(CD$6,'Resultados General'!$C$10:$CG$10,0),0),"")</f>
        <v>#NAME?</v>
      </c>
      <c r="CE323" s="29" t="str">
        <f t="shared" ca="1" si="346"/>
        <v/>
      </c>
      <c r="CF323" s="29" t="str">
        <f t="shared" ca="1" si="347"/>
        <v/>
      </c>
      <c r="CG323" s="29" t="e">
        <f ca="1">+_xlfn.IFNA(VLOOKUP($B323,'Resultados General'!$C$11:$CG$510,MATCH(CG$6,'Resultados General'!$C$10:$CG$10,0),0),"")</f>
        <v>#NAME?</v>
      </c>
      <c r="CH323" s="29" t="str">
        <f t="shared" ca="1" si="348"/>
        <v/>
      </c>
      <c r="CI323" s="29" t="str">
        <f t="shared" ca="1" si="349"/>
        <v/>
      </c>
      <c r="CJ323" s="29" t="e">
        <f ca="1">+_xlfn.IFNA(VLOOKUP($B323,'Resultados General'!$C$11:$CG$510,MATCH(CJ$6,'Resultados General'!$C$10:$CG$10,0),0),"")</f>
        <v>#NAME?</v>
      </c>
      <c r="CK323" s="29" t="str">
        <f t="shared" ca="1" si="350"/>
        <v/>
      </c>
      <c r="CL323" s="29" t="str">
        <f t="shared" ca="1" si="351"/>
        <v/>
      </c>
      <c r="CM323" s="29" t="e">
        <f ca="1">+_xlfn.IFNA(VLOOKUP($B323,'Resultados General'!$C$11:$CG$510,MATCH(CM$6,'Resultados General'!$C$10:$CG$10,0),0),"")</f>
        <v>#NAME?</v>
      </c>
      <c r="CN323" s="29" t="str">
        <f t="shared" ca="1" si="352"/>
        <v/>
      </c>
      <c r="CO323" s="29" t="str">
        <f t="shared" ca="1" si="353"/>
        <v/>
      </c>
      <c r="CP323" s="29" t="e">
        <f ca="1">+_xlfn.IFNA(VLOOKUP($B323,'Resultados General'!$C$11:$CG$510,MATCH(CP$6,'Resultados General'!$C$10:$CG$10,0),0),"")</f>
        <v>#NAME?</v>
      </c>
      <c r="CQ323" s="29" t="str">
        <f t="shared" ca="1" si="354"/>
        <v/>
      </c>
      <c r="CR323" s="29" t="str">
        <f t="shared" ca="1" si="355"/>
        <v/>
      </c>
      <c r="CS323" s="29" t="e">
        <f ca="1">+_xlfn.IFNA(VLOOKUP($B323,'Resultados General'!$C$11:$CG$510,MATCH(CS$6,'Resultados General'!$C$10:$CG$10,0),0),"")</f>
        <v>#NAME?</v>
      </c>
      <c r="CT323" s="29" t="str">
        <f t="shared" ca="1" si="356"/>
        <v/>
      </c>
      <c r="CU323" s="29" t="str">
        <f t="shared" ca="1" si="357"/>
        <v/>
      </c>
      <c r="CV323" s="29" t="e">
        <f ca="1">+_xlfn.IFNA(VLOOKUP($B323,'Resultados General'!$C$11:$CG$510,MATCH(CV$6,'Resultados General'!$C$10:$CG$10,0),0),"")</f>
        <v>#NAME?</v>
      </c>
      <c r="CW323" s="29" t="str">
        <f t="shared" ca="1" si="358"/>
        <v/>
      </c>
      <c r="CX323" s="29" t="str">
        <f t="shared" ca="1" si="359"/>
        <v/>
      </c>
      <c r="CY323" s="29" t="e">
        <f ca="1">+_xlfn.IFNA(VLOOKUP($B323,'Resultados General'!$C$11:$CG$510,MATCH(CY$6,'Resultados General'!$C$10:$CG$10,0),0),"")</f>
        <v>#NAME?</v>
      </c>
      <c r="CZ323" s="29" t="str">
        <f t="shared" ca="1" si="360"/>
        <v/>
      </c>
      <c r="DA323" s="29" t="str">
        <f t="shared" ca="1" si="361"/>
        <v/>
      </c>
      <c r="DB323" s="29" t="e">
        <f ca="1">+_xlfn.IFNA(VLOOKUP($B323,'Resultados General'!$C$11:$CG$510,MATCH(DB$6,'Resultados General'!$C$10:$CG$10,0),0),"")</f>
        <v>#NAME?</v>
      </c>
      <c r="DC323" s="29" t="str">
        <f t="shared" ca="1" si="362"/>
        <v/>
      </c>
      <c r="DD323" s="29" t="str">
        <f t="shared" ca="1" si="363"/>
        <v/>
      </c>
      <c r="DE323" s="29" t="e">
        <f ca="1">+_xlfn.IFNA(VLOOKUP($B323,'Resultados General'!$C$11:$CG$510,MATCH(DE$6,'Resultados General'!$C$10:$CG$10,0),0),"")</f>
        <v>#NAME?</v>
      </c>
      <c r="DF323" s="29" t="str">
        <f t="shared" ca="1" si="364"/>
        <v/>
      </c>
      <c r="DG323" s="29" t="str">
        <f t="shared" ca="1" si="365"/>
        <v/>
      </c>
      <c r="DH323" s="29" t="e">
        <f ca="1">+_xlfn.IFNA(VLOOKUP($B323,'Resultados General'!$C$11:$CG$510,MATCH(DH$6,'Resultados General'!$C$10:$CG$10,0),0),"")</f>
        <v>#NAME?</v>
      </c>
      <c r="DI323" s="29" t="str">
        <f t="shared" ca="1" si="366"/>
        <v/>
      </c>
      <c r="DJ323" s="29" t="str">
        <f t="shared" ca="1" si="367"/>
        <v/>
      </c>
      <c r="DK323" s="29" t="e">
        <f ca="1">+_xlfn.IFNA(VLOOKUP($B323,'Resultados General'!$C$11:$CG$510,MATCH(DK$6,'Resultados General'!$C$10:$CG$10,0),0),"")</f>
        <v>#NAME?</v>
      </c>
      <c r="DL323" s="29" t="str">
        <f t="shared" ca="1" si="368"/>
        <v/>
      </c>
      <c r="DM323" s="29" t="str">
        <f t="shared" ca="1" si="369"/>
        <v/>
      </c>
      <c r="DN323" s="29" t="e">
        <f ca="1">+_xlfn.IFNA(VLOOKUP($B323,'Resultados General'!$C$11:$CG$510,MATCH(DN$6,'Resultados General'!$C$10:$CG$10,0),0),"")</f>
        <v>#NAME?</v>
      </c>
      <c r="DO323" s="29" t="str">
        <f t="shared" ca="1" si="370"/>
        <v/>
      </c>
      <c r="DP323" s="29" t="str">
        <f t="shared" ca="1" si="371"/>
        <v/>
      </c>
    </row>
    <row r="324" spans="2:120">
      <c r="B324" s="219" t="str">
        <f>+IF('Resultados General'!C327="","",'Resultados General'!C327)</f>
        <v/>
      </c>
      <c r="C324" s="134" t="e">
        <f ca="1">+_xlfn.IFNA(VLOOKUP('Distribución de puestos'!B324,'Resultados General'!$C$11:$J$510,8,0),"")</f>
        <v>#NAME?</v>
      </c>
      <c r="D324" s="135" t="e">
        <f ca="1">+_xlfn.IFNA(VLOOKUP(B324,'Resultados General'!$C$11:$L$510,10,0),"")</f>
        <v>#NAME?</v>
      </c>
      <c r="E324" s="26" t="s">
        <v>76</v>
      </c>
      <c r="F324" s="26" t="s">
        <v>76</v>
      </c>
      <c r="G324" s="135" t="str">
        <f t="shared" ca="1" si="372"/>
        <v/>
      </c>
      <c r="H324" s="135" t="str">
        <f t="shared" ca="1" si="373"/>
        <v/>
      </c>
      <c r="I324" s="219" t="str">
        <f t="shared" si="374"/>
        <v/>
      </c>
      <c r="J324" s="138"/>
      <c r="M324" s="29" t="e">
        <f ca="1">+_xlfn.IFNA(VLOOKUP($B324,'Resultados General'!$C$11:$CG$510,MATCH(M$6,'Resultados General'!$C$10:$CG$10,0),0),"")</f>
        <v>#NAME?</v>
      </c>
      <c r="N324" s="29" t="str">
        <f t="shared" ca="1" si="300"/>
        <v/>
      </c>
      <c r="O324" s="29" t="str">
        <f t="shared" ca="1" si="301"/>
        <v/>
      </c>
      <c r="P324" s="29" t="e">
        <f ca="1">+_xlfn.IFNA(VLOOKUP($B324,'Resultados General'!$C$11:$CG$510,MATCH(P$6,'Resultados General'!$C$10:$CG$10,0),0),"")</f>
        <v>#NAME?</v>
      </c>
      <c r="Q324" s="29" t="str">
        <f t="shared" ca="1" si="302"/>
        <v/>
      </c>
      <c r="R324" s="29" t="str">
        <f t="shared" ca="1" si="303"/>
        <v/>
      </c>
      <c r="S324" s="29" t="e">
        <f ca="1">+_xlfn.IFNA(VLOOKUP($B324,'Resultados General'!$C$11:$CG$510,MATCH(S$6,'Resultados General'!$C$10:$CG$10,0),0),"")</f>
        <v>#NAME?</v>
      </c>
      <c r="T324" s="29" t="str">
        <f t="shared" ca="1" si="304"/>
        <v/>
      </c>
      <c r="U324" s="29" t="str">
        <f t="shared" ca="1" si="305"/>
        <v/>
      </c>
      <c r="V324" s="29" t="e">
        <f ca="1">+_xlfn.IFNA(VLOOKUP($B324,'Resultados General'!$C$11:$CG$510,MATCH(V$6,'Resultados General'!$C$10:$CG$10,0),0),"")</f>
        <v>#NAME?</v>
      </c>
      <c r="W324" s="29" t="str">
        <f t="shared" ca="1" si="306"/>
        <v/>
      </c>
      <c r="X324" s="29" t="str">
        <f t="shared" ca="1" si="307"/>
        <v/>
      </c>
      <c r="Y324" s="29" t="e">
        <f ca="1">+_xlfn.IFNA(VLOOKUP($B324,'Resultados General'!$C$11:$CG$510,MATCH(Y$6,'Resultados General'!$C$10:$CG$10,0),0),"")</f>
        <v>#NAME?</v>
      </c>
      <c r="Z324" s="29" t="str">
        <f t="shared" ca="1" si="308"/>
        <v/>
      </c>
      <c r="AA324" s="29" t="str">
        <f t="shared" ca="1" si="309"/>
        <v/>
      </c>
      <c r="AB324" s="29" t="e">
        <f ca="1">+_xlfn.IFNA(VLOOKUP($B324,'Resultados General'!$C$11:$CG$510,MATCH(AB$6,'Resultados General'!$C$10:$CG$10,0),0),"")</f>
        <v>#NAME?</v>
      </c>
      <c r="AC324" s="29" t="str">
        <f t="shared" ca="1" si="310"/>
        <v/>
      </c>
      <c r="AD324" s="29" t="str">
        <f t="shared" ca="1" si="311"/>
        <v/>
      </c>
      <c r="AE324" s="29" t="e">
        <f ca="1">+_xlfn.IFNA(VLOOKUP($B324,'Resultados General'!$C$11:$CG$510,MATCH(AE$6,'Resultados General'!$C$10:$CG$10,0),0),"")</f>
        <v>#NAME?</v>
      </c>
      <c r="AF324" s="29" t="str">
        <f t="shared" ca="1" si="312"/>
        <v/>
      </c>
      <c r="AG324" s="29" t="str">
        <f t="shared" ca="1" si="313"/>
        <v/>
      </c>
      <c r="AH324" s="29" t="e">
        <f ca="1">+_xlfn.IFNA(VLOOKUP($B324,'Resultados General'!$C$11:$CG$510,MATCH(AH$6,'Resultados General'!$C$10:$CG$10,0),0),"")</f>
        <v>#NAME?</v>
      </c>
      <c r="AI324" s="29" t="str">
        <f t="shared" ca="1" si="314"/>
        <v/>
      </c>
      <c r="AJ324" s="29" t="str">
        <f t="shared" ca="1" si="315"/>
        <v/>
      </c>
      <c r="AK324" s="29" t="e">
        <f ca="1">+_xlfn.IFNA(VLOOKUP($B324,'Resultados General'!$C$11:$CG$510,MATCH(AK$6,'Resultados General'!$C$10:$CG$10,0),0),"")</f>
        <v>#NAME?</v>
      </c>
      <c r="AL324" s="29" t="str">
        <f t="shared" ca="1" si="316"/>
        <v/>
      </c>
      <c r="AM324" s="29" t="str">
        <f t="shared" ca="1" si="317"/>
        <v/>
      </c>
      <c r="AN324" s="29" t="e">
        <f ca="1">+_xlfn.IFNA(VLOOKUP($B324,'Resultados General'!$C$11:$CG$510,MATCH(AN$6,'Resultados General'!$C$10:$CG$10,0),0),"")</f>
        <v>#NAME?</v>
      </c>
      <c r="AO324" s="29" t="str">
        <f t="shared" ca="1" si="318"/>
        <v/>
      </c>
      <c r="AP324" s="29" t="str">
        <f t="shared" ca="1" si="319"/>
        <v/>
      </c>
      <c r="AQ324" s="29" t="e">
        <f ca="1">+_xlfn.IFNA(VLOOKUP($B324,'Resultados General'!$C$11:$CG$510,MATCH(AQ$6,'Resultados General'!$C$10:$CG$10,0),0),"")</f>
        <v>#NAME?</v>
      </c>
      <c r="AR324" s="29" t="str">
        <f t="shared" ca="1" si="320"/>
        <v/>
      </c>
      <c r="AS324" s="29" t="str">
        <f t="shared" ca="1" si="321"/>
        <v/>
      </c>
      <c r="AT324" s="29" t="e">
        <f ca="1">+_xlfn.IFNA(VLOOKUP($B324,'Resultados General'!$C$11:$CG$510,MATCH(AT$6,'Resultados General'!$C$10:$CG$10,0),0),"")</f>
        <v>#NAME?</v>
      </c>
      <c r="AU324" s="29" t="str">
        <f t="shared" ca="1" si="322"/>
        <v/>
      </c>
      <c r="AV324" s="29" t="str">
        <f t="shared" ca="1" si="323"/>
        <v/>
      </c>
      <c r="AW324" s="29" t="e">
        <f ca="1">+_xlfn.IFNA(VLOOKUP($B324,'Resultados General'!$C$11:$CG$510,MATCH(AW$6,'Resultados General'!$C$10:$CG$10,0),0),"")</f>
        <v>#NAME?</v>
      </c>
      <c r="AX324" s="29" t="str">
        <f t="shared" ca="1" si="324"/>
        <v/>
      </c>
      <c r="AY324" s="29" t="str">
        <f t="shared" ca="1" si="325"/>
        <v/>
      </c>
      <c r="AZ324" s="29" t="e">
        <f ca="1">+_xlfn.IFNA(VLOOKUP($B324,'Resultados General'!$C$11:$CG$510,MATCH(AZ$6,'Resultados General'!$C$10:$CG$10,0),0),"")</f>
        <v>#NAME?</v>
      </c>
      <c r="BA324" s="29" t="str">
        <f t="shared" ca="1" si="326"/>
        <v/>
      </c>
      <c r="BB324" s="29" t="str">
        <f t="shared" ca="1" si="327"/>
        <v/>
      </c>
      <c r="BC324" s="29" t="e">
        <f ca="1">+_xlfn.IFNA(VLOOKUP($B324,'Resultados General'!$C$11:$CG$510,MATCH(BC$6,'Resultados General'!$C$10:$CG$10,0),0),"")</f>
        <v>#NAME?</v>
      </c>
      <c r="BD324" s="29" t="str">
        <f t="shared" ca="1" si="328"/>
        <v/>
      </c>
      <c r="BE324" s="29" t="str">
        <f t="shared" ca="1" si="329"/>
        <v/>
      </c>
      <c r="BF324" s="29" t="e">
        <f ca="1">+_xlfn.IFNA(VLOOKUP($B324,'Resultados General'!$C$11:$CG$510,MATCH(BF$6,'Resultados General'!$C$10:$CG$10,0),0),"")</f>
        <v>#NAME?</v>
      </c>
      <c r="BG324" s="29" t="str">
        <f t="shared" ca="1" si="330"/>
        <v/>
      </c>
      <c r="BH324" s="29" t="str">
        <f t="shared" ca="1" si="331"/>
        <v/>
      </c>
      <c r="BI324" s="29" t="e">
        <f ca="1">+_xlfn.IFNA(VLOOKUP($B324,'Resultados General'!$C$11:$CG$510,MATCH(BI$6,'Resultados General'!$C$10:$CG$10,0),0),"")</f>
        <v>#NAME?</v>
      </c>
      <c r="BJ324" s="29" t="str">
        <f t="shared" ca="1" si="332"/>
        <v/>
      </c>
      <c r="BK324" s="29" t="str">
        <f t="shared" ca="1" si="333"/>
        <v/>
      </c>
      <c r="BL324" s="29" t="e">
        <f ca="1">+_xlfn.IFNA(VLOOKUP($B324,'Resultados General'!$C$11:$CG$510,MATCH(BL$6,'Resultados General'!$C$10:$CG$10,0),0),"")</f>
        <v>#NAME?</v>
      </c>
      <c r="BM324" s="29" t="str">
        <f t="shared" ca="1" si="334"/>
        <v/>
      </c>
      <c r="BN324" s="29" t="str">
        <f t="shared" ca="1" si="335"/>
        <v/>
      </c>
      <c r="BO324" s="29" t="e">
        <f ca="1">+_xlfn.IFNA(VLOOKUP($B324,'Resultados General'!$C$11:$CG$510,MATCH(BO$6,'Resultados General'!$C$10:$CG$10,0),0),"")</f>
        <v>#NAME?</v>
      </c>
      <c r="BP324" s="29" t="str">
        <f t="shared" ca="1" si="336"/>
        <v/>
      </c>
      <c r="BQ324" s="29" t="str">
        <f t="shared" ca="1" si="337"/>
        <v/>
      </c>
      <c r="BR324" s="29" t="e">
        <f ca="1">+_xlfn.IFNA(VLOOKUP($B324,'Resultados General'!$C$11:$CG$510,MATCH(BR$6,'Resultados General'!$C$10:$CG$10,0),0),"")</f>
        <v>#NAME?</v>
      </c>
      <c r="BS324" s="29" t="str">
        <f t="shared" ca="1" si="338"/>
        <v/>
      </c>
      <c r="BT324" s="29" t="str">
        <f t="shared" ca="1" si="339"/>
        <v/>
      </c>
      <c r="BU324" s="29" t="e">
        <f ca="1">+_xlfn.IFNA(VLOOKUP($B324,'Resultados General'!$C$11:$CG$510,MATCH(BU$6,'Resultados General'!$C$10:$CG$10,0),0),"")</f>
        <v>#NAME?</v>
      </c>
      <c r="BV324" s="29" t="str">
        <f t="shared" ca="1" si="340"/>
        <v/>
      </c>
      <c r="BW324" s="29" t="str">
        <f t="shared" ca="1" si="341"/>
        <v/>
      </c>
      <c r="BX324" s="29" t="e">
        <f ca="1">+_xlfn.IFNA(VLOOKUP($B324,'Resultados General'!$C$11:$CG$510,MATCH(BX$6,'Resultados General'!$C$10:$CG$10,0),0),"")</f>
        <v>#NAME?</v>
      </c>
      <c r="BY324" s="29" t="str">
        <f t="shared" ca="1" si="342"/>
        <v/>
      </c>
      <c r="BZ324" s="29" t="str">
        <f t="shared" ca="1" si="343"/>
        <v/>
      </c>
      <c r="CA324" s="29" t="e">
        <f ca="1">+_xlfn.IFNA(VLOOKUP($B324,'Resultados General'!$C$11:$CG$510,MATCH(CA$6,'Resultados General'!$C$10:$CG$10,0),0),"")</f>
        <v>#NAME?</v>
      </c>
      <c r="CB324" s="29" t="str">
        <f t="shared" ca="1" si="344"/>
        <v/>
      </c>
      <c r="CC324" s="29" t="str">
        <f t="shared" ca="1" si="345"/>
        <v/>
      </c>
      <c r="CD324" s="29" t="e">
        <f ca="1">+_xlfn.IFNA(VLOOKUP($B324,'Resultados General'!$C$11:$CG$510,MATCH(CD$6,'Resultados General'!$C$10:$CG$10,0),0),"")</f>
        <v>#NAME?</v>
      </c>
      <c r="CE324" s="29" t="str">
        <f t="shared" ca="1" si="346"/>
        <v/>
      </c>
      <c r="CF324" s="29" t="str">
        <f t="shared" ca="1" si="347"/>
        <v/>
      </c>
      <c r="CG324" s="29" t="e">
        <f ca="1">+_xlfn.IFNA(VLOOKUP($B324,'Resultados General'!$C$11:$CG$510,MATCH(CG$6,'Resultados General'!$C$10:$CG$10,0),0),"")</f>
        <v>#NAME?</v>
      </c>
      <c r="CH324" s="29" t="str">
        <f t="shared" ca="1" si="348"/>
        <v/>
      </c>
      <c r="CI324" s="29" t="str">
        <f t="shared" ca="1" si="349"/>
        <v/>
      </c>
      <c r="CJ324" s="29" t="e">
        <f ca="1">+_xlfn.IFNA(VLOOKUP($B324,'Resultados General'!$C$11:$CG$510,MATCH(CJ$6,'Resultados General'!$C$10:$CG$10,0),0),"")</f>
        <v>#NAME?</v>
      </c>
      <c r="CK324" s="29" t="str">
        <f t="shared" ca="1" si="350"/>
        <v/>
      </c>
      <c r="CL324" s="29" t="str">
        <f t="shared" ca="1" si="351"/>
        <v/>
      </c>
      <c r="CM324" s="29" t="e">
        <f ca="1">+_xlfn.IFNA(VLOOKUP($B324,'Resultados General'!$C$11:$CG$510,MATCH(CM$6,'Resultados General'!$C$10:$CG$10,0),0),"")</f>
        <v>#NAME?</v>
      </c>
      <c r="CN324" s="29" t="str">
        <f t="shared" ca="1" si="352"/>
        <v/>
      </c>
      <c r="CO324" s="29" t="str">
        <f t="shared" ca="1" si="353"/>
        <v/>
      </c>
      <c r="CP324" s="29" t="e">
        <f ca="1">+_xlfn.IFNA(VLOOKUP($B324,'Resultados General'!$C$11:$CG$510,MATCH(CP$6,'Resultados General'!$C$10:$CG$10,0),0),"")</f>
        <v>#NAME?</v>
      </c>
      <c r="CQ324" s="29" t="str">
        <f t="shared" ca="1" si="354"/>
        <v/>
      </c>
      <c r="CR324" s="29" t="str">
        <f t="shared" ca="1" si="355"/>
        <v/>
      </c>
      <c r="CS324" s="29" t="e">
        <f ca="1">+_xlfn.IFNA(VLOOKUP($B324,'Resultados General'!$C$11:$CG$510,MATCH(CS$6,'Resultados General'!$C$10:$CG$10,0),0),"")</f>
        <v>#NAME?</v>
      </c>
      <c r="CT324" s="29" t="str">
        <f t="shared" ca="1" si="356"/>
        <v/>
      </c>
      <c r="CU324" s="29" t="str">
        <f t="shared" ca="1" si="357"/>
        <v/>
      </c>
      <c r="CV324" s="29" t="e">
        <f ca="1">+_xlfn.IFNA(VLOOKUP($B324,'Resultados General'!$C$11:$CG$510,MATCH(CV$6,'Resultados General'!$C$10:$CG$10,0),0),"")</f>
        <v>#NAME?</v>
      </c>
      <c r="CW324" s="29" t="str">
        <f t="shared" ca="1" si="358"/>
        <v/>
      </c>
      <c r="CX324" s="29" t="str">
        <f t="shared" ca="1" si="359"/>
        <v/>
      </c>
      <c r="CY324" s="29" t="e">
        <f ca="1">+_xlfn.IFNA(VLOOKUP($B324,'Resultados General'!$C$11:$CG$510,MATCH(CY$6,'Resultados General'!$C$10:$CG$10,0),0),"")</f>
        <v>#NAME?</v>
      </c>
      <c r="CZ324" s="29" t="str">
        <f t="shared" ca="1" si="360"/>
        <v/>
      </c>
      <c r="DA324" s="29" t="str">
        <f t="shared" ca="1" si="361"/>
        <v/>
      </c>
      <c r="DB324" s="29" t="e">
        <f ca="1">+_xlfn.IFNA(VLOOKUP($B324,'Resultados General'!$C$11:$CG$510,MATCH(DB$6,'Resultados General'!$C$10:$CG$10,0),0),"")</f>
        <v>#NAME?</v>
      </c>
      <c r="DC324" s="29" t="str">
        <f t="shared" ca="1" si="362"/>
        <v/>
      </c>
      <c r="DD324" s="29" t="str">
        <f t="shared" ca="1" si="363"/>
        <v/>
      </c>
      <c r="DE324" s="29" t="e">
        <f ca="1">+_xlfn.IFNA(VLOOKUP($B324,'Resultados General'!$C$11:$CG$510,MATCH(DE$6,'Resultados General'!$C$10:$CG$10,0),0),"")</f>
        <v>#NAME?</v>
      </c>
      <c r="DF324" s="29" t="str">
        <f t="shared" ca="1" si="364"/>
        <v/>
      </c>
      <c r="DG324" s="29" t="str">
        <f t="shared" ca="1" si="365"/>
        <v/>
      </c>
      <c r="DH324" s="29" t="e">
        <f ca="1">+_xlfn.IFNA(VLOOKUP($B324,'Resultados General'!$C$11:$CG$510,MATCH(DH$6,'Resultados General'!$C$10:$CG$10,0),0),"")</f>
        <v>#NAME?</v>
      </c>
      <c r="DI324" s="29" t="str">
        <f t="shared" ca="1" si="366"/>
        <v/>
      </c>
      <c r="DJ324" s="29" t="str">
        <f t="shared" ca="1" si="367"/>
        <v/>
      </c>
      <c r="DK324" s="29" t="e">
        <f ca="1">+_xlfn.IFNA(VLOOKUP($B324,'Resultados General'!$C$11:$CG$510,MATCH(DK$6,'Resultados General'!$C$10:$CG$10,0),0),"")</f>
        <v>#NAME?</v>
      </c>
      <c r="DL324" s="29" t="str">
        <f t="shared" ca="1" si="368"/>
        <v/>
      </c>
      <c r="DM324" s="29" t="str">
        <f t="shared" ca="1" si="369"/>
        <v/>
      </c>
      <c r="DN324" s="29" t="e">
        <f ca="1">+_xlfn.IFNA(VLOOKUP($B324,'Resultados General'!$C$11:$CG$510,MATCH(DN$6,'Resultados General'!$C$10:$CG$10,0),0),"")</f>
        <v>#NAME?</v>
      </c>
      <c r="DO324" s="29" t="str">
        <f t="shared" ca="1" si="370"/>
        <v/>
      </c>
      <c r="DP324" s="29" t="str">
        <f t="shared" ca="1" si="371"/>
        <v/>
      </c>
    </row>
    <row r="325" spans="2:120">
      <c r="B325" s="219" t="str">
        <f>+IF('Resultados General'!C328="","",'Resultados General'!C328)</f>
        <v/>
      </c>
      <c r="C325" s="134" t="e">
        <f ca="1">+_xlfn.IFNA(VLOOKUP('Distribución de puestos'!B325,'Resultados General'!$C$11:$J$510,8,0),"")</f>
        <v>#NAME?</v>
      </c>
      <c r="D325" s="135" t="e">
        <f ca="1">+_xlfn.IFNA(VLOOKUP(B325,'Resultados General'!$C$11:$L$510,10,0),"")</f>
        <v>#NAME?</v>
      </c>
      <c r="E325" s="26" t="s">
        <v>76</v>
      </c>
      <c r="F325" s="26" t="s">
        <v>76</v>
      </c>
      <c r="G325" s="135" t="str">
        <f t="shared" ca="1" si="372"/>
        <v/>
      </c>
      <c r="H325" s="135" t="str">
        <f t="shared" ca="1" si="373"/>
        <v/>
      </c>
      <c r="I325" s="219" t="str">
        <f t="shared" si="374"/>
        <v/>
      </c>
      <c r="J325" s="138"/>
      <c r="M325" s="29" t="e">
        <f ca="1">+_xlfn.IFNA(VLOOKUP($B325,'Resultados General'!$C$11:$CG$510,MATCH(M$6,'Resultados General'!$C$10:$CG$10,0),0),"")</f>
        <v>#NAME?</v>
      </c>
      <c r="N325" s="29" t="str">
        <f t="shared" ca="1" si="300"/>
        <v/>
      </c>
      <c r="O325" s="29" t="str">
        <f t="shared" ca="1" si="301"/>
        <v/>
      </c>
      <c r="P325" s="29" t="e">
        <f ca="1">+_xlfn.IFNA(VLOOKUP($B325,'Resultados General'!$C$11:$CG$510,MATCH(P$6,'Resultados General'!$C$10:$CG$10,0),0),"")</f>
        <v>#NAME?</v>
      </c>
      <c r="Q325" s="29" t="str">
        <f t="shared" ca="1" si="302"/>
        <v/>
      </c>
      <c r="R325" s="29" t="str">
        <f t="shared" ca="1" si="303"/>
        <v/>
      </c>
      <c r="S325" s="29" t="e">
        <f ca="1">+_xlfn.IFNA(VLOOKUP($B325,'Resultados General'!$C$11:$CG$510,MATCH(S$6,'Resultados General'!$C$10:$CG$10,0),0),"")</f>
        <v>#NAME?</v>
      </c>
      <c r="T325" s="29" t="str">
        <f t="shared" ca="1" si="304"/>
        <v/>
      </c>
      <c r="U325" s="29" t="str">
        <f t="shared" ca="1" si="305"/>
        <v/>
      </c>
      <c r="V325" s="29" t="e">
        <f ca="1">+_xlfn.IFNA(VLOOKUP($B325,'Resultados General'!$C$11:$CG$510,MATCH(V$6,'Resultados General'!$C$10:$CG$10,0),0),"")</f>
        <v>#NAME?</v>
      </c>
      <c r="W325" s="29" t="str">
        <f t="shared" ca="1" si="306"/>
        <v/>
      </c>
      <c r="X325" s="29" t="str">
        <f t="shared" ca="1" si="307"/>
        <v/>
      </c>
      <c r="Y325" s="29" t="e">
        <f ca="1">+_xlfn.IFNA(VLOOKUP($B325,'Resultados General'!$C$11:$CG$510,MATCH(Y$6,'Resultados General'!$C$10:$CG$10,0),0),"")</f>
        <v>#NAME?</v>
      </c>
      <c r="Z325" s="29" t="str">
        <f t="shared" ca="1" si="308"/>
        <v/>
      </c>
      <c r="AA325" s="29" t="str">
        <f t="shared" ca="1" si="309"/>
        <v/>
      </c>
      <c r="AB325" s="29" t="e">
        <f ca="1">+_xlfn.IFNA(VLOOKUP($B325,'Resultados General'!$C$11:$CG$510,MATCH(AB$6,'Resultados General'!$C$10:$CG$10,0),0),"")</f>
        <v>#NAME?</v>
      </c>
      <c r="AC325" s="29" t="str">
        <f t="shared" ca="1" si="310"/>
        <v/>
      </c>
      <c r="AD325" s="29" t="str">
        <f t="shared" ca="1" si="311"/>
        <v/>
      </c>
      <c r="AE325" s="29" t="e">
        <f ca="1">+_xlfn.IFNA(VLOOKUP($B325,'Resultados General'!$C$11:$CG$510,MATCH(AE$6,'Resultados General'!$C$10:$CG$10,0),0),"")</f>
        <v>#NAME?</v>
      </c>
      <c r="AF325" s="29" t="str">
        <f t="shared" ca="1" si="312"/>
        <v/>
      </c>
      <c r="AG325" s="29" t="str">
        <f t="shared" ca="1" si="313"/>
        <v/>
      </c>
      <c r="AH325" s="29" t="e">
        <f ca="1">+_xlfn.IFNA(VLOOKUP($B325,'Resultados General'!$C$11:$CG$510,MATCH(AH$6,'Resultados General'!$C$10:$CG$10,0),0),"")</f>
        <v>#NAME?</v>
      </c>
      <c r="AI325" s="29" t="str">
        <f t="shared" ca="1" si="314"/>
        <v/>
      </c>
      <c r="AJ325" s="29" t="str">
        <f t="shared" ca="1" si="315"/>
        <v/>
      </c>
      <c r="AK325" s="29" t="e">
        <f ca="1">+_xlfn.IFNA(VLOOKUP($B325,'Resultados General'!$C$11:$CG$510,MATCH(AK$6,'Resultados General'!$C$10:$CG$10,0),0),"")</f>
        <v>#NAME?</v>
      </c>
      <c r="AL325" s="29" t="str">
        <f t="shared" ca="1" si="316"/>
        <v/>
      </c>
      <c r="AM325" s="29" t="str">
        <f t="shared" ca="1" si="317"/>
        <v/>
      </c>
      <c r="AN325" s="29" t="e">
        <f ca="1">+_xlfn.IFNA(VLOOKUP($B325,'Resultados General'!$C$11:$CG$510,MATCH(AN$6,'Resultados General'!$C$10:$CG$10,0),0),"")</f>
        <v>#NAME?</v>
      </c>
      <c r="AO325" s="29" t="str">
        <f t="shared" ca="1" si="318"/>
        <v/>
      </c>
      <c r="AP325" s="29" t="str">
        <f t="shared" ca="1" si="319"/>
        <v/>
      </c>
      <c r="AQ325" s="29" t="e">
        <f ca="1">+_xlfn.IFNA(VLOOKUP($B325,'Resultados General'!$C$11:$CG$510,MATCH(AQ$6,'Resultados General'!$C$10:$CG$10,0),0),"")</f>
        <v>#NAME?</v>
      </c>
      <c r="AR325" s="29" t="str">
        <f t="shared" ca="1" si="320"/>
        <v/>
      </c>
      <c r="AS325" s="29" t="str">
        <f t="shared" ca="1" si="321"/>
        <v/>
      </c>
      <c r="AT325" s="29" t="e">
        <f ca="1">+_xlfn.IFNA(VLOOKUP($B325,'Resultados General'!$C$11:$CG$510,MATCH(AT$6,'Resultados General'!$C$10:$CG$10,0),0),"")</f>
        <v>#NAME?</v>
      </c>
      <c r="AU325" s="29" t="str">
        <f t="shared" ca="1" si="322"/>
        <v/>
      </c>
      <c r="AV325" s="29" t="str">
        <f t="shared" ca="1" si="323"/>
        <v/>
      </c>
      <c r="AW325" s="29" t="e">
        <f ca="1">+_xlfn.IFNA(VLOOKUP($B325,'Resultados General'!$C$11:$CG$510,MATCH(AW$6,'Resultados General'!$C$10:$CG$10,0),0),"")</f>
        <v>#NAME?</v>
      </c>
      <c r="AX325" s="29" t="str">
        <f t="shared" ca="1" si="324"/>
        <v/>
      </c>
      <c r="AY325" s="29" t="str">
        <f t="shared" ca="1" si="325"/>
        <v/>
      </c>
      <c r="AZ325" s="29" t="e">
        <f ca="1">+_xlfn.IFNA(VLOOKUP($B325,'Resultados General'!$C$11:$CG$510,MATCH(AZ$6,'Resultados General'!$C$10:$CG$10,0),0),"")</f>
        <v>#NAME?</v>
      </c>
      <c r="BA325" s="29" t="str">
        <f t="shared" ca="1" si="326"/>
        <v/>
      </c>
      <c r="BB325" s="29" t="str">
        <f t="shared" ca="1" si="327"/>
        <v/>
      </c>
      <c r="BC325" s="29" t="e">
        <f ca="1">+_xlfn.IFNA(VLOOKUP($B325,'Resultados General'!$C$11:$CG$510,MATCH(BC$6,'Resultados General'!$C$10:$CG$10,0),0),"")</f>
        <v>#NAME?</v>
      </c>
      <c r="BD325" s="29" t="str">
        <f t="shared" ca="1" si="328"/>
        <v/>
      </c>
      <c r="BE325" s="29" t="str">
        <f t="shared" ca="1" si="329"/>
        <v/>
      </c>
      <c r="BF325" s="29" t="e">
        <f ca="1">+_xlfn.IFNA(VLOOKUP($B325,'Resultados General'!$C$11:$CG$510,MATCH(BF$6,'Resultados General'!$C$10:$CG$10,0),0),"")</f>
        <v>#NAME?</v>
      </c>
      <c r="BG325" s="29" t="str">
        <f t="shared" ca="1" si="330"/>
        <v/>
      </c>
      <c r="BH325" s="29" t="str">
        <f t="shared" ca="1" si="331"/>
        <v/>
      </c>
      <c r="BI325" s="29" t="e">
        <f ca="1">+_xlfn.IFNA(VLOOKUP($B325,'Resultados General'!$C$11:$CG$510,MATCH(BI$6,'Resultados General'!$C$10:$CG$10,0),0),"")</f>
        <v>#NAME?</v>
      </c>
      <c r="BJ325" s="29" t="str">
        <f t="shared" ca="1" si="332"/>
        <v/>
      </c>
      <c r="BK325" s="29" t="str">
        <f t="shared" ca="1" si="333"/>
        <v/>
      </c>
      <c r="BL325" s="29" t="e">
        <f ca="1">+_xlfn.IFNA(VLOOKUP($B325,'Resultados General'!$C$11:$CG$510,MATCH(BL$6,'Resultados General'!$C$10:$CG$10,0),0),"")</f>
        <v>#NAME?</v>
      </c>
      <c r="BM325" s="29" t="str">
        <f t="shared" ca="1" si="334"/>
        <v/>
      </c>
      <c r="BN325" s="29" t="str">
        <f t="shared" ca="1" si="335"/>
        <v/>
      </c>
      <c r="BO325" s="29" t="e">
        <f ca="1">+_xlfn.IFNA(VLOOKUP($B325,'Resultados General'!$C$11:$CG$510,MATCH(BO$6,'Resultados General'!$C$10:$CG$10,0),0),"")</f>
        <v>#NAME?</v>
      </c>
      <c r="BP325" s="29" t="str">
        <f t="shared" ca="1" si="336"/>
        <v/>
      </c>
      <c r="BQ325" s="29" t="str">
        <f t="shared" ca="1" si="337"/>
        <v/>
      </c>
      <c r="BR325" s="29" t="e">
        <f ca="1">+_xlfn.IFNA(VLOOKUP($B325,'Resultados General'!$C$11:$CG$510,MATCH(BR$6,'Resultados General'!$C$10:$CG$10,0),0),"")</f>
        <v>#NAME?</v>
      </c>
      <c r="BS325" s="29" t="str">
        <f t="shared" ca="1" si="338"/>
        <v/>
      </c>
      <c r="BT325" s="29" t="str">
        <f t="shared" ca="1" si="339"/>
        <v/>
      </c>
      <c r="BU325" s="29" t="e">
        <f ca="1">+_xlfn.IFNA(VLOOKUP($B325,'Resultados General'!$C$11:$CG$510,MATCH(BU$6,'Resultados General'!$C$10:$CG$10,0),0),"")</f>
        <v>#NAME?</v>
      </c>
      <c r="BV325" s="29" t="str">
        <f t="shared" ca="1" si="340"/>
        <v/>
      </c>
      <c r="BW325" s="29" t="str">
        <f t="shared" ca="1" si="341"/>
        <v/>
      </c>
      <c r="BX325" s="29" t="e">
        <f ca="1">+_xlfn.IFNA(VLOOKUP($B325,'Resultados General'!$C$11:$CG$510,MATCH(BX$6,'Resultados General'!$C$10:$CG$10,0),0),"")</f>
        <v>#NAME?</v>
      </c>
      <c r="BY325" s="29" t="str">
        <f t="shared" ca="1" si="342"/>
        <v/>
      </c>
      <c r="BZ325" s="29" t="str">
        <f t="shared" ca="1" si="343"/>
        <v/>
      </c>
      <c r="CA325" s="29" t="e">
        <f ca="1">+_xlfn.IFNA(VLOOKUP($B325,'Resultados General'!$C$11:$CG$510,MATCH(CA$6,'Resultados General'!$C$10:$CG$10,0),0),"")</f>
        <v>#NAME?</v>
      </c>
      <c r="CB325" s="29" t="str">
        <f t="shared" ca="1" si="344"/>
        <v/>
      </c>
      <c r="CC325" s="29" t="str">
        <f t="shared" ca="1" si="345"/>
        <v/>
      </c>
      <c r="CD325" s="29" t="e">
        <f ca="1">+_xlfn.IFNA(VLOOKUP($B325,'Resultados General'!$C$11:$CG$510,MATCH(CD$6,'Resultados General'!$C$10:$CG$10,0),0),"")</f>
        <v>#NAME?</v>
      </c>
      <c r="CE325" s="29" t="str">
        <f t="shared" ca="1" si="346"/>
        <v/>
      </c>
      <c r="CF325" s="29" t="str">
        <f t="shared" ca="1" si="347"/>
        <v/>
      </c>
      <c r="CG325" s="29" t="e">
        <f ca="1">+_xlfn.IFNA(VLOOKUP($B325,'Resultados General'!$C$11:$CG$510,MATCH(CG$6,'Resultados General'!$C$10:$CG$10,0),0),"")</f>
        <v>#NAME?</v>
      </c>
      <c r="CH325" s="29" t="str">
        <f t="shared" ca="1" si="348"/>
        <v/>
      </c>
      <c r="CI325" s="29" t="str">
        <f t="shared" ca="1" si="349"/>
        <v/>
      </c>
      <c r="CJ325" s="29" t="e">
        <f ca="1">+_xlfn.IFNA(VLOOKUP($B325,'Resultados General'!$C$11:$CG$510,MATCH(CJ$6,'Resultados General'!$C$10:$CG$10,0),0),"")</f>
        <v>#NAME?</v>
      </c>
      <c r="CK325" s="29" t="str">
        <f t="shared" ca="1" si="350"/>
        <v/>
      </c>
      <c r="CL325" s="29" t="str">
        <f t="shared" ca="1" si="351"/>
        <v/>
      </c>
      <c r="CM325" s="29" t="e">
        <f ca="1">+_xlfn.IFNA(VLOOKUP($B325,'Resultados General'!$C$11:$CG$510,MATCH(CM$6,'Resultados General'!$C$10:$CG$10,0),0),"")</f>
        <v>#NAME?</v>
      </c>
      <c r="CN325" s="29" t="str">
        <f t="shared" ca="1" si="352"/>
        <v/>
      </c>
      <c r="CO325" s="29" t="str">
        <f t="shared" ca="1" si="353"/>
        <v/>
      </c>
      <c r="CP325" s="29" t="e">
        <f ca="1">+_xlfn.IFNA(VLOOKUP($B325,'Resultados General'!$C$11:$CG$510,MATCH(CP$6,'Resultados General'!$C$10:$CG$10,0),0),"")</f>
        <v>#NAME?</v>
      </c>
      <c r="CQ325" s="29" t="str">
        <f t="shared" ca="1" si="354"/>
        <v/>
      </c>
      <c r="CR325" s="29" t="str">
        <f t="shared" ca="1" si="355"/>
        <v/>
      </c>
      <c r="CS325" s="29" t="e">
        <f ca="1">+_xlfn.IFNA(VLOOKUP($B325,'Resultados General'!$C$11:$CG$510,MATCH(CS$6,'Resultados General'!$C$10:$CG$10,0),0),"")</f>
        <v>#NAME?</v>
      </c>
      <c r="CT325" s="29" t="str">
        <f t="shared" ca="1" si="356"/>
        <v/>
      </c>
      <c r="CU325" s="29" t="str">
        <f t="shared" ca="1" si="357"/>
        <v/>
      </c>
      <c r="CV325" s="29" t="e">
        <f ca="1">+_xlfn.IFNA(VLOOKUP($B325,'Resultados General'!$C$11:$CG$510,MATCH(CV$6,'Resultados General'!$C$10:$CG$10,0),0),"")</f>
        <v>#NAME?</v>
      </c>
      <c r="CW325" s="29" t="str">
        <f t="shared" ca="1" si="358"/>
        <v/>
      </c>
      <c r="CX325" s="29" t="str">
        <f t="shared" ca="1" si="359"/>
        <v/>
      </c>
      <c r="CY325" s="29" t="e">
        <f ca="1">+_xlfn.IFNA(VLOOKUP($B325,'Resultados General'!$C$11:$CG$510,MATCH(CY$6,'Resultados General'!$C$10:$CG$10,0),0),"")</f>
        <v>#NAME?</v>
      </c>
      <c r="CZ325" s="29" t="str">
        <f t="shared" ca="1" si="360"/>
        <v/>
      </c>
      <c r="DA325" s="29" t="str">
        <f t="shared" ca="1" si="361"/>
        <v/>
      </c>
      <c r="DB325" s="29" t="e">
        <f ca="1">+_xlfn.IFNA(VLOOKUP($B325,'Resultados General'!$C$11:$CG$510,MATCH(DB$6,'Resultados General'!$C$10:$CG$10,0),0),"")</f>
        <v>#NAME?</v>
      </c>
      <c r="DC325" s="29" t="str">
        <f t="shared" ca="1" si="362"/>
        <v/>
      </c>
      <c r="DD325" s="29" t="str">
        <f t="shared" ca="1" si="363"/>
        <v/>
      </c>
      <c r="DE325" s="29" t="e">
        <f ca="1">+_xlfn.IFNA(VLOOKUP($B325,'Resultados General'!$C$11:$CG$510,MATCH(DE$6,'Resultados General'!$C$10:$CG$10,0),0),"")</f>
        <v>#NAME?</v>
      </c>
      <c r="DF325" s="29" t="str">
        <f t="shared" ca="1" si="364"/>
        <v/>
      </c>
      <c r="DG325" s="29" t="str">
        <f t="shared" ca="1" si="365"/>
        <v/>
      </c>
      <c r="DH325" s="29" t="e">
        <f ca="1">+_xlfn.IFNA(VLOOKUP($B325,'Resultados General'!$C$11:$CG$510,MATCH(DH$6,'Resultados General'!$C$10:$CG$10,0),0),"")</f>
        <v>#NAME?</v>
      </c>
      <c r="DI325" s="29" t="str">
        <f t="shared" ca="1" si="366"/>
        <v/>
      </c>
      <c r="DJ325" s="29" t="str">
        <f t="shared" ca="1" si="367"/>
        <v/>
      </c>
      <c r="DK325" s="29" t="e">
        <f ca="1">+_xlfn.IFNA(VLOOKUP($B325,'Resultados General'!$C$11:$CG$510,MATCH(DK$6,'Resultados General'!$C$10:$CG$10,0),0),"")</f>
        <v>#NAME?</v>
      </c>
      <c r="DL325" s="29" t="str">
        <f t="shared" ca="1" si="368"/>
        <v/>
      </c>
      <c r="DM325" s="29" t="str">
        <f t="shared" ca="1" si="369"/>
        <v/>
      </c>
      <c r="DN325" s="29" t="e">
        <f ca="1">+_xlfn.IFNA(VLOOKUP($B325,'Resultados General'!$C$11:$CG$510,MATCH(DN$6,'Resultados General'!$C$10:$CG$10,0),0),"")</f>
        <v>#NAME?</v>
      </c>
      <c r="DO325" s="29" t="str">
        <f t="shared" ca="1" si="370"/>
        <v/>
      </c>
      <c r="DP325" s="29" t="str">
        <f t="shared" ca="1" si="371"/>
        <v/>
      </c>
    </row>
    <row r="326" spans="2:120">
      <c r="B326" s="219" t="str">
        <f>+IF('Resultados General'!C329="","",'Resultados General'!C329)</f>
        <v/>
      </c>
      <c r="C326" s="134" t="e">
        <f ca="1">+_xlfn.IFNA(VLOOKUP('Distribución de puestos'!B326,'Resultados General'!$C$11:$J$510,8,0),"")</f>
        <v>#NAME?</v>
      </c>
      <c r="D326" s="135" t="e">
        <f ca="1">+_xlfn.IFNA(VLOOKUP(B326,'Resultados General'!$C$11:$L$510,10,0),"")</f>
        <v>#NAME?</v>
      </c>
      <c r="E326" s="26" t="s">
        <v>76</v>
      </c>
      <c r="F326" s="26" t="s">
        <v>76</v>
      </c>
      <c r="G326" s="135" t="str">
        <f t="shared" ca="1" si="372"/>
        <v/>
      </c>
      <c r="H326" s="135" t="str">
        <f t="shared" ca="1" si="373"/>
        <v/>
      </c>
      <c r="I326" s="219" t="str">
        <f t="shared" si="374"/>
        <v/>
      </c>
      <c r="J326" s="138"/>
      <c r="M326" s="29" t="e">
        <f ca="1">+_xlfn.IFNA(VLOOKUP($B326,'Resultados General'!$C$11:$CG$510,MATCH(M$6,'Resultados General'!$C$10:$CG$10,0),0),"")</f>
        <v>#NAME?</v>
      </c>
      <c r="N326" s="29" t="str">
        <f t="shared" ca="1" si="300"/>
        <v/>
      </c>
      <c r="O326" s="29" t="str">
        <f t="shared" ca="1" si="301"/>
        <v/>
      </c>
      <c r="P326" s="29" t="e">
        <f ca="1">+_xlfn.IFNA(VLOOKUP($B326,'Resultados General'!$C$11:$CG$510,MATCH(P$6,'Resultados General'!$C$10:$CG$10,0),0),"")</f>
        <v>#NAME?</v>
      </c>
      <c r="Q326" s="29" t="str">
        <f t="shared" ca="1" si="302"/>
        <v/>
      </c>
      <c r="R326" s="29" t="str">
        <f t="shared" ca="1" si="303"/>
        <v/>
      </c>
      <c r="S326" s="29" t="e">
        <f ca="1">+_xlfn.IFNA(VLOOKUP($B326,'Resultados General'!$C$11:$CG$510,MATCH(S$6,'Resultados General'!$C$10:$CG$10,0),0),"")</f>
        <v>#NAME?</v>
      </c>
      <c r="T326" s="29" t="str">
        <f t="shared" ca="1" si="304"/>
        <v/>
      </c>
      <c r="U326" s="29" t="str">
        <f t="shared" ca="1" si="305"/>
        <v/>
      </c>
      <c r="V326" s="29" t="e">
        <f ca="1">+_xlfn.IFNA(VLOOKUP($B326,'Resultados General'!$C$11:$CG$510,MATCH(V$6,'Resultados General'!$C$10:$CG$10,0),0),"")</f>
        <v>#NAME?</v>
      </c>
      <c r="W326" s="29" t="str">
        <f t="shared" ca="1" si="306"/>
        <v/>
      </c>
      <c r="X326" s="29" t="str">
        <f t="shared" ca="1" si="307"/>
        <v/>
      </c>
      <c r="Y326" s="29" t="e">
        <f ca="1">+_xlfn.IFNA(VLOOKUP($B326,'Resultados General'!$C$11:$CG$510,MATCH(Y$6,'Resultados General'!$C$10:$CG$10,0),0),"")</f>
        <v>#NAME?</v>
      </c>
      <c r="Z326" s="29" t="str">
        <f t="shared" ca="1" si="308"/>
        <v/>
      </c>
      <c r="AA326" s="29" t="str">
        <f t="shared" ca="1" si="309"/>
        <v/>
      </c>
      <c r="AB326" s="29" t="e">
        <f ca="1">+_xlfn.IFNA(VLOOKUP($B326,'Resultados General'!$C$11:$CG$510,MATCH(AB$6,'Resultados General'!$C$10:$CG$10,0),0),"")</f>
        <v>#NAME?</v>
      </c>
      <c r="AC326" s="29" t="str">
        <f t="shared" ca="1" si="310"/>
        <v/>
      </c>
      <c r="AD326" s="29" t="str">
        <f t="shared" ca="1" si="311"/>
        <v/>
      </c>
      <c r="AE326" s="29" t="e">
        <f ca="1">+_xlfn.IFNA(VLOOKUP($B326,'Resultados General'!$C$11:$CG$510,MATCH(AE$6,'Resultados General'!$C$10:$CG$10,0),0),"")</f>
        <v>#NAME?</v>
      </c>
      <c r="AF326" s="29" t="str">
        <f t="shared" ca="1" si="312"/>
        <v/>
      </c>
      <c r="AG326" s="29" t="str">
        <f t="shared" ca="1" si="313"/>
        <v/>
      </c>
      <c r="AH326" s="29" t="e">
        <f ca="1">+_xlfn.IFNA(VLOOKUP($B326,'Resultados General'!$C$11:$CG$510,MATCH(AH$6,'Resultados General'!$C$10:$CG$10,0),0),"")</f>
        <v>#NAME?</v>
      </c>
      <c r="AI326" s="29" t="str">
        <f t="shared" ca="1" si="314"/>
        <v/>
      </c>
      <c r="AJ326" s="29" t="str">
        <f t="shared" ca="1" si="315"/>
        <v/>
      </c>
      <c r="AK326" s="29" t="e">
        <f ca="1">+_xlfn.IFNA(VLOOKUP($B326,'Resultados General'!$C$11:$CG$510,MATCH(AK$6,'Resultados General'!$C$10:$CG$10,0),0),"")</f>
        <v>#NAME?</v>
      </c>
      <c r="AL326" s="29" t="str">
        <f t="shared" ca="1" si="316"/>
        <v/>
      </c>
      <c r="AM326" s="29" t="str">
        <f t="shared" ca="1" si="317"/>
        <v/>
      </c>
      <c r="AN326" s="29" t="e">
        <f ca="1">+_xlfn.IFNA(VLOOKUP($B326,'Resultados General'!$C$11:$CG$510,MATCH(AN$6,'Resultados General'!$C$10:$CG$10,0),0),"")</f>
        <v>#NAME?</v>
      </c>
      <c r="AO326" s="29" t="str">
        <f t="shared" ca="1" si="318"/>
        <v/>
      </c>
      <c r="AP326" s="29" t="str">
        <f t="shared" ca="1" si="319"/>
        <v/>
      </c>
      <c r="AQ326" s="29" t="e">
        <f ca="1">+_xlfn.IFNA(VLOOKUP($B326,'Resultados General'!$C$11:$CG$510,MATCH(AQ$6,'Resultados General'!$C$10:$CG$10,0),0),"")</f>
        <v>#NAME?</v>
      </c>
      <c r="AR326" s="29" t="str">
        <f t="shared" ca="1" si="320"/>
        <v/>
      </c>
      <c r="AS326" s="29" t="str">
        <f t="shared" ca="1" si="321"/>
        <v/>
      </c>
      <c r="AT326" s="29" t="e">
        <f ca="1">+_xlfn.IFNA(VLOOKUP($B326,'Resultados General'!$C$11:$CG$510,MATCH(AT$6,'Resultados General'!$C$10:$CG$10,0),0),"")</f>
        <v>#NAME?</v>
      </c>
      <c r="AU326" s="29" t="str">
        <f t="shared" ca="1" si="322"/>
        <v/>
      </c>
      <c r="AV326" s="29" t="str">
        <f t="shared" ca="1" si="323"/>
        <v/>
      </c>
      <c r="AW326" s="29" t="e">
        <f ca="1">+_xlfn.IFNA(VLOOKUP($B326,'Resultados General'!$C$11:$CG$510,MATCH(AW$6,'Resultados General'!$C$10:$CG$10,0),0),"")</f>
        <v>#NAME?</v>
      </c>
      <c r="AX326" s="29" t="str">
        <f t="shared" ca="1" si="324"/>
        <v/>
      </c>
      <c r="AY326" s="29" t="str">
        <f t="shared" ca="1" si="325"/>
        <v/>
      </c>
      <c r="AZ326" s="29" t="e">
        <f ca="1">+_xlfn.IFNA(VLOOKUP($B326,'Resultados General'!$C$11:$CG$510,MATCH(AZ$6,'Resultados General'!$C$10:$CG$10,0),0),"")</f>
        <v>#NAME?</v>
      </c>
      <c r="BA326" s="29" t="str">
        <f t="shared" ca="1" si="326"/>
        <v/>
      </c>
      <c r="BB326" s="29" t="str">
        <f t="shared" ca="1" si="327"/>
        <v/>
      </c>
      <c r="BC326" s="29" t="e">
        <f ca="1">+_xlfn.IFNA(VLOOKUP($B326,'Resultados General'!$C$11:$CG$510,MATCH(BC$6,'Resultados General'!$C$10:$CG$10,0),0),"")</f>
        <v>#NAME?</v>
      </c>
      <c r="BD326" s="29" t="str">
        <f t="shared" ca="1" si="328"/>
        <v/>
      </c>
      <c r="BE326" s="29" t="str">
        <f t="shared" ca="1" si="329"/>
        <v/>
      </c>
      <c r="BF326" s="29" t="e">
        <f ca="1">+_xlfn.IFNA(VLOOKUP($B326,'Resultados General'!$C$11:$CG$510,MATCH(BF$6,'Resultados General'!$C$10:$CG$10,0),0),"")</f>
        <v>#NAME?</v>
      </c>
      <c r="BG326" s="29" t="str">
        <f t="shared" ca="1" si="330"/>
        <v/>
      </c>
      <c r="BH326" s="29" t="str">
        <f t="shared" ca="1" si="331"/>
        <v/>
      </c>
      <c r="BI326" s="29" t="e">
        <f ca="1">+_xlfn.IFNA(VLOOKUP($B326,'Resultados General'!$C$11:$CG$510,MATCH(BI$6,'Resultados General'!$C$10:$CG$10,0),0),"")</f>
        <v>#NAME?</v>
      </c>
      <c r="BJ326" s="29" t="str">
        <f t="shared" ca="1" si="332"/>
        <v/>
      </c>
      <c r="BK326" s="29" t="str">
        <f t="shared" ca="1" si="333"/>
        <v/>
      </c>
      <c r="BL326" s="29" t="e">
        <f ca="1">+_xlfn.IFNA(VLOOKUP($B326,'Resultados General'!$C$11:$CG$510,MATCH(BL$6,'Resultados General'!$C$10:$CG$10,0),0),"")</f>
        <v>#NAME?</v>
      </c>
      <c r="BM326" s="29" t="str">
        <f t="shared" ca="1" si="334"/>
        <v/>
      </c>
      <c r="BN326" s="29" t="str">
        <f t="shared" ca="1" si="335"/>
        <v/>
      </c>
      <c r="BO326" s="29" t="e">
        <f ca="1">+_xlfn.IFNA(VLOOKUP($B326,'Resultados General'!$C$11:$CG$510,MATCH(BO$6,'Resultados General'!$C$10:$CG$10,0),0),"")</f>
        <v>#NAME?</v>
      </c>
      <c r="BP326" s="29" t="str">
        <f t="shared" ca="1" si="336"/>
        <v/>
      </c>
      <c r="BQ326" s="29" t="str">
        <f t="shared" ca="1" si="337"/>
        <v/>
      </c>
      <c r="BR326" s="29" t="e">
        <f ca="1">+_xlfn.IFNA(VLOOKUP($B326,'Resultados General'!$C$11:$CG$510,MATCH(BR$6,'Resultados General'!$C$10:$CG$10,0),0),"")</f>
        <v>#NAME?</v>
      </c>
      <c r="BS326" s="29" t="str">
        <f t="shared" ca="1" si="338"/>
        <v/>
      </c>
      <c r="BT326" s="29" t="str">
        <f t="shared" ca="1" si="339"/>
        <v/>
      </c>
      <c r="BU326" s="29" t="e">
        <f ca="1">+_xlfn.IFNA(VLOOKUP($B326,'Resultados General'!$C$11:$CG$510,MATCH(BU$6,'Resultados General'!$C$10:$CG$10,0),0),"")</f>
        <v>#NAME?</v>
      </c>
      <c r="BV326" s="29" t="str">
        <f t="shared" ca="1" si="340"/>
        <v/>
      </c>
      <c r="BW326" s="29" t="str">
        <f t="shared" ca="1" si="341"/>
        <v/>
      </c>
      <c r="BX326" s="29" t="e">
        <f ca="1">+_xlfn.IFNA(VLOOKUP($B326,'Resultados General'!$C$11:$CG$510,MATCH(BX$6,'Resultados General'!$C$10:$CG$10,0),0),"")</f>
        <v>#NAME?</v>
      </c>
      <c r="BY326" s="29" t="str">
        <f t="shared" ca="1" si="342"/>
        <v/>
      </c>
      <c r="BZ326" s="29" t="str">
        <f t="shared" ca="1" si="343"/>
        <v/>
      </c>
      <c r="CA326" s="29" t="e">
        <f ca="1">+_xlfn.IFNA(VLOOKUP($B326,'Resultados General'!$C$11:$CG$510,MATCH(CA$6,'Resultados General'!$C$10:$CG$10,0),0),"")</f>
        <v>#NAME?</v>
      </c>
      <c r="CB326" s="29" t="str">
        <f t="shared" ca="1" si="344"/>
        <v/>
      </c>
      <c r="CC326" s="29" t="str">
        <f t="shared" ca="1" si="345"/>
        <v/>
      </c>
      <c r="CD326" s="29" t="e">
        <f ca="1">+_xlfn.IFNA(VLOOKUP($B326,'Resultados General'!$C$11:$CG$510,MATCH(CD$6,'Resultados General'!$C$10:$CG$10,0),0),"")</f>
        <v>#NAME?</v>
      </c>
      <c r="CE326" s="29" t="str">
        <f t="shared" ca="1" si="346"/>
        <v/>
      </c>
      <c r="CF326" s="29" t="str">
        <f t="shared" ca="1" si="347"/>
        <v/>
      </c>
      <c r="CG326" s="29" t="e">
        <f ca="1">+_xlfn.IFNA(VLOOKUP($B326,'Resultados General'!$C$11:$CG$510,MATCH(CG$6,'Resultados General'!$C$10:$CG$10,0),0),"")</f>
        <v>#NAME?</v>
      </c>
      <c r="CH326" s="29" t="str">
        <f t="shared" ca="1" si="348"/>
        <v/>
      </c>
      <c r="CI326" s="29" t="str">
        <f t="shared" ca="1" si="349"/>
        <v/>
      </c>
      <c r="CJ326" s="29" t="e">
        <f ca="1">+_xlfn.IFNA(VLOOKUP($B326,'Resultados General'!$C$11:$CG$510,MATCH(CJ$6,'Resultados General'!$C$10:$CG$10,0),0),"")</f>
        <v>#NAME?</v>
      </c>
      <c r="CK326" s="29" t="str">
        <f t="shared" ca="1" si="350"/>
        <v/>
      </c>
      <c r="CL326" s="29" t="str">
        <f t="shared" ca="1" si="351"/>
        <v/>
      </c>
      <c r="CM326" s="29" t="e">
        <f ca="1">+_xlfn.IFNA(VLOOKUP($B326,'Resultados General'!$C$11:$CG$510,MATCH(CM$6,'Resultados General'!$C$10:$CG$10,0),0),"")</f>
        <v>#NAME?</v>
      </c>
      <c r="CN326" s="29" t="str">
        <f t="shared" ca="1" si="352"/>
        <v/>
      </c>
      <c r="CO326" s="29" t="str">
        <f t="shared" ca="1" si="353"/>
        <v/>
      </c>
      <c r="CP326" s="29" t="e">
        <f ca="1">+_xlfn.IFNA(VLOOKUP($B326,'Resultados General'!$C$11:$CG$510,MATCH(CP$6,'Resultados General'!$C$10:$CG$10,0),0),"")</f>
        <v>#NAME?</v>
      </c>
      <c r="CQ326" s="29" t="str">
        <f t="shared" ca="1" si="354"/>
        <v/>
      </c>
      <c r="CR326" s="29" t="str">
        <f t="shared" ca="1" si="355"/>
        <v/>
      </c>
      <c r="CS326" s="29" t="e">
        <f ca="1">+_xlfn.IFNA(VLOOKUP($B326,'Resultados General'!$C$11:$CG$510,MATCH(CS$6,'Resultados General'!$C$10:$CG$10,0),0),"")</f>
        <v>#NAME?</v>
      </c>
      <c r="CT326" s="29" t="str">
        <f t="shared" ca="1" si="356"/>
        <v/>
      </c>
      <c r="CU326" s="29" t="str">
        <f t="shared" ca="1" si="357"/>
        <v/>
      </c>
      <c r="CV326" s="29" t="e">
        <f ca="1">+_xlfn.IFNA(VLOOKUP($B326,'Resultados General'!$C$11:$CG$510,MATCH(CV$6,'Resultados General'!$C$10:$CG$10,0),0),"")</f>
        <v>#NAME?</v>
      </c>
      <c r="CW326" s="29" t="str">
        <f t="shared" ca="1" si="358"/>
        <v/>
      </c>
      <c r="CX326" s="29" t="str">
        <f t="shared" ca="1" si="359"/>
        <v/>
      </c>
      <c r="CY326" s="29" t="e">
        <f ca="1">+_xlfn.IFNA(VLOOKUP($B326,'Resultados General'!$C$11:$CG$510,MATCH(CY$6,'Resultados General'!$C$10:$CG$10,0),0),"")</f>
        <v>#NAME?</v>
      </c>
      <c r="CZ326" s="29" t="str">
        <f t="shared" ca="1" si="360"/>
        <v/>
      </c>
      <c r="DA326" s="29" t="str">
        <f t="shared" ca="1" si="361"/>
        <v/>
      </c>
      <c r="DB326" s="29" t="e">
        <f ca="1">+_xlfn.IFNA(VLOOKUP($B326,'Resultados General'!$C$11:$CG$510,MATCH(DB$6,'Resultados General'!$C$10:$CG$10,0),0),"")</f>
        <v>#NAME?</v>
      </c>
      <c r="DC326" s="29" t="str">
        <f t="shared" ca="1" si="362"/>
        <v/>
      </c>
      <c r="DD326" s="29" t="str">
        <f t="shared" ca="1" si="363"/>
        <v/>
      </c>
      <c r="DE326" s="29" t="e">
        <f ca="1">+_xlfn.IFNA(VLOOKUP($B326,'Resultados General'!$C$11:$CG$510,MATCH(DE$6,'Resultados General'!$C$10:$CG$10,0),0),"")</f>
        <v>#NAME?</v>
      </c>
      <c r="DF326" s="29" t="str">
        <f t="shared" ca="1" si="364"/>
        <v/>
      </c>
      <c r="DG326" s="29" t="str">
        <f t="shared" ca="1" si="365"/>
        <v/>
      </c>
      <c r="DH326" s="29" t="e">
        <f ca="1">+_xlfn.IFNA(VLOOKUP($B326,'Resultados General'!$C$11:$CG$510,MATCH(DH$6,'Resultados General'!$C$10:$CG$10,0),0),"")</f>
        <v>#NAME?</v>
      </c>
      <c r="DI326" s="29" t="str">
        <f t="shared" ca="1" si="366"/>
        <v/>
      </c>
      <c r="DJ326" s="29" t="str">
        <f t="shared" ca="1" si="367"/>
        <v/>
      </c>
      <c r="DK326" s="29" t="e">
        <f ca="1">+_xlfn.IFNA(VLOOKUP($B326,'Resultados General'!$C$11:$CG$510,MATCH(DK$6,'Resultados General'!$C$10:$CG$10,0),0),"")</f>
        <v>#NAME?</v>
      </c>
      <c r="DL326" s="29" t="str">
        <f t="shared" ca="1" si="368"/>
        <v/>
      </c>
      <c r="DM326" s="29" t="str">
        <f t="shared" ca="1" si="369"/>
        <v/>
      </c>
      <c r="DN326" s="29" t="e">
        <f ca="1">+_xlfn.IFNA(VLOOKUP($B326,'Resultados General'!$C$11:$CG$510,MATCH(DN$6,'Resultados General'!$C$10:$CG$10,0),0),"")</f>
        <v>#NAME?</v>
      </c>
      <c r="DO326" s="29" t="str">
        <f t="shared" ca="1" si="370"/>
        <v/>
      </c>
      <c r="DP326" s="29" t="str">
        <f t="shared" ca="1" si="371"/>
        <v/>
      </c>
    </row>
    <row r="327" spans="2:120">
      <c r="B327" s="219" t="str">
        <f>+IF('Resultados General'!C330="","",'Resultados General'!C330)</f>
        <v/>
      </c>
      <c r="C327" s="134" t="e">
        <f ca="1">+_xlfn.IFNA(VLOOKUP('Distribución de puestos'!B327,'Resultados General'!$C$11:$J$510,8,0),"")</f>
        <v>#NAME?</v>
      </c>
      <c r="D327" s="135" t="e">
        <f ca="1">+_xlfn.IFNA(VLOOKUP(B327,'Resultados General'!$C$11:$L$510,10,0),"")</f>
        <v>#NAME?</v>
      </c>
      <c r="E327" s="26" t="s">
        <v>76</v>
      </c>
      <c r="F327" s="26" t="s">
        <v>76</v>
      </c>
      <c r="G327" s="135" t="str">
        <f t="shared" ca="1" si="372"/>
        <v/>
      </c>
      <c r="H327" s="135" t="str">
        <f t="shared" ca="1" si="373"/>
        <v/>
      </c>
      <c r="I327" s="219" t="str">
        <f t="shared" si="374"/>
        <v/>
      </c>
      <c r="J327" s="138"/>
      <c r="M327" s="29" t="e">
        <f ca="1">+_xlfn.IFNA(VLOOKUP($B327,'Resultados General'!$C$11:$CG$510,MATCH(M$6,'Resultados General'!$C$10:$CG$10,0),0),"")</f>
        <v>#NAME?</v>
      </c>
      <c r="N327" s="29" t="str">
        <f t="shared" ca="1" si="300"/>
        <v/>
      </c>
      <c r="O327" s="29" t="str">
        <f t="shared" ca="1" si="301"/>
        <v/>
      </c>
      <c r="P327" s="29" t="e">
        <f ca="1">+_xlfn.IFNA(VLOOKUP($B327,'Resultados General'!$C$11:$CG$510,MATCH(P$6,'Resultados General'!$C$10:$CG$10,0),0),"")</f>
        <v>#NAME?</v>
      </c>
      <c r="Q327" s="29" t="str">
        <f t="shared" ca="1" si="302"/>
        <v/>
      </c>
      <c r="R327" s="29" t="str">
        <f t="shared" ca="1" si="303"/>
        <v/>
      </c>
      <c r="S327" s="29" t="e">
        <f ca="1">+_xlfn.IFNA(VLOOKUP($B327,'Resultados General'!$C$11:$CG$510,MATCH(S$6,'Resultados General'!$C$10:$CG$10,0),0),"")</f>
        <v>#NAME?</v>
      </c>
      <c r="T327" s="29" t="str">
        <f t="shared" ca="1" si="304"/>
        <v/>
      </c>
      <c r="U327" s="29" t="str">
        <f t="shared" ca="1" si="305"/>
        <v/>
      </c>
      <c r="V327" s="29" t="e">
        <f ca="1">+_xlfn.IFNA(VLOOKUP($B327,'Resultados General'!$C$11:$CG$510,MATCH(V$6,'Resultados General'!$C$10:$CG$10,0),0),"")</f>
        <v>#NAME?</v>
      </c>
      <c r="W327" s="29" t="str">
        <f t="shared" ca="1" si="306"/>
        <v/>
      </c>
      <c r="X327" s="29" t="str">
        <f t="shared" ca="1" si="307"/>
        <v/>
      </c>
      <c r="Y327" s="29" t="e">
        <f ca="1">+_xlfn.IFNA(VLOOKUP($B327,'Resultados General'!$C$11:$CG$510,MATCH(Y$6,'Resultados General'!$C$10:$CG$10,0),0),"")</f>
        <v>#NAME?</v>
      </c>
      <c r="Z327" s="29" t="str">
        <f t="shared" ca="1" si="308"/>
        <v/>
      </c>
      <c r="AA327" s="29" t="str">
        <f t="shared" ca="1" si="309"/>
        <v/>
      </c>
      <c r="AB327" s="29" t="e">
        <f ca="1">+_xlfn.IFNA(VLOOKUP($B327,'Resultados General'!$C$11:$CG$510,MATCH(AB$6,'Resultados General'!$C$10:$CG$10,0),0),"")</f>
        <v>#NAME?</v>
      </c>
      <c r="AC327" s="29" t="str">
        <f t="shared" ca="1" si="310"/>
        <v/>
      </c>
      <c r="AD327" s="29" t="str">
        <f t="shared" ca="1" si="311"/>
        <v/>
      </c>
      <c r="AE327" s="29" t="e">
        <f ca="1">+_xlfn.IFNA(VLOOKUP($B327,'Resultados General'!$C$11:$CG$510,MATCH(AE$6,'Resultados General'!$C$10:$CG$10,0),0),"")</f>
        <v>#NAME?</v>
      </c>
      <c r="AF327" s="29" t="str">
        <f t="shared" ca="1" si="312"/>
        <v/>
      </c>
      <c r="AG327" s="29" t="str">
        <f t="shared" ca="1" si="313"/>
        <v/>
      </c>
      <c r="AH327" s="29" t="e">
        <f ca="1">+_xlfn.IFNA(VLOOKUP($B327,'Resultados General'!$C$11:$CG$510,MATCH(AH$6,'Resultados General'!$C$10:$CG$10,0),0),"")</f>
        <v>#NAME?</v>
      </c>
      <c r="AI327" s="29" t="str">
        <f t="shared" ca="1" si="314"/>
        <v/>
      </c>
      <c r="AJ327" s="29" t="str">
        <f t="shared" ca="1" si="315"/>
        <v/>
      </c>
      <c r="AK327" s="29" t="e">
        <f ca="1">+_xlfn.IFNA(VLOOKUP($B327,'Resultados General'!$C$11:$CG$510,MATCH(AK$6,'Resultados General'!$C$10:$CG$10,0),0),"")</f>
        <v>#NAME?</v>
      </c>
      <c r="AL327" s="29" t="str">
        <f t="shared" ca="1" si="316"/>
        <v/>
      </c>
      <c r="AM327" s="29" t="str">
        <f t="shared" ca="1" si="317"/>
        <v/>
      </c>
      <c r="AN327" s="29" t="e">
        <f ca="1">+_xlfn.IFNA(VLOOKUP($B327,'Resultados General'!$C$11:$CG$510,MATCH(AN$6,'Resultados General'!$C$10:$CG$10,0),0),"")</f>
        <v>#NAME?</v>
      </c>
      <c r="AO327" s="29" t="str">
        <f t="shared" ca="1" si="318"/>
        <v/>
      </c>
      <c r="AP327" s="29" t="str">
        <f t="shared" ca="1" si="319"/>
        <v/>
      </c>
      <c r="AQ327" s="29" t="e">
        <f ca="1">+_xlfn.IFNA(VLOOKUP($B327,'Resultados General'!$C$11:$CG$510,MATCH(AQ$6,'Resultados General'!$C$10:$CG$10,0),0),"")</f>
        <v>#NAME?</v>
      </c>
      <c r="AR327" s="29" t="str">
        <f t="shared" ca="1" si="320"/>
        <v/>
      </c>
      <c r="AS327" s="29" t="str">
        <f t="shared" ca="1" si="321"/>
        <v/>
      </c>
      <c r="AT327" s="29" t="e">
        <f ca="1">+_xlfn.IFNA(VLOOKUP($B327,'Resultados General'!$C$11:$CG$510,MATCH(AT$6,'Resultados General'!$C$10:$CG$10,0),0),"")</f>
        <v>#NAME?</v>
      </c>
      <c r="AU327" s="29" t="str">
        <f t="shared" ca="1" si="322"/>
        <v/>
      </c>
      <c r="AV327" s="29" t="str">
        <f t="shared" ca="1" si="323"/>
        <v/>
      </c>
      <c r="AW327" s="29" t="e">
        <f ca="1">+_xlfn.IFNA(VLOOKUP($B327,'Resultados General'!$C$11:$CG$510,MATCH(AW$6,'Resultados General'!$C$10:$CG$10,0),0),"")</f>
        <v>#NAME?</v>
      </c>
      <c r="AX327" s="29" t="str">
        <f t="shared" ca="1" si="324"/>
        <v/>
      </c>
      <c r="AY327" s="29" t="str">
        <f t="shared" ca="1" si="325"/>
        <v/>
      </c>
      <c r="AZ327" s="29" t="e">
        <f ca="1">+_xlfn.IFNA(VLOOKUP($B327,'Resultados General'!$C$11:$CG$510,MATCH(AZ$6,'Resultados General'!$C$10:$CG$10,0),0),"")</f>
        <v>#NAME?</v>
      </c>
      <c r="BA327" s="29" t="str">
        <f t="shared" ca="1" si="326"/>
        <v/>
      </c>
      <c r="BB327" s="29" t="str">
        <f t="shared" ca="1" si="327"/>
        <v/>
      </c>
      <c r="BC327" s="29" t="e">
        <f ca="1">+_xlfn.IFNA(VLOOKUP($B327,'Resultados General'!$C$11:$CG$510,MATCH(BC$6,'Resultados General'!$C$10:$CG$10,0),0),"")</f>
        <v>#NAME?</v>
      </c>
      <c r="BD327" s="29" t="str">
        <f t="shared" ca="1" si="328"/>
        <v/>
      </c>
      <c r="BE327" s="29" t="str">
        <f t="shared" ca="1" si="329"/>
        <v/>
      </c>
      <c r="BF327" s="29" t="e">
        <f ca="1">+_xlfn.IFNA(VLOOKUP($B327,'Resultados General'!$C$11:$CG$510,MATCH(BF$6,'Resultados General'!$C$10:$CG$10,0),0),"")</f>
        <v>#NAME?</v>
      </c>
      <c r="BG327" s="29" t="str">
        <f t="shared" ca="1" si="330"/>
        <v/>
      </c>
      <c r="BH327" s="29" t="str">
        <f t="shared" ca="1" si="331"/>
        <v/>
      </c>
      <c r="BI327" s="29" t="e">
        <f ca="1">+_xlfn.IFNA(VLOOKUP($B327,'Resultados General'!$C$11:$CG$510,MATCH(BI$6,'Resultados General'!$C$10:$CG$10,0),0),"")</f>
        <v>#NAME?</v>
      </c>
      <c r="BJ327" s="29" t="str">
        <f t="shared" ca="1" si="332"/>
        <v/>
      </c>
      <c r="BK327" s="29" t="str">
        <f t="shared" ca="1" si="333"/>
        <v/>
      </c>
      <c r="BL327" s="29" t="e">
        <f ca="1">+_xlfn.IFNA(VLOOKUP($B327,'Resultados General'!$C$11:$CG$510,MATCH(BL$6,'Resultados General'!$C$10:$CG$10,0),0),"")</f>
        <v>#NAME?</v>
      </c>
      <c r="BM327" s="29" t="str">
        <f t="shared" ca="1" si="334"/>
        <v/>
      </c>
      <c r="BN327" s="29" t="str">
        <f t="shared" ca="1" si="335"/>
        <v/>
      </c>
      <c r="BO327" s="29" t="e">
        <f ca="1">+_xlfn.IFNA(VLOOKUP($B327,'Resultados General'!$C$11:$CG$510,MATCH(BO$6,'Resultados General'!$C$10:$CG$10,0),0),"")</f>
        <v>#NAME?</v>
      </c>
      <c r="BP327" s="29" t="str">
        <f t="shared" ca="1" si="336"/>
        <v/>
      </c>
      <c r="BQ327" s="29" t="str">
        <f t="shared" ca="1" si="337"/>
        <v/>
      </c>
      <c r="BR327" s="29" t="e">
        <f ca="1">+_xlfn.IFNA(VLOOKUP($B327,'Resultados General'!$C$11:$CG$510,MATCH(BR$6,'Resultados General'!$C$10:$CG$10,0),0),"")</f>
        <v>#NAME?</v>
      </c>
      <c r="BS327" s="29" t="str">
        <f t="shared" ca="1" si="338"/>
        <v/>
      </c>
      <c r="BT327" s="29" t="str">
        <f t="shared" ca="1" si="339"/>
        <v/>
      </c>
      <c r="BU327" s="29" t="e">
        <f ca="1">+_xlfn.IFNA(VLOOKUP($B327,'Resultados General'!$C$11:$CG$510,MATCH(BU$6,'Resultados General'!$C$10:$CG$10,0),0),"")</f>
        <v>#NAME?</v>
      </c>
      <c r="BV327" s="29" t="str">
        <f t="shared" ca="1" si="340"/>
        <v/>
      </c>
      <c r="BW327" s="29" t="str">
        <f t="shared" ca="1" si="341"/>
        <v/>
      </c>
      <c r="BX327" s="29" t="e">
        <f ca="1">+_xlfn.IFNA(VLOOKUP($B327,'Resultados General'!$C$11:$CG$510,MATCH(BX$6,'Resultados General'!$C$10:$CG$10,0),0),"")</f>
        <v>#NAME?</v>
      </c>
      <c r="BY327" s="29" t="str">
        <f t="shared" ca="1" si="342"/>
        <v/>
      </c>
      <c r="BZ327" s="29" t="str">
        <f t="shared" ca="1" si="343"/>
        <v/>
      </c>
      <c r="CA327" s="29" t="e">
        <f ca="1">+_xlfn.IFNA(VLOOKUP($B327,'Resultados General'!$C$11:$CG$510,MATCH(CA$6,'Resultados General'!$C$10:$CG$10,0),0),"")</f>
        <v>#NAME?</v>
      </c>
      <c r="CB327" s="29" t="str">
        <f t="shared" ca="1" si="344"/>
        <v/>
      </c>
      <c r="CC327" s="29" t="str">
        <f t="shared" ca="1" si="345"/>
        <v/>
      </c>
      <c r="CD327" s="29" t="e">
        <f ca="1">+_xlfn.IFNA(VLOOKUP($B327,'Resultados General'!$C$11:$CG$510,MATCH(CD$6,'Resultados General'!$C$10:$CG$10,0),0),"")</f>
        <v>#NAME?</v>
      </c>
      <c r="CE327" s="29" t="str">
        <f t="shared" ca="1" si="346"/>
        <v/>
      </c>
      <c r="CF327" s="29" t="str">
        <f t="shared" ca="1" si="347"/>
        <v/>
      </c>
      <c r="CG327" s="29" t="e">
        <f ca="1">+_xlfn.IFNA(VLOOKUP($B327,'Resultados General'!$C$11:$CG$510,MATCH(CG$6,'Resultados General'!$C$10:$CG$10,0),0),"")</f>
        <v>#NAME?</v>
      </c>
      <c r="CH327" s="29" t="str">
        <f t="shared" ca="1" si="348"/>
        <v/>
      </c>
      <c r="CI327" s="29" t="str">
        <f t="shared" ca="1" si="349"/>
        <v/>
      </c>
      <c r="CJ327" s="29" t="e">
        <f ca="1">+_xlfn.IFNA(VLOOKUP($B327,'Resultados General'!$C$11:$CG$510,MATCH(CJ$6,'Resultados General'!$C$10:$CG$10,0),0),"")</f>
        <v>#NAME?</v>
      </c>
      <c r="CK327" s="29" t="str">
        <f t="shared" ca="1" si="350"/>
        <v/>
      </c>
      <c r="CL327" s="29" t="str">
        <f t="shared" ca="1" si="351"/>
        <v/>
      </c>
      <c r="CM327" s="29" t="e">
        <f ca="1">+_xlfn.IFNA(VLOOKUP($B327,'Resultados General'!$C$11:$CG$510,MATCH(CM$6,'Resultados General'!$C$10:$CG$10,0),0),"")</f>
        <v>#NAME?</v>
      </c>
      <c r="CN327" s="29" t="str">
        <f t="shared" ca="1" si="352"/>
        <v/>
      </c>
      <c r="CO327" s="29" t="str">
        <f t="shared" ca="1" si="353"/>
        <v/>
      </c>
      <c r="CP327" s="29" t="e">
        <f ca="1">+_xlfn.IFNA(VLOOKUP($B327,'Resultados General'!$C$11:$CG$510,MATCH(CP$6,'Resultados General'!$C$10:$CG$10,0),0),"")</f>
        <v>#NAME?</v>
      </c>
      <c r="CQ327" s="29" t="str">
        <f t="shared" ca="1" si="354"/>
        <v/>
      </c>
      <c r="CR327" s="29" t="str">
        <f t="shared" ca="1" si="355"/>
        <v/>
      </c>
      <c r="CS327" s="29" t="e">
        <f ca="1">+_xlfn.IFNA(VLOOKUP($B327,'Resultados General'!$C$11:$CG$510,MATCH(CS$6,'Resultados General'!$C$10:$CG$10,0),0),"")</f>
        <v>#NAME?</v>
      </c>
      <c r="CT327" s="29" t="str">
        <f t="shared" ca="1" si="356"/>
        <v/>
      </c>
      <c r="CU327" s="29" t="str">
        <f t="shared" ca="1" si="357"/>
        <v/>
      </c>
      <c r="CV327" s="29" t="e">
        <f ca="1">+_xlfn.IFNA(VLOOKUP($B327,'Resultados General'!$C$11:$CG$510,MATCH(CV$6,'Resultados General'!$C$10:$CG$10,0),0),"")</f>
        <v>#NAME?</v>
      </c>
      <c r="CW327" s="29" t="str">
        <f t="shared" ca="1" si="358"/>
        <v/>
      </c>
      <c r="CX327" s="29" t="str">
        <f t="shared" ca="1" si="359"/>
        <v/>
      </c>
      <c r="CY327" s="29" t="e">
        <f ca="1">+_xlfn.IFNA(VLOOKUP($B327,'Resultados General'!$C$11:$CG$510,MATCH(CY$6,'Resultados General'!$C$10:$CG$10,0),0),"")</f>
        <v>#NAME?</v>
      </c>
      <c r="CZ327" s="29" t="str">
        <f t="shared" ca="1" si="360"/>
        <v/>
      </c>
      <c r="DA327" s="29" t="str">
        <f t="shared" ca="1" si="361"/>
        <v/>
      </c>
      <c r="DB327" s="29" t="e">
        <f ca="1">+_xlfn.IFNA(VLOOKUP($B327,'Resultados General'!$C$11:$CG$510,MATCH(DB$6,'Resultados General'!$C$10:$CG$10,0),0),"")</f>
        <v>#NAME?</v>
      </c>
      <c r="DC327" s="29" t="str">
        <f t="shared" ca="1" si="362"/>
        <v/>
      </c>
      <c r="DD327" s="29" t="str">
        <f t="shared" ca="1" si="363"/>
        <v/>
      </c>
      <c r="DE327" s="29" t="e">
        <f ca="1">+_xlfn.IFNA(VLOOKUP($B327,'Resultados General'!$C$11:$CG$510,MATCH(DE$6,'Resultados General'!$C$10:$CG$10,0),0),"")</f>
        <v>#NAME?</v>
      </c>
      <c r="DF327" s="29" t="str">
        <f t="shared" ca="1" si="364"/>
        <v/>
      </c>
      <c r="DG327" s="29" t="str">
        <f t="shared" ca="1" si="365"/>
        <v/>
      </c>
      <c r="DH327" s="29" t="e">
        <f ca="1">+_xlfn.IFNA(VLOOKUP($B327,'Resultados General'!$C$11:$CG$510,MATCH(DH$6,'Resultados General'!$C$10:$CG$10,0),0),"")</f>
        <v>#NAME?</v>
      </c>
      <c r="DI327" s="29" t="str">
        <f t="shared" ca="1" si="366"/>
        <v/>
      </c>
      <c r="DJ327" s="29" t="str">
        <f t="shared" ca="1" si="367"/>
        <v/>
      </c>
      <c r="DK327" s="29" t="e">
        <f ca="1">+_xlfn.IFNA(VLOOKUP($B327,'Resultados General'!$C$11:$CG$510,MATCH(DK$6,'Resultados General'!$C$10:$CG$10,0),0),"")</f>
        <v>#NAME?</v>
      </c>
      <c r="DL327" s="29" t="str">
        <f t="shared" ca="1" si="368"/>
        <v/>
      </c>
      <c r="DM327" s="29" t="str">
        <f t="shared" ca="1" si="369"/>
        <v/>
      </c>
      <c r="DN327" s="29" t="e">
        <f ca="1">+_xlfn.IFNA(VLOOKUP($B327,'Resultados General'!$C$11:$CG$510,MATCH(DN$6,'Resultados General'!$C$10:$CG$10,0),0),"")</f>
        <v>#NAME?</v>
      </c>
      <c r="DO327" s="29" t="str">
        <f t="shared" ca="1" si="370"/>
        <v/>
      </c>
      <c r="DP327" s="29" t="str">
        <f t="shared" ca="1" si="371"/>
        <v/>
      </c>
    </row>
    <row r="328" spans="2:120">
      <c r="B328" s="219" t="str">
        <f>+IF('Resultados General'!C331="","",'Resultados General'!C331)</f>
        <v/>
      </c>
      <c r="C328" s="134" t="e">
        <f ca="1">+_xlfn.IFNA(VLOOKUP('Distribución de puestos'!B328,'Resultados General'!$C$11:$J$510,8,0),"")</f>
        <v>#NAME?</v>
      </c>
      <c r="D328" s="135" t="e">
        <f ca="1">+_xlfn.IFNA(VLOOKUP(B328,'Resultados General'!$C$11:$L$510,10,0),"")</f>
        <v>#NAME?</v>
      </c>
      <c r="E328" s="26" t="s">
        <v>76</v>
      </c>
      <c r="F328" s="26" t="s">
        <v>76</v>
      </c>
      <c r="G328" s="135" t="str">
        <f t="shared" ca="1" si="372"/>
        <v/>
      </c>
      <c r="H328" s="135" t="str">
        <f t="shared" ca="1" si="373"/>
        <v/>
      </c>
      <c r="I328" s="219" t="str">
        <f t="shared" si="374"/>
        <v/>
      </c>
      <c r="J328" s="138"/>
      <c r="M328" s="29" t="e">
        <f ca="1">+_xlfn.IFNA(VLOOKUP($B328,'Resultados General'!$C$11:$CG$510,MATCH(M$6,'Resultados General'!$C$10:$CG$10,0),0),"")</f>
        <v>#NAME?</v>
      </c>
      <c r="N328" s="29" t="str">
        <f t="shared" ref="N328:N391" ca="1" si="375">+IFERROR($E328*M328,"")</f>
        <v/>
      </c>
      <c r="O328" s="29" t="str">
        <f t="shared" ref="O328:O391" ca="1" si="376">+IFERROR($F328*M328,"")</f>
        <v/>
      </c>
      <c r="P328" s="29" t="e">
        <f ca="1">+_xlfn.IFNA(VLOOKUP($B328,'Resultados General'!$C$11:$CG$510,MATCH(P$6,'Resultados General'!$C$10:$CG$10,0),0),"")</f>
        <v>#NAME?</v>
      </c>
      <c r="Q328" s="29" t="str">
        <f t="shared" ref="Q328:Q391" ca="1" si="377">+IFERROR($E328*P328,"")</f>
        <v/>
      </c>
      <c r="R328" s="29" t="str">
        <f t="shared" ref="R328:R391" ca="1" si="378">+IFERROR($F328*P328,"")</f>
        <v/>
      </c>
      <c r="S328" s="29" t="e">
        <f ca="1">+_xlfn.IFNA(VLOOKUP($B328,'Resultados General'!$C$11:$CG$510,MATCH(S$6,'Resultados General'!$C$10:$CG$10,0),0),"")</f>
        <v>#NAME?</v>
      </c>
      <c r="T328" s="29" t="str">
        <f t="shared" ref="T328:T391" ca="1" si="379">+IFERROR($E328*S328,"")</f>
        <v/>
      </c>
      <c r="U328" s="29" t="str">
        <f t="shared" ref="U328:U391" ca="1" si="380">+IFERROR($F328*S328,"")</f>
        <v/>
      </c>
      <c r="V328" s="29" t="e">
        <f ca="1">+_xlfn.IFNA(VLOOKUP($B328,'Resultados General'!$C$11:$CG$510,MATCH(V$6,'Resultados General'!$C$10:$CG$10,0),0),"")</f>
        <v>#NAME?</v>
      </c>
      <c r="W328" s="29" t="str">
        <f t="shared" ref="W328:W391" ca="1" si="381">+IFERROR($E328*V328,"")</f>
        <v/>
      </c>
      <c r="X328" s="29" t="str">
        <f t="shared" ref="X328:X391" ca="1" si="382">+IFERROR($F328*V328,"")</f>
        <v/>
      </c>
      <c r="Y328" s="29" t="e">
        <f ca="1">+_xlfn.IFNA(VLOOKUP($B328,'Resultados General'!$C$11:$CG$510,MATCH(Y$6,'Resultados General'!$C$10:$CG$10,0),0),"")</f>
        <v>#NAME?</v>
      </c>
      <c r="Z328" s="29" t="str">
        <f t="shared" ref="Z328:Z391" ca="1" si="383">+IFERROR($E328*Y328,"")</f>
        <v/>
      </c>
      <c r="AA328" s="29" t="str">
        <f t="shared" ref="AA328:AA391" ca="1" si="384">+IFERROR($F328*Y328,"")</f>
        <v/>
      </c>
      <c r="AB328" s="29" t="e">
        <f ca="1">+_xlfn.IFNA(VLOOKUP($B328,'Resultados General'!$C$11:$CG$510,MATCH(AB$6,'Resultados General'!$C$10:$CG$10,0),0),"")</f>
        <v>#NAME?</v>
      </c>
      <c r="AC328" s="29" t="str">
        <f t="shared" ref="AC328:AC391" ca="1" si="385">+IFERROR($E328*AB328,"")</f>
        <v/>
      </c>
      <c r="AD328" s="29" t="str">
        <f t="shared" ref="AD328:AD391" ca="1" si="386">+IFERROR($F328*AB328,"")</f>
        <v/>
      </c>
      <c r="AE328" s="29" t="e">
        <f ca="1">+_xlfn.IFNA(VLOOKUP($B328,'Resultados General'!$C$11:$CG$510,MATCH(AE$6,'Resultados General'!$C$10:$CG$10,0),0),"")</f>
        <v>#NAME?</v>
      </c>
      <c r="AF328" s="29" t="str">
        <f t="shared" ref="AF328:AF391" ca="1" si="387">+IFERROR($E328*AE328,"")</f>
        <v/>
      </c>
      <c r="AG328" s="29" t="str">
        <f t="shared" ref="AG328:AG391" ca="1" si="388">+IFERROR($F328*AE328,"")</f>
        <v/>
      </c>
      <c r="AH328" s="29" t="e">
        <f ca="1">+_xlfn.IFNA(VLOOKUP($B328,'Resultados General'!$C$11:$CG$510,MATCH(AH$6,'Resultados General'!$C$10:$CG$10,0),0),"")</f>
        <v>#NAME?</v>
      </c>
      <c r="AI328" s="29" t="str">
        <f t="shared" ref="AI328:AI391" ca="1" si="389">+IFERROR($E328*AH328,"")</f>
        <v/>
      </c>
      <c r="AJ328" s="29" t="str">
        <f t="shared" ref="AJ328:AJ391" ca="1" si="390">+IFERROR($F328*AH328,"")</f>
        <v/>
      </c>
      <c r="AK328" s="29" t="e">
        <f ca="1">+_xlfn.IFNA(VLOOKUP($B328,'Resultados General'!$C$11:$CG$510,MATCH(AK$6,'Resultados General'!$C$10:$CG$10,0),0),"")</f>
        <v>#NAME?</v>
      </c>
      <c r="AL328" s="29" t="str">
        <f t="shared" ref="AL328:AL391" ca="1" si="391">+IFERROR($E328*AK328,"")</f>
        <v/>
      </c>
      <c r="AM328" s="29" t="str">
        <f t="shared" ref="AM328:AM391" ca="1" si="392">+IFERROR($F328*AK328,"")</f>
        <v/>
      </c>
      <c r="AN328" s="29" t="e">
        <f ca="1">+_xlfn.IFNA(VLOOKUP($B328,'Resultados General'!$C$11:$CG$510,MATCH(AN$6,'Resultados General'!$C$10:$CG$10,0),0),"")</f>
        <v>#NAME?</v>
      </c>
      <c r="AO328" s="29" t="str">
        <f t="shared" ref="AO328:AO391" ca="1" si="393">+IFERROR($E328*AN328,"")</f>
        <v/>
      </c>
      <c r="AP328" s="29" t="str">
        <f t="shared" ref="AP328:AP391" ca="1" si="394">+IFERROR($F328*AN328,"")</f>
        <v/>
      </c>
      <c r="AQ328" s="29" t="e">
        <f ca="1">+_xlfn.IFNA(VLOOKUP($B328,'Resultados General'!$C$11:$CG$510,MATCH(AQ$6,'Resultados General'!$C$10:$CG$10,0),0),"")</f>
        <v>#NAME?</v>
      </c>
      <c r="AR328" s="29" t="str">
        <f t="shared" ref="AR328:AR391" ca="1" si="395">+IFERROR($E328*AQ328,"")</f>
        <v/>
      </c>
      <c r="AS328" s="29" t="str">
        <f t="shared" ref="AS328:AS391" ca="1" si="396">+IFERROR($F328*AQ328,"")</f>
        <v/>
      </c>
      <c r="AT328" s="29" t="e">
        <f ca="1">+_xlfn.IFNA(VLOOKUP($B328,'Resultados General'!$C$11:$CG$510,MATCH(AT$6,'Resultados General'!$C$10:$CG$10,0),0),"")</f>
        <v>#NAME?</v>
      </c>
      <c r="AU328" s="29" t="str">
        <f t="shared" ref="AU328:AU391" ca="1" si="397">+IFERROR($E328*AT328,"")</f>
        <v/>
      </c>
      <c r="AV328" s="29" t="str">
        <f t="shared" ref="AV328:AV391" ca="1" si="398">+IFERROR($F328*AT328,"")</f>
        <v/>
      </c>
      <c r="AW328" s="29" t="e">
        <f ca="1">+_xlfn.IFNA(VLOOKUP($B328,'Resultados General'!$C$11:$CG$510,MATCH(AW$6,'Resultados General'!$C$10:$CG$10,0),0),"")</f>
        <v>#NAME?</v>
      </c>
      <c r="AX328" s="29" t="str">
        <f t="shared" ref="AX328:AX391" ca="1" si="399">+IFERROR($E328*AW328,"")</f>
        <v/>
      </c>
      <c r="AY328" s="29" t="str">
        <f t="shared" ref="AY328:AY391" ca="1" si="400">+IFERROR($F328*AW328,"")</f>
        <v/>
      </c>
      <c r="AZ328" s="29" t="e">
        <f ca="1">+_xlfn.IFNA(VLOOKUP($B328,'Resultados General'!$C$11:$CG$510,MATCH(AZ$6,'Resultados General'!$C$10:$CG$10,0),0),"")</f>
        <v>#NAME?</v>
      </c>
      <c r="BA328" s="29" t="str">
        <f t="shared" ref="BA328:BA391" ca="1" si="401">+IFERROR($E328*AZ328,"")</f>
        <v/>
      </c>
      <c r="BB328" s="29" t="str">
        <f t="shared" ref="BB328:BB391" ca="1" si="402">+IFERROR($F328*AZ328,"")</f>
        <v/>
      </c>
      <c r="BC328" s="29" t="e">
        <f ca="1">+_xlfn.IFNA(VLOOKUP($B328,'Resultados General'!$C$11:$CG$510,MATCH(BC$6,'Resultados General'!$C$10:$CG$10,0),0),"")</f>
        <v>#NAME?</v>
      </c>
      <c r="BD328" s="29" t="str">
        <f t="shared" ref="BD328:BD391" ca="1" si="403">+IFERROR($E328*BC328,"")</f>
        <v/>
      </c>
      <c r="BE328" s="29" t="str">
        <f t="shared" ref="BE328:BE391" ca="1" si="404">+IFERROR($F328*BC328,"")</f>
        <v/>
      </c>
      <c r="BF328" s="29" t="e">
        <f ca="1">+_xlfn.IFNA(VLOOKUP($B328,'Resultados General'!$C$11:$CG$510,MATCH(BF$6,'Resultados General'!$C$10:$CG$10,0),0),"")</f>
        <v>#NAME?</v>
      </c>
      <c r="BG328" s="29" t="str">
        <f t="shared" ref="BG328:BG391" ca="1" si="405">+IFERROR($E328*BF328,"")</f>
        <v/>
      </c>
      <c r="BH328" s="29" t="str">
        <f t="shared" ref="BH328:BH391" ca="1" si="406">+IFERROR($F328*BF328,"")</f>
        <v/>
      </c>
      <c r="BI328" s="29" t="e">
        <f ca="1">+_xlfn.IFNA(VLOOKUP($B328,'Resultados General'!$C$11:$CG$510,MATCH(BI$6,'Resultados General'!$C$10:$CG$10,0),0),"")</f>
        <v>#NAME?</v>
      </c>
      <c r="BJ328" s="29" t="str">
        <f t="shared" ref="BJ328:BJ391" ca="1" si="407">+IFERROR($E328*BI328,"")</f>
        <v/>
      </c>
      <c r="BK328" s="29" t="str">
        <f t="shared" ref="BK328:BK391" ca="1" si="408">+IFERROR($F328*BI328,"")</f>
        <v/>
      </c>
      <c r="BL328" s="29" t="e">
        <f ca="1">+_xlfn.IFNA(VLOOKUP($B328,'Resultados General'!$C$11:$CG$510,MATCH(BL$6,'Resultados General'!$C$10:$CG$10,0),0),"")</f>
        <v>#NAME?</v>
      </c>
      <c r="BM328" s="29" t="str">
        <f t="shared" ref="BM328:BM391" ca="1" si="409">+IFERROR($E328*BL328,"")</f>
        <v/>
      </c>
      <c r="BN328" s="29" t="str">
        <f t="shared" ref="BN328:BN391" ca="1" si="410">+IFERROR($F328*BL328,"")</f>
        <v/>
      </c>
      <c r="BO328" s="29" t="e">
        <f ca="1">+_xlfn.IFNA(VLOOKUP($B328,'Resultados General'!$C$11:$CG$510,MATCH(BO$6,'Resultados General'!$C$10:$CG$10,0),0),"")</f>
        <v>#NAME?</v>
      </c>
      <c r="BP328" s="29" t="str">
        <f t="shared" ref="BP328:BP391" ca="1" si="411">+IFERROR($E328*BO328,"")</f>
        <v/>
      </c>
      <c r="BQ328" s="29" t="str">
        <f t="shared" ref="BQ328:BQ391" ca="1" si="412">+IFERROR($F328*BO328,"")</f>
        <v/>
      </c>
      <c r="BR328" s="29" t="e">
        <f ca="1">+_xlfn.IFNA(VLOOKUP($B328,'Resultados General'!$C$11:$CG$510,MATCH(BR$6,'Resultados General'!$C$10:$CG$10,0),0),"")</f>
        <v>#NAME?</v>
      </c>
      <c r="BS328" s="29" t="str">
        <f t="shared" ref="BS328:BS391" ca="1" si="413">+IFERROR($E328*BR328,"")</f>
        <v/>
      </c>
      <c r="BT328" s="29" t="str">
        <f t="shared" ref="BT328:BT391" ca="1" si="414">+IFERROR($F328*BR328,"")</f>
        <v/>
      </c>
      <c r="BU328" s="29" t="e">
        <f ca="1">+_xlfn.IFNA(VLOOKUP($B328,'Resultados General'!$C$11:$CG$510,MATCH(BU$6,'Resultados General'!$C$10:$CG$10,0),0),"")</f>
        <v>#NAME?</v>
      </c>
      <c r="BV328" s="29" t="str">
        <f t="shared" ref="BV328:BV391" ca="1" si="415">+IFERROR($E328*BU328,"")</f>
        <v/>
      </c>
      <c r="BW328" s="29" t="str">
        <f t="shared" ref="BW328:BW391" ca="1" si="416">+IFERROR($F328*BU328,"")</f>
        <v/>
      </c>
      <c r="BX328" s="29" t="e">
        <f ca="1">+_xlfn.IFNA(VLOOKUP($B328,'Resultados General'!$C$11:$CG$510,MATCH(BX$6,'Resultados General'!$C$10:$CG$10,0),0),"")</f>
        <v>#NAME?</v>
      </c>
      <c r="BY328" s="29" t="str">
        <f t="shared" ref="BY328:BY391" ca="1" si="417">+IFERROR($E328*BX328,"")</f>
        <v/>
      </c>
      <c r="BZ328" s="29" t="str">
        <f t="shared" ref="BZ328:BZ391" ca="1" si="418">+IFERROR($F328*BX328,"")</f>
        <v/>
      </c>
      <c r="CA328" s="29" t="e">
        <f ca="1">+_xlfn.IFNA(VLOOKUP($B328,'Resultados General'!$C$11:$CG$510,MATCH(CA$6,'Resultados General'!$C$10:$CG$10,0),0),"")</f>
        <v>#NAME?</v>
      </c>
      <c r="CB328" s="29" t="str">
        <f t="shared" ref="CB328:CB391" ca="1" si="419">+IFERROR($E328*CA328,"")</f>
        <v/>
      </c>
      <c r="CC328" s="29" t="str">
        <f t="shared" ref="CC328:CC391" ca="1" si="420">+IFERROR($F328*CA328,"")</f>
        <v/>
      </c>
      <c r="CD328" s="29" t="e">
        <f ca="1">+_xlfn.IFNA(VLOOKUP($B328,'Resultados General'!$C$11:$CG$510,MATCH(CD$6,'Resultados General'!$C$10:$CG$10,0),0),"")</f>
        <v>#NAME?</v>
      </c>
      <c r="CE328" s="29" t="str">
        <f t="shared" ref="CE328:CE391" ca="1" si="421">+IFERROR($E328*CD328,"")</f>
        <v/>
      </c>
      <c r="CF328" s="29" t="str">
        <f t="shared" ref="CF328:CF391" ca="1" si="422">+IFERROR($F328*CD328,"")</f>
        <v/>
      </c>
      <c r="CG328" s="29" t="e">
        <f ca="1">+_xlfn.IFNA(VLOOKUP($B328,'Resultados General'!$C$11:$CG$510,MATCH(CG$6,'Resultados General'!$C$10:$CG$10,0),0),"")</f>
        <v>#NAME?</v>
      </c>
      <c r="CH328" s="29" t="str">
        <f t="shared" ref="CH328:CH391" ca="1" si="423">+IFERROR($E328*CG328,"")</f>
        <v/>
      </c>
      <c r="CI328" s="29" t="str">
        <f t="shared" ref="CI328:CI391" ca="1" si="424">+IFERROR($F328*CG328,"")</f>
        <v/>
      </c>
      <c r="CJ328" s="29" t="e">
        <f ca="1">+_xlfn.IFNA(VLOOKUP($B328,'Resultados General'!$C$11:$CG$510,MATCH(CJ$6,'Resultados General'!$C$10:$CG$10,0),0),"")</f>
        <v>#NAME?</v>
      </c>
      <c r="CK328" s="29" t="str">
        <f t="shared" ref="CK328:CK391" ca="1" si="425">+IFERROR($E328*CJ328,"")</f>
        <v/>
      </c>
      <c r="CL328" s="29" t="str">
        <f t="shared" ref="CL328:CL391" ca="1" si="426">+IFERROR($F328*CJ328,"")</f>
        <v/>
      </c>
      <c r="CM328" s="29" t="e">
        <f ca="1">+_xlfn.IFNA(VLOOKUP($B328,'Resultados General'!$C$11:$CG$510,MATCH(CM$6,'Resultados General'!$C$10:$CG$10,0),0),"")</f>
        <v>#NAME?</v>
      </c>
      <c r="CN328" s="29" t="str">
        <f t="shared" ref="CN328:CN391" ca="1" si="427">+IFERROR($E328*CM328,"")</f>
        <v/>
      </c>
      <c r="CO328" s="29" t="str">
        <f t="shared" ref="CO328:CO391" ca="1" si="428">+IFERROR($F328*CM328,"")</f>
        <v/>
      </c>
      <c r="CP328" s="29" t="e">
        <f ca="1">+_xlfn.IFNA(VLOOKUP($B328,'Resultados General'!$C$11:$CG$510,MATCH(CP$6,'Resultados General'!$C$10:$CG$10,0),0),"")</f>
        <v>#NAME?</v>
      </c>
      <c r="CQ328" s="29" t="str">
        <f t="shared" ref="CQ328:CQ391" ca="1" si="429">+IFERROR($E328*CP328,"")</f>
        <v/>
      </c>
      <c r="CR328" s="29" t="str">
        <f t="shared" ref="CR328:CR391" ca="1" si="430">+IFERROR($F328*CP328,"")</f>
        <v/>
      </c>
      <c r="CS328" s="29" t="e">
        <f ca="1">+_xlfn.IFNA(VLOOKUP($B328,'Resultados General'!$C$11:$CG$510,MATCH(CS$6,'Resultados General'!$C$10:$CG$10,0),0),"")</f>
        <v>#NAME?</v>
      </c>
      <c r="CT328" s="29" t="str">
        <f t="shared" ref="CT328:CT391" ca="1" si="431">+IFERROR($E328*CS328,"")</f>
        <v/>
      </c>
      <c r="CU328" s="29" t="str">
        <f t="shared" ref="CU328:CU391" ca="1" si="432">+IFERROR($F328*CS328,"")</f>
        <v/>
      </c>
      <c r="CV328" s="29" t="e">
        <f ca="1">+_xlfn.IFNA(VLOOKUP($B328,'Resultados General'!$C$11:$CG$510,MATCH(CV$6,'Resultados General'!$C$10:$CG$10,0),0),"")</f>
        <v>#NAME?</v>
      </c>
      <c r="CW328" s="29" t="str">
        <f t="shared" ref="CW328:CW391" ca="1" si="433">+IFERROR($E328*CV328,"")</f>
        <v/>
      </c>
      <c r="CX328" s="29" t="str">
        <f t="shared" ref="CX328:CX391" ca="1" si="434">+IFERROR($F328*CV328,"")</f>
        <v/>
      </c>
      <c r="CY328" s="29" t="e">
        <f ca="1">+_xlfn.IFNA(VLOOKUP($B328,'Resultados General'!$C$11:$CG$510,MATCH(CY$6,'Resultados General'!$C$10:$CG$10,0),0),"")</f>
        <v>#NAME?</v>
      </c>
      <c r="CZ328" s="29" t="str">
        <f t="shared" ref="CZ328:CZ391" ca="1" si="435">+IFERROR($E328*CY328,"")</f>
        <v/>
      </c>
      <c r="DA328" s="29" t="str">
        <f t="shared" ref="DA328:DA391" ca="1" si="436">+IFERROR($F328*CY328,"")</f>
        <v/>
      </c>
      <c r="DB328" s="29" t="e">
        <f ca="1">+_xlfn.IFNA(VLOOKUP($B328,'Resultados General'!$C$11:$CG$510,MATCH(DB$6,'Resultados General'!$C$10:$CG$10,0),0),"")</f>
        <v>#NAME?</v>
      </c>
      <c r="DC328" s="29" t="str">
        <f t="shared" ref="DC328:DC391" ca="1" si="437">+IFERROR($E328*DB328,"")</f>
        <v/>
      </c>
      <c r="DD328" s="29" t="str">
        <f t="shared" ref="DD328:DD391" ca="1" si="438">+IFERROR($F328*DB328,"")</f>
        <v/>
      </c>
      <c r="DE328" s="29" t="e">
        <f ca="1">+_xlfn.IFNA(VLOOKUP($B328,'Resultados General'!$C$11:$CG$510,MATCH(DE$6,'Resultados General'!$C$10:$CG$10,0),0),"")</f>
        <v>#NAME?</v>
      </c>
      <c r="DF328" s="29" t="str">
        <f t="shared" ref="DF328:DF391" ca="1" si="439">+IFERROR($E328*DE328,"")</f>
        <v/>
      </c>
      <c r="DG328" s="29" t="str">
        <f t="shared" ref="DG328:DG391" ca="1" si="440">+IFERROR($F328*DE328,"")</f>
        <v/>
      </c>
      <c r="DH328" s="29" t="e">
        <f ca="1">+_xlfn.IFNA(VLOOKUP($B328,'Resultados General'!$C$11:$CG$510,MATCH(DH$6,'Resultados General'!$C$10:$CG$10,0),0),"")</f>
        <v>#NAME?</v>
      </c>
      <c r="DI328" s="29" t="str">
        <f t="shared" ref="DI328:DI391" ca="1" si="441">+IFERROR($E328*DH328,"")</f>
        <v/>
      </c>
      <c r="DJ328" s="29" t="str">
        <f t="shared" ref="DJ328:DJ391" ca="1" si="442">+IFERROR($F328*DH328,"")</f>
        <v/>
      </c>
      <c r="DK328" s="29" t="e">
        <f ca="1">+_xlfn.IFNA(VLOOKUP($B328,'Resultados General'!$C$11:$CG$510,MATCH(DK$6,'Resultados General'!$C$10:$CG$10,0),0),"")</f>
        <v>#NAME?</v>
      </c>
      <c r="DL328" s="29" t="str">
        <f t="shared" ref="DL328:DL391" ca="1" si="443">+IFERROR($E328*DK328,"")</f>
        <v/>
      </c>
      <c r="DM328" s="29" t="str">
        <f t="shared" ref="DM328:DM391" ca="1" si="444">+IFERROR($F328*DK328,"")</f>
        <v/>
      </c>
      <c r="DN328" s="29" t="e">
        <f ca="1">+_xlfn.IFNA(VLOOKUP($B328,'Resultados General'!$C$11:$CG$510,MATCH(DN$6,'Resultados General'!$C$10:$CG$10,0),0),"")</f>
        <v>#NAME?</v>
      </c>
      <c r="DO328" s="29" t="str">
        <f t="shared" ref="DO328:DO391" ca="1" si="445">+IFERROR($E328*DN328,"")</f>
        <v/>
      </c>
      <c r="DP328" s="29" t="str">
        <f t="shared" ref="DP328:DP391" ca="1" si="446">+IFERROR($F328*DN328,"")</f>
        <v/>
      </c>
    </row>
    <row r="329" spans="2:120">
      <c r="B329" s="219" t="str">
        <f>+IF('Resultados General'!C332="","",'Resultados General'!C332)</f>
        <v/>
      </c>
      <c r="C329" s="134" t="e">
        <f ca="1">+_xlfn.IFNA(VLOOKUP('Distribución de puestos'!B329,'Resultados General'!$C$11:$J$510,8,0),"")</f>
        <v>#NAME?</v>
      </c>
      <c r="D329" s="135" t="e">
        <f ca="1">+_xlfn.IFNA(VLOOKUP(B329,'Resultados General'!$C$11:$L$510,10,0),"")</f>
        <v>#NAME?</v>
      </c>
      <c r="E329" s="26" t="s">
        <v>76</v>
      </c>
      <c r="F329" s="26" t="s">
        <v>76</v>
      </c>
      <c r="G329" s="135" t="str">
        <f t="shared" ref="G329:G392" ca="1" si="447">IFERROR($D329*E329,"")</f>
        <v/>
      </c>
      <c r="H329" s="135" t="str">
        <f t="shared" ref="H329:H392" ca="1" si="448">IFERROR($D329*F329,"")</f>
        <v/>
      </c>
      <c r="I329" s="219" t="str">
        <f t="shared" ref="I329:I392" si="449">+IFERROR(IF((E329/SUM(E329:F329))&gt;60%,"Feminizada",IF(1-(E329/SUM(E329:F329))&gt;60%,"Masculinizada","Equilibrada")),"")</f>
        <v/>
      </c>
      <c r="J329" s="138"/>
      <c r="M329" s="29" t="e">
        <f ca="1">+_xlfn.IFNA(VLOOKUP($B329,'Resultados General'!$C$11:$CG$510,MATCH(M$6,'Resultados General'!$C$10:$CG$10,0),0),"")</f>
        <v>#NAME?</v>
      </c>
      <c r="N329" s="29" t="str">
        <f t="shared" ca="1" si="375"/>
        <v/>
      </c>
      <c r="O329" s="29" t="str">
        <f t="shared" ca="1" si="376"/>
        <v/>
      </c>
      <c r="P329" s="29" t="e">
        <f ca="1">+_xlfn.IFNA(VLOOKUP($B329,'Resultados General'!$C$11:$CG$510,MATCH(P$6,'Resultados General'!$C$10:$CG$10,0),0),"")</f>
        <v>#NAME?</v>
      </c>
      <c r="Q329" s="29" t="str">
        <f t="shared" ca="1" si="377"/>
        <v/>
      </c>
      <c r="R329" s="29" t="str">
        <f t="shared" ca="1" si="378"/>
        <v/>
      </c>
      <c r="S329" s="29" t="e">
        <f ca="1">+_xlfn.IFNA(VLOOKUP($B329,'Resultados General'!$C$11:$CG$510,MATCH(S$6,'Resultados General'!$C$10:$CG$10,0),0),"")</f>
        <v>#NAME?</v>
      </c>
      <c r="T329" s="29" t="str">
        <f t="shared" ca="1" si="379"/>
        <v/>
      </c>
      <c r="U329" s="29" t="str">
        <f t="shared" ca="1" si="380"/>
        <v/>
      </c>
      <c r="V329" s="29" t="e">
        <f ca="1">+_xlfn.IFNA(VLOOKUP($B329,'Resultados General'!$C$11:$CG$510,MATCH(V$6,'Resultados General'!$C$10:$CG$10,0),0),"")</f>
        <v>#NAME?</v>
      </c>
      <c r="W329" s="29" t="str">
        <f t="shared" ca="1" si="381"/>
        <v/>
      </c>
      <c r="X329" s="29" t="str">
        <f t="shared" ca="1" si="382"/>
        <v/>
      </c>
      <c r="Y329" s="29" t="e">
        <f ca="1">+_xlfn.IFNA(VLOOKUP($B329,'Resultados General'!$C$11:$CG$510,MATCH(Y$6,'Resultados General'!$C$10:$CG$10,0),0),"")</f>
        <v>#NAME?</v>
      </c>
      <c r="Z329" s="29" t="str">
        <f t="shared" ca="1" si="383"/>
        <v/>
      </c>
      <c r="AA329" s="29" t="str">
        <f t="shared" ca="1" si="384"/>
        <v/>
      </c>
      <c r="AB329" s="29" t="e">
        <f ca="1">+_xlfn.IFNA(VLOOKUP($B329,'Resultados General'!$C$11:$CG$510,MATCH(AB$6,'Resultados General'!$C$10:$CG$10,0),0),"")</f>
        <v>#NAME?</v>
      </c>
      <c r="AC329" s="29" t="str">
        <f t="shared" ca="1" si="385"/>
        <v/>
      </c>
      <c r="AD329" s="29" t="str">
        <f t="shared" ca="1" si="386"/>
        <v/>
      </c>
      <c r="AE329" s="29" t="e">
        <f ca="1">+_xlfn.IFNA(VLOOKUP($B329,'Resultados General'!$C$11:$CG$510,MATCH(AE$6,'Resultados General'!$C$10:$CG$10,0),0),"")</f>
        <v>#NAME?</v>
      </c>
      <c r="AF329" s="29" t="str">
        <f t="shared" ca="1" si="387"/>
        <v/>
      </c>
      <c r="AG329" s="29" t="str">
        <f t="shared" ca="1" si="388"/>
        <v/>
      </c>
      <c r="AH329" s="29" t="e">
        <f ca="1">+_xlfn.IFNA(VLOOKUP($B329,'Resultados General'!$C$11:$CG$510,MATCH(AH$6,'Resultados General'!$C$10:$CG$10,0),0),"")</f>
        <v>#NAME?</v>
      </c>
      <c r="AI329" s="29" t="str">
        <f t="shared" ca="1" si="389"/>
        <v/>
      </c>
      <c r="AJ329" s="29" t="str">
        <f t="shared" ca="1" si="390"/>
        <v/>
      </c>
      <c r="AK329" s="29" t="e">
        <f ca="1">+_xlfn.IFNA(VLOOKUP($B329,'Resultados General'!$C$11:$CG$510,MATCH(AK$6,'Resultados General'!$C$10:$CG$10,0),0),"")</f>
        <v>#NAME?</v>
      </c>
      <c r="AL329" s="29" t="str">
        <f t="shared" ca="1" si="391"/>
        <v/>
      </c>
      <c r="AM329" s="29" t="str">
        <f t="shared" ca="1" si="392"/>
        <v/>
      </c>
      <c r="AN329" s="29" t="e">
        <f ca="1">+_xlfn.IFNA(VLOOKUP($B329,'Resultados General'!$C$11:$CG$510,MATCH(AN$6,'Resultados General'!$C$10:$CG$10,0),0),"")</f>
        <v>#NAME?</v>
      </c>
      <c r="AO329" s="29" t="str">
        <f t="shared" ca="1" si="393"/>
        <v/>
      </c>
      <c r="AP329" s="29" t="str">
        <f t="shared" ca="1" si="394"/>
        <v/>
      </c>
      <c r="AQ329" s="29" t="e">
        <f ca="1">+_xlfn.IFNA(VLOOKUP($B329,'Resultados General'!$C$11:$CG$510,MATCH(AQ$6,'Resultados General'!$C$10:$CG$10,0),0),"")</f>
        <v>#NAME?</v>
      </c>
      <c r="AR329" s="29" t="str">
        <f t="shared" ca="1" si="395"/>
        <v/>
      </c>
      <c r="AS329" s="29" t="str">
        <f t="shared" ca="1" si="396"/>
        <v/>
      </c>
      <c r="AT329" s="29" t="e">
        <f ca="1">+_xlfn.IFNA(VLOOKUP($B329,'Resultados General'!$C$11:$CG$510,MATCH(AT$6,'Resultados General'!$C$10:$CG$10,0),0),"")</f>
        <v>#NAME?</v>
      </c>
      <c r="AU329" s="29" t="str">
        <f t="shared" ca="1" si="397"/>
        <v/>
      </c>
      <c r="AV329" s="29" t="str">
        <f t="shared" ca="1" si="398"/>
        <v/>
      </c>
      <c r="AW329" s="29" t="e">
        <f ca="1">+_xlfn.IFNA(VLOOKUP($B329,'Resultados General'!$C$11:$CG$510,MATCH(AW$6,'Resultados General'!$C$10:$CG$10,0),0),"")</f>
        <v>#NAME?</v>
      </c>
      <c r="AX329" s="29" t="str">
        <f t="shared" ca="1" si="399"/>
        <v/>
      </c>
      <c r="AY329" s="29" t="str">
        <f t="shared" ca="1" si="400"/>
        <v/>
      </c>
      <c r="AZ329" s="29" t="e">
        <f ca="1">+_xlfn.IFNA(VLOOKUP($B329,'Resultados General'!$C$11:$CG$510,MATCH(AZ$6,'Resultados General'!$C$10:$CG$10,0),0),"")</f>
        <v>#NAME?</v>
      </c>
      <c r="BA329" s="29" t="str">
        <f t="shared" ca="1" si="401"/>
        <v/>
      </c>
      <c r="BB329" s="29" t="str">
        <f t="shared" ca="1" si="402"/>
        <v/>
      </c>
      <c r="BC329" s="29" t="e">
        <f ca="1">+_xlfn.IFNA(VLOOKUP($B329,'Resultados General'!$C$11:$CG$510,MATCH(BC$6,'Resultados General'!$C$10:$CG$10,0),0),"")</f>
        <v>#NAME?</v>
      </c>
      <c r="BD329" s="29" t="str">
        <f t="shared" ca="1" si="403"/>
        <v/>
      </c>
      <c r="BE329" s="29" t="str">
        <f t="shared" ca="1" si="404"/>
        <v/>
      </c>
      <c r="BF329" s="29" t="e">
        <f ca="1">+_xlfn.IFNA(VLOOKUP($B329,'Resultados General'!$C$11:$CG$510,MATCH(BF$6,'Resultados General'!$C$10:$CG$10,0),0),"")</f>
        <v>#NAME?</v>
      </c>
      <c r="BG329" s="29" t="str">
        <f t="shared" ca="1" si="405"/>
        <v/>
      </c>
      <c r="BH329" s="29" t="str">
        <f t="shared" ca="1" si="406"/>
        <v/>
      </c>
      <c r="BI329" s="29" t="e">
        <f ca="1">+_xlfn.IFNA(VLOOKUP($B329,'Resultados General'!$C$11:$CG$510,MATCH(BI$6,'Resultados General'!$C$10:$CG$10,0),0),"")</f>
        <v>#NAME?</v>
      </c>
      <c r="BJ329" s="29" t="str">
        <f t="shared" ca="1" si="407"/>
        <v/>
      </c>
      <c r="BK329" s="29" t="str">
        <f t="shared" ca="1" si="408"/>
        <v/>
      </c>
      <c r="BL329" s="29" t="e">
        <f ca="1">+_xlfn.IFNA(VLOOKUP($B329,'Resultados General'!$C$11:$CG$510,MATCH(BL$6,'Resultados General'!$C$10:$CG$10,0),0),"")</f>
        <v>#NAME?</v>
      </c>
      <c r="BM329" s="29" t="str">
        <f t="shared" ca="1" si="409"/>
        <v/>
      </c>
      <c r="BN329" s="29" t="str">
        <f t="shared" ca="1" si="410"/>
        <v/>
      </c>
      <c r="BO329" s="29" t="e">
        <f ca="1">+_xlfn.IFNA(VLOOKUP($B329,'Resultados General'!$C$11:$CG$510,MATCH(BO$6,'Resultados General'!$C$10:$CG$10,0),0),"")</f>
        <v>#NAME?</v>
      </c>
      <c r="BP329" s="29" t="str">
        <f t="shared" ca="1" si="411"/>
        <v/>
      </c>
      <c r="BQ329" s="29" t="str">
        <f t="shared" ca="1" si="412"/>
        <v/>
      </c>
      <c r="BR329" s="29" t="e">
        <f ca="1">+_xlfn.IFNA(VLOOKUP($B329,'Resultados General'!$C$11:$CG$510,MATCH(BR$6,'Resultados General'!$C$10:$CG$10,0),0),"")</f>
        <v>#NAME?</v>
      </c>
      <c r="BS329" s="29" t="str">
        <f t="shared" ca="1" si="413"/>
        <v/>
      </c>
      <c r="BT329" s="29" t="str">
        <f t="shared" ca="1" si="414"/>
        <v/>
      </c>
      <c r="BU329" s="29" t="e">
        <f ca="1">+_xlfn.IFNA(VLOOKUP($B329,'Resultados General'!$C$11:$CG$510,MATCH(BU$6,'Resultados General'!$C$10:$CG$10,0),0),"")</f>
        <v>#NAME?</v>
      </c>
      <c r="BV329" s="29" t="str">
        <f t="shared" ca="1" si="415"/>
        <v/>
      </c>
      <c r="BW329" s="29" t="str">
        <f t="shared" ca="1" si="416"/>
        <v/>
      </c>
      <c r="BX329" s="29" t="e">
        <f ca="1">+_xlfn.IFNA(VLOOKUP($B329,'Resultados General'!$C$11:$CG$510,MATCH(BX$6,'Resultados General'!$C$10:$CG$10,0),0),"")</f>
        <v>#NAME?</v>
      </c>
      <c r="BY329" s="29" t="str">
        <f t="shared" ca="1" si="417"/>
        <v/>
      </c>
      <c r="BZ329" s="29" t="str">
        <f t="shared" ca="1" si="418"/>
        <v/>
      </c>
      <c r="CA329" s="29" t="e">
        <f ca="1">+_xlfn.IFNA(VLOOKUP($B329,'Resultados General'!$C$11:$CG$510,MATCH(CA$6,'Resultados General'!$C$10:$CG$10,0),0),"")</f>
        <v>#NAME?</v>
      </c>
      <c r="CB329" s="29" t="str">
        <f t="shared" ca="1" si="419"/>
        <v/>
      </c>
      <c r="CC329" s="29" t="str">
        <f t="shared" ca="1" si="420"/>
        <v/>
      </c>
      <c r="CD329" s="29" t="e">
        <f ca="1">+_xlfn.IFNA(VLOOKUP($B329,'Resultados General'!$C$11:$CG$510,MATCH(CD$6,'Resultados General'!$C$10:$CG$10,0),0),"")</f>
        <v>#NAME?</v>
      </c>
      <c r="CE329" s="29" t="str">
        <f t="shared" ca="1" si="421"/>
        <v/>
      </c>
      <c r="CF329" s="29" t="str">
        <f t="shared" ca="1" si="422"/>
        <v/>
      </c>
      <c r="CG329" s="29" t="e">
        <f ca="1">+_xlfn.IFNA(VLOOKUP($B329,'Resultados General'!$C$11:$CG$510,MATCH(CG$6,'Resultados General'!$C$10:$CG$10,0),0),"")</f>
        <v>#NAME?</v>
      </c>
      <c r="CH329" s="29" t="str">
        <f t="shared" ca="1" si="423"/>
        <v/>
      </c>
      <c r="CI329" s="29" t="str">
        <f t="shared" ca="1" si="424"/>
        <v/>
      </c>
      <c r="CJ329" s="29" t="e">
        <f ca="1">+_xlfn.IFNA(VLOOKUP($B329,'Resultados General'!$C$11:$CG$510,MATCH(CJ$6,'Resultados General'!$C$10:$CG$10,0),0),"")</f>
        <v>#NAME?</v>
      </c>
      <c r="CK329" s="29" t="str">
        <f t="shared" ca="1" si="425"/>
        <v/>
      </c>
      <c r="CL329" s="29" t="str">
        <f t="shared" ca="1" si="426"/>
        <v/>
      </c>
      <c r="CM329" s="29" t="e">
        <f ca="1">+_xlfn.IFNA(VLOOKUP($B329,'Resultados General'!$C$11:$CG$510,MATCH(CM$6,'Resultados General'!$C$10:$CG$10,0),0),"")</f>
        <v>#NAME?</v>
      </c>
      <c r="CN329" s="29" t="str">
        <f t="shared" ca="1" si="427"/>
        <v/>
      </c>
      <c r="CO329" s="29" t="str">
        <f t="shared" ca="1" si="428"/>
        <v/>
      </c>
      <c r="CP329" s="29" t="e">
        <f ca="1">+_xlfn.IFNA(VLOOKUP($B329,'Resultados General'!$C$11:$CG$510,MATCH(CP$6,'Resultados General'!$C$10:$CG$10,0),0),"")</f>
        <v>#NAME?</v>
      </c>
      <c r="CQ329" s="29" t="str">
        <f t="shared" ca="1" si="429"/>
        <v/>
      </c>
      <c r="CR329" s="29" t="str">
        <f t="shared" ca="1" si="430"/>
        <v/>
      </c>
      <c r="CS329" s="29" t="e">
        <f ca="1">+_xlfn.IFNA(VLOOKUP($B329,'Resultados General'!$C$11:$CG$510,MATCH(CS$6,'Resultados General'!$C$10:$CG$10,0),0),"")</f>
        <v>#NAME?</v>
      </c>
      <c r="CT329" s="29" t="str">
        <f t="shared" ca="1" si="431"/>
        <v/>
      </c>
      <c r="CU329" s="29" t="str">
        <f t="shared" ca="1" si="432"/>
        <v/>
      </c>
      <c r="CV329" s="29" t="e">
        <f ca="1">+_xlfn.IFNA(VLOOKUP($B329,'Resultados General'!$C$11:$CG$510,MATCH(CV$6,'Resultados General'!$C$10:$CG$10,0),0),"")</f>
        <v>#NAME?</v>
      </c>
      <c r="CW329" s="29" t="str">
        <f t="shared" ca="1" si="433"/>
        <v/>
      </c>
      <c r="CX329" s="29" t="str">
        <f t="shared" ca="1" si="434"/>
        <v/>
      </c>
      <c r="CY329" s="29" t="e">
        <f ca="1">+_xlfn.IFNA(VLOOKUP($B329,'Resultados General'!$C$11:$CG$510,MATCH(CY$6,'Resultados General'!$C$10:$CG$10,0),0),"")</f>
        <v>#NAME?</v>
      </c>
      <c r="CZ329" s="29" t="str">
        <f t="shared" ca="1" si="435"/>
        <v/>
      </c>
      <c r="DA329" s="29" t="str">
        <f t="shared" ca="1" si="436"/>
        <v/>
      </c>
      <c r="DB329" s="29" t="e">
        <f ca="1">+_xlfn.IFNA(VLOOKUP($B329,'Resultados General'!$C$11:$CG$510,MATCH(DB$6,'Resultados General'!$C$10:$CG$10,0),0),"")</f>
        <v>#NAME?</v>
      </c>
      <c r="DC329" s="29" t="str">
        <f t="shared" ca="1" si="437"/>
        <v/>
      </c>
      <c r="DD329" s="29" t="str">
        <f t="shared" ca="1" si="438"/>
        <v/>
      </c>
      <c r="DE329" s="29" t="e">
        <f ca="1">+_xlfn.IFNA(VLOOKUP($B329,'Resultados General'!$C$11:$CG$510,MATCH(DE$6,'Resultados General'!$C$10:$CG$10,0),0),"")</f>
        <v>#NAME?</v>
      </c>
      <c r="DF329" s="29" t="str">
        <f t="shared" ca="1" si="439"/>
        <v/>
      </c>
      <c r="DG329" s="29" t="str">
        <f t="shared" ca="1" si="440"/>
        <v/>
      </c>
      <c r="DH329" s="29" t="e">
        <f ca="1">+_xlfn.IFNA(VLOOKUP($B329,'Resultados General'!$C$11:$CG$510,MATCH(DH$6,'Resultados General'!$C$10:$CG$10,0),0),"")</f>
        <v>#NAME?</v>
      </c>
      <c r="DI329" s="29" t="str">
        <f t="shared" ca="1" si="441"/>
        <v/>
      </c>
      <c r="DJ329" s="29" t="str">
        <f t="shared" ca="1" si="442"/>
        <v/>
      </c>
      <c r="DK329" s="29" t="e">
        <f ca="1">+_xlfn.IFNA(VLOOKUP($B329,'Resultados General'!$C$11:$CG$510,MATCH(DK$6,'Resultados General'!$C$10:$CG$10,0),0),"")</f>
        <v>#NAME?</v>
      </c>
      <c r="DL329" s="29" t="str">
        <f t="shared" ca="1" si="443"/>
        <v/>
      </c>
      <c r="DM329" s="29" t="str">
        <f t="shared" ca="1" si="444"/>
        <v/>
      </c>
      <c r="DN329" s="29" t="e">
        <f ca="1">+_xlfn.IFNA(VLOOKUP($B329,'Resultados General'!$C$11:$CG$510,MATCH(DN$6,'Resultados General'!$C$10:$CG$10,0),0),"")</f>
        <v>#NAME?</v>
      </c>
      <c r="DO329" s="29" t="str">
        <f t="shared" ca="1" si="445"/>
        <v/>
      </c>
      <c r="DP329" s="29" t="str">
        <f t="shared" ca="1" si="446"/>
        <v/>
      </c>
    </row>
    <row r="330" spans="2:120">
      <c r="B330" s="219" t="str">
        <f>+IF('Resultados General'!C333="","",'Resultados General'!C333)</f>
        <v/>
      </c>
      <c r="C330" s="134" t="e">
        <f ca="1">+_xlfn.IFNA(VLOOKUP('Distribución de puestos'!B330,'Resultados General'!$C$11:$J$510,8,0),"")</f>
        <v>#NAME?</v>
      </c>
      <c r="D330" s="135" t="e">
        <f ca="1">+_xlfn.IFNA(VLOOKUP(B330,'Resultados General'!$C$11:$L$510,10,0),"")</f>
        <v>#NAME?</v>
      </c>
      <c r="E330" s="26" t="s">
        <v>76</v>
      </c>
      <c r="F330" s="26" t="s">
        <v>76</v>
      </c>
      <c r="G330" s="135" t="str">
        <f t="shared" ca="1" si="447"/>
        <v/>
      </c>
      <c r="H330" s="135" t="str">
        <f t="shared" ca="1" si="448"/>
        <v/>
      </c>
      <c r="I330" s="219" t="str">
        <f t="shared" si="449"/>
        <v/>
      </c>
      <c r="J330" s="138"/>
      <c r="M330" s="29" t="e">
        <f ca="1">+_xlfn.IFNA(VLOOKUP($B330,'Resultados General'!$C$11:$CG$510,MATCH(M$6,'Resultados General'!$C$10:$CG$10,0),0),"")</f>
        <v>#NAME?</v>
      </c>
      <c r="N330" s="29" t="str">
        <f t="shared" ca="1" si="375"/>
        <v/>
      </c>
      <c r="O330" s="29" t="str">
        <f t="shared" ca="1" si="376"/>
        <v/>
      </c>
      <c r="P330" s="29" t="e">
        <f ca="1">+_xlfn.IFNA(VLOOKUP($B330,'Resultados General'!$C$11:$CG$510,MATCH(P$6,'Resultados General'!$C$10:$CG$10,0),0),"")</f>
        <v>#NAME?</v>
      </c>
      <c r="Q330" s="29" t="str">
        <f t="shared" ca="1" si="377"/>
        <v/>
      </c>
      <c r="R330" s="29" t="str">
        <f t="shared" ca="1" si="378"/>
        <v/>
      </c>
      <c r="S330" s="29" t="e">
        <f ca="1">+_xlfn.IFNA(VLOOKUP($B330,'Resultados General'!$C$11:$CG$510,MATCH(S$6,'Resultados General'!$C$10:$CG$10,0),0),"")</f>
        <v>#NAME?</v>
      </c>
      <c r="T330" s="29" t="str">
        <f t="shared" ca="1" si="379"/>
        <v/>
      </c>
      <c r="U330" s="29" t="str">
        <f t="shared" ca="1" si="380"/>
        <v/>
      </c>
      <c r="V330" s="29" t="e">
        <f ca="1">+_xlfn.IFNA(VLOOKUP($B330,'Resultados General'!$C$11:$CG$510,MATCH(V$6,'Resultados General'!$C$10:$CG$10,0),0),"")</f>
        <v>#NAME?</v>
      </c>
      <c r="W330" s="29" t="str">
        <f t="shared" ca="1" si="381"/>
        <v/>
      </c>
      <c r="X330" s="29" t="str">
        <f t="shared" ca="1" si="382"/>
        <v/>
      </c>
      <c r="Y330" s="29" t="e">
        <f ca="1">+_xlfn.IFNA(VLOOKUP($B330,'Resultados General'!$C$11:$CG$510,MATCH(Y$6,'Resultados General'!$C$10:$CG$10,0),0),"")</f>
        <v>#NAME?</v>
      </c>
      <c r="Z330" s="29" t="str">
        <f t="shared" ca="1" si="383"/>
        <v/>
      </c>
      <c r="AA330" s="29" t="str">
        <f t="shared" ca="1" si="384"/>
        <v/>
      </c>
      <c r="AB330" s="29" t="e">
        <f ca="1">+_xlfn.IFNA(VLOOKUP($B330,'Resultados General'!$C$11:$CG$510,MATCH(AB$6,'Resultados General'!$C$10:$CG$10,0),0),"")</f>
        <v>#NAME?</v>
      </c>
      <c r="AC330" s="29" t="str">
        <f t="shared" ca="1" si="385"/>
        <v/>
      </c>
      <c r="AD330" s="29" t="str">
        <f t="shared" ca="1" si="386"/>
        <v/>
      </c>
      <c r="AE330" s="29" t="e">
        <f ca="1">+_xlfn.IFNA(VLOOKUP($B330,'Resultados General'!$C$11:$CG$510,MATCH(AE$6,'Resultados General'!$C$10:$CG$10,0),0),"")</f>
        <v>#NAME?</v>
      </c>
      <c r="AF330" s="29" t="str">
        <f t="shared" ca="1" si="387"/>
        <v/>
      </c>
      <c r="AG330" s="29" t="str">
        <f t="shared" ca="1" si="388"/>
        <v/>
      </c>
      <c r="AH330" s="29" t="e">
        <f ca="1">+_xlfn.IFNA(VLOOKUP($B330,'Resultados General'!$C$11:$CG$510,MATCH(AH$6,'Resultados General'!$C$10:$CG$10,0),0),"")</f>
        <v>#NAME?</v>
      </c>
      <c r="AI330" s="29" t="str">
        <f t="shared" ca="1" si="389"/>
        <v/>
      </c>
      <c r="AJ330" s="29" t="str">
        <f t="shared" ca="1" si="390"/>
        <v/>
      </c>
      <c r="AK330" s="29" t="e">
        <f ca="1">+_xlfn.IFNA(VLOOKUP($B330,'Resultados General'!$C$11:$CG$510,MATCH(AK$6,'Resultados General'!$C$10:$CG$10,0),0),"")</f>
        <v>#NAME?</v>
      </c>
      <c r="AL330" s="29" t="str">
        <f t="shared" ca="1" si="391"/>
        <v/>
      </c>
      <c r="AM330" s="29" t="str">
        <f t="shared" ca="1" si="392"/>
        <v/>
      </c>
      <c r="AN330" s="29" t="e">
        <f ca="1">+_xlfn.IFNA(VLOOKUP($B330,'Resultados General'!$C$11:$CG$510,MATCH(AN$6,'Resultados General'!$C$10:$CG$10,0),0),"")</f>
        <v>#NAME?</v>
      </c>
      <c r="AO330" s="29" t="str">
        <f t="shared" ca="1" si="393"/>
        <v/>
      </c>
      <c r="AP330" s="29" t="str">
        <f t="shared" ca="1" si="394"/>
        <v/>
      </c>
      <c r="AQ330" s="29" t="e">
        <f ca="1">+_xlfn.IFNA(VLOOKUP($B330,'Resultados General'!$C$11:$CG$510,MATCH(AQ$6,'Resultados General'!$C$10:$CG$10,0),0),"")</f>
        <v>#NAME?</v>
      </c>
      <c r="AR330" s="29" t="str">
        <f t="shared" ca="1" si="395"/>
        <v/>
      </c>
      <c r="AS330" s="29" t="str">
        <f t="shared" ca="1" si="396"/>
        <v/>
      </c>
      <c r="AT330" s="29" t="e">
        <f ca="1">+_xlfn.IFNA(VLOOKUP($B330,'Resultados General'!$C$11:$CG$510,MATCH(AT$6,'Resultados General'!$C$10:$CG$10,0),0),"")</f>
        <v>#NAME?</v>
      </c>
      <c r="AU330" s="29" t="str">
        <f t="shared" ca="1" si="397"/>
        <v/>
      </c>
      <c r="AV330" s="29" t="str">
        <f t="shared" ca="1" si="398"/>
        <v/>
      </c>
      <c r="AW330" s="29" t="e">
        <f ca="1">+_xlfn.IFNA(VLOOKUP($B330,'Resultados General'!$C$11:$CG$510,MATCH(AW$6,'Resultados General'!$C$10:$CG$10,0),0),"")</f>
        <v>#NAME?</v>
      </c>
      <c r="AX330" s="29" t="str">
        <f t="shared" ca="1" si="399"/>
        <v/>
      </c>
      <c r="AY330" s="29" t="str">
        <f t="shared" ca="1" si="400"/>
        <v/>
      </c>
      <c r="AZ330" s="29" t="e">
        <f ca="1">+_xlfn.IFNA(VLOOKUP($B330,'Resultados General'!$C$11:$CG$510,MATCH(AZ$6,'Resultados General'!$C$10:$CG$10,0),0),"")</f>
        <v>#NAME?</v>
      </c>
      <c r="BA330" s="29" t="str">
        <f t="shared" ca="1" si="401"/>
        <v/>
      </c>
      <c r="BB330" s="29" t="str">
        <f t="shared" ca="1" si="402"/>
        <v/>
      </c>
      <c r="BC330" s="29" t="e">
        <f ca="1">+_xlfn.IFNA(VLOOKUP($B330,'Resultados General'!$C$11:$CG$510,MATCH(BC$6,'Resultados General'!$C$10:$CG$10,0),0),"")</f>
        <v>#NAME?</v>
      </c>
      <c r="BD330" s="29" t="str">
        <f t="shared" ca="1" si="403"/>
        <v/>
      </c>
      <c r="BE330" s="29" t="str">
        <f t="shared" ca="1" si="404"/>
        <v/>
      </c>
      <c r="BF330" s="29" t="e">
        <f ca="1">+_xlfn.IFNA(VLOOKUP($B330,'Resultados General'!$C$11:$CG$510,MATCH(BF$6,'Resultados General'!$C$10:$CG$10,0),0),"")</f>
        <v>#NAME?</v>
      </c>
      <c r="BG330" s="29" t="str">
        <f t="shared" ca="1" si="405"/>
        <v/>
      </c>
      <c r="BH330" s="29" t="str">
        <f t="shared" ca="1" si="406"/>
        <v/>
      </c>
      <c r="BI330" s="29" t="e">
        <f ca="1">+_xlfn.IFNA(VLOOKUP($B330,'Resultados General'!$C$11:$CG$510,MATCH(BI$6,'Resultados General'!$C$10:$CG$10,0),0),"")</f>
        <v>#NAME?</v>
      </c>
      <c r="BJ330" s="29" t="str">
        <f t="shared" ca="1" si="407"/>
        <v/>
      </c>
      <c r="BK330" s="29" t="str">
        <f t="shared" ca="1" si="408"/>
        <v/>
      </c>
      <c r="BL330" s="29" t="e">
        <f ca="1">+_xlfn.IFNA(VLOOKUP($B330,'Resultados General'!$C$11:$CG$510,MATCH(BL$6,'Resultados General'!$C$10:$CG$10,0),0),"")</f>
        <v>#NAME?</v>
      </c>
      <c r="BM330" s="29" t="str">
        <f t="shared" ca="1" si="409"/>
        <v/>
      </c>
      <c r="BN330" s="29" t="str">
        <f t="shared" ca="1" si="410"/>
        <v/>
      </c>
      <c r="BO330" s="29" t="e">
        <f ca="1">+_xlfn.IFNA(VLOOKUP($B330,'Resultados General'!$C$11:$CG$510,MATCH(BO$6,'Resultados General'!$C$10:$CG$10,0),0),"")</f>
        <v>#NAME?</v>
      </c>
      <c r="BP330" s="29" t="str">
        <f t="shared" ca="1" si="411"/>
        <v/>
      </c>
      <c r="BQ330" s="29" t="str">
        <f t="shared" ca="1" si="412"/>
        <v/>
      </c>
      <c r="BR330" s="29" t="e">
        <f ca="1">+_xlfn.IFNA(VLOOKUP($B330,'Resultados General'!$C$11:$CG$510,MATCH(BR$6,'Resultados General'!$C$10:$CG$10,0),0),"")</f>
        <v>#NAME?</v>
      </c>
      <c r="BS330" s="29" t="str">
        <f t="shared" ca="1" si="413"/>
        <v/>
      </c>
      <c r="BT330" s="29" t="str">
        <f t="shared" ca="1" si="414"/>
        <v/>
      </c>
      <c r="BU330" s="29" t="e">
        <f ca="1">+_xlfn.IFNA(VLOOKUP($B330,'Resultados General'!$C$11:$CG$510,MATCH(BU$6,'Resultados General'!$C$10:$CG$10,0),0),"")</f>
        <v>#NAME?</v>
      </c>
      <c r="BV330" s="29" t="str">
        <f t="shared" ca="1" si="415"/>
        <v/>
      </c>
      <c r="BW330" s="29" t="str">
        <f t="shared" ca="1" si="416"/>
        <v/>
      </c>
      <c r="BX330" s="29" t="e">
        <f ca="1">+_xlfn.IFNA(VLOOKUP($B330,'Resultados General'!$C$11:$CG$510,MATCH(BX$6,'Resultados General'!$C$10:$CG$10,0),0),"")</f>
        <v>#NAME?</v>
      </c>
      <c r="BY330" s="29" t="str">
        <f t="shared" ca="1" si="417"/>
        <v/>
      </c>
      <c r="BZ330" s="29" t="str">
        <f t="shared" ca="1" si="418"/>
        <v/>
      </c>
      <c r="CA330" s="29" t="e">
        <f ca="1">+_xlfn.IFNA(VLOOKUP($B330,'Resultados General'!$C$11:$CG$510,MATCH(CA$6,'Resultados General'!$C$10:$CG$10,0),0),"")</f>
        <v>#NAME?</v>
      </c>
      <c r="CB330" s="29" t="str">
        <f t="shared" ca="1" si="419"/>
        <v/>
      </c>
      <c r="CC330" s="29" t="str">
        <f t="shared" ca="1" si="420"/>
        <v/>
      </c>
      <c r="CD330" s="29" t="e">
        <f ca="1">+_xlfn.IFNA(VLOOKUP($B330,'Resultados General'!$C$11:$CG$510,MATCH(CD$6,'Resultados General'!$C$10:$CG$10,0),0),"")</f>
        <v>#NAME?</v>
      </c>
      <c r="CE330" s="29" t="str">
        <f t="shared" ca="1" si="421"/>
        <v/>
      </c>
      <c r="CF330" s="29" t="str">
        <f t="shared" ca="1" si="422"/>
        <v/>
      </c>
      <c r="CG330" s="29" t="e">
        <f ca="1">+_xlfn.IFNA(VLOOKUP($B330,'Resultados General'!$C$11:$CG$510,MATCH(CG$6,'Resultados General'!$C$10:$CG$10,0),0),"")</f>
        <v>#NAME?</v>
      </c>
      <c r="CH330" s="29" t="str">
        <f t="shared" ca="1" si="423"/>
        <v/>
      </c>
      <c r="CI330" s="29" t="str">
        <f t="shared" ca="1" si="424"/>
        <v/>
      </c>
      <c r="CJ330" s="29" t="e">
        <f ca="1">+_xlfn.IFNA(VLOOKUP($B330,'Resultados General'!$C$11:$CG$510,MATCH(CJ$6,'Resultados General'!$C$10:$CG$10,0),0),"")</f>
        <v>#NAME?</v>
      </c>
      <c r="CK330" s="29" t="str">
        <f t="shared" ca="1" si="425"/>
        <v/>
      </c>
      <c r="CL330" s="29" t="str">
        <f t="shared" ca="1" si="426"/>
        <v/>
      </c>
      <c r="CM330" s="29" t="e">
        <f ca="1">+_xlfn.IFNA(VLOOKUP($B330,'Resultados General'!$C$11:$CG$510,MATCH(CM$6,'Resultados General'!$C$10:$CG$10,0),0),"")</f>
        <v>#NAME?</v>
      </c>
      <c r="CN330" s="29" t="str">
        <f t="shared" ca="1" si="427"/>
        <v/>
      </c>
      <c r="CO330" s="29" t="str">
        <f t="shared" ca="1" si="428"/>
        <v/>
      </c>
      <c r="CP330" s="29" t="e">
        <f ca="1">+_xlfn.IFNA(VLOOKUP($B330,'Resultados General'!$C$11:$CG$510,MATCH(CP$6,'Resultados General'!$C$10:$CG$10,0),0),"")</f>
        <v>#NAME?</v>
      </c>
      <c r="CQ330" s="29" t="str">
        <f t="shared" ca="1" si="429"/>
        <v/>
      </c>
      <c r="CR330" s="29" t="str">
        <f t="shared" ca="1" si="430"/>
        <v/>
      </c>
      <c r="CS330" s="29" t="e">
        <f ca="1">+_xlfn.IFNA(VLOOKUP($B330,'Resultados General'!$C$11:$CG$510,MATCH(CS$6,'Resultados General'!$C$10:$CG$10,0),0),"")</f>
        <v>#NAME?</v>
      </c>
      <c r="CT330" s="29" t="str">
        <f t="shared" ca="1" si="431"/>
        <v/>
      </c>
      <c r="CU330" s="29" t="str">
        <f t="shared" ca="1" si="432"/>
        <v/>
      </c>
      <c r="CV330" s="29" t="e">
        <f ca="1">+_xlfn.IFNA(VLOOKUP($B330,'Resultados General'!$C$11:$CG$510,MATCH(CV$6,'Resultados General'!$C$10:$CG$10,0),0),"")</f>
        <v>#NAME?</v>
      </c>
      <c r="CW330" s="29" t="str">
        <f t="shared" ca="1" si="433"/>
        <v/>
      </c>
      <c r="CX330" s="29" t="str">
        <f t="shared" ca="1" si="434"/>
        <v/>
      </c>
      <c r="CY330" s="29" t="e">
        <f ca="1">+_xlfn.IFNA(VLOOKUP($B330,'Resultados General'!$C$11:$CG$510,MATCH(CY$6,'Resultados General'!$C$10:$CG$10,0),0),"")</f>
        <v>#NAME?</v>
      </c>
      <c r="CZ330" s="29" t="str">
        <f t="shared" ca="1" si="435"/>
        <v/>
      </c>
      <c r="DA330" s="29" t="str">
        <f t="shared" ca="1" si="436"/>
        <v/>
      </c>
      <c r="DB330" s="29" t="e">
        <f ca="1">+_xlfn.IFNA(VLOOKUP($B330,'Resultados General'!$C$11:$CG$510,MATCH(DB$6,'Resultados General'!$C$10:$CG$10,0),0),"")</f>
        <v>#NAME?</v>
      </c>
      <c r="DC330" s="29" t="str">
        <f t="shared" ca="1" si="437"/>
        <v/>
      </c>
      <c r="DD330" s="29" t="str">
        <f t="shared" ca="1" si="438"/>
        <v/>
      </c>
      <c r="DE330" s="29" t="e">
        <f ca="1">+_xlfn.IFNA(VLOOKUP($B330,'Resultados General'!$C$11:$CG$510,MATCH(DE$6,'Resultados General'!$C$10:$CG$10,0),0),"")</f>
        <v>#NAME?</v>
      </c>
      <c r="DF330" s="29" t="str">
        <f t="shared" ca="1" si="439"/>
        <v/>
      </c>
      <c r="DG330" s="29" t="str">
        <f t="shared" ca="1" si="440"/>
        <v/>
      </c>
      <c r="DH330" s="29" t="e">
        <f ca="1">+_xlfn.IFNA(VLOOKUP($B330,'Resultados General'!$C$11:$CG$510,MATCH(DH$6,'Resultados General'!$C$10:$CG$10,0),0),"")</f>
        <v>#NAME?</v>
      </c>
      <c r="DI330" s="29" t="str">
        <f t="shared" ca="1" si="441"/>
        <v/>
      </c>
      <c r="DJ330" s="29" t="str">
        <f t="shared" ca="1" si="442"/>
        <v/>
      </c>
      <c r="DK330" s="29" t="e">
        <f ca="1">+_xlfn.IFNA(VLOOKUP($B330,'Resultados General'!$C$11:$CG$510,MATCH(DK$6,'Resultados General'!$C$10:$CG$10,0),0),"")</f>
        <v>#NAME?</v>
      </c>
      <c r="DL330" s="29" t="str">
        <f t="shared" ca="1" si="443"/>
        <v/>
      </c>
      <c r="DM330" s="29" t="str">
        <f t="shared" ca="1" si="444"/>
        <v/>
      </c>
      <c r="DN330" s="29" t="e">
        <f ca="1">+_xlfn.IFNA(VLOOKUP($B330,'Resultados General'!$C$11:$CG$510,MATCH(DN$6,'Resultados General'!$C$10:$CG$10,0),0),"")</f>
        <v>#NAME?</v>
      </c>
      <c r="DO330" s="29" t="str">
        <f t="shared" ca="1" si="445"/>
        <v/>
      </c>
      <c r="DP330" s="29" t="str">
        <f t="shared" ca="1" si="446"/>
        <v/>
      </c>
    </row>
    <row r="331" spans="2:120">
      <c r="B331" s="219" t="str">
        <f>+IF('Resultados General'!C334="","",'Resultados General'!C334)</f>
        <v/>
      </c>
      <c r="C331" s="134" t="e">
        <f ca="1">+_xlfn.IFNA(VLOOKUP('Distribución de puestos'!B331,'Resultados General'!$C$11:$J$510,8,0),"")</f>
        <v>#NAME?</v>
      </c>
      <c r="D331" s="135" t="e">
        <f ca="1">+_xlfn.IFNA(VLOOKUP(B331,'Resultados General'!$C$11:$L$510,10,0),"")</f>
        <v>#NAME?</v>
      </c>
      <c r="E331" s="26" t="s">
        <v>76</v>
      </c>
      <c r="F331" s="26" t="s">
        <v>76</v>
      </c>
      <c r="G331" s="135" t="str">
        <f t="shared" ca="1" si="447"/>
        <v/>
      </c>
      <c r="H331" s="135" t="str">
        <f t="shared" ca="1" si="448"/>
        <v/>
      </c>
      <c r="I331" s="219" t="str">
        <f t="shared" si="449"/>
        <v/>
      </c>
      <c r="J331" s="138"/>
      <c r="M331" s="29" t="e">
        <f ca="1">+_xlfn.IFNA(VLOOKUP($B331,'Resultados General'!$C$11:$CG$510,MATCH(M$6,'Resultados General'!$C$10:$CG$10,0),0),"")</f>
        <v>#NAME?</v>
      </c>
      <c r="N331" s="29" t="str">
        <f t="shared" ca="1" si="375"/>
        <v/>
      </c>
      <c r="O331" s="29" t="str">
        <f t="shared" ca="1" si="376"/>
        <v/>
      </c>
      <c r="P331" s="29" t="e">
        <f ca="1">+_xlfn.IFNA(VLOOKUP($B331,'Resultados General'!$C$11:$CG$510,MATCH(P$6,'Resultados General'!$C$10:$CG$10,0),0),"")</f>
        <v>#NAME?</v>
      </c>
      <c r="Q331" s="29" t="str">
        <f t="shared" ca="1" si="377"/>
        <v/>
      </c>
      <c r="R331" s="29" t="str">
        <f t="shared" ca="1" si="378"/>
        <v/>
      </c>
      <c r="S331" s="29" t="e">
        <f ca="1">+_xlfn.IFNA(VLOOKUP($B331,'Resultados General'!$C$11:$CG$510,MATCH(S$6,'Resultados General'!$C$10:$CG$10,0),0),"")</f>
        <v>#NAME?</v>
      </c>
      <c r="T331" s="29" t="str">
        <f t="shared" ca="1" si="379"/>
        <v/>
      </c>
      <c r="U331" s="29" t="str">
        <f t="shared" ca="1" si="380"/>
        <v/>
      </c>
      <c r="V331" s="29" t="e">
        <f ca="1">+_xlfn.IFNA(VLOOKUP($B331,'Resultados General'!$C$11:$CG$510,MATCH(V$6,'Resultados General'!$C$10:$CG$10,0),0),"")</f>
        <v>#NAME?</v>
      </c>
      <c r="W331" s="29" t="str">
        <f t="shared" ca="1" si="381"/>
        <v/>
      </c>
      <c r="X331" s="29" t="str">
        <f t="shared" ca="1" si="382"/>
        <v/>
      </c>
      <c r="Y331" s="29" t="e">
        <f ca="1">+_xlfn.IFNA(VLOOKUP($B331,'Resultados General'!$C$11:$CG$510,MATCH(Y$6,'Resultados General'!$C$10:$CG$10,0),0),"")</f>
        <v>#NAME?</v>
      </c>
      <c r="Z331" s="29" t="str">
        <f t="shared" ca="1" si="383"/>
        <v/>
      </c>
      <c r="AA331" s="29" t="str">
        <f t="shared" ca="1" si="384"/>
        <v/>
      </c>
      <c r="AB331" s="29" t="e">
        <f ca="1">+_xlfn.IFNA(VLOOKUP($B331,'Resultados General'!$C$11:$CG$510,MATCH(AB$6,'Resultados General'!$C$10:$CG$10,0),0),"")</f>
        <v>#NAME?</v>
      </c>
      <c r="AC331" s="29" t="str">
        <f t="shared" ca="1" si="385"/>
        <v/>
      </c>
      <c r="AD331" s="29" t="str">
        <f t="shared" ca="1" si="386"/>
        <v/>
      </c>
      <c r="AE331" s="29" t="e">
        <f ca="1">+_xlfn.IFNA(VLOOKUP($B331,'Resultados General'!$C$11:$CG$510,MATCH(AE$6,'Resultados General'!$C$10:$CG$10,0),0),"")</f>
        <v>#NAME?</v>
      </c>
      <c r="AF331" s="29" t="str">
        <f t="shared" ca="1" si="387"/>
        <v/>
      </c>
      <c r="AG331" s="29" t="str">
        <f t="shared" ca="1" si="388"/>
        <v/>
      </c>
      <c r="AH331" s="29" t="e">
        <f ca="1">+_xlfn.IFNA(VLOOKUP($B331,'Resultados General'!$C$11:$CG$510,MATCH(AH$6,'Resultados General'!$C$10:$CG$10,0),0),"")</f>
        <v>#NAME?</v>
      </c>
      <c r="AI331" s="29" t="str">
        <f t="shared" ca="1" si="389"/>
        <v/>
      </c>
      <c r="AJ331" s="29" t="str">
        <f t="shared" ca="1" si="390"/>
        <v/>
      </c>
      <c r="AK331" s="29" t="e">
        <f ca="1">+_xlfn.IFNA(VLOOKUP($B331,'Resultados General'!$C$11:$CG$510,MATCH(AK$6,'Resultados General'!$C$10:$CG$10,0),0),"")</f>
        <v>#NAME?</v>
      </c>
      <c r="AL331" s="29" t="str">
        <f t="shared" ca="1" si="391"/>
        <v/>
      </c>
      <c r="AM331" s="29" t="str">
        <f t="shared" ca="1" si="392"/>
        <v/>
      </c>
      <c r="AN331" s="29" t="e">
        <f ca="1">+_xlfn.IFNA(VLOOKUP($B331,'Resultados General'!$C$11:$CG$510,MATCH(AN$6,'Resultados General'!$C$10:$CG$10,0),0),"")</f>
        <v>#NAME?</v>
      </c>
      <c r="AO331" s="29" t="str">
        <f t="shared" ca="1" si="393"/>
        <v/>
      </c>
      <c r="AP331" s="29" t="str">
        <f t="shared" ca="1" si="394"/>
        <v/>
      </c>
      <c r="AQ331" s="29" t="e">
        <f ca="1">+_xlfn.IFNA(VLOOKUP($B331,'Resultados General'!$C$11:$CG$510,MATCH(AQ$6,'Resultados General'!$C$10:$CG$10,0),0),"")</f>
        <v>#NAME?</v>
      </c>
      <c r="AR331" s="29" t="str">
        <f t="shared" ca="1" si="395"/>
        <v/>
      </c>
      <c r="AS331" s="29" t="str">
        <f t="shared" ca="1" si="396"/>
        <v/>
      </c>
      <c r="AT331" s="29" t="e">
        <f ca="1">+_xlfn.IFNA(VLOOKUP($B331,'Resultados General'!$C$11:$CG$510,MATCH(AT$6,'Resultados General'!$C$10:$CG$10,0),0),"")</f>
        <v>#NAME?</v>
      </c>
      <c r="AU331" s="29" t="str">
        <f t="shared" ca="1" si="397"/>
        <v/>
      </c>
      <c r="AV331" s="29" t="str">
        <f t="shared" ca="1" si="398"/>
        <v/>
      </c>
      <c r="AW331" s="29" t="e">
        <f ca="1">+_xlfn.IFNA(VLOOKUP($B331,'Resultados General'!$C$11:$CG$510,MATCH(AW$6,'Resultados General'!$C$10:$CG$10,0),0),"")</f>
        <v>#NAME?</v>
      </c>
      <c r="AX331" s="29" t="str">
        <f t="shared" ca="1" si="399"/>
        <v/>
      </c>
      <c r="AY331" s="29" t="str">
        <f t="shared" ca="1" si="400"/>
        <v/>
      </c>
      <c r="AZ331" s="29" t="e">
        <f ca="1">+_xlfn.IFNA(VLOOKUP($B331,'Resultados General'!$C$11:$CG$510,MATCH(AZ$6,'Resultados General'!$C$10:$CG$10,0),0),"")</f>
        <v>#NAME?</v>
      </c>
      <c r="BA331" s="29" t="str">
        <f t="shared" ca="1" si="401"/>
        <v/>
      </c>
      <c r="BB331" s="29" t="str">
        <f t="shared" ca="1" si="402"/>
        <v/>
      </c>
      <c r="BC331" s="29" t="e">
        <f ca="1">+_xlfn.IFNA(VLOOKUP($B331,'Resultados General'!$C$11:$CG$510,MATCH(BC$6,'Resultados General'!$C$10:$CG$10,0),0),"")</f>
        <v>#NAME?</v>
      </c>
      <c r="BD331" s="29" t="str">
        <f t="shared" ca="1" si="403"/>
        <v/>
      </c>
      <c r="BE331" s="29" t="str">
        <f t="shared" ca="1" si="404"/>
        <v/>
      </c>
      <c r="BF331" s="29" t="e">
        <f ca="1">+_xlfn.IFNA(VLOOKUP($B331,'Resultados General'!$C$11:$CG$510,MATCH(BF$6,'Resultados General'!$C$10:$CG$10,0),0),"")</f>
        <v>#NAME?</v>
      </c>
      <c r="BG331" s="29" t="str">
        <f t="shared" ca="1" si="405"/>
        <v/>
      </c>
      <c r="BH331" s="29" t="str">
        <f t="shared" ca="1" si="406"/>
        <v/>
      </c>
      <c r="BI331" s="29" t="e">
        <f ca="1">+_xlfn.IFNA(VLOOKUP($B331,'Resultados General'!$C$11:$CG$510,MATCH(BI$6,'Resultados General'!$C$10:$CG$10,0),0),"")</f>
        <v>#NAME?</v>
      </c>
      <c r="BJ331" s="29" t="str">
        <f t="shared" ca="1" si="407"/>
        <v/>
      </c>
      <c r="BK331" s="29" t="str">
        <f t="shared" ca="1" si="408"/>
        <v/>
      </c>
      <c r="BL331" s="29" t="e">
        <f ca="1">+_xlfn.IFNA(VLOOKUP($B331,'Resultados General'!$C$11:$CG$510,MATCH(BL$6,'Resultados General'!$C$10:$CG$10,0),0),"")</f>
        <v>#NAME?</v>
      </c>
      <c r="BM331" s="29" t="str">
        <f t="shared" ca="1" si="409"/>
        <v/>
      </c>
      <c r="BN331" s="29" t="str">
        <f t="shared" ca="1" si="410"/>
        <v/>
      </c>
      <c r="BO331" s="29" t="e">
        <f ca="1">+_xlfn.IFNA(VLOOKUP($B331,'Resultados General'!$C$11:$CG$510,MATCH(BO$6,'Resultados General'!$C$10:$CG$10,0),0),"")</f>
        <v>#NAME?</v>
      </c>
      <c r="BP331" s="29" t="str">
        <f t="shared" ca="1" si="411"/>
        <v/>
      </c>
      <c r="BQ331" s="29" t="str">
        <f t="shared" ca="1" si="412"/>
        <v/>
      </c>
      <c r="BR331" s="29" t="e">
        <f ca="1">+_xlfn.IFNA(VLOOKUP($B331,'Resultados General'!$C$11:$CG$510,MATCH(BR$6,'Resultados General'!$C$10:$CG$10,0),0),"")</f>
        <v>#NAME?</v>
      </c>
      <c r="BS331" s="29" t="str">
        <f t="shared" ca="1" si="413"/>
        <v/>
      </c>
      <c r="BT331" s="29" t="str">
        <f t="shared" ca="1" si="414"/>
        <v/>
      </c>
      <c r="BU331" s="29" t="e">
        <f ca="1">+_xlfn.IFNA(VLOOKUP($B331,'Resultados General'!$C$11:$CG$510,MATCH(BU$6,'Resultados General'!$C$10:$CG$10,0),0),"")</f>
        <v>#NAME?</v>
      </c>
      <c r="BV331" s="29" t="str">
        <f t="shared" ca="1" si="415"/>
        <v/>
      </c>
      <c r="BW331" s="29" t="str">
        <f t="shared" ca="1" si="416"/>
        <v/>
      </c>
      <c r="BX331" s="29" t="e">
        <f ca="1">+_xlfn.IFNA(VLOOKUP($B331,'Resultados General'!$C$11:$CG$510,MATCH(BX$6,'Resultados General'!$C$10:$CG$10,0),0),"")</f>
        <v>#NAME?</v>
      </c>
      <c r="BY331" s="29" t="str">
        <f t="shared" ca="1" si="417"/>
        <v/>
      </c>
      <c r="BZ331" s="29" t="str">
        <f t="shared" ca="1" si="418"/>
        <v/>
      </c>
      <c r="CA331" s="29" t="e">
        <f ca="1">+_xlfn.IFNA(VLOOKUP($B331,'Resultados General'!$C$11:$CG$510,MATCH(CA$6,'Resultados General'!$C$10:$CG$10,0),0),"")</f>
        <v>#NAME?</v>
      </c>
      <c r="CB331" s="29" t="str">
        <f t="shared" ca="1" si="419"/>
        <v/>
      </c>
      <c r="CC331" s="29" t="str">
        <f t="shared" ca="1" si="420"/>
        <v/>
      </c>
      <c r="CD331" s="29" t="e">
        <f ca="1">+_xlfn.IFNA(VLOOKUP($B331,'Resultados General'!$C$11:$CG$510,MATCH(CD$6,'Resultados General'!$C$10:$CG$10,0),0),"")</f>
        <v>#NAME?</v>
      </c>
      <c r="CE331" s="29" t="str">
        <f t="shared" ca="1" si="421"/>
        <v/>
      </c>
      <c r="CF331" s="29" t="str">
        <f t="shared" ca="1" si="422"/>
        <v/>
      </c>
      <c r="CG331" s="29" t="e">
        <f ca="1">+_xlfn.IFNA(VLOOKUP($B331,'Resultados General'!$C$11:$CG$510,MATCH(CG$6,'Resultados General'!$C$10:$CG$10,0),0),"")</f>
        <v>#NAME?</v>
      </c>
      <c r="CH331" s="29" t="str">
        <f t="shared" ca="1" si="423"/>
        <v/>
      </c>
      <c r="CI331" s="29" t="str">
        <f t="shared" ca="1" si="424"/>
        <v/>
      </c>
      <c r="CJ331" s="29" t="e">
        <f ca="1">+_xlfn.IFNA(VLOOKUP($B331,'Resultados General'!$C$11:$CG$510,MATCH(CJ$6,'Resultados General'!$C$10:$CG$10,0),0),"")</f>
        <v>#NAME?</v>
      </c>
      <c r="CK331" s="29" t="str">
        <f t="shared" ca="1" si="425"/>
        <v/>
      </c>
      <c r="CL331" s="29" t="str">
        <f t="shared" ca="1" si="426"/>
        <v/>
      </c>
      <c r="CM331" s="29" t="e">
        <f ca="1">+_xlfn.IFNA(VLOOKUP($B331,'Resultados General'!$C$11:$CG$510,MATCH(CM$6,'Resultados General'!$C$10:$CG$10,0),0),"")</f>
        <v>#NAME?</v>
      </c>
      <c r="CN331" s="29" t="str">
        <f t="shared" ca="1" si="427"/>
        <v/>
      </c>
      <c r="CO331" s="29" t="str">
        <f t="shared" ca="1" si="428"/>
        <v/>
      </c>
      <c r="CP331" s="29" t="e">
        <f ca="1">+_xlfn.IFNA(VLOOKUP($B331,'Resultados General'!$C$11:$CG$510,MATCH(CP$6,'Resultados General'!$C$10:$CG$10,0),0),"")</f>
        <v>#NAME?</v>
      </c>
      <c r="CQ331" s="29" t="str">
        <f t="shared" ca="1" si="429"/>
        <v/>
      </c>
      <c r="CR331" s="29" t="str">
        <f t="shared" ca="1" si="430"/>
        <v/>
      </c>
      <c r="CS331" s="29" t="e">
        <f ca="1">+_xlfn.IFNA(VLOOKUP($B331,'Resultados General'!$C$11:$CG$510,MATCH(CS$6,'Resultados General'!$C$10:$CG$10,0),0),"")</f>
        <v>#NAME?</v>
      </c>
      <c r="CT331" s="29" t="str">
        <f t="shared" ca="1" si="431"/>
        <v/>
      </c>
      <c r="CU331" s="29" t="str">
        <f t="shared" ca="1" si="432"/>
        <v/>
      </c>
      <c r="CV331" s="29" t="e">
        <f ca="1">+_xlfn.IFNA(VLOOKUP($B331,'Resultados General'!$C$11:$CG$510,MATCH(CV$6,'Resultados General'!$C$10:$CG$10,0),0),"")</f>
        <v>#NAME?</v>
      </c>
      <c r="CW331" s="29" t="str">
        <f t="shared" ca="1" si="433"/>
        <v/>
      </c>
      <c r="CX331" s="29" t="str">
        <f t="shared" ca="1" si="434"/>
        <v/>
      </c>
      <c r="CY331" s="29" t="e">
        <f ca="1">+_xlfn.IFNA(VLOOKUP($B331,'Resultados General'!$C$11:$CG$510,MATCH(CY$6,'Resultados General'!$C$10:$CG$10,0),0),"")</f>
        <v>#NAME?</v>
      </c>
      <c r="CZ331" s="29" t="str">
        <f t="shared" ca="1" si="435"/>
        <v/>
      </c>
      <c r="DA331" s="29" t="str">
        <f t="shared" ca="1" si="436"/>
        <v/>
      </c>
      <c r="DB331" s="29" t="e">
        <f ca="1">+_xlfn.IFNA(VLOOKUP($B331,'Resultados General'!$C$11:$CG$510,MATCH(DB$6,'Resultados General'!$C$10:$CG$10,0),0),"")</f>
        <v>#NAME?</v>
      </c>
      <c r="DC331" s="29" t="str">
        <f t="shared" ca="1" si="437"/>
        <v/>
      </c>
      <c r="DD331" s="29" t="str">
        <f t="shared" ca="1" si="438"/>
        <v/>
      </c>
      <c r="DE331" s="29" t="e">
        <f ca="1">+_xlfn.IFNA(VLOOKUP($B331,'Resultados General'!$C$11:$CG$510,MATCH(DE$6,'Resultados General'!$C$10:$CG$10,0),0),"")</f>
        <v>#NAME?</v>
      </c>
      <c r="DF331" s="29" t="str">
        <f t="shared" ca="1" si="439"/>
        <v/>
      </c>
      <c r="DG331" s="29" t="str">
        <f t="shared" ca="1" si="440"/>
        <v/>
      </c>
      <c r="DH331" s="29" t="e">
        <f ca="1">+_xlfn.IFNA(VLOOKUP($B331,'Resultados General'!$C$11:$CG$510,MATCH(DH$6,'Resultados General'!$C$10:$CG$10,0),0),"")</f>
        <v>#NAME?</v>
      </c>
      <c r="DI331" s="29" t="str">
        <f t="shared" ca="1" si="441"/>
        <v/>
      </c>
      <c r="DJ331" s="29" t="str">
        <f t="shared" ca="1" si="442"/>
        <v/>
      </c>
      <c r="DK331" s="29" t="e">
        <f ca="1">+_xlfn.IFNA(VLOOKUP($B331,'Resultados General'!$C$11:$CG$510,MATCH(DK$6,'Resultados General'!$C$10:$CG$10,0),0),"")</f>
        <v>#NAME?</v>
      </c>
      <c r="DL331" s="29" t="str">
        <f t="shared" ca="1" si="443"/>
        <v/>
      </c>
      <c r="DM331" s="29" t="str">
        <f t="shared" ca="1" si="444"/>
        <v/>
      </c>
      <c r="DN331" s="29" t="e">
        <f ca="1">+_xlfn.IFNA(VLOOKUP($B331,'Resultados General'!$C$11:$CG$510,MATCH(DN$6,'Resultados General'!$C$10:$CG$10,0),0),"")</f>
        <v>#NAME?</v>
      </c>
      <c r="DO331" s="29" t="str">
        <f t="shared" ca="1" si="445"/>
        <v/>
      </c>
      <c r="DP331" s="29" t="str">
        <f t="shared" ca="1" si="446"/>
        <v/>
      </c>
    </row>
    <row r="332" spans="2:120">
      <c r="B332" s="219" t="str">
        <f>+IF('Resultados General'!C335="","",'Resultados General'!C335)</f>
        <v/>
      </c>
      <c r="C332" s="134" t="e">
        <f ca="1">+_xlfn.IFNA(VLOOKUP('Distribución de puestos'!B332,'Resultados General'!$C$11:$J$510,8,0),"")</f>
        <v>#NAME?</v>
      </c>
      <c r="D332" s="135" t="e">
        <f ca="1">+_xlfn.IFNA(VLOOKUP(B332,'Resultados General'!$C$11:$L$510,10,0),"")</f>
        <v>#NAME?</v>
      </c>
      <c r="E332" s="26" t="s">
        <v>76</v>
      </c>
      <c r="F332" s="26" t="s">
        <v>76</v>
      </c>
      <c r="G332" s="135" t="str">
        <f t="shared" ca="1" si="447"/>
        <v/>
      </c>
      <c r="H332" s="135" t="str">
        <f t="shared" ca="1" si="448"/>
        <v/>
      </c>
      <c r="I332" s="219" t="str">
        <f t="shared" si="449"/>
        <v/>
      </c>
      <c r="J332" s="138"/>
      <c r="M332" s="29" t="e">
        <f ca="1">+_xlfn.IFNA(VLOOKUP($B332,'Resultados General'!$C$11:$CG$510,MATCH(M$6,'Resultados General'!$C$10:$CG$10,0),0),"")</f>
        <v>#NAME?</v>
      </c>
      <c r="N332" s="29" t="str">
        <f t="shared" ca="1" si="375"/>
        <v/>
      </c>
      <c r="O332" s="29" t="str">
        <f t="shared" ca="1" si="376"/>
        <v/>
      </c>
      <c r="P332" s="29" t="e">
        <f ca="1">+_xlfn.IFNA(VLOOKUP($B332,'Resultados General'!$C$11:$CG$510,MATCH(P$6,'Resultados General'!$C$10:$CG$10,0),0),"")</f>
        <v>#NAME?</v>
      </c>
      <c r="Q332" s="29" t="str">
        <f t="shared" ca="1" si="377"/>
        <v/>
      </c>
      <c r="R332" s="29" t="str">
        <f t="shared" ca="1" si="378"/>
        <v/>
      </c>
      <c r="S332" s="29" t="e">
        <f ca="1">+_xlfn.IFNA(VLOOKUP($B332,'Resultados General'!$C$11:$CG$510,MATCH(S$6,'Resultados General'!$C$10:$CG$10,0),0),"")</f>
        <v>#NAME?</v>
      </c>
      <c r="T332" s="29" t="str">
        <f t="shared" ca="1" si="379"/>
        <v/>
      </c>
      <c r="U332" s="29" t="str">
        <f t="shared" ca="1" si="380"/>
        <v/>
      </c>
      <c r="V332" s="29" t="e">
        <f ca="1">+_xlfn.IFNA(VLOOKUP($B332,'Resultados General'!$C$11:$CG$510,MATCH(V$6,'Resultados General'!$C$10:$CG$10,0),0),"")</f>
        <v>#NAME?</v>
      </c>
      <c r="W332" s="29" t="str">
        <f t="shared" ca="1" si="381"/>
        <v/>
      </c>
      <c r="X332" s="29" t="str">
        <f t="shared" ca="1" si="382"/>
        <v/>
      </c>
      <c r="Y332" s="29" t="e">
        <f ca="1">+_xlfn.IFNA(VLOOKUP($B332,'Resultados General'!$C$11:$CG$510,MATCH(Y$6,'Resultados General'!$C$10:$CG$10,0),0),"")</f>
        <v>#NAME?</v>
      </c>
      <c r="Z332" s="29" t="str">
        <f t="shared" ca="1" si="383"/>
        <v/>
      </c>
      <c r="AA332" s="29" t="str">
        <f t="shared" ca="1" si="384"/>
        <v/>
      </c>
      <c r="AB332" s="29" t="e">
        <f ca="1">+_xlfn.IFNA(VLOOKUP($B332,'Resultados General'!$C$11:$CG$510,MATCH(AB$6,'Resultados General'!$C$10:$CG$10,0),0),"")</f>
        <v>#NAME?</v>
      </c>
      <c r="AC332" s="29" t="str">
        <f t="shared" ca="1" si="385"/>
        <v/>
      </c>
      <c r="AD332" s="29" t="str">
        <f t="shared" ca="1" si="386"/>
        <v/>
      </c>
      <c r="AE332" s="29" t="e">
        <f ca="1">+_xlfn.IFNA(VLOOKUP($B332,'Resultados General'!$C$11:$CG$510,MATCH(AE$6,'Resultados General'!$C$10:$CG$10,0),0),"")</f>
        <v>#NAME?</v>
      </c>
      <c r="AF332" s="29" t="str">
        <f t="shared" ca="1" si="387"/>
        <v/>
      </c>
      <c r="AG332" s="29" t="str">
        <f t="shared" ca="1" si="388"/>
        <v/>
      </c>
      <c r="AH332" s="29" t="e">
        <f ca="1">+_xlfn.IFNA(VLOOKUP($B332,'Resultados General'!$C$11:$CG$510,MATCH(AH$6,'Resultados General'!$C$10:$CG$10,0),0),"")</f>
        <v>#NAME?</v>
      </c>
      <c r="AI332" s="29" t="str">
        <f t="shared" ca="1" si="389"/>
        <v/>
      </c>
      <c r="AJ332" s="29" t="str">
        <f t="shared" ca="1" si="390"/>
        <v/>
      </c>
      <c r="AK332" s="29" t="e">
        <f ca="1">+_xlfn.IFNA(VLOOKUP($B332,'Resultados General'!$C$11:$CG$510,MATCH(AK$6,'Resultados General'!$C$10:$CG$10,0),0),"")</f>
        <v>#NAME?</v>
      </c>
      <c r="AL332" s="29" t="str">
        <f t="shared" ca="1" si="391"/>
        <v/>
      </c>
      <c r="AM332" s="29" t="str">
        <f t="shared" ca="1" si="392"/>
        <v/>
      </c>
      <c r="AN332" s="29" t="e">
        <f ca="1">+_xlfn.IFNA(VLOOKUP($B332,'Resultados General'!$C$11:$CG$510,MATCH(AN$6,'Resultados General'!$C$10:$CG$10,0),0),"")</f>
        <v>#NAME?</v>
      </c>
      <c r="AO332" s="29" t="str">
        <f t="shared" ca="1" si="393"/>
        <v/>
      </c>
      <c r="AP332" s="29" t="str">
        <f t="shared" ca="1" si="394"/>
        <v/>
      </c>
      <c r="AQ332" s="29" t="e">
        <f ca="1">+_xlfn.IFNA(VLOOKUP($B332,'Resultados General'!$C$11:$CG$510,MATCH(AQ$6,'Resultados General'!$C$10:$CG$10,0),0),"")</f>
        <v>#NAME?</v>
      </c>
      <c r="AR332" s="29" t="str">
        <f t="shared" ca="1" si="395"/>
        <v/>
      </c>
      <c r="AS332" s="29" t="str">
        <f t="shared" ca="1" si="396"/>
        <v/>
      </c>
      <c r="AT332" s="29" t="e">
        <f ca="1">+_xlfn.IFNA(VLOOKUP($B332,'Resultados General'!$C$11:$CG$510,MATCH(AT$6,'Resultados General'!$C$10:$CG$10,0),0),"")</f>
        <v>#NAME?</v>
      </c>
      <c r="AU332" s="29" t="str">
        <f t="shared" ca="1" si="397"/>
        <v/>
      </c>
      <c r="AV332" s="29" t="str">
        <f t="shared" ca="1" si="398"/>
        <v/>
      </c>
      <c r="AW332" s="29" t="e">
        <f ca="1">+_xlfn.IFNA(VLOOKUP($B332,'Resultados General'!$C$11:$CG$510,MATCH(AW$6,'Resultados General'!$C$10:$CG$10,0),0),"")</f>
        <v>#NAME?</v>
      </c>
      <c r="AX332" s="29" t="str">
        <f t="shared" ca="1" si="399"/>
        <v/>
      </c>
      <c r="AY332" s="29" t="str">
        <f t="shared" ca="1" si="400"/>
        <v/>
      </c>
      <c r="AZ332" s="29" t="e">
        <f ca="1">+_xlfn.IFNA(VLOOKUP($B332,'Resultados General'!$C$11:$CG$510,MATCH(AZ$6,'Resultados General'!$C$10:$CG$10,0),0),"")</f>
        <v>#NAME?</v>
      </c>
      <c r="BA332" s="29" t="str">
        <f t="shared" ca="1" si="401"/>
        <v/>
      </c>
      <c r="BB332" s="29" t="str">
        <f t="shared" ca="1" si="402"/>
        <v/>
      </c>
      <c r="BC332" s="29" t="e">
        <f ca="1">+_xlfn.IFNA(VLOOKUP($B332,'Resultados General'!$C$11:$CG$510,MATCH(BC$6,'Resultados General'!$C$10:$CG$10,0),0),"")</f>
        <v>#NAME?</v>
      </c>
      <c r="BD332" s="29" t="str">
        <f t="shared" ca="1" si="403"/>
        <v/>
      </c>
      <c r="BE332" s="29" t="str">
        <f t="shared" ca="1" si="404"/>
        <v/>
      </c>
      <c r="BF332" s="29" t="e">
        <f ca="1">+_xlfn.IFNA(VLOOKUP($B332,'Resultados General'!$C$11:$CG$510,MATCH(BF$6,'Resultados General'!$C$10:$CG$10,0),0),"")</f>
        <v>#NAME?</v>
      </c>
      <c r="BG332" s="29" t="str">
        <f t="shared" ca="1" si="405"/>
        <v/>
      </c>
      <c r="BH332" s="29" t="str">
        <f t="shared" ca="1" si="406"/>
        <v/>
      </c>
      <c r="BI332" s="29" t="e">
        <f ca="1">+_xlfn.IFNA(VLOOKUP($B332,'Resultados General'!$C$11:$CG$510,MATCH(BI$6,'Resultados General'!$C$10:$CG$10,0),0),"")</f>
        <v>#NAME?</v>
      </c>
      <c r="BJ332" s="29" t="str">
        <f t="shared" ca="1" si="407"/>
        <v/>
      </c>
      <c r="BK332" s="29" t="str">
        <f t="shared" ca="1" si="408"/>
        <v/>
      </c>
      <c r="BL332" s="29" t="e">
        <f ca="1">+_xlfn.IFNA(VLOOKUP($B332,'Resultados General'!$C$11:$CG$510,MATCH(BL$6,'Resultados General'!$C$10:$CG$10,0),0),"")</f>
        <v>#NAME?</v>
      </c>
      <c r="BM332" s="29" t="str">
        <f t="shared" ca="1" si="409"/>
        <v/>
      </c>
      <c r="BN332" s="29" t="str">
        <f t="shared" ca="1" si="410"/>
        <v/>
      </c>
      <c r="BO332" s="29" t="e">
        <f ca="1">+_xlfn.IFNA(VLOOKUP($B332,'Resultados General'!$C$11:$CG$510,MATCH(BO$6,'Resultados General'!$C$10:$CG$10,0),0),"")</f>
        <v>#NAME?</v>
      </c>
      <c r="BP332" s="29" t="str">
        <f t="shared" ca="1" si="411"/>
        <v/>
      </c>
      <c r="BQ332" s="29" t="str">
        <f t="shared" ca="1" si="412"/>
        <v/>
      </c>
      <c r="BR332" s="29" t="e">
        <f ca="1">+_xlfn.IFNA(VLOOKUP($B332,'Resultados General'!$C$11:$CG$510,MATCH(BR$6,'Resultados General'!$C$10:$CG$10,0),0),"")</f>
        <v>#NAME?</v>
      </c>
      <c r="BS332" s="29" t="str">
        <f t="shared" ca="1" si="413"/>
        <v/>
      </c>
      <c r="BT332" s="29" t="str">
        <f t="shared" ca="1" si="414"/>
        <v/>
      </c>
      <c r="BU332" s="29" t="e">
        <f ca="1">+_xlfn.IFNA(VLOOKUP($B332,'Resultados General'!$C$11:$CG$510,MATCH(BU$6,'Resultados General'!$C$10:$CG$10,0),0),"")</f>
        <v>#NAME?</v>
      </c>
      <c r="BV332" s="29" t="str">
        <f t="shared" ca="1" si="415"/>
        <v/>
      </c>
      <c r="BW332" s="29" t="str">
        <f t="shared" ca="1" si="416"/>
        <v/>
      </c>
      <c r="BX332" s="29" t="e">
        <f ca="1">+_xlfn.IFNA(VLOOKUP($B332,'Resultados General'!$C$11:$CG$510,MATCH(BX$6,'Resultados General'!$C$10:$CG$10,0),0),"")</f>
        <v>#NAME?</v>
      </c>
      <c r="BY332" s="29" t="str">
        <f t="shared" ca="1" si="417"/>
        <v/>
      </c>
      <c r="BZ332" s="29" t="str">
        <f t="shared" ca="1" si="418"/>
        <v/>
      </c>
      <c r="CA332" s="29" t="e">
        <f ca="1">+_xlfn.IFNA(VLOOKUP($B332,'Resultados General'!$C$11:$CG$510,MATCH(CA$6,'Resultados General'!$C$10:$CG$10,0),0),"")</f>
        <v>#NAME?</v>
      </c>
      <c r="CB332" s="29" t="str">
        <f t="shared" ca="1" si="419"/>
        <v/>
      </c>
      <c r="CC332" s="29" t="str">
        <f t="shared" ca="1" si="420"/>
        <v/>
      </c>
      <c r="CD332" s="29" t="e">
        <f ca="1">+_xlfn.IFNA(VLOOKUP($B332,'Resultados General'!$C$11:$CG$510,MATCH(CD$6,'Resultados General'!$C$10:$CG$10,0),0),"")</f>
        <v>#NAME?</v>
      </c>
      <c r="CE332" s="29" t="str">
        <f t="shared" ca="1" si="421"/>
        <v/>
      </c>
      <c r="CF332" s="29" t="str">
        <f t="shared" ca="1" si="422"/>
        <v/>
      </c>
      <c r="CG332" s="29" t="e">
        <f ca="1">+_xlfn.IFNA(VLOOKUP($B332,'Resultados General'!$C$11:$CG$510,MATCH(CG$6,'Resultados General'!$C$10:$CG$10,0),0),"")</f>
        <v>#NAME?</v>
      </c>
      <c r="CH332" s="29" t="str">
        <f t="shared" ca="1" si="423"/>
        <v/>
      </c>
      <c r="CI332" s="29" t="str">
        <f t="shared" ca="1" si="424"/>
        <v/>
      </c>
      <c r="CJ332" s="29" t="e">
        <f ca="1">+_xlfn.IFNA(VLOOKUP($B332,'Resultados General'!$C$11:$CG$510,MATCH(CJ$6,'Resultados General'!$C$10:$CG$10,0),0),"")</f>
        <v>#NAME?</v>
      </c>
      <c r="CK332" s="29" t="str">
        <f t="shared" ca="1" si="425"/>
        <v/>
      </c>
      <c r="CL332" s="29" t="str">
        <f t="shared" ca="1" si="426"/>
        <v/>
      </c>
      <c r="CM332" s="29" t="e">
        <f ca="1">+_xlfn.IFNA(VLOOKUP($B332,'Resultados General'!$C$11:$CG$510,MATCH(CM$6,'Resultados General'!$C$10:$CG$10,0),0),"")</f>
        <v>#NAME?</v>
      </c>
      <c r="CN332" s="29" t="str">
        <f t="shared" ca="1" si="427"/>
        <v/>
      </c>
      <c r="CO332" s="29" t="str">
        <f t="shared" ca="1" si="428"/>
        <v/>
      </c>
      <c r="CP332" s="29" t="e">
        <f ca="1">+_xlfn.IFNA(VLOOKUP($B332,'Resultados General'!$C$11:$CG$510,MATCH(CP$6,'Resultados General'!$C$10:$CG$10,0),0),"")</f>
        <v>#NAME?</v>
      </c>
      <c r="CQ332" s="29" t="str">
        <f t="shared" ca="1" si="429"/>
        <v/>
      </c>
      <c r="CR332" s="29" t="str">
        <f t="shared" ca="1" si="430"/>
        <v/>
      </c>
      <c r="CS332" s="29" t="e">
        <f ca="1">+_xlfn.IFNA(VLOOKUP($B332,'Resultados General'!$C$11:$CG$510,MATCH(CS$6,'Resultados General'!$C$10:$CG$10,0),0),"")</f>
        <v>#NAME?</v>
      </c>
      <c r="CT332" s="29" t="str">
        <f t="shared" ca="1" si="431"/>
        <v/>
      </c>
      <c r="CU332" s="29" t="str">
        <f t="shared" ca="1" si="432"/>
        <v/>
      </c>
      <c r="CV332" s="29" t="e">
        <f ca="1">+_xlfn.IFNA(VLOOKUP($B332,'Resultados General'!$C$11:$CG$510,MATCH(CV$6,'Resultados General'!$C$10:$CG$10,0),0),"")</f>
        <v>#NAME?</v>
      </c>
      <c r="CW332" s="29" t="str">
        <f t="shared" ca="1" si="433"/>
        <v/>
      </c>
      <c r="CX332" s="29" t="str">
        <f t="shared" ca="1" si="434"/>
        <v/>
      </c>
      <c r="CY332" s="29" t="e">
        <f ca="1">+_xlfn.IFNA(VLOOKUP($B332,'Resultados General'!$C$11:$CG$510,MATCH(CY$6,'Resultados General'!$C$10:$CG$10,0),0),"")</f>
        <v>#NAME?</v>
      </c>
      <c r="CZ332" s="29" t="str">
        <f t="shared" ca="1" si="435"/>
        <v/>
      </c>
      <c r="DA332" s="29" t="str">
        <f t="shared" ca="1" si="436"/>
        <v/>
      </c>
      <c r="DB332" s="29" t="e">
        <f ca="1">+_xlfn.IFNA(VLOOKUP($B332,'Resultados General'!$C$11:$CG$510,MATCH(DB$6,'Resultados General'!$C$10:$CG$10,0),0),"")</f>
        <v>#NAME?</v>
      </c>
      <c r="DC332" s="29" t="str">
        <f t="shared" ca="1" si="437"/>
        <v/>
      </c>
      <c r="DD332" s="29" t="str">
        <f t="shared" ca="1" si="438"/>
        <v/>
      </c>
      <c r="DE332" s="29" t="e">
        <f ca="1">+_xlfn.IFNA(VLOOKUP($B332,'Resultados General'!$C$11:$CG$510,MATCH(DE$6,'Resultados General'!$C$10:$CG$10,0),0),"")</f>
        <v>#NAME?</v>
      </c>
      <c r="DF332" s="29" t="str">
        <f t="shared" ca="1" si="439"/>
        <v/>
      </c>
      <c r="DG332" s="29" t="str">
        <f t="shared" ca="1" si="440"/>
        <v/>
      </c>
      <c r="DH332" s="29" t="e">
        <f ca="1">+_xlfn.IFNA(VLOOKUP($B332,'Resultados General'!$C$11:$CG$510,MATCH(DH$6,'Resultados General'!$C$10:$CG$10,0),0),"")</f>
        <v>#NAME?</v>
      </c>
      <c r="DI332" s="29" t="str">
        <f t="shared" ca="1" si="441"/>
        <v/>
      </c>
      <c r="DJ332" s="29" t="str">
        <f t="shared" ca="1" si="442"/>
        <v/>
      </c>
      <c r="DK332" s="29" t="e">
        <f ca="1">+_xlfn.IFNA(VLOOKUP($B332,'Resultados General'!$C$11:$CG$510,MATCH(DK$6,'Resultados General'!$C$10:$CG$10,0),0),"")</f>
        <v>#NAME?</v>
      </c>
      <c r="DL332" s="29" t="str">
        <f t="shared" ca="1" si="443"/>
        <v/>
      </c>
      <c r="DM332" s="29" t="str">
        <f t="shared" ca="1" si="444"/>
        <v/>
      </c>
      <c r="DN332" s="29" t="e">
        <f ca="1">+_xlfn.IFNA(VLOOKUP($B332,'Resultados General'!$C$11:$CG$510,MATCH(DN$6,'Resultados General'!$C$10:$CG$10,0),0),"")</f>
        <v>#NAME?</v>
      </c>
      <c r="DO332" s="29" t="str">
        <f t="shared" ca="1" si="445"/>
        <v/>
      </c>
      <c r="DP332" s="29" t="str">
        <f t="shared" ca="1" si="446"/>
        <v/>
      </c>
    </row>
    <row r="333" spans="2:120">
      <c r="B333" s="219" t="str">
        <f>+IF('Resultados General'!C336="","",'Resultados General'!C336)</f>
        <v/>
      </c>
      <c r="C333" s="134" t="e">
        <f ca="1">+_xlfn.IFNA(VLOOKUP('Distribución de puestos'!B333,'Resultados General'!$C$11:$J$510,8,0),"")</f>
        <v>#NAME?</v>
      </c>
      <c r="D333" s="135" t="e">
        <f ca="1">+_xlfn.IFNA(VLOOKUP(B333,'Resultados General'!$C$11:$L$510,10,0),"")</f>
        <v>#NAME?</v>
      </c>
      <c r="E333" s="26" t="s">
        <v>76</v>
      </c>
      <c r="F333" s="26" t="s">
        <v>76</v>
      </c>
      <c r="G333" s="135" t="str">
        <f t="shared" ca="1" si="447"/>
        <v/>
      </c>
      <c r="H333" s="135" t="str">
        <f t="shared" ca="1" si="448"/>
        <v/>
      </c>
      <c r="I333" s="219" t="str">
        <f t="shared" si="449"/>
        <v/>
      </c>
      <c r="J333" s="138"/>
      <c r="M333" s="29" t="e">
        <f ca="1">+_xlfn.IFNA(VLOOKUP($B333,'Resultados General'!$C$11:$CG$510,MATCH(M$6,'Resultados General'!$C$10:$CG$10,0),0),"")</f>
        <v>#NAME?</v>
      </c>
      <c r="N333" s="29" t="str">
        <f t="shared" ca="1" si="375"/>
        <v/>
      </c>
      <c r="O333" s="29" t="str">
        <f t="shared" ca="1" si="376"/>
        <v/>
      </c>
      <c r="P333" s="29" t="e">
        <f ca="1">+_xlfn.IFNA(VLOOKUP($B333,'Resultados General'!$C$11:$CG$510,MATCH(P$6,'Resultados General'!$C$10:$CG$10,0),0),"")</f>
        <v>#NAME?</v>
      </c>
      <c r="Q333" s="29" t="str">
        <f t="shared" ca="1" si="377"/>
        <v/>
      </c>
      <c r="R333" s="29" t="str">
        <f t="shared" ca="1" si="378"/>
        <v/>
      </c>
      <c r="S333" s="29" t="e">
        <f ca="1">+_xlfn.IFNA(VLOOKUP($B333,'Resultados General'!$C$11:$CG$510,MATCH(S$6,'Resultados General'!$C$10:$CG$10,0),0),"")</f>
        <v>#NAME?</v>
      </c>
      <c r="T333" s="29" t="str">
        <f t="shared" ca="1" si="379"/>
        <v/>
      </c>
      <c r="U333" s="29" t="str">
        <f t="shared" ca="1" si="380"/>
        <v/>
      </c>
      <c r="V333" s="29" t="e">
        <f ca="1">+_xlfn.IFNA(VLOOKUP($B333,'Resultados General'!$C$11:$CG$510,MATCH(V$6,'Resultados General'!$C$10:$CG$10,0),0),"")</f>
        <v>#NAME?</v>
      </c>
      <c r="W333" s="29" t="str">
        <f t="shared" ca="1" si="381"/>
        <v/>
      </c>
      <c r="X333" s="29" t="str">
        <f t="shared" ca="1" si="382"/>
        <v/>
      </c>
      <c r="Y333" s="29" t="e">
        <f ca="1">+_xlfn.IFNA(VLOOKUP($B333,'Resultados General'!$C$11:$CG$510,MATCH(Y$6,'Resultados General'!$C$10:$CG$10,0),0),"")</f>
        <v>#NAME?</v>
      </c>
      <c r="Z333" s="29" t="str">
        <f t="shared" ca="1" si="383"/>
        <v/>
      </c>
      <c r="AA333" s="29" t="str">
        <f t="shared" ca="1" si="384"/>
        <v/>
      </c>
      <c r="AB333" s="29" t="e">
        <f ca="1">+_xlfn.IFNA(VLOOKUP($B333,'Resultados General'!$C$11:$CG$510,MATCH(AB$6,'Resultados General'!$C$10:$CG$10,0),0),"")</f>
        <v>#NAME?</v>
      </c>
      <c r="AC333" s="29" t="str">
        <f t="shared" ca="1" si="385"/>
        <v/>
      </c>
      <c r="AD333" s="29" t="str">
        <f t="shared" ca="1" si="386"/>
        <v/>
      </c>
      <c r="AE333" s="29" t="e">
        <f ca="1">+_xlfn.IFNA(VLOOKUP($B333,'Resultados General'!$C$11:$CG$510,MATCH(AE$6,'Resultados General'!$C$10:$CG$10,0),0),"")</f>
        <v>#NAME?</v>
      </c>
      <c r="AF333" s="29" t="str">
        <f t="shared" ca="1" si="387"/>
        <v/>
      </c>
      <c r="AG333" s="29" t="str">
        <f t="shared" ca="1" si="388"/>
        <v/>
      </c>
      <c r="AH333" s="29" t="e">
        <f ca="1">+_xlfn.IFNA(VLOOKUP($B333,'Resultados General'!$C$11:$CG$510,MATCH(AH$6,'Resultados General'!$C$10:$CG$10,0),0),"")</f>
        <v>#NAME?</v>
      </c>
      <c r="AI333" s="29" t="str">
        <f t="shared" ca="1" si="389"/>
        <v/>
      </c>
      <c r="AJ333" s="29" t="str">
        <f t="shared" ca="1" si="390"/>
        <v/>
      </c>
      <c r="AK333" s="29" t="e">
        <f ca="1">+_xlfn.IFNA(VLOOKUP($B333,'Resultados General'!$C$11:$CG$510,MATCH(AK$6,'Resultados General'!$C$10:$CG$10,0),0),"")</f>
        <v>#NAME?</v>
      </c>
      <c r="AL333" s="29" t="str">
        <f t="shared" ca="1" si="391"/>
        <v/>
      </c>
      <c r="AM333" s="29" t="str">
        <f t="shared" ca="1" si="392"/>
        <v/>
      </c>
      <c r="AN333" s="29" t="e">
        <f ca="1">+_xlfn.IFNA(VLOOKUP($B333,'Resultados General'!$C$11:$CG$510,MATCH(AN$6,'Resultados General'!$C$10:$CG$10,0),0),"")</f>
        <v>#NAME?</v>
      </c>
      <c r="AO333" s="29" t="str">
        <f t="shared" ca="1" si="393"/>
        <v/>
      </c>
      <c r="AP333" s="29" t="str">
        <f t="shared" ca="1" si="394"/>
        <v/>
      </c>
      <c r="AQ333" s="29" t="e">
        <f ca="1">+_xlfn.IFNA(VLOOKUP($B333,'Resultados General'!$C$11:$CG$510,MATCH(AQ$6,'Resultados General'!$C$10:$CG$10,0),0),"")</f>
        <v>#NAME?</v>
      </c>
      <c r="AR333" s="29" t="str">
        <f t="shared" ca="1" si="395"/>
        <v/>
      </c>
      <c r="AS333" s="29" t="str">
        <f t="shared" ca="1" si="396"/>
        <v/>
      </c>
      <c r="AT333" s="29" t="e">
        <f ca="1">+_xlfn.IFNA(VLOOKUP($B333,'Resultados General'!$C$11:$CG$510,MATCH(AT$6,'Resultados General'!$C$10:$CG$10,0),0),"")</f>
        <v>#NAME?</v>
      </c>
      <c r="AU333" s="29" t="str">
        <f t="shared" ca="1" si="397"/>
        <v/>
      </c>
      <c r="AV333" s="29" t="str">
        <f t="shared" ca="1" si="398"/>
        <v/>
      </c>
      <c r="AW333" s="29" t="e">
        <f ca="1">+_xlfn.IFNA(VLOOKUP($B333,'Resultados General'!$C$11:$CG$510,MATCH(AW$6,'Resultados General'!$C$10:$CG$10,0),0),"")</f>
        <v>#NAME?</v>
      </c>
      <c r="AX333" s="29" t="str">
        <f t="shared" ca="1" si="399"/>
        <v/>
      </c>
      <c r="AY333" s="29" t="str">
        <f t="shared" ca="1" si="400"/>
        <v/>
      </c>
      <c r="AZ333" s="29" t="e">
        <f ca="1">+_xlfn.IFNA(VLOOKUP($B333,'Resultados General'!$C$11:$CG$510,MATCH(AZ$6,'Resultados General'!$C$10:$CG$10,0),0),"")</f>
        <v>#NAME?</v>
      </c>
      <c r="BA333" s="29" t="str">
        <f t="shared" ca="1" si="401"/>
        <v/>
      </c>
      <c r="BB333" s="29" t="str">
        <f t="shared" ca="1" si="402"/>
        <v/>
      </c>
      <c r="BC333" s="29" t="e">
        <f ca="1">+_xlfn.IFNA(VLOOKUP($B333,'Resultados General'!$C$11:$CG$510,MATCH(BC$6,'Resultados General'!$C$10:$CG$10,0),0),"")</f>
        <v>#NAME?</v>
      </c>
      <c r="BD333" s="29" t="str">
        <f t="shared" ca="1" si="403"/>
        <v/>
      </c>
      <c r="BE333" s="29" t="str">
        <f t="shared" ca="1" si="404"/>
        <v/>
      </c>
      <c r="BF333" s="29" t="e">
        <f ca="1">+_xlfn.IFNA(VLOOKUP($B333,'Resultados General'!$C$11:$CG$510,MATCH(BF$6,'Resultados General'!$C$10:$CG$10,0),0),"")</f>
        <v>#NAME?</v>
      </c>
      <c r="BG333" s="29" t="str">
        <f t="shared" ca="1" si="405"/>
        <v/>
      </c>
      <c r="BH333" s="29" t="str">
        <f t="shared" ca="1" si="406"/>
        <v/>
      </c>
      <c r="BI333" s="29" t="e">
        <f ca="1">+_xlfn.IFNA(VLOOKUP($B333,'Resultados General'!$C$11:$CG$510,MATCH(BI$6,'Resultados General'!$C$10:$CG$10,0),0),"")</f>
        <v>#NAME?</v>
      </c>
      <c r="BJ333" s="29" t="str">
        <f t="shared" ca="1" si="407"/>
        <v/>
      </c>
      <c r="BK333" s="29" t="str">
        <f t="shared" ca="1" si="408"/>
        <v/>
      </c>
      <c r="BL333" s="29" t="e">
        <f ca="1">+_xlfn.IFNA(VLOOKUP($B333,'Resultados General'!$C$11:$CG$510,MATCH(BL$6,'Resultados General'!$C$10:$CG$10,0),0),"")</f>
        <v>#NAME?</v>
      </c>
      <c r="BM333" s="29" t="str">
        <f t="shared" ca="1" si="409"/>
        <v/>
      </c>
      <c r="BN333" s="29" t="str">
        <f t="shared" ca="1" si="410"/>
        <v/>
      </c>
      <c r="BO333" s="29" t="e">
        <f ca="1">+_xlfn.IFNA(VLOOKUP($B333,'Resultados General'!$C$11:$CG$510,MATCH(BO$6,'Resultados General'!$C$10:$CG$10,0),0),"")</f>
        <v>#NAME?</v>
      </c>
      <c r="BP333" s="29" t="str">
        <f t="shared" ca="1" si="411"/>
        <v/>
      </c>
      <c r="BQ333" s="29" t="str">
        <f t="shared" ca="1" si="412"/>
        <v/>
      </c>
      <c r="BR333" s="29" t="e">
        <f ca="1">+_xlfn.IFNA(VLOOKUP($B333,'Resultados General'!$C$11:$CG$510,MATCH(BR$6,'Resultados General'!$C$10:$CG$10,0),0),"")</f>
        <v>#NAME?</v>
      </c>
      <c r="BS333" s="29" t="str">
        <f t="shared" ca="1" si="413"/>
        <v/>
      </c>
      <c r="BT333" s="29" t="str">
        <f t="shared" ca="1" si="414"/>
        <v/>
      </c>
      <c r="BU333" s="29" t="e">
        <f ca="1">+_xlfn.IFNA(VLOOKUP($B333,'Resultados General'!$C$11:$CG$510,MATCH(BU$6,'Resultados General'!$C$10:$CG$10,0),0),"")</f>
        <v>#NAME?</v>
      </c>
      <c r="BV333" s="29" t="str">
        <f t="shared" ca="1" si="415"/>
        <v/>
      </c>
      <c r="BW333" s="29" t="str">
        <f t="shared" ca="1" si="416"/>
        <v/>
      </c>
      <c r="BX333" s="29" t="e">
        <f ca="1">+_xlfn.IFNA(VLOOKUP($B333,'Resultados General'!$C$11:$CG$510,MATCH(BX$6,'Resultados General'!$C$10:$CG$10,0),0),"")</f>
        <v>#NAME?</v>
      </c>
      <c r="BY333" s="29" t="str">
        <f t="shared" ca="1" si="417"/>
        <v/>
      </c>
      <c r="BZ333" s="29" t="str">
        <f t="shared" ca="1" si="418"/>
        <v/>
      </c>
      <c r="CA333" s="29" t="e">
        <f ca="1">+_xlfn.IFNA(VLOOKUP($B333,'Resultados General'!$C$11:$CG$510,MATCH(CA$6,'Resultados General'!$C$10:$CG$10,0),0),"")</f>
        <v>#NAME?</v>
      </c>
      <c r="CB333" s="29" t="str">
        <f t="shared" ca="1" si="419"/>
        <v/>
      </c>
      <c r="CC333" s="29" t="str">
        <f t="shared" ca="1" si="420"/>
        <v/>
      </c>
      <c r="CD333" s="29" t="e">
        <f ca="1">+_xlfn.IFNA(VLOOKUP($B333,'Resultados General'!$C$11:$CG$510,MATCH(CD$6,'Resultados General'!$C$10:$CG$10,0),0),"")</f>
        <v>#NAME?</v>
      </c>
      <c r="CE333" s="29" t="str">
        <f t="shared" ca="1" si="421"/>
        <v/>
      </c>
      <c r="CF333" s="29" t="str">
        <f t="shared" ca="1" si="422"/>
        <v/>
      </c>
      <c r="CG333" s="29" t="e">
        <f ca="1">+_xlfn.IFNA(VLOOKUP($B333,'Resultados General'!$C$11:$CG$510,MATCH(CG$6,'Resultados General'!$C$10:$CG$10,0),0),"")</f>
        <v>#NAME?</v>
      </c>
      <c r="CH333" s="29" t="str">
        <f t="shared" ca="1" si="423"/>
        <v/>
      </c>
      <c r="CI333" s="29" t="str">
        <f t="shared" ca="1" si="424"/>
        <v/>
      </c>
      <c r="CJ333" s="29" t="e">
        <f ca="1">+_xlfn.IFNA(VLOOKUP($B333,'Resultados General'!$C$11:$CG$510,MATCH(CJ$6,'Resultados General'!$C$10:$CG$10,0),0),"")</f>
        <v>#NAME?</v>
      </c>
      <c r="CK333" s="29" t="str">
        <f t="shared" ca="1" si="425"/>
        <v/>
      </c>
      <c r="CL333" s="29" t="str">
        <f t="shared" ca="1" si="426"/>
        <v/>
      </c>
      <c r="CM333" s="29" t="e">
        <f ca="1">+_xlfn.IFNA(VLOOKUP($B333,'Resultados General'!$C$11:$CG$510,MATCH(CM$6,'Resultados General'!$C$10:$CG$10,0),0),"")</f>
        <v>#NAME?</v>
      </c>
      <c r="CN333" s="29" t="str">
        <f t="shared" ca="1" si="427"/>
        <v/>
      </c>
      <c r="CO333" s="29" t="str">
        <f t="shared" ca="1" si="428"/>
        <v/>
      </c>
      <c r="CP333" s="29" t="e">
        <f ca="1">+_xlfn.IFNA(VLOOKUP($B333,'Resultados General'!$C$11:$CG$510,MATCH(CP$6,'Resultados General'!$C$10:$CG$10,0),0),"")</f>
        <v>#NAME?</v>
      </c>
      <c r="CQ333" s="29" t="str">
        <f t="shared" ca="1" si="429"/>
        <v/>
      </c>
      <c r="CR333" s="29" t="str">
        <f t="shared" ca="1" si="430"/>
        <v/>
      </c>
      <c r="CS333" s="29" t="e">
        <f ca="1">+_xlfn.IFNA(VLOOKUP($B333,'Resultados General'!$C$11:$CG$510,MATCH(CS$6,'Resultados General'!$C$10:$CG$10,0),0),"")</f>
        <v>#NAME?</v>
      </c>
      <c r="CT333" s="29" t="str">
        <f t="shared" ca="1" si="431"/>
        <v/>
      </c>
      <c r="CU333" s="29" t="str">
        <f t="shared" ca="1" si="432"/>
        <v/>
      </c>
      <c r="CV333" s="29" t="e">
        <f ca="1">+_xlfn.IFNA(VLOOKUP($B333,'Resultados General'!$C$11:$CG$510,MATCH(CV$6,'Resultados General'!$C$10:$CG$10,0),0),"")</f>
        <v>#NAME?</v>
      </c>
      <c r="CW333" s="29" t="str">
        <f t="shared" ca="1" si="433"/>
        <v/>
      </c>
      <c r="CX333" s="29" t="str">
        <f t="shared" ca="1" si="434"/>
        <v/>
      </c>
      <c r="CY333" s="29" t="e">
        <f ca="1">+_xlfn.IFNA(VLOOKUP($B333,'Resultados General'!$C$11:$CG$510,MATCH(CY$6,'Resultados General'!$C$10:$CG$10,0),0),"")</f>
        <v>#NAME?</v>
      </c>
      <c r="CZ333" s="29" t="str">
        <f t="shared" ca="1" si="435"/>
        <v/>
      </c>
      <c r="DA333" s="29" t="str">
        <f t="shared" ca="1" si="436"/>
        <v/>
      </c>
      <c r="DB333" s="29" t="e">
        <f ca="1">+_xlfn.IFNA(VLOOKUP($B333,'Resultados General'!$C$11:$CG$510,MATCH(DB$6,'Resultados General'!$C$10:$CG$10,0),0),"")</f>
        <v>#NAME?</v>
      </c>
      <c r="DC333" s="29" t="str">
        <f t="shared" ca="1" si="437"/>
        <v/>
      </c>
      <c r="DD333" s="29" t="str">
        <f t="shared" ca="1" si="438"/>
        <v/>
      </c>
      <c r="DE333" s="29" t="e">
        <f ca="1">+_xlfn.IFNA(VLOOKUP($B333,'Resultados General'!$C$11:$CG$510,MATCH(DE$6,'Resultados General'!$C$10:$CG$10,0),0),"")</f>
        <v>#NAME?</v>
      </c>
      <c r="DF333" s="29" t="str">
        <f t="shared" ca="1" si="439"/>
        <v/>
      </c>
      <c r="DG333" s="29" t="str">
        <f t="shared" ca="1" si="440"/>
        <v/>
      </c>
      <c r="DH333" s="29" t="e">
        <f ca="1">+_xlfn.IFNA(VLOOKUP($B333,'Resultados General'!$C$11:$CG$510,MATCH(DH$6,'Resultados General'!$C$10:$CG$10,0),0),"")</f>
        <v>#NAME?</v>
      </c>
      <c r="DI333" s="29" t="str">
        <f t="shared" ca="1" si="441"/>
        <v/>
      </c>
      <c r="DJ333" s="29" t="str">
        <f t="shared" ca="1" si="442"/>
        <v/>
      </c>
      <c r="DK333" s="29" t="e">
        <f ca="1">+_xlfn.IFNA(VLOOKUP($B333,'Resultados General'!$C$11:$CG$510,MATCH(DK$6,'Resultados General'!$C$10:$CG$10,0),0),"")</f>
        <v>#NAME?</v>
      </c>
      <c r="DL333" s="29" t="str">
        <f t="shared" ca="1" si="443"/>
        <v/>
      </c>
      <c r="DM333" s="29" t="str">
        <f t="shared" ca="1" si="444"/>
        <v/>
      </c>
      <c r="DN333" s="29" t="e">
        <f ca="1">+_xlfn.IFNA(VLOOKUP($B333,'Resultados General'!$C$11:$CG$510,MATCH(DN$6,'Resultados General'!$C$10:$CG$10,0),0),"")</f>
        <v>#NAME?</v>
      </c>
      <c r="DO333" s="29" t="str">
        <f t="shared" ca="1" si="445"/>
        <v/>
      </c>
      <c r="DP333" s="29" t="str">
        <f t="shared" ca="1" si="446"/>
        <v/>
      </c>
    </row>
    <row r="334" spans="2:120">
      <c r="B334" s="219" t="str">
        <f>+IF('Resultados General'!C337="","",'Resultados General'!C337)</f>
        <v/>
      </c>
      <c r="C334" s="134" t="e">
        <f ca="1">+_xlfn.IFNA(VLOOKUP('Distribución de puestos'!B334,'Resultados General'!$C$11:$J$510,8,0),"")</f>
        <v>#NAME?</v>
      </c>
      <c r="D334" s="135" t="e">
        <f ca="1">+_xlfn.IFNA(VLOOKUP(B334,'Resultados General'!$C$11:$L$510,10,0),"")</f>
        <v>#NAME?</v>
      </c>
      <c r="E334" s="26" t="s">
        <v>76</v>
      </c>
      <c r="F334" s="26" t="s">
        <v>76</v>
      </c>
      <c r="G334" s="135" t="str">
        <f t="shared" ca="1" si="447"/>
        <v/>
      </c>
      <c r="H334" s="135" t="str">
        <f t="shared" ca="1" si="448"/>
        <v/>
      </c>
      <c r="I334" s="219" t="str">
        <f t="shared" si="449"/>
        <v/>
      </c>
      <c r="J334" s="138"/>
      <c r="M334" s="29" t="e">
        <f ca="1">+_xlfn.IFNA(VLOOKUP($B334,'Resultados General'!$C$11:$CG$510,MATCH(M$6,'Resultados General'!$C$10:$CG$10,0),0),"")</f>
        <v>#NAME?</v>
      </c>
      <c r="N334" s="29" t="str">
        <f t="shared" ca="1" si="375"/>
        <v/>
      </c>
      <c r="O334" s="29" t="str">
        <f t="shared" ca="1" si="376"/>
        <v/>
      </c>
      <c r="P334" s="29" t="e">
        <f ca="1">+_xlfn.IFNA(VLOOKUP($B334,'Resultados General'!$C$11:$CG$510,MATCH(P$6,'Resultados General'!$C$10:$CG$10,0),0),"")</f>
        <v>#NAME?</v>
      </c>
      <c r="Q334" s="29" t="str">
        <f t="shared" ca="1" si="377"/>
        <v/>
      </c>
      <c r="R334" s="29" t="str">
        <f t="shared" ca="1" si="378"/>
        <v/>
      </c>
      <c r="S334" s="29" t="e">
        <f ca="1">+_xlfn.IFNA(VLOOKUP($B334,'Resultados General'!$C$11:$CG$510,MATCH(S$6,'Resultados General'!$C$10:$CG$10,0),0),"")</f>
        <v>#NAME?</v>
      </c>
      <c r="T334" s="29" t="str">
        <f t="shared" ca="1" si="379"/>
        <v/>
      </c>
      <c r="U334" s="29" t="str">
        <f t="shared" ca="1" si="380"/>
        <v/>
      </c>
      <c r="V334" s="29" t="e">
        <f ca="1">+_xlfn.IFNA(VLOOKUP($B334,'Resultados General'!$C$11:$CG$510,MATCH(V$6,'Resultados General'!$C$10:$CG$10,0),0),"")</f>
        <v>#NAME?</v>
      </c>
      <c r="W334" s="29" t="str">
        <f t="shared" ca="1" si="381"/>
        <v/>
      </c>
      <c r="X334" s="29" t="str">
        <f t="shared" ca="1" si="382"/>
        <v/>
      </c>
      <c r="Y334" s="29" t="e">
        <f ca="1">+_xlfn.IFNA(VLOOKUP($B334,'Resultados General'!$C$11:$CG$510,MATCH(Y$6,'Resultados General'!$C$10:$CG$10,0),0),"")</f>
        <v>#NAME?</v>
      </c>
      <c r="Z334" s="29" t="str">
        <f t="shared" ca="1" si="383"/>
        <v/>
      </c>
      <c r="AA334" s="29" t="str">
        <f t="shared" ca="1" si="384"/>
        <v/>
      </c>
      <c r="AB334" s="29" t="e">
        <f ca="1">+_xlfn.IFNA(VLOOKUP($B334,'Resultados General'!$C$11:$CG$510,MATCH(AB$6,'Resultados General'!$C$10:$CG$10,0),0),"")</f>
        <v>#NAME?</v>
      </c>
      <c r="AC334" s="29" t="str">
        <f t="shared" ca="1" si="385"/>
        <v/>
      </c>
      <c r="AD334" s="29" t="str">
        <f t="shared" ca="1" si="386"/>
        <v/>
      </c>
      <c r="AE334" s="29" t="e">
        <f ca="1">+_xlfn.IFNA(VLOOKUP($B334,'Resultados General'!$C$11:$CG$510,MATCH(AE$6,'Resultados General'!$C$10:$CG$10,0),0),"")</f>
        <v>#NAME?</v>
      </c>
      <c r="AF334" s="29" t="str">
        <f t="shared" ca="1" si="387"/>
        <v/>
      </c>
      <c r="AG334" s="29" t="str">
        <f t="shared" ca="1" si="388"/>
        <v/>
      </c>
      <c r="AH334" s="29" t="e">
        <f ca="1">+_xlfn.IFNA(VLOOKUP($B334,'Resultados General'!$C$11:$CG$510,MATCH(AH$6,'Resultados General'!$C$10:$CG$10,0),0),"")</f>
        <v>#NAME?</v>
      </c>
      <c r="AI334" s="29" t="str">
        <f t="shared" ca="1" si="389"/>
        <v/>
      </c>
      <c r="AJ334" s="29" t="str">
        <f t="shared" ca="1" si="390"/>
        <v/>
      </c>
      <c r="AK334" s="29" t="e">
        <f ca="1">+_xlfn.IFNA(VLOOKUP($B334,'Resultados General'!$C$11:$CG$510,MATCH(AK$6,'Resultados General'!$C$10:$CG$10,0),0),"")</f>
        <v>#NAME?</v>
      </c>
      <c r="AL334" s="29" t="str">
        <f t="shared" ca="1" si="391"/>
        <v/>
      </c>
      <c r="AM334" s="29" t="str">
        <f t="shared" ca="1" si="392"/>
        <v/>
      </c>
      <c r="AN334" s="29" t="e">
        <f ca="1">+_xlfn.IFNA(VLOOKUP($B334,'Resultados General'!$C$11:$CG$510,MATCH(AN$6,'Resultados General'!$C$10:$CG$10,0),0),"")</f>
        <v>#NAME?</v>
      </c>
      <c r="AO334" s="29" t="str">
        <f t="shared" ca="1" si="393"/>
        <v/>
      </c>
      <c r="AP334" s="29" t="str">
        <f t="shared" ca="1" si="394"/>
        <v/>
      </c>
      <c r="AQ334" s="29" t="e">
        <f ca="1">+_xlfn.IFNA(VLOOKUP($B334,'Resultados General'!$C$11:$CG$510,MATCH(AQ$6,'Resultados General'!$C$10:$CG$10,0),0),"")</f>
        <v>#NAME?</v>
      </c>
      <c r="AR334" s="29" t="str">
        <f t="shared" ca="1" si="395"/>
        <v/>
      </c>
      <c r="AS334" s="29" t="str">
        <f t="shared" ca="1" si="396"/>
        <v/>
      </c>
      <c r="AT334" s="29" t="e">
        <f ca="1">+_xlfn.IFNA(VLOOKUP($B334,'Resultados General'!$C$11:$CG$510,MATCH(AT$6,'Resultados General'!$C$10:$CG$10,0),0),"")</f>
        <v>#NAME?</v>
      </c>
      <c r="AU334" s="29" t="str">
        <f t="shared" ca="1" si="397"/>
        <v/>
      </c>
      <c r="AV334" s="29" t="str">
        <f t="shared" ca="1" si="398"/>
        <v/>
      </c>
      <c r="AW334" s="29" t="e">
        <f ca="1">+_xlfn.IFNA(VLOOKUP($B334,'Resultados General'!$C$11:$CG$510,MATCH(AW$6,'Resultados General'!$C$10:$CG$10,0),0),"")</f>
        <v>#NAME?</v>
      </c>
      <c r="AX334" s="29" t="str">
        <f t="shared" ca="1" si="399"/>
        <v/>
      </c>
      <c r="AY334" s="29" t="str">
        <f t="shared" ca="1" si="400"/>
        <v/>
      </c>
      <c r="AZ334" s="29" t="e">
        <f ca="1">+_xlfn.IFNA(VLOOKUP($B334,'Resultados General'!$C$11:$CG$510,MATCH(AZ$6,'Resultados General'!$C$10:$CG$10,0),0),"")</f>
        <v>#NAME?</v>
      </c>
      <c r="BA334" s="29" t="str">
        <f t="shared" ca="1" si="401"/>
        <v/>
      </c>
      <c r="BB334" s="29" t="str">
        <f t="shared" ca="1" si="402"/>
        <v/>
      </c>
      <c r="BC334" s="29" t="e">
        <f ca="1">+_xlfn.IFNA(VLOOKUP($B334,'Resultados General'!$C$11:$CG$510,MATCH(BC$6,'Resultados General'!$C$10:$CG$10,0),0),"")</f>
        <v>#NAME?</v>
      </c>
      <c r="BD334" s="29" t="str">
        <f t="shared" ca="1" si="403"/>
        <v/>
      </c>
      <c r="BE334" s="29" t="str">
        <f t="shared" ca="1" si="404"/>
        <v/>
      </c>
      <c r="BF334" s="29" t="e">
        <f ca="1">+_xlfn.IFNA(VLOOKUP($B334,'Resultados General'!$C$11:$CG$510,MATCH(BF$6,'Resultados General'!$C$10:$CG$10,0),0),"")</f>
        <v>#NAME?</v>
      </c>
      <c r="BG334" s="29" t="str">
        <f t="shared" ca="1" si="405"/>
        <v/>
      </c>
      <c r="BH334" s="29" t="str">
        <f t="shared" ca="1" si="406"/>
        <v/>
      </c>
      <c r="BI334" s="29" t="e">
        <f ca="1">+_xlfn.IFNA(VLOOKUP($B334,'Resultados General'!$C$11:$CG$510,MATCH(BI$6,'Resultados General'!$C$10:$CG$10,0),0),"")</f>
        <v>#NAME?</v>
      </c>
      <c r="BJ334" s="29" t="str">
        <f t="shared" ca="1" si="407"/>
        <v/>
      </c>
      <c r="BK334" s="29" t="str">
        <f t="shared" ca="1" si="408"/>
        <v/>
      </c>
      <c r="BL334" s="29" t="e">
        <f ca="1">+_xlfn.IFNA(VLOOKUP($B334,'Resultados General'!$C$11:$CG$510,MATCH(BL$6,'Resultados General'!$C$10:$CG$10,0),0),"")</f>
        <v>#NAME?</v>
      </c>
      <c r="BM334" s="29" t="str">
        <f t="shared" ca="1" si="409"/>
        <v/>
      </c>
      <c r="BN334" s="29" t="str">
        <f t="shared" ca="1" si="410"/>
        <v/>
      </c>
      <c r="BO334" s="29" t="e">
        <f ca="1">+_xlfn.IFNA(VLOOKUP($B334,'Resultados General'!$C$11:$CG$510,MATCH(BO$6,'Resultados General'!$C$10:$CG$10,0),0),"")</f>
        <v>#NAME?</v>
      </c>
      <c r="BP334" s="29" t="str">
        <f t="shared" ca="1" si="411"/>
        <v/>
      </c>
      <c r="BQ334" s="29" t="str">
        <f t="shared" ca="1" si="412"/>
        <v/>
      </c>
      <c r="BR334" s="29" t="e">
        <f ca="1">+_xlfn.IFNA(VLOOKUP($B334,'Resultados General'!$C$11:$CG$510,MATCH(BR$6,'Resultados General'!$C$10:$CG$10,0),0),"")</f>
        <v>#NAME?</v>
      </c>
      <c r="BS334" s="29" t="str">
        <f t="shared" ca="1" si="413"/>
        <v/>
      </c>
      <c r="BT334" s="29" t="str">
        <f t="shared" ca="1" si="414"/>
        <v/>
      </c>
      <c r="BU334" s="29" t="e">
        <f ca="1">+_xlfn.IFNA(VLOOKUP($B334,'Resultados General'!$C$11:$CG$510,MATCH(BU$6,'Resultados General'!$C$10:$CG$10,0),0),"")</f>
        <v>#NAME?</v>
      </c>
      <c r="BV334" s="29" t="str">
        <f t="shared" ca="1" si="415"/>
        <v/>
      </c>
      <c r="BW334" s="29" t="str">
        <f t="shared" ca="1" si="416"/>
        <v/>
      </c>
      <c r="BX334" s="29" t="e">
        <f ca="1">+_xlfn.IFNA(VLOOKUP($B334,'Resultados General'!$C$11:$CG$510,MATCH(BX$6,'Resultados General'!$C$10:$CG$10,0),0),"")</f>
        <v>#NAME?</v>
      </c>
      <c r="BY334" s="29" t="str">
        <f t="shared" ca="1" si="417"/>
        <v/>
      </c>
      <c r="BZ334" s="29" t="str">
        <f t="shared" ca="1" si="418"/>
        <v/>
      </c>
      <c r="CA334" s="29" t="e">
        <f ca="1">+_xlfn.IFNA(VLOOKUP($B334,'Resultados General'!$C$11:$CG$510,MATCH(CA$6,'Resultados General'!$C$10:$CG$10,0),0),"")</f>
        <v>#NAME?</v>
      </c>
      <c r="CB334" s="29" t="str">
        <f t="shared" ca="1" si="419"/>
        <v/>
      </c>
      <c r="CC334" s="29" t="str">
        <f t="shared" ca="1" si="420"/>
        <v/>
      </c>
      <c r="CD334" s="29" t="e">
        <f ca="1">+_xlfn.IFNA(VLOOKUP($B334,'Resultados General'!$C$11:$CG$510,MATCH(CD$6,'Resultados General'!$C$10:$CG$10,0),0),"")</f>
        <v>#NAME?</v>
      </c>
      <c r="CE334" s="29" t="str">
        <f t="shared" ca="1" si="421"/>
        <v/>
      </c>
      <c r="CF334" s="29" t="str">
        <f t="shared" ca="1" si="422"/>
        <v/>
      </c>
      <c r="CG334" s="29" t="e">
        <f ca="1">+_xlfn.IFNA(VLOOKUP($B334,'Resultados General'!$C$11:$CG$510,MATCH(CG$6,'Resultados General'!$C$10:$CG$10,0),0),"")</f>
        <v>#NAME?</v>
      </c>
      <c r="CH334" s="29" t="str">
        <f t="shared" ca="1" si="423"/>
        <v/>
      </c>
      <c r="CI334" s="29" t="str">
        <f t="shared" ca="1" si="424"/>
        <v/>
      </c>
      <c r="CJ334" s="29" t="e">
        <f ca="1">+_xlfn.IFNA(VLOOKUP($B334,'Resultados General'!$C$11:$CG$510,MATCH(CJ$6,'Resultados General'!$C$10:$CG$10,0),0),"")</f>
        <v>#NAME?</v>
      </c>
      <c r="CK334" s="29" t="str">
        <f t="shared" ca="1" si="425"/>
        <v/>
      </c>
      <c r="CL334" s="29" t="str">
        <f t="shared" ca="1" si="426"/>
        <v/>
      </c>
      <c r="CM334" s="29" t="e">
        <f ca="1">+_xlfn.IFNA(VLOOKUP($B334,'Resultados General'!$C$11:$CG$510,MATCH(CM$6,'Resultados General'!$C$10:$CG$10,0),0),"")</f>
        <v>#NAME?</v>
      </c>
      <c r="CN334" s="29" t="str">
        <f t="shared" ca="1" si="427"/>
        <v/>
      </c>
      <c r="CO334" s="29" t="str">
        <f t="shared" ca="1" si="428"/>
        <v/>
      </c>
      <c r="CP334" s="29" t="e">
        <f ca="1">+_xlfn.IFNA(VLOOKUP($B334,'Resultados General'!$C$11:$CG$510,MATCH(CP$6,'Resultados General'!$C$10:$CG$10,0),0),"")</f>
        <v>#NAME?</v>
      </c>
      <c r="CQ334" s="29" t="str">
        <f t="shared" ca="1" si="429"/>
        <v/>
      </c>
      <c r="CR334" s="29" t="str">
        <f t="shared" ca="1" si="430"/>
        <v/>
      </c>
      <c r="CS334" s="29" t="e">
        <f ca="1">+_xlfn.IFNA(VLOOKUP($B334,'Resultados General'!$C$11:$CG$510,MATCH(CS$6,'Resultados General'!$C$10:$CG$10,0),0),"")</f>
        <v>#NAME?</v>
      </c>
      <c r="CT334" s="29" t="str">
        <f t="shared" ca="1" si="431"/>
        <v/>
      </c>
      <c r="CU334" s="29" t="str">
        <f t="shared" ca="1" si="432"/>
        <v/>
      </c>
      <c r="CV334" s="29" t="e">
        <f ca="1">+_xlfn.IFNA(VLOOKUP($B334,'Resultados General'!$C$11:$CG$510,MATCH(CV$6,'Resultados General'!$C$10:$CG$10,0),0),"")</f>
        <v>#NAME?</v>
      </c>
      <c r="CW334" s="29" t="str">
        <f t="shared" ca="1" si="433"/>
        <v/>
      </c>
      <c r="CX334" s="29" t="str">
        <f t="shared" ca="1" si="434"/>
        <v/>
      </c>
      <c r="CY334" s="29" t="e">
        <f ca="1">+_xlfn.IFNA(VLOOKUP($B334,'Resultados General'!$C$11:$CG$510,MATCH(CY$6,'Resultados General'!$C$10:$CG$10,0),0),"")</f>
        <v>#NAME?</v>
      </c>
      <c r="CZ334" s="29" t="str">
        <f t="shared" ca="1" si="435"/>
        <v/>
      </c>
      <c r="DA334" s="29" t="str">
        <f t="shared" ca="1" si="436"/>
        <v/>
      </c>
      <c r="DB334" s="29" t="e">
        <f ca="1">+_xlfn.IFNA(VLOOKUP($B334,'Resultados General'!$C$11:$CG$510,MATCH(DB$6,'Resultados General'!$C$10:$CG$10,0),0),"")</f>
        <v>#NAME?</v>
      </c>
      <c r="DC334" s="29" t="str">
        <f t="shared" ca="1" si="437"/>
        <v/>
      </c>
      <c r="DD334" s="29" t="str">
        <f t="shared" ca="1" si="438"/>
        <v/>
      </c>
      <c r="DE334" s="29" t="e">
        <f ca="1">+_xlfn.IFNA(VLOOKUP($B334,'Resultados General'!$C$11:$CG$510,MATCH(DE$6,'Resultados General'!$C$10:$CG$10,0),0),"")</f>
        <v>#NAME?</v>
      </c>
      <c r="DF334" s="29" t="str">
        <f t="shared" ca="1" si="439"/>
        <v/>
      </c>
      <c r="DG334" s="29" t="str">
        <f t="shared" ca="1" si="440"/>
        <v/>
      </c>
      <c r="DH334" s="29" t="e">
        <f ca="1">+_xlfn.IFNA(VLOOKUP($B334,'Resultados General'!$C$11:$CG$510,MATCH(DH$6,'Resultados General'!$C$10:$CG$10,0),0),"")</f>
        <v>#NAME?</v>
      </c>
      <c r="DI334" s="29" t="str">
        <f t="shared" ca="1" si="441"/>
        <v/>
      </c>
      <c r="DJ334" s="29" t="str">
        <f t="shared" ca="1" si="442"/>
        <v/>
      </c>
      <c r="DK334" s="29" t="e">
        <f ca="1">+_xlfn.IFNA(VLOOKUP($B334,'Resultados General'!$C$11:$CG$510,MATCH(DK$6,'Resultados General'!$C$10:$CG$10,0),0),"")</f>
        <v>#NAME?</v>
      </c>
      <c r="DL334" s="29" t="str">
        <f t="shared" ca="1" si="443"/>
        <v/>
      </c>
      <c r="DM334" s="29" t="str">
        <f t="shared" ca="1" si="444"/>
        <v/>
      </c>
      <c r="DN334" s="29" t="e">
        <f ca="1">+_xlfn.IFNA(VLOOKUP($B334,'Resultados General'!$C$11:$CG$510,MATCH(DN$6,'Resultados General'!$C$10:$CG$10,0),0),"")</f>
        <v>#NAME?</v>
      </c>
      <c r="DO334" s="29" t="str">
        <f t="shared" ca="1" si="445"/>
        <v/>
      </c>
      <c r="DP334" s="29" t="str">
        <f t="shared" ca="1" si="446"/>
        <v/>
      </c>
    </row>
    <row r="335" spans="2:120">
      <c r="B335" s="219" t="str">
        <f>+IF('Resultados General'!C338="","",'Resultados General'!C338)</f>
        <v/>
      </c>
      <c r="C335" s="134" t="e">
        <f ca="1">+_xlfn.IFNA(VLOOKUP('Distribución de puestos'!B335,'Resultados General'!$C$11:$J$510,8,0),"")</f>
        <v>#NAME?</v>
      </c>
      <c r="D335" s="135" t="e">
        <f ca="1">+_xlfn.IFNA(VLOOKUP(B335,'Resultados General'!$C$11:$L$510,10,0),"")</f>
        <v>#NAME?</v>
      </c>
      <c r="E335" s="26" t="s">
        <v>76</v>
      </c>
      <c r="F335" s="26" t="s">
        <v>76</v>
      </c>
      <c r="G335" s="135" t="str">
        <f t="shared" ca="1" si="447"/>
        <v/>
      </c>
      <c r="H335" s="135" t="str">
        <f t="shared" ca="1" si="448"/>
        <v/>
      </c>
      <c r="I335" s="219" t="str">
        <f t="shared" si="449"/>
        <v/>
      </c>
      <c r="J335" s="138"/>
      <c r="M335" s="29" t="e">
        <f ca="1">+_xlfn.IFNA(VLOOKUP($B335,'Resultados General'!$C$11:$CG$510,MATCH(M$6,'Resultados General'!$C$10:$CG$10,0),0),"")</f>
        <v>#NAME?</v>
      </c>
      <c r="N335" s="29" t="str">
        <f t="shared" ca="1" si="375"/>
        <v/>
      </c>
      <c r="O335" s="29" t="str">
        <f t="shared" ca="1" si="376"/>
        <v/>
      </c>
      <c r="P335" s="29" t="e">
        <f ca="1">+_xlfn.IFNA(VLOOKUP($B335,'Resultados General'!$C$11:$CG$510,MATCH(P$6,'Resultados General'!$C$10:$CG$10,0),0),"")</f>
        <v>#NAME?</v>
      </c>
      <c r="Q335" s="29" t="str">
        <f t="shared" ca="1" si="377"/>
        <v/>
      </c>
      <c r="R335" s="29" t="str">
        <f t="shared" ca="1" si="378"/>
        <v/>
      </c>
      <c r="S335" s="29" t="e">
        <f ca="1">+_xlfn.IFNA(VLOOKUP($B335,'Resultados General'!$C$11:$CG$510,MATCH(S$6,'Resultados General'!$C$10:$CG$10,0),0),"")</f>
        <v>#NAME?</v>
      </c>
      <c r="T335" s="29" t="str">
        <f t="shared" ca="1" si="379"/>
        <v/>
      </c>
      <c r="U335" s="29" t="str">
        <f t="shared" ca="1" si="380"/>
        <v/>
      </c>
      <c r="V335" s="29" t="e">
        <f ca="1">+_xlfn.IFNA(VLOOKUP($B335,'Resultados General'!$C$11:$CG$510,MATCH(V$6,'Resultados General'!$C$10:$CG$10,0),0),"")</f>
        <v>#NAME?</v>
      </c>
      <c r="W335" s="29" t="str">
        <f t="shared" ca="1" si="381"/>
        <v/>
      </c>
      <c r="X335" s="29" t="str">
        <f t="shared" ca="1" si="382"/>
        <v/>
      </c>
      <c r="Y335" s="29" t="e">
        <f ca="1">+_xlfn.IFNA(VLOOKUP($B335,'Resultados General'!$C$11:$CG$510,MATCH(Y$6,'Resultados General'!$C$10:$CG$10,0),0),"")</f>
        <v>#NAME?</v>
      </c>
      <c r="Z335" s="29" t="str">
        <f t="shared" ca="1" si="383"/>
        <v/>
      </c>
      <c r="AA335" s="29" t="str">
        <f t="shared" ca="1" si="384"/>
        <v/>
      </c>
      <c r="AB335" s="29" t="e">
        <f ca="1">+_xlfn.IFNA(VLOOKUP($B335,'Resultados General'!$C$11:$CG$510,MATCH(AB$6,'Resultados General'!$C$10:$CG$10,0),0),"")</f>
        <v>#NAME?</v>
      </c>
      <c r="AC335" s="29" t="str">
        <f t="shared" ca="1" si="385"/>
        <v/>
      </c>
      <c r="AD335" s="29" t="str">
        <f t="shared" ca="1" si="386"/>
        <v/>
      </c>
      <c r="AE335" s="29" t="e">
        <f ca="1">+_xlfn.IFNA(VLOOKUP($B335,'Resultados General'!$C$11:$CG$510,MATCH(AE$6,'Resultados General'!$C$10:$CG$10,0),0),"")</f>
        <v>#NAME?</v>
      </c>
      <c r="AF335" s="29" t="str">
        <f t="shared" ca="1" si="387"/>
        <v/>
      </c>
      <c r="AG335" s="29" t="str">
        <f t="shared" ca="1" si="388"/>
        <v/>
      </c>
      <c r="AH335" s="29" t="e">
        <f ca="1">+_xlfn.IFNA(VLOOKUP($B335,'Resultados General'!$C$11:$CG$510,MATCH(AH$6,'Resultados General'!$C$10:$CG$10,0),0),"")</f>
        <v>#NAME?</v>
      </c>
      <c r="AI335" s="29" t="str">
        <f t="shared" ca="1" si="389"/>
        <v/>
      </c>
      <c r="AJ335" s="29" t="str">
        <f t="shared" ca="1" si="390"/>
        <v/>
      </c>
      <c r="AK335" s="29" t="e">
        <f ca="1">+_xlfn.IFNA(VLOOKUP($B335,'Resultados General'!$C$11:$CG$510,MATCH(AK$6,'Resultados General'!$C$10:$CG$10,0),0),"")</f>
        <v>#NAME?</v>
      </c>
      <c r="AL335" s="29" t="str">
        <f t="shared" ca="1" si="391"/>
        <v/>
      </c>
      <c r="AM335" s="29" t="str">
        <f t="shared" ca="1" si="392"/>
        <v/>
      </c>
      <c r="AN335" s="29" t="e">
        <f ca="1">+_xlfn.IFNA(VLOOKUP($B335,'Resultados General'!$C$11:$CG$510,MATCH(AN$6,'Resultados General'!$C$10:$CG$10,0),0),"")</f>
        <v>#NAME?</v>
      </c>
      <c r="AO335" s="29" t="str">
        <f t="shared" ca="1" si="393"/>
        <v/>
      </c>
      <c r="AP335" s="29" t="str">
        <f t="shared" ca="1" si="394"/>
        <v/>
      </c>
      <c r="AQ335" s="29" t="e">
        <f ca="1">+_xlfn.IFNA(VLOOKUP($B335,'Resultados General'!$C$11:$CG$510,MATCH(AQ$6,'Resultados General'!$C$10:$CG$10,0),0),"")</f>
        <v>#NAME?</v>
      </c>
      <c r="AR335" s="29" t="str">
        <f t="shared" ca="1" si="395"/>
        <v/>
      </c>
      <c r="AS335" s="29" t="str">
        <f t="shared" ca="1" si="396"/>
        <v/>
      </c>
      <c r="AT335" s="29" t="e">
        <f ca="1">+_xlfn.IFNA(VLOOKUP($B335,'Resultados General'!$C$11:$CG$510,MATCH(AT$6,'Resultados General'!$C$10:$CG$10,0),0),"")</f>
        <v>#NAME?</v>
      </c>
      <c r="AU335" s="29" t="str">
        <f t="shared" ca="1" si="397"/>
        <v/>
      </c>
      <c r="AV335" s="29" t="str">
        <f t="shared" ca="1" si="398"/>
        <v/>
      </c>
      <c r="AW335" s="29" t="e">
        <f ca="1">+_xlfn.IFNA(VLOOKUP($B335,'Resultados General'!$C$11:$CG$510,MATCH(AW$6,'Resultados General'!$C$10:$CG$10,0),0),"")</f>
        <v>#NAME?</v>
      </c>
      <c r="AX335" s="29" t="str">
        <f t="shared" ca="1" si="399"/>
        <v/>
      </c>
      <c r="AY335" s="29" t="str">
        <f t="shared" ca="1" si="400"/>
        <v/>
      </c>
      <c r="AZ335" s="29" t="e">
        <f ca="1">+_xlfn.IFNA(VLOOKUP($B335,'Resultados General'!$C$11:$CG$510,MATCH(AZ$6,'Resultados General'!$C$10:$CG$10,0),0),"")</f>
        <v>#NAME?</v>
      </c>
      <c r="BA335" s="29" t="str">
        <f t="shared" ca="1" si="401"/>
        <v/>
      </c>
      <c r="BB335" s="29" t="str">
        <f t="shared" ca="1" si="402"/>
        <v/>
      </c>
      <c r="BC335" s="29" t="e">
        <f ca="1">+_xlfn.IFNA(VLOOKUP($B335,'Resultados General'!$C$11:$CG$510,MATCH(BC$6,'Resultados General'!$C$10:$CG$10,0),0),"")</f>
        <v>#NAME?</v>
      </c>
      <c r="BD335" s="29" t="str">
        <f t="shared" ca="1" si="403"/>
        <v/>
      </c>
      <c r="BE335" s="29" t="str">
        <f t="shared" ca="1" si="404"/>
        <v/>
      </c>
      <c r="BF335" s="29" t="e">
        <f ca="1">+_xlfn.IFNA(VLOOKUP($B335,'Resultados General'!$C$11:$CG$510,MATCH(BF$6,'Resultados General'!$C$10:$CG$10,0),0),"")</f>
        <v>#NAME?</v>
      </c>
      <c r="BG335" s="29" t="str">
        <f t="shared" ca="1" si="405"/>
        <v/>
      </c>
      <c r="BH335" s="29" t="str">
        <f t="shared" ca="1" si="406"/>
        <v/>
      </c>
      <c r="BI335" s="29" t="e">
        <f ca="1">+_xlfn.IFNA(VLOOKUP($B335,'Resultados General'!$C$11:$CG$510,MATCH(BI$6,'Resultados General'!$C$10:$CG$10,0),0),"")</f>
        <v>#NAME?</v>
      </c>
      <c r="BJ335" s="29" t="str">
        <f t="shared" ca="1" si="407"/>
        <v/>
      </c>
      <c r="BK335" s="29" t="str">
        <f t="shared" ca="1" si="408"/>
        <v/>
      </c>
      <c r="BL335" s="29" t="e">
        <f ca="1">+_xlfn.IFNA(VLOOKUP($B335,'Resultados General'!$C$11:$CG$510,MATCH(BL$6,'Resultados General'!$C$10:$CG$10,0),0),"")</f>
        <v>#NAME?</v>
      </c>
      <c r="BM335" s="29" t="str">
        <f t="shared" ca="1" si="409"/>
        <v/>
      </c>
      <c r="BN335" s="29" t="str">
        <f t="shared" ca="1" si="410"/>
        <v/>
      </c>
      <c r="BO335" s="29" t="e">
        <f ca="1">+_xlfn.IFNA(VLOOKUP($B335,'Resultados General'!$C$11:$CG$510,MATCH(BO$6,'Resultados General'!$C$10:$CG$10,0),0),"")</f>
        <v>#NAME?</v>
      </c>
      <c r="BP335" s="29" t="str">
        <f t="shared" ca="1" si="411"/>
        <v/>
      </c>
      <c r="BQ335" s="29" t="str">
        <f t="shared" ca="1" si="412"/>
        <v/>
      </c>
      <c r="BR335" s="29" t="e">
        <f ca="1">+_xlfn.IFNA(VLOOKUP($B335,'Resultados General'!$C$11:$CG$510,MATCH(BR$6,'Resultados General'!$C$10:$CG$10,0),0),"")</f>
        <v>#NAME?</v>
      </c>
      <c r="BS335" s="29" t="str">
        <f t="shared" ca="1" si="413"/>
        <v/>
      </c>
      <c r="BT335" s="29" t="str">
        <f t="shared" ca="1" si="414"/>
        <v/>
      </c>
      <c r="BU335" s="29" t="e">
        <f ca="1">+_xlfn.IFNA(VLOOKUP($B335,'Resultados General'!$C$11:$CG$510,MATCH(BU$6,'Resultados General'!$C$10:$CG$10,0),0),"")</f>
        <v>#NAME?</v>
      </c>
      <c r="BV335" s="29" t="str">
        <f t="shared" ca="1" si="415"/>
        <v/>
      </c>
      <c r="BW335" s="29" t="str">
        <f t="shared" ca="1" si="416"/>
        <v/>
      </c>
      <c r="BX335" s="29" t="e">
        <f ca="1">+_xlfn.IFNA(VLOOKUP($B335,'Resultados General'!$C$11:$CG$510,MATCH(BX$6,'Resultados General'!$C$10:$CG$10,0),0),"")</f>
        <v>#NAME?</v>
      </c>
      <c r="BY335" s="29" t="str">
        <f t="shared" ca="1" si="417"/>
        <v/>
      </c>
      <c r="BZ335" s="29" t="str">
        <f t="shared" ca="1" si="418"/>
        <v/>
      </c>
      <c r="CA335" s="29" t="e">
        <f ca="1">+_xlfn.IFNA(VLOOKUP($B335,'Resultados General'!$C$11:$CG$510,MATCH(CA$6,'Resultados General'!$C$10:$CG$10,0),0),"")</f>
        <v>#NAME?</v>
      </c>
      <c r="CB335" s="29" t="str">
        <f t="shared" ca="1" si="419"/>
        <v/>
      </c>
      <c r="CC335" s="29" t="str">
        <f t="shared" ca="1" si="420"/>
        <v/>
      </c>
      <c r="CD335" s="29" t="e">
        <f ca="1">+_xlfn.IFNA(VLOOKUP($B335,'Resultados General'!$C$11:$CG$510,MATCH(CD$6,'Resultados General'!$C$10:$CG$10,0),0),"")</f>
        <v>#NAME?</v>
      </c>
      <c r="CE335" s="29" t="str">
        <f t="shared" ca="1" si="421"/>
        <v/>
      </c>
      <c r="CF335" s="29" t="str">
        <f t="shared" ca="1" si="422"/>
        <v/>
      </c>
      <c r="CG335" s="29" t="e">
        <f ca="1">+_xlfn.IFNA(VLOOKUP($B335,'Resultados General'!$C$11:$CG$510,MATCH(CG$6,'Resultados General'!$C$10:$CG$10,0),0),"")</f>
        <v>#NAME?</v>
      </c>
      <c r="CH335" s="29" t="str">
        <f t="shared" ca="1" si="423"/>
        <v/>
      </c>
      <c r="CI335" s="29" t="str">
        <f t="shared" ca="1" si="424"/>
        <v/>
      </c>
      <c r="CJ335" s="29" t="e">
        <f ca="1">+_xlfn.IFNA(VLOOKUP($B335,'Resultados General'!$C$11:$CG$510,MATCH(CJ$6,'Resultados General'!$C$10:$CG$10,0),0),"")</f>
        <v>#NAME?</v>
      </c>
      <c r="CK335" s="29" t="str">
        <f t="shared" ca="1" si="425"/>
        <v/>
      </c>
      <c r="CL335" s="29" t="str">
        <f t="shared" ca="1" si="426"/>
        <v/>
      </c>
      <c r="CM335" s="29" t="e">
        <f ca="1">+_xlfn.IFNA(VLOOKUP($B335,'Resultados General'!$C$11:$CG$510,MATCH(CM$6,'Resultados General'!$C$10:$CG$10,0),0),"")</f>
        <v>#NAME?</v>
      </c>
      <c r="CN335" s="29" t="str">
        <f t="shared" ca="1" si="427"/>
        <v/>
      </c>
      <c r="CO335" s="29" t="str">
        <f t="shared" ca="1" si="428"/>
        <v/>
      </c>
      <c r="CP335" s="29" t="e">
        <f ca="1">+_xlfn.IFNA(VLOOKUP($B335,'Resultados General'!$C$11:$CG$510,MATCH(CP$6,'Resultados General'!$C$10:$CG$10,0),0),"")</f>
        <v>#NAME?</v>
      </c>
      <c r="CQ335" s="29" t="str">
        <f t="shared" ca="1" si="429"/>
        <v/>
      </c>
      <c r="CR335" s="29" t="str">
        <f t="shared" ca="1" si="430"/>
        <v/>
      </c>
      <c r="CS335" s="29" t="e">
        <f ca="1">+_xlfn.IFNA(VLOOKUP($B335,'Resultados General'!$C$11:$CG$510,MATCH(CS$6,'Resultados General'!$C$10:$CG$10,0),0),"")</f>
        <v>#NAME?</v>
      </c>
      <c r="CT335" s="29" t="str">
        <f t="shared" ca="1" si="431"/>
        <v/>
      </c>
      <c r="CU335" s="29" t="str">
        <f t="shared" ca="1" si="432"/>
        <v/>
      </c>
      <c r="CV335" s="29" t="e">
        <f ca="1">+_xlfn.IFNA(VLOOKUP($B335,'Resultados General'!$C$11:$CG$510,MATCH(CV$6,'Resultados General'!$C$10:$CG$10,0),0),"")</f>
        <v>#NAME?</v>
      </c>
      <c r="CW335" s="29" t="str">
        <f t="shared" ca="1" si="433"/>
        <v/>
      </c>
      <c r="CX335" s="29" t="str">
        <f t="shared" ca="1" si="434"/>
        <v/>
      </c>
      <c r="CY335" s="29" t="e">
        <f ca="1">+_xlfn.IFNA(VLOOKUP($B335,'Resultados General'!$C$11:$CG$510,MATCH(CY$6,'Resultados General'!$C$10:$CG$10,0),0),"")</f>
        <v>#NAME?</v>
      </c>
      <c r="CZ335" s="29" t="str">
        <f t="shared" ca="1" si="435"/>
        <v/>
      </c>
      <c r="DA335" s="29" t="str">
        <f t="shared" ca="1" si="436"/>
        <v/>
      </c>
      <c r="DB335" s="29" t="e">
        <f ca="1">+_xlfn.IFNA(VLOOKUP($B335,'Resultados General'!$C$11:$CG$510,MATCH(DB$6,'Resultados General'!$C$10:$CG$10,0),0),"")</f>
        <v>#NAME?</v>
      </c>
      <c r="DC335" s="29" t="str">
        <f t="shared" ca="1" si="437"/>
        <v/>
      </c>
      <c r="DD335" s="29" t="str">
        <f t="shared" ca="1" si="438"/>
        <v/>
      </c>
      <c r="DE335" s="29" t="e">
        <f ca="1">+_xlfn.IFNA(VLOOKUP($B335,'Resultados General'!$C$11:$CG$510,MATCH(DE$6,'Resultados General'!$C$10:$CG$10,0),0),"")</f>
        <v>#NAME?</v>
      </c>
      <c r="DF335" s="29" t="str">
        <f t="shared" ca="1" si="439"/>
        <v/>
      </c>
      <c r="DG335" s="29" t="str">
        <f t="shared" ca="1" si="440"/>
        <v/>
      </c>
      <c r="DH335" s="29" t="e">
        <f ca="1">+_xlfn.IFNA(VLOOKUP($B335,'Resultados General'!$C$11:$CG$510,MATCH(DH$6,'Resultados General'!$C$10:$CG$10,0),0),"")</f>
        <v>#NAME?</v>
      </c>
      <c r="DI335" s="29" t="str">
        <f t="shared" ca="1" si="441"/>
        <v/>
      </c>
      <c r="DJ335" s="29" t="str">
        <f t="shared" ca="1" si="442"/>
        <v/>
      </c>
      <c r="DK335" s="29" t="e">
        <f ca="1">+_xlfn.IFNA(VLOOKUP($B335,'Resultados General'!$C$11:$CG$510,MATCH(DK$6,'Resultados General'!$C$10:$CG$10,0),0),"")</f>
        <v>#NAME?</v>
      </c>
      <c r="DL335" s="29" t="str">
        <f t="shared" ca="1" si="443"/>
        <v/>
      </c>
      <c r="DM335" s="29" t="str">
        <f t="shared" ca="1" si="444"/>
        <v/>
      </c>
      <c r="DN335" s="29" t="e">
        <f ca="1">+_xlfn.IFNA(VLOOKUP($B335,'Resultados General'!$C$11:$CG$510,MATCH(DN$6,'Resultados General'!$C$10:$CG$10,0),0),"")</f>
        <v>#NAME?</v>
      </c>
      <c r="DO335" s="29" t="str">
        <f t="shared" ca="1" si="445"/>
        <v/>
      </c>
      <c r="DP335" s="29" t="str">
        <f t="shared" ca="1" si="446"/>
        <v/>
      </c>
    </row>
    <row r="336" spans="2:120">
      <c r="B336" s="219" t="str">
        <f>+IF('Resultados General'!C339="","",'Resultados General'!C339)</f>
        <v/>
      </c>
      <c r="C336" s="134" t="e">
        <f ca="1">+_xlfn.IFNA(VLOOKUP('Distribución de puestos'!B336,'Resultados General'!$C$11:$J$510,8,0),"")</f>
        <v>#NAME?</v>
      </c>
      <c r="D336" s="135" t="e">
        <f ca="1">+_xlfn.IFNA(VLOOKUP(B336,'Resultados General'!$C$11:$L$510,10,0),"")</f>
        <v>#NAME?</v>
      </c>
      <c r="E336" s="26" t="s">
        <v>76</v>
      </c>
      <c r="F336" s="26" t="s">
        <v>76</v>
      </c>
      <c r="G336" s="135" t="str">
        <f t="shared" ca="1" si="447"/>
        <v/>
      </c>
      <c r="H336" s="135" t="str">
        <f t="shared" ca="1" si="448"/>
        <v/>
      </c>
      <c r="I336" s="219" t="str">
        <f t="shared" si="449"/>
        <v/>
      </c>
      <c r="J336" s="138"/>
      <c r="M336" s="29" t="e">
        <f ca="1">+_xlfn.IFNA(VLOOKUP($B336,'Resultados General'!$C$11:$CG$510,MATCH(M$6,'Resultados General'!$C$10:$CG$10,0),0),"")</f>
        <v>#NAME?</v>
      </c>
      <c r="N336" s="29" t="str">
        <f t="shared" ca="1" si="375"/>
        <v/>
      </c>
      <c r="O336" s="29" t="str">
        <f t="shared" ca="1" si="376"/>
        <v/>
      </c>
      <c r="P336" s="29" t="e">
        <f ca="1">+_xlfn.IFNA(VLOOKUP($B336,'Resultados General'!$C$11:$CG$510,MATCH(P$6,'Resultados General'!$C$10:$CG$10,0),0),"")</f>
        <v>#NAME?</v>
      </c>
      <c r="Q336" s="29" t="str">
        <f t="shared" ca="1" si="377"/>
        <v/>
      </c>
      <c r="R336" s="29" t="str">
        <f t="shared" ca="1" si="378"/>
        <v/>
      </c>
      <c r="S336" s="29" t="e">
        <f ca="1">+_xlfn.IFNA(VLOOKUP($B336,'Resultados General'!$C$11:$CG$510,MATCH(S$6,'Resultados General'!$C$10:$CG$10,0),0),"")</f>
        <v>#NAME?</v>
      </c>
      <c r="T336" s="29" t="str">
        <f t="shared" ca="1" si="379"/>
        <v/>
      </c>
      <c r="U336" s="29" t="str">
        <f t="shared" ca="1" si="380"/>
        <v/>
      </c>
      <c r="V336" s="29" t="e">
        <f ca="1">+_xlfn.IFNA(VLOOKUP($B336,'Resultados General'!$C$11:$CG$510,MATCH(V$6,'Resultados General'!$C$10:$CG$10,0),0),"")</f>
        <v>#NAME?</v>
      </c>
      <c r="W336" s="29" t="str">
        <f t="shared" ca="1" si="381"/>
        <v/>
      </c>
      <c r="X336" s="29" t="str">
        <f t="shared" ca="1" si="382"/>
        <v/>
      </c>
      <c r="Y336" s="29" t="e">
        <f ca="1">+_xlfn.IFNA(VLOOKUP($B336,'Resultados General'!$C$11:$CG$510,MATCH(Y$6,'Resultados General'!$C$10:$CG$10,0),0),"")</f>
        <v>#NAME?</v>
      </c>
      <c r="Z336" s="29" t="str">
        <f t="shared" ca="1" si="383"/>
        <v/>
      </c>
      <c r="AA336" s="29" t="str">
        <f t="shared" ca="1" si="384"/>
        <v/>
      </c>
      <c r="AB336" s="29" t="e">
        <f ca="1">+_xlfn.IFNA(VLOOKUP($B336,'Resultados General'!$C$11:$CG$510,MATCH(AB$6,'Resultados General'!$C$10:$CG$10,0),0),"")</f>
        <v>#NAME?</v>
      </c>
      <c r="AC336" s="29" t="str">
        <f t="shared" ca="1" si="385"/>
        <v/>
      </c>
      <c r="AD336" s="29" t="str">
        <f t="shared" ca="1" si="386"/>
        <v/>
      </c>
      <c r="AE336" s="29" t="e">
        <f ca="1">+_xlfn.IFNA(VLOOKUP($B336,'Resultados General'!$C$11:$CG$510,MATCH(AE$6,'Resultados General'!$C$10:$CG$10,0),0),"")</f>
        <v>#NAME?</v>
      </c>
      <c r="AF336" s="29" t="str">
        <f t="shared" ca="1" si="387"/>
        <v/>
      </c>
      <c r="AG336" s="29" t="str">
        <f t="shared" ca="1" si="388"/>
        <v/>
      </c>
      <c r="AH336" s="29" t="e">
        <f ca="1">+_xlfn.IFNA(VLOOKUP($B336,'Resultados General'!$C$11:$CG$510,MATCH(AH$6,'Resultados General'!$C$10:$CG$10,0),0),"")</f>
        <v>#NAME?</v>
      </c>
      <c r="AI336" s="29" t="str">
        <f t="shared" ca="1" si="389"/>
        <v/>
      </c>
      <c r="AJ336" s="29" t="str">
        <f t="shared" ca="1" si="390"/>
        <v/>
      </c>
      <c r="AK336" s="29" t="e">
        <f ca="1">+_xlfn.IFNA(VLOOKUP($B336,'Resultados General'!$C$11:$CG$510,MATCH(AK$6,'Resultados General'!$C$10:$CG$10,0),0),"")</f>
        <v>#NAME?</v>
      </c>
      <c r="AL336" s="29" t="str">
        <f t="shared" ca="1" si="391"/>
        <v/>
      </c>
      <c r="AM336" s="29" t="str">
        <f t="shared" ca="1" si="392"/>
        <v/>
      </c>
      <c r="AN336" s="29" t="e">
        <f ca="1">+_xlfn.IFNA(VLOOKUP($B336,'Resultados General'!$C$11:$CG$510,MATCH(AN$6,'Resultados General'!$C$10:$CG$10,0),0),"")</f>
        <v>#NAME?</v>
      </c>
      <c r="AO336" s="29" t="str">
        <f t="shared" ca="1" si="393"/>
        <v/>
      </c>
      <c r="AP336" s="29" t="str">
        <f t="shared" ca="1" si="394"/>
        <v/>
      </c>
      <c r="AQ336" s="29" t="e">
        <f ca="1">+_xlfn.IFNA(VLOOKUP($B336,'Resultados General'!$C$11:$CG$510,MATCH(AQ$6,'Resultados General'!$C$10:$CG$10,0),0),"")</f>
        <v>#NAME?</v>
      </c>
      <c r="AR336" s="29" t="str">
        <f t="shared" ca="1" si="395"/>
        <v/>
      </c>
      <c r="AS336" s="29" t="str">
        <f t="shared" ca="1" si="396"/>
        <v/>
      </c>
      <c r="AT336" s="29" t="e">
        <f ca="1">+_xlfn.IFNA(VLOOKUP($B336,'Resultados General'!$C$11:$CG$510,MATCH(AT$6,'Resultados General'!$C$10:$CG$10,0),0),"")</f>
        <v>#NAME?</v>
      </c>
      <c r="AU336" s="29" t="str">
        <f t="shared" ca="1" si="397"/>
        <v/>
      </c>
      <c r="AV336" s="29" t="str">
        <f t="shared" ca="1" si="398"/>
        <v/>
      </c>
      <c r="AW336" s="29" t="e">
        <f ca="1">+_xlfn.IFNA(VLOOKUP($B336,'Resultados General'!$C$11:$CG$510,MATCH(AW$6,'Resultados General'!$C$10:$CG$10,0),0),"")</f>
        <v>#NAME?</v>
      </c>
      <c r="AX336" s="29" t="str">
        <f t="shared" ca="1" si="399"/>
        <v/>
      </c>
      <c r="AY336" s="29" t="str">
        <f t="shared" ca="1" si="400"/>
        <v/>
      </c>
      <c r="AZ336" s="29" t="e">
        <f ca="1">+_xlfn.IFNA(VLOOKUP($B336,'Resultados General'!$C$11:$CG$510,MATCH(AZ$6,'Resultados General'!$C$10:$CG$10,0),0),"")</f>
        <v>#NAME?</v>
      </c>
      <c r="BA336" s="29" t="str">
        <f t="shared" ca="1" si="401"/>
        <v/>
      </c>
      <c r="BB336" s="29" t="str">
        <f t="shared" ca="1" si="402"/>
        <v/>
      </c>
      <c r="BC336" s="29" t="e">
        <f ca="1">+_xlfn.IFNA(VLOOKUP($B336,'Resultados General'!$C$11:$CG$510,MATCH(BC$6,'Resultados General'!$C$10:$CG$10,0),0),"")</f>
        <v>#NAME?</v>
      </c>
      <c r="BD336" s="29" t="str">
        <f t="shared" ca="1" si="403"/>
        <v/>
      </c>
      <c r="BE336" s="29" t="str">
        <f t="shared" ca="1" si="404"/>
        <v/>
      </c>
      <c r="BF336" s="29" t="e">
        <f ca="1">+_xlfn.IFNA(VLOOKUP($B336,'Resultados General'!$C$11:$CG$510,MATCH(BF$6,'Resultados General'!$C$10:$CG$10,0),0),"")</f>
        <v>#NAME?</v>
      </c>
      <c r="BG336" s="29" t="str">
        <f t="shared" ca="1" si="405"/>
        <v/>
      </c>
      <c r="BH336" s="29" t="str">
        <f t="shared" ca="1" si="406"/>
        <v/>
      </c>
      <c r="BI336" s="29" t="e">
        <f ca="1">+_xlfn.IFNA(VLOOKUP($B336,'Resultados General'!$C$11:$CG$510,MATCH(BI$6,'Resultados General'!$C$10:$CG$10,0),0),"")</f>
        <v>#NAME?</v>
      </c>
      <c r="BJ336" s="29" t="str">
        <f t="shared" ca="1" si="407"/>
        <v/>
      </c>
      <c r="BK336" s="29" t="str">
        <f t="shared" ca="1" si="408"/>
        <v/>
      </c>
      <c r="BL336" s="29" t="e">
        <f ca="1">+_xlfn.IFNA(VLOOKUP($B336,'Resultados General'!$C$11:$CG$510,MATCH(BL$6,'Resultados General'!$C$10:$CG$10,0),0),"")</f>
        <v>#NAME?</v>
      </c>
      <c r="BM336" s="29" t="str">
        <f t="shared" ca="1" si="409"/>
        <v/>
      </c>
      <c r="BN336" s="29" t="str">
        <f t="shared" ca="1" si="410"/>
        <v/>
      </c>
      <c r="BO336" s="29" t="e">
        <f ca="1">+_xlfn.IFNA(VLOOKUP($B336,'Resultados General'!$C$11:$CG$510,MATCH(BO$6,'Resultados General'!$C$10:$CG$10,0),0),"")</f>
        <v>#NAME?</v>
      </c>
      <c r="BP336" s="29" t="str">
        <f t="shared" ca="1" si="411"/>
        <v/>
      </c>
      <c r="BQ336" s="29" t="str">
        <f t="shared" ca="1" si="412"/>
        <v/>
      </c>
      <c r="BR336" s="29" t="e">
        <f ca="1">+_xlfn.IFNA(VLOOKUP($B336,'Resultados General'!$C$11:$CG$510,MATCH(BR$6,'Resultados General'!$C$10:$CG$10,0),0),"")</f>
        <v>#NAME?</v>
      </c>
      <c r="BS336" s="29" t="str">
        <f t="shared" ca="1" si="413"/>
        <v/>
      </c>
      <c r="BT336" s="29" t="str">
        <f t="shared" ca="1" si="414"/>
        <v/>
      </c>
      <c r="BU336" s="29" t="e">
        <f ca="1">+_xlfn.IFNA(VLOOKUP($B336,'Resultados General'!$C$11:$CG$510,MATCH(BU$6,'Resultados General'!$C$10:$CG$10,0),0),"")</f>
        <v>#NAME?</v>
      </c>
      <c r="BV336" s="29" t="str">
        <f t="shared" ca="1" si="415"/>
        <v/>
      </c>
      <c r="BW336" s="29" t="str">
        <f t="shared" ca="1" si="416"/>
        <v/>
      </c>
      <c r="BX336" s="29" t="e">
        <f ca="1">+_xlfn.IFNA(VLOOKUP($B336,'Resultados General'!$C$11:$CG$510,MATCH(BX$6,'Resultados General'!$C$10:$CG$10,0),0),"")</f>
        <v>#NAME?</v>
      </c>
      <c r="BY336" s="29" t="str">
        <f t="shared" ca="1" si="417"/>
        <v/>
      </c>
      <c r="BZ336" s="29" t="str">
        <f t="shared" ca="1" si="418"/>
        <v/>
      </c>
      <c r="CA336" s="29" t="e">
        <f ca="1">+_xlfn.IFNA(VLOOKUP($B336,'Resultados General'!$C$11:$CG$510,MATCH(CA$6,'Resultados General'!$C$10:$CG$10,0),0),"")</f>
        <v>#NAME?</v>
      </c>
      <c r="CB336" s="29" t="str">
        <f t="shared" ca="1" si="419"/>
        <v/>
      </c>
      <c r="CC336" s="29" t="str">
        <f t="shared" ca="1" si="420"/>
        <v/>
      </c>
      <c r="CD336" s="29" t="e">
        <f ca="1">+_xlfn.IFNA(VLOOKUP($B336,'Resultados General'!$C$11:$CG$510,MATCH(CD$6,'Resultados General'!$C$10:$CG$10,0),0),"")</f>
        <v>#NAME?</v>
      </c>
      <c r="CE336" s="29" t="str">
        <f t="shared" ca="1" si="421"/>
        <v/>
      </c>
      <c r="CF336" s="29" t="str">
        <f t="shared" ca="1" si="422"/>
        <v/>
      </c>
      <c r="CG336" s="29" t="e">
        <f ca="1">+_xlfn.IFNA(VLOOKUP($B336,'Resultados General'!$C$11:$CG$510,MATCH(CG$6,'Resultados General'!$C$10:$CG$10,0),0),"")</f>
        <v>#NAME?</v>
      </c>
      <c r="CH336" s="29" t="str">
        <f t="shared" ca="1" si="423"/>
        <v/>
      </c>
      <c r="CI336" s="29" t="str">
        <f t="shared" ca="1" si="424"/>
        <v/>
      </c>
      <c r="CJ336" s="29" t="e">
        <f ca="1">+_xlfn.IFNA(VLOOKUP($B336,'Resultados General'!$C$11:$CG$510,MATCH(CJ$6,'Resultados General'!$C$10:$CG$10,0),0),"")</f>
        <v>#NAME?</v>
      </c>
      <c r="CK336" s="29" t="str">
        <f t="shared" ca="1" si="425"/>
        <v/>
      </c>
      <c r="CL336" s="29" t="str">
        <f t="shared" ca="1" si="426"/>
        <v/>
      </c>
      <c r="CM336" s="29" t="e">
        <f ca="1">+_xlfn.IFNA(VLOOKUP($B336,'Resultados General'!$C$11:$CG$510,MATCH(CM$6,'Resultados General'!$C$10:$CG$10,0),0),"")</f>
        <v>#NAME?</v>
      </c>
      <c r="CN336" s="29" t="str">
        <f t="shared" ca="1" si="427"/>
        <v/>
      </c>
      <c r="CO336" s="29" t="str">
        <f t="shared" ca="1" si="428"/>
        <v/>
      </c>
      <c r="CP336" s="29" t="e">
        <f ca="1">+_xlfn.IFNA(VLOOKUP($B336,'Resultados General'!$C$11:$CG$510,MATCH(CP$6,'Resultados General'!$C$10:$CG$10,0),0),"")</f>
        <v>#NAME?</v>
      </c>
      <c r="CQ336" s="29" t="str">
        <f t="shared" ca="1" si="429"/>
        <v/>
      </c>
      <c r="CR336" s="29" t="str">
        <f t="shared" ca="1" si="430"/>
        <v/>
      </c>
      <c r="CS336" s="29" t="e">
        <f ca="1">+_xlfn.IFNA(VLOOKUP($B336,'Resultados General'!$C$11:$CG$510,MATCH(CS$6,'Resultados General'!$C$10:$CG$10,0),0),"")</f>
        <v>#NAME?</v>
      </c>
      <c r="CT336" s="29" t="str">
        <f t="shared" ca="1" si="431"/>
        <v/>
      </c>
      <c r="CU336" s="29" t="str">
        <f t="shared" ca="1" si="432"/>
        <v/>
      </c>
      <c r="CV336" s="29" t="e">
        <f ca="1">+_xlfn.IFNA(VLOOKUP($B336,'Resultados General'!$C$11:$CG$510,MATCH(CV$6,'Resultados General'!$C$10:$CG$10,0),0),"")</f>
        <v>#NAME?</v>
      </c>
      <c r="CW336" s="29" t="str">
        <f t="shared" ca="1" si="433"/>
        <v/>
      </c>
      <c r="CX336" s="29" t="str">
        <f t="shared" ca="1" si="434"/>
        <v/>
      </c>
      <c r="CY336" s="29" t="e">
        <f ca="1">+_xlfn.IFNA(VLOOKUP($B336,'Resultados General'!$C$11:$CG$510,MATCH(CY$6,'Resultados General'!$C$10:$CG$10,0),0),"")</f>
        <v>#NAME?</v>
      </c>
      <c r="CZ336" s="29" t="str">
        <f t="shared" ca="1" si="435"/>
        <v/>
      </c>
      <c r="DA336" s="29" t="str">
        <f t="shared" ca="1" si="436"/>
        <v/>
      </c>
      <c r="DB336" s="29" t="e">
        <f ca="1">+_xlfn.IFNA(VLOOKUP($B336,'Resultados General'!$C$11:$CG$510,MATCH(DB$6,'Resultados General'!$C$10:$CG$10,0),0),"")</f>
        <v>#NAME?</v>
      </c>
      <c r="DC336" s="29" t="str">
        <f t="shared" ca="1" si="437"/>
        <v/>
      </c>
      <c r="DD336" s="29" t="str">
        <f t="shared" ca="1" si="438"/>
        <v/>
      </c>
      <c r="DE336" s="29" t="e">
        <f ca="1">+_xlfn.IFNA(VLOOKUP($B336,'Resultados General'!$C$11:$CG$510,MATCH(DE$6,'Resultados General'!$C$10:$CG$10,0),0),"")</f>
        <v>#NAME?</v>
      </c>
      <c r="DF336" s="29" t="str">
        <f t="shared" ca="1" si="439"/>
        <v/>
      </c>
      <c r="DG336" s="29" t="str">
        <f t="shared" ca="1" si="440"/>
        <v/>
      </c>
      <c r="DH336" s="29" t="e">
        <f ca="1">+_xlfn.IFNA(VLOOKUP($B336,'Resultados General'!$C$11:$CG$510,MATCH(DH$6,'Resultados General'!$C$10:$CG$10,0),0),"")</f>
        <v>#NAME?</v>
      </c>
      <c r="DI336" s="29" t="str">
        <f t="shared" ca="1" si="441"/>
        <v/>
      </c>
      <c r="DJ336" s="29" t="str">
        <f t="shared" ca="1" si="442"/>
        <v/>
      </c>
      <c r="DK336" s="29" t="e">
        <f ca="1">+_xlfn.IFNA(VLOOKUP($B336,'Resultados General'!$C$11:$CG$510,MATCH(DK$6,'Resultados General'!$C$10:$CG$10,0),0),"")</f>
        <v>#NAME?</v>
      </c>
      <c r="DL336" s="29" t="str">
        <f t="shared" ca="1" si="443"/>
        <v/>
      </c>
      <c r="DM336" s="29" t="str">
        <f t="shared" ca="1" si="444"/>
        <v/>
      </c>
      <c r="DN336" s="29" t="e">
        <f ca="1">+_xlfn.IFNA(VLOOKUP($B336,'Resultados General'!$C$11:$CG$510,MATCH(DN$6,'Resultados General'!$C$10:$CG$10,0),0),"")</f>
        <v>#NAME?</v>
      </c>
      <c r="DO336" s="29" t="str">
        <f t="shared" ca="1" si="445"/>
        <v/>
      </c>
      <c r="DP336" s="29" t="str">
        <f t="shared" ca="1" si="446"/>
        <v/>
      </c>
    </row>
    <row r="337" spans="2:120">
      <c r="B337" s="219" t="str">
        <f>+IF('Resultados General'!C340="","",'Resultados General'!C340)</f>
        <v/>
      </c>
      <c r="C337" s="134" t="e">
        <f ca="1">+_xlfn.IFNA(VLOOKUP('Distribución de puestos'!B337,'Resultados General'!$C$11:$J$510,8,0),"")</f>
        <v>#NAME?</v>
      </c>
      <c r="D337" s="135" t="e">
        <f ca="1">+_xlfn.IFNA(VLOOKUP(B337,'Resultados General'!$C$11:$L$510,10,0),"")</f>
        <v>#NAME?</v>
      </c>
      <c r="E337" s="26" t="s">
        <v>76</v>
      </c>
      <c r="F337" s="26" t="s">
        <v>76</v>
      </c>
      <c r="G337" s="135" t="str">
        <f t="shared" ca="1" si="447"/>
        <v/>
      </c>
      <c r="H337" s="135" t="str">
        <f t="shared" ca="1" si="448"/>
        <v/>
      </c>
      <c r="I337" s="219" t="str">
        <f t="shared" si="449"/>
        <v/>
      </c>
      <c r="J337" s="138"/>
      <c r="M337" s="29" t="e">
        <f ca="1">+_xlfn.IFNA(VLOOKUP($B337,'Resultados General'!$C$11:$CG$510,MATCH(M$6,'Resultados General'!$C$10:$CG$10,0),0),"")</f>
        <v>#NAME?</v>
      </c>
      <c r="N337" s="29" t="str">
        <f t="shared" ca="1" si="375"/>
        <v/>
      </c>
      <c r="O337" s="29" t="str">
        <f t="shared" ca="1" si="376"/>
        <v/>
      </c>
      <c r="P337" s="29" t="e">
        <f ca="1">+_xlfn.IFNA(VLOOKUP($B337,'Resultados General'!$C$11:$CG$510,MATCH(P$6,'Resultados General'!$C$10:$CG$10,0),0),"")</f>
        <v>#NAME?</v>
      </c>
      <c r="Q337" s="29" t="str">
        <f t="shared" ca="1" si="377"/>
        <v/>
      </c>
      <c r="R337" s="29" t="str">
        <f t="shared" ca="1" si="378"/>
        <v/>
      </c>
      <c r="S337" s="29" t="e">
        <f ca="1">+_xlfn.IFNA(VLOOKUP($B337,'Resultados General'!$C$11:$CG$510,MATCH(S$6,'Resultados General'!$C$10:$CG$10,0),0),"")</f>
        <v>#NAME?</v>
      </c>
      <c r="T337" s="29" t="str">
        <f t="shared" ca="1" si="379"/>
        <v/>
      </c>
      <c r="U337" s="29" t="str">
        <f t="shared" ca="1" si="380"/>
        <v/>
      </c>
      <c r="V337" s="29" t="e">
        <f ca="1">+_xlfn.IFNA(VLOOKUP($B337,'Resultados General'!$C$11:$CG$510,MATCH(V$6,'Resultados General'!$C$10:$CG$10,0),0),"")</f>
        <v>#NAME?</v>
      </c>
      <c r="W337" s="29" t="str">
        <f t="shared" ca="1" si="381"/>
        <v/>
      </c>
      <c r="X337" s="29" t="str">
        <f t="shared" ca="1" si="382"/>
        <v/>
      </c>
      <c r="Y337" s="29" t="e">
        <f ca="1">+_xlfn.IFNA(VLOOKUP($B337,'Resultados General'!$C$11:$CG$510,MATCH(Y$6,'Resultados General'!$C$10:$CG$10,0),0),"")</f>
        <v>#NAME?</v>
      </c>
      <c r="Z337" s="29" t="str">
        <f t="shared" ca="1" si="383"/>
        <v/>
      </c>
      <c r="AA337" s="29" t="str">
        <f t="shared" ca="1" si="384"/>
        <v/>
      </c>
      <c r="AB337" s="29" t="e">
        <f ca="1">+_xlfn.IFNA(VLOOKUP($B337,'Resultados General'!$C$11:$CG$510,MATCH(AB$6,'Resultados General'!$C$10:$CG$10,0),0),"")</f>
        <v>#NAME?</v>
      </c>
      <c r="AC337" s="29" t="str">
        <f t="shared" ca="1" si="385"/>
        <v/>
      </c>
      <c r="AD337" s="29" t="str">
        <f t="shared" ca="1" si="386"/>
        <v/>
      </c>
      <c r="AE337" s="29" t="e">
        <f ca="1">+_xlfn.IFNA(VLOOKUP($B337,'Resultados General'!$C$11:$CG$510,MATCH(AE$6,'Resultados General'!$C$10:$CG$10,0),0),"")</f>
        <v>#NAME?</v>
      </c>
      <c r="AF337" s="29" t="str">
        <f t="shared" ca="1" si="387"/>
        <v/>
      </c>
      <c r="AG337" s="29" t="str">
        <f t="shared" ca="1" si="388"/>
        <v/>
      </c>
      <c r="AH337" s="29" t="e">
        <f ca="1">+_xlfn.IFNA(VLOOKUP($B337,'Resultados General'!$C$11:$CG$510,MATCH(AH$6,'Resultados General'!$C$10:$CG$10,0),0),"")</f>
        <v>#NAME?</v>
      </c>
      <c r="AI337" s="29" t="str">
        <f t="shared" ca="1" si="389"/>
        <v/>
      </c>
      <c r="AJ337" s="29" t="str">
        <f t="shared" ca="1" si="390"/>
        <v/>
      </c>
      <c r="AK337" s="29" t="e">
        <f ca="1">+_xlfn.IFNA(VLOOKUP($B337,'Resultados General'!$C$11:$CG$510,MATCH(AK$6,'Resultados General'!$C$10:$CG$10,0),0),"")</f>
        <v>#NAME?</v>
      </c>
      <c r="AL337" s="29" t="str">
        <f t="shared" ca="1" si="391"/>
        <v/>
      </c>
      <c r="AM337" s="29" t="str">
        <f t="shared" ca="1" si="392"/>
        <v/>
      </c>
      <c r="AN337" s="29" t="e">
        <f ca="1">+_xlfn.IFNA(VLOOKUP($B337,'Resultados General'!$C$11:$CG$510,MATCH(AN$6,'Resultados General'!$C$10:$CG$10,0),0),"")</f>
        <v>#NAME?</v>
      </c>
      <c r="AO337" s="29" t="str">
        <f t="shared" ca="1" si="393"/>
        <v/>
      </c>
      <c r="AP337" s="29" t="str">
        <f t="shared" ca="1" si="394"/>
        <v/>
      </c>
      <c r="AQ337" s="29" t="e">
        <f ca="1">+_xlfn.IFNA(VLOOKUP($B337,'Resultados General'!$C$11:$CG$510,MATCH(AQ$6,'Resultados General'!$C$10:$CG$10,0),0),"")</f>
        <v>#NAME?</v>
      </c>
      <c r="AR337" s="29" t="str">
        <f t="shared" ca="1" si="395"/>
        <v/>
      </c>
      <c r="AS337" s="29" t="str">
        <f t="shared" ca="1" si="396"/>
        <v/>
      </c>
      <c r="AT337" s="29" t="e">
        <f ca="1">+_xlfn.IFNA(VLOOKUP($B337,'Resultados General'!$C$11:$CG$510,MATCH(AT$6,'Resultados General'!$C$10:$CG$10,0),0),"")</f>
        <v>#NAME?</v>
      </c>
      <c r="AU337" s="29" t="str">
        <f t="shared" ca="1" si="397"/>
        <v/>
      </c>
      <c r="AV337" s="29" t="str">
        <f t="shared" ca="1" si="398"/>
        <v/>
      </c>
      <c r="AW337" s="29" t="e">
        <f ca="1">+_xlfn.IFNA(VLOOKUP($B337,'Resultados General'!$C$11:$CG$510,MATCH(AW$6,'Resultados General'!$C$10:$CG$10,0),0),"")</f>
        <v>#NAME?</v>
      </c>
      <c r="AX337" s="29" t="str">
        <f t="shared" ca="1" si="399"/>
        <v/>
      </c>
      <c r="AY337" s="29" t="str">
        <f t="shared" ca="1" si="400"/>
        <v/>
      </c>
      <c r="AZ337" s="29" t="e">
        <f ca="1">+_xlfn.IFNA(VLOOKUP($B337,'Resultados General'!$C$11:$CG$510,MATCH(AZ$6,'Resultados General'!$C$10:$CG$10,0),0),"")</f>
        <v>#NAME?</v>
      </c>
      <c r="BA337" s="29" t="str">
        <f t="shared" ca="1" si="401"/>
        <v/>
      </c>
      <c r="BB337" s="29" t="str">
        <f t="shared" ca="1" si="402"/>
        <v/>
      </c>
      <c r="BC337" s="29" t="e">
        <f ca="1">+_xlfn.IFNA(VLOOKUP($B337,'Resultados General'!$C$11:$CG$510,MATCH(BC$6,'Resultados General'!$C$10:$CG$10,0),0),"")</f>
        <v>#NAME?</v>
      </c>
      <c r="BD337" s="29" t="str">
        <f t="shared" ca="1" si="403"/>
        <v/>
      </c>
      <c r="BE337" s="29" t="str">
        <f t="shared" ca="1" si="404"/>
        <v/>
      </c>
      <c r="BF337" s="29" t="e">
        <f ca="1">+_xlfn.IFNA(VLOOKUP($B337,'Resultados General'!$C$11:$CG$510,MATCH(BF$6,'Resultados General'!$C$10:$CG$10,0),0),"")</f>
        <v>#NAME?</v>
      </c>
      <c r="BG337" s="29" t="str">
        <f t="shared" ca="1" si="405"/>
        <v/>
      </c>
      <c r="BH337" s="29" t="str">
        <f t="shared" ca="1" si="406"/>
        <v/>
      </c>
      <c r="BI337" s="29" t="e">
        <f ca="1">+_xlfn.IFNA(VLOOKUP($B337,'Resultados General'!$C$11:$CG$510,MATCH(BI$6,'Resultados General'!$C$10:$CG$10,0),0),"")</f>
        <v>#NAME?</v>
      </c>
      <c r="BJ337" s="29" t="str">
        <f t="shared" ca="1" si="407"/>
        <v/>
      </c>
      <c r="BK337" s="29" t="str">
        <f t="shared" ca="1" si="408"/>
        <v/>
      </c>
      <c r="BL337" s="29" t="e">
        <f ca="1">+_xlfn.IFNA(VLOOKUP($B337,'Resultados General'!$C$11:$CG$510,MATCH(BL$6,'Resultados General'!$C$10:$CG$10,0),0),"")</f>
        <v>#NAME?</v>
      </c>
      <c r="BM337" s="29" t="str">
        <f t="shared" ca="1" si="409"/>
        <v/>
      </c>
      <c r="BN337" s="29" t="str">
        <f t="shared" ca="1" si="410"/>
        <v/>
      </c>
      <c r="BO337" s="29" t="e">
        <f ca="1">+_xlfn.IFNA(VLOOKUP($B337,'Resultados General'!$C$11:$CG$510,MATCH(BO$6,'Resultados General'!$C$10:$CG$10,0),0),"")</f>
        <v>#NAME?</v>
      </c>
      <c r="BP337" s="29" t="str">
        <f t="shared" ca="1" si="411"/>
        <v/>
      </c>
      <c r="BQ337" s="29" t="str">
        <f t="shared" ca="1" si="412"/>
        <v/>
      </c>
      <c r="BR337" s="29" t="e">
        <f ca="1">+_xlfn.IFNA(VLOOKUP($B337,'Resultados General'!$C$11:$CG$510,MATCH(BR$6,'Resultados General'!$C$10:$CG$10,0),0),"")</f>
        <v>#NAME?</v>
      </c>
      <c r="BS337" s="29" t="str">
        <f t="shared" ca="1" si="413"/>
        <v/>
      </c>
      <c r="BT337" s="29" t="str">
        <f t="shared" ca="1" si="414"/>
        <v/>
      </c>
      <c r="BU337" s="29" t="e">
        <f ca="1">+_xlfn.IFNA(VLOOKUP($B337,'Resultados General'!$C$11:$CG$510,MATCH(BU$6,'Resultados General'!$C$10:$CG$10,0),0),"")</f>
        <v>#NAME?</v>
      </c>
      <c r="BV337" s="29" t="str">
        <f t="shared" ca="1" si="415"/>
        <v/>
      </c>
      <c r="BW337" s="29" t="str">
        <f t="shared" ca="1" si="416"/>
        <v/>
      </c>
      <c r="BX337" s="29" t="e">
        <f ca="1">+_xlfn.IFNA(VLOOKUP($B337,'Resultados General'!$C$11:$CG$510,MATCH(BX$6,'Resultados General'!$C$10:$CG$10,0),0),"")</f>
        <v>#NAME?</v>
      </c>
      <c r="BY337" s="29" t="str">
        <f t="shared" ca="1" si="417"/>
        <v/>
      </c>
      <c r="BZ337" s="29" t="str">
        <f t="shared" ca="1" si="418"/>
        <v/>
      </c>
      <c r="CA337" s="29" t="e">
        <f ca="1">+_xlfn.IFNA(VLOOKUP($B337,'Resultados General'!$C$11:$CG$510,MATCH(CA$6,'Resultados General'!$C$10:$CG$10,0),0),"")</f>
        <v>#NAME?</v>
      </c>
      <c r="CB337" s="29" t="str">
        <f t="shared" ca="1" si="419"/>
        <v/>
      </c>
      <c r="CC337" s="29" t="str">
        <f t="shared" ca="1" si="420"/>
        <v/>
      </c>
      <c r="CD337" s="29" t="e">
        <f ca="1">+_xlfn.IFNA(VLOOKUP($B337,'Resultados General'!$C$11:$CG$510,MATCH(CD$6,'Resultados General'!$C$10:$CG$10,0),0),"")</f>
        <v>#NAME?</v>
      </c>
      <c r="CE337" s="29" t="str">
        <f t="shared" ca="1" si="421"/>
        <v/>
      </c>
      <c r="CF337" s="29" t="str">
        <f t="shared" ca="1" si="422"/>
        <v/>
      </c>
      <c r="CG337" s="29" t="e">
        <f ca="1">+_xlfn.IFNA(VLOOKUP($B337,'Resultados General'!$C$11:$CG$510,MATCH(CG$6,'Resultados General'!$C$10:$CG$10,0),0),"")</f>
        <v>#NAME?</v>
      </c>
      <c r="CH337" s="29" t="str">
        <f t="shared" ca="1" si="423"/>
        <v/>
      </c>
      <c r="CI337" s="29" t="str">
        <f t="shared" ca="1" si="424"/>
        <v/>
      </c>
      <c r="CJ337" s="29" t="e">
        <f ca="1">+_xlfn.IFNA(VLOOKUP($B337,'Resultados General'!$C$11:$CG$510,MATCH(CJ$6,'Resultados General'!$C$10:$CG$10,0),0),"")</f>
        <v>#NAME?</v>
      </c>
      <c r="CK337" s="29" t="str">
        <f t="shared" ca="1" si="425"/>
        <v/>
      </c>
      <c r="CL337" s="29" t="str">
        <f t="shared" ca="1" si="426"/>
        <v/>
      </c>
      <c r="CM337" s="29" t="e">
        <f ca="1">+_xlfn.IFNA(VLOOKUP($B337,'Resultados General'!$C$11:$CG$510,MATCH(CM$6,'Resultados General'!$C$10:$CG$10,0),0),"")</f>
        <v>#NAME?</v>
      </c>
      <c r="CN337" s="29" t="str">
        <f t="shared" ca="1" si="427"/>
        <v/>
      </c>
      <c r="CO337" s="29" t="str">
        <f t="shared" ca="1" si="428"/>
        <v/>
      </c>
      <c r="CP337" s="29" t="e">
        <f ca="1">+_xlfn.IFNA(VLOOKUP($B337,'Resultados General'!$C$11:$CG$510,MATCH(CP$6,'Resultados General'!$C$10:$CG$10,0),0),"")</f>
        <v>#NAME?</v>
      </c>
      <c r="CQ337" s="29" t="str">
        <f t="shared" ca="1" si="429"/>
        <v/>
      </c>
      <c r="CR337" s="29" t="str">
        <f t="shared" ca="1" si="430"/>
        <v/>
      </c>
      <c r="CS337" s="29" t="e">
        <f ca="1">+_xlfn.IFNA(VLOOKUP($B337,'Resultados General'!$C$11:$CG$510,MATCH(CS$6,'Resultados General'!$C$10:$CG$10,0),0),"")</f>
        <v>#NAME?</v>
      </c>
      <c r="CT337" s="29" t="str">
        <f t="shared" ca="1" si="431"/>
        <v/>
      </c>
      <c r="CU337" s="29" t="str">
        <f t="shared" ca="1" si="432"/>
        <v/>
      </c>
      <c r="CV337" s="29" t="e">
        <f ca="1">+_xlfn.IFNA(VLOOKUP($B337,'Resultados General'!$C$11:$CG$510,MATCH(CV$6,'Resultados General'!$C$10:$CG$10,0),0),"")</f>
        <v>#NAME?</v>
      </c>
      <c r="CW337" s="29" t="str">
        <f t="shared" ca="1" si="433"/>
        <v/>
      </c>
      <c r="CX337" s="29" t="str">
        <f t="shared" ca="1" si="434"/>
        <v/>
      </c>
      <c r="CY337" s="29" t="e">
        <f ca="1">+_xlfn.IFNA(VLOOKUP($B337,'Resultados General'!$C$11:$CG$510,MATCH(CY$6,'Resultados General'!$C$10:$CG$10,0),0),"")</f>
        <v>#NAME?</v>
      </c>
      <c r="CZ337" s="29" t="str">
        <f t="shared" ca="1" si="435"/>
        <v/>
      </c>
      <c r="DA337" s="29" t="str">
        <f t="shared" ca="1" si="436"/>
        <v/>
      </c>
      <c r="DB337" s="29" t="e">
        <f ca="1">+_xlfn.IFNA(VLOOKUP($B337,'Resultados General'!$C$11:$CG$510,MATCH(DB$6,'Resultados General'!$C$10:$CG$10,0),0),"")</f>
        <v>#NAME?</v>
      </c>
      <c r="DC337" s="29" t="str">
        <f t="shared" ca="1" si="437"/>
        <v/>
      </c>
      <c r="DD337" s="29" t="str">
        <f t="shared" ca="1" si="438"/>
        <v/>
      </c>
      <c r="DE337" s="29" t="e">
        <f ca="1">+_xlfn.IFNA(VLOOKUP($B337,'Resultados General'!$C$11:$CG$510,MATCH(DE$6,'Resultados General'!$C$10:$CG$10,0),0),"")</f>
        <v>#NAME?</v>
      </c>
      <c r="DF337" s="29" t="str">
        <f t="shared" ca="1" si="439"/>
        <v/>
      </c>
      <c r="DG337" s="29" t="str">
        <f t="shared" ca="1" si="440"/>
        <v/>
      </c>
      <c r="DH337" s="29" t="e">
        <f ca="1">+_xlfn.IFNA(VLOOKUP($B337,'Resultados General'!$C$11:$CG$510,MATCH(DH$6,'Resultados General'!$C$10:$CG$10,0),0),"")</f>
        <v>#NAME?</v>
      </c>
      <c r="DI337" s="29" t="str">
        <f t="shared" ca="1" si="441"/>
        <v/>
      </c>
      <c r="DJ337" s="29" t="str">
        <f t="shared" ca="1" si="442"/>
        <v/>
      </c>
      <c r="DK337" s="29" t="e">
        <f ca="1">+_xlfn.IFNA(VLOOKUP($B337,'Resultados General'!$C$11:$CG$510,MATCH(DK$6,'Resultados General'!$C$10:$CG$10,0),0),"")</f>
        <v>#NAME?</v>
      </c>
      <c r="DL337" s="29" t="str">
        <f t="shared" ca="1" si="443"/>
        <v/>
      </c>
      <c r="DM337" s="29" t="str">
        <f t="shared" ca="1" si="444"/>
        <v/>
      </c>
      <c r="DN337" s="29" t="e">
        <f ca="1">+_xlfn.IFNA(VLOOKUP($B337,'Resultados General'!$C$11:$CG$510,MATCH(DN$6,'Resultados General'!$C$10:$CG$10,0),0),"")</f>
        <v>#NAME?</v>
      </c>
      <c r="DO337" s="29" t="str">
        <f t="shared" ca="1" si="445"/>
        <v/>
      </c>
      <c r="DP337" s="29" t="str">
        <f t="shared" ca="1" si="446"/>
        <v/>
      </c>
    </row>
    <row r="338" spans="2:120">
      <c r="B338" s="219" t="str">
        <f>+IF('Resultados General'!C341="","",'Resultados General'!C341)</f>
        <v/>
      </c>
      <c r="C338" s="134" t="e">
        <f ca="1">+_xlfn.IFNA(VLOOKUP('Distribución de puestos'!B338,'Resultados General'!$C$11:$J$510,8,0),"")</f>
        <v>#NAME?</v>
      </c>
      <c r="D338" s="135" t="e">
        <f ca="1">+_xlfn.IFNA(VLOOKUP(B338,'Resultados General'!$C$11:$L$510,10,0),"")</f>
        <v>#NAME?</v>
      </c>
      <c r="E338" s="26" t="s">
        <v>76</v>
      </c>
      <c r="F338" s="26" t="s">
        <v>76</v>
      </c>
      <c r="G338" s="135" t="str">
        <f t="shared" ca="1" si="447"/>
        <v/>
      </c>
      <c r="H338" s="135" t="str">
        <f t="shared" ca="1" si="448"/>
        <v/>
      </c>
      <c r="I338" s="219" t="str">
        <f t="shared" si="449"/>
        <v/>
      </c>
      <c r="J338" s="138"/>
      <c r="M338" s="29" t="e">
        <f ca="1">+_xlfn.IFNA(VLOOKUP($B338,'Resultados General'!$C$11:$CG$510,MATCH(M$6,'Resultados General'!$C$10:$CG$10,0),0),"")</f>
        <v>#NAME?</v>
      </c>
      <c r="N338" s="29" t="str">
        <f t="shared" ca="1" si="375"/>
        <v/>
      </c>
      <c r="O338" s="29" t="str">
        <f t="shared" ca="1" si="376"/>
        <v/>
      </c>
      <c r="P338" s="29" t="e">
        <f ca="1">+_xlfn.IFNA(VLOOKUP($B338,'Resultados General'!$C$11:$CG$510,MATCH(P$6,'Resultados General'!$C$10:$CG$10,0),0),"")</f>
        <v>#NAME?</v>
      </c>
      <c r="Q338" s="29" t="str">
        <f t="shared" ca="1" si="377"/>
        <v/>
      </c>
      <c r="R338" s="29" t="str">
        <f t="shared" ca="1" si="378"/>
        <v/>
      </c>
      <c r="S338" s="29" t="e">
        <f ca="1">+_xlfn.IFNA(VLOOKUP($B338,'Resultados General'!$C$11:$CG$510,MATCH(S$6,'Resultados General'!$C$10:$CG$10,0),0),"")</f>
        <v>#NAME?</v>
      </c>
      <c r="T338" s="29" t="str">
        <f t="shared" ca="1" si="379"/>
        <v/>
      </c>
      <c r="U338" s="29" t="str">
        <f t="shared" ca="1" si="380"/>
        <v/>
      </c>
      <c r="V338" s="29" t="e">
        <f ca="1">+_xlfn.IFNA(VLOOKUP($B338,'Resultados General'!$C$11:$CG$510,MATCH(V$6,'Resultados General'!$C$10:$CG$10,0),0),"")</f>
        <v>#NAME?</v>
      </c>
      <c r="W338" s="29" t="str">
        <f t="shared" ca="1" si="381"/>
        <v/>
      </c>
      <c r="X338" s="29" t="str">
        <f t="shared" ca="1" si="382"/>
        <v/>
      </c>
      <c r="Y338" s="29" t="e">
        <f ca="1">+_xlfn.IFNA(VLOOKUP($B338,'Resultados General'!$C$11:$CG$510,MATCH(Y$6,'Resultados General'!$C$10:$CG$10,0),0),"")</f>
        <v>#NAME?</v>
      </c>
      <c r="Z338" s="29" t="str">
        <f t="shared" ca="1" si="383"/>
        <v/>
      </c>
      <c r="AA338" s="29" t="str">
        <f t="shared" ca="1" si="384"/>
        <v/>
      </c>
      <c r="AB338" s="29" t="e">
        <f ca="1">+_xlfn.IFNA(VLOOKUP($B338,'Resultados General'!$C$11:$CG$510,MATCH(AB$6,'Resultados General'!$C$10:$CG$10,0),0),"")</f>
        <v>#NAME?</v>
      </c>
      <c r="AC338" s="29" t="str">
        <f t="shared" ca="1" si="385"/>
        <v/>
      </c>
      <c r="AD338" s="29" t="str">
        <f t="shared" ca="1" si="386"/>
        <v/>
      </c>
      <c r="AE338" s="29" t="e">
        <f ca="1">+_xlfn.IFNA(VLOOKUP($B338,'Resultados General'!$C$11:$CG$510,MATCH(AE$6,'Resultados General'!$C$10:$CG$10,0),0),"")</f>
        <v>#NAME?</v>
      </c>
      <c r="AF338" s="29" t="str">
        <f t="shared" ca="1" si="387"/>
        <v/>
      </c>
      <c r="AG338" s="29" t="str">
        <f t="shared" ca="1" si="388"/>
        <v/>
      </c>
      <c r="AH338" s="29" t="e">
        <f ca="1">+_xlfn.IFNA(VLOOKUP($B338,'Resultados General'!$C$11:$CG$510,MATCH(AH$6,'Resultados General'!$C$10:$CG$10,0),0),"")</f>
        <v>#NAME?</v>
      </c>
      <c r="AI338" s="29" t="str">
        <f t="shared" ca="1" si="389"/>
        <v/>
      </c>
      <c r="AJ338" s="29" t="str">
        <f t="shared" ca="1" si="390"/>
        <v/>
      </c>
      <c r="AK338" s="29" t="e">
        <f ca="1">+_xlfn.IFNA(VLOOKUP($B338,'Resultados General'!$C$11:$CG$510,MATCH(AK$6,'Resultados General'!$C$10:$CG$10,0),0),"")</f>
        <v>#NAME?</v>
      </c>
      <c r="AL338" s="29" t="str">
        <f t="shared" ca="1" si="391"/>
        <v/>
      </c>
      <c r="AM338" s="29" t="str">
        <f t="shared" ca="1" si="392"/>
        <v/>
      </c>
      <c r="AN338" s="29" t="e">
        <f ca="1">+_xlfn.IFNA(VLOOKUP($B338,'Resultados General'!$C$11:$CG$510,MATCH(AN$6,'Resultados General'!$C$10:$CG$10,0),0),"")</f>
        <v>#NAME?</v>
      </c>
      <c r="AO338" s="29" t="str">
        <f t="shared" ca="1" si="393"/>
        <v/>
      </c>
      <c r="AP338" s="29" t="str">
        <f t="shared" ca="1" si="394"/>
        <v/>
      </c>
      <c r="AQ338" s="29" t="e">
        <f ca="1">+_xlfn.IFNA(VLOOKUP($B338,'Resultados General'!$C$11:$CG$510,MATCH(AQ$6,'Resultados General'!$C$10:$CG$10,0),0),"")</f>
        <v>#NAME?</v>
      </c>
      <c r="AR338" s="29" t="str">
        <f t="shared" ca="1" si="395"/>
        <v/>
      </c>
      <c r="AS338" s="29" t="str">
        <f t="shared" ca="1" si="396"/>
        <v/>
      </c>
      <c r="AT338" s="29" t="e">
        <f ca="1">+_xlfn.IFNA(VLOOKUP($B338,'Resultados General'!$C$11:$CG$510,MATCH(AT$6,'Resultados General'!$C$10:$CG$10,0),0),"")</f>
        <v>#NAME?</v>
      </c>
      <c r="AU338" s="29" t="str">
        <f t="shared" ca="1" si="397"/>
        <v/>
      </c>
      <c r="AV338" s="29" t="str">
        <f t="shared" ca="1" si="398"/>
        <v/>
      </c>
      <c r="AW338" s="29" t="e">
        <f ca="1">+_xlfn.IFNA(VLOOKUP($B338,'Resultados General'!$C$11:$CG$510,MATCH(AW$6,'Resultados General'!$C$10:$CG$10,0),0),"")</f>
        <v>#NAME?</v>
      </c>
      <c r="AX338" s="29" t="str">
        <f t="shared" ca="1" si="399"/>
        <v/>
      </c>
      <c r="AY338" s="29" t="str">
        <f t="shared" ca="1" si="400"/>
        <v/>
      </c>
      <c r="AZ338" s="29" t="e">
        <f ca="1">+_xlfn.IFNA(VLOOKUP($B338,'Resultados General'!$C$11:$CG$510,MATCH(AZ$6,'Resultados General'!$C$10:$CG$10,0),0),"")</f>
        <v>#NAME?</v>
      </c>
      <c r="BA338" s="29" t="str">
        <f t="shared" ca="1" si="401"/>
        <v/>
      </c>
      <c r="BB338" s="29" t="str">
        <f t="shared" ca="1" si="402"/>
        <v/>
      </c>
      <c r="BC338" s="29" t="e">
        <f ca="1">+_xlfn.IFNA(VLOOKUP($B338,'Resultados General'!$C$11:$CG$510,MATCH(BC$6,'Resultados General'!$C$10:$CG$10,0),0),"")</f>
        <v>#NAME?</v>
      </c>
      <c r="BD338" s="29" t="str">
        <f t="shared" ca="1" si="403"/>
        <v/>
      </c>
      <c r="BE338" s="29" t="str">
        <f t="shared" ca="1" si="404"/>
        <v/>
      </c>
      <c r="BF338" s="29" t="e">
        <f ca="1">+_xlfn.IFNA(VLOOKUP($B338,'Resultados General'!$C$11:$CG$510,MATCH(BF$6,'Resultados General'!$C$10:$CG$10,0),0),"")</f>
        <v>#NAME?</v>
      </c>
      <c r="BG338" s="29" t="str">
        <f t="shared" ca="1" si="405"/>
        <v/>
      </c>
      <c r="BH338" s="29" t="str">
        <f t="shared" ca="1" si="406"/>
        <v/>
      </c>
      <c r="BI338" s="29" t="e">
        <f ca="1">+_xlfn.IFNA(VLOOKUP($B338,'Resultados General'!$C$11:$CG$510,MATCH(BI$6,'Resultados General'!$C$10:$CG$10,0),0),"")</f>
        <v>#NAME?</v>
      </c>
      <c r="BJ338" s="29" t="str">
        <f t="shared" ca="1" si="407"/>
        <v/>
      </c>
      <c r="BK338" s="29" t="str">
        <f t="shared" ca="1" si="408"/>
        <v/>
      </c>
      <c r="BL338" s="29" t="e">
        <f ca="1">+_xlfn.IFNA(VLOOKUP($B338,'Resultados General'!$C$11:$CG$510,MATCH(BL$6,'Resultados General'!$C$10:$CG$10,0),0),"")</f>
        <v>#NAME?</v>
      </c>
      <c r="BM338" s="29" t="str">
        <f t="shared" ca="1" si="409"/>
        <v/>
      </c>
      <c r="BN338" s="29" t="str">
        <f t="shared" ca="1" si="410"/>
        <v/>
      </c>
      <c r="BO338" s="29" t="e">
        <f ca="1">+_xlfn.IFNA(VLOOKUP($B338,'Resultados General'!$C$11:$CG$510,MATCH(BO$6,'Resultados General'!$C$10:$CG$10,0),0),"")</f>
        <v>#NAME?</v>
      </c>
      <c r="BP338" s="29" t="str">
        <f t="shared" ca="1" si="411"/>
        <v/>
      </c>
      <c r="BQ338" s="29" t="str">
        <f t="shared" ca="1" si="412"/>
        <v/>
      </c>
      <c r="BR338" s="29" t="e">
        <f ca="1">+_xlfn.IFNA(VLOOKUP($B338,'Resultados General'!$C$11:$CG$510,MATCH(BR$6,'Resultados General'!$C$10:$CG$10,0),0),"")</f>
        <v>#NAME?</v>
      </c>
      <c r="BS338" s="29" t="str">
        <f t="shared" ca="1" si="413"/>
        <v/>
      </c>
      <c r="BT338" s="29" t="str">
        <f t="shared" ca="1" si="414"/>
        <v/>
      </c>
      <c r="BU338" s="29" t="e">
        <f ca="1">+_xlfn.IFNA(VLOOKUP($B338,'Resultados General'!$C$11:$CG$510,MATCH(BU$6,'Resultados General'!$C$10:$CG$10,0),0),"")</f>
        <v>#NAME?</v>
      </c>
      <c r="BV338" s="29" t="str">
        <f t="shared" ca="1" si="415"/>
        <v/>
      </c>
      <c r="BW338" s="29" t="str">
        <f t="shared" ca="1" si="416"/>
        <v/>
      </c>
      <c r="BX338" s="29" t="e">
        <f ca="1">+_xlfn.IFNA(VLOOKUP($B338,'Resultados General'!$C$11:$CG$510,MATCH(BX$6,'Resultados General'!$C$10:$CG$10,0),0),"")</f>
        <v>#NAME?</v>
      </c>
      <c r="BY338" s="29" t="str">
        <f t="shared" ca="1" si="417"/>
        <v/>
      </c>
      <c r="BZ338" s="29" t="str">
        <f t="shared" ca="1" si="418"/>
        <v/>
      </c>
      <c r="CA338" s="29" t="e">
        <f ca="1">+_xlfn.IFNA(VLOOKUP($B338,'Resultados General'!$C$11:$CG$510,MATCH(CA$6,'Resultados General'!$C$10:$CG$10,0),0),"")</f>
        <v>#NAME?</v>
      </c>
      <c r="CB338" s="29" t="str">
        <f t="shared" ca="1" si="419"/>
        <v/>
      </c>
      <c r="CC338" s="29" t="str">
        <f t="shared" ca="1" si="420"/>
        <v/>
      </c>
      <c r="CD338" s="29" t="e">
        <f ca="1">+_xlfn.IFNA(VLOOKUP($B338,'Resultados General'!$C$11:$CG$510,MATCH(CD$6,'Resultados General'!$C$10:$CG$10,0),0),"")</f>
        <v>#NAME?</v>
      </c>
      <c r="CE338" s="29" t="str">
        <f t="shared" ca="1" si="421"/>
        <v/>
      </c>
      <c r="CF338" s="29" t="str">
        <f t="shared" ca="1" si="422"/>
        <v/>
      </c>
      <c r="CG338" s="29" t="e">
        <f ca="1">+_xlfn.IFNA(VLOOKUP($B338,'Resultados General'!$C$11:$CG$510,MATCH(CG$6,'Resultados General'!$C$10:$CG$10,0),0),"")</f>
        <v>#NAME?</v>
      </c>
      <c r="CH338" s="29" t="str">
        <f t="shared" ca="1" si="423"/>
        <v/>
      </c>
      <c r="CI338" s="29" t="str">
        <f t="shared" ca="1" si="424"/>
        <v/>
      </c>
      <c r="CJ338" s="29" t="e">
        <f ca="1">+_xlfn.IFNA(VLOOKUP($B338,'Resultados General'!$C$11:$CG$510,MATCH(CJ$6,'Resultados General'!$C$10:$CG$10,0),0),"")</f>
        <v>#NAME?</v>
      </c>
      <c r="CK338" s="29" t="str">
        <f t="shared" ca="1" si="425"/>
        <v/>
      </c>
      <c r="CL338" s="29" t="str">
        <f t="shared" ca="1" si="426"/>
        <v/>
      </c>
      <c r="CM338" s="29" t="e">
        <f ca="1">+_xlfn.IFNA(VLOOKUP($B338,'Resultados General'!$C$11:$CG$510,MATCH(CM$6,'Resultados General'!$C$10:$CG$10,0),0),"")</f>
        <v>#NAME?</v>
      </c>
      <c r="CN338" s="29" t="str">
        <f t="shared" ca="1" si="427"/>
        <v/>
      </c>
      <c r="CO338" s="29" t="str">
        <f t="shared" ca="1" si="428"/>
        <v/>
      </c>
      <c r="CP338" s="29" t="e">
        <f ca="1">+_xlfn.IFNA(VLOOKUP($B338,'Resultados General'!$C$11:$CG$510,MATCH(CP$6,'Resultados General'!$C$10:$CG$10,0),0),"")</f>
        <v>#NAME?</v>
      </c>
      <c r="CQ338" s="29" t="str">
        <f t="shared" ca="1" si="429"/>
        <v/>
      </c>
      <c r="CR338" s="29" t="str">
        <f t="shared" ca="1" si="430"/>
        <v/>
      </c>
      <c r="CS338" s="29" t="e">
        <f ca="1">+_xlfn.IFNA(VLOOKUP($B338,'Resultados General'!$C$11:$CG$510,MATCH(CS$6,'Resultados General'!$C$10:$CG$10,0),0),"")</f>
        <v>#NAME?</v>
      </c>
      <c r="CT338" s="29" t="str">
        <f t="shared" ca="1" si="431"/>
        <v/>
      </c>
      <c r="CU338" s="29" t="str">
        <f t="shared" ca="1" si="432"/>
        <v/>
      </c>
      <c r="CV338" s="29" t="e">
        <f ca="1">+_xlfn.IFNA(VLOOKUP($B338,'Resultados General'!$C$11:$CG$510,MATCH(CV$6,'Resultados General'!$C$10:$CG$10,0),0),"")</f>
        <v>#NAME?</v>
      </c>
      <c r="CW338" s="29" t="str">
        <f t="shared" ca="1" si="433"/>
        <v/>
      </c>
      <c r="CX338" s="29" t="str">
        <f t="shared" ca="1" si="434"/>
        <v/>
      </c>
      <c r="CY338" s="29" t="e">
        <f ca="1">+_xlfn.IFNA(VLOOKUP($B338,'Resultados General'!$C$11:$CG$510,MATCH(CY$6,'Resultados General'!$C$10:$CG$10,0),0),"")</f>
        <v>#NAME?</v>
      </c>
      <c r="CZ338" s="29" t="str">
        <f t="shared" ca="1" si="435"/>
        <v/>
      </c>
      <c r="DA338" s="29" t="str">
        <f t="shared" ca="1" si="436"/>
        <v/>
      </c>
      <c r="DB338" s="29" t="e">
        <f ca="1">+_xlfn.IFNA(VLOOKUP($B338,'Resultados General'!$C$11:$CG$510,MATCH(DB$6,'Resultados General'!$C$10:$CG$10,0),0),"")</f>
        <v>#NAME?</v>
      </c>
      <c r="DC338" s="29" t="str">
        <f t="shared" ca="1" si="437"/>
        <v/>
      </c>
      <c r="DD338" s="29" t="str">
        <f t="shared" ca="1" si="438"/>
        <v/>
      </c>
      <c r="DE338" s="29" t="e">
        <f ca="1">+_xlfn.IFNA(VLOOKUP($B338,'Resultados General'!$C$11:$CG$510,MATCH(DE$6,'Resultados General'!$C$10:$CG$10,0),0),"")</f>
        <v>#NAME?</v>
      </c>
      <c r="DF338" s="29" t="str">
        <f t="shared" ca="1" si="439"/>
        <v/>
      </c>
      <c r="DG338" s="29" t="str">
        <f t="shared" ca="1" si="440"/>
        <v/>
      </c>
      <c r="DH338" s="29" t="e">
        <f ca="1">+_xlfn.IFNA(VLOOKUP($B338,'Resultados General'!$C$11:$CG$510,MATCH(DH$6,'Resultados General'!$C$10:$CG$10,0),0),"")</f>
        <v>#NAME?</v>
      </c>
      <c r="DI338" s="29" t="str">
        <f t="shared" ca="1" si="441"/>
        <v/>
      </c>
      <c r="DJ338" s="29" t="str">
        <f t="shared" ca="1" si="442"/>
        <v/>
      </c>
      <c r="DK338" s="29" t="e">
        <f ca="1">+_xlfn.IFNA(VLOOKUP($B338,'Resultados General'!$C$11:$CG$510,MATCH(DK$6,'Resultados General'!$C$10:$CG$10,0),0),"")</f>
        <v>#NAME?</v>
      </c>
      <c r="DL338" s="29" t="str">
        <f t="shared" ca="1" si="443"/>
        <v/>
      </c>
      <c r="DM338" s="29" t="str">
        <f t="shared" ca="1" si="444"/>
        <v/>
      </c>
      <c r="DN338" s="29" t="e">
        <f ca="1">+_xlfn.IFNA(VLOOKUP($B338,'Resultados General'!$C$11:$CG$510,MATCH(DN$6,'Resultados General'!$C$10:$CG$10,0),0),"")</f>
        <v>#NAME?</v>
      </c>
      <c r="DO338" s="29" t="str">
        <f t="shared" ca="1" si="445"/>
        <v/>
      </c>
      <c r="DP338" s="29" t="str">
        <f t="shared" ca="1" si="446"/>
        <v/>
      </c>
    </row>
    <row r="339" spans="2:120">
      <c r="B339" s="219" t="str">
        <f>+IF('Resultados General'!C342="","",'Resultados General'!C342)</f>
        <v/>
      </c>
      <c r="C339" s="134" t="e">
        <f ca="1">+_xlfn.IFNA(VLOOKUP('Distribución de puestos'!B339,'Resultados General'!$C$11:$J$510,8,0),"")</f>
        <v>#NAME?</v>
      </c>
      <c r="D339" s="135" t="e">
        <f ca="1">+_xlfn.IFNA(VLOOKUP(B339,'Resultados General'!$C$11:$L$510,10,0),"")</f>
        <v>#NAME?</v>
      </c>
      <c r="E339" s="26" t="s">
        <v>76</v>
      </c>
      <c r="F339" s="26" t="s">
        <v>76</v>
      </c>
      <c r="G339" s="135" t="str">
        <f t="shared" ca="1" si="447"/>
        <v/>
      </c>
      <c r="H339" s="135" t="str">
        <f t="shared" ca="1" si="448"/>
        <v/>
      </c>
      <c r="I339" s="219" t="str">
        <f t="shared" si="449"/>
        <v/>
      </c>
      <c r="J339" s="138"/>
      <c r="M339" s="29" t="e">
        <f ca="1">+_xlfn.IFNA(VLOOKUP($B339,'Resultados General'!$C$11:$CG$510,MATCH(M$6,'Resultados General'!$C$10:$CG$10,0),0),"")</f>
        <v>#NAME?</v>
      </c>
      <c r="N339" s="29" t="str">
        <f t="shared" ca="1" si="375"/>
        <v/>
      </c>
      <c r="O339" s="29" t="str">
        <f t="shared" ca="1" si="376"/>
        <v/>
      </c>
      <c r="P339" s="29" t="e">
        <f ca="1">+_xlfn.IFNA(VLOOKUP($B339,'Resultados General'!$C$11:$CG$510,MATCH(P$6,'Resultados General'!$C$10:$CG$10,0),0),"")</f>
        <v>#NAME?</v>
      </c>
      <c r="Q339" s="29" t="str">
        <f t="shared" ca="1" si="377"/>
        <v/>
      </c>
      <c r="R339" s="29" t="str">
        <f t="shared" ca="1" si="378"/>
        <v/>
      </c>
      <c r="S339" s="29" t="e">
        <f ca="1">+_xlfn.IFNA(VLOOKUP($B339,'Resultados General'!$C$11:$CG$510,MATCH(S$6,'Resultados General'!$C$10:$CG$10,0),0),"")</f>
        <v>#NAME?</v>
      </c>
      <c r="T339" s="29" t="str">
        <f t="shared" ca="1" si="379"/>
        <v/>
      </c>
      <c r="U339" s="29" t="str">
        <f t="shared" ca="1" si="380"/>
        <v/>
      </c>
      <c r="V339" s="29" t="e">
        <f ca="1">+_xlfn.IFNA(VLOOKUP($B339,'Resultados General'!$C$11:$CG$510,MATCH(V$6,'Resultados General'!$C$10:$CG$10,0),0),"")</f>
        <v>#NAME?</v>
      </c>
      <c r="W339" s="29" t="str">
        <f t="shared" ca="1" si="381"/>
        <v/>
      </c>
      <c r="X339" s="29" t="str">
        <f t="shared" ca="1" si="382"/>
        <v/>
      </c>
      <c r="Y339" s="29" t="e">
        <f ca="1">+_xlfn.IFNA(VLOOKUP($B339,'Resultados General'!$C$11:$CG$510,MATCH(Y$6,'Resultados General'!$C$10:$CG$10,0),0),"")</f>
        <v>#NAME?</v>
      </c>
      <c r="Z339" s="29" t="str">
        <f t="shared" ca="1" si="383"/>
        <v/>
      </c>
      <c r="AA339" s="29" t="str">
        <f t="shared" ca="1" si="384"/>
        <v/>
      </c>
      <c r="AB339" s="29" t="e">
        <f ca="1">+_xlfn.IFNA(VLOOKUP($B339,'Resultados General'!$C$11:$CG$510,MATCH(AB$6,'Resultados General'!$C$10:$CG$10,0),0),"")</f>
        <v>#NAME?</v>
      </c>
      <c r="AC339" s="29" t="str">
        <f t="shared" ca="1" si="385"/>
        <v/>
      </c>
      <c r="AD339" s="29" t="str">
        <f t="shared" ca="1" si="386"/>
        <v/>
      </c>
      <c r="AE339" s="29" t="e">
        <f ca="1">+_xlfn.IFNA(VLOOKUP($B339,'Resultados General'!$C$11:$CG$510,MATCH(AE$6,'Resultados General'!$C$10:$CG$10,0),0),"")</f>
        <v>#NAME?</v>
      </c>
      <c r="AF339" s="29" t="str">
        <f t="shared" ca="1" si="387"/>
        <v/>
      </c>
      <c r="AG339" s="29" t="str">
        <f t="shared" ca="1" si="388"/>
        <v/>
      </c>
      <c r="AH339" s="29" t="e">
        <f ca="1">+_xlfn.IFNA(VLOOKUP($B339,'Resultados General'!$C$11:$CG$510,MATCH(AH$6,'Resultados General'!$C$10:$CG$10,0),0),"")</f>
        <v>#NAME?</v>
      </c>
      <c r="AI339" s="29" t="str">
        <f t="shared" ca="1" si="389"/>
        <v/>
      </c>
      <c r="AJ339" s="29" t="str">
        <f t="shared" ca="1" si="390"/>
        <v/>
      </c>
      <c r="AK339" s="29" t="e">
        <f ca="1">+_xlfn.IFNA(VLOOKUP($B339,'Resultados General'!$C$11:$CG$510,MATCH(AK$6,'Resultados General'!$C$10:$CG$10,0),0),"")</f>
        <v>#NAME?</v>
      </c>
      <c r="AL339" s="29" t="str">
        <f t="shared" ca="1" si="391"/>
        <v/>
      </c>
      <c r="AM339" s="29" t="str">
        <f t="shared" ca="1" si="392"/>
        <v/>
      </c>
      <c r="AN339" s="29" t="e">
        <f ca="1">+_xlfn.IFNA(VLOOKUP($B339,'Resultados General'!$C$11:$CG$510,MATCH(AN$6,'Resultados General'!$C$10:$CG$10,0),0),"")</f>
        <v>#NAME?</v>
      </c>
      <c r="AO339" s="29" t="str">
        <f t="shared" ca="1" si="393"/>
        <v/>
      </c>
      <c r="AP339" s="29" t="str">
        <f t="shared" ca="1" si="394"/>
        <v/>
      </c>
      <c r="AQ339" s="29" t="e">
        <f ca="1">+_xlfn.IFNA(VLOOKUP($B339,'Resultados General'!$C$11:$CG$510,MATCH(AQ$6,'Resultados General'!$C$10:$CG$10,0),0),"")</f>
        <v>#NAME?</v>
      </c>
      <c r="AR339" s="29" t="str">
        <f t="shared" ca="1" si="395"/>
        <v/>
      </c>
      <c r="AS339" s="29" t="str">
        <f t="shared" ca="1" si="396"/>
        <v/>
      </c>
      <c r="AT339" s="29" t="e">
        <f ca="1">+_xlfn.IFNA(VLOOKUP($B339,'Resultados General'!$C$11:$CG$510,MATCH(AT$6,'Resultados General'!$C$10:$CG$10,0),0),"")</f>
        <v>#NAME?</v>
      </c>
      <c r="AU339" s="29" t="str">
        <f t="shared" ca="1" si="397"/>
        <v/>
      </c>
      <c r="AV339" s="29" t="str">
        <f t="shared" ca="1" si="398"/>
        <v/>
      </c>
      <c r="AW339" s="29" t="e">
        <f ca="1">+_xlfn.IFNA(VLOOKUP($B339,'Resultados General'!$C$11:$CG$510,MATCH(AW$6,'Resultados General'!$C$10:$CG$10,0),0),"")</f>
        <v>#NAME?</v>
      </c>
      <c r="AX339" s="29" t="str">
        <f t="shared" ca="1" si="399"/>
        <v/>
      </c>
      <c r="AY339" s="29" t="str">
        <f t="shared" ca="1" si="400"/>
        <v/>
      </c>
      <c r="AZ339" s="29" t="e">
        <f ca="1">+_xlfn.IFNA(VLOOKUP($B339,'Resultados General'!$C$11:$CG$510,MATCH(AZ$6,'Resultados General'!$C$10:$CG$10,0),0),"")</f>
        <v>#NAME?</v>
      </c>
      <c r="BA339" s="29" t="str">
        <f t="shared" ca="1" si="401"/>
        <v/>
      </c>
      <c r="BB339" s="29" t="str">
        <f t="shared" ca="1" si="402"/>
        <v/>
      </c>
      <c r="BC339" s="29" t="e">
        <f ca="1">+_xlfn.IFNA(VLOOKUP($B339,'Resultados General'!$C$11:$CG$510,MATCH(BC$6,'Resultados General'!$C$10:$CG$10,0),0),"")</f>
        <v>#NAME?</v>
      </c>
      <c r="BD339" s="29" t="str">
        <f t="shared" ca="1" si="403"/>
        <v/>
      </c>
      <c r="BE339" s="29" t="str">
        <f t="shared" ca="1" si="404"/>
        <v/>
      </c>
      <c r="BF339" s="29" t="e">
        <f ca="1">+_xlfn.IFNA(VLOOKUP($B339,'Resultados General'!$C$11:$CG$510,MATCH(BF$6,'Resultados General'!$C$10:$CG$10,0),0),"")</f>
        <v>#NAME?</v>
      </c>
      <c r="BG339" s="29" t="str">
        <f t="shared" ca="1" si="405"/>
        <v/>
      </c>
      <c r="BH339" s="29" t="str">
        <f t="shared" ca="1" si="406"/>
        <v/>
      </c>
      <c r="BI339" s="29" t="e">
        <f ca="1">+_xlfn.IFNA(VLOOKUP($B339,'Resultados General'!$C$11:$CG$510,MATCH(BI$6,'Resultados General'!$C$10:$CG$10,0),0),"")</f>
        <v>#NAME?</v>
      </c>
      <c r="BJ339" s="29" t="str">
        <f t="shared" ca="1" si="407"/>
        <v/>
      </c>
      <c r="BK339" s="29" t="str">
        <f t="shared" ca="1" si="408"/>
        <v/>
      </c>
      <c r="BL339" s="29" t="e">
        <f ca="1">+_xlfn.IFNA(VLOOKUP($B339,'Resultados General'!$C$11:$CG$510,MATCH(BL$6,'Resultados General'!$C$10:$CG$10,0),0),"")</f>
        <v>#NAME?</v>
      </c>
      <c r="BM339" s="29" t="str">
        <f t="shared" ca="1" si="409"/>
        <v/>
      </c>
      <c r="BN339" s="29" t="str">
        <f t="shared" ca="1" si="410"/>
        <v/>
      </c>
      <c r="BO339" s="29" t="e">
        <f ca="1">+_xlfn.IFNA(VLOOKUP($B339,'Resultados General'!$C$11:$CG$510,MATCH(BO$6,'Resultados General'!$C$10:$CG$10,0),0),"")</f>
        <v>#NAME?</v>
      </c>
      <c r="BP339" s="29" t="str">
        <f t="shared" ca="1" si="411"/>
        <v/>
      </c>
      <c r="BQ339" s="29" t="str">
        <f t="shared" ca="1" si="412"/>
        <v/>
      </c>
      <c r="BR339" s="29" t="e">
        <f ca="1">+_xlfn.IFNA(VLOOKUP($B339,'Resultados General'!$C$11:$CG$510,MATCH(BR$6,'Resultados General'!$C$10:$CG$10,0),0),"")</f>
        <v>#NAME?</v>
      </c>
      <c r="BS339" s="29" t="str">
        <f t="shared" ca="1" si="413"/>
        <v/>
      </c>
      <c r="BT339" s="29" t="str">
        <f t="shared" ca="1" si="414"/>
        <v/>
      </c>
      <c r="BU339" s="29" t="e">
        <f ca="1">+_xlfn.IFNA(VLOOKUP($B339,'Resultados General'!$C$11:$CG$510,MATCH(BU$6,'Resultados General'!$C$10:$CG$10,0),0),"")</f>
        <v>#NAME?</v>
      </c>
      <c r="BV339" s="29" t="str">
        <f t="shared" ca="1" si="415"/>
        <v/>
      </c>
      <c r="BW339" s="29" t="str">
        <f t="shared" ca="1" si="416"/>
        <v/>
      </c>
      <c r="BX339" s="29" t="e">
        <f ca="1">+_xlfn.IFNA(VLOOKUP($B339,'Resultados General'!$C$11:$CG$510,MATCH(BX$6,'Resultados General'!$C$10:$CG$10,0),0),"")</f>
        <v>#NAME?</v>
      </c>
      <c r="BY339" s="29" t="str">
        <f t="shared" ca="1" si="417"/>
        <v/>
      </c>
      <c r="BZ339" s="29" t="str">
        <f t="shared" ca="1" si="418"/>
        <v/>
      </c>
      <c r="CA339" s="29" t="e">
        <f ca="1">+_xlfn.IFNA(VLOOKUP($B339,'Resultados General'!$C$11:$CG$510,MATCH(CA$6,'Resultados General'!$C$10:$CG$10,0),0),"")</f>
        <v>#NAME?</v>
      </c>
      <c r="CB339" s="29" t="str">
        <f t="shared" ca="1" si="419"/>
        <v/>
      </c>
      <c r="CC339" s="29" t="str">
        <f t="shared" ca="1" si="420"/>
        <v/>
      </c>
      <c r="CD339" s="29" t="e">
        <f ca="1">+_xlfn.IFNA(VLOOKUP($B339,'Resultados General'!$C$11:$CG$510,MATCH(CD$6,'Resultados General'!$C$10:$CG$10,0),0),"")</f>
        <v>#NAME?</v>
      </c>
      <c r="CE339" s="29" t="str">
        <f t="shared" ca="1" si="421"/>
        <v/>
      </c>
      <c r="CF339" s="29" t="str">
        <f t="shared" ca="1" si="422"/>
        <v/>
      </c>
      <c r="CG339" s="29" t="e">
        <f ca="1">+_xlfn.IFNA(VLOOKUP($B339,'Resultados General'!$C$11:$CG$510,MATCH(CG$6,'Resultados General'!$C$10:$CG$10,0),0),"")</f>
        <v>#NAME?</v>
      </c>
      <c r="CH339" s="29" t="str">
        <f t="shared" ca="1" si="423"/>
        <v/>
      </c>
      <c r="CI339" s="29" t="str">
        <f t="shared" ca="1" si="424"/>
        <v/>
      </c>
      <c r="CJ339" s="29" t="e">
        <f ca="1">+_xlfn.IFNA(VLOOKUP($B339,'Resultados General'!$C$11:$CG$510,MATCH(CJ$6,'Resultados General'!$C$10:$CG$10,0),0),"")</f>
        <v>#NAME?</v>
      </c>
      <c r="CK339" s="29" t="str">
        <f t="shared" ca="1" si="425"/>
        <v/>
      </c>
      <c r="CL339" s="29" t="str">
        <f t="shared" ca="1" si="426"/>
        <v/>
      </c>
      <c r="CM339" s="29" t="e">
        <f ca="1">+_xlfn.IFNA(VLOOKUP($B339,'Resultados General'!$C$11:$CG$510,MATCH(CM$6,'Resultados General'!$C$10:$CG$10,0),0),"")</f>
        <v>#NAME?</v>
      </c>
      <c r="CN339" s="29" t="str">
        <f t="shared" ca="1" si="427"/>
        <v/>
      </c>
      <c r="CO339" s="29" t="str">
        <f t="shared" ca="1" si="428"/>
        <v/>
      </c>
      <c r="CP339" s="29" t="e">
        <f ca="1">+_xlfn.IFNA(VLOOKUP($B339,'Resultados General'!$C$11:$CG$510,MATCH(CP$6,'Resultados General'!$C$10:$CG$10,0),0),"")</f>
        <v>#NAME?</v>
      </c>
      <c r="CQ339" s="29" t="str">
        <f t="shared" ca="1" si="429"/>
        <v/>
      </c>
      <c r="CR339" s="29" t="str">
        <f t="shared" ca="1" si="430"/>
        <v/>
      </c>
      <c r="CS339" s="29" t="e">
        <f ca="1">+_xlfn.IFNA(VLOOKUP($B339,'Resultados General'!$C$11:$CG$510,MATCH(CS$6,'Resultados General'!$C$10:$CG$10,0),0),"")</f>
        <v>#NAME?</v>
      </c>
      <c r="CT339" s="29" t="str">
        <f t="shared" ca="1" si="431"/>
        <v/>
      </c>
      <c r="CU339" s="29" t="str">
        <f t="shared" ca="1" si="432"/>
        <v/>
      </c>
      <c r="CV339" s="29" t="e">
        <f ca="1">+_xlfn.IFNA(VLOOKUP($B339,'Resultados General'!$C$11:$CG$510,MATCH(CV$6,'Resultados General'!$C$10:$CG$10,0),0),"")</f>
        <v>#NAME?</v>
      </c>
      <c r="CW339" s="29" t="str">
        <f t="shared" ca="1" si="433"/>
        <v/>
      </c>
      <c r="CX339" s="29" t="str">
        <f t="shared" ca="1" si="434"/>
        <v/>
      </c>
      <c r="CY339" s="29" t="e">
        <f ca="1">+_xlfn.IFNA(VLOOKUP($B339,'Resultados General'!$C$11:$CG$510,MATCH(CY$6,'Resultados General'!$C$10:$CG$10,0),0),"")</f>
        <v>#NAME?</v>
      </c>
      <c r="CZ339" s="29" t="str">
        <f t="shared" ca="1" si="435"/>
        <v/>
      </c>
      <c r="DA339" s="29" t="str">
        <f t="shared" ca="1" si="436"/>
        <v/>
      </c>
      <c r="DB339" s="29" t="e">
        <f ca="1">+_xlfn.IFNA(VLOOKUP($B339,'Resultados General'!$C$11:$CG$510,MATCH(DB$6,'Resultados General'!$C$10:$CG$10,0),0),"")</f>
        <v>#NAME?</v>
      </c>
      <c r="DC339" s="29" t="str">
        <f t="shared" ca="1" si="437"/>
        <v/>
      </c>
      <c r="DD339" s="29" t="str">
        <f t="shared" ca="1" si="438"/>
        <v/>
      </c>
      <c r="DE339" s="29" t="e">
        <f ca="1">+_xlfn.IFNA(VLOOKUP($B339,'Resultados General'!$C$11:$CG$510,MATCH(DE$6,'Resultados General'!$C$10:$CG$10,0),0),"")</f>
        <v>#NAME?</v>
      </c>
      <c r="DF339" s="29" t="str">
        <f t="shared" ca="1" si="439"/>
        <v/>
      </c>
      <c r="DG339" s="29" t="str">
        <f t="shared" ca="1" si="440"/>
        <v/>
      </c>
      <c r="DH339" s="29" t="e">
        <f ca="1">+_xlfn.IFNA(VLOOKUP($B339,'Resultados General'!$C$11:$CG$510,MATCH(DH$6,'Resultados General'!$C$10:$CG$10,0),0),"")</f>
        <v>#NAME?</v>
      </c>
      <c r="DI339" s="29" t="str">
        <f t="shared" ca="1" si="441"/>
        <v/>
      </c>
      <c r="DJ339" s="29" t="str">
        <f t="shared" ca="1" si="442"/>
        <v/>
      </c>
      <c r="DK339" s="29" t="e">
        <f ca="1">+_xlfn.IFNA(VLOOKUP($B339,'Resultados General'!$C$11:$CG$510,MATCH(DK$6,'Resultados General'!$C$10:$CG$10,0),0),"")</f>
        <v>#NAME?</v>
      </c>
      <c r="DL339" s="29" t="str">
        <f t="shared" ca="1" si="443"/>
        <v/>
      </c>
      <c r="DM339" s="29" t="str">
        <f t="shared" ca="1" si="444"/>
        <v/>
      </c>
      <c r="DN339" s="29" t="e">
        <f ca="1">+_xlfn.IFNA(VLOOKUP($B339,'Resultados General'!$C$11:$CG$510,MATCH(DN$6,'Resultados General'!$C$10:$CG$10,0),0),"")</f>
        <v>#NAME?</v>
      </c>
      <c r="DO339" s="29" t="str">
        <f t="shared" ca="1" si="445"/>
        <v/>
      </c>
      <c r="DP339" s="29" t="str">
        <f t="shared" ca="1" si="446"/>
        <v/>
      </c>
    </row>
    <row r="340" spans="2:120">
      <c r="B340" s="219" t="str">
        <f>+IF('Resultados General'!C343="","",'Resultados General'!C343)</f>
        <v/>
      </c>
      <c r="C340" s="134" t="e">
        <f ca="1">+_xlfn.IFNA(VLOOKUP('Distribución de puestos'!B340,'Resultados General'!$C$11:$J$510,8,0),"")</f>
        <v>#NAME?</v>
      </c>
      <c r="D340" s="135" t="e">
        <f ca="1">+_xlfn.IFNA(VLOOKUP(B340,'Resultados General'!$C$11:$L$510,10,0),"")</f>
        <v>#NAME?</v>
      </c>
      <c r="E340" s="26" t="s">
        <v>76</v>
      </c>
      <c r="F340" s="26" t="s">
        <v>76</v>
      </c>
      <c r="G340" s="135" t="str">
        <f t="shared" ca="1" si="447"/>
        <v/>
      </c>
      <c r="H340" s="135" t="str">
        <f t="shared" ca="1" si="448"/>
        <v/>
      </c>
      <c r="I340" s="219" t="str">
        <f t="shared" si="449"/>
        <v/>
      </c>
      <c r="J340" s="138"/>
      <c r="M340" s="29" t="e">
        <f ca="1">+_xlfn.IFNA(VLOOKUP($B340,'Resultados General'!$C$11:$CG$510,MATCH(M$6,'Resultados General'!$C$10:$CG$10,0),0),"")</f>
        <v>#NAME?</v>
      </c>
      <c r="N340" s="29" t="str">
        <f t="shared" ca="1" si="375"/>
        <v/>
      </c>
      <c r="O340" s="29" t="str">
        <f t="shared" ca="1" si="376"/>
        <v/>
      </c>
      <c r="P340" s="29" t="e">
        <f ca="1">+_xlfn.IFNA(VLOOKUP($B340,'Resultados General'!$C$11:$CG$510,MATCH(P$6,'Resultados General'!$C$10:$CG$10,0),0),"")</f>
        <v>#NAME?</v>
      </c>
      <c r="Q340" s="29" t="str">
        <f t="shared" ca="1" si="377"/>
        <v/>
      </c>
      <c r="R340" s="29" t="str">
        <f t="shared" ca="1" si="378"/>
        <v/>
      </c>
      <c r="S340" s="29" t="e">
        <f ca="1">+_xlfn.IFNA(VLOOKUP($B340,'Resultados General'!$C$11:$CG$510,MATCH(S$6,'Resultados General'!$C$10:$CG$10,0),0),"")</f>
        <v>#NAME?</v>
      </c>
      <c r="T340" s="29" t="str">
        <f t="shared" ca="1" si="379"/>
        <v/>
      </c>
      <c r="U340" s="29" t="str">
        <f t="shared" ca="1" si="380"/>
        <v/>
      </c>
      <c r="V340" s="29" t="e">
        <f ca="1">+_xlfn.IFNA(VLOOKUP($B340,'Resultados General'!$C$11:$CG$510,MATCH(V$6,'Resultados General'!$C$10:$CG$10,0),0),"")</f>
        <v>#NAME?</v>
      </c>
      <c r="W340" s="29" t="str">
        <f t="shared" ca="1" si="381"/>
        <v/>
      </c>
      <c r="X340" s="29" t="str">
        <f t="shared" ca="1" si="382"/>
        <v/>
      </c>
      <c r="Y340" s="29" t="e">
        <f ca="1">+_xlfn.IFNA(VLOOKUP($B340,'Resultados General'!$C$11:$CG$510,MATCH(Y$6,'Resultados General'!$C$10:$CG$10,0),0),"")</f>
        <v>#NAME?</v>
      </c>
      <c r="Z340" s="29" t="str">
        <f t="shared" ca="1" si="383"/>
        <v/>
      </c>
      <c r="AA340" s="29" t="str">
        <f t="shared" ca="1" si="384"/>
        <v/>
      </c>
      <c r="AB340" s="29" t="e">
        <f ca="1">+_xlfn.IFNA(VLOOKUP($B340,'Resultados General'!$C$11:$CG$510,MATCH(AB$6,'Resultados General'!$C$10:$CG$10,0),0),"")</f>
        <v>#NAME?</v>
      </c>
      <c r="AC340" s="29" t="str">
        <f t="shared" ca="1" si="385"/>
        <v/>
      </c>
      <c r="AD340" s="29" t="str">
        <f t="shared" ca="1" si="386"/>
        <v/>
      </c>
      <c r="AE340" s="29" t="e">
        <f ca="1">+_xlfn.IFNA(VLOOKUP($B340,'Resultados General'!$C$11:$CG$510,MATCH(AE$6,'Resultados General'!$C$10:$CG$10,0),0),"")</f>
        <v>#NAME?</v>
      </c>
      <c r="AF340" s="29" t="str">
        <f t="shared" ca="1" si="387"/>
        <v/>
      </c>
      <c r="AG340" s="29" t="str">
        <f t="shared" ca="1" si="388"/>
        <v/>
      </c>
      <c r="AH340" s="29" t="e">
        <f ca="1">+_xlfn.IFNA(VLOOKUP($B340,'Resultados General'!$C$11:$CG$510,MATCH(AH$6,'Resultados General'!$C$10:$CG$10,0),0),"")</f>
        <v>#NAME?</v>
      </c>
      <c r="AI340" s="29" t="str">
        <f t="shared" ca="1" si="389"/>
        <v/>
      </c>
      <c r="AJ340" s="29" t="str">
        <f t="shared" ca="1" si="390"/>
        <v/>
      </c>
      <c r="AK340" s="29" t="e">
        <f ca="1">+_xlfn.IFNA(VLOOKUP($B340,'Resultados General'!$C$11:$CG$510,MATCH(AK$6,'Resultados General'!$C$10:$CG$10,0),0),"")</f>
        <v>#NAME?</v>
      </c>
      <c r="AL340" s="29" t="str">
        <f t="shared" ca="1" si="391"/>
        <v/>
      </c>
      <c r="AM340" s="29" t="str">
        <f t="shared" ca="1" si="392"/>
        <v/>
      </c>
      <c r="AN340" s="29" t="e">
        <f ca="1">+_xlfn.IFNA(VLOOKUP($B340,'Resultados General'!$C$11:$CG$510,MATCH(AN$6,'Resultados General'!$C$10:$CG$10,0),0),"")</f>
        <v>#NAME?</v>
      </c>
      <c r="AO340" s="29" t="str">
        <f t="shared" ca="1" si="393"/>
        <v/>
      </c>
      <c r="AP340" s="29" t="str">
        <f t="shared" ca="1" si="394"/>
        <v/>
      </c>
      <c r="AQ340" s="29" t="e">
        <f ca="1">+_xlfn.IFNA(VLOOKUP($B340,'Resultados General'!$C$11:$CG$510,MATCH(AQ$6,'Resultados General'!$C$10:$CG$10,0),0),"")</f>
        <v>#NAME?</v>
      </c>
      <c r="AR340" s="29" t="str">
        <f t="shared" ca="1" si="395"/>
        <v/>
      </c>
      <c r="AS340" s="29" t="str">
        <f t="shared" ca="1" si="396"/>
        <v/>
      </c>
      <c r="AT340" s="29" t="e">
        <f ca="1">+_xlfn.IFNA(VLOOKUP($B340,'Resultados General'!$C$11:$CG$510,MATCH(AT$6,'Resultados General'!$C$10:$CG$10,0),0),"")</f>
        <v>#NAME?</v>
      </c>
      <c r="AU340" s="29" t="str">
        <f t="shared" ca="1" si="397"/>
        <v/>
      </c>
      <c r="AV340" s="29" t="str">
        <f t="shared" ca="1" si="398"/>
        <v/>
      </c>
      <c r="AW340" s="29" t="e">
        <f ca="1">+_xlfn.IFNA(VLOOKUP($B340,'Resultados General'!$C$11:$CG$510,MATCH(AW$6,'Resultados General'!$C$10:$CG$10,0),0),"")</f>
        <v>#NAME?</v>
      </c>
      <c r="AX340" s="29" t="str">
        <f t="shared" ca="1" si="399"/>
        <v/>
      </c>
      <c r="AY340" s="29" t="str">
        <f t="shared" ca="1" si="400"/>
        <v/>
      </c>
      <c r="AZ340" s="29" t="e">
        <f ca="1">+_xlfn.IFNA(VLOOKUP($B340,'Resultados General'!$C$11:$CG$510,MATCH(AZ$6,'Resultados General'!$C$10:$CG$10,0),0),"")</f>
        <v>#NAME?</v>
      </c>
      <c r="BA340" s="29" t="str">
        <f t="shared" ca="1" si="401"/>
        <v/>
      </c>
      <c r="BB340" s="29" t="str">
        <f t="shared" ca="1" si="402"/>
        <v/>
      </c>
      <c r="BC340" s="29" t="e">
        <f ca="1">+_xlfn.IFNA(VLOOKUP($B340,'Resultados General'!$C$11:$CG$510,MATCH(BC$6,'Resultados General'!$C$10:$CG$10,0),0),"")</f>
        <v>#NAME?</v>
      </c>
      <c r="BD340" s="29" t="str">
        <f t="shared" ca="1" si="403"/>
        <v/>
      </c>
      <c r="BE340" s="29" t="str">
        <f t="shared" ca="1" si="404"/>
        <v/>
      </c>
      <c r="BF340" s="29" t="e">
        <f ca="1">+_xlfn.IFNA(VLOOKUP($B340,'Resultados General'!$C$11:$CG$510,MATCH(BF$6,'Resultados General'!$C$10:$CG$10,0),0),"")</f>
        <v>#NAME?</v>
      </c>
      <c r="BG340" s="29" t="str">
        <f t="shared" ca="1" si="405"/>
        <v/>
      </c>
      <c r="BH340" s="29" t="str">
        <f t="shared" ca="1" si="406"/>
        <v/>
      </c>
      <c r="BI340" s="29" t="e">
        <f ca="1">+_xlfn.IFNA(VLOOKUP($B340,'Resultados General'!$C$11:$CG$510,MATCH(BI$6,'Resultados General'!$C$10:$CG$10,0),0),"")</f>
        <v>#NAME?</v>
      </c>
      <c r="BJ340" s="29" t="str">
        <f t="shared" ca="1" si="407"/>
        <v/>
      </c>
      <c r="BK340" s="29" t="str">
        <f t="shared" ca="1" si="408"/>
        <v/>
      </c>
      <c r="BL340" s="29" t="e">
        <f ca="1">+_xlfn.IFNA(VLOOKUP($B340,'Resultados General'!$C$11:$CG$510,MATCH(BL$6,'Resultados General'!$C$10:$CG$10,0),0),"")</f>
        <v>#NAME?</v>
      </c>
      <c r="BM340" s="29" t="str">
        <f t="shared" ca="1" si="409"/>
        <v/>
      </c>
      <c r="BN340" s="29" t="str">
        <f t="shared" ca="1" si="410"/>
        <v/>
      </c>
      <c r="BO340" s="29" t="e">
        <f ca="1">+_xlfn.IFNA(VLOOKUP($B340,'Resultados General'!$C$11:$CG$510,MATCH(BO$6,'Resultados General'!$C$10:$CG$10,0),0),"")</f>
        <v>#NAME?</v>
      </c>
      <c r="BP340" s="29" t="str">
        <f t="shared" ca="1" si="411"/>
        <v/>
      </c>
      <c r="BQ340" s="29" t="str">
        <f t="shared" ca="1" si="412"/>
        <v/>
      </c>
      <c r="BR340" s="29" t="e">
        <f ca="1">+_xlfn.IFNA(VLOOKUP($B340,'Resultados General'!$C$11:$CG$510,MATCH(BR$6,'Resultados General'!$C$10:$CG$10,0),0),"")</f>
        <v>#NAME?</v>
      </c>
      <c r="BS340" s="29" t="str">
        <f t="shared" ca="1" si="413"/>
        <v/>
      </c>
      <c r="BT340" s="29" t="str">
        <f t="shared" ca="1" si="414"/>
        <v/>
      </c>
      <c r="BU340" s="29" t="e">
        <f ca="1">+_xlfn.IFNA(VLOOKUP($B340,'Resultados General'!$C$11:$CG$510,MATCH(BU$6,'Resultados General'!$C$10:$CG$10,0),0),"")</f>
        <v>#NAME?</v>
      </c>
      <c r="BV340" s="29" t="str">
        <f t="shared" ca="1" si="415"/>
        <v/>
      </c>
      <c r="BW340" s="29" t="str">
        <f t="shared" ca="1" si="416"/>
        <v/>
      </c>
      <c r="BX340" s="29" t="e">
        <f ca="1">+_xlfn.IFNA(VLOOKUP($B340,'Resultados General'!$C$11:$CG$510,MATCH(BX$6,'Resultados General'!$C$10:$CG$10,0),0),"")</f>
        <v>#NAME?</v>
      </c>
      <c r="BY340" s="29" t="str">
        <f t="shared" ca="1" si="417"/>
        <v/>
      </c>
      <c r="BZ340" s="29" t="str">
        <f t="shared" ca="1" si="418"/>
        <v/>
      </c>
      <c r="CA340" s="29" t="e">
        <f ca="1">+_xlfn.IFNA(VLOOKUP($B340,'Resultados General'!$C$11:$CG$510,MATCH(CA$6,'Resultados General'!$C$10:$CG$10,0),0),"")</f>
        <v>#NAME?</v>
      </c>
      <c r="CB340" s="29" t="str">
        <f t="shared" ca="1" si="419"/>
        <v/>
      </c>
      <c r="CC340" s="29" t="str">
        <f t="shared" ca="1" si="420"/>
        <v/>
      </c>
      <c r="CD340" s="29" t="e">
        <f ca="1">+_xlfn.IFNA(VLOOKUP($B340,'Resultados General'!$C$11:$CG$510,MATCH(CD$6,'Resultados General'!$C$10:$CG$10,0),0),"")</f>
        <v>#NAME?</v>
      </c>
      <c r="CE340" s="29" t="str">
        <f t="shared" ca="1" si="421"/>
        <v/>
      </c>
      <c r="CF340" s="29" t="str">
        <f t="shared" ca="1" si="422"/>
        <v/>
      </c>
      <c r="CG340" s="29" t="e">
        <f ca="1">+_xlfn.IFNA(VLOOKUP($B340,'Resultados General'!$C$11:$CG$510,MATCH(CG$6,'Resultados General'!$C$10:$CG$10,0),0),"")</f>
        <v>#NAME?</v>
      </c>
      <c r="CH340" s="29" t="str">
        <f t="shared" ca="1" si="423"/>
        <v/>
      </c>
      <c r="CI340" s="29" t="str">
        <f t="shared" ca="1" si="424"/>
        <v/>
      </c>
      <c r="CJ340" s="29" t="e">
        <f ca="1">+_xlfn.IFNA(VLOOKUP($B340,'Resultados General'!$C$11:$CG$510,MATCH(CJ$6,'Resultados General'!$C$10:$CG$10,0),0),"")</f>
        <v>#NAME?</v>
      </c>
      <c r="CK340" s="29" t="str">
        <f t="shared" ca="1" si="425"/>
        <v/>
      </c>
      <c r="CL340" s="29" t="str">
        <f t="shared" ca="1" si="426"/>
        <v/>
      </c>
      <c r="CM340" s="29" t="e">
        <f ca="1">+_xlfn.IFNA(VLOOKUP($B340,'Resultados General'!$C$11:$CG$510,MATCH(CM$6,'Resultados General'!$C$10:$CG$10,0),0),"")</f>
        <v>#NAME?</v>
      </c>
      <c r="CN340" s="29" t="str">
        <f t="shared" ca="1" si="427"/>
        <v/>
      </c>
      <c r="CO340" s="29" t="str">
        <f t="shared" ca="1" si="428"/>
        <v/>
      </c>
      <c r="CP340" s="29" t="e">
        <f ca="1">+_xlfn.IFNA(VLOOKUP($B340,'Resultados General'!$C$11:$CG$510,MATCH(CP$6,'Resultados General'!$C$10:$CG$10,0),0),"")</f>
        <v>#NAME?</v>
      </c>
      <c r="CQ340" s="29" t="str">
        <f t="shared" ca="1" si="429"/>
        <v/>
      </c>
      <c r="CR340" s="29" t="str">
        <f t="shared" ca="1" si="430"/>
        <v/>
      </c>
      <c r="CS340" s="29" t="e">
        <f ca="1">+_xlfn.IFNA(VLOOKUP($B340,'Resultados General'!$C$11:$CG$510,MATCH(CS$6,'Resultados General'!$C$10:$CG$10,0),0),"")</f>
        <v>#NAME?</v>
      </c>
      <c r="CT340" s="29" t="str">
        <f t="shared" ca="1" si="431"/>
        <v/>
      </c>
      <c r="CU340" s="29" t="str">
        <f t="shared" ca="1" si="432"/>
        <v/>
      </c>
      <c r="CV340" s="29" t="e">
        <f ca="1">+_xlfn.IFNA(VLOOKUP($B340,'Resultados General'!$C$11:$CG$510,MATCH(CV$6,'Resultados General'!$C$10:$CG$10,0),0),"")</f>
        <v>#NAME?</v>
      </c>
      <c r="CW340" s="29" t="str">
        <f t="shared" ca="1" si="433"/>
        <v/>
      </c>
      <c r="CX340" s="29" t="str">
        <f t="shared" ca="1" si="434"/>
        <v/>
      </c>
      <c r="CY340" s="29" t="e">
        <f ca="1">+_xlfn.IFNA(VLOOKUP($B340,'Resultados General'!$C$11:$CG$510,MATCH(CY$6,'Resultados General'!$C$10:$CG$10,0),0),"")</f>
        <v>#NAME?</v>
      </c>
      <c r="CZ340" s="29" t="str">
        <f t="shared" ca="1" si="435"/>
        <v/>
      </c>
      <c r="DA340" s="29" t="str">
        <f t="shared" ca="1" si="436"/>
        <v/>
      </c>
      <c r="DB340" s="29" t="e">
        <f ca="1">+_xlfn.IFNA(VLOOKUP($B340,'Resultados General'!$C$11:$CG$510,MATCH(DB$6,'Resultados General'!$C$10:$CG$10,0),0),"")</f>
        <v>#NAME?</v>
      </c>
      <c r="DC340" s="29" t="str">
        <f t="shared" ca="1" si="437"/>
        <v/>
      </c>
      <c r="DD340" s="29" t="str">
        <f t="shared" ca="1" si="438"/>
        <v/>
      </c>
      <c r="DE340" s="29" t="e">
        <f ca="1">+_xlfn.IFNA(VLOOKUP($B340,'Resultados General'!$C$11:$CG$510,MATCH(DE$6,'Resultados General'!$C$10:$CG$10,0),0),"")</f>
        <v>#NAME?</v>
      </c>
      <c r="DF340" s="29" t="str">
        <f t="shared" ca="1" si="439"/>
        <v/>
      </c>
      <c r="DG340" s="29" t="str">
        <f t="shared" ca="1" si="440"/>
        <v/>
      </c>
      <c r="DH340" s="29" t="e">
        <f ca="1">+_xlfn.IFNA(VLOOKUP($B340,'Resultados General'!$C$11:$CG$510,MATCH(DH$6,'Resultados General'!$C$10:$CG$10,0),0),"")</f>
        <v>#NAME?</v>
      </c>
      <c r="DI340" s="29" t="str">
        <f t="shared" ca="1" si="441"/>
        <v/>
      </c>
      <c r="DJ340" s="29" t="str">
        <f t="shared" ca="1" si="442"/>
        <v/>
      </c>
      <c r="DK340" s="29" t="e">
        <f ca="1">+_xlfn.IFNA(VLOOKUP($B340,'Resultados General'!$C$11:$CG$510,MATCH(DK$6,'Resultados General'!$C$10:$CG$10,0),0),"")</f>
        <v>#NAME?</v>
      </c>
      <c r="DL340" s="29" t="str">
        <f t="shared" ca="1" si="443"/>
        <v/>
      </c>
      <c r="DM340" s="29" t="str">
        <f t="shared" ca="1" si="444"/>
        <v/>
      </c>
      <c r="DN340" s="29" t="e">
        <f ca="1">+_xlfn.IFNA(VLOOKUP($B340,'Resultados General'!$C$11:$CG$510,MATCH(DN$6,'Resultados General'!$C$10:$CG$10,0),0),"")</f>
        <v>#NAME?</v>
      </c>
      <c r="DO340" s="29" t="str">
        <f t="shared" ca="1" si="445"/>
        <v/>
      </c>
      <c r="DP340" s="29" t="str">
        <f t="shared" ca="1" si="446"/>
        <v/>
      </c>
    </row>
    <row r="341" spans="2:120">
      <c r="B341" s="219" t="str">
        <f>+IF('Resultados General'!C344="","",'Resultados General'!C344)</f>
        <v/>
      </c>
      <c r="C341" s="134" t="e">
        <f ca="1">+_xlfn.IFNA(VLOOKUP('Distribución de puestos'!B341,'Resultados General'!$C$11:$J$510,8,0),"")</f>
        <v>#NAME?</v>
      </c>
      <c r="D341" s="135" t="e">
        <f ca="1">+_xlfn.IFNA(VLOOKUP(B341,'Resultados General'!$C$11:$L$510,10,0),"")</f>
        <v>#NAME?</v>
      </c>
      <c r="E341" s="26" t="s">
        <v>76</v>
      </c>
      <c r="F341" s="26" t="s">
        <v>76</v>
      </c>
      <c r="G341" s="135" t="str">
        <f t="shared" ca="1" si="447"/>
        <v/>
      </c>
      <c r="H341" s="135" t="str">
        <f t="shared" ca="1" si="448"/>
        <v/>
      </c>
      <c r="I341" s="219" t="str">
        <f t="shared" si="449"/>
        <v/>
      </c>
      <c r="J341" s="138"/>
      <c r="M341" s="29" t="e">
        <f ca="1">+_xlfn.IFNA(VLOOKUP($B341,'Resultados General'!$C$11:$CG$510,MATCH(M$6,'Resultados General'!$C$10:$CG$10,0),0),"")</f>
        <v>#NAME?</v>
      </c>
      <c r="N341" s="29" t="str">
        <f t="shared" ca="1" si="375"/>
        <v/>
      </c>
      <c r="O341" s="29" t="str">
        <f t="shared" ca="1" si="376"/>
        <v/>
      </c>
      <c r="P341" s="29" t="e">
        <f ca="1">+_xlfn.IFNA(VLOOKUP($B341,'Resultados General'!$C$11:$CG$510,MATCH(P$6,'Resultados General'!$C$10:$CG$10,0),0),"")</f>
        <v>#NAME?</v>
      </c>
      <c r="Q341" s="29" t="str">
        <f t="shared" ca="1" si="377"/>
        <v/>
      </c>
      <c r="R341" s="29" t="str">
        <f t="shared" ca="1" si="378"/>
        <v/>
      </c>
      <c r="S341" s="29" t="e">
        <f ca="1">+_xlfn.IFNA(VLOOKUP($B341,'Resultados General'!$C$11:$CG$510,MATCH(S$6,'Resultados General'!$C$10:$CG$10,0),0),"")</f>
        <v>#NAME?</v>
      </c>
      <c r="T341" s="29" t="str">
        <f t="shared" ca="1" si="379"/>
        <v/>
      </c>
      <c r="U341" s="29" t="str">
        <f t="shared" ca="1" si="380"/>
        <v/>
      </c>
      <c r="V341" s="29" t="e">
        <f ca="1">+_xlfn.IFNA(VLOOKUP($B341,'Resultados General'!$C$11:$CG$510,MATCH(V$6,'Resultados General'!$C$10:$CG$10,0),0),"")</f>
        <v>#NAME?</v>
      </c>
      <c r="W341" s="29" t="str">
        <f t="shared" ca="1" si="381"/>
        <v/>
      </c>
      <c r="X341" s="29" t="str">
        <f t="shared" ca="1" si="382"/>
        <v/>
      </c>
      <c r="Y341" s="29" t="e">
        <f ca="1">+_xlfn.IFNA(VLOOKUP($B341,'Resultados General'!$C$11:$CG$510,MATCH(Y$6,'Resultados General'!$C$10:$CG$10,0),0),"")</f>
        <v>#NAME?</v>
      </c>
      <c r="Z341" s="29" t="str">
        <f t="shared" ca="1" si="383"/>
        <v/>
      </c>
      <c r="AA341" s="29" t="str">
        <f t="shared" ca="1" si="384"/>
        <v/>
      </c>
      <c r="AB341" s="29" t="e">
        <f ca="1">+_xlfn.IFNA(VLOOKUP($B341,'Resultados General'!$C$11:$CG$510,MATCH(AB$6,'Resultados General'!$C$10:$CG$10,0),0),"")</f>
        <v>#NAME?</v>
      </c>
      <c r="AC341" s="29" t="str">
        <f t="shared" ca="1" si="385"/>
        <v/>
      </c>
      <c r="AD341" s="29" t="str">
        <f t="shared" ca="1" si="386"/>
        <v/>
      </c>
      <c r="AE341" s="29" t="e">
        <f ca="1">+_xlfn.IFNA(VLOOKUP($B341,'Resultados General'!$C$11:$CG$510,MATCH(AE$6,'Resultados General'!$C$10:$CG$10,0),0),"")</f>
        <v>#NAME?</v>
      </c>
      <c r="AF341" s="29" t="str">
        <f t="shared" ca="1" si="387"/>
        <v/>
      </c>
      <c r="AG341" s="29" t="str">
        <f t="shared" ca="1" si="388"/>
        <v/>
      </c>
      <c r="AH341" s="29" t="e">
        <f ca="1">+_xlfn.IFNA(VLOOKUP($B341,'Resultados General'!$C$11:$CG$510,MATCH(AH$6,'Resultados General'!$C$10:$CG$10,0),0),"")</f>
        <v>#NAME?</v>
      </c>
      <c r="AI341" s="29" t="str">
        <f t="shared" ca="1" si="389"/>
        <v/>
      </c>
      <c r="AJ341" s="29" t="str">
        <f t="shared" ca="1" si="390"/>
        <v/>
      </c>
      <c r="AK341" s="29" t="e">
        <f ca="1">+_xlfn.IFNA(VLOOKUP($B341,'Resultados General'!$C$11:$CG$510,MATCH(AK$6,'Resultados General'!$C$10:$CG$10,0),0),"")</f>
        <v>#NAME?</v>
      </c>
      <c r="AL341" s="29" t="str">
        <f t="shared" ca="1" si="391"/>
        <v/>
      </c>
      <c r="AM341" s="29" t="str">
        <f t="shared" ca="1" si="392"/>
        <v/>
      </c>
      <c r="AN341" s="29" t="e">
        <f ca="1">+_xlfn.IFNA(VLOOKUP($B341,'Resultados General'!$C$11:$CG$510,MATCH(AN$6,'Resultados General'!$C$10:$CG$10,0),0),"")</f>
        <v>#NAME?</v>
      </c>
      <c r="AO341" s="29" t="str">
        <f t="shared" ca="1" si="393"/>
        <v/>
      </c>
      <c r="AP341" s="29" t="str">
        <f t="shared" ca="1" si="394"/>
        <v/>
      </c>
      <c r="AQ341" s="29" t="e">
        <f ca="1">+_xlfn.IFNA(VLOOKUP($B341,'Resultados General'!$C$11:$CG$510,MATCH(AQ$6,'Resultados General'!$C$10:$CG$10,0),0),"")</f>
        <v>#NAME?</v>
      </c>
      <c r="AR341" s="29" t="str">
        <f t="shared" ca="1" si="395"/>
        <v/>
      </c>
      <c r="AS341" s="29" t="str">
        <f t="shared" ca="1" si="396"/>
        <v/>
      </c>
      <c r="AT341" s="29" t="e">
        <f ca="1">+_xlfn.IFNA(VLOOKUP($B341,'Resultados General'!$C$11:$CG$510,MATCH(AT$6,'Resultados General'!$C$10:$CG$10,0),0),"")</f>
        <v>#NAME?</v>
      </c>
      <c r="AU341" s="29" t="str">
        <f t="shared" ca="1" si="397"/>
        <v/>
      </c>
      <c r="AV341" s="29" t="str">
        <f t="shared" ca="1" si="398"/>
        <v/>
      </c>
      <c r="AW341" s="29" t="e">
        <f ca="1">+_xlfn.IFNA(VLOOKUP($B341,'Resultados General'!$C$11:$CG$510,MATCH(AW$6,'Resultados General'!$C$10:$CG$10,0),0),"")</f>
        <v>#NAME?</v>
      </c>
      <c r="AX341" s="29" t="str">
        <f t="shared" ca="1" si="399"/>
        <v/>
      </c>
      <c r="AY341" s="29" t="str">
        <f t="shared" ca="1" si="400"/>
        <v/>
      </c>
      <c r="AZ341" s="29" t="e">
        <f ca="1">+_xlfn.IFNA(VLOOKUP($B341,'Resultados General'!$C$11:$CG$510,MATCH(AZ$6,'Resultados General'!$C$10:$CG$10,0),0),"")</f>
        <v>#NAME?</v>
      </c>
      <c r="BA341" s="29" t="str">
        <f t="shared" ca="1" si="401"/>
        <v/>
      </c>
      <c r="BB341" s="29" t="str">
        <f t="shared" ca="1" si="402"/>
        <v/>
      </c>
      <c r="BC341" s="29" t="e">
        <f ca="1">+_xlfn.IFNA(VLOOKUP($B341,'Resultados General'!$C$11:$CG$510,MATCH(BC$6,'Resultados General'!$C$10:$CG$10,0),0),"")</f>
        <v>#NAME?</v>
      </c>
      <c r="BD341" s="29" t="str">
        <f t="shared" ca="1" si="403"/>
        <v/>
      </c>
      <c r="BE341" s="29" t="str">
        <f t="shared" ca="1" si="404"/>
        <v/>
      </c>
      <c r="BF341" s="29" t="e">
        <f ca="1">+_xlfn.IFNA(VLOOKUP($B341,'Resultados General'!$C$11:$CG$510,MATCH(BF$6,'Resultados General'!$C$10:$CG$10,0),0),"")</f>
        <v>#NAME?</v>
      </c>
      <c r="BG341" s="29" t="str">
        <f t="shared" ca="1" si="405"/>
        <v/>
      </c>
      <c r="BH341" s="29" t="str">
        <f t="shared" ca="1" si="406"/>
        <v/>
      </c>
      <c r="BI341" s="29" t="e">
        <f ca="1">+_xlfn.IFNA(VLOOKUP($B341,'Resultados General'!$C$11:$CG$510,MATCH(BI$6,'Resultados General'!$C$10:$CG$10,0),0),"")</f>
        <v>#NAME?</v>
      </c>
      <c r="BJ341" s="29" t="str">
        <f t="shared" ca="1" si="407"/>
        <v/>
      </c>
      <c r="BK341" s="29" t="str">
        <f t="shared" ca="1" si="408"/>
        <v/>
      </c>
      <c r="BL341" s="29" t="e">
        <f ca="1">+_xlfn.IFNA(VLOOKUP($B341,'Resultados General'!$C$11:$CG$510,MATCH(BL$6,'Resultados General'!$C$10:$CG$10,0),0),"")</f>
        <v>#NAME?</v>
      </c>
      <c r="BM341" s="29" t="str">
        <f t="shared" ca="1" si="409"/>
        <v/>
      </c>
      <c r="BN341" s="29" t="str">
        <f t="shared" ca="1" si="410"/>
        <v/>
      </c>
      <c r="BO341" s="29" t="e">
        <f ca="1">+_xlfn.IFNA(VLOOKUP($B341,'Resultados General'!$C$11:$CG$510,MATCH(BO$6,'Resultados General'!$C$10:$CG$10,0),0),"")</f>
        <v>#NAME?</v>
      </c>
      <c r="BP341" s="29" t="str">
        <f t="shared" ca="1" si="411"/>
        <v/>
      </c>
      <c r="BQ341" s="29" t="str">
        <f t="shared" ca="1" si="412"/>
        <v/>
      </c>
      <c r="BR341" s="29" t="e">
        <f ca="1">+_xlfn.IFNA(VLOOKUP($B341,'Resultados General'!$C$11:$CG$510,MATCH(BR$6,'Resultados General'!$C$10:$CG$10,0),0),"")</f>
        <v>#NAME?</v>
      </c>
      <c r="BS341" s="29" t="str">
        <f t="shared" ca="1" si="413"/>
        <v/>
      </c>
      <c r="BT341" s="29" t="str">
        <f t="shared" ca="1" si="414"/>
        <v/>
      </c>
      <c r="BU341" s="29" t="e">
        <f ca="1">+_xlfn.IFNA(VLOOKUP($B341,'Resultados General'!$C$11:$CG$510,MATCH(BU$6,'Resultados General'!$C$10:$CG$10,0),0),"")</f>
        <v>#NAME?</v>
      </c>
      <c r="BV341" s="29" t="str">
        <f t="shared" ca="1" si="415"/>
        <v/>
      </c>
      <c r="BW341" s="29" t="str">
        <f t="shared" ca="1" si="416"/>
        <v/>
      </c>
      <c r="BX341" s="29" t="e">
        <f ca="1">+_xlfn.IFNA(VLOOKUP($B341,'Resultados General'!$C$11:$CG$510,MATCH(BX$6,'Resultados General'!$C$10:$CG$10,0),0),"")</f>
        <v>#NAME?</v>
      </c>
      <c r="BY341" s="29" t="str">
        <f t="shared" ca="1" si="417"/>
        <v/>
      </c>
      <c r="BZ341" s="29" t="str">
        <f t="shared" ca="1" si="418"/>
        <v/>
      </c>
      <c r="CA341" s="29" t="e">
        <f ca="1">+_xlfn.IFNA(VLOOKUP($B341,'Resultados General'!$C$11:$CG$510,MATCH(CA$6,'Resultados General'!$C$10:$CG$10,0),0),"")</f>
        <v>#NAME?</v>
      </c>
      <c r="CB341" s="29" t="str">
        <f t="shared" ca="1" si="419"/>
        <v/>
      </c>
      <c r="CC341" s="29" t="str">
        <f t="shared" ca="1" si="420"/>
        <v/>
      </c>
      <c r="CD341" s="29" t="e">
        <f ca="1">+_xlfn.IFNA(VLOOKUP($B341,'Resultados General'!$C$11:$CG$510,MATCH(CD$6,'Resultados General'!$C$10:$CG$10,0),0),"")</f>
        <v>#NAME?</v>
      </c>
      <c r="CE341" s="29" t="str">
        <f t="shared" ca="1" si="421"/>
        <v/>
      </c>
      <c r="CF341" s="29" t="str">
        <f t="shared" ca="1" si="422"/>
        <v/>
      </c>
      <c r="CG341" s="29" t="e">
        <f ca="1">+_xlfn.IFNA(VLOOKUP($B341,'Resultados General'!$C$11:$CG$510,MATCH(CG$6,'Resultados General'!$C$10:$CG$10,0),0),"")</f>
        <v>#NAME?</v>
      </c>
      <c r="CH341" s="29" t="str">
        <f t="shared" ca="1" si="423"/>
        <v/>
      </c>
      <c r="CI341" s="29" t="str">
        <f t="shared" ca="1" si="424"/>
        <v/>
      </c>
      <c r="CJ341" s="29" t="e">
        <f ca="1">+_xlfn.IFNA(VLOOKUP($B341,'Resultados General'!$C$11:$CG$510,MATCH(CJ$6,'Resultados General'!$C$10:$CG$10,0),0),"")</f>
        <v>#NAME?</v>
      </c>
      <c r="CK341" s="29" t="str">
        <f t="shared" ca="1" si="425"/>
        <v/>
      </c>
      <c r="CL341" s="29" t="str">
        <f t="shared" ca="1" si="426"/>
        <v/>
      </c>
      <c r="CM341" s="29" t="e">
        <f ca="1">+_xlfn.IFNA(VLOOKUP($B341,'Resultados General'!$C$11:$CG$510,MATCH(CM$6,'Resultados General'!$C$10:$CG$10,0),0),"")</f>
        <v>#NAME?</v>
      </c>
      <c r="CN341" s="29" t="str">
        <f t="shared" ca="1" si="427"/>
        <v/>
      </c>
      <c r="CO341" s="29" t="str">
        <f t="shared" ca="1" si="428"/>
        <v/>
      </c>
      <c r="CP341" s="29" t="e">
        <f ca="1">+_xlfn.IFNA(VLOOKUP($B341,'Resultados General'!$C$11:$CG$510,MATCH(CP$6,'Resultados General'!$C$10:$CG$10,0),0),"")</f>
        <v>#NAME?</v>
      </c>
      <c r="CQ341" s="29" t="str">
        <f t="shared" ca="1" si="429"/>
        <v/>
      </c>
      <c r="CR341" s="29" t="str">
        <f t="shared" ca="1" si="430"/>
        <v/>
      </c>
      <c r="CS341" s="29" t="e">
        <f ca="1">+_xlfn.IFNA(VLOOKUP($B341,'Resultados General'!$C$11:$CG$510,MATCH(CS$6,'Resultados General'!$C$10:$CG$10,0),0),"")</f>
        <v>#NAME?</v>
      </c>
      <c r="CT341" s="29" t="str">
        <f t="shared" ca="1" si="431"/>
        <v/>
      </c>
      <c r="CU341" s="29" t="str">
        <f t="shared" ca="1" si="432"/>
        <v/>
      </c>
      <c r="CV341" s="29" t="e">
        <f ca="1">+_xlfn.IFNA(VLOOKUP($B341,'Resultados General'!$C$11:$CG$510,MATCH(CV$6,'Resultados General'!$C$10:$CG$10,0),0),"")</f>
        <v>#NAME?</v>
      </c>
      <c r="CW341" s="29" t="str">
        <f t="shared" ca="1" si="433"/>
        <v/>
      </c>
      <c r="CX341" s="29" t="str">
        <f t="shared" ca="1" si="434"/>
        <v/>
      </c>
      <c r="CY341" s="29" t="e">
        <f ca="1">+_xlfn.IFNA(VLOOKUP($B341,'Resultados General'!$C$11:$CG$510,MATCH(CY$6,'Resultados General'!$C$10:$CG$10,0),0),"")</f>
        <v>#NAME?</v>
      </c>
      <c r="CZ341" s="29" t="str">
        <f t="shared" ca="1" si="435"/>
        <v/>
      </c>
      <c r="DA341" s="29" t="str">
        <f t="shared" ca="1" si="436"/>
        <v/>
      </c>
      <c r="DB341" s="29" t="e">
        <f ca="1">+_xlfn.IFNA(VLOOKUP($B341,'Resultados General'!$C$11:$CG$510,MATCH(DB$6,'Resultados General'!$C$10:$CG$10,0),0),"")</f>
        <v>#NAME?</v>
      </c>
      <c r="DC341" s="29" t="str">
        <f t="shared" ca="1" si="437"/>
        <v/>
      </c>
      <c r="DD341" s="29" t="str">
        <f t="shared" ca="1" si="438"/>
        <v/>
      </c>
      <c r="DE341" s="29" t="e">
        <f ca="1">+_xlfn.IFNA(VLOOKUP($B341,'Resultados General'!$C$11:$CG$510,MATCH(DE$6,'Resultados General'!$C$10:$CG$10,0),0),"")</f>
        <v>#NAME?</v>
      </c>
      <c r="DF341" s="29" t="str">
        <f t="shared" ca="1" si="439"/>
        <v/>
      </c>
      <c r="DG341" s="29" t="str">
        <f t="shared" ca="1" si="440"/>
        <v/>
      </c>
      <c r="DH341" s="29" t="e">
        <f ca="1">+_xlfn.IFNA(VLOOKUP($B341,'Resultados General'!$C$11:$CG$510,MATCH(DH$6,'Resultados General'!$C$10:$CG$10,0),0),"")</f>
        <v>#NAME?</v>
      </c>
      <c r="DI341" s="29" t="str">
        <f t="shared" ca="1" si="441"/>
        <v/>
      </c>
      <c r="DJ341" s="29" t="str">
        <f t="shared" ca="1" si="442"/>
        <v/>
      </c>
      <c r="DK341" s="29" t="e">
        <f ca="1">+_xlfn.IFNA(VLOOKUP($B341,'Resultados General'!$C$11:$CG$510,MATCH(DK$6,'Resultados General'!$C$10:$CG$10,0),0),"")</f>
        <v>#NAME?</v>
      </c>
      <c r="DL341" s="29" t="str">
        <f t="shared" ca="1" si="443"/>
        <v/>
      </c>
      <c r="DM341" s="29" t="str">
        <f t="shared" ca="1" si="444"/>
        <v/>
      </c>
      <c r="DN341" s="29" t="e">
        <f ca="1">+_xlfn.IFNA(VLOOKUP($B341,'Resultados General'!$C$11:$CG$510,MATCH(DN$6,'Resultados General'!$C$10:$CG$10,0),0),"")</f>
        <v>#NAME?</v>
      </c>
      <c r="DO341" s="29" t="str">
        <f t="shared" ca="1" si="445"/>
        <v/>
      </c>
      <c r="DP341" s="29" t="str">
        <f t="shared" ca="1" si="446"/>
        <v/>
      </c>
    </row>
    <row r="342" spans="2:120">
      <c r="B342" s="219" t="str">
        <f>+IF('Resultados General'!C345="","",'Resultados General'!C345)</f>
        <v/>
      </c>
      <c r="C342" s="134" t="e">
        <f ca="1">+_xlfn.IFNA(VLOOKUP('Distribución de puestos'!B342,'Resultados General'!$C$11:$J$510,8,0),"")</f>
        <v>#NAME?</v>
      </c>
      <c r="D342" s="135" t="e">
        <f ca="1">+_xlfn.IFNA(VLOOKUP(B342,'Resultados General'!$C$11:$L$510,10,0),"")</f>
        <v>#NAME?</v>
      </c>
      <c r="E342" s="26" t="s">
        <v>76</v>
      </c>
      <c r="F342" s="26" t="s">
        <v>76</v>
      </c>
      <c r="G342" s="135" t="str">
        <f t="shared" ca="1" si="447"/>
        <v/>
      </c>
      <c r="H342" s="135" t="str">
        <f t="shared" ca="1" si="448"/>
        <v/>
      </c>
      <c r="I342" s="219" t="str">
        <f t="shared" si="449"/>
        <v/>
      </c>
      <c r="J342" s="138"/>
      <c r="M342" s="29" t="e">
        <f ca="1">+_xlfn.IFNA(VLOOKUP($B342,'Resultados General'!$C$11:$CG$510,MATCH(M$6,'Resultados General'!$C$10:$CG$10,0),0),"")</f>
        <v>#NAME?</v>
      </c>
      <c r="N342" s="29" t="str">
        <f t="shared" ca="1" si="375"/>
        <v/>
      </c>
      <c r="O342" s="29" t="str">
        <f t="shared" ca="1" si="376"/>
        <v/>
      </c>
      <c r="P342" s="29" t="e">
        <f ca="1">+_xlfn.IFNA(VLOOKUP($B342,'Resultados General'!$C$11:$CG$510,MATCH(P$6,'Resultados General'!$C$10:$CG$10,0),0),"")</f>
        <v>#NAME?</v>
      </c>
      <c r="Q342" s="29" t="str">
        <f t="shared" ca="1" si="377"/>
        <v/>
      </c>
      <c r="R342" s="29" t="str">
        <f t="shared" ca="1" si="378"/>
        <v/>
      </c>
      <c r="S342" s="29" t="e">
        <f ca="1">+_xlfn.IFNA(VLOOKUP($B342,'Resultados General'!$C$11:$CG$510,MATCH(S$6,'Resultados General'!$C$10:$CG$10,0),0),"")</f>
        <v>#NAME?</v>
      </c>
      <c r="T342" s="29" t="str">
        <f t="shared" ca="1" si="379"/>
        <v/>
      </c>
      <c r="U342" s="29" t="str">
        <f t="shared" ca="1" si="380"/>
        <v/>
      </c>
      <c r="V342" s="29" t="e">
        <f ca="1">+_xlfn.IFNA(VLOOKUP($B342,'Resultados General'!$C$11:$CG$510,MATCH(V$6,'Resultados General'!$C$10:$CG$10,0),0),"")</f>
        <v>#NAME?</v>
      </c>
      <c r="W342" s="29" t="str">
        <f t="shared" ca="1" si="381"/>
        <v/>
      </c>
      <c r="X342" s="29" t="str">
        <f t="shared" ca="1" si="382"/>
        <v/>
      </c>
      <c r="Y342" s="29" t="e">
        <f ca="1">+_xlfn.IFNA(VLOOKUP($B342,'Resultados General'!$C$11:$CG$510,MATCH(Y$6,'Resultados General'!$C$10:$CG$10,0),0),"")</f>
        <v>#NAME?</v>
      </c>
      <c r="Z342" s="29" t="str">
        <f t="shared" ca="1" si="383"/>
        <v/>
      </c>
      <c r="AA342" s="29" t="str">
        <f t="shared" ca="1" si="384"/>
        <v/>
      </c>
      <c r="AB342" s="29" t="e">
        <f ca="1">+_xlfn.IFNA(VLOOKUP($B342,'Resultados General'!$C$11:$CG$510,MATCH(AB$6,'Resultados General'!$C$10:$CG$10,0),0),"")</f>
        <v>#NAME?</v>
      </c>
      <c r="AC342" s="29" t="str">
        <f t="shared" ca="1" si="385"/>
        <v/>
      </c>
      <c r="AD342" s="29" t="str">
        <f t="shared" ca="1" si="386"/>
        <v/>
      </c>
      <c r="AE342" s="29" t="e">
        <f ca="1">+_xlfn.IFNA(VLOOKUP($B342,'Resultados General'!$C$11:$CG$510,MATCH(AE$6,'Resultados General'!$C$10:$CG$10,0),0),"")</f>
        <v>#NAME?</v>
      </c>
      <c r="AF342" s="29" t="str">
        <f t="shared" ca="1" si="387"/>
        <v/>
      </c>
      <c r="AG342" s="29" t="str">
        <f t="shared" ca="1" si="388"/>
        <v/>
      </c>
      <c r="AH342" s="29" t="e">
        <f ca="1">+_xlfn.IFNA(VLOOKUP($B342,'Resultados General'!$C$11:$CG$510,MATCH(AH$6,'Resultados General'!$C$10:$CG$10,0),0),"")</f>
        <v>#NAME?</v>
      </c>
      <c r="AI342" s="29" t="str">
        <f t="shared" ca="1" si="389"/>
        <v/>
      </c>
      <c r="AJ342" s="29" t="str">
        <f t="shared" ca="1" si="390"/>
        <v/>
      </c>
      <c r="AK342" s="29" t="e">
        <f ca="1">+_xlfn.IFNA(VLOOKUP($B342,'Resultados General'!$C$11:$CG$510,MATCH(AK$6,'Resultados General'!$C$10:$CG$10,0),0),"")</f>
        <v>#NAME?</v>
      </c>
      <c r="AL342" s="29" t="str">
        <f t="shared" ca="1" si="391"/>
        <v/>
      </c>
      <c r="AM342" s="29" t="str">
        <f t="shared" ca="1" si="392"/>
        <v/>
      </c>
      <c r="AN342" s="29" t="e">
        <f ca="1">+_xlfn.IFNA(VLOOKUP($B342,'Resultados General'!$C$11:$CG$510,MATCH(AN$6,'Resultados General'!$C$10:$CG$10,0),0),"")</f>
        <v>#NAME?</v>
      </c>
      <c r="AO342" s="29" t="str">
        <f t="shared" ca="1" si="393"/>
        <v/>
      </c>
      <c r="AP342" s="29" t="str">
        <f t="shared" ca="1" si="394"/>
        <v/>
      </c>
      <c r="AQ342" s="29" t="e">
        <f ca="1">+_xlfn.IFNA(VLOOKUP($B342,'Resultados General'!$C$11:$CG$510,MATCH(AQ$6,'Resultados General'!$C$10:$CG$10,0),0),"")</f>
        <v>#NAME?</v>
      </c>
      <c r="AR342" s="29" t="str">
        <f t="shared" ca="1" si="395"/>
        <v/>
      </c>
      <c r="AS342" s="29" t="str">
        <f t="shared" ca="1" si="396"/>
        <v/>
      </c>
      <c r="AT342" s="29" t="e">
        <f ca="1">+_xlfn.IFNA(VLOOKUP($B342,'Resultados General'!$C$11:$CG$510,MATCH(AT$6,'Resultados General'!$C$10:$CG$10,0),0),"")</f>
        <v>#NAME?</v>
      </c>
      <c r="AU342" s="29" t="str">
        <f t="shared" ca="1" si="397"/>
        <v/>
      </c>
      <c r="AV342" s="29" t="str">
        <f t="shared" ca="1" si="398"/>
        <v/>
      </c>
      <c r="AW342" s="29" t="e">
        <f ca="1">+_xlfn.IFNA(VLOOKUP($B342,'Resultados General'!$C$11:$CG$510,MATCH(AW$6,'Resultados General'!$C$10:$CG$10,0),0),"")</f>
        <v>#NAME?</v>
      </c>
      <c r="AX342" s="29" t="str">
        <f t="shared" ca="1" si="399"/>
        <v/>
      </c>
      <c r="AY342" s="29" t="str">
        <f t="shared" ca="1" si="400"/>
        <v/>
      </c>
      <c r="AZ342" s="29" t="e">
        <f ca="1">+_xlfn.IFNA(VLOOKUP($B342,'Resultados General'!$C$11:$CG$510,MATCH(AZ$6,'Resultados General'!$C$10:$CG$10,0),0),"")</f>
        <v>#NAME?</v>
      </c>
      <c r="BA342" s="29" t="str">
        <f t="shared" ca="1" si="401"/>
        <v/>
      </c>
      <c r="BB342" s="29" t="str">
        <f t="shared" ca="1" si="402"/>
        <v/>
      </c>
      <c r="BC342" s="29" t="e">
        <f ca="1">+_xlfn.IFNA(VLOOKUP($B342,'Resultados General'!$C$11:$CG$510,MATCH(BC$6,'Resultados General'!$C$10:$CG$10,0),0),"")</f>
        <v>#NAME?</v>
      </c>
      <c r="BD342" s="29" t="str">
        <f t="shared" ca="1" si="403"/>
        <v/>
      </c>
      <c r="BE342" s="29" t="str">
        <f t="shared" ca="1" si="404"/>
        <v/>
      </c>
      <c r="BF342" s="29" t="e">
        <f ca="1">+_xlfn.IFNA(VLOOKUP($B342,'Resultados General'!$C$11:$CG$510,MATCH(BF$6,'Resultados General'!$C$10:$CG$10,0),0),"")</f>
        <v>#NAME?</v>
      </c>
      <c r="BG342" s="29" t="str">
        <f t="shared" ca="1" si="405"/>
        <v/>
      </c>
      <c r="BH342" s="29" t="str">
        <f t="shared" ca="1" si="406"/>
        <v/>
      </c>
      <c r="BI342" s="29" t="e">
        <f ca="1">+_xlfn.IFNA(VLOOKUP($B342,'Resultados General'!$C$11:$CG$510,MATCH(BI$6,'Resultados General'!$C$10:$CG$10,0),0),"")</f>
        <v>#NAME?</v>
      </c>
      <c r="BJ342" s="29" t="str">
        <f t="shared" ca="1" si="407"/>
        <v/>
      </c>
      <c r="BK342" s="29" t="str">
        <f t="shared" ca="1" si="408"/>
        <v/>
      </c>
      <c r="BL342" s="29" t="e">
        <f ca="1">+_xlfn.IFNA(VLOOKUP($B342,'Resultados General'!$C$11:$CG$510,MATCH(BL$6,'Resultados General'!$C$10:$CG$10,0),0),"")</f>
        <v>#NAME?</v>
      </c>
      <c r="BM342" s="29" t="str">
        <f t="shared" ca="1" si="409"/>
        <v/>
      </c>
      <c r="BN342" s="29" t="str">
        <f t="shared" ca="1" si="410"/>
        <v/>
      </c>
      <c r="BO342" s="29" t="e">
        <f ca="1">+_xlfn.IFNA(VLOOKUP($B342,'Resultados General'!$C$11:$CG$510,MATCH(BO$6,'Resultados General'!$C$10:$CG$10,0),0),"")</f>
        <v>#NAME?</v>
      </c>
      <c r="BP342" s="29" t="str">
        <f t="shared" ca="1" si="411"/>
        <v/>
      </c>
      <c r="BQ342" s="29" t="str">
        <f t="shared" ca="1" si="412"/>
        <v/>
      </c>
      <c r="BR342" s="29" t="e">
        <f ca="1">+_xlfn.IFNA(VLOOKUP($B342,'Resultados General'!$C$11:$CG$510,MATCH(BR$6,'Resultados General'!$C$10:$CG$10,0),0),"")</f>
        <v>#NAME?</v>
      </c>
      <c r="BS342" s="29" t="str">
        <f t="shared" ca="1" si="413"/>
        <v/>
      </c>
      <c r="BT342" s="29" t="str">
        <f t="shared" ca="1" si="414"/>
        <v/>
      </c>
      <c r="BU342" s="29" t="e">
        <f ca="1">+_xlfn.IFNA(VLOOKUP($B342,'Resultados General'!$C$11:$CG$510,MATCH(BU$6,'Resultados General'!$C$10:$CG$10,0),0),"")</f>
        <v>#NAME?</v>
      </c>
      <c r="BV342" s="29" t="str">
        <f t="shared" ca="1" si="415"/>
        <v/>
      </c>
      <c r="BW342" s="29" t="str">
        <f t="shared" ca="1" si="416"/>
        <v/>
      </c>
      <c r="BX342" s="29" t="e">
        <f ca="1">+_xlfn.IFNA(VLOOKUP($B342,'Resultados General'!$C$11:$CG$510,MATCH(BX$6,'Resultados General'!$C$10:$CG$10,0),0),"")</f>
        <v>#NAME?</v>
      </c>
      <c r="BY342" s="29" t="str">
        <f t="shared" ca="1" si="417"/>
        <v/>
      </c>
      <c r="BZ342" s="29" t="str">
        <f t="shared" ca="1" si="418"/>
        <v/>
      </c>
      <c r="CA342" s="29" t="e">
        <f ca="1">+_xlfn.IFNA(VLOOKUP($B342,'Resultados General'!$C$11:$CG$510,MATCH(CA$6,'Resultados General'!$C$10:$CG$10,0),0),"")</f>
        <v>#NAME?</v>
      </c>
      <c r="CB342" s="29" t="str">
        <f t="shared" ca="1" si="419"/>
        <v/>
      </c>
      <c r="CC342" s="29" t="str">
        <f t="shared" ca="1" si="420"/>
        <v/>
      </c>
      <c r="CD342" s="29" t="e">
        <f ca="1">+_xlfn.IFNA(VLOOKUP($B342,'Resultados General'!$C$11:$CG$510,MATCH(CD$6,'Resultados General'!$C$10:$CG$10,0),0),"")</f>
        <v>#NAME?</v>
      </c>
      <c r="CE342" s="29" t="str">
        <f t="shared" ca="1" si="421"/>
        <v/>
      </c>
      <c r="CF342" s="29" t="str">
        <f t="shared" ca="1" si="422"/>
        <v/>
      </c>
      <c r="CG342" s="29" t="e">
        <f ca="1">+_xlfn.IFNA(VLOOKUP($B342,'Resultados General'!$C$11:$CG$510,MATCH(CG$6,'Resultados General'!$C$10:$CG$10,0),0),"")</f>
        <v>#NAME?</v>
      </c>
      <c r="CH342" s="29" t="str">
        <f t="shared" ca="1" si="423"/>
        <v/>
      </c>
      <c r="CI342" s="29" t="str">
        <f t="shared" ca="1" si="424"/>
        <v/>
      </c>
      <c r="CJ342" s="29" t="e">
        <f ca="1">+_xlfn.IFNA(VLOOKUP($B342,'Resultados General'!$C$11:$CG$510,MATCH(CJ$6,'Resultados General'!$C$10:$CG$10,0),0),"")</f>
        <v>#NAME?</v>
      </c>
      <c r="CK342" s="29" t="str">
        <f t="shared" ca="1" si="425"/>
        <v/>
      </c>
      <c r="CL342" s="29" t="str">
        <f t="shared" ca="1" si="426"/>
        <v/>
      </c>
      <c r="CM342" s="29" t="e">
        <f ca="1">+_xlfn.IFNA(VLOOKUP($B342,'Resultados General'!$C$11:$CG$510,MATCH(CM$6,'Resultados General'!$C$10:$CG$10,0),0),"")</f>
        <v>#NAME?</v>
      </c>
      <c r="CN342" s="29" t="str">
        <f t="shared" ca="1" si="427"/>
        <v/>
      </c>
      <c r="CO342" s="29" t="str">
        <f t="shared" ca="1" si="428"/>
        <v/>
      </c>
      <c r="CP342" s="29" t="e">
        <f ca="1">+_xlfn.IFNA(VLOOKUP($B342,'Resultados General'!$C$11:$CG$510,MATCH(CP$6,'Resultados General'!$C$10:$CG$10,0),0),"")</f>
        <v>#NAME?</v>
      </c>
      <c r="CQ342" s="29" t="str">
        <f t="shared" ca="1" si="429"/>
        <v/>
      </c>
      <c r="CR342" s="29" t="str">
        <f t="shared" ca="1" si="430"/>
        <v/>
      </c>
      <c r="CS342" s="29" t="e">
        <f ca="1">+_xlfn.IFNA(VLOOKUP($B342,'Resultados General'!$C$11:$CG$510,MATCH(CS$6,'Resultados General'!$C$10:$CG$10,0),0),"")</f>
        <v>#NAME?</v>
      </c>
      <c r="CT342" s="29" t="str">
        <f t="shared" ca="1" si="431"/>
        <v/>
      </c>
      <c r="CU342" s="29" t="str">
        <f t="shared" ca="1" si="432"/>
        <v/>
      </c>
      <c r="CV342" s="29" t="e">
        <f ca="1">+_xlfn.IFNA(VLOOKUP($B342,'Resultados General'!$C$11:$CG$510,MATCH(CV$6,'Resultados General'!$C$10:$CG$10,0),0),"")</f>
        <v>#NAME?</v>
      </c>
      <c r="CW342" s="29" t="str">
        <f t="shared" ca="1" si="433"/>
        <v/>
      </c>
      <c r="CX342" s="29" t="str">
        <f t="shared" ca="1" si="434"/>
        <v/>
      </c>
      <c r="CY342" s="29" t="e">
        <f ca="1">+_xlfn.IFNA(VLOOKUP($B342,'Resultados General'!$C$11:$CG$510,MATCH(CY$6,'Resultados General'!$C$10:$CG$10,0),0),"")</f>
        <v>#NAME?</v>
      </c>
      <c r="CZ342" s="29" t="str">
        <f t="shared" ca="1" si="435"/>
        <v/>
      </c>
      <c r="DA342" s="29" t="str">
        <f t="shared" ca="1" si="436"/>
        <v/>
      </c>
      <c r="DB342" s="29" t="e">
        <f ca="1">+_xlfn.IFNA(VLOOKUP($B342,'Resultados General'!$C$11:$CG$510,MATCH(DB$6,'Resultados General'!$C$10:$CG$10,0),0),"")</f>
        <v>#NAME?</v>
      </c>
      <c r="DC342" s="29" t="str">
        <f t="shared" ca="1" si="437"/>
        <v/>
      </c>
      <c r="DD342" s="29" t="str">
        <f t="shared" ca="1" si="438"/>
        <v/>
      </c>
      <c r="DE342" s="29" t="e">
        <f ca="1">+_xlfn.IFNA(VLOOKUP($B342,'Resultados General'!$C$11:$CG$510,MATCH(DE$6,'Resultados General'!$C$10:$CG$10,0),0),"")</f>
        <v>#NAME?</v>
      </c>
      <c r="DF342" s="29" t="str">
        <f t="shared" ca="1" si="439"/>
        <v/>
      </c>
      <c r="DG342" s="29" t="str">
        <f t="shared" ca="1" si="440"/>
        <v/>
      </c>
      <c r="DH342" s="29" t="e">
        <f ca="1">+_xlfn.IFNA(VLOOKUP($B342,'Resultados General'!$C$11:$CG$510,MATCH(DH$6,'Resultados General'!$C$10:$CG$10,0),0),"")</f>
        <v>#NAME?</v>
      </c>
      <c r="DI342" s="29" t="str">
        <f t="shared" ca="1" si="441"/>
        <v/>
      </c>
      <c r="DJ342" s="29" t="str">
        <f t="shared" ca="1" si="442"/>
        <v/>
      </c>
      <c r="DK342" s="29" t="e">
        <f ca="1">+_xlfn.IFNA(VLOOKUP($B342,'Resultados General'!$C$11:$CG$510,MATCH(DK$6,'Resultados General'!$C$10:$CG$10,0),0),"")</f>
        <v>#NAME?</v>
      </c>
      <c r="DL342" s="29" t="str">
        <f t="shared" ca="1" si="443"/>
        <v/>
      </c>
      <c r="DM342" s="29" t="str">
        <f t="shared" ca="1" si="444"/>
        <v/>
      </c>
      <c r="DN342" s="29" t="e">
        <f ca="1">+_xlfn.IFNA(VLOOKUP($B342,'Resultados General'!$C$11:$CG$510,MATCH(DN$6,'Resultados General'!$C$10:$CG$10,0),0),"")</f>
        <v>#NAME?</v>
      </c>
      <c r="DO342" s="29" t="str">
        <f t="shared" ca="1" si="445"/>
        <v/>
      </c>
      <c r="DP342" s="29" t="str">
        <f t="shared" ca="1" si="446"/>
        <v/>
      </c>
    </row>
    <row r="343" spans="2:120">
      <c r="B343" s="219" t="str">
        <f>+IF('Resultados General'!C346="","",'Resultados General'!C346)</f>
        <v/>
      </c>
      <c r="C343" s="134" t="e">
        <f ca="1">+_xlfn.IFNA(VLOOKUP('Distribución de puestos'!B343,'Resultados General'!$C$11:$J$510,8,0),"")</f>
        <v>#NAME?</v>
      </c>
      <c r="D343" s="135" t="e">
        <f ca="1">+_xlfn.IFNA(VLOOKUP(B343,'Resultados General'!$C$11:$L$510,10,0),"")</f>
        <v>#NAME?</v>
      </c>
      <c r="E343" s="26" t="s">
        <v>76</v>
      </c>
      <c r="F343" s="26" t="s">
        <v>76</v>
      </c>
      <c r="G343" s="135" t="str">
        <f t="shared" ca="1" si="447"/>
        <v/>
      </c>
      <c r="H343" s="135" t="str">
        <f t="shared" ca="1" si="448"/>
        <v/>
      </c>
      <c r="I343" s="219" t="str">
        <f t="shared" si="449"/>
        <v/>
      </c>
      <c r="J343" s="138"/>
      <c r="M343" s="29" t="e">
        <f ca="1">+_xlfn.IFNA(VLOOKUP($B343,'Resultados General'!$C$11:$CG$510,MATCH(M$6,'Resultados General'!$C$10:$CG$10,0),0),"")</f>
        <v>#NAME?</v>
      </c>
      <c r="N343" s="29" t="str">
        <f t="shared" ca="1" si="375"/>
        <v/>
      </c>
      <c r="O343" s="29" t="str">
        <f t="shared" ca="1" si="376"/>
        <v/>
      </c>
      <c r="P343" s="29" t="e">
        <f ca="1">+_xlfn.IFNA(VLOOKUP($B343,'Resultados General'!$C$11:$CG$510,MATCH(P$6,'Resultados General'!$C$10:$CG$10,0),0),"")</f>
        <v>#NAME?</v>
      </c>
      <c r="Q343" s="29" t="str">
        <f t="shared" ca="1" si="377"/>
        <v/>
      </c>
      <c r="R343" s="29" t="str">
        <f t="shared" ca="1" si="378"/>
        <v/>
      </c>
      <c r="S343" s="29" t="e">
        <f ca="1">+_xlfn.IFNA(VLOOKUP($B343,'Resultados General'!$C$11:$CG$510,MATCH(S$6,'Resultados General'!$C$10:$CG$10,0),0),"")</f>
        <v>#NAME?</v>
      </c>
      <c r="T343" s="29" t="str">
        <f t="shared" ca="1" si="379"/>
        <v/>
      </c>
      <c r="U343" s="29" t="str">
        <f t="shared" ca="1" si="380"/>
        <v/>
      </c>
      <c r="V343" s="29" t="e">
        <f ca="1">+_xlfn.IFNA(VLOOKUP($B343,'Resultados General'!$C$11:$CG$510,MATCH(V$6,'Resultados General'!$C$10:$CG$10,0),0),"")</f>
        <v>#NAME?</v>
      </c>
      <c r="W343" s="29" t="str">
        <f t="shared" ca="1" si="381"/>
        <v/>
      </c>
      <c r="X343" s="29" t="str">
        <f t="shared" ca="1" si="382"/>
        <v/>
      </c>
      <c r="Y343" s="29" t="e">
        <f ca="1">+_xlfn.IFNA(VLOOKUP($B343,'Resultados General'!$C$11:$CG$510,MATCH(Y$6,'Resultados General'!$C$10:$CG$10,0),0),"")</f>
        <v>#NAME?</v>
      </c>
      <c r="Z343" s="29" t="str">
        <f t="shared" ca="1" si="383"/>
        <v/>
      </c>
      <c r="AA343" s="29" t="str">
        <f t="shared" ca="1" si="384"/>
        <v/>
      </c>
      <c r="AB343" s="29" t="e">
        <f ca="1">+_xlfn.IFNA(VLOOKUP($B343,'Resultados General'!$C$11:$CG$510,MATCH(AB$6,'Resultados General'!$C$10:$CG$10,0),0),"")</f>
        <v>#NAME?</v>
      </c>
      <c r="AC343" s="29" t="str">
        <f t="shared" ca="1" si="385"/>
        <v/>
      </c>
      <c r="AD343" s="29" t="str">
        <f t="shared" ca="1" si="386"/>
        <v/>
      </c>
      <c r="AE343" s="29" t="e">
        <f ca="1">+_xlfn.IFNA(VLOOKUP($B343,'Resultados General'!$C$11:$CG$510,MATCH(AE$6,'Resultados General'!$C$10:$CG$10,0),0),"")</f>
        <v>#NAME?</v>
      </c>
      <c r="AF343" s="29" t="str">
        <f t="shared" ca="1" si="387"/>
        <v/>
      </c>
      <c r="AG343" s="29" t="str">
        <f t="shared" ca="1" si="388"/>
        <v/>
      </c>
      <c r="AH343" s="29" t="e">
        <f ca="1">+_xlfn.IFNA(VLOOKUP($B343,'Resultados General'!$C$11:$CG$510,MATCH(AH$6,'Resultados General'!$C$10:$CG$10,0),0),"")</f>
        <v>#NAME?</v>
      </c>
      <c r="AI343" s="29" t="str">
        <f t="shared" ca="1" si="389"/>
        <v/>
      </c>
      <c r="AJ343" s="29" t="str">
        <f t="shared" ca="1" si="390"/>
        <v/>
      </c>
      <c r="AK343" s="29" t="e">
        <f ca="1">+_xlfn.IFNA(VLOOKUP($B343,'Resultados General'!$C$11:$CG$510,MATCH(AK$6,'Resultados General'!$C$10:$CG$10,0),0),"")</f>
        <v>#NAME?</v>
      </c>
      <c r="AL343" s="29" t="str">
        <f t="shared" ca="1" si="391"/>
        <v/>
      </c>
      <c r="AM343" s="29" t="str">
        <f t="shared" ca="1" si="392"/>
        <v/>
      </c>
      <c r="AN343" s="29" t="e">
        <f ca="1">+_xlfn.IFNA(VLOOKUP($B343,'Resultados General'!$C$11:$CG$510,MATCH(AN$6,'Resultados General'!$C$10:$CG$10,0),0),"")</f>
        <v>#NAME?</v>
      </c>
      <c r="AO343" s="29" t="str">
        <f t="shared" ca="1" si="393"/>
        <v/>
      </c>
      <c r="AP343" s="29" t="str">
        <f t="shared" ca="1" si="394"/>
        <v/>
      </c>
      <c r="AQ343" s="29" t="e">
        <f ca="1">+_xlfn.IFNA(VLOOKUP($B343,'Resultados General'!$C$11:$CG$510,MATCH(AQ$6,'Resultados General'!$C$10:$CG$10,0),0),"")</f>
        <v>#NAME?</v>
      </c>
      <c r="AR343" s="29" t="str">
        <f t="shared" ca="1" si="395"/>
        <v/>
      </c>
      <c r="AS343" s="29" t="str">
        <f t="shared" ca="1" si="396"/>
        <v/>
      </c>
      <c r="AT343" s="29" t="e">
        <f ca="1">+_xlfn.IFNA(VLOOKUP($B343,'Resultados General'!$C$11:$CG$510,MATCH(AT$6,'Resultados General'!$C$10:$CG$10,0),0),"")</f>
        <v>#NAME?</v>
      </c>
      <c r="AU343" s="29" t="str">
        <f t="shared" ca="1" si="397"/>
        <v/>
      </c>
      <c r="AV343" s="29" t="str">
        <f t="shared" ca="1" si="398"/>
        <v/>
      </c>
      <c r="AW343" s="29" t="e">
        <f ca="1">+_xlfn.IFNA(VLOOKUP($B343,'Resultados General'!$C$11:$CG$510,MATCH(AW$6,'Resultados General'!$C$10:$CG$10,0),0),"")</f>
        <v>#NAME?</v>
      </c>
      <c r="AX343" s="29" t="str">
        <f t="shared" ca="1" si="399"/>
        <v/>
      </c>
      <c r="AY343" s="29" t="str">
        <f t="shared" ca="1" si="400"/>
        <v/>
      </c>
      <c r="AZ343" s="29" t="e">
        <f ca="1">+_xlfn.IFNA(VLOOKUP($B343,'Resultados General'!$C$11:$CG$510,MATCH(AZ$6,'Resultados General'!$C$10:$CG$10,0),0),"")</f>
        <v>#NAME?</v>
      </c>
      <c r="BA343" s="29" t="str">
        <f t="shared" ca="1" si="401"/>
        <v/>
      </c>
      <c r="BB343" s="29" t="str">
        <f t="shared" ca="1" si="402"/>
        <v/>
      </c>
      <c r="BC343" s="29" t="e">
        <f ca="1">+_xlfn.IFNA(VLOOKUP($B343,'Resultados General'!$C$11:$CG$510,MATCH(BC$6,'Resultados General'!$C$10:$CG$10,0),0),"")</f>
        <v>#NAME?</v>
      </c>
      <c r="BD343" s="29" t="str">
        <f t="shared" ca="1" si="403"/>
        <v/>
      </c>
      <c r="BE343" s="29" t="str">
        <f t="shared" ca="1" si="404"/>
        <v/>
      </c>
      <c r="BF343" s="29" t="e">
        <f ca="1">+_xlfn.IFNA(VLOOKUP($B343,'Resultados General'!$C$11:$CG$510,MATCH(BF$6,'Resultados General'!$C$10:$CG$10,0),0),"")</f>
        <v>#NAME?</v>
      </c>
      <c r="BG343" s="29" t="str">
        <f t="shared" ca="1" si="405"/>
        <v/>
      </c>
      <c r="BH343" s="29" t="str">
        <f t="shared" ca="1" si="406"/>
        <v/>
      </c>
      <c r="BI343" s="29" t="e">
        <f ca="1">+_xlfn.IFNA(VLOOKUP($B343,'Resultados General'!$C$11:$CG$510,MATCH(BI$6,'Resultados General'!$C$10:$CG$10,0),0),"")</f>
        <v>#NAME?</v>
      </c>
      <c r="BJ343" s="29" t="str">
        <f t="shared" ca="1" si="407"/>
        <v/>
      </c>
      <c r="BK343" s="29" t="str">
        <f t="shared" ca="1" si="408"/>
        <v/>
      </c>
      <c r="BL343" s="29" t="e">
        <f ca="1">+_xlfn.IFNA(VLOOKUP($B343,'Resultados General'!$C$11:$CG$510,MATCH(BL$6,'Resultados General'!$C$10:$CG$10,0),0),"")</f>
        <v>#NAME?</v>
      </c>
      <c r="BM343" s="29" t="str">
        <f t="shared" ca="1" si="409"/>
        <v/>
      </c>
      <c r="BN343" s="29" t="str">
        <f t="shared" ca="1" si="410"/>
        <v/>
      </c>
      <c r="BO343" s="29" t="e">
        <f ca="1">+_xlfn.IFNA(VLOOKUP($B343,'Resultados General'!$C$11:$CG$510,MATCH(BO$6,'Resultados General'!$C$10:$CG$10,0),0),"")</f>
        <v>#NAME?</v>
      </c>
      <c r="BP343" s="29" t="str">
        <f t="shared" ca="1" si="411"/>
        <v/>
      </c>
      <c r="BQ343" s="29" t="str">
        <f t="shared" ca="1" si="412"/>
        <v/>
      </c>
      <c r="BR343" s="29" t="e">
        <f ca="1">+_xlfn.IFNA(VLOOKUP($B343,'Resultados General'!$C$11:$CG$510,MATCH(BR$6,'Resultados General'!$C$10:$CG$10,0),0),"")</f>
        <v>#NAME?</v>
      </c>
      <c r="BS343" s="29" t="str">
        <f t="shared" ca="1" si="413"/>
        <v/>
      </c>
      <c r="BT343" s="29" t="str">
        <f t="shared" ca="1" si="414"/>
        <v/>
      </c>
      <c r="BU343" s="29" t="e">
        <f ca="1">+_xlfn.IFNA(VLOOKUP($B343,'Resultados General'!$C$11:$CG$510,MATCH(BU$6,'Resultados General'!$C$10:$CG$10,0),0),"")</f>
        <v>#NAME?</v>
      </c>
      <c r="BV343" s="29" t="str">
        <f t="shared" ca="1" si="415"/>
        <v/>
      </c>
      <c r="BW343" s="29" t="str">
        <f t="shared" ca="1" si="416"/>
        <v/>
      </c>
      <c r="BX343" s="29" t="e">
        <f ca="1">+_xlfn.IFNA(VLOOKUP($B343,'Resultados General'!$C$11:$CG$510,MATCH(BX$6,'Resultados General'!$C$10:$CG$10,0),0),"")</f>
        <v>#NAME?</v>
      </c>
      <c r="BY343" s="29" t="str">
        <f t="shared" ca="1" si="417"/>
        <v/>
      </c>
      <c r="BZ343" s="29" t="str">
        <f t="shared" ca="1" si="418"/>
        <v/>
      </c>
      <c r="CA343" s="29" t="e">
        <f ca="1">+_xlfn.IFNA(VLOOKUP($B343,'Resultados General'!$C$11:$CG$510,MATCH(CA$6,'Resultados General'!$C$10:$CG$10,0),0),"")</f>
        <v>#NAME?</v>
      </c>
      <c r="CB343" s="29" t="str">
        <f t="shared" ca="1" si="419"/>
        <v/>
      </c>
      <c r="CC343" s="29" t="str">
        <f t="shared" ca="1" si="420"/>
        <v/>
      </c>
      <c r="CD343" s="29" t="e">
        <f ca="1">+_xlfn.IFNA(VLOOKUP($B343,'Resultados General'!$C$11:$CG$510,MATCH(CD$6,'Resultados General'!$C$10:$CG$10,0),0),"")</f>
        <v>#NAME?</v>
      </c>
      <c r="CE343" s="29" t="str">
        <f t="shared" ca="1" si="421"/>
        <v/>
      </c>
      <c r="CF343" s="29" t="str">
        <f t="shared" ca="1" si="422"/>
        <v/>
      </c>
      <c r="CG343" s="29" t="e">
        <f ca="1">+_xlfn.IFNA(VLOOKUP($B343,'Resultados General'!$C$11:$CG$510,MATCH(CG$6,'Resultados General'!$C$10:$CG$10,0),0),"")</f>
        <v>#NAME?</v>
      </c>
      <c r="CH343" s="29" t="str">
        <f t="shared" ca="1" si="423"/>
        <v/>
      </c>
      <c r="CI343" s="29" t="str">
        <f t="shared" ca="1" si="424"/>
        <v/>
      </c>
      <c r="CJ343" s="29" t="e">
        <f ca="1">+_xlfn.IFNA(VLOOKUP($B343,'Resultados General'!$C$11:$CG$510,MATCH(CJ$6,'Resultados General'!$C$10:$CG$10,0),0),"")</f>
        <v>#NAME?</v>
      </c>
      <c r="CK343" s="29" t="str">
        <f t="shared" ca="1" si="425"/>
        <v/>
      </c>
      <c r="CL343" s="29" t="str">
        <f t="shared" ca="1" si="426"/>
        <v/>
      </c>
      <c r="CM343" s="29" t="e">
        <f ca="1">+_xlfn.IFNA(VLOOKUP($B343,'Resultados General'!$C$11:$CG$510,MATCH(CM$6,'Resultados General'!$C$10:$CG$10,0),0),"")</f>
        <v>#NAME?</v>
      </c>
      <c r="CN343" s="29" t="str">
        <f t="shared" ca="1" si="427"/>
        <v/>
      </c>
      <c r="CO343" s="29" t="str">
        <f t="shared" ca="1" si="428"/>
        <v/>
      </c>
      <c r="CP343" s="29" t="e">
        <f ca="1">+_xlfn.IFNA(VLOOKUP($B343,'Resultados General'!$C$11:$CG$510,MATCH(CP$6,'Resultados General'!$C$10:$CG$10,0),0),"")</f>
        <v>#NAME?</v>
      </c>
      <c r="CQ343" s="29" t="str">
        <f t="shared" ca="1" si="429"/>
        <v/>
      </c>
      <c r="CR343" s="29" t="str">
        <f t="shared" ca="1" si="430"/>
        <v/>
      </c>
      <c r="CS343" s="29" t="e">
        <f ca="1">+_xlfn.IFNA(VLOOKUP($B343,'Resultados General'!$C$11:$CG$510,MATCH(CS$6,'Resultados General'!$C$10:$CG$10,0),0),"")</f>
        <v>#NAME?</v>
      </c>
      <c r="CT343" s="29" t="str">
        <f t="shared" ca="1" si="431"/>
        <v/>
      </c>
      <c r="CU343" s="29" t="str">
        <f t="shared" ca="1" si="432"/>
        <v/>
      </c>
      <c r="CV343" s="29" t="e">
        <f ca="1">+_xlfn.IFNA(VLOOKUP($B343,'Resultados General'!$C$11:$CG$510,MATCH(CV$6,'Resultados General'!$C$10:$CG$10,0),0),"")</f>
        <v>#NAME?</v>
      </c>
      <c r="CW343" s="29" t="str">
        <f t="shared" ca="1" si="433"/>
        <v/>
      </c>
      <c r="CX343" s="29" t="str">
        <f t="shared" ca="1" si="434"/>
        <v/>
      </c>
      <c r="CY343" s="29" t="e">
        <f ca="1">+_xlfn.IFNA(VLOOKUP($B343,'Resultados General'!$C$11:$CG$510,MATCH(CY$6,'Resultados General'!$C$10:$CG$10,0),0),"")</f>
        <v>#NAME?</v>
      </c>
      <c r="CZ343" s="29" t="str">
        <f t="shared" ca="1" si="435"/>
        <v/>
      </c>
      <c r="DA343" s="29" t="str">
        <f t="shared" ca="1" si="436"/>
        <v/>
      </c>
      <c r="DB343" s="29" t="e">
        <f ca="1">+_xlfn.IFNA(VLOOKUP($B343,'Resultados General'!$C$11:$CG$510,MATCH(DB$6,'Resultados General'!$C$10:$CG$10,0),0),"")</f>
        <v>#NAME?</v>
      </c>
      <c r="DC343" s="29" t="str">
        <f t="shared" ca="1" si="437"/>
        <v/>
      </c>
      <c r="DD343" s="29" t="str">
        <f t="shared" ca="1" si="438"/>
        <v/>
      </c>
      <c r="DE343" s="29" t="e">
        <f ca="1">+_xlfn.IFNA(VLOOKUP($B343,'Resultados General'!$C$11:$CG$510,MATCH(DE$6,'Resultados General'!$C$10:$CG$10,0),0),"")</f>
        <v>#NAME?</v>
      </c>
      <c r="DF343" s="29" t="str">
        <f t="shared" ca="1" si="439"/>
        <v/>
      </c>
      <c r="DG343" s="29" t="str">
        <f t="shared" ca="1" si="440"/>
        <v/>
      </c>
      <c r="DH343" s="29" t="e">
        <f ca="1">+_xlfn.IFNA(VLOOKUP($B343,'Resultados General'!$C$11:$CG$510,MATCH(DH$6,'Resultados General'!$C$10:$CG$10,0),0),"")</f>
        <v>#NAME?</v>
      </c>
      <c r="DI343" s="29" t="str">
        <f t="shared" ca="1" si="441"/>
        <v/>
      </c>
      <c r="DJ343" s="29" t="str">
        <f t="shared" ca="1" si="442"/>
        <v/>
      </c>
      <c r="DK343" s="29" t="e">
        <f ca="1">+_xlfn.IFNA(VLOOKUP($B343,'Resultados General'!$C$11:$CG$510,MATCH(DK$6,'Resultados General'!$C$10:$CG$10,0),0),"")</f>
        <v>#NAME?</v>
      </c>
      <c r="DL343" s="29" t="str">
        <f t="shared" ca="1" si="443"/>
        <v/>
      </c>
      <c r="DM343" s="29" t="str">
        <f t="shared" ca="1" si="444"/>
        <v/>
      </c>
      <c r="DN343" s="29" t="e">
        <f ca="1">+_xlfn.IFNA(VLOOKUP($B343,'Resultados General'!$C$11:$CG$510,MATCH(DN$6,'Resultados General'!$C$10:$CG$10,0),0),"")</f>
        <v>#NAME?</v>
      </c>
      <c r="DO343" s="29" t="str">
        <f t="shared" ca="1" si="445"/>
        <v/>
      </c>
      <c r="DP343" s="29" t="str">
        <f t="shared" ca="1" si="446"/>
        <v/>
      </c>
    </row>
    <row r="344" spans="2:120">
      <c r="B344" s="219" t="str">
        <f>+IF('Resultados General'!C347="","",'Resultados General'!C347)</f>
        <v/>
      </c>
      <c r="C344" s="134" t="e">
        <f ca="1">+_xlfn.IFNA(VLOOKUP('Distribución de puestos'!B344,'Resultados General'!$C$11:$J$510,8,0),"")</f>
        <v>#NAME?</v>
      </c>
      <c r="D344" s="135" t="e">
        <f ca="1">+_xlfn.IFNA(VLOOKUP(B344,'Resultados General'!$C$11:$L$510,10,0),"")</f>
        <v>#NAME?</v>
      </c>
      <c r="E344" s="26" t="s">
        <v>76</v>
      </c>
      <c r="F344" s="26" t="s">
        <v>76</v>
      </c>
      <c r="G344" s="135" t="str">
        <f t="shared" ca="1" si="447"/>
        <v/>
      </c>
      <c r="H344" s="135" t="str">
        <f t="shared" ca="1" si="448"/>
        <v/>
      </c>
      <c r="I344" s="219" t="str">
        <f t="shared" si="449"/>
        <v/>
      </c>
      <c r="J344" s="138"/>
      <c r="M344" s="29" t="e">
        <f ca="1">+_xlfn.IFNA(VLOOKUP($B344,'Resultados General'!$C$11:$CG$510,MATCH(M$6,'Resultados General'!$C$10:$CG$10,0),0),"")</f>
        <v>#NAME?</v>
      </c>
      <c r="N344" s="29" t="str">
        <f t="shared" ca="1" si="375"/>
        <v/>
      </c>
      <c r="O344" s="29" t="str">
        <f t="shared" ca="1" si="376"/>
        <v/>
      </c>
      <c r="P344" s="29" t="e">
        <f ca="1">+_xlfn.IFNA(VLOOKUP($B344,'Resultados General'!$C$11:$CG$510,MATCH(P$6,'Resultados General'!$C$10:$CG$10,0),0),"")</f>
        <v>#NAME?</v>
      </c>
      <c r="Q344" s="29" t="str">
        <f t="shared" ca="1" si="377"/>
        <v/>
      </c>
      <c r="R344" s="29" t="str">
        <f t="shared" ca="1" si="378"/>
        <v/>
      </c>
      <c r="S344" s="29" t="e">
        <f ca="1">+_xlfn.IFNA(VLOOKUP($B344,'Resultados General'!$C$11:$CG$510,MATCH(S$6,'Resultados General'!$C$10:$CG$10,0),0),"")</f>
        <v>#NAME?</v>
      </c>
      <c r="T344" s="29" t="str">
        <f t="shared" ca="1" si="379"/>
        <v/>
      </c>
      <c r="U344" s="29" t="str">
        <f t="shared" ca="1" si="380"/>
        <v/>
      </c>
      <c r="V344" s="29" t="e">
        <f ca="1">+_xlfn.IFNA(VLOOKUP($B344,'Resultados General'!$C$11:$CG$510,MATCH(V$6,'Resultados General'!$C$10:$CG$10,0),0),"")</f>
        <v>#NAME?</v>
      </c>
      <c r="W344" s="29" t="str">
        <f t="shared" ca="1" si="381"/>
        <v/>
      </c>
      <c r="X344" s="29" t="str">
        <f t="shared" ca="1" si="382"/>
        <v/>
      </c>
      <c r="Y344" s="29" t="e">
        <f ca="1">+_xlfn.IFNA(VLOOKUP($B344,'Resultados General'!$C$11:$CG$510,MATCH(Y$6,'Resultados General'!$C$10:$CG$10,0),0),"")</f>
        <v>#NAME?</v>
      </c>
      <c r="Z344" s="29" t="str">
        <f t="shared" ca="1" si="383"/>
        <v/>
      </c>
      <c r="AA344" s="29" t="str">
        <f t="shared" ca="1" si="384"/>
        <v/>
      </c>
      <c r="AB344" s="29" t="e">
        <f ca="1">+_xlfn.IFNA(VLOOKUP($B344,'Resultados General'!$C$11:$CG$510,MATCH(AB$6,'Resultados General'!$C$10:$CG$10,0),0),"")</f>
        <v>#NAME?</v>
      </c>
      <c r="AC344" s="29" t="str">
        <f t="shared" ca="1" si="385"/>
        <v/>
      </c>
      <c r="AD344" s="29" t="str">
        <f t="shared" ca="1" si="386"/>
        <v/>
      </c>
      <c r="AE344" s="29" t="e">
        <f ca="1">+_xlfn.IFNA(VLOOKUP($B344,'Resultados General'!$C$11:$CG$510,MATCH(AE$6,'Resultados General'!$C$10:$CG$10,0),0),"")</f>
        <v>#NAME?</v>
      </c>
      <c r="AF344" s="29" t="str">
        <f t="shared" ca="1" si="387"/>
        <v/>
      </c>
      <c r="AG344" s="29" t="str">
        <f t="shared" ca="1" si="388"/>
        <v/>
      </c>
      <c r="AH344" s="29" t="e">
        <f ca="1">+_xlfn.IFNA(VLOOKUP($B344,'Resultados General'!$C$11:$CG$510,MATCH(AH$6,'Resultados General'!$C$10:$CG$10,0),0),"")</f>
        <v>#NAME?</v>
      </c>
      <c r="AI344" s="29" t="str">
        <f t="shared" ca="1" si="389"/>
        <v/>
      </c>
      <c r="AJ344" s="29" t="str">
        <f t="shared" ca="1" si="390"/>
        <v/>
      </c>
      <c r="AK344" s="29" t="e">
        <f ca="1">+_xlfn.IFNA(VLOOKUP($B344,'Resultados General'!$C$11:$CG$510,MATCH(AK$6,'Resultados General'!$C$10:$CG$10,0),0),"")</f>
        <v>#NAME?</v>
      </c>
      <c r="AL344" s="29" t="str">
        <f t="shared" ca="1" si="391"/>
        <v/>
      </c>
      <c r="AM344" s="29" t="str">
        <f t="shared" ca="1" si="392"/>
        <v/>
      </c>
      <c r="AN344" s="29" t="e">
        <f ca="1">+_xlfn.IFNA(VLOOKUP($B344,'Resultados General'!$C$11:$CG$510,MATCH(AN$6,'Resultados General'!$C$10:$CG$10,0),0),"")</f>
        <v>#NAME?</v>
      </c>
      <c r="AO344" s="29" t="str">
        <f t="shared" ca="1" si="393"/>
        <v/>
      </c>
      <c r="AP344" s="29" t="str">
        <f t="shared" ca="1" si="394"/>
        <v/>
      </c>
      <c r="AQ344" s="29" t="e">
        <f ca="1">+_xlfn.IFNA(VLOOKUP($B344,'Resultados General'!$C$11:$CG$510,MATCH(AQ$6,'Resultados General'!$C$10:$CG$10,0),0),"")</f>
        <v>#NAME?</v>
      </c>
      <c r="AR344" s="29" t="str">
        <f t="shared" ca="1" si="395"/>
        <v/>
      </c>
      <c r="AS344" s="29" t="str">
        <f t="shared" ca="1" si="396"/>
        <v/>
      </c>
      <c r="AT344" s="29" t="e">
        <f ca="1">+_xlfn.IFNA(VLOOKUP($B344,'Resultados General'!$C$11:$CG$510,MATCH(AT$6,'Resultados General'!$C$10:$CG$10,0),0),"")</f>
        <v>#NAME?</v>
      </c>
      <c r="AU344" s="29" t="str">
        <f t="shared" ca="1" si="397"/>
        <v/>
      </c>
      <c r="AV344" s="29" t="str">
        <f t="shared" ca="1" si="398"/>
        <v/>
      </c>
      <c r="AW344" s="29" t="e">
        <f ca="1">+_xlfn.IFNA(VLOOKUP($B344,'Resultados General'!$C$11:$CG$510,MATCH(AW$6,'Resultados General'!$C$10:$CG$10,0),0),"")</f>
        <v>#NAME?</v>
      </c>
      <c r="AX344" s="29" t="str">
        <f t="shared" ca="1" si="399"/>
        <v/>
      </c>
      <c r="AY344" s="29" t="str">
        <f t="shared" ca="1" si="400"/>
        <v/>
      </c>
      <c r="AZ344" s="29" t="e">
        <f ca="1">+_xlfn.IFNA(VLOOKUP($B344,'Resultados General'!$C$11:$CG$510,MATCH(AZ$6,'Resultados General'!$C$10:$CG$10,0),0),"")</f>
        <v>#NAME?</v>
      </c>
      <c r="BA344" s="29" t="str">
        <f t="shared" ca="1" si="401"/>
        <v/>
      </c>
      <c r="BB344" s="29" t="str">
        <f t="shared" ca="1" si="402"/>
        <v/>
      </c>
      <c r="BC344" s="29" t="e">
        <f ca="1">+_xlfn.IFNA(VLOOKUP($B344,'Resultados General'!$C$11:$CG$510,MATCH(BC$6,'Resultados General'!$C$10:$CG$10,0),0),"")</f>
        <v>#NAME?</v>
      </c>
      <c r="BD344" s="29" t="str">
        <f t="shared" ca="1" si="403"/>
        <v/>
      </c>
      <c r="BE344" s="29" t="str">
        <f t="shared" ca="1" si="404"/>
        <v/>
      </c>
      <c r="BF344" s="29" t="e">
        <f ca="1">+_xlfn.IFNA(VLOOKUP($B344,'Resultados General'!$C$11:$CG$510,MATCH(BF$6,'Resultados General'!$C$10:$CG$10,0),0),"")</f>
        <v>#NAME?</v>
      </c>
      <c r="BG344" s="29" t="str">
        <f t="shared" ca="1" si="405"/>
        <v/>
      </c>
      <c r="BH344" s="29" t="str">
        <f t="shared" ca="1" si="406"/>
        <v/>
      </c>
      <c r="BI344" s="29" t="e">
        <f ca="1">+_xlfn.IFNA(VLOOKUP($B344,'Resultados General'!$C$11:$CG$510,MATCH(BI$6,'Resultados General'!$C$10:$CG$10,0),0),"")</f>
        <v>#NAME?</v>
      </c>
      <c r="BJ344" s="29" t="str">
        <f t="shared" ca="1" si="407"/>
        <v/>
      </c>
      <c r="BK344" s="29" t="str">
        <f t="shared" ca="1" si="408"/>
        <v/>
      </c>
      <c r="BL344" s="29" t="e">
        <f ca="1">+_xlfn.IFNA(VLOOKUP($B344,'Resultados General'!$C$11:$CG$510,MATCH(BL$6,'Resultados General'!$C$10:$CG$10,0),0),"")</f>
        <v>#NAME?</v>
      </c>
      <c r="BM344" s="29" t="str">
        <f t="shared" ca="1" si="409"/>
        <v/>
      </c>
      <c r="BN344" s="29" t="str">
        <f t="shared" ca="1" si="410"/>
        <v/>
      </c>
      <c r="BO344" s="29" t="e">
        <f ca="1">+_xlfn.IFNA(VLOOKUP($B344,'Resultados General'!$C$11:$CG$510,MATCH(BO$6,'Resultados General'!$C$10:$CG$10,0),0),"")</f>
        <v>#NAME?</v>
      </c>
      <c r="BP344" s="29" t="str">
        <f t="shared" ca="1" si="411"/>
        <v/>
      </c>
      <c r="BQ344" s="29" t="str">
        <f t="shared" ca="1" si="412"/>
        <v/>
      </c>
      <c r="BR344" s="29" t="e">
        <f ca="1">+_xlfn.IFNA(VLOOKUP($B344,'Resultados General'!$C$11:$CG$510,MATCH(BR$6,'Resultados General'!$C$10:$CG$10,0),0),"")</f>
        <v>#NAME?</v>
      </c>
      <c r="BS344" s="29" t="str">
        <f t="shared" ca="1" si="413"/>
        <v/>
      </c>
      <c r="BT344" s="29" t="str">
        <f t="shared" ca="1" si="414"/>
        <v/>
      </c>
      <c r="BU344" s="29" t="e">
        <f ca="1">+_xlfn.IFNA(VLOOKUP($B344,'Resultados General'!$C$11:$CG$510,MATCH(BU$6,'Resultados General'!$C$10:$CG$10,0),0),"")</f>
        <v>#NAME?</v>
      </c>
      <c r="BV344" s="29" t="str">
        <f t="shared" ca="1" si="415"/>
        <v/>
      </c>
      <c r="BW344" s="29" t="str">
        <f t="shared" ca="1" si="416"/>
        <v/>
      </c>
      <c r="BX344" s="29" t="e">
        <f ca="1">+_xlfn.IFNA(VLOOKUP($B344,'Resultados General'!$C$11:$CG$510,MATCH(BX$6,'Resultados General'!$C$10:$CG$10,0),0),"")</f>
        <v>#NAME?</v>
      </c>
      <c r="BY344" s="29" t="str">
        <f t="shared" ca="1" si="417"/>
        <v/>
      </c>
      <c r="BZ344" s="29" t="str">
        <f t="shared" ca="1" si="418"/>
        <v/>
      </c>
      <c r="CA344" s="29" t="e">
        <f ca="1">+_xlfn.IFNA(VLOOKUP($B344,'Resultados General'!$C$11:$CG$510,MATCH(CA$6,'Resultados General'!$C$10:$CG$10,0),0),"")</f>
        <v>#NAME?</v>
      </c>
      <c r="CB344" s="29" t="str">
        <f t="shared" ca="1" si="419"/>
        <v/>
      </c>
      <c r="CC344" s="29" t="str">
        <f t="shared" ca="1" si="420"/>
        <v/>
      </c>
      <c r="CD344" s="29" t="e">
        <f ca="1">+_xlfn.IFNA(VLOOKUP($B344,'Resultados General'!$C$11:$CG$510,MATCH(CD$6,'Resultados General'!$C$10:$CG$10,0),0),"")</f>
        <v>#NAME?</v>
      </c>
      <c r="CE344" s="29" t="str">
        <f t="shared" ca="1" si="421"/>
        <v/>
      </c>
      <c r="CF344" s="29" t="str">
        <f t="shared" ca="1" si="422"/>
        <v/>
      </c>
      <c r="CG344" s="29" t="e">
        <f ca="1">+_xlfn.IFNA(VLOOKUP($B344,'Resultados General'!$C$11:$CG$510,MATCH(CG$6,'Resultados General'!$C$10:$CG$10,0),0),"")</f>
        <v>#NAME?</v>
      </c>
      <c r="CH344" s="29" t="str">
        <f t="shared" ca="1" si="423"/>
        <v/>
      </c>
      <c r="CI344" s="29" t="str">
        <f t="shared" ca="1" si="424"/>
        <v/>
      </c>
      <c r="CJ344" s="29" t="e">
        <f ca="1">+_xlfn.IFNA(VLOOKUP($B344,'Resultados General'!$C$11:$CG$510,MATCH(CJ$6,'Resultados General'!$C$10:$CG$10,0),0),"")</f>
        <v>#NAME?</v>
      </c>
      <c r="CK344" s="29" t="str">
        <f t="shared" ca="1" si="425"/>
        <v/>
      </c>
      <c r="CL344" s="29" t="str">
        <f t="shared" ca="1" si="426"/>
        <v/>
      </c>
      <c r="CM344" s="29" t="e">
        <f ca="1">+_xlfn.IFNA(VLOOKUP($B344,'Resultados General'!$C$11:$CG$510,MATCH(CM$6,'Resultados General'!$C$10:$CG$10,0),0),"")</f>
        <v>#NAME?</v>
      </c>
      <c r="CN344" s="29" t="str">
        <f t="shared" ca="1" si="427"/>
        <v/>
      </c>
      <c r="CO344" s="29" t="str">
        <f t="shared" ca="1" si="428"/>
        <v/>
      </c>
      <c r="CP344" s="29" t="e">
        <f ca="1">+_xlfn.IFNA(VLOOKUP($B344,'Resultados General'!$C$11:$CG$510,MATCH(CP$6,'Resultados General'!$C$10:$CG$10,0),0),"")</f>
        <v>#NAME?</v>
      </c>
      <c r="CQ344" s="29" t="str">
        <f t="shared" ca="1" si="429"/>
        <v/>
      </c>
      <c r="CR344" s="29" t="str">
        <f t="shared" ca="1" si="430"/>
        <v/>
      </c>
      <c r="CS344" s="29" t="e">
        <f ca="1">+_xlfn.IFNA(VLOOKUP($B344,'Resultados General'!$C$11:$CG$510,MATCH(CS$6,'Resultados General'!$C$10:$CG$10,0),0),"")</f>
        <v>#NAME?</v>
      </c>
      <c r="CT344" s="29" t="str">
        <f t="shared" ca="1" si="431"/>
        <v/>
      </c>
      <c r="CU344" s="29" t="str">
        <f t="shared" ca="1" si="432"/>
        <v/>
      </c>
      <c r="CV344" s="29" t="e">
        <f ca="1">+_xlfn.IFNA(VLOOKUP($B344,'Resultados General'!$C$11:$CG$510,MATCH(CV$6,'Resultados General'!$C$10:$CG$10,0),0),"")</f>
        <v>#NAME?</v>
      </c>
      <c r="CW344" s="29" t="str">
        <f t="shared" ca="1" si="433"/>
        <v/>
      </c>
      <c r="CX344" s="29" t="str">
        <f t="shared" ca="1" si="434"/>
        <v/>
      </c>
      <c r="CY344" s="29" t="e">
        <f ca="1">+_xlfn.IFNA(VLOOKUP($B344,'Resultados General'!$C$11:$CG$510,MATCH(CY$6,'Resultados General'!$C$10:$CG$10,0),0),"")</f>
        <v>#NAME?</v>
      </c>
      <c r="CZ344" s="29" t="str">
        <f t="shared" ca="1" si="435"/>
        <v/>
      </c>
      <c r="DA344" s="29" t="str">
        <f t="shared" ca="1" si="436"/>
        <v/>
      </c>
      <c r="DB344" s="29" t="e">
        <f ca="1">+_xlfn.IFNA(VLOOKUP($B344,'Resultados General'!$C$11:$CG$510,MATCH(DB$6,'Resultados General'!$C$10:$CG$10,0),0),"")</f>
        <v>#NAME?</v>
      </c>
      <c r="DC344" s="29" t="str">
        <f t="shared" ca="1" si="437"/>
        <v/>
      </c>
      <c r="DD344" s="29" t="str">
        <f t="shared" ca="1" si="438"/>
        <v/>
      </c>
      <c r="DE344" s="29" t="e">
        <f ca="1">+_xlfn.IFNA(VLOOKUP($B344,'Resultados General'!$C$11:$CG$510,MATCH(DE$6,'Resultados General'!$C$10:$CG$10,0),0),"")</f>
        <v>#NAME?</v>
      </c>
      <c r="DF344" s="29" t="str">
        <f t="shared" ca="1" si="439"/>
        <v/>
      </c>
      <c r="DG344" s="29" t="str">
        <f t="shared" ca="1" si="440"/>
        <v/>
      </c>
      <c r="DH344" s="29" t="e">
        <f ca="1">+_xlfn.IFNA(VLOOKUP($B344,'Resultados General'!$C$11:$CG$510,MATCH(DH$6,'Resultados General'!$C$10:$CG$10,0),0),"")</f>
        <v>#NAME?</v>
      </c>
      <c r="DI344" s="29" t="str">
        <f t="shared" ca="1" si="441"/>
        <v/>
      </c>
      <c r="DJ344" s="29" t="str">
        <f t="shared" ca="1" si="442"/>
        <v/>
      </c>
      <c r="DK344" s="29" t="e">
        <f ca="1">+_xlfn.IFNA(VLOOKUP($B344,'Resultados General'!$C$11:$CG$510,MATCH(DK$6,'Resultados General'!$C$10:$CG$10,0),0),"")</f>
        <v>#NAME?</v>
      </c>
      <c r="DL344" s="29" t="str">
        <f t="shared" ca="1" si="443"/>
        <v/>
      </c>
      <c r="DM344" s="29" t="str">
        <f t="shared" ca="1" si="444"/>
        <v/>
      </c>
      <c r="DN344" s="29" t="e">
        <f ca="1">+_xlfn.IFNA(VLOOKUP($B344,'Resultados General'!$C$11:$CG$510,MATCH(DN$6,'Resultados General'!$C$10:$CG$10,0),0),"")</f>
        <v>#NAME?</v>
      </c>
      <c r="DO344" s="29" t="str">
        <f t="shared" ca="1" si="445"/>
        <v/>
      </c>
      <c r="DP344" s="29" t="str">
        <f t="shared" ca="1" si="446"/>
        <v/>
      </c>
    </row>
    <row r="345" spans="2:120">
      <c r="B345" s="219" t="str">
        <f>+IF('Resultados General'!C348="","",'Resultados General'!C348)</f>
        <v/>
      </c>
      <c r="C345" s="134" t="e">
        <f ca="1">+_xlfn.IFNA(VLOOKUP('Distribución de puestos'!B345,'Resultados General'!$C$11:$J$510,8,0),"")</f>
        <v>#NAME?</v>
      </c>
      <c r="D345" s="135" t="e">
        <f ca="1">+_xlfn.IFNA(VLOOKUP(B345,'Resultados General'!$C$11:$L$510,10,0),"")</f>
        <v>#NAME?</v>
      </c>
      <c r="E345" s="26" t="s">
        <v>76</v>
      </c>
      <c r="F345" s="26" t="s">
        <v>76</v>
      </c>
      <c r="G345" s="135" t="str">
        <f t="shared" ca="1" si="447"/>
        <v/>
      </c>
      <c r="H345" s="135" t="str">
        <f t="shared" ca="1" si="448"/>
        <v/>
      </c>
      <c r="I345" s="219" t="str">
        <f t="shared" si="449"/>
        <v/>
      </c>
      <c r="J345" s="138"/>
      <c r="M345" s="29" t="e">
        <f ca="1">+_xlfn.IFNA(VLOOKUP($B345,'Resultados General'!$C$11:$CG$510,MATCH(M$6,'Resultados General'!$C$10:$CG$10,0),0),"")</f>
        <v>#NAME?</v>
      </c>
      <c r="N345" s="29" t="str">
        <f t="shared" ca="1" si="375"/>
        <v/>
      </c>
      <c r="O345" s="29" t="str">
        <f t="shared" ca="1" si="376"/>
        <v/>
      </c>
      <c r="P345" s="29" t="e">
        <f ca="1">+_xlfn.IFNA(VLOOKUP($B345,'Resultados General'!$C$11:$CG$510,MATCH(P$6,'Resultados General'!$C$10:$CG$10,0),0),"")</f>
        <v>#NAME?</v>
      </c>
      <c r="Q345" s="29" t="str">
        <f t="shared" ca="1" si="377"/>
        <v/>
      </c>
      <c r="R345" s="29" t="str">
        <f t="shared" ca="1" si="378"/>
        <v/>
      </c>
      <c r="S345" s="29" t="e">
        <f ca="1">+_xlfn.IFNA(VLOOKUP($B345,'Resultados General'!$C$11:$CG$510,MATCH(S$6,'Resultados General'!$C$10:$CG$10,0),0),"")</f>
        <v>#NAME?</v>
      </c>
      <c r="T345" s="29" t="str">
        <f t="shared" ca="1" si="379"/>
        <v/>
      </c>
      <c r="U345" s="29" t="str">
        <f t="shared" ca="1" si="380"/>
        <v/>
      </c>
      <c r="V345" s="29" t="e">
        <f ca="1">+_xlfn.IFNA(VLOOKUP($B345,'Resultados General'!$C$11:$CG$510,MATCH(V$6,'Resultados General'!$C$10:$CG$10,0),0),"")</f>
        <v>#NAME?</v>
      </c>
      <c r="W345" s="29" t="str">
        <f t="shared" ca="1" si="381"/>
        <v/>
      </c>
      <c r="X345" s="29" t="str">
        <f t="shared" ca="1" si="382"/>
        <v/>
      </c>
      <c r="Y345" s="29" t="e">
        <f ca="1">+_xlfn.IFNA(VLOOKUP($B345,'Resultados General'!$C$11:$CG$510,MATCH(Y$6,'Resultados General'!$C$10:$CG$10,0),0),"")</f>
        <v>#NAME?</v>
      </c>
      <c r="Z345" s="29" t="str">
        <f t="shared" ca="1" si="383"/>
        <v/>
      </c>
      <c r="AA345" s="29" t="str">
        <f t="shared" ca="1" si="384"/>
        <v/>
      </c>
      <c r="AB345" s="29" t="e">
        <f ca="1">+_xlfn.IFNA(VLOOKUP($B345,'Resultados General'!$C$11:$CG$510,MATCH(AB$6,'Resultados General'!$C$10:$CG$10,0),0),"")</f>
        <v>#NAME?</v>
      </c>
      <c r="AC345" s="29" t="str">
        <f t="shared" ca="1" si="385"/>
        <v/>
      </c>
      <c r="AD345" s="29" t="str">
        <f t="shared" ca="1" si="386"/>
        <v/>
      </c>
      <c r="AE345" s="29" t="e">
        <f ca="1">+_xlfn.IFNA(VLOOKUP($B345,'Resultados General'!$C$11:$CG$510,MATCH(AE$6,'Resultados General'!$C$10:$CG$10,0),0),"")</f>
        <v>#NAME?</v>
      </c>
      <c r="AF345" s="29" t="str">
        <f t="shared" ca="1" si="387"/>
        <v/>
      </c>
      <c r="AG345" s="29" t="str">
        <f t="shared" ca="1" si="388"/>
        <v/>
      </c>
      <c r="AH345" s="29" t="e">
        <f ca="1">+_xlfn.IFNA(VLOOKUP($B345,'Resultados General'!$C$11:$CG$510,MATCH(AH$6,'Resultados General'!$C$10:$CG$10,0),0),"")</f>
        <v>#NAME?</v>
      </c>
      <c r="AI345" s="29" t="str">
        <f t="shared" ca="1" si="389"/>
        <v/>
      </c>
      <c r="AJ345" s="29" t="str">
        <f t="shared" ca="1" si="390"/>
        <v/>
      </c>
      <c r="AK345" s="29" t="e">
        <f ca="1">+_xlfn.IFNA(VLOOKUP($B345,'Resultados General'!$C$11:$CG$510,MATCH(AK$6,'Resultados General'!$C$10:$CG$10,0),0),"")</f>
        <v>#NAME?</v>
      </c>
      <c r="AL345" s="29" t="str">
        <f t="shared" ca="1" si="391"/>
        <v/>
      </c>
      <c r="AM345" s="29" t="str">
        <f t="shared" ca="1" si="392"/>
        <v/>
      </c>
      <c r="AN345" s="29" t="e">
        <f ca="1">+_xlfn.IFNA(VLOOKUP($B345,'Resultados General'!$C$11:$CG$510,MATCH(AN$6,'Resultados General'!$C$10:$CG$10,0),0),"")</f>
        <v>#NAME?</v>
      </c>
      <c r="AO345" s="29" t="str">
        <f t="shared" ca="1" si="393"/>
        <v/>
      </c>
      <c r="AP345" s="29" t="str">
        <f t="shared" ca="1" si="394"/>
        <v/>
      </c>
      <c r="AQ345" s="29" t="e">
        <f ca="1">+_xlfn.IFNA(VLOOKUP($B345,'Resultados General'!$C$11:$CG$510,MATCH(AQ$6,'Resultados General'!$C$10:$CG$10,0),0),"")</f>
        <v>#NAME?</v>
      </c>
      <c r="AR345" s="29" t="str">
        <f t="shared" ca="1" si="395"/>
        <v/>
      </c>
      <c r="AS345" s="29" t="str">
        <f t="shared" ca="1" si="396"/>
        <v/>
      </c>
      <c r="AT345" s="29" t="e">
        <f ca="1">+_xlfn.IFNA(VLOOKUP($B345,'Resultados General'!$C$11:$CG$510,MATCH(AT$6,'Resultados General'!$C$10:$CG$10,0),0),"")</f>
        <v>#NAME?</v>
      </c>
      <c r="AU345" s="29" t="str">
        <f t="shared" ca="1" si="397"/>
        <v/>
      </c>
      <c r="AV345" s="29" t="str">
        <f t="shared" ca="1" si="398"/>
        <v/>
      </c>
      <c r="AW345" s="29" t="e">
        <f ca="1">+_xlfn.IFNA(VLOOKUP($B345,'Resultados General'!$C$11:$CG$510,MATCH(AW$6,'Resultados General'!$C$10:$CG$10,0),0),"")</f>
        <v>#NAME?</v>
      </c>
      <c r="AX345" s="29" t="str">
        <f t="shared" ca="1" si="399"/>
        <v/>
      </c>
      <c r="AY345" s="29" t="str">
        <f t="shared" ca="1" si="400"/>
        <v/>
      </c>
      <c r="AZ345" s="29" t="e">
        <f ca="1">+_xlfn.IFNA(VLOOKUP($B345,'Resultados General'!$C$11:$CG$510,MATCH(AZ$6,'Resultados General'!$C$10:$CG$10,0),0),"")</f>
        <v>#NAME?</v>
      </c>
      <c r="BA345" s="29" t="str">
        <f t="shared" ca="1" si="401"/>
        <v/>
      </c>
      <c r="BB345" s="29" t="str">
        <f t="shared" ca="1" si="402"/>
        <v/>
      </c>
      <c r="BC345" s="29" t="e">
        <f ca="1">+_xlfn.IFNA(VLOOKUP($B345,'Resultados General'!$C$11:$CG$510,MATCH(BC$6,'Resultados General'!$C$10:$CG$10,0),0),"")</f>
        <v>#NAME?</v>
      </c>
      <c r="BD345" s="29" t="str">
        <f t="shared" ca="1" si="403"/>
        <v/>
      </c>
      <c r="BE345" s="29" t="str">
        <f t="shared" ca="1" si="404"/>
        <v/>
      </c>
      <c r="BF345" s="29" t="e">
        <f ca="1">+_xlfn.IFNA(VLOOKUP($B345,'Resultados General'!$C$11:$CG$510,MATCH(BF$6,'Resultados General'!$C$10:$CG$10,0),0),"")</f>
        <v>#NAME?</v>
      </c>
      <c r="BG345" s="29" t="str">
        <f t="shared" ca="1" si="405"/>
        <v/>
      </c>
      <c r="BH345" s="29" t="str">
        <f t="shared" ca="1" si="406"/>
        <v/>
      </c>
      <c r="BI345" s="29" t="e">
        <f ca="1">+_xlfn.IFNA(VLOOKUP($B345,'Resultados General'!$C$11:$CG$510,MATCH(BI$6,'Resultados General'!$C$10:$CG$10,0),0),"")</f>
        <v>#NAME?</v>
      </c>
      <c r="BJ345" s="29" t="str">
        <f t="shared" ca="1" si="407"/>
        <v/>
      </c>
      <c r="BK345" s="29" t="str">
        <f t="shared" ca="1" si="408"/>
        <v/>
      </c>
      <c r="BL345" s="29" t="e">
        <f ca="1">+_xlfn.IFNA(VLOOKUP($B345,'Resultados General'!$C$11:$CG$510,MATCH(BL$6,'Resultados General'!$C$10:$CG$10,0),0),"")</f>
        <v>#NAME?</v>
      </c>
      <c r="BM345" s="29" t="str">
        <f t="shared" ca="1" si="409"/>
        <v/>
      </c>
      <c r="BN345" s="29" t="str">
        <f t="shared" ca="1" si="410"/>
        <v/>
      </c>
      <c r="BO345" s="29" t="e">
        <f ca="1">+_xlfn.IFNA(VLOOKUP($B345,'Resultados General'!$C$11:$CG$510,MATCH(BO$6,'Resultados General'!$C$10:$CG$10,0),0),"")</f>
        <v>#NAME?</v>
      </c>
      <c r="BP345" s="29" t="str">
        <f t="shared" ca="1" si="411"/>
        <v/>
      </c>
      <c r="BQ345" s="29" t="str">
        <f t="shared" ca="1" si="412"/>
        <v/>
      </c>
      <c r="BR345" s="29" t="e">
        <f ca="1">+_xlfn.IFNA(VLOOKUP($B345,'Resultados General'!$C$11:$CG$510,MATCH(BR$6,'Resultados General'!$C$10:$CG$10,0),0),"")</f>
        <v>#NAME?</v>
      </c>
      <c r="BS345" s="29" t="str">
        <f t="shared" ca="1" si="413"/>
        <v/>
      </c>
      <c r="BT345" s="29" t="str">
        <f t="shared" ca="1" si="414"/>
        <v/>
      </c>
      <c r="BU345" s="29" t="e">
        <f ca="1">+_xlfn.IFNA(VLOOKUP($B345,'Resultados General'!$C$11:$CG$510,MATCH(BU$6,'Resultados General'!$C$10:$CG$10,0),0),"")</f>
        <v>#NAME?</v>
      </c>
      <c r="BV345" s="29" t="str">
        <f t="shared" ca="1" si="415"/>
        <v/>
      </c>
      <c r="BW345" s="29" t="str">
        <f t="shared" ca="1" si="416"/>
        <v/>
      </c>
      <c r="BX345" s="29" t="e">
        <f ca="1">+_xlfn.IFNA(VLOOKUP($B345,'Resultados General'!$C$11:$CG$510,MATCH(BX$6,'Resultados General'!$C$10:$CG$10,0),0),"")</f>
        <v>#NAME?</v>
      </c>
      <c r="BY345" s="29" t="str">
        <f t="shared" ca="1" si="417"/>
        <v/>
      </c>
      <c r="BZ345" s="29" t="str">
        <f t="shared" ca="1" si="418"/>
        <v/>
      </c>
      <c r="CA345" s="29" t="e">
        <f ca="1">+_xlfn.IFNA(VLOOKUP($B345,'Resultados General'!$C$11:$CG$510,MATCH(CA$6,'Resultados General'!$C$10:$CG$10,0),0),"")</f>
        <v>#NAME?</v>
      </c>
      <c r="CB345" s="29" t="str">
        <f t="shared" ca="1" si="419"/>
        <v/>
      </c>
      <c r="CC345" s="29" t="str">
        <f t="shared" ca="1" si="420"/>
        <v/>
      </c>
      <c r="CD345" s="29" t="e">
        <f ca="1">+_xlfn.IFNA(VLOOKUP($B345,'Resultados General'!$C$11:$CG$510,MATCH(CD$6,'Resultados General'!$C$10:$CG$10,0),0),"")</f>
        <v>#NAME?</v>
      </c>
      <c r="CE345" s="29" t="str">
        <f t="shared" ca="1" si="421"/>
        <v/>
      </c>
      <c r="CF345" s="29" t="str">
        <f t="shared" ca="1" si="422"/>
        <v/>
      </c>
      <c r="CG345" s="29" t="e">
        <f ca="1">+_xlfn.IFNA(VLOOKUP($B345,'Resultados General'!$C$11:$CG$510,MATCH(CG$6,'Resultados General'!$C$10:$CG$10,0),0),"")</f>
        <v>#NAME?</v>
      </c>
      <c r="CH345" s="29" t="str">
        <f t="shared" ca="1" si="423"/>
        <v/>
      </c>
      <c r="CI345" s="29" t="str">
        <f t="shared" ca="1" si="424"/>
        <v/>
      </c>
      <c r="CJ345" s="29" t="e">
        <f ca="1">+_xlfn.IFNA(VLOOKUP($B345,'Resultados General'!$C$11:$CG$510,MATCH(CJ$6,'Resultados General'!$C$10:$CG$10,0),0),"")</f>
        <v>#NAME?</v>
      </c>
      <c r="CK345" s="29" t="str">
        <f t="shared" ca="1" si="425"/>
        <v/>
      </c>
      <c r="CL345" s="29" t="str">
        <f t="shared" ca="1" si="426"/>
        <v/>
      </c>
      <c r="CM345" s="29" t="e">
        <f ca="1">+_xlfn.IFNA(VLOOKUP($B345,'Resultados General'!$C$11:$CG$510,MATCH(CM$6,'Resultados General'!$C$10:$CG$10,0),0),"")</f>
        <v>#NAME?</v>
      </c>
      <c r="CN345" s="29" t="str">
        <f t="shared" ca="1" si="427"/>
        <v/>
      </c>
      <c r="CO345" s="29" t="str">
        <f t="shared" ca="1" si="428"/>
        <v/>
      </c>
      <c r="CP345" s="29" t="e">
        <f ca="1">+_xlfn.IFNA(VLOOKUP($B345,'Resultados General'!$C$11:$CG$510,MATCH(CP$6,'Resultados General'!$C$10:$CG$10,0),0),"")</f>
        <v>#NAME?</v>
      </c>
      <c r="CQ345" s="29" t="str">
        <f t="shared" ca="1" si="429"/>
        <v/>
      </c>
      <c r="CR345" s="29" t="str">
        <f t="shared" ca="1" si="430"/>
        <v/>
      </c>
      <c r="CS345" s="29" t="e">
        <f ca="1">+_xlfn.IFNA(VLOOKUP($B345,'Resultados General'!$C$11:$CG$510,MATCH(CS$6,'Resultados General'!$C$10:$CG$10,0),0),"")</f>
        <v>#NAME?</v>
      </c>
      <c r="CT345" s="29" t="str">
        <f t="shared" ca="1" si="431"/>
        <v/>
      </c>
      <c r="CU345" s="29" t="str">
        <f t="shared" ca="1" si="432"/>
        <v/>
      </c>
      <c r="CV345" s="29" t="e">
        <f ca="1">+_xlfn.IFNA(VLOOKUP($B345,'Resultados General'!$C$11:$CG$510,MATCH(CV$6,'Resultados General'!$C$10:$CG$10,0),0),"")</f>
        <v>#NAME?</v>
      </c>
      <c r="CW345" s="29" t="str">
        <f t="shared" ca="1" si="433"/>
        <v/>
      </c>
      <c r="CX345" s="29" t="str">
        <f t="shared" ca="1" si="434"/>
        <v/>
      </c>
      <c r="CY345" s="29" t="e">
        <f ca="1">+_xlfn.IFNA(VLOOKUP($B345,'Resultados General'!$C$11:$CG$510,MATCH(CY$6,'Resultados General'!$C$10:$CG$10,0),0),"")</f>
        <v>#NAME?</v>
      </c>
      <c r="CZ345" s="29" t="str">
        <f t="shared" ca="1" si="435"/>
        <v/>
      </c>
      <c r="DA345" s="29" t="str">
        <f t="shared" ca="1" si="436"/>
        <v/>
      </c>
      <c r="DB345" s="29" t="e">
        <f ca="1">+_xlfn.IFNA(VLOOKUP($B345,'Resultados General'!$C$11:$CG$510,MATCH(DB$6,'Resultados General'!$C$10:$CG$10,0),0),"")</f>
        <v>#NAME?</v>
      </c>
      <c r="DC345" s="29" t="str">
        <f t="shared" ca="1" si="437"/>
        <v/>
      </c>
      <c r="DD345" s="29" t="str">
        <f t="shared" ca="1" si="438"/>
        <v/>
      </c>
      <c r="DE345" s="29" t="e">
        <f ca="1">+_xlfn.IFNA(VLOOKUP($B345,'Resultados General'!$C$11:$CG$510,MATCH(DE$6,'Resultados General'!$C$10:$CG$10,0),0),"")</f>
        <v>#NAME?</v>
      </c>
      <c r="DF345" s="29" t="str">
        <f t="shared" ca="1" si="439"/>
        <v/>
      </c>
      <c r="DG345" s="29" t="str">
        <f t="shared" ca="1" si="440"/>
        <v/>
      </c>
      <c r="DH345" s="29" t="e">
        <f ca="1">+_xlfn.IFNA(VLOOKUP($B345,'Resultados General'!$C$11:$CG$510,MATCH(DH$6,'Resultados General'!$C$10:$CG$10,0),0),"")</f>
        <v>#NAME?</v>
      </c>
      <c r="DI345" s="29" t="str">
        <f t="shared" ca="1" si="441"/>
        <v/>
      </c>
      <c r="DJ345" s="29" t="str">
        <f t="shared" ca="1" si="442"/>
        <v/>
      </c>
      <c r="DK345" s="29" t="e">
        <f ca="1">+_xlfn.IFNA(VLOOKUP($B345,'Resultados General'!$C$11:$CG$510,MATCH(DK$6,'Resultados General'!$C$10:$CG$10,0),0),"")</f>
        <v>#NAME?</v>
      </c>
      <c r="DL345" s="29" t="str">
        <f t="shared" ca="1" si="443"/>
        <v/>
      </c>
      <c r="DM345" s="29" t="str">
        <f t="shared" ca="1" si="444"/>
        <v/>
      </c>
      <c r="DN345" s="29" t="e">
        <f ca="1">+_xlfn.IFNA(VLOOKUP($B345,'Resultados General'!$C$11:$CG$510,MATCH(DN$6,'Resultados General'!$C$10:$CG$10,0),0),"")</f>
        <v>#NAME?</v>
      </c>
      <c r="DO345" s="29" t="str">
        <f t="shared" ca="1" si="445"/>
        <v/>
      </c>
      <c r="DP345" s="29" t="str">
        <f t="shared" ca="1" si="446"/>
        <v/>
      </c>
    </row>
    <row r="346" spans="2:120">
      <c r="B346" s="219" t="str">
        <f>+IF('Resultados General'!C349="","",'Resultados General'!C349)</f>
        <v/>
      </c>
      <c r="C346" s="134" t="e">
        <f ca="1">+_xlfn.IFNA(VLOOKUP('Distribución de puestos'!B346,'Resultados General'!$C$11:$J$510,8,0),"")</f>
        <v>#NAME?</v>
      </c>
      <c r="D346" s="135" t="e">
        <f ca="1">+_xlfn.IFNA(VLOOKUP(B346,'Resultados General'!$C$11:$L$510,10,0),"")</f>
        <v>#NAME?</v>
      </c>
      <c r="E346" s="26" t="s">
        <v>76</v>
      </c>
      <c r="F346" s="26" t="s">
        <v>76</v>
      </c>
      <c r="G346" s="135" t="str">
        <f t="shared" ca="1" si="447"/>
        <v/>
      </c>
      <c r="H346" s="135" t="str">
        <f t="shared" ca="1" si="448"/>
        <v/>
      </c>
      <c r="I346" s="219" t="str">
        <f t="shared" si="449"/>
        <v/>
      </c>
      <c r="J346" s="138"/>
      <c r="M346" s="29" t="e">
        <f ca="1">+_xlfn.IFNA(VLOOKUP($B346,'Resultados General'!$C$11:$CG$510,MATCH(M$6,'Resultados General'!$C$10:$CG$10,0),0),"")</f>
        <v>#NAME?</v>
      </c>
      <c r="N346" s="29" t="str">
        <f t="shared" ca="1" si="375"/>
        <v/>
      </c>
      <c r="O346" s="29" t="str">
        <f t="shared" ca="1" si="376"/>
        <v/>
      </c>
      <c r="P346" s="29" t="e">
        <f ca="1">+_xlfn.IFNA(VLOOKUP($B346,'Resultados General'!$C$11:$CG$510,MATCH(P$6,'Resultados General'!$C$10:$CG$10,0),0),"")</f>
        <v>#NAME?</v>
      </c>
      <c r="Q346" s="29" t="str">
        <f t="shared" ca="1" si="377"/>
        <v/>
      </c>
      <c r="R346" s="29" t="str">
        <f t="shared" ca="1" si="378"/>
        <v/>
      </c>
      <c r="S346" s="29" t="e">
        <f ca="1">+_xlfn.IFNA(VLOOKUP($B346,'Resultados General'!$C$11:$CG$510,MATCH(S$6,'Resultados General'!$C$10:$CG$10,0),0),"")</f>
        <v>#NAME?</v>
      </c>
      <c r="T346" s="29" t="str">
        <f t="shared" ca="1" si="379"/>
        <v/>
      </c>
      <c r="U346" s="29" t="str">
        <f t="shared" ca="1" si="380"/>
        <v/>
      </c>
      <c r="V346" s="29" t="e">
        <f ca="1">+_xlfn.IFNA(VLOOKUP($B346,'Resultados General'!$C$11:$CG$510,MATCH(V$6,'Resultados General'!$C$10:$CG$10,0),0),"")</f>
        <v>#NAME?</v>
      </c>
      <c r="W346" s="29" t="str">
        <f t="shared" ca="1" si="381"/>
        <v/>
      </c>
      <c r="X346" s="29" t="str">
        <f t="shared" ca="1" si="382"/>
        <v/>
      </c>
      <c r="Y346" s="29" t="e">
        <f ca="1">+_xlfn.IFNA(VLOOKUP($B346,'Resultados General'!$C$11:$CG$510,MATCH(Y$6,'Resultados General'!$C$10:$CG$10,0),0),"")</f>
        <v>#NAME?</v>
      </c>
      <c r="Z346" s="29" t="str">
        <f t="shared" ca="1" si="383"/>
        <v/>
      </c>
      <c r="AA346" s="29" t="str">
        <f t="shared" ca="1" si="384"/>
        <v/>
      </c>
      <c r="AB346" s="29" t="e">
        <f ca="1">+_xlfn.IFNA(VLOOKUP($B346,'Resultados General'!$C$11:$CG$510,MATCH(AB$6,'Resultados General'!$C$10:$CG$10,0),0),"")</f>
        <v>#NAME?</v>
      </c>
      <c r="AC346" s="29" t="str">
        <f t="shared" ca="1" si="385"/>
        <v/>
      </c>
      <c r="AD346" s="29" t="str">
        <f t="shared" ca="1" si="386"/>
        <v/>
      </c>
      <c r="AE346" s="29" t="e">
        <f ca="1">+_xlfn.IFNA(VLOOKUP($B346,'Resultados General'!$C$11:$CG$510,MATCH(AE$6,'Resultados General'!$C$10:$CG$10,0),0),"")</f>
        <v>#NAME?</v>
      </c>
      <c r="AF346" s="29" t="str">
        <f t="shared" ca="1" si="387"/>
        <v/>
      </c>
      <c r="AG346" s="29" t="str">
        <f t="shared" ca="1" si="388"/>
        <v/>
      </c>
      <c r="AH346" s="29" t="e">
        <f ca="1">+_xlfn.IFNA(VLOOKUP($B346,'Resultados General'!$C$11:$CG$510,MATCH(AH$6,'Resultados General'!$C$10:$CG$10,0),0),"")</f>
        <v>#NAME?</v>
      </c>
      <c r="AI346" s="29" t="str">
        <f t="shared" ca="1" si="389"/>
        <v/>
      </c>
      <c r="AJ346" s="29" t="str">
        <f t="shared" ca="1" si="390"/>
        <v/>
      </c>
      <c r="AK346" s="29" t="e">
        <f ca="1">+_xlfn.IFNA(VLOOKUP($B346,'Resultados General'!$C$11:$CG$510,MATCH(AK$6,'Resultados General'!$C$10:$CG$10,0),0),"")</f>
        <v>#NAME?</v>
      </c>
      <c r="AL346" s="29" t="str">
        <f t="shared" ca="1" si="391"/>
        <v/>
      </c>
      <c r="AM346" s="29" t="str">
        <f t="shared" ca="1" si="392"/>
        <v/>
      </c>
      <c r="AN346" s="29" t="e">
        <f ca="1">+_xlfn.IFNA(VLOOKUP($B346,'Resultados General'!$C$11:$CG$510,MATCH(AN$6,'Resultados General'!$C$10:$CG$10,0),0),"")</f>
        <v>#NAME?</v>
      </c>
      <c r="AO346" s="29" t="str">
        <f t="shared" ca="1" si="393"/>
        <v/>
      </c>
      <c r="AP346" s="29" t="str">
        <f t="shared" ca="1" si="394"/>
        <v/>
      </c>
      <c r="AQ346" s="29" t="e">
        <f ca="1">+_xlfn.IFNA(VLOOKUP($B346,'Resultados General'!$C$11:$CG$510,MATCH(AQ$6,'Resultados General'!$C$10:$CG$10,0),0),"")</f>
        <v>#NAME?</v>
      </c>
      <c r="AR346" s="29" t="str">
        <f t="shared" ca="1" si="395"/>
        <v/>
      </c>
      <c r="AS346" s="29" t="str">
        <f t="shared" ca="1" si="396"/>
        <v/>
      </c>
      <c r="AT346" s="29" t="e">
        <f ca="1">+_xlfn.IFNA(VLOOKUP($B346,'Resultados General'!$C$11:$CG$510,MATCH(AT$6,'Resultados General'!$C$10:$CG$10,0),0),"")</f>
        <v>#NAME?</v>
      </c>
      <c r="AU346" s="29" t="str">
        <f t="shared" ca="1" si="397"/>
        <v/>
      </c>
      <c r="AV346" s="29" t="str">
        <f t="shared" ca="1" si="398"/>
        <v/>
      </c>
      <c r="AW346" s="29" t="e">
        <f ca="1">+_xlfn.IFNA(VLOOKUP($B346,'Resultados General'!$C$11:$CG$510,MATCH(AW$6,'Resultados General'!$C$10:$CG$10,0),0),"")</f>
        <v>#NAME?</v>
      </c>
      <c r="AX346" s="29" t="str">
        <f t="shared" ca="1" si="399"/>
        <v/>
      </c>
      <c r="AY346" s="29" t="str">
        <f t="shared" ca="1" si="400"/>
        <v/>
      </c>
      <c r="AZ346" s="29" t="e">
        <f ca="1">+_xlfn.IFNA(VLOOKUP($B346,'Resultados General'!$C$11:$CG$510,MATCH(AZ$6,'Resultados General'!$C$10:$CG$10,0),0),"")</f>
        <v>#NAME?</v>
      </c>
      <c r="BA346" s="29" t="str">
        <f t="shared" ca="1" si="401"/>
        <v/>
      </c>
      <c r="BB346" s="29" t="str">
        <f t="shared" ca="1" si="402"/>
        <v/>
      </c>
      <c r="BC346" s="29" t="e">
        <f ca="1">+_xlfn.IFNA(VLOOKUP($B346,'Resultados General'!$C$11:$CG$510,MATCH(BC$6,'Resultados General'!$C$10:$CG$10,0),0),"")</f>
        <v>#NAME?</v>
      </c>
      <c r="BD346" s="29" t="str">
        <f t="shared" ca="1" si="403"/>
        <v/>
      </c>
      <c r="BE346" s="29" t="str">
        <f t="shared" ca="1" si="404"/>
        <v/>
      </c>
      <c r="BF346" s="29" t="e">
        <f ca="1">+_xlfn.IFNA(VLOOKUP($B346,'Resultados General'!$C$11:$CG$510,MATCH(BF$6,'Resultados General'!$C$10:$CG$10,0),0),"")</f>
        <v>#NAME?</v>
      </c>
      <c r="BG346" s="29" t="str">
        <f t="shared" ca="1" si="405"/>
        <v/>
      </c>
      <c r="BH346" s="29" t="str">
        <f t="shared" ca="1" si="406"/>
        <v/>
      </c>
      <c r="BI346" s="29" t="e">
        <f ca="1">+_xlfn.IFNA(VLOOKUP($B346,'Resultados General'!$C$11:$CG$510,MATCH(BI$6,'Resultados General'!$C$10:$CG$10,0),0),"")</f>
        <v>#NAME?</v>
      </c>
      <c r="BJ346" s="29" t="str">
        <f t="shared" ca="1" si="407"/>
        <v/>
      </c>
      <c r="BK346" s="29" t="str">
        <f t="shared" ca="1" si="408"/>
        <v/>
      </c>
      <c r="BL346" s="29" t="e">
        <f ca="1">+_xlfn.IFNA(VLOOKUP($B346,'Resultados General'!$C$11:$CG$510,MATCH(BL$6,'Resultados General'!$C$10:$CG$10,0),0),"")</f>
        <v>#NAME?</v>
      </c>
      <c r="BM346" s="29" t="str">
        <f t="shared" ca="1" si="409"/>
        <v/>
      </c>
      <c r="BN346" s="29" t="str">
        <f t="shared" ca="1" si="410"/>
        <v/>
      </c>
      <c r="BO346" s="29" t="e">
        <f ca="1">+_xlfn.IFNA(VLOOKUP($B346,'Resultados General'!$C$11:$CG$510,MATCH(BO$6,'Resultados General'!$C$10:$CG$10,0),0),"")</f>
        <v>#NAME?</v>
      </c>
      <c r="BP346" s="29" t="str">
        <f t="shared" ca="1" si="411"/>
        <v/>
      </c>
      <c r="BQ346" s="29" t="str">
        <f t="shared" ca="1" si="412"/>
        <v/>
      </c>
      <c r="BR346" s="29" t="e">
        <f ca="1">+_xlfn.IFNA(VLOOKUP($B346,'Resultados General'!$C$11:$CG$510,MATCH(BR$6,'Resultados General'!$C$10:$CG$10,0),0),"")</f>
        <v>#NAME?</v>
      </c>
      <c r="BS346" s="29" t="str">
        <f t="shared" ca="1" si="413"/>
        <v/>
      </c>
      <c r="BT346" s="29" t="str">
        <f t="shared" ca="1" si="414"/>
        <v/>
      </c>
      <c r="BU346" s="29" t="e">
        <f ca="1">+_xlfn.IFNA(VLOOKUP($B346,'Resultados General'!$C$11:$CG$510,MATCH(BU$6,'Resultados General'!$C$10:$CG$10,0),0),"")</f>
        <v>#NAME?</v>
      </c>
      <c r="BV346" s="29" t="str">
        <f t="shared" ca="1" si="415"/>
        <v/>
      </c>
      <c r="BW346" s="29" t="str">
        <f t="shared" ca="1" si="416"/>
        <v/>
      </c>
      <c r="BX346" s="29" t="e">
        <f ca="1">+_xlfn.IFNA(VLOOKUP($B346,'Resultados General'!$C$11:$CG$510,MATCH(BX$6,'Resultados General'!$C$10:$CG$10,0),0),"")</f>
        <v>#NAME?</v>
      </c>
      <c r="BY346" s="29" t="str">
        <f t="shared" ca="1" si="417"/>
        <v/>
      </c>
      <c r="BZ346" s="29" t="str">
        <f t="shared" ca="1" si="418"/>
        <v/>
      </c>
      <c r="CA346" s="29" t="e">
        <f ca="1">+_xlfn.IFNA(VLOOKUP($B346,'Resultados General'!$C$11:$CG$510,MATCH(CA$6,'Resultados General'!$C$10:$CG$10,0),0),"")</f>
        <v>#NAME?</v>
      </c>
      <c r="CB346" s="29" t="str">
        <f t="shared" ca="1" si="419"/>
        <v/>
      </c>
      <c r="CC346" s="29" t="str">
        <f t="shared" ca="1" si="420"/>
        <v/>
      </c>
      <c r="CD346" s="29" t="e">
        <f ca="1">+_xlfn.IFNA(VLOOKUP($B346,'Resultados General'!$C$11:$CG$510,MATCH(CD$6,'Resultados General'!$C$10:$CG$10,0),0),"")</f>
        <v>#NAME?</v>
      </c>
      <c r="CE346" s="29" t="str">
        <f t="shared" ca="1" si="421"/>
        <v/>
      </c>
      <c r="CF346" s="29" t="str">
        <f t="shared" ca="1" si="422"/>
        <v/>
      </c>
      <c r="CG346" s="29" t="e">
        <f ca="1">+_xlfn.IFNA(VLOOKUP($B346,'Resultados General'!$C$11:$CG$510,MATCH(CG$6,'Resultados General'!$C$10:$CG$10,0),0),"")</f>
        <v>#NAME?</v>
      </c>
      <c r="CH346" s="29" t="str">
        <f t="shared" ca="1" si="423"/>
        <v/>
      </c>
      <c r="CI346" s="29" t="str">
        <f t="shared" ca="1" si="424"/>
        <v/>
      </c>
      <c r="CJ346" s="29" t="e">
        <f ca="1">+_xlfn.IFNA(VLOOKUP($B346,'Resultados General'!$C$11:$CG$510,MATCH(CJ$6,'Resultados General'!$C$10:$CG$10,0),0),"")</f>
        <v>#NAME?</v>
      </c>
      <c r="CK346" s="29" t="str">
        <f t="shared" ca="1" si="425"/>
        <v/>
      </c>
      <c r="CL346" s="29" t="str">
        <f t="shared" ca="1" si="426"/>
        <v/>
      </c>
      <c r="CM346" s="29" t="e">
        <f ca="1">+_xlfn.IFNA(VLOOKUP($B346,'Resultados General'!$C$11:$CG$510,MATCH(CM$6,'Resultados General'!$C$10:$CG$10,0),0),"")</f>
        <v>#NAME?</v>
      </c>
      <c r="CN346" s="29" t="str">
        <f t="shared" ca="1" si="427"/>
        <v/>
      </c>
      <c r="CO346" s="29" t="str">
        <f t="shared" ca="1" si="428"/>
        <v/>
      </c>
      <c r="CP346" s="29" t="e">
        <f ca="1">+_xlfn.IFNA(VLOOKUP($B346,'Resultados General'!$C$11:$CG$510,MATCH(CP$6,'Resultados General'!$C$10:$CG$10,0),0),"")</f>
        <v>#NAME?</v>
      </c>
      <c r="CQ346" s="29" t="str">
        <f t="shared" ca="1" si="429"/>
        <v/>
      </c>
      <c r="CR346" s="29" t="str">
        <f t="shared" ca="1" si="430"/>
        <v/>
      </c>
      <c r="CS346" s="29" t="e">
        <f ca="1">+_xlfn.IFNA(VLOOKUP($B346,'Resultados General'!$C$11:$CG$510,MATCH(CS$6,'Resultados General'!$C$10:$CG$10,0),0),"")</f>
        <v>#NAME?</v>
      </c>
      <c r="CT346" s="29" t="str">
        <f t="shared" ca="1" si="431"/>
        <v/>
      </c>
      <c r="CU346" s="29" t="str">
        <f t="shared" ca="1" si="432"/>
        <v/>
      </c>
      <c r="CV346" s="29" t="e">
        <f ca="1">+_xlfn.IFNA(VLOOKUP($B346,'Resultados General'!$C$11:$CG$510,MATCH(CV$6,'Resultados General'!$C$10:$CG$10,0),0),"")</f>
        <v>#NAME?</v>
      </c>
      <c r="CW346" s="29" t="str">
        <f t="shared" ca="1" si="433"/>
        <v/>
      </c>
      <c r="CX346" s="29" t="str">
        <f t="shared" ca="1" si="434"/>
        <v/>
      </c>
      <c r="CY346" s="29" t="e">
        <f ca="1">+_xlfn.IFNA(VLOOKUP($B346,'Resultados General'!$C$11:$CG$510,MATCH(CY$6,'Resultados General'!$C$10:$CG$10,0),0),"")</f>
        <v>#NAME?</v>
      </c>
      <c r="CZ346" s="29" t="str">
        <f t="shared" ca="1" si="435"/>
        <v/>
      </c>
      <c r="DA346" s="29" t="str">
        <f t="shared" ca="1" si="436"/>
        <v/>
      </c>
      <c r="DB346" s="29" t="e">
        <f ca="1">+_xlfn.IFNA(VLOOKUP($B346,'Resultados General'!$C$11:$CG$510,MATCH(DB$6,'Resultados General'!$C$10:$CG$10,0),0),"")</f>
        <v>#NAME?</v>
      </c>
      <c r="DC346" s="29" t="str">
        <f t="shared" ca="1" si="437"/>
        <v/>
      </c>
      <c r="DD346" s="29" t="str">
        <f t="shared" ca="1" si="438"/>
        <v/>
      </c>
      <c r="DE346" s="29" t="e">
        <f ca="1">+_xlfn.IFNA(VLOOKUP($B346,'Resultados General'!$C$11:$CG$510,MATCH(DE$6,'Resultados General'!$C$10:$CG$10,0),0),"")</f>
        <v>#NAME?</v>
      </c>
      <c r="DF346" s="29" t="str">
        <f t="shared" ca="1" si="439"/>
        <v/>
      </c>
      <c r="DG346" s="29" t="str">
        <f t="shared" ca="1" si="440"/>
        <v/>
      </c>
      <c r="DH346" s="29" t="e">
        <f ca="1">+_xlfn.IFNA(VLOOKUP($B346,'Resultados General'!$C$11:$CG$510,MATCH(DH$6,'Resultados General'!$C$10:$CG$10,0),0),"")</f>
        <v>#NAME?</v>
      </c>
      <c r="DI346" s="29" t="str">
        <f t="shared" ca="1" si="441"/>
        <v/>
      </c>
      <c r="DJ346" s="29" t="str">
        <f t="shared" ca="1" si="442"/>
        <v/>
      </c>
      <c r="DK346" s="29" t="e">
        <f ca="1">+_xlfn.IFNA(VLOOKUP($B346,'Resultados General'!$C$11:$CG$510,MATCH(DK$6,'Resultados General'!$C$10:$CG$10,0),0),"")</f>
        <v>#NAME?</v>
      </c>
      <c r="DL346" s="29" t="str">
        <f t="shared" ca="1" si="443"/>
        <v/>
      </c>
      <c r="DM346" s="29" t="str">
        <f t="shared" ca="1" si="444"/>
        <v/>
      </c>
      <c r="DN346" s="29" t="e">
        <f ca="1">+_xlfn.IFNA(VLOOKUP($B346,'Resultados General'!$C$11:$CG$510,MATCH(DN$6,'Resultados General'!$C$10:$CG$10,0),0),"")</f>
        <v>#NAME?</v>
      </c>
      <c r="DO346" s="29" t="str">
        <f t="shared" ca="1" si="445"/>
        <v/>
      </c>
      <c r="DP346" s="29" t="str">
        <f t="shared" ca="1" si="446"/>
        <v/>
      </c>
    </row>
    <row r="347" spans="2:120">
      <c r="B347" s="219" t="str">
        <f>+IF('Resultados General'!C350="","",'Resultados General'!C350)</f>
        <v/>
      </c>
      <c r="C347" s="134" t="e">
        <f ca="1">+_xlfn.IFNA(VLOOKUP('Distribución de puestos'!B347,'Resultados General'!$C$11:$J$510,8,0),"")</f>
        <v>#NAME?</v>
      </c>
      <c r="D347" s="135" t="e">
        <f ca="1">+_xlfn.IFNA(VLOOKUP(B347,'Resultados General'!$C$11:$L$510,10,0),"")</f>
        <v>#NAME?</v>
      </c>
      <c r="E347" s="26" t="s">
        <v>76</v>
      </c>
      <c r="F347" s="26" t="s">
        <v>76</v>
      </c>
      <c r="G347" s="135" t="str">
        <f t="shared" ca="1" si="447"/>
        <v/>
      </c>
      <c r="H347" s="135" t="str">
        <f t="shared" ca="1" si="448"/>
        <v/>
      </c>
      <c r="I347" s="219" t="str">
        <f t="shared" si="449"/>
        <v/>
      </c>
      <c r="J347" s="138"/>
      <c r="M347" s="29" t="e">
        <f ca="1">+_xlfn.IFNA(VLOOKUP($B347,'Resultados General'!$C$11:$CG$510,MATCH(M$6,'Resultados General'!$C$10:$CG$10,0),0),"")</f>
        <v>#NAME?</v>
      </c>
      <c r="N347" s="29" t="str">
        <f t="shared" ca="1" si="375"/>
        <v/>
      </c>
      <c r="O347" s="29" t="str">
        <f t="shared" ca="1" si="376"/>
        <v/>
      </c>
      <c r="P347" s="29" t="e">
        <f ca="1">+_xlfn.IFNA(VLOOKUP($B347,'Resultados General'!$C$11:$CG$510,MATCH(P$6,'Resultados General'!$C$10:$CG$10,0),0),"")</f>
        <v>#NAME?</v>
      </c>
      <c r="Q347" s="29" t="str">
        <f t="shared" ca="1" si="377"/>
        <v/>
      </c>
      <c r="R347" s="29" t="str">
        <f t="shared" ca="1" si="378"/>
        <v/>
      </c>
      <c r="S347" s="29" t="e">
        <f ca="1">+_xlfn.IFNA(VLOOKUP($B347,'Resultados General'!$C$11:$CG$510,MATCH(S$6,'Resultados General'!$C$10:$CG$10,0),0),"")</f>
        <v>#NAME?</v>
      </c>
      <c r="T347" s="29" t="str">
        <f t="shared" ca="1" si="379"/>
        <v/>
      </c>
      <c r="U347" s="29" t="str">
        <f t="shared" ca="1" si="380"/>
        <v/>
      </c>
      <c r="V347" s="29" t="e">
        <f ca="1">+_xlfn.IFNA(VLOOKUP($B347,'Resultados General'!$C$11:$CG$510,MATCH(V$6,'Resultados General'!$C$10:$CG$10,0),0),"")</f>
        <v>#NAME?</v>
      </c>
      <c r="W347" s="29" t="str">
        <f t="shared" ca="1" si="381"/>
        <v/>
      </c>
      <c r="X347" s="29" t="str">
        <f t="shared" ca="1" si="382"/>
        <v/>
      </c>
      <c r="Y347" s="29" t="e">
        <f ca="1">+_xlfn.IFNA(VLOOKUP($B347,'Resultados General'!$C$11:$CG$510,MATCH(Y$6,'Resultados General'!$C$10:$CG$10,0),0),"")</f>
        <v>#NAME?</v>
      </c>
      <c r="Z347" s="29" t="str">
        <f t="shared" ca="1" si="383"/>
        <v/>
      </c>
      <c r="AA347" s="29" t="str">
        <f t="shared" ca="1" si="384"/>
        <v/>
      </c>
      <c r="AB347" s="29" t="e">
        <f ca="1">+_xlfn.IFNA(VLOOKUP($B347,'Resultados General'!$C$11:$CG$510,MATCH(AB$6,'Resultados General'!$C$10:$CG$10,0),0),"")</f>
        <v>#NAME?</v>
      </c>
      <c r="AC347" s="29" t="str">
        <f t="shared" ca="1" si="385"/>
        <v/>
      </c>
      <c r="AD347" s="29" t="str">
        <f t="shared" ca="1" si="386"/>
        <v/>
      </c>
      <c r="AE347" s="29" t="e">
        <f ca="1">+_xlfn.IFNA(VLOOKUP($B347,'Resultados General'!$C$11:$CG$510,MATCH(AE$6,'Resultados General'!$C$10:$CG$10,0),0),"")</f>
        <v>#NAME?</v>
      </c>
      <c r="AF347" s="29" t="str">
        <f t="shared" ca="1" si="387"/>
        <v/>
      </c>
      <c r="AG347" s="29" t="str">
        <f t="shared" ca="1" si="388"/>
        <v/>
      </c>
      <c r="AH347" s="29" t="e">
        <f ca="1">+_xlfn.IFNA(VLOOKUP($B347,'Resultados General'!$C$11:$CG$510,MATCH(AH$6,'Resultados General'!$C$10:$CG$10,0),0),"")</f>
        <v>#NAME?</v>
      </c>
      <c r="AI347" s="29" t="str">
        <f t="shared" ca="1" si="389"/>
        <v/>
      </c>
      <c r="AJ347" s="29" t="str">
        <f t="shared" ca="1" si="390"/>
        <v/>
      </c>
      <c r="AK347" s="29" t="e">
        <f ca="1">+_xlfn.IFNA(VLOOKUP($B347,'Resultados General'!$C$11:$CG$510,MATCH(AK$6,'Resultados General'!$C$10:$CG$10,0),0),"")</f>
        <v>#NAME?</v>
      </c>
      <c r="AL347" s="29" t="str">
        <f t="shared" ca="1" si="391"/>
        <v/>
      </c>
      <c r="AM347" s="29" t="str">
        <f t="shared" ca="1" si="392"/>
        <v/>
      </c>
      <c r="AN347" s="29" t="e">
        <f ca="1">+_xlfn.IFNA(VLOOKUP($B347,'Resultados General'!$C$11:$CG$510,MATCH(AN$6,'Resultados General'!$C$10:$CG$10,0),0),"")</f>
        <v>#NAME?</v>
      </c>
      <c r="AO347" s="29" t="str">
        <f t="shared" ca="1" si="393"/>
        <v/>
      </c>
      <c r="AP347" s="29" t="str">
        <f t="shared" ca="1" si="394"/>
        <v/>
      </c>
      <c r="AQ347" s="29" t="e">
        <f ca="1">+_xlfn.IFNA(VLOOKUP($B347,'Resultados General'!$C$11:$CG$510,MATCH(AQ$6,'Resultados General'!$C$10:$CG$10,0),0),"")</f>
        <v>#NAME?</v>
      </c>
      <c r="AR347" s="29" t="str">
        <f t="shared" ca="1" si="395"/>
        <v/>
      </c>
      <c r="AS347" s="29" t="str">
        <f t="shared" ca="1" si="396"/>
        <v/>
      </c>
      <c r="AT347" s="29" t="e">
        <f ca="1">+_xlfn.IFNA(VLOOKUP($B347,'Resultados General'!$C$11:$CG$510,MATCH(AT$6,'Resultados General'!$C$10:$CG$10,0),0),"")</f>
        <v>#NAME?</v>
      </c>
      <c r="AU347" s="29" t="str">
        <f t="shared" ca="1" si="397"/>
        <v/>
      </c>
      <c r="AV347" s="29" t="str">
        <f t="shared" ca="1" si="398"/>
        <v/>
      </c>
      <c r="AW347" s="29" t="e">
        <f ca="1">+_xlfn.IFNA(VLOOKUP($B347,'Resultados General'!$C$11:$CG$510,MATCH(AW$6,'Resultados General'!$C$10:$CG$10,0),0),"")</f>
        <v>#NAME?</v>
      </c>
      <c r="AX347" s="29" t="str">
        <f t="shared" ca="1" si="399"/>
        <v/>
      </c>
      <c r="AY347" s="29" t="str">
        <f t="shared" ca="1" si="400"/>
        <v/>
      </c>
      <c r="AZ347" s="29" t="e">
        <f ca="1">+_xlfn.IFNA(VLOOKUP($B347,'Resultados General'!$C$11:$CG$510,MATCH(AZ$6,'Resultados General'!$C$10:$CG$10,0),0),"")</f>
        <v>#NAME?</v>
      </c>
      <c r="BA347" s="29" t="str">
        <f t="shared" ca="1" si="401"/>
        <v/>
      </c>
      <c r="BB347" s="29" t="str">
        <f t="shared" ca="1" si="402"/>
        <v/>
      </c>
      <c r="BC347" s="29" t="e">
        <f ca="1">+_xlfn.IFNA(VLOOKUP($B347,'Resultados General'!$C$11:$CG$510,MATCH(BC$6,'Resultados General'!$C$10:$CG$10,0),0),"")</f>
        <v>#NAME?</v>
      </c>
      <c r="BD347" s="29" t="str">
        <f t="shared" ca="1" si="403"/>
        <v/>
      </c>
      <c r="BE347" s="29" t="str">
        <f t="shared" ca="1" si="404"/>
        <v/>
      </c>
      <c r="BF347" s="29" t="e">
        <f ca="1">+_xlfn.IFNA(VLOOKUP($B347,'Resultados General'!$C$11:$CG$510,MATCH(BF$6,'Resultados General'!$C$10:$CG$10,0),0),"")</f>
        <v>#NAME?</v>
      </c>
      <c r="BG347" s="29" t="str">
        <f t="shared" ca="1" si="405"/>
        <v/>
      </c>
      <c r="BH347" s="29" t="str">
        <f t="shared" ca="1" si="406"/>
        <v/>
      </c>
      <c r="BI347" s="29" t="e">
        <f ca="1">+_xlfn.IFNA(VLOOKUP($B347,'Resultados General'!$C$11:$CG$510,MATCH(BI$6,'Resultados General'!$C$10:$CG$10,0),0),"")</f>
        <v>#NAME?</v>
      </c>
      <c r="BJ347" s="29" t="str">
        <f t="shared" ca="1" si="407"/>
        <v/>
      </c>
      <c r="BK347" s="29" t="str">
        <f t="shared" ca="1" si="408"/>
        <v/>
      </c>
      <c r="BL347" s="29" t="e">
        <f ca="1">+_xlfn.IFNA(VLOOKUP($B347,'Resultados General'!$C$11:$CG$510,MATCH(BL$6,'Resultados General'!$C$10:$CG$10,0),0),"")</f>
        <v>#NAME?</v>
      </c>
      <c r="BM347" s="29" t="str">
        <f t="shared" ca="1" si="409"/>
        <v/>
      </c>
      <c r="BN347" s="29" t="str">
        <f t="shared" ca="1" si="410"/>
        <v/>
      </c>
      <c r="BO347" s="29" t="e">
        <f ca="1">+_xlfn.IFNA(VLOOKUP($B347,'Resultados General'!$C$11:$CG$510,MATCH(BO$6,'Resultados General'!$C$10:$CG$10,0),0),"")</f>
        <v>#NAME?</v>
      </c>
      <c r="BP347" s="29" t="str">
        <f t="shared" ca="1" si="411"/>
        <v/>
      </c>
      <c r="BQ347" s="29" t="str">
        <f t="shared" ca="1" si="412"/>
        <v/>
      </c>
      <c r="BR347" s="29" t="e">
        <f ca="1">+_xlfn.IFNA(VLOOKUP($B347,'Resultados General'!$C$11:$CG$510,MATCH(BR$6,'Resultados General'!$C$10:$CG$10,0),0),"")</f>
        <v>#NAME?</v>
      </c>
      <c r="BS347" s="29" t="str">
        <f t="shared" ca="1" si="413"/>
        <v/>
      </c>
      <c r="BT347" s="29" t="str">
        <f t="shared" ca="1" si="414"/>
        <v/>
      </c>
      <c r="BU347" s="29" t="e">
        <f ca="1">+_xlfn.IFNA(VLOOKUP($B347,'Resultados General'!$C$11:$CG$510,MATCH(BU$6,'Resultados General'!$C$10:$CG$10,0),0),"")</f>
        <v>#NAME?</v>
      </c>
      <c r="BV347" s="29" t="str">
        <f t="shared" ca="1" si="415"/>
        <v/>
      </c>
      <c r="BW347" s="29" t="str">
        <f t="shared" ca="1" si="416"/>
        <v/>
      </c>
      <c r="BX347" s="29" t="e">
        <f ca="1">+_xlfn.IFNA(VLOOKUP($B347,'Resultados General'!$C$11:$CG$510,MATCH(BX$6,'Resultados General'!$C$10:$CG$10,0),0),"")</f>
        <v>#NAME?</v>
      </c>
      <c r="BY347" s="29" t="str">
        <f t="shared" ca="1" si="417"/>
        <v/>
      </c>
      <c r="BZ347" s="29" t="str">
        <f t="shared" ca="1" si="418"/>
        <v/>
      </c>
      <c r="CA347" s="29" t="e">
        <f ca="1">+_xlfn.IFNA(VLOOKUP($B347,'Resultados General'!$C$11:$CG$510,MATCH(CA$6,'Resultados General'!$C$10:$CG$10,0),0),"")</f>
        <v>#NAME?</v>
      </c>
      <c r="CB347" s="29" t="str">
        <f t="shared" ca="1" si="419"/>
        <v/>
      </c>
      <c r="CC347" s="29" t="str">
        <f t="shared" ca="1" si="420"/>
        <v/>
      </c>
      <c r="CD347" s="29" t="e">
        <f ca="1">+_xlfn.IFNA(VLOOKUP($B347,'Resultados General'!$C$11:$CG$510,MATCH(CD$6,'Resultados General'!$C$10:$CG$10,0),0),"")</f>
        <v>#NAME?</v>
      </c>
      <c r="CE347" s="29" t="str">
        <f t="shared" ca="1" si="421"/>
        <v/>
      </c>
      <c r="CF347" s="29" t="str">
        <f t="shared" ca="1" si="422"/>
        <v/>
      </c>
      <c r="CG347" s="29" t="e">
        <f ca="1">+_xlfn.IFNA(VLOOKUP($B347,'Resultados General'!$C$11:$CG$510,MATCH(CG$6,'Resultados General'!$C$10:$CG$10,0),0),"")</f>
        <v>#NAME?</v>
      </c>
      <c r="CH347" s="29" t="str">
        <f t="shared" ca="1" si="423"/>
        <v/>
      </c>
      <c r="CI347" s="29" t="str">
        <f t="shared" ca="1" si="424"/>
        <v/>
      </c>
      <c r="CJ347" s="29" t="e">
        <f ca="1">+_xlfn.IFNA(VLOOKUP($B347,'Resultados General'!$C$11:$CG$510,MATCH(CJ$6,'Resultados General'!$C$10:$CG$10,0),0),"")</f>
        <v>#NAME?</v>
      </c>
      <c r="CK347" s="29" t="str">
        <f t="shared" ca="1" si="425"/>
        <v/>
      </c>
      <c r="CL347" s="29" t="str">
        <f t="shared" ca="1" si="426"/>
        <v/>
      </c>
      <c r="CM347" s="29" t="e">
        <f ca="1">+_xlfn.IFNA(VLOOKUP($B347,'Resultados General'!$C$11:$CG$510,MATCH(CM$6,'Resultados General'!$C$10:$CG$10,0),0),"")</f>
        <v>#NAME?</v>
      </c>
      <c r="CN347" s="29" t="str">
        <f t="shared" ca="1" si="427"/>
        <v/>
      </c>
      <c r="CO347" s="29" t="str">
        <f t="shared" ca="1" si="428"/>
        <v/>
      </c>
      <c r="CP347" s="29" t="e">
        <f ca="1">+_xlfn.IFNA(VLOOKUP($B347,'Resultados General'!$C$11:$CG$510,MATCH(CP$6,'Resultados General'!$C$10:$CG$10,0),0),"")</f>
        <v>#NAME?</v>
      </c>
      <c r="CQ347" s="29" t="str">
        <f t="shared" ca="1" si="429"/>
        <v/>
      </c>
      <c r="CR347" s="29" t="str">
        <f t="shared" ca="1" si="430"/>
        <v/>
      </c>
      <c r="CS347" s="29" t="e">
        <f ca="1">+_xlfn.IFNA(VLOOKUP($B347,'Resultados General'!$C$11:$CG$510,MATCH(CS$6,'Resultados General'!$C$10:$CG$10,0),0),"")</f>
        <v>#NAME?</v>
      </c>
      <c r="CT347" s="29" t="str">
        <f t="shared" ca="1" si="431"/>
        <v/>
      </c>
      <c r="CU347" s="29" t="str">
        <f t="shared" ca="1" si="432"/>
        <v/>
      </c>
      <c r="CV347" s="29" t="e">
        <f ca="1">+_xlfn.IFNA(VLOOKUP($B347,'Resultados General'!$C$11:$CG$510,MATCH(CV$6,'Resultados General'!$C$10:$CG$10,0),0),"")</f>
        <v>#NAME?</v>
      </c>
      <c r="CW347" s="29" t="str">
        <f t="shared" ca="1" si="433"/>
        <v/>
      </c>
      <c r="CX347" s="29" t="str">
        <f t="shared" ca="1" si="434"/>
        <v/>
      </c>
      <c r="CY347" s="29" t="e">
        <f ca="1">+_xlfn.IFNA(VLOOKUP($B347,'Resultados General'!$C$11:$CG$510,MATCH(CY$6,'Resultados General'!$C$10:$CG$10,0),0),"")</f>
        <v>#NAME?</v>
      </c>
      <c r="CZ347" s="29" t="str">
        <f t="shared" ca="1" si="435"/>
        <v/>
      </c>
      <c r="DA347" s="29" t="str">
        <f t="shared" ca="1" si="436"/>
        <v/>
      </c>
      <c r="DB347" s="29" t="e">
        <f ca="1">+_xlfn.IFNA(VLOOKUP($B347,'Resultados General'!$C$11:$CG$510,MATCH(DB$6,'Resultados General'!$C$10:$CG$10,0),0),"")</f>
        <v>#NAME?</v>
      </c>
      <c r="DC347" s="29" t="str">
        <f t="shared" ca="1" si="437"/>
        <v/>
      </c>
      <c r="DD347" s="29" t="str">
        <f t="shared" ca="1" si="438"/>
        <v/>
      </c>
      <c r="DE347" s="29" t="e">
        <f ca="1">+_xlfn.IFNA(VLOOKUP($B347,'Resultados General'!$C$11:$CG$510,MATCH(DE$6,'Resultados General'!$C$10:$CG$10,0),0),"")</f>
        <v>#NAME?</v>
      </c>
      <c r="DF347" s="29" t="str">
        <f t="shared" ca="1" si="439"/>
        <v/>
      </c>
      <c r="DG347" s="29" t="str">
        <f t="shared" ca="1" si="440"/>
        <v/>
      </c>
      <c r="DH347" s="29" t="e">
        <f ca="1">+_xlfn.IFNA(VLOOKUP($B347,'Resultados General'!$C$11:$CG$510,MATCH(DH$6,'Resultados General'!$C$10:$CG$10,0),0),"")</f>
        <v>#NAME?</v>
      </c>
      <c r="DI347" s="29" t="str">
        <f t="shared" ca="1" si="441"/>
        <v/>
      </c>
      <c r="DJ347" s="29" t="str">
        <f t="shared" ca="1" si="442"/>
        <v/>
      </c>
      <c r="DK347" s="29" t="e">
        <f ca="1">+_xlfn.IFNA(VLOOKUP($B347,'Resultados General'!$C$11:$CG$510,MATCH(DK$6,'Resultados General'!$C$10:$CG$10,0),0),"")</f>
        <v>#NAME?</v>
      </c>
      <c r="DL347" s="29" t="str">
        <f t="shared" ca="1" si="443"/>
        <v/>
      </c>
      <c r="DM347" s="29" t="str">
        <f t="shared" ca="1" si="444"/>
        <v/>
      </c>
      <c r="DN347" s="29" t="e">
        <f ca="1">+_xlfn.IFNA(VLOOKUP($B347,'Resultados General'!$C$11:$CG$510,MATCH(DN$6,'Resultados General'!$C$10:$CG$10,0),0),"")</f>
        <v>#NAME?</v>
      </c>
      <c r="DO347" s="29" t="str">
        <f t="shared" ca="1" si="445"/>
        <v/>
      </c>
      <c r="DP347" s="29" t="str">
        <f t="shared" ca="1" si="446"/>
        <v/>
      </c>
    </row>
    <row r="348" spans="2:120">
      <c r="B348" s="219" t="str">
        <f>+IF('Resultados General'!C351="","",'Resultados General'!C351)</f>
        <v/>
      </c>
      <c r="C348" s="134" t="e">
        <f ca="1">+_xlfn.IFNA(VLOOKUP('Distribución de puestos'!B348,'Resultados General'!$C$11:$J$510,8,0),"")</f>
        <v>#NAME?</v>
      </c>
      <c r="D348" s="135" t="e">
        <f ca="1">+_xlfn.IFNA(VLOOKUP(B348,'Resultados General'!$C$11:$L$510,10,0),"")</f>
        <v>#NAME?</v>
      </c>
      <c r="E348" s="26" t="s">
        <v>76</v>
      </c>
      <c r="F348" s="26" t="s">
        <v>76</v>
      </c>
      <c r="G348" s="135" t="str">
        <f t="shared" ca="1" si="447"/>
        <v/>
      </c>
      <c r="H348" s="135" t="str">
        <f t="shared" ca="1" si="448"/>
        <v/>
      </c>
      <c r="I348" s="219" t="str">
        <f t="shared" si="449"/>
        <v/>
      </c>
      <c r="J348" s="138"/>
      <c r="M348" s="29" t="e">
        <f ca="1">+_xlfn.IFNA(VLOOKUP($B348,'Resultados General'!$C$11:$CG$510,MATCH(M$6,'Resultados General'!$C$10:$CG$10,0),0),"")</f>
        <v>#NAME?</v>
      </c>
      <c r="N348" s="29" t="str">
        <f t="shared" ca="1" si="375"/>
        <v/>
      </c>
      <c r="O348" s="29" t="str">
        <f t="shared" ca="1" si="376"/>
        <v/>
      </c>
      <c r="P348" s="29" t="e">
        <f ca="1">+_xlfn.IFNA(VLOOKUP($B348,'Resultados General'!$C$11:$CG$510,MATCH(P$6,'Resultados General'!$C$10:$CG$10,0),0),"")</f>
        <v>#NAME?</v>
      </c>
      <c r="Q348" s="29" t="str">
        <f t="shared" ca="1" si="377"/>
        <v/>
      </c>
      <c r="R348" s="29" t="str">
        <f t="shared" ca="1" si="378"/>
        <v/>
      </c>
      <c r="S348" s="29" t="e">
        <f ca="1">+_xlfn.IFNA(VLOOKUP($B348,'Resultados General'!$C$11:$CG$510,MATCH(S$6,'Resultados General'!$C$10:$CG$10,0),0),"")</f>
        <v>#NAME?</v>
      </c>
      <c r="T348" s="29" t="str">
        <f t="shared" ca="1" si="379"/>
        <v/>
      </c>
      <c r="U348" s="29" t="str">
        <f t="shared" ca="1" si="380"/>
        <v/>
      </c>
      <c r="V348" s="29" t="e">
        <f ca="1">+_xlfn.IFNA(VLOOKUP($B348,'Resultados General'!$C$11:$CG$510,MATCH(V$6,'Resultados General'!$C$10:$CG$10,0),0),"")</f>
        <v>#NAME?</v>
      </c>
      <c r="W348" s="29" t="str">
        <f t="shared" ca="1" si="381"/>
        <v/>
      </c>
      <c r="X348" s="29" t="str">
        <f t="shared" ca="1" si="382"/>
        <v/>
      </c>
      <c r="Y348" s="29" t="e">
        <f ca="1">+_xlfn.IFNA(VLOOKUP($B348,'Resultados General'!$C$11:$CG$510,MATCH(Y$6,'Resultados General'!$C$10:$CG$10,0),0),"")</f>
        <v>#NAME?</v>
      </c>
      <c r="Z348" s="29" t="str">
        <f t="shared" ca="1" si="383"/>
        <v/>
      </c>
      <c r="AA348" s="29" t="str">
        <f t="shared" ca="1" si="384"/>
        <v/>
      </c>
      <c r="AB348" s="29" t="e">
        <f ca="1">+_xlfn.IFNA(VLOOKUP($B348,'Resultados General'!$C$11:$CG$510,MATCH(AB$6,'Resultados General'!$C$10:$CG$10,0),0),"")</f>
        <v>#NAME?</v>
      </c>
      <c r="AC348" s="29" t="str">
        <f t="shared" ca="1" si="385"/>
        <v/>
      </c>
      <c r="AD348" s="29" t="str">
        <f t="shared" ca="1" si="386"/>
        <v/>
      </c>
      <c r="AE348" s="29" t="e">
        <f ca="1">+_xlfn.IFNA(VLOOKUP($B348,'Resultados General'!$C$11:$CG$510,MATCH(AE$6,'Resultados General'!$C$10:$CG$10,0),0),"")</f>
        <v>#NAME?</v>
      </c>
      <c r="AF348" s="29" t="str">
        <f t="shared" ca="1" si="387"/>
        <v/>
      </c>
      <c r="AG348" s="29" t="str">
        <f t="shared" ca="1" si="388"/>
        <v/>
      </c>
      <c r="AH348" s="29" t="e">
        <f ca="1">+_xlfn.IFNA(VLOOKUP($B348,'Resultados General'!$C$11:$CG$510,MATCH(AH$6,'Resultados General'!$C$10:$CG$10,0),0),"")</f>
        <v>#NAME?</v>
      </c>
      <c r="AI348" s="29" t="str">
        <f t="shared" ca="1" si="389"/>
        <v/>
      </c>
      <c r="AJ348" s="29" t="str">
        <f t="shared" ca="1" si="390"/>
        <v/>
      </c>
      <c r="AK348" s="29" t="e">
        <f ca="1">+_xlfn.IFNA(VLOOKUP($B348,'Resultados General'!$C$11:$CG$510,MATCH(AK$6,'Resultados General'!$C$10:$CG$10,0),0),"")</f>
        <v>#NAME?</v>
      </c>
      <c r="AL348" s="29" t="str">
        <f t="shared" ca="1" si="391"/>
        <v/>
      </c>
      <c r="AM348" s="29" t="str">
        <f t="shared" ca="1" si="392"/>
        <v/>
      </c>
      <c r="AN348" s="29" t="e">
        <f ca="1">+_xlfn.IFNA(VLOOKUP($B348,'Resultados General'!$C$11:$CG$510,MATCH(AN$6,'Resultados General'!$C$10:$CG$10,0),0),"")</f>
        <v>#NAME?</v>
      </c>
      <c r="AO348" s="29" t="str">
        <f t="shared" ca="1" si="393"/>
        <v/>
      </c>
      <c r="AP348" s="29" t="str">
        <f t="shared" ca="1" si="394"/>
        <v/>
      </c>
      <c r="AQ348" s="29" t="e">
        <f ca="1">+_xlfn.IFNA(VLOOKUP($B348,'Resultados General'!$C$11:$CG$510,MATCH(AQ$6,'Resultados General'!$C$10:$CG$10,0),0),"")</f>
        <v>#NAME?</v>
      </c>
      <c r="AR348" s="29" t="str">
        <f t="shared" ca="1" si="395"/>
        <v/>
      </c>
      <c r="AS348" s="29" t="str">
        <f t="shared" ca="1" si="396"/>
        <v/>
      </c>
      <c r="AT348" s="29" t="e">
        <f ca="1">+_xlfn.IFNA(VLOOKUP($B348,'Resultados General'!$C$11:$CG$510,MATCH(AT$6,'Resultados General'!$C$10:$CG$10,0),0),"")</f>
        <v>#NAME?</v>
      </c>
      <c r="AU348" s="29" t="str">
        <f t="shared" ca="1" si="397"/>
        <v/>
      </c>
      <c r="AV348" s="29" t="str">
        <f t="shared" ca="1" si="398"/>
        <v/>
      </c>
      <c r="AW348" s="29" t="e">
        <f ca="1">+_xlfn.IFNA(VLOOKUP($B348,'Resultados General'!$C$11:$CG$510,MATCH(AW$6,'Resultados General'!$C$10:$CG$10,0),0),"")</f>
        <v>#NAME?</v>
      </c>
      <c r="AX348" s="29" t="str">
        <f t="shared" ca="1" si="399"/>
        <v/>
      </c>
      <c r="AY348" s="29" t="str">
        <f t="shared" ca="1" si="400"/>
        <v/>
      </c>
      <c r="AZ348" s="29" t="e">
        <f ca="1">+_xlfn.IFNA(VLOOKUP($B348,'Resultados General'!$C$11:$CG$510,MATCH(AZ$6,'Resultados General'!$C$10:$CG$10,0),0),"")</f>
        <v>#NAME?</v>
      </c>
      <c r="BA348" s="29" t="str">
        <f t="shared" ca="1" si="401"/>
        <v/>
      </c>
      <c r="BB348" s="29" t="str">
        <f t="shared" ca="1" si="402"/>
        <v/>
      </c>
      <c r="BC348" s="29" t="e">
        <f ca="1">+_xlfn.IFNA(VLOOKUP($B348,'Resultados General'!$C$11:$CG$510,MATCH(BC$6,'Resultados General'!$C$10:$CG$10,0),0),"")</f>
        <v>#NAME?</v>
      </c>
      <c r="BD348" s="29" t="str">
        <f t="shared" ca="1" si="403"/>
        <v/>
      </c>
      <c r="BE348" s="29" t="str">
        <f t="shared" ca="1" si="404"/>
        <v/>
      </c>
      <c r="BF348" s="29" t="e">
        <f ca="1">+_xlfn.IFNA(VLOOKUP($B348,'Resultados General'!$C$11:$CG$510,MATCH(BF$6,'Resultados General'!$C$10:$CG$10,0),0),"")</f>
        <v>#NAME?</v>
      </c>
      <c r="BG348" s="29" t="str">
        <f t="shared" ca="1" si="405"/>
        <v/>
      </c>
      <c r="BH348" s="29" t="str">
        <f t="shared" ca="1" si="406"/>
        <v/>
      </c>
      <c r="BI348" s="29" t="e">
        <f ca="1">+_xlfn.IFNA(VLOOKUP($B348,'Resultados General'!$C$11:$CG$510,MATCH(BI$6,'Resultados General'!$C$10:$CG$10,0),0),"")</f>
        <v>#NAME?</v>
      </c>
      <c r="BJ348" s="29" t="str">
        <f t="shared" ca="1" si="407"/>
        <v/>
      </c>
      <c r="BK348" s="29" t="str">
        <f t="shared" ca="1" si="408"/>
        <v/>
      </c>
      <c r="BL348" s="29" t="e">
        <f ca="1">+_xlfn.IFNA(VLOOKUP($B348,'Resultados General'!$C$11:$CG$510,MATCH(BL$6,'Resultados General'!$C$10:$CG$10,0),0),"")</f>
        <v>#NAME?</v>
      </c>
      <c r="BM348" s="29" t="str">
        <f t="shared" ca="1" si="409"/>
        <v/>
      </c>
      <c r="BN348" s="29" t="str">
        <f t="shared" ca="1" si="410"/>
        <v/>
      </c>
      <c r="BO348" s="29" t="e">
        <f ca="1">+_xlfn.IFNA(VLOOKUP($B348,'Resultados General'!$C$11:$CG$510,MATCH(BO$6,'Resultados General'!$C$10:$CG$10,0),0),"")</f>
        <v>#NAME?</v>
      </c>
      <c r="BP348" s="29" t="str">
        <f t="shared" ca="1" si="411"/>
        <v/>
      </c>
      <c r="BQ348" s="29" t="str">
        <f t="shared" ca="1" si="412"/>
        <v/>
      </c>
      <c r="BR348" s="29" t="e">
        <f ca="1">+_xlfn.IFNA(VLOOKUP($B348,'Resultados General'!$C$11:$CG$510,MATCH(BR$6,'Resultados General'!$C$10:$CG$10,0),0),"")</f>
        <v>#NAME?</v>
      </c>
      <c r="BS348" s="29" t="str">
        <f t="shared" ca="1" si="413"/>
        <v/>
      </c>
      <c r="BT348" s="29" t="str">
        <f t="shared" ca="1" si="414"/>
        <v/>
      </c>
      <c r="BU348" s="29" t="e">
        <f ca="1">+_xlfn.IFNA(VLOOKUP($B348,'Resultados General'!$C$11:$CG$510,MATCH(BU$6,'Resultados General'!$C$10:$CG$10,0),0),"")</f>
        <v>#NAME?</v>
      </c>
      <c r="BV348" s="29" t="str">
        <f t="shared" ca="1" si="415"/>
        <v/>
      </c>
      <c r="BW348" s="29" t="str">
        <f t="shared" ca="1" si="416"/>
        <v/>
      </c>
      <c r="BX348" s="29" t="e">
        <f ca="1">+_xlfn.IFNA(VLOOKUP($B348,'Resultados General'!$C$11:$CG$510,MATCH(BX$6,'Resultados General'!$C$10:$CG$10,0),0),"")</f>
        <v>#NAME?</v>
      </c>
      <c r="BY348" s="29" t="str">
        <f t="shared" ca="1" si="417"/>
        <v/>
      </c>
      <c r="BZ348" s="29" t="str">
        <f t="shared" ca="1" si="418"/>
        <v/>
      </c>
      <c r="CA348" s="29" t="e">
        <f ca="1">+_xlfn.IFNA(VLOOKUP($B348,'Resultados General'!$C$11:$CG$510,MATCH(CA$6,'Resultados General'!$C$10:$CG$10,0),0),"")</f>
        <v>#NAME?</v>
      </c>
      <c r="CB348" s="29" t="str">
        <f t="shared" ca="1" si="419"/>
        <v/>
      </c>
      <c r="CC348" s="29" t="str">
        <f t="shared" ca="1" si="420"/>
        <v/>
      </c>
      <c r="CD348" s="29" t="e">
        <f ca="1">+_xlfn.IFNA(VLOOKUP($B348,'Resultados General'!$C$11:$CG$510,MATCH(CD$6,'Resultados General'!$C$10:$CG$10,0),0),"")</f>
        <v>#NAME?</v>
      </c>
      <c r="CE348" s="29" t="str">
        <f t="shared" ca="1" si="421"/>
        <v/>
      </c>
      <c r="CF348" s="29" t="str">
        <f t="shared" ca="1" si="422"/>
        <v/>
      </c>
      <c r="CG348" s="29" t="e">
        <f ca="1">+_xlfn.IFNA(VLOOKUP($B348,'Resultados General'!$C$11:$CG$510,MATCH(CG$6,'Resultados General'!$C$10:$CG$10,0),0),"")</f>
        <v>#NAME?</v>
      </c>
      <c r="CH348" s="29" t="str">
        <f t="shared" ca="1" si="423"/>
        <v/>
      </c>
      <c r="CI348" s="29" t="str">
        <f t="shared" ca="1" si="424"/>
        <v/>
      </c>
      <c r="CJ348" s="29" t="e">
        <f ca="1">+_xlfn.IFNA(VLOOKUP($B348,'Resultados General'!$C$11:$CG$510,MATCH(CJ$6,'Resultados General'!$C$10:$CG$10,0),0),"")</f>
        <v>#NAME?</v>
      </c>
      <c r="CK348" s="29" t="str">
        <f t="shared" ca="1" si="425"/>
        <v/>
      </c>
      <c r="CL348" s="29" t="str">
        <f t="shared" ca="1" si="426"/>
        <v/>
      </c>
      <c r="CM348" s="29" t="e">
        <f ca="1">+_xlfn.IFNA(VLOOKUP($B348,'Resultados General'!$C$11:$CG$510,MATCH(CM$6,'Resultados General'!$C$10:$CG$10,0),0),"")</f>
        <v>#NAME?</v>
      </c>
      <c r="CN348" s="29" t="str">
        <f t="shared" ca="1" si="427"/>
        <v/>
      </c>
      <c r="CO348" s="29" t="str">
        <f t="shared" ca="1" si="428"/>
        <v/>
      </c>
      <c r="CP348" s="29" t="e">
        <f ca="1">+_xlfn.IFNA(VLOOKUP($B348,'Resultados General'!$C$11:$CG$510,MATCH(CP$6,'Resultados General'!$C$10:$CG$10,0),0),"")</f>
        <v>#NAME?</v>
      </c>
      <c r="CQ348" s="29" t="str">
        <f t="shared" ca="1" si="429"/>
        <v/>
      </c>
      <c r="CR348" s="29" t="str">
        <f t="shared" ca="1" si="430"/>
        <v/>
      </c>
      <c r="CS348" s="29" t="e">
        <f ca="1">+_xlfn.IFNA(VLOOKUP($B348,'Resultados General'!$C$11:$CG$510,MATCH(CS$6,'Resultados General'!$C$10:$CG$10,0),0),"")</f>
        <v>#NAME?</v>
      </c>
      <c r="CT348" s="29" t="str">
        <f t="shared" ca="1" si="431"/>
        <v/>
      </c>
      <c r="CU348" s="29" t="str">
        <f t="shared" ca="1" si="432"/>
        <v/>
      </c>
      <c r="CV348" s="29" t="e">
        <f ca="1">+_xlfn.IFNA(VLOOKUP($B348,'Resultados General'!$C$11:$CG$510,MATCH(CV$6,'Resultados General'!$C$10:$CG$10,0),0),"")</f>
        <v>#NAME?</v>
      </c>
      <c r="CW348" s="29" t="str">
        <f t="shared" ca="1" si="433"/>
        <v/>
      </c>
      <c r="CX348" s="29" t="str">
        <f t="shared" ca="1" si="434"/>
        <v/>
      </c>
      <c r="CY348" s="29" t="e">
        <f ca="1">+_xlfn.IFNA(VLOOKUP($B348,'Resultados General'!$C$11:$CG$510,MATCH(CY$6,'Resultados General'!$C$10:$CG$10,0),0),"")</f>
        <v>#NAME?</v>
      </c>
      <c r="CZ348" s="29" t="str">
        <f t="shared" ca="1" si="435"/>
        <v/>
      </c>
      <c r="DA348" s="29" t="str">
        <f t="shared" ca="1" si="436"/>
        <v/>
      </c>
      <c r="DB348" s="29" t="e">
        <f ca="1">+_xlfn.IFNA(VLOOKUP($B348,'Resultados General'!$C$11:$CG$510,MATCH(DB$6,'Resultados General'!$C$10:$CG$10,0),0),"")</f>
        <v>#NAME?</v>
      </c>
      <c r="DC348" s="29" t="str">
        <f t="shared" ca="1" si="437"/>
        <v/>
      </c>
      <c r="DD348" s="29" t="str">
        <f t="shared" ca="1" si="438"/>
        <v/>
      </c>
      <c r="DE348" s="29" t="e">
        <f ca="1">+_xlfn.IFNA(VLOOKUP($B348,'Resultados General'!$C$11:$CG$510,MATCH(DE$6,'Resultados General'!$C$10:$CG$10,0),0),"")</f>
        <v>#NAME?</v>
      </c>
      <c r="DF348" s="29" t="str">
        <f t="shared" ca="1" si="439"/>
        <v/>
      </c>
      <c r="DG348" s="29" t="str">
        <f t="shared" ca="1" si="440"/>
        <v/>
      </c>
      <c r="DH348" s="29" t="e">
        <f ca="1">+_xlfn.IFNA(VLOOKUP($B348,'Resultados General'!$C$11:$CG$510,MATCH(DH$6,'Resultados General'!$C$10:$CG$10,0),0),"")</f>
        <v>#NAME?</v>
      </c>
      <c r="DI348" s="29" t="str">
        <f t="shared" ca="1" si="441"/>
        <v/>
      </c>
      <c r="DJ348" s="29" t="str">
        <f t="shared" ca="1" si="442"/>
        <v/>
      </c>
      <c r="DK348" s="29" t="e">
        <f ca="1">+_xlfn.IFNA(VLOOKUP($B348,'Resultados General'!$C$11:$CG$510,MATCH(DK$6,'Resultados General'!$C$10:$CG$10,0),0),"")</f>
        <v>#NAME?</v>
      </c>
      <c r="DL348" s="29" t="str">
        <f t="shared" ca="1" si="443"/>
        <v/>
      </c>
      <c r="DM348" s="29" t="str">
        <f t="shared" ca="1" si="444"/>
        <v/>
      </c>
      <c r="DN348" s="29" t="e">
        <f ca="1">+_xlfn.IFNA(VLOOKUP($B348,'Resultados General'!$C$11:$CG$510,MATCH(DN$6,'Resultados General'!$C$10:$CG$10,0),0),"")</f>
        <v>#NAME?</v>
      </c>
      <c r="DO348" s="29" t="str">
        <f t="shared" ca="1" si="445"/>
        <v/>
      </c>
      <c r="DP348" s="29" t="str">
        <f t="shared" ca="1" si="446"/>
        <v/>
      </c>
    </row>
    <row r="349" spans="2:120">
      <c r="B349" s="219" t="str">
        <f>+IF('Resultados General'!C352="","",'Resultados General'!C352)</f>
        <v/>
      </c>
      <c r="C349" s="134" t="e">
        <f ca="1">+_xlfn.IFNA(VLOOKUP('Distribución de puestos'!B349,'Resultados General'!$C$11:$J$510,8,0),"")</f>
        <v>#NAME?</v>
      </c>
      <c r="D349" s="135" t="e">
        <f ca="1">+_xlfn.IFNA(VLOOKUP(B349,'Resultados General'!$C$11:$L$510,10,0),"")</f>
        <v>#NAME?</v>
      </c>
      <c r="E349" s="26" t="s">
        <v>76</v>
      </c>
      <c r="F349" s="26" t="s">
        <v>76</v>
      </c>
      <c r="G349" s="135" t="str">
        <f t="shared" ca="1" si="447"/>
        <v/>
      </c>
      <c r="H349" s="135" t="str">
        <f t="shared" ca="1" si="448"/>
        <v/>
      </c>
      <c r="I349" s="219" t="str">
        <f t="shared" si="449"/>
        <v/>
      </c>
      <c r="J349" s="138"/>
      <c r="M349" s="29" t="e">
        <f ca="1">+_xlfn.IFNA(VLOOKUP($B349,'Resultados General'!$C$11:$CG$510,MATCH(M$6,'Resultados General'!$C$10:$CG$10,0),0),"")</f>
        <v>#NAME?</v>
      </c>
      <c r="N349" s="29" t="str">
        <f t="shared" ca="1" si="375"/>
        <v/>
      </c>
      <c r="O349" s="29" t="str">
        <f t="shared" ca="1" si="376"/>
        <v/>
      </c>
      <c r="P349" s="29" t="e">
        <f ca="1">+_xlfn.IFNA(VLOOKUP($B349,'Resultados General'!$C$11:$CG$510,MATCH(P$6,'Resultados General'!$C$10:$CG$10,0),0),"")</f>
        <v>#NAME?</v>
      </c>
      <c r="Q349" s="29" t="str">
        <f t="shared" ca="1" si="377"/>
        <v/>
      </c>
      <c r="R349" s="29" t="str">
        <f t="shared" ca="1" si="378"/>
        <v/>
      </c>
      <c r="S349" s="29" t="e">
        <f ca="1">+_xlfn.IFNA(VLOOKUP($B349,'Resultados General'!$C$11:$CG$510,MATCH(S$6,'Resultados General'!$C$10:$CG$10,0),0),"")</f>
        <v>#NAME?</v>
      </c>
      <c r="T349" s="29" t="str">
        <f t="shared" ca="1" si="379"/>
        <v/>
      </c>
      <c r="U349" s="29" t="str">
        <f t="shared" ca="1" si="380"/>
        <v/>
      </c>
      <c r="V349" s="29" t="e">
        <f ca="1">+_xlfn.IFNA(VLOOKUP($B349,'Resultados General'!$C$11:$CG$510,MATCH(V$6,'Resultados General'!$C$10:$CG$10,0),0),"")</f>
        <v>#NAME?</v>
      </c>
      <c r="W349" s="29" t="str">
        <f t="shared" ca="1" si="381"/>
        <v/>
      </c>
      <c r="X349" s="29" t="str">
        <f t="shared" ca="1" si="382"/>
        <v/>
      </c>
      <c r="Y349" s="29" t="e">
        <f ca="1">+_xlfn.IFNA(VLOOKUP($B349,'Resultados General'!$C$11:$CG$510,MATCH(Y$6,'Resultados General'!$C$10:$CG$10,0),0),"")</f>
        <v>#NAME?</v>
      </c>
      <c r="Z349" s="29" t="str">
        <f t="shared" ca="1" si="383"/>
        <v/>
      </c>
      <c r="AA349" s="29" t="str">
        <f t="shared" ca="1" si="384"/>
        <v/>
      </c>
      <c r="AB349" s="29" t="e">
        <f ca="1">+_xlfn.IFNA(VLOOKUP($B349,'Resultados General'!$C$11:$CG$510,MATCH(AB$6,'Resultados General'!$C$10:$CG$10,0),0),"")</f>
        <v>#NAME?</v>
      </c>
      <c r="AC349" s="29" t="str">
        <f t="shared" ca="1" si="385"/>
        <v/>
      </c>
      <c r="AD349" s="29" t="str">
        <f t="shared" ca="1" si="386"/>
        <v/>
      </c>
      <c r="AE349" s="29" t="e">
        <f ca="1">+_xlfn.IFNA(VLOOKUP($B349,'Resultados General'!$C$11:$CG$510,MATCH(AE$6,'Resultados General'!$C$10:$CG$10,0),0),"")</f>
        <v>#NAME?</v>
      </c>
      <c r="AF349" s="29" t="str">
        <f t="shared" ca="1" si="387"/>
        <v/>
      </c>
      <c r="AG349" s="29" t="str">
        <f t="shared" ca="1" si="388"/>
        <v/>
      </c>
      <c r="AH349" s="29" t="e">
        <f ca="1">+_xlfn.IFNA(VLOOKUP($B349,'Resultados General'!$C$11:$CG$510,MATCH(AH$6,'Resultados General'!$C$10:$CG$10,0),0),"")</f>
        <v>#NAME?</v>
      </c>
      <c r="AI349" s="29" t="str">
        <f t="shared" ca="1" si="389"/>
        <v/>
      </c>
      <c r="AJ349" s="29" t="str">
        <f t="shared" ca="1" si="390"/>
        <v/>
      </c>
      <c r="AK349" s="29" t="e">
        <f ca="1">+_xlfn.IFNA(VLOOKUP($B349,'Resultados General'!$C$11:$CG$510,MATCH(AK$6,'Resultados General'!$C$10:$CG$10,0),0),"")</f>
        <v>#NAME?</v>
      </c>
      <c r="AL349" s="29" t="str">
        <f t="shared" ca="1" si="391"/>
        <v/>
      </c>
      <c r="AM349" s="29" t="str">
        <f t="shared" ca="1" si="392"/>
        <v/>
      </c>
      <c r="AN349" s="29" t="e">
        <f ca="1">+_xlfn.IFNA(VLOOKUP($B349,'Resultados General'!$C$11:$CG$510,MATCH(AN$6,'Resultados General'!$C$10:$CG$10,0),0),"")</f>
        <v>#NAME?</v>
      </c>
      <c r="AO349" s="29" t="str">
        <f t="shared" ca="1" si="393"/>
        <v/>
      </c>
      <c r="AP349" s="29" t="str">
        <f t="shared" ca="1" si="394"/>
        <v/>
      </c>
      <c r="AQ349" s="29" t="e">
        <f ca="1">+_xlfn.IFNA(VLOOKUP($B349,'Resultados General'!$C$11:$CG$510,MATCH(AQ$6,'Resultados General'!$C$10:$CG$10,0),0),"")</f>
        <v>#NAME?</v>
      </c>
      <c r="AR349" s="29" t="str">
        <f t="shared" ca="1" si="395"/>
        <v/>
      </c>
      <c r="AS349" s="29" t="str">
        <f t="shared" ca="1" si="396"/>
        <v/>
      </c>
      <c r="AT349" s="29" t="e">
        <f ca="1">+_xlfn.IFNA(VLOOKUP($B349,'Resultados General'!$C$11:$CG$510,MATCH(AT$6,'Resultados General'!$C$10:$CG$10,0),0),"")</f>
        <v>#NAME?</v>
      </c>
      <c r="AU349" s="29" t="str">
        <f t="shared" ca="1" si="397"/>
        <v/>
      </c>
      <c r="AV349" s="29" t="str">
        <f t="shared" ca="1" si="398"/>
        <v/>
      </c>
      <c r="AW349" s="29" t="e">
        <f ca="1">+_xlfn.IFNA(VLOOKUP($B349,'Resultados General'!$C$11:$CG$510,MATCH(AW$6,'Resultados General'!$C$10:$CG$10,0),0),"")</f>
        <v>#NAME?</v>
      </c>
      <c r="AX349" s="29" t="str">
        <f t="shared" ca="1" si="399"/>
        <v/>
      </c>
      <c r="AY349" s="29" t="str">
        <f t="shared" ca="1" si="400"/>
        <v/>
      </c>
      <c r="AZ349" s="29" t="e">
        <f ca="1">+_xlfn.IFNA(VLOOKUP($B349,'Resultados General'!$C$11:$CG$510,MATCH(AZ$6,'Resultados General'!$C$10:$CG$10,0),0),"")</f>
        <v>#NAME?</v>
      </c>
      <c r="BA349" s="29" t="str">
        <f t="shared" ca="1" si="401"/>
        <v/>
      </c>
      <c r="BB349" s="29" t="str">
        <f t="shared" ca="1" si="402"/>
        <v/>
      </c>
      <c r="BC349" s="29" t="e">
        <f ca="1">+_xlfn.IFNA(VLOOKUP($B349,'Resultados General'!$C$11:$CG$510,MATCH(BC$6,'Resultados General'!$C$10:$CG$10,0),0),"")</f>
        <v>#NAME?</v>
      </c>
      <c r="BD349" s="29" t="str">
        <f t="shared" ca="1" si="403"/>
        <v/>
      </c>
      <c r="BE349" s="29" t="str">
        <f t="shared" ca="1" si="404"/>
        <v/>
      </c>
      <c r="BF349" s="29" t="e">
        <f ca="1">+_xlfn.IFNA(VLOOKUP($B349,'Resultados General'!$C$11:$CG$510,MATCH(BF$6,'Resultados General'!$C$10:$CG$10,0),0),"")</f>
        <v>#NAME?</v>
      </c>
      <c r="BG349" s="29" t="str">
        <f t="shared" ca="1" si="405"/>
        <v/>
      </c>
      <c r="BH349" s="29" t="str">
        <f t="shared" ca="1" si="406"/>
        <v/>
      </c>
      <c r="BI349" s="29" t="e">
        <f ca="1">+_xlfn.IFNA(VLOOKUP($B349,'Resultados General'!$C$11:$CG$510,MATCH(BI$6,'Resultados General'!$C$10:$CG$10,0),0),"")</f>
        <v>#NAME?</v>
      </c>
      <c r="BJ349" s="29" t="str">
        <f t="shared" ca="1" si="407"/>
        <v/>
      </c>
      <c r="BK349" s="29" t="str">
        <f t="shared" ca="1" si="408"/>
        <v/>
      </c>
      <c r="BL349" s="29" t="e">
        <f ca="1">+_xlfn.IFNA(VLOOKUP($B349,'Resultados General'!$C$11:$CG$510,MATCH(BL$6,'Resultados General'!$C$10:$CG$10,0),0),"")</f>
        <v>#NAME?</v>
      </c>
      <c r="BM349" s="29" t="str">
        <f t="shared" ca="1" si="409"/>
        <v/>
      </c>
      <c r="BN349" s="29" t="str">
        <f t="shared" ca="1" si="410"/>
        <v/>
      </c>
      <c r="BO349" s="29" t="e">
        <f ca="1">+_xlfn.IFNA(VLOOKUP($B349,'Resultados General'!$C$11:$CG$510,MATCH(BO$6,'Resultados General'!$C$10:$CG$10,0),0),"")</f>
        <v>#NAME?</v>
      </c>
      <c r="BP349" s="29" t="str">
        <f t="shared" ca="1" si="411"/>
        <v/>
      </c>
      <c r="BQ349" s="29" t="str">
        <f t="shared" ca="1" si="412"/>
        <v/>
      </c>
      <c r="BR349" s="29" t="e">
        <f ca="1">+_xlfn.IFNA(VLOOKUP($B349,'Resultados General'!$C$11:$CG$510,MATCH(BR$6,'Resultados General'!$C$10:$CG$10,0),0),"")</f>
        <v>#NAME?</v>
      </c>
      <c r="BS349" s="29" t="str">
        <f t="shared" ca="1" si="413"/>
        <v/>
      </c>
      <c r="BT349" s="29" t="str">
        <f t="shared" ca="1" si="414"/>
        <v/>
      </c>
      <c r="BU349" s="29" t="e">
        <f ca="1">+_xlfn.IFNA(VLOOKUP($B349,'Resultados General'!$C$11:$CG$510,MATCH(BU$6,'Resultados General'!$C$10:$CG$10,0),0),"")</f>
        <v>#NAME?</v>
      </c>
      <c r="BV349" s="29" t="str">
        <f t="shared" ca="1" si="415"/>
        <v/>
      </c>
      <c r="BW349" s="29" t="str">
        <f t="shared" ca="1" si="416"/>
        <v/>
      </c>
      <c r="BX349" s="29" t="e">
        <f ca="1">+_xlfn.IFNA(VLOOKUP($B349,'Resultados General'!$C$11:$CG$510,MATCH(BX$6,'Resultados General'!$C$10:$CG$10,0),0),"")</f>
        <v>#NAME?</v>
      </c>
      <c r="BY349" s="29" t="str">
        <f t="shared" ca="1" si="417"/>
        <v/>
      </c>
      <c r="BZ349" s="29" t="str">
        <f t="shared" ca="1" si="418"/>
        <v/>
      </c>
      <c r="CA349" s="29" t="e">
        <f ca="1">+_xlfn.IFNA(VLOOKUP($B349,'Resultados General'!$C$11:$CG$510,MATCH(CA$6,'Resultados General'!$C$10:$CG$10,0),0),"")</f>
        <v>#NAME?</v>
      </c>
      <c r="CB349" s="29" t="str">
        <f t="shared" ca="1" si="419"/>
        <v/>
      </c>
      <c r="CC349" s="29" t="str">
        <f t="shared" ca="1" si="420"/>
        <v/>
      </c>
      <c r="CD349" s="29" t="e">
        <f ca="1">+_xlfn.IFNA(VLOOKUP($B349,'Resultados General'!$C$11:$CG$510,MATCH(CD$6,'Resultados General'!$C$10:$CG$10,0),0),"")</f>
        <v>#NAME?</v>
      </c>
      <c r="CE349" s="29" t="str">
        <f t="shared" ca="1" si="421"/>
        <v/>
      </c>
      <c r="CF349" s="29" t="str">
        <f t="shared" ca="1" si="422"/>
        <v/>
      </c>
      <c r="CG349" s="29" t="e">
        <f ca="1">+_xlfn.IFNA(VLOOKUP($B349,'Resultados General'!$C$11:$CG$510,MATCH(CG$6,'Resultados General'!$C$10:$CG$10,0),0),"")</f>
        <v>#NAME?</v>
      </c>
      <c r="CH349" s="29" t="str">
        <f t="shared" ca="1" si="423"/>
        <v/>
      </c>
      <c r="CI349" s="29" t="str">
        <f t="shared" ca="1" si="424"/>
        <v/>
      </c>
      <c r="CJ349" s="29" t="e">
        <f ca="1">+_xlfn.IFNA(VLOOKUP($B349,'Resultados General'!$C$11:$CG$510,MATCH(CJ$6,'Resultados General'!$C$10:$CG$10,0),0),"")</f>
        <v>#NAME?</v>
      </c>
      <c r="CK349" s="29" t="str">
        <f t="shared" ca="1" si="425"/>
        <v/>
      </c>
      <c r="CL349" s="29" t="str">
        <f t="shared" ca="1" si="426"/>
        <v/>
      </c>
      <c r="CM349" s="29" t="e">
        <f ca="1">+_xlfn.IFNA(VLOOKUP($B349,'Resultados General'!$C$11:$CG$510,MATCH(CM$6,'Resultados General'!$C$10:$CG$10,0),0),"")</f>
        <v>#NAME?</v>
      </c>
      <c r="CN349" s="29" t="str">
        <f t="shared" ca="1" si="427"/>
        <v/>
      </c>
      <c r="CO349" s="29" t="str">
        <f t="shared" ca="1" si="428"/>
        <v/>
      </c>
      <c r="CP349" s="29" t="e">
        <f ca="1">+_xlfn.IFNA(VLOOKUP($B349,'Resultados General'!$C$11:$CG$510,MATCH(CP$6,'Resultados General'!$C$10:$CG$10,0),0),"")</f>
        <v>#NAME?</v>
      </c>
      <c r="CQ349" s="29" t="str">
        <f t="shared" ca="1" si="429"/>
        <v/>
      </c>
      <c r="CR349" s="29" t="str">
        <f t="shared" ca="1" si="430"/>
        <v/>
      </c>
      <c r="CS349" s="29" t="e">
        <f ca="1">+_xlfn.IFNA(VLOOKUP($B349,'Resultados General'!$C$11:$CG$510,MATCH(CS$6,'Resultados General'!$C$10:$CG$10,0),0),"")</f>
        <v>#NAME?</v>
      </c>
      <c r="CT349" s="29" t="str">
        <f t="shared" ca="1" si="431"/>
        <v/>
      </c>
      <c r="CU349" s="29" t="str">
        <f t="shared" ca="1" si="432"/>
        <v/>
      </c>
      <c r="CV349" s="29" t="e">
        <f ca="1">+_xlfn.IFNA(VLOOKUP($B349,'Resultados General'!$C$11:$CG$510,MATCH(CV$6,'Resultados General'!$C$10:$CG$10,0),0),"")</f>
        <v>#NAME?</v>
      </c>
      <c r="CW349" s="29" t="str">
        <f t="shared" ca="1" si="433"/>
        <v/>
      </c>
      <c r="CX349" s="29" t="str">
        <f t="shared" ca="1" si="434"/>
        <v/>
      </c>
      <c r="CY349" s="29" t="e">
        <f ca="1">+_xlfn.IFNA(VLOOKUP($B349,'Resultados General'!$C$11:$CG$510,MATCH(CY$6,'Resultados General'!$C$10:$CG$10,0),0),"")</f>
        <v>#NAME?</v>
      </c>
      <c r="CZ349" s="29" t="str">
        <f t="shared" ca="1" si="435"/>
        <v/>
      </c>
      <c r="DA349" s="29" t="str">
        <f t="shared" ca="1" si="436"/>
        <v/>
      </c>
      <c r="DB349" s="29" t="e">
        <f ca="1">+_xlfn.IFNA(VLOOKUP($B349,'Resultados General'!$C$11:$CG$510,MATCH(DB$6,'Resultados General'!$C$10:$CG$10,0),0),"")</f>
        <v>#NAME?</v>
      </c>
      <c r="DC349" s="29" t="str">
        <f t="shared" ca="1" si="437"/>
        <v/>
      </c>
      <c r="DD349" s="29" t="str">
        <f t="shared" ca="1" si="438"/>
        <v/>
      </c>
      <c r="DE349" s="29" t="e">
        <f ca="1">+_xlfn.IFNA(VLOOKUP($B349,'Resultados General'!$C$11:$CG$510,MATCH(DE$6,'Resultados General'!$C$10:$CG$10,0),0),"")</f>
        <v>#NAME?</v>
      </c>
      <c r="DF349" s="29" t="str">
        <f t="shared" ca="1" si="439"/>
        <v/>
      </c>
      <c r="DG349" s="29" t="str">
        <f t="shared" ca="1" si="440"/>
        <v/>
      </c>
      <c r="DH349" s="29" t="e">
        <f ca="1">+_xlfn.IFNA(VLOOKUP($B349,'Resultados General'!$C$11:$CG$510,MATCH(DH$6,'Resultados General'!$C$10:$CG$10,0),0),"")</f>
        <v>#NAME?</v>
      </c>
      <c r="DI349" s="29" t="str">
        <f t="shared" ca="1" si="441"/>
        <v/>
      </c>
      <c r="DJ349" s="29" t="str">
        <f t="shared" ca="1" si="442"/>
        <v/>
      </c>
      <c r="DK349" s="29" t="e">
        <f ca="1">+_xlfn.IFNA(VLOOKUP($B349,'Resultados General'!$C$11:$CG$510,MATCH(DK$6,'Resultados General'!$C$10:$CG$10,0),0),"")</f>
        <v>#NAME?</v>
      </c>
      <c r="DL349" s="29" t="str">
        <f t="shared" ca="1" si="443"/>
        <v/>
      </c>
      <c r="DM349" s="29" t="str">
        <f t="shared" ca="1" si="444"/>
        <v/>
      </c>
      <c r="DN349" s="29" t="e">
        <f ca="1">+_xlfn.IFNA(VLOOKUP($B349,'Resultados General'!$C$11:$CG$510,MATCH(DN$6,'Resultados General'!$C$10:$CG$10,0),0),"")</f>
        <v>#NAME?</v>
      </c>
      <c r="DO349" s="29" t="str">
        <f t="shared" ca="1" si="445"/>
        <v/>
      </c>
      <c r="DP349" s="29" t="str">
        <f t="shared" ca="1" si="446"/>
        <v/>
      </c>
    </row>
    <row r="350" spans="2:120">
      <c r="B350" s="219" t="str">
        <f>+IF('Resultados General'!C353="","",'Resultados General'!C353)</f>
        <v/>
      </c>
      <c r="C350" s="134" t="e">
        <f ca="1">+_xlfn.IFNA(VLOOKUP('Distribución de puestos'!B350,'Resultados General'!$C$11:$J$510,8,0),"")</f>
        <v>#NAME?</v>
      </c>
      <c r="D350" s="135" t="e">
        <f ca="1">+_xlfn.IFNA(VLOOKUP(B350,'Resultados General'!$C$11:$L$510,10,0),"")</f>
        <v>#NAME?</v>
      </c>
      <c r="E350" s="26" t="s">
        <v>76</v>
      </c>
      <c r="F350" s="26" t="s">
        <v>76</v>
      </c>
      <c r="G350" s="135" t="str">
        <f t="shared" ca="1" si="447"/>
        <v/>
      </c>
      <c r="H350" s="135" t="str">
        <f t="shared" ca="1" si="448"/>
        <v/>
      </c>
      <c r="I350" s="219" t="str">
        <f t="shared" si="449"/>
        <v/>
      </c>
      <c r="J350" s="138"/>
      <c r="M350" s="29" t="e">
        <f ca="1">+_xlfn.IFNA(VLOOKUP($B350,'Resultados General'!$C$11:$CG$510,MATCH(M$6,'Resultados General'!$C$10:$CG$10,0),0),"")</f>
        <v>#NAME?</v>
      </c>
      <c r="N350" s="29" t="str">
        <f t="shared" ca="1" si="375"/>
        <v/>
      </c>
      <c r="O350" s="29" t="str">
        <f t="shared" ca="1" si="376"/>
        <v/>
      </c>
      <c r="P350" s="29" t="e">
        <f ca="1">+_xlfn.IFNA(VLOOKUP($B350,'Resultados General'!$C$11:$CG$510,MATCH(P$6,'Resultados General'!$C$10:$CG$10,0),0),"")</f>
        <v>#NAME?</v>
      </c>
      <c r="Q350" s="29" t="str">
        <f t="shared" ca="1" si="377"/>
        <v/>
      </c>
      <c r="R350" s="29" t="str">
        <f t="shared" ca="1" si="378"/>
        <v/>
      </c>
      <c r="S350" s="29" t="e">
        <f ca="1">+_xlfn.IFNA(VLOOKUP($B350,'Resultados General'!$C$11:$CG$510,MATCH(S$6,'Resultados General'!$C$10:$CG$10,0),0),"")</f>
        <v>#NAME?</v>
      </c>
      <c r="T350" s="29" t="str">
        <f t="shared" ca="1" si="379"/>
        <v/>
      </c>
      <c r="U350" s="29" t="str">
        <f t="shared" ca="1" si="380"/>
        <v/>
      </c>
      <c r="V350" s="29" t="e">
        <f ca="1">+_xlfn.IFNA(VLOOKUP($B350,'Resultados General'!$C$11:$CG$510,MATCH(V$6,'Resultados General'!$C$10:$CG$10,0),0),"")</f>
        <v>#NAME?</v>
      </c>
      <c r="W350" s="29" t="str">
        <f t="shared" ca="1" si="381"/>
        <v/>
      </c>
      <c r="X350" s="29" t="str">
        <f t="shared" ca="1" si="382"/>
        <v/>
      </c>
      <c r="Y350" s="29" t="e">
        <f ca="1">+_xlfn.IFNA(VLOOKUP($B350,'Resultados General'!$C$11:$CG$510,MATCH(Y$6,'Resultados General'!$C$10:$CG$10,0),0),"")</f>
        <v>#NAME?</v>
      </c>
      <c r="Z350" s="29" t="str">
        <f t="shared" ca="1" si="383"/>
        <v/>
      </c>
      <c r="AA350" s="29" t="str">
        <f t="shared" ca="1" si="384"/>
        <v/>
      </c>
      <c r="AB350" s="29" t="e">
        <f ca="1">+_xlfn.IFNA(VLOOKUP($B350,'Resultados General'!$C$11:$CG$510,MATCH(AB$6,'Resultados General'!$C$10:$CG$10,0),0),"")</f>
        <v>#NAME?</v>
      </c>
      <c r="AC350" s="29" t="str">
        <f t="shared" ca="1" si="385"/>
        <v/>
      </c>
      <c r="AD350" s="29" t="str">
        <f t="shared" ca="1" si="386"/>
        <v/>
      </c>
      <c r="AE350" s="29" t="e">
        <f ca="1">+_xlfn.IFNA(VLOOKUP($B350,'Resultados General'!$C$11:$CG$510,MATCH(AE$6,'Resultados General'!$C$10:$CG$10,0),0),"")</f>
        <v>#NAME?</v>
      </c>
      <c r="AF350" s="29" t="str">
        <f t="shared" ca="1" si="387"/>
        <v/>
      </c>
      <c r="AG350" s="29" t="str">
        <f t="shared" ca="1" si="388"/>
        <v/>
      </c>
      <c r="AH350" s="29" t="e">
        <f ca="1">+_xlfn.IFNA(VLOOKUP($B350,'Resultados General'!$C$11:$CG$510,MATCH(AH$6,'Resultados General'!$C$10:$CG$10,0),0),"")</f>
        <v>#NAME?</v>
      </c>
      <c r="AI350" s="29" t="str">
        <f t="shared" ca="1" si="389"/>
        <v/>
      </c>
      <c r="AJ350" s="29" t="str">
        <f t="shared" ca="1" si="390"/>
        <v/>
      </c>
      <c r="AK350" s="29" t="e">
        <f ca="1">+_xlfn.IFNA(VLOOKUP($B350,'Resultados General'!$C$11:$CG$510,MATCH(AK$6,'Resultados General'!$C$10:$CG$10,0),0),"")</f>
        <v>#NAME?</v>
      </c>
      <c r="AL350" s="29" t="str">
        <f t="shared" ca="1" si="391"/>
        <v/>
      </c>
      <c r="AM350" s="29" t="str">
        <f t="shared" ca="1" si="392"/>
        <v/>
      </c>
      <c r="AN350" s="29" t="e">
        <f ca="1">+_xlfn.IFNA(VLOOKUP($B350,'Resultados General'!$C$11:$CG$510,MATCH(AN$6,'Resultados General'!$C$10:$CG$10,0),0),"")</f>
        <v>#NAME?</v>
      </c>
      <c r="AO350" s="29" t="str">
        <f t="shared" ca="1" si="393"/>
        <v/>
      </c>
      <c r="AP350" s="29" t="str">
        <f t="shared" ca="1" si="394"/>
        <v/>
      </c>
      <c r="AQ350" s="29" t="e">
        <f ca="1">+_xlfn.IFNA(VLOOKUP($B350,'Resultados General'!$C$11:$CG$510,MATCH(AQ$6,'Resultados General'!$C$10:$CG$10,0),0),"")</f>
        <v>#NAME?</v>
      </c>
      <c r="AR350" s="29" t="str">
        <f t="shared" ca="1" si="395"/>
        <v/>
      </c>
      <c r="AS350" s="29" t="str">
        <f t="shared" ca="1" si="396"/>
        <v/>
      </c>
      <c r="AT350" s="29" t="e">
        <f ca="1">+_xlfn.IFNA(VLOOKUP($B350,'Resultados General'!$C$11:$CG$510,MATCH(AT$6,'Resultados General'!$C$10:$CG$10,0),0),"")</f>
        <v>#NAME?</v>
      </c>
      <c r="AU350" s="29" t="str">
        <f t="shared" ca="1" si="397"/>
        <v/>
      </c>
      <c r="AV350" s="29" t="str">
        <f t="shared" ca="1" si="398"/>
        <v/>
      </c>
      <c r="AW350" s="29" t="e">
        <f ca="1">+_xlfn.IFNA(VLOOKUP($B350,'Resultados General'!$C$11:$CG$510,MATCH(AW$6,'Resultados General'!$C$10:$CG$10,0),0),"")</f>
        <v>#NAME?</v>
      </c>
      <c r="AX350" s="29" t="str">
        <f t="shared" ca="1" si="399"/>
        <v/>
      </c>
      <c r="AY350" s="29" t="str">
        <f t="shared" ca="1" si="400"/>
        <v/>
      </c>
      <c r="AZ350" s="29" t="e">
        <f ca="1">+_xlfn.IFNA(VLOOKUP($B350,'Resultados General'!$C$11:$CG$510,MATCH(AZ$6,'Resultados General'!$C$10:$CG$10,0),0),"")</f>
        <v>#NAME?</v>
      </c>
      <c r="BA350" s="29" t="str">
        <f t="shared" ca="1" si="401"/>
        <v/>
      </c>
      <c r="BB350" s="29" t="str">
        <f t="shared" ca="1" si="402"/>
        <v/>
      </c>
      <c r="BC350" s="29" t="e">
        <f ca="1">+_xlfn.IFNA(VLOOKUP($B350,'Resultados General'!$C$11:$CG$510,MATCH(BC$6,'Resultados General'!$C$10:$CG$10,0),0),"")</f>
        <v>#NAME?</v>
      </c>
      <c r="BD350" s="29" t="str">
        <f t="shared" ca="1" si="403"/>
        <v/>
      </c>
      <c r="BE350" s="29" t="str">
        <f t="shared" ca="1" si="404"/>
        <v/>
      </c>
      <c r="BF350" s="29" t="e">
        <f ca="1">+_xlfn.IFNA(VLOOKUP($B350,'Resultados General'!$C$11:$CG$510,MATCH(BF$6,'Resultados General'!$C$10:$CG$10,0),0),"")</f>
        <v>#NAME?</v>
      </c>
      <c r="BG350" s="29" t="str">
        <f t="shared" ca="1" si="405"/>
        <v/>
      </c>
      <c r="BH350" s="29" t="str">
        <f t="shared" ca="1" si="406"/>
        <v/>
      </c>
      <c r="BI350" s="29" t="e">
        <f ca="1">+_xlfn.IFNA(VLOOKUP($B350,'Resultados General'!$C$11:$CG$510,MATCH(BI$6,'Resultados General'!$C$10:$CG$10,0),0),"")</f>
        <v>#NAME?</v>
      </c>
      <c r="BJ350" s="29" t="str">
        <f t="shared" ca="1" si="407"/>
        <v/>
      </c>
      <c r="BK350" s="29" t="str">
        <f t="shared" ca="1" si="408"/>
        <v/>
      </c>
      <c r="BL350" s="29" t="e">
        <f ca="1">+_xlfn.IFNA(VLOOKUP($B350,'Resultados General'!$C$11:$CG$510,MATCH(BL$6,'Resultados General'!$C$10:$CG$10,0),0),"")</f>
        <v>#NAME?</v>
      </c>
      <c r="BM350" s="29" t="str">
        <f t="shared" ca="1" si="409"/>
        <v/>
      </c>
      <c r="BN350" s="29" t="str">
        <f t="shared" ca="1" si="410"/>
        <v/>
      </c>
      <c r="BO350" s="29" t="e">
        <f ca="1">+_xlfn.IFNA(VLOOKUP($B350,'Resultados General'!$C$11:$CG$510,MATCH(BO$6,'Resultados General'!$C$10:$CG$10,0),0),"")</f>
        <v>#NAME?</v>
      </c>
      <c r="BP350" s="29" t="str">
        <f t="shared" ca="1" si="411"/>
        <v/>
      </c>
      <c r="BQ350" s="29" t="str">
        <f t="shared" ca="1" si="412"/>
        <v/>
      </c>
      <c r="BR350" s="29" t="e">
        <f ca="1">+_xlfn.IFNA(VLOOKUP($B350,'Resultados General'!$C$11:$CG$510,MATCH(BR$6,'Resultados General'!$C$10:$CG$10,0),0),"")</f>
        <v>#NAME?</v>
      </c>
      <c r="BS350" s="29" t="str">
        <f t="shared" ca="1" si="413"/>
        <v/>
      </c>
      <c r="BT350" s="29" t="str">
        <f t="shared" ca="1" si="414"/>
        <v/>
      </c>
      <c r="BU350" s="29" t="e">
        <f ca="1">+_xlfn.IFNA(VLOOKUP($B350,'Resultados General'!$C$11:$CG$510,MATCH(BU$6,'Resultados General'!$C$10:$CG$10,0),0),"")</f>
        <v>#NAME?</v>
      </c>
      <c r="BV350" s="29" t="str">
        <f t="shared" ca="1" si="415"/>
        <v/>
      </c>
      <c r="BW350" s="29" t="str">
        <f t="shared" ca="1" si="416"/>
        <v/>
      </c>
      <c r="BX350" s="29" t="e">
        <f ca="1">+_xlfn.IFNA(VLOOKUP($B350,'Resultados General'!$C$11:$CG$510,MATCH(BX$6,'Resultados General'!$C$10:$CG$10,0),0),"")</f>
        <v>#NAME?</v>
      </c>
      <c r="BY350" s="29" t="str">
        <f t="shared" ca="1" si="417"/>
        <v/>
      </c>
      <c r="BZ350" s="29" t="str">
        <f t="shared" ca="1" si="418"/>
        <v/>
      </c>
      <c r="CA350" s="29" t="e">
        <f ca="1">+_xlfn.IFNA(VLOOKUP($B350,'Resultados General'!$C$11:$CG$510,MATCH(CA$6,'Resultados General'!$C$10:$CG$10,0),0),"")</f>
        <v>#NAME?</v>
      </c>
      <c r="CB350" s="29" t="str">
        <f t="shared" ca="1" si="419"/>
        <v/>
      </c>
      <c r="CC350" s="29" t="str">
        <f t="shared" ca="1" si="420"/>
        <v/>
      </c>
      <c r="CD350" s="29" t="e">
        <f ca="1">+_xlfn.IFNA(VLOOKUP($B350,'Resultados General'!$C$11:$CG$510,MATCH(CD$6,'Resultados General'!$C$10:$CG$10,0),0),"")</f>
        <v>#NAME?</v>
      </c>
      <c r="CE350" s="29" t="str">
        <f t="shared" ca="1" si="421"/>
        <v/>
      </c>
      <c r="CF350" s="29" t="str">
        <f t="shared" ca="1" si="422"/>
        <v/>
      </c>
      <c r="CG350" s="29" t="e">
        <f ca="1">+_xlfn.IFNA(VLOOKUP($B350,'Resultados General'!$C$11:$CG$510,MATCH(CG$6,'Resultados General'!$C$10:$CG$10,0),0),"")</f>
        <v>#NAME?</v>
      </c>
      <c r="CH350" s="29" t="str">
        <f t="shared" ca="1" si="423"/>
        <v/>
      </c>
      <c r="CI350" s="29" t="str">
        <f t="shared" ca="1" si="424"/>
        <v/>
      </c>
      <c r="CJ350" s="29" t="e">
        <f ca="1">+_xlfn.IFNA(VLOOKUP($B350,'Resultados General'!$C$11:$CG$510,MATCH(CJ$6,'Resultados General'!$C$10:$CG$10,0),0),"")</f>
        <v>#NAME?</v>
      </c>
      <c r="CK350" s="29" t="str">
        <f t="shared" ca="1" si="425"/>
        <v/>
      </c>
      <c r="CL350" s="29" t="str">
        <f t="shared" ca="1" si="426"/>
        <v/>
      </c>
      <c r="CM350" s="29" t="e">
        <f ca="1">+_xlfn.IFNA(VLOOKUP($B350,'Resultados General'!$C$11:$CG$510,MATCH(CM$6,'Resultados General'!$C$10:$CG$10,0),0),"")</f>
        <v>#NAME?</v>
      </c>
      <c r="CN350" s="29" t="str">
        <f t="shared" ca="1" si="427"/>
        <v/>
      </c>
      <c r="CO350" s="29" t="str">
        <f t="shared" ca="1" si="428"/>
        <v/>
      </c>
      <c r="CP350" s="29" t="e">
        <f ca="1">+_xlfn.IFNA(VLOOKUP($B350,'Resultados General'!$C$11:$CG$510,MATCH(CP$6,'Resultados General'!$C$10:$CG$10,0),0),"")</f>
        <v>#NAME?</v>
      </c>
      <c r="CQ350" s="29" t="str">
        <f t="shared" ca="1" si="429"/>
        <v/>
      </c>
      <c r="CR350" s="29" t="str">
        <f t="shared" ca="1" si="430"/>
        <v/>
      </c>
      <c r="CS350" s="29" t="e">
        <f ca="1">+_xlfn.IFNA(VLOOKUP($B350,'Resultados General'!$C$11:$CG$510,MATCH(CS$6,'Resultados General'!$C$10:$CG$10,0),0),"")</f>
        <v>#NAME?</v>
      </c>
      <c r="CT350" s="29" t="str">
        <f t="shared" ca="1" si="431"/>
        <v/>
      </c>
      <c r="CU350" s="29" t="str">
        <f t="shared" ca="1" si="432"/>
        <v/>
      </c>
      <c r="CV350" s="29" t="e">
        <f ca="1">+_xlfn.IFNA(VLOOKUP($B350,'Resultados General'!$C$11:$CG$510,MATCH(CV$6,'Resultados General'!$C$10:$CG$10,0),0),"")</f>
        <v>#NAME?</v>
      </c>
      <c r="CW350" s="29" t="str">
        <f t="shared" ca="1" si="433"/>
        <v/>
      </c>
      <c r="CX350" s="29" t="str">
        <f t="shared" ca="1" si="434"/>
        <v/>
      </c>
      <c r="CY350" s="29" t="e">
        <f ca="1">+_xlfn.IFNA(VLOOKUP($B350,'Resultados General'!$C$11:$CG$510,MATCH(CY$6,'Resultados General'!$C$10:$CG$10,0),0),"")</f>
        <v>#NAME?</v>
      </c>
      <c r="CZ350" s="29" t="str">
        <f t="shared" ca="1" si="435"/>
        <v/>
      </c>
      <c r="DA350" s="29" t="str">
        <f t="shared" ca="1" si="436"/>
        <v/>
      </c>
      <c r="DB350" s="29" t="e">
        <f ca="1">+_xlfn.IFNA(VLOOKUP($B350,'Resultados General'!$C$11:$CG$510,MATCH(DB$6,'Resultados General'!$C$10:$CG$10,0),0),"")</f>
        <v>#NAME?</v>
      </c>
      <c r="DC350" s="29" t="str">
        <f t="shared" ca="1" si="437"/>
        <v/>
      </c>
      <c r="DD350" s="29" t="str">
        <f t="shared" ca="1" si="438"/>
        <v/>
      </c>
      <c r="DE350" s="29" t="e">
        <f ca="1">+_xlfn.IFNA(VLOOKUP($B350,'Resultados General'!$C$11:$CG$510,MATCH(DE$6,'Resultados General'!$C$10:$CG$10,0),0),"")</f>
        <v>#NAME?</v>
      </c>
      <c r="DF350" s="29" t="str">
        <f t="shared" ca="1" si="439"/>
        <v/>
      </c>
      <c r="DG350" s="29" t="str">
        <f t="shared" ca="1" si="440"/>
        <v/>
      </c>
      <c r="DH350" s="29" t="e">
        <f ca="1">+_xlfn.IFNA(VLOOKUP($B350,'Resultados General'!$C$11:$CG$510,MATCH(DH$6,'Resultados General'!$C$10:$CG$10,0),0),"")</f>
        <v>#NAME?</v>
      </c>
      <c r="DI350" s="29" t="str">
        <f t="shared" ca="1" si="441"/>
        <v/>
      </c>
      <c r="DJ350" s="29" t="str">
        <f t="shared" ca="1" si="442"/>
        <v/>
      </c>
      <c r="DK350" s="29" t="e">
        <f ca="1">+_xlfn.IFNA(VLOOKUP($B350,'Resultados General'!$C$11:$CG$510,MATCH(DK$6,'Resultados General'!$C$10:$CG$10,0),0),"")</f>
        <v>#NAME?</v>
      </c>
      <c r="DL350" s="29" t="str">
        <f t="shared" ca="1" si="443"/>
        <v/>
      </c>
      <c r="DM350" s="29" t="str">
        <f t="shared" ca="1" si="444"/>
        <v/>
      </c>
      <c r="DN350" s="29" t="e">
        <f ca="1">+_xlfn.IFNA(VLOOKUP($B350,'Resultados General'!$C$11:$CG$510,MATCH(DN$6,'Resultados General'!$C$10:$CG$10,0),0),"")</f>
        <v>#NAME?</v>
      </c>
      <c r="DO350" s="29" t="str">
        <f t="shared" ca="1" si="445"/>
        <v/>
      </c>
      <c r="DP350" s="29" t="str">
        <f t="shared" ca="1" si="446"/>
        <v/>
      </c>
    </row>
    <row r="351" spans="2:120">
      <c r="B351" s="219" t="str">
        <f>+IF('Resultados General'!C354="","",'Resultados General'!C354)</f>
        <v/>
      </c>
      <c r="C351" s="134" t="e">
        <f ca="1">+_xlfn.IFNA(VLOOKUP('Distribución de puestos'!B351,'Resultados General'!$C$11:$J$510,8,0),"")</f>
        <v>#NAME?</v>
      </c>
      <c r="D351" s="135" t="e">
        <f ca="1">+_xlfn.IFNA(VLOOKUP(B351,'Resultados General'!$C$11:$L$510,10,0),"")</f>
        <v>#NAME?</v>
      </c>
      <c r="E351" s="26" t="s">
        <v>76</v>
      </c>
      <c r="F351" s="26" t="s">
        <v>76</v>
      </c>
      <c r="G351" s="135" t="str">
        <f t="shared" ca="1" si="447"/>
        <v/>
      </c>
      <c r="H351" s="135" t="str">
        <f t="shared" ca="1" si="448"/>
        <v/>
      </c>
      <c r="I351" s="219" t="str">
        <f t="shared" si="449"/>
        <v/>
      </c>
      <c r="J351" s="138"/>
      <c r="M351" s="29" t="e">
        <f ca="1">+_xlfn.IFNA(VLOOKUP($B351,'Resultados General'!$C$11:$CG$510,MATCH(M$6,'Resultados General'!$C$10:$CG$10,0),0),"")</f>
        <v>#NAME?</v>
      </c>
      <c r="N351" s="29" t="str">
        <f t="shared" ca="1" si="375"/>
        <v/>
      </c>
      <c r="O351" s="29" t="str">
        <f t="shared" ca="1" si="376"/>
        <v/>
      </c>
      <c r="P351" s="29" t="e">
        <f ca="1">+_xlfn.IFNA(VLOOKUP($B351,'Resultados General'!$C$11:$CG$510,MATCH(P$6,'Resultados General'!$C$10:$CG$10,0),0),"")</f>
        <v>#NAME?</v>
      </c>
      <c r="Q351" s="29" t="str">
        <f t="shared" ca="1" si="377"/>
        <v/>
      </c>
      <c r="R351" s="29" t="str">
        <f t="shared" ca="1" si="378"/>
        <v/>
      </c>
      <c r="S351" s="29" t="e">
        <f ca="1">+_xlfn.IFNA(VLOOKUP($B351,'Resultados General'!$C$11:$CG$510,MATCH(S$6,'Resultados General'!$C$10:$CG$10,0),0),"")</f>
        <v>#NAME?</v>
      </c>
      <c r="T351" s="29" t="str">
        <f t="shared" ca="1" si="379"/>
        <v/>
      </c>
      <c r="U351" s="29" t="str">
        <f t="shared" ca="1" si="380"/>
        <v/>
      </c>
      <c r="V351" s="29" t="e">
        <f ca="1">+_xlfn.IFNA(VLOOKUP($B351,'Resultados General'!$C$11:$CG$510,MATCH(V$6,'Resultados General'!$C$10:$CG$10,0),0),"")</f>
        <v>#NAME?</v>
      </c>
      <c r="W351" s="29" t="str">
        <f t="shared" ca="1" si="381"/>
        <v/>
      </c>
      <c r="X351" s="29" t="str">
        <f t="shared" ca="1" si="382"/>
        <v/>
      </c>
      <c r="Y351" s="29" t="e">
        <f ca="1">+_xlfn.IFNA(VLOOKUP($B351,'Resultados General'!$C$11:$CG$510,MATCH(Y$6,'Resultados General'!$C$10:$CG$10,0),0),"")</f>
        <v>#NAME?</v>
      </c>
      <c r="Z351" s="29" t="str">
        <f t="shared" ca="1" si="383"/>
        <v/>
      </c>
      <c r="AA351" s="29" t="str">
        <f t="shared" ca="1" si="384"/>
        <v/>
      </c>
      <c r="AB351" s="29" t="e">
        <f ca="1">+_xlfn.IFNA(VLOOKUP($B351,'Resultados General'!$C$11:$CG$510,MATCH(AB$6,'Resultados General'!$C$10:$CG$10,0),0),"")</f>
        <v>#NAME?</v>
      </c>
      <c r="AC351" s="29" t="str">
        <f t="shared" ca="1" si="385"/>
        <v/>
      </c>
      <c r="AD351" s="29" t="str">
        <f t="shared" ca="1" si="386"/>
        <v/>
      </c>
      <c r="AE351" s="29" t="e">
        <f ca="1">+_xlfn.IFNA(VLOOKUP($B351,'Resultados General'!$C$11:$CG$510,MATCH(AE$6,'Resultados General'!$C$10:$CG$10,0),0),"")</f>
        <v>#NAME?</v>
      </c>
      <c r="AF351" s="29" t="str">
        <f t="shared" ca="1" si="387"/>
        <v/>
      </c>
      <c r="AG351" s="29" t="str">
        <f t="shared" ca="1" si="388"/>
        <v/>
      </c>
      <c r="AH351" s="29" t="e">
        <f ca="1">+_xlfn.IFNA(VLOOKUP($B351,'Resultados General'!$C$11:$CG$510,MATCH(AH$6,'Resultados General'!$C$10:$CG$10,0),0),"")</f>
        <v>#NAME?</v>
      </c>
      <c r="AI351" s="29" t="str">
        <f t="shared" ca="1" si="389"/>
        <v/>
      </c>
      <c r="AJ351" s="29" t="str">
        <f t="shared" ca="1" si="390"/>
        <v/>
      </c>
      <c r="AK351" s="29" t="e">
        <f ca="1">+_xlfn.IFNA(VLOOKUP($B351,'Resultados General'!$C$11:$CG$510,MATCH(AK$6,'Resultados General'!$C$10:$CG$10,0),0),"")</f>
        <v>#NAME?</v>
      </c>
      <c r="AL351" s="29" t="str">
        <f t="shared" ca="1" si="391"/>
        <v/>
      </c>
      <c r="AM351" s="29" t="str">
        <f t="shared" ca="1" si="392"/>
        <v/>
      </c>
      <c r="AN351" s="29" t="e">
        <f ca="1">+_xlfn.IFNA(VLOOKUP($B351,'Resultados General'!$C$11:$CG$510,MATCH(AN$6,'Resultados General'!$C$10:$CG$10,0),0),"")</f>
        <v>#NAME?</v>
      </c>
      <c r="AO351" s="29" t="str">
        <f t="shared" ca="1" si="393"/>
        <v/>
      </c>
      <c r="AP351" s="29" t="str">
        <f t="shared" ca="1" si="394"/>
        <v/>
      </c>
      <c r="AQ351" s="29" t="e">
        <f ca="1">+_xlfn.IFNA(VLOOKUP($B351,'Resultados General'!$C$11:$CG$510,MATCH(AQ$6,'Resultados General'!$C$10:$CG$10,0),0),"")</f>
        <v>#NAME?</v>
      </c>
      <c r="AR351" s="29" t="str">
        <f t="shared" ca="1" si="395"/>
        <v/>
      </c>
      <c r="AS351" s="29" t="str">
        <f t="shared" ca="1" si="396"/>
        <v/>
      </c>
      <c r="AT351" s="29" t="e">
        <f ca="1">+_xlfn.IFNA(VLOOKUP($B351,'Resultados General'!$C$11:$CG$510,MATCH(AT$6,'Resultados General'!$C$10:$CG$10,0),0),"")</f>
        <v>#NAME?</v>
      </c>
      <c r="AU351" s="29" t="str">
        <f t="shared" ca="1" si="397"/>
        <v/>
      </c>
      <c r="AV351" s="29" t="str">
        <f t="shared" ca="1" si="398"/>
        <v/>
      </c>
      <c r="AW351" s="29" t="e">
        <f ca="1">+_xlfn.IFNA(VLOOKUP($B351,'Resultados General'!$C$11:$CG$510,MATCH(AW$6,'Resultados General'!$C$10:$CG$10,0),0),"")</f>
        <v>#NAME?</v>
      </c>
      <c r="AX351" s="29" t="str">
        <f t="shared" ca="1" si="399"/>
        <v/>
      </c>
      <c r="AY351" s="29" t="str">
        <f t="shared" ca="1" si="400"/>
        <v/>
      </c>
      <c r="AZ351" s="29" t="e">
        <f ca="1">+_xlfn.IFNA(VLOOKUP($B351,'Resultados General'!$C$11:$CG$510,MATCH(AZ$6,'Resultados General'!$C$10:$CG$10,0),0),"")</f>
        <v>#NAME?</v>
      </c>
      <c r="BA351" s="29" t="str">
        <f t="shared" ca="1" si="401"/>
        <v/>
      </c>
      <c r="BB351" s="29" t="str">
        <f t="shared" ca="1" si="402"/>
        <v/>
      </c>
      <c r="BC351" s="29" t="e">
        <f ca="1">+_xlfn.IFNA(VLOOKUP($B351,'Resultados General'!$C$11:$CG$510,MATCH(BC$6,'Resultados General'!$C$10:$CG$10,0),0),"")</f>
        <v>#NAME?</v>
      </c>
      <c r="BD351" s="29" t="str">
        <f t="shared" ca="1" si="403"/>
        <v/>
      </c>
      <c r="BE351" s="29" t="str">
        <f t="shared" ca="1" si="404"/>
        <v/>
      </c>
      <c r="BF351" s="29" t="e">
        <f ca="1">+_xlfn.IFNA(VLOOKUP($B351,'Resultados General'!$C$11:$CG$510,MATCH(BF$6,'Resultados General'!$C$10:$CG$10,0),0),"")</f>
        <v>#NAME?</v>
      </c>
      <c r="BG351" s="29" t="str">
        <f t="shared" ca="1" si="405"/>
        <v/>
      </c>
      <c r="BH351" s="29" t="str">
        <f t="shared" ca="1" si="406"/>
        <v/>
      </c>
      <c r="BI351" s="29" t="e">
        <f ca="1">+_xlfn.IFNA(VLOOKUP($B351,'Resultados General'!$C$11:$CG$510,MATCH(BI$6,'Resultados General'!$C$10:$CG$10,0),0),"")</f>
        <v>#NAME?</v>
      </c>
      <c r="BJ351" s="29" t="str">
        <f t="shared" ca="1" si="407"/>
        <v/>
      </c>
      <c r="BK351" s="29" t="str">
        <f t="shared" ca="1" si="408"/>
        <v/>
      </c>
      <c r="BL351" s="29" t="e">
        <f ca="1">+_xlfn.IFNA(VLOOKUP($B351,'Resultados General'!$C$11:$CG$510,MATCH(BL$6,'Resultados General'!$C$10:$CG$10,0),0),"")</f>
        <v>#NAME?</v>
      </c>
      <c r="BM351" s="29" t="str">
        <f t="shared" ca="1" si="409"/>
        <v/>
      </c>
      <c r="BN351" s="29" t="str">
        <f t="shared" ca="1" si="410"/>
        <v/>
      </c>
      <c r="BO351" s="29" t="e">
        <f ca="1">+_xlfn.IFNA(VLOOKUP($B351,'Resultados General'!$C$11:$CG$510,MATCH(BO$6,'Resultados General'!$C$10:$CG$10,0),0),"")</f>
        <v>#NAME?</v>
      </c>
      <c r="BP351" s="29" t="str">
        <f t="shared" ca="1" si="411"/>
        <v/>
      </c>
      <c r="BQ351" s="29" t="str">
        <f t="shared" ca="1" si="412"/>
        <v/>
      </c>
      <c r="BR351" s="29" t="e">
        <f ca="1">+_xlfn.IFNA(VLOOKUP($B351,'Resultados General'!$C$11:$CG$510,MATCH(BR$6,'Resultados General'!$C$10:$CG$10,0),0),"")</f>
        <v>#NAME?</v>
      </c>
      <c r="BS351" s="29" t="str">
        <f t="shared" ca="1" si="413"/>
        <v/>
      </c>
      <c r="BT351" s="29" t="str">
        <f t="shared" ca="1" si="414"/>
        <v/>
      </c>
      <c r="BU351" s="29" t="e">
        <f ca="1">+_xlfn.IFNA(VLOOKUP($B351,'Resultados General'!$C$11:$CG$510,MATCH(BU$6,'Resultados General'!$C$10:$CG$10,0),0),"")</f>
        <v>#NAME?</v>
      </c>
      <c r="BV351" s="29" t="str">
        <f t="shared" ca="1" si="415"/>
        <v/>
      </c>
      <c r="BW351" s="29" t="str">
        <f t="shared" ca="1" si="416"/>
        <v/>
      </c>
      <c r="BX351" s="29" t="e">
        <f ca="1">+_xlfn.IFNA(VLOOKUP($B351,'Resultados General'!$C$11:$CG$510,MATCH(BX$6,'Resultados General'!$C$10:$CG$10,0),0),"")</f>
        <v>#NAME?</v>
      </c>
      <c r="BY351" s="29" t="str">
        <f t="shared" ca="1" si="417"/>
        <v/>
      </c>
      <c r="BZ351" s="29" t="str">
        <f t="shared" ca="1" si="418"/>
        <v/>
      </c>
      <c r="CA351" s="29" t="e">
        <f ca="1">+_xlfn.IFNA(VLOOKUP($B351,'Resultados General'!$C$11:$CG$510,MATCH(CA$6,'Resultados General'!$C$10:$CG$10,0),0),"")</f>
        <v>#NAME?</v>
      </c>
      <c r="CB351" s="29" t="str">
        <f t="shared" ca="1" si="419"/>
        <v/>
      </c>
      <c r="CC351" s="29" t="str">
        <f t="shared" ca="1" si="420"/>
        <v/>
      </c>
      <c r="CD351" s="29" t="e">
        <f ca="1">+_xlfn.IFNA(VLOOKUP($B351,'Resultados General'!$C$11:$CG$510,MATCH(CD$6,'Resultados General'!$C$10:$CG$10,0),0),"")</f>
        <v>#NAME?</v>
      </c>
      <c r="CE351" s="29" t="str">
        <f t="shared" ca="1" si="421"/>
        <v/>
      </c>
      <c r="CF351" s="29" t="str">
        <f t="shared" ca="1" si="422"/>
        <v/>
      </c>
      <c r="CG351" s="29" t="e">
        <f ca="1">+_xlfn.IFNA(VLOOKUP($B351,'Resultados General'!$C$11:$CG$510,MATCH(CG$6,'Resultados General'!$C$10:$CG$10,0),0),"")</f>
        <v>#NAME?</v>
      </c>
      <c r="CH351" s="29" t="str">
        <f t="shared" ca="1" si="423"/>
        <v/>
      </c>
      <c r="CI351" s="29" t="str">
        <f t="shared" ca="1" si="424"/>
        <v/>
      </c>
      <c r="CJ351" s="29" t="e">
        <f ca="1">+_xlfn.IFNA(VLOOKUP($B351,'Resultados General'!$C$11:$CG$510,MATCH(CJ$6,'Resultados General'!$C$10:$CG$10,0),0),"")</f>
        <v>#NAME?</v>
      </c>
      <c r="CK351" s="29" t="str">
        <f t="shared" ca="1" si="425"/>
        <v/>
      </c>
      <c r="CL351" s="29" t="str">
        <f t="shared" ca="1" si="426"/>
        <v/>
      </c>
      <c r="CM351" s="29" t="e">
        <f ca="1">+_xlfn.IFNA(VLOOKUP($B351,'Resultados General'!$C$11:$CG$510,MATCH(CM$6,'Resultados General'!$C$10:$CG$10,0),0),"")</f>
        <v>#NAME?</v>
      </c>
      <c r="CN351" s="29" t="str">
        <f t="shared" ca="1" si="427"/>
        <v/>
      </c>
      <c r="CO351" s="29" t="str">
        <f t="shared" ca="1" si="428"/>
        <v/>
      </c>
      <c r="CP351" s="29" t="e">
        <f ca="1">+_xlfn.IFNA(VLOOKUP($B351,'Resultados General'!$C$11:$CG$510,MATCH(CP$6,'Resultados General'!$C$10:$CG$10,0),0),"")</f>
        <v>#NAME?</v>
      </c>
      <c r="CQ351" s="29" t="str">
        <f t="shared" ca="1" si="429"/>
        <v/>
      </c>
      <c r="CR351" s="29" t="str">
        <f t="shared" ca="1" si="430"/>
        <v/>
      </c>
      <c r="CS351" s="29" t="e">
        <f ca="1">+_xlfn.IFNA(VLOOKUP($B351,'Resultados General'!$C$11:$CG$510,MATCH(CS$6,'Resultados General'!$C$10:$CG$10,0),0),"")</f>
        <v>#NAME?</v>
      </c>
      <c r="CT351" s="29" t="str">
        <f t="shared" ca="1" si="431"/>
        <v/>
      </c>
      <c r="CU351" s="29" t="str">
        <f t="shared" ca="1" si="432"/>
        <v/>
      </c>
      <c r="CV351" s="29" t="e">
        <f ca="1">+_xlfn.IFNA(VLOOKUP($B351,'Resultados General'!$C$11:$CG$510,MATCH(CV$6,'Resultados General'!$C$10:$CG$10,0),0),"")</f>
        <v>#NAME?</v>
      </c>
      <c r="CW351" s="29" t="str">
        <f t="shared" ca="1" si="433"/>
        <v/>
      </c>
      <c r="CX351" s="29" t="str">
        <f t="shared" ca="1" si="434"/>
        <v/>
      </c>
      <c r="CY351" s="29" t="e">
        <f ca="1">+_xlfn.IFNA(VLOOKUP($B351,'Resultados General'!$C$11:$CG$510,MATCH(CY$6,'Resultados General'!$C$10:$CG$10,0),0),"")</f>
        <v>#NAME?</v>
      </c>
      <c r="CZ351" s="29" t="str">
        <f t="shared" ca="1" si="435"/>
        <v/>
      </c>
      <c r="DA351" s="29" t="str">
        <f t="shared" ca="1" si="436"/>
        <v/>
      </c>
      <c r="DB351" s="29" t="e">
        <f ca="1">+_xlfn.IFNA(VLOOKUP($B351,'Resultados General'!$C$11:$CG$510,MATCH(DB$6,'Resultados General'!$C$10:$CG$10,0),0),"")</f>
        <v>#NAME?</v>
      </c>
      <c r="DC351" s="29" t="str">
        <f t="shared" ca="1" si="437"/>
        <v/>
      </c>
      <c r="DD351" s="29" t="str">
        <f t="shared" ca="1" si="438"/>
        <v/>
      </c>
      <c r="DE351" s="29" t="e">
        <f ca="1">+_xlfn.IFNA(VLOOKUP($B351,'Resultados General'!$C$11:$CG$510,MATCH(DE$6,'Resultados General'!$C$10:$CG$10,0),0),"")</f>
        <v>#NAME?</v>
      </c>
      <c r="DF351" s="29" t="str">
        <f t="shared" ca="1" si="439"/>
        <v/>
      </c>
      <c r="DG351" s="29" t="str">
        <f t="shared" ca="1" si="440"/>
        <v/>
      </c>
      <c r="DH351" s="29" t="e">
        <f ca="1">+_xlfn.IFNA(VLOOKUP($B351,'Resultados General'!$C$11:$CG$510,MATCH(DH$6,'Resultados General'!$C$10:$CG$10,0),0),"")</f>
        <v>#NAME?</v>
      </c>
      <c r="DI351" s="29" t="str">
        <f t="shared" ca="1" si="441"/>
        <v/>
      </c>
      <c r="DJ351" s="29" t="str">
        <f t="shared" ca="1" si="442"/>
        <v/>
      </c>
      <c r="DK351" s="29" t="e">
        <f ca="1">+_xlfn.IFNA(VLOOKUP($B351,'Resultados General'!$C$11:$CG$510,MATCH(DK$6,'Resultados General'!$C$10:$CG$10,0),0),"")</f>
        <v>#NAME?</v>
      </c>
      <c r="DL351" s="29" t="str">
        <f t="shared" ca="1" si="443"/>
        <v/>
      </c>
      <c r="DM351" s="29" t="str">
        <f t="shared" ca="1" si="444"/>
        <v/>
      </c>
      <c r="DN351" s="29" t="e">
        <f ca="1">+_xlfn.IFNA(VLOOKUP($B351,'Resultados General'!$C$11:$CG$510,MATCH(DN$6,'Resultados General'!$C$10:$CG$10,0),0),"")</f>
        <v>#NAME?</v>
      </c>
      <c r="DO351" s="29" t="str">
        <f t="shared" ca="1" si="445"/>
        <v/>
      </c>
      <c r="DP351" s="29" t="str">
        <f t="shared" ca="1" si="446"/>
        <v/>
      </c>
    </row>
    <row r="352" spans="2:120">
      <c r="B352" s="219" t="str">
        <f>+IF('Resultados General'!C355="","",'Resultados General'!C355)</f>
        <v/>
      </c>
      <c r="C352" s="134" t="e">
        <f ca="1">+_xlfn.IFNA(VLOOKUP('Distribución de puestos'!B352,'Resultados General'!$C$11:$J$510,8,0),"")</f>
        <v>#NAME?</v>
      </c>
      <c r="D352" s="135" t="e">
        <f ca="1">+_xlfn.IFNA(VLOOKUP(B352,'Resultados General'!$C$11:$L$510,10,0),"")</f>
        <v>#NAME?</v>
      </c>
      <c r="E352" s="26" t="s">
        <v>76</v>
      </c>
      <c r="F352" s="26" t="s">
        <v>76</v>
      </c>
      <c r="G352" s="135" t="str">
        <f t="shared" ca="1" si="447"/>
        <v/>
      </c>
      <c r="H352" s="135" t="str">
        <f t="shared" ca="1" si="448"/>
        <v/>
      </c>
      <c r="I352" s="219" t="str">
        <f t="shared" si="449"/>
        <v/>
      </c>
      <c r="J352" s="138"/>
      <c r="M352" s="29" t="e">
        <f ca="1">+_xlfn.IFNA(VLOOKUP($B352,'Resultados General'!$C$11:$CG$510,MATCH(M$6,'Resultados General'!$C$10:$CG$10,0),0),"")</f>
        <v>#NAME?</v>
      </c>
      <c r="N352" s="29" t="str">
        <f t="shared" ca="1" si="375"/>
        <v/>
      </c>
      <c r="O352" s="29" t="str">
        <f t="shared" ca="1" si="376"/>
        <v/>
      </c>
      <c r="P352" s="29" t="e">
        <f ca="1">+_xlfn.IFNA(VLOOKUP($B352,'Resultados General'!$C$11:$CG$510,MATCH(P$6,'Resultados General'!$C$10:$CG$10,0),0),"")</f>
        <v>#NAME?</v>
      </c>
      <c r="Q352" s="29" t="str">
        <f t="shared" ca="1" si="377"/>
        <v/>
      </c>
      <c r="R352" s="29" t="str">
        <f t="shared" ca="1" si="378"/>
        <v/>
      </c>
      <c r="S352" s="29" t="e">
        <f ca="1">+_xlfn.IFNA(VLOOKUP($B352,'Resultados General'!$C$11:$CG$510,MATCH(S$6,'Resultados General'!$C$10:$CG$10,0),0),"")</f>
        <v>#NAME?</v>
      </c>
      <c r="T352" s="29" t="str">
        <f t="shared" ca="1" si="379"/>
        <v/>
      </c>
      <c r="U352" s="29" t="str">
        <f t="shared" ca="1" si="380"/>
        <v/>
      </c>
      <c r="V352" s="29" t="e">
        <f ca="1">+_xlfn.IFNA(VLOOKUP($B352,'Resultados General'!$C$11:$CG$510,MATCH(V$6,'Resultados General'!$C$10:$CG$10,0),0),"")</f>
        <v>#NAME?</v>
      </c>
      <c r="W352" s="29" t="str">
        <f t="shared" ca="1" si="381"/>
        <v/>
      </c>
      <c r="X352" s="29" t="str">
        <f t="shared" ca="1" si="382"/>
        <v/>
      </c>
      <c r="Y352" s="29" t="e">
        <f ca="1">+_xlfn.IFNA(VLOOKUP($B352,'Resultados General'!$C$11:$CG$510,MATCH(Y$6,'Resultados General'!$C$10:$CG$10,0),0),"")</f>
        <v>#NAME?</v>
      </c>
      <c r="Z352" s="29" t="str">
        <f t="shared" ca="1" si="383"/>
        <v/>
      </c>
      <c r="AA352" s="29" t="str">
        <f t="shared" ca="1" si="384"/>
        <v/>
      </c>
      <c r="AB352" s="29" t="e">
        <f ca="1">+_xlfn.IFNA(VLOOKUP($B352,'Resultados General'!$C$11:$CG$510,MATCH(AB$6,'Resultados General'!$C$10:$CG$10,0),0),"")</f>
        <v>#NAME?</v>
      </c>
      <c r="AC352" s="29" t="str">
        <f t="shared" ca="1" si="385"/>
        <v/>
      </c>
      <c r="AD352" s="29" t="str">
        <f t="shared" ca="1" si="386"/>
        <v/>
      </c>
      <c r="AE352" s="29" t="e">
        <f ca="1">+_xlfn.IFNA(VLOOKUP($B352,'Resultados General'!$C$11:$CG$510,MATCH(AE$6,'Resultados General'!$C$10:$CG$10,0),0),"")</f>
        <v>#NAME?</v>
      </c>
      <c r="AF352" s="29" t="str">
        <f t="shared" ca="1" si="387"/>
        <v/>
      </c>
      <c r="AG352" s="29" t="str">
        <f t="shared" ca="1" si="388"/>
        <v/>
      </c>
      <c r="AH352" s="29" t="e">
        <f ca="1">+_xlfn.IFNA(VLOOKUP($B352,'Resultados General'!$C$11:$CG$510,MATCH(AH$6,'Resultados General'!$C$10:$CG$10,0),0),"")</f>
        <v>#NAME?</v>
      </c>
      <c r="AI352" s="29" t="str">
        <f t="shared" ca="1" si="389"/>
        <v/>
      </c>
      <c r="AJ352" s="29" t="str">
        <f t="shared" ca="1" si="390"/>
        <v/>
      </c>
      <c r="AK352" s="29" t="e">
        <f ca="1">+_xlfn.IFNA(VLOOKUP($B352,'Resultados General'!$C$11:$CG$510,MATCH(AK$6,'Resultados General'!$C$10:$CG$10,0),0),"")</f>
        <v>#NAME?</v>
      </c>
      <c r="AL352" s="29" t="str">
        <f t="shared" ca="1" si="391"/>
        <v/>
      </c>
      <c r="AM352" s="29" t="str">
        <f t="shared" ca="1" si="392"/>
        <v/>
      </c>
      <c r="AN352" s="29" t="e">
        <f ca="1">+_xlfn.IFNA(VLOOKUP($B352,'Resultados General'!$C$11:$CG$510,MATCH(AN$6,'Resultados General'!$C$10:$CG$10,0),0),"")</f>
        <v>#NAME?</v>
      </c>
      <c r="AO352" s="29" t="str">
        <f t="shared" ca="1" si="393"/>
        <v/>
      </c>
      <c r="AP352" s="29" t="str">
        <f t="shared" ca="1" si="394"/>
        <v/>
      </c>
      <c r="AQ352" s="29" t="e">
        <f ca="1">+_xlfn.IFNA(VLOOKUP($B352,'Resultados General'!$C$11:$CG$510,MATCH(AQ$6,'Resultados General'!$C$10:$CG$10,0),0),"")</f>
        <v>#NAME?</v>
      </c>
      <c r="AR352" s="29" t="str">
        <f t="shared" ca="1" si="395"/>
        <v/>
      </c>
      <c r="AS352" s="29" t="str">
        <f t="shared" ca="1" si="396"/>
        <v/>
      </c>
      <c r="AT352" s="29" t="e">
        <f ca="1">+_xlfn.IFNA(VLOOKUP($B352,'Resultados General'!$C$11:$CG$510,MATCH(AT$6,'Resultados General'!$C$10:$CG$10,0),0),"")</f>
        <v>#NAME?</v>
      </c>
      <c r="AU352" s="29" t="str">
        <f t="shared" ca="1" si="397"/>
        <v/>
      </c>
      <c r="AV352" s="29" t="str">
        <f t="shared" ca="1" si="398"/>
        <v/>
      </c>
      <c r="AW352" s="29" t="e">
        <f ca="1">+_xlfn.IFNA(VLOOKUP($B352,'Resultados General'!$C$11:$CG$510,MATCH(AW$6,'Resultados General'!$C$10:$CG$10,0),0),"")</f>
        <v>#NAME?</v>
      </c>
      <c r="AX352" s="29" t="str">
        <f t="shared" ca="1" si="399"/>
        <v/>
      </c>
      <c r="AY352" s="29" t="str">
        <f t="shared" ca="1" si="400"/>
        <v/>
      </c>
      <c r="AZ352" s="29" t="e">
        <f ca="1">+_xlfn.IFNA(VLOOKUP($B352,'Resultados General'!$C$11:$CG$510,MATCH(AZ$6,'Resultados General'!$C$10:$CG$10,0),0),"")</f>
        <v>#NAME?</v>
      </c>
      <c r="BA352" s="29" t="str">
        <f t="shared" ca="1" si="401"/>
        <v/>
      </c>
      <c r="BB352" s="29" t="str">
        <f t="shared" ca="1" si="402"/>
        <v/>
      </c>
      <c r="BC352" s="29" t="e">
        <f ca="1">+_xlfn.IFNA(VLOOKUP($B352,'Resultados General'!$C$11:$CG$510,MATCH(BC$6,'Resultados General'!$C$10:$CG$10,0),0),"")</f>
        <v>#NAME?</v>
      </c>
      <c r="BD352" s="29" t="str">
        <f t="shared" ca="1" si="403"/>
        <v/>
      </c>
      <c r="BE352" s="29" t="str">
        <f t="shared" ca="1" si="404"/>
        <v/>
      </c>
      <c r="BF352" s="29" t="e">
        <f ca="1">+_xlfn.IFNA(VLOOKUP($B352,'Resultados General'!$C$11:$CG$510,MATCH(BF$6,'Resultados General'!$C$10:$CG$10,0),0),"")</f>
        <v>#NAME?</v>
      </c>
      <c r="BG352" s="29" t="str">
        <f t="shared" ca="1" si="405"/>
        <v/>
      </c>
      <c r="BH352" s="29" t="str">
        <f t="shared" ca="1" si="406"/>
        <v/>
      </c>
      <c r="BI352" s="29" t="e">
        <f ca="1">+_xlfn.IFNA(VLOOKUP($B352,'Resultados General'!$C$11:$CG$510,MATCH(BI$6,'Resultados General'!$C$10:$CG$10,0),0),"")</f>
        <v>#NAME?</v>
      </c>
      <c r="BJ352" s="29" t="str">
        <f t="shared" ca="1" si="407"/>
        <v/>
      </c>
      <c r="BK352" s="29" t="str">
        <f t="shared" ca="1" si="408"/>
        <v/>
      </c>
      <c r="BL352" s="29" t="e">
        <f ca="1">+_xlfn.IFNA(VLOOKUP($B352,'Resultados General'!$C$11:$CG$510,MATCH(BL$6,'Resultados General'!$C$10:$CG$10,0),0),"")</f>
        <v>#NAME?</v>
      </c>
      <c r="BM352" s="29" t="str">
        <f t="shared" ca="1" si="409"/>
        <v/>
      </c>
      <c r="BN352" s="29" t="str">
        <f t="shared" ca="1" si="410"/>
        <v/>
      </c>
      <c r="BO352" s="29" t="e">
        <f ca="1">+_xlfn.IFNA(VLOOKUP($B352,'Resultados General'!$C$11:$CG$510,MATCH(BO$6,'Resultados General'!$C$10:$CG$10,0),0),"")</f>
        <v>#NAME?</v>
      </c>
      <c r="BP352" s="29" t="str">
        <f t="shared" ca="1" si="411"/>
        <v/>
      </c>
      <c r="BQ352" s="29" t="str">
        <f t="shared" ca="1" si="412"/>
        <v/>
      </c>
      <c r="BR352" s="29" t="e">
        <f ca="1">+_xlfn.IFNA(VLOOKUP($B352,'Resultados General'!$C$11:$CG$510,MATCH(BR$6,'Resultados General'!$C$10:$CG$10,0),0),"")</f>
        <v>#NAME?</v>
      </c>
      <c r="BS352" s="29" t="str">
        <f t="shared" ca="1" si="413"/>
        <v/>
      </c>
      <c r="BT352" s="29" t="str">
        <f t="shared" ca="1" si="414"/>
        <v/>
      </c>
      <c r="BU352" s="29" t="e">
        <f ca="1">+_xlfn.IFNA(VLOOKUP($B352,'Resultados General'!$C$11:$CG$510,MATCH(BU$6,'Resultados General'!$C$10:$CG$10,0),0),"")</f>
        <v>#NAME?</v>
      </c>
      <c r="BV352" s="29" t="str">
        <f t="shared" ca="1" si="415"/>
        <v/>
      </c>
      <c r="BW352" s="29" t="str">
        <f t="shared" ca="1" si="416"/>
        <v/>
      </c>
      <c r="BX352" s="29" t="e">
        <f ca="1">+_xlfn.IFNA(VLOOKUP($B352,'Resultados General'!$C$11:$CG$510,MATCH(BX$6,'Resultados General'!$C$10:$CG$10,0),0),"")</f>
        <v>#NAME?</v>
      </c>
      <c r="BY352" s="29" t="str">
        <f t="shared" ca="1" si="417"/>
        <v/>
      </c>
      <c r="BZ352" s="29" t="str">
        <f t="shared" ca="1" si="418"/>
        <v/>
      </c>
      <c r="CA352" s="29" t="e">
        <f ca="1">+_xlfn.IFNA(VLOOKUP($B352,'Resultados General'!$C$11:$CG$510,MATCH(CA$6,'Resultados General'!$C$10:$CG$10,0),0),"")</f>
        <v>#NAME?</v>
      </c>
      <c r="CB352" s="29" t="str">
        <f t="shared" ca="1" si="419"/>
        <v/>
      </c>
      <c r="CC352" s="29" t="str">
        <f t="shared" ca="1" si="420"/>
        <v/>
      </c>
      <c r="CD352" s="29" t="e">
        <f ca="1">+_xlfn.IFNA(VLOOKUP($B352,'Resultados General'!$C$11:$CG$510,MATCH(CD$6,'Resultados General'!$C$10:$CG$10,0),0),"")</f>
        <v>#NAME?</v>
      </c>
      <c r="CE352" s="29" t="str">
        <f t="shared" ca="1" si="421"/>
        <v/>
      </c>
      <c r="CF352" s="29" t="str">
        <f t="shared" ca="1" si="422"/>
        <v/>
      </c>
      <c r="CG352" s="29" t="e">
        <f ca="1">+_xlfn.IFNA(VLOOKUP($B352,'Resultados General'!$C$11:$CG$510,MATCH(CG$6,'Resultados General'!$C$10:$CG$10,0),0),"")</f>
        <v>#NAME?</v>
      </c>
      <c r="CH352" s="29" t="str">
        <f t="shared" ca="1" si="423"/>
        <v/>
      </c>
      <c r="CI352" s="29" t="str">
        <f t="shared" ca="1" si="424"/>
        <v/>
      </c>
      <c r="CJ352" s="29" t="e">
        <f ca="1">+_xlfn.IFNA(VLOOKUP($B352,'Resultados General'!$C$11:$CG$510,MATCH(CJ$6,'Resultados General'!$C$10:$CG$10,0),0),"")</f>
        <v>#NAME?</v>
      </c>
      <c r="CK352" s="29" t="str">
        <f t="shared" ca="1" si="425"/>
        <v/>
      </c>
      <c r="CL352" s="29" t="str">
        <f t="shared" ca="1" si="426"/>
        <v/>
      </c>
      <c r="CM352" s="29" t="e">
        <f ca="1">+_xlfn.IFNA(VLOOKUP($B352,'Resultados General'!$C$11:$CG$510,MATCH(CM$6,'Resultados General'!$C$10:$CG$10,0),0),"")</f>
        <v>#NAME?</v>
      </c>
      <c r="CN352" s="29" t="str">
        <f t="shared" ca="1" si="427"/>
        <v/>
      </c>
      <c r="CO352" s="29" t="str">
        <f t="shared" ca="1" si="428"/>
        <v/>
      </c>
      <c r="CP352" s="29" t="e">
        <f ca="1">+_xlfn.IFNA(VLOOKUP($B352,'Resultados General'!$C$11:$CG$510,MATCH(CP$6,'Resultados General'!$C$10:$CG$10,0),0),"")</f>
        <v>#NAME?</v>
      </c>
      <c r="CQ352" s="29" t="str">
        <f t="shared" ca="1" si="429"/>
        <v/>
      </c>
      <c r="CR352" s="29" t="str">
        <f t="shared" ca="1" si="430"/>
        <v/>
      </c>
      <c r="CS352" s="29" t="e">
        <f ca="1">+_xlfn.IFNA(VLOOKUP($B352,'Resultados General'!$C$11:$CG$510,MATCH(CS$6,'Resultados General'!$C$10:$CG$10,0),0),"")</f>
        <v>#NAME?</v>
      </c>
      <c r="CT352" s="29" t="str">
        <f t="shared" ca="1" si="431"/>
        <v/>
      </c>
      <c r="CU352" s="29" t="str">
        <f t="shared" ca="1" si="432"/>
        <v/>
      </c>
      <c r="CV352" s="29" t="e">
        <f ca="1">+_xlfn.IFNA(VLOOKUP($B352,'Resultados General'!$C$11:$CG$510,MATCH(CV$6,'Resultados General'!$C$10:$CG$10,0),0),"")</f>
        <v>#NAME?</v>
      </c>
      <c r="CW352" s="29" t="str">
        <f t="shared" ca="1" si="433"/>
        <v/>
      </c>
      <c r="CX352" s="29" t="str">
        <f t="shared" ca="1" si="434"/>
        <v/>
      </c>
      <c r="CY352" s="29" t="e">
        <f ca="1">+_xlfn.IFNA(VLOOKUP($B352,'Resultados General'!$C$11:$CG$510,MATCH(CY$6,'Resultados General'!$C$10:$CG$10,0),0),"")</f>
        <v>#NAME?</v>
      </c>
      <c r="CZ352" s="29" t="str">
        <f t="shared" ca="1" si="435"/>
        <v/>
      </c>
      <c r="DA352" s="29" t="str">
        <f t="shared" ca="1" si="436"/>
        <v/>
      </c>
      <c r="DB352" s="29" t="e">
        <f ca="1">+_xlfn.IFNA(VLOOKUP($B352,'Resultados General'!$C$11:$CG$510,MATCH(DB$6,'Resultados General'!$C$10:$CG$10,0),0),"")</f>
        <v>#NAME?</v>
      </c>
      <c r="DC352" s="29" t="str">
        <f t="shared" ca="1" si="437"/>
        <v/>
      </c>
      <c r="DD352" s="29" t="str">
        <f t="shared" ca="1" si="438"/>
        <v/>
      </c>
      <c r="DE352" s="29" t="e">
        <f ca="1">+_xlfn.IFNA(VLOOKUP($B352,'Resultados General'!$C$11:$CG$510,MATCH(DE$6,'Resultados General'!$C$10:$CG$10,0),0),"")</f>
        <v>#NAME?</v>
      </c>
      <c r="DF352" s="29" t="str">
        <f t="shared" ca="1" si="439"/>
        <v/>
      </c>
      <c r="DG352" s="29" t="str">
        <f t="shared" ca="1" si="440"/>
        <v/>
      </c>
      <c r="DH352" s="29" t="e">
        <f ca="1">+_xlfn.IFNA(VLOOKUP($B352,'Resultados General'!$C$11:$CG$510,MATCH(DH$6,'Resultados General'!$C$10:$CG$10,0),0),"")</f>
        <v>#NAME?</v>
      </c>
      <c r="DI352" s="29" t="str">
        <f t="shared" ca="1" si="441"/>
        <v/>
      </c>
      <c r="DJ352" s="29" t="str">
        <f t="shared" ca="1" si="442"/>
        <v/>
      </c>
      <c r="DK352" s="29" t="e">
        <f ca="1">+_xlfn.IFNA(VLOOKUP($B352,'Resultados General'!$C$11:$CG$510,MATCH(DK$6,'Resultados General'!$C$10:$CG$10,0),0),"")</f>
        <v>#NAME?</v>
      </c>
      <c r="DL352" s="29" t="str">
        <f t="shared" ca="1" si="443"/>
        <v/>
      </c>
      <c r="DM352" s="29" t="str">
        <f t="shared" ca="1" si="444"/>
        <v/>
      </c>
      <c r="DN352" s="29" t="e">
        <f ca="1">+_xlfn.IFNA(VLOOKUP($B352,'Resultados General'!$C$11:$CG$510,MATCH(DN$6,'Resultados General'!$C$10:$CG$10,0),0),"")</f>
        <v>#NAME?</v>
      </c>
      <c r="DO352" s="29" t="str">
        <f t="shared" ca="1" si="445"/>
        <v/>
      </c>
      <c r="DP352" s="29" t="str">
        <f t="shared" ca="1" si="446"/>
        <v/>
      </c>
    </row>
    <row r="353" spans="2:120">
      <c r="B353" s="219" t="str">
        <f>+IF('Resultados General'!C356="","",'Resultados General'!C356)</f>
        <v/>
      </c>
      <c r="C353" s="134" t="e">
        <f ca="1">+_xlfn.IFNA(VLOOKUP('Distribución de puestos'!B353,'Resultados General'!$C$11:$J$510,8,0),"")</f>
        <v>#NAME?</v>
      </c>
      <c r="D353" s="135" t="e">
        <f ca="1">+_xlfn.IFNA(VLOOKUP(B353,'Resultados General'!$C$11:$L$510,10,0),"")</f>
        <v>#NAME?</v>
      </c>
      <c r="E353" s="26" t="s">
        <v>76</v>
      </c>
      <c r="F353" s="26" t="s">
        <v>76</v>
      </c>
      <c r="G353" s="135" t="str">
        <f t="shared" ca="1" si="447"/>
        <v/>
      </c>
      <c r="H353" s="135" t="str">
        <f t="shared" ca="1" si="448"/>
        <v/>
      </c>
      <c r="I353" s="219" t="str">
        <f t="shared" si="449"/>
        <v/>
      </c>
      <c r="J353" s="138"/>
      <c r="M353" s="29" t="e">
        <f ca="1">+_xlfn.IFNA(VLOOKUP($B353,'Resultados General'!$C$11:$CG$510,MATCH(M$6,'Resultados General'!$C$10:$CG$10,0),0),"")</f>
        <v>#NAME?</v>
      </c>
      <c r="N353" s="29" t="str">
        <f t="shared" ca="1" si="375"/>
        <v/>
      </c>
      <c r="O353" s="29" t="str">
        <f t="shared" ca="1" si="376"/>
        <v/>
      </c>
      <c r="P353" s="29" t="e">
        <f ca="1">+_xlfn.IFNA(VLOOKUP($B353,'Resultados General'!$C$11:$CG$510,MATCH(P$6,'Resultados General'!$C$10:$CG$10,0),0),"")</f>
        <v>#NAME?</v>
      </c>
      <c r="Q353" s="29" t="str">
        <f t="shared" ca="1" si="377"/>
        <v/>
      </c>
      <c r="R353" s="29" t="str">
        <f t="shared" ca="1" si="378"/>
        <v/>
      </c>
      <c r="S353" s="29" t="e">
        <f ca="1">+_xlfn.IFNA(VLOOKUP($B353,'Resultados General'!$C$11:$CG$510,MATCH(S$6,'Resultados General'!$C$10:$CG$10,0),0),"")</f>
        <v>#NAME?</v>
      </c>
      <c r="T353" s="29" t="str">
        <f t="shared" ca="1" si="379"/>
        <v/>
      </c>
      <c r="U353" s="29" t="str">
        <f t="shared" ca="1" si="380"/>
        <v/>
      </c>
      <c r="V353" s="29" t="e">
        <f ca="1">+_xlfn.IFNA(VLOOKUP($B353,'Resultados General'!$C$11:$CG$510,MATCH(V$6,'Resultados General'!$C$10:$CG$10,0),0),"")</f>
        <v>#NAME?</v>
      </c>
      <c r="W353" s="29" t="str">
        <f t="shared" ca="1" si="381"/>
        <v/>
      </c>
      <c r="X353" s="29" t="str">
        <f t="shared" ca="1" si="382"/>
        <v/>
      </c>
      <c r="Y353" s="29" t="e">
        <f ca="1">+_xlfn.IFNA(VLOOKUP($B353,'Resultados General'!$C$11:$CG$510,MATCH(Y$6,'Resultados General'!$C$10:$CG$10,0),0),"")</f>
        <v>#NAME?</v>
      </c>
      <c r="Z353" s="29" t="str">
        <f t="shared" ca="1" si="383"/>
        <v/>
      </c>
      <c r="AA353" s="29" t="str">
        <f t="shared" ca="1" si="384"/>
        <v/>
      </c>
      <c r="AB353" s="29" t="e">
        <f ca="1">+_xlfn.IFNA(VLOOKUP($B353,'Resultados General'!$C$11:$CG$510,MATCH(AB$6,'Resultados General'!$C$10:$CG$10,0),0),"")</f>
        <v>#NAME?</v>
      </c>
      <c r="AC353" s="29" t="str">
        <f t="shared" ca="1" si="385"/>
        <v/>
      </c>
      <c r="AD353" s="29" t="str">
        <f t="shared" ca="1" si="386"/>
        <v/>
      </c>
      <c r="AE353" s="29" t="e">
        <f ca="1">+_xlfn.IFNA(VLOOKUP($B353,'Resultados General'!$C$11:$CG$510,MATCH(AE$6,'Resultados General'!$C$10:$CG$10,0),0),"")</f>
        <v>#NAME?</v>
      </c>
      <c r="AF353" s="29" t="str">
        <f t="shared" ca="1" si="387"/>
        <v/>
      </c>
      <c r="AG353" s="29" t="str">
        <f t="shared" ca="1" si="388"/>
        <v/>
      </c>
      <c r="AH353" s="29" t="e">
        <f ca="1">+_xlfn.IFNA(VLOOKUP($B353,'Resultados General'!$C$11:$CG$510,MATCH(AH$6,'Resultados General'!$C$10:$CG$10,0),0),"")</f>
        <v>#NAME?</v>
      </c>
      <c r="AI353" s="29" t="str">
        <f t="shared" ca="1" si="389"/>
        <v/>
      </c>
      <c r="AJ353" s="29" t="str">
        <f t="shared" ca="1" si="390"/>
        <v/>
      </c>
      <c r="AK353" s="29" t="e">
        <f ca="1">+_xlfn.IFNA(VLOOKUP($B353,'Resultados General'!$C$11:$CG$510,MATCH(AK$6,'Resultados General'!$C$10:$CG$10,0),0),"")</f>
        <v>#NAME?</v>
      </c>
      <c r="AL353" s="29" t="str">
        <f t="shared" ca="1" si="391"/>
        <v/>
      </c>
      <c r="AM353" s="29" t="str">
        <f t="shared" ca="1" si="392"/>
        <v/>
      </c>
      <c r="AN353" s="29" t="e">
        <f ca="1">+_xlfn.IFNA(VLOOKUP($B353,'Resultados General'!$C$11:$CG$510,MATCH(AN$6,'Resultados General'!$C$10:$CG$10,0),0),"")</f>
        <v>#NAME?</v>
      </c>
      <c r="AO353" s="29" t="str">
        <f t="shared" ca="1" si="393"/>
        <v/>
      </c>
      <c r="AP353" s="29" t="str">
        <f t="shared" ca="1" si="394"/>
        <v/>
      </c>
      <c r="AQ353" s="29" t="e">
        <f ca="1">+_xlfn.IFNA(VLOOKUP($B353,'Resultados General'!$C$11:$CG$510,MATCH(AQ$6,'Resultados General'!$C$10:$CG$10,0),0),"")</f>
        <v>#NAME?</v>
      </c>
      <c r="AR353" s="29" t="str">
        <f t="shared" ca="1" si="395"/>
        <v/>
      </c>
      <c r="AS353" s="29" t="str">
        <f t="shared" ca="1" si="396"/>
        <v/>
      </c>
      <c r="AT353" s="29" t="e">
        <f ca="1">+_xlfn.IFNA(VLOOKUP($B353,'Resultados General'!$C$11:$CG$510,MATCH(AT$6,'Resultados General'!$C$10:$CG$10,0),0),"")</f>
        <v>#NAME?</v>
      </c>
      <c r="AU353" s="29" t="str">
        <f t="shared" ca="1" si="397"/>
        <v/>
      </c>
      <c r="AV353" s="29" t="str">
        <f t="shared" ca="1" si="398"/>
        <v/>
      </c>
      <c r="AW353" s="29" t="e">
        <f ca="1">+_xlfn.IFNA(VLOOKUP($B353,'Resultados General'!$C$11:$CG$510,MATCH(AW$6,'Resultados General'!$C$10:$CG$10,0),0),"")</f>
        <v>#NAME?</v>
      </c>
      <c r="AX353" s="29" t="str">
        <f t="shared" ca="1" si="399"/>
        <v/>
      </c>
      <c r="AY353" s="29" t="str">
        <f t="shared" ca="1" si="400"/>
        <v/>
      </c>
      <c r="AZ353" s="29" t="e">
        <f ca="1">+_xlfn.IFNA(VLOOKUP($B353,'Resultados General'!$C$11:$CG$510,MATCH(AZ$6,'Resultados General'!$C$10:$CG$10,0),0),"")</f>
        <v>#NAME?</v>
      </c>
      <c r="BA353" s="29" t="str">
        <f t="shared" ca="1" si="401"/>
        <v/>
      </c>
      <c r="BB353" s="29" t="str">
        <f t="shared" ca="1" si="402"/>
        <v/>
      </c>
      <c r="BC353" s="29" t="e">
        <f ca="1">+_xlfn.IFNA(VLOOKUP($B353,'Resultados General'!$C$11:$CG$510,MATCH(BC$6,'Resultados General'!$C$10:$CG$10,0),0),"")</f>
        <v>#NAME?</v>
      </c>
      <c r="BD353" s="29" t="str">
        <f t="shared" ca="1" si="403"/>
        <v/>
      </c>
      <c r="BE353" s="29" t="str">
        <f t="shared" ca="1" si="404"/>
        <v/>
      </c>
      <c r="BF353" s="29" t="e">
        <f ca="1">+_xlfn.IFNA(VLOOKUP($B353,'Resultados General'!$C$11:$CG$510,MATCH(BF$6,'Resultados General'!$C$10:$CG$10,0),0),"")</f>
        <v>#NAME?</v>
      </c>
      <c r="BG353" s="29" t="str">
        <f t="shared" ca="1" si="405"/>
        <v/>
      </c>
      <c r="BH353" s="29" t="str">
        <f t="shared" ca="1" si="406"/>
        <v/>
      </c>
      <c r="BI353" s="29" t="e">
        <f ca="1">+_xlfn.IFNA(VLOOKUP($B353,'Resultados General'!$C$11:$CG$510,MATCH(BI$6,'Resultados General'!$C$10:$CG$10,0),0),"")</f>
        <v>#NAME?</v>
      </c>
      <c r="BJ353" s="29" t="str">
        <f t="shared" ca="1" si="407"/>
        <v/>
      </c>
      <c r="BK353" s="29" t="str">
        <f t="shared" ca="1" si="408"/>
        <v/>
      </c>
      <c r="BL353" s="29" t="e">
        <f ca="1">+_xlfn.IFNA(VLOOKUP($B353,'Resultados General'!$C$11:$CG$510,MATCH(BL$6,'Resultados General'!$C$10:$CG$10,0),0),"")</f>
        <v>#NAME?</v>
      </c>
      <c r="BM353" s="29" t="str">
        <f t="shared" ca="1" si="409"/>
        <v/>
      </c>
      <c r="BN353" s="29" t="str">
        <f t="shared" ca="1" si="410"/>
        <v/>
      </c>
      <c r="BO353" s="29" t="e">
        <f ca="1">+_xlfn.IFNA(VLOOKUP($B353,'Resultados General'!$C$11:$CG$510,MATCH(BO$6,'Resultados General'!$C$10:$CG$10,0),0),"")</f>
        <v>#NAME?</v>
      </c>
      <c r="BP353" s="29" t="str">
        <f t="shared" ca="1" si="411"/>
        <v/>
      </c>
      <c r="BQ353" s="29" t="str">
        <f t="shared" ca="1" si="412"/>
        <v/>
      </c>
      <c r="BR353" s="29" t="e">
        <f ca="1">+_xlfn.IFNA(VLOOKUP($B353,'Resultados General'!$C$11:$CG$510,MATCH(BR$6,'Resultados General'!$C$10:$CG$10,0),0),"")</f>
        <v>#NAME?</v>
      </c>
      <c r="BS353" s="29" t="str">
        <f t="shared" ca="1" si="413"/>
        <v/>
      </c>
      <c r="BT353" s="29" t="str">
        <f t="shared" ca="1" si="414"/>
        <v/>
      </c>
      <c r="BU353" s="29" t="e">
        <f ca="1">+_xlfn.IFNA(VLOOKUP($B353,'Resultados General'!$C$11:$CG$510,MATCH(BU$6,'Resultados General'!$C$10:$CG$10,0),0),"")</f>
        <v>#NAME?</v>
      </c>
      <c r="BV353" s="29" t="str">
        <f t="shared" ca="1" si="415"/>
        <v/>
      </c>
      <c r="BW353" s="29" t="str">
        <f t="shared" ca="1" si="416"/>
        <v/>
      </c>
      <c r="BX353" s="29" t="e">
        <f ca="1">+_xlfn.IFNA(VLOOKUP($B353,'Resultados General'!$C$11:$CG$510,MATCH(BX$6,'Resultados General'!$C$10:$CG$10,0),0),"")</f>
        <v>#NAME?</v>
      </c>
      <c r="BY353" s="29" t="str">
        <f t="shared" ca="1" si="417"/>
        <v/>
      </c>
      <c r="BZ353" s="29" t="str">
        <f t="shared" ca="1" si="418"/>
        <v/>
      </c>
      <c r="CA353" s="29" t="e">
        <f ca="1">+_xlfn.IFNA(VLOOKUP($B353,'Resultados General'!$C$11:$CG$510,MATCH(CA$6,'Resultados General'!$C$10:$CG$10,0),0),"")</f>
        <v>#NAME?</v>
      </c>
      <c r="CB353" s="29" t="str">
        <f t="shared" ca="1" si="419"/>
        <v/>
      </c>
      <c r="CC353" s="29" t="str">
        <f t="shared" ca="1" si="420"/>
        <v/>
      </c>
      <c r="CD353" s="29" t="e">
        <f ca="1">+_xlfn.IFNA(VLOOKUP($B353,'Resultados General'!$C$11:$CG$510,MATCH(CD$6,'Resultados General'!$C$10:$CG$10,0),0),"")</f>
        <v>#NAME?</v>
      </c>
      <c r="CE353" s="29" t="str">
        <f t="shared" ca="1" si="421"/>
        <v/>
      </c>
      <c r="CF353" s="29" t="str">
        <f t="shared" ca="1" si="422"/>
        <v/>
      </c>
      <c r="CG353" s="29" t="e">
        <f ca="1">+_xlfn.IFNA(VLOOKUP($B353,'Resultados General'!$C$11:$CG$510,MATCH(CG$6,'Resultados General'!$C$10:$CG$10,0),0),"")</f>
        <v>#NAME?</v>
      </c>
      <c r="CH353" s="29" t="str">
        <f t="shared" ca="1" si="423"/>
        <v/>
      </c>
      <c r="CI353" s="29" t="str">
        <f t="shared" ca="1" si="424"/>
        <v/>
      </c>
      <c r="CJ353" s="29" t="e">
        <f ca="1">+_xlfn.IFNA(VLOOKUP($B353,'Resultados General'!$C$11:$CG$510,MATCH(CJ$6,'Resultados General'!$C$10:$CG$10,0),0),"")</f>
        <v>#NAME?</v>
      </c>
      <c r="CK353" s="29" t="str">
        <f t="shared" ca="1" si="425"/>
        <v/>
      </c>
      <c r="CL353" s="29" t="str">
        <f t="shared" ca="1" si="426"/>
        <v/>
      </c>
      <c r="CM353" s="29" t="e">
        <f ca="1">+_xlfn.IFNA(VLOOKUP($B353,'Resultados General'!$C$11:$CG$510,MATCH(CM$6,'Resultados General'!$C$10:$CG$10,0),0),"")</f>
        <v>#NAME?</v>
      </c>
      <c r="CN353" s="29" t="str">
        <f t="shared" ca="1" si="427"/>
        <v/>
      </c>
      <c r="CO353" s="29" t="str">
        <f t="shared" ca="1" si="428"/>
        <v/>
      </c>
      <c r="CP353" s="29" t="e">
        <f ca="1">+_xlfn.IFNA(VLOOKUP($B353,'Resultados General'!$C$11:$CG$510,MATCH(CP$6,'Resultados General'!$C$10:$CG$10,0),0),"")</f>
        <v>#NAME?</v>
      </c>
      <c r="CQ353" s="29" t="str">
        <f t="shared" ca="1" si="429"/>
        <v/>
      </c>
      <c r="CR353" s="29" t="str">
        <f t="shared" ca="1" si="430"/>
        <v/>
      </c>
      <c r="CS353" s="29" t="e">
        <f ca="1">+_xlfn.IFNA(VLOOKUP($B353,'Resultados General'!$C$11:$CG$510,MATCH(CS$6,'Resultados General'!$C$10:$CG$10,0),0),"")</f>
        <v>#NAME?</v>
      </c>
      <c r="CT353" s="29" t="str">
        <f t="shared" ca="1" si="431"/>
        <v/>
      </c>
      <c r="CU353" s="29" t="str">
        <f t="shared" ca="1" si="432"/>
        <v/>
      </c>
      <c r="CV353" s="29" t="e">
        <f ca="1">+_xlfn.IFNA(VLOOKUP($B353,'Resultados General'!$C$11:$CG$510,MATCH(CV$6,'Resultados General'!$C$10:$CG$10,0),0),"")</f>
        <v>#NAME?</v>
      </c>
      <c r="CW353" s="29" t="str">
        <f t="shared" ca="1" si="433"/>
        <v/>
      </c>
      <c r="CX353" s="29" t="str">
        <f t="shared" ca="1" si="434"/>
        <v/>
      </c>
      <c r="CY353" s="29" t="e">
        <f ca="1">+_xlfn.IFNA(VLOOKUP($B353,'Resultados General'!$C$11:$CG$510,MATCH(CY$6,'Resultados General'!$C$10:$CG$10,0),0),"")</f>
        <v>#NAME?</v>
      </c>
      <c r="CZ353" s="29" t="str">
        <f t="shared" ca="1" si="435"/>
        <v/>
      </c>
      <c r="DA353" s="29" t="str">
        <f t="shared" ca="1" si="436"/>
        <v/>
      </c>
      <c r="DB353" s="29" t="e">
        <f ca="1">+_xlfn.IFNA(VLOOKUP($B353,'Resultados General'!$C$11:$CG$510,MATCH(DB$6,'Resultados General'!$C$10:$CG$10,0),0),"")</f>
        <v>#NAME?</v>
      </c>
      <c r="DC353" s="29" t="str">
        <f t="shared" ca="1" si="437"/>
        <v/>
      </c>
      <c r="DD353" s="29" t="str">
        <f t="shared" ca="1" si="438"/>
        <v/>
      </c>
      <c r="DE353" s="29" t="e">
        <f ca="1">+_xlfn.IFNA(VLOOKUP($B353,'Resultados General'!$C$11:$CG$510,MATCH(DE$6,'Resultados General'!$C$10:$CG$10,0),0),"")</f>
        <v>#NAME?</v>
      </c>
      <c r="DF353" s="29" t="str">
        <f t="shared" ca="1" si="439"/>
        <v/>
      </c>
      <c r="DG353" s="29" t="str">
        <f t="shared" ca="1" si="440"/>
        <v/>
      </c>
      <c r="DH353" s="29" t="e">
        <f ca="1">+_xlfn.IFNA(VLOOKUP($B353,'Resultados General'!$C$11:$CG$510,MATCH(DH$6,'Resultados General'!$C$10:$CG$10,0),0),"")</f>
        <v>#NAME?</v>
      </c>
      <c r="DI353" s="29" t="str">
        <f t="shared" ca="1" si="441"/>
        <v/>
      </c>
      <c r="DJ353" s="29" t="str">
        <f t="shared" ca="1" si="442"/>
        <v/>
      </c>
      <c r="DK353" s="29" t="e">
        <f ca="1">+_xlfn.IFNA(VLOOKUP($B353,'Resultados General'!$C$11:$CG$510,MATCH(DK$6,'Resultados General'!$C$10:$CG$10,0),0),"")</f>
        <v>#NAME?</v>
      </c>
      <c r="DL353" s="29" t="str">
        <f t="shared" ca="1" si="443"/>
        <v/>
      </c>
      <c r="DM353" s="29" t="str">
        <f t="shared" ca="1" si="444"/>
        <v/>
      </c>
      <c r="DN353" s="29" t="e">
        <f ca="1">+_xlfn.IFNA(VLOOKUP($B353,'Resultados General'!$C$11:$CG$510,MATCH(DN$6,'Resultados General'!$C$10:$CG$10,0),0),"")</f>
        <v>#NAME?</v>
      </c>
      <c r="DO353" s="29" t="str">
        <f t="shared" ca="1" si="445"/>
        <v/>
      </c>
      <c r="DP353" s="29" t="str">
        <f t="shared" ca="1" si="446"/>
        <v/>
      </c>
    </row>
    <row r="354" spans="2:120">
      <c r="B354" s="219" t="str">
        <f>+IF('Resultados General'!C357="","",'Resultados General'!C357)</f>
        <v/>
      </c>
      <c r="C354" s="134" t="e">
        <f ca="1">+_xlfn.IFNA(VLOOKUP('Distribución de puestos'!B354,'Resultados General'!$C$11:$J$510,8,0),"")</f>
        <v>#NAME?</v>
      </c>
      <c r="D354" s="135" t="e">
        <f ca="1">+_xlfn.IFNA(VLOOKUP(B354,'Resultados General'!$C$11:$L$510,10,0),"")</f>
        <v>#NAME?</v>
      </c>
      <c r="E354" s="26" t="s">
        <v>76</v>
      </c>
      <c r="F354" s="26" t="s">
        <v>76</v>
      </c>
      <c r="G354" s="135" t="str">
        <f t="shared" ca="1" si="447"/>
        <v/>
      </c>
      <c r="H354" s="135" t="str">
        <f t="shared" ca="1" si="448"/>
        <v/>
      </c>
      <c r="I354" s="219" t="str">
        <f t="shared" si="449"/>
        <v/>
      </c>
      <c r="J354" s="138"/>
      <c r="M354" s="29" t="e">
        <f ca="1">+_xlfn.IFNA(VLOOKUP($B354,'Resultados General'!$C$11:$CG$510,MATCH(M$6,'Resultados General'!$C$10:$CG$10,0),0),"")</f>
        <v>#NAME?</v>
      </c>
      <c r="N354" s="29" t="str">
        <f t="shared" ca="1" si="375"/>
        <v/>
      </c>
      <c r="O354" s="29" t="str">
        <f t="shared" ca="1" si="376"/>
        <v/>
      </c>
      <c r="P354" s="29" t="e">
        <f ca="1">+_xlfn.IFNA(VLOOKUP($B354,'Resultados General'!$C$11:$CG$510,MATCH(P$6,'Resultados General'!$C$10:$CG$10,0),0),"")</f>
        <v>#NAME?</v>
      </c>
      <c r="Q354" s="29" t="str">
        <f t="shared" ca="1" si="377"/>
        <v/>
      </c>
      <c r="R354" s="29" t="str">
        <f t="shared" ca="1" si="378"/>
        <v/>
      </c>
      <c r="S354" s="29" t="e">
        <f ca="1">+_xlfn.IFNA(VLOOKUP($B354,'Resultados General'!$C$11:$CG$510,MATCH(S$6,'Resultados General'!$C$10:$CG$10,0),0),"")</f>
        <v>#NAME?</v>
      </c>
      <c r="T354" s="29" t="str">
        <f t="shared" ca="1" si="379"/>
        <v/>
      </c>
      <c r="U354" s="29" t="str">
        <f t="shared" ca="1" si="380"/>
        <v/>
      </c>
      <c r="V354" s="29" t="e">
        <f ca="1">+_xlfn.IFNA(VLOOKUP($B354,'Resultados General'!$C$11:$CG$510,MATCH(V$6,'Resultados General'!$C$10:$CG$10,0),0),"")</f>
        <v>#NAME?</v>
      </c>
      <c r="W354" s="29" t="str">
        <f t="shared" ca="1" si="381"/>
        <v/>
      </c>
      <c r="X354" s="29" t="str">
        <f t="shared" ca="1" si="382"/>
        <v/>
      </c>
      <c r="Y354" s="29" t="e">
        <f ca="1">+_xlfn.IFNA(VLOOKUP($B354,'Resultados General'!$C$11:$CG$510,MATCH(Y$6,'Resultados General'!$C$10:$CG$10,0),0),"")</f>
        <v>#NAME?</v>
      </c>
      <c r="Z354" s="29" t="str">
        <f t="shared" ca="1" si="383"/>
        <v/>
      </c>
      <c r="AA354" s="29" t="str">
        <f t="shared" ca="1" si="384"/>
        <v/>
      </c>
      <c r="AB354" s="29" t="e">
        <f ca="1">+_xlfn.IFNA(VLOOKUP($B354,'Resultados General'!$C$11:$CG$510,MATCH(AB$6,'Resultados General'!$C$10:$CG$10,0),0),"")</f>
        <v>#NAME?</v>
      </c>
      <c r="AC354" s="29" t="str">
        <f t="shared" ca="1" si="385"/>
        <v/>
      </c>
      <c r="AD354" s="29" t="str">
        <f t="shared" ca="1" si="386"/>
        <v/>
      </c>
      <c r="AE354" s="29" t="e">
        <f ca="1">+_xlfn.IFNA(VLOOKUP($B354,'Resultados General'!$C$11:$CG$510,MATCH(AE$6,'Resultados General'!$C$10:$CG$10,0),0),"")</f>
        <v>#NAME?</v>
      </c>
      <c r="AF354" s="29" t="str">
        <f t="shared" ca="1" si="387"/>
        <v/>
      </c>
      <c r="AG354" s="29" t="str">
        <f t="shared" ca="1" si="388"/>
        <v/>
      </c>
      <c r="AH354" s="29" t="e">
        <f ca="1">+_xlfn.IFNA(VLOOKUP($B354,'Resultados General'!$C$11:$CG$510,MATCH(AH$6,'Resultados General'!$C$10:$CG$10,0),0),"")</f>
        <v>#NAME?</v>
      </c>
      <c r="AI354" s="29" t="str">
        <f t="shared" ca="1" si="389"/>
        <v/>
      </c>
      <c r="AJ354" s="29" t="str">
        <f t="shared" ca="1" si="390"/>
        <v/>
      </c>
      <c r="AK354" s="29" t="e">
        <f ca="1">+_xlfn.IFNA(VLOOKUP($B354,'Resultados General'!$C$11:$CG$510,MATCH(AK$6,'Resultados General'!$C$10:$CG$10,0),0),"")</f>
        <v>#NAME?</v>
      </c>
      <c r="AL354" s="29" t="str">
        <f t="shared" ca="1" si="391"/>
        <v/>
      </c>
      <c r="AM354" s="29" t="str">
        <f t="shared" ca="1" si="392"/>
        <v/>
      </c>
      <c r="AN354" s="29" t="e">
        <f ca="1">+_xlfn.IFNA(VLOOKUP($B354,'Resultados General'!$C$11:$CG$510,MATCH(AN$6,'Resultados General'!$C$10:$CG$10,0),0),"")</f>
        <v>#NAME?</v>
      </c>
      <c r="AO354" s="29" t="str">
        <f t="shared" ca="1" si="393"/>
        <v/>
      </c>
      <c r="AP354" s="29" t="str">
        <f t="shared" ca="1" si="394"/>
        <v/>
      </c>
      <c r="AQ354" s="29" t="e">
        <f ca="1">+_xlfn.IFNA(VLOOKUP($B354,'Resultados General'!$C$11:$CG$510,MATCH(AQ$6,'Resultados General'!$C$10:$CG$10,0),0),"")</f>
        <v>#NAME?</v>
      </c>
      <c r="AR354" s="29" t="str">
        <f t="shared" ca="1" si="395"/>
        <v/>
      </c>
      <c r="AS354" s="29" t="str">
        <f t="shared" ca="1" si="396"/>
        <v/>
      </c>
      <c r="AT354" s="29" t="e">
        <f ca="1">+_xlfn.IFNA(VLOOKUP($B354,'Resultados General'!$C$11:$CG$510,MATCH(AT$6,'Resultados General'!$C$10:$CG$10,0),0),"")</f>
        <v>#NAME?</v>
      </c>
      <c r="AU354" s="29" t="str">
        <f t="shared" ca="1" si="397"/>
        <v/>
      </c>
      <c r="AV354" s="29" t="str">
        <f t="shared" ca="1" si="398"/>
        <v/>
      </c>
      <c r="AW354" s="29" t="e">
        <f ca="1">+_xlfn.IFNA(VLOOKUP($B354,'Resultados General'!$C$11:$CG$510,MATCH(AW$6,'Resultados General'!$C$10:$CG$10,0),0),"")</f>
        <v>#NAME?</v>
      </c>
      <c r="AX354" s="29" t="str">
        <f t="shared" ca="1" si="399"/>
        <v/>
      </c>
      <c r="AY354" s="29" t="str">
        <f t="shared" ca="1" si="400"/>
        <v/>
      </c>
      <c r="AZ354" s="29" t="e">
        <f ca="1">+_xlfn.IFNA(VLOOKUP($B354,'Resultados General'!$C$11:$CG$510,MATCH(AZ$6,'Resultados General'!$C$10:$CG$10,0),0),"")</f>
        <v>#NAME?</v>
      </c>
      <c r="BA354" s="29" t="str">
        <f t="shared" ca="1" si="401"/>
        <v/>
      </c>
      <c r="BB354" s="29" t="str">
        <f t="shared" ca="1" si="402"/>
        <v/>
      </c>
      <c r="BC354" s="29" t="e">
        <f ca="1">+_xlfn.IFNA(VLOOKUP($B354,'Resultados General'!$C$11:$CG$510,MATCH(BC$6,'Resultados General'!$C$10:$CG$10,0),0),"")</f>
        <v>#NAME?</v>
      </c>
      <c r="BD354" s="29" t="str">
        <f t="shared" ca="1" si="403"/>
        <v/>
      </c>
      <c r="BE354" s="29" t="str">
        <f t="shared" ca="1" si="404"/>
        <v/>
      </c>
      <c r="BF354" s="29" t="e">
        <f ca="1">+_xlfn.IFNA(VLOOKUP($B354,'Resultados General'!$C$11:$CG$510,MATCH(BF$6,'Resultados General'!$C$10:$CG$10,0),0),"")</f>
        <v>#NAME?</v>
      </c>
      <c r="BG354" s="29" t="str">
        <f t="shared" ca="1" si="405"/>
        <v/>
      </c>
      <c r="BH354" s="29" t="str">
        <f t="shared" ca="1" si="406"/>
        <v/>
      </c>
      <c r="BI354" s="29" t="e">
        <f ca="1">+_xlfn.IFNA(VLOOKUP($B354,'Resultados General'!$C$11:$CG$510,MATCH(BI$6,'Resultados General'!$C$10:$CG$10,0),0),"")</f>
        <v>#NAME?</v>
      </c>
      <c r="BJ354" s="29" t="str">
        <f t="shared" ca="1" si="407"/>
        <v/>
      </c>
      <c r="BK354" s="29" t="str">
        <f t="shared" ca="1" si="408"/>
        <v/>
      </c>
      <c r="BL354" s="29" t="e">
        <f ca="1">+_xlfn.IFNA(VLOOKUP($B354,'Resultados General'!$C$11:$CG$510,MATCH(BL$6,'Resultados General'!$C$10:$CG$10,0),0),"")</f>
        <v>#NAME?</v>
      </c>
      <c r="BM354" s="29" t="str">
        <f t="shared" ca="1" si="409"/>
        <v/>
      </c>
      <c r="BN354" s="29" t="str">
        <f t="shared" ca="1" si="410"/>
        <v/>
      </c>
      <c r="BO354" s="29" t="e">
        <f ca="1">+_xlfn.IFNA(VLOOKUP($B354,'Resultados General'!$C$11:$CG$510,MATCH(BO$6,'Resultados General'!$C$10:$CG$10,0),0),"")</f>
        <v>#NAME?</v>
      </c>
      <c r="BP354" s="29" t="str">
        <f t="shared" ca="1" si="411"/>
        <v/>
      </c>
      <c r="BQ354" s="29" t="str">
        <f t="shared" ca="1" si="412"/>
        <v/>
      </c>
      <c r="BR354" s="29" t="e">
        <f ca="1">+_xlfn.IFNA(VLOOKUP($B354,'Resultados General'!$C$11:$CG$510,MATCH(BR$6,'Resultados General'!$C$10:$CG$10,0),0),"")</f>
        <v>#NAME?</v>
      </c>
      <c r="BS354" s="29" t="str">
        <f t="shared" ca="1" si="413"/>
        <v/>
      </c>
      <c r="BT354" s="29" t="str">
        <f t="shared" ca="1" si="414"/>
        <v/>
      </c>
      <c r="BU354" s="29" t="e">
        <f ca="1">+_xlfn.IFNA(VLOOKUP($B354,'Resultados General'!$C$11:$CG$510,MATCH(BU$6,'Resultados General'!$C$10:$CG$10,0),0),"")</f>
        <v>#NAME?</v>
      </c>
      <c r="BV354" s="29" t="str">
        <f t="shared" ca="1" si="415"/>
        <v/>
      </c>
      <c r="BW354" s="29" t="str">
        <f t="shared" ca="1" si="416"/>
        <v/>
      </c>
      <c r="BX354" s="29" t="e">
        <f ca="1">+_xlfn.IFNA(VLOOKUP($B354,'Resultados General'!$C$11:$CG$510,MATCH(BX$6,'Resultados General'!$C$10:$CG$10,0),0),"")</f>
        <v>#NAME?</v>
      </c>
      <c r="BY354" s="29" t="str">
        <f t="shared" ca="1" si="417"/>
        <v/>
      </c>
      <c r="BZ354" s="29" t="str">
        <f t="shared" ca="1" si="418"/>
        <v/>
      </c>
      <c r="CA354" s="29" t="e">
        <f ca="1">+_xlfn.IFNA(VLOOKUP($B354,'Resultados General'!$C$11:$CG$510,MATCH(CA$6,'Resultados General'!$C$10:$CG$10,0),0),"")</f>
        <v>#NAME?</v>
      </c>
      <c r="CB354" s="29" t="str">
        <f t="shared" ca="1" si="419"/>
        <v/>
      </c>
      <c r="CC354" s="29" t="str">
        <f t="shared" ca="1" si="420"/>
        <v/>
      </c>
      <c r="CD354" s="29" t="e">
        <f ca="1">+_xlfn.IFNA(VLOOKUP($B354,'Resultados General'!$C$11:$CG$510,MATCH(CD$6,'Resultados General'!$C$10:$CG$10,0),0),"")</f>
        <v>#NAME?</v>
      </c>
      <c r="CE354" s="29" t="str">
        <f t="shared" ca="1" si="421"/>
        <v/>
      </c>
      <c r="CF354" s="29" t="str">
        <f t="shared" ca="1" si="422"/>
        <v/>
      </c>
      <c r="CG354" s="29" t="e">
        <f ca="1">+_xlfn.IFNA(VLOOKUP($B354,'Resultados General'!$C$11:$CG$510,MATCH(CG$6,'Resultados General'!$C$10:$CG$10,0),0),"")</f>
        <v>#NAME?</v>
      </c>
      <c r="CH354" s="29" t="str">
        <f t="shared" ca="1" si="423"/>
        <v/>
      </c>
      <c r="CI354" s="29" t="str">
        <f t="shared" ca="1" si="424"/>
        <v/>
      </c>
      <c r="CJ354" s="29" t="e">
        <f ca="1">+_xlfn.IFNA(VLOOKUP($B354,'Resultados General'!$C$11:$CG$510,MATCH(CJ$6,'Resultados General'!$C$10:$CG$10,0),0),"")</f>
        <v>#NAME?</v>
      </c>
      <c r="CK354" s="29" t="str">
        <f t="shared" ca="1" si="425"/>
        <v/>
      </c>
      <c r="CL354" s="29" t="str">
        <f t="shared" ca="1" si="426"/>
        <v/>
      </c>
      <c r="CM354" s="29" t="e">
        <f ca="1">+_xlfn.IFNA(VLOOKUP($B354,'Resultados General'!$C$11:$CG$510,MATCH(CM$6,'Resultados General'!$C$10:$CG$10,0),0),"")</f>
        <v>#NAME?</v>
      </c>
      <c r="CN354" s="29" t="str">
        <f t="shared" ca="1" si="427"/>
        <v/>
      </c>
      <c r="CO354" s="29" t="str">
        <f t="shared" ca="1" si="428"/>
        <v/>
      </c>
      <c r="CP354" s="29" t="e">
        <f ca="1">+_xlfn.IFNA(VLOOKUP($B354,'Resultados General'!$C$11:$CG$510,MATCH(CP$6,'Resultados General'!$C$10:$CG$10,0),0),"")</f>
        <v>#NAME?</v>
      </c>
      <c r="CQ354" s="29" t="str">
        <f t="shared" ca="1" si="429"/>
        <v/>
      </c>
      <c r="CR354" s="29" t="str">
        <f t="shared" ca="1" si="430"/>
        <v/>
      </c>
      <c r="CS354" s="29" t="e">
        <f ca="1">+_xlfn.IFNA(VLOOKUP($B354,'Resultados General'!$C$11:$CG$510,MATCH(CS$6,'Resultados General'!$C$10:$CG$10,0),0),"")</f>
        <v>#NAME?</v>
      </c>
      <c r="CT354" s="29" t="str">
        <f t="shared" ca="1" si="431"/>
        <v/>
      </c>
      <c r="CU354" s="29" t="str">
        <f t="shared" ca="1" si="432"/>
        <v/>
      </c>
      <c r="CV354" s="29" t="e">
        <f ca="1">+_xlfn.IFNA(VLOOKUP($B354,'Resultados General'!$C$11:$CG$510,MATCH(CV$6,'Resultados General'!$C$10:$CG$10,0),0),"")</f>
        <v>#NAME?</v>
      </c>
      <c r="CW354" s="29" t="str">
        <f t="shared" ca="1" si="433"/>
        <v/>
      </c>
      <c r="CX354" s="29" t="str">
        <f t="shared" ca="1" si="434"/>
        <v/>
      </c>
      <c r="CY354" s="29" t="e">
        <f ca="1">+_xlfn.IFNA(VLOOKUP($B354,'Resultados General'!$C$11:$CG$510,MATCH(CY$6,'Resultados General'!$C$10:$CG$10,0),0),"")</f>
        <v>#NAME?</v>
      </c>
      <c r="CZ354" s="29" t="str">
        <f t="shared" ca="1" si="435"/>
        <v/>
      </c>
      <c r="DA354" s="29" t="str">
        <f t="shared" ca="1" si="436"/>
        <v/>
      </c>
      <c r="DB354" s="29" t="e">
        <f ca="1">+_xlfn.IFNA(VLOOKUP($B354,'Resultados General'!$C$11:$CG$510,MATCH(DB$6,'Resultados General'!$C$10:$CG$10,0),0),"")</f>
        <v>#NAME?</v>
      </c>
      <c r="DC354" s="29" t="str">
        <f t="shared" ca="1" si="437"/>
        <v/>
      </c>
      <c r="DD354" s="29" t="str">
        <f t="shared" ca="1" si="438"/>
        <v/>
      </c>
      <c r="DE354" s="29" t="e">
        <f ca="1">+_xlfn.IFNA(VLOOKUP($B354,'Resultados General'!$C$11:$CG$510,MATCH(DE$6,'Resultados General'!$C$10:$CG$10,0),0),"")</f>
        <v>#NAME?</v>
      </c>
      <c r="DF354" s="29" t="str">
        <f t="shared" ca="1" si="439"/>
        <v/>
      </c>
      <c r="DG354" s="29" t="str">
        <f t="shared" ca="1" si="440"/>
        <v/>
      </c>
      <c r="DH354" s="29" t="e">
        <f ca="1">+_xlfn.IFNA(VLOOKUP($B354,'Resultados General'!$C$11:$CG$510,MATCH(DH$6,'Resultados General'!$C$10:$CG$10,0),0),"")</f>
        <v>#NAME?</v>
      </c>
      <c r="DI354" s="29" t="str">
        <f t="shared" ca="1" si="441"/>
        <v/>
      </c>
      <c r="DJ354" s="29" t="str">
        <f t="shared" ca="1" si="442"/>
        <v/>
      </c>
      <c r="DK354" s="29" t="e">
        <f ca="1">+_xlfn.IFNA(VLOOKUP($B354,'Resultados General'!$C$11:$CG$510,MATCH(DK$6,'Resultados General'!$C$10:$CG$10,0),0),"")</f>
        <v>#NAME?</v>
      </c>
      <c r="DL354" s="29" t="str">
        <f t="shared" ca="1" si="443"/>
        <v/>
      </c>
      <c r="DM354" s="29" t="str">
        <f t="shared" ca="1" si="444"/>
        <v/>
      </c>
      <c r="DN354" s="29" t="e">
        <f ca="1">+_xlfn.IFNA(VLOOKUP($B354,'Resultados General'!$C$11:$CG$510,MATCH(DN$6,'Resultados General'!$C$10:$CG$10,0),0),"")</f>
        <v>#NAME?</v>
      </c>
      <c r="DO354" s="29" t="str">
        <f t="shared" ca="1" si="445"/>
        <v/>
      </c>
      <c r="DP354" s="29" t="str">
        <f t="shared" ca="1" si="446"/>
        <v/>
      </c>
    </row>
    <row r="355" spans="2:120">
      <c r="B355" s="219" t="str">
        <f>+IF('Resultados General'!C358="","",'Resultados General'!C358)</f>
        <v/>
      </c>
      <c r="C355" s="134" t="e">
        <f ca="1">+_xlfn.IFNA(VLOOKUP('Distribución de puestos'!B355,'Resultados General'!$C$11:$J$510,8,0),"")</f>
        <v>#NAME?</v>
      </c>
      <c r="D355" s="135" t="e">
        <f ca="1">+_xlfn.IFNA(VLOOKUP(B355,'Resultados General'!$C$11:$L$510,10,0),"")</f>
        <v>#NAME?</v>
      </c>
      <c r="E355" s="26" t="s">
        <v>76</v>
      </c>
      <c r="F355" s="26" t="s">
        <v>76</v>
      </c>
      <c r="G355" s="135" t="str">
        <f t="shared" ca="1" si="447"/>
        <v/>
      </c>
      <c r="H355" s="135" t="str">
        <f t="shared" ca="1" si="448"/>
        <v/>
      </c>
      <c r="I355" s="219" t="str">
        <f t="shared" si="449"/>
        <v/>
      </c>
      <c r="J355" s="138"/>
      <c r="M355" s="29" t="e">
        <f ca="1">+_xlfn.IFNA(VLOOKUP($B355,'Resultados General'!$C$11:$CG$510,MATCH(M$6,'Resultados General'!$C$10:$CG$10,0),0),"")</f>
        <v>#NAME?</v>
      </c>
      <c r="N355" s="29" t="str">
        <f t="shared" ca="1" si="375"/>
        <v/>
      </c>
      <c r="O355" s="29" t="str">
        <f t="shared" ca="1" si="376"/>
        <v/>
      </c>
      <c r="P355" s="29" t="e">
        <f ca="1">+_xlfn.IFNA(VLOOKUP($B355,'Resultados General'!$C$11:$CG$510,MATCH(P$6,'Resultados General'!$C$10:$CG$10,0),0),"")</f>
        <v>#NAME?</v>
      </c>
      <c r="Q355" s="29" t="str">
        <f t="shared" ca="1" si="377"/>
        <v/>
      </c>
      <c r="R355" s="29" t="str">
        <f t="shared" ca="1" si="378"/>
        <v/>
      </c>
      <c r="S355" s="29" t="e">
        <f ca="1">+_xlfn.IFNA(VLOOKUP($B355,'Resultados General'!$C$11:$CG$510,MATCH(S$6,'Resultados General'!$C$10:$CG$10,0),0),"")</f>
        <v>#NAME?</v>
      </c>
      <c r="T355" s="29" t="str">
        <f t="shared" ca="1" si="379"/>
        <v/>
      </c>
      <c r="U355" s="29" t="str">
        <f t="shared" ca="1" si="380"/>
        <v/>
      </c>
      <c r="V355" s="29" t="e">
        <f ca="1">+_xlfn.IFNA(VLOOKUP($B355,'Resultados General'!$C$11:$CG$510,MATCH(V$6,'Resultados General'!$C$10:$CG$10,0),0),"")</f>
        <v>#NAME?</v>
      </c>
      <c r="W355" s="29" t="str">
        <f t="shared" ca="1" si="381"/>
        <v/>
      </c>
      <c r="X355" s="29" t="str">
        <f t="shared" ca="1" si="382"/>
        <v/>
      </c>
      <c r="Y355" s="29" t="e">
        <f ca="1">+_xlfn.IFNA(VLOOKUP($B355,'Resultados General'!$C$11:$CG$510,MATCH(Y$6,'Resultados General'!$C$10:$CG$10,0),0),"")</f>
        <v>#NAME?</v>
      </c>
      <c r="Z355" s="29" t="str">
        <f t="shared" ca="1" si="383"/>
        <v/>
      </c>
      <c r="AA355" s="29" t="str">
        <f t="shared" ca="1" si="384"/>
        <v/>
      </c>
      <c r="AB355" s="29" t="e">
        <f ca="1">+_xlfn.IFNA(VLOOKUP($B355,'Resultados General'!$C$11:$CG$510,MATCH(AB$6,'Resultados General'!$C$10:$CG$10,0),0),"")</f>
        <v>#NAME?</v>
      </c>
      <c r="AC355" s="29" t="str">
        <f t="shared" ca="1" si="385"/>
        <v/>
      </c>
      <c r="AD355" s="29" t="str">
        <f t="shared" ca="1" si="386"/>
        <v/>
      </c>
      <c r="AE355" s="29" t="e">
        <f ca="1">+_xlfn.IFNA(VLOOKUP($B355,'Resultados General'!$C$11:$CG$510,MATCH(AE$6,'Resultados General'!$C$10:$CG$10,0),0),"")</f>
        <v>#NAME?</v>
      </c>
      <c r="AF355" s="29" t="str">
        <f t="shared" ca="1" si="387"/>
        <v/>
      </c>
      <c r="AG355" s="29" t="str">
        <f t="shared" ca="1" si="388"/>
        <v/>
      </c>
      <c r="AH355" s="29" t="e">
        <f ca="1">+_xlfn.IFNA(VLOOKUP($B355,'Resultados General'!$C$11:$CG$510,MATCH(AH$6,'Resultados General'!$C$10:$CG$10,0),0),"")</f>
        <v>#NAME?</v>
      </c>
      <c r="AI355" s="29" t="str">
        <f t="shared" ca="1" si="389"/>
        <v/>
      </c>
      <c r="AJ355" s="29" t="str">
        <f t="shared" ca="1" si="390"/>
        <v/>
      </c>
      <c r="AK355" s="29" t="e">
        <f ca="1">+_xlfn.IFNA(VLOOKUP($B355,'Resultados General'!$C$11:$CG$510,MATCH(AK$6,'Resultados General'!$C$10:$CG$10,0),0),"")</f>
        <v>#NAME?</v>
      </c>
      <c r="AL355" s="29" t="str">
        <f t="shared" ca="1" si="391"/>
        <v/>
      </c>
      <c r="AM355" s="29" t="str">
        <f t="shared" ca="1" si="392"/>
        <v/>
      </c>
      <c r="AN355" s="29" t="e">
        <f ca="1">+_xlfn.IFNA(VLOOKUP($B355,'Resultados General'!$C$11:$CG$510,MATCH(AN$6,'Resultados General'!$C$10:$CG$10,0),0),"")</f>
        <v>#NAME?</v>
      </c>
      <c r="AO355" s="29" t="str">
        <f t="shared" ca="1" si="393"/>
        <v/>
      </c>
      <c r="AP355" s="29" t="str">
        <f t="shared" ca="1" si="394"/>
        <v/>
      </c>
      <c r="AQ355" s="29" t="e">
        <f ca="1">+_xlfn.IFNA(VLOOKUP($B355,'Resultados General'!$C$11:$CG$510,MATCH(AQ$6,'Resultados General'!$C$10:$CG$10,0),0),"")</f>
        <v>#NAME?</v>
      </c>
      <c r="AR355" s="29" t="str">
        <f t="shared" ca="1" si="395"/>
        <v/>
      </c>
      <c r="AS355" s="29" t="str">
        <f t="shared" ca="1" si="396"/>
        <v/>
      </c>
      <c r="AT355" s="29" t="e">
        <f ca="1">+_xlfn.IFNA(VLOOKUP($B355,'Resultados General'!$C$11:$CG$510,MATCH(AT$6,'Resultados General'!$C$10:$CG$10,0),0),"")</f>
        <v>#NAME?</v>
      </c>
      <c r="AU355" s="29" t="str">
        <f t="shared" ca="1" si="397"/>
        <v/>
      </c>
      <c r="AV355" s="29" t="str">
        <f t="shared" ca="1" si="398"/>
        <v/>
      </c>
      <c r="AW355" s="29" t="e">
        <f ca="1">+_xlfn.IFNA(VLOOKUP($B355,'Resultados General'!$C$11:$CG$510,MATCH(AW$6,'Resultados General'!$C$10:$CG$10,0),0),"")</f>
        <v>#NAME?</v>
      </c>
      <c r="AX355" s="29" t="str">
        <f t="shared" ca="1" si="399"/>
        <v/>
      </c>
      <c r="AY355" s="29" t="str">
        <f t="shared" ca="1" si="400"/>
        <v/>
      </c>
      <c r="AZ355" s="29" t="e">
        <f ca="1">+_xlfn.IFNA(VLOOKUP($B355,'Resultados General'!$C$11:$CG$510,MATCH(AZ$6,'Resultados General'!$C$10:$CG$10,0),0),"")</f>
        <v>#NAME?</v>
      </c>
      <c r="BA355" s="29" t="str">
        <f t="shared" ca="1" si="401"/>
        <v/>
      </c>
      <c r="BB355" s="29" t="str">
        <f t="shared" ca="1" si="402"/>
        <v/>
      </c>
      <c r="BC355" s="29" t="e">
        <f ca="1">+_xlfn.IFNA(VLOOKUP($B355,'Resultados General'!$C$11:$CG$510,MATCH(BC$6,'Resultados General'!$C$10:$CG$10,0),0),"")</f>
        <v>#NAME?</v>
      </c>
      <c r="BD355" s="29" t="str">
        <f t="shared" ca="1" si="403"/>
        <v/>
      </c>
      <c r="BE355" s="29" t="str">
        <f t="shared" ca="1" si="404"/>
        <v/>
      </c>
      <c r="BF355" s="29" t="e">
        <f ca="1">+_xlfn.IFNA(VLOOKUP($B355,'Resultados General'!$C$11:$CG$510,MATCH(BF$6,'Resultados General'!$C$10:$CG$10,0),0),"")</f>
        <v>#NAME?</v>
      </c>
      <c r="BG355" s="29" t="str">
        <f t="shared" ca="1" si="405"/>
        <v/>
      </c>
      <c r="BH355" s="29" t="str">
        <f t="shared" ca="1" si="406"/>
        <v/>
      </c>
      <c r="BI355" s="29" t="e">
        <f ca="1">+_xlfn.IFNA(VLOOKUP($B355,'Resultados General'!$C$11:$CG$510,MATCH(BI$6,'Resultados General'!$C$10:$CG$10,0),0),"")</f>
        <v>#NAME?</v>
      </c>
      <c r="BJ355" s="29" t="str">
        <f t="shared" ca="1" si="407"/>
        <v/>
      </c>
      <c r="BK355" s="29" t="str">
        <f t="shared" ca="1" si="408"/>
        <v/>
      </c>
      <c r="BL355" s="29" t="e">
        <f ca="1">+_xlfn.IFNA(VLOOKUP($B355,'Resultados General'!$C$11:$CG$510,MATCH(BL$6,'Resultados General'!$C$10:$CG$10,0),0),"")</f>
        <v>#NAME?</v>
      </c>
      <c r="BM355" s="29" t="str">
        <f t="shared" ca="1" si="409"/>
        <v/>
      </c>
      <c r="BN355" s="29" t="str">
        <f t="shared" ca="1" si="410"/>
        <v/>
      </c>
      <c r="BO355" s="29" t="e">
        <f ca="1">+_xlfn.IFNA(VLOOKUP($B355,'Resultados General'!$C$11:$CG$510,MATCH(BO$6,'Resultados General'!$C$10:$CG$10,0),0),"")</f>
        <v>#NAME?</v>
      </c>
      <c r="BP355" s="29" t="str">
        <f t="shared" ca="1" si="411"/>
        <v/>
      </c>
      <c r="BQ355" s="29" t="str">
        <f t="shared" ca="1" si="412"/>
        <v/>
      </c>
      <c r="BR355" s="29" t="e">
        <f ca="1">+_xlfn.IFNA(VLOOKUP($B355,'Resultados General'!$C$11:$CG$510,MATCH(BR$6,'Resultados General'!$C$10:$CG$10,0),0),"")</f>
        <v>#NAME?</v>
      </c>
      <c r="BS355" s="29" t="str">
        <f t="shared" ca="1" si="413"/>
        <v/>
      </c>
      <c r="BT355" s="29" t="str">
        <f t="shared" ca="1" si="414"/>
        <v/>
      </c>
      <c r="BU355" s="29" t="e">
        <f ca="1">+_xlfn.IFNA(VLOOKUP($B355,'Resultados General'!$C$11:$CG$510,MATCH(BU$6,'Resultados General'!$C$10:$CG$10,0),0),"")</f>
        <v>#NAME?</v>
      </c>
      <c r="BV355" s="29" t="str">
        <f t="shared" ca="1" si="415"/>
        <v/>
      </c>
      <c r="BW355" s="29" t="str">
        <f t="shared" ca="1" si="416"/>
        <v/>
      </c>
      <c r="BX355" s="29" t="e">
        <f ca="1">+_xlfn.IFNA(VLOOKUP($B355,'Resultados General'!$C$11:$CG$510,MATCH(BX$6,'Resultados General'!$C$10:$CG$10,0),0),"")</f>
        <v>#NAME?</v>
      </c>
      <c r="BY355" s="29" t="str">
        <f t="shared" ca="1" si="417"/>
        <v/>
      </c>
      <c r="BZ355" s="29" t="str">
        <f t="shared" ca="1" si="418"/>
        <v/>
      </c>
      <c r="CA355" s="29" t="e">
        <f ca="1">+_xlfn.IFNA(VLOOKUP($B355,'Resultados General'!$C$11:$CG$510,MATCH(CA$6,'Resultados General'!$C$10:$CG$10,0),0),"")</f>
        <v>#NAME?</v>
      </c>
      <c r="CB355" s="29" t="str">
        <f t="shared" ca="1" si="419"/>
        <v/>
      </c>
      <c r="CC355" s="29" t="str">
        <f t="shared" ca="1" si="420"/>
        <v/>
      </c>
      <c r="CD355" s="29" t="e">
        <f ca="1">+_xlfn.IFNA(VLOOKUP($B355,'Resultados General'!$C$11:$CG$510,MATCH(CD$6,'Resultados General'!$C$10:$CG$10,0),0),"")</f>
        <v>#NAME?</v>
      </c>
      <c r="CE355" s="29" t="str">
        <f t="shared" ca="1" si="421"/>
        <v/>
      </c>
      <c r="CF355" s="29" t="str">
        <f t="shared" ca="1" si="422"/>
        <v/>
      </c>
      <c r="CG355" s="29" t="e">
        <f ca="1">+_xlfn.IFNA(VLOOKUP($B355,'Resultados General'!$C$11:$CG$510,MATCH(CG$6,'Resultados General'!$C$10:$CG$10,0),0),"")</f>
        <v>#NAME?</v>
      </c>
      <c r="CH355" s="29" t="str">
        <f t="shared" ca="1" si="423"/>
        <v/>
      </c>
      <c r="CI355" s="29" t="str">
        <f t="shared" ca="1" si="424"/>
        <v/>
      </c>
      <c r="CJ355" s="29" t="e">
        <f ca="1">+_xlfn.IFNA(VLOOKUP($B355,'Resultados General'!$C$11:$CG$510,MATCH(CJ$6,'Resultados General'!$C$10:$CG$10,0),0),"")</f>
        <v>#NAME?</v>
      </c>
      <c r="CK355" s="29" t="str">
        <f t="shared" ca="1" si="425"/>
        <v/>
      </c>
      <c r="CL355" s="29" t="str">
        <f t="shared" ca="1" si="426"/>
        <v/>
      </c>
      <c r="CM355" s="29" t="e">
        <f ca="1">+_xlfn.IFNA(VLOOKUP($B355,'Resultados General'!$C$11:$CG$510,MATCH(CM$6,'Resultados General'!$C$10:$CG$10,0),0),"")</f>
        <v>#NAME?</v>
      </c>
      <c r="CN355" s="29" t="str">
        <f t="shared" ca="1" si="427"/>
        <v/>
      </c>
      <c r="CO355" s="29" t="str">
        <f t="shared" ca="1" si="428"/>
        <v/>
      </c>
      <c r="CP355" s="29" t="e">
        <f ca="1">+_xlfn.IFNA(VLOOKUP($B355,'Resultados General'!$C$11:$CG$510,MATCH(CP$6,'Resultados General'!$C$10:$CG$10,0),0),"")</f>
        <v>#NAME?</v>
      </c>
      <c r="CQ355" s="29" t="str">
        <f t="shared" ca="1" si="429"/>
        <v/>
      </c>
      <c r="CR355" s="29" t="str">
        <f t="shared" ca="1" si="430"/>
        <v/>
      </c>
      <c r="CS355" s="29" t="e">
        <f ca="1">+_xlfn.IFNA(VLOOKUP($B355,'Resultados General'!$C$11:$CG$510,MATCH(CS$6,'Resultados General'!$C$10:$CG$10,0),0),"")</f>
        <v>#NAME?</v>
      </c>
      <c r="CT355" s="29" t="str">
        <f t="shared" ca="1" si="431"/>
        <v/>
      </c>
      <c r="CU355" s="29" t="str">
        <f t="shared" ca="1" si="432"/>
        <v/>
      </c>
      <c r="CV355" s="29" t="e">
        <f ca="1">+_xlfn.IFNA(VLOOKUP($B355,'Resultados General'!$C$11:$CG$510,MATCH(CV$6,'Resultados General'!$C$10:$CG$10,0),0),"")</f>
        <v>#NAME?</v>
      </c>
      <c r="CW355" s="29" t="str">
        <f t="shared" ca="1" si="433"/>
        <v/>
      </c>
      <c r="CX355" s="29" t="str">
        <f t="shared" ca="1" si="434"/>
        <v/>
      </c>
      <c r="CY355" s="29" t="e">
        <f ca="1">+_xlfn.IFNA(VLOOKUP($B355,'Resultados General'!$C$11:$CG$510,MATCH(CY$6,'Resultados General'!$C$10:$CG$10,0),0),"")</f>
        <v>#NAME?</v>
      </c>
      <c r="CZ355" s="29" t="str">
        <f t="shared" ca="1" si="435"/>
        <v/>
      </c>
      <c r="DA355" s="29" t="str">
        <f t="shared" ca="1" si="436"/>
        <v/>
      </c>
      <c r="DB355" s="29" t="e">
        <f ca="1">+_xlfn.IFNA(VLOOKUP($B355,'Resultados General'!$C$11:$CG$510,MATCH(DB$6,'Resultados General'!$C$10:$CG$10,0),0),"")</f>
        <v>#NAME?</v>
      </c>
      <c r="DC355" s="29" t="str">
        <f t="shared" ca="1" si="437"/>
        <v/>
      </c>
      <c r="DD355" s="29" t="str">
        <f t="shared" ca="1" si="438"/>
        <v/>
      </c>
      <c r="DE355" s="29" t="e">
        <f ca="1">+_xlfn.IFNA(VLOOKUP($B355,'Resultados General'!$C$11:$CG$510,MATCH(DE$6,'Resultados General'!$C$10:$CG$10,0),0),"")</f>
        <v>#NAME?</v>
      </c>
      <c r="DF355" s="29" t="str">
        <f t="shared" ca="1" si="439"/>
        <v/>
      </c>
      <c r="DG355" s="29" t="str">
        <f t="shared" ca="1" si="440"/>
        <v/>
      </c>
      <c r="DH355" s="29" t="e">
        <f ca="1">+_xlfn.IFNA(VLOOKUP($B355,'Resultados General'!$C$11:$CG$510,MATCH(DH$6,'Resultados General'!$C$10:$CG$10,0),0),"")</f>
        <v>#NAME?</v>
      </c>
      <c r="DI355" s="29" t="str">
        <f t="shared" ca="1" si="441"/>
        <v/>
      </c>
      <c r="DJ355" s="29" t="str">
        <f t="shared" ca="1" si="442"/>
        <v/>
      </c>
      <c r="DK355" s="29" t="e">
        <f ca="1">+_xlfn.IFNA(VLOOKUP($B355,'Resultados General'!$C$11:$CG$510,MATCH(DK$6,'Resultados General'!$C$10:$CG$10,0),0),"")</f>
        <v>#NAME?</v>
      </c>
      <c r="DL355" s="29" t="str">
        <f t="shared" ca="1" si="443"/>
        <v/>
      </c>
      <c r="DM355" s="29" t="str">
        <f t="shared" ca="1" si="444"/>
        <v/>
      </c>
      <c r="DN355" s="29" t="e">
        <f ca="1">+_xlfn.IFNA(VLOOKUP($B355,'Resultados General'!$C$11:$CG$510,MATCH(DN$6,'Resultados General'!$C$10:$CG$10,0),0),"")</f>
        <v>#NAME?</v>
      </c>
      <c r="DO355" s="29" t="str">
        <f t="shared" ca="1" si="445"/>
        <v/>
      </c>
      <c r="DP355" s="29" t="str">
        <f t="shared" ca="1" si="446"/>
        <v/>
      </c>
    </row>
    <row r="356" spans="2:120">
      <c r="B356" s="219" t="str">
        <f>+IF('Resultados General'!C359="","",'Resultados General'!C359)</f>
        <v/>
      </c>
      <c r="C356" s="134" t="e">
        <f ca="1">+_xlfn.IFNA(VLOOKUP('Distribución de puestos'!B356,'Resultados General'!$C$11:$J$510,8,0),"")</f>
        <v>#NAME?</v>
      </c>
      <c r="D356" s="135" t="e">
        <f ca="1">+_xlfn.IFNA(VLOOKUP(B356,'Resultados General'!$C$11:$L$510,10,0),"")</f>
        <v>#NAME?</v>
      </c>
      <c r="E356" s="26" t="s">
        <v>76</v>
      </c>
      <c r="F356" s="26" t="s">
        <v>76</v>
      </c>
      <c r="G356" s="135" t="str">
        <f t="shared" ca="1" si="447"/>
        <v/>
      </c>
      <c r="H356" s="135" t="str">
        <f t="shared" ca="1" si="448"/>
        <v/>
      </c>
      <c r="I356" s="219" t="str">
        <f t="shared" si="449"/>
        <v/>
      </c>
      <c r="J356" s="138"/>
      <c r="M356" s="29" t="e">
        <f ca="1">+_xlfn.IFNA(VLOOKUP($B356,'Resultados General'!$C$11:$CG$510,MATCH(M$6,'Resultados General'!$C$10:$CG$10,0),0),"")</f>
        <v>#NAME?</v>
      </c>
      <c r="N356" s="29" t="str">
        <f t="shared" ca="1" si="375"/>
        <v/>
      </c>
      <c r="O356" s="29" t="str">
        <f t="shared" ca="1" si="376"/>
        <v/>
      </c>
      <c r="P356" s="29" t="e">
        <f ca="1">+_xlfn.IFNA(VLOOKUP($B356,'Resultados General'!$C$11:$CG$510,MATCH(P$6,'Resultados General'!$C$10:$CG$10,0),0),"")</f>
        <v>#NAME?</v>
      </c>
      <c r="Q356" s="29" t="str">
        <f t="shared" ca="1" si="377"/>
        <v/>
      </c>
      <c r="R356" s="29" t="str">
        <f t="shared" ca="1" si="378"/>
        <v/>
      </c>
      <c r="S356" s="29" t="e">
        <f ca="1">+_xlfn.IFNA(VLOOKUP($B356,'Resultados General'!$C$11:$CG$510,MATCH(S$6,'Resultados General'!$C$10:$CG$10,0),0),"")</f>
        <v>#NAME?</v>
      </c>
      <c r="T356" s="29" t="str">
        <f t="shared" ca="1" si="379"/>
        <v/>
      </c>
      <c r="U356" s="29" t="str">
        <f t="shared" ca="1" si="380"/>
        <v/>
      </c>
      <c r="V356" s="29" t="e">
        <f ca="1">+_xlfn.IFNA(VLOOKUP($B356,'Resultados General'!$C$11:$CG$510,MATCH(V$6,'Resultados General'!$C$10:$CG$10,0),0),"")</f>
        <v>#NAME?</v>
      </c>
      <c r="W356" s="29" t="str">
        <f t="shared" ca="1" si="381"/>
        <v/>
      </c>
      <c r="X356" s="29" t="str">
        <f t="shared" ca="1" si="382"/>
        <v/>
      </c>
      <c r="Y356" s="29" t="e">
        <f ca="1">+_xlfn.IFNA(VLOOKUP($B356,'Resultados General'!$C$11:$CG$510,MATCH(Y$6,'Resultados General'!$C$10:$CG$10,0),0),"")</f>
        <v>#NAME?</v>
      </c>
      <c r="Z356" s="29" t="str">
        <f t="shared" ca="1" si="383"/>
        <v/>
      </c>
      <c r="AA356" s="29" t="str">
        <f t="shared" ca="1" si="384"/>
        <v/>
      </c>
      <c r="AB356" s="29" t="e">
        <f ca="1">+_xlfn.IFNA(VLOOKUP($B356,'Resultados General'!$C$11:$CG$510,MATCH(AB$6,'Resultados General'!$C$10:$CG$10,0),0),"")</f>
        <v>#NAME?</v>
      </c>
      <c r="AC356" s="29" t="str">
        <f t="shared" ca="1" si="385"/>
        <v/>
      </c>
      <c r="AD356" s="29" t="str">
        <f t="shared" ca="1" si="386"/>
        <v/>
      </c>
      <c r="AE356" s="29" t="e">
        <f ca="1">+_xlfn.IFNA(VLOOKUP($B356,'Resultados General'!$C$11:$CG$510,MATCH(AE$6,'Resultados General'!$C$10:$CG$10,0),0),"")</f>
        <v>#NAME?</v>
      </c>
      <c r="AF356" s="29" t="str">
        <f t="shared" ca="1" si="387"/>
        <v/>
      </c>
      <c r="AG356" s="29" t="str">
        <f t="shared" ca="1" si="388"/>
        <v/>
      </c>
      <c r="AH356" s="29" t="e">
        <f ca="1">+_xlfn.IFNA(VLOOKUP($B356,'Resultados General'!$C$11:$CG$510,MATCH(AH$6,'Resultados General'!$C$10:$CG$10,0),0),"")</f>
        <v>#NAME?</v>
      </c>
      <c r="AI356" s="29" t="str">
        <f t="shared" ca="1" si="389"/>
        <v/>
      </c>
      <c r="AJ356" s="29" t="str">
        <f t="shared" ca="1" si="390"/>
        <v/>
      </c>
      <c r="AK356" s="29" t="e">
        <f ca="1">+_xlfn.IFNA(VLOOKUP($B356,'Resultados General'!$C$11:$CG$510,MATCH(AK$6,'Resultados General'!$C$10:$CG$10,0),0),"")</f>
        <v>#NAME?</v>
      </c>
      <c r="AL356" s="29" t="str">
        <f t="shared" ca="1" si="391"/>
        <v/>
      </c>
      <c r="AM356" s="29" t="str">
        <f t="shared" ca="1" si="392"/>
        <v/>
      </c>
      <c r="AN356" s="29" t="e">
        <f ca="1">+_xlfn.IFNA(VLOOKUP($B356,'Resultados General'!$C$11:$CG$510,MATCH(AN$6,'Resultados General'!$C$10:$CG$10,0),0),"")</f>
        <v>#NAME?</v>
      </c>
      <c r="AO356" s="29" t="str">
        <f t="shared" ca="1" si="393"/>
        <v/>
      </c>
      <c r="AP356" s="29" t="str">
        <f t="shared" ca="1" si="394"/>
        <v/>
      </c>
      <c r="AQ356" s="29" t="e">
        <f ca="1">+_xlfn.IFNA(VLOOKUP($B356,'Resultados General'!$C$11:$CG$510,MATCH(AQ$6,'Resultados General'!$C$10:$CG$10,0),0),"")</f>
        <v>#NAME?</v>
      </c>
      <c r="AR356" s="29" t="str">
        <f t="shared" ca="1" si="395"/>
        <v/>
      </c>
      <c r="AS356" s="29" t="str">
        <f t="shared" ca="1" si="396"/>
        <v/>
      </c>
      <c r="AT356" s="29" t="e">
        <f ca="1">+_xlfn.IFNA(VLOOKUP($B356,'Resultados General'!$C$11:$CG$510,MATCH(AT$6,'Resultados General'!$C$10:$CG$10,0),0),"")</f>
        <v>#NAME?</v>
      </c>
      <c r="AU356" s="29" t="str">
        <f t="shared" ca="1" si="397"/>
        <v/>
      </c>
      <c r="AV356" s="29" t="str">
        <f t="shared" ca="1" si="398"/>
        <v/>
      </c>
      <c r="AW356" s="29" t="e">
        <f ca="1">+_xlfn.IFNA(VLOOKUP($B356,'Resultados General'!$C$11:$CG$510,MATCH(AW$6,'Resultados General'!$C$10:$CG$10,0),0),"")</f>
        <v>#NAME?</v>
      </c>
      <c r="AX356" s="29" t="str">
        <f t="shared" ca="1" si="399"/>
        <v/>
      </c>
      <c r="AY356" s="29" t="str">
        <f t="shared" ca="1" si="400"/>
        <v/>
      </c>
      <c r="AZ356" s="29" t="e">
        <f ca="1">+_xlfn.IFNA(VLOOKUP($B356,'Resultados General'!$C$11:$CG$510,MATCH(AZ$6,'Resultados General'!$C$10:$CG$10,0),0),"")</f>
        <v>#NAME?</v>
      </c>
      <c r="BA356" s="29" t="str">
        <f t="shared" ca="1" si="401"/>
        <v/>
      </c>
      <c r="BB356" s="29" t="str">
        <f t="shared" ca="1" si="402"/>
        <v/>
      </c>
      <c r="BC356" s="29" t="e">
        <f ca="1">+_xlfn.IFNA(VLOOKUP($B356,'Resultados General'!$C$11:$CG$510,MATCH(BC$6,'Resultados General'!$C$10:$CG$10,0),0),"")</f>
        <v>#NAME?</v>
      </c>
      <c r="BD356" s="29" t="str">
        <f t="shared" ca="1" si="403"/>
        <v/>
      </c>
      <c r="BE356" s="29" t="str">
        <f t="shared" ca="1" si="404"/>
        <v/>
      </c>
      <c r="BF356" s="29" t="e">
        <f ca="1">+_xlfn.IFNA(VLOOKUP($B356,'Resultados General'!$C$11:$CG$510,MATCH(BF$6,'Resultados General'!$C$10:$CG$10,0),0),"")</f>
        <v>#NAME?</v>
      </c>
      <c r="BG356" s="29" t="str">
        <f t="shared" ca="1" si="405"/>
        <v/>
      </c>
      <c r="BH356" s="29" t="str">
        <f t="shared" ca="1" si="406"/>
        <v/>
      </c>
      <c r="BI356" s="29" t="e">
        <f ca="1">+_xlfn.IFNA(VLOOKUP($B356,'Resultados General'!$C$11:$CG$510,MATCH(BI$6,'Resultados General'!$C$10:$CG$10,0),0),"")</f>
        <v>#NAME?</v>
      </c>
      <c r="BJ356" s="29" t="str">
        <f t="shared" ca="1" si="407"/>
        <v/>
      </c>
      <c r="BK356" s="29" t="str">
        <f t="shared" ca="1" si="408"/>
        <v/>
      </c>
      <c r="BL356" s="29" t="e">
        <f ca="1">+_xlfn.IFNA(VLOOKUP($B356,'Resultados General'!$C$11:$CG$510,MATCH(BL$6,'Resultados General'!$C$10:$CG$10,0),0),"")</f>
        <v>#NAME?</v>
      </c>
      <c r="BM356" s="29" t="str">
        <f t="shared" ca="1" si="409"/>
        <v/>
      </c>
      <c r="BN356" s="29" t="str">
        <f t="shared" ca="1" si="410"/>
        <v/>
      </c>
      <c r="BO356" s="29" t="e">
        <f ca="1">+_xlfn.IFNA(VLOOKUP($B356,'Resultados General'!$C$11:$CG$510,MATCH(BO$6,'Resultados General'!$C$10:$CG$10,0),0),"")</f>
        <v>#NAME?</v>
      </c>
      <c r="BP356" s="29" t="str">
        <f t="shared" ca="1" si="411"/>
        <v/>
      </c>
      <c r="BQ356" s="29" t="str">
        <f t="shared" ca="1" si="412"/>
        <v/>
      </c>
      <c r="BR356" s="29" t="e">
        <f ca="1">+_xlfn.IFNA(VLOOKUP($B356,'Resultados General'!$C$11:$CG$510,MATCH(BR$6,'Resultados General'!$C$10:$CG$10,0),0),"")</f>
        <v>#NAME?</v>
      </c>
      <c r="BS356" s="29" t="str">
        <f t="shared" ca="1" si="413"/>
        <v/>
      </c>
      <c r="BT356" s="29" t="str">
        <f t="shared" ca="1" si="414"/>
        <v/>
      </c>
      <c r="BU356" s="29" t="e">
        <f ca="1">+_xlfn.IFNA(VLOOKUP($B356,'Resultados General'!$C$11:$CG$510,MATCH(BU$6,'Resultados General'!$C$10:$CG$10,0),0),"")</f>
        <v>#NAME?</v>
      </c>
      <c r="BV356" s="29" t="str">
        <f t="shared" ca="1" si="415"/>
        <v/>
      </c>
      <c r="BW356" s="29" t="str">
        <f t="shared" ca="1" si="416"/>
        <v/>
      </c>
      <c r="BX356" s="29" t="e">
        <f ca="1">+_xlfn.IFNA(VLOOKUP($B356,'Resultados General'!$C$11:$CG$510,MATCH(BX$6,'Resultados General'!$C$10:$CG$10,0),0),"")</f>
        <v>#NAME?</v>
      </c>
      <c r="BY356" s="29" t="str">
        <f t="shared" ca="1" si="417"/>
        <v/>
      </c>
      <c r="BZ356" s="29" t="str">
        <f t="shared" ca="1" si="418"/>
        <v/>
      </c>
      <c r="CA356" s="29" t="e">
        <f ca="1">+_xlfn.IFNA(VLOOKUP($B356,'Resultados General'!$C$11:$CG$510,MATCH(CA$6,'Resultados General'!$C$10:$CG$10,0),0),"")</f>
        <v>#NAME?</v>
      </c>
      <c r="CB356" s="29" t="str">
        <f t="shared" ca="1" si="419"/>
        <v/>
      </c>
      <c r="CC356" s="29" t="str">
        <f t="shared" ca="1" si="420"/>
        <v/>
      </c>
      <c r="CD356" s="29" t="e">
        <f ca="1">+_xlfn.IFNA(VLOOKUP($B356,'Resultados General'!$C$11:$CG$510,MATCH(CD$6,'Resultados General'!$C$10:$CG$10,0),0),"")</f>
        <v>#NAME?</v>
      </c>
      <c r="CE356" s="29" t="str">
        <f t="shared" ca="1" si="421"/>
        <v/>
      </c>
      <c r="CF356" s="29" t="str">
        <f t="shared" ca="1" si="422"/>
        <v/>
      </c>
      <c r="CG356" s="29" t="e">
        <f ca="1">+_xlfn.IFNA(VLOOKUP($B356,'Resultados General'!$C$11:$CG$510,MATCH(CG$6,'Resultados General'!$C$10:$CG$10,0),0),"")</f>
        <v>#NAME?</v>
      </c>
      <c r="CH356" s="29" t="str">
        <f t="shared" ca="1" si="423"/>
        <v/>
      </c>
      <c r="CI356" s="29" t="str">
        <f t="shared" ca="1" si="424"/>
        <v/>
      </c>
      <c r="CJ356" s="29" t="e">
        <f ca="1">+_xlfn.IFNA(VLOOKUP($B356,'Resultados General'!$C$11:$CG$510,MATCH(CJ$6,'Resultados General'!$C$10:$CG$10,0),0),"")</f>
        <v>#NAME?</v>
      </c>
      <c r="CK356" s="29" t="str">
        <f t="shared" ca="1" si="425"/>
        <v/>
      </c>
      <c r="CL356" s="29" t="str">
        <f t="shared" ca="1" si="426"/>
        <v/>
      </c>
      <c r="CM356" s="29" t="e">
        <f ca="1">+_xlfn.IFNA(VLOOKUP($B356,'Resultados General'!$C$11:$CG$510,MATCH(CM$6,'Resultados General'!$C$10:$CG$10,0),0),"")</f>
        <v>#NAME?</v>
      </c>
      <c r="CN356" s="29" t="str">
        <f t="shared" ca="1" si="427"/>
        <v/>
      </c>
      <c r="CO356" s="29" t="str">
        <f t="shared" ca="1" si="428"/>
        <v/>
      </c>
      <c r="CP356" s="29" t="e">
        <f ca="1">+_xlfn.IFNA(VLOOKUP($B356,'Resultados General'!$C$11:$CG$510,MATCH(CP$6,'Resultados General'!$C$10:$CG$10,0),0),"")</f>
        <v>#NAME?</v>
      </c>
      <c r="CQ356" s="29" t="str">
        <f t="shared" ca="1" si="429"/>
        <v/>
      </c>
      <c r="CR356" s="29" t="str">
        <f t="shared" ca="1" si="430"/>
        <v/>
      </c>
      <c r="CS356" s="29" t="e">
        <f ca="1">+_xlfn.IFNA(VLOOKUP($B356,'Resultados General'!$C$11:$CG$510,MATCH(CS$6,'Resultados General'!$C$10:$CG$10,0),0),"")</f>
        <v>#NAME?</v>
      </c>
      <c r="CT356" s="29" t="str">
        <f t="shared" ca="1" si="431"/>
        <v/>
      </c>
      <c r="CU356" s="29" t="str">
        <f t="shared" ca="1" si="432"/>
        <v/>
      </c>
      <c r="CV356" s="29" t="e">
        <f ca="1">+_xlfn.IFNA(VLOOKUP($B356,'Resultados General'!$C$11:$CG$510,MATCH(CV$6,'Resultados General'!$C$10:$CG$10,0),0),"")</f>
        <v>#NAME?</v>
      </c>
      <c r="CW356" s="29" t="str">
        <f t="shared" ca="1" si="433"/>
        <v/>
      </c>
      <c r="CX356" s="29" t="str">
        <f t="shared" ca="1" si="434"/>
        <v/>
      </c>
      <c r="CY356" s="29" t="e">
        <f ca="1">+_xlfn.IFNA(VLOOKUP($B356,'Resultados General'!$C$11:$CG$510,MATCH(CY$6,'Resultados General'!$C$10:$CG$10,0),0),"")</f>
        <v>#NAME?</v>
      </c>
      <c r="CZ356" s="29" t="str">
        <f t="shared" ca="1" si="435"/>
        <v/>
      </c>
      <c r="DA356" s="29" t="str">
        <f t="shared" ca="1" si="436"/>
        <v/>
      </c>
      <c r="DB356" s="29" t="e">
        <f ca="1">+_xlfn.IFNA(VLOOKUP($B356,'Resultados General'!$C$11:$CG$510,MATCH(DB$6,'Resultados General'!$C$10:$CG$10,0),0),"")</f>
        <v>#NAME?</v>
      </c>
      <c r="DC356" s="29" t="str">
        <f t="shared" ca="1" si="437"/>
        <v/>
      </c>
      <c r="DD356" s="29" t="str">
        <f t="shared" ca="1" si="438"/>
        <v/>
      </c>
      <c r="DE356" s="29" t="e">
        <f ca="1">+_xlfn.IFNA(VLOOKUP($B356,'Resultados General'!$C$11:$CG$510,MATCH(DE$6,'Resultados General'!$C$10:$CG$10,0),0),"")</f>
        <v>#NAME?</v>
      </c>
      <c r="DF356" s="29" t="str">
        <f t="shared" ca="1" si="439"/>
        <v/>
      </c>
      <c r="DG356" s="29" t="str">
        <f t="shared" ca="1" si="440"/>
        <v/>
      </c>
      <c r="DH356" s="29" t="e">
        <f ca="1">+_xlfn.IFNA(VLOOKUP($B356,'Resultados General'!$C$11:$CG$510,MATCH(DH$6,'Resultados General'!$C$10:$CG$10,0),0),"")</f>
        <v>#NAME?</v>
      </c>
      <c r="DI356" s="29" t="str">
        <f t="shared" ca="1" si="441"/>
        <v/>
      </c>
      <c r="DJ356" s="29" t="str">
        <f t="shared" ca="1" si="442"/>
        <v/>
      </c>
      <c r="DK356" s="29" t="e">
        <f ca="1">+_xlfn.IFNA(VLOOKUP($B356,'Resultados General'!$C$11:$CG$510,MATCH(DK$6,'Resultados General'!$C$10:$CG$10,0),0),"")</f>
        <v>#NAME?</v>
      </c>
      <c r="DL356" s="29" t="str">
        <f t="shared" ca="1" si="443"/>
        <v/>
      </c>
      <c r="DM356" s="29" t="str">
        <f t="shared" ca="1" si="444"/>
        <v/>
      </c>
      <c r="DN356" s="29" t="e">
        <f ca="1">+_xlfn.IFNA(VLOOKUP($B356,'Resultados General'!$C$11:$CG$510,MATCH(DN$6,'Resultados General'!$C$10:$CG$10,0),0),"")</f>
        <v>#NAME?</v>
      </c>
      <c r="DO356" s="29" t="str">
        <f t="shared" ca="1" si="445"/>
        <v/>
      </c>
      <c r="DP356" s="29" t="str">
        <f t="shared" ca="1" si="446"/>
        <v/>
      </c>
    </row>
    <row r="357" spans="2:120">
      <c r="B357" s="219" t="str">
        <f>+IF('Resultados General'!C360="","",'Resultados General'!C360)</f>
        <v/>
      </c>
      <c r="C357" s="134" t="e">
        <f ca="1">+_xlfn.IFNA(VLOOKUP('Distribución de puestos'!B357,'Resultados General'!$C$11:$J$510,8,0),"")</f>
        <v>#NAME?</v>
      </c>
      <c r="D357" s="135" t="e">
        <f ca="1">+_xlfn.IFNA(VLOOKUP(B357,'Resultados General'!$C$11:$L$510,10,0),"")</f>
        <v>#NAME?</v>
      </c>
      <c r="E357" s="26" t="s">
        <v>76</v>
      </c>
      <c r="F357" s="26" t="s">
        <v>76</v>
      </c>
      <c r="G357" s="135" t="str">
        <f t="shared" ca="1" si="447"/>
        <v/>
      </c>
      <c r="H357" s="135" t="str">
        <f t="shared" ca="1" si="448"/>
        <v/>
      </c>
      <c r="I357" s="219" t="str">
        <f t="shared" si="449"/>
        <v/>
      </c>
      <c r="J357" s="138"/>
      <c r="M357" s="29" t="e">
        <f ca="1">+_xlfn.IFNA(VLOOKUP($B357,'Resultados General'!$C$11:$CG$510,MATCH(M$6,'Resultados General'!$C$10:$CG$10,0),0),"")</f>
        <v>#NAME?</v>
      </c>
      <c r="N357" s="29" t="str">
        <f t="shared" ca="1" si="375"/>
        <v/>
      </c>
      <c r="O357" s="29" t="str">
        <f t="shared" ca="1" si="376"/>
        <v/>
      </c>
      <c r="P357" s="29" t="e">
        <f ca="1">+_xlfn.IFNA(VLOOKUP($B357,'Resultados General'!$C$11:$CG$510,MATCH(P$6,'Resultados General'!$C$10:$CG$10,0),0),"")</f>
        <v>#NAME?</v>
      </c>
      <c r="Q357" s="29" t="str">
        <f t="shared" ca="1" si="377"/>
        <v/>
      </c>
      <c r="R357" s="29" t="str">
        <f t="shared" ca="1" si="378"/>
        <v/>
      </c>
      <c r="S357" s="29" t="e">
        <f ca="1">+_xlfn.IFNA(VLOOKUP($B357,'Resultados General'!$C$11:$CG$510,MATCH(S$6,'Resultados General'!$C$10:$CG$10,0),0),"")</f>
        <v>#NAME?</v>
      </c>
      <c r="T357" s="29" t="str">
        <f t="shared" ca="1" si="379"/>
        <v/>
      </c>
      <c r="U357" s="29" t="str">
        <f t="shared" ca="1" si="380"/>
        <v/>
      </c>
      <c r="V357" s="29" t="e">
        <f ca="1">+_xlfn.IFNA(VLOOKUP($B357,'Resultados General'!$C$11:$CG$510,MATCH(V$6,'Resultados General'!$C$10:$CG$10,0),0),"")</f>
        <v>#NAME?</v>
      </c>
      <c r="W357" s="29" t="str">
        <f t="shared" ca="1" si="381"/>
        <v/>
      </c>
      <c r="X357" s="29" t="str">
        <f t="shared" ca="1" si="382"/>
        <v/>
      </c>
      <c r="Y357" s="29" t="e">
        <f ca="1">+_xlfn.IFNA(VLOOKUP($B357,'Resultados General'!$C$11:$CG$510,MATCH(Y$6,'Resultados General'!$C$10:$CG$10,0),0),"")</f>
        <v>#NAME?</v>
      </c>
      <c r="Z357" s="29" t="str">
        <f t="shared" ca="1" si="383"/>
        <v/>
      </c>
      <c r="AA357" s="29" t="str">
        <f t="shared" ca="1" si="384"/>
        <v/>
      </c>
      <c r="AB357" s="29" t="e">
        <f ca="1">+_xlfn.IFNA(VLOOKUP($B357,'Resultados General'!$C$11:$CG$510,MATCH(AB$6,'Resultados General'!$C$10:$CG$10,0),0),"")</f>
        <v>#NAME?</v>
      </c>
      <c r="AC357" s="29" t="str">
        <f t="shared" ca="1" si="385"/>
        <v/>
      </c>
      <c r="AD357" s="29" t="str">
        <f t="shared" ca="1" si="386"/>
        <v/>
      </c>
      <c r="AE357" s="29" t="e">
        <f ca="1">+_xlfn.IFNA(VLOOKUP($B357,'Resultados General'!$C$11:$CG$510,MATCH(AE$6,'Resultados General'!$C$10:$CG$10,0),0),"")</f>
        <v>#NAME?</v>
      </c>
      <c r="AF357" s="29" t="str">
        <f t="shared" ca="1" si="387"/>
        <v/>
      </c>
      <c r="AG357" s="29" t="str">
        <f t="shared" ca="1" si="388"/>
        <v/>
      </c>
      <c r="AH357" s="29" t="e">
        <f ca="1">+_xlfn.IFNA(VLOOKUP($B357,'Resultados General'!$C$11:$CG$510,MATCH(AH$6,'Resultados General'!$C$10:$CG$10,0),0),"")</f>
        <v>#NAME?</v>
      </c>
      <c r="AI357" s="29" t="str">
        <f t="shared" ca="1" si="389"/>
        <v/>
      </c>
      <c r="AJ357" s="29" t="str">
        <f t="shared" ca="1" si="390"/>
        <v/>
      </c>
      <c r="AK357" s="29" t="e">
        <f ca="1">+_xlfn.IFNA(VLOOKUP($B357,'Resultados General'!$C$11:$CG$510,MATCH(AK$6,'Resultados General'!$C$10:$CG$10,0),0),"")</f>
        <v>#NAME?</v>
      </c>
      <c r="AL357" s="29" t="str">
        <f t="shared" ca="1" si="391"/>
        <v/>
      </c>
      <c r="AM357" s="29" t="str">
        <f t="shared" ca="1" si="392"/>
        <v/>
      </c>
      <c r="AN357" s="29" t="e">
        <f ca="1">+_xlfn.IFNA(VLOOKUP($B357,'Resultados General'!$C$11:$CG$510,MATCH(AN$6,'Resultados General'!$C$10:$CG$10,0),0),"")</f>
        <v>#NAME?</v>
      </c>
      <c r="AO357" s="29" t="str">
        <f t="shared" ca="1" si="393"/>
        <v/>
      </c>
      <c r="AP357" s="29" t="str">
        <f t="shared" ca="1" si="394"/>
        <v/>
      </c>
      <c r="AQ357" s="29" t="e">
        <f ca="1">+_xlfn.IFNA(VLOOKUP($B357,'Resultados General'!$C$11:$CG$510,MATCH(AQ$6,'Resultados General'!$C$10:$CG$10,0),0),"")</f>
        <v>#NAME?</v>
      </c>
      <c r="AR357" s="29" t="str">
        <f t="shared" ca="1" si="395"/>
        <v/>
      </c>
      <c r="AS357" s="29" t="str">
        <f t="shared" ca="1" si="396"/>
        <v/>
      </c>
      <c r="AT357" s="29" t="e">
        <f ca="1">+_xlfn.IFNA(VLOOKUP($B357,'Resultados General'!$C$11:$CG$510,MATCH(AT$6,'Resultados General'!$C$10:$CG$10,0),0),"")</f>
        <v>#NAME?</v>
      </c>
      <c r="AU357" s="29" t="str">
        <f t="shared" ca="1" si="397"/>
        <v/>
      </c>
      <c r="AV357" s="29" t="str">
        <f t="shared" ca="1" si="398"/>
        <v/>
      </c>
      <c r="AW357" s="29" t="e">
        <f ca="1">+_xlfn.IFNA(VLOOKUP($B357,'Resultados General'!$C$11:$CG$510,MATCH(AW$6,'Resultados General'!$C$10:$CG$10,0),0),"")</f>
        <v>#NAME?</v>
      </c>
      <c r="AX357" s="29" t="str">
        <f t="shared" ca="1" si="399"/>
        <v/>
      </c>
      <c r="AY357" s="29" t="str">
        <f t="shared" ca="1" si="400"/>
        <v/>
      </c>
      <c r="AZ357" s="29" t="e">
        <f ca="1">+_xlfn.IFNA(VLOOKUP($B357,'Resultados General'!$C$11:$CG$510,MATCH(AZ$6,'Resultados General'!$C$10:$CG$10,0),0),"")</f>
        <v>#NAME?</v>
      </c>
      <c r="BA357" s="29" t="str">
        <f t="shared" ca="1" si="401"/>
        <v/>
      </c>
      <c r="BB357" s="29" t="str">
        <f t="shared" ca="1" si="402"/>
        <v/>
      </c>
      <c r="BC357" s="29" t="e">
        <f ca="1">+_xlfn.IFNA(VLOOKUP($B357,'Resultados General'!$C$11:$CG$510,MATCH(BC$6,'Resultados General'!$C$10:$CG$10,0),0),"")</f>
        <v>#NAME?</v>
      </c>
      <c r="BD357" s="29" t="str">
        <f t="shared" ca="1" si="403"/>
        <v/>
      </c>
      <c r="BE357" s="29" t="str">
        <f t="shared" ca="1" si="404"/>
        <v/>
      </c>
      <c r="BF357" s="29" t="e">
        <f ca="1">+_xlfn.IFNA(VLOOKUP($B357,'Resultados General'!$C$11:$CG$510,MATCH(BF$6,'Resultados General'!$C$10:$CG$10,0),0),"")</f>
        <v>#NAME?</v>
      </c>
      <c r="BG357" s="29" t="str">
        <f t="shared" ca="1" si="405"/>
        <v/>
      </c>
      <c r="BH357" s="29" t="str">
        <f t="shared" ca="1" si="406"/>
        <v/>
      </c>
      <c r="BI357" s="29" t="e">
        <f ca="1">+_xlfn.IFNA(VLOOKUP($B357,'Resultados General'!$C$11:$CG$510,MATCH(BI$6,'Resultados General'!$C$10:$CG$10,0),0),"")</f>
        <v>#NAME?</v>
      </c>
      <c r="BJ357" s="29" t="str">
        <f t="shared" ca="1" si="407"/>
        <v/>
      </c>
      <c r="BK357" s="29" t="str">
        <f t="shared" ca="1" si="408"/>
        <v/>
      </c>
      <c r="BL357" s="29" t="e">
        <f ca="1">+_xlfn.IFNA(VLOOKUP($B357,'Resultados General'!$C$11:$CG$510,MATCH(BL$6,'Resultados General'!$C$10:$CG$10,0),0),"")</f>
        <v>#NAME?</v>
      </c>
      <c r="BM357" s="29" t="str">
        <f t="shared" ca="1" si="409"/>
        <v/>
      </c>
      <c r="BN357" s="29" t="str">
        <f t="shared" ca="1" si="410"/>
        <v/>
      </c>
      <c r="BO357" s="29" t="e">
        <f ca="1">+_xlfn.IFNA(VLOOKUP($B357,'Resultados General'!$C$11:$CG$510,MATCH(BO$6,'Resultados General'!$C$10:$CG$10,0),0),"")</f>
        <v>#NAME?</v>
      </c>
      <c r="BP357" s="29" t="str">
        <f t="shared" ca="1" si="411"/>
        <v/>
      </c>
      <c r="BQ357" s="29" t="str">
        <f t="shared" ca="1" si="412"/>
        <v/>
      </c>
      <c r="BR357" s="29" t="e">
        <f ca="1">+_xlfn.IFNA(VLOOKUP($B357,'Resultados General'!$C$11:$CG$510,MATCH(BR$6,'Resultados General'!$C$10:$CG$10,0),0),"")</f>
        <v>#NAME?</v>
      </c>
      <c r="BS357" s="29" t="str">
        <f t="shared" ca="1" si="413"/>
        <v/>
      </c>
      <c r="BT357" s="29" t="str">
        <f t="shared" ca="1" si="414"/>
        <v/>
      </c>
      <c r="BU357" s="29" t="e">
        <f ca="1">+_xlfn.IFNA(VLOOKUP($B357,'Resultados General'!$C$11:$CG$510,MATCH(BU$6,'Resultados General'!$C$10:$CG$10,0),0),"")</f>
        <v>#NAME?</v>
      </c>
      <c r="BV357" s="29" t="str">
        <f t="shared" ca="1" si="415"/>
        <v/>
      </c>
      <c r="BW357" s="29" t="str">
        <f t="shared" ca="1" si="416"/>
        <v/>
      </c>
      <c r="BX357" s="29" t="e">
        <f ca="1">+_xlfn.IFNA(VLOOKUP($B357,'Resultados General'!$C$11:$CG$510,MATCH(BX$6,'Resultados General'!$C$10:$CG$10,0),0),"")</f>
        <v>#NAME?</v>
      </c>
      <c r="BY357" s="29" t="str">
        <f t="shared" ca="1" si="417"/>
        <v/>
      </c>
      <c r="BZ357" s="29" t="str">
        <f t="shared" ca="1" si="418"/>
        <v/>
      </c>
      <c r="CA357" s="29" t="e">
        <f ca="1">+_xlfn.IFNA(VLOOKUP($B357,'Resultados General'!$C$11:$CG$510,MATCH(CA$6,'Resultados General'!$C$10:$CG$10,0),0),"")</f>
        <v>#NAME?</v>
      </c>
      <c r="CB357" s="29" t="str">
        <f t="shared" ca="1" si="419"/>
        <v/>
      </c>
      <c r="CC357" s="29" t="str">
        <f t="shared" ca="1" si="420"/>
        <v/>
      </c>
      <c r="CD357" s="29" t="e">
        <f ca="1">+_xlfn.IFNA(VLOOKUP($B357,'Resultados General'!$C$11:$CG$510,MATCH(CD$6,'Resultados General'!$C$10:$CG$10,0),0),"")</f>
        <v>#NAME?</v>
      </c>
      <c r="CE357" s="29" t="str">
        <f t="shared" ca="1" si="421"/>
        <v/>
      </c>
      <c r="CF357" s="29" t="str">
        <f t="shared" ca="1" si="422"/>
        <v/>
      </c>
      <c r="CG357" s="29" t="e">
        <f ca="1">+_xlfn.IFNA(VLOOKUP($B357,'Resultados General'!$C$11:$CG$510,MATCH(CG$6,'Resultados General'!$C$10:$CG$10,0),0),"")</f>
        <v>#NAME?</v>
      </c>
      <c r="CH357" s="29" t="str">
        <f t="shared" ca="1" si="423"/>
        <v/>
      </c>
      <c r="CI357" s="29" t="str">
        <f t="shared" ca="1" si="424"/>
        <v/>
      </c>
      <c r="CJ357" s="29" t="e">
        <f ca="1">+_xlfn.IFNA(VLOOKUP($B357,'Resultados General'!$C$11:$CG$510,MATCH(CJ$6,'Resultados General'!$C$10:$CG$10,0),0),"")</f>
        <v>#NAME?</v>
      </c>
      <c r="CK357" s="29" t="str">
        <f t="shared" ca="1" si="425"/>
        <v/>
      </c>
      <c r="CL357" s="29" t="str">
        <f t="shared" ca="1" si="426"/>
        <v/>
      </c>
      <c r="CM357" s="29" t="e">
        <f ca="1">+_xlfn.IFNA(VLOOKUP($B357,'Resultados General'!$C$11:$CG$510,MATCH(CM$6,'Resultados General'!$C$10:$CG$10,0),0),"")</f>
        <v>#NAME?</v>
      </c>
      <c r="CN357" s="29" t="str">
        <f t="shared" ca="1" si="427"/>
        <v/>
      </c>
      <c r="CO357" s="29" t="str">
        <f t="shared" ca="1" si="428"/>
        <v/>
      </c>
      <c r="CP357" s="29" t="e">
        <f ca="1">+_xlfn.IFNA(VLOOKUP($B357,'Resultados General'!$C$11:$CG$510,MATCH(CP$6,'Resultados General'!$C$10:$CG$10,0),0),"")</f>
        <v>#NAME?</v>
      </c>
      <c r="CQ357" s="29" t="str">
        <f t="shared" ca="1" si="429"/>
        <v/>
      </c>
      <c r="CR357" s="29" t="str">
        <f t="shared" ca="1" si="430"/>
        <v/>
      </c>
      <c r="CS357" s="29" t="e">
        <f ca="1">+_xlfn.IFNA(VLOOKUP($B357,'Resultados General'!$C$11:$CG$510,MATCH(CS$6,'Resultados General'!$C$10:$CG$10,0),0),"")</f>
        <v>#NAME?</v>
      </c>
      <c r="CT357" s="29" t="str">
        <f t="shared" ca="1" si="431"/>
        <v/>
      </c>
      <c r="CU357" s="29" t="str">
        <f t="shared" ca="1" si="432"/>
        <v/>
      </c>
      <c r="CV357" s="29" t="e">
        <f ca="1">+_xlfn.IFNA(VLOOKUP($B357,'Resultados General'!$C$11:$CG$510,MATCH(CV$6,'Resultados General'!$C$10:$CG$10,0),0),"")</f>
        <v>#NAME?</v>
      </c>
      <c r="CW357" s="29" t="str">
        <f t="shared" ca="1" si="433"/>
        <v/>
      </c>
      <c r="CX357" s="29" t="str">
        <f t="shared" ca="1" si="434"/>
        <v/>
      </c>
      <c r="CY357" s="29" t="e">
        <f ca="1">+_xlfn.IFNA(VLOOKUP($B357,'Resultados General'!$C$11:$CG$510,MATCH(CY$6,'Resultados General'!$C$10:$CG$10,0),0),"")</f>
        <v>#NAME?</v>
      </c>
      <c r="CZ357" s="29" t="str">
        <f t="shared" ca="1" si="435"/>
        <v/>
      </c>
      <c r="DA357" s="29" t="str">
        <f t="shared" ca="1" si="436"/>
        <v/>
      </c>
      <c r="DB357" s="29" t="e">
        <f ca="1">+_xlfn.IFNA(VLOOKUP($B357,'Resultados General'!$C$11:$CG$510,MATCH(DB$6,'Resultados General'!$C$10:$CG$10,0),0),"")</f>
        <v>#NAME?</v>
      </c>
      <c r="DC357" s="29" t="str">
        <f t="shared" ca="1" si="437"/>
        <v/>
      </c>
      <c r="DD357" s="29" t="str">
        <f t="shared" ca="1" si="438"/>
        <v/>
      </c>
      <c r="DE357" s="29" t="e">
        <f ca="1">+_xlfn.IFNA(VLOOKUP($B357,'Resultados General'!$C$11:$CG$510,MATCH(DE$6,'Resultados General'!$C$10:$CG$10,0),0),"")</f>
        <v>#NAME?</v>
      </c>
      <c r="DF357" s="29" t="str">
        <f t="shared" ca="1" si="439"/>
        <v/>
      </c>
      <c r="DG357" s="29" t="str">
        <f t="shared" ca="1" si="440"/>
        <v/>
      </c>
      <c r="DH357" s="29" t="e">
        <f ca="1">+_xlfn.IFNA(VLOOKUP($B357,'Resultados General'!$C$11:$CG$510,MATCH(DH$6,'Resultados General'!$C$10:$CG$10,0),0),"")</f>
        <v>#NAME?</v>
      </c>
      <c r="DI357" s="29" t="str">
        <f t="shared" ca="1" si="441"/>
        <v/>
      </c>
      <c r="DJ357" s="29" t="str">
        <f t="shared" ca="1" si="442"/>
        <v/>
      </c>
      <c r="DK357" s="29" t="e">
        <f ca="1">+_xlfn.IFNA(VLOOKUP($B357,'Resultados General'!$C$11:$CG$510,MATCH(DK$6,'Resultados General'!$C$10:$CG$10,0),0),"")</f>
        <v>#NAME?</v>
      </c>
      <c r="DL357" s="29" t="str">
        <f t="shared" ca="1" si="443"/>
        <v/>
      </c>
      <c r="DM357" s="29" t="str">
        <f t="shared" ca="1" si="444"/>
        <v/>
      </c>
      <c r="DN357" s="29" t="e">
        <f ca="1">+_xlfn.IFNA(VLOOKUP($B357,'Resultados General'!$C$11:$CG$510,MATCH(DN$6,'Resultados General'!$C$10:$CG$10,0),0),"")</f>
        <v>#NAME?</v>
      </c>
      <c r="DO357" s="29" t="str">
        <f t="shared" ca="1" si="445"/>
        <v/>
      </c>
      <c r="DP357" s="29" t="str">
        <f t="shared" ca="1" si="446"/>
        <v/>
      </c>
    </row>
    <row r="358" spans="2:120">
      <c r="B358" s="219" t="str">
        <f>+IF('Resultados General'!C361="","",'Resultados General'!C361)</f>
        <v/>
      </c>
      <c r="C358" s="134" t="e">
        <f ca="1">+_xlfn.IFNA(VLOOKUP('Distribución de puestos'!B358,'Resultados General'!$C$11:$J$510,8,0),"")</f>
        <v>#NAME?</v>
      </c>
      <c r="D358" s="135" t="e">
        <f ca="1">+_xlfn.IFNA(VLOOKUP(B358,'Resultados General'!$C$11:$L$510,10,0),"")</f>
        <v>#NAME?</v>
      </c>
      <c r="E358" s="26" t="s">
        <v>76</v>
      </c>
      <c r="F358" s="26" t="s">
        <v>76</v>
      </c>
      <c r="G358" s="135" t="str">
        <f t="shared" ca="1" si="447"/>
        <v/>
      </c>
      <c r="H358" s="135" t="str">
        <f t="shared" ca="1" si="448"/>
        <v/>
      </c>
      <c r="I358" s="219" t="str">
        <f t="shared" si="449"/>
        <v/>
      </c>
      <c r="J358" s="138"/>
      <c r="M358" s="29" t="e">
        <f ca="1">+_xlfn.IFNA(VLOOKUP($B358,'Resultados General'!$C$11:$CG$510,MATCH(M$6,'Resultados General'!$C$10:$CG$10,0),0),"")</f>
        <v>#NAME?</v>
      </c>
      <c r="N358" s="29" t="str">
        <f t="shared" ca="1" si="375"/>
        <v/>
      </c>
      <c r="O358" s="29" t="str">
        <f t="shared" ca="1" si="376"/>
        <v/>
      </c>
      <c r="P358" s="29" t="e">
        <f ca="1">+_xlfn.IFNA(VLOOKUP($B358,'Resultados General'!$C$11:$CG$510,MATCH(P$6,'Resultados General'!$C$10:$CG$10,0),0),"")</f>
        <v>#NAME?</v>
      </c>
      <c r="Q358" s="29" t="str">
        <f t="shared" ca="1" si="377"/>
        <v/>
      </c>
      <c r="R358" s="29" t="str">
        <f t="shared" ca="1" si="378"/>
        <v/>
      </c>
      <c r="S358" s="29" t="e">
        <f ca="1">+_xlfn.IFNA(VLOOKUP($B358,'Resultados General'!$C$11:$CG$510,MATCH(S$6,'Resultados General'!$C$10:$CG$10,0),0),"")</f>
        <v>#NAME?</v>
      </c>
      <c r="T358" s="29" t="str">
        <f t="shared" ca="1" si="379"/>
        <v/>
      </c>
      <c r="U358" s="29" t="str">
        <f t="shared" ca="1" si="380"/>
        <v/>
      </c>
      <c r="V358" s="29" t="e">
        <f ca="1">+_xlfn.IFNA(VLOOKUP($B358,'Resultados General'!$C$11:$CG$510,MATCH(V$6,'Resultados General'!$C$10:$CG$10,0),0),"")</f>
        <v>#NAME?</v>
      </c>
      <c r="W358" s="29" t="str">
        <f t="shared" ca="1" si="381"/>
        <v/>
      </c>
      <c r="X358" s="29" t="str">
        <f t="shared" ca="1" si="382"/>
        <v/>
      </c>
      <c r="Y358" s="29" t="e">
        <f ca="1">+_xlfn.IFNA(VLOOKUP($B358,'Resultados General'!$C$11:$CG$510,MATCH(Y$6,'Resultados General'!$C$10:$CG$10,0),0),"")</f>
        <v>#NAME?</v>
      </c>
      <c r="Z358" s="29" t="str">
        <f t="shared" ca="1" si="383"/>
        <v/>
      </c>
      <c r="AA358" s="29" t="str">
        <f t="shared" ca="1" si="384"/>
        <v/>
      </c>
      <c r="AB358" s="29" t="e">
        <f ca="1">+_xlfn.IFNA(VLOOKUP($B358,'Resultados General'!$C$11:$CG$510,MATCH(AB$6,'Resultados General'!$C$10:$CG$10,0),0),"")</f>
        <v>#NAME?</v>
      </c>
      <c r="AC358" s="29" t="str">
        <f t="shared" ca="1" si="385"/>
        <v/>
      </c>
      <c r="AD358" s="29" t="str">
        <f t="shared" ca="1" si="386"/>
        <v/>
      </c>
      <c r="AE358" s="29" t="e">
        <f ca="1">+_xlfn.IFNA(VLOOKUP($B358,'Resultados General'!$C$11:$CG$510,MATCH(AE$6,'Resultados General'!$C$10:$CG$10,0),0),"")</f>
        <v>#NAME?</v>
      </c>
      <c r="AF358" s="29" t="str">
        <f t="shared" ca="1" si="387"/>
        <v/>
      </c>
      <c r="AG358" s="29" t="str">
        <f t="shared" ca="1" si="388"/>
        <v/>
      </c>
      <c r="AH358" s="29" t="e">
        <f ca="1">+_xlfn.IFNA(VLOOKUP($B358,'Resultados General'!$C$11:$CG$510,MATCH(AH$6,'Resultados General'!$C$10:$CG$10,0),0),"")</f>
        <v>#NAME?</v>
      </c>
      <c r="AI358" s="29" t="str">
        <f t="shared" ca="1" si="389"/>
        <v/>
      </c>
      <c r="AJ358" s="29" t="str">
        <f t="shared" ca="1" si="390"/>
        <v/>
      </c>
      <c r="AK358" s="29" t="e">
        <f ca="1">+_xlfn.IFNA(VLOOKUP($B358,'Resultados General'!$C$11:$CG$510,MATCH(AK$6,'Resultados General'!$C$10:$CG$10,0),0),"")</f>
        <v>#NAME?</v>
      </c>
      <c r="AL358" s="29" t="str">
        <f t="shared" ca="1" si="391"/>
        <v/>
      </c>
      <c r="AM358" s="29" t="str">
        <f t="shared" ca="1" si="392"/>
        <v/>
      </c>
      <c r="AN358" s="29" t="e">
        <f ca="1">+_xlfn.IFNA(VLOOKUP($B358,'Resultados General'!$C$11:$CG$510,MATCH(AN$6,'Resultados General'!$C$10:$CG$10,0),0),"")</f>
        <v>#NAME?</v>
      </c>
      <c r="AO358" s="29" t="str">
        <f t="shared" ca="1" si="393"/>
        <v/>
      </c>
      <c r="AP358" s="29" t="str">
        <f t="shared" ca="1" si="394"/>
        <v/>
      </c>
      <c r="AQ358" s="29" t="e">
        <f ca="1">+_xlfn.IFNA(VLOOKUP($B358,'Resultados General'!$C$11:$CG$510,MATCH(AQ$6,'Resultados General'!$C$10:$CG$10,0),0),"")</f>
        <v>#NAME?</v>
      </c>
      <c r="AR358" s="29" t="str">
        <f t="shared" ca="1" si="395"/>
        <v/>
      </c>
      <c r="AS358" s="29" t="str">
        <f t="shared" ca="1" si="396"/>
        <v/>
      </c>
      <c r="AT358" s="29" t="e">
        <f ca="1">+_xlfn.IFNA(VLOOKUP($B358,'Resultados General'!$C$11:$CG$510,MATCH(AT$6,'Resultados General'!$C$10:$CG$10,0),0),"")</f>
        <v>#NAME?</v>
      </c>
      <c r="AU358" s="29" t="str">
        <f t="shared" ca="1" si="397"/>
        <v/>
      </c>
      <c r="AV358" s="29" t="str">
        <f t="shared" ca="1" si="398"/>
        <v/>
      </c>
      <c r="AW358" s="29" t="e">
        <f ca="1">+_xlfn.IFNA(VLOOKUP($B358,'Resultados General'!$C$11:$CG$510,MATCH(AW$6,'Resultados General'!$C$10:$CG$10,0),0),"")</f>
        <v>#NAME?</v>
      </c>
      <c r="AX358" s="29" t="str">
        <f t="shared" ca="1" si="399"/>
        <v/>
      </c>
      <c r="AY358" s="29" t="str">
        <f t="shared" ca="1" si="400"/>
        <v/>
      </c>
      <c r="AZ358" s="29" t="e">
        <f ca="1">+_xlfn.IFNA(VLOOKUP($B358,'Resultados General'!$C$11:$CG$510,MATCH(AZ$6,'Resultados General'!$C$10:$CG$10,0),0),"")</f>
        <v>#NAME?</v>
      </c>
      <c r="BA358" s="29" t="str">
        <f t="shared" ca="1" si="401"/>
        <v/>
      </c>
      <c r="BB358" s="29" t="str">
        <f t="shared" ca="1" si="402"/>
        <v/>
      </c>
      <c r="BC358" s="29" t="e">
        <f ca="1">+_xlfn.IFNA(VLOOKUP($B358,'Resultados General'!$C$11:$CG$510,MATCH(BC$6,'Resultados General'!$C$10:$CG$10,0),0),"")</f>
        <v>#NAME?</v>
      </c>
      <c r="BD358" s="29" t="str">
        <f t="shared" ca="1" si="403"/>
        <v/>
      </c>
      <c r="BE358" s="29" t="str">
        <f t="shared" ca="1" si="404"/>
        <v/>
      </c>
      <c r="BF358" s="29" t="e">
        <f ca="1">+_xlfn.IFNA(VLOOKUP($B358,'Resultados General'!$C$11:$CG$510,MATCH(BF$6,'Resultados General'!$C$10:$CG$10,0),0),"")</f>
        <v>#NAME?</v>
      </c>
      <c r="BG358" s="29" t="str">
        <f t="shared" ca="1" si="405"/>
        <v/>
      </c>
      <c r="BH358" s="29" t="str">
        <f t="shared" ca="1" si="406"/>
        <v/>
      </c>
      <c r="BI358" s="29" t="e">
        <f ca="1">+_xlfn.IFNA(VLOOKUP($B358,'Resultados General'!$C$11:$CG$510,MATCH(BI$6,'Resultados General'!$C$10:$CG$10,0),0),"")</f>
        <v>#NAME?</v>
      </c>
      <c r="BJ358" s="29" t="str">
        <f t="shared" ca="1" si="407"/>
        <v/>
      </c>
      <c r="BK358" s="29" t="str">
        <f t="shared" ca="1" si="408"/>
        <v/>
      </c>
      <c r="BL358" s="29" t="e">
        <f ca="1">+_xlfn.IFNA(VLOOKUP($B358,'Resultados General'!$C$11:$CG$510,MATCH(BL$6,'Resultados General'!$C$10:$CG$10,0),0),"")</f>
        <v>#NAME?</v>
      </c>
      <c r="BM358" s="29" t="str">
        <f t="shared" ca="1" si="409"/>
        <v/>
      </c>
      <c r="BN358" s="29" t="str">
        <f t="shared" ca="1" si="410"/>
        <v/>
      </c>
      <c r="BO358" s="29" t="e">
        <f ca="1">+_xlfn.IFNA(VLOOKUP($B358,'Resultados General'!$C$11:$CG$510,MATCH(BO$6,'Resultados General'!$C$10:$CG$10,0),0),"")</f>
        <v>#NAME?</v>
      </c>
      <c r="BP358" s="29" t="str">
        <f t="shared" ca="1" si="411"/>
        <v/>
      </c>
      <c r="BQ358" s="29" t="str">
        <f t="shared" ca="1" si="412"/>
        <v/>
      </c>
      <c r="BR358" s="29" t="e">
        <f ca="1">+_xlfn.IFNA(VLOOKUP($B358,'Resultados General'!$C$11:$CG$510,MATCH(BR$6,'Resultados General'!$C$10:$CG$10,0),0),"")</f>
        <v>#NAME?</v>
      </c>
      <c r="BS358" s="29" t="str">
        <f t="shared" ca="1" si="413"/>
        <v/>
      </c>
      <c r="BT358" s="29" t="str">
        <f t="shared" ca="1" si="414"/>
        <v/>
      </c>
      <c r="BU358" s="29" t="e">
        <f ca="1">+_xlfn.IFNA(VLOOKUP($B358,'Resultados General'!$C$11:$CG$510,MATCH(BU$6,'Resultados General'!$C$10:$CG$10,0),0),"")</f>
        <v>#NAME?</v>
      </c>
      <c r="BV358" s="29" t="str">
        <f t="shared" ca="1" si="415"/>
        <v/>
      </c>
      <c r="BW358" s="29" t="str">
        <f t="shared" ca="1" si="416"/>
        <v/>
      </c>
      <c r="BX358" s="29" t="e">
        <f ca="1">+_xlfn.IFNA(VLOOKUP($B358,'Resultados General'!$C$11:$CG$510,MATCH(BX$6,'Resultados General'!$C$10:$CG$10,0),0),"")</f>
        <v>#NAME?</v>
      </c>
      <c r="BY358" s="29" t="str">
        <f t="shared" ca="1" si="417"/>
        <v/>
      </c>
      <c r="BZ358" s="29" t="str">
        <f t="shared" ca="1" si="418"/>
        <v/>
      </c>
      <c r="CA358" s="29" t="e">
        <f ca="1">+_xlfn.IFNA(VLOOKUP($B358,'Resultados General'!$C$11:$CG$510,MATCH(CA$6,'Resultados General'!$C$10:$CG$10,0),0),"")</f>
        <v>#NAME?</v>
      </c>
      <c r="CB358" s="29" t="str">
        <f t="shared" ca="1" si="419"/>
        <v/>
      </c>
      <c r="CC358" s="29" t="str">
        <f t="shared" ca="1" si="420"/>
        <v/>
      </c>
      <c r="CD358" s="29" t="e">
        <f ca="1">+_xlfn.IFNA(VLOOKUP($B358,'Resultados General'!$C$11:$CG$510,MATCH(CD$6,'Resultados General'!$C$10:$CG$10,0),0),"")</f>
        <v>#NAME?</v>
      </c>
      <c r="CE358" s="29" t="str">
        <f t="shared" ca="1" si="421"/>
        <v/>
      </c>
      <c r="CF358" s="29" t="str">
        <f t="shared" ca="1" si="422"/>
        <v/>
      </c>
      <c r="CG358" s="29" t="e">
        <f ca="1">+_xlfn.IFNA(VLOOKUP($B358,'Resultados General'!$C$11:$CG$510,MATCH(CG$6,'Resultados General'!$C$10:$CG$10,0),0),"")</f>
        <v>#NAME?</v>
      </c>
      <c r="CH358" s="29" t="str">
        <f t="shared" ca="1" si="423"/>
        <v/>
      </c>
      <c r="CI358" s="29" t="str">
        <f t="shared" ca="1" si="424"/>
        <v/>
      </c>
      <c r="CJ358" s="29" t="e">
        <f ca="1">+_xlfn.IFNA(VLOOKUP($B358,'Resultados General'!$C$11:$CG$510,MATCH(CJ$6,'Resultados General'!$C$10:$CG$10,0),0),"")</f>
        <v>#NAME?</v>
      </c>
      <c r="CK358" s="29" t="str">
        <f t="shared" ca="1" si="425"/>
        <v/>
      </c>
      <c r="CL358" s="29" t="str">
        <f t="shared" ca="1" si="426"/>
        <v/>
      </c>
      <c r="CM358" s="29" t="e">
        <f ca="1">+_xlfn.IFNA(VLOOKUP($B358,'Resultados General'!$C$11:$CG$510,MATCH(CM$6,'Resultados General'!$C$10:$CG$10,0),0),"")</f>
        <v>#NAME?</v>
      </c>
      <c r="CN358" s="29" t="str">
        <f t="shared" ca="1" si="427"/>
        <v/>
      </c>
      <c r="CO358" s="29" t="str">
        <f t="shared" ca="1" si="428"/>
        <v/>
      </c>
      <c r="CP358" s="29" t="e">
        <f ca="1">+_xlfn.IFNA(VLOOKUP($B358,'Resultados General'!$C$11:$CG$510,MATCH(CP$6,'Resultados General'!$C$10:$CG$10,0),0),"")</f>
        <v>#NAME?</v>
      </c>
      <c r="CQ358" s="29" t="str">
        <f t="shared" ca="1" si="429"/>
        <v/>
      </c>
      <c r="CR358" s="29" t="str">
        <f t="shared" ca="1" si="430"/>
        <v/>
      </c>
      <c r="CS358" s="29" t="e">
        <f ca="1">+_xlfn.IFNA(VLOOKUP($B358,'Resultados General'!$C$11:$CG$510,MATCH(CS$6,'Resultados General'!$C$10:$CG$10,0),0),"")</f>
        <v>#NAME?</v>
      </c>
      <c r="CT358" s="29" t="str">
        <f t="shared" ca="1" si="431"/>
        <v/>
      </c>
      <c r="CU358" s="29" t="str">
        <f t="shared" ca="1" si="432"/>
        <v/>
      </c>
      <c r="CV358" s="29" t="e">
        <f ca="1">+_xlfn.IFNA(VLOOKUP($B358,'Resultados General'!$C$11:$CG$510,MATCH(CV$6,'Resultados General'!$C$10:$CG$10,0),0),"")</f>
        <v>#NAME?</v>
      </c>
      <c r="CW358" s="29" t="str">
        <f t="shared" ca="1" si="433"/>
        <v/>
      </c>
      <c r="CX358" s="29" t="str">
        <f t="shared" ca="1" si="434"/>
        <v/>
      </c>
      <c r="CY358" s="29" t="e">
        <f ca="1">+_xlfn.IFNA(VLOOKUP($B358,'Resultados General'!$C$11:$CG$510,MATCH(CY$6,'Resultados General'!$C$10:$CG$10,0),0),"")</f>
        <v>#NAME?</v>
      </c>
      <c r="CZ358" s="29" t="str">
        <f t="shared" ca="1" si="435"/>
        <v/>
      </c>
      <c r="DA358" s="29" t="str">
        <f t="shared" ca="1" si="436"/>
        <v/>
      </c>
      <c r="DB358" s="29" t="e">
        <f ca="1">+_xlfn.IFNA(VLOOKUP($B358,'Resultados General'!$C$11:$CG$510,MATCH(DB$6,'Resultados General'!$C$10:$CG$10,0),0),"")</f>
        <v>#NAME?</v>
      </c>
      <c r="DC358" s="29" t="str">
        <f t="shared" ca="1" si="437"/>
        <v/>
      </c>
      <c r="DD358" s="29" t="str">
        <f t="shared" ca="1" si="438"/>
        <v/>
      </c>
      <c r="DE358" s="29" t="e">
        <f ca="1">+_xlfn.IFNA(VLOOKUP($B358,'Resultados General'!$C$11:$CG$510,MATCH(DE$6,'Resultados General'!$C$10:$CG$10,0),0),"")</f>
        <v>#NAME?</v>
      </c>
      <c r="DF358" s="29" t="str">
        <f t="shared" ca="1" si="439"/>
        <v/>
      </c>
      <c r="DG358" s="29" t="str">
        <f t="shared" ca="1" si="440"/>
        <v/>
      </c>
      <c r="DH358" s="29" t="e">
        <f ca="1">+_xlfn.IFNA(VLOOKUP($B358,'Resultados General'!$C$11:$CG$510,MATCH(DH$6,'Resultados General'!$C$10:$CG$10,0),0),"")</f>
        <v>#NAME?</v>
      </c>
      <c r="DI358" s="29" t="str">
        <f t="shared" ca="1" si="441"/>
        <v/>
      </c>
      <c r="DJ358" s="29" t="str">
        <f t="shared" ca="1" si="442"/>
        <v/>
      </c>
      <c r="DK358" s="29" t="e">
        <f ca="1">+_xlfn.IFNA(VLOOKUP($B358,'Resultados General'!$C$11:$CG$510,MATCH(DK$6,'Resultados General'!$C$10:$CG$10,0),0),"")</f>
        <v>#NAME?</v>
      </c>
      <c r="DL358" s="29" t="str">
        <f t="shared" ca="1" si="443"/>
        <v/>
      </c>
      <c r="DM358" s="29" t="str">
        <f t="shared" ca="1" si="444"/>
        <v/>
      </c>
      <c r="DN358" s="29" t="e">
        <f ca="1">+_xlfn.IFNA(VLOOKUP($B358,'Resultados General'!$C$11:$CG$510,MATCH(DN$6,'Resultados General'!$C$10:$CG$10,0),0),"")</f>
        <v>#NAME?</v>
      </c>
      <c r="DO358" s="29" t="str">
        <f t="shared" ca="1" si="445"/>
        <v/>
      </c>
      <c r="DP358" s="29" t="str">
        <f t="shared" ca="1" si="446"/>
        <v/>
      </c>
    </row>
    <row r="359" spans="2:120">
      <c r="B359" s="219" t="str">
        <f>+IF('Resultados General'!C362="","",'Resultados General'!C362)</f>
        <v/>
      </c>
      <c r="C359" s="134" t="e">
        <f ca="1">+_xlfn.IFNA(VLOOKUP('Distribución de puestos'!B359,'Resultados General'!$C$11:$J$510,8,0),"")</f>
        <v>#NAME?</v>
      </c>
      <c r="D359" s="135" t="e">
        <f ca="1">+_xlfn.IFNA(VLOOKUP(B359,'Resultados General'!$C$11:$L$510,10,0),"")</f>
        <v>#NAME?</v>
      </c>
      <c r="E359" s="26" t="s">
        <v>76</v>
      </c>
      <c r="F359" s="26" t="s">
        <v>76</v>
      </c>
      <c r="G359" s="135" t="str">
        <f t="shared" ca="1" si="447"/>
        <v/>
      </c>
      <c r="H359" s="135" t="str">
        <f t="shared" ca="1" si="448"/>
        <v/>
      </c>
      <c r="I359" s="219" t="str">
        <f t="shared" si="449"/>
        <v/>
      </c>
      <c r="J359" s="138"/>
      <c r="M359" s="29" t="e">
        <f ca="1">+_xlfn.IFNA(VLOOKUP($B359,'Resultados General'!$C$11:$CG$510,MATCH(M$6,'Resultados General'!$C$10:$CG$10,0),0),"")</f>
        <v>#NAME?</v>
      </c>
      <c r="N359" s="29" t="str">
        <f t="shared" ca="1" si="375"/>
        <v/>
      </c>
      <c r="O359" s="29" t="str">
        <f t="shared" ca="1" si="376"/>
        <v/>
      </c>
      <c r="P359" s="29" t="e">
        <f ca="1">+_xlfn.IFNA(VLOOKUP($B359,'Resultados General'!$C$11:$CG$510,MATCH(P$6,'Resultados General'!$C$10:$CG$10,0),0),"")</f>
        <v>#NAME?</v>
      </c>
      <c r="Q359" s="29" t="str">
        <f t="shared" ca="1" si="377"/>
        <v/>
      </c>
      <c r="R359" s="29" t="str">
        <f t="shared" ca="1" si="378"/>
        <v/>
      </c>
      <c r="S359" s="29" t="e">
        <f ca="1">+_xlfn.IFNA(VLOOKUP($B359,'Resultados General'!$C$11:$CG$510,MATCH(S$6,'Resultados General'!$C$10:$CG$10,0),0),"")</f>
        <v>#NAME?</v>
      </c>
      <c r="T359" s="29" t="str">
        <f t="shared" ca="1" si="379"/>
        <v/>
      </c>
      <c r="U359" s="29" t="str">
        <f t="shared" ca="1" si="380"/>
        <v/>
      </c>
      <c r="V359" s="29" t="e">
        <f ca="1">+_xlfn.IFNA(VLOOKUP($B359,'Resultados General'!$C$11:$CG$510,MATCH(V$6,'Resultados General'!$C$10:$CG$10,0),0),"")</f>
        <v>#NAME?</v>
      </c>
      <c r="W359" s="29" t="str">
        <f t="shared" ca="1" si="381"/>
        <v/>
      </c>
      <c r="X359" s="29" t="str">
        <f t="shared" ca="1" si="382"/>
        <v/>
      </c>
      <c r="Y359" s="29" t="e">
        <f ca="1">+_xlfn.IFNA(VLOOKUP($B359,'Resultados General'!$C$11:$CG$510,MATCH(Y$6,'Resultados General'!$C$10:$CG$10,0),0),"")</f>
        <v>#NAME?</v>
      </c>
      <c r="Z359" s="29" t="str">
        <f t="shared" ca="1" si="383"/>
        <v/>
      </c>
      <c r="AA359" s="29" t="str">
        <f t="shared" ca="1" si="384"/>
        <v/>
      </c>
      <c r="AB359" s="29" t="e">
        <f ca="1">+_xlfn.IFNA(VLOOKUP($B359,'Resultados General'!$C$11:$CG$510,MATCH(AB$6,'Resultados General'!$C$10:$CG$10,0),0),"")</f>
        <v>#NAME?</v>
      </c>
      <c r="AC359" s="29" t="str">
        <f t="shared" ca="1" si="385"/>
        <v/>
      </c>
      <c r="AD359" s="29" t="str">
        <f t="shared" ca="1" si="386"/>
        <v/>
      </c>
      <c r="AE359" s="29" t="e">
        <f ca="1">+_xlfn.IFNA(VLOOKUP($B359,'Resultados General'!$C$11:$CG$510,MATCH(AE$6,'Resultados General'!$C$10:$CG$10,0),0),"")</f>
        <v>#NAME?</v>
      </c>
      <c r="AF359" s="29" t="str">
        <f t="shared" ca="1" si="387"/>
        <v/>
      </c>
      <c r="AG359" s="29" t="str">
        <f t="shared" ca="1" si="388"/>
        <v/>
      </c>
      <c r="AH359" s="29" t="e">
        <f ca="1">+_xlfn.IFNA(VLOOKUP($B359,'Resultados General'!$C$11:$CG$510,MATCH(AH$6,'Resultados General'!$C$10:$CG$10,0),0),"")</f>
        <v>#NAME?</v>
      </c>
      <c r="AI359" s="29" t="str">
        <f t="shared" ca="1" si="389"/>
        <v/>
      </c>
      <c r="AJ359" s="29" t="str">
        <f t="shared" ca="1" si="390"/>
        <v/>
      </c>
      <c r="AK359" s="29" t="e">
        <f ca="1">+_xlfn.IFNA(VLOOKUP($B359,'Resultados General'!$C$11:$CG$510,MATCH(AK$6,'Resultados General'!$C$10:$CG$10,0),0),"")</f>
        <v>#NAME?</v>
      </c>
      <c r="AL359" s="29" t="str">
        <f t="shared" ca="1" si="391"/>
        <v/>
      </c>
      <c r="AM359" s="29" t="str">
        <f t="shared" ca="1" si="392"/>
        <v/>
      </c>
      <c r="AN359" s="29" t="e">
        <f ca="1">+_xlfn.IFNA(VLOOKUP($B359,'Resultados General'!$C$11:$CG$510,MATCH(AN$6,'Resultados General'!$C$10:$CG$10,0),0),"")</f>
        <v>#NAME?</v>
      </c>
      <c r="AO359" s="29" t="str">
        <f t="shared" ca="1" si="393"/>
        <v/>
      </c>
      <c r="AP359" s="29" t="str">
        <f t="shared" ca="1" si="394"/>
        <v/>
      </c>
      <c r="AQ359" s="29" t="e">
        <f ca="1">+_xlfn.IFNA(VLOOKUP($B359,'Resultados General'!$C$11:$CG$510,MATCH(AQ$6,'Resultados General'!$C$10:$CG$10,0),0),"")</f>
        <v>#NAME?</v>
      </c>
      <c r="AR359" s="29" t="str">
        <f t="shared" ca="1" si="395"/>
        <v/>
      </c>
      <c r="AS359" s="29" t="str">
        <f t="shared" ca="1" si="396"/>
        <v/>
      </c>
      <c r="AT359" s="29" t="e">
        <f ca="1">+_xlfn.IFNA(VLOOKUP($B359,'Resultados General'!$C$11:$CG$510,MATCH(AT$6,'Resultados General'!$C$10:$CG$10,0),0),"")</f>
        <v>#NAME?</v>
      </c>
      <c r="AU359" s="29" t="str">
        <f t="shared" ca="1" si="397"/>
        <v/>
      </c>
      <c r="AV359" s="29" t="str">
        <f t="shared" ca="1" si="398"/>
        <v/>
      </c>
      <c r="AW359" s="29" t="e">
        <f ca="1">+_xlfn.IFNA(VLOOKUP($B359,'Resultados General'!$C$11:$CG$510,MATCH(AW$6,'Resultados General'!$C$10:$CG$10,0),0),"")</f>
        <v>#NAME?</v>
      </c>
      <c r="AX359" s="29" t="str">
        <f t="shared" ca="1" si="399"/>
        <v/>
      </c>
      <c r="AY359" s="29" t="str">
        <f t="shared" ca="1" si="400"/>
        <v/>
      </c>
      <c r="AZ359" s="29" t="e">
        <f ca="1">+_xlfn.IFNA(VLOOKUP($B359,'Resultados General'!$C$11:$CG$510,MATCH(AZ$6,'Resultados General'!$C$10:$CG$10,0),0),"")</f>
        <v>#NAME?</v>
      </c>
      <c r="BA359" s="29" t="str">
        <f t="shared" ca="1" si="401"/>
        <v/>
      </c>
      <c r="BB359" s="29" t="str">
        <f t="shared" ca="1" si="402"/>
        <v/>
      </c>
      <c r="BC359" s="29" t="e">
        <f ca="1">+_xlfn.IFNA(VLOOKUP($B359,'Resultados General'!$C$11:$CG$510,MATCH(BC$6,'Resultados General'!$C$10:$CG$10,0),0),"")</f>
        <v>#NAME?</v>
      </c>
      <c r="BD359" s="29" t="str">
        <f t="shared" ca="1" si="403"/>
        <v/>
      </c>
      <c r="BE359" s="29" t="str">
        <f t="shared" ca="1" si="404"/>
        <v/>
      </c>
      <c r="BF359" s="29" t="e">
        <f ca="1">+_xlfn.IFNA(VLOOKUP($B359,'Resultados General'!$C$11:$CG$510,MATCH(BF$6,'Resultados General'!$C$10:$CG$10,0),0),"")</f>
        <v>#NAME?</v>
      </c>
      <c r="BG359" s="29" t="str">
        <f t="shared" ca="1" si="405"/>
        <v/>
      </c>
      <c r="BH359" s="29" t="str">
        <f t="shared" ca="1" si="406"/>
        <v/>
      </c>
      <c r="BI359" s="29" t="e">
        <f ca="1">+_xlfn.IFNA(VLOOKUP($B359,'Resultados General'!$C$11:$CG$510,MATCH(BI$6,'Resultados General'!$C$10:$CG$10,0),0),"")</f>
        <v>#NAME?</v>
      </c>
      <c r="BJ359" s="29" t="str">
        <f t="shared" ca="1" si="407"/>
        <v/>
      </c>
      <c r="BK359" s="29" t="str">
        <f t="shared" ca="1" si="408"/>
        <v/>
      </c>
      <c r="BL359" s="29" t="e">
        <f ca="1">+_xlfn.IFNA(VLOOKUP($B359,'Resultados General'!$C$11:$CG$510,MATCH(BL$6,'Resultados General'!$C$10:$CG$10,0),0),"")</f>
        <v>#NAME?</v>
      </c>
      <c r="BM359" s="29" t="str">
        <f t="shared" ca="1" si="409"/>
        <v/>
      </c>
      <c r="BN359" s="29" t="str">
        <f t="shared" ca="1" si="410"/>
        <v/>
      </c>
      <c r="BO359" s="29" t="e">
        <f ca="1">+_xlfn.IFNA(VLOOKUP($B359,'Resultados General'!$C$11:$CG$510,MATCH(BO$6,'Resultados General'!$C$10:$CG$10,0),0),"")</f>
        <v>#NAME?</v>
      </c>
      <c r="BP359" s="29" t="str">
        <f t="shared" ca="1" si="411"/>
        <v/>
      </c>
      <c r="BQ359" s="29" t="str">
        <f t="shared" ca="1" si="412"/>
        <v/>
      </c>
      <c r="BR359" s="29" t="e">
        <f ca="1">+_xlfn.IFNA(VLOOKUP($B359,'Resultados General'!$C$11:$CG$510,MATCH(BR$6,'Resultados General'!$C$10:$CG$10,0),0),"")</f>
        <v>#NAME?</v>
      </c>
      <c r="BS359" s="29" t="str">
        <f t="shared" ca="1" si="413"/>
        <v/>
      </c>
      <c r="BT359" s="29" t="str">
        <f t="shared" ca="1" si="414"/>
        <v/>
      </c>
      <c r="BU359" s="29" t="e">
        <f ca="1">+_xlfn.IFNA(VLOOKUP($B359,'Resultados General'!$C$11:$CG$510,MATCH(BU$6,'Resultados General'!$C$10:$CG$10,0),0),"")</f>
        <v>#NAME?</v>
      </c>
      <c r="BV359" s="29" t="str">
        <f t="shared" ca="1" si="415"/>
        <v/>
      </c>
      <c r="BW359" s="29" t="str">
        <f t="shared" ca="1" si="416"/>
        <v/>
      </c>
      <c r="BX359" s="29" t="e">
        <f ca="1">+_xlfn.IFNA(VLOOKUP($B359,'Resultados General'!$C$11:$CG$510,MATCH(BX$6,'Resultados General'!$C$10:$CG$10,0),0),"")</f>
        <v>#NAME?</v>
      </c>
      <c r="BY359" s="29" t="str">
        <f t="shared" ca="1" si="417"/>
        <v/>
      </c>
      <c r="BZ359" s="29" t="str">
        <f t="shared" ca="1" si="418"/>
        <v/>
      </c>
      <c r="CA359" s="29" t="e">
        <f ca="1">+_xlfn.IFNA(VLOOKUP($B359,'Resultados General'!$C$11:$CG$510,MATCH(CA$6,'Resultados General'!$C$10:$CG$10,0),0),"")</f>
        <v>#NAME?</v>
      </c>
      <c r="CB359" s="29" t="str">
        <f t="shared" ca="1" si="419"/>
        <v/>
      </c>
      <c r="CC359" s="29" t="str">
        <f t="shared" ca="1" si="420"/>
        <v/>
      </c>
      <c r="CD359" s="29" t="e">
        <f ca="1">+_xlfn.IFNA(VLOOKUP($B359,'Resultados General'!$C$11:$CG$510,MATCH(CD$6,'Resultados General'!$C$10:$CG$10,0),0),"")</f>
        <v>#NAME?</v>
      </c>
      <c r="CE359" s="29" t="str">
        <f t="shared" ca="1" si="421"/>
        <v/>
      </c>
      <c r="CF359" s="29" t="str">
        <f t="shared" ca="1" si="422"/>
        <v/>
      </c>
      <c r="CG359" s="29" t="e">
        <f ca="1">+_xlfn.IFNA(VLOOKUP($B359,'Resultados General'!$C$11:$CG$510,MATCH(CG$6,'Resultados General'!$C$10:$CG$10,0),0),"")</f>
        <v>#NAME?</v>
      </c>
      <c r="CH359" s="29" t="str">
        <f t="shared" ca="1" si="423"/>
        <v/>
      </c>
      <c r="CI359" s="29" t="str">
        <f t="shared" ca="1" si="424"/>
        <v/>
      </c>
      <c r="CJ359" s="29" t="e">
        <f ca="1">+_xlfn.IFNA(VLOOKUP($B359,'Resultados General'!$C$11:$CG$510,MATCH(CJ$6,'Resultados General'!$C$10:$CG$10,0),0),"")</f>
        <v>#NAME?</v>
      </c>
      <c r="CK359" s="29" t="str">
        <f t="shared" ca="1" si="425"/>
        <v/>
      </c>
      <c r="CL359" s="29" t="str">
        <f t="shared" ca="1" si="426"/>
        <v/>
      </c>
      <c r="CM359" s="29" t="e">
        <f ca="1">+_xlfn.IFNA(VLOOKUP($B359,'Resultados General'!$C$11:$CG$510,MATCH(CM$6,'Resultados General'!$C$10:$CG$10,0),0),"")</f>
        <v>#NAME?</v>
      </c>
      <c r="CN359" s="29" t="str">
        <f t="shared" ca="1" si="427"/>
        <v/>
      </c>
      <c r="CO359" s="29" t="str">
        <f t="shared" ca="1" si="428"/>
        <v/>
      </c>
      <c r="CP359" s="29" t="e">
        <f ca="1">+_xlfn.IFNA(VLOOKUP($B359,'Resultados General'!$C$11:$CG$510,MATCH(CP$6,'Resultados General'!$C$10:$CG$10,0),0),"")</f>
        <v>#NAME?</v>
      </c>
      <c r="CQ359" s="29" t="str">
        <f t="shared" ca="1" si="429"/>
        <v/>
      </c>
      <c r="CR359" s="29" t="str">
        <f t="shared" ca="1" si="430"/>
        <v/>
      </c>
      <c r="CS359" s="29" t="e">
        <f ca="1">+_xlfn.IFNA(VLOOKUP($B359,'Resultados General'!$C$11:$CG$510,MATCH(CS$6,'Resultados General'!$C$10:$CG$10,0),0),"")</f>
        <v>#NAME?</v>
      </c>
      <c r="CT359" s="29" t="str">
        <f t="shared" ca="1" si="431"/>
        <v/>
      </c>
      <c r="CU359" s="29" t="str">
        <f t="shared" ca="1" si="432"/>
        <v/>
      </c>
      <c r="CV359" s="29" t="e">
        <f ca="1">+_xlfn.IFNA(VLOOKUP($B359,'Resultados General'!$C$11:$CG$510,MATCH(CV$6,'Resultados General'!$C$10:$CG$10,0),0),"")</f>
        <v>#NAME?</v>
      </c>
      <c r="CW359" s="29" t="str">
        <f t="shared" ca="1" si="433"/>
        <v/>
      </c>
      <c r="CX359" s="29" t="str">
        <f t="shared" ca="1" si="434"/>
        <v/>
      </c>
      <c r="CY359" s="29" t="e">
        <f ca="1">+_xlfn.IFNA(VLOOKUP($B359,'Resultados General'!$C$11:$CG$510,MATCH(CY$6,'Resultados General'!$C$10:$CG$10,0),0),"")</f>
        <v>#NAME?</v>
      </c>
      <c r="CZ359" s="29" t="str">
        <f t="shared" ca="1" si="435"/>
        <v/>
      </c>
      <c r="DA359" s="29" t="str">
        <f t="shared" ca="1" si="436"/>
        <v/>
      </c>
      <c r="DB359" s="29" t="e">
        <f ca="1">+_xlfn.IFNA(VLOOKUP($B359,'Resultados General'!$C$11:$CG$510,MATCH(DB$6,'Resultados General'!$C$10:$CG$10,0),0),"")</f>
        <v>#NAME?</v>
      </c>
      <c r="DC359" s="29" t="str">
        <f t="shared" ca="1" si="437"/>
        <v/>
      </c>
      <c r="DD359" s="29" t="str">
        <f t="shared" ca="1" si="438"/>
        <v/>
      </c>
      <c r="DE359" s="29" t="e">
        <f ca="1">+_xlfn.IFNA(VLOOKUP($B359,'Resultados General'!$C$11:$CG$510,MATCH(DE$6,'Resultados General'!$C$10:$CG$10,0),0),"")</f>
        <v>#NAME?</v>
      </c>
      <c r="DF359" s="29" t="str">
        <f t="shared" ca="1" si="439"/>
        <v/>
      </c>
      <c r="DG359" s="29" t="str">
        <f t="shared" ca="1" si="440"/>
        <v/>
      </c>
      <c r="DH359" s="29" t="e">
        <f ca="1">+_xlfn.IFNA(VLOOKUP($B359,'Resultados General'!$C$11:$CG$510,MATCH(DH$6,'Resultados General'!$C$10:$CG$10,0),0),"")</f>
        <v>#NAME?</v>
      </c>
      <c r="DI359" s="29" t="str">
        <f t="shared" ca="1" si="441"/>
        <v/>
      </c>
      <c r="DJ359" s="29" t="str">
        <f t="shared" ca="1" si="442"/>
        <v/>
      </c>
      <c r="DK359" s="29" t="e">
        <f ca="1">+_xlfn.IFNA(VLOOKUP($B359,'Resultados General'!$C$11:$CG$510,MATCH(DK$6,'Resultados General'!$C$10:$CG$10,0),0),"")</f>
        <v>#NAME?</v>
      </c>
      <c r="DL359" s="29" t="str">
        <f t="shared" ca="1" si="443"/>
        <v/>
      </c>
      <c r="DM359" s="29" t="str">
        <f t="shared" ca="1" si="444"/>
        <v/>
      </c>
      <c r="DN359" s="29" t="e">
        <f ca="1">+_xlfn.IFNA(VLOOKUP($B359,'Resultados General'!$C$11:$CG$510,MATCH(DN$6,'Resultados General'!$C$10:$CG$10,0),0),"")</f>
        <v>#NAME?</v>
      </c>
      <c r="DO359" s="29" t="str">
        <f t="shared" ca="1" si="445"/>
        <v/>
      </c>
      <c r="DP359" s="29" t="str">
        <f t="shared" ca="1" si="446"/>
        <v/>
      </c>
    </row>
    <row r="360" spans="2:120">
      <c r="B360" s="219" t="str">
        <f>+IF('Resultados General'!C363="","",'Resultados General'!C363)</f>
        <v/>
      </c>
      <c r="C360" s="134" t="e">
        <f ca="1">+_xlfn.IFNA(VLOOKUP('Distribución de puestos'!B360,'Resultados General'!$C$11:$J$510,8,0),"")</f>
        <v>#NAME?</v>
      </c>
      <c r="D360" s="135" t="e">
        <f ca="1">+_xlfn.IFNA(VLOOKUP(B360,'Resultados General'!$C$11:$L$510,10,0),"")</f>
        <v>#NAME?</v>
      </c>
      <c r="E360" s="26" t="s">
        <v>76</v>
      </c>
      <c r="F360" s="26" t="s">
        <v>76</v>
      </c>
      <c r="G360" s="135" t="str">
        <f t="shared" ca="1" si="447"/>
        <v/>
      </c>
      <c r="H360" s="135" t="str">
        <f t="shared" ca="1" si="448"/>
        <v/>
      </c>
      <c r="I360" s="219" t="str">
        <f t="shared" si="449"/>
        <v/>
      </c>
      <c r="J360" s="138"/>
      <c r="M360" s="29" t="e">
        <f ca="1">+_xlfn.IFNA(VLOOKUP($B360,'Resultados General'!$C$11:$CG$510,MATCH(M$6,'Resultados General'!$C$10:$CG$10,0),0),"")</f>
        <v>#NAME?</v>
      </c>
      <c r="N360" s="29" t="str">
        <f t="shared" ca="1" si="375"/>
        <v/>
      </c>
      <c r="O360" s="29" t="str">
        <f t="shared" ca="1" si="376"/>
        <v/>
      </c>
      <c r="P360" s="29" t="e">
        <f ca="1">+_xlfn.IFNA(VLOOKUP($B360,'Resultados General'!$C$11:$CG$510,MATCH(P$6,'Resultados General'!$C$10:$CG$10,0),0),"")</f>
        <v>#NAME?</v>
      </c>
      <c r="Q360" s="29" t="str">
        <f t="shared" ca="1" si="377"/>
        <v/>
      </c>
      <c r="R360" s="29" t="str">
        <f t="shared" ca="1" si="378"/>
        <v/>
      </c>
      <c r="S360" s="29" t="e">
        <f ca="1">+_xlfn.IFNA(VLOOKUP($B360,'Resultados General'!$C$11:$CG$510,MATCH(S$6,'Resultados General'!$C$10:$CG$10,0),0),"")</f>
        <v>#NAME?</v>
      </c>
      <c r="T360" s="29" t="str">
        <f t="shared" ca="1" si="379"/>
        <v/>
      </c>
      <c r="U360" s="29" t="str">
        <f t="shared" ca="1" si="380"/>
        <v/>
      </c>
      <c r="V360" s="29" t="e">
        <f ca="1">+_xlfn.IFNA(VLOOKUP($B360,'Resultados General'!$C$11:$CG$510,MATCH(V$6,'Resultados General'!$C$10:$CG$10,0),0),"")</f>
        <v>#NAME?</v>
      </c>
      <c r="W360" s="29" t="str">
        <f t="shared" ca="1" si="381"/>
        <v/>
      </c>
      <c r="X360" s="29" t="str">
        <f t="shared" ca="1" si="382"/>
        <v/>
      </c>
      <c r="Y360" s="29" t="e">
        <f ca="1">+_xlfn.IFNA(VLOOKUP($B360,'Resultados General'!$C$11:$CG$510,MATCH(Y$6,'Resultados General'!$C$10:$CG$10,0),0),"")</f>
        <v>#NAME?</v>
      </c>
      <c r="Z360" s="29" t="str">
        <f t="shared" ca="1" si="383"/>
        <v/>
      </c>
      <c r="AA360" s="29" t="str">
        <f t="shared" ca="1" si="384"/>
        <v/>
      </c>
      <c r="AB360" s="29" t="e">
        <f ca="1">+_xlfn.IFNA(VLOOKUP($B360,'Resultados General'!$C$11:$CG$510,MATCH(AB$6,'Resultados General'!$C$10:$CG$10,0),0),"")</f>
        <v>#NAME?</v>
      </c>
      <c r="AC360" s="29" t="str">
        <f t="shared" ca="1" si="385"/>
        <v/>
      </c>
      <c r="AD360" s="29" t="str">
        <f t="shared" ca="1" si="386"/>
        <v/>
      </c>
      <c r="AE360" s="29" t="e">
        <f ca="1">+_xlfn.IFNA(VLOOKUP($B360,'Resultados General'!$C$11:$CG$510,MATCH(AE$6,'Resultados General'!$C$10:$CG$10,0),0),"")</f>
        <v>#NAME?</v>
      </c>
      <c r="AF360" s="29" t="str">
        <f t="shared" ca="1" si="387"/>
        <v/>
      </c>
      <c r="AG360" s="29" t="str">
        <f t="shared" ca="1" si="388"/>
        <v/>
      </c>
      <c r="AH360" s="29" t="e">
        <f ca="1">+_xlfn.IFNA(VLOOKUP($B360,'Resultados General'!$C$11:$CG$510,MATCH(AH$6,'Resultados General'!$C$10:$CG$10,0),0),"")</f>
        <v>#NAME?</v>
      </c>
      <c r="AI360" s="29" t="str">
        <f t="shared" ca="1" si="389"/>
        <v/>
      </c>
      <c r="AJ360" s="29" t="str">
        <f t="shared" ca="1" si="390"/>
        <v/>
      </c>
      <c r="AK360" s="29" t="e">
        <f ca="1">+_xlfn.IFNA(VLOOKUP($B360,'Resultados General'!$C$11:$CG$510,MATCH(AK$6,'Resultados General'!$C$10:$CG$10,0),0),"")</f>
        <v>#NAME?</v>
      </c>
      <c r="AL360" s="29" t="str">
        <f t="shared" ca="1" si="391"/>
        <v/>
      </c>
      <c r="AM360" s="29" t="str">
        <f t="shared" ca="1" si="392"/>
        <v/>
      </c>
      <c r="AN360" s="29" t="e">
        <f ca="1">+_xlfn.IFNA(VLOOKUP($B360,'Resultados General'!$C$11:$CG$510,MATCH(AN$6,'Resultados General'!$C$10:$CG$10,0),0),"")</f>
        <v>#NAME?</v>
      </c>
      <c r="AO360" s="29" t="str">
        <f t="shared" ca="1" si="393"/>
        <v/>
      </c>
      <c r="AP360" s="29" t="str">
        <f t="shared" ca="1" si="394"/>
        <v/>
      </c>
      <c r="AQ360" s="29" t="e">
        <f ca="1">+_xlfn.IFNA(VLOOKUP($B360,'Resultados General'!$C$11:$CG$510,MATCH(AQ$6,'Resultados General'!$C$10:$CG$10,0),0),"")</f>
        <v>#NAME?</v>
      </c>
      <c r="AR360" s="29" t="str">
        <f t="shared" ca="1" si="395"/>
        <v/>
      </c>
      <c r="AS360" s="29" t="str">
        <f t="shared" ca="1" si="396"/>
        <v/>
      </c>
      <c r="AT360" s="29" t="e">
        <f ca="1">+_xlfn.IFNA(VLOOKUP($B360,'Resultados General'!$C$11:$CG$510,MATCH(AT$6,'Resultados General'!$C$10:$CG$10,0),0),"")</f>
        <v>#NAME?</v>
      </c>
      <c r="AU360" s="29" t="str">
        <f t="shared" ca="1" si="397"/>
        <v/>
      </c>
      <c r="AV360" s="29" t="str">
        <f t="shared" ca="1" si="398"/>
        <v/>
      </c>
      <c r="AW360" s="29" t="e">
        <f ca="1">+_xlfn.IFNA(VLOOKUP($B360,'Resultados General'!$C$11:$CG$510,MATCH(AW$6,'Resultados General'!$C$10:$CG$10,0),0),"")</f>
        <v>#NAME?</v>
      </c>
      <c r="AX360" s="29" t="str">
        <f t="shared" ca="1" si="399"/>
        <v/>
      </c>
      <c r="AY360" s="29" t="str">
        <f t="shared" ca="1" si="400"/>
        <v/>
      </c>
      <c r="AZ360" s="29" t="e">
        <f ca="1">+_xlfn.IFNA(VLOOKUP($B360,'Resultados General'!$C$11:$CG$510,MATCH(AZ$6,'Resultados General'!$C$10:$CG$10,0),0),"")</f>
        <v>#NAME?</v>
      </c>
      <c r="BA360" s="29" t="str">
        <f t="shared" ca="1" si="401"/>
        <v/>
      </c>
      <c r="BB360" s="29" t="str">
        <f t="shared" ca="1" si="402"/>
        <v/>
      </c>
      <c r="BC360" s="29" t="e">
        <f ca="1">+_xlfn.IFNA(VLOOKUP($B360,'Resultados General'!$C$11:$CG$510,MATCH(BC$6,'Resultados General'!$C$10:$CG$10,0),0),"")</f>
        <v>#NAME?</v>
      </c>
      <c r="BD360" s="29" t="str">
        <f t="shared" ca="1" si="403"/>
        <v/>
      </c>
      <c r="BE360" s="29" t="str">
        <f t="shared" ca="1" si="404"/>
        <v/>
      </c>
      <c r="BF360" s="29" t="e">
        <f ca="1">+_xlfn.IFNA(VLOOKUP($B360,'Resultados General'!$C$11:$CG$510,MATCH(BF$6,'Resultados General'!$C$10:$CG$10,0),0),"")</f>
        <v>#NAME?</v>
      </c>
      <c r="BG360" s="29" t="str">
        <f t="shared" ca="1" si="405"/>
        <v/>
      </c>
      <c r="BH360" s="29" t="str">
        <f t="shared" ca="1" si="406"/>
        <v/>
      </c>
      <c r="BI360" s="29" t="e">
        <f ca="1">+_xlfn.IFNA(VLOOKUP($B360,'Resultados General'!$C$11:$CG$510,MATCH(BI$6,'Resultados General'!$C$10:$CG$10,0),0),"")</f>
        <v>#NAME?</v>
      </c>
      <c r="BJ360" s="29" t="str">
        <f t="shared" ca="1" si="407"/>
        <v/>
      </c>
      <c r="BK360" s="29" t="str">
        <f t="shared" ca="1" si="408"/>
        <v/>
      </c>
      <c r="BL360" s="29" t="e">
        <f ca="1">+_xlfn.IFNA(VLOOKUP($B360,'Resultados General'!$C$11:$CG$510,MATCH(BL$6,'Resultados General'!$C$10:$CG$10,0),0),"")</f>
        <v>#NAME?</v>
      </c>
      <c r="BM360" s="29" t="str">
        <f t="shared" ca="1" si="409"/>
        <v/>
      </c>
      <c r="BN360" s="29" t="str">
        <f t="shared" ca="1" si="410"/>
        <v/>
      </c>
      <c r="BO360" s="29" t="e">
        <f ca="1">+_xlfn.IFNA(VLOOKUP($B360,'Resultados General'!$C$11:$CG$510,MATCH(BO$6,'Resultados General'!$C$10:$CG$10,0),0),"")</f>
        <v>#NAME?</v>
      </c>
      <c r="BP360" s="29" t="str">
        <f t="shared" ca="1" si="411"/>
        <v/>
      </c>
      <c r="BQ360" s="29" t="str">
        <f t="shared" ca="1" si="412"/>
        <v/>
      </c>
      <c r="BR360" s="29" t="e">
        <f ca="1">+_xlfn.IFNA(VLOOKUP($B360,'Resultados General'!$C$11:$CG$510,MATCH(BR$6,'Resultados General'!$C$10:$CG$10,0),0),"")</f>
        <v>#NAME?</v>
      </c>
      <c r="BS360" s="29" t="str">
        <f t="shared" ca="1" si="413"/>
        <v/>
      </c>
      <c r="BT360" s="29" t="str">
        <f t="shared" ca="1" si="414"/>
        <v/>
      </c>
      <c r="BU360" s="29" t="e">
        <f ca="1">+_xlfn.IFNA(VLOOKUP($B360,'Resultados General'!$C$11:$CG$510,MATCH(BU$6,'Resultados General'!$C$10:$CG$10,0),0),"")</f>
        <v>#NAME?</v>
      </c>
      <c r="BV360" s="29" t="str">
        <f t="shared" ca="1" si="415"/>
        <v/>
      </c>
      <c r="BW360" s="29" t="str">
        <f t="shared" ca="1" si="416"/>
        <v/>
      </c>
      <c r="BX360" s="29" t="e">
        <f ca="1">+_xlfn.IFNA(VLOOKUP($B360,'Resultados General'!$C$11:$CG$510,MATCH(BX$6,'Resultados General'!$C$10:$CG$10,0),0),"")</f>
        <v>#NAME?</v>
      </c>
      <c r="BY360" s="29" t="str">
        <f t="shared" ca="1" si="417"/>
        <v/>
      </c>
      <c r="BZ360" s="29" t="str">
        <f t="shared" ca="1" si="418"/>
        <v/>
      </c>
      <c r="CA360" s="29" t="e">
        <f ca="1">+_xlfn.IFNA(VLOOKUP($B360,'Resultados General'!$C$11:$CG$510,MATCH(CA$6,'Resultados General'!$C$10:$CG$10,0),0),"")</f>
        <v>#NAME?</v>
      </c>
      <c r="CB360" s="29" t="str">
        <f t="shared" ca="1" si="419"/>
        <v/>
      </c>
      <c r="CC360" s="29" t="str">
        <f t="shared" ca="1" si="420"/>
        <v/>
      </c>
      <c r="CD360" s="29" t="e">
        <f ca="1">+_xlfn.IFNA(VLOOKUP($B360,'Resultados General'!$C$11:$CG$510,MATCH(CD$6,'Resultados General'!$C$10:$CG$10,0),0),"")</f>
        <v>#NAME?</v>
      </c>
      <c r="CE360" s="29" t="str">
        <f t="shared" ca="1" si="421"/>
        <v/>
      </c>
      <c r="CF360" s="29" t="str">
        <f t="shared" ca="1" si="422"/>
        <v/>
      </c>
      <c r="CG360" s="29" t="e">
        <f ca="1">+_xlfn.IFNA(VLOOKUP($B360,'Resultados General'!$C$11:$CG$510,MATCH(CG$6,'Resultados General'!$C$10:$CG$10,0),0),"")</f>
        <v>#NAME?</v>
      </c>
      <c r="CH360" s="29" t="str">
        <f t="shared" ca="1" si="423"/>
        <v/>
      </c>
      <c r="CI360" s="29" t="str">
        <f t="shared" ca="1" si="424"/>
        <v/>
      </c>
      <c r="CJ360" s="29" t="e">
        <f ca="1">+_xlfn.IFNA(VLOOKUP($B360,'Resultados General'!$C$11:$CG$510,MATCH(CJ$6,'Resultados General'!$C$10:$CG$10,0),0),"")</f>
        <v>#NAME?</v>
      </c>
      <c r="CK360" s="29" t="str">
        <f t="shared" ca="1" si="425"/>
        <v/>
      </c>
      <c r="CL360" s="29" t="str">
        <f t="shared" ca="1" si="426"/>
        <v/>
      </c>
      <c r="CM360" s="29" t="e">
        <f ca="1">+_xlfn.IFNA(VLOOKUP($B360,'Resultados General'!$C$11:$CG$510,MATCH(CM$6,'Resultados General'!$C$10:$CG$10,0),0),"")</f>
        <v>#NAME?</v>
      </c>
      <c r="CN360" s="29" t="str">
        <f t="shared" ca="1" si="427"/>
        <v/>
      </c>
      <c r="CO360" s="29" t="str">
        <f t="shared" ca="1" si="428"/>
        <v/>
      </c>
      <c r="CP360" s="29" t="e">
        <f ca="1">+_xlfn.IFNA(VLOOKUP($B360,'Resultados General'!$C$11:$CG$510,MATCH(CP$6,'Resultados General'!$C$10:$CG$10,0),0),"")</f>
        <v>#NAME?</v>
      </c>
      <c r="CQ360" s="29" t="str">
        <f t="shared" ca="1" si="429"/>
        <v/>
      </c>
      <c r="CR360" s="29" t="str">
        <f t="shared" ca="1" si="430"/>
        <v/>
      </c>
      <c r="CS360" s="29" t="e">
        <f ca="1">+_xlfn.IFNA(VLOOKUP($B360,'Resultados General'!$C$11:$CG$510,MATCH(CS$6,'Resultados General'!$C$10:$CG$10,0),0),"")</f>
        <v>#NAME?</v>
      </c>
      <c r="CT360" s="29" t="str">
        <f t="shared" ca="1" si="431"/>
        <v/>
      </c>
      <c r="CU360" s="29" t="str">
        <f t="shared" ca="1" si="432"/>
        <v/>
      </c>
      <c r="CV360" s="29" t="e">
        <f ca="1">+_xlfn.IFNA(VLOOKUP($B360,'Resultados General'!$C$11:$CG$510,MATCH(CV$6,'Resultados General'!$C$10:$CG$10,0),0),"")</f>
        <v>#NAME?</v>
      </c>
      <c r="CW360" s="29" t="str">
        <f t="shared" ca="1" si="433"/>
        <v/>
      </c>
      <c r="CX360" s="29" t="str">
        <f t="shared" ca="1" si="434"/>
        <v/>
      </c>
      <c r="CY360" s="29" t="e">
        <f ca="1">+_xlfn.IFNA(VLOOKUP($B360,'Resultados General'!$C$11:$CG$510,MATCH(CY$6,'Resultados General'!$C$10:$CG$10,0),0),"")</f>
        <v>#NAME?</v>
      </c>
      <c r="CZ360" s="29" t="str">
        <f t="shared" ca="1" si="435"/>
        <v/>
      </c>
      <c r="DA360" s="29" t="str">
        <f t="shared" ca="1" si="436"/>
        <v/>
      </c>
      <c r="DB360" s="29" t="e">
        <f ca="1">+_xlfn.IFNA(VLOOKUP($B360,'Resultados General'!$C$11:$CG$510,MATCH(DB$6,'Resultados General'!$C$10:$CG$10,0),0),"")</f>
        <v>#NAME?</v>
      </c>
      <c r="DC360" s="29" t="str">
        <f t="shared" ca="1" si="437"/>
        <v/>
      </c>
      <c r="DD360" s="29" t="str">
        <f t="shared" ca="1" si="438"/>
        <v/>
      </c>
      <c r="DE360" s="29" t="e">
        <f ca="1">+_xlfn.IFNA(VLOOKUP($B360,'Resultados General'!$C$11:$CG$510,MATCH(DE$6,'Resultados General'!$C$10:$CG$10,0),0),"")</f>
        <v>#NAME?</v>
      </c>
      <c r="DF360" s="29" t="str">
        <f t="shared" ca="1" si="439"/>
        <v/>
      </c>
      <c r="DG360" s="29" t="str">
        <f t="shared" ca="1" si="440"/>
        <v/>
      </c>
      <c r="DH360" s="29" t="e">
        <f ca="1">+_xlfn.IFNA(VLOOKUP($B360,'Resultados General'!$C$11:$CG$510,MATCH(DH$6,'Resultados General'!$C$10:$CG$10,0),0),"")</f>
        <v>#NAME?</v>
      </c>
      <c r="DI360" s="29" t="str">
        <f t="shared" ca="1" si="441"/>
        <v/>
      </c>
      <c r="DJ360" s="29" t="str">
        <f t="shared" ca="1" si="442"/>
        <v/>
      </c>
      <c r="DK360" s="29" t="e">
        <f ca="1">+_xlfn.IFNA(VLOOKUP($B360,'Resultados General'!$C$11:$CG$510,MATCH(DK$6,'Resultados General'!$C$10:$CG$10,0),0),"")</f>
        <v>#NAME?</v>
      </c>
      <c r="DL360" s="29" t="str">
        <f t="shared" ca="1" si="443"/>
        <v/>
      </c>
      <c r="DM360" s="29" t="str">
        <f t="shared" ca="1" si="444"/>
        <v/>
      </c>
      <c r="DN360" s="29" t="e">
        <f ca="1">+_xlfn.IFNA(VLOOKUP($B360,'Resultados General'!$C$11:$CG$510,MATCH(DN$6,'Resultados General'!$C$10:$CG$10,0),0),"")</f>
        <v>#NAME?</v>
      </c>
      <c r="DO360" s="29" t="str">
        <f t="shared" ca="1" si="445"/>
        <v/>
      </c>
      <c r="DP360" s="29" t="str">
        <f t="shared" ca="1" si="446"/>
        <v/>
      </c>
    </row>
    <row r="361" spans="2:120">
      <c r="B361" s="219" t="str">
        <f>+IF('Resultados General'!C364="","",'Resultados General'!C364)</f>
        <v/>
      </c>
      <c r="C361" s="134" t="e">
        <f ca="1">+_xlfn.IFNA(VLOOKUP('Distribución de puestos'!B361,'Resultados General'!$C$11:$J$510,8,0),"")</f>
        <v>#NAME?</v>
      </c>
      <c r="D361" s="135" t="e">
        <f ca="1">+_xlfn.IFNA(VLOOKUP(B361,'Resultados General'!$C$11:$L$510,10,0),"")</f>
        <v>#NAME?</v>
      </c>
      <c r="E361" s="26" t="s">
        <v>76</v>
      </c>
      <c r="F361" s="26" t="s">
        <v>76</v>
      </c>
      <c r="G361" s="135" t="str">
        <f t="shared" ca="1" si="447"/>
        <v/>
      </c>
      <c r="H361" s="135" t="str">
        <f t="shared" ca="1" si="448"/>
        <v/>
      </c>
      <c r="I361" s="219" t="str">
        <f t="shared" si="449"/>
        <v/>
      </c>
      <c r="J361" s="138"/>
      <c r="M361" s="29" t="e">
        <f ca="1">+_xlfn.IFNA(VLOOKUP($B361,'Resultados General'!$C$11:$CG$510,MATCH(M$6,'Resultados General'!$C$10:$CG$10,0),0),"")</f>
        <v>#NAME?</v>
      </c>
      <c r="N361" s="29" t="str">
        <f t="shared" ca="1" si="375"/>
        <v/>
      </c>
      <c r="O361" s="29" t="str">
        <f t="shared" ca="1" si="376"/>
        <v/>
      </c>
      <c r="P361" s="29" t="e">
        <f ca="1">+_xlfn.IFNA(VLOOKUP($B361,'Resultados General'!$C$11:$CG$510,MATCH(P$6,'Resultados General'!$C$10:$CG$10,0),0),"")</f>
        <v>#NAME?</v>
      </c>
      <c r="Q361" s="29" t="str">
        <f t="shared" ca="1" si="377"/>
        <v/>
      </c>
      <c r="R361" s="29" t="str">
        <f t="shared" ca="1" si="378"/>
        <v/>
      </c>
      <c r="S361" s="29" t="e">
        <f ca="1">+_xlfn.IFNA(VLOOKUP($B361,'Resultados General'!$C$11:$CG$510,MATCH(S$6,'Resultados General'!$C$10:$CG$10,0),0),"")</f>
        <v>#NAME?</v>
      </c>
      <c r="T361" s="29" t="str">
        <f t="shared" ca="1" si="379"/>
        <v/>
      </c>
      <c r="U361" s="29" t="str">
        <f t="shared" ca="1" si="380"/>
        <v/>
      </c>
      <c r="V361" s="29" t="e">
        <f ca="1">+_xlfn.IFNA(VLOOKUP($B361,'Resultados General'!$C$11:$CG$510,MATCH(V$6,'Resultados General'!$C$10:$CG$10,0),0),"")</f>
        <v>#NAME?</v>
      </c>
      <c r="W361" s="29" t="str">
        <f t="shared" ca="1" si="381"/>
        <v/>
      </c>
      <c r="X361" s="29" t="str">
        <f t="shared" ca="1" si="382"/>
        <v/>
      </c>
      <c r="Y361" s="29" t="e">
        <f ca="1">+_xlfn.IFNA(VLOOKUP($B361,'Resultados General'!$C$11:$CG$510,MATCH(Y$6,'Resultados General'!$C$10:$CG$10,0),0),"")</f>
        <v>#NAME?</v>
      </c>
      <c r="Z361" s="29" t="str">
        <f t="shared" ca="1" si="383"/>
        <v/>
      </c>
      <c r="AA361" s="29" t="str">
        <f t="shared" ca="1" si="384"/>
        <v/>
      </c>
      <c r="AB361" s="29" t="e">
        <f ca="1">+_xlfn.IFNA(VLOOKUP($B361,'Resultados General'!$C$11:$CG$510,MATCH(AB$6,'Resultados General'!$C$10:$CG$10,0),0),"")</f>
        <v>#NAME?</v>
      </c>
      <c r="AC361" s="29" t="str">
        <f t="shared" ca="1" si="385"/>
        <v/>
      </c>
      <c r="AD361" s="29" t="str">
        <f t="shared" ca="1" si="386"/>
        <v/>
      </c>
      <c r="AE361" s="29" t="e">
        <f ca="1">+_xlfn.IFNA(VLOOKUP($B361,'Resultados General'!$C$11:$CG$510,MATCH(AE$6,'Resultados General'!$C$10:$CG$10,0),0),"")</f>
        <v>#NAME?</v>
      </c>
      <c r="AF361" s="29" t="str">
        <f t="shared" ca="1" si="387"/>
        <v/>
      </c>
      <c r="AG361" s="29" t="str">
        <f t="shared" ca="1" si="388"/>
        <v/>
      </c>
      <c r="AH361" s="29" t="e">
        <f ca="1">+_xlfn.IFNA(VLOOKUP($B361,'Resultados General'!$C$11:$CG$510,MATCH(AH$6,'Resultados General'!$C$10:$CG$10,0),0),"")</f>
        <v>#NAME?</v>
      </c>
      <c r="AI361" s="29" t="str">
        <f t="shared" ca="1" si="389"/>
        <v/>
      </c>
      <c r="AJ361" s="29" t="str">
        <f t="shared" ca="1" si="390"/>
        <v/>
      </c>
      <c r="AK361" s="29" t="e">
        <f ca="1">+_xlfn.IFNA(VLOOKUP($B361,'Resultados General'!$C$11:$CG$510,MATCH(AK$6,'Resultados General'!$C$10:$CG$10,0),0),"")</f>
        <v>#NAME?</v>
      </c>
      <c r="AL361" s="29" t="str">
        <f t="shared" ca="1" si="391"/>
        <v/>
      </c>
      <c r="AM361" s="29" t="str">
        <f t="shared" ca="1" si="392"/>
        <v/>
      </c>
      <c r="AN361" s="29" t="e">
        <f ca="1">+_xlfn.IFNA(VLOOKUP($B361,'Resultados General'!$C$11:$CG$510,MATCH(AN$6,'Resultados General'!$C$10:$CG$10,0),0),"")</f>
        <v>#NAME?</v>
      </c>
      <c r="AO361" s="29" t="str">
        <f t="shared" ca="1" si="393"/>
        <v/>
      </c>
      <c r="AP361" s="29" t="str">
        <f t="shared" ca="1" si="394"/>
        <v/>
      </c>
      <c r="AQ361" s="29" t="e">
        <f ca="1">+_xlfn.IFNA(VLOOKUP($B361,'Resultados General'!$C$11:$CG$510,MATCH(AQ$6,'Resultados General'!$C$10:$CG$10,0),0),"")</f>
        <v>#NAME?</v>
      </c>
      <c r="AR361" s="29" t="str">
        <f t="shared" ca="1" si="395"/>
        <v/>
      </c>
      <c r="AS361" s="29" t="str">
        <f t="shared" ca="1" si="396"/>
        <v/>
      </c>
      <c r="AT361" s="29" t="e">
        <f ca="1">+_xlfn.IFNA(VLOOKUP($B361,'Resultados General'!$C$11:$CG$510,MATCH(AT$6,'Resultados General'!$C$10:$CG$10,0),0),"")</f>
        <v>#NAME?</v>
      </c>
      <c r="AU361" s="29" t="str">
        <f t="shared" ca="1" si="397"/>
        <v/>
      </c>
      <c r="AV361" s="29" t="str">
        <f t="shared" ca="1" si="398"/>
        <v/>
      </c>
      <c r="AW361" s="29" t="e">
        <f ca="1">+_xlfn.IFNA(VLOOKUP($B361,'Resultados General'!$C$11:$CG$510,MATCH(AW$6,'Resultados General'!$C$10:$CG$10,0),0),"")</f>
        <v>#NAME?</v>
      </c>
      <c r="AX361" s="29" t="str">
        <f t="shared" ca="1" si="399"/>
        <v/>
      </c>
      <c r="AY361" s="29" t="str">
        <f t="shared" ca="1" si="400"/>
        <v/>
      </c>
      <c r="AZ361" s="29" t="e">
        <f ca="1">+_xlfn.IFNA(VLOOKUP($B361,'Resultados General'!$C$11:$CG$510,MATCH(AZ$6,'Resultados General'!$C$10:$CG$10,0),0),"")</f>
        <v>#NAME?</v>
      </c>
      <c r="BA361" s="29" t="str">
        <f t="shared" ca="1" si="401"/>
        <v/>
      </c>
      <c r="BB361" s="29" t="str">
        <f t="shared" ca="1" si="402"/>
        <v/>
      </c>
      <c r="BC361" s="29" t="e">
        <f ca="1">+_xlfn.IFNA(VLOOKUP($B361,'Resultados General'!$C$11:$CG$510,MATCH(BC$6,'Resultados General'!$C$10:$CG$10,0),0),"")</f>
        <v>#NAME?</v>
      </c>
      <c r="BD361" s="29" t="str">
        <f t="shared" ca="1" si="403"/>
        <v/>
      </c>
      <c r="BE361" s="29" t="str">
        <f t="shared" ca="1" si="404"/>
        <v/>
      </c>
      <c r="BF361" s="29" t="e">
        <f ca="1">+_xlfn.IFNA(VLOOKUP($B361,'Resultados General'!$C$11:$CG$510,MATCH(BF$6,'Resultados General'!$C$10:$CG$10,0),0),"")</f>
        <v>#NAME?</v>
      </c>
      <c r="BG361" s="29" t="str">
        <f t="shared" ca="1" si="405"/>
        <v/>
      </c>
      <c r="BH361" s="29" t="str">
        <f t="shared" ca="1" si="406"/>
        <v/>
      </c>
      <c r="BI361" s="29" t="e">
        <f ca="1">+_xlfn.IFNA(VLOOKUP($B361,'Resultados General'!$C$11:$CG$510,MATCH(BI$6,'Resultados General'!$C$10:$CG$10,0),0),"")</f>
        <v>#NAME?</v>
      </c>
      <c r="BJ361" s="29" t="str">
        <f t="shared" ca="1" si="407"/>
        <v/>
      </c>
      <c r="BK361" s="29" t="str">
        <f t="shared" ca="1" si="408"/>
        <v/>
      </c>
      <c r="BL361" s="29" t="e">
        <f ca="1">+_xlfn.IFNA(VLOOKUP($B361,'Resultados General'!$C$11:$CG$510,MATCH(BL$6,'Resultados General'!$C$10:$CG$10,0),0),"")</f>
        <v>#NAME?</v>
      </c>
      <c r="BM361" s="29" t="str">
        <f t="shared" ca="1" si="409"/>
        <v/>
      </c>
      <c r="BN361" s="29" t="str">
        <f t="shared" ca="1" si="410"/>
        <v/>
      </c>
      <c r="BO361" s="29" t="e">
        <f ca="1">+_xlfn.IFNA(VLOOKUP($B361,'Resultados General'!$C$11:$CG$510,MATCH(BO$6,'Resultados General'!$C$10:$CG$10,0),0),"")</f>
        <v>#NAME?</v>
      </c>
      <c r="BP361" s="29" t="str">
        <f t="shared" ca="1" si="411"/>
        <v/>
      </c>
      <c r="BQ361" s="29" t="str">
        <f t="shared" ca="1" si="412"/>
        <v/>
      </c>
      <c r="BR361" s="29" t="e">
        <f ca="1">+_xlfn.IFNA(VLOOKUP($B361,'Resultados General'!$C$11:$CG$510,MATCH(BR$6,'Resultados General'!$C$10:$CG$10,0),0),"")</f>
        <v>#NAME?</v>
      </c>
      <c r="BS361" s="29" t="str">
        <f t="shared" ca="1" si="413"/>
        <v/>
      </c>
      <c r="BT361" s="29" t="str">
        <f t="shared" ca="1" si="414"/>
        <v/>
      </c>
      <c r="BU361" s="29" t="e">
        <f ca="1">+_xlfn.IFNA(VLOOKUP($B361,'Resultados General'!$C$11:$CG$510,MATCH(BU$6,'Resultados General'!$C$10:$CG$10,0),0),"")</f>
        <v>#NAME?</v>
      </c>
      <c r="BV361" s="29" t="str">
        <f t="shared" ca="1" si="415"/>
        <v/>
      </c>
      <c r="BW361" s="29" t="str">
        <f t="shared" ca="1" si="416"/>
        <v/>
      </c>
      <c r="BX361" s="29" t="e">
        <f ca="1">+_xlfn.IFNA(VLOOKUP($B361,'Resultados General'!$C$11:$CG$510,MATCH(BX$6,'Resultados General'!$C$10:$CG$10,0),0),"")</f>
        <v>#NAME?</v>
      </c>
      <c r="BY361" s="29" t="str">
        <f t="shared" ca="1" si="417"/>
        <v/>
      </c>
      <c r="BZ361" s="29" t="str">
        <f t="shared" ca="1" si="418"/>
        <v/>
      </c>
      <c r="CA361" s="29" t="e">
        <f ca="1">+_xlfn.IFNA(VLOOKUP($B361,'Resultados General'!$C$11:$CG$510,MATCH(CA$6,'Resultados General'!$C$10:$CG$10,0),0),"")</f>
        <v>#NAME?</v>
      </c>
      <c r="CB361" s="29" t="str">
        <f t="shared" ca="1" si="419"/>
        <v/>
      </c>
      <c r="CC361" s="29" t="str">
        <f t="shared" ca="1" si="420"/>
        <v/>
      </c>
      <c r="CD361" s="29" t="e">
        <f ca="1">+_xlfn.IFNA(VLOOKUP($B361,'Resultados General'!$C$11:$CG$510,MATCH(CD$6,'Resultados General'!$C$10:$CG$10,0),0),"")</f>
        <v>#NAME?</v>
      </c>
      <c r="CE361" s="29" t="str">
        <f t="shared" ca="1" si="421"/>
        <v/>
      </c>
      <c r="CF361" s="29" t="str">
        <f t="shared" ca="1" si="422"/>
        <v/>
      </c>
      <c r="CG361" s="29" t="e">
        <f ca="1">+_xlfn.IFNA(VLOOKUP($B361,'Resultados General'!$C$11:$CG$510,MATCH(CG$6,'Resultados General'!$C$10:$CG$10,0),0),"")</f>
        <v>#NAME?</v>
      </c>
      <c r="CH361" s="29" t="str">
        <f t="shared" ca="1" si="423"/>
        <v/>
      </c>
      <c r="CI361" s="29" t="str">
        <f t="shared" ca="1" si="424"/>
        <v/>
      </c>
      <c r="CJ361" s="29" t="e">
        <f ca="1">+_xlfn.IFNA(VLOOKUP($B361,'Resultados General'!$C$11:$CG$510,MATCH(CJ$6,'Resultados General'!$C$10:$CG$10,0),0),"")</f>
        <v>#NAME?</v>
      </c>
      <c r="CK361" s="29" t="str">
        <f t="shared" ca="1" si="425"/>
        <v/>
      </c>
      <c r="CL361" s="29" t="str">
        <f t="shared" ca="1" si="426"/>
        <v/>
      </c>
      <c r="CM361" s="29" t="e">
        <f ca="1">+_xlfn.IFNA(VLOOKUP($B361,'Resultados General'!$C$11:$CG$510,MATCH(CM$6,'Resultados General'!$C$10:$CG$10,0),0),"")</f>
        <v>#NAME?</v>
      </c>
      <c r="CN361" s="29" t="str">
        <f t="shared" ca="1" si="427"/>
        <v/>
      </c>
      <c r="CO361" s="29" t="str">
        <f t="shared" ca="1" si="428"/>
        <v/>
      </c>
      <c r="CP361" s="29" t="e">
        <f ca="1">+_xlfn.IFNA(VLOOKUP($B361,'Resultados General'!$C$11:$CG$510,MATCH(CP$6,'Resultados General'!$C$10:$CG$10,0),0),"")</f>
        <v>#NAME?</v>
      </c>
      <c r="CQ361" s="29" t="str">
        <f t="shared" ca="1" si="429"/>
        <v/>
      </c>
      <c r="CR361" s="29" t="str">
        <f t="shared" ca="1" si="430"/>
        <v/>
      </c>
      <c r="CS361" s="29" t="e">
        <f ca="1">+_xlfn.IFNA(VLOOKUP($B361,'Resultados General'!$C$11:$CG$510,MATCH(CS$6,'Resultados General'!$C$10:$CG$10,0),0),"")</f>
        <v>#NAME?</v>
      </c>
      <c r="CT361" s="29" t="str">
        <f t="shared" ca="1" si="431"/>
        <v/>
      </c>
      <c r="CU361" s="29" t="str">
        <f t="shared" ca="1" si="432"/>
        <v/>
      </c>
      <c r="CV361" s="29" t="e">
        <f ca="1">+_xlfn.IFNA(VLOOKUP($B361,'Resultados General'!$C$11:$CG$510,MATCH(CV$6,'Resultados General'!$C$10:$CG$10,0),0),"")</f>
        <v>#NAME?</v>
      </c>
      <c r="CW361" s="29" t="str">
        <f t="shared" ca="1" si="433"/>
        <v/>
      </c>
      <c r="CX361" s="29" t="str">
        <f t="shared" ca="1" si="434"/>
        <v/>
      </c>
      <c r="CY361" s="29" t="e">
        <f ca="1">+_xlfn.IFNA(VLOOKUP($B361,'Resultados General'!$C$11:$CG$510,MATCH(CY$6,'Resultados General'!$C$10:$CG$10,0),0),"")</f>
        <v>#NAME?</v>
      </c>
      <c r="CZ361" s="29" t="str">
        <f t="shared" ca="1" si="435"/>
        <v/>
      </c>
      <c r="DA361" s="29" t="str">
        <f t="shared" ca="1" si="436"/>
        <v/>
      </c>
      <c r="DB361" s="29" t="e">
        <f ca="1">+_xlfn.IFNA(VLOOKUP($B361,'Resultados General'!$C$11:$CG$510,MATCH(DB$6,'Resultados General'!$C$10:$CG$10,0),0),"")</f>
        <v>#NAME?</v>
      </c>
      <c r="DC361" s="29" t="str">
        <f t="shared" ca="1" si="437"/>
        <v/>
      </c>
      <c r="DD361" s="29" t="str">
        <f t="shared" ca="1" si="438"/>
        <v/>
      </c>
      <c r="DE361" s="29" t="e">
        <f ca="1">+_xlfn.IFNA(VLOOKUP($B361,'Resultados General'!$C$11:$CG$510,MATCH(DE$6,'Resultados General'!$C$10:$CG$10,0),0),"")</f>
        <v>#NAME?</v>
      </c>
      <c r="DF361" s="29" t="str">
        <f t="shared" ca="1" si="439"/>
        <v/>
      </c>
      <c r="DG361" s="29" t="str">
        <f t="shared" ca="1" si="440"/>
        <v/>
      </c>
      <c r="DH361" s="29" t="e">
        <f ca="1">+_xlfn.IFNA(VLOOKUP($B361,'Resultados General'!$C$11:$CG$510,MATCH(DH$6,'Resultados General'!$C$10:$CG$10,0),0),"")</f>
        <v>#NAME?</v>
      </c>
      <c r="DI361" s="29" t="str">
        <f t="shared" ca="1" si="441"/>
        <v/>
      </c>
      <c r="DJ361" s="29" t="str">
        <f t="shared" ca="1" si="442"/>
        <v/>
      </c>
      <c r="DK361" s="29" t="e">
        <f ca="1">+_xlfn.IFNA(VLOOKUP($B361,'Resultados General'!$C$11:$CG$510,MATCH(DK$6,'Resultados General'!$C$10:$CG$10,0),0),"")</f>
        <v>#NAME?</v>
      </c>
      <c r="DL361" s="29" t="str">
        <f t="shared" ca="1" si="443"/>
        <v/>
      </c>
      <c r="DM361" s="29" t="str">
        <f t="shared" ca="1" si="444"/>
        <v/>
      </c>
      <c r="DN361" s="29" t="e">
        <f ca="1">+_xlfn.IFNA(VLOOKUP($B361,'Resultados General'!$C$11:$CG$510,MATCH(DN$6,'Resultados General'!$C$10:$CG$10,0),0),"")</f>
        <v>#NAME?</v>
      </c>
      <c r="DO361" s="29" t="str">
        <f t="shared" ca="1" si="445"/>
        <v/>
      </c>
      <c r="DP361" s="29" t="str">
        <f t="shared" ca="1" si="446"/>
        <v/>
      </c>
    </row>
    <row r="362" spans="2:120">
      <c r="B362" s="219" t="str">
        <f>+IF('Resultados General'!C365="","",'Resultados General'!C365)</f>
        <v/>
      </c>
      <c r="C362" s="134" t="e">
        <f ca="1">+_xlfn.IFNA(VLOOKUP('Distribución de puestos'!B362,'Resultados General'!$C$11:$J$510,8,0),"")</f>
        <v>#NAME?</v>
      </c>
      <c r="D362" s="135" t="e">
        <f ca="1">+_xlfn.IFNA(VLOOKUP(B362,'Resultados General'!$C$11:$L$510,10,0),"")</f>
        <v>#NAME?</v>
      </c>
      <c r="E362" s="26" t="s">
        <v>76</v>
      </c>
      <c r="F362" s="26" t="s">
        <v>76</v>
      </c>
      <c r="G362" s="135" t="str">
        <f t="shared" ca="1" si="447"/>
        <v/>
      </c>
      <c r="H362" s="135" t="str">
        <f t="shared" ca="1" si="448"/>
        <v/>
      </c>
      <c r="I362" s="219" t="str">
        <f t="shared" si="449"/>
        <v/>
      </c>
      <c r="J362" s="138"/>
      <c r="M362" s="29" t="e">
        <f ca="1">+_xlfn.IFNA(VLOOKUP($B362,'Resultados General'!$C$11:$CG$510,MATCH(M$6,'Resultados General'!$C$10:$CG$10,0),0),"")</f>
        <v>#NAME?</v>
      </c>
      <c r="N362" s="29" t="str">
        <f t="shared" ca="1" si="375"/>
        <v/>
      </c>
      <c r="O362" s="29" t="str">
        <f t="shared" ca="1" si="376"/>
        <v/>
      </c>
      <c r="P362" s="29" t="e">
        <f ca="1">+_xlfn.IFNA(VLOOKUP($B362,'Resultados General'!$C$11:$CG$510,MATCH(P$6,'Resultados General'!$C$10:$CG$10,0),0),"")</f>
        <v>#NAME?</v>
      </c>
      <c r="Q362" s="29" t="str">
        <f t="shared" ca="1" si="377"/>
        <v/>
      </c>
      <c r="R362" s="29" t="str">
        <f t="shared" ca="1" si="378"/>
        <v/>
      </c>
      <c r="S362" s="29" t="e">
        <f ca="1">+_xlfn.IFNA(VLOOKUP($B362,'Resultados General'!$C$11:$CG$510,MATCH(S$6,'Resultados General'!$C$10:$CG$10,0),0),"")</f>
        <v>#NAME?</v>
      </c>
      <c r="T362" s="29" t="str">
        <f t="shared" ca="1" si="379"/>
        <v/>
      </c>
      <c r="U362" s="29" t="str">
        <f t="shared" ca="1" si="380"/>
        <v/>
      </c>
      <c r="V362" s="29" t="e">
        <f ca="1">+_xlfn.IFNA(VLOOKUP($B362,'Resultados General'!$C$11:$CG$510,MATCH(V$6,'Resultados General'!$C$10:$CG$10,0),0),"")</f>
        <v>#NAME?</v>
      </c>
      <c r="W362" s="29" t="str">
        <f t="shared" ca="1" si="381"/>
        <v/>
      </c>
      <c r="X362" s="29" t="str">
        <f t="shared" ca="1" si="382"/>
        <v/>
      </c>
      <c r="Y362" s="29" t="e">
        <f ca="1">+_xlfn.IFNA(VLOOKUP($B362,'Resultados General'!$C$11:$CG$510,MATCH(Y$6,'Resultados General'!$C$10:$CG$10,0),0),"")</f>
        <v>#NAME?</v>
      </c>
      <c r="Z362" s="29" t="str">
        <f t="shared" ca="1" si="383"/>
        <v/>
      </c>
      <c r="AA362" s="29" t="str">
        <f t="shared" ca="1" si="384"/>
        <v/>
      </c>
      <c r="AB362" s="29" t="e">
        <f ca="1">+_xlfn.IFNA(VLOOKUP($B362,'Resultados General'!$C$11:$CG$510,MATCH(AB$6,'Resultados General'!$C$10:$CG$10,0),0),"")</f>
        <v>#NAME?</v>
      </c>
      <c r="AC362" s="29" t="str">
        <f t="shared" ca="1" si="385"/>
        <v/>
      </c>
      <c r="AD362" s="29" t="str">
        <f t="shared" ca="1" si="386"/>
        <v/>
      </c>
      <c r="AE362" s="29" t="e">
        <f ca="1">+_xlfn.IFNA(VLOOKUP($B362,'Resultados General'!$C$11:$CG$510,MATCH(AE$6,'Resultados General'!$C$10:$CG$10,0),0),"")</f>
        <v>#NAME?</v>
      </c>
      <c r="AF362" s="29" t="str">
        <f t="shared" ca="1" si="387"/>
        <v/>
      </c>
      <c r="AG362" s="29" t="str">
        <f t="shared" ca="1" si="388"/>
        <v/>
      </c>
      <c r="AH362" s="29" t="e">
        <f ca="1">+_xlfn.IFNA(VLOOKUP($B362,'Resultados General'!$C$11:$CG$510,MATCH(AH$6,'Resultados General'!$C$10:$CG$10,0),0),"")</f>
        <v>#NAME?</v>
      </c>
      <c r="AI362" s="29" t="str">
        <f t="shared" ca="1" si="389"/>
        <v/>
      </c>
      <c r="AJ362" s="29" t="str">
        <f t="shared" ca="1" si="390"/>
        <v/>
      </c>
      <c r="AK362" s="29" t="e">
        <f ca="1">+_xlfn.IFNA(VLOOKUP($B362,'Resultados General'!$C$11:$CG$510,MATCH(AK$6,'Resultados General'!$C$10:$CG$10,0),0),"")</f>
        <v>#NAME?</v>
      </c>
      <c r="AL362" s="29" t="str">
        <f t="shared" ca="1" si="391"/>
        <v/>
      </c>
      <c r="AM362" s="29" t="str">
        <f t="shared" ca="1" si="392"/>
        <v/>
      </c>
      <c r="AN362" s="29" t="e">
        <f ca="1">+_xlfn.IFNA(VLOOKUP($B362,'Resultados General'!$C$11:$CG$510,MATCH(AN$6,'Resultados General'!$C$10:$CG$10,0),0),"")</f>
        <v>#NAME?</v>
      </c>
      <c r="AO362" s="29" t="str">
        <f t="shared" ca="1" si="393"/>
        <v/>
      </c>
      <c r="AP362" s="29" t="str">
        <f t="shared" ca="1" si="394"/>
        <v/>
      </c>
      <c r="AQ362" s="29" t="e">
        <f ca="1">+_xlfn.IFNA(VLOOKUP($B362,'Resultados General'!$C$11:$CG$510,MATCH(AQ$6,'Resultados General'!$C$10:$CG$10,0),0),"")</f>
        <v>#NAME?</v>
      </c>
      <c r="AR362" s="29" t="str">
        <f t="shared" ca="1" si="395"/>
        <v/>
      </c>
      <c r="AS362" s="29" t="str">
        <f t="shared" ca="1" si="396"/>
        <v/>
      </c>
      <c r="AT362" s="29" t="e">
        <f ca="1">+_xlfn.IFNA(VLOOKUP($B362,'Resultados General'!$C$11:$CG$510,MATCH(AT$6,'Resultados General'!$C$10:$CG$10,0),0),"")</f>
        <v>#NAME?</v>
      </c>
      <c r="AU362" s="29" t="str">
        <f t="shared" ca="1" si="397"/>
        <v/>
      </c>
      <c r="AV362" s="29" t="str">
        <f t="shared" ca="1" si="398"/>
        <v/>
      </c>
      <c r="AW362" s="29" t="e">
        <f ca="1">+_xlfn.IFNA(VLOOKUP($B362,'Resultados General'!$C$11:$CG$510,MATCH(AW$6,'Resultados General'!$C$10:$CG$10,0),0),"")</f>
        <v>#NAME?</v>
      </c>
      <c r="AX362" s="29" t="str">
        <f t="shared" ca="1" si="399"/>
        <v/>
      </c>
      <c r="AY362" s="29" t="str">
        <f t="shared" ca="1" si="400"/>
        <v/>
      </c>
      <c r="AZ362" s="29" t="e">
        <f ca="1">+_xlfn.IFNA(VLOOKUP($B362,'Resultados General'!$C$11:$CG$510,MATCH(AZ$6,'Resultados General'!$C$10:$CG$10,0),0),"")</f>
        <v>#NAME?</v>
      </c>
      <c r="BA362" s="29" t="str">
        <f t="shared" ca="1" si="401"/>
        <v/>
      </c>
      <c r="BB362" s="29" t="str">
        <f t="shared" ca="1" si="402"/>
        <v/>
      </c>
      <c r="BC362" s="29" t="e">
        <f ca="1">+_xlfn.IFNA(VLOOKUP($B362,'Resultados General'!$C$11:$CG$510,MATCH(BC$6,'Resultados General'!$C$10:$CG$10,0),0),"")</f>
        <v>#NAME?</v>
      </c>
      <c r="BD362" s="29" t="str">
        <f t="shared" ca="1" si="403"/>
        <v/>
      </c>
      <c r="BE362" s="29" t="str">
        <f t="shared" ca="1" si="404"/>
        <v/>
      </c>
      <c r="BF362" s="29" t="e">
        <f ca="1">+_xlfn.IFNA(VLOOKUP($B362,'Resultados General'!$C$11:$CG$510,MATCH(BF$6,'Resultados General'!$C$10:$CG$10,0),0),"")</f>
        <v>#NAME?</v>
      </c>
      <c r="BG362" s="29" t="str">
        <f t="shared" ca="1" si="405"/>
        <v/>
      </c>
      <c r="BH362" s="29" t="str">
        <f t="shared" ca="1" si="406"/>
        <v/>
      </c>
      <c r="BI362" s="29" t="e">
        <f ca="1">+_xlfn.IFNA(VLOOKUP($B362,'Resultados General'!$C$11:$CG$510,MATCH(BI$6,'Resultados General'!$C$10:$CG$10,0),0),"")</f>
        <v>#NAME?</v>
      </c>
      <c r="BJ362" s="29" t="str">
        <f t="shared" ca="1" si="407"/>
        <v/>
      </c>
      <c r="BK362" s="29" t="str">
        <f t="shared" ca="1" si="408"/>
        <v/>
      </c>
      <c r="BL362" s="29" t="e">
        <f ca="1">+_xlfn.IFNA(VLOOKUP($B362,'Resultados General'!$C$11:$CG$510,MATCH(BL$6,'Resultados General'!$C$10:$CG$10,0),0),"")</f>
        <v>#NAME?</v>
      </c>
      <c r="BM362" s="29" t="str">
        <f t="shared" ca="1" si="409"/>
        <v/>
      </c>
      <c r="BN362" s="29" t="str">
        <f t="shared" ca="1" si="410"/>
        <v/>
      </c>
      <c r="BO362" s="29" t="e">
        <f ca="1">+_xlfn.IFNA(VLOOKUP($B362,'Resultados General'!$C$11:$CG$510,MATCH(BO$6,'Resultados General'!$C$10:$CG$10,0),0),"")</f>
        <v>#NAME?</v>
      </c>
      <c r="BP362" s="29" t="str">
        <f t="shared" ca="1" si="411"/>
        <v/>
      </c>
      <c r="BQ362" s="29" t="str">
        <f t="shared" ca="1" si="412"/>
        <v/>
      </c>
      <c r="BR362" s="29" t="e">
        <f ca="1">+_xlfn.IFNA(VLOOKUP($B362,'Resultados General'!$C$11:$CG$510,MATCH(BR$6,'Resultados General'!$C$10:$CG$10,0),0),"")</f>
        <v>#NAME?</v>
      </c>
      <c r="BS362" s="29" t="str">
        <f t="shared" ca="1" si="413"/>
        <v/>
      </c>
      <c r="BT362" s="29" t="str">
        <f t="shared" ca="1" si="414"/>
        <v/>
      </c>
      <c r="BU362" s="29" t="e">
        <f ca="1">+_xlfn.IFNA(VLOOKUP($B362,'Resultados General'!$C$11:$CG$510,MATCH(BU$6,'Resultados General'!$C$10:$CG$10,0),0),"")</f>
        <v>#NAME?</v>
      </c>
      <c r="BV362" s="29" t="str">
        <f t="shared" ca="1" si="415"/>
        <v/>
      </c>
      <c r="BW362" s="29" t="str">
        <f t="shared" ca="1" si="416"/>
        <v/>
      </c>
      <c r="BX362" s="29" t="e">
        <f ca="1">+_xlfn.IFNA(VLOOKUP($B362,'Resultados General'!$C$11:$CG$510,MATCH(BX$6,'Resultados General'!$C$10:$CG$10,0),0),"")</f>
        <v>#NAME?</v>
      </c>
      <c r="BY362" s="29" t="str">
        <f t="shared" ca="1" si="417"/>
        <v/>
      </c>
      <c r="BZ362" s="29" t="str">
        <f t="shared" ca="1" si="418"/>
        <v/>
      </c>
      <c r="CA362" s="29" t="e">
        <f ca="1">+_xlfn.IFNA(VLOOKUP($B362,'Resultados General'!$C$11:$CG$510,MATCH(CA$6,'Resultados General'!$C$10:$CG$10,0),0),"")</f>
        <v>#NAME?</v>
      </c>
      <c r="CB362" s="29" t="str">
        <f t="shared" ca="1" si="419"/>
        <v/>
      </c>
      <c r="CC362" s="29" t="str">
        <f t="shared" ca="1" si="420"/>
        <v/>
      </c>
      <c r="CD362" s="29" t="e">
        <f ca="1">+_xlfn.IFNA(VLOOKUP($B362,'Resultados General'!$C$11:$CG$510,MATCH(CD$6,'Resultados General'!$C$10:$CG$10,0),0),"")</f>
        <v>#NAME?</v>
      </c>
      <c r="CE362" s="29" t="str">
        <f t="shared" ca="1" si="421"/>
        <v/>
      </c>
      <c r="CF362" s="29" t="str">
        <f t="shared" ca="1" si="422"/>
        <v/>
      </c>
      <c r="CG362" s="29" t="e">
        <f ca="1">+_xlfn.IFNA(VLOOKUP($B362,'Resultados General'!$C$11:$CG$510,MATCH(CG$6,'Resultados General'!$C$10:$CG$10,0),0),"")</f>
        <v>#NAME?</v>
      </c>
      <c r="CH362" s="29" t="str">
        <f t="shared" ca="1" si="423"/>
        <v/>
      </c>
      <c r="CI362" s="29" t="str">
        <f t="shared" ca="1" si="424"/>
        <v/>
      </c>
      <c r="CJ362" s="29" t="e">
        <f ca="1">+_xlfn.IFNA(VLOOKUP($B362,'Resultados General'!$C$11:$CG$510,MATCH(CJ$6,'Resultados General'!$C$10:$CG$10,0),0),"")</f>
        <v>#NAME?</v>
      </c>
      <c r="CK362" s="29" t="str">
        <f t="shared" ca="1" si="425"/>
        <v/>
      </c>
      <c r="CL362" s="29" t="str">
        <f t="shared" ca="1" si="426"/>
        <v/>
      </c>
      <c r="CM362" s="29" t="e">
        <f ca="1">+_xlfn.IFNA(VLOOKUP($B362,'Resultados General'!$C$11:$CG$510,MATCH(CM$6,'Resultados General'!$C$10:$CG$10,0),0),"")</f>
        <v>#NAME?</v>
      </c>
      <c r="CN362" s="29" t="str">
        <f t="shared" ca="1" si="427"/>
        <v/>
      </c>
      <c r="CO362" s="29" t="str">
        <f t="shared" ca="1" si="428"/>
        <v/>
      </c>
      <c r="CP362" s="29" t="e">
        <f ca="1">+_xlfn.IFNA(VLOOKUP($B362,'Resultados General'!$C$11:$CG$510,MATCH(CP$6,'Resultados General'!$C$10:$CG$10,0),0),"")</f>
        <v>#NAME?</v>
      </c>
      <c r="CQ362" s="29" t="str">
        <f t="shared" ca="1" si="429"/>
        <v/>
      </c>
      <c r="CR362" s="29" t="str">
        <f t="shared" ca="1" si="430"/>
        <v/>
      </c>
      <c r="CS362" s="29" t="e">
        <f ca="1">+_xlfn.IFNA(VLOOKUP($B362,'Resultados General'!$C$11:$CG$510,MATCH(CS$6,'Resultados General'!$C$10:$CG$10,0),0),"")</f>
        <v>#NAME?</v>
      </c>
      <c r="CT362" s="29" t="str">
        <f t="shared" ca="1" si="431"/>
        <v/>
      </c>
      <c r="CU362" s="29" t="str">
        <f t="shared" ca="1" si="432"/>
        <v/>
      </c>
      <c r="CV362" s="29" t="e">
        <f ca="1">+_xlfn.IFNA(VLOOKUP($B362,'Resultados General'!$C$11:$CG$510,MATCH(CV$6,'Resultados General'!$C$10:$CG$10,0),0),"")</f>
        <v>#NAME?</v>
      </c>
      <c r="CW362" s="29" t="str">
        <f t="shared" ca="1" si="433"/>
        <v/>
      </c>
      <c r="CX362" s="29" t="str">
        <f t="shared" ca="1" si="434"/>
        <v/>
      </c>
      <c r="CY362" s="29" t="e">
        <f ca="1">+_xlfn.IFNA(VLOOKUP($B362,'Resultados General'!$C$11:$CG$510,MATCH(CY$6,'Resultados General'!$C$10:$CG$10,0),0),"")</f>
        <v>#NAME?</v>
      </c>
      <c r="CZ362" s="29" t="str">
        <f t="shared" ca="1" si="435"/>
        <v/>
      </c>
      <c r="DA362" s="29" t="str">
        <f t="shared" ca="1" si="436"/>
        <v/>
      </c>
      <c r="DB362" s="29" t="e">
        <f ca="1">+_xlfn.IFNA(VLOOKUP($B362,'Resultados General'!$C$11:$CG$510,MATCH(DB$6,'Resultados General'!$C$10:$CG$10,0),0),"")</f>
        <v>#NAME?</v>
      </c>
      <c r="DC362" s="29" t="str">
        <f t="shared" ca="1" si="437"/>
        <v/>
      </c>
      <c r="DD362" s="29" t="str">
        <f t="shared" ca="1" si="438"/>
        <v/>
      </c>
      <c r="DE362" s="29" t="e">
        <f ca="1">+_xlfn.IFNA(VLOOKUP($B362,'Resultados General'!$C$11:$CG$510,MATCH(DE$6,'Resultados General'!$C$10:$CG$10,0),0),"")</f>
        <v>#NAME?</v>
      </c>
      <c r="DF362" s="29" t="str">
        <f t="shared" ca="1" si="439"/>
        <v/>
      </c>
      <c r="DG362" s="29" t="str">
        <f t="shared" ca="1" si="440"/>
        <v/>
      </c>
      <c r="DH362" s="29" t="e">
        <f ca="1">+_xlfn.IFNA(VLOOKUP($B362,'Resultados General'!$C$11:$CG$510,MATCH(DH$6,'Resultados General'!$C$10:$CG$10,0),0),"")</f>
        <v>#NAME?</v>
      </c>
      <c r="DI362" s="29" t="str">
        <f t="shared" ca="1" si="441"/>
        <v/>
      </c>
      <c r="DJ362" s="29" t="str">
        <f t="shared" ca="1" si="442"/>
        <v/>
      </c>
      <c r="DK362" s="29" t="e">
        <f ca="1">+_xlfn.IFNA(VLOOKUP($B362,'Resultados General'!$C$11:$CG$510,MATCH(DK$6,'Resultados General'!$C$10:$CG$10,0),0),"")</f>
        <v>#NAME?</v>
      </c>
      <c r="DL362" s="29" t="str">
        <f t="shared" ca="1" si="443"/>
        <v/>
      </c>
      <c r="DM362" s="29" t="str">
        <f t="shared" ca="1" si="444"/>
        <v/>
      </c>
      <c r="DN362" s="29" t="e">
        <f ca="1">+_xlfn.IFNA(VLOOKUP($B362,'Resultados General'!$C$11:$CG$510,MATCH(DN$6,'Resultados General'!$C$10:$CG$10,0),0),"")</f>
        <v>#NAME?</v>
      </c>
      <c r="DO362" s="29" t="str">
        <f t="shared" ca="1" si="445"/>
        <v/>
      </c>
      <c r="DP362" s="29" t="str">
        <f t="shared" ca="1" si="446"/>
        <v/>
      </c>
    </row>
    <row r="363" spans="2:120">
      <c r="B363" s="219" t="str">
        <f>+IF('Resultados General'!C366="","",'Resultados General'!C366)</f>
        <v/>
      </c>
      <c r="C363" s="134" t="e">
        <f ca="1">+_xlfn.IFNA(VLOOKUP('Distribución de puestos'!B363,'Resultados General'!$C$11:$J$510,8,0),"")</f>
        <v>#NAME?</v>
      </c>
      <c r="D363" s="135" t="e">
        <f ca="1">+_xlfn.IFNA(VLOOKUP(B363,'Resultados General'!$C$11:$L$510,10,0),"")</f>
        <v>#NAME?</v>
      </c>
      <c r="E363" s="26" t="s">
        <v>76</v>
      </c>
      <c r="F363" s="26" t="s">
        <v>76</v>
      </c>
      <c r="G363" s="135" t="str">
        <f t="shared" ca="1" si="447"/>
        <v/>
      </c>
      <c r="H363" s="135" t="str">
        <f t="shared" ca="1" si="448"/>
        <v/>
      </c>
      <c r="I363" s="219" t="str">
        <f t="shared" si="449"/>
        <v/>
      </c>
      <c r="J363" s="138"/>
      <c r="M363" s="29" t="e">
        <f ca="1">+_xlfn.IFNA(VLOOKUP($B363,'Resultados General'!$C$11:$CG$510,MATCH(M$6,'Resultados General'!$C$10:$CG$10,0),0),"")</f>
        <v>#NAME?</v>
      </c>
      <c r="N363" s="29" t="str">
        <f t="shared" ca="1" si="375"/>
        <v/>
      </c>
      <c r="O363" s="29" t="str">
        <f t="shared" ca="1" si="376"/>
        <v/>
      </c>
      <c r="P363" s="29" t="e">
        <f ca="1">+_xlfn.IFNA(VLOOKUP($B363,'Resultados General'!$C$11:$CG$510,MATCH(P$6,'Resultados General'!$C$10:$CG$10,0),0),"")</f>
        <v>#NAME?</v>
      </c>
      <c r="Q363" s="29" t="str">
        <f t="shared" ca="1" si="377"/>
        <v/>
      </c>
      <c r="R363" s="29" t="str">
        <f t="shared" ca="1" si="378"/>
        <v/>
      </c>
      <c r="S363" s="29" t="e">
        <f ca="1">+_xlfn.IFNA(VLOOKUP($B363,'Resultados General'!$C$11:$CG$510,MATCH(S$6,'Resultados General'!$C$10:$CG$10,0),0),"")</f>
        <v>#NAME?</v>
      </c>
      <c r="T363" s="29" t="str">
        <f t="shared" ca="1" si="379"/>
        <v/>
      </c>
      <c r="U363" s="29" t="str">
        <f t="shared" ca="1" si="380"/>
        <v/>
      </c>
      <c r="V363" s="29" t="e">
        <f ca="1">+_xlfn.IFNA(VLOOKUP($B363,'Resultados General'!$C$11:$CG$510,MATCH(V$6,'Resultados General'!$C$10:$CG$10,0),0),"")</f>
        <v>#NAME?</v>
      </c>
      <c r="W363" s="29" t="str">
        <f t="shared" ca="1" si="381"/>
        <v/>
      </c>
      <c r="X363" s="29" t="str">
        <f t="shared" ca="1" si="382"/>
        <v/>
      </c>
      <c r="Y363" s="29" t="e">
        <f ca="1">+_xlfn.IFNA(VLOOKUP($B363,'Resultados General'!$C$11:$CG$510,MATCH(Y$6,'Resultados General'!$C$10:$CG$10,0),0),"")</f>
        <v>#NAME?</v>
      </c>
      <c r="Z363" s="29" t="str">
        <f t="shared" ca="1" si="383"/>
        <v/>
      </c>
      <c r="AA363" s="29" t="str">
        <f t="shared" ca="1" si="384"/>
        <v/>
      </c>
      <c r="AB363" s="29" t="e">
        <f ca="1">+_xlfn.IFNA(VLOOKUP($B363,'Resultados General'!$C$11:$CG$510,MATCH(AB$6,'Resultados General'!$C$10:$CG$10,0),0),"")</f>
        <v>#NAME?</v>
      </c>
      <c r="AC363" s="29" t="str">
        <f t="shared" ca="1" si="385"/>
        <v/>
      </c>
      <c r="AD363" s="29" t="str">
        <f t="shared" ca="1" si="386"/>
        <v/>
      </c>
      <c r="AE363" s="29" t="e">
        <f ca="1">+_xlfn.IFNA(VLOOKUP($B363,'Resultados General'!$C$11:$CG$510,MATCH(AE$6,'Resultados General'!$C$10:$CG$10,0),0),"")</f>
        <v>#NAME?</v>
      </c>
      <c r="AF363" s="29" t="str">
        <f t="shared" ca="1" si="387"/>
        <v/>
      </c>
      <c r="AG363" s="29" t="str">
        <f t="shared" ca="1" si="388"/>
        <v/>
      </c>
      <c r="AH363" s="29" t="e">
        <f ca="1">+_xlfn.IFNA(VLOOKUP($B363,'Resultados General'!$C$11:$CG$510,MATCH(AH$6,'Resultados General'!$C$10:$CG$10,0),0),"")</f>
        <v>#NAME?</v>
      </c>
      <c r="AI363" s="29" t="str">
        <f t="shared" ca="1" si="389"/>
        <v/>
      </c>
      <c r="AJ363" s="29" t="str">
        <f t="shared" ca="1" si="390"/>
        <v/>
      </c>
      <c r="AK363" s="29" t="e">
        <f ca="1">+_xlfn.IFNA(VLOOKUP($B363,'Resultados General'!$C$11:$CG$510,MATCH(AK$6,'Resultados General'!$C$10:$CG$10,0),0),"")</f>
        <v>#NAME?</v>
      </c>
      <c r="AL363" s="29" t="str">
        <f t="shared" ca="1" si="391"/>
        <v/>
      </c>
      <c r="AM363" s="29" t="str">
        <f t="shared" ca="1" si="392"/>
        <v/>
      </c>
      <c r="AN363" s="29" t="e">
        <f ca="1">+_xlfn.IFNA(VLOOKUP($B363,'Resultados General'!$C$11:$CG$510,MATCH(AN$6,'Resultados General'!$C$10:$CG$10,0),0),"")</f>
        <v>#NAME?</v>
      </c>
      <c r="AO363" s="29" t="str">
        <f t="shared" ca="1" si="393"/>
        <v/>
      </c>
      <c r="AP363" s="29" t="str">
        <f t="shared" ca="1" si="394"/>
        <v/>
      </c>
      <c r="AQ363" s="29" t="e">
        <f ca="1">+_xlfn.IFNA(VLOOKUP($B363,'Resultados General'!$C$11:$CG$510,MATCH(AQ$6,'Resultados General'!$C$10:$CG$10,0),0),"")</f>
        <v>#NAME?</v>
      </c>
      <c r="AR363" s="29" t="str">
        <f t="shared" ca="1" si="395"/>
        <v/>
      </c>
      <c r="AS363" s="29" t="str">
        <f t="shared" ca="1" si="396"/>
        <v/>
      </c>
      <c r="AT363" s="29" t="e">
        <f ca="1">+_xlfn.IFNA(VLOOKUP($B363,'Resultados General'!$C$11:$CG$510,MATCH(AT$6,'Resultados General'!$C$10:$CG$10,0),0),"")</f>
        <v>#NAME?</v>
      </c>
      <c r="AU363" s="29" t="str">
        <f t="shared" ca="1" si="397"/>
        <v/>
      </c>
      <c r="AV363" s="29" t="str">
        <f t="shared" ca="1" si="398"/>
        <v/>
      </c>
      <c r="AW363" s="29" t="e">
        <f ca="1">+_xlfn.IFNA(VLOOKUP($B363,'Resultados General'!$C$11:$CG$510,MATCH(AW$6,'Resultados General'!$C$10:$CG$10,0),0),"")</f>
        <v>#NAME?</v>
      </c>
      <c r="AX363" s="29" t="str">
        <f t="shared" ca="1" si="399"/>
        <v/>
      </c>
      <c r="AY363" s="29" t="str">
        <f t="shared" ca="1" si="400"/>
        <v/>
      </c>
      <c r="AZ363" s="29" t="e">
        <f ca="1">+_xlfn.IFNA(VLOOKUP($B363,'Resultados General'!$C$11:$CG$510,MATCH(AZ$6,'Resultados General'!$C$10:$CG$10,0),0),"")</f>
        <v>#NAME?</v>
      </c>
      <c r="BA363" s="29" t="str">
        <f t="shared" ca="1" si="401"/>
        <v/>
      </c>
      <c r="BB363" s="29" t="str">
        <f t="shared" ca="1" si="402"/>
        <v/>
      </c>
      <c r="BC363" s="29" t="e">
        <f ca="1">+_xlfn.IFNA(VLOOKUP($B363,'Resultados General'!$C$11:$CG$510,MATCH(BC$6,'Resultados General'!$C$10:$CG$10,0),0),"")</f>
        <v>#NAME?</v>
      </c>
      <c r="BD363" s="29" t="str">
        <f t="shared" ca="1" si="403"/>
        <v/>
      </c>
      <c r="BE363" s="29" t="str">
        <f t="shared" ca="1" si="404"/>
        <v/>
      </c>
      <c r="BF363" s="29" t="e">
        <f ca="1">+_xlfn.IFNA(VLOOKUP($B363,'Resultados General'!$C$11:$CG$510,MATCH(BF$6,'Resultados General'!$C$10:$CG$10,0),0),"")</f>
        <v>#NAME?</v>
      </c>
      <c r="BG363" s="29" t="str">
        <f t="shared" ca="1" si="405"/>
        <v/>
      </c>
      <c r="BH363" s="29" t="str">
        <f t="shared" ca="1" si="406"/>
        <v/>
      </c>
      <c r="BI363" s="29" t="e">
        <f ca="1">+_xlfn.IFNA(VLOOKUP($B363,'Resultados General'!$C$11:$CG$510,MATCH(BI$6,'Resultados General'!$C$10:$CG$10,0),0),"")</f>
        <v>#NAME?</v>
      </c>
      <c r="BJ363" s="29" t="str">
        <f t="shared" ca="1" si="407"/>
        <v/>
      </c>
      <c r="BK363" s="29" t="str">
        <f t="shared" ca="1" si="408"/>
        <v/>
      </c>
      <c r="BL363" s="29" t="e">
        <f ca="1">+_xlfn.IFNA(VLOOKUP($B363,'Resultados General'!$C$11:$CG$510,MATCH(BL$6,'Resultados General'!$C$10:$CG$10,0),0),"")</f>
        <v>#NAME?</v>
      </c>
      <c r="BM363" s="29" t="str">
        <f t="shared" ca="1" si="409"/>
        <v/>
      </c>
      <c r="BN363" s="29" t="str">
        <f t="shared" ca="1" si="410"/>
        <v/>
      </c>
      <c r="BO363" s="29" t="e">
        <f ca="1">+_xlfn.IFNA(VLOOKUP($B363,'Resultados General'!$C$11:$CG$510,MATCH(BO$6,'Resultados General'!$C$10:$CG$10,0),0),"")</f>
        <v>#NAME?</v>
      </c>
      <c r="BP363" s="29" t="str">
        <f t="shared" ca="1" si="411"/>
        <v/>
      </c>
      <c r="BQ363" s="29" t="str">
        <f t="shared" ca="1" si="412"/>
        <v/>
      </c>
      <c r="BR363" s="29" t="e">
        <f ca="1">+_xlfn.IFNA(VLOOKUP($B363,'Resultados General'!$C$11:$CG$510,MATCH(BR$6,'Resultados General'!$C$10:$CG$10,0),0),"")</f>
        <v>#NAME?</v>
      </c>
      <c r="BS363" s="29" t="str">
        <f t="shared" ca="1" si="413"/>
        <v/>
      </c>
      <c r="BT363" s="29" t="str">
        <f t="shared" ca="1" si="414"/>
        <v/>
      </c>
      <c r="BU363" s="29" t="e">
        <f ca="1">+_xlfn.IFNA(VLOOKUP($B363,'Resultados General'!$C$11:$CG$510,MATCH(BU$6,'Resultados General'!$C$10:$CG$10,0),0),"")</f>
        <v>#NAME?</v>
      </c>
      <c r="BV363" s="29" t="str">
        <f t="shared" ca="1" si="415"/>
        <v/>
      </c>
      <c r="BW363" s="29" t="str">
        <f t="shared" ca="1" si="416"/>
        <v/>
      </c>
      <c r="BX363" s="29" t="e">
        <f ca="1">+_xlfn.IFNA(VLOOKUP($B363,'Resultados General'!$C$11:$CG$510,MATCH(BX$6,'Resultados General'!$C$10:$CG$10,0),0),"")</f>
        <v>#NAME?</v>
      </c>
      <c r="BY363" s="29" t="str">
        <f t="shared" ca="1" si="417"/>
        <v/>
      </c>
      <c r="BZ363" s="29" t="str">
        <f t="shared" ca="1" si="418"/>
        <v/>
      </c>
      <c r="CA363" s="29" t="e">
        <f ca="1">+_xlfn.IFNA(VLOOKUP($B363,'Resultados General'!$C$11:$CG$510,MATCH(CA$6,'Resultados General'!$C$10:$CG$10,0),0),"")</f>
        <v>#NAME?</v>
      </c>
      <c r="CB363" s="29" t="str">
        <f t="shared" ca="1" si="419"/>
        <v/>
      </c>
      <c r="CC363" s="29" t="str">
        <f t="shared" ca="1" si="420"/>
        <v/>
      </c>
      <c r="CD363" s="29" t="e">
        <f ca="1">+_xlfn.IFNA(VLOOKUP($B363,'Resultados General'!$C$11:$CG$510,MATCH(CD$6,'Resultados General'!$C$10:$CG$10,0),0),"")</f>
        <v>#NAME?</v>
      </c>
      <c r="CE363" s="29" t="str">
        <f t="shared" ca="1" si="421"/>
        <v/>
      </c>
      <c r="CF363" s="29" t="str">
        <f t="shared" ca="1" si="422"/>
        <v/>
      </c>
      <c r="CG363" s="29" t="e">
        <f ca="1">+_xlfn.IFNA(VLOOKUP($B363,'Resultados General'!$C$11:$CG$510,MATCH(CG$6,'Resultados General'!$C$10:$CG$10,0),0),"")</f>
        <v>#NAME?</v>
      </c>
      <c r="CH363" s="29" t="str">
        <f t="shared" ca="1" si="423"/>
        <v/>
      </c>
      <c r="CI363" s="29" t="str">
        <f t="shared" ca="1" si="424"/>
        <v/>
      </c>
      <c r="CJ363" s="29" t="e">
        <f ca="1">+_xlfn.IFNA(VLOOKUP($B363,'Resultados General'!$C$11:$CG$510,MATCH(CJ$6,'Resultados General'!$C$10:$CG$10,0),0),"")</f>
        <v>#NAME?</v>
      </c>
      <c r="CK363" s="29" t="str">
        <f t="shared" ca="1" si="425"/>
        <v/>
      </c>
      <c r="CL363" s="29" t="str">
        <f t="shared" ca="1" si="426"/>
        <v/>
      </c>
      <c r="CM363" s="29" t="e">
        <f ca="1">+_xlfn.IFNA(VLOOKUP($B363,'Resultados General'!$C$11:$CG$510,MATCH(CM$6,'Resultados General'!$C$10:$CG$10,0),0),"")</f>
        <v>#NAME?</v>
      </c>
      <c r="CN363" s="29" t="str">
        <f t="shared" ca="1" si="427"/>
        <v/>
      </c>
      <c r="CO363" s="29" t="str">
        <f t="shared" ca="1" si="428"/>
        <v/>
      </c>
      <c r="CP363" s="29" t="e">
        <f ca="1">+_xlfn.IFNA(VLOOKUP($B363,'Resultados General'!$C$11:$CG$510,MATCH(CP$6,'Resultados General'!$C$10:$CG$10,0),0),"")</f>
        <v>#NAME?</v>
      </c>
      <c r="CQ363" s="29" t="str">
        <f t="shared" ca="1" si="429"/>
        <v/>
      </c>
      <c r="CR363" s="29" t="str">
        <f t="shared" ca="1" si="430"/>
        <v/>
      </c>
      <c r="CS363" s="29" t="e">
        <f ca="1">+_xlfn.IFNA(VLOOKUP($B363,'Resultados General'!$C$11:$CG$510,MATCH(CS$6,'Resultados General'!$C$10:$CG$10,0),0),"")</f>
        <v>#NAME?</v>
      </c>
      <c r="CT363" s="29" t="str">
        <f t="shared" ca="1" si="431"/>
        <v/>
      </c>
      <c r="CU363" s="29" t="str">
        <f t="shared" ca="1" si="432"/>
        <v/>
      </c>
      <c r="CV363" s="29" t="e">
        <f ca="1">+_xlfn.IFNA(VLOOKUP($B363,'Resultados General'!$C$11:$CG$510,MATCH(CV$6,'Resultados General'!$C$10:$CG$10,0),0),"")</f>
        <v>#NAME?</v>
      </c>
      <c r="CW363" s="29" t="str">
        <f t="shared" ca="1" si="433"/>
        <v/>
      </c>
      <c r="CX363" s="29" t="str">
        <f t="shared" ca="1" si="434"/>
        <v/>
      </c>
      <c r="CY363" s="29" t="e">
        <f ca="1">+_xlfn.IFNA(VLOOKUP($B363,'Resultados General'!$C$11:$CG$510,MATCH(CY$6,'Resultados General'!$C$10:$CG$10,0),0),"")</f>
        <v>#NAME?</v>
      </c>
      <c r="CZ363" s="29" t="str">
        <f t="shared" ca="1" si="435"/>
        <v/>
      </c>
      <c r="DA363" s="29" t="str">
        <f t="shared" ca="1" si="436"/>
        <v/>
      </c>
      <c r="DB363" s="29" t="e">
        <f ca="1">+_xlfn.IFNA(VLOOKUP($B363,'Resultados General'!$C$11:$CG$510,MATCH(DB$6,'Resultados General'!$C$10:$CG$10,0),0),"")</f>
        <v>#NAME?</v>
      </c>
      <c r="DC363" s="29" t="str">
        <f t="shared" ca="1" si="437"/>
        <v/>
      </c>
      <c r="DD363" s="29" t="str">
        <f t="shared" ca="1" si="438"/>
        <v/>
      </c>
      <c r="DE363" s="29" t="e">
        <f ca="1">+_xlfn.IFNA(VLOOKUP($B363,'Resultados General'!$C$11:$CG$510,MATCH(DE$6,'Resultados General'!$C$10:$CG$10,0),0),"")</f>
        <v>#NAME?</v>
      </c>
      <c r="DF363" s="29" t="str">
        <f t="shared" ca="1" si="439"/>
        <v/>
      </c>
      <c r="DG363" s="29" t="str">
        <f t="shared" ca="1" si="440"/>
        <v/>
      </c>
      <c r="DH363" s="29" t="e">
        <f ca="1">+_xlfn.IFNA(VLOOKUP($B363,'Resultados General'!$C$11:$CG$510,MATCH(DH$6,'Resultados General'!$C$10:$CG$10,0),0),"")</f>
        <v>#NAME?</v>
      </c>
      <c r="DI363" s="29" t="str">
        <f t="shared" ca="1" si="441"/>
        <v/>
      </c>
      <c r="DJ363" s="29" t="str">
        <f t="shared" ca="1" si="442"/>
        <v/>
      </c>
      <c r="DK363" s="29" t="e">
        <f ca="1">+_xlfn.IFNA(VLOOKUP($B363,'Resultados General'!$C$11:$CG$510,MATCH(DK$6,'Resultados General'!$C$10:$CG$10,0),0),"")</f>
        <v>#NAME?</v>
      </c>
      <c r="DL363" s="29" t="str">
        <f t="shared" ca="1" si="443"/>
        <v/>
      </c>
      <c r="DM363" s="29" t="str">
        <f t="shared" ca="1" si="444"/>
        <v/>
      </c>
      <c r="DN363" s="29" t="e">
        <f ca="1">+_xlfn.IFNA(VLOOKUP($B363,'Resultados General'!$C$11:$CG$510,MATCH(DN$6,'Resultados General'!$C$10:$CG$10,0),0),"")</f>
        <v>#NAME?</v>
      </c>
      <c r="DO363" s="29" t="str">
        <f t="shared" ca="1" si="445"/>
        <v/>
      </c>
      <c r="DP363" s="29" t="str">
        <f t="shared" ca="1" si="446"/>
        <v/>
      </c>
    </row>
    <row r="364" spans="2:120">
      <c r="B364" s="219" t="str">
        <f>+IF('Resultados General'!C367="","",'Resultados General'!C367)</f>
        <v/>
      </c>
      <c r="C364" s="134" t="e">
        <f ca="1">+_xlfn.IFNA(VLOOKUP('Distribución de puestos'!B364,'Resultados General'!$C$11:$J$510,8,0),"")</f>
        <v>#NAME?</v>
      </c>
      <c r="D364" s="135" t="e">
        <f ca="1">+_xlfn.IFNA(VLOOKUP(B364,'Resultados General'!$C$11:$L$510,10,0),"")</f>
        <v>#NAME?</v>
      </c>
      <c r="E364" s="26" t="s">
        <v>76</v>
      </c>
      <c r="F364" s="26" t="s">
        <v>76</v>
      </c>
      <c r="G364" s="135" t="str">
        <f t="shared" ca="1" si="447"/>
        <v/>
      </c>
      <c r="H364" s="135" t="str">
        <f t="shared" ca="1" si="448"/>
        <v/>
      </c>
      <c r="I364" s="219" t="str">
        <f t="shared" si="449"/>
        <v/>
      </c>
      <c r="J364" s="138"/>
      <c r="M364" s="29" t="e">
        <f ca="1">+_xlfn.IFNA(VLOOKUP($B364,'Resultados General'!$C$11:$CG$510,MATCH(M$6,'Resultados General'!$C$10:$CG$10,0),0),"")</f>
        <v>#NAME?</v>
      </c>
      <c r="N364" s="29" t="str">
        <f t="shared" ca="1" si="375"/>
        <v/>
      </c>
      <c r="O364" s="29" t="str">
        <f t="shared" ca="1" si="376"/>
        <v/>
      </c>
      <c r="P364" s="29" t="e">
        <f ca="1">+_xlfn.IFNA(VLOOKUP($B364,'Resultados General'!$C$11:$CG$510,MATCH(P$6,'Resultados General'!$C$10:$CG$10,0),0),"")</f>
        <v>#NAME?</v>
      </c>
      <c r="Q364" s="29" t="str">
        <f t="shared" ca="1" si="377"/>
        <v/>
      </c>
      <c r="R364" s="29" t="str">
        <f t="shared" ca="1" si="378"/>
        <v/>
      </c>
      <c r="S364" s="29" t="e">
        <f ca="1">+_xlfn.IFNA(VLOOKUP($B364,'Resultados General'!$C$11:$CG$510,MATCH(S$6,'Resultados General'!$C$10:$CG$10,0),0),"")</f>
        <v>#NAME?</v>
      </c>
      <c r="T364" s="29" t="str">
        <f t="shared" ca="1" si="379"/>
        <v/>
      </c>
      <c r="U364" s="29" t="str">
        <f t="shared" ca="1" si="380"/>
        <v/>
      </c>
      <c r="V364" s="29" t="e">
        <f ca="1">+_xlfn.IFNA(VLOOKUP($B364,'Resultados General'!$C$11:$CG$510,MATCH(V$6,'Resultados General'!$C$10:$CG$10,0),0),"")</f>
        <v>#NAME?</v>
      </c>
      <c r="W364" s="29" t="str">
        <f t="shared" ca="1" si="381"/>
        <v/>
      </c>
      <c r="X364" s="29" t="str">
        <f t="shared" ca="1" si="382"/>
        <v/>
      </c>
      <c r="Y364" s="29" t="e">
        <f ca="1">+_xlfn.IFNA(VLOOKUP($B364,'Resultados General'!$C$11:$CG$510,MATCH(Y$6,'Resultados General'!$C$10:$CG$10,0),0),"")</f>
        <v>#NAME?</v>
      </c>
      <c r="Z364" s="29" t="str">
        <f t="shared" ca="1" si="383"/>
        <v/>
      </c>
      <c r="AA364" s="29" t="str">
        <f t="shared" ca="1" si="384"/>
        <v/>
      </c>
      <c r="AB364" s="29" t="e">
        <f ca="1">+_xlfn.IFNA(VLOOKUP($B364,'Resultados General'!$C$11:$CG$510,MATCH(AB$6,'Resultados General'!$C$10:$CG$10,0),0),"")</f>
        <v>#NAME?</v>
      </c>
      <c r="AC364" s="29" t="str">
        <f t="shared" ca="1" si="385"/>
        <v/>
      </c>
      <c r="AD364" s="29" t="str">
        <f t="shared" ca="1" si="386"/>
        <v/>
      </c>
      <c r="AE364" s="29" t="e">
        <f ca="1">+_xlfn.IFNA(VLOOKUP($B364,'Resultados General'!$C$11:$CG$510,MATCH(AE$6,'Resultados General'!$C$10:$CG$10,0),0),"")</f>
        <v>#NAME?</v>
      </c>
      <c r="AF364" s="29" t="str">
        <f t="shared" ca="1" si="387"/>
        <v/>
      </c>
      <c r="AG364" s="29" t="str">
        <f t="shared" ca="1" si="388"/>
        <v/>
      </c>
      <c r="AH364" s="29" t="e">
        <f ca="1">+_xlfn.IFNA(VLOOKUP($B364,'Resultados General'!$C$11:$CG$510,MATCH(AH$6,'Resultados General'!$C$10:$CG$10,0),0),"")</f>
        <v>#NAME?</v>
      </c>
      <c r="AI364" s="29" t="str">
        <f t="shared" ca="1" si="389"/>
        <v/>
      </c>
      <c r="AJ364" s="29" t="str">
        <f t="shared" ca="1" si="390"/>
        <v/>
      </c>
      <c r="AK364" s="29" t="e">
        <f ca="1">+_xlfn.IFNA(VLOOKUP($B364,'Resultados General'!$C$11:$CG$510,MATCH(AK$6,'Resultados General'!$C$10:$CG$10,0),0),"")</f>
        <v>#NAME?</v>
      </c>
      <c r="AL364" s="29" t="str">
        <f t="shared" ca="1" si="391"/>
        <v/>
      </c>
      <c r="AM364" s="29" t="str">
        <f t="shared" ca="1" si="392"/>
        <v/>
      </c>
      <c r="AN364" s="29" t="e">
        <f ca="1">+_xlfn.IFNA(VLOOKUP($B364,'Resultados General'!$C$11:$CG$510,MATCH(AN$6,'Resultados General'!$C$10:$CG$10,0),0),"")</f>
        <v>#NAME?</v>
      </c>
      <c r="AO364" s="29" t="str">
        <f t="shared" ca="1" si="393"/>
        <v/>
      </c>
      <c r="AP364" s="29" t="str">
        <f t="shared" ca="1" si="394"/>
        <v/>
      </c>
      <c r="AQ364" s="29" t="e">
        <f ca="1">+_xlfn.IFNA(VLOOKUP($B364,'Resultados General'!$C$11:$CG$510,MATCH(AQ$6,'Resultados General'!$C$10:$CG$10,0),0),"")</f>
        <v>#NAME?</v>
      </c>
      <c r="AR364" s="29" t="str">
        <f t="shared" ca="1" si="395"/>
        <v/>
      </c>
      <c r="AS364" s="29" t="str">
        <f t="shared" ca="1" si="396"/>
        <v/>
      </c>
      <c r="AT364" s="29" t="e">
        <f ca="1">+_xlfn.IFNA(VLOOKUP($B364,'Resultados General'!$C$11:$CG$510,MATCH(AT$6,'Resultados General'!$C$10:$CG$10,0),0),"")</f>
        <v>#NAME?</v>
      </c>
      <c r="AU364" s="29" t="str">
        <f t="shared" ca="1" si="397"/>
        <v/>
      </c>
      <c r="AV364" s="29" t="str">
        <f t="shared" ca="1" si="398"/>
        <v/>
      </c>
      <c r="AW364" s="29" t="e">
        <f ca="1">+_xlfn.IFNA(VLOOKUP($B364,'Resultados General'!$C$11:$CG$510,MATCH(AW$6,'Resultados General'!$C$10:$CG$10,0),0),"")</f>
        <v>#NAME?</v>
      </c>
      <c r="AX364" s="29" t="str">
        <f t="shared" ca="1" si="399"/>
        <v/>
      </c>
      <c r="AY364" s="29" t="str">
        <f t="shared" ca="1" si="400"/>
        <v/>
      </c>
      <c r="AZ364" s="29" t="e">
        <f ca="1">+_xlfn.IFNA(VLOOKUP($B364,'Resultados General'!$C$11:$CG$510,MATCH(AZ$6,'Resultados General'!$C$10:$CG$10,0),0),"")</f>
        <v>#NAME?</v>
      </c>
      <c r="BA364" s="29" t="str">
        <f t="shared" ca="1" si="401"/>
        <v/>
      </c>
      <c r="BB364" s="29" t="str">
        <f t="shared" ca="1" si="402"/>
        <v/>
      </c>
      <c r="BC364" s="29" t="e">
        <f ca="1">+_xlfn.IFNA(VLOOKUP($B364,'Resultados General'!$C$11:$CG$510,MATCH(BC$6,'Resultados General'!$C$10:$CG$10,0),0),"")</f>
        <v>#NAME?</v>
      </c>
      <c r="BD364" s="29" t="str">
        <f t="shared" ca="1" si="403"/>
        <v/>
      </c>
      <c r="BE364" s="29" t="str">
        <f t="shared" ca="1" si="404"/>
        <v/>
      </c>
      <c r="BF364" s="29" t="e">
        <f ca="1">+_xlfn.IFNA(VLOOKUP($B364,'Resultados General'!$C$11:$CG$510,MATCH(BF$6,'Resultados General'!$C$10:$CG$10,0),0),"")</f>
        <v>#NAME?</v>
      </c>
      <c r="BG364" s="29" t="str">
        <f t="shared" ca="1" si="405"/>
        <v/>
      </c>
      <c r="BH364" s="29" t="str">
        <f t="shared" ca="1" si="406"/>
        <v/>
      </c>
      <c r="BI364" s="29" t="e">
        <f ca="1">+_xlfn.IFNA(VLOOKUP($B364,'Resultados General'!$C$11:$CG$510,MATCH(BI$6,'Resultados General'!$C$10:$CG$10,0),0),"")</f>
        <v>#NAME?</v>
      </c>
      <c r="BJ364" s="29" t="str">
        <f t="shared" ca="1" si="407"/>
        <v/>
      </c>
      <c r="BK364" s="29" t="str">
        <f t="shared" ca="1" si="408"/>
        <v/>
      </c>
      <c r="BL364" s="29" t="e">
        <f ca="1">+_xlfn.IFNA(VLOOKUP($B364,'Resultados General'!$C$11:$CG$510,MATCH(BL$6,'Resultados General'!$C$10:$CG$10,0),0),"")</f>
        <v>#NAME?</v>
      </c>
      <c r="BM364" s="29" t="str">
        <f t="shared" ca="1" si="409"/>
        <v/>
      </c>
      <c r="BN364" s="29" t="str">
        <f t="shared" ca="1" si="410"/>
        <v/>
      </c>
      <c r="BO364" s="29" t="e">
        <f ca="1">+_xlfn.IFNA(VLOOKUP($B364,'Resultados General'!$C$11:$CG$510,MATCH(BO$6,'Resultados General'!$C$10:$CG$10,0),0),"")</f>
        <v>#NAME?</v>
      </c>
      <c r="BP364" s="29" t="str">
        <f t="shared" ca="1" si="411"/>
        <v/>
      </c>
      <c r="BQ364" s="29" t="str">
        <f t="shared" ca="1" si="412"/>
        <v/>
      </c>
      <c r="BR364" s="29" t="e">
        <f ca="1">+_xlfn.IFNA(VLOOKUP($B364,'Resultados General'!$C$11:$CG$510,MATCH(BR$6,'Resultados General'!$C$10:$CG$10,0),0),"")</f>
        <v>#NAME?</v>
      </c>
      <c r="BS364" s="29" t="str">
        <f t="shared" ca="1" si="413"/>
        <v/>
      </c>
      <c r="BT364" s="29" t="str">
        <f t="shared" ca="1" si="414"/>
        <v/>
      </c>
      <c r="BU364" s="29" t="e">
        <f ca="1">+_xlfn.IFNA(VLOOKUP($B364,'Resultados General'!$C$11:$CG$510,MATCH(BU$6,'Resultados General'!$C$10:$CG$10,0),0),"")</f>
        <v>#NAME?</v>
      </c>
      <c r="BV364" s="29" t="str">
        <f t="shared" ca="1" si="415"/>
        <v/>
      </c>
      <c r="BW364" s="29" t="str">
        <f t="shared" ca="1" si="416"/>
        <v/>
      </c>
      <c r="BX364" s="29" t="e">
        <f ca="1">+_xlfn.IFNA(VLOOKUP($B364,'Resultados General'!$C$11:$CG$510,MATCH(BX$6,'Resultados General'!$C$10:$CG$10,0),0),"")</f>
        <v>#NAME?</v>
      </c>
      <c r="BY364" s="29" t="str">
        <f t="shared" ca="1" si="417"/>
        <v/>
      </c>
      <c r="BZ364" s="29" t="str">
        <f t="shared" ca="1" si="418"/>
        <v/>
      </c>
      <c r="CA364" s="29" t="e">
        <f ca="1">+_xlfn.IFNA(VLOOKUP($B364,'Resultados General'!$C$11:$CG$510,MATCH(CA$6,'Resultados General'!$C$10:$CG$10,0),0),"")</f>
        <v>#NAME?</v>
      </c>
      <c r="CB364" s="29" t="str">
        <f t="shared" ca="1" si="419"/>
        <v/>
      </c>
      <c r="CC364" s="29" t="str">
        <f t="shared" ca="1" si="420"/>
        <v/>
      </c>
      <c r="CD364" s="29" t="e">
        <f ca="1">+_xlfn.IFNA(VLOOKUP($B364,'Resultados General'!$C$11:$CG$510,MATCH(CD$6,'Resultados General'!$C$10:$CG$10,0),0),"")</f>
        <v>#NAME?</v>
      </c>
      <c r="CE364" s="29" t="str">
        <f t="shared" ca="1" si="421"/>
        <v/>
      </c>
      <c r="CF364" s="29" t="str">
        <f t="shared" ca="1" si="422"/>
        <v/>
      </c>
      <c r="CG364" s="29" t="e">
        <f ca="1">+_xlfn.IFNA(VLOOKUP($B364,'Resultados General'!$C$11:$CG$510,MATCH(CG$6,'Resultados General'!$C$10:$CG$10,0),0),"")</f>
        <v>#NAME?</v>
      </c>
      <c r="CH364" s="29" t="str">
        <f t="shared" ca="1" si="423"/>
        <v/>
      </c>
      <c r="CI364" s="29" t="str">
        <f t="shared" ca="1" si="424"/>
        <v/>
      </c>
      <c r="CJ364" s="29" t="e">
        <f ca="1">+_xlfn.IFNA(VLOOKUP($B364,'Resultados General'!$C$11:$CG$510,MATCH(CJ$6,'Resultados General'!$C$10:$CG$10,0),0),"")</f>
        <v>#NAME?</v>
      </c>
      <c r="CK364" s="29" t="str">
        <f t="shared" ca="1" si="425"/>
        <v/>
      </c>
      <c r="CL364" s="29" t="str">
        <f t="shared" ca="1" si="426"/>
        <v/>
      </c>
      <c r="CM364" s="29" t="e">
        <f ca="1">+_xlfn.IFNA(VLOOKUP($B364,'Resultados General'!$C$11:$CG$510,MATCH(CM$6,'Resultados General'!$C$10:$CG$10,0),0),"")</f>
        <v>#NAME?</v>
      </c>
      <c r="CN364" s="29" t="str">
        <f t="shared" ca="1" si="427"/>
        <v/>
      </c>
      <c r="CO364" s="29" t="str">
        <f t="shared" ca="1" si="428"/>
        <v/>
      </c>
      <c r="CP364" s="29" t="e">
        <f ca="1">+_xlfn.IFNA(VLOOKUP($B364,'Resultados General'!$C$11:$CG$510,MATCH(CP$6,'Resultados General'!$C$10:$CG$10,0),0),"")</f>
        <v>#NAME?</v>
      </c>
      <c r="CQ364" s="29" t="str">
        <f t="shared" ca="1" si="429"/>
        <v/>
      </c>
      <c r="CR364" s="29" t="str">
        <f t="shared" ca="1" si="430"/>
        <v/>
      </c>
      <c r="CS364" s="29" t="e">
        <f ca="1">+_xlfn.IFNA(VLOOKUP($B364,'Resultados General'!$C$11:$CG$510,MATCH(CS$6,'Resultados General'!$C$10:$CG$10,0),0),"")</f>
        <v>#NAME?</v>
      </c>
      <c r="CT364" s="29" t="str">
        <f t="shared" ca="1" si="431"/>
        <v/>
      </c>
      <c r="CU364" s="29" t="str">
        <f t="shared" ca="1" si="432"/>
        <v/>
      </c>
      <c r="CV364" s="29" t="e">
        <f ca="1">+_xlfn.IFNA(VLOOKUP($B364,'Resultados General'!$C$11:$CG$510,MATCH(CV$6,'Resultados General'!$C$10:$CG$10,0),0),"")</f>
        <v>#NAME?</v>
      </c>
      <c r="CW364" s="29" t="str">
        <f t="shared" ca="1" si="433"/>
        <v/>
      </c>
      <c r="CX364" s="29" t="str">
        <f t="shared" ca="1" si="434"/>
        <v/>
      </c>
      <c r="CY364" s="29" t="e">
        <f ca="1">+_xlfn.IFNA(VLOOKUP($B364,'Resultados General'!$C$11:$CG$510,MATCH(CY$6,'Resultados General'!$C$10:$CG$10,0),0),"")</f>
        <v>#NAME?</v>
      </c>
      <c r="CZ364" s="29" t="str">
        <f t="shared" ca="1" si="435"/>
        <v/>
      </c>
      <c r="DA364" s="29" t="str">
        <f t="shared" ca="1" si="436"/>
        <v/>
      </c>
      <c r="DB364" s="29" t="e">
        <f ca="1">+_xlfn.IFNA(VLOOKUP($B364,'Resultados General'!$C$11:$CG$510,MATCH(DB$6,'Resultados General'!$C$10:$CG$10,0),0),"")</f>
        <v>#NAME?</v>
      </c>
      <c r="DC364" s="29" t="str">
        <f t="shared" ca="1" si="437"/>
        <v/>
      </c>
      <c r="DD364" s="29" t="str">
        <f t="shared" ca="1" si="438"/>
        <v/>
      </c>
      <c r="DE364" s="29" t="e">
        <f ca="1">+_xlfn.IFNA(VLOOKUP($B364,'Resultados General'!$C$11:$CG$510,MATCH(DE$6,'Resultados General'!$C$10:$CG$10,0),0),"")</f>
        <v>#NAME?</v>
      </c>
      <c r="DF364" s="29" t="str">
        <f t="shared" ca="1" si="439"/>
        <v/>
      </c>
      <c r="DG364" s="29" t="str">
        <f t="shared" ca="1" si="440"/>
        <v/>
      </c>
      <c r="DH364" s="29" t="e">
        <f ca="1">+_xlfn.IFNA(VLOOKUP($B364,'Resultados General'!$C$11:$CG$510,MATCH(DH$6,'Resultados General'!$C$10:$CG$10,0),0),"")</f>
        <v>#NAME?</v>
      </c>
      <c r="DI364" s="29" t="str">
        <f t="shared" ca="1" si="441"/>
        <v/>
      </c>
      <c r="DJ364" s="29" t="str">
        <f t="shared" ca="1" si="442"/>
        <v/>
      </c>
      <c r="DK364" s="29" t="e">
        <f ca="1">+_xlfn.IFNA(VLOOKUP($B364,'Resultados General'!$C$11:$CG$510,MATCH(DK$6,'Resultados General'!$C$10:$CG$10,0),0),"")</f>
        <v>#NAME?</v>
      </c>
      <c r="DL364" s="29" t="str">
        <f t="shared" ca="1" si="443"/>
        <v/>
      </c>
      <c r="DM364" s="29" t="str">
        <f t="shared" ca="1" si="444"/>
        <v/>
      </c>
      <c r="DN364" s="29" t="e">
        <f ca="1">+_xlfn.IFNA(VLOOKUP($B364,'Resultados General'!$C$11:$CG$510,MATCH(DN$6,'Resultados General'!$C$10:$CG$10,0),0),"")</f>
        <v>#NAME?</v>
      </c>
      <c r="DO364" s="29" t="str">
        <f t="shared" ca="1" si="445"/>
        <v/>
      </c>
      <c r="DP364" s="29" t="str">
        <f t="shared" ca="1" si="446"/>
        <v/>
      </c>
    </row>
    <row r="365" spans="2:120">
      <c r="B365" s="219" t="str">
        <f>+IF('Resultados General'!C368="","",'Resultados General'!C368)</f>
        <v/>
      </c>
      <c r="C365" s="134" t="e">
        <f ca="1">+_xlfn.IFNA(VLOOKUP('Distribución de puestos'!B365,'Resultados General'!$C$11:$J$510,8,0),"")</f>
        <v>#NAME?</v>
      </c>
      <c r="D365" s="135" t="e">
        <f ca="1">+_xlfn.IFNA(VLOOKUP(B365,'Resultados General'!$C$11:$L$510,10,0),"")</f>
        <v>#NAME?</v>
      </c>
      <c r="E365" s="26" t="s">
        <v>76</v>
      </c>
      <c r="F365" s="26" t="s">
        <v>76</v>
      </c>
      <c r="G365" s="135" t="str">
        <f t="shared" ca="1" si="447"/>
        <v/>
      </c>
      <c r="H365" s="135" t="str">
        <f t="shared" ca="1" si="448"/>
        <v/>
      </c>
      <c r="I365" s="219" t="str">
        <f t="shared" si="449"/>
        <v/>
      </c>
      <c r="J365" s="138"/>
      <c r="M365" s="29" t="e">
        <f ca="1">+_xlfn.IFNA(VLOOKUP($B365,'Resultados General'!$C$11:$CG$510,MATCH(M$6,'Resultados General'!$C$10:$CG$10,0),0),"")</f>
        <v>#NAME?</v>
      </c>
      <c r="N365" s="29" t="str">
        <f t="shared" ca="1" si="375"/>
        <v/>
      </c>
      <c r="O365" s="29" t="str">
        <f t="shared" ca="1" si="376"/>
        <v/>
      </c>
      <c r="P365" s="29" t="e">
        <f ca="1">+_xlfn.IFNA(VLOOKUP($B365,'Resultados General'!$C$11:$CG$510,MATCH(P$6,'Resultados General'!$C$10:$CG$10,0),0),"")</f>
        <v>#NAME?</v>
      </c>
      <c r="Q365" s="29" t="str">
        <f t="shared" ca="1" si="377"/>
        <v/>
      </c>
      <c r="R365" s="29" t="str">
        <f t="shared" ca="1" si="378"/>
        <v/>
      </c>
      <c r="S365" s="29" t="e">
        <f ca="1">+_xlfn.IFNA(VLOOKUP($B365,'Resultados General'!$C$11:$CG$510,MATCH(S$6,'Resultados General'!$C$10:$CG$10,0),0),"")</f>
        <v>#NAME?</v>
      </c>
      <c r="T365" s="29" t="str">
        <f t="shared" ca="1" si="379"/>
        <v/>
      </c>
      <c r="U365" s="29" t="str">
        <f t="shared" ca="1" si="380"/>
        <v/>
      </c>
      <c r="V365" s="29" t="e">
        <f ca="1">+_xlfn.IFNA(VLOOKUP($B365,'Resultados General'!$C$11:$CG$510,MATCH(V$6,'Resultados General'!$C$10:$CG$10,0),0),"")</f>
        <v>#NAME?</v>
      </c>
      <c r="W365" s="29" t="str">
        <f t="shared" ca="1" si="381"/>
        <v/>
      </c>
      <c r="X365" s="29" t="str">
        <f t="shared" ca="1" si="382"/>
        <v/>
      </c>
      <c r="Y365" s="29" t="e">
        <f ca="1">+_xlfn.IFNA(VLOOKUP($B365,'Resultados General'!$C$11:$CG$510,MATCH(Y$6,'Resultados General'!$C$10:$CG$10,0),0),"")</f>
        <v>#NAME?</v>
      </c>
      <c r="Z365" s="29" t="str">
        <f t="shared" ca="1" si="383"/>
        <v/>
      </c>
      <c r="AA365" s="29" t="str">
        <f t="shared" ca="1" si="384"/>
        <v/>
      </c>
      <c r="AB365" s="29" t="e">
        <f ca="1">+_xlfn.IFNA(VLOOKUP($B365,'Resultados General'!$C$11:$CG$510,MATCH(AB$6,'Resultados General'!$C$10:$CG$10,0),0),"")</f>
        <v>#NAME?</v>
      </c>
      <c r="AC365" s="29" t="str">
        <f t="shared" ca="1" si="385"/>
        <v/>
      </c>
      <c r="AD365" s="29" t="str">
        <f t="shared" ca="1" si="386"/>
        <v/>
      </c>
      <c r="AE365" s="29" t="e">
        <f ca="1">+_xlfn.IFNA(VLOOKUP($B365,'Resultados General'!$C$11:$CG$510,MATCH(AE$6,'Resultados General'!$C$10:$CG$10,0),0),"")</f>
        <v>#NAME?</v>
      </c>
      <c r="AF365" s="29" t="str">
        <f t="shared" ca="1" si="387"/>
        <v/>
      </c>
      <c r="AG365" s="29" t="str">
        <f t="shared" ca="1" si="388"/>
        <v/>
      </c>
      <c r="AH365" s="29" t="e">
        <f ca="1">+_xlfn.IFNA(VLOOKUP($B365,'Resultados General'!$C$11:$CG$510,MATCH(AH$6,'Resultados General'!$C$10:$CG$10,0),0),"")</f>
        <v>#NAME?</v>
      </c>
      <c r="AI365" s="29" t="str">
        <f t="shared" ca="1" si="389"/>
        <v/>
      </c>
      <c r="AJ365" s="29" t="str">
        <f t="shared" ca="1" si="390"/>
        <v/>
      </c>
      <c r="AK365" s="29" t="e">
        <f ca="1">+_xlfn.IFNA(VLOOKUP($B365,'Resultados General'!$C$11:$CG$510,MATCH(AK$6,'Resultados General'!$C$10:$CG$10,0),0),"")</f>
        <v>#NAME?</v>
      </c>
      <c r="AL365" s="29" t="str">
        <f t="shared" ca="1" si="391"/>
        <v/>
      </c>
      <c r="AM365" s="29" t="str">
        <f t="shared" ca="1" si="392"/>
        <v/>
      </c>
      <c r="AN365" s="29" t="e">
        <f ca="1">+_xlfn.IFNA(VLOOKUP($B365,'Resultados General'!$C$11:$CG$510,MATCH(AN$6,'Resultados General'!$C$10:$CG$10,0),0),"")</f>
        <v>#NAME?</v>
      </c>
      <c r="AO365" s="29" t="str">
        <f t="shared" ca="1" si="393"/>
        <v/>
      </c>
      <c r="AP365" s="29" t="str">
        <f t="shared" ca="1" si="394"/>
        <v/>
      </c>
      <c r="AQ365" s="29" t="e">
        <f ca="1">+_xlfn.IFNA(VLOOKUP($B365,'Resultados General'!$C$11:$CG$510,MATCH(AQ$6,'Resultados General'!$C$10:$CG$10,0),0),"")</f>
        <v>#NAME?</v>
      </c>
      <c r="AR365" s="29" t="str">
        <f t="shared" ca="1" si="395"/>
        <v/>
      </c>
      <c r="AS365" s="29" t="str">
        <f t="shared" ca="1" si="396"/>
        <v/>
      </c>
      <c r="AT365" s="29" t="e">
        <f ca="1">+_xlfn.IFNA(VLOOKUP($B365,'Resultados General'!$C$11:$CG$510,MATCH(AT$6,'Resultados General'!$C$10:$CG$10,0),0),"")</f>
        <v>#NAME?</v>
      </c>
      <c r="AU365" s="29" t="str">
        <f t="shared" ca="1" si="397"/>
        <v/>
      </c>
      <c r="AV365" s="29" t="str">
        <f t="shared" ca="1" si="398"/>
        <v/>
      </c>
      <c r="AW365" s="29" t="e">
        <f ca="1">+_xlfn.IFNA(VLOOKUP($B365,'Resultados General'!$C$11:$CG$510,MATCH(AW$6,'Resultados General'!$C$10:$CG$10,0),0),"")</f>
        <v>#NAME?</v>
      </c>
      <c r="AX365" s="29" t="str">
        <f t="shared" ca="1" si="399"/>
        <v/>
      </c>
      <c r="AY365" s="29" t="str">
        <f t="shared" ca="1" si="400"/>
        <v/>
      </c>
      <c r="AZ365" s="29" t="e">
        <f ca="1">+_xlfn.IFNA(VLOOKUP($B365,'Resultados General'!$C$11:$CG$510,MATCH(AZ$6,'Resultados General'!$C$10:$CG$10,0),0),"")</f>
        <v>#NAME?</v>
      </c>
      <c r="BA365" s="29" t="str">
        <f t="shared" ca="1" si="401"/>
        <v/>
      </c>
      <c r="BB365" s="29" t="str">
        <f t="shared" ca="1" si="402"/>
        <v/>
      </c>
      <c r="BC365" s="29" t="e">
        <f ca="1">+_xlfn.IFNA(VLOOKUP($B365,'Resultados General'!$C$11:$CG$510,MATCH(BC$6,'Resultados General'!$C$10:$CG$10,0),0),"")</f>
        <v>#NAME?</v>
      </c>
      <c r="BD365" s="29" t="str">
        <f t="shared" ca="1" si="403"/>
        <v/>
      </c>
      <c r="BE365" s="29" t="str">
        <f t="shared" ca="1" si="404"/>
        <v/>
      </c>
      <c r="BF365" s="29" t="e">
        <f ca="1">+_xlfn.IFNA(VLOOKUP($B365,'Resultados General'!$C$11:$CG$510,MATCH(BF$6,'Resultados General'!$C$10:$CG$10,0),0),"")</f>
        <v>#NAME?</v>
      </c>
      <c r="BG365" s="29" t="str">
        <f t="shared" ca="1" si="405"/>
        <v/>
      </c>
      <c r="BH365" s="29" t="str">
        <f t="shared" ca="1" si="406"/>
        <v/>
      </c>
      <c r="BI365" s="29" t="e">
        <f ca="1">+_xlfn.IFNA(VLOOKUP($B365,'Resultados General'!$C$11:$CG$510,MATCH(BI$6,'Resultados General'!$C$10:$CG$10,0),0),"")</f>
        <v>#NAME?</v>
      </c>
      <c r="BJ365" s="29" t="str">
        <f t="shared" ca="1" si="407"/>
        <v/>
      </c>
      <c r="BK365" s="29" t="str">
        <f t="shared" ca="1" si="408"/>
        <v/>
      </c>
      <c r="BL365" s="29" t="e">
        <f ca="1">+_xlfn.IFNA(VLOOKUP($B365,'Resultados General'!$C$11:$CG$510,MATCH(BL$6,'Resultados General'!$C$10:$CG$10,0),0),"")</f>
        <v>#NAME?</v>
      </c>
      <c r="BM365" s="29" t="str">
        <f t="shared" ca="1" si="409"/>
        <v/>
      </c>
      <c r="BN365" s="29" t="str">
        <f t="shared" ca="1" si="410"/>
        <v/>
      </c>
      <c r="BO365" s="29" t="e">
        <f ca="1">+_xlfn.IFNA(VLOOKUP($B365,'Resultados General'!$C$11:$CG$510,MATCH(BO$6,'Resultados General'!$C$10:$CG$10,0),0),"")</f>
        <v>#NAME?</v>
      </c>
      <c r="BP365" s="29" t="str">
        <f t="shared" ca="1" si="411"/>
        <v/>
      </c>
      <c r="BQ365" s="29" t="str">
        <f t="shared" ca="1" si="412"/>
        <v/>
      </c>
      <c r="BR365" s="29" t="e">
        <f ca="1">+_xlfn.IFNA(VLOOKUP($B365,'Resultados General'!$C$11:$CG$510,MATCH(BR$6,'Resultados General'!$C$10:$CG$10,0),0),"")</f>
        <v>#NAME?</v>
      </c>
      <c r="BS365" s="29" t="str">
        <f t="shared" ca="1" si="413"/>
        <v/>
      </c>
      <c r="BT365" s="29" t="str">
        <f t="shared" ca="1" si="414"/>
        <v/>
      </c>
      <c r="BU365" s="29" t="e">
        <f ca="1">+_xlfn.IFNA(VLOOKUP($B365,'Resultados General'!$C$11:$CG$510,MATCH(BU$6,'Resultados General'!$C$10:$CG$10,0),0),"")</f>
        <v>#NAME?</v>
      </c>
      <c r="BV365" s="29" t="str">
        <f t="shared" ca="1" si="415"/>
        <v/>
      </c>
      <c r="BW365" s="29" t="str">
        <f t="shared" ca="1" si="416"/>
        <v/>
      </c>
      <c r="BX365" s="29" t="e">
        <f ca="1">+_xlfn.IFNA(VLOOKUP($B365,'Resultados General'!$C$11:$CG$510,MATCH(BX$6,'Resultados General'!$C$10:$CG$10,0),0),"")</f>
        <v>#NAME?</v>
      </c>
      <c r="BY365" s="29" t="str">
        <f t="shared" ca="1" si="417"/>
        <v/>
      </c>
      <c r="BZ365" s="29" t="str">
        <f t="shared" ca="1" si="418"/>
        <v/>
      </c>
      <c r="CA365" s="29" t="e">
        <f ca="1">+_xlfn.IFNA(VLOOKUP($B365,'Resultados General'!$C$11:$CG$510,MATCH(CA$6,'Resultados General'!$C$10:$CG$10,0),0),"")</f>
        <v>#NAME?</v>
      </c>
      <c r="CB365" s="29" t="str">
        <f t="shared" ca="1" si="419"/>
        <v/>
      </c>
      <c r="CC365" s="29" t="str">
        <f t="shared" ca="1" si="420"/>
        <v/>
      </c>
      <c r="CD365" s="29" t="e">
        <f ca="1">+_xlfn.IFNA(VLOOKUP($B365,'Resultados General'!$C$11:$CG$510,MATCH(CD$6,'Resultados General'!$C$10:$CG$10,0),0),"")</f>
        <v>#NAME?</v>
      </c>
      <c r="CE365" s="29" t="str">
        <f t="shared" ca="1" si="421"/>
        <v/>
      </c>
      <c r="CF365" s="29" t="str">
        <f t="shared" ca="1" si="422"/>
        <v/>
      </c>
      <c r="CG365" s="29" t="e">
        <f ca="1">+_xlfn.IFNA(VLOOKUP($B365,'Resultados General'!$C$11:$CG$510,MATCH(CG$6,'Resultados General'!$C$10:$CG$10,0),0),"")</f>
        <v>#NAME?</v>
      </c>
      <c r="CH365" s="29" t="str">
        <f t="shared" ca="1" si="423"/>
        <v/>
      </c>
      <c r="CI365" s="29" t="str">
        <f t="shared" ca="1" si="424"/>
        <v/>
      </c>
      <c r="CJ365" s="29" t="e">
        <f ca="1">+_xlfn.IFNA(VLOOKUP($B365,'Resultados General'!$C$11:$CG$510,MATCH(CJ$6,'Resultados General'!$C$10:$CG$10,0),0),"")</f>
        <v>#NAME?</v>
      </c>
      <c r="CK365" s="29" t="str">
        <f t="shared" ca="1" si="425"/>
        <v/>
      </c>
      <c r="CL365" s="29" t="str">
        <f t="shared" ca="1" si="426"/>
        <v/>
      </c>
      <c r="CM365" s="29" t="e">
        <f ca="1">+_xlfn.IFNA(VLOOKUP($B365,'Resultados General'!$C$11:$CG$510,MATCH(CM$6,'Resultados General'!$C$10:$CG$10,0),0),"")</f>
        <v>#NAME?</v>
      </c>
      <c r="CN365" s="29" t="str">
        <f t="shared" ca="1" si="427"/>
        <v/>
      </c>
      <c r="CO365" s="29" t="str">
        <f t="shared" ca="1" si="428"/>
        <v/>
      </c>
      <c r="CP365" s="29" t="e">
        <f ca="1">+_xlfn.IFNA(VLOOKUP($B365,'Resultados General'!$C$11:$CG$510,MATCH(CP$6,'Resultados General'!$C$10:$CG$10,0),0),"")</f>
        <v>#NAME?</v>
      </c>
      <c r="CQ365" s="29" t="str">
        <f t="shared" ca="1" si="429"/>
        <v/>
      </c>
      <c r="CR365" s="29" t="str">
        <f t="shared" ca="1" si="430"/>
        <v/>
      </c>
      <c r="CS365" s="29" t="e">
        <f ca="1">+_xlfn.IFNA(VLOOKUP($B365,'Resultados General'!$C$11:$CG$510,MATCH(CS$6,'Resultados General'!$C$10:$CG$10,0),0),"")</f>
        <v>#NAME?</v>
      </c>
      <c r="CT365" s="29" t="str">
        <f t="shared" ca="1" si="431"/>
        <v/>
      </c>
      <c r="CU365" s="29" t="str">
        <f t="shared" ca="1" si="432"/>
        <v/>
      </c>
      <c r="CV365" s="29" t="e">
        <f ca="1">+_xlfn.IFNA(VLOOKUP($B365,'Resultados General'!$C$11:$CG$510,MATCH(CV$6,'Resultados General'!$C$10:$CG$10,0),0),"")</f>
        <v>#NAME?</v>
      </c>
      <c r="CW365" s="29" t="str">
        <f t="shared" ca="1" si="433"/>
        <v/>
      </c>
      <c r="CX365" s="29" t="str">
        <f t="shared" ca="1" si="434"/>
        <v/>
      </c>
      <c r="CY365" s="29" t="e">
        <f ca="1">+_xlfn.IFNA(VLOOKUP($B365,'Resultados General'!$C$11:$CG$510,MATCH(CY$6,'Resultados General'!$C$10:$CG$10,0),0),"")</f>
        <v>#NAME?</v>
      </c>
      <c r="CZ365" s="29" t="str">
        <f t="shared" ca="1" si="435"/>
        <v/>
      </c>
      <c r="DA365" s="29" t="str">
        <f t="shared" ca="1" si="436"/>
        <v/>
      </c>
      <c r="DB365" s="29" t="e">
        <f ca="1">+_xlfn.IFNA(VLOOKUP($B365,'Resultados General'!$C$11:$CG$510,MATCH(DB$6,'Resultados General'!$C$10:$CG$10,0),0),"")</f>
        <v>#NAME?</v>
      </c>
      <c r="DC365" s="29" t="str">
        <f t="shared" ca="1" si="437"/>
        <v/>
      </c>
      <c r="DD365" s="29" t="str">
        <f t="shared" ca="1" si="438"/>
        <v/>
      </c>
      <c r="DE365" s="29" t="e">
        <f ca="1">+_xlfn.IFNA(VLOOKUP($B365,'Resultados General'!$C$11:$CG$510,MATCH(DE$6,'Resultados General'!$C$10:$CG$10,0),0),"")</f>
        <v>#NAME?</v>
      </c>
      <c r="DF365" s="29" t="str">
        <f t="shared" ca="1" si="439"/>
        <v/>
      </c>
      <c r="DG365" s="29" t="str">
        <f t="shared" ca="1" si="440"/>
        <v/>
      </c>
      <c r="DH365" s="29" t="e">
        <f ca="1">+_xlfn.IFNA(VLOOKUP($B365,'Resultados General'!$C$11:$CG$510,MATCH(DH$6,'Resultados General'!$C$10:$CG$10,0),0),"")</f>
        <v>#NAME?</v>
      </c>
      <c r="DI365" s="29" t="str">
        <f t="shared" ca="1" si="441"/>
        <v/>
      </c>
      <c r="DJ365" s="29" t="str">
        <f t="shared" ca="1" si="442"/>
        <v/>
      </c>
      <c r="DK365" s="29" t="e">
        <f ca="1">+_xlfn.IFNA(VLOOKUP($B365,'Resultados General'!$C$11:$CG$510,MATCH(DK$6,'Resultados General'!$C$10:$CG$10,0),0),"")</f>
        <v>#NAME?</v>
      </c>
      <c r="DL365" s="29" t="str">
        <f t="shared" ca="1" si="443"/>
        <v/>
      </c>
      <c r="DM365" s="29" t="str">
        <f t="shared" ca="1" si="444"/>
        <v/>
      </c>
      <c r="DN365" s="29" t="e">
        <f ca="1">+_xlfn.IFNA(VLOOKUP($B365,'Resultados General'!$C$11:$CG$510,MATCH(DN$6,'Resultados General'!$C$10:$CG$10,0),0),"")</f>
        <v>#NAME?</v>
      </c>
      <c r="DO365" s="29" t="str">
        <f t="shared" ca="1" si="445"/>
        <v/>
      </c>
      <c r="DP365" s="29" t="str">
        <f t="shared" ca="1" si="446"/>
        <v/>
      </c>
    </row>
    <row r="366" spans="2:120">
      <c r="B366" s="219" t="str">
        <f>+IF('Resultados General'!C369="","",'Resultados General'!C369)</f>
        <v/>
      </c>
      <c r="C366" s="134" t="e">
        <f ca="1">+_xlfn.IFNA(VLOOKUP('Distribución de puestos'!B366,'Resultados General'!$C$11:$J$510,8,0),"")</f>
        <v>#NAME?</v>
      </c>
      <c r="D366" s="135" t="e">
        <f ca="1">+_xlfn.IFNA(VLOOKUP(B366,'Resultados General'!$C$11:$L$510,10,0),"")</f>
        <v>#NAME?</v>
      </c>
      <c r="E366" s="26" t="s">
        <v>76</v>
      </c>
      <c r="F366" s="26" t="s">
        <v>76</v>
      </c>
      <c r="G366" s="135" t="str">
        <f t="shared" ca="1" si="447"/>
        <v/>
      </c>
      <c r="H366" s="135" t="str">
        <f t="shared" ca="1" si="448"/>
        <v/>
      </c>
      <c r="I366" s="219" t="str">
        <f t="shared" si="449"/>
        <v/>
      </c>
      <c r="J366" s="138"/>
      <c r="M366" s="29" t="e">
        <f ca="1">+_xlfn.IFNA(VLOOKUP($B366,'Resultados General'!$C$11:$CG$510,MATCH(M$6,'Resultados General'!$C$10:$CG$10,0),0),"")</f>
        <v>#NAME?</v>
      </c>
      <c r="N366" s="29" t="str">
        <f t="shared" ca="1" si="375"/>
        <v/>
      </c>
      <c r="O366" s="29" t="str">
        <f t="shared" ca="1" si="376"/>
        <v/>
      </c>
      <c r="P366" s="29" t="e">
        <f ca="1">+_xlfn.IFNA(VLOOKUP($B366,'Resultados General'!$C$11:$CG$510,MATCH(P$6,'Resultados General'!$C$10:$CG$10,0),0),"")</f>
        <v>#NAME?</v>
      </c>
      <c r="Q366" s="29" t="str">
        <f t="shared" ca="1" si="377"/>
        <v/>
      </c>
      <c r="R366" s="29" t="str">
        <f t="shared" ca="1" si="378"/>
        <v/>
      </c>
      <c r="S366" s="29" t="e">
        <f ca="1">+_xlfn.IFNA(VLOOKUP($B366,'Resultados General'!$C$11:$CG$510,MATCH(S$6,'Resultados General'!$C$10:$CG$10,0),0),"")</f>
        <v>#NAME?</v>
      </c>
      <c r="T366" s="29" t="str">
        <f t="shared" ca="1" si="379"/>
        <v/>
      </c>
      <c r="U366" s="29" t="str">
        <f t="shared" ca="1" si="380"/>
        <v/>
      </c>
      <c r="V366" s="29" t="e">
        <f ca="1">+_xlfn.IFNA(VLOOKUP($B366,'Resultados General'!$C$11:$CG$510,MATCH(V$6,'Resultados General'!$C$10:$CG$10,0),0),"")</f>
        <v>#NAME?</v>
      </c>
      <c r="W366" s="29" t="str">
        <f t="shared" ca="1" si="381"/>
        <v/>
      </c>
      <c r="X366" s="29" t="str">
        <f t="shared" ca="1" si="382"/>
        <v/>
      </c>
      <c r="Y366" s="29" t="e">
        <f ca="1">+_xlfn.IFNA(VLOOKUP($B366,'Resultados General'!$C$11:$CG$510,MATCH(Y$6,'Resultados General'!$C$10:$CG$10,0),0),"")</f>
        <v>#NAME?</v>
      </c>
      <c r="Z366" s="29" t="str">
        <f t="shared" ca="1" si="383"/>
        <v/>
      </c>
      <c r="AA366" s="29" t="str">
        <f t="shared" ca="1" si="384"/>
        <v/>
      </c>
      <c r="AB366" s="29" t="e">
        <f ca="1">+_xlfn.IFNA(VLOOKUP($B366,'Resultados General'!$C$11:$CG$510,MATCH(AB$6,'Resultados General'!$C$10:$CG$10,0),0),"")</f>
        <v>#NAME?</v>
      </c>
      <c r="AC366" s="29" t="str">
        <f t="shared" ca="1" si="385"/>
        <v/>
      </c>
      <c r="AD366" s="29" t="str">
        <f t="shared" ca="1" si="386"/>
        <v/>
      </c>
      <c r="AE366" s="29" t="e">
        <f ca="1">+_xlfn.IFNA(VLOOKUP($B366,'Resultados General'!$C$11:$CG$510,MATCH(AE$6,'Resultados General'!$C$10:$CG$10,0),0),"")</f>
        <v>#NAME?</v>
      </c>
      <c r="AF366" s="29" t="str">
        <f t="shared" ca="1" si="387"/>
        <v/>
      </c>
      <c r="AG366" s="29" t="str">
        <f t="shared" ca="1" si="388"/>
        <v/>
      </c>
      <c r="AH366" s="29" t="e">
        <f ca="1">+_xlfn.IFNA(VLOOKUP($B366,'Resultados General'!$C$11:$CG$510,MATCH(AH$6,'Resultados General'!$C$10:$CG$10,0),0),"")</f>
        <v>#NAME?</v>
      </c>
      <c r="AI366" s="29" t="str">
        <f t="shared" ca="1" si="389"/>
        <v/>
      </c>
      <c r="AJ366" s="29" t="str">
        <f t="shared" ca="1" si="390"/>
        <v/>
      </c>
      <c r="AK366" s="29" t="e">
        <f ca="1">+_xlfn.IFNA(VLOOKUP($B366,'Resultados General'!$C$11:$CG$510,MATCH(AK$6,'Resultados General'!$C$10:$CG$10,0),0),"")</f>
        <v>#NAME?</v>
      </c>
      <c r="AL366" s="29" t="str">
        <f t="shared" ca="1" si="391"/>
        <v/>
      </c>
      <c r="AM366" s="29" t="str">
        <f t="shared" ca="1" si="392"/>
        <v/>
      </c>
      <c r="AN366" s="29" t="e">
        <f ca="1">+_xlfn.IFNA(VLOOKUP($B366,'Resultados General'!$C$11:$CG$510,MATCH(AN$6,'Resultados General'!$C$10:$CG$10,0),0),"")</f>
        <v>#NAME?</v>
      </c>
      <c r="AO366" s="29" t="str">
        <f t="shared" ca="1" si="393"/>
        <v/>
      </c>
      <c r="AP366" s="29" t="str">
        <f t="shared" ca="1" si="394"/>
        <v/>
      </c>
      <c r="AQ366" s="29" t="e">
        <f ca="1">+_xlfn.IFNA(VLOOKUP($B366,'Resultados General'!$C$11:$CG$510,MATCH(AQ$6,'Resultados General'!$C$10:$CG$10,0),0),"")</f>
        <v>#NAME?</v>
      </c>
      <c r="AR366" s="29" t="str">
        <f t="shared" ca="1" si="395"/>
        <v/>
      </c>
      <c r="AS366" s="29" t="str">
        <f t="shared" ca="1" si="396"/>
        <v/>
      </c>
      <c r="AT366" s="29" t="e">
        <f ca="1">+_xlfn.IFNA(VLOOKUP($B366,'Resultados General'!$C$11:$CG$510,MATCH(AT$6,'Resultados General'!$C$10:$CG$10,0),0),"")</f>
        <v>#NAME?</v>
      </c>
      <c r="AU366" s="29" t="str">
        <f t="shared" ca="1" si="397"/>
        <v/>
      </c>
      <c r="AV366" s="29" t="str">
        <f t="shared" ca="1" si="398"/>
        <v/>
      </c>
      <c r="AW366" s="29" t="e">
        <f ca="1">+_xlfn.IFNA(VLOOKUP($B366,'Resultados General'!$C$11:$CG$510,MATCH(AW$6,'Resultados General'!$C$10:$CG$10,0),0),"")</f>
        <v>#NAME?</v>
      </c>
      <c r="AX366" s="29" t="str">
        <f t="shared" ca="1" si="399"/>
        <v/>
      </c>
      <c r="AY366" s="29" t="str">
        <f t="shared" ca="1" si="400"/>
        <v/>
      </c>
      <c r="AZ366" s="29" t="e">
        <f ca="1">+_xlfn.IFNA(VLOOKUP($B366,'Resultados General'!$C$11:$CG$510,MATCH(AZ$6,'Resultados General'!$C$10:$CG$10,0),0),"")</f>
        <v>#NAME?</v>
      </c>
      <c r="BA366" s="29" t="str">
        <f t="shared" ca="1" si="401"/>
        <v/>
      </c>
      <c r="BB366" s="29" t="str">
        <f t="shared" ca="1" si="402"/>
        <v/>
      </c>
      <c r="BC366" s="29" t="e">
        <f ca="1">+_xlfn.IFNA(VLOOKUP($B366,'Resultados General'!$C$11:$CG$510,MATCH(BC$6,'Resultados General'!$C$10:$CG$10,0),0),"")</f>
        <v>#NAME?</v>
      </c>
      <c r="BD366" s="29" t="str">
        <f t="shared" ca="1" si="403"/>
        <v/>
      </c>
      <c r="BE366" s="29" t="str">
        <f t="shared" ca="1" si="404"/>
        <v/>
      </c>
      <c r="BF366" s="29" t="e">
        <f ca="1">+_xlfn.IFNA(VLOOKUP($B366,'Resultados General'!$C$11:$CG$510,MATCH(BF$6,'Resultados General'!$C$10:$CG$10,0),0),"")</f>
        <v>#NAME?</v>
      </c>
      <c r="BG366" s="29" t="str">
        <f t="shared" ca="1" si="405"/>
        <v/>
      </c>
      <c r="BH366" s="29" t="str">
        <f t="shared" ca="1" si="406"/>
        <v/>
      </c>
      <c r="BI366" s="29" t="e">
        <f ca="1">+_xlfn.IFNA(VLOOKUP($B366,'Resultados General'!$C$11:$CG$510,MATCH(BI$6,'Resultados General'!$C$10:$CG$10,0),0),"")</f>
        <v>#NAME?</v>
      </c>
      <c r="BJ366" s="29" t="str">
        <f t="shared" ca="1" si="407"/>
        <v/>
      </c>
      <c r="BK366" s="29" t="str">
        <f t="shared" ca="1" si="408"/>
        <v/>
      </c>
      <c r="BL366" s="29" t="e">
        <f ca="1">+_xlfn.IFNA(VLOOKUP($B366,'Resultados General'!$C$11:$CG$510,MATCH(BL$6,'Resultados General'!$C$10:$CG$10,0),0),"")</f>
        <v>#NAME?</v>
      </c>
      <c r="BM366" s="29" t="str">
        <f t="shared" ca="1" si="409"/>
        <v/>
      </c>
      <c r="BN366" s="29" t="str">
        <f t="shared" ca="1" si="410"/>
        <v/>
      </c>
      <c r="BO366" s="29" t="e">
        <f ca="1">+_xlfn.IFNA(VLOOKUP($B366,'Resultados General'!$C$11:$CG$510,MATCH(BO$6,'Resultados General'!$C$10:$CG$10,0),0),"")</f>
        <v>#NAME?</v>
      </c>
      <c r="BP366" s="29" t="str">
        <f t="shared" ca="1" si="411"/>
        <v/>
      </c>
      <c r="BQ366" s="29" t="str">
        <f t="shared" ca="1" si="412"/>
        <v/>
      </c>
      <c r="BR366" s="29" t="e">
        <f ca="1">+_xlfn.IFNA(VLOOKUP($B366,'Resultados General'!$C$11:$CG$510,MATCH(BR$6,'Resultados General'!$C$10:$CG$10,0),0),"")</f>
        <v>#NAME?</v>
      </c>
      <c r="BS366" s="29" t="str">
        <f t="shared" ca="1" si="413"/>
        <v/>
      </c>
      <c r="BT366" s="29" t="str">
        <f t="shared" ca="1" si="414"/>
        <v/>
      </c>
      <c r="BU366" s="29" t="e">
        <f ca="1">+_xlfn.IFNA(VLOOKUP($B366,'Resultados General'!$C$11:$CG$510,MATCH(BU$6,'Resultados General'!$C$10:$CG$10,0),0),"")</f>
        <v>#NAME?</v>
      </c>
      <c r="BV366" s="29" t="str">
        <f t="shared" ca="1" si="415"/>
        <v/>
      </c>
      <c r="BW366" s="29" t="str">
        <f t="shared" ca="1" si="416"/>
        <v/>
      </c>
      <c r="BX366" s="29" t="e">
        <f ca="1">+_xlfn.IFNA(VLOOKUP($B366,'Resultados General'!$C$11:$CG$510,MATCH(BX$6,'Resultados General'!$C$10:$CG$10,0),0),"")</f>
        <v>#NAME?</v>
      </c>
      <c r="BY366" s="29" t="str">
        <f t="shared" ca="1" si="417"/>
        <v/>
      </c>
      <c r="BZ366" s="29" t="str">
        <f t="shared" ca="1" si="418"/>
        <v/>
      </c>
      <c r="CA366" s="29" t="e">
        <f ca="1">+_xlfn.IFNA(VLOOKUP($B366,'Resultados General'!$C$11:$CG$510,MATCH(CA$6,'Resultados General'!$C$10:$CG$10,0),0),"")</f>
        <v>#NAME?</v>
      </c>
      <c r="CB366" s="29" t="str">
        <f t="shared" ca="1" si="419"/>
        <v/>
      </c>
      <c r="CC366" s="29" t="str">
        <f t="shared" ca="1" si="420"/>
        <v/>
      </c>
      <c r="CD366" s="29" t="e">
        <f ca="1">+_xlfn.IFNA(VLOOKUP($B366,'Resultados General'!$C$11:$CG$510,MATCH(CD$6,'Resultados General'!$C$10:$CG$10,0),0),"")</f>
        <v>#NAME?</v>
      </c>
      <c r="CE366" s="29" t="str">
        <f t="shared" ca="1" si="421"/>
        <v/>
      </c>
      <c r="CF366" s="29" t="str">
        <f t="shared" ca="1" si="422"/>
        <v/>
      </c>
      <c r="CG366" s="29" t="e">
        <f ca="1">+_xlfn.IFNA(VLOOKUP($B366,'Resultados General'!$C$11:$CG$510,MATCH(CG$6,'Resultados General'!$C$10:$CG$10,0),0),"")</f>
        <v>#NAME?</v>
      </c>
      <c r="CH366" s="29" t="str">
        <f t="shared" ca="1" si="423"/>
        <v/>
      </c>
      <c r="CI366" s="29" t="str">
        <f t="shared" ca="1" si="424"/>
        <v/>
      </c>
      <c r="CJ366" s="29" t="e">
        <f ca="1">+_xlfn.IFNA(VLOOKUP($B366,'Resultados General'!$C$11:$CG$510,MATCH(CJ$6,'Resultados General'!$C$10:$CG$10,0),0),"")</f>
        <v>#NAME?</v>
      </c>
      <c r="CK366" s="29" t="str">
        <f t="shared" ca="1" si="425"/>
        <v/>
      </c>
      <c r="CL366" s="29" t="str">
        <f t="shared" ca="1" si="426"/>
        <v/>
      </c>
      <c r="CM366" s="29" t="e">
        <f ca="1">+_xlfn.IFNA(VLOOKUP($B366,'Resultados General'!$C$11:$CG$510,MATCH(CM$6,'Resultados General'!$C$10:$CG$10,0),0),"")</f>
        <v>#NAME?</v>
      </c>
      <c r="CN366" s="29" t="str">
        <f t="shared" ca="1" si="427"/>
        <v/>
      </c>
      <c r="CO366" s="29" t="str">
        <f t="shared" ca="1" si="428"/>
        <v/>
      </c>
      <c r="CP366" s="29" t="e">
        <f ca="1">+_xlfn.IFNA(VLOOKUP($B366,'Resultados General'!$C$11:$CG$510,MATCH(CP$6,'Resultados General'!$C$10:$CG$10,0),0),"")</f>
        <v>#NAME?</v>
      </c>
      <c r="CQ366" s="29" t="str">
        <f t="shared" ca="1" si="429"/>
        <v/>
      </c>
      <c r="CR366" s="29" t="str">
        <f t="shared" ca="1" si="430"/>
        <v/>
      </c>
      <c r="CS366" s="29" t="e">
        <f ca="1">+_xlfn.IFNA(VLOOKUP($B366,'Resultados General'!$C$11:$CG$510,MATCH(CS$6,'Resultados General'!$C$10:$CG$10,0),0),"")</f>
        <v>#NAME?</v>
      </c>
      <c r="CT366" s="29" t="str">
        <f t="shared" ca="1" si="431"/>
        <v/>
      </c>
      <c r="CU366" s="29" t="str">
        <f t="shared" ca="1" si="432"/>
        <v/>
      </c>
      <c r="CV366" s="29" t="e">
        <f ca="1">+_xlfn.IFNA(VLOOKUP($B366,'Resultados General'!$C$11:$CG$510,MATCH(CV$6,'Resultados General'!$C$10:$CG$10,0),0),"")</f>
        <v>#NAME?</v>
      </c>
      <c r="CW366" s="29" t="str">
        <f t="shared" ca="1" si="433"/>
        <v/>
      </c>
      <c r="CX366" s="29" t="str">
        <f t="shared" ca="1" si="434"/>
        <v/>
      </c>
      <c r="CY366" s="29" t="e">
        <f ca="1">+_xlfn.IFNA(VLOOKUP($B366,'Resultados General'!$C$11:$CG$510,MATCH(CY$6,'Resultados General'!$C$10:$CG$10,0),0),"")</f>
        <v>#NAME?</v>
      </c>
      <c r="CZ366" s="29" t="str">
        <f t="shared" ca="1" si="435"/>
        <v/>
      </c>
      <c r="DA366" s="29" t="str">
        <f t="shared" ca="1" si="436"/>
        <v/>
      </c>
      <c r="DB366" s="29" t="e">
        <f ca="1">+_xlfn.IFNA(VLOOKUP($B366,'Resultados General'!$C$11:$CG$510,MATCH(DB$6,'Resultados General'!$C$10:$CG$10,0),0),"")</f>
        <v>#NAME?</v>
      </c>
      <c r="DC366" s="29" t="str">
        <f t="shared" ca="1" si="437"/>
        <v/>
      </c>
      <c r="DD366" s="29" t="str">
        <f t="shared" ca="1" si="438"/>
        <v/>
      </c>
      <c r="DE366" s="29" t="e">
        <f ca="1">+_xlfn.IFNA(VLOOKUP($B366,'Resultados General'!$C$11:$CG$510,MATCH(DE$6,'Resultados General'!$C$10:$CG$10,0),0),"")</f>
        <v>#NAME?</v>
      </c>
      <c r="DF366" s="29" t="str">
        <f t="shared" ca="1" si="439"/>
        <v/>
      </c>
      <c r="DG366" s="29" t="str">
        <f t="shared" ca="1" si="440"/>
        <v/>
      </c>
      <c r="DH366" s="29" t="e">
        <f ca="1">+_xlfn.IFNA(VLOOKUP($B366,'Resultados General'!$C$11:$CG$510,MATCH(DH$6,'Resultados General'!$C$10:$CG$10,0),0),"")</f>
        <v>#NAME?</v>
      </c>
      <c r="DI366" s="29" t="str">
        <f t="shared" ca="1" si="441"/>
        <v/>
      </c>
      <c r="DJ366" s="29" t="str">
        <f t="shared" ca="1" si="442"/>
        <v/>
      </c>
      <c r="DK366" s="29" t="e">
        <f ca="1">+_xlfn.IFNA(VLOOKUP($B366,'Resultados General'!$C$11:$CG$510,MATCH(DK$6,'Resultados General'!$C$10:$CG$10,0),0),"")</f>
        <v>#NAME?</v>
      </c>
      <c r="DL366" s="29" t="str">
        <f t="shared" ca="1" si="443"/>
        <v/>
      </c>
      <c r="DM366" s="29" t="str">
        <f t="shared" ca="1" si="444"/>
        <v/>
      </c>
      <c r="DN366" s="29" t="e">
        <f ca="1">+_xlfn.IFNA(VLOOKUP($B366,'Resultados General'!$C$11:$CG$510,MATCH(DN$6,'Resultados General'!$C$10:$CG$10,0),0),"")</f>
        <v>#NAME?</v>
      </c>
      <c r="DO366" s="29" t="str">
        <f t="shared" ca="1" si="445"/>
        <v/>
      </c>
      <c r="DP366" s="29" t="str">
        <f t="shared" ca="1" si="446"/>
        <v/>
      </c>
    </row>
    <row r="367" spans="2:120">
      <c r="B367" s="219" t="str">
        <f>+IF('Resultados General'!C370="","",'Resultados General'!C370)</f>
        <v/>
      </c>
      <c r="C367" s="134" t="e">
        <f ca="1">+_xlfn.IFNA(VLOOKUP('Distribución de puestos'!B367,'Resultados General'!$C$11:$J$510,8,0),"")</f>
        <v>#NAME?</v>
      </c>
      <c r="D367" s="135" t="e">
        <f ca="1">+_xlfn.IFNA(VLOOKUP(B367,'Resultados General'!$C$11:$L$510,10,0),"")</f>
        <v>#NAME?</v>
      </c>
      <c r="E367" s="26" t="s">
        <v>76</v>
      </c>
      <c r="F367" s="26" t="s">
        <v>76</v>
      </c>
      <c r="G367" s="135" t="str">
        <f t="shared" ca="1" si="447"/>
        <v/>
      </c>
      <c r="H367" s="135" t="str">
        <f t="shared" ca="1" si="448"/>
        <v/>
      </c>
      <c r="I367" s="219" t="str">
        <f t="shared" si="449"/>
        <v/>
      </c>
      <c r="J367" s="138"/>
      <c r="M367" s="29" t="e">
        <f ca="1">+_xlfn.IFNA(VLOOKUP($B367,'Resultados General'!$C$11:$CG$510,MATCH(M$6,'Resultados General'!$C$10:$CG$10,0),0),"")</f>
        <v>#NAME?</v>
      </c>
      <c r="N367" s="29" t="str">
        <f t="shared" ca="1" si="375"/>
        <v/>
      </c>
      <c r="O367" s="29" t="str">
        <f t="shared" ca="1" si="376"/>
        <v/>
      </c>
      <c r="P367" s="29" t="e">
        <f ca="1">+_xlfn.IFNA(VLOOKUP($B367,'Resultados General'!$C$11:$CG$510,MATCH(P$6,'Resultados General'!$C$10:$CG$10,0),0),"")</f>
        <v>#NAME?</v>
      </c>
      <c r="Q367" s="29" t="str">
        <f t="shared" ca="1" si="377"/>
        <v/>
      </c>
      <c r="R367" s="29" t="str">
        <f t="shared" ca="1" si="378"/>
        <v/>
      </c>
      <c r="S367" s="29" t="e">
        <f ca="1">+_xlfn.IFNA(VLOOKUP($B367,'Resultados General'!$C$11:$CG$510,MATCH(S$6,'Resultados General'!$C$10:$CG$10,0),0),"")</f>
        <v>#NAME?</v>
      </c>
      <c r="T367" s="29" t="str">
        <f t="shared" ca="1" si="379"/>
        <v/>
      </c>
      <c r="U367" s="29" t="str">
        <f t="shared" ca="1" si="380"/>
        <v/>
      </c>
      <c r="V367" s="29" t="e">
        <f ca="1">+_xlfn.IFNA(VLOOKUP($B367,'Resultados General'!$C$11:$CG$510,MATCH(V$6,'Resultados General'!$C$10:$CG$10,0),0),"")</f>
        <v>#NAME?</v>
      </c>
      <c r="W367" s="29" t="str">
        <f t="shared" ca="1" si="381"/>
        <v/>
      </c>
      <c r="X367" s="29" t="str">
        <f t="shared" ca="1" si="382"/>
        <v/>
      </c>
      <c r="Y367" s="29" t="e">
        <f ca="1">+_xlfn.IFNA(VLOOKUP($B367,'Resultados General'!$C$11:$CG$510,MATCH(Y$6,'Resultados General'!$C$10:$CG$10,0),0),"")</f>
        <v>#NAME?</v>
      </c>
      <c r="Z367" s="29" t="str">
        <f t="shared" ca="1" si="383"/>
        <v/>
      </c>
      <c r="AA367" s="29" t="str">
        <f t="shared" ca="1" si="384"/>
        <v/>
      </c>
      <c r="AB367" s="29" t="e">
        <f ca="1">+_xlfn.IFNA(VLOOKUP($B367,'Resultados General'!$C$11:$CG$510,MATCH(AB$6,'Resultados General'!$C$10:$CG$10,0),0),"")</f>
        <v>#NAME?</v>
      </c>
      <c r="AC367" s="29" t="str">
        <f t="shared" ca="1" si="385"/>
        <v/>
      </c>
      <c r="AD367" s="29" t="str">
        <f t="shared" ca="1" si="386"/>
        <v/>
      </c>
      <c r="AE367" s="29" t="e">
        <f ca="1">+_xlfn.IFNA(VLOOKUP($B367,'Resultados General'!$C$11:$CG$510,MATCH(AE$6,'Resultados General'!$C$10:$CG$10,0),0),"")</f>
        <v>#NAME?</v>
      </c>
      <c r="AF367" s="29" t="str">
        <f t="shared" ca="1" si="387"/>
        <v/>
      </c>
      <c r="AG367" s="29" t="str">
        <f t="shared" ca="1" si="388"/>
        <v/>
      </c>
      <c r="AH367" s="29" t="e">
        <f ca="1">+_xlfn.IFNA(VLOOKUP($B367,'Resultados General'!$C$11:$CG$510,MATCH(AH$6,'Resultados General'!$C$10:$CG$10,0),0),"")</f>
        <v>#NAME?</v>
      </c>
      <c r="AI367" s="29" t="str">
        <f t="shared" ca="1" si="389"/>
        <v/>
      </c>
      <c r="AJ367" s="29" t="str">
        <f t="shared" ca="1" si="390"/>
        <v/>
      </c>
      <c r="AK367" s="29" t="e">
        <f ca="1">+_xlfn.IFNA(VLOOKUP($B367,'Resultados General'!$C$11:$CG$510,MATCH(AK$6,'Resultados General'!$C$10:$CG$10,0),0),"")</f>
        <v>#NAME?</v>
      </c>
      <c r="AL367" s="29" t="str">
        <f t="shared" ca="1" si="391"/>
        <v/>
      </c>
      <c r="AM367" s="29" t="str">
        <f t="shared" ca="1" si="392"/>
        <v/>
      </c>
      <c r="AN367" s="29" t="e">
        <f ca="1">+_xlfn.IFNA(VLOOKUP($B367,'Resultados General'!$C$11:$CG$510,MATCH(AN$6,'Resultados General'!$C$10:$CG$10,0),0),"")</f>
        <v>#NAME?</v>
      </c>
      <c r="AO367" s="29" t="str">
        <f t="shared" ca="1" si="393"/>
        <v/>
      </c>
      <c r="AP367" s="29" t="str">
        <f t="shared" ca="1" si="394"/>
        <v/>
      </c>
      <c r="AQ367" s="29" t="e">
        <f ca="1">+_xlfn.IFNA(VLOOKUP($B367,'Resultados General'!$C$11:$CG$510,MATCH(AQ$6,'Resultados General'!$C$10:$CG$10,0),0),"")</f>
        <v>#NAME?</v>
      </c>
      <c r="AR367" s="29" t="str">
        <f t="shared" ca="1" si="395"/>
        <v/>
      </c>
      <c r="AS367" s="29" t="str">
        <f t="shared" ca="1" si="396"/>
        <v/>
      </c>
      <c r="AT367" s="29" t="e">
        <f ca="1">+_xlfn.IFNA(VLOOKUP($B367,'Resultados General'!$C$11:$CG$510,MATCH(AT$6,'Resultados General'!$C$10:$CG$10,0),0),"")</f>
        <v>#NAME?</v>
      </c>
      <c r="AU367" s="29" t="str">
        <f t="shared" ca="1" si="397"/>
        <v/>
      </c>
      <c r="AV367" s="29" t="str">
        <f t="shared" ca="1" si="398"/>
        <v/>
      </c>
      <c r="AW367" s="29" t="e">
        <f ca="1">+_xlfn.IFNA(VLOOKUP($B367,'Resultados General'!$C$11:$CG$510,MATCH(AW$6,'Resultados General'!$C$10:$CG$10,0),0),"")</f>
        <v>#NAME?</v>
      </c>
      <c r="AX367" s="29" t="str">
        <f t="shared" ca="1" si="399"/>
        <v/>
      </c>
      <c r="AY367" s="29" t="str">
        <f t="shared" ca="1" si="400"/>
        <v/>
      </c>
      <c r="AZ367" s="29" t="e">
        <f ca="1">+_xlfn.IFNA(VLOOKUP($B367,'Resultados General'!$C$11:$CG$510,MATCH(AZ$6,'Resultados General'!$C$10:$CG$10,0),0),"")</f>
        <v>#NAME?</v>
      </c>
      <c r="BA367" s="29" t="str">
        <f t="shared" ca="1" si="401"/>
        <v/>
      </c>
      <c r="BB367" s="29" t="str">
        <f t="shared" ca="1" si="402"/>
        <v/>
      </c>
      <c r="BC367" s="29" t="e">
        <f ca="1">+_xlfn.IFNA(VLOOKUP($B367,'Resultados General'!$C$11:$CG$510,MATCH(BC$6,'Resultados General'!$C$10:$CG$10,0),0),"")</f>
        <v>#NAME?</v>
      </c>
      <c r="BD367" s="29" t="str">
        <f t="shared" ca="1" si="403"/>
        <v/>
      </c>
      <c r="BE367" s="29" t="str">
        <f t="shared" ca="1" si="404"/>
        <v/>
      </c>
      <c r="BF367" s="29" t="e">
        <f ca="1">+_xlfn.IFNA(VLOOKUP($B367,'Resultados General'!$C$11:$CG$510,MATCH(BF$6,'Resultados General'!$C$10:$CG$10,0),0),"")</f>
        <v>#NAME?</v>
      </c>
      <c r="BG367" s="29" t="str">
        <f t="shared" ca="1" si="405"/>
        <v/>
      </c>
      <c r="BH367" s="29" t="str">
        <f t="shared" ca="1" si="406"/>
        <v/>
      </c>
      <c r="BI367" s="29" t="e">
        <f ca="1">+_xlfn.IFNA(VLOOKUP($B367,'Resultados General'!$C$11:$CG$510,MATCH(BI$6,'Resultados General'!$C$10:$CG$10,0),0),"")</f>
        <v>#NAME?</v>
      </c>
      <c r="BJ367" s="29" t="str">
        <f t="shared" ca="1" si="407"/>
        <v/>
      </c>
      <c r="BK367" s="29" t="str">
        <f t="shared" ca="1" si="408"/>
        <v/>
      </c>
      <c r="BL367" s="29" t="e">
        <f ca="1">+_xlfn.IFNA(VLOOKUP($B367,'Resultados General'!$C$11:$CG$510,MATCH(BL$6,'Resultados General'!$C$10:$CG$10,0),0),"")</f>
        <v>#NAME?</v>
      </c>
      <c r="BM367" s="29" t="str">
        <f t="shared" ca="1" si="409"/>
        <v/>
      </c>
      <c r="BN367" s="29" t="str">
        <f t="shared" ca="1" si="410"/>
        <v/>
      </c>
      <c r="BO367" s="29" t="e">
        <f ca="1">+_xlfn.IFNA(VLOOKUP($B367,'Resultados General'!$C$11:$CG$510,MATCH(BO$6,'Resultados General'!$C$10:$CG$10,0),0),"")</f>
        <v>#NAME?</v>
      </c>
      <c r="BP367" s="29" t="str">
        <f t="shared" ca="1" si="411"/>
        <v/>
      </c>
      <c r="BQ367" s="29" t="str">
        <f t="shared" ca="1" si="412"/>
        <v/>
      </c>
      <c r="BR367" s="29" t="e">
        <f ca="1">+_xlfn.IFNA(VLOOKUP($B367,'Resultados General'!$C$11:$CG$510,MATCH(BR$6,'Resultados General'!$C$10:$CG$10,0),0),"")</f>
        <v>#NAME?</v>
      </c>
      <c r="BS367" s="29" t="str">
        <f t="shared" ca="1" si="413"/>
        <v/>
      </c>
      <c r="BT367" s="29" t="str">
        <f t="shared" ca="1" si="414"/>
        <v/>
      </c>
      <c r="BU367" s="29" t="e">
        <f ca="1">+_xlfn.IFNA(VLOOKUP($B367,'Resultados General'!$C$11:$CG$510,MATCH(BU$6,'Resultados General'!$C$10:$CG$10,0),0),"")</f>
        <v>#NAME?</v>
      </c>
      <c r="BV367" s="29" t="str">
        <f t="shared" ca="1" si="415"/>
        <v/>
      </c>
      <c r="BW367" s="29" t="str">
        <f t="shared" ca="1" si="416"/>
        <v/>
      </c>
      <c r="BX367" s="29" t="e">
        <f ca="1">+_xlfn.IFNA(VLOOKUP($B367,'Resultados General'!$C$11:$CG$510,MATCH(BX$6,'Resultados General'!$C$10:$CG$10,0),0),"")</f>
        <v>#NAME?</v>
      </c>
      <c r="BY367" s="29" t="str">
        <f t="shared" ca="1" si="417"/>
        <v/>
      </c>
      <c r="BZ367" s="29" t="str">
        <f t="shared" ca="1" si="418"/>
        <v/>
      </c>
      <c r="CA367" s="29" t="e">
        <f ca="1">+_xlfn.IFNA(VLOOKUP($B367,'Resultados General'!$C$11:$CG$510,MATCH(CA$6,'Resultados General'!$C$10:$CG$10,0),0),"")</f>
        <v>#NAME?</v>
      </c>
      <c r="CB367" s="29" t="str">
        <f t="shared" ca="1" si="419"/>
        <v/>
      </c>
      <c r="CC367" s="29" t="str">
        <f t="shared" ca="1" si="420"/>
        <v/>
      </c>
      <c r="CD367" s="29" t="e">
        <f ca="1">+_xlfn.IFNA(VLOOKUP($B367,'Resultados General'!$C$11:$CG$510,MATCH(CD$6,'Resultados General'!$C$10:$CG$10,0),0),"")</f>
        <v>#NAME?</v>
      </c>
      <c r="CE367" s="29" t="str">
        <f t="shared" ca="1" si="421"/>
        <v/>
      </c>
      <c r="CF367" s="29" t="str">
        <f t="shared" ca="1" si="422"/>
        <v/>
      </c>
      <c r="CG367" s="29" t="e">
        <f ca="1">+_xlfn.IFNA(VLOOKUP($B367,'Resultados General'!$C$11:$CG$510,MATCH(CG$6,'Resultados General'!$C$10:$CG$10,0),0),"")</f>
        <v>#NAME?</v>
      </c>
      <c r="CH367" s="29" t="str">
        <f t="shared" ca="1" si="423"/>
        <v/>
      </c>
      <c r="CI367" s="29" t="str">
        <f t="shared" ca="1" si="424"/>
        <v/>
      </c>
      <c r="CJ367" s="29" t="e">
        <f ca="1">+_xlfn.IFNA(VLOOKUP($B367,'Resultados General'!$C$11:$CG$510,MATCH(CJ$6,'Resultados General'!$C$10:$CG$10,0),0),"")</f>
        <v>#NAME?</v>
      </c>
      <c r="CK367" s="29" t="str">
        <f t="shared" ca="1" si="425"/>
        <v/>
      </c>
      <c r="CL367" s="29" t="str">
        <f t="shared" ca="1" si="426"/>
        <v/>
      </c>
      <c r="CM367" s="29" t="e">
        <f ca="1">+_xlfn.IFNA(VLOOKUP($B367,'Resultados General'!$C$11:$CG$510,MATCH(CM$6,'Resultados General'!$C$10:$CG$10,0),0),"")</f>
        <v>#NAME?</v>
      </c>
      <c r="CN367" s="29" t="str">
        <f t="shared" ca="1" si="427"/>
        <v/>
      </c>
      <c r="CO367" s="29" t="str">
        <f t="shared" ca="1" si="428"/>
        <v/>
      </c>
      <c r="CP367" s="29" t="e">
        <f ca="1">+_xlfn.IFNA(VLOOKUP($B367,'Resultados General'!$C$11:$CG$510,MATCH(CP$6,'Resultados General'!$C$10:$CG$10,0),0),"")</f>
        <v>#NAME?</v>
      </c>
      <c r="CQ367" s="29" t="str">
        <f t="shared" ca="1" si="429"/>
        <v/>
      </c>
      <c r="CR367" s="29" t="str">
        <f t="shared" ca="1" si="430"/>
        <v/>
      </c>
      <c r="CS367" s="29" t="e">
        <f ca="1">+_xlfn.IFNA(VLOOKUP($B367,'Resultados General'!$C$11:$CG$510,MATCH(CS$6,'Resultados General'!$C$10:$CG$10,0),0),"")</f>
        <v>#NAME?</v>
      </c>
      <c r="CT367" s="29" t="str">
        <f t="shared" ca="1" si="431"/>
        <v/>
      </c>
      <c r="CU367" s="29" t="str">
        <f t="shared" ca="1" si="432"/>
        <v/>
      </c>
      <c r="CV367" s="29" t="e">
        <f ca="1">+_xlfn.IFNA(VLOOKUP($B367,'Resultados General'!$C$11:$CG$510,MATCH(CV$6,'Resultados General'!$C$10:$CG$10,0),0),"")</f>
        <v>#NAME?</v>
      </c>
      <c r="CW367" s="29" t="str">
        <f t="shared" ca="1" si="433"/>
        <v/>
      </c>
      <c r="CX367" s="29" t="str">
        <f t="shared" ca="1" si="434"/>
        <v/>
      </c>
      <c r="CY367" s="29" t="e">
        <f ca="1">+_xlfn.IFNA(VLOOKUP($B367,'Resultados General'!$C$11:$CG$510,MATCH(CY$6,'Resultados General'!$C$10:$CG$10,0),0),"")</f>
        <v>#NAME?</v>
      </c>
      <c r="CZ367" s="29" t="str">
        <f t="shared" ca="1" si="435"/>
        <v/>
      </c>
      <c r="DA367" s="29" t="str">
        <f t="shared" ca="1" si="436"/>
        <v/>
      </c>
      <c r="DB367" s="29" t="e">
        <f ca="1">+_xlfn.IFNA(VLOOKUP($B367,'Resultados General'!$C$11:$CG$510,MATCH(DB$6,'Resultados General'!$C$10:$CG$10,0),0),"")</f>
        <v>#NAME?</v>
      </c>
      <c r="DC367" s="29" t="str">
        <f t="shared" ca="1" si="437"/>
        <v/>
      </c>
      <c r="DD367" s="29" t="str">
        <f t="shared" ca="1" si="438"/>
        <v/>
      </c>
      <c r="DE367" s="29" t="e">
        <f ca="1">+_xlfn.IFNA(VLOOKUP($B367,'Resultados General'!$C$11:$CG$510,MATCH(DE$6,'Resultados General'!$C$10:$CG$10,0),0),"")</f>
        <v>#NAME?</v>
      </c>
      <c r="DF367" s="29" t="str">
        <f t="shared" ca="1" si="439"/>
        <v/>
      </c>
      <c r="DG367" s="29" t="str">
        <f t="shared" ca="1" si="440"/>
        <v/>
      </c>
      <c r="DH367" s="29" t="e">
        <f ca="1">+_xlfn.IFNA(VLOOKUP($B367,'Resultados General'!$C$11:$CG$510,MATCH(DH$6,'Resultados General'!$C$10:$CG$10,0),0),"")</f>
        <v>#NAME?</v>
      </c>
      <c r="DI367" s="29" t="str">
        <f t="shared" ca="1" si="441"/>
        <v/>
      </c>
      <c r="DJ367" s="29" t="str">
        <f t="shared" ca="1" si="442"/>
        <v/>
      </c>
      <c r="DK367" s="29" t="e">
        <f ca="1">+_xlfn.IFNA(VLOOKUP($B367,'Resultados General'!$C$11:$CG$510,MATCH(DK$6,'Resultados General'!$C$10:$CG$10,0),0),"")</f>
        <v>#NAME?</v>
      </c>
      <c r="DL367" s="29" t="str">
        <f t="shared" ca="1" si="443"/>
        <v/>
      </c>
      <c r="DM367" s="29" t="str">
        <f t="shared" ca="1" si="444"/>
        <v/>
      </c>
      <c r="DN367" s="29" t="e">
        <f ca="1">+_xlfn.IFNA(VLOOKUP($B367,'Resultados General'!$C$11:$CG$510,MATCH(DN$6,'Resultados General'!$C$10:$CG$10,0),0),"")</f>
        <v>#NAME?</v>
      </c>
      <c r="DO367" s="29" t="str">
        <f t="shared" ca="1" si="445"/>
        <v/>
      </c>
      <c r="DP367" s="29" t="str">
        <f t="shared" ca="1" si="446"/>
        <v/>
      </c>
    </row>
    <row r="368" spans="2:120">
      <c r="B368" s="219" t="str">
        <f>+IF('Resultados General'!C371="","",'Resultados General'!C371)</f>
        <v/>
      </c>
      <c r="C368" s="134" t="e">
        <f ca="1">+_xlfn.IFNA(VLOOKUP('Distribución de puestos'!B368,'Resultados General'!$C$11:$J$510,8,0),"")</f>
        <v>#NAME?</v>
      </c>
      <c r="D368" s="135" t="e">
        <f ca="1">+_xlfn.IFNA(VLOOKUP(B368,'Resultados General'!$C$11:$L$510,10,0),"")</f>
        <v>#NAME?</v>
      </c>
      <c r="E368" s="26" t="s">
        <v>76</v>
      </c>
      <c r="F368" s="26" t="s">
        <v>76</v>
      </c>
      <c r="G368" s="135" t="str">
        <f t="shared" ca="1" si="447"/>
        <v/>
      </c>
      <c r="H368" s="135" t="str">
        <f t="shared" ca="1" si="448"/>
        <v/>
      </c>
      <c r="I368" s="219" t="str">
        <f t="shared" si="449"/>
        <v/>
      </c>
      <c r="J368" s="138"/>
      <c r="M368" s="29" t="e">
        <f ca="1">+_xlfn.IFNA(VLOOKUP($B368,'Resultados General'!$C$11:$CG$510,MATCH(M$6,'Resultados General'!$C$10:$CG$10,0),0),"")</f>
        <v>#NAME?</v>
      </c>
      <c r="N368" s="29" t="str">
        <f t="shared" ca="1" si="375"/>
        <v/>
      </c>
      <c r="O368" s="29" t="str">
        <f t="shared" ca="1" si="376"/>
        <v/>
      </c>
      <c r="P368" s="29" t="e">
        <f ca="1">+_xlfn.IFNA(VLOOKUP($B368,'Resultados General'!$C$11:$CG$510,MATCH(P$6,'Resultados General'!$C$10:$CG$10,0),0),"")</f>
        <v>#NAME?</v>
      </c>
      <c r="Q368" s="29" t="str">
        <f t="shared" ca="1" si="377"/>
        <v/>
      </c>
      <c r="R368" s="29" t="str">
        <f t="shared" ca="1" si="378"/>
        <v/>
      </c>
      <c r="S368" s="29" t="e">
        <f ca="1">+_xlfn.IFNA(VLOOKUP($B368,'Resultados General'!$C$11:$CG$510,MATCH(S$6,'Resultados General'!$C$10:$CG$10,0),0),"")</f>
        <v>#NAME?</v>
      </c>
      <c r="T368" s="29" t="str">
        <f t="shared" ca="1" si="379"/>
        <v/>
      </c>
      <c r="U368" s="29" t="str">
        <f t="shared" ca="1" si="380"/>
        <v/>
      </c>
      <c r="V368" s="29" t="e">
        <f ca="1">+_xlfn.IFNA(VLOOKUP($B368,'Resultados General'!$C$11:$CG$510,MATCH(V$6,'Resultados General'!$C$10:$CG$10,0),0),"")</f>
        <v>#NAME?</v>
      </c>
      <c r="W368" s="29" t="str">
        <f t="shared" ca="1" si="381"/>
        <v/>
      </c>
      <c r="X368" s="29" t="str">
        <f t="shared" ca="1" si="382"/>
        <v/>
      </c>
      <c r="Y368" s="29" t="e">
        <f ca="1">+_xlfn.IFNA(VLOOKUP($B368,'Resultados General'!$C$11:$CG$510,MATCH(Y$6,'Resultados General'!$C$10:$CG$10,0),0),"")</f>
        <v>#NAME?</v>
      </c>
      <c r="Z368" s="29" t="str">
        <f t="shared" ca="1" si="383"/>
        <v/>
      </c>
      <c r="AA368" s="29" t="str">
        <f t="shared" ca="1" si="384"/>
        <v/>
      </c>
      <c r="AB368" s="29" t="e">
        <f ca="1">+_xlfn.IFNA(VLOOKUP($B368,'Resultados General'!$C$11:$CG$510,MATCH(AB$6,'Resultados General'!$C$10:$CG$10,0),0),"")</f>
        <v>#NAME?</v>
      </c>
      <c r="AC368" s="29" t="str">
        <f t="shared" ca="1" si="385"/>
        <v/>
      </c>
      <c r="AD368" s="29" t="str">
        <f t="shared" ca="1" si="386"/>
        <v/>
      </c>
      <c r="AE368" s="29" t="e">
        <f ca="1">+_xlfn.IFNA(VLOOKUP($B368,'Resultados General'!$C$11:$CG$510,MATCH(AE$6,'Resultados General'!$C$10:$CG$10,0),0),"")</f>
        <v>#NAME?</v>
      </c>
      <c r="AF368" s="29" t="str">
        <f t="shared" ca="1" si="387"/>
        <v/>
      </c>
      <c r="AG368" s="29" t="str">
        <f t="shared" ca="1" si="388"/>
        <v/>
      </c>
      <c r="AH368" s="29" t="e">
        <f ca="1">+_xlfn.IFNA(VLOOKUP($B368,'Resultados General'!$C$11:$CG$510,MATCH(AH$6,'Resultados General'!$C$10:$CG$10,0),0),"")</f>
        <v>#NAME?</v>
      </c>
      <c r="AI368" s="29" t="str">
        <f t="shared" ca="1" si="389"/>
        <v/>
      </c>
      <c r="AJ368" s="29" t="str">
        <f t="shared" ca="1" si="390"/>
        <v/>
      </c>
      <c r="AK368" s="29" t="e">
        <f ca="1">+_xlfn.IFNA(VLOOKUP($B368,'Resultados General'!$C$11:$CG$510,MATCH(AK$6,'Resultados General'!$C$10:$CG$10,0),0),"")</f>
        <v>#NAME?</v>
      </c>
      <c r="AL368" s="29" t="str">
        <f t="shared" ca="1" si="391"/>
        <v/>
      </c>
      <c r="AM368" s="29" t="str">
        <f t="shared" ca="1" si="392"/>
        <v/>
      </c>
      <c r="AN368" s="29" t="e">
        <f ca="1">+_xlfn.IFNA(VLOOKUP($B368,'Resultados General'!$C$11:$CG$510,MATCH(AN$6,'Resultados General'!$C$10:$CG$10,0),0),"")</f>
        <v>#NAME?</v>
      </c>
      <c r="AO368" s="29" t="str">
        <f t="shared" ca="1" si="393"/>
        <v/>
      </c>
      <c r="AP368" s="29" t="str">
        <f t="shared" ca="1" si="394"/>
        <v/>
      </c>
      <c r="AQ368" s="29" t="e">
        <f ca="1">+_xlfn.IFNA(VLOOKUP($B368,'Resultados General'!$C$11:$CG$510,MATCH(AQ$6,'Resultados General'!$C$10:$CG$10,0),0),"")</f>
        <v>#NAME?</v>
      </c>
      <c r="AR368" s="29" t="str">
        <f t="shared" ca="1" si="395"/>
        <v/>
      </c>
      <c r="AS368" s="29" t="str">
        <f t="shared" ca="1" si="396"/>
        <v/>
      </c>
      <c r="AT368" s="29" t="e">
        <f ca="1">+_xlfn.IFNA(VLOOKUP($B368,'Resultados General'!$C$11:$CG$510,MATCH(AT$6,'Resultados General'!$C$10:$CG$10,0),0),"")</f>
        <v>#NAME?</v>
      </c>
      <c r="AU368" s="29" t="str">
        <f t="shared" ca="1" si="397"/>
        <v/>
      </c>
      <c r="AV368" s="29" t="str">
        <f t="shared" ca="1" si="398"/>
        <v/>
      </c>
      <c r="AW368" s="29" t="e">
        <f ca="1">+_xlfn.IFNA(VLOOKUP($B368,'Resultados General'!$C$11:$CG$510,MATCH(AW$6,'Resultados General'!$C$10:$CG$10,0),0),"")</f>
        <v>#NAME?</v>
      </c>
      <c r="AX368" s="29" t="str">
        <f t="shared" ca="1" si="399"/>
        <v/>
      </c>
      <c r="AY368" s="29" t="str">
        <f t="shared" ca="1" si="400"/>
        <v/>
      </c>
      <c r="AZ368" s="29" t="e">
        <f ca="1">+_xlfn.IFNA(VLOOKUP($B368,'Resultados General'!$C$11:$CG$510,MATCH(AZ$6,'Resultados General'!$C$10:$CG$10,0),0),"")</f>
        <v>#NAME?</v>
      </c>
      <c r="BA368" s="29" t="str">
        <f t="shared" ca="1" si="401"/>
        <v/>
      </c>
      <c r="BB368" s="29" t="str">
        <f t="shared" ca="1" si="402"/>
        <v/>
      </c>
      <c r="BC368" s="29" t="e">
        <f ca="1">+_xlfn.IFNA(VLOOKUP($B368,'Resultados General'!$C$11:$CG$510,MATCH(BC$6,'Resultados General'!$C$10:$CG$10,0),0),"")</f>
        <v>#NAME?</v>
      </c>
      <c r="BD368" s="29" t="str">
        <f t="shared" ca="1" si="403"/>
        <v/>
      </c>
      <c r="BE368" s="29" t="str">
        <f t="shared" ca="1" si="404"/>
        <v/>
      </c>
      <c r="BF368" s="29" t="e">
        <f ca="1">+_xlfn.IFNA(VLOOKUP($B368,'Resultados General'!$C$11:$CG$510,MATCH(BF$6,'Resultados General'!$C$10:$CG$10,0),0),"")</f>
        <v>#NAME?</v>
      </c>
      <c r="BG368" s="29" t="str">
        <f t="shared" ca="1" si="405"/>
        <v/>
      </c>
      <c r="BH368" s="29" t="str">
        <f t="shared" ca="1" si="406"/>
        <v/>
      </c>
      <c r="BI368" s="29" t="e">
        <f ca="1">+_xlfn.IFNA(VLOOKUP($B368,'Resultados General'!$C$11:$CG$510,MATCH(BI$6,'Resultados General'!$C$10:$CG$10,0),0),"")</f>
        <v>#NAME?</v>
      </c>
      <c r="BJ368" s="29" t="str">
        <f t="shared" ca="1" si="407"/>
        <v/>
      </c>
      <c r="BK368" s="29" t="str">
        <f t="shared" ca="1" si="408"/>
        <v/>
      </c>
      <c r="BL368" s="29" t="e">
        <f ca="1">+_xlfn.IFNA(VLOOKUP($B368,'Resultados General'!$C$11:$CG$510,MATCH(BL$6,'Resultados General'!$C$10:$CG$10,0),0),"")</f>
        <v>#NAME?</v>
      </c>
      <c r="BM368" s="29" t="str">
        <f t="shared" ca="1" si="409"/>
        <v/>
      </c>
      <c r="BN368" s="29" t="str">
        <f t="shared" ca="1" si="410"/>
        <v/>
      </c>
      <c r="BO368" s="29" t="e">
        <f ca="1">+_xlfn.IFNA(VLOOKUP($B368,'Resultados General'!$C$11:$CG$510,MATCH(BO$6,'Resultados General'!$C$10:$CG$10,0),0),"")</f>
        <v>#NAME?</v>
      </c>
      <c r="BP368" s="29" t="str">
        <f t="shared" ca="1" si="411"/>
        <v/>
      </c>
      <c r="BQ368" s="29" t="str">
        <f t="shared" ca="1" si="412"/>
        <v/>
      </c>
      <c r="BR368" s="29" t="e">
        <f ca="1">+_xlfn.IFNA(VLOOKUP($B368,'Resultados General'!$C$11:$CG$510,MATCH(BR$6,'Resultados General'!$C$10:$CG$10,0),0),"")</f>
        <v>#NAME?</v>
      </c>
      <c r="BS368" s="29" t="str">
        <f t="shared" ca="1" si="413"/>
        <v/>
      </c>
      <c r="BT368" s="29" t="str">
        <f t="shared" ca="1" si="414"/>
        <v/>
      </c>
      <c r="BU368" s="29" t="e">
        <f ca="1">+_xlfn.IFNA(VLOOKUP($B368,'Resultados General'!$C$11:$CG$510,MATCH(BU$6,'Resultados General'!$C$10:$CG$10,0),0),"")</f>
        <v>#NAME?</v>
      </c>
      <c r="BV368" s="29" t="str">
        <f t="shared" ca="1" si="415"/>
        <v/>
      </c>
      <c r="BW368" s="29" t="str">
        <f t="shared" ca="1" si="416"/>
        <v/>
      </c>
      <c r="BX368" s="29" t="e">
        <f ca="1">+_xlfn.IFNA(VLOOKUP($B368,'Resultados General'!$C$11:$CG$510,MATCH(BX$6,'Resultados General'!$C$10:$CG$10,0),0),"")</f>
        <v>#NAME?</v>
      </c>
      <c r="BY368" s="29" t="str">
        <f t="shared" ca="1" si="417"/>
        <v/>
      </c>
      <c r="BZ368" s="29" t="str">
        <f t="shared" ca="1" si="418"/>
        <v/>
      </c>
      <c r="CA368" s="29" t="e">
        <f ca="1">+_xlfn.IFNA(VLOOKUP($B368,'Resultados General'!$C$11:$CG$510,MATCH(CA$6,'Resultados General'!$C$10:$CG$10,0),0),"")</f>
        <v>#NAME?</v>
      </c>
      <c r="CB368" s="29" t="str">
        <f t="shared" ca="1" si="419"/>
        <v/>
      </c>
      <c r="CC368" s="29" t="str">
        <f t="shared" ca="1" si="420"/>
        <v/>
      </c>
      <c r="CD368" s="29" t="e">
        <f ca="1">+_xlfn.IFNA(VLOOKUP($B368,'Resultados General'!$C$11:$CG$510,MATCH(CD$6,'Resultados General'!$C$10:$CG$10,0),0),"")</f>
        <v>#NAME?</v>
      </c>
      <c r="CE368" s="29" t="str">
        <f t="shared" ca="1" si="421"/>
        <v/>
      </c>
      <c r="CF368" s="29" t="str">
        <f t="shared" ca="1" si="422"/>
        <v/>
      </c>
      <c r="CG368" s="29" t="e">
        <f ca="1">+_xlfn.IFNA(VLOOKUP($B368,'Resultados General'!$C$11:$CG$510,MATCH(CG$6,'Resultados General'!$C$10:$CG$10,0),0),"")</f>
        <v>#NAME?</v>
      </c>
      <c r="CH368" s="29" t="str">
        <f t="shared" ca="1" si="423"/>
        <v/>
      </c>
      <c r="CI368" s="29" t="str">
        <f t="shared" ca="1" si="424"/>
        <v/>
      </c>
      <c r="CJ368" s="29" t="e">
        <f ca="1">+_xlfn.IFNA(VLOOKUP($B368,'Resultados General'!$C$11:$CG$510,MATCH(CJ$6,'Resultados General'!$C$10:$CG$10,0),0),"")</f>
        <v>#NAME?</v>
      </c>
      <c r="CK368" s="29" t="str">
        <f t="shared" ca="1" si="425"/>
        <v/>
      </c>
      <c r="CL368" s="29" t="str">
        <f t="shared" ca="1" si="426"/>
        <v/>
      </c>
      <c r="CM368" s="29" t="e">
        <f ca="1">+_xlfn.IFNA(VLOOKUP($B368,'Resultados General'!$C$11:$CG$510,MATCH(CM$6,'Resultados General'!$C$10:$CG$10,0),0),"")</f>
        <v>#NAME?</v>
      </c>
      <c r="CN368" s="29" t="str">
        <f t="shared" ca="1" si="427"/>
        <v/>
      </c>
      <c r="CO368" s="29" t="str">
        <f t="shared" ca="1" si="428"/>
        <v/>
      </c>
      <c r="CP368" s="29" t="e">
        <f ca="1">+_xlfn.IFNA(VLOOKUP($B368,'Resultados General'!$C$11:$CG$510,MATCH(CP$6,'Resultados General'!$C$10:$CG$10,0),0),"")</f>
        <v>#NAME?</v>
      </c>
      <c r="CQ368" s="29" t="str">
        <f t="shared" ca="1" si="429"/>
        <v/>
      </c>
      <c r="CR368" s="29" t="str">
        <f t="shared" ca="1" si="430"/>
        <v/>
      </c>
      <c r="CS368" s="29" t="e">
        <f ca="1">+_xlfn.IFNA(VLOOKUP($B368,'Resultados General'!$C$11:$CG$510,MATCH(CS$6,'Resultados General'!$C$10:$CG$10,0),0),"")</f>
        <v>#NAME?</v>
      </c>
      <c r="CT368" s="29" t="str">
        <f t="shared" ca="1" si="431"/>
        <v/>
      </c>
      <c r="CU368" s="29" t="str">
        <f t="shared" ca="1" si="432"/>
        <v/>
      </c>
      <c r="CV368" s="29" t="e">
        <f ca="1">+_xlfn.IFNA(VLOOKUP($B368,'Resultados General'!$C$11:$CG$510,MATCH(CV$6,'Resultados General'!$C$10:$CG$10,0),0),"")</f>
        <v>#NAME?</v>
      </c>
      <c r="CW368" s="29" t="str">
        <f t="shared" ca="1" si="433"/>
        <v/>
      </c>
      <c r="CX368" s="29" t="str">
        <f t="shared" ca="1" si="434"/>
        <v/>
      </c>
      <c r="CY368" s="29" t="e">
        <f ca="1">+_xlfn.IFNA(VLOOKUP($B368,'Resultados General'!$C$11:$CG$510,MATCH(CY$6,'Resultados General'!$C$10:$CG$10,0),0),"")</f>
        <v>#NAME?</v>
      </c>
      <c r="CZ368" s="29" t="str">
        <f t="shared" ca="1" si="435"/>
        <v/>
      </c>
      <c r="DA368" s="29" t="str">
        <f t="shared" ca="1" si="436"/>
        <v/>
      </c>
      <c r="DB368" s="29" t="e">
        <f ca="1">+_xlfn.IFNA(VLOOKUP($B368,'Resultados General'!$C$11:$CG$510,MATCH(DB$6,'Resultados General'!$C$10:$CG$10,0),0),"")</f>
        <v>#NAME?</v>
      </c>
      <c r="DC368" s="29" t="str">
        <f t="shared" ca="1" si="437"/>
        <v/>
      </c>
      <c r="DD368" s="29" t="str">
        <f t="shared" ca="1" si="438"/>
        <v/>
      </c>
      <c r="DE368" s="29" t="e">
        <f ca="1">+_xlfn.IFNA(VLOOKUP($B368,'Resultados General'!$C$11:$CG$510,MATCH(DE$6,'Resultados General'!$C$10:$CG$10,0),0),"")</f>
        <v>#NAME?</v>
      </c>
      <c r="DF368" s="29" t="str">
        <f t="shared" ca="1" si="439"/>
        <v/>
      </c>
      <c r="DG368" s="29" t="str">
        <f t="shared" ca="1" si="440"/>
        <v/>
      </c>
      <c r="DH368" s="29" t="e">
        <f ca="1">+_xlfn.IFNA(VLOOKUP($B368,'Resultados General'!$C$11:$CG$510,MATCH(DH$6,'Resultados General'!$C$10:$CG$10,0),0),"")</f>
        <v>#NAME?</v>
      </c>
      <c r="DI368" s="29" t="str">
        <f t="shared" ca="1" si="441"/>
        <v/>
      </c>
      <c r="DJ368" s="29" t="str">
        <f t="shared" ca="1" si="442"/>
        <v/>
      </c>
      <c r="DK368" s="29" t="e">
        <f ca="1">+_xlfn.IFNA(VLOOKUP($B368,'Resultados General'!$C$11:$CG$510,MATCH(DK$6,'Resultados General'!$C$10:$CG$10,0),0),"")</f>
        <v>#NAME?</v>
      </c>
      <c r="DL368" s="29" t="str">
        <f t="shared" ca="1" si="443"/>
        <v/>
      </c>
      <c r="DM368" s="29" t="str">
        <f t="shared" ca="1" si="444"/>
        <v/>
      </c>
      <c r="DN368" s="29" t="e">
        <f ca="1">+_xlfn.IFNA(VLOOKUP($B368,'Resultados General'!$C$11:$CG$510,MATCH(DN$6,'Resultados General'!$C$10:$CG$10,0),0),"")</f>
        <v>#NAME?</v>
      </c>
      <c r="DO368" s="29" t="str">
        <f t="shared" ca="1" si="445"/>
        <v/>
      </c>
      <c r="DP368" s="29" t="str">
        <f t="shared" ca="1" si="446"/>
        <v/>
      </c>
    </row>
    <row r="369" spans="2:120">
      <c r="B369" s="219" t="str">
        <f>+IF('Resultados General'!C372="","",'Resultados General'!C372)</f>
        <v/>
      </c>
      <c r="C369" s="134" t="e">
        <f ca="1">+_xlfn.IFNA(VLOOKUP('Distribución de puestos'!B369,'Resultados General'!$C$11:$J$510,8,0),"")</f>
        <v>#NAME?</v>
      </c>
      <c r="D369" s="135" t="e">
        <f ca="1">+_xlfn.IFNA(VLOOKUP(B369,'Resultados General'!$C$11:$L$510,10,0),"")</f>
        <v>#NAME?</v>
      </c>
      <c r="E369" s="26" t="s">
        <v>76</v>
      </c>
      <c r="F369" s="26" t="s">
        <v>76</v>
      </c>
      <c r="G369" s="135" t="str">
        <f t="shared" ca="1" si="447"/>
        <v/>
      </c>
      <c r="H369" s="135" t="str">
        <f t="shared" ca="1" si="448"/>
        <v/>
      </c>
      <c r="I369" s="219" t="str">
        <f t="shared" si="449"/>
        <v/>
      </c>
      <c r="J369" s="138"/>
      <c r="M369" s="29" t="e">
        <f ca="1">+_xlfn.IFNA(VLOOKUP($B369,'Resultados General'!$C$11:$CG$510,MATCH(M$6,'Resultados General'!$C$10:$CG$10,0),0),"")</f>
        <v>#NAME?</v>
      </c>
      <c r="N369" s="29" t="str">
        <f t="shared" ca="1" si="375"/>
        <v/>
      </c>
      <c r="O369" s="29" t="str">
        <f t="shared" ca="1" si="376"/>
        <v/>
      </c>
      <c r="P369" s="29" t="e">
        <f ca="1">+_xlfn.IFNA(VLOOKUP($B369,'Resultados General'!$C$11:$CG$510,MATCH(P$6,'Resultados General'!$C$10:$CG$10,0),0),"")</f>
        <v>#NAME?</v>
      </c>
      <c r="Q369" s="29" t="str">
        <f t="shared" ca="1" si="377"/>
        <v/>
      </c>
      <c r="R369" s="29" t="str">
        <f t="shared" ca="1" si="378"/>
        <v/>
      </c>
      <c r="S369" s="29" t="e">
        <f ca="1">+_xlfn.IFNA(VLOOKUP($B369,'Resultados General'!$C$11:$CG$510,MATCH(S$6,'Resultados General'!$C$10:$CG$10,0),0),"")</f>
        <v>#NAME?</v>
      </c>
      <c r="T369" s="29" t="str">
        <f t="shared" ca="1" si="379"/>
        <v/>
      </c>
      <c r="U369" s="29" t="str">
        <f t="shared" ca="1" si="380"/>
        <v/>
      </c>
      <c r="V369" s="29" t="e">
        <f ca="1">+_xlfn.IFNA(VLOOKUP($B369,'Resultados General'!$C$11:$CG$510,MATCH(V$6,'Resultados General'!$C$10:$CG$10,0),0),"")</f>
        <v>#NAME?</v>
      </c>
      <c r="W369" s="29" t="str">
        <f t="shared" ca="1" si="381"/>
        <v/>
      </c>
      <c r="X369" s="29" t="str">
        <f t="shared" ca="1" si="382"/>
        <v/>
      </c>
      <c r="Y369" s="29" t="e">
        <f ca="1">+_xlfn.IFNA(VLOOKUP($B369,'Resultados General'!$C$11:$CG$510,MATCH(Y$6,'Resultados General'!$C$10:$CG$10,0),0),"")</f>
        <v>#NAME?</v>
      </c>
      <c r="Z369" s="29" t="str">
        <f t="shared" ca="1" si="383"/>
        <v/>
      </c>
      <c r="AA369" s="29" t="str">
        <f t="shared" ca="1" si="384"/>
        <v/>
      </c>
      <c r="AB369" s="29" t="e">
        <f ca="1">+_xlfn.IFNA(VLOOKUP($B369,'Resultados General'!$C$11:$CG$510,MATCH(AB$6,'Resultados General'!$C$10:$CG$10,0),0),"")</f>
        <v>#NAME?</v>
      </c>
      <c r="AC369" s="29" t="str">
        <f t="shared" ca="1" si="385"/>
        <v/>
      </c>
      <c r="AD369" s="29" t="str">
        <f t="shared" ca="1" si="386"/>
        <v/>
      </c>
      <c r="AE369" s="29" t="e">
        <f ca="1">+_xlfn.IFNA(VLOOKUP($B369,'Resultados General'!$C$11:$CG$510,MATCH(AE$6,'Resultados General'!$C$10:$CG$10,0),0),"")</f>
        <v>#NAME?</v>
      </c>
      <c r="AF369" s="29" t="str">
        <f t="shared" ca="1" si="387"/>
        <v/>
      </c>
      <c r="AG369" s="29" t="str">
        <f t="shared" ca="1" si="388"/>
        <v/>
      </c>
      <c r="AH369" s="29" t="e">
        <f ca="1">+_xlfn.IFNA(VLOOKUP($B369,'Resultados General'!$C$11:$CG$510,MATCH(AH$6,'Resultados General'!$C$10:$CG$10,0),0),"")</f>
        <v>#NAME?</v>
      </c>
      <c r="AI369" s="29" t="str">
        <f t="shared" ca="1" si="389"/>
        <v/>
      </c>
      <c r="AJ369" s="29" t="str">
        <f t="shared" ca="1" si="390"/>
        <v/>
      </c>
      <c r="AK369" s="29" t="e">
        <f ca="1">+_xlfn.IFNA(VLOOKUP($B369,'Resultados General'!$C$11:$CG$510,MATCH(AK$6,'Resultados General'!$C$10:$CG$10,0),0),"")</f>
        <v>#NAME?</v>
      </c>
      <c r="AL369" s="29" t="str">
        <f t="shared" ca="1" si="391"/>
        <v/>
      </c>
      <c r="AM369" s="29" t="str">
        <f t="shared" ca="1" si="392"/>
        <v/>
      </c>
      <c r="AN369" s="29" t="e">
        <f ca="1">+_xlfn.IFNA(VLOOKUP($B369,'Resultados General'!$C$11:$CG$510,MATCH(AN$6,'Resultados General'!$C$10:$CG$10,0),0),"")</f>
        <v>#NAME?</v>
      </c>
      <c r="AO369" s="29" t="str">
        <f t="shared" ca="1" si="393"/>
        <v/>
      </c>
      <c r="AP369" s="29" t="str">
        <f t="shared" ca="1" si="394"/>
        <v/>
      </c>
      <c r="AQ369" s="29" t="e">
        <f ca="1">+_xlfn.IFNA(VLOOKUP($B369,'Resultados General'!$C$11:$CG$510,MATCH(AQ$6,'Resultados General'!$C$10:$CG$10,0),0),"")</f>
        <v>#NAME?</v>
      </c>
      <c r="AR369" s="29" t="str">
        <f t="shared" ca="1" si="395"/>
        <v/>
      </c>
      <c r="AS369" s="29" t="str">
        <f t="shared" ca="1" si="396"/>
        <v/>
      </c>
      <c r="AT369" s="29" t="e">
        <f ca="1">+_xlfn.IFNA(VLOOKUP($B369,'Resultados General'!$C$11:$CG$510,MATCH(AT$6,'Resultados General'!$C$10:$CG$10,0),0),"")</f>
        <v>#NAME?</v>
      </c>
      <c r="AU369" s="29" t="str">
        <f t="shared" ca="1" si="397"/>
        <v/>
      </c>
      <c r="AV369" s="29" t="str">
        <f t="shared" ca="1" si="398"/>
        <v/>
      </c>
      <c r="AW369" s="29" t="e">
        <f ca="1">+_xlfn.IFNA(VLOOKUP($B369,'Resultados General'!$C$11:$CG$510,MATCH(AW$6,'Resultados General'!$C$10:$CG$10,0),0),"")</f>
        <v>#NAME?</v>
      </c>
      <c r="AX369" s="29" t="str">
        <f t="shared" ca="1" si="399"/>
        <v/>
      </c>
      <c r="AY369" s="29" t="str">
        <f t="shared" ca="1" si="400"/>
        <v/>
      </c>
      <c r="AZ369" s="29" t="e">
        <f ca="1">+_xlfn.IFNA(VLOOKUP($B369,'Resultados General'!$C$11:$CG$510,MATCH(AZ$6,'Resultados General'!$C$10:$CG$10,0),0),"")</f>
        <v>#NAME?</v>
      </c>
      <c r="BA369" s="29" t="str">
        <f t="shared" ca="1" si="401"/>
        <v/>
      </c>
      <c r="BB369" s="29" t="str">
        <f t="shared" ca="1" si="402"/>
        <v/>
      </c>
      <c r="BC369" s="29" t="e">
        <f ca="1">+_xlfn.IFNA(VLOOKUP($B369,'Resultados General'!$C$11:$CG$510,MATCH(BC$6,'Resultados General'!$C$10:$CG$10,0),0),"")</f>
        <v>#NAME?</v>
      </c>
      <c r="BD369" s="29" t="str">
        <f t="shared" ca="1" si="403"/>
        <v/>
      </c>
      <c r="BE369" s="29" t="str">
        <f t="shared" ca="1" si="404"/>
        <v/>
      </c>
      <c r="BF369" s="29" t="e">
        <f ca="1">+_xlfn.IFNA(VLOOKUP($B369,'Resultados General'!$C$11:$CG$510,MATCH(BF$6,'Resultados General'!$C$10:$CG$10,0),0),"")</f>
        <v>#NAME?</v>
      </c>
      <c r="BG369" s="29" t="str">
        <f t="shared" ca="1" si="405"/>
        <v/>
      </c>
      <c r="BH369" s="29" t="str">
        <f t="shared" ca="1" si="406"/>
        <v/>
      </c>
      <c r="BI369" s="29" t="e">
        <f ca="1">+_xlfn.IFNA(VLOOKUP($B369,'Resultados General'!$C$11:$CG$510,MATCH(BI$6,'Resultados General'!$C$10:$CG$10,0),0),"")</f>
        <v>#NAME?</v>
      </c>
      <c r="BJ369" s="29" t="str">
        <f t="shared" ca="1" si="407"/>
        <v/>
      </c>
      <c r="BK369" s="29" t="str">
        <f t="shared" ca="1" si="408"/>
        <v/>
      </c>
      <c r="BL369" s="29" t="e">
        <f ca="1">+_xlfn.IFNA(VLOOKUP($B369,'Resultados General'!$C$11:$CG$510,MATCH(BL$6,'Resultados General'!$C$10:$CG$10,0),0),"")</f>
        <v>#NAME?</v>
      </c>
      <c r="BM369" s="29" t="str">
        <f t="shared" ca="1" si="409"/>
        <v/>
      </c>
      <c r="BN369" s="29" t="str">
        <f t="shared" ca="1" si="410"/>
        <v/>
      </c>
      <c r="BO369" s="29" t="e">
        <f ca="1">+_xlfn.IFNA(VLOOKUP($B369,'Resultados General'!$C$11:$CG$510,MATCH(BO$6,'Resultados General'!$C$10:$CG$10,0),0),"")</f>
        <v>#NAME?</v>
      </c>
      <c r="BP369" s="29" t="str">
        <f t="shared" ca="1" si="411"/>
        <v/>
      </c>
      <c r="BQ369" s="29" t="str">
        <f t="shared" ca="1" si="412"/>
        <v/>
      </c>
      <c r="BR369" s="29" t="e">
        <f ca="1">+_xlfn.IFNA(VLOOKUP($B369,'Resultados General'!$C$11:$CG$510,MATCH(BR$6,'Resultados General'!$C$10:$CG$10,0),0),"")</f>
        <v>#NAME?</v>
      </c>
      <c r="BS369" s="29" t="str">
        <f t="shared" ca="1" si="413"/>
        <v/>
      </c>
      <c r="BT369" s="29" t="str">
        <f t="shared" ca="1" si="414"/>
        <v/>
      </c>
      <c r="BU369" s="29" t="e">
        <f ca="1">+_xlfn.IFNA(VLOOKUP($B369,'Resultados General'!$C$11:$CG$510,MATCH(BU$6,'Resultados General'!$C$10:$CG$10,0),0),"")</f>
        <v>#NAME?</v>
      </c>
      <c r="BV369" s="29" t="str">
        <f t="shared" ca="1" si="415"/>
        <v/>
      </c>
      <c r="BW369" s="29" t="str">
        <f t="shared" ca="1" si="416"/>
        <v/>
      </c>
      <c r="BX369" s="29" t="e">
        <f ca="1">+_xlfn.IFNA(VLOOKUP($B369,'Resultados General'!$C$11:$CG$510,MATCH(BX$6,'Resultados General'!$C$10:$CG$10,0),0),"")</f>
        <v>#NAME?</v>
      </c>
      <c r="BY369" s="29" t="str">
        <f t="shared" ca="1" si="417"/>
        <v/>
      </c>
      <c r="BZ369" s="29" t="str">
        <f t="shared" ca="1" si="418"/>
        <v/>
      </c>
      <c r="CA369" s="29" t="e">
        <f ca="1">+_xlfn.IFNA(VLOOKUP($B369,'Resultados General'!$C$11:$CG$510,MATCH(CA$6,'Resultados General'!$C$10:$CG$10,0),0),"")</f>
        <v>#NAME?</v>
      </c>
      <c r="CB369" s="29" t="str">
        <f t="shared" ca="1" si="419"/>
        <v/>
      </c>
      <c r="CC369" s="29" t="str">
        <f t="shared" ca="1" si="420"/>
        <v/>
      </c>
      <c r="CD369" s="29" t="e">
        <f ca="1">+_xlfn.IFNA(VLOOKUP($B369,'Resultados General'!$C$11:$CG$510,MATCH(CD$6,'Resultados General'!$C$10:$CG$10,0),0),"")</f>
        <v>#NAME?</v>
      </c>
      <c r="CE369" s="29" t="str">
        <f t="shared" ca="1" si="421"/>
        <v/>
      </c>
      <c r="CF369" s="29" t="str">
        <f t="shared" ca="1" si="422"/>
        <v/>
      </c>
      <c r="CG369" s="29" t="e">
        <f ca="1">+_xlfn.IFNA(VLOOKUP($B369,'Resultados General'!$C$11:$CG$510,MATCH(CG$6,'Resultados General'!$C$10:$CG$10,0),0),"")</f>
        <v>#NAME?</v>
      </c>
      <c r="CH369" s="29" t="str">
        <f t="shared" ca="1" si="423"/>
        <v/>
      </c>
      <c r="CI369" s="29" t="str">
        <f t="shared" ca="1" si="424"/>
        <v/>
      </c>
      <c r="CJ369" s="29" t="e">
        <f ca="1">+_xlfn.IFNA(VLOOKUP($B369,'Resultados General'!$C$11:$CG$510,MATCH(CJ$6,'Resultados General'!$C$10:$CG$10,0),0),"")</f>
        <v>#NAME?</v>
      </c>
      <c r="CK369" s="29" t="str">
        <f t="shared" ca="1" si="425"/>
        <v/>
      </c>
      <c r="CL369" s="29" t="str">
        <f t="shared" ca="1" si="426"/>
        <v/>
      </c>
      <c r="CM369" s="29" t="e">
        <f ca="1">+_xlfn.IFNA(VLOOKUP($B369,'Resultados General'!$C$11:$CG$510,MATCH(CM$6,'Resultados General'!$C$10:$CG$10,0),0),"")</f>
        <v>#NAME?</v>
      </c>
      <c r="CN369" s="29" t="str">
        <f t="shared" ca="1" si="427"/>
        <v/>
      </c>
      <c r="CO369" s="29" t="str">
        <f t="shared" ca="1" si="428"/>
        <v/>
      </c>
      <c r="CP369" s="29" t="e">
        <f ca="1">+_xlfn.IFNA(VLOOKUP($B369,'Resultados General'!$C$11:$CG$510,MATCH(CP$6,'Resultados General'!$C$10:$CG$10,0),0),"")</f>
        <v>#NAME?</v>
      </c>
      <c r="CQ369" s="29" t="str">
        <f t="shared" ca="1" si="429"/>
        <v/>
      </c>
      <c r="CR369" s="29" t="str">
        <f t="shared" ca="1" si="430"/>
        <v/>
      </c>
      <c r="CS369" s="29" t="e">
        <f ca="1">+_xlfn.IFNA(VLOOKUP($B369,'Resultados General'!$C$11:$CG$510,MATCH(CS$6,'Resultados General'!$C$10:$CG$10,0),0),"")</f>
        <v>#NAME?</v>
      </c>
      <c r="CT369" s="29" t="str">
        <f t="shared" ca="1" si="431"/>
        <v/>
      </c>
      <c r="CU369" s="29" t="str">
        <f t="shared" ca="1" si="432"/>
        <v/>
      </c>
      <c r="CV369" s="29" t="e">
        <f ca="1">+_xlfn.IFNA(VLOOKUP($B369,'Resultados General'!$C$11:$CG$510,MATCH(CV$6,'Resultados General'!$C$10:$CG$10,0),0),"")</f>
        <v>#NAME?</v>
      </c>
      <c r="CW369" s="29" t="str">
        <f t="shared" ca="1" si="433"/>
        <v/>
      </c>
      <c r="CX369" s="29" t="str">
        <f t="shared" ca="1" si="434"/>
        <v/>
      </c>
      <c r="CY369" s="29" t="e">
        <f ca="1">+_xlfn.IFNA(VLOOKUP($B369,'Resultados General'!$C$11:$CG$510,MATCH(CY$6,'Resultados General'!$C$10:$CG$10,0),0),"")</f>
        <v>#NAME?</v>
      </c>
      <c r="CZ369" s="29" t="str">
        <f t="shared" ca="1" si="435"/>
        <v/>
      </c>
      <c r="DA369" s="29" t="str">
        <f t="shared" ca="1" si="436"/>
        <v/>
      </c>
      <c r="DB369" s="29" t="e">
        <f ca="1">+_xlfn.IFNA(VLOOKUP($B369,'Resultados General'!$C$11:$CG$510,MATCH(DB$6,'Resultados General'!$C$10:$CG$10,0),0),"")</f>
        <v>#NAME?</v>
      </c>
      <c r="DC369" s="29" t="str">
        <f t="shared" ca="1" si="437"/>
        <v/>
      </c>
      <c r="DD369" s="29" t="str">
        <f t="shared" ca="1" si="438"/>
        <v/>
      </c>
      <c r="DE369" s="29" t="e">
        <f ca="1">+_xlfn.IFNA(VLOOKUP($B369,'Resultados General'!$C$11:$CG$510,MATCH(DE$6,'Resultados General'!$C$10:$CG$10,0),0),"")</f>
        <v>#NAME?</v>
      </c>
      <c r="DF369" s="29" t="str">
        <f t="shared" ca="1" si="439"/>
        <v/>
      </c>
      <c r="DG369" s="29" t="str">
        <f t="shared" ca="1" si="440"/>
        <v/>
      </c>
      <c r="DH369" s="29" t="e">
        <f ca="1">+_xlfn.IFNA(VLOOKUP($B369,'Resultados General'!$C$11:$CG$510,MATCH(DH$6,'Resultados General'!$C$10:$CG$10,0),0),"")</f>
        <v>#NAME?</v>
      </c>
      <c r="DI369" s="29" t="str">
        <f t="shared" ca="1" si="441"/>
        <v/>
      </c>
      <c r="DJ369" s="29" t="str">
        <f t="shared" ca="1" si="442"/>
        <v/>
      </c>
      <c r="DK369" s="29" t="e">
        <f ca="1">+_xlfn.IFNA(VLOOKUP($B369,'Resultados General'!$C$11:$CG$510,MATCH(DK$6,'Resultados General'!$C$10:$CG$10,0),0),"")</f>
        <v>#NAME?</v>
      </c>
      <c r="DL369" s="29" t="str">
        <f t="shared" ca="1" si="443"/>
        <v/>
      </c>
      <c r="DM369" s="29" t="str">
        <f t="shared" ca="1" si="444"/>
        <v/>
      </c>
      <c r="DN369" s="29" t="e">
        <f ca="1">+_xlfn.IFNA(VLOOKUP($B369,'Resultados General'!$C$11:$CG$510,MATCH(DN$6,'Resultados General'!$C$10:$CG$10,0),0),"")</f>
        <v>#NAME?</v>
      </c>
      <c r="DO369" s="29" t="str">
        <f t="shared" ca="1" si="445"/>
        <v/>
      </c>
      <c r="DP369" s="29" t="str">
        <f t="shared" ca="1" si="446"/>
        <v/>
      </c>
    </row>
    <row r="370" spans="2:120">
      <c r="B370" s="219" t="str">
        <f>+IF('Resultados General'!C373="","",'Resultados General'!C373)</f>
        <v/>
      </c>
      <c r="C370" s="134" t="e">
        <f ca="1">+_xlfn.IFNA(VLOOKUP('Distribución de puestos'!B370,'Resultados General'!$C$11:$J$510,8,0),"")</f>
        <v>#NAME?</v>
      </c>
      <c r="D370" s="135" t="e">
        <f ca="1">+_xlfn.IFNA(VLOOKUP(B370,'Resultados General'!$C$11:$L$510,10,0),"")</f>
        <v>#NAME?</v>
      </c>
      <c r="E370" s="26" t="s">
        <v>76</v>
      </c>
      <c r="F370" s="26" t="s">
        <v>76</v>
      </c>
      <c r="G370" s="135" t="str">
        <f t="shared" ca="1" si="447"/>
        <v/>
      </c>
      <c r="H370" s="135" t="str">
        <f t="shared" ca="1" si="448"/>
        <v/>
      </c>
      <c r="I370" s="219" t="str">
        <f t="shared" si="449"/>
        <v/>
      </c>
      <c r="J370" s="138"/>
      <c r="M370" s="29" t="e">
        <f ca="1">+_xlfn.IFNA(VLOOKUP($B370,'Resultados General'!$C$11:$CG$510,MATCH(M$6,'Resultados General'!$C$10:$CG$10,0),0),"")</f>
        <v>#NAME?</v>
      </c>
      <c r="N370" s="29" t="str">
        <f t="shared" ca="1" si="375"/>
        <v/>
      </c>
      <c r="O370" s="29" t="str">
        <f t="shared" ca="1" si="376"/>
        <v/>
      </c>
      <c r="P370" s="29" t="e">
        <f ca="1">+_xlfn.IFNA(VLOOKUP($B370,'Resultados General'!$C$11:$CG$510,MATCH(P$6,'Resultados General'!$C$10:$CG$10,0),0),"")</f>
        <v>#NAME?</v>
      </c>
      <c r="Q370" s="29" t="str">
        <f t="shared" ca="1" si="377"/>
        <v/>
      </c>
      <c r="R370" s="29" t="str">
        <f t="shared" ca="1" si="378"/>
        <v/>
      </c>
      <c r="S370" s="29" t="e">
        <f ca="1">+_xlfn.IFNA(VLOOKUP($B370,'Resultados General'!$C$11:$CG$510,MATCH(S$6,'Resultados General'!$C$10:$CG$10,0),0),"")</f>
        <v>#NAME?</v>
      </c>
      <c r="T370" s="29" t="str">
        <f t="shared" ca="1" si="379"/>
        <v/>
      </c>
      <c r="U370" s="29" t="str">
        <f t="shared" ca="1" si="380"/>
        <v/>
      </c>
      <c r="V370" s="29" t="e">
        <f ca="1">+_xlfn.IFNA(VLOOKUP($B370,'Resultados General'!$C$11:$CG$510,MATCH(V$6,'Resultados General'!$C$10:$CG$10,0),0),"")</f>
        <v>#NAME?</v>
      </c>
      <c r="W370" s="29" t="str">
        <f t="shared" ca="1" si="381"/>
        <v/>
      </c>
      <c r="X370" s="29" t="str">
        <f t="shared" ca="1" si="382"/>
        <v/>
      </c>
      <c r="Y370" s="29" t="e">
        <f ca="1">+_xlfn.IFNA(VLOOKUP($B370,'Resultados General'!$C$11:$CG$510,MATCH(Y$6,'Resultados General'!$C$10:$CG$10,0),0),"")</f>
        <v>#NAME?</v>
      </c>
      <c r="Z370" s="29" t="str">
        <f t="shared" ca="1" si="383"/>
        <v/>
      </c>
      <c r="AA370" s="29" t="str">
        <f t="shared" ca="1" si="384"/>
        <v/>
      </c>
      <c r="AB370" s="29" t="e">
        <f ca="1">+_xlfn.IFNA(VLOOKUP($B370,'Resultados General'!$C$11:$CG$510,MATCH(AB$6,'Resultados General'!$C$10:$CG$10,0),0),"")</f>
        <v>#NAME?</v>
      </c>
      <c r="AC370" s="29" t="str">
        <f t="shared" ca="1" si="385"/>
        <v/>
      </c>
      <c r="AD370" s="29" t="str">
        <f t="shared" ca="1" si="386"/>
        <v/>
      </c>
      <c r="AE370" s="29" t="e">
        <f ca="1">+_xlfn.IFNA(VLOOKUP($B370,'Resultados General'!$C$11:$CG$510,MATCH(AE$6,'Resultados General'!$C$10:$CG$10,0),0),"")</f>
        <v>#NAME?</v>
      </c>
      <c r="AF370" s="29" t="str">
        <f t="shared" ca="1" si="387"/>
        <v/>
      </c>
      <c r="AG370" s="29" t="str">
        <f t="shared" ca="1" si="388"/>
        <v/>
      </c>
      <c r="AH370" s="29" t="e">
        <f ca="1">+_xlfn.IFNA(VLOOKUP($B370,'Resultados General'!$C$11:$CG$510,MATCH(AH$6,'Resultados General'!$C$10:$CG$10,0),0),"")</f>
        <v>#NAME?</v>
      </c>
      <c r="AI370" s="29" t="str">
        <f t="shared" ca="1" si="389"/>
        <v/>
      </c>
      <c r="AJ370" s="29" t="str">
        <f t="shared" ca="1" si="390"/>
        <v/>
      </c>
      <c r="AK370" s="29" t="e">
        <f ca="1">+_xlfn.IFNA(VLOOKUP($B370,'Resultados General'!$C$11:$CG$510,MATCH(AK$6,'Resultados General'!$C$10:$CG$10,0),0),"")</f>
        <v>#NAME?</v>
      </c>
      <c r="AL370" s="29" t="str">
        <f t="shared" ca="1" si="391"/>
        <v/>
      </c>
      <c r="AM370" s="29" t="str">
        <f t="shared" ca="1" si="392"/>
        <v/>
      </c>
      <c r="AN370" s="29" t="e">
        <f ca="1">+_xlfn.IFNA(VLOOKUP($B370,'Resultados General'!$C$11:$CG$510,MATCH(AN$6,'Resultados General'!$C$10:$CG$10,0),0),"")</f>
        <v>#NAME?</v>
      </c>
      <c r="AO370" s="29" t="str">
        <f t="shared" ca="1" si="393"/>
        <v/>
      </c>
      <c r="AP370" s="29" t="str">
        <f t="shared" ca="1" si="394"/>
        <v/>
      </c>
      <c r="AQ370" s="29" t="e">
        <f ca="1">+_xlfn.IFNA(VLOOKUP($B370,'Resultados General'!$C$11:$CG$510,MATCH(AQ$6,'Resultados General'!$C$10:$CG$10,0),0),"")</f>
        <v>#NAME?</v>
      </c>
      <c r="AR370" s="29" t="str">
        <f t="shared" ca="1" si="395"/>
        <v/>
      </c>
      <c r="AS370" s="29" t="str">
        <f t="shared" ca="1" si="396"/>
        <v/>
      </c>
      <c r="AT370" s="29" t="e">
        <f ca="1">+_xlfn.IFNA(VLOOKUP($B370,'Resultados General'!$C$11:$CG$510,MATCH(AT$6,'Resultados General'!$C$10:$CG$10,0),0),"")</f>
        <v>#NAME?</v>
      </c>
      <c r="AU370" s="29" t="str">
        <f t="shared" ca="1" si="397"/>
        <v/>
      </c>
      <c r="AV370" s="29" t="str">
        <f t="shared" ca="1" si="398"/>
        <v/>
      </c>
      <c r="AW370" s="29" t="e">
        <f ca="1">+_xlfn.IFNA(VLOOKUP($B370,'Resultados General'!$C$11:$CG$510,MATCH(AW$6,'Resultados General'!$C$10:$CG$10,0),0),"")</f>
        <v>#NAME?</v>
      </c>
      <c r="AX370" s="29" t="str">
        <f t="shared" ca="1" si="399"/>
        <v/>
      </c>
      <c r="AY370" s="29" t="str">
        <f t="shared" ca="1" si="400"/>
        <v/>
      </c>
      <c r="AZ370" s="29" t="e">
        <f ca="1">+_xlfn.IFNA(VLOOKUP($B370,'Resultados General'!$C$11:$CG$510,MATCH(AZ$6,'Resultados General'!$C$10:$CG$10,0),0),"")</f>
        <v>#NAME?</v>
      </c>
      <c r="BA370" s="29" t="str">
        <f t="shared" ca="1" si="401"/>
        <v/>
      </c>
      <c r="BB370" s="29" t="str">
        <f t="shared" ca="1" si="402"/>
        <v/>
      </c>
      <c r="BC370" s="29" t="e">
        <f ca="1">+_xlfn.IFNA(VLOOKUP($B370,'Resultados General'!$C$11:$CG$510,MATCH(BC$6,'Resultados General'!$C$10:$CG$10,0),0),"")</f>
        <v>#NAME?</v>
      </c>
      <c r="BD370" s="29" t="str">
        <f t="shared" ca="1" si="403"/>
        <v/>
      </c>
      <c r="BE370" s="29" t="str">
        <f t="shared" ca="1" si="404"/>
        <v/>
      </c>
      <c r="BF370" s="29" t="e">
        <f ca="1">+_xlfn.IFNA(VLOOKUP($B370,'Resultados General'!$C$11:$CG$510,MATCH(BF$6,'Resultados General'!$C$10:$CG$10,0),0),"")</f>
        <v>#NAME?</v>
      </c>
      <c r="BG370" s="29" t="str">
        <f t="shared" ca="1" si="405"/>
        <v/>
      </c>
      <c r="BH370" s="29" t="str">
        <f t="shared" ca="1" si="406"/>
        <v/>
      </c>
      <c r="BI370" s="29" t="e">
        <f ca="1">+_xlfn.IFNA(VLOOKUP($B370,'Resultados General'!$C$11:$CG$510,MATCH(BI$6,'Resultados General'!$C$10:$CG$10,0),0),"")</f>
        <v>#NAME?</v>
      </c>
      <c r="BJ370" s="29" t="str">
        <f t="shared" ca="1" si="407"/>
        <v/>
      </c>
      <c r="BK370" s="29" t="str">
        <f t="shared" ca="1" si="408"/>
        <v/>
      </c>
      <c r="BL370" s="29" t="e">
        <f ca="1">+_xlfn.IFNA(VLOOKUP($B370,'Resultados General'!$C$11:$CG$510,MATCH(BL$6,'Resultados General'!$C$10:$CG$10,0),0),"")</f>
        <v>#NAME?</v>
      </c>
      <c r="BM370" s="29" t="str">
        <f t="shared" ca="1" si="409"/>
        <v/>
      </c>
      <c r="BN370" s="29" t="str">
        <f t="shared" ca="1" si="410"/>
        <v/>
      </c>
      <c r="BO370" s="29" t="e">
        <f ca="1">+_xlfn.IFNA(VLOOKUP($B370,'Resultados General'!$C$11:$CG$510,MATCH(BO$6,'Resultados General'!$C$10:$CG$10,0),0),"")</f>
        <v>#NAME?</v>
      </c>
      <c r="BP370" s="29" t="str">
        <f t="shared" ca="1" si="411"/>
        <v/>
      </c>
      <c r="BQ370" s="29" t="str">
        <f t="shared" ca="1" si="412"/>
        <v/>
      </c>
      <c r="BR370" s="29" t="e">
        <f ca="1">+_xlfn.IFNA(VLOOKUP($B370,'Resultados General'!$C$11:$CG$510,MATCH(BR$6,'Resultados General'!$C$10:$CG$10,0),0),"")</f>
        <v>#NAME?</v>
      </c>
      <c r="BS370" s="29" t="str">
        <f t="shared" ca="1" si="413"/>
        <v/>
      </c>
      <c r="BT370" s="29" t="str">
        <f t="shared" ca="1" si="414"/>
        <v/>
      </c>
      <c r="BU370" s="29" t="e">
        <f ca="1">+_xlfn.IFNA(VLOOKUP($B370,'Resultados General'!$C$11:$CG$510,MATCH(BU$6,'Resultados General'!$C$10:$CG$10,0),0),"")</f>
        <v>#NAME?</v>
      </c>
      <c r="BV370" s="29" t="str">
        <f t="shared" ca="1" si="415"/>
        <v/>
      </c>
      <c r="BW370" s="29" t="str">
        <f t="shared" ca="1" si="416"/>
        <v/>
      </c>
      <c r="BX370" s="29" t="e">
        <f ca="1">+_xlfn.IFNA(VLOOKUP($B370,'Resultados General'!$C$11:$CG$510,MATCH(BX$6,'Resultados General'!$C$10:$CG$10,0),0),"")</f>
        <v>#NAME?</v>
      </c>
      <c r="BY370" s="29" t="str">
        <f t="shared" ca="1" si="417"/>
        <v/>
      </c>
      <c r="BZ370" s="29" t="str">
        <f t="shared" ca="1" si="418"/>
        <v/>
      </c>
      <c r="CA370" s="29" t="e">
        <f ca="1">+_xlfn.IFNA(VLOOKUP($B370,'Resultados General'!$C$11:$CG$510,MATCH(CA$6,'Resultados General'!$C$10:$CG$10,0),0),"")</f>
        <v>#NAME?</v>
      </c>
      <c r="CB370" s="29" t="str">
        <f t="shared" ca="1" si="419"/>
        <v/>
      </c>
      <c r="CC370" s="29" t="str">
        <f t="shared" ca="1" si="420"/>
        <v/>
      </c>
      <c r="CD370" s="29" t="e">
        <f ca="1">+_xlfn.IFNA(VLOOKUP($B370,'Resultados General'!$C$11:$CG$510,MATCH(CD$6,'Resultados General'!$C$10:$CG$10,0),0),"")</f>
        <v>#NAME?</v>
      </c>
      <c r="CE370" s="29" t="str">
        <f t="shared" ca="1" si="421"/>
        <v/>
      </c>
      <c r="CF370" s="29" t="str">
        <f t="shared" ca="1" si="422"/>
        <v/>
      </c>
      <c r="CG370" s="29" t="e">
        <f ca="1">+_xlfn.IFNA(VLOOKUP($B370,'Resultados General'!$C$11:$CG$510,MATCH(CG$6,'Resultados General'!$C$10:$CG$10,0),0),"")</f>
        <v>#NAME?</v>
      </c>
      <c r="CH370" s="29" t="str">
        <f t="shared" ca="1" si="423"/>
        <v/>
      </c>
      <c r="CI370" s="29" t="str">
        <f t="shared" ca="1" si="424"/>
        <v/>
      </c>
      <c r="CJ370" s="29" t="e">
        <f ca="1">+_xlfn.IFNA(VLOOKUP($B370,'Resultados General'!$C$11:$CG$510,MATCH(CJ$6,'Resultados General'!$C$10:$CG$10,0),0),"")</f>
        <v>#NAME?</v>
      </c>
      <c r="CK370" s="29" t="str">
        <f t="shared" ca="1" si="425"/>
        <v/>
      </c>
      <c r="CL370" s="29" t="str">
        <f t="shared" ca="1" si="426"/>
        <v/>
      </c>
      <c r="CM370" s="29" t="e">
        <f ca="1">+_xlfn.IFNA(VLOOKUP($B370,'Resultados General'!$C$11:$CG$510,MATCH(CM$6,'Resultados General'!$C$10:$CG$10,0),0),"")</f>
        <v>#NAME?</v>
      </c>
      <c r="CN370" s="29" t="str">
        <f t="shared" ca="1" si="427"/>
        <v/>
      </c>
      <c r="CO370" s="29" t="str">
        <f t="shared" ca="1" si="428"/>
        <v/>
      </c>
      <c r="CP370" s="29" t="e">
        <f ca="1">+_xlfn.IFNA(VLOOKUP($B370,'Resultados General'!$C$11:$CG$510,MATCH(CP$6,'Resultados General'!$C$10:$CG$10,0),0),"")</f>
        <v>#NAME?</v>
      </c>
      <c r="CQ370" s="29" t="str">
        <f t="shared" ca="1" si="429"/>
        <v/>
      </c>
      <c r="CR370" s="29" t="str">
        <f t="shared" ca="1" si="430"/>
        <v/>
      </c>
      <c r="CS370" s="29" t="e">
        <f ca="1">+_xlfn.IFNA(VLOOKUP($B370,'Resultados General'!$C$11:$CG$510,MATCH(CS$6,'Resultados General'!$C$10:$CG$10,0),0),"")</f>
        <v>#NAME?</v>
      </c>
      <c r="CT370" s="29" t="str">
        <f t="shared" ca="1" si="431"/>
        <v/>
      </c>
      <c r="CU370" s="29" t="str">
        <f t="shared" ca="1" si="432"/>
        <v/>
      </c>
      <c r="CV370" s="29" t="e">
        <f ca="1">+_xlfn.IFNA(VLOOKUP($B370,'Resultados General'!$C$11:$CG$510,MATCH(CV$6,'Resultados General'!$C$10:$CG$10,0),0),"")</f>
        <v>#NAME?</v>
      </c>
      <c r="CW370" s="29" t="str">
        <f t="shared" ca="1" si="433"/>
        <v/>
      </c>
      <c r="CX370" s="29" t="str">
        <f t="shared" ca="1" si="434"/>
        <v/>
      </c>
      <c r="CY370" s="29" t="e">
        <f ca="1">+_xlfn.IFNA(VLOOKUP($B370,'Resultados General'!$C$11:$CG$510,MATCH(CY$6,'Resultados General'!$C$10:$CG$10,0),0),"")</f>
        <v>#NAME?</v>
      </c>
      <c r="CZ370" s="29" t="str">
        <f t="shared" ca="1" si="435"/>
        <v/>
      </c>
      <c r="DA370" s="29" t="str">
        <f t="shared" ca="1" si="436"/>
        <v/>
      </c>
      <c r="DB370" s="29" t="e">
        <f ca="1">+_xlfn.IFNA(VLOOKUP($B370,'Resultados General'!$C$11:$CG$510,MATCH(DB$6,'Resultados General'!$C$10:$CG$10,0),0),"")</f>
        <v>#NAME?</v>
      </c>
      <c r="DC370" s="29" t="str">
        <f t="shared" ca="1" si="437"/>
        <v/>
      </c>
      <c r="DD370" s="29" t="str">
        <f t="shared" ca="1" si="438"/>
        <v/>
      </c>
      <c r="DE370" s="29" t="e">
        <f ca="1">+_xlfn.IFNA(VLOOKUP($B370,'Resultados General'!$C$11:$CG$510,MATCH(DE$6,'Resultados General'!$C$10:$CG$10,0),0),"")</f>
        <v>#NAME?</v>
      </c>
      <c r="DF370" s="29" t="str">
        <f t="shared" ca="1" si="439"/>
        <v/>
      </c>
      <c r="DG370" s="29" t="str">
        <f t="shared" ca="1" si="440"/>
        <v/>
      </c>
      <c r="DH370" s="29" t="e">
        <f ca="1">+_xlfn.IFNA(VLOOKUP($B370,'Resultados General'!$C$11:$CG$510,MATCH(DH$6,'Resultados General'!$C$10:$CG$10,0),0),"")</f>
        <v>#NAME?</v>
      </c>
      <c r="DI370" s="29" t="str">
        <f t="shared" ca="1" si="441"/>
        <v/>
      </c>
      <c r="DJ370" s="29" t="str">
        <f t="shared" ca="1" si="442"/>
        <v/>
      </c>
      <c r="DK370" s="29" t="e">
        <f ca="1">+_xlfn.IFNA(VLOOKUP($B370,'Resultados General'!$C$11:$CG$510,MATCH(DK$6,'Resultados General'!$C$10:$CG$10,0),0),"")</f>
        <v>#NAME?</v>
      </c>
      <c r="DL370" s="29" t="str">
        <f t="shared" ca="1" si="443"/>
        <v/>
      </c>
      <c r="DM370" s="29" t="str">
        <f t="shared" ca="1" si="444"/>
        <v/>
      </c>
      <c r="DN370" s="29" t="e">
        <f ca="1">+_xlfn.IFNA(VLOOKUP($B370,'Resultados General'!$C$11:$CG$510,MATCH(DN$6,'Resultados General'!$C$10:$CG$10,0),0),"")</f>
        <v>#NAME?</v>
      </c>
      <c r="DO370" s="29" t="str">
        <f t="shared" ca="1" si="445"/>
        <v/>
      </c>
      <c r="DP370" s="29" t="str">
        <f t="shared" ca="1" si="446"/>
        <v/>
      </c>
    </row>
    <row r="371" spans="2:120">
      <c r="B371" s="219" t="str">
        <f>+IF('Resultados General'!C374="","",'Resultados General'!C374)</f>
        <v/>
      </c>
      <c r="C371" s="134" t="e">
        <f ca="1">+_xlfn.IFNA(VLOOKUP('Distribución de puestos'!B371,'Resultados General'!$C$11:$J$510,8,0),"")</f>
        <v>#NAME?</v>
      </c>
      <c r="D371" s="135" t="e">
        <f ca="1">+_xlfn.IFNA(VLOOKUP(B371,'Resultados General'!$C$11:$L$510,10,0),"")</f>
        <v>#NAME?</v>
      </c>
      <c r="E371" s="26" t="s">
        <v>76</v>
      </c>
      <c r="F371" s="26" t="s">
        <v>76</v>
      </c>
      <c r="G371" s="135" t="str">
        <f t="shared" ca="1" si="447"/>
        <v/>
      </c>
      <c r="H371" s="135" t="str">
        <f t="shared" ca="1" si="448"/>
        <v/>
      </c>
      <c r="I371" s="219" t="str">
        <f t="shared" si="449"/>
        <v/>
      </c>
      <c r="J371" s="138"/>
      <c r="M371" s="29" t="e">
        <f ca="1">+_xlfn.IFNA(VLOOKUP($B371,'Resultados General'!$C$11:$CG$510,MATCH(M$6,'Resultados General'!$C$10:$CG$10,0),0),"")</f>
        <v>#NAME?</v>
      </c>
      <c r="N371" s="29" t="str">
        <f t="shared" ca="1" si="375"/>
        <v/>
      </c>
      <c r="O371" s="29" t="str">
        <f t="shared" ca="1" si="376"/>
        <v/>
      </c>
      <c r="P371" s="29" t="e">
        <f ca="1">+_xlfn.IFNA(VLOOKUP($B371,'Resultados General'!$C$11:$CG$510,MATCH(P$6,'Resultados General'!$C$10:$CG$10,0),0),"")</f>
        <v>#NAME?</v>
      </c>
      <c r="Q371" s="29" t="str">
        <f t="shared" ca="1" si="377"/>
        <v/>
      </c>
      <c r="R371" s="29" t="str">
        <f t="shared" ca="1" si="378"/>
        <v/>
      </c>
      <c r="S371" s="29" t="e">
        <f ca="1">+_xlfn.IFNA(VLOOKUP($B371,'Resultados General'!$C$11:$CG$510,MATCH(S$6,'Resultados General'!$C$10:$CG$10,0),0),"")</f>
        <v>#NAME?</v>
      </c>
      <c r="T371" s="29" t="str">
        <f t="shared" ca="1" si="379"/>
        <v/>
      </c>
      <c r="U371" s="29" t="str">
        <f t="shared" ca="1" si="380"/>
        <v/>
      </c>
      <c r="V371" s="29" t="e">
        <f ca="1">+_xlfn.IFNA(VLOOKUP($B371,'Resultados General'!$C$11:$CG$510,MATCH(V$6,'Resultados General'!$C$10:$CG$10,0),0),"")</f>
        <v>#NAME?</v>
      </c>
      <c r="W371" s="29" t="str">
        <f t="shared" ca="1" si="381"/>
        <v/>
      </c>
      <c r="X371" s="29" t="str">
        <f t="shared" ca="1" si="382"/>
        <v/>
      </c>
      <c r="Y371" s="29" t="e">
        <f ca="1">+_xlfn.IFNA(VLOOKUP($B371,'Resultados General'!$C$11:$CG$510,MATCH(Y$6,'Resultados General'!$C$10:$CG$10,0),0),"")</f>
        <v>#NAME?</v>
      </c>
      <c r="Z371" s="29" t="str">
        <f t="shared" ca="1" si="383"/>
        <v/>
      </c>
      <c r="AA371" s="29" t="str">
        <f t="shared" ca="1" si="384"/>
        <v/>
      </c>
      <c r="AB371" s="29" t="e">
        <f ca="1">+_xlfn.IFNA(VLOOKUP($B371,'Resultados General'!$C$11:$CG$510,MATCH(AB$6,'Resultados General'!$C$10:$CG$10,0),0),"")</f>
        <v>#NAME?</v>
      </c>
      <c r="AC371" s="29" t="str">
        <f t="shared" ca="1" si="385"/>
        <v/>
      </c>
      <c r="AD371" s="29" t="str">
        <f t="shared" ca="1" si="386"/>
        <v/>
      </c>
      <c r="AE371" s="29" t="e">
        <f ca="1">+_xlfn.IFNA(VLOOKUP($B371,'Resultados General'!$C$11:$CG$510,MATCH(AE$6,'Resultados General'!$C$10:$CG$10,0),0),"")</f>
        <v>#NAME?</v>
      </c>
      <c r="AF371" s="29" t="str">
        <f t="shared" ca="1" si="387"/>
        <v/>
      </c>
      <c r="AG371" s="29" t="str">
        <f t="shared" ca="1" si="388"/>
        <v/>
      </c>
      <c r="AH371" s="29" t="e">
        <f ca="1">+_xlfn.IFNA(VLOOKUP($B371,'Resultados General'!$C$11:$CG$510,MATCH(AH$6,'Resultados General'!$C$10:$CG$10,0),0),"")</f>
        <v>#NAME?</v>
      </c>
      <c r="AI371" s="29" t="str">
        <f t="shared" ca="1" si="389"/>
        <v/>
      </c>
      <c r="AJ371" s="29" t="str">
        <f t="shared" ca="1" si="390"/>
        <v/>
      </c>
      <c r="AK371" s="29" t="e">
        <f ca="1">+_xlfn.IFNA(VLOOKUP($B371,'Resultados General'!$C$11:$CG$510,MATCH(AK$6,'Resultados General'!$C$10:$CG$10,0),0),"")</f>
        <v>#NAME?</v>
      </c>
      <c r="AL371" s="29" t="str">
        <f t="shared" ca="1" si="391"/>
        <v/>
      </c>
      <c r="AM371" s="29" t="str">
        <f t="shared" ca="1" si="392"/>
        <v/>
      </c>
      <c r="AN371" s="29" t="e">
        <f ca="1">+_xlfn.IFNA(VLOOKUP($B371,'Resultados General'!$C$11:$CG$510,MATCH(AN$6,'Resultados General'!$C$10:$CG$10,0),0),"")</f>
        <v>#NAME?</v>
      </c>
      <c r="AO371" s="29" t="str">
        <f t="shared" ca="1" si="393"/>
        <v/>
      </c>
      <c r="AP371" s="29" t="str">
        <f t="shared" ca="1" si="394"/>
        <v/>
      </c>
      <c r="AQ371" s="29" t="e">
        <f ca="1">+_xlfn.IFNA(VLOOKUP($B371,'Resultados General'!$C$11:$CG$510,MATCH(AQ$6,'Resultados General'!$C$10:$CG$10,0),0),"")</f>
        <v>#NAME?</v>
      </c>
      <c r="AR371" s="29" t="str">
        <f t="shared" ca="1" si="395"/>
        <v/>
      </c>
      <c r="AS371" s="29" t="str">
        <f t="shared" ca="1" si="396"/>
        <v/>
      </c>
      <c r="AT371" s="29" t="e">
        <f ca="1">+_xlfn.IFNA(VLOOKUP($B371,'Resultados General'!$C$11:$CG$510,MATCH(AT$6,'Resultados General'!$C$10:$CG$10,0),0),"")</f>
        <v>#NAME?</v>
      </c>
      <c r="AU371" s="29" t="str">
        <f t="shared" ca="1" si="397"/>
        <v/>
      </c>
      <c r="AV371" s="29" t="str">
        <f t="shared" ca="1" si="398"/>
        <v/>
      </c>
      <c r="AW371" s="29" t="e">
        <f ca="1">+_xlfn.IFNA(VLOOKUP($B371,'Resultados General'!$C$11:$CG$510,MATCH(AW$6,'Resultados General'!$C$10:$CG$10,0),0),"")</f>
        <v>#NAME?</v>
      </c>
      <c r="AX371" s="29" t="str">
        <f t="shared" ca="1" si="399"/>
        <v/>
      </c>
      <c r="AY371" s="29" t="str">
        <f t="shared" ca="1" si="400"/>
        <v/>
      </c>
      <c r="AZ371" s="29" t="e">
        <f ca="1">+_xlfn.IFNA(VLOOKUP($B371,'Resultados General'!$C$11:$CG$510,MATCH(AZ$6,'Resultados General'!$C$10:$CG$10,0),0),"")</f>
        <v>#NAME?</v>
      </c>
      <c r="BA371" s="29" t="str">
        <f t="shared" ca="1" si="401"/>
        <v/>
      </c>
      <c r="BB371" s="29" t="str">
        <f t="shared" ca="1" si="402"/>
        <v/>
      </c>
      <c r="BC371" s="29" t="e">
        <f ca="1">+_xlfn.IFNA(VLOOKUP($B371,'Resultados General'!$C$11:$CG$510,MATCH(BC$6,'Resultados General'!$C$10:$CG$10,0),0),"")</f>
        <v>#NAME?</v>
      </c>
      <c r="BD371" s="29" t="str">
        <f t="shared" ca="1" si="403"/>
        <v/>
      </c>
      <c r="BE371" s="29" t="str">
        <f t="shared" ca="1" si="404"/>
        <v/>
      </c>
      <c r="BF371" s="29" t="e">
        <f ca="1">+_xlfn.IFNA(VLOOKUP($B371,'Resultados General'!$C$11:$CG$510,MATCH(BF$6,'Resultados General'!$C$10:$CG$10,0),0),"")</f>
        <v>#NAME?</v>
      </c>
      <c r="BG371" s="29" t="str">
        <f t="shared" ca="1" si="405"/>
        <v/>
      </c>
      <c r="BH371" s="29" t="str">
        <f t="shared" ca="1" si="406"/>
        <v/>
      </c>
      <c r="BI371" s="29" t="e">
        <f ca="1">+_xlfn.IFNA(VLOOKUP($B371,'Resultados General'!$C$11:$CG$510,MATCH(BI$6,'Resultados General'!$C$10:$CG$10,0),0),"")</f>
        <v>#NAME?</v>
      </c>
      <c r="BJ371" s="29" t="str">
        <f t="shared" ca="1" si="407"/>
        <v/>
      </c>
      <c r="BK371" s="29" t="str">
        <f t="shared" ca="1" si="408"/>
        <v/>
      </c>
      <c r="BL371" s="29" t="e">
        <f ca="1">+_xlfn.IFNA(VLOOKUP($B371,'Resultados General'!$C$11:$CG$510,MATCH(BL$6,'Resultados General'!$C$10:$CG$10,0),0),"")</f>
        <v>#NAME?</v>
      </c>
      <c r="BM371" s="29" t="str">
        <f t="shared" ca="1" si="409"/>
        <v/>
      </c>
      <c r="BN371" s="29" t="str">
        <f t="shared" ca="1" si="410"/>
        <v/>
      </c>
      <c r="BO371" s="29" t="e">
        <f ca="1">+_xlfn.IFNA(VLOOKUP($B371,'Resultados General'!$C$11:$CG$510,MATCH(BO$6,'Resultados General'!$C$10:$CG$10,0),0),"")</f>
        <v>#NAME?</v>
      </c>
      <c r="BP371" s="29" t="str">
        <f t="shared" ca="1" si="411"/>
        <v/>
      </c>
      <c r="BQ371" s="29" t="str">
        <f t="shared" ca="1" si="412"/>
        <v/>
      </c>
      <c r="BR371" s="29" t="e">
        <f ca="1">+_xlfn.IFNA(VLOOKUP($B371,'Resultados General'!$C$11:$CG$510,MATCH(BR$6,'Resultados General'!$C$10:$CG$10,0),0),"")</f>
        <v>#NAME?</v>
      </c>
      <c r="BS371" s="29" t="str">
        <f t="shared" ca="1" si="413"/>
        <v/>
      </c>
      <c r="BT371" s="29" t="str">
        <f t="shared" ca="1" si="414"/>
        <v/>
      </c>
      <c r="BU371" s="29" t="e">
        <f ca="1">+_xlfn.IFNA(VLOOKUP($B371,'Resultados General'!$C$11:$CG$510,MATCH(BU$6,'Resultados General'!$C$10:$CG$10,0),0),"")</f>
        <v>#NAME?</v>
      </c>
      <c r="BV371" s="29" t="str">
        <f t="shared" ca="1" si="415"/>
        <v/>
      </c>
      <c r="BW371" s="29" t="str">
        <f t="shared" ca="1" si="416"/>
        <v/>
      </c>
      <c r="BX371" s="29" t="e">
        <f ca="1">+_xlfn.IFNA(VLOOKUP($B371,'Resultados General'!$C$11:$CG$510,MATCH(BX$6,'Resultados General'!$C$10:$CG$10,0),0),"")</f>
        <v>#NAME?</v>
      </c>
      <c r="BY371" s="29" t="str">
        <f t="shared" ca="1" si="417"/>
        <v/>
      </c>
      <c r="BZ371" s="29" t="str">
        <f t="shared" ca="1" si="418"/>
        <v/>
      </c>
      <c r="CA371" s="29" t="e">
        <f ca="1">+_xlfn.IFNA(VLOOKUP($B371,'Resultados General'!$C$11:$CG$510,MATCH(CA$6,'Resultados General'!$C$10:$CG$10,0),0),"")</f>
        <v>#NAME?</v>
      </c>
      <c r="CB371" s="29" t="str">
        <f t="shared" ca="1" si="419"/>
        <v/>
      </c>
      <c r="CC371" s="29" t="str">
        <f t="shared" ca="1" si="420"/>
        <v/>
      </c>
      <c r="CD371" s="29" t="e">
        <f ca="1">+_xlfn.IFNA(VLOOKUP($B371,'Resultados General'!$C$11:$CG$510,MATCH(CD$6,'Resultados General'!$C$10:$CG$10,0),0),"")</f>
        <v>#NAME?</v>
      </c>
      <c r="CE371" s="29" t="str">
        <f t="shared" ca="1" si="421"/>
        <v/>
      </c>
      <c r="CF371" s="29" t="str">
        <f t="shared" ca="1" si="422"/>
        <v/>
      </c>
      <c r="CG371" s="29" t="e">
        <f ca="1">+_xlfn.IFNA(VLOOKUP($B371,'Resultados General'!$C$11:$CG$510,MATCH(CG$6,'Resultados General'!$C$10:$CG$10,0),0),"")</f>
        <v>#NAME?</v>
      </c>
      <c r="CH371" s="29" t="str">
        <f t="shared" ca="1" si="423"/>
        <v/>
      </c>
      <c r="CI371" s="29" t="str">
        <f t="shared" ca="1" si="424"/>
        <v/>
      </c>
      <c r="CJ371" s="29" t="e">
        <f ca="1">+_xlfn.IFNA(VLOOKUP($B371,'Resultados General'!$C$11:$CG$510,MATCH(CJ$6,'Resultados General'!$C$10:$CG$10,0),0),"")</f>
        <v>#NAME?</v>
      </c>
      <c r="CK371" s="29" t="str">
        <f t="shared" ca="1" si="425"/>
        <v/>
      </c>
      <c r="CL371" s="29" t="str">
        <f t="shared" ca="1" si="426"/>
        <v/>
      </c>
      <c r="CM371" s="29" t="e">
        <f ca="1">+_xlfn.IFNA(VLOOKUP($B371,'Resultados General'!$C$11:$CG$510,MATCH(CM$6,'Resultados General'!$C$10:$CG$10,0),0),"")</f>
        <v>#NAME?</v>
      </c>
      <c r="CN371" s="29" t="str">
        <f t="shared" ca="1" si="427"/>
        <v/>
      </c>
      <c r="CO371" s="29" t="str">
        <f t="shared" ca="1" si="428"/>
        <v/>
      </c>
      <c r="CP371" s="29" t="e">
        <f ca="1">+_xlfn.IFNA(VLOOKUP($B371,'Resultados General'!$C$11:$CG$510,MATCH(CP$6,'Resultados General'!$C$10:$CG$10,0),0),"")</f>
        <v>#NAME?</v>
      </c>
      <c r="CQ371" s="29" t="str">
        <f t="shared" ca="1" si="429"/>
        <v/>
      </c>
      <c r="CR371" s="29" t="str">
        <f t="shared" ca="1" si="430"/>
        <v/>
      </c>
      <c r="CS371" s="29" t="e">
        <f ca="1">+_xlfn.IFNA(VLOOKUP($B371,'Resultados General'!$C$11:$CG$510,MATCH(CS$6,'Resultados General'!$C$10:$CG$10,0),0),"")</f>
        <v>#NAME?</v>
      </c>
      <c r="CT371" s="29" t="str">
        <f t="shared" ca="1" si="431"/>
        <v/>
      </c>
      <c r="CU371" s="29" t="str">
        <f t="shared" ca="1" si="432"/>
        <v/>
      </c>
      <c r="CV371" s="29" t="e">
        <f ca="1">+_xlfn.IFNA(VLOOKUP($B371,'Resultados General'!$C$11:$CG$510,MATCH(CV$6,'Resultados General'!$C$10:$CG$10,0),0),"")</f>
        <v>#NAME?</v>
      </c>
      <c r="CW371" s="29" t="str">
        <f t="shared" ca="1" si="433"/>
        <v/>
      </c>
      <c r="CX371" s="29" t="str">
        <f t="shared" ca="1" si="434"/>
        <v/>
      </c>
      <c r="CY371" s="29" t="e">
        <f ca="1">+_xlfn.IFNA(VLOOKUP($B371,'Resultados General'!$C$11:$CG$510,MATCH(CY$6,'Resultados General'!$C$10:$CG$10,0),0),"")</f>
        <v>#NAME?</v>
      </c>
      <c r="CZ371" s="29" t="str">
        <f t="shared" ca="1" si="435"/>
        <v/>
      </c>
      <c r="DA371" s="29" t="str">
        <f t="shared" ca="1" si="436"/>
        <v/>
      </c>
      <c r="DB371" s="29" t="e">
        <f ca="1">+_xlfn.IFNA(VLOOKUP($B371,'Resultados General'!$C$11:$CG$510,MATCH(DB$6,'Resultados General'!$C$10:$CG$10,0),0),"")</f>
        <v>#NAME?</v>
      </c>
      <c r="DC371" s="29" t="str">
        <f t="shared" ca="1" si="437"/>
        <v/>
      </c>
      <c r="DD371" s="29" t="str">
        <f t="shared" ca="1" si="438"/>
        <v/>
      </c>
      <c r="DE371" s="29" t="e">
        <f ca="1">+_xlfn.IFNA(VLOOKUP($B371,'Resultados General'!$C$11:$CG$510,MATCH(DE$6,'Resultados General'!$C$10:$CG$10,0),0),"")</f>
        <v>#NAME?</v>
      </c>
      <c r="DF371" s="29" t="str">
        <f t="shared" ca="1" si="439"/>
        <v/>
      </c>
      <c r="DG371" s="29" t="str">
        <f t="shared" ca="1" si="440"/>
        <v/>
      </c>
      <c r="DH371" s="29" t="e">
        <f ca="1">+_xlfn.IFNA(VLOOKUP($B371,'Resultados General'!$C$11:$CG$510,MATCH(DH$6,'Resultados General'!$C$10:$CG$10,0),0),"")</f>
        <v>#NAME?</v>
      </c>
      <c r="DI371" s="29" t="str">
        <f t="shared" ca="1" si="441"/>
        <v/>
      </c>
      <c r="DJ371" s="29" t="str">
        <f t="shared" ca="1" si="442"/>
        <v/>
      </c>
      <c r="DK371" s="29" t="e">
        <f ca="1">+_xlfn.IFNA(VLOOKUP($B371,'Resultados General'!$C$11:$CG$510,MATCH(DK$6,'Resultados General'!$C$10:$CG$10,0),0),"")</f>
        <v>#NAME?</v>
      </c>
      <c r="DL371" s="29" t="str">
        <f t="shared" ca="1" si="443"/>
        <v/>
      </c>
      <c r="DM371" s="29" t="str">
        <f t="shared" ca="1" si="444"/>
        <v/>
      </c>
      <c r="DN371" s="29" t="e">
        <f ca="1">+_xlfn.IFNA(VLOOKUP($B371,'Resultados General'!$C$11:$CG$510,MATCH(DN$6,'Resultados General'!$C$10:$CG$10,0),0),"")</f>
        <v>#NAME?</v>
      </c>
      <c r="DO371" s="29" t="str">
        <f t="shared" ca="1" si="445"/>
        <v/>
      </c>
      <c r="DP371" s="29" t="str">
        <f t="shared" ca="1" si="446"/>
        <v/>
      </c>
    </row>
    <row r="372" spans="2:120">
      <c r="B372" s="219" t="str">
        <f>+IF('Resultados General'!C375="","",'Resultados General'!C375)</f>
        <v/>
      </c>
      <c r="C372" s="134" t="e">
        <f ca="1">+_xlfn.IFNA(VLOOKUP('Distribución de puestos'!B372,'Resultados General'!$C$11:$J$510,8,0),"")</f>
        <v>#NAME?</v>
      </c>
      <c r="D372" s="135" t="e">
        <f ca="1">+_xlfn.IFNA(VLOOKUP(B372,'Resultados General'!$C$11:$L$510,10,0),"")</f>
        <v>#NAME?</v>
      </c>
      <c r="E372" s="26" t="s">
        <v>76</v>
      </c>
      <c r="F372" s="26" t="s">
        <v>76</v>
      </c>
      <c r="G372" s="135" t="str">
        <f t="shared" ca="1" si="447"/>
        <v/>
      </c>
      <c r="H372" s="135" t="str">
        <f t="shared" ca="1" si="448"/>
        <v/>
      </c>
      <c r="I372" s="219" t="str">
        <f t="shared" si="449"/>
        <v/>
      </c>
      <c r="J372" s="138"/>
      <c r="M372" s="29" t="e">
        <f ca="1">+_xlfn.IFNA(VLOOKUP($B372,'Resultados General'!$C$11:$CG$510,MATCH(M$6,'Resultados General'!$C$10:$CG$10,0),0),"")</f>
        <v>#NAME?</v>
      </c>
      <c r="N372" s="29" t="str">
        <f t="shared" ca="1" si="375"/>
        <v/>
      </c>
      <c r="O372" s="29" t="str">
        <f t="shared" ca="1" si="376"/>
        <v/>
      </c>
      <c r="P372" s="29" t="e">
        <f ca="1">+_xlfn.IFNA(VLOOKUP($B372,'Resultados General'!$C$11:$CG$510,MATCH(P$6,'Resultados General'!$C$10:$CG$10,0),0),"")</f>
        <v>#NAME?</v>
      </c>
      <c r="Q372" s="29" t="str">
        <f t="shared" ca="1" si="377"/>
        <v/>
      </c>
      <c r="R372" s="29" t="str">
        <f t="shared" ca="1" si="378"/>
        <v/>
      </c>
      <c r="S372" s="29" t="e">
        <f ca="1">+_xlfn.IFNA(VLOOKUP($B372,'Resultados General'!$C$11:$CG$510,MATCH(S$6,'Resultados General'!$C$10:$CG$10,0),0),"")</f>
        <v>#NAME?</v>
      </c>
      <c r="T372" s="29" t="str">
        <f t="shared" ca="1" si="379"/>
        <v/>
      </c>
      <c r="U372" s="29" t="str">
        <f t="shared" ca="1" si="380"/>
        <v/>
      </c>
      <c r="V372" s="29" t="e">
        <f ca="1">+_xlfn.IFNA(VLOOKUP($B372,'Resultados General'!$C$11:$CG$510,MATCH(V$6,'Resultados General'!$C$10:$CG$10,0),0),"")</f>
        <v>#NAME?</v>
      </c>
      <c r="W372" s="29" t="str">
        <f t="shared" ca="1" si="381"/>
        <v/>
      </c>
      <c r="X372" s="29" t="str">
        <f t="shared" ca="1" si="382"/>
        <v/>
      </c>
      <c r="Y372" s="29" t="e">
        <f ca="1">+_xlfn.IFNA(VLOOKUP($B372,'Resultados General'!$C$11:$CG$510,MATCH(Y$6,'Resultados General'!$C$10:$CG$10,0),0),"")</f>
        <v>#NAME?</v>
      </c>
      <c r="Z372" s="29" t="str">
        <f t="shared" ca="1" si="383"/>
        <v/>
      </c>
      <c r="AA372" s="29" t="str">
        <f t="shared" ca="1" si="384"/>
        <v/>
      </c>
      <c r="AB372" s="29" t="e">
        <f ca="1">+_xlfn.IFNA(VLOOKUP($B372,'Resultados General'!$C$11:$CG$510,MATCH(AB$6,'Resultados General'!$C$10:$CG$10,0),0),"")</f>
        <v>#NAME?</v>
      </c>
      <c r="AC372" s="29" t="str">
        <f t="shared" ca="1" si="385"/>
        <v/>
      </c>
      <c r="AD372" s="29" t="str">
        <f t="shared" ca="1" si="386"/>
        <v/>
      </c>
      <c r="AE372" s="29" t="e">
        <f ca="1">+_xlfn.IFNA(VLOOKUP($B372,'Resultados General'!$C$11:$CG$510,MATCH(AE$6,'Resultados General'!$C$10:$CG$10,0),0),"")</f>
        <v>#NAME?</v>
      </c>
      <c r="AF372" s="29" t="str">
        <f t="shared" ca="1" si="387"/>
        <v/>
      </c>
      <c r="AG372" s="29" t="str">
        <f t="shared" ca="1" si="388"/>
        <v/>
      </c>
      <c r="AH372" s="29" t="e">
        <f ca="1">+_xlfn.IFNA(VLOOKUP($B372,'Resultados General'!$C$11:$CG$510,MATCH(AH$6,'Resultados General'!$C$10:$CG$10,0),0),"")</f>
        <v>#NAME?</v>
      </c>
      <c r="AI372" s="29" t="str">
        <f t="shared" ca="1" si="389"/>
        <v/>
      </c>
      <c r="AJ372" s="29" t="str">
        <f t="shared" ca="1" si="390"/>
        <v/>
      </c>
      <c r="AK372" s="29" t="e">
        <f ca="1">+_xlfn.IFNA(VLOOKUP($B372,'Resultados General'!$C$11:$CG$510,MATCH(AK$6,'Resultados General'!$C$10:$CG$10,0),0),"")</f>
        <v>#NAME?</v>
      </c>
      <c r="AL372" s="29" t="str">
        <f t="shared" ca="1" si="391"/>
        <v/>
      </c>
      <c r="AM372" s="29" t="str">
        <f t="shared" ca="1" si="392"/>
        <v/>
      </c>
      <c r="AN372" s="29" t="e">
        <f ca="1">+_xlfn.IFNA(VLOOKUP($B372,'Resultados General'!$C$11:$CG$510,MATCH(AN$6,'Resultados General'!$C$10:$CG$10,0),0),"")</f>
        <v>#NAME?</v>
      </c>
      <c r="AO372" s="29" t="str">
        <f t="shared" ca="1" si="393"/>
        <v/>
      </c>
      <c r="AP372" s="29" t="str">
        <f t="shared" ca="1" si="394"/>
        <v/>
      </c>
      <c r="AQ372" s="29" t="e">
        <f ca="1">+_xlfn.IFNA(VLOOKUP($B372,'Resultados General'!$C$11:$CG$510,MATCH(AQ$6,'Resultados General'!$C$10:$CG$10,0),0),"")</f>
        <v>#NAME?</v>
      </c>
      <c r="AR372" s="29" t="str">
        <f t="shared" ca="1" si="395"/>
        <v/>
      </c>
      <c r="AS372" s="29" t="str">
        <f t="shared" ca="1" si="396"/>
        <v/>
      </c>
      <c r="AT372" s="29" t="e">
        <f ca="1">+_xlfn.IFNA(VLOOKUP($B372,'Resultados General'!$C$11:$CG$510,MATCH(AT$6,'Resultados General'!$C$10:$CG$10,0),0),"")</f>
        <v>#NAME?</v>
      </c>
      <c r="AU372" s="29" t="str">
        <f t="shared" ca="1" si="397"/>
        <v/>
      </c>
      <c r="AV372" s="29" t="str">
        <f t="shared" ca="1" si="398"/>
        <v/>
      </c>
      <c r="AW372" s="29" t="e">
        <f ca="1">+_xlfn.IFNA(VLOOKUP($B372,'Resultados General'!$C$11:$CG$510,MATCH(AW$6,'Resultados General'!$C$10:$CG$10,0),0),"")</f>
        <v>#NAME?</v>
      </c>
      <c r="AX372" s="29" t="str">
        <f t="shared" ca="1" si="399"/>
        <v/>
      </c>
      <c r="AY372" s="29" t="str">
        <f t="shared" ca="1" si="400"/>
        <v/>
      </c>
      <c r="AZ372" s="29" t="e">
        <f ca="1">+_xlfn.IFNA(VLOOKUP($B372,'Resultados General'!$C$11:$CG$510,MATCH(AZ$6,'Resultados General'!$C$10:$CG$10,0),0),"")</f>
        <v>#NAME?</v>
      </c>
      <c r="BA372" s="29" t="str">
        <f t="shared" ca="1" si="401"/>
        <v/>
      </c>
      <c r="BB372" s="29" t="str">
        <f t="shared" ca="1" si="402"/>
        <v/>
      </c>
      <c r="BC372" s="29" t="e">
        <f ca="1">+_xlfn.IFNA(VLOOKUP($B372,'Resultados General'!$C$11:$CG$510,MATCH(BC$6,'Resultados General'!$C$10:$CG$10,0),0),"")</f>
        <v>#NAME?</v>
      </c>
      <c r="BD372" s="29" t="str">
        <f t="shared" ca="1" si="403"/>
        <v/>
      </c>
      <c r="BE372" s="29" t="str">
        <f t="shared" ca="1" si="404"/>
        <v/>
      </c>
      <c r="BF372" s="29" t="e">
        <f ca="1">+_xlfn.IFNA(VLOOKUP($B372,'Resultados General'!$C$11:$CG$510,MATCH(BF$6,'Resultados General'!$C$10:$CG$10,0),0),"")</f>
        <v>#NAME?</v>
      </c>
      <c r="BG372" s="29" t="str">
        <f t="shared" ca="1" si="405"/>
        <v/>
      </c>
      <c r="BH372" s="29" t="str">
        <f t="shared" ca="1" si="406"/>
        <v/>
      </c>
      <c r="BI372" s="29" t="e">
        <f ca="1">+_xlfn.IFNA(VLOOKUP($B372,'Resultados General'!$C$11:$CG$510,MATCH(BI$6,'Resultados General'!$C$10:$CG$10,0),0),"")</f>
        <v>#NAME?</v>
      </c>
      <c r="BJ372" s="29" t="str">
        <f t="shared" ca="1" si="407"/>
        <v/>
      </c>
      <c r="BK372" s="29" t="str">
        <f t="shared" ca="1" si="408"/>
        <v/>
      </c>
      <c r="BL372" s="29" t="e">
        <f ca="1">+_xlfn.IFNA(VLOOKUP($B372,'Resultados General'!$C$11:$CG$510,MATCH(BL$6,'Resultados General'!$C$10:$CG$10,0),0),"")</f>
        <v>#NAME?</v>
      </c>
      <c r="BM372" s="29" t="str">
        <f t="shared" ca="1" si="409"/>
        <v/>
      </c>
      <c r="BN372" s="29" t="str">
        <f t="shared" ca="1" si="410"/>
        <v/>
      </c>
      <c r="BO372" s="29" t="e">
        <f ca="1">+_xlfn.IFNA(VLOOKUP($B372,'Resultados General'!$C$11:$CG$510,MATCH(BO$6,'Resultados General'!$C$10:$CG$10,0),0),"")</f>
        <v>#NAME?</v>
      </c>
      <c r="BP372" s="29" t="str">
        <f t="shared" ca="1" si="411"/>
        <v/>
      </c>
      <c r="BQ372" s="29" t="str">
        <f t="shared" ca="1" si="412"/>
        <v/>
      </c>
      <c r="BR372" s="29" t="e">
        <f ca="1">+_xlfn.IFNA(VLOOKUP($B372,'Resultados General'!$C$11:$CG$510,MATCH(BR$6,'Resultados General'!$C$10:$CG$10,0),0),"")</f>
        <v>#NAME?</v>
      </c>
      <c r="BS372" s="29" t="str">
        <f t="shared" ca="1" si="413"/>
        <v/>
      </c>
      <c r="BT372" s="29" t="str">
        <f t="shared" ca="1" si="414"/>
        <v/>
      </c>
      <c r="BU372" s="29" t="e">
        <f ca="1">+_xlfn.IFNA(VLOOKUP($B372,'Resultados General'!$C$11:$CG$510,MATCH(BU$6,'Resultados General'!$C$10:$CG$10,0),0),"")</f>
        <v>#NAME?</v>
      </c>
      <c r="BV372" s="29" t="str">
        <f t="shared" ca="1" si="415"/>
        <v/>
      </c>
      <c r="BW372" s="29" t="str">
        <f t="shared" ca="1" si="416"/>
        <v/>
      </c>
      <c r="BX372" s="29" t="e">
        <f ca="1">+_xlfn.IFNA(VLOOKUP($B372,'Resultados General'!$C$11:$CG$510,MATCH(BX$6,'Resultados General'!$C$10:$CG$10,0),0),"")</f>
        <v>#NAME?</v>
      </c>
      <c r="BY372" s="29" t="str">
        <f t="shared" ca="1" si="417"/>
        <v/>
      </c>
      <c r="BZ372" s="29" t="str">
        <f t="shared" ca="1" si="418"/>
        <v/>
      </c>
      <c r="CA372" s="29" t="e">
        <f ca="1">+_xlfn.IFNA(VLOOKUP($B372,'Resultados General'!$C$11:$CG$510,MATCH(CA$6,'Resultados General'!$C$10:$CG$10,0),0),"")</f>
        <v>#NAME?</v>
      </c>
      <c r="CB372" s="29" t="str">
        <f t="shared" ca="1" si="419"/>
        <v/>
      </c>
      <c r="CC372" s="29" t="str">
        <f t="shared" ca="1" si="420"/>
        <v/>
      </c>
      <c r="CD372" s="29" t="e">
        <f ca="1">+_xlfn.IFNA(VLOOKUP($B372,'Resultados General'!$C$11:$CG$510,MATCH(CD$6,'Resultados General'!$C$10:$CG$10,0),0),"")</f>
        <v>#NAME?</v>
      </c>
      <c r="CE372" s="29" t="str">
        <f t="shared" ca="1" si="421"/>
        <v/>
      </c>
      <c r="CF372" s="29" t="str">
        <f t="shared" ca="1" si="422"/>
        <v/>
      </c>
      <c r="CG372" s="29" t="e">
        <f ca="1">+_xlfn.IFNA(VLOOKUP($B372,'Resultados General'!$C$11:$CG$510,MATCH(CG$6,'Resultados General'!$C$10:$CG$10,0),0),"")</f>
        <v>#NAME?</v>
      </c>
      <c r="CH372" s="29" t="str">
        <f t="shared" ca="1" si="423"/>
        <v/>
      </c>
      <c r="CI372" s="29" t="str">
        <f t="shared" ca="1" si="424"/>
        <v/>
      </c>
      <c r="CJ372" s="29" t="e">
        <f ca="1">+_xlfn.IFNA(VLOOKUP($B372,'Resultados General'!$C$11:$CG$510,MATCH(CJ$6,'Resultados General'!$C$10:$CG$10,0),0),"")</f>
        <v>#NAME?</v>
      </c>
      <c r="CK372" s="29" t="str">
        <f t="shared" ca="1" si="425"/>
        <v/>
      </c>
      <c r="CL372" s="29" t="str">
        <f t="shared" ca="1" si="426"/>
        <v/>
      </c>
      <c r="CM372" s="29" t="e">
        <f ca="1">+_xlfn.IFNA(VLOOKUP($B372,'Resultados General'!$C$11:$CG$510,MATCH(CM$6,'Resultados General'!$C$10:$CG$10,0),0),"")</f>
        <v>#NAME?</v>
      </c>
      <c r="CN372" s="29" t="str">
        <f t="shared" ca="1" si="427"/>
        <v/>
      </c>
      <c r="CO372" s="29" t="str">
        <f t="shared" ca="1" si="428"/>
        <v/>
      </c>
      <c r="CP372" s="29" t="e">
        <f ca="1">+_xlfn.IFNA(VLOOKUP($B372,'Resultados General'!$C$11:$CG$510,MATCH(CP$6,'Resultados General'!$C$10:$CG$10,0),0),"")</f>
        <v>#NAME?</v>
      </c>
      <c r="CQ372" s="29" t="str">
        <f t="shared" ca="1" si="429"/>
        <v/>
      </c>
      <c r="CR372" s="29" t="str">
        <f t="shared" ca="1" si="430"/>
        <v/>
      </c>
      <c r="CS372" s="29" t="e">
        <f ca="1">+_xlfn.IFNA(VLOOKUP($B372,'Resultados General'!$C$11:$CG$510,MATCH(CS$6,'Resultados General'!$C$10:$CG$10,0),0),"")</f>
        <v>#NAME?</v>
      </c>
      <c r="CT372" s="29" t="str">
        <f t="shared" ca="1" si="431"/>
        <v/>
      </c>
      <c r="CU372" s="29" t="str">
        <f t="shared" ca="1" si="432"/>
        <v/>
      </c>
      <c r="CV372" s="29" t="e">
        <f ca="1">+_xlfn.IFNA(VLOOKUP($B372,'Resultados General'!$C$11:$CG$510,MATCH(CV$6,'Resultados General'!$C$10:$CG$10,0),0),"")</f>
        <v>#NAME?</v>
      </c>
      <c r="CW372" s="29" t="str">
        <f t="shared" ca="1" si="433"/>
        <v/>
      </c>
      <c r="CX372" s="29" t="str">
        <f t="shared" ca="1" si="434"/>
        <v/>
      </c>
      <c r="CY372" s="29" t="e">
        <f ca="1">+_xlfn.IFNA(VLOOKUP($B372,'Resultados General'!$C$11:$CG$510,MATCH(CY$6,'Resultados General'!$C$10:$CG$10,0),0),"")</f>
        <v>#NAME?</v>
      </c>
      <c r="CZ372" s="29" t="str">
        <f t="shared" ca="1" si="435"/>
        <v/>
      </c>
      <c r="DA372" s="29" t="str">
        <f t="shared" ca="1" si="436"/>
        <v/>
      </c>
      <c r="DB372" s="29" t="e">
        <f ca="1">+_xlfn.IFNA(VLOOKUP($B372,'Resultados General'!$C$11:$CG$510,MATCH(DB$6,'Resultados General'!$C$10:$CG$10,0),0),"")</f>
        <v>#NAME?</v>
      </c>
      <c r="DC372" s="29" t="str">
        <f t="shared" ca="1" si="437"/>
        <v/>
      </c>
      <c r="DD372" s="29" t="str">
        <f t="shared" ca="1" si="438"/>
        <v/>
      </c>
      <c r="DE372" s="29" t="e">
        <f ca="1">+_xlfn.IFNA(VLOOKUP($B372,'Resultados General'!$C$11:$CG$510,MATCH(DE$6,'Resultados General'!$C$10:$CG$10,0),0),"")</f>
        <v>#NAME?</v>
      </c>
      <c r="DF372" s="29" t="str">
        <f t="shared" ca="1" si="439"/>
        <v/>
      </c>
      <c r="DG372" s="29" t="str">
        <f t="shared" ca="1" si="440"/>
        <v/>
      </c>
      <c r="DH372" s="29" t="e">
        <f ca="1">+_xlfn.IFNA(VLOOKUP($B372,'Resultados General'!$C$11:$CG$510,MATCH(DH$6,'Resultados General'!$C$10:$CG$10,0),0),"")</f>
        <v>#NAME?</v>
      </c>
      <c r="DI372" s="29" t="str">
        <f t="shared" ca="1" si="441"/>
        <v/>
      </c>
      <c r="DJ372" s="29" t="str">
        <f t="shared" ca="1" si="442"/>
        <v/>
      </c>
      <c r="DK372" s="29" t="e">
        <f ca="1">+_xlfn.IFNA(VLOOKUP($B372,'Resultados General'!$C$11:$CG$510,MATCH(DK$6,'Resultados General'!$C$10:$CG$10,0),0),"")</f>
        <v>#NAME?</v>
      </c>
      <c r="DL372" s="29" t="str">
        <f t="shared" ca="1" si="443"/>
        <v/>
      </c>
      <c r="DM372" s="29" t="str">
        <f t="shared" ca="1" si="444"/>
        <v/>
      </c>
      <c r="DN372" s="29" t="e">
        <f ca="1">+_xlfn.IFNA(VLOOKUP($B372,'Resultados General'!$C$11:$CG$510,MATCH(DN$6,'Resultados General'!$C$10:$CG$10,0),0),"")</f>
        <v>#NAME?</v>
      </c>
      <c r="DO372" s="29" t="str">
        <f t="shared" ca="1" si="445"/>
        <v/>
      </c>
      <c r="DP372" s="29" t="str">
        <f t="shared" ca="1" si="446"/>
        <v/>
      </c>
    </row>
    <row r="373" spans="2:120">
      <c r="B373" s="219" t="str">
        <f>+IF('Resultados General'!C376="","",'Resultados General'!C376)</f>
        <v/>
      </c>
      <c r="C373" s="134" t="e">
        <f ca="1">+_xlfn.IFNA(VLOOKUP('Distribución de puestos'!B373,'Resultados General'!$C$11:$J$510,8,0),"")</f>
        <v>#NAME?</v>
      </c>
      <c r="D373" s="135" t="e">
        <f ca="1">+_xlfn.IFNA(VLOOKUP(B373,'Resultados General'!$C$11:$L$510,10,0),"")</f>
        <v>#NAME?</v>
      </c>
      <c r="E373" s="26" t="s">
        <v>76</v>
      </c>
      <c r="F373" s="26" t="s">
        <v>76</v>
      </c>
      <c r="G373" s="135" t="str">
        <f t="shared" ca="1" si="447"/>
        <v/>
      </c>
      <c r="H373" s="135" t="str">
        <f t="shared" ca="1" si="448"/>
        <v/>
      </c>
      <c r="I373" s="219" t="str">
        <f t="shared" si="449"/>
        <v/>
      </c>
      <c r="J373" s="138"/>
      <c r="M373" s="29" t="e">
        <f ca="1">+_xlfn.IFNA(VLOOKUP($B373,'Resultados General'!$C$11:$CG$510,MATCH(M$6,'Resultados General'!$C$10:$CG$10,0),0),"")</f>
        <v>#NAME?</v>
      </c>
      <c r="N373" s="29" t="str">
        <f t="shared" ca="1" si="375"/>
        <v/>
      </c>
      <c r="O373" s="29" t="str">
        <f t="shared" ca="1" si="376"/>
        <v/>
      </c>
      <c r="P373" s="29" t="e">
        <f ca="1">+_xlfn.IFNA(VLOOKUP($B373,'Resultados General'!$C$11:$CG$510,MATCH(P$6,'Resultados General'!$C$10:$CG$10,0),0),"")</f>
        <v>#NAME?</v>
      </c>
      <c r="Q373" s="29" t="str">
        <f t="shared" ca="1" si="377"/>
        <v/>
      </c>
      <c r="R373" s="29" t="str">
        <f t="shared" ca="1" si="378"/>
        <v/>
      </c>
      <c r="S373" s="29" t="e">
        <f ca="1">+_xlfn.IFNA(VLOOKUP($B373,'Resultados General'!$C$11:$CG$510,MATCH(S$6,'Resultados General'!$C$10:$CG$10,0),0),"")</f>
        <v>#NAME?</v>
      </c>
      <c r="T373" s="29" t="str">
        <f t="shared" ca="1" si="379"/>
        <v/>
      </c>
      <c r="U373" s="29" t="str">
        <f t="shared" ca="1" si="380"/>
        <v/>
      </c>
      <c r="V373" s="29" t="e">
        <f ca="1">+_xlfn.IFNA(VLOOKUP($B373,'Resultados General'!$C$11:$CG$510,MATCH(V$6,'Resultados General'!$C$10:$CG$10,0),0),"")</f>
        <v>#NAME?</v>
      </c>
      <c r="W373" s="29" t="str">
        <f t="shared" ca="1" si="381"/>
        <v/>
      </c>
      <c r="X373" s="29" t="str">
        <f t="shared" ca="1" si="382"/>
        <v/>
      </c>
      <c r="Y373" s="29" t="e">
        <f ca="1">+_xlfn.IFNA(VLOOKUP($B373,'Resultados General'!$C$11:$CG$510,MATCH(Y$6,'Resultados General'!$C$10:$CG$10,0),0),"")</f>
        <v>#NAME?</v>
      </c>
      <c r="Z373" s="29" t="str">
        <f t="shared" ca="1" si="383"/>
        <v/>
      </c>
      <c r="AA373" s="29" t="str">
        <f t="shared" ca="1" si="384"/>
        <v/>
      </c>
      <c r="AB373" s="29" t="e">
        <f ca="1">+_xlfn.IFNA(VLOOKUP($B373,'Resultados General'!$C$11:$CG$510,MATCH(AB$6,'Resultados General'!$C$10:$CG$10,0),0),"")</f>
        <v>#NAME?</v>
      </c>
      <c r="AC373" s="29" t="str">
        <f t="shared" ca="1" si="385"/>
        <v/>
      </c>
      <c r="AD373" s="29" t="str">
        <f t="shared" ca="1" si="386"/>
        <v/>
      </c>
      <c r="AE373" s="29" t="e">
        <f ca="1">+_xlfn.IFNA(VLOOKUP($B373,'Resultados General'!$C$11:$CG$510,MATCH(AE$6,'Resultados General'!$C$10:$CG$10,0),0),"")</f>
        <v>#NAME?</v>
      </c>
      <c r="AF373" s="29" t="str">
        <f t="shared" ca="1" si="387"/>
        <v/>
      </c>
      <c r="AG373" s="29" t="str">
        <f t="shared" ca="1" si="388"/>
        <v/>
      </c>
      <c r="AH373" s="29" t="e">
        <f ca="1">+_xlfn.IFNA(VLOOKUP($B373,'Resultados General'!$C$11:$CG$510,MATCH(AH$6,'Resultados General'!$C$10:$CG$10,0),0),"")</f>
        <v>#NAME?</v>
      </c>
      <c r="AI373" s="29" t="str">
        <f t="shared" ca="1" si="389"/>
        <v/>
      </c>
      <c r="AJ373" s="29" t="str">
        <f t="shared" ca="1" si="390"/>
        <v/>
      </c>
      <c r="AK373" s="29" t="e">
        <f ca="1">+_xlfn.IFNA(VLOOKUP($B373,'Resultados General'!$C$11:$CG$510,MATCH(AK$6,'Resultados General'!$C$10:$CG$10,0),0),"")</f>
        <v>#NAME?</v>
      </c>
      <c r="AL373" s="29" t="str">
        <f t="shared" ca="1" si="391"/>
        <v/>
      </c>
      <c r="AM373" s="29" t="str">
        <f t="shared" ca="1" si="392"/>
        <v/>
      </c>
      <c r="AN373" s="29" t="e">
        <f ca="1">+_xlfn.IFNA(VLOOKUP($B373,'Resultados General'!$C$11:$CG$510,MATCH(AN$6,'Resultados General'!$C$10:$CG$10,0),0),"")</f>
        <v>#NAME?</v>
      </c>
      <c r="AO373" s="29" t="str">
        <f t="shared" ca="1" si="393"/>
        <v/>
      </c>
      <c r="AP373" s="29" t="str">
        <f t="shared" ca="1" si="394"/>
        <v/>
      </c>
      <c r="AQ373" s="29" t="e">
        <f ca="1">+_xlfn.IFNA(VLOOKUP($B373,'Resultados General'!$C$11:$CG$510,MATCH(AQ$6,'Resultados General'!$C$10:$CG$10,0),0),"")</f>
        <v>#NAME?</v>
      </c>
      <c r="AR373" s="29" t="str">
        <f t="shared" ca="1" si="395"/>
        <v/>
      </c>
      <c r="AS373" s="29" t="str">
        <f t="shared" ca="1" si="396"/>
        <v/>
      </c>
      <c r="AT373" s="29" t="e">
        <f ca="1">+_xlfn.IFNA(VLOOKUP($B373,'Resultados General'!$C$11:$CG$510,MATCH(AT$6,'Resultados General'!$C$10:$CG$10,0),0),"")</f>
        <v>#NAME?</v>
      </c>
      <c r="AU373" s="29" t="str">
        <f t="shared" ca="1" si="397"/>
        <v/>
      </c>
      <c r="AV373" s="29" t="str">
        <f t="shared" ca="1" si="398"/>
        <v/>
      </c>
      <c r="AW373" s="29" t="e">
        <f ca="1">+_xlfn.IFNA(VLOOKUP($B373,'Resultados General'!$C$11:$CG$510,MATCH(AW$6,'Resultados General'!$C$10:$CG$10,0),0),"")</f>
        <v>#NAME?</v>
      </c>
      <c r="AX373" s="29" t="str">
        <f t="shared" ca="1" si="399"/>
        <v/>
      </c>
      <c r="AY373" s="29" t="str">
        <f t="shared" ca="1" si="400"/>
        <v/>
      </c>
      <c r="AZ373" s="29" t="e">
        <f ca="1">+_xlfn.IFNA(VLOOKUP($B373,'Resultados General'!$C$11:$CG$510,MATCH(AZ$6,'Resultados General'!$C$10:$CG$10,0),0),"")</f>
        <v>#NAME?</v>
      </c>
      <c r="BA373" s="29" t="str">
        <f t="shared" ca="1" si="401"/>
        <v/>
      </c>
      <c r="BB373" s="29" t="str">
        <f t="shared" ca="1" si="402"/>
        <v/>
      </c>
      <c r="BC373" s="29" t="e">
        <f ca="1">+_xlfn.IFNA(VLOOKUP($B373,'Resultados General'!$C$11:$CG$510,MATCH(BC$6,'Resultados General'!$C$10:$CG$10,0),0),"")</f>
        <v>#NAME?</v>
      </c>
      <c r="BD373" s="29" t="str">
        <f t="shared" ca="1" si="403"/>
        <v/>
      </c>
      <c r="BE373" s="29" t="str">
        <f t="shared" ca="1" si="404"/>
        <v/>
      </c>
      <c r="BF373" s="29" t="e">
        <f ca="1">+_xlfn.IFNA(VLOOKUP($B373,'Resultados General'!$C$11:$CG$510,MATCH(BF$6,'Resultados General'!$C$10:$CG$10,0),0),"")</f>
        <v>#NAME?</v>
      </c>
      <c r="BG373" s="29" t="str">
        <f t="shared" ca="1" si="405"/>
        <v/>
      </c>
      <c r="BH373" s="29" t="str">
        <f t="shared" ca="1" si="406"/>
        <v/>
      </c>
      <c r="BI373" s="29" t="e">
        <f ca="1">+_xlfn.IFNA(VLOOKUP($B373,'Resultados General'!$C$11:$CG$510,MATCH(BI$6,'Resultados General'!$C$10:$CG$10,0),0),"")</f>
        <v>#NAME?</v>
      </c>
      <c r="BJ373" s="29" t="str">
        <f t="shared" ca="1" si="407"/>
        <v/>
      </c>
      <c r="BK373" s="29" t="str">
        <f t="shared" ca="1" si="408"/>
        <v/>
      </c>
      <c r="BL373" s="29" t="e">
        <f ca="1">+_xlfn.IFNA(VLOOKUP($B373,'Resultados General'!$C$11:$CG$510,MATCH(BL$6,'Resultados General'!$C$10:$CG$10,0),0),"")</f>
        <v>#NAME?</v>
      </c>
      <c r="BM373" s="29" t="str">
        <f t="shared" ca="1" si="409"/>
        <v/>
      </c>
      <c r="BN373" s="29" t="str">
        <f t="shared" ca="1" si="410"/>
        <v/>
      </c>
      <c r="BO373" s="29" t="e">
        <f ca="1">+_xlfn.IFNA(VLOOKUP($B373,'Resultados General'!$C$11:$CG$510,MATCH(BO$6,'Resultados General'!$C$10:$CG$10,0),0),"")</f>
        <v>#NAME?</v>
      </c>
      <c r="BP373" s="29" t="str">
        <f t="shared" ca="1" si="411"/>
        <v/>
      </c>
      <c r="BQ373" s="29" t="str">
        <f t="shared" ca="1" si="412"/>
        <v/>
      </c>
      <c r="BR373" s="29" t="e">
        <f ca="1">+_xlfn.IFNA(VLOOKUP($B373,'Resultados General'!$C$11:$CG$510,MATCH(BR$6,'Resultados General'!$C$10:$CG$10,0),0),"")</f>
        <v>#NAME?</v>
      </c>
      <c r="BS373" s="29" t="str">
        <f t="shared" ca="1" si="413"/>
        <v/>
      </c>
      <c r="BT373" s="29" t="str">
        <f t="shared" ca="1" si="414"/>
        <v/>
      </c>
      <c r="BU373" s="29" t="e">
        <f ca="1">+_xlfn.IFNA(VLOOKUP($B373,'Resultados General'!$C$11:$CG$510,MATCH(BU$6,'Resultados General'!$C$10:$CG$10,0),0),"")</f>
        <v>#NAME?</v>
      </c>
      <c r="BV373" s="29" t="str">
        <f t="shared" ca="1" si="415"/>
        <v/>
      </c>
      <c r="BW373" s="29" t="str">
        <f t="shared" ca="1" si="416"/>
        <v/>
      </c>
      <c r="BX373" s="29" t="e">
        <f ca="1">+_xlfn.IFNA(VLOOKUP($B373,'Resultados General'!$C$11:$CG$510,MATCH(BX$6,'Resultados General'!$C$10:$CG$10,0),0),"")</f>
        <v>#NAME?</v>
      </c>
      <c r="BY373" s="29" t="str">
        <f t="shared" ca="1" si="417"/>
        <v/>
      </c>
      <c r="BZ373" s="29" t="str">
        <f t="shared" ca="1" si="418"/>
        <v/>
      </c>
      <c r="CA373" s="29" t="e">
        <f ca="1">+_xlfn.IFNA(VLOOKUP($B373,'Resultados General'!$C$11:$CG$510,MATCH(CA$6,'Resultados General'!$C$10:$CG$10,0),0),"")</f>
        <v>#NAME?</v>
      </c>
      <c r="CB373" s="29" t="str">
        <f t="shared" ca="1" si="419"/>
        <v/>
      </c>
      <c r="CC373" s="29" t="str">
        <f t="shared" ca="1" si="420"/>
        <v/>
      </c>
      <c r="CD373" s="29" t="e">
        <f ca="1">+_xlfn.IFNA(VLOOKUP($B373,'Resultados General'!$C$11:$CG$510,MATCH(CD$6,'Resultados General'!$C$10:$CG$10,0),0),"")</f>
        <v>#NAME?</v>
      </c>
      <c r="CE373" s="29" t="str">
        <f t="shared" ca="1" si="421"/>
        <v/>
      </c>
      <c r="CF373" s="29" t="str">
        <f t="shared" ca="1" si="422"/>
        <v/>
      </c>
      <c r="CG373" s="29" t="e">
        <f ca="1">+_xlfn.IFNA(VLOOKUP($B373,'Resultados General'!$C$11:$CG$510,MATCH(CG$6,'Resultados General'!$C$10:$CG$10,0),0),"")</f>
        <v>#NAME?</v>
      </c>
      <c r="CH373" s="29" t="str">
        <f t="shared" ca="1" si="423"/>
        <v/>
      </c>
      <c r="CI373" s="29" t="str">
        <f t="shared" ca="1" si="424"/>
        <v/>
      </c>
      <c r="CJ373" s="29" t="e">
        <f ca="1">+_xlfn.IFNA(VLOOKUP($B373,'Resultados General'!$C$11:$CG$510,MATCH(CJ$6,'Resultados General'!$C$10:$CG$10,0),0),"")</f>
        <v>#NAME?</v>
      </c>
      <c r="CK373" s="29" t="str">
        <f t="shared" ca="1" si="425"/>
        <v/>
      </c>
      <c r="CL373" s="29" t="str">
        <f t="shared" ca="1" si="426"/>
        <v/>
      </c>
      <c r="CM373" s="29" t="e">
        <f ca="1">+_xlfn.IFNA(VLOOKUP($B373,'Resultados General'!$C$11:$CG$510,MATCH(CM$6,'Resultados General'!$C$10:$CG$10,0),0),"")</f>
        <v>#NAME?</v>
      </c>
      <c r="CN373" s="29" t="str">
        <f t="shared" ca="1" si="427"/>
        <v/>
      </c>
      <c r="CO373" s="29" t="str">
        <f t="shared" ca="1" si="428"/>
        <v/>
      </c>
      <c r="CP373" s="29" t="e">
        <f ca="1">+_xlfn.IFNA(VLOOKUP($B373,'Resultados General'!$C$11:$CG$510,MATCH(CP$6,'Resultados General'!$C$10:$CG$10,0),0),"")</f>
        <v>#NAME?</v>
      </c>
      <c r="CQ373" s="29" t="str">
        <f t="shared" ca="1" si="429"/>
        <v/>
      </c>
      <c r="CR373" s="29" t="str">
        <f t="shared" ca="1" si="430"/>
        <v/>
      </c>
      <c r="CS373" s="29" t="e">
        <f ca="1">+_xlfn.IFNA(VLOOKUP($B373,'Resultados General'!$C$11:$CG$510,MATCH(CS$6,'Resultados General'!$C$10:$CG$10,0),0),"")</f>
        <v>#NAME?</v>
      </c>
      <c r="CT373" s="29" t="str">
        <f t="shared" ca="1" si="431"/>
        <v/>
      </c>
      <c r="CU373" s="29" t="str">
        <f t="shared" ca="1" si="432"/>
        <v/>
      </c>
      <c r="CV373" s="29" t="e">
        <f ca="1">+_xlfn.IFNA(VLOOKUP($B373,'Resultados General'!$C$11:$CG$510,MATCH(CV$6,'Resultados General'!$C$10:$CG$10,0),0),"")</f>
        <v>#NAME?</v>
      </c>
      <c r="CW373" s="29" t="str">
        <f t="shared" ca="1" si="433"/>
        <v/>
      </c>
      <c r="CX373" s="29" t="str">
        <f t="shared" ca="1" si="434"/>
        <v/>
      </c>
      <c r="CY373" s="29" t="e">
        <f ca="1">+_xlfn.IFNA(VLOOKUP($B373,'Resultados General'!$C$11:$CG$510,MATCH(CY$6,'Resultados General'!$C$10:$CG$10,0),0),"")</f>
        <v>#NAME?</v>
      </c>
      <c r="CZ373" s="29" t="str">
        <f t="shared" ca="1" si="435"/>
        <v/>
      </c>
      <c r="DA373" s="29" t="str">
        <f t="shared" ca="1" si="436"/>
        <v/>
      </c>
      <c r="DB373" s="29" t="e">
        <f ca="1">+_xlfn.IFNA(VLOOKUP($B373,'Resultados General'!$C$11:$CG$510,MATCH(DB$6,'Resultados General'!$C$10:$CG$10,0),0),"")</f>
        <v>#NAME?</v>
      </c>
      <c r="DC373" s="29" t="str">
        <f t="shared" ca="1" si="437"/>
        <v/>
      </c>
      <c r="DD373" s="29" t="str">
        <f t="shared" ca="1" si="438"/>
        <v/>
      </c>
      <c r="DE373" s="29" t="e">
        <f ca="1">+_xlfn.IFNA(VLOOKUP($B373,'Resultados General'!$C$11:$CG$510,MATCH(DE$6,'Resultados General'!$C$10:$CG$10,0),0),"")</f>
        <v>#NAME?</v>
      </c>
      <c r="DF373" s="29" t="str">
        <f t="shared" ca="1" si="439"/>
        <v/>
      </c>
      <c r="DG373" s="29" t="str">
        <f t="shared" ca="1" si="440"/>
        <v/>
      </c>
      <c r="DH373" s="29" t="e">
        <f ca="1">+_xlfn.IFNA(VLOOKUP($B373,'Resultados General'!$C$11:$CG$510,MATCH(DH$6,'Resultados General'!$C$10:$CG$10,0),0),"")</f>
        <v>#NAME?</v>
      </c>
      <c r="DI373" s="29" t="str">
        <f t="shared" ca="1" si="441"/>
        <v/>
      </c>
      <c r="DJ373" s="29" t="str">
        <f t="shared" ca="1" si="442"/>
        <v/>
      </c>
      <c r="DK373" s="29" t="e">
        <f ca="1">+_xlfn.IFNA(VLOOKUP($B373,'Resultados General'!$C$11:$CG$510,MATCH(DK$6,'Resultados General'!$C$10:$CG$10,0),0),"")</f>
        <v>#NAME?</v>
      </c>
      <c r="DL373" s="29" t="str">
        <f t="shared" ca="1" si="443"/>
        <v/>
      </c>
      <c r="DM373" s="29" t="str">
        <f t="shared" ca="1" si="444"/>
        <v/>
      </c>
      <c r="DN373" s="29" t="e">
        <f ca="1">+_xlfn.IFNA(VLOOKUP($B373,'Resultados General'!$C$11:$CG$510,MATCH(DN$6,'Resultados General'!$C$10:$CG$10,0),0),"")</f>
        <v>#NAME?</v>
      </c>
      <c r="DO373" s="29" t="str">
        <f t="shared" ca="1" si="445"/>
        <v/>
      </c>
      <c r="DP373" s="29" t="str">
        <f t="shared" ca="1" si="446"/>
        <v/>
      </c>
    </row>
    <row r="374" spans="2:120">
      <c r="B374" s="219" t="str">
        <f>+IF('Resultados General'!C377="","",'Resultados General'!C377)</f>
        <v/>
      </c>
      <c r="C374" s="134" t="e">
        <f ca="1">+_xlfn.IFNA(VLOOKUP('Distribución de puestos'!B374,'Resultados General'!$C$11:$J$510,8,0),"")</f>
        <v>#NAME?</v>
      </c>
      <c r="D374" s="135" t="e">
        <f ca="1">+_xlfn.IFNA(VLOOKUP(B374,'Resultados General'!$C$11:$L$510,10,0),"")</f>
        <v>#NAME?</v>
      </c>
      <c r="E374" s="26" t="s">
        <v>76</v>
      </c>
      <c r="F374" s="26" t="s">
        <v>76</v>
      </c>
      <c r="G374" s="135" t="str">
        <f t="shared" ca="1" si="447"/>
        <v/>
      </c>
      <c r="H374" s="135" t="str">
        <f t="shared" ca="1" si="448"/>
        <v/>
      </c>
      <c r="I374" s="219" t="str">
        <f t="shared" si="449"/>
        <v/>
      </c>
      <c r="J374" s="138"/>
      <c r="M374" s="29" t="e">
        <f ca="1">+_xlfn.IFNA(VLOOKUP($B374,'Resultados General'!$C$11:$CG$510,MATCH(M$6,'Resultados General'!$C$10:$CG$10,0),0),"")</f>
        <v>#NAME?</v>
      </c>
      <c r="N374" s="29" t="str">
        <f t="shared" ca="1" si="375"/>
        <v/>
      </c>
      <c r="O374" s="29" t="str">
        <f t="shared" ca="1" si="376"/>
        <v/>
      </c>
      <c r="P374" s="29" t="e">
        <f ca="1">+_xlfn.IFNA(VLOOKUP($B374,'Resultados General'!$C$11:$CG$510,MATCH(P$6,'Resultados General'!$C$10:$CG$10,0),0),"")</f>
        <v>#NAME?</v>
      </c>
      <c r="Q374" s="29" t="str">
        <f t="shared" ca="1" si="377"/>
        <v/>
      </c>
      <c r="R374" s="29" t="str">
        <f t="shared" ca="1" si="378"/>
        <v/>
      </c>
      <c r="S374" s="29" t="e">
        <f ca="1">+_xlfn.IFNA(VLOOKUP($B374,'Resultados General'!$C$11:$CG$510,MATCH(S$6,'Resultados General'!$C$10:$CG$10,0),0),"")</f>
        <v>#NAME?</v>
      </c>
      <c r="T374" s="29" t="str">
        <f t="shared" ca="1" si="379"/>
        <v/>
      </c>
      <c r="U374" s="29" t="str">
        <f t="shared" ca="1" si="380"/>
        <v/>
      </c>
      <c r="V374" s="29" t="e">
        <f ca="1">+_xlfn.IFNA(VLOOKUP($B374,'Resultados General'!$C$11:$CG$510,MATCH(V$6,'Resultados General'!$C$10:$CG$10,0),0),"")</f>
        <v>#NAME?</v>
      </c>
      <c r="W374" s="29" t="str">
        <f t="shared" ca="1" si="381"/>
        <v/>
      </c>
      <c r="X374" s="29" t="str">
        <f t="shared" ca="1" si="382"/>
        <v/>
      </c>
      <c r="Y374" s="29" t="e">
        <f ca="1">+_xlfn.IFNA(VLOOKUP($B374,'Resultados General'!$C$11:$CG$510,MATCH(Y$6,'Resultados General'!$C$10:$CG$10,0),0),"")</f>
        <v>#NAME?</v>
      </c>
      <c r="Z374" s="29" t="str">
        <f t="shared" ca="1" si="383"/>
        <v/>
      </c>
      <c r="AA374" s="29" t="str">
        <f t="shared" ca="1" si="384"/>
        <v/>
      </c>
      <c r="AB374" s="29" t="e">
        <f ca="1">+_xlfn.IFNA(VLOOKUP($B374,'Resultados General'!$C$11:$CG$510,MATCH(AB$6,'Resultados General'!$C$10:$CG$10,0),0),"")</f>
        <v>#NAME?</v>
      </c>
      <c r="AC374" s="29" t="str">
        <f t="shared" ca="1" si="385"/>
        <v/>
      </c>
      <c r="AD374" s="29" t="str">
        <f t="shared" ca="1" si="386"/>
        <v/>
      </c>
      <c r="AE374" s="29" t="e">
        <f ca="1">+_xlfn.IFNA(VLOOKUP($B374,'Resultados General'!$C$11:$CG$510,MATCH(AE$6,'Resultados General'!$C$10:$CG$10,0),0),"")</f>
        <v>#NAME?</v>
      </c>
      <c r="AF374" s="29" t="str">
        <f t="shared" ca="1" si="387"/>
        <v/>
      </c>
      <c r="AG374" s="29" t="str">
        <f t="shared" ca="1" si="388"/>
        <v/>
      </c>
      <c r="AH374" s="29" t="e">
        <f ca="1">+_xlfn.IFNA(VLOOKUP($B374,'Resultados General'!$C$11:$CG$510,MATCH(AH$6,'Resultados General'!$C$10:$CG$10,0),0),"")</f>
        <v>#NAME?</v>
      </c>
      <c r="AI374" s="29" t="str">
        <f t="shared" ca="1" si="389"/>
        <v/>
      </c>
      <c r="AJ374" s="29" t="str">
        <f t="shared" ca="1" si="390"/>
        <v/>
      </c>
      <c r="AK374" s="29" t="e">
        <f ca="1">+_xlfn.IFNA(VLOOKUP($B374,'Resultados General'!$C$11:$CG$510,MATCH(AK$6,'Resultados General'!$C$10:$CG$10,0),0),"")</f>
        <v>#NAME?</v>
      </c>
      <c r="AL374" s="29" t="str">
        <f t="shared" ca="1" si="391"/>
        <v/>
      </c>
      <c r="AM374" s="29" t="str">
        <f t="shared" ca="1" si="392"/>
        <v/>
      </c>
      <c r="AN374" s="29" t="e">
        <f ca="1">+_xlfn.IFNA(VLOOKUP($B374,'Resultados General'!$C$11:$CG$510,MATCH(AN$6,'Resultados General'!$C$10:$CG$10,0),0),"")</f>
        <v>#NAME?</v>
      </c>
      <c r="AO374" s="29" t="str">
        <f t="shared" ca="1" si="393"/>
        <v/>
      </c>
      <c r="AP374" s="29" t="str">
        <f t="shared" ca="1" si="394"/>
        <v/>
      </c>
      <c r="AQ374" s="29" t="e">
        <f ca="1">+_xlfn.IFNA(VLOOKUP($B374,'Resultados General'!$C$11:$CG$510,MATCH(AQ$6,'Resultados General'!$C$10:$CG$10,0),0),"")</f>
        <v>#NAME?</v>
      </c>
      <c r="AR374" s="29" t="str">
        <f t="shared" ca="1" si="395"/>
        <v/>
      </c>
      <c r="AS374" s="29" t="str">
        <f t="shared" ca="1" si="396"/>
        <v/>
      </c>
      <c r="AT374" s="29" t="e">
        <f ca="1">+_xlfn.IFNA(VLOOKUP($B374,'Resultados General'!$C$11:$CG$510,MATCH(AT$6,'Resultados General'!$C$10:$CG$10,0),0),"")</f>
        <v>#NAME?</v>
      </c>
      <c r="AU374" s="29" t="str">
        <f t="shared" ca="1" si="397"/>
        <v/>
      </c>
      <c r="AV374" s="29" t="str">
        <f t="shared" ca="1" si="398"/>
        <v/>
      </c>
      <c r="AW374" s="29" t="e">
        <f ca="1">+_xlfn.IFNA(VLOOKUP($B374,'Resultados General'!$C$11:$CG$510,MATCH(AW$6,'Resultados General'!$C$10:$CG$10,0),0),"")</f>
        <v>#NAME?</v>
      </c>
      <c r="AX374" s="29" t="str">
        <f t="shared" ca="1" si="399"/>
        <v/>
      </c>
      <c r="AY374" s="29" t="str">
        <f t="shared" ca="1" si="400"/>
        <v/>
      </c>
      <c r="AZ374" s="29" t="e">
        <f ca="1">+_xlfn.IFNA(VLOOKUP($B374,'Resultados General'!$C$11:$CG$510,MATCH(AZ$6,'Resultados General'!$C$10:$CG$10,0),0),"")</f>
        <v>#NAME?</v>
      </c>
      <c r="BA374" s="29" t="str">
        <f t="shared" ca="1" si="401"/>
        <v/>
      </c>
      <c r="BB374" s="29" t="str">
        <f t="shared" ca="1" si="402"/>
        <v/>
      </c>
      <c r="BC374" s="29" t="e">
        <f ca="1">+_xlfn.IFNA(VLOOKUP($B374,'Resultados General'!$C$11:$CG$510,MATCH(BC$6,'Resultados General'!$C$10:$CG$10,0),0),"")</f>
        <v>#NAME?</v>
      </c>
      <c r="BD374" s="29" t="str">
        <f t="shared" ca="1" si="403"/>
        <v/>
      </c>
      <c r="BE374" s="29" t="str">
        <f t="shared" ca="1" si="404"/>
        <v/>
      </c>
      <c r="BF374" s="29" t="e">
        <f ca="1">+_xlfn.IFNA(VLOOKUP($B374,'Resultados General'!$C$11:$CG$510,MATCH(BF$6,'Resultados General'!$C$10:$CG$10,0),0),"")</f>
        <v>#NAME?</v>
      </c>
      <c r="BG374" s="29" t="str">
        <f t="shared" ca="1" si="405"/>
        <v/>
      </c>
      <c r="BH374" s="29" t="str">
        <f t="shared" ca="1" si="406"/>
        <v/>
      </c>
      <c r="BI374" s="29" t="e">
        <f ca="1">+_xlfn.IFNA(VLOOKUP($B374,'Resultados General'!$C$11:$CG$510,MATCH(BI$6,'Resultados General'!$C$10:$CG$10,0),0),"")</f>
        <v>#NAME?</v>
      </c>
      <c r="BJ374" s="29" t="str">
        <f t="shared" ca="1" si="407"/>
        <v/>
      </c>
      <c r="BK374" s="29" t="str">
        <f t="shared" ca="1" si="408"/>
        <v/>
      </c>
      <c r="BL374" s="29" t="e">
        <f ca="1">+_xlfn.IFNA(VLOOKUP($B374,'Resultados General'!$C$11:$CG$510,MATCH(BL$6,'Resultados General'!$C$10:$CG$10,0),0),"")</f>
        <v>#NAME?</v>
      </c>
      <c r="BM374" s="29" t="str">
        <f t="shared" ca="1" si="409"/>
        <v/>
      </c>
      <c r="BN374" s="29" t="str">
        <f t="shared" ca="1" si="410"/>
        <v/>
      </c>
      <c r="BO374" s="29" t="e">
        <f ca="1">+_xlfn.IFNA(VLOOKUP($B374,'Resultados General'!$C$11:$CG$510,MATCH(BO$6,'Resultados General'!$C$10:$CG$10,0),0),"")</f>
        <v>#NAME?</v>
      </c>
      <c r="BP374" s="29" t="str">
        <f t="shared" ca="1" si="411"/>
        <v/>
      </c>
      <c r="BQ374" s="29" t="str">
        <f t="shared" ca="1" si="412"/>
        <v/>
      </c>
      <c r="BR374" s="29" t="e">
        <f ca="1">+_xlfn.IFNA(VLOOKUP($B374,'Resultados General'!$C$11:$CG$510,MATCH(BR$6,'Resultados General'!$C$10:$CG$10,0),0),"")</f>
        <v>#NAME?</v>
      </c>
      <c r="BS374" s="29" t="str">
        <f t="shared" ca="1" si="413"/>
        <v/>
      </c>
      <c r="BT374" s="29" t="str">
        <f t="shared" ca="1" si="414"/>
        <v/>
      </c>
      <c r="BU374" s="29" t="e">
        <f ca="1">+_xlfn.IFNA(VLOOKUP($B374,'Resultados General'!$C$11:$CG$510,MATCH(BU$6,'Resultados General'!$C$10:$CG$10,0),0),"")</f>
        <v>#NAME?</v>
      </c>
      <c r="BV374" s="29" t="str">
        <f t="shared" ca="1" si="415"/>
        <v/>
      </c>
      <c r="BW374" s="29" t="str">
        <f t="shared" ca="1" si="416"/>
        <v/>
      </c>
      <c r="BX374" s="29" t="e">
        <f ca="1">+_xlfn.IFNA(VLOOKUP($B374,'Resultados General'!$C$11:$CG$510,MATCH(BX$6,'Resultados General'!$C$10:$CG$10,0),0),"")</f>
        <v>#NAME?</v>
      </c>
      <c r="BY374" s="29" t="str">
        <f t="shared" ca="1" si="417"/>
        <v/>
      </c>
      <c r="BZ374" s="29" t="str">
        <f t="shared" ca="1" si="418"/>
        <v/>
      </c>
      <c r="CA374" s="29" t="e">
        <f ca="1">+_xlfn.IFNA(VLOOKUP($B374,'Resultados General'!$C$11:$CG$510,MATCH(CA$6,'Resultados General'!$C$10:$CG$10,0),0),"")</f>
        <v>#NAME?</v>
      </c>
      <c r="CB374" s="29" t="str">
        <f t="shared" ca="1" si="419"/>
        <v/>
      </c>
      <c r="CC374" s="29" t="str">
        <f t="shared" ca="1" si="420"/>
        <v/>
      </c>
      <c r="CD374" s="29" t="e">
        <f ca="1">+_xlfn.IFNA(VLOOKUP($B374,'Resultados General'!$C$11:$CG$510,MATCH(CD$6,'Resultados General'!$C$10:$CG$10,0),0),"")</f>
        <v>#NAME?</v>
      </c>
      <c r="CE374" s="29" t="str">
        <f t="shared" ca="1" si="421"/>
        <v/>
      </c>
      <c r="CF374" s="29" t="str">
        <f t="shared" ca="1" si="422"/>
        <v/>
      </c>
      <c r="CG374" s="29" t="e">
        <f ca="1">+_xlfn.IFNA(VLOOKUP($B374,'Resultados General'!$C$11:$CG$510,MATCH(CG$6,'Resultados General'!$C$10:$CG$10,0),0),"")</f>
        <v>#NAME?</v>
      </c>
      <c r="CH374" s="29" t="str">
        <f t="shared" ca="1" si="423"/>
        <v/>
      </c>
      <c r="CI374" s="29" t="str">
        <f t="shared" ca="1" si="424"/>
        <v/>
      </c>
      <c r="CJ374" s="29" t="e">
        <f ca="1">+_xlfn.IFNA(VLOOKUP($B374,'Resultados General'!$C$11:$CG$510,MATCH(CJ$6,'Resultados General'!$C$10:$CG$10,0),0),"")</f>
        <v>#NAME?</v>
      </c>
      <c r="CK374" s="29" t="str">
        <f t="shared" ca="1" si="425"/>
        <v/>
      </c>
      <c r="CL374" s="29" t="str">
        <f t="shared" ca="1" si="426"/>
        <v/>
      </c>
      <c r="CM374" s="29" t="e">
        <f ca="1">+_xlfn.IFNA(VLOOKUP($B374,'Resultados General'!$C$11:$CG$510,MATCH(CM$6,'Resultados General'!$C$10:$CG$10,0),0),"")</f>
        <v>#NAME?</v>
      </c>
      <c r="CN374" s="29" t="str">
        <f t="shared" ca="1" si="427"/>
        <v/>
      </c>
      <c r="CO374" s="29" t="str">
        <f t="shared" ca="1" si="428"/>
        <v/>
      </c>
      <c r="CP374" s="29" t="e">
        <f ca="1">+_xlfn.IFNA(VLOOKUP($B374,'Resultados General'!$C$11:$CG$510,MATCH(CP$6,'Resultados General'!$C$10:$CG$10,0),0),"")</f>
        <v>#NAME?</v>
      </c>
      <c r="CQ374" s="29" t="str">
        <f t="shared" ca="1" si="429"/>
        <v/>
      </c>
      <c r="CR374" s="29" t="str">
        <f t="shared" ca="1" si="430"/>
        <v/>
      </c>
      <c r="CS374" s="29" t="e">
        <f ca="1">+_xlfn.IFNA(VLOOKUP($B374,'Resultados General'!$C$11:$CG$510,MATCH(CS$6,'Resultados General'!$C$10:$CG$10,0),0),"")</f>
        <v>#NAME?</v>
      </c>
      <c r="CT374" s="29" t="str">
        <f t="shared" ca="1" si="431"/>
        <v/>
      </c>
      <c r="CU374" s="29" t="str">
        <f t="shared" ca="1" si="432"/>
        <v/>
      </c>
      <c r="CV374" s="29" t="e">
        <f ca="1">+_xlfn.IFNA(VLOOKUP($B374,'Resultados General'!$C$11:$CG$510,MATCH(CV$6,'Resultados General'!$C$10:$CG$10,0),0),"")</f>
        <v>#NAME?</v>
      </c>
      <c r="CW374" s="29" t="str">
        <f t="shared" ca="1" si="433"/>
        <v/>
      </c>
      <c r="CX374" s="29" t="str">
        <f t="shared" ca="1" si="434"/>
        <v/>
      </c>
      <c r="CY374" s="29" t="e">
        <f ca="1">+_xlfn.IFNA(VLOOKUP($B374,'Resultados General'!$C$11:$CG$510,MATCH(CY$6,'Resultados General'!$C$10:$CG$10,0),0),"")</f>
        <v>#NAME?</v>
      </c>
      <c r="CZ374" s="29" t="str">
        <f t="shared" ca="1" si="435"/>
        <v/>
      </c>
      <c r="DA374" s="29" t="str">
        <f t="shared" ca="1" si="436"/>
        <v/>
      </c>
      <c r="DB374" s="29" t="e">
        <f ca="1">+_xlfn.IFNA(VLOOKUP($B374,'Resultados General'!$C$11:$CG$510,MATCH(DB$6,'Resultados General'!$C$10:$CG$10,0),0),"")</f>
        <v>#NAME?</v>
      </c>
      <c r="DC374" s="29" t="str">
        <f t="shared" ca="1" si="437"/>
        <v/>
      </c>
      <c r="DD374" s="29" t="str">
        <f t="shared" ca="1" si="438"/>
        <v/>
      </c>
      <c r="DE374" s="29" t="e">
        <f ca="1">+_xlfn.IFNA(VLOOKUP($B374,'Resultados General'!$C$11:$CG$510,MATCH(DE$6,'Resultados General'!$C$10:$CG$10,0),0),"")</f>
        <v>#NAME?</v>
      </c>
      <c r="DF374" s="29" t="str">
        <f t="shared" ca="1" si="439"/>
        <v/>
      </c>
      <c r="DG374" s="29" t="str">
        <f t="shared" ca="1" si="440"/>
        <v/>
      </c>
      <c r="DH374" s="29" t="e">
        <f ca="1">+_xlfn.IFNA(VLOOKUP($B374,'Resultados General'!$C$11:$CG$510,MATCH(DH$6,'Resultados General'!$C$10:$CG$10,0),0),"")</f>
        <v>#NAME?</v>
      </c>
      <c r="DI374" s="29" t="str">
        <f t="shared" ca="1" si="441"/>
        <v/>
      </c>
      <c r="DJ374" s="29" t="str">
        <f t="shared" ca="1" si="442"/>
        <v/>
      </c>
      <c r="DK374" s="29" t="e">
        <f ca="1">+_xlfn.IFNA(VLOOKUP($B374,'Resultados General'!$C$11:$CG$510,MATCH(DK$6,'Resultados General'!$C$10:$CG$10,0),0),"")</f>
        <v>#NAME?</v>
      </c>
      <c r="DL374" s="29" t="str">
        <f t="shared" ca="1" si="443"/>
        <v/>
      </c>
      <c r="DM374" s="29" t="str">
        <f t="shared" ca="1" si="444"/>
        <v/>
      </c>
      <c r="DN374" s="29" t="e">
        <f ca="1">+_xlfn.IFNA(VLOOKUP($B374,'Resultados General'!$C$11:$CG$510,MATCH(DN$6,'Resultados General'!$C$10:$CG$10,0),0),"")</f>
        <v>#NAME?</v>
      </c>
      <c r="DO374" s="29" t="str">
        <f t="shared" ca="1" si="445"/>
        <v/>
      </c>
      <c r="DP374" s="29" t="str">
        <f t="shared" ca="1" si="446"/>
        <v/>
      </c>
    </row>
    <row r="375" spans="2:120">
      <c r="B375" s="219" t="str">
        <f>+IF('Resultados General'!C378="","",'Resultados General'!C378)</f>
        <v/>
      </c>
      <c r="C375" s="134" t="e">
        <f ca="1">+_xlfn.IFNA(VLOOKUP('Distribución de puestos'!B375,'Resultados General'!$C$11:$J$510,8,0),"")</f>
        <v>#NAME?</v>
      </c>
      <c r="D375" s="135" t="e">
        <f ca="1">+_xlfn.IFNA(VLOOKUP(B375,'Resultados General'!$C$11:$L$510,10,0),"")</f>
        <v>#NAME?</v>
      </c>
      <c r="E375" s="26" t="s">
        <v>76</v>
      </c>
      <c r="F375" s="26" t="s">
        <v>76</v>
      </c>
      <c r="G375" s="135" t="str">
        <f t="shared" ca="1" si="447"/>
        <v/>
      </c>
      <c r="H375" s="135" t="str">
        <f t="shared" ca="1" si="448"/>
        <v/>
      </c>
      <c r="I375" s="219" t="str">
        <f t="shared" si="449"/>
        <v/>
      </c>
      <c r="J375" s="138"/>
      <c r="M375" s="29" t="e">
        <f ca="1">+_xlfn.IFNA(VLOOKUP($B375,'Resultados General'!$C$11:$CG$510,MATCH(M$6,'Resultados General'!$C$10:$CG$10,0),0),"")</f>
        <v>#NAME?</v>
      </c>
      <c r="N375" s="29" t="str">
        <f t="shared" ca="1" si="375"/>
        <v/>
      </c>
      <c r="O375" s="29" t="str">
        <f t="shared" ca="1" si="376"/>
        <v/>
      </c>
      <c r="P375" s="29" t="e">
        <f ca="1">+_xlfn.IFNA(VLOOKUP($B375,'Resultados General'!$C$11:$CG$510,MATCH(P$6,'Resultados General'!$C$10:$CG$10,0),0),"")</f>
        <v>#NAME?</v>
      </c>
      <c r="Q375" s="29" t="str">
        <f t="shared" ca="1" si="377"/>
        <v/>
      </c>
      <c r="R375" s="29" t="str">
        <f t="shared" ca="1" si="378"/>
        <v/>
      </c>
      <c r="S375" s="29" t="e">
        <f ca="1">+_xlfn.IFNA(VLOOKUP($B375,'Resultados General'!$C$11:$CG$510,MATCH(S$6,'Resultados General'!$C$10:$CG$10,0),0),"")</f>
        <v>#NAME?</v>
      </c>
      <c r="T375" s="29" t="str">
        <f t="shared" ca="1" si="379"/>
        <v/>
      </c>
      <c r="U375" s="29" t="str">
        <f t="shared" ca="1" si="380"/>
        <v/>
      </c>
      <c r="V375" s="29" t="e">
        <f ca="1">+_xlfn.IFNA(VLOOKUP($B375,'Resultados General'!$C$11:$CG$510,MATCH(V$6,'Resultados General'!$C$10:$CG$10,0),0),"")</f>
        <v>#NAME?</v>
      </c>
      <c r="W375" s="29" t="str">
        <f t="shared" ca="1" si="381"/>
        <v/>
      </c>
      <c r="X375" s="29" t="str">
        <f t="shared" ca="1" si="382"/>
        <v/>
      </c>
      <c r="Y375" s="29" t="e">
        <f ca="1">+_xlfn.IFNA(VLOOKUP($B375,'Resultados General'!$C$11:$CG$510,MATCH(Y$6,'Resultados General'!$C$10:$CG$10,0),0),"")</f>
        <v>#NAME?</v>
      </c>
      <c r="Z375" s="29" t="str">
        <f t="shared" ca="1" si="383"/>
        <v/>
      </c>
      <c r="AA375" s="29" t="str">
        <f t="shared" ca="1" si="384"/>
        <v/>
      </c>
      <c r="AB375" s="29" t="e">
        <f ca="1">+_xlfn.IFNA(VLOOKUP($B375,'Resultados General'!$C$11:$CG$510,MATCH(AB$6,'Resultados General'!$C$10:$CG$10,0),0),"")</f>
        <v>#NAME?</v>
      </c>
      <c r="AC375" s="29" t="str">
        <f t="shared" ca="1" si="385"/>
        <v/>
      </c>
      <c r="AD375" s="29" t="str">
        <f t="shared" ca="1" si="386"/>
        <v/>
      </c>
      <c r="AE375" s="29" t="e">
        <f ca="1">+_xlfn.IFNA(VLOOKUP($B375,'Resultados General'!$C$11:$CG$510,MATCH(AE$6,'Resultados General'!$C$10:$CG$10,0),0),"")</f>
        <v>#NAME?</v>
      </c>
      <c r="AF375" s="29" t="str">
        <f t="shared" ca="1" si="387"/>
        <v/>
      </c>
      <c r="AG375" s="29" t="str">
        <f t="shared" ca="1" si="388"/>
        <v/>
      </c>
      <c r="AH375" s="29" t="e">
        <f ca="1">+_xlfn.IFNA(VLOOKUP($B375,'Resultados General'!$C$11:$CG$510,MATCH(AH$6,'Resultados General'!$C$10:$CG$10,0),0),"")</f>
        <v>#NAME?</v>
      </c>
      <c r="AI375" s="29" t="str">
        <f t="shared" ca="1" si="389"/>
        <v/>
      </c>
      <c r="AJ375" s="29" t="str">
        <f t="shared" ca="1" si="390"/>
        <v/>
      </c>
      <c r="AK375" s="29" t="e">
        <f ca="1">+_xlfn.IFNA(VLOOKUP($B375,'Resultados General'!$C$11:$CG$510,MATCH(AK$6,'Resultados General'!$C$10:$CG$10,0),0),"")</f>
        <v>#NAME?</v>
      </c>
      <c r="AL375" s="29" t="str">
        <f t="shared" ca="1" si="391"/>
        <v/>
      </c>
      <c r="AM375" s="29" t="str">
        <f t="shared" ca="1" si="392"/>
        <v/>
      </c>
      <c r="AN375" s="29" t="e">
        <f ca="1">+_xlfn.IFNA(VLOOKUP($B375,'Resultados General'!$C$11:$CG$510,MATCH(AN$6,'Resultados General'!$C$10:$CG$10,0),0),"")</f>
        <v>#NAME?</v>
      </c>
      <c r="AO375" s="29" t="str">
        <f t="shared" ca="1" si="393"/>
        <v/>
      </c>
      <c r="AP375" s="29" t="str">
        <f t="shared" ca="1" si="394"/>
        <v/>
      </c>
      <c r="AQ375" s="29" t="e">
        <f ca="1">+_xlfn.IFNA(VLOOKUP($B375,'Resultados General'!$C$11:$CG$510,MATCH(AQ$6,'Resultados General'!$C$10:$CG$10,0),0),"")</f>
        <v>#NAME?</v>
      </c>
      <c r="AR375" s="29" t="str">
        <f t="shared" ca="1" si="395"/>
        <v/>
      </c>
      <c r="AS375" s="29" t="str">
        <f t="shared" ca="1" si="396"/>
        <v/>
      </c>
      <c r="AT375" s="29" t="e">
        <f ca="1">+_xlfn.IFNA(VLOOKUP($B375,'Resultados General'!$C$11:$CG$510,MATCH(AT$6,'Resultados General'!$C$10:$CG$10,0),0),"")</f>
        <v>#NAME?</v>
      </c>
      <c r="AU375" s="29" t="str">
        <f t="shared" ca="1" si="397"/>
        <v/>
      </c>
      <c r="AV375" s="29" t="str">
        <f t="shared" ca="1" si="398"/>
        <v/>
      </c>
      <c r="AW375" s="29" t="e">
        <f ca="1">+_xlfn.IFNA(VLOOKUP($B375,'Resultados General'!$C$11:$CG$510,MATCH(AW$6,'Resultados General'!$C$10:$CG$10,0),0),"")</f>
        <v>#NAME?</v>
      </c>
      <c r="AX375" s="29" t="str">
        <f t="shared" ca="1" si="399"/>
        <v/>
      </c>
      <c r="AY375" s="29" t="str">
        <f t="shared" ca="1" si="400"/>
        <v/>
      </c>
      <c r="AZ375" s="29" t="e">
        <f ca="1">+_xlfn.IFNA(VLOOKUP($B375,'Resultados General'!$C$11:$CG$510,MATCH(AZ$6,'Resultados General'!$C$10:$CG$10,0),0),"")</f>
        <v>#NAME?</v>
      </c>
      <c r="BA375" s="29" t="str">
        <f t="shared" ca="1" si="401"/>
        <v/>
      </c>
      <c r="BB375" s="29" t="str">
        <f t="shared" ca="1" si="402"/>
        <v/>
      </c>
      <c r="BC375" s="29" t="e">
        <f ca="1">+_xlfn.IFNA(VLOOKUP($B375,'Resultados General'!$C$11:$CG$510,MATCH(BC$6,'Resultados General'!$C$10:$CG$10,0),0),"")</f>
        <v>#NAME?</v>
      </c>
      <c r="BD375" s="29" t="str">
        <f t="shared" ca="1" si="403"/>
        <v/>
      </c>
      <c r="BE375" s="29" t="str">
        <f t="shared" ca="1" si="404"/>
        <v/>
      </c>
      <c r="BF375" s="29" t="e">
        <f ca="1">+_xlfn.IFNA(VLOOKUP($B375,'Resultados General'!$C$11:$CG$510,MATCH(BF$6,'Resultados General'!$C$10:$CG$10,0),0),"")</f>
        <v>#NAME?</v>
      </c>
      <c r="BG375" s="29" t="str">
        <f t="shared" ca="1" si="405"/>
        <v/>
      </c>
      <c r="BH375" s="29" t="str">
        <f t="shared" ca="1" si="406"/>
        <v/>
      </c>
      <c r="BI375" s="29" t="e">
        <f ca="1">+_xlfn.IFNA(VLOOKUP($B375,'Resultados General'!$C$11:$CG$510,MATCH(BI$6,'Resultados General'!$C$10:$CG$10,0),0),"")</f>
        <v>#NAME?</v>
      </c>
      <c r="BJ375" s="29" t="str">
        <f t="shared" ca="1" si="407"/>
        <v/>
      </c>
      <c r="BK375" s="29" t="str">
        <f t="shared" ca="1" si="408"/>
        <v/>
      </c>
      <c r="BL375" s="29" t="e">
        <f ca="1">+_xlfn.IFNA(VLOOKUP($B375,'Resultados General'!$C$11:$CG$510,MATCH(BL$6,'Resultados General'!$C$10:$CG$10,0),0),"")</f>
        <v>#NAME?</v>
      </c>
      <c r="BM375" s="29" t="str">
        <f t="shared" ca="1" si="409"/>
        <v/>
      </c>
      <c r="BN375" s="29" t="str">
        <f t="shared" ca="1" si="410"/>
        <v/>
      </c>
      <c r="BO375" s="29" t="e">
        <f ca="1">+_xlfn.IFNA(VLOOKUP($B375,'Resultados General'!$C$11:$CG$510,MATCH(BO$6,'Resultados General'!$C$10:$CG$10,0),0),"")</f>
        <v>#NAME?</v>
      </c>
      <c r="BP375" s="29" t="str">
        <f t="shared" ca="1" si="411"/>
        <v/>
      </c>
      <c r="BQ375" s="29" t="str">
        <f t="shared" ca="1" si="412"/>
        <v/>
      </c>
      <c r="BR375" s="29" t="e">
        <f ca="1">+_xlfn.IFNA(VLOOKUP($B375,'Resultados General'!$C$11:$CG$510,MATCH(BR$6,'Resultados General'!$C$10:$CG$10,0),0),"")</f>
        <v>#NAME?</v>
      </c>
      <c r="BS375" s="29" t="str">
        <f t="shared" ca="1" si="413"/>
        <v/>
      </c>
      <c r="BT375" s="29" t="str">
        <f t="shared" ca="1" si="414"/>
        <v/>
      </c>
      <c r="BU375" s="29" t="e">
        <f ca="1">+_xlfn.IFNA(VLOOKUP($B375,'Resultados General'!$C$11:$CG$510,MATCH(BU$6,'Resultados General'!$C$10:$CG$10,0),0),"")</f>
        <v>#NAME?</v>
      </c>
      <c r="BV375" s="29" t="str">
        <f t="shared" ca="1" si="415"/>
        <v/>
      </c>
      <c r="BW375" s="29" t="str">
        <f t="shared" ca="1" si="416"/>
        <v/>
      </c>
      <c r="BX375" s="29" t="e">
        <f ca="1">+_xlfn.IFNA(VLOOKUP($B375,'Resultados General'!$C$11:$CG$510,MATCH(BX$6,'Resultados General'!$C$10:$CG$10,0),0),"")</f>
        <v>#NAME?</v>
      </c>
      <c r="BY375" s="29" t="str">
        <f t="shared" ca="1" si="417"/>
        <v/>
      </c>
      <c r="BZ375" s="29" t="str">
        <f t="shared" ca="1" si="418"/>
        <v/>
      </c>
      <c r="CA375" s="29" t="e">
        <f ca="1">+_xlfn.IFNA(VLOOKUP($B375,'Resultados General'!$C$11:$CG$510,MATCH(CA$6,'Resultados General'!$C$10:$CG$10,0),0),"")</f>
        <v>#NAME?</v>
      </c>
      <c r="CB375" s="29" t="str">
        <f t="shared" ca="1" si="419"/>
        <v/>
      </c>
      <c r="CC375" s="29" t="str">
        <f t="shared" ca="1" si="420"/>
        <v/>
      </c>
      <c r="CD375" s="29" t="e">
        <f ca="1">+_xlfn.IFNA(VLOOKUP($B375,'Resultados General'!$C$11:$CG$510,MATCH(CD$6,'Resultados General'!$C$10:$CG$10,0),0),"")</f>
        <v>#NAME?</v>
      </c>
      <c r="CE375" s="29" t="str">
        <f t="shared" ca="1" si="421"/>
        <v/>
      </c>
      <c r="CF375" s="29" t="str">
        <f t="shared" ca="1" si="422"/>
        <v/>
      </c>
      <c r="CG375" s="29" t="e">
        <f ca="1">+_xlfn.IFNA(VLOOKUP($B375,'Resultados General'!$C$11:$CG$510,MATCH(CG$6,'Resultados General'!$C$10:$CG$10,0),0),"")</f>
        <v>#NAME?</v>
      </c>
      <c r="CH375" s="29" t="str">
        <f t="shared" ca="1" si="423"/>
        <v/>
      </c>
      <c r="CI375" s="29" t="str">
        <f t="shared" ca="1" si="424"/>
        <v/>
      </c>
      <c r="CJ375" s="29" t="e">
        <f ca="1">+_xlfn.IFNA(VLOOKUP($B375,'Resultados General'!$C$11:$CG$510,MATCH(CJ$6,'Resultados General'!$C$10:$CG$10,0),0),"")</f>
        <v>#NAME?</v>
      </c>
      <c r="CK375" s="29" t="str">
        <f t="shared" ca="1" si="425"/>
        <v/>
      </c>
      <c r="CL375" s="29" t="str">
        <f t="shared" ca="1" si="426"/>
        <v/>
      </c>
      <c r="CM375" s="29" t="e">
        <f ca="1">+_xlfn.IFNA(VLOOKUP($B375,'Resultados General'!$C$11:$CG$510,MATCH(CM$6,'Resultados General'!$C$10:$CG$10,0),0),"")</f>
        <v>#NAME?</v>
      </c>
      <c r="CN375" s="29" t="str">
        <f t="shared" ca="1" si="427"/>
        <v/>
      </c>
      <c r="CO375" s="29" t="str">
        <f t="shared" ca="1" si="428"/>
        <v/>
      </c>
      <c r="CP375" s="29" t="e">
        <f ca="1">+_xlfn.IFNA(VLOOKUP($B375,'Resultados General'!$C$11:$CG$510,MATCH(CP$6,'Resultados General'!$C$10:$CG$10,0),0),"")</f>
        <v>#NAME?</v>
      </c>
      <c r="CQ375" s="29" t="str">
        <f t="shared" ca="1" si="429"/>
        <v/>
      </c>
      <c r="CR375" s="29" t="str">
        <f t="shared" ca="1" si="430"/>
        <v/>
      </c>
      <c r="CS375" s="29" t="e">
        <f ca="1">+_xlfn.IFNA(VLOOKUP($B375,'Resultados General'!$C$11:$CG$510,MATCH(CS$6,'Resultados General'!$C$10:$CG$10,0),0),"")</f>
        <v>#NAME?</v>
      </c>
      <c r="CT375" s="29" t="str">
        <f t="shared" ca="1" si="431"/>
        <v/>
      </c>
      <c r="CU375" s="29" t="str">
        <f t="shared" ca="1" si="432"/>
        <v/>
      </c>
      <c r="CV375" s="29" t="e">
        <f ca="1">+_xlfn.IFNA(VLOOKUP($B375,'Resultados General'!$C$11:$CG$510,MATCH(CV$6,'Resultados General'!$C$10:$CG$10,0),0),"")</f>
        <v>#NAME?</v>
      </c>
      <c r="CW375" s="29" t="str">
        <f t="shared" ca="1" si="433"/>
        <v/>
      </c>
      <c r="CX375" s="29" t="str">
        <f t="shared" ca="1" si="434"/>
        <v/>
      </c>
      <c r="CY375" s="29" t="e">
        <f ca="1">+_xlfn.IFNA(VLOOKUP($B375,'Resultados General'!$C$11:$CG$510,MATCH(CY$6,'Resultados General'!$C$10:$CG$10,0),0),"")</f>
        <v>#NAME?</v>
      </c>
      <c r="CZ375" s="29" t="str">
        <f t="shared" ca="1" si="435"/>
        <v/>
      </c>
      <c r="DA375" s="29" t="str">
        <f t="shared" ca="1" si="436"/>
        <v/>
      </c>
      <c r="DB375" s="29" t="e">
        <f ca="1">+_xlfn.IFNA(VLOOKUP($B375,'Resultados General'!$C$11:$CG$510,MATCH(DB$6,'Resultados General'!$C$10:$CG$10,0),0),"")</f>
        <v>#NAME?</v>
      </c>
      <c r="DC375" s="29" t="str">
        <f t="shared" ca="1" si="437"/>
        <v/>
      </c>
      <c r="DD375" s="29" t="str">
        <f t="shared" ca="1" si="438"/>
        <v/>
      </c>
      <c r="DE375" s="29" t="e">
        <f ca="1">+_xlfn.IFNA(VLOOKUP($B375,'Resultados General'!$C$11:$CG$510,MATCH(DE$6,'Resultados General'!$C$10:$CG$10,0),0),"")</f>
        <v>#NAME?</v>
      </c>
      <c r="DF375" s="29" t="str">
        <f t="shared" ca="1" si="439"/>
        <v/>
      </c>
      <c r="DG375" s="29" t="str">
        <f t="shared" ca="1" si="440"/>
        <v/>
      </c>
      <c r="DH375" s="29" t="e">
        <f ca="1">+_xlfn.IFNA(VLOOKUP($B375,'Resultados General'!$C$11:$CG$510,MATCH(DH$6,'Resultados General'!$C$10:$CG$10,0),0),"")</f>
        <v>#NAME?</v>
      </c>
      <c r="DI375" s="29" t="str">
        <f t="shared" ca="1" si="441"/>
        <v/>
      </c>
      <c r="DJ375" s="29" t="str">
        <f t="shared" ca="1" si="442"/>
        <v/>
      </c>
      <c r="DK375" s="29" t="e">
        <f ca="1">+_xlfn.IFNA(VLOOKUP($B375,'Resultados General'!$C$11:$CG$510,MATCH(DK$6,'Resultados General'!$C$10:$CG$10,0),0),"")</f>
        <v>#NAME?</v>
      </c>
      <c r="DL375" s="29" t="str">
        <f t="shared" ca="1" si="443"/>
        <v/>
      </c>
      <c r="DM375" s="29" t="str">
        <f t="shared" ca="1" si="444"/>
        <v/>
      </c>
      <c r="DN375" s="29" t="e">
        <f ca="1">+_xlfn.IFNA(VLOOKUP($B375,'Resultados General'!$C$11:$CG$510,MATCH(DN$6,'Resultados General'!$C$10:$CG$10,0),0),"")</f>
        <v>#NAME?</v>
      </c>
      <c r="DO375" s="29" t="str">
        <f t="shared" ca="1" si="445"/>
        <v/>
      </c>
      <c r="DP375" s="29" t="str">
        <f t="shared" ca="1" si="446"/>
        <v/>
      </c>
    </row>
    <row r="376" spans="2:120">
      <c r="B376" s="219" t="str">
        <f>+IF('Resultados General'!C379="","",'Resultados General'!C379)</f>
        <v/>
      </c>
      <c r="C376" s="134" t="e">
        <f ca="1">+_xlfn.IFNA(VLOOKUP('Distribución de puestos'!B376,'Resultados General'!$C$11:$J$510,8,0),"")</f>
        <v>#NAME?</v>
      </c>
      <c r="D376" s="135" t="e">
        <f ca="1">+_xlfn.IFNA(VLOOKUP(B376,'Resultados General'!$C$11:$L$510,10,0),"")</f>
        <v>#NAME?</v>
      </c>
      <c r="E376" s="26" t="s">
        <v>76</v>
      </c>
      <c r="F376" s="26" t="s">
        <v>76</v>
      </c>
      <c r="G376" s="135" t="str">
        <f t="shared" ca="1" si="447"/>
        <v/>
      </c>
      <c r="H376" s="135" t="str">
        <f t="shared" ca="1" si="448"/>
        <v/>
      </c>
      <c r="I376" s="219" t="str">
        <f t="shared" si="449"/>
        <v/>
      </c>
      <c r="J376" s="138"/>
      <c r="M376" s="29" t="e">
        <f ca="1">+_xlfn.IFNA(VLOOKUP($B376,'Resultados General'!$C$11:$CG$510,MATCH(M$6,'Resultados General'!$C$10:$CG$10,0),0),"")</f>
        <v>#NAME?</v>
      </c>
      <c r="N376" s="29" t="str">
        <f t="shared" ca="1" si="375"/>
        <v/>
      </c>
      <c r="O376" s="29" t="str">
        <f t="shared" ca="1" si="376"/>
        <v/>
      </c>
      <c r="P376" s="29" t="e">
        <f ca="1">+_xlfn.IFNA(VLOOKUP($B376,'Resultados General'!$C$11:$CG$510,MATCH(P$6,'Resultados General'!$C$10:$CG$10,0),0),"")</f>
        <v>#NAME?</v>
      </c>
      <c r="Q376" s="29" t="str">
        <f t="shared" ca="1" si="377"/>
        <v/>
      </c>
      <c r="R376" s="29" t="str">
        <f t="shared" ca="1" si="378"/>
        <v/>
      </c>
      <c r="S376" s="29" t="e">
        <f ca="1">+_xlfn.IFNA(VLOOKUP($B376,'Resultados General'!$C$11:$CG$510,MATCH(S$6,'Resultados General'!$C$10:$CG$10,0),0),"")</f>
        <v>#NAME?</v>
      </c>
      <c r="T376" s="29" t="str">
        <f t="shared" ca="1" si="379"/>
        <v/>
      </c>
      <c r="U376" s="29" t="str">
        <f t="shared" ca="1" si="380"/>
        <v/>
      </c>
      <c r="V376" s="29" t="e">
        <f ca="1">+_xlfn.IFNA(VLOOKUP($B376,'Resultados General'!$C$11:$CG$510,MATCH(V$6,'Resultados General'!$C$10:$CG$10,0),0),"")</f>
        <v>#NAME?</v>
      </c>
      <c r="W376" s="29" t="str">
        <f t="shared" ca="1" si="381"/>
        <v/>
      </c>
      <c r="X376" s="29" t="str">
        <f t="shared" ca="1" si="382"/>
        <v/>
      </c>
      <c r="Y376" s="29" t="e">
        <f ca="1">+_xlfn.IFNA(VLOOKUP($B376,'Resultados General'!$C$11:$CG$510,MATCH(Y$6,'Resultados General'!$C$10:$CG$10,0),0),"")</f>
        <v>#NAME?</v>
      </c>
      <c r="Z376" s="29" t="str">
        <f t="shared" ca="1" si="383"/>
        <v/>
      </c>
      <c r="AA376" s="29" t="str">
        <f t="shared" ca="1" si="384"/>
        <v/>
      </c>
      <c r="AB376" s="29" t="e">
        <f ca="1">+_xlfn.IFNA(VLOOKUP($B376,'Resultados General'!$C$11:$CG$510,MATCH(AB$6,'Resultados General'!$C$10:$CG$10,0),0),"")</f>
        <v>#NAME?</v>
      </c>
      <c r="AC376" s="29" t="str">
        <f t="shared" ca="1" si="385"/>
        <v/>
      </c>
      <c r="AD376" s="29" t="str">
        <f t="shared" ca="1" si="386"/>
        <v/>
      </c>
      <c r="AE376" s="29" t="e">
        <f ca="1">+_xlfn.IFNA(VLOOKUP($B376,'Resultados General'!$C$11:$CG$510,MATCH(AE$6,'Resultados General'!$C$10:$CG$10,0),0),"")</f>
        <v>#NAME?</v>
      </c>
      <c r="AF376" s="29" t="str">
        <f t="shared" ca="1" si="387"/>
        <v/>
      </c>
      <c r="AG376" s="29" t="str">
        <f t="shared" ca="1" si="388"/>
        <v/>
      </c>
      <c r="AH376" s="29" t="e">
        <f ca="1">+_xlfn.IFNA(VLOOKUP($B376,'Resultados General'!$C$11:$CG$510,MATCH(AH$6,'Resultados General'!$C$10:$CG$10,0),0),"")</f>
        <v>#NAME?</v>
      </c>
      <c r="AI376" s="29" t="str">
        <f t="shared" ca="1" si="389"/>
        <v/>
      </c>
      <c r="AJ376" s="29" t="str">
        <f t="shared" ca="1" si="390"/>
        <v/>
      </c>
      <c r="AK376" s="29" t="e">
        <f ca="1">+_xlfn.IFNA(VLOOKUP($B376,'Resultados General'!$C$11:$CG$510,MATCH(AK$6,'Resultados General'!$C$10:$CG$10,0),0),"")</f>
        <v>#NAME?</v>
      </c>
      <c r="AL376" s="29" t="str">
        <f t="shared" ca="1" si="391"/>
        <v/>
      </c>
      <c r="AM376" s="29" t="str">
        <f t="shared" ca="1" si="392"/>
        <v/>
      </c>
      <c r="AN376" s="29" t="e">
        <f ca="1">+_xlfn.IFNA(VLOOKUP($B376,'Resultados General'!$C$11:$CG$510,MATCH(AN$6,'Resultados General'!$C$10:$CG$10,0),0),"")</f>
        <v>#NAME?</v>
      </c>
      <c r="AO376" s="29" t="str">
        <f t="shared" ca="1" si="393"/>
        <v/>
      </c>
      <c r="AP376" s="29" t="str">
        <f t="shared" ca="1" si="394"/>
        <v/>
      </c>
      <c r="AQ376" s="29" t="e">
        <f ca="1">+_xlfn.IFNA(VLOOKUP($B376,'Resultados General'!$C$11:$CG$510,MATCH(AQ$6,'Resultados General'!$C$10:$CG$10,0),0),"")</f>
        <v>#NAME?</v>
      </c>
      <c r="AR376" s="29" t="str">
        <f t="shared" ca="1" si="395"/>
        <v/>
      </c>
      <c r="AS376" s="29" t="str">
        <f t="shared" ca="1" si="396"/>
        <v/>
      </c>
      <c r="AT376" s="29" t="e">
        <f ca="1">+_xlfn.IFNA(VLOOKUP($B376,'Resultados General'!$C$11:$CG$510,MATCH(AT$6,'Resultados General'!$C$10:$CG$10,0),0),"")</f>
        <v>#NAME?</v>
      </c>
      <c r="AU376" s="29" t="str">
        <f t="shared" ca="1" si="397"/>
        <v/>
      </c>
      <c r="AV376" s="29" t="str">
        <f t="shared" ca="1" si="398"/>
        <v/>
      </c>
      <c r="AW376" s="29" t="e">
        <f ca="1">+_xlfn.IFNA(VLOOKUP($B376,'Resultados General'!$C$11:$CG$510,MATCH(AW$6,'Resultados General'!$C$10:$CG$10,0),0),"")</f>
        <v>#NAME?</v>
      </c>
      <c r="AX376" s="29" t="str">
        <f t="shared" ca="1" si="399"/>
        <v/>
      </c>
      <c r="AY376" s="29" t="str">
        <f t="shared" ca="1" si="400"/>
        <v/>
      </c>
      <c r="AZ376" s="29" t="e">
        <f ca="1">+_xlfn.IFNA(VLOOKUP($B376,'Resultados General'!$C$11:$CG$510,MATCH(AZ$6,'Resultados General'!$C$10:$CG$10,0),0),"")</f>
        <v>#NAME?</v>
      </c>
      <c r="BA376" s="29" t="str">
        <f t="shared" ca="1" si="401"/>
        <v/>
      </c>
      <c r="BB376" s="29" t="str">
        <f t="shared" ca="1" si="402"/>
        <v/>
      </c>
      <c r="BC376" s="29" t="e">
        <f ca="1">+_xlfn.IFNA(VLOOKUP($B376,'Resultados General'!$C$11:$CG$510,MATCH(BC$6,'Resultados General'!$C$10:$CG$10,0),0),"")</f>
        <v>#NAME?</v>
      </c>
      <c r="BD376" s="29" t="str">
        <f t="shared" ca="1" si="403"/>
        <v/>
      </c>
      <c r="BE376" s="29" t="str">
        <f t="shared" ca="1" si="404"/>
        <v/>
      </c>
      <c r="BF376" s="29" t="e">
        <f ca="1">+_xlfn.IFNA(VLOOKUP($B376,'Resultados General'!$C$11:$CG$510,MATCH(BF$6,'Resultados General'!$C$10:$CG$10,0),0),"")</f>
        <v>#NAME?</v>
      </c>
      <c r="BG376" s="29" t="str">
        <f t="shared" ca="1" si="405"/>
        <v/>
      </c>
      <c r="BH376" s="29" t="str">
        <f t="shared" ca="1" si="406"/>
        <v/>
      </c>
      <c r="BI376" s="29" t="e">
        <f ca="1">+_xlfn.IFNA(VLOOKUP($B376,'Resultados General'!$C$11:$CG$510,MATCH(BI$6,'Resultados General'!$C$10:$CG$10,0),0),"")</f>
        <v>#NAME?</v>
      </c>
      <c r="BJ376" s="29" t="str">
        <f t="shared" ca="1" si="407"/>
        <v/>
      </c>
      <c r="BK376" s="29" t="str">
        <f t="shared" ca="1" si="408"/>
        <v/>
      </c>
      <c r="BL376" s="29" t="e">
        <f ca="1">+_xlfn.IFNA(VLOOKUP($B376,'Resultados General'!$C$11:$CG$510,MATCH(BL$6,'Resultados General'!$C$10:$CG$10,0),0),"")</f>
        <v>#NAME?</v>
      </c>
      <c r="BM376" s="29" t="str">
        <f t="shared" ca="1" si="409"/>
        <v/>
      </c>
      <c r="BN376" s="29" t="str">
        <f t="shared" ca="1" si="410"/>
        <v/>
      </c>
      <c r="BO376" s="29" t="e">
        <f ca="1">+_xlfn.IFNA(VLOOKUP($B376,'Resultados General'!$C$11:$CG$510,MATCH(BO$6,'Resultados General'!$C$10:$CG$10,0),0),"")</f>
        <v>#NAME?</v>
      </c>
      <c r="BP376" s="29" t="str">
        <f t="shared" ca="1" si="411"/>
        <v/>
      </c>
      <c r="BQ376" s="29" t="str">
        <f t="shared" ca="1" si="412"/>
        <v/>
      </c>
      <c r="BR376" s="29" t="e">
        <f ca="1">+_xlfn.IFNA(VLOOKUP($B376,'Resultados General'!$C$11:$CG$510,MATCH(BR$6,'Resultados General'!$C$10:$CG$10,0),0),"")</f>
        <v>#NAME?</v>
      </c>
      <c r="BS376" s="29" t="str">
        <f t="shared" ca="1" si="413"/>
        <v/>
      </c>
      <c r="BT376" s="29" t="str">
        <f t="shared" ca="1" si="414"/>
        <v/>
      </c>
      <c r="BU376" s="29" t="e">
        <f ca="1">+_xlfn.IFNA(VLOOKUP($B376,'Resultados General'!$C$11:$CG$510,MATCH(BU$6,'Resultados General'!$C$10:$CG$10,0),0),"")</f>
        <v>#NAME?</v>
      </c>
      <c r="BV376" s="29" t="str">
        <f t="shared" ca="1" si="415"/>
        <v/>
      </c>
      <c r="BW376" s="29" t="str">
        <f t="shared" ca="1" si="416"/>
        <v/>
      </c>
      <c r="BX376" s="29" t="e">
        <f ca="1">+_xlfn.IFNA(VLOOKUP($B376,'Resultados General'!$C$11:$CG$510,MATCH(BX$6,'Resultados General'!$C$10:$CG$10,0),0),"")</f>
        <v>#NAME?</v>
      </c>
      <c r="BY376" s="29" t="str">
        <f t="shared" ca="1" si="417"/>
        <v/>
      </c>
      <c r="BZ376" s="29" t="str">
        <f t="shared" ca="1" si="418"/>
        <v/>
      </c>
      <c r="CA376" s="29" t="e">
        <f ca="1">+_xlfn.IFNA(VLOOKUP($B376,'Resultados General'!$C$11:$CG$510,MATCH(CA$6,'Resultados General'!$C$10:$CG$10,0),0),"")</f>
        <v>#NAME?</v>
      </c>
      <c r="CB376" s="29" t="str">
        <f t="shared" ca="1" si="419"/>
        <v/>
      </c>
      <c r="CC376" s="29" t="str">
        <f t="shared" ca="1" si="420"/>
        <v/>
      </c>
      <c r="CD376" s="29" t="e">
        <f ca="1">+_xlfn.IFNA(VLOOKUP($B376,'Resultados General'!$C$11:$CG$510,MATCH(CD$6,'Resultados General'!$C$10:$CG$10,0),0),"")</f>
        <v>#NAME?</v>
      </c>
      <c r="CE376" s="29" t="str">
        <f t="shared" ca="1" si="421"/>
        <v/>
      </c>
      <c r="CF376" s="29" t="str">
        <f t="shared" ca="1" si="422"/>
        <v/>
      </c>
      <c r="CG376" s="29" t="e">
        <f ca="1">+_xlfn.IFNA(VLOOKUP($B376,'Resultados General'!$C$11:$CG$510,MATCH(CG$6,'Resultados General'!$C$10:$CG$10,0),0),"")</f>
        <v>#NAME?</v>
      </c>
      <c r="CH376" s="29" t="str">
        <f t="shared" ca="1" si="423"/>
        <v/>
      </c>
      <c r="CI376" s="29" t="str">
        <f t="shared" ca="1" si="424"/>
        <v/>
      </c>
      <c r="CJ376" s="29" t="e">
        <f ca="1">+_xlfn.IFNA(VLOOKUP($B376,'Resultados General'!$C$11:$CG$510,MATCH(CJ$6,'Resultados General'!$C$10:$CG$10,0),0),"")</f>
        <v>#NAME?</v>
      </c>
      <c r="CK376" s="29" t="str">
        <f t="shared" ca="1" si="425"/>
        <v/>
      </c>
      <c r="CL376" s="29" t="str">
        <f t="shared" ca="1" si="426"/>
        <v/>
      </c>
      <c r="CM376" s="29" t="e">
        <f ca="1">+_xlfn.IFNA(VLOOKUP($B376,'Resultados General'!$C$11:$CG$510,MATCH(CM$6,'Resultados General'!$C$10:$CG$10,0),0),"")</f>
        <v>#NAME?</v>
      </c>
      <c r="CN376" s="29" t="str">
        <f t="shared" ca="1" si="427"/>
        <v/>
      </c>
      <c r="CO376" s="29" t="str">
        <f t="shared" ca="1" si="428"/>
        <v/>
      </c>
      <c r="CP376" s="29" t="e">
        <f ca="1">+_xlfn.IFNA(VLOOKUP($B376,'Resultados General'!$C$11:$CG$510,MATCH(CP$6,'Resultados General'!$C$10:$CG$10,0),0),"")</f>
        <v>#NAME?</v>
      </c>
      <c r="CQ376" s="29" t="str">
        <f t="shared" ca="1" si="429"/>
        <v/>
      </c>
      <c r="CR376" s="29" t="str">
        <f t="shared" ca="1" si="430"/>
        <v/>
      </c>
      <c r="CS376" s="29" t="e">
        <f ca="1">+_xlfn.IFNA(VLOOKUP($B376,'Resultados General'!$C$11:$CG$510,MATCH(CS$6,'Resultados General'!$C$10:$CG$10,0),0),"")</f>
        <v>#NAME?</v>
      </c>
      <c r="CT376" s="29" t="str">
        <f t="shared" ca="1" si="431"/>
        <v/>
      </c>
      <c r="CU376" s="29" t="str">
        <f t="shared" ca="1" si="432"/>
        <v/>
      </c>
      <c r="CV376" s="29" t="e">
        <f ca="1">+_xlfn.IFNA(VLOOKUP($B376,'Resultados General'!$C$11:$CG$510,MATCH(CV$6,'Resultados General'!$C$10:$CG$10,0),0),"")</f>
        <v>#NAME?</v>
      </c>
      <c r="CW376" s="29" t="str">
        <f t="shared" ca="1" si="433"/>
        <v/>
      </c>
      <c r="CX376" s="29" t="str">
        <f t="shared" ca="1" si="434"/>
        <v/>
      </c>
      <c r="CY376" s="29" t="e">
        <f ca="1">+_xlfn.IFNA(VLOOKUP($B376,'Resultados General'!$C$11:$CG$510,MATCH(CY$6,'Resultados General'!$C$10:$CG$10,0),0),"")</f>
        <v>#NAME?</v>
      </c>
      <c r="CZ376" s="29" t="str">
        <f t="shared" ca="1" si="435"/>
        <v/>
      </c>
      <c r="DA376" s="29" t="str">
        <f t="shared" ca="1" si="436"/>
        <v/>
      </c>
      <c r="DB376" s="29" t="e">
        <f ca="1">+_xlfn.IFNA(VLOOKUP($B376,'Resultados General'!$C$11:$CG$510,MATCH(DB$6,'Resultados General'!$C$10:$CG$10,0),0),"")</f>
        <v>#NAME?</v>
      </c>
      <c r="DC376" s="29" t="str">
        <f t="shared" ca="1" si="437"/>
        <v/>
      </c>
      <c r="DD376" s="29" t="str">
        <f t="shared" ca="1" si="438"/>
        <v/>
      </c>
      <c r="DE376" s="29" t="e">
        <f ca="1">+_xlfn.IFNA(VLOOKUP($B376,'Resultados General'!$C$11:$CG$510,MATCH(DE$6,'Resultados General'!$C$10:$CG$10,0),0),"")</f>
        <v>#NAME?</v>
      </c>
      <c r="DF376" s="29" t="str">
        <f t="shared" ca="1" si="439"/>
        <v/>
      </c>
      <c r="DG376" s="29" t="str">
        <f t="shared" ca="1" si="440"/>
        <v/>
      </c>
      <c r="DH376" s="29" t="e">
        <f ca="1">+_xlfn.IFNA(VLOOKUP($B376,'Resultados General'!$C$11:$CG$510,MATCH(DH$6,'Resultados General'!$C$10:$CG$10,0),0),"")</f>
        <v>#NAME?</v>
      </c>
      <c r="DI376" s="29" t="str">
        <f t="shared" ca="1" si="441"/>
        <v/>
      </c>
      <c r="DJ376" s="29" t="str">
        <f t="shared" ca="1" si="442"/>
        <v/>
      </c>
      <c r="DK376" s="29" t="e">
        <f ca="1">+_xlfn.IFNA(VLOOKUP($B376,'Resultados General'!$C$11:$CG$510,MATCH(DK$6,'Resultados General'!$C$10:$CG$10,0),0),"")</f>
        <v>#NAME?</v>
      </c>
      <c r="DL376" s="29" t="str">
        <f t="shared" ca="1" si="443"/>
        <v/>
      </c>
      <c r="DM376" s="29" t="str">
        <f t="shared" ca="1" si="444"/>
        <v/>
      </c>
      <c r="DN376" s="29" t="e">
        <f ca="1">+_xlfn.IFNA(VLOOKUP($B376,'Resultados General'!$C$11:$CG$510,MATCH(DN$6,'Resultados General'!$C$10:$CG$10,0),0),"")</f>
        <v>#NAME?</v>
      </c>
      <c r="DO376" s="29" t="str">
        <f t="shared" ca="1" si="445"/>
        <v/>
      </c>
      <c r="DP376" s="29" t="str">
        <f t="shared" ca="1" si="446"/>
        <v/>
      </c>
    </row>
    <row r="377" spans="2:120">
      <c r="B377" s="219" t="str">
        <f>+IF('Resultados General'!C380="","",'Resultados General'!C380)</f>
        <v/>
      </c>
      <c r="C377" s="134" t="e">
        <f ca="1">+_xlfn.IFNA(VLOOKUP('Distribución de puestos'!B377,'Resultados General'!$C$11:$J$510,8,0),"")</f>
        <v>#NAME?</v>
      </c>
      <c r="D377" s="135" t="e">
        <f ca="1">+_xlfn.IFNA(VLOOKUP(B377,'Resultados General'!$C$11:$L$510,10,0),"")</f>
        <v>#NAME?</v>
      </c>
      <c r="E377" s="26" t="s">
        <v>76</v>
      </c>
      <c r="F377" s="26" t="s">
        <v>76</v>
      </c>
      <c r="G377" s="135" t="str">
        <f t="shared" ca="1" si="447"/>
        <v/>
      </c>
      <c r="H377" s="135" t="str">
        <f t="shared" ca="1" si="448"/>
        <v/>
      </c>
      <c r="I377" s="219" t="str">
        <f t="shared" si="449"/>
        <v/>
      </c>
      <c r="J377" s="138"/>
      <c r="M377" s="29" t="e">
        <f ca="1">+_xlfn.IFNA(VLOOKUP($B377,'Resultados General'!$C$11:$CG$510,MATCH(M$6,'Resultados General'!$C$10:$CG$10,0),0),"")</f>
        <v>#NAME?</v>
      </c>
      <c r="N377" s="29" t="str">
        <f t="shared" ca="1" si="375"/>
        <v/>
      </c>
      <c r="O377" s="29" t="str">
        <f t="shared" ca="1" si="376"/>
        <v/>
      </c>
      <c r="P377" s="29" t="e">
        <f ca="1">+_xlfn.IFNA(VLOOKUP($B377,'Resultados General'!$C$11:$CG$510,MATCH(P$6,'Resultados General'!$C$10:$CG$10,0),0),"")</f>
        <v>#NAME?</v>
      </c>
      <c r="Q377" s="29" t="str">
        <f t="shared" ca="1" si="377"/>
        <v/>
      </c>
      <c r="R377" s="29" t="str">
        <f t="shared" ca="1" si="378"/>
        <v/>
      </c>
      <c r="S377" s="29" t="e">
        <f ca="1">+_xlfn.IFNA(VLOOKUP($B377,'Resultados General'!$C$11:$CG$510,MATCH(S$6,'Resultados General'!$C$10:$CG$10,0),0),"")</f>
        <v>#NAME?</v>
      </c>
      <c r="T377" s="29" t="str">
        <f t="shared" ca="1" si="379"/>
        <v/>
      </c>
      <c r="U377" s="29" t="str">
        <f t="shared" ca="1" si="380"/>
        <v/>
      </c>
      <c r="V377" s="29" t="e">
        <f ca="1">+_xlfn.IFNA(VLOOKUP($B377,'Resultados General'!$C$11:$CG$510,MATCH(V$6,'Resultados General'!$C$10:$CG$10,0),0),"")</f>
        <v>#NAME?</v>
      </c>
      <c r="W377" s="29" t="str">
        <f t="shared" ca="1" si="381"/>
        <v/>
      </c>
      <c r="X377" s="29" t="str">
        <f t="shared" ca="1" si="382"/>
        <v/>
      </c>
      <c r="Y377" s="29" t="e">
        <f ca="1">+_xlfn.IFNA(VLOOKUP($B377,'Resultados General'!$C$11:$CG$510,MATCH(Y$6,'Resultados General'!$C$10:$CG$10,0),0),"")</f>
        <v>#NAME?</v>
      </c>
      <c r="Z377" s="29" t="str">
        <f t="shared" ca="1" si="383"/>
        <v/>
      </c>
      <c r="AA377" s="29" t="str">
        <f t="shared" ca="1" si="384"/>
        <v/>
      </c>
      <c r="AB377" s="29" t="e">
        <f ca="1">+_xlfn.IFNA(VLOOKUP($B377,'Resultados General'!$C$11:$CG$510,MATCH(AB$6,'Resultados General'!$C$10:$CG$10,0),0),"")</f>
        <v>#NAME?</v>
      </c>
      <c r="AC377" s="29" t="str">
        <f t="shared" ca="1" si="385"/>
        <v/>
      </c>
      <c r="AD377" s="29" t="str">
        <f t="shared" ca="1" si="386"/>
        <v/>
      </c>
      <c r="AE377" s="29" t="e">
        <f ca="1">+_xlfn.IFNA(VLOOKUP($B377,'Resultados General'!$C$11:$CG$510,MATCH(AE$6,'Resultados General'!$C$10:$CG$10,0),0),"")</f>
        <v>#NAME?</v>
      </c>
      <c r="AF377" s="29" t="str">
        <f t="shared" ca="1" si="387"/>
        <v/>
      </c>
      <c r="AG377" s="29" t="str">
        <f t="shared" ca="1" si="388"/>
        <v/>
      </c>
      <c r="AH377" s="29" t="e">
        <f ca="1">+_xlfn.IFNA(VLOOKUP($B377,'Resultados General'!$C$11:$CG$510,MATCH(AH$6,'Resultados General'!$C$10:$CG$10,0),0),"")</f>
        <v>#NAME?</v>
      </c>
      <c r="AI377" s="29" t="str">
        <f t="shared" ca="1" si="389"/>
        <v/>
      </c>
      <c r="AJ377" s="29" t="str">
        <f t="shared" ca="1" si="390"/>
        <v/>
      </c>
      <c r="AK377" s="29" t="e">
        <f ca="1">+_xlfn.IFNA(VLOOKUP($B377,'Resultados General'!$C$11:$CG$510,MATCH(AK$6,'Resultados General'!$C$10:$CG$10,0),0),"")</f>
        <v>#NAME?</v>
      </c>
      <c r="AL377" s="29" t="str">
        <f t="shared" ca="1" si="391"/>
        <v/>
      </c>
      <c r="AM377" s="29" t="str">
        <f t="shared" ca="1" si="392"/>
        <v/>
      </c>
      <c r="AN377" s="29" t="e">
        <f ca="1">+_xlfn.IFNA(VLOOKUP($B377,'Resultados General'!$C$11:$CG$510,MATCH(AN$6,'Resultados General'!$C$10:$CG$10,0),0),"")</f>
        <v>#NAME?</v>
      </c>
      <c r="AO377" s="29" t="str">
        <f t="shared" ca="1" si="393"/>
        <v/>
      </c>
      <c r="AP377" s="29" t="str">
        <f t="shared" ca="1" si="394"/>
        <v/>
      </c>
      <c r="AQ377" s="29" t="e">
        <f ca="1">+_xlfn.IFNA(VLOOKUP($B377,'Resultados General'!$C$11:$CG$510,MATCH(AQ$6,'Resultados General'!$C$10:$CG$10,0),0),"")</f>
        <v>#NAME?</v>
      </c>
      <c r="AR377" s="29" t="str">
        <f t="shared" ca="1" si="395"/>
        <v/>
      </c>
      <c r="AS377" s="29" t="str">
        <f t="shared" ca="1" si="396"/>
        <v/>
      </c>
      <c r="AT377" s="29" t="e">
        <f ca="1">+_xlfn.IFNA(VLOOKUP($B377,'Resultados General'!$C$11:$CG$510,MATCH(AT$6,'Resultados General'!$C$10:$CG$10,0),0),"")</f>
        <v>#NAME?</v>
      </c>
      <c r="AU377" s="29" t="str">
        <f t="shared" ca="1" si="397"/>
        <v/>
      </c>
      <c r="AV377" s="29" t="str">
        <f t="shared" ca="1" si="398"/>
        <v/>
      </c>
      <c r="AW377" s="29" t="e">
        <f ca="1">+_xlfn.IFNA(VLOOKUP($B377,'Resultados General'!$C$11:$CG$510,MATCH(AW$6,'Resultados General'!$C$10:$CG$10,0),0),"")</f>
        <v>#NAME?</v>
      </c>
      <c r="AX377" s="29" t="str">
        <f t="shared" ca="1" si="399"/>
        <v/>
      </c>
      <c r="AY377" s="29" t="str">
        <f t="shared" ca="1" si="400"/>
        <v/>
      </c>
      <c r="AZ377" s="29" t="e">
        <f ca="1">+_xlfn.IFNA(VLOOKUP($B377,'Resultados General'!$C$11:$CG$510,MATCH(AZ$6,'Resultados General'!$C$10:$CG$10,0),0),"")</f>
        <v>#NAME?</v>
      </c>
      <c r="BA377" s="29" t="str">
        <f t="shared" ca="1" si="401"/>
        <v/>
      </c>
      <c r="BB377" s="29" t="str">
        <f t="shared" ca="1" si="402"/>
        <v/>
      </c>
      <c r="BC377" s="29" t="e">
        <f ca="1">+_xlfn.IFNA(VLOOKUP($B377,'Resultados General'!$C$11:$CG$510,MATCH(BC$6,'Resultados General'!$C$10:$CG$10,0),0),"")</f>
        <v>#NAME?</v>
      </c>
      <c r="BD377" s="29" t="str">
        <f t="shared" ca="1" si="403"/>
        <v/>
      </c>
      <c r="BE377" s="29" t="str">
        <f t="shared" ca="1" si="404"/>
        <v/>
      </c>
      <c r="BF377" s="29" t="e">
        <f ca="1">+_xlfn.IFNA(VLOOKUP($B377,'Resultados General'!$C$11:$CG$510,MATCH(BF$6,'Resultados General'!$C$10:$CG$10,0),0),"")</f>
        <v>#NAME?</v>
      </c>
      <c r="BG377" s="29" t="str">
        <f t="shared" ca="1" si="405"/>
        <v/>
      </c>
      <c r="BH377" s="29" t="str">
        <f t="shared" ca="1" si="406"/>
        <v/>
      </c>
      <c r="BI377" s="29" t="e">
        <f ca="1">+_xlfn.IFNA(VLOOKUP($B377,'Resultados General'!$C$11:$CG$510,MATCH(BI$6,'Resultados General'!$C$10:$CG$10,0),0),"")</f>
        <v>#NAME?</v>
      </c>
      <c r="BJ377" s="29" t="str">
        <f t="shared" ca="1" si="407"/>
        <v/>
      </c>
      <c r="BK377" s="29" t="str">
        <f t="shared" ca="1" si="408"/>
        <v/>
      </c>
      <c r="BL377" s="29" t="e">
        <f ca="1">+_xlfn.IFNA(VLOOKUP($B377,'Resultados General'!$C$11:$CG$510,MATCH(BL$6,'Resultados General'!$C$10:$CG$10,0),0),"")</f>
        <v>#NAME?</v>
      </c>
      <c r="BM377" s="29" t="str">
        <f t="shared" ca="1" si="409"/>
        <v/>
      </c>
      <c r="BN377" s="29" t="str">
        <f t="shared" ca="1" si="410"/>
        <v/>
      </c>
      <c r="BO377" s="29" t="e">
        <f ca="1">+_xlfn.IFNA(VLOOKUP($B377,'Resultados General'!$C$11:$CG$510,MATCH(BO$6,'Resultados General'!$C$10:$CG$10,0),0),"")</f>
        <v>#NAME?</v>
      </c>
      <c r="BP377" s="29" t="str">
        <f t="shared" ca="1" si="411"/>
        <v/>
      </c>
      <c r="BQ377" s="29" t="str">
        <f t="shared" ca="1" si="412"/>
        <v/>
      </c>
      <c r="BR377" s="29" t="e">
        <f ca="1">+_xlfn.IFNA(VLOOKUP($B377,'Resultados General'!$C$11:$CG$510,MATCH(BR$6,'Resultados General'!$C$10:$CG$10,0),0),"")</f>
        <v>#NAME?</v>
      </c>
      <c r="BS377" s="29" t="str">
        <f t="shared" ca="1" si="413"/>
        <v/>
      </c>
      <c r="BT377" s="29" t="str">
        <f t="shared" ca="1" si="414"/>
        <v/>
      </c>
      <c r="BU377" s="29" t="e">
        <f ca="1">+_xlfn.IFNA(VLOOKUP($B377,'Resultados General'!$C$11:$CG$510,MATCH(BU$6,'Resultados General'!$C$10:$CG$10,0),0),"")</f>
        <v>#NAME?</v>
      </c>
      <c r="BV377" s="29" t="str">
        <f t="shared" ca="1" si="415"/>
        <v/>
      </c>
      <c r="BW377" s="29" t="str">
        <f t="shared" ca="1" si="416"/>
        <v/>
      </c>
      <c r="BX377" s="29" t="e">
        <f ca="1">+_xlfn.IFNA(VLOOKUP($B377,'Resultados General'!$C$11:$CG$510,MATCH(BX$6,'Resultados General'!$C$10:$CG$10,0),0),"")</f>
        <v>#NAME?</v>
      </c>
      <c r="BY377" s="29" t="str">
        <f t="shared" ca="1" si="417"/>
        <v/>
      </c>
      <c r="BZ377" s="29" t="str">
        <f t="shared" ca="1" si="418"/>
        <v/>
      </c>
      <c r="CA377" s="29" t="e">
        <f ca="1">+_xlfn.IFNA(VLOOKUP($B377,'Resultados General'!$C$11:$CG$510,MATCH(CA$6,'Resultados General'!$C$10:$CG$10,0),0),"")</f>
        <v>#NAME?</v>
      </c>
      <c r="CB377" s="29" t="str">
        <f t="shared" ca="1" si="419"/>
        <v/>
      </c>
      <c r="CC377" s="29" t="str">
        <f t="shared" ca="1" si="420"/>
        <v/>
      </c>
      <c r="CD377" s="29" t="e">
        <f ca="1">+_xlfn.IFNA(VLOOKUP($B377,'Resultados General'!$C$11:$CG$510,MATCH(CD$6,'Resultados General'!$C$10:$CG$10,0),0),"")</f>
        <v>#NAME?</v>
      </c>
      <c r="CE377" s="29" t="str">
        <f t="shared" ca="1" si="421"/>
        <v/>
      </c>
      <c r="CF377" s="29" t="str">
        <f t="shared" ca="1" si="422"/>
        <v/>
      </c>
      <c r="CG377" s="29" t="e">
        <f ca="1">+_xlfn.IFNA(VLOOKUP($B377,'Resultados General'!$C$11:$CG$510,MATCH(CG$6,'Resultados General'!$C$10:$CG$10,0),0),"")</f>
        <v>#NAME?</v>
      </c>
      <c r="CH377" s="29" t="str">
        <f t="shared" ca="1" si="423"/>
        <v/>
      </c>
      <c r="CI377" s="29" t="str">
        <f t="shared" ca="1" si="424"/>
        <v/>
      </c>
      <c r="CJ377" s="29" t="e">
        <f ca="1">+_xlfn.IFNA(VLOOKUP($B377,'Resultados General'!$C$11:$CG$510,MATCH(CJ$6,'Resultados General'!$C$10:$CG$10,0),0),"")</f>
        <v>#NAME?</v>
      </c>
      <c r="CK377" s="29" t="str">
        <f t="shared" ca="1" si="425"/>
        <v/>
      </c>
      <c r="CL377" s="29" t="str">
        <f t="shared" ca="1" si="426"/>
        <v/>
      </c>
      <c r="CM377" s="29" t="e">
        <f ca="1">+_xlfn.IFNA(VLOOKUP($B377,'Resultados General'!$C$11:$CG$510,MATCH(CM$6,'Resultados General'!$C$10:$CG$10,0),0),"")</f>
        <v>#NAME?</v>
      </c>
      <c r="CN377" s="29" t="str">
        <f t="shared" ca="1" si="427"/>
        <v/>
      </c>
      <c r="CO377" s="29" t="str">
        <f t="shared" ca="1" si="428"/>
        <v/>
      </c>
      <c r="CP377" s="29" t="e">
        <f ca="1">+_xlfn.IFNA(VLOOKUP($B377,'Resultados General'!$C$11:$CG$510,MATCH(CP$6,'Resultados General'!$C$10:$CG$10,0),0),"")</f>
        <v>#NAME?</v>
      </c>
      <c r="CQ377" s="29" t="str">
        <f t="shared" ca="1" si="429"/>
        <v/>
      </c>
      <c r="CR377" s="29" t="str">
        <f t="shared" ca="1" si="430"/>
        <v/>
      </c>
      <c r="CS377" s="29" t="e">
        <f ca="1">+_xlfn.IFNA(VLOOKUP($B377,'Resultados General'!$C$11:$CG$510,MATCH(CS$6,'Resultados General'!$C$10:$CG$10,0),0),"")</f>
        <v>#NAME?</v>
      </c>
      <c r="CT377" s="29" t="str">
        <f t="shared" ca="1" si="431"/>
        <v/>
      </c>
      <c r="CU377" s="29" t="str">
        <f t="shared" ca="1" si="432"/>
        <v/>
      </c>
      <c r="CV377" s="29" t="e">
        <f ca="1">+_xlfn.IFNA(VLOOKUP($B377,'Resultados General'!$C$11:$CG$510,MATCH(CV$6,'Resultados General'!$C$10:$CG$10,0),0),"")</f>
        <v>#NAME?</v>
      </c>
      <c r="CW377" s="29" t="str">
        <f t="shared" ca="1" si="433"/>
        <v/>
      </c>
      <c r="CX377" s="29" t="str">
        <f t="shared" ca="1" si="434"/>
        <v/>
      </c>
      <c r="CY377" s="29" t="e">
        <f ca="1">+_xlfn.IFNA(VLOOKUP($B377,'Resultados General'!$C$11:$CG$510,MATCH(CY$6,'Resultados General'!$C$10:$CG$10,0),0),"")</f>
        <v>#NAME?</v>
      </c>
      <c r="CZ377" s="29" t="str">
        <f t="shared" ca="1" si="435"/>
        <v/>
      </c>
      <c r="DA377" s="29" t="str">
        <f t="shared" ca="1" si="436"/>
        <v/>
      </c>
      <c r="DB377" s="29" t="e">
        <f ca="1">+_xlfn.IFNA(VLOOKUP($B377,'Resultados General'!$C$11:$CG$510,MATCH(DB$6,'Resultados General'!$C$10:$CG$10,0),0),"")</f>
        <v>#NAME?</v>
      </c>
      <c r="DC377" s="29" t="str">
        <f t="shared" ca="1" si="437"/>
        <v/>
      </c>
      <c r="DD377" s="29" t="str">
        <f t="shared" ca="1" si="438"/>
        <v/>
      </c>
      <c r="DE377" s="29" t="e">
        <f ca="1">+_xlfn.IFNA(VLOOKUP($B377,'Resultados General'!$C$11:$CG$510,MATCH(DE$6,'Resultados General'!$C$10:$CG$10,0),0),"")</f>
        <v>#NAME?</v>
      </c>
      <c r="DF377" s="29" t="str">
        <f t="shared" ca="1" si="439"/>
        <v/>
      </c>
      <c r="DG377" s="29" t="str">
        <f t="shared" ca="1" si="440"/>
        <v/>
      </c>
      <c r="DH377" s="29" t="e">
        <f ca="1">+_xlfn.IFNA(VLOOKUP($B377,'Resultados General'!$C$11:$CG$510,MATCH(DH$6,'Resultados General'!$C$10:$CG$10,0),0),"")</f>
        <v>#NAME?</v>
      </c>
      <c r="DI377" s="29" t="str">
        <f t="shared" ca="1" si="441"/>
        <v/>
      </c>
      <c r="DJ377" s="29" t="str">
        <f t="shared" ca="1" si="442"/>
        <v/>
      </c>
      <c r="DK377" s="29" t="e">
        <f ca="1">+_xlfn.IFNA(VLOOKUP($B377,'Resultados General'!$C$11:$CG$510,MATCH(DK$6,'Resultados General'!$C$10:$CG$10,0),0),"")</f>
        <v>#NAME?</v>
      </c>
      <c r="DL377" s="29" t="str">
        <f t="shared" ca="1" si="443"/>
        <v/>
      </c>
      <c r="DM377" s="29" t="str">
        <f t="shared" ca="1" si="444"/>
        <v/>
      </c>
      <c r="DN377" s="29" t="e">
        <f ca="1">+_xlfn.IFNA(VLOOKUP($B377,'Resultados General'!$C$11:$CG$510,MATCH(DN$6,'Resultados General'!$C$10:$CG$10,0),0),"")</f>
        <v>#NAME?</v>
      </c>
      <c r="DO377" s="29" t="str">
        <f t="shared" ca="1" si="445"/>
        <v/>
      </c>
      <c r="DP377" s="29" t="str">
        <f t="shared" ca="1" si="446"/>
        <v/>
      </c>
    </row>
    <row r="378" spans="2:120">
      <c r="B378" s="219" t="str">
        <f>+IF('Resultados General'!C381="","",'Resultados General'!C381)</f>
        <v/>
      </c>
      <c r="C378" s="134" t="e">
        <f ca="1">+_xlfn.IFNA(VLOOKUP('Distribución de puestos'!B378,'Resultados General'!$C$11:$J$510,8,0),"")</f>
        <v>#NAME?</v>
      </c>
      <c r="D378" s="135" t="e">
        <f ca="1">+_xlfn.IFNA(VLOOKUP(B378,'Resultados General'!$C$11:$L$510,10,0),"")</f>
        <v>#NAME?</v>
      </c>
      <c r="E378" s="26" t="s">
        <v>76</v>
      </c>
      <c r="F378" s="26" t="s">
        <v>76</v>
      </c>
      <c r="G378" s="135" t="str">
        <f t="shared" ca="1" si="447"/>
        <v/>
      </c>
      <c r="H378" s="135" t="str">
        <f t="shared" ca="1" si="448"/>
        <v/>
      </c>
      <c r="I378" s="219" t="str">
        <f t="shared" si="449"/>
        <v/>
      </c>
      <c r="J378" s="138"/>
      <c r="M378" s="29" t="e">
        <f ca="1">+_xlfn.IFNA(VLOOKUP($B378,'Resultados General'!$C$11:$CG$510,MATCH(M$6,'Resultados General'!$C$10:$CG$10,0),0),"")</f>
        <v>#NAME?</v>
      </c>
      <c r="N378" s="29" t="str">
        <f t="shared" ca="1" si="375"/>
        <v/>
      </c>
      <c r="O378" s="29" t="str">
        <f t="shared" ca="1" si="376"/>
        <v/>
      </c>
      <c r="P378" s="29" t="e">
        <f ca="1">+_xlfn.IFNA(VLOOKUP($B378,'Resultados General'!$C$11:$CG$510,MATCH(P$6,'Resultados General'!$C$10:$CG$10,0),0),"")</f>
        <v>#NAME?</v>
      </c>
      <c r="Q378" s="29" t="str">
        <f t="shared" ca="1" si="377"/>
        <v/>
      </c>
      <c r="R378" s="29" t="str">
        <f t="shared" ca="1" si="378"/>
        <v/>
      </c>
      <c r="S378" s="29" t="e">
        <f ca="1">+_xlfn.IFNA(VLOOKUP($B378,'Resultados General'!$C$11:$CG$510,MATCH(S$6,'Resultados General'!$C$10:$CG$10,0),0),"")</f>
        <v>#NAME?</v>
      </c>
      <c r="T378" s="29" t="str">
        <f t="shared" ca="1" si="379"/>
        <v/>
      </c>
      <c r="U378" s="29" t="str">
        <f t="shared" ca="1" si="380"/>
        <v/>
      </c>
      <c r="V378" s="29" t="e">
        <f ca="1">+_xlfn.IFNA(VLOOKUP($B378,'Resultados General'!$C$11:$CG$510,MATCH(V$6,'Resultados General'!$C$10:$CG$10,0),0),"")</f>
        <v>#NAME?</v>
      </c>
      <c r="W378" s="29" t="str">
        <f t="shared" ca="1" si="381"/>
        <v/>
      </c>
      <c r="X378" s="29" t="str">
        <f t="shared" ca="1" si="382"/>
        <v/>
      </c>
      <c r="Y378" s="29" t="e">
        <f ca="1">+_xlfn.IFNA(VLOOKUP($B378,'Resultados General'!$C$11:$CG$510,MATCH(Y$6,'Resultados General'!$C$10:$CG$10,0),0),"")</f>
        <v>#NAME?</v>
      </c>
      <c r="Z378" s="29" t="str">
        <f t="shared" ca="1" si="383"/>
        <v/>
      </c>
      <c r="AA378" s="29" t="str">
        <f t="shared" ca="1" si="384"/>
        <v/>
      </c>
      <c r="AB378" s="29" t="e">
        <f ca="1">+_xlfn.IFNA(VLOOKUP($B378,'Resultados General'!$C$11:$CG$510,MATCH(AB$6,'Resultados General'!$C$10:$CG$10,0),0),"")</f>
        <v>#NAME?</v>
      </c>
      <c r="AC378" s="29" t="str">
        <f t="shared" ca="1" si="385"/>
        <v/>
      </c>
      <c r="AD378" s="29" t="str">
        <f t="shared" ca="1" si="386"/>
        <v/>
      </c>
      <c r="AE378" s="29" t="e">
        <f ca="1">+_xlfn.IFNA(VLOOKUP($B378,'Resultados General'!$C$11:$CG$510,MATCH(AE$6,'Resultados General'!$C$10:$CG$10,0),0),"")</f>
        <v>#NAME?</v>
      </c>
      <c r="AF378" s="29" t="str">
        <f t="shared" ca="1" si="387"/>
        <v/>
      </c>
      <c r="AG378" s="29" t="str">
        <f t="shared" ca="1" si="388"/>
        <v/>
      </c>
      <c r="AH378" s="29" t="e">
        <f ca="1">+_xlfn.IFNA(VLOOKUP($B378,'Resultados General'!$C$11:$CG$510,MATCH(AH$6,'Resultados General'!$C$10:$CG$10,0),0),"")</f>
        <v>#NAME?</v>
      </c>
      <c r="AI378" s="29" t="str">
        <f t="shared" ca="1" si="389"/>
        <v/>
      </c>
      <c r="AJ378" s="29" t="str">
        <f t="shared" ca="1" si="390"/>
        <v/>
      </c>
      <c r="AK378" s="29" t="e">
        <f ca="1">+_xlfn.IFNA(VLOOKUP($B378,'Resultados General'!$C$11:$CG$510,MATCH(AK$6,'Resultados General'!$C$10:$CG$10,0),0),"")</f>
        <v>#NAME?</v>
      </c>
      <c r="AL378" s="29" t="str">
        <f t="shared" ca="1" si="391"/>
        <v/>
      </c>
      <c r="AM378" s="29" t="str">
        <f t="shared" ca="1" si="392"/>
        <v/>
      </c>
      <c r="AN378" s="29" t="e">
        <f ca="1">+_xlfn.IFNA(VLOOKUP($B378,'Resultados General'!$C$11:$CG$510,MATCH(AN$6,'Resultados General'!$C$10:$CG$10,0),0),"")</f>
        <v>#NAME?</v>
      </c>
      <c r="AO378" s="29" t="str">
        <f t="shared" ca="1" si="393"/>
        <v/>
      </c>
      <c r="AP378" s="29" t="str">
        <f t="shared" ca="1" si="394"/>
        <v/>
      </c>
      <c r="AQ378" s="29" t="e">
        <f ca="1">+_xlfn.IFNA(VLOOKUP($B378,'Resultados General'!$C$11:$CG$510,MATCH(AQ$6,'Resultados General'!$C$10:$CG$10,0),0),"")</f>
        <v>#NAME?</v>
      </c>
      <c r="AR378" s="29" t="str">
        <f t="shared" ca="1" si="395"/>
        <v/>
      </c>
      <c r="AS378" s="29" t="str">
        <f t="shared" ca="1" si="396"/>
        <v/>
      </c>
      <c r="AT378" s="29" t="e">
        <f ca="1">+_xlfn.IFNA(VLOOKUP($B378,'Resultados General'!$C$11:$CG$510,MATCH(AT$6,'Resultados General'!$C$10:$CG$10,0),0),"")</f>
        <v>#NAME?</v>
      </c>
      <c r="AU378" s="29" t="str">
        <f t="shared" ca="1" si="397"/>
        <v/>
      </c>
      <c r="AV378" s="29" t="str">
        <f t="shared" ca="1" si="398"/>
        <v/>
      </c>
      <c r="AW378" s="29" t="e">
        <f ca="1">+_xlfn.IFNA(VLOOKUP($B378,'Resultados General'!$C$11:$CG$510,MATCH(AW$6,'Resultados General'!$C$10:$CG$10,0),0),"")</f>
        <v>#NAME?</v>
      </c>
      <c r="AX378" s="29" t="str">
        <f t="shared" ca="1" si="399"/>
        <v/>
      </c>
      <c r="AY378" s="29" t="str">
        <f t="shared" ca="1" si="400"/>
        <v/>
      </c>
      <c r="AZ378" s="29" t="e">
        <f ca="1">+_xlfn.IFNA(VLOOKUP($B378,'Resultados General'!$C$11:$CG$510,MATCH(AZ$6,'Resultados General'!$C$10:$CG$10,0),0),"")</f>
        <v>#NAME?</v>
      </c>
      <c r="BA378" s="29" t="str">
        <f t="shared" ca="1" si="401"/>
        <v/>
      </c>
      <c r="BB378" s="29" t="str">
        <f t="shared" ca="1" si="402"/>
        <v/>
      </c>
      <c r="BC378" s="29" t="e">
        <f ca="1">+_xlfn.IFNA(VLOOKUP($B378,'Resultados General'!$C$11:$CG$510,MATCH(BC$6,'Resultados General'!$C$10:$CG$10,0),0),"")</f>
        <v>#NAME?</v>
      </c>
      <c r="BD378" s="29" t="str">
        <f t="shared" ca="1" si="403"/>
        <v/>
      </c>
      <c r="BE378" s="29" t="str">
        <f t="shared" ca="1" si="404"/>
        <v/>
      </c>
      <c r="BF378" s="29" t="e">
        <f ca="1">+_xlfn.IFNA(VLOOKUP($B378,'Resultados General'!$C$11:$CG$510,MATCH(BF$6,'Resultados General'!$C$10:$CG$10,0),0),"")</f>
        <v>#NAME?</v>
      </c>
      <c r="BG378" s="29" t="str">
        <f t="shared" ca="1" si="405"/>
        <v/>
      </c>
      <c r="BH378" s="29" t="str">
        <f t="shared" ca="1" si="406"/>
        <v/>
      </c>
      <c r="BI378" s="29" t="e">
        <f ca="1">+_xlfn.IFNA(VLOOKUP($B378,'Resultados General'!$C$11:$CG$510,MATCH(BI$6,'Resultados General'!$C$10:$CG$10,0),0),"")</f>
        <v>#NAME?</v>
      </c>
      <c r="BJ378" s="29" t="str">
        <f t="shared" ca="1" si="407"/>
        <v/>
      </c>
      <c r="BK378" s="29" t="str">
        <f t="shared" ca="1" si="408"/>
        <v/>
      </c>
      <c r="BL378" s="29" t="e">
        <f ca="1">+_xlfn.IFNA(VLOOKUP($B378,'Resultados General'!$C$11:$CG$510,MATCH(BL$6,'Resultados General'!$C$10:$CG$10,0),0),"")</f>
        <v>#NAME?</v>
      </c>
      <c r="BM378" s="29" t="str">
        <f t="shared" ca="1" si="409"/>
        <v/>
      </c>
      <c r="BN378" s="29" t="str">
        <f t="shared" ca="1" si="410"/>
        <v/>
      </c>
      <c r="BO378" s="29" t="e">
        <f ca="1">+_xlfn.IFNA(VLOOKUP($B378,'Resultados General'!$C$11:$CG$510,MATCH(BO$6,'Resultados General'!$C$10:$CG$10,0),0),"")</f>
        <v>#NAME?</v>
      </c>
      <c r="BP378" s="29" t="str">
        <f t="shared" ca="1" si="411"/>
        <v/>
      </c>
      <c r="BQ378" s="29" t="str">
        <f t="shared" ca="1" si="412"/>
        <v/>
      </c>
      <c r="BR378" s="29" t="e">
        <f ca="1">+_xlfn.IFNA(VLOOKUP($B378,'Resultados General'!$C$11:$CG$510,MATCH(BR$6,'Resultados General'!$C$10:$CG$10,0),0),"")</f>
        <v>#NAME?</v>
      </c>
      <c r="BS378" s="29" t="str">
        <f t="shared" ca="1" si="413"/>
        <v/>
      </c>
      <c r="BT378" s="29" t="str">
        <f t="shared" ca="1" si="414"/>
        <v/>
      </c>
      <c r="BU378" s="29" t="e">
        <f ca="1">+_xlfn.IFNA(VLOOKUP($B378,'Resultados General'!$C$11:$CG$510,MATCH(BU$6,'Resultados General'!$C$10:$CG$10,0),0),"")</f>
        <v>#NAME?</v>
      </c>
      <c r="BV378" s="29" t="str">
        <f t="shared" ca="1" si="415"/>
        <v/>
      </c>
      <c r="BW378" s="29" t="str">
        <f t="shared" ca="1" si="416"/>
        <v/>
      </c>
      <c r="BX378" s="29" t="e">
        <f ca="1">+_xlfn.IFNA(VLOOKUP($B378,'Resultados General'!$C$11:$CG$510,MATCH(BX$6,'Resultados General'!$C$10:$CG$10,0),0),"")</f>
        <v>#NAME?</v>
      </c>
      <c r="BY378" s="29" t="str">
        <f t="shared" ca="1" si="417"/>
        <v/>
      </c>
      <c r="BZ378" s="29" t="str">
        <f t="shared" ca="1" si="418"/>
        <v/>
      </c>
      <c r="CA378" s="29" t="e">
        <f ca="1">+_xlfn.IFNA(VLOOKUP($B378,'Resultados General'!$C$11:$CG$510,MATCH(CA$6,'Resultados General'!$C$10:$CG$10,0),0),"")</f>
        <v>#NAME?</v>
      </c>
      <c r="CB378" s="29" t="str">
        <f t="shared" ca="1" si="419"/>
        <v/>
      </c>
      <c r="CC378" s="29" t="str">
        <f t="shared" ca="1" si="420"/>
        <v/>
      </c>
      <c r="CD378" s="29" t="e">
        <f ca="1">+_xlfn.IFNA(VLOOKUP($B378,'Resultados General'!$C$11:$CG$510,MATCH(CD$6,'Resultados General'!$C$10:$CG$10,0),0),"")</f>
        <v>#NAME?</v>
      </c>
      <c r="CE378" s="29" t="str">
        <f t="shared" ca="1" si="421"/>
        <v/>
      </c>
      <c r="CF378" s="29" t="str">
        <f t="shared" ca="1" si="422"/>
        <v/>
      </c>
      <c r="CG378" s="29" t="e">
        <f ca="1">+_xlfn.IFNA(VLOOKUP($B378,'Resultados General'!$C$11:$CG$510,MATCH(CG$6,'Resultados General'!$C$10:$CG$10,0),0),"")</f>
        <v>#NAME?</v>
      </c>
      <c r="CH378" s="29" t="str">
        <f t="shared" ca="1" si="423"/>
        <v/>
      </c>
      <c r="CI378" s="29" t="str">
        <f t="shared" ca="1" si="424"/>
        <v/>
      </c>
      <c r="CJ378" s="29" t="e">
        <f ca="1">+_xlfn.IFNA(VLOOKUP($B378,'Resultados General'!$C$11:$CG$510,MATCH(CJ$6,'Resultados General'!$C$10:$CG$10,0),0),"")</f>
        <v>#NAME?</v>
      </c>
      <c r="CK378" s="29" t="str">
        <f t="shared" ca="1" si="425"/>
        <v/>
      </c>
      <c r="CL378" s="29" t="str">
        <f t="shared" ca="1" si="426"/>
        <v/>
      </c>
      <c r="CM378" s="29" t="e">
        <f ca="1">+_xlfn.IFNA(VLOOKUP($B378,'Resultados General'!$C$11:$CG$510,MATCH(CM$6,'Resultados General'!$C$10:$CG$10,0),0),"")</f>
        <v>#NAME?</v>
      </c>
      <c r="CN378" s="29" t="str">
        <f t="shared" ca="1" si="427"/>
        <v/>
      </c>
      <c r="CO378" s="29" t="str">
        <f t="shared" ca="1" si="428"/>
        <v/>
      </c>
      <c r="CP378" s="29" t="e">
        <f ca="1">+_xlfn.IFNA(VLOOKUP($B378,'Resultados General'!$C$11:$CG$510,MATCH(CP$6,'Resultados General'!$C$10:$CG$10,0),0),"")</f>
        <v>#NAME?</v>
      </c>
      <c r="CQ378" s="29" t="str">
        <f t="shared" ca="1" si="429"/>
        <v/>
      </c>
      <c r="CR378" s="29" t="str">
        <f t="shared" ca="1" si="430"/>
        <v/>
      </c>
      <c r="CS378" s="29" t="e">
        <f ca="1">+_xlfn.IFNA(VLOOKUP($B378,'Resultados General'!$C$11:$CG$510,MATCH(CS$6,'Resultados General'!$C$10:$CG$10,0),0),"")</f>
        <v>#NAME?</v>
      </c>
      <c r="CT378" s="29" t="str">
        <f t="shared" ca="1" si="431"/>
        <v/>
      </c>
      <c r="CU378" s="29" t="str">
        <f t="shared" ca="1" si="432"/>
        <v/>
      </c>
      <c r="CV378" s="29" t="e">
        <f ca="1">+_xlfn.IFNA(VLOOKUP($B378,'Resultados General'!$C$11:$CG$510,MATCH(CV$6,'Resultados General'!$C$10:$CG$10,0),0),"")</f>
        <v>#NAME?</v>
      </c>
      <c r="CW378" s="29" t="str">
        <f t="shared" ca="1" si="433"/>
        <v/>
      </c>
      <c r="CX378" s="29" t="str">
        <f t="shared" ca="1" si="434"/>
        <v/>
      </c>
      <c r="CY378" s="29" t="e">
        <f ca="1">+_xlfn.IFNA(VLOOKUP($B378,'Resultados General'!$C$11:$CG$510,MATCH(CY$6,'Resultados General'!$C$10:$CG$10,0),0),"")</f>
        <v>#NAME?</v>
      </c>
      <c r="CZ378" s="29" t="str">
        <f t="shared" ca="1" si="435"/>
        <v/>
      </c>
      <c r="DA378" s="29" t="str">
        <f t="shared" ca="1" si="436"/>
        <v/>
      </c>
      <c r="DB378" s="29" t="e">
        <f ca="1">+_xlfn.IFNA(VLOOKUP($B378,'Resultados General'!$C$11:$CG$510,MATCH(DB$6,'Resultados General'!$C$10:$CG$10,0),0),"")</f>
        <v>#NAME?</v>
      </c>
      <c r="DC378" s="29" t="str">
        <f t="shared" ca="1" si="437"/>
        <v/>
      </c>
      <c r="DD378" s="29" t="str">
        <f t="shared" ca="1" si="438"/>
        <v/>
      </c>
      <c r="DE378" s="29" t="e">
        <f ca="1">+_xlfn.IFNA(VLOOKUP($B378,'Resultados General'!$C$11:$CG$510,MATCH(DE$6,'Resultados General'!$C$10:$CG$10,0),0),"")</f>
        <v>#NAME?</v>
      </c>
      <c r="DF378" s="29" t="str">
        <f t="shared" ca="1" si="439"/>
        <v/>
      </c>
      <c r="DG378" s="29" t="str">
        <f t="shared" ca="1" si="440"/>
        <v/>
      </c>
      <c r="DH378" s="29" t="e">
        <f ca="1">+_xlfn.IFNA(VLOOKUP($B378,'Resultados General'!$C$11:$CG$510,MATCH(DH$6,'Resultados General'!$C$10:$CG$10,0),0),"")</f>
        <v>#NAME?</v>
      </c>
      <c r="DI378" s="29" t="str">
        <f t="shared" ca="1" si="441"/>
        <v/>
      </c>
      <c r="DJ378" s="29" t="str">
        <f t="shared" ca="1" si="442"/>
        <v/>
      </c>
      <c r="DK378" s="29" t="e">
        <f ca="1">+_xlfn.IFNA(VLOOKUP($B378,'Resultados General'!$C$11:$CG$510,MATCH(DK$6,'Resultados General'!$C$10:$CG$10,0),0),"")</f>
        <v>#NAME?</v>
      </c>
      <c r="DL378" s="29" t="str">
        <f t="shared" ca="1" si="443"/>
        <v/>
      </c>
      <c r="DM378" s="29" t="str">
        <f t="shared" ca="1" si="444"/>
        <v/>
      </c>
      <c r="DN378" s="29" t="e">
        <f ca="1">+_xlfn.IFNA(VLOOKUP($B378,'Resultados General'!$C$11:$CG$510,MATCH(DN$6,'Resultados General'!$C$10:$CG$10,0),0),"")</f>
        <v>#NAME?</v>
      </c>
      <c r="DO378" s="29" t="str">
        <f t="shared" ca="1" si="445"/>
        <v/>
      </c>
      <c r="DP378" s="29" t="str">
        <f t="shared" ca="1" si="446"/>
        <v/>
      </c>
    </row>
    <row r="379" spans="2:120">
      <c r="B379" s="219" t="str">
        <f>+IF('Resultados General'!C382="","",'Resultados General'!C382)</f>
        <v/>
      </c>
      <c r="C379" s="134" t="e">
        <f ca="1">+_xlfn.IFNA(VLOOKUP('Distribución de puestos'!B379,'Resultados General'!$C$11:$J$510,8,0),"")</f>
        <v>#NAME?</v>
      </c>
      <c r="D379" s="135" t="e">
        <f ca="1">+_xlfn.IFNA(VLOOKUP(B379,'Resultados General'!$C$11:$L$510,10,0),"")</f>
        <v>#NAME?</v>
      </c>
      <c r="E379" s="26" t="s">
        <v>76</v>
      </c>
      <c r="F379" s="26" t="s">
        <v>76</v>
      </c>
      <c r="G379" s="135" t="str">
        <f t="shared" ca="1" si="447"/>
        <v/>
      </c>
      <c r="H379" s="135" t="str">
        <f t="shared" ca="1" si="448"/>
        <v/>
      </c>
      <c r="I379" s="219" t="str">
        <f t="shared" si="449"/>
        <v/>
      </c>
      <c r="J379" s="138"/>
      <c r="M379" s="29" t="e">
        <f ca="1">+_xlfn.IFNA(VLOOKUP($B379,'Resultados General'!$C$11:$CG$510,MATCH(M$6,'Resultados General'!$C$10:$CG$10,0),0),"")</f>
        <v>#NAME?</v>
      </c>
      <c r="N379" s="29" t="str">
        <f t="shared" ca="1" si="375"/>
        <v/>
      </c>
      <c r="O379" s="29" t="str">
        <f t="shared" ca="1" si="376"/>
        <v/>
      </c>
      <c r="P379" s="29" t="e">
        <f ca="1">+_xlfn.IFNA(VLOOKUP($B379,'Resultados General'!$C$11:$CG$510,MATCH(P$6,'Resultados General'!$C$10:$CG$10,0),0),"")</f>
        <v>#NAME?</v>
      </c>
      <c r="Q379" s="29" t="str">
        <f t="shared" ca="1" si="377"/>
        <v/>
      </c>
      <c r="R379" s="29" t="str">
        <f t="shared" ca="1" si="378"/>
        <v/>
      </c>
      <c r="S379" s="29" t="e">
        <f ca="1">+_xlfn.IFNA(VLOOKUP($B379,'Resultados General'!$C$11:$CG$510,MATCH(S$6,'Resultados General'!$C$10:$CG$10,0),0),"")</f>
        <v>#NAME?</v>
      </c>
      <c r="T379" s="29" t="str">
        <f t="shared" ca="1" si="379"/>
        <v/>
      </c>
      <c r="U379" s="29" t="str">
        <f t="shared" ca="1" si="380"/>
        <v/>
      </c>
      <c r="V379" s="29" t="e">
        <f ca="1">+_xlfn.IFNA(VLOOKUP($B379,'Resultados General'!$C$11:$CG$510,MATCH(V$6,'Resultados General'!$C$10:$CG$10,0),0),"")</f>
        <v>#NAME?</v>
      </c>
      <c r="W379" s="29" t="str">
        <f t="shared" ca="1" si="381"/>
        <v/>
      </c>
      <c r="X379" s="29" t="str">
        <f t="shared" ca="1" si="382"/>
        <v/>
      </c>
      <c r="Y379" s="29" t="e">
        <f ca="1">+_xlfn.IFNA(VLOOKUP($B379,'Resultados General'!$C$11:$CG$510,MATCH(Y$6,'Resultados General'!$C$10:$CG$10,0),0),"")</f>
        <v>#NAME?</v>
      </c>
      <c r="Z379" s="29" t="str">
        <f t="shared" ca="1" si="383"/>
        <v/>
      </c>
      <c r="AA379" s="29" t="str">
        <f t="shared" ca="1" si="384"/>
        <v/>
      </c>
      <c r="AB379" s="29" t="e">
        <f ca="1">+_xlfn.IFNA(VLOOKUP($B379,'Resultados General'!$C$11:$CG$510,MATCH(AB$6,'Resultados General'!$C$10:$CG$10,0),0),"")</f>
        <v>#NAME?</v>
      </c>
      <c r="AC379" s="29" t="str">
        <f t="shared" ca="1" si="385"/>
        <v/>
      </c>
      <c r="AD379" s="29" t="str">
        <f t="shared" ca="1" si="386"/>
        <v/>
      </c>
      <c r="AE379" s="29" t="e">
        <f ca="1">+_xlfn.IFNA(VLOOKUP($B379,'Resultados General'!$C$11:$CG$510,MATCH(AE$6,'Resultados General'!$C$10:$CG$10,0),0),"")</f>
        <v>#NAME?</v>
      </c>
      <c r="AF379" s="29" t="str">
        <f t="shared" ca="1" si="387"/>
        <v/>
      </c>
      <c r="AG379" s="29" t="str">
        <f t="shared" ca="1" si="388"/>
        <v/>
      </c>
      <c r="AH379" s="29" t="e">
        <f ca="1">+_xlfn.IFNA(VLOOKUP($B379,'Resultados General'!$C$11:$CG$510,MATCH(AH$6,'Resultados General'!$C$10:$CG$10,0),0),"")</f>
        <v>#NAME?</v>
      </c>
      <c r="AI379" s="29" t="str">
        <f t="shared" ca="1" si="389"/>
        <v/>
      </c>
      <c r="AJ379" s="29" t="str">
        <f t="shared" ca="1" si="390"/>
        <v/>
      </c>
      <c r="AK379" s="29" t="e">
        <f ca="1">+_xlfn.IFNA(VLOOKUP($B379,'Resultados General'!$C$11:$CG$510,MATCH(AK$6,'Resultados General'!$C$10:$CG$10,0),0),"")</f>
        <v>#NAME?</v>
      </c>
      <c r="AL379" s="29" t="str">
        <f t="shared" ca="1" si="391"/>
        <v/>
      </c>
      <c r="AM379" s="29" t="str">
        <f t="shared" ca="1" si="392"/>
        <v/>
      </c>
      <c r="AN379" s="29" t="e">
        <f ca="1">+_xlfn.IFNA(VLOOKUP($B379,'Resultados General'!$C$11:$CG$510,MATCH(AN$6,'Resultados General'!$C$10:$CG$10,0),0),"")</f>
        <v>#NAME?</v>
      </c>
      <c r="AO379" s="29" t="str">
        <f t="shared" ca="1" si="393"/>
        <v/>
      </c>
      <c r="AP379" s="29" t="str">
        <f t="shared" ca="1" si="394"/>
        <v/>
      </c>
      <c r="AQ379" s="29" t="e">
        <f ca="1">+_xlfn.IFNA(VLOOKUP($B379,'Resultados General'!$C$11:$CG$510,MATCH(AQ$6,'Resultados General'!$C$10:$CG$10,0),0),"")</f>
        <v>#NAME?</v>
      </c>
      <c r="AR379" s="29" t="str">
        <f t="shared" ca="1" si="395"/>
        <v/>
      </c>
      <c r="AS379" s="29" t="str">
        <f t="shared" ca="1" si="396"/>
        <v/>
      </c>
      <c r="AT379" s="29" t="e">
        <f ca="1">+_xlfn.IFNA(VLOOKUP($B379,'Resultados General'!$C$11:$CG$510,MATCH(AT$6,'Resultados General'!$C$10:$CG$10,0),0),"")</f>
        <v>#NAME?</v>
      </c>
      <c r="AU379" s="29" t="str">
        <f t="shared" ca="1" si="397"/>
        <v/>
      </c>
      <c r="AV379" s="29" t="str">
        <f t="shared" ca="1" si="398"/>
        <v/>
      </c>
      <c r="AW379" s="29" t="e">
        <f ca="1">+_xlfn.IFNA(VLOOKUP($B379,'Resultados General'!$C$11:$CG$510,MATCH(AW$6,'Resultados General'!$C$10:$CG$10,0),0),"")</f>
        <v>#NAME?</v>
      </c>
      <c r="AX379" s="29" t="str">
        <f t="shared" ca="1" si="399"/>
        <v/>
      </c>
      <c r="AY379" s="29" t="str">
        <f t="shared" ca="1" si="400"/>
        <v/>
      </c>
      <c r="AZ379" s="29" t="e">
        <f ca="1">+_xlfn.IFNA(VLOOKUP($B379,'Resultados General'!$C$11:$CG$510,MATCH(AZ$6,'Resultados General'!$C$10:$CG$10,0),0),"")</f>
        <v>#NAME?</v>
      </c>
      <c r="BA379" s="29" t="str">
        <f t="shared" ca="1" si="401"/>
        <v/>
      </c>
      <c r="BB379" s="29" t="str">
        <f t="shared" ca="1" si="402"/>
        <v/>
      </c>
      <c r="BC379" s="29" t="e">
        <f ca="1">+_xlfn.IFNA(VLOOKUP($B379,'Resultados General'!$C$11:$CG$510,MATCH(BC$6,'Resultados General'!$C$10:$CG$10,0),0),"")</f>
        <v>#NAME?</v>
      </c>
      <c r="BD379" s="29" t="str">
        <f t="shared" ca="1" si="403"/>
        <v/>
      </c>
      <c r="BE379" s="29" t="str">
        <f t="shared" ca="1" si="404"/>
        <v/>
      </c>
      <c r="BF379" s="29" t="e">
        <f ca="1">+_xlfn.IFNA(VLOOKUP($B379,'Resultados General'!$C$11:$CG$510,MATCH(BF$6,'Resultados General'!$C$10:$CG$10,0),0),"")</f>
        <v>#NAME?</v>
      </c>
      <c r="BG379" s="29" t="str">
        <f t="shared" ca="1" si="405"/>
        <v/>
      </c>
      <c r="BH379" s="29" t="str">
        <f t="shared" ca="1" si="406"/>
        <v/>
      </c>
      <c r="BI379" s="29" t="e">
        <f ca="1">+_xlfn.IFNA(VLOOKUP($B379,'Resultados General'!$C$11:$CG$510,MATCH(BI$6,'Resultados General'!$C$10:$CG$10,0),0),"")</f>
        <v>#NAME?</v>
      </c>
      <c r="BJ379" s="29" t="str">
        <f t="shared" ca="1" si="407"/>
        <v/>
      </c>
      <c r="BK379" s="29" t="str">
        <f t="shared" ca="1" si="408"/>
        <v/>
      </c>
      <c r="BL379" s="29" t="e">
        <f ca="1">+_xlfn.IFNA(VLOOKUP($B379,'Resultados General'!$C$11:$CG$510,MATCH(BL$6,'Resultados General'!$C$10:$CG$10,0),0),"")</f>
        <v>#NAME?</v>
      </c>
      <c r="BM379" s="29" t="str">
        <f t="shared" ca="1" si="409"/>
        <v/>
      </c>
      <c r="BN379" s="29" t="str">
        <f t="shared" ca="1" si="410"/>
        <v/>
      </c>
      <c r="BO379" s="29" t="e">
        <f ca="1">+_xlfn.IFNA(VLOOKUP($B379,'Resultados General'!$C$11:$CG$510,MATCH(BO$6,'Resultados General'!$C$10:$CG$10,0),0),"")</f>
        <v>#NAME?</v>
      </c>
      <c r="BP379" s="29" t="str">
        <f t="shared" ca="1" si="411"/>
        <v/>
      </c>
      <c r="BQ379" s="29" t="str">
        <f t="shared" ca="1" si="412"/>
        <v/>
      </c>
      <c r="BR379" s="29" t="e">
        <f ca="1">+_xlfn.IFNA(VLOOKUP($B379,'Resultados General'!$C$11:$CG$510,MATCH(BR$6,'Resultados General'!$C$10:$CG$10,0),0),"")</f>
        <v>#NAME?</v>
      </c>
      <c r="BS379" s="29" t="str">
        <f t="shared" ca="1" si="413"/>
        <v/>
      </c>
      <c r="BT379" s="29" t="str">
        <f t="shared" ca="1" si="414"/>
        <v/>
      </c>
      <c r="BU379" s="29" t="e">
        <f ca="1">+_xlfn.IFNA(VLOOKUP($B379,'Resultados General'!$C$11:$CG$510,MATCH(BU$6,'Resultados General'!$C$10:$CG$10,0),0),"")</f>
        <v>#NAME?</v>
      </c>
      <c r="BV379" s="29" t="str">
        <f t="shared" ca="1" si="415"/>
        <v/>
      </c>
      <c r="BW379" s="29" t="str">
        <f t="shared" ca="1" si="416"/>
        <v/>
      </c>
      <c r="BX379" s="29" t="e">
        <f ca="1">+_xlfn.IFNA(VLOOKUP($B379,'Resultados General'!$C$11:$CG$510,MATCH(BX$6,'Resultados General'!$C$10:$CG$10,0),0),"")</f>
        <v>#NAME?</v>
      </c>
      <c r="BY379" s="29" t="str">
        <f t="shared" ca="1" si="417"/>
        <v/>
      </c>
      <c r="BZ379" s="29" t="str">
        <f t="shared" ca="1" si="418"/>
        <v/>
      </c>
      <c r="CA379" s="29" t="e">
        <f ca="1">+_xlfn.IFNA(VLOOKUP($B379,'Resultados General'!$C$11:$CG$510,MATCH(CA$6,'Resultados General'!$C$10:$CG$10,0),0),"")</f>
        <v>#NAME?</v>
      </c>
      <c r="CB379" s="29" t="str">
        <f t="shared" ca="1" si="419"/>
        <v/>
      </c>
      <c r="CC379" s="29" t="str">
        <f t="shared" ca="1" si="420"/>
        <v/>
      </c>
      <c r="CD379" s="29" t="e">
        <f ca="1">+_xlfn.IFNA(VLOOKUP($B379,'Resultados General'!$C$11:$CG$510,MATCH(CD$6,'Resultados General'!$C$10:$CG$10,0),0),"")</f>
        <v>#NAME?</v>
      </c>
      <c r="CE379" s="29" t="str">
        <f t="shared" ca="1" si="421"/>
        <v/>
      </c>
      <c r="CF379" s="29" t="str">
        <f t="shared" ca="1" si="422"/>
        <v/>
      </c>
      <c r="CG379" s="29" t="e">
        <f ca="1">+_xlfn.IFNA(VLOOKUP($B379,'Resultados General'!$C$11:$CG$510,MATCH(CG$6,'Resultados General'!$C$10:$CG$10,0),0),"")</f>
        <v>#NAME?</v>
      </c>
      <c r="CH379" s="29" t="str">
        <f t="shared" ca="1" si="423"/>
        <v/>
      </c>
      <c r="CI379" s="29" t="str">
        <f t="shared" ca="1" si="424"/>
        <v/>
      </c>
      <c r="CJ379" s="29" t="e">
        <f ca="1">+_xlfn.IFNA(VLOOKUP($B379,'Resultados General'!$C$11:$CG$510,MATCH(CJ$6,'Resultados General'!$C$10:$CG$10,0),0),"")</f>
        <v>#NAME?</v>
      </c>
      <c r="CK379" s="29" t="str">
        <f t="shared" ca="1" si="425"/>
        <v/>
      </c>
      <c r="CL379" s="29" t="str">
        <f t="shared" ca="1" si="426"/>
        <v/>
      </c>
      <c r="CM379" s="29" t="e">
        <f ca="1">+_xlfn.IFNA(VLOOKUP($B379,'Resultados General'!$C$11:$CG$510,MATCH(CM$6,'Resultados General'!$C$10:$CG$10,0),0),"")</f>
        <v>#NAME?</v>
      </c>
      <c r="CN379" s="29" t="str">
        <f t="shared" ca="1" si="427"/>
        <v/>
      </c>
      <c r="CO379" s="29" t="str">
        <f t="shared" ca="1" si="428"/>
        <v/>
      </c>
      <c r="CP379" s="29" t="e">
        <f ca="1">+_xlfn.IFNA(VLOOKUP($B379,'Resultados General'!$C$11:$CG$510,MATCH(CP$6,'Resultados General'!$C$10:$CG$10,0),0),"")</f>
        <v>#NAME?</v>
      </c>
      <c r="CQ379" s="29" t="str">
        <f t="shared" ca="1" si="429"/>
        <v/>
      </c>
      <c r="CR379" s="29" t="str">
        <f t="shared" ca="1" si="430"/>
        <v/>
      </c>
      <c r="CS379" s="29" t="e">
        <f ca="1">+_xlfn.IFNA(VLOOKUP($B379,'Resultados General'!$C$11:$CG$510,MATCH(CS$6,'Resultados General'!$C$10:$CG$10,0),0),"")</f>
        <v>#NAME?</v>
      </c>
      <c r="CT379" s="29" t="str">
        <f t="shared" ca="1" si="431"/>
        <v/>
      </c>
      <c r="CU379" s="29" t="str">
        <f t="shared" ca="1" si="432"/>
        <v/>
      </c>
      <c r="CV379" s="29" t="e">
        <f ca="1">+_xlfn.IFNA(VLOOKUP($B379,'Resultados General'!$C$11:$CG$510,MATCH(CV$6,'Resultados General'!$C$10:$CG$10,0),0),"")</f>
        <v>#NAME?</v>
      </c>
      <c r="CW379" s="29" t="str">
        <f t="shared" ca="1" si="433"/>
        <v/>
      </c>
      <c r="CX379" s="29" t="str">
        <f t="shared" ca="1" si="434"/>
        <v/>
      </c>
      <c r="CY379" s="29" t="e">
        <f ca="1">+_xlfn.IFNA(VLOOKUP($B379,'Resultados General'!$C$11:$CG$510,MATCH(CY$6,'Resultados General'!$C$10:$CG$10,0),0),"")</f>
        <v>#NAME?</v>
      </c>
      <c r="CZ379" s="29" t="str">
        <f t="shared" ca="1" si="435"/>
        <v/>
      </c>
      <c r="DA379" s="29" t="str">
        <f t="shared" ca="1" si="436"/>
        <v/>
      </c>
      <c r="DB379" s="29" t="e">
        <f ca="1">+_xlfn.IFNA(VLOOKUP($B379,'Resultados General'!$C$11:$CG$510,MATCH(DB$6,'Resultados General'!$C$10:$CG$10,0),0),"")</f>
        <v>#NAME?</v>
      </c>
      <c r="DC379" s="29" t="str">
        <f t="shared" ca="1" si="437"/>
        <v/>
      </c>
      <c r="DD379" s="29" t="str">
        <f t="shared" ca="1" si="438"/>
        <v/>
      </c>
      <c r="DE379" s="29" t="e">
        <f ca="1">+_xlfn.IFNA(VLOOKUP($B379,'Resultados General'!$C$11:$CG$510,MATCH(DE$6,'Resultados General'!$C$10:$CG$10,0),0),"")</f>
        <v>#NAME?</v>
      </c>
      <c r="DF379" s="29" t="str">
        <f t="shared" ca="1" si="439"/>
        <v/>
      </c>
      <c r="DG379" s="29" t="str">
        <f t="shared" ca="1" si="440"/>
        <v/>
      </c>
      <c r="DH379" s="29" t="e">
        <f ca="1">+_xlfn.IFNA(VLOOKUP($B379,'Resultados General'!$C$11:$CG$510,MATCH(DH$6,'Resultados General'!$C$10:$CG$10,0),0),"")</f>
        <v>#NAME?</v>
      </c>
      <c r="DI379" s="29" t="str">
        <f t="shared" ca="1" si="441"/>
        <v/>
      </c>
      <c r="DJ379" s="29" t="str">
        <f t="shared" ca="1" si="442"/>
        <v/>
      </c>
      <c r="DK379" s="29" t="e">
        <f ca="1">+_xlfn.IFNA(VLOOKUP($B379,'Resultados General'!$C$11:$CG$510,MATCH(DK$6,'Resultados General'!$C$10:$CG$10,0),0),"")</f>
        <v>#NAME?</v>
      </c>
      <c r="DL379" s="29" t="str">
        <f t="shared" ca="1" si="443"/>
        <v/>
      </c>
      <c r="DM379" s="29" t="str">
        <f t="shared" ca="1" si="444"/>
        <v/>
      </c>
      <c r="DN379" s="29" t="e">
        <f ca="1">+_xlfn.IFNA(VLOOKUP($B379,'Resultados General'!$C$11:$CG$510,MATCH(DN$6,'Resultados General'!$C$10:$CG$10,0),0),"")</f>
        <v>#NAME?</v>
      </c>
      <c r="DO379" s="29" t="str">
        <f t="shared" ca="1" si="445"/>
        <v/>
      </c>
      <c r="DP379" s="29" t="str">
        <f t="shared" ca="1" si="446"/>
        <v/>
      </c>
    </row>
    <row r="380" spans="2:120">
      <c r="B380" s="219" t="str">
        <f>+IF('Resultados General'!C383="","",'Resultados General'!C383)</f>
        <v/>
      </c>
      <c r="C380" s="134" t="e">
        <f ca="1">+_xlfn.IFNA(VLOOKUP('Distribución de puestos'!B380,'Resultados General'!$C$11:$J$510,8,0),"")</f>
        <v>#NAME?</v>
      </c>
      <c r="D380" s="135" t="e">
        <f ca="1">+_xlfn.IFNA(VLOOKUP(B380,'Resultados General'!$C$11:$L$510,10,0),"")</f>
        <v>#NAME?</v>
      </c>
      <c r="E380" s="26" t="s">
        <v>76</v>
      </c>
      <c r="F380" s="26" t="s">
        <v>76</v>
      </c>
      <c r="G380" s="135" t="str">
        <f t="shared" ca="1" si="447"/>
        <v/>
      </c>
      <c r="H380" s="135" t="str">
        <f t="shared" ca="1" si="448"/>
        <v/>
      </c>
      <c r="I380" s="219" t="str">
        <f t="shared" si="449"/>
        <v/>
      </c>
      <c r="J380" s="138"/>
      <c r="M380" s="29" t="e">
        <f ca="1">+_xlfn.IFNA(VLOOKUP($B380,'Resultados General'!$C$11:$CG$510,MATCH(M$6,'Resultados General'!$C$10:$CG$10,0),0),"")</f>
        <v>#NAME?</v>
      </c>
      <c r="N380" s="29" t="str">
        <f t="shared" ca="1" si="375"/>
        <v/>
      </c>
      <c r="O380" s="29" t="str">
        <f t="shared" ca="1" si="376"/>
        <v/>
      </c>
      <c r="P380" s="29" t="e">
        <f ca="1">+_xlfn.IFNA(VLOOKUP($B380,'Resultados General'!$C$11:$CG$510,MATCH(P$6,'Resultados General'!$C$10:$CG$10,0),0),"")</f>
        <v>#NAME?</v>
      </c>
      <c r="Q380" s="29" t="str">
        <f t="shared" ca="1" si="377"/>
        <v/>
      </c>
      <c r="R380" s="29" t="str">
        <f t="shared" ca="1" si="378"/>
        <v/>
      </c>
      <c r="S380" s="29" t="e">
        <f ca="1">+_xlfn.IFNA(VLOOKUP($B380,'Resultados General'!$C$11:$CG$510,MATCH(S$6,'Resultados General'!$C$10:$CG$10,0),0),"")</f>
        <v>#NAME?</v>
      </c>
      <c r="T380" s="29" t="str">
        <f t="shared" ca="1" si="379"/>
        <v/>
      </c>
      <c r="U380" s="29" t="str">
        <f t="shared" ca="1" si="380"/>
        <v/>
      </c>
      <c r="V380" s="29" t="e">
        <f ca="1">+_xlfn.IFNA(VLOOKUP($B380,'Resultados General'!$C$11:$CG$510,MATCH(V$6,'Resultados General'!$C$10:$CG$10,0),0),"")</f>
        <v>#NAME?</v>
      </c>
      <c r="W380" s="29" t="str">
        <f t="shared" ca="1" si="381"/>
        <v/>
      </c>
      <c r="X380" s="29" t="str">
        <f t="shared" ca="1" si="382"/>
        <v/>
      </c>
      <c r="Y380" s="29" t="e">
        <f ca="1">+_xlfn.IFNA(VLOOKUP($B380,'Resultados General'!$C$11:$CG$510,MATCH(Y$6,'Resultados General'!$C$10:$CG$10,0),0),"")</f>
        <v>#NAME?</v>
      </c>
      <c r="Z380" s="29" t="str">
        <f t="shared" ca="1" si="383"/>
        <v/>
      </c>
      <c r="AA380" s="29" t="str">
        <f t="shared" ca="1" si="384"/>
        <v/>
      </c>
      <c r="AB380" s="29" t="e">
        <f ca="1">+_xlfn.IFNA(VLOOKUP($B380,'Resultados General'!$C$11:$CG$510,MATCH(AB$6,'Resultados General'!$C$10:$CG$10,0),0),"")</f>
        <v>#NAME?</v>
      </c>
      <c r="AC380" s="29" t="str">
        <f t="shared" ca="1" si="385"/>
        <v/>
      </c>
      <c r="AD380" s="29" t="str">
        <f t="shared" ca="1" si="386"/>
        <v/>
      </c>
      <c r="AE380" s="29" t="e">
        <f ca="1">+_xlfn.IFNA(VLOOKUP($B380,'Resultados General'!$C$11:$CG$510,MATCH(AE$6,'Resultados General'!$C$10:$CG$10,0),0),"")</f>
        <v>#NAME?</v>
      </c>
      <c r="AF380" s="29" t="str">
        <f t="shared" ca="1" si="387"/>
        <v/>
      </c>
      <c r="AG380" s="29" t="str">
        <f t="shared" ca="1" si="388"/>
        <v/>
      </c>
      <c r="AH380" s="29" t="e">
        <f ca="1">+_xlfn.IFNA(VLOOKUP($B380,'Resultados General'!$C$11:$CG$510,MATCH(AH$6,'Resultados General'!$C$10:$CG$10,0),0),"")</f>
        <v>#NAME?</v>
      </c>
      <c r="AI380" s="29" t="str">
        <f t="shared" ca="1" si="389"/>
        <v/>
      </c>
      <c r="AJ380" s="29" t="str">
        <f t="shared" ca="1" si="390"/>
        <v/>
      </c>
      <c r="AK380" s="29" t="e">
        <f ca="1">+_xlfn.IFNA(VLOOKUP($B380,'Resultados General'!$C$11:$CG$510,MATCH(AK$6,'Resultados General'!$C$10:$CG$10,0),0),"")</f>
        <v>#NAME?</v>
      </c>
      <c r="AL380" s="29" t="str">
        <f t="shared" ca="1" si="391"/>
        <v/>
      </c>
      <c r="AM380" s="29" t="str">
        <f t="shared" ca="1" si="392"/>
        <v/>
      </c>
      <c r="AN380" s="29" t="e">
        <f ca="1">+_xlfn.IFNA(VLOOKUP($B380,'Resultados General'!$C$11:$CG$510,MATCH(AN$6,'Resultados General'!$C$10:$CG$10,0),0),"")</f>
        <v>#NAME?</v>
      </c>
      <c r="AO380" s="29" t="str">
        <f t="shared" ca="1" si="393"/>
        <v/>
      </c>
      <c r="AP380" s="29" t="str">
        <f t="shared" ca="1" si="394"/>
        <v/>
      </c>
      <c r="AQ380" s="29" t="e">
        <f ca="1">+_xlfn.IFNA(VLOOKUP($B380,'Resultados General'!$C$11:$CG$510,MATCH(AQ$6,'Resultados General'!$C$10:$CG$10,0),0),"")</f>
        <v>#NAME?</v>
      </c>
      <c r="AR380" s="29" t="str">
        <f t="shared" ca="1" si="395"/>
        <v/>
      </c>
      <c r="AS380" s="29" t="str">
        <f t="shared" ca="1" si="396"/>
        <v/>
      </c>
      <c r="AT380" s="29" t="e">
        <f ca="1">+_xlfn.IFNA(VLOOKUP($B380,'Resultados General'!$C$11:$CG$510,MATCH(AT$6,'Resultados General'!$C$10:$CG$10,0),0),"")</f>
        <v>#NAME?</v>
      </c>
      <c r="AU380" s="29" t="str">
        <f t="shared" ca="1" si="397"/>
        <v/>
      </c>
      <c r="AV380" s="29" t="str">
        <f t="shared" ca="1" si="398"/>
        <v/>
      </c>
      <c r="AW380" s="29" t="e">
        <f ca="1">+_xlfn.IFNA(VLOOKUP($B380,'Resultados General'!$C$11:$CG$510,MATCH(AW$6,'Resultados General'!$C$10:$CG$10,0),0),"")</f>
        <v>#NAME?</v>
      </c>
      <c r="AX380" s="29" t="str">
        <f t="shared" ca="1" si="399"/>
        <v/>
      </c>
      <c r="AY380" s="29" t="str">
        <f t="shared" ca="1" si="400"/>
        <v/>
      </c>
      <c r="AZ380" s="29" t="e">
        <f ca="1">+_xlfn.IFNA(VLOOKUP($B380,'Resultados General'!$C$11:$CG$510,MATCH(AZ$6,'Resultados General'!$C$10:$CG$10,0),0),"")</f>
        <v>#NAME?</v>
      </c>
      <c r="BA380" s="29" t="str">
        <f t="shared" ca="1" si="401"/>
        <v/>
      </c>
      <c r="BB380" s="29" t="str">
        <f t="shared" ca="1" si="402"/>
        <v/>
      </c>
      <c r="BC380" s="29" t="e">
        <f ca="1">+_xlfn.IFNA(VLOOKUP($B380,'Resultados General'!$C$11:$CG$510,MATCH(BC$6,'Resultados General'!$C$10:$CG$10,0),0),"")</f>
        <v>#NAME?</v>
      </c>
      <c r="BD380" s="29" t="str">
        <f t="shared" ca="1" si="403"/>
        <v/>
      </c>
      <c r="BE380" s="29" t="str">
        <f t="shared" ca="1" si="404"/>
        <v/>
      </c>
      <c r="BF380" s="29" t="e">
        <f ca="1">+_xlfn.IFNA(VLOOKUP($B380,'Resultados General'!$C$11:$CG$510,MATCH(BF$6,'Resultados General'!$C$10:$CG$10,0),0),"")</f>
        <v>#NAME?</v>
      </c>
      <c r="BG380" s="29" t="str">
        <f t="shared" ca="1" si="405"/>
        <v/>
      </c>
      <c r="BH380" s="29" t="str">
        <f t="shared" ca="1" si="406"/>
        <v/>
      </c>
      <c r="BI380" s="29" t="e">
        <f ca="1">+_xlfn.IFNA(VLOOKUP($B380,'Resultados General'!$C$11:$CG$510,MATCH(BI$6,'Resultados General'!$C$10:$CG$10,0),0),"")</f>
        <v>#NAME?</v>
      </c>
      <c r="BJ380" s="29" t="str">
        <f t="shared" ca="1" si="407"/>
        <v/>
      </c>
      <c r="BK380" s="29" t="str">
        <f t="shared" ca="1" si="408"/>
        <v/>
      </c>
      <c r="BL380" s="29" t="e">
        <f ca="1">+_xlfn.IFNA(VLOOKUP($B380,'Resultados General'!$C$11:$CG$510,MATCH(BL$6,'Resultados General'!$C$10:$CG$10,0),0),"")</f>
        <v>#NAME?</v>
      </c>
      <c r="BM380" s="29" t="str">
        <f t="shared" ca="1" si="409"/>
        <v/>
      </c>
      <c r="BN380" s="29" t="str">
        <f t="shared" ca="1" si="410"/>
        <v/>
      </c>
      <c r="BO380" s="29" t="e">
        <f ca="1">+_xlfn.IFNA(VLOOKUP($B380,'Resultados General'!$C$11:$CG$510,MATCH(BO$6,'Resultados General'!$C$10:$CG$10,0),0),"")</f>
        <v>#NAME?</v>
      </c>
      <c r="BP380" s="29" t="str">
        <f t="shared" ca="1" si="411"/>
        <v/>
      </c>
      <c r="BQ380" s="29" t="str">
        <f t="shared" ca="1" si="412"/>
        <v/>
      </c>
      <c r="BR380" s="29" t="e">
        <f ca="1">+_xlfn.IFNA(VLOOKUP($B380,'Resultados General'!$C$11:$CG$510,MATCH(BR$6,'Resultados General'!$C$10:$CG$10,0),0),"")</f>
        <v>#NAME?</v>
      </c>
      <c r="BS380" s="29" t="str">
        <f t="shared" ca="1" si="413"/>
        <v/>
      </c>
      <c r="BT380" s="29" t="str">
        <f t="shared" ca="1" si="414"/>
        <v/>
      </c>
      <c r="BU380" s="29" t="e">
        <f ca="1">+_xlfn.IFNA(VLOOKUP($B380,'Resultados General'!$C$11:$CG$510,MATCH(BU$6,'Resultados General'!$C$10:$CG$10,0),0),"")</f>
        <v>#NAME?</v>
      </c>
      <c r="BV380" s="29" t="str">
        <f t="shared" ca="1" si="415"/>
        <v/>
      </c>
      <c r="BW380" s="29" t="str">
        <f t="shared" ca="1" si="416"/>
        <v/>
      </c>
      <c r="BX380" s="29" t="e">
        <f ca="1">+_xlfn.IFNA(VLOOKUP($B380,'Resultados General'!$C$11:$CG$510,MATCH(BX$6,'Resultados General'!$C$10:$CG$10,0),0),"")</f>
        <v>#NAME?</v>
      </c>
      <c r="BY380" s="29" t="str">
        <f t="shared" ca="1" si="417"/>
        <v/>
      </c>
      <c r="BZ380" s="29" t="str">
        <f t="shared" ca="1" si="418"/>
        <v/>
      </c>
      <c r="CA380" s="29" t="e">
        <f ca="1">+_xlfn.IFNA(VLOOKUP($B380,'Resultados General'!$C$11:$CG$510,MATCH(CA$6,'Resultados General'!$C$10:$CG$10,0),0),"")</f>
        <v>#NAME?</v>
      </c>
      <c r="CB380" s="29" t="str">
        <f t="shared" ca="1" si="419"/>
        <v/>
      </c>
      <c r="CC380" s="29" t="str">
        <f t="shared" ca="1" si="420"/>
        <v/>
      </c>
      <c r="CD380" s="29" t="e">
        <f ca="1">+_xlfn.IFNA(VLOOKUP($B380,'Resultados General'!$C$11:$CG$510,MATCH(CD$6,'Resultados General'!$C$10:$CG$10,0),0),"")</f>
        <v>#NAME?</v>
      </c>
      <c r="CE380" s="29" t="str">
        <f t="shared" ca="1" si="421"/>
        <v/>
      </c>
      <c r="CF380" s="29" t="str">
        <f t="shared" ca="1" si="422"/>
        <v/>
      </c>
      <c r="CG380" s="29" t="e">
        <f ca="1">+_xlfn.IFNA(VLOOKUP($B380,'Resultados General'!$C$11:$CG$510,MATCH(CG$6,'Resultados General'!$C$10:$CG$10,0),0),"")</f>
        <v>#NAME?</v>
      </c>
      <c r="CH380" s="29" t="str">
        <f t="shared" ca="1" si="423"/>
        <v/>
      </c>
      <c r="CI380" s="29" t="str">
        <f t="shared" ca="1" si="424"/>
        <v/>
      </c>
      <c r="CJ380" s="29" t="e">
        <f ca="1">+_xlfn.IFNA(VLOOKUP($B380,'Resultados General'!$C$11:$CG$510,MATCH(CJ$6,'Resultados General'!$C$10:$CG$10,0),0),"")</f>
        <v>#NAME?</v>
      </c>
      <c r="CK380" s="29" t="str">
        <f t="shared" ca="1" si="425"/>
        <v/>
      </c>
      <c r="CL380" s="29" t="str">
        <f t="shared" ca="1" si="426"/>
        <v/>
      </c>
      <c r="CM380" s="29" t="e">
        <f ca="1">+_xlfn.IFNA(VLOOKUP($B380,'Resultados General'!$C$11:$CG$510,MATCH(CM$6,'Resultados General'!$C$10:$CG$10,0),0),"")</f>
        <v>#NAME?</v>
      </c>
      <c r="CN380" s="29" t="str">
        <f t="shared" ca="1" si="427"/>
        <v/>
      </c>
      <c r="CO380" s="29" t="str">
        <f t="shared" ca="1" si="428"/>
        <v/>
      </c>
      <c r="CP380" s="29" t="e">
        <f ca="1">+_xlfn.IFNA(VLOOKUP($B380,'Resultados General'!$C$11:$CG$510,MATCH(CP$6,'Resultados General'!$C$10:$CG$10,0),0),"")</f>
        <v>#NAME?</v>
      </c>
      <c r="CQ380" s="29" t="str">
        <f t="shared" ca="1" si="429"/>
        <v/>
      </c>
      <c r="CR380" s="29" t="str">
        <f t="shared" ca="1" si="430"/>
        <v/>
      </c>
      <c r="CS380" s="29" t="e">
        <f ca="1">+_xlfn.IFNA(VLOOKUP($B380,'Resultados General'!$C$11:$CG$510,MATCH(CS$6,'Resultados General'!$C$10:$CG$10,0),0),"")</f>
        <v>#NAME?</v>
      </c>
      <c r="CT380" s="29" t="str">
        <f t="shared" ca="1" si="431"/>
        <v/>
      </c>
      <c r="CU380" s="29" t="str">
        <f t="shared" ca="1" si="432"/>
        <v/>
      </c>
      <c r="CV380" s="29" t="e">
        <f ca="1">+_xlfn.IFNA(VLOOKUP($B380,'Resultados General'!$C$11:$CG$510,MATCH(CV$6,'Resultados General'!$C$10:$CG$10,0),0),"")</f>
        <v>#NAME?</v>
      </c>
      <c r="CW380" s="29" t="str">
        <f t="shared" ca="1" si="433"/>
        <v/>
      </c>
      <c r="CX380" s="29" t="str">
        <f t="shared" ca="1" si="434"/>
        <v/>
      </c>
      <c r="CY380" s="29" t="e">
        <f ca="1">+_xlfn.IFNA(VLOOKUP($B380,'Resultados General'!$C$11:$CG$510,MATCH(CY$6,'Resultados General'!$C$10:$CG$10,0),0),"")</f>
        <v>#NAME?</v>
      </c>
      <c r="CZ380" s="29" t="str">
        <f t="shared" ca="1" si="435"/>
        <v/>
      </c>
      <c r="DA380" s="29" t="str">
        <f t="shared" ca="1" si="436"/>
        <v/>
      </c>
      <c r="DB380" s="29" t="e">
        <f ca="1">+_xlfn.IFNA(VLOOKUP($B380,'Resultados General'!$C$11:$CG$510,MATCH(DB$6,'Resultados General'!$C$10:$CG$10,0),0),"")</f>
        <v>#NAME?</v>
      </c>
      <c r="DC380" s="29" t="str">
        <f t="shared" ca="1" si="437"/>
        <v/>
      </c>
      <c r="DD380" s="29" t="str">
        <f t="shared" ca="1" si="438"/>
        <v/>
      </c>
      <c r="DE380" s="29" t="e">
        <f ca="1">+_xlfn.IFNA(VLOOKUP($B380,'Resultados General'!$C$11:$CG$510,MATCH(DE$6,'Resultados General'!$C$10:$CG$10,0),0),"")</f>
        <v>#NAME?</v>
      </c>
      <c r="DF380" s="29" t="str">
        <f t="shared" ca="1" si="439"/>
        <v/>
      </c>
      <c r="DG380" s="29" t="str">
        <f t="shared" ca="1" si="440"/>
        <v/>
      </c>
      <c r="DH380" s="29" t="e">
        <f ca="1">+_xlfn.IFNA(VLOOKUP($B380,'Resultados General'!$C$11:$CG$510,MATCH(DH$6,'Resultados General'!$C$10:$CG$10,0),0),"")</f>
        <v>#NAME?</v>
      </c>
      <c r="DI380" s="29" t="str">
        <f t="shared" ca="1" si="441"/>
        <v/>
      </c>
      <c r="DJ380" s="29" t="str">
        <f t="shared" ca="1" si="442"/>
        <v/>
      </c>
      <c r="DK380" s="29" t="e">
        <f ca="1">+_xlfn.IFNA(VLOOKUP($B380,'Resultados General'!$C$11:$CG$510,MATCH(DK$6,'Resultados General'!$C$10:$CG$10,0),0),"")</f>
        <v>#NAME?</v>
      </c>
      <c r="DL380" s="29" t="str">
        <f t="shared" ca="1" si="443"/>
        <v/>
      </c>
      <c r="DM380" s="29" t="str">
        <f t="shared" ca="1" si="444"/>
        <v/>
      </c>
      <c r="DN380" s="29" t="e">
        <f ca="1">+_xlfn.IFNA(VLOOKUP($B380,'Resultados General'!$C$11:$CG$510,MATCH(DN$6,'Resultados General'!$C$10:$CG$10,0),0),"")</f>
        <v>#NAME?</v>
      </c>
      <c r="DO380" s="29" t="str">
        <f t="shared" ca="1" si="445"/>
        <v/>
      </c>
      <c r="DP380" s="29" t="str">
        <f t="shared" ca="1" si="446"/>
        <v/>
      </c>
    </row>
    <row r="381" spans="2:120">
      <c r="B381" s="219" t="str">
        <f>+IF('Resultados General'!C384="","",'Resultados General'!C384)</f>
        <v/>
      </c>
      <c r="C381" s="134" t="e">
        <f ca="1">+_xlfn.IFNA(VLOOKUP('Distribución de puestos'!B381,'Resultados General'!$C$11:$J$510,8,0),"")</f>
        <v>#NAME?</v>
      </c>
      <c r="D381" s="135" t="e">
        <f ca="1">+_xlfn.IFNA(VLOOKUP(B381,'Resultados General'!$C$11:$L$510,10,0),"")</f>
        <v>#NAME?</v>
      </c>
      <c r="E381" s="26" t="s">
        <v>76</v>
      </c>
      <c r="F381" s="26" t="s">
        <v>76</v>
      </c>
      <c r="G381" s="135" t="str">
        <f t="shared" ca="1" si="447"/>
        <v/>
      </c>
      <c r="H381" s="135" t="str">
        <f t="shared" ca="1" si="448"/>
        <v/>
      </c>
      <c r="I381" s="219" t="str">
        <f t="shared" si="449"/>
        <v/>
      </c>
      <c r="J381" s="138"/>
      <c r="M381" s="29" t="e">
        <f ca="1">+_xlfn.IFNA(VLOOKUP($B381,'Resultados General'!$C$11:$CG$510,MATCH(M$6,'Resultados General'!$C$10:$CG$10,0),0),"")</f>
        <v>#NAME?</v>
      </c>
      <c r="N381" s="29" t="str">
        <f t="shared" ca="1" si="375"/>
        <v/>
      </c>
      <c r="O381" s="29" t="str">
        <f t="shared" ca="1" si="376"/>
        <v/>
      </c>
      <c r="P381" s="29" t="e">
        <f ca="1">+_xlfn.IFNA(VLOOKUP($B381,'Resultados General'!$C$11:$CG$510,MATCH(P$6,'Resultados General'!$C$10:$CG$10,0),0),"")</f>
        <v>#NAME?</v>
      </c>
      <c r="Q381" s="29" t="str">
        <f t="shared" ca="1" si="377"/>
        <v/>
      </c>
      <c r="R381" s="29" t="str">
        <f t="shared" ca="1" si="378"/>
        <v/>
      </c>
      <c r="S381" s="29" t="e">
        <f ca="1">+_xlfn.IFNA(VLOOKUP($B381,'Resultados General'!$C$11:$CG$510,MATCH(S$6,'Resultados General'!$C$10:$CG$10,0),0),"")</f>
        <v>#NAME?</v>
      </c>
      <c r="T381" s="29" t="str">
        <f t="shared" ca="1" si="379"/>
        <v/>
      </c>
      <c r="U381" s="29" t="str">
        <f t="shared" ca="1" si="380"/>
        <v/>
      </c>
      <c r="V381" s="29" t="e">
        <f ca="1">+_xlfn.IFNA(VLOOKUP($B381,'Resultados General'!$C$11:$CG$510,MATCH(V$6,'Resultados General'!$C$10:$CG$10,0),0),"")</f>
        <v>#NAME?</v>
      </c>
      <c r="W381" s="29" t="str">
        <f t="shared" ca="1" si="381"/>
        <v/>
      </c>
      <c r="X381" s="29" t="str">
        <f t="shared" ca="1" si="382"/>
        <v/>
      </c>
      <c r="Y381" s="29" t="e">
        <f ca="1">+_xlfn.IFNA(VLOOKUP($B381,'Resultados General'!$C$11:$CG$510,MATCH(Y$6,'Resultados General'!$C$10:$CG$10,0),0),"")</f>
        <v>#NAME?</v>
      </c>
      <c r="Z381" s="29" t="str">
        <f t="shared" ca="1" si="383"/>
        <v/>
      </c>
      <c r="AA381" s="29" t="str">
        <f t="shared" ca="1" si="384"/>
        <v/>
      </c>
      <c r="AB381" s="29" t="e">
        <f ca="1">+_xlfn.IFNA(VLOOKUP($B381,'Resultados General'!$C$11:$CG$510,MATCH(AB$6,'Resultados General'!$C$10:$CG$10,0),0),"")</f>
        <v>#NAME?</v>
      </c>
      <c r="AC381" s="29" t="str">
        <f t="shared" ca="1" si="385"/>
        <v/>
      </c>
      <c r="AD381" s="29" t="str">
        <f t="shared" ca="1" si="386"/>
        <v/>
      </c>
      <c r="AE381" s="29" t="e">
        <f ca="1">+_xlfn.IFNA(VLOOKUP($B381,'Resultados General'!$C$11:$CG$510,MATCH(AE$6,'Resultados General'!$C$10:$CG$10,0),0),"")</f>
        <v>#NAME?</v>
      </c>
      <c r="AF381" s="29" t="str">
        <f t="shared" ca="1" si="387"/>
        <v/>
      </c>
      <c r="AG381" s="29" t="str">
        <f t="shared" ca="1" si="388"/>
        <v/>
      </c>
      <c r="AH381" s="29" t="e">
        <f ca="1">+_xlfn.IFNA(VLOOKUP($B381,'Resultados General'!$C$11:$CG$510,MATCH(AH$6,'Resultados General'!$C$10:$CG$10,0),0),"")</f>
        <v>#NAME?</v>
      </c>
      <c r="AI381" s="29" t="str">
        <f t="shared" ca="1" si="389"/>
        <v/>
      </c>
      <c r="AJ381" s="29" t="str">
        <f t="shared" ca="1" si="390"/>
        <v/>
      </c>
      <c r="AK381" s="29" t="e">
        <f ca="1">+_xlfn.IFNA(VLOOKUP($B381,'Resultados General'!$C$11:$CG$510,MATCH(AK$6,'Resultados General'!$C$10:$CG$10,0),0),"")</f>
        <v>#NAME?</v>
      </c>
      <c r="AL381" s="29" t="str">
        <f t="shared" ca="1" si="391"/>
        <v/>
      </c>
      <c r="AM381" s="29" t="str">
        <f t="shared" ca="1" si="392"/>
        <v/>
      </c>
      <c r="AN381" s="29" t="e">
        <f ca="1">+_xlfn.IFNA(VLOOKUP($B381,'Resultados General'!$C$11:$CG$510,MATCH(AN$6,'Resultados General'!$C$10:$CG$10,0),0),"")</f>
        <v>#NAME?</v>
      </c>
      <c r="AO381" s="29" t="str">
        <f t="shared" ca="1" si="393"/>
        <v/>
      </c>
      <c r="AP381" s="29" t="str">
        <f t="shared" ca="1" si="394"/>
        <v/>
      </c>
      <c r="AQ381" s="29" t="e">
        <f ca="1">+_xlfn.IFNA(VLOOKUP($B381,'Resultados General'!$C$11:$CG$510,MATCH(AQ$6,'Resultados General'!$C$10:$CG$10,0),0),"")</f>
        <v>#NAME?</v>
      </c>
      <c r="AR381" s="29" t="str">
        <f t="shared" ca="1" si="395"/>
        <v/>
      </c>
      <c r="AS381" s="29" t="str">
        <f t="shared" ca="1" si="396"/>
        <v/>
      </c>
      <c r="AT381" s="29" t="e">
        <f ca="1">+_xlfn.IFNA(VLOOKUP($B381,'Resultados General'!$C$11:$CG$510,MATCH(AT$6,'Resultados General'!$C$10:$CG$10,0),0),"")</f>
        <v>#NAME?</v>
      </c>
      <c r="AU381" s="29" t="str">
        <f t="shared" ca="1" si="397"/>
        <v/>
      </c>
      <c r="AV381" s="29" t="str">
        <f t="shared" ca="1" si="398"/>
        <v/>
      </c>
      <c r="AW381" s="29" t="e">
        <f ca="1">+_xlfn.IFNA(VLOOKUP($B381,'Resultados General'!$C$11:$CG$510,MATCH(AW$6,'Resultados General'!$C$10:$CG$10,0),0),"")</f>
        <v>#NAME?</v>
      </c>
      <c r="AX381" s="29" t="str">
        <f t="shared" ca="1" si="399"/>
        <v/>
      </c>
      <c r="AY381" s="29" t="str">
        <f t="shared" ca="1" si="400"/>
        <v/>
      </c>
      <c r="AZ381" s="29" t="e">
        <f ca="1">+_xlfn.IFNA(VLOOKUP($B381,'Resultados General'!$C$11:$CG$510,MATCH(AZ$6,'Resultados General'!$C$10:$CG$10,0),0),"")</f>
        <v>#NAME?</v>
      </c>
      <c r="BA381" s="29" t="str">
        <f t="shared" ca="1" si="401"/>
        <v/>
      </c>
      <c r="BB381" s="29" t="str">
        <f t="shared" ca="1" si="402"/>
        <v/>
      </c>
      <c r="BC381" s="29" t="e">
        <f ca="1">+_xlfn.IFNA(VLOOKUP($B381,'Resultados General'!$C$11:$CG$510,MATCH(BC$6,'Resultados General'!$C$10:$CG$10,0),0),"")</f>
        <v>#NAME?</v>
      </c>
      <c r="BD381" s="29" t="str">
        <f t="shared" ca="1" si="403"/>
        <v/>
      </c>
      <c r="BE381" s="29" t="str">
        <f t="shared" ca="1" si="404"/>
        <v/>
      </c>
      <c r="BF381" s="29" t="e">
        <f ca="1">+_xlfn.IFNA(VLOOKUP($B381,'Resultados General'!$C$11:$CG$510,MATCH(BF$6,'Resultados General'!$C$10:$CG$10,0),0),"")</f>
        <v>#NAME?</v>
      </c>
      <c r="BG381" s="29" t="str">
        <f t="shared" ca="1" si="405"/>
        <v/>
      </c>
      <c r="BH381" s="29" t="str">
        <f t="shared" ca="1" si="406"/>
        <v/>
      </c>
      <c r="BI381" s="29" t="e">
        <f ca="1">+_xlfn.IFNA(VLOOKUP($B381,'Resultados General'!$C$11:$CG$510,MATCH(BI$6,'Resultados General'!$C$10:$CG$10,0),0),"")</f>
        <v>#NAME?</v>
      </c>
      <c r="BJ381" s="29" t="str">
        <f t="shared" ca="1" si="407"/>
        <v/>
      </c>
      <c r="BK381" s="29" t="str">
        <f t="shared" ca="1" si="408"/>
        <v/>
      </c>
      <c r="BL381" s="29" t="e">
        <f ca="1">+_xlfn.IFNA(VLOOKUP($B381,'Resultados General'!$C$11:$CG$510,MATCH(BL$6,'Resultados General'!$C$10:$CG$10,0),0),"")</f>
        <v>#NAME?</v>
      </c>
      <c r="BM381" s="29" t="str">
        <f t="shared" ca="1" si="409"/>
        <v/>
      </c>
      <c r="BN381" s="29" t="str">
        <f t="shared" ca="1" si="410"/>
        <v/>
      </c>
      <c r="BO381" s="29" t="e">
        <f ca="1">+_xlfn.IFNA(VLOOKUP($B381,'Resultados General'!$C$11:$CG$510,MATCH(BO$6,'Resultados General'!$C$10:$CG$10,0),0),"")</f>
        <v>#NAME?</v>
      </c>
      <c r="BP381" s="29" t="str">
        <f t="shared" ca="1" si="411"/>
        <v/>
      </c>
      <c r="BQ381" s="29" t="str">
        <f t="shared" ca="1" si="412"/>
        <v/>
      </c>
      <c r="BR381" s="29" t="e">
        <f ca="1">+_xlfn.IFNA(VLOOKUP($B381,'Resultados General'!$C$11:$CG$510,MATCH(BR$6,'Resultados General'!$C$10:$CG$10,0),0),"")</f>
        <v>#NAME?</v>
      </c>
      <c r="BS381" s="29" t="str">
        <f t="shared" ca="1" si="413"/>
        <v/>
      </c>
      <c r="BT381" s="29" t="str">
        <f t="shared" ca="1" si="414"/>
        <v/>
      </c>
      <c r="BU381" s="29" t="e">
        <f ca="1">+_xlfn.IFNA(VLOOKUP($B381,'Resultados General'!$C$11:$CG$510,MATCH(BU$6,'Resultados General'!$C$10:$CG$10,0),0),"")</f>
        <v>#NAME?</v>
      </c>
      <c r="BV381" s="29" t="str">
        <f t="shared" ca="1" si="415"/>
        <v/>
      </c>
      <c r="BW381" s="29" t="str">
        <f t="shared" ca="1" si="416"/>
        <v/>
      </c>
      <c r="BX381" s="29" t="e">
        <f ca="1">+_xlfn.IFNA(VLOOKUP($B381,'Resultados General'!$C$11:$CG$510,MATCH(BX$6,'Resultados General'!$C$10:$CG$10,0),0),"")</f>
        <v>#NAME?</v>
      </c>
      <c r="BY381" s="29" t="str">
        <f t="shared" ca="1" si="417"/>
        <v/>
      </c>
      <c r="BZ381" s="29" t="str">
        <f t="shared" ca="1" si="418"/>
        <v/>
      </c>
      <c r="CA381" s="29" t="e">
        <f ca="1">+_xlfn.IFNA(VLOOKUP($B381,'Resultados General'!$C$11:$CG$510,MATCH(CA$6,'Resultados General'!$C$10:$CG$10,0),0),"")</f>
        <v>#NAME?</v>
      </c>
      <c r="CB381" s="29" t="str">
        <f t="shared" ca="1" si="419"/>
        <v/>
      </c>
      <c r="CC381" s="29" t="str">
        <f t="shared" ca="1" si="420"/>
        <v/>
      </c>
      <c r="CD381" s="29" t="e">
        <f ca="1">+_xlfn.IFNA(VLOOKUP($B381,'Resultados General'!$C$11:$CG$510,MATCH(CD$6,'Resultados General'!$C$10:$CG$10,0),0),"")</f>
        <v>#NAME?</v>
      </c>
      <c r="CE381" s="29" t="str">
        <f t="shared" ca="1" si="421"/>
        <v/>
      </c>
      <c r="CF381" s="29" t="str">
        <f t="shared" ca="1" si="422"/>
        <v/>
      </c>
      <c r="CG381" s="29" t="e">
        <f ca="1">+_xlfn.IFNA(VLOOKUP($B381,'Resultados General'!$C$11:$CG$510,MATCH(CG$6,'Resultados General'!$C$10:$CG$10,0),0),"")</f>
        <v>#NAME?</v>
      </c>
      <c r="CH381" s="29" t="str">
        <f t="shared" ca="1" si="423"/>
        <v/>
      </c>
      <c r="CI381" s="29" t="str">
        <f t="shared" ca="1" si="424"/>
        <v/>
      </c>
      <c r="CJ381" s="29" t="e">
        <f ca="1">+_xlfn.IFNA(VLOOKUP($B381,'Resultados General'!$C$11:$CG$510,MATCH(CJ$6,'Resultados General'!$C$10:$CG$10,0),0),"")</f>
        <v>#NAME?</v>
      </c>
      <c r="CK381" s="29" t="str">
        <f t="shared" ca="1" si="425"/>
        <v/>
      </c>
      <c r="CL381" s="29" t="str">
        <f t="shared" ca="1" si="426"/>
        <v/>
      </c>
      <c r="CM381" s="29" t="e">
        <f ca="1">+_xlfn.IFNA(VLOOKUP($B381,'Resultados General'!$C$11:$CG$510,MATCH(CM$6,'Resultados General'!$C$10:$CG$10,0),0),"")</f>
        <v>#NAME?</v>
      </c>
      <c r="CN381" s="29" t="str">
        <f t="shared" ca="1" si="427"/>
        <v/>
      </c>
      <c r="CO381" s="29" t="str">
        <f t="shared" ca="1" si="428"/>
        <v/>
      </c>
      <c r="CP381" s="29" t="e">
        <f ca="1">+_xlfn.IFNA(VLOOKUP($B381,'Resultados General'!$C$11:$CG$510,MATCH(CP$6,'Resultados General'!$C$10:$CG$10,0),0),"")</f>
        <v>#NAME?</v>
      </c>
      <c r="CQ381" s="29" t="str">
        <f t="shared" ca="1" si="429"/>
        <v/>
      </c>
      <c r="CR381" s="29" t="str">
        <f t="shared" ca="1" si="430"/>
        <v/>
      </c>
      <c r="CS381" s="29" t="e">
        <f ca="1">+_xlfn.IFNA(VLOOKUP($B381,'Resultados General'!$C$11:$CG$510,MATCH(CS$6,'Resultados General'!$C$10:$CG$10,0),0),"")</f>
        <v>#NAME?</v>
      </c>
      <c r="CT381" s="29" t="str">
        <f t="shared" ca="1" si="431"/>
        <v/>
      </c>
      <c r="CU381" s="29" t="str">
        <f t="shared" ca="1" si="432"/>
        <v/>
      </c>
      <c r="CV381" s="29" t="e">
        <f ca="1">+_xlfn.IFNA(VLOOKUP($B381,'Resultados General'!$C$11:$CG$510,MATCH(CV$6,'Resultados General'!$C$10:$CG$10,0),0),"")</f>
        <v>#NAME?</v>
      </c>
      <c r="CW381" s="29" t="str">
        <f t="shared" ca="1" si="433"/>
        <v/>
      </c>
      <c r="CX381" s="29" t="str">
        <f t="shared" ca="1" si="434"/>
        <v/>
      </c>
      <c r="CY381" s="29" t="e">
        <f ca="1">+_xlfn.IFNA(VLOOKUP($B381,'Resultados General'!$C$11:$CG$510,MATCH(CY$6,'Resultados General'!$C$10:$CG$10,0),0),"")</f>
        <v>#NAME?</v>
      </c>
      <c r="CZ381" s="29" t="str">
        <f t="shared" ca="1" si="435"/>
        <v/>
      </c>
      <c r="DA381" s="29" t="str">
        <f t="shared" ca="1" si="436"/>
        <v/>
      </c>
      <c r="DB381" s="29" t="e">
        <f ca="1">+_xlfn.IFNA(VLOOKUP($B381,'Resultados General'!$C$11:$CG$510,MATCH(DB$6,'Resultados General'!$C$10:$CG$10,0),0),"")</f>
        <v>#NAME?</v>
      </c>
      <c r="DC381" s="29" t="str">
        <f t="shared" ca="1" si="437"/>
        <v/>
      </c>
      <c r="DD381" s="29" t="str">
        <f t="shared" ca="1" si="438"/>
        <v/>
      </c>
      <c r="DE381" s="29" t="e">
        <f ca="1">+_xlfn.IFNA(VLOOKUP($B381,'Resultados General'!$C$11:$CG$510,MATCH(DE$6,'Resultados General'!$C$10:$CG$10,0),0),"")</f>
        <v>#NAME?</v>
      </c>
      <c r="DF381" s="29" t="str">
        <f t="shared" ca="1" si="439"/>
        <v/>
      </c>
      <c r="DG381" s="29" t="str">
        <f t="shared" ca="1" si="440"/>
        <v/>
      </c>
      <c r="DH381" s="29" t="e">
        <f ca="1">+_xlfn.IFNA(VLOOKUP($B381,'Resultados General'!$C$11:$CG$510,MATCH(DH$6,'Resultados General'!$C$10:$CG$10,0),0),"")</f>
        <v>#NAME?</v>
      </c>
      <c r="DI381" s="29" t="str">
        <f t="shared" ca="1" si="441"/>
        <v/>
      </c>
      <c r="DJ381" s="29" t="str">
        <f t="shared" ca="1" si="442"/>
        <v/>
      </c>
      <c r="DK381" s="29" t="e">
        <f ca="1">+_xlfn.IFNA(VLOOKUP($B381,'Resultados General'!$C$11:$CG$510,MATCH(DK$6,'Resultados General'!$C$10:$CG$10,0),0),"")</f>
        <v>#NAME?</v>
      </c>
      <c r="DL381" s="29" t="str">
        <f t="shared" ca="1" si="443"/>
        <v/>
      </c>
      <c r="DM381" s="29" t="str">
        <f t="shared" ca="1" si="444"/>
        <v/>
      </c>
      <c r="DN381" s="29" t="e">
        <f ca="1">+_xlfn.IFNA(VLOOKUP($B381,'Resultados General'!$C$11:$CG$510,MATCH(DN$6,'Resultados General'!$C$10:$CG$10,0),0),"")</f>
        <v>#NAME?</v>
      </c>
      <c r="DO381" s="29" t="str">
        <f t="shared" ca="1" si="445"/>
        <v/>
      </c>
      <c r="DP381" s="29" t="str">
        <f t="shared" ca="1" si="446"/>
        <v/>
      </c>
    </row>
    <row r="382" spans="2:120">
      <c r="B382" s="219" t="str">
        <f>+IF('Resultados General'!C385="","",'Resultados General'!C385)</f>
        <v/>
      </c>
      <c r="C382" s="134" t="e">
        <f ca="1">+_xlfn.IFNA(VLOOKUP('Distribución de puestos'!B382,'Resultados General'!$C$11:$J$510,8,0),"")</f>
        <v>#NAME?</v>
      </c>
      <c r="D382" s="135" t="e">
        <f ca="1">+_xlfn.IFNA(VLOOKUP(B382,'Resultados General'!$C$11:$L$510,10,0),"")</f>
        <v>#NAME?</v>
      </c>
      <c r="E382" s="26" t="s">
        <v>76</v>
      </c>
      <c r="F382" s="26" t="s">
        <v>76</v>
      </c>
      <c r="G382" s="135" t="str">
        <f t="shared" ca="1" si="447"/>
        <v/>
      </c>
      <c r="H382" s="135" t="str">
        <f t="shared" ca="1" si="448"/>
        <v/>
      </c>
      <c r="I382" s="219" t="str">
        <f t="shared" si="449"/>
        <v/>
      </c>
      <c r="J382" s="138"/>
      <c r="M382" s="29" t="e">
        <f ca="1">+_xlfn.IFNA(VLOOKUP($B382,'Resultados General'!$C$11:$CG$510,MATCH(M$6,'Resultados General'!$C$10:$CG$10,0),0),"")</f>
        <v>#NAME?</v>
      </c>
      <c r="N382" s="29" t="str">
        <f t="shared" ca="1" si="375"/>
        <v/>
      </c>
      <c r="O382" s="29" t="str">
        <f t="shared" ca="1" si="376"/>
        <v/>
      </c>
      <c r="P382" s="29" t="e">
        <f ca="1">+_xlfn.IFNA(VLOOKUP($B382,'Resultados General'!$C$11:$CG$510,MATCH(P$6,'Resultados General'!$C$10:$CG$10,0),0),"")</f>
        <v>#NAME?</v>
      </c>
      <c r="Q382" s="29" t="str">
        <f t="shared" ca="1" si="377"/>
        <v/>
      </c>
      <c r="R382" s="29" t="str">
        <f t="shared" ca="1" si="378"/>
        <v/>
      </c>
      <c r="S382" s="29" t="e">
        <f ca="1">+_xlfn.IFNA(VLOOKUP($B382,'Resultados General'!$C$11:$CG$510,MATCH(S$6,'Resultados General'!$C$10:$CG$10,0),0),"")</f>
        <v>#NAME?</v>
      </c>
      <c r="T382" s="29" t="str">
        <f t="shared" ca="1" si="379"/>
        <v/>
      </c>
      <c r="U382" s="29" t="str">
        <f t="shared" ca="1" si="380"/>
        <v/>
      </c>
      <c r="V382" s="29" t="e">
        <f ca="1">+_xlfn.IFNA(VLOOKUP($B382,'Resultados General'!$C$11:$CG$510,MATCH(V$6,'Resultados General'!$C$10:$CG$10,0),0),"")</f>
        <v>#NAME?</v>
      </c>
      <c r="W382" s="29" t="str">
        <f t="shared" ca="1" si="381"/>
        <v/>
      </c>
      <c r="X382" s="29" t="str">
        <f t="shared" ca="1" si="382"/>
        <v/>
      </c>
      <c r="Y382" s="29" t="e">
        <f ca="1">+_xlfn.IFNA(VLOOKUP($B382,'Resultados General'!$C$11:$CG$510,MATCH(Y$6,'Resultados General'!$C$10:$CG$10,0),0),"")</f>
        <v>#NAME?</v>
      </c>
      <c r="Z382" s="29" t="str">
        <f t="shared" ca="1" si="383"/>
        <v/>
      </c>
      <c r="AA382" s="29" t="str">
        <f t="shared" ca="1" si="384"/>
        <v/>
      </c>
      <c r="AB382" s="29" t="e">
        <f ca="1">+_xlfn.IFNA(VLOOKUP($B382,'Resultados General'!$C$11:$CG$510,MATCH(AB$6,'Resultados General'!$C$10:$CG$10,0),0),"")</f>
        <v>#NAME?</v>
      </c>
      <c r="AC382" s="29" t="str">
        <f t="shared" ca="1" si="385"/>
        <v/>
      </c>
      <c r="AD382" s="29" t="str">
        <f t="shared" ca="1" si="386"/>
        <v/>
      </c>
      <c r="AE382" s="29" t="e">
        <f ca="1">+_xlfn.IFNA(VLOOKUP($B382,'Resultados General'!$C$11:$CG$510,MATCH(AE$6,'Resultados General'!$C$10:$CG$10,0),0),"")</f>
        <v>#NAME?</v>
      </c>
      <c r="AF382" s="29" t="str">
        <f t="shared" ca="1" si="387"/>
        <v/>
      </c>
      <c r="AG382" s="29" t="str">
        <f t="shared" ca="1" si="388"/>
        <v/>
      </c>
      <c r="AH382" s="29" t="e">
        <f ca="1">+_xlfn.IFNA(VLOOKUP($B382,'Resultados General'!$C$11:$CG$510,MATCH(AH$6,'Resultados General'!$C$10:$CG$10,0),0),"")</f>
        <v>#NAME?</v>
      </c>
      <c r="AI382" s="29" t="str">
        <f t="shared" ca="1" si="389"/>
        <v/>
      </c>
      <c r="AJ382" s="29" t="str">
        <f t="shared" ca="1" si="390"/>
        <v/>
      </c>
      <c r="AK382" s="29" t="e">
        <f ca="1">+_xlfn.IFNA(VLOOKUP($B382,'Resultados General'!$C$11:$CG$510,MATCH(AK$6,'Resultados General'!$C$10:$CG$10,0),0),"")</f>
        <v>#NAME?</v>
      </c>
      <c r="AL382" s="29" t="str">
        <f t="shared" ca="1" si="391"/>
        <v/>
      </c>
      <c r="AM382" s="29" t="str">
        <f t="shared" ca="1" si="392"/>
        <v/>
      </c>
      <c r="AN382" s="29" t="e">
        <f ca="1">+_xlfn.IFNA(VLOOKUP($B382,'Resultados General'!$C$11:$CG$510,MATCH(AN$6,'Resultados General'!$C$10:$CG$10,0),0),"")</f>
        <v>#NAME?</v>
      </c>
      <c r="AO382" s="29" t="str">
        <f t="shared" ca="1" si="393"/>
        <v/>
      </c>
      <c r="AP382" s="29" t="str">
        <f t="shared" ca="1" si="394"/>
        <v/>
      </c>
      <c r="AQ382" s="29" t="e">
        <f ca="1">+_xlfn.IFNA(VLOOKUP($B382,'Resultados General'!$C$11:$CG$510,MATCH(AQ$6,'Resultados General'!$C$10:$CG$10,0),0),"")</f>
        <v>#NAME?</v>
      </c>
      <c r="AR382" s="29" t="str">
        <f t="shared" ca="1" si="395"/>
        <v/>
      </c>
      <c r="AS382" s="29" t="str">
        <f t="shared" ca="1" si="396"/>
        <v/>
      </c>
      <c r="AT382" s="29" t="e">
        <f ca="1">+_xlfn.IFNA(VLOOKUP($B382,'Resultados General'!$C$11:$CG$510,MATCH(AT$6,'Resultados General'!$C$10:$CG$10,0),0),"")</f>
        <v>#NAME?</v>
      </c>
      <c r="AU382" s="29" t="str">
        <f t="shared" ca="1" si="397"/>
        <v/>
      </c>
      <c r="AV382" s="29" t="str">
        <f t="shared" ca="1" si="398"/>
        <v/>
      </c>
      <c r="AW382" s="29" t="e">
        <f ca="1">+_xlfn.IFNA(VLOOKUP($B382,'Resultados General'!$C$11:$CG$510,MATCH(AW$6,'Resultados General'!$C$10:$CG$10,0),0),"")</f>
        <v>#NAME?</v>
      </c>
      <c r="AX382" s="29" t="str">
        <f t="shared" ca="1" si="399"/>
        <v/>
      </c>
      <c r="AY382" s="29" t="str">
        <f t="shared" ca="1" si="400"/>
        <v/>
      </c>
      <c r="AZ382" s="29" t="e">
        <f ca="1">+_xlfn.IFNA(VLOOKUP($B382,'Resultados General'!$C$11:$CG$510,MATCH(AZ$6,'Resultados General'!$C$10:$CG$10,0),0),"")</f>
        <v>#NAME?</v>
      </c>
      <c r="BA382" s="29" t="str">
        <f t="shared" ca="1" si="401"/>
        <v/>
      </c>
      <c r="BB382" s="29" t="str">
        <f t="shared" ca="1" si="402"/>
        <v/>
      </c>
      <c r="BC382" s="29" t="e">
        <f ca="1">+_xlfn.IFNA(VLOOKUP($B382,'Resultados General'!$C$11:$CG$510,MATCH(BC$6,'Resultados General'!$C$10:$CG$10,0),0),"")</f>
        <v>#NAME?</v>
      </c>
      <c r="BD382" s="29" t="str">
        <f t="shared" ca="1" si="403"/>
        <v/>
      </c>
      <c r="BE382" s="29" t="str">
        <f t="shared" ca="1" si="404"/>
        <v/>
      </c>
      <c r="BF382" s="29" t="e">
        <f ca="1">+_xlfn.IFNA(VLOOKUP($B382,'Resultados General'!$C$11:$CG$510,MATCH(BF$6,'Resultados General'!$C$10:$CG$10,0),0),"")</f>
        <v>#NAME?</v>
      </c>
      <c r="BG382" s="29" t="str">
        <f t="shared" ca="1" si="405"/>
        <v/>
      </c>
      <c r="BH382" s="29" t="str">
        <f t="shared" ca="1" si="406"/>
        <v/>
      </c>
      <c r="BI382" s="29" t="e">
        <f ca="1">+_xlfn.IFNA(VLOOKUP($B382,'Resultados General'!$C$11:$CG$510,MATCH(BI$6,'Resultados General'!$C$10:$CG$10,0),0),"")</f>
        <v>#NAME?</v>
      </c>
      <c r="BJ382" s="29" t="str">
        <f t="shared" ca="1" si="407"/>
        <v/>
      </c>
      <c r="BK382" s="29" t="str">
        <f t="shared" ca="1" si="408"/>
        <v/>
      </c>
      <c r="BL382" s="29" t="e">
        <f ca="1">+_xlfn.IFNA(VLOOKUP($B382,'Resultados General'!$C$11:$CG$510,MATCH(BL$6,'Resultados General'!$C$10:$CG$10,0),0),"")</f>
        <v>#NAME?</v>
      </c>
      <c r="BM382" s="29" t="str">
        <f t="shared" ca="1" si="409"/>
        <v/>
      </c>
      <c r="BN382" s="29" t="str">
        <f t="shared" ca="1" si="410"/>
        <v/>
      </c>
      <c r="BO382" s="29" t="e">
        <f ca="1">+_xlfn.IFNA(VLOOKUP($B382,'Resultados General'!$C$11:$CG$510,MATCH(BO$6,'Resultados General'!$C$10:$CG$10,0),0),"")</f>
        <v>#NAME?</v>
      </c>
      <c r="BP382" s="29" t="str">
        <f t="shared" ca="1" si="411"/>
        <v/>
      </c>
      <c r="BQ382" s="29" t="str">
        <f t="shared" ca="1" si="412"/>
        <v/>
      </c>
      <c r="BR382" s="29" t="e">
        <f ca="1">+_xlfn.IFNA(VLOOKUP($B382,'Resultados General'!$C$11:$CG$510,MATCH(BR$6,'Resultados General'!$C$10:$CG$10,0),0),"")</f>
        <v>#NAME?</v>
      </c>
      <c r="BS382" s="29" t="str">
        <f t="shared" ca="1" si="413"/>
        <v/>
      </c>
      <c r="BT382" s="29" t="str">
        <f t="shared" ca="1" si="414"/>
        <v/>
      </c>
      <c r="BU382" s="29" t="e">
        <f ca="1">+_xlfn.IFNA(VLOOKUP($B382,'Resultados General'!$C$11:$CG$510,MATCH(BU$6,'Resultados General'!$C$10:$CG$10,0),0),"")</f>
        <v>#NAME?</v>
      </c>
      <c r="BV382" s="29" t="str">
        <f t="shared" ca="1" si="415"/>
        <v/>
      </c>
      <c r="BW382" s="29" t="str">
        <f t="shared" ca="1" si="416"/>
        <v/>
      </c>
      <c r="BX382" s="29" t="e">
        <f ca="1">+_xlfn.IFNA(VLOOKUP($B382,'Resultados General'!$C$11:$CG$510,MATCH(BX$6,'Resultados General'!$C$10:$CG$10,0),0),"")</f>
        <v>#NAME?</v>
      </c>
      <c r="BY382" s="29" t="str">
        <f t="shared" ca="1" si="417"/>
        <v/>
      </c>
      <c r="BZ382" s="29" t="str">
        <f t="shared" ca="1" si="418"/>
        <v/>
      </c>
      <c r="CA382" s="29" t="e">
        <f ca="1">+_xlfn.IFNA(VLOOKUP($B382,'Resultados General'!$C$11:$CG$510,MATCH(CA$6,'Resultados General'!$C$10:$CG$10,0),0),"")</f>
        <v>#NAME?</v>
      </c>
      <c r="CB382" s="29" t="str">
        <f t="shared" ca="1" si="419"/>
        <v/>
      </c>
      <c r="CC382" s="29" t="str">
        <f t="shared" ca="1" si="420"/>
        <v/>
      </c>
      <c r="CD382" s="29" t="e">
        <f ca="1">+_xlfn.IFNA(VLOOKUP($B382,'Resultados General'!$C$11:$CG$510,MATCH(CD$6,'Resultados General'!$C$10:$CG$10,0),0),"")</f>
        <v>#NAME?</v>
      </c>
      <c r="CE382" s="29" t="str">
        <f t="shared" ca="1" si="421"/>
        <v/>
      </c>
      <c r="CF382" s="29" t="str">
        <f t="shared" ca="1" si="422"/>
        <v/>
      </c>
      <c r="CG382" s="29" t="e">
        <f ca="1">+_xlfn.IFNA(VLOOKUP($B382,'Resultados General'!$C$11:$CG$510,MATCH(CG$6,'Resultados General'!$C$10:$CG$10,0),0),"")</f>
        <v>#NAME?</v>
      </c>
      <c r="CH382" s="29" t="str">
        <f t="shared" ca="1" si="423"/>
        <v/>
      </c>
      <c r="CI382" s="29" t="str">
        <f t="shared" ca="1" si="424"/>
        <v/>
      </c>
      <c r="CJ382" s="29" t="e">
        <f ca="1">+_xlfn.IFNA(VLOOKUP($B382,'Resultados General'!$C$11:$CG$510,MATCH(CJ$6,'Resultados General'!$C$10:$CG$10,0),0),"")</f>
        <v>#NAME?</v>
      </c>
      <c r="CK382" s="29" t="str">
        <f t="shared" ca="1" si="425"/>
        <v/>
      </c>
      <c r="CL382" s="29" t="str">
        <f t="shared" ca="1" si="426"/>
        <v/>
      </c>
      <c r="CM382" s="29" t="e">
        <f ca="1">+_xlfn.IFNA(VLOOKUP($B382,'Resultados General'!$C$11:$CG$510,MATCH(CM$6,'Resultados General'!$C$10:$CG$10,0),0),"")</f>
        <v>#NAME?</v>
      </c>
      <c r="CN382" s="29" t="str">
        <f t="shared" ca="1" si="427"/>
        <v/>
      </c>
      <c r="CO382" s="29" t="str">
        <f t="shared" ca="1" si="428"/>
        <v/>
      </c>
      <c r="CP382" s="29" t="e">
        <f ca="1">+_xlfn.IFNA(VLOOKUP($B382,'Resultados General'!$C$11:$CG$510,MATCH(CP$6,'Resultados General'!$C$10:$CG$10,0),0),"")</f>
        <v>#NAME?</v>
      </c>
      <c r="CQ382" s="29" t="str">
        <f t="shared" ca="1" si="429"/>
        <v/>
      </c>
      <c r="CR382" s="29" t="str">
        <f t="shared" ca="1" si="430"/>
        <v/>
      </c>
      <c r="CS382" s="29" t="e">
        <f ca="1">+_xlfn.IFNA(VLOOKUP($B382,'Resultados General'!$C$11:$CG$510,MATCH(CS$6,'Resultados General'!$C$10:$CG$10,0),0),"")</f>
        <v>#NAME?</v>
      </c>
      <c r="CT382" s="29" t="str">
        <f t="shared" ca="1" si="431"/>
        <v/>
      </c>
      <c r="CU382" s="29" t="str">
        <f t="shared" ca="1" si="432"/>
        <v/>
      </c>
      <c r="CV382" s="29" t="e">
        <f ca="1">+_xlfn.IFNA(VLOOKUP($B382,'Resultados General'!$C$11:$CG$510,MATCH(CV$6,'Resultados General'!$C$10:$CG$10,0),0),"")</f>
        <v>#NAME?</v>
      </c>
      <c r="CW382" s="29" t="str">
        <f t="shared" ca="1" si="433"/>
        <v/>
      </c>
      <c r="CX382" s="29" t="str">
        <f t="shared" ca="1" si="434"/>
        <v/>
      </c>
      <c r="CY382" s="29" t="e">
        <f ca="1">+_xlfn.IFNA(VLOOKUP($B382,'Resultados General'!$C$11:$CG$510,MATCH(CY$6,'Resultados General'!$C$10:$CG$10,0),0),"")</f>
        <v>#NAME?</v>
      </c>
      <c r="CZ382" s="29" t="str">
        <f t="shared" ca="1" si="435"/>
        <v/>
      </c>
      <c r="DA382" s="29" t="str">
        <f t="shared" ca="1" si="436"/>
        <v/>
      </c>
      <c r="DB382" s="29" t="e">
        <f ca="1">+_xlfn.IFNA(VLOOKUP($B382,'Resultados General'!$C$11:$CG$510,MATCH(DB$6,'Resultados General'!$C$10:$CG$10,0),0),"")</f>
        <v>#NAME?</v>
      </c>
      <c r="DC382" s="29" t="str">
        <f t="shared" ca="1" si="437"/>
        <v/>
      </c>
      <c r="DD382" s="29" t="str">
        <f t="shared" ca="1" si="438"/>
        <v/>
      </c>
      <c r="DE382" s="29" t="e">
        <f ca="1">+_xlfn.IFNA(VLOOKUP($B382,'Resultados General'!$C$11:$CG$510,MATCH(DE$6,'Resultados General'!$C$10:$CG$10,0),0),"")</f>
        <v>#NAME?</v>
      </c>
      <c r="DF382" s="29" t="str">
        <f t="shared" ca="1" si="439"/>
        <v/>
      </c>
      <c r="DG382" s="29" t="str">
        <f t="shared" ca="1" si="440"/>
        <v/>
      </c>
      <c r="DH382" s="29" t="e">
        <f ca="1">+_xlfn.IFNA(VLOOKUP($B382,'Resultados General'!$C$11:$CG$510,MATCH(DH$6,'Resultados General'!$C$10:$CG$10,0),0),"")</f>
        <v>#NAME?</v>
      </c>
      <c r="DI382" s="29" t="str">
        <f t="shared" ca="1" si="441"/>
        <v/>
      </c>
      <c r="DJ382" s="29" t="str">
        <f t="shared" ca="1" si="442"/>
        <v/>
      </c>
      <c r="DK382" s="29" t="e">
        <f ca="1">+_xlfn.IFNA(VLOOKUP($B382,'Resultados General'!$C$11:$CG$510,MATCH(DK$6,'Resultados General'!$C$10:$CG$10,0),0),"")</f>
        <v>#NAME?</v>
      </c>
      <c r="DL382" s="29" t="str">
        <f t="shared" ca="1" si="443"/>
        <v/>
      </c>
      <c r="DM382" s="29" t="str">
        <f t="shared" ca="1" si="444"/>
        <v/>
      </c>
      <c r="DN382" s="29" t="e">
        <f ca="1">+_xlfn.IFNA(VLOOKUP($B382,'Resultados General'!$C$11:$CG$510,MATCH(DN$6,'Resultados General'!$C$10:$CG$10,0),0),"")</f>
        <v>#NAME?</v>
      </c>
      <c r="DO382" s="29" t="str">
        <f t="shared" ca="1" si="445"/>
        <v/>
      </c>
      <c r="DP382" s="29" t="str">
        <f t="shared" ca="1" si="446"/>
        <v/>
      </c>
    </row>
    <row r="383" spans="2:120">
      <c r="B383" s="219" t="str">
        <f>+IF('Resultados General'!C386="","",'Resultados General'!C386)</f>
        <v/>
      </c>
      <c r="C383" s="134" t="e">
        <f ca="1">+_xlfn.IFNA(VLOOKUP('Distribución de puestos'!B383,'Resultados General'!$C$11:$J$510,8,0),"")</f>
        <v>#NAME?</v>
      </c>
      <c r="D383" s="135" t="e">
        <f ca="1">+_xlfn.IFNA(VLOOKUP(B383,'Resultados General'!$C$11:$L$510,10,0),"")</f>
        <v>#NAME?</v>
      </c>
      <c r="E383" s="26" t="s">
        <v>76</v>
      </c>
      <c r="F383" s="26" t="s">
        <v>76</v>
      </c>
      <c r="G383" s="135" t="str">
        <f t="shared" ca="1" si="447"/>
        <v/>
      </c>
      <c r="H383" s="135" t="str">
        <f t="shared" ca="1" si="448"/>
        <v/>
      </c>
      <c r="I383" s="219" t="str">
        <f t="shared" si="449"/>
        <v/>
      </c>
      <c r="J383" s="138"/>
      <c r="M383" s="29" t="e">
        <f ca="1">+_xlfn.IFNA(VLOOKUP($B383,'Resultados General'!$C$11:$CG$510,MATCH(M$6,'Resultados General'!$C$10:$CG$10,0),0),"")</f>
        <v>#NAME?</v>
      </c>
      <c r="N383" s="29" t="str">
        <f t="shared" ca="1" si="375"/>
        <v/>
      </c>
      <c r="O383" s="29" t="str">
        <f t="shared" ca="1" si="376"/>
        <v/>
      </c>
      <c r="P383" s="29" t="e">
        <f ca="1">+_xlfn.IFNA(VLOOKUP($B383,'Resultados General'!$C$11:$CG$510,MATCH(P$6,'Resultados General'!$C$10:$CG$10,0),0),"")</f>
        <v>#NAME?</v>
      </c>
      <c r="Q383" s="29" t="str">
        <f t="shared" ca="1" si="377"/>
        <v/>
      </c>
      <c r="R383" s="29" t="str">
        <f t="shared" ca="1" si="378"/>
        <v/>
      </c>
      <c r="S383" s="29" t="e">
        <f ca="1">+_xlfn.IFNA(VLOOKUP($B383,'Resultados General'!$C$11:$CG$510,MATCH(S$6,'Resultados General'!$C$10:$CG$10,0),0),"")</f>
        <v>#NAME?</v>
      </c>
      <c r="T383" s="29" t="str">
        <f t="shared" ca="1" si="379"/>
        <v/>
      </c>
      <c r="U383" s="29" t="str">
        <f t="shared" ca="1" si="380"/>
        <v/>
      </c>
      <c r="V383" s="29" t="e">
        <f ca="1">+_xlfn.IFNA(VLOOKUP($B383,'Resultados General'!$C$11:$CG$510,MATCH(V$6,'Resultados General'!$C$10:$CG$10,0),0),"")</f>
        <v>#NAME?</v>
      </c>
      <c r="W383" s="29" t="str">
        <f t="shared" ca="1" si="381"/>
        <v/>
      </c>
      <c r="X383" s="29" t="str">
        <f t="shared" ca="1" si="382"/>
        <v/>
      </c>
      <c r="Y383" s="29" t="e">
        <f ca="1">+_xlfn.IFNA(VLOOKUP($B383,'Resultados General'!$C$11:$CG$510,MATCH(Y$6,'Resultados General'!$C$10:$CG$10,0),0),"")</f>
        <v>#NAME?</v>
      </c>
      <c r="Z383" s="29" t="str">
        <f t="shared" ca="1" si="383"/>
        <v/>
      </c>
      <c r="AA383" s="29" t="str">
        <f t="shared" ca="1" si="384"/>
        <v/>
      </c>
      <c r="AB383" s="29" t="e">
        <f ca="1">+_xlfn.IFNA(VLOOKUP($B383,'Resultados General'!$C$11:$CG$510,MATCH(AB$6,'Resultados General'!$C$10:$CG$10,0),0),"")</f>
        <v>#NAME?</v>
      </c>
      <c r="AC383" s="29" t="str">
        <f t="shared" ca="1" si="385"/>
        <v/>
      </c>
      <c r="AD383" s="29" t="str">
        <f t="shared" ca="1" si="386"/>
        <v/>
      </c>
      <c r="AE383" s="29" t="e">
        <f ca="1">+_xlfn.IFNA(VLOOKUP($B383,'Resultados General'!$C$11:$CG$510,MATCH(AE$6,'Resultados General'!$C$10:$CG$10,0),0),"")</f>
        <v>#NAME?</v>
      </c>
      <c r="AF383" s="29" t="str">
        <f t="shared" ca="1" si="387"/>
        <v/>
      </c>
      <c r="AG383" s="29" t="str">
        <f t="shared" ca="1" si="388"/>
        <v/>
      </c>
      <c r="AH383" s="29" t="e">
        <f ca="1">+_xlfn.IFNA(VLOOKUP($B383,'Resultados General'!$C$11:$CG$510,MATCH(AH$6,'Resultados General'!$C$10:$CG$10,0),0),"")</f>
        <v>#NAME?</v>
      </c>
      <c r="AI383" s="29" t="str">
        <f t="shared" ca="1" si="389"/>
        <v/>
      </c>
      <c r="AJ383" s="29" t="str">
        <f t="shared" ca="1" si="390"/>
        <v/>
      </c>
      <c r="AK383" s="29" t="e">
        <f ca="1">+_xlfn.IFNA(VLOOKUP($B383,'Resultados General'!$C$11:$CG$510,MATCH(AK$6,'Resultados General'!$C$10:$CG$10,0),0),"")</f>
        <v>#NAME?</v>
      </c>
      <c r="AL383" s="29" t="str">
        <f t="shared" ca="1" si="391"/>
        <v/>
      </c>
      <c r="AM383" s="29" t="str">
        <f t="shared" ca="1" si="392"/>
        <v/>
      </c>
      <c r="AN383" s="29" t="e">
        <f ca="1">+_xlfn.IFNA(VLOOKUP($B383,'Resultados General'!$C$11:$CG$510,MATCH(AN$6,'Resultados General'!$C$10:$CG$10,0),0),"")</f>
        <v>#NAME?</v>
      </c>
      <c r="AO383" s="29" t="str">
        <f t="shared" ca="1" si="393"/>
        <v/>
      </c>
      <c r="AP383" s="29" t="str">
        <f t="shared" ca="1" si="394"/>
        <v/>
      </c>
      <c r="AQ383" s="29" t="e">
        <f ca="1">+_xlfn.IFNA(VLOOKUP($B383,'Resultados General'!$C$11:$CG$510,MATCH(AQ$6,'Resultados General'!$C$10:$CG$10,0),0),"")</f>
        <v>#NAME?</v>
      </c>
      <c r="AR383" s="29" t="str">
        <f t="shared" ca="1" si="395"/>
        <v/>
      </c>
      <c r="AS383" s="29" t="str">
        <f t="shared" ca="1" si="396"/>
        <v/>
      </c>
      <c r="AT383" s="29" t="e">
        <f ca="1">+_xlfn.IFNA(VLOOKUP($B383,'Resultados General'!$C$11:$CG$510,MATCH(AT$6,'Resultados General'!$C$10:$CG$10,0),0),"")</f>
        <v>#NAME?</v>
      </c>
      <c r="AU383" s="29" t="str">
        <f t="shared" ca="1" si="397"/>
        <v/>
      </c>
      <c r="AV383" s="29" t="str">
        <f t="shared" ca="1" si="398"/>
        <v/>
      </c>
      <c r="AW383" s="29" t="e">
        <f ca="1">+_xlfn.IFNA(VLOOKUP($B383,'Resultados General'!$C$11:$CG$510,MATCH(AW$6,'Resultados General'!$C$10:$CG$10,0),0),"")</f>
        <v>#NAME?</v>
      </c>
      <c r="AX383" s="29" t="str">
        <f t="shared" ca="1" si="399"/>
        <v/>
      </c>
      <c r="AY383" s="29" t="str">
        <f t="shared" ca="1" si="400"/>
        <v/>
      </c>
      <c r="AZ383" s="29" t="e">
        <f ca="1">+_xlfn.IFNA(VLOOKUP($B383,'Resultados General'!$C$11:$CG$510,MATCH(AZ$6,'Resultados General'!$C$10:$CG$10,0),0),"")</f>
        <v>#NAME?</v>
      </c>
      <c r="BA383" s="29" t="str">
        <f t="shared" ca="1" si="401"/>
        <v/>
      </c>
      <c r="BB383" s="29" t="str">
        <f t="shared" ca="1" si="402"/>
        <v/>
      </c>
      <c r="BC383" s="29" t="e">
        <f ca="1">+_xlfn.IFNA(VLOOKUP($B383,'Resultados General'!$C$11:$CG$510,MATCH(BC$6,'Resultados General'!$C$10:$CG$10,0),0),"")</f>
        <v>#NAME?</v>
      </c>
      <c r="BD383" s="29" t="str">
        <f t="shared" ca="1" si="403"/>
        <v/>
      </c>
      <c r="BE383" s="29" t="str">
        <f t="shared" ca="1" si="404"/>
        <v/>
      </c>
      <c r="BF383" s="29" t="e">
        <f ca="1">+_xlfn.IFNA(VLOOKUP($B383,'Resultados General'!$C$11:$CG$510,MATCH(BF$6,'Resultados General'!$C$10:$CG$10,0),0),"")</f>
        <v>#NAME?</v>
      </c>
      <c r="BG383" s="29" t="str">
        <f t="shared" ca="1" si="405"/>
        <v/>
      </c>
      <c r="BH383" s="29" t="str">
        <f t="shared" ca="1" si="406"/>
        <v/>
      </c>
      <c r="BI383" s="29" t="e">
        <f ca="1">+_xlfn.IFNA(VLOOKUP($B383,'Resultados General'!$C$11:$CG$510,MATCH(BI$6,'Resultados General'!$C$10:$CG$10,0),0),"")</f>
        <v>#NAME?</v>
      </c>
      <c r="BJ383" s="29" t="str">
        <f t="shared" ca="1" si="407"/>
        <v/>
      </c>
      <c r="BK383" s="29" t="str">
        <f t="shared" ca="1" si="408"/>
        <v/>
      </c>
      <c r="BL383" s="29" t="e">
        <f ca="1">+_xlfn.IFNA(VLOOKUP($B383,'Resultados General'!$C$11:$CG$510,MATCH(BL$6,'Resultados General'!$C$10:$CG$10,0),0),"")</f>
        <v>#NAME?</v>
      </c>
      <c r="BM383" s="29" t="str">
        <f t="shared" ca="1" si="409"/>
        <v/>
      </c>
      <c r="BN383" s="29" t="str">
        <f t="shared" ca="1" si="410"/>
        <v/>
      </c>
      <c r="BO383" s="29" t="e">
        <f ca="1">+_xlfn.IFNA(VLOOKUP($B383,'Resultados General'!$C$11:$CG$510,MATCH(BO$6,'Resultados General'!$C$10:$CG$10,0),0),"")</f>
        <v>#NAME?</v>
      </c>
      <c r="BP383" s="29" t="str">
        <f t="shared" ca="1" si="411"/>
        <v/>
      </c>
      <c r="BQ383" s="29" t="str">
        <f t="shared" ca="1" si="412"/>
        <v/>
      </c>
      <c r="BR383" s="29" t="e">
        <f ca="1">+_xlfn.IFNA(VLOOKUP($B383,'Resultados General'!$C$11:$CG$510,MATCH(BR$6,'Resultados General'!$C$10:$CG$10,0),0),"")</f>
        <v>#NAME?</v>
      </c>
      <c r="BS383" s="29" t="str">
        <f t="shared" ca="1" si="413"/>
        <v/>
      </c>
      <c r="BT383" s="29" t="str">
        <f t="shared" ca="1" si="414"/>
        <v/>
      </c>
      <c r="BU383" s="29" t="e">
        <f ca="1">+_xlfn.IFNA(VLOOKUP($B383,'Resultados General'!$C$11:$CG$510,MATCH(BU$6,'Resultados General'!$C$10:$CG$10,0),0),"")</f>
        <v>#NAME?</v>
      </c>
      <c r="BV383" s="29" t="str">
        <f t="shared" ca="1" si="415"/>
        <v/>
      </c>
      <c r="BW383" s="29" t="str">
        <f t="shared" ca="1" si="416"/>
        <v/>
      </c>
      <c r="BX383" s="29" t="e">
        <f ca="1">+_xlfn.IFNA(VLOOKUP($B383,'Resultados General'!$C$11:$CG$510,MATCH(BX$6,'Resultados General'!$C$10:$CG$10,0),0),"")</f>
        <v>#NAME?</v>
      </c>
      <c r="BY383" s="29" t="str">
        <f t="shared" ca="1" si="417"/>
        <v/>
      </c>
      <c r="BZ383" s="29" t="str">
        <f t="shared" ca="1" si="418"/>
        <v/>
      </c>
      <c r="CA383" s="29" t="e">
        <f ca="1">+_xlfn.IFNA(VLOOKUP($B383,'Resultados General'!$C$11:$CG$510,MATCH(CA$6,'Resultados General'!$C$10:$CG$10,0),0),"")</f>
        <v>#NAME?</v>
      </c>
      <c r="CB383" s="29" t="str">
        <f t="shared" ca="1" si="419"/>
        <v/>
      </c>
      <c r="CC383" s="29" t="str">
        <f t="shared" ca="1" si="420"/>
        <v/>
      </c>
      <c r="CD383" s="29" t="e">
        <f ca="1">+_xlfn.IFNA(VLOOKUP($B383,'Resultados General'!$C$11:$CG$510,MATCH(CD$6,'Resultados General'!$C$10:$CG$10,0),0),"")</f>
        <v>#NAME?</v>
      </c>
      <c r="CE383" s="29" t="str">
        <f t="shared" ca="1" si="421"/>
        <v/>
      </c>
      <c r="CF383" s="29" t="str">
        <f t="shared" ca="1" si="422"/>
        <v/>
      </c>
      <c r="CG383" s="29" t="e">
        <f ca="1">+_xlfn.IFNA(VLOOKUP($B383,'Resultados General'!$C$11:$CG$510,MATCH(CG$6,'Resultados General'!$C$10:$CG$10,0),0),"")</f>
        <v>#NAME?</v>
      </c>
      <c r="CH383" s="29" t="str">
        <f t="shared" ca="1" si="423"/>
        <v/>
      </c>
      <c r="CI383" s="29" t="str">
        <f t="shared" ca="1" si="424"/>
        <v/>
      </c>
      <c r="CJ383" s="29" t="e">
        <f ca="1">+_xlfn.IFNA(VLOOKUP($B383,'Resultados General'!$C$11:$CG$510,MATCH(CJ$6,'Resultados General'!$C$10:$CG$10,0),0),"")</f>
        <v>#NAME?</v>
      </c>
      <c r="CK383" s="29" t="str">
        <f t="shared" ca="1" si="425"/>
        <v/>
      </c>
      <c r="CL383" s="29" t="str">
        <f t="shared" ca="1" si="426"/>
        <v/>
      </c>
      <c r="CM383" s="29" t="e">
        <f ca="1">+_xlfn.IFNA(VLOOKUP($B383,'Resultados General'!$C$11:$CG$510,MATCH(CM$6,'Resultados General'!$C$10:$CG$10,0),0),"")</f>
        <v>#NAME?</v>
      </c>
      <c r="CN383" s="29" t="str">
        <f t="shared" ca="1" si="427"/>
        <v/>
      </c>
      <c r="CO383" s="29" t="str">
        <f t="shared" ca="1" si="428"/>
        <v/>
      </c>
      <c r="CP383" s="29" t="e">
        <f ca="1">+_xlfn.IFNA(VLOOKUP($B383,'Resultados General'!$C$11:$CG$510,MATCH(CP$6,'Resultados General'!$C$10:$CG$10,0),0),"")</f>
        <v>#NAME?</v>
      </c>
      <c r="CQ383" s="29" t="str">
        <f t="shared" ca="1" si="429"/>
        <v/>
      </c>
      <c r="CR383" s="29" t="str">
        <f t="shared" ca="1" si="430"/>
        <v/>
      </c>
      <c r="CS383" s="29" t="e">
        <f ca="1">+_xlfn.IFNA(VLOOKUP($B383,'Resultados General'!$C$11:$CG$510,MATCH(CS$6,'Resultados General'!$C$10:$CG$10,0),0),"")</f>
        <v>#NAME?</v>
      </c>
      <c r="CT383" s="29" t="str">
        <f t="shared" ca="1" si="431"/>
        <v/>
      </c>
      <c r="CU383" s="29" t="str">
        <f t="shared" ca="1" si="432"/>
        <v/>
      </c>
      <c r="CV383" s="29" t="e">
        <f ca="1">+_xlfn.IFNA(VLOOKUP($B383,'Resultados General'!$C$11:$CG$510,MATCH(CV$6,'Resultados General'!$C$10:$CG$10,0),0),"")</f>
        <v>#NAME?</v>
      </c>
      <c r="CW383" s="29" t="str">
        <f t="shared" ca="1" si="433"/>
        <v/>
      </c>
      <c r="CX383" s="29" t="str">
        <f t="shared" ca="1" si="434"/>
        <v/>
      </c>
      <c r="CY383" s="29" t="e">
        <f ca="1">+_xlfn.IFNA(VLOOKUP($B383,'Resultados General'!$C$11:$CG$510,MATCH(CY$6,'Resultados General'!$C$10:$CG$10,0),0),"")</f>
        <v>#NAME?</v>
      </c>
      <c r="CZ383" s="29" t="str">
        <f t="shared" ca="1" si="435"/>
        <v/>
      </c>
      <c r="DA383" s="29" t="str">
        <f t="shared" ca="1" si="436"/>
        <v/>
      </c>
      <c r="DB383" s="29" t="e">
        <f ca="1">+_xlfn.IFNA(VLOOKUP($B383,'Resultados General'!$C$11:$CG$510,MATCH(DB$6,'Resultados General'!$C$10:$CG$10,0),0),"")</f>
        <v>#NAME?</v>
      </c>
      <c r="DC383" s="29" t="str">
        <f t="shared" ca="1" si="437"/>
        <v/>
      </c>
      <c r="DD383" s="29" t="str">
        <f t="shared" ca="1" si="438"/>
        <v/>
      </c>
      <c r="DE383" s="29" t="e">
        <f ca="1">+_xlfn.IFNA(VLOOKUP($B383,'Resultados General'!$C$11:$CG$510,MATCH(DE$6,'Resultados General'!$C$10:$CG$10,0),0),"")</f>
        <v>#NAME?</v>
      </c>
      <c r="DF383" s="29" t="str">
        <f t="shared" ca="1" si="439"/>
        <v/>
      </c>
      <c r="DG383" s="29" t="str">
        <f t="shared" ca="1" si="440"/>
        <v/>
      </c>
      <c r="DH383" s="29" t="e">
        <f ca="1">+_xlfn.IFNA(VLOOKUP($B383,'Resultados General'!$C$11:$CG$510,MATCH(DH$6,'Resultados General'!$C$10:$CG$10,0),0),"")</f>
        <v>#NAME?</v>
      </c>
      <c r="DI383" s="29" t="str">
        <f t="shared" ca="1" si="441"/>
        <v/>
      </c>
      <c r="DJ383" s="29" t="str">
        <f t="shared" ca="1" si="442"/>
        <v/>
      </c>
      <c r="DK383" s="29" t="e">
        <f ca="1">+_xlfn.IFNA(VLOOKUP($B383,'Resultados General'!$C$11:$CG$510,MATCH(DK$6,'Resultados General'!$C$10:$CG$10,0),0),"")</f>
        <v>#NAME?</v>
      </c>
      <c r="DL383" s="29" t="str">
        <f t="shared" ca="1" si="443"/>
        <v/>
      </c>
      <c r="DM383" s="29" t="str">
        <f t="shared" ca="1" si="444"/>
        <v/>
      </c>
      <c r="DN383" s="29" t="e">
        <f ca="1">+_xlfn.IFNA(VLOOKUP($B383,'Resultados General'!$C$11:$CG$510,MATCH(DN$6,'Resultados General'!$C$10:$CG$10,0),0),"")</f>
        <v>#NAME?</v>
      </c>
      <c r="DO383" s="29" t="str">
        <f t="shared" ca="1" si="445"/>
        <v/>
      </c>
      <c r="DP383" s="29" t="str">
        <f t="shared" ca="1" si="446"/>
        <v/>
      </c>
    </row>
    <row r="384" spans="2:120">
      <c r="B384" s="219" t="str">
        <f>+IF('Resultados General'!C387="","",'Resultados General'!C387)</f>
        <v/>
      </c>
      <c r="C384" s="134" t="e">
        <f ca="1">+_xlfn.IFNA(VLOOKUP('Distribución de puestos'!B384,'Resultados General'!$C$11:$J$510,8,0),"")</f>
        <v>#NAME?</v>
      </c>
      <c r="D384" s="135" t="e">
        <f ca="1">+_xlfn.IFNA(VLOOKUP(B384,'Resultados General'!$C$11:$L$510,10,0),"")</f>
        <v>#NAME?</v>
      </c>
      <c r="E384" s="26" t="s">
        <v>76</v>
      </c>
      <c r="F384" s="26" t="s">
        <v>76</v>
      </c>
      <c r="G384" s="135" t="str">
        <f t="shared" ca="1" si="447"/>
        <v/>
      </c>
      <c r="H384" s="135" t="str">
        <f t="shared" ca="1" si="448"/>
        <v/>
      </c>
      <c r="I384" s="219" t="str">
        <f t="shared" si="449"/>
        <v/>
      </c>
      <c r="J384" s="138"/>
      <c r="M384" s="29" t="e">
        <f ca="1">+_xlfn.IFNA(VLOOKUP($B384,'Resultados General'!$C$11:$CG$510,MATCH(M$6,'Resultados General'!$C$10:$CG$10,0),0),"")</f>
        <v>#NAME?</v>
      </c>
      <c r="N384" s="29" t="str">
        <f t="shared" ca="1" si="375"/>
        <v/>
      </c>
      <c r="O384" s="29" t="str">
        <f t="shared" ca="1" si="376"/>
        <v/>
      </c>
      <c r="P384" s="29" t="e">
        <f ca="1">+_xlfn.IFNA(VLOOKUP($B384,'Resultados General'!$C$11:$CG$510,MATCH(P$6,'Resultados General'!$C$10:$CG$10,0),0),"")</f>
        <v>#NAME?</v>
      </c>
      <c r="Q384" s="29" t="str">
        <f t="shared" ca="1" si="377"/>
        <v/>
      </c>
      <c r="R384" s="29" t="str">
        <f t="shared" ca="1" si="378"/>
        <v/>
      </c>
      <c r="S384" s="29" t="e">
        <f ca="1">+_xlfn.IFNA(VLOOKUP($B384,'Resultados General'!$C$11:$CG$510,MATCH(S$6,'Resultados General'!$C$10:$CG$10,0),0),"")</f>
        <v>#NAME?</v>
      </c>
      <c r="T384" s="29" t="str">
        <f t="shared" ca="1" si="379"/>
        <v/>
      </c>
      <c r="U384" s="29" t="str">
        <f t="shared" ca="1" si="380"/>
        <v/>
      </c>
      <c r="V384" s="29" t="e">
        <f ca="1">+_xlfn.IFNA(VLOOKUP($B384,'Resultados General'!$C$11:$CG$510,MATCH(V$6,'Resultados General'!$C$10:$CG$10,0),0),"")</f>
        <v>#NAME?</v>
      </c>
      <c r="W384" s="29" t="str">
        <f t="shared" ca="1" si="381"/>
        <v/>
      </c>
      <c r="X384" s="29" t="str">
        <f t="shared" ca="1" si="382"/>
        <v/>
      </c>
      <c r="Y384" s="29" t="e">
        <f ca="1">+_xlfn.IFNA(VLOOKUP($B384,'Resultados General'!$C$11:$CG$510,MATCH(Y$6,'Resultados General'!$C$10:$CG$10,0),0),"")</f>
        <v>#NAME?</v>
      </c>
      <c r="Z384" s="29" t="str">
        <f t="shared" ca="1" si="383"/>
        <v/>
      </c>
      <c r="AA384" s="29" t="str">
        <f t="shared" ca="1" si="384"/>
        <v/>
      </c>
      <c r="AB384" s="29" t="e">
        <f ca="1">+_xlfn.IFNA(VLOOKUP($B384,'Resultados General'!$C$11:$CG$510,MATCH(AB$6,'Resultados General'!$C$10:$CG$10,0),0),"")</f>
        <v>#NAME?</v>
      </c>
      <c r="AC384" s="29" t="str">
        <f t="shared" ca="1" si="385"/>
        <v/>
      </c>
      <c r="AD384" s="29" t="str">
        <f t="shared" ca="1" si="386"/>
        <v/>
      </c>
      <c r="AE384" s="29" t="e">
        <f ca="1">+_xlfn.IFNA(VLOOKUP($B384,'Resultados General'!$C$11:$CG$510,MATCH(AE$6,'Resultados General'!$C$10:$CG$10,0),0),"")</f>
        <v>#NAME?</v>
      </c>
      <c r="AF384" s="29" t="str">
        <f t="shared" ca="1" si="387"/>
        <v/>
      </c>
      <c r="AG384" s="29" t="str">
        <f t="shared" ca="1" si="388"/>
        <v/>
      </c>
      <c r="AH384" s="29" t="e">
        <f ca="1">+_xlfn.IFNA(VLOOKUP($B384,'Resultados General'!$C$11:$CG$510,MATCH(AH$6,'Resultados General'!$C$10:$CG$10,0),0),"")</f>
        <v>#NAME?</v>
      </c>
      <c r="AI384" s="29" t="str">
        <f t="shared" ca="1" si="389"/>
        <v/>
      </c>
      <c r="AJ384" s="29" t="str">
        <f t="shared" ca="1" si="390"/>
        <v/>
      </c>
      <c r="AK384" s="29" t="e">
        <f ca="1">+_xlfn.IFNA(VLOOKUP($B384,'Resultados General'!$C$11:$CG$510,MATCH(AK$6,'Resultados General'!$C$10:$CG$10,0),0),"")</f>
        <v>#NAME?</v>
      </c>
      <c r="AL384" s="29" t="str">
        <f t="shared" ca="1" si="391"/>
        <v/>
      </c>
      <c r="AM384" s="29" t="str">
        <f t="shared" ca="1" si="392"/>
        <v/>
      </c>
      <c r="AN384" s="29" t="e">
        <f ca="1">+_xlfn.IFNA(VLOOKUP($B384,'Resultados General'!$C$11:$CG$510,MATCH(AN$6,'Resultados General'!$C$10:$CG$10,0),0),"")</f>
        <v>#NAME?</v>
      </c>
      <c r="AO384" s="29" t="str">
        <f t="shared" ca="1" si="393"/>
        <v/>
      </c>
      <c r="AP384" s="29" t="str">
        <f t="shared" ca="1" si="394"/>
        <v/>
      </c>
      <c r="AQ384" s="29" t="e">
        <f ca="1">+_xlfn.IFNA(VLOOKUP($B384,'Resultados General'!$C$11:$CG$510,MATCH(AQ$6,'Resultados General'!$C$10:$CG$10,0),0),"")</f>
        <v>#NAME?</v>
      </c>
      <c r="AR384" s="29" t="str">
        <f t="shared" ca="1" si="395"/>
        <v/>
      </c>
      <c r="AS384" s="29" t="str">
        <f t="shared" ca="1" si="396"/>
        <v/>
      </c>
      <c r="AT384" s="29" t="e">
        <f ca="1">+_xlfn.IFNA(VLOOKUP($B384,'Resultados General'!$C$11:$CG$510,MATCH(AT$6,'Resultados General'!$C$10:$CG$10,0),0),"")</f>
        <v>#NAME?</v>
      </c>
      <c r="AU384" s="29" t="str">
        <f t="shared" ca="1" si="397"/>
        <v/>
      </c>
      <c r="AV384" s="29" t="str">
        <f t="shared" ca="1" si="398"/>
        <v/>
      </c>
      <c r="AW384" s="29" t="e">
        <f ca="1">+_xlfn.IFNA(VLOOKUP($B384,'Resultados General'!$C$11:$CG$510,MATCH(AW$6,'Resultados General'!$C$10:$CG$10,0),0),"")</f>
        <v>#NAME?</v>
      </c>
      <c r="AX384" s="29" t="str">
        <f t="shared" ca="1" si="399"/>
        <v/>
      </c>
      <c r="AY384" s="29" t="str">
        <f t="shared" ca="1" si="400"/>
        <v/>
      </c>
      <c r="AZ384" s="29" t="e">
        <f ca="1">+_xlfn.IFNA(VLOOKUP($B384,'Resultados General'!$C$11:$CG$510,MATCH(AZ$6,'Resultados General'!$C$10:$CG$10,0),0),"")</f>
        <v>#NAME?</v>
      </c>
      <c r="BA384" s="29" t="str">
        <f t="shared" ca="1" si="401"/>
        <v/>
      </c>
      <c r="BB384" s="29" t="str">
        <f t="shared" ca="1" si="402"/>
        <v/>
      </c>
      <c r="BC384" s="29" t="e">
        <f ca="1">+_xlfn.IFNA(VLOOKUP($B384,'Resultados General'!$C$11:$CG$510,MATCH(BC$6,'Resultados General'!$C$10:$CG$10,0),0),"")</f>
        <v>#NAME?</v>
      </c>
      <c r="BD384" s="29" t="str">
        <f t="shared" ca="1" si="403"/>
        <v/>
      </c>
      <c r="BE384" s="29" t="str">
        <f t="shared" ca="1" si="404"/>
        <v/>
      </c>
      <c r="BF384" s="29" t="e">
        <f ca="1">+_xlfn.IFNA(VLOOKUP($B384,'Resultados General'!$C$11:$CG$510,MATCH(BF$6,'Resultados General'!$C$10:$CG$10,0),0),"")</f>
        <v>#NAME?</v>
      </c>
      <c r="BG384" s="29" t="str">
        <f t="shared" ca="1" si="405"/>
        <v/>
      </c>
      <c r="BH384" s="29" t="str">
        <f t="shared" ca="1" si="406"/>
        <v/>
      </c>
      <c r="BI384" s="29" t="e">
        <f ca="1">+_xlfn.IFNA(VLOOKUP($B384,'Resultados General'!$C$11:$CG$510,MATCH(BI$6,'Resultados General'!$C$10:$CG$10,0),0),"")</f>
        <v>#NAME?</v>
      </c>
      <c r="BJ384" s="29" t="str">
        <f t="shared" ca="1" si="407"/>
        <v/>
      </c>
      <c r="BK384" s="29" t="str">
        <f t="shared" ca="1" si="408"/>
        <v/>
      </c>
      <c r="BL384" s="29" t="e">
        <f ca="1">+_xlfn.IFNA(VLOOKUP($B384,'Resultados General'!$C$11:$CG$510,MATCH(BL$6,'Resultados General'!$C$10:$CG$10,0),0),"")</f>
        <v>#NAME?</v>
      </c>
      <c r="BM384" s="29" t="str">
        <f t="shared" ca="1" si="409"/>
        <v/>
      </c>
      <c r="BN384" s="29" t="str">
        <f t="shared" ca="1" si="410"/>
        <v/>
      </c>
      <c r="BO384" s="29" t="e">
        <f ca="1">+_xlfn.IFNA(VLOOKUP($B384,'Resultados General'!$C$11:$CG$510,MATCH(BO$6,'Resultados General'!$C$10:$CG$10,0),0),"")</f>
        <v>#NAME?</v>
      </c>
      <c r="BP384" s="29" t="str">
        <f t="shared" ca="1" si="411"/>
        <v/>
      </c>
      <c r="BQ384" s="29" t="str">
        <f t="shared" ca="1" si="412"/>
        <v/>
      </c>
      <c r="BR384" s="29" t="e">
        <f ca="1">+_xlfn.IFNA(VLOOKUP($B384,'Resultados General'!$C$11:$CG$510,MATCH(BR$6,'Resultados General'!$C$10:$CG$10,0),0),"")</f>
        <v>#NAME?</v>
      </c>
      <c r="BS384" s="29" t="str">
        <f t="shared" ca="1" si="413"/>
        <v/>
      </c>
      <c r="BT384" s="29" t="str">
        <f t="shared" ca="1" si="414"/>
        <v/>
      </c>
      <c r="BU384" s="29" t="e">
        <f ca="1">+_xlfn.IFNA(VLOOKUP($B384,'Resultados General'!$C$11:$CG$510,MATCH(BU$6,'Resultados General'!$C$10:$CG$10,0),0),"")</f>
        <v>#NAME?</v>
      </c>
      <c r="BV384" s="29" t="str">
        <f t="shared" ca="1" si="415"/>
        <v/>
      </c>
      <c r="BW384" s="29" t="str">
        <f t="shared" ca="1" si="416"/>
        <v/>
      </c>
      <c r="BX384" s="29" t="e">
        <f ca="1">+_xlfn.IFNA(VLOOKUP($B384,'Resultados General'!$C$11:$CG$510,MATCH(BX$6,'Resultados General'!$C$10:$CG$10,0),0),"")</f>
        <v>#NAME?</v>
      </c>
      <c r="BY384" s="29" t="str">
        <f t="shared" ca="1" si="417"/>
        <v/>
      </c>
      <c r="BZ384" s="29" t="str">
        <f t="shared" ca="1" si="418"/>
        <v/>
      </c>
      <c r="CA384" s="29" t="e">
        <f ca="1">+_xlfn.IFNA(VLOOKUP($B384,'Resultados General'!$C$11:$CG$510,MATCH(CA$6,'Resultados General'!$C$10:$CG$10,0),0),"")</f>
        <v>#NAME?</v>
      </c>
      <c r="CB384" s="29" t="str">
        <f t="shared" ca="1" si="419"/>
        <v/>
      </c>
      <c r="CC384" s="29" t="str">
        <f t="shared" ca="1" si="420"/>
        <v/>
      </c>
      <c r="CD384" s="29" t="e">
        <f ca="1">+_xlfn.IFNA(VLOOKUP($B384,'Resultados General'!$C$11:$CG$510,MATCH(CD$6,'Resultados General'!$C$10:$CG$10,0),0),"")</f>
        <v>#NAME?</v>
      </c>
      <c r="CE384" s="29" t="str">
        <f t="shared" ca="1" si="421"/>
        <v/>
      </c>
      <c r="CF384" s="29" t="str">
        <f t="shared" ca="1" si="422"/>
        <v/>
      </c>
      <c r="CG384" s="29" t="e">
        <f ca="1">+_xlfn.IFNA(VLOOKUP($B384,'Resultados General'!$C$11:$CG$510,MATCH(CG$6,'Resultados General'!$C$10:$CG$10,0),0),"")</f>
        <v>#NAME?</v>
      </c>
      <c r="CH384" s="29" t="str">
        <f t="shared" ca="1" si="423"/>
        <v/>
      </c>
      <c r="CI384" s="29" t="str">
        <f t="shared" ca="1" si="424"/>
        <v/>
      </c>
      <c r="CJ384" s="29" t="e">
        <f ca="1">+_xlfn.IFNA(VLOOKUP($B384,'Resultados General'!$C$11:$CG$510,MATCH(CJ$6,'Resultados General'!$C$10:$CG$10,0),0),"")</f>
        <v>#NAME?</v>
      </c>
      <c r="CK384" s="29" t="str">
        <f t="shared" ca="1" si="425"/>
        <v/>
      </c>
      <c r="CL384" s="29" t="str">
        <f t="shared" ca="1" si="426"/>
        <v/>
      </c>
      <c r="CM384" s="29" t="e">
        <f ca="1">+_xlfn.IFNA(VLOOKUP($B384,'Resultados General'!$C$11:$CG$510,MATCH(CM$6,'Resultados General'!$C$10:$CG$10,0),0),"")</f>
        <v>#NAME?</v>
      </c>
      <c r="CN384" s="29" t="str">
        <f t="shared" ca="1" si="427"/>
        <v/>
      </c>
      <c r="CO384" s="29" t="str">
        <f t="shared" ca="1" si="428"/>
        <v/>
      </c>
      <c r="CP384" s="29" t="e">
        <f ca="1">+_xlfn.IFNA(VLOOKUP($B384,'Resultados General'!$C$11:$CG$510,MATCH(CP$6,'Resultados General'!$C$10:$CG$10,0),0),"")</f>
        <v>#NAME?</v>
      </c>
      <c r="CQ384" s="29" t="str">
        <f t="shared" ca="1" si="429"/>
        <v/>
      </c>
      <c r="CR384" s="29" t="str">
        <f t="shared" ca="1" si="430"/>
        <v/>
      </c>
      <c r="CS384" s="29" t="e">
        <f ca="1">+_xlfn.IFNA(VLOOKUP($B384,'Resultados General'!$C$11:$CG$510,MATCH(CS$6,'Resultados General'!$C$10:$CG$10,0),0),"")</f>
        <v>#NAME?</v>
      </c>
      <c r="CT384" s="29" t="str">
        <f t="shared" ca="1" si="431"/>
        <v/>
      </c>
      <c r="CU384" s="29" t="str">
        <f t="shared" ca="1" si="432"/>
        <v/>
      </c>
      <c r="CV384" s="29" t="e">
        <f ca="1">+_xlfn.IFNA(VLOOKUP($B384,'Resultados General'!$C$11:$CG$510,MATCH(CV$6,'Resultados General'!$C$10:$CG$10,0),0),"")</f>
        <v>#NAME?</v>
      </c>
      <c r="CW384" s="29" t="str">
        <f t="shared" ca="1" si="433"/>
        <v/>
      </c>
      <c r="CX384" s="29" t="str">
        <f t="shared" ca="1" si="434"/>
        <v/>
      </c>
      <c r="CY384" s="29" t="e">
        <f ca="1">+_xlfn.IFNA(VLOOKUP($B384,'Resultados General'!$C$11:$CG$510,MATCH(CY$6,'Resultados General'!$C$10:$CG$10,0),0),"")</f>
        <v>#NAME?</v>
      </c>
      <c r="CZ384" s="29" t="str">
        <f t="shared" ca="1" si="435"/>
        <v/>
      </c>
      <c r="DA384" s="29" t="str">
        <f t="shared" ca="1" si="436"/>
        <v/>
      </c>
      <c r="DB384" s="29" t="e">
        <f ca="1">+_xlfn.IFNA(VLOOKUP($B384,'Resultados General'!$C$11:$CG$510,MATCH(DB$6,'Resultados General'!$C$10:$CG$10,0),0),"")</f>
        <v>#NAME?</v>
      </c>
      <c r="DC384" s="29" t="str">
        <f t="shared" ca="1" si="437"/>
        <v/>
      </c>
      <c r="DD384" s="29" t="str">
        <f t="shared" ca="1" si="438"/>
        <v/>
      </c>
      <c r="DE384" s="29" t="e">
        <f ca="1">+_xlfn.IFNA(VLOOKUP($B384,'Resultados General'!$C$11:$CG$510,MATCH(DE$6,'Resultados General'!$C$10:$CG$10,0),0),"")</f>
        <v>#NAME?</v>
      </c>
      <c r="DF384" s="29" t="str">
        <f t="shared" ca="1" si="439"/>
        <v/>
      </c>
      <c r="DG384" s="29" t="str">
        <f t="shared" ca="1" si="440"/>
        <v/>
      </c>
      <c r="DH384" s="29" t="e">
        <f ca="1">+_xlfn.IFNA(VLOOKUP($B384,'Resultados General'!$C$11:$CG$510,MATCH(DH$6,'Resultados General'!$C$10:$CG$10,0),0),"")</f>
        <v>#NAME?</v>
      </c>
      <c r="DI384" s="29" t="str">
        <f t="shared" ca="1" si="441"/>
        <v/>
      </c>
      <c r="DJ384" s="29" t="str">
        <f t="shared" ca="1" si="442"/>
        <v/>
      </c>
      <c r="DK384" s="29" t="e">
        <f ca="1">+_xlfn.IFNA(VLOOKUP($B384,'Resultados General'!$C$11:$CG$510,MATCH(DK$6,'Resultados General'!$C$10:$CG$10,0),0),"")</f>
        <v>#NAME?</v>
      </c>
      <c r="DL384" s="29" t="str">
        <f t="shared" ca="1" si="443"/>
        <v/>
      </c>
      <c r="DM384" s="29" t="str">
        <f t="shared" ca="1" si="444"/>
        <v/>
      </c>
      <c r="DN384" s="29" t="e">
        <f ca="1">+_xlfn.IFNA(VLOOKUP($B384,'Resultados General'!$C$11:$CG$510,MATCH(DN$6,'Resultados General'!$C$10:$CG$10,0),0),"")</f>
        <v>#NAME?</v>
      </c>
      <c r="DO384" s="29" t="str">
        <f t="shared" ca="1" si="445"/>
        <v/>
      </c>
      <c r="DP384" s="29" t="str">
        <f t="shared" ca="1" si="446"/>
        <v/>
      </c>
    </row>
    <row r="385" spans="2:120">
      <c r="B385" s="219" t="str">
        <f>+IF('Resultados General'!C388="","",'Resultados General'!C388)</f>
        <v/>
      </c>
      <c r="C385" s="134" t="e">
        <f ca="1">+_xlfn.IFNA(VLOOKUP('Distribución de puestos'!B385,'Resultados General'!$C$11:$J$510,8,0),"")</f>
        <v>#NAME?</v>
      </c>
      <c r="D385" s="135" t="e">
        <f ca="1">+_xlfn.IFNA(VLOOKUP(B385,'Resultados General'!$C$11:$L$510,10,0),"")</f>
        <v>#NAME?</v>
      </c>
      <c r="E385" s="26" t="s">
        <v>76</v>
      </c>
      <c r="F385" s="26" t="s">
        <v>76</v>
      </c>
      <c r="G385" s="135" t="str">
        <f t="shared" ca="1" si="447"/>
        <v/>
      </c>
      <c r="H385" s="135" t="str">
        <f t="shared" ca="1" si="448"/>
        <v/>
      </c>
      <c r="I385" s="219" t="str">
        <f t="shared" si="449"/>
        <v/>
      </c>
      <c r="J385" s="138"/>
      <c r="M385" s="29" t="e">
        <f ca="1">+_xlfn.IFNA(VLOOKUP($B385,'Resultados General'!$C$11:$CG$510,MATCH(M$6,'Resultados General'!$C$10:$CG$10,0),0),"")</f>
        <v>#NAME?</v>
      </c>
      <c r="N385" s="29" t="str">
        <f t="shared" ca="1" si="375"/>
        <v/>
      </c>
      <c r="O385" s="29" t="str">
        <f t="shared" ca="1" si="376"/>
        <v/>
      </c>
      <c r="P385" s="29" t="e">
        <f ca="1">+_xlfn.IFNA(VLOOKUP($B385,'Resultados General'!$C$11:$CG$510,MATCH(P$6,'Resultados General'!$C$10:$CG$10,0),0),"")</f>
        <v>#NAME?</v>
      </c>
      <c r="Q385" s="29" t="str">
        <f t="shared" ca="1" si="377"/>
        <v/>
      </c>
      <c r="R385" s="29" t="str">
        <f t="shared" ca="1" si="378"/>
        <v/>
      </c>
      <c r="S385" s="29" t="e">
        <f ca="1">+_xlfn.IFNA(VLOOKUP($B385,'Resultados General'!$C$11:$CG$510,MATCH(S$6,'Resultados General'!$C$10:$CG$10,0),0),"")</f>
        <v>#NAME?</v>
      </c>
      <c r="T385" s="29" t="str">
        <f t="shared" ca="1" si="379"/>
        <v/>
      </c>
      <c r="U385" s="29" t="str">
        <f t="shared" ca="1" si="380"/>
        <v/>
      </c>
      <c r="V385" s="29" t="e">
        <f ca="1">+_xlfn.IFNA(VLOOKUP($B385,'Resultados General'!$C$11:$CG$510,MATCH(V$6,'Resultados General'!$C$10:$CG$10,0),0),"")</f>
        <v>#NAME?</v>
      </c>
      <c r="W385" s="29" t="str">
        <f t="shared" ca="1" si="381"/>
        <v/>
      </c>
      <c r="X385" s="29" t="str">
        <f t="shared" ca="1" si="382"/>
        <v/>
      </c>
      <c r="Y385" s="29" t="e">
        <f ca="1">+_xlfn.IFNA(VLOOKUP($B385,'Resultados General'!$C$11:$CG$510,MATCH(Y$6,'Resultados General'!$C$10:$CG$10,0),0),"")</f>
        <v>#NAME?</v>
      </c>
      <c r="Z385" s="29" t="str">
        <f t="shared" ca="1" si="383"/>
        <v/>
      </c>
      <c r="AA385" s="29" t="str">
        <f t="shared" ca="1" si="384"/>
        <v/>
      </c>
      <c r="AB385" s="29" t="e">
        <f ca="1">+_xlfn.IFNA(VLOOKUP($B385,'Resultados General'!$C$11:$CG$510,MATCH(AB$6,'Resultados General'!$C$10:$CG$10,0),0),"")</f>
        <v>#NAME?</v>
      </c>
      <c r="AC385" s="29" t="str">
        <f t="shared" ca="1" si="385"/>
        <v/>
      </c>
      <c r="AD385" s="29" t="str">
        <f t="shared" ca="1" si="386"/>
        <v/>
      </c>
      <c r="AE385" s="29" t="e">
        <f ca="1">+_xlfn.IFNA(VLOOKUP($B385,'Resultados General'!$C$11:$CG$510,MATCH(AE$6,'Resultados General'!$C$10:$CG$10,0),0),"")</f>
        <v>#NAME?</v>
      </c>
      <c r="AF385" s="29" t="str">
        <f t="shared" ca="1" si="387"/>
        <v/>
      </c>
      <c r="AG385" s="29" t="str">
        <f t="shared" ca="1" si="388"/>
        <v/>
      </c>
      <c r="AH385" s="29" t="e">
        <f ca="1">+_xlfn.IFNA(VLOOKUP($B385,'Resultados General'!$C$11:$CG$510,MATCH(AH$6,'Resultados General'!$C$10:$CG$10,0),0),"")</f>
        <v>#NAME?</v>
      </c>
      <c r="AI385" s="29" t="str">
        <f t="shared" ca="1" si="389"/>
        <v/>
      </c>
      <c r="AJ385" s="29" t="str">
        <f t="shared" ca="1" si="390"/>
        <v/>
      </c>
      <c r="AK385" s="29" t="e">
        <f ca="1">+_xlfn.IFNA(VLOOKUP($B385,'Resultados General'!$C$11:$CG$510,MATCH(AK$6,'Resultados General'!$C$10:$CG$10,0),0),"")</f>
        <v>#NAME?</v>
      </c>
      <c r="AL385" s="29" t="str">
        <f t="shared" ca="1" si="391"/>
        <v/>
      </c>
      <c r="AM385" s="29" t="str">
        <f t="shared" ca="1" si="392"/>
        <v/>
      </c>
      <c r="AN385" s="29" t="e">
        <f ca="1">+_xlfn.IFNA(VLOOKUP($B385,'Resultados General'!$C$11:$CG$510,MATCH(AN$6,'Resultados General'!$C$10:$CG$10,0),0),"")</f>
        <v>#NAME?</v>
      </c>
      <c r="AO385" s="29" t="str">
        <f t="shared" ca="1" si="393"/>
        <v/>
      </c>
      <c r="AP385" s="29" t="str">
        <f t="shared" ca="1" si="394"/>
        <v/>
      </c>
      <c r="AQ385" s="29" t="e">
        <f ca="1">+_xlfn.IFNA(VLOOKUP($B385,'Resultados General'!$C$11:$CG$510,MATCH(AQ$6,'Resultados General'!$C$10:$CG$10,0),0),"")</f>
        <v>#NAME?</v>
      </c>
      <c r="AR385" s="29" t="str">
        <f t="shared" ca="1" si="395"/>
        <v/>
      </c>
      <c r="AS385" s="29" t="str">
        <f t="shared" ca="1" si="396"/>
        <v/>
      </c>
      <c r="AT385" s="29" t="e">
        <f ca="1">+_xlfn.IFNA(VLOOKUP($B385,'Resultados General'!$C$11:$CG$510,MATCH(AT$6,'Resultados General'!$C$10:$CG$10,0),0),"")</f>
        <v>#NAME?</v>
      </c>
      <c r="AU385" s="29" t="str">
        <f t="shared" ca="1" si="397"/>
        <v/>
      </c>
      <c r="AV385" s="29" t="str">
        <f t="shared" ca="1" si="398"/>
        <v/>
      </c>
      <c r="AW385" s="29" t="e">
        <f ca="1">+_xlfn.IFNA(VLOOKUP($B385,'Resultados General'!$C$11:$CG$510,MATCH(AW$6,'Resultados General'!$C$10:$CG$10,0),0),"")</f>
        <v>#NAME?</v>
      </c>
      <c r="AX385" s="29" t="str">
        <f t="shared" ca="1" si="399"/>
        <v/>
      </c>
      <c r="AY385" s="29" t="str">
        <f t="shared" ca="1" si="400"/>
        <v/>
      </c>
      <c r="AZ385" s="29" t="e">
        <f ca="1">+_xlfn.IFNA(VLOOKUP($B385,'Resultados General'!$C$11:$CG$510,MATCH(AZ$6,'Resultados General'!$C$10:$CG$10,0),0),"")</f>
        <v>#NAME?</v>
      </c>
      <c r="BA385" s="29" t="str">
        <f t="shared" ca="1" si="401"/>
        <v/>
      </c>
      <c r="BB385" s="29" t="str">
        <f t="shared" ca="1" si="402"/>
        <v/>
      </c>
      <c r="BC385" s="29" t="e">
        <f ca="1">+_xlfn.IFNA(VLOOKUP($B385,'Resultados General'!$C$11:$CG$510,MATCH(BC$6,'Resultados General'!$C$10:$CG$10,0),0),"")</f>
        <v>#NAME?</v>
      </c>
      <c r="BD385" s="29" t="str">
        <f t="shared" ca="1" si="403"/>
        <v/>
      </c>
      <c r="BE385" s="29" t="str">
        <f t="shared" ca="1" si="404"/>
        <v/>
      </c>
      <c r="BF385" s="29" t="e">
        <f ca="1">+_xlfn.IFNA(VLOOKUP($B385,'Resultados General'!$C$11:$CG$510,MATCH(BF$6,'Resultados General'!$C$10:$CG$10,0),0),"")</f>
        <v>#NAME?</v>
      </c>
      <c r="BG385" s="29" t="str">
        <f t="shared" ca="1" si="405"/>
        <v/>
      </c>
      <c r="BH385" s="29" t="str">
        <f t="shared" ca="1" si="406"/>
        <v/>
      </c>
      <c r="BI385" s="29" t="e">
        <f ca="1">+_xlfn.IFNA(VLOOKUP($B385,'Resultados General'!$C$11:$CG$510,MATCH(BI$6,'Resultados General'!$C$10:$CG$10,0),0),"")</f>
        <v>#NAME?</v>
      </c>
      <c r="BJ385" s="29" t="str">
        <f t="shared" ca="1" si="407"/>
        <v/>
      </c>
      <c r="BK385" s="29" t="str">
        <f t="shared" ca="1" si="408"/>
        <v/>
      </c>
      <c r="BL385" s="29" t="e">
        <f ca="1">+_xlfn.IFNA(VLOOKUP($B385,'Resultados General'!$C$11:$CG$510,MATCH(BL$6,'Resultados General'!$C$10:$CG$10,0),0),"")</f>
        <v>#NAME?</v>
      </c>
      <c r="BM385" s="29" t="str">
        <f t="shared" ca="1" si="409"/>
        <v/>
      </c>
      <c r="BN385" s="29" t="str">
        <f t="shared" ca="1" si="410"/>
        <v/>
      </c>
      <c r="BO385" s="29" t="e">
        <f ca="1">+_xlfn.IFNA(VLOOKUP($B385,'Resultados General'!$C$11:$CG$510,MATCH(BO$6,'Resultados General'!$C$10:$CG$10,0),0),"")</f>
        <v>#NAME?</v>
      </c>
      <c r="BP385" s="29" t="str">
        <f t="shared" ca="1" si="411"/>
        <v/>
      </c>
      <c r="BQ385" s="29" t="str">
        <f t="shared" ca="1" si="412"/>
        <v/>
      </c>
      <c r="BR385" s="29" t="e">
        <f ca="1">+_xlfn.IFNA(VLOOKUP($B385,'Resultados General'!$C$11:$CG$510,MATCH(BR$6,'Resultados General'!$C$10:$CG$10,0),0),"")</f>
        <v>#NAME?</v>
      </c>
      <c r="BS385" s="29" t="str">
        <f t="shared" ca="1" si="413"/>
        <v/>
      </c>
      <c r="BT385" s="29" t="str">
        <f t="shared" ca="1" si="414"/>
        <v/>
      </c>
      <c r="BU385" s="29" t="e">
        <f ca="1">+_xlfn.IFNA(VLOOKUP($B385,'Resultados General'!$C$11:$CG$510,MATCH(BU$6,'Resultados General'!$C$10:$CG$10,0),0),"")</f>
        <v>#NAME?</v>
      </c>
      <c r="BV385" s="29" t="str">
        <f t="shared" ca="1" si="415"/>
        <v/>
      </c>
      <c r="BW385" s="29" t="str">
        <f t="shared" ca="1" si="416"/>
        <v/>
      </c>
      <c r="BX385" s="29" t="e">
        <f ca="1">+_xlfn.IFNA(VLOOKUP($B385,'Resultados General'!$C$11:$CG$510,MATCH(BX$6,'Resultados General'!$C$10:$CG$10,0),0),"")</f>
        <v>#NAME?</v>
      </c>
      <c r="BY385" s="29" t="str">
        <f t="shared" ca="1" si="417"/>
        <v/>
      </c>
      <c r="BZ385" s="29" t="str">
        <f t="shared" ca="1" si="418"/>
        <v/>
      </c>
      <c r="CA385" s="29" t="e">
        <f ca="1">+_xlfn.IFNA(VLOOKUP($B385,'Resultados General'!$C$11:$CG$510,MATCH(CA$6,'Resultados General'!$C$10:$CG$10,0),0),"")</f>
        <v>#NAME?</v>
      </c>
      <c r="CB385" s="29" t="str">
        <f t="shared" ca="1" si="419"/>
        <v/>
      </c>
      <c r="CC385" s="29" t="str">
        <f t="shared" ca="1" si="420"/>
        <v/>
      </c>
      <c r="CD385" s="29" t="e">
        <f ca="1">+_xlfn.IFNA(VLOOKUP($B385,'Resultados General'!$C$11:$CG$510,MATCH(CD$6,'Resultados General'!$C$10:$CG$10,0),0),"")</f>
        <v>#NAME?</v>
      </c>
      <c r="CE385" s="29" t="str">
        <f t="shared" ca="1" si="421"/>
        <v/>
      </c>
      <c r="CF385" s="29" t="str">
        <f t="shared" ca="1" si="422"/>
        <v/>
      </c>
      <c r="CG385" s="29" t="e">
        <f ca="1">+_xlfn.IFNA(VLOOKUP($B385,'Resultados General'!$C$11:$CG$510,MATCH(CG$6,'Resultados General'!$C$10:$CG$10,0),0),"")</f>
        <v>#NAME?</v>
      </c>
      <c r="CH385" s="29" t="str">
        <f t="shared" ca="1" si="423"/>
        <v/>
      </c>
      <c r="CI385" s="29" t="str">
        <f t="shared" ca="1" si="424"/>
        <v/>
      </c>
      <c r="CJ385" s="29" t="e">
        <f ca="1">+_xlfn.IFNA(VLOOKUP($B385,'Resultados General'!$C$11:$CG$510,MATCH(CJ$6,'Resultados General'!$C$10:$CG$10,0),0),"")</f>
        <v>#NAME?</v>
      </c>
      <c r="CK385" s="29" t="str">
        <f t="shared" ca="1" si="425"/>
        <v/>
      </c>
      <c r="CL385" s="29" t="str">
        <f t="shared" ca="1" si="426"/>
        <v/>
      </c>
      <c r="CM385" s="29" t="e">
        <f ca="1">+_xlfn.IFNA(VLOOKUP($B385,'Resultados General'!$C$11:$CG$510,MATCH(CM$6,'Resultados General'!$C$10:$CG$10,0),0),"")</f>
        <v>#NAME?</v>
      </c>
      <c r="CN385" s="29" t="str">
        <f t="shared" ca="1" si="427"/>
        <v/>
      </c>
      <c r="CO385" s="29" t="str">
        <f t="shared" ca="1" si="428"/>
        <v/>
      </c>
      <c r="CP385" s="29" t="e">
        <f ca="1">+_xlfn.IFNA(VLOOKUP($B385,'Resultados General'!$C$11:$CG$510,MATCH(CP$6,'Resultados General'!$C$10:$CG$10,0),0),"")</f>
        <v>#NAME?</v>
      </c>
      <c r="CQ385" s="29" t="str">
        <f t="shared" ca="1" si="429"/>
        <v/>
      </c>
      <c r="CR385" s="29" t="str">
        <f t="shared" ca="1" si="430"/>
        <v/>
      </c>
      <c r="CS385" s="29" t="e">
        <f ca="1">+_xlfn.IFNA(VLOOKUP($B385,'Resultados General'!$C$11:$CG$510,MATCH(CS$6,'Resultados General'!$C$10:$CG$10,0),0),"")</f>
        <v>#NAME?</v>
      </c>
      <c r="CT385" s="29" t="str">
        <f t="shared" ca="1" si="431"/>
        <v/>
      </c>
      <c r="CU385" s="29" t="str">
        <f t="shared" ca="1" si="432"/>
        <v/>
      </c>
      <c r="CV385" s="29" t="e">
        <f ca="1">+_xlfn.IFNA(VLOOKUP($B385,'Resultados General'!$C$11:$CG$510,MATCH(CV$6,'Resultados General'!$C$10:$CG$10,0),0),"")</f>
        <v>#NAME?</v>
      </c>
      <c r="CW385" s="29" t="str">
        <f t="shared" ca="1" si="433"/>
        <v/>
      </c>
      <c r="CX385" s="29" t="str">
        <f t="shared" ca="1" si="434"/>
        <v/>
      </c>
      <c r="CY385" s="29" t="e">
        <f ca="1">+_xlfn.IFNA(VLOOKUP($B385,'Resultados General'!$C$11:$CG$510,MATCH(CY$6,'Resultados General'!$C$10:$CG$10,0),0),"")</f>
        <v>#NAME?</v>
      </c>
      <c r="CZ385" s="29" t="str">
        <f t="shared" ca="1" si="435"/>
        <v/>
      </c>
      <c r="DA385" s="29" t="str">
        <f t="shared" ca="1" si="436"/>
        <v/>
      </c>
      <c r="DB385" s="29" t="e">
        <f ca="1">+_xlfn.IFNA(VLOOKUP($B385,'Resultados General'!$C$11:$CG$510,MATCH(DB$6,'Resultados General'!$C$10:$CG$10,0),0),"")</f>
        <v>#NAME?</v>
      </c>
      <c r="DC385" s="29" t="str">
        <f t="shared" ca="1" si="437"/>
        <v/>
      </c>
      <c r="DD385" s="29" t="str">
        <f t="shared" ca="1" si="438"/>
        <v/>
      </c>
      <c r="DE385" s="29" t="e">
        <f ca="1">+_xlfn.IFNA(VLOOKUP($B385,'Resultados General'!$C$11:$CG$510,MATCH(DE$6,'Resultados General'!$C$10:$CG$10,0),0),"")</f>
        <v>#NAME?</v>
      </c>
      <c r="DF385" s="29" t="str">
        <f t="shared" ca="1" si="439"/>
        <v/>
      </c>
      <c r="DG385" s="29" t="str">
        <f t="shared" ca="1" si="440"/>
        <v/>
      </c>
      <c r="DH385" s="29" t="e">
        <f ca="1">+_xlfn.IFNA(VLOOKUP($B385,'Resultados General'!$C$11:$CG$510,MATCH(DH$6,'Resultados General'!$C$10:$CG$10,0),0),"")</f>
        <v>#NAME?</v>
      </c>
      <c r="DI385" s="29" t="str">
        <f t="shared" ca="1" si="441"/>
        <v/>
      </c>
      <c r="DJ385" s="29" t="str">
        <f t="shared" ca="1" si="442"/>
        <v/>
      </c>
      <c r="DK385" s="29" t="e">
        <f ca="1">+_xlfn.IFNA(VLOOKUP($B385,'Resultados General'!$C$11:$CG$510,MATCH(DK$6,'Resultados General'!$C$10:$CG$10,0),0),"")</f>
        <v>#NAME?</v>
      </c>
      <c r="DL385" s="29" t="str">
        <f t="shared" ca="1" si="443"/>
        <v/>
      </c>
      <c r="DM385" s="29" t="str">
        <f t="shared" ca="1" si="444"/>
        <v/>
      </c>
      <c r="DN385" s="29" t="e">
        <f ca="1">+_xlfn.IFNA(VLOOKUP($B385,'Resultados General'!$C$11:$CG$510,MATCH(DN$6,'Resultados General'!$C$10:$CG$10,0),0),"")</f>
        <v>#NAME?</v>
      </c>
      <c r="DO385" s="29" t="str">
        <f t="shared" ca="1" si="445"/>
        <v/>
      </c>
      <c r="DP385" s="29" t="str">
        <f t="shared" ca="1" si="446"/>
        <v/>
      </c>
    </row>
    <row r="386" spans="2:120">
      <c r="B386" s="219" t="str">
        <f>+IF('Resultados General'!C389="","",'Resultados General'!C389)</f>
        <v/>
      </c>
      <c r="C386" s="134" t="e">
        <f ca="1">+_xlfn.IFNA(VLOOKUP('Distribución de puestos'!B386,'Resultados General'!$C$11:$J$510,8,0),"")</f>
        <v>#NAME?</v>
      </c>
      <c r="D386" s="135" t="e">
        <f ca="1">+_xlfn.IFNA(VLOOKUP(B386,'Resultados General'!$C$11:$L$510,10,0),"")</f>
        <v>#NAME?</v>
      </c>
      <c r="E386" s="26" t="s">
        <v>76</v>
      </c>
      <c r="F386" s="26" t="s">
        <v>76</v>
      </c>
      <c r="G386" s="135" t="str">
        <f t="shared" ca="1" si="447"/>
        <v/>
      </c>
      <c r="H386" s="135" t="str">
        <f t="shared" ca="1" si="448"/>
        <v/>
      </c>
      <c r="I386" s="219" t="str">
        <f t="shared" si="449"/>
        <v/>
      </c>
      <c r="J386" s="138"/>
      <c r="M386" s="29" t="e">
        <f ca="1">+_xlfn.IFNA(VLOOKUP($B386,'Resultados General'!$C$11:$CG$510,MATCH(M$6,'Resultados General'!$C$10:$CG$10,0),0),"")</f>
        <v>#NAME?</v>
      </c>
      <c r="N386" s="29" t="str">
        <f t="shared" ca="1" si="375"/>
        <v/>
      </c>
      <c r="O386" s="29" t="str">
        <f t="shared" ca="1" si="376"/>
        <v/>
      </c>
      <c r="P386" s="29" t="e">
        <f ca="1">+_xlfn.IFNA(VLOOKUP($B386,'Resultados General'!$C$11:$CG$510,MATCH(P$6,'Resultados General'!$C$10:$CG$10,0),0),"")</f>
        <v>#NAME?</v>
      </c>
      <c r="Q386" s="29" t="str">
        <f t="shared" ca="1" si="377"/>
        <v/>
      </c>
      <c r="R386" s="29" t="str">
        <f t="shared" ca="1" si="378"/>
        <v/>
      </c>
      <c r="S386" s="29" t="e">
        <f ca="1">+_xlfn.IFNA(VLOOKUP($B386,'Resultados General'!$C$11:$CG$510,MATCH(S$6,'Resultados General'!$C$10:$CG$10,0),0),"")</f>
        <v>#NAME?</v>
      </c>
      <c r="T386" s="29" t="str">
        <f t="shared" ca="1" si="379"/>
        <v/>
      </c>
      <c r="U386" s="29" t="str">
        <f t="shared" ca="1" si="380"/>
        <v/>
      </c>
      <c r="V386" s="29" t="e">
        <f ca="1">+_xlfn.IFNA(VLOOKUP($B386,'Resultados General'!$C$11:$CG$510,MATCH(V$6,'Resultados General'!$C$10:$CG$10,0),0),"")</f>
        <v>#NAME?</v>
      </c>
      <c r="W386" s="29" t="str">
        <f t="shared" ca="1" si="381"/>
        <v/>
      </c>
      <c r="X386" s="29" t="str">
        <f t="shared" ca="1" si="382"/>
        <v/>
      </c>
      <c r="Y386" s="29" t="e">
        <f ca="1">+_xlfn.IFNA(VLOOKUP($B386,'Resultados General'!$C$11:$CG$510,MATCH(Y$6,'Resultados General'!$C$10:$CG$10,0),0),"")</f>
        <v>#NAME?</v>
      </c>
      <c r="Z386" s="29" t="str">
        <f t="shared" ca="1" si="383"/>
        <v/>
      </c>
      <c r="AA386" s="29" t="str">
        <f t="shared" ca="1" si="384"/>
        <v/>
      </c>
      <c r="AB386" s="29" t="e">
        <f ca="1">+_xlfn.IFNA(VLOOKUP($B386,'Resultados General'!$C$11:$CG$510,MATCH(AB$6,'Resultados General'!$C$10:$CG$10,0),0),"")</f>
        <v>#NAME?</v>
      </c>
      <c r="AC386" s="29" t="str">
        <f t="shared" ca="1" si="385"/>
        <v/>
      </c>
      <c r="AD386" s="29" t="str">
        <f t="shared" ca="1" si="386"/>
        <v/>
      </c>
      <c r="AE386" s="29" t="e">
        <f ca="1">+_xlfn.IFNA(VLOOKUP($B386,'Resultados General'!$C$11:$CG$510,MATCH(AE$6,'Resultados General'!$C$10:$CG$10,0),0),"")</f>
        <v>#NAME?</v>
      </c>
      <c r="AF386" s="29" t="str">
        <f t="shared" ca="1" si="387"/>
        <v/>
      </c>
      <c r="AG386" s="29" t="str">
        <f t="shared" ca="1" si="388"/>
        <v/>
      </c>
      <c r="AH386" s="29" t="e">
        <f ca="1">+_xlfn.IFNA(VLOOKUP($B386,'Resultados General'!$C$11:$CG$510,MATCH(AH$6,'Resultados General'!$C$10:$CG$10,0),0),"")</f>
        <v>#NAME?</v>
      </c>
      <c r="AI386" s="29" t="str">
        <f t="shared" ca="1" si="389"/>
        <v/>
      </c>
      <c r="AJ386" s="29" t="str">
        <f t="shared" ca="1" si="390"/>
        <v/>
      </c>
      <c r="AK386" s="29" t="e">
        <f ca="1">+_xlfn.IFNA(VLOOKUP($B386,'Resultados General'!$C$11:$CG$510,MATCH(AK$6,'Resultados General'!$C$10:$CG$10,0),0),"")</f>
        <v>#NAME?</v>
      </c>
      <c r="AL386" s="29" t="str">
        <f t="shared" ca="1" si="391"/>
        <v/>
      </c>
      <c r="AM386" s="29" t="str">
        <f t="shared" ca="1" si="392"/>
        <v/>
      </c>
      <c r="AN386" s="29" t="e">
        <f ca="1">+_xlfn.IFNA(VLOOKUP($B386,'Resultados General'!$C$11:$CG$510,MATCH(AN$6,'Resultados General'!$C$10:$CG$10,0),0),"")</f>
        <v>#NAME?</v>
      </c>
      <c r="AO386" s="29" t="str">
        <f t="shared" ca="1" si="393"/>
        <v/>
      </c>
      <c r="AP386" s="29" t="str">
        <f t="shared" ca="1" si="394"/>
        <v/>
      </c>
      <c r="AQ386" s="29" t="e">
        <f ca="1">+_xlfn.IFNA(VLOOKUP($B386,'Resultados General'!$C$11:$CG$510,MATCH(AQ$6,'Resultados General'!$C$10:$CG$10,0),0),"")</f>
        <v>#NAME?</v>
      </c>
      <c r="AR386" s="29" t="str">
        <f t="shared" ca="1" si="395"/>
        <v/>
      </c>
      <c r="AS386" s="29" t="str">
        <f t="shared" ca="1" si="396"/>
        <v/>
      </c>
      <c r="AT386" s="29" t="e">
        <f ca="1">+_xlfn.IFNA(VLOOKUP($B386,'Resultados General'!$C$11:$CG$510,MATCH(AT$6,'Resultados General'!$C$10:$CG$10,0),0),"")</f>
        <v>#NAME?</v>
      </c>
      <c r="AU386" s="29" t="str">
        <f t="shared" ca="1" si="397"/>
        <v/>
      </c>
      <c r="AV386" s="29" t="str">
        <f t="shared" ca="1" si="398"/>
        <v/>
      </c>
      <c r="AW386" s="29" t="e">
        <f ca="1">+_xlfn.IFNA(VLOOKUP($B386,'Resultados General'!$C$11:$CG$510,MATCH(AW$6,'Resultados General'!$C$10:$CG$10,0),0),"")</f>
        <v>#NAME?</v>
      </c>
      <c r="AX386" s="29" t="str">
        <f t="shared" ca="1" si="399"/>
        <v/>
      </c>
      <c r="AY386" s="29" t="str">
        <f t="shared" ca="1" si="400"/>
        <v/>
      </c>
      <c r="AZ386" s="29" t="e">
        <f ca="1">+_xlfn.IFNA(VLOOKUP($B386,'Resultados General'!$C$11:$CG$510,MATCH(AZ$6,'Resultados General'!$C$10:$CG$10,0),0),"")</f>
        <v>#NAME?</v>
      </c>
      <c r="BA386" s="29" t="str">
        <f t="shared" ca="1" si="401"/>
        <v/>
      </c>
      <c r="BB386" s="29" t="str">
        <f t="shared" ca="1" si="402"/>
        <v/>
      </c>
      <c r="BC386" s="29" t="e">
        <f ca="1">+_xlfn.IFNA(VLOOKUP($B386,'Resultados General'!$C$11:$CG$510,MATCH(BC$6,'Resultados General'!$C$10:$CG$10,0),0),"")</f>
        <v>#NAME?</v>
      </c>
      <c r="BD386" s="29" t="str">
        <f t="shared" ca="1" si="403"/>
        <v/>
      </c>
      <c r="BE386" s="29" t="str">
        <f t="shared" ca="1" si="404"/>
        <v/>
      </c>
      <c r="BF386" s="29" t="e">
        <f ca="1">+_xlfn.IFNA(VLOOKUP($B386,'Resultados General'!$C$11:$CG$510,MATCH(BF$6,'Resultados General'!$C$10:$CG$10,0),0),"")</f>
        <v>#NAME?</v>
      </c>
      <c r="BG386" s="29" t="str">
        <f t="shared" ca="1" si="405"/>
        <v/>
      </c>
      <c r="BH386" s="29" t="str">
        <f t="shared" ca="1" si="406"/>
        <v/>
      </c>
      <c r="BI386" s="29" t="e">
        <f ca="1">+_xlfn.IFNA(VLOOKUP($B386,'Resultados General'!$C$11:$CG$510,MATCH(BI$6,'Resultados General'!$C$10:$CG$10,0),0),"")</f>
        <v>#NAME?</v>
      </c>
      <c r="BJ386" s="29" t="str">
        <f t="shared" ca="1" si="407"/>
        <v/>
      </c>
      <c r="BK386" s="29" t="str">
        <f t="shared" ca="1" si="408"/>
        <v/>
      </c>
      <c r="BL386" s="29" t="e">
        <f ca="1">+_xlfn.IFNA(VLOOKUP($B386,'Resultados General'!$C$11:$CG$510,MATCH(BL$6,'Resultados General'!$C$10:$CG$10,0),0),"")</f>
        <v>#NAME?</v>
      </c>
      <c r="BM386" s="29" t="str">
        <f t="shared" ca="1" si="409"/>
        <v/>
      </c>
      <c r="BN386" s="29" t="str">
        <f t="shared" ca="1" si="410"/>
        <v/>
      </c>
      <c r="BO386" s="29" t="e">
        <f ca="1">+_xlfn.IFNA(VLOOKUP($B386,'Resultados General'!$C$11:$CG$510,MATCH(BO$6,'Resultados General'!$C$10:$CG$10,0),0),"")</f>
        <v>#NAME?</v>
      </c>
      <c r="BP386" s="29" t="str">
        <f t="shared" ca="1" si="411"/>
        <v/>
      </c>
      <c r="BQ386" s="29" t="str">
        <f t="shared" ca="1" si="412"/>
        <v/>
      </c>
      <c r="BR386" s="29" t="e">
        <f ca="1">+_xlfn.IFNA(VLOOKUP($B386,'Resultados General'!$C$11:$CG$510,MATCH(BR$6,'Resultados General'!$C$10:$CG$10,0),0),"")</f>
        <v>#NAME?</v>
      </c>
      <c r="BS386" s="29" t="str">
        <f t="shared" ca="1" si="413"/>
        <v/>
      </c>
      <c r="BT386" s="29" t="str">
        <f t="shared" ca="1" si="414"/>
        <v/>
      </c>
      <c r="BU386" s="29" t="e">
        <f ca="1">+_xlfn.IFNA(VLOOKUP($B386,'Resultados General'!$C$11:$CG$510,MATCH(BU$6,'Resultados General'!$C$10:$CG$10,0),0),"")</f>
        <v>#NAME?</v>
      </c>
      <c r="BV386" s="29" t="str">
        <f t="shared" ca="1" si="415"/>
        <v/>
      </c>
      <c r="BW386" s="29" t="str">
        <f t="shared" ca="1" si="416"/>
        <v/>
      </c>
      <c r="BX386" s="29" t="e">
        <f ca="1">+_xlfn.IFNA(VLOOKUP($B386,'Resultados General'!$C$11:$CG$510,MATCH(BX$6,'Resultados General'!$C$10:$CG$10,0),0),"")</f>
        <v>#NAME?</v>
      </c>
      <c r="BY386" s="29" t="str">
        <f t="shared" ca="1" si="417"/>
        <v/>
      </c>
      <c r="BZ386" s="29" t="str">
        <f t="shared" ca="1" si="418"/>
        <v/>
      </c>
      <c r="CA386" s="29" t="e">
        <f ca="1">+_xlfn.IFNA(VLOOKUP($B386,'Resultados General'!$C$11:$CG$510,MATCH(CA$6,'Resultados General'!$C$10:$CG$10,0),0),"")</f>
        <v>#NAME?</v>
      </c>
      <c r="CB386" s="29" t="str">
        <f t="shared" ca="1" si="419"/>
        <v/>
      </c>
      <c r="CC386" s="29" t="str">
        <f t="shared" ca="1" si="420"/>
        <v/>
      </c>
      <c r="CD386" s="29" t="e">
        <f ca="1">+_xlfn.IFNA(VLOOKUP($B386,'Resultados General'!$C$11:$CG$510,MATCH(CD$6,'Resultados General'!$C$10:$CG$10,0),0),"")</f>
        <v>#NAME?</v>
      </c>
      <c r="CE386" s="29" t="str">
        <f t="shared" ca="1" si="421"/>
        <v/>
      </c>
      <c r="CF386" s="29" t="str">
        <f t="shared" ca="1" si="422"/>
        <v/>
      </c>
      <c r="CG386" s="29" t="e">
        <f ca="1">+_xlfn.IFNA(VLOOKUP($B386,'Resultados General'!$C$11:$CG$510,MATCH(CG$6,'Resultados General'!$C$10:$CG$10,0),0),"")</f>
        <v>#NAME?</v>
      </c>
      <c r="CH386" s="29" t="str">
        <f t="shared" ca="1" si="423"/>
        <v/>
      </c>
      <c r="CI386" s="29" t="str">
        <f t="shared" ca="1" si="424"/>
        <v/>
      </c>
      <c r="CJ386" s="29" t="e">
        <f ca="1">+_xlfn.IFNA(VLOOKUP($B386,'Resultados General'!$C$11:$CG$510,MATCH(CJ$6,'Resultados General'!$C$10:$CG$10,0),0),"")</f>
        <v>#NAME?</v>
      </c>
      <c r="CK386" s="29" t="str">
        <f t="shared" ca="1" si="425"/>
        <v/>
      </c>
      <c r="CL386" s="29" t="str">
        <f t="shared" ca="1" si="426"/>
        <v/>
      </c>
      <c r="CM386" s="29" t="e">
        <f ca="1">+_xlfn.IFNA(VLOOKUP($B386,'Resultados General'!$C$11:$CG$510,MATCH(CM$6,'Resultados General'!$C$10:$CG$10,0),0),"")</f>
        <v>#NAME?</v>
      </c>
      <c r="CN386" s="29" t="str">
        <f t="shared" ca="1" si="427"/>
        <v/>
      </c>
      <c r="CO386" s="29" t="str">
        <f t="shared" ca="1" si="428"/>
        <v/>
      </c>
      <c r="CP386" s="29" t="e">
        <f ca="1">+_xlfn.IFNA(VLOOKUP($B386,'Resultados General'!$C$11:$CG$510,MATCH(CP$6,'Resultados General'!$C$10:$CG$10,0),0),"")</f>
        <v>#NAME?</v>
      </c>
      <c r="CQ386" s="29" t="str">
        <f t="shared" ca="1" si="429"/>
        <v/>
      </c>
      <c r="CR386" s="29" t="str">
        <f t="shared" ca="1" si="430"/>
        <v/>
      </c>
      <c r="CS386" s="29" t="e">
        <f ca="1">+_xlfn.IFNA(VLOOKUP($B386,'Resultados General'!$C$11:$CG$510,MATCH(CS$6,'Resultados General'!$C$10:$CG$10,0),0),"")</f>
        <v>#NAME?</v>
      </c>
      <c r="CT386" s="29" t="str">
        <f t="shared" ca="1" si="431"/>
        <v/>
      </c>
      <c r="CU386" s="29" t="str">
        <f t="shared" ca="1" si="432"/>
        <v/>
      </c>
      <c r="CV386" s="29" t="e">
        <f ca="1">+_xlfn.IFNA(VLOOKUP($B386,'Resultados General'!$C$11:$CG$510,MATCH(CV$6,'Resultados General'!$C$10:$CG$10,0),0),"")</f>
        <v>#NAME?</v>
      </c>
      <c r="CW386" s="29" t="str">
        <f t="shared" ca="1" si="433"/>
        <v/>
      </c>
      <c r="CX386" s="29" t="str">
        <f t="shared" ca="1" si="434"/>
        <v/>
      </c>
      <c r="CY386" s="29" t="e">
        <f ca="1">+_xlfn.IFNA(VLOOKUP($B386,'Resultados General'!$C$11:$CG$510,MATCH(CY$6,'Resultados General'!$C$10:$CG$10,0),0),"")</f>
        <v>#NAME?</v>
      </c>
      <c r="CZ386" s="29" t="str">
        <f t="shared" ca="1" si="435"/>
        <v/>
      </c>
      <c r="DA386" s="29" t="str">
        <f t="shared" ca="1" si="436"/>
        <v/>
      </c>
      <c r="DB386" s="29" t="e">
        <f ca="1">+_xlfn.IFNA(VLOOKUP($B386,'Resultados General'!$C$11:$CG$510,MATCH(DB$6,'Resultados General'!$C$10:$CG$10,0),0),"")</f>
        <v>#NAME?</v>
      </c>
      <c r="DC386" s="29" t="str">
        <f t="shared" ca="1" si="437"/>
        <v/>
      </c>
      <c r="DD386" s="29" t="str">
        <f t="shared" ca="1" si="438"/>
        <v/>
      </c>
      <c r="DE386" s="29" t="e">
        <f ca="1">+_xlfn.IFNA(VLOOKUP($B386,'Resultados General'!$C$11:$CG$510,MATCH(DE$6,'Resultados General'!$C$10:$CG$10,0),0),"")</f>
        <v>#NAME?</v>
      </c>
      <c r="DF386" s="29" t="str">
        <f t="shared" ca="1" si="439"/>
        <v/>
      </c>
      <c r="DG386" s="29" t="str">
        <f t="shared" ca="1" si="440"/>
        <v/>
      </c>
      <c r="DH386" s="29" t="e">
        <f ca="1">+_xlfn.IFNA(VLOOKUP($B386,'Resultados General'!$C$11:$CG$510,MATCH(DH$6,'Resultados General'!$C$10:$CG$10,0),0),"")</f>
        <v>#NAME?</v>
      </c>
      <c r="DI386" s="29" t="str">
        <f t="shared" ca="1" si="441"/>
        <v/>
      </c>
      <c r="DJ386" s="29" t="str">
        <f t="shared" ca="1" si="442"/>
        <v/>
      </c>
      <c r="DK386" s="29" t="e">
        <f ca="1">+_xlfn.IFNA(VLOOKUP($B386,'Resultados General'!$C$11:$CG$510,MATCH(DK$6,'Resultados General'!$C$10:$CG$10,0),0),"")</f>
        <v>#NAME?</v>
      </c>
      <c r="DL386" s="29" t="str">
        <f t="shared" ca="1" si="443"/>
        <v/>
      </c>
      <c r="DM386" s="29" t="str">
        <f t="shared" ca="1" si="444"/>
        <v/>
      </c>
      <c r="DN386" s="29" t="e">
        <f ca="1">+_xlfn.IFNA(VLOOKUP($B386,'Resultados General'!$C$11:$CG$510,MATCH(DN$6,'Resultados General'!$C$10:$CG$10,0),0),"")</f>
        <v>#NAME?</v>
      </c>
      <c r="DO386" s="29" t="str">
        <f t="shared" ca="1" si="445"/>
        <v/>
      </c>
      <c r="DP386" s="29" t="str">
        <f t="shared" ca="1" si="446"/>
        <v/>
      </c>
    </row>
    <row r="387" spans="2:120">
      <c r="B387" s="219" t="str">
        <f>+IF('Resultados General'!C390="","",'Resultados General'!C390)</f>
        <v/>
      </c>
      <c r="C387" s="134" t="e">
        <f ca="1">+_xlfn.IFNA(VLOOKUP('Distribución de puestos'!B387,'Resultados General'!$C$11:$J$510,8,0),"")</f>
        <v>#NAME?</v>
      </c>
      <c r="D387" s="135" t="e">
        <f ca="1">+_xlfn.IFNA(VLOOKUP(B387,'Resultados General'!$C$11:$L$510,10,0),"")</f>
        <v>#NAME?</v>
      </c>
      <c r="E387" s="26" t="s">
        <v>76</v>
      </c>
      <c r="F387" s="26" t="s">
        <v>76</v>
      </c>
      <c r="G387" s="135" t="str">
        <f t="shared" ca="1" si="447"/>
        <v/>
      </c>
      <c r="H387" s="135" t="str">
        <f t="shared" ca="1" si="448"/>
        <v/>
      </c>
      <c r="I387" s="219" t="str">
        <f t="shared" si="449"/>
        <v/>
      </c>
      <c r="J387" s="138"/>
      <c r="M387" s="29" t="e">
        <f ca="1">+_xlfn.IFNA(VLOOKUP($B387,'Resultados General'!$C$11:$CG$510,MATCH(M$6,'Resultados General'!$C$10:$CG$10,0),0),"")</f>
        <v>#NAME?</v>
      </c>
      <c r="N387" s="29" t="str">
        <f t="shared" ca="1" si="375"/>
        <v/>
      </c>
      <c r="O387" s="29" t="str">
        <f t="shared" ca="1" si="376"/>
        <v/>
      </c>
      <c r="P387" s="29" t="e">
        <f ca="1">+_xlfn.IFNA(VLOOKUP($B387,'Resultados General'!$C$11:$CG$510,MATCH(P$6,'Resultados General'!$C$10:$CG$10,0),0),"")</f>
        <v>#NAME?</v>
      </c>
      <c r="Q387" s="29" t="str">
        <f t="shared" ca="1" si="377"/>
        <v/>
      </c>
      <c r="R387" s="29" t="str">
        <f t="shared" ca="1" si="378"/>
        <v/>
      </c>
      <c r="S387" s="29" t="e">
        <f ca="1">+_xlfn.IFNA(VLOOKUP($B387,'Resultados General'!$C$11:$CG$510,MATCH(S$6,'Resultados General'!$C$10:$CG$10,0),0),"")</f>
        <v>#NAME?</v>
      </c>
      <c r="T387" s="29" t="str">
        <f t="shared" ca="1" si="379"/>
        <v/>
      </c>
      <c r="U387" s="29" t="str">
        <f t="shared" ca="1" si="380"/>
        <v/>
      </c>
      <c r="V387" s="29" t="e">
        <f ca="1">+_xlfn.IFNA(VLOOKUP($B387,'Resultados General'!$C$11:$CG$510,MATCH(V$6,'Resultados General'!$C$10:$CG$10,0),0),"")</f>
        <v>#NAME?</v>
      </c>
      <c r="W387" s="29" t="str">
        <f t="shared" ca="1" si="381"/>
        <v/>
      </c>
      <c r="X387" s="29" t="str">
        <f t="shared" ca="1" si="382"/>
        <v/>
      </c>
      <c r="Y387" s="29" t="e">
        <f ca="1">+_xlfn.IFNA(VLOOKUP($B387,'Resultados General'!$C$11:$CG$510,MATCH(Y$6,'Resultados General'!$C$10:$CG$10,0),0),"")</f>
        <v>#NAME?</v>
      </c>
      <c r="Z387" s="29" t="str">
        <f t="shared" ca="1" si="383"/>
        <v/>
      </c>
      <c r="AA387" s="29" t="str">
        <f t="shared" ca="1" si="384"/>
        <v/>
      </c>
      <c r="AB387" s="29" t="e">
        <f ca="1">+_xlfn.IFNA(VLOOKUP($B387,'Resultados General'!$C$11:$CG$510,MATCH(AB$6,'Resultados General'!$C$10:$CG$10,0),0),"")</f>
        <v>#NAME?</v>
      </c>
      <c r="AC387" s="29" t="str">
        <f t="shared" ca="1" si="385"/>
        <v/>
      </c>
      <c r="AD387" s="29" t="str">
        <f t="shared" ca="1" si="386"/>
        <v/>
      </c>
      <c r="AE387" s="29" t="e">
        <f ca="1">+_xlfn.IFNA(VLOOKUP($B387,'Resultados General'!$C$11:$CG$510,MATCH(AE$6,'Resultados General'!$C$10:$CG$10,0),0),"")</f>
        <v>#NAME?</v>
      </c>
      <c r="AF387" s="29" t="str">
        <f t="shared" ca="1" si="387"/>
        <v/>
      </c>
      <c r="AG387" s="29" t="str">
        <f t="shared" ca="1" si="388"/>
        <v/>
      </c>
      <c r="AH387" s="29" t="e">
        <f ca="1">+_xlfn.IFNA(VLOOKUP($B387,'Resultados General'!$C$11:$CG$510,MATCH(AH$6,'Resultados General'!$C$10:$CG$10,0),0),"")</f>
        <v>#NAME?</v>
      </c>
      <c r="AI387" s="29" t="str">
        <f t="shared" ca="1" si="389"/>
        <v/>
      </c>
      <c r="AJ387" s="29" t="str">
        <f t="shared" ca="1" si="390"/>
        <v/>
      </c>
      <c r="AK387" s="29" t="e">
        <f ca="1">+_xlfn.IFNA(VLOOKUP($B387,'Resultados General'!$C$11:$CG$510,MATCH(AK$6,'Resultados General'!$C$10:$CG$10,0),0),"")</f>
        <v>#NAME?</v>
      </c>
      <c r="AL387" s="29" t="str">
        <f t="shared" ca="1" si="391"/>
        <v/>
      </c>
      <c r="AM387" s="29" t="str">
        <f t="shared" ca="1" si="392"/>
        <v/>
      </c>
      <c r="AN387" s="29" t="e">
        <f ca="1">+_xlfn.IFNA(VLOOKUP($B387,'Resultados General'!$C$11:$CG$510,MATCH(AN$6,'Resultados General'!$C$10:$CG$10,0),0),"")</f>
        <v>#NAME?</v>
      </c>
      <c r="AO387" s="29" t="str">
        <f t="shared" ca="1" si="393"/>
        <v/>
      </c>
      <c r="AP387" s="29" t="str">
        <f t="shared" ca="1" si="394"/>
        <v/>
      </c>
      <c r="AQ387" s="29" t="e">
        <f ca="1">+_xlfn.IFNA(VLOOKUP($B387,'Resultados General'!$C$11:$CG$510,MATCH(AQ$6,'Resultados General'!$C$10:$CG$10,0),0),"")</f>
        <v>#NAME?</v>
      </c>
      <c r="AR387" s="29" t="str">
        <f t="shared" ca="1" si="395"/>
        <v/>
      </c>
      <c r="AS387" s="29" t="str">
        <f t="shared" ca="1" si="396"/>
        <v/>
      </c>
      <c r="AT387" s="29" t="e">
        <f ca="1">+_xlfn.IFNA(VLOOKUP($B387,'Resultados General'!$C$11:$CG$510,MATCH(AT$6,'Resultados General'!$C$10:$CG$10,0),0),"")</f>
        <v>#NAME?</v>
      </c>
      <c r="AU387" s="29" t="str">
        <f t="shared" ca="1" si="397"/>
        <v/>
      </c>
      <c r="AV387" s="29" t="str">
        <f t="shared" ca="1" si="398"/>
        <v/>
      </c>
      <c r="AW387" s="29" t="e">
        <f ca="1">+_xlfn.IFNA(VLOOKUP($B387,'Resultados General'!$C$11:$CG$510,MATCH(AW$6,'Resultados General'!$C$10:$CG$10,0),0),"")</f>
        <v>#NAME?</v>
      </c>
      <c r="AX387" s="29" t="str">
        <f t="shared" ca="1" si="399"/>
        <v/>
      </c>
      <c r="AY387" s="29" t="str">
        <f t="shared" ca="1" si="400"/>
        <v/>
      </c>
      <c r="AZ387" s="29" t="e">
        <f ca="1">+_xlfn.IFNA(VLOOKUP($B387,'Resultados General'!$C$11:$CG$510,MATCH(AZ$6,'Resultados General'!$C$10:$CG$10,0),0),"")</f>
        <v>#NAME?</v>
      </c>
      <c r="BA387" s="29" t="str">
        <f t="shared" ca="1" si="401"/>
        <v/>
      </c>
      <c r="BB387" s="29" t="str">
        <f t="shared" ca="1" si="402"/>
        <v/>
      </c>
      <c r="BC387" s="29" t="e">
        <f ca="1">+_xlfn.IFNA(VLOOKUP($B387,'Resultados General'!$C$11:$CG$510,MATCH(BC$6,'Resultados General'!$C$10:$CG$10,0),0),"")</f>
        <v>#NAME?</v>
      </c>
      <c r="BD387" s="29" t="str">
        <f t="shared" ca="1" si="403"/>
        <v/>
      </c>
      <c r="BE387" s="29" t="str">
        <f t="shared" ca="1" si="404"/>
        <v/>
      </c>
      <c r="BF387" s="29" t="e">
        <f ca="1">+_xlfn.IFNA(VLOOKUP($B387,'Resultados General'!$C$11:$CG$510,MATCH(BF$6,'Resultados General'!$C$10:$CG$10,0),0),"")</f>
        <v>#NAME?</v>
      </c>
      <c r="BG387" s="29" t="str">
        <f t="shared" ca="1" si="405"/>
        <v/>
      </c>
      <c r="BH387" s="29" t="str">
        <f t="shared" ca="1" si="406"/>
        <v/>
      </c>
      <c r="BI387" s="29" t="e">
        <f ca="1">+_xlfn.IFNA(VLOOKUP($B387,'Resultados General'!$C$11:$CG$510,MATCH(BI$6,'Resultados General'!$C$10:$CG$10,0),0),"")</f>
        <v>#NAME?</v>
      </c>
      <c r="BJ387" s="29" t="str">
        <f t="shared" ca="1" si="407"/>
        <v/>
      </c>
      <c r="BK387" s="29" t="str">
        <f t="shared" ca="1" si="408"/>
        <v/>
      </c>
      <c r="BL387" s="29" t="e">
        <f ca="1">+_xlfn.IFNA(VLOOKUP($B387,'Resultados General'!$C$11:$CG$510,MATCH(BL$6,'Resultados General'!$C$10:$CG$10,0),0),"")</f>
        <v>#NAME?</v>
      </c>
      <c r="BM387" s="29" t="str">
        <f t="shared" ca="1" si="409"/>
        <v/>
      </c>
      <c r="BN387" s="29" t="str">
        <f t="shared" ca="1" si="410"/>
        <v/>
      </c>
      <c r="BO387" s="29" t="e">
        <f ca="1">+_xlfn.IFNA(VLOOKUP($B387,'Resultados General'!$C$11:$CG$510,MATCH(BO$6,'Resultados General'!$C$10:$CG$10,0),0),"")</f>
        <v>#NAME?</v>
      </c>
      <c r="BP387" s="29" t="str">
        <f t="shared" ca="1" si="411"/>
        <v/>
      </c>
      <c r="BQ387" s="29" t="str">
        <f t="shared" ca="1" si="412"/>
        <v/>
      </c>
      <c r="BR387" s="29" t="e">
        <f ca="1">+_xlfn.IFNA(VLOOKUP($B387,'Resultados General'!$C$11:$CG$510,MATCH(BR$6,'Resultados General'!$C$10:$CG$10,0),0),"")</f>
        <v>#NAME?</v>
      </c>
      <c r="BS387" s="29" t="str">
        <f t="shared" ca="1" si="413"/>
        <v/>
      </c>
      <c r="BT387" s="29" t="str">
        <f t="shared" ca="1" si="414"/>
        <v/>
      </c>
      <c r="BU387" s="29" t="e">
        <f ca="1">+_xlfn.IFNA(VLOOKUP($B387,'Resultados General'!$C$11:$CG$510,MATCH(BU$6,'Resultados General'!$C$10:$CG$10,0),0),"")</f>
        <v>#NAME?</v>
      </c>
      <c r="BV387" s="29" t="str">
        <f t="shared" ca="1" si="415"/>
        <v/>
      </c>
      <c r="BW387" s="29" t="str">
        <f t="shared" ca="1" si="416"/>
        <v/>
      </c>
      <c r="BX387" s="29" t="e">
        <f ca="1">+_xlfn.IFNA(VLOOKUP($B387,'Resultados General'!$C$11:$CG$510,MATCH(BX$6,'Resultados General'!$C$10:$CG$10,0),0),"")</f>
        <v>#NAME?</v>
      </c>
      <c r="BY387" s="29" t="str">
        <f t="shared" ca="1" si="417"/>
        <v/>
      </c>
      <c r="BZ387" s="29" t="str">
        <f t="shared" ca="1" si="418"/>
        <v/>
      </c>
      <c r="CA387" s="29" t="e">
        <f ca="1">+_xlfn.IFNA(VLOOKUP($B387,'Resultados General'!$C$11:$CG$510,MATCH(CA$6,'Resultados General'!$C$10:$CG$10,0),0),"")</f>
        <v>#NAME?</v>
      </c>
      <c r="CB387" s="29" t="str">
        <f t="shared" ca="1" si="419"/>
        <v/>
      </c>
      <c r="CC387" s="29" t="str">
        <f t="shared" ca="1" si="420"/>
        <v/>
      </c>
      <c r="CD387" s="29" t="e">
        <f ca="1">+_xlfn.IFNA(VLOOKUP($B387,'Resultados General'!$C$11:$CG$510,MATCH(CD$6,'Resultados General'!$C$10:$CG$10,0),0),"")</f>
        <v>#NAME?</v>
      </c>
      <c r="CE387" s="29" t="str">
        <f t="shared" ca="1" si="421"/>
        <v/>
      </c>
      <c r="CF387" s="29" t="str">
        <f t="shared" ca="1" si="422"/>
        <v/>
      </c>
      <c r="CG387" s="29" t="e">
        <f ca="1">+_xlfn.IFNA(VLOOKUP($B387,'Resultados General'!$C$11:$CG$510,MATCH(CG$6,'Resultados General'!$C$10:$CG$10,0),0),"")</f>
        <v>#NAME?</v>
      </c>
      <c r="CH387" s="29" t="str">
        <f t="shared" ca="1" si="423"/>
        <v/>
      </c>
      <c r="CI387" s="29" t="str">
        <f t="shared" ca="1" si="424"/>
        <v/>
      </c>
      <c r="CJ387" s="29" t="e">
        <f ca="1">+_xlfn.IFNA(VLOOKUP($B387,'Resultados General'!$C$11:$CG$510,MATCH(CJ$6,'Resultados General'!$C$10:$CG$10,0),0),"")</f>
        <v>#NAME?</v>
      </c>
      <c r="CK387" s="29" t="str">
        <f t="shared" ca="1" si="425"/>
        <v/>
      </c>
      <c r="CL387" s="29" t="str">
        <f t="shared" ca="1" si="426"/>
        <v/>
      </c>
      <c r="CM387" s="29" t="e">
        <f ca="1">+_xlfn.IFNA(VLOOKUP($B387,'Resultados General'!$C$11:$CG$510,MATCH(CM$6,'Resultados General'!$C$10:$CG$10,0),0),"")</f>
        <v>#NAME?</v>
      </c>
      <c r="CN387" s="29" t="str">
        <f t="shared" ca="1" si="427"/>
        <v/>
      </c>
      <c r="CO387" s="29" t="str">
        <f t="shared" ca="1" si="428"/>
        <v/>
      </c>
      <c r="CP387" s="29" t="e">
        <f ca="1">+_xlfn.IFNA(VLOOKUP($B387,'Resultados General'!$C$11:$CG$510,MATCH(CP$6,'Resultados General'!$C$10:$CG$10,0),0),"")</f>
        <v>#NAME?</v>
      </c>
      <c r="CQ387" s="29" t="str">
        <f t="shared" ca="1" si="429"/>
        <v/>
      </c>
      <c r="CR387" s="29" t="str">
        <f t="shared" ca="1" si="430"/>
        <v/>
      </c>
      <c r="CS387" s="29" t="e">
        <f ca="1">+_xlfn.IFNA(VLOOKUP($B387,'Resultados General'!$C$11:$CG$510,MATCH(CS$6,'Resultados General'!$C$10:$CG$10,0),0),"")</f>
        <v>#NAME?</v>
      </c>
      <c r="CT387" s="29" t="str">
        <f t="shared" ca="1" si="431"/>
        <v/>
      </c>
      <c r="CU387" s="29" t="str">
        <f t="shared" ca="1" si="432"/>
        <v/>
      </c>
      <c r="CV387" s="29" t="e">
        <f ca="1">+_xlfn.IFNA(VLOOKUP($B387,'Resultados General'!$C$11:$CG$510,MATCH(CV$6,'Resultados General'!$C$10:$CG$10,0),0),"")</f>
        <v>#NAME?</v>
      </c>
      <c r="CW387" s="29" t="str">
        <f t="shared" ca="1" si="433"/>
        <v/>
      </c>
      <c r="CX387" s="29" t="str">
        <f t="shared" ca="1" si="434"/>
        <v/>
      </c>
      <c r="CY387" s="29" t="e">
        <f ca="1">+_xlfn.IFNA(VLOOKUP($B387,'Resultados General'!$C$11:$CG$510,MATCH(CY$6,'Resultados General'!$C$10:$CG$10,0),0),"")</f>
        <v>#NAME?</v>
      </c>
      <c r="CZ387" s="29" t="str">
        <f t="shared" ca="1" si="435"/>
        <v/>
      </c>
      <c r="DA387" s="29" t="str">
        <f t="shared" ca="1" si="436"/>
        <v/>
      </c>
      <c r="DB387" s="29" t="e">
        <f ca="1">+_xlfn.IFNA(VLOOKUP($B387,'Resultados General'!$C$11:$CG$510,MATCH(DB$6,'Resultados General'!$C$10:$CG$10,0),0),"")</f>
        <v>#NAME?</v>
      </c>
      <c r="DC387" s="29" t="str">
        <f t="shared" ca="1" si="437"/>
        <v/>
      </c>
      <c r="DD387" s="29" t="str">
        <f t="shared" ca="1" si="438"/>
        <v/>
      </c>
      <c r="DE387" s="29" t="e">
        <f ca="1">+_xlfn.IFNA(VLOOKUP($B387,'Resultados General'!$C$11:$CG$510,MATCH(DE$6,'Resultados General'!$C$10:$CG$10,0),0),"")</f>
        <v>#NAME?</v>
      </c>
      <c r="DF387" s="29" t="str">
        <f t="shared" ca="1" si="439"/>
        <v/>
      </c>
      <c r="DG387" s="29" t="str">
        <f t="shared" ca="1" si="440"/>
        <v/>
      </c>
      <c r="DH387" s="29" t="e">
        <f ca="1">+_xlfn.IFNA(VLOOKUP($B387,'Resultados General'!$C$11:$CG$510,MATCH(DH$6,'Resultados General'!$C$10:$CG$10,0),0),"")</f>
        <v>#NAME?</v>
      </c>
      <c r="DI387" s="29" t="str">
        <f t="shared" ca="1" si="441"/>
        <v/>
      </c>
      <c r="DJ387" s="29" t="str">
        <f t="shared" ca="1" si="442"/>
        <v/>
      </c>
      <c r="DK387" s="29" t="e">
        <f ca="1">+_xlfn.IFNA(VLOOKUP($B387,'Resultados General'!$C$11:$CG$510,MATCH(DK$6,'Resultados General'!$C$10:$CG$10,0),0),"")</f>
        <v>#NAME?</v>
      </c>
      <c r="DL387" s="29" t="str">
        <f t="shared" ca="1" si="443"/>
        <v/>
      </c>
      <c r="DM387" s="29" t="str">
        <f t="shared" ca="1" si="444"/>
        <v/>
      </c>
      <c r="DN387" s="29" t="e">
        <f ca="1">+_xlfn.IFNA(VLOOKUP($B387,'Resultados General'!$C$11:$CG$510,MATCH(DN$6,'Resultados General'!$C$10:$CG$10,0),0),"")</f>
        <v>#NAME?</v>
      </c>
      <c r="DO387" s="29" t="str">
        <f t="shared" ca="1" si="445"/>
        <v/>
      </c>
      <c r="DP387" s="29" t="str">
        <f t="shared" ca="1" si="446"/>
        <v/>
      </c>
    </row>
    <row r="388" spans="2:120">
      <c r="B388" s="219" t="str">
        <f>+IF('Resultados General'!C391="","",'Resultados General'!C391)</f>
        <v/>
      </c>
      <c r="C388" s="134" t="e">
        <f ca="1">+_xlfn.IFNA(VLOOKUP('Distribución de puestos'!B388,'Resultados General'!$C$11:$J$510,8,0),"")</f>
        <v>#NAME?</v>
      </c>
      <c r="D388" s="135" t="e">
        <f ca="1">+_xlfn.IFNA(VLOOKUP(B388,'Resultados General'!$C$11:$L$510,10,0),"")</f>
        <v>#NAME?</v>
      </c>
      <c r="E388" s="26" t="s">
        <v>76</v>
      </c>
      <c r="F388" s="26" t="s">
        <v>76</v>
      </c>
      <c r="G388" s="135" t="str">
        <f t="shared" ca="1" si="447"/>
        <v/>
      </c>
      <c r="H388" s="135" t="str">
        <f t="shared" ca="1" si="448"/>
        <v/>
      </c>
      <c r="I388" s="219" t="str">
        <f t="shared" si="449"/>
        <v/>
      </c>
      <c r="J388" s="138"/>
      <c r="M388" s="29" t="e">
        <f ca="1">+_xlfn.IFNA(VLOOKUP($B388,'Resultados General'!$C$11:$CG$510,MATCH(M$6,'Resultados General'!$C$10:$CG$10,0),0),"")</f>
        <v>#NAME?</v>
      </c>
      <c r="N388" s="29" t="str">
        <f t="shared" ca="1" si="375"/>
        <v/>
      </c>
      <c r="O388" s="29" t="str">
        <f t="shared" ca="1" si="376"/>
        <v/>
      </c>
      <c r="P388" s="29" t="e">
        <f ca="1">+_xlfn.IFNA(VLOOKUP($B388,'Resultados General'!$C$11:$CG$510,MATCH(P$6,'Resultados General'!$C$10:$CG$10,0),0),"")</f>
        <v>#NAME?</v>
      </c>
      <c r="Q388" s="29" t="str">
        <f t="shared" ca="1" si="377"/>
        <v/>
      </c>
      <c r="R388" s="29" t="str">
        <f t="shared" ca="1" si="378"/>
        <v/>
      </c>
      <c r="S388" s="29" t="e">
        <f ca="1">+_xlfn.IFNA(VLOOKUP($B388,'Resultados General'!$C$11:$CG$510,MATCH(S$6,'Resultados General'!$C$10:$CG$10,0),0),"")</f>
        <v>#NAME?</v>
      </c>
      <c r="T388" s="29" t="str">
        <f t="shared" ca="1" si="379"/>
        <v/>
      </c>
      <c r="U388" s="29" t="str">
        <f t="shared" ca="1" si="380"/>
        <v/>
      </c>
      <c r="V388" s="29" t="e">
        <f ca="1">+_xlfn.IFNA(VLOOKUP($B388,'Resultados General'!$C$11:$CG$510,MATCH(V$6,'Resultados General'!$C$10:$CG$10,0),0),"")</f>
        <v>#NAME?</v>
      </c>
      <c r="W388" s="29" t="str">
        <f t="shared" ca="1" si="381"/>
        <v/>
      </c>
      <c r="X388" s="29" t="str">
        <f t="shared" ca="1" si="382"/>
        <v/>
      </c>
      <c r="Y388" s="29" t="e">
        <f ca="1">+_xlfn.IFNA(VLOOKUP($B388,'Resultados General'!$C$11:$CG$510,MATCH(Y$6,'Resultados General'!$C$10:$CG$10,0),0),"")</f>
        <v>#NAME?</v>
      </c>
      <c r="Z388" s="29" t="str">
        <f t="shared" ca="1" si="383"/>
        <v/>
      </c>
      <c r="AA388" s="29" t="str">
        <f t="shared" ca="1" si="384"/>
        <v/>
      </c>
      <c r="AB388" s="29" t="e">
        <f ca="1">+_xlfn.IFNA(VLOOKUP($B388,'Resultados General'!$C$11:$CG$510,MATCH(AB$6,'Resultados General'!$C$10:$CG$10,0),0),"")</f>
        <v>#NAME?</v>
      </c>
      <c r="AC388" s="29" t="str">
        <f t="shared" ca="1" si="385"/>
        <v/>
      </c>
      <c r="AD388" s="29" t="str">
        <f t="shared" ca="1" si="386"/>
        <v/>
      </c>
      <c r="AE388" s="29" t="e">
        <f ca="1">+_xlfn.IFNA(VLOOKUP($B388,'Resultados General'!$C$11:$CG$510,MATCH(AE$6,'Resultados General'!$C$10:$CG$10,0),0),"")</f>
        <v>#NAME?</v>
      </c>
      <c r="AF388" s="29" t="str">
        <f t="shared" ca="1" si="387"/>
        <v/>
      </c>
      <c r="AG388" s="29" t="str">
        <f t="shared" ca="1" si="388"/>
        <v/>
      </c>
      <c r="AH388" s="29" t="e">
        <f ca="1">+_xlfn.IFNA(VLOOKUP($B388,'Resultados General'!$C$11:$CG$510,MATCH(AH$6,'Resultados General'!$C$10:$CG$10,0),0),"")</f>
        <v>#NAME?</v>
      </c>
      <c r="AI388" s="29" t="str">
        <f t="shared" ca="1" si="389"/>
        <v/>
      </c>
      <c r="AJ388" s="29" t="str">
        <f t="shared" ca="1" si="390"/>
        <v/>
      </c>
      <c r="AK388" s="29" t="e">
        <f ca="1">+_xlfn.IFNA(VLOOKUP($B388,'Resultados General'!$C$11:$CG$510,MATCH(AK$6,'Resultados General'!$C$10:$CG$10,0),0),"")</f>
        <v>#NAME?</v>
      </c>
      <c r="AL388" s="29" t="str">
        <f t="shared" ca="1" si="391"/>
        <v/>
      </c>
      <c r="AM388" s="29" t="str">
        <f t="shared" ca="1" si="392"/>
        <v/>
      </c>
      <c r="AN388" s="29" t="e">
        <f ca="1">+_xlfn.IFNA(VLOOKUP($B388,'Resultados General'!$C$11:$CG$510,MATCH(AN$6,'Resultados General'!$C$10:$CG$10,0),0),"")</f>
        <v>#NAME?</v>
      </c>
      <c r="AO388" s="29" t="str">
        <f t="shared" ca="1" si="393"/>
        <v/>
      </c>
      <c r="AP388" s="29" t="str">
        <f t="shared" ca="1" si="394"/>
        <v/>
      </c>
      <c r="AQ388" s="29" t="e">
        <f ca="1">+_xlfn.IFNA(VLOOKUP($B388,'Resultados General'!$C$11:$CG$510,MATCH(AQ$6,'Resultados General'!$C$10:$CG$10,0),0),"")</f>
        <v>#NAME?</v>
      </c>
      <c r="AR388" s="29" t="str">
        <f t="shared" ca="1" si="395"/>
        <v/>
      </c>
      <c r="AS388" s="29" t="str">
        <f t="shared" ca="1" si="396"/>
        <v/>
      </c>
      <c r="AT388" s="29" t="e">
        <f ca="1">+_xlfn.IFNA(VLOOKUP($B388,'Resultados General'!$C$11:$CG$510,MATCH(AT$6,'Resultados General'!$C$10:$CG$10,0),0),"")</f>
        <v>#NAME?</v>
      </c>
      <c r="AU388" s="29" t="str">
        <f t="shared" ca="1" si="397"/>
        <v/>
      </c>
      <c r="AV388" s="29" t="str">
        <f t="shared" ca="1" si="398"/>
        <v/>
      </c>
      <c r="AW388" s="29" t="e">
        <f ca="1">+_xlfn.IFNA(VLOOKUP($B388,'Resultados General'!$C$11:$CG$510,MATCH(AW$6,'Resultados General'!$C$10:$CG$10,0),0),"")</f>
        <v>#NAME?</v>
      </c>
      <c r="AX388" s="29" t="str">
        <f t="shared" ca="1" si="399"/>
        <v/>
      </c>
      <c r="AY388" s="29" t="str">
        <f t="shared" ca="1" si="400"/>
        <v/>
      </c>
      <c r="AZ388" s="29" t="e">
        <f ca="1">+_xlfn.IFNA(VLOOKUP($B388,'Resultados General'!$C$11:$CG$510,MATCH(AZ$6,'Resultados General'!$C$10:$CG$10,0),0),"")</f>
        <v>#NAME?</v>
      </c>
      <c r="BA388" s="29" t="str">
        <f t="shared" ca="1" si="401"/>
        <v/>
      </c>
      <c r="BB388" s="29" t="str">
        <f t="shared" ca="1" si="402"/>
        <v/>
      </c>
      <c r="BC388" s="29" t="e">
        <f ca="1">+_xlfn.IFNA(VLOOKUP($B388,'Resultados General'!$C$11:$CG$510,MATCH(BC$6,'Resultados General'!$C$10:$CG$10,0),0),"")</f>
        <v>#NAME?</v>
      </c>
      <c r="BD388" s="29" t="str">
        <f t="shared" ca="1" si="403"/>
        <v/>
      </c>
      <c r="BE388" s="29" t="str">
        <f t="shared" ca="1" si="404"/>
        <v/>
      </c>
      <c r="BF388" s="29" t="e">
        <f ca="1">+_xlfn.IFNA(VLOOKUP($B388,'Resultados General'!$C$11:$CG$510,MATCH(BF$6,'Resultados General'!$C$10:$CG$10,0),0),"")</f>
        <v>#NAME?</v>
      </c>
      <c r="BG388" s="29" t="str">
        <f t="shared" ca="1" si="405"/>
        <v/>
      </c>
      <c r="BH388" s="29" t="str">
        <f t="shared" ca="1" si="406"/>
        <v/>
      </c>
      <c r="BI388" s="29" t="e">
        <f ca="1">+_xlfn.IFNA(VLOOKUP($B388,'Resultados General'!$C$11:$CG$510,MATCH(BI$6,'Resultados General'!$C$10:$CG$10,0),0),"")</f>
        <v>#NAME?</v>
      </c>
      <c r="BJ388" s="29" t="str">
        <f t="shared" ca="1" si="407"/>
        <v/>
      </c>
      <c r="BK388" s="29" t="str">
        <f t="shared" ca="1" si="408"/>
        <v/>
      </c>
      <c r="BL388" s="29" t="e">
        <f ca="1">+_xlfn.IFNA(VLOOKUP($B388,'Resultados General'!$C$11:$CG$510,MATCH(BL$6,'Resultados General'!$C$10:$CG$10,0),0),"")</f>
        <v>#NAME?</v>
      </c>
      <c r="BM388" s="29" t="str">
        <f t="shared" ca="1" si="409"/>
        <v/>
      </c>
      <c r="BN388" s="29" t="str">
        <f t="shared" ca="1" si="410"/>
        <v/>
      </c>
      <c r="BO388" s="29" t="e">
        <f ca="1">+_xlfn.IFNA(VLOOKUP($B388,'Resultados General'!$C$11:$CG$510,MATCH(BO$6,'Resultados General'!$C$10:$CG$10,0),0),"")</f>
        <v>#NAME?</v>
      </c>
      <c r="BP388" s="29" t="str">
        <f t="shared" ca="1" si="411"/>
        <v/>
      </c>
      <c r="BQ388" s="29" t="str">
        <f t="shared" ca="1" si="412"/>
        <v/>
      </c>
      <c r="BR388" s="29" t="e">
        <f ca="1">+_xlfn.IFNA(VLOOKUP($B388,'Resultados General'!$C$11:$CG$510,MATCH(BR$6,'Resultados General'!$C$10:$CG$10,0),0),"")</f>
        <v>#NAME?</v>
      </c>
      <c r="BS388" s="29" t="str">
        <f t="shared" ca="1" si="413"/>
        <v/>
      </c>
      <c r="BT388" s="29" t="str">
        <f t="shared" ca="1" si="414"/>
        <v/>
      </c>
      <c r="BU388" s="29" t="e">
        <f ca="1">+_xlfn.IFNA(VLOOKUP($B388,'Resultados General'!$C$11:$CG$510,MATCH(BU$6,'Resultados General'!$C$10:$CG$10,0),0),"")</f>
        <v>#NAME?</v>
      </c>
      <c r="BV388" s="29" t="str">
        <f t="shared" ca="1" si="415"/>
        <v/>
      </c>
      <c r="BW388" s="29" t="str">
        <f t="shared" ca="1" si="416"/>
        <v/>
      </c>
      <c r="BX388" s="29" t="e">
        <f ca="1">+_xlfn.IFNA(VLOOKUP($B388,'Resultados General'!$C$11:$CG$510,MATCH(BX$6,'Resultados General'!$C$10:$CG$10,0),0),"")</f>
        <v>#NAME?</v>
      </c>
      <c r="BY388" s="29" t="str">
        <f t="shared" ca="1" si="417"/>
        <v/>
      </c>
      <c r="BZ388" s="29" t="str">
        <f t="shared" ca="1" si="418"/>
        <v/>
      </c>
      <c r="CA388" s="29" t="e">
        <f ca="1">+_xlfn.IFNA(VLOOKUP($B388,'Resultados General'!$C$11:$CG$510,MATCH(CA$6,'Resultados General'!$C$10:$CG$10,0),0),"")</f>
        <v>#NAME?</v>
      </c>
      <c r="CB388" s="29" t="str">
        <f t="shared" ca="1" si="419"/>
        <v/>
      </c>
      <c r="CC388" s="29" t="str">
        <f t="shared" ca="1" si="420"/>
        <v/>
      </c>
      <c r="CD388" s="29" t="e">
        <f ca="1">+_xlfn.IFNA(VLOOKUP($B388,'Resultados General'!$C$11:$CG$510,MATCH(CD$6,'Resultados General'!$C$10:$CG$10,0),0),"")</f>
        <v>#NAME?</v>
      </c>
      <c r="CE388" s="29" t="str">
        <f t="shared" ca="1" si="421"/>
        <v/>
      </c>
      <c r="CF388" s="29" t="str">
        <f t="shared" ca="1" si="422"/>
        <v/>
      </c>
      <c r="CG388" s="29" t="e">
        <f ca="1">+_xlfn.IFNA(VLOOKUP($B388,'Resultados General'!$C$11:$CG$510,MATCH(CG$6,'Resultados General'!$C$10:$CG$10,0),0),"")</f>
        <v>#NAME?</v>
      </c>
      <c r="CH388" s="29" t="str">
        <f t="shared" ca="1" si="423"/>
        <v/>
      </c>
      <c r="CI388" s="29" t="str">
        <f t="shared" ca="1" si="424"/>
        <v/>
      </c>
      <c r="CJ388" s="29" t="e">
        <f ca="1">+_xlfn.IFNA(VLOOKUP($B388,'Resultados General'!$C$11:$CG$510,MATCH(CJ$6,'Resultados General'!$C$10:$CG$10,0),0),"")</f>
        <v>#NAME?</v>
      </c>
      <c r="CK388" s="29" t="str">
        <f t="shared" ca="1" si="425"/>
        <v/>
      </c>
      <c r="CL388" s="29" t="str">
        <f t="shared" ca="1" si="426"/>
        <v/>
      </c>
      <c r="CM388" s="29" t="e">
        <f ca="1">+_xlfn.IFNA(VLOOKUP($B388,'Resultados General'!$C$11:$CG$510,MATCH(CM$6,'Resultados General'!$C$10:$CG$10,0),0),"")</f>
        <v>#NAME?</v>
      </c>
      <c r="CN388" s="29" t="str">
        <f t="shared" ca="1" si="427"/>
        <v/>
      </c>
      <c r="CO388" s="29" t="str">
        <f t="shared" ca="1" si="428"/>
        <v/>
      </c>
      <c r="CP388" s="29" t="e">
        <f ca="1">+_xlfn.IFNA(VLOOKUP($B388,'Resultados General'!$C$11:$CG$510,MATCH(CP$6,'Resultados General'!$C$10:$CG$10,0),0),"")</f>
        <v>#NAME?</v>
      </c>
      <c r="CQ388" s="29" t="str">
        <f t="shared" ca="1" si="429"/>
        <v/>
      </c>
      <c r="CR388" s="29" t="str">
        <f t="shared" ca="1" si="430"/>
        <v/>
      </c>
      <c r="CS388" s="29" t="e">
        <f ca="1">+_xlfn.IFNA(VLOOKUP($B388,'Resultados General'!$C$11:$CG$510,MATCH(CS$6,'Resultados General'!$C$10:$CG$10,0),0),"")</f>
        <v>#NAME?</v>
      </c>
      <c r="CT388" s="29" t="str">
        <f t="shared" ca="1" si="431"/>
        <v/>
      </c>
      <c r="CU388" s="29" t="str">
        <f t="shared" ca="1" si="432"/>
        <v/>
      </c>
      <c r="CV388" s="29" t="e">
        <f ca="1">+_xlfn.IFNA(VLOOKUP($B388,'Resultados General'!$C$11:$CG$510,MATCH(CV$6,'Resultados General'!$C$10:$CG$10,0),0),"")</f>
        <v>#NAME?</v>
      </c>
      <c r="CW388" s="29" t="str">
        <f t="shared" ca="1" si="433"/>
        <v/>
      </c>
      <c r="CX388" s="29" t="str">
        <f t="shared" ca="1" si="434"/>
        <v/>
      </c>
      <c r="CY388" s="29" t="e">
        <f ca="1">+_xlfn.IFNA(VLOOKUP($B388,'Resultados General'!$C$11:$CG$510,MATCH(CY$6,'Resultados General'!$C$10:$CG$10,0),0),"")</f>
        <v>#NAME?</v>
      </c>
      <c r="CZ388" s="29" t="str">
        <f t="shared" ca="1" si="435"/>
        <v/>
      </c>
      <c r="DA388" s="29" t="str">
        <f t="shared" ca="1" si="436"/>
        <v/>
      </c>
      <c r="DB388" s="29" t="e">
        <f ca="1">+_xlfn.IFNA(VLOOKUP($B388,'Resultados General'!$C$11:$CG$510,MATCH(DB$6,'Resultados General'!$C$10:$CG$10,0),0),"")</f>
        <v>#NAME?</v>
      </c>
      <c r="DC388" s="29" t="str">
        <f t="shared" ca="1" si="437"/>
        <v/>
      </c>
      <c r="DD388" s="29" t="str">
        <f t="shared" ca="1" si="438"/>
        <v/>
      </c>
      <c r="DE388" s="29" t="e">
        <f ca="1">+_xlfn.IFNA(VLOOKUP($B388,'Resultados General'!$C$11:$CG$510,MATCH(DE$6,'Resultados General'!$C$10:$CG$10,0),0),"")</f>
        <v>#NAME?</v>
      </c>
      <c r="DF388" s="29" t="str">
        <f t="shared" ca="1" si="439"/>
        <v/>
      </c>
      <c r="DG388" s="29" t="str">
        <f t="shared" ca="1" si="440"/>
        <v/>
      </c>
      <c r="DH388" s="29" t="e">
        <f ca="1">+_xlfn.IFNA(VLOOKUP($B388,'Resultados General'!$C$11:$CG$510,MATCH(DH$6,'Resultados General'!$C$10:$CG$10,0),0),"")</f>
        <v>#NAME?</v>
      </c>
      <c r="DI388" s="29" t="str">
        <f t="shared" ca="1" si="441"/>
        <v/>
      </c>
      <c r="DJ388" s="29" t="str">
        <f t="shared" ca="1" si="442"/>
        <v/>
      </c>
      <c r="DK388" s="29" t="e">
        <f ca="1">+_xlfn.IFNA(VLOOKUP($B388,'Resultados General'!$C$11:$CG$510,MATCH(DK$6,'Resultados General'!$C$10:$CG$10,0),0),"")</f>
        <v>#NAME?</v>
      </c>
      <c r="DL388" s="29" t="str">
        <f t="shared" ca="1" si="443"/>
        <v/>
      </c>
      <c r="DM388" s="29" t="str">
        <f t="shared" ca="1" si="444"/>
        <v/>
      </c>
      <c r="DN388" s="29" t="e">
        <f ca="1">+_xlfn.IFNA(VLOOKUP($B388,'Resultados General'!$C$11:$CG$510,MATCH(DN$6,'Resultados General'!$C$10:$CG$10,0),0),"")</f>
        <v>#NAME?</v>
      </c>
      <c r="DO388" s="29" t="str">
        <f t="shared" ca="1" si="445"/>
        <v/>
      </c>
      <c r="DP388" s="29" t="str">
        <f t="shared" ca="1" si="446"/>
        <v/>
      </c>
    </row>
    <row r="389" spans="2:120">
      <c r="B389" s="219" t="str">
        <f>+IF('Resultados General'!C392="","",'Resultados General'!C392)</f>
        <v/>
      </c>
      <c r="C389" s="134" t="e">
        <f ca="1">+_xlfn.IFNA(VLOOKUP('Distribución de puestos'!B389,'Resultados General'!$C$11:$J$510,8,0),"")</f>
        <v>#NAME?</v>
      </c>
      <c r="D389" s="135" t="e">
        <f ca="1">+_xlfn.IFNA(VLOOKUP(B389,'Resultados General'!$C$11:$L$510,10,0),"")</f>
        <v>#NAME?</v>
      </c>
      <c r="E389" s="26" t="s">
        <v>76</v>
      </c>
      <c r="F389" s="26" t="s">
        <v>76</v>
      </c>
      <c r="G389" s="135" t="str">
        <f t="shared" ca="1" si="447"/>
        <v/>
      </c>
      <c r="H389" s="135" t="str">
        <f t="shared" ca="1" si="448"/>
        <v/>
      </c>
      <c r="I389" s="219" t="str">
        <f t="shared" si="449"/>
        <v/>
      </c>
      <c r="J389" s="138"/>
      <c r="M389" s="29" t="e">
        <f ca="1">+_xlfn.IFNA(VLOOKUP($B389,'Resultados General'!$C$11:$CG$510,MATCH(M$6,'Resultados General'!$C$10:$CG$10,0),0),"")</f>
        <v>#NAME?</v>
      </c>
      <c r="N389" s="29" t="str">
        <f t="shared" ca="1" si="375"/>
        <v/>
      </c>
      <c r="O389" s="29" t="str">
        <f t="shared" ca="1" si="376"/>
        <v/>
      </c>
      <c r="P389" s="29" t="e">
        <f ca="1">+_xlfn.IFNA(VLOOKUP($B389,'Resultados General'!$C$11:$CG$510,MATCH(P$6,'Resultados General'!$C$10:$CG$10,0),0),"")</f>
        <v>#NAME?</v>
      </c>
      <c r="Q389" s="29" t="str">
        <f t="shared" ca="1" si="377"/>
        <v/>
      </c>
      <c r="R389" s="29" t="str">
        <f t="shared" ca="1" si="378"/>
        <v/>
      </c>
      <c r="S389" s="29" t="e">
        <f ca="1">+_xlfn.IFNA(VLOOKUP($B389,'Resultados General'!$C$11:$CG$510,MATCH(S$6,'Resultados General'!$C$10:$CG$10,0),0),"")</f>
        <v>#NAME?</v>
      </c>
      <c r="T389" s="29" t="str">
        <f t="shared" ca="1" si="379"/>
        <v/>
      </c>
      <c r="U389" s="29" t="str">
        <f t="shared" ca="1" si="380"/>
        <v/>
      </c>
      <c r="V389" s="29" t="e">
        <f ca="1">+_xlfn.IFNA(VLOOKUP($B389,'Resultados General'!$C$11:$CG$510,MATCH(V$6,'Resultados General'!$C$10:$CG$10,0),0),"")</f>
        <v>#NAME?</v>
      </c>
      <c r="W389" s="29" t="str">
        <f t="shared" ca="1" si="381"/>
        <v/>
      </c>
      <c r="X389" s="29" t="str">
        <f t="shared" ca="1" si="382"/>
        <v/>
      </c>
      <c r="Y389" s="29" t="e">
        <f ca="1">+_xlfn.IFNA(VLOOKUP($B389,'Resultados General'!$C$11:$CG$510,MATCH(Y$6,'Resultados General'!$C$10:$CG$10,0),0),"")</f>
        <v>#NAME?</v>
      </c>
      <c r="Z389" s="29" t="str">
        <f t="shared" ca="1" si="383"/>
        <v/>
      </c>
      <c r="AA389" s="29" t="str">
        <f t="shared" ca="1" si="384"/>
        <v/>
      </c>
      <c r="AB389" s="29" t="e">
        <f ca="1">+_xlfn.IFNA(VLOOKUP($B389,'Resultados General'!$C$11:$CG$510,MATCH(AB$6,'Resultados General'!$C$10:$CG$10,0),0),"")</f>
        <v>#NAME?</v>
      </c>
      <c r="AC389" s="29" t="str">
        <f t="shared" ca="1" si="385"/>
        <v/>
      </c>
      <c r="AD389" s="29" t="str">
        <f t="shared" ca="1" si="386"/>
        <v/>
      </c>
      <c r="AE389" s="29" t="e">
        <f ca="1">+_xlfn.IFNA(VLOOKUP($B389,'Resultados General'!$C$11:$CG$510,MATCH(AE$6,'Resultados General'!$C$10:$CG$10,0),0),"")</f>
        <v>#NAME?</v>
      </c>
      <c r="AF389" s="29" t="str">
        <f t="shared" ca="1" si="387"/>
        <v/>
      </c>
      <c r="AG389" s="29" t="str">
        <f t="shared" ca="1" si="388"/>
        <v/>
      </c>
      <c r="AH389" s="29" t="e">
        <f ca="1">+_xlfn.IFNA(VLOOKUP($B389,'Resultados General'!$C$11:$CG$510,MATCH(AH$6,'Resultados General'!$C$10:$CG$10,0),0),"")</f>
        <v>#NAME?</v>
      </c>
      <c r="AI389" s="29" t="str">
        <f t="shared" ca="1" si="389"/>
        <v/>
      </c>
      <c r="AJ389" s="29" t="str">
        <f t="shared" ca="1" si="390"/>
        <v/>
      </c>
      <c r="AK389" s="29" t="e">
        <f ca="1">+_xlfn.IFNA(VLOOKUP($B389,'Resultados General'!$C$11:$CG$510,MATCH(AK$6,'Resultados General'!$C$10:$CG$10,0),0),"")</f>
        <v>#NAME?</v>
      </c>
      <c r="AL389" s="29" t="str">
        <f t="shared" ca="1" si="391"/>
        <v/>
      </c>
      <c r="AM389" s="29" t="str">
        <f t="shared" ca="1" si="392"/>
        <v/>
      </c>
      <c r="AN389" s="29" t="e">
        <f ca="1">+_xlfn.IFNA(VLOOKUP($B389,'Resultados General'!$C$11:$CG$510,MATCH(AN$6,'Resultados General'!$C$10:$CG$10,0),0),"")</f>
        <v>#NAME?</v>
      </c>
      <c r="AO389" s="29" t="str">
        <f t="shared" ca="1" si="393"/>
        <v/>
      </c>
      <c r="AP389" s="29" t="str">
        <f t="shared" ca="1" si="394"/>
        <v/>
      </c>
      <c r="AQ389" s="29" t="e">
        <f ca="1">+_xlfn.IFNA(VLOOKUP($B389,'Resultados General'!$C$11:$CG$510,MATCH(AQ$6,'Resultados General'!$C$10:$CG$10,0),0),"")</f>
        <v>#NAME?</v>
      </c>
      <c r="AR389" s="29" t="str">
        <f t="shared" ca="1" si="395"/>
        <v/>
      </c>
      <c r="AS389" s="29" t="str">
        <f t="shared" ca="1" si="396"/>
        <v/>
      </c>
      <c r="AT389" s="29" t="e">
        <f ca="1">+_xlfn.IFNA(VLOOKUP($B389,'Resultados General'!$C$11:$CG$510,MATCH(AT$6,'Resultados General'!$C$10:$CG$10,0),0),"")</f>
        <v>#NAME?</v>
      </c>
      <c r="AU389" s="29" t="str">
        <f t="shared" ca="1" si="397"/>
        <v/>
      </c>
      <c r="AV389" s="29" t="str">
        <f t="shared" ca="1" si="398"/>
        <v/>
      </c>
      <c r="AW389" s="29" t="e">
        <f ca="1">+_xlfn.IFNA(VLOOKUP($B389,'Resultados General'!$C$11:$CG$510,MATCH(AW$6,'Resultados General'!$C$10:$CG$10,0),0),"")</f>
        <v>#NAME?</v>
      </c>
      <c r="AX389" s="29" t="str">
        <f t="shared" ca="1" si="399"/>
        <v/>
      </c>
      <c r="AY389" s="29" t="str">
        <f t="shared" ca="1" si="400"/>
        <v/>
      </c>
      <c r="AZ389" s="29" t="e">
        <f ca="1">+_xlfn.IFNA(VLOOKUP($B389,'Resultados General'!$C$11:$CG$510,MATCH(AZ$6,'Resultados General'!$C$10:$CG$10,0),0),"")</f>
        <v>#NAME?</v>
      </c>
      <c r="BA389" s="29" t="str">
        <f t="shared" ca="1" si="401"/>
        <v/>
      </c>
      <c r="BB389" s="29" t="str">
        <f t="shared" ca="1" si="402"/>
        <v/>
      </c>
      <c r="BC389" s="29" t="e">
        <f ca="1">+_xlfn.IFNA(VLOOKUP($B389,'Resultados General'!$C$11:$CG$510,MATCH(BC$6,'Resultados General'!$C$10:$CG$10,0),0),"")</f>
        <v>#NAME?</v>
      </c>
      <c r="BD389" s="29" t="str">
        <f t="shared" ca="1" si="403"/>
        <v/>
      </c>
      <c r="BE389" s="29" t="str">
        <f t="shared" ca="1" si="404"/>
        <v/>
      </c>
      <c r="BF389" s="29" t="e">
        <f ca="1">+_xlfn.IFNA(VLOOKUP($B389,'Resultados General'!$C$11:$CG$510,MATCH(BF$6,'Resultados General'!$C$10:$CG$10,0),0),"")</f>
        <v>#NAME?</v>
      </c>
      <c r="BG389" s="29" t="str">
        <f t="shared" ca="1" si="405"/>
        <v/>
      </c>
      <c r="BH389" s="29" t="str">
        <f t="shared" ca="1" si="406"/>
        <v/>
      </c>
      <c r="BI389" s="29" t="e">
        <f ca="1">+_xlfn.IFNA(VLOOKUP($B389,'Resultados General'!$C$11:$CG$510,MATCH(BI$6,'Resultados General'!$C$10:$CG$10,0),0),"")</f>
        <v>#NAME?</v>
      </c>
      <c r="BJ389" s="29" t="str">
        <f t="shared" ca="1" si="407"/>
        <v/>
      </c>
      <c r="BK389" s="29" t="str">
        <f t="shared" ca="1" si="408"/>
        <v/>
      </c>
      <c r="BL389" s="29" t="e">
        <f ca="1">+_xlfn.IFNA(VLOOKUP($B389,'Resultados General'!$C$11:$CG$510,MATCH(BL$6,'Resultados General'!$C$10:$CG$10,0),0),"")</f>
        <v>#NAME?</v>
      </c>
      <c r="BM389" s="29" t="str">
        <f t="shared" ca="1" si="409"/>
        <v/>
      </c>
      <c r="BN389" s="29" t="str">
        <f t="shared" ca="1" si="410"/>
        <v/>
      </c>
      <c r="BO389" s="29" t="e">
        <f ca="1">+_xlfn.IFNA(VLOOKUP($B389,'Resultados General'!$C$11:$CG$510,MATCH(BO$6,'Resultados General'!$C$10:$CG$10,0),0),"")</f>
        <v>#NAME?</v>
      </c>
      <c r="BP389" s="29" t="str">
        <f t="shared" ca="1" si="411"/>
        <v/>
      </c>
      <c r="BQ389" s="29" t="str">
        <f t="shared" ca="1" si="412"/>
        <v/>
      </c>
      <c r="BR389" s="29" t="e">
        <f ca="1">+_xlfn.IFNA(VLOOKUP($B389,'Resultados General'!$C$11:$CG$510,MATCH(BR$6,'Resultados General'!$C$10:$CG$10,0),0),"")</f>
        <v>#NAME?</v>
      </c>
      <c r="BS389" s="29" t="str">
        <f t="shared" ca="1" si="413"/>
        <v/>
      </c>
      <c r="BT389" s="29" t="str">
        <f t="shared" ca="1" si="414"/>
        <v/>
      </c>
      <c r="BU389" s="29" t="e">
        <f ca="1">+_xlfn.IFNA(VLOOKUP($B389,'Resultados General'!$C$11:$CG$510,MATCH(BU$6,'Resultados General'!$C$10:$CG$10,0),0),"")</f>
        <v>#NAME?</v>
      </c>
      <c r="BV389" s="29" t="str">
        <f t="shared" ca="1" si="415"/>
        <v/>
      </c>
      <c r="BW389" s="29" t="str">
        <f t="shared" ca="1" si="416"/>
        <v/>
      </c>
      <c r="BX389" s="29" t="e">
        <f ca="1">+_xlfn.IFNA(VLOOKUP($B389,'Resultados General'!$C$11:$CG$510,MATCH(BX$6,'Resultados General'!$C$10:$CG$10,0),0),"")</f>
        <v>#NAME?</v>
      </c>
      <c r="BY389" s="29" t="str">
        <f t="shared" ca="1" si="417"/>
        <v/>
      </c>
      <c r="BZ389" s="29" t="str">
        <f t="shared" ca="1" si="418"/>
        <v/>
      </c>
      <c r="CA389" s="29" t="e">
        <f ca="1">+_xlfn.IFNA(VLOOKUP($B389,'Resultados General'!$C$11:$CG$510,MATCH(CA$6,'Resultados General'!$C$10:$CG$10,0),0),"")</f>
        <v>#NAME?</v>
      </c>
      <c r="CB389" s="29" t="str">
        <f t="shared" ca="1" si="419"/>
        <v/>
      </c>
      <c r="CC389" s="29" t="str">
        <f t="shared" ca="1" si="420"/>
        <v/>
      </c>
      <c r="CD389" s="29" t="e">
        <f ca="1">+_xlfn.IFNA(VLOOKUP($B389,'Resultados General'!$C$11:$CG$510,MATCH(CD$6,'Resultados General'!$C$10:$CG$10,0),0),"")</f>
        <v>#NAME?</v>
      </c>
      <c r="CE389" s="29" t="str">
        <f t="shared" ca="1" si="421"/>
        <v/>
      </c>
      <c r="CF389" s="29" t="str">
        <f t="shared" ca="1" si="422"/>
        <v/>
      </c>
      <c r="CG389" s="29" t="e">
        <f ca="1">+_xlfn.IFNA(VLOOKUP($B389,'Resultados General'!$C$11:$CG$510,MATCH(CG$6,'Resultados General'!$C$10:$CG$10,0),0),"")</f>
        <v>#NAME?</v>
      </c>
      <c r="CH389" s="29" t="str">
        <f t="shared" ca="1" si="423"/>
        <v/>
      </c>
      <c r="CI389" s="29" t="str">
        <f t="shared" ca="1" si="424"/>
        <v/>
      </c>
      <c r="CJ389" s="29" t="e">
        <f ca="1">+_xlfn.IFNA(VLOOKUP($B389,'Resultados General'!$C$11:$CG$510,MATCH(CJ$6,'Resultados General'!$C$10:$CG$10,0),0),"")</f>
        <v>#NAME?</v>
      </c>
      <c r="CK389" s="29" t="str">
        <f t="shared" ca="1" si="425"/>
        <v/>
      </c>
      <c r="CL389" s="29" t="str">
        <f t="shared" ca="1" si="426"/>
        <v/>
      </c>
      <c r="CM389" s="29" t="e">
        <f ca="1">+_xlfn.IFNA(VLOOKUP($B389,'Resultados General'!$C$11:$CG$510,MATCH(CM$6,'Resultados General'!$C$10:$CG$10,0),0),"")</f>
        <v>#NAME?</v>
      </c>
      <c r="CN389" s="29" t="str">
        <f t="shared" ca="1" si="427"/>
        <v/>
      </c>
      <c r="CO389" s="29" t="str">
        <f t="shared" ca="1" si="428"/>
        <v/>
      </c>
      <c r="CP389" s="29" t="e">
        <f ca="1">+_xlfn.IFNA(VLOOKUP($B389,'Resultados General'!$C$11:$CG$510,MATCH(CP$6,'Resultados General'!$C$10:$CG$10,0),0),"")</f>
        <v>#NAME?</v>
      </c>
      <c r="CQ389" s="29" t="str">
        <f t="shared" ca="1" si="429"/>
        <v/>
      </c>
      <c r="CR389" s="29" t="str">
        <f t="shared" ca="1" si="430"/>
        <v/>
      </c>
      <c r="CS389" s="29" t="e">
        <f ca="1">+_xlfn.IFNA(VLOOKUP($B389,'Resultados General'!$C$11:$CG$510,MATCH(CS$6,'Resultados General'!$C$10:$CG$10,0),0),"")</f>
        <v>#NAME?</v>
      </c>
      <c r="CT389" s="29" t="str">
        <f t="shared" ca="1" si="431"/>
        <v/>
      </c>
      <c r="CU389" s="29" t="str">
        <f t="shared" ca="1" si="432"/>
        <v/>
      </c>
      <c r="CV389" s="29" t="e">
        <f ca="1">+_xlfn.IFNA(VLOOKUP($B389,'Resultados General'!$C$11:$CG$510,MATCH(CV$6,'Resultados General'!$C$10:$CG$10,0),0),"")</f>
        <v>#NAME?</v>
      </c>
      <c r="CW389" s="29" t="str">
        <f t="shared" ca="1" si="433"/>
        <v/>
      </c>
      <c r="CX389" s="29" t="str">
        <f t="shared" ca="1" si="434"/>
        <v/>
      </c>
      <c r="CY389" s="29" t="e">
        <f ca="1">+_xlfn.IFNA(VLOOKUP($B389,'Resultados General'!$C$11:$CG$510,MATCH(CY$6,'Resultados General'!$C$10:$CG$10,0),0),"")</f>
        <v>#NAME?</v>
      </c>
      <c r="CZ389" s="29" t="str">
        <f t="shared" ca="1" si="435"/>
        <v/>
      </c>
      <c r="DA389" s="29" t="str">
        <f t="shared" ca="1" si="436"/>
        <v/>
      </c>
      <c r="DB389" s="29" t="e">
        <f ca="1">+_xlfn.IFNA(VLOOKUP($B389,'Resultados General'!$C$11:$CG$510,MATCH(DB$6,'Resultados General'!$C$10:$CG$10,0),0),"")</f>
        <v>#NAME?</v>
      </c>
      <c r="DC389" s="29" t="str">
        <f t="shared" ca="1" si="437"/>
        <v/>
      </c>
      <c r="DD389" s="29" t="str">
        <f t="shared" ca="1" si="438"/>
        <v/>
      </c>
      <c r="DE389" s="29" t="e">
        <f ca="1">+_xlfn.IFNA(VLOOKUP($B389,'Resultados General'!$C$11:$CG$510,MATCH(DE$6,'Resultados General'!$C$10:$CG$10,0),0),"")</f>
        <v>#NAME?</v>
      </c>
      <c r="DF389" s="29" t="str">
        <f t="shared" ca="1" si="439"/>
        <v/>
      </c>
      <c r="DG389" s="29" t="str">
        <f t="shared" ca="1" si="440"/>
        <v/>
      </c>
      <c r="DH389" s="29" t="e">
        <f ca="1">+_xlfn.IFNA(VLOOKUP($B389,'Resultados General'!$C$11:$CG$510,MATCH(DH$6,'Resultados General'!$C$10:$CG$10,0),0),"")</f>
        <v>#NAME?</v>
      </c>
      <c r="DI389" s="29" t="str">
        <f t="shared" ca="1" si="441"/>
        <v/>
      </c>
      <c r="DJ389" s="29" t="str">
        <f t="shared" ca="1" si="442"/>
        <v/>
      </c>
      <c r="DK389" s="29" t="e">
        <f ca="1">+_xlfn.IFNA(VLOOKUP($B389,'Resultados General'!$C$11:$CG$510,MATCH(DK$6,'Resultados General'!$C$10:$CG$10,0),0),"")</f>
        <v>#NAME?</v>
      </c>
      <c r="DL389" s="29" t="str">
        <f t="shared" ca="1" si="443"/>
        <v/>
      </c>
      <c r="DM389" s="29" t="str">
        <f t="shared" ca="1" si="444"/>
        <v/>
      </c>
      <c r="DN389" s="29" t="e">
        <f ca="1">+_xlfn.IFNA(VLOOKUP($B389,'Resultados General'!$C$11:$CG$510,MATCH(DN$6,'Resultados General'!$C$10:$CG$10,0),0),"")</f>
        <v>#NAME?</v>
      </c>
      <c r="DO389" s="29" t="str">
        <f t="shared" ca="1" si="445"/>
        <v/>
      </c>
      <c r="DP389" s="29" t="str">
        <f t="shared" ca="1" si="446"/>
        <v/>
      </c>
    </row>
    <row r="390" spans="2:120">
      <c r="B390" s="219" t="str">
        <f>+IF('Resultados General'!C393="","",'Resultados General'!C393)</f>
        <v/>
      </c>
      <c r="C390" s="134" t="e">
        <f ca="1">+_xlfn.IFNA(VLOOKUP('Distribución de puestos'!B390,'Resultados General'!$C$11:$J$510,8,0),"")</f>
        <v>#NAME?</v>
      </c>
      <c r="D390" s="135" t="e">
        <f ca="1">+_xlfn.IFNA(VLOOKUP(B390,'Resultados General'!$C$11:$L$510,10,0),"")</f>
        <v>#NAME?</v>
      </c>
      <c r="E390" s="26" t="s">
        <v>76</v>
      </c>
      <c r="F390" s="26" t="s">
        <v>76</v>
      </c>
      <c r="G390" s="135" t="str">
        <f t="shared" ca="1" si="447"/>
        <v/>
      </c>
      <c r="H390" s="135" t="str">
        <f t="shared" ca="1" si="448"/>
        <v/>
      </c>
      <c r="I390" s="219" t="str">
        <f t="shared" si="449"/>
        <v/>
      </c>
      <c r="J390" s="138"/>
      <c r="M390" s="29" t="e">
        <f ca="1">+_xlfn.IFNA(VLOOKUP($B390,'Resultados General'!$C$11:$CG$510,MATCH(M$6,'Resultados General'!$C$10:$CG$10,0),0),"")</f>
        <v>#NAME?</v>
      </c>
      <c r="N390" s="29" t="str">
        <f t="shared" ca="1" si="375"/>
        <v/>
      </c>
      <c r="O390" s="29" t="str">
        <f t="shared" ca="1" si="376"/>
        <v/>
      </c>
      <c r="P390" s="29" t="e">
        <f ca="1">+_xlfn.IFNA(VLOOKUP($B390,'Resultados General'!$C$11:$CG$510,MATCH(P$6,'Resultados General'!$C$10:$CG$10,0),0),"")</f>
        <v>#NAME?</v>
      </c>
      <c r="Q390" s="29" t="str">
        <f t="shared" ca="1" si="377"/>
        <v/>
      </c>
      <c r="R390" s="29" t="str">
        <f t="shared" ca="1" si="378"/>
        <v/>
      </c>
      <c r="S390" s="29" t="e">
        <f ca="1">+_xlfn.IFNA(VLOOKUP($B390,'Resultados General'!$C$11:$CG$510,MATCH(S$6,'Resultados General'!$C$10:$CG$10,0),0),"")</f>
        <v>#NAME?</v>
      </c>
      <c r="T390" s="29" t="str">
        <f t="shared" ca="1" si="379"/>
        <v/>
      </c>
      <c r="U390" s="29" t="str">
        <f t="shared" ca="1" si="380"/>
        <v/>
      </c>
      <c r="V390" s="29" t="e">
        <f ca="1">+_xlfn.IFNA(VLOOKUP($B390,'Resultados General'!$C$11:$CG$510,MATCH(V$6,'Resultados General'!$C$10:$CG$10,0),0),"")</f>
        <v>#NAME?</v>
      </c>
      <c r="W390" s="29" t="str">
        <f t="shared" ca="1" si="381"/>
        <v/>
      </c>
      <c r="X390" s="29" t="str">
        <f t="shared" ca="1" si="382"/>
        <v/>
      </c>
      <c r="Y390" s="29" t="e">
        <f ca="1">+_xlfn.IFNA(VLOOKUP($B390,'Resultados General'!$C$11:$CG$510,MATCH(Y$6,'Resultados General'!$C$10:$CG$10,0),0),"")</f>
        <v>#NAME?</v>
      </c>
      <c r="Z390" s="29" t="str">
        <f t="shared" ca="1" si="383"/>
        <v/>
      </c>
      <c r="AA390" s="29" t="str">
        <f t="shared" ca="1" si="384"/>
        <v/>
      </c>
      <c r="AB390" s="29" t="e">
        <f ca="1">+_xlfn.IFNA(VLOOKUP($B390,'Resultados General'!$C$11:$CG$510,MATCH(AB$6,'Resultados General'!$C$10:$CG$10,0),0),"")</f>
        <v>#NAME?</v>
      </c>
      <c r="AC390" s="29" t="str">
        <f t="shared" ca="1" si="385"/>
        <v/>
      </c>
      <c r="AD390" s="29" t="str">
        <f t="shared" ca="1" si="386"/>
        <v/>
      </c>
      <c r="AE390" s="29" t="e">
        <f ca="1">+_xlfn.IFNA(VLOOKUP($B390,'Resultados General'!$C$11:$CG$510,MATCH(AE$6,'Resultados General'!$C$10:$CG$10,0),0),"")</f>
        <v>#NAME?</v>
      </c>
      <c r="AF390" s="29" t="str">
        <f t="shared" ca="1" si="387"/>
        <v/>
      </c>
      <c r="AG390" s="29" t="str">
        <f t="shared" ca="1" si="388"/>
        <v/>
      </c>
      <c r="AH390" s="29" t="e">
        <f ca="1">+_xlfn.IFNA(VLOOKUP($B390,'Resultados General'!$C$11:$CG$510,MATCH(AH$6,'Resultados General'!$C$10:$CG$10,0),0),"")</f>
        <v>#NAME?</v>
      </c>
      <c r="AI390" s="29" t="str">
        <f t="shared" ca="1" si="389"/>
        <v/>
      </c>
      <c r="AJ390" s="29" t="str">
        <f t="shared" ca="1" si="390"/>
        <v/>
      </c>
      <c r="AK390" s="29" t="e">
        <f ca="1">+_xlfn.IFNA(VLOOKUP($B390,'Resultados General'!$C$11:$CG$510,MATCH(AK$6,'Resultados General'!$C$10:$CG$10,0),0),"")</f>
        <v>#NAME?</v>
      </c>
      <c r="AL390" s="29" t="str">
        <f t="shared" ca="1" si="391"/>
        <v/>
      </c>
      <c r="AM390" s="29" t="str">
        <f t="shared" ca="1" si="392"/>
        <v/>
      </c>
      <c r="AN390" s="29" t="e">
        <f ca="1">+_xlfn.IFNA(VLOOKUP($B390,'Resultados General'!$C$11:$CG$510,MATCH(AN$6,'Resultados General'!$C$10:$CG$10,0),0),"")</f>
        <v>#NAME?</v>
      </c>
      <c r="AO390" s="29" t="str">
        <f t="shared" ca="1" si="393"/>
        <v/>
      </c>
      <c r="AP390" s="29" t="str">
        <f t="shared" ca="1" si="394"/>
        <v/>
      </c>
      <c r="AQ390" s="29" t="e">
        <f ca="1">+_xlfn.IFNA(VLOOKUP($B390,'Resultados General'!$C$11:$CG$510,MATCH(AQ$6,'Resultados General'!$C$10:$CG$10,0),0),"")</f>
        <v>#NAME?</v>
      </c>
      <c r="AR390" s="29" t="str">
        <f t="shared" ca="1" si="395"/>
        <v/>
      </c>
      <c r="AS390" s="29" t="str">
        <f t="shared" ca="1" si="396"/>
        <v/>
      </c>
      <c r="AT390" s="29" t="e">
        <f ca="1">+_xlfn.IFNA(VLOOKUP($B390,'Resultados General'!$C$11:$CG$510,MATCH(AT$6,'Resultados General'!$C$10:$CG$10,0),0),"")</f>
        <v>#NAME?</v>
      </c>
      <c r="AU390" s="29" t="str">
        <f t="shared" ca="1" si="397"/>
        <v/>
      </c>
      <c r="AV390" s="29" t="str">
        <f t="shared" ca="1" si="398"/>
        <v/>
      </c>
      <c r="AW390" s="29" t="e">
        <f ca="1">+_xlfn.IFNA(VLOOKUP($B390,'Resultados General'!$C$11:$CG$510,MATCH(AW$6,'Resultados General'!$C$10:$CG$10,0),0),"")</f>
        <v>#NAME?</v>
      </c>
      <c r="AX390" s="29" t="str">
        <f t="shared" ca="1" si="399"/>
        <v/>
      </c>
      <c r="AY390" s="29" t="str">
        <f t="shared" ca="1" si="400"/>
        <v/>
      </c>
      <c r="AZ390" s="29" t="e">
        <f ca="1">+_xlfn.IFNA(VLOOKUP($B390,'Resultados General'!$C$11:$CG$510,MATCH(AZ$6,'Resultados General'!$C$10:$CG$10,0),0),"")</f>
        <v>#NAME?</v>
      </c>
      <c r="BA390" s="29" t="str">
        <f t="shared" ca="1" si="401"/>
        <v/>
      </c>
      <c r="BB390" s="29" t="str">
        <f t="shared" ca="1" si="402"/>
        <v/>
      </c>
      <c r="BC390" s="29" t="e">
        <f ca="1">+_xlfn.IFNA(VLOOKUP($B390,'Resultados General'!$C$11:$CG$510,MATCH(BC$6,'Resultados General'!$C$10:$CG$10,0),0),"")</f>
        <v>#NAME?</v>
      </c>
      <c r="BD390" s="29" t="str">
        <f t="shared" ca="1" si="403"/>
        <v/>
      </c>
      <c r="BE390" s="29" t="str">
        <f t="shared" ca="1" si="404"/>
        <v/>
      </c>
      <c r="BF390" s="29" t="e">
        <f ca="1">+_xlfn.IFNA(VLOOKUP($B390,'Resultados General'!$C$11:$CG$510,MATCH(BF$6,'Resultados General'!$C$10:$CG$10,0),0),"")</f>
        <v>#NAME?</v>
      </c>
      <c r="BG390" s="29" t="str">
        <f t="shared" ca="1" si="405"/>
        <v/>
      </c>
      <c r="BH390" s="29" t="str">
        <f t="shared" ca="1" si="406"/>
        <v/>
      </c>
      <c r="BI390" s="29" t="e">
        <f ca="1">+_xlfn.IFNA(VLOOKUP($B390,'Resultados General'!$C$11:$CG$510,MATCH(BI$6,'Resultados General'!$C$10:$CG$10,0),0),"")</f>
        <v>#NAME?</v>
      </c>
      <c r="BJ390" s="29" t="str">
        <f t="shared" ca="1" si="407"/>
        <v/>
      </c>
      <c r="BK390" s="29" t="str">
        <f t="shared" ca="1" si="408"/>
        <v/>
      </c>
      <c r="BL390" s="29" t="e">
        <f ca="1">+_xlfn.IFNA(VLOOKUP($B390,'Resultados General'!$C$11:$CG$510,MATCH(BL$6,'Resultados General'!$C$10:$CG$10,0),0),"")</f>
        <v>#NAME?</v>
      </c>
      <c r="BM390" s="29" t="str">
        <f t="shared" ca="1" si="409"/>
        <v/>
      </c>
      <c r="BN390" s="29" t="str">
        <f t="shared" ca="1" si="410"/>
        <v/>
      </c>
      <c r="BO390" s="29" t="e">
        <f ca="1">+_xlfn.IFNA(VLOOKUP($B390,'Resultados General'!$C$11:$CG$510,MATCH(BO$6,'Resultados General'!$C$10:$CG$10,0),0),"")</f>
        <v>#NAME?</v>
      </c>
      <c r="BP390" s="29" t="str">
        <f t="shared" ca="1" si="411"/>
        <v/>
      </c>
      <c r="BQ390" s="29" t="str">
        <f t="shared" ca="1" si="412"/>
        <v/>
      </c>
      <c r="BR390" s="29" t="e">
        <f ca="1">+_xlfn.IFNA(VLOOKUP($B390,'Resultados General'!$C$11:$CG$510,MATCH(BR$6,'Resultados General'!$C$10:$CG$10,0),0),"")</f>
        <v>#NAME?</v>
      </c>
      <c r="BS390" s="29" t="str">
        <f t="shared" ca="1" si="413"/>
        <v/>
      </c>
      <c r="BT390" s="29" t="str">
        <f t="shared" ca="1" si="414"/>
        <v/>
      </c>
      <c r="BU390" s="29" t="e">
        <f ca="1">+_xlfn.IFNA(VLOOKUP($B390,'Resultados General'!$C$11:$CG$510,MATCH(BU$6,'Resultados General'!$C$10:$CG$10,0),0),"")</f>
        <v>#NAME?</v>
      </c>
      <c r="BV390" s="29" t="str">
        <f t="shared" ca="1" si="415"/>
        <v/>
      </c>
      <c r="BW390" s="29" t="str">
        <f t="shared" ca="1" si="416"/>
        <v/>
      </c>
      <c r="BX390" s="29" t="e">
        <f ca="1">+_xlfn.IFNA(VLOOKUP($B390,'Resultados General'!$C$11:$CG$510,MATCH(BX$6,'Resultados General'!$C$10:$CG$10,0),0),"")</f>
        <v>#NAME?</v>
      </c>
      <c r="BY390" s="29" t="str">
        <f t="shared" ca="1" si="417"/>
        <v/>
      </c>
      <c r="BZ390" s="29" t="str">
        <f t="shared" ca="1" si="418"/>
        <v/>
      </c>
      <c r="CA390" s="29" t="e">
        <f ca="1">+_xlfn.IFNA(VLOOKUP($B390,'Resultados General'!$C$11:$CG$510,MATCH(CA$6,'Resultados General'!$C$10:$CG$10,0),0),"")</f>
        <v>#NAME?</v>
      </c>
      <c r="CB390" s="29" t="str">
        <f t="shared" ca="1" si="419"/>
        <v/>
      </c>
      <c r="CC390" s="29" t="str">
        <f t="shared" ca="1" si="420"/>
        <v/>
      </c>
      <c r="CD390" s="29" t="e">
        <f ca="1">+_xlfn.IFNA(VLOOKUP($B390,'Resultados General'!$C$11:$CG$510,MATCH(CD$6,'Resultados General'!$C$10:$CG$10,0),0),"")</f>
        <v>#NAME?</v>
      </c>
      <c r="CE390" s="29" t="str">
        <f t="shared" ca="1" si="421"/>
        <v/>
      </c>
      <c r="CF390" s="29" t="str">
        <f t="shared" ca="1" si="422"/>
        <v/>
      </c>
      <c r="CG390" s="29" t="e">
        <f ca="1">+_xlfn.IFNA(VLOOKUP($B390,'Resultados General'!$C$11:$CG$510,MATCH(CG$6,'Resultados General'!$C$10:$CG$10,0),0),"")</f>
        <v>#NAME?</v>
      </c>
      <c r="CH390" s="29" t="str">
        <f t="shared" ca="1" si="423"/>
        <v/>
      </c>
      <c r="CI390" s="29" t="str">
        <f t="shared" ca="1" si="424"/>
        <v/>
      </c>
      <c r="CJ390" s="29" t="e">
        <f ca="1">+_xlfn.IFNA(VLOOKUP($B390,'Resultados General'!$C$11:$CG$510,MATCH(CJ$6,'Resultados General'!$C$10:$CG$10,0),0),"")</f>
        <v>#NAME?</v>
      </c>
      <c r="CK390" s="29" t="str">
        <f t="shared" ca="1" si="425"/>
        <v/>
      </c>
      <c r="CL390" s="29" t="str">
        <f t="shared" ca="1" si="426"/>
        <v/>
      </c>
      <c r="CM390" s="29" t="e">
        <f ca="1">+_xlfn.IFNA(VLOOKUP($B390,'Resultados General'!$C$11:$CG$510,MATCH(CM$6,'Resultados General'!$C$10:$CG$10,0),0),"")</f>
        <v>#NAME?</v>
      </c>
      <c r="CN390" s="29" t="str">
        <f t="shared" ca="1" si="427"/>
        <v/>
      </c>
      <c r="CO390" s="29" t="str">
        <f t="shared" ca="1" si="428"/>
        <v/>
      </c>
      <c r="CP390" s="29" t="e">
        <f ca="1">+_xlfn.IFNA(VLOOKUP($B390,'Resultados General'!$C$11:$CG$510,MATCH(CP$6,'Resultados General'!$C$10:$CG$10,0),0),"")</f>
        <v>#NAME?</v>
      </c>
      <c r="CQ390" s="29" t="str">
        <f t="shared" ca="1" si="429"/>
        <v/>
      </c>
      <c r="CR390" s="29" t="str">
        <f t="shared" ca="1" si="430"/>
        <v/>
      </c>
      <c r="CS390" s="29" t="e">
        <f ca="1">+_xlfn.IFNA(VLOOKUP($B390,'Resultados General'!$C$11:$CG$510,MATCH(CS$6,'Resultados General'!$C$10:$CG$10,0),0),"")</f>
        <v>#NAME?</v>
      </c>
      <c r="CT390" s="29" t="str">
        <f t="shared" ca="1" si="431"/>
        <v/>
      </c>
      <c r="CU390" s="29" t="str">
        <f t="shared" ca="1" si="432"/>
        <v/>
      </c>
      <c r="CV390" s="29" t="e">
        <f ca="1">+_xlfn.IFNA(VLOOKUP($B390,'Resultados General'!$C$11:$CG$510,MATCH(CV$6,'Resultados General'!$C$10:$CG$10,0),0),"")</f>
        <v>#NAME?</v>
      </c>
      <c r="CW390" s="29" t="str">
        <f t="shared" ca="1" si="433"/>
        <v/>
      </c>
      <c r="CX390" s="29" t="str">
        <f t="shared" ca="1" si="434"/>
        <v/>
      </c>
      <c r="CY390" s="29" t="e">
        <f ca="1">+_xlfn.IFNA(VLOOKUP($B390,'Resultados General'!$C$11:$CG$510,MATCH(CY$6,'Resultados General'!$C$10:$CG$10,0),0),"")</f>
        <v>#NAME?</v>
      </c>
      <c r="CZ390" s="29" t="str">
        <f t="shared" ca="1" si="435"/>
        <v/>
      </c>
      <c r="DA390" s="29" t="str">
        <f t="shared" ca="1" si="436"/>
        <v/>
      </c>
      <c r="DB390" s="29" t="e">
        <f ca="1">+_xlfn.IFNA(VLOOKUP($B390,'Resultados General'!$C$11:$CG$510,MATCH(DB$6,'Resultados General'!$C$10:$CG$10,0),0),"")</f>
        <v>#NAME?</v>
      </c>
      <c r="DC390" s="29" t="str">
        <f t="shared" ca="1" si="437"/>
        <v/>
      </c>
      <c r="DD390" s="29" t="str">
        <f t="shared" ca="1" si="438"/>
        <v/>
      </c>
      <c r="DE390" s="29" t="e">
        <f ca="1">+_xlfn.IFNA(VLOOKUP($B390,'Resultados General'!$C$11:$CG$510,MATCH(DE$6,'Resultados General'!$C$10:$CG$10,0),0),"")</f>
        <v>#NAME?</v>
      </c>
      <c r="DF390" s="29" t="str">
        <f t="shared" ca="1" si="439"/>
        <v/>
      </c>
      <c r="DG390" s="29" t="str">
        <f t="shared" ca="1" si="440"/>
        <v/>
      </c>
      <c r="DH390" s="29" t="e">
        <f ca="1">+_xlfn.IFNA(VLOOKUP($B390,'Resultados General'!$C$11:$CG$510,MATCH(DH$6,'Resultados General'!$C$10:$CG$10,0),0),"")</f>
        <v>#NAME?</v>
      </c>
      <c r="DI390" s="29" t="str">
        <f t="shared" ca="1" si="441"/>
        <v/>
      </c>
      <c r="DJ390" s="29" t="str">
        <f t="shared" ca="1" si="442"/>
        <v/>
      </c>
      <c r="DK390" s="29" t="e">
        <f ca="1">+_xlfn.IFNA(VLOOKUP($B390,'Resultados General'!$C$11:$CG$510,MATCH(DK$6,'Resultados General'!$C$10:$CG$10,0),0),"")</f>
        <v>#NAME?</v>
      </c>
      <c r="DL390" s="29" t="str">
        <f t="shared" ca="1" si="443"/>
        <v/>
      </c>
      <c r="DM390" s="29" t="str">
        <f t="shared" ca="1" si="444"/>
        <v/>
      </c>
      <c r="DN390" s="29" t="e">
        <f ca="1">+_xlfn.IFNA(VLOOKUP($B390,'Resultados General'!$C$11:$CG$510,MATCH(DN$6,'Resultados General'!$C$10:$CG$10,0),0),"")</f>
        <v>#NAME?</v>
      </c>
      <c r="DO390" s="29" t="str">
        <f t="shared" ca="1" si="445"/>
        <v/>
      </c>
      <c r="DP390" s="29" t="str">
        <f t="shared" ca="1" si="446"/>
        <v/>
      </c>
    </row>
    <row r="391" spans="2:120">
      <c r="B391" s="219" t="str">
        <f>+IF('Resultados General'!C394="","",'Resultados General'!C394)</f>
        <v/>
      </c>
      <c r="C391" s="134" t="e">
        <f ca="1">+_xlfn.IFNA(VLOOKUP('Distribución de puestos'!B391,'Resultados General'!$C$11:$J$510,8,0),"")</f>
        <v>#NAME?</v>
      </c>
      <c r="D391" s="135" t="e">
        <f ca="1">+_xlfn.IFNA(VLOOKUP(B391,'Resultados General'!$C$11:$L$510,10,0),"")</f>
        <v>#NAME?</v>
      </c>
      <c r="E391" s="26" t="s">
        <v>76</v>
      </c>
      <c r="F391" s="26" t="s">
        <v>76</v>
      </c>
      <c r="G391" s="135" t="str">
        <f t="shared" ca="1" si="447"/>
        <v/>
      </c>
      <c r="H391" s="135" t="str">
        <f t="shared" ca="1" si="448"/>
        <v/>
      </c>
      <c r="I391" s="219" t="str">
        <f t="shared" si="449"/>
        <v/>
      </c>
      <c r="J391" s="138"/>
      <c r="M391" s="29" t="e">
        <f ca="1">+_xlfn.IFNA(VLOOKUP($B391,'Resultados General'!$C$11:$CG$510,MATCH(M$6,'Resultados General'!$C$10:$CG$10,0),0),"")</f>
        <v>#NAME?</v>
      </c>
      <c r="N391" s="29" t="str">
        <f t="shared" ca="1" si="375"/>
        <v/>
      </c>
      <c r="O391" s="29" t="str">
        <f t="shared" ca="1" si="376"/>
        <v/>
      </c>
      <c r="P391" s="29" t="e">
        <f ca="1">+_xlfn.IFNA(VLOOKUP($B391,'Resultados General'!$C$11:$CG$510,MATCH(P$6,'Resultados General'!$C$10:$CG$10,0),0),"")</f>
        <v>#NAME?</v>
      </c>
      <c r="Q391" s="29" t="str">
        <f t="shared" ca="1" si="377"/>
        <v/>
      </c>
      <c r="R391" s="29" t="str">
        <f t="shared" ca="1" si="378"/>
        <v/>
      </c>
      <c r="S391" s="29" t="e">
        <f ca="1">+_xlfn.IFNA(VLOOKUP($B391,'Resultados General'!$C$11:$CG$510,MATCH(S$6,'Resultados General'!$C$10:$CG$10,0),0),"")</f>
        <v>#NAME?</v>
      </c>
      <c r="T391" s="29" t="str">
        <f t="shared" ca="1" si="379"/>
        <v/>
      </c>
      <c r="U391" s="29" t="str">
        <f t="shared" ca="1" si="380"/>
        <v/>
      </c>
      <c r="V391" s="29" t="e">
        <f ca="1">+_xlfn.IFNA(VLOOKUP($B391,'Resultados General'!$C$11:$CG$510,MATCH(V$6,'Resultados General'!$C$10:$CG$10,0),0),"")</f>
        <v>#NAME?</v>
      </c>
      <c r="W391" s="29" t="str">
        <f t="shared" ca="1" si="381"/>
        <v/>
      </c>
      <c r="X391" s="29" t="str">
        <f t="shared" ca="1" si="382"/>
        <v/>
      </c>
      <c r="Y391" s="29" t="e">
        <f ca="1">+_xlfn.IFNA(VLOOKUP($B391,'Resultados General'!$C$11:$CG$510,MATCH(Y$6,'Resultados General'!$C$10:$CG$10,0),0),"")</f>
        <v>#NAME?</v>
      </c>
      <c r="Z391" s="29" t="str">
        <f t="shared" ca="1" si="383"/>
        <v/>
      </c>
      <c r="AA391" s="29" t="str">
        <f t="shared" ca="1" si="384"/>
        <v/>
      </c>
      <c r="AB391" s="29" t="e">
        <f ca="1">+_xlfn.IFNA(VLOOKUP($B391,'Resultados General'!$C$11:$CG$510,MATCH(AB$6,'Resultados General'!$C$10:$CG$10,0),0),"")</f>
        <v>#NAME?</v>
      </c>
      <c r="AC391" s="29" t="str">
        <f t="shared" ca="1" si="385"/>
        <v/>
      </c>
      <c r="AD391" s="29" t="str">
        <f t="shared" ca="1" si="386"/>
        <v/>
      </c>
      <c r="AE391" s="29" t="e">
        <f ca="1">+_xlfn.IFNA(VLOOKUP($B391,'Resultados General'!$C$11:$CG$510,MATCH(AE$6,'Resultados General'!$C$10:$CG$10,0),0),"")</f>
        <v>#NAME?</v>
      </c>
      <c r="AF391" s="29" t="str">
        <f t="shared" ca="1" si="387"/>
        <v/>
      </c>
      <c r="AG391" s="29" t="str">
        <f t="shared" ca="1" si="388"/>
        <v/>
      </c>
      <c r="AH391" s="29" t="e">
        <f ca="1">+_xlfn.IFNA(VLOOKUP($B391,'Resultados General'!$C$11:$CG$510,MATCH(AH$6,'Resultados General'!$C$10:$CG$10,0),0),"")</f>
        <v>#NAME?</v>
      </c>
      <c r="AI391" s="29" t="str">
        <f t="shared" ca="1" si="389"/>
        <v/>
      </c>
      <c r="AJ391" s="29" t="str">
        <f t="shared" ca="1" si="390"/>
        <v/>
      </c>
      <c r="AK391" s="29" t="e">
        <f ca="1">+_xlfn.IFNA(VLOOKUP($B391,'Resultados General'!$C$11:$CG$510,MATCH(AK$6,'Resultados General'!$C$10:$CG$10,0),0),"")</f>
        <v>#NAME?</v>
      </c>
      <c r="AL391" s="29" t="str">
        <f t="shared" ca="1" si="391"/>
        <v/>
      </c>
      <c r="AM391" s="29" t="str">
        <f t="shared" ca="1" si="392"/>
        <v/>
      </c>
      <c r="AN391" s="29" t="e">
        <f ca="1">+_xlfn.IFNA(VLOOKUP($B391,'Resultados General'!$C$11:$CG$510,MATCH(AN$6,'Resultados General'!$C$10:$CG$10,0),0),"")</f>
        <v>#NAME?</v>
      </c>
      <c r="AO391" s="29" t="str">
        <f t="shared" ca="1" si="393"/>
        <v/>
      </c>
      <c r="AP391" s="29" t="str">
        <f t="shared" ca="1" si="394"/>
        <v/>
      </c>
      <c r="AQ391" s="29" t="e">
        <f ca="1">+_xlfn.IFNA(VLOOKUP($B391,'Resultados General'!$C$11:$CG$510,MATCH(AQ$6,'Resultados General'!$C$10:$CG$10,0),0),"")</f>
        <v>#NAME?</v>
      </c>
      <c r="AR391" s="29" t="str">
        <f t="shared" ca="1" si="395"/>
        <v/>
      </c>
      <c r="AS391" s="29" t="str">
        <f t="shared" ca="1" si="396"/>
        <v/>
      </c>
      <c r="AT391" s="29" t="e">
        <f ca="1">+_xlfn.IFNA(VLOOKUP($B391,'Resultados General'!$C$11:$CG$510,MATCH(AT$6,'Resultados General'!$C$10:$CG$10,0),0),"")</f>
        <v>#NAME?</v>
      </c>
      <c r="AU391" s="29" t="str">
        <f t="shared" ca="1" si="397"/>
        <v/>
      </c>
      <c r="AV391" s="29" t="str">
        <f t="shared" ca="1" si="398"/>
        <v/>
      </c>
      <c r="AW391" s="29" t="e">
        <f ca="1">+_xlfn.IFNA(VLOOKUP($B391,'Resultados General'!$C$11:$CG$510,MATCH(AW$6,'Resultados General'!$C$10:$CG$10,0),0),"")</f>
        <v>#NAME?</v>
      </c>
      <c r="AX391" s="29" t="str">
        <f t="shared" ca="1" si="399"/>
        <v/>
      </c>
      <c r="AY391" s="29" t="str">
        <f t="shared" ca="1" si="400"/>
        <v/>
      </c>
      <c r="AZ391" s="29" t="e">
        <f ca="1">+_xlfn.IFNA(VLOOKUP($B391,'Resultados General'!$C$11:$CG$510,MATCH(AZ$6,'Resultados General'!$C$10:$CG$10,0),0),"")</f>
        <v>#NAME?</v>
      </c>
      <c r="BA391" s="29" t="str">
        <f t="shared" ca="1" si="401"/>
        <v/>
      </c>
      <c r="BB391" s="29" t="str">
        <f t="shared" ca="1" si="402"/>
        <v/>
      </c>
      <c r="BC391" s="29" t="e">
        <f ca="1">+_xlfn.IFNA(VLOOKUP($B391,'Resultados General'!$C$11:$CG$510,MATCH(BC$6,'Resultados General'!$C$10:$CG$10,0),0),"")</f>
        <v>#NAME?</v>
      </c>
      <c r="BD391" s="29" t="str">
        <f t="shared" ca="1" si="403"/>
        <v/>
      </c>
      <c r="BE391" s="29" t="str">
        <f t="shared" ca="1" si="404"/>
        <v/>
      </c>
      <c r="BF391" s="29" t="e">
        <f ca="1">+_xlfn.IFNA(VLOOKUP($B391,'Resultados General'!$C$11:$CG$510,MATCH(BF$6,'Resultados General'!$C$10:$CG$10,0),0),"")</f>
        <v>#NAME?</v>
      </c>
      <c r="BG391" s="29" t="str">
        <f t="shared" ca="1" si="405"/>
        <v/>
      </c>
      <c r="BH391" s="29" t="str">
        <f t="shared" ca="1" si="406"/>
        <v/>
      </c>
      <c r="BI391" s="29" t="e">
        <f ca="1">+_xlfn.IFNA(VLOOKUP($B391,'Resultados General'!$C$11:$CG$510,MATCH(BI$6,'Resultados General'!$C$10:$CG$10,0),0),"")</f>
        <v>#NAME?</v>
      </c>
      <c r="BJ391" s="29" t="str">
        <f t="shared" ca="1" si="407"/>
        <v/>
      </c>
      <c r="BK391" s="29" t="str">
        <f t="shared" ca="1" si="408"/>
        <v/>
      </c>
      <c r="BL391" s="29" t="e">
        <f ca="1">+_xlfn.IFNA(VLOOKUP($B391,'Resultados General'!$C$11:$CG$510,MATCH(BL$6,'Resultados General'!$C$10:$CG$10,0),0),"")</f>
        <v>#NAME?</v>
      </c>
      <c r="BM391" s="29" t="str">
        <f t="shared" ca="1" si="409"/>
        <v/>
      </c>
      <c r="BN391" s="29" t="str">
        <f t="shared" ca="1" si="410"/>
        <v/>
      </c>
      <c r="BO391" s="29" t="e">
        <f ca="1">+_xlfn.IFNA(VLOOKUP($B391,'Resultados General'!$C$11:$CG$510,MATCH(BO$6,'Resultados General'!$C$10:$CG$10,0),0),"")</f>
        <v>#NAME?</v>
      </c>
      <c r="BP391" s="29" t="str">
        <f t="shared" ca="1" si="411"/>
        <v/>
      </c>
      <c r="BQ391" s="29" t="str">
        <f t="shared" ca="1" si="412"/>
        <v/>
      </c>
      <c r="BR391" s="29" t="e">
        <f ca="1">+_xlfn.IFNA(VLOOKUP($B391,'Resultados General'!$C$11:$CG$510,MATCH(BR$6,'Resultados General'!$C$10:$CG$10,0),0),"")</f>
        <v>#NAME?</v>
      </c>
      <c r="BS391" s="29" t="str">
        <f t="shared" ca="1" si="413"/>
        <v/>
      </c>
      <c r="BT391" s="29" t="str">
        <f t="shared" ca="1" si="414"/>
        <v/>
      </c>
      <c r="BU391" s="29" t="e">
        <f ca="1">+_xlfn.IFNA(VLOOKUP($B391,'Resultados General'!$C$11:$CG$510,MATCH(BU$6,'Resultados General'!$C$10:$CG$10,0),0),"")</f>
        <v>#NAME?</v>
      </c>
      <c r="BV391" s="29" t="str">
        <f t="shared" ca="1" si="415"/>
        <v/>
      </c>
      <c r="BW391" s="29" t="str">
        <f t="shared" ca="1" si="416"/>
        <v/>
      </c>
      <c r="BX391" s="29" t="e">
        <f ca="1">+_xlfn.IFNA(VLOOKUP($B391,'Resultados General'!$C$11:$CG$510,MATCH(BX$6,'Resultados General'!$C$10:$CG$10,0),0),"")</f>
        <v>#NAME?</v>
      </c>
      <c r="BY391" s="29" t="str">
        <f t="shared" ca="1" si="417"/>
        <v/>
      </c>
      <c r="BZ391" s="29" t="str">
        <f t="shared" ca="1" si="418"/>
        <v/>
      </c>
      <c r="CA391" s="29" t="e">
        <f ca="1">+_xlfn.IFNA(VLOOKUP($B391,'Resultados General'!$C$11:$CG$510,MATCH(CA$6,'Resultados General'!$C$10:$CG$10,0),0),"")</f>
        <v>#NAME?</v>
      </c>
      <c r="CB391" s="29" t="str">
        <f t="shared" ca="1" si="419"/>
        <v/>
      </c>
      <c r="CC391" s="29" t="str">
        <f t="shared" ca="1" si="420"/>
        <v/>
      </c>
      <c r="CD391" s="29" t="e">
        <f ca="1">+_xlfn.IFNA(VLOOKUP($B391,'Resultados General'!$C$11:$CG$510,MATCH(CD$6,'Resultados General'!$C$10:$CG$10,0),0),"")</f>
        <v>#NAME?</v>
      </c>
      <c r="CE391" s="29" t="str">
        <f t="shared" ca="1" si="421"/>
        <v/>
      </c>
      <c r="CF391" s="29" t="str">
        <f t="shared" ca="1" si="422"/>
        <v/>
      </c>
      <c r="CG391" s="29" t="e">
        <f ca="1">+_xlfn.IFNA(VLOOKUP($B391,'Resultados General'!$C$11:$CG$510,MATCH(CG$6,'Resultados General'!$C$10:$CG$10,0),0),"")</f>
        <v>#NAME?</v>
      </c>
      <c r="CH391" s="29" t="str">
        <f t="shared" ca="1" si="423"/>
        <v/>
      </c>
      <c r="CI391" s="29" t="str">
        <f t="shared" ca="1" si="424"/>
        <v/>
      </c>
      <c r="CJ391" s="29" t="e">
        <f ca="1">+_xlfn.IFNA(VLOOKUP($B391,'Resultados General'!$C$11:$CG$510,MATCH(CJ$6,'Resultados General'!$C$10:$CG$10,0),0),"")</f>
        <v>#NAME?</v>
      </c>
      <c r="CK391" s="29" t="str">
        <f t="shared" ca="1" si="425"/>
        <v/>
      </c>
      <c r="CL391" s="29" t="str">
        <f t="shared" ca="1" si="426"/>
        <v/>
      </c>
      <c r="CM391" s="29" t="e">
        <f ca="1">+_xlfn.IFNA(VLOOKUP($B391,'Resultados General'!$C$11:$CG$510,MATCH(CM$6,'Resultados General'!$C$10:$CG$10,0),0),"")</f>
        <v>#NAME?</v>
      </c>
      <c r="CN391" s="29" t="str">
        <f t="shared" ca="1" si="427"/>
        <v/>
      </c>
      <c r="CO391" s="29" t="str">
        <f t="shared" ca="1" si="428"/>
        <v/>
      </c>
      <c r="CP391" s="29" t="e">
        <f ca="1">+_xlfn.IFNA(VLOOKUP($B391,'Resultados General'!$C$11:$CG$510,MATCH(CP$6,'Resultados General'!$C$10:$CG$10,0),0),"")</f>
        <v>#NAME?</v>
      </c>
      <c r="CQ391" s="29" t="str">
        <f t="shared" ca="1" si="429"/>
        <v/>
      </c>
      <c r="CR391" s="29" t="str">
        <f t="shared" ca="1" si="430"/>
        <v/>
      </c>
      <c r="CS391" s="29" t="e">
        <f ca="1">+_xlfn.IFNA(VLOOKUP($B391,'Resultados General'!$C$11:$CG$510,MATCH(CS$6,'Resultados General'!$C$10:$CG$10,0),0),"")</f>
        <v>#NAME?</v>
      </c>
      <c r="CT391" s="29" t="str">
        <f t="shared" ca="1" si="431"/>
        <v/>
      </c>
      <c r="CU391" s="29" t="str">
        <f t="shared" ca="1" si="432"/>
        <v/>
      </c>
      <c r="CV391" s="29" t="e">
        <f ca="1">+_xlfn.IFNA(VLOOKUP($B391,'Resultados General'!$C$11:$CG$510,MATCH(CV$6,'Resultados General'!$C$10:$CG$10,0),0),"")</f>
        <v>#NAME?</v>
      </c>
      <c r="CW391" s="29" t="str">
        <f t="shared" ca="1" si="433"/>
        <v/>
      </c>
      <c r="CX391" s="29" t="str">
        <f t="shared" ca="1" si="434"/>
        <v/>
      </c>
      <c r="CY391" s="29" t="e">
        <f ca="1">+_xlfn.IFNA(VLOOKUP($B391,'Resultados General'!$C$11:$CG$510,MATCH(CY$6,'Resultados General'!$C$10:$CG$10,0),0),"")</f>
        <v>#NAME?</v>
      </c>
      <c r="CZ391" s="29" t="str">
        <f t="shared" ca="1" si="435"/>
        <v/>
      </c>
      <c r="DA391" s="29" t="str">
        <f t="shared" ca="1" si="436"/>
        <v/>
      </c>
      <c r="DB391" s="29" t="e">
        <f ca="1">+_xlfn.IFNA(VLOOKUP($B391,'Resultados General'!$C$11:$CG$510,MATCH(DB$6,'Resultados General'!$C$10:$CG$10,0),0),"")</f>
        <v>#NAME?</v>
      </c>
      <c r="DC391" s="29" t="str">
        <f t="shared" ca="1" si="437"/>
        <v/>
      </c>
      <c r="DD391" s="29" t="str">
        <f t="shared" ca="1" si="438"/>
        <v/>
      </c>
      <c r="DE391" s="29" t="e">
        <f ca="1">+_xlfn.IFNA(VLOOKUP($B391,'Resultados General'!$C$11:$CG$510,MATCH(DE$6,'Resultados General'!$C$10:$CG$10,0),0),"")</f>
        <v>#NAME?</v>
      </c>
      <c r="DF391" s="29" t="str">
        <f t="shared" ca="1" si="439"/>
        <v/>
      </c>
      <c r="DG391" s="29" t="str">
        <f t="shared" ca="1" si="440"/>
        <v/>
      </c>
      <c r="DH391" s="29" t="e">
        <f ca="1">+_xlfn.IFNA(VLOOKUP($B391,'Resultados General'!$C$11:$CG$510,MATCH(DH$6,'Resultados General'!$C$10:$CG$10,0),0),"")</f>
        <v>#NAME?</v>
      </c>
      <c r="DI391" s="29" t="str">
        <f t="shared" ca="1" si="441"/>
        <v/>
      </c>
      <c r="DJ391" s="29" t="str">
        <f t="shared" ca="1" si="442"/>
        <v/>
      </c>
      <c r="DK391" s="29" t="e">
        <f ca="1">+_xlfn.IFNA(VLOOKUP($B391,'Resultados General'!$C$11:$CG$510,MATCH(DK$6,'Resultados General'!$C$10:$CG$10,0),0),"")</f>
        <v>#NAME?</v>
      </c>
      <c r="DL391" s="29" t="str">
        <f t="shared" ca="1" si="443"/>
        <v/>
      </c>
      <c r="DM391" s="29" t="str">
        <f t="shared" ca="1" si="444"/>
        <v/>
      </c>
      <c r="DN391" s="29" t="e">
        <f ca="1">+_xlfn.IFNA(VLOOKUP($B391,'Resultados General'!$C$11:$CG$510,MATCH(DN$6,'Resultados General'!$C$10:$CG$10,0),0),"")</f>
        <v>#NAME?</v>
      </c>
      <c r="DO391" s="29" t="str">
        <f t="shared" ca="1" si="445"/>
        <v/>
      </c>
      <c r="DP391" s="29" t="str">
        <f t="shared" ca="1" si="446"/>
        <v/>
      </c>
    </row>
    <row r="392" spans="2:120">
      <c r="B392" s="219" t="str">
        <f>+IF('Resultados General'!C395="","",'Resultados General'!C395)</f>
        <v/>
      </c>
      <c r="C392" s="134" t="e">
        <f ca="1">+_xlfn.IFNA(VLOOKUP('Distribución de puestos'!B392,'Resultados General'!$C$11:$J$510,8,0),"")</f>
        <v>#NAME?</v>
      </c>
      <c r="D392" s="135" t="e">
        <f ca="1">+_xlfn.IFNA(VLOOKUP(B392,'Resultados General'!$C$11:$L$510,10,0),"")</f>
        <v>#NAME?</v>
      </c>
      <c r="E392" s="26" t="s">
        <v>76</v>
      </c>
      <c r="F392" s="26" t="s">
        <v>76</v>
      </c>
      <c r="G392" s="135" t="str">
        <f t="shared" ca="1" si="447"/>
        <v/>
      </c>
      <c r="H392" s="135" t="str">
        <f t="shared" ca="1" si="448"/>
        <v/>
      </c>
      <c r="I392" s="219" t="str">
        <f t="shared" si="449"/>
        <v/>
      </c>
      <c r="J392" s="138"/>
      <c r="M392" s="29" t="e">
        <f ca="1">+_xlfn.IFNA(VLOOKUP($B392,'Resultados General'!$C$11:$CG$510,MATCH(M$6,'Resultados General'!$C$10:$CG$10,0),0),"")</f>
        <v>#NAME?</v>
      </c>
      <c r="N392" s="29" t="str">
        <f t="shared" ref="N392:N455" ca="1" si="450">+IFERROR($E392*M392,"")</f>
        <v/>
      </c>
      <c r="O392" s="29" t="str">
        <f t="shared" ref="O392:O455" ca="1" si="451">+IFERROR($F392*M392,"")</f>
        <v/>
      </c>
      <c r="P392" s="29" t="e">
        <f ca="1">+_xlfn.IFNA(VLOOKUP($B392,'Resultados General'!$C$11:$CG$510,MATCH(P$6,'Resultados General'!$C$10:$CG$10,0),0),"")</f>
        <v>#NAME?</v>
      </c>
      <c r="Q392" s="29" t="str">
        <f t="shared" ref="Q392:Q455" ca="1" si="452">+IFERROR($E392*P392,"")</f>
        <v/>
      </c>
      <c r="R392" s="29" t="str">
        <f t="shared" ref="R392:R455" ca="1" si="453">+IFERROR($F392*P392,"")</f>
        <v/>
      </c>
      <c r="S392" s="29" t="e">
        <f ca="1">+_xlfn.IFNA(VLOOKUP($B392,'Resultados General'!$C$11:$CG$510,MATCH(S$6,'Resultados General'!$C$10:$CG$10,0),0),"")</f>
        <v>#NAME?</v>
      </c>
      <c r="T392" s="29" t="str">
        <f t="shared" ref="T392:T455" ca="1" si="454">+IFERROR($E392*S392,"")</f>
        <v/>
      </c>
      <c r="U392" s="29" t="str">
        <f t="shared" ref="U392:U455" ca="1" si="455">+IFERROR($F392*S392,"")</f>
        <v/>
      </c>
      <c r="V392" s="29" t="e">
        <f ca="1">+_xlfn.IFNA(VLOOKUP($B392,'Resultados General'!$C$11:$CG$510,MATCH(V$6,'Resultados General'!$C$10:$CG$10,0),0),"")</f>
        <v>#NAME?</v>
      </c>
      <c r="W392" s="29" t="str">
        <f t="shared" ref="W392:W455" ca="1" si="456">+IFERROR($E392*V392,"")</f>
        <v/>
      </c>
      <c r="X392" s="29" t="str">
        <f t="shared" ref="X392:X455" ca="1" si="457">+IFERROR($F392*V392,"")</f>
        <v/>
      </c>
      <c r="Y392" s="29" t="e">
        <f ca="1">+_xlfn.IFNA(VLOOKUP($B392,'Resultados General'!$C$11:$CG$510,MATCH(Y$6,'Resultados General'!$C$10:$CG$10,0),0),"")</f>
        <v>#NAME?</v>
      </c>
      <c r="Z392" s="29" t="str">
        <f t="shared" ref="Z392:Z455" ca="1" si="458">+IFERROR($E392*Y392,"")</f>
        <v/>
      </c>
      <c r="AA392" s="29" t="str">
        <f t="shared" ref="AA392:AA455" ca="1" si="459">+IFERROR($F392*Y392,"")</f>
        <v/>
      </c>
      <c r="AB392" s="29" t="e">
        <f ca="1">+_xlfn.IFNA(VLOOKUP($B392,'Resultados General'!$C$11:$CG$510,MATCH(AB$6,'Resultados General'!$C$10:$CG$10,0),0),"")</f>
        <v>#NAME?</v>
      </c>
      <c r="AC392" s="29" t="str">
        <f t="shared" ref="AC392:AC455" ca="1" si="460">+IFERROR($E392*AB392,"")</f>
        <v/>
      </c>
      <c r="AD392" s="29" t="str">
        <f t="shared" ref="AD392:AD455" ca="1" si="461">+IFERROR($F392*AB392,"")</f>
        <v/>
      </c>
      <c r="AE392" s="29" t="e">
        <f ca="1">+_xlfn.IFNA(VLOOKUP($B392,'Resultados General'!$C$11:$CG$510,MATCH(AE$6,'Resultados General'!$C$10:$CG$10,0),0),"")</f>
        <v>#NAME?</v>
      </c>
      <c r="AF392" s="29" t="str">
        <f t="shared" ref="AF392:AF455" ca="1" si="462">+IFERROR($E392*AE392,"")</f>
        <v/>
      </c>
      <c r="AG392" s="29" t="str">
        <f t="shared" ref="AG392:AG455" ca="1" si="463">+IFERROR($F392*AE392,"")</f>
        <v/>
      </c>
      <c r="AH392" s="29" t="e">
        <f ca="1">+_xlfn.IFNA(VLOOKUP($B392,'Resultados General'!$C$11:$CG$510,MATCH(AH$6,'Resultados General'!$C$10:$CG$10,0),0),"")</f>
        <v>#NAME?</v>
      </c>
      <c r="AI392" s="29" t="str">
        <f t="shared" ref="AI392:AI455" ca="1" si="464">+IFERROR($E392*AH392,"")</f>
        <v/>
      </c>
      <c r="AJ392" s="29" t="str">
        <f t="shared" ref="AJ392:AJ455" ca="1" si="465">+IFERROR($F392*AH392,"")</f>
        <v/>
      </c>
      <c r="AK392" s="29" t="e">
        <f ca="1">+_xlfn.IFNA(VLOOKUP($B392,'Resultados General'!$C$11:$CG$510,MATCH(AK$6,'Resultados General'!$C$10:$CG$10,0),0),"")</f>
        <v>#NAME?</v>
      </c>
      <c r="AL392" s="29" t="str">
        <f t="shared" ref="AL392:AL455" ca="1" si="466">+IFERROR($E392*AK392,"")</f>
        <v/>
      </c>
      <c r="AM392" s="29" t="str">
        <f t="shared" ref="AM392:AM455" ca="1" si="467">+IFERROR($F392*AK392,"")</f>
        <v/>
      </c>
      <c r="AN392" s="29" t="e">
        <f ca="1">+_xlfn.IFNA(VLOOKUP($B392,'Resultados General'!$C$11:$CG$510,MATCH(AN$6,'Resultados General'!$C$10:$CG$10,0),0),"")</f>
        <v>#NAME?</v>
      </c>
      <c r="AO392" s="29" t="str">
        <f t="shared" ref="AO392:AO455" ca="1" si="468">+IFERROR($E392*AN392,"")</f>
        <v/>
      </c>
      <c r="AP392" s="29" t="str">
        <f t="shared" ref="AP392:AP455" ca="1" si="469">+IFERROR($F392*AN392,"")</f>
        <v/>
      </c>
      <c r="AQ392" s="29" t="e">
        <f ca="1">+_xlfn.IFNA(VLOOKUP($B392,'Resultados General'!$C$11:$CG$510,MATCH(AQ$6,'Resultados General'!$C$10:$CG$10,0),0),"")</f>
        <v>#NAME?</v>
      </c>
      <c r="AR392" s="29" t="str">
        <f t="shared" ref="AR392:AR455" ca="1" si="470">+IFERROR($E392*AQ392,"")</f>
        <v/>
      </c>
      <c r="AS392" s="29" t="str">
        <f t="shared" ref="AS392:AS455" ca="1" si="471">+IFERROR($F392*AQ392,"")</f>
        <v/>
      </c>
      <c r="AT392" s="29" t="e">
        <f ca="1">+_xlfn.IFNA(VLOOKUP($B392,'Resultados General'!$C$11:$CG$510,MATCH(AT$6,'Resultados General'!$C$10:$CG$10,0),0),"")</f>
        <v>#NAME?</v>
      </c>
      <c r="AU392" s="29" t="str">
        <f t="shared" ref="AU392:AU455" ca="1" si="472">+IFERROR($E392*AT392,"")</f>
        <v/>
      </c>
      <c r="AV392" s="29" t="str">
        <f t="shared" ref="AV392:AV455" ca="1" si="473">+IFERROR($F392*AT392,"")</f>
        <v/>
      </c>
      <c r="AW392" s="29" t="e">
        <f ca="1">+_xlfn.IFNA(VLOOKUP($B392,'Resultados General'!$C$11:$CG$510,MATCH(AW$6,'Resultados General'!$C$10:$CG$10,0),0),"")</f>
        <v>#NAME?</v>
      </c>
      <c r="AX392" s="29" t="str">
        <f t="shared" ref="AX392:AX455" ca="1" si="474">+IFERROR($E392*AW392,"")</f>
        <v/>
      </c>
      <c r="AY392" s="29" t="str">
        <f t="shared" ref="AY392:AY455" ca="1" si="475">+IFERROR($F392*AW392,"")</f>
        <v/>
      </c>
      <c r="AZ392" s="29" t="e">
        <f ca="1">+_xlfn.IFNA(VLOOKUP($B392,'Resultados General'!$C$11:$CG$510,MATCH(AZ$6,'Resultados General'!$C$10:$CG$10,0),0),"")</f>
        <v>#NAME?</v>
      </c>
      <c r="BA392" s="29" t="str">
        <f t="shared" ref="BA392:BA455" ca="1" si="476">+IFERROR($E392*AZ392,"")</f>
        <v/>
      </c>
      <c r="BB392" s="29" t="str">
        <f t="shared" ref="BB392:BB455" ca="1" si="477">+IFERROR($F392*AZ392,"")</f>
        <v/>
      </c>
      <c r="BC392" s="29" t="e">
        <f ca="1">+_xlfn.IFNA(VLOOKUP($B392,'Resultados General'!$C$11:$CG$510,MATCH(BC$6,'Resultados General'!$C$10:$CG$10,0),0),"")</f>
        <v>#NAME?</v>
      </c>
      <c r="BD392" s="29" t="str">
        <f t="shared" ref="BD392:BD455" ca="1" si="478">+IFERROR($E392*BC392,"")</f>
        <v/>
      </c>
      <c r="BE392" s="29" t="str">
        <f t="shared" ref="BE392:BE455" ca="1" si="479">+IFERROR($F392*BC392,"")</f>
        <v/>
      </c>
      <c r="BF392" s="29" t="e">
        <f ca="1">+_xlfn.IFNA(VLOOKUP($B392,'Resultados General'!$C$11:$CG$510,MATCH(BF$6,'Resultados General'!$C$10:$CG$10,0),0),"")</f>
        <v>#NAME?</v>
      </c>
      <c r="BG392" s="29" t="str">
        <f t="shared" ref="BG392:BG455" ca="1" si="480">+IFERROR($E392*BF392,"")</f>
        <v/>
      </c>
      <c r="BH392" s="29" t="str">
        <f t="shared" ref="BH392:BH455" ca="1" si="481">+IFERROR($F392*BF392,"")</f>
        <v/>
      </c>
      <c r="BI392" s="29" t="e">
        <f ca="1">+_xlfn.IFNA(VLOOKUP($B392,'Resultados General'!$C$11:$CG$510,MATCH(BI$6,'Resultados General'!$C$10:$CG$10,0),0),"")</f>
        <v>#NAME?</v>
      </c>
      <c r="BJ392" s="29" t="str">
        <f t="shared" ref="BJ392:BJ455" ca="1" si="482">+IFERROR($E392*BI392,"")</f>
        <v/>
      </c>
      <c r="BK392" s="29" t="str">
        <f t="shared" ref="BK392:BK455" ca="1" si="483">+IFERROR($F392*BI392,"")</f>
        <v/>
      </c>
      <c r="BL392" s="29" t="e">
        <f ca="1">+_xlfn.IFNA(VLOOKUP($B392,'Resultados General'!$C$11:$CG$510,MATCH(BL$6,'Resultados General'!$C$10:$CG$10,0),0),"")</f>
        <v>#NAME?</v>
      </c>
      <c r="BM392" s="29" t="str">
        <f t="shared" ref="BM392:BM455" ca="1" si="484">+IFERROR($E392*BL392,"")</f>
        <v/>
      </c>
      <c r="BN392" s="29" t="str">
        <f t="shared" ref="BN392:BN455" ca="1" si="485">+IFERROR($F392*BL392,"")</f>
        <v/>
      </c>
      <c r="BO392" s="29" t="e">
        <f ca="1">+_xlfn.IFNA(VLOOKUP($B392,'Resultados General'!$C$11:$CG$510,MATCH(BO$6,'Resultados General'!$C$10:$CG$10,0),0),"")</f>
        <v>#NAME?</v>
      </c>
      <c r="BP392" s="29" t="str">
        <f t="shared" ref="BP392:BP455" ca="1" si="486">+IFERROR($E392*BO392,"")</f>
        <v/>
      </c>
      <c r="BQ392" s="29" t="str">
        <f t="shared" ref="BQ392:BQ455" ca="1" si="487">+IFERROR($F392*BO392,"")</f>
        <v/>
      </c>
      <c r="BR392" s="29" t="e">
        <f ca="1">+_xlfn.IFNA(VLOOKUP($B392,'Resultados General'!$C$11:$CG$510,MATCH(BR$6,'Resultados General'!$C$10:$CG$10,0),0),"")</f>
        <v>#NAME?</v>
      </c>
      <c r="BS392" s="29" t="str">
        <f t="shared" ref="BS392:BS455" ca="1" si="488">+IFERROR($E392*BR392,"")</f>
        <v/>
      </c>
      <c r="BT392" s="29" t="str">
        <f t="shared" ref="BT392:BT455" ca="1" si="489">+IFERROR($F392*BR392,"")</f>
        <v/>
      </c>
      <c r="BU392" s="29" t="e">
        <f ca="1">+_xlfn.IFNA(VLOOKUP($B392,'Resultados General'!$C$11:$CG$510,MATCH(BU$6,'Resultados General'!$C$10:$CG$10,0),0),"")</f>
        <v>#NAME?</v>
      </c>
      <c r="BV392" s="29" t="str">
        <f t="shared" ref="BV392:BV455" ca="1" si="490">+IFERROR($E392*BU392,"")</f>
        <v/>
      </c>
      <c r="BW392" s="29" t="str">
        <f t="shared" ref="BW392:BW455" ca="1" si="491">+IFERROR($F392*BU392,"")</f>
        <v/>
      </c>
      <c r="BX392" s="29" t="e">
        <f ca="1">+_xlfn.IFNA(VLOOKUP($B392,'Resultados General'!$C$11:$CG$510,MATCH(BX$6,'Resultados General'!$C$10:$CG$10,0),0),"")</f>
        <v>#NAME?</v>
      </c>
      <c r="BY392" s="29" t="str">
        <f t="shared" ref="BY392:BY455" ca="1" si="492">+IFERROR($E392*BX392,"")</f>
        <v/>
      </c>
      <c r="BZ392" s="29" t="str">
        <f t="shared" ref="BZ392:BZ455" ca="1" si="493">+IFERROR($F392*BX392,"")</f>
        <v/>
      </c>
      <c r="CA392" s="29" t="e">
        <f ca="1">+_xlfn.IFNA(VLOOKUP($B392,'Resultados General'!$C$11:$CG$510,MATCH(CA$6,'Resultados General'!$C$10:$CG$10,0),0),"")</f>
        <v>#NAME?</v>
      </c>
      <c r="CB392" s="29" t="str">
        <f t="shared" ref="CB392:CB455" ca="1" si="494">+IFERROR($E392*CA392,"")</f>
        <v/>
      </c>
      <c r="CC392" s="29" t="str">
        <f t="shared" ref="CC392:CC455" ca="1" si="495">+IFERROR($F392*CA392,"")</f>
        <v/>
      </c>
      <c r="CD392" s="29" t="e">
        <f ca="1">+_xlfn.IFNA(VLOOKUP($B392,'Resultados General'!$C$11:$CG$510,MATCH(CD$6,'Resultados General'!$C$10:$CG$10,0),0),"")</f>
        <v>#NAME?</v>
      </c>
      <c r="CE392" s="29" t="str">
        <f t="shared" ref="CE392:CE455" ca="1" si="496">+IFERROR($E392*CD392,"")</f>
        <v/>
      </c>
      <c r="CF392" s="29" t="str">
        <f t="shared" ref="CF392:CF455" ca="1" si="497">+IFERROR($F392*CD392,"")</f>
        <v/>
      </c>
      <c r="CG392" s="29" t="e">
        <f ca="1">+_xlfn.IFNA(VLOOKUP($B392,'Resultados General'!$C$11:$CG$510,MATCH(CG$6,'Resultados General'!$C$10:$CG$10,0),0),"")</f>
        <v>#NAME?</v>
      </c>
      <c r="CH392" s="29" t="str">
        <f t="shared" ref="CH392:CH455" ca="1" si="498">+IFERROR($E392*CG392,"")</f>
        <v/>
      </c>
      <c r="CI392" s="29" t="str">
        <f t="shared" ref="CI392:CI455" ca="1" si="499">+IFERROR($F392*CG392,"")</f>
        <v/>
      </c>
      <c r="CJ392" s="29" t="e">
        <f ca="1">+_xlfn.IFNA(VLOOKUP($B392,'Resultados General'!$C$11:$CG$510,MATCH(CJ$6,'Resultados General'!$C$10:$CG$10,0),0),"")</f>
        <v>#NAME?</v>
      </c>
      <c r="CK392" s="29" t="str">
        <f t="shared" ref="CK392:CK455" ca="1" si="500">+IFERROR($E392*CJ392,"")</f>
        <v/>
      </c>
      <c r="CL392" s="29" t="str">
        <f t="shared" ref="CL392:CL455" ca="1" si="501">+IFERROR($F392*CJ392,"")</f>
        <v/>
      </c>
      <c r="CM392" s="29" t="e">
        <f ca="1">+_xlfn.IFNA(VLOOKUP($B392,'Resultados General'!$C$11:$CG$510,MATCH(CM$6,'Resultados General'!$C$10:$CG$10,0),0),"")</f>
        <v>#NAME?</v>
      </c>
      <c r="CN392" s="29" t="str">
        <f t="shared" ref="CN392:CN455" ca="1" si="502">+IFERROR($E392*CM392,"")</f>
        <v/>
      </c>
      <c r="CO392" s="29" t="str">
        <f t="shared" ref="CO392:CO455" ca="1" si="503">+IFERROR($F392*CM392,"")</f>
        <v/>
      </c>
      <c r="CP392" s="29" t="e">
        <f ca="1">+_xlfn.IFNA(VLOOKUP($B392,'Resultados General'!$C$11:$CG$510,MATCH(CP$6,'Resultados General'!$C$10:$CG$10,0),0),"")</f>
        <v>#NAME?</v>
      </c>
      <c r="CQ392" s="29" t="str">
        <f t="shared" ref="CQ392:CQ455" ca="1" si="504">+IFERROR($E392*CP392,"")</f>
        <v/>
      </c>
      <c r="CR392" s="29" t="str">
        <f t="shared" ref="CR392:CR455" ca="1" si="505">+IFERROR($F392*CP392,"")</f>
        <v/>
      </c>
      <c r="CS392" s="29" t="e">
        <f ca="1">+_xlfn.IFNA(VLOOKUP($B392,'Resultados General'!$C$11:$CG$510,MATCH(CS$6,'Resultados General'!$C$10:$CG$10,0),0),"")</f>
        <v>#NAME?</v>
      </c>
      <c r="CT392" s="29" t="str">
        <f t="shared" ref="CT392:CT455" ca="1" si="506">+IFERROR($E392*CS392,"")</f>
        <v/>
      </c>
      <c r="CU392" s="29" t="str">
        <f t="shared" ref="CU392:CU455" ca="1" si="507">+IFERROR($F392*CS392,"")</f>
        <v/>
      </c>
      <c r="CV392" s="29" t="e">
        <f ca="1">+_xlfn.IFNA(VLOOKUP($B392,'Resultados General'!$C$11:$CG$510,MATCH(CV$6,'Resultados General'!$C$10:$CG$10,0),0),"")</f>
        <v>#NAME?</v>
      </c>
      <c r="CW392" s="29" t="str">
        <f t="shared" ref="CW392:CW455" ca="1" si="508">+IFERROR($E392*CV392,"")</f>
        <v/>
      </c>
      <c r="CX392" s="29" t="str">
        <f t="shared" ref="CX392:CX455" ca="1" si="509">+IFERROR($F392*CV392,"")</f>
        <v/>
      </c>
      <c r="CY392" s="29" t="e">
        <f ca="1">+_xlfn.IFNA(VLOOKUP($B392,'Resultados General'!$C$11:$CG$510,MATCH(CY$6,'Resultados General'!$C$10:$CG$10,0),0),"")</f>
        <v>#NAME?</v>
      </c>
      <c r="CZ392" s="29" t="str">
        <f t="shared" ref="CZ392:CZ455" ca="1" si="510">+IFERROR($E392*CY392,"")</f>
        <v/>
      </c>
      <c r="DA392" s="29" t="str">
        <f t="shared" ref="DA392:DA455" ca="1" si="511">+IFERROR($F392*CY392,"")</f>
        <v/>
      </c>
      <c r="DB392" s="29" t="e">
        <f ca="1">+_xlfn.IFNA(VLOOKUP($B392,'Resultados General'!$C$11:$CG$510,MATCH(DB$6,'Resultados General'!$C$10:$CG$10,0),0),"")</f>
        <v>#NAME?</v>
      </c>
      <c r="DC392" s="29" t="str">
        <f t="shared" ref="DC392:DC455" ca="1" si="512">+IFERROR($E392*DB392,"")</f>
        <v/>
      </c>
      <c r="DD392" s="29" t="str">
        <f t="shared" ref="DD392:DD455" ca="1" si="513">+IFERROR($F392*DB392,"")</f>
        <v/>
      </c>
      <c r="DE392" s="29" t="e">
        <f ca="1">+_xlfn.IFNA(VLOOKUP($B392,'Resultados General'!$C$11:$CG$510,MATCH(DE$6,'Resultados General'!$C$10:$CG$10,0),0),"")</f>
        <v>#NAME?</v>
      </c>
      <c r="DF392" s="29" t="str">
        <f t="shared" ref="DF392:DF455" ca="1" si="514">+IFERROR($E392*DE392,"")</f>
        <v/>
      </c>
      <c r="DG392" s="29" t="str">
        <f t="shared" ref="DG392:DG455" ca="1" si="515">+IFERROR($F392*DE392,"")</f>
        <v/>
      </c>
      <c r="DH392" s="29" t="e">
        <f ca="1">+_xlfn.IFNA(VLOOKUP($B392,'Resultados General'!$C$11:$CG$510,MATCH(DH$6,'Resultados General'!$C$10:$CG$10,0),0),"")</f>
        <v>#NAME?</v>
      </c>
      <c r="DI392" s="29" t="str">
        <f t="shared" ref="DI392:DI455" ca="1" si="516">+IFERROR($E392*DH392,"")</f>
        <v/>
      </c>
      <c r="DJ392" s="29" t="str">
        <f t="shared" ref="DJ392:DJ455" ca="1" si="517">+IFERROR($F392*DH392,"")</f>
        <v/>
      </c>
      <c r="DK392" s="29" t="e">
        <f ca="1">+_xlfn.IFNA(VLOOKUP($B392,'Resultados General'!$C$11:$CG$510,MATCH(DK$6,'Resultados General'!$C$10:$CG$10,0),0),"")</f>
        <v>#NAME?</v>
      </c>
      <c r="DL392" s="29" t="str">
        <f t="shared" ref="DL392:DL455" ca="1" si="518">+IFERROR($E392*DK392,"")</f>
        <v/>
      </c>
      <c r="DM392" s="29" t="str">
        <f t="shared" ref="DM392:DM455" ca="1" si="519">+IFERROR($F392*DK392,"")</f>
        <v/>
      </c>
      <c r="DN392" s="29" t="e">
        <f ca="1">+_xlfn.IFNA(VLOOKUP($B392,'Resultados General'!$C$11:$CG$510,MATCH(DN$6,'Resultados General'!$C$10:$CG$10,0),0),"")</f>
        <v>#NAME?</v>
      </c>
      <c r="DO392" s="29" t="str">
        <f t="shared" ref="DO392:DO455" ca="1" si="520">+IFERROR($E392*DN392,"")</f>
        <v/>
      </c>
      <c r="DP392" s="29" t="str">
        <f t="shared" ref="DP392:DP455" ca="1" si="521">+IFERROR($F392*DN392,"")</f>
        <v/>
      </c>
    </row>
    <row r="393" spans="2:120">
      <c r="B393" s="219" t="str">
        <f>+IF('Resultados General'!C396="","",'Resultados General'!C396)</f>
        <v/>
      </c>
      <c r="C393" s="134" t="e">
        <f ca="1">+_xlfn.IFNA(VLOOKUP('Distribución de puestos'!B393,'Resultados General'!$C$11:$J$510,8,0),"")</f>
        <v>#NAME?</v>
      </c>
      <c r="D393" s="135" t="e">
        <f ca="1">+_xlfn.IFNA(VLOOKUP(B393,'Resultados General'!$C$11:$L$510,10,0),"")</f>
        <v>#NAME?</v>
      </c>
      <c r="E393" s="26" t="s">
        <v>76</v>
      </c>
      <c r="F393" s="26" t="s">
        <v>76</v>
      </c>
      <c r="G393" s="135" t="str">
        <f t="shared" ref="G393:G456" ca="1" si="522">IFERROR($D393*E393,"")</f>
        <v/>
      </c>
      <c r="H393" s="135" t="str">
        <f t="shared" ref="H393:H456" ca="1" si="523">IFERROR($D393*F393,"")</f>
        <v/>
      </c>
      <c r="I393" s="219" t="str">
        <f t="shared" ref="I393:I456" si="524">+IFERROR(IF((E393/SUM(E393:F393))&gt;60%,"Feminizada",IF(1-(E393/SUM(E393:F393))&gt;60%,"Masculinizada","Equilibrada")),"")</f>
        <v/>
      </c>
      <c r="J393" s="138"/>
      <c r="M393" s="29" t="e">
        <f ca="1">+_xlfn.IFNA(VLOOKUP($B393,'Resultados General'!$C$11:$CG$510,MATCH(M$6,'Resultados General'!$C$10:$CG$10,0),0),"")</f>
        <v>#NAME?</v>
      </c>
      <c r="N393" s="29" t="str">
        <f t="shared" ca="1" si="450"/>
        <v/>
      </c>
      <c r="O393" s="29" t="str">
        <f t="shared" ca="1" si="451"/>
        <v/>
      </c>
      <c r="P393" s="29" t="e">
        <f ca="1">+_xlfn.IFNA(VLOOKUP($B393,'Resultados General'!$C$11:$CG$510,MATCH(P$6,'Resultados General'!$C$10:$CG$10,0),0),"")</f>
        <v>#NAME?</v>
      </c>
      <c r="Q393" s="29" t="str">
        <f t="shared" ca="1" si="452"/>
        <v/>
      </c>
      <c r="R393" s="29" t="str">
        <f t="shared" ca="1" si="453"/>
        <v/>
      </c>
      <c r="S393" s="29" t="e">
        <f ca="1">+_xlfn.IFNA(VLOOKUP($B393,'Resultados General'!$C$11:$CG$510,MATCH(S$6,'Resultados General'!$C$10:$CG$10,0),0),"")</f>
        <v>#NAME?</v>
      </c>
      <c r="T393" s="29" t="str">
        <f t="shared" ca="1" si="454"/>
        <v/>
      </c>
      <c r="U393" s="29" t="str">
        <f t="shared" ca="1" si="455"/>
        <v/>
      </c>
      <c r="V393" s="29" t="e">
        <f ca="1">+_xlfn.IFNA(VLOOKUP($B393,'Resultados General'!$C$11:$CG$510,MATCH(V$6,'Resultados General'!$C$10:$CG$10,0),0),"")</f>
        <v>#NAME?</v>
      </c>
      <c r="W393" s="29" t="str">
        <f t="shared" ca="1" si="456"/>
        <v/>
      </c>
      <c r="X393" s="29" t="str">
        <f t="shared" ca="1" si="457"/>
        <v/>
      </c>
      <c r="Y393" s="29" t="e">
        <f ca="1">+_xlfn.IFNA(VLOOKUP($B393,'Resultados General'!$C$11:$CG$510,MATCH(Y$6,'Resultados General'!$C$10:$CG$10,0),0),"")</f>
        <v>#NAME?</v>
      </c>
      <c r="Z393" s="29" t="str">
        <f t="shared" ca="1" si="458"/>
        <v/>
      </c>
      <c r="AA393" s="29" t="str">
        <f t="shared" ca="1" si="459"/>
        <v/>
      </c>
      <c r="AB393" s="29" t="e">
        <f ca="1">+_xlfn.IFNA(VLOOKUP($B393,'Resultados General'!$C$11:$CG$510,MATCH(AB$6,'Resultados General'!$C$10:$CG$10,0),0),"")</f>
        <v>#NAME?</v>
      </c>
      <c r="AC393" s="29" t="str">
        <f t="shared" ca="1" si="460"/>
        <v/>
      </c>
      <c r="AD393" s="29" t="str">
        <f t="shared" ca="1" si="461"/>
        <v/>
      </c>
      <c r="AE393" s="29" t="e">
        <f ca="1">+_xlfn.IFNA(VLOOKUP($B393,'Resultados General'!$C$11:$CG$510,MATCH(AE$6,'Resultados General'!$C$10:$CG$10,0),0),"")</f>
        <v>#NAME?</v>
      </c>
      <c r="AF393" s="29" t="str">
        <f t="shared" ca="1" si="462"/>
        <v/>
      </c>
      <c r="AG393" s="29" t="str">
        <f t="shared" ca="1" si="463"/>
        <v/>
      </c>
      <c r="AH393" s="29" t="e">
        <f ca="1">+_xlfn.IFNA(VLOOKUP($B393,'Resultados General'!$C$11:$CG$510,MATCH(AH$6,'Resultados General'!$C$10:$CG$10,0),0),"")</f>
        <v>#NAME?</v>
      </c>
      <c r="AI393" s="29" t="str">
        <f t="shared" ca="1" si="464"/>
        <v/>
      </c>
      <c r="AJ393" s="29" t="str">
        <f t="shared" ca="1" si="465"/>
        <v/>
      </c>
      <c r="AK393" s="29" t="e">
        <f ca="1">+_xlfn.IFNA(VLOOKUP($B393,'Resultados General'!$C$11:$CG$510,MATCH(AK$6,'Resultados General'!$C$10:$CG$10,0),0),"")</f>
        <v>#NAME?</v>
      </c>
      <c r="AL393" s="29" t="str">
        <f t="shared" ca="1" si="466"/>
        <v/>
      </c>
      <c r="AM393" s="29" t="str">
        <f t="shared" ca="1" si="467"/>
        <v/>
      </c>
      <c r="AN393" s="29" t="e">
        <f ca="1">+_xlfn.IFNA(VLOOKUP($B393,'Resultados General'!$C$11:$CG$510,MATCH(AN$6,'Resultados General'!$C$10:$CG$10,0),0),"")</f>
        <v>#NAME?</v>
      </c>
      <c r="AO393" s="29" t="str">
        <f t="shared" ca="1" si="468"/>
        <v/>
      </c>
      <c r="AP393" s="29" t="str">
        <f t="shared" ca="1" si="469"/>
        <v/>
      </c>
      <c r="AQ393" s="29" t="e">
        <f ca="1">+_xlfn.IFNA(VLOOKUP($B393,'Resultados General'!$C$11:$CG$510,MATCH(AQ$6,'Resultados General'!$C$10:$CG$10,0),0),"")</f>
        <v>#NAME?</v>
      </c>
      <c r="AR393" s="29" t="str">
        <f t="shared" ca="1" si="470"/>
        <v/>
      </c>
      <c r="AS393" s="29" t="str">
        <f t="shared" ca="1" si="471"/>
        <v/>
      </c>
      <c r="AT393" s="29" t="e">
        <f ca="1">+_xlfn.IFNA(VLOOKUP($B393,'Resultados General'!$C$11:$CG$510,MATCH(AT$6,'Resultados General'!$C$10:$CG$10,0),0),"")</f>
        <v>#NAME?</v>
      </c>
      <c r="AU393" s="29" t="str">
        <f t="shared" ca="1" si="472"/>
        <v/>
      </c>
      <c r="AV393" s="29" t="str">
        <f t="shared" ca="1" si="473"/>
        <v/>
      </c>
      <c r="AW393" s="29" t="e">
        <f ca="1">+_xlfn.IFNA(VLOOKUP($B393,'Resultados General'!$C$11:$CG$510,MATCH(AW$6,'Resultados General'!$C$10:$CG$10,0),0),"")</f>
        <v>#NAME?</v>
      </c>
      <c r="AX393" s="29" t="str">
        <f t="shared" ca="1" si="474"/>
        <v/>
      </c>
      <c r="AY393" s="29" t="str">
        <f t="shared" ca="1" si="475"/>
        <v/>
      </c>
      <c r="AZ393" s="29" t="e">
        <f ca="1">+_xlfn.IFNA(VLOOKUP($B393,'Resultados General'!$C$11:$CG$510,MATCH(AZ$6,'Resultados General'!$C$10:$CG$10,0),0),"")</f>
        <v>#NAME?</v>
      </c>
      <c r="BA393" s="29" t="str">
        <f t="shared" ca="1" si="476"/>
        <v/>
      </c>
      <c r="BB393" s="29" t="str">
        <f t="shared" ca="1" si="477"/>
        <v/>
      </c>
      <c r="BC393" s="29" t="e">
        <f ca="1">+_xlfn.IFNA(VLOOKUP($B393,'Resultados General'!$C$11:$CG$510,MATCH(BC$6,'Resultados General'!$C$10:$CG$10,0),0),"")</f>
        <v>#NAME?</v>
      </c>
      <c r="BD393" s="29" t="str">
        <f t="shared" ca="1" si="478"/>
        <v/>
      </c>
      <c r="BE393" s="29" t="str">
        <f t="shared" ca="1" si="479"/>
        <v/>
      </c>
      <c r="BF393" s="29" t="e">
        <f ca="1">+_xlfn.IFNA(VLOOKUP($B393,'Resultados General'!$C$11:$CG$510,MATCH(BF$6,'Resultados General'!$C$10:$CG$10,0),0),"")</f>
        <v>#NAME?</v>
      </c>
      <c r="BG393" s="29" t="str">
        <f t="shared" ca="1" si="480"/>
        <v/>
      </c>
      <c r="BH393" s="29" t="str">
        <f t="shared" ca="1" si="481"/>
        <v/>
      </c>
      <c r="BI393" s="29" t="e">
        <f ca="1">+_xlfn.IFNA(VLOOKUP($B393,'Resultados General'!$C$11:$CG$510,MATCH(BI$6,'Resultados General'!$C$10:$CG$10,0),0),"")</f>
        <v>#NAME?</v>
      </c>
      <c r="BJ393" s="29" t="str">
        <f t="shared" ca="1" si="482"/>
        <v/>
      </c>
      <c r="BK393" s="29" t="str">
        <f t="shared" ca="1" si="483"/>
        <v/>
      </c>
      <c r="BL393" s="29" t="e">
        <f ca="1">+_xlfn.IFNA(VLOOKUP($B393,'Resultados General'!$C$11:$CG$510,MATCH(BL$6,'Resultados General'!$C$10:$CG$10,0),0),"")</f>
        <v>#NAME?</v>
      </c>
      <c r="BM393" s="29" t="str">
        <f t="shared" ca="1" si="484"/>
        <v/>
      </c>
      <c r="BN393" s="29" t="str">
        <f t="shared" ca="1" si="485"/>
        <v/>
      </c>
      <c r="BO393" s="29" t="e">
        <f ca="1">+_xlfn.IFNA(VLOOKUP($B393,'Resultados General'!$C$11:$CG$510,MATCH(BO$6,'Resultados General'!$C$10:$CG$10,0),0),"")</f>
        <v>#NAME?</v>
      </c>
      <c r="BP393" s="29" t="str">
        <f t="shared" ca="1" si="486"/>
        <v/>
      </c>
      <c r="BQ393" s="29" t="str">
        <f t="shared" ca="1" si="487"/>
        <v/>
      </c>
      <c r="BR393" s="29" t="e">
        <f ca="1">+_xlfn.IFNA(VLOOKUP($B393,'Resultados General'!$C$11:$CG$510,MATCH(BR$6,'Resultados General'!$C$10:$CG$10,0),0),"")</f>
        <v>#NAME?</v>
      </c>
      <c r="BS393" s="29" t="str">
        <f t="shared" ca="1" si="488"/>
        <v/>
      </c>
      <c r="BT393" s="29" t="str">
        <f t="shared" ca="1" si="489"/>
        <v/>
      </c>
      <c r="BU393" s="29" t="e">
        <f ca="1">+_xlfn.IFNA(VLOOKUP($B393,'Resultados General'!$C$11:$CG$510,MATCH(BU$6,'Resultados General'!$C$10:$CG$10,0),0),"")</f>
        <v>#NAME?</v>
      </c>
      <c r="BV393" s="29" t="str">
        <f t="shared" ca="1" si="490"/>
        <v/>
      </c>
      <c r="BW393" s="29" t="str">
        <f t="shared" ca="1" si="491"/>
        <v/>
      </c>
      <c r="BX393" s="29" t="e">
        <f ca="1">+_xlfn.IFNA(VLOOKUP($B393,'Resultados General'!$C$11:$CG$510,MATCH(BX$6,'Resultados General'!$C$10:$CG$10,0),0),"")</f>
        <v>#NAME?</v>
      </c>
      <c r="BY393" s="29" t="str">
        <f t="shared" ca="1" si="492"/>
        <v/>
      </c>
      <c r="BZ393" s="29" t="str">
        <f t="shared" ca="1" si="493"/>
        <v/>
      </c>
      <c r="CA393" s="29" t="e">
        <f ca="1">+_xlfn.IFNA(VLOOKUP($B393,'Resultados General'!$C$11:$CG$510,MATCH(CA$6,'Resultados General'!$C$10:$CG$10,0),0),"")</f>
        <v>#NAME?</v>
      </c>
      <c r="CB393" s="29" t="str">
        <f t="shared" ca="1" si="494"/>
        <v/>
      </c>
      <c r="CC393" s="29" t="str">
        <f t="shared" ca="1" si="495"/>
        <v/>
      </c>
      <c r="CD393" s="29" t="e">
        <f ca="1">+_xlfn.IFNA(VLOOKUP($B393,'Resultados General'!$C$11:$CG$510,MATCH(CD$6,'Resultados General'!$C$10:$CG$10,0),0),"")</f>
        <v>#NAME?</v>
      </c>
      <c r="CE393" s="29" t="str">
        <f t="shared" ca="1" si="496"/>
        <v/>
      </c>
      <c r="CF393" s="29" t="str">
        <f t="shared" ca="1" si="497"/>
        <v/>
      </c>
      <c r="CG393" s="29" t="e">
        <f ca="1">+_xlfn.IFNA(VLOOKUP($B393,'Resultados General'!$C$11:$CG$510,MATCH(CG$6,'Resultados General'!$C$10:$CG$10,0),0),"")</f>
        <v>#NAME?</v>
      </c>
      <c r="CH393" s="29" t="str">
        <f t="shared" ca="1" si="498"/>
        <v/>
      </c>
      <c r="CI393" s="29" t="str">
        <f t="shared" ca="1" si="499"/>
        <v/>
      </c>
      <c r="CJ393" s="29" t="e">
        <f ca="1">+_xlfn.IFNA(VLOOKUP($B393,'Resultados General'!$C$11:$CG$510,MATCH(CJ$6,'Resultados General'!$C$10:$CG$10,0),0),"")</f>
        <v>#NAME?</v>
      </c>
      <c r="CK393" s="29" t="str">
        <f t="shared" ca="1" si="500"/>
        <v/>
      </c>
      <c r="CL393" s="29" t="str">
        <f t="shared" ca="1" si="501"/>
        <v/>
      </c>
      <c r="CM393" s="29" t="e">
        <f ca="1">+_xlfn.IFNA(VLOOKUP($B393,'Resultados General'!$C$11:$CG$510,MATCH(CM$6,'Resultados General'!$C$10:$CG$10,0),0),"")</f>
        <v>#NAME?</v>
      </c>
      <c r="CN393" s="29" t="str">
        <f t="shared" ca="1" si="502"/>
        <v/>
      </c>
      <c r="CO393" s="29" t="str">
        <f t="shared" ca="1" si="503"/>
        <v/>
      </c>
      <c r="CP393" s="29" t="e">
        <f ca="1">+_xlfn.IFNA(VLOOKUP($B393,'Resultados General'!$C$11:$CG$510,MATCH(CP$6,'Resultados General'!$C$10:$CG$10,0),0),"")</f>
        <v>#NAME?</v>
      </c>
      <c r="CQ393" s="29" t="str">
        <f t="shared" ca="1" si="504"/>
        <v/>
      </c>
      <c r="CR393" s="29" t="str">
        <f t="shared" ca="1" si="505"/>
        <v/>
      </c>
      <c r="CS393" s="29" t="e">
        <f ca="1">+_xlfn.IFNA(VLOOKUP($B393,'Resultados General'!$C$11:$CG$510,MATCH(CS$6,'Resultados General'!$C$10:$CG$10,0),0),"")</f>
        <v>#NAME?</v>
      </c>
      <c r="CT393" s="29" t="str">
        <f t="shared" ca="1" si="506"/>
        <v/>
      </c>
      <c r="CU393" s="29" t="str">
        <f t="shared" ca="1" si="507"/>
        <v/>
      </c>
      <c r="CV393" s="29" t="e">
        <f ca="1">+_xlfn.IFNA(VLOOKUP($B393,'Resultados General'!$C$11:$CG$510,MATCH(CV$6,'Resultados General'!$C$10:$CG$10,0),0),"")</f>
        <v>#NAME?</v>
      </c>
      <c r="CW393" s="29" t="str">
        <f t="shared" ca="1" si="508"/>
        <v/>
      </c>
      <c r="CX393" s="29" t="str">
        <f t="shared" ca="1" si="509"/>
        <v/>
      </c>
      <c r="CY393" s="29" t="e">
        <f ca="1">+_xlfn.IFNA(VLOOKUP($B393,'Resultados General'!$C$11:$CG$510,MATCH(CY$6,'Resultados General'!$C$10:$CG$10,0),0),"")</f>
        <v>#NAME?</v>
      </c>
      <c r="CZ393" s="29" t="str">
        <f t="shared" ca="1" si="510"/>
        <v/>
      </c>
      <c r="DA393" s="29" t="str">
        <f t="shared" ca="1" si="511"/>
        <v/>
      </c>
      <c r="DB393" s="29" t="e">
        <f ca="1">+_xlfn.IFNA(VLOOKUP($B393,'Resultados General'!$C$11:$CG$510,MATCH(DB$6,'Resultados General'!$C$10:$CG$10,0),0),"")</f>
        <v>#NAME?</v>
      </c>
      <c r="DC393" s="29" t="str">
        <f t="shared" ca="1" si="512"/>
        <v/>
      </c>
      <c r="DD393" s="29" t="str">
        <f t="shared" ca="1" si="513"/>
        <v/>
      </c>
      <c r="DE393" s="29" t="e">
        <f ca="1">+_xlfn.IFNA(VLOOKUP($B393,'Resultados General'!$C$11:$CG$510,MATCH(DE$6,'Resultados General'!$C$10:$CG$10,0),0),"")</f>
        <v>#NAME?</v>
      </c>
      <c r="DF393" s="29" t="str">
        <f t="shared" ca="1" si="514"/>
        <v/>
      </c>
      <c r="DG393" s="29" t="str">
        <f t="shared" ca="1" si="515"/>
        <v/>
      </c>
      <c r="DH393" s="29" t="e">
        <f ca="1">+_xlfn.IFNA(VLOOKUP($B393,'Resultados General'!$C$11:$CG$510,MATCH(DH$6,'Resultados General'!$C$10:$CG$10,0),0),"")</f>
        <v>#NAME?</v>
      </c>
      <c r="DI393" s="29" t="str">
        <f t="shared" ca="1" si="516"/>
        <v/>
      </c>
      <c r="DJ393" s="29" t="str">
        <f t="shared" ca="1" si="517"/>
        <v/>
      </c>
      <c r="DK393" s="29" t="e">
        <f ca="1">+_xlfn.IFNA(VLOOKUP($B393,'Resultados General'!$C$11:$CG$510,MATCH(DK$6,'Resultados General'!$C$10:$CG$10,0),0),"")</f>
        <v>#NAME?</v>
      </c>
      <c r="DL393" s="29" t="str">
        <f t="shared" ca="1" si="518"/>
        <v/>
      </c>
      <c r="DM393" s="29" t="str">
        <f t="shared" ca="1" si="519"/>
        <v/>
      </c>
      <c r="DN393" s="29" t="e">
        <f ca="1">+_xlfn.IFNA(VLOOKUP($B393,'Resultados General'!$C$11:$CG$510,MATCH(DN$6,'Resultados General'!$C$10:$CG$10,0),0),"")</f>
        <v>#NAME?</v>
      </c>
      <c r="DO393" s="29" t="str">
        <f t="shared" ca="1" si="520"/>
        <v/>
      </c>
      <c r="DP393" s="29" t="str">
        <f t="shared" ca="1" si="521"/>
        <v/>
      </c>
    </row>
    <row r="394" spans="2:120">
      <c r="B394" s="219" t="str">
        <f>+IF('Resultados General'!C397="","",'Resultados General'!C397)</f>
        <v/>
      </c>
      <c r="C394" s="134" t="e">
        <f ca="1">+_xlfn.IFNA(VLOOKUP('Distribución de puestos'!B394,'Resultados General'!$C$11:$J$510,8,0),"")</f>
        <v>#NAME?</v>
      </c>
      <c r="D394" s="135" t="e">
        <f ca="1">+_xlfn.IFNA(VLOOKUP(B394,'Resultados General'!$C$11:$L$510,10,0),"")</f>
        <v>#NAME?</v>
      </c>
      <c r="E394" s="26" t="s">
        <v>76</v>
      </c>
      <c r="F394" s="26" t="s">
        <v>76</v>
      </c>
      <c r="G394" s="135" t="str">
        <f t="shared" ca="1" si="522"/>
        <v/>
      </c>
      <c r="H394" s="135" t="str">
        <f t="shared" ca="1" si="523"/>
        <v/>
      </c>
      <c r="I394" s="219" t="str">
        <f t="shared" si="524"/>
        <v/>
      </c>
      <c r="J394" s="138"/>
      <c r="M394" s="29" t="e">
        <f ca="1">+_xlfn.IFNA(VLOOKUP($B394,'Resultados General'!$C$11:$CG$510,MATCH(M$6,'Resultados General'!$C$10:$CG$10,0),0),"")</f>
        <v>#NAME?</v>
      </c>
      <c r="N394" s="29" t="str">
        <f t="shared" ca="1" si="450"/>
        <v/>
      </c>
      <c r="O394" s="29" t="str">
        <f t="shared" ca="1" si="451"/>
        <v/>
      </c>
      <c r="P394" s="29" t="e">
        <f ca="1">+_xlfn.IFNA(VLOOKUP($B394,'Resultados General'!$C$11:$CG$510,MATCH(P$6,'Resultados General'!$C$10:$CG$10,0),0),"")</f>
        <v>#NAME?</v>
      </c>
      <c r="Q394" s="29" t="str">
        <f t="shared" ca="1" si="452"/>
        <v/>
      </c>
      <c r="R394" s="29" t="str">
        <f t="shared" ca="1" si="453"/>
        <v/>
      </c>
      <c r="S394" s="29" t="e">
        <f ca="1">+_xlfn.IFNA(VLOOKUP($B394,'Resultados General'!$C$11:$CG$510,MATCH(S$6,'Resultados General'!$C$10:$CG$10,0),0),"")</f>
        <v>#NAME?</v>
      </c>
      <c r="T394" s="29" t="str">
        <f t="shared" ca="1" si="454"/>
        <v/>
      </c>
      <c r="U394" s="29" t="str">
        <f t="shared" ca="1" si="455"/>
        <v/>
      </c>
      <c r="V394" s="29" t="e">
        <f ca="1">+_xlfn.IFNA(VLOOKUP($B394,'Resultados General'!$C$11:$CG$510,MATCH(V$6,'Resultados General'!$C$10:$CG$10,0),0),"")</f>
        <v>#NAME?</v>
      </c>
      <c r="W394" s="29" t="str">
        <f t="shared" ca="1" si="456"/>
        <v/>
      </c>
      <c r="X394" s="29" t="str">
        <f t="shared" ca="1" si="457"/>
        <v/>
      </c>
      <c r="Y394" s="29" t="e">
        <f ca="1">+_xlfn.IFNA(VLOOKUP($B394,'Resultados General'!$C$11:$CG$510,MATCH(Y$6,'Resultados General'!$C$10:$CG$10,0),0),"")</f>
        <v>#NAME?</v>
      </c>
      <c r="Z394" s="29" t="str">
        <f t="shared" ca="1" si="458"/>
        <v/>
      </c>
      <c r="AA394" s="29" t="str">
        <f t="shared" ca="1" si="459"/>
        <v/>
      </c>
      <c r="AB394" s="29" t="e">
        <f ca="1">+_xlfn.IFNA(VLOOKUP($B394,'Resultados General'!$C$11:$CG$510,MATCH(AB$6,'Resultados General'!$C$10:$CG$10,0),0),"")</f>
        <v>#NAME?</v>
      </c>
      <c r="AC394" s="29" t="str">
        <f t="shared" ca="1" si="460"/>
        <v/>
      </c>
      <c r="AD394" s="29" t="str">
        <f t="shared" ca="1" si="461"/>
        <v/>
      </c>
      <c r="AE394" s="29" t="e">
        <f ca="1">+_xlfn.IFNA(VLOOKUP($B394,'Resultados General'!$C$11:$CG$510,MATCH(AE$6,'Resultados General'!$C$10:$CG$10,0),0),"")</f>
        <v>#NAME?</v>
      </c>
      <c r="AF394" s="29" t="str">
        <f t="shared" ca="1" si="462"/>
        <v/>
      </c>
      <c r="AG394" s="29" t="str">
        <f t="shared" ca="1" si="463"/>
        <v/>
      </c>
      <c r="AH394" s="29" t="e">
        <f ca="1">+_xlfn.IFNA(VLOOKUP($B394,'Resultados General'!$C$11:$CG$510,MATCH(AH$6,'Resultados General'!$C$10:$CG$10,0),0),"")</f>
        <v>#NAME?</v>
      </c>
      <c r="AI394" s="29" t="str">
        <f t="shared" ca="1" si="464"/>
        <v/>
      </c>
      <c r="AJ394" s="29" t="str">
        <f t="shared" ca="1" si="465"/>
        <v/>
      </c>
      <c r="AK394" s="29" t="e">
        <f ca="1">+_xlfn.IFNA(VLOOKUP($B394,'Resultados General'!$C$11:$CG$510,MATCH(AK$6,'Resultados General'!$C$10:$CG$10,0),0),"")</f>
        <v>#NAME?</v>
      </c>
      <c r="AL394" s="29" t="str">
        <f t="shared" ca="1" si="466"/>
        <v/>
      </c>
      <c r="AM394" s="29" t="str">
        <f t="shared" ca="1" si="467"/>
        <v/>
      </c>
      <c r="AN394" s="29" t="e">
        <f ca="1">+_xlfn.IFNA(VLOOKUP($B394,'Resultados General'!$C$11:$CG$510,MATCH(AN$6,'Resultados General'!$C$10:$CG$10,0),0),"")</f>
        <v>#NAME?</v>
      </c>
      <c r="AO394" s="29" t="str">
        <f t="shared" ca="1" si="468"/>
        <v/>
      </c>
      <c r="AP394" s="29" t="str">
        <f t="shared" ca="1" si="469"/>
        <v/>
      </c>
      <c r="AQ394" s="29" t="e">
        <f ca="1">+_xlfn.IFNA(VLOOKUP($B394,'Resultados General'!$C$11:$CG$510,MATCH(AQ$6,'Resultados General'!$C$10:$CG$10,0),0),"")</f>
        <v>#NAME?</v>
      </c>
      <c r="AR394" s="29" t="str">
        <f t="shared" ca="1" si="470"/>
        <v/>
      </c>
      <c r="AS394" s="29" t="str">
        <f t="shared" ca="1" si="471"/>
        <v/>
      </c>
      <c r="AT394" s="29" t="e">
        <f ca="1">+_xlfn.IFNA(VLOOKUP($B394,'Resultados General'!$C$11:$CG$510,MATCH(AT$6,'Resultados General'!$C$10:$CG$10,0),0),"")</f>
        <v>#NAME?</v>
      </c>
      <c r="AU394" s="29" t="str">
        <f t="shared" ca="1" si="472"/>
        <v/>
      </c>
      <c r="AV394" s="29" t="str">
        <f t="shared" ca="1" si="473"/>
        <v/>
      </c>
      <c r="AW394" s="29" t="e">
        <f ca="1">+_xlfn.IFNA(VLOOKUP($B394,'Resultados General'!$C$11:$CG$510,MATCH(AW$6,'Resultados General'!$C$10:$CG$10,0),0),"")</f>
        <v>#NAME?</v>
      </c>
      <c r="AX394" s="29" t="str">
        <f t="shared" ca="1" si="474"/>
        <v/>
      </c>
      <c r="AY394" s="29" t="str">
        <f t="shared" ca="1" si="475"/>
        <v/>
      </c>
      <c r="AZ394" s="29" t="e">
        <f ca="1">+_xlfn.IFNA(VLOOKUP($B394,'Resultados General'!$C$11:$CG$510,MATCH(AZ$6,'Resultados General'!$C$10:$CG$10,0),0),"")</f>
        <v>#NAME?</v>
      </c>
      <c r="BA394" s="29" t="str">
        <f t="shared" ca="1" si="476"/>
        <v/>
      </c>
      <c r="BB394" s="29" t="str">
        <f t="shared" ca="1" si="477"/>
        <v/>
      </c>
      <c r="BC394" s="29" t="e">
        <f ca="1">+_xlfn.IFNA(VLOOKUP($B394,'Resultados General'!$C$11:$CG$510,MATCH(BC$6,'Resultados General'!$C$10:$CG$10,0),0),"")</f>
        <v>#NAME?</v>
      </c>
      <c r="BD394" s="29" t="str">
        <f t="shared" ca="1" si="478"/>
        <v/>
      </c>
      <c r="BE394" s="29" t="str">
        <f t="shared" ca="1" si="479"/>
        <v/>
      </c>
      <c r="BF394" s="29" t="e">
        <f ca="1">+_xlfn.IFNA(VLOOKUP($B394,'Resultados General'!$C$11:$CG$510,MATCH(BF$6,'Resultados General'!$C$10:$CG$10,0),0),"")</f>
        <v>#NAME?</v>
      </c>
      <c r="BG394" s="29" t="str">
        <f t="shared" ca="1" si="480"/>
        <v/>
      </c>
      <c r="BH394" s="29" t="str">
        <f t="shared" ca="1" si="481"/>
        <v/>
      </c>
      <c r="BI394" s="29" t="e">
        <f ca="1">+_xlfn.IFNA(VLOOKUP($B394,'Resultados General'!$C$11:$CG$510,MATCH(BI$6,'Resultados General'!$C$10:$CG$10,0),0),"")</f>
        <v>#NAME?</v>
      </c>
      <c r="BJ394" s="29" t="str">
        <f t="shared" ca="1" si="482"/>
        <v/>
      </c>
      <c r="BK394" s="29" t="str">
        <f t="shared" ca="1" si="483"/>
        <v/>
      </c>
      <c r="BL394" s="29" t="e">
        <f ca="1">+_xlfn.IFNA(VLOOKUP($B394,'Resultados General'!$C$11:$CG$510,MATCH(BL$6,'Resultados General'!$C$10:$CG$10,0),0),"")</f>
        <v>#NAME?</v>
      </c>
      <c r="BM394" s="29" t="str">
        <f t="shared" ca="1" si="484"/>
        <v/>
      </c>
      <c r="BN394" s="29" t="str">
        <f t="shared" ca="1" si="485"/>
        <v/>
      </c>
      <c r="BO394" s="29" t="e">
        <f ca="1">+_xlfn.IFNA(VLOOKUP($B394,'Resultados General'!$C$11:$CG$510,MATCH(BO$6,'Resultados General'!$C$10:$CG$10,0),0),"")</f>
        <v>#NAME?</v>
      </c>
      <c r="BP394" s="29" t="str">
        <f t="shared" ca="1" si="486"/>
        <v/>
      </c>
      <c r="BQ394" s="29" t="str">
        <f t="shared" ca="1" si="487"/>
        <v/>
      </c>
      <c r="BR394" s="29" t="e">
        <f ca="1">+_xlfn.IFNA(VLOOKUP($B394,'Resultados General'!$C$11:$CG$510,MATCH(BR$6,'Resultados General'!$C$10:$CG$10,0),0),"")</f>
        <v>#NAME?</v>
      </c>
      <c r="BS394" s="29" t="str">
        <f t="shared" ca="1" si="488"/>
        <v/>
      </c>
      <c r="BT394" s="29" t="str">
        <f t="shared" ca="1" si="489"/>
        <v/>
      </c>
      <c r="BU394" s="29" t="e">
        <f ca="1">+_xlfn.IFNA(VLOOKUP($B394,'Resultados General'!$C$11:$CG$510,MATCH(BU$6,'Resultados General'!$C$10:$CG$10,0),0),"")</f>
        <v>#NAME?</v>
      </c>
      <c r="BV394" s="29" t="str">
        <f t="shared" ca="1" si="490"/>
        <v/>
      </c>
      <c r="BW394" s="29" t="str">
        <f t="shared" ca="1" si="491"/>
        <v/>
      </c>
      <c r="BX394" s="29" t="e">
        <f ca="1">+_xlfn.IFNA(VLOOKUP($B394,'Resultados General'!$C$11:$CG$510,MATCH(BX$6,'Resultados General'!$C$10:$CG$10,0),0),"")</f>
        <v>#NAME?</v>
      </c>
      <c r="BY394" s="29" t="str">
        <f t="shared" ca="1" si="492"/>
        <v/>
      </c>
      <c r="BZ394" s="29" t="str">
        <f t="shared" ca="1" si="493"/>
        <v/>
      </c>
      <c r="CA394" s="29" t="e">
        <f ca="1">+_xlfn.IFNA(VLOOKUP($B394,'Resultados General'!$C$11:$CG$510,MATCH(CA$6,'Resultados General'!$C$10:$CG$10,0),0),"")</f>
        <v>#NAME?</v>
      </c>
      <c r="CB394" s="29" t="str">
        <f t="shared" ca="1" si="494"/>
        <v/>
      </c>
      <c r="CC394" s="29" t="str">
        <f t="shared" ca="1" si="495"/>
        <v/>
      </c>
      <c r="CD394" s="29" t="e">
        <f ca="1">+_xlfn.IFNA(VLOOKUP($B394,'Resultados General'!$C$11:$CG$510,MATCH(CD$6,'Resultados General'!$C$10:$CG$10,0),0),"")</f>
        <v>#NAME?</v>
      </c>
      <c r="CE394" s="29" t="str">
        <f t="shared" ca="1" si="496"/>
        <v/>
      </c>
      <c r="CF394" s="29" t="str">
        <f t="shared" ca="1" si="497"/>
        <v/>
      </c>
      <c r="CG394" s="29" t="e">
        <f ca="1">+_xlfn.IFNA(VLOOKUP($B394,'Resultados General'!$C$11:$CG$510,MATCH(CG$6,'Resultados General'!$C$10:$CG$10,0),0),"")</f>
        <v>#NAME?</v>
      </c>
      <c r="CH394" s="29" t="str">
        <f t="shared" ca="1" si="498"/>
        <v/>
      </c>
      <c r="CI394" s="29" t="str">
        <f t="shared" ca="1" si="499"/>
        <v/>
      </c>
      <c r="CJ394" s="29" t="e">
        <f ca="1">+_xlfn.IFNA(VLOOKUP($B394,'Resultados General'!$C$11:$CG$510,MATCH(CJ$6,'Resultados General'!$C$10:$CG$10,0),0),"")</f>
        <v>#NAME?</v>
      </c>
      <c r="CK394" s="29" t="str">
        <f t="shared" ca="1" si="500"/>
        <v/>
      </c>
      <c r="CL394" s="29" t="str">
        <f t="shared" ca="1" si="501"/>
        <v/>
      </c>
      <c r="CM394" s="29" t="e">
        <f ca="1">+_xlfn.IFNA(VLOOKUP($B394,'Resultados General'!$C$11:$CG$510,MATCH(CM$6,'Resultados General'!$C$10:$CG$10,0),0),"")</f>
        <v>#NAME?</v>
      </c>
      <c r="CN394" s="29" t="str">
        <f t="shared" ca="1" si="502"/>
        <v/>
      </c>
      <c r="CO394" s="29" t="str">
        <f t="shared" ca="1" si="503"/>
        <v/>
      </c>
      <c r="CP394" s="29" t="e">
        <f ca="1">+_xlfn.IFNA(VLOOKUP($B394,'Resultados General'!$C$11:$CG$510,MATCH(CP$6,'Resultados General'!$C$10:$CG$10,0),0),"")</f>
        <v>#NAME?</v>
      </c>
      <c r="CQ394" s="29" t="str">
        <f t="shared" ca="1" si="504"/>
        <v/>
      </c>
      <c r="CR394" s="29" t="str">
        <f t="shared" ca="1" si="505"/>
        <v/>
      </c>
      <c r="CS394" s="29" t="e">
        <f ca="1">+_xlfn.IFNA(VLOOKUP($B394,'Resultados General'!$C$11:$CG$510,MATCH(CS$6,'Resultados General'!$C$10:$CG$10,0),0),"")</f>
        <v>#NAME?</v>
      </c>
      <c r="CT394" s="29" t="str">
        <f t="shared" ca="1" si="506"/>
        <v/>
      </c>
      <c r="CU394" s="29" t="str">
        <f t="shared" ca="1" si="507"/>
        <v/>
      </c>
      <c r="CV394" s="29" t="e">
        <f ca="1">+_xlfn.IFNA(VLOOKUP($B394,'Resultados General'!$C$11:$CG$510,MATCH(CV$6,'Resultados General'!$C$10:$CG$10,0),0),"")</f>
        <v>#NAME?</v>
      </c>
      <c r="CW394" s="29" t="str">
        <f t="shared" ca="1" si="508"/>
        <v/>
      </c>
      <c r="CX394" s="29" t="str">
        <f t="shared" ca="1" si="509"/>
        <v/>
      </c>
      <c r="CY394" s="29" t="e">
        <f ca="1">+_xlfn.IFNA(VLOOKUP($B394,'Resultados General'!$C$11:$CG$510,MATCH(CY$6,'Resultados General'!$C$10:$CG$10,0),0),"")</f>
        <v>#NAME?</v>
      </c>
      <c r="CZ394" s="29" t="str">
        <f t="shared" ca="1" si="510"/>
        <v/>
      </c>
      <c r="DA394" s="29" t="str">
        <f t="shared" ca="1" si="511"/>
        <v/>
      </c>
      <c r="DB394" s="29" t="e">
        <f ca="1">+_xlfn.IFNA(VLOOKUP($B394,'Resultados General'!$C$11:$CG$510,MATCH(DB$6,'Resultados General'!$C$10:$CG$10,0),0),"")</f>
        <v>#NAME?</v>
      </c>
      <c r="DC394" s="29" t="str">
        <f t="shared" ca="1" si="512"/>
        <v/>
      </c>
      <c r="DD394" s="29" t="str">
        <f t="shared" ca="1" si="513"/>
        <v/>
      </c>
      <c r="DE394" s="29" t="e">
        <f ca="1">+_xlfn.IFNA(VLOOKUP($B394,'Resultados General'!$C$11:$CG$510,MATCH(DE$6,'Resultados General'!$C$10:$CG$10,0),0),"")</f>
        <v>#NAME?</v>
      </c>
      <c r="DF394" s="29" t="str">
        <f t="shared" ca="1" si="514"/>
        <v/>
      </c>
      <c r="DG394" s="29" t="str">
        <f t="shared" ca="1" si="515"/>
        <v/>
      </c>
      <c r="DH394" s="29" t="e">
        <f ca="1">+_xlfn.IFNA(VLOOKUP($B394,'Resultados General'!$C$11:$CG$510,MATCH(DH$6,'Resultados General'!$C$10:$CG$10,0),0),"")</f>
        <v>#NAME?</v>
      </c>
      <c r="DI394" s="29" t="str">
        <f t="shared" ca="1" si="516"/>
        <v/>
      </c>
      <c r="DJ394" s="29" t="str">
        <f t="shared" ca="1" si="517"/>
        <v/>
      </c>
      <c r="DK394" s="29" t="e">
        <f ca="1">+_xlfn.IFNA(VLOOKUP($B394,'Resultados General'!$C$11:$CG$510,MATCH(DK$6,'Resultados General'!$C$10:$CG$10,0),0),"")</f>
        <v>#NAME?</v>
      </c>
      <c r="DL394" s="29" t="str">
        <f t="shared" ca="1" si="518"/>
        <v/>
      </c>
      <c r="DM394" s="29" t="str">
        <f t="shared" ca="1" si="519"/>
        <v/>
      </c>
      <c r="DN394" s="29" t="e">
        <f ca="1">+_xlfn.IFNA(VLOOKUP($B394,'Resultados General'!$C$11:$CG$510,MATCH(DN$6,'Resultados General'!$C$10:$CG$10,0),0),"")</f>
        <v>#NAME?</v>
      </c>
      <c r="DO394" s="29" t="str">
        <f t="shared" ca="1" si="520"/>
        <v/>
      </c>
      <c r="DP394" s="29" t="str">
        <f t="shared" ca="1" si="521"/>
        <v/>
      </c>
    </row>
    <row r="395" spans="2:120">
      <c r="B395" s="219" t="str">
        <f>+IF('Resultados General'!C398="","",'Resultados General'!C398)</f>
        <v/>
      </c>
      <c r="C395" s="134" t="e">
        <f ca="1">+_xlfn.IFNA(VLOOKUP('Distribución de puestos'!B395,'Resultados General'!$C$11:$J$510,8,0),"")</f>
        <v>#NAME?</v>
      </c>
      <c r="D395" s="135" t="e">
        <f ca="1">+_xlfn.IFNA(VLOOKUP(B395,'Resultados General'!$C$11:$L$510,10,0),"")</f>
        <v>#NAME?</v>
      </c>
      <c r="E395" s="26" t="s">
        <v>76</v>
      </c>
      <c r="F395" s="26" t="s">
        <v>76</v>
      </c>
      <c r="G395" s="135" t="str">
        <f t="shared" ca="1" si="522"/>
        <v/>
      </c>
      <c r="H395" s="135" t="str">
        <f t="shared" ca="1" si="523"/>
        <v/>
      </c>
      <c r="I395" s="219" t="str">
        <f t="shared" si="524"/>
        <v/>
      </c>
      <c r="J395" s="138"/>
      <c r="M395" s="29" t="e">
        <f ca="1">+_xlfn.IFNA(VLOOKUP($B395,'Resultados General'!$C$11:$CG$510,MATCH(M$6,'Resultados General'!$C$10:$CG$10,0),0),"")</f>
        <v>#NAME?</v>
      </c>
      <c r="N395" s="29" t="str">
        <f t="shared" ca="1" si="450"/>
        <v/>
      </c>
      <c r="O395" s="29" t="str">
        <f t="shared" ca="1" si="451"/>
        <v/>
      </c>
      <c r="P395" s="29" t="e">
        <f ca="1">+_xlfn.IFNA(VLOOKUP($B395,'Resultados General'!$C$11:$CG$510,MATCH(P$6,'Resultados General'!$C$10:$CG$10,0),0),"")</f>
        <v>#NAME?</v>
      </c>
      <c r="Q395" s="29" t="str">
        <f t="shared" ca="1" si="452"/>
        <v/>
      </c>
      <c r="R395" s="29" t="str">
        <f t="shared" ca="1" si="453"/>
        <v/>
      </c>
      <c r="S395" s="29" t="e">
        <f ca="1">+_xlfn.IFNA(VLOOKUP($B395,'Resultados General'!$C$11:$CG$510,MATCH(S$6,'Resultados General'!$C$10:$CG$10,0),0),"")</f>
        <v>#NAME?</v>
      </c>
      <c r="T395" s="29" t="str">
        <f t="shared" ca="1" si="454"/>
        <v/>
      </c>
      <c r="U395" s="29" t="str">
        <f t="shared" ca="1" si="455"/>
        <v/>
      </c>
      <c r="V395" s="29" t="e">
        <f ca="1">+_xlfn.IFNA(VLOOKUP($B395,'Resultados General'!$C$11:$CG$510,MATCH(V$6,'Resultados General'!$C$10:$CG$10,0),0),"")</f>
        <v>#NAME?</v>
      </c>
      <c r="W395" s="29" t="str">
        <f t="shared" ca="1" si="456"/>
        <v/>
      </c>
      <c r="X395" s="29" t="str">
        <f t="shared" ca="1" si="457"/>
        <v/>
      </c>
      <c r="Y395" s="29" t="e">
        <f ca="1">+_xlfn.IFNA(VLOOKUP($B395,'Resultados General'!$C$11:$CG$510,MATCH(Y$6,'Resultados General'!$C$10:$CG$10,0),0),"")</f>
        <v>#NAME?</v>
      </c>
      <c r="Z395" s="29" t="str">
        <f t="shared" ca="1" si="458"/>
        <v/>
      </c>
      <c r="AA395" s="29" t="str">
        <f t="shared" ca="1" si="459"/>
        <v/>
      </c>
      <c r="AB395" s="29" t="e">
        <f ca="1">+_xlfn.IFNA(VLOOKUP($B395,'Resultados General'!$C$11:$CG$510,MATCH(AB$6,'Resultados General'!$C$10:$CG$10,0),0),"")</f>
        <v>#NAME?</v>
      </c>
      <c r="AC395" s="29" t="str">
        <f t="shared" ca="1" si="460"/>
        <v/>
      </c>
      <c r="AD395" s="29" t="str">
        <f t="shared" ca="1" si="461"/>
        <v/>
      </c>
      <c r="AE395" s="29" t="e">
        <f ca="1">+_xlfn.IFNA(VLOOKUP($B395,'Resultados General'!$C$11:$CG$510,MATCH(AE$6,'Resultados General'!$C$10:$CG$10,0),0),"")</f>
        <v>#NAME?</v>
      </c>
      <c r="AF395" s="29" t="str">
        <f t="shared" ca="1" si="462"/>
        <v/>
      </c>
      <c r="AG395" s="29" t="str">
        <f t="shared" ca="1" si="463"/>
        <v/>
      </c>
      <c r="AH395" s="29" t="e">
        <f ca="1">+_xlfn.IFNA(VLOOKUP($B395,'Resultados General'!$C$11:$CG$510,MATCH(AH$6,'Resultados General'!$C$10:$CG$10,0),0),"")</f>
        <v>#NAME?</v>
      </c>
      <c r="AI395" s="29" t="str">
        <f t="shared" ca="1" si="464"/>
        <v/>
      </c>
      <c r="AJ395" s="29" t="str">
        <f t="shared" ca="1" si="465"/>
        <v/>
      </c>
      <c r="AK395" s="29" t="e">
        <f ca="1">+_xlfn.IFNA(VLOOKUP($B395,'Resultados General'!$C$11:$CG$510,MATCH(AK$6,'Resultados General'!$C$10:$CG$10,0),0),"")</f>
        <v>#NAME?</v>
      </c>
      <c r="AL395" s="29" t="str">
        <f t="shared" ca="1" si="466"/>
        <v/>
      </c>
      <c r="AM395" s="29" t="str">
        <f t="shared" ca="1" si="467"/>
        <v/>
      </c>
      <c r="AN395" s="29" t="e">
        <f ca="1">+_xlfn.IFNA(VLOOKUP($B395,'Resultados General'!$C$11:$CG$510,MATCH(AN$6,'Resultados General'!$C$10:$CG$10,0),0),"")</f>
        <v>#NAME?</v>
      </c>
      <c r="AO395" s="29" t="str">
        <f t="shared" ca="1" si="468"/>
        <v/>
      </c>
      <c r="AP395" s="29" t="str">
        <f t="shared" ca="1" si="469"/>
        <v/>
      </c>
      <c r="AQ395" s="29" t="e">
        <f ca="1">+_xlfn.IFNA(VLOOKUP($B395,'Resultados General'!$C$11:$CG$510,MATCH(AQ$6,'Resultados General'!$C$10:$CG$10,0),0),"")</f>
        <v>#NAME?</v>
      </c>
      <c r="AR395" s="29" t="str">
        <f t="shared" ca="1" si="470"/>
        <v/>
      </c>
      <c r="AS395" s="29" t="str">
        <f t="shared" ca="1" si="471"/>
        <v/>
      </c>
      <c r="AT395" s="29" t="e">
        <f ca="1">+_xlfn.IFNA(VLOOKUP($B395,'Resultados General'!$C$11:$CG$510,MATCH(AT$6,'Resultados General'!$C$10:$CG$10,0),0),"")</f>
        <v>#NAME?</v>
      </c>
      <c r="AU395" s="29" t="str">
        <f t="shared" ca="1" si="472"/>
        <v/>
      </c>
      <c r="AV395" s="29" t="str">
        <f t="shared" ca="1" si="473"/>
        <v/>
      </c>
      <c r="AW395" s="29" t="e">
        <f ca="1">+_xlfn.IFNA(VLOOKUP($B395,'Resultados General'!$C$11:$CG$510,MATCH(AW$6,'Resultados General'!$C$10:$CG$10,0),0),"")</f>
        <v>#NAME?</v>
      </c>
      <c r="AX395" s="29" t="str">
        <f t="shared" ca="1" si="474"/>
        <v/>
      </c>
      <c r="AY395" s="29" t="str">
        <f t="shared" ca="1" si="475"/>
        <v/>
      </c>
      <c r="AZ395" s="29" t="e">
        <f ca="1">+_xlfn.IFNA(VLOOKUP($B395,'Resultados General'!$C$11:$CG$510,MATCH(AZ$6,'Resultados General'!$C$10:$CG$10,0),0),"")</f>
        <v>#NAME?</v>
      </c>
      <c r="BA395" s="29" t="str">
        <f t="shared" ca="1" si="476"/>
        <v/>
      </c>
      <c r="BB395" s="29" t="str">
        <f t="shared" ca="1" si="477"/>
        <v/>
      </c>
      <c r="BC395" s="29" t="e">
        <f ca="1">+_xlfn.IFNA(VLOOKUP($B395,'Resultados General'!$C$11:$CG$510,MATCH(BC$6,'Resultados General'!$C$10:$CG$10,0),0),"")</f>
        <v>#NAME?</v>
      </c>
      <c r="BD395" s="29" t="str">
        <f t="shared" ca="1" si="478"/>
        <v/>
      </c>
      <c r="BE395" s="29" t="str">
        <f t="shared" ca="1" si="479"/>
        <v/>
      </c>
      <c r="BF395" s="29" t="e">
        <f ca="1">+_xlfn.IFNA(VLOOKUP($B395,'Resultados General'!$C$11:$CG$510,MATCH(BF$6,'Resultados General'!$C$10:$CG$10,0),0),"")</f>
        <v>#NAME?</v>
      </c>
      <c r="BG395" s="29" t="str">
        <f t="shared" ca="1" si="480"/>
        <v/>
      </c>
      <c r="BH395" s="29" t="str">
        <f t="shared" ca="1" si="481"/>
        <v/>
      </c>
      <c r="BI395" s="29" t="e">
        <f ca="1">+_xlfn.IFNA(VLOOKUP($B395,'Resultados General'!$C$11:$CG$510,MATCH(BI$6,'Resultados General'!$C$10:$CG$10,0),0),"")</f>
        <v>#NAME?</v>
      </c>
      <c r="BJ395" s="29" t="str">
        <f t="shared" ca="1" si="482"/>
        <v/>
      </c>
      <c r="BK395" s="29" t="str">
        <f t="shared" ca="1" si="483"/>
        <v/>
      </c>
      <c r="BL395" s="29" t="e">
        <f ca="1">+_xlfn.IFNA(VLOOKUP($B395,'Resultados General'!$C$11:$CG$510,MATCH(BL$6,'Resultados General'!$C$10:$CG$10,0),0),"")</f>
        <v>#NAME?</v>
      </c>
      <c r="BM395" s="29" t="str">
        <f t="shared" ca="1" si="484"/>
        <v/>
      </c>
      <c r="BN395" s="29" t="str">
        <f t="shared" ca="1" si="485"/>
        <v/>
      </c>
      <c r="BO395" s="29" t="e">
        <f ca="1">+_xlfn.IFNA(VLOOKUP($B395,'Resultados General'!$C$11:$CG$510,MATCH(BO$6,'Resultados General'!$C$10:$CG$10,0),0),"")</f>
        <v>#NAME?</v>
      </c>
      <c r="BP395" s="29" t="str">
        <f t="shared" ca="1" si="486"/>
        <v/>
      </c>
      <c r="BQ395" s="29" t="str">
        <f t="shared" ca="1" si="487"/>
        <v/>
      </c>
      <c r="BR395" s="29" t="e">
        <f ca="1">+_xlfn.IFNA(VLOOKUP($B395,'Resultados General'!$C$11:$CG$510,MATCH(BR$6,'Resultados General'!$C$10:$CG$10,0),0),"")</f>
        <v>#NAME?</v>
      </c>
      <c r="BS395" s="29" t="str">
        <f t="shared" ca="1" si="488"/>
        <v/>
      </c>
      <c r="BT395" s="29" t="str">
        <f t="shared" ca="1" si="489"/>
        <v/>
      </c>
      <c r="BU395" s="29" t="e">
        <f ca="1">+_xlfn.IFNA(VLOOKUP($B395,'Resultados General'!$C$11:$CG$510,MATCH(BU$6,'Resultados General'!$C$10:$CG$10,0),0),"")</f>
        <v>#NAME?</v>
      </c>
      <c r="BV395" s="29" t="str">
        <f t="shared" ca="1" si="490"/>
        <v/>
      </c>
      <c r="BW395" s="29" t="str">
        <f t="shared" ca="1" si="491"/>
        <v/>
      </c>
      <c r="BX395" s="29" t="e">
        <f ca="1">+_xlfn.IFNA(VLOOKUP($B395,'Resultados General'!$C$11:$CG$510,MATCH(BX$6,'Resultados General'!$C$10:$CG$10,0),0),"")</f>
        <v>#NAME?</v>
      </c>
      <c r="BY395" s="29" t="str">
        <f t="shared" ca="1" si="492"/>
        <v/>
      </c>
      <c r="BZ395" s="29" t="str">
        <f t="shared" ca="1" si="493"/>
        <v/>
      </c>
      <c r="CA395" s="29" t="e">
        <f ca="1">+_xlfn.IFNA(VLOOKUP($B395,'Resultados General'!$C$11:$CG$510,MATCH(CA$6,'Resultados General'!$C$10:$CG$10,0),0),"")</f>
        <v>#NAME?</v>
      </c>
      <c r="CB395" s="29" t="str">
        <f t="shared" ca="1" si="494"/>
        <v/>
      </c>
      <c r="CC395" s="29" t="str">
        <f t="shared" ca="1" si="495"/>
        <v/>
      </c>
      <c r="CD395" s="29" t="e">
        <f ca="1">+_xlfn.IFNA(VLOOKUP($B395,'Resultados General'!$C$11:$CG$510,MATCH(CD$6,'Resultados General'!$C$10:$CG$10,0),0),"")</f>
        <v>#NAME?</v>
      </c>
      <c r="CE395" s="29" t="str">
        <f t="shared" ca="1" si="496"/>
        <v/>
      </c>
      <c r="CF395" s="29" t="str">
        <f t="shared" ca="1" si="497"/>
        <v/>
      </c>
      <c r="CG395" s="29" t="e">
        <f ca="1">+_xlfn.IFNA(VLOOKUP($B395,'Resultados General'!$C$11:$CG$510,MATCH(CG$6,'Resultados General'!$C$10:$CG$10,0),0),"")</f>
        <v>#NAME?</v>
      </c>
      <c r="CH395" s="29" t="str">
        <f t="shared" ca="1" si="498"/>
        <v/>
      </c>
      <c r="CI395" s="29" t="str">
        <f t="shared" ca="1" si="499"/>
        <v/>
      </c>
      <c r="CJ395" s="29" t="e">
        <f ca="1">+_xlfn.IFNA(VLOOKUP($B395,'Resultados General'!$C$11:$CG$510,MATCH(CJ$6,'Resultados General'!$C$10:$CG$10,0),0),"")</f>
        <v>#NAME?</v>
      </c>
      <c r="CK395" s="29" t="str">
        <f t="shared" ca="1" si="500"/>
        <v/>
      </c>
      <c r="CL395" s="29" t="str">
        <f t="shared" ca="1" si="501"/>
        <v/>
      </c>
      <c r="CM395" s="29" t="e">
        <f ca="1">+_xlfn.IFNA(VLOOKUP($B395,'Resultados General'!$C$11:$CG$510,MATCH(CM$6,'Resultados General'!$C$10:$CG$10,0),0),"")</f>
        <v>#NAME?</v>
      </c>
      <c r="CN395" s="29" t="str">
        <f t="shared" ca="1" si="502"/>
        <v/>
      </c>
      <c r="CO395" s="29" t="str">
        <f t="shared" ca="1" si="503"/>
        <v/>
      </c>
      <c r="CP395" s="29" t="e">
        <f ca="1">+_xlfn.IFNA(VLOOKUP($B395,'Resultados General'!$C$11:$CG$510,MATCH(CP$6,'Resultados General'!$C$10:$CG$10,0),0),"")</f>
        <v>#NAME?</v>
      </c>
      <c r="CQ395" s="29" t="str">
        <f t="shared" ca="1" si="504"/>
        <v/>
      </c>
      <c r="CR395" s="29" t="str">
        <f t="shared" ca="1" si="505"/>
        <v/>
      </c>
      <c r="CS395" s="29" t="e">
        <f ca="1">+_xlfn.IFNA(VLOOKUP($B395,'Resultados General'!$C$11:$CG$510,MATCH(CS$6,'Resultados General'!$C$10:$CG$10,0),0),"")</f>
        <v>#NAME?</v>
      </c>
      <c r="CT395" s="29" t="str">
        <f t="shared" ca="1" si="506"/>
        <v/>
      </c>
      <c r="CU395" s="29" t="str">
        <f t="shared" ca="1" si="507"/>
        <v/>
      </c>
      <c r="CV395" s="29" t="e">
        <f ca="1">+_xlfn.IFNA(VLOOKUP($B395,'Resultados General'!$C$11:$CG$510,MATCH(CV$6,'Resultados General'!$C$10:$CG$10,0),0),"")</f>
        <v>#NAME?</v>
      </c>
      <c r="CW395" s="29" t="str">
        <f t="shared" ca="1" si="508"/>
        <v/>
      </c>
      <c r="CX395" s="29" t="str">
        <f t="shared" ca="1" si="509"/>
        <v/>
      </c>
      <c r="CY395" s="29" t="e">
        <f ca="1">+_xlfn.IFNA(VLOOKUP($B395,'Resultados General'!$C$11:$CG$510,MATCH(CY$6,'Resultados General'!$C$10:$CG$10,0),0),"")</f>
        <v>#NAME?</v>
      </c>
      <c r="CZ395" s="29" t="str">
        <f t="shared" ca="1" si="510"/>
        <v/>
      </c>
      <c r="DA395" s="29" t="str">
        <f t="shared" ca="1" si="511"/>
        <v/>
      </c>
      <c r="DB395" s="29" t="e">
        <f ca="1">+_xlfn.IFNA(VLOOKUP($B395,'Resultados General'!$C$11:$CG$510,MATCH(DB$6,'Resultados General'!$C$10:$CG$10,0),0),"")</f>
        <v>#NAME?</v>
      </c>
      <c r="DC395" s="29" t="str">
        <f t="shared" ca="1" si="512"/>
        <v/>
      </c>
      <c r="DD395" s="29" t="str">
        <f t="shared" ca="1" si="513"/>
        <v/>
      </c>
      <c r="DE395" s="29" t="e">
        <f ca="1">+_xlfn.IFNA(VLOOKUP($B395,'Resultados General'!$C$11:$CG$510,MATCH(DE$6,'Resultados General'!$C$10:$CG$10,0),0),"")</f>
        <v>#NAME?</v>
      </c>
      <c r="DF395" s="29" t="str">
        <f t="shared" ca="1" si="514"/>
        <v/>
      </c>
      <c r="DG395" s="29" t="str">
        <f t="shared" ca="1" si="515"/>
        <v/>
      </c>
      <c r="DH395" s="29" t="e">
        <f ca="1">+_xlfn.IFNA(VLOOKUP($B395,'Resultados General'!$C$11:$CG$510,MATCH(DH$6,'Resultados General'!$C$10:$CG$10,0),0),"")</f>
        <v>#NAME?</v>
      </c>
      <c r="DI395" s="29" t="str">
        <f t="shared" ca="1" si="516"/>
        <v/>
      </c>
      <c r="DJ395" s="29" t="str">
        <f t="shared" ca="1" si="517"/>
        <v/>
      </c>
      <c r="DK395" s="29" t="e">
        <f ca="1">+_xlfn.IFNA(VLOOKUP($B395,'Resultados General'!$C$11:$CG$510,MATCH(DK$6,'Resultados General'!$C$10:$CG$10,0),0),"")</f>
        <v>#NAME?</v>
      </c>
      <c r="DL395" s="29" t="str">
        <f t="shared" ca="1" si="518"/>
        <v/>
      </c>
      <c r="DM395" s="29" t="str">
        <f t="shared" ca="1" si="519"/>
        <v/>
      </c>
      <c r="DN395" s="29" t="e">
        <f ca="1">+_xlfn.IFNA(VLOOKUP($B395,'Resultados General'!$C$11:$CG$510,MATCH(DN$6,'Resultados General'!$C$10:$CG$10,0),0),"")</f>
        <v>#NAME?</v>
      </c>
      <c r="DO395" s="29" t="str">
        <f t="shared" ca="1" si="520"/>
        <v/>
      </c>
      <c r="DP395" s="29" t="str">
        <f t="shared" ca="1" si="521"/>
        <v/>
      </c>
    </row>
    <row r="396" spans="2:120">
      <c r="B396" s="219" t="str">
        <f>+IF('Resultados General'!C399="","",'Resultados General'!C399)</f>
        <v/>
      </c>
      <c r="C396" s="134" t="e">
        <f ca="1">+_xlfn.IFNA(VLOOKUP('Distribución de puestos'!B396,'Resultados General'!$C$11:$J$510,8,0),"")</f>
        <v>#NAME?</v>
      </c>
      <c r="D396" s="135" t="e">
        <f ca="1">+_xlfn.IFNA(VLOOKUP(B396,'Resultados General'!$C$11:$L$510,10,0),"")</f>
        <v>#NAME?</v>
      </c>
      <c r="E396" s="26" t="s">
        <v>76</v>
      </c>
      <c r="F396" s="26" t="s">
        <v>76</v>
      </c>
      <c r="G396" s="135" t="str">
        <f t="shared" ca="1" si="522"/>
        <v/>
      </c>
      <c r="H396" s="135" t="str">
        <f t="shared" ca="1" si="523"/>
        <v/>
      </c>
      <c r="I396" s="219" t="str">
        <f t="shared" si="524"/>
        <v/>
      </c>
      <c r="J396" s="138"/>
      <c r="M396" s="29" t="e">
        <f ca="1">+_xlfn.IFNA(VLOOKUP($B396,'Resultados General'!$C$11:$CG$510,MATCH(M$6,'Resultados General'!$C$10:$CG$10,0),0),"")</f>
        <v>#NAME?</v>
      </c>
      <c r="N396" s="29" t="str">
        <f t="shared" ca="1" si="450"/>
        <v/>
      </c>
      <c r="O396" s="29" t="str">
        <f t="shared" ca="1" si="451"/>
        <v/>
      </c>
      <c r="P396" s="29" t="e">
        <f ca="1">+_xlfn.IFNA(VLOOKUP($B396,'Resultados General'!$C$11:$CG$510,MATCH(P$6,'Resultados General'!$C$10:$CG$10,0),0),"")</f>
        <v>#NAME?</v>
      </c>
      <c r="Q396" s="29" t="str">
        <f t="shared" ca="1" si="452"/>
        <v/>
      </c>
      <c r="R396" s="29" t="str">
        <f t="shared" ca="1" si="453"/>
        <v/>
      </c>
      <c r="S396" s="29" t="e">
        <f ca="1">+_xlfn.IFNA(VLOOKUP($B396,'Resultados General'!$C$11:$CG$510,MATCH(S$6,'Resultados General'!$C$10:$CG$10,0),0),"")</f>
        <v>#NAME?</v>
      </c>
      <c r="T396" s="29" t="str">
        <f t="shared" ca="1" si="454"/>
        <v/>
      </c>
      <c r="U396" s="29" t="str">
        <f t="shared" ca="1" si="455"/>
        <v/>
      </c>
      <c r="V396" s="29" t="e">
        <f ca="1">+_xlfn.IFNA(VLOOKUP($B396,'Resultados General'!$C$11:$CG$510,MATCH(V$6,'Resultados General'!$C$10:$CG$10,0),0),"")</f>
        <v>#NAME?</v>
      </c>
      <c r="W396" s="29" t="str">
        <f t="shared" ca="1" si="456"/>
        <v/>
      </c>
      <c r="X396" s="29" t="str">
        <f t="shared" ca="1" si="457"/>
        <v/>
      </c>
      <c r="Y396" s="29" t="e">
        <f ca="1">+_xlfn.IFNA(VLOOKUP($B396,'Resultados General'!$C$11:$CG$510,MATCH(Y$6,'Resultados General'!$C$10:$CG$10,0),0),"")</f>
        <v>#NAME?</v>
      </c>
      <c r="Z396" s="29" t="str">
        <f t="shared" ca="1" si="458"/>
        <v/>
      </c>
      <c r="AA396" s="29" t="str">
        <f t="shared" ca="1" si="459"/>
        <v/>
      </c>
      <c r="AB396" s="29" t="e">
        <f ca="1">+_xlfn.IFNA(VLOOKUP($B396,'Resultados General'!$C$11:$CG$510,MATCH(AB$6,'Resultados General'!$C$10:$CG$10,0),0),"")</f>
        <v>#NAME?</v>
      </c>
      <c r="AC396" s="29" t="str">
        <f t="shared" ca="1" si="460"/>
        <v/>
      </c>
      <c r="AD396" s="29" t="str">
        <f t="shared" ca="1" si="461"/>
        <v/>
      </c>
      <c r="AE396" s="29" t="e">
        <f ca="1">+_xlfn.IFNA(VLOOKUP($B396,'Resultados General'!$C$11:$CG$510,MATCH(AE$6,'Resultados General'!$C$10:$CG$10,0),0),"")</f>
        <v>#NAME?</v>
      </c>
      <c r="AF396" s="29" t="str">
        <f t="shared" ca="1" si="462"/>
        <v/>
      </c>
      <c r="AG396" s="29" t="str">
        <f t="shared" ca="1" si="463"/>
        <v/>
      </c>
      <c r="AH396" s="29" t="e">
        <f ca="1">+_xlfn.IFNA(VLOOKUP($B396,'Resultados General'!$C$11:$CG$510,MATCH(AH$6,'Resultados General'!$C$10:$CG$10,0),0),"")</f>
        <v>#NAME?</v>
      </c>
      <c r="AI396" s="29" t="str">
        <f t="shared" ca="1" si="464"/>
        <v/>
      </c>
      <c r="AJ396" s="29" t="str">
        <f t="shared" ca="1" si="465"/>
        <v/>
      </c>
      <c r="AK396" s="29" t="e">
        <f ca="1">+_xlfn.IFNA(VLOOKUP($B396,'Resultados General'!$C$11:$CG$510,MATCH(AK$6,'Resultados General'!$C$10:$CG$10,0),0),"")</f>
        <v>#NAME?</v>
      </c>
      <c r="AL396" s="29" t="str">
        <f t="shared" ca="1" si="466"/>
        <v/>
      </c>
      <c r="AM396" s="29" t="str">
        <f t="shared" ca="1" si="467"/>
        <v/>
      </c>
      <c r="AN396" s="29" t="e">
        <f ca="1">+_xlfn.IFNA(VLOOKUP($B396,'Resultados General'!$C$11:$CG$510,MATCH(AN$6,'Resultados General'!$C$10:$CG$10,0),0),"")</f>
        <v>#NAME?</v>
      </c>
      <c r="AO396" s="29" t="str">
        <f t="shared" ca="1" si="468"/>
        <v/>
      </c>
      <c r="AP396" s="29" t="str">
        <f t="shared" ca="1" si="469"/>
        <v/>
      </c>
      <c r="AQ396" s="29" t="e">
        <f ca="1">+_xlfn.IFNA(VLOOKUP($B396,'Resultados General'!$C$11:$CG$510,MATCH(AQ$6,'Resultados General'!$C$10:$CG$10,0),0),"")</f>
        <v>#NAME?</v>
      </c>
      <c r="AR396" s="29" t="str">
        <f t="shared" ca="1" si="470"/>
        <v/>
      </c>
      <c r="AS396" s="29" t="str">
        <f t="shared" ca="1" si="471"/>
        <v/>
      </c>
      <c r="AT396" s="29" t="e">
        <f ca="1">+_xlfn.IFNA(VLOOKUP($B396,'Resultados General'!$C$11:$CG$510,MATCH(AT$6,'Resultados General'!$C$10:$CG$10,0),0),"")</f>
        <v>#NAME?</v>
      </c>
      <c r="AU396" s="29" t="str">
        <f t="shared" ca="1" si="472"/>
        <v/>
      </c>
      <c r="AV396" s="29" t="str">
        <f t="shared" ca="1" si="473"/>
        <v/>
      </c>
      <c r="AW396" s="29" t="e">
        <f ca="1">+_xlfn.IFNA(VLOOKUP($B396,'Resultados General'!$C$11:$CG$510,MATCH(AW$6,'Resultados General'!$C$10:$CG$10,0),0),"")</f>
        <v>#NAME?</v>
      </c>
      <c r="AX396" s="29" t="str">
        <f t="shared" ca="1" si="474"/>
        <v/>
      </c>
      <c r="AY396" s="29" t="str">
        <f t="shared" ca="1" si="475"/>
        <v/>
      </c>
      <c r="AZ396" s="29" t="e">
        <f ca="1">+_xlfn.IFNA(VLOOKUP($B396,'Resultados General'!$C$11:$CG$510,MATCH(AZ$6,'Resultados General'!$C$10:$CG$10,0),0),"")</f>
        <v>#NAME?</v>
      </c>
      <c r="BA396" s="29" t="str">
        <f t="shared" ca="1" si="476"/>
        <v/>
      </c>
      <c r="BB396" s="29" t="str">
        <f t="shared" ca="1" si="477"/>
        <v/>
      </c>
      <c r="BC396" s="29" t="e">
        <f ca="1">+_xlfn.IFNA(VLOOKUP($B396,'Resultados General'!$C$11:$CG$510,MATCH(BC$6,'Resultados General'!$C$10:$CG$10,0),0),"")</f>
        <v>#NAME?</v>
      </c>
      <c r="BD396" s="29" t="str">
        <f t="shared" ca="1" si="478"/>
        <v/>
      </c>
      <c r="BE396" s="29" t="str">
        <f t="shared" ca="1" si="479"/>
        <v/>
      </c>
      <c r="BF396" s="29" t="e">
        <f ca="1">+_xlfn.IFNA(VLOOKUP($B396,'Resultados General'!$C$11:$CG$510,MATCH(BF$6,'Resultados General'!$C$10:$CG$10,0),0),"")</f>
        <v>#NAME?</v>
      </c>
      <c r="BG396" s="29" t="str">
        <f t="shared" ca="1" si="480"/>
        <v/>
      </c>
      <c r="BH396" s="29" t="str">
        <f t="shared" ca="1" si="481"/>
        <v/>
      </c>
      <c r="BI396" s="29" t="e">
        <f ca="1">+_xlfn.IFNA(VLOOKUP($B396,'Resultados General'!$C$11:$CG$510,MATCH(BI$6,'Resultados General'!$C$10:$CG$10,0),0),"")</f>
        <v>#NAME?</v>
      </c>
      <c r="BJ396" s="29" t="str">
        <f t="shared" ca="1" si="482"/>
        <v/>
      </c>
      <c r="BK396" s="29" t="str">
        <f t="shared" ca="1" si="483"/>
        <v/>
      </c>
      <c r="BL396" s="29" t="e">
        <f ca="1">+_xlfn.IFNA(VLOOKUP($B396,'Resultados General'!$C$11:$CG$510,MATCH(BL$6,'Resultados General'!$C$10:$CG$10,0),0),"")</f>
        <v>#NAME?</v>
      </c>
      <c r="BM396" s="29" t="str">
        <f t="shared" ca="1" si="484"/>
        <v/>
      </c>
      <c r="BN396" s="29" t="str">
        <f t="shared" ca="1" si="485"/>
        <v/>
      </c>
      <c r="BO396" s="29" t="e">
        <f ca="1">+_xlfn.IFNA(VLOOKUP($B396,'Resultados General'!$C$11:$CG$510,MATCH(BO$6,'Resultados General'!$C$10:$CG$10,0),0),"")</f>
        <v>#NAME?</v>
      </c>
      <c r="BP396" s="29" t="str">
        <f t="shared" ca="1" si="486"/>
        <v/>
      </c>
      <c r="BQ396" s="29" t="str">
        <f t="shared" ca="1" si="487"/>
        <v/>
      </c>
      <c r="BR396" s="29" t="e">
        <f ca="1">+_xlfn.IFNA(VLOOKUP($B396,'Resultados General'!$C$11:$CG$510,MATCH(BR$6,'Resultados General'!$C$10:$CG$10,0),0),"")</f>
        <v>#NAME?</v>
      </c>
      <c r="BS396" s="29" t="str">
        <f t="shared" ca="1" si="488"/>
        <v/>
      </c>
      <c r="BT396" s="29" t="str">
        <f t="shared" ca="1" si="489"/>
        <v/>
      </c>
      <c r="BU396" s="29" t="e">
        <f ca="1">+_xlfn.IFNA(VLOOKUP($B396,'Resultados General'!$C$11:$CG$510,MATCH(BU$6,'Resultados General'!$C$10:$CG$10,0),0),"")</f>
        <v>#NAME?</v>
      </c>
      <c r="BV396" s="29" t="str">
        <f t="shared" ca="1" si="490"/>
        <v/>
      </c>
      <c r="BW396" s="29" t="str">
        <f t="shared" ca="1" si="491"/>
        <v/>
      </c>
      <c r="BX396" s="29" t="e">
        <f ca="1">+_xlfn.IFNA(VLOOKUP($B396,'Resultados General'!$C$11:$CG$510,MATCH(BX$6,'Resultados General'!$C$10:$CG$10,0),0),"")</f>
        <v>#NAME?</v>
      </c>
      <c r="BY396" s="29" t="str">
        <f t="shared" ca="1" si="492"/>
        <v/>
      </c>
      <c r="BZ396" s="29" t="str">
        <f t="shared" ca="1" si="493"/>
        <v/>
      </c>
      <c r="CA396" s="29" t="e">
        <f ca="1">+_xlfn.IFNA(VLOOKUP($B396,'Resultados General'!$C$11:$CG$510,MATCH(CA$6,'Resultados General'!$C$10:$CG$10,0),0),"")</f>
        <v>#NAME?</v>
      </c>
      <c r="CB396" s="29" t="str">
        <f t="shared" ca="1" si="494"/>
        <v/>
      </c>
      <c r="CC396" s="29" t="str">
        <f t="shared" ca="1" si="495"/>
        <v/>
      </c>
      <c r="CD396" s="29" t="e">
        <f ca="1">+_xlfn.IFNA(VLOOKUP($B396,'Resultados General'!$C$11:$CG$510,MATCH(CD$6,'Resultados General'!$C$10:$CG$10,0),0),"")</f>
        <v>#NAME?</v>
      </c>
      <c r="CE396" s="29" t="str">
        <f t="shared" ca="1" si="496"/>
        <v/>
      </c>
      <c r="CF396" s="29" t="str">
        <f t="shared" ca="1" si="497"/>
        <v/>
      </c>
      <c r="CG396" s="29" t="e">
        <f ca="1">+_xlfn.IFNA(VLOOKUP($B396,'Resultados General'!$C$11:$CG$510,MATCH(CG$6,'Resultados General'!$C$10:$CG$10,0),0),"")</f>
        <v>#NAME?</v>
      </c>
      <c r="CH396" s="29" t="str">
        <f t="shared" ca="1" si="498"/>
        <v/>
      </c>
      <c r="CI396" s="29" t="str">
        <f t="shared" ca="1" si="499"/>
        <v/>
      </c>
      <c r="CJ396" s="29" t="e">
        <f ca="1">+_xlfn.IFNA(VLOOKUP($B396,'Resultados General'!$C$11:$CG$510,MATCH(CJ$6,'Resultados General'!$C$10:$CG$10,0),0),"")</f>
        <v>#NAME?</v>
      </c>
      <c r="CK396" s="29" t="str">
        <f t="shared" ca="1" si="500"/>
        <v/>
      </c>
      <c r="CL396" s="29" t="str">
        <f t="shared" ca="1" si="501"/>
        <v/>
      </c>
      <c r="CM396" s="29" t="e">
        <f ca="1">+_xlfn.IFNA(VLOOKUP($B396,'Resultados General'!$C$11:$CG$510,MATCH(CM$6,'Resultados General'!$C$10:$CG$10,0),0),"")</f>
        <v>#NAME?</v>
      </c>
      <c r="CN396" s="29" t="str">
        <f t="shared" ca="1" si="502"/>
        <v/>
      </c>
      <c r="CO396" s="29" t="str">
        <f t="shared" ca="1" si="503"/>
        <v/>
      </c>
      <c r="CP396" s="29" t="e">
        <f ca="1">+_xlfn.IFNA(VLOOKUP($B396,'Resultados General'!$C$11:$CG$510,MATCH(CP$6,'Resultados General'!$C$10:$CG$10,0),0),"")</f>
        <v>#NAME?</v>
      </c>
      <c r="CQ396" s="29" t="str">
        <f t="shared" ca="1" si="504"/>
        <v/>
      </c>
      <c r="CR396" s="29" t="str">
        <f t="shared" ca="1" si="505"/>
        <v/>
      </c>
      <c r="CS396" s="29" t="e">
        <f ca="1">+_xlfn.IFNA(VLOOKUP($B396,'Resultados General'!$C$11:$CG$510,MATCH(CS$6,'Resultados General'!$C$10:$CG$10,0),0),"")</f>
        <v>#NAME?</v>
      </c>
      <c r="CT396" s="29" t="str">
        <f t="shared" ca="1" si="506"/>
        <v/>
      </c>
      <c r="CU396" s="29" t="str">
        <f t="shared" ca="1" si="507"/>
        <v/>
      </c>
      <c r="CV396" s="29" t="e">
        <f ca="1">+_xlfn.IFNA(VLOOKUP($B396,'Resultados General'!$C$11:$CG$510,MATCH(CV$6,'Resultados General'!$C$10:$CG$10,0),0),"")</f>
        <v>#NAME?</v>
      </c>
      <c r="CW396" s="29" t="str">
        <f t="shared" ca="1" si="508"/>
        <v/>
      </c>
      <c r="CX396" s="29" t="str">
        <f t="shared" ca="1" si="509"/>
        <v/>
      </c>
      <c r="CY396" s="29" t="e">
        <f ca="1">+_xlfn.IFNA(VLOOKUP($B396,'Resultados General'!$C$11:$CG$510,MATCH(CY$6,'Resultados General'!$C$10:$CG$10,0),0),"")</f>
        <v>#NAME?</v>
      </c>
      <c r="CZ396" s="29" t="str">
        <f t="shared" ca="1" si="510"/>
        <v/>
      </c>
      <c r="DA396" s="29" t="str">
        <f t="shared" ca="1" si="511"/>
        <v/>
      </c>
      <c r="DB396" s="29" t="e">
        <f ca="1">+_xlfn.IFNA(VLOOKUP($B396,'Resultados General'!$C$11:$CG$510,MATCH(DB$6,'Resultados General'!$C$10:$CG$10,0),0),"")</f>
        <v>#NAME?</v>
      </c>
      <c r="DC396" s="29" t="str">
        <f t="shared" ca="1" si="512"/>
        <v/>
      </c>
      <c r="DD396" s="29" t="str">
        <f t="shared" ca="1" si="513"/>
        <v/>
      </c>
      <c r="DE396" s="29" t="e">
        <f ca="1">+_xlfn.IFNA(VLOOKUP($B396,'Resultados General'!$C$11:$CG$510,MATCH(DE$6,'Resultados General'!$C$10:$CG$10,0),0),"")</f>
        <v>#NAME?</v>
      </c>
      <c r="DF396" s="29" t="str">
        <f t="shared" ca="1" si="514"/>
        <v/>
      </c>
      <c r="DG396" s="29" t="str">
        <f t="shared" ca="1" si="515"/>
        <v/>
      </c>
      <c r="DH396" s="29" t="e">
        <f ca="1">+_xlfn.IFNA(VLOOKUP($B396,'Resultados General'!$C$11:$CG$510,MATCH(DH$6,'Resultados General'!$C$10:$CG$10,0),0),"")</f>
        <v>#NAME?</v>
      </c>
      <c r="DI396" s="29" t="str">
        <f t="shared" ca="1" si="516"/>
        <v/>
      </c>
      <c r="DJ396" s="29" t="str">
        <f t="shared" ca="1" si="517"/>
        <v/>
      </c>
      <c r="DK396" s="29" t="e">
        <f ca="1">+_xlfn.IFNA(VLOOKUP($B396,'Resultados General'!$C$11:$CG$510,MATCH(DK$6,'Resultados General'!$C$10:$CG$10,0),0),"")</f>
        <v>#NAME?</v>
      </c>
      <c r="DL396" s="29" t="str">
        <f t="shared" ca="1" si="518"/>
        <v/>
      </c>
      <c r="DM396" s="29" t="str">
        <f t="shared" ca="1" si="519"/>
        <v/>
      </c>
      <c r="DN396" s="29" t="e">
        <f ca="1">+_xlfn.IFNA(VLOOKUP($B396,'Resultados General'!$C$11:$CG$510,MATCH(DN$6,'Resultados General'!$C$10:$CG$10,0),0),"")</f>
        <v>#NAME?</v>
      </c>
      <c r="DO396" s="29" t="str">
        <f t="shared" ca="1" si="520"/>
        <v/>
      </c>
      <c r="DP396" s="29" t="str">
        <f t="shared" ca="1" si="521"/>
        <v/>
      </c>
    </row>
    <row r="397" spans="2:120">
      <c r="B397" s="219" t="str">
        <f>+IF('Resultados General'!C400="","",'Resultados General'!C400)</f>
        <v/>
      </c>
      <c r="C397" s="134" t="e">
        <f ca="1">+_xlfn.IFNA(VLOOKUP('Distribución de puestos'!B397,'Resultados General'!$C$11:$J$510,8,0),"")</f>
        <v>#NAME?</v>
      </c>
      <c r="D397" s="135" t="e">
        <f ca="1">+_xlfn.IFNA(VLOOKUP(B397,'Resultados General'!$C$11:$L$510,10,0),"")</f>
        <v>#NAME?</v>
      </c>
      <c r="E397" s="26" t="s">
        <v>76</v>
      </c>
      <c r="F397" s="26" t="s">
        <v>76</v>
      </c>
      <c r="G397" s="135" t="str">
        <f t="shared" ca="1" si="522"/>
        <v/>
      </c>
      <c r="H397" s="135" t="str">
        <f t="shared" ca="1" si="523"/>
        <v/>
      </c>
      <c r="I397" s="219" t="str">
        <f t="shared" si="524"/>
        <v/>
      </c>
      <c r="J397" s="138"/>
      <c r="M397" s="29" t="e">
        <f ca="1">+_xlfn.IFNA(VLOOKUP($B397,'Resultados General'!$C$11:$CG$510,MATCH(M$6,'Resultados General'!$C$10:$CG$10,0),0),"")</f>
        <v>#NAME?</v>
      </c>
      <c r="N397" s="29" t="str">
        <f t="shared" ca="1" si="450"/>
        <v/>
      </c>
      <c r="O397" s="29" t="str">
        <f t="shared" ca="1" si="451"/>
        <v/>
      </c>
      <c r="P397" s="29" t="e">
        <f ca="1">+_xlfn.IFNA(VLOOKUP($B397,'Resultados General'!$C$11:$CG$510,MATCH(P$6,'Resultados General'!$C$10:$CG$10,0),0),"")</f>
        <v>#NAME?</v>
      </c>
      <c r="Q397" s="29" t="str">
        <f t="shared" ca="1" si="452"/>
        <v/>
      </c>
      <c r="R397" s="29" t="str">
        <f t="shared" ca="1" si="453"/>
        <v/>
      </c>
      <c r="S397" s="29" t="e">
        <f ca="1">+_xlfn.IFNA(VLOOKUP($B397,'Resultados General'!$C$11:$CG$510,MATCH(S$6,'Resultados General'!$C$10:$CG$10,0),0),"")</f>
        <v>#NAME?</v>
      </c>
      <c r="T397" s="29" t="str">
        <f t="shared" ca="1" si="454"/>
        <v/>
      </c>
      <c r="U397" s="29" t="str">
        <f t="shared" ca="1" si="455"/>
        <v/>
      </c>
      <c r="V397" s="29" t="e">
        <f ca="1">+_xlfn.IFNA(VLOOKUP($B397,'Resultados General'!$C$11:$CG$510,MATCH(V$6,'Resultados General'!$C$10:$CG$10,0),0),"")</f>
        <v>#NAME?</v>
      </c>
      <c r="W397" s="29" t="str">
        <f t="shared" ca="1" si="456"/>
        <v/>
      </c>
      <c r="X397" s="29" t="str">
        <f t="shared" ca="1" si="457"/>
        <v/>
      </c>
      <c r="Y397" s="29" t="e">
        <f ca="1">+_xlfn.IFNA(VLOOKUP($B397,'Resultados General'!$C$11:$CG$510,MATCH(Y$6,'Resultados General'!$C$10:$CG$10,0),0),"")</f>
        <v>#NAME?</v>
      </c>
      <c r="Z397" s="29" t="str">
        <f t="shared" ca="1" si="458"/>
        <v/>
      </c>
      <c r="AA397" s="29" t="str">
        <f t="shared" ca="1" si="459"/>
        <v/>
      </c>
      <c r="AB397" s="29" t="e">
        <f ca="1">+_xlfn.IFNA(VLOOKUP($B397,'Resultados General'!$C$11:$CG$510,MATCH(AB$6,'Resultados General'!$C$10:$CG$10,0),0),"")</f>
        <v>#NAME?</v>
      </c>
      <c r="AC397" s="29" t="str">
        <f t="shared" ca="1" si="460"/>
        <v/>
      </c>
      <c r="AD397" s="29" t="str">
        <f t="shared" ca="1" si="461"/>
        <v/>
      </c>
      <c r="AE397" s="29" t="e">
        <f ca="1">+_xlfn.IFNA(VLOOKUP($B397,'Resultados General'!$C$11:$CG$510,MATCH(AE$6,'Resultados General'!$C$10:$CG$10,0),0),"")</f>
        <v>#NAME?</v>
      </c>
      <c r="AF397" s="29" t="str">
        <f t="shared" ca="1" si="462"/>
        <v/>
      </c>
      <c r="AG397" s="29" t="str">
        <f t="shared" ca="1" si="463"/>
        <v/>
      </c>
      <c r="AH397" s="29" t="e">
        <f ca="1">+_xlfn.IFNA(VLOOKUP($B397,'Resultados General'!$C$11:$CG$510,MATCH(AH$6,'Resultados General'!$C$10:$CG$10,0),0),"")</f>
        <v>#NAME?</v>
      </c>
      <c r="AI397" s="29" t="str">
        <f t="shared" ca="1" si="464"/>
        <v/>
      </c>
      <c r="AJ397" s="29" t="str">
        <f t="shared" ca="1" si="465"/>
        <v/>
      </c>
      <c r="AK397" s="29" t="e">
        <f ca="1">+_xlfn.IFNA(VLOOKUP($B397,'Resultados General'!$C$11:$CG$510,MATCH(AK$6,'Resultados General'!$C$10:$CG$10,0),0),"")</f>
        <v>#NAME?</v>
      </c>
      <c r="AL397" s="29" t="str">
        <f t="shared" ca="1" si="466"/>
        <v/>
      </c>
      <c r="AM397" s="29" t="str">
        <f t="shared" ca="1" si="467"/>
        <v/>
      </c>
      <c r="AN397" s="29" t="e">
        <f ca="1">+_xlfn.IFNA(VLOOKUP($B397,'Resultados General'!$C$11:$CG$510,MATCH(AN$6,'Resultados General'!$C$10:$CG$10,0),0),"")</f>
        <v>#NAME?</v>
      </c>
      <c r="AO397" s="29" t="str">
        <f t="shared" ca="1" si="468"/>
        <v/>
      </c>
      <c r="AP397" s="29" t="str">
        <f t="shared" ca="1" si="469"/>
        <v/>
      </c>
      <c r="AQ397" s="29" t="e">
        <f ca="1">+_xlfn.IFNA(VLOOKUP($B397,'Resultados General'!$C$11:$CG$510,MATCH(AQ$6,'Resultados General'!$C$10:$CG$10,0),0),"")</f>
        <v>#NAME?</v>
      </c>
      <c r="AR397" s="29" t="str">
        <f t="shared" ca="1" si="470"/>
        <v/>
      </c>
      <c r="AS397" s="29" t="str">
        <f t="shared" ca="1" si="471"/>
        <v/>
      </c>
      <c r="AT397" s="29" t="e">
        <f ca="1">+_xlfn.IFNA(VLOOKUP($B397,'Resultados General'!$C$11:$CG$510,MATCH(AT$6,'Resultados General'!$C$10:$CG$10,0),0),"")</f>
        <v>#NAME?</v>
      </c>
      <c r="AU397" s="29" t="str">
        <f t="shared" ca="1" si="472"/>
        <v/>
      </c>
      <c r="AV397" s="29" t="str">
        <f t="shared" ca="1" si="473"/>
        <v/>
      </c>
      <c r="AW397" s="29" t="e">
        <f ca="1">+_xlfn.IFNA(VLOOKUP($B397,'Resultados General'!$C$11:$CG$510,MATCH(AW$6,'Resultados General'!$C$10:$CG$10,0),0),"")</f>
        <v>#NAME?</v>
      </c>
      <c r="AX397" s="29" t="str">
        <f t="shared" ca="1" si="474"/>
        <v/>
      </c>
      <c r="AY397" s="29" t="str">
        <f t="shared" ca="1" si="475"/>
        <v/>
      </c>
      <c r="AZ397" s="29" t="e">
        <f ca="1">+_xlfn.IFNA(VLOOKUP($B397,'Resultados General'!$C$11:$CG$510,MATCH(AZ$6,'Resultados General'!$C$10:$CG$10,0),0),"")</f>
        <v>#NAME?</v>
      </c>
      <c r="BA397" s="29" t="str">
        <f t="shared" ca="1" si="476"/>
        <v/>
      </c>
      <c r="BB397" s="29" t="str">
        <f t="shared" ca="1" si="477"/>
        <v/>
      </c>
      <c r="BC397" s="29" t="e">
        <f ca="1">+_xlfn.IFNA(VLOOKUP($B397,'Resultados General'!$C$11:$CG$510,MATCH(BC$6,'Resultados General'!$C$10:$CG$10,0),0),"")</f>
        <v>#NAME?</v>
      </c>
      <c r="BD397" s="29" t="str">
        <f t="shared" ca="1" si="478"/>
        <v/>
      </c>
      <c r="BE397" s="29" t="str">
        <f t="shared" ca="1" si="479"/>
        <v/>
      </c>
      <c r="BF397" s="29" t="e">
        <f ca="1">+_xlfn.IFNA(VLOOKUP($B397,'Resultados General'!$C$11:$CG$510,MATCH(BF$6,'Resultados General'!$C$10:$CG$10,0),0),"")</f>
        <v>#NAME?</v>
      </c>
      <c r="BG397" s="29" t="str">
        <f t="shared" ca="1" si="480"/>
        <v/>
      </c>
      <c r="BH397" s="29" t="str">
        <f t="shared" ca="1" si="481"/>
        <v/>
      </c>
      <c r="BI397" s="29" t="e">
        <f ca="1">+_xlfn.IFNA(VLOOKUP($B397,'Resultados General'!$C$11:$CG$510,MATCH(BI$6,'Resultados General'!$C$10:$CG$10,0),0),"")</f>
        <v>#NAME?</v>
      </c>
      <c r="BJ397" s="29" t="str">
        <f t="shared" ca="1" si="482"/>
        <v/>
      </c>
      <c r="BK397" s="29" t="str">
        <f t="shared" ca="1" si="483"/>
        <v/>
      </c>
      <c r="BL397" s="29" t="e">
        <f ca="1">+_xlfn.IFNA(VLOOKUP($B397,'Resultados General'!$C$11:$CG$510,MATCH(BL$6,'Resultados General'!$C$10:$CG$10,0),0),"")</f>
        <v>#NAME?</v>
      </c>
      <c r="BM397" s="29" t="str">
        <f t="shared" ca="1" si="484"/>
        <v/>
      </c>
      <c r="BN397" s="29" t="str">
        <f t="shared" ca="1" si="485"/>
        <v/>
      </c>
      <c r="BO397" s="29" t="e">
        <f ca="1">+_xlfn.IFNA(VLOOKUP($B397,'Resultados General'!$C$11:$CG$510,MATCH(BO$6,'Resultados General'!$C$10:$CG$10,0),0),"")</f>
        <v>#NAME?</v>
      </c>
      <c r="BP397" s="29" t="str">
        <f t="shared" ca="1" si="486"/>
        <v/>
      </c>
      <c r="BQ397" s="29" t="str">
        <f t="shared" ca="1" si="487"/>
        <v/>
      </c>
      <c r="BR397" s="29" t="e">
        <f ca="1">+_xlfn.IFNA(VLOOKUP($B397,'Resultados General'!$C$11:$CG$510,MATCH(BR$6,'Resultados General'!$C$10:$CG$10,0),0),"")</f>
        <v>#NAME?</v>
      </c>
      <c r="BS397" s="29" t="str">
        <f t="shared" ca="1" si="488"/>
        <v/>
      </c>
      <c r="BT397" s="29" t="str">
        <f t="shared" ca="1" si="489"/>
        <v/>
      </c>
      <c r="BU397" s="29" t="e">
        <f ca="1">+_xlfn.IFNA(VLOOKUP($B397,'Resultados General'!$C$11:$CG$510,MATCH(BU$6,'Resultados General'!$C$10:$CG$10,0),0),"")</f>
        <v>#NAME?</v>
      </c>
      <c r="BV397" s="29" t="str">
        <f t="shared" ca="1" si="490"/>
        <v/>
      </c>
      <c r="BW397" s="29" t="str">
        <f t="shared" ca="1" si="491"/>
        <v/>
      </c>
      <c r="BX397" s="29" t="e">
        <f ca="1">+_xlfn.IFNA(VLOOKUP($B397,'Resultados General'!$C$11:$CG$510,MATCH(BX$6,'Resultados General'!$C$10:$CG$10,0),0),"")</f>
        <v>#NAME?</v>
      </c>
      <c r="BY397" s="29" t="str">
        <f t="shared" ca="1" si="492"/>
        <v/>
      </c>
      <c r="BZ397" s="29" t="str">
        <f t="shared" ca="1" si="493"/>
        <v/>
      </c>
      <c r="CA397" s="29" t="e">
        <f ca="1">+_xlfn.IFNA(VLOOKUP($B397,'Resultados General'!$C$11:$CG$510,MATCH(CA$6,'Resultados General'!$C$10:$CG$10,0),0),"")</f>
        <v>#NAME?</v>
      </c>
      <c r="CB397" s="29" t="str">
        <f t="shared" ca="1" si="494"/>
        <v/>
      </c>
      <c r="CC397" s="29" t="str">
        <f t="shared" ca="1" si="495"/>
        <v/>
      </c>
      <c r="CD397" s="29" t="e">
        <f ca="1">+_xlfn.IFNA(VLOOKUP($B397,'Resultados General'!$C$11:$CG$510,MATCH(CD$6,'Resultados General'!$C$10:$CG$10,0),0),"")</f>
        <v>#NAME?</v>
      </c>
      <c r="CE397" s="29" t="str">
        <f t="shared" ca="1" si="496"/>
        <v/>
      </c>
      <c r="CF397" s="29" t="str">
        <f t="shared" ca="1" si="497"/>
        <v/>
      </c>
      <c r="CG397" s="29" t="e">
        <f ca="1">+_xlfn.IFNA(VLOOKUP($B397,'Resultados General'!$C$11:$CG$510,MATCH(CG$6,'Resultados General'!$C$10:$CG$10,0),0),"")</f>
        <v>#NAME?</v>
      </c>
      <c r="CH397" s="29" t="str">
        <f t="shared" ca="1" si="498"/>
        <v/>
      </c>
      <c r="CI397" s="29" t="str">
        <f t="shared" ca="1" si="499"/>
        <v/>
      </c>
      <c r="CJ397" s="29" t="e">
        <f ca="1">+_xlfn.IFNA(VLOOKUP($B397,'Resultados General'!$C$11:$CG$510,MATCH(CJ$6,'Resultados General'!$C$10:$CG$10,0),0),"")</f>
        <v>#NAME?</v>
      </c>
      <c r="CK397" s="29" t="str">
        <f t="shared" ca="1" si="500"/>
        <v/>
      </c>
      <c r="CL397" s="29" t="str">
        <f t="shared" ca="1" si="501"/>
        <v/>
      </c>
      <c r="CM397" s="29" t="e">
        <f ca="1">+_xlfn.IFNA(VLOOKUP($B397,'Resultados General'!$C$11:$CG$510,MATCH(CM$6,'Resultados General'!$C$10:$CG$10,0),0),"")</f>
        <v>#NAME?</v>
      </c>
      <c r="CN397" s="29" t="str">
        <f t="shared" ca="1" si="502"/>
        <v/>
      </c>
      <c r="CO397" s="29" t="str">
        <f t="shared" ca="1" si="503"/>
        <v/>
      </c>
      <c r="CP397" s="29" t="e">
        <f ca="1">+_xlfn.IFNA(VLOOKUP($B397,'Resultados General'!$C$11:$CG$510,MATCH(CP$6,'Resultados General'!$C$10:$CG$10,0),0),"")</f>
        <v>#NAME?</v>
      </c>
      <c r="CQ397" s="29" t="str">
        <f t="shared" ca="1" si="504"/>
        <v/>
      </c>
      <c r="CR397" s="29" t="str">
        <f t="shared" ca="1" si="505"/>
        <v/>
      </c>
      <c r="CS397" s="29" t="e">
        <f ca="1">+_xlfn.IFNA(VLOOKUP($B397,'Resultados General'!$C$11:$CG$510,MATCH(CS$6,'Resultados General'!$C$10:$CG$10,0),0),"")</f>
        <v>#NAME?</v>
      </c>
      <c r="CT397" s="29" t="str">
        <f t="shared" ca="1" si="506"/>
        <v/>
      </c>
      <c r="CU397" s="29" t="str">
        <f t="shared" ca="1" si="507"/>
        <v/>
      </c>
      <c r="CV397" s="29" t="e">
        <f ca="1">+_xlfn.IFNA(VLOOKUP($B397,'Resultados General'!$C$11:$CG$510,MATCH(CV$6,'Resultados General'!$C$10:$CG$10,0),0),"")</f>
        <v>#NAME?</v>
      </c>
      <c r="CW397" s="29" t="str">
        <f t="shared" ca="1" si="508"/>
        <v/>
      </c>
      <c r="CX397" s="29" t="str">
        <f t="shared" ca="1" si="509"/>
        <v/>
      </c>
      <c r="CY397" s="29" t="e">
        <f ca="1">+_xlfn.IFNA(VLOOKUP($B397,'Resultados General'!$C$11:$CG$510,MATCH(CY$6,'Resultados General'!$C$10:$CG$10,0),0),"")</f>
        <v>#NAME?</v>
      </c>
      <c r="CZ397" s="29" t="str">
        <f t="shared" ca="1" si="510"/>
        <v/>
      </c>
      <c r="DA397" s="29" t="str">
        <f t="shared" ca="1" si="511"/>
        <v/>
      </c>
      <c r="DB397" s="29" t="e">
        <f ca="1">+_xlfn.IFNA(VLOOKUP($B397,'Resultados General'!$C$11:$CG$510,MATCH(DB$6,'Resultados General'!$C$10:$CG$10,0),0),"")</f>
        <v>#NAME?</v>
      </c>
      <c r="DC397" s="29" t="str">
        <f t="shared" ca="1" si="512"/>
        <v/>
      </c>
      <c r="DD397" s="29" t="str">
        <f t="shared" ca="1" si="513"/>
        <v/>
      </c>
      <c r="DE397" s="29" t="e">
        <f ca="1">+_xlfn.IFNA(VLOOKUP($B397,'Resultados General'!$C$11:$CG$510,MATCH(DE$6,'Resultados General'!$C$10:$CG$10,0),0),"")</f>
        <v>#NAME?</v>
      </c>
      <c r="DF397" s="29" t="str">
        <f t="shared" ca="1" si="514"/>
        <v/>
      </c>
      <c r="DG397" s="29" t="str">
        <f t="shared" ca="1" si="515"/>
        <v/>
      </c>
      <c r="DH397" s="29" t="e">
        <f ca="1">+_xlfn.IFNA(VLOOKUP($B397,'Resultados General'!$C$11:$CG$510,MATCH(DH$6,'Resultados General'!$C$10:$CG$10,0),0),"")</f>
        <v>#NAME?</v>
      </c>
      <c r="DI397" s="29" t="str">
        <f t="shared" ca="1" si="516"/>
        <v/>
      </c>
      <c r="DJ397" s="29" t="str">
        <f t="shared" ca="1" si="517"/>
        <v/>
      </c>
      <c r="DK397" s="29" t="e">
        <f ca="1">+_xlfn.IFNA(VLOOKUP($B397,'Resultados General'!$C$11:$CG$510,MATCH(DK$6,'Resultados General'!$C$10:$CG$10,0),0),"")</f>
        <v>#NAME?</v>
      </c>
      <c r="DL397" s="29" t="str">
        <f t="shared" ca="1" si="518"/>
        <v/>
      </c>
      <c r="DM397" s="29" t="str">
        <f t="shared" ca="1" si="519"/>
        <v/>
      </c>
      <c r="DN397" s="29" t="e">
        <f ca="1">+_xlfn.IFNA(VLOOKUP($B397,'Resultados General'!$C$11:$CG$510,MATCH(DN$6,'Resultados General'!$C$10:$CG$10,0),0),"")</f>
        <v>#NAME?</v>
      </c>
      <c r="DO397" s="29" t="str">
        <f t="shared" ca="1" si="520"/>
        <v/>
      </c>
      <c r="DP397" s="29" t="str">
        <f t="shared" ca="1" si="521"/>
        <v/>
      </c>
    </row>
    <row r="398" spans="2:120">
      <c r="B398" s="219" t="str">
        <f>+IF('Resultados General'!C401="","",'Resultados General'!C401)</f>
        <v/>
      </c>
      <c r="C398" s="134" t="e">
        <f ca="1">+_xlfn.IFNA(VLOOKUP('Distribución de puestos'!B398,'Resultados General'!$C$11:$J$510,8,0),"")</f>
        <v>#NAME?</v>
      </c>
      <c r="D398" s="135" t="e">
        <f ca="1">+_xlfn.IFNA(VLOOKUP(B398,'Resultados General'!$C$11:$L$510,10,0),"")</f>
        <v>#NAME?</v>
      </c>
      <c r="E398" s="26" t="s">
        <v>76</v>
      </c>
      <c r="F398" s="26" t="s">
        <v>76</v>
      </c>
      <c r="G398" s="135" t="str">
        <f t="shared" ca="1" si="522"/>
        <v/>
      </c>
      <c r="H398" s="135" t="str">
        <f t="shared" ca="1" si="523"/>
        <v/>
      </c>
      <c r="I398" s="219" t="str">
        <f t="shared" si="524"/>
        <v/>
      </c>
      <c r="J398" s="138"/>
      <c r="M398" s="29" t="e">
        <f ca="1">+_xlfn.IFNA(VLOOKUP($B398,'Resultados General'!$C$11:$CG$510,MATCH(M$6,'Resultados General'!$C$10:$CG$10,0),0),"")</f>
        <v>#NAME?</v>
      </c>
      <c r="N398" s="29" t="str">
        <f t="shared" ca="1" si="450"/>
        <v/>
      </c>
      <c r="O398" s="29" t="str">
        <f t="shared" ca="1" si="451"/>
        <v/>
      </c>
      <c r="P398" s="29" t="e">
        <f ca="1">+_xlfn.IFNA(VLOOKUP($B398,'Resultados General'!$C$11:$CG$510,MATCH(P$6,'Resultados General'!$C$10:$CG$10,0),0),"")</f>
        <v>#NAME?</v>
      </c>
      <c r="Q398" s="29" t="str">
        <f t="shared" ca="1" si="452"/>
        <v/>
      </c>
      <c r="R398" s="29" t="str">
        <f t="shared" ca="1" si="453"/>
        <v/>
      </c>
      <c r="S398" s="29" t="e">
        <f ca="1">+_xlfn.IFNA(VLOOKUP($B398,'Resultados General'!$C$11:$CG$510,MATCH(S$6,'Resultados General'!$C$10:$CG$10,0),0),"")</f>
        <v>#NAME?</v>
      </c>
      <c r="T398" s="29" t="str">
        <f t="shared" ca="1" si="454"/>
        <v/>
      </c>
      <c r="U398" s="29" t="str">
        <f t="shared" ca="1" si="455"/>
        <v/>
      </c>
      <c r="V398" s="29" t="e">
        <f ca="1">+_xlfn.IFNA(VLOOKUP($B398,'Resultados General'!$C$11:$CG$510,MATCH(V$6,'Resultados General'!$C$10:$CG$10,0),0),"")</f>
        <v>#NAME?</v>
      </c>
      <c r="W398" s="29" t="str">
        <f t="shared" ca="1" si="456"/>
        <v/>
      </c>
      <c r="X398" s="29" t="str">
        <f t="shared" ca="1" si="457"/>
        <v/>
      </c>
      <c r="Y398" s="29" t="e">
        <f ca="1">+_xlfn.IFNA(VLOOKUP($B398,'Resultados General'!$C$11:$CG$510,MATCH(Y$6,'Resultados General'!$C$10:$CG$10,0),0),"")</f>
        <v>#NAME?</v>
      </c>
      <c r="Z398" s="29" t="str">
        <f t="shared" ca="1" si="458"/>
        <v/>
      </c>
      <c r="AA398" s="29" t="str">
        <f t="shared" ca="1" si="459"/>
        <v/>
      </c>
      <c r="AB398" s="29" t="e">
        <f ca="1">+_xlfn.IFNA(VLOOKUP($B398,'Resultados General'!$C$11:$CG$510,MATCH(AB$6,'Resultados General'!$C$10:$CG$10,0),0),"")</f>
        <v>#NAME?</v>
      </c>
      <c r="AC398" s="29" t="str">
        <f t="shared" ca="1" si="460"/>
        <v/>
      </c>
      <c r="AD398" s="29" t="str">
        <f t="shared" ca="1" si="461"/>
        <v/>
      </c>
      <c r="AE398" s="29" t="e">
        <f ca="1">+_xlfn.IFNA(VLOOKUP($B398,'Resultados General'!$C$11:$CG$510,MATCH(AE$6,'Resultados General'!$C$10:$CG$10,0),0),"")</f>
        <v>#NAME?</v>
      </c>
      <c r="AF398" s="29" t="str">
        <f t="shared" ca="1" si="462"/>
        <v/>
      </c>
      <c r="AG398" s="29" t="str">
        <f t="shared" ca="1" si="463"/>
        <v/>
      </c>
      <c r="AH398" s="29" t="e">
        <f ca="1">+_xlfn.IFNA(VLOOKUP($B398,'Resultados General'!$C$11:$CG$510,MATCH(AH$6,'Resultados General'!$C$10:$CG$10,0),0),"")</f>
        <v>#NAME?</v>
      </c>
      <c r="AI398" s="29" t="str">
        <f t="shared" ca="1" si="464"/>
        <v/>
      </c>
      <c r="AJ398" s="29" t="str">
        <f t="shared" ca="1" si="465"/>
        <v/>
      </c>
      <c r="AK398" s="29" t="e">
        <f ca="1">+_xlfn.IFNA(VLOOKUP($B398,'Resultados General'!$C$11:$CG$510,MATCH(AK$6,'Resultados General'!$C$10:$CG$10,0),0),"")</f>
        <v>#NAME?</v>
      </c>
      <c r="AL398" s="29" t="str">
        <f t="shared" ca="1" si="466"/>
        <v/>
      </c>
      <c r="AM398" s="29" t="str">
        <f t="shared" ca="1" si="467"/>
        <v/>
      </c>
      <c r="AN398" s="29" t="e">
        <f ca="1">+_xlfn.IFNA(VLOOKUP($B398,'Resultados General'!$C$11:$CG$510,MATCH(AN$6,'Resultados General'!$C$10:$CG$10,0),0),"")</f>
        <v>#NAME?</v>
      </c>
      <c r="AO398" s="29" t="str">
        <f t="shared" ca="1" si="468"/>
        <v/>
      </c>
      <c r="AP398" s="29" t="str">
        <f t="shared" ca="1" si="469"/>
        <v/>
      </c>
      <c r="AQ398" s="29" t="e">
        <f ca="1">+_xlfn.IFNA(VLOOKUP($B398,'Resultados General'!$C$11:$CG$510,MATCH(AQ$6,'Resultados General'!$C$10:$CG$10,0),0),"")</f>
        <v>#NAME?</v>
      </c>
      <c r="AR398" s="29" t="str">
        <f t="shared" ca="1" si="470"/>
        <v/>
      </c>
      <c r="AS398" s="29" t="str">
        <f t="shared" ca="1" si="471"/>
        <v/>
      </c>
      <c r="AT398" s="29" t="e">
        <f ca="1">+_xlfn.IFNA(VLOOKUP($B398,'Resultados General'!$C$11:$CG$510,MATCH(AT$6,'Resultados General'!$C$10:$CG$10,0),0),"")</f>
        <v>#NAME?</v>
      </c>
      <c r="AU398" s="29" t="str">
        <f t="shared" ca="1" si="472"/>
        <v/>
      </c>
      <c r="AV398" s="29" t="str">
        <f t="shared" ca="1" si="473"/>
        <v/>
      </c>
      <c r="AW398" s="29" t="e">
        <f ca="1">+_xlfn.IFNA(VLOOKUP($B398,'Resultados General'!$C$11:$CG$510,MATCH(AW$6,'Resultados General'!$C$10:$CG$10,0),0),"")</f>
        <v>#NAME?</v>
      </c>
      <c r="AX398" s="29" t="str">
        <f t="shared" ca="1" si="474"/>
        <v/>
      </c>
      <c r="AY398" s="29" t="str">
        <f t="shared" ca="1" si="475"/>
        <v/>
      </c>
      <c r="AZ398" s="29" t="e">
        <f ca="1">+_xlfn.IFNA(VLOOKUP($B398,'Resultados General'!$C$11:$CG$510,MATCH(AZ$6,'Resultados General'!$C$10:$CG$10,0),0),"")</f>
        <v>#NAME?</v>
      </c>
      <c r="BA398" s="29" t="str">
        <f t="shared" ca="1" si="476"/>
        <v/>
      </c>
      <c r="BB398" s="29" t="str">
        <f t="shared" ca="1" si="477"/>
        <v/>
      </c>
      <c r="BC398" s="29" t="e">
        <f ca="1">+_xlfn.IFNA(VLOOKUP($B398,'Resultados General'!$C$11:$CG$510,MATCH(BC$6,'Resultados General'!$C$10:$CG$10,0),0),"")</f>
        <v>#NAME?</v>
      </c>
      <c r="BD398" s="29" t="str">
        <f t="shared" ca="1" si="478"/>
        <v/>
      </c>
      <c r="BE398" s="29" t="str">
        <f t="shared" ca="1" si="479"/>
        <v/>
      </c>
      <c r="BF398" s="29" t="e">
        <f ca="1">+_xlfn.IFNA(VLOOKUP($B398,'Resultados General'!$C$11:$CG$510,MATCH(BF$6,'Resultados General'!$C$10:$CG$10,0),0),"")</f>
        <v>#NAME?</v>
      </c>
      <c r="BG398" s="29" t="str">
        <f t="shared" ca="1" si="480"/>
        <v/>
      </c>
      <c r="BH398" s="29" t="str">
        <f t="shared" ca="1" si="481"/>
        <v/>
      </c>
      <c r="BI398" s="29" t="e">
        <f ca="1">+_xlfn.IFNA(VLOOKUP($B398,'Resultados General'!$C$11:$CG$510,MATCH(BI$6,'Resultados General'!$C$10:$CG$10,0),0),"")</f>
        <v>#NAME?</v>
      </c>
      <c r="BJ398" s="29" t="str">
        <f t="shared" ca="1" si="482"/>
        <v/>
      </c>
      <c r="BK398" s="29" t="str">
        <f t="shared" ca="1" si="483"/>
        <v/>
      </c>
      <c r="BL398" s="29" t="e">
        <f ca="1">+_xlfn.IFNA(VLOOKUP($B398,'Resultados General'!$C$11:$CG$510,MATCH(BL$6,'Resultados General'!$C$10:$CG$10,0),0),"")</f>
        <v>#NAME?</v>
      </c>
      <c r="BM398" s="29" t="str">
        <f t="shared" ca="1" si="484"/>
        <v/>
      </c>
      <c r="BN398" s="29" t="str">
        <f t="shared" ca="1" si="485"/>
        <v/>
      </c>
      <c r="BO398" s="29" t="e">
        <f ca="1">+_xlfn.IFNA(VLOOKUP($B398,'Resultados General'!$C$11:$CG$510,MATCH(BO$6,'Resultados General'!$C$10:$CG$10,0),0),"")</f>
        <v>#NAME?</v>
      </c>
      <c r="BP398" s="29" t="str">
        <f t="shared" ca="1" si="486"/>
        <v/>
      </c>
      <c r="BQ398" s="29" t="str">
        <f t="shared" ca="1" si="487"/>
        <v/>
      </c>
      <c r="BR398" s="29" t="e">
        <f ca="1">+_xlfn.IFNA(VLOOKUP($B398,'Resultados General'!$C$11:$CG$510,MATCH(BR$6,'Resultados General'!$C$10:$CG$10,0),0),"")</f>
        <v>#NAME?</v>
      </c>
      <c r="BS398" s="29" t="str">
        <f t="shared" ca="1" si="488"/>
        <v/>
      </c>
      <c r="BT398" s="29" t="str">
        <f t="shared" ca="1" si="489"/>
        <v/>
      </c>
      <c r="BU398" s="29" t="e">
        <f ca="1">+_xlfn.IFNA(VLOOKUP($B398,'Resultados General'!$C$11:$CG$510,MATCH(BU$6,'Resultados General'!$C$10:$CG$10,0),0),"")</f>
        <v>#NAME?</v>
      </c>
      <c r="BV398" s="29" t="str">
        <f t="shared" ca="1" si="490"/>
        <v/>
      </c>
      <c r="BW398" s="29" t="str">
        <f t="shared" ca="1" si="491"/>
        <v/>
      </c>
      <c r="BX398" s="29" t="e">
        <f ca="1">+_xlfn.IFNA(VLOOKUP($B398,'Resultados General'!$C$11:$CG$510,MATCH(BX$6,'Resultados General'!$C$10:$CG$10,0),0),"")</f>
        <v>#NAME?</v>
      </c>
      <c r="BY398" s="29" t="str">
        <f t="shared" ca="1" si="492"/>
        <v/>
      </c>
      <c r="BZ398" s="29" t="str">
        <f t="shared" ca="1" si="493"/>
        <v/>
      </c>
      <c r="CA398" s="29" t="e">
        <f ca="1">+_xlfn.IFNA(VLOOKUP($B398,'Resultados General'!$C$11:$CG$510,MATCH(CA$6,'Resultados General'!$C$10:$CG$10,0),0),"")</f>
        <v>#NAME?</v>
      </c>
      <c r="CB398" s="29" t="str">
        <f t="shared" ca="1" si="494"/>
        <v/>
      </c>
      <c r="CC398" s="29" t="str">
        <f t="shared" ca="1" si="495"/>
        <v/>
      </c>
      <c r="CD398" s="29" t="e">
        <f ca="1">+_xlfn.IFNA(VLOOKUP($B398,'Resultados General'!$C$11:$CG$510,MATCH(CD$6,'Resultados General'!$C$10:$CG$10,0),0),"")</f>
        <v>#NAME?</v>
      </c>
      <c r="CE398" s="29" t="str">
        <f t="shared" ca="1" si="496"/>
        <v/>
      </c>
      <c r="CF398" s="29" t="str">
        <f t="shared" ca="1" si="497"/>
        <v/>
      </c>
      <c r="CG398" s="29" t="e">
        <f ca="1">+_xlfn.IFNA(VLOOKUP($B398,'Resultados General'!$C$11:$CG$510,MATCH(CG$6,'Resultados General'!$C$10:$CG$10,0),0),"")</f>
        <v>#NAME?</v>
      </c>
      <c r="CH398" s="29" t="str">
        <f t="shared" ca="1" si="498"/>
        <v/>
      </c>
      <c r="CI398" s="29" t="str">
        <f t="shared" ca="1" si="499"/>
        <v/>
      </c>
      <c r="CJ398" s="29" t="e">
        <f ca="1">+_xlfn.IFNA(VLOOKUP($B398,'Resultados General'!$C$11:$CG$510,MATCH(CJ$6,'Resultados General'!$C$10:$CG$10,0),0),"")</f>
        <v>#NAME?</v>
      </c>
      <c r="CK398" s="29" t="str">
        <f t="shared" ca="1" si="500"/>
        <v/>
      </c>
      <c r="CL398" s="29" t="str">
        <f t="shared" ca="1" si="501"/>
        <v/>
      </c>
      <c r="CM398" s="29" t="e">
        <f ca="1">+_xlfn.IFNA(VLOOKUP($B398,'Resultados General'!$C$11:$CG$510,MATCH(CM$6,'Resultados General'!$C$10:$CG$10,0),0),"")</f>
        <v>#NAME?</v>
      </c>
      <c r="CN398" s="29" t="str">
        <f t="shared" ca="1" si="502"/>
        <v/>
      </c>
      <c r="CO398" s="29" t="str">
        <f t="shared" ca="1" si="503"/>
        <v/>
      </c>
      <c r="CP398" s="29" t="e">
        <f ca="1">+_xlfn.IFNA(VLOOKUP($B398,'Resultados General'!$C$11:$CG$510,MATCH(CP$6,'Resultados General'!$C$10:$CG$10,0),0),"")</f>
        <v>#NAME?</v>
      </c>
      <c r="CQ398" s="29" t="str">
        <f t="shared" ca="1" si="504"/>
        <v/>
      </c>
      <c r="CR398" s="29" t="str">
        <f t="shared" ca="1" si="505"/>
        <v/>
      </c>
      <c r="CS398" s="29" t="e">
        <f ca="1">+_xlfn.IFNA(VLOOKUP($B398,'Resultados General'!$C$11:$CG$510,MATCH(CS$6,'Resultados General'!$C$10:$CG$10,0),0),"")</f>
        <v>#NAME?</v>
      </c>
      <c r="CT398" s="29" t="str">
        <f t="shared" ca="1" si="506"/>
        <v/>
      </c>
      <c r="CU398" s="29" t="str">
        <f t="shared" ca="1" si="507"/>
        <v/>
      </c>
      <c r="CV398" s="29" t="e">
        <f ca="1">+_xlfn.IFNA(VLOOKUP($B398,'Resultados General'!$C$11:$CG$510,MATCH(CV$6,'Resultados General'!$C$10:$CG$10,0),0),"")</f>
        <v>#NAME?</v>
      </c>
      <c r="CW398" s="29" t="str">
        <f t="shared" ca="1" si="508"/>
        <v/>
      </c>
      <c r="CX398" s="29" t="str">
        <f t="shared" ca="1" si="509"/>
        <v/>
      </c>
      <c r="CY398" s="29" t="e">
        <f ca="1">+_xlfn.IFNA(VLOOKUP($B398,'Resultados General'!$C$11:$CG$510,MATCH(CY$6,'Resultados General'!$C$10:$CG$10,0),0),"")</f>
        <v>#NAME?</v>
      </c>
      <c r="CZ398" s="29" t="str">
        <f t="shared" ca="1" si="510"/>
        <v/>
      </c>
      <c r="DA398" s="29" t="str">
        <f t="shared" ca="1" si="511"/>
        <v/>
      </c>
      <c r="DB398" s="29" t="e">
        <f ca="1">+_xlfn.IFNA(VLOOKUP($B398,'Resultados General'!$C$11:$CG$510,MATCH(DB$6,'Resultados General'!$C$10:$CG$10,0),0),"")</f>
        <v>#NAME?</v>
      </c>
      <c r="DC398" s="29" t="str">
        <f t="shared" ca="1" si="512"/>
        <v/>
      </c>
      <c r="DD398" s="29" t="str">
        <f t="shared" ca="1" si="513"/>
        <v/>
      </c>
      <c r="DE398" s="29" t="e">
        <f ca="1">+_xlfn.IFNA(VLOOKUP($B398,'Resultados General'!$C$11:$CG$510,MATCH(DE$6,'Resultados General'!$C$10:$CG$10,0),0),"")</f>
        <v>#NAME?</v>
      </c>
      <c r="DF398" s="29" t="str">
        <f t="shared" ca="1" si="514"/>
        <v/>
      </c>
      <c r="DG398" s="29" t="str">
        <f t="shared" ca="1" si="515"/>
        <v/>
      </c>
      <c r="DH398" s="29" t="e">
        <f ca="1">+_xlfn.IFNA(VLOOKUP($B398,'Resultados General'!$C$11:$CG$510,MATCH(DH$6,'Resultados General'!$C$10:$CG$10,0),0),"")</f>
        <v>#NAME?</v>
      </c>
      <c r="DI398" s="29" t="str">
        <f t="shared" ca="1" si="516"/>
        <v/>
      </c>
      <c r="DJ398" s="29" t="str">
        <f t="shared" ca="1" si="517"/>
        <v/>
      </c>
      <c r="DK398" s="29" t="e">
        <f ca="1">+_xlfn.IFNA(VLOOKUP($B398,'Resultados General'!$C$11:$CG$510,MATCH(DK$6,'Resultados General'!$C$10:$CG$10,0),0),"")</f>
        <v>#NAME?</v>
      </c>
      <c r="DL398" s="29" t="str">
        <f t="shared" ca="1" si="518"/>
        <v/>
      </c>
      <c r="DM398" s="29" t="str">
        <f t="shared" ca="1" si="519"/>
        <v/>
      </c>
      <c r="DN398" s="29" t="e">
        <f ca="1">+_xlfn.IFNA(VLOOKUP($B398,'Resultados General'!$C$11:$CG$510,MATCH(DN$6,'Resultados General'!$C$10:$CG$10,0),0),"")</f>
        <v>#NAME?</v>
      </c>
      <c r="DO398" s="29" t="str">
        <f t="shared" ca="1" si="520"/>
        <v/>
      </c>
      <c r="DP398" s="29" t="str">
        <f t="shared" ca="1" si="521"/>
        <v/>
      </c>
    </row>
    <row r="399" spans="2:120">
      <c r="B399" s="219" t="str">
        <f>+IF('Resultados General'!C402="","",'Resultados General'!C402)</f>
        <v/>
      </c>
      <c r="C399" s="134" t="e">
        <f ca="1">+_xlfn.IFNA(VLOOKUP('Distribución de puestos'!B399,'Resultados General'!$C$11:$J$510,8,0),"")</f>
        <v>#NAME?</v>
      </c>
      <c r="D399" s="135" t="e">
        <f ca="1">+_xlfn.IFNA(VLOOKUP(B399,'Resultados General'!$C$11:$L$510,10,0),"")</f>
        <v>#NAME?</v>
      </c>
      <c r="E399" s="26" t="s">
        <v>76</v>
      </c>
      <c r="F399" s="26" t="s">
        <v>76</v>
      </c>
      <c r="G399" s="135" t="str">
        <f t="shared" ca="1" si="522"/>
        <v/>
      </c>
      <c r="H399" s="135" t="str">
        <f t="shared" ca="1" si="523"/>
        <v/>
      </c>
      <c r="I399" s="219" t="str">
        <f t="shared" si="524"/>
        <v/>
      </c>
      <c r="J399" s="138"/>
      <c r="M399" s="29" t="e">
        <f ca="1">+_xlfn.IFNA(VLOOKUP($B399,'Resultados General'!$C$11:$CG$510,MATCH(M$6,'Resultados General'!$C$10:$CG$10,0),0),"")</f>
        <v>#NAME?</v>
      </c>
      <c r="N399" s="29" t="str">
        <f t="shared" ca="1" si="450"/>
        <v/>
      </c>
      <c r="O399" s="29" t="str">
        <f t="shared" ca="1" si="451"/>
        <v/>
      </c>
      <c r="P399" s="29" t="e">
        <f ca="1">+_xlfn.IFNA(VLOOKUP($B399,'Resultados General'!$C$11:$CG$510,MATCH(P$6,'Resultados General'!$C$10:$CG$10,0),0),"")</f>
        <v>#NAME?</v>
      </c>
      <c r="Q399" s="29" t="str">
        <f t="shared" ca="1" si="452"/>
        <v/>
      </c>
      <c r="R399" s="29" t="str">
        <f t="shared" ca="1" si="453"/>
        <v/>
      </c>
      <c r="S399" s="29" t="e">
        <f ca="1">+_xlfn.IFNA(VLOOKUP($B399,'Resultados General'!$C$11:$CG$510,MATCH(S$6,'Resultados General'!$C$10:$CG$10,0),0),"")</f>
        <v>#NAME?</v>
      </c>
      <c r="T399" s="29" t="str">
        <f t="shared" ca="1" si="454"/>
        <v/>
      </c>
      <c r="U399" s="29" t="str">
        <f t="shared" ca="1" si="455"/>
        <v/>
      </c>
      <c r="V399" s="29" t="e">
        <f ca="1">+_xlfn.IFNA(VLOOKUP($B399,'Resultados General'!$C$11:$CG$510,MATCH(V$6,'Resultados General'!$C$10:$CG$10,0),0),"")</f>
        <v>#NAME?</v>
      </c>
      <c r="W399" s="29" t="str">
        <f t="shared" ca="1" si="456"/>
        <v/>
      </c>
      <c r="X399" s="29" t="str">
        <f t="shared" ca="1" si="457"/>
        <v/>
      </c>
      <c r="Y399" s="29" t="e">
        <f ca="1">+_xlfn.IFNA(VLOOKUP($B399,'Resultados General'!$C$11:$CG$510,MATCH(Y$6,'Resultados General'!$C$10:$CG$10,0),0),"")</f>
        <v>#NAME?</v>
      </c>
      <c r="Z399" s="29" t="str">
        <f t="shared" ca="1" si="458"/>
        <v/>
      </c>
      <c r="AA399" s="29" t="str">
        <f t="shared" ca="1" si="459"/>
        <v/>
      </c>
      <c r="AB399" s="29" t="e">
        <f ca="1">+_xlfn.IFNA(VLOOKUP($B399,'Resultados General'!$C$11:$CG$510,MATCH(AB$6,'Resultados General'!$C$10:$CG$10,0),0),"")</f>
        <v>#NAME?</v>
      </c>
      <c r="AC399" s="29" t="str">
        <f t="shared" ca="1" si="460"/>
        <v/>
      </c>
      <c r="AD399" s="29" t="str">
        <f t="shared" ca="1" si="461"/>
        <v/>
      </c>
      <c r="AE399" s="29" t="e">
        <f ca="1">+_xlfn.IFNA(VLOOKUP($B399,'Resultados General'!$C$11:$CG$510,MATCH(AE$6,'Resultados General'!$C$10:$CG$10,0),0),"")</f>
        <v>#NAME?</v>
      </c>
      <c r="AF399" s="29" t="str">
        <f t="shared" ca="1" si="462"/>
        <v/>
      </c>
      <c r="AG399" s="29" t="str">
        <f t="shared" ca="1" si="463"/>
        <v/>
      </c>
      <c r="AH399" s="29" t="e">
        <f ca="1">+_xlfn.IFNA(VLOOKUP($B399,'Resultados General'!$C$11:$CG$510,MATCH(AH$6,'Resultados General'!$C$10:$CG$10,0),0),"")</f>
        <v>#NAME?</v>
      </c>
      <c r="AI399" s="29" t="str">
        <f t="shared" ca="1" si="464"/>
        <v/>
      </c>
      <c r="AJ399" s="29" t="str">
        <f t="shared" ca="1" si="465"/>
        <v/>
      </c>
      <c r="AK399" s="29" t="e">
        <f ca="1">+_xlfn.IFNA(VLOOKUP($B399,'Resultados General'!$C$11:$CG$510,MATCH(AK$6,'Resultados General'!$C$10:$CG$10,0),0),"")</f>
        <v>#NAME?</v>
      </c>
      <c r="AL399" s="29" t="str">
        <f t="shared" ca="1" si="466"/>
        <v/>
      </c>
      <c r="AM399" s="29" t="str">
        <f t="shared" ca="1" si="467"/>
        <v/>
      </c>
      <c r="AN399" s="29" t="e">
        <f ca="1">+_xlfn.IFNA(VLOOKUP($B399,'Resultados General'!$C$11:$CG$510,MATCH(AN$6,'Resultados General'!$C$10:$CG$10,0),0),"")</f>
        <v>#NAME?</v>
      </c>
      <c r="AO399" s="29" t="str">
        <f t="shared" ca="1" si="468"/>
        <v/>
      </c>
      <c r="AP399" s="29" t="str">
        <f t="shared" ca="1" si="469"/>
        <v/>
      </c>
      <c r="AQ399" s="29" t="e">
        <f ca="1">+_xlfn.IFNA(VLOOKUP($B399,'Resultados General'!$C$11:$CG$510,MATCH(AQ$6,'Resultados General'!$C$10:$CG$10,0),0),"")</f>
        <v>#NAME?</v>
      </c>
      <c r="AR399" s="29" t="str">
        <f t="shared" ca="1" si="470"/>
        <v/>
      </c>
      <c r="AS399" s="29" t="str">
        <f t="shared" ca="1" si="471"/>
        <v/>
      </c>
      <c r="AT399" s="29" t="e">
        <f ca="1">+_xlfn.IFNA(VLOOKUP($B399,'Resultados General'!$C$11:$CG$510,MATCH(AT$6,'Resultados General'!$C$10:$CG$10,0),0),"")</f>
        <v>#NAME?</v>
      </c>
      <c r="AU399" s="29" t="str">
        <f t="shared" ca="1" si="472"/>
        <v/>
      </c>
      <c r="AV399" s="29" t="str">
        <f t="shared" ca="1" si="473"/>
        <v/>
      </c>
      <c r="AW399" s="29" t="e">
        <f ca="1">+_xlfn.IFNA(VLOOKUP($B399,'Resultados General'!$C$11:$CG$510,MATCH(AW$6,'Resultados General'!$C$10:$CG$10,0),0),"")</f>
        <v>#NAME?</v>
      </c>
      <c r="AX399" s="29" t="str">
        <f t="shared" ca="1" si="474"/>
        <v/>
      </c>
      <c r="AY399" s="29" t="str">
        <f t="shared" ca="1" si="475"/>
        <v/>
      </c>
      <c r="AZ399" s="29" t="e">
        <f ca="1">+_xlfn.IFNA(VLOOKUP($B399,'Resultados General'!$C$11:$CG$510,MATCH(AZ$6,'Resultados General'!$C$10:$CG$10,0),0),"")</f>
        <v>#NAME?</v>
      </c>
      <c r="BA399" s="29" t="str">
        <f t="shared" ca="1" si="476"/>
        <v/>
      </c>
      <c r="BB399" s="29" t="str">
        <f t="shared" ca="1" si="477"/>
        <v/>
      </c>
      <c r="BC399" s="29" t="e">
        <f ca="1">+_xlfn.IFNA(VLOOKUP($B399,'Resultados General'!$C$11:$CG$510,MATCH(BC$6,'Resultados General'!$C$10:$CG$10,0),0),"")</f>
        <v>#NAME?</v>
      </c>
      <c r="BD399" s="29" t="str">
        <f t="shared" ca="1" si="478"/>
        <v/>
      </c>
      <c r="BE399" s="29" t="str">
        <f t="shared" ca="1" si="479"/>
        <v/>
      </c>
      <c r="BF399" s="29" t="e">
        <f ca="1">+_xlfn.IFNA(VLOOKUP($B399,'Resultados General'!$C$11:$CG$510,MATCH(BF$6,'Resultados General'!$C$10:$CG$10,0),0),"")</f>
        <v>#NAME?</v>
      </c>
      <c r="BG399" s="29" t="str">
        <f t="shared" ca="1" si="480"/>
        <v/>
      </c>
      <c r="BH399" s="29" t="str">
        <f t="shared" ca="1" si="481"/>
        <v/>
      </c>
      <c r="BI399" s="29" t="e">
        <f ca="1">+_xlfn.IFNA(VLOOKUP($B399,'Resultados General'!$C$11:$CG$510,MATCH(BI$6,'Resultados General'!$C$10:$CG$10,0),0),"")</f>
        <v>#NAME?</v>
      </c>
      <c r="BJ399" s="29" t="str">
        <f t="shared" ca="1" si="482"/>
        <v/>
      </c>
      <c r="BK399" s="29" t="str">
        <f t="shared" ca="1" si="483"/>
        <v/>
      </c>
      <c r="BL399" s="29" t="e">
        <f ca="1">+_xlfn.IFNA(VLOOKUP($B399,'Resultados General'!$C$11:$CG$510,MATCH(BL$6,'Resultados General'!$C$10:$CG$10,0),0),"")</f>
        <v>#NAME?</v>
      </c>
      <c r="BM399" s="29" t="str">
        <f t="shared" ca="1" si="484"/>
        <v/>
      </c>
      <c r="BN399" s="29" t="str">
        <f t="shared" ca="1" si="485"/>
        <v/>
      </c>
      <c r="BO399" s="29" t="e">
        <f ca="1">+_xlfn.IFNA(VLOOKUP($B399,'Resultados General'!$C$11:$CG$510,MATCH(BO$6,'Resultados General'!$C$10:$CG$10,0),0),"")</f>
        <v>#NAME?</v>
      </c>
      <c r="BP399" s="29" t="str">
        <f t="shared" ca="1" si="486"/>
        <v/>
      </c>
      <c r="BQ399" s="29" t="str">
        <f t="shared" ca="1" si="487"/>
        <v/>
      </c>
      <c r="BR399" s="29" t="e">
        <f ca="1">+_xlfn.IFNA(VLOOKUP($B399,'Resultados General'!$C$11:$CG$510,MATCH(BR$6,'Resultados General'!$C$10:$CG$10,0),0),"")</f>
        <v>#NAME?</v>
      </c>
      <c r="BS399" s="29" t="str">
        <f t="shared" ca="1" si="488"/>
        <v/>
      </c>
      <c r="BT399" s="29" t="str">
        <f t="shared" ca="1" si="489"/>
        <v/>
      </c>
      <c r="BU399" s="29" t="e">
        <f ca="1">+_xlfn.IFNA(VLOOKUP($B399,'Resultados General'!$C$11:$CG$510,MATCH(BU$6,'Resultados General'!$C$10:$CG$10,0),0),"")</f>
        <v>#NAME?</v>
      </c>
      <c r="BV399" s="29" t="str">
        <f t="shared" ca="1" si="490"/>
        <v/>
      </c>
      <c r="BW399" s="29" t="str">
        <f t="shared" ca="1" si="491"/>
        <v/>
      </c>
      <c r="BX399" s="29" t="e">
        <f ca="1">+_xlfn.IFNA(VLOOKUP($B399,'Resultados General'!$C$11:$CG$510,MATCH(BX$6,'Resultados General'!$C$10:$CG$10,0),0),"")</f>
        <v>#NAME?</v>
      </c>
      <c r="BY399" s="29" t="str">
        <f t="shared" ca="1" si="492"/>
        <v/>
      </c>
      <c r="BZ399" s="29" t="str">
        <f t="shared" ca="1" si="493"/>
        <v/>
      </c>
      <c r="CA399" s="29" t="e">
        <f ca="1">+_xlfn.IFNA(VLOOKUP($B399,'Resultados General'!$C$11:$CG$510,MATCH(CA$6,'Resultados General'!$C$10:$CG$10,0),0),"")</f>
        <v>#NAME?</v>
      </c>
      <c r="CB399" s="29" t="str">
        <f t="shared" ca="1" si="494"/>
        <v/>
      </c>
      <c r="CC399" s="29" t="str">
        <f t="shared" ca="1" si="495"/>
        <v/>
      </c>
      <c r="CD399" s="29" t="e">
        <f ca="1">+_xlfn.IFNA(VLOOKUP($B399,'Resultados General'!$C$11:$CG$510,MATCH(CD$6,'Resultados General'!$C$10:$CG$10,0),0),"")</f>
        <v>#NAME?</v>
      </c>
      <c r="CE399" s="29" t="str">
        <f t="shared" ca="1" si="496"/>
        <v/>
      </c>
      <c r="CF399" s="29" t="str">
        <f t="shared" ca="1" si="497"/>
        <v/>
      </c>
      <c r="CG399" s="29" t="e">
        <f ca="1">+_xlfn.IFNA(VLOOKUP($B399,'Resultados General'!$C$11:$CG$510,MATCH(CG$6,'Resultados General'!$C$10:$CG$10,0),0),"")</f>
        <v>#NAME?</v>
      </c>
      <c r="CH399" s="29" t="str">
        <f t="shared" ca="1" si="498"/>
        <v/>
      </c>
      <c r="CI399" s="29" t="str">
        <f t="shared" ca="1" si="499"/>
        <v/>
      </c>
      <c r="CJ399" s="29" t="e">
        <f ca="1">+_xlfn.IFNA(VLOOKUP($B399,'Resultados General'!$C$11:$CG$510,MATCH(CJ$6,'Resultados General'!$C$10:$CG$10,0),0),"")</f>
        <v>#NAME?</v>
      </c>
      <c r="CK399" s="29" t="str">
        <f t="shared" ca="1" si="500"/>
        <v/>
      </c>
      <c r="CL399" s="29" t="str">
        <f t="shared" ca="1" si="501"/>
        <v/>
      </c>
      <c r="CM399" s="29" t="e">
        <f ca="1">+_xlfn.IFNA(VLOOKUP($B399,'Resultados General'!$C$11:$CG$510,MATCH(CM$6,'Resultados General'!$C$10:$CG$10,0),0),"")</f>
        <v>#NAME?</v>
      </c>
      <c r="CN399" s="29" t="str">
        <f t="shared" ca="1" si="502"/>
        <v/>
      </c>
      <c r="CO399" s="29" t="str">
        <f t="shared" ca="1" si="503"/>
        <v/>
      </c>
      <c r="CP399" s="29" t="e">
        <f ca="1">+_xlfn.IFNA(VLOOKUP($B399,'Resultados General'!$C$11:$CG$510,MATCH(CP$6,'Resultados General'!$C$10:$CG$10,0),0),"")</f>
        <v>#NAME?</v>
      </c>
      <c r="CQ399" s="29" t="str">
        <f t="shared" ca="1" si="504"/>
        <v/>
      </c>
      <c r="CR399" s="29" t="str">
        <f t="shared" ca="1" si="505"/>
        <v/>
      </c>
      <c r="CS399" s="29" t="e">
        <f ca="1">+_xlfn.IFNA(VLOOKUP($B399,'Resultados General'!$C$11:$CG$510,MATCH(CS$6,'Resultados General'!$C$10:$CG$10,0),0),"")</f>
        <v>#NAME?</v>
      </c>
      <c r="CT399" s="29" t="str">
        <f t="shared" ca="1" si="506"/>
        <v/>
      </c>
      <c r="CU399" s="29" t="str">
        <f t="shared" ca="1" si="507"/>
        <v/>
      </c>
      <c r="CV399" s="29" t="e">
        <f ca="1">+_xlfn.IFNA(VLOOKUP($B399,'Resultados General'!$C$11:$CG$510,MATCH(CV$6,'Resultados General'!$C$10:$CG$10,0),0),"")</f>
        <v>#NAME?</v>
      </c>
      <c r="CW399" s="29" t="str">
        <f t="shared" ca="1" si="508"/>
        <v/>
      </c>
      <c r="CX399" s="29" t="str">
        <f t="shared" ca="1" si="509"/>
        <v/>
      </c>
      <c r="CY399" s="29" t="e">
        <f ca="1">+_xlfn.IFNA(VLOOKUP($B399,'Resultados General'!$C$11:$CG$510,MATCH(CY$6,'Resultados General'!$C$10:$CG$10,0),0),"")</f>
        <v>#NAME?</v>
      </c>
      <c r="CZ399" s="29" t="str">
        <f t="shared" ca="1" si="510"/>
        <v/>
      </c>
      <c r="DA399" s="29" t="str">
        <f t="shared" ca="1" si="511"/>
        <v/>
      </c>
      <c r="DB399" s="29" t="e">
        <f ca="1">+_xlfn.IFNA(VLOOKUP($B399,'Resultados General'!$C$11:$CG$510,MATCH(DB$6,'Resultados General'!$C$10:$CG$10,0),0),"")</f>
        <v>#NAME?</v>
      </c>
      <c r="DC399" s="29" t="str">
        <f t="shared" ca="1" si="512"/>
        <v/>
      </c>
      <c r="DD399" s="29" t="str">
        <f t="shared" ca="1" si="513"/>
        <v/>
      </c>
      <c r="DE399" s="29" t="e">
        <f ca="1">+_xlfn.IFNA(VLOOKUP($B399,'Resultados General'!$C$11:$CG$510,MATCH(DE$6,'Resultados General'!$C$10:$CG$10,0),0),"")</f>
        <v>#NAME?</v>
      </c>
      <c r="DF399" s="29" t="str">
        <f t="shared" ca="1" si="514"/>
        <v/>
      </c>
      <c r="DG399" s="29" t="str">
        <f t="shared" ca="1" si="515"/>
        <v/>
      </c>
      <c r="DH399" s="29" t="e">
        <f ca="1">+_xlfn.IFNA(VLOOKUP($B399,'Resultados General'!$C$11:$CG$510,MATCH(DH$6,'Resultados General'!$C$10:$CG$10,0),0),"")</f>
        <v>#NAME?</v>
      </c>
      <c r="DI399" s="29" t="str">
        <f t="shared" ca="1" si="516"/>
        <v/>
      </c>
      <c r="DJ399" s="29" t="str">
        <f t="shared" ca="1" si="517"/>
        <v/>
      </c>
      <c r="DK399" s="29" t="e">
        <f ca="1">+_xlfn.IFNA(VLOOKUP($B399,'Resultados General'!$C$11:$CG$510,MATCH(DK$6,'Resultados General'!$C$10:$CG$10,0),0),"")</f>
        <v>#NAME?</v>
      </c>
      <c r="DL399" s="29" t="str">
        <f t="shared" ca="1" si="518"/>
        <v/>
      </c>
      <c r="DM399" s="29" t="str">
        <f t="shared" ca="1" si="519"/>
        <v/>
      </c>
      <c r="DN399" s="29" t="e">
        <f ca="1">+_xlfn.IFNA(VLOOKUP($B399,'Resultados General'!$C$11:$CG$510,MATCH(DN$6,'Resultados General'!$C$10:$CG$10,0),0),"")</f>
        <v>#NAME?</v>
      </c>
      <c r="DO399" s="29" t="str">
        <f t="shared" ca="1" si="520"/>
        <v/>
      </c>
      <c r="DP399" s="29" t="str">
        <f t="shared" ca="1" si="521"/>
        <v/>
      </c>
    </row>
    <row r="400" spans="2:120">
      <c r="B400" s="219" t="str">
        <f>+IF('Resultados General'!C403="","",'Resultados General'!C403)</f>
        <v/>
      </c>
      <c r="C400" s="134" t="e">
        <f ca="1">+_xlfn.IFNA(VLOOKUP('Distribución de puestos'!B400,'Resultados General'!$C$11:$J$510,8,0),"")</f>
        <v>#NAME?</v>
      </c>
      <c r="D400" s="135" t="e">
        <f ca="1">+_xlfn.IFNA(VLOOKUP(B400,'Resultados General'!$C$11:$L$510,10,0),"")</f>
        <v>#NAME?</v>
      </c>
      <c r="E400" s="26" t="s">
        <v>76</v>
      </c>
      <c r="F400" s="26" t="s">
        <v>76</v>
      </c>
      <c r="G400" s="135" t="str">
        <f t="shared" ca="1" si="522"/>
        <v/>
      </c>
      <c r="H400" s="135" t="str">
        <f t="shared" ca="1" si="523"/>
        <v/>
      </c>
      <c r="I400" s="219" t="str">
        <f t="shared" si="524"/>
        <v/>
      </c>
      <c r="J400" s="138"/>
      <c r="M400" s="29" t="e">
        <f ca="1">+_xlfn.IFNA(VLOOKUP($B400,'Resultados General'!$C$11:$CG$510,MATCH(M$6,'Resultados General'!$C$10:$CG$10,0),0),"")</f>
        <v>#NAME?</v>
      </c>
      <c r="N400" s="29" t="str">
        <f t="shared" ca="1" si="450"/>
        <v/>
      </c>
      <c r="O400" s="29" t="str">
        <f t="shared" ca="1" si="451"/>
        <v/>
      </c>
      <c r="P400" s="29" t="e">
        <f ca="1">+_xlfn.IFNA(VLOOKUP($B400,'Resultados General'!$C$11:$CG$510,MATCH(P$6,'Resultados General'!$C$10:$CG$10,0),0),"")</f>
        <v>#NAME?</v>
      </c>
      <c r="Q400" s="29" t="str">
        <f t="shared" ca="1" si="452"/>
        <v/>
      </c>
      <c r="R400" s="29" t="str">
        <f t="shared" ca="1" si="453"/>
        <v/>
      </c>
      <c r="S400" s="29" t="e">
        <f ca="1">+_xlfn.IFNA(VLOOKUP($B400,'Resultados General'!$C$11:$CG$510,MATCH(S$6,'Resultados General'!$C$10:$CG$10,0),0),"")</f>
        <v>#NAME?</v>
      </c>
      <c r="T400" s="29" t="str">
        <f t="shared" ca="1" si="454"/>
        <v/>
      </c>
      <c r="U400" s="29" t="str">
        <f t="shared" ca="1" si="455"/>
        <v/>
      </c>
      <c r="V400" s="29" t="e">
        <f ca="1">+_xlfn.IFNA(VLOOKUP($B400,'Resultados General'!$C$11:$CG$510,MATCH(V$6,'Resultados General'!$C$10:$CG$10,0),0),"")</f>
        <v>#NAME?</v>
      </c>
      <c r="W400" s="29" t="str">
        <f t="shared" ca="1" si="456"/>
        <v/>
      </c>
      <c r="X400" s="29" t="str">
        <f t="shared" ca="1" si="457"/>
        <v/>
      </c>
      <c r="Y400" s="29" t="e">
        <f ca="1">+_xlfn.IFNA(VLOOKUP($B400,'Resultados General'!$C$11:$CG$510,MATCH(Y$6,'Resultados General'!$C$10:$CG$10,0),0),"")</f>
        <v>#NAME?</v>
      </c>
      <c r="Z400" s="29" t="str">
        <f t="shared" ca="1" si="458"/>
        <v/>
      </c>
      <c r="AA400" s="29" t="str">
        <f t="shared" ca="1" si="459"/>
        <v/>
      </c>
      <c r="AB400" s="29" t="e">
        <f ca="1">+_xlfn.IFNA(VLOOKUP($B400,'Resultados General'!$C$11:$CG$510,MATCH(AB$6,'Resultados General'!$C$10:$CG$10,0),0),"")</f>
        <v>#NAME?</v>
      </c>
      <c r="AC400" s="29" t="str">
        <f t="shared" ca="1" si="460"/>
        <v/>
      </c>
      <c r="AD400" s="29" t="str">
        <f t="shared" ca="1" si="461"/>
        <v/>
      </c>
      <c r="AE400" s="29" t="e">
        <f ca="1">+_xlfn.IFNA(VLOOKUP($B400,'Resultados General'!$C$11:$CG$510,MATCH(AE$6,'Resultados General'!$C$10:$CG$10,0),0),"")</f>
        <v>#NAME?</v>
      </c>
      <c r="AF400" s="29" t="str">
        <f t="shared" ca="1" si="462"/>
        <v/>
      </c>
      <c r="AG400" s="29" t="str">
        <f t="shared" ca="1" si="463"/>
        <v/>
      </c>
      <c r="AH400" s="29" t="e">
        <f ca="1">+_xlfn.IFNA(VLOOKUP($B400,'Resultados General'!$C$11:$CG$510,MATCH(AH$6,'Resultados General'!$C$10:$CG$10,0),0),"")</f>
        <v>#NAME?</v>
      </c>
      <c r="AI400" s="29" t="str">
        <f t="shared" ca="1" si="464"/>
        <v/>
      </c>
      <c r="AJ400" s="29" t="str">
        <f t="shared" ca="1" si="465"/>
        <v/>
      </c>
      <c r="AK400" s="29" t="e">
        <f ca="1">+_xlfn.IFNA(VLOOKUP($B400,'Resultados General'!$C$11:$CG$510,MATCH(AK$6,'Resultados General'!$C$10:$CG$10,0),0),"")</f>
        <v>#NAME?</v>
      </c>
      <c r="AL400" s="29" t="str">
        <f t="shared" ca="1" si="466"/>
        <v/>
      </c>
      <c r="AM400" s="29" t="str">
        <f t="shared" ca="1" si="467"/>
        <v/>
      </c>
      <c r="AN400" s="29" t="e">
        <f ca="1">+_xlfn.IFNA(VLOOKUP($B400,'Resultados General'!$C$11:$CG$510,MATCH(AN$6,'Resultados General'!$C$10:$CG$10,0),0),"")</f>
        <v>#NAME?</v>
      </c>
      <c r="AO400" s="29" t="str">
        <f t="shared" ca="1" si="468"/>
        <v/>
      </c>
      <c r="AP400" s="29" t="str">
        <f t="shared" ca="1" si="469"/>
        <v/>
      </c>
      <c r="AQ400" s="29" t="e">
        <f ca="1">+_xlfn.IFNA(VLOOKUP($B400,'Resultados General'!$C$11:$CG$510,MATCH(AQ$6,'Resultados General'!$C$10:$CG$10,0),0),"")</f>
        <v>#NAME?</v>
      </c>
      <c r="AR400" s="29" t="str">
        <f t="shared" ca="1" si="470"/>
        <v/>
      </c>
      <c r="AS400" s="29" t="str">
        <f t="shared" ca="1" si="471"/>
        <v/>
      </c>
      <c r="AT400" s="29" t="e">
        <f ca="1">+_xlfn.IFNA(VLOOKUP($B400,'Resultados General'!$C$11:$CG$510,MATCH(AT$6,'Resultados General'!$C$10:$CG$10,0),0),"")</f>
        <v>#NAME?</v>
      </c>
      <c r="AU400" s="29" t="str">
        <f t="shared" ca="1" si="472"/>
        <v/>
      </c>
      <c r="AV400" s="29" t="str">
        <f t="shared" ca="1" si="473"/>
        <v/>
      </c>
      <c r="AW400" s="29" t="e">
        <f ca="1">+_xlfn.IFNA(VLOOKUP($B400,'Resultados General'!$C$11:$CG$510,MATCH(AW$6,'Resultados General'!$C$10:$CG$10,0),0),"")</f>
        <v>#NAME?</v>
      </c>
      <c r="AX400" s="29" t="str">
        <f t="shared" ca="1" si="474"/>
        <v/>
      </c>
      <c r="AY400" s="29" t="str">
        <f t="shared" ca="1" si="475"/>
        <v/>
      </c>
      <c r="AZ400" s="29" t="e">
        <f ca="1">+_xlfn.IFNA(VLOOKUP($B400,'Resultados General'!$C$11:$CG$510,MATCH(AZ$6,'Resultados General'!$C$10:$CG$10,0),0),"")</f>
        <v>#NAME?</v>
      </c>
      <c r="BA400" s="29" t="str">
        <f t="shared" ca="1" si="476"/>
        <v/>
      </c>
      <c r="BB400" s="29" t="str">
        <f t="shared" ca="1" si="477"/>
        <v/>
      </c>
      <c r="BC400" s="29" t="e">
        <f ca="1">+_xlfn.IFNA(VLOOKUP($B400,'Resultados General'!$C$11:$CG$510,MATCH(BC$6,'Resultados General'!$C$10:$CG$10,0),0),"")</f>
        <v>#NAME?</v>
      </c>
      <c r="BD400" s="29" t="str">
        <f t="shared" ca="1" si="478"/>
        <v/>
      </c>
      <c r="BE400" s="29" t="str">
        <f t="shared" ca="1" si="479"/>
        <v/>
      </c>
      <c r="BF400" s="29" t="e">
        <f ca="1">+_xlfn.IFNA(VLOOKUP($B400,'Resultados General'!$C$11:$CG$510,MATCH(BF$6,'Resultados General'!$C$10:$CG$10,0),0),"")</f>
        <v>#NAME?</v>
      </c>
      <c r="BG400" s="29" t="str">
        <f t="shared" ca="1" si="480"/>
        <v/>
      </c>
      <c r="BH400" s="29" t="str">
        <f t="shared" ca="1" si="481"/>
        <v/>
      </c>
      <c r="BI400" s="29" t="e">
        <f ca="1">+_xlfn.IFNA(VLOOKUP($B400,'Resultados General'!$C$11:$CG$510,MATCH(BI$6,'Resultados General'!$C$10:$CG$10,0),0),"")</f>
        <v>#NAME?</v>
      </c>
      <c r="BJ400" s="29" t="str">
        <f t="shared" ca="1" si="482"/>
        <v/>
      </c>
      <c r="BK400" s="29" t="str">
        <f t="shared" ca="1" si="483"/>
        <v/>
      </c>
      <c r="BL400" s="29" t="e">
        <f ca="1">+_xlfn.IFNA(VLOOKUP($B400,'Resultados General'!$C$11:$CG$510,MATCH(BL$6,'Resultados General'!$C$10:$CG$10,0),0),"")</f>
        <v>#NAME?</v>
      </c>
      <c r="BM400" s="29" t="str">
        <f t="shared" ca="1" si="484"/>
        <v/>
      </c>
      <c r="BN400" s="29" t="str">
        <f t="shared" ca="1" si="485"/>
        <v/>
      </c>
      <c r="BO400" s="29" t="e">
        <f ca="1">+_xlfn.IFNA(VLOOKUP($B400,'Resultados General'!$C$11:$CG$510,MATCH(BO$6,'Resultados General'!$C$10:$CG$10,0),0),"")</f>
        <v>#NAME?</v>
      </c>
      <c r="BP400" s="29" t="str">
        <f t="shared" ca="1" si="486"/>
        <v/>
      </c>
      <c r="BQ400" s="29" t="str">
        <f t="shared" ca="1" si="487"/>
        <v/>
      </c>
      <c r="BR400" s="29" t="e">
        <f ca="1">+_xlfn.IFNA(VLOOKUP($B400,'Resultados General'!$C$11:$CG$510,MATCH(BR$6,'Resultados General'!$C$10:$CG$10,0),0),"")</f>
        <v>#NAME?</v>
      </c>
      <c r="BS400" s="29" t="str">
        <f t="shared" ca="1" si="488"/>
        <v/>
      </c>
      <c r="BT400" s="29" t="str">
        <f t="shared" ca="1" si="489"/>
        <v/>
      </c>
      <c r="BU400" s="29" t="e">
        <f ca="1">+_xlfn.IFNA(VLOOKUP($B400,'Resultados General'!$C$11:$CG$510,MATCH(BU$6,'Resultados General'!$C$10:$CG$10,0),0),"")</f>
        <v>#NAME?</v>
      </c>
      <c r="BV400" s="29" t="str">
        <f t="shared" ca="1" si="490"/>
        <v/>
      </c>
      <c r="BW400" s="29" t="str">
        <f t="shared" ca="1" si="491"/>
        <v/>
      </c>
      <c r="BX400" s="29" t="e">
        <f ca="1">+_xlfn.IFNA(VLOOKUP($B400,'Resultados General'!$C$11:$CG$510,MATCH(BX$6,'Resultados General'!$C$10:$CG$10,0),0),"")</f>
        <v>#NAME?</v>
      </c>
      <c r="BY400" s="29" t="str">
        <f t="shared" ca="1" si="492"/>
        <v/>
      </c>
      <c r="BZ400" s="29" t="str">
        <f t="shared" ca="1" si="493"/>
        <v/>
      </c>
      <c r="CA400" s="29" t="e">
        <f ca="1">+_xlfn.IFNA(VLOOKUP($B400,'Resultados General'!$C$11:$CG$510,MATCH(CA$6,'Resultados General'!$C$10:$CG$10,0),0),"")</f>
        <v>#NAME?</v>
      </c>
      <c r="CB400" s="29" t="str">
        <f t="shared" ca="1" si="494"/>
        <v/>
      </c>
      <c r="CC400" s="29" t="str">
        <f t="shared" ca="1" si="495"/>
        <v/>
      </c>
      <c r="CD400" s="29" t="e">
        <f ca="1">+_xlfn.IFNA(VLOOKUP($B400,'Resultados General'!$C$11:$CG$510,MATCH(CD$6,'Resultados General'!$C$10:$CG$10,0),0),"")</f>
        <v>#NAME?</v>
      </c>
      <c r="CE400" s="29" t="str">
        <f t="shared" ca="1" si="496"/>
        <v/>
      </c>
      <c r="CF400" s="29" t="str">
        <f t="shared" ca="1" si="497"/>
        <v/>
      </c>
      <c r="CG400" s="29" t="e">
        <f ca="1">+_xlfn.IFNA(VLOOKUP($B400,'Resultados General'!$C$11:$CG$510,MATCH(CG$6,'Resultados General'!$C$10:$CG$10,0),0),"")</f>
        <v>#NAME?</v>
      </c>
      <c r="CH400" s="29" t="str">
        <f t="shared" ca="1" si="498"/>
        <v/>
      </c>
      <c r="CI400" s="29" t="str">
        <f t="shared" ca="1" si="499"/>
        <v/>
      </c>
      <c r="CJ400" s="29" t="e">
        <f ca="1">+_xlfn.IFNA(VLOOKUP($B400,'Resultados General'!$C$11:$CG$510,MATCH(CJ$6,'Resultados General'!$C$10:$CG$10,0),0),"")</f>
        <v>#NAME?</v>
      </c>
      <c r="CK400" s="29" t="str">
        <f t="shared" ca="1" si="500"/>
        <v/>
      </c>
      <c r="CL400" s="29" t="str">
        <f t="shared" ca="1" si="501"/>
        <v/>
      </c>
      <c r="CM400" s="29" t="e">
        <f ca="1">+_xlfn.IFNA(VLOOKUP($B400,'Resultados General'!$C$11:$CG$510,MATCH(CM$6,'Resultados General'!$C$10:$CG$10,0),0),"")</f>
        <v>#NAME?</v>
      </c>
      <c r="CN400" s="29" t="str">
        <f t="shared" ca="1" si="502"/>
        <v/>
      </c>
      <c r="CO400" s="29" t="str">
        <f t="shared" ca="1" si="503"/>
        <v/>
      </c>
      <c r="CP400" s="29" t="e">
        <f ca="1">+_xlfn.IFNA(VLOOKUP($B400,'Resultados General'!$C$11:$CG$510,MATCH(CP$6,'Resultados General'!$C$10:$CG$10,0),0),"")</f>
        <v>#NAME?</v>
      </c>
      <c r="CQ400" s="29" t="str">
        <f t="shared" ca="1" si="504"/>
        <v/>
      </c>
      <c r="CR400" s="29" t="str">
        <f t="shared" ca="1" si="505"/>
        <v/>
      </c>
      <c r="CS400" s="29" t="e">
        <f ca="1">+_xlfn.IFNA(VLOOKUP($B400,'Resultados General'!$C$11:$CG$510,MATCH(CS$6,'Resultados General'!$C$10:$CG$10,0),0),"")</f>
        <v>#NAME?</v>
      </c>
      <c r="CT400" s="29" t="str">
        <f t="shared" ca="1" si="506"/>
        <v/>
      </c>
      <c r="CU400" s="29" t="str">
        <f t="shared" ca="1" si="507"/>
        <v/>
      </c>
      <c r="CV400" s="29" t="e">
        <f ca="1">+_xlfn.IFNA(VLOOKUP($B400,'Resultados General'!$C$11:$CG$510,MATCH(CV$6,'Resultados General'!$C$10:$CG$10,0),0),"")</f>
        <v>#NAME?</v>
      </c>
      <c r="CW400" s="29" t="str">
        <f t="shared" ca="1" si="508"/>
        <v/>
      </c>
      <c r="CX400" s="29" t="str">
        <f t="shared" ca="1" si="509"/>
        <v/>
      </c>
      <c r="CY400" s="29" t="e">
        <f ca="1">+_xlfn.IFNA(VLOOKUP($B400,'Resultados General'!$C$11:$CG$510,MATCH(CY$6,'Resultados General'!$C$10:$CG$10,0),0),"")</f>
        <v>#NAME?</v>
      </c>
      <c r="CZ400" s="29" t="str">
        <f t="shared" ca="1" si="510"/>
        <v/>
      </c>
      <c r="DA400" s="29" t="str">
        <f t="shared" ca="1" si="511"/>
        <v/>
      </c>
      <c r="DB400" s="29" t="e">
        <f ca="1">+_xlfn.IFNA(VLOOKUP($B400,'Resultados General'!$C$11:$CG$510,MATCH(DB$6,'Resultados General'!$C$10:$CG$10,0),0),"")</f>
        <v>#NAME?</v>
      </c>
      <c r="DC400" s="29" t="str">
        <f t="shared" ca="1" si="512"/>
        <v/>
      </c>
      <c r="DD400" s="29" t="str">
        <f t="shared" ca="1" si="513"/>
        <v/>
      </c>
      <c r="DE400" s="29" t="e">
        <f ca="1">+_xlfn.IFNA(VLOOKUP($B400,'Resultados General'!$C$11:$CG$510,MATCH(DE$6,'Resultados General'!$C$10:$CG$10,0),0),"")</f>
        <v>#NAME?</v>
      </c>
      <c r="DF400" s="29" t="str">
        <f t="shared" ca="1" si="514"/>
        <v/>
      </c>
      <c r="DG400" s="29" t="str">
        <f t="shared" ca="1" si="515"/>
        <v/>
      </c>
      <c r="DH400" s="29" t="e">
        <f ca="1">+_xlfn.IFNA(VLOOKUP($B400,'Resultados General'!$C$11:$CG$510,MATCH(DH$6,'Resultados General'!$C$10:$CG$10,0),0),"")</f>
        <v>#NAME?</v>
      </c>
      <c r="DI400" s="29" t="str">
        <f t="shared" ca="1" si="516"/>
        <v/>
      </c>
      <c r="DJ400" s="29" t="str">
        <f t="shared" ca="1" si="517"/>
        <v/>
      </c>
      <c r="DK400" s="29" t="e">
        <f ca="1">+_xlfn.IFNA(VLOOKUP($B400,'Resultados General'!$C$11:$CG$510,MATCH(DK$6,'Resultados General'!$C$10:$CG$10,0),0),"")</f>
        <v>#NAME?</v>
      </c>
      <c r="DL400" s="29" t="str">
        <f t="shared" ca="1" si="518"/>
        <v/>
      </c>
      <c r="DM400" s="29" t="str">
        <f t="shared" ca="1" si="519"/>
        <v/>
      </c>
      <c r="DN400" s="29" t="e">
        <f ca="1">+_xlfn.IFNA(VLOOKUP($B400,'Resultados General'!$C$11:$CG$510,MATCH(DN$6,'Resultados General'!$C$10:$CG$10,0),0),"")</f>
        <v>#NAME?</v>
      </c>
      <c r="DO400" s="29" t="str">
        <f t="shared" ca="1" si="520"/>
        <v/>
      </c>
      <c r="DP400" s="29" t="str">
        <f t="shared" ca="1" si="521"/>
        <v/>
      </c>
    </row>
    <row r="401" spans="2:120">
      <c r="B401" s="219" t="str">
        <f>+IF('Resultados General'!C404="","",'Resultados General'!C404)</f>
        <v/>
      </c>
      <c r="C401" s="134" t="e">
        <f ca="1">+_xlfn.IFNA(VLOOKUP('Distribución de puestos'!B401,'Resultados General'!$C$11:$J$510,8,0),"")</f>
        <v>#NAME?</v>
      </c>
      <c r="D401" s="135" t="e">
        <f ca="1">+_xlfn.IFNA(VLOOKUP(B401,'Resultados General'!$C$11:$L$510,10,0),"")</f>
        <v>#NAME?</v>
      </c>
      <c r="E401" s="26" t="s">
        <v>76</v>
      </c>
      <c r="F401" s="26" t="s">
        <v>76</v>
      </c>
      <c r="G401" s="135" t="str">
        <f t="shared" ca="1" si="522"/>
        <v/>
      </c>
      <c r="H401" s="135" t="str">
        <f t="shared" ca="1" si="523"/>
        <v/>
      </c>
      <c r="I401" s="219" t="str">
        <f t="shared" si="524"/>
        <v/>
      </c>
      <c r="J401" s="138"/>
      <c r="M401" s="29" t="e">
        <f ca="1">+_xlfn.IFNA(VLOOKUP($B401,'Resultados General'!$C$11:$CG$510,MATCH(M$6,'Resultados General'!$C$10:$CG$10,0),0),"")</f>
        <v>#NAME?</v>
      </c>
      <c r="N401" s="29" t="str">
        <f t="shared" ca="1" si="450"/>
        <v/>
      </c>
      <c r="O401" s="29" t="str">
        <f t="shared" ca="1" si="451"/>
        <v/>
      </c>
      <c r="P401" s="29" t="e">
        <f ca="1">+_xlfn.IFNA(VLOOKUP($B401,'Resultados General'!$C$11:$CG$510,MATCH(P$6,'Resultados General'!$C$10:$CG$10,0),0),"")</f>
        <v>#NAME?</v>
      </c>
      <c r="Q401" s="29" t="str">
        <f t="shared" ca="1" si="452"/>
        <v/>
      </c>
      <c r="R401" s="29" t="str">
        <f t="shared" ca="1" si="453"/>
        <v/>
      </c>
      <c r="S401" s="29" t="e">
        <f ca="1">+_xlfn.IFNA(VLOOKUP($B401,'Resultados General'!$C$11:$CG$510,MATCH(S$6,'Resultados General'!$C$10:$CG$10,0),0),"")</f>
        <v>#NAME?</v>
      </c>
      <c r="T401" s="29" t="str">
        <f t="shared" ca="1" si="454"/>
        <v/>
      </c>
      <c r="U401" s="29" t="str">
        <f t="shared" ca="1" si="455"/>
        <v/>
      </c>
      <c r="V401" s="29" t="e">
        <f ca="1">+_xlfn.IFNA(VLOOKUP($B401,'Resultados General'!$C$11:$CG$510,MATCH(V$6,'Resultados General'!$C$10:$CG$10,0),0),"")</f>
        <v>#NAME?</v>
      </c>
      <c r="W401" s="29" t="str">
        <f t="shared" ca="1" si="456"/>
        <v/>
      </c>
      <c r="X401" s="29" t="str">
        <f t="shared" ca="1" si="457"/>
        <v/>
      </c>
      <c r="Y401" s="29" t="e">
        <f ca="1">+_xlfn.IFNA(VLOOKUP($B401,'Resultados General'!$C$11:$CG$510,MATCH(Y$6,'Resultados General'!$C$10:$CG$10,0),0),"")</f>
        <v>#NAME?</v>
      </c>
      <c r="Z401" s="29" t="str">
        <f t="shared" ca="1" si="458"/>
        <v/>
      </c>
      <c r="AA401" s="29" t="str">
        <f t="shared" ca="1" si="459"/>
        <v/>
      </c>
      <c r="AB401" s="29" t="e">
        <f ca="1">+_xlfn.IFNA(VLOOKUP($B401,'Resultados General'!$C$11:$CG$510,MATCH(AB$6,'Resultados General'!$C$10:$CG$10,0),0),"")</f>
        <v>#NAME?</v>
      </c>
      <c r="AC401" s="29" t="str">
        <f t="shared" ca="1" si="460"/>
        <v/>
      </c>
      <c r="AD401" s="29" t="str">
        <f t="shared" ca="1" si="461"/>
        <v/>
      </c>
      <c r="AE401" s="29" t="e">
        <f ca="1">+_xlfn.IFNA(VLOOKUP($B401,'Resultados General'!$C$11:$CG$510,MATCH(AE$6,'Resultados General'!$C$10:$CG$10,0),0),"")</f>
        <v>#NAME?</v>
      </c>
      <c r="AF401" s="29" t="str">
        <f t="shared" ca="1" si="462"/>
        <v/>
      </c>
      <c r="AG401" s="29" t="str">
        <f t="shared" ca="1" si="463"/>
        <v/>
      </c>
      <c r="AH401" s="29" t="e">
        <f ca="1">+_xlfn.IFNA(VLOOKUP($B401,'Resultados General'!$C$11:$CG$510,MATCH(AH$6,'Resultados General'!$C$10:$CG$10,0),0),"")</f>
        <v>#NAME?</v>
      </c>
      <c r="AI401" s="29" t="str">
        <f t="shared" ca="1" si="464"/>
        <v/>
      </c>
      <c r="AJ401" s="29" t="str">
        <f t="shared" ca="1" si="465"/>
        <v/>
      </c>
      <c r="AK401" s="29" t="e">
        <f ca="1">+_xlfn.IFNA(VLOOKUP($B401,'Resultados General'!$C$11:$CG$510,MATCH(AK$6,'Resultados General'!$C$10:$CG$10,0),0),"")</f>
        <v>#NAME?</v>
      </c>
      <c r="AL401" s="29" t="str">
        <f t="shared" ca="1" si="466"/>
        <v/>
      </c>
      <c r="AM401" s="29" t="str">
        <f t="shared" ca="1" si="467"/>
        <v/>
      </c>
      <c r="AN401" s="29" t="e">
        <f ca="1">+_xlfn.IFNA(VLOOKUP($B401,'Resultados General'!$C$11:$CG$510,MATCH(AN$6,'Resultados General'!$C$10:$CG$10,0),0),"")</f>
        <v>#NAME?</v>
      </c>
      <c r="AO401" s="29" t="str">
        <f t="shared" ca="1" si="468"/>
        <v/>
      </c>
      <c r="AP401" s="29" t="str">
        <f t="shared" ca="1" si="469"/>
        <v/>
      </c>
      <c r="AQ401" s="29" t="e">
        <f ca="1">+_xlfn.IFNA(VLOOKUP($B401,'Resultados General'!$C$11:$CG$510,MATCH(AQ$6,'Resultados General'!$C$10:$CG$10,0),0),"")</f>
        <v>#NAME?</v>
      </c>
      <c r="AR401" s="29" t="str">
        <f t="shared" ca="1" si="470"/>
        <v/>
      </c>
      <c r="AS401" s="29" t="str">
        <f t="shared" ca="1" si="471"/>
        <v/>
      </c>
      <c r="AT401" s="29" t="e">
        <f ca="1">+_xlfn.IFNA(VLOOKUP($B401,'Resultados General'!$C$11:$CG$510,MATCH(AT$6,'Resultados General'!$C$10:$CG$10,0),0),"")</f>
        <v>#NAME?</v>
      </c>
      <c r="AU401" s="29" t="str">
        <f t="shared" ca="1" si="472"/>
        <v/>
      </c>
      <c r="AV401" s="29" t="str">
        <f t="shared" ca="1" si="473"/>
        <v/>
      </c>
      <c r="AW401" s="29" t="e">
        <f ca="1">+_xlfn.IFNA(VLOOKUP($B401,'Resultados General'!$C$11:$CG$510,MATCH(AW$6,'Resultados General'!$C$10:$CG$10,0),0),"")</f>
        <v>#NAME?</v>
      </c>
      <c r="AX401" s="29" t="str">
        <f t="shared" ca="1" si="474"/>
        <v/>
      </c>
      <c r="AY401" s="29" t="str">
        <f t="shared" ca="1" si="475"/>
        <v/>
      </c>
      <c r="AZ401" s="29" t="e">
        <f ca="1">+_xlfn.IFNA(VLOOKUP($B401,'Resultados General'!$C$11:$CG$510,MATCH(AZ$6,'Resultados General'!$C$10:$CG$10,0),0),"")</f>
        <v>#NAME?</v>
      </c>
      <c r="BA401" s="29" t="str">
        <f t="shared" ca="1" si="476"/>
        <v/>
      </c>
      <c r="BB401" s="29" t="str">
        <f t="shared" ca="1" si="477"/>
        <v/>
      </c>
      <c r="BC401" s="29" t="e">
        <f ca="1">+_xlfn.IFNA(VLOOKUP($B401,'Resultados General'!$C$11:$CG$510,MATCH(BC$6,'Resultados General'!$C$10:$CG$10,0),0),"")</f>
        <v>#NAME?</v>
      </c>
      <c r="BD401" s="29" t="str">
        <f t="shared" ca="1" si="478"/>
        <v/>
      </c>
      <c r="BE401" s="29" t="str">
        <f t="shared" ca="1" si="479"/>
        <v/>
      </c>
      <c r="BF401" s="29" t="e">
        <f ca="1">+_xlfn.IFNA(VLOOKUP($B401,'Resultados General'!$C$11:$CG$510,MATCH(BF$6,'Resultados General'!$C$10:$CG$10,0),0),"")</f>
        <v>#NAME?</v>
      </c>
      <c r="BG401" s="29" t="str">
        <f t="shared" ca="1" si="480"/>
        <v/>
      </c>
      <c r="BH401" s="29" t="str">
        <f t="shared" ca="1" si="481"/>
        <v/>
      </c>
      <c r="BI401" s="29" t="e">
        <f ca="1">+_xlfn.IFNA(VLOOKUP($B401,'Resultados General'!$C$11:$CG$510,MATCH(BI$6,'Resultados General'!$C$10:$CG$10,0),0),"")</f>
        <v>#NAME?</v>
      </c>
      <c r="BJ401" s="29" t="str">
        <f t="shared" ca="1" si="482"/>
        <v/>
      </c>
      <c r="BK401" s="29" t="str">
        <f t="shared" ca="1" si="483"/>
        <v/>
      </c>
      <c r="BL401" s="29" t="e">
        <f ca="1">+_xlfn.IFNA(VLOOKUP($B401,'Resultados General'!$C$11:$CG$510,MATCH(BL$6,'Resultados General'!$C$10:$CG$10,0),0),"")</f>
        <v>#NAME?</v>
      </c>
      <c r="BM401" s="29" t="str">
        <f t="shared" ca="1" si="484"/>
        <v/>
      </c>
      <c r="BN401" s="29" t="str">
        <f t="shared" ca="1" si="485"/>
        <v/>
      </c>
      <c r="BO401" s="29" t="e">
        <f ca="1">+_xlfn.IFNA(VLOOKUP($B401,'Resultados General'!$C$11:$CG$510,MATCH(BO$6,'Resultados General'!$C$10:$CG$10,0),0),"")</f>
        <v>#NAME?</v>
      </c>
      <c r="BP401" s="29" t="str">
        <f t="shared" ca="1" si="486"/>
        <v/>
      </c>
      <c r="BQ401" s="29" t="str">
        <f t="shared" ca="1" si="487"/>
        <v/>
      </c>
      <c r="BR401" s="29" t="e">
        <f ca="1">+_xlfn.IFNA(VLOOKUP($B401,'Resultados General'!$C$11:$CG$510,MATCH(BR$6,'Resultados General'!$C$10:$CG$10,0),0),"")</f>
        <v>#NAME?</v>
      </c>
      <c r="BS401" s="29" t="str">
        <f t="shared" ca="1" si="488"/>
        <v/>
      </c>
      <c r="BT401" s="29" t="str">
        <f t="shared" ca="1" si="489"/>
        <v/>
      </c>
      <c r="BU401" s="29" t="e">
        <f ca="1">+_xlfn.IFNA(VLOOKUP($B401,'Resultados General'!$C$11:$CG$510,MATCH(BU$6,'Resultados General'!$C$10:$CG$10,0),0),"")</f>
        <v>#NAME?</v>
      </c>
      <c r="BV401" s="29" t="str">
        <f t="shared" ca="1" si="490"/>
        <v/>
      </c>
      <c r="BW401" s="29" t="str">
        <f t="shared" ca="1" si="491"/>
        <v/>
      </c>
      <c r="BX401" s="29" t="e">
        <f ca="1">+_xlfn.IFNA(VLOOKUP($B401,'Resultados General'!$C$11:$CG$510,MATCH(BX$6,'Resultados General'!$C$10:$CG$10,0),0),"")</f>
        <v>#NAME?</v>
      </c>
      <c r="BY401" s="29" t="str">
        <f t="shared" ca="1" si="492"/>
        <v/>
      </c>
      <c r="BZ401" s="29" t="str">
        <f t="shared" ca="1" si="493"/>
        <v/>
      </c>
      <c r="CA401" s="29" t="e">
        <f ca="1">+_xlfn.IFNA(VLOOKUP($B401,'Resultados General'!$C$11:$CG$510,MATCH(CA$6,'Resultados General'!$C$10:$CG$10,0),0),"")</f>
        <v>#NAME?</v>
      </c>
      <c r="CB401" s="29" t="str">
        <f t="shared" ca="1" si="494"/>
        <v/>
      </c>
      <c r="CC401" s="29" t="str">
        <f t="shared" ca="1" si="495"/>
        <v/>
      </c>
      <c r="CD401" s="29" t="e">
        <f ca="1">+_xlfn.IFNA(VLOOKUP($B401,'Resultados General'!$C$11:$CG$510,MATCH(CD$6,'Resultados General'!$C$10:$CG$10,0),0),"")</f>
        <v>#NAME?</v>
      </c>
      <c r="CE401" s="29" t="str">
        <f t="shared" ca="1" si="496"/>
        <v/>
      </c>
      <c r="CF401" s="29" t="str">
        <f t="shared" ca="1" si="497"/>
        <v/>
      </c>
      <c r="CG401" s="29" t="e">
        <f ca="1">+_xlfn.IFNA(VLOOKUP($B401,'Resultados General'!$C$11:$CG$510,MATCH(CG$6,'Resultados General'!$C$10:$CG$10,0),0),"")</f>
        <v>#NAME?</v>
      </c>
      <c r="CH401" s="29" t="str">
        <f t="shared" ca="1" si="498"/>
        <v/>
      </c>
      <c r="CI401" s="29" t="str">
        <f t="shared" ca="1" si="499"/>
        <v/>
      </c>
      <c r="CJ401" s="29" t="e">
        <f ca="1">+_xlfn.IFNA(VLOOKUP($B401,'Resultados General'!$C$11:$CG$510,MATCH(CJ$6,'Resultados General'!$C$10:$CG$10,0),0),"")</f>
        <v>#NAME?</v>
      </c>
      <c r="CK401" s="29" t="str">
        <f t="shared" ca="1" si="500"/>
        <v/>
      </c>
      <c r="CL401" s="29" t="str">
        <f t="shared" ca="1" si="501"/>
        <v/>
      </c>
      <c r="CM401" s="29" t="e">
        <f ca="1">+_xlfn.IFNA(VLOOKUP($B401,'Resultados General'!$C$11:$CG$510,MATCH(CM$6,'Resultados General'!$C$10:$CG$10,0),0),"")</f>
        <v>#NAME?</v>
      </c>
      <c r="CN401" s="29" t="str">
        <f t="shared" ca="1" si="502"/>
        <v/>
      </c>
      <c r="CO401" s="29" t="str">
        <f t="shared" ca="1" si="503"/>
        <v/>
      </c>
      <c r="CP401" s="29" t="e">
        <f ca="1">+_xlfn.IFNA(VLOOKUP($B401,'Resultados General'!$C$11:$CG$510,MATCH(CP$6,'Resultados General'!$C$10:$CG$10,0),0),"")</f>
        <v>#NAME?</v>
      </c>
      <c r="CQ401" s="29" t="str">
        <f t="shared" ca="1" si="504"/>
        <v/>
      </c>
      <c r="CR401" s="29" t="str">
        <f t="shared" ca="1" si="505"/>
        <v/>
      </c>
      <c r="CS401" s="29" t="e">
        <f ca="1">+_xlfn.IFNA(VLOOKUP($B401,'Resultados General'!$C$11:$CG$510,MATCH(CS$6,'Resultados General'!$C$10:$CG$10,0),0),"")</f>
        <v>#NAME?</v>
      </c>
      <c r="CT401" s="29" t="str">
        <f t="shared" ca="1" si="506"/>
        <v/>
      </c>
      <c r="CU401" s="29" t="str">
        <f t="shared" ca="1" si="507"/>
        <v/>
      </c>
      <c r="CV401" s="29" t="e">
        <f ca="1">+_xlfn.IFNA(VLOOKUP($B401,'Resultados General'!$C$11:$CG$510,MATCH(CV$6,'Resultados General'!$C$10:$CG$10,0),0),"")</f>
        <v>#NAME?</v>
      </c>
      <c r="CW401" s="29" t="str">
        <f t="shared" ca="1" si="508"/>
        <v/>
      </c>
      <c r="CX401" s="29" t="str">
        <f t="shared" ca="1" si="509"/>
        <v/>
      </c>
      <c r="CY401" s="29" t="e">
        <f ca="1">+_xlfn.IFNA(VLOOKUP($B401,'Resultados General'!$C$11:$CG$510,MATCH(CY$6,'Resultados General'!$C$10:$CG$10,0),0),"")</f>
        <v>#NAME?</v>
      </c>
      <c r="CZ401" s="29" t="str">
        <f t="shared" ca="1" si="510"/>
        <v/>
      </c>
      <c r="DA401" s="29" t="str">
        <f t="shared" ca="1" si="511"/>
        <v/>
      </c>
      <c r="DB401" s="29" t="e">
        <f ca="1">+_xlfn.IFNA(VLOOKUP($B401,'Resultados General'!$C$11:$CG$510,MATCH(DB$6,'Resultados General'!$C$10:$CG$10,0),0),"")</f>
        <v>#NAME?</v>
      </c>
      <c r="DC401" s="29" t="str">
        <f t="shared" ca="1" si="512"/>
        <v/>
      </c>
      <c r="DD401" s="29" t="str">
        <f t="shared" ca="1" si="513"/>
        <v/>
      </c>
      <c r="DE401" s="29" t="e">
        <f ca="1">+_xlfn.IFNA(VLOOKUP($B401,'Resultados General'!$C$11:$CG$510,MATCH(DE$6,'Resultados General'!$C$10:$CG$10,0),0),"")</f>
        <v>#NAME?</v>
      </c>
      <c r="DF401" s="29" t="str">
        <f t="shared" ca="1" si="514"/>
        <v/>
      </c>
      <c r="DG401" s="29" t="str">
        <f t="shared" ca="1" si="515"/>
        <v/>
      </c>
      <c r="DH401" s="29" t="e">
        <f ca="1">+_xlfn.IFNA(VLOOKUP($B401,'Resultados General'!$C$11:$CG$510,MATCH(DH$6,'Resultados General'!$C$10:$CG$10,0),0),"")</f>
        <v>#NAME?</v>
      </c>
      <c r="DI401" s="29" t="str">
        <f t="shared" ca="1" si="516"/>
        <v/>
      </c>
      <c r="DJ401" s="29" t="str">
        <f t="shared" ca="1" si="517"/>
        <v/>
      </c>
      <c r="DK401" s="29" t="e">
        <f ca="1">+_xlfn.IFNA(VLOOKUP($B401,'Resultados General'!$C$11:$CG$510,MATCH(DK$6,'Resultados General'!$C$10:$CG$10,0),0),"")</f>
        <v>#NAME?</v>
      </c>
      <c r="DL401" s="29" t="str">
        <f t="shared" ca="1" si="518"/>
        <v/>
      </c>
      <c r="DM401" s="29" t="str">
        <f t="shared" ca="1" si="519"/>
        <v/>
      </c>
      <c r="DN401" s="29" t="e">
        <f ca="1">+_xlfn.IFNA(VLOOKUP($B401,'Resultados General'!$C$11:$CG$510,MATCH(DN$6,'Resultados General'!$C$10:$CG$10,0),0),"")</f>
        <v>#NAME?</v>
      </c>
      <c r="DO401" s="29" t="str">
        <f t="shared" ca="1" si="520"/>
        <v/>
      </c>
      <c r="DP401" s="29" t="str">
        <f t="shared" ca="1" si="521"/>
        <v/>
      </c>
    </row>
    <row r="402" spans="2:120">
      <c r="B402" s="219" t="str">
        <f>+IF('Resultados General'!C405="","",'Resultados General'!C405)</f>
        <v/>
      </c>
      <c r="C402" s="134" t="e">
        <f ca="1">+_xlfn.IFNA(VLOOKUP('Distribución de puestos'!B402,'Resultados General'!$C$11:$J$510,8,0),"")</f>
        <v>#NAME?</v>
      </c>
      <c r="D402" s="135" t="e">
        <f ca="1">+_xlfn.IFNA(VLOOKUP(B402,'Resultados General'!$C$11:$L$510,10,0),"")</f>
        <v>#NAME?</v>
      </c>
      <c r="E402" s="26" t="s">
        <v>76</v>
      </c>
      <c r="F402" s="26" t="s">
        <v>76</v>
      </c>
      <c r="G402" s="135" t="str">
        <f t="shared" ca="1" si="522"/>
        <v/>
      </c>
      <c r="H402" s="135" t="str">
        <f t="shared" ca="1" si="523"/>
        <v/>
      </c>
      <c r="I402" s="219" t="str">
        <f t="shared" si="524"/>
        <v/>
      </c>
      <c r="J402" s="138"/>
      <c r="M402" s="29" t="e">
        <f ca="1">+_xlfn.IFNA(VLOOKUP($B402,'Resultados General'!$C$11:$CG$510,MATCH(M$6,'Resultados General'!$C$10:$CG$10,0),0),"")</f>
        <v>#NAME?</v>
      </c>
      <c r="N402" s="29" t="str">
        <f t="shared" ca="1" si="450"/>
        <v/>
      </c>
      <c r="O402" s="29" t="str">
        <f t="shared" ca="1" si="451"/>
        <v/>
      </c>
      <c r="P402" s="29" t="e">
        <f ca="1">+_xlfn.IFNA(VLOOKUP($B402,'Resultados General'!$C$11:$CG$510,MATCH(P$6,'Resultados General'!$C$10:$CG$10,0),0),"")</f>
        <v>#NAME?</v>
      </c>
      <c r="Q402" s="29" t="str">
        <f t="shared" ca="1" si="452"/>
        <v/>
      </c>
      <c r="R402" s="29" t="str">
        <f t="shared" ca="1" si="453"/>
        <v/>
      </c>
      <c r="S402" s="29" t="e">
        <f ca="1">+_xlfn.IFNA(VLOOKUP($B402,'Resultados General'!$C$11:$CG$510,MATCH(S$6,'Resultados General'!$C$10:$CG$10,0),0),"")</f>
        <v>#NAME?</v>
      </c>
      <c r="T402" s="29" t="str">
        <f t="shared" ca="1" si="454"/>
        <v/>
      </c>
      <c r="U402" s="29" t="str">
        <f t="shared" ca="1" si="455"/>
        <v/>
      </c>
      <c r="V402" s="29" t="e">
        <f ca="1">+_xlfn.IFNA(VLOOKUP($B402,'Resultados General'!$C$11:$CG$510,MATCH(V$6,'Resultados General'!$C$10:$CG$10,0),0),"")</f>
        <v>#NAME?</v>
      </c>
      <c r="W402" s="29" t="str">
        <f t="shared" ca="1" si="456"/>
        <v/>
      </c>
      <c r="X402" s="29" t="str">
        <f t="shared" ca="1" si="457"/>
        <v/>
      </c>
      <c r="Y402" s="29" t="e">
        <f ca="1">+_xlfn.IFNA(VLOOKUP($B402,'Resultados General'!$C$11:$CG$510,MATCH(Y$6,'Resultados General'!$C$10:$CG$10,0),0),"")</f>
        <v>#NAME?</v>
      </c>
      <c r="Z402" s="29" t="str">
        <f t="shared" ca="1" si="458"/>
        <v/>
      </c>
      <c r="AA402" s="29" t="str">
        <f t="shared" ca="1" si="459"/>
        <v/>
      </c>
      <c r="AB402" s="29" t="e">
        <f ca="1">+_xlfn.IFNA(VLOOKUP($B402,'Resultados General'!$C$11:$CG$510,MATCH(AB$6,'Resultados General'!$C$10:$CG$10,0),0),"")</f>
        <v>#NAME?</v>
      </c>
      <c r="AC402" s="29" t="str">
        <f t="shared" ca="1" si="460"/>
        <v/>
      </c>
      <c r="AD402" s="29" t="str">
        <f t="shared" ca="1" si="461"/>
        <v/>
      </c>
      <c r="AE402" s="29" t="e">
        <f ca="1">+_xlfn.IFNA(VLOOKUP($B402,'Resultados General'!$C$11:$CG$510,MATCH(AE$6,'Resultados General'!$C$10:$CG$10,0),0),"")</f>
        <v>#NAME?</v>
      </c>
      <c r="AF402" s="29" t="str">
        <f t="shared" ca="1" si="462"/>
        <v/>
      </c>
      <c r="AG402" s="29" t="str">
        <f t="shared" ca="1" si="463"/>
        <v/>
      </c>
      <c r="AH402" s="29" t="e">
        <f ca="1">+_xlfn.IFNA(VLOOKUP($B402,'Resultados General'!$C$11:$CG$510,MATCH(AH$6,'Resultados General'!$C$10:$CG$10,0),0),"")</f>
        <v>#NAME?</v>
      </c>
      <c r="AI402" s="29" t="str">
        <f t="shared" ca="1" si="464"/>
        <v/>
      </c>
      <c r="AJ402" s="29" t="str">
        <f t="shared" ca="1" si="465"/>
        <v/>
      </c>
      <c r="AK402" s="29" t="e">
        <f ca="1">+_xlfn.IFNA(VLOOKUP($B402,'Resultados General'!$C$11:$CG$510,MATCH(AK$6,'Resultados General'!$C$10:$CG$10,0),0),"")</f>
        <v>#NAME?</v>
      </c>
      <c r="AL402" s="29" t="str">
        <f t="shared" ca="1" si="466"/>
        <v/>
      </c>
      <c r="AM402" s="29" t="str">
        <f t="shared" ca="1" si="467"/>
        <v/>
      </c>
      <c r="AN402" s="29" t="e">
        <f ca="1">+_xlfn.IFNA(VLOOKUP($B402,'Resultados General'!$C$11:$CG$510,MATCH(AN$6,'Resultados General'!$C$10:$CG$10,0),0),"")</f>
        <v>#NAME?</v>
      </c>
      <c r="AO402" s="29" t="str">
        <f t="shared" ca="1" si="468"/>
        <v/>
      </c>
      <c r="AP402" s="29" t="str">
        <f t="shared" ca="1" si="469"/>
        <v/>
      </c>
      <c r="AQ402" s="29" t="e">
        <f ca="1">+_xlfn.IFNA(VLOOKUP($B402,'Resultados General'!$C$11:$CG$510,MATCH(AQ$6,'Resultados General'!$C$10:$CG$10,0),0),"")</f>
        <v>#NAME?</v>
      </c>
      <c r="AR402" s="29" t="str">
        <f t="shared" ca="1" si="470"/>
        <v/>
      </c>
      <c r="AS402" s="29" t="str">
        <f t="shared" ca="1" si="471"/>
        <v/>
      </c>
      <c r="AT402" s="29" t="e">
        <f ca="1">+_xlfn.IFNA(VLOOKUP($B402,'Resultados General'!$C$11:$CG$510,MATCH(AT$6,'Resultados General'!$C$10:$CG$10,0),0),"")</f>
        <v>#NAME?</v>
      </c>
      <c r="AU402" s="29" t="str">
        <f t="shared" ca="1" si="472"/>
        <v/>
      </c>
      <c r="AV402" s="29" t="str">
        <f t="shared" ca="1" si="473"/>
        <v/>
      </c>
      <c r="AW402" s="29" t="e">
        <f ca="1">+_xlfn.IFNA(VLOOKUP($B402,'Resultados General'!$C$11:$CG$510,MATCH(AW$6,'Resultados General'!$C$10:$CG$10,0),0),"")</f>
        <v>#NAME?</v>
      </c>
      <c r="AX402" s="29" t="str">
        <f t="shared" ca="1" si="474"/>
        <v/>
      </c>
      <c r="AY402" s="29" t="str">
        <f t="shared" ca="1" si="475"/>
        <v/>
      </c>
      <c r="AZ402" s="29" t="e">
        <f ca="1">+_xlfn.IFNA(VLOOKUP($B402,'Resultados General'!$C$11:$CG$510,MATCH(AZ$6,'Resultados General'!$C$10:$CG$10,0),0),"")</f>
        <v>#NAME?</v>
      </c>
      <c r="BA402" s="29" t="str">
        <f t="shared" ca="1" si="476"/>
        <v/>
      </c>
      <c r="BB402" s="29" t="str">
        <f t="shared" ca="1" si="477"/>
        <v/>
      </c>
      <c r="BC402" s="29" t="e">
        <f ca="1">+_xlfn.IFNA(VLOOKUP($B402,'Resultados General'!$C$11:$CG$510,MATCH(BC$6,'Resultados General'!$C$10:$CG$10,0),0),"")</f>
        <v>#NAME?</v>
      </c>
      <c r="BD402" s="29" t="str">
        <f t="shared" ca="1" si="478"/>
        <v/>
      </c>
      <c r="BE402" s="29" t="str">
        <f t="shared" ca="1" si="479"/>
        <v/>
      </c>
      <c r="BF402" s="29" t="e">
        <f ca="1">+_xlfn.IFNA(VLOOKUP($B402,'Resultados General'!$C$11:$CG$510,MATCH(BF$6,'Resultados General'!$C$10:$CG$10,0),0),"")</f>
        <v>#NAME?</v>
      </c>
      <c r="BG402" s="29" t="str">
        <f t="shared" ca="1" si="480"/>
        <v/>
      </c>
      <c r="BH402" s="29" t="str">
        <f t="shared" ca="1" si="481"/>
        <v/>
      </c>
      <c r="BI402" s="29" t="e">
        <f ca="1">+_xlfn.IFNA(VLOOKUP($B402,'Resultados General'!$C$11:$CG$510,MATCH(BI$6,'Resultados General'!$C$10:$CG$10,0),0),"")</f>
        <v>#NAME?</v>
      </c>
      <c r="BJ402" s="29" t="str">
        <f t="shared" ca="1" si="482"/>
        <v/>
      </c>
      <c r="BK402" s="29" t="str">
        <f t="shared" ca="1" si="483"/>
        <v/>
      </c>
      <c r="BL402" s="29" t="e">
        <f ca="1">+_xlfn.IFNA(VLOOKUP($B402,'Resultados General'!$C$11:$CG$510,MATCH(BL$6,'Resultados General'!$C$10:$CG$10,0),0),"")</f>
        <v>#NAME?</v>
      </c>
      <c r="BM402" s="29" t="str">
        <f t="shared" ca="1" si="484"/>
        <v/>
      </c>
      <c r="BN402" s="29" t="str">
        <f t="shared" ca="1" si="485"/>
        <v/>
      </c>
      <c r="BO402" s="29" t="e">
        <f ca="1">+_xlfn.IFNA(VLOOKUP($B402,'Resultados General'!$C$11:$CG$510,MATCH(BO$6,'Resultados General'!$C$10:$CG$10,0),0),"")</f>
        <v>#NAME?</v>
      </c>
      <c r="BP402" s="29" t="str">
        <f t="shared" ca="1" si="486"/>
        <v/>
      </c>
      <c r="BQ402" s="29" t="str">
        <f t="shared" ca="1" si="487"/>
        <v/>
      </c>
      <c r="BR402" s="29" t="e">
        <f ca="1">+_xlfn.IFNA(VLOOKUP($B402,'Resultados General'!$C$11:$CG$510,MATCH(BR$6,'Resultados General'!$C$10:$CG$10,0),0),"")</f>
        <v>#NAME?</v>
      </c>
      <c r="BS402" s="29" t="str">
        <f t="shared" ca="1" si="488"/>
        <v/>
      </c>
      <c r="BT402" s="29" t="str">
        <f t="shared" ca="1" si="489"/>
        <v/>
      </c>
      <c r="BU402" s="29" t="e">
        <f ca="1">+_xlfn.IFNA(VLOOKUP($B402,'Resultados General'!$C$11:$CG$510,MATCH(BU$6,'Resultados General'!$C$10:$CG$10,0),0),"")</f>
        <v>#NAME?</v>
      </c>
      <c r="BV402" s="29" t="str">
        <f t="shared" ca="1" si="490"/>
        <v/>
      </c>
      <c r="BW402" s="29" t="str">
        <f t="shared" ca="1" si="491"/>
        <v/>
      </c>
      <c r="BX402" s="29" t="e">
        <f ca="1">+_xlfn.IFNA(VLOOKUP($B402,'Resultados General'!$C$11:$CG$510,MATCH(BX$6,'Resultados General'!$C$10:$CG$10,0),0),"")</f>
        <v>#NAME?</v>
      </c>
      <c r="BY402" s="29" t="str">
        <f t="shared" ca="1" si="492"/>
        <v/>
      </c>
      <c r="BZ402" s="29" t="str">
        <f t="shared" ca="1" si="493"/>
        <v/>
      </c>
      <c r="CA402" s="29" t="e">
        <f ca="1">+_xlfn.IFNA(VLOOKUP($B402,'Resultados General'!$C$11:$CG$510,MATCH(CA$6,'Resultados General'!$C$10:$CG$10,0),0),"")</f>
        <v>#NAME?</v>
      </c>
      <c r="CB402" s="29" t="str">
        <f t="shared" ca="1" si="494"/>
        <v/>
      </c>
      <c r="CC402" s="29" t="str">
        <f t="shared" ca="1" si="495"/>
        <v/>
      </c>
      <c r="CD402" s="29" t="e">
        <f ca="1">+_xlfn.IFNA(VLOOKUP($B402,'Resultados General'!$C$11:$CG$510,MATCH(CD$6,'Resultados General'!$C$10:$CG$10,0),0),"")</f>
        <v>#NAME?</v>
      </c>
      <c r="CE402" s="29" t="str">
        <f t="shared" ca="1" si="496"/>
        <v/>
      </c>
      <c r="CF402" s="29" t="str">
        <f t="shared" ca="1" si="497"/>
        <v/>
      </c>
      <c r="CG402" s="29" t="e">
        <f ca="1">+_xlfn.IFNA(VLOOKUP($B402,'Resultados General'!$C$11:$CG$510,MATCH(CG$6,'Resultados General'!$C$10:$CG$10,0),0),"")</f>
        <v>#NAME?</v>
      </c>
      <c r="CH402" s="29" t="str">
        <f t="shared" ca="1" si="498"/>
        <v/>
      </c>
      <c r="CI402" s="29" t="str">
        <f t="shared" ca="1" si="499"/>
        <v/>
      </c>
      <c r="CJ402" s="29" t="e">
        <f ca="1">+_xlfn.IFNA(VLOOKUP($B402,'Resultados General'!$C$11:$CG$510,MATCH(CJ$6,'Resultados General'!$C$10:$CG$10,0),0),"")</f>
        <v>#NAME?</v>
      </c>
      <c r="CK402" s="29" t="str">
        <f t="shared" ca="1" si="500"/>
        <v/>
      </c>
      <c r="CL402" s="29" t="str">
        <f t="shared" ca="1" si="501"/>
        <v/>
      </c>
      <c r="CM402" s="29" t="e">
        <f ca="1">+_xlfn.IFNA(VLOOKUP($B402,'Resultados General'!$C$11:$CG$510,MATCH(CM$6,'Resultados General'!$C$10:$CG$10,0),0),"")</f>
        <v>#NAME?</v>
      </c>
      <c r="CN402" s="29" t="str">
        <f t="shared" ca="1" si="502"/>
        <v/>
      </c>
      <c r="CO402" s="29" t="str">
        <f t="shared" ca="1" si="503"/>
        <v/>
      </c>
      <c r="CP402" s="29" t="e">
        <f ca="1">+_xlfn.IFNA(VLOOKUP($B402,'Resultados General'!$C$11:$CG$510,MATCH(CP$6,'Resultados General'!$C$10:$CG$10,0),0),"")</f>
        <v>#NAME?</v>
      </c>
      <c r="CQ402" s="29" t="str">
        <f t="shared" ca="1" si="504"/>
        <v/>
      </c>
      <c r="CR402" s="29" t="str">
        <f t="shared" ca="1" si="505"/>
        <v/>
      </c>
      <c r="CS402" s="29" t="e">
        <f ca="1">+_xlfn.IFNA(VLOOKUP($B402,'Resultados General'!$C$11:$CG$510,MATCH(CS$6,'Resultados General'!$C$10:$CG$10,0),0),"")</f>
        <v>#NAME?</v>
      </c>
      <c r="CT402" s="29" t="str">
        <f t="shared" ca="1" si="506"/>
        <v/>
      </c>
      <c r="CU402" s="29" t="str">
        <f t="shared" ca="1" si="507"/>
        <v/>
      </c>
      <c r="CV402" s="29" t="e">
        <f ca="1">+_xlfn.IFNA(VLOOKUP($B402,'Resultados General'!$C$11:$CG$510,MATCH(CV$6,'Resultados General'!$C$10:$CG$10,0),0),"")</f>
        <v>#NAME?</v>
      </c>
      <c r="CW402" s="29" t="str">
        <f t="shared" ca="1" si="508"/>
        <v/>
      </c>
      <c r="CX402" s="29" t="str">
        <f t="shared" ca="1" si="509"/>
        <v/>
      </c>
      <c r="CY402" s="29" t="e">
        <f ca="1">+_xlfn.IFNA(VLOOKUP($B402,'Resultados General'!$C$11:$CG$510,MATCH(CY$6,'Resultados General'!$C$10:$CG$10,0),0),"")</f>
        <v>#NAME?</v>
      </c>
      <c r="CZ402" s="29" t="str">
        <f t="shared" ca="1" si="510"/>
        <v/>
      </c>
      <c r="DA402" s="29" t="str">
        <f t="shared" ca="1" si="511"/>
        <v/>
      </c>
      <c r="DB402" s="29" t="e">
        <f ca="1">+_xlfn.IFNA(VLOOKUP($B402,'Resultados General'!$C$11:$CG$510,MATCH(DB$6,'Resultados General'!$C$10:$CG$10,0),0),"")</f>
        <v>#NAME?</v>
      </c>
      <c r="DC402" s="29" t="str">
        <f t="shared" ca="1" si="512"/>
        <v/>
      </c>
      <c r="DD402" s="29" t="str">
        <f t="shared" ca="1" si="513"/>
        <v/>
      </c>
      <c r="DE402" s="29" t="e">
        <f ca="1">+_xlfn.IFNA(VLOOKUP($B402,'Resultados General'!$C$11:$CG$510,MATCH(DE$6,'Resultados General'!$C$10:$CG$10,0),0),"")</f>
        <v>#NAME?</v>
      </c>
      <c r="DF402" s="29" t="str">
        <f t="shared" ca="1" si="514"/>
        <v/>
      </c>
      <c r="DG402" s="29" t="str">
        <f t="shared" ca="1" si="515"/>
        <v/>
      </c>
      <c r="DH402" s="29" t="e">
        <f ca="1">+_xlfn.IFNA(VLOOKUP($B402,'Resultados General'!$C$11:$CG$510,MATCH(DH$6,'Resultados General'!$C$10:$CG$10,0),0),"")</f>
        <v>#NAME?</v>
      </c>
      <c r="DI402" s="29" t="str">
        <f t="shared" ca="1" si="516"/>
        <v/>
      </c>
      <c r="DJ402" s="29" t="str">
        <f t="shared" ca="1" si="517"/>
        <v/>
      </c>
      <c r="DK402" s="29" t="e">
        <f ca="1">+_xlfn.IFNA(VLOOKUP($B402,'Resultados General'!$C$11:$CG$510,MATCH(DK$6,'Resultados General'!$C$10:$CG$10,0),0),"")</f>
        <v>#NAME?</v>
      </c>
      <c r="DL402" s="29" t="str">
        <f t="shared" ca="1" si="518"/>
        <v/>
      </c>
      <c r="DM402" s="29" t="str">
        <f t="shared" ca="1" si="519"/>
        <v/>
      </c>
      <c r="DN402" s="29" t="e">
        <f ca="1">+_xlfn.IFNA(VLOOKUP($B402,'Resultados General'!$C$11:$CG$510,MATCH(DN$6,'Resultados General'!$C$10:$CG$10,0),0),"")</f>
        <v>#NAME?</v>
      </c>
      <c r="DO402" s="29" t="str">
        <f t="shared" ca="1" si="520"/>
        <v/>
      </c>
      <c r="DP402" s="29" t="str">
        <f t="shared" ca="1" si="521"/>
        <v/>
      </c>
    </row>
    <row r="403" spans="2:120">
      <c r="B403" s="219" t="str">
        <f>+IF('Resultados General'!C406="","",'Resultados General'!C406)</f>
        <v/>
      </c>
      <c r="C403" s="134" t="e">
        <f ca="1">+_xlfn.IFNA(VLOOKUP('Distribución de puestos'!B403,'Resultados General'!$C$11:$J$510,8,0),"")</f>
        <v>#NAME?</v>
      </c>
      <c r="D403" s="135" t="e">
        <f ca="1">+_xlfn.IFNA(VLOOKUP(B403,'Resultados General'!$C$11:$L$510,10,0),"")</f>
        <v>#NAME?</v>
      </c>
      <c r="E403" s="26" t="s">
        <v>76</v>
      </c>
      <c r="F403" s="26" t="s">
        <v>76</v>
      </c>
      <c r="G403" s="135" t="str">
        <f t="shared" ca="1" si="522"/>
        <v/>
      </c>
      <c r="H403" s="135" t="str">
        <f t="shared" ca="1" si="523"/>
        <v/>
      </c>
      <c r="I403" s="219" t="str">
        <f t="shared" si="524"/>
        <v/>
      </c>
      <c r="J403" s="138"/>
      <c r="M403" s="29" t="e">
        <f ca="1">+_xlfn.IFNA(VLOOKUP($B403,'Resultados General'!$C$11:$CG$510,MATCH(M$6,'Resultados General'!$C$10:$CG$10,0),0),"")</f>
        <v>#NAME?</v>
      </c>
      <c r="N403" s="29" t="str">
        <f t="shared" ca="1" si="450"/>
        <v/>
      </c>
      <c r="O403" s="29" t="str">
        <f t="shared" ca="1" si="451"/>
        <v/>
      </c>
      <c r="P403" s="29" t="e">
        <f ca="1">+_xlfn.IFNA(VLOOKUP($B403,'Resultados General'!$C$11:$CG$510,MATCH(P$6,'Resultados General'!$C$10:$CG$10,0),0),"")</f>
        <v>#NAME?</v>
      </c>
      <c r="Q403" s="29" t="str">
        <f t="shared" ca="1" si="452"/>
        <v/>
      </c>
      <c r="R403" s="29" t="str">
        <f t="shared" ca="1" si="453"/>
        <v/>
      </c>
      <c r="S403" s="29" t="e">
        <f ca="1">+_xlfn.IFNA(VLOOKUP($B403,'Resultados General'!$C$11:$CG$510,MATCH(S$6,'Resultados General'!$C$10:$CG$10,0),0),"")</f>
        <v>#NAME?</v>
      </c>
      <c r="T403" s="29" t="str">
        <f t="shared" ca="1" si="454"/>
        <v/>
      </c>
      <c r="U403" s="29" t="str">
        <f t="shared" ca="1" si="455"/>
        <v/>
      </c>
      <c r="V403" s="29" t="e">
        <f ca="1">+_xlfn.IFNA(VLOOKUP($B403,'Resultados General'!$C$11:$CG$510,MATCH(V$6,'Resultados General'!$C$10:$CG$10,0),0),"")</f>
        <v>#NAME?</v>
      </c>
      <c r="W403" s="29" t="str">
        <f t="shared" ca="1" si="456"/>
        <v/>
      </c>
      <c r="X403" s="29" t="str">
        <f t="shared" ca="1" si="457"/>
        <v/>
      </c>
      <c r="Y403" s="29" t="e">
        <f ca="1">+_xlfn.IFNA(VLOOKUP($B403,'Resultados General'!$C$11:$CG$510,MATCH(Y$6,'Resultados General'!$C$10:$CG$10,0),0),"")</f>
        <v>#NAME?</v>
      </c>
      <c r="Z403" s="29" t="str">
        <f t="shared" ca="1" si="458"/>
        <v/>
      </c>
      <c r="AA403" s="29" t="str">
        <f t="shared" ca="1" si="459"/>
        <v/>
      </c>
      <c r="AB403" s="29" t="e">
        <f ca="1">+_xlfn.IFNA(VLOOKUP($B403,'Resultados General'!$C$11:$CG$510,MATCH(AB$6,'Resultados General'!$C$10:$CG$10,0),0),"")</f>
        <v>#NAME?</v>
      </c>
      <c r="AC403" s="29" t="str">
        <f t="shared" ca="1" si="460"/>
        <v/>
      </c>
      <c r="AD403" s="29" t="str">
        <f t="shared" ca="1" si="461"/>
        <v/>
      </c>
      <c r="AE403" s="29" t="e">
        <f ca="1">+_xlfn.IFNA(VLOOKUP($B403,'Resultados General'!$C$11:$CG$510,MATCH(AE$6,'Resultados General'!$C$10:$CG$10,0),0),"")</f>
        <v>#NAME?</v>
      </c>
      <c r="AF403" s="29" t="str">
        <f t="shared" ca="1" si="462"/>
        <v/>
      </c>
      <c r="AG403" s="29" t="str">
        <f t="shared" ca="1" si="463"/>
        <v/>
      </c>
      <c r="AH403" s="29" t="e">
        <f ca="1">+_xlfn.IFNA(VLOOKUP($B403,'Resultados General'!$C$11:$CG$510,MATCH(AH$6,'Resultados General'!$C$10:$CG$10,0),0),"")</f>
        <v>#NAME?</v>
      </c>
      <c r="AI403" s="29" t="str">
        <f t="shared" ca="1" si="464"/>
        <v/>
      </c>
      <c r="AJ403" s="29" t="str">
        <f t="shared" ca="1" si="465"/>
        <v/>
      </c>
      <c r="AK403" s="29" t="e">
        <f ca="1">+_xlfn.IFNA(VLOOKUP($B403,'Resultados General'!$C$11:$CG$510,MATCH(AK$6,'Resultados General'!$C$10:$CG$10,0),0),"")</f>
        <v>#NAME?</v>
      </c>
      <c r="AL403" s="29" t="str">
        <f t="shared" ca="1" si="466"/>
        <v/>
      </c>
      <c r="AM403" s="29" t="str">
        <f t="shared" ca="1" si="467"/>
        <v/>
      </c>
      <c r="AN403" s="29" t="e">
        <f ca="1">+_xlfn.IFNA(VLOOKUP($B403,'Resultados General'!$C$11:$CG$510,MATCH(AN$6,'Resultados General'!$C$10:$CG$10,0),0),"")</f>
        <v>#NAME?</v>
      </c>
      <c r="AO403" s="29" t="str">
        <f t="shared" ca="1" si="468"/>
        <v/>
      </c>
      <c r="AP403" s="29" t="str">
        <f t="shared" ca="1" si="469"/>
        <v/>
      </c>
      <c r="AQ403" s="29" t="e">
        <f ca="1">+_xlfn.IFNA(VLOOKUP($B403,'Resultados General'!$C$11:$CG$510,MATCH(AQ$6,'Resultados General'!$C$10:$CG$10,0),0),"")</f>
        <v>#NAME?</v>
      </c>
      <c r="AR403" s="29" t="str">
        <f t="shared" ca="1" si="470"/>
        <v/>
      </c>
      <c r="AS403" s="29" t="str">
        <f t="shared" ca="1" si="471"/>
        <v/>
      </c>
      <c r="AT403" s="29" t="e">
        <f ca="1">+_xlfn.IFNA(VLOOKUP($B403,'Resultados General'!$C$11:$CG$510,MATCH(AT$6,'Resultados General'!$C$10:$CG$10,0),0),"")</f>
        <v>#NAME?</v>
      </c>
      <c r="AU403" s="29" t="str">
        <f t="shared" ca="1" si="472"/>
        <v/>
      </c>
      <c r="AV403" s="29" t="str">
        <f t="shared" ca="1" si="473"/>
        <v/>
      </c>
      <c r="AW403" s="29" t="e">
        <f ca="1">+_xlfn.IFNA(VLOOKUP($B403,'Resultados General'!$C$11:$CG$510,MATCH(AW$6,'Resultados General'!$C$10:$CG$10,0),0),"")</f>
        <v>#NAME?</v>
      </c>
      <c r="AX403" s="29" t="str">
        <f t="shared" ca="1" si="474"/>
        <v/>
      </c>
      <c r="AY403" s="29" t="str">
        <f t="shared" ca="1" si="475"/>
        <v/>
      </c>
      <c r="AZ403" s="29" t="e">
        <f ca="1">+_xlfn.IFNA(VLOOKUP($B403,'Resultados General'!$C$11:$CG$510,MATCH(AZ$6,'Resultados General'!$C$10:$CG$10,0),0),"")</f>
        <v>#NAME?</v>
      </c>
      <c r="BA403" s="29" t="str">
        <f t="shared" ca="1" si="476"/>
        <v/>
      </c>
      <c r="BB403" s="29" t="str">
        <f t="shared" ca="1" si="477"/>
        <v/>
      </c>
      <c r="BC403" s="29" t="e">
        <f ca="1">+_xlfn.IFNA(VLOOKUP($B403,'Resultados General'!$C$11:$CG$510,MATCH(BC$6,'Resultados General'!$C$10:$CG$10,0),0),"")</f>
        <v>#NAME?</v>
      </c>
      <c r="BD403" s="29" t="str">
        <f t="shared" ca="1" si="478"/>
        <v/>
      </c>
      <c r="BE403" s="29" t="str">
        <f t="shared" ca="1" si="479"/>
        <v/>
      </c>
      <c r="BF403" s="29" t="e">
        <f ca="1">+_xlfn.IFNA(VLOOKUP($B403,'Resultados General'!$C$11:$CG$510,MATCH(BF$6,'Resultados General'!$C$10:$CG$10,0),0),"")</f>
        <v>#NAME?</v>
      </c>
      <c r="BG403" s="29" t="str">
        <f t="shared" ca="1" si="480"/>
        <v/>
      </c>
      <c r="BH403" s="29" t="str">
        <f t="shared" ca="1" si="481"/>
        <v/>
      </c>
      <c r="BI403" s="29" t="e">
        <f ca="1">+_xlfn.IFNA(VLOOKUP($B403,'Resultados General'!$C$11:$CG$510,MATCH(BI$6,'Resultados General'!$C$10:$CG$10,0),0),"")</f>
        <v>#NAME?</v>
      </c>
      <c r="BJ403" s="29" t="str">
        <f t="shared" ca="1" si="482"/>
        <v/>
      </c>
      <c r="BK403" s="29" t="str">
        <f t="shared" ca="1" si="483"/>
        <v/>
      </c>
      <c r="BL403" s="29" t="e">
        <f ca="1">+_xlfn.IFNA(VLOOKUP($B403,'Resultados General'!$C$11:$CG$510,MATCH(BL$6,'Resultados General'!$C$10:$CG$10,0),0),"")</f>
        <v>#NAME?</v>
      </c>
      <c r="BM403" s="29" t="str">
        <f t="shared" ca="1" si="484"/>
        <v/>
      </c>
      <c r="BN403" s="29" t="str">
        <f t="shared" ca="1" si="485"/>
        <v/>
      </c>
      <c r="BO403" s="29" t="e">
        <f ca="1">+_xlfn.IFNA(VLOOKUP($B403,'Resultados General'!$C$11:$CG$510,MATCH(BO$6,'Resultados General'!$C$10:$CG$10,0),0),"")</f>
        <v>#NAME?</v>
      </c>
      <c r="BP403" s="29" t="str">
        <f t="shared" ca="1" si="486"/>
        <v/>
      </c>
      <c r="BQ403" s="29" t="str">
        <f t="shared" ca="1" si="487"/>
        <v/>
      </c>
      <c r="BR403" s="29" t="e">
        <f ca="1">+_xlfn.IFNA(VLOOKUP($B403,'Resultados General'!$C$11:$CG$510,MATCH(BR$6,'Resultados General'!$C$10:$CG$10,0),0),"")</f>
        <v>#NAME?</v>
      </c>
      <c r="BS403" s="29" t="str">
        <f t="shared" ca="1" si="488"/>
        <v/>
      </c>
      <c r="BT403" s="29" t="str">
        <f t="shared" ca="1" si="489"/>
        <v/>
      </c>
      <c r="BU403" s="29" t="e">
        <f ca="1">+_xlfn.IFNA(VLOOKUP($B403,'Resultados General'!$C$11:$CG$510,MATCH(BU$6,'Resultados General'!$C$10:$CG$10,0),0),"")</f>
        <v>#NAME?</v>
      </c>
      <c r="BV403" s="29" t="str">
        <f t="shared" ca="1" si="490"/>
        <v/>
      </c>
      <c r="BW403" s="29" t="str">
        <f t="shared" ca="1" si="491"/>
        <v/>
      </c>
      <c r="BX403" s="29" t="e">
        <f ca="1">+_xlfn.IFNA(VLOOKUP($B403,'Resultados General'!$C$11:$CG$510,MATCH(BX$6,'Resultados General'!$C$10:$CG$10,0),0),"")</f>
        <v>#NAME?</v>
      </c>
      <c r="BY403" s="29" t="str">
        <f t="shared" ca="1" si="492"/>
        <v/>
      </c>
      <c r="BZ403" s="29" t="str">
        <f t="shared" ca="1" si="493"/>
        <v/>
      </c>
      <c r="CA403" s="29" t="e">
        <f ca="1">+_xlfn.IFNA(VLOOKUP($B403,'Resultados General'!$C$11:$CG$510,MATCH(CA$6,'Resultados General'!$C$10:$CG$10,0),0),"")</f>
        <v>#NAME?</v>
      </c>
      <c r="CB403" s="29" t="str">
        <f t="shared" ca="1" si="494"/>
        <v/>
      </c>
      <c r="CC403" s="29" t="str">
        <f t="shared" ca="1" si="495"/>
        <v/>
      </c>
      <c r="CD403" s="29" t="e">
        <f ca="1">+_xlfn.IFNA(VLOOKUP($B403,'Resultados General'!$C$11:$CG$510,MATCH(CD$6,'Resultados General'!$C$10:$CG$10,0),0),"")</f>
        <v>#NAME?</v>
      </c>
      <c r="CE403" s="29" t="str">
        <f t="shared" ca="1" si="496"/>
        <v/>
      </c>
      <c r="CF403" s="29" t="str">
        <f t="shared" ca="1" si="497"/>
        <v/>
      </c>
      <c r="CG403" s="29" t="e">
        <f ca="1">+_xlfn.IFNA(VLOOKUP($B403,'Resultados General'!$C$11:$CG$510,MATCH(CG$6,'Resultados General'!$C$10:$CG$10,0),0),"")</f>
        <v>#NAME?</v>
      </c>
      <c r="CH403" s="29" t="str">
        <f t="shared" ca="1" si="498"/>
        <v/>
      </c>
      <c r="CI403" s="29" t="str">
        <f t="shared" ca="1" si="499"/>
        <v/>
      </c>
      <c r="CJ403" s="29" t="e">
        <f ca="1">+_xlfn.IFNA(VLOOKUP($B403,'Resultados General'!$C$11:$CG$510,MATCH(CJ$6,'Resultados General'!$C$10:$CG$10,0),0),"")</f>
        <v>#NAME?</v>
      </c>
      <c r="CK403" s="29" t="str">
        <f t="shared" ca="1" si="500"/>
        <v/>
      </c>
      <c r="CL403" s="29" t="str">
        <f t="shared" ca="1" si="501"/>
        <v/>
      </c>
      <c r="CM403" s="29" t="e">
        <f ca="1">+_xlfn.IFNA(VLOOKUP($B403,'Resultados General'!$C$11:$CG$510,MATCH(CM$6,'Resultados General'!$C$10:$CG$10,0),0),"")</f>
        <v>#NAME?</v>
      </c>
      <c r="CN403" s="29" t="str">
        <f t="shared" ca="1" si="502"/>
        <v/>
      </c>
      <c r="CO403" s="29" t="str">
        <f t="shared" ca="1" si="503"/>
        <v/>
      </c>
      <c r="CP403" s="29" t="e">
        <f ca="1">+_xlfn.IFNA(VLOOKUP($B403,'Resultados General'!$C$11:$CG$510,MATCH(CP$6,'Resultados General'!$C$10:$CG$10,0),0),"")</f>
        <v>#NAME?</v>
      </c>
      <c r="CQ403" s="29" t="str">
        <f t="shared" ca="1" si="504"/>
        <v/>
      </c>
      <c r="CR403" s="29" t="str">
        <f t="shared" ca="1" si="505"/>
        <v/>
      </c>
      <c r="CS403" s="29" t="e">
        <f ca="1">+_xlfn.IFNA(VLOOKUP($B403,'Resultados General'!$C$11:$CG$510,MATCH(CS$6,'Resultados General'!$C$10:$CG$10,0),0),"")</f>
        <v>#NAME?</v>
      </c>
      <c r="CT403" s="29" t="str">
        <f t="shared" ca="1" si="506"/>
        <v/>
      </c>
      <c r="CU403" s="29" t="str">
        <f t="shared" ca="1" si="507"/>
        <v/>
      </c>
      <c r="CV403" s="29" t="e">
        <f ca="1">+_xlfn.IFNA(VLOOKUP($B403,'Resultados General'!$C$11:$CG$510,MATCH(CV$6,'Resultados General'!$C$10:$CG$10,0),0),"")</f>
        <v>#NAME?</v>
      </c>
      <c r="CW403" s="29" t="str">
        <f t="shared" ca="1" si="508"/>
        <v/>
      </c>
      <c r="CX403" s="29" t="str">
        <f t="shared" ca="1" si="509"/>
        <v/>
      </c>
      <c r="CY403" s="29" t="e">
        <f ca="1">+_xlfn.IFNA(VLOOKUP($B403,'Resultados General'!$C$11:$CG$510,MATCH(CY$6,'Resultados General'!$C$10:$CG$10,0),0),"")</f>
        <v>#NAME?</v>
      </c>
      <c r="CZ403" s="29" t="str">
        <f t="shared" ca="1" si="510"/>
        <v/>
      </c>
      <c r="DA403" s="29" t="str">
        <f t="shared" ca="1" si="511"/>
        <v/>
      </c>
      <c r="DB403" s="29" t="e">
        <f ca="1">+_xlfn.IFNA(VLOOKUP($B403,'Resultados General'!$C$11:$CG$510,MATCH(DB$6,'Resultados General'!$C$10:$CG$10,0),0),"")</f>
        <v>#NAME?</v>
      </c>
      <c r="DC403" s="29" t="str">
        <f t="shared" ca="1" si="512"/>
        <v/>
      </c>
      <c r="DD403" s="29" t="str">
        <f t="shared" ca="1" si="513"/>
        <v/>
      </c>
      <c r="DE403" s="29" t="e">
        <f ca="1">+_xlfn.IFNA(VLOOKUP($B403,'Resultados General'!$C$11:$CG$510,MATCH(DE$6,'Resultados General'!$C$10:$CG$10,0),0),"")</f>
        <v>#NAME?</v>
      </c>
      <c r="DF403" s="29" t="str">
        <f t="shared" ca="1" si="514"/>
        <v/>
      </c>
      <c r="DG403" s="29" t="str">
        <f t="shared" ca="1" si="515"/>
        <v/>
      </c>
      <c r="DH403" s="29" t="e">
        <f ca="1">+_xlfn.IFNA(VLOOKUP($B403,'Resultados General'!$C$11:$CG$510,MATCH(DH$6,'Resultados General'!$C$10:$CG$10,0),0),"")</f>
        <v>#NAME?</v>
      </c>
      <c r="DI403" s="29" t="str">
        <f t="shared" ca="1" si="516"/>
        <v/>
      </c>
      <c r="DJ403" s="29" t="str">
        <f t="shared" ca="1" si="517"/>
        <v/>
      </c>
      <c r="DK403" s="29" t="e">
        <f ca="1">+_xlfn.IFNA(VLOOKUP($B403,'Resultados General'!$C$11:$CG$510,MATCH(DK$6,'Resultados General'!$C$10:$CG$10,0),0),"")</f>
        <v>#NAME?</v>
      </c>
      <c r="DL403" s="29" t="str">
        <f t="shared" ca="1" si="518"/>
        <v/>
      </c>
      <c r="DM403" s="29" t="str">
        <f t="shared" ca="1" si="519"/>
        <v/>
      </c>
      <c r="DN403" s="29" t="e">
        <f ca="1">+_xlfn.IFNA(VLOOKUP($B403,'Resultados General'!$C$11:$CG$510,MATCH(DN$6,'Resultados General'!$C$10:$CG$10,0),0),"")</f>
        <v>#NAME?</v>
      </c>
      <c r="DO403" s="29" t="str">
        <f t="shared" ca="1" si="520"/>
        <v/>
      </c>
      <c r="DP403" s="29" t="str">
        <f t="shared" ca="1" si="521"/>
        <v/>
      </c>
    </row>
    <row r="404" spans="2:120">
      <c r="B404" s="219" t="str">
        <f>+IF('Resultados General'!C407="","",'Resultados General'!C407)</f>
        <v/>
      </c>
      <c r="C404" s="134" t="e">
        <f ca="1">+_xlfn.IFNA(VLOOKUP('Distribución de puestos'!B404,'Resultados General'!$C$11:$J$510,8,0),"")</f>
        <v>#NAME?</v>
      </c>
      <c r="D404" s="135" t="e">
        <f ca="1">+_xlfn.IFNA(VLOOKUP(B404,'Resultados General'!$C$11:$L$510,10,0),"")</f>
        <v>#NAME?</v>
      </c>
      <c r="E404" s="26" t="s">
        <v>76</v>
      </c>
      <c r="F404" s="26" t="s">
        <v>76</v>
      </c>
      <c r="G404" s="135" t="str">
        <f t="shared" ca="1" si="522"/>
        <v/>
      </c>
      <c r="H404" s="135" t="str">
        <f t="shared" ca="1" si="523"/>
        <v/>
      </c>
      <c r="I404" s="219" t="str">
        <f t="shared" si="524"/>
        <v/>
      </c>
      <c r="J404" s="138"/>
      <c r="M404" s="29" t="e">
        <f ca="1">+_xlfn.IFNA(VLOOKUP($B404,'Resultados General'!$C$11:$CG$510,MATCH(M$6,'Resultados General'!$C$10:$CG$10,0),0),"")</f>
        <v>#NAME?</v>
      </c>
      <c r="N404" s="29" t="str">
        <f t="shared" ca="1" si="450"/>
        <v/>
      </c>
      <c r="O404" s="29" t="str">
        <f t="shared" ca="1" si="451"/>
        <v/>
      </c>
      <c r="P404" s="29" t="e">
        <f ca="1">+_xlfn.IFNA(VLOOKUP($B404,'Resultados General'!$C$11:$CG$510,MATCH(P$6,'Resultados General'!$C$10:$CG$10,0),0),"")</f>
        <v>#NAME?</v>
      </c>
      <c r="Q404" s="29" t="str">
        <f t="shared" ca="1" si="452"/>
        <v/>
      </c>
      <c r="R404" s="29" t="str">
        <f t="shared" ca="1" si="453"/>
        <v/>
      </c>
      <c r="S404" s="29" t="e">
        <f ca="1">+_xlfn.IFNA(VLOOKUP($B404,'Resultados General'!$C$11:$CG$510,MATCH(S$6,'Resultados General'!$C$10:$CG$10,0),0),"")</f>
        <v>#NAME?</v>
      </c>
      <c r="T404" s="29" t="str">
        <f t="shared" ca="1" si="454"/>
        <v/>
      </c>
      <c r="U404" s="29" t="str">
        <f t="shared" ca="1" si="455"/>
        <v/>
      </c>
      <c r="V404" s="29" t="e">
        <f ca="1">+_xlfn.IFNA(VLOOKUP($B404,'Resultados General'!$C$11:$CG$510,MATCH(V$6,'Resultados General'!$C$10:$CG$10,0),0),"")</f>
        <v>#NAME?</v>
      </c>
      <c r="W404" s="29" t="str">
        <f t="shared" ca="1" si="456"/>
        <v/>
      </c>
      <c r="X404" s="29" t="str">
        <f t="shared" ca="1" si="457"/>
        <v/>
      </c>
      <c r="Y404" s="29" t="e">
        <f ca="1">+_xlfn.IFNA(VLOOKUP($B404,'Resultados General'!$C$11:$CG$510,MATCH(Y$6,'Resultados General'!$C$10:$CG$10,0),0),"")</f>
        <v>#NAME?</v>
      </c>
      <c r="Z404" s="29" t="str">
        <f t="shared" ca="1" si="458"/>
        <v/>
      </c>
      <c r="AA404" s="29" t="str">
        <f t="shared" ca="1" si="459"/>
        <v/>
      </c>
      <c r="AB404" s="29" t="e">
        <f ca="1">+_xlfn.IFNA(VLOOKUP($B404,'Resultados General'!$C$11:$CG$510,MATCH(AB$6,'Resultados General'!$C$10:$CG$10,0),0),"")</f>
        <v>#NAME?</v>
      </c>
      <c r="AC404" s="29" t="str">
        <f t="shared" ca="1" si="460"/>
        <v/>
      </c>
      <c r="AD404" s="29" t="str">
        <f t="shared" ca="1" si="461"/>
        <v/>
      </c>
      <c r="AE404" s="29" t="e">
        <f ca="1">+_xlfn.IFNA(VLOOKUP($B404,'Resultados General'!$C$11:$CG$510,MATCH(AE$6,'Resultados General'!$C$10:$CG$10,0),0),"")</f>
        <v>#NAME?</v>
      </c>
      <c r="AF404" s="29" t="str">
        <f t="shared" ca="1" si="462"/>
        <v/>
      </c>
      <c r="AG404" s="29" t="str">
        <f t="shared" ca="1" si="463"/>
        <v/>
      </c>
      <c r="AH404" s="29" t="e">
        <f ca="1">+_xlfn.IFNA(VLOOKUP($B404,'Resultados General'!$C$11:$CG$510,MATCH(AH$6,'Resultados General'!$C$10:$CG$10,0),0),"")</f>
        <v>#NAME?</v>
      </c>
      <c r="AI404" s="29" t="str">
        <f t="shared" ca="1" si="464"/>
        <v/>
      </c>
      <c r="AJ404" s="29" t="str">
        <f t="shared" ca="1" si="465"/>
        <v/>
      </c>
      <c r="AK404" s="29" t="e">
        <f ca="1">+_xlfn.IFNA(VLOOKUP($B404,'Resultados General'!$C$11:$CG$510,MATCH(AK$6,'Resultados General'!$C$10:$CG$10,0),0),"")</f>
        <v>#NAME?</v>
      </c>
      <c r="AL404" s="29" t="str">
        <f t="shared" ca="1" si="466"/>
        <v/>
      </c>
      <c r="AM404" s="29" t="str">
        <f t="shared" ca="1" si="467"/>
        <v/>
      </c>
      <c r="AN404" s="29" t="e">
        <f ca="1">+_xlfn.IFNA(VLOOKUP($B404,'Resultados General'!$C$11:$CG$510,MATCH(AN$6,'Resultados General'!$C$10:$CG$10,0),0),"")</f>
        <v>#NAME?</v>
      </c>
      <c r="AO404" s="29" t="str">
        <f t="shared" ca="1" si="468"/>
        <v/>
      </c>
      <c r="AP404" s="29" t="str">
        <f t="shared" ca="1" si="469"/>
        <v/>
      </c>
      <c r="AQ404" s="29" t="e">
        <f ca="1">+_xlfn.IFNA(VLOOKUP($B404,'Resultados General'!$C$11:$CG$510,MATCH(AQ$6,'Resultados General'!$C$10:$CG$10,0),0),"")</f>
        <v>#NAME?</v>
      </c>
      <c r="AR404" s="29" t="str">
        <f t="shared" ca="1" si="470"/>
        <v/>
      </c>
      <c r="AS404" s="29" t="str">
        <f t="shared" ca="1" si="471"/>
        <v/>
      </c>
      <c r="AT404" s="29" t="e">
        <f ca="1">+_xlfn.IFNA(VLOOKUP($B404,'Resultados General'!$C$11:$CG$510,MATCH(AT$6,'Resultados General'!$C$10:$CG$10,0),0),"")</f>
        <v>#NAME?</v>
      </c>
      <c r="AU404" s="29" t="str">
        <f t="shared" ca="1" si="472"/>
        <v/>
      </c>
      <c r="AV404" s="29" t="str">
        <f t="shared" ca="1" si="473"/>
        <v/>
      </c>
      <c r="AW404" s="29" t="e">
        <f ca="1">+_xlfn.IFNA(VLOOKUP($B404,'Resultados General'!$C$11:$CG$510,MATCH(AW$6,'Resultados General'!$C$10:$CG$10,0),0),"")</f>
        <v>#NAME?</v>
      </c>
      <c r="AX404" s="29" t="str">
        <f t="shared" ca="1" si="474"/>
        <v/>
      </c>
      <c r="AY404" s="29" t="str">
        <f t="shared" ca="1" si="475"/>
        <v/>
      </c>
      <c r="AZ404" s="29" t="e">
        <f ca="1">+_xlfn.IFNA(VLOOKUP($B404,'Resultados General'!$C$11:$CG$510,MATCH(AZ$6,'Resultados General'!$C$10:$CG$10,0),0),"")</f>
        <v>#NAME?</v>
      </c>
      <c r="BA404" s="29" t="str">
        <f t="shared" ca="1" si="476"/>
        <v/>
      </c>
      <c r="BB404" s="29" t="str">
        <f t="shared" ca="1" si="477"/>
        <v/>
      </c>
      <c r="BC404" s="29" t="e">
        <f ca="1">+_xlfn.IFNA(VLOOKUP($B404,'Resultados General'!$C$11:$CG$510,MATCH(BC$6,'Resultados General'!$C$10:$CG$10,0),0),"")</f>
        <v>#NAME?</v>
      </c>
      <c r="BD404" s="29" t="str">
        <f t="shared" ca="1" si="478"/>
        <v/>
      </c>
      <c r="BE404" s="29" t="str">
        <f t="shared" ca="1" si="479"/>
        <v/>
      </c>
      <c r="BF404" s="29" t="e">
        <f ca="1">+_xlfn.IFNA(VLOOKUP($B404,'Resultados General'!$C$11:$CG$510,MATCH(BF$6,'Resultados General'!$C$10:$CG$10,0),0),"")</f>
        <v>#NAME?</v>
      </c>
      <c r="BG404" s="29" t="str">
        <f t="shared" ca="1" si="480"/>
        <v/>
      </c>
      <c r="BH404" s="29" t="str">
        <f t="shared" ca="1" si="481"/>
        <v/>
      </c>
      <c r="BI404" s="29" t="e">
        <f ca="1">+_xlfn.IFNA(VLOOKUP($B404,'Resultados General'!$C$11:$CG$510,MATCH(BI$6,'Resultados General'!$C$10:$CG$10,0),0),"")</f>
        <v>#NAME?</v>
      </c>
      <c r="BJ404" s="29" t="str">
        <f t="shared" ca="1" si="482"/>
        <v/>
      </c>
      <c r="BK404" s="29" t="str">
        <f t="shared" ca="1" si="483"/>
        <v/>
      </c>
      <c r="BL404" s="29" t="e">
        <f ca="1">+_xlfn.IFNA(VLOOKUP($B404,'Resultados General'!$C$11:$CG$510,MATCH(BL$6,'Resultados General'!$C$10:$CG$10,0),0),"")</f>
        <v>#NAME?</v>
      </c>
      <c r="BM404" s="29" t="str">
        <f t="shared" ca="1" si="484"/>
        <v/>
      </c>
      <c r="BN404" s="29" t="str">
        <f t="shared" ca="1" si="485"/>
        <v/>
      </c>
      <c r="BO404" s="29" t="e">
        <f ca="1">+_xlfn.IFNA(VLOOKUP($B404,'Resultados General'!$C$11:$CG$510,MATCH(BO$6,'Resultados General'!$C$10:$CG$10,0),0),"")</f>
        <v>#NAME?</v>
      </c>
      <c r="BP404" s="29" t="str">
        <f t="shared" ca="1" si="486"/>
        <v/>
      </c>
      <c r="BQ404" s="29" t="str">
        <f t="shared" ca="1" si="487"/>
        <v/>
      </c>
      <c r="BR404" s="29" t="e">
        <f ca="1">+_xlfn.IFNA(VLOOKUP($B404,'Resultados General'!$C$11:$CG$510,MATCH(BR$6,'Resultados General'!$C$10:$CG$10,0),0),"")</f>
        <v>#NAME?</v>
      </c>
      <c r="BS404" s="29" t="str">
        <f t="shared" ca="1" si="488"/>
        <v/>
      </c>
      <c r="BT404" s="29" t="str">
        <f t="shared" ca="1" si="489"/>
        <v/>
      </c>
      <c r="BU404" s="29" t="e">
        <f ca="1">+_xlfn.IFNA(VLOOKUP($B404,'Resultados General'!$C$11:$CG$510,MATCH(BU$6,'Resultados General'!$C$10:$CG$10,0),0),"")</f>
        <v>#NAME?</v>
      </c>
      <c r="BV404" s="29" t="str">
        <f t="shared" ca="1" si="490"/>
        <v/>
      </c>
      <c r="BW404" s="29" t="str">
        <f t="shared" ca="1" si="491"/>
        <v/>
      </c>
      <c r="BX404" s="29" t="e">
        <f ca="1">+_xlfn.IFNA(VLOOKUP($B404,'Resultados General'!$C$11:$CG$510,MATCH(BX$6,'Resultados General'!$C$10:$CG$10,0),0),"")</f>
        <v>#NAME?</v>
      </c>
      <c r="BY404" s="29" t="str">
        <f t="shared" ca="1" si="492"/>
        <v/>
      </c>
      <c r="BZ404" s="29" t="str">
        <f t="shared" ca="1" si="493"/>
        <v/>
      </c>
      <c r="CA404" s="29" t="e">
        <f ca="1">+_xlfn.IFNA(VLOOKUP($B404,'Resultados General'!$C$11:$CG$510,MATCH(CA$6,'Resultados General'!$C$10:$CG$10,0),0),"")</f>
        <v>#NAME?</v>
      </c>
      <c r="CB404" s="29" t="str">
        <f t="shared" ca="1" si="494"/>
        <v/>
      </c>
      <c r="CC404" s="29" t="str">
        <f t="shared" ca="1" si="495"/>
        <v/>
      </c>
      <c r="CD404" s="29" t="e">
        <f ca="1">+_xlfn.IFNA(VLOOKUP($B404,'Resultados General'!$C$11:$CG$510,MATCH(CD$6,'Resultados General'!$C$10:$CG$10,0),0),"")</f>
        <v>#NAME?</v>
      </c>
      <c r="CE404" s="29" t="str">
        <f t="shared" ca="1" si="496"/>
        <v/>
      </c>
      <c r="CF404" s="29" t="str">
        <f t="shared" ca="1" si="497"/>
        <v/>
      </c>
      <c r="CG404" s="29" t="e">
        <f ca="1">+_xlfn.IFNA(VLOOKUP($B404,'Resultados General'!$C$11:$CG$510,MATCH(CG$6,'Resultados General'!$C$10:$CG$10,0),0),"")</f>
        <v>#NAME?</v>
      </c>
      <c r="CH404" s="29" t="str">
        <f t="shared" ca="1" si="498"/>
        <v/>
      </c>
      <c r="CI404" s="29" t="str">
        <f t="shared" ca="1" si="499"/>
        <v/>
      </c>
      <c r="CJ404" s="29" t="e">
        <f ca="1">+_xlfn.IFNA(VLOOKUP($B404,'Resultados General'!$C$11:$CG$510,MATCH(CJ$6,'Resultados General'!$C$10:$CG$10,0),0),"")</f>
        <v>#NAME?</v>
      </c>
      <c r="CK404" s="29" t="str">
        <f t="shared" ca="1" si="500"/>
        <v/>
      </c>
      <c r="CL404" s="29" t="str">
        <f t="shared" ca="1" si="501"/>
        <v/>
      </c>
      <c r="CM404" s="29" t="e">
        <f ca="1">+_xlfn.IFNA(VLOOKUP($B404,'Resultados General'!$C$11:$CG$510,MATCH(CM$6,'Resultados General'!$C$10:$CG$10,0),0),"")</f>
        <v>#NAME?</v>
      </c>
      <c r="CN404" s="29" t="str">
        <f t="shared" ca="1" si="502"/>
        <v/>
      </c>
      <c r="CO404" s="29" t="str">
        <f t="shared" ca="1" si="503"/>
        <v/>
      </c>
      <c r="CP404" s="29" t="e">
        <f ca="1">+_xlfn.IFNA(VLOOKUP($B404,'Resultados General'!$C$11:$CG$510,MATCH(CP$6,'Resultados General'!$C$10:$CG$10,0),0),"")</f>
        <v>#NAME?</v>
      </c>
      <c r="CQ404" s="29" t="str">
        <f t="shared" ca="1" si="504"/>
        <v/>
      </c>
      <c r="CR404" s="29" t="str">
        <f t="shared" ca="1" si="505"/>
        <v/>
      </c>
      <c r="CS404" s="29" t="e">
        <f ca="1">+_xlfn.IFNA(VLOOKUP($B404,'Resultados General'!$C$11:$CG$510,MATCH(CS$6,'Resultados General'!$C$10:$CG$10,0),0),"")</f>
        <v>#NAME?</v>
      </c>
      <c r="CT404" s="29" t="str">
        <f t="shared" ca="1" si="506"/>
        <v/>
      </c>
      <c r="CU404" s="29" t="str">
        <f t="shared" ca="1" si="507"/>
        <v/>
      </c>
      <c r="CV404" s="29" t="e">
        <f ca="1">+_xlfn.IFNA(VLOOKUP($B404,'Resultados General'!$C$11:$CG$510,MATCH(CV$6,'Resultados General'!$C$10:$CG$10,0),0),"")</f>
        <v>#NAME?</v>
      </c>
      <c r="CW404" s="29" t="str">
        <f t="shared" ca="1" si="508"/>
        <v/>
      </c>
      <c r="CX404" s="29" t="str">
        <f t="shared" ca="1" si="509"/>
        <v/>
      </c>
      <c r="CY404" s="29" t="e">
        <f ca="1">+_xlfn.IFNA(VLOOKUP($B404,'Resultados General'!$C$11:$CG$510,MATCH(CY$6,'Resultados General'!$C$10:$CG$10,0),0),"")</f>
        <v>#NAME?</v>
      </c>
      <c r="CZ404" s="29" t="str">
        <f t="shared" ca="1" si="510"/>
        <v/>
      </c>
      <c r="DA404" s="29" t="str">
        <f t="shared" ca="1" si="511"/>
        <v/>
      </c>
      <c r="DB404" s="29" t="e">
        <f ca="1">+_xlfn.IFNA(VLOOKUP($B404,'Resultados General'!$C$11:$CG$510,MATCH(DB$6,'Resultados General'!$C$10:$CG$10,0),0),"")</f>
        <v>#NAME?</v>
      </c>
      <c r="DC404" s="29" t="str">
        <f t="shared" ca="1" si="512"/>
        <v/>
      </c>
      <c r="DD404" s="29" t="str">
        <f t="shared" ca="1" si="513"/>
        <v/>
      </c>
      <c r="DE404" s="29" t="e">
        <f ca="1">+_xlfn.IFNA(VLOOKUP($B404,'Resultados General'!$C$11:$CG$510,MATCH(DE$6,'Resultados General'!$C$10:$CG$10,0),0),"")</f>
        <v>#NAME?</v>
      </c>
      <c r="DF404" s="29" t="str">
        <f t="shared" ca="1" si="514"/>
        <v/>
      </c>
      <c r="DG404" s="29" t="str">
        <f t="shared" ca="1" si="515"/>
        <v/>
      </c>
      <c r="DH404" s="29" t="e">
        <f ca="1">+_xlfn.IFNA(VLOOKUP($B404,'Resultados General'!$C$11:$CG$510,MATCH(DH$6,'Resultados General'!$C$10:$CG$10,0),0),"")</f>
        <v>#NAME?</v>
      </c>
      <c r="DI404" s="29" t="str">
        <f t="shared" ca="1" si="516"/>
        <v/>
      </c>
      <c r="DJ404" s="29" t="str">
        <f t="shared" ca="1" si="517"/>
        <v/>
      </c>
      <c r="DK404" s="29" t="e">
        <f ca="1">+_xlfn.IFNA(VLOOKUP($B404,'Resultados General'!$C$11:$CG$510,MATCH(DK$6,'Resultados General'!$C$10:$CG$10,0),0),"")</f>
        <v>#NAME?</v>
      </c>
      <c r="DL404" s="29" t="str">
        <f t="shared" ca="1" si="518"/>
        <v/>
      </c>
      <c r="DM404" s="29" t="str">
        <f t="shared" ca="1" si="519"/>
        <v/>
      </c>
      <c r="DN404" s="29" t="e">
        <f ca="1">+_xlfn.IFNA(VLOOKUP($B404,'Resultados General'!$C$11:$CG$510,MATCH(DN$6,'Resultados General'!$C$10:$CG$10,0),0),"")</f>
        <v>#NAME?</v>
      </c>
      <c r="DO404" s="29" t="str">
        <f t="shared" ca="1" si="520"/>
        <v/>
      </c>
      <c r="DP404" s="29" t="str">
        <f t="shared" ca="1" si="521"/>
        <v/>
      </c>
    </row>
    <row r="405" spans="2:120">
      <c r="B405" s="219" t="str">
        <f>+IF('Resultados General'!C408="","",'Resultados General'!C408)</f>
        <v/>
      </c>
      <c r="C405" s="134" t="e">
        <f ca="1">+_xlfn.IFNA(VLOOKUP('Distribución de puestos'!B405,'Resultados General'!$C$11:$J$510,8,0),"")</f>
        <v>#NAME?</v>
      </c>
      <c r="D405" s="135" t="e">
        <f ca="1">+_xlfn.IFNA(VLOOKUP(B405,'Resultados General'!$C$11:$L$510,10,0),"")</f>
        <v>#NAME?</v>
      </c>
      <c r="E405" s="26" t="s">
        <v>76</v>
      </c>
      <c r="F405" s="26" t="s">
        <v>76</v>
      </c>
      <c r="G405" s="135" t="str">
        <f t="shared" ca="1" si="522"/>
        <v/>
      </c>
      <c r="H405" s="135" t="str">
        <f t="shared" ca="1" si="523"/>
        <v/>
      </c>
      <c r="I405" s="219" t="str">
        <f t="shared" si="524"/>
        <v/>
      </c>
      <c r="J405" s="138"/>
      <c r="M405" s="29" t="e">
        <f ca="1">+_xlfn.IFNA(VLOOKUP($B405,'Resultados General'!$C$11:$CG$510,MATCH(M$6,'Resultados General'!$C$10:$CG$10,0),0),"")</f>
        <v>#NAME?</v>
      </c>
      <c r="N405" s="29" t="str">
        <f t="shared" ca="1" si="450"/>
        <v/>
      </c>
      <c r="O405" s="29" t="str">
        <f t="shared" ca="1" si="451"/>
        <v/>
      </c>
      <c r="P405" s="29" t="e">
        <f ca="1">+_xlfn.IFNA(VLOOKUP($B405,'Resultados General'!$C$11:$CG$510,MATCH(P$6,'Resultados General'!$C$10:$CG$10,0),0),"")</f>
        <v>#NAME?</v>
      </c>
      <c r="Q405" s="29" t="str">
        <f t="shared" ca="1" si="452"/>
        <v/>
      </c>
      <c r="R405" s="29" t="str">
        <f t="shared" ca="1" si="453"/>
        <v/>
      </c>
      <c r="S405" s="29" t="e">
        <f ca="1">+_xlfn.IFNA(VLOOKUP($B405,'Resultados General'!$C$11:$CG$510,MATCH(S$6,'Resultados General'!$C$10:$CG$10,0),0),"")</f>
        <v>#NAME?</v>
      </c>
      <c r="T405" s="29" t="str">
        <f t="shared" ca="1" si="454"/>
        <v/>
      </c>
      <c r="U405" s="29" t="str">
        <f t="shared" ca="1" si="455"/>
        <v/>
      </c>
      <c r="V405" s="29" t="e">
        <f ca="1">+_xlfn.IFNA(VLOOKUP($B405,'Resultados General'!$C$11:$CG$510,MATCH(V$6,'Resultados General'!$C$10:$CG$10,0),0),"")</f>
        <v>#NAME?</v>
      </c>
      <c r="W405" s="29" t="str">
        <f t="shared" ca="1" si="456"/>
        <v/>
      </c>
      <c r="X405" s="29" t="str">
        <f t="shared" ca="1" si="457"/>
        <v/>
      </c>
      <c r="Y405" s="29" t="e">
        <f ca="1">+_xlfn.IFNA(VLOOKUP($B405,'Resultados General'!$C$11:$CG$510,MATCH(Y$6,'Resultados General'!$C$10:$CG$10,0),0),"")</f>
        <v>#NAME?</v>
      </c>
      <c r="Z405" s="29" t="str">
        <f t="shared" ca="1" si="458"/>
        <v/>
      </c>
      <c r="AA405" s="29" t="str">
        <f t="shared" ca="1" si="459"/>
        <v/>
      </c>
      <c r="AB405" s="29" t="e">
        <f ca="1">+_xlfn.IFNA(VLOOKUP($B405,'Resultados General'!$C$11:$CG$510,MATCH(AB$6,'Resultados General'!$C$10:$CG$10,0),0),"")</f>
        <v>#NAME?</v>
      </c>
      <c r="AC405" s="29" t="str">
        <f t="shared" ca="1" si="460"/>
        <v/>
      </c>
      <c r="AD405" s="29" t="str">
        <f t="shared" ca="1" si="461"/>
        <v/>
      </c>
      <c r="AE405" s="29" t="e">
        <f ca="1">+_xlfn.IFNA(VLOOKUP($B405,'Resultados General'!$C$11:$CG$510,MATCH(AE$6,'Resultados General'!$C$10:$CG$10,0),0),"")</f>
        <v>#NAME?</v>
      </c>
      <c r="AF405" s="29" t="str">
        <f t="shared" ca="1" si="462"/>
        <v/>
      </c>
      <c r="AG405" s="29" t="str">
        <f t="shared" ca="1" si="463"/>
        <v/>
      </c>
      <c r="AH405" s="29" t="e">
        <f ca="1">+_xlfn.IFNA(VLOOKUP($B405,'Resultados General'!$C$11:$CG$510,MATCH(AH$6,'Resultados General'!$C$10:$CG$10,0),0),"")</f>
        <v>#NAME?</v>
      </c>
      <c r="AI405" s="29" t="str">
        <f t="shared" ca="1" si="464"/>
        <v/>
      </c>
      <c r="AJ405" s="29" t="str">
        <f t="shared" ca="1" si="465"/>
        <v/>
      </c>
      <c r="AK405" s="29" t="e">
        <f ca="1">+_xlfn.IFNA(VLOOKUP($B405,'Resultados General'!$C$11:$CG$510,MATCH(AK$6,'Resultados General'!$C$10:$CG$10,0),0),"")</f>
        <v>#NAME?</v>
      </c>
      <c r="AL405" s="29" t="str">
        <f t="shared" ca="1" si="466"/>
        <v/>
      </c>
      <c r="AM405" s="29" t="str">
        <f t="shared" ca="1" si="467"/>
        <v/>
      </c>
      <c r="AN405" s="29" t="e">
        <f ca="1">+_xlfn.IFNA(VLOOKUP($B405,'Resultados General'!$C$11:$CG$510,MATCH(AN$6,'Resultados General'!$C$10:$CG$10,0),0),"")</f>
        <v>#NAME?</v>
      </c>
      <c r="AO405" s="29" t="str">
        <f t="shared" ca="1" si="468"/>
        <v/>
      </c>
      <c r="AP405" s="29" t="str">
        <f t="shared" ca="1" si="469"/>
        <v/>
      </c>
      <c r="AQ405" s="29" t="e">
        <f ca="1">+_xlfn.IFNA(VLOOKUP($B405,'Resultados General'!$C$11:$CG$510,MATCH(AQ$6,'Resultados General'!$C$10:$CG$10,0),0),"")</f>
        <v>#NAME?</v>
      </c>
      <c r="AR405" s="29" t="str">
        <f t="shared" ca="1" si="470"/>
        <v/>
      </c>
      <c r="AS405" s="29" t="str">
        <f t="shared" ca="1" si="471"/>
        <v/>
      </c>
      <c r="AT405" s="29" t="e">
        <f ca="1">+_xlfn.IFNA(VLOOKUP($B405,'Resultados General'!$C$11:$CG$510,MATCH(AT$6,'Resultados General'!$C$10:$CG$10,0),0),"")</f>
        <v>#NAME?</v>
      </c>
      <c r="AU405" s="29" t="str">
        <f t="shared" ca="1" si="472"/>
        <v/>
      </c>
      <c r="AV405" s="29" t="str">
        <f t="shared" ca="1" si="473"/>
        <v/>
      </c>
      <c r="AW405" s="29" t="e">
        <f ca="1">+_xlfn.IFNA(VLOOKUP($B405,'Resultados General'!$C$11:$CG$510,MATCH(AW$6,'Resultados General'!$C$10:$CG$10,0),0),"")</f>
        <v>#NAME?</v>
      </c>
      <c r="AX405" s="29" t="str">
        <f t="shared" ca="1" si="474"/>
        <v/>
      </c>
      <c r="AY405" s="29" t="str">
        <f t="shared" ca="1" si="475"/>
        <v/>
      </c>
      <c r="AZ405" s="29" t="e">
        <f ca="1">+_xlfn.IFNA(VLOOKUP($B405,'Resultados General'!$C$11:$CG$510,MATCH(AZ$6,'Resultados General'!$C$10:$CG$10,0),0),"")</f>
        <v>#NAME?</v>
      </c>
      <c r="BA405" s="29" t="str">
        <f t="shared" ca="1" si="476"/>
        <v/>
      </c>
      <c r="BB405" s="29" t="str">
        <f t="shared" ca="1" si="477"/>
        <v/>
      </c>
      <c r="BC405" s="29" t="e">
        <f ca="1">+_xlfn.IFNA(VLOOKUP($B405,'Resultados General'!$C$11:$CG$510,MATCH(BC$6,'Resultados General'!$C$10:$CG$10,0),0),"")</f>
        <v>#NAME?</v>
      </c>
      <c r="BD405" s="29" t="str">
        <f t="shared" ca="1" si="478"/>
        <v/>
      </c>
      <c r="BE405" s="29" t="str">
        <f t="shared" ca="1" si="479"/>
        <v/>
      </c>
      <c r="BF405" s="29" t="e">
        <f ca="1">+_xlfn.IFNA(VLOOKUP($B405,'Resultados General'!$C$11:$CG$510,MATCH(BF$6,'Resultados General'!$C$10:$CG$10,0),0),"")</f>
        <v>#NAME?</v>
      </c>
      <c r="BG405" s="29" t="str">
        <f t="shared" ca="1" si="480"/>
        <v/>
      </c>
      <c r="BH405" s="29" t="str">
        <f t="shared" ca="1" si="481"/>
        <v/>
      </c>
      <c r="BI405" s="29" t="e">
        <f ca="1">+_xlfn.IFNA(VLOOKUP($B405,'Resultados General'!$C$11:$CG$510,MATCH(BI$6,'Resultados General'!$C$10:$CG$10,0),0),"")</f>
        <v>#NAME?</v>
      </c>
      <c r="BJ405" s="29" t="str">
        <f t="shared" ca="1" si="482"/>
        <v/>
      </c>
      <c r="BK405" s="29" t="str">
        <f t="shared" ca="1" si="483"/>
        <v/>
      </c>
      <c r="BL405" s="29" t="e">
        <f ca="1">+_xlfn.IFNA(VLOOKUP($B405,'Resultados General'!$C$11:$CG$510,MATCH(BL$6,'Resultados General'!$C$10:$CG$10,0),0),"")</f>
        <v>#NAME?</v>
      </c>
      <c r="BM405" s="29" t="str">
        <f t="shared" ca="1" si="484"/>
        <v/>
      </c>
      <c r="BN405" s="29" t="str">
        <f t="shared" ca="1" si="485"/>
        <v/>
      </c>
      <c r="BO405" s="29" t="e">
        <f ca="1">+_xlfn.IFNA(VLOOKUP($B405,'Resultados General'!$C$11:$CG$510,MATCH(BO$6,'Resultados General'!$C$10:$CG$10,0),0),"")</f>
        <v>#NAME?</v>
      </c>
      <c r="BP405" s="29" t="str">
        <f t="shared" ca="1" si="486"/>
        <v/>
      </c>
      <c r="BQ405" s="29" t="str">
        <f t="shared" ca="1" si="487"/>
        <v/>
      </c>
      <c r="BR405" s="29" t="e">
        <f ca="1">+_xlfn.IFNA(VLOOKUP($B405,'Resultados General'!$C$11:$CG$510,MATCH(BR$6,'Resultados General'!$C$10:$CG$10,0),0),"")</f>
        <v>#NAME?</v>
      </c>
      <c r="BS405" s="29" t="str">
        <f t="shared" ca="1" si="488"/>
        <v/>
      </c>
      <c r="BT405" s="29" t="str">
        <f t="shared" ca="1" si="489"/>
        <v/>
      </c>
      <c r="BU405" s="29" t="e">
        <f ca="1">+_xlfn.IFNA(VLOOKUP($B405,'Resultados General'!$C$11:$CG$510,MATCH(BU$6,'Resultados General'!$C$10:$CG$10,0),0),"")</f>
        <v>#NAME?</v>
      </c>
      <c r="BV405" s="29" t="str">
        <f t="shared" ca="1" si="490"/>
        <v/>
      </c>
      <c r="BW405" s="29" t="str">
        <f t="shared" ca="1" si="491"/>
        <v/>
      </c>
      <c r="BX405" s="29" t="e">
        <f ca="1">+_xlfn.IFNA(VLOOKUP($B405,'Resultados General'!$C$11:$CG$510,MATCH(BX$6,'Resultados General'!$C$10:$CG$10,0),0),"")</f>
        <v>#NAME?</v>
      </c>
      <c r="BY405" s="29" t="str">
        <f t="shared" ca="1" si="492"/>
        <v/>
      </c>
      <c r="BZ405" s="29" t="str">
        <f t="shared" ca="1" si="493"/>
        <v/>
      </c>
      <c r="CA405" s="29" t="e">
        <f ca="1">+_xlfn.IFNA(VLOOKUP($B405,'Resultados General'!$C$11:$CG$510,MATCH(CA$6,'Resultados General'!$C$10:$CG$10,0),0),"")</f>
        <v>#NAME?</v>
      </c>
      <c r="CB405" s="29" t="str">
        <f t="shared" ca="1" si="494"/>
        <v/>
      </c>
      <c r="CC405" s="29" t="str">
        <f t="shared" ca="1" si="495"/>
        <v/>
      </c>
      <c r="CD405" s="29" t="e">
        <f ca="1">+_xlfn.IFNA(VLOOKUP($B405,'Resultados General'!$C$11:$CG$510,MATCH(CD$6,'Resultados General'!$C$10:$CG$10,0),0),"")</f>
        <v>#NAME?</v>
      </c>
      <c r="CE405" s="29" t="str">
        <f t="shared" ca="1" si="496"/>
        <v/>
      </c>
      <c r="CF405" s="29" t="str">
        <f t="shared" ca="1" si="497"/>
        <v/>
      </c>
      <c r="CG405" s="29" t="e">
        <f ca="1">+_xlfn.IFNA(VLOOKUP($B405,'Resultados General'!$C$11:$CG$510,MATCH(CG$6,'Resultados General'!$C$10:$CG$10,0),0),"")</f>
        <v>#NAME?</v>
      </c>
      <c r="CH405" s="29" t="str">
        <f t="shared" ca="1" si="498"/>
        <v/>
      </c>
      <c r="CI405" s="29" t="str">
        <f t="shared" ca="1" si="499"/>
        <v/>
      </c>
      <c r="CJ405" s="29" t="e">
        <f ca="1">+_xlfn.IFNA(VLOOKUP($B405,'Resultados General'!$C$11:$CG$510,MATCH(CJ$6,'Resultados General'!$C$10:$CG$10,0),0),"")</f>
        <v>#NAME?</v>
      </c>
      <c r="CK405" s="29" t="str">
        <f t="shared" ca="1" si="500"/>
        <v/>
      </c>
      <c r="CL405" s="29" t="str">
        <f t="shared" ca="1" si="501"/>
        <v/>
      </c>
      <c r="CM405" s="29" t="e">
        <f ca="1">+_xlfn.IFNA(VLOOKUP($B405,'Resultados General'!$C$11:$CG$510,MATCH(CM$6,'Resultados General'!$C$10:$CG$10,0),0),"")</f>
        <v>#NAME?</v>
      </c>
      <c r="CN405" s="29" t="str">
        <f t="shared" ca="1" si="502"/>
        <v/>
      </c>
      <c r="CO405" s="29" t="str">
        <f t="shared" ca="1" si="503"/>
        <v/>
      </c>
      <c r="CP405" s="29" t="e">
        <f ca="1">+_xlfn.IFNA(VLOOKUP($B405,'Resultados General'!$C$11:$CG$510,MATCH(CP$6,'Resultados General'!$C$10:$CG$10,0),0),"")</f>
        <v>#NAME?</v>
      </c>
      <c r="CQ405" s="29" t="str">
        <f t="shared" ca="1" si="504"/>
        <v/>
      </c>
      <c r="CR405" s="29" t="str">
        <f t="shared" ca="1" si="505"/>
        <v/>
      </c>
      <c r="CS405" s="29" t="e">
        <f ca="1">+_xlfn.IFNA(VLOOKUP($B405,'Resultados General'!$C$11:$CG$510,MATCH(CS$6,'Resultados General'!$C$10:$CG$10,0),0),"")</f>
        <v>#NAME?</v>
      </c>
      <c r="CT405" s="29" t="str">
        <f t="shared" ca="1" si="506"/>
        <v/>
      </c>
      <c r="CU405" s="29" t="str">
        <f t="shared" ca="1" si="507"/>
        <v/>
      </c>
      <c r="CV405" s="29" t="e">
        <f ca="1">+_xlfn.IFNA(VLOOKUP($B405,'Resultados General'!$C$11:$CG$510,MATCH(CV$6,'Resultados General'!$C$10:$CG$10,0),0),"")</f>
        <v>#NAME?</v>
      </c>
      <c r="CW405" s="29" t="str">
        <f t="shared" ca="1" si="508"/>
        <v/>
      </c>
      <c r="CX405" s="29" t="str">
        <f t="shared" ca="1" si="509"/>
        <v/>
      </c>
      <c r="CY405" s="29" t="e">
        <f ca="1">+_xlfn.IFNA(VLOOKUP($B405,'Resultados General'!$C$11:$CG$510,MATCH(CY$6,'Resultados General'!$C$10:$CG$10,0),0),"")</f>
        <v>#NAME?</v>
      </c>
      <c r="CZ405" s="29" t="str">
        <f t="shared" ca="1" si="510"/>
        <v/>
      </c>
      <c r="DA405" s="29" t="str">
        <f t="shared" ca="1" si="511"/>
        <v/>
      </c>
      <c r="DB405" s="29" t="e">
        <f ca="1">+_xlfn.IFNA(VLOOKUP($B405,'Resultados General'!$C$11:$CG$510,MATCH(DB$6,'Resultados General'!$C$10:$CG$10,0),0),"")</f>
        <v>#NAME?</v>
      </c>
      <c r="DC405" s="29" t="str">
        <f t="shared" ca="1" si="512"/>
        <v/>
      </c>
      <c r="DD405" s="29" t="str">
        <f t="shared" ca="1" si="513"/>
        <v/>
      </c>
      <c r="DE405" s="29" t="e">
        <f ca="1">+_xlfn.IFNA(VLOOKUP($B405,'Resultados General'!$C$11:$CG$510,MATCH(DE$6,'Resultados General'!$C$10:$CG$10,0),0),"")</f>
        <v>#NAME?</v>
      </c>
      <c r="DF405" s="29" t="str">
        <f t="shared" ca="1" si="514"/>
        <v/>
      </c>
      <c r="DG405" s="29" t="str">
        <f t="shared" ca="1" si="515"/>
        <v/>
      </c>
      <c r="DH405" s="29" t="e">
        <f ca="1">+_xlfn.IFNA(VLOOKUP($B405,'Resultados General'!$C$11:$CG$510,MATCH(DH$6,'Resultados General'!$C$10:$CG$10,0),0),"")</f>
        <v>#NAME?</v>
      </c>
      <c r="DI405" s="29" t="str">
        <f t="shared" ca="1" si="516"/>
        <v/>
      </c>
      <c r="DJ405" s="29" t="str">
        <f t="shared" ca="1" si="517"/>
        <v/>
      </c>
      <c r="DK405" s="29" t="e">
        <f ca="1">+_xlfn.IFNA(VLOOKUP($B405,'Resultados General'!$C$11:$CG$510,MATCH(DK$6,'Resultados General'!$C$10:$CG$10,0),0),"")</f>
        <v>#NAME?</v>
      </c>
      <c r="DL405" s="29" t="str">
        <f t="shared" ca="1" si="518"/>
        <v/>
      </c>
      <c r="DM405" s="29" t="str">
        <f t="shared" ca="1" si="519"/>
        <v/>
      </c>
      <c r="DN405" s="29" t="e">
        <f ca="1">+_xlfn.IFNA(VLOOKUP($B405,'Resultados General'!$C$11:$CG$510,MATCH(DN$6,'Resultados General'!$C$10:$CG$10,0),0),"")</f>
        <v>#NAME?</v>
      </c>
      <c r="DO405" s="29" t="str">
        <f t="shared" ca="1" si="520"/>
        <v/>
      </c>
      <c r="DP405" s="29" t="str">
        <f t="shared" ca="1" si="521"/>
        <v/>
      </c>
    </row>
    <row r="406" spans="2:120">
      <c r="B406" s="219" t="str">
        <f>+IF('Resultados General'!C409="","",'Resultados General'!C409)</f>
        <v/>
      </c>
      <c r="C406" s="134" t="e">
        <f ca="1">+_xlfn.IFNA(VLOOKUP('Distribución de puestos'!B406,'Resultados General'!$C$11:$J$510,8,0),"")</f>
        <v>#NAME?</v>
      </c>
      <c r="D406" s="135" t="e">
        <f ca="1">+_xlfn.IFNA(VLOOKUP(B406,'Resultados General'!$C$11:$L$510,10,0),"")</f>
        <v>#NAME?</v>
      </c>
      <c r="E406" s="26" t="s">
        <v>76</v>
      </c>
      <c r="F406" s="26" t="s">
        <v>76</v>
      </c>
      <c r="G406" s="135" t="str">
        <f t="shared" ca="1" si="522"/>
        <v/>
      </c>
      <c r="H406" s="135" t="str">
        <f t="shared" ca="1" si="523"/>
        <v/>
      </c>
      <c r="I406" s="219" t="str">
        <f t="shared" si="524"/>
        <v/>
      </c>
      <c r="J406" s="138"/>
      <c r="M406" s="29" t="e">
        <f ca="1">+_xlfn.IFNA(VLOOKUP($B406,'Resultados General'!$C$11:$CG$510,MATCH(M$6,'Resultados General'!$C$10:$CG$10,0),0),"")</f>
        <v>#NAME?</v>
      </c>
      <c r="N406" s="29" t="str">
        <f t="shared" ca="1" si="450"/>
        <v/>
      </c>
      <c r="O406" s="29" t="str">
        <f t="shared" ca="1" si="451"/>
        <v/>
      </c>
      <c r="P406" s="29" t="e">
        <f ca="1">+_xlfn.IFNA(VLOOKUP($B406,'Resultados General'!$C$11:$CG$510,MATCH(P$6,'Resultados General'!$C$10:$CG$10,0),0),"")</f>
        <v>#NAME?</v>
      </c>
      <c r="Q406" s="29" t="str">
        <f t="shared" ca="1" si="452"/>
        <v/>
      </c>
      <c r="R406" s="29" t="str">
        <f t="shared" ca="1" si="453"/>
        <v/>
      </c>
      <c r="S406" s="29" t="e">
        <f ca="1">+_xlfn.IFNA(VLOOKUP($B406,'Resultados General'!$C$11:$CG$510,MATCH(S$6,'Resultados General'!$C$10:$CG$10,0),0),"")</f>
        <v>#NAME?</v>
      </c>
      <c r="T406" s="29" t="str">
        <f t="shared" ca="1" si="454"/>
        <v/>
      </c>
      <c r="U406" s="29" t="str">
        <f t="shared" ca="1" si="455"/>
        <v/>
      </c>
      <c r="V406" s="29" t="e">
        <f ca="1">+_xlfn.IFNA(VLOOKUP($B406,'Resultados General'!$C$11:$CG$510,MATCH(V$6,'Resultados General'!$C$10:$CG$10,0),0),"")</f>
        <v>#NAME?</v>
      </c>
      <c r="W406" s="29" t="str">
        <f t="shared" ca="1" si="456"/>
        <v/>
      </c>
      <c r="X406" s="29" t="str">
        <f t="shared" ca="1" si="457"/>
        <v/>
      </c>
      <c r="Y406" s="29" t="e">
        <f ca="1">+_xlfn.IFNA(VLOOKUP($B406,'Resultados General'!$C$11:$CG$510,MATCH(Y$6,'Resultados General'!$C$10:$CG$10,0),0),"")</f>
        <v>#NAME?</v>
      </c>
      <c r="Z406" s="29" t="str">
        <f t="shared" ca="1" si="458"/>
        <v/>
      </c>
      <c r="AA406" s="29" t="str">
        <f t="shared" ca="1" si="459"/>
        <v/>
      </c>
      <c r="AB406" s="29" t="e">
        <f ca="1">+_xlfn.IFNA(VLOOKUP($B406,'Resultados General'!$C$11:$CG$510,MATCH(AB$6,'Resultados General'!$C$10:$CG$10,0),0),"")</f>
        <v>#NAME?</v>
      </c>
      <c r="AC406" s="29" t="str">
        <f t="shared" ca="1" si="460"/>
        <v/>
      </c>
      <c r="AD406" s="29" t="str">
        <f t="shared" ca="1" si="461"/>
        <v/>
      </c>
      <c r="AE406" s="29" t="e">
        <f ca="1">+_xlfn.IFNA(VLOOKUP($B406,'Resultados General'!$C$11:$CG$510,MATCH(AE$6,'Resultados General'!$C$10:$CG$10,0),0),"")</f>
        <v>#NAME?</v>
      </c>
      <c r="AF406" s="29" t="str">
        <f t="shared" ca="1" si="462"/>
        <v/>
      </c>
      <c r="AG406" s="29" t="str">
        <f t="shared" ca="1" si="463"/>
        <v/>
      </c>
      <c r="AH406" s="29" t="e">
        <f ca="1">+_xlfn.IFNA(VLOOKUP($B406,'Resultados General'!$C$11:$CG$510,MATCH(AH$6,'Resultados General'!$C$10:$CG$10,0),0),"")</f>
        <v>#NAME?</v>
      </c>
      <c r="AI406" s="29" t="str">
        <f t="shared" ca="1" si="464"/>
        <v/>
      </c>
      <c r="AJ406" s="29" t="str">
        <f t="shared" ca="1" si="465"/>
        <v/>
      </c>
      <c r="AK406" s="29" t="e">
        <f ca="1">+_xlfn.IFNA(VLOOKUP($B406,'Resultados General'!$C$11:$CG$510,MATCH(AK$6,'Resultados General'!$C$10:$CG$10,0),0),"")</f>
        <v>#NAME?</v>
      </c>
      <c r="AL406" s="29" t="str">
        <f t="shared" ca="1" si="466"/>
        <v/>
      </c>
      <c r="AM406" s="29" t="str">
        <f t="shared" ca="1" si="467"/>
        <v/>
      </c>
      <c r="AN406" s="29" t="e">
        <f ca="1">+_xlfn.IFNA(VLOOKUP($B406,'Resultados General'!$C$11:$CG$510,MATCH(AN$6,'Resultados General'!$C$10:$CG$10,0),0),"")</f>
        <v>#NAME?</v>
      </c>
      <c r="AO406" s="29" t="str">
        <f t="shared" ca="1" si="468"/>
        <v/>
      </c>
      <c r="AP406" s="29" t="str">
        <f t="shared" ca="1" si="469"/>
        <v/>
      </c>
      <c r="AQ406" s="29" t="e">
        <f ca="1">+_xlfn.IFNA(VLOOKUP($B406,'Resultados General'!$C$11:$CG$510,MATCH(AQ$6,'Resultados General'!$C$10:$CG$10,0),0),"")</f>
        <v>#NAME?</v>
      </c>
      <c r="AR406" s="29" t="str">
        <f t="shared" ca="1" si="470"/>
        <v/>
      </c>
      <c r="AS406" s="29" t="str">
        <f t="shared" ca="1" si="471"/>
        <v/>
      </c>
      <c r="AT406" s="29" t="e">
        <f ca="1">+_xlfn.IFNA(VLOOKUP($B406,'Resultados General'!$C$11:$CG$510,MATCH(AT$6,'Resultados General'!$C$10:$CG$10,0),0),"")</f>
        <v>#NAME?</v>
      </c>
      <c r="AU406" s="29" t="str">
        <f t="shared" ca="1" si="472"/>
        <v/>
      </c>
      <c r="AV406" s="29" t="str">
        <f t="shared" ca="1" si="473"/>
        <v/>
      </c>
      <c r="AW406" s="29" t="e">
        <f ca="1">+_xlfn.IFNA(VLOOKUP($B406,'Resultados General'!$C$11:$CG$510,MATCH(AW$6,'Resultados General'!$C$10:$CG$10,0),0),"")</f>
        <v>#NAME?</v>
      </c>
      <c r="AX406" s="29" t="str">
        <f t="shared" ca="1" si="474"/>
        <v/>
      </c>
      <c r="AY406" s="29" t="str">
        <f t="shared" ca="1" si="475"/>
        <v/>
      </c>
      <c r="AZ406" s="29" t="e">
        <f ca="1">+_xlfn.IFNA(VLOOKUP($B406,'Resultados General'!$C$11:$CG$510,MATCH(AZ$6,'Resultados General'!$C$10:$CG$10,0),0),"")</f>
        <v>#NAME?</v>
      </c>
      <c r="BA406" s="29" t="str">
        <f t="shared" ca="1" si="476"/>
        <v/>
      </c>
      <c r="BB406" s="29" t="str">
        <f t="shared" ca="1" si="477"/>
        <v/>
      </c>
      <c r="BC406" s="29" t="e">
        <f ca="1">+_xlfn.IFNA(VLOOKUP($B406,'Resultados General'!$C$11:$CG$510,MATCH(BC$6,'Resultados General'!$C$10:$CG$10,0),0),"")</f>
        <v>#NAME?</v>
      </c>
      <c r="BD406" s="29" t="str">
        <f t="shared" ca="1" si="478"/>
        <v/>
      </c>
      <c r="BE406" s="29" t="str">
        <f t="shared" ca="1" si="479"/>
        <v/>
      </c>
      <c r="BF406" s="29" t="e">
        <f ca="1">+_xlfn.IFNA(VLOOKUP($B406,'Resultados General'!$C$11:$CG$510,MATCH(BF$6,'Resultados General'!$C$10:$CG$10,0),0),"")</f>
        <v>#NAME?</v>
      </c>
      <c r="BG406" s="29" t="str">
        <f t="shared" ca="1" si="480"/>
        <v/>
      </c>
      <c r="BH406" s="29" t="str">
        <f t="shared" ca="1" si="481"/>
        <v/>
      </c>
      <c r="BI406" s="29" t="e">
        <f ca="1">+_xlfn.IFNA(VLOOKUP($B406,'Resultados General'!$C$11:$CG$510,MATCH(BI$6,'Resultados General'!$C$10:$CG$10,0),0),"")</f>
        <v>#NAME?</v>
      </c>
      <c r="BJ406" s="29" t="str">
        <f t="shared" ca="1" si="482"/>
        <v/>
      </c>
      <c r="BK406" s="29" t="str">
        <f t="shared" ca="1" si="483"/>
        <v/>
      </c>
      <c r="BL406" s="29" t="e">
        <f ca="1">+_xlfn.IFNA(VLOOKUP($B406,'Resultados General'!$C$11:$CG$510,MATCH(BL$6,'Resultados General'!$C$10:$CG$10,0),0),"")</f>
        <v>#NAME?</v>
      </c>
      <c r="BM406" s="29" t="str">
        <f t="shared" ca="1" si="484"/>
        <v/>
      </c>
      <c r="BN406" s="29" t="str">
        <f t="shared" ca="1" si="485"/>
        <v/>
      </c>
      <c r="BO406" s="29" t="e">
        <f ca="1">+_xlfn.IFNA(VLOOKUP($B406,'Resultados General'!$C$11:$CG$510,MATCH(BO$6,'Resultados General'!$C$10:$CG$10,0),0),"")</f>
        <v>#NAME?</v>
      </c>
      <c r="BP406" s="29" t="str">
        <f t="shared" ca="1" si="486"/>
        <v/>
      </c>
      <c r="BQ406" s="29" t="str">
        <f t="shared" ca="1" si="487"/>
        <v/>
      </c>
      <c r="BR406" s="29" t="e">
        <f ca="1">+_xlfn.IFNA(VLOOKUP($B406,'Resultados General'!$C$11:$CG$510,MATCH(BR$6,'Resultados General'!$C$10:$CG$10,0),0),"")</f>
        <v>#NAME?</v>
      </c>
      <c r="BS406" s="29" t="str">
        <f t="shared" ca="1" si="488"/>
        <v/>
      </c>
      <c r="BT406" s="29" t="str">
        <f t="shared" ca="1" si="489"/>
        <v/>
      </c>
      <c r="BU406" s="29" t="e">
        <f ca="1">+_xlfn.IFNA(VLOOKUP($B406,'Resultados General'!$C$11:$CG$510,MATCH(BU$6,'Resultados General'!$C$10:$CG$10,0),0),"")</f>
        <v>#NAME?</v>
      </c>
      <c r="BV406" s="29" t="str">
        <f t="shared" ca="1" si="490"/>
        <v/>
      </c>
      <c r="BW406" s="29" t="str">
        <f t="shared" ca="1" si="491"/>
        <v/>
      </c>
      <c r="BX406" s="29" t="e">
        <f ca="1">+_xlfn.IFNA(VLOOKUP($B406,'Resultados General'!$C$11:$CG$510,MATCH(BX$6,'Resultados General'!$C$10:$CG$10,0),0),"")</f>
        <v>#NAME?</v>
      </c>
      <c r="BY406" s="29" t="str">
        <f t="shared" ca="1" si="492"/>
        <v/>
      </c>
      <c r="BZ406" s="29" t="str">
        <f t="shared" ca="1" si="493"/>
        <v/>
      </c>
      <c r="CA406" s="29" t="e">
        <f ca="1">+_xlfn.IFNA(VLOOKUP($B406,'Resultados General'!$C$11:$CG$510,MATCH(CA$6,'Resultados General'!$C$10:$CG$10,0),0),"")</f>
        <v>#NAME?</v>
      </c>
      <c r="CB406" s="29" t="str">
        <f t="shared" ca="1" si="494"/>
        <v/>
      </c>
      <c r="CC406" s="29" t="str">
        <f t="shared" ca="1" si="495"/>
        <v/>
      </c>
      <c r="CD406" s="29" t="e">
        <f ca="1">+_xlfn.IFNA(VLOOKUP($B406,'Resultados General'!$C$11:$CG$510,MATCH(CD$6,'Resultados General'!$C$10:$CG$10,0),0),"")</f>
        <v>#NAME?</v>
      </c>
      <c r="CE406" s="29" t="str">
        <f t="shared" ca="1" si="496"/>
        <v/>
      </c>
      <c r="CF406" s="29" t="str">
        <f t="shared" ca="1" si="497"/>
        <v/>
      </c>
      <c r="CG406" s="29" t="e">
        <f ca="1">+_xlfn.IFNA(VLOOKUP($B406,'Resultados General'!$C$11:$CG$510,MATCH(CG$6,'Resultados General'!$C$10:$CG$10,0),0),"")</f>
        <v>#NAME?</v>
      </c>
      <c r="CH406" s="29" t="str">
        <f t="shared" ca="1" si="498"/>
        <v/>
      </c>
      <c r="CI406" s="29" t="str">
        <f t="shared" ca="1" si="499"/>
        <v/>
      </c>
      <c r="CJ406" s="29" t="e">
        <f ca="1">+_xlfn.IFNA(VLOOKUP($B406,'Resultados General'!$C$11:$CG$510,MATCH(CJ$6,'Resultados General'!$C$10:$CG$10,0),0),"")</f>
        <v>#NAME?</v>
      </c>
      <c r="CK406" s="29" t="str">
        <f t="shared" ca="1" si="500"/>
        <v/>
      </c>
      <c r="CL406" s="29" t="str">
        <f t="shared" ca="1" si="501"/>
        <v/>
      </c>
      <c r="CM406" s="29" t="e">
        <f ca="1">+_xlfn.IFNA(VLOOKUP($B406,'Resultados General'!$C$11:$CG$510,MATCH(CM$6,'Resultados General'!$C$10:$CG$10,0),0),"")</f>
        <v>#NAME?</v>
      </c>
      <c r="CN406" s="29" t="str">
        <f t="shared" ca="1" si="502"/>
        <v/>
      </c>
      <c r="CO406" s="29" t="str">
        <f t="shared" ca="1" si="503"/>
        <v/>
      </c>
      <c r="CP406" s="29" t="e">
        <f ca="1">+_xlfn.IFNA(VLOOKUP($B406,'Resultados General'!$C$11:$CG$510,MATCH(CP$6,'Resultados General'!$C$10:$CG$10,0),0),"")</f>
        <v>#NAME?</v>
      </c>
      <c r="CQ406" s="29" t="str">
        <f t="shared" ca="1" si="504"/>
        <v/>
      </c>
      <c r="CR406" s="29" t="str">
        <f t="shared" ca="1" si="505"/>
        <v/>
      </c>
      <c r="CS406" s="29" t="e">
        <f ca="1">+_xlfn.IFNA(VLOOKUP($B406,'Resultados General'!$C$11:$CG$510,MATCH(CS$6,'Resultados General'!$C$10:$CG$10,0),0),"")</f>
        <v>#NAME?</v>
      </c>
      <c r="CT406" s="29" t="str">
        <f t="shared" ca="1" si="506"/>
        <v/>
      </c>
      <c r="CU406" s="29" t="str">
        <f t="shared" ca="1" si="507"/>
        <v/>
      </c>
      <c r="CV406" s="29" t="e">
        <f ca="1">+_xlfn.IFNA(VLOOKUP($B406,'Resultados General'!$C$11:$CG$510,MATCH(CV$6,'Resultados General'!$C$10:$CG$10,0),0),"")</f>
        <v>#NAME?</v>
      </c>
      <c r="CW406" s="29" t="str">
        <f t="shared" ca="1" si="508"/>
        <v/>
      </c>
      <c r="CX406" s="29" t="str">
        <f t="shared" ca="1" si="509"/>
        <v/>
      </c>
      <c r="CY406" s="29" t="e">
        <f ca="1">+_xlfn.IFNA(VLOOKUP($B406,'Resultados General'!$C$11:$CG$510,MATCH(CY$6,'Resultados General'!$C$10:$CG$10,0),0),"")</f>
        <v>#NAME?</v>
      </c>
      <c r="CZ406" s="29" t="str">
        <f t="shared" ca="1" si="510"/>
        <v/>
      </c>
      <c r="DA406" s="29" t="str">
        <f t="shared" ca="1" si="511"/>
        <v/>
      </c>
      <c r="DB406" s="29" t="e">
        <f ca="1">+_xlfn.IFNA(VLOOKUP($B406,'Resultados General'!$C$11:$CG$510,MATCH(DB$6,'Resultados General'!$C$10:$CG$10,0),0),"")</f>
        <v>#NAME?</v>
      </c>
      <c r="DC406" s="29" t="str">
        <f t="shared" ca="1" si="512"/>
        <v/>
      </c>
      <c r="DD406" s="29" t="str">
        <f t="shared" ca="1" si="513"/>
        <v/>
      </c>
      <c r="DE406" s="29" t="e">
        <f ca="1">+_xlfn.IFNA(VLOOKUP($B406,'Resultados General'!$C$11:$CG$510,MATCH(DE$6,'Resultados General'!$C$10:$CG$10,0),0),"")</f>
        <v>#NAME?</v>
      </c>
      <c r="DF406" s="29" t="str">
        <f t="shared" ca="1" si="514"/>
        <v/>
      </c>
      <c r="DG406" s="29" t="str">
        <f t="shared" ca="1" si="515"/>
        <v/>
      </c>
      <c r="DH406" s="29" t="e">
        <f ca="1">+_xlfn.IFNA(VLOOKUP($B406,'Resultados General'!$C$11:$CG$510,MATCH(DH$6,'Resultados General'!$C$10:$CG$10,0),0),"")</f>
        <v>#NAME?</v>
      </c>
      <c r="DI406" s="29" t="str">
        <f t="shared" ca="1" si="516"/>
        <v/>
      </c>
      <c r="DJ406" s="29" t="str">
        <f t="shared" ca="1" si="517"/>
        <v/>
      </c>
      <c r="DK406" s="29" t="e">
        <f ca="1">+_xlfn.IFNA(VLOOKUP($B406,'Resultados General'!$C$11:$CG$510,MATCH(DK$6,'Resultados General'!$C$10:$CG$10,0),0),"")</f>
        <v>#NAME?</v>
      </c>
      <c r="DL406" s="29" t="str">
        <f t="shared" ca="1" si="518"/>
        <v/>
      </c>
      <c r="DM406" s="29" t="str">
        <f t="shared" ca="1" si="519"/>
        <v/>
      </c>
      <c r="DN406" s="29" t="e">
        <f ca="1">+_xlfn.IFNA(VLOOKUP($B406,'Resultados General'!$C$11:$CG$510,MATCH(DN$6,'Resultados General'!$C$10:$CG$10,0),0),"")</f>
        <v>#NAME?</v>
      </c>
      <c r="DO406" s="29" t="str">
        <f t="shared" ca="1" si="520"/>
        <v/>
      </c>
      <c r="DP406" s="29" t="str">
        <f t="shared" ca="1" si="521"/>
        <v/>
      </c>
    </row>
    <row r="407" spans="2:120">
      <c r="B407" s="219" t="str">
        <f>+IF('Resultados General'!C410="","",'Resultados General'!C410)</f>
        <v/>
      </c>
      <c r="C407" s="134" t="e">
        <f ca="1">+_xlfn.IFNA(VLOOKUP('Distribución de puestos'!B407,'Resultados General'!$C$11:$J$510,8,0),"")</f>
        <v>#NAME?</v>
      </c>
      <c r="D407" s="135" t="e">
        <f ca="1">+_xlfn.IFNA(VLOOKUP(B407,'Resultados General'!$C$11:$L$510,10,0),"")</f>
        <v>#NAME?</v>
      </c>
      <c r="E407" s="26" t="s">
        <v>76</v>
      </c>
      <c r="F407" s="26" t="s">
        <v>76</v>
      </c>
      <c r="G407" s="135" t="str">
        <f t="shared" ca="1" si="522"/>
        <v/>
      </c>
      <c r="H407" s="135" t="str">
        <f t="shared" ca="1" si="523"/>
        <v/>
      </c>
      <c r="I407" s="219" t="str">
        <f t="shared" si="524"/>
        <v/>
      </c>
      <c r="J407" s="138"/>
      <c r="M407" s="29" t="e">
        <f ca="1">+_xlfn.IFNA(VLOOKUP($B407,'Resultados General'!$C$11:$CG$510,MATCH(M$6,'Resultados General'!$C$10:$CG$10,0),0),"")</f>
        <v>#NAME?</v>
      </c>
      <c r="N407" s="29" t="str">
        <f t="shared" ca="1" si="450"/>
        <v/>
      </c>
      <c r="O407" s="29" t="str">
        <f t="shared" ca="1" si="451"/>
        <v/>
      </c>
      <c r="P407" s="29" t="e">
        <f ca="1">+_xlfn.IFNA(VLOOKUP($B407,'Resultados General'!$C$11:$CG$510,MATCH(P$6,'Resultados General'!$C$10:$CG$10,0),0),"")</f>
        <v>#NAME?</v>
      </c>
      <c r="Q407" s="29" t="str">
        <f t="shared" ca="1" si="452"/>
        <v/>
      </c>
      <c r="R407" s="29" t="str">
        <f t="shared" ca="1" si="453"/>
        <v/>
      </c>
      <c r="S407" s="29" t="e">
        <f ca="1">+_xlfn.IFNA(VLOOKUP($B407,'Resultados General'!$C$11:$CG$510,MATCH(S$6,'Resultados General'!$C$10:$CG$10,0),0),"")</f>
        <v>#NAME?</v>
      </c>
      <c r="T407" s="29" t="str">
        <f t="shared" ca="1" si="454"/>
        <v/>
      </c>
      <c r="U407" s="29" t="str">
        <f t="shared" ca="1" si="455"/>
        <v/>
      </c>
      <c r="V407" s="29" t="e">
        <f ca="1">+_xlfn.IFNA(VLOOKUP($B407,'Resultados General'!$C$11:$CG$510,MATCH(V$6,'Resultados General'!$C$10:$CG$10,0),0),"")</f>
        <v>#NAME?</v>
      </c>
      <c r="W407" s="29" t="str">
        <f t="shared" ca="1" si="456"/>
        <v/>
      </c>
      <c r="X407" s="29" t="str">
        <f t="shared" ca="1" si="457"/>
        <v/>
      </c>
      <c r="Y407" s="29" t="e">
        <f ca="1">+_xlfn.IFNA(VLOOKUP($B407,'Resultados General'!$C$11:$CG$510,MATCH(Y$6,'Resultados General'!$C$10:$CG$10,0),0),"")</f>
        <v>#NAME?</v>
      </c>
      <c r="Z407" s="29" t="str">
        <f t="shared" ca="1" si="458"/>
        <v/>
      </c>
      <c r="AA407" s="29" t="str">
        <f t="shared" ca="1" si="459"/>
        <v/>
      </c>
      <c r="AB407" s="29" t="e">
        <f ca="1">+_xlfn.IFNA(VLOOKUP($B407,'Resultados General'!$C$11:$CG$510,MATCH(AB$6,'Resultados General'!$C$10:$CG$10,0),0),"")</f>
        <v>#NAME?</v>
      </c>
      <c r="AC407" s="29" t="str">
        <f t="shared" ca="1" si="460"/>
        <v/>
      </c>
      <c r="AD407" s="29" t="str">
        <f t="shared" ca="1" si="461"/>
        <v/>
      </c>
      <c r="AE407" s="29" t="e">
        <f ca="1">+_xlfn.IFNA(VLOOKUP($B407,'Resultados General'!$C$11:$CG$510,MATCH(AE$6,'Resultados General'!$C$10:$CG$10,0),0),"")</f>
        <v>#NAME?</v>
      </c>
      <c r="AF407" s="29" t="str">
        <f t="shared" ca="1" si="462"/>
        <v/>
      </c>
      <c r="AG407" s="29" t="str">
        <f t="shared" ca="1" si="463"/>
        <v/>
      </c>
      <c r="AH407" s="29" t="e">
        <f ca="1">+_xlfn.IFNA(VLOOKUP($B407,'Resultados General'!$C$11:$CG$510,MATCH(AH$6,'Resultados General'!$C$10:$CG$10,0),0),"")</f>
        <v>#NAME?</v>
      </c>
      <c r="AI407" s="29" t="str">
        <f t="shared" ca="1" si="464"/>
        <v/>
      </c>
      <c r="AJ407" s="29" t="str">
        <f t="shared" ca="1" si="465"/>
        <v/>
      </c>
      <c r="AK407" s="29" t="e">
        <f ca="1">+_xlfn.IFNA(VLOOKUP($B407,'Resultados General'!$C$11:$CG$510,MATCH(AK$6,'Resultados General'!$C$10:$CG$10,0),0),"")</f>
        <v>#NAME?</v>
      </c>
      <c r="AL407" s="29" t="str">
        <f t="shared" ca="1" si="466"/>
        <v/>
      </c>
      <c r="AM407" s="29" t="str">
        <f t="shared" ca="1" si="467"/>
        <v/>
      </c>
      <c r="AN407" s="29" t="e">
        <f ca="1">+_xlfn.IFNA(VLOOKUP($B407,'Resultados General'!$C$11:$CG$510,MATCH(AN$6,'Resultados General'!$C$10:$CG$10,0),0),"")</f>
        <v>#NAME?</v>
      </c>
      <c r="AO407" s="29" t="str">
        <f t="shared" ca="1" si="468"/>
        <v/>
      </c>
      <c r="AP407" s="29" t="str">
        <f t="shared" ca="1" si="469"/>
        <v/>
      </c>
      <c r="AQ407" s="29" t="e">
        <f ca="1">+_xlfn.IFNA(VLOOKUP($B407,'Resultados General'!$C$11:$CG$510,MATCH(AQ$6,'Resultados General'!$C$10:$CG$10,0),0),"")</f>
        <v>#NAME?</v>
      </c>
      <c r="AR407" s="29" t="str">
        <f t="shared" ca="1" si="470"/>
        <v/>
      </c>
      <c r="AS407" s="29" t="str">
        <f t="shared" ca="1" si="471"/>
        <v/>
      </c>
      <c r="AT407" s="29" t="e">
        <f ca="1">+_xlfn.IFNA(VLOOKUP($B407,'Resultados General'!$C$11:$CG$510,MATCH(AT$6,'Resultados General'!$C$10:$CG$10,0),0),"")</f>
        <v>#NAME?</v>
      </c>
      <c r="AU407" s="29" t="str">
        <f t="shared" ca="1" si="472"/>
        <v/>
      </c>
      <c r="AV407" s="29" t="str">
        <f t="shared" ca="1" si="473"/>
        <v/>
      </c>
      <c r="AW407" s="29" t="e">
        <f ca="1">+_xlfn.IFNA(VLOOKUP($B407,'Resultados General'!$C$11:$CG$510,MATCH(AW$6,'Resultados General'!$C$10:$CG$10,0),0),"")</f>
        <v>#NAME?</v>
      </c>
      <c r="AX407" s="29" t="str">
        <f t="shared" ca="1" si="474"/>
        <v/>
      </c>
      <c r="AY407" s="29" t="str">
        <f t="shared" ca="1" si="475"/>
        <v/>
      </c>
      <c r="AZ407" s="29" t="e">
        <f ca="1">+_xlfn.IFNA(VLOOKUP($B407,'Resultados General'!$C$11:$CG$510,MATCH(AZ$6,'Resultados General'!$C$10:$CG$10,0),0),"")</f>
        <v>#NAME?</v>
      </c>
      <c r="BA407" s="29" t="str">
        <f t="shared" ca="1" si="476"/>
        <v/>
      </c>
      <c r="BB407" s="29" t="str">
        <f t="shared" ca="1" si="477"/>
        <v/>
      </c>
      <c r="BC407" s="29" t="e">
        <f ca="1">+_xlfn.IFNA(VLOOKUP($B407,'Resultados General'!$C$11:$CG$510,MATCH(BC$6,'Resultados General'!$C$10:$CG$10,0),0),"")</f>
        <v>#NAME?</v>
      </c>
      <c r="BD407" s="29" t="str">
        <f t="shared" ca="1" si="478"/>
        <v/>
      </c>
      <c r="BE407" s="29" t="str">
        <f t="shared" ca="1" si="479"/>
        <v/>
      </c>
      <c r="BF407" s="29" t="e">
        <f ca="1">+_xlfn.IFNA(VLOOKUP($B407,'Resultados General'!$C$11:$CG$510,MATCH(BF$6,'Resultados General'!$C$10:$CG$10,0),0),"")</f>
        <v>#NAME?</v>
      </c>
      <c r="BG407" s="29" t="str">
        <f t="shared" ca="1" si="480"/>
        <v/>
      </c>
      <c r="BH407" s="29" t="str">
        <f t="shared" ca="1" si="481"/>
        <v/>
      </c>
      <c r="BI407" s="29" t="e">
        <f ca="1">+_xlfn.IFNA(VLOOKUP($B407,'Resultados General'!$C$11:$CG$510,MATCH(BI$6,'Resultados General'!$C$10:$CG$10,0),0),"")</f>
        <v>#NAME?</v>
      </c>
      <c r="BJ407" s="29" t="str">
        <f t="shared" ca="1" si="482"/>
        <v/>
      </c>
      <c r="BK407" s="29" t="str">
        <f t="shared" ca="1" si="483"/>
        <v/>
      </c>
      <c r="BL407" s="29" t="e">
        <f ca="1">+_xlfn.IFNA(VLOOKUP($B407,'Resultados General'!$C$11:$CG$510,MATCH(BL$6,'Resultados General'!$C$10:$CG$10,0),0),"")</f>
        <v>#NAME?</v>
      </c>
      <c r="BM407" s="29" t="str">
        <f t="shared" ca="1" si="484"/>
        <v/>
      </c>
      <c r="BN407" s="29" t="str">
        <f t="shared" ca="1" si="485"/>
        <v/>
      </c>
      <c r="BO407" s="29" t="e">
        <f ca="1">+_xlfn.IFNA(VLOOKUP($B407,'Resultados General'!$C$11:$CG$510,MATCH(BO$6,'Resultados General'!$C$10:$CG$10,0),0),"")</f>
        <v>#NAME?</v>
      </c>
      <c r="BP407" s="29" t="str">
        <f t="shared" ca="1" si="486"/>
        <v/>
      </c>
      <c r="BQ407" s="29" t="str">
        <f t="shared" ca="1" si="487"/>
        <v/>
      </c>
      <c r="BR407" s="29" t="e">
        <f ca="1">+_xlfn.IFNA(VLOOKUP($B407,'Resultados General'!$C$11:$CG$510,MATCH(BR$6,'Resultados General'!$C$10:$CG$10,0),0),"")</f>
        <v>#NAME?</v>
      </c>
      <c r="BS407" s="29" t="str">
        <f t="shared" ca="1" si="488"/>
        <v/>
      </c>
      <c r="BT407" s="29" t="str">
        <f t="shared" ca="1" si="489"/>
        <v/>
      </c>
      <c r="BU407" s="29" t="e">
        <f ca="1">+_xlfn.IFNA(VLOOKUP($B407,'Resultados General'!$C$11:$CG$510,MATCH(BU$6,'Resultados General'!$C$10:$CG$10,0),0),"")</f>
        <v>#NAME?</v>
      </c>
      <c r="BV407" s="29" t="str">
        <f t="shared" ca="1" si="490"/>
        <v/>
      </c>
      <c r="BW407" s="29" t="str">
        <f t="shared" ca="1" si="491"/>
        <v/>
      </c>
      <c r="BX407" s="29" t="e">
        <f ca="1">+_xlfn.IFNA(VLOOKUP($B407,'Resultados General'!$C$11:$CG$510,MATCH(BX$6,'Resultados General'!$C$10:$CG$10,0),0),"")</f>
        <v>#NAME?</v>
      </c>
      <c r="BY407" s="29" t="str">
        <f t="shared" ca="1" si="492"/>
        <v/>
      </c>
      <c r="BZ407" s="29" t="str">
        <f t="shared" ca="1" si="493"/>
        <v/>
      </c>
      <c r="CA407" s="29" t="e">
        <f ca="1">+_xlfn.IFNA(VLOOKUP($B407,'Resultados General'!$C$11:$CG$510,MATCH(CA$6,'Resultados General'!$C$10:$CG$10,0),0),"")</f>
        <v>#NAME?</v>
      </c>
      <c r="CB407" s="29" t="str">
        <f t="shared" ca="1" si="494"/>
        <v/>
      </c>
      <c r="CC407" s="29" t="str">
        <f t="shared" ca="1" si="495"/>
        <v/>
      </c>
      <c r="CD407" s="29" t="e">
        <f ca="1">+_xlfn.IFNA(VLOOKUP($B407,'Resultados General'!$C$11:$CG$510,MATCH(CD$6,'Resultados General'!$C$10:$CG$10,0),0),"")</f>
        <v>#NAME?</v>
      </c>
      <c r="CE407" s="29" t="str">
        <f t="shared" ca="1" si="496"/>
        <v/>
      </c>
      <c r="CF407" s="29" t="str">
        <f t="shared" ca="1" si="497"/>
        <v/>
      </c>
      <c r="CG407" s="29" t="e">
        <f ca="1">+_xlfn.IFNA(VLOOKUP($B407,'Resultados General'!$C$11:$CG$510,MATCH(CG$6,'Resultados General'!$C$10:$CG$10,0),0),"")</f>
        <v>#NAME?</v>
      </c>
      <c r="CH407" s="29" t="str">
        <f t="shared" ca="1" si="498"/>
        <v/>
      </c>
      <c r="CI407" s="29" t="str">
        <f t="shared" ca="1" si="499"/>
        <v/>
      </c>
      <c r="CJ407" s="29" t="e">
        <f ca="1">+_xlfn.IFNA(VLOOKUP($B407,'Resultados General'!$C$11:$CG$510,MATCH(CJ$6,'Resultados General'!$C$10:$CG$10,0),0),"")</f>
        <v>#NAME?</v>
      </c>
      <c r="CK407" s="29" t="str">
        <f t="shared" ca="1" si="500"/>
        <v/>
      </c>
      <c r="CL407" s="29" t="str">
        <f t="shared" ca="1" si="501"/>
        <v/>
      </c>
      <c r="CM407" s="29" t="e">
        <f ca="1">+_xlfn.IFNA(VLOOKUP($B407,'Resultados General'!$C$11:$CG$510,MATCH(CM$6,'Resultados General'!$C$10:$CG$10,0),0),"")</f>
        <v>#NAME?</v>
      </c>
      <c r="CN407" s="29" t="str">
        <f t="shared" ca="1" si="502"/>
        <v/>
      </c>
      <c r="CO407" s="29" t="str">
        <f t="shared" ca="1" si="503"/>
        <v/>
      </c>
      <c r="CP407" s="29" t="e">
        <f ca="1">+_xlfn.IFNA(VLOOKUP($B407,'Resultados General'!$C$11:$CG$510,MATCH(CP$6,'Resultados General'!$C$10:$CG$10,0),0),"")</f>
        <v>#NAME?</v>
      </c>
      <c r="CQ407" s="29" t="str">
        <f t="shared" ca="1" si="504"/>
        <v/>
      </c>
      <c r="CR407" s="29" t="str">
        <f t="shared" ca="1" si="505"/>
        <v/>
      </c>
      <c r="CS407" s="29" t="e">
        <f ca="1">+_xlfn.IFNA(VLOOKUP($B407,'Resultados General'!$C$11:$CG$510,MATCH(CS$6,'Resultados General'!$C$10:$CG$10,0),0),"")</f>
        <v>#NAME?</v>
      </c>
      <c r="CT407" s="29" t="str">
        <f t="shared" ca="1" si="506"/>
        <v/>
      </c>
      <c r="CU407" s="29" t="str">
        <f t="shared" ca="1" si="507"/>
        <v/>
      </c>
      <c r="CV407" s="29" t="e">
        <f ca="1">+_xlfn.IFNA(VLOOKUP($B407,'Resultados General'!$C$11:$CG$510,MATCH(CV$6,'Resultados General'!$C$10:$CG$10,0),0),"")</f>
        <v>#NAME?</v>
      </c>
      <c r="CW407" s="29" t="str">
        <f t="shared" ca="1" si="508"/>
        <v/>
      </c>
      <c r="CX407" s="29" t="str">
        <f t="shared" ca="1" si="509"/>
        <v/>
      </c>
      <c r="CY407" s="29" t="e">
        <f ca="1">+_xlfn.IFNA(VLOOKUP($B407,'Resultados General'!$C$11:$CG$510,MATCH(CY$6,'Resultados General'!$C$10:$CG$10,0),0),"")</f>
        <v>#NAME?</v>
      </c>
      <c r="CZ407" s="29" t="str">
        <f t="shared" ca="1" si="510"/>
        <v/>
      </c>
      <c r="DA407" s="29" t="str">
        <f t="shared" ca="1" si="511"/>
        <v/>
      </c>
      <c r="DB407" s="29" t="e">
        <f ca="1">+_xlfn.IFNA(VLOOKUP($B407,'Resultados General'!$C$11:$CG$510,MATCH(DB$6,'Resultados General'!$C$10:$CG$10,0),0),"")</f>
        <v>#NAME?</v>
      </c>
      <c r="DC407" s="29" t="str">
        <f t="shared" ca="1" si="512"/>
        <v/>
      </c>
      <c r="DD407" s="29" t="str">
        <f t="shared" ca="1" si="513"/>
        <v/>
      </c>
      <c r="DE407" s="29" t="e">
        <f ca="1">+_xlfn.IFNA(VLOOKUP($B407,'Resultados General'!$C$11:$CG$510,MATCH(DE$6,'Resultados General'!$C$10:$CG$10,0),0),"")</f>
        <v>#NAME?</v>
      </c>
      <c r="DF407" s="29" t="str">
        <f t="shared" ca="1" si="514"/>
        <v/>
      </c>
      <c r="DG407" s="29" t="str">
        <f t="shared" ca="1" si="515"/>
        <v/>
      </c>
      <c r="DH407" s="29" t="e">
        <f ca="1">+_xlfn.IFNA(VLOOKUP($B407,'Resultados General'!$C$11:$CG$510,MATCH(DH$6,'Resultados General'!$C$10:$CG$10,0),0),"")</f>
        <v>#NAME?</v>
      </c>
      <c r="DI407" s="29" t="str">
        <f t="shared" ca="1" si="516"/>
        <v/>
      </c>
      <c r="DJ407" s="29" t="str">
        <f t="shared" ca="1" si="517"/>
        <v/>
      </c>
      <c r="DK407" s="29" t="e">
        <f ca="1">+_xlfn.IFNA(VLOOKUP($B407,'Resultados General'!$C$11:$CG$510,MATCH(DK$6,'Resultados General'!$C$10:$CG$10,0),0),"")</f>
        <v>#NAME?</v>
      </c>
      <c r="DL407" s="29" t="str">
        <f t="shared" ca="1" si="518"/>
        <v/>
      </c>
      <c r="DM407" s="29" t="str">
        <f t="shared" ca="1" si="519"/>
        <v/>
      </c>
      <c r="DN407" s="29" t="e">
        <f ca="1">+_xlfn.IFNA(VLOOKUP($B407,'Resultados General'!$C$11:$CG$510,MATCH(DN$6,'Resultados General'!$C$10:$CG$10,0),0),"")</f>
        <v>#NAME?</v>
      </c>
      <c r="DO407" s="29" t="str">
        <f t="shared" ca="1" si="520"/>
        <v/>
      </c>
      <c r="DP407" s="29" t="str">
        <f t="shared" ca="1" si="521"/>
        <v/>
      </c>
    </row>
    <row r="408" spans="2:120">
      <c r="B408" s="219" t="str">
        <f>+IF('Resultados General'!C411="","",'Resultados General'!C411)</f>
        <v/>
      </c>
      <c r="C408" s="134" t="e">
        <f ca="1">+_xlfn.IFNA(VLOOKUP('Distribución de puestos'!B408,'Resultados General'!$C$11:$J$510,8,0),"")</f>
        <v>#NAME?</v>
      </c>
      <c r="D408" s="135" t="e">
        <f ca="1">+_xlfn.IFNA(VLOOKUP(B408,'Resultados General'!$C$11:$L$510,10,0),"")</f>
        <v>#NAME?</v>
      </c>
      <c r="E408" s="26" t="s">
        <v>76</v>
      </c>
      <c r="F408" s="26" t="s">
        <v>76</v>
      </c>
      <c r="G408" s="135" t="str">
        <f t="shared" ca="1" si="522"/>
        <v/>
      </c>
      <c r="H408" s="135" t="str">
        <f t="shared" ca="1" si="523"/>
        <v/>
      </c>
      <c r="I408" s="219" t="str">
        <f t="shared" si="524"/>
        <v/>
      </c>
      <c r="J408" s="138"/>
      <c r="M408" s="29" t="e">
        <f ca="1">+_xlfn.IFNA(VLOOKUP($B408,'Resultados General'!$C$11:$CG$510,MATCH(M$6,'Resultados General'!$C$10:$CG$10,0),0),"")</f>
        <v>#NAME?</v>
      </c>
      <c r="N408" s="29" t="str">
        <f t="shared" ca="1" si="450"/>
        <v/>
      </c>
      <c r="O408" s="29" t="str">
        <f t="shared" ca="1" si="451"/>
        <v/>
      </c>
      <c r="P408" s="29" t="e">
        <f ca="1">+_xlfn.IFNA(VLOOKUP($B408,'Resultados General'!$C$11:$CG$510,MATCH(P$6,'Resultados General'!$C$10:$CG$10,0),0),"")</f>
        <v>#NAME?</v>
      </c>
      <c r="Q408" s="29" t="str">
        <f t="shared" ca="1" si="452"/>
        <v/>
      </c>
      <c r="R408" s="29" t="str">
        <f t="shared" ca="1" si="453"/>
        <v/>
      </c>
      <c r="S408" s="29" t="e">
        <f ca="1">+_xlfn.IFNA(VLOOKUP($B408,'Resultados General'!$C$11:$CG$510,MATCH(S$6,'Resultados General'!$C$10:$CG$10,0),0),"")</f>
        <v>#NAME?</v>
      </c>
      <c r="T408" s="29" t="str">
        <f t="shared" ca="1" si="454"/>
        <v/>
      </c>
      <c r="U408" s="29" t="str">
        <f t="shared" ca="1" si="455"/>
        <v/>
      </c>
      <c r="V408" s="29" t="e">
        <f ca="1">+_xlfn.IFNA(VLOOKUP($B408,'Resultados General'!$C$11:$CG$510,MATCH(V$6,'Resultados General'!$C$10:$CG$10,0),0),"")</f>
        <v>#NAME?</v>
      </c>
      <c r="W408" s="29" t="str">
        <f t="shared" ca="1" si="456"/>
        <v/>
      </c>
      <c r="X408" s="29" t="str">
        <f t="shared" ca="1" si="457"/>
        <v/>
      </c>
      <c r="Y408" s="29" t="e">
        <f ca="1">+_xlfn.IFNA(VLOOKUP($B408,'Resultados General'!$C$11:$CG$510,MATCH(Y$6,'Resultados General'!$C$10:$CG$10,0),0),"")</f>
        <v>#NAME?</v>
      </c>
      <c r="Z408" s="29" t="str">
        <f t="shared" ca="1" si="458"/>
        <v/>
      </c>
      <c r="AA408" s="29" t="str">
        <f t="shared" ca="1" si="459"/>
        <v/>
      </c>
      <c r="AB408" s="29" t="e">
        <f ca="1">+_xlfn.IFNA(VLOOKUP($B408,'Resultados General'!$C$11:$CG$510,MATCH(AB$6,'Resultados General'!$C$10:$CG$10,0),0),"")</f>
        <v>#NAME?</v>
      </c>
      <c r="AC408" s="29" t="str">
        <f t="shared" ca="1" si="460"/>
        <v/>
      </c>
      <c r="AD408" s="29" t="str">
        <f t="shared" ca="1" si="461"/>
        <v/>
      </c>
      <c r="AE408" s="29" t="e">
        <f ca="1">+_xlfn.IFNA(VLOOKUP($B408,'Resultados General'!$C$11:$CG$510,MATCH(AE$6,'Resultados General'!$C$10:$CG$10,0),0),"")</f>
        <v>#NAME?</v>
      </c>
      <c r="AF408" s="29" t="str">
        <f t="shared" ca="1" si="462"/>
        <v/>
      </c>
      <c r="AG408" s="29" t="str">
        <f t="shared" ca="1" si="463"/>
        <v/>
      </c>
      <c r="AH408" s="29" t="e">
        <f ca="1">+_xlfn.IFNA(VLOOKUP($B408,'Resultados General'!$C$11:$CG$510,MATCH(AH$6,'Resultados General'!$C$10:$CG$10,0),0),"")</f>
        <v>#NAME?</v>
      </c>
      <c r="AI408" s="29" t="str">
        <f t="shared" ca="1" si="464"/>
        <v/>
      </c>
      <c r="AJ408" s="29" t="str">
        <f t="shared" ca="1" si="465"/>
        <v/>
      </c>
      <c r="AK408" s="29" t="e">
        <f ca="1">+_xlfn.IFNA(VLOOKUP($B408,'Resultados General'!$C$11:$CG$510,MATCH(AK$6,'Resultados General'!$C$10:$CG$10,0),0),"")</f>
        <v>#NAME?</v>
      </c>
      <c r="AL408" s="29" t="str">
        <f t="shared" ca="1" si="466"/>
        <v/>
      </c>
      <c r="AM408" s="29" t="str">
        <f t="shared" ca="1" si="467"/>
        <v/>
      </c>
      <c r="AN408" s="29" t="e">
        <f ca="1">+_xlfn.IFNA(VLOOKUP($B408,'Resultados General'!$C$11:$CG$510,MATCH(AN$6,'Resultados General'!$C$10:$CG$10,0),0),"")</f>
        <v>#NAME?</v>
      </c>
      <c r="AO408" s="29" t="str">
        <f t="shared" ca="1" si="468"/>
        <v/>
      </c>
      <c r="AP408" s="29" t="str">
        <f t="shared" ca="1" si="469"/>
        <v/>
      </c>
      <c r="AQ408" s="29" t="e">
        <f ca="1">+_xlfn.IFNA(VLOOKUP($B408,'Resultados General'!$C$11:$CG$510,MATCH(AQ$6,'Resultados General'!$C$10:$CG$10,0),0),"")</f>
        <v>#NAME?</v>
      </c>
      <c r="AR408" s="29" t="str">
        <f t="shared" ca="1" si="470"/>
        <v/>
      </c>
      <c r="AS408" s="29" t="str">
        <f t="shared" ca="1" si="471"/>
        <v/>
      </c>
      <c r="AT408" s="29" t="e">
        <f ca="1">+_xlfn.IFNA(VLOOKUP($B408,'Resultados General'!$C$11:$CG$510,MATCH(AT$6,'Resultados General'!$C$10:$CG$10,0),0),"")</f>
        <v>#NAME?</v>
      </c>
      <c r="AU408" s="29" t="str">
        <f t="shared" ca="1" si="472"/>
        <v/>
      </c>
      <c r="AV408" s="29" t="str">
        <f t="shared" ca="1" si="473"/>
        <v/>
      </c>
      <c r="AW408" s="29" t="e">
        <f ca="1">+_xlfn.IFNA(VLOOKUP($B408,'Resultados General'!$C$11:$CG$510,MATCH(AW$6,'Resultados General'!$C$10:$CG$10,0),0),"")</f>
        <v>#NAME?</v>
      </c>
      <c r="AX408" s="29" t="str">
        <f t="shared" ca="1" si="474"/>
        <v/>
      </c>
      <c r="AY408" s="29" t="str">
        <f t="shared" ca="1" si="475"/>
        <v/>
      </c>
      <c r="AZ408" s="29" t="e">
        <f ca="1">+_xlfn.IFNA(VLOOKUP($B408,'Resultados General'!$C$11:$CG$510,MATCH(AZ$6,'Resultados General'!$C$10:$CG$10,0),0),"")</f>
        <v>#NAME?</v>
      </c>
      <c r="BA408" s="29" t="str">
        <f t="shared" ca="1" si="476"/>
        <v/>
      </c>
      <c r="BB408" s="29" t="str">
        <f t="shared" ca="1" si="477"/>
        <v/>
      </c>
      <c r="BC408" s="29" t="e">
        <f ca="1">+_xlfn.IFNA(VLOOKUP($B408,'Resultados General'!$C$11:$CG$510,MATCH(BC$6,'Resultados General'!$C$10:$CG$10,0),0),"")</f>
        <v>#NAME?</v>
      </c>
      <c r="BD408" s="29" t="str">
        <f t="shared" ca="1" si="478"/>
        <v/>
      </c>
      <c r="BE408" s="29" t="str">
        <f t="shared" ca="1" si="479"/>
        <v/>
      </c>
      <c r="BF408" s="29" t="e">
        <f ca="1">+_xlfn.IFNA(VLOOKUP($B408,'Resultados General'!$C$11:$CG$510,MATCH(BF$6,'Resultados General'!$C$10:$CG$10,0),0),"")</f>
        <v>#NAME?</v>
      </c>
      <c r="BG408" s="29" t="str">
        <f t="shared" ca="1" si="480"/>
        <v/>
      </c>
      <c r="BH408" s="29" t="str">
        <f t="shared" ca="1" si="481"/>
        <v/>
      </c>
      <c r="BI408" s="29" t="e">
        <f ca="1">+_xlfn.IFNA(VLOOKUP($B408,'Resultados General'!$C$11:$CG$510,MATCH(BI$6,'Resultados General'!$C$10:$CG$10,0),0),"")</f>
        <v>#NAME?</v>
      </c>
      <c r="BJ408" s="29" t="str">
        <f t="shared" ca="1" si="482"/>
        <v/>
      </c>
      <c r="BK408" s="29" t="str">
        <f t="shared" ca="1" si="483"/>
        <v/>
      </c>
      <c r="BL408" s="29" t="e">
        <f ca="1">+_xlfn.IFNA(VLOOKUP($B408,'Resultados General'!$C$11:$CG$510,MATCH(BL$6,'Resultados General'!$C$10:$CG$10,0),0),"")</f>
        <v>#NAME?</v>
      </c>
      <c r="BM408" s="29" t="str">
        <f t="shared" ca="1" si="484"/>
        <v/>
      </c>
      <c r="BN408" s="29" t="str">
        <f t="shared" ca="1" si="485"/>
        <v/>
      </c>
      <c r="BO408" s="29" t="e">
        <f ca="1">+_xlfn.IFNA(VLOOKUP($B408,'Resultados General'!$C$11:$CG$510,MATCH(BO$6,'Resultados General'!$C$10:$CG$10,0),0),"")</f>
        <v>#NAME?</v>
      </c>
      <c r="BP408" s="29" t="str">
        <f t="shared" ca="1" si="486"/>
        <v/>
      </c>
      <c r="BQ408" s="29" t="str">
        <f t="shared" ca="1" si="487"/>
        <v/>
      </c>
      <c r="BR408" s="29" t="e">
        <f ca="1">+_xlfn.IFNA(VLOOKUP($B408,'Resultados General'!$C$11:$CG$510,MATCH(BR$6,'Resultados General'!$C$10:$CG$10,0),0),"")</f>
        <v>#NAME?</v>
      </c>
      <c r="BS408" s="29" t="str">
        <f t="shared" ca="1" si="488"/>
        <v/>
      </c>
      <c r="BT408" s="29" t="str">
        <f t="shared" ca="1" si="489"/>
        <v/>
      </c>
      <c r="BU408" s="29" t="e">
        <f ca="1">+_xlfn.IFNA(VLOOKUP($B408,'Resultados General'!$C$11:$CG$510,MATCH(BU$6,'Resultados General'!$C$10:$CG$10,0),0),"")</f>
        <v>#NAME?</v>
      </c>
      <c r="BV408" s="29" t="str">
        <f t="shared" ca="1" si="490"/>
        <v/>
      </c>
      <c r="BW408" s="29" t="str">
        <f t="shared" ca="1" si="491"/>
        <v/>
      </c>
      <c r="BX408" s="29" t="e">
        <f ca="1">+_xlfn.IFNA(VLOOKUP($B408,'Resultados General'!$C$11:$CG$510,MATCH(BX$6,'Resultados General'!$C$10:$CG$10,0),0),"")</f>
        <v>#NAME?</v>
      </c>
      <c r="BY408" s="29" t="str">
        <f t="shared" ca="1" si="492"/>
        <v/>
      </c>
      <c r="BZ408" s="29" t="str">
        <f t="shared" ca="1" si="493"/>
        <v/>
      </c>
      <c r="CA408" s="29" t="e">
        <f ca="1">+_xlfn.IFNA(VLOOKUP($B408,'Resultados General'!$C$11:$CG$510,MATCH(CA$6,'Resultados General'!$C$10:$CG$10,0),0),"")</f>
        <v>#NAME?</v>
      </c>
      <c r="CB408" s="29" t="str">
        <f t="shared" ca="1" si="494"/>
        <v/>
      </c>
      <c r="CC408" s="29" t="str">
        <f t="shared" ca="1" si="495"/>
        <v/>
      </c>
      <c r="CD408" s="29" t="e">
        <f ca="1">+_xlfn.IFNA(VLOOKUP($B408,'Resultados General'!$C$11:$CG$510,MATCH(CD$6,'Resultados General'!$C$10:$CG$10,0),0),"")</f>
        <v>#NAME?</v>
      </c>
      <c r="CE408" s="29" t="str">
        <f t="shared" ca="1" si="496"/>
        <v/>
      </c>
      <c r="CF408" s="29" t="str">
        <f t="shared" ca="1" si="497"/>
        <v/>
      </c>
      <c r="CG408" s="29" t="e">
        <f ca="1">+_xlfn.IFNA(VLOOKUP($B408,'Resultados General'!$C$11:$CG$510,MATCH(CG$6,'Resultados General'!$C$10:$CG$10,0),0),"")</f>
        <v>#NAME?</v>
      </c>
      <c r="CH408" s="29" t="str">
        <f t="shared" ca="1" si="498"/>
        <v/>
      </c>
      <c r="CI408" s="29" t="str">
        <f t="shared" ca="1" si="499"/>
        <v/>
      </c>
      <c r="CJ408" s="29" t="e">
        <f ca="1">+_xlfn.IFNA(VLOOKUP($B408,'Resultados General'!$C$11:$CG$510,MATCH(CJ$6,'Resultados General'!$C$10:$CG$10,0),0),"")</f>
        <v>#NAME?</v>
      </c>
      <c r="CK408" s="29" t="str">
        <f t="shared" ca="1" si="500"/>
        <v/>
      </c>
      <c r="CL408" s="29" t="str">
        <f t="shared" ca="1" si="501"/>
        <v/>
      </c>
      <c r="CM408" s="29" t="e">
        <f ca="1">+_xlfn.IFNA(VLOOKUP($B408,'Resultados General'!$C$11:$CG$510,MATCH(CM$6,'Resultados General'!$C$10:$CG$10,0),0),"")</f>
        <v>#NAME?</v>
      </c>
      <c r="CN408" s="29" t="str">
        <f t="shared" ca="1" si="502"/>
        <v/>
      </c>
      <c r="CO408" s="29" t="str">
        <f t="shared" ca="1" si="503"/>
        <v/>
      </c>
      <c r="CP408" s="29" t="e">
        <f ca="1">+_xlfn.IFNA(VLOOKUP($B408,'Resultados General'!$C$11:$CG$510,MATCH(CP$6,'Resultados General'!$C$10:$CG$10,0),0),"")</f>
        <v>#NAME?</v>
      </c>
      <c r="CQ408" s="29" t="str">
        <f t="shared" ca="1" si="504"/>
        <v/>
      </c>
      <c r="CR408" s="29" t="str">
        <f t="shared" ca="1" si="505"/>
        <v/>
      </c>
      <c r="CS408" s="29" t="e">
        <f ca="1">+_xlfn.IFNA(VLOOKUP($B408,'Resultados General'!$C$11:$CG$510,MATCH(CS$6,'Resultados General'!$C$10:$CG$10,0),0),"")</f>
        <v>#NAME?</v>
      </c>
      <c r="CT408" s="29" t="str">
        <f t="shared" ca="1" si="506"/>
        <v/>
      </c>
      <c r="CU408" s="29" t="str">
        <f t="shared" ca="1" si="507"/>
        <v/>
      </c>
      <c r="CV408" s="29" t="e">
        <f ca="1">+_xlfn.IFNA(VLOOKUP($B408,'Resultados General'!$C$11:$CG$510,MATCH(CV$6,'Resultados General'!$C$10:$CG$10,0),0),"")</f>
        <v>#NAME?</v>
      </c>
      <c r="CW408" s="29" t="str">
        <f t="shared" ca="1" si="508"/>
        <v/>
      </c>
      <c r="CX408" s="29" t="str">
        <f t="shared" ca="1" si="509"/>
        <v/>
      </c>
      <c r="CY408" s="29" t="e">
        <f ca="1">+_xlfn.IFNA(VLOOKUP($B408,'Resultados General'!$C$11:$CG$510,MATCH(CY$6,'Resultados General'!$C$10:$CG$10,0),0),"")</f>
        <v>#NAME?</v>
      </c>
      <c r="CZ408" s="29" t="str">
        <f t="shared" ca="1" si="510"/>
        <v/>
      </c>
      <c r="DA408" s="29" t="str">
        <f t="shared" ca="1" si="511"/>
        <v/>
      </c>
      <c r="DB408" s="29" t="e">
        <f ca="1">+_xlfn.IFNA(VLOOKUP($B408,'Resultados General'!$C$11:$CG$510,MATCH(DB$6,'Resultados General'!$C$10:$CG$10,0),0),"")</f>
        <v>#NAME?</v>
      </c>
      <c r="DC408" s="29" t="str">
        <f t="shared" ca="1" si="512"/>
        <v/>
      </c>
      <c r="DD408" s="29" t="str">
        <f t="shared" ca="1" si="513"/>
        <v/>
      </c>
      <c r="DE408" s="29" t="e">
        <f ca="1">+_xlfn.IFNA(VLOOKUP($B408,'Resultados General'!$C$11:$CG$510,MATCH(DE$6,'Resultados General'!$C$10:$CG$10,0),0),"")</f>
        <v>#NAME?</v>
      </c>
      <c r="DF408" s="29" t="str">
        <f t="shared" ca="1" si="514"/>
        <v/>
      </c>
      <c r="DG408" s="29" t="str">
        <f t="shared" ca="1" si="515"/>
        <v/>
      </c>
      <c r="DH408" s="29" t="e">
        <f ca="1">+_xlfn.IFNA(VLOOKUP($B408,'Resultados General'!$C$11:$CG$510,MATCH(DH$6,'Resultados General'!$C$10:$CG$10,0),0),"")</f>
        <v>#NAME?</v>
      </c>
      <c r="DI408" s="29" t="str">
        <f t="shared" ca="1" si="516"/>
        <v/>
      </c>
      <c r="DJ408" s="29" t="str">
        <f t="shared" ca="1" si="517"/>
        <v/>
      </c>
      <c r="DK408" s="29" t="e">
        <f ca="1">+_xlfn.IFNA(VLOOKUP($B408,'Resultados General'!$C$11:$CG$510,MATCH(DK$6,'Resultados General'!$C$10:$CG$10,0),0),"")</f>
        <v>#NAME?</v>
      </c>
      <c r="DL408" s="29" t="str">
        <f t="shared" ca="1" si="518"/>
        <v/>
      </c>
      <c r="DM408" s="29" t="str">
        <f t="shared" ca="1" si="519"/>
        <v/>
      </c>
      <c r="DN408" s="29" t="e">
        <f ca="1">+_xlfn.IFNA(VLOOKUP($B408,'Resultados General'!$C$11:$CG$510,MATCH(DN$6,'Resultados General'!$C$10:$CG$10,0),0),"")</f>
        <v>#NAME?</v>
      </c>
      <c r="DO408" s="29" t="str">
        <f t="shared" ca="1" si="520"/>
        <v/>
      </c>
      <c r="DP408" s="29" t="str">
        <f t="shared" ca="1" si="521"/>
        <v/>
      </c>
    </row>
    <row r="409" spans="2:120">
      <c r="B409" s="219" t="str">
        <f>+IF('Resultados General'!C412="","",'Resultados General'!C412)</f>
        <v/>
      </c>
      <c r="C409" s="134" t="e">
        <f ca="1">+_xlfn.IFNA(VLOOKUP('Distribución de puestos'!B409,'Resultados General'!$C$11:$J$510,8,0),"")</f>
        <v>#NAME?</v>
      </c>
      <c r="D409" s="135" t="e">
        <f ca="1">+_xlfn.IFNA(VLOOKUP(B409,'Resultados General'!$C$11:$L$510,10,0),"")</f>
        <v>#NAME?</v>
      </c>
      <c r="E409" s="26" t="s">
        <v>76</v>
      </c>
      <c r="F409" s="26" t="s">
        <v>76</v>
      </c>
      <c r="G409" s="135" t="str">
        <f t="shared" ca="1" si="522"/>
        <v/>
      </c>
      <c r="H409" s="135" t="str">
        <f t="shared" ca="1" si="523"/>
        <v/>
      </c>
      <c r="I409" s="219" t="str">
        <f t="shared" si="524"/>
        <v/>
      </c>
      <c r="J409" s="138"/>
      <c r="M409" s="29" t="e">
        <f ca="1">+_xlfn.IFNA(VLOOKUP($B409,'Resultados General'!$C$11:$CG$510,MATCH(M$6,'Resultados General'!$C$10:$CG$10,0),0),"")</f>
        <v>#NAME?</v>
      </c>
      <c r="N409" s="29" t="str">
        <f t="shared" ca="1" si="450"/>
        <v/>
      </c>
      <c r="O409" s="29" t="str">
        <f t="shared" ca="1" si="451"/>
        <v/>
      </c>
      <c r="P409" s="29" t="e">
        <f ca="1">+_xlfn.IFNA(VLOOKUP($B409,'Resultados General'!$C$11:$CG$510,MATCH(P$6,'Resultados General'!$C$10:$CG$10,0),0),"")</f>
        <v>#NAME?</v>
      </c>
      <c r="Q409" s="29" t="str">
        <f t="shared" ca="1" si="452"/>
        <v/>
      </c>
      <c r="R409" s="29" t="str">
        <f t="shared" ca="1" si="453"/>
        <v/>
      </c>
      <c r="S409" s="29" t="e">
        <f ca="1">+_xlfn.IFNA(VLOOKUP($B409,'Resultados General'!$C$11:$CG$510,MATCH(S$6,'Resultados General'!$C$10:$CG$10,0),0),"")</f>
        <v>#NAME?</v>
      </c>
      <c r="T409" s="29" t="str">
        <f t="shared" ca="1" si="454"/>
        <v/>
      </c>
      <c r="U409" s="29" t="str">
        <f t="shared" ca="1" si="455"/>
        <v/>
      </c>
      <c r="V409" s="29" t="e">
        <f ca="1">+_xlfn.IFNA(VLOOKUP($B409,'Resultados General'!$C$11:$CG$510,MATCH(V$6,'Resultados General'!$C$10:$CG$10,0),0),"")</f>
        <v>#NAME?</v>
      </c>
      <c r="W409" s="29" t="str">
        <f t="shared" ca="1" si="456"/>
        <v/>
      </c>
      <c r="X409" s="29" t="str">
        <f t="shared" ca="1" si="457"/>
        <v/>
      </c>
      <c r="Y409" s="29" t="e">
        <f ca="1">+_xlfn.IFNA(VLOOKUP($B409,'Resultados General'!$C$11:$CG$510,MATCH(Y$6,'Resultados General'!$C$10:$CG$10,0),0),"")</f>
        <v>#NAME?</v>
      </c>
      <c r="Z409" s="29" t="str">
        <f t="shared" ca="1" si="458"/>
        <v/>
      </c>
      <c r="AA409" s="29" t="str">
        <f t="shared" ca="1" si="459"/>
        <v/>
      </c>
      <c r="AB409" s="29" t="e">
        <f ca="1">+_xlfn.IFNA(VLOOKUP($B409,'Resultados General'!$C$11:$CG$510,MATCH(AB$6,'Resultados General'!$C$10:$CG$10,0),0),"")</f>
        <v>#NAME?</v>
      </c>
      <c r="AC409" s="29" t="str">
        <f t="shared" ca="1" si="460"/>
        <v/>
      </c>
      <c r="AD409" s="29" t="str">
        <f t="shared" ca="1" si="461"/>
        <v/>
      </c>
      <c r="AE409" s="29" t="e">
        <f ca="1">+_xlfn.IFNA(VLOOKUP($B409,'Resultados General'!$C$11:$CG$510,MATCH(AE$6,'Resultados General'!$C$10:$CG$10,0),0),"")</f>
        <v>#NAME?</v>
      </c>
      <c r="AF409" s="29" t="str">
        <f t="shared" ca="1" si="462"/>
        <v/>
      </c>
      <c r="AG409" s="29" t="str">
        <f t="shared" ca="1" si="463"/>
        <v/>
      </c>
      <c r="AH409" s="29" t="e">
        <f ca="1">+_xlfn.IFNA(VLOOKUP($B409,'Resultados General'!$C$11:$CG$510,MATCH(AH$6,'Resultados General'!$C$10:$CG$10,0),0),"")</f>
        <v>#NAME?</v>
      </c>
      <c r="AI409" s="29" t="str">
        <f t="shared" ca="1" si="464"/>
        <v/>
      </c>
      <c r="AJ409" s="29" t="str">
        <f t="shared" ca="1" si="465"/>
        <v/>
      </c>
      <c r="AK409" s="29" t="e">
        <f ca="1">+_xlfn.IFNA(VLOOKUP($B409,'Resultados General'!$C$11:$CG$510,MATCH(AK$6,'Resultados General'!$C$10:$CG$10,0),0),"")</f>
        <v>#NAME?</v>
      </c>
      <c r="AL409" s="29" t="str">
        <f t="shared" ca="1" si="466"/>
        <v/>
      </c>
      <c r="AM409" s="29" t="str">
        <f t="shared" ca="1" si="467"/>
        <v/>
      </c>
      <c r="AN409" s="29" t="e">
        <f ca="1">+_xlfn.IFNA(VLOOKUP($B409,'Resultados General'!$C$11:$CG$510,MATCH(AN$6,'Resultados General'!$C$10:$CG$10,0),0),"")</f>
        <v>#NAME?</v>
      </c>
      <c r="AO409" s="29" t="str">
        <f t="shared" ca="1" si="468"/>
        <v/>
      </c>
      <c r="AP409" s="29" t="str">
        <f t="shared" ca="1" si="469"/>
        <v/>
      </c>
      <c r="AQ409" s="29" t="e">
        <f ca="1">+_xlfn.IFNA(VLOOKUP($B409,'Resultados General'!$C$11:$CG$510,MATCH(AQ$6,'Resultados General'!$C$10:$CG$10,0),0),"")</f>
        <v>#NAME?</v>
      </c>
      <c r="AR409" s="29" t="str">
        <f t="shared" ca="1" si="470"/>
        <v/>
      </c>
      <c r="AS409" s="29" t="str">
        <f t="shared" ca="1" si="471"/>
        <v/>
      </c>
      <c r="AT409" s="29" t="e">
        <f ca="1">+_xlfn.IFNA(VLOOKUP($B409,'Resultados General'!$C$11:$CG$510,MATCH(AT$6,'Resultados General'!$C$10:$CG$10,0),0),"")</f>
        <v>#NAME?</v>
      </c>
      <c r="AU409" s="29" t="str">
        <f t="shared" ca="1" si="472"/>
        <v/>
      </c>
      <c r="AV409" s="29" t="str">
        <f t="shared" ca="1" si="473"/>
        <v/>
      </c>
      <c r="AW409" s="29" t="e">
        <f ca="1">+_xlfn.IFNA(VLOOKUP($B409,'Resultados General'!$C$11:$CG$510,MATCH(AW$6,'Resultados General'!$C$10:$CG$10,0),0),"")</f>
        <v>#NAME?</v>
      </c>
      <c r="AX409" s="29" t="str">
        <f t="shared" ca="1" si="474"/>
        <v/>
      </c>
      <c r="AY409" s="29" t="str">
        <f t="shared" ca="1" si="475"/>
        <v/>
      </c>
      <c r="AZ409" s="29" t="e">
        <f ca="1">+_xlfn.IFNA(VLOOKUP($B409,'Resultados General'!$C$11:$CG$510,MATCH(AZ$6,'Resultados General'!$C$10:$CG$10,0),0),"")</f>
        <v>#NAME?</v>
      </c>
      <c r="BA409" s="29" t="str">
        <f t="shared" ca="1" si="476"/>
        <v/>
      </c>
      <c r="BB409" s="29" t="str">
        <f t="shared" ca="1" si="477"/>
        <v/>
      </c>
      <c r="BC409" s="29" t="e">
        <f ca="1">+_xlfn.IFNA(VLOOKUP($B409,'Resultados General'!$C$11:$CG$510,MATCH(BC$6,'Resultados General'!$C$10:$CG$10,0),0),"")</f>
        <v>#NAME?</v>
      </c>
      <c r="BD409" s="29" t="str">
        <f t="shared" ca="1" si="478"/>
        <v/>
      </c>
      <c r="BE409" s="29" t="str">
        <f t="shared" ca="1" si="479"/>
        <v/>
      </c>
      <c r="BF409" s="29" t="e">
        <f ca="1">+_xlfn.IFNA(VLOOKUP($B409,'Resultados General'!$C$11:$CG$510,MATCH(BF$6,'Resultados General'!$C$10:$CG$10,0),0),"")</f>
        <v>#NAME?</v>
      </c>
      <c r="BG409" s="29" t="str">
        <f t="shared" ca="1" si="480"/>
        <v/>
      </c>
      <c r="BH409" s="29" t="str">
        <f t="shared" ca="1" si="481"/>
        <v/>
      </c>
      <c r="BI409" s="29" t="e">
        <f ca="1">+_xlfn.IFNA(VLOOKUP($B409,'Resultados General'!$C$11:$CG$510,MATCH(BI$6,'Resultados General'!$C$10:$CG$10,0),0),"")</f>
        <v>#NAME?</v>
      </c>
      <c r="BJ409" s="29" t="str">
        <f t="shared" ca="1" si="482"/>
        <v/>
      </c>
      <c r="BK409" s="29" t="str">
        <f t="shared" ca="1" si="483"/>
        <v/>
      </c>
      <c r="BL409" s="29" t="e">
        <f ca="1">+_xlfn.IFNA(VLOOKUP($B409,'Resultados General'!$C$11:$CG$510,MATCH(BL$6,'Resultados General'!$C$10:$CG$10,0),0),"")</f>
        <v>#NAME?</v>
      </c>
      <c r="BM409" s="29" t="str">
        <f t="shared" ca="1" si="484"/>
        <v/>
      </c>
      <c r="BN409" s="29" t="str">
        <f t="shared" ca="1" si="485"/>
        <v/>
      </c>
      <c r="BO409" s="29" t="e">
        <f ca="1">+_xlfn.IFNA(VLOOKUP($B409,'Resultados General'!$C$11:$CG$510,MATCH(BO$6,'Resultados General'!$C$10:$CG$10,0),0),"")</f>
        <v>#NAME?</v>
      </c>
      <c r="BP409" s="29" t="str">
        <f t="shared" ca="1" si="486"/>
        <v/>
      </c>
      <c r="BQ409" s="29" t="str">
        <f t="shared" ca="1" si="487"/>
        <v/>
      </c>
      <c r="BR409" s="29" t="e">
        <f ca="1">+_xlfn.IFNA(VLOOKUP($B409,'Resultados General'!$C$11:$CG$510,MATCH(BR$6,'Resultados General'!$C$10:$CG$10,0),0),"")</f>
        <v>#NAME?</v>
      </c>
      <c r="BS409" s="29" t="str">
        <f t="shared" ca="1" si="488"/>
        <v/>
      </c>
      <c r="BT409" s="29" t="str">
        <f t="shared" ca="1" si="489"/>
        <v/>
      </c>
      <c r="BU409" s="29" t="e">
        <f ca="1">+_xlfn.IFNA(VLOOKUP($B409,'Resultados General'!$C$11:$CG$510,MATCH(BU$6,'Resultados General'!$C$10:$CG$10,0),0),"")</f>
        <v>#NAME?</v>
      </c>
      <c r="BV409" s="29" t="str">
        <f t="shared" ca="1" si="490"/>
        <v/>
      </c>
      <c r="BW409" s="29" t="str">
        <f t="shared" ca="1" si="491"/>
        <v/>
      </c>
      <c r="BX409" s="29" t="e">
        <f ca="1">+_xlfn.IFNA(VLOOKUP($B409,'Resultados General'!$C$11:$CG$510,MATCH(BX$6,'Resultados General'!$C$10:$CG$10,0),0),"")</f>
        <v>#NAME?</v>
      </c>
      <c r="BY409" s="29" t="str">
        <f t="shared" ca="1" si="492"/>
        <v/>
      </c>
      <c r="BZ409" s="29" t="str">
        <f t="shared" ca="1" si="493"/>
        <v/>
      </c>
      <c r="CA409" s="29" t="e">
        <f ca="1">+_xlfn.IFNA(VLOOKUP($B409,'Resultados General'!$C$11:$CG$510,MATCH(CA$6,'Resultados General'!$C$10:$CG$10,0),0),"")</f>
        <v>#NAME?</v>
      </c>
      <c r="CB409" s="29" t="str">
        <f t="shared" ca="1" si="494"/>
        <v/>
      </c>
      <c r="CC409" s="29" t="str">
        <f t="shared" ca="1" si="495"/>
        <v/>
      </c>
      <c r="CD409" s="29" t="e">
        <f ca="1">+_xlfn.IFNA(VLOOKUP($B409,'Resultados General'!$C$11:$CG$510,MATCH(CD$6,'Resultados General'!$C$10:$CG$10,0),0),"")</f>
        <v>#NAME?</v>
      </c>
      <c r="CE409" s="29" t="str">
        <f t="shared" ca="1" si="496"/>
        <v/>
      </c>
      <c r="CF409" s="29" t="str">
        <f t="shared" ca="1" si="497"/>
        <v/>
      </c>
      <c r="CG409" s="29" t="e">
        <f ca="1">+_xlfn.IFNA(VLOOKUP($B409,'Resultados General'!$C$11:$CG$510,MATCH(CG$6,'Resultados General'!$C$10:$CG$10,0),0),"")</f>
        <v>#NAME?</v>
      </c>
      <c r="CH409" s="29" t="str">
        <f t="shared" ca="1" si="498"/>
        <v/>
      </c>
      <c r="CI409" s="29" t="str">
        <f t="shared" ca="1" si="499"/>
        <v/>
      </c>
      <c r="CJ409" s="29" t="e">
        <f ca="1">+_xlfn.IFNA(VLOOKUP($B409,'Resultados General'!$C$11:$CG$510,MATCH(CJ$6,'Resultados General'!$C$10:$CG$10,0),0),"")</f>
        <v>#NAME?</v>
      </c>
      <c r="CK409" s="29" t="str">
        <f t="shared" ca="1" si="500"/>
        <v/>
      </c>
      <c r="CL409" s="29" t="str">
        <f t="shared" ca="1" si="501"/>
        <v/>
      </c>
      <c r="CM409" s="29" t="e">
        <f ca="1">+_xlfn.IFNA(VLOOKUP($B409,'Resultados General'!$C$11:$CG$510,MATCH(CM$6,'Resultados General'!$C$10:$CG$10,0),0),"")</f>
        <v>#NAME?</v>
      </c>
      <c r="CN409" s="29" t="str">
        <f t="shared" ca="1" si="502"/>
        <v/>
      </c>
      <c r="CO409" s="29" t="str">
        <f t="shared" ca="1" si="503"/>
        <v/>
      </c>
      <c r="CP409" s="29" t="e">
        <f ca="1">+_xlfn.IFNA(VLOOKUP($B409,'Resultados General'!$C$11:$CG$510,MATCH(CP$6,'Resultados General'!$C$10:$CG$10,0),0),"")</f>
        <v>#NAME?</v>
      </c>
      <c r="CQ409" s="29" t="str">
        <f t="shared" ca="1" si="504"/>
        <v/>
      </c>
      <c r="CR409" s="29" t="str">
        <f t="shared" ca="1" si="505"/>
        <v/>
      </c>
      <c r="CS409" s="29" t="e">
        <f ca="1">+_xlfn.IFNA(VLOOKUP($B409,'Resultados General'!$C$11:$CG$510,MATCH(CS$6,'Resultados General'!$C$10:$CG$10,0),0),"")</f>
        <v>#NAME?</v>
      </c>
      <c r="CT409" s="29" t="str">
        <f t="shared" ca="1" si="506"/>
        <v/>
      </c>
      <c r="CU409" s="29" t="str">
        <f t="shared" ca="1" si="507"/>
        <v/>
      </c>
      <c r="CV409" s="29" t="e">
        <f ca="1">+_xlfn.IFNA(VLOOKUP($B409,'Resultados General'!$C$11:$CG$510,MATCH(CV$6,'Resultados General'!$C$10:$CG$10,0),0),"")</f>
        <v>#NAME?</v>
      </c>
      <c r="CW409" s="29" t="str">
        <f t="shared" ca="1" si="508"/>
        <v/>
      </c>
      <c r="CX409" s="29" t="str">
        <f t="shared" ca="1" si="509"/>
        <v/>
      </c>
      <c r="CY409" s="29" t="e">
        <f ca="1">+_xlfn.IFNA(VLOOKUP($B409,'Resultados General'!$C$11:$CG$510,MATCH(CY$6,'Resultados General'!$C$10:$CG$10,0),0),"")</f>
        <v>#NAME?</v>
      </c>
      <c r="CZ409" s="29" t="str">
        <f t="shared" ca="1" si="510"/>
        <v/>
      </c>
      <c r="DA409" s="29" t="str">
        <f t="shared" ca="1" si="511"/>
        <v/>
      </c>
      <c r="DB409" s="29" t="e">
        <f ca="1">+_xlfn.IFNA(VLOOKUP($B409,'Resultados General'!$C$11:$CG$510,MATCH(DB$6,'Resultados General'!$C$10:$CG$10,0),0),"")</f>
        <v>#NAME?</v>
      </c>
      <c r="DC409" s="29" t="str">
        <f t="shared" ca="1" si="512"/>
        <v/>
      </c>
      <c r="DD409" s="29" t="str">
        <f t="shared" ca="1" si="513"/>
        <v/>
      </c>
      <c r="DE409" s="29" t="e">
        <f ca="1">+_xlfn.IFNA(VLOOKUP($B409,'Resultados General'!$C$11:$CG$510,MATCH(DE$6,'Resultados General'!$C$10:$CG$10,0),0),"")</f>
        <v>#NAME?</v>
      </c>
      <c r="DF409" s="29" t="str">
        <f t="shared" ca="1" si="514"/>
        <v/>
      </c>
      <c r="DG409" s="29" t="str">
        <f t="shared" ca="1" si="515"/>
        <v/>
      </c>
      <c r="DH409" s="29" t="e">
        <f ca="1">+_xlfn.IFNA(VLOOKUP($B409,'Resultados General'!$C$11:$CG$510,MATCH(DH$6,'Resultados General'!$C$10:$CG$10,0),0),"")</f>
        <v>#NAME?</v>
      </c>
      <c r="DI409" s="29" t="str">
        <f t="shared" ca="1" si="516"/>
        <v/>
      </c>
      <c r="DJ409" s="29" t="str">
        <f t="shared" ca="1" si="517"/>
        <v/>
      </c>
      <c r="DK409" s="29" t="e">
        <f ca="1">+_xlfn.IFNA(VLOOKUP($B409,'Resultados General'!$C$11:$CG$510,MATCH(DK$6,'Resultados General'!$C$10:$CG$10,0),0),"")</f>
        <v>#NAME?</v>
      </c>
      <c r="DL409" s="29" t="str">
        <f t="shared" ca="1" si="518"/>
        <v/>
      </c>
      <c r="DM409" s="29" t="str">
        <f t="shared" ca="1" si="519"/>
        <v/>
      </c>
      <c r="DN409" s="29" t="e">
        <f ca="1">+_xlfn.IFNA(VLOOKUP($B409,'Resultados General'!$C$11:$CG$510,MATCH(DN$6,'Resultados General'!$C$10:$CG$10,0),0),"")</f>
        <v>#NAME?</v>
      </c>
      <c r="DO409" s="29" t="str">
        <f t="shared" ca="1" si="520"/>
        <v/>
      </c>
      <c r="DP409" s="29" t="str">
        <f t="shared" ca="1" si="521"/>
        <v/>
      </c>
    </row>
    <row r="410" spans="2:120">
      <c r="B410" s="219" t="str">
        <f>+IF('Resultados General'!C413="","",'Resultados General'!C413)</f>
        <v/>
      </c>
      <c r="C410" s="134" t="e">
        <f ca="1">+_xlfn.IFNA(VLOOKUP('Distribución de puestos'!B410,'Resultados General'!$C$11:$J$510,8,0),"")</f>
        <v>#NAME?</v>
      </c>
      <c r="D410" s="135" t="e">
        <f ca="1">+_xlfn.IFNA(VLOOKUP(B410,'Resultados General'!$C$11:$L$510,10,0),"")</f>
        <v>#NAME?</v>
      </c>
      <c r="E410" s="26" t="s">
        <v>76</v>
      </c>
      <c r="F410" s="26" t="s">
        <v>76</v>
      </c>
      <c r="G410" s="135" t="str">
        <f t="shared" ca="1" si="522"/>
        <v/>
      </c>
      <c r="H410" s="135" t="str">
        <f t="shared" ca="1" si="523"/>
        <v/>
      </c>
      <c r="I410" s="219" t="str">
        <f t="shared" si="524"/>
        <v/>
      </c>
      <c r="J410" s="138"/>
      <c r="M410" s="29" t="e">
        <f ca="1">+_xlfn.IFNA(VLOOKUP($B410,'Resultados General'!$C$11:$CG$510,MATCH(M$6,'Resultados General'!$C$10:$CG$10,0),0),"")</f>
        <v>#NAME?</v>
      </c>
      <c r="N410" s="29" t="str">
        <f t="shared" ca="1" si="450"/>
        <v/>
      </c>
      <c r="O410" s="29" t="str">
        <f t="shared" ca="1" si="451"/>
        <v/>
      </c>
      <c r="P410" s="29" t="e">
        <f ca="1">+_xlfn.IFNA(VLOOKUP($B410,'Resultados General'!$C$11:$CG$510,MATCH(P$6,'Resultados General'!$C$10:$CG$10,0),0),"")</f>
        <v>#NAME?</v>
      </c>
      <c r="Q410" s="29" t="str">
        <f t="shared" ca="1" si="452"/>
        <v/>
      </c>
      <c r="R410" s="29" t="str">
        <f t="shared" ca="1" si="453"/>
        <v/>
      </c>
      <c r="S410" s="29" t="e">
        <f ca="1">+_xlfn.IFNA(VLOOKUP($B410,'Resultados General'!$C$11:$CG$510,MATCH(S$6,'Resultados General'!$C$10:$CG$10,0),0),"")</f>
        <v>#NAME?</v>
      </c>
      <c r="T410" s="29" t="str">
        <f t="shared" ca="1" si="454"/>
        <v/>
      </c>
      <c r="U410" s="29" t="str">
        <f t="shared" ca="1" si="455"/>
        <v/>
      </c>
      <c r="V410" s="29" t="e">
        <f ca="1">+_xlfn.IFNA(VLOOKUP($B410,'Resultados General'!$C$11:$CG$510,MATCH(V$6,'Resultados General'!$C$10:$CG$10,0),0),"")</f>
        <v>#NAME?</v>
      </c>
      <c r="W410" s="29" t="str">
        <f t="shared" ca="1" si="456"/>
        <v/>
      </c>
      <c r="X410" s="29" t="str">
        <f t="shared" ca="1" si="457"/>
        <v/>
      </c>
      <c r="Y410" s="29" t="e">
        <f ca="1">+_xlfn.IFNA(VLOOKUP($B410,'Resultados General'!$C$11:$CG$510,MATCH(Y$6,'Resultados General'!$C$10:$CG$10,0),0),"")</f>
        <v>#NAME?</v>
      </c>
      <c r="Z410" s="29" t="str">
        <f t="shared" ca="1" si="458"/>
        <v/>
      </c>
      <c r="AA410" s="29" t="str">
        <f t="shared" ca="1" si="459"/>
        <v/>
      </c>
      <c r="AB410" s="29" t="e">
        <f ca="1">+_xlfn.IFNA(VLOOKUP($B410,'Resultados General'!$C$11:$CG$510,MATCH(AB$6,'Resultados General'!$C$10:$CG$10,0),0),"")</f>
        <v>#NAME?</v>
      </c>
      <c r="AC410" s="29" t="str">
        <f t="shared" ca="1" si="460"/>
        <v/>
      </c>
      <c r="AD410" s="29" t="str">
        <f t="shared" ca="1" si="461"/>
        <v/>
      </c>
      <c r="AE410" s="29" t="e">
        <f ca="1">+_xlfn.IFNA(VLOOKUP($B410,'Resultados General'!$C$11:$CG$510,MATCH(AE$6,'Resultados General'!$C$10:$CG$10,0),0),"")</f>
        <v>#NAME?</v>
      </c>
      <c r="AF410" s="29" t="str">
        <f t="shared" ca="1" si="462"/>
        <v/>
      </c>
      <c r="AG410" s="29" t="str">
        <f t="shared" ca="1" si="463"/>
        <v/>
      </c>
      <c r="AH410" s="29" t="e">
        <f ca="1">+_xlfn.IFNA(VLOOKUP($B410,'Resultados General'!$C$11:$CG$510,MATCH(AH$6,'Resultados General'!$C$10:$CG$10,0),0),"")</f>
        <v>#NAME?</v>
      </c>
      <c r="AI410" s="29" t="str">
        <f t="shared" ca="1" si="464"/>
        <v/>
      </c>
      <c r="AJ410" s="29" t="str">
        <f t="shared" ca="1" si="465"/>
        <v/>
      </c>
      <c r="AK410" s="29" t="e">
        <f ca="1">+_xlfn.IFNA(VLOOKUP($B410,'Resultados General'!$C$11:$CG$510,MATCH(AK$6,'Resultados General'!$C$10:$CG$10,0),0),"")</f>
        <v>#NAME?</v>
      </c>
      <c r="AL410" s="29" t="str">
        <f t="shared" ca="1" si="466"/>
        <v/>
      </c>
      <c r="AM410" s="29" t="str">
        <f t="shared" ca="1" si="467"/>
        <v/>
      </c>
      <c r="AN410" s="29" t="e">
        <f ca="1">+_xlfn.IFNA(VLOOKUP($B410,'Resultados General'!$C$11:$CG$510,MATCH(AN$6,'Resultados General'!$C$10:$CG$10,0),0),"")</f>
        <v>#NAME?</v>
      </c>
      <c r="AO410" s="29" t="str">
        <f t="shared" ca="1" si="468"/>
        <v/>
      </c>
      <c r="AP410" s="29" t="str">
        <f t="shared" ca="1" si="469"/>
        <v/>
      </c>
      <c r="AQ410" s="29" t="e">
        <f ca="1">+_xlfn.IFNA(VLOOKUP($B410,'Resultados General'!$C$11:$CG$510,MATCH(AQ$6,'Resultados General'!$C$10:$CG$10,0),0),"")</f>
        <v>#NAME?</v>
      </c>
      <c r="AR410" s="29" t="str">
        <f t="shared" ca="1" si="470"/>
        <v/>
      </c>
      <c r="AS410" s="29" t="str">
        <f t="shared" ca="1" si="471"/>
        <v/>
      </c>
      <c r="AT410" s="29" t="e">
        <f ca="1">+_xlfn.IFNA(VLOOKUP($B410,'Resultados General'!$C$11:$CG$510,MATCH(AT$6,'Resultados General'!$C$10:$CG$10,0),0),"")</f>
        <v>#NAME?</v>
      </c>
      <c r="AU410" s="29" t="str">
        <f t="shared" ca="1" si="472"/>
        <v/>
      </c>
      <c r="AV410" s="29" t="str">
        <f t="shared" ca="1" si="473"/>
        <v/>
      </c>
      <c r="AW410" s="29" t="e">
        <f ca="1">+_xlfn.IFNA(VLOOKUP($B410,'Resultados General'!$C$11:$CG$510,MATCH(AW$6,'Resultados General'!$C$10:$CG$10,0),0),"")</f>
        <v>#NAME?</v>
      </c>
      <c r="AX410" s="29" t="str">
        <f t="shared" ca="1" si="474"/>
        <v/>
      </c>
      <c r="AY410" s="29" t="str">
        <f t="shared" ca="1" si="475"/>
        <v/>
      </c>
      <c r="AZ410" s="29" t="e">
        <f ca="1">+_xlfn.IFNA(VLOOKUP($B410,'Resultados General'!$C$11:$CG$510,MATCH(AZ$6,'Resultados General'!$C$10:$CG$10,0),0),"")</f>
        <v>#NAME?</v>
      </c>
      <c r="BA410" s="29" t="str">
        <f t="shared" ca="1" si="476"/>
        <v/>
      </c>
      <c r="BB410" s="29" t="str">
        <f t="shared" ca="1" si="477"/>
        <v/>
      </c>
      <c r="BC410" s="29" t="e">
        <f ca="1">+_xlfn.IFNA(VLOOKUP($B410,'Resultados General'!$C$11:$CG$510,MATCH(BC$6,'Resultados General'!$C$10:$CG$10,0),0),"")</f>
        <v>#NAME?</v>
      </c>
      <c r="BD410" s="29" t="str">
        <f t="shared" ca="1" si="478"/>
        <v/>
      </c>
      <c r="BE410" s="29" t="str">
        <f t="shared" ca="1" si="479"/>
        <v/>
      </c>
      <c r="BF410" s="29" t="e">
        <f ca="1">+_xlfn.IFNA(VLOOKUP($B410,'Resultados General'!$C$11:$CG$510,MATCH(BF$6,'Resultados General'!$C$10:$CG$10,0),0),"")</f>
        <v>#NAME?</v>
      </c>
      <c r="BG410" s="29" t="str">
        <f t="shared" ca="1" si="480"/>
        <v/>
      </c>
      <c r="BH410" s="29" t="str">
        <f t="shared" ca="1" si="481"/>
        <v/>
      </c>
      <c r="BI410" s="29" t="e">
        <f ca="1">+_xlfn.IFNA(VLOOKUP($B410,'Resultados General'!$C$11:$CG$510,MATCH(BI$6,'Resultados General'!$C$10:$CG$10,0),0),"")</f>
        <v>#NAME?</v>
      </c>
      <c r="BJ410" s="29" t="str">
        <f t="shared" ca="1" si="482"/>
        <v/>
      </c>
      <c r="BK410" s="29" t="str">
        <f t="shared" ca="1" si="483"/>
        <v/>
      </c>
      <c r="BL410" s="29" t="e">
        <f ca="1">+_xlfn.IFNA(VLOOKUP($B410,'Resultados General'!$C$11:$CG$510,MATCH(BL$6,'Resultados General'!$C$10:$CG$10,0),0),"")</f>
        <v>#NAME?</v>
      </c>
      <c r="BM410" s="29" t="str">
        <f t="shared" ca="1" si="484"/>
        <v/>
      </c>
      <c r="BN410" s="29" t="str">
        <f t="shared" ca="1" si="485"/>
        <v/>
      </c>
      <c r="BO410" s="29" t="e">
        <f ca="1">+_xlfn.IFNA(VLOOKUP($B410,'Resultados General'!$C$11:$CG$510,MATCH(BO$6,'Resultados General'!$C$10:$CG$10,0),0),"")</f>
        <v>#NAME?</v>
      </c>
      <c r="BP410" s="29" t="str">
        <f t="shared" ca="1" si="486"/>
        <v/>
      </c>
      <c r="BQ410" s="29" t="str">
        <f t="shared" ca="1" si="487"/>
        <v/>
      </c>
      <c r="BR410" s="29" t="e">
        <f ca="1">+_xlfn.IFNA(VLOOKUP($B410,'Resultados General'!$C$11:$CG$510,MATCH(BR$6,'Resultados General'!$C$10:$CG$10,0),0),"")</f>
        <v>#NAME?</v>
      </c>
      <c r="BS410" s="29" t="str">
        <f t="shared" ca="1" si="488"/>
        <v/>
      </c>
      <c r="BT410" s="29" t="str">
        <f t="shared" ca="1" si="489"/>
        <v/>
      </c>
      <c r="BU410" s="29" t="e">
        <f ca="1">+_xlfn.IFNA(VLOOKUP($B410,'Resultados General'!$C$11:$CG$510,MATCH(BU$6,'Resultados General'!$C$10:$CG$10,0),0),"")</f>
        <v>#NAME?</v>
      </c>
      <c r="BV410" s="29" t="str">
        <f t="shared" ca="1" si="490"/>
        <v/>
      </c>
      <c r="BW410" s="29" t="str">
        <f t="shared" ca="1" si="491"/>
        <v/>
      </c>
      <c r="BX410" s="29" t="e">
        <f ca="1">+_xlfn.IFNA(VLOOKUP($B410,'Resultados General'!$C$11:$CG$510,MATCH(BX$6,'Resultados General'!$C$10:$CG$10,0),0),"")</f>
        <v>#NAME?</v>
      </c>
      <c r="BY410" s="29" t="str">
        <f t="shared" ca="1" si="492"/>
        <v/>
      </c>
      <c r="BZ410" s="29" t="str">
        <f t="shared" ca="1" si="493"/>
        <v/>
      </c>
      <c r="CA410" s="29" t="e">
        <f ca="1">+_xlfn.IFNA(VLOOKUP($B410,'Resultados General'!$C$11:$CG$510,MATCH(CA$6,'Resultados General'!$C$10:$CG$10,0),0),"")</f>
        <v>#NAME?</v>
      </c>
      <c r="CB410" s="29" t="str">
        <f t="shared" ca="1" si="494"/>
        <v/>
      </c>
      <c r="CC410" s="29" t="str">
        <f t="shared" ca="1" si="495"/>
        <v/>
      </c>
      <c r="CD410" s="29" t="e">
        <f ca="1">+_xlfn.IFNA(VLOOKUP($B410,'Resultados General'!$C$11:$CG$510,MATCH(CD$6,'Resultados General'!$C$10:$CG$10,0),0),"")</f>
        <v>#NAME?</v>
      </c>
      <c r="CE410" s="29" t="str">
        <f t="shared" ca="1" si="496"/>
        <v/>
      </c>
      <c r="CF410" s="29" t="str">
        <f t="shared" ca="1" si="497"/>
        <v/>
      </c>
      <c r="CG410" s="29" t="e">
        <f ca="1">+_xlfn.IFNA(VLOOKUP($B410,'Resultados General'!$C$11:$CG$510,MATCH(CG$6,'Resultados General'!$C$10:$CG$10,0),0),"")</f>
        <v>#NAME?</v>
      </c>
      <c r="CH410" s="29" t="str">
        <f t="shared" ca="1" si="498"/>
        <v/>
      </c>
      <c r="CI410" s="29" t="str">
        <f t="shared" ca="1" si="499"/>
        <v/>
      </c>
      <c r="CJ410" s="29" t="e">
        <f ca="1">+_xlfn.IFNA(VLOOKUP($B410,'Resultados General'!$C$11:$CG$510,MATCH(CJ$6,'Resultados General'!$C$10:$CG$10,0),0),"")</f>
        <v>#NAME?</v>
      </c>
      <c r="CK410" s="29" t="str">
        <f t="shared" ca="1" si="500"/>
        <v/>
      </c>
      <c r="CL410" s="29" t="str">
        <f t="shared" ca="1" si="501"/>
        <v/>
      </c>
      <c r="CM410" s="29" t="e">
        <f ca="1">+_xlfn.IFNA(VLOOKUP($B410,'Resultados General'!$C$11:$CG$510,MATCH(CM$6,'Resultados General'!$C$10:$CG$10,0),0),"")</f>
        <v>#NAME?</v>
      </c>
      <c r="CN410" s="29" t="str">
        <f t="shared" ca="1" si="502"/>
        <v/>
      </c>
      <c r="CO410" s="29" t="str">
        <f t="shared" ca="1" si="503"/>
        <v/>
      </c>
      <c r="CP410" s="29" t="e">
        <f ca="1">+_xlfn.IFNA(VLOOKUP($B410,'Resultados General'!$C$11:$CG$510,MATCH(CP$6,'Resultados General'!$C$10:$CG$10,0),0),"")</f>
        <v>#NAME?</v>
      </c>
      <c r="CQ410" s="29" t="str">
        <f t="shared" ca="1" si="504"/>
        <v/>
      </c>
      <c r="CR410" s="29" t="str">
        <f t="shared" ca="1" si="505"/>
        <v/>
      </c>
      <c r="CS410" s="29" t="e">
        <f ca="1">+_xlfn.IFNA(VLOOKUP($B410,'Resultados General'!$C$11:$CG$510,MATCH(CS$6,'Resultados General'!$C$10:$CG$10,0),0),"")</f>
        <v>#NAME?</v>
      </c>
      <c r="CT410" s="29" t="str">
        <f t="shared" ca="1" si="506"/>
        <v/>
      </c>
      <c r="CU410" s="29" t="str">
        <f t="shared" ca="1" si="507"/>
        <v/>
      </c>
      <c r="CV410" s="29" t="e">
        <f ca="1">+_xlfn.IFNA(VLOOKUP($B410,'Resultados General'!$C$11:$CG$510,MATCH(CV$6,'Resultados General'!$C$10:$CG$10,0),0),"")</f>
        <v>#NAME?</v>
      </c>
      <c r="CW410" s="29" t="str">
        <f t="shared" ca="1" si="508"/>
        <v/>
      </c>
      <c r="CX410" s="29" t="str">
        <f t="shared" ca="1" si="509"/>
        <v/>
      </c>
      <c r="CY410" s="29" t="e">
        <f ca="1">+_xlfn.IFNA(VLOOKUP($B410,'Resultados General'!$C$11:$CG$510,MATCH(CY$6,'Resultados General'!$C$10:$CG$10,0),0),"")</f>
        <v>#NAME?</v>
      </c>
      <c r="CZ410" s="29" t="str">
        <f t="shared" ca="1" si="510"/>
        <v/>
      </c>
      <c r="DA410" s="29" t="str">
        <f t="shared" ca="1" si="511"/>
        <v/>
      </c>
      <c r="DB410" s="29" t="e">
        <f ca="1">+_xlfn.IFNA(VLOOKUP($B410,'Resultados General'!$C$11:$CG$510,MATCH(DB$6,'Resultados General'!$C$10:$CG$10,0),0),"")</f>
        <v>#NAME?</v>
      </c>
      <c r="DC410" s="29" t="str">
        <f t="shared" ca="1" si="512"/>
        <v/>
      </c>
      <c r="DD410" s="29" t="str">
        <f t="shared" ca="1" si="513"/>
        <v/>
      </c>
      <c r="DE410" s="29" t="e">
        <f ca="1">+_xlfn.IFNA(VLOOKUP($B410,'Resultados General'!$C$11:$CG$510,MATCH(DE$6,'Resultados General'!$C$10:$CG$10,0),0),"")</f>
        <v>#NAME?</v>
      </c>
      <c r="DF410" s="29" t="str">
        <f t="shared" ca="1" si="514"/>
        <v/>
      </c>
      <c r="DG410" s="29" t="str">
        <f t="shared" ca="1" si="515"/>
        <v/>
      </c>
      <c r="DH410" s="29" t="e">
        <f ca="1">+_xlfn.IFNA(VLOOKUP($B410,'Resultados General'!$C$11:$CG$510,MATCH(DH$6,'Resultados General'!$C$10:$CG$10,0),0),"")</f>
        <v>#NAME?</v>
      </c>
      <c r="DI410" s="29" t="str">
        <f t="shared" ca="1" si="516"/>
        <v/>
      </c>
      <c r="DJ410" s="29" t="str">
        <f t="shared" ca="1" si="517"/>
        <v/>
      </c>
      <c r="DK410" s="29" t="e">
        <f ca="1">+_xlfn.IFNA(VLOOKUP($B410,'Resultados General'!$C$11:$CG$510,MATCH(DK$6,'Resultados General'!$C$10:$CG$10,0),0),"")</f>
        <v>#NAME?</v>
      </c>
      <c r="DL410" s="29" t="str">
        <f t="shared" ca="1" si="518"/>
        <v/>
      </c>
      <c r="DM410" s="29" t="str">
        <f t="shared" ca="1" si="519"/>
        <v/>
      </c>
      <c r="DN410" s="29" t="e">
        <f ca="1">+_xlfn.IFNA(VLOOKUP($B410,'Resultados General'!$C$11:$CG$510,MATCH(DN$6,'Resultados General'!$C$10:$CG$10,0),0),"")</f>
        <v>#NAME?</v>
      </c>
      <c r="DO410" s="29" t="str">
        <f t="shared" ca="1" si="520"/>
        <v/>
      </c>
      <c r="DP410" s="29" t="str">
        <f t="shared" ca="1" si="521"/>
        <v/>
      </c>
    </row>
    <row r="411" spans="2:120">
      <c r="B411" s="219" t="str">
        <f>+IF('Resultados General'!C414="","",'Resultados General'!C414)</f>
        <v/>
      </c>
      <c r="C411" s="134" t="e">
        <f ca="1">+_xlfn.IFNA(VLOOKUP('Distribución de puestos'!B411,'Resultados General'!$C$11:$J$510,8,0),"")</f>
        <v>#NAME?</v>
      </c>
      <c r="D411" s="135" t="e">
        <f ca="1">+_xlfn.IFNA(VLOOKUP(B411,'Resultados General'!$C$11:$L$510,10,0),"")</f>
        <v>#NAME?</v>
      </c>
      <c r="E411" s="26" t="s">
        <v>76</v>
      </c>
      <c r="F411" s="26" t="s">
        <v>76</v>
      </c>
      <c r="G411" s="135" t="str">
        <f t="shared" ca="1" si="522"/>
        <v/>
      </c>
      <c r="H411" s="135" t="str">
        <f t="shared" ca="1" si="523"/>
        <v/>
      </c>
      <c r="I411" s="219" t="str">
        <f t="shared" si="524"/>
        <v/>
      </c>
      <c r="J411" s="138"/>
      <c r="M411" s="29" t="e">
        <f ca="1">+_xlfn.IFNA(VLOOKUP($B411,'Resultados General'!$C$11:$CG$510,MATCH(M$6,'Resultados General'!$C$10:$CG$10,0),0),"")</f>
        <v>#NAME?</v>
      </c>
      <c r="N411" s="29" t="str">
        <f t="shared" ca="1" si="450"/>
        <v/>
      </c>
      <c r="O411" s="29" t="str">
        <f t="shared" ca="1" si="451"/>
        <v/>
      </c>
      <c r="P411" s="29" t="e">
        <f ca="1">+_xlfn.IFNA(VLOOKUP($B411,'Resultados General'!$C$11:$CG$510,MATCH(P$6,'Resultados General'!$C$10:$CG$10,0),0),"")</f>
        <v>#NAME?</v>
      </c>
      <c r="Q411" s="29" t="str">
        <f t="shared" ca="1" si="452"/>
        <v/>
      </c>
      <c r="R411" s="29" t="str">
        <f t="shared" ca="1" si="453"/>
        <v/>
      </c>
      <c r="S411" s="29" t="e">
        <f ca="1">+_xlfn.IFNA(VLOOKUP($B411,'Resultados General'!$C$11:$CG$510,MATCH(S$6,'Resultados General'!$C$10:$CG$10,0),0),"")</f>
        <v>#NAME?</v>
      </c>
      <c r="T411" s="29" t="str">
        <f t="shared" ca="1" si="454"/>
        <v/>
      </c>
      <c r="U411" s="29" t="str">
        <f t="shared" ca="1" si="455"/>
        <v/>
      </c>
      <c r="V411" s="29" t="e">
        <f ca="1">+_xlfn.IFNA(VLOOKUP($B411,'Resultados General'!$C$11:$CG$510,MATCH(V$6,'Resultados General'!$C$10:$CG$10,0),0),"")</f>
        <v>#NAME?</v>
      </c>
      <c r="W411" s="29" t="str">
        <f t="shared" ca="1" si="456"/>
        <v/>
      </c>
      <c r="X411" s="29" t="str">
        <f t="shared" ca="1" si="457"/>
        <v/>
      </c>
      <c r="Y411" s="29" t="e">
        <f ca="1">+_xlfn.IFNA(VLOOKUP($B411,'Resultados General'!$C$11:$CG$510,MATCH(Y$6,'Resultados General'!$C$10:$CG$10,0),0),"")</f>
        <v>#NAME?</v>
      </c>
      <c r="Z411" s="29" t="str">
        <f t="shared" ca="1" si="458"/>
        <v/>
      </c>
      <c r="AA411" s="29" t="str">
        <f t="shared" ca="1" si="459"/>
        <v/>
      </c>
      <c r="AB411" s="29" t="e">
        <f ca="1">+_xlfn.IFNA(VLOOKUP($B411,'Resultados General'!$C$11:$CG$510,MATCH(AB$6,'Resultados General'!$C$10:$CG$10,0),0),"")</f>
        <v>#NAME?</v>
      </c>
      <c r="AC411" s="29" t="str">
        <f t="shared" ca="1" si="460"/>
        <v/>
      </c>
      <c r="AD411" s="29" t="str">
        <f t="shared" ca="1" si="461"/>
        <v/>
      </c>
      <c r="AE411" s="29" t="e">
        <f ca="1">+_xlfn.IFNA(VLOOKUP($B411,'Resultados General'!$C$11:$CG$510,MATCH(AE$6,'Resultados General'!$C$10:$CG$10,0),0),"")</f>
        <v>#NAME?</v>
      </c>
      <c r="AF411" s="29" t="str">
        <f t="shared" ca="1" si="462"/>
        <v/>
      </c>
      <c r="AG411" s="29" t="str">
        <f t="shared" ca="1" si="463"/>
        <v/>
      </c>
      <c r="AH411" s="29" t="e">
        <f ca="1">+_xlfn.IFNA(VLOOKUP($B411,'Resultados General'!$C$11:$CG$510,MATCH(AH$6,'Resultados General'!$C$10:$CG$10,0),0),"")</f>
        <v>#NAME?</v>
      </c>
      <c r="AI411" s="29" t="str">
        <f t="shared" ca="1" si="464"/>
        <v/>
      </c>
      <c r="AJ411" s="29" t="str">
        <f t="shared" ca="1" si="465"/>
        <v/>
      </c>
      <c r="AK411" s="29" t="e">
        <f ca="1">+_xlfn.IFNA(VLOOKUP($B411,'Resultados General'!$C$11:$CG$510,MATCH(AK$6,'Resultados General'!$C$10:$CG$10,0),0),"")</f>
        <v>#NAME?</v>
      </c>
      <c r="AL411" s="29" t="str">
        <f t="shared" ca="1" si="466"/>
        <v/>
      </c>
      <c r="AM411" s="29" t="str">
        <f t="shared" ca="1" si="467"/>
        <v/>
      </c>
      <c r="AN411" s="29" t="e">
        <f ca="1">+_xlfn.IFNA(VLOOKUP($B411,'Resultados General'!$C$11:$CG$510,MATCH(AN$6,'Resultados General'!$C$10:$CG$10,0),0),"")</f>
        <v>#NAME?</v>
      </c>
      <c r="AO411" s="29" t="str">
        <f t="shared" ca="1" si="468"/>
        <v/>
      </c>
      <c r="AP411" s="29" t="str">
        <f t="shared" ca="1" si="469"/>
        <v/>
      </c>
      <c r="AQ411" s="29" t="e">
        <f ca="1">+_xlfn.IFNA(VLOOKUP($B411,'Resultados General'!$C$11:$CG$510,MATCH(AQ$6,'Resultados General'!$C$10:$CG$10,0),0),"")</f>
        <v>#NAME?</v>
      </c>
      <c r="AR411" s="29" t="str">
        <f t="shared" ca="1" si="470"/>
        <v/>
      </c>
      <c r="AS411" s="29" t="str">
        <f t="shared" ca="1" si="471"/>
        <v/>
      </c>
      <c r="AT411" s="29" t="e">
        <f ca="1">+_xlfn.IFNA(VLOOKUP($B411,'Resultados General'!$C$11:$CG$510,MATCH(AT$6,'Resultados General'!$C$10:$CG$10,0),0),"")</f>
        <v>#NAME?</v>
      </c>
      <c r="AU411" s="29" t="str">
        <f t="shared" ca="1" si="472"/>
        <v/>
      </c>
      <c r="AV411" s="29" t="str">
        <f t="shared" ca="1" si="473"/>
        <v/>
      </c>
      <c r="AW411" s="29" t="e">
        <f ca="1">+_xlfn.IFNA(VLOOKUP($B411,'Resultados General'!$C$11:$CG$510,MATCH(AW$6,'Resultados General'!$C$10:$CG$10,0),0),"")</f>
        <v>#NAME?</v>
      </c>
      <c r="AX411" s="29" t="str">
        <f t="shared" ca="1" si="474"/>
        <v/>
      </c>
      <c r="AY411" s="29" t="str">
        <f t="shared" ca="1" si="475"/>
        <v/>
      </c>
      <c r="AZ411" s="29" t="e">
        <f ca="1">+_xlfn.IFNA(VLOOKUP($B411,'Resultados General'!$C$11:$CG$510,MATCH(AZ$6,'Resultados General'!$C$10:$CG$10,0),0),"")</f>
        <v>#NAME?</v>
      </c>
      <c r="BA411" s="29" t="str">
        <f t="shared" ca="1" si="476"/>
        <v/>
      </c>
      <c r="BB411" s="29" t="str">
        <f t="shared" ca="1" si="477"/>
        <v/>
      </c>
      <c r="BC411" s="29" t="e">
        <f ca="1">+_xlfn.IFNA(VLOOKUP($B411,'Resultados General'!$C$11:$CG$510,MATCH(BC$6,'Resultados General'!$C$10:$CG$10,0),0),"")</f>
        <v>#NAME?</v>
      </c>
      <c r="BD411" s="29" t="str">
        <f t="shared" ca="1" si="478"/>
        <v/>
      </c>
      <c r="BE411" s="29" t="str">
        <f t="shared" ca="1" si="479"/>
        <v/>
      </c>
      <c r="BF411" s="29" t="e">
        <f ca="1">+_xlfn.IFNA(VLOOKUP($B411,'Resultados General'!$C$11:$CG$510,MATCH(BF$6,'Resultados General'!$C$10:$CG$10,0),0),"")</f>
        <v>#NAME?</v>
      </c>
      <c r="BG411" s="29" t="str">
        <f t="shared" ca="1" si="480"/>
        <v/>
      </c>
      <c r="BH411" s="29" t="str">
        <f t="shared" ca="1" si="481"/>
        <v/>
      </c>
      <c r="BI411" s="29" t="e">
        <f ca="1">+_xlfn.IFNA(VLOOKUP($B411,'Resultados General'!$C$11:$CG$510,MATCH(BI$6,'Resultados General'!$C$10:$CG$10,0),0),"")</f>
        <v>#NAME?</v>
      </c>
      <c r="BJ411" s="29" t="str">
        <f t="shared" ca="1" si="482"/>
        <v/>
      </c>
      <c r="BK411" s="29" t="str">
        <f t="shared" ca="1" si="483"/>
        <v/>
      </c>
      <c r="BL411" s="29" t="e">
        <f ca="1">+_xlfn.IFNA(VLOOKUP($B411,'Resultados General'!$C$11:$CG$510,MATCH(BL$6,'Resultados General'!$C$10:$CG$10,0),0),"")</f>
        <v>#NAME?</v>
      </c>
      <c r="BM411" s="29" t="str">
        <f t="shared" ca="1" si="484"/>
        <v/>
      </c>
      <c r="BN411" s="29" t="str">
        <f t="shared" ca="1" si="485"/>
        <v/>
      </c>
      <c r="BO411" s="29" t="e">
        <f ca="1">+_xlfn.IFNA(VLOOKUP($B411,'Resultados General'!$C$11:$CG$510,MATCH(BO$6,'Resultados General'!$C$10:$CG$10,0),0),"")</f>
        <v>#NAME?</v>
      </c>
      <c r="BP411" s="29" t="str">
        <f t="shared" ca="1" si="486"/>
        <v/>
      </c>
      <c r="BQ411" s="29" t="str">
        <f t="shared" ca="1" si="487"/>
        <v/>
      </c>
      <c r="BR411" s="29" t="e">
        <f ca="1">+_xlfn.IFNA(VLOOKUP($B411,'Resultados General'!$C$11:$CG$510,MATCH(BR$6,'Resultados General'!$C$10:$CG$10,0),0),"")</f>
        <v>#NAME?</v>
      </c>
      <c r="BS411" s="29" t="str">
        <f t="shared" ca="1" si="488"/>
        <v/>
      </c>
      <c r="BT411" s="29" t="str">
        <f t="shared" ca="1" si="489"/>
        <v/>
      </c>
      <c r="BU411" s="29" t="e">
        <f ca="1">+_xlfn.IFNA(VLOOKUP($B411,'Resultados General'!$C$11:$CG$510,MATCH(BU$6,'Resultados General'!$C$10:$CG$10,0),0),"")</f>
        <v>#NAME?</v>
      </c>
      <c r="BV411" s="29" t="str">
        <f t="shared" ca="1" si="490"/>
        <v/>
      </c>
      <c r="BW411" s="29" t="str">
        <f t="shared" ca="1" si="491"/>
        <v/>
      </c>
      <c r="BX411" s="29" t="e">
        <f ca="1">+_xlfn.IFNA(VLOOKUP($B411,'Resultados General'!$C$11:$CG$510,MATCH(BX$6,'Resultados General'!$C$10:$CG$10,0),0),"")</f>
        <v>#NAME?</v>
      </c>
      <c r="BY411" s="29" t="str">
        <f t="shared" ca="1" si="492"/>
        <v/>
      </c>
      <c r="BZ411" s="29" t="str">
        <f t="shared" ca="1" si="493"/>
        <v/>
      </c>
      <c r="CA411" s="29" t="e">
        <f ca="1">+_xlfn.IFNA(VLOOKUP($B411,'Resultados General'!$C$11:$CG$510,MATCH(CA$6,'Resultados General'!$C$10:$CG$10,0),0),"")</f>
        <v>#NAME?</v>
      </c>
      <c r="CB411" s="29" t="str">
        <f t="shared" ca="1" si="494"/>
        <v/>
      </c>
      <c r="CC411" s="29" t="str">
        <f t="shared" ca="1" si="495"/>
        <v/>
      </c>
      <c r="CD411" s="29" t="e">
        <f ca="1">+_xlfn.IFNA(VLOOKUP($B411,'Resultados General'!$C$11:$CG$510,MATCH(CD$6,'Resultados General'!$C$10:$CG$10,0),0),"")</f>
        <v>#NAME?</v>
      </c>
      <c r="CE411" s="29" t="str">
        <f t="shared" ca="1" si="496"/>
        <v/>
      </c>
      <c r="CF411" s="29" t="str">
        <f t="shared" ca="1" si="497"/>
        <v/>
      </c>
      <c r="CG411" s="29" t="e">
        <f ca="1">+_xlfn.IFNA(VLOOKUP($B411,'Resultados General'!$C$11:$CG$510,MATCH(CG$6,'Resultados General'!$C$10:$CG$10,0),0),"")</f>
        <v>#NAME?</v>
      </c>
      <c r="CH411" s="29" t="str">
        <f t="shared" ca="1" si="498"/>
        <v/>
      </c>
      <c r="CI411" s="29" t="str">
        <f t="shared" ca="1" si="499"/>
        <v/>
      </c>
      <c r="CJ411" s="29" t="e">
        <f ca="1">+_xlfn.IFNA(VLOOKUP($B411,'Resultados General'!$C$11:$CG$510,MATCH(CJ$6,'Resultados General'!$C$10:$CG$10,0),0),"")</f>
        <v>#NAME?</v>
      </c>
      <c r="CK411" s="29" t="str">
        <f t="shared" ca="1" si="500"/>
        <v/>
      </c>
      <c r="CL411" s="29" t="str">
        <f t="shared" ca="1" si="501"/>
        <v/>
      </c>
      <c r="CM411" s="29" t="e">
        <f ca="1">+_xlfn.IFNA(VLOOKUP($B411,'Resultados General'!$C$11:$CG$510,MATCH(CM$6,'Resultados General'!$C$10:$CG$10,0),0),"")</f>
        <v>#NAME?</v>
      </c>
      <c r="CN411" s="29" t="str">
        <f t="shared" ca="1" si="502"/>
        <v/>
      </c>
      <c r="CO411" s="29" t="str">
        <f t="shared" ca="1" si="503"/>
        <v/>
      </c>
      <c r="CP411" s="29" t="e">
        <f ca="1">+_xlfn.IFNA(VLOOKUP($B411,'Resultados General'!$C$11:$CG$510,MATCH(CP$6,'Resultados General'!$C$10:$CG$10,0),0),"")</f>
        <v>#NAME?</v>
      </c>
      <c r="CQ411" s="29" t="str">
        <f t="shared" ca="1" si="504"/>
        <v/>
      </c>
      <c r="CR411" s="29" t="str">
        <f t="shared" ca="1" si="505"/>
        <v/>
      </c>
      <c r="CS411" s="29" t="e">
        <f ca="1">+_xlfn.IFNA(VLOOKUP($B411,'Resultados General'!$C$11:$CG$510,MATCH(CS$6,'Resultados General'!$C$10:$CG$10,0),0),"")</f>
        <v>#NAME?</v>
      </c>
      <c r="CT411" s="29" t="str">
        <f t="shared" ca="1" si="506"/>
        <v/>
      </c>
      <c r="CU411" s="29" t="str">
        <f t="shared" ca="1" si="507"/>
        <v/>
      </c>
      <c r="CV411" s="29" t="e">
        <f ca="1">+_xlfn.IFNA(VLOOKUP($B411,'Resultados General'!$C$11:$CG$510,MATCH(CV$6,'Resultados General'!$C$10:$CG$10,0),0),"")</f>
        <v>#NAME?</v>
      </c>
      <c r="CW411" s="29" t="str">
        <f t="shared" ca="1" si="508"/>
        <v/>
      </c>
      <c r="CX411" s="29" t="str">
        <f t="shared" ca="1" si="509"/>
        <v/>
      </c>
      <c r="CY411" s="29" t="e">
        <f ca="1">+_xlfn.IFNA(VLOOKUP($B411,'Resultados General'!$C$11:$CG$510,MATCH(CY$6,'Resultados General'!$C$10:$CG$10,0),0),"")</f>
        <v>#NAME?</v>
      </c>
      <c r="CZ411" s="29" t="str">
        <f t="shared" ca="1" si="510"/>
        <v/>
      </c>
      <c r="DA411" s="29" t="str">
        <f t="shared" ca="1" si="511"/>
        <v/>
      </c>
      <c r="DB411" s="29" t="e">
        <f ca="1">+_xlfn.IFNA(VLOOKUP($B411,'Resultados General'!$C$11:$CG$510,MATCH(DB$6,'Resultados General'!$C$10:$CG$10,0),0),"")</f>
        <v>#NAME?</v>
      </c>
      <c r="DC411" s="29" t="str">
        <f t="shared" ca="1" si="512"/>
        <v/>
      </c>
      <c r="DD411" s="29" t="str">
        <f t="shared" ca="1" si="513"/>
        <v/>
      </c>
      <c r="DE411" s="29" t="e">
        <f ca="1">+_xlfn.IFNA(VLOOKUP($B411,'Resultados General'!$C$11:$CG$510,MATCH(DE$6,'Resultados General'!$C$10:$CG$10,0),0),"")</f>
        <v>#NAME?</v>
      </c>
      <c r="DF411" s="29" t="str">
        <f t="shared" ca="1" si="514"/>
        <v/>
      </c>
      <c r="DG411" s="29" t="str">
        <f t="shared" ca="1" si="515"/>
        <v/>
      </c>
      <c r="DH411" s="29" t="e">
        <f ca="1">+_xlfn.IFNA(VLOOKUP($B411,'Resultados General'!$C$11:$CG$510,MATCH(DH$6,'Resultados General'!$C$10:$CG$10,0),0),"")</f>
        <v>#NAME?</v>
      </c>
      <c r="DI411" s="29" t="str">
        <f t="shared" ca="1" si="516"/>
        <v/>
      </c>
      <c r="DJ411" s="29" t="str">
        <f t="shared" ca="1" si="517"/>
        <v/>
      </c>
      <c r="DK411" s="29" t="e">
        <f ca="1">+_xlfn.IFNA(VLOOKUP($B411,'Resultados General'!$C$11:$CG$510,MATCH(DK$6,'Resultados General'!$C$10:$CG$10,0),0),"")</f>
        <v>#NAME?</v>
      </c>
      <c r="DL411" s="29" t="str">
        <f t="shared" ca="1" si="518"/>
        <v/>
      </c>
      <c r="DM411" s="29" t="str">
        <f t="shared" ca="1" si="519"/>
        <v/>
      </c>
      <c r="DN411" s="29" t="e">
        <f ca="1">+_xlfn.IFNA(VLOOKUP($B411,'Resultados General'!$C$11:$CG$510,MATCH(DN$6,'Resultados General'!$C$10:$CG$10,0),0),"")</f>
        <v>#NAME?</v>
      </c>
      <c r="DO411" s="29" t="str">
        <f t="shared" ca="1" si="520"/>
        <v/>
      </c>
      <c r="DP411" s="29" t="str">
        <f t="shared" ca="1" si="521"/>
        <v/>
      </c>
    </row>
    <row r="412" spans="2:120">
      <c r="B412" s="219" t="str">
        <f>+IF('Resultados General'!C415="","",'Resultados General'!C415)</f>
        <v/>
      </c>
      <c r="C412" s="134" t="e">
        <f ca="1">+_xlfn.IFNA(VLOOKUP('Distribución de puestos'!B412,'Resultados General'!$C$11:$J$510,8,0),"")</f>
        <v>#NAME?</v>
      </c>
      <c r="D412" s="135" t="e">
        <f ca="1">+_xlfn.IFNA(VLOOKUP(B412,'Resultados General'!$C$11:$L$510,10,0),"")</f>
        <v>#NAME?</v>
      </c>
      <c r="E412" s="26" t="s">
        <v>76</v>
      </c>
      <c r="F412" s="26" t="s">
        <v>76</v>
      </c>
      <c r="G412" s="135" t="str">
        <f t="shared" ca="1" si="522"/>
        <v/>
      </c>
      <c r="H412" s="135" t="str">
        <f t="shared" ca="1" si="523"/>
        <v/>
      </c>
      <c r="I412" s="219" t="str">
        <f t="shared" si="524"/>
        <v/>
      </c>
      <c r="J412" s="138"/>
      <c r="M412" s="29" t="e">
        <f ca="1">+_xlfn.IFNA(VLOOKUP($B412,'Resultados General'!$C$11:$CG$510,MATCH(M$6,'Resultados General'!$C$10:$CG$10,0),0),"")</f>
        <v>#NAME?</v>
      </c>
      <c r="N412" s="29" t="str">
        <f t="shared" ca="1" si="450"/>
        <v/>
      </c>
      <c r="O412" s="29" t="str">
        <f t="shared" ca="1" si="451"/>
        <v/>
      </c>
      <c r="P412" s="29" t="e">
        <f ca="1">+_xlfn.IFNA(VLOOKUP($B412,'Resultados General'!$C$11:$CG$510,MATCH(P$6,'Resultados General'!$C$10:$CG$10,0),0),"")</f>
        <v>#NAME?</v>
      </c>
      <c r="Q412" s="29" t="str">
        <f t="shared" ca="1" si="452"/>
        <v/>
      </c>
      <c r="R412" s="29" t="str">
        <f t="shared" ca="1" si="453"/>
        <v/>
      </c>
      <c r="S412" s="29" t="e">
        <f ca="1">+_xlfn.IFNA(VLOOKUP($B412,'Resultados General'!$C$11:$CG$510,MATCH(S$6,'Resultados General'!$C$10:$CG$10,0),0),"")</f>
        <v>#NAME?</v>
      </c>
      <c r="T412" s="29" t="str">
        <f t="shared" ca="1" si="454"/>
        <v/>
      </c>
      <c r="U412" s="29" t="str">
        <f t="shared" ca="1" si="455"/>
        <v/>
      </c>
      <c r="V412" s="29" t="e">
        <f ca="1">+_xlfn.IFNA(VLOOKUP($B412,'Resultados General'!$C$11:$CG$510,MATCH(V$6,'Resultados General'!$C$10:$CG$10,0),0),"")</f>
        <v>#NAME?</v>
      </c>
      <c r="W412" s="29" t="str">
        <f t="shared" ca="1" si="456"/>
        <v/>
      </c>
      <c r="X412" s="29" t="str">
        <f t="shared" ca="1" si="457"/>
        <v/>
      </c>
      <c r="Y412" s="29" t="e">
        <f ca="1">+_xlfn.IFNA(VLOOKUP($B412,'Resultados General'!$C$11:$CG$510,MATCH(Y$6,'Resultados General'!$C$10:$CG$10,0),0),"")</f>
        <v>#NAME?</v>
      </c>
      <c r="Z412" s="29" t="str">
        <f t="shared" ca="1" si="458"/>
        <v/>
      </c>
      <c r="AA412" s="29" t="str">
        <f t="shared" ca="1" si="459"/>
        <v/>
      </c>
      <c r="AB412" s="29" t="e">
        <f ca="1">+_xlfn.IFNA(VLOOKUP($B412,'Resultados General'!$C$11:$CG$510,MATCH(AB$6,'Resultados General'!$C$10:$CG$10,0),0),"")</f>
        <v>#NAME?</v>
      </c>
      <c r="AC412" s="29" t="str">
        <f t="shared" ca="1" si="460"/>
        <v/>
      </c>
      <c r="AD412" s="29" t="str">
        <f t="shared" ca="1" si="461"/>
        <v/>
      </c>
      <c r="AE412" s="29" t="e">
        <f ca="1">+_xlfn.IFNA(VLOOKUP($B412,'Resultados General'!$C$11:$CG$510,MATCH(AE$6,'Resultados General'!$C$10:$CG$10,0),0),"")</f>
        <v>#NAME?</v>
      </c>
      <c r="AF412" s="29" t="str">
        <f t="shared" ca="1" si="462"/>
        <v/>
      </c>
      <c r="AG412" s="29" t="str">
        <f t="shared" ca="1" si="463"/>
        <v/>
      </c>
      <c r="AH412" s="29" t="e">
        <f ca="1">+_xlfn.IFNA(VLOOKUP($B412,'Resultados General'!$C$11:$CG$510,MATCH(AH$6,'Resultados General'!$C$10:$CG$10,0),0),"")</f>
        <v>#NAME?</v>
      </c>
      <c r="AI412" s="29" t="str">
        <f t="shared" ca="1" si="464"/>
        <v/>
      </c>
      <c r="AJ412" s="29" t="str">
        <f t="shared" ca="1" si="465"/>
        <v/>
      </c>
      <c r="AK412" s="29" t="e">
        <f ca="1">+_xlfn.IFNA(VLOOKUP($B412,'Resultados General'!$C$11:$CG$510,MATCH(AK$6,'Resultados General'!$C$10:$CG$10,0),0),"")</f>
        <v>#NAME?</v>
      </c>
      <c r="AL412" s="29" t="str">
        <f t="shared" ca="1" si="466"/>
        <v/>
      </c>
      <c r="AM412" s="29" t="str">
        <f t="shared" ca="1" si="467"/>
        <v/>
      </c>
      <c r="AN412" s="29" t="e">
        <f ca="1">+_xlfn.IFNA(VLOOKUP($B412,'Resultados General'!$C$11:$CG$510,MATCH(AN$6,'Resultados General'!$C$10:$CG$10,0),0),"")</f>
        <v>#NAME?</v>
      </c>
      <c r="AO412" s="29" t="str">
        <f t="shared" ca="1" si="468"/>
        <v/>
      </c>
      <c r="AP412" s="29" t="str">
        <f t="shared" ca="1" si="469"/>
        <v/>
      </c>
      <c r="AQ412" s="29" t="e">
        <f ca="1">+_xlfn.IFNA(VLOOKUP($B412,'Resultados General'!$C$11:$CG$510,MATCH(AQ$6,'Resultados General'!$C$10:$CG$10,0),0),"")</f>
        <v>#NAME?</v>
      </c>
      <c r="AR412" s="29" t="str">
        <f t="shared" ca="1" si="470"/>
        <v/>
      </c>
      <c r="AS412" s="29" t="str">
        <f t="shared" ca="1" si="471"/>
        <v/>
      </c>
      <c r="AT412" s="29" t="e">
        <f ca="1">+_xlfn.IFNA(VLOOKUP($B412,'Resultados General'!$C$11:$CG$510,MATCH(AT$6,'Resultados General'!$C$10:$CG$10,0),0),"")</f>
        <v>#NAME?</v>
      </c>
      <c r="AU412" s="29" t="str">
        <f t="shared" ca="1" si="472"/>
        <v/>
      </c>
      <c r="AV412" s="29" t="str">
        <f t="shared" ca="1" si="473"/>
        <v/>
      </c>
      <c r="AW412" s="29" t="e">
        <f ca="1">+_xlfn.IFNA(VLOOKUP($B412,'Resultados General'!$C$11:$CG$510,MATCH(AW$6,'Resultados General'!$C$10:$CG$10,0),0),"")</f>
        <v>#NAME?</v>
      </c>
      <c r="AX412" s="29" t="str">
        <f t="shared" ca="1" si="474"/>
        <v/>
      </c>
      <c r="AY412" s="29" t="str">
        <f t="shared" ca="1" si="475"/>
        <v/>
      </c>
      <c r="AZ412" s="29" t="e">
        <f ca="1">+_xlfn.IFNA(VLOOKUP($B412,'Resultados General'!$C$11:$CG$510,MATCH(AZ$6,'Resultados General'!$C$10:$CG$10,0),0),"")</f>
        <v>#NAME?</v>
      </c>
      <c r="BA412" s="29" t="str">
        <f t="shared" ca="1" si="476"/>
        <v/>
      </c>
      <c r="BB412" s="29" t="str">
        <f t="shared" ca="1" si="477"/>
        <v/>
      </c>
      <c r="BC412" s="29" t="e">
        <f ca="1">+_xlfn.IFNA(VLOOKUP($B412,'Resultados General'!$C$11:$CG$510,MATCH(BC$6,'Resultados General'!$C$10:$CG$10,0),0),"")</f>
        <v>#NAME?</v>
      </c>
      <c r="BD412" s="29" t="str">
        <f t="shared" ca="1" si="478"/>
        <v/>
      </c>
      <c r="BE412" s="29" t="str">
        <f t="shared" ca="1" si="479"/>
        <v/>
      </c>
      <c r="BF412" s="29" t="e">
        <f ca="1">+_xlfn.IFNA(VLOOKUP($B412,'Resultados General'!$C$11:$CG$510,MATCH(BF$6,'Resultados General'!$C$10:$CG$10,0),0),"")</f>
        <v>#NAME?</v>
      </c>
      <c r="BG412" s="29" t="str">
        <f t="shared" ca="1" si="480"/>
        <v/>
      </c>
      <c r="BH412" s="29" t="str">
        <f t="shared" ca="1" si="481"/>
        <v/>
      </c>
      <c r="BI412" s="29" t="e">
        <f ca="1">+_xlfn.IFNA(VLOOKUP($B412,'Resultados General'!$C$11:$CG$510,MATCH(BI$6,'Resultados General'!$C$10:$CG$10,0),0),"")</f>
        <v>#NAME?</v>
      </c>
      <c r="BJ412" s="29" t="str">
        <f t="shared" ca="1" si="482"/>
        <v/>
      </c>
      <c r="BK412" s="29" t="str">
        <f t="shared" ca="1" si="483"/>
        <v/>
      </c>
      <c r="BL412" s="29" t="e">
        <f ca="1">+_xlfn.IFNA(VLOOKUP($B412,'Resultados General'!$C$11:$CG$510,MATCH(BL$6,'Resultados General'!$C$10:$CG$10,0),0),"")</f>
        <v>#NAME?</v>
      </c>
      <c r="BM412" s="29" t="str">
        <f t="shared" ca="1" si="484"/>
        <v/>
      </c>
      <c r="BN412" s="29" t="str">
        <f t="shared" ca="1" si="485"/>
        <v/>
      </c>
      <c r="BO412" s="29" t="e">
        <f ca="1">+_xlfn.IFNA(VLOOKUP($B412,'Resultados General'!$C$11:$CG$510,MATCH(BO$6,'Resultados General'!$C$10:$CG$10,0),0),"")</f>
        <v>#NAME?</v>
      </c>
      <c r="BP412" s="29" t="str">
        <f t="shared" ca="1" si="486"/>
        <v/>
      </c>
      <c r="BQ412" s="29" t="str">
        <f t="shared" ca="1" si="487"/>
        <v/>
      </c>
      <c r="BR412" s="29" t="e">
        <f ca="1">+_xlfn.IFNA(VLOOKUP($B412,'Resultados General'!$C$11:$CG$510,MATCH(BR$6,'Resultados General'!$C$10:$CG$10,0),0),"")</f>
        <v>#NAME?</v>
      </c>
      <c r="BS412" s="29" t="str">
        <f t="shared" ca="1" si="488"/>
        <v/>
      </c>
      <c r="BT412" s="29" t="str">
        <f t="shared" ca="1" si="489"/>
        <v/>
      </c>
      <c r="BU412" s="29" t="e">
        <f ca="1">+_xlfn.IFNA(VLOOKUP($B412,'Resultados General'!$C$11:$CG$510,MATCH(BU$6,'Resultados General'!$C$10:$CG$10,0),0),"")</f>
        <v>#NAME?</v>
      </c>
      <c r="BV412" s="29" t="str">
        <f t="shared" ca="1" si="490"/>
        <v/>
      </c>
      <c r="BW412" s="29" t="str">
        <f t="shared" ca="1" si="491"/>
        <v/>
      </c>
      <c r="BX412" s="29" t="e">
        <f ca="1">+_xlfn.IFNA(VLOOKUP($B412,'Resultados General'!$C$11:$CG$510,MATCH(BX$6,'Resultados General'!$C$10:$CG$10,0),0),"")</f>
        <v>#NAME?</v>
      </c>
      <c r="BY412" s="29" t="str">
        <f t="shared" ca="1" si="492"/>
        <v/>
      </c>
      <c r="BZ412" s="29" t="str">
        <f t="shared" ca="1" si="493"/>
        <v/>
      </c>
      <c r="CA412" s="29" t="e">
        <f ca="1">+_xlfn.IFNA(VLOOKUP($B412,'Resultados General'!$C$11:$CG$510,MATCH(CA$6,'Resultados General'!$C$10:$CG$10,0),0),"")</f>
        <v>#NAME?</v>
      </c>
      <c r="CB412" s="29" t="str">
        <f t="shared" ca="1" si="494"/>
        <v/>
      </c>
      <c r="CC412" s="29" t="str">
        <f t="shared" ca="1" si="495"/>
        <v/>
      </c>
      <c r="CD412" s="29" t="e">
        <f ca="1">+_xlfn.IFNA(VLOOKUP($B412,'Resultados General'!$C$11:$CG$510,MATCH(CD$6,'Resultados General'!$C$10:$CG$10,0),0),"")</f>
        <v>#NAME?</v>
      </c>
      <c r="CE412" s="29" t="str">
        <f t="shared" ca="1" si="496"/>
        <v/>
      </c>
      <c r="CF412" s="29" t="str">
        <f t="shared" ca="1" si="497"/>
        <v/>
      </c>
      <c r="CG412" s="29" t="e">
        <f ca="1">+_xlfn.IFNA(VLOOKUP($B412,'Resultados General'!$C$11:$CG$510,MATCH(CG$6,'Resultados General'!$C$10:$CG$10,0),0),"")</f>
        <v>#NAME?</v>
      </c>
      <c r="CH412" s="29" t="str">
        <f t="shared" ca="1" si="498"/>
        <v/>
      </c>
      <c r="CI412" s="29" t="str">
        <f t="shared" ca="1" si="499"/>
        <v/>
      </c>
      <c r="CJ412" s="29" t="e">
        <f ca="1">+_xlfn.IFNA(VLOOKUP($B412,'Resultados General'!$C$11:$CG$510,MATCH(CJ$6,'Resultados General'!$C$10:$CG$10,0),0),"")</f>
        <v>#NAME?</v>
      </c>
      <c r="CK412" s="29" t="str">
        <f t="shared" ca="1" si="500"/>
        <v/>
      </c>
      <c r="CL412" s="29" t="str">
        <f t="shared" ca="1" si="501"/>
        <v/>
      </c>
      <c r="CM412" s="29" t="e">
        <f ca="1">+_xlfn.IFNA(VLOOKUP($B412,'Resultados General'!$C$11:$CG$510,MATCH(CM$6,'Resultados General'!$C$10:$CG$10,0),0),"")</f>
        <v>#NAME?</v>
      </c>
      <c r="CN412" s="29" t="str">
        <f t="shared" ca="1" si="502"/>
        <v/>
      </c>
      <c r="CO412" s="29" t="str">
        <f t="shared" ca="1" si="503"/>
        <v/>
      </c>
      <c r="CP412" s="29" t="e">
        <f ca="1">+_xlfn.IFNA(VLOOKUP($B412,'Resultados General'!$C$11:$CG$510,MATCH(CP$6,'Resultados General'!$C$10:$CG$10,0),0),"")</f>
        <v>#NAME?</v>
      </c>
      <c r="CQ412" s="29" t="str">
        <f t="shared" ca="1" si="504"/>
        <v/>
      </c>
      <c r="CR412" s="29" t="str">
        <f t="shared" ca="1" si="505"/>
        <v/>
      </c>
      <c r="CS412" s="29" t="e">
        <f ca="1">+_xlfn.IFNA(VLOOKUP($B412,'Resultados General'!$C$11:$CG$510,MATCH(CS$6,'Resultados General'!$C$10:$CG$10,0),0),"")</f>
        <v>#NAME?</v>
      </c>
      <c r="CT412" s="29" t="str">
        <f t="shared" ca="1" si="506"/>
        <v/>
      </c>
      <c r="CU412" s="29" t="str">
        <f t="shared" ca="1" si="507"/>
        <v/>
      </c>
      <c r="CV412" s="29" t="e">
        <f ca="1">+_xlfn.IFNA(VLOOKUP($B412,'Resultados General'!$C$11:$CG$510,MATCH(CV$6,'Resultados General'!$C$10:$CG$10,0),0),"")</f>
        <v>#NAME?</v>
      </c>
      <c r="CW412" s="29" t="str">
        <f t="shared" ca="1" si="508"/>
        <v/>
      </c>
      <c r="CX412" s="29" t="str">
        <f t="shared" ca="1" si="509"/>
        <v/>
      </c>
      <c r="CY412" s="29" t="e">
        <f ca="1">+_xlfn.IFNA(VLOOKUP($B412,'Resultados General'!$C$11:$CG$510,MATCH(CY$6,'Resultados General'!$C$10:$CG$10,0),0),"")</f>
        <v>#NAME?</v>
      </c>
      <c r="CZ412" s="29" t="str">
        <f t="shared" ca="1" si="510"/>
        <v/>
      </c>
      <c r="DA412" s="29" t="str">
        <f t="shared" ca="1" si="511"/>
        <v/>
      </c>
      <c r="DB412" s="29" t="e">
        <f ca="1">+_xlfn.IFNA(VLOOKUP($B412,'Resultados General'!$C$11:$CG$510,MATCH(DB$6,'Resultados General'!$C$10:$CG$10,0),0),"")</f>
        <v>#NAME?</v>
      </c>
      <c r="DC412" s="29" t="str">
        <f t="shared" ca="1" si="512"/>
        <v/>
      </c>
      <c r="DD412" s="29" t="str">
        <f t="shared" ca="1" si="513"/>
        <v/>
      </c>
      <c r="DE412" s="29" t="e">
        <f ca="1">+_xlfn.IFNA(VLOOKUP($B412,'Resultados General'!$C$11:$CG$510,MATCH(DE$6,'Resultados General'!$C$10:$CG$10,0),0),"")</f>
        <v>#NAME?</v>
      </c>
      <c r="DF412" s="29" t="str">
        <f t="shared" ca="1" si="514"/>
        <v/>
      </c>
      <c r="DG412" s="29" t="str">
        <f t="shared" ca="1" si="515"/>
        <v/>
      </c>
      <c r="DH412" s="29" t="e">
        <f ca="1">+_xlfn.IFNA(VLOOKUP($B412,'Resultados General'!$C$11:$CG$510,MATCH(DH$6,'Resultados General'!$C$10:$CG$10,0),0),"")</f>
        <v>#NAME?</v>
      </c>
      <c r="DI412" s="29" t="str">
        <f t="shared" ca="1" si="516"/>
        <v/>
      </c>
      <c r="DJ412" s="29" t="str">
        <f t="shared" ca="1" si="517"/>
        <v/>
      </c>
      <c r="DK412" s="29" t="e">
        <f ca="1">+_xlfn.IFNA(VLOOKUP($B412,'Resultados General'!$C$11:$CG$510,MATCH(DK$6,'Resultados General'!$C$10:$CG$10,0),0),"")</f>
        <v>#NAME?</v>
      </c>
      <c r="DL412" s="29" t="str">
        <f t="shared" ca="1" si="518"/>
        <v/>
      </c>
      <c r="DM412" s="29" t="str">
        <f t="shared" ca="1" si="519"/>
        <v/>
      </c>
      <c r="DN412" s="29" t="e">
        <f ca="1">+_xlfn.IFNA(VLOOKUP($B412,'Resultados General'!$C$11:$CG$510,MATCH(DN$6,'Resultados General'!$C$10:$CG$10,0),0),"")</f>
        <v>#NAME?</v>
      </c>
      <c r="DO412" s="29" t="str">
        <f t="shared" ca="1" si="520"/>
        <v/>
      </c>
      <c r="DP412" s="29" t="str">
        <f t="shared" ca="1" si="521"/>
        <v/>
      </c>
    </row>
    <row r="413" spans="2:120">
      <c r="B413" s="219" t="str">
        <f>+IF('Resultados General'!C416="","",'Resultados General'!C416)</f>
        <v/>
      </c>
      <c r="C413" s="134" t="e">
        <f ca="1">+_xlfn.IFNA(VLOOKUP('Distribución de puestos'!B413,'Resultados General'!$C$11:$J$510,8,0),"")</f>
        <v>#NAME?</v>
      </c>
      <c r="D413" s="135" t="e">
        <f ca="1">+_xlfn.IFNA(VLOOKUP(B413,'Resultados General'!$C$11:$L$510,10,0),"")</f>
        <v>#NAME?</v>
      </c>
      <c r="E413" s="26" t="s">
        <v>76</v>
      </c>
      <c r="F413" s="26" t="s">
        <v>76</v>
      </c>
      <c r="G413" s="135" t="str">
        <f t="shared" ca="1" si="522"/>
        <v/>
      </c>
      <c r="H413" s="135" t="str">
        <f t="shared" ca="1" si="523"/>
        <v/>
      </c>
      <c r="I413" s="219" t="str">
        <f t="shared" si="524"/>
        <v/>
      </c>
      <c r="J413" s="138"/>
      <c r="M413" s="29" t="e">
        <f ca="1">+_xlfn.IFNA(VLOOKUP($B413,'Resultados General'!$C$11:$CG$510,MATCH(M$6,'Resultados General'!$C$10:$CG$10,0),0),"")</f>
        <v>#NAME?</v>
      </c>
      <c r="N413" s="29" t="str">
        <f t="shared" ca="1" si="450"/>
        <v/>
      </c>
      <c r="O413" s="29" t="str">
        <f t="shared" ca="1" si="451"/>
        <v/>
      </c>
      <c r="P413" s="29" t="e">
        <f ca="1">+_xlfn.IFNA(VLOOKUP($B413,'Resultados General'!$C$11:$CG$510,MATCH(P$6,'Resultados General'!$C$10:$CG$10,0),0),"")</f>
        <v>#NAME?</v>
      </c>
      <c r="Q413" s="29" t="str">
        <f t="shared" ca="1" si="452"/>
        <v/>
      </c>
      <c r="R413" s="29" t="str">
        <f t="shared" ca="1" si="453"/>
        <v/>
      </c>
      <c r="S413" s="29" t="e">
        <f ca="1">+_xlfn.IFNA(VLOOKUP($B413,'Resultados General'!$C$11:$CG$510,MATCH(S$6,'Resultados General'!$C$10:$CG$10,0),0),"")</f>
        <v>#NAME?</v>
      </c>
      <c r="T413" s="29" t="str">
        <f t="shared" ca="1" si="454"/>
        <v/>
      </c>
      <c r="U413" s="29" t="str">
        <f t="shared" ca="1" si="455"/>
        <v/>
      </c>
      <c r="V413" s="29" t="e">
        <f ca="1">+_xlfn.IFNA(VLOOKUP($B413,'Resultados General'!$C$11:$CG$510,MATCH(V$6,'Resultados General'!$C$10:$CG$10,0),0),"")</f>
        <v>#NAME?</v>
      </c>
      <c r="W413" s="29" t="str">
        <f t="shared" ca="1" si="456"/>
        <v/>
      </c>
      <c r="X413" s="29" t="str">
        <f t="shared" ca="1" si="457"/>
        <v/>
      </c>
      <c r="Y413" s="29" t="e">
        <f ca="1">+_xlfn.IFNA(VLOOKUP($B413,'Resultados General'!$C$11:$CG$510,MATCH(Y$6,'Resultados General'!$C$10:$CG$10,0),0),"")</f>
        <v>#NAME?</v>
      </c>
      <c r="Z413" s="29" t="str">
        <f t="shared" ca="1" si="458"/>
        <v/>
      </c>
      <c r="AA413" s="29" t="str">
        <f t="shared" ca="1" si="459"/>
        <v/>
      </c>
      <c r="AB413" s="29" t="e">
        <f ca="1">+_xlfn.IFNA(VLOOKUP($B413,'Resultados General'!$C$11:$CG$510,MATCH(AB$6,'Resultados General'!$C$10:$CG$10,0),0),"")</f>
        <v>#NAME?</v>
      </c>
      <c r="AC413" s="29" t="str">
        <f t="shared" ca="1" si="460"/>
        <v/>
      </c>
      <c r="AD413" s="29" t="str">
        <f t="shared" ca="1" si="461"/>
        <v/>
      </c>
      <c r="AE413" s="29" t="e">
        <f ca="1">+_xlfn.IFNA(VLOOKUP($B413,'Resultados General'!$C$11:$CG$510,MATCH(AE$6,'Resultados General'!$C$10:$CG$10,0),0),"")</f>
        <v>#NAME?</v>
      </c>
      <c r="AF413" s="29" t="str">
        <f t="shared" ca="1" si="462"/>
        <v/>
      </c>
      <c r="AG413" s="29" t="str">
        <f t="shared" ca="1" si="463"/>
        <v/>
      </c>
      <c r="AH413" s="29" t="e">
        <f ca="1">+_xlfn.IFNA(VLOOKUP($B413,'Resultados General'!$C$11:$CG$510,MATCH(AH$6,'Resultados General'!$C$10:$CG$10,0),0),"")</f>
        <v>#NAME?</v>
      </c>
      <c r="AI413" s="29" t="str">
        <f t="shared" ca="1" si="464"/>
        <v/>
      </c>
      <c r="AJ413" s="29" t="str">
        <f t="shared" ca="1" si="465"/>
        <v/>
      </c>
      <c r="AK413" s="29" t="e">
        <f ca="1">+_xlfn.IFNA(VLOOKUP($B413,'Resultados General'!$C$11:$CG$510,MATCH(AK$6,'Resultados General'!$C$10:$CG$10,0),0),"")</f>
        <v>#NAME?</v>
      </c>
      <c r="AL413" s="29" t="str">
        <f t="shared" ca="1" si="466"/>
        <v/>
      </c>
      <c r="AM413" s="29" t="str">
        <f t="shared" ca="1" si="467"/>
        <v/>
      </c>
      <c r="AN413" s="29" t="e">
        <f ca="1">+_xlfn.IFNA(VLOOKUP($B413,'Resultados General'!$C$11:$CG$510,MATCH(AN$6,'Resultados General'!$C$10:$CG$10,0),0),"")</f>
        <v>#NAME?</v>
      </c>
      <c r="AO413" s="29" t="str">
        <f t="shared" ca="1" si="468"/>
        <v/>
      </c>
      <c r="AP413" s="29" t="str">
        <f t="shared" ca="1" si="469"/>
        <v/>
      </c>
      <c r="AQ413" s="29" t="e">
        <f ca="1">+_xlfn.IFNA(VLOOKUP($B413,'Resultados General'!$C$11:$CG$510,MATCH(AQ$6,'Resultados General'!$C$10:$CG$10,0),0),"")</f>
        <v>#NAME?</v>
      </c>
      <c r="AR413" s="29" t="str">
        <f t="shared" ca="1" si="470"/>
        <v/>
      </c>
      <c r="AS413" s="29" t="str">
        <f t="shared" ca="1" si="471"/>
        <v/>
      </c>
      <c r="AT413" s="29" t="e">
        <f ca="1">+_xlfn.IFNA(VLOOKUP($B413,'Resultados General'!$C$11:$CG$510,MATCH(AT$6,'Resultados General'!$C$10:$CG$10,0),0),"")</f>
        <v>#NAME?</v>
      </c>
      <c r="AU413" s="29" t="str">
        <f t="shared" ca="1" si="472"/>
        <v/>
      </c>
      <c r="AV413" s="29" t="str">
        <f t="shared" ca="1" si="473"/>
        <v/>
      </c>
      <c r="AW413" s="29" t="e">
        <f ca="1">+_xlfn.IFNA(VLOOKUP($B413,'Resultados General'!$C$11:$CG$510,MATCH(AW$6,'Resultados General'!$C$10:$CG$10,0),0),"")</f>
        <v>#NAME?</v>
      </c>
      <c r="AX413" s="29" t="str">
        <f t="shared" ca="1" si="474"/>
        <v/>
      </c>
      <c r="AY413" s="29" t="str">
        <f t="shared" ca="1" si="475"/>
        <v/>
      </c>
      <c r="AZ413" s="29" t="e">
        <f ca="1">+_xlfn.IFNA(VLOOKUP($B413,'Resultados General'!$C$11:$CG$510,MATCH(AZ$6,'Resultados General'!$C$10:$CG$10,0),0),"")</f>
        <v>#NAME?</v>
      </c>
      <c r="BA413" s="29" t="str">
        <f t="shared" ca="1" si="476"/>
        <v/>
      </c>
      <c r="BB413" s="29" t="str">
        <f t="shared" ca="1" si="477"/>
        <v/>
      </c>
      <c r="BC413" s="29" t="e">
        <f ca="1">+_xlfn.IFNA(VLOOKUP($B413,'Resultados General'!$C$11:$CG$510,MATCH(BC$6,'Resultados General'!$C$10:$CG$10,0),0),"")</f>
        <v>#NAME?</v>
      </c>
      <c r="BD413" s="29" t="str">
        <f t="shared" ca="1" si="478"/>
        <v/>
      </c>
      <c r="BE413" s="29" t="str">
        <f t="shared" ca="1" si="479"/>
        <v/>
      </c>
      <c r="BF413" s="29" t="e">
        <f ca="1">+_xlfn.IFNA(VLOOKUP($B413,'Resultados General'!$C$11:$CG$510,MATCH(BF$6,'Resultados General'!$C$10:$CG$10,0),0),"")</f>
        <v>#NAME?</v>
      </c>
      <c r="BG413" s="29" t="str">
        <f t="shared" ca="1" si="480"/>
        <v/>
      </c>
      <c r="BH413" s="29" t="str">
        <f t="shared" ca="1" si="481"/>
        <v/>
      </c>
      <c r="BI413" s="29" t="e">
        <f ca="1">+_xlfn.IFNA(VLOOKUP($B413,'Resultados General'!$C$11:$CG$510,MATCH(BI$6,'Resultados General'!$C$10:$CG$10,0),0),"")</f>
        <v>#NAME?</v>
      </c>
      <c r="BJ413" s="29" t="str">
        <f t="shared" ca="1" si="482"/>
        <v/>
      </c>
      <c r="BK413" s="29" t="str">
        <f t="shared" ca="1" si="483"/>
        <v/>
      </c>
      <c r="BL413" s="29" t="e">
        <f ca="1">+_xlfn.IFNA(VLOOKUP($B413,'Resultados General'!$C$11:$CG$510,MATCH(BL$6,'Resultados General'!$C$10:$CG$10,0),0),"")</f>
        <v>#NAME?</v>
      </c>
      <c r="BM413" s="29" t="str">
        <f t="shared" ca="1" si="484"/>
        <v/>
      </c>
      <c r="BN413" s="29" t="str">
        <f t="shared" ca="1" si="485"/>
        <v/>
      </c>
      <c r="BO413" s="29" t="e">
        <f ca="1">+_xlfn.IFNA(VLOOKUP($B413,'Resultados General'!$C$11:$CG$510,MATCH(BO$6,'Resultados General'!$C$10:$CG$10,0),0),"")</f>
        <v>#NAME?</v>
      </c>
      <c r="BP413" s="29" t="str">
        <f t="shared" ca="1" si="486"/>
        <v/>
      </c>
      <c r="BQ413" s="29" t="str">
        <f t="shared" ca="1" si="487"/>
        <v/>
      </c>
      <c r="BR413" s="29" t="e">
        <f ca="1">+_xlfn.IFNA(VLOOKUP($B413,'Resultados General'!$C$11:$CG$510,MATCH(BR$6,'Resultados General'!$C$10:$CG$10,0),0),"")</f>
        <v>#NAME?</v>
      </c>
      <c r="BS413" s="29" t="str">
        <f t="shared" ca="1" si="488"/>
        <v/>
      </c>
      <c r="BT413" s="29" t="str">
        <f t="shared" ca="1" si="489"/>
        <v/>
      </c>
      <c r="BU413" s="29" t="e">
        <f ca="1">+_xlfn.IFNA(VLOOKUP($B413,'Resultados General'!$C$11:$CG$510,MATCH(BU$6,'Resultados General'!$C$10:$CG$10,0),0),"")</f>
        <v>#NAME?</v>
      </c>
      <c r="BV413" s="29" t="str">
        <f t="shared" ca="1" si="490"/>
        <v/>
      </c>
      <c r="BW413" s="29" t="str">
        <f t="shared" ca="1" si="491"/>
        <v/>
      </c>
      <c r="BX413" s="29" t="e">
        <f ca="1">+_xlfn.IFNA(VLOOKUP($B413,'Resultados General'!$C$11:$CG$510,MATCH(BX$6,'Resultados General'!$C$10:$CG$10,0),0),"")</f>
        <v>#NAME?</v>
      </c>
      <c r="BY413" s="29" t="str">
        <f t="shared" ca="1" si="492"/>
        <v/>
      </c>
      <c r="BZ413" s="29" t="str">
        <f t="shared" ca="1" si="493"/>
        <v/>
      </c>
      <c r="CA413" s="29" t="e">
        <f ca="1">+_xlfn.IFNA(VLOOKUP($B413,'Resultados General'!$C$11:$CG$510,MATCH(CA$6,'Resultados General'!$C$10:$CG$10,0),0),"")</f>
        <v>#NAME?</v>
      </c>
      <c r="CB413" s="29" t="str">
        <f t="shared" ca="1" si="494"/>
        <v/>
      </c>
      <c r="CC413" s="29" t="str">
        <f t="shared" ca="1" si="495"/>
        <v/>
      </c>
      <c r="CD413" s="29" t="e">
        <f ca="1">+_xlfn.IFNA(VLOOKUP($B413,'Resultados General'!$C$11:$CG$510,MATCH(CD$6,'Resultados General'!$C$10:$CG$10,0),0),"")</f>
        <v>#NAME?</v>
      </c>
      <c r="CE413" s="29" t="str">
        <f t="shared" ca="1" si="496"/>
        <v/>
      </c>
      <c r="CF413" s="29" t="str">
        <f t="shared" ca="1" si="497"/>
        <v/>
      </c>
      <c r="CG413" s="29" t="e">
        <f ca="1">+_xlfn.IFNA(VLOOKUP($B413,'Resultados General'!$C$11:$CG$510,MATCH(CG$6,'Resultados General'!$C$10:$CG$10,0),0),"")</f>
        <v>#NAME?</v>
      </c>
      <c r="CH413" s="29" t="str">
        <f t="shared" ca="1" si="498"/>
        <v/>
      </c>
      <c r="CI413" s="29" t="str">
        <f t="shared" ca="1" si="499"/>
        <v/>
      </c>
      <c r="CJ413" s="29" t="e">
        <f ca="1">+_xlfn.IFNA(VLOOKUP($B413,'Resultados General'!$C$11:$CG$510,MATCH(CJ$6,'Resultados General'!$C$10:$CG$10,0),0),"")</f>
        <v>#NAME?</v>
      </c>
      <c r="CK413" s="29" t="str">
        <f t="shared" ca="1" si="500"/>
        <v/>
      </c>
      <c r="CL413" s="29" t="str">
        <f t="shared" ca="1" si="501"/>
        <v/>
      </c>
      <c r="CM413" s="29" t="e">
        <f ca="1">+_xlfn.IFNA(VLOOKUP($B413,'Resultados General'!$C$11:$CG$510,MATCH(CM$6,'Resultados General'!$C$10:$CG$10,0),0),"")</f>
        <v>#NAME?</v>
      </c>
      <c r="CN413" s="29" t="str">
        <f t="shared" ca="1" si="502"/>
        <v/>
      </c>
      <c r="CO413" s="29" t="str">
        <f t="shared" ca="1" si="503"/>
        <v/>
      </c>
      <c r="CP413" s="29" t="e">
        <f ca="1">+_xlfn.IFNA(VLOOKUP($B413,'Resultados General'!$C$11:$CG$510,MATCH(CP$6,'Resultados General'!$C$10:$CG$10,0),0),"")</f>
        <v>#NAME?</v>
      </c>
      <c r="CQ413" s="29" t="str">
        <f t="shared" ca="1" si="504"/>
        <v/>
      </c>
      <c r="CR413" s="29" t="str">
        <f t="shared" ca="1" si="505"/>
        <v/>
      </c>
      <c r="CS413" s="29" t="e">
        <f ca="1">+_xlfn.IFNA(VLOOKUP($B413,'Resultados General'!$C$11:$CG$510,MATCH(CS$6,'Resultados General'!$C$10:$CG$10,0),0),"")</f>
        <v>#NAME?</v>
      </c>
      <c r="CT413" s="29" t="str">
        <f t="shared" ca="1" si="506"/>
        <v/>
      </c>
      <c r="CU413" s="29" t="str">
        <f t="shared" ca="1" si="507"/>
        <v/>
      </c>
      <c r="CV413" s="29" t="e">
        <f ca="1">+_xlfn.IFNA(VLOOKUP($B413,'Resultados General'!$C$11:$CG$510,MATCH(CV$6,'Resultados General'!$C$10:$CG$10,0),0),"")</f>
        <v>#NAME?</v>
      </c>
      <c r="CW413" s="29" t="str">
        <f t="shared" ca="1" si="508"/>
        <v/>
      </c>
      <c r="CX413" s="29" t="str">
        <f t="shared" ca="1" si="509"/>
        <v/>
      </c>
      <c r="CY413" s="29" t="e">
        <f ca="1">+_xlfn.IFNA(VLOOKUP($B413,'Resultados General'!$C$11:$CG$510,MATCH(CY$6,'Resultados General'!$C$10:$CG$10,0),0),"")</f>
        <v>#NAME?</v>
      </c>
      <c r="CZ413" s="29" t="str">
        <f t="shared" ca="1" si="510"/>
        <v/>
      </c>
      <c r="DA413" s="29" t="str">
        <f t="shared" ca="1" si="511"/>
        <v/>
      </c>
      <c r="DB413" s="29" t="e">
        <f ca="1">+_xlfn.IFNA(VLOOKUP($B413,'Resultados General'!$C$11:$CG$510,MATCH(DB$6,'Resultados General'!$C$10:$CG$10,0),0),"")</f>
        <v>#NAME?</v>
      </c>
      <c r="DC413" s="29" t="str">
        <f t="shared" ca="1" si="512"/>
        <v/>
      </c>
      <c r="DD413" s="29" t="str">
        <f t="shared" ca="1" si="513"/>
        <v/>
      </c>
      <c r="DE413" s="29" t="e">
        <f ca="1">+_xlfn.IFNA(VLOOKUP($B413,'Resultados General'!$C$11:$CG$510,MATCH(DE$6,'Resultados General'!$C$10:$CG$10,0),0),"")</f>
        <v>#NAME?</v>
      </c>
      <c r="DF413" s="29" t="str">
        <f t="shared" ca="1" si="514"/>
        <v/>
      </c>
      <c r="DG413" s="29" t="str">
        <f t="shared" ca="1" si="515"/>
        <v/>
      </c>
      <c r="DH413" s="29" t="e">
        <f ca="1">+_xlfn.IFNA(VLOOKUP($B413,'Resultados General'!$C$11:$CG$510,MATCH(DH$6,'Resultados General'!$C$10:$CG$10,0),0),"")</f>
        <v>#NAME?</v>
      </c>
      <c r="DI413" s="29" t="str">
        <f t="shared" ca="1" si="516"/>
        <v/>
      </c>
      <c r="DJ413" s="29" t="str">
        <f t="shared" ca="1" si="517"/>
        <v/>
      </c>
      <c r="DK413" s="29" t="e">
        <f ca="1">+_xlfn.IFNA(VLOOKUP($B413,'Resultados General'!$C$11:$CG$510,MATCH(DK$6,'Resultados General'!$C$10:$CG$10,0),0),"")</f>
        <v>#NAME?</v>
      </c>
      <c r="DL413" s="29" t="str">
        <f t="shared" ca="1" si="518"/>
        <v/>
      </c>
      <c r="DM413" s="29" t="str">
        <f t="shared" ca="1" si="519"/>
        <v/>
      </c>
      <c r="DN413" s="29" t="e">
        <f ca="1">+_xlfn.IFNA(VLOOKUP($B413,'Resultados General'!$C$11:$CG$510,MATCH(DN$6,'Resultados General'!$C$10:$CG$10,0),0),"")</f>
        <v>#NAME?</v>
      </c>
      <c r="DO413" s="29" t="str">
        <f t="shared" ca="1" si="520"/>
        <v/>
      </c>
      <c r="DP413" s="29" t="str">
        <f t="shared" ca="1" si="521"/>
        <v/>
      </c>
    </row>
    <row r="414" spans="2:120">
      <c r="B414" s="219" t="str">
        <f>+IF('Resultados General'!C417="","",'Resultados General'!C417)</f>
        <v/>
      </c>
      <c r="C414" s="134" t="e">
        <f ca="1">+_xlfn.IFNA(VLOOKUP('Distribución de puestos'!B414,'Resultados General'!$C$11:$J$510,8,0),"")</f>
        <v>#NAME?</v>
      </c>
      <c r="D414" s="135" t="e">
        <f ca="1">+_xlfn.IFNA(VLOOKUP(B414,'Resultados General'!$C$11:$L$510,10,0),"")</f>
        <v>#NAME?</v>
      </c>
      <c r="E414" s="26" t="s">
        <v>76</v>
      </c>
      <c r="F414" s="26" t="s">
        <v>76</v>
      </c>
      <c r="G414" s="135" t="str">
        <f t="shared" ca="1" si="522"/>
        <v/>
      </c>
      <c r="H414" s="135" t="str">
        <f t="shared" ca="1" si="523"/>
        <v/>
      </c>
      <c r="I414" s="219" t="str">
        <f t="shared" si="524"/>
        <v/>
      </c>
      <c r="J414" s="138"/>
      <c r="M414" s="29" t="e">
        <f ca="1">+_xlfn.IFNA(VLOOKUP($B414,'Resultados General'!$C$11:$CG$510,MATCH(M$6,'Resultados General'!$C$10:$CG$10,0),0),"")</f>
        <v>#NAME?</v>
      </c>
      <c r="N414" s="29" t="str">
        <f t="shared" ca="1" si="450"/>
        <v/>
      </c>
      <c r="O414" s="29" t="str">
        <f t="shared" ca="1" si="451"/>
        <v/>
      </c>
      <c r="P414" s="29" t="e">
        <f ca="1">+_xlfn.IFNA(VLOOKUP($B414,'Resultados General'!$C$11:$CG$510,MATCH(P$6,'Resultados General'!$C$10:$CG$10,0),0),"")</f>
        <v>#NAME?</v>
      </c>
      <c r="Q414" s="29" t="str">
        <f t="shared" ca="1" si="452"/>
        <v/>
      </c>
      <c r="R414" s="29" t="str">
        <f t="shared" ca="1" si="453"/>
        <v/>
      </c>
      <c r="S414" s="29" t="e">
        <f ca="1">+_xlfn.IFNA(VLOOKUP($B414,'Resultados General'!$C$11:$CG$510,MATCH(S$6,'Resultados General'!$C$10:$CG$10,0),0),"")</f>
        <v>#NAME?</v>
      </c>
      <c r="T414" s="29" t="str">
        <f t="shared" ca="1" si="454"/>
        <v/>
      </c>
      <c r="U414" s="29" t="str">
        <f t="shared" ca="1" si="455"/>
        <v/>
      </c>
      <c r="V414" s="29" t="e">
        <f ca="1">+_xlfn.IFNA(VLOOKUP($B414,'Resultados General'!$C$11:$CG$510,MATCH(V$6,'Resultados General'!$C$10:$CG$10,0),0),"")</f>
        <v>#NAME?</v>
      </c>
      <c r="W414" s="29" t="str">
        <f t="shared" ca="1" si="456"/>
        <v/>
      </c>
      <c r="X414" s="29" t="str">
        <f t="shared" ca="1" si="457"/>
        <v/>
      </c>
      <c r="Y414" s="29" t="e">
        <f ca="1">+_xlfn.IFNA(VLOOKUP($B414,'Resultados General'!$C$11:$CG$510,MATCH(Y$6,'Resultados General'!$C$10:$CG$10,0),0),"")</f>
        <v>#NAME?</v>
      </c>
      <c r="Z414" s="29" t="str">
        <f t="shared" ca="1" si="458"/>
        <v/>
      </c>
      <c r="AA414" s="29" t="str">
        <f t="shared" ca="1" si="459"/>
        <v/>
      </c>
      <c r="AB414" s="29" t="e">
        <f ca="1">+_xlfn.IFNA(VLOOKUP($B414,'Resultados General'!$C$11:$CG$510,MATCH(AB$6,'Resultados General'!$C$10:$CG$10,0),0),"")</f>
        <v>#NAME?</v>
      </c>
      <c r="AC414" s="29" t="str">
        <f t="shared" ca="1" si="460"/>
        <v/>
      </c>
      <c r="AD414" s="29" t="str">
        <f t="shared" ca="1" si="461"/>
        <v/>
      </c>
      <c r="AE414" s="29" t="e">
        <f ca="1">+_xlfn.IFNA(VLOOKUP($B414,'Resultados General'!$C$11:$CG$510,MATCH(AE$6,'Resultados General'!$C$10:$CG$10,0),0),"")</f>
        <v>#NAME?</v>
      </c>
      <c r="AF414" s="29" t="str">
        <f t="shared" ca="1" si="462"/>
        <v/>
      </c>
      <c r="AG414" s="29" t="str">
        <f t="shared" ca="1" si="463"/>
        <v/>
      </c>
      <c r="AH414" s="29" t="e">
        <f ca="1">+_xlfn.IFNA(VLOOKUP($B414,'Resultados General'!$C$11:$CG$510,MATCH(AH$6,'Resultados General'!$C$10:$CG$10,0),0),"")</f>
        <v>#NAME?</v>
      </c>
      <c r="AI414" s="29" t="str">
        <f t="shared" ca="1" si="464"/>
        <v/>
      </c>
      <c r="AJ414" s="29" t="str">
        <f t="shared" ca="1" si="465"/>
        <v/>
      </c>
      <c r="AK414" s="29" t="e">
        <f ca="1">+_xlfn.IFNA(VLOOKUP($B414,'Resultados General'!$C$11:$CG$510,MATCH(AK$6,'Resultados General'!$C$10:$CG$10,0),0),"")</f>
        <v>#NAME?</v>
      </c>
      <c r="AL414" s="29" t="str">
        <f t="shared" ca="1" si="466"/>
        <v/>
      </c>
      <c r="AM414" s="29" t="str">
        <f t="shared" ca="1" si="467"/>
        <v/>
      </c>
      <c r="AN414" s="29" t="e">
        <f ca="1">+_xlfn.IFNA(VLOOKUP($B414,'Resultados General'!$C$11:$CG$510,MATCH(AN$6,'Resultados General'!$C$10:$CG$10,0),0),"")</f>
        <v>#NAME?</v>
      </c>
      <c r="AO414" s="29" t="str">
        <f t="shared" ca="1" si="468"/>
        <v/>
      </c>
      <c r="AP414" s="29" t="str">
        <f t="shared" ca="1" si="469"/>
        <v/>
      </c>
      <c r="AQ414" s="29" t="e">
        <f ca="1">+_xlfn.IFNA(VLOOKUP($B414,'Resultados General'!$C$11:$CG$510,MATCH(AQ$6,'Resultados General'!$C$10:$CG$10,0),0),"")</f>
        <v>#NAME?</v>
      </c>
      <c r="AR414" s="29" t="str">
        <f t="shared" ca="1" si="470"/>
        <v/>
      </c>
      <c r="AS414" s="29" t="str">
        <f t="shared" ca="1" si="471"/>
        <v/>
      </c>
      <c r="AT414" s="29" t="e">
        <f ca="1">+_xlfn.IFNA(VLOOKUP($B414,'Resultados General'!$C$11:$CG$510,MATCH(AT$6,'Resultados General'!$C$10:$CG$10,0),0),"")</f>
        <v>#NAME?</v>
      </c>
      <c r="AU414" s="29" t="str">
        <f t="shared" ca="1" si="472"/>
        <v/>
      </c>
      <c r="AV414" s="29" t="str">
        <f t="shared" ca="1" si="473"/>
        <v/>
      </c>
      <c r="AW414" s="29" t="e">
        <f ca="1">+_xlfn.IFNA(VLOOKUP($B414,'Resultados General'!$C$11:$CG$510,MATCH(AW$6,'Resultados General'!$C$10:$CG$10,0),0),"")</f>
        <v>#NAME?</v>
      </c>
      <c r="AX414" s="29" t="str">
        <f t="shared" ca="1" si="474"/>
        <v/>
      </c>
      <c r="AY414" s="29" t="str">
        <f t="shared" ca="1" si="475"/>
        <v/>
      </c>
      <c r="AZ414" s="29" t="e">
        <f ca="1">+_xlfn.IFNA(VLOOKUP($B414,'Resultados General'!$C$11:$CG$510,MATCH(AZ$6,'Resultados General'!$C$10:$CG$10,0),0),"")</f>
        <v>#NAME?</v>
      </c>
      <c r="BA414" s="29" t="str">
        <f t="shared" ca="1" si="476"/>
        <v/>
      </c>
      <c r="BB414" s="29" t="str">
        <f t="shared" ca="1" si="477"/>
        <v/>
      </c>
      <c r="BC414" s="29" t="e">
        <f ca="1">+_xlfn.IFNA(VLOOKUP($B414,'Resultados General'!$C$11:$CG$510,MATCH(BC$6,'Resultados General'!$C$10:$CG$10,0),0),"")</f>
        <v>#NAME?</v>
      </c>
      <c r="BD414" s="29" t="str">
        <f t="shared" ca="1" si="478"/>
        <v/>
      </c>
      <c r="BE414" s="29" t="str">
        <f t="shared" ca="1" si="479"/>
        <v/>
      </c>
      <c r="BF414" s="29" t="e">
        <f ca="1">+_xlfn.IFNA(VLOOKUP($B414,'Resultados General'!$C$11:$CG$510,MATCH(BF$6,'Resultados General'!$C$10:$CG$10,0),0),"")</f>
        <v>#NAME?</v>
      </c>
      <c r="BG414" s="29" t="str">
        <f t="shared" ca="1" si="480"/>
        <v/>
      </c>
      <c r="BH414" s="29" t="str">
        <f t="shared" ca="1" si="481"/>
        <v/>
      </c>
      <c r="BI414" s="29" t="e">
        <f ca="1">+_xlfn.IFNA(VLOOKUP($B414,'Resultados General'!$C$11:$CG$510,MATCH(BI$6,'Resultados General'!$C$10:$CG$10,0),0),"")</f>
        <v>#NAME?</v>
      </c>
      <c r="BJ414" s="29" t="str">
        <f t="shared" ca="1" si="482"/>
        <v/>
      </c>
      <c r="BK414" s="29" t="str">
        <f t="shared" ca="1" si="483"/>
        <v/>
      </c>
      <c r="BL414" s="29" t="e">
        <f ca="1">+_xlfn.IFNA(VLOOKUP($B414,'Resultados General'!$C$11:$CG$510,MATCH(BL$6,'Resultados General'!$C$10:$CG$10,0),0),"")</f>
        <v>#NAME?</v>
      </c>
      <c r="BM414" s="29" t="str">
        <f t="shared" ca="1" si="484"/>
        <v/>
      </c>
      <c r="BN414" s="29" t="str">
        <f t="shared" ca="1" si="485"/>
        <v/>
      </c>
      <c r="BO414" s="29" t="e">
        <f ca="1">+_xlfn.IFNA(VLOOKUP($B414,'Resultados General'!$C$11:$CG$510,MATCH(BO$6,'Resultados General'!$C$10:$CG$10,0),0),"")</f>
        <v>#NAME?</v>
      </c>
      <c r="BP414" s="29" t="str">
        <f t="shared" ca="1" si="486"/>
        <v/>
      </c>
      <c r="BQ414" s="29" t="str">
        <f t="shared" ca="1" si="487"/>
        <v/>
      </c>
      <c r="BR414" s="29" t="e">
        <f ca="1">+_xlfn.IFNA(VLOOKUP($B414,'Resultados General'!$C$11:$CG$510,MATCH(BR$6,'Resultados General'!$C$10:$CG$10,0),0),"")</f>
        <v>#NAME?</v>
      </c>
      <c r="BS414" s="29" t="str">
        <f t="shared" ca="1" si="488"/>
        <v/>
      </c>
      <c r="BT414" s="29" t="str">
        <f t="shared" ca="1" si="489"/>
        <v/>
      </c>
      <c r="BU414" s="29" t="e">
        <f ca="1">+_xlfn.IFNA(VLOOKUP($B414,'Resultados General'!$C$11:$CG$510,MATCH(BU$6,'Resultados General'!$C$10:$CG$10,0),0),"")</f>
        <v>#NAME?</v>
      </c>
      <c r="BV414" s="29" t="str">
        <f t="shared" ca="1" si="490"/>
        <v/>
      </c>
      <c r="BW414" s="29" t="str">
        <f t="shared" ca="1" si="491"/>
        <v/>
      </c>
      <c r="BX414" s="29" t="e">
        <f ca="1">+_xlfn.IFNA(VLOOKUP($B414,'Resultados General'!$C$11:$CG$510,MATCH(BX$6,'Resultados General'!$C$10:$CG$10,0),0),"")</f>
        <v>#NAME?</v>
      </c>
      <c r="BY414" s="29" t="str">
        <f t="shared" ca="1" si="492"/>
        <v/>
      </c>
      <c r="BZ414" s="29" t="str">
        <f t="shared" ca="1" si="493"/>
        <v/>
      </c>
      <c r="CA414" s="29" t="e">
        <f ca="1">+_xlfn.IFNA(VLOOKUP($B414,'Resultados General'!$C$11:$CG$510,MATCH(CA$6,'Resultados General'!$C$10:$CG$10,0),0),"")</f>
        <v>#NAME?</v>
      </c>
      <c r="CB414" s="29" t="str">
        <f t="shared" ca="1" si="494"/>
        <v/>
      </c>
      <c r="CC414" s="29" t="str">
        <f t="shared" ca="1" si="495"/>
        <v/>
      </c>
      <c r="CD414" s="29" t="e">
        <f ca="1">+_xlfn.IFNA(VLOOKUP($B414,'Resultados General'!$C$11:$CG$510,MATCH(CD$6,'Resultados General'!$C$10:$CG$10,0),0),"")</f>
        <v>#NAME?</v>
      </c>
      <c r="CE414" s="29" t="str">
        <f t="shared" ca="1" si="496"/>
        <v/>
      </c>
      <c r="CF414" s="29" t="str">
        <f t="shared" ca="1" si="497"/>
        <v/>
      </c>
      <c r="CG414" s="29" t="e">
        <f ca="1">+_xlfn.IFNA(VLOOKUP($B414,'Resultados General'!$C$11:$CG$510,MATCH(CG$6,'Resultados General'!$C$10:$CG$10,0),0),"")</f>
        <v>#NAME?</v>
      </c>
      <c r="CH414" s="29" t="str">
        <f t="shared" ca="1" si="498"/>
        <v/>
      </c>
      <c r="CI414" s="29" t="str">
        <f t="shared" ca="1" si="499"/>
        <v/>
      </c>
      <c r="CJ414" s="29" t="e">
        <f ca="1">+_xlfn.IFNA(VLOOKUP($B414,'Resultados General'!$C$11:$CG$510,MATCH(CJ$6,'Resultados General'!$C$10:$CG$10,0),0),"")</f>
        <v>#NAME?</v>
      </c>
      <c r="CK414" s="29" t="str">
        <f t="shared" ca="1" si="500"/>
        <v/>
      </c>
      <c r="CL414" s="29" t="str">
        <f t="shared" ca="1" si="501"/>
        <v/>
      </c>
      <c r="CM414" s="29" t="e">
        <f ca="1">+_xlfn.IFNA(VLOOKUP($B414,'Resultados General'!$C$11:$CG$510,MATCH(CM$6,'Resultados General'!$C$10:$CG$10,0),0),"")</f>
        <v>#NAME?</v>
      </c>
      <c r="CN414" s="29" t="str">
        <f t="shared" ca="1" si="502"/>
        <v/>
      </c>
      <c r="CO414" s="29" t="str">
        <f t="shared" ca="1" si="503"/>
        <v/>
      </c>
      <c r="CP414" s="29" t="e">
        <f ca="1">+_xlfn.IFNA(VLOOKUP($B414,'Resultados General'!$C$11:$CG$510,MATCH(CP$6,'Resultados General'!$C$10:$CG$10,0),0),"")</f>
        <v>#NAME?</v>
      </c>
      <c r="CQ414" s="29" t="str">
        <f t="shared" ca="1" si="504"/>
        <v/>
      </c>
      <c r="CR414" s="29" t="str">
        <f t="shared" ca="1" si="505"/>
        <v/>
      </c>
      <c r="CS414" s="29" t="e">
        <f ca="1">+_xlfn.IFNA(VLOOKUP($B414,'Resultados General'!$C$11:$CG$510,MATCH(CS$6,'Resultados General'!$C$10:$CG$10,0),0),"")</f>
        <v>#NAME?</v>
      </c>
      <c r="CT414" s="29" t="str">
        <f t="shared" ca="1" si="506"/>
        <v/>
      </c>
      <c r="CU414" s="29" t="str">
        <f t="shared" ca="1" si="507"/>
        <v/>
      </c>
      <c r="CV414" s="29" t="e">
        <f ca="1">+_xlfn.IFNA(VLOOKUP($B414,'Resultados General'!$C$11:$CG$510,MATCH(CV$6,'Resultados General'!$C$10:$CG$10,0),0),"")</f>
        <v>#NAME?</v>
      </c>
      <c r="CW414" s="29" t="str">
        <f t="shared" ca="1" si="508"/>
        <v/>
      </c>
      <c r="CX414" s="29" t="str">
        <f t="shared" ca="1" si="509"/>
        <v/>
      </c>
      <c r="CY414" s="29" t="e">
        <f ca="1">+_xlfn.IFNA(VLOOKUP($B414,'Resultados General'!$C$11:$CG$510,MATCH(CY$6,'Resultados General'!$C$10:$CG$10,0),0),"")</f>
        <v>#NAME?</v>
      </c>
      <c r="CZ414" s="29" t="str">
        <f t="shared" ca="1" si="510"/>
        <v/>
      </c>
      <c r="DA414" s="29" t="str">
        <f t="shared" ca="1" si="511"/>
        <v/>
      </c>
      <c r="DB414" s="29" t="e">
        <f ca="1">+_xlfn.IFNA(VLOOKUP($B414,'Resultados General'!$C$11:$CG$510,MATCH(DB$6,'Resultados General'!$C$10:$CG$10,0),0),"")</f>
        <v>#NAME?</v>
      </c>
      <c r="DC414" s="29" t="str">
        <f t="shared" ca="1" si="512"/>
        <v/>
      </c>
      <c r="DD414" s="29" t="str">
        <f t="shared" ca="1" si="513"/>
        <v/>
      </c>
      <c r="DE414" s="29" t="e">
        <f ca="1">+_xlfn.IFNA(VLOOKUP($B414,'Resultados General'!$C$11:$CG$510,MATCH(DE$6,'Resultados General'!$C$10:$CG$10,0),0),"")</f>
        <v>#NAME?</v>
      </c>
      <c r="DF414" s="29" t="str">
        <f t="shared" ca="1" si="514"/>
        <v/>
      </c>
      <c r="DG414" s="29" t="str">
        <f t="shared" ca="1" si="515"/>
        <v/>
      </c>
      <c r="DH414" s="29" t="e">
        <f ca="1">+_xlfn.IFNA(VLOOKUP($B414,'Resultados General'!$C$11:$CG$510,MATCH(DH$6,'Resultados General'!$C$10:$CG$10,0),0),"")</f>
        <v>#NAME?</v>
      </c>
      <c r="DI414" s="29" t="str">
        <f t="shared" ca="1" si="516"/>
        <v/>
      </c>
      <c r="DJ414" s="29" t="str">
        <f t="shared" ca="1" si="517"/>
        <v/>
      </c>
      <c r="DK414" s="29" t="e">
        <f ca="1">+_xlfn.IFNA(VLOOKUP($B414,'Resultados General'!$C$11:$CG$510,MATCH(DK$6,'Resultados General'!$C$10:$CG$10,0),0),"")</f>
        <v>#NAME?</v>
      </c>
      <c r="DL414" s="29" t="str">
        <f t="shared" ca="1" si="518"/>
        <v/>
      </c>
      <c r="DM414" s="29" t="str">
        <f t="shared" ca="1" si="519"/>
        <v/>
      </c>
      <c r="DN414" s="29" t="e">
        <f ca="1">+_xlfn.IFNA(VLOOKUP($B414,'Resultados General'!$C$11:$CG$510,MATCH(DN$6,'Resultados General'!$C$10:$CG$10,0),0),"")</f>
        <v>#NAME?</v>
      </c>
      <c r="DO414" s="29" t="str">
        <f t="shared" ca="1" si="520"/>
        <v/>
      </c>
      <c r="DP414" s="29" t="str">
        <f t="shared" ca="1" si="521"/>
        <v/>
      </c>
    </row>
    <row r="415" spans="2:120">
      <c r="B415" s="219" t="str">
        <f>+IF('Resultados General'!C418="","",'Resultados General'!C418)</f>
        <v/>
      </c>
      <c r="C415" s="134" t="e">
        <f ca="1">+_xlfn.IFNA(VLOOKUP('Distribución de puestos'!B415,'Resultados General'!$C$11:$J$510,8,0),"")</f>
        <v>#NAME?</v>
      </c>
      <c r="D415" s="135" t="e">
        <f ca="1">+_xlfn.IFNA(VLOOKUP(B415,'Resultados General'!$C$11:$L$510,10,0),"")</f>
        <v>#NAME?</v>
      </c>
      <c r="E415" s="26" t="s">
        <v>76</v>
      </c>
      <c r="F415" s="26" t="s">
        <v>76</v>
      </c>
      <c r="G415" s="135" t="str">
        <f t="shared" ca="1" si="522"/>
        <v/>
      </c>
      <c r="H415" s="135" t="str">
        <f t="shared" ca="1" si="523"/>
        <v/>
      </c>
      <c r="I415" s="219" t="str">
        <f t="shared" si="524"/>
        <v/>
      </c>
      <c r="J415" s="138"/>
      <c r="M415" s="29" t="e">
        <f ca="1">+_xlfn.IFNA(VLOOKUP($B415,'Resultados General'!$C$11:$CG$510,MATCH(M$6,'Resultados General'!$C$10:$CG$10,0),0),"")</f>
        <v>#NAME?</v>
      </c>
      <c r="N415" s="29" t="str">
        <f t="shared" ca="1" si="450"/>
        <v/>
      </c>
      <c r="O415" s="29" t="str">
        <f t="shared" ca="1" si="451"/>
        <v/>
      </c>
      <c r="P415" s="29" t="e">
        <f ca="1">+_xlfn.IFNA(VLOOKUP($B415,'Resultados General'!$C$11:$CG$510,MATCH(P$6,'Resultados General'!$C$10:$CG$10,0),0),"")</f>
        <v>#NAME?</v>
      </c>
      <c r="Q415" s="29" t="str">
        <f t="shared" ca="1" si="452"/>
        <v/>
      </c>
      <c r="R415" s="29" t="str">
        <f t="shared" ca="1" si="453"/>
        <v/>
      </c>
      <c r="S415" s="29" t="e">
        <f ca="1">+_xlfn.IFNA(VLOOKUP($B415,'Resultados General'!$C$11:$CG$510,MATCH(S$6,'Resultados General'!$C$10:$CG$10,0),0),"")</f>
        <v>#NAME?</v>
      </c>
      <c r="T415" s="29" t="str">
        <f t="shared" ca="1" si="454"/>
        <v/>
      </c>
      <c r="U415" s="29" t="str">
        <f t="shared" ca="1" si="455"/>
        <v/>
      </c>
      <c r="V415" s="29" t="e">
        <f ca="1">+_xlfn.IFNA(VLOOKUP($B415,'Resultados General'!$C$11:$CG$510,MATCH(V$6,'Resultados General'!$C$10:$CG$10,0),0),"")</f>
        <v>#NAME?</v>
      </c>
      <c r="W415" s="29" t="str">
        <f t="shared" ca="1" si="456"/>
        <v/>
      </c>
      <c r="X415" s="29" t="str">
        <f t="shared" ca="1" si="457"/>
        <v/>
      </c>
      <c r="Y415" s="29" t="e">
        <f ca="1">+_xlfn.IFNA(VLOOKUP($B415,'Resultados General'!$C$11:$CG$510,MATCH(Y$6,'Resultados General'!$C$10:$CG$10,0),0),"")</f>
        <v>#NAME?</v>
      </c>
      <c r="Z415" s="29" t="str">
        <f t="shared" ca="1" si="458"/>
        <v/>
      </c>
      <c r="AA415" s="29" t="str">
        <f t="shared" ca="1" si="459"/>
        <v/>
      </c>
      <c r="AB415" s="29" t="e">
        <f ca="1">+_xlfn.IFNA(VLOOKUP($B415,'Resultados General'!$C$11:$CG$510,MATCH(AB$6,'Resultados General'!$C$10:$CG$10,0),0),"")</f>
        <v>#NAME?</v>
      </c>
      <c r="AC415" s="29" t="str">
        <f t="shared" ca="1" si="460"/>
        <v/>
      </c>
      <c r="AD415" s="29" t="str">
        <f t="shared" ca="1" si="461"/>
        <v/>
      </c>
      <c r="AE415" s="29" t="e">
        <f ca="1">+_xlfn.IFNA(VLOOKUP($B415,'Resultados General'!$C$11:$CG$510,MATCH(AE$6,'Resultados General'!$C$10:$CG$10,0),0),"")</f>
        <v>#NAME?</v>
      </c>
      <c r="AF415" s="29" t="str">
        <f t="shared" ca="1" si="462"/>
        <v/>
      </c>
      <c r="AG415" s="29" t="str">
        <f t="shared" ca="1" si="463"/>
        <v/>
      </c>
      <c r="AH415" s="29" t="e">
        <f ca="1">+_xlfn.IFNA(VLOOKUP($B415,'Resultados General'!$C$11:$CG$510,MATCH(AH$6,'Resultados General'!$C$10:$CG$10,0),0),"")</f>
        <v>#NAME?</v>
      </c>
      <c r="AI415" s="29" t="str">
        <f t="shared" ca="1" si="464"/>
        <v/>
      </c>
      <c r="AJ415" s="29" t="str">
        <f t="shared" ca="1" si="465"/>
        <v/>
      </c>
      <c r="AK415" s="29" t="e">
        <f ca="1">+_xlfn.IFNA(VLOOKUP($B415,'Resultados General'!$C$11:$CG$510,MATCH(AK$6,'Resultados General'!$C$10:$CG$10,0),0),"")</f>
        <v>#NAME?</v>
      </c>
      <c r="AL415" s="29" t="str">
        <f t="shared" ca="1" si="466"/>
        <v/>
      </c>
      <c r="AM415" s="29" t="str">
        <f t="shared" ca="1" si="467"/>
        <v/>
      </c>
      <c r="AN415" s="29" t="e">
        <f ca="1">+_xlfn.IFNA(VLOOKUP($B415,'Resultados General'!$C$11:$CG$510,MATCH(AN$6,'Resultados General'!$C$10:$CG$10,0),0),"")</f>
        <v>#NAME?</v>
      </c>
      <c r="AO415" s="29" t="str">
        <f t="shared" ca="1" si="468"/>
        <v/>
      </c>
      <c r="AP415" s="29" t="str">
        <f t="shared" ca="1" si="469"/>
        <v/>
      </c>
      <c r="AQ415" s="29" t="e">
        <f ca="1">+_xlfn.IFNA(VLOOKUP($B415,'Resultados General'!$C$11:$CG$510,MATCH(AQ$6,'Resultados General'!$C$10:$CG$10,0),0),"")</f>
        <v>#NAME?</v>
      </c>
      <c r="AR415" s="29" t="str">
        <f t="shared" ca="1" si="470"/>
        <v/>
      </c>
      <c r="AS415" s="29" t="str">
        <f t="shared" ca="1" si="471"/>
        <v/>
      </c>
      <c r="AT415" s="29" t="e">
        <f ca="1">+_xlfn.IFNA(VLOOKUP($B415,'Resultados General'!$C$11:$CG$510,MATCH(AT$6,'Resultados General'!$C$10:$CG$10,0),0),"")</f>
        <v>#NAME?</v>
      </c>
      <c r="AU415" s="29" t="str">
        <f t="shared" ca="1" si="472"/>
        <v/>
      </c>
      <c r="AV415" s="29" t="str">
        <f t="shared" ca="1" si="473"/>
        <v/>
      </c>
      <c r="AW415" s="29" t="e">
        <f ca="1">+_xlfn.IFNA(VLOOKUP($B415,'Resultados General'!$C$11:$CG$510,MATCH(AW$6,'Resultados General'!$C$10:$CG$10,0),0),"")</f>
        <v>#NAME?</v>
      </c>
      <c r="AX415" s="29" t="str">
        <f t="shared" ca="1" si="474"/>
        <v/>
      </c>
      <c r="AY415" s="29" t="str">
        <f t="shared" ca="1" si="475"/>
        <v/>
      </c>
      <c r="AZ415" s="29" t="e">
        <f ca="1">+_xlfn.IFNA(VLOOKUP($B415,'Resultados General'!$C$11:$CG$510,MATCH(AZ$6,'Resultados General'!$C$10:$CG$10,0),0),"")</f>
        <v>#NAME?</v>
      </c>
      <c r="BA415" s="29" t="str">
        <f t="shared" ca="1" si="476"/>
        <v/>
      </c>
      <c r="BB415" s="29" t="str">
        <f t="shared" ca="1" si="477"/>
        <v/>
      </c>
      <c r="BC415" s="29" t="e">
        <f ca="1">+_xlfn.IFNA(VLOOKUP($B415,'Resultados General'!$C$11:$CG$510,MATCH(BC$6,'Resultados General'!$C$10:$CG$10,0),0),"")</f>
        <v>#NAME?</v>
      </c>
      <c r="BD415" s="29" t="str">
        <f t="shared" ca="1" si="478"/>
        <v/>
      </c>
      <c r="BE415" s="29" t="str">
        <f t="shared" ca="1" si="479"/>
        <v/>
      </c>
      <c r="BF415" s="29" t="e">
        <f ca="1">+_xlfn.IFNA(VLOOKUP($B415,'Resultados General'!$C$11:$CG$510,MATCH(BF$6,'Resultados General'!$C$10:$CG$10,0),0),"")</f>
        <v>#NAME?</v>
      </c>
      <c r="BG415" s="29" t="str">
        <f t="shared" ca="1" si="480"/>
        <v/>
      </c>
      <c r="BH415" s="29" t="str">
        <f t="shared" ca="1" si="481"/>
        <v/>
      </c>
      <c r="BI415" s="29" t="e">
        <f ca="1">+_xlfn.IFNA(VLOOKUP($B415,'Resultados General'!$C$11:$CG$510,MATCH(BI$6,'Resultados General'!$C$10:$CG$10,0),0),"")</f>
        <v>#NAME?</v>
      </c>
      <c r="BJ415" s="29" t="str">
        <f t="shared" ca="1" si="482"/>
        <v/>
      </c>
      <c r="BK415" s="29" t="str">
        <f t="shared" ca="1" si="483"/>
        <v/>
      </c>
      <c r="BL415" s="29" t="e">
        <f ca="1">+_xlfn.IFNA(VLOOKUP($B415,'Resultados General'!$C$11:$CG$510,MATCH(BL$6,'Resultados General'!$C$10:$CG$10,0),0),"")</f>
        <v>#NAME?</v>
      </c>
      <c r="BM415" s="29" t="str">
        <f t="shared" ca="1" si="484"/>
        <v/>
      </c>
      <c r="BN415" s="29" t="str">
        <f t="shared" ca="1" si="485"/>
        <v/>
      </c>
      <c r="BO415" s="29" t="e">
        <f ca="1">+_xlfn.IFNA(VLOOKUP($B415,'Resultados General'!$C$11:$CG$510,MATCH(BO$6,'Resultados General'!$C$10:$CG$10,0),0),"")</f>
        <v>#NAME?</v>
      </c>
      <c r="BP415" s="29" t="str">
        <f t="shared" ca="1" si="486"/>
        <v/>
      </c>
      <c r="BQ415" s="29" t="str">
        <f t="shared" ca="1" si="487"/>
        <v/>
      </c>
      <c r="BR415" s="29" t="e">
        <f ca="1">+_xlfn.IFNA(VLOOKUP($B415,'Resultados General'!$C$11:$CG$510,MATCH(BR$6,'Resultados General'!$C$10:$CG$10,0),0),"")</f>
        <v>#NAME?</v>
      </c>
      <c r="BS415" s="29" t="str">
        <f t="shared" ca="1" si="488"/>
        <v/>
      </c>
      <c r="BT415" s="29" t="str">
        <f t="shared" ca="1" si="489"/>
        <v/>
      </c>
      <c r="BU415" s="29" t="e">
        <f ca="1">+_xlfn.IFNA(VLOOKUP($B415,'Resultados General'!$C$11:$CG$510,MATCH(BU$6,'Resultados General'!$C$10:$CG$10,0),0),"")</f>
        <v>#NAME?</v>
      </c>
      <c r="BV415" s="29" t="str">
        <f t="shared" ca="1" si="490"/>
        <v/>
      </c>
      <c r="BW415" s="29" t="str">
        <f t="shared" ca="1" si="491"/>
        <v/>
      </c>
      <c r="BX415" s="29" t="e">
        <f ca="1">+_xlfn.IFNA(VLOOKUP($B415,'Resultados General'!$C$11:$CG$510,MATCH(BX$6,'Resultados General'!$C$10:$CG$10,0),0),"")</f>
        <v>#NAME?</v>
      </c>
      <c r="BY415" s="29" t="str">
        <f t="shared" ca="1" si="492"/>
        <v/>
      </c>
      <c r="BZ415" s="29" t="str">
        <f t="shared" ca="1" si="493"/>
        <v/>
      </c>
      <c r="CA415" s="29" t="e">
        <f ca="1">+_xlfn.IFNA(VLOOKUP($B415,'Resultados General'!$C$11:$CG$510,MATCH(CA$6,'Resultados General'!$C$10:$CG$10,0),0),"")</f>
        <v>#NAME?</v>
      </c>
      <c r="CB415" s="29" t="str">
        <f t="shared" ca="1" si="494"/>
        <v/>
      </c>
      <c r="CC415" s="29" t="str">
        <f t="shared" ca="1" si="495"/>
        <v/>
      </c>
      <c r="CD415" s="29" t="e">
        <f ca="1">+_xlfn.IFNA(VLOOKUP($B415,'Resultados General'!$C$11:$CG$510,MATCH(CD$6,'Resultados General'!$C$10:$CG$10,0),0),"")</f>
        <v>#NAME?</v>
      </c>
      <c r="CE415" s="29" t="str">
        <f t="shared" ca="1" si="496"/>
        <v/>
      </c>
      <c r="CF415" s="29" t="str">
        <f t="shared" ca="1" si="497"/>
        <v/>
      </c>
      <c r="CG415" s="29" t="e">
        <f ca="1">+_xlfn.IFNA(VLOOKUP($B415,'Resultados General'!$C$11:$CG$510,MATCH(CG$6,'Resultados General'!$C$10:$CG$10,0),0),"")</f>
        <v>#NAME?</v>
      </c>
      <c r="CH415" s="29" t="str">
        <f t="shared" ca="1" si="498"/>
        <v/>
      </c>
      <c r="CI415" s="29" t="str">
        <f t="shared" ca="1" si="499"/>
        <v/>
      </c>
      <c r="CJ415" s="29" t="e">
        <f ca="1">+_xlfn.IFNA(VLOOKUP($B415,'Resultados General'!$C$11:$CG$510,MATCH(CJ$6,'Resultados General'!$C$10:$CG$10,0),0),"")</f>
        <v>#NAME?</v>
      </c>
      <c r="CK415" s="29" t="str">
        <f t="shared" ca="1" si="500"/>
        <v/>
      </c>
      <c r="CL415" s="29" t="str">
        <f t="shared" ca="1" si="501"/>
        <v/>
      </c>
      <c r="CM415" s="29" t="e">
        <f ca="1">+_xlfn.IFNA(VLOOKUP($B415,'Resultados General'!$C$11:$CG$510,MATCH(CM$6,'Resultados General'!$C$10:$CG$10,0),0),"")</f>
        <v>#NAME?</v>
      </c>
      <c r="CN415" s="29" t="str">
        <f t="shared" ca="1" si="502"/>
        <v/>
      </c>
      <c r="CO415" s="29" t="str">
        <f t="shared" ca="1" si="503"/>
        <v/>
      </c>
      <c r="CP415" s="29" t="e">
        <f ca="1">+_xlfn.IFNA(VLOOKUP($B415,'Resultados General'!$C$11:$CG$510,MATCH(CP$6,'Resultados General'!$C$10:$CG$10,0),0),"")</f>
        <v>#NAME?</v>
      </c>
      <c r="CQ415" s="29" t="str">
        <f t="shared" ca="1" si="504"/>
        <v/>
      </c>
      <c r="CR415" s="29" t="str">
        <f t="shared" ca="1" si="505"/>
        <v/>
      </c>
      <c r="CS415" s="29" t="e">
        <f ca="1">+_xlfn.IFNA(VLOOKUP($B415,'Resultados General'!$C$11:$CG$510,MATCH(CS$6,'Resultados General'!$C$10:$CG$10,0),0),"")</f>
        <v>#NAME?</v>
      </c>
      <c r="CT415" s="29" t="str">
        <f t="shared" ca="1" si="506"/>
        <v/>
      </c>
      <c r="CU415" s="29" t="str">
        <f t="shared" ca="1" si="507"/>
        <v/>
      </c>
      <c r="CV415" s="29" t="e">
        <f ca="1">+_xlfn.IFNA(VLOOKUP($B415,'Resultados General'!$C$11:$CG$510,MATCH(CV$6,'Resultados General'!$C$10:$CG$10,0),0),"")</f>
        <v>#NAME?</v>
      </c>
      <c r="CW415" s="29" t="str">
        <f t="shared" ca="1" si="508"/>
        <v/>
      </c>
      <c r="CX415" s="29" t="str">
        <f t="shared" ca="1" si="509"/>
        <v/>
      </c>
      <c r="CY415" s="29" t="e">
        <f ca="1">+_xlfn.IFNA(VLOOKUP($B415,'Resultados General'!$C$11:$CG$510,MATCH(CY$6,'Resultados General'!$C$10:$CG$10,0),0),"")</f>
        <v>#NAME?</v>
      </c>
      <c r="CZ415" s="29" t="str">
        <f t="shared" ca="1" si="510"/>
        <v/>
      </c>
      <c r="DA415" s="29" t="str">
        <f t="shared" ca="1" si="511"/>
        <v/>
      </c>
      <c r="DB415" s="29" t="e">
        <f ca="1">+_xlfn.IFNA(VLOOKUP($B415,'Resultados General'!$C$11:$CG$510,MATCH(DB$6,'Resultados General'!$C$10:$CG$10,0),0),"")</f>
        <v>#NAME?</v>
      </c>
      <c r="DC415" s="29" t="str">
        <f t="shared" ca="1" si="512"/>
        <v/>
      </c>
      <c r="DD415" s="29" t="str">
        <f t="shared" ca="1" si="513"/>
        <v/>
      </c>
      <c r="DE415" s="29" t="e">
        <f ca="1">+_xlfn.IFNA(VLOOKUP($B415,'Resultados General'!$C$11:$CG$510,MATCH(DE$6,'Resultados General'!$C$10:$CG$10,0),0),"")</f>
        <v>#NAME?</v>
      </c>
      <c r="DF415" s="29" t="str">
        <f t="shared" ca="1" si="514"/>
        <v/>
      </c>
      <c r="DG415" s="29" t="str">
        <f t="shared" ca="1" si="515"/>
        <v/>
      </c>
      <c r="DH415" s="29" t="e">
        <f ca="1">+_xlfn.IFNA(VLOOKUP($B415,'Resultados General'!$C$11:$CG$510,MATCH(DH$6,'Resultados General'!$C$10:$CG$10,0),0),"")</f>
        <v>#NAME?</v>
      </c>
      <c r="DI415" s="29" t="str">
        <f t="shared" ca="1" si="516"/>
        <v/>
      </c>
      <c r="DJ415" s="29" t="str">
        <f t="shared" ca="1" si="517"/>
        <v/>
      </c>
      <c r="DK415" s="29" t="e">
        <f ca="1">+_xlfn.IFNA(VLOOKUP($B415,'Resultados General'!$C$11:$CG$510,MATCH(DK$6,'Resultados General'!$C$10:$CG$10,0),0),"")</f>
        <v>#NAME?</v>
      </c>
      <c r="DL415" s="29" t="str">
        <f t="shared" ca="1" si="518"/>
        <v/>
      </c>
      <c r="DM415" s="29" t="str">
        <f t="shared" ca="1" si="519"/>
        <v/>
      </c>
      <c r="DN415" s="29" t="e">
        <f ca="1">+_xlfn.IFNA(VLOOKUP($B415,'Resultados General'!$C$11:$CG$510,MATCH(DN$6,'Resultados General'!$C$10:$CG$10,0),0),"")</f>
        <v>#NAME?</v>
      </c>
      <c r="DO415" s="29" t="str">
        <f t="shared" ca="1" si="520"/>
        <v/>
      </c>
      <c r="DP415" s="29" t="str">
        <f t="shared" ca="1" si="521"/>
        <v/>
      </c>
    </row>
    <row r="416" spans="2:120">
      <c r="B416" s="219" t="str">
        <f>+IF('Resultados General'!C419="","",'Resultados General'!C419)</f>
        <v/>
      </c>
      <c r="C416" s="134" t="e">
        <f ca="1">+_xlfn.IFNA(VLOOKUP('Distribución de puestos'!B416,'Resultados General'!$C$11:$J$510,8,0),"")</f>
        <v>#NAME?</v>
      </c>
      <c r="D416" s="135" t="e">
        <f ca="1">+_xlfn.IFNA(VLOOKUP(B416,'Resultados General'!$C$11:$L$510,10,0),"")</f>
        <v>#NAME?</v>
      </c>
      <c r="E416" s="26" t="s">
        <v>76</v>
      </c>
      <c r="F416" s="26" t="s">
        <v>76</v>
      </c>
      <c r="G416" s="135" t="str">
        <f t="shared" ca="1" si="522"/>
        <v/>
      </c>
      <c r="H416" s="135" t="str">
        <f t="shared" ca="1" si="523"/>
        <v/>
      </c>
      <c r="I416" s="219" t="str">
        <f t="shared" si="524"/>
        <v/>
      </c>
      <c r="J416" s="138"/>
      <c r="M416" s="29" t="e">
        <f ca="1">+_xlfn.IFNA(VLOOKUP($B416,'Resultados General'!$C$11:$CG$510,MATCH(M$6,'Resultados General'!$C$10:$CG$10,0),0),"")</f>
        <v>#NAME?</v>
      </c>
      <c r="N416" s="29" t="str">
        <f t="shared" ca="1" si="450"/>
        <v/>
      </c>
      <c r="O416" s="29" t="str">
        <f t="shared" ca="1" si="451"/>
        <v/>
      </c>
      <c r="P416" s="29" t="e">
        <f ca="1">+_xlfn.IFNA(VLOOKUP($B416,'Resultados General'!$C$11:$CG$510,MATCH(P$6,'Resultados General'!$C$10:$CG$10,0),0),"")</f>
        <v>#NAME?</v>
      </c>
      <c r="Q416" s="29" t="str">
        <f t="shared" ca="1" si="452"/>
        <v/>
      </c>
      <c r="R416" s="29" t="str">
        <f t="shared" ca="1" si="453"/>
        <v/>
      </c>
      <c r="S416" s="29" t="e">
        <f ca="1">+_xlfn.IFNA(VLOOKUP($B416,'Resultados General'!$C$11:$CG$510,MATCH(S$6,'Resultados General'!$C$10:$CG$10,0),0),"")</f>
        <v>#NAME?</v>
      </c>
      <c r="T416" s="29" t="str">
        <f t="shared" ca="1" si="454"/>
        <v/>
      </c>
      <c r="U416" s="29" t="str">
        <f t="shared" ca="1" si="455"/>
        <v/>
      </c>
      <c r="V416" s="29" t="e">
        <f ca="1">+_xlfn.IFNA(VLOOKUP($B416,'Resultados General'!$C$11:$CG$510,MATCH(V$6,'Resultados General'!$C$10:$CG$10,0),0),"")</f>
        <v>#NAME?</v>
      </c>
      <c r="W416" s="29" t="str">
        <f t="shared" ca="1" si="456"/>
        <v/>
      </c>
      <c r="X416" s="29" t="str">
        <f t="shared" ca="1" si="457"/>
        <v/>
      </c>
      <c r="Y416" s="29" t="e">
        <f ca="1">+_xlfn.IFNA(VLOOKUP($B416,'Resultados General'!$C$11:$CG$510,MATCH(Y$6,'Resultados General'!$C$10:$CG$10,0),0),"")</f>
        <v>#NAME?</v>
      </c>
      <c r="Z416" s="29" t="str">
        <f t="shared" ca="1" si="458"/>
        <v/>
      </c>
      <c r="AA416" s="29" t="str">
        <f t="shared" ca="1" si="459"/>
        <v/>
      </c>
      <c r="AB416" s="29" t="e">
        <f ca="1">+_xlfn.IFNA(VLOOKUP($B416,'Resultados General'!$C$11:$CG$510,MATCH(AB$6,'Resultados General'!$C$10:$CG$10,0),0),"")</f>
        <v>#NAME?</v>
      </c>
      <c r="AC416" s="29" t="str">
        <f t="shared" ca="1" si="460"/>
        <v/>
      </c>
      <c r="AD416" s="29" t="str">
        <f t="shared" ca="1" si="461"/>
        <v/>
      </c>
      <c r="AE416" s="29" t="e">
        <f ca="1">+_xlfn.IFNA(VLOOKUP($B416,'Resultados General'!$C$11:$CG$510,MATCH(AE$6,'Resultados General'!$C$10:$CG$10,0),0),"")</f>
        <v>#NAME?</v>
      </c>
      <c r="AF416" s="29" t="str">
        <f t="shared" ca="1" si="462"/>
        <v/>
      </c>
      <c r="AG416" s="29" t="str">
        <f t="shared" ca="1" si="463"/>
        <v/>
      </c>
      <c r="AH416" s="29" t="e">
        <f ca="1">+_xlfn.IFNA(VLOOKUP($B416,'Resultados General'!$C$11:$CG$510,MATCH(AH$6,'Resultados General'!$C$10:$CG$10,0),0),"")</f>
        <v>#NAME?</v>
      </c>
      <c r="AI416" s="29" t="str">
        <f t="shared" ca="1" si="464"/>
        <v/>
      </c>
      <c r="AJ416" s="29" t="str">
        <f t="shared" ca="1" si="465"/>
        <v/>
      </c>
      <c r="AK416" s="29" t="e">
        <f ca="1">+_xlfn.IFNA(VLOOKUP($B416,'Resultados General'!$C$11:$CG$510,MATCH(AK$6,'Resultados General'!$C$10:$CG$10,0),0),"")</f>
        <v>#NAME?</v>
      </c>
      <c r="AL416" s="29" t="str">
        <f t="shared" ca="1" si="466"/>
        <v/>
      </c>
      <c r="AM416" s="29" t="str">
        <f t="shared" ca="1" si="467"/>
        <v/>
      </c>
      <c r="AN416" s="29" t="e">
        <f ca="1">+_xlfn.IFNA(VLOOKUP($B416,'Resultados General'!$C$11:$CG$510,MATCH(AN$6,'Resultados General'!$C$10:$CG$10,0),0),"")</f>
        <v>#NAME?</v>
      </c>
      <c r="AO416" s="29" t="str">
        <f t="shared" ca="1" si="468"/>
        <v/>
      </c>
      <c r="AP416" s="29" t="str">
        <f t="shared" ca="1" si="469"/>
        <v/>
      </c>
      <c r="AQ416" s="29" t="e">
        <f ca="1">+_xlfn.IFNA(VLOOKUP($B416,'Resultados General'!$C$11:$CG$510,MATCH(AQ$6,'Resultados General'!$C$10:$CG$10,0),0),"")</f>
        <v>#NAME?</v>
      </c>
      <c r="AR416" s="29" t="str">
        <f t="shared" ca="1" si="470"/>
        <v/>
      </c>
      <c r="AS416" s="29" t="str">
        <f t="shared" ca="1" si="471"/>
        <v/>
      </c>
      <c r="AT416" s="29" t="e">
        <f ca="1">+_xlfn.IFNA(VLOOKUP($B416,'Resultados General'!$C$11:$CG$510,MATCH(AT$6,'Resultados General'!$C$10:$CG$10,0),0),"")</f>
        <v>#NAME?</v>
      </c>
      <c r="AU416" s="29" t="str">
        <f t="shared" ca="1" si="472"/>
        <v/>
      </c>
      <c r="AV416" s="29" t="str">
        <f t="shared" ca="1" si="473"/>
        <v/>
      </c>
      <c r="AW416" s="29" t="e">
        <f ca="1">+_xlfn.IFNA(VLOOKUP($B416,'Resultados General'!$C$11:$CG$510,MATCH(AW$6,'Resultados General'!$C$10:$CG$10,0),0),"")</f>
        <v>#NAME?</v>
      </c>
      <c r="AX416" s="29" t="str">
        <f t="shared" ca="1" si="474"/>
        <v/>
      </c>
      <c r="AY416" s="29" t="str">
        <f t="shared" ca="1" si="475"/>
        <v/>
      </c>
      <c r="AZ416" s="29" t="e">
        <f ca="1">+_xlfn.IFNA(VLOOKUP($B416,'Resultados General'!$C$11:$CG$510,MATCH(AZ$6,'Resultados General'!$C$10:$CG$10,0),0),"")</f>
        <v>#NAME?</v>
      </c>
      <c r="BA416" s="29" t="str">
        <f t="shared" ca="1" si="476"/>
        <v/>
      </c>
      <c r="BB416" s="29" t="str">
        <f t="shared" ca="1" si="477"/>
        <v/>
      </c>
      <c r="BC416" s="29" t="e">
        <f ca="1">+_xlfn.IFNA(VLOOKUP($B416,'Resultados General'!$C$11:$CG$510,MATCH(BC$6,'Resultados General'!$C$10:$CG$10,0),0),"")</f>
        <v>#NAME?</v>
      </c>
      <c r="BD416" s="29" t="str">
        <f t="shared" ca="1" si="478"/>
        <v/>
      </c>
      <c r="BE416" s="29" t="str">
        <f t="shared" ca="1" si="479"/>
        <v/>
      </c>
      <c r="BF416" s="29" t="e">
        <f ca="1">+_xlfn.IFNA(VLOOKUP($B416,'Resultados General'!$C$11:$CG$510,MATCH(BF$6,'Resultados General'!$C$10:$CG$10,0),0),"")</f>
        <v>#NAME?</v>
      </c>
      <c r="BG416" s="29" t="str">
        <f t="shared" ca="1" si="480"/>
        <v/>
      </c>
      <c r="BH416" s="29" t="str">
        <f t="shared" ca="1" si="481"/>
        <v/>
      </c>
      <c r="BI416" s="29" t="e">
        <f ca="1">+_xlfn.IFNA(VLOOKUP($B416,'Resultados General'!$C$11:$CG$510,MATCH(BI$6,'Resultados General'!$C$10:$CG$10,0),0),"")</f>
        <v>#NAME?</v>
      </c>
      <c r="BJ416" s="29" t="str">
        <f t="shared" ca="1" si="482"/>
        <v/>
      </c>
      <c r="BK416" s="29" t="str">
        <f t="shared" ca="1" si="483"/>
        <v/>
      </c>
      <c r="BL416" s="29" t="e">
        <f ca="1">+_xlfn.IFNA(VLOOKUP($B416,'Resultados General'!$C$11:$CG$510,MATCH(BL$6,'Resultados General'!$C$10:$CG$10,0),0),"")</f>
        <v>#NAME?</v>
      </c>
      <c r="BM416" s="29" t="str">
        <f t="shared" ca="1" si="484"/>
        <v/>
      </c>
      <c r="BN416" s="29" t="str">
        <f t="shared" ca="1" si="485"/>
        <v/>
      </c>
      <c r="BO416" s="29" t="e">
        <f ca="1">+_xlfn.IFNA(VLOOKUP($B416,'Resultados General'!$C$11:$CG$510,MATCH(BO$6,'Resultados General'!$C$10:$CG$10,0),0),"")</f>
        <v>#NAME?</v>
      </c>
      <c r="BP416" s="29" t="str">
        <f t="shared" ca="1" si="486"/>
        <v/>
      </c>
      <c r="BQ416" s="29" t="str">
        <f t="shared" ca="1" si="487"/>
        <v/>
      </c>
      <c r="BR416" s="29" t="e">
        <f ca="1">+_xlfn.IFNA(VLOOKUP($B416,'Resultados General'!$C$11:$CG$510,MATCH(BR$6,'Resultados General'!$C$10:$CG$10,0),0),"")</f>
        <v>#NAME?</v>
      </c>
      <c r="BS416" s="29" t="str">
        <f t="shared" ca="1" si="488"/>
        <v/>
      </c>
      <c r="BT416" s="29" t="str">
        <f t="shared" ca="1" si="489"/>
        <v/>
      </c>
      <c r="BU416" s="29" t="e">
        <f ca="1">+_xlfn.IFNA(VLOOKUP($B416,'Resultados General'!$C$11:$CG$510,MATCH(BU$6,'Resultados General'!$C$10:$CG$10,0),0),"")</f>
        <v>#NAME?</v>
      </c>
      <c r="BV416" s="29" t="str">
        <f t="shared" ca="1" si="490"/>
        <v/>
      </c>
      <c r="BW416" s="29" t="str">
        <f t="shared" ca="1" si="491"/>
        <v/>
      </c>
      <c r="BX416" s="29" t="e">
        <f ca="1">+_xlfn.IFNA(VLOOKUP($B416,'Resultados General'!$C$11:$CG$510,MATCH(BX$6,'Resultados General'!$C$10:$CG$10,0),0),"")</f>
        <v>#NAME?</v>
      </c>
      <c r="BY416" s="29" t="str">
        <f t="shared" ca="1" si="492"/>
        <v/>
      </c>
      <c r="BZ416" s="29" t="str">
        <f t="shared" ca="1" si="493"/>
        <v/>
      </c>
      <c r="CA416" s="29" t="e">
        <f ca="1">+_xlfn.IFNA(VLOOKUP($B416,'Resultados General'!$C$11:$CG$510,MATCH(CA$6,'Resultados General'!$C$10:$CG$10,0),0),"")</f>
        <v>#NAME?</v>
      </c>
      <c r="CB416" s="29" t="str">
        <f t="shared" ca="1" si="494"/>
        <v/>
      </c>
      <c r="CC416" s="29" t="str">
        <f t="shared" ca="1" si="495"/>
        <v/>
      </c>
      <c r="CD416" s="29" t="e">
        <f ca="1">+_xlfn.IFNA(VLOOKUP($B416,'Resultados General'!$C$11:$CG$510,MATCH(CD$6,'Resultados General'!$C$10:$CG$10,0),0),"")</f>
        <v>#NAME?</v>
      </c>
      <c r="CE416" s="29" t="str">
        <f t="shared" ca="1" si="496"/>
        <v/>
      </c>
      <c r="CF416" s="29" t="str">
        <f t="shared" ca="1" si="497"/>
        <v/>
      </c>
      <c r="CG416" s="29" t="e">
        <f ca="1">+_xlfn.IFNA(VLOOKUP($B416,'Resultados General'!$C$11:$CG$510,MATCH(CG$6,'Resultados General'!$C$10:$CG$10,0),0),"")</f>
        <v>#NAME?</v>
      </c>
      <c r="CH416" s="29" t="str">
        <f t="shared" ca="1" si="498"/>
        <v/>
      </c>
      <c r="CI416" s="29" t="str">
        <f t="shared" ca="1" si="499"/>
        <v/>
      </c>
      <c r="CJ416" s="29" t="e">
        <f ca="1">+_xlfn.IFNA(VLOOKUP($B416,'Resultados General'!$C$11:$CG$510,MATCH(CJ$6,'Resultados General'!$C$10:$CG$10,0),0),"")</f>
        <v>#NAME?</v>
      </c>
      <c r="CK416" s="29" t="str">
        <f t="shared" ca="1" si="500"/>
        <v/>
      </c>
      <c r="CL416" s="29" t="str">
        <f t="shared" ca="1" si="501"/>
        <v/>
      </c>
      <c r="CM416" s="29" t="e">
        <f ca="1">+_xlfn.IFNA(VLOOKUP($B416,'Resultados General'!$C$11:$CG$510,MATCH(CM$6,'Resultados General'!$C$10:$CG$10,0),0),"")</f>
        <v>#NAME?</v>
      </c>
      <c r="CN416" s="29" t="str">
        <f t="shared" ca="1" si="502"/>
        <v/>
      </c>
      <c r="CO416" s="29" t="str">
        <f t="shared" ca="1" si="503"/>
        <v/>
      </c>
      <c r="CP416" s="29" t="e">
        <f ca="1">+_xlfn.IFNA(VLOOKUP($B416,'Resultados General'!$C$11:$CG$510,MATCH(CP$6,'Resultados General'!$C$10:$CG$10,0),0),"")</f>
        <v>#NAME?</v>
      </c>
      <c r="CQ416" s="29" t="str">
        <f t="shared" ca="1" si="504"/>
        <v/>
      </c>
      <c r="CR416" s="29" t="str">
        <f t="shared" ca="1" si="505"/>
        <v/>
      </c>
      <c r="CS416" s="29" t="e">
        <f ca="1">+_xlfn.IFNA(VLOOKUP($B416,'Resultados General'!$C$11:$CG$510,MATCH(CS$6,'Resultados General'!$C$10:$CG$10,0),0),"")</f>
        <v>#NAME?</v>
      </c>
      <c r="CT416" s="29" t="str">
        <f t="shared" ca="1" si="506"/>
        <v/>
      </c>
      <c r="CU416" s="29" t="str">
        <f t="shared" ca="1" si="507"/>
        <v/>
      </c>
      <c r="CV416" s="29" t="e">
        <f ca="1">+_xlfn.IFNA(VLOOKUP($B416,'Resultados General'!$C$11:$CG$510,MATCH(CV$6,'Resultados General'!$C$10:$CG$10,0),0),"")</f>
        <v>#NAME?</v>
      </c>
      <c r="CW416" s="29" t="str">
        <f t="shared" ca="1" si="508"/>
        <v/>
      </c>
      <c r="CX416" s="29" t="str">
        <f t="shared" ca="1" si="509"/>
        <v/>
      </c>
      <c r="CY416" s="29" t="e">
        <f ca="1">+_xlfn.IFNA(VLOOKUP($B416,'Resultados General'!$C$11:$CG$510,MATCH(CY$6,'Resultados General'!$C$10:$CG$10,0),0),"")</f>
        <v>#NAME?</v>
      </c>
      <c r="CZ416" s="29" t="str">
        <f t="shared" ca="1" si="510"/>
        <v/>
      </c>
      <c r="DA416" s="29" t="str">
        <f t="shared" ca="1" si="511"/>
        <v/>
      </c>
      <c r="DB416" s="29" t="e">
        <f ca="1">+_xlfn.IFNA(VLOOKUP($B416,'Resultados General'!$C$11:$CG$510,MATCH(DB$6,'Resultados General'!$C$10:$CG$10,0),0),"")</f>
        <v>#NAME?</v>
      </c>
      <c r="DC416" s="29" t="str">
        <f t="shared" ca="1" si="512"/>
        <v/>
      </c>
      <c r="DD416" s="29" t="str">
        <f t="shared" ca="1" si="513"/>
        <v/>
      </c>
      <c r="DE416" s="29" t="e">
        <f ca="1">+_xlfn.IFNA(VLOOKUP($B416,'Resultados General'!$C$11:$CG$510,MATCH(DE$6,'Resultados General'!$C$10:$CG$10,0),0),"")</f>
        <v>#NAME?</v>
      </c>
      <c r="DF416" s="29" t="str">
        <f t="shared" ca="1" si="514"/>
        <v/>
      </c>
      <c r="DG416" s="29" t="str">
        <f t="shared" ca="1" si="515"/>
        <v/>
      </c>
      <c r="DH416" s="29" t="e">
        <f ca="1">+_xlfn.IFNA(VLOOKUP($B416,'Resultados General'!$C$11:$CG$510,MATCH(DH$6,'Resultados General'!$C$10:$CG$10,0),0),"")</f>
        <v>#NAME?</v>
      </c>
      <c r="DI416" s="29" t="str">
        <f t="shared" ca="1" si="516"/>
        <v/>
      </c>
      <c r="DJ416" s="29" t="str">
        <f t="shared" ca="1" si="517"/>
        <v/>
      </c>
      <c r="DK416" s="29" t="e">
        <f ca="1">+_xlfn.IFNA(VLOOKUP($B416,'Resultados General'!$C$11:$CG$510,MATCH(DK$6,'Resultados General'!$C$10:$CG$10,0),0),"")</f>
        <v>#NAME?</v>
      </c>
      <c r="DL416" s="29" t="str">
        <f t="shared" ca="1" si="518"/>
        <v/>
      </c>
      <c r="DM416" s="29" t="str">
        <f t="shared" ca="1" si="519"/>
        <v/>
      </c>
      <c r="DN416" s="29" t="e">
        <f ca="1">+_xlfn.IFNA(VLOOKUP($B416,'Resultados General'!$C$11:$CG$510,MATCH(DN$6,'Resultados General'!$C$10:$CG$10,0),0),"")</f>
        <v>#NAME?</v>
      </c>
      <c r="DO416" s="29" t="str">
        <f t="shared" ca="1" si="520"/>
        <v/>
      </c>
      <c r="DP416" s="29" t="str">
        <f t="shared" ca="1" si="521"/>
        <v/>
      </c>
    </row>
    <row r="417" spans="2:120">
      <c r="B417" s="219" t="str">
        <f>+IF('Resultados General'!C420="","",'Resultados General'!C420)</f>
        <v/>
      </c>
      <c r="C417" s="134" t="e">
        <f ca="1">+_xlfn.IFNA(VLOOKUP('Distribución de puestos'!B417,'Resultados General'!$C$11:$J$510,8,0),"")</f>
        <v>#NAME?</v>
      </c>
      <c r="D417" s="135" t="e">
        <f ca="1">+_xlfn.IFNA(VLOOKUP(B417,'Resultados General'!$C$11:$L$510,10,0),"")</f>
        <v>#NAME?</v>
      </c>
      <c r="E417" s="26" t="s">
        <v>76</v>
      </c>
      <c r="F417" s="26" t="s">
        <v>76</v>
      </c>
      <c r="G417" s="135" t="str">
        <f t="shared" ca="1" si="522"/>
        <v/>
      </c>
      <c r="H417" s="135" t="str">
        <f t="shared" ca="1" si="523"/>
        <v/>
      </c>
      <c r="I417" s="219" t="str">
        <f t="shared" si="524"/>
        <v/>
      </c>
      <c r="J417" s="138"/>
      <c r="M417" s="29" t="e">
        <f ca="1">+_xlfn.IFNA(VLOOKUP($B417,'Resultados General'!$C$11:$CG$510,MATCH(M$6,'Resultados General'!$C$10:$CG$10,0),0),"")</f>
        <v>#NAME?</v>
      </c>
      <c r="N417" s="29" t="str">
        <f t="shared" ca="1" si="450"/>
        <v/>
      </c>
      <c r="O417" s="29" t="str">
        <f t="shared" ca="1" si="451"/>
        <v/>
      </c>
      <c r="P417" s="29" t="e">
        <f ca="1">+_xlfn.IFNA(VLOOKUP($B417,'Resultados General'!$C$11:$CG$510,MATCH(P$6,'Resultados General'!$C$10:$CG$10,0),0),"")</f>
        <v>#NAME?</v>
      </c>
      <c r="Q417" s="29" t="str">
        <f t="shared" ca="1" si="452"/>
        <v/>
      </c>
      <c r="R417" s="29" t="str">
        <f t="shared" ca="1" si="453"/>
        <v/>
      </c>
      <c r="S417" s="29" t="e">
        <f ca="1">+_xlfn.IFNA(VLOOKUP($B417,'Resultados General'!$C$11:$CG$510,MATCH(S$6,'Resultados General'!$C$10:$CG$10,0),0),"")</f>
        <v>#NAME?</v>
      </c>
      <c r="T417" s="29" t="str">
        <f t="shared" ca="1" si="454"/>
        <v/>
      </c>
      <c r="U417" s="29" t="str">
        <f t="shared" ca="1" si="455"/>
        <v/>
      </c>
      <c r="V417" s="29" t="e">
        <f ca="1">+_xlfn.IFNA(VLOOKUP($B417,'Resultados General'!$C$11:$CG$510,MATCH(V$6,'Resultados General'!$C$10:$CG$10,0),0),"")</f>
        <v>#NAME?</v>
      </c>
      <c r="W417" s="29" t="str">
        <f t="shared" ca="1" si="456"/>
        <v/>
      </c>
      <c r="X417" s="29" t="str">
        <f t="shared" ca="1" si="457"/>
        <v/>
      </c>
      <c r="Y417" s="29" t="e">
        <f ca="1">+_xlfn.IFNA(VLOOKUP($B417,'Resultados General'!$C$11:$CG$510,MATCH(Y$6,'Resultados General'!$C$10:$CG$10,0),0),"")</f>
        <v>#NAME?</v>
      </c>
      <c r="Z417" s="29" t="str">
        <f t="shared" ca="1" si="458"/>
        <v/>
      </c>
      <c r="AA417" s="29" t="str">
        <f t="shared" ca="1" si="459"/>
        <v/>
      </c>
      <c r="AB417" s="29" t="e">
        <f ca="1">+_xlfn.IFNA(VLOOKUP($B417,'Resultados General'!$C$11:$CG$510,MATCH(AB$6,'Resultados General'!$C$10:$CG$10,0),0),"")</f>
        <v>#NAME?</v>
      </c>
      <c r="AC417" s="29" t="str">
        <f t="shared" ca="1" si="460"/>
        <v/>
      </c>
      <c r="AD417" s="29" t="str">
        <f t="shared" ca="1" si="461"/>
        <v/>
      </c>
      <c r="AE417" s="29" t="e">
        <f ca="1">+_xlfn.IFNA(VLOOKUP($B417,'Resultados General'!$C$11:$CG$510,MATCH(AE$6,'Resultados General'!$C$10:$CG$10,0),0),"")</f>
        <v>#NAME?</v>
      </c>
      <c r="AF417" s="29" t="str">
        <f t="shared" ca="1" si="462"/>
        <v/>
      </c>
      <c r="AG417" s="29" t="str">
        <f t="shared" ca="1" si="463"/>
        <v/>
      </c>
      <c r="AH417" s="29" t="e">
        <f ca="1">+_xlfn.IFNA(VLOOKUP($B417,'Resultados General'!$C$11:$CG$510,MATCH(AH$6,'Resultados General'!$C$10:$CG$10,0),0),"")</f>
        <v>#NAME?</v>
      </c>
      <c r="AI417" s="29" t="str">
        <f t="shared" ca="1" si="464"/>
        <v/>
      </c>
      <c r="AJ417" s="29" t="str">
        <f t="shared" ca="1" si="465"/>
        <v/>
      </c>
      <c r="AK417" s="29" t="e">
        <f ca="1">+_xlfn.IFNA(VLOOKUP($B417,'Resultados General'!$C$11:$CG$510,MATCH(AK$6,'Resultados General'!$C$10:$CG$10,0),0),"")</f>
        <v>#NAME?</v>
      </c>
      <c r="AL417" s="29" t="str">
        <f t="shared" ca="1" si="466"/>
        <v/>
      </c>
      <c r="AM417" s="29" t="str">
        <f t="shared" ca="1" si="467"/>
        <v/>
      </c>
      <c r="AN417" s="29" t="e">
        <f ca="1">+_xlfn.IFNA(VLOOKUP($B417,'Resultados General'!$C$11:$CG$510,MATCH(AN$6,'Resultados General'!$C$10:$CG$10,0),0),"")</f>
        <v>#NAME?</v>
      </c>
      <c r="AO417" s="29" t="str">
        <f t="shared" ca="1" si="468"/>
        <v/>
      </c>
      <c r="AP417" s="29" t="str">
        <f t="shared" ca="1" si="469"/>
        <v/>
      </c>
      <c r="AQ417" s="29" t="e">
        <f ca="1">+_xlfn.IFNA(VLOOKUP($B417,'Resultados General'!$C$11:$CG$510,MATCH(AQ$6,'Resultados General'!$C$10:$CG$10,0),0),"")</f>
        <v>#NAME?</v>
      </c>
      <c r="AR417" s="29" t="str">
        <f t="shared" ca="1" si="470"/>
        <v/>
      </c>
      <c r="AS417" s="29" t="str">
        <f t="shared" ca="1" si="471"/>
        <v/>
      </c>
      <c r="AT417" s="29" t="e">
        <f ca="1">+_xlfn.IFNA(VLOOKUP($B417,'Resultados General'!$C$11:$CG$510,MATCH(AT$6,'Resultados General'!$C$10:$CG$10,0),0),"")</f>
        <v>#NAME?</v>
      </c>
      <c r="AU417" s="29" t="str">
        <f t="shared" ca="1" si="472"/>
        <v/>
      </c>
      <c r="AV417" s="29" t="str">
        <f t="shared" ca="1" si="473"/>
        <v/>
      </c>
      <c r="AW417" s="29" t="e">
        <f ca="1">+_xlfn.IFNA(VLOOKUP($B417,'Resultados General'!$C$11:$CG$510,MATCH(AW$6,'Resultados General'!$C$10:$CG$10,0),0),"")</f>
        <v>#NAME?</v>
      </c>
      <c r="AX417" s="29" t="str">
        <f t="shared" ca="1" si="474"/>
        <v/>
      </c>
      <c r="AY417" s="29" t="str">
        <f t="shared" ca="1" si="475"/>
        <v/>
      </c>
      <c r="AZ417" s="29" t="e">
        <f ca="1">+_xlfn.IFNA(VLOOKUP($B417,'Resultados General'!$C$11:$CG$510,MATCH(AZ$6,'Resultados General'!$C$10:$CG$10,0),0),"")</f>
        <v>#NAME?</v>
      </c>
      <c r="BA417" s="29" t="str">
        <f t="shared" ca="1" si="476"/>
        <v/>
      </c>
      <c r="BB417" s="29" t="str">
        <f t="shared" ca="1" si="477"/>
        <v/>
      </c>
      <c r="BC417" s="29" t="e">
        <f ca="1">+_xlfn.IFNA(VLOOKUP($B417,'Resultados General'!$C$11:$CG$510,MATCH(BC$6,'Resultados General'!$C$10:$CG$10,0),0),"")</f>
        <v>#NAME?</v>
      </c>
      <c r="BD417" s="29" t="str">
        <f t="shared" ca="1" si="478"/>
        <v/>
      </c>
      <c r="BE417" s="29" t="str">
        <f t="shared" ca="1" si="479"/>
        <v/>
      </c>
      <c r="BF417" s="29" t="e">
        <f ca="1">+_xlfn.IFNA(VLOOKUP($B417,'Resultados General'!$C$11:$CG$510,MATCH(BF$6,'Resultados General'!$C$10:$CG$10,0),0),"")</f>
        <v>#NAME?</v>
      </c>
      <c r="BG417" s="29" t="str">
        <f t="shared" ca="1" si="480"/>
        <v/>
      </c>
      <c r="BH417" s="29" t="str">
        <f t="shared" ca="1" si="481"/>
        <v/>
      </c>
      <c r="BI417" s="29" t="e">
        <f ca="1">+_xlfn.IFNA(VLOOKUP($B417,'Resultados General'!$C$11:$CG$510,MATCH(BI$6,'Resultados General'!$C$10:$CG$10,0),0),"")</f>
        <v>#NAME?</v>
      </c>
      <c r="BJ417" s="29" t="str">
        <f t="shared" ca="1" si="482"/>
        <v/>
      </c>
      <c r="BK417" s="29" t="str">
        <f t="shared" ca="1" si="483"/>
        <v/>
      </c>
      <c r="BL417" s="29" t="e">
        <f ca="1">+_xlfn.IFNA(VLOOKUP($B417,'Resultados General'!$C$11:$CG$510,MATCH(BL$6,'Resultados General'!$C$10:$CG$10,0),0),"")</f>
        <v>#NAME?</v>
      </c>
      <c r="BM417" s="29" t="str">
        <f t="shared" ca="1" si="484"/>
        <v/>
      </c>
      <c r="BN417" s="29" t="str">
        <f t="shared" ca="1" si="485"/>
        <v/>
      </c>
      <c r="BO417" s="29" t="e">
        <f ca="1">+_xlfn.IFNA(VLOOKUP($B417,'Resultados General'!$C$11:$CG$510,MATCH(BO$6,'Resultados General'!$C$10:$CG$10,0),0),"")</f>
        <v>#NAME?</v>
      </c>
      <c r="BP417" s="29" t="str">
        <f t="shared" ca="1" si="486"/>
        <v/>
      </c>
      <c r="BQ417" s="29" t="str">
        <f t="shared" ca="1" si="487"/>
        <v/>
      </c>
      <c r="BR417" s="29" t="e">
        <f ca="1">+_xlfn.IFNA(VLOOKUP($B417,'Resultados General'!$C$11:$CG$510,MATCH(BR$6,'Resultados General'!$C$10:$CG$10,0),0),"")</f>
        <v>#NAME?</v>
      </c>
      <c r="BS417" s="29" t="str">
        <f t="shared" ca="1" si="488"/>
        <v/>
      </c>
      <c r="BT417" s="29" t="str">
        <f t="shared" ca="1" si="489"/>
        <v/>
      </c>
      <c r="BU417" s="29" t="e">
        <f ca="1">+_xlfn.IFNA(VLOOKUP($B417,'Resultados General'!$C$11:$CG$510,MATCH(BU$6,'Resultados General'!$C$10:$CG$10,0),0),"")</f>
        <v>#NAME?</v>
      </c>
      <c r="BV417" s="29" t="str">
        <f t="shared" ca="1" si="490"/>
        <v/>
      </c>
      <c r="BW417" s="29" t="str">
        <f t="shared" ca="1" si="491"/>
        <v/>
      </c>
      <c r="BX417" s="29" t="e">
        <f ca="1">+_xlfn.IFNA(VLOOKUP($B417,'Resultados General'!$C$11:$CG$510,MATCH(BX$6,'Resultados General'!$C$10:$CG$10,0),0),"")</f>
        <v>#NAME?</v>
      </c>
      <c r="BY417" s="29" t="str">
        <f t="shared" ca="1" si="492"/>
        <v/>
      </c>
      <c r="BZ417" s="29" t="str">
        <f t="shared" ca="1" si="493"/>
        <v/>
      </c>
      <c r="CA417" s="29" t="e">
        <f ca="1">+_xlfn.IFNA(VLOOKUP($B417,'Resultados General'!$C$11:$CG$510,MATCH(CA$6,'Resultados General'!$C$10:$CG$10,0),0),"")</f>
        <v>#NAME?</v>
      </c>
      <c r="CB417" s="29" t="str">
        <f t="shared" ca="1" si="494"/>
        <v/>
      </c>
      <c r="CC417" s="29" t="str">
        <f t="shared" ca="1" si="495"/>
        <v/>
      </c>
      <c r="CD417" s="29" t="e">
        <f ca="1">+_xlfn.IFNA(VLOOKUP($B417,'Resultados General'!$C$11:$CG$510,MATCH(CD$6,'Resultados General'!$C$10:$CG$10,0),0),"")</f>
        <v>#NAME?</v>
      </c>
      <c r="CE417" s="29" t="str">
        <f t="shared" ca="1" si="496"/>
        <v/>
      </c>
      <c r="CF417" s="29" t="str">
        <f t="shared" ca="1" si="497"/>
        <v/>
      </c>
      <c r="CG417" s="29" t="e">
        <f ca="1">+_xlfn.IFNA(VLOOKUP($B417,'Resultados General'!$C$11:$CG$510,MATCH(CG$6,'Resultados General'!$C$10:$CG$10,0),0),"")</f>
        <v>#NAME?</v>
      </c>
      <c r="CH417" s="29" t="str">
        <f t="shared" ca="1" si="498"/>
        <v/>
      </c>
      <c r="CI417" s="29" t="str">
        <f t="shared" ca="1" si="499"/>
        <v/>
      </c>
      <c r="CJ417" s="29" t="e">
        <f ca="1">+_xlfn.IFNA(VLOOKUP($B417,'Resultados General'!$C$11:$CG$510,MATCH(CJ$6,'Resultados General'!$C$10:$CG$10,0),0),"")</f>
        <v>#NAME?</v>
      </c>
      <c r="CK417" s="29" t="str">
        <f t="shared" ca="1" si="500"/>
        <v/>
      </c>
      <c r="CL417" s="29" t="str">
        <f t="shared" ca="1" si="501"/>
        <v/>
      </c>
      <c r="CM417" s="29" t="e">
        <f ca="1">+_xlfn.IFNA(VLOOKUP($B417,'Resultados General'!$C$11:$CG$510,MATCH(CM$6,'Resultados General'!$C$10:$CG$10,0),0),"")</f>
        <v>#NAME?</v>
      </c>
      <c r="CN417" s="29" t="str">
        <f t="shared" ca="1" si="502"/>
        <v/>
      </c>
      <c r="CO417" s="29" t="str">
        <f t="shared" ca="1" si="503"/>
        <v/>
      </c>
      <c r="CP417" s="29" t="e">
        <f ca="1">+_xlfn.IFNA(VLOOKUP($B417,'Resultados General'!$C$11:$CG$510,MATCH(CP$6,'Resultados General'!$C$10:$CG$10,0),0),"")</f>
        <v>#NAME?</v>
      </c>
      <c r="CQ417" s="29" t="str">
        <f t="shared" ca="1" si="504"/>
        <v/>
      </c>
      <c r="CR417" s="29" t="str">
        <f t="shared" ca="1" si="505"/>
        <v/>
      </c>
      <c r="CS417" s="29" t="e">
        <f ca="1">+_xlfn.IFNA(VLOOKUP($B417,'Resultados General'!$C$11:$CG$510,MATCH(CS$6,'Resultados General'!$C$10:$CG$10,0),0),"")</f>
        <v>#NAME?</v>
      </c>
      <c r="CT417" s="29" t="str">
        <f t="shared" ca="1" si="506"/>
        <v/>
      </c>
      <c r="CU417" s="29" t="str">
        <f t="shared" ca="1" si="507"/>
        <v/>
      </c>
      <c r="CV417" s="29" t="e">
        <f ca="1">+_xlfn.IFNA(VLOOKUP($B417,'Resultados General'!$C$11:$CG$510,MATCH(CV$6,'Resultados General'!$C$10:$CG$10,0),0),"")</f>
        <v>#NAME?</v>
      </c>
      <c r="CW417" s="29" t="str">
        <f t="shared" ca="1" si="508"/>
        <v/>
      </c>
      <c r="CX417" s="29" t="str">
        <f t="shared" ca="1" si="509"/>
        <v/>
      </c>
      <c r="CY417" s="29" t="e">
        <f ca="1">+_xlfn.IFNA(VLOOKUP($B417,'Resultados General'!$C$11:$CG$510,MATCH(CY$6,'Resultados General'!$C$10:$CG$10,0),0),"")</f>
        <v>#NAME?</v>
      </c>
      <c r="CZ417" s="29" t="str">
        <f t="shared" ca="1" si="510"/>
        <v/>
      </c>
      <c r="DA417" s="29" t="str">
        <f t="shared" ca="1" si="511"/>
        <v/>
      </c>
      <c r="DB417" s="29" t="e">
        <f ca="1">+_xlfn.IFNA(VLOOKUP($B417,'Resultados General'!$C$11:$CG$510,MATCH(DB$6,'Resultados General'!$C$10:$CG$10,0),0),"")</f>
        <v>#NAME?</v>
      </c>
      <c r="DC417" s="29" t="str">
        <f t="shared" ca="1" si="512"/>
        <v/>
      </c>
      <c r="DD417" s="29" t="str">
        <f t="shared" ca="1" si="513"/>
        <v/>
      </c>
      <c r="DE417" s="29" t="e">
        <f ca="1">+_xlfn.IFNA(VLOOKUP($B417,'Resultados General'!$C$11:$CG$510,MATCH(DE$6,'Resultados General'!$C$10:$CG$10,0),0),"")</f>
        <v>#NAME?</v>
      </c>
      <c r="DF417" s="29" t="str">
        <f t="shared" ca="1" si="514"/>
        <v/>
      </c>
      <c r="DG417" s="29" t="str">
        <f t="shared" ca="1" si="515"/>
        <v/>
      </c>
      <c r="DH417" s="29" t="e">
        <f ca="1">+_xlfn.IFNA(VLOOKUP($B417,'Resultados General'!$C$11:$CG$510,MATCH(DH$6,'Resultados General'!$C$10:$CG$10,0),0),"")</f>
        <v>#NAME?</v>
      </c>
      <c r="DI417" s="29" t="str">
        <f t="shared" ca="1" si="516"/>
        <v/>
      </c>
      <c r="DJ417" s="29" t="str">
        <f t="shared" ca="1" si="517"/>
        <v/>
      </c>
      <c r="DK417" s="29" t="e">
        <f ca="1">+_xlfn.IFNA(VLOOKUP($B417,'Resultados General'!$C$11:$CG$510,MATCH(DK$6,'Resultados General'!$C$10:$CG$10,0),0),"")</f>
        <v>#NAME?</v>
      </c>
      <c r="DL417" s="29" t="str">
        <f t="shared" ca="1" si="518"/>
        <v/>
      </c>
      <c r="DM417" s="29" t="str">
        <f t="shared" ca="1" si="519"/>
        <v/>
      </c>
      <c r="DN417" s="29" t="e">
        <f ca="1">+_xlfn.IFNA(VLOOKUP($B417,'Resultados General'!$C$11:$CG$510,MATCH(DN$6,'Resultados General'!$C$10:$CG$10,0),0),"")</f>
        <v>#NAME?</v>
      </c>
      <c r="DO417" s="29" t="str">
        <f t="shared" ca="1" si="520"/>
        <v/>
      </c>
      <c r="DP417" s="29" t="str">
        <f t="shared" ca="1" si="521"/>
        <v/>
      </c>
    </row>
    <row r="418" spans="2:120">
      <c r="B418" s="219" t="str">
        <f>+IF('Resultados General'!C421="","",'Resultados General'!C421)</f>
        <v/>
      </c>
      <c r="C418" s="134" t="e">
        <f ca="1">+_xlfn.IFNA(VLOOKUP('Distribución de puestos'!B418,'Resultados General'!$C$11:$J$510,8,0),"")</f>
        <v>#NAME?</v>
      </c>
      <c r="D418" s="135" t="e">
        <f ca="1">+_xlfn.IFNA(VLOOKUP(B418,'Resultados General'!$C$11:$L$510,10,0),"")</f>
        <v>#NAME?</v>
      </c>
      <c r="E418" s="26" t="s">
        <v>76</v>
      </c>
      <c r="F418" s="26" t="s">
        <v>76</v>
      </c>
      <c r="G418" s="135" t="str">
        <f t="shared" ca="1" si="522"/>
        <v/>
      </c>
      <c r="H418" s="135" t="str">
        <f t="shared" ca="1" si="523"/>
        <v/>
      </c>
      <c r="I418" s="219" t="str">
        <f t="shared" si="524"/>
        <v/>
      </c>
      <c r="J418" s="138"/>
      <c r="M418" s="29" t="e">
        <f ca="1">+_xlfn.IFNA(VLOOKUP($B418,'Resultados General'!$C$11:$CG$510,MATCH(M$6,'Resultados General'!$C$10:$CG$10,0),0),"")</f>
        <v>#NAME?</v>
      </c>
      <c r="N418" s="29" t="str">
        <f t="shared" ca="1" si="450"/>
        <v/>
      </c>
      <c r="O418" s="29" t="str">
        <f t="shared" ca="1" si="451"/>
        <v/>
      </c>
      <c r="P418" s="29" t="e">
        <f ca="1">+_xlfn.IFNA(VLOOKUP($B418,'Resultados General'!$C$11:$CG$510,MATCH(P$6,'Resultados General'!$C$10:$CG$10,0),0),"")</f>
        <v>#NAME?</v>
      </c>
      <c r="Q418" s="29" t="str">
        <f t="shared" ca="1" si="452"/>
        <v/>
      </c>
      <c r="R418" s="29" t="str">
        <f t="shared" ca="1" si="453"/>
        <v/>
      </c>
      <c r="S418" s="29" t="e">
        <f ca="1">+_xlfn.IFNA(VLOOKUP($B418,'Resultados General'!$C$11:$CG$510,MATCH(S$6,'Resultados General'!$C$10:$CG$10,0),0),"")</f>
        <v>#NAME?</v>
      </c>
      <c r="T418" s="29" t="str">
        <f t="shared" ca="1" si="454"/>
        <v/>
      </c>
      <c r="U418" s="29" t="str">
        <f t="shared" ca="1" si="455"/>
        <v/>
      </c>
      <c r="V418" s="29" t="e">
        <f ca="1">+_xlfn.IFNA(VLOOKUP($B418,'Resultados General'!$C$11:$CG$510,MATCH(V$6,'Resultados General'!$C$10:$CG$10,0),0),"")</f>
        <v>#NAME?</v>
      </c>
      <c r="W418" s="29" t="str">
        <f t="shared" ca="1" si="456"/>
        <v/>
      </c>
      <c r="X418" s="29" t="str">
        <f t="shared" ca="1" si="457"/>
        <v/>
      </c>
      <c r="Y418" s="29" t="e">
        <f ca="1">+_xlfn.IFNA(VLOOKUP($B418,'Resultados General'!$C$11:$CG$510,MATCH(Y$6,'Resultados General'!$C$10:$CG$10,0),0),"")</f>
        <v>#NAME?</v>
      </c>
      <c r="Z418" s="29" t="str">
        <f t="shared" ca="1" si="458"/>
        <v/>
      </c>
      <c r="AA418" s="29" t="str">
        <f t="shared" ca="1" si="459"/>
        <v/>
      </c>
      <c r="AB418" s="29" t="e">
        <f ca="1">+_xlfn.IFNA(VLOOKUP($B418,'Resultados General'!$C$11:$CG$510,MATCH(AB$6,'Resultados General'!$C$10:$CG$10,0),0),"")</f>
        <v>#NAME?</v>
      </c>
      <c r="AC418" s="29" t="str">
        <f t="shared" ca="1" si="460"/>
        <v/>
      </c>
      <c r="AD418" s="29" t="str">
        <f t="shared" ca="1" si="461"/>
        <v/>
      </c>
      <c r="AE418" s="29" t="e">
        <f ca="1">+_xlfn.IFNA(VLOOKUP($B418,'Resultados General'!$C$11:$CG$510,MATCH(AE$6,'Resultados General'!$C$10:$CG$10,0),0),"")</f>
        <v>#NAME?</v>
      </c>
      <c r="AF418" s="29" t="str">
        <f t="shared" ca="1" si="462"/>
        <v/>
      </c>
      <c r="AG418" s="29" t="str">
        <f t="shared" ca="1" si="463"/>
        <v/>
      </c>
      <c r="AH418" s="29" t="e">
        <f ca="1">+_xlfn.IFNA(VLOOKUP($B418,'Resultados General'!$C$11:$CG$510,MATCH(AH$6,'Resultados General'!$C$10:$CG$10,0),0),"")</f>
        <v>#NAME?</v>
      </c>
      <c r="AI418" s="29" t="str">
        <f t="shared" ca="1" si="464"/>
        <v/>
      </c>
      <c r="AJ418" s="29" t="str">
        <f t="shared" ca="1" si="465"/>
        <v/>
      </c>
      <c r="AK418" s="29" t="e">
        <f ca="1">+_xlfn.IFNA(VLOOKUP($B418,'Resultados General'!$C$11:$CG$510,MATCH(AK$6,'Resultados General'!$C$10:$CG$10,0),0),"")</f>
        <v>#NAME?</v>
      </c>
      <c r="AL418" s="29" t="str">
        <f t="shared" ca="1" si="466"/>
        <v/>
      </c>
      <c r="AM418" s="29" t="str">
        <f t="shared" ca="1" si="467"/>
        <v/>
      </c>
      <c r="AN418" s="29" t="e">
        <f ca="1">+_xlfn.IFNA(VLOOKUP($B418,'Resultados General'!$C$11:$CG$510,MATCH(AN$6,'Resultados General'!$C$10:$CG$10,0),0),"")</f>
        <v>#NAME?</v>
      </c>
      <c r="AO418" s="29" t="str">
        <f t="shared" ca="1" si="468"/>
        <v/>
      </c>
      <c r="AP418" s="29" t="str">
        <f t="shared" ca="1" si="469"/>
        <v/>
      </c>
      <c r="AQ418" s="29" t="e">
        <f ca="1">+_xlfn.IFNA(VLOOKUP($B418,'Resultados General'!$C$11:$CG$510,MATCH(AQ$6,'Resultados General'!$C$10:$CG$10,0),0),"")</f>
        <v>#NAME?</v>
      </c>
      <c r="AR418" s="29" t="str">
        <f t="shared" ca="1" si="470"/>
        <v/>
      </c>
      <c r="AS418" s="29" t="str">
        <f t="shared" ca="1" si="471"/>
        <v/>
      </c>
      <c r="AT418" s="29" t="e">
        <f ca="1">+_xlfn.IFNA(VLOOKUP($B418,'Resultados General'!$C$11:$CG$510,MATCH(AT$6,'Resultados General'!$C$10:$CG$10,0),0),"")</f>
        <v>#NAME?</v>
      </c>
      <c r="AU418" s="29" t="str">
        <f t="shared" ca="1" si="472"/>
        <v/>
      </c>
      <c r="AV418" s="29" t="str">
        <f t="shared" ca="1" si="473"/>
        <v/>
      </c>
      <c r="AW418" s="29" t="e">
        <f ca="1">+_xlfn.IFNA(VLOOKUP($B418,'Resultados General'!$C$11:$CG$510,MATCH(AW$6,'Resultados General'!$C$10:$CG$10,0),0),"")</f>
        <v>#NAME?</v>
      </c>
      <c r="AX418" s="29" t="str">
        <f t="shared" ca="1" si="474"/>
        <v/>
      </c>
      <c r="AY418" s="29" t="str">
        <f t="shared" ca="1" si="475"/>
        <v/>
      </c>
      <c r="AZ418" s="29" t="e">
        <f ca="1">+_xlfn.IFNA(VLOOKUP($B418,'Resultados General'!$C$11:$CG$510,MATCH(AZ$6,'Resultados General'!$C$10:$CG$10,0),0),"")</f>
        <v>#NAME?</v>
      </c>
      <c r="BA418" s="29" t="str">
        <f t="shared" ca="1" si="476"/>
        <v/>
      </c>
      <c r="BB418" s="29" t="str">
        <f t="shared" ca="1" si="477"/>
        <v/>
      </c>
      <c r="BC418" s="29" t="e">
        <f ca="1">+_xlfn.IFNA(VLOOKUP($B418,'Resultados General'!$C$11:$CG$510,MATCH(BC$6,'Resultados General'!$C$10:$CG$10,0),0),"")</f>
        <v>#NAME?</v>
      </c>
      <c r="BD418" s="29" t="str">
        <f t="shared" ca="1" si="478"/>
        <v/>
      </c>
      <c r="BE418" s="29" t="str">
        <f t="shared" ca="1" si="479"/>
        <v/>
      </c>
      <c r="BF418" s="29" t="e">
        <f ca="1">+_xlfn.IFNA(VLOOKUP($B418,'Resultados General'!$C$11:$CG$510,MATCH(BF$6,'Resultados General'!$C$10:$CG$10,0),0),"")</f>
        <v>#NAME?</v>
      </c>
      <c r="BG418" s="29" t="str">
        <f t="shared" ca="1" si="480"/>
        <v/>
      </c>
      <c r="BH418" s="29" t="str">
        <f t="shared" ca="1" si="481"/>
        <v/>
      </c>
      <c r="BI418" s="29" t="e">
        <f ca="1">+_xlfn.IFNA(VLOOKUP($B418,'Resultados General'!$C$11:$CG$510,MATCH(BI$6,'Resultados General'!$C$10:$CG$10,0),0),"")</f>
        <v>#NAME?</v>
      </c>
      <c r="BJ418" s="29" t="str">
        <f t="shared" ca="1" si="482"/>
        <v/>
      </c>
      <c r="BK418" s="29" t="str">
        <f t="shared" ca="1" si="483"/>
        <v/>
      </c>
      <c r="BL418" s="29" t="e">
        <f ca="1">+_xlfn.IFNA(VLOOKUP($B418,'Resultados General'!$C$11:$CG$510,MATCH(BL$6,'Resultados General'!$C$10:$CG$10,0),0),"")</f>
        <v>#NAME?</v>
      </c>
      <c r="BM418" s="29" t="str">
        <f t="shared" ca="1" si="484"/>
        <v/>
      </c>
      <c r="BN418" s="29" t="str">
        <f t="shared" ca="1" si="485"/>
        <v/>
      </c>
      <c r="BO418" s="29" t="e">
        <f ca="1">+_xlfn.IFNA(VLOOKUP($B418,'Resultados General'!$C$11:$CG$510,MATCH(BO$6,'Resultados General'!$C$10:$CG$10,0),0),"")</f>
        <v>#NAME?</v>
      </c>
      <c r="BP418" s="29" t="str">
        <f t="shared" ca="1" si="486"/>
        <v/>
      </c>
      <c r="BQ418" s="29" t="str">
        <f t="shared" ca="1" si="487"/>
        <v/>
      </c>
      <c r="BR418" s="29" t="e">
        <f ca="1">+_xlfn.IFNA(VLOOKUP($B418,'Resultados General'!$C$11:$CG$510,MATCH(BR$6,'Resultados General'!$C$10:$CG$10,0),0),"")</f>
        <v>#NAME?</v>
      </c>
      <c r="BS418" s="29" t="str">
        <f t="shared" ca="1" si="488"/>
        <v/>
      </c>
      <c r="BT418" s="29" t="str">
        <f t="shared" ca="1" si="489"/>
        <v/>
      </c>
      <c r="BU418" s="29" t="e">
        <f ca="1">+_xlfn.IFNA(VLOOKUP($B418,'Resultados General'!$C$11:$CG$510,MATCH(BU$6,'Resultados General'!$C$10:$CG$10,0),0),"")</f>
        <v>#NAME?</v>
      </c>
      <c r="BV418" s="29" t="str">
        <f t="shared" ca="1" si="490"/>
        <v/>
      </c>
      <c r="BW418" s="29" t="str">
        <f t="shared" ca="1" si="491"/>
        <v/>
      </c>
      <c r="BX418" s="29" t="e">
        <f ca="1">+_xlfn.IFNA(VLOOKUP($B418,'Resultados General'!$C$11:$CG$510,MATCH(BX$6,'Resultados General'!$C$10:$CG$10,0),0),"")</f>
        <v>#NAME?</v>
      </c>
      <c r="BY418" s="29" t="str">
        <f t="shared" ca="1" si="492"/>
        <v/>
      </c>
      <c r="BZ418" s="29" t="str">
        <f t="shared" ca="1" si="493"/>
        <v/>
      </c>
      <c r="CA418" s="29" t="e">
        <f ca="1">+_xlfn.IFNA(VLOOKUP($B418,'Resultados General'!$C$11:$CG$510,MATCH(CA$6,'Resultados General'!$C$10:$CG$10,0),0),"")</f>
        <v>#NAME?</v>
      </c>
      <c r="CB418" s="29" t="str">
        <f t="shared" ca="1" si="494"/>
        <v/>
      </c>
      <c r="CC418" s="29" t="str">
        <f t="shared" ca="1" si="495"/>
        <v/>
      </c>
      <c r="CD418" s="29" t="e">
        <f ca="1">+_xlfn.IFNA(VLOOKUP($B418,'Resultados General'!$C$11:$CG$510,MATCH(CD$6,'Resultados General'!$C$10:$CG$10,0),0),"")</f>
        <v>#NAME?</v>
      </c>
      <c r="CE418" s="29" t="str">
        <f t="shared" ca="1" si="496"/>
        <v/>
      </c>
      <c r="CF418" s="29" t="str">
        <f t="shared" ca="1" si="497"/>
        <v/>
      </c>
      <c r="CG418" s="29" t="e">
        <f ca="1">+_xlfn.IFNA(VLOOKUP($B418,'Resultados General'!$C$11:$CG$510,MATCH(CG$6,'Resultados General'!$C$10:$CG$10,0),0),"")</f>
        <v>#NAME?</v>
      </c>
      <c r="CH418" s="29" t="str">
        <f t="shared" ca="1" si="498"/>
        <v/>
      </c>
      <c r="CI418" s="29" t="str">
        <f t="shared" ca="1" si="499"/>
        <v/>
      </c>
      <c r="CJ418" s="29" t="e">
        <f ca="1">+_xlfn.IFNA(VLOOKUP($B418,'Resultados General'!$C$11:$CG$510,MATCH(CJ$6,'Resultados General'!$C$10:$CG$10,0),0),"")</f>
        <v>#NAME?</v>
      </c>
      <c r="CK418" s="29" t="str">
        <f t="shared" ca="1" si="500"/>
        <v/>
      </c>
      <c r="CL418" s="29" t="str">
        <f t="shared" ca="1" si="501"/>
        <v/>
      </c>
      <c r="CM418" s="29" t="e">
        <f ca="1">+_xlfn.IFNA(VLOOKUP($B418,'Resultados General'!$C$11:$CG$510,MATCH(CM$6,'Resultados General'!$C$10:$CG$10,0),0),"")</f>
        <v>#NAME?</v>
      </c>
      <c r="CN418" s="29" t="str">
        <f t="shared" ca="1" si="502"/>
        <v/>
      </c>
      <c r="CO418" s="29" t="str">
        <f t="shared" ca="1" si="503"/>
        <v/>
      </c>
      <c r="CP418" s="29" t="e">
        <f ca="1">+_xlfn.IFNA(VLOOKUP($B418,'Resultados General'!$C$11:$CG$510,MATCH(CP$6,'Resultados General'!$C$10:$CG$10,0),0),"")</f>
        <v>#NAME?</v>
      </c>
      <c r="CQ418" s="29" t="str">
        <f t="shared" ca="1" si="504"/>
        <v/>
      </c>
      <c r="CR418" s="29" t="str">
        <f t="shared" ca="1" si="505"/>
        <v/>
      </c>
      <c r="CS418" s="29" t="e">
        <f ca="1">+_xlfn.IFNA(VLOOKUP($B418,'Resultados General'!$C$11:$CG$510,MATCH(CS$6,'Resultados General'!$C$10:$CG$10,0),0),"")</f>
        <v>#NAME?</v>
      </c>
      <c r="CT418" s="29" t="str">
        <f t="shared" ca="1" si="506"/>
        <v/>
      </c>
      <c r="CU418" s="29" t="str">
        <f t="shared" ca="1" si="507"/>
        <v/>
      </c>
      <c r="CV418" s="29" t="e">
        <f ca="1">+_xlfn.IFNA(VLOOKUP($B418,'Resultados General'!$C$11:$CG$510,MATCH(CV$6,'Resultados General'!$C$10:$CG$10,0),0),"")</f>
        <v>#NAME?</v>
      </c>
      <c r="CW418" s="29" t="str">
        <f t="shared" ca="1" si="508"/>
        <v/>
      </c>
      <c r="CX418" s="29" t="str">
        <f t="shared" ca="1" si="509"/>
        <v/>
      </c>
      <c r="CY418" s="29" t="e">
        <f ca="1">+_xlfn.IFNA(VLOOKUP($B418,'Resultados General'!$C$11:$CG$510,MATCH(CY$6,'Resultados General'!$C$10:$CG$10,0),0),"")</f>
        <v>#NAME?</v>
      </c>
      <c r="CZ418" s="29" t="str">
        <f t="shared" ca="1" si="510"/>
        <v/>
      </c>
      <c r="DA418" s="29" t="str">
        <f t="shared" ca="1" si="511"/>
        <v/>
      </c>
      <c r="DB418" s="29" t="e">
        <f ca="1">+_xlfn.IFNA(VLOOKUP($B418,'Resultados General'!$C$11:$CG$510,MATCH(DB$6,'Resultados General'!$C$10:$CG$10,0),0),"")</f>
        <v>#NAME?</v>
      </c>
      <c r="DC418" s="29" t="str">
        <f t="shared" ca="1" si="512"/>
        <v/>
      </c>
      <c r="DD418" s="29" t="str">
        <f t="shared" ca="1" si="513"/>
        <v/>
      </c>
      <c r="DE418" s="29" t="e">
        <f ca="1">+_xlfn.IFNA(VLOOKUP($B418,'Resultados General'!$C$11:$CG$510,MATCH(DE$6,'Resultados General'!$C$10:$CG$10,0),0),"")</f>
        <v>#NAME?</v>
      </c>
      <c r="DF418" s="29" t="str">
        <f t="shared" ca="1" si="514"/>
        <v/>
      </c>
      <c r="DG418" s="29" t="str">
        <f t="shared" ca="1" si="515"/>
        <v/>
      </c>
      <c r="DH418" s="29" t="e">
        <f ca="1">+_xlfn.IFNA(VLOOKUP($B418,'Resultados General'!$C$11:$CG$510,MATCH(DH$6,'Resultados General'!$C$10:$CG$10,0),0),"")</f>
        <v>#NAME?</v>
      </c>
      <c r="DI418" s="29" t="str">
        <f t="shared" ca="1" si="516"/>
        <v/>
      </c>
      <c r="DJ418" s="29" t="str">
        <f t="shared" ca="1" si="517"/>
        <v/>
      </c>
      <c r="DK418" s="29" t="e">
        <f ca="1">+_xlfn.IFNA(VLOOKUP($B418,'Resultados General'!$C$11:$CG$510,MATCH(DK$6,'Resultados General'!$C$10:$CG$10,0),0),"")</f>
        <v>#NAME?</v>
      </c>
      <c r="DL418" s="29" t="str">
        <f t="shared" ca="1" si="518"/>
        <v/>
      </c>
      <c r="DM418" s="29" t="str">
        <f t="shared" ca="1" si="519"/>
        <v/>
      </c>
      <c r="DN418" s="29" t="e">
        <f ca="1">+_xlfn.IFNA(VLOOKUP($B418,'Resultados General'!$C$11:$CG$510,MATCH(DN$6,'Resultados General'!$C$10:$CG$10,0),0),"")</f>
        <v>#NAME?</v>
      </c>
      <c r="DO418" s="29" t="str">
        <f t="shared" ca="1" si="520"/>
        <v/>
      </c>
      <c r="DP418" s="29" t="str">
        <f t="shared" ca="1" si="521"/>
        <v/>
      </c>
    </row>
    <row r="419" spans="2:120">
      <c r="B419" s="219" t="str">
        <f>+IF('Resultados General'!C422="","",'Resultados General'!C422)</f>
        <v/>
      </c>
      <c r="C419" s="134" t="e">
        <f ca="1">+_xlfn.IFNA(VLOOKUP('Distribución de puestos'!B419,'Resultados General'!$C$11:$J$510,8,0),"")</f>
        <v>#NAME?</v>
      </c>
      <c r="D419" s="135" t="e">
        <f ca="1">+_xlfn.IFNA(VLOOKUP(B419,'Resultados General'!$C$11:$L$510,10,0),"")</f>
        <v>#NAME?</v>
      </c>
      <c r="E419" s="26" t="s">
        <v>76</v>
      </c>
      <c r="F419" s="26" t="s">
        <v>76</v>
      </c>
      <c r="G419" s="135" t="str">
        <f t="shared" ca="1" si="522"/>
        <v/>
      </c>
      <c r="H419" s="135" t="str">
        <f t="shared" ca="1" si="523"/>
        <v/>
      </c>
      <c r="I419" s="219" t="str">
        <f t="shared" si="524"/>
        <v/>
      </c>
      <c r="J419" s="138"/>
      <c r="M419" s="29" t="e">
        <f ca="1">+_xlfn.IFNA(VLOOKUP($B419,'Resultados General'!$C$11:$CG$510,MATCH(M$6,'Resultados General'!$C$10:$CG$10,0),0),"")</f>
        <v>#NAME?</v>
      </c>
      <c r="N419" s="29" t="str">
        <f t="shared" ca="1" si="450"/>
        <v/>
      </c>
      <c r="O419" s="29" t="str">
        <f t="shared" ca="1" si="451"/>
        <v/>
      </c>
      <c r="P419" s="29" t="e">
        <f ca="1">+_xlfn.IFNA(VLOOKUP($B419,'Resultados General'!$C$11:$CG$510,MATCH(P$6,'Resultados General'!$C$10:$CG$10,0),0),"")</f>
        <v>#NAME?</v>
      </c>
      <c r="Q419" s="29" t="str">
        <f t="shared" ca="1" si="452"/>
        <v/>
      </c>
      <c r="R419" s="29" t="str">
        <f t="shared" ca="1" si="453"/>
        <v/>
      </c>
      <c r="S419" s="29" t="e">
        <f ca="1">+_xlfn.IFNA(VLOOKUP($B419,'Resultados General'!$C$11:$CG$510,MATCH(S$6,'Resultados General'!$C$10:$CG$10,0),0),"")</f>
        <v>#NAME?</v>
      </c>
      <c r="T419" s="29" t="str">
        <f t="shared" ca="1" si="454"/>
        <v/>
      </c>
      <c r="U419" s="29" t="str">
        <f t="shared" ca="1" si="455"/>
        <v/>
      </c>
      <c r="V419" s="29" t="e">
        <f ca="1">+_xlfn.IFNA(VLOOKUP($B419,'Resultados General'!$C$11:$CG$510,MATCH(V$6,'Resultados General'!$C$10:$CG$10,0),0),"")</f>
        <v>#NAME?</v>
      </c>
      <c r="W419" s="29" t="str">
        <f t="shared" ca="1" si="456"/>
        <v/>
      </c>
      <c r="X419" s="29" t="str">
        <f t="shared" ca="1" si="457"/>
        <v/>
      </c>
      <c r="Y419" s="29" t="e">
        <f ca="1">+_xlfn.IFNA(VLOOKUP($B419,'Resultados General'!$C$11:$CG$510,MATCH(Y$6,'Resultados General'!$C$10:$CG$10,0),0),"")</f>
        <v>#NAME?</v>
      </c>
      <c r="Z419" s="29" t="str">
        <f t="shared" ca="1" si="458"/>
        <v/>
      </c>
      <c r="AA419" s="29" t="str">
        <f t="shared" ca="1" si="459"/>
        <v/>
      </c>
      <c r="AB419" s="29" t="e">
        <f ca="1">+_xlfn.IFNA(VLOOKUP($B419,'Resultados General'!$C$11:$CG$510,MATCH(AB$6,'Resultados General'!$C$10:$CG$10,0),0),"")</f>
        <v>#NAME?</v>
      </c>
      <c r="AC419" s="29" t="str">
        <f t="shared" ca="1" si="460"/>
        <v/>
      </c>
      <c r="AD419" s="29" t="str">
        <f t="shared" ca="1" si="461"/>
        <v/>
      </c>
      <c r="AE419" s="29" t="e">
        <f ca="1">+_xlfn.IFNA(VLOOKUP($B419,'Resultados General'!$C$11:$CG$510,MATCH(AE$6,'Resultados General'!$C$10:$CG$10,0),0),"")</f>
        <v>#NAME?</v>
      </c>
      <c r="AF419" s="29" t="str">
        <f t="shared" ca="1" si="462"/>
        <v/>
      </c>
      <c r="AG419" s="29" t="str">
        <f t="shared" ca="1" si="463"/>
        <v/>
      </c>
      <c r="AH419" s="29" t="e">
        <f ca="1">+_xlfn.IFNA(VLOOKUP($B419,'Resultados General'!$C$11:$CG$510,MATCH(AH$6,'Resultados General'!$C$10:$CG$10,0),0),"")</f>
        <v>#NAME?</v>
      </c>
      <c r="AI419" s="29" t="str">
        <f t="shared" ca="1" si="464"/>
        <v/>
      </c>
      <c r="AJ419" s="29" t="str">
        <f t="shared" ca="1" si="465"/>
        <v/>
      </c>
      <c r="AK419" s="29" t="e">
        <f ca="1">+_xlfn.IFNA(VLOOKUP($B419,'Resultados General'!$C$11:$CG$510,MATCH(AK$6,'Resultados General'!$C$10:$CG$10,0),0),"")</f>
        <v>#NAME?</v>
      </c>
      <c r="AL419" s="29" t="str">
        <f t="shared" ca="1" si="466"/>
        <v/>
      </c>
      <c r="AM419" s="29" t="str">
        <f t="shared" ca="1" si="467"/>
        <v/>
      </c>
      <c r="AN419" s="29" t="e">
        <f ca="1">+_xlfn.IFNA(VLOOKUP($B419,'Resultados General'!$C$11:$CG$510,MATCH(AN$6,'Resultados General'!$C$10:$CG$10,0),0),"")</f>
        <v>#NAME?</v>
      </c>
      <c r="AO419" s="29" t="str">
        <f t="shared" ca="1" si="468"/>
        <v/>
      </c>
      <c r="AP419" s="29" t="str">
        <f t="shared" ca="1" si="469"/>
        <v/>
      </c>
      <c r="AQ419" s="29" t="e">
        <f ca="1">+_xlfn.IFNA(VLOOKUP($B419,'Resultados General'!$C$11:$CG$510,MATCH(AQ$6,'Resultados General'!$C$10:$CG$10,0),0),"")</f>
        <v>#NAME?</v>
      </c>
      <c r="AR419" s="29" t="str">
        <f t="shared" ca="1" si="470"/>
        <v/>
      </c>
      <c r="AS419" s="29" t="str">
        <f t="shared" ca="1" si="471"/>
        <v/>
      </c>
      <c r="AT419" s="29" t="e">
        <f ca="1">+_xlfn.IFNA(VLOOKUP($B419,'Resultados General'!$C$11:$CG$510,MATCH(AT$6,'Resultados General'!$C$10:$CG$10,0),0),"")</f>
        <v>#NAME?</v>
      </c>
      <c r="AU419" s="29" t="str">
        <f t="shared" ca="1" si="472"/>
        <v/>
      </c>
      <c r="AV419" s="29" t="str">
        <f t="shared" ca="1" si="473"/>
        <v/>
      </c>
      <c r="AW419" s="29" t="e">
        <f ca="1">+_xlfn.IFNA(VLOOKUP($B419,'Resultados General'!$C$11:$CG$510,MATCH(AW$6,'Resultados General'!$C$10:$CG$10,0),0),"")</f>
        <v>#NAME?</v>
      </c>
      <c r="AX419" s="29" t="str">
        <f t="shared" ca="1" si="474"/>
        <v/>
      </c>
      <c r="AY419" s="29" t="str">
        <f t="shared" ca="1" si="475"/>
        <v/>
      </c>
      <c r="AZ419" s="29" t="e">
        <f ca="1">+_xlfn.IFNA(VLOOKUP($B419,'Resultados General'!$C$11:$CG$510,MATCH(AZ$6,'Resultados General'!$C$10:$CG$10,0),0),"")</f>
        <v>#NAME?</v>
      </c>
      <c r="BA419" s="29" t="str">
        <f t="shared" ca="1" si="476"/>
        <v/>
      </c>
      <c r="BB419" s="29" t="str">
        <f t="shared" ca="1" si="477"/>
        <v/>
      </c>
      <c r="BC419" s="29" t="e">
        <f ca="1">+_xlfn.IFNA(VLOOKUP($B419,'Resultados General'!$C$11:$CG$510,MATCH(BC$6,'Resultados General'!$C$10:$CG$10,0),0),"")</f>
        <v>#NAME?</v>
      </c>
      <c r="BD419" s="29" t="str">
        <f t="shared" ca="1" si="478"/>
        <v/>
      </c>
      <c r="BE419" s="29" t="str">
        <f t="shared" ca="1" si="479"/>
        <v/>
      </c>
      <c r="BF419" s="29" t="e">
        <f ca="1">+_xlfn.IFNA(VLOOKUP($B419,'Resultados General'!$C$11:$CG$510,MATCH(BF$6,'Resultados General'!$C$10:$CG$10,0),0),"")</f>
        <v>#NAME?</v>
      </c>
      <c r="BG419" s="29" t="str">
        <f t="shared" ca="1" si="480"/>
        <v/>
      </c>
      <c r="BH419" s="29" t="str">
        <f t="shared" ca="1" si="481"/>
        <v/>
      </c>
      <c r="BI419" s="29" t="e">
        <f ca="1">+_xlfn.IFNA(VLOOKUP($B419,'Resultados General'!$C$11:$CG$510,MATCH(BI$6,'Resultados General'!$C$10:$CG$10,0),0),"")</f>
        <v>#NAME?</v>
      </c>
      <c r="BJ419" s="29" t="str">
        <f t="shared" ca="1" si="482"/>
        <v/>
      </c>
      <c r="BK419" s="29" t="str">
        <f t="shared" ca="1" si="483"/>
        <v/>
      </c>
      <c r="BL419" s="29" t="e">
        <f ca="1">+_xlfn.IFNA(VLOOKUP($B419,'Resultados General'!$C$11:$CG$510,MATCH(BL$6,'Resultados General'!$C$10:$CG$10,0),0),"")</f>
        <v>#NAME?</v>
      </c>
      <c r="BM419" s="29" t="str">
        <f t="shared" ca="1" si="484"/>
        <v/>
      </c>
      <c r="BN419" s="29" t="str">
        <f t="shared" ca="1" si="485"/>
        <v/>
      </c>
      <c r="BO419" s="29" t="e">
        <f ca="1">+_xlfn.IFNA(VLOOKUP($B419,'Resultados General'!$C$11:$CG$510,MATCH(BO$6,'Resultados General'!$C$10:$CG$10,0),0),"")</f>
        <v>#NAME?</v>
      </c>
      <c r="BP419" s="29" t="str">
        <f t="shared" ca="1" si="486"/>
        <v/>
      </c>
      <c r="BQ419" s="29" t="str">
        <f t="shared" ca="1" si="487"/>
        <v/>
      </c>
      <c r="BR419" s="29" t="e">
        <f ca="1">+_xlfn.IFNA(VLOOKUP($B419,'Resultados General'!$C$11:$CG$510,MATCH(BR$6,'Resultados General'!$C$10:$CG$10,0),0),"")</f>
        <v>#NAME?</v>
      </c>
      <c r="BS419" s="29" t="str">
        <f t="shared" ca="1" si="488"/>
        <v/>
      </c>
      <c r="BT419" s="29" t="str">
        <f t="shared" ca="1" si="489"/>
        <v/>
      </c>
      <c r="BU419" s="29" t="e">
        <f ca="1">+_xlfn.IFNA(VLOOKUP($B419,'Resultados General'!$C$11:$CG$510,MATCH(BU$6,'Resultados General'!$C$10:$CG$10,0),0),"")</f>
        <v>#NAME?</v>
      </c>
      <c r="BV419" s="29" t="str">
        <f t="shared" ca="1" si="490"/>
        <v/>
      </c>
      <c r="BW419" s="29" t="str">
        <f t="shared" ca="1" si="491"/>
        <v/>
      </c>
      <c r="BX419" s="29" t="e">
        <f ca="1">+_xlfn.IFNA(VLOOKUP($B419,'Resultados General'!$C$11:$CG$510,MATCH(BX$6,'Resultados General'!$C$10:$CG$10,0),0),"")</f>
        <v>#NAME?</v>
      </c>
      <c r="BY419" s="29" t="str">
        <f t="shared" ca="1" si="492"/>
        <v/>
      </c>
      <c r="BZ419" s="29" t="str">
        <f t="shared" ca="1" si="493"/>
        <v/>
      </c>
      <c r="CA419" s="29" t="e">
        <f ca="1">+_xlfn.IFNA(VLOOKUP($B419,'Resultados General'!$C$11:$CG$510,MATCH(CA$6,'Resultados General'!$C$10:$CG$10,0),0),"")</f>
        <v>#NAME?</v>
      </c>
      <c r="CB419" s="29" t="str">
        <f t="shared" ca="1" si="494"/>
        <v/>
      </c>
      <c r="CC419" s="29" t="str">
        <f t="shared" ca="1" si="495"/>
        <v/>
      </c>
      <c r="CD419" s="29" t="e">
        <f ca="1">+_xlfn.IFNA(VLOOKUP($B419,'Resultados General'!$C$11:$CG$510,MATCH(CD$6,'Resultados General'!$C$10:$CG$10,0),0),"")</f>
        <v>#NAME?</v>
      </c>
      <c r="CE419" s="29" t="str">
        <f t="shared" ca="1" si="496"/>
        <v/>
      </c>
      <c r="CF419" s="29" t="str">
        <f t="shared" ca="1" si="497"/>
        <v/>
      </c>
      <c r="CG419" s="29" t="e">
        <f ca="1">+_xlfn.IFNA(VLOOKUP($B419,'Resultados General'!$C$11:$CG$510,MATCH(CG$6,'Resultados General'!$C$10:$CG$10,0),0),"")</f>
        <v>#NAME?</v>
      </c>
      <c r="CH419" s="29" t="str">
        <f t="shared" ca="1" si="498"/>
        <v/>
      </c>
      <c r="CI419" s="29" t="str">
        <f t="shared" ca="1" si="499"/>
        <v/>
      </c>
      <c r="CJ419" s="29" t="e">
        <f ca="1">+_xlfn.IFNA(VLOOKUP($B419,'Resultados General'!$C$11:$CG$510,MATCH(CJ$6,'Resultados General'!$C$10:$CG$10,0),0),"")</f>
        <v>#NAME?</v>
      </c>
      <c r="CK419" s="29" t="str">
        <f t="shared" ca="1" si="500"/>
        <v/>
      </c>
      <c r="CL419" s="29" t="str">
        <f t="shared" ca="1" si="501"/>
        <v/>
      </c>
      <c r="CM419" s="29" t="e">
        <f ca="1">+_xlfn.IFNA(VLOOKUP($B419,'Resultados General'!$C$11:$CG$510,MATCH(CM$6,'Resultados General'!$C$10:$CG$10,0),0),"")</f>
        <v>#NAME?</v>
      </c>
      <c r="CN419" s="29" t="str">
        <f t="shared" ca="1" si="502"/>
        <v/>
      </c>
      <c r="CO419" s="29" t="str">
        <f t="shared" ca="1" si="503"/>
        <v/>
      </c>
      <c r="CP419" s="29" t="e">
        <f ca="1">+_xlfn.IFNA(VLOOKUP($B419,'Resultados General'!$C$11:$CG$510,MATCH(CP$6,'Resultados General'!$C$10:$CG$10,0),0),"")</f>
        <v>#NAME?</v>
      </c>
      <c r="CQ419" s="29" t="str">
        <f t="shared" ca="1" si="504"/>
        <v/>
      </c>
      <c r="CR419" s="29" t="str">
        <f t="shared" ca="1" si="505"/>
        <v/>
      </c>
      <c r="CS419" s="29" t="e">
        <f ca="1">+_xlfn.IFNA(VLOOKUP($B419,'Resultados General'!$C$11:$CG$510,MATCH(CS$6,'Resultados General'!$C$10:$CG$10,0),0),"")</f>
        <v>#NAME?</v>
      </c>
      <c r="CT419" s="29" t="str">
        <f t="shared" ca="1" si="506"/>
        <v/>
      </c>
      <c r="CU419" s="29" t="str">
        <f t="shared" ca="1" si="507"/>
        <v/>
      </c>
      <c r="CV419" s="29" t="e">
        <f ca="1">+_xlfn.IFNA(VLOOKUP($B419,'Resultados General'!$C$11:$CG$510,MATCH(CV$6,'Resultados General'!$C$10:$CG$10,0),0),"")</f>
        <v>#NAME?</v>
      </c>
      <c r="CW419" s="29" t="str">
        <f t="shared" ca="1" si="508"/>
        <v/>
      </c>
      <c r="CX419" s="29" t="str">
        <f t="shared" ca="1" si="509"/>
        <v/>
      </c>
      <c r="CY419" s="29" t="e">
        <f ca="1">+_xlfn.IFNA(VLOOKUP($B419,'Resultados General'!$C$11:$CG$510,MATCH(CY$6,'Resultados General'!$C$10:$CG$10,0),0),"")</f>
        <v>#NAME?</v>
      </c>
      <c r="CZ419" s="29" t="str">
        <f t="shared" ca="1" si="510"/>
        <v/>
      </c>
      <c r="DA419" s="29" t="str">
        <f t="shared" ca="1" si="511"/>
        <v/>
      </c>
      <c r="DB419" s="29" t="e">
        <f ca="1">+_xlfn.IFNA(VLOOKUP($B419,'Resultados General'!$C$11:$CG$510,MATCH(DB$6,'Resultados General'!$C$10:$CG$10,0),0),"")</f>
        <v>#NAME?</v>
      </c>
      <c r="DC419" s="29" t="str">
        <f t="shared" ca="1" si="512"/>
        <v/>
      </c>
      <c r="DD419" s="29" t="str">
        <f t="shared" ca="1" si="513"/>
        <v/>
      </c>
      <c r="DE419" s="29" t="e">
        <f ca="1">+_xlfn.IFNA(VLOOKUP($B419,'Resultados General'!$C$11:$CG$510,MATCH(DE$6,'Resultados General'!$C$10:$CG$10,0),0),"")</f>
        <v>#NAME?</v>
      </c>
      <c r="DF419" s="29" t="str">
        <f t="shared" ca="1" si="514"/>
        <v/>
      </c>
      <c r="DG419" s="29" t="str">
        <f t="shared" ca="1" si="515"/>
        <v/>
      </c>
      <c r="DH419" s="29" t="e">
        <f ca="1">+_xlfn.IFNA(VLOOKUP($B419,'Resultados General'!$C$11:$CG$510,MATCH(DH$6,'Resultados General'!$C$10:$CG$10,0),0),"")</f>
        <v>#NAME?</v>
      </c>
      <c r="DI419" s="29" t="str">
        <f t="shared" ca="1" si="516"/>
        <v/>
      </c>
      <c r="DJ419" s="29" t="str">
        <f t="shared" ca="1" si="517"/>
        <v/>
      </c>
      <c r="DK419" s="29" t="e">
        <f ca="1">+_xlfn.IFNA(VLOOKUP($B419,'Resultados General'!$C$11:$CG$510,MATCH(DK$6,'Resultados General'!$C$10:$CG$10,0),0),"")</f>
        <v>#NAME?</v>
      </c>
      <c r="DL419" s="29" t="str">
        <f t="shared" ca="1" si="518"/>
        <v/>
      </c>
      <c r="DM419" s="29" t="str">
        <f t="shared" ca="1" si="519"/>
        <v/>
      </c>
      <c r="DN419" s="29" t="e">
        <f ca="1">+_xlfn.IFNA(VLOOKUP($B419,'Resultados General'!$C$11:$CG$510,MATCH(DN$6,'Resultados General'!$C$10:$CG$10,0),0),"")</f>
        <v>#NAME?</v>
      </c>
      <c r="DO419" s="29" t="str">
        <f t="shared" ca="1" si="520"/>
        <v/>
      </c>
      <c r="DP419" s="29" t="str">
        <f t="shared" ca="1" si="521"/>
        <v/>
      </c>
    </row>
    <row r="420" spans="2:120">
      <c r="B420" s="219" t="str">
        <f>+IF('Resultados General'!C423="","",'Resultados General'!C423)</f>
        <v/>
      </c>
      <c r="C420" s="134" t="e">
        <f ca="1">+_xlfn.IFNA(VLOOKUP('Distribución de puestos'!B420,'Resultados General'!$C$11:$J$510,8,0),"")</f>
        <v>#NAME?</v>
      </c>
      <c r="D420" s="135" t="e">
        <f ca="1">+_xlfn.IFNA(VLOOKUP(B420,'Resultados General'!$C$11:$L$510,10,0),"")</f>
        <v>#NAME?</v>
      </c>
      <c r="E420" s="26" t="s">
        <v>76</v>
      </c>
      <c r="F420" s="26" t="s">
        <v>76</v>
      </c>
      <c r="G420" s="135" t="str">
        <f t="shared" ca="1" si="522"/>
        <v/>
      </c>
      <c r="H420" s="135" t="str">
        <f t="shared" ca="1" si="523"/>
        <v/>
      </c>
      <c r="I420" s="219" t="str">
        <f t="shared" si="524"/>
        <v/>
      </c>
      <c r="J420" s="138"/>
      <c r="M420" s="29" t="e">
        <f ca="1">+_xlfn.IFNA(VLOOKUP($B420,'Resultados General'!$C$11:$CG$510,MATCH(M$6,'Resultados General'!$C$10:$CG$10,0),0),"")</f>
        <v>#NAME?</v>
      </c>
      <c r="N420" s="29" t="str">
        <f t="shared" ca="1" si="450"/>
        <v/>
      </c>
      <c r="O420" s="29" t="str">
        <f t="shared" ca="1" si="451"/>
        <v/>
      </c>
      <c r="P420" s="29" t="e">
        <f ca="1">+_xlfn.IFNA(VLOOKUP($B420,'Resultados General'!$C$11:$CG$510,MATCH(P$6,'Resultados General'!$C$10:$CG$10,0),0),"")</f>
        <v>#NAME?</v>
      </c>
      <c r="Q420" s="29" t="str">
        <f t="shared" ca="1" si="452"/>
        <v/>
      </c>
      <c r="R420" s="29" t="str">
        <f t="shared" ca="1" si="453"/>
        <v/>
      </c>
      <c r="S420" s="29" t="e">
        <f ca="1">+_xlfn.IFNA(VLOOKUP($B420,'Resultados General'!$C$11:$CG$510,MATCH(S$6,'Resultados General'!$C$10:$CG$10,0),0),"")</f>
        <v>#NAME?</v>
      </c>
      <c r="T420" s="29" t="str">
        <f t="shared" ca="1" si="454"/>
        <v/>
      </c>
      <c r="U420" s="29" t="str">
        <f t="shared" ca="1" si="455"/>
        <v/>
      </c>
      <c r="V420" s="29" t="e">
        <f ca="1">+_xlfn.IFNA(VLOOKUP($B420,'Resultados General'!$C$11:$CG$510,MATCH(V$6,'Resultados General'!$C$10:$CG$10,0),0),"")</f>
        <v>#NAME?</v>
      </c>
      <c r="W420" s="29" t="str">
        <f t="shared" ca="1" si="456"/>
        <v/>
      </c>
      <c r="X420" s="29" t="str">
        <f t="shared" ca="1" si="457"/>
        <v/>
      </c>
      <c r="Y420" s="29" t="e">
        <f ca="1">+_xlfn.IFNA(VLOOKUP($B420,'Resultados General'!$C$11:$CG$510,MATCH(Y$6,'Resultados General'!$C$10:$CG$10,0),0),"")</f>
        <v>#NAME?</v>
      </c>
      <c r="Z420" s="29" t="str">
        <f t="shared" ca="1" si="458"/>
        <v/>
      </c>
      <c r="AA420" s="29" t="str">
        <f t="shared" ca="1" si="459"/>
        <v/>
      </c>
      <c r="AB420" s="29" t="e">
        <f ca="1">+_xlfn.IFNA(VLOOKUP($B420,'Resultados General'!$C$11:$CG$510,MATCH(AB$6,'Resultados General'!$C$10:$CG$10,0),0),"")</f>
        <v>#NAME?</v>
      </c>
      <c r="AC420" s="29" t="str">
        <f t="shared" ca="1" si="460"/>
        <v/>
      </c>
      <c r="AD420" s="29" t="str">
        <f t="shared" ca="1" si="461"/>
        <v/>
      </c>
      <c r="AE420" s="29" t="e">
        <f ca="1">+_xlfn.IFNA(VLOOKUP($B420,'Resultados General'!$C$11:$CG$510,MATCH(AE$6,'Resultados General'!$C$10:$CG$10,0),0),"")</f>
        <v>#NAME?</v>
      </c>
      <c r="AF420" s="29" t="str">
        <f t="shared" ca="1" si="462"/>
        <v/>
      </c>
      <c r="AG420" s="29" t="str">
        <f t="shared" ca="1" si="463"/>
        <v/>
      </c>
      <c r="AH420" s="29" t="e">
        <f ca="1">+_xlfn.IFNA(VLOOKUP($B420,'Resultados General'!$C$11:$CG$510,MATCH(AH$6,'Resultados General'!$C$10:$CG$10,0),0),"")</f>
        <v>#NAME?</v>
      </c>
      <c r="AI420" s="29" t="str">
        <f t="shared" ca="1" si="464"/>
        <v/>
      </c>
      <c r="AJ420" s="29" t="str">
        <f t="shared" ca="1" si="465"/>
        <v/>
      </c>
      <c r="AK420" s="29" t="e">
        <f ca="1">+_xlfn.IFNA(VLOOKUP($B420,'Resultados General'!$C$11:$CG$510,MATCH(AK$6,'Resultados General'!$C$10:$CG$10,0),0),"")</f>
        <v>#NAME?</v>
      </c>
      <c r="AL420" s="29" t="str">
        <f t="shared" ca="1" si="466"/>
        <v/>
      </c>
      <c r="AM420" s="29" t="str">
        <f t="shared" ca="1" si="467"/>
        <v/>
      </c>
      <c r="AN420" s="29" t="e">
        <f ca="1">+_xlfn.IFNA(VLOOKUP($B420,'Resultados General'!$C$11:$CG$510,MATCH(AN$6,'Resultados General'!$C$10:$CG$10,0),0),"")</f>
        <v>#NAME?</v>
      </c>
      <c r="AO420" s="29" t="str">
        <f t="shared" ca="1" si="468"/>
        <v/>
      </c>
      <c r="AP420" s="29" t="str">
        <f t="shared" ca="1" si="469"/>
        <v/>
      </c>
      <c r="AQ420" s="29" t="e">
        <f ca="1">+_xlfn.IFNA(VLOOKUP($B420,'Resultados General'!$C$11:$CG$510,MATCH(AQ$6,'Resultados General'!$C$10:$CG$10,0),0),"")</f>
        <v>#NAME?</v>
      </c>
      <c r="AR420" s="29" t="str">
        <f t="shared" ca="1" si="470"/>
        <v/>
      </c>
      <c r="AS420" s="29" t="str">
        <f t="shared" ca="1" si="471"/>
        <v/>
      </c>
      <c r="AT420" s="29" t="e">
        <f ca="1">+_xlfn.IFNA(VLOOKUP($B420,'Resultados General'!$C$11:$CG$510,MATCH(AT$6,'Resultados General'!$C$10:$CG$10,0),0),"")</f>
        <v>#NAME?</v>
      </c>
      <c r="AU420" s="29" t="str">
        <f t="shared" ca="1" si="472"/>
        <v/>
      </c>
      <c r="AV420" s="29" t="str">
        <f t="shared" ca="1" si="473"/>
        <v/>
      </c>
      <c r="AW420" s="29" t="e">
        <f ca="1">+_xlfn.IFNA(VLOOKUP($B420,'Resultados General'!$C$11:$CG$510,MATCH(AW$6,'Resultados General'!$C$10:$CG$10,0),0),"")</f>
        <v>#NAME?</v>
      </c>
      <c r="AX420" s="29" t="str">
        <f t="shared" ca="1" si="474"/>
        <v/>
      </c>
      <c r="AY420" s="29" t="str">
        <f t="shared" ca="1" si="475"/>
        <v/>
      </c>
      <c r="AZ420" s="29" t="e">
        <f ca="1">+_xlfn.IFNA(VLOOKUP($B420,'Resultados General'!$C$11:$CG$510,MATCH(AZ$6,'Resultados General'!$C$10:$CG$10,0),0),"")</f>
        <v>#NAME?</v>
      </c>
      <c r="BA420" s="29" t="str">
        <f t="shared" ca="1" si="476"/>
        <v/>
      </c>
      <c r="BB420" s="29" t="str">
        <f t="shared" ca="1" si="477"/>
        <v/>
      </c>
      <c r="BC420" s="29" t="e">
        <f ca="1">+_xlfn.IFNA(VLOOKUP($B420,'Resultados General'!$C$11:$CG$510,MATCH(BC$6,'Resultados General'!$C$10:$CG$10,0),0),"")</f>
        <v>#NAME?</v>
      </c>
      <c r="BD420" s="29" t="str">
        <f t="shared" ca="1" si="478"/>
        <v/>
      </c>
      <c r="BE420" s="29" t="str">
        <f t="shared" ca="1" si="479"/>
        <v/>
      </c>
      <c r="BF420" s="29" t="e">
        <f ca="1">+_xlfn.IFNA(VLOOKUP($B420,'Resultados General'!$C$11:$CG$510,MATCH(BF$6,'Resultados General'!$C$10:$CG$10,0),0),"")</f>
        <v>#NAME?</v>
      </c>
      <c r="BG420" s="29" t="str">
        <f t="shared" ca="1" si="480"/>
        <v/>
      </c>
      <c r="BH420" s="29" t="str">
        <f t="shared" ca="1" si="481"/>
        <v/>
      </c>
      <c r="BI420" s="29" t="e">
        <f ca="1">+_xlfn.IFNA(VLOOKUP($B420,'Resultados General'!$C$11:$CG$510,MATCH(BI$6,'Resultados General'!$C$10:$CG$10,0),0),"")</f>
        <v>#NAME?</v>
      </c>
      <c r="BJ420" s="29" t="str">
        <f t="shared" ca="1" si="482"/>
        <v/>
      </c>
      <c r="BK420" s="29" t="str">
        <f t="shared" ca="1" si="483"/>
        <v/>
      </c>
      <c r="BL420" s="29" t="e">
        <f ca="1">+_xlfn.IFNA(VLOOKUP($B420,'Resultados General'!$C$11:$CG$510,MATCH(BL$6,'Resultados General'!$C$10:$CG$10,0),0),"")</f>
        <v>#NAME?</v>
      </c>
      <c r="BM420" s="29" t="str">
        <f t="shared" ca="1" si="484"/>
        <v/>
      </c>
      <c r="BN420" s="29" t="str">
        <f t="shared" ca="1" si="485"/>
        <v/>
      </c>
      <c r="BO420" s="29" t="e">
        <f ca="1">+_xlfn.IFNA(VLOOKUP($B420,'Resultados General'!$C$11:$CG$510,MATCH(BO$6,'Resultados General'!$C$10:$CG$10,0),0),"")</f>
        <v>#NAME?</v>
      </c>
      <c r="BP420" s="29" t="str">
        <f t="shared" ca="1" si="486"/>
        <v/>
      </c>
      <c r="BQ420" s="29" t="str">
        <f t="shared" ca="1" si="487"/>
        <v/>
      </c>
      <c r="BR420" s="29" t="e">
        <f ca="1">+_xlfn.IFNA(VLOOKUP($B420,'Resultados General'!$C$11:$CG$510,MATCH(BR$6,'Resultados General'!$C$10:$CG$10,0),0),"")</f>
        <v>#NAME?</v>
      </c>
      <c r="BS420" s="29" t="str">
        <f t="shared" ca="1" si="488"/>
        <v/>
      </c>
      <c r="BT420" s="29" t="str">
        <f t="shared" ca="1" si="489"/>
        <v/>
      </c>
      <c r="BU420" s="29" t="e">
        <f ca="1">+_xlfn.IFNA(VLOOKUP($B420,'Resultados General'!$C$11:$CG$510,MATCH(BU$6,'Resultados General'!$C$10:$CG$10,0),0),"")</f>
        <v>#NAME?</v>
      </c>
      <c r="BV420" s="29" t="str">
        <f t="shared" ca="1" si="490"/>
        <v/>
      </c>
      <c r="BW420" s="29" t="str">
        <f t="shared" ca="1" si="491"/>
        <v/>
      </c>
      <c r="BX420" s="29" t="e">
        <f ca="1">+_xlfn.IFNA(VLOOKUP($B420,'Resultados General'!$C$11:$CG$510,MATCH(BX$6,'Resultados General'!$C$10:$CG$10,0),0),"")</f>
        <v>#NAME?</v>
      </c>
      <c r="BY420" s="29" t="str">
        <f t="shared" ca="1" si="492"/>
        <v/>
      </c>
      <c r="BZ420" s="29" t="str">
        <f t="shared" ca="1" si="493"/>
        <v/>
      </c>
      <c r="CA420" s="29" t="e">
        <f ca="1">+_xlfn.IFNA(VLOOKUP($B420,'Resultados General'!$C$11:$CG$510,MATCH(CA$6,'Resultados General'!$C$10:$CG$10,0),0),"")</f>
        <v>#NAME?</v>
      </c>
      <c r="CB420" s="29" t="str">
        <f t="shared" ca="1" si="494"/>
        <v/>
      </c>
      <c r="CC420" s="29" t="str">
        <f t="shared" ca="1" si="495"/>
        <v/>
      </c>
      <c r="CD420" s="29" t="e">
        <f ca="1">+_xlfn.IFNA(VLOOKUP($B420,'Resultados General'!$C$11:$CG$510,MATCH(CD$6,'Resultados General'!$C$10:$CG$10,0),0),"")</f>
        <v>#NAME?</v>
      </c>
      <c r="CE420" s="29" t="str">
        <f t="shared" ca="1" si="496"/>
        <v/>
      </c>
      <c r="CF420" s="29" t="str">
        <f t="shared" ca="1" si="497"/>
        <v/>
      </c>
      <c r="CG420" s="29" t="e">
        <f ca="1">+_xlfn.IFNA(VLOOKUP($B420,'Resultados General'!$C$11:$CG$510,MATCH(CG$6,'Resultados General'!$C$10:$CG$10,0),0),"")</f>
        <v>#NAME?</v>
      </c>
      <c r="CH420" s="29" t="str">
        <f t="shared" ca="1" si="498"/>
        <v/>
      </c>
      <c r="CI420" s="29" t="str">
        <f t="shared" ca="1" si="499"/>
        <v/>
      </c>
      <c r="CJ420" s="29" t="e">
        <f ca="1">+_xlfn.IFNA(VLOOKUP($B420,'Resultados General'!$C$11:$CG$510,MATCH(CJ$6,'Resultados General'!$C$10:$CG$10,0),0),"")</f>
        <v>#NAME?</v>
      </c>
      <c r="CK420" s="29" t="str">
        <f t="shared" ca="1" si="500"/>
        <v/>
      </c>
      <c r="CL420" s="29" t="str">
        <f t="shared" ca="1" si="501"/>
        <v/>
      </c>
      <c r="CM420" s="29" t="e">
        <f ca="1">+_xlfn.IFNA(VLOOKUP($B420,'Resultados General'!$C$11:$CG$510,MATCH(CM$6,'Resultados General'!$C$10:$CG$10,0),0),"")</f>
        <v>#NAME?</v>
      </c>
      <c r="CN420" s="29" t="str">
        <f t="shared" ca="1" si="502"/>
        <v/>
      </c>
      <c r="CO420" s="29" t="str">
        <f t="shared" ca="1" si="503"/>
        <v/>
      </c>
      <c r="CP420" s="29" t="e">
        <f ca="1">+_xlfn.IFNA(VLOOKUP($B420,'Resultados General'!$C$11:$CG$510,MATCH(CP$6,'Resultados General'!$C$10:$CG$10,0),0),"")</f>
        <v>#NAME?</v>
      </c>
      <c r="CQ420" s="29" t="str">
        <f t="shared" ca="1" si="504"/>
        <v/>
      </c>
      <c r="CR420" s="29" t="str">
        <f t="shared" ca="1" si="505"/>
        <v/>
      </c>
      <c r="CS420" s="29" t="e">
        <f ca="1">+_xlfn.IFNA(VLOOKUP($B420,'Resultados General'!$C$11:$CG$510,MATCH(CS$6,'Resultados General'!$C$10:$CG$10,0),0),"")</f>
        <v>#NAME?</v>
      </c>
      <c r="CT420" s="29" t="str">
        <f t="shared" ca="1" si="506"/>
        <v/>
      </c>
      <c r="CU420" s="29" t="str">
        <f t="shared" ca="1" si="507"/>
        <v/>
      </c>
      <c r="CV420" s="29" t="e">
        <f ca="1">+_xlfn.IFNA(VLOOKUP($B420,'Resultados General'!$C$11:$CG$510,MATCH(CV$6,'Resultados General'!$C$10:$CG$10,0),0),"")</f>
        <v>#NAME?</v>
      </c>
      <c r="CW420" s="29" t="str">
        <f t="shared" ca="1" si="508"/>
        <v/>
      </c>
      <c r="CX420" s="29" t="str">
        <f t="shared" ca="1" si="509"/>
        <v/>
      </c>
      <c r="CY420" s="29" t="e">
        <f ca="1">+_xlfn.IFNA(VLOOKUP($B420,'Resultados General'!$C$11:$CG$510,MATCH(CY$6,'Resultados General'!$C$10:$CG$10,0),0),"")</f>
        <v>#NAME?</v>
      </c>
      <c r="CZ420" s="29" t="str">
        <f t="shared" ca="1" si="510"/>
        <v/>
      </c>
      <c r="DA420" s="29" t="str">
        <f t="shared" ca="1" si="511"/>
        <v/>
      </c>
      <c r="DB420" s="29" t="e">
        <f ca="1">+_xlfn.IFNA(VLOOKUP($B420,'Resultados General'!$C$11:$CG$510,MATCH(DB$6,'Resultados General'!$C$10:$CG$10,0),0),"")</f>
        <v>#NAME?</v>
      </c>
      <c r="DC420" s="29" t="str">
        <f t="shared" ca="1" si="512"/>
        <v/>
      </c>
      <c r="DD420" s="29" t="str">
        <f t="shared" ca="1" si="513"/>
        <v/>
      </c>
      <c r="DE420" s="29" t="e">
        <f ca="1">+_xlfn.IFNA(VLOOKUP($B420,'Resultados General'!$C$11:$CG$510,MATCH(DE$6,'Resultados General'!$C$10:$CG$10,0),0),"")</f>
        <v>#NAME?</v>
      </c>
      <c r="DF420" s="29" t="str">
        <f t="shared" ca="1" si="514"/>
        <v/>
      </c>
      <c r="DG420" s="29" t="str">
        <f t="shared" ca="1" si="515"/>
        <v/>
      </c>
      <c r="DH420" s="29" t="e">
        <f ca="1">+_xlfn.IFNA(VLOOKUP($B420,'Resultados General'!$C$11:$CG$510,MATCH(DH$6,'Resultados General'!$C$10:$CG$10,0),0),"")</f>
        <v>#NAME?</v>
      </c>
      <c r="DI420" s="29" t="str">
        <f t="shared" ca="1" si="516"/>
        <v/>
      </c>
      <c r="DJ420" s="29" t="str">
        <f t="shared" ca="1" si="517"/>
        <v/>
      </c>
      <c r="DK420" s="29" t="e">
        <f ca="1">+_xlfn.IFNA(VLOOKUP($B420,'Resultados General'!$C$11:$CG$510,MATCH(DK$6,'Resultados General'!$C$10:$CG$10,0),0),"")</f>
        <v>#NAME?</v>
      </c>
      <c r="DL420" s="29" t="str">
        <f t="shared" ca="1" si="518"/>
        <v/>
      </c>
      <c r="DM420" s="29" t="str">
        <f t="shared" ca="1" si="519"/>
        <v/>
      </c>
      <c r="DN420" s="29" t="e">
        <f ca="1">+_xlfn.IFNA(VLOOKUP($B420,'Resultados General'!$C$11:$CG$510,MATCH(DN$6,'Resultados General'!$C$10:$CG$10,0),0),"")</f>
        <v>#NAME?</v>
      </c>
      <c r="DO420" s="29" t="str">
        <f t="shared" ca="1" si="520"/>
        <v/>
      </c>
      <c r="DP420" s="29" t="str">
        <f t="shared" ca="1" si="521"/>
        <v/>
      </c>
    </row>
    <row r="421" spans="2:120">
      <c r="B421" s="219" t="str">
        <f>+IF('Resultados General'!C424="","",'Resultados General'!C424)</f>
        <v/>
      </c>
      <c r="C421" s="134" t="e">
        <f ca="1">+_xlfn.IFNA(VLOOKUP('Distribución de puestos'!B421,'Resultados General'!$C$11:$J$510,8,0),"")</f>
        <v>#NAME?</v>
      </c>
      <c r="D421" s="135" t="e">
        <f ca="1">+_xlfn.IFNA(VLOOKUP(B421,'Resultados General'!$C$11:$L$510,10,0),"")</f>
        <v>#NAME?</v>
      </c>
      <c r="E421" s="26" t="s">
        <v>76</v>
      </c>
      <c r="F421" s="26" t="s">
        <v>76</v>
      </c>
      <c r="G421" s="135" t="str">
        <f t="shared" ca="1" si="522"/>
        <v/>
      </c>
      <c r="H421" s="135" t="str">
        <f t="shared" ca="1" si="523"/>
        <v/>
      </c>
      <c r="I421" s="219" t="str">
        <f t="shared" si="524"/>
        <v/>
      </c>
      <c r="J421" s="138"/>
      <c r="M421" s="29" t="e">
        <f ca="1">+_xlfn.IFNA(VLOOKUP($B421,'Resultados General'!$C$11:$CG$510,MATCH(M$6,'Resultados General'!$C$10:$CG$10,0),0),"")</f>
        <v>#NAME?</v>
      </c>
      <c r="N421" s="29" t="str">
        <f t="shared" ca="1" si="450"/>
        <v/>
      </c>
      <c r="O421" s="29" t="str">
        <f t="shared" ca="1" si="451"/>
        <v/>
      </c>
      <c r="P421" s="29" t="e">
        <f ca="1">+_xlfn.IFNA(VLOOKUP($B421,'Resultados General'!$C$11:$CG$510,MATCH(P$6,'Resultados General'!$C$10:$CG$10,0),0),"")</f>
        <v>#NAME?</v>
      </c>
      <c r="Q421" s="29" t="str">
        <f t="shared" ca="1" si="452"/>
        <v/>
      </c>
      <c r="R421" s="29" t="str">
        <f t="shared" ca="1" si="453"/>
        <v/>
      </c>
      <c r="S421" s="29" t="e">
        <f ca="1">+_xlfn.IFNA(VLOOKUP($B421,'Resultados General'!$C$11:$CG$510,MATCH(S$6,'Resultados General'!$C$10:$CG$10,0),0),"")</f>
        <v>#NAME?</v>
      </c>
      <c r="T421" s="29" t="str">
        <f t="shared" ca="1" si="454"/>
        <v/>
      </c>
      <c r="U421" s="29" t="str">
        <f t="shared" ca="1" si="455"/>
        <v/>
      </c>
      <c r="V421" s="29" t="e">
        <f ca="1">+_xlfn.IFNA(VLOOKUP($B421,'Resultados General'!$C$11:$CG$510,MATCH(V$6,'Resultados General'!$C$10:$CG$10,0),0),"")</f>
        <v>#NAME?</v>
      </c>
      <c r="W421" s="29" t="str">
        <f t="shared" ca="1" si="456"/>
        <v/>
      </c>
      <c r="X421" s="29" t="str">
        <f t="shared" ca="1" si="457"/>
        <v/>
      </c>
      <c r="Y421" s="29" t="e">
        <f ca="1">+_xlfn.IFNA(VLOOKUP($B421,'Resultados General'!$C$11:$CG$510,MATCH(Y$6,'Resultados General'!$C$10:$CG$10,0),0),"")</f>
        <v>#NAME?</v>
      </c>
      <c r="Z421" s="29" t="str">
        <f t="shared" ca="1" si="458"/>
        <v/>
      </c>
      <c r="AA421" s="29" t="str">
        <f t="shared" ca="1" si="459"/>
        <v/>
      </c>
      <c r="AB421" s="29" t="e">
        <f ca="1">+_xlfn.IFNA(VLOOKUP($B421,'Resultados General'!$C$11:$CG$510,MATCH(AB$6,'Resultados General'!$C$10:$CG$10,0),0),"")</f>
        <v>#NAME?</v>
      </c>
      <c r="AC421" s="29" t="str">
        <f t="shared" ca="1" si="460"/>
        <v/>
      </c>
      <c r="AD421" s="29" t="str">
        <f t="shared" ca="1" si="461"/>
        <v/>
      </c>
      <c r="AE421" s="29" t="e">
        <f ca="1">+_xlfn.IFNA(VLOOKUP($B421,'Resultados General'!$C$11:$CG$510,MATCH(AE$6,'Resultados General'!$C$10:$CG$10,0),0),"")</f>
        <v>#NAME?</v>
      </c>
      <c r="AF421" s="29" t="str">
        <f t="shared" ca="1" si="462"/>
        <v/>
      </c>
      <c r="AG421" s="29" t="str">
        <f t="shared" ca="1" si="463"/>
        <v/>
      </c>
      <c r="AH421" s="29" t="e">
        <f ca="1">+_xlfn.IFNA(VLOOKUP($B421,'Resultados General'!$C$11:$CG$510,MATCH(AH$6,'Resultados General'!$C$10:$CG$10,0),0),"")</f>
        <v>#NAME?</v>
      </c>
      <c r="AI421" s="29" t="str">
        <f t="shared" ca="1" si="464"/>
        <v/>
      </c>
      <c r="AJ421" s="29" t="str">
        <f t="shared" ca="1" si="465"/>
        <v/>
      </c>
      <c r="AK421" s="29" t="e">
        <f ca="1">+_xlfn.IFNA(VLOOKUP($B421,'Resultados General'!$C$11:$CG$510,MATCH(AK$6,'Resultados General'!$C$10:$CG$10,0),0),"")</f>
        <v>#NAME?</v>
      </c>
      <c r="AL421" s="29" t="str">
        <f t="shared" ca="1" si="466"/>
        <v/>
      </c>
      <c r="AM421" s="29" t="str">
        <f t="shared" ca="1" si="467"/>
        <v/>
      </c>
      <c r="AN421" s="29" t="e">
        <f ca="1">+_xlfn.IFNA(VLOOKUP($B421,'Resultados General'!$C$11:$CG$510,MATCH(AN$6,'Resultados General'!$C$10:$CG$10,0),0),"")</f>
        <v>#NAME?</v>
      </c>
      <c r="AO421" s="29" t="str">
        <f t="shared" ca="1" si="468"/>
        <v/>
      </c>
      <c r="AP421" s="29" t="str">
        <f t="shared" ca="1" si="469"/>
        <v/>
      </c>
      <c r="AQ421" s="29" t="e">
        <f ca="1">+_xlfn.IFNA(VLOOKUP($B421,'Resultados General'!$C$11:$CG$510,MATCH(AQ$6,'Resultados General'!$C$10:$CG$10,0),0),"")</f>
        <v>#NAME?</v>
      </c>
      <c r="AR421" s="29" t="str">
        <f t="shared" ca="1" si="470"/>
        <v/>
      </c>
      <c r="AS421" s="29" t="str">
        <f t="shared" ca="1" si="471"/>
        <v/>
      </c>
      <c r="AT421" s="29" t="e">
        <f ca="1">+_xlfn.IFNA(VLOOKUP($B421,'Resultados General'!$C$11:$CG$510,MATCH(AT$6,'Resultados General'!$C$10:$CG$10,0),0),"")</f>
        <v>#NAME?</v>
      </c>
      <c r="AU421" s="29" t="str">
        <f t="shared" ca="1" si="472"/>
        <v/>
      </c>
      <c r="AV421" s="29" t="str">
        <f t="shared" ca="1" si="473"/>
        <v/>
      </c>
      <c r="AW421" s="29" t="e">
        <f ca="1">+_xlfn.IFNA(VLOOKUP($B421,'Resultados General'!$C$11:$CG$510,MATCH(AW$6,'Resultados General'!$C$10:$CG$10,0),0),"")</f>
        <v>#NAME?</v>
      </c>
      <c r="AX421" s="29" t="str">
        <f t="shared" ca="1" si="474"/>
        <v/>
      </c>
      <c r="AY421" s="29" t="str">
        <f t="shared" ca="1" si="475"/>
        <v/>
      </c>
      <c r="AZ421" s="29" t="e">
        <f ca="1">+_xlfn.IFNA(VLOOKUP($B421,'Resultados General'!$C$11:$CG$510,MATCH(AZ$6,'Resultados General'!$C$10:$CG$10,0),0),"")</f>
        <v>#NAME?</v>
      </c>
      <c r="BA421" s="29" t="str">
        <f t="shared" ca="1" si="476"/>
        <v/>
      </c>
      <c r="BB421" s="29" t="str">
        <f t="shared" ca="1" si="477"/>
        <v/>
      </c>
      <c r="BC421" s="29" t="e">
        <f ca="1">+_xlfn.IFNA(VLOOKUP($B421,'Resultados General'!$C$11:$CG$510,MATCH(BC$6,'Resultados General'!$C$10:$CG$10,0),0),"")</f>
        <v>#NAME?</v>
      </c>
      <c r="BD421" s="29" t="str">
        <f t="shared" ca="1" si="478"/>
        <v/>
      </c>
      <c r="BE421" s="29" t="str">
        <f t="shared" ca="1" si="479"/>
        <v/>
      </c>
      <c r="BF421" s="29" t="e">
        <f ca="1">+_xlfn.IFNA(VLOOKUP($B421,'Resultados General'!$C$11:$CG$510,MATCH(BF$6,'Resultados General'!$C$10:$CG$10,0),0),"")</f>
        <v>#NAME?</v>
      </c>
      <c r="BG421" s="29" t="str">
        <f t="shared" ca="1" si="480"/>
        <v/>
      </c>
      <c r="BH421" s="29" t="str">
        <f t="shared" ca="1" si="481"/>
        <v/>
      </c>
      <c r="BI421" s="29" t="e">
        <f ca="1">+_xlfn.IFNA(VLOOKUP($B421,'Resultados General'!$C$11:$CG$510,MATCH(BI$6,'Resultados General'!$C$10:$CG$10,0),0),"")</f>
        <v>#NAME?</v>
      </c>
      <c r="BJ421" s="29" t="str">
        <f t="shared" ca="1" si="482"/>
        <v/>
      </c>
      <c r="BK421" s="29" t="str">
        <f t="shared" ca="1" si="483"/>
        <v/>
      </c>
      <c r="BL421" s="29" t="e">
        <f ca="1">+_xlfn.IFNA(VLOOKUP($B421,'Resultados General'!$C$11:$CG$510,MATCH(BL$6,'Resultados General'!$C$10:$CG$10,0),0),"")</f>
        <v>#NAME?</v>
      </c>
      <c r="BM421" s="29" t="str">
        <f t="shared" ca="1" si="484"/>
        <v/>
      </c>
      <c r="BN421" s="29" t="str">
        <f t="shared" ca="1" si="485"/>
        <v/>
      </c>
      <c r="BO421" s="29" t="e">
        <f ca="1">+_xlfn.IFNA(VLOOKUP($B421,'Resultados General'!$C$11:$CG$510,MATCH(BO$6,'Resultados General'!$C$10:$CG$10,0),0),"")</f>
        <v>#NAME?</v>
      </c>
      <c r="BP421" s="29" t="str">
        <f t="shared" ca="1" si="486"/>
        <v/>
      </c>
      <c r="BQ421" s="29" t="str">
        <f t="shared" ca="1" si="487"/>
        <v/>
      </c>
      <c r="BR421" s="29" t="e">
        <f ca="1">+_xlfn.IFNA(VLOOKUP($B421,'Resultados General'!$C$11:$CG$510,MATCH(BR$6,'Resultados General'!$C$10:$CG$10,0),0),"")</f>
        <v>#NAME?</v>
      </c>
      <c r="BS421" s="29" t="str">
        <f t="shared" ca="1" si="488"/>
        <v/>
      </c>
      <c r="BT421" s="29" t="str">
        <f t="shared" ca="1" si="489"/>
        <v/>
      </c>
      <c r="BU421" s="29" t="e">
        <f ca="1">+_xlfn.IFNA(VLOOKUP($B421,'Resultados General'!$C$11:$CG$510,MATCH(BU$6,'Resultados General'!$C$10:$CG$10,0),0),"")</f>
        <v>#NAME?</v>
      </c>
      <c r="BV421" s="29" t="str">
        <f t="shared" ca="1" si="490"/>
        <v/>
      </c>
      <c r="BW421" s="29" t="str">
        <f t="shared" ca="1" si="491"/>
        <v/>
      </c>
      <c r="BX421" s="29" t="e">
        <f ca="1">+_xlfn.IFNA(VLOOKUP($B421,'Resultados General'!$C$11:$CG$510,MATCH(BX$6,'Resultados General'!$C$10:$CG$10,0),0),"")</f>
        <v>#NAME?</v>
      </c>
      <c r="BY421" s="29" t="str">
        <f t="shared" ca="1" si="492"/>
        <v/>
      </c>
      <c r="BZ421" s="29" t="str">
        <f t="shared" ca="1" si="493"/>
        <v/>
      </c>
      <c r="CA421" s="29" t="e">
        <f ca="1">+_xlfn.IFNA(VLOOKUP($B421,'Resultados General'!$C$11:$CG$510,MATCH(CA$6,'Resultados General'!$C$10:$CG$10,0),0),"")</f>
        <v>#NAME?</v>
      </c>
      <c r="CB421" s="29" t="str">
        <f t="shared" ca="1" si="494"/>
        <v/>
      </c>
      <c r="CC421" s="29" t="str">
        <f t="shared" ca="1" si="495"/>
        <v/>
      </c>
      <c r="CD421" s="29" t="e">
        <f ca="1">+_xlfn.IFNA(VLOOKUP($B421,'Resultados General'!$C$11:$CG$510,MATCH(CD$6,'Resultados General'!$C$10:$CG$10,0),0),"")</f>
        <v>#NAME?</v>
      </c>
      <c r="CE421" s="29" t="str">
        <f t="shared" ca="1" si="496"/>
        <v/>
      </c>
      <c r="CF421" s="29" t="str">
        <f t="shared" ca="1" si="497"/>
        <v/>
      </c>
      <c r="CG421" s="29" t="e">
        <f ca="1">+_xlfn.IFNA(VLOOKUP($B421,'Resultados General'!$C$11:$CG$510,MATCH(CG$6,'Resultados General'!$C$10:$CG$10,0),0),"")</f>
        <v>#NAME?</v>
      </c>
      <c r="CH421" s="29" t="str">
        <f t="shared" ca="1" si="498"/>
        <v/>
      </c>
      <c r="CI421" s="29" t="str">
        <f t="shared" ca="1" si="499"/>
        <v/>
      </c>
      <c r="CJ421" s="29" t="e">
        <f ca="1">+_xlfn.IFNA(VLOOKUP($B421,'Resultados General'!$C$11:$CG$510,MATCH(CJ$6,'Resultados General'!$C$10:$CG$10,0),0),"")</f>
        <v>#NAME?</v>
      </c>
      <c r="CK421" s="29" t="str">
        <f t="shared" ca="1" si="500"/>
        <v/>
      </c>
      <c r="CL421" s="29" t="str">
        <f t="shared" ca="1" si="501"/>
        <v/>
      </c>
      <c r="CM421" s="29" t="e">
        <f ca="1">+_xlfn.IFNA(VLOOKUP($B421,'Resultados General'!$C$11:$CG$510,MATCH(CM$6,'Resultados General'!$C$10:$CG$10,0),0),"")</f>
        <v>#NAME?</v>
      </c>
      <c r="CN421" s="29" t="str">
        <f t="shared" ca="1" si="502"/>
        <v/>
      </c>
      <c r="CO421" s="29" t="str">
        <f t="shared" ca="1" si="503"/>
        <v/>
      </c>
      <c r="CP421" s="29" t="e">
        <f ca="1">+_xlfn.IFNA(VLOOKUP($B421,'Resultados General'!$C$11:$CG$510,MATCH(CP$6,'Resultados General'!$C$10:$CG$10,0),0),"")</f>
        <v>#NAME?</v>
      </c>
      <c r="CQ421" s="29" t="str">
        <f t="shared" ca="1" si="504"/>
        <v/>
      </c>
      <c r="CR421" s="29" t="str">
        <f t="shared" ca="1" si="505"/>
        <v/>
      </c>
      <c r="CS421" s="29" t="e">
        <f ca="1">+_xlfn.IFNA(VLOOKUP($B421,'Resultados General'!$C$11:$CG$510,MATCH(CS$6,'Resultados General'!$C$10:$CG$10,0),0),"")</f>
        <v>#NAME?</v>
      </c>
      <c r="CT421" s="29" t="str">
        <f t="shared" ca="1" si="506"/>
        <v/>
      </c>
      <c r="CU421" s="29" t="str">
        <f t="shared" ca="1" si="507"/>
        <v/>
      </c>
      <c r="CV421" s="29" t="e">
        <f ca="1">+_xlfn.IFNA(VLOOKUP($B421,'Resultados General'!$C$11:$CG$510,MATCH(CV$6,'Resultados General'!$C$10:$CG$10,0),0),"")</f>
        <v>#NAME?</v>
      </c>
      <c r="CW421" s="29" t="str">
        <f t="shared" ca="1" si="508"/>
        <v/>
      </c>
      <c r="CX421" s="29" t="str">
        <f t="shared" ca="1" si="509"/>
        <v/>
      </c>
      <c r="CY421" s="29" t="e">
        <f ca="1">+_xlfn.IFNA(VLOOKUP($B421,'Resultados General'!$C$11:$CG$510,MATCH(CY$6,'Resultados General'!$C$10:$CG$10,0),0),"")</f>
        <v>#NAME?</v>
      </c>
      <c r="CZ421" s="29" t="str">
        <f t="shared" ca="1" si="510"/>
        <v/>
      </c>
      <c r="DA421" s="29" t="str">
        <f t="shared" ca="1" si="511"/>
        <v/>
      </c>
      <c r="DB421" s="29" t="e">
        <f ca="1">+_xlfn.IFNA(VLOOKUP($B421,'Resultados General'!$C$11:$CG$510,MATCH(DB$6,'Resultados General'!$C$10:$CG$10,0),0),"")</f>
        <v>#NAME?</v>
      </c>
      <c r="DC421" s="29" t="str">
        <f t="shared" ca="1" si="512"/>
        <v/>
      </c>
      <c r="DD421" s="29" t="str">
        <f t="shared" ca="1" si="513"/>
        <v/>
      </c>
      <c r="DE421" s="29" t="e">
        <f ca="1">+_xlfn.IFNA(VLOOKUP($B421,'Resultados General'!$C$11:$CG$510,MATCH(DE$6,'Resultados General'!$C$10:$CG$10,0),0),"")</f>
        <v>#NAME?</v>
      </c>
      <c r="DF421" s="29" t="str">
        <f t="shared" ca="1" si="514"/>
        <v/>
      </c>
      <c r="DG421" s="29" t="str">
        <f t="shared" ca="1" si="515"/>
        <v/>
      </c>
      <c r="DH421" s="29" t="e">
        <f ca="1">+_xlfn.IFNA(VLOOKUP($B421,'Resultados General'!$C$11:$CG$510,MATCH(DH$6,'Resultados General'!$C$10:$CG$10,0),0),"")</f>
        <v>#NAME?</v>
      </c>
      <c r="DI421" s="29" t="str">
        <f t="shared" ca="1" si="516"/>
        <v/>
      </c>
      <c r="DJ421" s="29" t="str">
        <f t="shared" ca="1" si="517"/>
        <v/>
      </c>
      <c r="DK421" s="29" t="e">
        <f ca="1">+_xlfn.IFNA(VLOOKUP($B421,'Resultados General'!$C$11:$CG$510,MATCH(DK$6,'Resultados General'!$C$10:$CG$10,0),0),"")</f>
        <v>#NAME?</v>
      </c>
      <c r="DL421" s="29" t="str">
        <f t="shared" ca="1" si="518"/>
        <v/>
      </c>
      <c r="DM421" s="29" t="str">
        <f t="shared" ca="1" si="519"/>
        <v/>
      </c>
      <c r="DN421" s="29" t="e">
        <f ca="1">+_xlfn.IFNA(VLOOKUP($B421,'Resultados General'!$C$11:$CG$510,MATCH(DN$6,'Resultados General'!$C$10:$CG$10,0),0),"")</f>
        <v>#NAME?</v>
      </c>
      <c r="DO421" s="29" t="str">
        <f t="shared" ca="1" si="520"/>
        <v/>
      </c>
      <c r="DP421" s="29" t="str">
        <f t="shared" ca="1" si="521"/>
        <v/>
      </c>
    </row>
    <row r="422" spans="2:120">
      <c r="B422" s="219" t="str">
        <f>+IF('Resultados General'!C425="","",'Resultados General'!C425)</f>
        <v/>
      </c>
      <c r="C422" s="134" t="e">
        <f ca="1">+_xlfn.IFNA(VLOOKUP('Distribución de puestos'!B422,'Resultados General'!$C$11:$J$510,8,0),"")</f>
        <v>#NAME?</v>
      </c>
      <c r="D422" s="135" t="e">
        <f ca="1">+_xlfn.IFNA(VLOOKUP(B422,'Resultados General'!$C$11:$L$510,10,0),"")</f>
        <v>#NAME?</v>
      </c>
      <c r="E422" s="26" t="s">
        <v>76</v>
      </c>
      <c r="F422" s="26" t="s">
        <v>76</v>
      </c>
      <c r="G422" s="135" t="str">
        <f t="shared" ca="1" si="522"/>
        <v/>
      </c>
      <c r="H422" s="135" t="str">
        <f t="shared" ca="1" si="523"/>
        <v/>
      </c>
      <c r="I422" s="219" t="str">
        <f t="shared" si="524"/>
        <v/>
      </c>
      <c r="J422" s="138"/>
      <c r="M422" s="29" t="e">
        <f ca="1">+_xlfn.IFNA(VLOOKUP($B422,'Resultados General'!$C$11:$CG$510,MATCH(M$6,'Resultados General'!$C$10:$CG$10,0),0),"")</f>
        <v>#NAME?</v>
      </c>
      <c r="N422" s="29" t="str">
        <f t="shared" ca="1" si="450"/>
        <v/>
      </c>
      <c r="O422" s="29" t="str">
        <f t="shared" ca="1" si="451"/>
        <v/>
      </c>
      <c r="P422" s="29" t="e">
        <f ca="1">+_xlfn.IFNA(VLOOKUP($B422,'Resultados General'!$C$11:$CG$510,MATCH(P$6,'Resultados General'!$C$10:$CG$10,0),0),"")</f>
        <v>#NAME?</v>
      </c>
      <c r="Q422" s="29" t="str">
        <f t="shared" ca="1" si="452"/>
        <v/>
      </c>
      <c r="R422" s="29" t="str">
        <f t="shared" ca="1" si="453"/>
        <v/>
      </c>
      <c r="S422" s="29" t="e">
        <f ca="1">+_xlfn.IFNA(VLOOKUP($B422,'Resultados General'!$C$11:$CG$510,MATCH(S$6,'Resultados General'!$C$10:$CG$10,0),0),"")</f>
        <v>#NAME?</v>
      </c>
      <c r="T422" s="29" t="str">
        <f t="shared" ca="1" si="454"/>
        <v/>
      </c>
      <c r="U422" s="29" t="str">
        <f t="shared" ca="1" si="455"/>
        <v/>
      </c>
      <c r="V422" s="29" t="e">
        <f ca="1">+_xlfn.IFNA(VLOOKUP($B422,'Resultados General'!$C$11:$CG$510,MATCH(V$6,'Resultados General'!$C$10:$CG$10,0),0),"")</f>
        <v>#NAME?</v>
      </c>
      <c r="W422" s="29" t="str">
        <f t="shared" ca="1" si="456"/>
        <v/>
      </c>
      <c r="X422" s="29" t="str">
        <f t="shared" ca="1" si="457"/>
        <v/>
      </c>
      <c r="Y422" s="29" t="e">
        <f ca="1">+_xlfn.IFNA(VLOOKUP($B422,'Resultados General'!$C$11:$CG$510,MATCH(Y$6,'Resultados General'!$C$10:$CG$10,0),0),"")</f>
        <v>#NAME?</v>
      </c>
      <c r="Z422" s="29" t="str">
        <f t="shared" ca="1" si="458"/>
        <v/>
      </c>
      <c r="AA422" s="29" t="str">
        <f t="shared" ca="1" si="459"/>
        <v/>
      </c>
      <c r="AB422" s="29" t="e">
        <f ca="1">+_xlfn.IFNA(VLOOKUP($B422,'Resultados General'!$C$11:$CG$510,MATCH(AB$6,'Resultados General'!$C$10:$CG$10,0),0),"")</f>
        <v>#NAME?</v>
      </c>
      <c r="AC422" s="29" t="str">
        <f t="shared" ca="1" si="460"/>
        <v/>
      </c>
      <c r="AD422" s="29" t="str">
        <f t="shared" ca="1" si="461"/>
        <v/>
      </c>
      <c r="AE422" s="29" t="e">
        <f ca="1">+_xlfn.IFNA(VLOOKUP($B422,'Resultados General'!$C$11:$CG$510,MATCH(AE$6,'Resultados General'!$C$10:$CG$10,0),0),"")</f>
        <v>#NAME?</v>
      </c>
      <c r="AF422" s="29" t="str">
        <f t="shared" ca="1" si="462"/>
        <v/>
      </c>
      <c r="AG422" s="29" t="str">
        <f t="shared" ca="1" si="463"/>
        <v/>
      </c>
      <c r="AH422" s="29" t="e">
        <f ca="1">+_xlfn.IFNA(VLOOKUP($B422,'Resultados General'!$C$11:$CG$510,MATCH(AH$6,'Resultados General'!$C$10:$CG$10,0),0),"")</f>
        <v>#NAME?</v>
      </c>
      <c r="AI422" s="29" t="str">
        <f t="shared" ca="1" si="464"/>
        <v/>
      </c>
      <c r="AJ422" s="29" t="str">
        <f t="shared" ca="1" si="465"/>
        <v/>
      </c>
      <c r="AK422" s="29" t="e">
        <f ca="1">+_xlfn.IFNA(VLOOKUP($B422,'Resultados General'!$C$11:$CG$510,MATCH(AK$6,'Resultados General'!$C$10:$CG$10,0),0),"")</f>
        <v>#NAME?</v>
      </c>
      <c r="AL422" s="29" t="str">
        <f t="shared" ca="1" si="466"/>
        <v/>
      </c>
      <c r="AM422" s="29" t="str">
        <f t="shared" ca="1" si="467"/>
        <v/>
      </c>
      <c r="AN422" s="29" t="e">
        <f ca="1">+_xlfn.IFNA(VLOOKUP($B422,'Resultados General'!$C$11:$CG$510,MATCH(AN$6,'Resultados General'!$C$10:$CG$10,0),0),"")</f>
        <v>#NAME?</v>
      </c>
      <c r="AO422" s="29" t="str">
        <f t="shared" ca="1" si="468"/>
        <v/>
      </c>
      <c r="AP422" s="29" t="str">
        <f t="shared" ca="1" si="469"/>
        <v/>
      </c>
      <c r="AQ422" s="29" t="e">
        <f ca="1">+_xlfn.IFNA(VLOOKUP($B422,'Resultados General'!$C$11:$CG$510,MATCH(AQ$6,'Resultados General'!$C$10:$CG$10,0),0),"")</f>
        <v>#NAME?</v>
      </c>
      <c r="AR422" s="29" t="str">
        <f t="shared" ca="1" si="470"/>
        <v/>
      </c>
      <c r="AS422" s="29" t="str">
        <f t="shared" ca="1" si="471"/>
        <v/>
      </c>
      <c r="AT422" s="29" t="e">
        <f ca="1">+_xlfn.IFNA(VLOOKUP($B422,'Resultados General'!$C$11:$CG$510,MATCH(AT$6,'Resultados General'!$C$10:$CG$10,0),0),"")</f>
        <v>#NAME?</v>
      </c>
      <c r="AU422" s="29" t="str">
        <f t="shared" ca="1" si="472"/>
        <v/>
      </c>
      <c r="AV422" s="29" t="str">
        <f t="shared" ca="1" si="473"/>
        <v/>
      </c>
      <c r="AW422" s="29" t="e">
        <f ca="1">+_xlfn.IFNA(VLOOKUP($B422,'Resultados General'!$C$11:$CG$510,MATCH(AW$6,'Resultados General'!$C$10:$CG$10,0),0),"")</f>
        <v>#NAME?</v>
      </c>
      <c r="AX422" s="29" t="str">
        <f t="shared" ca="1" si="474"/>
        <v/>
      </c>
      <c r="AY422" s="29" t="str">
        <f t="shared" ca="1" si="475"/>
        <v/>
      </c>
      <c r="AZ422" s="29" t="e">
        <f ca="1">+_xlfn.IFNA(VLOOKUP($B422,'Resultados General'!$C$11:$CG$510,MATCH(AZ$6,'Resultados General'!$C$10:$CG$10,0),0),"")</f>
        <v>#NAME?</v>
      </c>
      <c r="BA422" s="29" t="str">
        <f t="shared" ca="1" si="476"/>
        <v/>
      </c>
      <c r="BB422" s="29" t="str">
        <f t="shared" ca="1" si="477"/>
        <v/>
      </c>
      <c r="BC422" s="29" t="e">
        <f ca="1">+_xlfn.IFNA(VLOOKUP($B422,'Resultados General'!$C$11:$CG$510,MATCH(BC$6,'Resultados General'!$C$10:$CG$10,0),0),"")</f>
        <v>#NAME?</v>
      </c>
      <c r="BD422" s="29" t="str">
        <f t="shared" ca="1" si="478"/>
        <v/>
      </c>
      <c r="BE422" s="29" t="str">
        <f t="shared" ca="1" si="479"/>
        <v/>
      </c>
      <c r="BF422" s="29" t="e">
        <f ca="1">+_xlfn.IFNA(VLOOKUP($B422,'Resultados General'!$C$11:$CG$510,MATCH(BF$6,'Resultados General'!$C$10:$CG$10,0),0),"")</f>
        <v>#NAME?</v>
      </c>
      <c r="BG422" s="29" t="str">
        <f t="shared" ca="1" si="480"/>
        <v/>
      </c>
      <c r="BH422" s="29" t="str">
        <f t="shared" ca="1" si="481"/>
        <v/>
      </c>
      <c r="BI422" s="29" t="e">
        <f ca="1">+_xlfn.IFNA(VLOOKUP($B422,'Resultados General'!$C$11:$CG$510,MATCH(BI$6,'Resultados General'!$C$10:$CG$10,0),0),"")</f>
        <v>#NAME?</v>
      </c>
      <c r="BJ422" s="29" t="str">
        <f t="shared" ca="1" si="482"/>
        <v/>
      </c>
      <c r="BK422" s="29" t="str">
        <f t="shared" ca="1" si="483"/>
        <v/>
      </c>
      <c r="BL422" s="29" t="e">
        <f ca="1">+_xlfn.IFNA(VLOOKUP($B422,'Resultados General'!$C$11:$CG$510,MATCH(BL$6,'Resultados General'!$C$10:$CG$10,0),0),"")</f>
        <v>#NAME?</v>
      </c>
      <c r="BM422" s="29" t="str">
        <f t="shared" ca="1" si="484"/>
        <v/>
      </c>
      <c r="BN422" s="29" t="str">
        <f t="shared" ca="1" si="485"/>
        <v/>
      </c>
      <c r="BO422" s="29" t="e">
        <f ca="1">+_xlfn.IFNA(VLOOKUP($B422,'Resultados General'!$C$11:$CG$510,MATCH(BO$6,'Resultados General'!$C$10:$CG$10,0),0),"")</f>
        <v>#NAME?</v>
      </c>
      <c r="BP422" s="29" t="str">
        <f t="shared" ca="1" si="486"/>
        <v/>
      </c>
      <c r="BQ422" s="29" t="str">
        <f t="shared" ca="1" si="487"/>
        <v/>
      </c>
      <c r="BR422" s="29" t="e">
        <f ca="1">+_xlfn.IFNA(VLOOKUP($B422,'Resultados General'!$C$11:$CG$510,MATCH(BR$6,'Resultados General'!$C$10:$CG$10,0),0),"")</f>
        <v>#NAME?</v>
      </c>
      <c r="BS422" s="29" t="str">
        <f t="shared" ca="1" si="488"/>
        <v/>
      </c>
      <c r="BT422" s="29" t="str">
        <f t="shared" ca="1" si="489"/>
        <v/>
      </c>
      <c r="BU422" s="29" t="e">
        <f ca="1">+_xlfn.IFNA(VLOOKUP($B422,'Resultados General'!$C$11:$CG$510,MATCH(BU$6,'Resultados General'!$C$10:$CG$10,0),0),"")</f>
        <v>#NAME?</v>
      </c>
      <c r="BV422" s="29" t="str">
        <f t="shared" ca="1" si="490"/>
        <v/>
      </c>
      <c r="BW422" s="29" t="str">
        <f t="shared" ca="1" si="491"/>
        <v/>
      </c>
      <c r="BX422" s="29" t="e">
        <f ca="1">+_xlfn.IFNA(VLOOKUP($B422,'Resultados General'!$C$11:$CG$510,MATCH(BX$6,'Resultados General'!$C$10:$CG$10,0),0),"")</f>
        <v>#NAME?</v>
      </c>
      <c r="BY422" s="29" t="str">
        <f t="shared" ca="1" si="492"/>
        <v/>
      </c>
      <c r="BZ422" s="29" t="str">
        <f t="shared" ca="1" si="493"/>
        <v/>
      </c>
      <c r="CA422" s="29" t="e">
        <f ca="1">+_xlfn.IFNA(VLOOKUP($B422,'Resultados General'!$C$11:$CG$510,MATCH(CA$6,'Resultados General'!$C$10:$CG$10,0),0),"")</f>
        <v>#NAME?</v>
      </c>
      <c r="CB422" s="29" t="str">
        <f t="shared" ca="1" si="494"/>
        <v/>
      </c>
      <c r="CC422" s="29" t="str">
        <f t="shared" ca="1" si="495"/>
        <v/>
      </c>
      <c r="CD422" s="29" t="e">
        <f ca="1">+_xlfn.IFNA(VLOOKUP($B422,'Resultados General'!$C$11:$CG$510,MATCH(CD$6,'Resultados General'!$C$10:$CG$10,0),0),"")</f>
        <v>#NAME?</v>
      </c>
      <c r="CE422" s="29" t="str">
        <f t="shared" ca="1" si="496"/>
        <v/>
      </c>
      <c r="CF422" s="29" t="str">
        <f t="shared" ca="1" si="497"/>
        <v/>
      </c>
      <c r="CG422" s="29" t="e">
        <f ca="1">+_xlfn.IFNA(VLOOKUP($B422,'Resultados General'!$C$11:$CG$510,MATCH(CG$6,'Resultados General'!$C$10:$CG$10,0),0),"")</f>
        <v>#NAME?</v>
      </c>
      <c r="CH422" s="29" t="str">
        <f t="shared" ca="1" si="498"/>
        <v/>
      </c>
      <c r="CI422" s="29" t="str">
        <f t="shared" ca="1" si="499"/>
        <v/>
      </c>
      <c r="CJ422" s="29" t="e">
        <f ca="1">+_xlfn.IFNA(VLOOKUP($B422,'Resultados General'!$C$11:$CG$510,MATCH(CJ$6,'Resultados General'!$C$10:$CG$10,0),0),"")</f>
        <v>#NAME?</v>
      </c>
      <c r="CK422" s="29" t="str">
        <f t="shared" ca="1" si="500"/>
        <v/>
      </c>
      <c r="CL422" s="29" t="str">
        <f t="shared" ca="1" si="501"/>
        <v/>
      </c>
      <c r="CM422" s="29" t="e">
        <f ca="1">+_xlfn.IFNA(VLOOKUP($B422,'Resultados General'!$C$11:$CG$510,MATCH(CM$6,'Resultados General'!$C$10:$CG$10,0),0),"")</f>
        <v>#NAME?</v>
      </c>
      <c r="CN422" s="29" t="str">
        <f t="shared" ca="1" si="502"/>
        <v/>
      </c>
      <c r="CO422" s="29" t="str">
        <f t="shared" ca="1" si="503"/>
        <v/>
      </c>
      <c r="CP422" s="29" t="e">
        <f ca="1">+_xlfn.IFNA(VLOOKUP($B422,'Resultados General'!$C$11:$CG$510,MATCH(CP$6,'Resultados General'!$C$10:$CG$10,0),0),"")</f>
        <v>#NAME?</v>
      </c>
      <c r="CQ422" s="29" t="str">
        <f t="shared" ca="1" si="504"/>
        <v/>
      </c>
      <c r="CR422" s="29" t="str">
        <f t="shared" ca="1" si="505"/>
        <v/>
      </c>
      <c r="CS422" s="29" t="e">
        <f ca="1">+_xlfn.IFNA(VLOOKUP($B422,'Resultados General'!$C$11:$CG$510,MATCH(CS$6,'Resultados General'!$C$10:$CG$10,0),0),"")</f>
        <v>#NAME?</v>
      </c>
      <c r="CT422" s="29" t="str">
        <f t="shared" ca="1" si="506"/>
        <v/>
      </c>
      <c r="CU422" s="29" t="str">
        <f t="shared" ca="1" si="507"/>
        <v/>
      </c>
      <c r="CV422" s="29" t="e">
        <f ca="1">+_xlfn.IFNA(VLOOKUP($B422,'Resultados General'!$C$11:$CG$510,MATCH(CV$6,'Resultados General'!$C$10:$CG$10,0),0),"")</f>
        <v>#NAME?</v>
      </c>
      <c r="CW422" s="29" t="str">
        <f t="shared" ca="1" si="508"/>
        <v/>
      </c>
      <c r="CX422" s="29" t="str">
        <f t="shared" ca="1" si="509"/>
        <v/>
      </c>
      <c r="CY422" s="29" t="e">
        <f ca="1">+_xlfn.IFNA(VLOOKUP($B422,'Resultados General'!$C$11:$CG$510,MATCH(CY$6,'Resultados General'!$C$10:$CG$10,0),0),"")</f>
        <v>#NAME?</v>
      </c>
      <c r="CZ422" s="29" t="str">
        <f t="shared" ca="1" si="510"/>
        <v/>
      </c>
      <c r="DA422" s="29" t="str">
        <f t="shared" ca="1" si="511"/>
        <v/>
      </c>
      <c r="DB422" s="29" t="e">
        <f ca="1">+_xlfn.IFNA(VLOOKUP($B422,'Resultados General'!$C$11:$CG$510,MATCH(DB$6,'Resultados General'!$C$10:$CG$10,0),0),"")</f>
        <v>#NAME?</v>
      </c>
      <c r="DC422" s="29" t="str">
        <f t="shared" ca="1" si="512"/>
        <v/>
      </c>
      <c r="DD422" s="29" t="str">
        <f t="shared" ca="1" si="513"/>
        <v/>
      </c>
      <c r="DE422" s="29" t="e">
        <f ca="1">+_xlfn.IFNA(VLOOKUP($B422,'Resultados General'!$C$11:$CG$510,MATCH(DE$6,'Resultados General'!$C$10:$CG$10,0),0),"")</f>
        <v>#NAME?</v>
      </c>
      <c r="DF422" s="29" t="str">
        <f t="shared" ca="1" si="514"/>
        <v/>
      </c>
      <c r="DG422" s="29" t="str">
        <f t="shared" ca="1" si="515"/>
        <v/>
      </c>
      <c r="DH422" s="29" t="e">
        <f ca="1">+_xlfn.IFNA(VLOOKUP($B422,'Resultados General'!$C$11:$CG$510,MATCH(DH$6,'Resultados General'!$C$10:$CG$10,0),0),"")</f>
        <v>#NAME?</v>
      </c>
      <c r="DI422" s="29" t="str">
        <f t="shared" ca="1" si="516"/>
        <v/>
      </c>
      <c r="DJ422" s="29" t="str">
        <f t="shared" ca="1" si="517"/>
        <v/>
      </c>
      <c r="DK422" s="29" t="e">
        <f ca="1">+_xlfn.IFNA(VLOOKUP($B422,'Resultados General'!$C$11:$CG$510,MATCH(DK$6,'Resultados General'!$C$10:$CG$10,0),0),"")</f>
        <v>#NAME?</v>
      </c>
      <c r="DL422" s="29" t="str">
        <f t="shared" ca="1" si="518"/>
        <v/>
      </c>
      <c r="DM422" s="29" t="str">
        <f t="shared" ca="1" si="519"/>
        <v/>
      </c>
      <c r="DN422" s="29" t="e">
        <f ca="1">+_xlfn.IFNA(VLOOKUP($B422,'Resultados General'!$C$11:$CG$510,MATCH(DN$6,'Resultados General'!$C$10:$CG$10,0),0),"")</f>
        <v>#NAME?</v>
      </c>
      <c r="DO422" s="29" t="str">
        <f t="shared" ca="1" si="520"/>
        <v/>
      </c>
      <c r="DP422" s="29" t="str">
        <f t="shared" ca="1" si="521"/>
        <v/>
      </c>
    </row>
    <row r="423" spans="2:120">
      <c r="B423" s="219" t="str">
        <f>+IF('Resultados General'!C426="","",'Resultados General'!C426)</f>
        <v/>
      </c>
      <c r="C423" s="134" t="e">
        <f ca="1">+_xlfn.IFNA(VLOOKUP('Distribución de puestos'!B423,'Resultados General'!$C$11:$J$510,8,0),"")</f>
        <v>#NAME?</v>
      </c>
      <c r="D423" s="135" t="e">
        <f ca="1">+_xlfn.IFNA(VLOOKUP(B423,'Resultados General'!$C$11:$L$510,10,0),"")</f>
        <v>#NAME?</v>
      </c>
      <c r="E423" s="26" t="s">
        <v>76</v>
      </c>
      <c r="F423" s="26" t="s">
        <v>76</v>
      </c>
      <c r="G423" s="135" t="str">
        <f t="shared" ca="1" si="522"/>
        <v/>
      </c>
      <c r="H423" s="135" t="str">
        <f t="shared" ca="1" si="523"/>
        <v/>
      </c>
      <c r="I423" s="219" t="str">
        <f t="shared" si="524"/>
        <v/>
      </c>
      <c r="J423" s="138"/>
      <c r="M423" s="29" t="e">
        <f ca="1">+_xlfn.IFNA(VLOOKUP($B423,'Resultados General'!$C$11:$CG$510,MATCH(M$6,'Resultados General'!$C$10:$CG$10,0),0),"")</f>
        <v>#NAME?</v>
      </c>
      <c r="N423" s="29" t="str">
        <f t="shared" ca="1" si="450"/>
        <v/>
      </c>
      <c r="O423" s="29" t="str">
        <f t="shared" ca="1" si="451"/>
        <v/>
      </c>
      <c r="P423" s="29" t="e">
        <f ca="1">+_xlfn.IFNA(VLOOKUP($B423,'Resultados General'!$C$11:$CG$510,MATCH(P$6,'Resultados General'!$C$10:$CG$10,0),0),"")</f>
        <v>#NAME?</v>
      </c>
      <c r="Q423" s="29" t="str">
        <f t="shared" ca="1" si="452"/>
        <v/>
      </c>
      <c r="R423" s="29" t="str">
        <f t="shared" ca="1" si="453"/>
        <v/>
      </c>
      <c r="S423" s="29" t="e">
        <f ca="1">+_xlfn.IFNA(VLOOKUP($B423,'Resultados General'!$C$11:$CG$510,MATCH(S$6,'Resultados General'!$C$10:$CG$10,0),0),"")</f>
        <v>#NAME?</v>
      </c>
      <c r="T423" s="29" t="str">
        <f t="shared" ca="1" si="454"/>
        <v/>
      </c>
      <c r="U423" s="29" t="str">
        <f t="shared" ca="1" si="455"/>
        <v/>
      </c>
      <c r="V423" s="29" t="e">
        <f ca="1">+_xlfn.IFNA(VLOOKUP($B423,'Resultados General'!$C$11:$CG$510,MATCH(V$6,'Resultados General'!$C$10:$CG$10,0),0),"")</f>
        <v>#NAME?</v>
      </c>
      <c r="W423" s="29" t="str">
        <f t="shared" ca="1" si="456"/>
        <v/>
      </c>
      <c r="X423" s="29" t="str">
        <f t="shared" ca="1" si="457"/>
        <v/>
      </c>
      <c r="Y423" s="29" t="e">
        <f ca="1">+_xlfn.IFNA(VLOOKUP($B423,'Resultados General'!$C$11:$CG$510,MATCH(Y$6,'Resultados General'!$C$10:$CG$10,0),0),"")</f>
        <v>#NAME?</v>
      </c>
      <c r="Z423" s="29" t="str">
        <f t="shared" ca="1" si="458"/>
        <v/>
      </c>
      <c r="AA423" s="29" t="str">
        <f t="shared" ca="1" si="459"/>
        <v/>
      </c>
      <c r="AB423" s="29" t="e">
        <f ca="1">+_xlfn.IFNA(VLOOKUP($B423,'Resultados General'!$C$11:$CG$510,MATCH(AB$6,'Resultados General'!$C$10:$CG$10,0),0),"")</f>
        <v>#NAME?</v>
      </c>
      <c r="AC423" s="29" t="str">
        <f t="shared" ca="1" si="460"/>
        <v/>
      </c>
      <c r="AD423" s="29" t="str">
        <f t="shared" ca="1" si="461"/>
        <v/>
      </c>
      <c r="AE423" s="29" t="e">
        <f ca="1">+_xlfn.IFNA(VLOOKUP($B423,'Resultados General'!$C$11:$CG$510,MATCH(AE$6,'Resultados General'!$C$10:$CG$10,0),0),"")</f>
        <v>#NAME?</v>
      </c>
      <c r="AF423" s="29" t="str">
        <f t="shared" ca="1" si="462"/>
        <v/>
      </c>
      <c r="AG423" s="29" t="str">
        <f t="shared" ca="1" si="463"/>
        <v/>
      </c>
      <c r="AH423" s="29" t="e">
        <f ca="1">+_xlfn.IFNA(VLOOKUP($B423,'Resultados General'!$C$11:$CG$510,MATCH(AH$6,'Resultados General'!$C$10:$CG$10,0),0),"")</f>
        <v>#NAME?</v>
      </c>
      <c r="AI423" s="29" t="str">
        <f t="shared" ca="1" si="464"/>
        <v/>
      </c>
      <c r="AJ423" s="29" t="str">
        <f t="shared" ca="1" si="465"/>
        <v/>
      </c>
      <c r="AK423" s="29" t="e">
        <f ca="1">+_xlfn.IFNA(VLOOKUP($B423,'Resultados General'!$C$11:$CG$510,MATCH(AK$6,'Resultados General'!$C$10:$CG$10,0),0),"")</f>
        <v>#NAME?</v>
      </c>
      <c r="AL423" s="29" t="str">
        <f t="shared" ca="1" si="466"/>
        <v/>
      </c>
      <c r="AM423" s="29" t="str">
        <f t="shared" ca="1" si="467"/>
        <v/>
      </c>
      <c r="AN423" s="29" t="e">
        <f ca="1">+_xlfn.IFNA(VLOOKUP($B423,'Resultados General'!$C$11:$CG$510,MATCH(AN$6,'Resultados General'!$C$10:$CG$10,0),0),"")</f>
        <v>#NAME?</v>
      </c>
      <c r="AO423" s="29" t="str">
        <f t="shared" ca="1" si="468"/>
        <v/>
      </c>
      <c r="AP423" s="29" t="str">
        <f t="shared" ca="1" si="469"/>
        <v/>
      </c>
      <c r="AQ423" s="29" t="e">
        <f ca="1">+_xlfn.IFNA(VLOOKUP($B423,'Resultados General'!$C$11:$CG$510,MATCH(AQ$6,'Resultados General'!$C$10:$CG$10,0),0),"")</f>
        <v>#NAME?</v>
      </c>
      <c r="AR423" s="29" t="str">
        <f t="shared" ca="1" si="470"/>
        <v/>
      </c>
      <c r="AS423" s="29" t="str">
        <f t="shared" ca="1" si="471"/>
        <v/>
      </c>
      <c r="AT423" s="29" t="e">
        <f ca="1">+_xlfn.IFNA(VLOOKUP($B423,'Resultados General'!$C$11:$CG$510,MATCH(AT$6,'Resultados General'!$C$10:$CG$10,0),0),"")</f>
        <v>#NAME?</v>
      </c>
      <c r="AU423" s="29" t="str">
        <f t="shared" ca="1" si="472"/>
        <v/>
      </c>
      <c r="AV423" s="29" t="str">
        <f t="shared" ca="1" si="473"/>
        <v/>
      </c>
      <c r="AW423" s="29" t="e">
        <f ca="1">+_xlfn.IFNA(VLOOKUP($B423,'Resultados General'!$C$11:$CG$510,MATCH(AW$6,'Resultados General'!$C$10:$CG$10,0),0),"")</f>
        <v>#NAME?</v>
      </c>
      <c r="AX423" s="29" t="str">
        <f t="shared" ca="1" si="474"/>
        <v/>
      </c>
      <c r="AY423" s="29" t="str">
        <f t="shared" ca="1" si="475"/>
        <v/>
      </c>
      <c r="AZ423" s="29" t="e">
        <f ca="1">+_xlfn.IFNA(VLOOKUP($B423,'Resultados General'!$C$11:$CG$510,MATCH(AZ$6,'Resultados General'!$C$10:$CG$10,0),0),"")</f>
        <v>#NAME?</v>
      </c>
      <c r="BA423" s="29" t="str">
        <f t="shared" ca="1" si="476"/>
        <v/>
      </c>
      <c r="BB423" s="29" t="str">
        <f t="shared" ca="1" si="477"/>
        <v/>
      </c>
      <c r="BC423" s="29" t="e">
        <f ca="1">+_xlfn.IFNA(VLOOKUP($B423,'Resultados General'!$C$11:$CG$510,MATCH(BC$6,'Resultados General'!$C$10:$CG$10,0),0),"")</f>
        <v>#NAME?</v>
      </c>
      <c r="BD423" s="29" t="str">
        <f t="shared" ca="1" si="478"/>
        <v/>
      </c>
      <c r="BE423" s="29" t="str">
        <f t="shared" ca="1" si="479"/>
        <v/>
      </c>
      <c r="BF423" s="29" t="e">
        <f ca="1">+_xlfn.IFNA(VLOOKUP($B423,'Resultados General'!$C$11:$CG$510,MATCH(BF$6,'Resultados General'!$C$10:$CG$10,0),0),"")</f>
        <v>#NAME?</v>
      </c>
      <c r="BG423" s="29" t="str">
        <f t="shared" ca="1" si="480"/>
        <v/>
      </c>
      <c r="BH423" s="29" t="str">
        <f t="shared" ca="1" si="481"/>
        <v/>
      </c>
      <c r="BI423" s="29" t="e">
        <f ca="1">+_xlfn.IFNA(VLOOKUP($B423,'Resultados General'!$C$11:$CG$510,MATCH(BI$6,'Resultados General'!$C$10:$CG$10,0),0),"")</f>
        <v>#NAME?</v>
      </c>
      <c r="BJ423" s="29" t="str">
        <f t="shared" ca="1" si="482"/>
        <v/>
      </c>
      <c r="BK423" s="29" t="str">
        <f t="shared" ca="1" si="483"/>
        <v/>
      </c>
      <c r="BL423" s="29" t="e">
        <f ca="1">+_xlfn.IFNA(VLOOKUP($B423,'Resultados General'!$C$11:$CG$510,MATCH(BL$6,'Resultados General'!$C$10:$CG$10,0),0),"")</f>
        <v>#NAME?</v>
      </c>
      <c r="BM423" s="29" t="str">
        <f t="shared" ca="1" si="484"/>
        <v/>
      </c>
      <c r="BN423" s="29" t="str">
        <f t="shared" ca="1" si="485"/>
        <v/>
      </c>
      <c r="BO423" s="29" t="e">
        <f ca="1">+_xlfn.IFNA(VLOOKUP($B423,'Resultados General'!$C$11:$CG$510,MATCH(BO$6,'Resultados General'!$C$10:$CG$10,0),0),"")</f>
        <v>#NAME?</v>
      </c>
      <c r="BP423" s="29" t="str">
        <f t="shared" ca="1" si="486"/>
        <v/>
      </c>
      <c r="BQ423" s="29" t="str">
        <f t="shared" ca="1" si="487"/>
        <v/>
      </c>
      <c r="BR423" s="29" t="e">
        <f ca="1">+_xlfn.IFNA(VLOOKUP($B423,'Resultados General'!$C$11:$CG$510,MATCH(BR$6,'Resultados General'!$C$10:$CG$10,0),0),"")</f>
        <v>#NAME?</v>
      </c>
      <c r="BS423" s="29" t="str">
        <f t="shared" ca="1" si="488"/>
        <v/>
      </c>
      <c r="BT423" s="29" t="str">
        <f t="shared" ca="1" si="489"/>
        <v/>
      </c>
      <c r="BU423" s="29" t="e">
        <f ca="1">+_xlfn.IFNA(VLOOKUP($B423,'Resultados General'!$C$11:$CG$510,MATCH(BU$6,'Resultados General'!$C$10:$CG$10,0),0),"")</f>
        <v>#NAME?</v>
      </c>
      <c r="BV423" s="29" t="str">
        <f t="shared" ca="1" si="490"/>
        <v/>
      </c>
      <c r="BW423" s="29" t="str">
        <f t="shared" ca="1" si="491"/>
        <v/>
      </c>
      <c r="BX423" s="29" t="e">
        <f ca="1">+_xlfn.IFNA(VLOOKUP($B423,'Resultados General'!$C$11:$CG$510,MATCH(BX$6,'Resultados General'!$C$10:$CG$10,0),0),"")</f>
        <v>#NAME?</v>
      </c>
      <c r="BY423" s="29" t="str">
        <f t="shared" ca="1" si="492"/>
        <v/>
      </c>
      <c r="BZ423" s="29" t="str">
        <f t="shared" ca="1" si="493"/>
        <v/>
      </c>
      <c r="CA423" s="29" t="e">
        <f ca="1">+_xlfn.IFNA(VLOOKUP($B423,'Resultados General'!$C$11:$CG$510,MATCH(CA$6,'Resultados General'!$C$10:$CG$10,0),0),"")</f>
        <v>#NAME?</v>
      </c>
      <c r="CB423" s="29" t="str">
        <f t="shared" ca="1" si="494"/>
        <v/>
      </c>
      <c r="CC423" s="29" t="str">
        <f t="shared" ca="1" si="495"/>
        <v/>
      </c>
      <c r="CD423" s="29" t="e">
        <f ca="1">+_xlfn.IFNA(VLOOKUP($B423,'Resultados General'!$C$11:$CG$510,MATCH(CD$6,'Resultados General'!$C$10:$CG$10,0),0),"")</f>
        <v>#NAME?</v>
      </c>
      <c r="CE423" s="29" t="str">
        <f t="shared" ca="1" si="496"/>
        <v/>
      </c>
      <c r="CF423" s="29" t="str">
        <f t="shared" ca="1" si="497"/>
        <v/>
      </c>
      <c r="CG423" s="29" t="e">
        <f ca="1">+_xlfn.IFNA(VLOOKUP($B423,'Resultados General'!$C$11:$CG$510,MATCH(CG$6,'Resultados General'!$C$10:$CG$10,0),0),"")</f>
        <v>#NAME?</v>
      </c>
      <c r="CH423" s="29" t="str">
        <f t="shared" ca="1" si="498"/>
        <v/>
      </c>
      <c r="CI423" s="29" t="str">
        <f t="shared" ca="1" si="499"/>
        <v/>
      </c>
      <c r="CJ423" s="29" t="e">
        <f ca="1">+_xlfn.IFNA(VLOOKUP($B423,'Resultados General'!$C$11:$CG$510,MATCH(CJ$6,'Resultados General'!$C$10:$CG$10,0),0),"")</f>
        <v>#NAME?</v>
      </c>
      <c r="CK423" s="29" t="str">
        <f t="shared" ca="1" si="500"/>
        <v/>
      </c>
      <c r="CL423" s="29" t="str">
        <f t="shared" ca="1" si="501"/>
        <v/>
      </c>
      <c r="CM423" s="29" t="e">
        <f ca="1">+_xlfn.IFNA(VLOOKUP($B423,'Resultados General'!$C$11:$CG$510,MATCH(CM$6,'Resultados General'!$C$10:$CG$10,0),0),"")</f>
        <v>#NAME?</v>
      </c>
      <c r="CN423" s="29" t="str">
        <f t="shared" ca="1" si="502"/>
        <v/>
      </c>
      <c r="CO423" s="29" t="str">
        <f t="shared" ca="1" si="503"/>
        <v/>
      </c>
      <c r="CP423" s="29" t="e">
        <f ca="1">+_xlfn.IFNA(VLOOKUP($B423,'Resultados General'!$C$11:$CG$510,MATCH(CP$6,'Resultados General'!$C$10:$CG$10,0),0),"")</f>
        <v>#NAME?</v>
      </c>
      <c r="CQ423" s="29" t="str">
        <f t="shared" ca="1" si="504"/>
        <v/>
      </c>
      <c r="CR423" s="29" t="str">
        <f t="shared" ca="1" si="505"/>
        <v/>
      </c>
      <c r="CS423" s="29" t="e">
        <f ca="1">+_xlfn.IFNA(VLOOKUP($B423,'Resultados General'!$C$11:$CG$510,MATCH(CS$6,'Resultados General'!$C$10:$CG$10,0),0),"")</f>
        <v>#NAME?</v>
      </c>
      <c r="CT423" s="29" t="str">
        <f t="shared" ca="1" si="506"/>
        <v/>
      </c>
      <c r="CU423" s="29" t="str">
        <f t="shared" ca="1" si="507"/>
        <v/>
      </c>
      <c r="CV423" s="29" t="e">
        <f ca="1">+_xlfn.IFNA(VLOOKUP($B423,'Resultados General'!$C$11:$CG$510,MATCH(CV$6,'Resultados General'!$C$10:$CG$10,0),0),"")</f>
        <v>#NAME?</v>
      </c>
      <c r="CW423" s="29" t="str">
        <f t="shared" ca="1" si="508"/>
        <v/>
      </c>
      <c r="CX423" s="29" t="str">
        <f t="shared" ca="1" si="509"/>
        <v/>
      </c>
      <c r="CY423" s="29" t="e">
        <f ca="1">+_xlfn.IFNA(VLOOKUP($B423,'Resultados General'!$C$11:$CG$510,MATCH(CY$6,'Resultados General'!$C$10:$CG$10,0),0),"")</f>
        <v>#NAME?</v>
      </c>
      <c r="CZ423" s="29" t="str">
        <f t="shared" ca="1" si="510"/>
        <v/>
      </c>
      <c r="DA423" s="29" t="str">
        <f t="shared" ca="1" si="511"/>
        <v/>
      </c>
      <c r="DB423" s="29" t="e">
        <f ca="1">+_xlfn.IFNA(VLOOKUP($B423,'Resultados General'!$C$11:$CG$510,MATCH(DB$6,'Resultados General'!$C$10:$CG$10,0),0),"")</f>
        <v>#NAME?</v>
      </c>
      <c r="DC423" s="29" t="str">
        <f t="shared" ca="1" si="512"/>
        <v/>
      </c>
      <c r="DD423" s="29" t="str">
        <f t="shared" ca="1" si="513"/>
        <v/>
      </c>
      <c r="DE423" s="29" t="e">
        <f ca="1">+_xlfn.IFNA(VLOOKUP($B423,'Resultados General'!$C$11:$CG$510,MATCH(DE$6,'Resultados General'!$C$10:$CG$10,0),0),"")</f>
        <v>#NAME?</v>
      </c>
      <c r="DF423" s="29" t="str">
        <f t="shared" ca="1" si="514"/>
        <v/>
      </c>
      <c r="DG423" s="29" t="str">
        <f t="shared" ca="1" si="515"/>
        <v/>
      </c>
      <c r="DH423" s="29" t="e">
        <f ca="1">+_xlfn.IFNA(VLOOKUP($B423,'Resultados General'!$C$11:$CG$510,MATCH(DH$6,'Resultados General'!$C$10:$CG$10,0),0),"")</f>
        <v>#NAME?</v>
      </c>
      <c r="DI423" s="29" t="str">
        <f t="shared" ca="1" si="516"/>
        <v/>
      </c>
      <c r="DJ423" s="29" t="str">
        <f t="shared" ca="1" si="517"/>
        <v/>
      </c>
      <c r="DK423" s="29" t="e">
        <f ca="1">+_xlfn.IFNA(VLOOKUP($B423,'Resultados General'!$C$11:$CG$510,MATCH(DK$6,'Resultados General'!$C$10:$CG$10,0),0),"")</f>
        <v>#NAME?</v>
      </c>
      <c r="DL423" s="29" t="str">
        <f t="shared" ca="1" si="518"/>
        <v/>
      </c>
      <c r="DM423" s="29" t="str">
        <f t="shared" ca="1" si="519"/>
        <v/>
      </c>
      <c r="DN423" s="29" t="e">
        <f ca="1">+_xlfn.IFNA(VLOOKUP($B423,'Resultados General'!$C$11:$CG$510,MATCH(DN$6,'Resultados General'!$C$10:$CG$10,0),0),"")</f>
        <v>#NAME?</v>
      </c>
      <c r="DO423" s="29" t="str">
        <f t="shared" ca="1" si="520"/>
        <v/>
      </c>
      <c r="DP423" s="29" t="str">
        <f t="shared" ca="1" si="521"/>
        <v/>
      </c>
    </row>
    <row r="424" spans="2:120">
      <c r="B424" s="219" t="str">
        <f>+IF('Resultados General'!C427="","",'Resultados General'!C427)</f>
        <v/>
      </c>
      <c r="C424" s="134" t="e">
        <f ca="1">+_xlfn.IFNA(VLOOKUP('Distribución de puestos'!B424,'Resultados General'!$C$11:$J$510,8,0),"")</f>
        <v>#NAME?</v>
      </c>
      <c r="D424" s="135" t="e">
        <f ca="1">+_xlfn.IFNA(VLOOKUP(B424,'Resultados General'!$C$11:$L$510,10,0),"")</f>
        <v>#NAME?</v>
      </c>
      <c r="E424" s="26" t="s">
        <v>76</v>
      </c>
      <c r="F424" s="26" t="s">
        <v>76</v>
      </c>
      <c r="G424" s="135" t="str">
        <f t="shared" ca="1" si="522"/>
        <v/>
      </c>
      <c r="H424" s="135" t="str">
        <f t="shared" ca="1" si="523"/>
        <v/>
      </c>
      <c r="I424" s="219" t="str">
        <f t="shared" si="524"/>
        <v/>
      </c>
      <c r="J424" s="138"/>
      <c r="M424" s="29" t="e">
        <f ca="1">+_xlfn.IFNA(VLOOKUP($B424,'Resultados General'!$C$11:$CG$510,MATCH(M$6,'Resultados General'!$C$10:$CG$10,0),0),"")</f>
        <v>#NAME?</v>
      </c>
      <c r="N424" s="29" t="str">
        <f t="shared" ca="1" si="450"/>
        <v/>
      </c>
      <c r="O424" s="29" t="str">
        <f t="shared" ca="1" si="451"/>
        <v/>
      </c>
      <c r="P424" s="29" t="e">
        <f ca="1">+_xlfn.IFNA(VLOOKUP($B424,'Resultados General'!$C$11:$CG$510,MATCH(P$6,'Resultados General'!$C$10:$CG$10,0),0),"")</f>
        <v>#NAME?</v>
      </c>
      <c r="Q424" s="29" t="str">
        <f t="shared" ca="1" si="452"/>
        <v/>
      </c>
      <c r="R424" s="29" t="str">
        <f t="shared" ca="1" si="453"/>
        <v/>
      </c>
      <c r="S424" s="29" t="e">
        <f ca="1">+_xlfn.IFNA(VLOOKUP($B424,'Resultados General'!$C$11:$CG$510,MATCH(S$6,'Resultados General'!$C$10:$CG$10,0),0),"")</f>
        <v>#NAME?</v>
      </c>
      <c r="T424" s="29" t="str">
        <f t="shared" ca="1" si="454"/>
        <v/>
      </c>
      <c r="U424" s="29" t="str">
        <f t="shared" ca="1" si="455"/>
        <v/>
      </c>
      <c r="V424" s="29" t="e">
        <f ca="1">+_xlfn.IFNA(VLOOKUP($B424,'Resultados General'!$C$11:$CG$510,MATCH(V$6,'Resultados General'!$C$10:$CG$10,0),0),"")</f>
        <v>#NAME?</v>
      </c>
      <c r="W424" s="29" t="str">
        <f t="shared" ca="1" si="456"/>
        <v/>
      </c>
      <c r="X424" s="29" t="str">
        <f t="shared" ca="1" si="457"/>
        <v/>
      </c>
      <c r="Y424" s="29" t="e">
        <f ca="1">+_xlfn.IFNA(VLOOKUP($B424,'Resultados General'!$C$11:$CG$510,MATCH(Y$6,'Resultados General'!$C$10:$CG$10,0),0),"")</f>
        <v>#NAME?</v>
      </c>
      <c r="Z424" s="29" t="str">
        <f t="shared" ca="1" si="458"/>
        <v/>
      </c>
      <c r="AA424" s="29" t="str">
        <f t="shared" ca="1" si="459"/>
        <v/>
      </c>
      <c r="AB424" s="29" t="e">
        <f ca="1">+_xlfn.IFNA(VLOOKUP($B424,'Resultados General'!$C$11:$CG$510,MATCH(AB$6,'Resultados General'!$C$10:$CG$10,0),0),"")</f>
        <v>#NAME?</v>
      </c>
      <c r="AC424" s="29" t="str">
        <f t="shared" ca="1" si="460"/>
        <v/>
      </c>
      <c r="AD424" s="29" t="str">
        <f t="shared" ca="1" si="461"/>
        <v/>
      </c>
      <c r="AE424" s="29" t="e">
        <f ca="1">+_xlfn.IFNA(VLOOKUP($B424,'Resultados General'!$C$11:$CG$510,MATCH(AE$6,'Resultados General'!$C$10:$CG$10,0),0),"")</f>
        <v>#NAME?</v>
      </c>
      <c r="AF424" s="29" t="str">
        <f t="shared" ca="1" si="462"/>
        <v/>
      </c>
      <c r="AG424" s="29" t="str">
        <f t="shared" ca="1" si="463"/>
        <v/>
      </c>
      <c r="AH424" s="29" t="e">
        <f ca="1">+_xlfn.IFNA(VLOOKUP($B424,'Resultados General'!$C$11:$CG$510,MATCH(AH$6,'Resultados General'!$C$10:$CG$10,0),0),"")</f>
        <v>#NAME?</v>
      </c>
      <c r="AI424" s="29" t="str">
        <f t="shared" ca="1" si="464"/>
        <v/>
      </c>
      <c r="AJ424" s="29" t="str">
        <f t="shared" ca="1" si="465"/>
        <v/>
      </c>
      <c r="AK424" s="29" t="e">
        <f ca="1">+_xlfn.IFNA(VLOOKUP($B424,'Resultados General'!$C$11:$CG$510,MATCH(AK$6,'Resultados General'!$C$10:$CG$10,0),0),"")</f>
        <v>#NAME?</v>
      </c>
      <c r="AL424" s="29" t="str">
        <f t="shared" ca="1" si="466"/>
        <v/>
      </c>
      <c r="AM424" s="29" t="str">
        <f t="shared" ca="1" si="467"/>
        <v/>
      </c>
      <c r="AN424" s="29" t="e">
        <f ca="1">+_xlfn.IFNA(VLOOKUP($B424,'Resultados General'!$C$11:$CG$510,MATCH(AN$6,'Resultados General'!$C$10:$CG$10,0),0),"")</f>
        <v>#NAME?</v>
      </c>
      <c r="AO424" s="29" t="str">
        <f t="shared" ca="1" si="468"/>
        <v/>
      </c>
      <c r="AP424" s="29" t="str">
        <f t="shared" ca="1" si="469"/>
        <v/>
      </c>
      <c r="AQ424" s="29" t="e">
        <f ca="1">+_xlfn.IFNA(VLOOKUP($B424,'Resultados General'!$C$11:$CG$510,MATCH(AQ$6,'Resultados General'!$C$10:$CG$10,0),0),"")</f>
        <v>#NAME?</v>
      </c>
      <c r="AR424" s="29" t="str">
        <f t="shared" ca="1" si="470"/>
        <v/>
      </c>
      <c r="AS424" s="29" t="str">
        <f t="shared" ca="1" si="471"/>
        <v/>
      </c>
      <c r="AT424" s="29" t="e">
        <f ca="1">+_xlfn.IFNA(VLOOKUP($B424,'Resultados General'!$C$11:$CG$510,MATCH(AT$6,'Resultados General'!$C$10:$CG$10,0),0),"")</f>
        <v>#NAME?</v>
      </c>
      <c r="AU424" s="29" t="str">
        <f t="shared" ca="1" si="472"/>
        <v/>
      </c>
      <c r="AV424" s="29" t="str">
        <f t="shared" ca="1" si="473"/>
        <v/>
      </c>
      <c r="AW424" s="29" t="e">
        <f ca="1">+_xlfn.IFNA(VLOOKUP($B424,'Resultados General'!$C$11:$CG$510,MATCH(AW$6,'Resultados General'!$C$10:$CG$10,0),0),"")</f>
        <v>#NAME?</v>
      </c>
      <c r="AX424" s="29" t="str">
        <f t="shared" ca="1" si="474"/>
        <v/>
      </c>
      <c r="AY424" s="29" t="str">
        <f t="shared" ca="1" si="475"/>
        <v/>
      </c>
      <c r="AZ424" s="29" t="e">
        <f ca="1">+_xlfn.IFNA(VLOOKUP($B424,'Resultados General'!$C$11:$CG$510,MATCH(AZ$6,'Resultados General'!$C$10:$CG$10,0),0),"")</f>
        <v>#NAME?</v>
      </c>
      <c r="BA424" s="29" t="str">
        <f t="shared" ca="1" si="476"/>
        <v/>
      </c>
      <c r="BB424" s="29" t="str">
        <f t="shared" ca="1" si="477"/>
        <v/>
      </c>
      <c r="BC424" s="29" t="e">
        <f ca="1">+_xlfn.IFNA(VLOOKUP($B424,'Resultados General'!$C$11:$CG$510,MATCH(BC$6,'Resultados General'!$C$10:$CG$10,0),0),"")</f>
        <v>#NAME?</v>
      </c>
      <c r="BD424" s="29" t="str">
        <f t="shared" ca="1" si="478"/>
        <v/>
      </c>
      <c r="BE424" s="29" t="str">
        <f t="shared" ca="1" si="479"/>
        <v/>
      </c>
      <c r="BF424" s="29" t="e">
        <f ca="1">+_xlfn.IFNA(VLOOKUP($B424,'Resultados General'!$C$11:$CG$510,MATCH(BF$6,'Resultados General'!$C$10:$CG$10,0),0),"")</f>
        <v>#NAME?</v>
      </c>
      <c r="BG424" s="29" t="str">
        <f t="shared" ca="1" si="480"/>
        <v/>
      </c>
      <c r="BH424" s="29" t="str">
        <f t="shared" ca="1" si="481"/>
        <v/>
      </c>
      <c r="BI424" s="29" t="e">
        <f ca="1">+_xlfn.IFNA(VLOOKUP($B424,'Resultados General'!$C$11:$CG$510,MATCH(BI$6,'Resultados General'!$C$10:$CG$10,0),0),"")</f>
        <v>#NAME?</v>
      </c>
      <c r="BJ424" s="29" t="str">
        <f t="shared" ca="1" si="482"/>
        <v/>
      </c>
      <c r="BK424" s="29" t="str">
        <f t="shared" ca="1" si="483"/>
        <v/>
      </c>
      <c r="BL424" s="29" t="e">
        <f ca="1">+_xlfn.IFNA(VLOOKUP($B424,'Resultados General'!$C$11:$CG$510,MATCH(BL$6,'Resultados General'!$C$10:$CG$10,0),0),"")</f>
        <v>#NAME?</v>
      </c>
      <c r="BM424" s="29" t="str">
        <f t="shared" ca="1" si="484"/>
        <v/>
      </c>
      <c r="BN424" s="29" t="str">
        <f t="shared" ca="1" si="485"/>
        <v/>
      </c>
      <c r="BO424" s="29" t="e">
        <f ca="1">+_xlfn.IFNA(VLOOKUP($B424,'Resultados General'!$C$11:$CG$510,MATCH(BO$6,'Resultados General'!$C$10:$CG$10,0),0),"")</f>
        <v>#NAME?</v>
      </c>
      <c r="BP424" s="29" t="str">
        <f t="shared" ca="1" si="486"/>
        <v/>
      </c>
      <c r="BQ424" s="29" t="str">
        <f t="shared" ca="1" si="487"/>
        <v/>
      </c>
      <c r="BR424" s="29" t="e">
        <f ca="1">+_xlfn.IFNA(VLOOKUP($B424,'Resultados General'!$C$11:$CG$510,MATCH(BR$6,'Resultados General'!$C$10:$CG$10,0),0),"")</f>
        <v>#NAME?</v>
      </c>
      <c r="BS424" s="29" t="str">
        <f t="shared" ca="1" si="488"/>
        <v/>
      </c>
      <c r="BT424" s="29" t="str">
        <f t="shared" ca="1" si="489"/>
        <v/>
      </c>
      <c r="BU424" s="29" t="e">
        <f ca="1">+_xlfn.IFNA(VLOOKUP($B424,'Resultados General'!$C$11:$CG$510,MATCH(BU$6,'Resultados General'!$C$10:$CG$10,0),0),"")</f>
        <v>#NAME?</v>
      </c>
      <c r="BV424" s="29" t="str">
        <f t="shared" ca="1" si="490"/>
        <v/>
      </c>
      <c r="BW424" s="29" t="str">
        <f t="shared" ca="1" si="491"/>
        <v/>
      </c>
      <c r="BX424" s="29" t="e">
        <f ca="1">+_xlfn.IFNA(VLOOKUP($B424,'Resultados General'!$C$11:$CG$510,MATCH(BX$6,'Resultados General'!$C$10:$CG$10,0),0),"")</f>
        <v>#NAME?</v>
      </c>
      <c r="BY424" s="29" t="str">
        <f t="shared" ca="1" si="492"/>
        <v/>
      </c>
      <c r="BZ424" s="29" t="str">
        <f t="shared" ca="1" si="493"/>
        <v/>
      </c>
      <c r="CA424" s="29" t="e">
        <f ca="1">+_xlfn.IFNA(VLOOKUP($B424,'Resultados General'!$C$11:$CG$510,MATCH(CA$6,'Resultados General'!$C$10:$CG$10,0),0),"")</f>
        <v>#NAME?</v>
      </c>
      <c r="CB424" s="29" t="str">
        <f t="shared" ca="1" si="494"/>
        <v/>
      </c>
      <c r="CC424" s="29" t="str">
        <f t="shared" ca="1" si="495"/>
        <v/>
      </c>
      <c r="CD424" s="29" t="e">
        <f ca="1">+_xlfn.IFNA(VLOOKUP($B424,'Resultados General'!$C$11:$CG$510,MATCH(CD$6,'Resultados General'!$C$10:$CG$10,0),0),"")</f>
        <v>#NAME?</v>
      </c>
      <c r="CE424" s="29" t="str">
        <f t="shared" ca="1" si="496"/>
        <v/>
      </c>
      <c r="CF424" s="29" t="str">
        <f t="shared" ca="1" si="497"/>
        <v/>
      </c>
      <c r="CG424" s="29" t="e">
        <f ca="1">+_xlfn.IFNA(VLOOKUP($B424,'Resultados General'!$C$11:$CG$510,MATCH(CG$6,'Resultados General'!$C$10:$CG$10,0),0),"")</f>
        <v>#NAME?</v>
      </c>
      <c r="CH424" s="29" t="str">
        <f t="shared" ca="1" si="498"/>
        <v/>
      </c>
      <c r="CI424" s="29" t="str">
        <f t="shared" ca="1" si="499"/>
        <v/>
      </c>
      <c r="CJ424" s="29" t="e">
        <f ca="1">+_xlfn.IFNA(VLOOKUP($B424,'Resultados General'!$C$11:$CG$510,MATCH(CJ$6,'Resultados General'!$C$10:$CG$10,0),0),"")</f>
        <v>#NAME?</v>
      </c>
      <c r="CK424" s="29" t="str">
        <f t="shared" ca="1" si="500"/>
        <v/>
      </c>
      <c r="CL424" s="29" t="str">
        <f t="shared" ca="1" si="501"/>
        <v/>
      </c>
      <c r="CM424" s="29" t="e">
        <f ca="1">+_xlfn.IFNA(VLOOKUP($B424,'Resultados General'!$C$11:$CG$510,MATCH(CM$6,'Resultados General'!$C$10:$CG$10,0),0),"")</f>
        <v>#NAME?</v>
      </c>
      <c r="CN424" s="29" t="str">
        <f t="shared" ca="1" si="502"/>
        <v/>
      </c>
      <c r="CO424" s="29" t="str">
        <f t="shared" ca="1" si="503"/>
        <v/>
      </c>
      <c r="CP424" s="29" t="e">
        <f ca="1">+_xlfn.IFNA(VLOOKUP($B424,'Resultados General'!$C$11:$CG$510,MATCH(CP$6,'Resultados General'!$C$10:$CG$10,0),0),"")</f>
        <v>#NAME?</v>
      </c>
      <c r="CQ424" s="29" t="str">
        <f t="shared" ca="1" si="504"/>
        <v/>
      </c>
      <c r="CR424" s="29" t="str">
        <f t="shared" ca="1" si="505"/>
        <v/>
      </c>
      <c r="CS424" s="29" t="e">
        <f ca="1">+_xlfn.IFNA(VLOOKUP($B424,'Resultados General'!$C$11:$CG$510,MATCH(CS$6,'Resultados General'!$C$10:$CG$10,0),0),"")</f>
        <v>#NAME?</v>
      </c>
      <c r="CT424" s="29" t="str">
        <f t="shared" ca="1" si="506"/>
        <v/>
      </c>
      <c r="CU424" s="29" t="str">
        <f t="shared" ca="1" si="507"/>
        <v/>
      </c>
      <c r="CV424" s="29" t="e">
        <f ca="1">+_xlfn.IFNA(VLOOKUP($B424,'Resultados General'!$C$11:$CG$510,MATCH(CV$6,'Resultados General'!$C$10:$CG$10,0),0),"")</f>
        <v>#NAME?</v>
      </c>
      <c r="CW424" s="29" t="str">
        <f t="shared" ca="1" si="508"/>
        <v/>
      </c>
      <c r="CX424" s="29" t="str">
        <f t="shared" ca="1" si="509"/>
        <v/>
      </c>
      <c r="CY424" s="29" t="e">
        <f ca="1">+_xlfn.IFNA(VLOOKUP($B424,'Resultados General'!$C$11:$CG$510,MATCH(CY$6,'Resultados General'!$C$10:$CG$10,0),0),"")</f>
        <v>#NAME?</v>
      </c>
      <c r="CZ424" s="29" t="str">
        <f t="shared" ca="1" si="510"/>
        <v/>
      </c>
      <c r="DA424" s="29" t="str">
        <f t="shared" ca="1" si="511"/>
        <v/>
      </c>
      <c r="DB424" s="29" t="e">
        <f ca="1">+_xlfn.IFNA(VLOOKUP($B424,'Resultados General'!$C$11:$CG$510,MATCH(DB$6,'Resultados General'!$C$10:$CG$10,0),0),"")</f>
        <v>#NAME?</v>
      </c>
      <c r="DC424" s="29" t="str">
        <f t="shared" ca="1" si="512"/>
        <v/>
      </c>
      <c r="DD424" s="29" t="str">
        <f t="shared" ca="1" si="513"/>
        <v/>
      </c>
      <c r="DE424" s="29" t="e">
        <f ca="1">+_xlfn.IFNA(VLOOKUP($B424,'Resultados General'!$C$11:$CG$510,MATCH(DE$6,'Resultados General'!$C$10:$CG$10,0),0),"")</f>
        <v>#NAME?</v>
      </c>
      <c r="DF424" s="29" t="str">
        <f t="shared" ca="1" si="514"/>
        <v/>
      </c>
      <c r="DG424" s="29" t="str">
        <f t="shared" ca="1" si="515"/>
        <v/>
      </c>
      <c r="DH424" s="29" t="e">
        <f ca="1">+_xlfn.IFNA(VLOOKUP($B424,'Resultados General'!$C$11:$CG$510,MATCH(DH$6,'Resultados General'!$C$10:$CG$10,0),0),"")</f>
        <v>#NAME?</v>
      </c>
      <c r="DI424" s="29" t="str">
        <f t="shared" ca="1" si="516"/>
        <v/>
      </c>
      <c r="DJ424" s="29" t="str">
        <f t="shared" ca="1" si="517"/>
        <v/>
      </c>
      <c r="DK424" s="29" t="e">
        <f ca="1">+_xlfn.IFNA(VLOOKUP($B424,'Resultados General'!$C$11:$CG$510,MATCH(DK$6,'Resultados General'!$C$10:$CG$10,0),0),"")</f>
        <v>#NAME?</v>
      </c>
      <c r="DL424" s="29" t="str">
        <f t="shared" ca="1" si="518"/>
        <v/>
      </c>
      <c r="DM424" s="29" t="str">
        <f t="shared" ca="1" si="519"/>
        <v/>
      </c>
      <c r="DN424" s="29" t="e">
        <f ca="1">+_xlfn.IFNA(VLOOKUP($B424,'Resultados General'!$C$11:$CG$510,MATCH(DN$6,'Resultados General'!$C$10:$CG$10,0),0),"")</f>
        <v>#NAME?</v>
      </c>
      <c r="DO424" s="29" t="str">
        <f t="shared" ca="1" si="520"/>
        <v/>
      </c>
      <c r="DP424" s="29" t="str">
        <f t="shared" ca="1" si="521"/>
        <v/>
      </c>
    </row>
    <row r="425" spans="2:120">
      <c r="B425" s="219" t="str">
        <f>+IF('Resultados General'!C428="","",'Resultados General'!C428)</f>
        <v/>
      </c>
      <c r="C425" s="134" t="e">
        <f ca="1">+_xlfn.IFNA(VLOOKUP('Distribución de puestos'!B425,'Resultados General'!$C$11:$J$510,8,0),"")</f>
        <v>#NAME?</v>
      </c>
      <c r="D425" s="135" t="e">
        <f ca="1">+_xlfn.IFNA(VLOOKUP(B425,'Resultados General'!$C$11:$L$510,10,0),"")</f>
        <v>#NAME?</v>
      </c>
      <c r="E425" s="26" t="s">
        <v>76</v>
      </c>
      <c r="F425" s="26" t="s">
        <v>76</v>
      </c>
      <c r="G425" s="135" t="str">
        <f t="shared" ca="1" si="522"/>
        <v/>
      </c>
      <c r="H425" s="135" t="str">
        <f t="shared" ca="1" si="523"/>
        <v/>
      </c>
      <c r="I425" s="219" t="str">
        <f t="shared" si="524"/>
        <v/>
      </c>
      <c r="J425" s="138"/>
      <c r="M425" s="29" t="e">
        <f ca="1">+_xlfn.IFNA(VLOOKUP($B425,'Resultados General'!$C$11:$CG$510,MATCH(M$6,'Resultados General'!$C$10:$CG$10,0),0),"")</f>
        <v>#NAME?</v>
      </c>
      <c r="N425" s="29" t="str">
        <f t="shared" ca="1" si="450"/>
        <v/>
      </c>
      <c r="O425" s="29" t="str">
        <f t="shared" ca="1" si="451"/>
        <v/>
      </c>
      <c r="P425" s="29" t="e">
        <f ca="1">+_xlfn.IFNA(VLOOKUP($B425,'Resultados General'!$C$11:$CG$510,MATCH(P$6,'Resultados General'!$C$10:$CG$10,0),0),"")</f>
        <v>#NAME?</v>
      </c>
      <c r="Q425" s="29" t="str">
        <f t="shared" ca="1" si="452"/>
        <v/>
      </c>
      <c r="R425" s="29" t="str">
        <f t="shared" ca="1" si="453"/>
        <v/>
      </c>
      <c r="S425" s="29" t="e">
        <f ca="1">+_xlfn.IFNA(VLOOKUP($B425,'Resultados General'!$C$11:$CG$510,MATCH(S$6,'Resultados General'!$C$10:$CG$10,0),0),"")</f>
        <v>#NAME?</v>
      </c>
      <c r="T425" s="29" t="str">
        <f t="shared" ca="1" si="454"/>
        <v/>
      </c>
      <c r="U425" s="29" t="str">
        <f t="shared" ca="1" si="455"/>
        <v/>
      </c>
      <c r="V425" s="29" t="e">
        <f ca="1">+_xlfn.IFNA(VLOOKUP($B425,'Resultados General'!$C$11:$CG$510,MATCH(V$6,'Resultados General'!$C$10:$CG$10,0),0),"")</f>
        <v>#NAME?</v>
      </c>
      <c r="W425" s="29" t="str">
        <f t="shared" ca="1" si="456"/>
        <v/>
      </c>
      <c r="X425" s="29" t="str">
        <f t="shared" ca="1" si="457"/>
        <v/>
      </c>
      <c r="Y425" s="29" t="e">
        <f ca="1">+_xlfn.IFNA(VLOOKUP($B425,'Resultados General'!$C$11:$CG$510,MATCH(Y$6,'Resultados General'!$C$10:$CG$10,0),0),"")</f>
        <v>#NAME?</v>
      </c>
      <c r="Z425" s="29" t="str">
        <f t="shared" ca="1" si="458"/>
        <v/>
      </c>
      <c r="AA425" s="29" t="str">
        <f t="shared" ca="1" si="459"/>
        <v/>
      </c>
      <c r="AB425" s="29" t="e">
        <f ca="1">+_xlfn.IFNA(VLOOKUP($B425,'Resultados General'!$C$11:$CG$510,MATCH(AB$6,'Resultados General'!$C$10:$CG$10,0),0),"")</f>
        <v>#NAME?</v>
      </c>
      <c r="AC425" s="29" t="str">
        <f t="shared" ca="1" si="460"/>
        <v/>
      </c>
      <c r="AD425" s="29" t="str">
        <f t="shared" ca="1" si="461"/>
        <v/>
      </c>
      <c r="AE425" s="29" t="e">
        <f ca="1">+_xlfn.IFNA(VLOOKUP($B425,'Resultados General'!$C$11:$CG$510,MATCH(AE$6,'Resultados General'!$C$10:$CG$10,0),0),"")</f>
        <v>#NAME?</v>
      </c>
      <c r="AF425" s="29" t="str">
        <f t="shared" ca="1" si="462"/>
        <v/>
      </c>
      <c r="AG425" s="29" t="str">
        <f t="shared" ca="1" si="463"/>
        <v/>
      </c>
      <c r="AH425" s="29" t="e">
        <f ca="1">+_xlfn.IFNA(VLOOKUP($B425,'Resultados General'!$C$11:$CG$510,MATCH(AH$6,'Resultados General'!$C$10:$CG$10,0),0),"")</f>
        <v>#NAME?</v>
      </c>
      <c r="AI425" s="29" t="str">
        <f t="shared" ca="1" si="464"/>
        <v/>
      </c>
      <c r="AJ425" s="29" t="str">
        <f t="shared" ca="1" si="465"/>
        <v/>
      </c>
      <c r="AK425" s="29" t="e">
        <f ca="1">+_xlfn.IFNA(VLOOKUP($B425,'Resultados General'!$C$11:$CG$510,MATCH(AK$6,'Resultados General'!$C$10:$CG$10,0),0),"")</f>
        <v>#NAME?</v>
      </c>
      <c r="AL425" s="29" t="str">
        <f t="shared" ca="1" si="466"/>
        <v/>
      </c>
      <c r="AM425" s="29" t="str">
        <f t="shared" ca="1" si="467"/>
        <v/>
      </c>
      <c r="AN425" s="29" t="e">
        <f ca="1">+_xlfn.IFNA(VLOOKUP($B425,'Resultados General'!$C$11:$CG$510,MATCH(AN$6,'Resultados General'!$C$10:$CG$10,0),0),"")</f>
        <v>#NAME?</v>
      </c>
      <c r="AO425" s="29" t="str">
        <f t="shared" ca="1" si="468"/>
        <v/>
      </c>
      <c r="AP425" s="29" t="str">
        <f t="shared" ca="1" si="469"/>
        <v/>
      </c>
      <c r="AQ425" s="29" t="e">
        <f ca="1">+_xlfn.IFNA(VLOOKUP($B425,'Resultados General'!$C$11:$CG$510,MATCH(AQ$6,'Resultados General'!$C$10:$CG$10,0),0),"")</f>
        <v>#NAME?</v>
      </c>
      <c r="AR425" s="29" t="str">
        <f t="shared" ca="1" si="470"/>
        <v/>
      </c>
      <c r="AS425" s="29" t="str">
        <f t="shared" ca="1" si="471"/>
        <v/>
      </c>
      <c r="AT425" s="29" t="e">
        <f ca="1">+_xlfn.IFNA(VLOOKUP($B425,'Resultados General'!$C$11:$CG$510,MATCH(AT$6,'Resultados General'!$C$10:$CG$10,0),0),"")</f>
        <v>#NAME?</v>
      </c>
      <c r="AU425" s="29" t="str">
        <f t="shared" ca="1" si="472"/>
        <v/>
      </c>
      <c r="AV425" s="29" t="str">
        <f t="shared" ca="1" si="473"/>
        <v/>
      </c>
      <c r="AW425" s="29" t="e">
        <f ca="1">+_xlfn.IFNA(VLOOKUP($B425,'Resultados General'!$C$11:$CG$510,MATCH(AW$6,'Resultados General'!$C$10:$CG$10,0),0),"")</f>
        <v>#NAME?</v>
      </c>
      <c r="AX425" s="29" t="str">
        <f t="shared" ca="1" si="474"/>
        <v/>
      </c>
      <c r="AY425" s="29" t="str">
        <f t="shared" ca="1" si="475"/>
        <v/>
      </c>
      <c r="AZ425" s="29" t="e">
        <f ca="1">+_xlfn.IFNA(VLOOKUP($B425,'Resultados General'!$C$11:$CG$510,MATCH(AZ$6,'Resultados General'!$C$10:$CG$10,0),0),"")</f>
        <v>#NAME?</v>
      </c>
      <c r="BA425" s="29" t="str">
        <f t="shared" ca="1" si="476"/>
        <v/>
      </c>
      <c r="BB425" s="29" t="str">
        <f t="shared" ca="1" si="477"/>
        <v/>
      </c>
      <c r="BC425" s="29" t="e">
        <f ca="1">+_xlfn.IFNA(VLOOKUP($B425,'Resultados General'!$C$11:$CG$510,MATCH(BC$6,'Resultados General'!$C$10:$CG$10,0),0),"")</f>
        <v>#NAME?</v>
      </c>
      <c r="BD425" s="29" t="str">
        <f t="shared" ca="1" si="478"/>
        <v/>
      </c>
      <c r="BE425" s="29" t="str">
        <f t="shared" ca="1" si="479"/>
        <v/>
      </c>
      <c r="BF425" s="29" t="e">
        <f ca="1">+_xlfn.IFNA(VLOOKUP($B425,'Resultados General'!$C$11:$CG$510,MATCH(BF$6,'Resultados General'!$C$10:$CG$10,0),0),"")</f>
        <v>#NAME?</v>
      </c>
      <c r="BG425" s="29" t="str">
        <f t="shared" ca="1" si="480"/>
        <v/>
      </c>
      <c r="BH425" s="29" t="str">
        <f t="shared" ca="1" si="481"/>
        <v/>
      </c>
      <c r="BI425" s="29" t="e">
        <f ca="1">+_xlfn.IFNA(VLOOKUP($B425,'Resultados General'!$C$11:$CG$510,MATCH(BI$6,'Resultados General'!$C$10:$CG$10,0),0),"")</f>
        <v>#NAME?</v>
      </c>
      <c r="BJ425" s="29" t="str">
        <f t="shared" ca="1" si="482"/>
        <v/>
      </c>
      <c r="BK425" s="29" t="str">
        <f t="shared" ca="1" si="483"/>
        <v/>
      </c>
      <c r="BL425" s="29" t="e">
        <f ca="1">+_xlfn.IFNA(VLOOKUP($B425,'Resultados General'!$C$11:$CG$510,MATCH(BL$6,'Resultados General'!$C$10:$CG$10,0),0),"")</f>
        <v>#NAME?</v>
      </c>
      <c r="BM425" s="29" t="str">
        <f t="shared" ca="1" si="484"/>
        <v/>
      </c>
      <c r="BN425" s="29" t="str">
        <f t="shared" ca="1" si="485"/>
        <v/>
      </c>
      <c r="BO425" s="29" t="e">
        <f ca="1">+_xlfn.IFNA(VLOOKUP($B425,'Resultados General'!$C$11:$CG$510,MATCH(BO$6,'Resultados General'!$C$10:$CG$10,0),0),"")</f>
        <v>#NAME?</v>
      </c>
      <c r="BP425" s="29" t="str">
        <f t="shared" ca="1" si="486"/>
        <v/>
      </c>
      <c r="BQ425" s="29" t="str">
        <f t="shared" ca="1" si="487"/>
        <v/>
      </c>
      <c r="BR425" s="29" t="e">
        <f ca="1">+_xlfn.IFNA(VLOOKUP($B425,'Resultados General'!$C$11:$CG$510,MATCH(BR$6,'Resultados General'!$C$10:$CG$10,0),0),"")</f>
        <v>#NAME?</v>
      </c>
      <c r="BS425" s="29" t="str">
        <f t="shared" ca="1" si="488"/>
        <v/>
      </c>
      <c r="BT425" s="29" t="str">
        <f t="shared" ca="1" si="489"/>
        <v/>
      </c>
      <c r="BU425" s="29" t="e">
        <f ca="1">+_xlfn.IFNA(VLOOKUP($B425,'Resultados General'!$C$11:$CG$510,MATCH(BU$6,'Resultados General'!$C$10:$CG$10,0),0),"")</f>
        <v>#NAME?</v>
      </c>
      <c r="BV425" s="29" t="str">
        <f t="shared" ca="1" si="490"/>
        <v/>
      </c>
      <c r="BW425" s="29" t="str">
        <f t="shared" ca="1" si="491"/>
        <v/>
      </c>
      <c r="BX425" s="29" t="e">
        <f ca="1">+_xlfn.IFNA(VLOOKUP($B425,'Resultados General'!$C$11:$CG$510,MATCH(BX$6,'Resultados General'!$C$10:$CG$10,0),0),"")</f>
        <v>#NAME?</v>
      </c>
      <c r="BY425" s="29" t="str">
        <f t="shared" ca="1" si="492"/>
        <v/>
      </c>
      <c r="BZ425" s="29" t="str">
        <f t="shared" ca="1" si="493"/>
        <v/>
      </c>
      <c r="CA425" s="29" t="e">
        <f ca="1">+_xlfn.IFNA(VLOOKUP($B425,'Resultados General'!$C$11:$CG$510,MATCH(CA$6,'Resultados General'!$C$10:$CG$10,0),0),"")</f>
        <v>#NAME?</v>
      </c>
      <c r="CB425" s="29" t="str">
        <f t="shared" ca="1" si="494"/>
        <v/>
      </c>
      <c r="CC425" s="29" t="str">
        <f t="shared" ca="1" si="495"/>
        <v/>
      </c>
      <c r="CD425" s="29" t="e">
        <f ca="1">+_xlfn.IFNA(VLOOKUP($B425,'Resultados General'!$C$11:$CG$510,MATCH(CD$6,'Resultados General'!$C$10:$CG$10,0),0),"")</f>
        <v>#NAME?</v>
      </c>
      <c r="CE425" s="29" t="str">
        <f t="shared" ca="1" si="496"/>
        <v/>
      </c>
      <c r="CF425" s="29" t="str">
        <f t="shared" ca="1" si="497"/>
        <v/>
      </c>
      <c r="CG425" s="29" t="e">
        <f ca="1">+_xlfn.IFNA(VLOOKUP($B425,'Resultados General'!$C$11:$CG$510,MATCH(CG$6,'Resultados General'!$C$10:$CG$10,0),0),"")</f>
        <v>#NAME?</v>
      </c>
      <c r="CH425" s="29" t="str">
        <f t="shared" ca="1" si="498"/>
        <v/>
      </c>
      <c r="CI425" s="29" t="str">
        <f t="shared" ca="1" si="499"/>
        <v/>
      </c>
      <c r="CJ425" s="29" t="e">
        <f ca="1">+_xlfn.IFNA(VLOOKUP($B425,'Resultados General'!$C$11:$CG$510,MATCH(CJ$6,'Resultados General'!$C$10:$CG$10,0),0),"")</f>
        <v>#NAME?</v>
      </c>
      <c r="CK425" s="29" t="str">
        <f t="shared" ca="1" si="500"/>
        <v/>
      </c>
      <c r="CL425" s="29" t="str">
        <f t="shared" ca="1" si="501"/>
        <v/>
      </c>
      <c r="CM425" s="29" t="e">
        <f ca="1">+_xlfn.IFNA(VLOOKUP($B425,'Resultados General'!$C$11:$CG$510,MATCH(CM$6,'Resultados General'!$C$10:$CG$10,0),0),"")</f>
        <v>#NAME?</v>
      </c>
      <c r="CN425" s="29" t="str">
        <f t="shared" ca="1" si="502"/>
        <v/>
      </c>
      <c r="CO425" s="29" t="str">
        <f t="shared" ca="1" si="503"/>
        <v/>
      </c>
      <c r="CP425" s="29" t="e">
        <f ca="1">+_xlfn.IFNA(VLOOKUP($B425,'Resultados General'!$C$11:$CG$510,MATCH(CP$6,'Resultados General'!$C$10:$CG$10,0),0),"")</f>
        <v>#NAME?</v>
      </c>
      <c r="CQ425" s="29" t="str">
        <f t="shared" ca="1" si="504"/>
        <v/>
      </c>
      <c r="CR425" s="29" t="str">
        <f t="shared" ca="1" si="505"/>
        <v/>
      </c>
      <c r="CS425" s="29" t="e">
        <f ca="1">+_xlfn.IFNA(VLOOKUP($B425,'Resultados General'!$C$11:$CG$510,MATCH(CS$6,'Resultados General'!$C$10:$CG$10,0),0),"")</f>
        <v>#NAME?</v>
      </c>
      <c r="CT425" s="29" t="str">
        <f t="shared" ca="1" si="506"/>
        <v/>
      </c>
      <c r="CU425" s="29" t="str">
        <f t="shared" ca="1" si="507"/>
        <v/>
      </c>
      <c r="CV425" s="29" t="e">
        <f ca="1">+_xlfn.IFNA(VLOOKUP($B425,'Resultados General'!$C$11:$CG$510,MATCH(CV$6,'Resultados General'!$C$10:$CG$10,0),0),"")</f>
        <v>#NAME?</v>
      </c>
      <c r="CW425" s="29" t="str">
        <f t="shared" ca="1" si="508"/>
        <v/>
      </c>
      <c r="CX425" s="29" t="str">
        <f t="shared" ca="1" si="509"/>
        <v/>
      </c>
      <c r="CY425" s="29" t="e">
        <f ca="1">+_xlfn.IFNA(VLOOKUP($B425,'Resultados General'!$C$11:$CG$510,MATCH(CY$6,'Resultados General'!$C$10:$CG$10,0),0),"")</f>
        <v>#NAME?</v>
      </c>
      <c r="CZ425" s="29" t="str">
        <f t="shared" ca="1" si="510"/>
        <v/>
      </c>
      <c r="DA425" s="29" t="str">
        <f t="shared" ca="1" si="511"/>
        <v/>
      </c>
      <c r="DB425" s="29" t="e">
        <f ca="1">+_xlfn.IFNA(VLOOKUP($B425,'Resultados General'!$C$11:$CG$510,MATCH(DB$6,'Resultados General'!$C$10:$CG$10,0),0),"")</f>
        <v>#NAME?</v>
      </c>
      <c r="DC425" s="29" t="str">
        <f t="shared" ca="1" si="512"/>
        <v/>
      </c>
      <c r="DD425" s="29" t="str">
        <f t="shared" ca="1" si="513"/>
        <v/>
      </c>
      <c r="DE425" s="29" t="e">
        <f ca="1">+_xlfn.IFNA(VLOOKUP($B425,'Resultados General'!$C$11:$CG$510,MATCH(DE$6,'Resultados General'!$C$10:$CG$10,0),0),"")</f>
        <v>#NAME?</v>
      </c>
      <c r="DF425" s="29" t="str">
        <f t="shared" ca="1" si="514"/>
        <v/>
      </c>
      <c r="DG425" s="29" t="str">
        <f t="shared" ca="1" si="515"/>
        <v/>
      </c>
      <c r="DH425" s="29" t="e">
        <f ca="1">+_xlfn.IFNA(VLOOKUP($B425,'Resultados General'!$C$11:$CG$510,MATCH(DH$6,'Resultados General'!$C$10:$CG$10,0),0),"")</f>
        <v>#NAME?</v>
      </c>
      <c r="DI425" s="29" t="str">
        <f t="shared" ca="1" si="516"/>
        <v/>
      </c>
      <c r="DJ425" s="29" t="str">
        <f t="shared" ca="1" si="517"/>
        <v/>
      </c>
      <c r="DK425" s="29" t="e">
        <f ca="1">+_xlfn.IFNA(VLOOKUP($B425,'Resultados General'!$C$11:$CG$510,MATCH(DK$6,'Resultados General'!$C$10:$CG$10,0),0),"")</f>
        <v>#NAME?</v>
      </c>
      <c r="DL425" s="29" t="str">
        <f t="shared" ca="1" si="518"/>
        <v/>
      </c>
      <c r="DM425" s="29" t="str">
        <f t="shared" ca="1" si="519"/>
        <v/>
      </c>
      <c r="DN425" s="29" t="e">
        <f ca="1">+_xlfn.IFNA(VLOOKUP($B425,'Resultados General'!$C$11:$CG$510,MATCH(DN$6,'Resultados General'!$C$10:$CG$10,0),0),"")</f>
        <v>#NAME?</v>
      </c>
      <c r="DO425" s="29" t="str">
        <f t="shared" ca="1" si="520"/>
        <v/>
      </c>
      <c r="DP425" s="29" t="str">
        <f t="shared" ca="1" si="521"/>
        <v/>
      </c>
    </row>
    <row r="426" spans="2:120">
      <c r="B426" s="219" t="str">
        <f>+IF('Resultados General'!C429="","",'Resultados General'!C429)</f>
        <v/>
      </c>
      <c r="C426" s="134" t="e">
        <f ca="1">+_xlfn.IFNA(VLOOKUP('Distribución de puestos'!B426,'Resultados General'!$C$11:$J$510,8,0),"")</f>
        <v>#NAME?</v>
      </c>
      <c r="D426" s="135" t="e">
        <f ca="1">+_xlfn.IFNA(VLOOKUP(B426,'Resultados General'!$C$11:$L$510,10,0),"")</f>
        <v>#NAME?</v>
      </c>
      <c r="E426" s="26" t="s">
        <v>76</v>
      </c>
      <c r="F426" s="26" t="s">
        <v>76</v>
      </c>
      <c r="G426" s="135" t="str">
        <f t="shared" ca="1" si="522"/>
        <v/>
      </c>
      <c r="H426" s="135" t="str">
        <f t="shared" ca="1" si="523"/>
        <v/>
      </c>
      <c r="I426" s="219" t="str">
        <f t="shared" si="524"/>
        <v/>
      </c>
      <c r="J426" s="138"/>
      <c r="M426" s="29" t="e">
        <f ca="1">+_xlfn.IFNA(VLOOKUP($B426,'Resultados General'!$C$11:$CG$510,MATCH(M$6,'Resultados General'!$C$10:$CG$10,0),0),"")</f>
        <v>#NAME?</v>
      </c>
      <c r="N426" s="29" t="str">
        <f t="shared" ca="1" si="450"/>
        <v/>
      </c>
      <c r="O426" s="29" t="str">
        <f t="shared" ca="1" si="451"/>
        <v/>
      </c>
      <c r="P426" s="29" t="e">
        <f ca="1">+_xlfn.IFNA(VLOOKUP($B426,'Resultados General'!$C$11:$CG$510,MATCH(P$6,'Resultados General'!$C$10:$CG$10,0),0),"")</f>
        <v>#NAME?</v>
      </c>
      <c r="Q426" s="29" t="str">
        <f t="shared" ca="1" si="452"/>
        <v/>
      </c>
      <c r="R426" s="29" t="str">
        <f t="shared" ca="1" si="453"/>
        <v/>
      </c>
      <c r="S426" s="29" t="e">
        <f ca="1">+_xlfn.IFNA(VLOOKUP($B426,'Resultados General'!$C$11:$CG$510,MATCH(S$6,'Resultados General'!$C$10:$CG$10,0),0),"")</f>
        <v>#NAME?</v>
      </c>
      <c r="T426" s="29" t="str">
        <f t="shared" ca="1" si="454"/>
        <v/>
      </c>
      <c r="U426" s="29" t="str">
        <f t="shared" ca="1" si="455"/>
        <v/>
      </c>
      <c r="V426" s="29" t="e">
        <f ca="1">+_xlfn.IFNA(VLOOKUP($B426,'Resultados General'!$C$11:$CG$510,MATCH(V$6,'Resultados General'!$C$10:$CG$10,0),0),"")</f>
        <v>#NAME?</v>
      </c>
      <c r="W426" s="29" t="str">
        <f t="shared" ca="1" si="456"/>
        <v/>
      </c>
      <c r="X426" s="29" t="str">
        <f t="shared" ca="1" si="457"/>
        <v/>
      </c>
      <c r="Y426" s="29" t="e">
        <f ca="1">+_xlfn.IFNA(VLOOKUP($B426,'Resultados General'!$C$11:$CG$510,MATCH(Y$6,'Resultados General'!$C$10:$CG$10,0),0),"")</f>
        <v>#NAME?</v>
      </c>
      <c r="Z426" s="29" t="str">
        <f t="shared" ca="1" si="458"/>
        <v/>
      </c>
      <c r="AA426" s="29" t="str">
        <f t="shared" ca="1" si="459"/>
        <v/>
      </c>
      <c r="AB426" s="29" t="e">
        <f ca="1">+_xlfn.IFNA(VLOOKUP($B426,'Resultados General'!$C$11:$CG$510,MATCH(AB$6,'Resultados General'!$C$10:$CG$10,0),0),"")</f>
        <v>#NAME?</v>
      </c>
      <c r="AC426" s="29" t="str">
        <f t="shared" ca="1" si="460"/>
        <v/>
      </c>
      <c r="AD426" s="29" t="str">
        <f t="shared" ca="1" si="461"/>
        <v/>
      </c>
      <c r="AE426" s="29" t="e">
        <f ca="1">+_xlfn.IFNA(VLOOKUP($B426,'Resultados General'!$C$11:$CG$510,MATCH(AE$6,'Resultados General'!$C$10:$CG$10,0),0),"")</f>
        <v>#NAME?</v>
      </c>
      <c r="AF426" s="29" t="str">
        <f t="shared" ca="1" si="462"/>
        <v/>
      </c>
      <c r="AG426" s="29" t="str">
        <f t="shared" ca="1" si="463"/>
        <v/>
      </c>
      <c r="AH426" s="29" t="e">
        <f ca="1">+_xlfn.IFNA(VLOOKUP($B426,'Resultados General'!$C$11:$CG$510,MATCH(AH$6,'Resultados General'!$C$10:$CG$10,0),0),"")</f>
        <v>#NAME?</v>
      </c>
      <c r="AI426" s="29" t="str">
        <f t="shared" ca="1" si="464"/>
        <v/>
      </c>
      <c r="AJ426" s="29" t="str">
        <f t="shared" ca="1" si="465"/>
        <v/>
      </c>
      <c r="AK426" s="29" t="e">
        <f ca="1">+_xlfn.IFNA(VLOOKUP($B426,'Resultados General'!$C$11:$CG$510,MATCH(AK$6,'Resultados General'!$C$10:$CG$10,0),0),"")</f>
        <v>#NAME?</v>
      </c>
      <c r="AL426" s="29" t="str">
        <f t="shared" ca="1" si="466"/>
        <v/>
      </c>
      <c r="AM426" s="29" t="str">
        <f t="shared" ca="1" si="467"/>
        <v/>
      </c>
      <c r="AN426" s="29" t="e">
        <f ca="1">+_xlfn.IFNA(VLOOKUP($B426,'Resultados General'!$C$11:$CG$510,MATCH(AN$6,'Resultados General'!$C$10:$CG$10,0),0),"")</f>
        <v>#NAME?</v>
      </c>
      <c r="AO426" s="29" t="str">
        <f t="shared" ca="1" si="468"/>
        <v/>
      </c>
      <c r="AP426" s="29" t="str">
        <f t="shared" ca="1" si="469"/>
        <v/>
      </c>
      <c r="AQ426" s="29" t="e">
        <f ca="1">+_xlfn.IFNA(VLOOKUP($B426,'Resultados General'!$C$11:$CG$510,MATCH(AQ$6,'Resultados General'!$C$10:$CG$10,0),0),"")</f>
        <v>#NAME?</v>
      </c>
      <c r="AR426" s="29" t="str">
        <f t="shared" ca="1" si="470"/>
        <v/>
      </c>
      <c r="AS426" s="29" t="str">
        <f t="shared" ca="1" si="471"/>
        <v/>
      </c>
      <c r="AT426" s="29" t="e">
        <f ca="1">+_xlfn.IFNA(VLOOKUP($B426,'Resultados General'!$C$11:$CG$510,MATCH(AT$6,'Resultados General'!$C$10:$CG$10,0),0),"")</f>
        <v>#NAME?</v>
      </c>
      <c r="AU426" s="29" t="str">
        <f t="shared" ca="1" si="472"/>
        <v/>
      </c>
      <c r="AV426" s="29" t="str">
        <f t="shared" ca="1" si="473"/>
        <v/>
      </c>
      <c r="AW426" s="29" t="e">
        <f ca="1">+_xlfn.IFNA(VLOOKUP($B426,'Resultados General'!$C$11:$CG$510,MATCH(AW$6,'Resultados General'!$C$10:$CG$10,0),0),"")</f>
        <v>#NAME?</v>
      </c>
      <c r="AX426" s="29" t="str">
        <f t="shared" ca="1" si="474"/>
        <v/>
      </c>
      <c r="AY426" s="29" t="str">
        <f t="shared" ca="1" si="475"/>
        <v/>
      </c>
      <c r="AZ426" s="29" t="e">
        <f ca="1">+_xlfn.IFNA(VLOOKUP($B426,'Resultados General'!$C$11:$CG$510,MATCH(AZ$6,'Resultados General'!$C$10:$CG$10,0),0),"")</f>
        <v>#NAME?</v>
      </c>
      <c r="BA426" s="29" t="str">
        <f t="shared" ca="1" si="476"/>
        <v/>
      </c>
      <c r="BB426" s="29" t="str">
        <f t="shared" ca="1" si="477"/>
        <v/>
      </c>
      <c r="BC426" s="29" t="e">
        <f ca="1">+_xlfn.IFNA(VLOOKUP($B426,'Resultados General'!$C$11:$CG$510,MATCH(BC$6,'Resultados General'!$C$10:$CG$10,0),0),"")</f>
        <v>#NAME?</v>
      </c>
      <c r="BD426" s="29" t="str">
        <f t="shared" ca="1" si="478"/>
        <v/>
      </c>
      <c r="BE426" s="29" t="str">
        <f t="shared" ca="1" si="479"/>
        <v/>
      </c>
      <c r="BF426" s="29" t="e">
        <f ca="1">+_xlfn.IFNA(VLOOKUP($B426,'Resultados General'!$C$11:$CG$510,MATCH(BF$6,'Resultados General'!$C$10:$CG$10,0),0),"")</f>
        <v>#NAME?</v>
      </c>
      <c r="BG426" s="29" t="str">
        <f t="shared" ca="1" si="480"/>
        <v/>
      </c>
      <c r="BH426" s="29" t="str">
        <f t="shared" ca="1" si="481"/>
        <v/>
      </c>
      <c r="BI426" s="29" t="e">
        <f ca="1">+_xlfn.IFNA(VLOOKUP($B426,'Resultados General'!$C$11:$CG$510,MATCH(BI$6,'Resultados General'!$C$10:$CG$10,0),0),"")</f>
        <v>#NAME?</v>
      </c>
      <c r="BJ426" s="29" t="str">
        <f t="shared" ca="1" si="482"/>
        <v/>
      </c>
      <c r="BK426" s="29" t="str">
        <f t="shared" ca="1" si="483"/>
        <v/>
      </c>
      <c r="BL426" s="29" t="e">
        <f ca="1">+_xlfn.IFNA(VLOOKUP($B426,'Resultados General'!$C$11:$CG$510,MATCH(BL$6,'Resultados General'!$C$10:$CG$10,0),0),"")</f>
        <v>#NAME?</v>
      </c>
      <c r="BM426" s="29" t="str">
        <f t="shared" ca="1" si="484"/>
        <v/>
      </c>
      <c r="BN426" s="29" t="str">
        <f t="shared" ca="1" si="485"/>
        <v/>
      </c>
      <c r="BO426" s="29" t="e">
        <f ca="1">+_xlfn.IFNA(VLOOKUP($B426,'Resultados General'!$C$11:$CG$510,MATCH(BO$6,'Resultados General'!$C$10:$CG$10,0),0),"")</f>
        <v>#NAME?</v>
      </c>
      <c r="BP426" s="29" t="str">
        <f t="shared" ca="1" si="486"/>
        <v/>
      </c>
      <c r="BQ426" s="29" t="str">
        <f t="shared" ca="1" si="487"/>
        <v/>
      </c>
      <c r="BR426" s="29" t="e">
        <f ca="1">+_xlfn.IFNA(VLOOKUP($B426,'Resultados General'!$C$11:$CG$510,MATCH(BR$6,'Resultados General'!$C$10:$CG$10,0),0),"")</f>
        <v>#NAME?</v>
      </c>
      <c r="BS426" s="29" t="str">
        <f t="shared" ca="1" si="488"/>
        <v/>
      </c>
      <c r="BT426" s="29" t="str">
        <f t="shared" ca="1" si="489"/>
        <v/>
      </c>
      <c r="BU426" s="29" t="e">
        <f ca="1">+_xlfn.IFNA(VLOOKUP($B426,'Resultados General'!$C$11:$CG$510,MATCH(BU$6,'Resultados General'!$C$10:$CG$10,0),0),"")</f>
        <v>#NAME?</v>
      </c>
      <c r="BV426" s="29" t="str">
        <f t="shared" ca="1" si="490"/>
        <v/>
      </c>
      <c r="BW426" s="29" t="str">
        <f t="shared" ca="1" si="491"/>
        <v/>
      </c>
      <c r="BX426" s="29" t="e">
        <f ca="1">+_xlfn.IFNA(VLOOKUP($B426,'Resultados General'!$C$11:$CG$510,MATCH(BX$6,'Resultados General'!$C$10:$CG$10,0),0),"")</f>
        <v>#NAME?</v>
      </c>
      <c r="BY426" s="29" t="str">
        <f t="shared" ca="1" si="492"/>
        <v/>
      </c>
      <c r="BZ426" s="29" t="str">
        <f t="shared" ca="1" si="493"/>
        <v/>
      </c>
      <c r="CA426" s="29" t="e">
        <f ca="1">+_xlfn.IFNA(VLOOKUP($B426,'Resultados General'!$C$11:$CG$510,MATCH(CA$6,'Resultados General'!$C$10:$CG$10,0),0),"")</f>
        <v>#NAME?</v>
      </c>
      <c r="CB426" s="29" t="str">
        <f t="shared" ca="1" si="494"/>
        <v/>
      </c>
      <c r="CC426" s="29" t="str">
        <f t="shared" ca="1" si="495"/>
        <v/>
      </c>
      <c r="CD426" s="29" t="e">
        <f ca="1">+_xlfn.IFNA(VLOOKUP($B426,'Resultados General'!$C$11:$CG$510,MATCH(CD$6,'Resultados General'!$C$10:$CG$10,0),0),"")</f>
        <v>#NAME?</v>
      </c>
      <c r="CE426" s="29" t="str">
        <f t="shared" ca="1" si="496"/>
        <v/>
      </c>
      <c r="CF426" s="29" t="str">
        <f t="shared" ca="1" si="497"/>
        <v/>
      </c>
      <c r="CG426" s="29" t="e">
        <f ca="1">+_xlfn.IFNA(VLOOKUP($B426,'Resultados General'!$C$11:$CG$510,MATCH(CG$6,'Resultados General'!$C$10:$CG$10,0),0),"")</f>
        <v>#NAME?</v>
      </c>
      <c r="CH426" s="29" t="str">
        <f t="shared" ca="1" si="498"/>
        <v/>
      </c>
      <c r="CI426" s="29" t="str">
        <f t="shared" ca="1" si="499"/>
        <v/>
      </c>
      <c r="CJ426" s="29" t="e">
        <f ca="1">+_xlfn.IFNA(VLOOKUP($B426,'Resultados General'!$C$11:$CG$510,MATCH(CJ$6,'Resultados General'!$C$10:$CG$10,0),0),"")</f>
        <v>#NAME?</v>
      </c>
      <c r="CK426" s="29" t="str">
        <f t="shared" ca="1" si="500"/>
        <v/>
      </c>
      <c r="CL426" s="29" t="str">
        <f t="shared" ca="1" si="501"/>
        <v/>
      </c>
      <c r="CM426" s="29" t="e">
        <f ca="1">+_xlfn.IFNA(VLOOKUP($B426,'Resultados General'!$C$11:$CG$510,MATCH(CM$6,'Resultados General'!$C$10:$CG$10,0),0),"")</f>
        <v>#NAME?</v>
      </c>
      <c r="CN426" s="29" t="str">
        <f t="shared" ca="1" si="502"/>
        <v/>
      </c>
      <c r="CO426" s="29" t="str">
        <f t="shared" ca="1" si="503"/>
        <v/>
      </c>
      <c r="CP426" s="29" t="e">
        <f ca="1">+_xlfn.IFNA(VLOOKUP($B426,'Resultados General'!$C$11:$CG$510,MATCH(CP$6,'Resultados General'!$C$10:$CG$10,0),0),"")</f>
        <v>#NAME?</v>
      </c>
      <c r="CQ426" s="29" t="str">
        <f t="shared" ca="1" si="504"/>
        <v/>
      </c>
      <c r="CR426" s="29" t="str">
        <f t="shared" ca="1" si="505"/>
        <v/>
      </c>
      <c r="CS426" s="29" t="e">
        <f ca="1">+_xlfn.IFNA(VLOOKUP($B426,'Resultados General'!$C$11:$CG$510,MATCH(CS$6,'Resultados General'!$C$10:$CG$10,0),0),"")</f>
        <v>#NAME?</v>
      </c>
      <c r="CT426" s="29" t="str">
        <f t="shared" ca="1" si="506"/>
        <v/>
      </c>
      <c r="CU426" s="29" t="str">
        <f t="shared" ca="1" si="507"/>
        <v/>
      </c>
      <c r="CV426" s="29" t="e">
        <f ca="1">+_xlfn.IFNA(VLOOKUP($B426,'Resultados General'!$C$11:$CG$510,MATCH(CV$6,'Resultados General'!$C$10:$CG$10,0),0),"")</f>
        <v>#NAME?</v>
      </c>
      <c r="CW426" s="29" t="str">
        <f t="shared" ca="1" si="508"/>
        <v/>
      </c>
      <c r="CX426" s="29" t="str">
        <f t="shared" ca="1" si="509"/>
        <v/>
      </c>
      <c r="CY426" s="29" t="e">
        <f ca="1">+_xlfn.IFNA(VLOOKUP($B426,'Resultados General'!$C$11:$CG$510,MATCH(CY$6,'Resultados General'!$C$10:$CG$10,0),0),"")</f>
        <v>#NAME?</v>
      </c>
      <c r="CZ426" s="29" t="str">
        <f t="shared" ca="1" si="510"/>
        <v/>
      </c>
      <c r="DA426" s="29" t="str">
        <f t="shared" ca="1" si="511"/>
        <v/>
      </c>
      <c r="DB426" s="29" t="e">
        <f ca="1">+_xlfn.IFNA(VLOOKUP($B426,'Resultados General'!$C$11:$CG$510,MATCH(DB$6,'Resultados General'!$C$10:$CG$10,0),0),"")</f>
        <v>#NAME?</v>
      </c>
      <c r="DC426" s="29" t="str">
        <f t="shared" ca="1" si="512"/>
        <v/>
      </c>
      <c r="DD426" s="29" t="str">
        <f t="shared" ca="1" si="513"/>
        <v/>
      </c>
      <c r="DE426" s="29" t="e">
        <f ca="1">+_xlfn.IFNA(VLOOKUP($B426,'Resultados General'!$C$11:$CG$510,MATCH(DE$6,'Resultados General'!$C$10:$CG$10,0),0),"")</f>
        <v>#NAME?</v>
      </c>
      <c r="DF426" s="29" t="str">
        <f t="shared" ca="1" si="514"/>
        <v/>
      </c>
      <c r="DG426" s="29" t="str">
        <f t="shared" ca="1" si="515"/>
        <v/>
      </c>
      <c r="DH426" s="29" t="e">
        <f ca="1">+_xlfn.IFNA(VLOOKUP($B426,'Resultados General'!$C$11:$CG$510,MATCH(DH$6,'Resultados General'!$C$10:$CG$10,0),0),"")</f>
        <v>#NAME?</v>
      </c>
      <c r="DI426" s="29" t="str">
        <f t="shared" ca="1" si="516"/>
        <v/>
      </c>
      <c r="DJ426" s="29" t="str">
        <f t="shared" ca="1" si="517"/>
        <v/>
      </c>
      <c r="DK426" s="29" t="e">
        <f ca="1">+_xlfn.IFNA(VLOOKUP($B426,'Resultados General'!$C$11:$CG$510,MATCH(DK$6,'Resultados General'!$C$10:$CG$10,0),0),"")</f>
        <v>#NAME?</v>
      </c>
      <c r="DL426" s="29" t="str">
        <f t="shared" ca="1" si="518"/>
        <v/>
      </c>
      <c r="DM426" s="29" t="str">
        <f t="shared" ca="1" si="519"/>
        <v/>
      </c>
      <c r="DN426" s="29" t="e">
        <f ca="1">+_xlfn.IFNA(VLOOKUP($B426,'Resultados General'!$C$11:$CG$510,MATCH(DN$6,'Resultados General'!$C$10:$CG$10,0),0),"")</f>
        <v>#NAME?</v>
      </c>
      <c r="DO426" s="29" t="str">
        <f t="shared" ca="1" si="520"/>
        <v/>
      </c>
      <c r="DP426" s="29" t="str">
        <f t="shared" ca="1" si="521"/>
        <v/>
      </c>
    </row>
    <row r="427" spans="2:120">
      <c r="B427" s="219" t="str">
        <f>+IF('Resultados General'!C430="","",'Resultados General'!C430)</f>
        <v/>
      </c>
      <c r="C427" s="134" t="e">
        <f ca="1">+_xlfn.IFNA(VLOOKUP('Distribución de puestos'!B427,'Resultados General'!$C$11:$J$510,8,0),"")</f>
        <v>#NAME?</v>
      </c>
      <c r="D427" s="135" t="e">
        <f ca="1">+_xlfn.IFNA(VLOOKUP(B427,'Resultados General'!$C$11:$L$510,10,0),"")</f>
        <v>#NAME?</v>
      </c>
      <c r="E427" s="26" t="s">
        <v>76</v>
      </c>
      <c r="F427" s="26" t="s">
        <v>76</v>
      </c>
      <c r="G427" s="135" t="str">
        <f t="shared" ca="1" si="522"/>
        <v/>
      </c>
      <c r="H427" s="135" t="str">
        <f t="shared" ca="1" si="523"/>
        <v/>
      </c>
      <c r="I427" s="219" t="str">
        <f t="shared" si="524"/>
        <v/>
      </c>
      <c r="J427" s="138"/>
      <c r="M427" s="29" t="e">
        <f ca="1">+_xlfn.IFNA(VLOOKUP($B427,'Resultados General'!$C$11:$CG$510,MATCH(M$6,'Resultados General'!$C$10:$CG$10,0),0),"")</f>
        <v>#NAME?</v>
      </c>
      <c r="N427" s="29" t="str">
        <f t="shared" ca="1" si="450"/>
        <v/>
      </c>
      <c r="O427" s="29" t="str">
        <f t="shared" ca="1" si="451"/>
        <v/>
      </c>
      <c r="P427" s="29" t="e">
        <f ca="1">+_xlfn.IFNA(VLOOKUP($B427,'Resultados General'!$C$11:$CG$510,MATCH(P$6,'Resultados General'!$C$10:$CG$10,0),0),"")</f>
        <v>#NAME?</v>
      </c>
      <c r="Q427" s="29" t="str">
        <f t="shared" ca="1" si="452"/>
        <v/>
      </c>
      <c r="R427" s="29" t="str">
        <f t="shared" ca="1" si="453"/>
        <v/>
      </c>
      <c r="S427" s="29" t="e">
        <f ca="1">+_xlfn.IFNA(VLOOKUP($B427,'Resultados General'!$C$11:$CG$510,MATCH(S$6,'Resultados General'!$C$10:$CG$10,0),0),"")</f>
        <v>#NAME?</v>
      </c>
      <c r="T427" s="29" t="str">
        <f t="shared" ca="1" si="454"/>
        <v/>
      </c>
      <c r="U427" s="29" t="str">
        <f t="shared" ca="1" si="455"/>
        <v/>
      </c>
      <c r="V427" s="29" t="e">
        <f ca="1">+_xlfn.IFNA(VLOOKUP($B427,'Resultados General'!$C$11:$CG$510,MATCH(V$6,'Resultados General'!$C$10:$CG$10,0),0),"")</f>
        <v>#NAME?</v>
      </c>
      <c r="W427" s="29" t="str">
        <f t="shared" ca="1" si="456"/>
        <v/>
      </c>
      <c r="X427" s="29" t="str">
        <f t="shared" ca="1" si="457"/>
        <v/>
      </c>
      <c r="Y427" s="29" t="e">
        <f ca="1">+_xlfn.IFNA(VLOOKUP($B427,'Resultados General'!$C$11:$CG$510,MATCH(Y$6,'Resultados General'!$C$10:$CG$10,0),0),"")</f>
        <v>#NAME?</v>
      </c>
      <c r="Z427" s="29" t="str">
        <f t="shared" ca="1" si="458"/>
        <v/>
      </c>
      <c r="AA427" s="29" t="str">
        <f t="shared" ca="1" si="459"/>
        <v/>
      </c>
      <c r="AB427" s="29" t="e">
        <f ca="1">+_xlfn.IFNA(VLOOKUP($B427,'Resultados General'!$C$11:$CG$510,MATCH(AB$6,'Resultados General'!$C$10:$CG$10,0),0),"")</f>
        <v>#NAME?</v>
      </c>
      <c r="AC427" s="29" t="str">
        <f t="shared" ca="1" si="460"/>
        <v/>
      </c>
      <c r="AD427" s="29" t="str">
        <f t="shared" ca="1" si="461"/>
        <v/>
      </c>
      <c r="AE427" s="29" t="e">
        <f ca="1">+_xlfn.IFNA(VLOOKUP($B427,'Resultados General'!$C$11:$CG$510,MATCH(AE$6,'Resultados General'!$C$10:$CG$10,0),0),"")</f>
        <v>#NAME?</v>
      </c>
      <c r="AF427" s="29" t="str">
        <f t="shared" ca="1" si="462"/>
        <v/>
      </c>
      <c r="AG427" s="29" t="str">
        <f t="shared" ca="1" si="463"/>
        <v/>
      </c>
      <c r="AH427" s="29" t="e">
        <f ca="1">+_xlfn.IFNA(VLOOKUP($B427,'Resultados General'!$C$11:$CG$510,MATCH(AH$6,'Resultados General'!$C$10:$CG$10,0),0),"")</f>
        <v>#NAME?</v>
      </c>
      <c r="AI427" s="29" t="str">
        <f t="shared" ca="1" si="464"/>
        <v/>
      </c>
      <c r="AJ427" s="29" t="str">
        <f t="shared" ca="1" si="465"/>
        <v/>
      </c>
      <c r="AK427" s="29" t="e">
        <f ca="1">+_xlfn.IFNA(VLOOKUP($B427,'Resultados General'!$C$11:$CG$510,MATCH(AK$6,'Resultados General'!$C$10:$CG$10,0),0),"")</f>
        <v>#NAME?</v>
      </c>
      <c r="AL427" s="29" t="str">
        <f t="shared" ca="1" si="466"/>
        <v/>
      </c>
      <c r="AM427" s="29" t="str">
        <f t="shared" ca="1" si="467"/>
        <v/>
      </c>
      <c r="AN427" s="29" t="e">
        <f ca="1">+_xlfn.IFNA(VLOOKUP($B427,'Resultados General'!$C$11:$CG$510,MATCH(AN$6,'Resultados General'!$C$10:$CG$10,0),0),"")</f>
        <v>#NAME?</v>
      </c>
      <c r="AO427" s="29" t="str">
        <f t="shared" ca="1" si="468"/>
        <v/>
      </c>
      <c r="AP427" s="29" t="str">
        <f t="shared" ca="1" si="469"/>
        <v/>
      </c>
      <c r="AQ427" s="29" t="e">
        <f ca="1">+_xlfn.IFNA(VLOOKUP($B427,'Resultados General'!$C$11:$CG$510,MATCH(AQ$6,'Resultados General'!$C$10:$CG$10,0),0),"")</f>
        <v>#NAME?</v>
      </c>
      <c r="AR427" s="29" t="str">
        <f t="shared" ca="1" si="470"/>
        <v/>
      </c>
      <c r="AS427" s="29" t="str">
        <f t="shared" ca="1" si="471"/>
        <v/>
      </c>
      <c r="AT427" s="29" t="e">
        <f ca="1">+_xlfn.IFNA(VLOOKUP($B427,'Resultados General'!$C$11:$CG$510,MATCH(AT$6,'Resultados General'!$C$10:$CG$10,0),0),"")</f>
        <v>#NAME?</v>
      </c>
      <c r="AU427" s="29" t="str">
        <f t="shared" ca="1" si="472"/>
        <v/>
      </c>
      <c r="AV427" s="29" t="str">
        <f t="shared" ca="1" si="473"/>
        <v/>
      </c>
      <c r="AW427" s="29" t="e">
        <f ca="1">+_xlfn.IFNA(VLOOKUP($B427,'Resultados General'!$C$11:$CG$510,MATCH(AW$6,'Resultados General'!$C$10:$CG$10,0),0),"")</f>
        <v>#NAME?</v>
      </c>
      <c r="AX427" s="29" t="str">
        <f t="shared" ca="1" si="474"/>
        <v/>
      </c>
      <c r="AY427" s="29" t="str">
        <f t="shared" ca="1" si="475"/>
        <v/>
      </c>
      <c r="AZ427" s="29" t="e">
        <f ca="1">+_xlfn.IFNA(VLOOKUP($B427,'Resultados General'!$C$11:$CG$510,MATCH(AZ$6,'Resultados General'!$C$10:$CG$10,0),0),"")</f>
        <v>#NAME?</v>
      </c>
      <c r="BA427" s="29" t="str">
        <f t="shared" ca="1" si="476"/>
        <v/>
      </c>
      <c r="BB427" s="29" t="str">
        <f t="shared" ca="1" si="477"/>
        <v/>
      </c>
      <c r="BC427" s="29" t="e">
        <f ca="1">+_xlfn.IFNA(VLOOKUP($B427,'Resultados General'!$C$11:$CG$510,MATCH(BC$6,'Resultados General'!$C$10:$CG$10,0),0),"")</f>
        <v>#NAME?</v>
      </c>
      <c r="BD427" s="29" t="str">
        <f t="shared" ca="1" si="478"/>
        <v/>
      </c>
      <c r="BE427" s="29" t="str">
        <f t="shared" ca="1" si="479"/>
        <v/>
      </c>
      <c r="BF427" s="29" t="e">
        <f ca="1">+_xlfn.IFNA(VLOOKUP($B427,'Resultados General'!$C$11:$CG$510,MATCH(BF$6,'Resultados General'!$C$10:$CG$10,0),0),"")</f>
        <v>#NAME?</v>
      </c>
      <c r="BG427" s="29" t="str">
        <f t="shared" ca="1" si="480"/>
        <v/>
      </c>
      <c r="BH427" s="29" t="str">
        <f t="shared" ca="1" si="481"/>
        <v/>
      </c>
      <c r="BI427" s="29" t="e">
        <f ca="1">+_xlfn.IFNA(VLOOKUP($B427,'Resultados General'!$C$11:$CG$510,MATCH(BI$6,'Resultados General'!$C$10:$CG$10,0),0),"")</f>
        <v>#NAME?</v>
      </c>
      <c r="BJ427" s="29" t="str">
        <f t="shared" ca="1" si="482"/>
        <v/>
      </c>
      <c r="BK427" s="29" t="str">
        <f t="shared" ca="1" si="483"/>
        <v/>
      </c>
      <c r="BL427" s="29" t="e">
        <f ca="1">+_xlfn.IFNA(VLOOKUP($B427,'Resultados General'!$C$11:$CG$510,MATCH(BL$6,'Resultados General'!$C$10:$CG$10,0),0),"")</f>
        <v>#NAME?</v>
      </c>
      <c r="BM427" s="29" t="str">
        <f t="shared" ca="1" si="484"/>
        <v/>
      </c>
      <c r="BN427" s="29" t="str">
        <f t="shared" ca="1" si="485"/>
        <v/>
      </c>
      <c r="BO427" s="29" t="e">
        <f ca="1">+_xlfn.IFNA(VLOOKUP($B427,'Resultados General'!$C$11:$CG$510,MATCH(BO$6,'Resultados General'!$C$10:$CG$10,0),0),"")</f>
        <v>#NAME?</v>
      </c>
      <c r="BP427" s="29" t="str">
        <f t="shared" ca="1" si="486"/>
        <v/>
      </c>
      <c r="BQ427" s="29" t="str">
        <f t="shared" ca="1" si="487"/>
        <v/>
      </c>
      <c r="BR427" s="29" t="e">
        <f ca="1">+_xlfn.IFNA(VLOOKUP($B427,'Resultados General'!$C$11:$CG$510,MATCH(BR$6,'Resultados General'!$C$10:$CG$10,0),0),"")</f>
        <v>#NAME?</v>
      </c>
      <c r="BS427" s="29" t="str">
        <f t="shared" ca="1" si="488"/>
        <v/>
      </c>
      <c r="BT427" s="29" t="str">
        <f t="shared" ca="1" si="489"/>
        <v/>
      </c>
      <c r="BU427" s="29" t="e">
        <f ca="1">+_xlfn.IFNA(VLOOKUP($B427,'Resultados General'!$C$11:$CG$510,MATCH(BU$6,'Resultados General'!$C$10:$CG$10,0),0),"")</f>
        <v>#NAME?</v>
      </c>
      <c r="BV427" s="29" t="str">
        <f t="shared" ca="1" si="490"/>
        <v/>
      </c>
      <c r="BW427" s="29" t="str">
        <f t="shared" ca="1" si="491"/>
        <v/>
      </c>
      <c r="BX427" s="29" t="e">
        <f ca="1">+_xlfn.IFNA(VLOOKUP($B427,'Resultados General'!$C$11:$CG$510,MATCH(BX$6,'Resultados General'!$C$10:$CG$10,0),0),"")</f>
        <v>#NAME?</v>
      </c>
      <c r="BY427" s="29" t="str">
        <f t="shared" ca="1" si="492"/>
        <v/>
      </c>
      <c r="BZ427" s="29" t="str">
        <f t="shared" ca="1" si="493"/>
        <v/>
      </c>
      <c r="CA427" s="29" t="e">
        <f ca="1">+_xlfn.IFNA(VLOOKUP($B427,'Resultados General'!$C$11:$CG$510,MATCH(CA$6,'Resultados General'!$C$10:$CG$10,0),0),"")</f>
        <v>#NAME?</v>
      </c>
      <c r="CB427" s="29" t="str">
        <f t="shared" ca="1" si="494"/>
        <v/>
      </c>
      <c r="CC427" s="29" t="str">
        <f t="shared" ca="1" si="495"/>
        <v/>
      </c>
      <c r="CD427" s="29" t="e">
        <f ca="1">+_xlfn.IFNA(VLOOKUP($B427,'Resultados General'!$C$11:$CG$510,MATCH(CD$6,'Resultados General'!$C$10:$CG$10,0),0),"")</f>
        <v>#NAME?</v>
      </c>
      <c r="CE427" s="29" t="str">
        <f t="shared" ca="1" si="496"/>
        <v/>
      </c>
      <c r="CF427" s="29" t="str">
        <f t="shared" ca="1" si="497"/>
        <v/>
      </c>
      <c r="CG427" s="29" t="e">
        <f ca="1">+_xlfn.IFNA(VLOOKUP($B427,'Resultados General'!$C$11:$CG$510,MATCH(CG$6,'Resultados General'!$C$10:$CG$10,0),0),"")</f>
        <v>#NAME?</v>
      </c>
      <c r="CH427" s="29" t="str">
        <f t="shared" ca="1" si="498"/>
        <v/>
      </c>
      <c r="CI427" s="29" t="str">
        <f t="shared" ca="1" si="499"/>
        <v/>
      </c>
      <c r="CJ427" s="29" t="e">
        <f ca="1">+_xlfn.IFNA(VLOOKUP($B427,'Resultados General'!$C$11:$CG$510,MATCH(CJ$6,'Resultados General'!$C$10:$CG$10,0),0),"")</f>
        <v>#NAME?</v>
      </c>
      <c r="CK427" s="29" t="str">
        <f t="shared" ca="1" si="500"/>
        <v/>
      </c>
      <c r="CL427" s="29" t="str">
        <f t="shared" ca="1" si="501"/>
        <v/>
      </c>
      <c r="CM427" s="29" t="e">
        <f ca="1">+_xlfn.IFNA(VLOOKUP($B427,'Resultados General'!$C$11:$CG$510,MATCH(CM$6,'Resultados General'!$C$10:$CG$10,0),0),"")</f>
        <v>#NAME?</v>
      </c>
      <c r="CN427" s="29" t="str">
        <f t="shared" ca="1" si="502"/>
        <v/>
      </c>
      <c r="CO427" s="29" t="str">
        <f t="shared" ca="1" si="503"/>
        <v/>
      </c>
      <c r="CP427" s="29" t="e">
        <f ca="1">+_xlfn.IFNA(VLOOKUP($B427,'Resultados General'!$C$11:$CG$510,MATCH(CP$6,'Resultados General'!$C$10:$CG$10,0),0),"")</f>
        <v>#NAME?</v>
      </c>
      <c r="CQ427" s="29" t="str">
        <f t="shared" ca="1" si="504"/>
        <v/>
      </c>
      <c r="CR427" s="29" t="str">
        <f t="shared" ca="1" si="505"/>
        <v/>
      </c>
      <c r="CS427" s="29" t="e">
        <f ca="1">+_xlfn.IFNA(VLOOKUP($B427,'Resultados General'!$C$11:$CG$510,MATCH(CS$6,'Resultados General'!$C$10:$CG$10,0),0),"")</f>
        <v>#NAME?</v>
      </c>
      <c r="CT427" s="29" t="str">
        <f t="shared" ca="1" si="506"/>
        <v/>
      </c>
      <c r="CU427" s="29" t="str">
        <f t="shared" ca="1" si="507"/>
        <v/>
      </c>
      <c r="CV427" s="29" t="e">
        <f ca="1">+_xlfn.IFNA(VLOOKUP($B427,'Resultados General'!$C$11:$CG$510,MATCH(CV$6,'Resultados General'!$C$10:$CG$10,0),0),"")</f>
        <v>#NAME?</v>
      </c>
      <c r="CW427" s="29" t="str">
        <f t="shared" ca="1" si="508"/>
        <v/>
      </c>
      <c r="CX427" s="29" t="str">
        <f t="shared" ca="1" si="509"/>
        <v/>
      </c>
      <c r="CY427" s="29" t="e">
        <f ca="1">+_xlfn.IFNA(VLOOKUP($B427,'Resultados General'!$C$11:$CG$510,MATCH(CY$6,'Resultados General'!$C$10:$CG$10,0),0),"")</f>
        <v>#NAME?</v>
      </c>
      <c r="CZ427" s="29" t="str">
        <f t="shared" ca="1" si="510"/>
        <v/>
      </c>
      <c r="DA427" s="29" t="str">
        <f t="shared" ca="1" si="511"/>
        <v/>
      </c>
      <c r="DB427" s="29" t="e">
        <f ca="1">+_xlfn.IFNA(VLOOKUP($B427,'Resultados General'!$C$11:$CG$510,MATCH(DB$6,'Resultados General'!$C$10:$CG$10,0),0),"")</f>
        <v>#NAME?</v>
      </c>
      <c r="DC427" s="29" t="str">
        <f t="shared" ca="1" si="512"/>
        <v/>
      </c>
      <c r="DD427" s="29" t="str">
        <f t="shared" ca="1" si="513"/>
        <v/>
      </c>
      <c r="DE427" s="29" t="e">
        <f ca="1">+_xlfn.IFNA(VLOOKUP($B427,'Resultados General'!$C$11:$CG$510,MATCH(DE$6,'Resultados General'!$C$10:$CG$10,0),0),"")</f>
        <v>#NAME?</v>
      </c>
      <c r="DF427" s="29" t="str">
        <f t="shared" ca="1" si="514"/>
        <v/>
      </c>
      <c r="DG427" s="29" t="str">
        <f t="shared" ca="1" si="515"/>
        <v/>
      </c>
      <c r="DH427" s="29" t="e">
        <f ca="1">+_xlfn.IFNA(VLOOKUP($B427,'Resultados General'!$C$11:$CG$510,MATCH(DH$6,'Resultados General'!$C$10:$CG$10,0),0),"")</f>
        <v>#NAME?</v>
      </c>
      <c r="DI427" s="29" t="str">
        <f t="shared" ca="1" si="516"/>
        <v/>
      </c>
      <c r="DJ427" s="29" t="str">
        <f t="shared" ca="1" si="517"/>
        <v/>
      </c>
      <c r="DK427" s="29" t="e">
        <f ca="1">+_xlfn.IFNA(VLOOKUP($B427,'Resultados General'!$C$11:$CG$510,MATCH(DK$6,'Resultados General'!$C$10:$CG$10,0),0),"")</f>
        <v>#NAME?</v>
      </c>
      <c r="DL427" s="29" t="str">
        <f t="shared" ca="1" si="518"/>
        <v/>
      </c>
      <c r="DM427" s="29" t="str">
        <f t="shared" ca="1" si="519"/>
        <v/>
      </c>
      <c r="DN427" s="29" t="e">
        <f ca="1">+_xlfn.IFNA(VLOOKUP($B427,'Resultados General'!$C$11:$CG$510,MATCH(DN$6,'Resultados General'!$C$10:$CG$10,0),0),"")</f>
        <v>#NAME?</v>
      </c>
      <c r="DO427" s="29" t="str">
        <f t="shared" ca="1" si="520"/>
        <v/>
      </c>
      <c r="DP427" s="29" t="str">
        <f t="shared" ca="1" si="521"/>
        <v/>
      </c>
    </row>
    <row r="428" spans="2:120">
      <c r="B428" s="219" t="str">
        <f>+IF('Resultados General'!C431="","",'Resultados General'!C431)</f>
        <v/>
      </c>
      <c r="C428" s="134" t="e">
        <f ca="1">+_xlfn.IFNA(VLOOKUP('Distribución de puestos'!B428,'Resultados General'!$C$11:$J$510,8,0),"")</f>
        <v>#NAME?</v>
      </c>
      <c r="D428" s="135" t="e">
        <f ca="1">+_xlfn.IFNA(VLOOKUP(B428,'Resultados General'!$C$11:$L$510,10,0),"")</f>
        <v>#NAME?</v>
      </c>
      <c r="E428" s="26" t="s">
        <v>76</v>
      </c>
      <c r="F428" s="26" t="s">
        <v>76</v>
      </c>
      <c r="G428" s="135" t="str">
        <f t="shared" ca="1" si="522"/>
        <v/>
      </c>
      <c r="H428" s="135" t="str">
        <f t="shared" ca="1" si="523"/>
        <v/>
      </c>
      <c r="I428" s="219" t="str">
        <f t="shared" si="524"/>
        <v/>
      </c>
      <c r="J428" s="138"/>
      <c r="M428" s="29" t="e">
        <f ca="1">+_xlfn.IFNA(VLOOKUP($B428,'Resultados General'!$C$11:$CG$510,MATCH(M$6,'Resultados General'!$C$10:$CG$10,0),0),"")</f>
        <v>#NAME?</v>
      </c>
      <c r="N428" s="29" t="str">
        <f t="shared" ca="1" si="450"/>
        <v/>
      </c>
      <c r="O428" s="29" t="str">
        <f t="shared" ca="1" si="451"/>
        <v/>
      </c>
      <c r="P428" s="29" t="e">
        <f ca="1">+_xlfn.IFNA(VLOOKUP($B428,'Resultados General'!$C$11:$CG$510,MATCH(P$6,'Resultados General'!$C$10:$CG$10,0),0),"")</f>
        <v>#NAME?</v>
      </c>
      <c r="Q428" s="29" t="str">
        <f t="shared" ca="1" si="452"/>
        <v/>
      </c>
      <c r="R428" s="29" t="str">
        <f t="shared" ca="1" si="453"/>
        <v/>
      </c>
      <c r="S428" s="29" t="e">
        <f ca="1">+_xlfn.IFNA(VLOOKUP($B428,'Resultados General'!$C$11:$CG$510,MATCH(S$6,'Resultados General'!$C$10:$CG$10,0),0),"")</f>
        <v>#NAME?</v>
      </c>
      <c r="T428" s="29" t="str">
        <f t="shared" ca="1" si="454"/>
        <v/>
      </c>
      <c r="U428" s="29" t="str">
        <f t="shared" ca="1" si="455"/>
        <v/>
      </c>
      <c r="V428" s="29" t="e">
        <f ca="1">+_xlfn.IFNA(VLOOKUP($B428,'Resultados General'!$C$11:$CG$510,MATCH(V$6,'Resultados General'!$C$10:$CG$10,0),0),"")</f>
        <v>#NAME?</v>
      </c>
      <c r="W428" s="29" t="str">
        <f t="shared" ca="1" si="456"/>
        <v/>
      </c>
      <c r="X428" s="29" t="str">
        <f t="shared" ca="1" si="457"/>
        <v/>
      </c>
      <c r="Y428" s="29" t="e">
        <f ca="1">+_xlfn.IFNA(VLOOKUP($B428,'Resultados General'!$C$11:$CG$510,MATCH(Y$6,'Resultados General'!$C$10:$CG$10,0),0),"")</f>
        <v>#NAME?</v>
      </c>
      <c r="Z428" s="29" t="str">
        <f t="shared" ca="1" si="458"/>
        <v/>
      </c>
      <c r="AA428" s="29" t="str">
        <f t="shared" ca="1" si="459"/>
        <v/>
      </c>
      <c r="AB428" s="29" t="e">
        <f ca="1">+_xlfn.IFNA(VLOOKUP($B428,'Resultados General'!$C$11:$CG$510,MATCH(AB$6,'Resultados General'!$C$10:$CG$10,0),0),"")</f>
        <v>#NAME?</v>
      </c>
      <c r="AC428" s="29" t="str">
        <f t="shared" ca="1" si="460"/>
        <v/>
      </c>
      <c r="AD428" s="29" t="str">
        <f t="shared" ca="1" si="461"/>
        <v/>
      </c>
      <c r="AE428" s="29" t="e">
        <f ca="1">+_xlfn.IFNA(VLOOKUP($B428,'Resultados General'!$C$11:$CG$510,MATCH(AE$6,'Resultados General'!$C$10:$CG$10,0),0),"")</f>
        <v>#NAME?</v>
      </c>
      <c r="AF428" s="29" t="str">
        <f t="shared" ca="1" si="462"/>
        <v/>
      </c>
      <c r="AG428" s="29" t="str">
        <f t="shared" ca="1" si="463"/>
        <v/>
      </c>
      <c r="AH428" s="29" t="e">
        <f ca="1">+_xlfn.IFNA(VLOOKUP($B428,'Resultados General'!$C$11:$CG$510,MATCH(AH$6,'Resultados General'!$C$10:$CG$10,0),0),"")</f>
        <v>#NAME?</v>
      </c>
      <c r="AI428" s="29" t="str">
        <f t="shared" ca="1" si="464"/>
        <v/>
      </c>
      <c r="AJ428" s="29" t="str">
        <f t="shared" ca="1" si="465"/>
        <v/>
      </c>
      <c r="AK428" s="29" t="e">
        <f ca="1">+_xlfn.IFNA(VLOOKUP($B428,'Resultados General'!$C$11:$CG$510,MATCH(AK$6,'Resultados General'!$C$10:$CG$10,0),0),"")</f>
        <v>#NAME?</v>
      </c>
      <c r="AL428" s="29" t="str">
        <f t="shared" ca="1" si="466"/>
        <v/>
      </c>
      <c r="AM428" s="29" t="str">
        <f t="shared" ca="1" si="467"/>
        <v/>
      </c>
      <c r="AN428" s="29" t="e">
        <f ca="1">+_xlfn.IFNA(VLOOKUP($B428,'Resultados General'!$C$11:$CG$510,MATCH(AN$6,'Resultados General'!$C$10:$CG$10,0),0),"")</f>
        <v>#NAME?</v>
      </c>
      <c r="AO428" s="29" t="str">
        <f t="shared" ca="1" si="468"/>
        <v/>
      </c>
      <c r="AP428" s="29" t="str">
        <f t="shared" ca="1" si="469"/>
        <v/>
      </c>
      <c r="AQ428" s="29" t="e">
        <f ca="1">+_xlfn.IFNA(VLOOKUP($B428,'Resultados General'!$C$11:$CG$510,MATCH(AQ$6,'Resultados General'!$C$10:$CG$10,0),0),"")</f>
        <v>#NAME?</v>
      </c>
      <c r="AR428" s="29" t="str">
        <f t="shared" ca="1" si="470"/>
        <v/>
      </c>
      <c r="AS428" s="29" t="str">
        <f t="shared" ca="1" si="471"/>
        <v/>
      </c>
      <c r="AT428" s="29" t="e">
        <f ca="1">+_xlfn.IFNA(VLOOKUP($B428,'Resultados General'!$C$11:$CG$510,MATCH(AT$6,'Resultados General'!$C$10:$CG$10,0),0),"")</f>
        <v>#NAME?</v>
      </c>
      <c r="AU428" s="29" t="str">
        <f t="shared" ca="1" si="472"/>
        <v/>
      </c>
      <c r="AV428" s="29" t="str">
        <f t="shared" ca="1" si="473"/>
        <v/>
      </c>
      <c r="AW428" s="29" t="e">
        <f ca="1">+_xlfn.IFNA(VLOOKUP($B428,'Resultados General'!$C$11:$CG$510,MATCH(AW$6,'Resultados General'!$C$10:$CG$10,0),0),"")</f>
        <v>#NAME?</v>
      </c>
      <c r="AX428" s="29" t="str">
        <f t="shared" ca="1" si="474"/>
        <v/>
      </c>
      <c r="AY428" s="29" t="str">
        <f t="shared" ca="1" si="475"/>
        <v/>
      </c>
      <c r="AZ428" s="29" t="e">
        <f ca="1">+_xlfn.IFNA(VLOOKUP($B428,'Resultados General'!$C$11:$CG$510,MATCH(AZ$6,'Resultados General'!$C$10:$CG$10,0),0),"")</f>
        <v>#NAME?</v>
      </c>
      <c r="BA428" s="29" t="str">
        <f t="shared" ca="1" si="476"/>
        <v/>
      </c>
      <c r="BB428" s="29" t="str">
        <f t="shared" ca="1" si="477"/>
        <v/>
      </c>
      <c r="BC428" s="29" t="e">
        <f ca="1">+_xlfn.IFNA(VLOOKUP($B428,'Resultados General'!$C$11:$CG$510,MATCH(BC$6,'Resultados General'!$C$10:$CG$10,0),0),"")</f>
        <v>#NAME?</v>
      </c>
      <c r="BD428" s="29" t="str">
        <f t="shared" ca="1" si="478"/>
        <v/>
      </c>
      <c r="BE428" s="29" t="str">
        <f t="shared" ca="1" si="479"/>
        <v/>
      </c>
      <c r="BF428" s="29" t="e">
        <f ca="1">+_xlfn.IFNA(VLOOKUP($B428,'Resultados General'!$C$11:$CG$510,MATCH(BF$6,'Resultados General'!$C$10:$CG$10,0),0),"")</f>
        <v>#NAME?</v>
      </c>
      <c r="BG428" s="29" t="str">
        <f t="shared" ca="1" si="480"/>
        <v/>
      </c>
      <c r="BH428" s="29" t="str">
        <f t="shared" ca="1" si="481"/>
        <v/>
      </c>
      <c r="BI428" s="29" t="e">
        <f ca="1">+_xlfn.IFNA(VLOOKUP($B428,'Resultados General'!$C$11:$CG$510,MATCH(BI$6,'Resultados General'!$C$10:$CG$10,0),0),"")</f>
        <v>#NAME?</v>
      </c>
      <c r="BJ428" s="29" t="str">
        <f t="shared" ca="1" si="482"/>
        <v/>
      </c>
      <c r="BK428" s="29" t="str">
        <f t="shared" ca="1" si="483"/>
        <v/>
      </c>
      <c r="BL428" s="29" t="e">
        <f ca="1">+_xlfn.IFNA(VLOOKUP($B428,'Resultados General'!$C$11:$CG$510,MATCH(BL$6,'Resultados General'!$C$10:$CG$10,0),0),"")</f>
        <v>#NAME?</v>
      </c>
      <c r="BM428" s="29" t="str">
        <f t="shared" ca="1" si="484"/>
        <v/>
      </c>
      <c r="BN428" s="29" t="str">
        <f t="shared" ca="1" si="485"/>
        <v/>
      </c>
      <c r="BO428" s="29" t="e">
        <f ca="1">+_xlfn.IFNA(VLOOKUP($B428,'Resultados General'!$C$11:$CG$510,MATCH(BO$6,'Resultados General'!$C$10:$CG$10,0),0),"")</f>
        <v>#NAME?</v>
      </c>
      <c r="BP428" s="29" t="str">
        <f t="shared" ca="1" si="486"/>
        <v/>
      </c>
      <c r="BQ428" s="29" t="str">
        <f t="shared" ca="1" si="487"/>
        <v/>
      </c>
      <c r="BR428" s="29" t="e">
        <f ca="1">+_xlfn.IFNA(VLOOKUP($B428,'Resultados General'!$C$11:$CG$510,MATCH(BR$6,'Resultados General'!$C$10:$CG$10,0),0),"")</f>
        <v>#NAME?</v>
      </c>
      <c r="BS428" s="29" t="str">
        <f t="shared" ca="1" si="488"/>
        <v/>
      </c>
      <c r="BT428" s="29" t="str">
        <f t="shared" ca="1" si="489"/>
        <v/>
      </c>
      <c r="BU428" s="29" t="e">
        <f ca="1">+_xlfn.IFNA(VLOOKUP($B428,'Resultados General'!$C$11:$CG$510,MATCH(BU$6,'Resultados General'!$C$10:$CG$10,0),0),"")</f>
        <v>#NAME?</v>
      </c>
      <c r="BV428" s="29" t="str">
        <f t="shared" ca="1" si="490"/>
        <v/>
      </c>
      <c r="BW428" s="29" t="str">
        <f t="shared" ca="1" si="491"/>
        <v/>
      </c>
      <c r="BX428" s="29" t="e">
        <f ca="1">+_xlfn.IFNA(VLOOKUP($B428,'Resultados General'!$C$11:$CG$510,MATCH(BX$6,'Resultados General'!$C$10:$CG$10,0),0),"")</f>
        <v>#NAME?</v>
      </c>
      <c r="BY428" s="29" t="str">
        <f t="shared" ca="1" si="492"/>
        <v/>
      </c>
      <c r="BZ428" s="29" t="str">
        <f t="shared" ca="1" si="493"/>
        <v/>
      </c>
      <c r="CA428" s="29" t="e">
        <f ca="1">+_xlfn.IFNA(VLOOKUP($B428,'Resultados General'!$C$11:$CG$510,MATCH(CA$6,'Resultados General'!$C$10:$CG$10,0),0),"")</f>
        <v>#NAME?</v>
      </c>
      <c r="CB428" s="29" t="str">
        <f t="shared" ca="1" si="494"/>
        <v/>
      </c>
      <c r="CC428" s="29" t="str">
        <f t="shared" ca="1" si="495"/>
        <v/>
      </c>
      <c r="CD428" s="29" t="e">
        <f ca="1">+_xlfn.IFNA(VLOOKUP($B428,'Resultados General'!$C$11:$CG$510,MATCH(CD$6,'Resultados General'!$C$10:$CG$10,0),0),"")</f>
        <v>#NAME?</v>
      </c>
      <c r="CE428" s="29" t="str">
        <f t="shared" ca="1" si="496"/>
        <v/>
      </c>
      <c r="CF428" s="29" t="str">
        <f t="shared" ca="1" si="497"/>
        <v/>
      </c>
      <c r="CG428" s="29" t="e">
        <f ca="1">+_xlfn.IFNA(VLOOKUP($B428,'Resultados General'!$C$11:$CG$510,MATCH(CG$6,'Resultados General'!$C$10:$CG$10,0),0),"")</f>
        <v>#NAME?</v>
      </c>
      <c r="CH428" s="29" t="str">
        <f t="shared" ca="1" si="498"/>
        <v/>
      </c>
      <c r="CI428" s="29" t="str">
        <f t="shared" ca="1" si="499"/>
        <v/>
      </c>
      <c r="CJ428" s="29" t="e">
        <f ca="1">+_xlfn.IFNA(VLOOKUP($B428,'Resultados General'!$C$11:$CG$510,MATCH(CJ$6,'Resultados General'!$C$10:$CG$10,0),0),"")</f>
        <v>#NAME?</v>
      </c>
      <c r="CK428" s="29" t="str">
        <f t="shared" ca="1" si="500"/>
        <v/>
      </c>
      <c r="CL428" s="29" t="str">
        <f t="shared" ca="1" si="501"/>
        <v/>
      </c>
      <c r="CM428" s="29" t="e">
        <f ca="1">+_xlfn.IFNA(VLOOKUP($B428,'Resultados General'!$C$11:$CG$510,MATCH(CM$6,'Resultados General'!$C$10:$CG$10,0),0),"")</f>
        <v>#NAME?</v>
      </c>
      <c r="CN428" s="29" t="str">
        <f t="shared" ca="1" si="502"/>
        <v/>
      </c>
      <c r="CO428" s="29" t="str">
        <f t="shared" ca="1" si="503"/>
        <v/>
      </c>
      <c r="CP428" s="29" t="e">
        <f ca="1">+_xlfn.IFNA(VLOOKUP($B428,'Resultados General'!$C$11:$CG$510,MATCH(CP$6,'Resultados General'!$C$10:$CG$10,0),0),"")</f>
        <v>#NAME?</v>
      </c>
      <c r="CQ428" s="29" t="str">
        <f t="shared" ca="1" si="504"/>
        <v/>
      </c>
      <c r="CR428" s="29" t="str">
        <f t="shared" ca="1" si="505"/>
        <v/>
      </c>
      <c r="CS428" s="29" t="e">
        <f ca="1">+_xlfn.IFNA(VLOOKUP($B428,'Resultados General'!$C$11:$CG$510,MATCH(CS$6,'Resultados General'!$C$10:$CG$10,0),0),"")</f>
        <v>#NAME?</v>
      </c>
      <c r="CT428" s="29" t="str">
        <f t="shared" ca="1" si="506"/>
        <v/>
      </c>
      <c r="CU428" s="29" t="str">
        <f t="shared" ca="1" si="507"/>
        <v/>
      </c>
      <c r="CV428" s="29" t="e">
        <f ca="1">+_xlfn.IFNA(VLOOKUP($B428,'Resultados General'!$C$11:$CG$510,MATCH(CV$6,'Resultados General'!$C$10:$CG$10,0),0),"")</f>
        <v>#NAME?</v>
      </c>
      <c r="CW428" s="29" t="str">
        <f t="shared" ca="1" si="508"/>
        <v/>
      </c>
      <c r="CX428" s="29" t="str">
        <f t="shared" ca="1" si="509"/>
        <v/>
      </c>
      <c r="CY428" s="29" t="e">
        <f ca="1">+_xlfn.IFNA(VLOOKUP($B428,'Resultados General'!$C$11:$CG$510,MATCH(CY$6,'Resultados General'!$C$10:$CG$10,0),0),"")</f>
        <v>#NAME?</v>
      </c>
      <c r="CZ428" s="29" t="str">
        <f t="shared" ca="1" si="510"/>
        <v/>
      </c>
      <c r="DA428" s="29" t="str">
        <f t="shared" ca="1" si="511"/>
        <v/>
      </c>
      <c r="DB428" s="29" t="e">
        <f ca="1">+_xlfn.IFNA(VLOOKUP($B428,'Resultados General'!$C$11:$CG$510,MATCH(DB$6,'Resultados General'!$C$10:$CG$10,0),0),"")</f>
        <v>#NAME?</v>
      </c>
      <c r="DC428" s="29" t="str">
        <f t="shared" ca="1" si="512"/>
        <v/>
      </c>
      <c r="DD428" s="29" t="str">
        <f t="shared" ca="1" si="513"/>
        <v/>
      </c>
      <c r="DE428" s="29" t="e">
        <f ca="1">+_xlfn.IFNA(VLOOKUP($B428,'Resultados General'!$C$11:$CG$510,MATCH(DE$6,'Resultados General'!$C$10:$CG$10,0),0),"")</f>
        <v>#NAME?</v>
      </c>
      <c r="DF428" s="29" t="str">
        <f t="shared" ca="1" si="514"/>
        <v/>
      </c>
      <c r="DG428" s="29" t="str">
        <f t="shared" ca="1" si="515"/>
        <v/>
      </c>
      <c r="DH428" s="29" t="e">
        <f ca="1">+_xlfn.IFNA(VLOOKUP($B428,'Resultados General'!$C$11:$CG$510,MATCH(DH$6,'Resultados General'!$C$10:$CG$10,0),0),"")</f>
        <v>#NAME?</v>
      </c>
      <c r="DI428" s="29" t="str">
        <f t="shared" ca="1" si="516"/>
        <v/>
      </c>
      <c r="DJ428" s="29" t="str">
        <f t="shared" ca="1" si="517"/>
        <v/>
      </c>
      <c r="DK428" s="29" t="e">
        <f ca="1">+_xlfn.IFNA(VLOOKUP($B428,'Resultados General'!$C$11:$CG$510,MATCH(DK$6,'Resultados General'!$C$10:$CG$10,0),0),"")</f>
        <v>#NAME?</v>
      </c>
      <c r="DL428" s="29" t="str">
        <f t="shared" ca="1" si="518"/>
        <v/>
      </c>
      <c r="DM428" s="29" t="str">
        <f t="shared" ca="1" si="519"/>
        <v/>
      </c>
      <c r="DN428" s="29" t="e">
        <f ca="1">+_xlfn.IFNA(VLOOKUP($B428,'Resultados General'!$C$11:$CG$510,MATCH(DN$6,'Resultados General'!$C$10:$CG$10,0),0),"")</f>
        <v>#NAME?</v>
      </c>
      <c r="DO428" s="29" t="str">
        <f t="shared" ca="1" si="520"/>
        <v/>
      </c>
      <c r="DP428" s="29" t="str">
        <f t="shared" ca="1" si="521"/>
        <v/>
      </c>
    </row>
    <row r="429" spans="2:120">
      <c r="B429" s="219" t="str">
        <f>+IF('Resultados General'!C432="","",'Resultados General'!C432)</f>
        <v/>
      </c>
      <c r="C429" s="134" t="e">
        <f ca="1">+_xlfn.IFNA(VLOOKUP('Distribución de puestos'!B429,'Resultados General'!$C$11:$J$510,8,0),"")</f>
        <v>#NAME?</v>
      </c>
      <c r="D429" s="135" t="e">
        <f ca="1">+_xlfn.IFNA(VLOOKUP(B429,'Resultados General'!$C$11:$L$510,10,0),"")</f>
        <v>#NAME?</v>
      </c>
      <c r="E429" s="26" t="s">
        <v>76</v>
      </c>
      <c r="F429" s="26" t="s">
        <v>76</v>
      </c>
      <c r="G429" s="135" t="str">
        <f t="shared" ca="1" si="522"/>
        <v/>
      </c>
      <c r="H429" s="135" t="str">
        <f t="shared" ca="1" si="523"/>
        <v/>
      </c>
      <c r="I429" s="219" t="str">
        <f t="shared" si="524"/>
        <v/>
      </c>
      <c r="J429" s="138"/>
      <c r="M429" s="29" t="e">
        <f ca="1">+_xlfn.IFNA(VLOOKUP($B429,'Resultados General'!$C$11:$CG$510,MATCH(M$6,'Resultados General'!$C$10:$CG$10,0),0),"")</f>
        <v>#NAME?</v>
      </c>
      <c r="N429" s="29" t="str">
        <f t="shared" ca="1" si="450"/>
        <v/>
      </c>
      <c r="O429" s="29" t="str">
        <f t="shared" ca="1" si="451"/>
        <v/>
      </c>
      <c r="P429" s="29" t="e">
        <f ca="1">+_xlfn.IFNA(VLOOKUP($B429,'Resultados General'!$C$11:$CG$510,MATCH(P$6,'Resultados General'!$C$10:$CG$10,0),0),"")</f>
        <v>#NAME?</v>
      </c>
      <c r="Q429" s="29" t="str">
        <f t="shared" ca="1" si="452"/>
        <v/>
      </c>
      <c r="R429" s="29" t="str">
        <f t="shared" ca="1" si="453"/>
        <v/>
      </c>
      <c r="S429" s="29" t="e">
        <f ca="1">+_xlfn.IFNA(VLOOKUP($B429,'Resultados General'!$C$11:$CG$510,MATCH(S$6,'Resultados General'!$C$10:$CG$10,0),0),"")</f>
        <v>#NAME?</v>
      </c>
      <c r="T429" s="29" t="str">
        <f t="shared" ca="1" si="454"/>
        <v/>
      </c>
      <c r="U429" s="29" t="str">
        <f t="shared" ca="1" si="455"/>
        <v/>
      </c>
      <c r="V429" s="29" t="e">
        <f ca="1">+_xlfn.IFNA(VLOOKUP($B429,'Resultados General'!$C$11:$CG$510,MATCH(V$6,'Resultados General'!$C$10:$CG$10,0),0),"")</f>
        <v>#NAME?</v>
      </c>
      <c r="W429" s="29" t="str">
        <f t="shared" ca="1" si="456"/>
        <v/>
      </c>
      <c r="X429" s="29" t="str">
        <f t="shared" ca="1" si="457"/>
        <v/>
      </c>
      <c r="Y429" s="29" t="e">
        <f ca="1">+_xlfn.IFNA(VLOOKUP($B429,'Resultados General'!$C$11:$CG$510,MATCH(Y$6,'Resultados General'!$C$10:$CG$10,0),0),"")</f>
        <v>#NAME?</v>
      </c>
      <c r="Z429" s="29" t="str">
        <f t="shared" ca="1" si="458"/>
        <v/>
      </c>
      <c r="AA429" s="29" t="str">
        <f t="shared" ca="1" si="459"/>
        <v/>
      </c>
      <c r="AB429" s="29" t="e">
        <f ca="1">+_xlfn.IFNA(VLOOKUP($B429,'Resultados General'!$C$11:$CG$510,MATCH(AB$6,'Resultados General'!$C$10:$CG$10,0),0),"")</f>
        <v>#NAME?</v>
      </c>
      <c r="AC429" s="29" t="str">
        <f t="shared" ca="1" si="460"/>
        <v/>
      </c>
      <c r="AD429" s="29" t="str">
        <f t="shared" ca="1" si="461"/>
        <v/>
      </c>
      <c r="AE429" s="29" t="e">
        <f ca="1">+_xlfn.IFNA(VLOOKUP($B429,'Resultados General'!$C$11:$CG$510,MATCH(AE$6,'Resultados General'!$C$10:$CG$10,0),0),"")</f>
        <v>#NAME?</v>
      </c>
      <c r="AF429" s="29" t="str">
        <f t="shared" ca="1" si="462"/>
        <v/>
      </c>
      <c r="AG429" s="29" t="str">
        <f t="shared" ca="1" si="463"/>
        <v/>
      </c>
      <c r="AH429" s="29" t="e">
        <f ca="1">+_xlfn.IFNA(VLOOKUP($B429,'Resultados General'!$C$11:$CG$510,MATCH(AH$6,'Resultados General'!$C$10:$CG$10,0),0),"")</f>
        <v>#NAME?</v>
      </c>
      <c r="AI429" s="29" t="str">
        <f t="shared" ca="1" si="464"/>
        <v/>
      </c>
      <c r="AJ429" s="29" t="str">
        <f t="shared" ca="1" si="465"/>
        <v/>
      </c>
      <c r="AK429" s="29" t="e">
        <f ca="1">+_xlfn.IFNA(VLOOKUP($B429,'Resultados General'!$C$11:$CG$510,MATCH(AK$6,'Resultados General'!$C$10:$CG$10,0),0),"")</f>
        <v>#NAME?</v>
      </c>
      <c r="AL429" s="29" t="str">
        <f t="shared" ca="1" si="466"/>
        <v/>
      </c>
      <c r="AM429" s="29" t="str">
        <f t="shared" ca="1" si="467"/>
        <v/>
      </c>
      <c r="AN429" s="29" t="e">
        <f ca="1">+_xlfn.IFNA(VLOOKUP($B429,'Resultados General'!$C$11:$CG$510,MATCH(AN$6,'Resultados General'!$C$10:$CG$10,0),0),"")</f>
        <v>#NAME?</v>
      </c>
      <c r="AO429" s="29" t="str">
        <f t="shared" ca="1" si="468"/>
        <v/>
      </c>
      <c r="AP429" s="29" t="str">
        <f t="shared" ca="1" si="469"/>
        <v/>
      </c>
      <c r="AQ429" s="29" t="e">
        <f ca="1">+_xlfn.IFNA(VLOOKUP($B429,'Resultados General'!$C$11:$CG$510,MATCH(AQ$6,'Resultados General'!$C$10:$CG$10,0),0),"")</f>
        <v>#NAME?</v>
      </c>
      <c r="AR429" s="29" t="str">
        <f t="shared" ca="1" si="470"/>
        <v/>
      </c>
      <c r="AS429" s="29" t="str">
        <f t="shared" ca="1" si="471"/>
        <v/>
      </c>
      <c r="AT429" s="29" t="e">
        <f ca="1">+_xlfn.IFNA(VLOOKUP($B429,'Resultados General'!$C$11:$CG$510,MATCH(AT$6,'Resultados General'!$C$10:$CG$10,0),0),"")</f>
        <v>#NAME?</v>
      </c>
      <c r="AU429" s="29" t="str">
        <f t="shared" ca="1" si="472"/>
        <v/>
      </c>
      <c r="AV429" s="29" t="str">
        <f t="shared" ca="1" si="473"/>
        <v/>
      </c>
      <c r="AW429" s="29" t="e">
        <f ca="1">+_xlfn.IFNA(VLOOKUP($B429,'Resultados General'!$C$11:$CG$510,MATCH(AW$6,'Resultados General'!$C$10:$CG$10,0),0),"")</f>
        <v>#NAME?</v>
      </c>
      <c r="AX429" s="29" t="str">
        <f t="shared" ca="1" si="474"/>
        <v/>
      </c>
      <c r="AY429" s="29" t="str">
        <f t="shared" ca="1" si="475"/>
        <v/>
      </c>
      <c r="AZ429" s="29" t="e">
        <f ca="1">+_xlfn.IFNA(VLOOKUP($B429,'Resultados General'!$C$11:$CG$510,MATCH(AZ$6,'Resultados General'!$C$10:$CG$10,0),0),"")</f>
        <v>#NAME?</v>
      </c>
      <c r="BA429" s="29" t="str">
        <f t="shared" ca="1" si="476"/>
        <v/>
      </c>
      <c r="BB429" s="29" t="str">
        <f t="shared" ca="1" si="477"/>
        <v/>
      </c>
      <c r="BC429" s="29" t="e">
        <f ca="1">+_xlfn.IFNA(VLOOKUP($B429,'Resultados General'!$C$11:$CG$510,MATCH(BC$6,'Resultados General'!$C$10:$CG$10,0),0),"")</f>
        <v>#NAME?</v>
      </c>
      <c r="BD429" s="29" t="str">
        <f t="shared" ca="1" si="478"/>
        <v/>
      </c>
      <c r="BE429" s="29" t="str">
        <f t="shared" ca="1" si="479"/>
        <v/>
      </c>
      <c r="BF429" s="29" t="e">
        <f ca="1">+_xlfn.IFNA(VLOOKUP($B429,'Resultados General'!$C$11:$CG$510,MATCH(BF$6,'Resultados General'!$C$10:$CG$10,0),0),"")</f>
        <v>#NAME?</v>
      </c>
      <c r="BG429" s="29" t="str">
        <f t="shared" ca="1" si="480"/>
        <v/>
      </c>
      <c r="BH429" s="29" t="str">
        <f t="shared" ca="1" si="481"/>
        <v/>
      </c>
      <c r="BI429" s="29" t="e">
        <f ca="1">+_xlfn.IFNA(VLOOKUP($B429,'Resultados General'!$C$11:$CG$510,MATCH(BI$6,'Resultados General'!$C$10:$CG$10,0),0),"")</f>
        <v>#NAME?</v>
      </c>
      <c r="BJ429" s="29" t="str">
        <f t="shared" ca="1" si="482"/>
        <v/>
      </c>
      <c r="BK429" s="29" t="str">
        <f t="shared" ca="1" si="483"/>
        <v/>
      </c>
      <c r="BL429" s="29" t="e">
        <f ca="1">+_xlfn.IFNA(VLOOKUP($B429,'Resultados General'!$C$11:$CG$510,MATCH(BL$6,'Resultados General'!$C$10:$CG$10,0),0),"")</f>
        <v>#NAME?</v>
      </c>
      <c r="BM429" s="29" t="str">
        <f t="shared" ca="1" si="484"/>
        <v/>
      </c>
      <c r="BN429" s="29" t="str">
        <f t="shared" ca="1" si="485"/>
        <v/>
      </c>
      <c r="BO429" s="29" t="e">
        <f ca="1">+_xlfn.IFNA(VLOOKUP($B429,'Resultados General'!$C$11:$CG$510,MATCH(BO$6,'Resultados General'!$C$10:$CG$10,0),0),"")</f>
        <v>#NAME?</v>
      </c>
      <c r="BP429" s="29" t="str">
        <f t="shared" ca="1" si="486"/>
        <v/>
      </c>
      <c r="BQ429" s="29" t="str">
        <f t="shared" ca="1" si="487"/>
        <v/>
      </c>
      <c r="BR429" s="29" t="e">
        <f ca="1">+_xlfn.IFNA(VLOOKUP($B429,'Resultados General'!$C$11:$CG$510,MATCH(BR$6,'Resultados General'!$C$10:$CG$10,0),0),"")</f>
        <v>#NAME?</v>
      </c>
      <c r="BS429" s="29" t="str">
        <f t="shared" ca="1" si="488"/>
        <v/>
      </c>
      <c r="BT429" s="29" t="str">
        <f t="shared" ca="1" si="489"/>
        <v/>
      </c>
      <c r="BU429" s="29" t="e">
        <f ca="1">+_xlfn.IFNA(VLOOKUP($B429,'Resultados General'!$C$11:$CG$510,MATCH(BU$6,'Resultados General'!$C$10:$CG$10,0),0),"")</f>
        <v>#NAME?</v>
      </c>
      <c r="BV429" s="29" t="str">
        <f t="shared" ca="1" si="490"/>
        <v/>
      </c>
      <c r="BW429" s="29" t="str">
        <f t="shared" ca="1" si="491"/>
        <v/>
      </c>
      <c r="BX429" s="29" t="e">
        <f ca="1">+_xlfn.IFNA(VLOOKUP($B429,'Resultados General'!$C$11:$CG$510,MATCH(BX$6,'Resultados General'!$C$10:$CG$10,0),0),"")</f>
        <v>#NAME?</v>
      </c>
      <c r="BY429" s="29" t="str">
        <f t="shared" ca="1" si="492"/>
        <v/>
      </c>
      <c r="BZ429" s="29" t="str">
        <f t="shared" ca="1" si="493"/>
        <v/>
      </c>
      <c r="CA429" s="29" t="e">
        <f ca="1">+_xlfn.IFNA(VLOOKUP($B429,'Resultados General'!$C$11:$CG$510,MATCH(CA$6,'Resultados General'!$C$10:$CG$10,0),0),"")</f>
        <v>#NAME?</v>
      </c>
      <c r="CB429" s="29" t="str">
        <f t="shared" ca="1" si="494"/>
        <v/>
      </c>
      <c r="CC429" s="29" t="str">
        <f t="shared" ca="1" si="495"/>
        <v/>
      </c>
      <c r="CD429" s="29" t="e">
        <f ca="1">+_xlfn.IFNA(VLOOKUP($B429,'Resultados General'!$C$11:$CG$510,MATCH(CD$6,'Resultados General'!$C$10:$CG$10,0),0),"")</f>
        <v>#NAME?</v>
      </c>
      <c r="CE429" s="29" t="str">
        <f t="shared" ca="1" si="496"/>
        <v/>
      </c>
      <c r="CF429" s="29" t="str">
        <f t="shared" ca="1" si="497"/>
        <v/>
      </c>
      <c r="CG429" s="29" t="e">
        <f ca="1">+_xlfn.IFNA(VLOOKUP($B429,'Resultados General'!$C$11:$CG$510,MATCH(CG$6,'Resultados General'!$C$10:$CG$10,0),0),"")</f>
        <v>#NAME?</v>
      </c>
      <c r="CH429" s="29" t="str">
        <f t="shared" ca="1" si="498"/>
        <v/>
      </c>
      <c r="CI429" s="29" t="str">
        <f t="shared" ca="1" si="499"/>
        <v/>
      </c>
      <c r="CJ429" s="29" t="e">
        <f ca="1">+_xlfn.IFNA(VLOOKUP($B429,'Resultados General'!$C$11:$CG$510,MATCH(CJ$6,'Resultados General'!$C$10:$CG$10,0),0),"")</f>
        <v>#NAME?</v>
      </c>
      <c r="CK429" s="29" t="str">
        <f t="shared" ca="1" si="500"/>
        <v/>
      </c>
      <c r="CL429" s="29" t="str">
        <f t="shared" ca="1" si="501"/>
        <v/>
      </c>
      <c r="CM429" s="29" t="e">
        <f ca="1">+_xlfn.IFNA(VLOOKUP($B429,'Resultados General'!$C$11:$CG$510,MATCH(CM$6,'Resultados General'!$C$10:$CG$10,0),0),"")</f>
        <v>#NAME?</v>
      </c>
      <c r="CN429" s="29" t="str">
        <f t="shared" ca="1" si="502"/>
        <v/>
      </c>
      <c r="CO429" s="29" t="str">
        <f t="shared" ca="1" si="503"/>
        <v/>
      </c>
      <c r="CP429" s="29" t="e">
        <f ca="1">+_xlfn.IFNA(VLOOKUP($B429,'Resultados General'!$C$11:$CG$510,MATCH(CP$6,'Resultados General'!$C$10:$CG$10,0),0),"")</f>
        <v>#NAME?</v>
      </c>
      <c r="CQ429" s="29" t="str">
        <f t="shared" ca="1" si="504"/>
        <v/>
      </c>
      <c r="CR429" s="29" t="str">
        <f t="shared" ca="1" si="505"/>
        <v/>
      </c>
      <c r="CS429" s="29" t="e">
        <f ca="1">+_xlfn.IFNA(VLOOKUP($B429,'Resultados General'!$C$11:$CG$510,MATCH(CS$6,'Resultados General'!$C$10:$CG$10,0),0),"")</f>
        <v>#NAME?</v>
      </c>
      <c r="CT429" s="29" t="str">
        <f t="shared" ca="1" si="506"/>
        <v/>
      </c>
      <c r="CU429" s="29" t="str">
        <f t="shared" ca="1" si="507"/>
        <v/>
      </c>
      <c r="CV429" s="29" t="e">
        <f ca="1">+_xlfn.IFNA(VLOOKUP($B429,'Resultados General'!$C$11:$CG$510,MATCH(CV$6,'Resultados General'!$C$10:$CG$10,0),0),"")</f>
        <v>#NAME?</v>
      </c>
      <c r="CW429" s="29" t="str">
        <f t="shared" ca="1" si="508"/>
        <v/>
      </c>
      <c r="CX429" s="29" t="str">
        <f t="shared" ca="1" si="509"/>
        <v/>
      </c>
      <c r="CY429" s="29" t="e">
        <f ca="1">+_xlfn.IFNA(VLOOKUP($B429,'Resultados General'!$C$11:$CG$510,MATCH(CY$6,'Resultados General'!$C$10:$CG$10,0),0),"")</f>
        <v>#NAME?</v>
      </c>
      <c r="CZ429" s="29" t="str">
        <f t="shared" ca="1" si="510"/>
        <v/>
      </c>
      <c r="DA429" s="29" t="str">
        <f t="shared" ca="1" si="511"/>
        <v/>
      </c>
      <c r="DB429" s="29" t="e">
        <f ca="1">+_xlfn.IFNA(VLOOKUP($B429,'Resultados General'!$C$11:$CG$510,MATCH(DB$6,'Resultados General'!$C$10:$CG$10,0),0),"")</f>
        <v>#NAME?</v>
      </c>
      <c r="DC429" s="29" t="str">
        <f t="shared" ca="1" si="512"/>
        <v/>
      </c>
      <c r="DD429" s="29" t="str">
        <f t="shared" ca="1" si="513"/>
        <v/>
      </c>
      <c r="DE429" s="29" t="e">
        <f ca="1">+_xlfn.IFNA(VLOOKUP($B429,'Resultados General'!$C$11:$CG$510,MATCH(DE$6,'Resultados General'!$C$10:$CG$10,0),0),"")</f>
        <v>#NAME?</v>
      </c>
      <c r="DF429" s="29" t="str">
        <f t="shared" ca="1" si="514"/>
        <v/>
      </c>
      <c r="DG429" s="29" t="str">
        <f t="shared" ca="1" si="515"/>
        <v/>
      </c>
      <c r="DH429" s="29" t="e">
        <f ca="1">+_xlfn.IFNA(VLOOKUP($B429,'Resultados General'!$C$11:$CG$510,MATCH(DH$6,'Resultados General'!$C$10:$CG$10,0),0),"")</f>
        <v>#NAME?</v>
      </c>
      <c r="DI429" s="29" t="str">
        <f t="shared" ca="1" si="516"/>
        <v/>
      </c>
      <c r="DJ429" s="29" t="str">
        <f t="shared" ca="1" si="517"/>
        <v/>
      </c>
      <c r="DK429" s="29" t="e">
        <f ca="1">+_xlfn.IFNA(VLOOKUP($B429,'Resultados General'!$C$11:$CG$510,MATCH(DK$6,'Resultados General'!$C$10:$CG$10,0),0),"")</f>
        <v>#NAME?</v>
      </c>
      <c r="DL429" s="29" t="str">
        <f t="shared" ca="1" si="518"/>
        <v/>
      </c>
      <c r="DM429" s="29" t="str">
        <f t="shared" ca="1" si="519"/>
        <v/>
      </c>
      <c r="DN429" s="29" t="e">
        <f ca="1">+_xlfn.IFNA(VLOOKUP($B429,'Resultados General'!$C$11:$CG$510,MATCH(DN$6,'Resultados General'!$C$10:$CG$10,0),0),"")</f>
        <v>#NAME?</v>
      </c>
      <c r="DO429" s="29" t="str">
        <f t="shared" ca="1" si="520"/>
        <v/>
      </c>
      <c r="DP429" s="29" t="str">
        <f t="shared" ca="1" si="521"/>
        <v/>
      </c>
    </row>
    <row r="430" spans="2:120">
      <c r="B430" s="219" t="str">
        <f>+IF('Resultados General'!C433="","",'Resultados General'!C433)</f>
        <v/>
      </c>
      <c r="C430" s="134" t="e">
        <f ca="1">+_xlfn.IFNA(VLOOKUP('Distribución de puestos'!B430,'Resultados General'!$C$11:$J$510,8,0),"")</f>
        <v>#NAME?</v>
      </c>
      <c r="D430" s="135" t="e">
        <f ca="1">+_xlfn.IFNA(VLOOKUP(B430,'Resultados General'!$C$11:$L$510,10,0),"")</f>
        <v>#NAME?</v>
      </c>
      <c r="E430" s="26" t="s">
        <v>76</v>
      </c>
      <c r="F430" s="26" t="s">
        <v>76</v>
      </c>
      <c r="G430" s="135" t="str">
        <f t="shared" ca="1" si="522"/>
        <v/>
      </c>
      <c r="H430" s="135" t="str">
        <f t="shared" ca="1" si="523"/>
        <v/>
      </c>
      <c r="I430" s="219" t="str">
        <f t="shared" si="524"/>
        <v/>
      </c>
      <c r="J430" s="138"/>
      <c r="M430" s="29" t="e">
        <f ca="1">+_xlfn.IFNA(VLOOKUP($B430,'Resultados General'!$C$11:$CG$510,MATCH(M$6,'Resultados General'!$C$10:$CG$10,0),0),"")</f>
        <v>#NAME?</v>
      </c>
      <c r="N430" s="29" t="str">
        <f t="shared" ca="1" si="450"/>
        <v/>
      </c>
      <c r="O430" s="29" t="str">
        <f t="shared" ca="1" si="451"/>
        <v/>
      </c>
      <c r="P430" s="29" t="e">
        <f ca="1">+_xlfn.IFNA(VLOOKUP($B430,'Resultados General'!$C$11:$CG$510,MATCH(P$6,'Resultados General'!$C$10:$CG$10,0),0),"")</f>
        <v>#NAME?</v>
      </c>
      <c r="Q430" s="29" t="str">
        <f t="shared" ca="1" si="452"/>
        <v/>
      </c>
      <c r="R430" s="29" t="str">
        <f t="shared" ca="1" si="453"/>
        <v/>
      </c>
      <c r="S430" s="29" t="e">
        <f ca="1">+_xlfn.IFNA(VLOOKUP($B430,'Resultados General'!$C$11:$CG$510,MATCH(S$6,'Resultados General'!$C$10:$CG$10,0),0),"")</f>
        <v>#NAME?</v>
      </c>
      <c r="T430" s="29" t="str">
        <f t="shared" ca="1" si="454"/>
        <v/>
      </c>
      <c r="U430" s="29" t="str">
        <f t="shared" ca="1" si="455"/>
        <v/>
      </c>
      <c r="V430" s="29" t="e">
        <f ca="1">+_xlfn.IFNA(VLOOKUP($B430,'Resultados General'!$C$11:$CG$510,MATCH(V$6,'Resultados General'!$C$10:$CG$10,0),0),"")</f>
        <v>#NAME?</v>
      </c>
      <c r="W430" s="29" t="str">
        <f t="shared" ca="1" si="456"/>
        <v/>
      </c>
      <c r="X430" s="29" t="str">
        <f t="shared" ca="1" si="457"/>
        <v/>
      </c>
      <c r="Y430" s="29" t="e">
        <f ca="1">+_xlfn.IFNA(VLOOKUP($B430,'Resultados General'!$C$11:$CG$510,MATCH(Y$6,'Resultados General'!$C$10:$CG$10,0),0),"")</f>
        <v>#NAME?</v>
      </c>
      <c r="Z430" s="29" t="str">
        <f t="shared" ca="1" si="458"/>
        <v/>
      </c>
      <c r="AA430" s="29" t="str">
        <f t="shared" ca="1" si="459"/>
        <v/>
      </c>
      <c r="AB430" s="29" t="e">
        <f ca="1">+_xlfn.IFNA(VLOOKUP($B430,'Resultados General'!$C$11:$CG$510,MATCH(AB$6,'Resultados General'!$C$10:$CG$10,0),0),"")</f>
        <v>#NAME?</v>
      </c>
      <c r="AC430" s="29" t="str">
        <f t="shared" ca="1" si="460"/>
        <v/>
      </c>
      <c r="AD430" s="29" t="str">
        <f t="shared" ca="1" si="461"/>
        <v/>
      </c>
      <c r="AE430" s="29" t="e">
        <f ca="1">+_xlfn.IFNA(VLOOKUP($B430,'Resultados General'!$C$11:$CG$510,MATCH(AE$6,'Resultados General'!$C$10:$CG$10,0),0),"")</f>
        <v>#NAME?</v>
      </c>
      <c r="AF430" s="29" t="str">
        <f t="shared" ca="1" si="462"/>
        <v/>
      </c>
      <c r="AG430" s="29" t="str">
        <f t="shared" ca="1" si="463"/>
        <v/>
      </c>
      <c r="AH430" s="29" t="e">
        <f ca="1">+_xlfn.IFNA(VLOOKUP($B430,'Resultados General'!$C$11:$CG$510,MATCH(AH$6,'Resultados General'!$C$10:$CG$10,0),0),"")</f>
        <v>#NAME?</v>
      </c>
      <c r="AI430" s="29" t="str">
        <f t="shared" ca="1" si="464"/>
        <v/>
      </c>
      <c r="AJ430" s="29" t="str">
        <f t="shared" ca="1" si="465"/>
        <v/>
      </c>
      <c r="AK430" s="29" t="e">
        <f ca="1">+_xlfn.IFNA(VLOOKUP($B430,'Resultados General'!$C$11:$CG$510,MATCH(AK$6,'Resultados General'!$C$10:$CG$10,0),0),"")</f>
        <v>#NAME?</v>
      </c>
      <c r="AL430" s="29" t="str">
        <f t="shared" ca="1" si="466"/>
        <v/>
      </c>
      <c r="AM430" s="29" t="str">
        <f t="shared" ca="1" si="467"/>
        <v/>
      </c>
      <c r="AN430" s="29" t="e">
        <f ca="1">+_xlfn.IFNA(VLOOKUP($B430,'Resultados General'!$C$11:$CG$510,MATCH(AN$6,'Resultados General'!$C$10:$CG$10,0),0),"")</f>
        <v>#NAME?</v>
      </c>
      <c r="AO430" s="29" t="str">
        <f t="shared" ca="1" si="468"/>
        <v/>
      </c>
      <c r="AP430" s="29" t="str">
        <f t="shared" ca="1" si="469"/>
        <v/>
      </c>
      <c r="AQ430" s="29" t="e">
        <f ca="1">+_xlfn.IFNA(VLOOKUP($B430,'Resultados General'!$C$11:$CG$510,MATCH(AQ$6,'Resultados General'!$C$10:$CG$10,0),0),"")</f>
        <v>#NAME?</v>
      </c>
      <c r="AR430" s="29" t="str">
        <f t="shared" ca="1" si="470"/>
        <v/>
      </c>
      <c r="AS430" s="29" t="str">
        <f t="shared" ca="1" si="471"/>
        <v/>
      </c>
      <c r="AT430" s="29" t="e">
        <f ca="1">+_xlfn.IFNA(VLOOKUP($B430,'Resultados General'!$C$11:$CG$510,MATCH(AT$6,'Resultados General'!$C$10:$CG$10,0),0),"")</f>
        <v>#NAME?</v>
      </c>
      <c r="AU430" s="29" t="str">
        <f t="shared" ca="1" si="472"/>
        <v/>
      </c>
      <c r="AV430" s="29" t="str">
        <f t="shared" ca="1" si="473"/>
        <v/>
      </c>
      <c r="AW430" s="29" t="e">
        <f ca="1">+_xlfn.IFNA(VLOOKUP($B430,'Resultados General'!$C$11:$CG$510,MATCH(AW$6,'Resultados General'!$C$10:$CG$10,0),0),"")</f>
        <v>#NAME?</v>
      </c>
      <c r="AX430" s="29" t="str">
        <f t="shared" ca="1" si="474"/>
        <v/>
      </c>
      <c r="AY430" s="29" t="str">
        <f t="shared" ca="1" si="475"/>
        <v/>
      </c>
      <c r="AZ430" s="29" t="e">
        <f ca="1">+_xlfn.IFNA(VLOOKUP($B430,'Resultados General'!$C$11:$CG$510,MATCH(AZ$6,'Resultados General'!$C$10:$CG$10,0),0),"")</f>
        <v>#NAME?</v>
      </c>
      <c r="BA430" s="29" t="str">
        <f t="shared" ca="1" si="476"/>
        <v/>
      </c>
      <c r="BB430" s="29" t="str">
        <f t="shared" ca="1" si="477"/>
        <v/>
      </c>
      <c r="BC430" s="29" t="e">
        <f ca="1">+_xlfn.IFNA(VLOOKUP($B430,'Resultados General'!$C$11:$CG$510,MATCH(BC$6,'Resultados General'!$C$10:$CG$10,0),0),"")</f>
        <v>#NAME?</v>
      </c>
      <c r="BD430" s="29" t="str">
        <f t="shared" ca="1" si="478"/>
        <v/>
      </c>
      <c r="BE430" s="29" t="str">
        <f t="shared" ca="1" si="479"/>
        <v/>
      </c>
      <c r="BF430" s="29" t="e">
        <f ca="1">+_xlfn.IFNA(VLOOKUP($B430,'Resultados General'!$C$11:$CG$510,MATCH(BF$6,'Resultados General'!$C$10:$CG$10,0),0),"")</f>
        <v>#NAME?</v>
      </c>
      <c r="BG430" s="29" t="str">
        <f t="shared" ca="1" si="480"/>
        <v/>
      </c>
      <c r="BH430" s="29" t="str">
        <f t="shared" ca="1" si="481"/>
        <v/>
      </c>
      <c r="BI430" s="29" t="e">
        <f ca="1">+_xlfn.IFNA(VLOOKUP($B430,'Resultados General'!$C$11:$CG$510,MATCH(BI$6,'Resultados General'!$C$10:$CG$10,0),0),"")</f>
        <v>#NAME?</v>
      </c>
      <c r="BJ430" s="29" t="str">
        <f t="shared" ca="1" si="482"/>
        <v/>
      </c>
      <c r="BK430" s="29" t="str">
        <f t="shared" ca="1" si="483"/>
        <v/>
      </c>
      <c r="BL430" s="29" t="e">
        <f ca="1">+_xlfn.IFNA(VLOOKUP($B430,'Resultados General'!$C$11:$CG$510,MATCH(BL$6,'Resultados General'!$C$10:$CG$10,0),0),"")</f>
        <v>#NAME?</v>
      </c>
      <c r="BM430" s="29" t="str">
        <f t="shared" ca="1" si="484"/>
        <v/>
      </c>
      <c r="BN430" s="29" t="str">
        <f t="shared" ca="1" si="485"/>
        <v/>
      </c>
      <c r="BO430" s="29" t="e">
        <f ca="1">+_xlfn.IFNA(VLOOKUP($B430,'Resultados General'!$C$11:$CG$510,MATCH(BO$6,'Resultados General'!$C$10:$CG$10,0),0),"")</f>
        <v>#NAME?</v>
      </c>
      <c r="BP430" s="29" t="str">
        <f t="shared" ca="1" si="486"/>
        <v/>
      </c>
      <c r="BQ430" s="29" t="str">
        <f t="shared" ca="1" si="487"/>
        <v/>
      </c>
      <c r="BR430" s="29" t="e">
        <f ca="1">+_xlfn.IFNA(VLOOKUP($B430,'Resultados General'!$C$11:$CG$510,MATCH(BR$6,'Resultados General'!$C$10:$CG$10,0),0),"")</f>
        <v>#NAME?</v>
      </c>
      <c r="BS430" s="29" t="str">
        <f t="shared" ca="1" si="488"/>
        <v/>
      </c>
      <c r="BT430" s="29" t="str">
        <f t="shared" ca="1" si="489"/>
        <v/>
      </c>
      <c r="BU430" s="29" t="e">
        <f ca="1">+_xlfn.IFNA(VLOOKUP($B430,'Resultados General'!$C$11:$CG$510,MATCH(BU$6,'Resultados General'!$C$10:$CG$10,0),0),"")</f>
        <v>#NAME?</v>
      </c>
      <c r="BV430" s="29" t="str">
        <f t="shared" ca="1" si="490"/>
        <v/>
      </c>
      <c r="BW430" s="29" t="str">
        <f t="shared" ca="1" si="491"/>
        <v/>
      </c>
      <c r="BX430" s="29" t="e">
        <f ca="1">+_xlfn.IFNA(VLOOKUP($B430,'Resultados General'!$C$11:$CG$510,MATCH(BX$6,'Resultados General'!$C$10:$CG$10,0),0),"")</f>
        <v>#NAME?</v>
      </c>
      <c r="BY430" s="29" t="str">
        <f t="shared" ca="1" si="492"/>
        <v/>
      </c>
      <c r="BZ430" s="29" t="str">
        <f t="shared" ca="1" si="493"/>
        <v/>
      </c>
      <c r="CA430" s="29" t="e">
        <f ca="1">+_xlfn.IFNA(VLOOKUP($B430,'Resultados General'!$C$11:$CG$510,MATCH(CA$6,'Resultados General'!$C$10:$CG$10,0),0),"")</f>
        <v>#NAME?</v>
      </c>
      <c r="CB430" s="29" t="str">
        <f t="shared" ca="1" si="494"/>
        <v/>
      </c>
      <c r="CC430" s="29" t="str">
        <f t="shared" ca="1" si="495"/>
        <v/>
      </c>
      <c r="CD430" s="29" t="e">
        <f ca="1">+_xlfn.IFNA(VLOOKUP($B430,'Resultados General'!$C$11:$CG$510,MATCH(CD$6,'Resultados General'!$C$10:$CG$10,0),0),"")</f>
        <v>#NAME?</v>
      </c>
      <c r="CE430" s="29" t="str">
        <f t="shared" ca="1" si="496"/>
        <v/>
      </c>
      <c r="CF430" s="29" t="str">
        <f t="shared" ca="1" si="497"/>
        <v/>
      </c>
      <c r="CG430" s="29" t="e">
        <f ca="1">+_xlfn.IFNA(VLOOKUP($B430,'Resultados General'!$C$11:$CG$510,MATCH(CG$6,'Resultados General'!$C$10:$CG$10,0),0),"")</f>
        <v>#NAME?</v>
      </c>
      <c r="CH430" s="29" t="str">
        <f t="shared" ca="1" si="498"/>
        <v/>
      </c>
      <c r="CI430" s="29" t="str">
        <f t="shared" ca="1" si="499"/>
        <v/>
      </c>
      <c r="CJ430" s="29" t="e">
        <f ca="1">+_xlfn.IFNA(VLOOKUP($B430,'Resultados General'!$C$11:$CG$510,MATCH(CJ$6,'Resultados General'!$C$10:$CG$10,0),0),"")</f>
        <v>#NAME?</v>
      </c>
      <c r="CK430" s="29" t="str">
        <f t="shared" ca="1" si="500"/>
        <v/>
      </c>
      <c r="CL430" s="29" t="str">
        <f t="shared" ca="1" si="501"/>
        <v/>
      </c>
      <c r="CM430" s="29" t="e">
        <f ca="1">+_xlfn.IFNA(VLOOKUP($B430,'Resultados General'!$C$11:$CG$510,MATCH(CM$6,'Resultados General'!$C$10:$CG$10,0),0),"")</f>
        <v>#NAME?</v>
      </c>
      <c r="CN430" s="29" t="str">
        <f t="shared" ca="1" si="502"/>
        <v/>
      </c>
      <c r="CO430" s="29" t="str">
        <f t="shared" ca="1" si="503"/>
        <v/>
      </c>
      <c r="CP430" s="29" t="e">
        <f ca="1">+_xlfn.IFNA(VLOOKUP($B430,'Resultados General'!$C$11:$CG$510,MATCH(CP$6,'Resultados General'!$C$10:$CG$10,0),0),"")</f>
        <v>#NAME?</v>
      </c>
      <c r="CQ430" s="29" t="str">
        <f t="shared" ca="1" si="504"/>
        <v/>
      </c>
      <c r="CR430" s="29" t="str">
        <f t="shared" ca="1" si="505"/>
        <v/>
      </c>
      <c r="CS430" s="29" t="e">
        <f ca="1">+_xlfn.IFNA(VLOOKUP($B430,'Resultados General'!$C$11:$CG$510,MATCH(CS$6,'Resultados General'!$C$10:$CG$10,0),0),"")</f>
        <v>#NAME?</v>
      </c>
      <c r="CT430" s="29" t="str">
        <f t="shared" ca="1" si="506"/>
        <v/>
      </c>
      <c r="CU430" s="29" t="str">
        <f t="shared" ca="1" si="507"/>
        <v/>
      </c>
      <c r="CV430" s="29" t="e">
        <f ca="1">+_xlfn.IFNA(VLOOKUP($B430,'Resultados General'!$C$11:$CG$510,MATCH(CV$6,'Resultados General'!$C$10:$CG$10,0),0),"")</f>
        <v>#NAME?</v>
      </c>
      <c r="CW430" s="29" t="str">
        <f t="shared" ca="1" si="508"/>
        <v/>
      </c>
      <c r="CX430" s="29" t="str">
        <f t="shared" ca="1" si="509"/>
        <v/>
      </c>
      <c r="CY430" s="29" t="e">
        <f ca="1">+_xlfn.IFNA(VLOOKUP($B430,'Resultados General'!$C$11:$CG$510,MATCH(CY$6,'Resultados General'!$C$10:$CG$10,0),0),"")</f>
        <v>#NAME?</v>
      </c>
      <c r="CZ430" s="29" t="str">
        <f t="shared" ca="1" si="510"/>
        <v/>
      </c>
      <c r="DA430" s="29" t="str">
        <f t="shared" ca="1" si="511"/>
        <v/>
      </c>
      <c r="DB430" s="29" t="e">
        <f ca="1">+_xlfn.IFNA(VLOOKUP($B430,'Resultados General'!$C$11:$CG$510,MATCH(DB$6,'Resultados General'!$C$10:$CG$10,0),0),"")</f>
        <v>#NAME?</v>
      </c>
      <c r="DC430" s="29" t="str">
        <f t="shared" ca="1" si="512"/>
        <v/>
      </c>
      <c r="DD430" s="29" t="str">
        <f t="shared" ca="1" si="513"/>
        <v/>
      </c>
      <c r="DE430" s="29" t="e">
        <f ca="1">+_xlfn.IFNA(VLOOKUP($B430,'Resultados General'!$C$11:$CG$510,MATCH(DE$6,'Resultados General'!$C$10:$CG$10,0),0),"")</f>
        <v>#NAME?</v>
      </c>
      <c r="DF430" s="29" t="str">
        <f t="shared" ca="1" si="514"/>
        <v/>
      </c>
      <c r="DG430" s="29" t="str">
        <f t="shared" ca="1" si="515"/>
        <v/>
      </c>
      <c r="DH430" s="29" t="e">
        <f ca="1">+_xlfn.IFNA(VLOOKUP($B430,'Resultados General'!$C$11:$CG$510,MATCH(DH$6,'Resultados General'!$C$10:$CG$10,0),0),"")</f>
        <v>#NAME?</v>
      </c>
      <c r="DI430" s="29" t="str">
        <f t="shared" ca="1" si="516"/>
        <v/>
      </c>
      <c r="DJ430" s="29" t="str">
        <f t="shared" ca="1" si="517"/>
        <v/>
      </c>
      <c r="DK430" s="29" t="e">
        <f ca="1">+_xlfn.IFNA(VLOOKUP($B430,'Resultados General'!$C$11:$CG$510,MATCH(DK$6,'Resultados General'!$C$10:$CG$10,0),0),"")</f>
        <v>#NAME?</v>
      </c>
      <c r="DL430" s="29" t="str">
        <f t="shared" ca="1" si="518"/>
        <v/>
      </c>
      <c r="DM430" s="29" t="str">
        <f t="shared" ca="1" si="519"/>
        <v/>
      </c>
      <c r="DN430" s="29" t="e">
        <f ca="1">+_xlfn.IFNA(VLOOKUP($B430,'Resultados General'!$C$11:$CG$510,MATCH(DN$6,'Resultados General'!$C$10:$CG$10,0),0),"")</f>
        <v>#NAME?</v>
      </c>
      <c r="DO430" s="29" t="str">
        <f t="shared" ca="1" si="520"/>
        <v/>
      </c>
      <c r="DP430" s="29" t="str">
        <f t="shared" ca="1" si="521"/>
        <v/>
      </c>
    </row>
    <row r="431" spans="2:120">
      <c r="B431" s="219" t="str">
        <f>+IF('Resultados General'!C434="","",'Resultados General'!C434)</f>
        <v/>
      </c>
      <c r="C431" s="134" t="e">
        <f ca="1">+_xlfn.IFNA(VLOOKUP('Distribución de puestos'!B431,'Resultados General'!$C$11:$J$510,8,0),"")</f>
        <v>#NAME?</v>
      </c>
      <c r="D431" s="135" t="e">
        <f ca="1">+_xlfn.IFNA(VLOOKUP(B431,'Resultados General'!$C$11:$L$510,10,0),"")</f>
        <v>#NAME?</v>
      </c>
      <c r="E431" s="26" t="s">
        <v>76</v>
      </c>
      <c r="F431" s="26" t="s">
        <v>76</v>
      </c>
      <c r="G431" s="135" t="str">
        <f t="shared" ca="1" si="522"/>
        <v/>
      </c>
      <c r="H431" s="135" t="str">
        <f t="shared" ca="1" si="523"/>
        <v/>
      </c>
      <c r="I431" s="219" t="str">
        <f t="shared" si="524"/>
        <v/>
      </c>
      <c r="J431" s="138"/>
      <c r="M431" s="29" t="e">
        <f ca="1">+_xlfn.IFNA(VLOOKUP($B431,'Resultados General'!$C$11:$CG$510,MATCH(M$6,'Resultados General'!$C$10:$CG$10,0),0),"")</f>
        <v>#NAME?</v>
      </c>
      <c r="N431" s="29" t="str">
        <f t="shared" ca="1" si="450"/>
        <v/>
      </c>
      <c r="O431" s="29" t="str">
        <f t="shared" ca="1" si="451"/>
        <v/>
      </c>
      <c r="P431" s="29" t="e">
        <f ca="1">+_xlfn.IFNA(VLOOKUP($B431,'Resultados General'!$C$11:$CG$510,MATCH(P$6,'Resultados General'!$C$10:$CG$10,0),0),"")</f>
        <v>#NAME?</v>
      </c>
      <c r="Q431" s="29" t="str">
        <f t="shared" ca="1" si="452"/>
        <v/>
      </c>
      <c r="R431" s="29" t="str">
        <f t="shared" ca="1" si="453"/>
        <v/>
      </c>
      <c r="S431" s="29" t="e">
        <f ca="1">+_xlfn.IFNA(VLOOKUP($B431,'Resultados General'!$C$11:$CG$510,MATCH(S$6,'Resultados General'!$C$10:$CG$10,0),0),"")</f>
        <v>#NAME?</v>
      </c>
      <c r="T431" s="29" t="str">
        <f t="shared" ca="1" si="454"/>
        <v/>
      </c>
      <c r="U431" s="29" t="str">
        <f t="shared" ca="1" si="455"/>
        <v/>
      </c>
      <c r="V431" s="29" t="e">
        <f ca="1">+_xlfn.IFNA(VLOOKUP($B431,'Resultados General'!$C$11:$CG$510,MATCH(V$6,'Resultados General'!$C$10:$CG$10,0),0),"")</f>
        <v>#NAME?</v>
      </c>
      <c r="W431" s="29" t="str">
        <f t="shared" ca="1" si="456"/>
        <v/>
      </c>
      <c r="X431" s="29" t="str">
        <f t="shared" ca="1" si="457"/>
        <v/>
      </c>
      <c r="Y431" s="29" t="e">
        <f ca="1">+_xlfn.IFNA(VLOOKUP($B431,'Resultados General'!$C$11:$CG$510,MATCH(Y$6,'Resultados General'!$C$10:$CG$10,0),0),"")</f>
        <v>#NAME?</v>
      </c>
      <c r="Z431" s="29" t="str">
        <f t="shared" ca="1" si="458"/>
        <v/>
      </c>
      <c r="AA431" s="29" t="str">
        <f t="shared" ca="1" si="459"/>
        <v/>
      </c>
      <c r="AB431" s="29" t="e">
        <f ca="1">+_xlfn.IFNA(VLOOKUP($B431,'Resultados General'!$C$11:$CG$510,MATCH(AB$6,'Resultados General'!$C$10:$CG$10,0),0),"")</f>
        <v>#NAME?</v>
      </c>
      <c r="AC431" s="29" t="str">
        <f t="shared" ca="1" si="460"/>
        <v/>
      </c>
      <c r="AD431" s="29" t="str">
        <f t="shared" ca="1" si="461"/>
        <v/>
      </c>
      <c r="AE431" s="29" t="e">
        <f ca="1">+_xlfn.IFNA(VLOOKUP($B431,'Resultados General'!$C$11:$CG$510,MATCH(AE$6,'Resultados General'!$C$10:$CG$10,0),0),"")</f>
        <v>#NAME?</v>
      </c>
      <c r="AF431" s="29" t="str">
        <f t="shared" ca="1" si="462"/>
        <v/>
      </c>
      <c r="AG431" s="29" t="str">
        <f t="shared" ca="1" si="463"/>
        <v/>
      </c>
      <c r="AH431" s="29" t="e">
        <f ca="1">+_xlfn.IFNA(VLOOKUP($B431,'Resultados General'!$C$11:$CG$510,MATCH(AH$6,'Resultados General'!$C$10:$CG$10,0),0),"")</f>
        <v>#NAME?</v>
      </c>
      <c r="AI431" s="29" t="str">
        <f t="shared" ca="1" si="464"/>
        <v/>
      </c>
      <c r="AJ431" s="29" t="str">
        <f t="shared" ca="1" si="465"/>
        <v/>
      </c>
      <c r="AK431" s="29" t="e">
        <f ca="1">+_xlfn.IFNA(VLOOKUP($B431,'Resultados General'!$C$11:$CG$510,MATCH(AK$6,'Resultados General'!$C$10:$CG$10,0),0),"")</f>
        <v>#NAME?</v>
      </c>
      <c r="AL431" s="29" t="str">
        <f t="shared" ca="1" si="466"/>
        <v/>
      </c>
      <c r="AM431" s="29" t="str">
        <f t="shared" ca="1" si="467"/>
        <v/>
      </c>
      <c r="AN431" s="29" t="e">
        <f ca="1">+_xlfn.IFNA(VLOOKUP($B431,'Resultados General'!$C$11:$CG$510,MATCH(AN$6,'Resultados General'!$C$10:$CG$10,0),0),"")</f>
        <v>#NAME?</v>
      </c>
      <c r="AO431" s="29" t="str">
        <f t="shared" ca="1" si="468"/>
        <v/>
      </c>
      <c r="AP431" s="29" t="str">
        <f t="shared" ca="1" si="469"/>
        <v/>
      </c>
      <c r="AQ431" s="29" t="e">
        <f ca="1">+_xlfn.IFNA(VLOOKUP($B431,'Resultados General'!$C$11:$CG$510,MATCH(AQ$6,'Resultados General'!$C$10:$CG$10,0),0),"")</f>
        <v>#NAME?</v>
      </c>
      <c r="AR431" s="29" t="str">
        <f t="shared" ca="1" si="470"/>
        <v/>
      </c>
      <c r="AS431" s="29" t="str">
        <f t="shared" ca="1" si="471"/>
        <v/>
      </c>
      <c r="AT431" s="29" t="e">
        <f ca="1">+_xlfn.IFNA(VLOOKUP($B431,'Resultados General'!$C$11:$CG$510,MATCH(AT$6,'Resultados General'!$C$10:$CG$10,0),0),"")</f>
        <v>#NAME?</v>
      </c>
      <c r="AU431" s="29" t="str">
        <f t="shared" ca="1" si="472"/>
        <v/>
      </c>
      <c r="AV431" s="29" t="str">
        <f t="shared" ca="1" si="473"/>
        <v/>
      </c>
      <c r="AW431" s="29" t="e">
        <f ca="1">+_xlfn.IFNA(VLOOKUP($B431,'Resultados General'!$C$11:$CG$510,MATCH(AW$6,'Resultados General'!$C$10:$CG$10,0),0),"")</f>
        <v>#NAME?</v>
      </c>
      <c r="AX431" s="29" t="str">
        <f t="shared" ca="1" si="474"/>
        <v/>
      </c>
      <c r="AY431" s="29" t="str">
        <f t="shared" ca="1" si="475"/>
        <v/>
      </c>
      <c r="AZ431" s="29" t="e">
        <f ca="1">+_xlfn.IFNA(VLOOKUP($B431,'Resultados General'!$C$11:$CG$510,MATCH(AZ$6,'Resultados General'!$C$10:$CG$10,0),0),"")</f>
        <v>#NAME?</v>
      </c>
      <c r="BA431" s="29" t="str">
        <f t="shared" ca="1" si="476"/>
        <v/>
      </c>
      <c r="BB431" s="29" t="str">
        <f t="shared" ca="1" si="477"/>
        <v/>
      </c>
      <c r="BC431" s="29" t="e">
        <f ca="1">+_xlfn.IFNA(VLOOKUP($B431,'Resultados General'!$C$11:$CG$510,MATCH(BC$6,'Resultados General'!$C$10:$CG$10,0),0),"")</f>
        <v>#NAME?</v>
      </c>
      <c r="BD431" s="29" t="str">
        <f t="shared" ca="1" si="478"/>
        <v/>
      </c>
      <c r="BE431" s="29" t="str">
        <f t="shared" ca="1" si="479"/>
        <v/>
      </c>
      <c r="BF431" s="29" t="e">
        <f ca="1">+_xlfn.IFNA(VLOOKUP($B431,'Resultados General'!$C$11:$CG$510,MATCH(BF$6,'Resultados General'!$C$10:$CG$10,0),0),"")</f>
        <v>#NAME?</v>
      </c>
      <c r="BG431" s="29" t="str">
        <f t="shared" ca="1" si="480"/>
        <v/>
      </c>
      <c r="BH431" s="29" t="str">
        <f t="shared" ca="1" si="481"/>
        <v/>
      </c>
      <c r="BI431" s="29" t="e">
        <f ca="1">+_xlfn.IFNA(VLOOKUP($B431,'Resultados General'!$C$11:$CG$510,MATCH(BI$6,'Resultados General'!$C$10:$CG$10,0),0),"")</f>
        <v>#NAME?</v>
      </c>
      <c r="BJ431" s="29" t="str">
        <f t="shared" ca="1" si="482"/>
        <v/>
      </c>
      <c r="BK431" s="29" t="str">
        <f t="shared" ca="1" si="483"/>
        <v/>
      </c>
      <c r="BL431" s="29" t="e">
        <f ca="1">+_xlfn.IFNA(VLOOKUP($B431,'Resultados General'!$C$11:$CG$510,MATCH(BL$6,'Resultados General'!$C$10:$CG$10,0),0),"")</f>
        <v>#NAME?</v>
      </c>
      <c r="BM431" s="29" t="str">
        <f t="shared" ca="1" si="484"/>
        <v/>
      </c>
      <c r="BN431" s="29" t="str">
        <f t="shared" ca="1" si="485"/>
        <v/>
      </c>
      <c r="BO431" s="29" t="e">
        <f ca="1">+_xlfn.IFNA(VLOOKUP($B431,'Resultados General'!$C$11:$CG$510,MATCH(BO$6,'Resultados General'!$C$10:$CG$10,0),0),"")</f>
        <v>#NAME?</v>
      </c>
      <c r="BP431" s="29" t="str">
        <f t="shared" ca="1" si="486"/>
        <v/>
      </c>
      <c r="BQ431" s="29" t="str">
        <f t="shared" ca="1" si="487"/>
        <v/>
      </c>
      <c r="BR431" s="29" t="e">
        <f ca="1">+_xlfn.IFNA(VLOOKUP($B431,'Resultados General'!$C$11:$CG$510,MATCH(BR$6,'Resultados General'!$C$10:$CG$10,0),0),"")</f>
        <v>#NAME?</v>
      </c>
      <c r="BS431" s="29" t="str">
        <f t="shared" ca="1" si="488"/>
        <v/>
      </c>
      <c r="BT431" s="29" t="str">
        <f t="shared" ca="1" si="489"/>
        <v/>
      </c>
      <c r="BU431" s="29" t="e">
        <f ca="1">+_xlfn.IFNA(VLOOKUP($B431,'Resultados General'!$C$11:$CG$510,MATCH(BU$6,'Resultados General'!$C$10:$CG$10,0),0),"")</f>
        <v>#NAME?</v>
      </c>
      <c r="BV431" s="29" t="str">
        <f t="shared" ca="1" si="490"/>
        <v/>
      </c>
      <c r="BW431" s="29" t="str">
        <f t="shared" ca="1" si="491"/>
        <v/>
      </c>
      <c r="BX431" s="29" t="e">
        <f ca="1">+_xlfn.IFNA(VLOOKUP($B431,'Resultados General'!$C$11:$CG$510,MATCH(BX$6,'Resultados General'!$C$10:$CG$10,0),0),"")</f>
        <v>#NAME?</v>
      </c>
      <c r="BY431" s="29" t="str">
        <f t="shared" ca="1" si="492"/>
        <v/>
      </c>
      <c r="BZ431" s="29" t="str">
        <f t="shared" ca="1" si="493"/>
        <v/>
      </c>
      <c r="CA431" s="29" t="e">
        <f ca="1">+_xlfn.IFNA(VLOOKUP($B431,'Resultados General'!$C$11:$CG$510,MATCH(CA$6,'Resultados General'!$C$10:$CG$10,0),0),"")</f>
        <v>#NAME?</v>
      </c>
      <c r="CB431" s="29" t="str">
        <f t="shared" ca="1" si="494"/>
        <v/>
      </c>
      <c r="CC431" s="29" t="str">
        <f t="shared" ca="1" si="495"/>
        <v/>
      </c>
      <c r="CD431" s="29" t="e">
        <f ca="1">+_xlfn.IFNA(VLOOKUP($B431,'Resultados General'!$C$11:$CG$510,MATCH(CD$6,'Resultados General'!$C$10:$CG$10,0),0),"")</f>
        <v>#NAME?</v>
      </c>
      <c r="CE431" s="29" t="str">
        <f t="shared" ca="1" si="496"/>
        <v/>
      </c>
      <c r="CF431" s="29" t="str">
        <f t="shared" ca="1" si="497"/>
        <v/>
      </c>
      <c r="CG431" s="29" t="e">
        <f ca="1">+_xlfn.IFNA(VLOOKUP($B431,'Resultados General'!$C$11:$CG$510,MATCH(CG$6,'Resultados General'!$C$10:$CG$10,0),0),"")</f>
        <v>#NAME?</v>
      </c>
      <c r="CH431" s="29" t="str">
        <f t="shared" ca="1" si="498"/>
        <v/>
      </c>
      <c r="CI431" s="29" t="str">
        <f t="shared" ca="1" si="499"/>
        <v/>
      </c>
      <c r="CJ431" s="29" t="e">
        <f ca="1">+_xlfn.IFNA(VLOOKUP($B431,'Resultados General'!$C$11:$CG$510,MATCH(CJ$6,'Resultados General'!$C$10:$CG$10,0),0),"")</f>
        <v>#NAME?</v>
      </c>
      <c r="CK431" s="29" t="str">
        <f t="shared" ca="1" si="500"/>
        <v/>
      </c>
      <c r="CL431" s="29" t="str">
        <f t="shared" ca="1" si="501"/>
        <v/>
      </c>
      <c r="CM431" s="29" t="e">
        <f ca="1">+_xlfn.IFNA(VLOOKUP($B431,'Resultados General'!$C$11:$CG$510,MATCH(CM$6,'Resultados General'!$C$10:$CG$10,0),0),"")</f>
        <v>#NAME?</v>
      </c>
      <c r="CN431" s="29" t="str">
        <f t="shared" ca="1" si="502"/>
        <v/>
      </c>
      <c r="CO431" s="29" t="str">
        <f t="shared" ca="1" si="503"/>
        <v/>
      </c>
      <c r="CP431" s="29" t="e">
        <f ca="1">+_xlfn.IFNA(VLOOKUP($B431,'Resultados General'!$C$11:$CG$510,MATCH(CP$6,'Resultados General'!$C$10:$CG$10,0),0),"")</f>
        <v>#NAME?</v>
      </c>
      <c r="CQ431" s="29" t="str">
        <f t="shared" ca="1" si="504"/>
        <v/>
      </c>
      <c r="CR431" s="29" t="str">
        <f t="shared" ca="1" si="505"/>
        <v/>
      </c>
      <c r="CS431" s="29" t="e">
        <f ca="1">+_xlfn.IFNA(VLOOKUP($B431,'Resultados General'!$C$11:$CG$510,MATCH(CS$6,'Resultados General'!$C$10:$CG$10,0),0),"")</f>
        <v>#NAME?</v>
      </c>
      <c r="CT431" s="29" t="str">
        <f t="shared" ca="1" si="506"/>
        <v/>
      </c>
      <c r="CU431" s="29" t="str">
        <f t="shared" ca="1" si="507"/>
        <v/>
      </c>
      <c r="CV431" s="29" t="e">
        <f ca="1">+_xlfn.IFNA(VLOOKUP($B431,'Resultados General'!$C$11:$CG$510,MATCH(CV$6,'Resultados General'!$C$10:$CG$10,0),0),"")</f>
        <v>#NAME?</v>
      </c>
      <c r="CW431" s="29" t="str">
        <f t="shared" ca="1" si="508"/>
        <v/>
      </c>
      <c r="CX431" s="29" t="str">
        <f t="shared" ca="1" si="509"/>
        <v/>
      </c>
      <c r="CY431" s="29" t="e">
        <f ca="1">+_xlfn.IFNA(VLOOKUP($B431,'Resultados General'!$C$11:$CG$510,MATCH(CY$6,'Resultados General'!$C$10:$CG$10,0),0),"")</f>
        <v>#NAME?</v>
      </c>
      <c r="CZ431" s="29" t="str">
        <f t="shared" ca="1" si="510"/>
        <v/>
      </c>
      <c r="DA431" s="29" t="str">
        <f t="shared" ca="1" si="511"/>
        <v/>
      </c>
      <c r="DB431" s="29" t="e">
        <f ca="1">+_xlfn.IFNA(VLOOKUP($B431,'Resultados General'!$C$11:$CG$510,MATCH(DB$6,'Resultados General'!$C$10:$CG$10,0),0),"")</f>
        <v>#NAME?</v>
      </c>
      <c r="DC431" s="29" t="str">
        <f t="shared" ca="1" si="512"/>
        <v/>
      </c>
      <c r="DD431" s="29" t="str">
        <f t="shared" ca="1" si="513"/>
        <v/>
      </c>
      <c r="DE431" s="29" t="e">
        <f ca="1">+_xlfn.IFNA(VLOOKUP($B431,'Resultados General'!$C$11:$CG$510,MATCH(DE$6,'Resultados General'!$C$10:$CG$10,0),0),"")</f>
        <v>#NAME?</v>
      </c>
      <c r="DF431" s="29" t="str">
        <f t="shared" ca="1" si="514"/>
        <v/>
      </c>
      <c r="DG431" s="29" t="str">
        <f t="shared" ca="1" si="515"/>
        <v/>
      </c>
      <c r="DH431" s="29" t="e">
        <f ca="1">+_xlfn.IFNA(VLOOKUP($B431,'Resultados General'!$C$11:$CG$510,MATCH(DH$6,'Resultados General'!$C$10:$CG$10,0),0),"")</f>
        <v>#NAME?</v>
      </c>
      <c r="DI431" s="29" t="str">
        <f t="shared" ca="1" si="516"/>
        <v/>
      </c>
      <c r="DJ431" s="29" t="str">
        <f t="shared" ca="1" si="517"/>
        <v/>
      </c>
      <c r="DK431" s="29" t="e">
        <f ca="1">+_xlfn.IFNA(VLOOKUP($B431,'Resultados General'!$C$11:$CG$510,MATCH(DK$6,'Resultados General'!$C$10:$CG$10,0),0),"")</f>
        <v>#NAME?</v>
      </c>
      <c r="DL431" s="29" t="str">
        <f t="shared" ca="1" si="518"/>
        <v/>
      </c>
      <c r="DM431" s="29" t="str">
        <f t="shared" ca="1" si="519"/>
        <v/>
      </c>
      <c r="DN431" s="29" t="e">
        <f ca="1">+_xlfn.IFNA(VLOOKUP($B431,'Resultados General'!$C$11:$CG$510,MATCH(DN$6,'Resultados General'!$C$10:$CG$10,0),0),"")</f>
        <v>#NAME?</v>
      </c>
      <c r="DO431" s="29" t="str">
        <f t="shared" ca="1" si="520"/>
        <v/>
      </c>
      <c r="DP431" s="29" t="str">
        <f t="shared" ca="1" si="521"/>
        <v/>
      </c>
    </row>
    <row r="432" spans="2:120">
      <c r="B432" s="219" t="str">
        <f>+IF('Resultados General'!C435="","",'Resultados General'!C435)</f>
        <v/>
      </c>
      <c r="C432" s="134" t="e">
        <f ca="1">+_xlfn.IFNA(VLOOKUP('Distribución de puestos'!B432,'Resultados General'!$C$11:$J$510,8,0),"")</f>
        <v>#NAME?</v>
      </c>
      <c r="D432" s="135" t="e">
        <f ca="1">+_xlfn.IFNA(VLOOKUP(B432,'Resultados General'!$C$11:$L$510,10,0),"")</f>
        <v>#NAME?</v>
      </c>
      <c r="E432" s="26" t="s">
        <v>76</v>
      </c>
      <c r="F432" s="26" t="s">
        <v>76</v>
      </c>
      <c r="G432" s="135" t="str">
        <f t="shared" ca="1" si="522"/>
        <v/>
      </c>
      <c r="H432" s="135" t="str">
        <f t="shared" ca="1" si="523"/>
        <v/>
      </c>
      <c r="I432" s="219" t="str">
        <f t="shared" si="524"/>
        <v/>
      </c>
      <c r="J432" s="138"/>
      <c r="M432" s="29" t="e">
        <f ca="1">+_xlfn.IFNA(VLOOKUP($B432,'Resultados General'!$C$11:$CG$510,MATCH(M$6,'Resultados General'!$C$10:$CG$10,0),0),"")</f>
        <v>#NAME?</v>
      </c>
      <c r="N432" s="29" t="str">
        <f t="shared" ca="1" si="450"/>
        <v/>
      </c>
      <c r="O432" s="29" t="str">
        <f t="shared" ca="1" si="451"/>
        <v/>
      </c>
      <c r="P432" s="29" t="e">
        <f ca="1">+_xlfn.IFNA(VLOOKUP($B432,'Resultados General'!$C$11:$CG$510,MATCH(P$6,'Resultados General'!$C$10:$CG$10,0),0),"")</f>
        <v>#NAME?</v>
      </c>
      <c r="Q432" s="29" t="str">
        <f t="shared" ca="1" si="452"/>
        <v/>
      </c>
      <c r="R432" s="29" t="str">
        <f t="shared" ca="1" si="453"/>
        <v/>
      </c>
      <c r="S432" s="29" t="e">
        <f ca="1">+_xlfn.IFNA(VLOOKUP($B432,'Resultados General'!$C$11:$CG$510,MATCH(S$6,'Resultados General'!$C$10:$CG$10,0),0),"")</f>
        <v>#NAME?</v>
      </c>
      <c r="T432" s="29" t="str">
        <f t="shared" ca="1" si="454"/>
        <v/>
      </c>
      <c r="U432" s="29" t="str">
        <f t="shared" ca="1" si="455"/>
        <v/>
      </c>
      <c r="V432" s="29" t="e">
        <f ca="1">+_xlfn.IFNA(VLOOKUP($B432,'Resultados General'!$C$11:$CG$510,MATCH(V$6,'Resultados General'!$C$10:$CG$10,0),0),"")</f>
        <v>#NAME?</v>
      </c>
      <c r="W432" s="29" t="str">
        <f t="shared" ca="1" si="456"/>
        <v/>
      </c>
      <c r="X432" s="29" t="str">
        <f t="shared" ca="1" si="457"/>
        <v/>
      </c>
      <c r="Y432" s="29" t="e">
        <f ca="1">+_xlfn.IFNA(VLOOKUP($B432,'Resultados General'!$C$11:$CG$510,MATCH(Y$6,'Resultados General'!$C$10:$CG$10,0),0),"")</f>
        <v>#NAME?</v>
      </c>
      <c r="Z432" s="29" t="str">
        <f t="shared" ca="1" si="458"/>
        <v/>
      </c>
      <c r="AA432" s="29" t="str">
        <f t="shared" ca="1" si="459"/>
        <v/>
      </c>
      <c r="AB432" s="29" t="e">
        <f ca="1">+_xlfn.IFNA(VLOOKUP($B432,'Resultados General'!$C$11:$CG$510,MATCH(AB$6,'Resultados General'!$C$10:$CG$10,0),0),"")</f>
        <v>#NAME?</v>
      </c>
      <c r="AC432" s="29" t="str">
        <f t="shared" ca="1" si="460"/>
        <v/>
      </c>
      <c r="AD432" s="29" t="str">
        <f t="shared" ca="1" si="461"/>
        <v/>
      </c>
      <c r="AE432" s="29" t="e">
        <f ca="1">+_xlfn.IFNA(VLOOKUP($B432,'Resultados General'!$C$11:$CG$510,MATCH(AE$6,'Resultados General'!$C$10:$CG$10,0),0),"")</f>
        <v>#NAME?</v>
      </c>
      <c r="AF432" s="29" t="str">
        <f t="shared" ca="1" si="462"/>
        <v/>
      </c>
      <c r="AG432" s="29" t="str">
        <f t="shared" ca="1" si="463"/>
        <v/>
      </c>
      <c r="AH432" s="29" t="e">
        <f ca="1">+_xlfn.IFNA(VLOOKUP($B432,'Resultados General'!$C$11:$CG$510,MATCH(AH$6,'Resultados General'!$C$10:$CG$10,0),0),"")</f>
        <v>#NAME?</v>
      </c>
      <c r="AI432" s="29" t="str">
        <f t="shared" ca="1" si="464"/>
        <v/>
      </c>
      <c r="AJ432" s="29" t="str">
        <f t="shared" ca="1" si="465"/>
        <v/>
      </c>
      <c r="AK432" s="29" t="e">
        <f ca="1">+_xlfn.IFNA(VLOOKUP($B432,'Resultados General'!$C$11:$CG$510,MATCH(AK$6,'Resultados General'!$C$10:$CG$10,0),0),"")</f>
        <v>#NAME?</v>
      </c>
      <c r="AL432" s="29" t="str">
        <f t="shared" ca="1" si="466"/>
        <v/>
      </c>
      <c r="AM432" s="29" t="str">
        <f t="shared" ca="1" si="467"/>
        <v/>
      </c>
      <c r="AN432" s="29" t="e">
        <f ca="1">+_xlfn.IFNA(VLOOKUP($B432,'Resultados General'!$C$11:$CG$510,MATCH(AN$6,'Resultados General'!$C$10:$CG$10,0),0),"")</f>
        <v>#NAME?</v>
      </c>
      <c r="AO432" s="29" t="str">
        <f t="shared" ca="1" si="468"/>
        <v/>
      </c>
      <c r="AP432" s="29" t="str">
        <f t="shared" ca="1" si="469"/>
        <v/>
      </c>
      <c r="AQ432" s="29" t="e">
        <f ca="1">+_xlfn.IFNA(VLOOKUP($B432,'Resultados General'!$C$11:$CG$510,MATCH(AQ$6,'Resultados General'!$C$10:$CG$10,0),0),"")</f>
        <v>#NAME?</v>
      </c>
      <c r="AR432" s="29" t="str">
        <f t="shared" ca="1" si="470"/>
        <v/>
      </c>
      <c r="AS432" s="29" t="str">
        <f t="shared" ca="1" si="471"/>
        <v/>
      </c>
      <c r="AT432" s="29" t="e">
        <f ca="1">+_xlfn.IFNA(VLOOKUP($B432,'Resultados General'!$C$11:$CG$510,MATCH(AT$6,'Resultados General'!$C$10:$CG$10,0),0),"")</f>
        <v>#NAME?</v>
      </c>
      <c r="AU432" s="29" t="str">
        <f t="shared" ca="1" si="472"/>
        <v/>
      </c>
      <c r="AV432" s="29" t="str">
        <f t="shared" ca="1" si="473"/>
        <v/>
      </c>
      <c r="AW432" s="29" t="e">
        <f ca="1">+_xlfn.IFNA(VLOOKUP($B432,'Resultados General'!$C$11:$CG$510,MATCH(AW$6,'Resultados General'!$C$10:$CG$10,0),0),"")</f>
        <v>#NAME?</v>
      </c>
      <c r="AX432" s="29" t="str">
        <f t="shared" ca="1" si="474"/>
        <v/>
      </c>
      <c r="AY432" s="29" t="str">
        <f t="shared" ca="1" si="475"/>
        <v/>
      </c>
      <c r="AZ432" s="29" t="e">
        <f ca="1">+_xlfn.IFNA(VLOOKUP($B432,'Resultados General'!$C$11:$CG$510,MATCH(AZ$6,'Resultados General'!$C$10:$CG$10,0),0),"")</f>
        <v>#NAME?</v>
      </c>
      <c r="BA432" s="29" t="str">
        <f t="shared" ca="1" si="476"/>
        <v/>
      </c>
      <c r="BB432" s="29" t="str">
        <f t="shared" ca="1" si="477"/>
        <v/>
      </c>
      <c r="BC432" s="29" t="e">
        <f ca="1">+_xlfn.IFNA(VLOOKUP($B432,'Resultados General'!$C$11:$CG$510,MATCH(BC$6,'Resultados General'!$C$10:$CG$10,0),0),"")</f>
        <v>#NAME?</v>
      </c>
      <c r="BD432" s="29" t="str">
        <f t="shared" ca="1" si="478"/>
        <v/>
      </c>
      <c r="BE432" s="29" t="str">
        <f t="shared" ca="1" si="479"/>
        <v/>
      </c>
      <c r="BF432" s="29" t="e">
        <f ca="1">+_xlfn.IFNA(VLOOKUP($B432,'Resultados General'!$C$11:$CG$510,MATCH(BF$6,'Resultados General'!$C$10:$CG$10,0),0),"")</f>
        <v>#NAME?</v>
      </c>
      <c r="BG432" s="29" t="str">
        <f t="shared" ca="1" si="480"/>
        <v/>
      </c>
      <c r="BH432" s="29" t="str">
        <f t="shared" ca="1" si="481"/>
        <v/>
      </c>
      <c r="BI432" s="29" t="e">
        <f ca="1">+_xlfn.IFNA(VLOOKUP($B432,'Resultados General'!$C$11:$CG$510,MATCH(BI$6,'Resultados General'!$C$10:$CG$10,0),0),"")</f>
        <v>#NAME?</v>
      </c>
      <c r="BJ432" s="29" t="str">
        <f t="shared" ca="1" si="482"/>
        <v/>
      </c>
      <c r="BK432" s="29" t="str">
        <f t="shared" ca="1" si="483"/>
        <v/>
      </c>
      <c r="BL432" s="29" t="e">
        <f ca="1">+_xlfn.IFNA(VLOOKUP($B432,'Resultados General'!$C$11:$CG$510,MATCH(BL$6,'Resultados General'!$C$10:$CG$10,0),0),"")</f>
        <v>#NAME?</v>
      </c>
      <c r="BM432" s="29" t="str">
        <f t="shared" ca="1" si="484"/>
        <v/>
      </c>
      <c r="BN432" s="29" t="str">
        <f t="shared" ca="1" si="485"/>
        <v/>
      </c>
      <c r="BO432" s="29" t="e">
        <f ca="1">+_xlfn.IFNA(VLOOKUP($B432,'Resultados General'!$C$11:$CG$510,MATCH(BO$6,'Resultados General'!$C$10:$CG$10,0),0),"")</f>
        <v>#NAME?</v>
      </c>
      <c r="BP432" s="29" t="str">
        <f t="shared" ca="1" si="486"/>
        <v/>
      </c>
      <c r="BQ432" s="29" t="str">
        <f t="shared" ca="1" si="487"/>
        <v/>
      </c>
      <c r="BR432" s="29" t="e">
        <f ca="1">+_xlfn.IFNA(VLOOKUP($B432,'Resultados General'!$C$11:$CG$510,MATCH(BR$6,'Resultados General'!$C$10:$CG$10,0),0),"")</f>
        <v>#NAME?</v>
      </c>
      <c r="BS432" s="29" t="str">
        <f t="shared" ca="1" si="488"/>
        <v/>
      </c>
      <c r="BT432" s="29" t="str">
        <f t="shared" ca="1" si="489"/>
        <v/>
      </c>
      <c r="BU432" s="29" t="e">
        <f ca="1">+_xlfn.IFNA(VLOOKUP($B432,'Resultados General'!$C$11:$CG$510,MATCH(BU$6,'Resultados General'!$C$10:$CG$10,0),0),"")</f>
        <v>#NAME?</v>
      </c>
      <c r="BV432" s="29" t="str">
        <f t="shared" ca="1" si="490"/>
        <v/>
      </c>
      <c r="BW432" s="29" t="str">
        <f t="shared" ca="1" si="491"/>
        <v/>
      </c>
      <c r="BX432" s="29" t="e">
        <f ca="1">+_xlfn.IFNA(VLOOKUP($B432,'Resultados General'!$C$11:$CG$510,MATCH(BX$6,'Resultados General'!$C$10:$CG$10,0),0),"")</f>
        <v>#NAME?</v>
      </c>
      <c r="BY432" s="29" t="str">
        <f t="shared" ca="1" si="492"/>
        <v/>
      </c>
      <c r="BZ432" s="29" t="str">
        <f t="shared" ca="1" si="493"/>
        <v/>
      </c>
      <c r="CA432" s="29" t="e">
        <f ca="1">+_xlfn.IFNA(VLOOKUP($B432,'Resultados General'!$C$11:$CG$510,MATCH(CA$6,'Resultados General'!$C$10:$CG$10,0),0),"")</f>
        <v>#NAME?</v>
      </c>
      <c r="CB432" s="29" t="str">
        <f t="shared" ca="1" si="494"/>
        <v/>
      </c>
      <c r="CC432" s="29" t="str">
        <f t="shared" ca="1" si="495"/>
        <v/>
      </c>
      <c r="CD432" s="29" t="e">
        <f ca="1">+_xlfn.IFNA(VLOOKUP($B432,'Resultados General'!$C$11:$CG$510,MATCH(CD$6,'Resultados General'!$C$10:$CG$10,0),0),"")</f>
        <v>#NAME?</v>
      </c>
      <c r="CE432" s="29" t="str">
        <f t="shared" ca="1" si="496"/>
        <v/>
      </c>
      <c r="CF432" s="29" t="str">
        <f t="shared" ca="1" si="497"/>
        <v/>
      </c>
      <c r="CG432" s="29" t="e">
        <f ca="1">+_xlfn.IFNA(VLOOKUP($B432,'Resultados General'!$C$11:$CG$510,MATCH(CG$6,'Resultados General'!$C$10:$CG$10,0),0),"")</f>
        <v>#NAME?</v>
      </c>
      <c r="CH432" s="29" t="str">
        <f t="shared" ca="1" si="498"/>
        <v/>
      </c>
      <c r="CI432" s="29" t="str">
        <f t="shared" ca="1" si="499"/>
        <v/>
      </c>
      <c r="CJ432" s="29" t="e">
        <f ca="1">+_xlfn.IFNA(VLOOKUP($B432,'Resultados General'!$C$11:$CG$510,MATCH(CJ$6,'Resultados General'!$C$10:$CG$10,0),0),"")</f>
        <v>#NAME?</v>
      </c>
      <c r="CK432" s="29" t="str">
        <f t="shared" ca="1" si="500"/>
        <v/>
      </c>
      <c r="CL432" s="29" t="str">
        <f t="shared" ca="1" si="501"/>
        <v/>
      </c>
      <c r="CM432" s="29" t="e">
        <f ca="1">+_xlfn.IFNA(VLOOKUP($B432,'Resultados General'!$C$11:$CG$510,MATCH(CM$6,'Resultados General'!$C$10:$CG$10,0),0),"")</f>
        <v>#NAME?</v>
      </c>
      <c r="CN432" s="29" t="str">
        <f t="shared" ca="1" si="502"/>
        <v/>
      </c>
      <c r="CO432" s="29" t="str">
        <f t="shared" ca="1" si="503"/>
        <v/>
      </c>
      <c r="CP432" s="29" t="e">
        <f ca="1">+_xlfn.IFNA(VLOOKUP($B432,'Resultados General'!$C$11:$CG$510,MATCH(CP$6,'Resultados General'!$C$10:$CG$10,0),0),"")</f>
        <v>#NAME?</v>
      </c>
      <c r="CQ432" s="29" t="str">
        <f t="shared" ca="1" si="504"/>
        <v/>
      </c>
      <c r="CR432" s="29" t="str">
        <f t="shared" ca="1" si="505"/>
        <v/>
      </c>
      <c r="CS432" s="29" t="e">
        <f ca="1">+_xlfn.IFNA(VLOOKUP($B432,'Resultados General'!$C$11:$CG$510,MATCH(CS$6,'Resultados General'!$C$10:$CG$10,0),0),"")</f>
        <v>#NAME?</v>
      </c>
      <c r="CT432" s="29" t="str">
        <f t="shared" ca="1" si="506"/>
        <v/>
      </c>
      <c r="CU432" s="29" t="str">
        <f t="shared" ca="1" si="507"/>
        <v/>
      </c>
      <c r="CV432" s="29" t="e">
        <f ca="1">+_xlfn.IFNA(VLOOKUP($B432,'Resultados General'!$C$11:$CG$510,MATCH(CV$6,'Resultados General'!$C$10:$CG$10,0),0),"")</f>
        <v>#NAME?</v>
      </c>
      <c r="CW432" s="29" t="str">
        <f t="shared" ca="1" si="508"/>
        <v/>
      </c>
      <c r="CX432" s="29" t="str">
        <f t="shared" ca="1" si="509"/>
        <v/>
      </c>
      <c r="CY432" s="29" t="e">
        <f ca="1">+_xlfn.IFNA(VLOOKUP($B432,'Resultados General'!$C$11:$CG$510,MATCH(CY$6,'Resultados General'!$C$10:$CG$10,0),0),"")</f>
        <v>#NAME?</v>
      </c>
      <c r="CZ432" s="29" t="str">
        <f t="shared" ca="1" si="510"/>
        <v/>
      </c>
      <c r="DA432" s="29" t="str">
        <f t="shared" ca="1" si="511"/>
        <v/>
      </c>
      <c r="DB432" s="29" t="e">
        <f ca="1">+_xlfn.IFNA(VLOOKUP($B432,'Resultados General'!$C$11:$CG$510,MATCH(DB$6,'Resultados General'!$C$10:$CG$10,0),0),"")</f>
        <v>#NAME?</v>
      </c>
      <c r="DC432" s="29" t="str">
        <f t="shared" ca="1" si="512"/>
        <v/>
      </c>
      <c r="DD432" s="29" t="str">
        <f t="shared" ca="1" si="513"/>
        <v/>
      </c>
      <c r="DE432" s="29" t="e">
        <f ca="1">+_xlfn.IFNA(VLOOKUP($B432,'Resultados General'!$C$11:$CG$510,MATCH(DE$6,'Resultados General'!$C$10:$CG$10,0),0),"")</f>
        <v>#NAME?</v>
      </c>
      <c r="DF432" s="29" t="str">
        <f t="shared" ca="1" si="514"/>
        <v/>
      </c>
      <c r="DG432" s="29" t="str">
        <f t="shared" ca="1" si="515"/>
        <v/>
      </c>
      <c r="DH432" s="29" t="e">
        <f ca="1">+_xlfn.IFNA(VLOOKUP($B432,'Resultados General'!$C$11:$CG$510,MATCH(DH$6,'Resultados General'!$C$10:$CG$10,0),0),"")</f>
        <v>#NAME?</v>
      </c>
      <c r="DI432" s="29" t="str">
        <f t="shared" ca="1" si="516"/>
        <v/>
      </c>
      <c r="DJ432" s="29" t="str">
        <f t="shared" ca="1" si="517"/>
        <v/>
      </c>
      <c r="DK432" s="29" t="e">
        <f ca="1">+_xlfn.IFNA(VLOOKUP($B432,'Resultados General'!$C$11:$CG$510,MATCH(DK$6,'Resultados General'!$C$10:$CG$10,0),0),"")</f>
        <v>#NAME?</v>
      </c>
      <c r="DL432" s="29" t="str">
        <f t="shared" ca="1" si="518"/>
        <v/>
      </c>
      <c r="DM432" s="29" t="str">
        <f t="shared" ca="1" si="519"/>
        <v/>
      </c>
      <c r="DN432" s="29" t="e">
        <f ca="1">+_xlfn.IFNA(VLOOKUP($B432,'Resultados General'!$C$11:$CG$510,MATCH(DN$6,'Resultados General'!$C$10:$CG$10,0),0),"")</f>
        <v>#NAME?</v>
      </c>
      <c r="DO432" s="29" t="str">
        <f t="shared" ca="1" si="520"/>
        <v/>
      </c>
      <c r="DP432" s="29" t="str">
        <f t="shared" ca="1" si="521"/>
        <v/>
      </c>
    </row>
    <row r="433" spans="2:120">
      <c r="B433" s="219" t="str">
        <f>+IF('Resultados General'!C436="","",'Resultados General'!C436)</f>
        <v/>
      </c>
      <c r="C433" s="134" t="e">
        <f ca="1">+_xlfn.IFNA(VLOOKUP('Distribución de puestos'!B433,'Resultados General'!$C$11:$J$510,8,0),"")</f>
        <v>#NAME?</v>
      </c>
      <c r="D433" s="135" t="e">
        <f ca="1">+_xlfn.IFNA(VLOOKUP(B433,'Resultados General'!$C$11:$L$510,10,0),"")</f>
        <v>#NAME?</v>
      </c>
      <c r="E433" s="26" t="s">
        <v>76</v>
      </c>
      <c r="F433" s="26" t="s">
        <v>76</v>
      </c>
      <c r="G433" s="135" t="str">
        <f t="shared" ca="1" si="522"/>
        <v/>
      </c>
      <c r="H433" s="135" t="str">
        <f t="shared" ca="1" si="523"/>
        <v/>
      </c>
      <c r="I433" s="219" t="str">
        <f t="shared" si="524"/>
        <v/>
      </c>
      <c r="J433" s="138"/>
      <c r="M433" s="29" t="e">
        <f ca="1">+_xlfn.IFNA(VLOOKUP($B433,'Resultados General'!$C$11:$CG$510,MATCH(M$6,'Resultados General'!$C$10:$CG$10,0),0),"")</f>
        <v>#NAME?</v>
      </c>
      <c r="N433" s="29" t="str">
        <f t="shared" ca="1" si="450"/>
        <v/>
      </c>
      <c r="O433" s="29" t="str">
        <f t="shared" ca="1" si="451"/>
        <v/>
      </c>
      <c r="P433" s="29" t="e">
        <f ca="1">+_xlfn.IFNA(VLOOKUP($B433,'Resultados General'!$C$11:$CG$510,MATCH(P$6,'Resultados General'!$C$10:$CG$10,0),0),"")</f>
        <v>#NAME?</v>
      </c>
      <c r="Q433" s="29" t="str">
        <f t="shared" ca="1" si="452"/>
        <v/>
      </c>
      <c r="R433" s="29" t="str">
        <f t="shared" ca="1" si="453"/>
        <v/>
      </c>
      <c r="S433" s="29" t="e">
        <f ca="1">+_xlfn.IFNA(VLOOKUP($B433,'Resultados General'!$C$11:$CG$510,MATCH(S$6,'Resultados General'!$C$10:$CG$10,0),0),"")</f>
        <v>#NAME?</v>
      </c>
      <c r="T433" s="29" t="str">
        <f t="shared" ca="1" si="454"/>
        <v/>
      </c>
      <c r="U433" s="29" t="str">
        <f t="shared" ca="1" si="455"/>
        <v/>
      </c>
      <c r="V433" s="29" t="e">
        <f ca="1">+_xlfn.IFNA(VLOOKUP($B433,'Resultados General'!$C$11:$CG$510,MATCH(V$6,'Resultados General'!$C$10:$CG$10,0),0),"")</f>
        <v>#NAME?</v>
      </c>
      <c r="W433" s="29" t="str">
        <f t="shared" ca="1" si="456"/>
        <v/>
      </c>
      <c r="X433" s="29" t="str">
        <f t="shared" ca="1" si="457"/>
        <v/>
      </c>
      <c r="Y433" s="29" t="e">
        <f ca="1">+_xlfn.IFNA(VLOOKUP($B433,'Resultados General'!$C$11:$CG$510,MATCH(Y$6,'Resultados General'!$C$10:$CG$10,0),0),"")</f>
        <v>#NAME?</v>
      </c>
      <c r="Z433" s="29" t="str">
        <f t="shared" ca="1" si="458"/>
        <v/>
      </c>
      <c r="AA433" s="29" t="str">
        <f t="shared" ca="1" si="459"/>
        <v/>
      </c>
      <c r="AB433" s="29" t="e">
        <f ca="1">+_xlfn.IFNA(VLOOKUP($B433,'Resultados General'!$C$11:$CG$510,MATCH(AB$6,'Resultados General'!$C$10:$CG$10,0),0),"")</f>
        <v>#NAME?</v>
      </c>
      <c r="AC433" s="29" t="str">
        <f t="shared" ca="1" si="460"/>
        <v/>
      </c>
      <c r="AD433" s="29" t="str">
        <f t="shared" ca="1" si="461"/>
        <v/>
      </c>
      <c r="AE433" s="29" t="e">
        <f ca="1">+_xlfn.IFNA(VLOOKUP($B433,'Resultados General'!$C$11:$CG$510,MATCH(AE$6,'Resultados General'!$C$10:$CG$10,0),0),"")</f>
        <v>#NAME?</v>
      </c>
      <c r="AF433" s="29" t="str">
        <f t="shared" ca="1" si="462"/>
        <v/>
      </c>
      <c r="AG433" s="29" t="str">
        <f t="shared" ca="1" si="463"/>
        <v/>
      </c>
      <c r="AH433" s="29" t="e">
        <f ca="1">+_xlfn.IFNA(VLOOKUP($B433,'Resultados General'!$C$11:$CG$510,MATCH(AH$6,'Resultados General'!$C$10:$CG$10,0),0),"")</f>
        <v>#NAME?</v>
      </c>
      <c r="AI433" s="29" t="str">
        <f t="shared" ca="1" si="464"/>
        <v/>
      </c>
      <c r="AJ433" s="29" t="str">
        <f t="shared" ca="1" si="465"/>
        <v/>
      </c>
      <c r="AK433" s="29" t="e">
        <f ca="1">+_xlfn.IFNA(VLOOKUP($B433,'Resultados General'!$C$11:$CG$510,MATCH(AK$6,'Resultados General'!$C$10:$CG$10,0),0),"")</f>
        <v>#NAME?</v>
      </c>
      <c r="AL433" s="29" t="str">
        <f t="shared" ca="1" si="466"/>
        <v/>
      </c>
      <c r="AM433" s="29" t="str">
        <f t="shared" ca="1" si="467"/>
        <v/>
      </c>
      <c r="AN433" s="29" t="e">
        <f ca="1">+_xlfn.IFNA(VLOOKUP($B433,'Resultados General'!$C$11:$CG$510,MATCH(AN$6,'Resultados General'!$C$10:$CG$10,0),0),"")</f>
        <v>#NAME?</v>
      </c>
      <c r="AO433" s="29" t="str">
        <f t="shared" ca="1" si="468"/>
        <v/>
      </c>
      <c r="AP433" s="29" t="str">
        <f t="shared" ca="1" si="469"/>
        <v/>
      </c>
      <c r="AQ433" s="29" t="e">
        <f ca="1">+_xlfn.IFNA(VLOOKUP($B433,'Resultados General'!$C$11:$CG$510,MATCH(AQ$6,'Resultados General'!$C$10:$CG$10,0),0),"")</f>
        <v>#NAME?</v>
      </c>
      <c r="AR433" s="29" t="str">
        <f t="shared" ca="1" si="470"/>
        <v/>
      </c>
      <c r="AS433" s="29" t="str">
        <f t="shared" ca="1" si="471"/>
        <v/>
      </c>
      <c r="AT433" s="29" t="e">
        <f ca="1">+_xlfn.IFNA(VLOOKUP($B433,'Resultados General'!$C$11:$CG$510,MATCH(AT$6,'Resultados General'!$C$10:$CG$10,0),0),"")</f>
        <v>#NAME?</v>
      </c>
      <c r="AU433" s="29" t="str">
        <f t="shared" ca="1" si="472"/>
        <v/>
      </c>
      <c r="AV433" s="29" t="str">
        <f t="shared" ca="1" si="473"/>
        <v/>
      </c>
      <c r="AW433" s="29" t="e">
        <f ca="1">+_xlfn.IFNA(VLOOKUP($B433,'Resultados General'!$C$11:$CG$510,MATCH(AW$6,'Resultados General'!$C$10:$CG$10,0),0),"")</f>
        <v>#NAME?</v>
      </c>
      <c r="AX433" s="29" t="str">
        <f t="shared" ca="1" si="474"/>
        <v/>
      </c>
      <c r="AY433" s="29" t="str">
        <f t="shared" ca="1" si="475"/>
        <v/>
      </c>
      <c r="AZ433" s="29" t="e">
        <f ca="1">+_xlfn.IFNA(VLOOKUP($B433,'Resultados General'!$C$11:$CG$510,MATCH(AZ$6,'Resultados General'!$C$10:$CG$10,0),0),"")</f>
        <v>#NAME?</v>
      </c>
      <c r="BA433" s="29" t="str">
        <f t="shared" ca="1" si="476"/>
        <v/>
      </c>
      <c r="BB433" s="29" t="str">
        <f t="shared" ca="1" si="477"/>
        <v/>
      </c>
      <c r="BC433" s="29" t="e">
        <f ca="1">+_xlfn.IFNA(VLOOKUP($B433,'Resultados General'!$C$11:$CG$510,MATCH(BC$6,'Resultados General'!$C$10:$CG$10,0),0),"")</f>
        <v>#NAME?</v>
      </c>
      <c r="BD433" s="29" t="str">
        <f t="shared" ca="1" si="478"/>
        <v/>
      </c>
      <c r="BE433" s="29" t="str">
        <f t="shared" ca="1" si="479"/>
        <v/>
      </c>
      <c r="BF433" s="29" t="e">
        <f ca="1">+_xlfn.IFNA(VLOOKUP($B433,'Resultados General'!$C$11:$CG$510,MATCH(BF$6,'Resultados General'!$C$10:$CG$10,0),0),"")</f>
        <v>#NAME?</v>
      </c>
      <c r="BG433" s="29" t="str">
        <f t="shared" ca="1" si="480"/>
        <v/>
      </c>
      <c r="BH433" s="29" t="str">
        <f t="shared" ca="1" si="481"/>
        <v/>
      </c>
      <c r="BI433" s="29" t="e">
        <f ca="1">+_xlfn.IFNA(VLOOKUP($B433,'Resultados General'!$C$11:$CG$510,MATCH(BI$6,'Resultados General'!$C$10:$CG$10,0),0),"")</f>
        <v>#NAME?</v>
      </c>
      <c r="BJ433" s="29" t="str">
        <f t="shared" ca="1" si="482"/>
        <v/>
      </c>
      <c r="BK433" s="29" t="str">
        <f t="shared" ca="1" si="483"/>
        <v/>
      </c>
      <c r="BL433" s="29" t="e">
        <f ca="1">+_xlfn.IFNA(VLOOKUP($B433,'Resultados General'!$C$11:$CG$510,MATCH(BL$6,'Resultados General'!$C$10:$CG$10,0),0),"")</f>
        <v>#NAME?</v>
      </c>
      <c r="BM433" s="29" t="str">
        <f t="shared" ca="1" si="484"/>
        <v/>
      </c>
      <c r="BN433" s="29" t="str">
        <f t="shared" ca="1" si="485"/>
        <v/>
      </c>
      <c r="BO433" s="29" t="e">
        <f ca="1">+_xlfn.IFNA(VLOOKUP($B433,'Resultados General'!$C$11:$CG$510,MATCH(BO$6,'Resultados General'!$C$10:$CG$10,0),0),"")</f>
        <v>#NAME?</v>
      </c>
      <c r="BP433" s="29" t="str">
        <f t="shared" ca="1" si="486"/>
        <v/>
      </c>
      <c r="BQ433" s="29" t="str">
        <f t="shared" ca="1" si="487"/>
        <v/>
      </c>
      <c r="BR433" s="29" t="e">
        <f ca="1">+_xlfn.IFNA(VLOOKUP($B433,'Resultados General'!$C$11:$CG$510,MATCH(BR$6,'Resultados General'!$C$10:$CG$10,0),0),"")</f>
        <v>#NAME?</v>
      </c>
      <c r="BS433" s="29" t="str">
        <f t="shared" ca="1" si="488"/>
        <v/>
      </c>
      <c r="BT433" s="29" t="str">
        <f t="shared" ca="1" si="489"/>
        <v/>
      </c>
      <c r="BU433" s="29" t="e">
        <f ca="1">+_xlfn.IFNA(VLOOKUP($B433,'Resultados General'!$C$11:$CG$510,MATCH(BU$6,'Resultados General'!$C$10:$CG$10,0),0),"")</f>
        <v>#NAME?</v>
      </c>
      <c r="BV433" s="29" t="str">
        <f t="shared" ca="1" si="490"/>
        <v/>
      </c>
      <c r="BW433" s="29" t="str">
        <f t="shared" ca="1" si="491"/>
        <v/>
      </c>
      <c r="BX433" s="29" t="e">
        <f ca="1">+_xlfn.IFNA(VLOOKUP($B433,'Resultados General'!$C$11:$CG$510,MATCH(BX$6,'Resultados General'!$C$10:$CG$10,0),0),"")</f>
        <v>#NAME?</v>
      </c>
      <c r="BY433" s="29" t="str">
        <f t="shared" ca="1" si="492"/>
        <v/>
      </c>
      <c r="BZ433" s="29" t="str">
        <f t="shared" ca="1" si="493"/>
        <v/>
      </c>
      <c r="CA433" s="29" t="e">
        <f ca="1">+_xlfn.IFNA(VLOOKUP($B433,'Resultados General'!$C$11:$CG$510,MATCH(CA$6,'Resultados General'!$C$10:$CG$10,0),0),"")</f>
        <v>#NAME?</v>
      </c>
      <c r="CB433" s="29" t="str">
        <f t="shared" ca="1" si="494"/>
        <v/>
      </c>
      <c r="CC433" s="29" t="str">
        <f t="shared" ca="1" si="495"/>
        <v/>
      </c>
      <c r="CD433" s="29" t="e">
        <f ca="1">+_xlfn.IFNA(VLOOKUP($B433,'Resultados General'!$C$11:$CG$510,MATCH(CD$6,'Resultados General'!$C$10:$CG$10,0),0),"")</f>
        <v>#NAME?</v>
      </c>
      <c r="CE433" s="29" t="str">
        <f t="shared" ca="1" si="496"/>
        <v/>
      </c>
      <c r="CF433" s="29" t="str">
        <f t="shared" ca="1" si="497"/>
        <v/>
      </c>
      <c r="CG433" s="29" t="e">
        <f ca="1">+_xlfn.IFNA(VLOOKUP($B433,'Resultados General'!$C$11:$CG$510,MATCH(CG$6,'Resultados General'!$C$10:$CG$10,0),0),"")</f>
        <v>#NAME?</v>
      </c>
      <c r="CH433" s="29" t="str">
        <f t="shared" ca="1" si="498"/>
        <v/>
      </c>
      <c r="CI433" s="29" t="str">
        <f t="shared" ca="1" si="499"/>
        <v/>
      </c>
      <c r="CJ433" s="29" t="e">
        <f ca="1">+_xlfn.IFNA(VLOOKUP($B433,'Resultados General'!$C$11:$CG$510,MATCH(CJ$6,'Resultados General'!$C$10:$CG$10,0),0),"")</f>
        <v>#NAME?</v>
      </c>
      <c r="CK433" s="29" t="str">
        <f t="shared" ca="1" si="500"/>
        <v/>
      </c>
      <c r="CL433" s="29" t="str">
        <f t="shared" ca="1" si="501"/>
        <v/>
      </c>
      <c r="CM433" s="29" t="e">
        <f ca="1">+_xlfn.IFNA(VLOOKUP($B433,'Resultados General'!$C$11:$CG$510,MATCH(CM$6,'Resultados General'!$C$10:$CG$10,0),0),"")</f>
        <v>#NAME?</v>
      </c>
      <c r="CN433" s="29" t="str">
        <f t="shared" ca="1" si="502"/>
        <v/>
      </c>
      <c r="CO433" s="29" t="str">
        <f t="shared" ca="1" si="503"/>
        <v/>
      </c>
      <c r="CP433" s="29" t="e">
        <f ca="1">+_xlfn.IFNA(VLOOKUP($B433,'Resultados General'!$C$11:$CG$510,MATCH(CP$6,'Resultados General'!$C$10:$CG$10,0),0),"")</f>
        <v>#NAME?</v>
      </c>
      <c r="CQ433" s="29" t="str">
        <f t="shared" ca="1" si="504"/>
        <v/>
      </c>
      <c r="CR433" s="29" t="str">
        <f t="shared" ca="1" si="505"/>
        <v/>
      </c>
      <c r="CS433" s="29" t="e">
        <f ca="1">+_xlfn.IFNA(VLOOKUP($B433,'Resultados General'!$C$11:$CG$510,MATCH(CS$6,'Resultados General'!$C$10:$CG$10,0),0),"")</f>
        <v>#NAME?</v>
      </c>
      <c r="CT433" s="29" t="str">
        <f t="shared" ca="1" si="506"/>
        <v/>
      </c>
      <c r="CU433" s="29" t="str">
        <f t="shared" ca="1" si="507"/>
        <v/>
      </c>
      <c r="CV433" s="29" t="e">
        <f ca="1">+_xlfn.IFNA(VLOOKUP($B433,'Resultados General'!$C$11:$CG$510,MATCH(CV$6,'Resultados General'!$C$10:$CG$10,0),0),"")</f>
        <v>#NAME?</v>
      </c>
      <c r="CW433" s="29" t="str">
        <f t="shared" ca="1" si="508"/>
        <v/>
      </c>
      <c r="CX433" s="29" t="str">
        <f t="shared" ca="1" si="509"/>
        <v/>
      </c>
      <c r="CY433" s="29" t="e">
        <f ca="1">+_xlfn.IFNA(VLOOKUP($B433,'Resultados General'!$C$11:$CG$510,MATCH(CY$6,'Resultados General'!$C$10:$CG$10,0),0),"")</f>
        <v>#NAME?</v>
      </c>
      <c r="CZ433" s="29" t="str">
        <f t="shared" ca="1" si="510"/>
        <v/>
      </c>
      <c r="DA433" s="29" t="str">
        <f t="shared" ca="1" si="511"/>
        <v/>
      </c>
      <c r="DB433" s="29" t="e">
        <f ca="1">+_xlfn.IFNA(VLOOKUP($B433,'Resultados General'!$C$11:$CG$510,MATCH(DB$6,'Resultados General'!$C$10:$CG$10,0),0),"")</f>
        <v>#NAME?</v>
      </c>
      <c r="DC433" s="29" t="str">
        <f t="shared" ca="1" si="512"/>
        <v/>
      </c>
      <c r="DD433" s="29" t="str">
        <f t="shared" ca="1" si="513"/>
        <v/>
      </c>
      <c r="DE433" s="29" t="e">
        <f ca="1">+_xlfn.IFNA(VLOOKUP($B433,'Resultados General'!$C$11:$CG$510,MATCH(DE$6,'Resultados General'!$C$10:$CG$10,0),0),"")</f>
        <v>#NAME?</v>
      </c>
      <c r="DF433" s="29" t="str">
        <f t="shared" ca="1" si="514"/>
        <v/>
      </c>
      <c r="DG433" s="29" t="str">
        <f t="shared" ca="1" si="515"/>
        <v/>
      </c>
      <c r="DH433" s="29" t="e">
        <f ca="1">+_xlfn.IFNA(VLOOKUP($B433,'Resultados General'!$C$11:$CG$510,MATCH(DH$6,'Resultados General'!$C$10:$CG$10,0),0),"")</f>
        <v>#NAME?</v>
      </c>
      <c r="DI433" s="29" t="str">
        <f t="shared" ca="1" si="516"/>
        <v/>
      </c>
      <c r="DJ433" s="29" t="str">
        <f t="shared" ca="1" si="517"/>
        <v/>
      </c>
      <c r="DK433" s="29" t="e">
        <f ca="1">+_xlfn.IFNA(VLOOKUP($B433,'Resultados General'!$C$11:$CG$510,MATCH(DK$6,'Resultados General'!$C$10:$CG$10,0),0),"")</f>
        <v>#NAME?</v>
      </c>
      <c r="DL433" s="29" t="str">
        <f t="shared" ca="1" si="518"/>
        <v/>
      </c>
      <c r="DM433" s="29" t="str">
        <f t="shared" ca="1" si="519"/>
        <v/>
      </c>
      <c r="DN433" s="29" t="e">
        <f ca="1">+_xlfn.IFNA(VLOOKUP($B433,'Resultados General'!$C$11:$CG$510,MATCH(DN$6,'Resultados General'!$C$10:$CG$10,0),0),"")</f>
        <v>#NAME?</v>
      </c>
      <c r="DO433" s="29" t="str">
        <f t="shared" ca="1" si="520"/>
        <v/>
      </c>
      <c r="DP433" s="29" t="str">
        <f t="shared" ca="1" si="521"/>
        <v/>
      </c>
    </row>
    <row r="434" spans="2:120">
      <c r="B434" s="219" t="str">
        <f>+IF('Resultados General'!C437="","",'Resultados General'!C437)</f>
        <v/>
      </c>
      <c r="C434" s="134" t="e">
        <f ca="1">+_xlfn.IFNA(VLOOKUP('Distribución de puestos'!B434,'Resultados General'!$C$11:$J$510,8,0),"")</f>
        <v>#NAME?</v>
      </c>
      <c r="D434" s="135" t="e">
        <f ca="1">+_xlfn.IFNA(VLOOKUP(B434,'Resultados General'!$C$11:$L$510,10,0),"")</f>
        <v>#NAME?</v>
      </c>
      <c r="E434" s="26" t="s">
        <v>76</v>
      </c>
      <c r="F434" s="26" t="s">
        <v>76</v>
      </c>
      <c r="G434" s="135" t="str">
        <f t="shared" ca="1" si="522"/>
        <v/>
      </c>
      <c r="H434" s="135" t="str">
        <f t="shared" ca="1" si="523"/>
        <v/>
      </c>
      <c r="I434" s="219" t="str">
        <f t="shared" si="524"/>
        <v/>
      </c>
      <c r="J434" s="138"/>
      <c r="M434" s="29" t="e">
        <f ca="1">+_xlfn.IFNA(VLOOKUP($B434,'Resultados General'!$C$11:$CG$510,MATCH(M$6,'Resultados General'!$C$10:$CG$10,0),0),"")</f>
        <v>#NAME?</v>
      </c>
      <c r="N434" s="29" t="str">
        <f t="shared" ca="1" si="450"/>
        <v/>
      </c>
      <c r="O434" s="29" t="str">
        <f t="shared" ca="1" si="451"/>
        <v/>
      </c>
      <c r="P434" s="29" t="e">
        <f ca="1">+_xlfn.IFNA(VLOOKUP($B434,'Resultados General'!$C$11:$CG$510,MATCH(P$6,'Resultados General'!$C$10:$CG$10,0),0),"")</f>
        <v>#NAME?</v>
      </c>
      <c r="Q434" s="29" t="str">
        <f t="shared" ca="1" si="452"/>
        <v/>
      </c>
      <c r="R434" s="29" t="str">
        <f t="shared" ca="1" si="453"/>
        <v/>
      </c>
      <c r="S434" s="29" t="e">
        <f ca="1">+_xlfn.IFNA(VLOOKUP($B434,'Resultados General'!$C$11:$CG$510,MATCH(S$6,'Resultados General'!$C$10:$CG$10,0),0),"")</f>
        <v>#NAME?</v>
      </c>
      <c r="T434" s="29" t="str">
        <f t="shared" ca="1" si="454"/>
        <v/>
      </c>
      <c r="U434" s="29" t="str">
        <f t="shared" ca="1" si="455"/>
        <v/>
      </c>
      <c r="V434" s="29" t="e">
        <f ca="1">+_xlfn.IFNA(VLOOKUP($B434,'Resultados General'!$C$11:$CG$510,MATCH(V$6,'Resultados General'!$C$10:$CG$10,0),0),"")</f>
        <v>#NAME?</v>
      </c>
      <c r="W434" s="29" t="str">
        <f t="shared" ca="1" si="456"/>
        <v/>
      </c>
      <c r="X434" s="29" t="str">
        <f t="shared" ca="1" si="457"/>
        <v/>
      </c>
      <c r="Y434" s="29" t="e">
        <f ca="1">+_xlfn.IFNA(VLOOKUP($B434,'Resultados General'!$C$11:$CG$510,MATCH(Y$6,'Resultados General'!$C$10:$CG$10,0),0),"")</f>
        <v>#NAME?</v>
      </c>
      <c r="Z434" s="29" t="str">
        <f t="shared" ca="1" si="458"/>
        <v/>
      </c>
      <c r="AA434" s="29" t="str">
        <f t="shared" ca="1" si="459"/>
        <v/>
      </c>
      <c r="AB434" s="29" t="e">
        <f ca="1">+_xlfn.IFNA(VLOOKUP($B434,'Resultados General'!$C$11:$CG$510,MATCH(AB$6,'Resultados General'!$C$10:$CG$10,0),0),"")</f>
        <v>#NAME?</v>
      </c>
      <c r="AC434" s="29" t="str">
        <f t="shared" ca="1" si="460"/>
        <v/>
      </c>
      <c r="AD434" s="29" t="str">
        <f t="shared" ca="1" si="461"/>
        <v/>
      </c>
      <c r="AE434" s="29" t="e">
        <f ca="1">+_xlfn.IFNA(VLOOKUP($B434,'Resultados General'!$C$11:$CG$510,MATCH(AE$6,'Resultados General'!$C$10:$CG$10,0),0),"")</f>
        <v>#NAME?</v>
      </c>
      <c r="AF434" s="29" t="str">
        <f t="shared" ca="1" si="462"/>
        <v/>
      </c>
      <c r="AG434" s="29" t="str">
        <f t="shared" ca="1" si="463"/>
        <v/>
      </c>
      <c r="AH434" s="29" t="e">
        <f ca="1">+_xlfn.IFNA(VLOOKUP($B434,'Resultados General'!$C$11:$CG$510,MATCH(AH$6,'Resultados General'!$C$10:$CG$10,0),0),"")</f>
        <v>#NAME?</v>
      </c>
      <c r="AI434" s="29" t="str">
        <f t="shared" ca="1" si="464"/>
        <v/>
      </c>
      <c r="AJ434" s="29" t="str">
        <f t="shared" ca="1" si="465"/>
        <v/>
      </c>
      <c r="AK434" s="29" t="e">
        <f ca="1">+_xlfn.IFNA(VLOOKUP($B434,'Resultados General'!$C$11:$CG$510,MATCH(AK$6,'Resultados General'!$C$10:$CG$10,0),0),"")</f>
        <v>#NAME?</v>
      </c>
      <c r="AL434" s="29" t="str">
        <f t="shared" ca="1" si="466"/>
        <v/>
      </c>
      <c r="AM434" s="29" t="str">
        <f t="shared" ca="1" si="467"/>
        <v/>
      </c>
      <c r="AN434" s="29" t="e">
        <f ca="1">+_xlfn.IFNA(VLOOKUP($B434,'Resultados General'!$C$11:$CG$510,MATCH(AN$6,'Resultados General'!$C$10:$CG$10,0),0),"")</f>
        <v>#NAME?</v>
      </c>
      <c r="AO434" s="29" t="str">
        <f t="shared" ca="1" si="468"/>
        <v/>
      </c>
      <c r="AP434" s="29" t="str">
        <f t="shared" ca="1" si="469"/>
        <v/>
      </c>
      <c r="AQ434" s="29" t="e">
        <f ca="1">+_xlfn.IFNA(VLOOKUP($B434,'Resultados General'!$C$11:$CG$510,MATCH(AQ$6,'Resultados General'!$C$10:$CG$10,0),0),"")</f>
        <v>#NAME?</v>
      </c>
      <c r="AR434" s="29" t="str">
        <f t="shared" ca="1" si="470"/>
        <v/>
      </c>
      <c r="AS434" s="29" t="str">
        <f t="shared" ca="1" si="471"/>
        <v/>
      </c>
      <c r="AT434" s="29" t="e">
        <f ca="1">+_xlfn.IFNA(VLOOKUP($B434,'Resultados General'!$C$11:$CG$510,MATCH(AT$6,'Resultados General'!$C$10:$CG$10,0),0),"")</f>
        <v>#NAME?</v>
      </c>
      <c r="AU434" s="29" t="str">
        <f t="shared" ca="1" si="472"/>
        <v/>
      </c>
      <c r="AV434" s="29" t="str">
        <f t="shared" ca="1" si="473"/>
        <v/>
      </c>
      <c r="AW434" s="29" t="e">
        <f ca="1">+_xlfn.IFNA(VLOOKUP($B434,'Resultados General'!$C$11:$CG$510,MATCH(AW$6,'Resultados General'!$C$10:$CG$10,0),0),"")</f>
        <v>#NAME?</v>
      </c>
      <c r="AX434" s="29" t="str">
        <f t="shared" ca="1" si="474"/>
        <v/>
      </c>
      <c r="AY434" s="29" t="str">
        <f t="shared" ca="1" si="475"/>
        <v/>
      </c>
      <c r="AZ434" s="29" t="e">
        <f ca="1">+_xlfn.IFNA(VLOOKUP($B434,'Resultados General'!$C$11:$CG$510,MATCH(AZ$6,'Resultados General'!$C$10:$CG$10,0),0),"")</f>
        <v>#NAME?</v>
      </c>
      <c r="BA434" s="29" t="str">
        <f t="shared" ca="1" si="476"/>
        <v/>
      </c>
      <c r="BB434" s="29" t="str">
        <f t="shared" ca="1" si="477"/>
        <v/>
      </c>
      <c r="BC434" s="29" t="e">
        <f ca="1">+_xlfn.IFNA(VLOOKUP($B434,'Resultados General'!$C$11:$CG$510,MATCH(BC$6,'Resultados General'!$C$10:$CG$10,0),0),"")</f>
        <v>#NAME?</v>
      </c>
      <c r="BD434" s="29" t="str">
        <f t="shared" ca="1" si="478"/>
        <v/>
      </c>
      <c r="BE434" s="29" t="str">
        <f t="shared" ca="1" si="479"/>
        <v/>
      </c>
      <c r="BF434" s="29" t="e">
        <f ca="1">+_xlfn.IFNA(VLOOKUP($B434,'Resultados General'!$C$11:$CG$510,MATCH(BF$6,'Resultados General'!$C$10:$CG$10,0),0),"")</f>
        <v>#NAME?</v>
      </c>
      <c r="BG434" s="29" t="str">
        <f t="shared" ca="1" si="480"/>
        <v/>
      </c>
      <c r="BH434" s="29" t="str">
        <f t="shared" ca="1" si="481"/>
        <v/>
      </c>
      <c r="BI434" s="29" t="e">
        <f ca="1">+_xlfn.IFNA(VLOOKUP($B434,'Resultados General'!$C$11:$CG$510,MATCH(BI$6,'Resultados General'!$C$10:$CG$10,0),0),"")</f>
        <v>#NAME?</v>
      </c>
      <c r="BJ434" s="29" t="str">
        <f t="shared" ca="1" si="482"/>
        <v/>
      </c>
      <c r="BK434" s="29" t="str">
        <f t="shared" ca="1" si="483"/>
        <v/>
      </c>
      <c r="BL434" s="29" t="e">
        <f ca="1">+_xlfn.IFNA(VLOOKUP($B434,'Resultados General'!$C$11:$CG$510,MATCH(BL$6,'Resultados General'!$C$10:$CG$10,0),0),"")</f>
        <v>#NAME?</v>
      </c>
      <c r="BM434" s="29" t="str">
        <f t="shared" ca="1" si="484"/>
        <v/>
      </c>
      <c r="BN434" s="29" t="str">
        <f t="shared" ca="1" si="485"/>
        <v/>
      </c>
      <c r="BO434" s="29" t="e">
        <f ca="1">+_xlfn.IFNA(VLOOKUP($B434,'Resultados General'!$C$11:$CG$510,MATCH(BO$6,'Resultados General'!$C$10:$CG$10,0),0),"")</f>
        <v>#NAME?</v>
      </c>
      <c r="BP434" s="29" t="str">
        <f t="shared" ca="1" si="486"/>
        <v/>
      </c>
      <c r="BQ434" s="29" t="str">
        <f t="shared" ca="1" si="487"/>
        <v/>
      </c>
      <c r="BR434" s="29" t="e">
        <f ca="1">+_xlfn.IFNA(VLOOKUP($B434,'Resultados General'!$C$11:$CG$510,MATCH(BR$6,'Resultados General'!$C$10:$CG$10,0),0),"")</f>
        <v>#NAME?</v>
      </c>
      <c r="BS434" s="29" t="str">
        <f t="shared" ca="1" si="488"/>
        <v/>
      </c>
      <c r="BT434" s="29" t="str">
        <f t="shared" ca="1" si="489"/>
        <v/>
      </c>
      <c r="BU434" s="29" t="e">
        <f ca="1">+_xlfn.IFNA(VLOOKUP($B434,'Resultados General'!$C$11:$CG$510,MATCH(BU$6,'Resultados General'!$C$10:$CG$10,0),0),"")</f>
        <v>#NAME?</v>
      </c>
      <c r="BV434" s="29" t="str">
        <f t="shared" ca="1" si="490"/>
        <v/>
      </c>
      <c r="BW434" s="29" t="str">
        <f t="shared" ca="1" si="491"/>
        <v/>
      </c>
      <c r="BX434" s="29" t="e">
        <f ca="1">+_xlfn.IFNA(VLOOKUP($B434,'Resultados General'!$C$11:$CG$510,MATCH(BX$6,'Resultados General'!$C$10:$CG$10,0),0),"")</f>
        <v>#NAME?</v>
      </c>
      <c r="BY434" s="29" t="str">
        <f t="shared" ca="1" si="492"/>
        <v/>
      </c>
      <c r="BZ434" s="29" t="str">
        <f t="shared" ca="1" si="493"/>
        <v/>
      </c>
      <c r="CA434" s="29" t="e">
        <f ca="1">+_xlfn.IFNA(VLOOKUP($B434,'Resultados General'!$C$11:$CG$510,MATCH(CA$6,'Resultados General'!$C$10:$CG$10,0),0),"")</f>
        <v>#NAME?</v>
      </c>
      <c r="CB434" s="29" t="str">
        <f t="shared" ca="1" si="494"/>
        <v/>
      </c>
      <c r="CC434" s="29" t="str">
        <f t="shared" ca="1" si="495"/>
        <v/>
      </c>
      <c r="CD434" s="29" t="e">
        <f ca="1">+_xlfn.IFNA(VLOOKUP($B434,'Resultados General'!$C$11:$CG$510,MATCH(CD$6,'Resultados General'!$C$10:$CG$10,0),0),"")</f>
        <v>#NAME?</v>
      </c>
      <c r="CE434" s="29" t="str">
        <f t="shared" ca="1" si="496"/>
        <v/>
      </c>
      <c r="CF434" s="29" t="str">
        <f t="shared" ca="1" si="497"/>
        <v/>
      </c>
      <c r="CG434" s="29" t="e">
        <f ca="1">+_xlfn.IFNA(VLOOKUP($B434,'Resultados General'!$C$11:$CG$510,MATCH(CG$6,'Resultados General'!$C$10:$CG$10,0),0),"")</f>
        <v>#NAME?</v>
      </c>
      <c r="CH434" s="29" t="str">
        <f t="shared" ca="1" si="498"/>
        <v/>
      </c>
      <c r="CI434" s="29" t="str">
        <f t="shared" ca="1" si="499"/>
        <v/>
      </c>
      <c r="CJ434" s="29" t="e">
        <f ca="1">+_xlfn.IFNA(VLOOKUP($B434,'Resultados General'!$C$11:$CG$510,MATCH(CJ$6,'Resultados General'!$C$10:$CG$10,0),0),"")</f>
        <v>#NAME?</v>
      </c>
      <c r="CK434" s="29" t="str">
        <f t="shared" ca="1" si="500"/>
        <v/>
      </c>
      <c r="CL434" s="29" t="str">
        <f t="shared" ca="1" si="501"/>
        <v/>
      </c>
      <c r="CM434" s="29" t="e">
        <f ca="1">+_xlfn.IFNA(VLOOKUP($B434,'Resultados General'!$C$11:$CG$510,MATCH(CM$6,'Resultados General'!$C$10:$CG$10,0),0),"")</f>
        <v>#NAME?</v>
      </c>
      <c r="CN434" s="29" t="str">
        <f t="shared" ca="1" si="502"/>
        <v/>
      </c>
      <c r="CO434" s="29" t="str">
        <f t="shared" ca="1" si="503"/>
        <v/>
      </c>
      <c r="CP434" s="29" t="e">
        <f ca="1">+_xlfn.IFNA(VLOOKUP($B434,'Resultados General'!$C$11:$CG$510,MATCH(CP$6,'Resultados General'!$C$10:$CG$10,0),0),"")</f>
        <v>#NAME?</v>
      </c>
      <c r="CQ434" s="29" t="str">
        <f t="shared" ca="1" si="504"/>
        <v/>
      </c>
      <c r="CR434" s="29" t="str">
        <f t="shared" ca="1" si="505"/>
        <v/>
      </c>
      <c r="CS434" s="29" t="e">
        <f ca="1">+_xlfn.IFNA(VLOOKUP($B434,'Resultados General'!$C$11:$CG$510,MATCH(CS$6,'Resultados General'!$C$10:$CG$10,0),0),"")</f>
        <v>#NAME?</v>
      </c>
      <c r="CT434" s="29" t="str">
        <f t="shared" ca="1" si="506"/>
        <v/>
      </c>
      <c r="CU434" s="29" t="str">
        <f t="shared" ca="1" si="507"/>
        <v/>
      </c>
      <c r="CV434" s="29" t="e">
        <f ca="1">+_xlfn.IFNA(VLOOKUP($B434,'Resultados General'!$C$11:$CG$510,MATCH(CV$6,'Resultados General'!$C$10:$CG$10,0),0),"")</f>
        <v>#NAME?</v>
      </c>
      <c r="CW434" s="29" t="str">
        <f t="shared" ca="1" si="508"/>
        <v/>
      </c>
      <c r="CX434" s="29" t="str">
        <f t="shared" ca="1" si="509"/>
        <v/>
      </c>
      <c r="CY434" s="29" t="e">
        <f ca="1">+_xlfn.IFNA(VLOOKUP($B434,'Resultados General'!$C$11:$CG$510,MATCH(CY$6,'Resultados General'!$C$10:$CG$10,0),0),"")</f>
        <v>#NAME?</v>
      </c>
      <c r="CZ434" s="29" t="str">
        <f t="shared" ca="1" si="510"/>
        <v/>
      </c>
      <c r="DA434" s="29" t="str">
        <f t="shared" ca="1" si="511"/>
        <v/>
      </c>
      <c r="DB434" s="29" t="e">
        <f ca="1">+_xlfn.IFNA(VLOOKUP($B434,'Resultados General'!$C$11:$CG$510,MATCH(DB$6,'Resultados General'!$C$10:$CG$10,0),0),"")</f>
        <v>#NAME?</v>
      </c>
      <c r="DC434" s="29" t="str">
        <f t="shared" ca="1" si="512"/>
        <v/>
      </c>
      <c r="DD434" s="29" t="str">
        <f t="shared" ca="1" si="513"/>
        <v/>
      </c>
      <c r="DE434" s="29" t="e">
        <f ca="1">+_xlfn.IFNA(VLOOKUP($B434,'Resultados General'!$C$11:$CG$510,MATCH(DE$6,'Resultados General'!$C$10:$CG$10,0),0),"")</f>
        <v>#NAME?</v>
      </c>
      <c r="DF434" s="29" t="str">
        <f t="shared" ca="1" si="514"/>
        <v/>
      </c>
      <c r="DG434" s="29" t="str">
        <f t="shared" ca="1" si="515"/>
        <v/>
      </c>
      <c r="DH434" s="29" t="e">
        <f ca="1">+_xlfn.IFNA(VLOOKUP($B434,'Resultados General'!$C$11:$CG$510,MATCH(DH$6,'Resultados General'!$C$10:$CG$10,0),0),"")</f>
        <v>#NAME?</v>
      </c>
      <c r="DI434" s="29" t="str">
        <f t="shared" ca="1" si="516"/>
        <v/>
      </c>
      <c r="DJ434" s="29" t="str">
        <f t="shared" ca="1" si="517"/>
        <v/>
      </c>
      <c r="DK434" s="29" t="e">
        <f ca="1">+_xlfn.IFNA(VLOOKUP($B434,'Resultados General'!$C$11:$CG$510,MATCH(DK$6,'Resultados General'!$C$10:$CG$10,0),0),"")</f>
        <v>#NAME?</v>
      </c>
      <c r="DL434" s="29" t="str">
        <f t="shared" ca="1" si="518"/>
        <v/>
      </c>
      <c r="DM434" s="29" t="str">
        <f t="shared" ca="1" si="519"/>
        <v/>
      </c>
      <c r="DN434" s="29" t="e">
        <f ca="1">+_xlfn.IFNA(VLOOKUP($B434,'Resultados General'!$C$11:$CG$510,MATCH(DN$6,'Resultados General'!$C$10:$CG$10,0),0),"")</f>
        <v>#NAME?</v>
      </c>
      <c r="DO434" s="29" t="str">
        <f t="shared" ca="1" si="520"/>
        <v/>
      </c>
      <c r="DP434" s="29" t="str">
        <f t="shared" ca="1" si="521"/>
        <v/>
      </c>
    </row>
    <row r="435" spans="2:120">
      <c r="B435" s="219" t="str">
        <f>+IF('Resultados General'!C438="","",'Resultados General'!C438)</f>
        <v/>
      </c>
      <c r="C435" s="134" t="e">
        <f ca="1">+_xlfn.IFNA(VLOOKUP('Distribución de puestos'!B435,'Resultados General'!$C$11:$J$510,8,0),"")</f>
        <v>#NAME?</v>
      </c>
      <c r="D435" s="135" t="e">
        <f ca="1">+_xlfn.IFNA(VLOOKUP(B435,'Resultados General'!$C$11:$L$510,10,0),"")</f>
        <v>#NAME?</v>
      </c>
      <c r="E435" s="26" t="s">
        <v>76</v>
      </c>
      <c r="F435" s="26" t="s">
        <v>76</v>
      </c>
      <c r="G435" s="135" t="str">
        <f t="shared" ca="1" si="522"/>
        <v/>
      </c>
      <c r="H435" s="135" t="str">
        <f t="shared" ca="1" si="523"/>
        <v/>
      </c>
      <c r="I435" s="219" t="str">
        <f t="shared" si="524"/>
        <v/>
      </c>
      <c r="J435" s="138"/>
      <c r="M435" s="29" t="e">
        <f ca="1">+_xlfn.IFNA(VLOOKUP($B435,'Resultados General'!$C$11:$CG$510,MATCH(M$6,'Resultados General'!$C$10:$CG$10,0),0),"")</f>
        <v>#NAME?</v>
      </c>
      <c r="N435" s="29" t="str">
        <f t="shared" ca="1" si="450"/>
        <v/>
      </c>
      <c r="O435" s="29" t="str">
        <f t="shared" ca="1" si="451"/>
        <v/>
      </c>
      <c r="P435" s="29" t="e">
        <f ca="1">+_xlfn.IFNA(VLOOKUP($B435,'Resultados General'!$C$11:$CG$510,MATCH(P$6,'Resultados General'!$C$10:$CG$10,0),0),"")</f>
        <v>#NAME?</v>
      </c>
      <c r="Q435" s="29" t="str">
        <f t="shared" ca="1" si="452"/>
        <v/>
      </c>
      <c r="R435" s="29" t="str">
        <f t="shared" ca="1" si="453"/>
        <v/>
      </c>
      <c r="S435" s="29" t="e">
        <f ca="1">+_xlfn.IFNA(VLOOKUP($B435,'Resultados General'!$C$11:$CG$510,MATCH(S$6,'Resultados General'!$C$10:$CG$10,0),0),"")</f>
        <v>#NAME?</v>
      </c>
      <c r="T435" s="29" t="str">
        <f t="shared" ca="1" si="454"/>
        <v/>
      </c>
      <c r="U435" s="29" t="str">
        <f t="shared" ca="1" si="455"/>
        <v/>
      </c>
      <c r="V435" s="29" t="e">
        <f ca="1">+_xlfn.IFNA(VLOOKUP($B435,'Resultados General'!$C$11:$CG$510,MATCH(V$6,'Resultados General'!$C$10:$CG$10,0),0),"")</f>
        <v>#NAME?</v>
      </c>
      <c r="W435" s="29" t="str">
        <f t="shared" ca="1" si="456"/>
        <v/>
      </c>
      <c r="X435" s="29" t="str">
        <f t="shared" ca="1" si="457"/>
        <v/>
      </c>
      <c r="Y435" s="29" t="e">
        <f ca="1">+_xlfn.IFNA(VLOOKUP($B435,'Resultados General'!$C$11:$CG$510,MATCH(Y$6,'Resultados General'!$C$10:$CG$10,0),0),"")</f>
        <v>#NAME?</v>
      </c>
      <c r="Z435" s="29" t="str">
        <f t="shared" ca="1" si="458"/>
        <v/>
      </c>
      <c r="AA435" s="29" t="str">
        <f t="shared" ca="1" si="459"/>
        <v/>
      </c>
      <c r="AB435" s="29" t="e">
        <f ca="1">+_xlfn.IFNA(VLOOKUP($B435,'Resultados General'!$C$11:$CG$510,MATCH(AB$6,'Resultados General'!$C$10:$CG$10,0),0),"")</f>
        <v>#NAME?</v>
      </c>
      <c r="AC435" s="29" t="str">
        <f t="shared" ca="1" si="460"/>
        <v/>
      </c>
      <c r="AD435" s="29" t="str">
        <f t="shared" ca="1" si="461"/>
        <v/>
      </c>
      <c r="AE435" s="29" t="e">
        <f ca="1">+_xlfn.IFNA(VLOOKUP($B435,'Resultados General'!$C$11:$CG$510,MATCH(AE$6,'Resultados General'!$C$10:$CG$10,0),0),"")</f>
        <v>#NAME?</v>
      </c>
      <c r="AF435" s="29" t="str">
        <f t="shared" ca="1" si="462"/>
        <v/>
      </c>
      <c r="AG435" s="29" t="str">
        <f t="shared" ca="1" si="463"/>
        <v/>
      </c>
      <c r="AH435" s="29" t="e">
        <f ca="1">+_xlfn.IFNA(VLOOKUP($B435,'Resultados General'!$C$11:$CG$510,MATCH(AH$6,'Resultados General'!$C$10:$CG$10,0),0),"")</f>
        <v>#NAME?</v>
      </c>
      <c r="AI435" s="29" t="str">
        <f t="shared" ca="1" si="464"/>
        <v/>
      </c>
      <c r="AJ435" s="29" t="str">
        <f t="shared" ca="1" si="465"/>
        <v/>
      </c>
      <c r="AK435" s="29" t="e">
        <f ca="1">+_xlfn.IFNA(VLOOKUP($B435,'Resultados General'!$C$11:$CG$510,MATCH(AK$6,'Resultados General'!$C$10:$CG$10,0),0),"")</f>
        <v>#NAME?</v>
      </c>
      <c r="AL435" s="29" t="str">
        <f t="shared" ca="1" si="466"/>
        <v/>
      </c>
      <c r="AM435" s="29" t="str">
        <f t="shared" ca="1" si="467"/>
        <v/>
      </c>
      <c r="AN435" s="29" t="e">
        <f ca="1">+_xlfn.IFNA(VLOOKUP($B435,'Resultados General'!$C$11:$CG$510,MATCH(AN$6,'Resultados General'!$C$10:$CG$10,0),0),"")</f>
        <v>#NAME?</v>
      </c>
      <c r="AO435" s="29" t="str">
        <f t="shared" ca="1" si="468"/>
        <v/>
      </c>
      <c r="AP435" s="29" t="str">
        <f t="shared" ca="1" si="469"/>
        <v/>
      </c>
      <c r="AQ435" s="29" t="e">
        <f ca="1">+_xlfn.IFNA(VLOOKUP($B435,'Resultados General'!$C$11:$CG$510,MATCH(AQ$6,'Resultados General'!$C$10:$CG$10,0),0),"")</f>
        <v>#NAME?</v>
      </c>
      <c r="AR435" s="29" t="str">
        <f t="shared" ca="1" si="470"/>
        <v/>
      </c>
      <c r="AS435" s="29" t="str">
        <f t="shared" ca="1" si="471"/>
        <v/>
      </c>
      <c r="AT435" s="29" t="e">
        <f ca="1">+_xlfn.IFNA(VLOOKUP($B435,'Resultados General'!$C$11:$CG$510,MATCH(AT$6,'Resultados General'!$C$10:$CG$10,0),0),"")</f>
        <v>#NAME?</v>
      </c>
      <c r="AU435" s="29" t="str">
        <f t="shared" ca="1" si="472"/>
        <v/>
      </c>
      <c r="AV435" s="29" t="str">
        <f t="shared" ca="1" si="473"/>
        <v/>
      </c>
      <c r="AW435" s="29" t="e">
        <f ca="1">+_xlfn.IFNA(VLOOKUP($B435,'Resultados General'!$C$11:$CG$510,MATCH(AW$6,'Resultados General'!$C$10:$CG$10,0),0),"")</f>
        <v>#NAME?</v>
      </c>
      <c r="AX435" s="29" t="str">
        <f t="shared" ca="1" si="474"/>
        <v/>
      </c>
      <c r="AY435" s="29" t="str">
        <f t="shared" ca="1" si="475"/>
        <v/>
      </c>
      <c r="AZ435" s="29" t="e">
        <f ca="1">+_xlfn.IFNA(VLOOKUP($B435,'Resultados General'!$C$11:$CG$510,MATCH(AZ$6,'Resultados General'!$C$10:$CG$10,0),0),"")</f>
        <v>#NAME?</v>
      </c>
      <c r="BA435" s="29" t="str">
        <f t="shared" ca="1" si="476"/>
        <v/>
      </c>
      <c r="BB435" s="29" t="str">
        <f t="shared" ca="1" si="477"/>
        <v/>
      </c>
      <c r="BC435" s="29" t="e">
        <f ca="1">+_xlfn.IFNA(VLOOKUP($B435,'Resultados General'!$C$11:$CG$510,MATCH(BC$6,'Resultados General'!$C$10:$CG$10,0),0),"")</f>
        <v>#NAME?</v>
      </c>
      <c r="BD435" s="29" t="str">
        <f t="shared" ca="1" si="478"/>
        <v/>
      </c>
      <c r="BE435" s="29" t="str">
        <f t="shared" ca="1" si="479"/>
        <v/>
      </c>
      <c r="BF435" s="29" t="e">
        <f ca="1">+_xlfn.IFNA(VLOOKUP($B435,'Resultados General'!$C$11:$CG$510,MATCH(BF$6,'Resultados General'!$C$10:$CG$10,0),0),"")</f>
        <v>#NAME?</v>
      </c>
      <c r="BG435" s="29" t="str">
        <f t="shared" ca="1" si="480"/>
        <v/>
      </c>
      <c r="BH435" s="29" t="str">
        <f t="shared" ca="1" si="481"/>
        <v/>
      </c>
      <c r="BI435" s="29" t="e">
        <f ca="1">+_xlfn.IFNA(VLOOKUP($B435,'Resultados General'!$C$11:$CG$510,MATCH(BI$6,'Resultados General'!$C$10:$CG$10,0),0),"")</f>
        <v>#NAME?</v>
      </c>
      <c r="BJ435" s="29" t="str">
        <f t="shared" ca="1" si="482"/>
        <v/>
      </c>
      <c r="BK435" s="29" t="str">
        <f t="shared" ca="1" si="483"/>
        <v/>
      </c>
      <c r="BL435" s="29" t="e">
        <f ca="1">+_xlfn.IFNA(VLOOKUP($B435,'Resultados General'!$C$11:$CG$510,MATCH(BL$6,'Resultados General'!$C$10:$CG$10,0),0),"")</f>
        <v>#NAME?</v>
      </c>
      <c r="BM435" s="29" t="str">
        <f t="shared" ca="1" si="484"/>
        <v/>
      </c>
      <c r="BN435" s="29" t="str">
        <f t="shared" ca="1" si="485"/>
        <v/>
      </c>
      <c r="BO435" s="29" t="e">
        <f ca="1">+_xlfn.IFNA(VLOOKUP($B435,'Resultados General'!$C$11:$CG$510,MATCH(BO$6,'Resultados General'!$C$10:$CG$10,0),0),"")</f>
        <v>#NAME?</v>
      </c>
      <c r="BP435" s="29" t="str">
        <f t="shared" ca="1" si="486"/>
        <v/>
      </c>
      <c r="BQ435" s="29" t="str">
        <f t="shared" ca="1" si="487"/>
        <v/>
      </c>
      <c r="BR435" s="29" t="e">
        <f ca="1">+_xlfn.IFNA(VLOOKUP($B435,'Resultados General'!$C$11:$CG$510,MATCH(BR$6,'Resultados General'!$C$10:$CG$10,0),0),"")</f>
        <v>#NAME?</v>
      </c>
      <c r="BS435" s="29" t="str">
        <f t="shared" ca="1" si="488"/>
        <v/>
      </c>
      <c r="BT435" s="29" t="str">
        <f t="shared" ca="1" si="489"/>
        <v/>
      </c>
      <c r="BU435" s="29" t="e">
        <f ca="1">+_xlfn.IFNA(VLOOKUP($B435,'Resultados General'!$C$11:$CG$510,MATCH(BU$6,'Resultados General'!$C$10:$CG$10,0),0),"")</f>
        <v>#NAME?</v>
      </c>
      <c r="BV435" s="29" t="str">
        <f t="shared" ca="1" si="490"/>
        <v/>
      </c>
      <c r="BW435" s="29" t="str">
        <f t="shared" ca="1" si="491"/>
        <v/>
      </c>
      <c r="BX435" s="29" t="e">
        <f ca="1">+_xlfn.IFNA(VLOOKUP($B435,'Resultados General'!$C$11:$CG$510,MATCH(BX$6,'Resultados General'!$C$10:$CG$10,0),0),"")</f>
        <v>#NAME?</v>
      </c>
      <c r="BY435" s="29" t="str">
        <f t="shared" ca="1" si="492"/>
        <v/>
      </c>
      <c r="BZ435" s="29" t="str">
        <f t="shared" ca="1" si="493"/>
        <v/>
      </c>
      <c r="CA435" s="29" t="e">
        <f ca="1">+_xlfn.IFNA(VLOOKUP($B435,'Resultados General'!$C$11:$CG$510,MATCH(CA$6,'Resultados General'!$C$10:$CG$10,0),0),"")</f>
        <v>#NAME?</v>
      </c>
      <c r="CB435" s="29" t="str">
        <f t="shared" ca="1" si="494"/>
        <v/>
      </c>
      <c r="CC435" s="29" t="str">
        <f t="shared" ca="1" si="495"/>
        <v/>
      </c>
      <c r="CD435" s="29" t="e">
        <f ca="1">+_xlfn.IFNA(VLOOKUP($B435,'Resultados General'!$C$11:$CG$510,MATCH(CD$6,'Resultados General'!$C$10:$CG$10,0),0),"")</f>
        <v>#NAME?</v>
      </c>
      <c r="CE435" s="29" t="str">
        <f t="shared" ca="1" si="496"/>
        <v/>
      </c>
      <c r="CF435" s="29" t="str">
        <f t="shared" ca="1" si="497"/>
        <v/>
      </c>
      <c r="CG435" s="29" t="e">
        <f ca="1">+_xlfn.IFNA(VLOOKUP($B435,'Resultados General'!$C$11:$CG$510,MATCH(CG$6,'Resultados General'!$C$10:$CG$10,0),0),"")</f>
        <v>#NAME?</v>
      </c>
      <c r="CH435" s="29" t="str">
        <f t="shared" ca="1" si="498"/>
        <v/>
      </c>
      <c r="CI435" s="29" t="str">
        <f t="shared" ca="1" si="499"/>
        <v/>
      </c>
      <c r="CJ435" s="29" t="e">
        <f ca="1">+_xlfn.IFNA(VLOOKUP($B435,'Resultados General'!$C$11:$CG$510,MATCH(CJ$6,'Resultados General'!$C$10:$CG$10,0),0),"")</f>
        <v>#NAME?</v>
      </c>
      <c r="CK435" s="29" t="str">
        <f t="shared" ca="1" si="500"/>
        <v/>
      </c>
      <c r="CL435" s="29" t="str">
        <f t="shared" ca="1" si="501"/>
        <v/>
      </c>
      <c r="CM435" s="29" t="e">
        <f ca="1">+_xlfn.IFNA(VLOOKUP($B435,'Resultados General'!$C$11:$CG$510,MATCH(CM$6,'Resultados General'!$C$10:$CG$10,0),0),"")</f>
        <v>#NAME?</v>
      </c>
      <c r="CN435" s="29" t="str">
        <f t="shared" ca="1" si="502"/>
        <v/>
      </c>
      <c r="CO435" s="29" t="str">
        <f t="shared" ca="1" si="503"/>
        <v/>
      </c>
      <c r="CP435" s="29" t="e">
        <f ca="1">+_xlfn.IFNA(VLOOKUP($B435,'Resultados General'!$C$11:$CG$510,MATCH(CP$6,'Resultados General'!$C$10:$CG$10,0),0),"")</f>
        <v>#NAME?</v>
      </c>
      <c r="CQ435" s="29" t="str">
        <f t="shared" ca="1" si="504"/>
        <v/>
      </c>
      <c r="CR435" s="29" t="str">
        <f t="shared" ca="1" si="505"/>
        <v/>
      </c>
      <c r="CS435" s="29" t="e">
        <f ca="1">+_xlfn.IFNA(VLOOKUP($B435,'Resultados General'!$C$11:$CG$510,MATCH(CS$6,'Resultados General'!$C$10:$CG$10,0),0),"")</f>
        <v>#NAME?</v>
      </c>
      <c r="CT435" s="29" t="str">
        <f t="shared" ca="1" si="506"/>
        <v/>
      </c>
      <c r="CU435" s="29" t="str">
        <f t="shared" ca="1" si="507"/>
        <v/>
      </c>
      <c r="CV435" s="29" t="e">
        <f ca="1">+_xlfn.IFNA(VLOOKUP($B435,'Resultados General'!$C$11:$CG$510,MATCH(CV$6,'Resultados General'!$C$10:$CG$10,0),0),"")</f>
        <v>#NAME?</v>
      </c>
      <c r="CW435" s="29" t="str">
        <f t="shared" ca="1" si="508"/>
        <v/>
      </c>
      <c r="CX435" s="29" t="str">
        <f t="shared" ca="1" si="509"/>
        <v/>
      </c>
      <c r="CY435" s="29" t="e">
        <f ca="1">+_xlfn.IFNA(VLOOKUP($B435,'Resultados General'!$C$11:$CG$510,MATCH(CY$6,'Resultados General'!$C$10:$CG$10,0),0),"")</f>
        <v>#NAME?</v>
      </c>
      <c r="CZ435" s="29" t="str">
        <f t="shared" ca="1" si="510"/>
        <v/>
      </c>
      <c r="DA435" s="29" t="str">
        <f t="shared" ca="1" si="511"/>
        <v/>
      </c>
      <c r="DB435" s="29" t="e">
        <f ca="1">+_xlfn.IFNA(VLOOKUP($B435,'Resultados General'!$C$11:$CG$510,MATCH(DB$6,'Resultados General'!$C$10:$CG$10,0),0),"")</f>
        <v>#NAME?</v>
      </c>
      <c r="DC435" s="29" t="str">
        <f t="shared" ca="1" si="512"/>
        <v/>
      </c>
      <c r="DD435" s="29" t="str">
        <f t="shared" ca="1" si="513"/>
        <v/>
      </c>
      <c r="DE435" s="29" t="e">
        <f ca="1">+_xlfn.IFNA(VLOOKUP($B435,'Resultados General'!$C$11:$CG$510,MATCH(DE$6,'Resultados General'!$C$10:$CG$10,0),0),"")</f>
        <v>#NAME?</v>
      </c>
      <c r="DF435" s="29" t="str">
        <f t="shared" ca="1" si="514"/>
        <v/>
      </c>
      <c r="DG435" s="29" t="str">
        <f t="shared" ca="1" si="515"/>
        <v/>
      </c>
      <c r="DH435" s="29" t="e">
        <f ca="1">+_xlfn.IFNA(VLOOKUP($B435,'Resultados General'!$C$11:$CG$510,MATCH(DH$6,'Resultados General'!$C$10:$CG$10,0),0),"")</f>
        <v>#NAME?</v>
      </c>
      <c r="DI435" s="29" t="str">
        <f t="shared" ca="1" si="516"/>
        <v/>
      </c>
      <c r="DJ435" s="29" t="str">
        <f t="shared" ca="1" si="517"/>
        <v/>
      </c>
      <c r="DK435" s="29" t="e">
        <f ca="1">+_xlfn.IFNA(VLOOKUP($B435,'Resultados General'!$C$11:$CG$510,MATCH(DK$6,'Resultados General'!$C$10:$CG$10,0),0),"")</f>
        <v>#NAME?</v>
      </c>
      <c r="DL435" s="29" t="str">
        <f t="shared" ca="1" si="518"/>
        <v/>
      </c>
      <c r="DM435" s="29" t="str">
        <f t="shared" ca="1" si="519"/>
        <v/>
      </c>
      <c r="DN435" s="29" t="e">
        <f ca="1">+_xlfn.IFNA(VLOOKUP($B435,'Resultados General'!$C$11:$CG$510,MATCH(DN$6,'Resultados General'!$C$10:$CG$10,0),0),"")</f>
        <v>#NAME?</v>
      </c>
      <c r="DO435" s="29" t="str">
        <f t="shared" ca="1" si="520"/>
        <v/>
      </c>
      <c r="DP435" s="29" t="str">
        <f t="shared" ca="1" si="521"/>
        <v/>
      </c>
    </row>
    <row r="436" spans="2:120">
      <c r="B436" s="219" t="str">
        <f>+IF('Resultados General'!C439="","",'Resultados General'!C439)</f>
        <v/>
      </c>
      <c r="C436" s="134" t="e">
        <f ca="1">+_xlfn.IFNA(VLOOKUP('Distribución de puestos'!B436,'Resultados General'!$C$11:$J$510,8,0),"")</f>
        <v>#NAME?</v>
      </c>
      <c r="D436" s="135" t="e">
        <f ca="1">+_xlfn.IFNA(VLOOKUP(B436,'Resultados General'!$C$11:$L$510,10,0),"")</f>
        <v>#NAME?</v>
      </c>
      <c r="E436" s="26" t="s">
        <v>76</v>
      </c>
      <c r="F436" s="26" t="s">
        <v>76</v>
      </c>
      <c r="G436" s="135" t="str">
        <f t="shared" ca="1" si="522"/>
        <v/>
      </c>
      <c r="H436" s="135" t="str">
        <f t="shared" ca="1" si="523"/>
        <v/>
      </c>
      <c r="I436" s="219" t="str">
        <f t="shared" si="524"/>
        <v/>
      </c>
      <c r="J436" s="138"/>
      <c r="M436" s="29" t="e">
        <f ca="1">+_xlfn.IFNA(VLOOKUP($B436,'Resultados General'!$C$11:$CG$510,MATCH(M$6,'Resultados General'!$C$10:$CG$10,0),0),"")</f>
        <v>#NAME?</v>
      </c>
      <c r="N436" s="29" t="str">
        <f t="shared" ca="1" si="450"/>
        <v/>
      </c>
      <c r="O436" s="29" t="str">
        <f t="shared" ca="1" si="451"/>
        <v/>
      </c>
      <c r="P436" s="29" t="e">
        <f ca="1">+_xlfn.IFNA(VLOOKUP($B436,'Resultados General'!$C$11:$CG$510,MATCH(P$6,'Resultados General'!$C$10:$CG$10,0),0),"")</f>
        <v>#NAME?</v>
      </c>
      <c r="Q436" s="29" t="str">
        <f t="shared" ca="1" si="452"/>
        <v/>
      </c>
      <c r="R436" s="29" t="str">
        <f t="shared" ca="1" si="453"/>
        <v/>
      </c>
      <c r="S436" s="29" t="e">
        <f ca="1">+_xlfn.IFNA(VLOOKUP($B436,'Resultados General'!$C$11:$CG$510,MATCH(S$6,'Resultados General'!$C$10:$CG$10,0),0),"")</f>
        <v>#NAME?</v>
      </c>
      <c r="T436" s="29" t="str">
        <f t="shared" ca="1" si="454"/>
        <v/>
      </c>
      <c r="U436" s="29" t="str">
        <f t="shared" ca="1" si="455"/>
        <v/>
      </c>
      <c r="V436" s="29" t="e">
        <f ca="1">+_xlfn.IFNA(VLOOKUP($B436,'Resultados General'!$C$11:$CG$510,MATCH(V$6,'Resultados General'!$C$10:$CG$10,0),0),"")</f>
        <v>#NAME?</v>
      </c>
      <c r="W436" s="29" t="str">
        <f t="shared" ca="1" si="456"/>
        <v/>
      </c>
      <c r="X436" s="29" t="str">
        <f t="shared" ca="1" si="457"/>
        <v/>
      </c>
      <c r="Y436" s="29" t="e">
        <f ca="1">+_xlfn.IFNA(VLOOKUP($B436,'Resultados General'!$C$11:$CG$510,MATCH(Y$6,'Resultados General'!$C$10:$CG$10,0),0),"")</f>
        <v>#NAME?</v>
      </c>
      <c r="Z436" s="29" t="str">
        <f t="shared" ca="1" si="458"/>
        <v/>
      </c>
      <c r="AA436" s="29" t="str">
        <f t="shared" ca="1" si="459"/>
        <v/>
      </c>
      <c r="AB436" s="29" t="e">
        <f ca="1">+_xlfn.IFNA(VLOOKUP($B436,'Resultados General'!$C$11:$CG$510,MATCH(AB$6,'Resultados General'!$C$10:$CG$10,0),0),"")</f>
        <v>#NAME?</v>
      </c>
      <c r="AC436" s="29" t="str">
        <f t="shared" ca="1" si="460"/>
        <v/>
      </c>
      <c r="AD436" s="29" t="str">
        <f t="shared" ca="1" si="461"/>
        <v/>
      </c>
      <c r="AE436" s="29" t="e">
        <f ca="1">+_xlfn.IFNA(VLOOKUP($B436,'Resultados General'!$C$11:$CG$510,MATCH(AE$6,'Resultados General'!$C$10:$CG$10,0),0),"")</f>
        <v>#NAME?</v>
      </c>
      <c r="AF436" s="29" t="str">
        <f t="shared" ca="1" si="462"/>
        <v/>
      </c>
      <c r="AG436" s="29" t="str">
        <f t="shared" ca="1" si="463"/>
        <v/>
      </c>
      <c r="AH436" s="29" t="e">
        <f ca="1">+_xlfn.IFNA(VLOOKUP($B436,'Resultados General'!$C$11:$CG$510,MATCH(AH$6,'Resultados General'!$C$10:$CG$10,0),0),"")</f>
        <v>#NAME?</v>
      </c>
      <c r="AI436" s="29" t="str">
        <f t="shared" ca="1" si="464"/>
        <v/>
      </c>
      <c r="AJ436" s="29" t="str">
        <f t="shared" ca="1" si="465"/>
        <v/>
      </c>
      <c r="AK436" s="29" t="e">
        <f ca="1">+_xlfn.IFNA(VLOOKUP($B436,'Resultados General'!$C$11:$CG$510,MATCH(AK$6,'Resultados General'!$C$10:$CG$10,0),0),"")</f>
        <v>#NAME?</v>
      </c>
      <c r="AL436" s="29" t="str">
        <f t="shared" ca="1" si="466"/>
        <v/>
      </c>
      <c r="AM436" s="29" t="str">
        <f t="shared" ca="1" si="467"/>
        <v/>
      </c>
      <c r="AN436" s="29" t="e">
        <f ca="1">+_xlfn.IFNA(VLOOKUP($B436,'Resultados General'!$C$11:$CG$510,MATCH(AN$6,'Resultados General'!$C$10:$CG$10,0),0),"")</f>
        <v>#NAME?</v>
      </c>
      <c r="AO436" s="29" t="str">
        <f t="shared" ca="1" si="468"/>
        <v/>
      </c>
      <c r="AP436" s="29" t="str">
        <f t="shared" ca="1" si="469"/>
        <v/>
      </c>
      <c r="AQ436" s="29" t="e">
        <f ca="1">+_xlfn.IFNA(VLOOKUP($B436,'Resultados General'!$C$11:$CG$510,MATCH(AQ$6,'Resultados General'!$C$10:$CG$10,0),0),"")</f>
        <v>#NAME?</v>
      </c>
      <c r="AR436" s="29" t="str">
        <f t="shared" ca="1" si="470"/>
        <v/>
      </c>
      <c r="AS436" s="29" t="str">
        <f t="shared" ca="1" si="471"/>
        <v/>
      </c>
      <c r="AT436" s="29" t="e">
        <f ca="1">+_xlfn.IFNA(VLOOKUP($B436,'Resultados General'!$C$11:$CG$510,MATCH(AT$6,'Resultados General'!$C$10:$CG$10,0),0),"")</f>
        <v>#NAME?</v>
      </c>
      <c r="AU436" s="29" t="str">
        <f t="shared" ca="1" si="472"/>
        <v/>
      </c>
      <c r="AV436" s="29" t="str">
        <f t="shared" ca="1" si="473"/>
        <v/>
      </c>
      <c r="AW436" s="29" t="e">
        <f ca="1">+_xlfn.IFNA(VLOOKUP($B436,'Resultados General'!$C$11:$CG$510,MATCH(AW$6,'Resultados General'!$C$10:$CG$10,0),0),"")</f>
        <v>#NAME?</v>
      </c>
      <c r="AX436" s="29" t="str">
        <f t="shared" ca="1" si="474"/>
        <v/>
      </c>
      <c r="AY436" s="29" t="str">
        <f t="shared" ca="1" si="475"/>
        <v/>
      </c>
      <c r="AZ436" s="29" t="e">
        <f ca="1">+_xlfn.IFNA(VLOOKUP($B436,'Resultados General'!$C$11:$CG$510,MATCH(AZ$6,'Resultados General'!$C$10:$CG$10,0),0),"")</f>
        <v>#NAME?</v>
      </c>
      <c r="BA436" s="29" t="str">
        <f t="shared" ca="1" si="476"/>
        <v/>
      </c>
      <c r="BB436" s="29" t="str">
        <f t="shared" ca="1" si="477"/>
        <v/>
      </c>
      <c r="BC436" s="29" t="e">
        <f ca="1">+_xlfn.IFNA(VLOOKUP($B436,'Resultados General'!$C$11:$CG$510,MATCH(BC$6,'Resultados General'!$C$10:$CG$10,0),0),"")</f>
        <v>#NAME?</v>
      </c>
      <c r="BD436" s="29" t="str">
        <f t="shared" ca="1" si="478"/>
        <v/>
      </c>
      <c r="BE436" s="29" t="str">
        <f t="shared" ca="1" si="479"/>
        <v/>
      </c>
      <c r="BF436" s="29" t="e">
        <f ca="1">+_xlfn.IFNA(VLOOKUP($B436,'Resultados General'!$C$11:$CG$510,MATCH(BF$6,'Resultados General'!$C$10:$CG$10,0),0),"")</f>
        <v>#NAME?</v>
      </c>
      <c r="BG436" s="29" t="str">
        <f t="shared" ca="1" si="480"/>
        <v/>
      </c>
      <c r="BH436" s="29" t="str">
        <f t="shared" ca="1" si="481"/>
        <v/>
      </c>
      <c r="BI436" s="29" t="e">
        <f ca="1">+_xlfn.IFNA(VLOOKUP($B436,'Resultados General'!$C$11:$CG$510,MATCH(BI$6,'Resultados General'!$C$10:$CG$10,0),0),"")</f>
        <v>#NAME?</v>
      </c>
      <c r="BJ436" s="29" t="str">
        <f t="shared" ca="1" si="482"/>
        <v/>
      </c>
      <c r="BK436" s="29" t="str">
        <f t="shared" ca="1" si="483"/>
        <v/>
      </c>
      <c r="BL436" s="29" t="e">
        <f ca="1">+_xlfn.IFNA(VLOOKUP($B436,'Resultados General'!$C$11:$CG$510,MATCH(BL$6,'Resultados General'!$C$10:$CG$10,0),0),"")</f>
        <v>#NAME?</v>
      </c>
      <c r="BM436" s="29" t="str">
        <f t="shared" ca="1" si="484"/>
        <v/>
      </c>
      <c r="BN436" s="29" t="str">
        <f t="shared" ca="1" si="485"/>
        <v/>
      </c>
      <c r="BO436" s="29" t="e">
        <f ca="1">+_xlfn.IFNA(VLOOKUP($B436,'Resultados General'!$C$11:$CG$510,MATCH(BO$6,'Resultados General'!$C$10:$CG$10,0),0),"")</f>
        <v>#NAME?</v>
      </c>
      <c r="BP436" s="29" t="str">
        <f t="shared" ca="1" si="486"/>
        <v/>
      </c>
      <c r="BQ436" s="29" t="str">
        <f t="shared" ca="1" si="487"/>
        <v/>
      </c>
      <c r="BR436" s="29" t="e">
        <f ca="1">+_xlfn.IFNA(VLOOKUP($B436,'Resultados General'!$C$11:$CG$510,MATCH(BR$6,'Resultados General'!$C$10:$CG$10,0),0),"")</f>
        <v>#NAME?</v>
      </c>
      <c r="BS436" s="29" t="str">
        <f t="shared" ca="1" si="488"/>
        <v/>
      </c>
      <c r="BT436" s="29" t="str">
        <f t="shared" ca="1" si="489"/>
        <v/>
      </c>
      <c r="BU436" s="29" t="e">
        <f ca="1">+_xlfn.IFNA(VLOOKUP($B436,'Resultados General'!$C$11:$CG$510,MATCH(BU$6,'Resultados General'!$C$10:$CG$10,0),0),"")</f>
        <v>#NAME?</v>
      </c>
      <c r="BV436" s="29" t="str">
        <f t="shared" ca="1" si="490"/>
        <v/>
      </c>
      <c r="BW436" s="29" t="str">
        <f t="shared" ca="1" si="491"/>
        <v/>
      </c>
      <c r="BX436" s="29" t="e">
        <f ca="1">+_xlfn.IFNA(VLOOKUP($B436,'Resultados General'!$C$11:$CG$510,MATCH(BX$6,'Resultados General'!$C$10:$CG$10,0),0),"")</f>
        <v>#NAME?</v>
      </c>
      <c r="BY436" s="29" t="str">
        <f t="shared" ca="1" si="492"/>
        <v/>
      </c>
      <c r="BZ436" s="29" t="str">
        <f t="shared" ca="1" si="493"/>
        <v/>
      </c>
      <c r="CA436" s="29" t="e">
        <f ca="1">+_xlfn.IFNA(VLOOKUP($B436,'Resultados General'!$C$11:$CG$510,MATCH(CA$6,'Resultados General'!$C$10:$CG$10,0),0),"")</f>
        <v>#NAME?</v>
      </c>
      <c r="CB436" s="29" t="str">
        <f t="shared" ca="1" si="494"/>
        <v/>
      </c>
      <c r="CC436" s="29" t="str">
        <f t="shared" ca="1" si="495"/>
        <v/>
      </c>
      <c r="CD436" s="29" t="e">
        <f ca="1">+_xlfn.IFNA(VLOOKUP($B436,'Resultados General'!$C$11:$CG$510,MATCH(CD$6,'Resultados General'!$C$10:$CG$10,0),0),"")</f>
        <v>#NAME?</v>
      </c>
      <c r="CE436" s="29" t="str">
        <f t="shared" ca="1" si="496"/>
        <v/>
      </c>
      <c r="CF436" s="29" t="str">
        <f t="shared" ca="1" si="497"/>
        <v/>
      </c>
      <c r="CG436" s="29" t="e">
        <f ca="1">+_xlfn.IFNA(VLOOKUP($B436,'Resultados General'!$C$11:$CG$510,MATCH(CG$6,'Resultados General'!$C$10:$CG$10,0),0),"")</f>
        <v>#NAME?</v>
      </c>
      <c r="CH436" s="29" t="str">
        <f t="shared" ca="1" si="498"/>
        <v/>
      </c>
      <c r="CI436" s="29" t="str">
        <f t="shared" ca="1" si="499"/>
        <v/>
      </c>
      <c r="CJ436" s="29" t="e">
        <f ca="1">+_xlfn.IFNA(VLOOKUP($B436,'Resultados General'!$C$11:$CG$510,MATCH(CJ$6,'Resultados General'!$C$10:$CG$10,0),0),"")</f>
        <v>#NAME?</v>
      </c>
      <c r="CK436" s="29" t="str">
        <f t="shared" ca="1" si="500"/>
        <v/>
      </c>
      <c r="CL436" s="29" t="str">
        <f t="shared" ca="1" si="501"/>
        <v/>
      </c>
      <c r="CM436" s="29" t="e">
        <f ca="1">+_xlfn.IFNA(VLOOKUP($B436,'Resultados General'!$C$11:$CG$510,MATCH(CM$6,'Resultados General'!$C$10:$CG$10,0),0),"")</f>
        <v>#NAME?</v>
      </c>
      <c r="CN436" s="29" t="str">
        <f t="shared" ca="1" si="502"/>
        <v/>
      </c>
      <c r="CO436" s="29" t="str">
        <f t="shared" ca="1" si="503"/>
        <v/>
      </c>
      <c r="CP436" s="29" t="e">
        <f ca="1">+_xlfn.IFNA(VLOOKUP($B436,'Resultados General'!$C$11:$CG$510,MATCH(CP$6,'Resultados General'!$C$10:$CG$10,0),0),"")</f>
        <v>#NAME?</v>
      </c>
      <c r="CQ436" s="29" t="str">
        <f t="shared" ca="1" si="504"/>
        <v/>
      </c>
      <c r="CR436" s="29" t="str">
        <f t="shared" ca="1" si="505"/>
        <v/>
      </c>
      <c r="CS436" s="29" t="e">
        <f ca="1">+_xlfn.IFNA(VLOOKUP($B436,'Resultados General'!$C$11:$CG$510,MATCH(CS$6,'Resultados General'!$C$10:$CG$10,0),0),"")</f>
        <v>#NAME?</v>
      </c>
      <c r="CT436" s="29" t="str">
        <f t="shared" ca="1" si="506"/>
        <v/>
      </c>
      <c r="CU436" s="29" t="str">
        <f t="shared" ca="1" si="507"/>
        <v/>
      </c>
      <c r="CV436" s="29" t="e">
        <f ca="1">+_xlfn.IFNA(VLOOKUP($B436,'Resultados General'!$C$11:$CG$510,MATCH(CV$6,'Resultados General'!$C$10:$CG$10,0),0),"")</f>
        <v>#NAME?</v>
      </c>
      <c r="CW436" s="29" t="str">
        <f t="shared" ca="1" si="508"/>
        <v/>
      </c>
      <c r="CX436" s="29" t="str">
        <f t="shared" ca="1" si="509"/>
        <v/>
      </c>
      <c r="CY436" s="29" t="e">
        <f ca="1">+_xlfn.IFNA(VLOOKUP($B436,'Resultados General'!$C$11:$CG$510,MATCH(CY$6,'Resultados General'!$C$10:$CG$10,0),0),"")</f>
        <v>#NAME?</v>
      </c>
      <c r="CZ436" s="29" t="str">
        <f t="shared" ca="1" si="510"/>
        <v/>
      </c>
      <c r="DA436" s="29" t="str">
        <f t="shared" ca="1" si="511"/>
        <v/>
      </c>
      <c r="DB436" s="29" t="e">
        <f ca="1">+_xlfn.IFNA(VLOOKUP($B436,'Resultados General'!$C$11:$CG$510,MATCH(DB$6,'Resultados General'!$C$10:$CG$10,0),0),"")</f>
        <v>#NAME?</v>
      </c>
      <c r="DC436" s="29" t="str">
        <f t="shared" ca="1" si="512"/>
        <v/>
      </c>
      <c r="DD436" s="29" t="str">
        <f t="shared" ca="1" si="513"/>
        <v/>
      </c>
      <c r="DE436" s="29" t="e">
        <f ca="1">+_xlfn.IFNA(VLOOKUP($B436,'Resultados General'!$C$11:$CG$510,MATCH(DE$6,'Resultados General'!$C$10:$CG$10,0),0),"")</f>
        <v>#NAME?</v>
      </c>
      <c r="DF436" s="29" t="str">
        <f t="shared" ca="1" si="514"/>
        <v/>
      </c>
      <c r="DG436" s="29" t="str">
        <f t="shared" ca="1" si="515"/>
        <v/>
      </c>
      <c r="DH436" s="29" t="e">
        <f ca="1">+_xlfn.IFNA(VLOOKUP($B436,'Resultados General'!$C$11:$CG$510,MATCH(DH$6,'Resultados General'!$C$10:$CG$10,0),0),"")</f>
        <v>#NAME?</v>
      </c>
      <c r="DI436" s="29" t="str">
        <f t="shared" ca="1" si="516"/>
        <v/>
      </c>
      <c r="DJ436" s="29" t="str">
        <f t="shared" ca="1" si="517"/>
        <v/>
      </c>
      <c r="DK436" s="29" t="e">
        <f ca="1">+_xlfn.IFNA(VLOOKUP($B436,'Resultados General'!$C$11:$CG$510,MATCH(DK$6,'Resultados General'!$C$10:$CG$10,0),0),"")</f>
        <v>#NAME?</v>
      </c>
      <c r="DL436" s="29" t="str">
        <f t="shared" ca="1" si="518"/>
        <v/>
      </c>
      <c r="DM436" s="29" t="str">
        <f t="shared" ca="1" si="519"/>
        <v/>
      </c>
      <c r="DN436" s="29" t="e">
        <f ca="1">+_xlfn.IFNA(VLOOKUP($B436,'Resultados General'!$C$11:$CG$510,MATCH(DN$6,'Resultados General'!$C$10:$CG$10,0),0),"")</f>
        <v>#NAME?</v>
      </c>
      <c r="DO436" s="29" t="str">
        <f t="shared" ca="1" si="520"/>
        <v/>
      </c>
      <c r="DP436" s="29" t="str">
        <f t="shared" ca="1" si="521"/>
        <v/>
      </c>
    </row>
    <row r="437" spans="2:120">
      <c r="B437" s="219" t="str">
        <f>+IF('Resultados General'!C440="","",'Resultados General'!C440)</f>
        <v/>
      </c>
      <c r="C437" s="134" t="e">
        <f ca="1">+_xlfn.IFNA(VLOOKUP('Distribución de puestos'!B437,'Resultados General'!$C$11:$J$510,8,0),"")</f>
        <v>#NAME?</v>
      </c>
      <c r="D437" s="135" t="e">
        <f ca="1">+_xlfn.IFNA(VLOOKUP(B437,'Resultados General'!$C$11:$L$510,10,0),"")</f>
        <v>#NAME?</v>
      </c>
      <c r="E437" s="26" t="s">
        <v>76</v>
      </c>
      <c r="F437" s="26" t="s">
        <v>76</v>
      </c>
      <c r="G437" s="135" t="str">
        <f t="shared" ca="1" si="522"/>
        <v/>
      </c>
      <c r="H437" s="135" t="str">
        <f t="shared" ca="1" si="523"/>
        <v/>
      </c>
      <c r="I437" s="219" t="str">
        <f t="shared" si="524"/>
        <v/>
      </c>
      <c r="J437" s="138"/>
      <c r="M437" s="29" t="e">
        <f ca="1">+_xlfn.IFNA(VLOOKUP($B437,'Resultados General'!$C$11:$CG$510,MATCH(M$6,'Resultados General'!$C$10:$CG$10,0),0),"")</f>
        <v>#NAME?</v>
      </c>
      <c r="N437" s="29" t="str">
        <f t="shared" ca="1" si="450"/>
        <v/>
      </c>
      <c r="O437" s="29" t="str">
        <f t="shared" ca="1" si="451"/>
        <v/>
      </c>
      <c r="P437" s="29" t="e">
        <f ca="1">+_xlfn.IFNA(VLOOKUP($B437,'Resultados General'!$C$11:$CG$510,MATCH(P$6,'Resultados General'!$C$10:$CG$10,0),0),"")</f>
        <v>#NAME?</v>
      </c>
      <c r="Q437" s="29" t="str">
        <f t="shared" ca="1" si="452"/>
        <v/>
      </c>
      <c r="R437" s="29" t="str">
        <f t="shared" ca="1" si="453"/>
        <v/>
      </c>
      <c r="S437" s="29" t="e">
        <f ca="1">+_xlfn.IFNA(VLOOKUP($B437,'Resultados General'!$C$11:$CG$510,MATCH(S$6,'Resultados General'!$C$10:$CG$10,0),0),"")</f>
        <v>#NAME?</v>
      </c>
      <c r="T437" s="29" t="str">
        <f t="shared" ca="1" si="454"/>
        <v/>
      </c>
      <c r="U437" s="29" t="str">
        <f t="shared" ca="1" si="455"/>
        <v/>
      </c>
      <c r="V437" s="29" t="e">
        <f ca="1">+_xlfn.IFNA(VLOOKUP($B437,'Resultados General'!$C$11:$CG$510,MATCH(V$6,'Resultados General'!$C$10:$CG$10,0),0),"")</f>
        <v>#NAME?</v>
      </c>
      <c r="W437" s="29" t="str">
        <f t="shared" ca="1" si="456"/>
        <v/>
      </c>
      <c r="X437" s="29" t="str">
        <f t="shared" ca="1" si="457"/>
        <v/>
      </c>
      <c r="Y437" s="29" t="e">
        <f ca="1">+_xlfn.IFNA(VLOOKUP($B437,'Resultados General'!$C$11:$CG$510,MATCH(Y$6,'Resultados General'!$C$10:$CG$10,0),0),"")</f>
        <v>#NAME?</v>
      </c>
      <c r="Z437" s="29" t="str">
        <f t="shared" ca="1" si="458"/>
        <v/>
      </c>
      <c r="AA437" s="29" t="str">
        <f t="shared" ca="1" si="459"/>
        <v/>
      </c>
      <c r="AB437" s="29" t="e">
        <f ca="1">+_xlfn.IFNA(VLOOKUP($B437,'Resultados General'!$C$11:$CG$510,MATCH(AB$6,'Resultados General'!$C$10:$CG$10,0),0),"")</f>
        <v>#NAME?</v>
      </c>
      <c r="AC437" s="29" t="str">
        <f t="shared" ca="1" si="460"/>
        <v/>
      </c>
      <c r="AD437" s="29" t="str">
        <f t="shared" ca="1" si="461"/>
        <v/>
      </c>
      <c r="AE437" s="29" t="e">
        <f ca="1">+_xlfn.IFNA(VLOOKUP($B437,'Resultados General'!$C$11:$CG$510,MATCH(AE$6,'Resultados General'!$C$10:$CG$10,0),0),"")</f>
        <v>#NAME?</v>
      </c>
      <c r="AF437" s="29" t="str">
        <f t="shared" ca="1" si="462"/>
        <v/>
      </c>
      <c r="AG437" s="29" t="str">
        <f t="shared" ca="1" si="463"/>
        <v/>
      </c>
      <c r="AH437" s="29" t="e">
        <f ca="1">+_xlfn.IFNA(VLOOKUP($B437,'Resultados General'!$C$11:$CG$510,MATCH(AH$6,'Resultados General'!$C$10:$CG$10,0),0),"")</f>
        <v>#NAME?</v>
      </c>
      <c r="AI437" s="29" t="str">
        <f t="shared" ca="1" si="464"/>
        <v/>
      </c>
      <c r="AJ437" s="29" t="str">
        <f t="shared" ca="1" si="465"/>
        <v/>
      </c>
      <c r="AK437" s="29" t="e">
        <f ca="1">+_xlfn.IFNA(VLOOKUP($B437,'Resultados General'!$C$11:$CG$510,MATCH(AK$6,'Resultados General'!$C$10:$CG$10,0),0),"")</f>
        <v>#NAME?</v>
      </c>
      <c r="AL437" s="29" t="str">
        <f t="shared" ca="1" si="466"/>
        <v/>
      </c>
      <c r="AM437" s="29" t="str">
        <f t="shared" ca="1" si="467"/>
        <v/>
      </c>
      <c r="AN437" s="29" t="e">
        <f ca="1">+_xlfn.IFNA(VLOOKUP($B437,'Resultados General'!$C$11:$CG$510,MATCH(AN$6,'Resultados General'!$C$10:$CG$10,0),0),"")</f>
        <v>#NAME?</v>
      </c>
      <c r="AO437" s="29" t="str">
        <f t="shared" ca="1" si="468"/>
        <v/>
      </c>
      <c r="AP437" s="29" t="str">
        <f t="shared" ca="1" si="469"/>
        <v/>
      </c>
      <c r="AQ437" s="29" t="e">
        <f ca="1">+_xlfn.IFNA(VLOOKUP($B437,'Resultados General'!$C$11:$CG$510,MATCH(AQ$6,'Resultados General'!$C$10:$CG$10,0),0),"")</f>
        <v>#NAME?</v>
      </c>
      <c r="AR437" s="29" t="str">
        <f t="shared" ca="1" si="470"/>
        <v/>
      </c>
      <c r="AS437" s="29" t="str">
        <f t="shared" ca="1" si="471"/>
        <v/>
      </c>
      <c r="AT437" s="29" t="e">
        <f ca="1">+_xlfn.IFNA(VLOOKUP($B437,'Resultados General'!$C$11:$CG$510,MATCH(AT$6,'Resultados General'!$C$10:$CG$10,0),0),"")</f>
        <v>#NAME?</v>
      </c>
      <c r="AU437" s="29" t="str">
        <f t="shared" ca="1" si="472"/>
        <v/>
      </c>
      <c r="AV437" s="29" t="str">
        <f t="shared" ca="1" si="473"/>
        <v/>
      </c>
      <c r="AW437" s="29" t="e">
        <f ca="1">+_xlfn.IFNA(VLOOKUP($B437,'Resultados General'!$C$11:$CG$510,MATCH(AW$6,'Resultados General'!$C$10:$CG$10,0),0),"")</f>
        <v>#NAME?</v>
      </c>
      <c r="AX437" s="29" t="str">
        <f t="shared" ca="1" si="474"/>
        <v/>
      </c>
      <c r="AY437" s="29" t="str">
        <f t="shared" ca="1" si="475"/>
        <v/>
      </c>
      <c r="AZ437" s="29" t="e">
        <f ca="1">+_xlfn.IFNA(VLOOKUP($B437,'Resultados General'!$C$11:$CG$510,MATCH(AZ$6,'Resultados General'!$C$10:$CG$10,0),0),"")</f>
        <v>#NAME?</v>
      </c>
      <c r="BA437" s="29" t="str">
        <f t="shared" ca="1" si="476"/>
        <v/>
      </c>
      <c r="BB437" s="29" t="str">
        <f t="shared" ca="1" si="477"/>
        <v/>
      </c>
      <c r="BC437" s="29" t="e">
        <f ca="1">+_xlfn.IFNA(VLOOKUP($B437,'Resultados General'!$C$11:$CG$510,MATCH(BC$6,'Resultados General'!$C$10:$CG$10,0),0),"")</f>
        <v>#NAME?</v>
      </c>
      <c r="BD437" s="29" t="str">
        <f t="shared" ca="1" si="478"/>
        <v/>
      </c>
      <c r="BE437" s="29" t="str">
        <f t="shared" ca="1" si="479"/>
        <v/>
      </c>
      <c r="BF437" s="29" t="e">
        <f ca="1">+_xlfn.IFNA(VLOOKUP($B437,'Resultados General'!$C$11:$CG$510,MATCH(BF$6,'Resultados General'!$C$10:$CG$10,0),0),"")</f>
        <v>#NAME?</v>
      </c>
      <c r="BG437" s="29" t="str">
        <f t="shared" ca="1" si="480"/>
        <v/>
      </c>
      <c r="BH437" s="29" t="str">
        <f t="shared" ca="1" si="481"/>
        <v/>
      </c>
      <c r="BI437" s="29" t="e">
        <f ca="1">+_xlfn.IFNA(VLOOKUP($B437,'Resultados General'!$C$11:$CG$510,MATCH(BI$6,'Resultados General'!$C$10:$CG$10,0),0),"")</f>
        <v>#NAME?</v>
      </c>
      <c r="BJ437" s="29" t="str">
        <f t="shared" ca="1" si="482"/>
        <v/>
      </c>
      <c r="BK437" s="29" t="str">
        <f t="shared" ca="1" si="483"/>
        <v/>
      </c>
      <c r="BL437" s="29" t="e">
        <f ca="1">+_xlfn.IFNA(VLOOKUP($B437,'Resultados General'!$C$11:$CG$510,MATCH(BL$6,'Resultados General'!$C$10:$CG$10,0),0),"")</f>
        <v>#NAME?</v>
      </c>
      <c r="BM437" s="29" t="str">
        <f t="shared" ca="1" si="484"/>
        <v/>
      </c>
      <c r="BN437" s="29" t="str">
        <f t="shared" ca="1" si="485"/>
        <v/>
      </c>
      <c r="BO437" s="29" t="e">
        <f ca="1">+_xlfn.IFNA(VLOOKUP($B437,'Resultados General'!$C$11:$CG$510,MATCH(BO$6,'Resultados General'!$C$10:$CG$10,0),0),"")</f>
        <v>#NAME?</v>
      </c>
      <c r="BP437" s="29" t="str">
        <f t="shared" ca="1" si="486"/>
        <v/>
      </c>
      <c r="BQ437" s="29" t="str">
        <f t="shared" ca="1" si="487"/>
        <v/>
      </c>
      <c r="BR437" s="29" t="e">
        <f ca="1">+_xlfn.IFNA(VLOOKUP($B437,'Resultados General'!$C$11:$CG$510,MATCH(BR$6,'Resultados General'!$C$10:$CG$10,0),0),"")</f>
        <v>#NAME?</v>
      </c>
      <c r="BS437" s="29" t="str">
        <f t="shared" ca="1" si="488"/>
        <v/>
      </c>
      <c r="BT437" s="29" t="str">
        <f t="shared" ca="1" si="489"/>
        <v/>
      </c>
      <c r="BU437" s="29" t="e">
        <f ca="1">+_xlfn.IFNA(VLOOKUP($B437,'Resultados General'!$C$11:$CG$510,MATCH(BU$6,'Resultados General'!$C$10:$CG$10,0),0),"")</f>
        <v>#NAME?</v>
      </c>
      <c r="BV437" s="29" t="str">
        <f t="shared" ca="1" si="490"/>
        <v/>
      </c>
      <c r="BW437" s="29" t="str">
        <f t="shared" ca="1" si="491"/>
        <v/>
      </c>
      <c r="BX437" s="29" t="e">
        <f ca="1">+_xlfn.IFNA(VLOOKUP($B437,'Resultados General'!$C$11:$CG$510,MATCH(BX$6,'Resultados General'!$C$10:$CG$10,0),0),"")</f>
        <v>#NAME?</v>
      </c>
      <c r="BY437" s="29" t="str">
        <f t="shared" ca="1" si="492"/>
        <v/>
      </c>
      <c r="BZ437" s="29" t="str">
        <f t="shared" ca="1" si="493"/>
        <v/>
      </c>
      <c r="CA437" s="29" t="e">
        <f ca="1">+_xlfn.IFNA(VLOOKUP($B437,'Resultados General'!$C$11:$CG$510,MATCH(CA$6,'Resultados General'!$C$10:$CG$10,0),0),"")</f>
        <v>#NAME?</v>
      </c>
      <c r="CB437" s="29" t="str">
        <f t="shared" ca="1" si="494"/>
        <v/>
      </c>
      <c r="CC437" s="29" t="str">
        <f t="shared" ca="1" si="495"/>
        <v/>
      </c>
      <c r="CD437" s="29" t="e">
        <f ca="1">+_xlfn.IFNA(VLOOKUP($B437,'Resultados General'!$C$11:$CG$510,MATCH(CD$6,'Resultados General'!$C$10:$CG$10,0),0),"")</f>
        <v>#NAME?</v>
      </c>
      <c r="CE437" s="29" t="str">
        <f t="shared" ca="1" si="496"/>
        <v/>
      </c>
      <c r="CF437" s="29" t="str">
        <f t="shared" ca="1" si="497"/>
        <v/>
      </c>
      <c r="CG437" s="29" t="e">
        <f ca="1">+_xlfn.IFNA(VLOOKUP($B437,'Resultados General'!$C$11:$CG$510,MATCH(CG$6,'Resultados General'!$C$10:$CG$10,0),0),"")</f>
        <v>#NAME?</v>
      </c>
      <c r="CH437" s="29" t="str">
        <f t="shared" ca="1" si="498"/>
        <v/>
      </c>
      <c r="CI437" s="29" t="str">
        <f t="shared" ca="1" si="499"/>
        <v/>
      </c>
      <c r="CJ437" s="29" t="e">
        <f ca="1">+_xlfn.IFNA(VLOOKUP($B437,'Resultados General'!$C$11:$CG$510,MATCH(CJ$6,'Resultados General'!$C$10:$CG$10,0),0),"")</f>
        <v>#NAME?</v>
      </c>
      <c r="CK437" s="29" t="str">
        <f t="shared" ca="1" si="500"/>
        <v/>
      </c>
      <c r="CL437" s="29" t="str">
        <f t="shared" ca="1" si="501"/>
        <v/>
      </c>
      <c r="CM437" s="29" t="e">
        <f ca="1">+_xlfn.IFNA(VLOOKUP($B437,'Resultados General'!$C$11:$CG$510,MATCH(CM$6,'Resultados General'!$C$10:$CG$10,0),0),"")</f>
        <v>#NAME?</v>
      </c>
      <c r="CN437" s="29" t="str">
        <f t="shared" ca="1" si="502"/>
        <v/>
      </c>
      <c r="CO437" s="29" t="str">
        <f t="shared" ca="1" si="503"/>
        <v/>
      </c>
      <c r="CP437" s="29" t="e">
        <f ca="1">+_xlfn.IFNA(VLOOKUP($B437,'Resultados General'!$C$11:$CG$510,MATCH(CP$6,'Resultados General'!$C$10:$CG$10,0),0),"")</f>
        <v>#NAME?</v>
      </c>
      <c r="CQ437" s="29" t="str">
        <f t="shared" ca="1" si="504"/>
        <v/>
      </c>
      <c r="CR437" s="29" t="str">
        <f t="shared" ca="1" si="505"/>
        <v/>
      </c>
      <c r="CS437" s="29" t="e">
        <f ca="1">+_xlfn.IFNA(VLOOKUP($B437,'Resultados General'!$C$11:$CG$510,MATCH(CS$6,'Resultados General'!$C$10:$CG$10,0),0),"")</f>
        <v>#NAME?</v>
      </c>
      <c r="CT437" s="29" t="str">
        <f t="shared" ca="1" si="506"/>
        <v/>
      </c>
      <c r="CU437" s="29" t="str">
        <f t="shared" ca="1" si="507"/>
        <v/>
      </c>
      <c r="CV437" s="29" t="e">
        <f ca="1">+_xlfn.IFNA(VLOOKUP($B437,'Resultados General'!$C$11:$CG$510,MATCH(CV$6,'Resultados General'!$C$10:$CG$10,0),0),"")</f>
        <v>#NAME?</v>
      </c>
      <c r="CW437" s="29" t="str">
        <f t="shared" ca="1" si="508"/>
        <v/>
      </c>
      <c r="CX437" s="29" t="str">
        <f t="shared" ca="1" si="509"/>
        <v/>
      </c>
      <c r="CY437" s="29" t="e">
        <f ca="1">+_xlfn.IFNA(VLOOKUP($B437,'Resultados General'!$C$11:$CG$510,MATCH(CY$6,'Resultados General'!$C$10:$CG$10,0),0),"")</f>
        <v>#NAME?</v>
      </c>
      <c r="CZ437" s="29" t="str">
        <f t="shared" ca="1" si="510"/>
        <v/>
      </c>
      <c r="DA437" s="29" t="str">
        <f t="shared" ca="1" si="511"/>
        <v/>
      </c>
      <c r="DB437" s="29" t="e">
        <f ca="1">+_xlfn.IFNA(VLOOKUP($B437,'Resultados General'!$C$11:$CG$510,MATCH(DB$6,'Resultados General'!$C$10:$CG$10,0),0),"")</f>
        <v>#NAME?</v>
      </c>
      <c r="DC437" s="29" t="str">
        <f t="shared" ca="1" si="512"/>
        <v/>
      </c>
      <c r="DD437" s="29" t="str">
        <f t="shared" ca="1" si="513"/>
        <v/>
      </c>
      <c r="DE437" s="29" t="e">
        <f ca="1">+_xlfn.IFNA(VLOOKUP($B437,'Resultados General'!$C$11:$CG$510,MATCH(DE$6,'Resultados General'!$C$10:$CG$10,0),0),"")</f>
        <v>#NAME?</v>
      </c>
      <c r="DF437" s="29" t="str">
        <f t="shared" ca="1" si="514"/>
        <v/>
      </c>
      <c r="DG437" s="29" t="str">
        <f t="shared" ca="1" si="515"/>
        <v/>
      </c>
      <c r="DH437" s="29" t="e">
        <f ca="1">+_xlfn.IFNA(VLOOKUP($B437,'Resultados General'!$C$11:$CG$510,MATCH(DH$6,'Resultados General'!$C$10:$CG$10,0),0),"")</f>
        <v>#NAME?</v>
      </c>
      <c r="DI437" s="29" t="str">
        <f t="shared" ca="1" si="516"/>
        <v/>
      </c>
      <c r="DJ437" s="29" t="str">
        <f t="shared" ca="1" si="517"/>
        <v/>
      </c>
      <c r="DK437" s="29" t="e">
        <f ca="1">+_xlfn.IFNA(VLOOKUP($B437,'Resultados General'!$C$11:$CG$510,MATCH(DK$6,'Resultados General'!$C$10:$CG$10,0),0),"")</f>
        <v>#NAME?</v>
      </c>
      <c r="DL437" s="29" t="str">
        <f t="shared" ca="1" si="518"/>
        <v/>
      </c>
      <c r="DM437" s="29" t="str">
        <f t="shared" ca="1" si="519"/>
        <v/>
      </c>
      <c r="DN437" s="29" t="e">
        <f ca="1">+_xlfn.IFNA(VLOOKUP($B437,'Resultados General'!$C$11:$CG$510,MATCH(DN$6,'Resultados General'!$C$10:$CG$10,0),0),"")</f>
        <v>#NAME?</v>
      </c>
      <c r="DO437" s="29" t="str">
        <f t="shared" ca="1" si="520"/>
        <v/>
      </c>
      <c r="DP437" s="29" t="str">
        <f t="shared" ca="1" si="521"/>
        <v/>
      </c>
    </row>
    <row r="438" spans="2:120">
      <c r="B438" s="219" t="str">
        <f>+IF('Resultados General'!C441="","",'Resultados General'!C441)</f>
        <v/>
      </c>
      <c r="C438" s="134" t="e">
        <f ca="1">+_xlfn.IFNA(VLOOKUP('Distribución de puestos'!B438,'Resultados General'!$C$11:$J$510,8,0),"")</f>
        <v>#NAME?</v>
      </c>
      <c r="D438" s="135" t="e">
        <f ca="1">+_xlfn.IFNA(VLOOKUP(B438,'Resultados General'!$C$11:$L$510,10,0),"")</f>
        <v>#NAME?</v>
      </c>
      <c r="E438" s="26" t="s">
        <v>76</v>
      </c>
      <c r="F438" s="26" t="s">
        <v>76</v>
      </c>
      <c r="G438" s="135" t="str">
        <f t="shared" ca="1" si="522"/>
        <v/>
      </c>
      <c r="H438" s="135" t="str">
        <f t="shared" ca="1" si="523"/>
        <v/>
      </c>
      <c r="I438" s="219" t="str">
        <f t="shared" si="524"/>
        <v/>
      </c>
      <c r="J438" s="138"/>
      <c r="M438" s="29" t="e">
        <f ca="1">+_xlfn.IFNA(VLOOKUP($B438,'Resultados General'!$C$11:$CG$510,MATCH(M$6,'Resultados General'!$C$10:$CG$10,0),0),"")</f>
        <v>#NAME?</v>
      </c>
      <c r="N438" s="29" t="str">
        <f t="shared" ca="1" si="450"/>
        <v/>
      </c>
      <c r="O438" s="29" t="str">
        <f t="shared" ca="1" si="451"/>
        <v/>
      </c>
      <c r="P438" s="29" t="e">
        <f ca="1">+_xlfn.IFNA(VLOOKUP($B438,'Resultados General'!$C$11:$CG$510,MATCH(P$6,'Resultados General'!$C$10:$CG$10,0),0),"")</f>
        <v>#NAME?</v>
      </c>
      <c r="Q438" s="29" t="str">
        <f t="shared" ca="1" si="452"/>
        <v/>
      </c>
      <c r="R438" s="29" t="str">
        <f t="shared" ca="1" si="453"/>
        <v/>
      </c>
      <c r="S438" s="29" t="e">
        <f ca="1">+_xlfn.IFNA(VLOOKUP($B438,'Resultados General'!$C$11:$CG$510,MATCH(S$6,'Resultados General'!$C$10:$CG$10,0),0),"")</f>
        <v>#NAME?</v>
      </c>
      <c r="T438" s="29" t="str">
        <f t="shared" ca="1" si="454"/>
        <v/>
      </c>
      <c r="U438" s="29" t="str">
        <f t="shared" ca="1" si="455"/>
        <v/>
      </c>
      <c r="V438" s="29" t="e">
        <f ca="1">+_xlfn.IFNA(VLOOKUP($B438,'Resultados General'!$C$11:$CG$510,MATCH(V$6,'Resultados General'!$C$10:$CG$10,0),0),"")</f>
        <v>#NAME?</v>
      </c>
      <c r="W438" s="29" t="str">
        <f t="shared" ca="1" si="456"/>
        <v/>
      </c>
      <c r="X438" s="29" t="str">
        <f t="shared" ca="1" si="457"/>
        <v/>
      </c>
      <c r="Y438" s="29" t="e">
        <f ca="1">+_xlfn.IFNA(VLOOKUP($B438,'Resultados General'!$C$11:$CG$510,MATCH(Y$6,'Resultados General'!$C$10:$CG$10,0),0),"")</f>
        <v>#NAME?</v>
      </c>
      <c r="Z438" s="29" t="str">
        <f t="shared" ca="1" si="458"/>
        <v/>
      </c>
      <c r="AA438" s="29" t="str">
        <f t="shared" ca="1" si="459"/>
        <v/>
      </c>
      <c r="AB438" s="29" t="e">
        <f ca="1">+_xlfn.IFNA(VLOOKUP($B438,'Resultados General'!$C$11:$CG$510,MATCH(AB$6,'Resultados General'!$C$10:$CG$10,0),0),"")</f>
        <v>#NAME?</v>
      </c>
      <c r="AC438" s="29" t="str">
        <f t="shared" ca="1" si="460"/>
        <v/>
      </c>
      <c r="AD438" s="29" t="str">
        <f t="shared" ca="1" si="461"/>
        <v/>
      </c>
      <c r="AE438" s="29" t="e">
        <f ca="1">+_xlfn.IFNA(VLOOKUP($B438,'Resultados General'!$C$11:$CG$510,MATCH(AE$6,'Resultados General'!$C$10:$CG$10,0),0),"")</f>
        <v>#NAME?</v>
      </c>
      <c r="AF438" s="29" t="str">
        <f t="shared" ca="1" si="462"/>
        <v/>
      </c>
      <c r="AG438" s="29" t="str">
        <f t="shared" ca="1" si="463"/>
        <v/>
      </c>
      <c r="AH438" s="29" t="e">
        <f ca="1">+_xlfn.IFNA(VLOOKUP($B438,'Resultados General'!$C$11:$CG$510,MATCH(AH$6,'Resultados General'!$C$10:$CG$10,0),0),"")</f>
        <v>#NAME?</v>
      </c>
      <c r="AI438" s="29" t="str">
        <f t="shared" ca="1" si="464"/>
        <v/>
      </c>
      <c r="AJ438" s="29" t="str">
        <f t="shared" ca="1" si="465"/>
        <v/>
      </c>
      <c r="AK438" s="29" t="e">
        <f ca="1">+_xlfn.IFNA(VLOOKUP($B438,'Resultados General'!$C$11:$CG$510,MATCH(AK$6,'Resultados General'!$C$10:$CG$10,0),0),"")</f>
        <v>#NAME?</v>
      </c>
      <c r="AL438" s="29" t="str">
        <f t="shared" ca="1" si="466"/>
        <v/>
      </c>
      <c r="AM438" s="29" t="str">
        <f t="shared" ca="1" si="467"/>
        <v/>
      </c>
      <c r="AN438" s="29" t="e">
        <f ca="1">+_xlfn.IFNA(VLOOKUP($B438,'Resultados General'!$C$11:$CG$510,MATCH(AN$6,'Resultados General'!$C$10:$CG$10,0),0),"")</f>
        <v>#NAME?</v>
      </c>
      <c r="AO438" s="29" t="str">
        <f t="shared" ca="1" si="468"/>
        <v/>
      </c>
      <c r="AP438" s="29" t="str">
        <f t="shared" ca="1" si="469"/>
        <v/>
      </c>
      <c r="AQ438" s="29" t="e">
        <f ca="1">+_xlfn.IFNA(VLOOKUP($B438,'Resultados General'!$C$11:$CG$510,MATCH(AQ$6,'Resultados General'!$C$10:$CG$10,0),0),"")</f>
        <v>#NAME?</v>
      </c>
      <c r="AR438" s="29" t="str">
        <f t="shared" ca="1" si="470"/>
        <v/>
      </c>
      <c r="AS438" s="29" t="str">
        <f t="shared" ca="1" si="471"/>
        <v/>
      </c>
      <c r="AT438" s="29" t="e">
        <f ca="1">+_xlfn.IFNA(VLOOKUP($B438,'Resultados General'!$C$11:$CG$510,MATCH(AT$6,'Resultados General'!$C$10:$CG$10,0),0),"")</f>
        <v>#NAME?</v>
      </c>
      <c r="AU438" s="29" t="str">
        <f t="shared" ca="1" si="472"/>
        <v/>
      </c>
      <c r="AV438" s="29" t="str">
        <f t="shared" ca="1" si="473"/>
        <v/>
      </c>
      <c r="AW438" s="29" t="e">
        <f ca="1">+_xlfn.IFNA(VLOOKUP($B438,'Resultados General'!$C$11:$CG$510,MATCH(AW$6,'Resultados General'!$C$10:$CG$10,0),0),"")</f>
        <v>#NAME?</v>
      </c>
      <c r="AX438" s="29" t="str">
        <f t="shared" ca="1" si="474"/>
        <v/>
      </c>
      <c r="AY438" s="29" t="str">
        <f t="shared" ca="1" si="475"/>
        <v/>
      </c>
      <c r="AZ438" s="29" t="e">
        <f ca="1">+_xlfn.IFNA(VLOOKUP($B438,'Resultados General'!$C$11:$CG$510,MATCH(AZ$6,'Resultados General'!$C$10:$CG$10,0),0),"")</f>
        <v>#NAME?</v>
      </c>
      <c r="BA438" s="29" t="str">
        <f t="shared" ca="1" si="476"/>
        <v/>
      </c>
      <c r="BB438" s="29" t="str">
        <f t="shared" ca="1" si="477"/>
        <v/>
      </c>
      <c r="BC438" s="29" t="e">
        <f ca="1">+_xlfn.IFNA(VLOOKUP($B438,'Resultados General'!$C$11:$CG$510,MATCH(BC$6,'Resultados General'!$C$10:$CG$10,0),0),"")</f>
        <v>#NAME?</v>
      </c>
      <c r="BD438" s="29" t="str">
        <f t="shared" ca="1" si="478"/>
        <v/>
      </c>
      <c r="BE438" s="29" t="str">
        <f t="shared" ca="1" si="479"/>
        <v/>
      </c>
      <c r="BF438" s="29" t="e">
        <f ca="1">+_xlfn.IFNA(VLOOKUP($B438,'Resultados General'!$C$11:$CG$510,MATCH(BF$6,'Resultados General'!$C$10:$CG$10,0),0),"")</f>
        <v>#NAME?</v>
      </c>
      <c r="BG438" s="29" t="str">
        <f t="shared" ca="1" si="480"/>
        <v/>
      </c>
      <c r="BH438" s="29" t="str">
        <f t="shared" ca="1" si="481"/>
        <v/>
      </c>
      <c r="BI438" s="29" t="e">
        <f ca="1">+_xlfn.IFNA(VLOOKUP($B438,'Resultados General'!$C$11:$CG$510,MATCH(BI$6,'Resultados General'!$C$10:$CG$10,0),0),"")</f>
        <v>#NAME?</v>
      </c>
      <c r="BJ438" s="29" t="str">
        <f t="shared" ca="1" si="482"/>
        <v/>
      </c>
      <c r="BK438" s="29" t="str">
        <f t="shared" ca="1" si="483"/>
        <v/>
      </c>
      <c r="BL438" s="29" t="e">
        <f ca="1">+_xlfn.IFNA(VLOOKUP($B438,'Resultados General'!$C$11:$CG$510,MATCH(BL$6,'Resultados General'!$C$10:$CG$10,0),0),"")</f>
        <v>#NAME?</v>
      </c>
      <c r="BM438" s="29" t="str">
        <f t="shared" ca="1" si="484"/>
        <v/>
      </c>
      <c r="BN438" s="29" t="str">
        <f t="shared" ca="1" si="485"/>
        <v/>
      </c>
      <c r="BO438" s="29" t="e">
        <f ca="1">+_xlfn.IFNA(VLOOKUP($B438,'Resultados General'!$C$11:$CG$510,MATCH(BO$6,'Resultados General'!$C$10:$CG$10,0),0),"")</f>
        <v>#NAME?</v>
      </c>
      <c r="BP438" s="29" t="str">
        <f t="shared" ca="1" si="486"/>
        <v/>
      </c>
      <c r="BQ438" s="29" t="str">
        <f t="shared" ca="1" si="487"/>
        <v/>
      </c>
      <c r="BR438" s="29" t="e">
        <f ca="1">+_xlfn.IFNA(VLOOKUP($B438,'Resultados General'!$C$11:$CG$510,MATCH(BR$6,'Resultados General'!$C$10:$CG$10,0),0),"")</f>
        <v>#NAME?</v>
      </c>
      <c r="BS438" s="29" t="str">
        <f t="shared" ca="1" si="488"/>
        <v/>
      </c>
      <c r="BT438" s="29" t="str">
        <f t="shared" ca="1" si="489"/>
        <v/>
      </c>
      <c r="BU438" s="29" t="e">
        <f ca="1">+_xlfn.IFNA(VLOOKUP($B438,'Resultados General'!$C$11:$CG$510,MATCH(BU$6,'Resultados General'!$C$10:$CG$10,0),0),"")</f>
        <v>#NAME?</v>
      </c>
      <c r="BV438" s="29" t="str">
        <f t="shared" ca="1" si="490"/>
        <v/>
      </c>
      <c r="BW438" s="29" t="str">
        <f t="shared" ca="1" si="491"/>
        <v/>
      </c>
      <c r="BX438" s="29" t="e">
        <f ca="1">+_xlfn.IFNA(VLOOKUP($B438,'Resultados General'!$C$11:$CG$510,MATCH(BX$6,'Resultados General'!$C$10:$CG$10,0),0),"")</f>
        <v>#NAME?</v>
      </c>
      <c r="BY438" s="29" t="str">
        <f t="shared" ca="1" si="492"/>
        <v/>
      </c>
      <c r="BZ438" s="29" t="str">
        <f t="shared" ca="1" si="493"/>
        <v/>
      </c>
      <c r="CA438" s="29" t="e">
        <f ca="1">+_xlfn.IFNA(VLOOKUP($B438,'Resultados General'!$C$11:$CG$510,MATCH(CA$6,'Resultados General'!$C$10:$CG$10,0),0),"")</f>
        <v>#NAME?</v>
      </c>
      <c r="CB438" s="29" t="str">
        <f t="shared" ca="1" si="494"/>
        <v/>
      </c>
      <c r="CC438" s="29" t="str">
        <f t="shared" ca="1" si="495"/>
        <v/>
      </c>
      <c r="CD438" s="29" t="e">
        <f ca="1">+_xlfn.IFNA(VLOOKUP($B438,'Resultados General'!$C$11:$CG$510,MATCH(CD$6,'Resultados General'!$C$10:$CG$10,0),0),"")</f>
        <v>#NAME?</v>
      </c>
      <c r="CE438" s="29" t="str">
        <f t="shared" ca="1" si="496"/>
        <v/>
      </c>
      <c r="CF438" s="29" t="str">
        <f t="shared" ca="1" si="497"/>
        <v/>
      </c>
      <c r="CG438" s="29" t="e">
        <f ca="1">+_xlfn.IFNA(VLOOKUP($B438,'Resultados General'!$C$11:$CG$510,MATCH(CG$6,'Resultados General'!$C$10:$CG$10,0),0),"")</f>
        <v>#NAME?</v>
      </c>
      <c r="CH438" s="29" t="str">
        <f t="shared" ca="1" si="498"/>
        <v/>
      </c>
      <c r="CI438" s="29" t="str">
        <f t="shared" ca="1" si="499"/>
        <v/>
      </c>
      <c r="CJ438" s="29" t="e">
        <f ca="1">+_xlfn.IFNA(VLOOKUP($B438,'Resultados General'!$C$11:$CG$510,MATCH(CJ$6,'Resultados General'!$C$10:$CG$10,0),0),"")</f>
        <v>#NAME?</v>
      </c>
      <c r="CK438" s="29" t="str">
        <f t="shared" ca="1" si="500"/>
        <v/>
      </c>
      <c r="CL438" s="29" t="str">
        <f t="shared" ca="1" si="501"/>
        <v/>
      </c>
      <c r="CM438" s="29" t="e">
        <f ca="1">+_xlfn.IFNA(VLOOKUP($B438,'Resultados General'!$C$11:$CG$510,MATCH(CM$6,'Resultados General'!$C$10:$CG$10,0),0),"")</f>
        <v>#NAME?</v>
      </c>
      <c r="CN438" s="29" t="str">
        <f t="shared" ca="1" si="502"/>
        <v/>
      </c>
      <c r="CO438" s="29" t="str">
        <f t="shared" ca="1" si="503"/>
        <v/>
      </c>
      <c r="CP438" s="29" t="e">
        <f ca="1">+_xlfn.IFNA(VLOOKUP($B438,'Resultados General'!$C$11:$CG$510,MATCH(CP$6,'Resultados General'!$C$10:$CG$10,0),0),"")</f>
        <v>#NAME?</v>
      </c>
      <c r="CQ438" s="29" t="str">
        <f t="shared" ca="1" si="504"/>
        <v/>
      </c>
      <c r="CR438" s="29" t="str">
        <f t="shared" ca="1" si="505"/>
        <v/>
      </c>
      <c r="CS438" s="29" t="e">
        <f ca="1">+_xlfn.IFNA(VLOOKUP($B438,'Resultados General'!$C$11:$CG$510,MATCH(CS$6,'Resultados General'!$C$10:$CG$10,0),0),"")</f>
        <v>#NAME?</v>
      </c>
      <c r="CT438" s="29" t="str">
        <f t="shared" ca="1" si="506"/>
        <v/>
      </c>
      <c r="CU438" s="29" t="str">
        <f t="shared" ca="1" si="507"/>
        <v/>
      </c>
      <c r="CV438" s="29" t="e">
        <f ca="1">+_xlfn.IFNA(VLOOKUP($B438,'Resultados General'!$C$11:$CG$510,MATCH(CV$6,'Resultados General'!$C$10:$CG$10,0),0),"")</f>
        <v>#NAME?</v>
      </c>
      <c r="CW438" s="29" t="str">
        <f t="shared" ca="1" si="508"/>
        <v/>
      </c>
      <c r="CX438" s="29" t="str">
        <f t="shared" ca="1" si="509"/>
        <v/>
      </c>
      <c r="CY438" s="29" t="e">
        <f ca="1">+_xlfn.IFNA(VLOOKUP($B438,'Resultados General'!$C$11:$CG$510,MATCH(CY$6,'Resultados General'!$C$10:$CG$10,0),0),"")</f>
        <v>#NAME?</v>
      </c>
      <c r="CZ438" s="29" t="str">
        <f t="shared" ca="1" si="510"/>
        <v/>
      </c>
      <c r="DA438" s="29" t="str">
        <f t="shared" ca="1" si="511"/>
        <v/>
      </c>
      <c r="DB438" s="29" t="e">
        <f ca="1">+_xlfn.IFNA(VLOOKUP($B438,'Resultados General'!$C$11:$CG$510,MATCH(DB$6,'Resultados General'!$C$10:$CG$10,0),0),"")</f>
        <v>#NAME?</v>
      </c>
      <c r="DC438" s="29" t="str">
        <f t="shared" ca="1" si="512"/>
        <v/>
      </c>
      <c r="DD438" s="29" t="str">
        <f t="shared" ca="1" si="513"/>
        <v/>
      </c>
      <c r="DE438" s="29" t="e">
        <f ca="1">+_xlfn.IFNA(VLOOKUP($B438,'Resultados General'!$C$11:$CG$510,MATCH(DE$6,'Resultados General'!$C$10:$CG$10,0),0),"")</f>
        <v>#NAME?</v>
      </c>
      <c r="DF438" s="29" t="str">
        <f t="shared" ca="1" si="514"/>
        <v/>
      </c>
      <c r="DG438" s="29" t="str">
        <f t="shared" ca="1" si="515"/>
        <v/>
      </c>
      <c r="DH438" s="29" t="e">
        <f ca="1">+_xlfn.IFNA(VLOOKUP($B438,'Resultados General'!$C$11:$CG$510,MATCH(DH$6,'Resultados General'!$C$10:$CG$10,0),0),"")</f>
        <v>#NAME?</v>
      </c>
      <c r="DI438" s="29" t="str">
        <f t="shared" ca="1" si="516"/>
        <v/>
      </c>
      <c r="DJ438" s="29" t="str">
        <f t="shared" ca="1" si="517"/>
        <v/>
      </c>
      <c r="DK438" s="29" t="e">
        <f ca="1">+_xlfn.IFNA(VLOOKUP($B438,'Resultados General'!$C$11:$CG$510,MATCH(DK$6,'Resultados General'!$C$10:$CG$10,0),0),"")</f>
        <v>#NAME?</v>
      </c>
      <c r="DL438" s="29" t="str">
        <f t="shared" ca="1" si="518"/>
        <v/>
      </c>
      <c r="DM438" s="29" t="str">
        <f t="shared" ca="1" si="519"/>
        <v/>
      </c>
      <c r="DN438" s="29" t="e">
        <f ca="1">+_xlfn.IFNA(VLOOKUP($B438,'Resultados General'!$C$11:$CG$510,MATCH(DN$6,'Resultados General'!$C$10:$CG$10,0),0),"")</f>
        <v>#NAME?</v>
      </c>
      <c r="DO438" s="29" t="str">
        <f t="shared" ca="1" si="520"/>
        <v/>
      </c>
      <c r="DP438" s="29" t="str">
        <f t="shared" ca="1" si="521"/>
        <v/>
      </c>
    </row>
    <row r="439" spans="2:120">
      <c r="B439" s="219" t="str">
        <f>+IF('Resultados General'!C442="","",'Resultados General'!C442)</f>
        <v/>
      </c>
      <c r="C439" s="134" t="e">
        <f ca="1">+_xlfn.IFNA(VLOOKUP('Distribución de puestos'!B439,'Resultados General'!$C$11:$J$510,8,0),"")</f>
        <v>#NAME?</v>
      </c>
      <c r="D439" s="135" t="e">
        <f ca="1">+_xlfn.IFNA(VLOOKUP(B439,'Resultados General'!$C$11:$L$510,10,0),"")</f>
        <v>#NAME?</v>
      </c>
      <c r="E439" s="26" t="s">
        <v>76</v>
      </c>
      <c r="F439" s="26" t="s">
        <v>76</v>
      </c>
      <c r="G439" s="135" t="str">
        <f t="shared" ca="1" si="522"/>
        <v/>
      </c>
      <c r="H439" s="135" t="str">
        <f t="shared" ca="1" si="523"/>
        <v/>
      </c>
      <c r="I439" s="219" t="str">
        <f t="shared" si="524"/>
        <v/>
      </c>
      <c r="J439" s="138"/>
      <c r="M439" s="29" t="e">
        <f ca="1">+_xlfn.IFNA(VLOOKUP($B439,'Resultados General'!$C$11:$CG$510,MATCH(M$6,'Resultados General'!$C$10:$CG$10,0),0),"")</f>
        <v>#NAME?</v>
      </c>
      <c r="N439" s="29" t="str">
        <f t="shared" ca="1" si="450"/>
        <v/>
      </c>
      <c r="O439" s="29" t="str">
        <f t="shared" ca="1" si="451"/>
        <v/>
      </c>
      <c r="P439" s="29" t="e">
        <f ca="1">+_xlfn.IFNA(VLOOKUP($B439,'Resultados General'!$C$11:$CG$510,MATCH(P$6,'Resultados General'!$C$10:$CG$10,0),0),"")</f>
        <v>#NAME?</v>
      </c>
      <c r="Q439" s="29" t="str">
        <f t="shared" ca="1" si="452"/>
        <v/>
      </c>
      <c r="R439" s="29" t="str">
        <f t="shared" ca="1" si="453"/>
        <v/>
      </c>
      <c r="S439" s="29" t="e">
        <f ca="1">+_xlfn.IFNA(VLOOKUP($B439,'Resultados General'!$C$11:$CG$510,MATCH(S$6,'Resultados General'!$C$10:$CG$10,0),0),"")</f>
        <v>#NAME?</v>
      </c>
      <c r="T439" s="29" t="str">
        <f t="shared" ca="1" si="454"/>
        <v/>
      </c>
      <c r="U439" s="29" t="str">
        <f t="shared" ca="1" si="455"/>
        <v/>
      </c>
      <c r="V439" s="29" t="e">
        <f ca="1">+_xlfn.IFNA(VLOOKUP($B439,'Resultados General'!$C$11:$CG$510,MATCH(V$6,'Resultados General'!$C$10:$CG$10,0),0),"")</f>
        <v>#NAME?</v>
      </c>
      <c r="W439" s="29" t="str">
        <f t="shared" ca="1" si="456"/>
        <v/>
      </c>
      <c r="X439" s="29" t="str">
        <f t="shared" ca="1" si="457"/>
        <v/>
      </c>
      <c r="Y439" s="29" t="e">
        <f ca="1">+_xlfn.IFNA(VLOOKUP($B439,'Resultados General'!$C$11:$CG$510,MATCH(Y$6,'Resultados General'!$C$10:$CG$10,0),0),"")</f>
        <v>#NAME?</v>
      </c>
      <c r="Z439" s="29" t="str">
        <f t="shared" ca="1" si="458"/>
        <v/>
      </c>
      <c r="AA439" s="29" t="str">
        <f t="shared" ca="1" si="459"/>
        <v/>
      </c>
      <c r="AB439" s="29" t="e">
        <f ca="1">+_xlfn.IFNA(VLOOKUP($B439,'Resultados General'!$C$11:$CG$510,MATCH(AB$6,'Resultados General'!$C$10:$CG$10,0),0),"")</f>
        <v>#NAME?</v>
      </c>
      <c r="AC439" s="29" t="str">
        <f t="shared" ca="1" si="460"/>
        <v/>
      </c>
      <c r="AD439" s="29" t="str">
        <f t="shared" ca="1" si="461"/>
        <v/>
      </c>
      <c r="AE439" s="29" t="e">
        <f ca="1">+_xlfn.IFNA(VLOOKUP($B439,'Resultados General'!$C$11:$CG$510,MATCH(AE$6,'Resultados General'!$C$10:$CG$10,0),0),"")</f>
        <v>#NAME?</v>
      </c>
      <c r="AF439" s="29" t="str">
        <f t="shared" ca="1" si="462"/>
        <v/>
      </c>
      <c r="AG439" s="29" t="str">
        <f t="shared" ca="1" si="463"/>
        <v/>
      </c>
      <c r="AH439" s="29" t="e">
        <f ca="1">+_xlfn.IFNA(VLOOKUP($B439,'Resultados General'!$C$11:$CG$510,MATCH(AH$6,'Resultados General'!$C$10:$CG$10,0),0),"")</f>
        <v>#NAME?</v>
      </c>
      <c r="AI439" s="29" t="str">
        <f t="shared" ca="1" si="464"/>
        <v/>
      </c>
      <c r="AJ439" s="29" t="str">
        <f t="shared" ca="1" si="465"/>
        <v/>
      </c>
      <c r="AK439" s="29" t="e">
        <f ca="1">+_xlfn.IFNA(VLOOKUP($B439,'Resultados General'!$C$11:$CG$510,MATCH(AK$6,'Resultados General'!$C$10:$CG$10,0),0),"")</f>
        <v>#NAME?</v>
      </c>
      <c r="AL439" s="29" t="str">
        <f t="shared" ca="1" si="466"/>
        <v/>
      </c>
      <c r="AM439" s="29" t="str">
        <f t="shared" ca="1" si="467"/>
        <v/>
      </c>
      <c r="AN439" s="29" t="e">
        <f ca="1">+_xlfn.IFNA(VLOOKUP($B439,'Resultados General'!$C$11:$CG$510,MATCH(AN$6,'Resultados General'!$C$10:$CG$10,0),0),"")</f>
        <v>#NAME?</v>
      </c>
      <c r="AO439" s="29" t="str">
        <f t="shared" ca="1" si="468"/>
        <v/>
      </c>
      <c r="AP439" s="29" t="str">
        <f t="shared" ca="1" si="469"/>
        <v/>
      </c>
      <c r="AQ439" s="29" t="e">
        <f ca="1">+_xlfn.IFNA(VLOOKUP($B439,'Resultados General'!$C$11:$CG$510,MATCH(AQ$6,'Resultados General'!$C$10:$CG$10,0),0),"")</f>
        <v>#NAME?</v>
      </c>
      <c r="AR439" s="29" t="str">
        <f t="shared" ca="1" si="470"/>
        <v/>
      </c>
      <c r="AS439" s="29" t="str">
        <f t="shared" ca="1" si="471"/>
        <v/>
      </c>
      <c r="AT439" s="29" t="e">
        <f ca="1">+_xlfn.IFNA(VLOOKUP($B439,'Resultados General'!$C$11:$CG$510,MATCH(AT$6,'Resultados General'!$C$10:$CG$10,0),0),"")</f>
        <v>#NAME?</v>
      </c>
      <c r="AU439" s="29" t="str">
        <f t="shared" ca="1" si="472"/>
        <v/>
      </c>
      <c r="AV439" s="29" t="str">
        <f t="shared" ca="1" si="473"/>
        <v/>
      </c>
      <c r="AW439" s="29" t="e">
        <f ca="1">+_xlfn.IFNA(VLOOKUP($B439,'Resultados General'!$C$11:$CG$510,MATCH(AW$6,'Resultados General'!$C$10:$CG$10,0),0),"")</f>
        <v>#NAME?</v>
      </c>
      <c r="AX439" s="29" t="str">
        <f t="shared" ca="1" si="474"/>
        <v/>
      </c>
      <c r="AY439" s="29" t="str">
        <f t="shared" ca="1" si="475"/>
        <v/>
      </c>
      <c r="AZ439" s="29" t="e">
        <f ca="1">+_xlfn.IFNA(VLOOKUP($B439,'Resultados General'!$C$11:$CG$510,MATCH(AZ$6,'Resultados General'!$C$10:$CG$10,0),0),"")</f>
        <v>#NAME?</v>
      </c>
      <c r="BA439" s="29" t="str">
        <f t="shared" ca="1" si="476"/>
        <v/>
      </c>
      <c r="BB439" s="29" t="str">
        <f t="shared" ca="1" si="477"/>
        <v/>
      </c>
      <c r="BC439" s="29" t="e">
        <f ca="1">+_xlfn.IFNA(VLOOKUP($B439,'Resultados General'!$C$11:$CG$510,MATCH(BC$6,'Resultados General'!$C$10:$CG$10,0),0),"")</f>
        <v>#NAME?</v>
      </c>
      <c r="BD439" s="29" t="str">
        <f t="shared" ca="1" si="478"/>
        <v/>
      </c>
      <c r="BE439" s="29" t="str">
        <f t="shared" ca="1" si="479"/>
        <v/>
      </c>
      <c r="BF439" s="29" t="e">
        <f ca="1">+_xlfn.IFNA(VLOOKUP($B439,'Resultados General'!$C$11:$CG$510,MATCH(BF$6,'Resultados General'!$C$10:$CG$10,0),0),"")</f>
        <v>#NAME?</v>
      </c>
      <c r="BG439" s="29" t="str">
        <f t="shared" ca="1" si="480"/>
        <v/>
      </c>
      <c r="BH439" s="29" t="str">
        <f t="shared" ca="1" si="481"/>
        <v/>
      </c>
      <c r="BI439" s="29" t="e">
        <f ca="1">+_xlfn.IFNA(VLOOKUP($B439,'Resultados General'!$C$11:$CG$510,MATCH(BI$6,'Resultados General'!$C$10:$CG$10,0),0),"")</f>
        <v>#NAME?</v>
      </c>
      <c r="BJ439" s="29" t="str">
        <f t="shared" ca="1" si="482"/>
        <v/>
      </c>
      <c r="BK439" s="29" t="str">
        <f t="shared" ca="1" si="483"/>
        <v/>
      </c>
      <c r="BL439" s="29" t="e">
        <f ca="1">+_xlfn.IFNA(VLOOKUP($B439,'Resultados General'!$C$11:$CG$510,MATCH(BL$6,'Resultados General'!$C$10:$CG$10,0),0),"")</f>
        <v>#NAME?</v>
      </c>
      <c r="BM439" s="29" t="str">
        <f t="shared" ca="1" si="484"/>
        <v/>
      </c>
      <c r="BN439" s="29" t="str">
        <f t="shared" ca="1" si="485"/>
        <v/>
      </c>
      <c r="BO439" s="29" t="e">
        <f ca="1">+_xlfn.IFNA(VLOOKUP($B439,'Resultados General'!$C$11:$CG$510,MATCH(BO$6,'Resultados General'!$C$10:$CG$10,0),0),"")</f>
        <v>#NAME?</v>
      </c>
      <c r="BP439" s="29" t="str">
        <f t="shared" ca="1" si="486"/>
        <v/>
      </c>
      <c r="BQ439" s="29" t="str">
        <f t="shared" ca="1" si="487"/>
        <v/>
      </c>
      <c r="BR439" s="29" t="e">
        <f ca="1">+_xlfn.IFNA(VLOOKUP($B439,'Resultados General'!$C$11:$CG$510,MATCH(BR$6,'Resultados General'!$C$10:$CG$10,0),0),"")</f>
        <v>#NAME?</v>
      </c>
      <c r="BS439" s="29" t="str">
        <f t="shared" ca="1" si="488"/>
        <v/>
      </c>
      <c r="BT439" s="29" t="str">
        <f t="shared" ca="1" si="489"/>
        <v/>
      </c>
      <c r="BU439" s="29" t="e">
        <f ca="1">+_xlfn.IFNA(VLOOKUP($B439,'Resultados General'!$C$11:$CG$510,MATCH(BU$6,'Resultados General'!$C$10:$CG$10,0),0),"")</f>
        <v>#NAME?</v>
      </c>
      <c r="BV439" s="29" t="str">
        <f t="shared" ca="1" si="490"/>
        <v/>
      </c>
      <c r="BW439" s="29" t="str">
        <f t="shared" ca="1" si="491"/>
        <v/>
      </c>
      <c r="BX439" s="29" t="e">
        <f ca="1">+_xlfn.IFNA(VLOOKUP($B439,'Resultados General'!$C$11:$CG$510,MATCH(BX$6,'Resultados General'!$C$10:$CG$10,0),0),"")</f>
        <v>#NAME?</v>
      </c>
      <c r="BY439" s="29" t="str">
        <f t="shared" ca="1" si="492"/>
        <v/>
      </c>
      <c r="BZ439" s="29" t="str">
        <f t="shared" ca="1" si="493"/>
        <v/>
      </c>
      <c r="CA439" s="29" t="e">
        <f ca="1">+_xlfn.IFNA(VLOOKUP($B439,'Resultados General'!$C$11:$CG$510,MATCH(CA$6,'Resultados General'!$C$10:$CG$10,0),0),"")</f>
        <v>#NAME?</v>
      </c>
      <c r="CB439" s="29" t="str">
        <f t="shared" ca="1" si="494"/>
        <v/>
      </c>
      <c r="CC439" s="29" t="str">
        <f t="shared" ca="1" si="495"/>
        <v/>
      </c>
      <c r="CD439" s="29" t="e">
        <f ca="1">+_xlfn.IFNA(VLOOKUP($B439,'Resultados General'!$C$11:$CG$510,MATCH(CD$6,'Resultados General'!$C$10:$CG$10,0),0),"")</f>
        <v>#NAME?</v>
      </c>
      <c r="CE439" s="29" t="str">
        <f t="shared" ca="1" si="496"/>
        <v/>
      </c>
      <c r="CF439" s="29" t="str">
        <f t="shared" ca="1" si="497"/>
        <v/>
      </c>
      <c r="CG439" s="29" t="e">
        <f ca="1">+_xlfn.IFNA(VLOOKUP($B439,'Resultados General'!$C$11:$CG$510,MATCH(CG$6,'Resultados General'!$C$10:$CG$10,0),0),"")</f>
        <v>#NAME?</v>
      </c>
      <c r="CH439" s="29" t="str">
        <f t="shared" ca="1" si="498"/>
        <v/>
      </c>
      <c r="CI439" s="29" t="str">
        <f t="shared" ca="1" si="499"/>
        <v/>
      </c>
      <c r="CJ439" s="29" t="e">
        <f ca="1">+_xlfn.IFNA(VLOOKUP($B439,'Resultados General'!$C$11:$CG$510,MATCH(CJ$6,'Resultados General'!$C$10:$CG$10,0),0),"")</f>
        <v>#NAME?</v>
      </c>
      <c r="CK439" s="29" t="str">
        <f t="shared" ca="1" si="500"/>
        <v/>
      </c>
      <c r="CL439" s="29" t="str">
        <f t="shared" ca="1" si="501"/>
        <v/>
      </c>
      <c r="CM439" s="29" t="e">
        <f ca="1">+_xlfn.IFNA(VLOOKUP($B439,'Resultados General'!$C$11:$CG$510,MATCH(CM$6,'Resultados General'!$C$10:$CG$10,0),0),"")</f>
        <v>#NAME?</v>
      </c>
      <c r="CN439" s="29" t="str">
        <f t="shared" ca="1" si="502"/>
        <v/>
      </c>
      <c r="CO439" s="29" t="str">
        <f t="shared" ca="1" si="503"/>
        <v/>
      </c>
      <c r="CP439" s="29" t="e">
        <f ca="1">+_xlfn.IFNA(VLOOKUP($B439,'Resultados General'!$C$11:$CG$510,MATCH(CP$6,'Resultados General'!$C$10:$CG$10,0),0),"")</f>
        <v>#NAME?</v>
      </c>
      <c r="CQ439" s="29" t="str">
        <f t="shared" ca="1" si="504"/>
        <v/>
      </c>
      <c r="CR439" s="29" t="str">
        <f t="shared" ca="1" si="505"/>
        <v/>
      </c>
      <c r="CS439" s="29" t="e">
        <f ca="1">+_xlfn.IFNA(VLOOKUP($B439,'Resultados General'!$C$11:$CG$510,MATCH(CS$6,'Resultados General'!$C$10:$CG$10,0),0),"")</f>
        <v>#NAME?</v>
      </c>
      <c r="CT439" s="29" t="str">
        <f t="shared" ca="1" si="506"/>
        <v/>
      </c>
      <c r="CU439" s="29" t="str">
        <f t="shared" ca="1" si="507"/>
        <v/>
      </c>
      <c r="CV439" s="29" t="e">
        <f ca="1">+_xlfn.IFNA(VLOOKUP($B439,'Resultados General'!$C$11:$CG$510,MATCH(CV$6,'Resultados General'!$C$10:$CG$10,0),0),"")</f>
        <v>#NAME?</v>
      </c>
      <c r="CW439" s="29" t="str">
        <f t="shared" ca="1" si="508"/>
        <v/>
      </c>
      <c r="CX439" s="29" t="str">
        <f t="shared" ca="1" si="509"/>
        <v/>
      </c>
      <c r="CY439" s="29" t="e">
        <f ca="1">+_xlfn.IFNA(VLOOKUP($B439,'Resultados General'!$C$11:$CG$510,MATCH(CY$6,'Resultados General'!$C$10:$CG$10,0),0),"")</f>
        <v>#NAME?</v>
      </c>
      <c r="CZ439" s="29" t="str">
        <f t="shared" ca="1" si="510"/>
        <v/>
      </c>
      <c r="DA439" s="29" t="str">
        <f t="shared" ca="1" si="511"/>
        <v/>
      </c>
      <c r="DB439" s="29" t="e">
        <f ca="1">+_xlfn.IFNA(VLOOKUP($B439,'Resultados General'!$C$11:$CG$510,MATCH(DB$6,'Resultados General'!$C$10:$CG$10,0),0),"")</f>
        <v>#NAME?</v>
      </c>
      <c r="DC439" s="29" t="str">
        <f t="shared" ca="1" si="512"/>
        <v/>
      </c>
      <c r="DD439" s="29" t="str">
        <f t="shared" ca="1" si="513"/>
        <v/>
      </c>
      <c r="DE439" s="29" t="e">
        <f ca="1">+_xlfn.IFNA(VLOOKUP($B439,'Resultados General'!$C$11:$CG$510,MATCH(DE$6,'Resultados General'!$C$10:$CG$10,0),0),"")</f>
        <v>#NAME?</v>
      </c>
      <c r="DF439" s="29" t="str">
        <f t="shared" ca="1" si="514"/>
        <v/>
      </c>
      <c r="DG439" s="29" t="str">
        <f t="shared" ca="1" si="515"/>
        <v/>
      </c>
      <c r="DH439" s="29" t="e">
        <f ca="1">+_xlfn.IFNA(VLOOKUP($B439,'Resultados General'!$C$11:$CG$510,MATCH(DH$6,'Resultados General'!$C$10:$CG$10,0),0),"")</f>
        <v>#NAME?</v>
      </c>
      <c r="DI439" s="29" t="str">
        <f t="shared" ca="1" si="516"/>
        <v/>
      </c>
      <c r="DJ439" s="29" t="str">
        <f t="shared" ca="1" si="517"/>
        <v/>
      </c>
      <c r="DK439" s="29" t="e">
        <f ca="1">+_xlfn.IFNA(VLOOKUP($B439,'Resultados General'!$C$11:$CG$510,MATCH(DK$6,'Resultados General'!$C$10:$CG$10,0),0),"")</f>
        <v>#NAME?</v>
      </c>
      <c r="DL439" s="29" t="str">
        <f t="shared" ca="1" si="518"/>
        <v/>
      </c>
      <c r="DM439" s="29" t="str">
        <f t="shared" ca="1" si="519"/>
        <v/>
      </c>
      <c r="DN439" s="29" t="e">
        <f ca="1">+_xlfn.IFNA(VLOOKUP($B439,'Resultados General'!$C$11:$CG$510,MATCH(DN$6,'Resultados General'!$C$10:$CG$10,0),0),"")</f>
        <v>#NAME?</v>
      </c>
      <c r="DO439" s="29" t="str">
        <f t="shared" ca="1" si="520"/>
        <v/>
      </c>
      <c r="DP439" s="29" t="str">
        <f t="shared" ca="1" si="521"/>
        <v/>
      </c>
    </row>
    <row r="440" spans="2:120">
      <c r="B440" s="219" t="str">
        <f>+IF('Resultados General'!C443="","",'Resultados General'!C443)</f>
        <v/>
      </c>
      <c r="C440" s="134" t="e">
        <f ca="1">+_xlfn.IFNA(VLOOKUP('Distribución de puestos'!B440,'Resultados General'!$C$11:$J$510,8,0),"")</f>
        <v>#NAME?</v>
      </c>
      <c r="D440" s="135" t="e">
        <f ca="1">+_xlfn.IFNA(VLOOKUP(B440,'Resultados General'!$C$11:$L$510,10,0),"")</f>
        <v>#NAME?</v>
      </c>
      <c r="E440" s="26" t="s">
        <v>76</v>
      </c>
      <c r="F440" s="26" t="s">
        <v>76</v>
      </c>
      <c r="G440" s="135" t="str">
        <f t="shared" ca="1" si="522"/>
        <v/>
      </c>
      <c r="H440" s="135" t="str">
        <f t="shared" ca="1" si="523"/>
        <v/>
      </c>
      <c r="I440" s="219" t="str">
        <f t="shared" si="524"/>
        <v/>
      </c>
      <c r="J440" s="138"/>
      <c r="M440" s="29" t="e">
        <f ca="1">+_xlfn.IFNA(VLOOKUP($B440,'Resultados General'!$C$11:$CG$510,MATCH(M$6,'Resultados General'!$C$10:$CG$10,0),0),"")</f>
        <v>#NAME?</v>
      </c>
      <c r="N440" s="29" t="str">
        <f t="shared" ca="1" si="450"/>
        <v/>
      </c>
      <c r="O440" s="29" t="str">
        <f t="shared" ca="1" si="451"/>
        <v/>
      </c>
      <c r="P440" s="29" t="e">
        <f ca="1">+_xlfn.IFNA(VLOOKUP($B440,'Resultados General'!$C$11:$CG$510,MATCH(P$6,'Resultados General'!$C$10:$CG$10,0),0),"")</f>
        <v>#NAME?</v>
      </c>
      <c r="Q440" s="29" t="str">
        <f t="shared" ca="1" si="452"/>
        <v/>
      </c>
      <c r="R440" s="29" t="str">
        <f t="shared" ca="1" si="453"/>
        <v/>
      </c>
      <c r="S440" s="29" t="e">
        <f ca="1">+_xlfn.IFNA(VLOOKUP($B440,'Resultados General'!$C$11:$CG$510,MATCH(S$6,'Resultados General'!$C$10:$CG$10,0),0),"")</f>
        <v>#NAME?</v>
      </c>
      <c r="T440" s="29" t="str">
        <f t="shared" ca="1" si="454"/>
        <v/>
      </c>
      <c r="U440" s="29" t="str">
        <f t="shared" ca="1" si="455"/>
        <v/>
      </c>
      <c r="V440" s="29" t="e">
        <f ca="1">+_xlfn.IFNA(VLOOKUP($B440,'Resultados General'!$C$11:$CG$510,MATCH(V$6,'Resultados General'!$C$10:$CG$10,0),0),"")</f>
        <v>#NAME?</v>
      </c>
      <c r="W440" s="29" t="str">
        <f t="shared" ca="1" si="456"/>
        <v/>
      </c>
      <c r="X440" s="29" t="str">
        <f t="shared" ca="1" si="457"/>
        <v/>
      </c>
      <c r="Y440" s="29" t="e">
        <f ca="1">+_xlfn.IFNA(VLOOKUP($B440,'Resultados General'!$C$11:$CG$510,MATCH(Y$6,'Resultados General'!$C$10:$CG$10,0),0),"")</f>
        <v>#NAME?</v>
      </c>
      <c r="Z440" s="29" t="str">
        <f t="shared" ca="1" si="458"/>
        <v/>
      </c>
      <c r="AA440" s="29" t="str">
        <f t="shared" ca="1" si="459"/>
        <v/>
      </c>
      <c r="AB440" s="29" t="e">
        <f ca="1">+_xlfn.IFNA(VLOOKUP($B440,'Resultados General'!$C$11:$CG$510,MATCH(AB$6,'Resultados General'!$C$10:$CG$10,0),0),"")</f>
        <v>#NAME?</v>
      </c>
      <c r="AC440" s="29" t="str">
        <f t="shared" ca="1" si="460"/>
        <v/>
      </c>
      <c r="AD440" s="29" t="str">
        <f t="shared" ca="1" si="461"/>
        <v/>
      </c>
      <c r="AE440" s="29" t="e">
        <f ca="1">+_xlfn.IFNA(VLOOKUP($B440,'Resultados General'!$C$11:$CG$510,MATCH(AE$6,'Resultados General'!$C$10:$CG$10,0),0),"")</f>
        <v>#NAME?</v>
      </c>
      <c r="AF440" s="29" t="str">
        <f t="shared" ca="1" si="462"/>
        <v/>
      </c>
      <c r="AG440" s="29" t="str">
        <f t="shared" ca="1" si="463"/>
        <v/>
      </c>
      <c r="AH440" s="29" t="e">
        <f ca="1">+_xlfn.IFNA(VLOOKUP($B440,'Resultados General'!$C$11:$CG$510,MATCH(AH$6,'Resultados General'!$C$10:$CG$10,0),0),"")</f>
        <v>#NAME?</v>
      </c>
      <c r="AI440" s="29" t="str">
        <f t="shared" ca="1" si="464"/>
        <v/>
      </c>
      <c r="AJ440" s="29" t="str">
        <f t="shared" ca="1" si="465"/>
        <v/>
      </c>
      <c r="AK440" s="29" t="e">
        <f ca="1">+_xlfn.IFNA(VLOOKUP($B440,'Resultados General'!$C$11:$CG$510,MATCH(AK$6,'Resultados General'!$C$10:$CG$10,0),0),"")</f>
        <v>#NAME?</v>
      </c>
      <c r="AL440" s="29" t="str">
        <f t="shared" ca="1" si="466"/>
        <v/>
      </c>
      <c r="AM440" s="29" t="str">
        <f t="shared" ca="1" si="467"/>
        <v/>
      </c>
      <c r="AN440" s="29" t="e">
        <f ca="1">+_xlfn.IFNA(VLOOKUP($B440,'Resultados General'!$C$11:$CG$510,MATCH(AN$6,'Resultados General'!$C$10:$CG$10,0),0),"")</f>
        <v>#NAME?</v>
      </c>
      <c r="AO440" s="29" t="str">
        <f t="shared" ca="1" si="468"/>
        <v/>
      </c>
      <c r="AP440" s="29" t="str">
        <f t="shared" ca="1" si="469"/>
        <v/>
      </c>
      <c r="AQ440" s="29" t="e">
        <f ca="1">+_xlfn.IFNA(VLOOKUP($B440,'Resultados General'!$C$11:$CG$510,MATCH(AQ$6,'Resultados General'!$C$10:$CG$10,0),0),"")</f>
        <v>#NAME?</v>
      </c>
      <c r="AR440" s="29" t="str">
        <f t="shared" ca="1" si="470"/>
        <v/>
      </c>
      <c r="AS440" s="29" t="str">
        <f t="shared" ca="1" si="471"/>
        <v/>
      </c>
      <c r="AT440" s="29" t="e">
        <f ca="1">+_xlfn.IFNA(VLOOKUP($B440,'Resultados General'!$C$11:$CG$510,MATCH(AT$6,'Resultados General'!$C$10:$CG$10,0),0),"")</f>
        <v>#NAME?</v>
      </c>
      <c r="AU440" s="29" t="str">
        <f t="shared" ca="1" si="472"/>
        <v/>
      </c>
      <c r="AV440" s="29" t="str">
        <f t="shared" ca="1" si="473"/>
        <v/>
      </c>
      <c r="AW440" s="29" t="e">
        <f ca="1">+_xlfn.IFNA(VLOOKUP($B440,'Resultados General'!$C$11:$CG$510,MATCH(AW$6,'Resultados General'!$C$10:$CG$10,0),0),"")</f>
        <v>#NAME?</v>
      </c>
      <c r="AX440" s="29" t="str">
        <f t="shared" ca="1" si="474"/>
        <v/>
      </c>
      <c r="AY440" s="29" t="str">
        <f t="shared" ca="1" si="475"/>
        <v/>
      </c>
      <c r="AZ440" s="29" t="e">
        <f ca="1">+_xlfn.IFNA(VLOOKUP($B440,'Resultados General'!$C$11:$CG$510,MATCH(AZ$6,'Resultados General'!$C$10:$CG$10,0),0),"")</f>
        <v>#NAME?</v>
      </c>
      <c r="BA440" s="29" t="str">
        <f t="shared" ca="1" si="476"/>
        <v/>
      </c>
      <c r="BB440" s="29" t="str">
        <f t="shared" ca="1" si="477"/>
        <v/>
      </c>
      <c r="BC440" s="29" t="e">
        <f ca="1">+_xlfn.IFNA(VLOOKUP($B440,'Resultados General'!$C$11:$CG$510,MATCH(BC$6,'Resultados General'!$C$10:$CG$10,0),0),"")</f>
        <v>#NAME?</v>
      </c>
      <c r="BD440" s="29" t="str">
        <f t="shared" ca="1" si="478"/>
        <v/>
      </c>
      <c r="BE440" s="29" t="str">
        <f t="shared" ca="1" si="479"/>
        <v/>
      </c>
      <c r="BF440" s="29" t="e">
        <f ca="1">+_xlfn.IFNA(VLOOKUP($B440,'Resultados General'!$C$11:$CG$510,MATCH(BF$6,'Resultados General'!$C$10:$CG$10,0),0),"")</f>
        <v>#NAME?</v>
      </c>
      <c r="BG440" s="29" t="str">
        <f t="shared" ca="1" si="480"/>
        <v/>
      </c>
      <c r="BH440" s="29" t="str">
        <f t="shared" ca="1" si="481"/>
        <v/>
      </c>
      <c r="BI440" s="29" t="e">
        <f ca="1">+_xlfn.IFNA(VLOOKUP($B440,'Resultados General'!$C$11:$CG$510,MATCH(BI$6,'Resultados General'!$C$10:$CG$10,0),0),"")</f>
        <v>#NAME?</v>
      </c>
      <c r="BJ440" s="29" t="str">
        <f t="shared" ca="1" si="482"/>
        <v/>
      </c>
      <c r="BK440" s="29" t="str">
        <f t="shared" ca="1" si="483"/>
        <v/>
      </c>
      <c r="BL440" s="29" t="e">
        <f ca="1">+_xlfn.IFNA(VLOOKUP($B440,'Resultados General'!$C$11:$CG$510,MATCH(BL$6,'Resultados General'!$C$10:$CG$10,0),0),"")</f>
        <v>#NAME?</v>
      </c>
      <c r="BM440" s="29" t="str">
        <f t="shared" ca="1" si="484"/>
        <v/>
      </c>
      <c r="BN440" s="29" t="str">
        <f t="shared" ca="1" si="485"/>
        <v/>
      </c>
      <c r="BO440" s="29" t="e">
        <f ca="1">+_xlfn.IFNA(VLOOKUP($B440,'Resultados General'!$C$11:$CG$510,MATCH(BO$6,'Resultados General'!$C$10:$CG$10,0),0),"")</f>
        <v>#NAME?</v>
      </c>
      <c r="BP440" s="29" t="str">
        <f t="shared" ca="1" si="486"/>
        <v/>
      </c>
      <c r="BQ440" s="29" t="str">
        <f t="shared" ca="1" si="487"/>
        <v/>
      </c>
      <c r="BR440" s="29" t="e">
        <f ca="1">+_xlfn.IFNA(VLOOKUP($B440,'Resultados General'!$C$11:$CG$510,MATCH(BR$6,'Resultados General'!$C$10:$CG$10,0),0),"")</f>
        <v>#NAME?</v>
      </c>
      <c r="BS440" s="29" t="str">
        <f t="shared" ca="1" si="488"/>
        <v/>
      </c>
      <c r="BT440" s="29" t="str">
        <f t="shared" ca="1" si="489"/>
        <v/>
      </c>
      <c r="BU440" s="29" t="e">
        <f ca="1">+_xlfn.IFNA(VLOOKUP($B440,'Resultados General'!$C$11:$CG$510,MATCH(BU$6,'Resultados General'!$C$10:$CG$10,0),0),"")</f>
        <v>#NAME?</v>
      </c>
      <c r="BV440" s="29" t="str">
        <f t="shared" ca="1" si="490"/>
        <v/>
      </c>
      <c r="BW440" s="29" t="str">
        <f t="shared" ca="1" si="491"/>
        <v/>
      </c>
      <c r="BX440" s="29" t="e">
        <f ca="1">+_xlfn.IFNA(VLOOKUP($B440,'Resultados General'!$C$11:$CG$510,MATCH(BX$6,'Resultados General'!$C$10:$CG$10,0),0),"")</f>
        <v>#NAME?</v>
      </c>
      <c r="BY440" s="29" t="str">
        <f t="shared" ca="1" si="492"/>
        <v/>
      </c>
      <c r="BZ440" s="29" t="str">
        <f t="shared" ca="1" si="493"/>
        <v/>
      </c>
      <c r="CA440" s="29" t="e">
        <f ca="1">+_xlfn.IFNA(VLOOKUP($B440,'Resultados General'!$C$11:$CG$510,MATCH(CA$6,'Resultados General'!$C$10:$CG$10,0),0),"")</f>
        <v>#NAME?</v>
      </c>
      <c r="CB440" s="29" t="str">
        <f t="shared" ca="1" si="494"/>
        <v/>
      </c>
      <c r="CC440" s="29" t="str">
        <f t="shared" ca="1" si="495"/>
        <v/>
      </c>
      <c r="CD440" s="29" t="e">
        <f ca="1">+_xlfn.IFNA(VLOOKUP($B440,'Resultados General'!$C$11:$CG$510,MATCH(CD$6,'Resultados General'!$C$10:$CG$10,0),0),"")</f>
        <v>#NAME?</v>
      </c>
      <c r="CE440" s="29" t="str">
        <f t="shared" ca="1" si="496"/>
        <v/>
      </c>
      <c r="CF440" s="29" t="str">
        <f t="shared" ca="1" si="497"/>
        <v/>
      </c>
      <c r="CG440" s="29" t="e">
        <f ca="1">+_xlfn.IFNA(VLOOKUP($B440,'Resultados General'!$C$11:$CG$510,MATCH(CG$6,'Resultados General'!$C$10:$CG$10,0),0),"")</f>
        <v>#NAME?</v>
      </c>
      <c r="CH440" s="29" t="str">
        <f t="shared" ca="1" si="498"/>
        <v/>
      </c>
      <c r="CI440" s="29" t="str">
        <f t="shared" ca="1" si="499"/>
        <v/>
      </c>
      <c r="CJ440" s="29" t="e">
        <f ca="1">+_xlfn.IFNA(VLOOKUP($B440,'Resultados General'!$C$11:$CG$510,MATCH(CJ$6,'Resultados General'!$C$10:$CG$10,0),0),"")</f>
        <v>#NAME?</v>
      </c>
      <c r="CK440" s="29" t="str">
        <f t="shared" ca="1" si="500"/>
        <v/>
      </c>
      <c r="CL440" s="29" t="str">
        <f t="shared" ca="1" si="501"/>
        <v/>
      </c>
      <c r="CM440" s="29" t="e">
        <f ca="1">+_xlfn.IFNA(VLOOKUP($B440,'Resultados General'!$C$11:$CG$510,MATCH(CM$6,'Resultados General'!$C$10:$CG$10,0),0),"")</f>
        <v>#NAME?</v>
      </c>
      <c r="CN440" s="29" t="str">
        <f t="shared" ca="1" si="502"/>
        <v/>
      </c>
      <c r="CO440" s="29" t="str">
        <f t="shared" ca="1" si="503"/>
        <v/>
      </c>
      <c r="CP440" s="29" t="e">
        <f ca="1">+_xlfn.IFNA(VLOOKUP($B440,'Resultados General'!$C$11:$CG$510,MATCH(CP$6,'Resultados General'!$C$10:$CG$10,0),0),"")</f>
        <v>#NAME?</v>
      </c>
      <c r="CQ440" s="29" t="str">
        <f t="shared" ca="1" si="504"/>
        <v/>
      </c>
      <c r="CR440" s="29" t="str">
        <f t="shared" ca="1" si="505"/>
        <v/>
      </c>
      <c r="CS440" s="29" t="e">
        <f ca="1">+_xlfn.IFNA(VLOOKUP($B440,'Resultados General'!$C$11:$CG$510,MATCH(CS$6,'Resultados General'!$C$10:$CG$10,0),0),"")</f>
        <v>#NAME?</v>
      </c>
      <c r="CT440" s="29" t="str">
        <f t="shared" ca="1" si="506"/>
        <v/>
      </c>
      <c r="CU440" s="29" t="str">
        <f t="shared" ca="1" si="507"/>
        <v/>
      </c>
      <c r="CV440" s="29" t="e">
        <f ca="1">+_xlfn.IFNA(VLOOKUP($B440,'Resultados General'!$C$11:$CG$510,MATCH(CV$6,'Resultados General'!$C$10:$CG$10,0),0),"")</f>
        <v>#NAME?</v>
      </c>
      <c r="CW440" s="29" t="str">
        <f t="shared" ca="1" si="508"/>
        <v/>
      </c>
      <c r="CX440" s="29" t="str">
        <f t="shared" ca="1" si="509"/>
        <v/>
      </c>
      <c r="CY440" s="29" t="e">
        <f ca="1">+_xlfn.IFNA(VLOOKUP($B440,'Resultados General'!$C$11:$CG$510,MATCH(CY$6,'Resultados General'!$C$10:$CG$10,0),0),"")</f>
        <v>#NAME?</v>
      </c>
      <c r="CZ440" s="29" t="str">
        <f t="shared" ca="1" si="510"/>
        <v/>
      </c>
      <c r="DA440" s="29" t="str">
        <f t="shared" ca="1" si="511"/>
        <v/>
      </c>
      <c r="DB440" s="29" t="e">
        <f ca="1">+_xlfn.IFNA(VLOOKUP($B440,'Resultados General'!$C$11:$CG$510,MATCH(DB$6,'Resultados General'!$C$10:$CG$10,0),0),"")</f>
        <v>#NAME?</v>
      </c>
      <c r="DC440" s="29" t="str">
        <f t="shared" ca="1" si="512"/>
        <v/>
      </c>
      <c r="DD440" s="29" t="str">
        <f t="shared" ca="1" si="513"/>
        <v/>
      </c>
      <c r="DE440" s="29" t="e">
        <f ca="1">+_xlfn.IFNA(VLOOKUP($B440,'Resultados General'!$C$11:$CG$510,MATCH(DE$6,'Resultados General'!$C$10:$CG$10,0),0),"")</f>
        <v>#NAME?</v>
      </c>
      <c r="DF440" s="29" t="str">
        <f t="shared" ca="1" si="514"/>
        <v/>
      </c>
      <c r="DG440" s="29" t="str">
        <f t="shared" ca="1" si="515"/>
        <v/>
      </c>
      <c r="DH440" s="29" t="e">
        <f ca="1">+_xlfn.IFNA(VLOOKUP($B440,'Resultados General'!$C$11:$CG$510,MATCH(DH$6,'Resultados General'!$C$10:$CG$10,0),0),"")</f>
        <v>#NAME?</v>
      </c>
      <c r="DI440" s="29" t="str">
        <f t="shared" ca="1" si="516"/>
        <v/>
      </c>
      <c r="DJ440" s="29" t="str">
        <f t="shared" ca="1" si="517"/>
        <v/>
      </c>
      <c r="DK440" s="29" t="e">
        <f ca="1">+_xlfn.IFNA(VLOOKUP($B440,'Resultados General'!$C$11:$CG$510,MATCH(DK$6,'Resultados General'!$C$10:$CG$10,0),0),"")</f>
        <v>#NAME?</v>
      </c>
      <c r="DL440" s="29" t="str">
        <f t="shared" ca="1" si="518"/>
        <v/>
      </c>
      <c r="DM440" s="29" t="str">
        <f t="shared" ca="1" si="519"/>
        <v/>
      </c>
      <c r="DN440" s="29" t="e">
        <f ca="1">+_xlfn.IFNA(VLOOKUP($B440,'Resultados General'!$C$11:$CG$510,MATCH(DN$6,'Resultados General'!$C$10:$CG$10,0),0),"")</f>
        <v>#NAME?</v>
      </c>
      <c r="DO440" s="29" t="str">
        <f t="shared" ca="1" si="520"/>
        <v/>
      </c>
      <c r="DP440" s="29" t="str">
        <f t="shared" ca="1" si="521"/>
        <v/>
      </c>
    </row>
    <row r="441" spans="2:120">
      <c r="B441" s="219" t="str">
        <f>+IF('Resultados General'!C444="","",'Resultados General'!C444)</f>
        <v/>
      </c>
      <c r="C441" s="134" t="e">
        <f ca="1">+_xlfn.IFNA(VLOOKUP('Distribución de puestos'!B441,'Resultados General'!$C$11:$J$510,8,0),"")</f>
        <v>#NAME?</v>
      </c>
      <c r="D441" s="135" t="e">
        <f ca="1">+_xlfn.IFNA(VLOOKUP(B441,'Resultados General'!$C$11:$L$510,10,0),"")</f>
        <v>#NAME?</v>
      </c>
      <c r="E441" s="26" t="s">
        <v>76</v>
      </c>
      <c r="F441" s="26" t="s">
        <v>76</v>
      </c>
      <c r="G441" s="135" t="str">
        <f t="shared" ca="1" si="522"/>
        <v/>
      </c>
      <c r="H441" s="135" t="str">
        <f t="shared" ca="1" si="523"/>
        <v/>
      </c>
      <c r="I441" s="219" t="str">
        <f t="shared" si="524"/>
        <v/>
      </c>
      <c r="J441" s="138"/>
      <c r="M441" s="29" t="e">
        <f ca="1">+_xlfn.IFNA(VLOOKUP($B441,'Resultados General'!$C$11:$CG$510,MATCH(M$6,'Resultados General'!$C$10:$CG$10,0),0),"")</f>
        <v>#NAME?</v>
      </c>
      <c r="N441" s="29" t="str">
        <f t="shared" ca="1" si="450"/>
        <v/>
      </c>
      <c r="O441" s="29" t="str">
        <f t="shared" ca="1" si="451"/>
        <v/>
      </c>
      <c r="P441" s="29" t="e">
        <f ca="1">+_xlfn.IFNA(VLOOKUP($B441,'Resultados General'!$C$11:$CG$510,MATCH(P$6,'Resultados General'!$C$10:$CG$10,0),0),"")</f>
        <v>#NAME?</v>
      </c>
      <c r="Q441" s="29" t="str">
        <f t="shared" ca="1" si="452"/>
        <v/>
      </c>
      <c r="R441" s="29" t="str">
        <f t="shared" ca="1" si="453"/>
        <v/>
      </c>
      <c r="S441" s="29" t="e">
        <f ca="1">+_xlfn.IFNA(VLOOKUP($B441,'Resultados General'!$C$11:$CG$510,MATCH(S$6,'Resultados General'!$C$10:$CG$10,0),0),"")</f>
        <v>#NAME?</v>
      </c>
      <c r="T441" s="29" t="str">
        <f t="shared" ca="1" si="454"/>
        <v/>
      </c>
      <c r="U441" s="29" t="str">
        <f t="shared" ca="1" si="455"/>
        <v/>
      </c>
      <c r="V441" s="29" t="e">
        <f ca="1">+_xlfn.IFNA(VLOOKUP($B441,'Resultados General'!$C$11:$CG$510,MATCH(V$6,'Resultados General'!$C$10:$CG$10,0),0),"")</f>
        <v>#NAME?</v>
      </c>
      <c r="W441" s="29" t="str">
        <f t="shared" ca="1" si="456"/>
        <v/>
      </c>
      <c r="X441" s="29" t="str">
        <f t="shared" ca="1" si="457"/>
        <v/>
      </c>
      <c r="Y441" s="29" t="e">
        <f ca="1">+_xlfn.IFNA(VLOOKUP($B441,'Resultados General'!$C$11:$CG$510,MATCH(Y$6,'Resultados General'!$C$10:$CG$10,0),0),"")</f>
        <v>#NAME?</v>
      </c>
      <c r="Z441" s="29" t="str">
        <f t="shared" ca="1" si="458"/>
        <v/>
      </c>
      <c r="AA441" s="29" t="str">
        <f t="shared" ca="1" si="459"/>
        <v/>
      </c>
      <c r="AB441" s="29" t="e">
        <f ca="1">+_xlfn.IFNA(VLOOKUP($B441,'Resultados General'!$C$11:$CG$510,MATCH(AB$6,'Resultados General'!$C$10:$CG$10,0),0),"")</f>
        <v>#NAME?</v>
      </c>
      <c r="AC441" s="29" t="str">
        <f t="shared" ca="1" si="460"/>
        <v/>
      </c>
      <c r="AD441" s="29" t="str">
        <f t="shared" ca="1" si="461"/>
        <v/>
      </c>
      <c r="AE441" s="29" t="e">
        <f ca="1">+_xlfn.IFNA(VLOOKUP($B441,'Resultados General'!$C$11:$CG$510,MATCH(AE$6,'Resultados General'!$C$10:$CG$10,0),0),"")</f>
        <v>#NAME?</v>
      </c>
      <c r="AF441" s="29" t="str">
        <f t="shared" ca="1" si="462"/>
        <v/>
      </c>
      <c r="AG441" s="29" t="str">
        <f t="shared" ca="1" si="463"/>
        <v/>
      </c>
      <c r="AH441" s="29" t="e">
        <f ca="1">+_xlfn.IFNA(VLOOKUP($B441,'Resultados General'!$C$11:$CG$510,MATCH(AH$6,'Resultados General'!$C$10:$CG$10,0),0),"")</f>
        <v>#NAME?</v>
      </c>
      <c r="AI441" s="29" t="str">
        <f t="shared" ca="1" si="464"/>
        <v/>
      </c>
      <c r="AJ441" s="29" t="str">
        <f t="shared" ca="1" si="465"/>
        <v/>
      </c>
      <c r="AK441" s="29" t="e">
        <f ca="1">+_xlfn.IFNA(VLOOKUP($B441,'Resultados General'!$C$11:$CG$510,MATCH(AK$6,'Resultados General'!$C$10:$CG$10,0),0),"")</f>
        <v>#NAME?</v>
      </c>
      <c r="AL441" s="29" t="str">
        <f t="shared" ca="1" si="466"/>
        <v/>
      </c>
      <c r="AM441" s="29" t="str">
        <f t="shared" ca="1" si="467"/>
        <v/>
      </c>
      <c r="AN441" s="29" t="e">
        <f ca="1">+_xlfn.IFNA(VLOOKUP($B441,'Resultados General'!$C$11:$CG$510,MATCH(AN$6,'Resultados General'!$C$10:$CG$10,0),0),"")</f>
        <v>#NAME?</v>
      </c>
      <c r="AO441" s="29" t="str">
        <f t="shared" ca="1" si="468"/>
        <v/>
      </c>
      <c r="AP441" s="29" t="str">
        <f t="shared" ca="1" si="469"/>
        <v/>
      </c>
      <c r="AQ441" s="29" t="e">
        <f ca="1">+_xlfn.IFNA(VLOOKUP($B441,'Resultados General'!$C$11:$CG$510,MATCH(AQ$6,'Resultados General'!$C$10:$CG$10,0),0),"")</f>
        <v>#NAME?</v>
      </c>
      <c r="AR441" s="29" t="str">
        <f t="shared" ca="1" si="470"/>
        <v/>
      </c>
      <c r="AS441" s="29" t="str">
        <f t="shared" ca="1" si="471"/>
        <v/>
      </c>
      <c r="AT441" s="29" t="e">
        <f ca="1">+_xlfn.IFNA(VLOOKUP($B441,'Resultados General'!$C$11:$CG$510,MATCH(AT$6,'Resultados General'!$C$10:$CG$10,0),0),"")</f>
        <v>#NAME?</v>
      </c>
      <c r="AU441" s="29" t="str">
        <f t="shared" ca="1" si="472"/>
        <v/>
      </c>
      <c r="AV441" s="29" t="str">
        <f t="shared" ca="1" si="473"/>
        <v/>
      </c>
      <c r="AW441" s="29" t="e">
        <f ca="1">+_xlfn.IFNA(VLOOKUP($B441,'Resultados General'!$C$11:$CG$510,MATCH(AW$6,'Resultados General'!$C$10:$CG$10,0),0),"")</f>
        <v>#NAME?</v>
      </c>
      <c r="AX441" s="29" t="str">
        <f t="shared" ca="1" si="474"/>
        <v/>
      </c>
      <c r="AY441" s="29" t="str">
        <f t="shared" ca="1" si="475"/>
        <v/>
      </c>
      <c r="AZ441" s="29" t="e">
        <f ca="1">+_xlfn.IFNA(VLOOKUP($B441,'Resultados General'!$C$11:$CG$510,MATCH(AZ$6,'Resultados General'!$C$10:$CG$10,0),0),"")</f>
        <v>#NAME?</v>
      </c>
      <c r="BA441" s="29" t="str">
        <f t="shared" ca="1" si="476"/>
        <v/>
      </c>
      <c r="BB441" s="29" t="str">
        <f t="shared" ca="1" si="477"/>
        <v/>
      </c>
      <c r="BC441" s="29" t="e">
        <f ca="1">+_xlfn.IFNA(VLOOKUP($B441,'Resultados General'!$C$11:$CG$510,MATCH(BC$6,'Resultados General'!$C$10:$CG$10,0),0),"")</f>
        <v>#NAME?</v>
      </c>
      <c r="BD441" s="29" t="str">
        <f t="shared" ca="1" si="478"/>
        <v/>
      </c>
      <c r="BE441" s="29" t="str">
        <f t="shared" ca="1" si="479"/>
        <v/>
      </c>
      <c r="BF441" s="29" t="e">
        <f ca="1">+_xlfn.IFNA(VLOOKUP($B441,'Resultados General'!$C$11:$CG$510,MATCH(BF$6,'Resultados General'!$C$10:$CG$10,0),0),"")</f>
        <v>#NAME?</v>
      </c>
      <c r="BG441" s="29" t="str">
        <f t="shared" ca="1" si="480"/>
        <v/>
      </c>
      <c r="BH441" s="29" t="str">
        <f t="shared" ca="1" si="481"/>
        <v/>
      </c>
      <c r="BI441" s="29" t="e">
        <f ca="1">+_xlfn.IFNA(VLOOKUP($B441,'Resultados General'!$C$11:$CG$510,MATCH(BI$6,'Resultados General'!$C$10:$CG$10,0),0),"")</f>
        <v>#NAME?</v>
      </c>
      <c r="BJ441" s="29" t="str">
        <f t="shared" ca="1" si="482"/>
        <v/>
      </c>
      <c r="BK441" s="29" t="str">
        <f t="shared" ca="1" si="483"/>
        <v/>
      </c>
      <c r="BL441" s="29" t="e">
        <f ca="1">+_xlfn.IFNA(VLOOKUP($B441,'Resultados General'!$C$11:$CG$510,MATCH(BL$6,'Resultados General'!$C$10:$CG$10,0),0),"")</f>
        <v>#NAME?</v>
      </c>
      <c r="BM441" s="29" t="str">
        <f t="shared" ca="1" si="484"/>
        <v/>
      </c>
      <c r="BN441" s="29" t="str">
        <f t="shared" ca="1" si="485"/>
        <v/>
      </c>
      <c r="BO441" s="29" t="e">
        <f ca="1">+_xlfn.IFNA(VLOOKUP($B441,'Resultados General'!$C$11:$CG$510,MATCH(BO$6,'Resultados General'!$C$10:$CG$10,0),0),"")</f>
        <v>#NAME?</v>
      </c>
      <c r="BP441" s="29" t="str">
        <f t="shared" ca="1" si="486"/>
        <v/>
      </c>
      <c r="BQ441" s="29" t="str">
        <f t="shared" ca="1" si="487"/>
        <v/>
      </c>
      <c r="BR441" s="29" t="e">
        <f ca="1">+_xlfn.IFNA(VLOOKUP($B441,'Resultados General'!$C$11:$CG$510,MATCH(BR$6,'Resultados General'!$C$10:$CG$10,0),0),"")</f>
        <v>#NAME?</v>
      </c>
      <c r="BS441" s="29" t="str">
        <f t="shared" ca="1" si="488"/>
        <v/>
      </c>
      <c r="BT441" s="29" t="str">
        <f t="shared" ca="1" si="489"/>
        <v/>
      </c>
      <c r="BU441" s="29" t="e">
        <f ca="1">+_xlfn.IFNA(VLOOKUP($B441,'Resultados General'!$C$11:$CG$510,MATCH(BU$6,'Resultados General'!$C$10:$CG$10,0),0),"")</f>
        <v>#NAME?</v>
      </c>
      <c r="BV441" s="29" t="str">
        <f t="shared" ca="1" si="490"/>
        <v/>
      </c>
      <c r="BW441" s="29" t="str">
        <f t="shared" ca="1" si="491"/>
        <v/>
      </c>
      <c r="BX441" s="29" t="e">
        <f ca="1">+_xlfn.IFNA(VLOOKUP($B441,'Resultados General'!$C$11:$CG$510,MATCH(BX$6,'Resultados General'!$C$10:$CG$10,0),0),"")</f>
        <v>#NAME?</v>
      </c>
      <c r="BY441" s="29" t="str">
        <f t="shared" ca="1" si="492"/>
        <v/>
      </c>
      <c r="BZ441" s="29" t="str">
        <f t="shared" ca="1" si="493"/>
        <v/>
      </c>
      <c r="CA441" s="29" t="e">
        <f ca="1">+_xlfn.IFNA(VLOOKUP($B441,'Resultados General'!$C$11:$CG$510,MATCH(CA$6,'Resultados General'!$C$10:$CG$10,0),0),"")</f>
        <v>#NAME?</v>
      </c>
      <c r="CB441" s="29" t="str">
        <f t="shared" ca="1" si="494"/>
        <v/>
      </c>
      <c r="CC441" s="29" t="str">
        <f t="shared" ca="1" si="495"/>
        <v/>
      </c>
      <c r="CD441" s="29" t="e">
        <f ca="1">+_xlfn.IFNA(VLOOKUP($B441,'Resultados General'!$C$11:$CG$510,MATCH(CD$6,'Resultados General'!$C$10:$CG$10,0),0),"")</f>
        <v>#NAME?</v>
      </c>
      <c r="CE441" s="29" t="str">
        <f t="shared" ca="1" si="496"/>
        <v/>
      </c>
      <c r="CF441" s="29" t="str">
        <f t="shared" ca="1" si="497"/>
        <v/>
      </c>
      <c r="CG441" s="29" t="e">
        <f ca="1">+_xlfn.IFNA(VLOOKUP($B441,'Resultados General'!$C$11:$CG$510,MATCH(CG$6,'Resultados General'!$C$10:$CG$10,0),0),"")</f>
        <v>#NAME?</v>
      </c>
      <c r="CH441" s="29" t="str">
        <f t="shared" ca="1" si="498"/>
        <v/>
      </c>
      <c r="CI441" s="29" t="str">
        <f t="shared" ca="1" si="499"/>
        <v/>
      </c>
      <c r="CJ441" s="29" t="e">
        <f ca="1">+_xlfn.IFNA(VLOOKUP($B441,'Resultados General'!$C$11:$CG$510,MATCH(CJ$6,'Resultados General'!$C$10:$CG$10,0),0),"")</f>
        <v>#NAME?</v>
      </c>
      <c r="CK441" s="29" t="str">
        <f t="shared" ca="1" si="500"/>
        <v/>
      </c>
      <c r="CL441" s="29" t="str">
        <f t="shared" ca="1" si="501"/>
        <v/>
      </c>
      <c r="CM441" s="29" t="e">
        <f ca="1">+_xlfn.IFNA(VLOOKUP($B441,'Resultados General'!$C$11:$CG$510,MATCH(CM$6,'Resultados General'!$C$10:$CG$10,0),0),"")</f>
        <v>#NAME?</v>
      </c>
      <c r="CN441" s="29" t="str">
        <f t="shared" ca="1" si="502"/>
        <v/>
      </c>
      <c r="CO441" s="29" t="str">
        <f t="shared" ca="1" si="503"/>
        <v/>
      </c>
      <c r="CP441" s="29" t="e">
        <f ca="1">+_xlfn.IFNA(VLOOKUP($B441,'Resultados General'!$C$11:$CG$510,MATCH(CP$6,'Resultados General'!$C$10:$CG$10,0),0),"")</f>
        <v>#NAME?</v>
      </c>
      <c r="CQ441" s="29" t="str">
        <f t="shared" ca="1" si="504"/>
        <v/>
      </c>
      <c r="CR441" s="29" t="str">
        <f t="shared" ca="1" si="505"/>
        <v/>
      </c>
      <c r="CS441" s="29" t="e">
        <f ca="1">+_xlfn.IFNA(VLOOKUP($B441,'Resultados General'!$C$11:$CG$510,MATCH(CS$6,'Resultados General'!$C$10:$CG$10,0),0),"")</f>
        <v>#NAME?</v>
      </c>
      <c r="CT441" s="29" t="str">
        <f t="shared" ca="1" si="506"/>
        <v/>
      </c>
      <c r="CU441" s="29" t="str">
        <f t="shared" ca="1" si="507"/>
        <v/>
      </c>
      <c r="CV441" s="29" t="e">
        <f ca="1">+_xlfn.IFNA(VLOOKUP($B441,'Resultados General'!$C$11:$CG$510,MATCH(CV$6,'Resultados General'!$C$10:$CG$10,0),0),"")</f>
        <v>#NAME?</v>
      </c>
      <c r="CW441" s="29" t="str">
        <f t="shared" ca="1" si="508"/>
        <v/>
      </c>
      <c r="CX441" s="29" t="str">
        <f t="shared" ca="1" si="509"/>
        <v/>
      </c>
      <c r="CY441" s="29" t="e">
        <f ca="1">+_xlfn.IFNA(VLOOKUP($B441,'Resultados General'!$C$11:$CG$510,MATCH(CY$6,'Resultados General'!$C$10:$CG$10,0),0),"")</f>
        <v>#NAME?</v>
      </c>
      <c r="CZ441" s="29" t="str">
        <f t="shared" ca="1" si="510"/>
        <v/>
      </c>
      <c r="DA441" s="29" t="str">
        <f t="shared" ca="1" si="511"/>
        <v/>
      </c>
      <c r="DB441" s="29" t="e">
        <f ca="1">+_xlfn.IFNA(VLOOKUP($B441,'Resultados General'!$C$11:$CG$510,MATCH(DB$6,'Resultados General'!$C$10:$CG$10,0),0),"")</f>
        <v>#NAME?</v>
      </c>
      <c r="DC441" s="29" t="str">
        <f t="shared" ca="1" si="512"/>
        <v/>
      </c>
      <c r="DD441" s="29" t="str">
        <f t="shared" ca="1" si="513"/>
        <v/>
      </c>
      <c r="DE441" s="29" t="e">
        <f ca="1">+_xlfn.IFNA(VLOOKUP($B441,'Resultados General'!$C$11:$CG$510,MATCH(DE$6,'Resultados General'!$C$10:$CG$10,0),0),"")</f>
        <v>#NAME?</v>
      </c>
      <c r="DF441" s="29" t="str">
        <f t="shared" ca="1" si="514"/>
        <v/>
      </c>
      <c r="DG441" s="29" t="str">
        <f t="shared" ca="1" si="515"/>
        <v/>
      </c>
      <c r="DH441" s="29" t="e">
        <f ca="1">+_xlfn.IFNA(VLOOKUP($B441,'Resultados General'!$C$11:$CG$510,MATCH(DH$6,'Resultados General'!$C$10:$CG$10,0),0),"")</f>
        <v>#NAME?</v>
      </c>
      <c r="DI441" s="29" t="str">
        <f t="shared" ca="1" si="516"/>
        <v/>
      </c>
      <c r="DJ441" s="29" t="str">
        <f t="shared" ca="1" si="517"/>
        <v/>
      </c>
      <c r="DK441" s="29" t="e">
        <f ca="1">+_xlfn.IFNA(VLOOKUP($B441,'Resultados General'!$C$11:$CG$510,MATCH(DK$6,'Resultados General'!$C$10:$CG$10,0),0),"")</f>
        <v>#NAME?</v>
      </c>
      <c r="DL441" s="29" t="str">
        <f t="shared" ca="1" si="518"/>
        <v/>
      </c>
      <c r="DM441" s="29" t="str">
        <f t="shared" ca="1" si="519"/>
        <v/>
      </c>
      <c r="DN441" s="29" t="e">
        <f ca="1">+_xlfn.IFNA(VLOOKUP($B441,'Resultados General'!$C$11:$CG$510,MATCH(DN$6,'Resultados General'!$C$10:$CG$10,0),0),"")</f>
        <v>#NAME?</v>
      </c>
      <c r="DO441" s="29" t="str">
        <f t="shared" ca="1" si="520"/>
        <v/>
      </c>
      <c r="DP441" s="29" t="str">
        <f t="shared" ca="1" si="521"/>
        <v/>
      </c>
    </row>
    <row r="442" spans="2:120">
      <c r="B442" s="219" t="str">
        <f>+IF('Resultados General'!C445="","",'Resultados General'!C445)</f>
        <v/>
      </c>
      <c r="C442" s="134" t="e">
        <f ca="1">+_xlfn.IFNA(VLOOKUP('Distribución de puestos'!B442,'Resultados General'!$C$11:$J$510,8,0),"")</f>
        <v>#NAME?</v>
      </c>
      <c r="D442" s="135" t="e">
        <f ca="1">+_xlfn.IFNA(VLOOKUP(B442,'Resultados General'!$C$11:$L$510,10,0),"")</f>
        <v>#NAME?</v>
      </c>
      <c r="E442" s="26" t="s">
        <v>76</v>
      </c>
      <c r="F442" s="26" t="s">
        <v>76</v>
      </c>
      <c r="G442" s="135" t="str">
        <f t="shared" ca="1" si="522"/>
        <v/>
      </c>
      <c r="H442" s="135" t="str">
        <f t="shared" ca="1" si="523"/>
        <v/>
      </c>
      <c r="I442" s="219" t="str">
        <f t="shared" si="524"/>
        <v/>
      </c>
      <c r="J442" s="138"/>
      <c r="M442" s="29" t="e">
        <f ca="1">+_xlfn.IFNA(VLOOKUP($B442,'Resultados General'!$C$11:$CG$510,MATCH(M$6,'Resultados General'!$C$10:$CG$10,0),0),"")</f>
        <v>#NAME?</v>
      </c>
      <c r="N442" s="29" t="str">
        <f t="shared" ca="1" si="450"/>
        <v/>
      </c>
      <c r="O442" s="29" t="str">
        <f t="shared" ca="1" si="451"/>
        <v/>
      </c>
      <c r="P442" s="29" t="e">
        <f ca="1">+_xlfn.IFNA(VLOOKUP($B442,'Resultados General'!$C$11:$CG$510,MATCH(P$6,'Resultados General'!$C$10:$CG$10,0),0),"")</f>
        <v>#NAME?</v>
      </c>
      <c r="Q442" s="29" t="str">
        <f t="shared" ca="1" si="452"/>
        <v/>
      </c>
      <c r="R442" s="29" t="str">
        <f t="shared" ca="1" si="453"/>
        <v/>
      </c>
      <c r="S442" s="29" t="e">
        <f ca="1">+_xlfn.IFNA(VLOOKUP($B442,'Resultados General'!$C$11:$CG$510,MATCH(S$6,'Resultados General'!$C$10:$CG$10,0),0),"")</f>
        <v>#NAME?</v>
      </c>
      <c r="T442" s="29" t="str">
        <f t="shared" ca="1" si="454"/>
        <v/>
      </c>
      <c r="U442" s="29" t="str">
        <f t="shared" ca="1" si="455"/>
        <v/>
      </c>
      <c r="V442" s="29" t="e">
        <f ca="1">+_xlfn.IFNA(VLOOKUP($B442,'Resultados General'!$C$11:$CG$510,MATCH(V$6,'Resultados General'!$C$10:$CG$10,0),0),"")</f>
        <v>#NAME?</v>
      </c>
      <c r="W442" s="29" t="str">
        <f t="shared" ca="1" si="456"/>
        <v/>
      </c>
      <c r="X442" s="29" t="str">
        <f t="shared" ca="1" si="457"/>
        <v/>
      </c>
      <c r="Y442" s="29" t="e">
        <f ca="1">+_xlfn.IFNA(VLOOKUP($B442,'Resultados General'!$C$11:$CG$510,MATCH(Y$6,'Resultados General'!$C$10:$CG$10,0),0),"")</f>
        <v>#NAME?</v>
      </c>
      <c r="Z442" s="29" t="str">
        <f t="shared" ca="1" si="458"/>
        <v/>
      </c>
      <c r="AA442" s="29" t="str">
        <f t="shared" ca="1" si="459"/>
        <v/>
      </c>
      <c r="AB442" s="29" t="e">
        <f ca="1">+_xlfn.IFNA(VLOOKUP($B442,'Resultados General'!$C$11:$CG$510,MATCH(AB$6,'Resultados General'!$C$10:$CG$10,0),0),"")</f>
        <v>#NAME?</v>
      </c>
      <c r="AC442" s="29" t="str">
        <f t="shared" ca="1" si="460"/>
        <v/>
      </c>
      <c r="AD442" s="29" t="str">
        <f t="shared" ca="1" si="461"/>
        <v/>
      </c>
      <c r="AE442" s="29" t="e">
        <f ca="1">+_xlfn.IFNA(VLOOKUP($B442,'Resultados General'!$C$11:$CG$510,MATCH(AE$6,'Resultados General'!$C$10:$CG$10,0),0),"")</f>
        <v>#NAME?</v>
      </c>
      <c r="AF442" s="29" t="str">
        <f t="shared" ca="1" si="462"/>
        <v/>
      </c>
      <c r="AG442" s="29" t="str">
        <f t="shared" ca="1" si="463"/>
        <v/>
      </c>
      <c r="AH442" s="29" t="e">
        <f ca="1">+_xlfn.IFNA(VLOOKUP($B442,'Resultados General'!$C$11:$CG$510,MATCH(AH$6,'Resultados General'!$C$10:$CG$10,0),0),"")</f>
        <v>#NAME?</v>
      </c>
      <c r="AI442" s="29" t="str">
        <f t="shared" ca="1" si="464"/>
        <v/>
      </c>
      <c r="AJ442" s="29" t="str">
        <f t="shared" ca="1" si="465"/>
        <v/>
      </c>
      <c r="AK442" s="29" t="e">
        <f ca="1">+_xlfn.IFNA(VLOOKUP($B442,'Resultados General'!$C$11:$CG$510,MATCH(AK$6,'Resultados General'!$C$10:$CG$10,0),0),"")</f>
        <v>#NAME?</v>
      </c>
      <c r="AL442" s="29" t="str">
        <f t="shared" ca="1" si="466"/>
        <v/>
      </c>
      <c r="AM442" s="29" t="str">
        <f t="shared" ca="1" si="467"/>
        <v/>
      </c>
      <c r="AN442" s="29" t="e">
        <f ca="1">+_xlfn.IFNA(VLOOKUP($B442,'Resultados General'!$C$11:$CG$510,MATCH(AN$6,'Resultados General'!$C$10:$CG$10,0),0),"")</f>
        <v>#NAME?</v>
      </c>
      <c r="AO442" s="29" t="str">
        <f t="shared" ca="1" si="468"/>
        <v/>
      </c>
      <c r="AP442" s="29" t="str">
        <f t="shared" ca="1" si="469"/>
        <v/>
      </c>
      <c r="AQ442" s="29" t="e">
        <f ca="1">+_xlfn.IFNA(VLOOKUP($B442,'Resultados General'!$C$11:$CG$510,MATCH(AQ$6,'Resultados General'!$C$10:$CG$10,0),0),"")</f>
        <v>#NAME?</v>
      </c>
      <c r="AR442" s="29" t="str">
        <f t="shared" ca="1" si="470"/>
        <v/>
      </c>
      <c r="AS442" s="29" t="str">
        <f t="shared" ca="1" si="471"/>
        <v/>
      </c>
      <c r="AT442" s="29" t="e">
        <f ca="1">+_xlfn.IFNA(VLOOKUP($B442,'Resultados General'!$C$11:$CG$510,MATCH(AT$6,'Resultados General'!$C$10:$CG$10,0),0),"")</f>
        <v>#NAME?</v>
      </c>
      <c r="AU442" s="29" t="str">
        <f t="shared" ca="1" si="472"/>
        <v/>
      </c>
      <c r="AV442" s="29" t="str">
        <f t="shared" ca="1" si="473"/>
        <v/>
      </c>
      <c r="AW442" s="29" t="e">
        <f ca="1">+_xlfn.IFNA(VLOOKUP($B442,'Resultados General'!$C$11:$CG$510,MATCH(AW$6,'Resultados General'!$C$10:$CG$10,0),0),"")</f>
        <v>#NAME?</v>
      </c>
      <c r="AX442" s="29" t="str">
        <f t="shared" ca="1" si="474"/>
        <v/>
      </c>
      <c r="AY442" s="29" t="str">
        <f t="shared" ca="1" si="475"/>
        <v/>
      </c>
      <c r="AZ442" s="29" t="e">
        <f ca="1">+_xlfn.IFNA(VLOOKUP($B442,'Resultados General'!$C$11:$CG$510,MATCH(AZ$6,'Resultados General'!$C$10:$CG$10,0),0),"")</f>
        <v>#NAME?</v>
      </c>
      <c r="BA442" s="29" t="str">
        <f t="shared" ca="1" si="476"/>
        <v/>
      </c>
      <c r="BB442" s="29" t="str">
        <f t="shared" ca="1" si="477"/>
        <v/>
      </c>
      <c r="BC442" s="29" t="e">
        <f ca="1">+_xlfn.IFNA(VLOOKUP($B442,'Resultados General'!$C$11:$CG$510,MATCH(BC$6,'Resultados General'!$C$10:$CG$10,0),0),"")</f>
        <v>#NAME?</v>
      </c>
      <c r="BD442" s="29" t="str">
        <f t="shared" ca="1" si="478"/>
        <v/>
      </c>
      <c r="BE442" s="29" t="str">
        <f t="shared" ca="1" si="479"/>
        <v/>
      </c>
      <c r="BF442" s="29" t="e">
        <f ca="1">+_xlfn.IFNA(VLOOKUP($B442,'Resultados General'!$C$11:$CG$510,MATCH(BF$6,'Resultados General'!$C$10:$CG$10,0),0),"")</f>
        <v>#NAME?</v>
      </c>
      <c r="BG442" s="29" t="str">
        <f t="shared" ca="1" si="480"/>
        <v/>
      </c>
      <c r="BH442" s="29" t="str">
        <f t="shared" ca="1" si="481"/>
        <v/>
      </c>
      <c r="BI442" s="29" t="e">
        <f ca="1">+_xlfn.IFNA(VLOOKUP($B442,'Resultados General'!$C$11:$CG$510,MATCH(BI$6,'Resultados General'!$C$10:$CG$10,0),0),"")</f>
        <v>#NAME?</v>
      </c>
      <c r="BJ442" s="29" t="str">
        <f t="shared" ca="1" si="482"/>
        <v/>
      </c>
      <c r="BK442" s="29" t="str">
        <f t="shared" ca="1" si="483"/>
        <v/>
      </c>
      <c r="BL442" s="29" t="e">
        <f ca="1">+_xlfn.IFNA(VLOOKUP($B442,'Resultados General'!$C$11:$CG$510,MATCH(BL$6,'Resultados General'!$C$10:$CG$10,0),0),"")</f>
        <v>#NAME?</v>
      </c>
      <c r="BM442" s="29" t="str">
        <f t="shared" ca="1" si="484"/>
        <v/>
      </c>
      <c r="BN442" s="29" t="str">
        <f t="shared" ca="1" si="485"/>
        <v/>
      </c>
      <c r="BO442" s="29" t="e">
        <f ca="1">+_xlfn.IFNA(VLOOKUP($B442,'Resultados General'!$C$11:$CG$510,MATCH(BO$6,'Resultados General'!$C$10:$CG$10,0),0),"")</f>
        <v>#NAME?</v>
      </c>
      <c r="BP442" s="29" t="str">
        <f t="shared" ca="1" si="486"/>
        <v/>
      </c>
      <c r="BQ442" s="29" t="str">
        <f t="shared" ca="1" si="487"/>
        <v/>
      </c>
      <c r="BR442" s="29" t="e">
        <f ca="1">+_xlfn.IFNA(VLOOKUP($B442,'Resultados General'!$C$11:$CG$510,MATCH(BR$6,'Resultados General'!$C$10:$CG$10,0),0),"")</f>
        <v>#NAME?</v>
      </c>
      <c r="BS442" s="29" t="str">
        <f t="shared" ca="1" si="488"/>
        <v/>
      </c>
      <c r="BT442" s="29" t="str">
        <f t="shared" ca="1" si="489"/>
        <v/>
      </c>
      <c r="BU442" s="29" t="e">
        <f ca="1">+_xlfn.IFNA(VLOOKUP($B442,'Resultados General'!$C$11:$CG$510,MATCH(BU$6,'Resultados General'!$C$10:$CG$10,0),0),"")</f>
        <v>#NAME?</v>
      </c>
      <c r="BV442" s="29" t="str">
        <f t="shared" ca="1" si="490"/>
        <v/>
      </c>
      <c r="BW442" s="29" t="str">
        <f t="shared" ca="1" si="491"/>
        <v/>
      </c>
      <c r="BX442" s="29" t="e">
        <f ca="1">+_xlfn.IFNA(VLOOKUP($B442,'Resultados General'!$C$11:$CG$510,MATCH(BX$6,'Resultados General'!$C$10:$CG$10,0),0),"")</f>
        <v>#NAME?</v>
      </c>
      <c r="BY442" s="29" t="str">
        <f t="shared" ca="1" si="492"/>
        <v/>
      </c>
      <c r="BZ442" s="29" t="str">
        <f t="shared" ca="1" si="493"/>
        <v/>
      </c>
      <c r="CA442" s="29" t="e">
        <f ca="1">+_xlfn.IFNA(VLOOKUP($B442,'Resultados General'!$C$11:$CG$510,MATCH(CA$6,'Resultados General'!$C$10:$CG$10,0),0),"")</f>
        <v>#NAME?</v>
      </c>
      <c r="CB442" s="29" t="str">
        <f t="shared" ca="1" si="494"/>
        <v/>
      </c>
      <c r="CC442" s="29" t="str">
        <f t="shared" ca="1" si="495"/>
        <v/>
      </c>
      <c r="CD442" s="29" t="e">
        <f ca="1">+_xlfn.IFNA(VLOOKUP($B442,'Resultados General'!$C$11:$CG$510,MATCH(CD$6,'Resultados General'!$C$10:$CG$10,0),0),"")</f>
        <v>#NAME?</v>
      </c>
      <c r="CE442" s="29" t="str">
        <f t="shared" ca="1" si="496"/>
        <v/>
      </c>
      <c r="CF442" s="29" t="str">
        <f t="shared" ca="1" si="497"/>
        <v/>
      </c>
      <c r="CG442" s="29" t="e">
        <f ca="1">+_xlfn.IFNA(VLOOKUP($B442,'Resultados General'!$C$11:$CG$510,MATCH(CG$6,'Resultados General'!$C$10:$CG$10,0),0),"")</f>
        <v>#NAME?</v>
      </c>
      <c r="CH442" s="29" t="str">
        <f t="shared" ca="1" si="498"/>
        <v/>
      </c>
      <c r="CI442" s="29" t="str">
        <f t="shared" ca="1" si="499"/>
        <v/>
      </c>
      <c r="CJ442" s="29" t="e">
        <f ca="1">+_xlfn.IFNA(VLOOKUP($B442,'Resultados General'!$C$11:$CG$510,MATCH(CJ$6,'Resultados General'!$C$10:$CG$10,0),0),"")</f>
        <v>#NAME?</v>
      </c>
      <c r="CK442" s="29" t="str">
        <f t="shared" ca="1" si="500"/>
        <v/>
      </c>
      <c r="CL442" s="29" t="str">
        <f t="shared" ca="1" si="501"/>
        <v/>
      </c>
      <c r="CM442" s="29" t="e">
        <f ca="1">+_xlfn.IFNA(VLOOKUP($B442,'Resultados General'!$C$11:$CG$510,MATCH(CM$6,'Resultados General'!$C$10:$CG$10,0),0),"")</f>
        <v>#NAME?</v>
      </c>
      <c r="CN442" s="29" t="str">
        <f t="shared" ca="1" si="502"/>
        <v/>
      </c>
      <c r="CO442" s="29" t="str">
        <f t="shared" ca="1" si="503"/>
        <v/>
      </c>
      <c r="CP442" s="29" t="e">
        <f ca="1">+_xlfn.IFNA(VLOOKUP($B442,'Resultados General'!$C$11:$CG$510,MATCH(CP$6,'Resultados General'!$C$10:$CG$10,0),0),"")</f>
        <v>#NAME?</v>
      </c>
      <c r="CQ442" s="29" t="str">
        <f t="shared" ca="1" si="504"/>
        <v/>
      </c>
      <c r="CR442" s="29" t="str">
        <f t="shared" ca="1" si="505"/>
        <v/>
      </c>
      <c r="CS442" s="29" t="e">
        <f ca="1">+_xlfn.IFNA(VLOOKUP($B442,'Resultados General'!$C$11:$CG$510,MATCH(CS$6,'Resultados General'!$C$10:$CG$10,0),0),"")</f>
        <v>#NAME?</v>
      </c>
      <c r="CT442" s="29" t="str">
        <f t="shared" ca="1" si="506"/>
        <v/>
      </c>
      <c r="CU442" s="29" t="str">
        <f t="shared" ca="1" si="507"/>
        <v/>
      </c>
      <c r="CV442" s="29" t="e">
        <f ca="1">+_xlfn.IFNA(VLOOKUP($B442,'Resultados General'!$C$11:$CG$510,MATCH(CV$6,'Resultados General'!$C$10:$CG$10,0),0),"")</f>
        <v>#NAME?</v>
      </c>
      <c r="CW442" s="29" t="str">
        <f t="shared" ca="1" si="508"/>
        <v/>
      </c>
      <c r="CX442" s="29" t="str">
        <f t="shared" ca="1" si="509"/>
        <v/>
      </c>
      <c r="CY442" s="29" t="e">
        <f ca="1">+_xlfn.IFNA(VLOOKUP($B442,'Resultados General'!$C$11:$CG$510,MATCH(CY$6,'Resultados General'!$C$10:$CG$10,0),0),"")</f>
        <v>#NAME?</v>
      </c>
      <c r="CZ442" s="29" t="str">
        <f t="shared" ca="1" si="510"/>
        <v/>
      </c>
      <c r="DA442" s="29" t="str">
        <f t="shared" ca="1" si="511"/>
        <v/>
      </c>
      <c r="DB442" s="29" t="e">
        <f ca="1">+_xlfn.IFNA(VLOOKUP($B442,'Resultados General'!$C$11:$CG$510,MATCH(DB$6,'Resultados General'!$C$10:$CG$10,0),0),"")</f>
        <v>#NAME?</v>
      </c>
      <c r="DC442" s="29" t="str">
        <f t="shared" ca="1" si="512"/>
        <v/>
      </c>
      <c r="DD442" s="29" t="str">
        <f t="shared" ca="1" si="513"/>
        <v/>
      </c>
      <c r="DE442" s="29" t="e">
        <f ca="1">+_xlfn.IFNA(VLOOKUP($B442,'Resultados General'!$C$11:$CG$510,MATCH(DE$6,'Resultados General'!$C$10:$CG$10,0),0),"")</f>
        <v>#NAME?</v>
      </c>
      <c r="DF442" s="29" t="str">
        <f t="shared" ca="1" si="514"/>
        <v/>
      </c>
      <c r="DG442" s="29" t="str">
        <f t="shared" ca="1" si="515"/>
        <v/>
      </c>
      <c r="DH442" s="29" t="e">
        <f ca="1">+_xlfn.IFNA(VLOOKUP($B442,'Resultados General'!$C$11:$CG$510,MATCH(DH$6,'Resultados General'!$C$10:$CG$10,0),0),"")</f>
        <v>#NAME?</v>
      </c>
      <c r="DI442" s="29" t="str">
        <f t="shared" ca="1" si="516"/>
        <v/>
      </c>
      <c r="DJ442" s="29" t="str">
        <f t="shared" ca="1" si="517"/>
        <v/>
      </c>
      <c r="DK442" s="29" t="e">
        <f ca="1">+_xlfn.IFNA(VLOOKUP($B442,'Resultados General'!$C$11:$CG$510,MATCH(DK$6,'Resultados General'!$C$10:$CG$10,0),0),"")</f>
        <v>#NAME?</v>
      </c>
      <c r="DL442" s="29" t="str">
        <f t="shared" ca="1" si="518"/>
        <v/>
      </c>
      <c r="DM442" s="29" t="str">
        <f t="shared" ca="1" si="519"/>
        <v/>
      </c>
      <c r="DN442" s="29" t="e">
        <f ca="1">+_xlfn.IFNA(VLOOKUP($B442,'Resultados General'!$C$11:$CG$510,MATCH(DN$6,'Resultados General'!$C$10:$CG$10,0),0),"")</f>
        <v>#NAME?</v>
      </c>
      <c r="DO442" s="29" t="str">
        <f t="shared" ca="1" si="520"/>
        <v/>
      </c>
      <c r="DP442" s="29" t="str">
        <f t="shared" ca="1" si="521"/>
        <v/>
      </c>
    </row>
    <row r="443" spans="2:120">
      <c r="B443" s="219" t="str">
        <f>+IF('Resultados General'!C446="","",'Resultados General'!C446)</f>
        <v/>
      </c>
      <c r="C443" s="134" t="e">
        <f ca="1">+_xlfn.IFNA(VLOOKUP('Distribución de puestos'!B443,'Resultados General'!$C$11:$J$510,8,0),"")</f>
        <v>#NAME?</v>
      </c>
      <c r="D443" s="135" t="e">
        <f ca="1">+_xlfn.IFNA(VLOOKUP(B443,'Resultados General'!$C$11:$L$510,10,0),"")</f>
        <v>#NAME?</v>
      </c>
      <c r="E443" s="26" t="s">
        <v>76</v>
      </c>
      <c r="F443" s="26" t="s">
        <v>76</v>
      </c>
      <c r="G443" s="135" t="str">
        <f t="shared" ca="1" si="522"/>
        <v/>
      </c>
      <c r="H443" s="135" t="str">
        <f t="shared" ca="1" si="523"/>
        <v/>
      </c>
      <c r="I443" s="219" t="str">
        <f t="shared" si="524"/>
        <v/>
      </c>
      <c r="J443" s="138"/>
      <c r="M443" s="29" t="e">
        <f ca="1">+_xlfn.IFNA(VLOOKUP($B443,'Resultados General'!$C$11:$CG$510,MATCH(M$6,'Resultados General'!$C$10:$CG$10,0),0),"")</f>
        <v>#NAME?</v>
      </c>
      <c r="N443" s="29" t="str">
        <f t="shared" ca="1" si="450"/>
        <v/>
      </c>
      <c r="O443" s="29" t="str">
        <f t="shared" ca="1" si="451"/>
        <v/>
      </c>
      <c r="P443" s="29" t="e">
        <f ca="1">+_xlfn.IFNA(VLOOKUP($B443,'Resultados General'!$C$11:$CG$510,MATCH(P$6,'Resultados General'!$C$10:$CG$10,0),0),"")</f>
        <v>#NAME?</v>
      </c>
      <c r="Q443" s="29" t="str">
        <f t="shared" ca="1" si="452"/>
        <v/>
      </c>
      <c r="R443" s="29" t="str">
        <f t="shared" ca="1" si="453"/>
        <v/>
      </c>
      <c r="S443" s="29" t="e">
        <f ca="1">+_xlfn.IFNA(VLOOKUP($B443,'Resultados General'!$C$11:$CG$510,MATCH(S$6,'Resultados General'!$C$10:$CG$10,0),0),"")</f>
        <v>#NAME?</v>
      </c>
      <c r="T443" s="29" t="str">
        <f t="shared" ca="1" si="454"/>
        <v/>
      </c>
      <c r="U443" s="29" t="str">
        <f t="shared" ca="1" si="455"/>
        <v/>
      </c>
      <c r="V443" s="29" t="e">
        <f ca="1">+_xlfn.IFNA(VLOOKUP($B443,'Resultados General'!$C$11:$CG$510,MATCH(V$6,'Resultados General'!$C$10:$CG$10,0),0),"")</f>
        <v>#NAME?</v>
      </c>
      <c r="W443" s="29" t="str">
        <f t="shared" ca="1" si="456"/>
        <v/>
      </c>
      <c r="X443" s="29" t="str">
        <f t="shared" ca="1" si="457"/>
        <v/>
      </c>
      <c r="Y443" s="29" t="e">
        <f ca="1">+_xlfn.IFNA(VLOOKUP($B443,'Resultados General'!$C$11:$CG$510,MATCH(Y$6,'Resultados General'!$C$10:$CG$10,0),0),"")</f>
        <v>#NAME?</v>
      </c>
      <c r="Z443" s="29" t="str">
        <f t="shared" ca="1" si="458"/>
        <v/>
      </c>
      <c r="AA443" s="29" t="str">
        <f t="shared" ca="1" si="459"/>
        <v/>
      </c>
      <c r="AB443" s="29" t="e">
        <f ca="1">+_xlfn.IFNA(VLOOKUP($B443,'Resultados General'!$C$11:$CG$510,MATCH(AB$6,'Resultados General'!$C$10:$CG$10,0),0),"")</f>
        <v>#NAME?</v>
      </c>
      <c r="AC443" s="29" t="str">
        <f t="shared" ca="1" si="460"/>
        <v/>
      </c>
      <c r="AD443" s="29" t="str">
        <f t="shared" ca="1" si="461"/>
        <v/>
      </c>
      <c r="AE443" s="29" t="e">
        <f ca="1">+_xlfn.IFNA(VLOOKUP($B443,'Resultados General'!$C$11:$CG$510,MATCH(AE$6,'Resultados General'!$C$10:$CG$10,0),0),"")</f>
        <v>#NAME?</v>
      </c>
      <c r="AF443" s="29" t="str">
        <f t="shared" ca="1" si="462"/>
        <v/>
      </c>
      <c r="AG443" s="29" t="str">
        <f t="shared" ca="1" si="463"/>
        <v/>
      </c>
      <c r="AH443" s="29" t="e">
        <f ca="1">+_xlfn.IFNA(VLOOKUP($B443,'Resultados General'!$C$11:$CG$510,MATCH(AH$6,'Resultados General'!$C$10:$CG$10,0),0),"")</f>
        <v>#NAME?</v>
      </c>
      <c r="AI443" s="29" t="str">
        <f t="shared" ca="1" si="464"/>
        <v/>
      </c>
      <c r="AJ443" s="29" t="str">
        <f t="shared" ca="1" si="465"/>
        <v/>
      </c>
      <c r="AK443" s="29" t="e">
        <f ca="1">+_xlfn.IFNA(VLOOKUP($B443,'Resultados General'!$C$11:$CG$510,MATCH(AK$6,'Resultados General'!$C$10:$CG$10,0),0),"")</f>
        <v>#NAME?</v>
      </c>
      <c r="AL443" s="29" t="str">
        <f t="shared" ca="1" si="466"/>
        <v/>
      </c>
      <c r="AM443" s="29" t="str">
        <f t="shared" ca="1" si="467"/>
        <v/>
      </c>
      <c r="AN443" s="29" t="e">
        <f ca="1">+_xlfn.IFNA(VLOOKUP($B443,'Resultados General'!$C$11:$CG$510,MATCH(AN$6,'Resultados General'!$C$10:$CG$10,0),0),"")</f>
        <v>#NAME?</v>
      </c>
      <c r="AO443" s="29" t="str">
        <f t="shared" ca="1" si="468"/>
        <v/>
      </c>
      <c r="AP443" s="29" t="str">
        <f t="shared" ca="1" si="469"/>
        <v/>
      </c>
      <c r="AQ443" s="29" t="e">
        <f ca="1">+_xlfn.IFNA(VLOOKUP($B443,'Resultados General'!$C$11:$CG$510,MATCH(AQ$6,'Resultados General'!$C$10:$CG$10,0),0),"")</f>
        <v>#NAME?</v>
      </c>
      <c r="AR443" s="29" t="str">
        <f t="shared" ca="1" si="470"/>
        <v/>
      </c>
      <c r="AS443" s="29" t="str">
        <f t="shared" ca="1" si="471"/>
        <v/>
      </c>
      <c r="AT443" s="29" t="e">
        <f ca="1">+_xlfn.IFNA(VLOOKUP($B443,'Resultados General'!$C$11:$CG$510,MATCH(AT$6,'Resultados General'!$C$10:$CG$10,0),0),"")</f>
        <v>#NAME?</v>
      </c>
      <c r="AU443" s="29" t="str">
        <f t="shared" ca="1" si="472"/>
        <v/>
      </c>
      <c r="AV443" s="29" t="str">
        <f t="shared" ca="1" si="473"/>
        <v/>
      </c>
      <c r="AW443" s="29" t="e">
        <f ca="1">+_xlfn.IFNA(VLOOKUP($B443,'Resultados General'!$C$11:$CG$510,MATCH(AW$6,'Resultados General'!$C$10:$CG$10,0),0),"")</f>
        <v>#NAME?</v>
      </c>
      <c r="AX443" s="29" t="str">
        <f t="shared" ca="1" si="474"/>
        <v/>
      </c>
      <c r="AY443" s="29" t="str">
        <f t="shared" ca="1" si="475"/>
        <v/>
      </c>
      <c r="AZ443" s="29" t="e">
        <f ca="1">+_xlfn.IFNA(VLOOKUP($B443,'Resultados General'!$C$11:$CG$510,MATCH(AZ$6,'Resultados General'!$C$10:$CG$10,0),0),"")</f>
        <v>#NAME?</v>
      </c>
      <c r="BA443" s="29" t="str">
        <f t="shared" ca="1" si="476"/>
        <v/>
      </c>
      <c r="BB443" s="29" t="str">
        <f t="shared" ca="1" si="477"/>
        <v/>
      </c>
      <c r="BC443" s="29" t="e">
        <f ca="1">+_xlfn.IFNA(VLOOKUP($B443,'Resultados General'!$C$11:$CG$510,MATCH(BC$6,'Resultados General'!$C$10:$CG$10,0),0),"")</f>
        <v>#NAME?</v>
      </c>
      <c r="BD443" s="29" t="str">
        <f t="shared" ca="1" si="478"/>
        <v/>
      </c>
      <c r="BE443" s="29" t="str">
        <f t="shared" ca="1" si="479"/>
        <v/>
      </c>
      <c r="BF443" s="29" t="e">
        <f ca="1">+_xlfn.IFNA(VLOOKUP($B443,'Resultados General'!$C$11:$CG$510,MATCH(BF$6,'Resultados General'!$C$10:$CG$10,0),0),"")</f>
        <v>#NAME?</v>
      </c>
      <c r="BG443" s="29" t="str">
        <f t="shared" ca="1" si="480"/>
        <v/>
      </c>
      <c r="BH443" s="29" t="str">
        <f t="shared" ca="1" si="481"/>
        <v/>
      </c>
      <c r="BI443" s="29" t="e">
        <f ca="1">+_xlfn.IFNA(VLOOKUP($B443,'Resultados General'!$C$11:$CG$510,MATCH(BI$6,'Resultados General'!$C$10:$CG$10,0),0),"")</f>
        <v>#NAME?</v>
      </c>
      <c r="BJ443" s="29" t="str">
        <f t="shared" ca="1" si="482"/>
        <v/>
      </c>
      <c r="BK443" s="29" t="str">
        <f t="shared" ca="1" si="483"/>
        <v/>
      </c>
      <c r="BL443" s="29" t="e">
        <f ca="1">+_xlfn.IFNA(VLOOKUP($B443,'Resultados General'!$C$11:$CG$510,MATCH(BL$6,'Resultados General'!$C$10:$CG$10,0),0),"")</f>
        <v>#NAME?</v>
      </c>
      <c r="BM443" s="29" t="str">
        <f t="shared" ca="1" si="484"/>
        <v/>
      </c>
      <c r="BN443" s="29" t="str">
        <f t="shared" ca="1" si="485"/>
        <v/>
      </c>
      <c r="BO443" s="29" t="e">
        <f ca="1">+_xlfn.IFNA(VLOOKUP($B443,'Resultados General'!$C$11:$CG$510,MATCH(BO$6,'Resultados General'!$C$10:$CG$10,0),0),"")</f>
        <v>#NAME?</v>
      </c>
      <c r="BP443" s="29" t="str">
        <f t="shared" ca="1" si="486"/>
        <v/>
      </c>
      <c r="BQ443" s="29" t="str">
        <f t="shared" ca="1" si="487"/>
        <v/>
      </c>
      <c r="BR443" s="29" t="e">
        <f ca="1">+_xlfn.IFNA(VLOOKUP($B443,'Resultados General'!$C$11:$CG$510,MATCH(BR$6,'Resultados General'!$C$10:$CG$10,0),0),"")</f>
        <v>#NAME?</v>
      </c>
      <c r="BS443" s="29" t="str">
        <f t="shared" ca="1" si="488"/>
        <v/>
      </c>
      <c r="BT443" s="29" t="str">
        <f t="shared" ca="1" si="489"/>
        <v/>
      </c>
      <c r="BU443" s="29" t="e">
        <f ca="1">+_xlfn.IFNA(VLOOKUP($B443,'Resultados General'!$C$11:$CG$510,MATCH(BU$6,'Resultados General'!$C$10:$CG$10,0),0),"")</f>
        <v>#NAME?</v>
      </c>
      <c r="BV443" s="29" t="str">
        <f t="shared" ca="1" si="490"/>
        <v/>
      </c>
      <c r="BW443" s="29" t="str">
        <f t="shared" ca="1" si="491"/>
        <v/>
      </c>
      <c r="BX443" s="29" t="e">
        <f ca="1">+_xlfn.IFNA(VLOOKUP($B443,'Resultados General'!$C$11:$CG$510,MATCH(BX$6,'Resultados General'!$C$10:$CG$10,0),0),"")</f>
        <v>#NAME?</v>
      </c>
      <c r="BY443" s="29" t="str">
        <f t="shared" ca="1" si="492"/>
        <v/>
      </c>
      <c r="BZ443" s="29" t="str">
        <f t="shared" ca="1" si="493"/>
        <v/>
      </c>
      <c r="CA443" s="29" t="e">
        <f ca="1">+_xlfn.IFNA(VLOOKUP($B443,'Resultados General'!$C$11:$CG$510,MATCH(CA$6,'Resultados General'!$C$10:$CG$10,0),0),"")</f>
        <v>#NAME?</v>
      </c>
      <c r="CB443" s="29" t="str">
        <f t="shared" ca="1" si="494"/>
        <v/>
      </c>
      <c r="CC443" s="29" t="str">
        <f t="shared" ca="1" si="495"/>
        <v/>
      </c>
      <c r="CD443" s="29" t="e">
        <f ca="1">+_xlfn.IFNA(VLOOKUP($B443,'Resultados General'!$C$11:$CG$510,MATCH(CD$6,'Resultados General'!$C$10:$CG$10,0),0),"")</f>
        <v>#NAME?</v>
      </c>
      <c r="CE443" s="29" t="str">
        <f t="shared" ca="1" si="496"/>
        <v/>
      </c>
      <c r="CF443" s="29" t="str">
        <f t="shared" ca="1" si="497"/>
        <v/>
      </c>
      <c r="CG443" s="29" t="e">
        <f ca="1">+_xlfn.IFNA(VLOOKUP($B443,'Resultados General'!$C$11:$CG$510,MATCH(CG$6,'Resultados General'!$C$10:$CG$10,0),0),"")</f>
        <v>#NAME?</v>
      </c>
      <c r="CH443" s="29" t="str">
        <f t="shared" ca="1" si="498"/>
        <v/>
      </c>
      <c r="CI443" s="29" t="str">
        <f t="shared" ca="1" si="499"/>
        <v/>
      </c>
      <c r="CJ443" s="29" t="e">
        <f ca="1">+_xlfn.IFNA(VLOOKUP($B443,'Resultados General'!$C$11:$CG$510,MATCH(CJ$6,'Resultados General'!$C$10:$CG$10,0),0),"")</f>
        <v>#NAME?</v>
      </c>
      <c r="CK443" s="29" t="str">
        <f t="shared" ca="1" si="500"/>
        <v/>
      </c>
      <c r="CL443" s="29" t="str">
        <f t="shared" ca="1" si="501"/>
        <v/>
      </c>
      <c r="CM443" s="29" t="e">
        <f ca="1">+_xlfn.IFNA(VLOOKUP($B443,'Resultados General'!$C$11:$CG$510,MATCH(CM$6,'Resultados General'!$C$10:$CG$10,0),0),"")</f>
        <v>#NAME?</v>
      </c>
      <c r="CN443" s="29" t="str">
        <f t="shared" ca="1" si="502"/>
        <v/>
      </c>
      <c r="CO443" s="29" t="str">
        <f t="shared" ca="1" si="503"/>
        <v/>
      </c>
      <c r="CP443" s="29" t="e">
        <f ca="1">+_xlfn.IFNA(VLOOKUP($B443,'Resultados General'!$C$11:$CG$510,MATCH(CP$6,'Resultados General'!$C$10:$CG$10,0),0),"")</f>
        <v>#NAME?</v>
      </c>
      <c r="CQ443" s="29" t="str">
        <f t="shared" ca="1" si="504"/>
        <v/>
      </c>
      <c r="CR443" s="29" t="str">
        <f t="shared" ca="1" si="505"/>
        <v/>
      </c>
      <c r="CS443" s="29" t="e">
        <f ca="1">+_xlfn.IFNA(VLOOKUP($B443,'Resultados General'!$C$11:$CG$510,MATCH(CS$6,'Resultados General'!$C$10:$CG$10,0),0),"")</f>
        <v>#NAME?</v>
      </c>
      <c r="CT443" s="29" t="str">
        <f t="shared" ca="1" si="506"/>
        <v/>
      </c>
      <c r="CU443" s="29" t="str">
        <f t="shared" ca="1" si="507"/>
        <v/>
      </c>
      <c r="CV443" s="29" t="e">
        <f ca="1">+_xlfn.IFNA(VLOOKUP($B443,'Resultados General'!$C$11:$CG$510,MATCH(CV$6,'Resultados General'!$C$10:$CG$10,0),0),"")</f>
        <v>#NAME?</v>
      </c>
      <c r="CW443" s="29" t="str">
        <f t="shared" ca="1" si="508"/>
        <v/>
      </c>
      <c r="CX443" s="29" t="str">
        <f t="shared" ca="1" si="509"/>
        <v/>
      </c>
      <c r="CY443" s="29" t="e">
        <f ca="1">+_xlfn.IFNA(VLOOKUP($B443,'Resultados General'!$C$11:$CG$510,MATCH(CY$6,'Resultados General'!$C$10:$CG$10,0),0),"")</f>
        <v>#NAME?</v>
      </c>
      <c r="CZ443" s="29" t="str">
        <f t="shared" ca="1" si="510"/>
        <v/>
      </c>
      <c r="DA443" s="29" t="str">
        <f t="shared" ca="1" si="511"/>
        <v/>
      </c>
      <c r="DB443" s="29" t="e">
        <f ca="1">+_xlfn.IFNA(VLOOKUP($B443,'Resultados General'!$C$11:$CG$510,MATCH(DB$6,'Resultados General'!$C$10:$CG$10,0),0),"")</f>
        <v>#NAME?</v>
      </c>
      <c r="DC443" s="29" t="str">
        <f t="shared" ca="1" si="512"/>
        <v/>
      </c>
      <c r="DD443" s="29" t="str">
        <f t="shared" ca="1" si="513"/>
        <v/>
      </c>
      <c r="DE443" s="29" t="e">
        <f ca="1">+_xlfn.IFNA(VLOOKUP($B443,'Resultados General'!$C$11:$CG$510,MATCH(DE$6,'Resultados General'!$C$10:$CG$10,0),0),"")</f>
        <v>#NAME?</v>
      </c>
      <c r="DF443" s="29" t="str">
        <f t="shared" ca="1" si="514"/>
        <v/>
      </c>
      <c r="DG443" s="29" t="str">
        <f t="shared" ca="1" si="515"/>
        <v/>
      </c>
      <c r="DH443" s="29" t="e">
        <f ca="1">+_xlfn.IFNA(VLOOKUP($B443,'Resultados General'!$C$11:$CG$510,MATCH(DH$6,'Resultados General'!$C$10:$CG$10,0),0),"")</f>
        <v>#NAME?</v>
      </c>
      <c r="DI443" s="29" t="str">
        <f t="shared" ca="1" si="516"/>
        <v/>
      </c>
      <c r="DJ443" s="29" t="str">
        <f t="shared" ca="1" si="517"/>
        <v/>
      </c>
      <c r="DK443" s="29" t="e">
        <f ca="1">+_xlfn.IFNA(VLOOKUP($B443,'Resultados General'!$C$11:$CG$510,MATCH(DK$6,'Resultados General'!$C$10:$CG$10,0),0),"")</f>
        <v>#NAME?</v>
      </c>
      <c r="DL443" s="29" t="str">
        <f t="shared" ca="1" si="518"/>
        <v/>
      </c>
      <c r="DM443" s="29" t="str">
        <f t="shared" ca="1" si="519"/>
        <v/>
      </c>
      <c r="DN443" s="29" t="e">
        <f ca="1">+_xlfn.IFNA(VLOOKUP($B443,'Resultados General'!$C$11:$CG$510,MATCH(DN$6,'Resultados General'!$C$10:$CG$10,0),0),"")</f>
        <v>#NAME?</v>
      </c>
      <c r="DO443" s="29" t="str">
        <f t="shared" ca="1" si="520"/>
        <v/>
      </c>
      <c r="DP443" s="29" t="str">
        <f t="shared" ca="1" si="521"/>
        <v/>
      </c>
    </row>
    <row r="444" spans="2:120">
      <c r="B444" s="219" t="str">
        <f>+IF('Resultados General'!C447="","",'Resultados General'!C447)</f>
        <v/>
      </c>
      <c r="C444" s="134" t="e">
        <f ca="1">+_xlfn.IFNA(VLOOKUP('Distribución de puestos'!B444,'Resultados General'!$C$11:$J$510,8,0),"")</f>
        <v>#NAME?</v>
      </c>
      <c r="D444" s="135" t="e">
        <f ca="1">+_xlfn.IFNA(VLOOKUP(B444,'Resultados General'!$C$11:$L$510,10,0),"")</f>
        <v>#NAME?</v>
      </c>
      <c r="E444" s="26" t="s">
        <v>76</v>
      </c>
      <c r="F444" s="26" t="s">
        <v>76</v>
      </c>
      <c r="G444" s="135" t="str">
        <f t="shared" ca="1" si="522"/>
        <v/>
      </c>
      <c r="H444" s="135" t="str">
        <f t="shared" ca="1" si="523"/>
        <v/>
      </c>
      <c r="I444" s="219" t="str">
        <f t="shared" si="524"/>
        <v/>
      </c>
      <c r="J444" s="138"/>
      <c r="M444" s="29" t="e">
        <f ca="1">+_xlfn.IFNA(VLOOKUP($B444,'Resultados General'!$C$11:$CG$510,MATCH(M$6,'Resultados General'!$C$10:$CG$10,0),0),"")</f>
        <v>#NAME?</v>
      </c>
      <c r="N444" s="29" t="str">
        <f t="shared" ca="1" si="450"/>
        <v/>
      </c>
      <c r="O444" s="29" t="str">
        <f t="shared" ca="1" si="451"/>
        <v/>
      </c>
      <c r="P444" s="29" t="e">
        <f ca="1">+_xlfn.IFNA(VLOOKUP($B444,'Resultados General'!$C$11:$CG$510,MATCH(P$6,'Resultados General'!$C$10:$CG$10,0),0),"")</f>
        <v>#NAME?</v>
      </c>
      <c r="Q444" s="29" t="str">
        <f t="shared" ca="1" si="452"/>
        <v/>
      </c>
      <c r="R444" s="29" t="str">
        <f t="shared" ca="1" si="453"/>
        <v/>
      </c>
      <c r="S444" s="29" t="e">
        <f ca="1">+_xlfn.IFNA(VLOOKUP($B444,'Resultados General'!$C$11:$CG$510,MATCH(S$6,'Resultados General'!$C$10:$CG$10,0),0),"")</f>
        <v>#NAME?</v>
      </c>
      <c r="T444" s="29" t="str">
        <f t="shared" ca="1" si="454"/>
        <v/>
      </c>
      <c r="U444" s="29" t="str">
        <f t="shared" ca="1" si="455"/>
        <v/>
      </c>
      <c r="V444" s="29" t="e">
        <f ca="1">+_xlfn.IFNA(VLOOKUP($B444,'Resultados General'!$C$11:$CG$510,MATCH(V$6,'Resultados General'!$C$10:$CG$10,0),0),"")</f>
        <v>#NAME?</v>
      </c>
      <c r="W444" s="29" t="str">
        <f t="shared" ca="1" si="456"/>
        <v/>
      </c>
      <c r="X444" s="29" t="str">
        <f t="shared" ca="1" si="457"/>
        <v/>
      </c>
      <c r="Y444" s="29" t="e">
        <f ca="1">+_xlfn.IFNA(VLOOKUP($B444,'Resultados General'!$C$11:$CG$510,MATCH(Y$6,'Resultados General'!$C$10:$CG$10,0),0),"")</f>
        <v>#NAME?</v>
      </c>
      <c r="Z444" s="29" t="str">
        <f t="shared" ca="1" si="458"/>
        <v/>
      </c>
      <c r="AA444" s="29" t="str">
        <f t="shared" ca="1" si="459"/>
        <v/>
      </c>
      <c r="AB444" s="29" t="e">
        <f ca="1">+_xlfn.IFNA(VLOOKUP($B444,'Resultados General'!$C$11:$CG$510,MATCH(AB$6,'Resultados General'!$C$10:$CG$10,0),0),"")</f>
        <v>#NAME?</v>
      </c>
      <c r="AC444" s="29" t="str">
        <f t="shared" ca="1" si="460"/>
        <v/>
      </c>
      <c r="AD444" s="29" t="str">
        <f t="shared" ca="1" si="461"/>
        <v/>
      </c>
      <c r="AE444" s="29" t="e">
        <f ca="1">+_xlfn.IFNA(VLOOKUP($B444,'Resultados General'!$C$11:$CG$510,MATCH(AE$6,'Resultados General'!$C$10:$CG$10,0),0),"")</f>
        <v>#NAME?</v>
      </c>
      <c r="AF444" s="29" t="str">
        <f t="shared" ca="1" si="462"/>
        <v/>
      </c>
      <c r="AG444" s="29" t="str">
        <f t="shared" ca="1" si="463"/>
        <v/>
      </c>
      <c r="AH444" s="29" t="e">
        <f ca="1">+_xlfn.IFNA(VLOOKUP($B444,'Resultados General'!$C$11:$CG$510,MATCH(AH$6,'Resultados General'!$C$10:$CG$10,0),0),"")</f>
        <v>#NAME?</v>
      </c>
      <c r="AI444" s="29" t="str">
        <f t="shared" ca="1" si="464"/>
        <v/>
      </c>
      <c r="AJ444" s="29" t="str">
        <f t="shared" ca="1" si="465"/>
        <v/>
      </c>
      <c r="AK444" s="29" t="e">
        <f ca="1">+_xlfn.IFNA(VLOOKUP($B444,'Resultados General'!$C$11:$CG$510,MATCH(AK$6,'Resultados General'!$C$10:$CG$10,0),0),"")</f>
        <v>#NAME?</v>
      </c>
      <c r="AL444" s="29" t="str">
        <f t="shared" ca="1" si="466"/>
        <v/>
      </c>
      <c r="AM444" s="29" t="str">
        <f t="shared" ca="1" si="467"/>
        <v/>
      </c>
      <c r="AN444" s="29" t="e">
        <f ca="1">+_xlfn.IFNA(VLOOKUP($B444,'Resultados General'!$C$11:$CG$510,MATCH(AN$6,'Resultados General'!$C$10:$CG$10,0),0),"")</f>
        <v>#NAME?</v>
      </c>
      <c r="AO444" s="29" t="str">
        <f t="shared" ca="1" si="468"/>
        <v/>
      </c>
      <c r="AP444" s="29" t="str">
        <f t="shared" ca="1" si="469"/>
        <v/>
      </c>
      <c r="AQ444" s="29" t="e">
        <f ca="1">+_xlfn.IFNA(VLOOKUP($B444,'Resultados General'!$C$11:$CG$510,MATCH(AQ$6,'Resultados General'!$C$10:$CG$10,0),0),"")</f>
        <v>#NAME?</v>
      </c>
      <c r="AR444" s="29" t="str">
        <f t="shared" ca="1" si="470"/>
        <v/>
      </c>
      <c r="AS444" s="29" t="str">
        <f t="shared" ca="1" si="471"/>
        <v/>
      </c>
      <c r="AT444" s="29" t="e">
        <f ca="1">+_xlfn.IFNA(VLOOKUP($B444,'Resultados General'!$C$11:$CG$510,MATCH(AT$6,'Resultados General'!$C$10:$CG$10,0),0),"")</f>
        <v>#NAME?</v>
      </c>
      <c r="AU444" s="29" t="str">
        <f t="shared" ca="1" si="472"/>
        <v/>
      </c>
      <c r="AV444" s="29" t="str">
        <f t="shared" ca="1" si="473"/>
        <v/>
      </c>
      <c r="AW444" s="29" t="e">
        <f ca="1">+_xlfn.IFNA(VLOOKUP($B444,'Resultados General'!$C$11:$CG$510,MATCH(AW$6,'Resultados General'!$C$10:$CG$10,0),0),"")</f>
        <v>#NAME?</v>
      </c>
      <c r="AX444" s="29" t="str">
        <f t="shared" ca="1" si="474"/>
        <v/>
      </c>
      <c r="AY444" s="29" t="str">
        <f t="shared" ca="1" si="475"/>
        <v/>
      </c>
      <c r="AZ444" s="29" t="e">
        <f ca="1">+_xlfn.IFNA(VLOOKUP($B444,'Resultados General'!$C$11:$CG$510,MATCH(AZ$6,'Resultados General'!$C$10:$CG$10,0),0),"")</f>
        <v>#NAME?</v>
      </c>
      <c r="BA444" s="29" t="str">
        <f t="shared" ca="1" si="476"/>
        <v/>
      </c>
      <c r="BB444" s="29" t="str">
        <f t="shared" ca="1" si="477"/>
        <v/>
      </c>
      <c r="BC444" s="29" t="e">
        <f ca="1">+_xlfn.IFNA(VLOOKUP($B444,'Resultados General'!$C$11:$CG$510,MATCH(BC$6,'Resultados General'!$C$10:$CG$10,0),0),"")</f>
        <v>#NAME?</v>
      </c>
      <c r="BD444" s="29" t="str">
        <f t="shared" ca="1" si="478"/>
        <v/>
      </c>
      <c r="BE444" s="29" t="str">
        <f t="shared" ca="1" si="479"/>
        <v/>
      </c>
      <c r="BF444" s="29" t="e">
        <f ca="1">+_xlfn.IFNA(VLOOKUP($B444,'Resultados General'!$C$11:$CG$510,MATCH(BF$6,'Resultados General'!$C$10:$CG$10,0),0),"")</f>
        <v>#NAME?</v>
      </c>
      <c r="BG444" s="29" t="str">
        <f t="shared" ca="1" si="480"/>
        <v/>
      </c>
      <c r="BH444" s="29" t="str">
        <f t="shared" ca="1" si="481"/>
        <v/>
      </c>
      <c r="BI444" s="29" t="e">
        <f ca="1">+_xlfn.IFNA(VLOOKUP($B444,'Resultados General'!$C$11:$CG$510,MATCH(BI$6,'Resultados General'!$C$10:$CG$10,0),0),"")</f>
        <v>#NAME?</v>
      </c>
      <c r="BJ444" s="29" t="str">
        <f t="shared" ca="1" si="482"/>
        <v/>
      </c>
      <c r="BK444" s="29" t="str">
        <f t="shared" ca="1" si="483"/>
        <v/>
      </c>
      <c r="BL444" s="29" t="e">
        <f ca="1">+_xlfn.IFNA(VLOOKUP($B444,'Resultados General'!$C$11:$CG$510,MATCH(BL$6,'Resultados General'!$C$10:$CG$10,0),0),"")</f>
        <v>#NAME?</v>
      </c>
      <c r="BM444" s="29" t="str">
        <f t="shared" ca="1" si="484"/>
        <v/>
      </c>
      <c r="BN444" s="29" t="str">
        <f t="shared" ca="1" si="485"/>
        <v/>
      </c>
      <c r="BO444" s="29" t="e">
        <f ca="1">+_xlfn.IFNA(VLOOKUP($B444,'Resultados General'!$C$11:$CG$510,MATCH(BO$6,'Resultados General'!$C$10:$CG$10,0),0),"")</f>
        <v>#NAME?</v>
      </c>
      <c r="BP444" s="29" t="str">
        <f t="shared" ca="1" si="486"/>
        <v/>
      </c>
      <c r="BQ444" s="29" t="str">
        <f t="shared" ca="1" si="487"/>
        <v/>
      </c>
      <c r="BR444" s="29" t="e">
        <f ca="1">+_xlfn.IFNA(VLOOKUP($B444,'Resultados General'!$C$11:$CG$510,MATCH(BR$6,'Resultados General'!$C$10:$CG$10,0),0),"")</f>
        <v>#NAME?</v>
      </c>
      <c r="BS444" s="29" t="str">
        <f t="shared" ca="1" si="488"/>
        <v/>
      </c>
      <c r="BT444" s="29" t="str">
        <f t="shared" ca="1" si="489"/>
        <v/>
      </c>
      <c r="BU444" s="29" t="e">
        <f ca="1">+_xlfn.IFNA(VLOOKUP($B444,'Resultados General'!$C$11:$CG$510,MATCH(BU$6,'Resultados General'!$C$10:$CG$10,0),0),"")</f>
        <v>#NAME?</v>
      </c>
      <c r="BV444" s="29" t="str">
        <f t="shared" ca="1" si="490"/>
        <v/>
      </c>
      <c r="BW444" s="29" t="str">
        <f t="shared" ca="1" si="491"/>
        <v/>
      </c>
      <c r="BX444" s="29" t="e">
        <f ca="1">+_xlfn.IFNA(VLOOKUP($B444,'Resultados General'!$C$11:$CG$510,MATCH(BX$6,'Resultados General'!$C$10:$CG$10,0),0),"")</f>
        <v>#NAME?</v>
      </c>
      <c r="BY444" s="29" t="str">
        <f t="shared" ca="1" si="492"/>
        <v/>
      </c>
      <c r="BZ444" s="29" t="str">
        <f t="shared" ca="1" si="493"/>
        <v/>
      </c>
      <c r="CA444" s="29" t="e">
        <f ca="1">+_xlfn.IFNA(VLOOKUP($B444,'Resultados General'!$C$11:$CG$510,MATCH(CA$6,'Resultados General'!$C$10:$CG$10,0),0),"")</f>
        <v>#NAME?</v>
      </c>
      <c r="CB444" s="29" t="str">
        <f t="shared" ca="1" si="494"/>
        <v/>
      </c>
      <c r="CC444" s="29" t="str">
        <f t="shared" ca="1" si="495"/>
        <v/>
      </c>
      <c r="CD444" s="29" t="e">
        <f ca="1">+_xlfn.IFNA(VLOOKUP($B444,'Resultados General'!$C$11:$CG$510,MATCH(CD$6,'Resultados General'!$C$10:$CG$10,0),0),"")</f>
        <v>#NAME?</v>
      </c>
      <c r="CE444" s="29" t="str">
        <f t="shared" ca="1" si="496"/>
        <v/>
      </c>
      <c r="CF444" s="29" t="str">
        <f t="shared" ca="1" si="497"/>
        <v/>
      </c>
      <c r="CG444" s="29" t="e">
        <f ca="1">+_xlfn.IFNA(VLOOKUP($B444,'Resultados General'!$C$11:$CG$510,MATCH(CG$6,'Resultados General'!$C$10:$CG$10,0),0),"")</f>
        <v>#NAME?</v>
      </c>
      <c r="CH444" s="29" t="str">
        <f t="shared" ca="1" si="498"/>
        <v/>
      </c>
      <c r="CI444" s="29" t="str">
        <f t="shared" ca="1" si="499"/>
        <v/>
      </c>
      <c r="CJ444" s="29" t="e">
        <f ca="1">+_xlfn.IFNA(VLOOKUP($B444,'Resultados General'!$C$11:$CG$510,MATCH(CJ$6,'Resultados General'!$C$10:$CG$10,0),0),"")</f>
        <v>#NAME?</v>
      </c>
      <c r="CK444" s="29" t="str">
        <f t="shared" ca="1" si="500"/>
        <v/>
      </c>
      <c r="CL444" s="29" t="str">
        <f t="shared" ca="1" si="501"/>
        <v/>
      </c>
      <c r="CM444" s="29" t="e">
        <f ca="1">+_xlfn.IFNA(VLOOKUP($B444,'Resultados General'!$C$11:$CG$510,MATCH(CM$6,'Resultados General'!$C$10:$CG$10,0),0),"")</f>
        <v>#NAME?</v>
      </c>
      <c r="CN444" s="29" t="str">
        <f t="shared" ca="1" si="502"/>
        <v/>
      </c>
      <c r="CO444" s="29" t="str">
        <f t="shared" ca="1" si="503"/>
        <v/>
      </c>
      <c r="CP444" s="29" t="e">
        <f ca="1">+_xlfn.IFNA(VLOOKUP($B444,'Resultados General'!$C$11:$CG$510,MATCH(CP$6,'Resultados General'!$C$10:$CG$10,0),0),"")</f>
        <v>#NAME?</v>
      </c>
      <c r="CQ444" s="29" t="str">
        <f t="shared" ca="1" si="504"/>
        <v/>
      </c>
      <c r="CR444" s="29" t="str">
        <f t="shared" ca="1" si="505"/>
        <v/>
      </c>
      <c r="CS444" s="29" t="e">
        <f ca="1">+_xlfn.IFNA(VLOOKUP($B444,'Resultados General'!$C$11:$CG$510,MATCH(CS$6,'Resultados General'!$C$10:$CG$10,0),0),"")</f>
        <v>#NAME?</v>
      </c>
      <c r="CT444" s="29" t="str">
        <f t="shared" ca="1" si="506"/>
        <v/>
      </c>
      <c r="CU444" s="29" t="str">
        <f t="shared" ca="1" si="507"/>
        <v/>
      </c>
      <c r="CV444" s="29" t="e">
        <f ca="1">+_xlfn.IFNA(VLOOKUP($B444,'Resultados General'!$C$11:$CG$510,MATCH(CV$6,'Resultados General'!$C$10:$CG$10,0),0),"")</f>
        <v>#NAME?</v>
      </c>
      <c r="CW444" s="29" t="str">
        <f t="shared" ca="1" si="508"/>
        <v/>
      </c>
      <c r="CX444" s="29" t="str">
        <f t="shared" ca="1" si="509"/>
        <v/>
      </c>
      <c r="CY444" s="29" t="e">
        <f ca="1">+_xlfn.IFNA(VLOOKUP($B444,'Resultados General'!$C$11:$CG$510,MATCH(CY$6,'Resultados General'!$C$10:$CG$10,0),0),"")</f>
        <v>#NAME?</v>
      </c>
      <c r="CZ444" s="29" t="str">
        <f t="shared" ca="1" si="510"/>
        <v/>
      </c>
      <c r="DA444" s="29" t="str">
        <f t="shared" ca="1" si="511"/>
        <v/>
      </c>
      <c r="DB444" s="29" t="e">
        <f ca="1">+_xlfn.IFNA(VLOOKUP($B444,'Resultados General'!$C$11:$CG$510,MATCH(DB$6,'Resultados General'!$C$10:$CG$10,0),0),"")</f>
        <v>#NAME?</v>
      </c>
      <c r="DC444" s="29" t="str">
        <f t="shared" ca="1" si="512"/>
        <v/>
      </c>
      <c r="DD444" s="29" t="str">
        <f t="shared" ca="1" si="513"/>
        <v/>
      </c>
      <c r="DE444" s="29" t="e">
        <f ca="1">+_xlfn.IFNA(VLOOKUP($B444,'Resultados General'!$C$11:$CG$510,MATCH(DE$6,'Resultados General'!$C$10:$CG$10,0),0),"")</f>
        <v>#NAME?</v>
      </c>
      <c r="DF444" s="29" t="str">
        <f t="shared" ca="1" si="514"/>
        <v/>
      </c>
      <c r="DG444" s="29" t="str">
        <f t="shared" ca="1" si="515"/>
        <v/>
      </c>
      <c r="DH444" s="29" t="e">
        <f ca="1">+_xlfn.IFNA(VLOOKUP($B444,'Resultados General'!$C$11:$CG$510,MATCH(DH$6,'Resultados General'!$C$10:$CG$10,0),0),"")</f>
        <v>#NAME?</v>
      </c>
      <c r="DI444" s="29" t="str">
        <f t="shared" ca="1" si="516"/>
        <v/>
      </c>
      <c r="DJ444" s="29" t="str">
        <f t="shared" ca="1" si="517"/>
        <v/>
      </c>
      <c r="DK444" s="29" t="e">
        <f ca="1">+_xlfn.IFNA(VLOOKUP($B444,'Resultados General'!$C$11:$CG$510,MATCH(DK$6,'Resultados General'!$C$10:$CG$10,0),0),"")</f>
        <v>#NAME?</v>
      </c>
      <c r="DL444" s="29" t="str">
        <f t="shared" ca="1" si="518"/>
        <v/>
      </c>
      <c r="DM444" s="29" t="str">
        <f t="shared" ca="1" si="519"/>
        <v/>
      </c>
      <c r="DN444" s="29" t="e">
        <f ca="1">+_xlfn.IFNA(VLOOKUP($B444,'Resultados General'!$C$11:$CG$510,MATCH(DN$6,'Resultados General'!$C$10:$CG$10,0),0),"")</f>
        <v>#NAME?</v>
      </c>
      <c r="DO444" s="29" t="str">
        <f t="shared" ca="1" si="520"/>
        <v/>
      </c>
      <c r="DP444" s="29" t="str">
        <f t="shared" ca="1" si="521"/>
        <v/>
      </c>
    </row>
    <row r="445" spans="2:120">
      <c r="B445" s="219" t="str">
        <f>+IF('Resultados General'!C448="","",'Resultados General'!C448)</f>
        <v/>
      </c>
      <c r="C445" s="134" t="e">
        <f ca="1">+_xlfn.IFNA(VLOOKUP('Distribución de puestos'!B445,'Resultados General'!$C$11:$J$510,8,0),"")</f>
        <v>#NAME?</v>
      </c>
      <c r="D445" s="135" t="e">
        <f ca="1">+_xlfn.IFNA(VLOOKUP(B445,'Resultados General'!$C$11:$L$510,10,0),"")</f>
        <v>#NAME?</v>
      </c>
      <c r="E445" s="26" t="s">
        <v>76</v>
      </c>
      <c r="F445" s="26" t="s">
        <v>76</v>
      </c>
      <c r="G445" s="135" t="str">
        <f t="shared" ca="1" si="522"/>
        <v/>
      </c>
      <c r="H445" s="135" t="str">
        <f t="shared" ca="1" si="523"/>
        <v/>
      </c>
      <c r="I445" s="219" t="str">
        <f t="shared" si="524"/>
        <v/>
      </c>
      <c r="J445" s="138"/>
      <c r="M445" s="29" t="e">
        <f ca="1">+_xlfn.IFNA(VLOOKUP($B445,'Resultados General'!$C$11:$CG$510,MATCH(M$6,'Resultados General'!$C$10:$CG$10,0),0),"")</f>
        <v>#NAME?</v>
      </c>
      <c r="N445" s="29" t="str">
        <f t="shared" ca="1" si="450"/>
        <v/>
      </c>
      <c r="O445" s="29" t="str">
        <f t="shared" ca="1" si="451"/>
        <v/>
      </c>
      <c r="P445" s="29" t="e">
        <f ca="1">+_xlfn.IFNA(VLOOKUP($B445,'Resultados General'!$C$11:$CG$510,MATCH(P$6,'Resultados General'!$C$10:$CG$10,0),0),"")</f>
        <v>#NAME?</v>
      </c>
      <c r="Q445" s="29" t="str">
        <f t="shared" ca="1" si="452"/>
        <v/>
      </c>
      <c r="R445" s="29" t="str">
        <f t="shared" ca="1" si="453"/>
        <v/>
      </c>
      <c r="S445" s="29" t="e">
        <f ca="1">+_xlfn.IFNA(VLOOKUP($B445,'Resultados General'!$C$11:$CG$510,MATCH(S$6,'Resultados General'!$C$10:$CG$10,0),0),"")</f>
        <v>#NAME?</v>
      </c>
      <c r="T445" s="29" t="str">
        <f t="shared" ca="1" si="454"/>
        <v/>
      </c>
      <c r="U445" s="29" t="str">
        <f t="shared" ca="1" si="455"/>
        <v/>
      </c>
      <c r="V445" s="29" t="e">
        <f ca="1">+_xlfn.IFNA(VLOOKUP($B445,'Resultados General'!$C$11:$CG$510,MATCH(V$6,'Resultados General'!$C$10:$CG$10,0),0),"")</f>
        <v>#NAME?</v>
      </c>
      <c r="W445" s="29" t="str">
        <f t="shared" ca="1" si="456"/>
        <v/>
      </c>
      <c r="X445" s="29" t="str">
        <f t="shared" ca="1" si="457"/>
        <v/>
      </c>
      <c r="Y445" s="29" t="e">
        <f ca="1">+_xlfn.IFNA(VLOOKUP($B445,'Resultados General'!$C$11:$CG$510,MATCH(Y$6,'Resultados General'!$C$10:$CG$10,0),0),"")</f>
        <v>#NAME?</v>
      </c>
      <c r="Z445" s="29" t="str">
        <f t="shared" ca="1" si="458"/>
        <v/>
      </c>
      <c r="AA445" s="29" t="str">
        <f t="shared" ca="1" si="459"/>
        <v/>
      </c>
      <c r="AB445" s="29" t="e">
        <f ca="1">+_xlfn.IFNA(VLOOKUP($B445,'Resultados General'!$C$11:$CG$510,MATCH(AB$6,'Resultados General'!$C$10:$CG$10,0),0),"")</f>
        <v>#NAME?</v>
      </c>
      <c r="AC445" s="29" t="str">
        <f t="shared" ca="1" si="460"/>
        <v/>
      </c>
      <c r="AD445" s="29" t="str">
        <f t="shared" ca="1" si="461"/>
        <v/>
      </c>
      <c r="AE445" s="29" t="e">
        <f ca="1">+_xlfn.IFNA(VLOOKUP($B445,'Resultados General'!$C$11:$CG$510,MATCH(AE$6,'Resultados General'!$C$10:$CG$10,0),0),"")</f>
        <v>#NAME?</v>
      </c>
      <c r="AF445" s="29" t="str">
        <f t="shared" ca="1" si="462"/>
        <v/>
      </c>
      <c r="AG445" s="29" t="str">
        <f t="shared" ca="1" si="463"/>
        <v/>
      </c>
      <c r="AH445" s="29" t="e">
        <f ca="1">+_xlfn.IFNA(VLOOKUP($B445,'Resultados General'!$C$11:$CG$510,MATCH(AH$6,'Resultados General'!$C$10:$CG$10,0),0),"")</f>
        <v>#NAME?</v>
      </c>
      <c r="AI445" s="29" t="str">
        <f t="shared" ca="1" si="464"/>
        <v/>
      </c>
      <c r="AJ445" s="29" t="str">
        <f t="shared" ca="1" si="465"/>
        <v/>
      </c>
      <c r="AK445" s="29" t="e">
        <f ca="1">+_xlfn.IFNA(VLOOKUP($B445,'Resultados General'!$C$11:$CG$510,MATCH(AK$6,'Resultados General'!$C$10:$CG$10,0),0),"")</f>
        <v>#NAME?</v>
      </c>
      <c r="AL445" s="29" t="str">
        <f t="shared" ca="1" si="466"/>
        <v/>
      </c>
      <c r="AM445" s="29" t="str">
        <f t="shared" ca="1" si="467"/>
        <v/>
      </c>
      <c r="AN445" s="29" t="e">
        <f ca="1">+_xlfn.IFNA(VLOOKUP($B445,'Resultados General'!$C$11:$CG$510,MATCH(AN$6,'Resultados General'!$C$10:$CG$10,0),0),"")</f>
        <v>#NAME?</v>
      </c>
      <c r="AO445" s="29" t="str">
        <f t="shared" ca="1" si="468"/>
        <v/>
      </c>
      <c r="AP445" s="29" t="str">
        <f t="shared" ca="1" si="469"/>
        <v/>
      </c>
      <c r="AQ445" s="29" t="e">
        <f ca="1">+_xlfn.IFNA(VLOOKUP($B445,'Resultados General'!$C$11:$CG$510,MATCH(AQ$6,'Resultados General'!$C$10:$CG$10,0),0),"")</f>
        <v>#NAME?</v>
      </c>
      <c r="AR445" s="29" t="str">
        <f t="shared" ca="1" si="470"/>
        <v/>
      </c>
      <c r="AS445" s="29" t="str">
        <f t="shared" ca="1" si="471"/>
        <v/>
      </c>
      <c r="AT445" s="29" t="e">
        <f ca="1">+_xlfn.IFNA(VLOOKUP($B445,'Resultados General'!$C$11:$CG$510,MATCH(AT$6,'Resultados General'!$C$10:$CG$10,0),0),"")</f>
        <v>#NAME?</v>
      </c>
      <c r="AU445" s="29" t="str">
        <f t="shared" ca="1" si="472"/>
        <v/>
      </c>
      <c r="AV445" s="29" t="str">
        <f t="shared" ca="1" si="473"/>
        <v/>
      </c>
      <c r="AW445" s="29" t="e">
        <f ca="1">+_xlfn.IFNA(VLOOKUP($B445,'Resultados General'!$C$11:$CG$510,MATCH(AW$6,'Resultados General'!$C$10:$CG$10,0),0),"")</f>
        <v>#NAME?</v>
      </c>
      <c r="AX445" s="29" t="str">
        <f t="shared" ca="1" si="474"/>
        <v/>
      </c>
      <c r="AY445" s="29" t="str">
        <f t="shared" ca="1" si="475"/>
        <v/>
      </c>
      <c r="AZ445" s="29" t="e">
        <f ca="1">+_xlfn.IFNA(VLOOKUP($B445,'Resultados General'!$C$11:$CG$510,MATCH(AZ$6,'Resultados General'!$C$10:$CG$10,0),0),"")</f>
        <v>#NAME?</v>
      </c>
      <c r="BA445" s="29" t="str">
        <f t="shared" ca="1" si="476"/>
        <v/>
      </c>
      <c r="BB445" s="29" t="str">
        <f t="shared" ca="1" si="477"/>
        <v/>
      </c>
      <c r="BC445" s="29" t="e">
        <f ca="1">+_xlfn.IFNA(VLOOKUP($B445,'Resultados General'!$C$11:$CG$510,MATCH(BC$6,'Resultados General'!$C$10:$CG$10,0),0),"")</f>
        <v>#NAME?</v>
      </c>
      <c r="BD445" s="29" t="str">
        <f t="shared" ca="1" si="478"/>
        <v/>
      </c>
      <c r="BE445" s="29" t="str">
        <f t="shared" ca="1" si="479"/>
        <v/>
      </c>
      <c r="BF445" s="29" t="e">
        <f ca="1">+_xlfn.IFNA(VLOOKUP($B445,'Resultados General'!$C$11:$CG$510,MATCH(BF$6,'Resultados General'!$C$10:$CG$10,0),0),"")</f>
        <v>#NAME?</v>
      </c>
      <c r="BG445" s="29" t="str">
        <f t="shared" ca="1" si="480"/>
        <v/>
      </c>
      <c r="BH445" s="29" t="str">
        <f t="shared" ca="1" si="481"/>
        <v/>
      </c>
      <c r="BI445" s="29" t="e">
        <f ca="1">+_xlfn.IFNA(VLOOKUP($B445,'Resultados General'!$C$11:$CG$510,MATCH(BI$6,'Resultados General'!$C$10:$CG$10,0),0),"")</f>
        <v>#NAME?</v>
      </c>
      <c r="BJ445" s="29" t="str">
        <f t="shared" ca="1" si="482"/>
        <v/>
      </c>
      <c r="BK445" s="29" t="str">
        <f t="shared" ca="1" si="483"/>
        <v/>
      </c>
      <c r="BL445" s="29" t="e">
        <f ca="1">+_xlfn.IFNA(VLOOKUP($B445,'Resultados General'!$C$11:$CG$510,MATCH(BL$6,'Resultados General'!$C$10:$CG$10,0),0),"")</f>
        <v>#NAME?</v>
      </c>
      <c r="BM445" s="29" t="str">
        <f t="shared" ca="1" si="484"/>
        <v/>
      </c>
      <c r="BN445" s="29" t="str">
        <f t="shared" ca="1" si="485"/>
        <v/>
      </c>
      <c r="BO445" s="29" t="e">
        <f ca="1">+_xlfn.IFNA(VLOOKUP($B445,'Resultados General'!$C$11:$CG$510,MATCH(BO$6,'Resultados General'!$C$10:$CG$10,0),0),"")</f>
        <v>#NAME?</v>
      </c>
      <c r="BP445" s="29" t="str">
        <f t="shared" ca="1" si="486"/>
        <v/>
      </c>
      <c r="BQ445" s="29" t="str">
        <f t="shared" ca="1" si="487"/>
        <v/>
      </c>
      <c r="BR445" s="29" t="e">
        <f ca="1">+_xlfn.IFNA(VLOOKUP($B445,'Resultados General'!$C$11:$CG$510,MATCH(BR$6,'Resultados General'!$C$10:$CG$10,0),0),"")</f>
        <v>#NAME?</v>
      </c>
      <c r="BS445" s="29" t="str">
        <f t="shared" ca="1" si="488"/>
        <v/>
      </c>
      <c r="BT445" s="29" t="str">
        <f t="shared" ca="1" si="489"/>
        <v/>
      </c>
      <c r="BU445" s="29" t="e">
        <f ca="1">+_xlfn.IFNA(VLOOKUP($B445,'Resultados General'!$C$11:$CG$510,MATCH(BU$6,'Resultados General'!$C$10:$CG$10,0),0),"")</f>
        <v>#NAME?</v>
      </c>
      <c r="BV445" s="29" t="str">
        <f t="shared" ca="1" si="490"/>
        <v/>
      </c>
      <c r="BW445" s="29" t="str">
        <f t="shared" ca="1" si="491"/>
        <v/>
      </c>
      <c r="BX445" s="29" t="e">
        <f ca="1">+_xlfn.IFNA(VLOOKUP($B445,'Resultados General'!$C$11:$CG$510,MATCH(BX$6,'Resultados General'!$C$10:$CG$10,0),0),"")</f>
        <v>#NAME?</v>
      </c>
      <c r="BY445" s="29" t="str">
        <f t="shared" ca="1" si="492"/>
        <v/>
      </c>
      <c r="BZ445" s="29" t="str">
        <f t="shared" ca="1" si="493"/>
        <v/>
      </c>
      <c r="CA445" s="29" t="e">
        <f ca="1">+_xlfn.IFNA(VLOOKUP($B445,'Resultados General'!$C$11:$CG$510,MATCH(CA$6,'Resultados General'!$C$10:$CG$10,0),0),"")</f>
        <v>#NAME?</v>
      </c>
      <c r="CB445" s="29" t="str">
        <f t="shared" ca="1" si="494"/>
        <v/>
      </c>
      <c r="CC445" s="29" t="str">
        <f t="shared" ca="1" si="495"/>
        <v/>
      </c>
      <c r="CD445" s="29" t="e">
        <f ca="1">+_xlfn.IFNA(VLOOKUP($B445,'Resultados General'!$C$11:$CG$510,MATCH(CD$6,'Resultados General'!$C$10:$CG$10,0),0),"")</f>
        <v>#NAME?</v>
      </c>
      <c r="CE445" s="29" t="str">
        <f t="shared" ca="1" si="496"/>
        <v/>
      </c>
      <c r="CF445" s="29" t="str">
        <f t="shared" ca="1" si="497"/>
        <v/>
      </c>
      <c r="CG445" s="29" t="e">
        <f ca="1">+_xlfn.IFNA(VLOOKUP($B445,'Resultados General'!$C$11:$CG$510,MATCH(CG$6,'Resultados General'!$C$10:$CG$10,0),0),"")</f>
        <v>#NAME?</v>
      </c>
      <c r="CH445" s="29" t="str">
        <f t="shared" ca="1" si="498"/>
        <v/>
      </c>
      <c r="CI445" s="29" t="str">
        <f t="shared" ca="1" si="499"/>
        <v/>
      </c>
      <c r="CJ445" s="29" t="e">
        <f ca="1">+_xlfn.IFNA(VLOOKUP($B445,'Resultados General'!$C$11:$CG$510,MATCH(CJ$6,'Resultados General'!$C$10:$CG$10,0),0),"")</f>
        <v>#NAME?</v>
      </c>
      <c r="CK445" s="29" t="str">
        <f t="shared" ca="1" si="500"/>
        <v/>
      </c>
      <c r="CL445" s="29" t="str">
        <f t="shared" ca="1" si="501"/>
        <v/>
      </c>
      <c r="CM445" s="29" t="e">
        <f ca="1">+_xlfn.IFNA(VLOOKUP($B445,'Resultados General'!$C$11:$CG$510,MATCH(CM$6,'Resultados General'!$C$10:$CG$10,0),0),"")</f>
        <v>#NAME?</v>
      </c>
      <c r="CN445" s="29" t="str">
        <f t="shared" ca="1" si="502"/>
        <v/>
      </c>
      <c r="CO445" s="29" t="str">
        <f t="shared" ca="1" si="503"/>
        <v/>
      </c>
      <c r="CP445" s="29" t="e">
        <f ca="1">+_xlfn.IFNA(VLOOKUP($B445,'Resultados General'!$C$11:$CG$510,MATCH(CP$6,'Resultados General'!$C$10:$CG$10,0),0),"")</f>
        <v>#NAME?</v>
      </c>
      <c r="CQ445" s="29" t="str">
        <f t="shared" ca="1" si="504"/>
        <v/>
      </c>
      <c r="CR445" s="29" t="str">
        <f t="shared" ca="1" si="505"/>
        <v/>
      </c>
      <c r="CS445" s="29" t="e">
        <f ca="1">+_xlfn.IFNA(VLOOKUP($B445,'Resultados General'!$C$11:$CG$510,MATCH(CS$6,'Resultados General'!$C$10:$CG$10,0),0),"")</f>
        <v>#NAME?</v>
      </c>
      <c r="CT445" s="29" t="str">
        <f t="shared" ca="1" si="506"/>
        <v/>
      </c>
      <c r="CU445" s="29" t="str">
        <f t="shared" ca="1" si="507"/>
        <v/>
      </c>
      <c r="CV445" s="29" t="e">
        <f ca="1">+_xlfn.IFNA(VLOOKUP($B445,'Resultados General'!$C$11:$CG$510,MATCH(CV$6,'Resultados General'!$C$10:$CG$10,0),0),"")</f>
        <v>#NAME?</v>
      </c>
      <c r="CW445" s="29" t="str">
        <f t="shared" ca="1" si="508"/>
        <v/>
      </c>
      <c r="CX445" s="29" t="str">
        <f t="shared" ca="1" si="509"/>
        <v/>
      </c>
      <c r="CY445" s="29" t="e">
        <f ca="1">+_xlfn.IFNA(VLOOKUP($B445,'Resultados General'!$C$11:$CG$510,MATCH(CY$6,'Resultados General'!$C$10:$CG$10,0),0),"")</f>
        <v>#NAME?</v>
      </c>
      <c r="CZ445" s="29" t="str">
        <f t="shared" ca="1" si="510"/>
        <v/>
      </c>
      <c r="DA445" s="29" t="str">
        <f t="shared" ca="1" si="511"/>
        <v/>
      </c>
      <c r="DB445" s="29" t="e">
        <f ca="1">+_xlfn.IFNA(VLOOKUP($B445,'Resultados General'!$C$11:$CG$510,MATCH(DB$6,'Resultados General'!$C$10:$CG$10,0),0),"")</f>
        <v>#NAME?</v>
      </c>
      <c r="DC445" s="29" t="str">
        <f t="shared" ca="1" si="512"/>
        <v/>
      </c>
      <c r="DD445" s="29" t="str">
        <f t="shared" ca="1" si="513"/>
        <v/>
      </c>
      <c r="DE445" s="29" t="e">
        <f ca="1">+_xlfn.IFNA(VLOOKUP($B445,'Resultados General'!$C$11:$CG$510,MATCH(DE$6,'Resultados General'!$C$10:$CG$10,0),0),"")</f>
        <v>#NAME?</v>
      </c>
      <c r="DF445" s="29" t="str">
        <f t="shared" ca="1" si="514"/>
        <v/>
      </c>
      <c r="DG445" s="29" t="str">
        <f t="shared" ca="1" si="515"/>
        <v/>
      </c>
      <c r="DH445" s="29" t="e">
        <f ca="1">+_xlfn.IFNA(VLOOKUP($B445,'Resultados General'!$C$11:$CG$510,MATCH(DH$6,'Resultados General'!$C$10:$CG$10,0),0),"")</f>
        <v>#NAME?</v>
      </c>
      <c r="DI445" s="29" t="str">
        <f t="shared" ca="1" si="516"/>
        <v/>
      </c>
      <c r="DJ445" s="29" t="str">
        <f t="shared" ca="1" si="517"/>
        <v/>
      </c>
      <c r="DK445" s="29" t="e">
        <f ca="1">+_xlfn.IFNA(VLOOKUP($B445,'Resultados General'!$C$11:$CG$510,MATCH(DK$6,'Resultados General'!$C$10:$CG$10,0),0),"")</f>
        <v>#NAME?</v>
      </c>
      <c r="DL445" s="29" t="str">
        <f t="shared" ca="1" si="518"/>
        <v/>
      </c>
      <c r="DM445" s="29" t="str">
        <f t="shared" ca="1" si="519"/>
        <v/>
      </c>
      <c r="DN445" s="29" t="e">
        <f ca="1">+_xlfn.IFNA(VLOOKUP($B445,'Resultados General'!$C$11:$CG$510,MATCH(DN$6,'Resultados General'!$C$10:$CG$10,0),0),"")</f>
        <v>#NAME?</v>
      </c>
      <c r="DO445" s="29" t="str">
        <f t="shared" ca="1" si="520"/>
        <v/>
      </c>
      <c r="DP445" s="29" t="str">
        <f t="shared" ca="1" si="521"/>
        <v/>
      </c>
    </row>
    <row r="446" spans="2:120">
      <c r="B446" s="219" t="str">
        <f>+IF('Resultados General'!C449="","",'Resultados General'!C449)</f>
        <v/>
      </c>
      <c r="C446" s="134" t="e">
        <f ca="1">+_xlfn.IFNA(VLOOKUP('Distribución de puestos'!B446,'Resultados General'!$C$11:$J$510,8,0),"")</f>
        <v>#NAME?</v>
      </c>
      <c r="D446" s="135" t="e">
        <f ca="1">+_xlfn.IFNA(VLOOKUP(B446,'Resultados General'!$C$11:$L$510,10,0),"")</f>
        <v>#NAME?</v>
      </c>
      <c r="E446" s="26" t="s">
        <v>76</v>
      </c>
      <c r="F446" s="26" t="s">
        <v>76</v>
      </c>
      <c r="G446" s="135" t="str">
        <f t="shared" ca="1" si="522"/>
        <v/>
      </c>
      <c r="H446" s="135" t="str">
        <f t="shared" ca="1" si="523"/>
        <v/>
      </c>
      <c r="I446" s="219" t="str">
        <f t="shared" si="524"/>
        <v/>
      </c>
      <c r="J446" s="138"/>
      <c r="M446" s="29" t="e">
        <f ca="1">+_xlfn.IFNA(VLOOKUP($B446,'Resultados General'!$C$11:$CG$510,MATCH(M$6,'Resultados General'!$C$10:$CG$10,0),0),"")</f>
        <v>#NAME?</v>
      </c>
      <c r="N446" s="29" t="str">
        <f t="shared" ca="1" si="450"/>
        <v/>
      </c>
      <c r="O446" s="29" t="str">
        <f t="shared" ca="1" si="451"/>
        <v/>
      </c>
      <c r="P446" s="29" t="e">
        <f ca="1">+_xlfn.IFNA(VLOOKUP($B446,'Resultados General'!$C$11:$CG$510,MATCH(P$6,'Resultados General'!$C$10:$CG$10,0),0),"")</f>
        <v>#NAME?</v>
      </c>
      <c r="Q446" s="29" t="str">
        <f t="shared" ca="1" si="452"/>
        <v/>
      </c>
      <c r="R446" s="29" t="str">
        <f t="shared" ca="1" si="453"/>
        <v/>
      </c>
      <c r="S446" s="29" t="e">
        <f ca="1">+_xlfn.IFNA(VLOOKUP($B446,'Resultados General'!$C$11:$CG$510,MATCH(S$6,'Resultados General'!$C$10:$CG$10,0),0),"")</f>
        <v>#NAME?</v>
      </c>
      <c r="T446" s="29" t="str">
        <f t="shared" ca="1" si="454"/>
        <v/>
      </c>
      <c r="U446" s="29" t="str">
        <f t="shared" ca="1" si="455"/>
        <v/>
      </c>
      <c r="V446" s="29" t="e">
        <f ca="1">+_xlfn.IFNA(VLOOKUP($B446,'Resultados General'!$C$11:$CG$510,MATCH(V$6,'Resultados General'!$C$10:$CG$10,0),0),"")</f>
        <v>#NAME?</v>
      </c>
      <c r="W446" s="29" t="str">
        <f t="shared" ca="1" si="456"/>
        <v/>
      </c>
      <c r="X446" s="29" t="str">
        <f t="shared" ca="1" si="457"/>
        <v/>
      </c>
      <c r="Y446" s="29" t="e">
        <f ca="1">+_xlfn.IFNA(VLOOKUP($B446,'Resultados General'!$C$11:$CG$510,MATCH(Y$6,'Resultados General'!$C$10:$CG$10,0),0),"")</f>
        <v>#NAME?</v>
      </c>
      <c r="Z446" s="29" t="str">
        <f t="shared" ca="1" si="458"/>
        <v/>
      </c>
      <c r="AA446" s="29" t="str">
        <f t="shared" ca="1" si="459"/>
        <v/>
      </c>
      <c r="AB446" s="29" t="e">
        <f ca="1">+_xlfn.IFNA(VLOOKUP($B446,'Resultados General'!$C$11:$CG$510,MATCH(AB$6,'Resultados General'!$C$10:$CG$10,0),0),"")</f>
        <v>#NAME?</v>
      </c>
      <c r="AC446" s="29" t="str">
        <f t="shared" ca="1" si="460"/>
        <v/>
      </c>
      <c r="AD446" s="29" t="str">
        <f t="shared" ca="1" si="461"/>
        <v/>
      </c>
      <c r="AE446" s="29" t="e">
        <f ca="1">+_xlfn.IFNA(VLOOKUP($B446,'Resultados General'!$C$11:$CG$510,MATCH(AE$6,'Resultados General'!$C$10:$CG$10,0),0),"")</f>
        <v>#NAME?</v>
      </c>
      <c r="AF446" s="29" t="str">
        <f t="shared" ca="1" si="462"/>
        <v/>
      </c>
      <c r="AG446" s="29" t="str">
        <f t="shared" ca="1" si="463"/>
        <v/>
      </c>
      <c r="AH446" s="29" t="e">
        <f ca="1">+_xlfn.IFNA(VLOOKUP($B446,'Resultados General'!$C$11:$CG$510,MATCH(AH$6,'Resultados General'!$C$10:$CG$10,0),0),"")</f>
        <v>#NAME?</v>
      </c>
      <c r="AI446" s="29" t="str">
        <f t="shared" ca="1" si="464"/>
        <v/>
      </c>
      <c r="AJ446" s="29" t="str">
        <f t="shared" ca="1" si="465"/>
        <v/>
      </c>
      <c r="AK446" s="29" t="e">
        <f ca="1">+_xlfn.IFNA(VLOOKUP($B446,'Resultados General'!$C$11:$CG$510,MATCH(AK$6,'Resultados General'!$C$10:$CG$10,0),0),"")</f>
        <v>#NAME?</v>
      </c>
      <c r="AL446" s="29" t="str">
        <f t="shared" ca="1" si="466"/>
        <v/>
      </c>
      <c r="AM446" s="29" t="str">
        <f t="shared" ca="1" si="467"/>
        <v/>
      </c>
      <c r="AN446" s="29" t="e">
        <f ca="1">+_xlfn.IFNA(VLOOKUP($B446,'Resultados General'!$C$11:$CG$510,MATCH(AN$6,'Resultados General'!$C$10:$CG$10,0),0),"")</f>
        <v>#NAME?</v>
      </c>
      <c r="AO446" s="29" t="str">
        <f t="shared" ca="1" si="468"/>
        <v/>
      </c>
      <c r="AP446" s="29" t="str">
        <f t="shared" ca="1" si="469"/>
        <v/>
      </c>
      <c r="AQ446" s="29" t="e">
        <f ca="1">+_xlfn.IFNA(VLOOKUP($B446,'Resultados General'!$C$11:$CG$510,MATCH(AQ$6,'Resultados General'!$C$10:$CG$10,0),0),"")</f>
        <v>#NAME?</v>
      </c>
      <c r="AR446" s="29" t="str">
        <f t="shared" ca="1" si="470"/>
        <v/>
      </c>
      <c r="AS446" s="29" t="str">
        <f t="shared" ca="1" si="471"/>
        <v/>
      </c>
      <c r="AT446" s="29" t="e">
        <f ca="1">+_xlfn.IFNA(VLOOKUP($B446,'Resultados General'!$C$11:$CG$510,MATCH(AT$6,'Resultados General'!$C$10:$CG$10,0),0),"")</f>
        <v>#NAME?</v>
      </c>
      <c r="AU446" s="29" t="str">
        <f t="shared" ca="1" si="472"/>
        <v/>
      </c>
      <c r="AV446" s="29" t="str">
        <f t="shared" ca="1" si="473"/>
        <v/>
      </c>
      <c r="AW446" s="29" t="e">
        <f ca="1">+_xlfn.IFNA(VLOOKUP($B446,'Resultados General'!$C$11:$CG$510,MATCH(AW$6,'Resultados General'!$C$10:$CG$10,0),0),"")</f>
        <v>#NAME?</v>
      </c>
      <c r="AX446" s="29" t="str">
        <f t="shared" ca="1" si="474"/>
        <v/>
      </c>
      <c r="AY446" s="29" t="str">
        <f t="shared" ca="1" si="475"/>
        <v/>
      </c>
      <c r="AZ446" s="29" t="e">
        <f ca="1">+_xlfn.IFNA(VLOOKUP($B446,'Resultados General'!$C$11:$CG$510,MATCH(AZ$6,'Resultados General'!$C$10:$CG$10,0),0),"")</f>
        <v>#NAME?</v>
      </c>
      <c r="BA446" s="29" t="str">
        <f t="shared" ca="1" si="476"/>
        <v/>
      </c>
      <c r="BB446" s="29" t="str">
        <f t="shared" ca="1" si="477"/>
        <v/>
      </c>
      <c r="BC446" s="29" t="e">
        <f ca="1">+_xlfn.IFNA(VLOOKUP($B446,'Resultados General'!$C$11:$CG$510,MATCH(BC$6,'Resultados General'!$C$10:$CG$10,0),0),"")</f>
        <v>#NAME?</v>
      </c>
      <c r="BD446" s="29" t="str">
        <f t="shared" ca="1" si="478"/>
        <v/>
      </c>
      <c r="BE446" s="29" t="str">
        <f t="shared" ca="1" si="479"/>
        <v/>
      </c>
      <c r="BF446" s="29" t="e">
        <f ca="1">+_xlfn.IFNA(VLOOKUP($B446,'Resultados General'!$C$11:$CG$510,MATCH(BF$6,'Resultados General'!$C$10:$CG$10,0),0),"")</f>
        <v>#NAME?</v>
      </c>
      <c r="BG446" s="29" t="str">
        <f t="shared" ca="1" si="480"/>
        <v/>
      </c>
      <c r="BH446" s="29" t="str">
        <f t="shared" ca="1" si="481"/>
        <v/>
      </c>
      <c r="BI446" s="29" t="e">
        <f ca="1">+_xlfn.IFNA(VLOOKUP($B446,'Resultados General'!$C$11:$CG$510,MATCH(BI$6,'Resultados General'!$C$10:$CG$10,0),0),"")</f>
        <v>#NAME?</v>
      </c>
      <c r="BJ446" s="29" t="str">
        <f t="shared" ca="1" si="482"/>
        <v/>
      </c>
      <c r="BK446" s="29" t="str">
        <f t="shared" ca="1" si="483"/>
        <v/>
      </c>
      <c r="BL446" s="29" t="e">
        <f ca="1">+_xlfn.IFNA(VLOOKUP($B446,'Resultados General'!$C$11:$CG$510,MATCH(BL$6,'Resultados General'!$C$10:$CG$10,0),0),"")</f>
        <v>#NAME?</v>
      </c>
      <c r="BM446" s="29" t="str">
        <f t="shared" ca="1" si="484"/>
        <v/>
      </c>
      <c r="BN446" s="29" t="str">
        <f t="shared" ca="1" si="485"/>
        <v/>
      </c>
      <c r="BO446" s="29" t="e">
        <f ca="1">+_xlfn.IFNA(VLOOKUP($B446,'Resultados General'!$C$11:$CG$510,MATCH(BO$6,'Resultados General'!$C$10:$CG$10,0),0),"")</f>
        <v>#NAME?</v>
      </c>
      <c r="BP446" s="29" t="str">
        <f t="shared" ca="1" si="486"/>
        <v/>
      </c>
      <c r="BQ446" s="29" t="str">
        <f t="shared" ca="1" si="487"/>
        <v/>
      </c>
      <c r="BR446" s="29" t="e">
        <f ca="1">+_xlfn.IFNA(VLOOKUP($B446,'Resultados General'!$C$11:$CG$510,MATCH(BR$6,'Resultados General'!$C$10:$CG$10,0),0),"")</f>
        <v>#NAME?</v>
      </c>
      <c r="BS446" s="29" t="str">
        <f t="shared" ca="1" si="488"/>
        <v/>
      </c>
      <c r="BT446" s="29" t="str">
        <f t="shared" ca="1" si="489"/>
        <v/>
      </c>
      <c r="BU446" s="29" t="e">
        <f ca="1">+_xlfn.IFNA(VLOOKUP($B446,'Resultados General'!$C$11:$CG$510,MATCH(BU$6,'Resultados General'!$C$10:$CG$10,0),0),"")</f>
        <v>#NAME?</v>
      </c>
      <c r="BV446" s="29" t="str">
        <f t="shared" ca="1" si="490"/>
        <v/>
      </c>
      <c r="BW446" s="29" t="str">
        <f t="shared" ca="1" si="491"/>
        <v/>
      </c>
      <c r="BX446" s="29" t="e">
        <f ca="1">+_xlfn.IFNA(VLOOKUP($B446,'Resultados General'!$C$11:$CG$510,MATCH(BX$6,'Resultados General'!$C$10:$CG$10,0),0),"")</f>
        <v>#NAME?</v>
      </c>
      <c r="BY446" s="29" t="str">
        <f t="shared" ca="1" si="492"/>
        <v/>
      </c>
      <c r="BZ446" s="29" t="str">
        <f t="shared" ca="1" si="493"/>
        <v/>
      </c>
      <c r="CA446" s="29" t="e">
        <f ca="1">+_xlfn.IFNA(VLOOKUP($B446,'Resultados General'!$C$11:$CG$510,MATCH(CA$6,'Resultados General'!$C$10:$CG$10,0),0),"")</f>
        <v>#NAME?</v>
      </c>
      <c r="CB446" s="29" t="str">
        <f t="shared" ca="1" si="494"/>
        <v/>
      </c>
      <c r="CC446" s="29" t="str">
        <f t="shared" ca="1" si="495"/>
        <v/>
      </c>
      <c r="CD446" s="29" t="e">
        <f ca="1">+_xlfn.IFNA(VLOOKUP($B446,'Resultados General'!$C$11:$CG$510,MATCH(CD$6,'Resultados General'!$C$10:$CG$10,0),0),"")</f>
        <v>#NAME?</v>
      </c>
      <c r="CE446" s="29" t="str">
        <f t="shared" ca="1" si="496"/>
        <v/>
      </c>
      <c r="CF446" s="29" t="str">
        <f t="shared" ca="1" si="497"/>
        <v/>
      </c>
      <c r="CG446" s="29" t="e">
        <f ca="1">+_xlfn.IFNA(VLOOKUP($B446,'Resultados General'!$C$11:$CG$510,MATCH(CG$6,'Resultados General'!$C$10:$CG$10,0),0),"")</f>
        <v>#NAME?</v>
      </c>
      <c r="CH446" s="29" t="str">
        <f t="shared" ca="1" si="498"/>
        <v/>
      </c>
      <c r="CI446" s="29" t="str">
        <f t="shared" ca="1" si="499"/>
        <v/>
      </c>
      <c r="CJ446" s="29" t="e">
        <f ca="1">+_xlfn.IFNA(VLOOKUP($B446,'Resultados General'!$C$11:$CG$510,MATCH(CJ$6,'Resultados General'!$C$10:$CG$10,0),0),"")</f>
        <v>#NAME?</v>
      </c>
      <c r="CK446" s="29" t="str">
        <f t="shared" ca="1" si="500"/>
        <v/>
      </c>
      <c r="CL446" s="29" t="str">
        <f t="shared" ca="1" si="501"/>
        <v/>
      </c>
      <c r="CM446" s="29" t="e">
        <f ca="1">+_xlfn.IFNA(VLOOKUP($B446,'Resultados General'!$C$11:$CG$510,MATCH(CM$6,'Resultados General'!$C$10:$CG$10,0),0),"")</f>
        <v>#NAME?</v>
      </c>
      <c r="CN446" s="29" t="str">
        <f t="shared" ca="1" si="502"/>
        <v/>
      </c>
      <c r="CO446" s="29" t="str">
        <f t="shared" ca="1" si="503"/>
        <v/>
      </c>
      <c r="CP446" s="29" t="e">
        <f ca="1">+_xlfn.IFNA(VLOOKUP($B446,'Resultados General'!$C$11:$CG$510,MATCH(CP$6,'Resultados General'!$C$10:$CG$10,0),0),"")</f>
        <v>#NAME?</v>
      </c>
      <c r="CQ446" s="29" t="str">
        <f t="shared" ca="1" si="504"/>
        <v/>
      </c>
      <c r="CR446" s="29" t="str">
        <f t="shared" ca="1" si="505"/>
        <v/>
      </c>
      <c r="CS446" s="29" t="e">
        <f ca="1">+_xlfn.IFNA(VLOOKUP($B446,'Resultados General'!$C$11:$CG$510,MATCH(CS$6,'Resultados General'!$C$10:$CG$10,0),0),"")</f>
        <v>#NAME?</v>
      </c>
      <c r="CT446" s="29" t="str">
        <f t="shared" ca="1" si="506"/>
        <v/>
      </c>
      <c r="CU446" s="29" t="str">
        <f t="shared" ca="1" si="507"/>
        <v/>
      </c>
      <c r="CV446" s="29" t="e">
        <f ca="1">+_xlfn.IFNA(VLOOKUP($B446,'Resultados General'!$C$11:$CG$510,MATCH(CV$6,'Resultados General'!$C$10:$CG$10,0),0),"")</f>
        <v>#NAME?</v>
      </c>
      <c r="CW446" s="29" t="str">
        <f t="shared" ca="1" si="508"/>
        <v/>
      </c>
      <c r="CX446" s="29" t="str">
        <f t="shared" ca="1" si="509"/>
        <v/>
      </c>
      <c r="CY446" s="29" t="e">
        <f ca="1">+_xlfn.IFNA(VLOOKUP($B446,'Resultados General'!$C$11:$CG$510,MATCH(CY$6,'Resultados General'!$C$10:$CG$10,0),0),"")</f>
        <v>#NAME?</v>
      </c>
      <c r="CZ446" s="29" t="str">
        <f t="shared" ca="1" si="510"/>
        <v/>
      </c>
      <c r="DA446" s="29" t="str">
        <f t="shared" ca="1" si="511"/>
        <v/>
      </c>
      <c r="DB446" s="29" t="e">
        <f ca="1">+_xlfn.IFNA(VLOOKUP($B446,'Resultados General'!$C$11:$CG$510,MATCH(DB$6,'Resultados General'!$C$10:$CG$10,0),0),"")</f>
        <v>#NAME?</v>
      </c>
      <c r="DC446" s="29" t="str">
        <f t="shared" ca="1" si="512"/>
        <v/>
      </c>
      <c r="DD446" s="29" t="str">
        <f t="shared" ca="1" si="513"/>
        <v/>
      </c>
      <c r="DE446" s="29" t="e">
        <f ca="1">+_xlfn.IFNA(VLOOKUP($B446,'Resultados General'!$C$11:$CG$510,MATCH(DE$6,'Resultados General'!$C$10:$CG$10,0),0),"")</f>
        <v>#NAME?</v>
      </c>
      <c r="DF446" s="29" t="str">
        <f t="shared" ca="1" si="514"/>
        <v/>
      </c>
      <c r="DG446" s="29" t="str">
        <f t="shared" ca="1" si="515"/>
        <v/>
      </c>
      <c r="DH446" s="29" t="e">
        <f ca="1">+_xlfn.IFNA(VLOOKUP($B446,'Resultados General'!$C$11:$CG$510,MATCH(DH$6,'Resultados General'!$C$10:$CG$10,0),0),"")</f>
        <v>#NAME?</v>
      </c>
      <c r="DI446" s="29" t="str">
        <f t="shared" ca="1" si="516"/>
        <v/>
      </c>
      <c r="DJ446" s="29" t="str">
        <f t="shared" ca="1" si="517"/>
        <v/>
      </c>
      <c r="DK446" s="29" t="e">
        <f ca="1">+_xlfn.IFNA(VLOOKUP($B446,'Resultados General'!$C$11:$CG$510,MATCH(DK$6,'Resultados General'!$C$10:$CG$10,0),0),"")</f>
        <v>#NAME?</v>
      </c>
      <c r="DL446" s="29" t="str">
        <f t="shared" ca="1" si="518"/>
        <v/>
      </c>
      <c r="DM446" s="29" t="str">
        <f t="shared" ca="1" si="519"/>
        <v/>
      </c>
      <c r="DN446" s="29" t="e">
        <f ca="1">+_xlfn.IFNA(VLOOKUP($B446,'Resultados General'!$C$11:$CG$510,MATCH(DN$6,'Resultados General'!$C$10:$CG$10,0),0),"")</f>
        <v>#NAME?</v>
      </c>
      <c r="DO446" s="29" t="str">
        <f t="shared" ca="1" si="520"/>
        <v/>
      </c>
      <c r="DP446" s="29" t="str">
        <f t="shared" ca="1" si="521"/>
        <v/>
      </c>
    </row>
    <row r="447" spans="2:120">
      <c r="B447" s="219" t="str">
        <f>+IF('Resultados General'!C450="","",'Resultados General'!C450)</f>
        <v/>
      </c>
      <c r="C447" s="134" t="e">
        <f ca="1">+_xlfn.IFNA(VLOOKUP('Distribución de puestos'!B447,'Resultados General'!$C$11:$J$510,8,0),"")</f>
        <v>#NAME?</v>
      </c>
      <c r="D447" s="135" t="e">
        <f ca="1">+_xlfn.IFNA(VLOOKUP(B447,'Resultados General'!$C$11:$L$510,10,0),"")</f>
        <v>#NAME?</v>
      </c>
      <c r="E447" s="26" t="s">
        <v>76</v>
      </c>
      <c r="F447" s="26" t="s">
        <v>76</v>
      </c>
      <c r="G447" s="135" t="str">
        <f t="shared" ca="1" si="522"/>
        <v/>
      </c>
      <c r="H447" s="135" t="str">
        <f t="shared" ca="1" si="523"/>
        <v/>
      </c>
      <c r="I447" s="219" t="str">
        <f t="shared" si="524"/>
        <v/>
      </c>
      <c r="J447" s="138"/>
      <c r="M447" s="29" t="e">
        <f ca="1">+_xlfn.IFNA(VLOOKUP($B447,'Resultados General'!$C$11:$CG$510,MATCH(M$6,'Resultados General'!$C$10:$CG$10,0),0),"")</f>
        <v>#NAME?</v>
      </c>
      <c r="N447" s="29" t="str">
        <f t="shared" ca="1" si="450"/>
        <v/>
      </c>
      <c r="O447" s="29" t="str">
        <f t="shared" ca="1" si="451"/>
        <v/>
      </c>
      <c r="P447" s="29" t="e">
        <f ca="1">+_xlfn.IFNA(VLOOKUP($B447,'Resultados General'!$C$11:$CG$510,MATCH(P$6,'Resultados General'!$C$10:$CG$10,0),0),"")</f>
        <v>#NAME?</v>
      </c>
      <c r="Q447" s="29" t="str">
        <f t="shared" ca="1" si="452"/>
        <v/>
      </c>
      <c r="R447" s="29" t="str">
        <f t="shared" ca="1" si="453"/>
        <v/>
      </c>
      <c r="S447" s="29" t="e">
        <f ca="1">+_xlfn.IFNA(VLOOKUP($B447,'Resultados General'!$C$11:$CG$510,MATCH(S$6,'Resultados General'!$C$10:$CG$10,0),0),"")</f>
        <v>#NAME?</v>
      </c>
      <c r="T447" s="29" t="str">
        <f t="shared" ca="1" si="454"/>
        <v/>
      </c>
      <c r="U447" s="29" t="str">
        <f t="shared" ca="1" si="455"/>
        <v/>
      </c>
      <c r="V447" s="29" t="e">
        <f ca="1">+_xlfn.IFNA(VLOOKUP($B447,'Resultados General'!$C$11:$CG$510,MATCH(V$6,'Resultados General'!$C$10:$CG$10,0),0),"")</f>
        <v>#NAME?</v>
      </c>
      <c r="W447" s="29" t="str">
        <f t="shared" ca="1" si="456"/>
        <v/>
      </c>
      <c r="X447" s="29" t="str">
        <f t="shared" ca="1" si="457"/>
        <v/>
      </c>
      <c r="Y447" s="29" t="e">
        <f ca="1">+_xlfn.IFNA(VLOOKUP($B447,'Resultados General'!$C$11:$CG$510,MATCH(Y$6,'Resultados General'!$C$10:$CG$10,0),0),"")</f>
        <v>#NAME?</v>
      </c>
      <c r="Z447" s="29" t="str">
        <f t="shared" ca="1" si="458"/>
        <v/>
      </c>
      <c r="AA447" s="29" t="str">
        <f t="shared" ca="1" si="459"/>
        <v/>
      </c>
      <c r="AB447" s="29" t="e">
        <f ca="1">+_xlfn.IFNA(VLOOKUP($B447,'Resultados General'!$C$11:$CG$510,MATCH(AB$6,'Resultados General'!$C$10:$CG$10,0),0),"")</f>
        <v>#NAME?</v>
      </c>
      <c r="AC447" s="29" t="str">
        <f t="shared" ca="1" si="460"/>
        <v/>
      </c>
      <c r="AD447" s="29" t="str">
        <f t="shared" ca="1" si="461"/>
        <v/>
      </c>
      <c r="AE447" s="29" t="e">
        <f ca="1">+_xlfn.IFNA(VLOOKUP($B447,'Resultados General'!$C$11:$CG$510,MATCH(AE$6,'Resultados General'!$C$10:$CG$10,0),0),"")</f>
        <v>#NAME?</v>
      </c>
      <c r="AF447" s="29" t="str">
        <f t="shared" ca="1" si="462"/>
        <v/>
      </c>
      <c r="AG447" s="29" t="str">
        <f t="shared" ca="1" si="463"/>
        <v/>
      </c>
      <c r="AH447" s="29" t="e">
        <f ca="1">+_xlfn.IFNA(VLOOKUP($B447,'Resultados General'!$C$11:$CG$510,MATCH(AH$6,'Resultados General'!$C$10:$CG$10,0),0),"")</f>
        <v>#NAME?</v>
      </c>
      <c r="AI447" s="29" t="str">
        <f t="shared" ca="1" si="464"/>
        <v/>
      </c>
      <c r="AJ447" s="29" t="str">
        <f t="shared" ca="1" si="465"/>
        <v/>
      </c>
      <c r="AK447" s="29" t="e">
        <f ca="1">+_xlfn.IFNA(VLOOKUP($B447,'Resultados General'!$C$11:$CG$510,MATCH(AK$6,'Resultados General'!$C$10:$CG$10,0),0),"")</f>
        <v>#NAME?</v>
      </c>
      <c r="AL447" s="29" t="str">
        <f t="shared" ca="1" si="466"/>
        <v/>
      </c>
      <c r="AM447" s="29" t="str">
        <f t="shared" ca="1" si="467"/>
        <v/>
      </c>
      <c r="AN447" s="29" t="e">
        <f ca="1">+_xlfn.IFNA(VLOOKUP($B447,'Resultados General'!$C$11:$CG$510,MATCH(AN$6,'Resultados General'!$C$10:$CG$10,0),0),"")</f>
        <v>#NAME?</v>
      </c>
      <c r="AO447" s="29" t="str">
        <f t="shared" ca="1" si="468"/>
        <v/>
      </c>
      <c r="AP447" s="29" t="str">
        <f t="shared" ca="1" si="469"/>
        <v/>
      </c>
      <c r="AQ447" s="29" t="e">
        <f ca="1">+_xlfn.IFNA(VLOOKUP($B447,'Resultados General'!$C$11:$CG$510,MATCH(AQ$6,'Resultados General'!$C$10:$CG$10,0),0),"")</f>
        <v>#NAME?</v>
      </c>
      <c r="AR447" s="29" t="str">
        <f t="shared" ca="1" si="470"/>
        <v/>
      </c>
      <c r="AS447" s="29" t="str">
        <f t="shared" ca="1" si="471"/>
        <v/>
      </c>
      <c r="AT447" s="29" t="e">
        <f ca="1">+_xlfn.IFNA(VLOOKUP($B447,'Resultados General'!$C$11:$CG$510,MATCH(AT$6,'Resultados General'!$C$10:$CG$10,0),0),"")</f>
        <v>#NAME?</v>
      </c>
      <c r="AU447" s="29" t="str">
        <f t="shared" ca="1" si="472"/>
        <v/>
      </c>
      <c r="AV447" s="29" t="str">
        <f t="shared" ca="1" si="473"/>
        <v/>
      </c>
      <c r="AW447" s="29" t="e">
        <f ca="1">+_xlfn.IFNA(VLOOKUP($B447,'Resultados General'!$C$11:$CG$510,MATCH(AW$6,'Resultados General'!$C$10:$CG$10,0),0),"")</f>
        <v>#NAME?</v>
      </c>
      <c r="AX447" s="29" t="str">
        <f t="shared" ca="1" si="474"/>
        <v/>
      </c>
      <c r="AY447" s="29" t="str">
        <f t="shared" ca="1" si="475"/>
        <v/>
      </c>
      <c r="AZ447" s="29" t="e">
        <f ca="1">+_xlfn.IFNA(VLOOKUP($B447,'Resultados General'!$C$11:$CG$510,MATCH(AZ$6,'Resultados General'!$C$10:$CG$10,0),0),"")</f>
        <v>#NAME?</v>
      </c>
      <c r="BA447" s="29" t="str">
        <f t="shared" ca="1" si="476"/>
        <v/>
      </c>
      <c r="BB447" s="29" t="str">
        <f t="shared" ca="1" si="477"/>
        <v/>
      </c>
      <c r="BC447" s="29" t="e">
        <f ca="1">+_xlfn.IFNA(VLOOKUP($B447,'Resultados General'!$C$11:$CG$510,MATCH(BC$6,'Resultados General'!$C$10:$CG$10,0),0),"")</f>
        <v>#NAME?</v>
      </c>
      <c r="BD447" s="29" t="str">
        <f t="shared" ca="1" si="478"/>
        <v/>
      </c>
      <c r="BE447" s="29" t="str">
        <f t="shared" ca="1" si="479"/>
        <v/>
      </c>
      <c r="BF447" s="29" t="e">
        <f ca="1">+_xlfn.IFNA(VLOOKUP($B447,'Resultados General'!$C$11:$CG$510,MATCH(BF$6,'Resultados General'!$C$10:$CG$10,0),0),"")</f>
        <v>#NAME?</v>
      </c>
      <c r="BG447" s="29" t="str">
        <f t="shared" ca="1" si="480"/>
        <v/>
      </c>
      <c r="BH447" s="29" t="str">
        <f t="shared" ca="1" si="481"/>
        <v/>
      </c>
      <c r="BI447" s="29" t="e">
        <f ca="1">+_xlfn.IFNA(VLOOKUP($B447,'Resultados General'!$C$11:$CG$510,MATCH(BI$6,'Resultados General'!$C$10:$CG$10,0),0),"")</f>
        <v>#NAME?</v>
      </c>
      <c r="BJ447" s="29" t="str">
        <f t="shared" ca="1" si="482"/>
        <v/>
      </c>
      <c r="BK447" s="29" t="str">
        <f t="shared" ca="1" si="483"/>
        <v/>
      </c>
      <c r="BL447" s="29" t="e">
        <f ca="1">+_xlfn.IFNA(VLOOKUP($B447,'Resultados General'!$C$11:$CG$510,MATCH(BL$6,'Resultados General'!$C$10:$CG$10,0),0),"")</f>
        <v>#NAME?</v>
      </c>
      <c r="BM447" s="29" t="str">
        <f t="shared" ca="1" si="484"/>
        <v/>
      </c>
      <c r="BN447" s="29" t="str">
        <f t="shared" ca="1" si="485"/>
        <v/>
      </c>
      <c r="BO447" s="29" t="e">
        <f ca="1">+_xlfn.IFNA(VLOOKUP($B447,'Resultados General'!$C$11:$CG$510,MATCH(BO$6,'Resultados General'!$C$10:$CG$10,0),0),"")</f>
        <v>#NAME?</v>
      </c>
      <c r="BP447" s="29" t="str">
        <f t="shared" ca="1" si="486"/>
        <v/>
      </c>
      <c r="BQ447" s="29" t="str">
        <f t="shared" ca="1" si="487"/>
        <v/>
      </c>
      <c r="BR447" s="29" t="e">
        <f ca="1">+_xlfn.IFNA(VLOOKUP($B447,'Resultados General'!$C$11:$CG$510,MATCH(BR$6,'Resultados General'!$C$10:$CG$10,0),0),"")</f>
        <v>#NAME?</v>
      </c>
      <c r="BS447" s="29" t="str">
        <f t="shared" ca="1" si="488"/>
        <v/>
      </c>
      <c r="BT447" s="29" t="str">
        <f t="shared" ca="1" si="489"/>
        <v/>
      </c>
      <c r="BU447" s="29" t="e">
        <f ca="1">+_xlfn.IFNA(VLOOKUP($B447,'Resultados General'!$C$11:$CG$510,MATCH(BU$6,'Resultados General'!$C$10:$CG$10,0),0),"")</f>
        <v>#NAME?</v>
      </c>
      <c r="BV447" s="29" t="str">
        <f t="shared" ca="1" si="490"/>
        <v/>
      </c>
      <c r="BW447" s="29" t="str">
        <f t="shared" ca="1" si="491"/>
        <v/>
      </c>
      <c r="BX447" s="29" t="e">
        <f ca="1">+_xlfn.IFNA(VLOOKUP($B447,'Resultados General'!$C$11:$CG$510,MATCH(BX$6,'Resultados General'!$C$10:$CG$10,0),0),"")</f>
        <v>#NAME?</v>
      </c>
      <c r="BY447" s="29" t="str">
        <f t="shared" ca="1" si="492"/>
        <v/>
      </c>
      <c r="BZ447" s="29" t="str">
        <f t="shared" ca="1" si="493"/>
        <v/>
      </c>
      <c r="CA447" s="29" t="e">
        <f ca="1">+_xlfn.IFNA(VLOOKUP($B447,'Resultados General'!$C$11:$CG$510,MATCH(CA$6,'Resultados General'!$C$10:$CG$10,0),0),"")</f>
        <v>#NAME?</v>
      </c>
      <c r="CB447" s="29" t="str">
        <f t="shared" ca="1" si="494"/>
        <v/>
      </c>
      <c r="CC447" s="29" t="str">
        <f t="shared" ca="1" si="495"/>
        <v/>
      </c>
      <c r="CD447" s="29" t="e">
        <f ca="1">+_xlfn.IFNA(VLOOKUP($B447,'Resultados General'!$C$11:$CG$510,MATCH(CD$6,'Resultados General'!$C$10:$CG$10,0),0),"")</f>
        <v>#NAME?</v>
      </c>
      <c r="CE447" s="29" t="str">
        <f t="shared" ca="1" si="496"/>
        <v/>
      </c>
      <c r="CF447" s="29" t="str">
        <f t="shared" ca="1" si="497"/>
        <v/>
      </c>
      <c r="CG447" s="29" t="e">
        <f ca="1">+_xlfn.IFNA(VLOOKUP($B447,'Resultados General'!$C$11:$CG$510,MATCH(CG$6,'Resultados General'!$C$10:$CG$10,0),0),"")</f>
        <v>#NAME?</v>
      </c>
      <c r="CH447" s="29" t="str">
        <f t="shared" ca="1" si="498"/>
        <v/>
      </c>
      <c r="CI447" s="29" t="str">
        <f t="shared" ca="1" si="499"/>
        <v/>
      </c>
      <c r="CJ447" s="29" t="e">
        <f ca="1">+_xlfn.IFNA(VLOOKUP($B447,'Resultados General'!$C$11:$CG$510,MATCH(CJ$6,'Resultados General'!$C$10:$CG$10,0),0),"")</f>
        <v>#NAME?</v>
      </c>
      <c r="CK447" s="29" t="str">
        <f t="shared" ca="1" si="500"/>
        <v/>
      </c>
      <c r="CL447" s="29" t="str">
        <f t="shared" ca="1" si="501"/>
        <v/>
      </c>
      <c r="CM447" s="29" t="e">
        <f ca="1">+_xlfn.IFNA(VLOOKUP($B447,'Resultados General'!$C$11:$CG$510,MATCH(CM$6,'Resultados General'!$C$10:$CG$10,0),0),"")</f>
        <v>#NAME?</v>
      </c>
      <c r="CN447" s="29" t="str">
        <f t="shared" ca="1" si="502"/>
        <v/>
      </c>
      <c r="CO447" s="29" t="str">
        <f t="shared" ca="1" si="503"/>
        <v/>
      </c>
      <c r="CP447" s="29" t="e">
        <f ca="1">+_xlfn.IFNA(VLOOKUP($B447,'Resultados General'!$C$11:$CG$510,MATCH(CP$6,'Resultados General'!$C$10:$CG$10,0),0),"")</f>
        <v>#NAME?</v>
      </c>
      <c r="CQ447" s="29" t="str">
        <f t="shared" ca="1" si="504"/>
        <v/>
      </c>
      <c r="CR447" s="29" t="str">
        <f t="shared" ca="1" si="505"/>
        <v/>
      </c>
      <c r="CS447" s="29" t="e">
        <f ca="1">+_xlfn.IFNA(VLOOKUP($B447,'Resultados General'!$C$11:$CG$510,MATCH(CS$6,'Resultados General'!$C$10:$CG$10,0),0),"")</f>
        <v>#NAME?</v>
      </c>
      <c r="CT447" s="29" t="str">
        <f t="shared" ca="1" si="506"/>
        <v/>
      </c>
      <c r="CU447" s="29" t="str">
        <f t="shared" ca="1" si="507"/>
        <v/>
      </c>
      <c r="CV447" s="29" t="e">
        <f ca="1">+_xlfn.IFNA(VLOOKUP($B447,'Resultados General'!$C$11:$CG$510,MATCH(CV$6,'Resultados General'!$C$10:$CG$10,0),0),"")</f>
        <v>#NAME?</v>
      </c>
      <c r="CW447" s="29" t="str">
        <f t="shared" ca="1" si="508"/>
        <v/>
      </c>
      <c r="CX447" s="29" t="str">
        <f t="shared" ca="1" si="509"/>
        <v/>
      </c>
      <c r="CY447" s="29" t="e">
        <f ca="1">+_xlfn.IFNA(VLOOKUP($B447,'Resultados General'!$C$11:$CG$510,MATCH(CY$6,'Resultados General'!$C$10:$CG$10,0),0),"")</f>
        <v>#NAME?</v>
      </c>
      <c r="CZ447" s="29" t="str">
        <f t="shared" ca="1" si="510"/>
        <v/>
      </c>
      <c r="DA447" s="29" t="str">
        <f t="shared" ca="1" si="511"/>
        <v/>
      </c>
      <c r="DB447" s="29" t="e">
        <f ca="1">+_xlfn.IFNA(VLOOKUP($B447,'Resultados General'!$C$11:$CG$510,MATCH(DB$6,'Resultados General'!$C$10:$CG$10,0),0),"")</f>
        <v>#NAME?</v>
      </c>
      <c r="DC447" s="29" t="str">
        <f t="shared" ca="1" si="512"/>
        <v/>
      </c>
      <c r="DD447" s="29" t="str">
        <f t="shared" ca="1" si="513"/>
        <v/>
      </c>
      <c r="DE447" s="29" t="e">
        <f ca="1">+_xlfn.IFNA(VLOOKUP($B447,'Resultados General'!$C$11:$CG$510,MATCH(DE$6,'Resultados General'!$C$10:$CG$10,0),0),"")</f>
        <v>#NAME?</v>
      </c>
      <c r="DF447" s="29" t="str">
        <f t="shared" ca="1" si="514"/>
        <v/>
      </c>
      <c r="DG447" s="29" t="str">
        <f t="shared" ca="1" si="515"/>
        <v/>
      </c>
      <c r="DH447" s="29" t="e">
        <f ca="1">+_xlfn.IFNA(VLOOKUP($B447,'Resultados General'!$C$11:$CG$510,MATCH(DH$6,'Resultados General'!$C$10:$CG$10,0),0),"")</f>
        <v>#NAME?</v>
      </c>
      <c r="DI447" s="29" t="str">
        <f t="shared" ca="1" si="516"/>
        <v/>
      </c>
      <c r="DJ447" s="29" t="str">
        <f t="shared" ca="1" si="517"/>
        <v/>
      </c>
      <c r="DK447" s="29" t="e">
        <f ca="1">+_xlfn.IFNA(VLOOKUP($B447,'Resultados General'!$C$11:$CG$510,MATCH(DK$6,'Resultados General'!$C$10:$CG$10,0),0),"")</f>
        <v>#NAME?</v>
      </c>
      <c r="DL447" s="29" t="str">
        <f t="shared" ca="1" si="518"/>
        <v/>
      </c>
      <c r="DM447" s="29" t="str">
        <f t="shared" ca="1" si="519"/>
        <v/>
      </c>
      <c r="DN447" s="29" t="e">
        <f ca="1">+_xlfn.IFNA(VLOOKUP($B447,'Resultados General'!$C$11:$CG$510,MATCH(DN$6,'Resultados General'!$C$10:$CG$10,0),0),"")</f>
        <v>#NAME?</v>
      </c>
      <c r="DO447" s="29" t="str">
        <f t="shared" ca="1" si="520"/>
        <v/>
      </c>
      <c r="DP447" s="29" t="str">
        <f t="shared" ca="1" si="521"/>
        <v/>
      </c>
    </row>
    <row r="448" spans="2:120">
      <c r="B448" s="219" t="str">
        <f>+IF('Resultados General'!C451="","",'Resultados General'!C451)</f>
        <v/>
      </c>
      <c r="C448" s="134" t="e">
        <f ca="1">+_xlfn.IFNA(VLOOKUP('Distribución de puestos'!B448,'Resultados General'!$C$11:$J$510,8,0),"")</f>
        <v>#NAME?</v>
      </c>
      <c r="D448" s="135" t="e">
        <f ca="1">+_xlfn.IFNA(VLOOKUP(B448,'Resultados General'!$C$11:$L$510,10,0),"")</f>
        <v>#NAME?</v>
      </c>
      <c r="E448" s="26" t="s">
        <v>76</v>
      </c>
      <c r="F448" s="26" t="s">
        <v>76</v>
      </c>
      <c r="G448" s="135" t="str">
        <f t="shared" ca="1" si="522"/>
        <v/>
      </c>
      <c r="H448" s="135" t="str">
        <f t="shared" ca="1" si="523"/>
        <v/>
      </c>
      <c r="I448" s="219" t="str">
        <f t="shared" si="524"/>
        <v/>
      </c>
      <c r="J448" s="138"/>
      <c r="M448" s="29" t="e">
        <f ca="1">+_xlfn.IFNA(VLOOKUP($B448,'Resultados General'!$C$11:$CG$510,MATCH(M$6,'Resultados General'!$C$10:$CG$10,0),0),"")</f>
        <v>#NAME?</v>
      </c>
      <c r="N448" s="29" t="str">
        <f t="shared" ca="1" si="450"/>
        <v/>
      </c>
      <c r="O448" s="29" t="str">
        <f t="shared" ca="1" si="451"/>
        <v/>
      </c>
      <c r="P448" s="29" t="e">
        <f ca="1">+_xlfn.IFNA(VLOOKUP($B448,'Resultados General'!$C$11:$CG$510,MATCH(P$6,'Resultados General'!$C$10:$CG$10,0),0),"")</f>
        <v>#NAME?</v>
      </c>
      <c r="Q448" s="29" t="str">
        <f t="shared" ca="1" si="452"/>
        <v/>
      </c>
      <c r="R448" s="29" t="str">
        <f t="shared" ca="1" si="453"/>
        <v/>
      </c>
      <c r="S448" s="29" t="e">
        <f ca="1">+_xlfn.IFNA(VLOOKUP($B448,'Resultados General'!$C$11:$CG$510,MATCH(S$6,'Resultados General'!$C$10:$CG$10,0),0),"")</f>
        <v>#NAME?</v>
      </c>
      <c r="T448" s="29" t="str">
        <f t="shared" ca="1" si="454"/>
        <v/>
      </c>
      <c r="U448" s="29" t="str">
        <f t="shared" ca="1" si="455"/>
        <v/>
      </c>
      <c r="V448" s="29" t="e">
        <f ca="1">+_xlfn.IFNA(VLOOKUP($B448,'Resultados General'!$C$11:$CG$510,MATCH(V$6,'Resultados General'!$C$10:$CG$10,0),0),"")</f>
        <v>#NAME?</v>
      </c>
      <c r="W448" s="29" t="str">
        <f t="shared" ca="1" si="456"/>
        <v/>
      </c>
      <c r="X448" s="29" t="str">
        <f t="shared" ca="1" si="457"/>
        <v/>
      </c>
      <c r="Y448" s="29" t="e">
        <f ca="1">+_xlfn.IFNA(VLOOKUP($B448,'Resultados General'!$C$11:$CG$510,MATCH(Y$6,'Resultados General'!$C$10:$CG$10,0),0),"")</f>
        <v>#NAME?</v>
      </c>
      <c r="Z448" s="29" t="str">
        <f t="shared" ca="1" si="458"/>
        <v/>
      </c>
      <c r="AA448" s="29" t="str">
        <f t="shared" ca="1" si="459"/>
        <v/>
      </c>
      <c r="AB448" s="29" t="e">
        <f ca="1">+_xlfn.IFNA(VLOOKUP($B448,'Resultados General'!$C$11:$CG$510,MATCH(AB$6,'Resultados General'!$C$10:$CG$10,0),0),"")</f>
        <v>#NAME?</v>
      </c>
      <c r="AC448" s="29" t="str">
        <f t="shared" ca="1" si="460"/>
        <v/>
      </c>
      <c r="AD448" s="29" t="str">
        <f t="shared" ca="1" si="461"/>
        <v/>
      </c>
      <c r="AE448" s="29" t="e">
        <f ca="1">+_xlfn.IFNA(VLOOKUP($B448,'Resultados General'!$C$11:$CG$510,MATCH(AE$6,'Resultados General'!$C$10:$CG$10,0),0),"")</f>
        <v>#NAME?</v>
      </c>
      <c r="AF448" s="29" t="str">
        <f t="shared" ca="1" si="462"/>
        <v/>
      </c>
      <c r="AG448" s="29" t="str">
        <f t="shared" ca="1" si="463"/>
        <v/>
      </c>
      <c r="AH448" s="29" t="e">
        <f ca="1">+_xlfn.IFNA(VLOOKUP($B448,'Resultados General'!$C$11:$CG$510,MATCH(AH$6,'Resultados General'!$C$10:$CG$10,0),0),"")</f>
        <v>#NAME?</v>
      </c>
      <c r="AI448" s="29" t="str">
        <f t="shared" ca="1" si="464"/>
        <v/>
      </c>
      <c r="AJ448" s="29" t="str">
        <f t="shared" ca="1" si="465"/>
        <v/>
      </c>
      <c r="AK448" s="29" t="e">
        <f ca="1">+_xlfn.IFNA(VLOOKUP($B448,'Resultados General'!$C$11:$CG$510,MATCH(AK$6,'Resultados General'!$C$10:$CG$10,0),0),"")</f>
        <v>#NAME?</v>
      </c>
      <c r="AL448" s="29" t="str">
        <f t="shared" ca="1" si="466"/>
        <v/>
      </c>
      <c r="AM448" s="29" t="str">
        <f t="shared" ca="1" si="467"/>
        <v/>
      </c>
      <c r="AN448" s="29" t="e">
        <f ca="1">+_xlfn.IFNA(VLOOKUP($B448,'Resultados General'!$C$11:$CG$510,MATCH(AN$6,'Resultados General'!$C$10:$CG$10,0),0),"")</f>
        <v>#NAME?</v>
      </c>
      <c r="AO448" s="29" t="str">
        <f t="shared" ca="1" si="468"/>
        <v/>
      </c>
      <c r="AP448" s="29" t="str">
        <f t="shared" ca="1" si="469"/>
        <v/>
      </c>
      <c r="AQ448" s="29" t="e">
        <f ca="1">+_xlfn.IFNA(VLOOKUP($B448,'Resultados General'!$C$11:$CG$510,MATCH(AQ$6,'Resultados General'!$C$10:$CG$10,0),0),"")</f>
        <v>#NAME?</v>
      </c>
      <c r="AR448" s="29" t="str">
        <f t="shared" ca="1" si="470"/>
        <v/>
      </c>
      <c r="AS448" s="29" t="str">
        <f t="shared" ca="1" si="471"/>
        <v/>
      </c>
      <c r="AT448" s="29" t="e">
        <f ca="1">+_xlfn.IFNA(VLOOKUP($B448,'Resultados General'!$C$11:$CG$510,MATCH(AT$6,'Resultados General'!$C$10:$CG$10,0),0),"")</f>
        <v>#NAME?</v>
      </c>
      <c r="AU448" s="29" t="str">
        <f t="shared" ca="1" si="472"/>
        <v/>
      </c>
      <c r="AV448" s="29" t="str">
        <f t="shared" ca="1" si="473"/>
        <v/>
      </c>
      <c r="AW448" s="29" t="e">
        <f ca="1">+_xlfn.IFNA(VLOOKUP($B448,'Resultados General'!$C$11:$CG$510,MATCH(AW$6,'Resultados General'!$C$10:$CG$10,0),0),"")</f>
        <v>#NAME?</v>
      </c>
      <c r="AX448" s="29" t="str">
        <f t="shared" ca="1" si="474"/>
        <v/>
      </c>
      <c r="AY448" s="29" t="str">
        <f t="shared" ca="1" si="475"/>
        <v/>
      </c>
      <c r="AZ448" s="29" t="e">
        <f ca="1">+_xlfn.IFNA(VLOOKUP($B448,'Resultados General'!$C$11:$CG$510,MATCH(AZ$6,'Resultados General'!$C$10:$CG$10,0),0),"")</f>
        <v>#NAME?</v>
      </c>
      <c r="BA448" s="29" t="str">
        <f t="shared" ca="1" si="476"/>
        <v/>
      </c>
      <c r="BB448" s="29" t="str">
        <f t="shared" ca="1" si="477"/>
        <v/>
      </c>
      <c r="BC448" s="29" t="e">
        <f ca="1">+_xlfn.IFNA(VLOOKUP($B448,'Resultados General'!$C$11:$CG$510,MATCH(BC$6,'Resultados General'!$C$10:$CG$10,0),0),"")</f>
        <v>#NAME?</v>
      </c>
      <c r="BD448" s="29" t="str">
        <f t="shared" ca="1" si="478"/>
        <v/>
      </c>
      <c r="BE448" s="29" t="str">
        <f t="shared" ca="1" si="479"/>
        <v/>
      </c>
      <c r="BF448" s="29" t="e">
        <f ca="1">+_xlfn.IFNA(VLOOKUP($B448,'Resultados General'!$C$11:$CG$510,MATCH(BF$6,'Resultados General'!$C$10:$CG$10,0),0),"")</f>
        <v>#NAME?</v>
      </c>
      <c r="BG448" s="29" t="str">
        <f t="shared" ca="1" si="480"/>
        <v/>
      </c>
      <c r="BH448" s="29" t="str">
        <f t="shared" ca="1" si="481"/>
        <v/>
      </c>
      <c r="BI448" s="29" t="e">
        <f ca="1">+_xlfn.IFNA(VLOOKUP($B448,'Resultados General'!$C$11:$CG$510,MATCH(BI$6,'Resultados General'!$C$10:$CG$10,0),0),"")</f>
        <v>#NAME?</v>
      </c>
      <c r="BJ448" s="29" t="str">
        <f t="shared" ca="1" si="482"/>
        <v/>
      </c>
      <c r="BK448" s="29" t="str">
        <f t="shared" ca="1" si="483"/>
        <v/>
      </c>
      <c r="BL448" s="29" t="e">
        <f ca="1">+_xlfn.IFNA(VLOOKUP($B448,'Resultados General'!$C$11:$CG$510,MATCH(BL$6,'Resultados General'!$C$10:$CG$10,0),0),"")</f>
        <v>#NAME?</v>
      </c>
      <c r="BM448" s="29" t="str">
        <f t="shared" ca="1" si="484"/>
        <v/>
      </c>
      <c r="BN448" s="29" t="str">
        <f t="shared" ca="1" si="485"/>
        <v/>
      </c>
      <c r="BO448" s="29" t="e">
        <f ca="1">+_xlfn.IFNA(VLOOKUP($B448,'Resultados General'!$C$11:$CG$510,MATCH(BO$6,'Resultados General'!$C$10:$CG$10,0),0),"")</f>
        <v>#NAME?</v>
      </c>
      <c r="BP448" s="29" t="str">
        <f t="shared" ca="1" si="486"/>
        <v/>
      </c>
      <c r="BQ448" s="29" t="str">
        <f t="shared" ca="1" si="487"/>
        <v/>
      </c>
      <c r="BR448" s="29" t="e">
        <f ca="1">+_xlfn.IFNA(VLOOKUP($B448,'Resultados General'!$C$11:$CG$510,MATCH(BR$6,'Resultados General'!$C$10:$CG$10,0),0),"")</f>
        <v>#NAME?</v>
      </c>
      <c r="BS448" s="29" t="str">
        <f t="shared" ca="1" si="488"/>
        <v/>
      </c>
      <c r="BT448" s="29" t="str">
        <f t="shared" ca="1" si="489"/>
        <v/>
      </c>
      <c r="BU448" s="29" t="e">
        <f ca="1">+_xlfn.IFNA(VLOOKUP($B448,'Resultados General'!$C$11:$CG$510,MATCH(BU$6,'Resultados General'!$C$10:$CG$10,0),0),"")</f>
        <v>#NAME?</v>
      </c>
      <c r="BV448" s="29" t="str">
        <f t="shared" ca="1" si="490"/>
        <v/>
      </c>
      <c r="BW448" s="29" t="str">
        <f t="shared" ca="1" si="491"/>
        <v/>
      </c>
      <c r="BX448" s="29" t="e">
        <f ca="1">+_xlfn.IFNA(VLOOKUP($B448,'Resultados General'!$C$11:$CG$510,MATCH(BX$6,'Resultados General'!$C$10:$CG$10,0),0),"")</f>
        <v>#NAME?</v>
      </c>
      <c r="BY448" s="29" t="str">
        <f t="shared" ca="1" si="492"/>
        <v/>
      </c>
      <c r="BZ448" s="29" t="str">
        <f t="shared" ca="1" si="493"/>
        <v/>
      </c>
      <c r="CA448" s="29" t="e">
        <f ca="1">+_xlfn.IFNA(VLOOKUP($B448,'Resultados General'!$C$11:$CG$510,MATCH(CA$6,'Resultados General'!$C$10:$CG$10,0),0),"")</f>
        <v>#NAME?</v>
      </c>
      <c r="CB448" s="29" t="str">
        <f t="shared" ca="1" si="494"/>
        <v/>
      </c>
      <c r="CC448" s="29" t="str">
        <f t="shared" ca="1" si="495"/>
        <v/>
      </c>
      <c r="CD448" s="29" t="e">
        <f ca="1">+_xlfn.IFNA(VLOOKUP($B448,'Resultados General'!$C$11:$CG$510,MATCH(CD$6,'Resultados General'!$C$10:$CG$10,0),0),"")</f>
        <v>#NAME?</v>
      </c>
      <c r="CE448" s="29" t="str">
        <f t="shared" ca="1" si="496"/>
        <v/>
      </c>
      <c r="CF448" s="29" t="str">
        <f t="shared" ca="1" si="497"/>
        <v/>
      </c>
      <c r="CG448" s="29" t="e">
        <f ca="1">+_xlfn.IFNA(VLOOKUP($B448,'Resultados General'!$C$11:$CG$510,MATCH(CG$6,'Resultados General'!$C$10:$CG$10,0),0),"")</f>
        <v>#NAME?</v>
      </c>
      <c r="CH448" s="29" t="str">
        <f t="shared" ca="1" si="498"/>
        <v/>
      </c>
      <c r="CI448" s="29" t="str">
        <f t="shared" ca="1" si="499"/>
        <v/>
      </c>
      <c r="CJ448" s="29" t="e">
        <f ca="1">+_xlfn.IFNA(VLOOKUP($B448,'Resultados General'!$C$11:$CG$510,MATCH(CJ$6,'Resultados General'!$C$10:$CG$10,0),0),"")</f>
        <v>#NAME?</v>
      </c>
      <c r="CK448" s="29" t="str">
        <f t="shared" ca="1" si="500"/>
        <v/>
      </c>
      <c r="CL448" s="29" t="str">
        <f t="shared" ca="1" si="501"/>
        <v/>
      </c>
      <c r="CM448" s="29" t="e">
        <f ca="1">+_xlfn.IFNA(VLOOKUP($B448,'Resultados General'!$C$11:$CG$510,MATCH(CM$6,'Resultados General'!$C$10:$CG$10,0),0),"")</f>
        <v>#NAME?</v>
      </c>
      <c r="CN448" s="29" t="str">
        <f t="shared" ca="1" si="502"/>
        <v/>
      </c>
      <c r="CO448" s="29" t="str">
        <f t="shared" ca="1" si="503"/>
        <v/>
      </c>
      <c r="CP448" s="29" t="e">
        <f ca="1">+_xlfn.IFNA(VLOOKUP($B448,'Resultados General'!$C$11:$CG$510,MATCH(CP$6,'Resultados General'!$C$10:$CG$10,0),0),"")</f>
        <v>#NAME?</v>
      </c>
      <c r="CQ448" s="29" t="str">
        <f t="shared" ca="1" si="504"/>
        <v/>
      </c>
      <c r="CR448" s="29" t="str">
        <f t="shared" ca="1" si="505"/>
        <v/>
      </c>
      <c r="CS448" s="29" t="e">
        <f ca="1">+_xlfn.IFNA(VLOOKUP($B448,'Resultados General'!$C$11:$CG$510,MATCH(CS$6,'Resultados General'!$C$10:$CG$10,0),0),"")</f>
        <v>#NAME?</v>
      </c>
      <c r="CT448" s="29" t="str">
        <f t="shared" ca="1" si="506"/>
        <v/>
      </c>
      <c r="CU448" s="29" t="str">
        <f t="shared" ca="1" si="507"/>
        <v/>
      </c>
      <c r="CV448" s="29" t="e">
        <f ca="1">+_xlfn.IFNA(VLOOKUP($B448,'Resultados General'!$C$11:$CG$510,MATCH(CV$6,'Resultados General'!$C$10:$CG$10,0),0),"")</f>
        <v>#NAME?</v>
      </c>
      <c r="CW448" s="29" t="str">
        <f t="shared" ca="1" si="508"/>
        <v/>
      </c>
      <c r="CX448" s="29" t="str">
        <f t="shared" ca="1" si="509"/>
        <v/>
      </c>
      <c r="CY448" s="29" t="e">
        <f ca="1">+_xlfn.IFNA(VLOOKUP($B448,'Resultados General'!$C$11:$CG$510,MATCH(CY$6,'Resultados General'!$C$10:$CG$10,0),0),"")</f>
        <v>#NAME?</v>
      </c>
      <c r="CZ448" s="29" t="str">
        <f t="shared" ca="1" si="510"/>
        <v/>
      </c>
      <c r="DA448" s="29" t="str">
        <f t="shared" ca="1" si="511"/>
        <v/>
      </c>
      <c r="DB448" s="29" t="e">
        <f ca="1">+_xlfn.IFNA(VLOOKUP($B448,'Resultados General'!$C$11:$CG$510,MATCH(DB$6,'Resultados General'!$C$10:$CG$10,0),0),"")</f>
        <v>#NAME?</v>
      </c>
      <c r="DC448" s="29" t="str">
        <f t="shared" ca="1" si="512"/>
        <v/>
      </c>
      <c r="DD448" s="29" t="str">
        <f t="shared" ca="1" si="513"/>
        <v/>
      </c>
      <c r="DE448" s="29" t="e">
        <f ca="1">+_xlfn.IFNA(VLOOKUP($B448,'Resultados General'!$C$11:$CG$510,MATCH(DE$6,'Resultados General'!$C$10:$CG$10,0),0),"")</f>
        <v>#NAME?</v>
      </c>
      <c r="DF448" s="29" t="str">
        <f t="shared" ca="1" si="514"/>
        <v/>
      </c>
      <c r="DG448" s="29" t="str">
        <f t="shared" ca="1" si="515"/>
        <v/>
      </c>
      <c r="DH448" s="29" t="e">
        <f ca="1">+_xlfn.IFNA(VLOOKUP($B448,'Resultados General'!$C$11:$CG$510,MATCH(DH$6,'Resultados General'!$C$10:$CG$10,0),0),"")</f>
        <v>#NAME?</v>
      </c>
      <c r="DI448" s="29" t="str">
        <f t="shared" ca="1" si="516"/>
        <v/>
      </c>
      <c r="DJ448" s="29" t="str">
        <f t="shared" ca="1" si="517"/>
        <v/>
      </c>
      <c r="DK448" s="29" t="e">
        <f ca="1">+_xlfn.IFNA(VLOOKUP($B448,'Resultados General'!$C$11:$CG$510,MATCH(DK$6,'Resultados General'!$C$10:$CG$10,0),0),"")</f>
        <v>#NAME?</v>
      </c>
      <c r="DL448" s="29" t="str">
        <f t="shared" ca="1" si="518"/>
        <v/>
      </c>
      <c r="DM448" s="29" t="str">
        <f t="shared" ca="1" si="519"/>
        <v/>
      </c>
      <c r="DN448" s="29" t="e">
        <f ca="1">+_xlfn.IFNA(VLOOKUP($B448,'Resultados General'!$C$11:$CG$510,MATCH(DN$6,'Resultados General'!$C$10:$CG$10,0),0),"")</f>
        <v>#NAME?</v>
      </c>
      <c r="DO448" s="29" t="str">
        <f t="shared" ca="1" si="520"/>
        <v/>
      </c>
      <c r="DP448" s="29" t="str">
        <f t="shared" ca="1" si="521"/>
        <v/>
      </c>
    </row>
    <row r="449" spans="2:120">
      <c r="B449" s="219" t="str">
        <f>+IF('Resultados General'!C452="","",'Resultados General'!C452)</f>
        <v/>
      </c>
      <c r="C449" s="134" t="e">
        <f ca="1">+_xlfn.IFNA(VLOOKUP('Distribución de puestos'!B449,'Resultados General'!$C$11:$J$510,8,0),"")</f>
        <v>#NAME?</v>
      </c>
      <c r="D449" s="135" t="e">
        <f ca="1">+_xlfn.IFNA(VLOOKUP(B449,'Resultados General'!$C$11:$L$510,10,0),"")</f>
        <v>#NAME?</v>
      </c>
      <c r="E449" s="26" t="s">
        <v>76</v>
      </c>
      <c r="F449" s="26" t="s">
        <v>76</v>
      </c>
      <c r="G449" s="135" t="str">
        <f t="shared" ca="1" si="522"/>
        <v/>
      </c>
      <c r="H449" s="135" t="str">
        <f t="shared" ca="1" si="523"/>
        <v/>
      </c>
      <c r="I449" s="219" t="str">
        <f t="shared" si="524"/>
        <v/>
      </c>
      <c r="J449" s="138"/>
      <c r="M449" s="29" t="e">
        <f ca="1">+_xlfn.IFNA(VLOOKUP($B449,'Resultados General'!$C$11:$CG$510,MATCH(M$6,'Resultados General'!$C$10:$CG$10,0),0),"")</f>
        <v>#NAME?</v>
      </c>
      <c r="N449" s="29" t="str">
        <f t="shared" ca="1" si="450"/>
        <v/>
      </c>
      <c r="O449" s="29" t="str">
        <f t="shared" ca="1" si="451"/>
        <v/>
      </c>
      <c r="P449" s="29" t="e">
        <f ca="1">+_xlfn.IFNA(VLOOKUP($B449,'Resultados General'!$C$11:$CG$510,MATCH(P$6,'Resultados General'!$C$10:$CG$10,0),0),"")</f>
        <v>#NAME?</v>
      </c>
      <c r="Q449" s="29" t="str">
        <f t="shared" ca="1" si="452"/>
        <v/>
      </c>
      <c r="R449" s="29" t="str">
        <f t="shared" ca="1" si="453"/>
        <v/>
      </c>
      <c r="S449" s="29" t="e">
        <f ca="1">+_xlfn.IFNA(VLOOKUP($B449,'Resultados General'!$C$11:$CG$510,MATCH(S$6,'Resultados General'!$C$10:$CG$10,0),0),"")</f>
        <v>#NAME?</v>
      </c>
      <c r="T449" s="29" t="str">
        <f t="shared" ca="1" si="454"/>
        <v/>
      </c>
      <c r="U449" s="29" t="str">
        <f t="shared" ca="1" si="455"/>
        <v/>
      </c>
      <c r="V449" s="29" t="e">
        <f ca="1">+_xlfn.IFNA(VLOOKUP($B449,'Resultados General'!$C$11:$CG$510,MATCH(V$6,'Resultados General'!$C$10:$CG$10,0),0),"")</f>
        <v>#NAME?</v>
      </c>
      <c r="W449" s="29" t="str">
        <f t="shared" ca="1" si="456"/>
        <v/>
      </c>
      <c r="X449" s="29" t="str">
        <f t="shared" ca="1" si="457"/>
        <v/>
      </c>
      <c r="Y449" s="29" t="e">
        <f ca="1">+_xlfn.IFNA(VLOOKUP($B449,'Resultados General'!$C$11:$CG$510,MATCH(Y$6,'Resultados General'!$C$10:$CG$10,0),0),"")</f>
        <v>#NAME?</v>
      </c>
      <c r="Z449" s="29" t="str">
        <f t="shared" ca="1" si="458"/>
        <v/>
      </c>
      <c r="AA449" s="29" t="str">
        <f t="shared" ca="1" si="459"/>
        <v/>
      </c>
      <c r="AB449" s="29" t="e">
        <f ca="1">+_xlfn.IFNA(VLOOKUP($B449,'Resultados General'!$C$11:$CG$510,MATCH(AB$6,'Resultados General'!$C$10:$CG$10,0),0),"")</f>
        <v>#NAME?</v>
      </c>
      <c r="AC449" s="29" t="str">
        <f t="shared" ca="1" si="460"/>
        <v/>
      </c>
      <c r="AD449" s="29" t="str">
        <f t="shared" ca="1" si="461"/>
        <v/>
      </c>
      <c r="AE449" s="29" t="e">
        <f ca="1">+_xlfn.IFNA(VLOOKUP($B449,'Resultados General'!$C$11:$CG$510,MATCH(AE$6,'Resultados General'!$C$10:$CG$10,0),0),"")</f>
        <v>#NAME?</v>
      </c>
      <c r="AF449" s="29" t="str">
        <f t="shared" ca="1" si="462"/>
        <v/>
      </c>
      <c r="AG449" s="29" t="str">
        <f t="shared" ca="1" si="463"/>
        <v/>
      </c>
      <c r="AH449" s="29" t="e">
        <f ca="1">+_xlfn.IFNA(VLOOKUP($B449,'Resultados General'!$C$11:$CG$510,MATCH(AH$6,'Resultados General'!$C$10:$CG$10,0),0),"")</f>
        <v>#NAME?</v>
      </c>
      <c r="AI449" s="29" t="str">
        <f t="shared" ca="1" si="464"/>
        <v/>
      </c>
      <c r="AJ449" s="29" t="str">
        <f t="shared" ca="1" si="465"/>
        <v/>
      </c>
      <c r="AK449" s="29" t="e">
        <f ca="1">+_xlfn.IFNA(VLOOKUP($B449,'Resultados General'!$C$11:$CG$510,MATCH(AK$6,'Resultados General'!$C$10:$CG$10,0),0),"")</f>
        <v>#NAME?</v>
      </c>
      <c r="AL449" s="29" t="str">
        <f t="shared" ca="1" si="466"/>
        <v/>
      </c>
      <c r="AM449" s="29" t="str">
        <f t="shared" ca="1" si="467"/>
        <v/>
      </c>
      <c r="AN449" s="29" t="e">
        <f ca="1">+_xlfn.IFNA(VLOOKUP($B449,'Resultados General'!$C$11:$CG$510,MATCH(AN$6,'Resultados General'!$C$10:$CG$10,0),0),"")</f>
        <v>#NAME?</v>
      </c>
      <c r="AO449" s="29" t="str">
        <f t="shared" ca="1" si="468"/>
        <v/>
      </c>
      <c r="AP449" s="29" t="str">
        <f t="shared" ca="1" si="469"/>
        <v/>
      </c>
      <c r="AQ449" s="29" t="e">
        <f ca="1">+_xlfn.IFNA(VLOOKUP($B449,'Resultados General'!$C$11:$CG$510,MATCH(AQ$6,'Resultados General'!$C$10:$CG$10,0),0),"")</f>
        <v>#NAME?</v>
      </c>
      <c r="AR449" s="29" t="str">
        <f t="shared" ca="1" si="470"/>
        <v/>
      </c>
      <c r="AS449" s="29" t="str">
        <f t="shared" ca="1" si="471"/>
        <v/>
      </c>
      <c r="AT449" s="29" t="e">
        <f ca="1">+_xlfn.IFNA(VLOOKUP($B449,'Resultados General'!$C$11:$CG$510,MATCH(AT$6,'Resultados General'!$C$10:$CG$10,0),0),"")</f>
        <v>#NAME?</v>
      </c>
      <c r="AU449" s="29" t="str">
        <f t="shared" ca="1" si="472"/>
        <v/>
      </c>
      <c r="AV449" s="29" t="str">
        <f t="shared" ca="1" si="473"/>
        <v/>
      </c>
      <c r="AW449" s="29" t="e">
        <f ca="1">+_xlfn.IFNA(VLOOKUP($B449,'Resultados General'!$C$11:$CG$510,MATCH(AW$6,'Resultados General'!$C$10:$CG$10,0),0),"")</f>
        <v>#NAME?</v>
      </c>
      <c r="AX449" s="29" t="str">
        <f t="shared" ca="1" si="474"/>
        <v/>
      </c>
      <c r="AY449" s="29" t="str">
        <f t="shared" ca="1" si="475"/>
        <v/>
      </c>
      <c r="AZ449" s="29" t="e">
        <f ca="1">+_xlfn.IFNA(VLOOKUP($B449,'Resultados General'!$C$11:$CG$510,MATCH(AZ$6,'Resultados General'!$C$10:$CG$10,0),0),"")</f>
        <v>#NAME?</v>
      </c>
      <c r="BA449" s="29" t="str">
        <f t="shared" ca="1" si="476"/>
        <v/>
      </c>
      <c r="BB449" s="29" t="str">
        <f t="shared" ca="1" si="477"/>
        <v/>
      </c>
      <c r="BC449" s="29" t="e">
        <f ca="1">+_xlfn.IFNA(VLOOKUP($B449,'Resultados General'!$C$11:$CG$510,MATCH(BC$6,'Resultados General'!$C$10:$CG$10,0),0),"")</f>
        <v>#NAME?</v>
      </c>
      <c r="BD449" s="29" t="str">
        <f t="shared" ca="1" si="478"/>
        <v/>
      </c>
      <c r="BE449" s="29" t="str">
        <f t="shared" ca="1" si="479"/>
        <v/>
      </c>
      <c r="BF449" s="29" t="e">
        <f ca="1">+_xlfn.IFNA(VLOOKUP($B449,'Resultados General'!$C$11:$CG$510,MATCH(BF$6,'Resultados General'!$C$10:$CG$10,0),0),"")</f>
        <v>#NAME?</v>
      </c>
      <c r="BG449" s="29" t="str">
        <f t="shared" ca="1" si="480"/>
        <v/>
      </c>
      <c r="BH449" s="29" t="str">
        <f t="shared" ca="1" si="481"/>
        <v/>
      </c>
      <c r="BI449" s="29" t="e">
        <f ca="1">+_xlfn.IFNA(VLOOKUP($B449,'Resultados General'!$C$11:$CG$510,MATCH(BI$6,'Resultados General'!$C$10:$CG$10,0),0),"")</f>
        <v>#NAME?</v>
      </c>
      <c r="BJ449" s="29" t="str">
        <f t="shared" ca="1" si="482"/>
        <v/>
      </c>
      <c r="BK449" s="29" t="str">
        <f t="shared" ca="1" si="483"/>
        <v/>
      </c>
      <c r="BL449" s="29" t="e">
        <f ca="1">+_xlfn.IFNA(VLOOKUP($B449,'Resultados General'!$C$11:$CG$510,MATCH(BL$6,'Resultados General'!$C$10:$CG$10,0),0),"")</f>
        <v>#NAME?</v>
      </c>
      <c r="BM449" s="29" t="str">
        <f t="shared" ca="1" si="484"/>
        <v/>
      </c>
      <c r="BN449" s="29" t="str">
        <f t="shared" ca="1" si="485"/>
        <v/>
      </c>
      <c r="BO449" s="29" t="e">
        <f ca="1">+_xlfn.IFNA(VLOOKUP($B449,'Resultados General'!$C$11:$CG$510,MATCH(BO$6,'Resultados General'!$C$10:$CG$10,0),0),"")</f>
        <v>#NAME?</v>
      </c>
      <c r="BP449" s="29" t="str">
        <f t="shared" ca="1" si="486"/>
        <v/>
      </c>
      <c r="BQ449" s="29" t="str">
        <f t="shared" ca="1" si="487"/>
        <v/>
      </c>
      <c r="BR449" s="29" t="e">
        <f ca="1">+_xlfn.IFNA(VLOOKUP($B449,'Resultados General'!$C$11:$CG$510,MATCH(BR$6,'Resultados General'!$C$10:$CG$10,0),0),"")</f>
        <v>#NAME?</v>
      </c>
      <c r="BS449" s="29" t="str">
        <f t="shared" ca="1" si="488"/>
        <v/>
      </c>
      <c r="BT449" s="29" t="str">
        <f t="shared" ca="1" si="489"/>
        <v/>
      </c>
      <c r="BU449" s="29" t="e">
        <f ca="1">+_xlfn.IFNA(VLOOKUP($B449,'Resultados General'!$C$11:$CG$510,MATCH(BU$6,'Resultados General'!$C$10:$CG$10,0),0),"")</f>
        <v>#NAME?</v>
      </c>
      <c r="BV449" s="29" t="str">
        <f t="shared" ca="1" si="490"/>
        <v/>
      </c>
      <c r="BW449" s="29" t="str">
        <f t="shared" ca="1" si="491"/>
        <v/>
      </c>
      <c r="BX449" s="29" t="e">
        <f ca="1">+_xlfn.IFNA(VLOOKUP($B449,'Resultados General'!$C$11:$CG$510,MATCH(BX$6,'Resultados General'!$C$10:$CG$10,0),0),"")</f>
        <v>#NAME?</v>
      </c>
      <c r="BY449" s="29" t="str">
        <f t="shared" ca="1" si="492"/>
        <v/>
      </c>
      <c r="BZ449" s="29" t="str">
        <f t="shared" ca="1" si="493"/>
        <v/>
      </c>
      <c r="CA449" s="29" t="e">
        <f ca="1">+_xlfn.IFNA(VLOOKUP($B449,'Resultados General'!$C$11:$CG$510,MATCH(CA$6,'Resultados General'!$C$10:$CG$10,0),0),"")</f>
        <v>#NAME?</v>
      </c>
      <c r="CB449" s="29" t="str">
        <f t="shared" ca="1" si="494"/>
        <v/>
      </c>
      <c r="CC449" s="29" t="str">
        <f t="shared" ca="1" si="495"/>
        <v/>
      </c>
      <c r="CD449" s="29" t="e">
        <f ca="1">+_xlfn.IFNA(VLOOKUP($B449,'Resultados General'!$C$11:$CG$510,MATCH(CD$6,'Resultados General'!$C$10:$CG$10,0),0),"")</f>
        <v>#NAME?</v>
      </c>
      <c r="CE449" s="29" t="str">
        <f t="shared" ca="1" si="496"/>
        <v/>
      </c>
      <c r="CF449" s="29" t="str">
        <f t="shared" ca="1" si="497"/>
        <v/>
      </c>
      <c r="CG449" s="29" t="e">
        <f ca="1">+_xlfn.IFNA(VLOOKUP($B449,'Resultados General'!$C$11:$CG$510,MATCH(CG$6,'Resultados General'!$C$10:$CG$10,0),0),"")</f>
        <v>#NAME?</v>
      </c>
      <c r="CH449" s="29" t="str">
        <f t="shared" ca="1" si="498"/>
        <v/>
      </c>
      <c r="CI449" s="29" t="str">
        <f t="shared" ca="1" si="499"/>
        <v/>
      </c>
      <c r="CJ449" s="29" t="e">
        <f ca="1">+_xlfn.IFNA(VLOOKUP($B449,'Resultados General'!$C$11:$CG$510,MATCH(CJ$6,'Resultados General'!$C$10:$CG$10,0),0),"")</f>
        <v>#NAME?</v>
      </c>
      <c r="CK449" s="29" t="str">
        <f t="shared" ca="1" si="500"/>
        <v/>
      </c>
      <c r="CL449" s="29" t="str">
        <f t="shared" ca="1" si="501"/>
        <v/>
      </c>
      <c r="CM449" s="29" t="e">
        <f ca="1">+_xlfn.IFNA(VLOOKUP($B449,'Resultados General'!$C$11:$CG$510,MATCH(CM$6,'Resultados General'!$C$10:$CG$10,0),0),"")</f>
        <v>#NAME?</v>
      </c>
      <c r="CN449" s="29" t="str">
        <f t="shared" ca="1" si="502"/>
        <v/>
      </c>
      <c r="CO449" s="29" t="str">
        <f t="shared" ca="1" si="503"/>
        <v/>
      </c>
      <c r="CP449" s="29" t="e">
        <f ca="1">+_xlfn.IFNA(VLOOKUP($B449,'Resultados General'!$C$11:$CG$510,MATCH(CP$6,'Resultados General'!$C$10:$CG$10,0),0),"")</f>
        <v>#NAME?</v>
      </c>
      <c r="CQ449" s="29" t="str">
        <f t="shared" ca="1" si="504"/>
        <v/>
      </c>
      <c r="CR449" s="29" t="str">
        <f t="shared" ca="1" si="505"/>
        <v/>
      </c>
      <c r="CS449" s="29" t="e">
        <f ca="1">+_xlfn.IFNA(VLOOKUP($B449,'Resultados General'!$C$11:$CG$510,MATCH(CS$6,'Resultados General'!$C$10:$CG$10,0),0),"")</f>
        <v>#NAME?</v>
      </c>
      <c r="CT449" s="29" t="str">
        <f t="shared" ca="1" si="506"/>
        <v/>
      </c>
      <c r="CU449" s="29" t="str">
        <f t="shared" ca="1" si="507"/>
        <v/>
      </c>
      <c r="CV449" s="29" t="e">
        <f ca="1">+_xlfn.IFNA(VLOOKUP($B449,'Resultados General'!$C$11:$CG$510,MATCH(CV$6,'Resultados General'!$C$10:$CG$10,0),0),"")</f>
        <v>#NAME?</v>
      </c>
      <c r="CW449" s="29" t="str">
        <f t="shared" ca="1" si="508"/>
        <v/>
      </c>
      <c r="CX449" s="29" t="str">
        <f t="shared" ca="1" si="509"/>
        <v/>
      </c>
      <c r="CY449" s="29" t="e">
        <f ca="1">+_xlfn.IFNA(VLOOKUP($B449,'Resultados General'!$C$11:$CG$510,MATCH(CY$6,'Resultados General'!$C$10:$CG$10,0),0),"")</f>
        <v>#NAME?</v>
      </c>
      <c r="CZ449" s="29" t="str">
        <f t="shared" ca="1" si="510"/>
        <v/>
      </c>
      <c r="DA449" s="29" t="str">
        <f t="shared" ca="1" si="511"/>
        <v/>
      </c>
      <c r="DB449" s="29" t="e">
        <f ca="1">+_xlfn.IFNA(VLOOKUP($B449,'Resultados General'!$C$11:$CG$510,MATCH(DB$6,'Resultados General'!$C$10:$CG$10,0),0),"")</f>
        <v>#NAME?</v>
      </c>
      <c r="DC449" s="29" t="str">
        <f t="shared" ca="1" si="512"/>
        <v/>
      </c>
      <c r="DD449" s="29" t="str">
        <f t="shared" ca="1" si="513"/>
        <v/>
      </c>
      <c r="DE449" s="29" t="e">
        <f ca="1">+_xlfn.IFNA(VLOOKUP($B449,'Resultados General'!$C$11:$CG$510,MATCH(DE$6,'Resultados General'!$C$10:$CG$10,0),0),"")</f>
        <v>#NAME?</v>
      </c>
      <c r="DF449" s="29" t="str">
        <f t="shared" ca="1" si="514"/>
        <v/>
      </c>
      <c r="DG449" s="29" t="str">
        <f t="shared" ca="1" si="515"/>
        <v/>
      </c>
      <c r="DH449" s="29" t="e">
        <f ca="1">+_xlfn.IFNA(VLOOKUP($B449,'Resultados General'!$C$11:$CG$510,MATCH(DH$6,'Resultados General'!$C$10:$CG$10,0),0),"")</f>
        <v>#NAME?</v>
      </c>
      <c r="DI449" s="29" t="str">
        <f t="shared" ca="1" si="516"/>
        <v/>
      </c>
      <c r="DJ449" s="29" t="str">
        <f t="shared" ca="1" si="517"/>
        <v/>
      </c>
      <c r="DK449" s="29" t="e">
        <f ca="1">+_xlfn.IFNA(VLOOKUP($B449,'Resultados General'!$C$11:$CG$510,MATCH(DK$6,'Resultados General'!$C$10:$CG$10,0),0),"")</f>
        <v>#NAME?</v>
      </c>
      <c r="DL449" s="29" t="str">
        <f t="shared" ca="1" si="518"/>
        <v/>
      </c>
      <c r="DM449" s="29" t="str">
        <f t="shared" ca="1" si="519"/>
        <v/>
      </c>
      <c r="DN449" s="29" t="e">
        <f ca="1">+_xlfn.IFNA(VLOOKUP($B449,'Resultados General'!$C$11:$CG$510,MATCH(DN$6,'Resultados General'!$C$10:$CG$10,0),0),"")</f>
        <v>#NAME?</v>
      </c>
      <c r="DO449" s="29" t="str">
        <f t="shared" ca="1" si="520"/>
        <v/>
      </c>
      <c r="DP449" s="29" t="str">
        <f t="shared" ca="1" si="521"/>
        <v/>
      </c>
    </row>
    <row r="450" spans="2:120">
      <c r="B450" s="219" t="str">
        <f>+IF('Resultados General'!C453="","",'Resultados General'!C453)</f>
        <v/>
      </c>
      <c r="C450" s="134" t="e">
        <f ca="1">+_xlfn.IFNA(VLOOKUP('Distribución de puestos'!B450,'Resultados General'!$C$11:$J$510,8,0),"")</f>
        <v>#NAME?</v>
      </c>
      <c r="D450" s="135" t="e">
        <f ca="1">+_xlfn.IFNA(VLOOKUP(B450,'Resultados General'!$C$11:$L$510,10,0),"")</f>
        <v>#NAME?</v>
      </c>
      <c r="E450" s="26" t="s">
        <v>76</v>
      </c>
      <c r="F450" s="26" t="s">
        <v>76</v>
      </c>
      <c r="G450" s="135" t="str">
        <f t="shared" ca="1" si="522"/>
        <v/>
      </c>
      <c r="H450" s="135" t="str">
        <f t="shared" ca="1" si="523"/>
        <v/>
      </c>
      <c r="I450" s="219" t="str">
        <f t="shared" si="524"/>
        <v/>
      </c>
      <c r="J450" s="138"/>
      <c r="M450" s="29" t="e">
        <f ca="1">+_xlfn.IFNA(VLOOKUP($B450,'Resultados General'!$C$11:$CG$510,MATCH(M$6,'Resultados General'!$C$10:$CG$10,0),0),"")</f>
        <v>#NAME?</v>
      </c>
      <c r="N450" s="29" t="str">
        <f t="shared" ca="1" si="450"/>
        <v/>
      </c>
      <c r="O450" s="29" t="str">
        <f t="shared" ca="1" si="451"/>
        <v/>
      </c>
      <c r="P450" s="29" t="e">
        <f ca="1">+_xlfn.IFNA(VLOOKUP($B450,'Resultados General'!$C$11:$CG$510,MATCH(P$6,'Resultados General'!$C$10:$CG$10,0),0),"")</f>
        <v>#NAME?</v>
      </c>
      <c r="Q450" s="29" t="str">
        <f t="shared" ca="1" si="452"/>
        <v/>
      </c>
      <c r="R450" s="29" t="str">
        <f t="shared" ca="1" si="453"/>
        <v/>
      </c>
      <c r="S450" s="29" t="e">
        <f ca="1">+_xlfn.IFNA(VLOOKUP($B450,'Resultados General'!$C$11:$CG$510,MATCH(S$6,'Resultados General'!$C$10:$CG$10,0),0),"")</f>
        <v>#NAME?</v>
      </c>
      <c r="T450" s="29" t="str">
        <f t="shared" ca="1" si="454"/>
        <v/>
      </c>
      <c r="U450" s="29" t="str">
        <f t="shared" ca="1" si="455"/>
        <v/>
      </c>
      <c r="V450" s="29" t="e">
        <f ca="1">+_xlfn.IFNA(VLOOKUP($B450,'Resultados General'!$C$11:$CG$510,MATCH(V$6,'Resultados General'!$C$10:$CG$10,0),0),"")</f>
        <v>#NAME?</v>
      </c>
      <c r="W450" s="29" t="str">
        <f t="shared" ca="1" si="456"/>
        <v/>
      </c>
      <c r="X450" s="29" t="str">
        <f t="shared" ca="1" si="457"/>
        <v/>
      </c>
      <c r="Y450" s="29" t="e">
        <f ca="1">+_xlfn.IFNA(VLOOKUP($B450,'Resultados General'!$C$11:$CG$510,MATCH(Y$6,'Resultados General'!$C$10:$CG$10,0),0),"")</f>
        <v>#NAME?</v>
      </c>
      <c r="Z450" s="29" t="str">
        <f t="shared" ca="1" si="458"/>
        <v/>
      </c>
      <c r="AA450" s="29" t="str">
        <f t="shared" ca="1" si="459"/>
        <v/>
      </c>
      <c r="AB450" s="29" t="e">
        <f ca="1">+_xlfn.IFNA(VLOOKUP($B450,'Resultados General'!$C$11:$CG$510,MATCH(AB$6,'Resultados General'!$C$10:$CG$10,0),0),"")</f>
        <v>#NAME?</v>
      </c>
      <c r="AC450" s="29" t="str">
        <f t="shared" ca="1" si="460"/>
        <v/>
      </c>
      <c r="AD450" s="29" t="str">
        <f t="shared" ca="1" si="461"/>
        <v/>
      </c>
      <c r="AE450" s="29" t="e">
        <f ca="1">+_xlfn.IFNA(VLOOKUP($B450,'Resultados General'!$C$11:$CG$510,MATCH(AE$6,'Resultados General'!$C$10:$CG$10,0),0),"")</f>
        <v>#NAME?</v>
      </c>
      <c r="AF450" s="29" t="str">
        <f t="shared" ca="1" si="462"/>
        <v/>
      </c>
      <c r="AG450" s="29" t="str">
        <f t="shared" ca="1" si="463"/>
        <v/>
      </c>
      <c r="AH450" s="29" t="e">
        <f ca="1">+_xlfn.IFNA(VLOOKUP($B450,'Resultados General'!$C$11:$CG$510,MATCH(AH$6,'Resultados General'!$C$10:$CG$10,0),0),"")</f>
        <v>#NAME?</v>
      </c>
      <c r="AI450" s="29" t="str">
        <f t="shared" ca="1" si="464"/>
        <v/>
      </c>
      <c r="AJ450" s="29" t="str">
        <f t="shared" ca="1" si="465"/>
        <v/>
      </c>
      <c r="AK450" s="29" t="e">
        <f ca="1">+_xlfn.IFNA(VLOOKUP($B450,'Resultados General'!$C$11:$CG$510,MATCH(AK$6,'Resultados General'!$C$10:$CG$10,0),0),"")</f>
        <v>#NAME?</v>
      </c>
      <c r="AL450" s="29" t="str">
        <f t="shared" ca="1" si="466"/>
        <v/>
      </c>
      <c r="AM450" s="29" t="str">
        <f t="shared" ca="1" si="467"/>
        <v/>
      </c>
      <c r="AN450" s="29" t="e">
        <f ca="1">+_xlfn.IFNA(VLOOKUP($B450,'Resultados General'!$C$11:$CG$510,MATCH(AN$6,'Resultados General'!$C$10:$CG$10,0),0),"")</f>
        <v>#NAME?</v>
      </c>
      <c r="AO450" s="29" t="str">
        <f t="shared" ca="1" si="468"/>
        <v/>
      </c>
      <c r="AP450" s="29" t="str">
        <f t="shared" ca="1" si="469"/>
        <v/>
      </c>
      <c r="AQ450" s="29" t="e">
        <f ca="1">+_xlfn.IFNA(VLOOKUP($B450,'Resultados General'!$C$11:$CG$510,MATCH(AQ$6,'Resultados General'!$C$10:$CG$10,0),0),"")</f>
        <v>#NAME?</v>
      </c>
      <c r="AR450" s="29" t="str">
        <f t="shared" ca="1" si="470"/>
        <v/>
      </c>
      <c r="AS450" s="29" t="str">
        <f t="shared" ca="1" si="471"/>
        <v/>
      </c>
      <c r="AT450" s="29" t="e">
        <f ca="1">+_xlfn.IFNA(VLOOKUP($B450,'Resultados General'!$C$11:$CG$510,MATCH(AT$6,'Resultados General'!$C$10:$CG$10,0),0),"")</f>
        <v>#NAME?</v>
      </c>
      <c r="AU450" s="29" t="str">
        <f t="shared" ca="1" si="472"/>
        <v/>
      </c>
      <c r="AV450" s="29" t="str">
        <f t="shared" ca="1" si="473"/>
        <v/>
      </c>
      <c r="AW450" s="29" t="e">
        <f ca="1">+_xlfn.IFNA(VLOOKUP($B450,'Resultados General'!$C$11:$CG$510,MATCH(AW$6,'Resultados General'!$C$10:$CG$10,0),0),"")</f>
        <v>#NAME?</v>
      </c>
      <c r="AX450" s="29" t="str">
        <f t="shared" ca="1" si="474"/>
        <v/>
      </c>
      <c r="AY450" s="29" t="str">
        <f t="shared" ca="1" si="475"/>
        <v/>
      </c>
      <c r="AZ450" s="29" t="e">
        <f ca="1">+_xlfn.IFNA(VLOOKUP($B450,'Resultados General'!$C$11:$CG$510,MATCH(AZ$6,'Resultados General'!$C$10:$CG$10,0),0),"")</f>
        <v>#NAME?</v>
      </c>
      <c r="BA450" s="29" t="str">
        <f t="shared" ca="1" si="476"/>
        <v/>
      </c>
      <c r="BB450" s="29" t="str">
        <f t="shared" ca="1" si="477"/>
        <v/>
      </c>
      <c r="BC450" s="29" t="e">
        <f ca="1">+_xlfn.IFNA(VLOOKUP($B450,'Resultados General'!$C$11:$CG$510,MATCH(BC$6,'Resultados General'!$C$10:$CG$10,0),0),"")</f>
        <v>#NAME?</v>
      </c>
      <c r="BD450" s="29" t="str">
        <f t="shared" ca="1" si="478"/>
        <v/>
      </c>
      <c r="BE450" s="29" t="str">
        <f t="shared" ca="1" si="479"/>
        <v/>
      </c>
      <c r="BF450" s="29" t="e">
        <f ca="1">+_xlfn.IFNA(VLOOKUP($B450,'Resultados General'!$C$11:$CG$510,MATCH(BF$6,'Resultados General'!$C$10:$CG$10,0),0),"")</f>
        <v>#NAME?</v>
      </c>
      <c r="BG450" s="29" t="str">
        <f t="shared" ca="1" si="480"/>
        <v/>
      </c>
      <c r="BH450" s="29" t="str">
        <f t="shared" ca="1" si="481"/>
        <v/>
      </c>
      <c r="BI450" s="29" t="e">
        <f ca="1">+_xlfn.IFNA(VLOOKUP($B450,'Resultados General'!$C$11:$CG$510,MATCH(BI$6,'Resultados General'!$C$10:$CG$10,0),0),"")</f>
        <v>#NAME?</v>
      </c>
      <c r="BJ450" s="29" t="str">
        <f t="shared" ca="1" si="482"/>
        <v/>
      </c>
      <c r="BK450" s="29" t="str">
        <f t="shared" ca="1" si="483"/>
        <v/>
      </c>
      <c r="BL450" s="29" t="e">
        <f ca="1">+_xlfn.IFNA(VLOOKUP($B450,'Resultados General'!$C$11:$CG$510,MATCH(BL$6,'Resultados General'!$C$10:$CG$10,0),0),"")</f>
        <v>#NAME?</v>
      </c>
      <c r="BM450" s="29" t="str">
        <f t="shared" ca="1" si="484"/>
        <v/>
      </c>
      <c r="BN450" s="29" t="str">
        <f t="shared" ca="1" si="485"/>
        <v/>
      </c>
      <c r="BO450" s="29" t="e">
        <f ca="1">+_xlfn.IFNA(VLOOKUP($B450,'Resultados General'!$C$11:$CG$510,MATCH(BO$6,'Resultados General'!$C$10:$CG$10,0),0),"")</f>
        <v>#NAME?</v>
      </c>
      <c r="BP450" s="29" t="str">
        <f t="shared" ca="1" si="486"/>
        <v/>
      </c>
      <c r="BQ450" s="29" t="str">
        <f t="shared" ca="1" si="487"/>
        <v/>
      </c>
      <c r="BR450" s="29" t="e">
        <f ca="1">+_xlfn.IFNA(VLOOKUP($B450,'Resultados General'!$C$11:$CG$510,MATCH(BR$6,'Resultados General'!$C$10:$CG$10,0),0),"")</f>
        <v>#NAME?</v>
      </c>
      <c r="BS450" s="29" t="str">
        <f t="shared" ca="1" si="488"/>
        <v/>
      </c>
      <c r="BT450" s="29" t="str">
        <f t="shared" ca="1" si="489"/>
        <v/>
      </c>
      <c r="BU450" s="29" t="e">
        <f ca="1">+_xlfn.IFNA(VLOOKUP($B450,'Resultados General'!$C$11:$CG$510,MATCH(BU$6,'Resultados General'!$C$10:$CG$10,0),0),"")</f>
        <v>#NAME?</v>
      </c>
      <c r="BV450" s="29" t="str">
        <f t="shared" ca="1" si="490"/>
        <v/>
      </c>
      <c r="BW450" s="29" t="str">
        <f t="shared" ca="1" si="491"/>
        <v/>
      </c>
      <c r="BX450" s="29" t="e">
        <f ca="1">+_xlfn.IFNA(VLOOKUP($B450,'Resultados General'!$C$11:$CG$510,MATCH(BX$6,'Resultados General'!$C$10:$CG$10,0),0),"")</f>
        <v>#NAME?</v>
      </c>
      <c r="BY450" s="29" t="str">
        <f t="shared" ca="1" si="492"/>
        <v/>
      </c>
      <c r="BZ450" s="29" t="str">
        <f t="shared" ca="1" si="493"/>
        <v/>
      </c>
      <c r="CA450" s="29" t="e">
        <f ca="1">+_xlfn.IFNA(VLOOKUP($B450,'Resultados General'!$C$11:$CG$510,MATCH(CA$6,'Resultados General'!$C$10:$CG$10,0),0),"")</f>
        <v>#NAME?</v>
      </c>
      <c r="CB450" s="29" t="str">
        <f t="shared" ca="1" si="494"/>
        <v/>
      </c>
      <c r="CC450" s="29" t="str">
        <f t="shared" ca="1" si="495"/>
        <v/>
      </c>
      <c r="CD450" s="29" t="e">
        <f ca="1">+_xlfn.IFNA(VLOOKUP($B450,'Resultados General'!$C$11:$CG$510,MATCH(CD$6,'Resultados General'!$C$10:$CG$10,0),0),"")</f>
        <v>#NAME?</v>
      </c>
      <c r="CE450" s="29" t="str">
        <f t="shared" ca="1" si="496"/>
        <v/>
      </c>
      <c r="CF450" s="29" t="str">
        <f t="shared" ca="1" si="497"/>
        <v/>
      </c>
      <c r="CG450" s="29" t="e">
        <f ca="1">+_xlfn.IFNA(VLOOKUP($B450,'Resultados General'!$C$11:$CG$510,MATCH(CG$6,'Resultados General'!$C$10:$CG$10,0),0),"")</f>
        <v>#NAME?</v>
      </c>
      <c r="CH450" s="29" t="str">
        <f t="shared" ca="1" si="498"/>
        <v/>
      </c>
      <c r="CI450" s="29" t="str">
        <f t="shared" ca="1" si="499"/>
        <v/>
      </c>
      <c r="CJ450" s="29" t="e">
        <f ca="1">+_xlfn.IFNA(VLOOKUP($B450,'Resultados General'!$C$11:$CG$510,MATCH(CJ$6,'Resultados General'!$C$10:$CG$10,0),0),"")</f>
        <v>#NAME?</v>
      </c>
      <c r="CK450" s="29" t="str">
        <f t="shared" ca="1" si="500"/>
        <v/>
      </c>
      <c r="CL450" s="29" t="str">
        <f t="shared" ca="1" si="501"/>
        <v/>
      </c>
      <c r="CM450" s="29" t="e">
        <f ca="1">+_xlfn.IFNA(VLOOKUP($B450,'Resultados General'!$C$11:$CG$510,MATCH(CM$6,'Resultados General'!$C$10:$CG$10,0),0),"")</f>
        <v>#NAME?</v>
      </c>
      <c r="CN450" s="29" t="str">
        <f t="shared" ca="1" si="502"/>
        <v/>
      </c>
      <c r="CO450" s="29" t="str">
        <f t="shared" ca="1" si="503"/>
        <v/>
      </c>
      <c r="CP450" s="29" t="e">
        <f ca="1">+_xlfn.IFNA(VLOOKUP($B450,'Resultados General'!$C$11:$CG$510,MATCH(CP$6,'Resultados General'!$C$10:$CG$10,0),0),"")</f>
        <v>#NAME?</v>
      </c>
      <c r="CQ450" s="29" t="str">
        <f t="shared" ca="1" si="504"/>
        <v/>
      </c>
      <c r="CR450" s="29" t="str">
        <f t="shared" ca="1" si="505"/>
        <v/>
      </c>
      <c r="CS450" s="29" t="e">
        <f ca="1">+_xlfn.IFNA(VLOOKUP($B450,'Resultados General'!$C$11:$CG$510,MATCH(CS$6,'Resultados General'!$C$10:$CG$10,0),0),"")</f>
        <v>#NAME?</v>
      </c>
      <c r="CT450" s="29" t="str">
        <f t="shared" ca="1" si="506"/>
        <v/>
      </c>
      <c r="CU450" s="29" t="str">
        <f t="shared" ca="1" si="507"/>
        <v/>
      </c>
      <c r="CV450" s="29" t="e">
        <f ca="1">+_xlfn.IFNA(VLOOKUP($B450,'Resultados General'!$C$11:$CG$510,MATCH(CV$6,'Resultados General'!$C$10:$CG$10,0),0),"")</f>
        <v>#NAME?</v>
      </c>
      <c r="CW450" s="29" t="str">
        <f t="shared" ca="1" si="508"/>
        <v/>
      </c>
      <c r="CX450" s="29" t="str">
        <f t="shared" ca="1" si="509"/>
        <v/>
      </c>
      <c r="CY450" s="29" t="e">
        <f ca="1">+_xlfn.IFNA(VLOOKUP($B450,'Resultados General'!$C$11:$CG$510,MATCH(CY$6,'Resultados General'!$C$10:$CG$10,0),0),"")</f>
        <v>#NAME?</v>
      </c>
      <c r="CZ450" s="29" t="str">
        <f t="shared" ca="1" si="510"/>
        <v/>
      </c>
      <c r="DA450" s="29" t="str">
        <f t="shared" ca="1" si="511"/>
        <v/>
      </c>
      <c r="DB450" s="29" t="e">
        <f ca="1">+_xlfn.IFNA(VLOOKUP($B450,'Resultados General'!$C$11:$CG$510,MATCH(DB$6,'Resultados General'!$C$10:$CG$10,0),0),"")</f>
        <v>#NAME?</v>
      </c>
      <c r="DC450" s="29" t="str">
        <f t="shared" ca="1" si="512"/>
        <v/>
      </c>
      <c r="DD450" s="29" t="str">
        <f t="shared" ca="1" si="513"/>
        <v/>
      </c>
      <c r="DE450" s="29" t="e">
        <f ca="1">+_xlfn.IFNA(VLOOKUP($B450,'Resultados General'!$C$11:$CG$510,MATCH(DE$6,'Resultados General'!$C$10:$CG$10,0),0),"")</f>
        <v>#NAME?</v>
      </c>
      <c r="DF450" s="29" t="str">
        <f t="shared" ca="1" si="514"/>
        <v/>
      </c>
      <c r="DG450" s="29" t="str">
        <f t="shared" ca="1" si="515"/>
        <v/>
      </c>
      <c r="DH450" s="29" t="e">
        <f ca="1">+_xlfn.IFNA(VLOOKUP($B450,'Resultados General'!$C$11:$CG$510,MATCH(DH$6,'Resultados General'!$C$10:$CG$10,0),0),"")</f>
        <v>#NAME?</v>
      </c>
      <c r="DI450" s="29" t="str">
        <f t="shared" ca="1" si="516"/>
        <v/>
      </c>
      <c r="DJ450" s="29" t="str">
        <f t="shared" ca="1" si="517"/>
        <v/>
      </c>
      <c r="DK450" s="29" t="e">
        <f ca="1">+_xlfn.IFNA(VLOOKUP($B450,'Resultados General'!$C$11:$CG$510,MATCH(DK$6,'Resultados General'!$C$10:$CG$10,0),0),"")</f>
        <v>#NAME?</v>
      </c>
      <c r="DL450" s="29" t="str">
        <f t="shared" ca="1" si="518"/>
        <v/>
      </c>
      <c r="DM450" s="29" t="str">
        <f t="shared" ca="1" si="519"/>
        <v/>
      </c>
      <c r="DN450" s="29" t="e">
        <f ca="1">+_xlfn.IFNA(VLOOKUP($B450,'Resultados General'!$C$11:$CG$510,MATCH(DN$6,'Resultados General'!$C$10:$CG$10,0),0),"")</f>
        <v>#NAME?</v>
      </c>
      <c r="DO450" s="29" t="str">
        <f t="shared" ca="1" si="520"/>
        <v/>
      </c>
      <c r="DP450" s="29" t="str">
        <f t="shared" ca="1" si="521"/>
        <v/>
      </c>
    </row>
    <row r="451" spans="2:120">
      <c r="B451" s="219" t="str">
        <f>+IF('Resultados General'!C454="","",'Resultados General'!C454)</f>
        <v/>
      </c>
      <c r="C451" s="134" t="e">
        <f ca="1">+_xlfn.IFNA(VLOOKUP('Distribución de puestos'!B451,'Resultados General'!$C$11:$J$510,8,0),"")</f>
        <v>#NAME?</v>
      </c>
      <c r="D451" s="135" t="e">
        <f ca="1">+_xlfn.IFNA(VLOOKUP(B451,'Resultados General'!$C$11:$L$510,10,0),"")</f>
        <v>#NAME?</v>
      </c>
      <c r="E451" s="26" t="s">
        <v>76</v>
      </c>
      <c r="F451" s="26" t="s">
        <v>76</v>
      </c>
      <c r="G451" s="135" t="str">
        <f t="shared" ca="1" si="522"/>
        <v/>
      </c>
      <c r="H451" s="135" t="str">
        <f t="shared" ca="1" si="523"/>
        <v/>
      </c>
      <c r="I451" s="219" t="str">
        <f t="shared" si="524"/>
        <v/>
      </c>
      <c r="J451" s="138"/>
      <c r="M451" s="29" t="e">
        <f ca="1">+_xlfn.IFNA(VLOOKUP($B451,'Resultados General'!$C$11:$CG$510,MATCH(M$6,'Resultados General'!$C$10:$CG$10,0),0),"")</f>
        <v>#NAME?</v>
      </c>
      <c r="N451" s="29" t="str">
        <f t="shared" ca="1" si="450"/>
        <v/>
      </c>
      <c r="O451" s="29" t="str">
        <f t="shared" ca="1" si="451"/>
        <v/>
      </c>
      <c r="P451" s="29" t="e">
        <f ca="1">+_xlfn.IFNA(VLOOKUP($B451,'Resultados General'!$C$11:$CG$510,MATCH(P$6,'Resultados General'!$C$10:$CG$10,0),0),"")</f>
        <v>#NAME?</v>
      </c>
      <c r="Q451" s="29" t="str">
        <f t="shared" ca="1" si="452"/>
        <v/>
      </c>
      <c r="R451" s="29" t="str">
        <f t="shared" ca="1" si="453"/>
        <v/>
      </c>
      <c r="S451" s="29" t="e">
        <f ca="1">+_xlfn.IFNA(VLOOKUP($B451,'Resultados General'!$C$11:$CG$510,MATCH(S$6,'Resultados General'!$C$10:$CG$10,0),0),"")</f>
        <v>#NAME?</v>
      </c>
      <c r="T451" s="29" t="str">
        <f t="shared" ca="1" si="454"/>
        <v/>
      </c>
      <c r="U451" s="29" t="str">
        <f t="shared" ca="1" si="455"/>
        <v/>
      </c>
      <c r="V451" s="29" t="e">
        <f ca="1">+_xlfn.IFNA(VLOOKUP($B451,'Resultados General'!$C$11:$CG$510,MATCH(V$6,'Resultados General'!$C$10:$CG$10,0),0),"")</f>
        <v>#NAME?</v>
      </c>
      <c r="W451" s="29" t="str">
        <f t="shared" ca="1" si="456"/>
        <v/>
      </c>
      <c r="X451" s="29" t="str">
        <f t="shared" ca="1" si="457"/>
        <v/>
      </c>
      <c r="Y451" s="29" t="e">
        <f ca="1">+_xlfn.IFNA(VLOOKUP($B451,'Resultados General'!$C$11:$CG$510,MATCH(Y$6,'Resultados General'!$C$10:$CG$10,0),0),"")</f>
        <v>#NAME?</v>
      </c>
      <c r="Z451" s="29" t="str">
        <f t="shared" ca="1" si="458"/>
        <v/>
      </c>
      <c r="AA451" s="29" t="str">
        <f t="shared" ca="1" si="459"/>
        <v/>
      </c>
      <c r="AB451" s="29" t="e">
        <f ca="1">+_xlfn.IFNA(VLOOKUP($B451,'Resultados General'!$C$11:$CG$510,MATCH(AB$6,'Resultados General'!$C$10:$CG$10,0),0),"")</f>
        <v>#NAME?</v>
      </c>
      <c r="AC451" s="29" t="str">
        <f t="shared" ca="1" si="460"/>
        <v/>
      </c>
      <c r="AD451" s="29" t="str">
        <f t="shared" ca="1" si="461"/>
        <v/>
      </c>
      <c r="AE451" s="29" t="e">
        <f ca="1">+_xlfn.IFNA(VLOOKUP($B451,'Resultados General'!$C$11:$CG$510,MATCH(AE$6,'Resultados General'!$C$10:$CG$10,0),0),"")</f>
        <v>#NAME?</v>
      </c>
      <c r="AF451" s="29" t="str">
        <f t="shared" ca="1" si="462"/>
        <v/>
      </c>
      <c r="AG451" s="29" t="str">
        <f t="shared" ca="1" si="463"/>
        <v/>
      </c>
      <c r="AH451" s="29" t="e">
        <f ca="1">+_xlfn.IFNA(VLOOKUP($B451,'Resultados General'!$C$11:$CG$510,MATCH(AH$6,'Resultados General'!$C$10:$CG$10,0),0),"")</f>
        <v>#NAME?</v>
      </c>
      <c r="AI451" s="29" t="str">
        <f t="shared" ca="1" si="464"/>
        <v/>
      </c>
      <c r="AJ451" s="29" t="str">
        <f t="shared" ca="1" si="465"/>
        <v/>
      </c>
      <c r="AK451" s="29" t="e">
        <f ca="1">+_xlfn.IFNA(VLOOKUP($B451,'Resultados General'!$C$11:$CG$510,MATCH(AK$6,'Resultados General'!$C$10:$CG$10,0),0),"")</f>
        <v>#NAME?</v>
      </c>
      <c r="AL451" s="29" t="str">
        <f t="shared" ca="1" si="466"/>
        <v/>
      </c>
      <c r="AM451" s="29" t="str">
        <f t="shared" ca="1" si="467"/>
        <v/>
      </c>
      <c r="AN451" s="29" t="e">
        <f ca="1">+_xlfn.IFNA(VLOOKUP($B451,'Resultados General'!$C$11:$CG$510,MATCH(AN$6,'Resultados General'!$C$10:$CG$10,0),0),"")</f>
        <v>#NAME?</v>
      </c>
      <c r="AO451" s="29" t="str">
        <f t="shared" ca="1" si="468"/>
        <v/>
      </c>
      <c r="AP451" s="29" t="str">
        <f t="shared" ca="1" si="469"/>
        <v/>
      </c>
      <c r="AQ451" s="29" t="e">
        <f ca="1">+_xlfn.IFNA(VLOOKUP($B451,'Resultados General'!$C$11:$CG$510,MATCH(AQ$6,'Resultados General'!$C$10:$CG$10,0),0),"")</f>
        <v>#NAME?</v>
      </c>
      <c r="AR451" s="29" t="str">
        <f t="shared" ca="1" si="470"/>
        <v/>
      </c>
      <c r="AS451" s="29" t="str">
        <f t="shared" ca="1" si="471"/>
        <v/>
      </c>
      <c r="AT451" s="29" t="e">
        <f ca="1">+_xlfn.IFNA(VLOOKUP($B451,'Resultados General'!$C$11:$CG$510,MATCH(AT$6,'Resultados General'!$C$10:$CG$10,0),0),"")</f>
        <v>#NAME?</v>
      </c>
      <c r="AU451" s="29" t="str">
        <f t="shared" ca="1" si="472"/>
        <v/>
      </c>
      <c r="AV451" s="29" t="str">
        <f t="shared" ca="1" si="473"/>
        <v/>
      </c>
      <c r="AW451" s="29" t="e">
        <f ca="1">+_xlfn.IFNA(VLOOKUP($B451,'Resultados General'!$C$11:$CG$510,MATCH(AW$6,'Resultados General'!$C$10:$CG$10,0),0),"")</f>
        <v>#NAME?</v>
      </c>
      <c r="AX451" s="29" t="str">
        <f t="shared" ca="1" si="474"/>
        <v/>
      </c>
      <c r="AY451" s="29" t="str">
        <f t="shared" ca="1" si="475"/>
        <v/>
      </c>
      <c r="AZ451" s="29" t="e">
        <f ca="1">+_xlfn.IFNA(VLOOKUP($B451,'Resultados General'!$C$11:$CG$510,MATCH(AZ$6,'Resultados General'!$C$10:$CG$10,0),0),"")</f>
        <v>#NAME?</v>
      </c>
      <c r="BA451" s="29" t="str">
        <f t="shared" ca="1" si="476"/>
        <v/>
      </c>
      <c r="BB451" s="29" t="str">
        <f t="shared" ca="1" si="477"/>
        <v/>
      </c>
      <c r="BC451" s="29" t="e">
        <f ca="1">+_xlfn.IFNA(VLOOKUP($B451,'Resultados General'!$C$11:$CG$510,MATCH(BC$6,'Resultados General'!$C$10:$CG$10,0),0),"")</f>
        <v>#NAME?</v>
      </c>
      <c r="BD451" s="29" t="str">
        <f t="shared" ca="1" si="478"/>
        <v/>
      </c>
      <c r="BE451" s="29" t="str">
        <f t="shared" ca="1" si="479"/>
        <v/>
      </c>
      <c r="BF451" s="29" t="e">
        <f ca="1">+_xlfn.IFNA(VLOOKUP($B451,'Resultados General'!$C$11:$CG$510,MATCH(BF$6,'Resultados General'!$C$10:$CG$10,0),0),"")</f>
        <v>#NAME?</v>
      </c>
      <c r="BG451" s="29" t="str">
        <f t="shared" ca="1" si="480"/>
        <v/>
      </c>
      <c r="BH451" s="29" t="str">
        <f t="shared" ca="1" si="481"/>
        <v/>
      </c>
      <c r="BI451" s="29" t="e">
        <f ca="1">+_xlfn.IFNA(VLOOKUP($B451,'Resultados General'!$C$11:$CG$510,MATCH(BI$6,'Resultados General'!$C$10:$CG$10,0),0),"")</f>
        <v>#NAME?</v>
      </c>
      <c r="BJ451" s="29" t="str">
        <f t="shared" ca="1" si="482"/>
        <v/>
      </c>
      <c r="BK451" s="29" t="str">
        <f t="shared" ca="1" si="483"/>
        <v/>
      </c>
      <c r="BL451" s="29" t="e">
        <f ca="1">+_xlfn.IFNA(VLOOKUP($B451,'Resultados General'!$C$11:$CG$510,MATCH(BL$6,'Resultados General'!$C$10:$CG$10,0),0),"")</f>
        <v>#NAME?</v>
      </c>
      <c r="BM451" s="29" t="str">
        <f t="shared" ca="1" si="484"/>
        <v/>
      </c>
      <c r="BN451" s="29" t="str">
        <f t="shared" ca="1" si="485"/>
        <v/>
      </c>
      <c r="BO451" s="29" t="e">
        <f ca="1">+_xlfn.IFNA(VLOOKUP($B451,'Resultados General'!$C$11:$CG$510,MATCH(BO$6,'Resultados General'!$C$10:$CG$10,0),0),"")</f>
        <v>#NAME?</v>
      </c>
      <c r="BP451" s="29" t="str">
        <f t="shared" ca="1" si="486"/>
        <v/>
      </c>
      <c r="BQ451" s="29" t="str">
        <f t="shared" ca="1" si="487"/>
        <v/>
      </c>
      <c r="BR451" s="29" t="e">
        <f ca="1">+_xlfn.IFNA(VLOOKUP($B451,'Resultados General'!$C$11:$CG$510,MATCH(BR$6,'Resultados General'!$C$10:$CG$10,0),0),"")</f>
        <v>#NAME?</v>
      </c>
      <c r="BS451" s="29" t="str">
        <f t="shared" ca="1" si="488"/>
        <v/>
      </c>
      <c r="BT451" s="29" t="str">
        <f t="shared" ca="1" si="489"/>
        <v/>
      </c>
      <c r="BU451" s="29" t="e">
        <f ca="1">+_xlfn.IFNA(VLOOKUP($B451,'Resultados General'!$C$11:$CG$510,MATCH(BU$6,'Resultados General'!$C$10:$CG$10,0),0),"")</f>
        <v>#NAME?</v>
      </c>
      <c r="BV451" s="29" t="str">
        <f t="shared" ca="1" si="490"/>
        <v/>
      </c>
      <c r="BW451" s="29" t="str">
        <f t="shared" ca="1" si="491"/>
        <v/>
      </c>
      <c r="BX451" s="29" t="e">
        <f ca="1">+_xlfn.IFNA(VLOOKUP($B451,'Resultados General'!$C$11:$CG$510,MATCH(BX$6,'Resultados General'!$C$10:$CG$10,0),0),"")</f>
        <v>#NAME?</v>
      </c>
      <c r="BY451" s="29" t="str">
        <f t="shared" ca="1" si="492"/>
        <v/>
      </c>
      <c r="BZ451" s="29" t="str">
        <f t="shared" ca="1" si="493"/>
        <v/>
      </c>
      <c r="CA451" s="29" t="e">
        <f ca="1">+_xlfn.IFNA(VLOOKUP($B451,'Resultados General'!$C$11:$CG$510,MATCH(CA$6,'Resultados General'!$C$10:$CG$10,0),0),"")</f>
        <v>#NAME?</v>
      </c>
      <c r="CB451" s="29" t="str">
        <f t="shared" ca="1" si="494"/>
        <v/>
      </c>
      <c r="CC451" s="29" t="str">
        <f t="shared" ca="1" si="495"/>
        <v/>
      </c>
      <c r="CD451" s="29" t="e">
        <f ca="1">+_xlfn.IFNA(VLOOKUP($B451,'Resultados General'!$C$11:$CG$510,MATCH(CD$6,'Resultados General'!$C$10:$CG$10,0),0),"")</f>
        <v>#NAME?</v>
      </c>
      <c r="CE451" s="29" t="str">
        <f t="shared" ca="1" si="496"/>
        <v/>
      </c>
      <c r="CF451" s="29" t="str">
        <f t="shared" ca="1" si="497"/>
        <v/>
      </c>
      <c r="CG451" s="29" t="e">
        <f ca="1">+_xlfn.IFNA(VLOOKUP($B451,'Resultados General'!$C$11:$CG$510,MATCH(CG$6,'Resultados General'!$C$10:$CG$10,0),0),"")</f>
        <v>#NAME?</v>
      </c>
      <c r="CH451" s="29" t="str">
        <f t="shared" ca="1" si="498"/>
        <v/>
      </c>
      <c r="CI451" s="29" t="str">
        <f t="shared" ca="1" si="499"/>
        <v/>
      </c>
      <c r="CJ451" s="29" t="e">
        <f ca="1">+_xlfn.IFNA(VLOOKUP($B451,'Resultados General'!$C$11:$CG$510,MATCH(CJ$6,'Resultados General'!$C$10:$CG$10,0),0),"")</f>
        <v>#NAME?</v>
      </c>
      <c r="CK451" s="29" t="str">
        <f t="shared" ca="1" si="500"/>
        <v/>
      </c>
      <c r="CL451" s="29" t="str">
        <f t="shared" ca="1" si="501"/>
        <v/>
      </c>
      <c r="CM451" s="29" t="e">
        <f ca="1">+_xlfn.IFNA(VLOOKUP($B451,'Resultados General'!$C$11:$CG$510,MATCH(CM$6,'Resultados General'!$C$10:$CG$10,0),0),"")</f>
        <v>#NAME?</v>
      </c>
      <c r="CN451" s="29" t="str">
        <f t="shared" ca="1" si="502"/>
        <v/>
      </c>
      <c r="CO451" s="29" t="str">
        <f t="shared" ca="1" si="503"/>
        <v/>
      </c>
      <c r="CP451" s="29" t="e">
        <f ca="1">+_xlfn.IFNA(VLOOKUP($B451,'Resultados General'!$C$11:$CG$510,MATCH(CP$6,'Resultados General'!$C$10:$CG$10,0),0),"")</f>
        <v>#NAME?</v>
      </c>
      <c r="CQ451" s="29" t="str">
        <f t="shared" ca="1" si="504"/>
        <v/>
      </c>
      <c r="CR451" s="29" t="str">
        <f t="shared" ca="1" si="505"/>
        <v/>
      </c>
      <c r="CS451" s="29" t="e">
        <f ca="1">+_xlfn.IFNA(VLOOKUP($B451,'Resultados General'!$C$11:$CG$510,MATCH(CS$6,'Resultados General'!$C$10:$CG$10,0),0),"")</f>
        <v>#NAME?</v>
      </c>
      <c r="CT451" s="29" t="str">
        <f t="shared" ca="1" si="506"/>
        <v/>
      </c>
      <c r="CU451" s="29" t="str">
        <f t="shared" ca="1" si="507"/>
        <v/>
      </c>
      <c r="CV451" s="29" t="e">
        <f ca="1">+_xlfn.IFNA(VLOOKUP($B451,'Resultados General'!$C$11:$CG$510,MATCH(CV$6,'Resultados General'!$C$10:$CG$10,0),0),"")</f>
        <v>#NAME?</v>
      </c>
      <c r="CW451" s="29" t="str">
        <f t="shared" ca="1" si="508"/>
        <v/>
      </c>
      <c r="CX451" s="29" t="str">
        <f t="shared" ca="1" si="509"/>
        <v/>
      </c>
      <c r="CY451" s="29" t="e">
        <f ca="1">+_xlfn.IFNA(VLOOKUP($B451,'Resultados General'!$C$11:$CG$510,MATCH(CY$6,'Resultados General'!$C$10:$CG$10,0),0),"")</f>
        <v>#NAME?</v>
      </c>
      <c r="CZ451" s="29" t="str">
        <f t="shared" ca="1" si="510"/>
        <v/>
      </c>
      <c r="DA451" s="29" t="str">
        <f t="shared" ca="1" si="511"/>
        <v/>
      </c>
      <c r="DB451" s="29" t="e">
        <f ca="1">+_xlfn.IFNA(VLOOKUP($B451,'Resultados General'!$C$11:$CG$510,MATCH(DB$6,'Resultados General'!$C$10:$CG$10,0),0),"")</f>
        <v>#NAME?</v>
      </c>
      <c r="DC451" s="29" t="str">
        <f t="shared" ca="1" si="512"/>
        <v/>
      </c>
      <c r="DD451" s="29" t="str">
        <f t="shared" ca="1" si="513"/>
        <v/>
      </c>
      <c r="DE451" s="29" t="e">
        <f ca="1">+_xlfn.IFNA(VLOOKUP($B451,'Resultados General'!$C$11:$CG$510,MATCH(DE$6,'Resultados General'!$C$10:$CG$10,0),0),"")</f>
        <v>#NAME?</v>
      </c>
      <c r="DF451" s="29" t="str">
        <f t="shared" ca="1" si="514"/>
        <v/>
      </c>
      <c r="DG451" s="29" t="str">
        <f t="shared" ca="1" si="515"/>
        <v/>
      </c>
      <c r="DH451" s="29" t="e">
        <f ca="1">+_xlfn.IFNA(VLOOKUP($B451,'Resultados General'!$C$11:$CG$510,MATCH(DH$6,'Resultados General'!$C$10:$CG$10,0),0),"")</f>
        <v>#NAME?</v>
      </c>
      <c r="DI451" s="29" t="str">
        <f t="shared" ca="1" si="516"/>
        <v/>
      </c>
      <c r="DJ451" s="29" t="str">
        <f t="shared" ca="1" si="517"/>
        <v/>
      </c>
      <c r="DK451" s="29" t="e">
        <f ca="1">+_xlfn.IFNA(VLOOKUP($B451,'Resultados General'!$C$11:$CG$510,MATCH(DK$6,'Resultados General'!$C$10:$CG$10,0),0),"")</f>
        <v>#NAME?</v>
      </c>
      <c r="DL451" s="29" t="str">
        <f t="shared" ca="1" si="518"/>
        <v/>
      </c>
      <c r="DM451" s="29" t="str">
        <f t="shared" ca="1" si="519"/>
        <v/>
      </c>
      <c r="DN451" s="29" t="e">
        <f ca="1">+_xlfn.IFNA(VLOOKUP($B451,'Resultados General'!$C$11:$CG$510,MATCH(DN$6,'Resultados General'!$C$10:$CG$10,0),0),"")</f>
        <v>#NAME?</v>
      </c>
      <c r="DO451" s="29" t="str">
        <f t="shared" ca="1" si="520"/>
        <v/>
      </c>
      <c r="DP451" s="29" t="str">
        <f t="shared" ca="1" si="521"/>
        <v/>
      </c>
    </row>
    <row r="452" spans="2:120">
      <c r="B452" s="219" t="str">
        <f>+IF('Resultados General'!C455="","",'Resultados General'!C455)</f>
        <v/>
      </c>
      <c r="C452" s="134" t="e">
        <f ca="1">+_xlfn.IFNA(VLOOKUP('Distribución de puestos'!B452,'Resultados General'!$C$11:$J$510,8,0),"")</f>
        <v>#NAME?</v>
      </c>
      <c r="D452" s="135" t="e">
        <f ca="1">+_xlfn.IFNA(VLOOKUP(B452,'Resultados General'!$C$11:$L$510,10,0),"")</f>
        <v>#NAME?</v>
      </c>
      <c r="E452" s="26" t="s">
        <v>76</v>
      </c>
      <c r="F452" s="26" t="s">
        <v>76</v>
      </c>
      <c r="G452" s="135" t="str">
        <f t="shared" ca="1" si="522"/>
        <v/>
      </c>
      <c r="H452" s="135" t="str">
        <f t="shared" ca="1" si="523"/>
        <v/>
      </c>
      <c r="I452" s="219" t="str">
        <f t="shared" si="524"/>
        <v/>
      </c>
      <c r="J452" s="138"/>
      <c r="M452" s="29" t="e">
        <f ca="1">+_xlfn.IFNA(VLOOKUP($B452,'Resultados General'!$C$11:$CG$510,MATCH(M$6,'Resultados General'!$C$10:$CG$10,0),0),"")</f>
        <v>#NAME?</v>
      </c>
      <c r="N452" s="29" t="str">
        <f t="shared" ca="1" si="450"/>
        <v/>
      </c>
      <c r="O452" s="29" t="str">
        <f t="shared" ca="1" si="451"/>
        <v/>
      </c>
      <c r="P452" s="29" t="e">
        <f ca="1">+_xlfn.IFNA(VLOOKUP($B452,'Resultados General'!$C$11:$CG$510,MATCH(P$6,'Resultados General'!$C$10:$CG$10,0),0),"")</f>
        <v>#NAME?</v>
      </c>
      <c r="Q452" s="29" t="str">
        <f t="shared" ca="1" si="452"/>
        <v/>
      </c>
      <c r="R452" s="29" t="str">
        <f t="shared" ca="1" si="453"/>
        <v/>
      </c>
      <c r="S452" s="29" t="e">
        <f ca="1">+_xlfn.IFNA(VLOOKUP($B452,'Resultados General'!$C$11:$CG$510,MATCH(S$6,'Resultados General'!$C$10:$CG$10,0),0),"")</f>
        <v>#NAME?</v>
      </c>
      <c r="T452" s="29" t="str">
        <f t="shared" ca="1" si="454"/>
        <v/>
      </c>
      <c r="U452" s="29" t="str">
        <f t="shared" ca="1" si="455"/>
        <v/>
      </c>
      <c r="V452" s="29" t="e">
        <f ca="1">+_xlfn.IFNA(VLOOKUP($B452,'Resultados General'!$C$11:$CG$510,MATCH(V$6,'Resultados General'!$C$10:$CG$10,0),0),"")</f>
        <v>#NAME?</v>
      </c>
      <c r="W452" s="29" t="str">
        <f t="shared" ca="1" si="456"/>
        <v/>
      </c>
      <c r="X452" s="29" t="str">
        <f t="shared" ca="1" si="457"/>
        <v/>
      </c>
      <c r="Y452" s="29" t="e">
        <f ca="1">+_xlfn.IFNA(VLOOKUP($B452,'Resultados General'!$C$11:$CG$510,MATCH(Y$6,'Resultados General'!$C$10:$CG$10,0),0),"")</f>
        <v>#NAME?</v>
      </c>
      <c r="Z452" s="29" t="str">
        <f t="shared" ca="1" si="458"/>
        <v/>
      </c>
      <c r="AA452" s="29" t="str">
        <f t="shared" ca="1" si="459"/>
        <v/>
      </c>
      <c r="AB452" s="29" t="e">
        <f ca="1">+_xlfn.IFNA(VLOOKUP($B452,'Resultados General'!$C$11:$CG$510,MATCH(AB$6,'Resultados General'!$C$10:$CG$10,0),0),"")</f>
        <v>#NAME?</v>
      </c>
      <c r="AC452" s="29" t="str">
        <f t="shared" ca="1" si="460"/>
        <v/>
      </c>
      <c r="AD452" s="29" t="str">
        <f t="shared" ca="1" si="461"/>
        <v/>
      </c>
      <c r="AE452" s="29" t="e">
        <f ca="1">+_xlfn.IFNA(VLOOKUP($B452,'Resultados General'!$C$11:$CG$510,MATCH(AE$6,'Resultados General'!$C$10:$CG$10,0),0),"")</f>
        <v>#NAME?</v>
      </c>
      <c r="AF452" s="29" t="str">
        <f t="shared" ca="1" si="462"/>
        <v/>
      </c>
      <c r="AG452" s="29" t="str">
        <f t="shared" ca="1" si="463"/>
        <v/>
      </c>
      <c r="AH452" s="29" t="e">
        <f ca="1">+_xlfn.IFNA(VLOOKUP($B452,'Resultados General'!$C$11:$CG$510,MATCH(AH$6,'Resultados General'!$C$10:$CG$10,0),0),"")</f>
        <v>#NAME?</v>
      </c>
      <c r="AI452" s="29" t="str">
        <f t="shared" ca="1" si="464"/>
        <v/>
      </c>
      <c r="AJ452" s="29" t="str">
        <f t="shared" ca="1" si="465"/>
        <v/>
      </c>
      <c r="AK452" s="29" t="e">
        <f ca="1">+_xlfn.IFNA(VLOOKUP($B452,'Resultados General'!$C$11:$CG$510,MATCH(AK$6,'Resultados General'!$C$10:$CG$10,0),0),"")</f>
        <v>#NAME?</v>
      </c>
      <c r="AL452" s="29" t="str">
        <f t="shared" ca="1" si="466"/>
        <v/>
      </c>
      <c r="AM452" s="29" t="str">
        <f t="shared" ca="1" si="467"/>
        <v/>
      </c>
      <c r="AN452" s="29" t="e">
        <f ca="1">+_xlfn.IFNA(VLOOKUP($B452,'Resultados General'!$C$11:$CG$510,MATCH(AN$6,'Resultados General'!$C$10:$CG$10,0),0),"")</f>
        <v>#NAME?</v>
      </c>
      <c r="AO452" s="29" t="str">
        <f t="shared" ca="1" si="468"/>
        <v/>
      </c>
      <c r="AP452" s="29" t="str">
        <f t="shared" ca="1" si="469"/>
        <v/>
      </c>
      <c r="AQ452" s="29" t="e">
        <f ca="1">+_xlfn.IFNA(VLOOKUP($B452,'Resultados General'!$C$11:$CG$510,MATCH(AQ$6,'Resultados General'!$C$10:$CG$10,0),0),"")</f>
        <v>#NAME?</v>
      </c>
      <c r="AR452" s="29" t="str">
        <f t="shared" ca="1" si="470"/>
        <v/>
      </c>
      <c r="AS452" s="29" t="str">
        <f t="shared" ca="1" si="471"/>
        <v/>
      </c>
      <c r="AT452" s="29" t="e">
        <f ca="1">+_xlfn.IFNA(VLOOKUP($B452,'Resultados General'!$C$11:$CG$510,MATCH(AT$6,'Resultados General'!$C$10:$CG$10,0),0),"")</f>
        <v>#NAME?</v>
      </c>
      <c r="AU452" s="29" t="str">
        <f t="shared" ca="1" si="472"/>
        <v/>
      </c>
      <c r="AV452" s="29" t="str">
        <f t="shared" ca="1" si="473"/>
        <v/>
      </c>
      <c r="AW452" s="29" t="e">
        <f ca="1">+_xlfn.IFNA(VLOOKUP($B452,'Resultados General'!$C$11:$CG$510,MATCH(AW$6,'Resultados General'!$C$10:$CG$10,0),0),"")</f>
        <v>#NAME?</v>
      </c>
      <c r="AX452" s="29" t="str">
        <f t="shared" ca="1" si="474"/>
        <v/>
      </c>
      <c r="AY452" s="29" t="str">
        <f t="shared" ca="1" si="475"/>
        <v/>
      </c>
      <c r="AZ452" s="29" t="e">
        <f ca="1">+_xlfn.IFNA(VLOOKUP($B452,'Resultados General'!$C$11:$CG$510,MATCH(AZ$6,'Resultados General'!$C$10:$CG$10,0),0),"")</f>
        <v>#NAME?</v>
      </c>
      <c r="BA452" s="29" t="str">
        <f t="shared" ca="1" si="476"/>
        <v/>
      </c>
      <c r="BB452" s="29" t="str">
        <f t="shared" ca="1" si="477"/>
        <v/>
      </c>
      <c r="BC452" s="29" t="e">
        <f ca="1">+_xlfn.IFNA(VLOOKUP($B452,'Resultados General'!$C$11:$CG$510,MATCH(BC$6,'Resultados General'!$C$10:$CG$10,0),0),"")</f>
        <v>#NAME?</v>
      </c>
      <c r="BD452" s="29" t="str">
        <f t="shared" ca="1" si="478"/>
        <v/>
      </c>
      <c r="BE452" s="29" t="str">
        <f t="shared" ca="1" si="479"/>
        <v/>
      </c>
      <c r="BF452" s="29" t="e">
        <f ca="1">+_xlfn.IFNA(VLOOKUP($B452,'Resultados General'!$C$11:$CG$510,MATCH(BF$6,'Resultados General'!$C$10:$CG$10,0),0),"")</f>
        <v>#NAME?</v>
      </c>
      <c r="BG452" s="29" t="str">
        <f t="shared" ca="1" si="480"/>
        <v/>
      </c>
      <c r="BH452" s="29" t="str">
        <f t="shared" ca="1" si="481"/>
        <v/>
      </c>
      <c r="BI452" s="29" t="e">
        <f ca="1">+_xlfn.IFNA(VLOOKUP($B452,'Resultados General'!$C$11:$CG$510,MATCH(BI$6,'Resultados General'!$C$10:$CG$10,0),0),"")</f>
        <v>#NAME?</v>
      </c>
      <c r="BJ452" s="29" t="str">
        <f t="shared" ca="1" si="482"/>
        <v/>
      </c>
      <c r="BK452" s="29" t="str">
        <f t="shared" ca="1" si="483"/>
        <v/>
      </c>
      <c r="BL452" s="29" t="e">
        <f ca="1">+_xlfn.IFNA(VLOOKUP($B452,'Resultados General'!$C$11:$CG$510,MATCH(BL$6,'Resultados General'!$C$10:$CG$10,0),0),"")</f>
        <v>#NAME?</v>
      </c>
      <c r="BM452" s="29" t="str">
        <f t="shared" ca="1" si="484"/>
        <v/>
      </c>
      <c r="BN452" s="29" t="str">
        <f t="shared" ca="1" si="485"/>
        <v/>
      </c>
      <c r="BO452" s="29" t="e">
        <f ca="1">+_xlfn.IFNA(VLOOKUP($B452,'Resultados General'!$C$11:$CG$510,MATCH(BO$6,'Resultados General'!$C$10:$CG$10,0),0),"")</f>
        <v>#NAME?</v>
      </c>
      <c r="BP452" s="29" t="str">
        <f t="shared" ca="1" si="486"/>
        <v/>
      </c>
      <c r="BQ452" s="29" t="str">
        <f t="shared" ca="1" si="487"/>
        <v/>
      </c>
      <c r="BR452" s="29" t="e">
        <f ca="1">+_xlfn.IFNA(VLOOKUP($B452,'Resultados General'!$C$11:$CG$510,MATCH(BR$6,'Resultados General'!$C$10:$CG$10,0),0),"")</f>
        <v>#NAME?</v>
      </c>
      <c r="BS452" s="29" t="str">
        <f t="shared" ca="1" si="488"/>
        <v/>
      </c>
      <c r="BT452" s="29" t="str">
        <f t="shared" ca="1" si="489"/>
        <v/>
      </c>
      <c r="BU452" s="29" t="e">
        <f ca="1">+_xlfn.IFNA(VLOOKUP($B452,'Resultados General'!$C$11:$CG$510,MATCH(BU$6,'Resultados General'!$C$10:$CG$10,0),0),"")</f>
        <v>#NAME?</v>
      </c>
      <c r="BV452" s="29" t="str">
        <f t="shared" ca="1" si="490"/>
        <v/>
      </c>
      <c r="BW452" s="29" t="str">
        <f t="shared" ca="1" si="491"/>
        <v/>
      </c>
      <c r="BX452" s="29" t="e">
        <f ca="1">+_xlfn.IFNA(VLOOKUP($B452,'Resultados General'!$C$11:$CG$510,MATCH(BX$6,'Resultados General'!$C$10:$CG$10,0),0),"")</f>
        <v>#NAME?</v>
      </c>
      <c r="BY452" s="29" t="str">
        <f t="shared" ca="1" si="492"/>
        <v/>
      </c>
      <c r="BZ452" s="29" t="str">
        <f t="shared" ca="1" si="493"/>
        <v/>
      </c>
      <c r="CA452" s="29" t="e">
        <f ca="1">+_xlfn.IFNA(VLOOKUP($B452,'Resultados General'!$C$11:$CG$510,MATCH(CA$6,'Resultados General'!$C$10:$CG$10,0),0),"")</f>
        <v>#NAME?</v>
      </c>
      <c r="CB452" s="29" t="str">
        <f t="shared" ca="1" si="494"/>
        <v/>
      </c>
      <c r="CC452" s="29" t="str">
        <f t="shared" ca="1" si="495"/>
        <v/>
      </c>
      <c r="CD452" s="29" t="e">
        <f ca="1">+_xlfn.IFNA(VLOOKUP($B452,'Resultados General'!$C$11:$CG$510,MATCH(CD$6,'Resultados General'!$C$10:$CG$10,0),0),"")</f>
        <v>#NAME?</v>
      </c>
      <c r="CE452" s="29" t="str">
        <f t="shared" ca="1" si="496"/>
        <v/>
      </c>
      <c r="CF452" s="29" t="str">
        <f t="shared" ca="1" si="497"/>
        <v/>
      </c>
      <c r="CG452" s="29" t="e">
        <f ca="1">+_xlfn.IFNA(VLOOKUP($B452,'Resultados General'!$C$11:$CG$510,MATCH(CG$6,'Resultados General'!$C$10:$CG$10,0),0),"")</f>
        <v>#NAME?</v>
      </c>
      <c r="CH452" s="29" t="str">
        <f t="shared" ca="1" si="498"/>
        <v/>
      </c>
      <c r="CI452" s="29" t="str">
        <f t="shared" ca="1" si="499"/>
        <v/>
      </c>
      <c r="CJ452" s="29" t="e">
        <f ca="1">+_xlfn.IFNA(VLOOKUP($B452,'Resultados General'!$C$11:$CG$510,MATCH(CJ$6,'Resultados General'!$C$10:$CG$10,0),0),"")</f>
        <v>#NAME?</v>
      </c>
      <c r="CK452" s="29" t="str">
        <f t="shared" ca="1" si="500"/>
        <v/>
      </c>
      <c r="CL452" s="29" t="str">
        <f t="shared" ca="1" si="501"/>
        <v/>
      </c>
      <c r="CM452" s="29" t="e">
        <f ca="1">+_xlfn.IFNA(VLOOKUP($B452,'Resultados General'!$C$11:$CG$510,MATCH(CM$6,'Resultados General'!$C$10:$CG$10,0),0),"")</f>
        <v>#NAME?</v>
      </c>
      <c r="CN452" s="29" t="str">
        <f t="shared" ca="1" si="502"/>
        <v/>
      </c>
      <c r="CO452" s="29" t="str">
        <f t="shared" ca="1" si="503"/>
        <v/>
      </c>
      <c r="CP452" s="29" t="e">
        <f ca="1">+_xlfn.IFNA(VLOOKUP($B452,'Resultados General'!$C$11:$CG$510,MATCH(CP$6,'Resultados General'!$C$10:$CG$10,0),0),"")</f>
        <v>#NAME?</v>
      </c>
      <c r="CQ452" s="29" t="str">
        <f t="shared" ca="1" si="504"/>
        <v/>
      </c>
      <c r="CR452" s="29" t="str">
        <f t="shared" ca="1" si="505"/>
        <v/>
      </c>
      <c r="CS452" s="29" t="e">
        <f ca="1">+_xlfn.IFNA(VLOOKUP($B452,'Resultados General'!$C$11:$CG$510,MATCH(CS$6,'Resultados General'!$C$10:$CG$10,0),0),"")</f>
        <v>#NAME?</v>
      </c>
      <c r="CT452" s="29" t="str">
        <f t="shared" ca="1" si="506"/>
        <v/>
      </c>
      <c r="CU452" s="29" t="str">
        <f t="shared" ca="1" si="507"/>
        <v/>
      </c>
      <c r="CV452" s="29" t="e">
        <f ca="1">+_xlfn.IFNA(VLOOKUP($B452,'Resultados General'!$C$11:$CG$510,MATCH(CV$6,'Resultados General'!$C$10:$CG$10,0),0),"")</f>
        <v>#NAME?</v>
      </c>
      <c r="CW452" s="29" t="str">
        <f t="shared" ca="1" si="508"/>
        <v/>
      </c>
      <c r="CX452" s="29" t="str">
        <f t="shared" ca="1" si="509"/>
        <v/>
      </c>
      <c r="CY452" s="29" t="e">
        <f ca="1">+_xlfn.IFNA(VLOOKUP($B452,'Resultados General'!$C$11:$CG$510,MATCH(CY$6,'Resultados General'!$C$10:$CG$10,0),0),"")</f>
        <v>#NAME?</v>
      </c>
      <c r="CZ452" s="29" t="str">
        <f t="shared" ca="1" si="510"/>
        <v/>
      </c>
      <c r="DA452" s="29" t="str">
        <f t="shared" ca="1" si="511"/>
        <v/>
      </c>
      <c r="DB452" s="29" t="e">
        <f ca="1">+_xlfn.IFNA(VLOOKUP($B452,'Resultados General'!$C$11:$CG$510,MATCH(DB$6,'Resultados General'!$C$10:$CG$10,0),0),"")</f>
        <v>#NAME?</v>
      </c>
      <c r="DC452" s="29" t="str">
        <f t="shared" ca="1" si="512"/>
        <v/>
      </c>
      <c r="DD452" s="29" t="str">
        <f t="shared" ca="1" si="513"/>
        <v/>
      </c>
      <c r="DE452" s="29" t="e">
        <f ca="1">+_xlfn.IFNA(VLOOKUP($B452,'Resultados General'!$C$11:$CG$510,MATCH(DE$6,'Resultados General'!$C$10:$CG$10,0),0),"")</f>
        <v>#NAME?</v>
      </c>
      <c r="DF452" s="29" t="str">
        <f t="shared" ca="1" si="514"/>
        <v/>
      </c>
      <c r="DG452" s="29" t="str">
        <f t="shared" ca="1" si="515"/>
        <v/>
      </c>
      <c r="DH452" s="29" t="e">
        <f ca="1">+_xlfn.IFNA(VLOOKUP($B452,'Resultados General'!$C$11:$CG$510,MATCH(DH$6,'Resultados General'!$C$10:$CG$10,0),0),"")</f>
        <v>#NAME?</v>
      </c>
      <c r="DI452" s="29" t="str">
        <f t="shared" ca="1" si="516"/>
        <v/>
      </c>
      <c r="DJ452" s="29" t="str">
        <f t="shared" ca="1" si="517"/>
        <v/>
      </c>
      <c r="DK452" s="29" t="e">
        <f ca="1">+_xlfn.IFNA(VLOOKUP($B452,'Resultados General'!$C$11:$CG$510,MATCH(DK$6,'Resultados General'!$C$10:$CG$10,0),0),"")</f>
        <v>#NAME?</v>
      </c>
      <c r="DL452" s="29" t="str">
        <f t="shared" ca="1" si="518"/>
        <v/>
      </c>
      <c r="DM452" s="29" t="str">
        <f t="shared" ca="1" si="519"/>
        <v/>
      </c>
      <c r="DN452" s="29" t="e">
        <f ca="1">+_xlfn.IFNA(VLOOKUP($B452,'Resultados General'!$C$11:$CG$510,MATCH(DN$6,'Resultados General'!$C$10:$CG$10,0),0),"")</f>
        <v>#NAME?</v>
      </c>
      <c r="DO452" s="29" t="str">
        <f t="shared" ca="1" si="520"/>
        <v/>
      </c>
      <c r="DP452" s="29" t="str">
        <f t="shared" ca="1" si="521"/>
        <v/>
      </c>
    </row>
    <row r="453" spans="2:120">
      <c r="B453" s="219" t="str">
        <f>+IF('Resultados General'!C456="","",'Resultados General'!C456)</f>
        <v/>
      </c>
      <c r="C453" s="134" t="e">
        <f ca="1">+_xlfn.IFNA(VLOOKUP('Distribución de puestos'!B453,'Resultados General'!$C$11:$J$510,8,0),"")</f>
        <v>#NAME?</v>
      </c>
      <c r="D453" s="135" t="e">
        <f ca="1">+_xlfn.IFNA(VLOOKUP(B453,'Resultados General'!$C$11:$L$510,10,0),"")</f>
        <v>#NAME?</v>
      </c>
      <c r="E453" s="26" t="s">
        <v>76</v>
      </c>
      <c r="F453" s="26" t="s">
        <v>76</v>
      </c>
      <c r="G453" s="135" t="str">
        <f t="shared" ca="1" si="522"/>
        <v/>
      </c>
      <c r="H453" s="135" t="str">
        <f t="shared" ca="1" si="523"/>
        <v/>
      </c>
      <c r="I453" s="219" t="str">
        <f t="shared" si="524"/>
        <v/>
      </c>
      <c r="J453" s="138"/>
      <c r="M453" s="29" t="e">
        <f ca="1">+_xlfn.IFNA(VLOOKUP($B453,'Resultados General'!$C$11:$CG$510,MATCH(M$6,'Resultados General'!$C$10:$CG$10,0),0),"")</f>
        <v>#NAME?</v>
      </c>
      <c r="N453" s="29" t="str">
        <f t="shared" ca="1" si="450"/>
        <v/>
      </c>
      <c r="O453" s="29" t="str">
        <f t="shared" ca="1" si="451"/>
        <v/>
      </c>
      <c r="P453" s="29" t="e">
        <f ca="1">+_xlfn.IFNA(VLOOKUP($B453,'Resultados General'!$C$11:$CG$510,MATCH(P$6,'Resultados General'!$C$10:$CG$10,0),0),"")</f>
        <v>#NAME?</v>
      </c>
      <c r="Q453" s="29" t="str">
        <f t="shared" ca="1" si="452"/>
        <v/>
      </c>
      <c r="R453" s="29" t="str">
        <f t="shared" ca="1" si="453"/>
        <v/>
      </c>
      <c r="S453" s="29" t="e">
        <f ca="1">+_xlfn.IFNA(VLOOKUP($B453,'Resultados General'!$C$11:$CG$510,MATCH(S$6,'Resultados General'!$C$10:$CG$10,0),0),"")</f>
        <v>#NAME?</v>
      </c>
      <c r="T453" s="29" t="str">
        <f t="shared" ca="1" si="454"/>
        <v/>
      </c>
      <c r="U453" s="29" t="str">
        <f t="shared" ca="1" si="455"/>
        <v/>
      </c>
      <c r="V453" s="29" t="e">
        <f ca="1">+_xlfn.IFNA(VLOOKUP($B453,'Resultados General'!$C$11:$CG$510,MATCH(V$6,'Resultados General'!$C$10:$CG$10,0),0),"")</f>
        <v>#NAME?</v>
      </c>
      <c r="W453" s="29" t="str">
        <f t="shared" ca="1" si="456"/>
        <v/>
      </c>
      <c r="X453" s="29" t="str">
        <f t="shared" ca="1" si="457"/>
        <v/>
      </c>
      <c r="Y453" s="29" t="e">
        <f ca="1">+_xlfn.IFNA(VLOOKUP($B453,'Resultados General'!$C$11:$CG$510,MATCH(Y$6,'Resultados General'!$C$10:$CG$10,0),0),"")</f>
        <v>#NAME?</v>
      </c>
      <c r="Z453" s="29" t="str">
        <f t="shared" ca="1" si="458"/>
        <v/>
      </c>
      <c r="AA453" s="29" t="str">
        <f t="shared" ca="1" si="459"/>
        <v/>
      </c>
      <c r="AB453" s="29" t="e">
        <f ca="1">+_xlfn.IFNA(VLOOKUP($B453,'Resultados General'!$C$11:$CG$510,MATCH(AB$6,'Resultados General'!$C$10:$CG$10,0),0),"")</f>
        <v>#NAME?</v>
      </c>
      <c r="AC453" s="29" t="str">
        <f t="shared" ca="1" si="460"/>
        <v/>
      </c>
      <c r="AD453" s="29" t="str">
        <f t="shared" ca="1" si="461"/>
        <v/>
      </c>
      <c r="AE453" s="29" t="e">
        <f ca="1">+_xlfn.IFNA(VLOOKUP($B453,'Resultados General'!$C$11:$CG$510,MATCH(AE$6,'Resultados General'!$C$10:$CG$10,0),0),"")</f>
        <v>#NAME?</v>
      </c>
      <c r="AF453" s="29" t="str">
        <f t="shared" ca="1" si="462"/>
        <v/>
      </c>
      <c r="AG453" s="29" t="str">
        <f t="shared" ca="1" si="463"/>
        <v/>
      </c>
      <c r="AH453" s="29" t="e">
        <f ca="1">+_xlfn.IFNA(VLOOKUP($B453,'Resultados General'!$C$11:$CG$510,MATCH(AH$6,'Resultados General'!$C$10:$CG$10,0),0),"")</f>
        <v>#NAME?</v>
      </c>
      <c r="AI453" s="29" t="str">
        <f t="shared" ca="1" si="464"/>
        <v/>
      </c>
      <c r="AJ453" s="29" t="str">
        <f t="shared" ca="1" si="465"/>
        <v/>
      </c>
      <c r="AK453" s="29" t="e">
        <f ca="1">+_xlfn.IFNA(VLOOKUP($B453,'Resultados General'!$C$11:$CG$510,MATCH(AK$6,'Resultados General'!$C$10:$CG$10,0),0),"")</f>
        <v>#NAME?</v>
      </c>
      <c r="AL453" s="29" t="str">
        <f t="shared" ca="1" si="466"/>
        <v/>
      </c>
      <c r="AM453" s="29" t="str">
        <f t="shared" ca="1" si="467"/>
        <v/>
      </c>
      <c r="AN453" s="29" t="e">
        <f ca="1">+_xlfn.IFNA(VLOOKUP($B453,'Resultados General'!$C$11:$CG$510,MATCH(AN$6,'Resultados General'!$C$10:$CG$10,0),0),"")</f>
        <v>#NAME?</v>
      </c>
      <c r="AO453" s="29" t="str">
        <f t="shared" ca="1" si="468"/>
        <v/>
      </c>
      <c r="AP453" s="29" t="str">
        <f t="shared" ca="1" si="469"/>
        <v/>
      </c>
      <c r="AQ453" s="29" t="e">
        <f ca="1">+_xlfn.IFNA(VLOOKUP($B453,'Resultados General'!$C$11:$CG$510,MATCH(AQ$6,'Resultados General'!$C$10:$CG$10,0),0),"")</f>
        <v>#NAME?</v>
      </c>
      <c r="AR453" s="29" t="str">
        <f t="shared" ca="1" si="470"/>
        <v/>
      </c>
      <c r="AS453" s="29" t="str">
        <f t="shared" ca="1" si="471"/>
        <v/>
      </c>
      <c r="AT453" s="29" t="e">
        <f ca="1">+_xlfn.IFNA(VLOOKUP($B453,'Resultados General'!$C$11:$CG$510,MATCH(AT$6,'Resultados General'!$C$10:$CG$10,0),0),"")</f>
        <v>#NAME?</v>
      </c>
      <c r="AU453" s="29" t="str">
        <f t="shared" ca="1" si="472"/>
        <v/>
      </c>
      <c r="AV453" s="29" t="str">
        <f t="shared" ca="1" si="473"/>
        <v/>
      </c>
      <c r="AW453" s="29" t="e">
        <f ca="1">+_xlfn.IFNA(VLOOKUP($B453,'Resultados General'!$C$11:$CG$510,MATCH(AW$6,'Resultados General'!$C$10:$CG$10,0),0),"")</f>
        <v>#NAME?</v>
      </c>
      <c r="AX453" s="29" t="str">
        <f t="shared" ca="1" si="474"/>
        <v/>
      </c>
      <c r="AY453" s="29" t="str">
        <f t="shared" ca="1" si="475"/>
        <v/>
      </c>
      <c r="AZ453" s="29" t="e">
        <f ca="1">+_xlfn.IFNA(VLOOKUP($B453,'Resultados General'!$C$11:$CG$510,MATCH(AZ$6,'Resultados General'!$C$10:$CG$10,0),0),"")</f>
        <v>#NAME?</v>
      </c>
      <c r="BA453" s="29" t="str">
        <f t="shared" ca="1" si="476"/>
        <v/>
      </c>
      <c r="BB453" s="29" t="str">
        <f t="shared" ca="1" si="477"/>
        <v/>
      </c>
      <c r="BC453" s="29" t="e">
        <f ca="1">+_xlfn.IFNA(VLOOKUP($B453,'Resultados General'!$C$11:$CG$510,MATCH(BC$6,'Resultados General'!$C$10:$CG$10,0),0),"")</f>
        <v>#NAME?</v>
      </c>
      <c r="BD453" s="29" t="str">
        <f t="shared" ca="1" si="478"/>
        <v/>
      </c>
      <c r="BE453" s="29" t="str">
        <f t="shared" ca="1" si="479"/>
        <v/>
      </c>
      <c r="BF453" s="29" t="e">
        <f ca="1">+_xlfn.IFNA(VLOOKUP($B453,'Resultados General'!$C$11:$CG$510,MATCH(BF$6,'Resultados General'!$C$10:$CG$10,0),0),"")</f>
        <v>#NAME?</v>
      </c>
      <c r="BG453" s="29" t="str">
        <f t="shared" ca="1" si="480"/>
        <v/>
      </c>
      <c r="BH453" s="29" t="str">
        <f t="shared" ca="1" si="481"/>
        <v/>
      </c>
      <c r="BI453" s="29" t="e">
        <f ca="1">+_xlfn.IFNA(VLOOKUP($B453,'Resultados General'!$C$11:$CG$510,MATCH(BI$6,'Resultados General'!$C$10:$CG$10,0),0),"")</f>
        <v>#NAME?</v>
      </c>
      <c r="BJ453" s="29" t="str">
        <f t="shared" ca="1" si="482"/>
        <v/>
      </c>
      <c r="BK453" s="29" t="str">
        <f t="shared" ca="1" si="483"/>
        <v/>
      </c>
      <c r="BL453" s="29" t="e">
        <f ca="1">+_xlfn.IFNA(VLOOKUP($B453,'Resultados General'!$C$11:$CG$510,MATCH(BL$6,'Resultados General'!$C$10:$CG$10,0),0),"")</f>
        <v>#NAME?</v>
      </c>
      <c r="BM453" s="29" t="str">
        <f t="shared" ca="1" si="484"/>
        <v/>
      </c>
      <c r="BN453" s="29" t="str">
        <f t="shared" ca="1" si="485"/>
        <v/>
      </c>
      <c r="BO453" s="29" t="e">
        <f ca="1">+_xlfn.IFNA(VLOOKUP($B453,'Resultados General'!$C$11:$CG$510,MATCH(BO$6,'Resultados General'!$C$10:$CG$10,0),0),"")</f>
        <v>#NAME?</v>
      </c>
      <c r="BP453" s="29" t="str">
        <f t="shared" ca="1" si="486"/>
        <v/>
      </c>
      <c r="BQ453" s="29" t="str">
        <f t="shared" ca="1" si="487"/>
        <v/>
      </c>
      <c r="BR453" s="29" t="e">
        <f ca="1">+_xlfn.IFNA(VLOOKUP($B453,'Resultados General'!$C$11:$CG$510,MATCH(BR$6,'Resultados General'!$C$10:$CG$10,0),0),"")</f>
        <v>#NAME?</v>
      </c>
      <c r="BS453" s="29" t="str">
        <f t="shared" ca="1" si="488"/>
        <v/>
      </c>
      <c r="BT453" s="29" t="str">
        <f t="shared" ca="1" si="489"/>
        <v/>
      </c>
      <c r="BU453" s="29" t="e">
        <f ca="1">+_xlfn.IFNA(VLOOKUP($B453,'Resultados General'!$C$11:$CG$510,MATCH(BU$6,'Resultados General'!$C$10:$CG$10,0),0),"")</f>
        <v>#NAME?</v>
      </c>
      <c r="BV453" s="29" t="str">
        <f t="shared" ca="1" si="490"/>
        <v/>
      </c>
      <c r="BW453" s="29" t="str">
        <f t="shared" ca="1" si="491"/>
        <v/>
      </c>
      <c r="BX453" s="29" t="e">
        <f ca="1">+_xlfn.IFNA(VLOOKUP($B453,'Resultados General'!$C$11:$CG$510,MATCH(BX$6,'Resultados General'!$C$10:$CG$10,0),0),"")</f>
        <v>#NAME?</v>
      </c>
      <c r="BY453" s="29" t="str">
        <f t="shared" ca="1" si="492"/>
        <v/>
      </c>
      <c r="BZ453" s="29" t="str">
        <f t="shared" ca="1" si="493"/>
        <v/>
      </c>
      <c r="CA453" s="29" t="e">
        <f ca="1">+_xlfn.IFNA(VLOOKUP($B453,'Resultados General'!$C$11:$CG$510,MATCH(CA$6,'Resultados General'!$C$10:$CG$10,0),0),"")</f>
        <v>#NAME?</v>
      </c>
      <c r="CB453" s="29" t="str">
        <f t="shared" ca="1" si="494"/>
        <v/>
      </c>
      <c r="CC453" s="29" t="str">
        <f t="shared" ca="1" si="495"/>
        <v/>
      </c>
      <c r="CD453" s="29" t="e">
        <f ca="1">+_xlfn.IFNA(VLOOKUP($B453,'Resultados General'!$C$11:$CG$510,MATCH(CD$6,'Resultados General'!$C$10:$CG$10,0),0),"")</f>
        <v>#NAME?</v>
      </c>
      <c r="CE453" s="29" t="str">
        <f t="shared" ca="1" si="496"/>
        <v/>
      </c>
      <c r="CF453" s="29" t="str">
        <f t="shared" ca="1" si="497"/>
        <v/>
      </c>
      <c r="CG453" s="29" t="e">
        <f ca="1">+_xlfn.IFNA(VLOOKUP($B453,'Resultados General'!$C$11:$CG$510,MATCH(CG$6,'Resultados General'!$C$10:$CG$10,0),0),"")</f>
        <v>#NAME?</v>
      </c>
      <c r="CH453" s="29" t="str">
        <f t="shared" ca="1" si="498"/>
        <v/>
      </c>
      <c r="CI453" s="29" t="str">
        <f t="shared" ca="1" si="499"/>
        <v/>
      </c>
      <c r="CJ453" s="29" t="e">
        <f ca="1">+_xlfn.IFNA(VLOOKUP($B453,'Resultados General'!$C$11:$CG$510,MATCH(CJ$6,'Resultados General'!$C$10:$CG$10,0),0),"")</f>
        <v>#NAME?</v>
      </c>
      <c r="CK453" s="29" t="str">
        <f t="shared" ca="1" si="500"/>
        <v/>
      </c>
      <c r="CL453" s="29" t="str">
        <f t="shared" ca="1" si="501"/>
        <v/>
      </c>
      <c r="CM453" s="29" t="e">
        <f ca="1">+_xlfn.IFNA(VLOOKUP($B453,'Resultados General'!$C$11:$CG$510,MATCH(CM$6,'Resultados General'!$C$10:$CG$10,0),0),"")</f>
        <v>#NAME?</v>
      </c>
      <c r="CN453" s="29" t="str">
        <f t="shared" ca="1" si="502"/>
        <v/>
      </c>
      <c r="CO453" s="29" t="str">
        <f t="shared" ca="1" si="503"/>
        <v/>
      </c>
      <c r="CP453" s="29" t="e">
        <f ca="1">+_xlfn.IFNA(VLOOKUP($B453,'Resultados General'!$C$11:$CG$510,MATCH(CP$6,'Resultados General'!$C$10:$CG$10,0),0),"")</f>
        <v>#NAME?</v>
      </c>
      <c r="CQ453" s="29" t="str">
        <f t="shared" ca="1" si="504"/>
        <v/>
      </c>
      <c r="CR453" s="29" t="str">
        <f t="shared" ca="1" si="505"/>
        <v/>
      </c>
      <c r="CS453" s="29" t="e">
        <f ca="1">+_xlfn.IFNA(VLOOKUP($B453,'Resultados General'!$C$11:$CG$510,MATCH(CS$6,'Resultados General'!$C$10:$CG$10,0),0),"")</f>
        <v>#NAME?</v>
      </c>
      <c r="CT453" s="29" t="str">
        <f t="shared" ca="1" si="506"/>
        <v/>
      </c>
      <c r="CU453" s="29" t="str">
        <f t="shared" ca="1" si="507"/>
        <v/>
      </c>
      <c r="CV453" s="29" t="e">
        <f ca="1">+_xlfn.IFNA(VLOOKUP($B453,'Resultados General'!$C$11:$CG$510,MATCH(CV$6,'Resultados General'!$C$10:$CG$10,0),0),"")</f>
        <v>#NAME?</v>
      </c>
      <c r="CW453" s="29" t="str">
        <f t="shared" ca="1" si="508"/>
        <v/>
      </c>
      <c r="CX453" s="29" t="str">
        <f t="shared" ca="1" si="509"/>
        <v/>
      </c>
      <c r="CY453" s="29" t="e">
        <f ca="1">+_xlfn.IFNA(VLOOKUP($B453,'Resultados General'!$C$11:$CG$510,MATCH(CY$6,'Resultados General'!$C$10:$CG$10,0),0),"")</f>
        <v>#NAME?</v>
      </c>
      <c r="CZ453" s="29" t="str">
        <f t="shared" ca="1" si="510"/>
        <v/>
      </c>
      <c r="DA453" s="29" t="str">
        <f t="shared" ca="1" si="511"/>
        <v/>
      </c>
      <c r="DB453" s="29" t="e">
        <f ca="1">+_xlfn.IFNA(VLOOKUP($B453,'Resultados General'!$C$11:$CG$510,MATCH(DB$6,'Resultados General'!$C$10:$CG$10,0),0),"")</f>
        <v>#NAME?</v>
      </c>
      <c r="DC453" s="29" t="str">
        <f t="shared" ca="1" si="512"/>
        <v/>
      </c>
      <c r="DD453" s="29" t="str">
        <f t="shared" ca="1" si="513"/>
        <v/>
      </c>
      <c r="DE453" s="29" t="e">
        <f ca="1">+_xlfn.IFNA(VLOOKUP($B453,'Resultados General'!$C$11:$CG$510,MATCH(DE$6,'Resultados General'!$C$10:$CG$10,0),0),"")</f>
        <v>#NAME?</v>
      </c>
      <c r="DF453" s="29" t="str">
        <f t="shared" ca="1" si="514"/>
        <v/>
      </c>
      <c r="DG453" s="29" t="str">
        <f t="shared" ca="1" si="515"/>
        <v/>
      </c>
      <c r="DH453" s="29" t="e">
        <f ca="1">+_xlfn.IFNA(VLOOKUP($B453,'Resultados General'!$C$11:$CG$510,MATCH(DH$6,'Resultados General'!$C$10:$CG$10,0),0),"")</f>
        <v>#NAME?</v>
      </c>
      <c r="DI453" s="29" t="str">
        <f t="shared" ca="1" si="516"/>
        <v/>
      </c>
      <c r="DJ453" s="29" t="str">
        <f t="shared" ca="1" si="517"/>
        <v/>
      </c>
      <c r="DK453" s="29" t="e">
        <f ca="1">+_xlfn.IFNA(VLOOKUP($B453,'Resultados General'!$C$11:$CG$510,MATCH(DK$6,'Resultados General'!$C$10:$CG$10,0),0),"")</f>
        <v>#NAME?</v>
      </c>
      <c r="DL453" s="29" t="str">
        <f t="shared" ca="1" si="518"/>
        <v/>
      </c>
      <c r="DM453" s="29" t="str">
        <f t="shared" ca="1" si="519"/>
        <v/>
      </c>
      <c r="DN453" s="29" t="e">
        <f ca="1">+_xlfn.IFNA(VLOOKUP($B453,'Resultados General'!$C$11:$CG$510,MATCH(DN$6,'Resultados General'!$C$10:$CG$10,0),0),"")</f>
        <v>#NAME?</v>
      </c>
      <c r="DO453" s="29" t="str">
        <f t="shared" ca="1" si="520"/>
        <v/>
      </c>
      <c r="DP453" s="29" t="str">
        <f t="shared" ca="1" si="521"/>
        <v/>
      </c>
    </row>
    <row r="454" spans="2:120">
      <c r="B454" s="219" t="str">
        <f>+IF('Resultados General'!C457="","",'Resultados General'!C457)</f>
        <v/>
      </c>
      <c r="C454" s="134" t="e">
        <f ca="1">+_xlfn.IFNA(VLOOKUP('Distribución de puestos'!B454,'Resultados General'!$C$11:$J$510,8,0),"")</f>
        <v>#NAME?</v>
      </c>
      <c r="D454" s="135" t="e">
        <f ca="1">+_xlfn.IFNA(VLOOKUP(B454,'Resultados General'!$C$11:$L$510,10,0),"")</f>
        <v>#NAME?</v>
      </c>
      <c r="E454" s="26" t="s">
        <v>76</v>
      </c>
      <c r="F454" s="26" t="s">
        <v>76</v>
      </c>
      <c r="G454" s="135" t="str">
        <f t="shared" ca="1" si="522"/>
        <v/>
      </c>
      <c r="H454" s="135" t="str">
        <f t="shared" ca="1" si="523"/>
        <v/>
      </c>
      <c r="I454" s="219" t="str">
        <f t="shared" si="524"/>
        <v/>
      </c>
      <c r="J454" s="138"/>
      <c r="M454" s="29" t="e">
        <f ca="1">+_xlfn.IFNA(VLOOKUP($B454,'Resultados General'!$C$11:$CG$510,MATCH(M$6,'Resultados General'!$C$10:$CG$10,0),0),"")</f>
        <v>#NAME?</v>
      </c>
      <c r="N454" s="29" t="str">
        <f t="shared" ca="1" si="450"/>
        <v/>
      </c>
      <c r="O454" s="29" t="str">
        <f t="shared" ca="1" si="451"/>
        <v/>
      </c>
      <c r="P454" s="29" t="e">
        <f ca="1">+_xlfn.IFNA(VLOOKUP($B454,'Resultados General'!$C$11:$CG$510,MATCH(P$6,'Resultados General'!$C$10:$CG$10,0),0),"")</f>
        <v>#NAME?</v>
      </c>
      <c r="Q454" s="29" t="str">
        <f t="shared" ca="1" si="452"/>
        <v/>
      </c>
      <c r="R454" s="29" t="str">
        <f t="shared" ca="1" si="453"/>
        <v/>
      </c>
      <c r="S454" s="29" t="e">
        <f ca="1">+_xlfn.IFNA(VLOOKUP($B454,'Resultados General'!$C$11:$CG$510,MATCH(S$6,'Resultados General'!$C$10:$CG$10,0),0),"")</f>
        <v>#NAME?</v>
      </c>
      <c r="T454" s="29" t="str">
        <f t="shared" ca="1" si="454"/>
        <v/>
      </c>
      <c r="U454" s="29" t="str">
        <f t="shared" ca="1" si="455"/>
        <v/>
      </c>
      <c r="V454" s="29" t="e">
        <f ca="1">+_xlfn.IFNA(VLOOKUP($B454,'Resultados General'!$C$11:$CG$510,MATCH(V$6,'Resultados General'!$C$10:$CG$10,0),0),"")</f>
        <v>#NAME?</v>
      </c>
      <c r="W454" s="29" t="str">
        <f t="shared" ca="1" si="456"/>
        <v/>
      </c>
      <c r="X454" s="29" t="str">
        <f t="shared" ca="1" si="457"/>
        <v/>
      </c>
      <c r="Y454" s="29" t="e">
        <f ca="1">+_xlfn.IFNA(VLOOKUP($B454,'Resultados General'!$C$11:$CG$510,MATCH(Y$6,'Resultados General'!$C$10:$CG$10,0),0),"")</f>
        <v>#NAME?</v>
      </c>
      <c r="Z454" s="29" t="str">
        <f t="shared" ca="1" si="458"/>
        <v/>
      </c>
      <c r="AA454" s="29" t="str">
        <f t="shared" ca="1" si="459"/>
        <v/>
      </c>
      <c r="AB454" s="29" t="e">
        <f ca="1">+_xlfn.IFNA(VLOOKUP($B454,'Resultados General'!$C$11:$CG$510,MATCH(AB$6,'Resultados General'!$C$10:$CG$10,0),0),"")</f>
        <v>#NAME?</v>
      </c>
      <c r="AC454" s="29" t="str">
        <f t="shared" ca="1" si="460"/>
        <v/>
      </c>
      <c r="AD454" s="29" t="str">
        <f t="shared" ca="1" si="461"/>
        <v/>
      </c>
      <c r="AE454" s="29" t="e">
        <f ca="1">+_xlfn.IFNA(VLOOKUP($B454,'Resultados General'!$C$11:$CG$510,MATCH(AE$6,'Resultados General'!$C$10:$CG$10,0),0),"")</f>
        <v>#NAME?</v>
      </c>
      <c r="AF454" s="29" t="str">
        <f t="shared" ca="1" si="462"/>
        <v/>
      </c>
      <c r="AG454" s="29" t="str">
        <f t="shared" ca="1" si="463"/>
        <v/>
      </c>
      <c r="AH454" s="29" t="e">
        <f ca="1">+_xlfn.IFNA(VLOOKUP($B454,'Resultados General'!$C$11:$CG$510,MATCH(AH$6,'Resultados General'!$C$10:$CG$10,0),0),"")</f>
        <v>#NAME?</v>
      </c>
      <c r="AI454" s="29" t="str">
        <f t="shared" ca="1" si="464"/>
        <v/>
      </c>
      <c r="AJ454" s="29" t="str">
        <f t="shared" ca="1" si="465"/>
        <v/>
      </c>
      <c r="AK454" s="29" t="e">
        <f ca="1">+_xlfn.IFNA(VLOOKUP($B454,'Resultados General'!$C$11:$CG$510,MATCH(AK$6,'Resultados General'!$C$10:$CG$10,0),0),"")</f>
        <v>#NAME?</v>
      </c>
      <c r="AL454" s="29" t="str">
        <f t="shared" ca="1" si="466"/>
        <v/>
      </c>
      <c r="AM454" s="29" t="str">
        <f t="shared" ca="1" si="467"/>
        <v/>
      </c>
      <c r="AN454" s="29" t="e">
        <f ca="1">+_xlfn.IFNA(VLOOKUP($B454,'Resultados General'!$C$11:$CG$510,MATCH(AN$6,'Resultados General'!$C$10:$CG$10,0),0),"")</f>
        <v>#NAME?</v>
      </c>
      <c r="AO454" s="29" t="str">
        <f t="shared" ca="1" si="468"/>
        <v/>
      </c>
      <c r="AP454" s="29" t="str">
        <f t="shared" ca="1" si="469"/>
        <v/>
      </c>
      <c r="AQ454" s="29" t="e">
        <f ca="1">+_xlfn.IFNA(VLOOKUP($B454,'Resultados General'!$C$11:$CG$510,MATCH(AQ$6,'Resultados General'!$C$10:$CG$10,0),0),"")</f>
        <v>#NAME?</v>
      </c>
      <c r="AR454" s="29" t="str">
        <f t="shared" ca="1" si="470"/>
        <v/>
      </c>
      <c r="AS454" s="29" t="str">
        <f t="shared" ca="1" si="471"/>
        <v/>
      </c>
      <c r="AT454" s="29" t="e">
        <f ca="1">+_xlfn.IFNA(VLOOKUP($B454,'Resultados General'!$C$11:$CG$510,MATCH(AT$6,'Resultados General'!$C$10:$CG$10,0),0),"")</f>
        <v>#NAME?</v>
      </c>
      <c r="AU454" s="29" t="str">
        <f t="shared" ca="1" si="472"/>
        <v/>
      </c>
      <c r="AV454" s="29" t="str">
        <f t="shared" ca="1" si="473"/>
        <v/>
      </c>
      <c r="AW454" s="29" t="e">
        <f ca="1">+_xlfn.IFNA(VLOOKUP($B454,'Resultados General'!$C$11:$CG$510,MATCH(AW$6,'Resultados General'!$C$10:$CG$10,0),0),"")</f>
        <v>#NAME?</v>
      </c>
      <c r="AX454" s="29" t="str">
        <f t="shared" ca="1" si="474"/>
        <v/>
      </c>
      <c r="AY454" s="29" t="str">
        <f t="shared" ca="1" si="475"/>
        <v/>
      </c>
      <c r="AZ454" s="29" t="e">
        <f ca="1">+_xlfn.IFNA(VLOOKUP($B454,'Resultados General'!$C$11:$CG$510,MATCH(AZ$6,'Resultados General'!$C$10:$CG$10,0),0),"")</f>
        <v>#NAME?</v>
      </c>
      <c r="BA454" s="29" t="str">
        <f t="shared" ca="1" si="476"/>
        <v/>
      </c>
      <c r="BB454" s="29" t="str">
        <f t="shared" ca="1" si="477"/>
        <v/>
      </c>
      <c r="BC454" s="29" t="e">
        <f ca="1">+_xlfn.IFNA(VLOOKUP($B454,'Resultados General'!$C$11:$CG$510,MATCH(BC$6,'Resultados General'!$C$10:$CG$10,0),0),"")</f>
        <v>#NAME?</v>
      </c>
      <c r="BD454" s="29" t="str">
        <f t="shared" ca="1" si="478"/>
        <v/>
      </c>
      <c r="BE454" s="29" t="str">
        <f t="shared" ca="1" si="479"/>
        <v/>
      </c>
      <c r="BF454" s="29" t="e">
        <f ca="1">+_xlfn.IFNA(VLOOKUP($B454,'Resultados General'!$C$11:$CG$510,MATCH(BF$6,'Resultados General'!$C$10:$CG$10,0),0),"")</f>
        <v>#NAME?</v>
      </c>
      <c r="BG454" s="29" t="str">
        <f t="shared" ca="1" si="480"/>
        <v/>
      </c>
      <c r="BH454" s="29" t="str">
        <f t="shared" ca="1" si="481"/>
        <v/>
      </c>
      <c r="BI454" s="29" t="e">
        <f ca="1">+_xlfn.IFNA(VLOOKUP($B454,'Resultados General'!$C$11:$CG$510,MATCH(BI$6,'Resultados General'!$C$10:$CG$10,0),0),"")</f>
        <v>#NAME?</v>
      </c>
      <c r="BJ454" s="29" t="str">
        <f t="shared" ca="1" si="482"/>
        <v/>
      </c>
      <c r="BK454" s="29" t="str">
        <f t="shared" ca="1" si="483"/>
        <v/>
      </c>
      <c r="BL454" s="29" t="e">
        <f ca="1">+_xlfn.IFNA(VLOOKUP($B454,'Resultados General'!$C$11:$CG$510,MATCH(BL$6,'Resultados General'!$C$10:$CG$10,0),0),"")</f>
        <v>#NAME?</v>
      </c>
      <c r="BM454" s="29" t="str">
        <f t="shared" ca="1" si="484"/>
        <v/>
      </c>
      <c r="BN454" s="29" t="str">
        <f t="shared" ca="1" si="485"/>
        <v/>
      </c>
      <c r="BO454" s="29" t="e">
        <f ca="1">+_xlfn.IFNA(VLOOKUP($B454,'Resultados General'!$C$11:$CG$510,MATCH(BO$6,'Resultados General'!$C$10:$CG$10,0),0),"")</f>
        <v>#NAME?</v>
      </c>
      <c r="BP454" s="29" t="str">
        <f t="shared" ca="1" si="486"/>
        <v/>
      </c>
      <c r="BQ454" s="29" t="str">
        <f t="shared" ca="1" si="487"/>
        <v/>
      </c>
      <c r="BR454" s="29" t="e">
        <f ca="1">+_xlfn.IFNA(VLOOKUP($B454,'Resultados General'!$C$11:$CG$510,MATCH(BR$6,'Resultados General'!$C$10:$CG$10,0),0),"")</f>
        <v>#NAME?</v>
      </c>
      <c r="BS454" s="29" t="str">
        <f t="shared" ca="1" si="488"/>
        <v/>
      </c>
      <c r="BT454" s="29" t="str">
        <f t="shared" ca="1" si="489"/>
        <v/>
      </c>
      <c r="BU454" s="29" t="e">
        <f ca="1">+_xlfn.IFNA(VLOOKUP($B454,'Resultados General'!$C$11:$CG$510,MATCH(BU$6,'Resultados General'!$C$10:$CG$10,0),0),"")</f>
        <v>#NAME?</v>
      </c>
      <c r="BV454" s="29" t="str">
        <f t="shared" ca="1" si="490"/>
        <v/>
      </c>
      <c r="BW454" s="29" t="str">
        <f t="shared" ca="1" si="491"/>
        <v/>
      </c>
      <c r="BX454" s="29" t="e">
        <f ca="1">+_xlfn.IFNA(VLOOKUP($B454,'Resultados General'!$C$11:$CG$510,MATCH(BX$6,'Resultados General'!$C$10:$CG$10,0),0),"")</f>
        <v>#NAME?</v>
      </c>
      <c r="BY454" s="29" t="str">
        <f t="shared" ca="1" si="492"/>
        <v/>
      </c>
      <c r="BZ454" s="29" t="str">
        <f t="shared" ca="1" si="493"/>
        <v/>
      </c>
      <c r="CA454" s="29" t="e">
        <f ca="1">+_xlfn.IFNA(VLOOKUP($B454,'Resultados General'!$C$11:$CG$510,MATCH(CA$6,'Resultados General'!$C$10:$CG$10,0),0),"")</f>
        <v>#NAME?</v>
      </c>
      <c r="CB454" s="29" t="str">
        <f t="shared" ca="1" si="494"/>
        <v/>
      </c>
      <c r="CC454" s="29" t="str">
        <f t="shared" ca="1" si="495"/>
        <v/>
      </c>
      <c r="CD454" s="29" t="e">
        <f ca="1">+_xlfn.IFNA(VLOOKUP($B454,'Resultados General'!$C$11:$CG$510,MATCH(CD$6,'Resultados General'!$C$10:$CG$10,0),0),"")</f>
        <v>#NAME?</v>
      </c>
      <c r="CE454" s="29" t="str">
        <f t="shared" ca="1" si="496"/>
        <v/>
      </c>
      <c r="CF454" s="29" t="str">
        <f t="shared" ca="1" si="497"/>
        <v/>
      </c>
      <c r="CG454" s="29" t="e">
        <f ca="1">+_xlfn.IFNA(VLOOKUP($B454,'Resultados General'!$C$11:$CG$510,MATCH(CG$6,'Resultados General'!$C$10:$CG$10,0),0),"")</f>
        <v>#NAME?</v>
      </c>
      <c r="CH454" s="29" t="str">
        <f t="shared" ca="1" si="498"/>
        <v/>
      </c>
      <c r="CI454" s="29" t="str">
        <f t="shared" ca="1" si="499"/>
        <v/>
      </c>
      <c r="CJ454" s="29" t="e">
        <f ca="1">+_xlfn.IFNA(VLOOKUP($B454,'Resultados General'!$C$11:$CG$510,MATCH(CJ$6,'Resultados General'!$C$10:$CG$10,0),0),"")</f>
        <v>#NAME?</v>
      </c>
      <c r="CK454" s="29" t="str">
        <f t="shared" ca="1" si="500"/>
        <v/>
      </c>
      <c r="CL454" s="29" t="str">
        <f t="shared" ca="1" si="501"/>
        <v/>
      </c>
      <c r="CM454" s="29" t="e">
        <f ca="1">+_xlfn.IFNA(VLOOKUP($B454,'Resultados General'!$C$11:$CG$510,MATCH(CM$6,'Resultados General'!$C$10:$CG$10,0),0),"")</f>
        <v>#NAME?</v>
      </c>
      <c r="CN454" s="29" t="str">
        <f t="shared" ca="1" si="502"/>
        <v/>
      </c>
      <c r="CO454" s="29" t="str">
        <f t="shared" ca="1" si="503"/>
        <v/>
      </c>
      <c r="CP454" s="29" t="e">
        <f ca="1">+_xlfn.IFNA(VLOOKUP($B454,'Resultados General'!$C$11:$CG$510,MATCH(CP$6,'Resultados General'!$C$10:$CG$10,0),0),"")</f>
        <v>#NAME?</v>
      </c>
      <c r="CQ454" s="29" t="str">
        <f t="shared" ca="1" si="504"/>
        <v/>
      </c>
      <c r="CR454" s="29" t="str">
        <f t="shared" ca="1" si="505"/>
        <v/>
      </c>
      <c r="CS454" s="29" t="e">
        <f ca="1">+_xlfn.IFNA(VLOOKUP($B454,'Resultados General'!$C$11:$CG$510,MATCH(CS$6,'Resultados General'!$C$10:$CG$10,0),0),"")</f>
        <v>#NAME?</v>
      </c>
      <c r="CT454" s="29" t="str">
        <f t="shared" ca="1" si="506"/>
        <v/>
      </c>
      <c r="CU454" s="29" t="str">
        <f t="shared" ca="1" si="507"/>
        <v/>
      </c>
      <c r="CV454" s="29" t="e">
        <f ca="1">+_xlfn.IFNA(VLOOKUP($B454,'Resultados General'!$C$11:$CG$510,MATCH(CV$6,'Resultados General'!$C$10:$CG$10,0),0),"")</f>
        <v>#NAME?</v>
      </c>
      <c r="CW454" s="29" t="str">
        <f t="shared" ca="1" si="508"/>
        <v/>
      </c>
      <c r="CX454" s="29" t="str">
        <f t="shared" ca="1" si="509"/>
        <v/>
      </c>
      <c r="CY454" s="29" t="e">
        <f ca="1">+_xlfn.IFNA(VLOOKUP($B454,'Resultados General'!$C$11:$CG$510,MATCH(CY$6,'Resultados General'!$C$10:$CG$10,0),0),"")</f>
        <v>#NAME?</v>
      </c>
      <c r="CZ454" s="29" t="str">
        <f t="shared" ca="1" si="510"/>
        <v/>
      </c>
      <c r="DA454" s="29" t="str">
        <f t="shared" ca="1" si="511"/>
        <v/>
      </c>
      <c r="DB454" s="29" t="e">
        <f ca="1">+_xlfn.IFNA(VLOOKUP($B454,'Resultados General'!$C$11:$CG$510,MATCH(DB$6,'Resultados General'!$C$10:$CG$10,0),0),"")</f>
        <v>#NAME?</v>
      </c>
      <c r="DC454" s="29" t="str">
        <f t="shared" ca="1" si="512"/>
        <v/>
      </c>
      <c r="DD454" s="29" t="str">
        <f t="shared" ca="1" si="513"/>
        <v/>
      </c>
      <c r="DE454" s="29" t="e">
        <f ca="1">+_xlfn.IFNA(VLOOKUP($B454,'Resultados General'!$C$11:$CG$510,MATCH(DE$6,'Resultados General'!$C$10:$CG$10,0),0),"")</f>
        <v>#NAME?</v>
      </c>
      <c r="DF454" s="29" t="str">
        <f t="shared" ca="1" si="514"/>
        <v/>
      </c>
      <c r="DG454" s="29" t="str">
        <f t="shared" ca="1" si="515"/>
        <v/>
      </c>
      <c r="DH454" s="29" t="e">
        <f ca="1">+_xlfn.IFNA(VLOOKUP($B454,'Resultados General'!$C$11:$CG$510,MATCH(DH$6,'Resultados General'!$C$10:$CG$10,0),0),"")</f>
        <v>#NAME?</v>
      </c>
      <c r="DI454" s="29" t="str">
        <f t="shared" ca="1" si="516"/>
        <v/>
      </c>
      <c r="DJ454" s="29" t="str">
        <f t="shared" ca="1" si="517"/>
        <v/>
      </c>
      <c r="DK454" s="29" t="e">
        <f ca="1">+_xlfn.IFNA(VLOOKUP($B454,'Resultados General'!$C$11:$CG$510,MATCH(DK$6,'Resultados General'!$C$10:$CG$10,0),0),"")</f>
        <v>#NAME?</v>
      </c>
      <c r="DL454" s="29" t="str">
        <f t="shared" ca="1" si="518"/>
        <v/>
      </c>
      <c r="DM454" s="29" t="str">
        <f t="shared" ca="1" si="519"/>
        <v/>
      </c>
      <c r="DN454" s="29" t="e">
        <f ca="1">+_xlfn.IFNA(VLOOKUP($B454,'Resultados General'!$C$11:$CG$510,MATCH(DN$6,'Resultados General'!$C$10:$CG$10,0),0),"")</f>
        <v>#NAME?</v>
      </c>
      <c r="DO454" s="29" t="str">
        <f t="shared" ca="1" si="520"/>
        <v/>
      </c>
      <c r="DP454" s="29" t="str">
        <f t="shared" ca="1" si="521"/>
        <v/>
      </c>
    </row>
    <row r="455" spans="2:120">
      <c r="B455" s="219" t="str">
        <f>+IF('Resultados General'!C458="","",'Resultados General'!C458)</f>
        <v/>
      </c>
      <c r="C455" s="134" t="e">
        <f ca="1">+_xlfn.IFNA(VLOOKUP('Distribución de puestos'!B455,'Resultados General'!$C$11:$J$510,8,0),"")</f>
        <v>#NAME?</v>
      </c>
      <c r="D455" s="135" t="e">
        <f ca="1">+_xlfn.IFNA(VLOOKUP(B455,'Resultados General'!$C$11:$L$510,10,0),"")</f>
        <v>#NAME?</v>
      </c>
      <c r="E455" s="26" t="s">
        <v>76</v>
      </c>
      <c r="F455" s="26" t="s">
        <v>76</v>
      </c>
      <c r="G455" s="135" t="str">
        <f t="shared" ca="1" si="522"/>
        <v/>
      </c>
      <c r="H455" s="135" t="str">
        <f t="shared" ca="1" si="523"/>
        <v/>
      </c>
      <c r="I455" s="219" t="str">
        <f t="shared" si="524"/>
        <v/>
      </c>
      <c r="J455" s="138"/>
      <c r="M455" s="29" t="e">
        <f ca="1">+_xlfn.IFNA(VLOOKUP($B455,'Resultados General'!$C$11:$CG$510,MATCH(M$6,'Resultados General'!$C$10:$CG$10,0),0),"")</f>
        <v>#NAME?</v>
      </c>
      <c r="N455" s="29" t="str">
        <f t="shared" ca="1" si="450"/>
        <v/>
      </c>
      <c r="O455" s="29" t="str">
        <f t="shared" ca="1" si="451"/>
        <v/>
      </c>
      <c r="P455" s="29" t="e">
        <f ca="1">+_xlfn.IFNA(VLOOKUP($B455,'Resultados General'!$C$11:$CG$510,MATCH(P$6,'Resultados General'!$C$10:$CG$10,0),0),"")</f>
        <v>#NAME?</v>
      </c>
      <c r="Q455" s="29" t="str">
        <f t="shared" ca="1" si="452"/>
        <v/>
      </c>
      <c r="R455" s="29" t="str">
        <f t="shared" ca="1" si="453"/>
        <v/>
      </c>
      <c r="S455" s="29" t="e">
        <f ca="1">+_xlfn.IFNA(VLOOKUP($B455,'Resultados General'!$C$11:$CG$510,MATCH(S$6,'Resultados General'!$C$10:$CG$10,0),0),"")</f>
        <v>#NAME?</v>
      </c>
      <c r="T455" s="29" t="str">
        <f t="shared" ca="1" si="454"/>
        <v/>
      </c>
      <c r="U455" s="29" t="str">
        <f t="shared" ca="1" si="455"/>
        <v/>
      </c>
      <c r="V455" s="29" t="e">
        <f ca="1">+_xlfn.IFNA(VLOOKUP($B455,'Resultados General'!$C$11:$CG$510,MATCH(V$6,'Resultados General'!$C$10:$CG$10,0),0),"")</f>
        <v>#NAME?</v>
      </c>
      <c r="W455" s="29" t="str">
        <f t="shared" ca="1" si="456"/>
        <v/>
      </c>
      <c r="X455" s="29" t="str">
        <f t="shared" ca="1" si="457"/>
        <v/>
      </c>
      <c r="Y455" s="29" t="e">
        <f ca="1">+_xlfn.IFNA(VLOOKUP($B455,'Resultados General'!$C$11:$CG$510,MATCH(Y$6,'Resultados General'!$C$10:$CG$10,0),0),"")</f>
        <v>#NAME?</v>
      </c>
      <c r="Z455" s="29" t="str">
        <f t="shared" ca="1" si="458"/>
        <v/>
      </c>
      <c r="AA455" s="29" t="str">
        <f t="shared" ca="1" si="459"/>
        <v/>
      </c>
      <c r="AB455" s="29" t="e">
        <f ca="1">+_xlfn.IFNA(VLOOKUP($B455,'Resultados General'!$C$11:$CG$510,MATCH(AB$6,'Resultados General'!$C$10:$CG$10,0),0),"")</f>
        <v>#NAME?</v>
      </c>
      <c r="AC455" s="29" t="str">
        <f t="shared" ca="1" si="460"/>
        <v/>
      </c>
      <c r="AD455" s="29" t="str">
        <f t="shared" ca="1" si="461"/>
        <v/>
      </c>
      <c r="AE455" s="29" t="e">
        <f ca="1">+_xlfn.IFNA(VLOOKUP($B455,'Resultados General'!$C$11:$CG$510,MATCH(AE$6,'Resultados General'!$C$10:$CG$10,0),0),"")</f>
        <v>#NAME?</v>
      </c>
      <c r="AF455" s="29" t="str">
        <f t="shared" ca="1" si="462"/>
        <v/>
      </c>
      <c r="AG455" s="29" t="str">
        <f t="shared" ca="1" si="463"/>
        <v/>
      </c>
      <c r="AH455" s="29" t="e">
        <f ca="1">+_xlfn.IFNA(VLOOKUP($B455,'Resultados General'!$C$11:$CG$510,MATCH(AH$6,'Resultados General'!$C$10:$CG$10,0),0),"")</f>
        <v>#NAME?</v>
      </c>
      <c r="AI455" s="29" t="str">
        <f t="shared" ca="1" si="464"/>
        <v/>
      </c>
      <c r="AJ455" s="29" t="str">
        <f t="shared" ca="1" si="465"/>
        <v/>
      </c>
      <c r="AK455" s="29" t="e">
        <f ca="1">+_xlfn.IFNA(VLOOKUP($B455,'Resultados General'!$C$11:$CG$510,MATCH(AK$6,'Resultados General'!$C$10:$CG$10,0),0),"")</f>
        <v>#NAME?</v>
      </c>
      <c r="AL455" s="29" t="str">
        <f t="shared" ca="1" si="466"/>
        <v/>
      </c>
      <c r="AM455" s="29" t="str">
        <f t="shared" ca="1" si="467"/>
        <v/>
      </c>
      <c r="AN455" s="29" t="e">
        <f ca="1">+_xlfn.IFNA(VLOOKUP($B455,'Resultados General'!$C$11:$CG$510,MATCH(AN$6,'Resultados General'!$C$10:$CG$10,0),0),"")</f>
        <v>#NAME?</v>
      </c>
      <c r="AO455" s="29" t="str">
        <f t="shared" ca="1" si="468"/>
        <v/>
      </c>
      <c r="AP455" s="29" t="str">
        <f t="shared" ca="1" si="469"/>
        <v/>
      </c>
      <c r="AQ455" s="29" t="e">
        <f ca="1">+_xlfn.IFNA(VLOOKUP($B455,'Resultados General'!$C$11:$CG$510,MATCH(AQ$6,'Resultados General'!$C$10:$CG$10,0),0),"")</f>
        <v>#NAME?</v>
      </c>
      <c r="AR455" s="29" t="str">
        <f t="shared" ca="1" si="470"/>
        <v/>
      </c>
      <c r="AS455" s="29" t="str">
        <f t="shared" ca="1" si="471"/>
        <v/>
      </c>
      <c r="AT455" s="29" t="e">
        <f ca="1">+_xlfn.IFNA(VLOOKUP($B455,'Resultados General'!$C$11:$CG$510,MATCH(AT$6,'Resultados General'!$C$10:$CG$10,0),0),"")</f>
        <v>#NAME?</v>
      </c>
      <c r="AU455" s="29" t="str">
        <f t="shared" ca="1" si="472"/>
        <v/>
      </c>
      <c r="AV455" s="29" t="str">
        <f t="shared" ca="1" si="473"/>
        <v/>
      </c>
      <c r="AW455" s="29" t="e">
        <f ca="1">+_xlfn.IFNA(VLOOKUP($B455,'Resultados General'!$C$11:$CG$510,MATCH(AW$6,'Resultados General'!$C$10:$CG$10,0),0),"")</f>
        <v>#NAME?</v>
      </c>
      <c r="AX455" s="29" t="str">
        <f t="shared" ca="1" si="474"/>
        <v/>
      </c>
      <c r="AY455" s="29" t="str">
        <f t="shared" ca="1" si="475"/>
        <v/>
      </c>
      <c r="AZ455" s="29" t="e">
        <f ca="1">+_xlfn.IFNA(VLOOKUP($B455,'Resultados General'!$C$11:$CG$510,MATCH(AZ$6,'Resultados General'!$C$10:$CG$10,0),0),"")</f>
        <v>#NAME?</v>
      </c>
      <c r="BA455" s="29" t="str">
        <f t="shared" ca="1" si="476"/>
        <v/>
      </c>
      <c r="BB455" s="29" t="str">
        <f t="shared" ca="1" si="477"/>
        <v/>
      </c>
      <c r="BC455" s="29" t="e">
        <f ca="1">+_xlfn.IFNA(VLOOKUP($B455,'Resultados General'!$C$11:$CG$510,MATCH(BC$6,'Resultados General'!$C$10:$CG$10,0),0),"")</f>
        <v>#NAME?</v>
      </c>
      <c r="BD455" s="29" t="str">
        <f t="shared" ca="1" si="478"/>
        <v/>
      </c>
      <c r="BE455" s="29" t="str">
        <f t="shared" ca="1" si="479"/>
        <v/>
      </c>
      <c r="BF455" s="29" t="e">
        <f ca="1">+_xlfn.IFNA(VLOOKUP($B455,'Resultados General'!$C$11:$CG$510,MATCH(BF$6,'Resultados General'!$C$10:$CG$10,0),0),"")</f>
        <v>#NAME?</v>
      </c>
      <c r="BG455" s="29" t="str">
        <f t="shared" ca="1" si="480"/>
        <v/>
      </c>
      <c r="BH455" s="29" t="str">
        <f t="shared" ca="1" si="481"/>
        <v/>
      </c>
      <c r="BI455" s="29" t="e">
        <f ca="1">+_xlfn.IFNA(VLOOKUP($B455,'Resultados General'!$C$11:$CG$510,MATCH(BI$6,'Resultados General'!$C$10:$CG$10,0),0),"")</f>
        <v>#NAME?</v>
      </c>
      <c r="BJ455" s="29" t="str">
        <f t="shared" ca="1" si="482"/>
        <v/>
      </c>
      <c r="BK455" s="29" t="str">
        <f t="shared" ca="1" si="483"/>
        <v/>
      </c>
      <c r="BL455" s="29" t="e">
        <f ca="1">+_xlfn.IFNA(VLOOKUP($B455,'Resultados General'!$C$11:$CG$510,MATCH(BL$6,'Resultados General'!$C$10:$CG$10,0),0),"")</f>
        <v>#NAME?</v>
      </c>
      <c r="BM455" s="29" t="str">
        <f t="shared" ca="1" si="484"/>
        <v/>
      </c>
      <c r="BN455" s="29" t="str">
        <f t="shared" ca="1" si="485"/>
        <v/>
      </c>
      <c r="BO455" s="29" t="e">
        <f ca="1">+_xlfn.IFNA(VLOOKUP($B455,'Resultados General'!$C$11:$CG$510,MATCH(BO$6,'Resultados General'!$C$10:$CG$10,0),0),"")</f>
        <v>#NAME?</v>
      </c>
      <c r="BP455" s="29" t="str">
        <f t="shared" ca="1" si="486"/>
        <v/>
      </c>
      <c r="BQ455" s="29" t="str">
        <f t="shared" ca="1" si="487"/>
        <v/>
      </c>
      <c r="BR455" s="29" t="e">
        <f ca="1">+_xlfn.IFNA(VLOOKUP($B455,'Resultados General'!$C$11:$CG$510,MATCH(BR$6,'Resultados General'!$C$10:$CG$10,0),0),"")</f>
        <v>#NAME?</v>
      </c>
      <c r="BS455" s="29" t="str">
        <f t="shared" ca="1" si="488"/>
        <v/>
      </c>
      <c r="BT455" s="29" t="str">
        <f t="shared" ca="1" si="489"/>
        <v/>
      </c>
      <c r="BU455" s="29" t="e">
        <f ca="1">+_xlfn.IFNA(VLOOKUP($B455,'Resultados General'!$C$11:$CG$510,MATCH(BU$6,'Resultados General'!$C$10:$CG$10,0),0),"")</f>
        <v>#NAME?</v>
      </c>
      <c r="BV455" s="29" t="str">
        <f t="shared" ca="1" si="490"/>
        <v/>
      </c>
      <c r="BW455" s="29" t="str">
        <f t="shared" ca="1" si="491"/>
        <v/>
      </c>
      <c r="BX455" s="29" t="e">
        <f ca="1">+_xlfn.IFNA(VLOOKUP($B455,'Resultados General'!$C$11:$CG$510,MATCH(BX$6,'Resultados General'!$C$10:$CG$10,0),0),"")</f>
        <v>#NAME?</v>
      </c>
      <c r="BY455" s="29" t="str">
        <f t="shared" ca="1" si="492"/>
        <v/>
      </c>
      <c r="BZ455" s="29" t="str">
        <f t="shared" ca="1" si="493"/>
        <v/>
      </c>
      <c r="CA455" s="29" t="e">
        <f ca="1">+_xlfn.IFNA(VLOOKUP($B455,'Resultados General'!$C$11:$CG$510,MATCH(CA$6,'Resultados General'!$C$10:$CG$10,0),0),"")</f>
        <v>#NAME?</v>
      </c>
      <c r="CB455" s="29" t="str">
        <f t="shared" ca="1" si="494"/>
        <v/>
      </c>
      <c r="CC455" s="29" t="str">
        <f t="shared" ca="1" si="495"/>
        <v/>
      </c>
      <c r="CD455" s="29" t="e">
        <f ca="1">+_xlfn.IFNA(VLOOKUP($B455,'Resultados General'!$C$11:$CG$510,MATCH(CD$6,'Resultados General'!$C$10:$CG$10,0),0),"")</f>
        <v>#NAME?</v>
      </c>
      <c r="CE455" s="29" t="str">
        <f t="shared" ca="1" si="496"/>
        <v/>
      </c>
      <c r="CF455" s="29" t="str">
        <f t="shared" ca="1" si="497"/>
        <v/>
      </c>
      <c r="CG455" s="29" t="e">
        <f ca="1">+_xlfn.IFNA(VLOOKUP($B455,'Resultados General'!$C$11:$CG$510,MATCH(CG$6,'Resultados General'!$C$10:$CG$10,0),0),"")</f>
        <v>#NAME?</v>
      </c>
      <c r="CH455" s="29" t="str">
        <f t="shared" ca="1" si="498"/>
        <v/>
      </c>
      <c r="CI455" s="29" t="str">
        <f t="shared" ca="1" si="499"/>
        <v/>
      </c>
      <c r="CJ455" s="29" t="e">
        <f ca="1">+_xlfn.IFNA(VLOOKUP($B455,'Resultados General'!$C$11:$CG$510,MATCH(CJ$6,'Resultados General'!$C$10:$CG$10,0),0),"")</f>
        <v>#NAME?</v>
      </c>
      <c r="CK455" s="29" t="str">
        <f t="shared" ca="1" si="500"/>
        <v/>
      </c>
      <c r="CL455" s="29" t="str">
        <f t="shared" ca="1" si="501"/>
        <v/>
      </c>
      <c r="CM455" s="29" t="e">
        <f ca="1">+_xlfn.IFNA(VLOOKUP($B455,'Resultados General'!$C$11:$CG$510,MATCH(CM$6,'Resultados General'!$C$10:$CG$10,0),0),"")</f>
        <v>#NAME?</v>
      </c>
      <c r="CN455" s="29" t="str">
        <f t="shared" ca="1" si="502"/>
        <v/>
      </c>
      <c r="CO455" s="29" t="str">
        <f t="shared" ca="1" si="503"/>
        <v/>
      </c>
      <c r="CP455" s="29" t="e">
        <f ca="1">+_xlfn.IFNA(VLOOKUP($B455,'Resultados General'!$C$11:$CG$510,MATCH(CP$6,'Resultados General'!$C$10:$CG$10,0),0),"")</f>
        <v>#NAME?</v>
      </c>
      <c r="CQ455" s="29" t="str">
        <f t="shared" ca="1" si="504"/>
        <v/>
      </c>
      <c r="CR455" s="29" t="str">
        <f t="shared" ca="1" si="505"/>
        <v/>
      </c>
      <c r="CS455" s="29" t="e">
        <f ca="1">+_xlfn.IFNA(VLOOKUP($B455,'Resultados General'!$C$11:$CG$510,MATCH(CS$6,'Resultados General'!$C$10:$CG$10,0),0),"")</f>
        <v>#NAME?</v>
      </c>
      <c r="CT455" s="29" t="str">
        <f t="shared" ca="1" si="506"/>
        <v/>
      </c>
      <c r="CU455" s="29" t="str">
        <f t="shared" ca="1" si="507"/>
        <v/>
      </c>
      <c r="CV455" s="29" t="e">
        <f ca="1">+_xlfn.IFNA(VLOOKUP($B455,'Resultados General'!$C$11:$CG$510,MATCH(CV$6,'Resultados General'!$C$10:$CG$10,0),0),"")</f>
        <v>#NAME?</v>
      </c>
      <c r="CW455" s="29" t="str">
        <f t="shared" ca="1" si="508"/>
        <v/>
      </c>
      <c r="CX455" s="29" t="str">
        <f t="shared" ca="1" si="509"/>
        <v/>
      </c>
      <c r="CY455" s="29" t="e">
        <f ca="1">+_xlfn.IFNA(VLOOKUP($B455,'Resultados General'!$C$11:$CG$510,MATCH(CY$6,'Resultados General'!$C$10:$CG$10,0),0),"")</f>
        <v>#NAME?</v>
      </c>
      <c r="CZ455" s="29" t="str">
        <f t="shared" ca="1" si="510"/>
        <v/>
      </c>
      <c r="DA455" s="29" t="str">
        <f t="shared" ca="1" si="511"/>
        <v/>
      </c>
      <c r="DB455" s="29" t="e">
        <f ca="1">+_xlfn.IFNA(VLOOKUP($B455,'Resultados General'!$C$11:$CG$510,MATCH(DB$6,'Resultados General'!$C$10:$CG$10,0),0),"")</f>
        <v>#NAME?</v>
      </c>
      <c r="DC455" s="29" t="str">
        <f t="shared" ca="1" si="512"/>
        <v/>
      </c>
      <c r="DD455" s="29" t="str">
        <f t="shared" ca="1" si="513"/>
        <v/>
      </c>
      <c r="DE455" s="29" t="e">
        <f ca="1">+_xlfn.IFNA(VLOOKUP($B455,'Resultados General'!$C$11:$CG$510,MATCH(DE$6,'Resultados General'!$C$10:$CG$10,0),0),"")</f>
        <v>#NAME?</v>
      </c>
      <c r="DF455" s="29" t="str">
        <f t="shared" ca="1" si="514"/>
        <v/>
      </c>
      <c r="DG455" s="29" t="str">
        <f t="shared" ca="1" si="515"/>
        <v/>
      </c>
      <c r="DH455" s="29" t="e">
        <f ca="1">+_xlfn.IFNA(VLOOKUP($B455,'Resultados General'!$C$11:$CG$510,MATCH(DH$6,'Resultados General'!$C$10:$CG$10,0),0),"")</f>
        <v>#NAME?</v>
      </c>
      <c r="DI455" s="29" t="str">
        <f t="shared" ca="1" si="516"/>
        <v/>
      </c>
      <c r="DJ455" s="29" t="str">
        <f t="shared" ca="1" si="517"/>
        <v/>
      </c>
      <c r="DK455" s="29" t="e">
        <f ca="1">+_xlfn.IFNA(VLOOKUP($B455,'Resultados General'!$C$11:$CG$510,MATCH(DK$6,'Resultados General'!$C$10:$CG$10,0),0),"")</f>
        <v>#NAME?</v>
      </c>
      <c r="DL455" s="29" t="str">
        <f t="shared" ca="1" si="518"/>
        <v/>
      </c>
      <c r="DM455" s="29" t="str">
        <f t="shared" ca="1" si="519"/>
        <v/>
      </c>
      <c r="DN455" s="29" t="e">
        <f ca="1">+_xlfn.IFNA(VLOOKUP($B455,'Resultados General'!$C$11:$CG$510,MATCH(DN$6,'Resultados General'!$C$10:$CG$10,0),0),"")</f>
        <v>#NAME?</v>
      </c>
      <c r="DO455" s="29" t="str">
        <f t="shared" ca="1" si="520"/>
        <v/>
      </c>
      <c r="DP455" s="29" t="str">
        <f t="shared" ca="1" si="521"/>
        <v/>
      </c>
    </row>
    <row r="456" spans="2:120">
      <c r="B456" s="219" t="str">
        <f>+IF('Resultados General'!C459="","",'Resultados General'!C459)</f>
        <v/>
      </c>
      <c r="C456" s="134" t="e">
        <f ca="1">+_xlfn.IFNA(VLOOKUP('Distribución de puestos'!B456,'Resultados General'!$C$11:$J$510,8,0),"")</f>
        <v>#NAME?</v>
      </c>
      <c r="D456" s="135" t="e">
        <f ca="1">+_xlfn.IFNA(VLOOKUP(B456,'Resultados General'!$C$11:$L$510,10,0),"")</f>
        <v>#NAME?</v>
      </c>
      <c r="E456" s="26" t="s">
        <v>76</v>
      </c>
      <c r="F456" s="26" t="s">
        <v>76</v>
      </c>
      <c r="G456" s="135" t="str">
        <f t="shared" ca="1" si="522"/>
        <v/>
      </c>
      <c r="H456" s="135" t="str">
        <f t="shared" ca="1" si="523"/>
        <v/>
      </c>
      <c r="I456" s="219" t="str">
        <f t="shared" si="524"/>
        <v/>
      </c>
      <c r="J456" s="138"/>
      <c r="M456" s="29" t="e">
        <f ca="1">+_xlfn.IFNA(VLOOKUP($B456,'Resultados General'!$C$11:$CG$510,MATCH(M$6,'Resultados General'!$C$10:$CG$10,0),0),"")</f>
        <v>#NAME?</v>
      </c>
      <c r="N456" s="29" t="str">
        <f t="shared" ref="N456:N507" ca="1" si="525">+IFERROR($E456*M456,"")</f>
        <v/>
      </c>
      <c r="O456" s="29" t="str">
        <f t="shared" ref="O456:O507" ca="1" si="526">+IFERROR($F456*M456,"")</f>
        <v/>
      </c>
      <c r="P456" s="29" t="e">
        <f ca="1">+_xlfn.IFNA(VLOOKUP($B456,'Resultados General'!$C$11:$CG$510,MATCH(P$6,'Resultados General'!$C$10:$CG$10,0),0),"")</f>
        <v>#NAME?</v>
      </c>
      <c r="Q456" s="29" t="str">
        <f t="shared" ref="Q456:Q507" ca="1" si="527">+IFERROR($E456*P456,"")</f>
        <v/>
      </c>
      <c r="R456" s="29" t="str">
        <f t="shared" ref="R456:R507" ca="1" si="528">+IFERROR($F456*P456,"")</f>
        <v/>
      </c>
      <c r="S456" s="29" t="e">
        <f ca="1">+_xlfn.IFNA(VLOOKUP($B456,'Resultados General'!$C$11:$CG$510,MATCH(S$6,'Resultados General'!$C$10:$CG$10,0),0),"")</f>
        <v>#NAME?</v>
      </c>
      <c r="T456" s="29" t="str">
        <f t="shared" ref="T456:T507" ca="1" si="529">+IFERROR($E456*S456,"")</f>
        <v/>
      </c>
      <c r="U456" s="29" t="str">
        <f t="shared" ref="U456:U507" ca="1" si="530">+IFERROR($F456*S456,"")</f>
        <v/>
      </c>
      <c r="V456" s="29" t="e">
        <f ca="1">+_xlfn.IFNA(VLOOKUP($B456,'Resultados General'!$C$11:$CG$510,MATCH(V$6,'Resultados General'!$C$10:$CG$10,0),0),"")</f>
        <v>#NAME?</v>
      </c>
      <c r="W456" s="29" t="str">
        <f t="shared" ref="W456:W507" ca="1" si="531">+IFERROR($E456*V456,"")</f>
        <v/>
      </c>
      <c r="X456" s="29" t="str">
        <f t="shared" ref="X456:X507" ca="1" si="532">+IFERROR($F456*V456,"")</f>
        <v/>
      </c>
      <c r="Y456" s="29" t="e">
        <f ca="1">+_xlfn.IFNA(VLOOKUP($B456,'Resultados General'!$C$11:$CG$510,MATCH(Y$6,'Resultados General'!$C$10:$CG$10,0),0),"")</f>
        <v>#NAME?</v>
      </c>
      <c r="Z456" s="29" t="str">
        <f t="shared" ref="Z456:Z507" ca="1" si="533">+IFERROR($E456*Y456,"")</f>
        <v/>
      </c>
      <c r="AA456" s="29" t="str">
        <f t="shared" ref="AA456:AA507" ca="1" si="534">+IFERROR($F456*Y456,"")</f>
        <v/>
      </c>
      <c r="AB456" s="29" t="e">
        <f ca="1">+_xlfn.IFNA(VLOOKUP($B456,'Resultados General'!$C$11:$CG$510,MATCH(AB$6,'Resultados General'!$C$10:$CG$10,0),0),"")</f>
        <v>#NAME?</v>
      </c>
      <c r="AC456" s="29" t="str">
        <f t="shared" ref="AC456:AC507" ca="1" si="535">+IFERROR($E456*AB456,"")</f>
        <v/>
      </c>
      <c r="AD456" s="29" t="str">
        <f t="shared" ref="AD456:AD507" ca="1" si="536">+IFERROR($F456*AB456,"")</f>
        <v/>
      </c>
      <c r="AE456" s="29" t="e">
        <f ca="1">+_xlfn.IFNA(VLOOKUP($B456,'Resultados General'!$C$11:$CG$510,MATCH(AE$6,'Resultados General'!$C$10:$CG$10,0),0),"")</f>
        <v>#NAME?</v>
      </c>
      <c r="AF456" s="29" t="str">
        <f t="shared" ref="AF456:AF507" ca="1" si="537">+IFERROR($E456*AE456,"")</f>
        <v/>
      </c>
      <c r="AG456" s="29" t="str">
        <f t="shared" ref="AG456:AG507" ca="1" si="538">+IFERROR($F456*AE456,"")</f>
        <v/>
      </c>
      <c r="AH456" s="29" t="e">
        <f ca="1">+_xlfn.IFNA(VLOOKUP($B456,'Resultados General'!$C$11:$CG$510,MATCH(AH$6,'Resultados General'!$C$10:$CG$10,0),0),"")</f>
        <v>#NAME?</v>
      </c>
      <c r="AI456" s="29" t="str">
        <f t="shared" ref="AI456:AI507" ca="1" si="539">+IFERROR($E456*AH456,"")</f>
        <v/>
      </c>
      <c r="AJ456" s="29" t="str">
        <f t="shared" ref="AJ456:AJ507" ca="1" si="540">+IFERROR($F456*AH456,"")</f>
        <v/>
      </c>
      <c r="AK456" s="29" t="e">
        <f ca="1">+_xlfn.IFNA(VLOOKUP($B456,'Resultados General'!$C$11:$CG$510,MATCH(AK$6,'Resultados General'!$C$10:$CG$10,0),0),"")</f>
        <v>#NAME?</v>
      </c>
      <c r="AL456" s="29" t="str">
        <f t="shared" ref="AL456:AL507" ca="1" si="541">+IFERROR($E456*AK456,"")</f>
        <v/>
      </c>
      <c r="AM456" s="29" t="str">
        <f t="shared" ref="AM456:AM507" ca="1" si="542">+IFERROR($F456*AK456,"")</f>
        <v/>
      </c>
      <c r="AN456" s="29" t="e">
        <f ca="1">+_xlfn.IFNA(VLOOKUP($B456,'Resultados General'!$C$11:$CG$510,MATCH(AN$6,'Resultados General'!$C$10:$CG$10,0),0),"")</f>
        <v>#NAME?</v>
      </c>
      <c r="AO456" s="29" t="str">
        <f t="shared" ref="AO456:AO507" ca="1" si="543">+IFERROR($E456*AN456,"")</f>
        <v/>
      </c>
      <c r="AP456" s="29" t="str">
        <f t="shared" ref="AP456:AP507" ca="1" si="544">+IFERROR($F456*AN456,"")</f>
        <v/>
      </c>
      <c r="AQ456" s="29" t="e">
        <f ca="1">+_xlfn.IFNA(VLOOKUP($B456,'Resultados General'!$C$11:$CG$510,MATCH(AQ$6,'Resultados General'!$C$10:$CG$10,0),0),"")</f>
        <v>#NAME?</v>
      </c>
      <c r="AR456" s="29" t="str">
        <f t="shared" ref="AR456:AR507" ca="1" si="545">+IFERROR($E456*AQ456,"")</f>
        <v/>
      </c>
      <c r="AS456" s="29" t="str">
        <f t="shared" ref="AS456:AS507" ca="1" si="546">+IFERROR($F456*AQ456,"")</f>
        <v/>
      </c>
      <c r="AT456" s="29" t="e">
        <f ca="1">+_xlfn.IFNA(VLOOKUP($B456,'Resultados General'!$C$11:$CG$510,MATCH(AT$6,'Resultados General'!$C$10:$CG$10,0),0),"")</f>
        <v>#NAME?</v>
      </c>
      <c r="AU456" s="29" t="str">
        <f t="shared" ref="AU456:AU507" ca="1" si="547">+IFERROR($E456*AT456,"")</f>
        <v/>
      </c>
      <c r="AV456" s="29" t="str">
        <f t="shared" ref="AV456:AV507" ca="1" si="548">+IFERROR($F456*AT456,"")</f>
        <v/>
      </c>
      <c r="AW456" s="29" t="e">
        <f ca="1">+_xlfn.IFNA(VLOOKUP($B456,'Resultados General'!$C$11:$CG$510,MATCH(AW$6,'Resultados General'!$C$10:$CG$10,0),0),"")</f>
        <v>#NAME?</v>
      </c>
      <c r="AX456" s="29" t="str">
        <f t="shared" ref="AX456:AX507" ca="1" si="549">+IFERROR($E456*AW456,"")</f>
        <v/>
      </c>
      <c r="AY456" s="29" t="str">
        <f t="shared" ref="AY456:AY507" ca="1" si="550">+IFERROR($F456*AW456,"")</f>
        <v/>
      </c>
      <c r="AZ456" s="29" t="e">
        <f ca="1">+_xlfn.IFNA(VLOOKUP($B456,'Resultados General'!$C$11:$CG$510,MATCH(AZ$6,'Resultados General'!$C$10:$CG$10,0),0),"")</f>
        <v>#NAME?</v>
      </c>
      <c r="BA456" s="29" t="str">
        <f t="shared" ref="BA456:BA507" ca="1" si="551">+IFERROR($E456*AZ456,"")</f>
        <v/>
      </c>
      <c r="BB456" s="29" t="str">
        <f t="shared" ref="BB456:BB507" ca="1" si="552">+IFERROR($F456*AZ456,"")</f>
        <v/>
      </c>
      <c r="BC456" s="29" t="e">
        <f ca="1">+_xlfn.IFNA(VLOOKUP($B456,'Resultados General'!$C$11:$CG$510,MATCH(BC$6,'Resultados General'!$C$10:$CG$10,0),0),"")</f>
        <v>#NAME?</v>
      </c>
      <c r="BD456" s="29" t="str">
        <f t="shared" ref="BD456:BD507" ca="1" si="553">+IFERROR($E456*BC456,"")</f>
        <v/>
      </c>
      <c r="BE456" s="29" t="str">
        <f t="shared" ref="BE456:BE507" ca="1" si="554">+IFERROR($F456*BC456,"")</f>
        <v/>
      </c>
      <c r="BF456" s="29" t="e">
        <f ca="1">+_xlfn.IFNA(VLOOKUP($B456,'Resultados General'!$C$11:$CG$510,MATCH(BF$6,'Resultados General'!$C$10:$CG$10,0),0),"")</f>
        <v>#NAME?</v>
      </c>
      <c r="BG456" s="29" t="str">
        <f t="shared" ref="BG456:BG507" ca="1" si="555">+IFERROR($E456*BF456,"")</f>
        <v/>
      </c>
      <c r="BH456" s="29" t="str">
        <f t="shared" ref="BH456:BH507" ca="1" si="556">+IFERROR($F456*BF456,"")</f>
        <v/>
      </c>
      <c r="BI456" s="29" t="e">
        <f ca="1">+_xlfn.IFNA(VLOOKUP($B456,'Resultados General'!$C$11:$CG$510,MATCH(BI$6,'Resultados General'!$C$10:$CG$10,0),0),"")</f>
        <v>#NAME?</v>
      </c>
      <c r="BJ456" s="29" t="str">
        <f t="shared" ref="BJ456:BJ507" ca="1" si="557">+IFERROR($E456*BI456,"")</f>
        <v/>
      </c>
      <c r="BK456" s="29" t="str">
        <f t="shared" ref="BK456:BK507" ca="1" si="558">+IFERROR($F456*BI456,"")</f>
        <v/>
      </c>
      <c r="BL456" s="29" t="e">
        <f ca="1">+_xlfn.IFNA(VLOOKUP($B456,'Resultados General'!$C$11:$CG$510,MATCH(BL$6,'Resultados General'!$C$10:$CG$10,0),0),"")</f>
        <v>#NAME?</v>
      </c>
      <c r="BM456" s="29" t="str">
        <f t="shared" ref="BM456:BM507" ca="1" si="559">+IFERROR($E456*BL456,"")</f>
        <v/>
      </c>
      <c r="BN456" s="29" t="str">
        <f t="shared" ref="BN456:BN507" ca="1" si="560">+IFERROR($F456*BL456,"")</f>
        <v/>
      </c>
      <c r="BO456" s="29" t="e">
        <f ca="1">+_xlfn.IFNA(VLOOKUP($B456,'Resultados General'!$C$11:$CG$510,MATCH(BO$6,'Resultados General'!$C$10:$CG$10,0),0),"")</f>
        <v>#NAME?</v>
      </c>
      <c r="BP456" s="29" t="str">
        <f t="shared" ref="BP456:BP507" ca="1" si="561">+IFERROR($E456*BO456,"")</f>
        <v/>
      </c>
      <c r="BQ456" s="29" t="str">
        <f t="shared" ref="BQ456:BQ507" ca="1" si="562">+IFERROR($F456*BO456,"")</f>
        <v/>
      </c>
      <c r="BR456" s="29" t="e">
        <f ca="1">+_xlfn.IFNA(VLOOKUP($B456,'Resultados General'!$C$11:$CG$510,MATCH(BR$6,'Resultados General'!$C$10:$CG$10,0),0),"")</f>
        <v>#NAME?</v>
      </c>
      <c r="BS456" s="29" t="str">
        <f t="shared" ref="BS456:BS507" ca="1" si="563">+IFERROR($E456*BR456,"")</f>
        <v/>
      </c>
      <c r="BT456" s="29" t="str">
        <f t="shared" ref="BT456:BT507" ca="1" si="564">+IFERROR($F456*BR456,"")</f>
        <v/>
      </c>
      <c r="BU456" s="29" t="e">
        <f ca="1">+_xlfn.IFNA(VLOOKUP($B456,'Resultados General'!$C$11:$CG$510,MATCH(BU$6,'Resultados General'!$C$10:$CG$10,0),0),"")</f>
        <v>#NAME?</v>
      </c>
      <c r="BV456" s="29" t="str">
        <f t="shared" ref="BV456:BV507" ca="1" si="565">+IFERROR($E456*BU456,"")</f>
        <v/>
      </c>
      <c r="BW456" s="29" t="str">
        <f t="shared" ref="BW456:BW507" ca="1" si="566">+IFERROR($F456*BU456,"")</f>
        <v/>
      </c>
      <c r="BX456" s="29" t="e">
        <f ca="1">+_xlfn.IFNA(VLOOKUP($B456,'Resultados General'!$C$11:$CG$510,MATCH(BX$6,'Resultados General'!$C$10:$CG$10,0),0),"")</f>
        <v>#NAME?</v>
      </c>
      <c r="BY456" s="29" t="str">
        <f t="shared" ref="BY456:BY507" ca="1" si="567">+IFERROR($E456*BX456,"")</f>
        <v/>
      </c>
      <c r="BZ456" s="29" t="str">
        <f t="shared" ref="BZ456:BZ507" ca="1" si="568">+IFERROR($F456*BX456,"")</f>
        <v/>
      </c>
      <c r="CA456" s="29" t="e">
        <f ca="1">+_xlfn.IFNA(VLOOKUP($B456,'Resultados General'!$C$11:$CG$510,MATCH(CA$6,'Resultados General'!$C$10:$CG$10,0),0),"")</f>
        <v>#NAME?</v>
      </c>
      <c r="CB456" s="29" t="str">
        <f t="shared" ref="CB456:CB507" ca="1" si="569">+IFERROR($E456*CA456,"")</f>
        <v/>
      </c>
      <c r="CC456" s="29" t="str">
        <f t="shared" ref="CC456:CC507" ca="1" si="570">+IFERROR($F456*CA456,"")</f>
        <v/>
      </c>
      <c r="CD456" s="29" t="e">
        <f ca="1">+_xlfn.IFNA(VLOOKUP($B456,'Resultados General'!$C$11:$CG$510,MATCH(CD$6,'Resultados General'!$C$10:$CG$10,0),0),"")</f>
        <v>#NAME?</v>
      </c>
      <c r="CE456" s="29" t="str">
        <f t="shared" ref="CE456:CE507" ca="1" si="571">+IFERROR($E456*CD456,"")</f>
        <v/>
      </c>
      <c r="CF456" s="29" t="str">
        <f t="shared" ref="CF456:CF507" ca="1" si="572">+IFERROR($F456*CD456,"")</f>
        <v/>
      </c>
      <c r="CG456" s="29" t="e">
        <f ca="1">+_xlfn.IFNA(VLOOKUP($B456,'Resultados General'!$C$11:$CG$510,MATCH(CG$6,'Resultados General'!$C$10:$CG$10,0),0),"")</f>
        <v>#NAME?</v>
      </c>
      <c r="CH456" s="29" t="str">
        <f t="shared" ref="CH456:CH507" ca="1" si="573">+IFERROR($E456*CG456,"")</f>
        <v/>
      </c>
      <c r="CI456" s="29" t="str">
        <f t="shared" ref="CI456:CI507" ca="1" si="574">+IFERROR($F456*CG456,"")</f>
        <v/>
      </c>
      <c r="CJ456" s="29" t="e">
        <f ca="1">+_xlfn.IFNA(VLOOKUP($B456,'Resultados General'!$C$11:$CG$510,MATCH(CJ$6,'Resultados General'!$C$10:$CG$10,0),0),"")</f>
        <v>#NAME?</v>
      </c>
      <c r="CK456" s="29" t="str">
        <f t="shared" ref="CK456:CK507" ca="1" si="575">+IFERROR($E456*CJ456,"")</f>
        <v/>
      </c>
      <c r="CL456" s="29" t="str">
        <f t="shared" ref="CL456:CL507" ca="1" si="576">+IFERROR($F456*CJ456,"")</f>
        <v/>
      </c>
      <c r="CM456" s="29" t="e">
        <f ca="1">+_xlfn.IFNA(VLOOKUP($B456,'Resultados General'!$C$11:$CG$510,MATCH(CM$6,'Resultados General'!$C$10:$CG$10,0),0),"")</f>
        <v>#NAME?</v>
      </c>
      <c r="CN456" s="29" t="str">
        <f t="shared" ref="CN456:CN507" ca="1" si="577">+IFERROR($E456*CM456,"")</f>
        <v/>
      </c>
      <c r="CO456" s="29" t="str">
        <f t="shared" ref="CO456:CO507" ca="1" si="578">+IFERROR($F456*CM456,"")</f>
        <v/>
      </c>
      <c r="CP456" s="29" t="e">
        <f ca="1">+_xlfn.IFNA(VLOOKUP($B456,'Resultados General'!$C$11:$CG$510,MATCH(CP$6,'Resultados General'!$C$10:$CG$10,0),0),"")</f>
        <v>#NAME?</v>
      </c>
      <c r="CQ456" s="29" t="str">
        <f t="shared" ref="CQ456:CQ507" ca="1" si="579">+IFERROR($E456*CP456,"")</f>
        <v/>
      </c>
      <c r="CR456" s="29" t="str">
        <f t="shared" ref="CR456:CR507" ca="1" si="580">+IFERROR($F456*CP456,"")</f>
        <v/>
      </c>
      <c r="CS456" s="29" t="e">
        <f ca="1">+_xlfn.IFNA(VLOOKUP($B456,'Resultados General'!$C$11:$CG$510,MATCH(CS$6,'Resultados General'!$C$10:$CG$10,0),0),"")</f>
        <v>#NAME?</v>
      </c>
      <c r="CT456" s="29" t="str">
        <f t="shared" ref="CT456:CT507" ca="1" si="581">+IFERROR($E456*CS456,"")</f>
        <v/>
      </c>
      <c r="CU456" s="29" t="str">
        <f t="shared" ref="CU456:CU507" ca="1" si="582">+IFERROR($F456*CS456,"")</f>
        <v/>
      </c>
      <c r="CV456" s="29" t="e">
        <f ca="1">+_xlfn.IFNA(VLOOKUP($B456,'Resultados General'!$C$11:$CG$510,MATCH(CV$6,'Resultados General'!$C$10:$CG$10,0),0),"")</f>
        <v>#NAME?</v>
      </c>
      <c r="CW456" s="29" t="str">
        <f t="shared" ref="CW456:CW507" ca="1" si="583">+IFERROR($E456*CV456,"")</f>
        <v/>
      </c>
      <c r="CX456" s="29" t="str">
        <f t="shared" ref="CX456:CX507" ca="1" si="584">+IFERROR($F456*CV456,"")</f>
        <v/>
      </c>
      <c r="CY456" s="29" t="e">
        <f ca="1">+_xlfn.IFNA(VLOOKUP($B456,'Resultados General'!$C$11:$CG$510,MATCH(CY$6,'Resultados General'!$C$10:$CG$10,0),0),"")</f>
        <v>#NAME?</v>
      </c>
      <c r="CZ456" s="29" t="str">
        <f t="shared" ref="CZ456:CZ507" ca="1" si="585">+IFERROR($E456*CY456,"")</f>
        <v/>
      </c>
      <c r="DA456" s="29" t="str">
        <f t="shared" ref="DA456:DA507" ca="1" si="586">+IFERROR($F456*CY456,"")</f>
        <v/>
      </c>
      <c r="DB456" s="29" t="e">
        <f ca="1">+_xlfn.IFNA(VLOOKUP($B456,'Resultados General'!$C$11:$CG$510,MATCH(DB$6,'Resultados General'!$C$10:$CG$10,0),0),"")</f>
        <v>#NAME?</v>
      </c>
      <c r="DC456" s="29" t="str">
        <f t="shared" ref="DC456:DC507" ca="1" si="587">+IFERROR($E456*DB456,"")</f>
        <v/>
      </c>
      <c r="DD456" s="29" t="str">
        <f t="shared" ref="DD456:DD507" ca="1" si="588">+IFERROR($F456*DB456,"")</f>
        <v/>
      </c>
      <c r="DE456" s="29" t="e">
        <f ca="1">+_xlfn.IFNA(VLOOKUP($B456,'Resultados General'!$C$11:$CG$510,MATCH(DE$6,'Resultados General'!$C$10:$CG$10,0),0),"")</f>
        <v>#NAME?</v>
      </c>
      <c r="DF456" s="29" t="str">
        <f t="shared" ref="DF456:DF507" ca="1" si="589">+IFERROR($E456*DE456,"")</f>
        <v/>
      </c>
      <c r="DG456" s="29" t="str">
        <f t="shared" ref="DG456:DG507" ca="1" si="590">+IFERROR($F456*DE456,"")</f>
        <v/>
      </c>
      <c r="DH456" s="29" t="e">
        <f ca="1">+_xlfn.IFNA(VLOOKUP($B456,'Resultados General'!$C$11:$CG$510,MATCH(DH$6,'Resultados General'!$C$10:$CG$10,0),0),"")</f>
        <v>#NAME?</v>
      </c>
      <c r="DI456" s="29" t="str">
        <f t="shared" ref="DI456:DI507" ca="1" si="591">+IFERROR($E456*DH456,"")</f>
        <v/>
      </c>
      <c r="DJ456" s="29" t="str">
        <f t="shared" ref="DJ456:DJ507" ca="1" si="592">+IFERROR($F456*DH456,"")</f>
        <v/>
      </c>
      <c r="DK456" s="29" t="e">
        <f ca="1">+_xlfn.IFNA(VLOOKUP($B456,'Resultados General'!$C$11:$CG$510,MATCH(DK$6,'Resultados General'!$C$10:$CG$10,0),0),"")</f>
        <v>#NAME?</v>
      </c>
      <c r="DL456" s="29" t="str">
        <f t="shared" ref="DL456:DL507" ca="1" si="593">+IFERROR($E456*DK456,"")</f>
        <v/>
      </c>
      <c r="DM456" s="29" t="str">
        <f t="shared" ref="DM456:DM507" ca="1" si="594">+IFERROR($F456*DK456,"")</f>
        <v/>
      </c>
      <c r="DN456" s="29" t="e">
        <f ca="1">+_xlfn.IFNA(VLOOKUP($B456,'Resultados General'!$C$11:$CG$510,MATCH(DN$6,'Resultados General'!$C$10:$CG$10,0),0),"")</f>
        <v>#NAME?</v>
      </c>
      <c r="DO456" s="29" t="str">
        <f t="shared" ref="DO456:DO507" ca="1" si="595">+IFERROR($E456*DN456,"")</f>
        <v/>
      </c>
      <c r="DP456" s="29" t="str">
        <f t="shared" ref="DP456:DP507" ca="1" si="596">+IFERROR($F456*DN456,"")</f>
        <v/>
      </c>
    </row>
    <row r="457" spans="2:120">
      <c r="B457" s="219" t="str">
        <f>+IF('Resultados General'!C460="","",'Resultados General'!C460)</f>
        <v/>
      </c>
      <c r="C457" s="134" t="e">
        <f ca="1">+_xlfn.IFNA(VLOOKUP('Distribución de puestos'!B457,'Resultados General'!$C$11:$J$510,8,0),"")</f>
        <v>#NAME?</v>
      </c>
      <c r="D457" s="135" t="e">
        <f ca="1">+_xlfn.IFNA(VLOOKUP(B457,'Resultados General'!$C$11:$L$510,10,0),"")</f>
        <v>#NAME?</v>
      </c>
      <c r="E457" s="26" t="s">
        <v>76</v>
      </c>
      <c r="F457" s="26" t="s">
        <v>76</v>
      </c>
      <c r="G457" s="135" t="str">
        <f t="shared" ref="G457:G507" ca="1" si="597">IFERROR($D457*E457,"")</f>
        <v/>
      </c>
      <c r="H457" s="135" t="str">
        <f t="shared" ref="H457:H507" ca="1" si="598">IFERROR($D457*F457,"")</f>
        <v/>
      </c>
      <c r="I457" s="219" t="str">
        <f t="shared" ref="I457:I507" si="599">+IFERROR(IF((E457/SUM(E457:F457))&gt;60%,"Feminizada",IF(1-(E457/SUM(E457:F457))&gt;60%,"Masculinizada","Equilibrada")),"")</f>
        <v/>
      </c>
      <c r="J457" s="138"/>
      <c r="M457" s="29" t="e">
        <f ca="1">+_xlfn.IFNA(VLOOKUP($B457,'Resultados General'!$C$11:$CG$510,MATCH(M$6,'Resultados General'!$C$10:$CG$10,0),0),"")</f>
        <v>#NAME?</v>
      </c>
      <c r="N457" s="29" t="str">
        <f t="shared" ca="1" si="525"/>
        <v/>
      </c>
      <c r="O457" s="29" t="str">
        <f t="shared" ca="1" si="526"/>
        <v/>
      </c>
      <c r="P457" s="29" t="e">
        <f ca="1">+_xlfn.IFNA(VLOOKUP($B457,'Resultados General'!$C$11:$CG$510,MATCH(P$6,'Resultados General'!$C$10:$CG$10,0),0),"")</f>
        <v>#NAME?</v>
      </c>
      <c r="Q457" s="29" t="str">
        <f t="shared" ca="1" si="527"/>
        <v/>
      </c>
      <c r="R457" s="29" t="str">
        <f t="shared" ca="1" si="528"/>
        <v/>
      </c>
      <c r="S457" s="29" t="e">
        <f ca="1">+_xlfn.IFNA(VLOOKUP($B457,'Resultados General'!$C$11:$CG$510,MATCH(S$6,'Resultados General'!$C$10:$CG$10,0),0),"")</f>
        <v>#NAME?</v>
      </c>
      <c r="T457" s="29" t="str">
        <f t="shared" ca="1" si="529"/>
        <v/>
      </c>
      <c r="U457" s="29" t="str">
        <f t="shared" ca="1" si="530"/>
        <v/>
      </c>
      <c r="V457" s="29" t="e">
        <f ca="1">+_xlfn.IFNA(VLOOKUP($B457,'Resultados General'!$C$11:$CG$510,MATCH(V$6,'Resultados General'!$C$10:$CG$10,0),0),"")</f>
        <v>#NAME?</v>
      </c>
      <c r="W457" s="29" t="str">
        <f t="shared" ca="1" si="531"/>
        <v/>
      </c>
      <c r="X457" s="29" t="str">
        <f t="shared" ca="1" si="532"/>
        <v/>
      </c>
      <c r="Y457" s="29" t="e">
        <f ca="1">+_xlfn.IFNA(VLOOKUP($B457,'Resultados General'!$C$11:$CG$510,MATCH(Y$6,'Resultados General'!$C$10:$CG$10,0),0),"")</f>
        <v>#NAME?</v>
      </c>
      <c r="Z457" s="29" t="str">
        <f t="shared" ca="1" si="533"/>
        <v/>
      </c>
      <c r="AA457" s="29" t="str">
        <f t="shared" ca="1" si="534"/>
        <v/>
      </c>
      <c r="AB457" s="29" t="e">
        <f ca="1">+_xlfn.IFNA(VLOOKUP($B457,'Resultados General'!$C$11:$CG$510,MATCH(AB$6,'Resultados General'!$C$10:$CG$10,0),0),"")</f>
        <v>#NAME?</v>
      </c>
      <c r="AC457" s="29" t="str">
        <f t="shared" ca="1" si="535"/>
        <v/>
      </c>
      <c r="AD457" s="29" t="str">
        <f t="shared" ca="1" si="536"/>
        <v/>
      </c>
      <c r="AE457" s="29" t="e">
        <f ca="1">+_xlfn.IFNA(VLOOKUP($B457,'Resultados General'!$C$11:$CG$510,MATCH(AE$6,'Resultados General'!$C$10:$CG$10,0),0),"")</f>
        <v>#NAME?</v>
      </c>
      <c r="AF457" s="29" t="str">
        <f t="shared" ca="1" si="537"/>
        <v/>
      </c>
      <c r="AG457" s="29" t="str">
        <f t="shared" ca="1" si="538"/>
        <v/>
      </c>
      <c r="AH457" s="29" t="e">
        <f ca="1">+_xlfn.IFNA(VLOOKUP($B457,'Resultados General'!$C$11:$CG$510,MATCH(AH$6,'Resultados General'!$C$10:$CG$10,0),0),"")</f>
        <v>#NAME?</v>
      </c>
      <c r="AI457" s="29" t="str">
        <f t="shared" ca="1" si="539"/>
        <v/>
      </c>
      <c r="AJ457" s="29" t="str">
        <f t="shared" ca="1" si="540"/>
        <v/>
      </c>
      <c r="AK457" s="29" t="e">
        <f ca="1">+_xlfn.IFNA(VLOOKUP($B457,'Resultados General'!$C$11:$CG$510,MATCH(AK$6,'Resultados General'!$C$10:$CG$10,0),0),"")</f>
        <v>#NAME?</v>
      </c>
      <c r="AL457" s="29" t="str">
        <f t="shared" ca="1" si="541"/>
        <v/>
      </c>
      <c r="AM457" s="29" t="str">
        <f t="shared" ca="1" si="542"/>
        <v/>
      </c>
      <c r="AN457" s="29" t="e">
        <f ca="1">+_xlfn.IFNA(VLOOKUP($B457,'Resultados General'!$C$11:$CG$510,MATCH(AN$6,'Resultados General'!$C$10:$CG$10,0),0),"")</f>
        <v>#NAME?</v>
      </c>
      <c r="AO457" s="29" t="str">
        <f t="shared" ca="1" si="543"/>
        <v/>
      </c>
      <c r="AP457" s="29" t="str">
        <f t="shared" ca="1" si="544"/>
        <v/>
      </c>
      <c r="AQ457" s="29" t="e">
        <f ca="1">+_xlfn.IFNA(VLOOKUP($B457,'Resultados General'!$C$11:$CG$510,MATCH(AQ$6,'Resultados General'!$C$10:$CG$10,0),0),"")</f>
        <v>#NAME?</v>
      </c>
      <c r="AR457" s="29" t="str">
        <f t="shared" ca="1" si="545"/>
        <v/>
      </c>
      <c r="AS457" s="29" t="str">
        <f t="shared" ca="1" si="546"/>
        <v/>
      </c>
      <c r="AT457" s="29" t="e">
        <f ca="1">+_xlfn.IFNA(VLOOKUP($B457,'Resultados General'!$C$11:$CG$510,MATCH(AT$6,'Resultados General'!$C$10:$CG$10,0),0),"")</f>
        <v>#NAME?</v>
      </c>
      <c r="AU457" s="29" t="str">
        <f t="shared" ca="1" si="547"/>
        <v/>
      </c>
      <c r="AV457" s="29" t="str">
        <f t="shared" ca="1" si="548"/>
        <v/>
      </c>
      <c r="AW457" s="29" t="e">
        <f ca="1">+_xlfn.IFNA(VLOOKUP($B457,'Resultados General'!$C$11:$CG$510,MATCH(AW$6,'Resultados General'!$C$10:$CG$10,0),0),"")</f>
        <v>#NAME?</v>
      </c>
      <c r="AX457" s="29" t="str">
        <f t="shared" ca="1" si="549"/>
        <v/>
      </c>
      <c r="AY457" s="29" t="str">
        <f t="shared" ca="1" si="550"/>
        <v/>
      </c>
      <c r="AZ457" s="29" t="e">
        <f ca="1">+_xlfn.IFNA(VLOOKUP($B457,'Resultados General'!$C$11:$CG$510,MATCH(AZ$6,'Resultados General'!$C$10:$CG$10,0),0),"")</f>
        <v>#NAME?</v>
      </c>
      <c r="BA457" s="29" t="str">
        <f t="shared" ca="1" si="551"/>
        <v/>
      </c>
      <c r="BB457" s="29" t="str">
        <f t="shared" ca="1" si="552"/>
        <v/>
      </c>
      <c r="BC457" s="29" t="e">
        <f ca="1">+_xlfn.IFNA(VLOOKUP($B457,'Resultados General'!$C$11:$CG$510,MATCH(BC$6,'Resultados General'!$C$10:$CG$10,0),0),"")</f>
        <v>#NAME?</v>
      </c>
      <c r="BD457" s="29" t="str">
        <f t="shared" ca="1" si="553"/>
        <v/>
      </c>
      <c r="BE457" s="29" t="str">
        <f t="shared" ca="1" si="554"/>
        <v/>
      </c>
      <c r="BF457" s="29" t="e">
        <f ca="1">+_xlfn.IFNA(VLOOKUP($B457,'Resultados General'!$C$11:$CG$510,MATCH(BF$6,'Resultados General'!$C$10:$CG$10,0),0),"")</f>
        <v>#NAME?</v>
      </c>
      <c r="BG457" s="29" t="str">
        <f t="shared" ca="1" si="555"/>
        <v/>
      </c>
      <c r="BH457" s="29" t="str">
        <f t="shared" ca="1" si="556"/>
        <v/>
      </c>
      <c r="BI457" s="29" t="e">
        <f ca="1">+_xlfn.IFNA(VLOOKUP($B457,'Resultados General'!$C$11:$CG$510,MATCH(BI$6,'Resultados General'!$C$10:$CG$10,0),0),"")</f>
        <v>#NAME?</v>
      </c>
      <c r="BJ457" s="29" t="str">
        <f t="shared" ca="1" si="557"/>
        <v/>
      </c>
      <c r="BK457" s="29" t="str">
        <f t="shared" ca="1" si="558"/>
        <v/>
      </c>
      <c r="BL457" s="29" t="e">
        <f ca="1">+_xlfn.IFNA(VLOOKUP($B457,'Resultados General'!$C$11:$CG$510,MATCH(BL$6,'Resultados General'!$C$10:$CG$10,0),0),"")</f>
        <v>#NAME?</v>
      </c>
      <c r="BM457" s="29" t="str">
        <f t="shared" ca="1" si="559"/>
        <v/>
      </c>
      <c r="BN457" s="29" t="str">
        <f t="shared" ca="1" si="560"/>
        <v/>
      </c>
      <c r="BO457" s="29" t="e">
        <f ca="1">+_xlfn.IFNA(VLOOKUP($B457,'Resultados General'!$C$11:$CG$510,MATCH(BO$6,'Resultados General'!$C$10:$CG$10,0),0),"")</f>
        <v>#NAME?</v>
      </c>
      <c r="BP457" s="29" t="str">
        <f t="shared" ca="1" si="561"/>
        <v/>
      </c>
      <c r="BQ457" s="29" t="str">
        <f t="shared" ca="1" si="562"/>
        <v/>
      </c>
      <c r="BR457" s="29" t="e">
        <f ca="1">+_xlfn.IFNA(VLOOKUP($B457,'Resultados General'!$C$11:$CG$510,MATCH(BR$6,'Resultados General'!$C$10:$CG$10,0),0),"")</f>
        <v>#NAME?</v>
      </c>
      <c r="BS457" s="29" t="str">
        <f t="shared" ca="1" si="563"/>
        <v/>
      </c>
      <c r="BT457" s="29" t="str">
        <f t="shared" ca="1" si="564"/>
        <v/>
      </c>
      <c r="BU457" s="29" t="e">
        <f ca="1">+_xlfn.IFNA(VLOOKUP($B457,'Resultados General'!$C$11:$CG$510,MATCH(BU$6,'Resultados General'!$C$10:$CG$10,0),0),"")</f>
        <v>#NAME?</v>
      </c>
      <c r="BV457" s="29" t="str">
        <f t="shared" ca="1" si="565"/>
        <v/>
      </c>
      <c r="BW457" s="29" t="str">
        <f t="shared" ca="1" si="566"/>
        <v/>
      </c>
      <c r="BX457" s="29" t="e">
        <f ca="1">+_xlfn.IFNA(VLOOKUP($B457,'Resultados General'!$C$11:$CG$510,MATCH(BX$6,'Resultados General'!$C$10:$CG$10,0),0),"")</f>
        <v>#NAME?</v>
      </c>
      <c r="BY457" s="29" t="str">
        <f t="shared" ca="1" si="567"/>
        <v/>
      </c>
      <c r="BZ457" s="29" t="str">
        <f t="shared" ca="1" si="568"/>
        <v/>
      </c>
      <c r="CA457" s="29" t="e">
        <f ca="1">+_xlfn.IFNA(VLOOKUP($B457,'Resultados General'!$C$11:$CG$510,MATCH(CA$6,'Resultados General'!$C$10:$CG$10,0),0),"")</f>
        <v>#NAME?</v>
      </c>
      <c r="CB457" s="29" t="str">
        <f t="shared" ca="1" si="569"/>
        <v/>
      </c>
      <c r="CC457" s="29" t="str">
        <f t="shared" ca="1" si="570"/>
        <v/>
      </c>
      <c r="CD457" s="29" t="e">
        <f ca="1">+_xlfn.IFNA(VLOOKUP($B457,'Resultados General'!$C$11:$CG$510,MATCH(CD$6,'Resultados General'!$C$10:$CG$10,0),0),"")</f>
        <v>#NAME?</v>
      </c>
      <c r="CE457" s="29" t="str">
        <f t="shared" ca="1" si="571"/>
        <v/>
      </c>
      <c r="CF457" s="29" t="str">
        <f t="shared" ca="1" si="572"/>
        <v/>
      </c>
      <c r="CG457" s="29" t="e">
        <f ca="1">+_xlfn.IFNA(VLOOKUP($B457,'Resultados General'!$C$11:$CG$510,MATCH(CG$6,'Resultados General'!$C$10:$CG$10,0),0),"")</f>
        <v>#NAME?</v>
      </c>
      <c r="CH457" s="29" t="str">
        <f t="shared" ca="1" si="573"/>
        <v/>
      </c>
      <c r="CI457" s="29" t="str">
        <f t="shared" ca="1" si="574"/>
        <v/>
      </c>
      <c r="CJ457" s="29" t="e">
        <f ca="1">+_xlfn.IFNA(VLOOKUP($B457,'Resultados General'!$C$11:$CG$510,MATCH(CJ$6,'Resultados General'!$C$10:$CG$10,0),0),"")</f>
        <v>#NAME?</v>
      </c>
      <c r="CK457" s="29" t="str">
        <f t="shared" ca="1" si="575"/>
        <v/>
      </c>
      <c r="CL457" s="29" t="str">
        <f t="shared" ca="1" si="576"/>
        <v/>
      </c>
      <c r="CM457" s="29" t="e">
        <f ca="1">+_xlfn.IFNA(VLOOKUP($B457,'Resultados General'!$C$11:$CG$510,MATCH(CM$6,'Resultados General'!$C$10:$CG$10,0),0),"")</f>
        <v>#NAME?</v>
      </c>
      <c r="CN457" s="29" t="str">
        <f t="shared" ca="1" si="577"/>
        <v/>
      </c>
      <c r="CO457" s="29" t="str">
        <f t="shared" ca="1" si="578"/>
        <v/>
      </c>
      <c r="CP457" s="29" t="e">
        <f ca="1">+_xlfn.IFNA(VLOOKUP($B457,'Resultados General'!$C$11:$CG$510,MATCH(CP$6,'Resultados General'!$C$10:$CG$10,0),0),"")</f>
        <v>#NAME?</v>
      </c>
      <c r="CQ457" s="29" t="str">
        <f t="shared" ca="1" si="579"/>
        <v/>
      </c>
      <c r="CR457" s="29" t="str">
        <f t="shared" ca="1" si="580"/>
        <v/>
      </c>
      <c r="CS457" s="29" t="e">
        <f ca="1">+_xlfn.IFNA(VLOOKUP($B457,'Resultados General'!$C$11:$CG$510,MATCH(CS$6,'Resultados General'!$C$10:$CG$10,0),0),"")</f>
        <v>#NAME?</v>
      </c>
      <c r="CT457" s="29" t="str">
        <f t="shared" ca="1" si="581"/>
        <v/>
      </c>
      <c r="CU457" s="29" t="str">
        <f t="shared" ca="1" si="582"/>
        <v/>
      </c>
      <c r="CV457" s="29" t="e">
        <f ca="1">+_xlfn.IFNA(VLOOKUP($B457,'Resultados General'!$C$11:$CG$510,MATCH(CV$6,'Resultados General'!$C$10:$CG$10,0),0),"")</f>
        <v>#NAME?</v>
      </c>
      <c r="CW457" s="29" t="str">
        <f t="shared" ca="1" si="583"/>
        <v/>
      </c>
      <c r="CX457" s="29" t="str">
        <f t="shared" ca="1" si="584"/>
        <v/>
      </c>
      <c r="CY457" s="29" t="e">
        <f ca="1">+_xlfn.IFNA(VLOOKUP($B457,'Resultados General'!$C$11:$CG$510,MATCH(CY$6,'Resultados General'!$C$10:$CG$10,0),0),"")</f>
        <v>#NAME?</v>
      </c>
      <c r="CZ457" s="29" t="str">
        <f t="shared" ca="1" si="585"/>
        <v/>
      </c>
      <c r="DA457" s="29" t="str">
        <f t="shared" ca="1" si="586"/>
        <v/>
      </c>
      <c r="DB457" s="29" t="e">
        <f ca="1">+_xlfn.IFNA(VLOOKUP($B457,'Resultados General'!$C$11:$CG$510,MATCH(DB$6,'Resultados General'!$C$10:$CG$10,0),0),"")</f>
        <v>#NAME?</v>
      </c>
      <c r="DC457" s="29" t="str">
        <f t="shared" ca="1" si="587"/>
        <v/>
      </c>
      <c r="DD457" s="29" t="str">
        <f t="shared" ca="1" si="588"/>
        <v/>
      </c>
      <c r="DE457" s="29" t="e">
        <f ca="1">+_xlfn.IFNA(VLOOKUP($B457,'Resultados General'!$C$11:$CG$510,MATCH(DE$6,'Resultados General'!$C$10:$CG$10,0),0),"")</f>
        <v>#NAME?</v>
      </c>
      <c r="DF457" s="29" t="str">
        <f t="shared" ca="1" si="589"/>
        <v/>
      </c>
      <c r="DG457" s="29" t="str">
        <f t="shared" ca="1" si="590"/>
        <v/>
      </c>
      <c r="DH457" s="29" t="e">
        <f ca="1">+_xlfn.IFNA(VLOOKUP($B457,'Resultados General'!$C$11:$CG$510,MATCH(DH$6,'Resultados General'!$C$10:$CG$10,0),0),"")</f>
        <v>#NAME?</v>
      </c>
      <c r="DI457" s="29" t="str">
        <f t="shared" ca="1" si="591"/>
        <v/>
      </c>
      <c r="DJ457" s="29" t="str">
        <f t="shared" ca="1" si="592"/>
        <v/>
      </c>
      <c r="DK457" s="29" t="e">
        <f ca="1">+_xlfn.IFNA(VLOOKUP($B457,'Resultados General'!$C$11:$CG$510,MATCH(DK$6,'Resultados General'!$C$10:$CG$10,0),0),"")</f>
        <v>#NAME?</v>
      </c>
      <c r="DL457" s="29" t="str">
        <f t="shared" ca="1" si="593"/>
        <v/>
      </c>
      <c r="DM457" s="29" t="str">
        <f t="shared" ca="1" si="594"/>
        <v/>
      </c>
      <c r="DN457" s="29" t="e">
        <f ca="1">+_xlfn.IFNA(VLOOKUP($B457,'Resultados General'!$C$11:$CG$510,MATCH(DN$6,'Resultados General'!$C$10:$CG$10,0),0),"")</f>
        <v>#NAME?</v>
      </c>
      <c r="DO457" s="29" t="str">
        <f t="shared" ca="1" si="595"/>
        <v/>
      </c>
      <c r="DP457" s="29" t="str">
        <f t="shared" ca="1" si="596"/>
        <v/>
      </c>
    </row>
    <row r="458" spans="2:120">
      <c r="B458" s="219" t="str">
        <f>+IF('Resultados General'!C461="","",'Resultados General'!C461)</f>
        <v/>
      </c>
      <c r="C458" s="134" t="e">
        <f ca="1">+_xlfn.IFNA(VLOOKUP('Distribución de puestos'!B458,'Resultados General'!$C$11:$J$510,8,0),"")</f>
        <v>#NAME?</v>
      </c>
      <c r="D458" s="135" t="e">
        <f ca="1">+_xlfn.IFNA(VLOOKUP(B458,'Resultados General'!$C$11:$L$510,10,0),"")</f>
        <v>#NAME?</v>
      </c>
      <c r="E458" s="26" t="s">
        <v>76</v>
      </c>
      <c r="F458" s="26" t="s">
        <v>76</v>
      </c>
      <c r="G458" s="135" t="str">
        <f t="shared" ca="1" si="597"/>
        <v/>
      </c>
      <c r="H458" s="135" t="str">
        <f t="shared" ca="1" si="598"/>
        <v/>
      </c>
      <c r="I458" s="219" t="str">
        <f t="shared" si="599"/>
        <v/>
      </c>
      <c r="J458" s="138"/>
      <c r="M458" s="29" t="e">
        <f ca="1">+_xlfn.IFNA(VLOOKUP($B458,'Resultados General'!$C$11:$CG$510,MATCH(M$6,'Resultados General'!$C$10:$CG$10,0),0),"")</f>
        <v>#NAME?</v>
      </c>
      <c r="N458" s="29" t="str">
        <f t="shared" ca="1" si="525"/>
        <v/>
      </c>
      <c r="O458" s="29" t="str">
        <f t="shared" ca="1" si="526"/>
        <v/>
      </c>
      <c r="P458" s="29" t="e">
        <f ca="1">+_xlfn.IFNA(VLOOKUP($B458,'Resultados General'!$C$11:$CG$510,MATCH(P$6,'Resultados General'!$C$10:$CG$10,0),0),"")</f>
        <v>#NAME?</v>
      </c>
      <c r="Q458" s="29" t="str">
        <f t="shared" ca="1" si="527"/>
        <v/>
      </c>
      <c r="R458" s="29" t="str">
        <f t="shared" ca="1" si="528"/>
        <v/>
      </c>
      <c r="S458" s="29" t="e">
        <f ca="1">+_xlfn.IFNA(VLOOKUP($B458,'Resultados General'!$C$11:$CG$510,MATCH(S$6,'Resultados General'!$C$10:$CG$10,0),0),"")</f>
        <v>#NAME?</v>
      </c>
      <c r="T458" s="29" t="str">
        <f t="shared" ca="1" si="529"/>
        <v/>
      </c>
      <c r="U458" s="29" t="str">
        <f t="shared" ca="1" si="530"/>
        <v/>
      </c>
      <c r="V458" s="29" t="e">
        <f ca="1">+_xlfn.IFNA(VLOOKUP($B458,'Resultados General'!$C$11:$CG$510,MATCH(V$6,'Resultados General'!$C$10:$CG$10,0),0),"")</f>
        <v>#NAME?</v>
      </c>
      <c r="W458" s="29" t="str">
        <f t="shared" ca="1" si="531"/>
        <v/>
      </c>
      <c r="X458" s="29" t="str">
        <f t="shared" ca="1" si="532"/>
        <v/>
      </c>
      <c r="Y458" s="29" t="e">
        <f ca="1">+_xlfn.IFNA(VLOOKUP($B458,'Resultados General'!$C$11:$CG$510,MATCH(Y$6,'Resultados General'!$C$10:$CG$10,0),0),"")</f>
        <v>#NAME?</v>
      </c>
      <c r="Z458" s="29" t="str">
        <f t="shared" ca="1" si="533"/>
        <v/>
      </c>
      <c r="AA458" s="29" t="str">
        <f t="shared" ca="1" si="534"/>
        <v/>
      </c>
      <c r="AB458" s="29" t="e">
        <f ca="1">+_xlfn.IFNA(VLOOKUP($B458,'Resultados General'!$C$11:$CG$510,MATCH(AB$6,'Resultados General'!$C$10:$CG$10,0),0),"")</f>
        <v>#NAME?</v>
      </c>
      <c r="AC458" s="29" t="str">
        <f t="shared" ca="1" si="535"/>
        <v/>
      </c>
      <c r="AD458" s="29" t="str">
        <f t="shared" ca="1" si="536"/>
        <v/>
      </c>
      <c r="AE458" s="29" t="e">
        <f ca="1">+_xlfn.IFNA(VLOOKUP($B458,'Resultados General'!$C$11:$CG$510,MATCH(AE$6,'Resultados General'!$C$10:$CG$10,0),0),"")</f>
        <v>#NAME?</v>
      </c>
      <c r="AF458" s="29" t="str">
        <f t="shared" ca="1" si="537"/>
        <v/>
      </c>
      <c r="AG458" s="29" t="str">
        <f t="shared" ca="1" si="538"/>
        <v/>
      </c>
      <c r="AH458" s="29" t="e">
        <f ca="1">+_xlfn.IFNA(VLOOKUP($B458,'Resultados General'!$C$11:$CG$510,MATCH(AH$6,'Resultados General'!$C$10:$CG$10,0),0),"")</f>
        <v>#NAME?</v>
      </c>
      <c r="AI458" s="29" t="str">
        <f t="shared" ca="1" si="539"/>
        <v/>
      </c>
      <c r="AJ458" s="29" t="str">
        <f t="shared" ca="1" si="540"/>
        <v/>
      </c>
      <c r="AK458" s="29" t="e">
        <f ca="1">+_xlfn.IFNA(VLOOKUP($B458,'Resultados General'!$C$11:$CG$510,MATCH(AK$6,'Resultados General'!$C$10:$CG$10,0),0),"")</f>
        <v>#NAME?</v>
      </c>
      <c r="AL458" s="29" t="str">
        <f t="shared" ca="1" si="541"/>
        <v/>
      </c>
      <c r="AM458" s="29" t="str">
        <f t="shared" ca="1" si="542"/>
        <v/>
      </c>
      <c r="AN458" s="29" t="e">
        <f ca="1">+_xlfn.IFNA(VLOOKUP($B458,'Resultados General'!$C$11:$CG$510,MATCH(AN$6,'Resultados General'!$C$10:$CG$10,0),0),"")</f>
        <v>#NAME?</v>
      </c>
      <c r="AO458" s="29" t="str">
        <f t="shared" ca="1" si="543"/>
        <v/>
      </c>
      <c r="AP458" s="29" t="str">
        <f t="shared" ca="1" si="544"/>
        <v/>
      </c>
      <c r="AQ458" s="29" t="e">
        <f ca="1">+_xlfn.IFNA(VLOOKUP($B458,'Resultados General'!$C$11:$CG$510,MATCH(AQ$6,'Resultados General'!$C$10:$CG$10,0),0),"")</f>
        <v>#NAME?</v>
      </c>
      <c r="AR458" s="29" t="str">
        <f t="shared" ca="1" si="545"/>
        <v/>
      </c>
      <c r="AS458" s="29" t="str">
        <f t="shared" ca="1" si="546"/>
        <v/>
      </c>
      <c r="AT458" s="29" t="e">
        <f ca="1">+_xlfn.IFNA(VLOOKUP($B458,'Resultados General'!$C$11:$CG$510,MATCH(AT$6,'Resultados General'!$C$10:$CG$10,0),0),"")</f>
        <v>#NAME?</v>
      </c>
      <c r="AU458" s="29" t="str">
        <f t="shared" ca="1" si="547"/>
        <v/>
      </c>
      <c r="AV458" s="29" t="str">
        <f t="shared" ca="1" si="548"/>
        <v/>
      </c>
      <c r="AW458" s="29" t="e">
        <f ca="1">+_xlfn.IFNA(VLOOKUP($B458,'Resultados General'!$C$11:$CG$510,MATCH(AW$6,'Resultados General'!$C$10:$CG$10,0),0),"")</f>
        <v>#NAME?</v>
      </c>
      <c r="AX458" s="29" t="str">
        <f t="shared" ca="1" si="549"/>
        <v/>
      </c>
      <c r="AY458" s="29" t="str">
        <f t="shared" ca="1" si="550"/>
        <v/>
      </c>
      <c r="AZ458" s="29" t="e">
        <f ca="1">+_xlfn.IFNA(VLOOKUP($B458,'Resultados General'!$C$11:$CG$510,MATCH(AZ$6,'Resultados General'!$C$10:$CG$10,0),0),"")</f>
        <v>#NAME?</v>
      </c>
      <c r="BA458" s="29" t="str">
        <f t="shared" ca="1" si="551"/>
        <v/>
      </c>
      <c r="BB458" s="29" t="str">
        <f t="shared" ca="1" si="552"/>
        <v/>
      </c>
      <c r="BC458" s="29" t="e">
        <f ca="1">+_xlfn.IFNA(VLOOKUP($B458,'Resultados General'!$C$11:$CG$510,MATCH(BC$6,'Resultados General'!$C$10:$CG$10,0),0),"")</f>
        <v>#NAME?</v>
      </c>
      <c r="BD458" s="29" t="str">
        <f t="shared" ca="1" si="553"/>
        <v/>
      </c>
      <c r="BE458" s="29" t="str">
        <f t="shared" ca="1" si="554"/>
        <v/>
      </c>
      <c r="BF458" s="29" t="e">
        <f ca="1">+_xlfn.IFNA(VLOOKUP($B458,'Resultados General'!$C$11:$CG$510,MATCH(BF$6,'Resultados General'!$C$10:$CG$10,0),0),"")</f>
        <v>#NAME?</v>
      </c>
      <c r="BG458" s="29" t="str">
        <f t="shared" ca="1" si="555"/>
        <v/>
      </c>
      <c r="BH458" s="29" t="str">
        <f t="shared" ca="1" si="556"/>
        <v/>
      </c>
      <c r="BI458" s="29" t="e">
        <f ca="1">+_xlfn.IFNA(VLOOKUP($B458,'Resultados General'!$C$11:$CG$510,MATCH(BI$6,'Resultados General'!$C$10:$CG$10,0),0),"")</f>
        <v>#NAME?</v>
      </c>
      <c r="BJ458" s="29" t="str">
        <f t="shared" ca="1" si="557"/>
        <v/>
      </c>
      <c r="BK458" s="29" t="str">
        <f t="shared" ca="1" si="558"/>
        <v/>
      </c>
      <c r="BL458" s="29" t="e">
        <f ca="1">+_xlfn.IFNA(VLOOKUP($B458,'Resultados General'!$C$11:$CG$510,MATCH(BL$6,'Resultados General'!$C$10:$CG$10,0),0),"")</f>
        <v>#NAME?</v>
      </c>
      <c r="BM458" s="29" t="str">
        <f t="shared" ca="1" si="559"/>
        <v/>
      </c>
      <c r="BN458" s="29" t="str">
        <f t="shared" ca="1" si="560"/>
        <v/>
      </c>
      <c r="BO458" s="29" t="e">
        <f ca="1">+_xlfn.IFNA(VLOOKUP($B458,'Resultados General'!$C$11:$CG$510,MATCH(BO$6,'Resultados General'!$C$10:$CG$10,0),0),"")</f>
        <v>#NAME?</v>
      </c>
      <c r="BP458" s="29" t="str">
        <f t="shared" ca="1" si="561"/>
        <v/>
      </c>
      <c r="BQ458" s="29" t="str">
        <f t="shared" ca="1" si="562"/>
        <v/>
      </c>
      <c r="BR458" s="29" t="e">
        <f ca="1">+_xlfn.IFNA(VLOOKUP($B458,'Resultados General'!$C$11:$CG$510,MATCH(BR$6,'Resultados General'!$C$10:$CG$10,0),0),"")</f>
        <v>#NAME?</v>
      </c>
      <c r="BS458" s="29" t="str">
        <f t="shared" ca="1" si="563"/>
        <v/>
      </c>
      <c r="BT458" s="29" t="str">
        <f t="shared" ca="1" si="564"/>
        <v/>
      </c>
      <c r="BU458" s="29" t="e">
        <f ca="1">+_xlfn.IFNA(VLOOKUP($B458,'Resultados General'!$C$11:$CG$510,MATCH(BU$6,'Resultados General'!$C$10:$CG$10,0),0),"")</f>
        <v>#NAME?</v>
      </c>
      <c r="BV458" s="29" t="str">
        <f t="shared" ca="1" si="565"/>
        <v/>
      </c>
      <c r="BW458" s="29" t="str">
        <f t="shared" ca="1" si="566"/>
        <v/>
      </c>
      <c r="BX458" s="29" t="e">
        <f ca="1">+_xlfn.IFNA(VLOOKUP($B458,'Resultados General'!$C$11:$CG$510,MATCH(BX$6,'Resultados General'!$C$10:$CG$10,0),0),"")</f>
        <v>#NAME?</v>
      </c>
      <c r="BY458" s="29" t="str">
        <f t="shared" ca="1" si="567"/>
        <v/>
      </c>
      <c r="BZ458" s="29" t="str">
        <f t="shared" ca="1" si="568"/>
        <v/>
      </c>
      <c r="CA458" s="29" t="e">
        <f ca="1">+_xlfn.IFNA(VLOOKUP($B458,'Resultados General'!$C$11:$CG$510,MATCH(CA$6,'Resultados General'!$C$10:$CG$10,0),0),"")</f>
        <v>#NAME?</v>
      </c>
      <c r="CB458" s="29" t="str">
        <f t="shared" ca="1" si="569"/>
        <v/>
      </c>
      <c r="CC458" s="29" t="str">
        <f t="shared" ca="1" si="570"/>
        <v/>
      </c>
      <c r="CD458" s="29" t="e">
        <f ca="1">+_xlfn.IFNA(VLOOKUP($B458,'Resultados General'!$C$11:$CG$510,MATCH(CD$6,'Resultados General'!$C$10:$CG$10,0),0),"")</f>
        <v>#NAME?</v>
      </c>
      <c r="CE458" s="29" t="str">
        <f t="shared" ca="1" si="571"/>
        <v/>
      </c>
      <c r="CF458" s="29" t="str">
        <f t="shared" ca="1" si="572"/>
        <v/>
      </c>
      <c r="CG458" s="29" t="e">
        <f ca="1">+_xlfn.IFNA(VLOOKUP($B458,'Resultados General'!$C$11:$CG$510,MATCH(CG$6,'Resultados General'!$C$10:$CG$10,0),0),"")</f>
        <v>#NAME?</v>
      </c>
      <c r="CH458" s="29" t="str">
        <f t="shared" ca="1" si="573"/>
        <v/>
      </c>
      <c r="CI458" s="29" t="str">
        <f t="shared" ca="1" si="574"/>
        <v/>
      </c>
      <c r="CJ458" s="29" t="e">
        <f ca="1">+_xlfn.IFNA(VLOOKUP($B458,'Resultados General'!$C$11:$CG$510,MATCH(CJ$6,'Resultados General'!$C$10:$CG$10,0),0),"")</f>
        <v>#NAME?</v>
      </c>
      <c r="CK458" s="29" t="str">
        <f t="shared" ca="1" si="575"/>
        <v/>
      </c>
      <c r="CL458" s="29" t="str">
        <f t="shared" ca="1" si="576"/>
        <v/>
      </c>
      <c r="CM458" s="29" t="e">
        <f ca="1">+_xlfn.IFNA(VLOOKUP($B458,'Resultados General'!$C$11:$CG$510,MATCH(CM$6,'Resultados General'!$C$10:$CG$10,0),0),"")</f>
        <v>#NAME?</v>
      </c>
      <c r="CN458" s="29" t="str">
        <f t="shared" ca="1" si="577"/>
        <v/>
      </c>
      <c r="CO458" s="29" t="str">
        <f t="shared" ca="1" si="578"/>
        <v/>
      </c>
      <c r="CP458" s="29" t="e">
        <f ca="1">+_xlfn.IFNA(VLOOKUP($B458,'Resultados General'!$C$11:$CG$510,MATCH(CP$6,'Resultados General'!$C$10:$CG$10,0),0),"")</f>
        <v>#NAME?</v>
      </c>
      <c r="CQ458" s="29" t="str">
        <f t="shared" ca="1" si="579"/>
        <v/>
      </c>
      <c r="CR458" s="29" t="str">
        <f t="shared" ca="1" si="580"/>
        <v/>
      </c>
      <c r="CS458" s="29" t="e">
        <f ca="1">+_xlfn.IFNA(VLOOKUP($B458,'Resultados General'!$C$11:$CG$510,MATCH(CS$6,'Resultados General'!$C$10:$CG$10,0),0),"")</f>
        <v>#NAME?</v>
      </c>
      <c r="CT458" s="29" t="str">
        <f t="shared" ca="1" si="581"/>
        <v/>
      </c>
      <c r="CU458" s="29" t="str">
        <f t="shared" ca="1" si="582"/>
        <v/>
      </c>
      <c r="CV458" s="29" t="e">
        <f ca="1">+_xlfn.IFNA(VLOOKUP($B458,'Resultados General'!$C$11:$CG$510,MATCH(CV$6,'Resultados General'!$C$10:$CG$10,0),0),"")</f>
        <v>#NAME?</v>
      </c>
      <c r="CW458" s="29" t="str">
        <f t="shared" ca="1" si="583"/>
        <v/>
      </c>
      <c r="CX458" s="29" t="str">
        <f t="shared" ca="1" si="584"/>
        <v/>
      </c>
      <c r="CY458" s="29" t="e">
        <f ca="1">+_xlfn.IFNA(VLOOKUP($B458,'Resultados General'!$C$11:$CG$510,MATCH(CY$6,'Resultados General'!$C$10:$CG$10,0),0),"")</f>
        <v>#NAME?</v>
      </c>
      <c r="CZ458" s="29" t="str">
        <f t="shared" ca="1" si="585"/>
        <v/>
      </c>
      <c r="DA458" s="29" t="str">
        <f t="shared" ca="1" si="586"/>
        <v/>
      </c>
      <c r="DB458" s="29" t="e">
        <f ca="1">+_xlfn.IFNA(VLOOKUP($B458,'Resultados General'!$C$11:$CG$510,MATCH(DB$6,'Resultados General'!$C$10:$CG$10,0),0),"")</f>
        <v>#NAME?</v>
      </c>
      <c r="DC458" s="29" t="str">
        <f t="shared" ca="1" si="587"/>
        <v/>
      </c>
      <c r="DD458" s="29" t="str">
        <f t="shared" ca="1" si="588"/>
        <v/>
      </c>
      <c r="DE458" s="29" t="e">
        <f ca="1">+_xlfn.IFNA(VLOOKUP($B458,'Resultados General'!$C$11:$CG$510,MATCH(DE$6,'Resultados General'!$C$10:$CG$10,0),0),"")</f>
        <v>#NAME?</v>
      </c>
      <c r="DF458" s="29" t="str">
        <f t="shared" ca="1" si="589"/>
        <v/>
      </c>
      <c r="DG458" s="29" t="str">
        <f t="shared" ca="1" si="590"/>
        <v/>
      </c>
      <c r="DH458" s="29" t="e">
        <f ca="1">+_xlfn.IFNA(VLOOKUP($B458,'Resultados General'!$C$11:$CG$510,MATCH(DH$6,'Resultados General'!$C$10:$CG$10,0),0),"")</f>
        <v>#NAME?</v>
      </c>
      <c r="DI458" s="29" t="str">
        <f t="shared" ca="1" si="591"/>
        <v/>
      </c>
      <c r="DJ458" s="29" t="str">
        <f t="shared" ca="1" si="592"/>
        <v/>
      </c>
      <c r="DK458" s="29" t="e">
        <f ca="1">+_xlfn.IFNA(VLOOKUP($B458,'Resultados General'!$C$11:$CG$510,MATCH(DK$6,'Resultados General'!$C$10:$CG$10,0),0),"")</f>
        <v>#NAME?</v>
      </c>
      <c r="DL458" s="29" t="str">
        <f t="shared" ca="1" si="593"/>
        <v/>
      </c>
      <c r="DM458" s="29" t="str">
        <f t="shared" ca="1" si="594"/>
        <v/>
      </c>
      <c r="DN458" s="29" t="e">
        <f ca="1">+_xlfn.IFNA(VLOOKUP($B458,'Resultados General'!$C$11:$CG$510,MATCH(DN$6,'Resultados General'!$C$10:$CG$10,0),0),"")</f>
        <v>#NAME?</v>
      </c>
      <c r="DO458" s="29" t="str">
        <f t="shared" ca="1" si="595"/>
        <v/>
      </c>
      <c r="DP458" s="29" t="str">
        <f t="shared" ca="1" si="596"/>
        <v/>
      </c>
    </row>
    <row r="459" spans="2:120">
      <c r="B459" s="219" t="str">
        <f>+IF('Resultados General'!C462="","",'Resultados General'!C462)</f>
        <v/>
      </c>
      <c r="C459" s="134" t="e">
        <f ca="1">+_xlfn.IFNA(VLOOKUP('Distribución de puestos'!B459,'Resultados General'!$C$11:$J$510,8,0),"")</f>
        <v>#NAME?</v>
      </c>
      <c r="D459" s="135" t="e">
        <f ca="1">+_xlfn.IFNA(VLOOKUP(B459,'Resultados General'!$C$11:$L$510,10,0),"")</f>
        <v>#NAME?</v>
      </c>
      <c r="E459" s="26" t="s">
        <v>76</v>
      </c>
      <c r="F459" s="26" t="s">
        <v>76</v>
      </c>
      <c r="G459" s="135" t="str">
        <f t="shared" ca="1" si="597"/>
        <v/>
      </c>
      <c r="H459" s="135" t="str">
        <f t="shared" ca="1" si="598"/>
        <v/>
      </c>
      <c r="I459" s="219" t="str">
        <f t="shared" si="599"/>
        <v/>
      </c>
      <c r="J459" s="138"/>
      <c r="M459" s="29" t="e">
        <f ca="1">+_xlfn.IFNA(VLOOKUP($B459,'Resultados General'!$C$11:$CG$510,MATCH(M$6,'Resultados General'!$C$10:$CG$10,0),0),"")</f>
        <v>#NAME?</v>
      </c>
      <c r="N459" s="29" t="str">
        <f t="shared" ca="1" si="525"/>
        <v/>
      </c>
      <c r="O459" s="29" t="str">
        <f t="shared" ca="1" si="526"/>
        <v/>
      </c>
      <c r="P459" s="29" t="e">
        <f ca="1">+_xlfn.IFNA(VLOOKUP($B459,'Resultados General'!$C$11:$CG$510,MATCH(P$6,'Resultados General'!$C$10:$CG$10,0),0),"")</f>
        <v>#NAME?</v>
      </c>
      <c r="Q459" s="29" t="str">
        <f t="shared" ca="1" si="527"/>
        <v/>
      </c>
      <c r="R459" s="29" t="str">
        <f t="shared" ca="1" si="528"/>
        <v/>
      </c>
      <c r="S459" s="29" t="e">
        <f ca="1">+_xlfn.IFNA(VLOOKUP($B459,'Resultados General'!$C$11:$CG$510,MATCH(S$6,'Resultados General'!$C$10:$CG$10,0),0),"")</f>
        <v>#NAME?</v>
      </c>
      <c r="T459" s="29" t="str">
        <f t="shared" ca="1" si="529"/>
        <v/>
      </c>
      <c r="U459" s="29" t="str">
        <f t="shared" ca="1" si="530"/>
        <v/>
      </c>
      <c r="V459" s="29" t="e">
        <f ca="1">+_xlfn.IFNA(VLOOKUP($B459,'Resultados General'!$C$11:$CG$510,MATCH(V$6,'Resultados General'!$C$10:$CG$10,0),0),"")</f>
        <v>#NAME?</v>
      </c>
      <c r="W459" s="29" t="str">
        <f t="shared" ca="1" si="531"/>
        <v/>
      </c>
      <c r="X459" s="29" t="str">
        <f t="shared" ca="1" si="532"/>
        <v/>
      </c>
      <c r="Y459" s="29" t="e">
        <f ca="1">+_xlfn.IFNA(VLOOKUP($B459,'Resultados General'!$C$11:$CG$510,MATCH(Y$6,'Resultados General'!$C$10:$CG$10,0),0),"")</f>
        <v>#NAME?</v>
      </c>
      <c r="Z459" s="29" t="str">
        <f t="shared" ca="1" si="533"/>
        <v/>
      </c>
      <c r="AA459" s="29" t="str">
        <f t="shared" ca="1" si="534"/>
        <v/>
      </c>
      <c r="AB459" s="29" t="e">
        <f ca="1">+_xlfn.IFNA(VLOOKUP($B459,'Resultados General'!$C$11:$CG$510,MATCH(AB$6,'Resultados General'!$C$10:$CG$10,0),0),"")</f>
        <v>#NAME?</v>
      </c>
      <c r="AC459" s="29" t="str">
        <f t="shared" ca="1" si="535"/>
        <v/>
      </c>
      <c r="AD459" s="29" t="str">
        <f t="shared" ca="1" si="536"/>
        <v/>
      </c>
      <c r="AE459" s="29" t="e">
        <f ca="1">+_xlfn.IFNA(VLOOKUP($B459,'Resultados General'!$C$11:$CG$510,MATCH(AE$6,'Resultados General'!$C$10:$CG$10,0),0),"")</f>
        <v>#NAME?</v>
      </c>
      <c r="AF459" s="29" t="str">
        <f t="shared" ca="1" si="537"/>
        <v/>
      </c>
      <c r="AG459" s="29" t="str">
        <f t="shared" ca="1" si="538"/>
        <v/>
      </c>
      <c r="AH459" s="29" t="e">
        <f ca="1">+_xlfn.IFNA(VLOOKUP($B459,'Resultados General'!$C$11:$CG$510,MATCH(AH$6,'Resultados General'!$C$10:$CG$10,0),0),"")</f>
        <v>#NAME?</v>
      </c>
      <c r="AI459" s="29" t="str">
        <f t="shared" ca="1" si="539"/>
        <v/>
      </c>
      <c r="AJ459" s="29" t="str">
        <f t="shared" ca="1" si="540"/>
        <v/>
      </c>
      <c r="AK459" s="29" t="e">
        <f ca="1">+_xlfn.IFNA(VLOOKUP($B459,'Resultados General'!$C$11:$CG$510,MATCH(AK$6,'Resultados General'!$C$10:$CG$10,0),0),"")</f>
        <v>#NAME?</v>
      </c>
      <c r="AL459" s="29" t="str">
        <f t="shared" ca="1" si="541"/>
        <v/>
      </c>
      <c r="AM459" s="29" t="str">
        <f t="shared" ca="1" si="542"/>
        <v/>
      </c>
      <c r="AN459" s="29" t="e">
        <f ca="1">+_xlfn.IFNA(VLOOKUP($B459,'Resultados General'!$C$11:$CG$510,MATCH(AN$6,'Resultados General'!$C$10:$CG$10,0),0),"")</f>
        <v>#NAME?</v>
      </c>
      <c r="AO459" s="29" t="str">
        <f t="shared" ca="1" si="543"/>
        <v/>
      </c>
      <c r="AP459" s="29" t="str">
        <f t="shared" ca="1" si="544"/>
        <v/>
      </c>
      <c r="AQ459" s="29" t="e">
        <f ca="1">+_xlfn.IFNA(VLOOKUP($B459,'Resultados General'!$C$11:$CG$510,MATCH(AQ$6,'Resultados General'!$C$10:$CG$10,0),0),"")</f>
        <v>#NAME?</v>
      </c>
      <c r="AR459" s="29" t="str">
        <f t="shared" ca="1" si="545"/>
        <v/>
      </c>
      <c r="AS459" s="29" t="str">
        <f t="shared" ca="1" si="546"/>
        <v/>
      </c>
      <c r="AT459" s="29" t="e">
        <f ca="1">+_xlfn.IFNA(VLOOKUP($B459,'Resultados General'!$C$11:$CG$510,MATCH(AT$6,'Resultados General'!$C$10:$CG$10,0),0),"")</f>
        <v>#NAME?</v>
      </c>
      <c r="AU459" s="29" t="str">
        <f t="shared" ca="1" si="547"/>
        <v/>
      </c>
      <c r="AV459" s="29" t="str">
        <f t="shared" ca="1" si="548"/>
        <v/>
      </c>
      <c r="AW459" s="29" t="e">
        <f ca="1">+_xlfn.IFNA(VLOOKUP($B459,'Resultados General'!$C$11:$CG$510,MATCH(AW$6,'Resultados General'!$C$10:$CG$10,0),0),"")</f>
        <v>#NAME?</v>
      </c>
      <c r="AX459" s="29" t="str">
        <f t="shared" ca="1" si="549"/>
        <v/>
      </c>
      <c r="AY459" s="29" t="str">
        <f t="shared" ca="1" si="550"/>
        <v/>
      </c>
      <c r="AZ459" s="29" t="e">
        <f ca="1">+_xlfn.IFNA(VLOOKUP($B459,'Resultados General'!$C$11:$CG$510,MATCH(AZ$6,'Resultados General'!$C$10:$CG$10,0),0),"")</f>
        <v>#NAME?</v>
      </c>
      <c r="BA459" s="29" t="str">
        <f t="shared" ca="1" si="551"/>
        <v/>
      </c>
      <c r="BB459" s="29" t="str">
        <f t="shared" ca="1" si="552"/>
        <v/>
      </c>
      <c r="BC459" s="29" t="e">
        <f ca="1">+_xlfn.IFNA(VLOOKUP($B459,'Resultados General'!$C$11:$CG$510,MATCH(BC$6,'Resultados General'!$C$10:$CG$10,0),0),"")</f>
        <v>#NAME?</v>
      </c>
      <c r="BD459" s="29" t="str">
        <f t="shared" ca="1" si="553"/>
        <v/>
      </c>
      <c r="BE459" s="29" t="str">
        <f t="shared" ca="1" si="554"/>
        <v/>
      </c>
      <c r="BF459" s="29" t="e">
        <f ca="1">+_xlfn.IFNA(VLOOKUP($B459,'Resultados General'!$C$11:$CG$510,MATCH(BF$6,'Resultados General'!$C$10:$CG$10,0),0),"")</f>
        <v>#NAME?</v>
      </c>
      <c r="BG459" s="29" t="str">
        <f t="shared" ca="1" si="555"/>
        <v/>
      </c>
      <c r="BH459" s="29" t="str">
        <f t="shared" ca="1" si="556"/>
        <v/>
      </c>
      <c r="BI459" s="29" t="e">
        <f ca="1">+_xlfn.IFNA(VLOOKUP($B459,'Resultados General'!$C$11:$CG$510,MATCH(BI$6,'Resultados General'!$C$10:$CG$10,0),0),"")</f>
        <v>#NAME?</v>
      </c>
      <c r="BJ459" s="29" t="str">
        <f t="shared" ca="1" si="557"/>
        <v/>
      </c>
      <c r="BK459" s="29" t="str">
        <f t="shared" ca="1" si="558"/>
        <v/>
      </c>
      <c r="BL459" s="29" t="e">
        <f ca="1">+_xlfn.IFNA(VLOOKUP($B459,'Resultados General'!$C$11:$CG$510,MATCH(BL$6,'Resultados General'!$C$10:$CG$10,0),0),"")</f>
        <v>#NAME?</v>
      </c>
      <c r="BM459" s="29" t="str">
        <f t="shared" ca="1" si="559"/>
        <v/>
      </c>
      <c r="BN459" s="29" t="str">
        <f t="shared" ca="1" si="560"/>
        <v/>
      </c>
      <c r="BO459" s="29" t="e">
        <f ca="1">+_xlfn.IFNA(VLOOKUP($B459,'Resultados General'!$C$11:$CG$510,MATCH(BO$6,'Resultados General'!$C$10:$CG$10,0),0),"")</f>
        <v>#NAME?</v>
      </c>
      <c r="BP459" s="29" t="str">
        <f t="shared" ca="1" si="561"/>
        <v/>
      </c>
      <c r="BQ459" s="29" t="str">
        <f t="shared" ca="1" si="562"/>
        <v/>
      </c>
      <c r="BR459" s="29" t="e">
        <f ca="1">+_xlfn.IFNA(VLOOKUP($B459,'Resultados General'!$C$11:$CG$510,MATCH(BR$6,'Resultados General'!$C$10:$CG$10,0),0),"")</f>
        <v>#NAME?</v>
      </c>
      <c r="BS459" s="29" t="str">
        <f t="shared" ca="1" si="563"/>
        <v/>
      </c>
      <c r="BT459" s="29" t="str">
        <f t="shared" ca="1" si="564"/>
        <v/>
      </c>
      <c r="BU459" s="29" t="e">
        <f ca="1">+_xlfn.IFNA(VLOOKUP($B459,'Resultados General'!$C$11:$CG$510,MATCH(BU$6,'Resultados General'!$C$10:$CG$10,0),0),"")</f>
        <v>#NAME?</v>
      </c>
      <c r="BV459" s="29" t="str">
        <f t="shared" ca="1" si="565"/>
        <v/>
      </c>
      <c r="BW459" s="29" t="str">
        <f t="shared" ca="1" si="566"/>
        <v/>
      </c>
      <c r="BX459" s="29" t="e">
        <f ca="1">+_xlfn.IFNA(VLOOKUP($B459,'Resultados General'!$C$11:$CG$510,MATCH(BX$6,'Resultados General'!$C$10:$CG$10,0),0),"")</f>
        <v>#NAME?</v>
      </c>
      <c r="BY459" s="29" t="str">
        <f t="shared" ca="1" si="567"/>
        <v/>
      </c>
      <c r="BZ459" s="29" t="str">
        <f t="shared" ca="1" si="568"/>
        <v/>
      </c>
      <c r="CA459" s="29" t="e">
        <f ca="1">+_xlfn.IFNA(VLOOKUP($B459,'Resultados General'!$C$11:$CG$510,MATCH(CA$6,'Resultados General'!$C$10:$CG$10,0),0),"")</f>
        <v>#NAME?</v>
      </c>
      <c r="CB459" s="29" t="str">
        <f t="shared" ca="1" si="569"/>
        <v/>
      </c>
      <c r="CC459" s="29" t="str">
        <f t="shared" ca="1" si="570"/>
        <v/>
      </c>
      <c r="CD459" s="29" t="e">
        <f ca="1">+_xlfn.IFNA(VLOOKUP($B459,'Resultados General'!$C$11:$CG$510,MATCH(CD$6,'Resultados General'!$C$10:$CG$10,0),0),"")</f>
        <v>#NAME?</v>
      </c>
      <c r="CE459" s="29" t="str">
        <f t="shared" ca="1" si="571"/>
        <v/>
      </c>
      <c r="CF459" s="29" t="str">
        <f t="shared" ca="1" si="572"/>
        <v/>
      </c>
      <c r="CG459" s="29" t="e">
        <f ca="1">+_xlfn.IFNA(VLOOKUP($B459,'Resultados General'!$C$11:$CG$510,MATCH(CG$6,'Resultados General'!$C$10:$CG$10,0),0),"")</f>
        <v>#NAME?</v>
      </c>
      <c r="CH459" s="29" t="str">
        <f t="shared" ca="1" si="573"/>
        <v/>
      </c>
      <c r="CI459" s="29" t="str">
        <f t="shared" ca="1" si="574"/>
        <v/>
      </c>
      <c r="CJ459" s="29" t="e">
        <f ca="1">+_xlfn.IFNA(VLOOKUP($B459,'Resultados General'!$C$11:$CG$510,MATCH(CJ$6,'Resultados General'!$C$10:$CG$10,0),0),"")</f>
        <v>#NAME?</v>
      </c>
      <c r="CK459" s="29" t="str">
        <f t="shared" ca="1" si="575"/>
        <v/>
      </c>
      <c r="CL459" s="29" t="str">
        <f t="shared" ca="1" si="576"/>
        <v/>
      </c>
      <c r="CM459" s="29" t="e">
        <f ca="1">+_xlfn.IFNA(VLOOKUP($B459,'Resultados General'!$C$11:$CG$510,MATCH(CM$6,'Resultados General'!$C$10:$CG$10,0),0),"")</f>
        <v>#NAME?</v>
      </c>
      <c r="CN459" s="29" t="str">
        <f t="shared" ca="1" si="577"/>
        <v/>
      </c>
      <c r="CO459" s="29" t="str">
        <f t="shared" ca="1" si="578"/>
        <v/>
      </c>
      <c r="CP459" s="29" t="e">
        <f ca="1">+_xlfn.IFNA(VLOOKUP($B459,'Resultados General'!$C$11:$CG$510,MATCH(CP$6,'Resultados General'!$C$10:$CG$10,0),0),"")</f>
        <v>#NAME?</v>
      </c>
      <c r="CQ459" s="29" t="str">
        <f t="shared" ca="1" si="579"/>
        <v/>
      </c>
      <c r="CR459" s="29" t="str">
        <f t="shared" ca="1" si="580"/>
        <v/>
      </c>
      <c r="CS459" s="29" t="e">
        <f ca="1">+_xlfn.IFNA(VLOOKUP($B459,'Resultados General'!$C$11:$CG$510,MATCH(CS$6,'Resultados General'!$C$10:$CG$10,0),0),"")</f>
        <v>#NAME?</v>
      </c>
      <c r="CT459" s="29" t="str">
        <f t="shared" ca="1" si="581"/>
        <v/>
      </c>
      <c r="CU459" s="29" t="str">
        <f t="shared" ca="1" si="582"/>
        <v/>
      </c>
      <c r="CV459" s="29" t="e">
        <f ca="1">+_xlfn.IFNA(VLOOKUP($B459,'Resultados General'!$C$11:$CG$510,MATCH(CV$6,'Resultados General'!$C$10:$CG$10,0),0),"")</f>
        <v>#NAME?</v>
      </c>
      <c r="CW459" s="29" t="str">
        <f t="shared" ca="1" si="583"/>
        <v/>
      </c>
      <c r="CX459" s="29" t="str">
        <f t="shared" ca="1" si="584"/>
        <v/>
      </c>
      <c r="CY459" s="29" t="e">
        <f ca="1">+_xlfn.IFNA(VLOOKUP($B459,'Resultados General'!$C$11:$CG$510,MATCH(CY$6,'Resultados General'!$C$10:$CG$10,0),0),"")</f>
        <v>#NAME?</v>
      </c>
      <c r="CZ459" s="29" t="str">
        <f t="shared" ca="1" si="585"/>
        <v/>
      </c>
      <c r="DA459" s="29" t="str">
        <f t="shared" ca="1" si="586"/>
        <v/>
      </c>
      <c r="DB459" s="29" t="e">
        <f ca="1">+_xlfn.IFNA(VLOOKUP($B459,'Resultados General'!$C$11:$CG$510,MATCH(DB$6,'Resultados General'!$C$10:$CG$10,0),0),"")</f>
        <v>#NAME?</v>
      </c>
      <c r="DC459" s="29" t="str">
        <f t="shared" ca="1" si="587"/>
        <v/>
      </c>
      <c r="DD459" s="29" t="str">
        <f t="shared" ca="1" si="588"/>
        <v/>
      </c>
      <c r="DE459" s="29" t="e">
        <f ca="1">+_xlfn.IFNA(VLOOKUP($B459,'Resultados General'!$C$11:$CG$510,MATCH(DE$6,'Resultados General'!$C$10:$CG$10,0),0),"")</f>
        <v>#NAME?</v>
      </c>
      <c r="DF459" s="29" t="str">
        <f t="shared" ca="1" si="589"/>
        <v/>
      </c>
      <c r="DG459" s="29" t="str">
        <f t="shared" ca="1" si="590"/>
        <v/>
      </c>
      <c r="DH459" s="29" t="e">
        <f ca="1">+_xlfn.IFNA(VLOOKUP($B459,'Resultados General'!$C$11:$CG$510,MATCH(DH$6,'Resultados General'!$C$10:$CG$10,0),0),"")</f>
        <v>#NAME?</v>
      </c>
      <c r="DI459" s="29" t="str">
        <f t="shared" ca="1" si="591"/>
        <v/>
      </c>
      <c r="DJ459" s="29" t="str">
        <f t="shared" ca="1" si="592"/>
        <v/>
      </c>
      <c r="DK459" s="29" t="e">
        <f ca="1">+_xlfn.IFNA(VLOOKUP($B459,'Resultados General'!$C$11:$CG$510,MATCH(DK$6,'Resultados General'!$C$10:$CG$10,0),0),"")</f>
        <v>#NAME?</v>
      </c>
      <c r="DL459" s="29" t="str">
        <f t="shared" ca="1" si="593"/>
        <v/>
      </c>
      <c r="DM459" s="29" t="str">
        <f t="shared" ca="1" si="594"/>
        <v/>
      </c>
      <c r="DN459" s="29" t="e">
        <f ca="1">+_xlfn.IFNA(VLOOKUP($B459,'Resultados General'!$C$11:$CG$510,MATCH(DN$6,'Resultados General'!$C$10:$CG$10,0),0),"")</f>
        <v>#NAME?</v>
      </c>
      <c r="DO459" s="29" t="str">
        <f t="shared" ca="1" si="595"/>
        <v/>
      </c>
      <c r="DP459" s="29" t="str">
        <f t="shared" ca="1" si="596"/>
        <v/>
      </c>
    </row>
    <row r="460" spans="2:120">
      <c r="B460" s="219" t="str">
        <f>+IF('Resultados General'!C463="","",'Resultados General'!C463)</f>
        <v/>
      </c>
      <c r="C460" s="134" t="e">
        <f ca="1">+_xlfn.IFNA(VLOOKUP('Distribución de puestos'!B460,'Resultados General'!$C$11:$J$510,8,0),"")</f>
        <v>#NAME?</v>
      </c>
      <c r="D460" s="135" t="e">
        <f ca="1">+_xlfn.IFNA(VLOOKUP(B460,'Resultados General'!$C$11:$L$510,10,0),"")</f>
        <v>#NAME?</v>
      </c>
      <c r="E460" s="26" t="s">
        <v>76</v>
      </c>
      <c r="F460" s="26" t="s">
        <v>76</v>
      </c>
      <c r="G460" s="135" t="str">
        <f t="shared" ca="1" si="597"/>
        <v/>
      </c>
      <c r="H460" s="135" t="str">
        <f t="shared" ca="1" si="598"/>
        <v/>
      </c>
      <c r="I460" s="219" t="str">
        <f t="shared" si="599"/>
        <v/>
      </c>
      <c r="J460" s="138"/>
      <c r="M460" s="29" t="e">
        <f ca="1">+_xlfn.IFNA(VLOOKUP($B460,'Resultados General'!$C$11:$CG$510,MATCH(M$6,'Resultados General'!$C$10:$CG$10,0),0),"")</f>
        <v>#NAME?</v>
      </c>
      <c r="N460" s="29" t="str">
        <f t="shared" ca="1" si="525"/>
        <v/>
      </c>
      <c r="O460" s="29" t="str">
        <f t="shared" ca="1" si="526"/>
        <v/>
      </c>
      <c r="P460" s="29" t="e">
        <f ca="1">+_xlfn.IFNA(VLOOKUP($B460,'Resultados General'!$C$11:$CG$510,MATCH(P$6,'Resultados General'!$C$10:$CG$10,0),0),"")</f>
        <v>#NAME?</v>
      </c>
      <c r="Q460" s="29" t="str">
        <f t="shared" ca="1" si="527"/>
        <v/>
      </c>
      <c r="R460" s="29" t="str">
        <f t="shared" ca="1" si="528"/>
        <v/>
      </c>
      <c r="S460" s="29" t="e">
        <f ca="1">+_xlfn.IFNA(VLOOKUP($B460,'Resultados General'!$C$11:$CG$510,MATCH(S$6,'Resultados General'!$C$10:$CG$10,0),0),"")</f>
        <v>#NAME?</v>
      </c>
      <c r="T460" s="29" t="str">
        <f t="shared" ca="1" si="529"/>
        <v/>
      </c>
      <c r="U460" s="29" t="str">
        <f t="shared" ca="1" si="530"/>
        <v/>
      </c>
      <c r="V460" s="29" t="e">
        <f ca="1">+_xlfn.IFNA(VLOOKUP($B460,'Resultados General'!$C$11:$CG$510,MATCH(V$6,'Resultados General'!$C$10:$CG$10,0),0),"")</f>
        <v>#NAME?</v>
      </c>
      <c r="W460" s="29" t="str">
        <f t="shared" ca="1" si="531"/>
        <v/>
      </c>
      <c r="X460" s="29" t="str">
        <f t="shared" ca="1" si="532"/>
        <v/>
      </c>
      <c r="Y460" s="29" t="e">
        <f ca="1">+_xlfn.IFNA(VLOOKUP($B460,'Resultados General'!$C$11:$CG$510,MATCH(Y$6,'Resultados General'!$C$10:$CG$10,0),0),"")</f>
        <v>#NAME?</v>
      </c>
      <c r="Z460" s="29" t="str">
        <f t="shared" ca="1" si="533"/>
        <v/>
      </c>
      <c r="AA460" s="29" t="str">
        <f t="shared" ca="1" si="534"/>
        <v/>
      </c>
      <c r="AB460" s="29" t="e">
        <f ca="1">+_xlfn.IFNA(VLOOKUP($B460,'Resultados General'!$C$11:$CG$510,MATCH(AB$6,'Resultados General'!$C$10:$CG$10,0),0),"")</f>
        <v>#NAME?</v>
      </c>
      <c r="AC460" s="29" t="str">
        <f t="shared" ca="1" si="535"/>
        <v/>
      </c>
      <c r="AD460" s="29" t="str">
        <f t="shared" ca="1" si="536"/>
        <v/>
      </c>
      <c r="AE460" s="29" t="e">
        <f ca="1">+_xlfn.IFNA(VLOOKUP($B460,'Resultados General'!$C$11:$CG$510,MATCH(AE$6,'Resultados General'!$C$10:$CG$10,0),0),"")</f>
        <v>#NAME?</v>
      </c>
      <c r="AF460" s="29" t="str">
        <f t="shared" ca="1" si="537"/>
        <v/>
      </c>
      <c r="AG460" s="29" t="str">
        <f t="shared" ca="1" si="538"/>
        <v/>
      </c>
      <c r="AH460" s="29" t="e">
        <f ca="1">+_xlfn.IFNA(VLOOKUP($B460,'Resultados General'!$C$11:$CG$510,MATCH(AH$6,'Resultados General'!$C$10:$CG$10,0),0),"")</f>
        <v>#NAME?</v>
      </c>
      <c r="AI460" s="29" t="str">
        <f t="shared" ca="1" si="539"/>
        <v/>
      </c>
      <c r="AJ460" s="29" t="str">
        <f t="shared" ca="1" si="540"/>
        <v/>
      </c>
      <c r="AK460" s="29" t="e">
        <f ca="1">+_xlfn.IFNA(VLOOKUP($B460,'Resultados General'!$C$11:$CG$510,MATCH(AK$6,'Resultados General'!$C$10:$CG$10,0),0),"")</f>
        <v>#NAME?</v>
      </c>
      <c r="AL460" s="29" t="str">
        <f t="shared" ca="1" si="541"/>
        <v/>
      </c>
      <c r="AM460" s="29" t="str">
        <f t="shared" ca="1" si="542"/>
        <v/>
      </c>
      <c r="AN460" s="29" t="e">
        <f ca="1">+_xlfn.IFNA(VLOOKUP($B460,'Resultados General'!$C$11:$CG$510,MATCH(AN$6,'Resultados General'!$C$10:$CG$10,0),0),"")</f>
        <v>#NAME?</v>
      </c>
      <c r="AO460" s="29" t="str">
        <f t="shared" ca="1" si="543"/>
        <v/>
      </c>
      <c r="AP460" s="29" t="str">
        <f t="shared" ca="1" si="544"/>
        <v/>
      </c>
      <c r="AQ460" s="29" t="e">
        <f ca="1">+_xlfn.IFNA(VLOOKUP($B460,'Resultados General'!$C$11:$CG$510,MATCH(AQ$6,'Resultados General'!$C$10:$CG$10,0),0),"")</f>
        <v>#NAME?</v>
      </c>
      <c r="AR460" s="29" t="str">
        <f t="shared" ca="1" si="545"/>
        <v/>
      </c>
      <c r="AS460" s="29" t="str">
        <f t="shared" ca="1" si="546"/>
        <v/>
      </c>
      <c r="AT460" s="29" t="e">
        <f ca="1">+_xlfn.IFNA(VLOOKUP($B460,'Resultados General'!$C$11:$CG$510,MATCH(AT$6,'Resultados General'!$C$10:$CG$10,0),0),"")</f>
        <v>#NAME?</v>
      </c>
      <c r="AU460" s="29" t="str">
        <f t="shared" ca="1" si="547"/>
        <v/>
      </c>
      <c r="AV460" s="29" t="str">
        <f t="shared" ca="1" si="548"/>
        <v/>
      </c>
      <c r="AW460" s="29" t="e">
        <f ca="1">+_xlfn.IFNA(VLOOKUP($B460,'Resultados General'!$C$11:$CG$510,MATCH(AW$6,'Resultados General'!$C$10:$CG$10,0),0),"")</f>
        <v>#NAME?</v>
      </c>
      <c r="AX460" s="29" t="str">
        <f t="shared" ca="1" si="549"/>
        <v/>
      </c>
      <c r="AY460" s="29" t="str">
        <f t="shared" ca="1" si="550"/>
        <v/>
      </c>
      <c r="AZ460" s="29" t="e">
        <f ca="1">+_xlfn.IFNA(VLOOKUP($B460,'Resultados General'!$C$11:$CG$510,MATCH(AZ$6,'Resultados General'!$C$10:$CG$10,0),0),"")</f>
        <v>#NAME?</v>
      </c>
      <c r="BA460" s="29" t="str">
        <f t="shared" ca="1" si="551"/>
        <v/>
      </c>
      <c r="BB460" s="29" t="str">
        <f t="shared" ca="1" si="552"/>
        <v/>
      </c>
      <c r="BC460" s="29" t="e">
        <f ca="1">+_xlfn.IFNA(VLOOKUP($B460,'Resultados General'!$C$11:$CG$510,MATCH(BC$6,'Resultados General'!$C$10:$CG$10,0),0),"")</f>
        <v>#NAME?</v>
      </c>
      <c r="BD460" s="29" t="str">
        <f t="shared" ca="1" si="553"/>
        <v/>
      </c>
      <c r="BE460" s="29" t="str">
        <f t="shared" ca="1" si="554"/>
        <v/>
      </c>
      <c r="BF460" s="29" t="e">
        <f ca="1">+_xlfn.IFNA(VLOOKUP($B460,'Resultados General'!$C$11:$CG$510,MATCH(BF$6,'Resultados General'!$C$10:$CG$10,0),0),"")</f>
        <v>#NAME?</v>
      </c>
      <c r="BG460" s="29" t="str">
        <f t="shared" ca="1" si="555"/>
        <v/>
      </c>
      <c r="BH460" s="29" t="str">
        <f t="shared" ca="1" si="556"/>
        <v/>
      </c>
      <c r="BI460" s="29" t="e">
        <f ca="1">+_xlfn.IFNA(VLOOKUP($B460,'Resultados General'!$C$11:$CG$510,MATCH(BI$6,'Resultados General'!$C$10:$CG$10,0),0),"")</f>
        <v>#NAME?</v>
      </c>
      <c r="BJ460" s="29" t="str">
        <f t="shared" ca="1" si="557"/>
        <v/>
      </c>
      <c r="BK460" s="29" t="str">
        <f t="shared" ca="1" si="558"/>
        <v/>
      </c>
      <c r="BL460" s="29" t="e">
        <f ca="1">+_xlfn.IFNA(VLOOKUP($B460,'Resultados General'!$C$11:$CG$510,MATCH(BL$6,'Resultados General'!$C$10:$CG$10,0),0),"")</f>
        <v>#NAME?</v>
      </c>
      <c r="BM460" s="29" t="str">
        <f t="shared" ca="1" si="559"/>
        <v/>
      </c>
      <c r="BN460" s="29" t="str">
        <f t="shared" ca="1" si="560"/>
        <v/>
      </c>
      <c r="BO460" s="29" t="e">
        <f ca="1">+_xlfn.IFNA(VLOOKUP($B460,'Resultados General'!$C$11:$CG$510,MATCH(BO$6,'Resultados General'!$C$10:$CG$10,0),0),"")</f>
        <v>#NAME?</v>
      </c>
      <c r="BP460" s="29" t="str">
        <f t="shared" ca="1" si="561"/>
        <v/>
      </c>
      <c r="BQ460" s="29" t="str">
        <f t="shared" ca="1" si="562"/>
        <v/>
      </c>
      <c r="BR460" s="29" t="e">
        <f ca="1">+_xlfn.IFNA(VLOOKUP($B460,'Resultados General'!$C$11:$CG$510,MATCH(BR$6,'Resultados General'!$C$10:$CG$10,0),0),"")</f>
        <v>#NAME?</v>
      </c>
      <c r="BS460" s="29" t="str">
        <f t="shared" ca="1" si="563"/>
        <v/>
      </c>
      <c r="BT460" s="29" t="str">
        <f t="shared" ca="1" si="564"/>
        <v/>
      </c>
      <c r="BU460" s="29" t="e">
        <f ca="1">+_xlfn.IFNA(VLOOKUP($B460,'Resultados General'!$C$11:$CG$510,MATCH(BU$6,'Resultados General'!$C$10:$CG$10,0),0),"")</f>
        <v>#NAME?</v>
      </c>
      <c r="BV460" s="29" t="str">
        <f t="shared" ca="1" si="565"/>
        <v/>
      </c>
      <c r="BW460" s="29" t="str">
        <f t="shared" ca="1" si="566"/>
        <v/>
      </c>
      <c r="BX460" s="29" t="e">
        <f ca="1">+_xlfn.IFNA(VLOOKUP($B460,'Resultados General'!$C$11:$CG$510,MATCH(BX$6,'Resultados General'!$C$10:$CG$10,0),0),"")</f>
        <v>#NAME?</v>
      </c>
      <c r="BY460" s="29" t="str">
        <f t="shared" ca="1" si="567"/>
        <v/>
      </c>
      <c r="BZ460" s="29" t="str">
        <f t="shared" ca="1" si="568"/>
        <v/>
      </c>
      <c r="CA460" s="29" t="e">
        <f ca="1">+_xlfn.IFNA(VLOOKUP($B460,'Resultados General'!$C$11:$CG$510,MATCH(CA$6,'Resultados General'!$C$10:$CG$10,0),0),"")</f>
        <v>#NAME?</v>
      </c>
      <c r="CB460" s="29" t="str">
        <f t="shared" ca="1" si="569"/>
        <v/>
      </c>
      <c r="CC460" s="29" t="str">
        <f t="shared" ca="1" si="570"/>
        <v/>
      </c>
      <c r="CD460" s="29" t="e">
        <f ca="1">+_xlfn.IFNA(VLOOKUP($B460,'Resultados General'!$C$11:$CG$510,MATCH(CD$6,'Resultados General'!$C$10:$CG$10,0),0),"")</f>
        <v>#NAME?</v>
      </c>
      <c r="CE460" s="29" t="str">
        <f t="shared" ca="1" si="571"/>
        <v/>
      </c>
      <c r="CF460" s="29" t="str">
        <f t="shared" ca="1" si="572"/>
        <v/>
      </c>
      <c r="CG460" s="29" t="e">
        <f ca="1">+_xlfn.IFNA(VLOOKUP($B460,'Resultados General'!$C$11:$CG$510,MATCH(CG$6,'Resultados General'!$C$10:$CG$10,0),0),"")</f>
        <v>#NAME?</v>
      </c>
      <c r="CH460" s="29" t="str">
        <f t="shared" ca="1" si="573"/>
        <v/>
      </c>
      <c r="CI460" s="29" t="str">
        <f t="shared" ca="1" si="574"/>
        <v/>
      </c>
      <c r="CJ460" s="29" t="e">
        <f ca="1">+_xlfn.IFNA(VLOOKUP($B460,'Resultados General'!$C$11:$CG$510,MATCH(CJ$6,'Resultados General'!$C$10:$CG$10,0),0),"")</f>
        <v>#NAME?</v>
      </c>
      <c r="CK460" s="29" t="str">
        <f t="shared" ca="1" si="575"/>
        <v/>
      </c>
      <c r="CL460" s="29" t="str">
        <f t="shared" ca="1" si="576"/>
        <v/>
      </c>
      <c r="CM460" s="29" t="e">
        <f ca="1">+_xlfn.IFNA(VLOOKUP($B460,'Resultados General'!$C$11:$CG$510,MATCH(CM$6,'Resultados General'!$C$10:$CG$10,0),0),"")</f>
        <v>#NAME?</v>
      </c>
      <c r="CN460" s="29" t="str">
        <f t="shared" ca="1" si="577"/>
        <v/>
      </c>
      <c r="CO460" s="29" t="str">
        <f t="shared" ca="1" si="578"/>
        <v/>
      </c>
      <c r="CP460" s="29" t="e">
        <f ca="1">+_xlfn.IFNA(VLOOKUP($B460,'Resultados General'!$C$11:$CG$510,MATCH(CP$6,'Resultados General'!$C$10:$CG$10,0),0),"")</f>
        <v>#NAME?</v>
      </c>
      <c r="CQ460" s="29" t="str">
        <f t="shared" ca="1" si="579"/>
        <v/>
      </c>
      <c r="CR460" s="29" t="str">
        <f t="shared" ca="1" si="580"/>
        <v/>
      </c>
      <c r="CS460" s="29" t="e">
        <f ca="1">+_xlfn.IFNA(VLOOKUP($B460,'Resultados General'!$C$11:$CG$510,MATCH(CS$6,'Resultados General'!$C$10:$CG$10,0),0),"")</f>
        <v>#NAME?</v>
      </c>
      <c r="CT460" s="29" t="str">
        <f t="shared" ca="1" si="581"/>
        <v/>
      </c>
      <c r="CU460" s="29" t="str">
        <f t="shared" ca="1" si="582"/>
        <v/>
      </c>
      <c r="CV460" s="29" t="e">
        <f ca="1">+_xlfn.IFNA(VLOOKUP($B460,'Resultados General'!$C$11:$CG$510,MATCH(CV$6,'Resultados General'!$C$10:$CG$10,0),0),"")</f>
        <v>#NAME?</v>
      </c>
      <c r="CW460" s="29" t="str">
        <f t="shared" ca="1" si="583"/>
        <v/>
      </c>
      <c r="CX460" s="29" t="str">
        <f t="shared" ca="1" si="584"/>
        <v/>
      </c>
      <c r="CY460" s="29" t="e">
        <f ca="1">+_xlfn.IFNA(VLOOKUP($B460,'Resultados General'!$C$11:$CG$510,MATCH(CY$6,'Resultados General'!$C$10:$CG$10,0),0),"")</f>
        <v>#NAME?</v>
      </c>
      <c r="CZ460" s="29" t="str">
        <f t="shared" ca="1" si="585"/>
        <v/>
      </c>
      <c r="DA460" s="29" t="str">
        <f t="shared" ca="1" si="586"/>
        <v/>
      </c>
      <c r="DB460" s="29" t="e">
        <f ca="1">+_xlfn.IFNA(VLOOKUP($B460,'Resultados General'!$C$11:$CG$510,MATCH(DB$6,'Resultados General'!$C$10:$CG$10,0),0),"")</f>
        <v>#NAME?</v>
      </c>
      <c r="DC460" s="29" t="str">
        <f t="shared" ca="1" si="587"/>
        <v/>
      </c>
      <c r="DD460" s="29" t="str">
        <f t="shared" ca="1" si="588"/>
        <v/>
      </c>
      <c r="DE460" s="29" t="e">
        <f ca="1">+_xlfn.IFNA(VLOOKUP($B460,'Resultados General'!$C$11:$CG$510,MATCH(DE$6,'Resultados General'!$C$10:$CG$10,0),0),"")</f>
        <v>#NAME?</v>
      </c>
      <c r="DF460" s="29" t="str">
        <f t="shared" ca="1" si="589"/>
        <v/>
      </c>
      <c r="DG460" s="29" t="str">
        <f t="shared" ca="1" si="590"/>
        <v/>
      </c>
      <c r="DH460" s="29" t="e">
        <f ca="1">+_xlfn.IFNA(VLOOKUP($B460,'Resultados General'!$C$11:$CG$510,MATCH(DH$6,'Resultados General'!$C$10:$CG$10,0),0),"")</f>
        <v>#NAME?</v>
      </c>
      <c r="DI460" s="29" t="str">
        <f t="shared" ca="1" si="591"/>
        <v/>
      </c>
      <c r="DJ460" s="29" t="str">
        <f t="shared" ca="1" si="592"/>
        <v/>
      </c>
      <c r="DK460" s="29" t="e">
        <f ca="1">+_xlfn.IFNA(VLOOKUP($B460,'Resultados General'!$C$11:$CG$510,MATCH(DK$6,'Resultados General'!$C$10:$CG$10,0),0),"")</f>
        <v>#NAME?</v>
      </c>
      <c r="DL460" s="29" t="str">
        <f t="shared" ca="1" si="593"/>
        <v/>
      </c>
      <c r="DM460" s="29" t="str">
        <f t="shared" ca="1" si="594"/>
        <v/>
      </c>
      <c r="DN460" s="29" t="e">
        <f ca="1">+_xlfn.IFNA(VLOOKUP($B460,'Resultados General'!$C$11:$CG$510,MATCH(DN$6,'Resultados General'!$C$10:$CG$10,0),0),"")</f>
        <v>#NAME?</v>
      </c>
      <c r="DO460" s="29" t="str">
        <f t="shared" ca="1" si="595"/>
        <v/>
      </c>
      <c r="DP460" s="29" t="str">
        <f t="shared" ca="1" si="596"/>
        <v/>
      </c>
    </row>
    <row r="461" spans="2:120">
      <c r="B461" s="219" t="str">
        <f>+IF('Resultados General'!C464="","",'Resultados General'!C464)</f>
        <v/>
      </c>
      <c r="C461" s="134" t="e">
        <f ca="1">+_xlfn.IFNA(VLOOKUP('Distribución de puestos'!B461,'Resultados General'!$C$11:$J$510,8,0),"")</f>
        <v>#NAME?</v>
      </c>
      <c r="D461" s="135" t="e">
        <f ca="1">+_xlfn.IFNA(VLOOKUP(B461,'Resultados General'!$C$11:$L$510,10,0),"")</f>
        <v>#NAME?</v>
      </c>
      <c r="E461" s="26" t="s">
        <v>76</v>
      </c>
      <c r="F461" s="26" t="s">
        <v>76</v>
      </c>
      <c r="G461" s="135" t="str">
        <f t="shared" ca="1" si="597"/>
        <v/>
      </c>
      <c r="H461" s="135" t="str">
        <f t="shared" ca="1" si="598"/>
        <v/>
      </c>
      <c r="I461" s="219" t="str">
        <f t="shared" si="599"/>
        <v/>
      </c>
      <c r="J461" s="138"/>
      <c r="M461" s="29" t="e">
        <f ca="1">+_xlfn.IFNA(VLOOKUP($B461,'Resultados General'!$C$11:$CG$510,MATCH(M$6,'Resultados General'!$C$10:$CG$10,0),0),"")</f>
        <v>#NAME?</v>
      </c>
      <c r="N461" s="29" t="str">
        <f t="shared" ca="1" si="525"/>
        <v/>
      </c>
      <c r="O461" s="29" t="str">
        <f t="shared" ca="1" si="526"/>
        <v/>
      </c>
      <c r="P461" s="29" t="e">
        <f ca="1">+_xlfn.IFNA(VLOOKUP($B461,'Resultados General'!$C$11:$CG$510,MATCH(P$6,'Resultados General'!$C$10:$CG$10,0),0),"")</f>
        <v>#NAME?</v>
      </c>
      <c r="Q461" s="29" t="str">
        <f t="shared" ca="1" si="527"/>
        <v/>
      </c>
      <c r="R461" s="29" t="str">
        <f t="shared" ca="1" si="528"/>
        <v/>
      </c>
      <c r="S461" s="29" t="e">
        <f ca="1">+_xlfn.IFNA(VLOOKUP($B461,'Resultados General'!$C$11:$CG$510,MATCH(S$6,'Resultados General'!$C$10:$CG$10,0),0),"")</f>
        <v>#NAME?</v>
      </c>
      <c r="T461" s="29" t="str">
        <f t="shared" ca="1" si="529"/>
        <v/>
      </c>
      <c r="U461" s="29" t="str">
        <f t="shared" ca="1" si="530"/>
        <v/>
      </c>
      <c r="V461" s="29" t="e">
        <f ca="1">+_xlfn.IFNA(VLOOKUP($B461,'Resultados General'!$C$11:$CG$510,MATCH(V$6,'Resultados General'!$C$10:$CG$10,0),0),"")</f>
        <v>#NAME?</v>
      </c>
      <c r="W461" s="29" t="str">
        <f t="shared" ca="1" si="531"/>
        <v/>
      </c>
      <c r="X461" s="29" t="str">
        <f t="shared" ca="1" si="532"/>
        <v/>
      </c>
      <c r="Y461" s="29" t="e">
        <f ca="1">+_xlfn.IFNA(VLOOKUP($B461,'Resultados General'!$C$11:$CG$510,MATCH(Y$6,'Resultados General'!$C$10:$CG$10,0),0),"")</f>
        <v>#NAME?</v>
      </c>
      <c r="Z461" s="29" t="str">
        <f t="shared" ca="1" si="533"/>
        <v/>
      </c>
      <c r="AA461" s="29" t="str">
        <f t="shared" ca="1" si="534"/>
        <v/>
      </c>
      <c r="AB461" s="29" t="e">
        <f ca="1">+_xlfn.IFNA(VLOOKUP($B461,'Resultados General'!$C$11:$CG$510,MATCH(AB$6,'Resultados General'!$C$10:$CG$10,0),0),"")</f>
        <v>#NAME?</v>
      </c>
      <c r="AC461" s="29" t="str">
        <f t="shared" ca="1" si="535"/>
        <v/>
      </c>
      <c r="AD461" s="29" t="str">
        <f t="shared" ca="1" si="536"/>
        <v/>
      </c>
      <c r="AE461" s="29" t="e">
        <f ca="1">+_xlfn.IFNA(VLOOKUP($B461,'Resultados General'!$C$11:$CG$510,MATCH(AE$6,'Resultados General'!$C$10:$CG$10,0),0),"")</f>
        <v>#NAME?</v>
      </c>
      <c r="AF461" s="29" t="str">
        <f t="shared" ca="1" si="537"/>
        <v/>
      </c>
      <c r="AG461" s="29" t="str">
        <f t="shared" ca="1" si="538"/>
        <v/>
      </c>
      <c r="AH461" s="29" t="e">
        <f ca="1">+_xlfn.IFNA(VLOOKUP($B461,'Resultados General'!$C$11:$CG$510,MATCH(AH$6,'Resultados General'!$C$10:$CG$10,0),0),"")</f>
        <v>#NAME?</v>
      </c>
      <c r="AI461" s="29" t="str">
        <f t="shared" ca="1" si="539"/>
        <v/>
      </c>
      <c r="AJ461" s="29" t="str">
        <f t="shared" ca="1" si="540"/>
        <v/>
      </c>
      <c r="AK461" s="29" t="e">
        <f ca="1">+_xlfn.IFNA(VLOOKUP($B461,'Resultados General'!$C$11:$CG$510,MATCH(AK$6,'Resultados General'!$C$10:$CG$10,0),0),"")</f>
        <v>#NAME?</v>
      </c>
      <c r="AL461" s="29" t="str">
        <f t="shared" ca="1" si="541"/>
        <v/>
      </c>
      <c r="AM461" s="29" t="str">
        <f t="shared" ca="1" si="542"/>
        <v/>
      </c>
      <c r="AN461" s="29" t="e">
        <f ca="1">+_xlfn.IFNA(VLOOKUP($B461,'Resultados General'!$C$11:$CG$510,MATCH(AN$6,'Resultados General'!$C$10:$CG$10,0),0),"")</f>
        <v>#NAME?</v>
      </c>
      <c r="AO461" s="29" t="str">
        <f t="shared" ca="1" si="543"/>
        <v/>
      </c>
      <c r="AP461" s="29" t="str">
        <f t="shared" ca="1" si="544"/>
        <v/>
      </c>
      <c r="AQ461" s="29" t="e">
        <f ca="1">+_xlfn.IFNA(VLOOKUP($B461,'Resultados General'!$C$11:$CG$510,MATCH(AQ$6,'Resultados General'!$C$10:$CG$10,0),0),"")</f>
        <v>#NAME?</v>
      </c>
      <c r="AR461" s="29" t="str">
        <f t="shared" ca="1" si="545"/>
        <v/>
      </c>
      <c r="AS461" s="29" t="str">
        <f t="shared" ca="1" si="546"/>
        <v/>
      </c>
      <c r="AT461" s="29" t="e">
        <f ca="1">+_xlfn.IFNA(VLOOKUP($B461,'Resultados General'!$C$11:$CG$510,MATCH(AT$6,'Resultados General'!$C$10:$CG$10,0),0),"")</f>
        <v>#NAME?</v>
      </c>
      <c r="AU461" s="29" t="str">
        <f t="shared" ca="1" si="547"/>
        <v/>
      </c>
      <c r="AV461" s="29" t="str">
        <f t="shared" ca="1" si="548"/>
        <v/>
      </c>
      <c r="AW461" s="29" t="e">
        <f ca="1">+_xlfn.IFNA(VLOOKUP($B461,'Resultados General'!$C$11:$CG$510,MATCH(AW$6,'Resultados General'!$C$10:$CG$10,0),0),"")</f>
        <v>#NAME?</v>
      </c>
      <c r="AX461" s="29" t="str">
        <f t="shared" ca="1" si="549"/>
        <v/>
      </c>
      <c r="AY461" s="29" t="str">
        <f t="shared" ca="1" si="550"/>
        <v/>
      </c>
      <c r="AZ461" s="29" t="e">
        <f ca="1">+_xlfn.IFNA(VLOOKUP($B461,'Resultados General'!$C$11:$CG$510,MATCH(AZ$6,'Resultados General'!$C$10:$CG$10,0),0),"")</f>
        <v>#NAME?</v>
      </c>
      <c r="BA461" s="29" t="str">
        <f t="shared" ca="1" si="551"/>
        <v/>
      </c>
      <c r="BB461" s="29" t="str">
        <f t="shared" ca="1" si="552"/>
        <v/>
      </c>
      <c r="BC461" s="29" t="e">
        <f ca="1">+_xlfn.IFNA(VLOOKUP($B461,'Resultados General'!$C$11:$CG$510,MATCH(BC$6,'Resultados General'!$C$10:$CG$10,0),0),"")</f>
        <v>#NAME?</v>
      </c>
      <c r="BD461" s="29" t="str">
        <f t="shared" ca="1" si="553"/>
        <v/>
      </c>
      <c r="BE461" s="29" t="str">
        <f t="shared" ca="1" si="554"/>
        <v/>
      </c>
      <c r="BF461" s="29" t="e">
        <f ca="1">+_xlfn.IFNA(VLOOKUP($B461,'Resultados General'!$C$11:$CG$510,MATCH(BF$6,'Resultados General'!$C$10:$CG$10,0),0),"")</f>
        <v>#NAME?</v>
      </c>
      <c r="BG461" s="29" t="str">
        <f t="shared" ca="1" si="555"/>
        <v/>
      </c>
      <c r="BH461" s="29" t="str">
        <f t="shared" ca="1" si="556"/>
        <v/>
      </c>
      <c r="BI461" s="29" t="e">
        <f ca="1">+_xlfn.IFNA(VLOOKUP($B461,'Resultados General'!$C$11:$CG$510,MATCH(BI$6,'Resultados General'!$C$10:$CG$10,0),0),"")</f>
        <v>#NAME?</v>
      </c>
      <c r="BJ461" s="29" t="str">
        <f t="shared" ca="1" si="557"/>
        <v/>
      </c>
      <c r="BK461" s="29" t="str">
        <f t="shared" ca="1" si="558"/>
        <v/>
      </c>
      <c r="BL461" s="29" t="e">
        <f ca="1">+_xlfn.IFNA(VLOOKUP($B461,'Resultados General'!$C$11:$CG$510,MATCH(BL$6,'Resultados General'!$C$10:$CG$10,0),0),"")</f>
        <v>#NAME?</v>
      </c>
      <c r="BM461" s="29" t="str">
        <f t="shared" ca="1" si="559"/>
        <v/>
      </c>
      <c r="BN461" s="29" t="str">
        <f t="shared" ca="1" si="560"/>
        <v/>
      </c>
      <c r="BO461" s="29" t="e">
        <f ca="1">+_xlfn.IFNA(VLOOKUP($B461,'Resultados General'!$C$11:$CG$510,MATCH(BO$6,'Resultados General'!$C$10:$CG$10,0),0),"")</f>
        <v>#NAME?</v>
      </c>
      <c r="BP461" s="29" t="str">
        <f t="shared" ca="1" si="561"/>
        <v/>
      </c>
      <c r="BQ461" s="29" t="str">
        <f t="shared" ca="1" si="562"/>
        <v/>
      </c>
      <c r="BR461" s="29" t="e">
        <f ca="1">+_xlfn.IFNA(VLOOKUP($B461,'Resultados General'!$C$11:$CG$510,MATCH(BR$6,'Resultados General'!$C$10:$CG$10,0),0),"")</f>
        <v>#NAME?</v>
      </c>
      <c r="BS461" s="29" t="str">
        <f t="shared" ca="1" si="563"/>
        <v/>
      </c>
      <c r="BT461" s="29" t="str">
        <f t="shared" ca="1" si="564"/>
        <v/>
      </c>
      <c r="BU461" s="29" t="e">
        <f ca="1">+_xlfn.IFNA(VLOOKUP($B461,'Resultados General'!$C$11:$CG$510,MATCH(BU$6,'Resultados General'!$C$10:$CG$10,0),0),"")</f>
        <v>#NAME?</v>
      </c>
      <c r="BV461" s="29" t="str">
        <f t="shared" ca="1" si="565"/>
        <v/>
      </c>
      <c r="BW461" s="29" t="str">
        <f t="shared" ca="1" si="566"/>
        <v/>
      </c>
      <c r="BX461" s="29" t="e">
        <f ca="1">+_xlfn.IFNA(VLOOKUP($B461,'Resultados General'!$C$11:$CG$510,MATCH(BX$6,'Resultados General'!$C$10:$CG$10,0),0),"")</f>
        <v>#NAME?</v>
      </c>
      <c r="BY461" s="29" t="str">
        <f t="shared" ca="1" si="567"/>
        <v/>
      </c>
      <c r="BZ461" s="29" t="str">
        <f t="shared" ca="1" si="568"/>
        <v/>
      </c>
      <c r="CA461" s="29" t="e">
        <f ca="1">+_xlfn.IFNA(VLOOKUP($B461,'Resultados General'!$C$11:$CG$510,MATCH(CA$6,'Resultados General'!$C$10:$CG$10,0),0),"")</f>
        <v>#NAME?</v>
      </c>
      <c r="CB461" s="29" t="str">
        <f t="shared" ca="1" si="569"/>
        <v/>
      </c>
      <c r="CC461" s="29" t="str">
        <f t="shared" ca="1" si="570"/>
        <v/>
      </c>
      <c r="CD461" s="29" t="e">
        <f ca="1">+_xlfn.IFNA(VLOOKUP($B461,'Resultados General'!$C$11:$CG$510,MATCH(CD$6,'Resultados General'!$C$10:$CG$10,0),0),"")</f>
        <v>#NAME?</v>
      </c>
      <c r="CE461" s="29" t="str">
        <f t="shared" ca="1" si="571"/>
        <v/>
      </c>
      <c r="CF461" s="29" t="str">
        <f t="shared" ca="1" si="572"/>
        <v/>
      </c>
      <c r="CG461" s="29" t="e">
        <f ca="1">+_xlfn.IFNA(VLOOKUP($B461,'Resultados General'!$C$11:$CG$510,MATCH(CG$6,'Resultados General'!$C$10:$CG$10,0),0),"")</f>
        <v>#NAME?</v>
      </c>
      <c r="CH461" s="29" t="str">
        <f t="shared" ca="1" si="573"/>
        <v/>
      </c>
      <c r="CI461" s="29" t="str">
        <f t="shared" ca="1" si="574"/>
        <v/>
      </c>
      <c r="CJ461" s="29" t="e">
        <f ca="1">+_xlfn.IFNA(VLOOKUP($B461,'Resultados General'!$C$11:$CG$510,MATCH(CJ$6,'Resultados General'!$C$10:$CG$10,0),0),"")</f>
        <v>#NAME?</v>
      </c>
      <c r="CK461" s="29" t="str">
        <f t="shared" ca="1" si="575"/>
        <v/>
      </c>
      <c r="CL461" s="29" t="str">
        <f t="shared" ca="1" si="576"/>
        <v/>
      </c>
      <c r="CM461" s="29" t="e">
        <f ca="1">+_xlfn.IFNA(VLOOKUP($B461,'Resultados General'!$C$11:$CG$510,MATCH(CM$6,'Resultados General'!$C$10:$CG$10,0),0),"")</f>
        <v>#NAME?</v>
      </c>
      <c r="CN461" s="29" t="str">
        <f t="shared" ca="1" si="577"/>
        <v/>
      </c>
      <c r="CO461" s="29" t="str">
        <f t="shared" ca="1" si="578"/>
        <v/>
      </c>
      <c r="CP461" s="29" t="e">
        <f ca="1">+_xlfn.IFNA(VLOOKUP($B461,'Resultados General'!$C$11:$CG$510,MATCH(CP$6,'Resultados General'!$C$10:$CG$10,0),0),"")</f>
        <v>#NAME?</v>
      </c>
      <c r="CQ461" s="29" t="str">
        <f t="shared" ca="1" si="579"/>
        <v/>
      </c>
      <c r="CR461" s="29" t="str">
        <f t="shared" ca="1" si="580"/>
        <v/>
      </c>
      <c r="CS461" s="29" t="e">
        <f ca="1">+_xlfn.IFNA(VLOOKUP($B461,'Resultados General'!$C$11:$CG$510,MATCH(CS$6,'Resultados General'!$C$10:$CG$10,0),0),"")</f>
        <v>#NAME?</v>
      </c>
      <c r="CT461" s="29" t="str">
        <f t="shared" ca="1" si="581"/>
        <v/>
      </c>
      <c r="CU461" s="29" t="str">
        <f t="shared" ca="1" si="582"/>
        <v/>
      </c>
      <c r="CV461" s="29" t="e">
        <f ca="1">+_xlfn.IFNA(VLOOKUP($B461,'Resultados General'!$C$11:$CG$510,MATCH(CV$6,'Resultados General'!$C$10:$CG$10,0),0),"")</f>
        <v>#NAME?</v>
      </c>
      <c r="CW461" s="29" t="str">
        <f t="shared" ca="1" si="583"/>
        <v/>
      </c>
      <c r="CX461" s="29" t="str">
        <f t="shared" ca="1" si="584"/>
        <v/>
      </c>
      <c r="CY461" s="29" t="e">
        <f ca="1">+_xlfn.IFNA(VLOOKUP($B461,'Resultados General'!$C$11:$CG$510,MATCH(CY$6,'Resultados General'!$C$10:$CG$10,0),0),"")</f>
        <v>#NAME?</v>
      </c>
      <c r="CZ461" s="29" t="str">
        <f t="shared" ca="1" si="585"/>
        <v/>
      </c>
      <c r="DA461" s="29" t="str">
        <f t="shared" ca="1" si="586"/>
        <v/>
      </c>
      <c r="DB461" s="29" t="e">
        <f ca="1">+_xlfn.IFNA(VLOOKUP($B461,'Resultados General'!$C$11:$CG$510,MATCH(DB$6,'Resultados General'!$C$10:$CG$10,0),0),"")</f>
        <v>#NAME?</v>
      </c>
      <c r="DC461" s="29" t="str">
        <f t="shared" ca="1" si="587"/>
        <v/>
      </c>
      <c r="DD461" s="29" t="str">
        <f t="shared" ca="1" si="588"/>
        <v/>
      </c>
      <c r="DE461" s="29" t="e">
        <f ca="1">+_xlfn.IFNA(VLOOKUP($B461,'Resultados General'!$C$11:$CG$510,MATCH(DE$6,'Resultados General'!$C$10:$CG$10,0),0),"")</f>
        <v>#NAME?</v>
      </c>
      <c r="DF461" s="29" t="str">
        <f t="shared" ca="1" si="589"/>
        <v/>
      </c>
      <c r="DG461" s="29" t="str">
        <f t="shared" ca="1" si="590"/>
        <v/>
      </c>
      <c r="DH461" s="29" t="e">
        <f ca="1">+_xlfn.IFNA(VLOOKUP($B461,'Resultados General'!$C$11:$CG$510,MATCH(DH$6,'Resultados General'!$C$10:$CG$10,0),0),"")</f>
        <v>#NAME?</v>
      </c>
      <c r="DI461" s="29" t="str">
        <f t="shared" ca="1" si="591"/>
        <v/>
      </c>
      <c r="DJ461" s="29" t="str">
        <f t="shared" ca="1" si="592"/>
        <v/>
      </c>
      <c r="DK461" s="29" t="e">
        <f ca="1">+_xlfn.IFNA(VLOOKUP($B461,'Resultados General'!$C$11:$CG$510,MATCH(DK$6,'Resultados General'!$C$10:$CG$10,0),0),"")</f>
        <v>#NAME?</v>
      </c>
      <c r="DL461" s="29" t="str">
        <f t="shared" ca="1" si="593"/>
        <v/>
      </c>
      <c r="DM461" s="29" t="str">
        <f t="shared" ca="1" si="594"/>
        <v/>
      </c>
      <c r="DN461" s="29" t="e">
        <f ca="1">+_xlfn.IFNA(VLOOKUP($B461,'Resultados General'!$C$11:$CG$510,MATCH(DN$6,'Resultados General'!$C$10:$CG$10,0),0),"")</f>
        <v>#NAME?</v>
      </c>
      <c r="DO461" s="29" t="str">
        <f t="shared" ca="1" si="595"/>
        <v/>
      </c>
      <c r="DP461" s="29" t="str">
        <f t="shared" ca="1" si="596"/>
        <v/>
      </c>
    </row>
    <row r="462" spans="2:120">
      <c r="B462" s="219" t="str">
        <f>+IF('Resultados General'!C465="","",'Resultados General'!C465)</f>
        <v/>
      </c>
      <c r="C462" s="134" t="e">
        <f ca="1">+_xlfn.IFNA(VLOOKUP('Distribución de puestos'!B462,'Resultados General'!$C$11:$J$510,8,0),"")</f>
        <v>#NAME?</v>
      </c>
      <c r="D462" s="135" t="e">
        <f ca="1">+_xlfn.IFNA(VLOOKUP(B462,'Resultados General'!$C$11:$L$510,10,0),"")</f>
        <v>#NAME?</v>
      </c>
      <c r="E462" s="26" t="s">
        <v>76</v>
      </c>
      <c r="F462" s="26" t="s">
        <v>76</v>
      </c>
      <c r="G462" s="135" t="str">
        <f t="shared" ca="1" si="597"/>
        <v/>
      </c>
      <c r="H462" s="135" t="str">
        <f t="shared" ca="1" si="598"/>
        <v/>
      </c>
      <c r="I462" s="219" t="str">
        <f t="shared" si="599"/>
        <v/>
      </c>
      <c r="J462" s="138"/>
      <c r="M462" s="29" t="e">
        <f ca="1">+_xlfn.IFNA(VLOOKUP($B462,'Resultados General'!$C$11:$CG$510,MATCH(M$6,'Resultados General'!$C$10:$CG$10,0),0),"")</f>
        <v>#NAME?</v>
      </c>
      <c r="N462" s="29" t="str">
        <f t="shared" ca="1" si="525"/>
        <v/>
      </c>
      <c r="O462" s="29" t="str">
        <f t="shared" ca="1" si="526"/>
        <v/>
      </c>
      <c r="P462" s="29" t="e">
        <f ca="1">+_xlfn.IFNA(VLOOKUP($B462,'Resultados General'!$C$11:$CG$510,MATCH(P$6,'Resultados General'!$C$10:$CG$10,0),0),"")</f>
        <v>#NAME?</v>
      </c>
      <c r="Q462" s="29" t="str">
        <f t="shared" ca="1" si="527"/>
        <v/>
      </c>
      <c r="R462" s="29" t="str">
        <f t="shared" ca="1" si="528"/>
        <v/>
      </c>
      <c r="S462" s="29" t="e">
        <f ca="1">+_xlfn.IFNA(VLOOKUP($B462,'Resultados General'!$C$11:$CG$510,MATCH(S$6,'Resultados General'!$C$10:$CG$10,0),0),"")</f>
        <v>#NAME?</v>
      </c>
      <c r="T462" s="29" t="str">
        <f t="shared" ca="1" si="529"/>
        <v/>
      </c>
      <c r="U462" s="29" t="str">
        <f t="shared" ca="1" si="530"/>
        <v/>
      </c>
      <c r="V462" s="29" t="e">
        <f ca="1">+_xlfn.IFNA(VLOOKUP($B462,'Resultados General'!$C$11:$CG$510,MATCH(V$6,'Resultados General'!$C$10:$CG$10,0),0),"")</f>
        <v>#NAME?</v>
      </c>
      <c r="W462" s="29" t="str">
        <f t="shared" ca="1" si="531"/>
        <v/>
      </c>
      <c r="X462" s="29" t="str">
        <f t="shared" ca="1" si="532"/>
        <v/>
      </c>
      <c r="Y462" s="29" t="e">
        <f ca="1">+_xlfn.IFNA(VLOOKUP($B462,'Resultados General'!$C$11:$CG$510,MATCH(Y$6,'Resultados General'!$C$10:$CG$10,0),0),"")</f>
        <v>#NAME?</v>
      </c>
      <c r="Z462" s="29" t="str">
        <f t="shared" ca="1" si="533"/>
        <v/>
      </c>
      <c r="AA462" s="29" t="str">
        <f t="shared" ca="1" si="534"/>
        <v/>
      </c>
      <c r="AB462" s="29" t="e">
        <f ca="1">+_xlfn.IFNA(VLOOKUP($B462,'Resultados General'!$C$11:$CG$510,MATCH(AB$6,'Resultados General'!$C$10:$CG$10,0),0),"")</f>
        <v>#NAME?</v>
      </c>
      <c r="AC462" s="29" t="str">
        <f t="shared" ca="1" si="535"/>
        <v/>
      </c>
      <c r="AD462" s="29" t="str">
        <f t="shared" ca="1" si="536"/>
        <v/>
      </c>
      <c r="AE462" s="29" t="e">
        <f ca="1">+_xlfn.IFNA(VLOOKUP($B462,'Resultados General'!$C$11:$CG$510,MATCH(AE$6,'Resultados General'!$C$10:$CG$10,0),0),"")</f>
        <v>#NAME?</v>
      </c>
      <c r="AF462" s="29" t="str">
        <f t="shared" ca="1" si="537"/>
        <v/>
      </c>
      <c r="AG462" s="29" t="str">
        <f t="shared" ca="1" si="538"/>
        <v/>
      </c>
      <c r="AH462" s="29" t="e">
        <f ca="1">+_xlfn.IFNA(VLOOKUP($B462,'Resultados General'!$C$11:$CG$510,MATCH(AH$6,'Resultados General'!$C$10:$CG$10,0),0),"")</f>
        <v>#NAME?</v>
      </c>
      <c r="AI462" s="29" t="str">
        <f t="shared" ca="1" si="539"/>
        <v/>
      </c>
      <c r="AJ462" s="29" t="str">
        <f t="shared" ca="1" si="540"/>
        <v/>
      </c>
      <c r="AK462" s="29" t="e">
        <f ca="1">+_xlfn.IFNA(VLOOKUP($B462,'Resultados General'!$C$11:$CG$510,MATCH(AK$6,'Resultados General'!$C$10:$CG$10,0),0),"")</f>
        <v>#NAME?</v>
      </c>
      <c r="AL462" s="29" t="str">
        <f t="shared" ca="1" si="541"/>
        <v/>
      </c>
      <c r="AM462" s="29" t="str">
        <f t="shared" ca="1" si="542"/>
        <v/>
      </c>
      <c r="AN462" s="29" t="e">
        <f ca="1">+_xlfn.IFNA(VLOOKUP($B462,'Resultados General'!$C$11:$CG$510,MATCH(AN$6,'Resultados General'!$C$10:$CG$10,0),0),"")</f>
        <v>#NAME?</v>
      </c>
      <c r="AO462" s="29" t="str">
        <f t="shared" ca="1" si="543"/>
        <v/>
      </c>
      <c r="AP462" s="29" t="str">
        <f t="shared" ca="1" si="544"/>
        <v/>
      </c>
      <c r="AQ462" s="29" t="e">
        <f ca="1">+_xlfn.IFNA(VLOOKUP($B462,'Resultados General'!$C$11:$CG$510,MATCH(AQ$6,'Resultados General'!$C$10:$CG$10,0),0),"")</f>
        <v>#NAME?</v>
      </c>
      <c r="AR462" s="29" t="str">
        <f t="shared" ca="1" si="545"/>
        <v/>
      </c>
      <c r="AS462" s="29" t="str">
        <f t="shared" ca="1" si="546"/>
        <v/>
      </c>
      <c r="AT462" s="29" t="e">
        <f ca="1">+_xlfn.IFNA(VLOOKUP($B462,'Resultados General'!$C$11:$CG$510,MATCH(AT$6,'Resultados General'!$C$10:$CG$10,0),0),"")</f>
        <v>#NAME?</v>
      </c>
      <c r="AU462" s="29" t="str">
        <f t="shared" ca="1" si="547"/>
        <v/>
      </c>
      <c r="AV462" s="29" t="str">
        <f t="shared" ca="1" si="548"/>
        <v/>
      </c>
      <c r="AW462" s="29" t="e">
        <f ca="1">+_xlfn.IFNA(VLOOKUP($B462,'Resultados General'!$C$11:$CG$510,MATCH(AW$6,'Resultados General'!$C$10:$CG$10,0),0),"")</f>
        <v>#NAME?</v>
      </c>
      <c r="AX462" s="29" t="str">
        <f t="shared" ca="1" si="549"/>
        <v/>
      </c>
      <c r="AY462" s="29" t="str">
        <f t="shared" ca="1" si="550"/>
        <v/>
      </c>
      <c r="AZ462" s="29" t="e">
        <f ca="1">+_xlfn.IFNA(VLOOKUP($B462,'Resultados General'!$C$11:$CG$510,MATCH(AZ$6,'Resultados General'!$C$10:$CG$10,0),0),"")</f>
        <v>#NAME?</v>
      </c>
      <c r="BA462" s="29" t="str">
        <f t="shared" ca="1" si="551"/>
        <v/>
      </c>
      <c r="BB462" s="29" t="str">
        <f t="shared" ca="1" si="552"/>
        <v/>
      </c>
      <c r="BC462" s="29" t="e">
        <f ca="1">+_xlfn.IFNA(VLOOKUP($B462,'Resultados General'!$C$11:$CG$510,MATCH(BC$6,'Resultados General'!$C$10:$CG$10,0),0),"")</f>
        <v>#NAME?</v>
      </c>
      <c r="BD462" s="29" t="str">
        <f t="shared" ca="1" si="553"/>
        <v/>
      </c>
      <c r="BE462" s="29" t="str">
        <f t="shared" ca="1" si="554"/>
        <v/>
      </c>
      <c r="BF462" s="29" t="e">
        <f ca="1">+_xlfn.IFNA(VLOOKUP($B462,'Resultados General'!$C$11:$CG$510,MATCH(BF$6,'Resultados General'!$C$10:$CG$10,0),0),"")</f>
        <v>#NAME?</v>
      </c>
      <c r="BG462" s="29" t="str">
        <f t="shared" ca="1" si="555"/>
        <v/>
      </c>
      <c r="BH462" s="29" t="str">
        <f t="shared" ca="1" si="556"/>
        <v/>
      </c>
      <c r="BI462" s="29" t="e">
        <f ca="1">+_xlfn.IFNA(VLOOKUP($B462,'Resultados General'!$C$11:$CG$510,MATCH(BI$6,'Resultados General'!$C$10:$CG$10,0),0),"")</f>
        <v>#NAME?</v>
      </c>
      <c r="BJ462" s="29" t="str">
        <f t="shared" ca="1" si="557"/>
        <v/>
      </c>
      <c r="BK462" s="29" t="str">
        <f t="shared" ca="1" si="558"/>
        <v/>
      </c>
      <c r="BL462" s="29" t="e">
        <f ca="1">+_xlfn.IFNA(VLOOKUP($B462,'Resultados General'!$C$11:$CG$510,MATCH(BL$6,'Resultados General'!$C$10:$CG$10,0),0),"")</f>
        <v>#NAME?</v>
      </c>
      <c r="BM462" s="29" t="str">
        <f t="shared" ca="1" si="559"/>
        <v/>
      </c>
      <c r="BN462" s="29" t="str">
        <f t="shared" ca="1" si="560"/>
        <v/>
      </c>
      <c r="BO462" s="29" t="e">
        <f ca="1">+_xlfn.IFNA(VLOOKUP($B462,'Resultados General'!$C$11:$CG$510,MATCH(BO$6,'Resultados General'!$C$10:$CG$10,0),0),"")</f>
        <v>#NAME?</v>
      </c>
      <c r="BP462" s="29" t="str">
        <f t="shared" ca="1" si="561"/>
        <v/>
      </c>
      <c r="BQ462" s="29" t="str">
        <f t="shared" ca="1" si="562"/>
        <v/>
      </c>
      <c r="BR462" s="29" t="e">
        <f ca="1">+_xlfn.IFNA(VLOOKUP($B462,'Resultados General'!$C$11:$CG$510,MATCH(BR$6,'Resultados General'!$C$10:$CG$10,0),0),"")</f>
        <v>#NAME?</v>
      </c>
      <c r="BS462" s="29" t="str">
        <f t="shared" ca="1" si="563"/>
        <v/>
      </c>
      <c r="BT462" s="29" t="str">
        <f t="shared" ca="1" si="564"/>
        <v/>
      </c>
      <c r="BU462" s="29" t="e">
        <f ca="1">+_xlfn.IFNA(VLOOKUP($B462,'Resultados General'!$C$11:$CG$510,MATCH(BU$6,'Resultados General'!$C$10:$CG$10,0),0),"")</f>
        <v>#NAME?</v>
      </c>
      <c r="BV462" s="29" t="str">
        <f t="shared" ca="1" si="565"/>
        <v/>
      </c>
      <c r="BW462" s="29" t="str">
        <f t="shared" ca="1" si="566"/>
        <v/>
      </c>
      <c r="BX462" s="29" t="e">
        <f ca="1">+_xlfn.IFNA(VLOOKUP($B462,'Resultados General'!$C$11:$CG$510,MATCH(BX$6,'Resultados General'!$C$10:$CG$10,0),0),"")</f>
        <v>#NAME?</v>
      </c>
      <c r="BY462" s="29" t="str">
        <f t="shared" ca="1" si="567"/>
        <v/>
      </c>
      <c r="BZ462" s="29" t="str">
        <f t="shared" ca="1" si="568"/>
        <v/>
      </c>
      <c r="CA462" s="29" t="e">
        <f ca="1">+_xlfn.IFNA(VLOOKUP($B462,'Resultados General'!$C$11:$CG$510,MATCH(CA$6,'Resultados General'!$C$10:$CG$10,0),0),"")</f>
        <v>#NAME?</v>
      </c>
      <c r="CB462" s="29" t="str">
        <f t="shared" ca="1" si="569"/>
        <v/>
      </c>
      <c r="CC462" s="29" t="str">
        <f t="shared" ca="1" si="570"/>
        <v/>
      </c>
      <c r="CD462" s="29" t="e">
        <f ca="1">+_xlfn.IFNA(VLOOKUP($B462,'Resultados General'!$C$11:$CG$510,MATCH(CD$6,'Resultados General'!$C$10:$CG$10,0),0),"")</f>
        <v>#NAME?</v>
      </c>
      <c r="CE462" s="29" t="str">
        <f t="shared" ca="1" si="571"/>
        <v/>
      </c>
      <c r="CF462" s="29" t="str">
        <f t="shared" ca="1" si="572"/>
        <v/>
      </c>
      <c r="CG462" s="29" t="e">
        <f ca="1">+_xlfn.IFNA(VLOOKUP($B462,'Resultados General'!$C$11:$CG$510,MATCH(CG$6,'Resultados General'!$C$10:$CG$10,0),0),"")</f>
        <v>#NAME?</v>
      </c>
      <c r="CH462" s="29" t="str">
        <f t="shared" ca="1" si="573"/>
        <v/>
      </c>
      <c r="CI462" s="29" t="str">
        <f t="shared" ca="1" si="574"/>
        <v/>
      </c>
      <c r="CJ462" s="29" t="e">
        <f ca="1">+_xlfn.IFNA(VLOOKUP($B462,'Resultados General'!$C$11:$CG$510,MATCH(CJ$6,'Resultados General'!$C$10:$CG$10,0),0),"")</f>
        <v>#NAME?</v>
      </c>
      <c r="CK462" s="29" t="str">
        <f t="shared" ca="1" si="575"/>
        <v/>
      </c>
      <c r="CL462" s="29" t="str">
        <f t="shared" ca="1" si="576"/>
        <v/>
      </c>
      <c r="CM462" s="29" t="e">
        <f ca="1">+_xlfn.IFNA(VLOOKUP($B462,'Resultados General'!$C$11:$CG$510,MATCH(CM$6,'Resultados General'!$C$10:$CG$10,0),0),"")</f>
        <v>#NAME?</v>
      </c>
      <c r="CN462" s="29" t="str">
        <f t="shared" ca="1" si="577"/>
        <v/>
      </c>
      <c r="CO462" s="29" t="str">
        <f t="shared" ca="1" si="578"/>
        <v/>
      </c>
      <c r="CP462" s="29" t="e">
        <f ca="1">+_xlfn.IFNA(VLOOKUP($B462,'Resultados General'!$C$11:$CG$510,MATCH(CP$6,'Resultados General'!$C$10:$CG$10,0),0),"")</f>
        <v>#NAME?</v>
      </c>
      <c r="CQ462" s="29" t="str">
        <f t="shared" ca="1" si="579"/>
        <v/>
      </c>
      <c r="CR462" s="29" t="str">
        <f t="shared" ca="1" si="580"/>
        <v/>
      </c>
      <c r="CS462" s="29" t="e">
        <f ca="1">+_xlfn.IFNA(VLOOKUP($B462,'Resultados General'!$C$11:$CG$510,MATCH(CS$6,'Resultados General'!$C$10:$CG$10,0),0),"")</f>
        <v>#NAME?</v>
      </c>
      <c r="CT462" s="29" t="str">
        <f t="shared" ca="1" si="581"/>
        <v/>
      </c>
      <c r="CU462" s="29" t="str">
        <f t="shared" ca="1" si="582"/>
        <v/>
      </c>
      <c r="CV462" s="29" t="e">
        <f ca="1">+_xlfn.IFNA(VLOOKUP($B462,'Resultados General'!$C$11:$CG$510,MATCH(CV$6,'Resultados General'!$C$10:$CG$10,0),0),"")</f>
        <v>#NAME?</v>
      </c>
      <c r="CW462" s="29" t="str">
        <f t="shared" ca="1" si="583"/>
        <v/>
      </c>
      <c r="CX462" s="29" t="str">
        <f t="shared" ca="1" si="584"/>
        <v/>
      </c>
      <c r="CY462" s="29" t="e">
        <f ca="1">+_xlfn.IFNA(VLOOKUP($B462,'Resultados General'!$C$11:$CG$510,MATCH(CY$6,'Resultados General'!$C$10:$CG$10,0),0),"")</f>
        <v>#NAME?</v>
      </c>
      <c r="CZ462" s="29" t="str">
        <f t="shared" ca="1" si="585"/>
        <v/>
      </c>
      <c r="DA462" s="29" t="str">
        <f t="shared" ca="1" si="586"/>
        <v/>
      </c>
      <c r="DB462" s="29" t="e">
        <f ca="1">+_xlfn.IFNA(VLOOKUP($B462,'Resultados General'!$C$11:$CG$510,MATCH(DB$6,'Resultados General'!$C$10:$CG$10,0),0),"")</f>
        <v>#NAME?</v>
      </c>
      <c r="DC462" s="29" t="str">
        <f t="shared" ca="1" si="587"/>
        <v/>
      </c>
      <c r="DD462" s="29" t="str">
        <f t="shared" ca="1" si="588"/>
        <v/>
      </c>
      <c r="DE462" s="29" t="e">
        <f ca="1">+_xlfn.IFNA(VLOOKUP($B462,'Resultados General'!$C$11:$CG$510,MATCH(DE$6,'Resultados General'!$C$10:$CG$10,0),0),"")</f>
        <v>#NAME?</v>
      </c>
      <c r="DF462" s="29" t="str">
        <f t="shared" ca="1" si="589"/>
        <v/>
      </c>
      <c r="DG462" s="29" t="str">
        <f t="shared" ca="1" si="590"/>
        <v/>
      </c>
      <c r="DH462" s="29" t="e">
        <f ca="1">+_xlfn.IFNA(VLOOKUP($B462,'Resultados General'!$C$11:$CG$510,MATCH(DH$6,'Resultados General'!$C$10:$CG$10,0),0),"")</f>
        <v>#NAME?</v>
      </c>
      <c r="DI462" s="29" t="str">
        <f t="shared" ca="1" si="591"/>
        <v/>
      </c>
      <c r="DJ462" s="29" t="str">
        <f t="shared" ca="1" si="592"/>
        <v/>
      </c>
      <c r="DK462" s="29" t="e">
        <f ca="1">+_xlfn.IFNA(VLOOKUP($B462,'Resultados General'!$C$11:$CG$510,MATCH(DK$6,'Resultados General'!$C$10:$CG$10,0),0),"")</f>
        <v>#NAME?</v>
      </c>
      <c r="DL462" s="29" t="str">
        <f t="shared" ca="1" si="593"/>
        <v/>
      </c>
      <c r="DM462" s="29" t="str">
        <f t="shared" ca="1" si="594"/>
        <v/>
      </c>
      <c r="DN462" s="29" t="e">
        <f ca="1">+_xlfn.IFNA(VLOOKUP($B462,'Resultados General'!$C$11:$CG$510,MATCH(DN$6,'Resultados General'!$C$10:$CG$10,0),0),"")</f>
        <v>#NAME?</v>
      </c>
      <c r="DO462" s="29" t="str">
        <f t="shared" ca="1" si="595"/>
        <v/>
      </c>
      <c r="DP462" s="29" t="str">
        <f t="shared" ca="1" si="596"/>
        <v/>
      </c>
    </row>
    <row r="463" spans="2:120">
      <c r="B463" s="219" t="str">
        <f>+IF('Resultados General'!C466="","",'Resultados General'!C466)</f>
        <v/>
      </c>
      <c r="C463" s="134" t="e">
        <f ca="1">+_xlfn.IFNA(VLOOKUP('Distribución de puestos'!B463,'Resultados General'!$C$11:$J$510,8,0),"")</f>
        <v>#NAME?</v>
      </c>
      <c r="D463" s="135" t="e">
        <f ca="1">+_xlfn.IFNA(VLOOKUP(B463,'Resultados General'!$C$11:$L$510,10,0),"")</f>
        <v>#NAME?</v>
      </c>
      <c r="E463" s="26" t="s">
        <v>76</v>
      </c>
      <c r="F463" s="26" t="s">
        <v>76</v>
      </c>
      <c r="G463" s="135" t="str">
        <f t="shared" ca="1" si="597"/>
        <v/>
      </c>
      <c r="H463" s="135" t="str">
        <f t="shared" ca="1" si="598"/>
        <v/>
      </c>
      <c r="I463" s="219" t="str">
        <f t="shared" si="599"/>
        <v/>
      </c>
      <c r="J463" s="138"/>
      <c r="M463" s="29" t="e">
        <f ca="1">+_xlfn.IFNA(VLOOKUP($B463,'Resultados General'!$C$11:$CG$510,MATCH(M$6,'Resultados General'!$C$10:$CG$10,0),0),"")</f>
        <v>#NAME?</v>
      </c>
      <c r="N463" s="29" t="str">
        <f t="shared" ca="1" si="525"/>
        <v/>
      </c>
      <c r="O463" s="29" t="str">
        <f t="shared" ca="1" si="526"/>
        <v/>
      </c>
      <c r="P463" s="29" t="e">
        <f ca="1">+_xlfn.IFNA(VLOOKUP($B463,'Resultados General'!$C$11:$CG$510,MATCH(P$6,'Resultados General'!$C$10:$CG$10,0),0),"")</f>
        <v>#NAME?</v>
      </c>
      <c r="Q463" s="29" t="str">
        <f t="shared" ca="1" si="527"/>
        <v/>
      </c>
      <c r="R463" s="29" t="str">
        <f t="shared" ca="1" si="528"/>
        <v/>
      </c>
      <c r="S463" s="29" t="e">
        <f ca="1">+_xlfn.IFNA(VLOOKUP($B463,'Resultados General'!$C$11:$CG$510,MATCH(S$6,'Resultados General'!$C$10:$CG$10,0),0),"")</f>
        <v>#NAME?</v>
      </c>
      <c r="T463" s="29" t="str">
        <f t="shared" ca="1" si="529"/>
        <v/>
      </c>
      <c r="U463" s="29" t="str">
        <f t="shared" ca="1" si="530"/>
        <v/>
      </c>
      <c r="V463" s="29" t="e">
        <f ca="1">+_xlfn.IFNA(VLOOKUP($B463,'Resultados General'!$C$11:$CG$510,MATCH(V$6,'Resultados General'!$C$10:$CG$10,0),0),"")</f>
        <v>#NAME?</v>
      </c>
      <c r="W463" s="29" t="str">
        <f t="shared" ca="1" si="531"/>
        <v/>
      </c>
      <c r="X463" s="29" t="str">
        <f t="shared" ca="1" si="532"/>
        <v/>
      </c>
      <c r="Y463" s="29" t="e">
        <f ca="1">+_xlfn.IFNA(VLOOKUP($B463,'Resultados General'!$C$11:$CG$510,MATCH(Y$6,'Resultados General'!$C$10:$CG$10,0),0),"")</f>
        <v>#NAME?</v>
      </c>
      <c r="Z463" s="29" t="str">
        <f t="shared" ca="1" si="533"/>
        <v/>
      </c>
      <c r="AA463" s="29" t="str">
        <f t="shared" ca="1" si="534"/>
        <v/>
      </c>
      <c r="AB463" s="29" t="e">
        <f ca="1">+_xlfn.IFNA(VLOOKUP($B463,'Resultados General'!$C$11:$CG$510,MATCH(AB$6,'Resultados General'!$C$10:$CG$10,0),0),"")</f>
        <v>#NAME?</v>
      </c>
      <c r="AC463" s="29" t="str">
        <f t="shared" ca="1" si="535"/>
        <v/>
      </c>
      <c r="AD463" s="29" t="str">
        <f t="shared" ca="1" si="536"/>
        <v/>
      </c>
      <c r="AE463" s="29" t="e">
        <f ca="1">+_xlfn.IFNA(VLOOKUP($B463,'Resultados General'!$C$11:$CG$510,MATCH(AE$6,'Resultados General'!$C$10:$CG$10,0),0),"")</f>
        <v>#NAME?</v>
      </c>
      <c r="AF463" s="29" t="str">
        <f t="shared" ca="1" si="537"/>
        <v/>
      </c>
      <c r="AG463" s="29" t="str">
        <f t="shared" ca="1" si="538"/>
        <v/>
      </c>
      <c r="AH463" s="29" t="e">
        <f ca="1">+_xlfn.IFNA(VLOOKUP($B463,'Resultados General'!$C$11:$CG$510,MATCH(AH$6,'Resultados General'!$C$10:$CG$10,0),0),"")</f>
        <v>#NAME?</v>
      </c>
      <c r="AI463" s="29" t="str">
        <f t="shared" ca="1" si="539"/>
        <v/>
      </c>
      <c r="AJ463" s="29" t="str">
        <f t="shared" ca="1" si="540"/>
        <v/>
      </c>
      <c r="AK463" s="29" t="e">
        <f ca="1">+_xlfn.IFNA(VLOOKUP($B463,'Resultados General'!$C$11:$CG$510,MATCH(AK$6,'Resultados General'!$C$10:$CG$10,0),0),"")</f>
        <v>#NAME?</v>
      </c>
      <c r="AL463" s="29" t="str">
        <f t="shared" ca="1" si="541"/>
        <v/>
      </c>
      <c r="AM463" s="29" t="str">
        <f t="shared" ca="1" si="542"/>
        <v/>
      </c>
      <c r="AN463" s="29" t="e">
        <f ca="1">+_xlfn.IFNA(VLOOKUP($B463,'Resultados General'!$C$11:$CG$510,MATCH(AN$6,'Resultados General'!$C$10:$CG$10,0),0),"")</f>
        <v>#NAME?</v>
      </c>
      <c r="AO463" s="29" t="str">
        <f t="shared" ca="1" si="543"/>
        <v/>
      </c>
      <c r="AP463" s="29" t="str">
        <f t="shared" ca="1" si="544"/>
        <v/>
      </c>
      <c r="AQ463" s="29" t="e">
        <f ca="1">+_xlfn.IFNA(VLOOKUP($B463,'Resultados General'!$C$11:$CG$510,MATCH(AQ$6,'Resultados General'!$C$10:$CG$10,0),0),"")</f>
        <v>#NAME?</v>
      </c>
      <c r="AR463" s="29" t="str">
        <f t="shared" ca="1" si="545"/>
        <v/>
      </c>
      <c r="AS463" s="29" t="str">
        <f t="shared" ca="1" si="546"/>
        <v/>
      </c>
      <c r="AT463" s="29" t="e">
        <f ca="1">+_xlfn.IFNA(VLOOKUP($B463,'Resultados General'!$C$11:$CG$510,MATCH(AT$6,'Resultados General'!$C$10:$CG$10,0),0),"")</f>
        <v>#NAME?</v>
      </c>
      <c r="AU463" s="29" t="str">
        <f t="shared" ca="1" si="547"/>
        <v/>
      </c>
      <c r="AV463" s="29" t="str">
        <f t="shared" ca="1" si="548"/>
        <v/>
      </c>
      <c r="AW463" s="29" t="e">
        <f ca="1">+_xlfn.IFNA(VLOOKUP($B463,'Resultados General'!$C$11:$CG$510,MATCH(AW$6,'Resultados General'!$C$10:$CG$10,0),0),"")</f>
        <v>#NAME?</v>
      </c>
      <c r="AX463" s="29" t="str">
        <f t="shared" ca="1" si="549"/>
        <v/>
      </c>
      <c r="AY463" s="29" t="str">
        <f t="shared" ca="1" si="550"/>
        <v/>
      </c>
      <c r="AZ463" s="29" t="e">
        <f ca="1">+_xlfn.IFNA(VLOOKUP($B463,'Resultados General'!$C$11:$CG$510,MATCH(AZ$6,'Resultados General'!$C$10:$CG$10,0),0),"")</f>
        <v>#NAME?</v>
      </c>
      <c r="BA463" s="29" t="str">
        <f t="shared" ca="1" si="551"/>
        <v/>
      </c>
      <c r="BB463" s="29" t="str">
        <f t="shared" ca="1" si="552"/>
        <v/>
      </c>
      <c r="BC463" s="29" t="e">
        <f ca="1">+_xlfn.IFNA(VLOOKUP($B463,'Resultados General'!$C$11:$CG$510,MATCH(BC$6,'Resultados General'!$C$10:$CG$10,0),0),"")</f>
        <v>#NAME?</v>
      </c>
      <c r="BD463" s="29" t="str">
        <f t="shared" ca="1" si="553"/>
        <v/>
      </c>
      <c r="BE463" s="29" t="str">
        <f t="shared" ca="1" si="554"/>
        <v/>
      </c>
      <c r="BF463" s="29" t="e">
        <f ca="1">+_xlfn.IFNA(VLOOKUP($B463,'Resultados General'!$C$11:$CG$510,MATCH(BF$6,'Resultados General'!$C$10:$CG$10,0),0),"")</f>
        <v>#NAME?</v>
      </c>
      <c r="BG463" s="29" t="str">
        <f t="shared" ca="1" si="555"/>
        <v/>
      </c>
      <c r="BH463" s="29" t="str">
        <f t="shared" ca="1" si="556"/>
        <v/>
      </c>
      <c r="BI463" s="29" t="e">
        <f ca="1">+_xlfn.IFNA(VLOOKUP($B463,'Resultados General'!$C$11:$CG$510,MATCH(BI$6,'Resultados General'!$C$10:$CG$10,0),0),"")</f>
        <v>#NAME?</v>
      </c>
      <c r="BJ463" s="29" t="str">
        <f t="shared" ca="1" si="557"/>
        <v/>
      </c>
      <c r="BK463" s="29" t="str">
        <f t="shared" ca="1" si="558"/>
        <v/>
      </c>
      <c r="BL463" s="29" t="e">
        <f ca="1">+_xlfn.IFNA(VLOOKUP($B463,'Resultados General'!$C$11:$CG$510,MATCH(BL$6,'Resultados General'!$C$10:$CG$10,0),0),"")</f>
        <v>#NAME?</v>
      </c>
      <c r="BM463" s="29" t="str">
        <f t="shared" ca="1" si="559"/>
        <v/>
      </c>
      <c r="BN463" s="29" t="str">
        <f t="shared" ca="1" si="560"/>
        <v/>
      </c>
      <c r="BO463" s="29" t="e">
        <f ca="1">+_xlfn.IFNA(VLOOKUP($B463,'Resultados General'!$C$11:$CG$510,MATCH(BO$6,'Resultados General'!$C$10:$CG$10,0),0),"")</f>
        <v>#NAME?</v>
      </c>
      <c r="BP463" s="29" t="str">
        <f t="shared" ca="1" si="561"/>
        <v/>
      </c>
      <c r="BQ463" s="29" t="str">
        <f t="shared" ca="1" si="562"/>
        <v/>
      </c>
      <c r="BR463" s="29" t="e">
        <f ca="1">+_xlfn.IFNA(VLOOKUP($B463,'Resultados General'!$C$11:$CG$510,MATCH(BR$6,'Resultados General'!$C$10:$CG$10,0),0),"")</f>
        <v>#NAME?</v>
      </c>
      <c r="BS463" s="29" t="str">
        <f t="shared" ca="1" si="563"/>
        <v/>
      </c>
      <c r="BT463" s="29" t="str">
        <f t="shared" ca="1" si="564"/>
        <v/>
      </c>
      <c r="BU463" s="29" t="e">
        <f ca="1">+_xlfn.IFNA(VLOOKUP($B463,'Resultados General'!$C$11:$CG$510,MATCH(BU$6,'Resultados General'!$C$10:$CG$10,0),0),"")</f>
        <v>#NAME?</v>
      </c>
      <c r="BV463" s="29" t="str">
        <f t="shared" ca="1" si="565"/>
        <v/>
      </c>
      <c r="BW463" s="29" t="str">
        <f t="shared" ca="1" si="566"/>
        <v/>
      </c>
      <c r="BX463" s="29" t="e">
        <f ca="1">+_xlfn.IFNA(VLOOKUP($B463,'Resultados General'!$C$11:$CG$510,MATCH(BX$6,'Resultados General'!$C$10:$CG$10,0),0),"")</f>
        <v>#NAME?</v>
      </c>
      <c r="BY463" s="29" t="str">
        <f t="shared" ca="1" si="567"/>
        <v/>
      </c>
      <c r="BZ463" s="29" t="str">
        <f t="shared" ca="1" si="568"/>
        <v/>
      </c>
      <c r="CA463" s="29" t="e">
        <f ca="1">+_xlfn.IFNA(VLOOKUP($B463,'Resultados General'!$C$11:$CG$510,MATCH(CA$6,'Resultados General'!$C$10:$CG$10,0),0),"")</f>
        <v>#NAME?</v>
      </c>
      <c r="CB463" s="29" t="str">
        <f t="shared" ca="1" si="569"/>
        <v/>
      </c>
      <c r="CC463" s="29" t="str">
        <f t="shared" ca="1" si="570"/>
        <v/>
      </c>
      <c r="CD463" s="29" t="e">
        <f ca="1">+_xlfn.IFNA(VLOOKUP($B463,'Resultados General'!$C$11:$CG$510,MATCH(CD$6,'Resultados General'!$C$10:$CG$10,0),0),"")</f>
        <v>#NAME?</v>
      </c>
      <c r="CE463" s="29" t="str">
        <f t="shared" ca="1" si="571"/>
        <v/>
      </c>
      <c r="CF463" s="29" t="str">
        <f t="shared" ca="1" si="572"/>
        <v/>
      </c>
      <c r="CG463" s="29" t="e">
        <f ca="1">+_xlfn.IFNA(VLOOKUP($B463,'Resultados General'!$C$11:$CG$510,MATCH(CG$6,'Resultados General'!$C$10:$CG$10,0),0),"")</f>
        <v>#NAME?</v>
      </c>
      <c r="CH463" s="29" t="str">
        <f t="shared" ca="1" si="573"/>
        <v/>
      </c>
      <c r="CI463" s="29" t="str">
        <f t="shared" ca="1" si="574"/>
        <v/>
      </c>
      <c r="CJ463" s="29" t="e">
        <f ca="1">+_xlfn.IFNA(VLOOKUP($B463,'Resultados General'!$C$11:$CG$510,MATCH(CJ$6,'Resultados General'!$C$10:$CG$10,0),0),"")</f>
        <v>#NAME?</v>
      </c>
      <c r="CK463" s="29" t="str">
        <f t="shared" ca="1" si="575"/>
        <v/>
      </c>
      <c r="CL463" s="29" t="str">
        <f t="shared" ca="1" si="576"/>
        <v/>
      </c>
      <c r="CM463" s="29" t="e">
        <f ca="1">+_xlfn.IFNA(VLOOKUP($B463,'Resultados General'!$C$11:$CG$510,MATCH(CM$6,'Resultados General'!$C$10:$CG$10,0),0),"")</f>
        <v>#NAME?</v>
      </c>
      <c r="CN463" s="29" t="str">
        <f t="shared" ca="1" si="577"/>
        <v/>
      </c>
      <c r="CO463" s="29" t="str">
        <f t="shared" ca="1" si="578"/>
        <v/>
      </c>
      <c r="CP463" s="29" t="e">
        <f ca="1">+_xlfn.IFNA(VLOOKUP($B463,'Resultados General'!$C$11:$CG$510,MATCH(CP$6,'Resultados General'!$C$10:$CG$10,0),0),"")</f>
        <v>#NAME?</v>
      </c>
      <c r="CQ463" s="29" t="str">
        <f t="shared" ca="1" si="579"/>
        <v/>
      </c>
      <c r="CR463" s="29" t="str">
        <f t="shared" ca="1" si="580"/>
        <v/>
      </c>
      <c r="CS463" s="29" t="e">
        <f ca="1">+_xlfn.IFNA(VLOOKUP($B463,'Resultados General'!$C$11:$CG$510,MATCH(CS$6,'Resultados General'!$C$10:$CG$10,0),0),"")</f>
        <v>#NAME?</v>
      </c>
      <c r="CT463" s="29" t="str">
        <f t="shared" ca="1" si="581"/>
        <v/>
      </c>
      <c r="CU463" s="29" t="str">
        <f t="shared" ca="1" si="582"/>
        <v/>
      </c>
      <c r="CV463" s="29" t="e">
        <f ca="1">+_xlfn.IFNA(VLOOKUP($B463,'Resultados General'!$C$11:$CG$510,MATCH(CV$6,'Resultados General'!$C$10:$CG$10,0),0),"")</f>
        <v>#NAME?</v>
      </c>
      <c r="CW463" s="29" t="str">
        <f t="shared" ca="1" si="583"/>
        <v/>
      </c>
      <c r="CX463" s="29" t="str">
        <f t="shared" ca="1" si="584"/>
        <v/>
      </c>
      <c r="CY463" s="29" t="e">
        <f ca="1">+_xlfn.IFNA(VLOOKUP($B463,'Resultados General'!$C$11:$CG$510,MATCH(CY$6,'Resultados General'!$C$10:$CG$10,0),0),"")</f>
        <v>#NAME?</v>
      </c>
      <c r="CZ463" s="29" t="str">
        <f t="shared" ca="1" si="585"/>
        <v/>
      </c>
      <c r="DA463" s="29" t="str">
        <f t="shared" ca="1" si="586"/>
        <v/>
      </c>
      <c r="DB463" s="29" t="e">
        <f ca="1">+_xlfn.IFNA(VLOOKUP($B463,'Resultados General'!$C$11:$CG$510,MATCH(DB$6,'Resultados General'!$C$10:$CG$10,0),0),"")</f>
        <v>#NAME?</v>
      </c>
      <c r="DC463" s="29" t="str">
        <f t="shared" ca="1" si="587"/>
        <v/>
      </c>
      <c r="DD463" s="29" t="str">
        <f t="shared" ca="1" si="588"/>
        <v/>
      </c>
      <c r="DE463" s="29" t="e">
        <f ca="1">+_xlfn.IFNA(VLOOKUP($B463,'Resultados General'!$C$11:$CG$510,MATCH(DE$6,'Resultados General'!$C$10:$CG$10,0),0),"")</f>
        <v>#NAME?</v>
      </c>
      <c r="DF463" s="29" t="str">
        <f t="shared" ca="1" si="589"/>
        <v/>
      </c>
      <c r="DG463" s="29" t="str">
        <f t="shared" ca="1" si="590"/>
        <v/>
      </c>
      <c r="DH463" s="29" t="e">
        <f ca="1">+_xlfn.IFNA(VLOOKUP($B463,'Resultados General'!$C$11:$CG$510,MATCH(DH$6,'Resultados General'!$C$10:$CG$10,0),0),"")</f>
        <v>#NAME?</v>
      </c>
      <c r="DI463" s="29" t="str">
        <f t="shared" ca="1" si="591"/>
        <v/>
      </c>
      <c r="DJ463" s="29" t="str">
        <f t="shared" ca="1" si="592"/>
        <v/>
      </c>
      <c r="DK463" s="29" t="e">
        <f ca="1">+_xlfn.IFNA(VLOOKUP($B463,'Resultados General'!$C$11:$CG$510,MATCH(DK$6,'Resultados General'!$C$10:$CG$10,0),0),"")</f>
        <v>#NAME?</v>
      </c>
      <c r="DL463" s="29" t="str">
        <f t="shared" ca="1" si="593"/>
        <v/>
      </c>
      <c r="DM463" s="29" t="str">
        <f t="shared" ca="1" si="594"/>
        <v/>
      </c>
      <c r="DN463" s="29" t="e">
        <f ca="1">+_xlfn.IFNA(VLOOKUP($B463,'Resultados General'!$C$11:$CG$510,MATCH(DN$6,'Resultados General'!$C$10:$CG$10,0),0),"")</f>
        <v>#NAME?</v>
      </c>
      <c r="DO463" s="29" t="str">
        <f t="shared" ca="1" si="595"/>
        <v/>
      </c>
      <c r="DP463" s="29" t="str">
        <f t="shared" ca="1" si="596"/>
        <v/>
      </c>
    </row>
    <row r="464" spans="2:120">
      <c r="B464" s="219" t="str">
        <f>+IF('Resultados General'!C467="","",'Resultados General'!C467)</f>
        <v/>
      </c>
      <c r="C464" s="134" t="e">
        <f ca="1">+_xlfn.IFNA(VLOOKUP('Distribución de puestos'!B464,'Resultados General'!$C$11:$J$510,8,0),"")</f>
        <v>#NAME?</v>
      </c>
      <c r="D464" s="135" t="e">
        <f ca="1">+_xlfn.IFNA(VLOOKUP(B464,'Resultados General'!$C$11:$L$510,10,0),"")</f>
        <v>#NAME?</v>
      </c>
      <c r="E464" s="26" t="s">
        <v>76</v>
      </c>
      <c r="F464" s="26" t="s">
        <v>76</v>
      </c>
      <c r="G464" s="135" t="str">
        <f t="shared" ca="1" si="597"/>
        <v/>
      </c>
      <c r="H464" s="135" t="str">
        <f t="shared" ca="1" si="598"/>
        <v/>
      </c>
      <c r="I464" s="219" t="str">
        <f t="shared" si="599"/>
        <v/>
      </c>
      <c r="J464" s="138"/>
      <c r="M464" s="29" t="e">
        <f ca="1">+_xlfn.IFNA(VLOOKUP($B464,'Resultados General'!$C$11:$CG$510,MATCH(M$6,'Resultados General'!$C$10:$CG$10,0),0),"")</f>
        <v>#NAME?</v>
      </c>
      <c r="N464" s="29" t="str">
        <f t="shared" ca="1" si="525"/>
        <v/>
      </c>
      <c r="O464" s="29" t="str">
        <f t="shared" ca="1" si="526"/>
        <v/>
      </c>
      <c r="P464" s="29" t="e">
        <f ca="1">+_xlfn.IFNA(VLOOKUP($B464,'Resultados General'!$C$11:$CG$510,MATCH(P$6,'Resultados General'!$C$10:$CG$10,0),0),"")</f>
        <v>#NAME?</v>
      </c>
      <c r="Q464" s="29" t="str">
        <f t="shared" ca="1" si="527"/>
        <v/>
      </c>
      <c r="R464" s="29" t="str">
        <f t="shared" ca="1" si="528"/>
        <v/>
      </c>
      <c r="S464" s="29" t="e">
        <f ca="1">+_xlfn.IFNA(VLOOKUP($B464,'Resultados General'!$C$11:$CG$510,MATCH(S$6,'Resultados General'!$C$10:$CG$10,0),0),"")</f>
        <v>#NAME?</v>
      </c>
      <c r="T464" s="29" t="str">
        <f t="shared" ca="1" si="529"/>
        <v/>
      </c>
      <c r="U464" s="29" t="str">
        <f t="shared" ca="1" si="530"/>
        <v/>
      </c>
      <c r="V464" s="29" t="e">
        <f ca="1">+_xlfn.IFNA(VLOOKUP($B464,'Resultados General'!$C$11:$CG$510,MATCH(V$6,'Resultados General'!$C$10:$CG$10,0),0),"")</f>
        <v>#NAME?</v>
      </c>
      <c r="W464" s="29" t="str">
        <f t="shared" ca="1" si="531"/>
        <v/>
      </c>
      <c r="X464" s="29" t="str">
        <f t="shared" ca="1" si="532"/>
        <v/>
      </c>
      <c r="Y464" s="29" t="e">
        <f ca="1">+_xlfn.IFNA(VLOOKUP($B464,'Resultados General'!$C$11:$CG$510,MATCH(Y$6,'Resultados General'!$C$10:$CG$10,0),0),"")</f>
        <v>#NAME?</v>
      </c>
      <c r="Z464" s="29" t="str">
        <f t="shared" ca="1" si="533"/>
        <v/>
      </c>
      <c r="AA464" s="29" t="str">
        <f t="shared" ca="1" si="534"/>
        <v/>
      </c>
      <c r="AB464" s="29" t="e">
        <f ca="1">+_xlfn.IFNA(VLOOKUP($B464,'Resultados General'!$C$11:$CG$510,MATCH(AB$6,'Resultados General'!$C$10:$CG$10,0),0),"")</f>
        <v>#NAME?</v>
      </c>
      <c r="AC464" s="29" t="str">
        <f t="shared" ca="1" si="535"/>
        <v/>
      </c>
      <c r="AD464" s="29" t="str">
        <f t="shared" ca="1" si="536"/>
        <v/>
      </c>
      <c r="AE464" s="29" t="e">
        <f ca="1">+_xlfn.IFNA(VLOOKUP($B464,'Resultados General'!$C$11:$CG$510,MATCH(AE$6,'Resultados General'!$C$10:$CG$10,0),0),"")</f>
        <v>#NAME?</v>
      </c>
      <c r="AF464" s="29" t="str">
        <f t="shared" ca="1" si="537"/>
        <v/>
      </c>
      <c r="AG464" s="29" t="str">
        <f t="shared" ca="1" si="538"/>
        <v/>
      </c>
      <c r="AH464" s="29" t="e">
        <f ca="1">+_xlfn.IFNA(VLOOKUP($B464,'Resultados General'!$C$11:$CG$510,MATCH(AH$6,'Resultados General'!$C$10:$CG$10,0),0),"")</f>
        <v>#NAME?</v>
      </c>
      <c r="AI464" s="29" t="str">
        <f t="shared" ca="1" si="539"/>
        <v/>
      </c>
      <c r="AJ464" s="29" t="str">
        <f t="shared" ca="1" si="540"/>
        <v/>
      </c>
      <c r="AK464" s="29" t="e">
        <f ca="1">+_xlfn.IFNA(VLOOKUP($B464,'Resultados General'!$C$11:$CG$510,MATCH(AK$6,'Resultados General'!$C$10:$CG$10,0),0),"")</f>
        <v>#NAME?</v>
      </c>
      <c r="AL464" s="29" t="str">
        <f t="shared" ca="1" si="541"/>
        <v/>
      </c>
      <c r="AM464" s="29" t="str">
        <f t="shared" ca="1" si="542"/>
        <v/>
      </c>
      <c r="AN464" s="29" t="e">
        <f ca="1">+_xlfn.IFNA(VLOOKUP($B464,'Resultados General'!$C$11:$CG$510,MATCH(AN$6,'Resultados General'!$C$10:$CG$10,0),0),"")</f>
        <v>#NAME?</v>
      </c>
      <c r="AO464" s="29" t="str">
        <f t="shared" ca="1" si="543"/>
        <v/>
      </c>
      <c r="AP464" s="29" t="str">
        <f t="shared" ca="1" si="544"/>
        <v/>
      </c>
      <c r="AQ464" s="29" t="e">
        <f ca="1">+_xlfn.IFNA(VLOOKUP($B464,'Resultados General'!$C$11:$CG$510,MATCH(AQ$6,'Resultados General'!$C$10:$CG$10,0),0),"")</f>
        <v>#NAME?</v>
      </c>
      <c r="AR464" s="29" t="str">
        <f t="shared" ca="1" si="545"/>
        <v/>
      </c>
      <c r="AS464" s="29" t="str">
        <f t="shared" ca="1" si="546"/>
        <v/>
      </c>
      <c r="AT464" s="29" t="e">
        <f ca="1">+_xlfn.IFNA(VLOOKUP($B464,'Resultados General'!$C$11:$CG$510,MATCH(AT$6,'Resultados General'!$C$10:$CG$10,0),0),"")</f>
        <v>#NAME?</v>
      </c>
      <c r="AU464" s="29" t="str">
        <f t="shared" ca="1" si="547"/>
        <v/>
      </c>
      <c r="AV464" s="29" t="str">
        <f t="shared" ca="1" si="548"/>
        <v/>
      </c>
      <c r="AW464" s="29" t="e">
        <f ca="1">+_xlfn.IFNA(VLOOKUP($B464,'Resultados General'!$C$11:$CG$510,MATCH(AW$6,'Resultados General'!$C$10:$CG$10,0),0),"")</f>
        <v>#NAME?</v>
      </c>
      <c r="AX464" s="29" t="str">
        <f t="shared" ca="1" si="549"/>
        <v/>
      </c>
      <c r="AY464" s="29" t="str">
        <f t="shared" ca="1" si="550"/>
        <v/>
      </c>
      <c r="AZ464" s="29" t="e">
        <f ca="1">+_xlfn.IFNA(VLOOKUP($B464,'Resultados General'!$C$11:$CG$510,MATCH(AZ$6,'Resultados General'!$C$10:$CG$10,0),0),"")</f>
        <v>#NAME?</v>
      </c>
      <c r="BA464" s="29" t="str">
        <f t="shared" ca="1" si="551"/>
        <v/>
      </c>
      <c r="BB464" s="29" t="str">
        <f t="shared" ca="1" si="552"/>
        <v/>
      </c>
      <c r="BC464" s="29" t="e">
        <f ca="1">+_xlfn.IFNA(VLOOKUP($B464,'Resultados General'!$C$11:$CG$510,MATCH(BC$6,'Resultados General'!$C$10:$CG$10,0),0),"")</f>
        <v>#NAME?</v>
      </c>
      <c r="BD464" s="29" t="str">
        <f t="shared" ca="1" si="553"/>
        <v/>
      </c>
      <c r="BE464" s="29" t="str">
        <f t="shared" ca="1" si="554"/>
        <v/>
      </c>
      <c r="BF464" s="29" t="e">
        <f ca="1">+_xlfn.IFNA(VLOOKUP($B464,'Resultados General'!$C$11:$CG$510,MATCH(BF$6,'Resultados General'!$C$10:$CG$10,0),0),"")</f>
        <v>#NAME?</v>
      </c>
      <c r="BG464" s="29" t="str">
        <f t="shared" ca="1" si="555"/>
        <v/>
      </c>
      <c r="BH464" s="29" t="str">
        <f t="shared" ca="1" si="556"/>
        <v/>
      </c>
      <c r="BI464" s="29" t="e">
        <f ca="1">+_xlfn.IFNA(VLOOKUP($B464,'Resultados General'!$C$11:$CG$510,MATCH(BI$6,'Resultados General'!$C$10:$CG$10,0),0),"")</f>
        <v>#NAME?</v>
      </c>
      <c r="BJ464" s="29" t="str">
        <f t="shared" ca="1" si="557"/>
        <v/>
      </c>
      <c r="BK464" s="29" t="str">
        <f t="shared" ca="1" si="558"/>
        <v/>
      </c>
      <c r="BL464" s="29" t="e">
        <f ca="1">+_xlfn.IFNA(VLOOKUP($B464,'Resultados General'!$C$11:$CG$510,MATCH(BL$6,'Resultados General'!$C$10:$CG$10,0),0),"")</f>
        <v>#NAME?</v>
      </c>
      <c r="BM464" s="29" t="str">
        <f t="shared" ca="1" si="559"/>
        <v/>
      </c>
      <c r="BN464" s="29" t="str">
        <f t="shared" ca="1" si="560"/>
        <v/>
      </c>
      <c r="BO464" s="29" t="e">
        <f ca="1">+_xlfn.IFNA(VLOOKUP($B464,'Resultados General'!$C$11:$CG$510,MATCH(BO$6,'Resultados General'!$C$10:$CG$10,0),0),"")</f>
        <v>#NAME?</v>
      </c>
      <c r="BP464" s="29" t="str">
        <f t="shared" ca="1" si="561"/>
        <v/>
      </c>
      <c r="BQ464" s="29" t="str">
        <f t="shared" ca="1" si="562"/>
        <v/>
      </c>
      <c r="BR464" s="29" t="e">
        <f ca="1">+_xlfn.IFNA(VLOOKUP($B464,'Resultados General'!$C$11:$CG$510,MATCH(BR$6,'Resultados General'!$C$10:$CG$10,0),0),"")</f>
        <v>#NAME?</v>
      </c>
      <c r="BS464" s="29" t="str">
        <f t="shared" ca="1" si="563"/>
        <v/>
      </c>
      <c r="BT464" s="29" t="str">
        <f t="shared" ca="1" si="564"/>
        <v/>
      </c>
      <c r="BU464" s="29" t="e">
        <f ca="1">+_xlfn.IFNA(VLOOKUP($B464,'Resultados General'!$C$11:$CG$510,MATCH(BU$6,'Resultados General'!$C$10:$CG$10,0),0),"")</f>
        <v>#NAME?</v>
      </c>
      <c r="BV464" s="29" t="str">
        <f t="shared" ca="1" si="565"/>
        <v/>
      </c>
      <c r="BW464" s="29" t="str">
        <f t="shared" ca="1" si="566"/>
        <v/>
      </c>
      <c r="BX464" s="29" t="e">
        <f ca="1">+_xlfn.IFNA(VLOOKUP($B464,'Resultados General'!$C$11:$CG$510,MATCH(BX$6,'Resultados General'!$C$10:$CG$10,0),0),"")</f>
        <v>#NAME?</v>
      </c>
      <c r="BY464" s="29" t="str">
        <f t="shared" ca="1" si="567"/>
        <v/>
      </c>
      <c r="BZ464" s="29" t="str">
        <f t="shared" ca="1" si="568"/>
        <v/>
      </c>
      <c r="CA464" s="29" t="e">
        <f ca="1">+_xlfn.IFNA(VLOOKUP($B464,'Resultados General'!$C$11:$CG$510,MATCH(CA$6,'Resultados General'!$C$10:$CG$10,0),0),"")</f>
        <v>#NAME?</v>
      </c>
      <c r="CB464" s="29" t="str">
        <f t="shared" ca="1" si="569"/>
        <v/>
      </c>
      <c r="CC464" s="29" t="str">
        <f t="shared" ca="1" si="570"/>
        <v/>
      </c>
      <c r="CD464" s="29" t="e">
        <f ca="1">+_xlfn.IFNA(VLOOKUP($B464,'Resultados General'!$C$11:$CG$510,MATCH(CD$6,'Resultados General'!$C$10:$CG$10,0),0),"")</f>
        <v>#NAME?</v>
      </c>
      <c r="CE464" s="29" t="str">
        <f t="shared" ca="1" si="571"/>
        <v/>
      </c>
      <c r="CF464" s="29" t="str">
        <f t="shared" ca="1" si="572"/>
        <v/>
      </c>
      <c r="CG464" s="29" t="e">
        <f ca="1">+_xlfn.IFNA(VLOOKUP($B464,'Resultados General'!$C$11:$CG$510,MATCH(CG$6,'Resultados General'!$C$10:$CG$10,0),0),"")</f>
        <v>#NAME?</v>
      </c>
      <c r="CH464" s="29" t="str">
        <f t="shared" ca="1" si="573"/>
        <v/>
      </c>
      <c r="CI464" s="29" t="str">
        <f t="shared" ca="1" si="574"/>
        <v/>
      </c>
      <c r="CJ464" s="29" t="e">
        <f ca="1">+_xlfn.IFNA(VLOOKUP($B464,'Resultados General'!$C$11:$CG$510,MATCH(CJ$6,'Resultados General'!$C$10:$CG$10,0),0),"")</f>
        <v>#NAME?</v>
      </c>
      <c r="CK464" s="29" t="str">
        <f t="shared" ca="1" si="575"/>
        <v/>
      </c>
      <c r="CL464" s="29" t="str">
        <f t="shared" ca="1" si="576"/>
        <v/>
      </c>
      <c r="CM464" s="29" t="e">
        <f ca="1">+_xlfn.IFNA(VLOOKUP($B464,'Resultados General'!$C$11:$CG$510,MATCH(CM$6,'Resultados General'!$C$10:$CG$10,0),0),"")</f>
        <v>#NAME?</v>
      </c>
      <c r="CN464" s="29" t="str">
        <f t="shared" ca="1" si="577"/>
        <v/>
      </c>
      <c r="CO464" s="29" t="str">
        <f t="shared" ca="1" si="578"/>
        <v/>
      </c>
      <c r="CP464" s="29" t="e">
        <f ca="1">+_xlfn.IFNA(VLOOKUP($B464,'Resultados General'!$C$11:$CG$510,MATCH(CP$6,'Resultados General'!$C$10:$CG$10,0),0),"")</f>
        <v>#NAME?</v>
      </c>
      <c r="CQ464" s="29" t="str">
        <f t="shared" ca="1" si="579"/>
        <v/>
      </c>
      <c r="CR464" s="29" t="str">
        <f t="shared" ca="1" si="580"/>
        <v/>
      </c>
      <c r="CS464" s="29" t="e">
        <f ca="1">+_xlfn.IFNA(VLOOKUP($B464,'Resultados General'!$C$11:$CG$510,MATCH(CS$6,'Resultados General'!$C$10:$CG$10,0),0),"")</f>
        <v>#NAME?</v>
      </c>
      <c r="CT464" s="29" t="str">
        <f t="shared" ca="1" si="581"/>
        <v/>
      </c>
      <c r="CU464" s="29" t="str">
        <f t="shared" ca="1" si="582"/>
        <v/>
      </c>
      <c r="CV464" s="29" t="e">
        <f ca="1">+_xlfn.IFNA(VLOOKUP($B464,'Resultados General'!$C$11:$CG$510,MATCH(CV$6,'Resultados General'!$C$10:$CG$10,0),0),"")</f>
        <v>#NAME?</v>
      </c>
      <c r="CW464" s="29" t="str">
        <f t="shared" ca="1" si="583"/>
        <v/>
      </c>
      <c r="CX464" s="29" t="str">
        <f t="shared" ca="1" si="584"/>
        <v/>
      </c>
      <c r="CY464" s="29" t="e">
        <f ca="1">+_xlfn.IFNA(VLOOKUP($B464,'Resultados General'!$C$11:$CG$510,MATCH(CY$6,'Resultados General'!$C$10:$CG$10,0),0),"")</f>
        <v>#NAME?</v>
      </c>
      <c r="CZ464" s="29" t="str">
        <f t="shared" ca="1" si="585"/>
        <v/>
      </c>
      <c r="DA464" s="29" t="str">
        <f t="shared" ca="1" si="586"/>
        <v/>
      </c>
      <c r="DB464" s="29" t="e">
        <f ca="1">+_xlfn.IFNA(VLOOKUP($B464,'Resultados General'!$C$11:$CG$510,MATCH(DB$6,'Resultados General'!$C$10:$CG$10,0),0),"")</f>
        <v>#NAME?</v>
      </c>
      <c r="DC464" s="29" t="str">
        <f t="shared" ca="1" si="587"/>
        <v/>
      </c>
      <c r="DD464" s="29" t="str">
        <f t="shared" ca="1" si="588"/>
        <v/>
      </c>
      <c r="DE464" s="29" t="e">
        <f ca="1">+_xlfn.IFNA(VLOOKUP($B464,'Resultados General'!$C$11:$CG$510,MATCH(DE$6,'Resultados General'!$C$10:$CG$10,0),0),"")</f>
        <v>#NAME?</v>
      </c>
      <c r="DF464" s="29" t="str">
        <f t="shared" ca="1" si="589"/>
        <v/>
      </c>
      <c r="DG464" s="29" t="str">
        <f t="shared" ca="1" si="590"/>
        <v/>
      </c>
      <c r="DH464" s="29" t="e">
        <f ca="1">+_xlfn.IFNA(VLOOKUP($B464,'Resultados General'!$C$11:$CG$510,MATCH(DH$6,'Resultados General'!$C$10:$CG$10,0),0),"")</f>
        <v>#NAME?</v>
      </c>
      <c r="DI464" s="29" t="str">
        <f t="shared" ca="1" si="591"/>
        <v/>
      </c>
      <c r="DJ464" s="29" t="str">
        <f t="shared" ca="1" si="592"/>
        <v/>
      </c>
      <c r="DK464" s="29" t="e">
        <f ca="1">+_xlfn.IFNA(VLOOKUP($B464,'Resultados General'!$C$11:$CG$510,MATCH(DK$6,'Resultados General'!$C$10:$CG$10,0),0),"")</f>
        <v>#NAME?</v>
      </c>
      <c r="DL464" s="29" t="str">
        <f t="shared" ca="1" si="593"/>
        <v/>
      </c>
      <c r="DM464" s="29" t="str">
        <f t="shared" ca="1" si="594"/>
        <v/>
      </c>
      <c r="DN464" s="29" t="e">
        <f ca="1">+_xlfn.IFNA(VLOOKUP($B464,'Resultados General'!$C$11:$CG$510,MATCH(DN$6,'Resultados General'!$C$10:$CG$10,0),0),"")</f>
        <v>#NAME?</v>
      </c>
      <c r="DO464" s="29" t="str">
        <f t="shared" ca="1" si="595"/>
        <v/>
      </c>
      <c r="DP464" s="29" t="str">
        <f t="shared" ca="1" si="596"/>
        <v/>
      </c>
    </row>
    <row r="465" spans="2:120">
      <c r="B465" s="219" t="str">
        <f>+IF('Resultados General'!C468="","",'Resultados General'!C468)</f>
        <v/>
      </c>
      <c r="C465" s="134" t="e">
        <f ca="1">+_xlfn.IFNA(VLOOKUP('Distribución de puestos'!B465,'Resultados General'!$C$11:$J$510,8,0),"")</f>
        <v>#NAME?</v>
      </c>
      <c r="D465" s="135" t="e">
        <f ca="1">+_xlfn.IFNA(VLOOKUP(B465,'Resultados General'!$C$11:$L$510,10,0),"")</f>
        <v>#NAME?</v>
      </c>
      <c r="E465" s="26" t="s">
        <v>76</v>
      </c>
      <c r="F465" s="26" t="s">
        <v>76</v>
      </c>
      <c r="G465" s="135" t="str">
        <f t="shared" ca="1" si="597"/>
        <v/>
      </c>
      <c r="H465" s="135" t="str">
        <f t="shared" ca="1" si="598"/>
        <v/>
      </c>
      <c r="I465" s="219" t="str">
        <f t="shared" si="599"/>
        <v/>
      </c>
      <c r="J465" s="138"/>
      <c r="M465" s="29" t="e">
        <f ca="1">+_xlfn.IFNA(VLOOKUP($B465,'Resultados General'!$C$11:$CG$510,MATCH(M$6,'Resultados General'!$C$10:$CG$10,0),0),"")</f>
        <v>#NAME?</v>
      </c>
      <c r="N465" s="29" t="str">
        <f t="shared" ca="1" si="525"/>
        <v/>
      </c>
      <c r="O465" s="29" t="str">
        <f t="shared" ca="1" si="526"/>
        <v/>
      </c>
      <c r="P465" s="29" t="e">
        <f ca="1">+_xlfn.IFNA(VLOOKUP($B465,'Resultados General'!$C$11:$CG$510,MATCH(P$6,'Resultados General'!$C$10:$CG$10,0),0),"")</f>
        <v>#NAME?</v>
      </c>
      <c r="Q465" s="29" t="str">
        <f t="shared" ca="1" si="527"/>
        <v/>
      </c>
      <c r="R465" s="29" t="str">
        <f t="shared" ca="1" si="528"/>
        <v/>
      </c>
      <c r="S465" s="29" t="e">
        <f ca="1">+_xlfn.IFNA(VLOOKUP($B465,'Resultados General'!$C$11:$CG$510,MATCH(S$6,'Resultados General'!$C$10:$CG$10,0),0),"")</f>
        <v>#NAME?</v>
      </c>
      <c r="T465" s="29" t="str">
        <f t="shared" ca="1" si="529"/>
        <v/>
      </c>
      <c r="U465" s="29" t="str">
        <f t="shared" ca="1" si="530"/>
        <v/>
      </c>
      <c r="V465" s="29" t="e">
        <f ca="1">+_xlfn.IFNA(VLOOKUP($B465,'Resultados General'!$C$11:$CG$510,MATCH(V$6,'Resultados General'!$C$10:$CG$10,0),0),"")</f>
        <v>#NAME?</v>
      </c>
      <c r="W465" s="29" t="str">
        <f t="shared" ca="1" si="531"/>
        <v/>
      </c>
      <c r="X465" s="29" t="str">
        <f t="shared" ca="1" si="532"/>
        <v/>
      </c>
      <c r="Y465" s="29" t="e">
        <f ca="1">+_xlfn.IFNA(VLOOKUP($B465,'Resultados General'!$C$11:$CG$510,MATCH(Y$6,'Resultados General'!$C$10:$CG$10,0),0),"")</f>
        <v>#NAME?</v>
      </c>
      <c r="Z465" s="29" t="str">
        <f t="shared" ca="1" si="533"/>
        <v/>
      </c>
      <c r="AA465" s="29" t="str">
        <f t="shared" ca="1" si="534"/>
        <v/>
      </c>
      <c r="AB465" s="29" t="e">
        <f ca="1">+_xlfn.IFNA(VLOOKUP($B465,'Resultados General'!$C$11:$CG$510,MATCH(AB$6,'Resultados General'!$C$10:$CG$10,0),0),"")</f>
        <v>#NAME?</v>
      </c>
      <c r="AC465" s="29" t="str">
        <f t="shared" ca="1" si="535"/>
        <v/>
      </c>
      <c r="AD465" s="29" t="str">
        <f t="shared" ca="1" si="536"/>
        <v/>
      </c>
      <c r="AE465" s="29" t="e">
        <f ca="1">+_xlfn.IFNA(VLOOKUP($B465,'Resultados General'!$C$11:$CG$510,MATCH(AE$6,'Resultados General'!$C$10:$CG$10,0),0),"")</f>
        <v>#NAME?</v>
      </c>
      <c r="AF465" s="29" t="str">
        <f t="shared" ca="1" si="537"/>
        <v/>
      </c>
      <c r="AG465" s="29" t="str">
        <f t="shared" ca="1" si="538"/>
        <v/>
      </c>
      <c r="AH465" s="29" t="e">
        <f ca="1">+_xlfn.IFNA(VLOOKUP($B465,'Resultados General'!$C$11:$CG$510,MATCH(AH$6,'Resultados General'!$C$10:$CG$10,0),0),"")</f>
        <v>#NAME?</v>
      </c>
      <c r="AI465" s="29" t="str">
        <f t="shared" ca="1" si="539"/>
        <v/>
      </c>
      <c r="AJ465" s="29" t="str">
        <f t="shared" ca="1" si="540"/>
        <v/>
      </c>
      <c r="AK465" s="29" t="e">
        <f ca="1">+_xlfn.IFNA(VLOOKUP($B465,'Resultados General'!$C$11:$CG$510,MATCH(AK$6,'Resultados General'!$C$10:$CG$10,0),0),"")</f>
        <v>#NAME?</v>
      </c>
      <c r="AL465" s="29" t="str">
        <f t="shared" ca="1" si="541"/>
        <v/>
      </c>
      <c r="AM465" s="29" t="str">
        <f t="shared" ca="1" si="542"/>
        <v/>
      </c>
      <c r="AN465" s="29" t="e">
        <f ca="1">+_xlfn.IFNA(VLOOKUP($B465,'Resultados General'!$C$11:$CG$510,MATCH(AN$6,'Resultados General'!$C$10:$CG$10,0),0),"")</f>
        <v>#NAME?</v>
      </c>
      <c r="AO465" s="29" t="str">
        <f t="shared" ca="1" si="543"/>
        <v/>
      </c>
      <c r="AP465" s="29" t="str">
        <f t="shared" ca="1" si="544"/>
        <v/>
      </c>
      <c r="AQ465" s="29" t="e">
        <f ca="1">+_xlfn.IFNA(VLOOKUP($B465,'Resultados General'!$C$11:$CG$510,MATCH(AQ$6,'Resultados General'!$C$10:$CG$10,0),0),"")</f>
        <v>#NAME?</v>
      </c>
      <c r="AR465" s="29" t="str">
        <f t="shared" ca="1" si="545"/>
        <v/>
      </c>
      <c r="AS465" s="29" t="str">
        <f t="shared" ca="1" si="546"/>
        <v/>
      </c>
      <c r="AT465" s="29" t="e">
        <f ca="1">+_xlfn.IFNA(VLOOKUP($B465,'Resultados General'!$C$11:$CG$510,MATCH(AT$6,'Resultados General'!$C$10:$CG$10,0),0),"")</f>
        <v>#NAME?</v>
      </c>
      <c r="AU465" s="29" t="str">
        <f t="shared" ca="1" si="547"/>
        <v/>
      </c>
      <c r="AV465" s="29" t="str">
        <f t="shared" ca="1" si="548"/>
        <v/>
      </c>
      <c r="AW465" s="29" t="e">
        <f ca="1">+_xlfn.IFNA(VLOOKUP($B465,'Resultados General'!$C$11:$CG$510,MATCH(AW$6,'Resultados General'!$C$10:$CG$10,0),0),"")</f>
        <v>#NAME?</v>
      </c>
      <c r="AX465" s="29" t="str">
        <f t="shared" ca="1" si="549"/>
        <v/>
      </c>
      <c r="AY465" s="29" t="str">
        <f t="shared" ca="1" si="550"/>
        <v/>
      </c>
      <c r="AZ465" s="29" t="e">
        <f ca="1">+_xlfn.IFNA(VLOOKUP($B465,'Resultados General'!$C$11:$CG$510,MATCH(AZ$6,'Resultados General'!$C$10:$CG$10,0),0),"")</f>
        <v>#NAME?</v>
      </c>
      <c r="BA465" s="29" t="str">
        <f t="shared" ca="1" si="551"/>
        <v/>
      </c>
      <c r="BB465" s="29" t="str">
        <f t="shared" ca="1" si="552"/>
        <v/>
      </c>
      <c r="BC465" s="29" t="e">
        <f ca="1">+_xlfn.IFNA(VLOOKUP($B465,'Resultados General'!$C$11:$CG$510,MATCH(BC$6,'Resultados General'!$C$10:$CG$10,0),0),"")</f>
        <v>#NAME?</v>
      </c>
      <c r="BD465" s="29" t="str">
        <f t="shared" ca="1" si="553"/>
        <v/>
      </c>
      <c r="BE465" s="29" t="str">
        <f t="shared" ca="1" si="554"/>
        <v/>
      </c>
      <c r="BF465" s="29" t="e">
        <f ca="1">+_xlfn.IFNA(VLOOKUP($B465,'Resultados General'!$C$11:$CG$510,MATCH(BF$6,'Resultados General'!$C$10:$CG$10,0),0),"")</f>
        <v>#NAME?</v>
      </c>
      <c r="BG465" s="29" t="str">
        <f t="shared" ca="1" si="555"/>
        <v/>
      </c>
      <c r="BH465" s="29" t="str">
        <f t="shared" ca="1" si="556"/>
        <v/>
      </c>
      <c r="BI465" s="29" t="e">
        <f ca="1">+_xlfn.IFNA(VLOOKUP($B465,'Resultados General'!$C$11:$CG$510,MATCH(BI$6,'Resultados General'!$C$10:$CG$10,0),0),"")</f>
        <v>#NAME?</v>
      </c>
      <c r="BJ465" s="29" t="str">
        <f t="shared" ca="1" si="557"/>
        <v/>
      </c>
      <c r="BK465" s="29" t="str">
        <f t="shared" ca="1" si="558"/>
        <v/>
      </c>
      <c r="BL465" s="29" t="e">
        <f ca="1">+_xlfn.IFNA(VLOOKUP($B465,'Resultados General'!$C$11:$CG$510,MATCH(BL$6,'Resultados General'!$C$10:$CG$10,0),0),"")</f>
        <v>#NAME?</v>
      </c>
      <c r="BM465" s="29" t="str">
        <f t="shared" ca="1" si="559"/>
        <v/>
      </c>
      <c r="BN465" s="29" t="str">
        <f t="shared" ca="1" si="560"/>
        <v/>
      </c>
      <c r="BO465" s="29" t="e">
        <f ca="1">+_xlfn.IFNA(VLOOKUP($B465,'Resultados General'!$C$11:$CG$510,MATCH(BO$6,'Resultados General'!$C$10:$CG$10,0),0),"")</f>
        <v>#NAME?</v>
      </c>
      <c r="BP465" s="29" t="str">
        <f t="shared" ca="1" si="561"/>
        <v/>
      </c>
      <c r="BQ465" s="29" t="str">
        <f t="shared" ca="1" si="562"/>
        <v/>
      </c>
      <c r="BR465" s="29" t="e">
        <f ca="1">+_xlfn.IFNA(VLOOKUP($B465,'Resultados General'!$C$11:$CG$510,MATCH(BR$6,'Resultados General'!$C$10:$CG$10,0),0),"")</f>
        <v>#NAME?</v>
      </c>
      <c r="BS465" s="29" t="str">
        <f t="shared" ca="1" si="563"/>
        <v/>
      </c>
      <c r="BT465" s="29" t="str">
        <f t="shared" ca="1" si="564"/>
        <v/>
      </c>
      <c r="BU465" s="29" t="e">
        <f ca="1">+_xlfn.IFNA(VLOOKUP($B465,'Resultados General'!$C$11:$CG$510,MATCH(BU$6,'Resultados General'!$C$10:$CG$10,0),0),"")</f>
        <v>#NAME?</v>
      </c>
      <c r="BV465" s="29" t="str">
        <f t="shared" ca="1" si="565"/>
        <v/>
      </c>
      <c r="BW465" s="29" t="str">
        <f t="shared" ca="1" si="566"/>
        <v/>
      </c>
      <c r="BX465" s="29" t="e">
        <f ca="1">+_xlfn.IFNA(VLOOKUP($B465,'Resultados General'!$C$11:$CG$510,MATCH(BX$6,'Resultados General'!$C$10:$CG$10,0),0),"")</f>
        <v>#NAME?</v>
      </c>
      <c r="BY465" s="29" t="str">
        <f t="shared" ca="1" si="567"/>
        <v/>
      </c>
      <c r="BZ465" s="29" t="str">
        <f t="shared" ca="1" si="568"/>
        <v/>
      </c>
      <c r="CA465" s="29" t="e">
        <f ca="1">+_xlfn.IFNA(VLOOKUP($B465,'Resultados General'!$C$11:$CG$510,MATCH(CA$6,'Resultados General'!$C$10:$CG$10,0),0),"")</f>
        <v>#NAME?</v>
      </c>
      <c r="CB465" s="29" t="str">
        <f t="shared" ca="1" si="569"/>
        <v/>
      </c>
      <c r="CC465" s="29" t="str">
        <f t="shared" ca="1" si="570"/>
        <v/>
      </c>
      <c r="CD465" s="29" t="e">
        <f ca="1">+_xlfn.IFNA(VLOOKUP($B465,'Resultados General'!$C$11:$CG$510,MATCH(CD$6,'Resultados General'!$C$10:$CG$10,0),0),"")</f>
        <v>#NAME?</v>
      </c>
      <c r="CE465" s="29" t="str">
        <f t="shared" ca="1" si="571"/>
        <v/>
      </c>
      <c r="CF465" s="29" t="str">
        <f t="shared" ca="1" si="572"/>
        <v/>
      </c>
      <c r="CG465" s="29" t="e">
        <f ca="1">+_xlfn.IFNA(VLOOKUP($B465,'Resultados General'!$C$11:$CG$510,MATCH(CG$6,'Resultados General'!$C$10:$CG$10,0),0),"")</f>
        <v>#NAME?</v>
      </c>
      <c r="CH465" s="29" t="str">
        <f t="shared" ca="1" si="573"/>
        <v/>
      </c>
      <c r="CI465" s="29" t="str">
        <f t="shared" ca="1" si="574"/>
        <v/>
      </c>
      <c r="CJ465" s="29" t="e">
        <f ca="1">+_xlfn.IFNA(VLOOKUP($B465,'Resultados General'!$C$11:$CG$510,MATCH(CJ$6,'Resultados General'!$C$10:$CG$10,0),0),"")</f>
        <v>#NAME?</v>
      </c>
      <c r="CK465" s="29" t="str">
        <f t="shared" ca="1" si="575"/>
        <v/>
      </c>
      <c r="CL465" s="29" t="str">
        <f t="shared" ca="1" si="576"/>
        <v/>
      </c>
      <c r="CM465" s="29" t="e">
        <f ca="1">+_xlfn.IFNA(VLOOKUP($B465,'Resultados General'!$C$11:$CG$510,MATCH(CM$6,'Resultados General'!$C$10:$CG$10,0),0),"")</f>
        <v>#NAME?</v>
      </c>
      <c r="CN465" s="29" t="str">
        <f t="shared" ca="1" si="577"/>
        <v/>
      </c>
      <c r="CO465" s="29" t="str">
        <f t="shared" ca="1" si="578"/>
        <v/>
      </c>
      <c r="CP465" s="29" t="e">
        <f ca="1">+_xlfn.IFNA(VLOOKUP($B465,'Resultados General'!$C$11:$CG$510,MATCH(CP$6,'Resultados General'!$C$10:$CG$10,0),0),"")</f>
        <v>#NAME?</v>
      </c>
      <c r="CQ465" s="29" t="str">
        <f t="shared" ca="1" si="579"/>
        <v/>
      </c>
      <c r="CR465" s="29" t="str">
        <f t="shared" ca="1" si="580"/>
        <v/>
      </c>
      <c r="CS465" s="29" t="e">
        <f ca="1">+_xlfn.IFNA(VLOOKUP($B465,'Resultados General'!$C$11:$CG$510,MATCH(CS$6,'Resultados General'!$C$10:$CG$10,0),0),"")</f>
        <v>#NAME?</v>
      </c>
      <c r="CT465" s="29" t="str">
        <f t="shared" ca="1" si="581"/>
        <v/>
      </c>
      <c r="CU465" s="29" t="str">
        <f t="shared" ca="1" si="582"/>
        <v/>
      </c>
      <c r="CV465" s="29" t="e">
        <f ca="1">+_xlfn.IFNA(VLOOKUP($B465,'Resultados General'!$C$11:$CG$510,MATCH(CV$6,'Resultados General'!$C$10:$CG$10,0),0),"")</f>
        <v>#NAME?</v>
      </c>
      <c r="CW465" s="29" t="str">
        <f t="shared" ca="1" si="583"/>
        <v/>
      </c>
      <c r="CX465" s="29" t="str">
        <f t="shared" ca="1" si="584"/>
        <v/>
      </c>
      <c r="CY465" s="29" t="e">
        <f ca="1">+_xlfn.IFNA(VLOOKUP($B465,'Resultados General'!$C$11:$CG$510,MATCH(CY$6,'Resultados General'!$C$10:$CG$10,0),0),"")</f>
        <v>#NAME?</v>
      </c>
      <c r="CZ465" s="29" t="str">
        <f t="shared" ca="1" si="585"/>
        <v/>
      </c>
      <c r="DA465" s="29" t="str">
        <f t="shared" ca="1" si="586"/>
        <v/>
      </c>
      <c r="DB465" s="29" t="e">
        <f ca="1">+_xlfn.IFNA(VLOOKUP($B465,'Resultados General'!$C$11:$CG$510,MATCH(DB$6,'Resultados General'!$C$10:$CG$10,0),0),"")</f>
        <v>#NAME?</v>
      </c>
      <c r="DC465" s="29" t="str">
        <f t="shared" ca="1" si="587"/>
        <v/>
      </c>
      <c r="DD465" s="29" t="str">
        <f t="shared" ca="1" si="588"/>
        <v/>
      </c>
      <c r="DE465" s="29" t="e">
        <f ca="1">+_xlfn.IFNA(VLOOKUP($B465,'Resultados General'!$C$11:$CG$510,MATCH(DE$6,'Resultados General'!$C$10:$CG$10,0),0),"")</f>
        <v>#NAME?</v>
      </c>
      <c r="DF465" s="29" t="str">
        <f t="shared" ca="1" si="589"/>
        <v/>
      </c>
      <c r="DG465" s="29" t="str">
        <f t="shared" ca="1" si="590"/>
        <v/>
      </c>
      <c r="DH465" s="29" t="e">
        <f ca="1">+_xlfn.IFNA(VLOOKUP($B465,'Resultados General'!$C$11:$CG$510,MATCH(DH$6,'Resultados General'!$C$10:$CG$10,0),0),"")</f>
        <v>#NAME?</v>
      </c>
      <c r="DI465" s="29" t="str">
        <f t="shared" ca="1" si="591"/>
        <v/>
      </c>
      <c r="DJ465" s="29" t="str">
        <f t="shared" ca="1" si="592"/>
        <v/>
      </c>
      <c r="DK465" s="29" t="e">
        <f ca="1">+_xlfn.IFNA(VLOOKUP($B465,'Resultados General'!$C$11:$CG$510,MATCH(DK$6,'Resultados General'!$C$10:$CG$10,0),0),"")</f>
        <v>#NAME?</v>
      </c>
      <c r="DL465" s="29" t="str">
        <f t="shared" ca="1" si="593"/>
        <v/>
      </c>
      <c r="DM465" s="29" t="str">
        <f t="shared" ca="1" si="594"/>
        <v/>
      </c>
      <c r="DN465" s="29" t="e">
        <f ca="1">+_xlfn.IFNA(VLOOKUP($B465,'Resultados General'!$C$11:$CG$510,MATCH(DN$6,'Resultados General'!$C$10:$CG$10,0),0),"")</f>
        <v>#NAME?</v>
      </c>
      <c r="DO465" s="29" t="str">
        <f t="shared" ca="1" si="595"/>
        <v/>
      </c>
      <c r="DP465" s="29" t="str">
        <f t="shared" ca="1" si="596"/>
        <v/>
      </c>
    </row>
    <row r="466" spans="2:120">
      <c r="B466" s="219" t="str">
        <f>+IF('Resultados General'!C469="","",'Resultados General'!C469)</f>
        <v/>
      </c>
      <c r="C466" s="134" t="e">
        <f ca="1">+_xlfn.IFNA(VLOOKUP('Distribución de puestos'!B466,'Resultados General'!$C$11:$J$510,8,0),"")</f>
        <v>#NAME?</v>
      </c>
      <c r="D466" s="135" t="e">
        <f ca="1">+_xlfn.IFNA(VLOOKUP(B466,'Resultados General'!$C$11:$L$510,10,0),"")</f>
        <v>#NAME?</v>
      </c>
      <c r="E466" s="26" t="s">
        <v>76</v>
      </c>
      <c r="F466" s="26" t="s">
        <v>76</v>
      </c>
      <c r="G466" s="135" t="str">
        <f t="shared" ca="1" si="597"/>
        <v/>
      </c>
      <c r="H466" s="135" t="str">
        <f t="shared" ca="1" si="598"/>
        <v/>
      </c>
      <c r="I466" s="219" t="str">
        <f t="shared" si="599"/>
        <v/>
      </c>
      <c r="J466" s="138"/>
      <c r="M466" s="29" t="e">
        <f ca="1">+_xlfn.IFNA(VLOOKUP($B466,'Resultados General'!$C$11:$CG$510,MATCH(M$6,'Resultados General'!$C$10:$CG$10,0),0),"")</f>
        <v>#NAME?</v>
      </c>
      <c r="N466" s="29" t="str">
        <f t="shared" ca="1" si="525"/>
        <v/>
      </c>
      <c r="O466" s="29" t="str">
        <f t="shared" ca="1" si="526"/>
        <v/>
      </c>
      <c r="P466" s="29" t="e">
        <f ca="1">+_xlfn.IFNA(VLOOKUP($B466,'Resultados General'!$C$11:$CG$510,MATCH(P$6,'Resultados General'!$C$10:$CG$10,0),0),"")</f>
        <v>#NAME?</v>
      </c>
      <c r="Q466" s="29" t="str">
        <f t="shared" ca="1" si="527"/>
        <v/>
      </c>
      <c r="R466" s="29" t="str">
        <f t="shared" ca="1" si="528"/>
        <v/>
      </c>
      <c r="S466" s="29" t="e">
        <f ca="1">+_xlfn.IFNA(VLOOKUP($B466,'Resultados General'!$C$11:$CG$510,MATCH(S$6,'Resultados General'!$C$10:$CG$10,0),0),"")</f>
        <v>#NAME?</v>
      </c>
      <c r="T466" s="29" t="str">
        <f t="shared" ca="1" si="529"/>
        <v/>
      </c>
      <c r="U466" s="29" t="str">
        <f t="shared" ca="1" si="530"/>
        <v/>
      </c>
      <c r="V466" s="29" t="e">
        <f ca="1">+_xlfn.IFNA(VLOOKUP($B466,'Resultados General'!$C$11:$CG$510,MATCH(V$6,'Resultados General'!$C$10:$CG$10,0),0),"")</f>
        <v>#NAME?</v>
      </c>
      <c r="W466" s="29" t="str">
        <f t="shared" ca="1" si="531"/>
        <v/>
      </c>
      <c r="X466" s="29" t="str">
        <f t="shared" ca="1" si="532"/>
        <v/>
      </c>
      <c r="Y466" s="29" t="e">
        <f ca="1">+_xlfn.IFNA(VLOOKUP($B466,'Resultados General'!$C$11:$CG$510,MATCH(Y$6,'Resultados General'!$C$10:$CG$10,0),0),"")</f>
        <v>#NAME?</v>
      </c>
      <c r="Z466" s="29" t="str">
        <f t="shared" ca="1" si="533"/>
        <v/>
      </c>
      <c r="AA466" s="29" t="str">
        <f t="shared" ca="1" si="534"/>
        <v/>
      </c>
      <c r="AB466" s="29" t="e">
        <f ca="1">+_xlfn.IFNA(VLOOKUP($B466,'Resultados General'!$C$11:$CG$510,MATCH(AB$6,'Resultados General'!$C$10:$CG$10,0),0),"")</f>
        <v>#NAME?</v>
      </c>
      <c r="AC466" s="29" t="str">
        <f t="shared" ca="1" si="535"/>
        <v/>
      </c>
      <c r="AD466" s="29" t="str">
        <f t="shared" ca="1" si="536"/>
        <v/>
      </c>
      <c r="AE466" s="29" t="e">
        <f ca="1">+_xlfn.IFNA(VLOOKUP($B466,'Resultados General'!$C$11:$CG$510,MATCH(AE$6,'Resultados General'!$C$10:$CG$10,0),0),"")</f>
        <v>#NAME?</v>
      </c>
      <c r="AF466" s="29" t="str">
        <f t="shared" ca="1" si="537"/>
        <v/>
      </c>
      <c r="AG466" s="29" t="str">
        <f t="shared" ca="1" si="538"/>
        <v/>
      </c>
      <c r="AH466" s="29" t="e">
        <f ca="1">+_xlfn.IFNA(VLOOKUP($B466,'Resultados General'!$C$11:$CG$510,MATCH(AH$6,'Resultados General'!$C$10:$CG$10,0),0),"")</f>
        <v>#NAME?</v>
      </c>
      <c r="AI466" s="29" t="str">
        <f t="shared" ca="1" si="539"/>
        <v/>
      </c>
      <c r="AJ466" s="29" t="str">
        <f t="shared" ca="1" si="540"/>
        <v/>
      </c>
      <c r="AK466" s="29" t="e">
        <f ca="1">+_xlfn.IFNA(VLOOKUP($B466,'Resultados General'!$C$11:$CG$510,MATCH(AK$6,'Resultados General'!$C$10:$CG$10,0),0),"")</f>
        <v>#NAME?</v>
      </c>
      <c r="AL466" s="29" t="str">
        <f t="shared" ca="1" si="541"/>
        <v/>
      </c>
      <c r="AM466" s="29" t="str">
        <f t="shared" ca="1" si="542"/>
        <v/>
      </c>
      <c r="AN466" s="29" t="e">
        <f ca="1">+_xlfn.IFNA(VLOOKUP($B466,'Resultados General'!$C$11:$CG$510,MATCH(AN$6,'Resultados General'!$C$10:$CG$10,0),0),"")</f>
        <v>#NAME?</v>
      </c>
      <c r="AO466" s="29" t="str">
        <f t="shared" ca="1" si="543"/>
        <v/>
      </c>
      <c r="AP466" s="29" t="str">
        <f t="shared" ca="1" si="544"/>
        <v/>
      </c>
      <c r="AQ466" s="29" t="e">
        <f ca="1">+_xlfn.IFNA(VLOOKUP($B466,'Resultados General'!$C$11:$CG$510,MATCH(AQ$6,'Resultados General'!$C$10:$CG$10,0),0),"")</f>
        <v>#NAME?</v>
      </c>
      <c r="AR466" s="29" t="str">
        <f t="shared" ca="1" si="545"/>
        <v/>
      </c>
      <c r="AS466" s="29" t="str">
        <f t="shared" ca="1" si="546"/>
        <v/>
      </c>
      <c r="AT466" s="29" t="e">
        <f ca="1">+_xlfn.IFNA(VLOOKUP($B466,'Resultados General'!$C$11:$CG$510,MATCH(AT$6,'Resultados General'!$C$10:$CG$10,0),0),"")</f>
        <v>#NAME?</v>
      </c>
      <c r="AU466" s="29" t="str">
        <f t="shared" ca="1" si="547"/>
        <v/>
      </c>
      <c r="AV466" s="29" t="str">
        <f t="shared" ca="1" si="548"/>
        <v/>
      </c>
      <c r="AW466" s="29" t="e">
        <f ca="1">+_xlfn.IFNA(VLOOKUP($B466,'Resultados General'!$C$11:$CG$510,MATCH(AW$6,'Resultados General'!$C$10:$CG$10,0),0),"")</f>
        <v>#NAME?</v>
      </c>
      <c r="AX466" s="29" t="str">
        <f t="shared" ca="1" si="549"/>
        <v/>
      </c>
      <c r="AY466" s="29" t="str">
        <f t="shared" ca="1" si="550"/>
        <v/>
      </c>
      <c r="AZ466" s="29" t="e">
        <f ca="1">+_xlfn.IFNA(VLOOKUP($B466,'Resultados General'!$C$11:$CG$510,MATCH(AZ$6,'Resultados General'!$C$10:$CG$10,0),0),"")</f>
        <v>#NAME?</v>
      </c>
      <c r="BA466" s="29" t="str">
        <f t="shared" ca="1" si="551"/>
        <v/>
      </c>
      <c r="BB466" s="29" t="str">
        <f t="shared" ca="1" si="552"/>
        <v/>
      </c>
      <c r="BC466" s="29" t="e">
        <f ca="1">+_xlfn.IFNA(VLOOKUP($B466,'Resultados General'!$C$11:$CG$510,MATCH(BC$6,'Resultados General'!$C$10:$CG$10,0),0),"")</f>
        <v>#NAME?</v>
      </c>
      <c r="BD466" s="29" t="str">
        <f t="shared" ca="1" si="553"/>
        <v/>
      </c>
      <c r="BE466" s="29" t="str">
        <f t="shared" ca="1" si="554"/>
        <v/>
      </c>
      <c r="BF466" s="29" t="e">
        <f ca="1">+_xlfn.IFNA(VLOOKUP($B466,'Resultados General'!$C$11:$CG$510,MATCH(BF$6,'Resultados General'!$C$10:$CG$10,0),0),"")</f>
        <v>#NAME?</v>
      </c>
      <c r="BG466" s="29" t="str">
        <f t="shared" ca="1" si="555"/>
        <v/>
      </c>
      <c r="BH466" s="29" t="str">
        <f t="shared" ca="1" si="556"/>
        <v/>
      </c>
      <c r="BI466" s="29" t="e">
        <f ca="1">+_xlfn.IFNA(VLOOKUP($B466,'Resultados General'!$C$11:$CG$510,MATCH(BI$6,'Resultados General'!$C$10:$CG$10,0),0),"")</f>
        <v>#NAME?</v>
      </c>
      <c r="BJ466" s="29" t="str">
        <f t="shared" ca="1" si="557"/>
        <v/>
      </c>
      <c r="BK466" s="29" t="str">
        <f t="shared" ca="1" si="558"/>
        <v/>
      </c>
      <c r="BL466" s="29" t="e">
        <f ca="1">+_xlfn.IFNA(VLOOKUP($B466,'Resultados General'!$C$11:$CG$510,MATCH(BL$6,'Resultados General'!$C$10:$CG$10,0),0),"")</f>
        <v>#NAME?</v>
      </c>
      <c r="BM466" s="29" t="str">
        <f t="shared" ca="1" si="559"/>
        <v/>
      </c>
      <c r="BN466" s="29" t="str">
        <f t="shared" ca="1" si="560"/>
        <v/>
      </c>
      <c r="BO466" s="29" t="e">
        <f ca="1">+_xlfn.IFNA(VLOOKUP($B466,'Resultados General'!$C$11:$CG$510,MATCH(BO$6,'Resultados General'!$C$10:$CG$10,0),0),"")</f>
        <v>#NAME?</v>
      </c>
      <c r="BP466" s="29" t="str">
        <f t="shared" ca="1" si="561"/>
        <v/>
      </c>
      <c r="BQ466" s="29" t="str">
        <f t="shared" ca="1" si="562"/>
        <v/>
      </c>
      <c r="BR466" s="29" t="e">
        <f ca="1">+_xlfn.IFNA(VLOOKUP($B466,'Resultados General'!$C$11:$CG$510,MATCH(BR$6,'Resultados General'!$C$10:$CG$10,0),0),"")</f>
        <v>#NAME?</v>
      </c>
      <c r="BS466" s="29" t="str">
        <f t="shared" ca="1" si="563"/>
        <v/>
      </c>
      <c r="BT466" s="29" t="str">
        <f t="shared" ca="1" si="564"/>
        <v/>
      </c>
      <c r="BU466" s="29" t="e">
        <f ca="1">+_xlfn.IFNA(VLOOKUP($B466,'Resultados General'!$C$11:$CG$510,MATCH(BU$6,'Resultados General'!$C$10:$CG$10,0),0),"")</f>
        <v>#NAME?</v>
      </c>
      <c r="BV466" s="29" t="str">
        <f t="shared" ca="1" si="565"/>
        <v/>
      </c>
      <c r="BW466" s="29" t="str">
        <f t="shared" ca="1" si="566"/>
        <v/>
      </c>
      <c r="BX466" s="29" t="e">
        <f ca="1">+_xlfn.IFNA(VLOOKUP($B466,'Resultados General'!$C$11:$CG$510,MATCH(BX$6,'Resultados General'!$C$10:$CG$10,0),0),"")</f>
        <v>#NAME?</v>
      </c>
      <c r="BY466" s="29" t="str">
        <f t="shared" ca="1" si="567"/>
        <v/>
      </c>
      <c r="BZ466" s="29" t="str">
        <f t="shared" ca="1" si="568"/>
        <v/>
      </c>
      <c r="CA466" s="29" t="e">
        <f ca="1">+_xlfn.IFNA(VLOOKUP($B466,'Resultados General'!$C$11:$CG$510,MATCH(CA$6,'Resultados General'!$C$10:$CG$10,0),0),"")</f>
        <v>#NAME?</v>
      </c>
      <c r="CB466" s="29" t="str">
        <f t="shared" ca="1" si="569"/>
        <v/>
      </c>
      <c r="CC466" s="29" t="str">
        <f t="shared" ca="1" si="570"/>
        <v/>
      </c>
      <c r="CD466" s="29" t="e">
        <f ca="1">+_xlfn.IFNA(VLOOKUP($B466,'Resultados General'!$C$11:$CG$510,MATCH(CD$6,'Resultados General'!$C$10:$CG$10,0),0),"")</f>
        <v>#NAME?</v>
      </c>
      <c r="CE466" s="29" t="str">
        <f t="shared" ca="1" si="571"/>
        <v/>
      </c>
      <c r="CF466" s="29" t="str">
        <f t="shared" ca="1" si="572"/>
        <v/>
      </c>
      <c r="CG466" s="29" t="e">
        <f ca="1">+_xlfn.IFNA(VLOOKUP($B466,'Resultados General'!$C$11:$CG$510,MATCH(CG$6,'Resultados General'!$C$10:$CG$10,0),0),"")</f>
        <v>#NAME?</v>
      </c>
      <c r="CH466" s="29" t="str">
        <f t="shared" ca="1" si="573"/>
        <v/>
      </c>
      <c r="CI466" s="29" t="str">
        <f t="shared" ca="1" si="574"/>
        <v/>
      </c>
      <c r="CJ466" s="29" t="e">
        <f ca="1">+_xlfn.IFNA(VLOOKUP($B466,'Resultados General'!$C$11:$CG$510,MATCH(CJ$6,'Resultados General'!$C$10:$CG$10,0),0),"")</f>
        <v>#NAME?</v>
      </c>
      <c r="CK466" s="29" t="str">
        <f t="shared" ca="1" si="575"/>
        <v/>
      </c>
      <c r="CL466" s="29" t="str">
        <f t="shared" ca="1" si="576"/>
        <v/>
      </c>
      <c r="CM466" s="29" t="e">
        <f ca="1">+_xlfn.IFNA(VLOOKUP($B466,'Resultados General'!$C$11:$CG$510,MATCH(CM$6,'Resultados General'!$C$10:$CG$10,0),0),"")</f>
        <v>#NAME?</v>
      </c>
      <c r="CN466" s="29" t="str">
        <f t="shared" ca="1" si="577"/>
        <v/>
      </c>
      <c r="CO466" s="29" t="str">
        <f t="shared" ca="1" si="578"/>
        <v/>
      </c>
      <c r="CP466" s="29" t="e">
        <f ca="1">+_xlfn.IFNA(VLOOKUP($B466,'Resultados General'!$C$11:$CG$510,MATCH(CP$6,'Resultados General'!$C$10:$CG$10,0),0),"")</f>
        <v>#NAME?</v>
      </c>
      <c r="CQ466" s="29" t="str">
        <f t="shared" ca="1" si="579"/>
        <v/>
      </c>
      <c r="CR466" s="29" t="str">
        <f t="shared" ca="1" si="580"/>
        <v/>
      </c>
      <c r="CS466" s="29" t="e">
        <f ca="1">+_xlfn.IFNA(VLOOKUP($B466,'Resultados General'!$C$11:$CG$510,MATCH(CS$6,'Resultados General'!$C$10:$CG$10,0),0),"")</f>
        <v>#NAME?</v>
      </c>
      <c r="CT466" s="29" t="str">
        <f t="shared" ca="1" si="581"/>
        <v/>
      </c>
      <c r="CU466" s="29" t="str">
        <f t="shared" ca="1" si="582"/>
        <v/>
      </c>
      <c r="CV466" s="29" t="e">
        <f ca="1">+_xlfn.IFNA(VLOOKUP($B466,'Resultados General'!$C$11:$CG$510,MATCH(CV$6,'Resultados General'!$C$10:$CG$10,0),0),"")</f>
        <v>#NAME?</v>
      </c>
      <c r="CW466" s="29" t="str">
        <f t="shared" ca="1" si="583"/>
        <v/>
      </c>
      <c r="CX466" s="29" t="str">
        <f t="shared" ca="1" si="584"/>
        <v/>
      </c>
      <c r="CY466" s="29" t="e">
        <f ca="1">+_xlfn.IFNA(VLOOKUP($B466,'Resultados General'!$C$11:$CG$510,MATCH(CY$6,'Resultados General'!$C$10:$CG$10,0),0),"")</f>
        <v>#NAME?</v>
      </c>
      <c r="CZ466" s="29" t="str">
        <f t="shared" ca="1" si="585"/>
        <v/>
      </c>
      <c r="DA466" s="29" t="str">
        <f t="shared" ca="1" si="586"/>
        <v/>
      </c>
      <c r="DB466" s="29" t="e">
        <f ca="1">+_xlfn.IFNA(VLOOKUP($B466,'Resultados General'!$C$11:$CG$510,MATCH(DB$6,'Resultados General'!$C$10:$CG$10,0),0),"")</f>
        <v>#NAME?</v>
      </c>
      <c r="DC466" s="29" t="str">
        <f t="shared" ca="1" si="587"/>
        <v/>
      </c>
      <c r="DD466" s="29" t="str">
        <f t="shared" ca="1" si="588"/>
        <v/>
      </c>
      <c r="DE466" s="29" t="e">
        <f ca="1">+_xlfn.IFNA(VLOOKUP($B466,'Resultados General'!$C$11:$CG$510,MATCH(DE$6,'Resultados General'!$C$10:$CG$10,0),0),"")</f>
        <v>#NAME?</v>
      </c>
      <c r="DF466" s="29" t="str">
        <f t="shared" ca="1" si="589"/>
        <v/>
      </c>
      <c r="DG466" s="29" t="str">
        <f t="shared" ca="1" si="590"/>
        <v/>
      </c>
      <c r="DH466" s="29" t="e">
        <f ca="1">+_xlfn.IFNA(VLOOKUP($B466,'Resultados General'!$C$11:$CG$510,MATCH(DH$6,'Resultados General'!$C$10:$CG$10,0),0),"")</f>
        <v>#NAME?</v>
      </c>
      <c r="DI466" s="29" t="str">
        <f t="shared" ca="1" si="591"/>
        <v/>
      </c>
      <c r="DJ466" s="29" t="str">
        <f t="shared" ca="1" si="592"/>
        <v/>
      </c>
      <c r="DK466" s="29" t="e">
        <f ca="1">+_xlfn.IFNA(VLOOKUP($B466,'Resultados General'!$C$11:$CG$510,MATCH(DK$6,'Resultados General'!$C$10:$CG$10,0),0),"")</f>
        <v>#NAME?</v>
      </c>
      <c r="DL466" s="29" t="str">
        <f t="shared" ca="1" si="593"/>
        <v/>
      </c>
      <c r="DM466" s="29" t="str">
        <f t="shared" ca="1" si="594"/>
        <v/>
      </c>
      <c r="DN466" s="29" t="e">
        <f ca="1">+_xlfn.IFNA(VLOOKUP($B466,'Resultados General'!$C$11:$CG$510,MATCH(DN$6,'Resultados General'!$C$10:$CG$10,0),0),"")</f>
        <v>#NAME?</v>
      </c>
      <c r="DO466" s="29" t="str">
        <f t="shared" ca="1" si="595"/>
        <v/>
      </c>
      <c r="DP466" s="29" t="str">
        <f t="shared" ca="1" si="596"/>
        <v/>
      </c>
    </row>
    <row r="467" spans="2:120">
      <c r="B467" s="219" t="str">
        <f>+IF('Resultados General'!C470="","",'Resultados General'!C470)</f>
        <v/>
      </c>
      <c r="C467" s="134" t="e">
        <f ca="1">+_xlfn.IFNA(VLOOKUP('Distribución de puestos'!B467,'Resultados General'!$C$11:$J$510,8,0),"")</f>
        <v>#NAME?</v>
      </c>
      <c r="D467" s="135" t="e">
        <f ca="1">+_xlfn.IFNA(VLOOKUP(B467,'Resultados General'!$C$11:$L$510,10,0),"")</f>
        <v>#NAME?</v>
      </c>
      <c r="E467" s="26" t="s">
        <v>76</v>
      </c>
      <c r="F467" s="26" t="s">
        <v>76</v>
      </c>
      <c r="G467" s="135" t="str">
        <f t="shared" ca="1" si="597"/>
        <v/>
      </c>
      <c r="H467" s="135" t="str">
        <f t="shared" ca="1" si="598"/>
        <v/>
      </c>
      <c r="I467" s="219" t="str">
        <f t="shared" si="599"/>
        <v/>
      </c>
      <c r="J467" s="138"/>
      <c r="M467" s="29" t="e">
        <f ca="1">+_xlfn.IFNA(VLOOKUP($B467,'Resultados General'!$C$11:$CG$510,MATCH(M$6,'Resultados General'!$C$10:$CG$10,0),0),"")</f>
        <v>#NAME?</v>
      </c>
      <c r="N467" s="29" t="str">
        <f t="shared" ca="1" si="525"/>
        <v/>
      </c>
      <c r="O467" s="29" t="str">
        <f t="shared" ca="1" si="526"/>
        <v/>
      </c>
      <c r="P467" s="29" t="e">
        <f ca="1">+_xlfn.IFNA(VLOOKUP($B467,'Resultados General'!$C$11:$CG$510,MATCH(P$6,'Resultados General'!$C$10:$CG$10,0),0),"")</f>
        <v>#NAME?</v>
      </c>
      <c r="Q467" s="29" t="str">
        <f t="shared" ca="1" si="527"/>
        <v/>
      </c>
      <c r="R467" s="29" t="str">
        <f t="shared" ca="1" si="528"/>
        <v/>
      </c>
      <c r="S467" s="29" t="e">
        <f ca="1">+_xlfn.IFNA(VLOOKUP($B467,'Resultados General'!$C$11:$CG$510,MATCH(S$6,'Resultados General'!$C$10:$CG$10,0),0),"")</f>
        <v>#NAME?</v>
      </c>
      <c r="T467" s="29" t="str">
        <f t="shared" ca="1" si="529"/>
        <v/>
      </c>
      <c r="U467" s="29" t="str">
        <f t="shared" ca="1" si="530"/>
        <v/>
      </c>
      <c r="V467" s="29" t="e">
        <f ca="1">+_xlfn.IFNA(VLOOKUP($B467,'Resultados General'!$C$11:$CG$510,MATCH(V$6,'Resultados General'!$C$10:$CG$10,0),0),"")</f>
        <v>#NAME?</v>
      </c>
      <c r="W467" s="29" t="str">
        <f t="shared" ca="1" si="531"/>
        <v/>
      </c>
      <c r="X467" s="29" t="str">
        <f t="shared" ca="1" si="532"/>
        <v/>
      </c>
      <c r="Y467" s="29" t="e">
        <f ca="1">+_xlfn.IFNA(VLOOKUP($B467,'Resultados General'!$C$11:$CG$510,MATCH(Y$6,'Resultados General'!$C$10:$CG$10,0),0),"")</f>
        <v>#NAME?</v>
      </c>
      <c r="Z467" s="29" t="str">
        <f t="shared" ca="1" si="533"/>
        <v/>
      </c>
      <c r="AA467" s="29" t="str">
        <f t="shared" ca="1" si="534"/>
        <v/>
      </c>
      <c r="AB467" s="29" t="e">
        <f ca="1">+_xlfn.IFNA(VLOOKUP($B467,'Resultados General'!$C$11:$CG$510,MATCH(AB$6,'Resultados General'!$C$10:$CG$10,0),0),"")</f>
        <v>#NAME?</v>
      </c>
      <c r="AC467" s="29" t="str">
        <f t="shared" ca="1" si="535"/>
        <v/>
      </c>
      <c r="AD467" s="29" t="str">
        <f t="shared" ca="1" si="536"/>
        <v/>
      </c>
      <c r="AE467" s="29" t="e">
        <f ca="1">+_xlfn.IFNA(VLOOKUP($B467,'Resultados General'!$C$11:$CG$510,MATCH(AE$6,'Resultados General'!$C$10:$CG$10,0),0),"")</f>
        <v>#NAME?</v>
      </c>
      <c r="AF467" s="29" t="str">
        <f t="shared" ca="1" si="537"/>
        <v/>
      </c>
      <c r="AG467" s="29" t="str">
        <f t="shared" ca="1" si="538"/>
        <v/>
      </c>
      <c r="AH467" s="29" t="e">
        <f ca="1">+_xlfn.IFNA(VLOOKUP($B467,'Resultados General'!$C$11:$CG$510,MATCH(AH$6,'Resultados General'!$C$10:$CG$10,0),0),"")</f>
        <v>#NAME?</v>
      </c>
      <c r="AI467" s="29" t="str">
        <f t="shared" ca="1" si="539"/>
        <v/>
      </c>
      <c r="AJ467" s="29" t="str">
        <f t="shared" ca="1" si="540"/>
        <v/>
      </c>
      <c r="AK467" s="29" t="e">
        <f ca="1">+_xlfn.IFNA(VLOOKUP($B467,'Resultados General'!$C$11:$CG$510,MATCH(AK$6,'Resultados General'!$C$10:$CG$10,0),0),"")</f>
        <v>#NAME?</v>
      </c>
      <c r="AL467" s="29" t="str">
        <f t="shared" ca="1" si="541"/>
        <v/>
      </c>
      <c r="AM467" s="29" t="str">
        <f t="shared" ca="1" si="542"/>
        <v/>
      </c>
      <c r="AN467" s="29" t="e">
        <f ca="1">+_xlfn.IFNA(VLOOKUP($B467,'Resultados General'!$C$11:$CG$510,MATCH(AN$6,'Resultados General'!$C$10:$CG$10,0),0),"")</f>
        <v>#NAME?</v>
      </c>
      <c r="AO467" s="29" t="str">
        <f t="shared" ca="1" si="543"/>
        <v/>
      </c>
      <c r="AP467" s="29" t="str">
        <f t="shared" ca="1" si="544"/>
        <v/>
      </c>
      <c r="AQ467" s="29" t="e">
        <f ca="1">+_xlfn.IFNA(VLOOKUP($B467,'Resultados General'!$C$11:$CG$510,MATCH(AQ$6,'Resultados General'!$C$10:$CG$10,0),0),"")</f>
        <v>#NAME?</v>
      </c>
      <c r="AR467" s="29" t="str">
        <f t="shared" ca="1" si="545"/>
        <v/>
      </c>
      <c r="AS467" s="29" t="str">
        <f t="shared" ca="1" si="546"/>
        <v/>
      </c>
      <c r="AT467" s="29" t="e">
        <f ca="1">+_xlfn.IFNA(VLOOKUP($B467,'Resultados General'!$C$11:$CG$510,MATCH(AT$6,'Resultados General'!$C$10:$CG$10,0),0),"")</f>
        <v>#NAME?</v>
      </c>
      <c r="AU467" s="29" t="str">
        <f t="shared" ca="1" si="547"/>
        <v/>
      </c>
      <c r="AV467" s="29" t="str">
        <f t="shared" ca="1" si="548"/>
        <v/>
      </c>
      <c r="AW467" s="29" t="e">
        <f ca="1">+_xlfn.IFNA(VLOOKUP($B467,'Resultados General'!$C$11:$CG$510,MATCH(AW$6,'Resultados General'!$C$10:$CG$10,0),0),"")</f>
        <v>#NAME?</v>
      </c>
      <c r="AX467" s="29" t="str">
        <f t="shared" ca="1" si="549"/>
        <v/>
      </c>
      <c r="AY467" s="29" t="str">
        <f t="shared" ca="1" si="550"/>
        <v/>
      </c>
      <c r="AZ467" s="29" t="e">
        <f ca="1">+_xlfn.IFNA(VLOOKUP($B467,'Resultados General'!$C$11:$CG$510,MATCH(AZ$6,'Resultados General'!$C$10:$CG$10,0),0),"")</f>
        <v>#NAME?</v>
      </c>
      <c r="BA467" s="29" t="str">
        <f t="shared" ca="1" si="551"/>
        <v/>
      </c>
      <c r="BB467" s="29" t="str">
        <f t="shared" ca="1" si="552"/>
        <v/>
      </c>
      <c r="BC467" s="29" t="e">
        <f ca="1">+_xlfn.IFNA(VLOOKUP($B467,'Resultados General'!$C$11:$CG$510,MATCH(BC$6,'Resultados General'!$C$10:$CG$10,0),0),"")</f>
        <v>#NAME?</v>
      </c>
      <c r="BD467" s="29" t="str">
        <f t="shared" ca="1" si="553"/>
        <v/>
      </c>
      <c r="BE467" s="29" t="str">
        <f t="shared" ca="1" si="554"/>
        <v/>
      </c>
      <c r="BF467" s="29" t="e">
        <f ca="1">+_xlfn.IFNA(VLOOKUP($B467,'Resultados General'!$C$11:$CG$510,MATCH(BF$6,'Resultados General'!$C$10:$CG$10,0),0),"")</f>
        <v>#NAME?</v>
      </c>
      <c r="BG467" s="29" t="str">
        <f t="shared" ca="1" si="555"/>
        <v/>
      </c>
      <c r="BH467" s="29" t="str">
        <f t="shared" ca="1" si="556"/>
        <v/>
      </c>
      <c r="BI467" s="29" t="e">
        <f ca="1">+_xlfn.IFNA(VLOOKUP($B467,'Resultados General'!$C$11:$CG$510,MATCH(BI$6,'Resultados General'!$C$10:$CG$10,0),0),"")</f>
        <v>#NAME?</v>
      </c>
      <c r="BJ467" s="29" t="str">
        <f t="shared" ca="1" si="557"/>
        <v/>
      </c>
      <c r="BK467" s="29" t="str">
        <f t="shared" ca="1" si="558"/>
        <v/>
      </c>
      <c r="BL467" s="29" t="e">
        <f ca="1">+_xlfn.IFNA(VLOOKUP($B467,'Resultados General'!$C$11:$CG$510,MATCH(BL$6,'Resultados General'!$C$10:$CG$10,0),0),"")</f>
        <v>#NAME?</v>
      </c>
      <c r="BM467" s="29" t="str">
        <f t="shared" ca="1" si="559"/>
        <v/>
      </c>
      <c r="BN467" s="29" t="str">
        <f t="shared" ca="1" si="560"/>
        <v/>
      </c>
      <c r="BO467" s="29" t="e">
        <f ca="1">+_xlfn.IFNA(VLOOKUP($B467,'Resultados General'!$C$11:$CG$510,MATCH(BO$6,'Resultados General'!$C$10:$CG$10,0),0),"")</f>
        <v>#NAME?</v>
      </c>
      <c r="BP467" s="29" t="str">
        <f t="shared" ca="1" si="561"/>
        <v/>
      </c>
      <c r="BQ467" s="29" t="str">
        <f t="shared" ca="1" si="562"/>
        <v/>
      </c>
      <c r="BR467" s="29" t="e">
        <f ca="1">+_xlfn.IFNA(VLOOKUP($B467,'Resultados General'!$C$11:$CG$510,MATCH(BR$6,'Resultados General'!$C$10:$CG$10,0),0),"")</f>
        <v>#NAME?</v>
      </c>
      <c r="BS467" s="29" t="str">
        <f t="shared" ca="1" si="563"/>
        <v/>
      </c>
      <c r="BT467" s="29" t="str">
        <f t="shared" ca="1" si="564"/>
        <v/>
      </c>
      <c r="BU467" s="29" t="e">
        <f ca="1">+_xlfn.IFNA(VLOOKUP($B467,'Resultados General'!$C$11:$CG$510,MATCH(BU$6,'Resultados General'!$C$10:$CG$10,0),0),"")</f>
        <v>#NAME?</v>
      </c>
      <c r="BV467" s="29" t="str">
        <f t="shared" ca="1" si="565"/>
        <v/>
      </c>
      <c r="BW467" s="29" t="str">
        <f t="shared" ca="1" si="566"/>
        <v/>
      </c>
      <c r="BX467" s="29" t="e">
        <f ca="1">+_xlfn.IFNA(VLOOKUP($B467,'Resultados General'!$C$11:$CG$510,MATCH(BX$6,'Resultados General'!$C$10:$CG$10,0),0),"")</f>
        <v>#NAME?</v>
      </c>
      <c r="BY467" s="29" t="str">
        <f t="shared" ca="1" si="567"/>
        <v/>
      </c>
      <c r="BZ467" s="29" t="str">
        <f t="shared" ca="1" si="568"/>
        <v/>
      </c>
      <c r="CA467" s="29" t="e">
        <f ca="1">+_xlfn.IFNA(VLOOKUP($B467,'Resultados General'!$C$11:$CG$510,MATCH(CA$6,'Resultados General'!$C$10:$CG$10,0),0),"")</f>
        <v>#NAME?</v>
      </c>
      <c r="CB467" s="29" t="str">
        <f t="shared" ca="1" si="569"/>
        <v/>
      </c>
      <c r="CC467" s="29" t="str">
        <f t="shared" ca="1" si="570"/>
        <v/>
      </c>
      <c r="CD467" s="29" t="e">
        <f ca="1">+_xlfn.IFNA(VLOOKUP($B467,'Resultados General'!$C$11:$CG$510,MATCH(CD$6,'Resultados General'!$C$10:$CG$10,0),0),"")</f>
        <v>#NAME?</v>
      </c>
      <c r="CE467" s="29" t="str">
        <f t="shared" ca="1" si="571"/>
        <v/>
      </c>
      <c r="CF467" s="29" t="str">
        <f t="shared" ca="1" si="572"/>
        <v/>
      </c>
      <c r="CG467" s="29" t="e">
        <f ca="1">+_xlfn.IFNA(VLOOKUP($B467,'Resultados General'!$C$11:$CG$510,MATCH(CG$6,'Resultados General'!$C$10:$CG$10,0),0),"")</f>
        <v>#NAME?</v>
      </c>
      <c r="CH467" s="29" t="str">
        <f t="shared" ca="1" si="573"/>
        <v/>
      </c>
      <c r="CI467" s="29" t="str">
        <f t="shared" ca="1" si="574"/>
        <v/>
      </c>
      <c r="CJ467" s="29" t="e">
        <f ca="1">+_xlfn.IFNA(VLOOKUP($B467,'Resultados General'!$C$11:$CG$510,MATCH(CJ$6,'Resultados General'!$C$10:$CG$10,0),0),"")</f>
        <v>#NAME?</v>
      </c>
      <c r="CK467" s="29" t="str">
        <f t="shared" ca="1" si="575"/>
        <v/>
      </c>
      <c r="CL467" s="29" t="str">
        <f t="shared" ca="1" si="576"/>
        <v/>
      </c>
      <c r="CM467" s="29" t="e">
        <f ca="1">+_xlfn.IFNA(VLOOKUP($B467,'Resultados General'!$C$11:$CG$510,MATCH(CM$6,'Resultados General'!$C$10:$CG$10,0),0),"")</f>
        <v>#NAME?</v>
      </c>
      <c r="CN467" s="29" t="str">
        <f t="shared" ca="1" si="577"/>
        <v/>
      </c>
      <c r="CO467" s="29" t="str">
        <f t="shared" ca="1" si="578"/>
        <v/>
      </c>
      <c r="CP467" s="29" t="e">
        <f ca="1">+_xlfn.IFNA(VLOOKUP($B467,'Resultados General'!$C$11:$CG$510,MATCH(CP$6,'Resultados General'!$C$10:$CG$10,0),0),"")</f>
        <v>#NAME?</v>
      </c>
      <c r="CQ467" s="29" t="str">
        <f t="shared" ca="1" si="579"/>
        <v/>
      </c>
      <c r="CR467" s="29" t="str">
        <f t="shared" ca="1" si="580"/>
        <v/>
      </c>
      <c r="CS467" s="29" t="e">
        <f ca="1">+_xlfn.IFNA(VLOOKUP($B467,'Resultados General'!$C$11:$CG$510,MATCH(CS$6,'Resultados General'!$C$10:$CG$10,0),0),"")</f>
        <v>#NAME?</v>
      </c>
      <c r="CT467" s="29" t="str">
        <f t="shared" ca="1" si="581"/>
        <v/>
      </c>
      <c r="CU467" s="29" t="str">
        <f t="shared" ca="1" si="582"/>
        <v/>
      </c>
      <c r="CV467" s="29" t="e">
        <f ca="1">+_xlfn.IFNA(VLOOKUP($B467,'Resultados General'!$C$11:$CG$510,MATCH(CV$6,'Resultados General'!$C$10:$CG$10,0),0),"")</f>
        <v>#NAME?</v>
      </c>
      <c r="CW467" s="29" t="str">
        <f t="shared" ca="1" si="583"/>
        <v/>
      </c>
      <c r="CX467" s="29" t="str">
        <f t="shared" ca="1" si="584"/>
        <v/>
      </c>
      <c r="CY467" s="29" t="e">
        <f ca="1">+_xlfn.IFNA(VLOOKUP($B467,'Resultados General'!$C$11:$CG$510,MATCH(CY$6,'Resultados General'!$C$10:$CG$10,0),0),"")</f>
        <v>#NAME?</v>
      </c>
      <c r="CZ467" s="29" t="str">
        <f t="shared" ca="1" si="585"/>
        <v/>
      </c>
      <c r="DA467" s="29" t="str">
        <f t="shared" ca="1" si="586"/>
        <v/>
      </c>
      <c r="DB467" s="29" t="e">
        <f ca="1">+_xlfn.IFNA(VLOOKUP($B467,'Resultados General'!$C$11:$CG$510,MATCH(DB$6,'Resultados General'!$C$10:$CG$10,0),0),"")</f>
        <v>#NAME?</v>
      </c>
      <c r="DC467" s="29" t="str">
        <f t="shared" ca="1" si="587"/>
        <v/>
      </c>
      <c r="DD467" s="29" t="str">
        <f t="shared" ca="1" si="588"/>
        <v/>
      </c>
      <c r="DE467" s="29" t="e">
        <f ca="1">+_xlfn.IFNA(VLOOKUP($B467,'Resultados General'!$C$11:$CG$510,MATCH(DE$6,'Resultados General'!$C$10:$CG$10,0),0),"")</f>
        <v>#NAME?</v>
      </c>
      <c r="DF467" s="29" t="str">
        <f t="shared" ca="1" si="589"/>
        <v/>
      </c>
      <c r="DG467" s="29" t="str">
        <f t="shared" ca="1" si="590"/>
        <v/>
      </c>
      <c r="DH467" s="29" t="e">
        <f ca="1">+_xlfn.IFNA(VLOOKUP($B467,'Resultados General'!$C$11:$CG$510,MATCH(DH$6,'Resultados General'!$C$10:$CG$10,0),0),"")</f>
        <v>#NAME?</v>
      </c>
      <c r="DI467" s="29" t="str">
        <f t="shared" ca="1" si="591"/>
        <v/>
      </c>
      <c r="DJ467" s="29" t="str">
        <f t="shared" ca="1" si="592"/>
        <v/>
      </c>
      <c r="DK467" s="29" t="e">
        <f ca="1">+_xlfn.IFNA(VLOOKUP($B467,'Resultados General'!$C$11:$CG$510,MATCH(DK$6,'Resultados General'!$C$10:$CG$10,0),0),"")</f>
        <v>#NAME?</v>
      </c>
      <c r="DL467" s="29" t="str">
        <f t="shared" ca="1" si="593"/>
        <v/>
      </c>
      <c r="DM467" s="29" t="str">
        <f t="shared" ca="1" si="594"/>
        <v/>
      </c>
      <c r="DN467" s="29" t="e">
        <f ca="1">+_xlfn.IFNA(VLOOKUP($B467,'Resultados General'!$C$11:$CG$510,MATCH(DN$6,'Resultados General'!$C$10:$CG$10,0),0),"")</f>
        <v>#NAME?</v>
      </c>
      <c r="DO467" s="29" t="str">
        <f t="shared" ca="1" si="595"/>
        <v/>
      </c>
      <c r="DP467" s="29" t="str">
        <f t="shared" ca="1" si="596"/>
        <v/>
      </c>
    </row>
    <row r="468" spans="2:120">
      <c r="B468" s="219" t="str">
        <f>+IF('Resultados General'!C471="","",'Resultados General'!C471)</f>
        <v/>
      </c>
      <c r="C468" s="134" t="e">
        <f ca="1">+_xlfn.IFNA(VLOOKUP('Distribución de puestos'!B468,'Resultados General'!$C$11:$J$510,8,0),"")</f>
        <v>#NAME?</v>
      </c>
      <c r="D468" s="135" t="e">
        <f ca="1">+_xlfn.IFNA(VLOOKUP(B468,'Resultados General'!$C$11:$L$510,10,0),"")</f>
        <v>#NAME?</v>
      </c>
      <c r="E468" s="26" t="s">
        <v>76</v>
      </c>
      <c r="F468" s="26" t="s">
        <v>76</v>
      </c>
      <c r="G468" s="135" t="str">
        <f t="shared" ca="1" si="597"/>
        <v/>
      </c>
      <c r="H468" s="135" t="str">
        <f t="shared" ca="1" si="598"/>
        <v/>
      </c>
      <c r="I468" s="219" t="str">
        <f t="shared" si="599"/>
        <v/>
      </c>
      <c r="J468" s="138"/>
      <c r="M468" s="29" t="e">
        <f ca="1">+_xlfn.IFNA(VLOOKUP($B468,'Resultados General'!$C$11:$CG$510,MATCH(M$6,'Resultados General'!$C$10:$CG$10,0),0),"")</f>
        <v>#NAME?</v>
      </c>
      <c r="N468" s="29" t="str">
        <f t="shared" ca="1" si="525"/>
        <v/>
      </c>
      <c r="O468" s="29" t="str">
        <f t="shared" ca="1" si="526"/>
        <v/>
      </c>
      <c r="P468" s="29" t="e">
        <f ca="1">+_xlfn.IFNA(VLOOKUP($B468,'Resultados General'!$C$11:$CG$510,MATCH(P$6,'Resultados General'!$C$10:$CG$10,0),0),"")</f>
        <v>#NAME?</v>
      </c>
      <c r="Q468" s="29" t="str">
        <f t="shared" ca="1" si="527"/>
        <v/>
      </c>
      <c r="R468" s="29" t="str">
        <f t="shared" ca="1" si="528"/>
        <v/>
      </c>
      <c r="S468" s="29" t="e">
        <f ca="1">+_xlfn.IFNA(VLOOKUP($B468,'Resultados General'!$C$11:$CG$510,MATCH(S$6,'Resultados General'!$C$10:$CG$10,0),0),"")</f>
        <v>#NAME?</v>
      </c>
      <c r="T468" s="29" t="str">
        <f t="shared" ca="1" si="529"/>
        <v/>
      </c>
      <c r="U468" s="29" t="str">
        <f t="shared" ca="1" si="530"/>
        <v/>
      </c>
      <c r="V468" s="29" t="e">
        <f ca="1">+_xlfn.IFNA(VLOOKUP($B468,'Resultados General'!$C$11:$CG$510,MATCH(V$6,'Resultados General'!$C$10:$CG$10,0),0),"")</f>
        <v>#NAME?</v>
      </c>
      <c r="W468" s="29" t="str">
        <f t="shared" ca="1" si="531"/>
        <v/>
      </c>
      <c r="X468" s="29" t="str">
        <f t="shared" ca="1" si="532"/>
        <v/>
      </c>
      <c r="Y468" s="29" t="e">
        <f ca="1">+_xlfn.IFNA(VLOOKUP($B468,'Resultados General'!$C$11:$CG$510,MATCH(Y$6,'Resultados General'!$C$10:$CG$10,0),0),"")</f>
        <v>#NAME?</v>
      </c>
      <c r="Z468" s="29" t="str">
        <f t="shared" ca="1" si="533"/>
        <v/>
      </c>
      <c r="AA468" s="29" t="str">
        <f t="shared" ca="1" si="534"/>
        <v/>
      </c>
      <c r="AB468" s="29" t="e">
        <f ca="1">+_xlfn.IFNA(VLOOKUP($B468,'Resultados General'!$C$11:$CG$510,MATCH(AB$6,'Resultados General'!$C$10:$CG$10,0),0),"")</f>
        <v>#NAME?</v>
      </c>
      <c r="AC468" s="29" t="str">
        <f t="shared" ca="1" si="535"/>
        <v/>
      </c>
      <c r="AD468" s="29" t="str">
        <f t="shared" ca="1" si="536"/>
        <v/>
      </c>
      <c r="AE468" s="29" t="e">
        <f ca="1">+_xlfn.IFNA(VLOOKUP($B468,'Resultados General'!$C$11:$CG$510,MATCH(AE$6,'Resultados General'!$C$10:$CG$10,0),0),"")</f>
        <v>#NAME?</v>
      </c>
      <c r="AF468" s="29" t="str">
        <f t="shared" ca="1" si="537"/>
        <v/>
      </c>
      <c r="AG468" s="29" t="str">
        <f t="shared" ca="1" si="538"/>
        <v/>
      </c>
      <c r="AH468" s="29" t="e">
        <f ca="1">+_xlfn.IFNA(VLOOKUP($B468,'Resultados General'!$C$11:$CG$510,MATCH(AH$6,'Resultados General'!$C$10:$CG$10,0),0),"")</f>
        <v>#NAME?</v>
      </c>
      <c r="AI468" s="29" t="str">
        <f t="shared" ca="1" si="539"/>
        <v/>
      </c>
      <c r="AJ468" s="29" t="str">
        <f t="shared" ca="1" si="540"/>
        <v/>
      </c>
      <c r="AK468" s="29" t="e">
        <f ca="1">+_xlfn.IFNA(VLOOKUP($B468,'Resultados General'!$C$11:$CG$510,MATCH(AK$6,'Resultados General'!$C$10:$CG$10,0),0),"")</f>
        <v>#NAME?</v>
      </c>
      <c r="AL468" s="29" t="str">
        <f t="shared" ca="1" si="541"/>
        <v/>
      </c>
      <c r="AM468" s="29" t="str">
        <f t="shared" ca="1" si="542"/>
        <v/>
      </c>
      <c r="AN468" s="29" t="e">
        <f ca="1">+_xlfn.IFNA(VLOOKUP($B468,'Resultados General'!$C$11:$CG$510,MATCH(AN$6,'Resultados General'!$C$10:$CG$10,0),0),"")</f>
        <v>#NAME?</v>
      </c>
      <c r="AO468" s="29" t="str">
        <f t="shared" ca="1" si="543"/>
        <v/>
      </c>
      <c r="AP468" s="29" t="str">
        <f t="shared" ca="1" si="544"/>
        <v/>
      </c>
      <c r="AQ468" s="29" t="e">
        <f ca="1">+_xlfn.IFNA(VLOOKUP($B468,'Resultados General'!$C$11:$CG$510,MATCH(AQ$6,'Resultados General'!$C$10:$CG$10,0),0),"")</f>
        <v>#NAME?</v>
      </c>
      <c r="AR468" s="29" t="str">
        <f t="shared" ca="1" si="545"/>
        <v/>
      </c>
      <c r="AS468" s="29" t="str">
        <f t="shared" ca="1" si="546"/>
        <v/>
      </c>
      <c r="AT468" s="29" t="e">
        <f ca="1">+_xlfn.IFNA(VLOOKUP($B468,'Resultados General'!$C$11:$CG$510,MATCH(AT$6,'Resultados General'!$C$10:$CG$10,0),0),"")</f>
        <v>#NAME?</v>
      </c>
      <c r="AU468" s="29" t="str">
        <f t="shared" ca="1" si="547"/>
        <v/>
      </c>
      <c r="AV468" s="29" t="str">
        <f t="shared" ca="1" si="548"/>
        <v/>
      </c>
      <c r="AW468" s="29" t="e">
        <f ca="1">+_xlfn.IFNA(VLOOKUP($B468,'Resultados General'!$C$11:$CG$510,MATCH(AW$6,'Resultados General'!$C$10:$CG$10,0),0),"")</f>
        <v>#NAME?</v>
      </c>
      <c r="AX468" s="29" t="str">
        <f t="shared" ca="1" si="549"/>
        <v/>
      </c>
      <c r="AY468" s="29" t="str">
        <f t="shared" ca="1" si="550"/>
        <v/>
      </c>
      <c r="AZ468" s="29" t="e">
        <f ca="1">+_xlfn.IFNA(VLOOKUP($B468,'Resultados General'!$C$11:$CG$510,MATCH(AZ$6,'Resultados General'!$C$10:$CG$10,0),0),"")</f>
        <v>#NAME?</v>
      </c>
      <c r="BA468" s="29" t="str">
        <f t="shared" ca="1" si="551"/>
        <v/>
      </c>
      <c r="BB468" s="29" t="str">
        <f t="shared" ca="1" si="552"/>
        <v/>
      </c>
      <c r="BC468" s="29" t="e">
        <f ca="1">+_xlfn.IFNA(VLOOKUP($B468,'Resultados General'!$C$11:$CG$510,MATCH(BC$6,'Resultados General'!$C$10:$CG$10,0),0),"")</f>
        <v>#NAME?</v>
      </c>
      <c r="BD468" s="29" t="str">
        <f t="shared" ca="1" si="553"/>
        <v/>
      </c>
      <c r="BE468" s="29" t="str">
        <f t="shared" ca="1" si="554"/>
        <v/>
      </c>
      <c r="BF468" s="29" t="e">
        <f ca="1">+_xlfn.IFNA(VLOOKUP($B468,'Resultados General'!$C$11:$CG$510,MATCH(BF$6,'Resultados General'!$C$10:$CG$10,0),0),"")</f>
        <v>#NAME?</v>
      </c>
      <c r="BG468" s="29" t="str">
        <f t="shared" ca="1" si="555"/>
        <v/>
      </c>
      <c r="BH468" s="29" t="str">
        <f t="shared" ca="1" si="556"/>
        <v/>
      </c>
      <c r="BI468" s="29" t="e">
        <f ca="1">+_xlfn.IFNA(VLOOKUP($B468,'Resultados General'!$C$11:$CG$510,MATCH(BI$6,'Resultados General'!$C$10:$CG$10,0),0),"")</f>
        <v>#NAME?</v>
      </c>
      <c r="BJ468" s="29" t="str">
        <f t="shared" ca="1" si="557"/>
        <v/>
      </c>
      <c r="BK468" s="29" t="str">
        <f t="shared" ca="1" si="558"/>
        <v/>
      </c>
      <c r="BL468" s="29" t="e">
        <f ca="1">+_xlfn.IFNA(VLOOKUP($B468,'Resultados General'!$C$11:$CG$510,MATCH(BL$6,'Resultados General'!$C$10:$CG$10,0),0),"")</f>
        <v>#NAME?</v>
      </c>
      <c r="BM468" s="29" t="str">
        <f t="shared" ca="1" si="559"/>
        <v/>
      </c>
      <c r="BN468" s="29" t="str">
        <f t="shared" ca="1" si="560"/>
        <v/>
      </c>
      <c r="BO468" s="29" t="e">
        <f ca="1">+_xlfn.IFNA(VLOOKUP($B468,'Resultados General'!$C$11:$CG$510,MATCH(BO$6,'Resultados General'!$C$10:$CG$10,0),0),"")</f>
        <v>#NAME?</v>
      </c>
      <c r="BP468" s="29" t="str">
        <f t="shared" ca="1" si="561"/>
        <v/>
      </c>
      <c r="BQ468" s="29" t="str">
        <f t="shared" ca="1" si="562"/>
        <v/>
      </c>
      <c r="BR468" s="29" t="e">
        <f ca="1">+_xlfn.IFNA(VLOOKUP($B468,'Resultados General'!$C$11:$CG$510,MATCH(BR$6,'Resultados General'!$C$10:$CG$10,0),0),"")</f>
        <v>#NAME?</v>
      </c>
      <c r="BS468" s="29" t="str">
        <f t="shared" ca="1" si="563"/>
        <v/>
      </c>
      <c r="BT468" s="29" t="str">
        <f t="shared" ca="1" si="564"/>
        <v/>
      </c>
      <c r="BU468" s="29" t="e">
        <f ca="1">+_xlfn.IFNA(VLOOKUP($B468,'Resultados General'!$C$11:$CG$510,MATCH(BU$6,'Resultados General'!$C$10:$CG$10,0),0),"")</f>
        <v>#NAME?</v>
      </c>
      <c r="BV468" s="29" t="str">
        <f t="shared" ca="1" si="565"/>
        <v/>
      </c>
      <c r="BW468" s="29" t="str">
        <f t="shared" ca="1" si="566"/>
        <v/>
      </c>
      <c r="BX468" s="29" t="e">
        <f ca="1">+_xlfn.IFNA(VLOOKUP($B468,'Resultados General'!$C$11:$CG$510,MATCH(BX$6,'Resultados General'!$C$10:$CG$10,0),0),"")</f>
        <v>#NAME?</v>
      </c>
      <c r="BY468" s="29" t="str">
        <f t="shared" ca="1" si="567"/>
        <v/>
      </c>
      <c r="BZ468" s="29" t="str">
        <f t="shared" ca="1" si="568"/>
        <v/>
      </c>
      <c r="CA468" s="29" t="e">
        <f ca="1">+_xlfn.IFNA(VLOOKUP($B468,'Resultados General'!$C$11:$CG$510,MATCH(CA$6,'Resultados General'!$C$10:$CG$10,0),0),"")</f>
        <v>#NAME?</v>
      </c>
      <c r="CB468" s="29" t="str">
        <f t="shared" ca="1" si="569"/>
        <v/>
      </c>
      <c r="CC468" s="29" t="str">
        <f t="shared" ca="1" si="570"/>
        <v/>
      </c>
      <c r="CD468" s="29" t="e">
        <f ca="1">+_xlfn.IFNA(VLOOKUP($B468,'Resultados General'!$C$11:$CG$510,MATCH(CD$6,'Resultados General'!$C$10:$CG$10,0),0),"")</f>
        <v>#NAME?</v>
      </c>
      <c r="CE468" s="29" t="str">
        <f t="shared" ca="1" si="571"/>
        <v/>
      </c>
      <c r="CF468" s="29" t="str">
        <f t="shared" ca="1" si="572"/>
        <v/>
      </c>
      <c r="CG468" s="29" t="e">
        <f ca="1">+_xlfn.IFNA(VLOOKUP($B468,'Resultados General'!$C$11:$CG$510,MATCH(CG$6,'Resultados General'!$C$10:$CG$10,0),0),"")</f>
        <v>#NAME?</v>
      </c>
      <c r="CH468" s="29" t="str">
        <f t="shared" ca="1" si="573"/>
        <v/>
      </c>
      <c r="CI468" s="29" t="str">
        <f t="shared" ca="1" si="574"/>
        <v/>
      </c>
      <c r="CJ468" s="29" t="e">
        <f ca="1">+_xlfn.IFNA(VLOOKUP($B468,'Resultados General'!$C$11:$CG$510,MATCH(CJ$6,'Resultados General'!$C$10:$CG$10,0),0),"")</f>
        <v>#NAME?</v>
      </c>
      <c r="CK468" s="29" t="str">
        <f t="shared" ca="1" si="575"/>
        <v/>
      </c>
      <c r="CL468" s="29" t="str">
        <f t="shared" ca="1" si="576"/>
        <v/>
      </c>
      <c r="CM468" s="29" t="e">
        <f ca="1">+_xlfn.IFNA(VLOOKUP($B468,'Resultados General'!$C$11:$CG$510,MATCH(CM$6,'Resultados General'!$C$10:$CG$10,0),0),"")</f>
        <v>#NAME?</v>
      </c>
      <c r="CN468" s="29" t="str">
        <f t="shared" ca="1" si="577"/>
        <v/>
      </c>
      <c r="CO468" s="29" t="str">
        <f t="shared" ca="1" si="578"/>
        <v/>
      </c>
      <c r="CP468" s="29" t="e">
        <f ca="1">+_xlfn.IFNA(VLOOKUP($B468,'Resultados General'!$C$11:$CG$510,MATCH(CP$6,'Resultados General'!$C$10:$CG$10,0),0),"")</f>
        <v>#NAME?</v>
      </c>
      <c r="CQ468" s="29" t="str">
        <f t="shared" ca="1" si="579"/>
        <v/>
      </c>
      <c r="CR468" s="29" t="str">
        <f t="shared" ca="1" si="580"/>
        <v/>
      </c>
      <c r="CS468" s="29" t="e">
        <f ca="1">+_xlfn.IFNA(VLOOKUP($B468,'Resultados General'!$C$11:$CG$510,MATCH(CS$6,'Resultados General'!$C$10:$CG$10,0),0),"")</f>
        <v>#NAME?</v>
      </c>
      <c r="CT468" s="29" t="str">
        <f t="shared" ca="1" si="581"/>
        <v/>
      </c>
      <c r="CU468" s="29" t="str">
        <f t="shared" ca="1" si="582"/>
        <v/>
      </c>
      <c r="CV468" s="29" t="e">
        <f ca="1">+_xlfn.IFNA(VLOOKUP($B468,'Resultados General'!$C$11:$CG$510,MATCH(CV$6,'Resultados General'!$C$10:$CG$10,0),0),"")</f>
        <v>#NAME?</v>
      </c>
      <c r="CW468" s="29" t="str">
        <f t="shared" ca="1" si="583"/>
        <v/>
      </c>
      <c r="CX468" s="29" t="str">
        <f t="shared" ca="1" si="584"/>
        <v/>
      </c>
      <c r="CY468" s="29" t="e">
        <f ca="1">+_xlfn.IFNA(VLOOKUP($B468,'Resultados General'!$C$11:$CG$510,MATCH(CY$6,'Resultados General'!$C$10:$CG$10,0),0),"")</f>
        <v>#NAME?</v>
      </c>
      <c r="CZ468" s="29" t="str">
        <f t="shared" ca="1" si="585"/>
        <v/>
      </c>
      <c r="DA468" s="29" t="str">
        <f t="shared" ca="1" si="586"/>
        <v/>
      </c>
      <c r="DB468" s="29" t="e">
        <f ca="1">+_xlfn.IFNA(VLOOKUP($B468,'Resultados General'!$C$11:$CG$510,MATCH(DB$6,'Resultados General'!$C$10:$CG$10,0),0),"")</f>
        <v>#NAME?</v>
      </c>
      <c r="DC468" s="29" t="str">
        <f t="shared" ca="1" si="587"/>
        <v/>
      </c>
      <c r="DD468" s="29" t="str">
        <f t="shared" ca="1" si="588"/>
        <v/>
      </c>
      <c r="DE468" s="29" t="e">
        <f ca="1">+_xlfn.IFNA(VLOOKUP($B468,'Resultados General'!$C$11:$CG$510,MATCH(DE$6,'Resultados General'!$C$10:$CG$10,0),0),"")</f>
        <v>#NAME?</v>
      </c>
      <c r="DF468" s="29" t="str">
        <f t="shared" ca="1" si="589"/>
        <v/>
      </c>
      <c r="DG468" s="29" t="str">
        <f t="shared" ca="1" si="590"/>
        <v/>
      </c>
      <c r="DH468" s="29" t="e">
        <f ca="1">+_xlfn.IFNA(VLOOKUP($B468,'Resultados General'!$C$11:$CG$510,MATCH(DH$6,'Resultados General'!$C$10:$CG$10,0),0),"")</f>
        <v>#NAME?</v>
      </c>
      <c r="DI468" s="29" t="str">
        <f t="shared" ca="1" si="591"/>
        <v/>
      </c>
      <c r="DJ468" s="29" t="str">
        <f t="shared" ca="1" si="592"/>
        <v/>
      </c>
      <c r="DK468" s="29" t="e">
        <f ca="1">+_xlfn.IFNA(VLOOKUP($B468,'Resultados General'!$C$11:$CG$510,MATCH(DK$6,'Resultados General'!$C$10:$CG$10,0),0),"")</f>
        <v>#NAME?</v>
      </c>
      <c r="DL468" s="29" t="str">
        <f t="shared" ca="1" si="593"/>
        <v/>
      </c>
      <c r="DM468" s="29" t="str">
        <f t="shared" ca="1" si="594"/>
        <v/>
      </c>
      <c r="DN468" s="29" t="e">
        <f ca="1">+_xlfn.IFNA(VLOOKUP($B468,'Resultados General'!$C$11:$CG$510,MATCH(DN$6,'Resultados General'!$C$10:$CG$10,0),0),"")</f>
        <v>#NAME?</v>
      </c>
      <c r="DO468" s="29" t="str">
        <f t="shared" ca="1" si="595"/>
        <v/>
      </c>
      <c r="DP468" s="29" t="str">
        <f t="shared" ca="1" si="596"/>
        <v/>
      </c>
    </row>
    <row r="469" spans="2:120">
      <c r="B469" s="219" t="str">
        <f>+IF('Resultados General'!C472="","",'Resultados General'!C472)</f>
        <v/>
      </c>
      <c r="C469" s="134" t="e">
        <f ca="1">+_xlfn.IFNA(VLOOKUP('Distribución de puestos'!B469,'Resultados General'!$C$11:$J$510,8,0),"")</f>
        <v>#NAME?</v>
      </c>
      <c r="D469" s="135" t="e">
        <f ca="1">+_xlfn.IFNA(VLOOKUP(B469,'Resultados General'!$C$11:$L$510,10,0),"")</f>
        <v>#NAME?</v>
      </c>
      <c r="E469" s="26" t="s">
        <v>76</v>
      </c>
      <c r="F469" s="26" t="s">
        <v>76</v>
      </c>
      <c r="G469" s="135" t="str">
        <f t="shared" ca="1" si="597"/>
        <v/>
      </c>
      <c r="H469" s="135" t="str">
        <f t="shared" ca="1" si="598"/>
        <v/>
      </c>
      <c r="I469" s="219" t="str">
        <f t="shared" si="599"/>
        <v/>
      </c>
      <c r="J469" s="138"/>
      <c r="M469" s="29" t="e">
        <f ca="1">+_xlfn.IFNA(VLOOKUP($B469,'Resultados General'!$C$11:$CG$510,MATCH(M$6,'Resultados General'!$C$10:$CG$10,0),0),"")</f>
        <v>#NAME?</v>
      </c>
      <c r="N469" s="29" t="str">
        <f t="shared" ca="1" si="525"/>
        <v/>
      </c>
      <c r="O469" s="29" t="str">
        <f t="shared" ca="1" si="526"/>
        <v/>
      </c>
      <c r="P469" s="29" t="e">
        <f ca="1">+_xlfn.IFNA(VLOOKUP($B469,'Resultados General'!$C$11:$CG$510,MATCH(P$6,'Resultados General'!$C$10:$CG$10,0),0),"")</f>
        <v>#NAME?</v>
      </c>
      <c r="Q469" s="29" t="str">
        <f t="shared" ca="1" si="527"/>
        <v/>
      </c>
      <c r="R469" s="29" t="str">
        <f t="shared" ca="1" si="528"/>
        <v/>
      </c>
      <c r="S469" s="29" t="e">
        <f ca="1">+_xlfn.IFNA(VLOOKUP($B469,'Resultados General'!$C$11:$CG$510,MATCH(S$6,'Resultados General'!$C$10:$CG$10,0),0),"")</f>
        <v>#NAME?</v>
      </c>
      <c r="T469" s="29" t="str">
        <f t="shared" ca="1" si="529"/>
        <v/>
      </c>
      <c r="U469" s="29" t="str">
        <f t="shared" ca="1" si="530"/>
        <v/>
      </c>
      <c r="V469" s="29" t="e">
        <f ca="1">+_xlfn.IFNA(VLOOKUP($B469,'Resultados General'!$C$11:$CG$510,MATCH(V$6,'Resultados General'!$C$10:$CG$10,0),0),"")</f>
        <v>#NAME?</v>
      </c>
      <c r="W469" s="29" t="str">
        <f t="shared" ca="1" si="531"/>
        <v/>
      </c>
      <c r="X469" s="29" t="str">
        <f t="shared" ca="1" si="532"/>
        <v/>
      </c>
      <c r="Y469" s="29" t="e">
        <f ca="1">+_xlfn.IFNA(VLOOKUP($B469,'Resultados General'!$C$11:$CG$510,MATCH(Y$6,'Resultados General'!$C$10:$CG$10,0),0),"")</f>
        <v>#NAME?</v>
      </c>
      <c r="Z469" s="29" t="str">
        <f t="shared" ca="1" si="533"/>
        <v/>
      </c>
      <c r="AA469" s="29" t="str">
        <f t="shared" ca="1" si="534"/>
        <v/>
      </c>
      <c r="AB469" s="29" t="e">
        <f ca="1">+_xlfn.IFNA(VLOOKUP($B469,'Resultados General'!$C$11:$CG$510,MATCH(AB$6,'Resultados General'!$C$10:$CG$10,0),0),"")</f>
        <v>#NAME?</v>
      </c>
      <c r="AC469" s="29" t="str">
        <f t="shared" ca="1" si="535"/>
        <v/>
      </c>
      <c r="AD469" s="29" t="str">
        <f t="shared" ca="1" si="536"/>
        <v/>
      </c>
      <c r="AE469" s="29" t="e">
        <f ca="1">+_xlfn.IFNA(VLOOKUP($B469,'Resultados General'!$C$11:$CG$510,MATCH(AE$6,'Resultados General'!$C$10:$CG$10,0),0),"")</f>
        <v>#NAME?</v>
      </c>
      <c r="AF469" s="29" t="str">
        <f t="shared" ca="1" si="537"/>
        <v/>
      </c>
      <c r="AG469" s="29" t="str">
        <f t="shared" ca="1" si="538"/>
        <v/>
      </c>
      <c r="AH469" s="29" t="e">
        <f ca="1">+_xlfn.IFNA(VLOOKUP($B469,'Resultados General'!$C$11:$CG$510,MATCH(AH$6,'Resultados General'!$C$10:$CG$10,0),0),"")</f>
        <v>#NAME?</v>
      </c>
      <c r="AI469" s="29" t="str">
        <f t="shared" ca="1" si="539"/>
        <v/>
      </c>
      <c r="AJ469" s="29" t="str">
        <f t="shared" ca="1" si="540"/>
        <v/>
      </c>
      <c r="AK469" s="29" t="e">
        <f ca="1">+_xlfn.IFNA(VLOOKUP($B469,'Resultados General'!$C$11:$CG$510,MATCH(AK$6,'Resultados General'!$C$10:$CG$10,0),0),"")</f>
        <v>#NAME?</v>
      </c>
      <c r="AL469" s="29" t="str">
        <f t="shared" ca="1" si="541"/>
        <v/>
      </c>
      <c r="AM469" s="29" t="str">
        <f t="shared" ca="1" si="542"/>
        <v/>
      </c>
      <c r="AN469" s="29" t="e">
        <f ca="1">+_xlfn.IFNA(VLOOKUP($B469,'Resultados General'!$C$11:$CG$510,MATCH(AN$6,'Resultados General'!$C$10:$CG$10,0),0),"")</f>
        <v>#NAME?</v>
      </c>
      <c r="AO469" s="29" t="str">
        <f t="shared" ca="1" si="543"/>
        <v/>
      </c>
      <c r="AP469" s="29" t="str">
        <f t="shared" ca="1" si="544"/>
        <v/>
      </c>
      <c r="AQ469" s="29" t="e">
        <f ca="1">+_xlfn.IFNA(VLOOKUP($B469,'Resultados General'!$C$11:$CG$510,MATCH(AQ$6,'Resultados General'!$C$10:$CG$10,0),0),"")</f>
        <v>#NAME?</v>
      </c>
      <c r="AR469" s="29" t="str">
        <f t="shared" ca="1" si="545"/>
        <v/>
      </c>
      <c r="AS469" s="29" t="str">
        <f t="shared" ca="1" si="546"/>
        <v/>
      </c>
      <c r="AT469" s="29" t="e">
        <f ca="1">+_xlfn.IFNA(VLOOKUP($B469,'Resultados General'!$C$11:$CG$510,MATCH(AT$6,'Resultados General'!$C$10:$CG$10,0),0),"")</f>
        <v>#NAME?</v>
      </c>
      <c r="AU469" s="29" t="str">
        <f t="shared" ca="1" si="547"/>
        <v/>
      </c>
      <c r="AV469" s="29" t="str">
        <f t="shared" ca="1" si="548"/>
        <v/>
      </c>
      <c r="AW469" s="29" t="e">
        <f ca="1">+_xlfn.IFNA(VLOOKUP($B469,'Resultados General'!$C$11:$CG$510,MATCH(AW$6,'Resultados General'!$C$10:$CG$10,0),0),"")</f>
        <v>#NAME?</v>
      </c>
      <c r="AX469" s="29" t="str">
        <f t="shared" ca="1" si="549"/>
        <v/>
      </c>
      <c r="AY469" s="29" t="str">
        <f t="shared" ca="1" si="550"/>
        <v/>
      </c>
      <c r="AZ469" s="29" t="e">
        <f ca="1">+_xlfn.IFNA(VLOOKUP($B469,'Resultados General'!$C$11:$CG$510,MATCH(AZ$6,'Resultados General'!$C$10:$CG$10,0),0),"")</f>
        <v>#NAME?</v>
      </c>
      <c r="BA469" s="29" t="str">
        <f t="shared" ca="1" si="551"/>
        <v/>
      </c>
      <c r="BB469" s="29" t="str">
        <f t="shared" ca="1" si="552"/>
        <v/>
      </c>
      <c r="BC469" s="29" t="e">
        <f ca="1">+_xlfn.IFNA(VLOOKUP($B469,'Resultados General'!$C$11:$CG$510,MATCH(BC$6,'Resultados General'!$C$10:$CG$10,0),0),"")</f>
        <v>#NAME?</v>
      </c>
      <c r="BD469" s="29" t="str">
        <f t="shared" ca="1" si="553"/>
        <v/>
      </c>
      <c r="BE469" s="29" t="str">
        <f t="shared" ca="1" si="554"/>
        <v/>
      </c>
      <c r="BF469" s="29" t="e">
        <f ca="1">+_xlfn.IFNA(VLOOKUP($B469,'Resultados General'!$C$11:$CG$510,MATCH(BF$6,'Resultados General'!$C$10:$CG$10,0),0),"")</f>
        <v>#NAME?</v>
      </c>
      <c r="BG469" s="29" t="str">
        <f t="shared" ca="1" si="555"/>
        <v/>
      </c>
      <c r="BH469" s="29" t="str">
        <f t="shared" ca="1" si="556"/>
        <v/>
      </c>
      <c r="BI469" s="29" t="e">
        <f ca="1">+_xlfn.IFNA(VLOOKUP($B469,'Resultados General'!$C$11:$CG$510,MATCH(BI$6,'Resultados General'!$C$10:$CG$10,0),0),"")</f>
        <v>#NAME?</v>
      </c>
      <c r="BJ469" s="29" t="str">
        <f t="shared" ca="1" si="557"/>
        <v/>
      </c>
      <c r="BK469" s="29" t="str">
        <f t="shared" ca="1" si="558"/>
        <v/>
      </c>
      <c r="BL469" s="29" t="e">
        <f ca="1">+_xlfn.IFNA(VLOOKUP($B469,'Resultados General'!$C$11:$CG$510,MATCH(BL$6,'Resultados General'!$C$10:$CG$10,0),0),"")</f>
        <v>#NAME?</v>
      </c>
      <c r="BM469" s="29" t="str">
        <f t="shared" ca="1" si="559"/>
        <v/>
      </c>
      <c r="BN469" s="29" t="str">
        <f t="shared" ca="1" si="560"/>
        <v/>
      </c>
      <c r="BO469" s="29" t="e">
        <f ca="1">+_xlfn.IFNA(VLOOKUP($B469,'Resultados General'!$C$11:$CG$510,MATCH(BO$6,'Resultados General'!$C$10:$CG$10,0),0),"")</f>
        <v>#NAME?</v>
      </c>
      <c r="BP469" s="29" t="str">
        <f t="shared" ca="1" si="561"/>
        <v/>
      </c>
      <c r="BQ469" s="29" t="str">
        <f t="shared" ca="1" si="562"/>
        <v/>
      </c>
      <c r="BR469" s="29" t="e">
        <f ca="1">+_xlfn.IFNA(VLOOKUP($B469,'Resultados General'!$C$11:$CG$510,MATCH(BR$6,'Resultados General'!$C$10:$CG$10,0),0),"")</f>
        <v>#NAME?</v>
      </c>
      <c r="BS469" s="29" t="str">
        <f t="shared" ca="1" si="563"/>
        <v/>
      </c>
      <c r="BT469" s="29" t="str">
        <f t="shared" ca="1" si="564"/>
        <v/>
      </c>
      <c r="BU469" s="29" t="e">
        <f ca="1">+_xlfn.IFNA(VLOOKUP($B469,'Resultados General'!$C$11:$CG$510,MATCH(BU$6,'Resultados General'!$C$10:$CG$10,0),0),"")</f>
        <v>#NAME?</v>
      </c>
      <c r="BV469" s="29" t="str">
        <f t="shared" ca="1" si="565"/>
        <v/>
      </c>
      <c r="BW469" s="29" t="str">
        <f t="shared" ca="1" si="566"/>
        <v/>
      </c>
      <c r="BX469" s="29" t="e">
        <f ca="1">+_xlfn.IFNA(VLOOKUP($B469,'Resultados General'!$C$11:$CG$510,MATCH(BX$6,'Resultados General'!$C$10:$CG$10,0),0),"")</f>
        <v>#NAME?</v>
      </c>
      <c r="BY469" s="29" t="str">
        <f t="shared" ca="1" si="567"/>
        <v/>
      </c>
      <c r="BZ469" s="29" t="str">
        <f t="shared" ca="1" si="568"/>
        <v/>
      </c>
      <c r="CA469" s="29" t="e">
        <f ca="1">+_xlfn.IFNA(VLOOKUP($B469,'Resultados General'!$C$11:$CG$510,MATCH(CA$6,'Resultados General'!$C$10:$CG$10,0),0),"")</f>
        <v>#NAME?</v>
      </c>
      <c r="CB469" s="29" t="str">
        <f t="shared" ca="1" si="569"/>
        <v/>
      </c>
      <c r="CC469" s="29" t="str">
        <f t="shared" ca="1" si="570"/>
        <v/>
      </c>
      <c r="CD469" s="29" t="e">
        <f ca="1">+_xlfn.IFNA(VLOOKUP($B469,'Resultados General'!$C$11:$CG$510,MATCH(CD$6,'Resultados General'!$C$10:$CG$10,0),0),"")</f>
        <v>#NAME?</v>
      </c>
      <c r="CE469" s="29" t="str">
        <f t="shared" ca="1" si="571"/>
        <v/>
      </c>
      <c r="CF469" s="29" t="str">
        <f t="shared" ca="1" si="572"/>
        <v/>
      </c>
      <c r="CG469" s="29" t="e">
        <f ca="1">+_xlfn.IFNA(VLOOKUP($B469,'Resultados General'!$C$11:$CG$510,MATCH(CG$6,'Resultados General'!$C$10:$CG$10,0),0),"")</f>
        <v>#NAME?</v>
      </c>
      <c r="CH469" s="29" t="str">
        <f t="shared" ca="1" si="573"/>
        <v/>
      </c>
      <c r="CI469" s="29" t="str">
        <f t="shared" ca="1" si="574"/>
        <v/>
      </c>
      <c r="CJ469" s="29" t="e">
        <f ca="1">+_xlfn.IFNA(VLOOKUP($B469,'Resultados General'!$C$11:$CG$510,MATCH(CJ$6,'Resultados General'!$C$10:$CG$10,0),0),"")</f>
        <v>#NAME?</v>
      </c>
      <c r="CK469" s="29" t="str">
        <f t="shared" ca="1" si="575"/>
        <v/>
      </c>
      <c r="CL469" s="29" t="str">
        <f t="shared" ca="1" si="576"/>
        <v/>
      </c>
      <c r="CM469" s="29" t="e">
        <f ca="1">+_xlfn.IFNA(VLOOKUP($B469,'Resultados General'!$C$11:$CG$510,MATCH(CM$6,'Resultados General'!$C$10:$CG$10,0),0),"")</f>
        <v>#NAME?</v>
      </c>
      <c r="CN469" s="29" t="str">
        <f t="shared" ca="1" si="577"/>
        <v/>
      </c>
      <c r="CO469" s="29" t="str">
        <f t="shared" ca="1" si="578"/>
        <v/>
      </c>
      <c r="CP469" s="29" t="e">
        <f ca="1">+_xlfn.IFNA(VLOOKUP($B469,'Resultados General'!$C$11:$CG$510,MATCH(CP$6,'Resultados General'!$C$10:$CG$10,0),0),"")</f>
        <v>#NAME?</v>
      </c>
      <c r="CQ469" s="29" t="str">
        <f t="shared" ca="1" si="579"/>
        <v/>
      </c>
      <c r="CR469" s="29" t="str">
        <f t="shared" ca="1" si="580"/>
        <v/>
      </c>
      <c r="CS469" s="29" t="e">
        <f ca="1">+_xlfn.IFNA(VLOOKUP($B469,'Resultados General'!$C$11:$CG$510,MATCH(CS$6,'Resultados General'!$C$10:$CG$10,0),0),"")</f>
        <v>#NAME?</v>
      </c>
      <c r="CT469" s="29" t="str">
        <f t="shared" ca="1" si="581"/>
        <v/>
      </c>
      <c r="CU469" s="29" t="str">
        <f t="shared" ca="1" si="582"/>
        <v/>
      </c>
      <c r="CV469" s="29" t="e">
        <f ca="1">+_xlfn.IFNA(VLOOKUP($B469,'Resultados General'!$C$11:$CG$510,MATCH(CV$6,'Resultados General'!$C$10:$CG$10,0),0),"")</f>
        <v>#NAME?</v>
      </c>
      <c r="CW469" s="29" t="str">
        <f t="shared" ca="1" si="583"/>
        <v/>
      </c>
      <c r="CX469" s="29" t="str">
        <f t="shared" ca="1" si="584"/>
        <v/>
      </c>
      <c r="CY469" s="29" t="e">
        <f ca="1">+_xlfn.IFNA(VLOOKUP($B469,'Resultados General'!$C$11:$CG$510,MATCH(CY$6,'Resultados General'!$C$10:$CG$10,0),0),"")</f>
        <v>#NAME?</v>
      </c>
      <c r="CZ469" s="29" t="str">
        <f t="shared" ca="1" si="585"/>
        <v/>
      </c>
      <c r="DA469" s="29" t="str">
        <f t="shared" ca="1" si="586"/>
        <v/>
      </c>
      <c r="DB469" s="29" t="e">
        <f ca="1">+_xlfn.IFNA(VLOOKUP($B469,'Resultados General'!$C$11:$CG$510,MATCH(DB$6,'Resultados General'!$C$10:$CG$10,0),0),"")</f>
        <v>#NAME?</v>
      </c>
      <c r="DC469" s="29" t="str">
        <f t="shared" ca="1" si="587"/>
        <v/>
      </c>
      <c r="DD469" s="29" t="str">
        <f t="shared" ca="1" si="588"/>
        <v/>
      </c>
      <c r="DE469" s="29" t="e">
        <f ca="1">+_xlfn.IFNA(VLOOKUP($B469,'Resultados General'!$C$11:$CG$510,MATCH(DE$6,'Resultados General'!$C$10:$CG$10,0),0),"")</f>
        <v>#NAME?</v>
      </c>
      <c r="DF469" s="29" t="str">
        <f t="shared" ca="1" si="589"/>
        <v/>
      </c>
      <c r="DG469" s="29" t="str">
        <f t="shared" ca="1" si="590"/>
        <v/>
      </c>
      <c r="DH469" s="29" t="e">
        <f ca="1">+_xlfn.IFNA(VLOOKUP($B469,'Resultados General'!$C$11:$CG$510,MATCH(DH$6,'Resultados General'!$C$10:$CG$10,0),0),"")</f>
        <v>#NAME?</v>
      </c>
      <c r="DI469" s="29" t="str">
        <f t="shared" ca="1" si="591"/>
        <v/>
      </c>
      <c r="DJ469" s="29" t="str">
        <f t="shared" ca="1" si="592"/>
        <v/>
      </c>
      <c r="DK469" s="29" t="e">
        <f ca="1">+_xlfn.IFNA(VLOOKUP($B469,'Resultados General'!$C$11:$CG$510,MATCH(DK$6,'Resultados General'!$C$10:$CG$10,0),0),"")</f>
        <v>#NAME?</v>
      </c>
      <c r="DL469" s="29" t="str">
        <f t="shared" ca="1" si="593"/>
        <v/>
      </c>
      <c r="DM469" s="29" t="str">
        <f t="shared" ca="1" si="594"/>
        <v/>
      </c>
      <c r="DN469" s="29" t="e">
        <f ca="1">+_xlfn.IFNA(VLOOKUP($B469,'Resultados General'!$C$11:$CG$510,MATCH(DN$6,'Resultados General'!$C$10:$CG$10,0),0),"")</f>
        <v>#NAME?</v>
      </c>
      <c r="DO469" s="29" t="str">
        <f t="shared" ca="1" si="595"/>
        <v/>
      </c>
      <c r="DP469" s="29" t="str">
        <f t="shared" ca="1" si="596"/>
        <v/>
      </c>
    </row>
    <row r="470" spans="2:120">
      <c r="B470" s="219" t="str">
        <f>+IF('Resultados General'!C473="","",'Resultados General'!C473)</f>
        <v/>
      </c>
      <c r="C470" s="134" t="e">
        <f ca="1">+_xlfn.IFNA(VLOOKUP('Distribución de puestos'!B470,'Resultados General'!$C$11:$J$510,8,0),"")</f>
        <v>#NAME?</v>
      </c>
      <c r="D470" s="135" t="e">
        <f ca="1">+_xlfn.IFNA(VLOOKUP(B470,'Resultados General'!$C$11:$L$510,10,0),"")</f>
        <v>#NAME?</v>
      </c>
      <c r="E470" s="26" t="s">
        <v>76</v>
      </c>
      <c r="F470" s="26" t="s">
        <v>76</v>
      </c>
      <c r="G470" s="135" t="str">
        <f t="shared" ca="1" si="597"/>
        <v/>
      </c>
      <c r="H470" s="135" t="str">
        <f t="shared" ca="1" si="598"/>
        <v/>
      </c>
      <c r="I470" s="219" t="str">
        <f t="shared" si="599"/>
        <v/>
      </c>
      <c r="J470" s="138"/>
      <c r="M470" s="29" t="e">
        <f ca="1">+_xlfn.IFNA(VLOOKUP($B470,'Resultados General'!$C$11:$CG$510,MATCH(M$6,'Resultados General'!$C$10:$CG$10,0),0),"")</f>
        <v>#NAME?</v>
      </c>
      <c r="N470" s="29" t="str">
        <f t="shared" ca="1" si="525"/>
        <v/>
      </c>
      <c r="O470" s="29" t="str">
        <f t="shared" ca="1" si="526"/>
        <v/>
      </c>
      <c r="P470" s="29" t="e">
        <f ca="1">+_xlfn.IFNA(VLOOKUP($B470,'Resultados General'!$C$11:$CG$510,MATCH(P$6,'Resultados General'!$C$10:$CG$10,0),0),"")</f>
        <v>#NAME?</v>
      </c>
      <c r="Q470" s="29" t="str">
        <f t="shared" ca="1" si="527"/>
        <v/>
      </c>
      <c r="R470" s="29" t="str">
        <f t="shared" ca="1" si="528"/>
        <v/>
      </c>
      <c r="S470" s="29" t="e">
        <f ca="1">+_xlfn.IFNA(VLOOKUP($B470,'Resultados General'!$C$11:$CG$510,MATCH(S$6,'Resultados General'!$C$10:$CG$10,0),0),"")</f>
        <v>#NAME?</v>
      </c>
      <c r="T470" s="29" t="str">
        <f t="shared" ca="1" si="529"/>
        <v/>
      </c>
      <c r="U470" s="29" t="str">
        <f t="shared" ca="1" si="530"/>
        <v/>
      </c>
      <c r="V470" s="29" t="e">
        <f ca="1">+_xlfn.IFNA(VLOOKUP($B470,'Resultados General'!$C$11:$CG$510,MATCH(V$6,'Resultados General'!$C$10:$CG$10,0),0),"")</f>
        <v>#NAME?</v>
      </c>
      <c r="W470" s="29" t="str">
        <f t="shared" ca="1" si="531"/>
        <v/>
      </c>
      <c r="X470" s="29" t="str">
        <f t="shared" ca="1" si="532"/>
        <v/>
      </c>
      <c r="Y470" s="29" t="e">
        <f ca="1">+_xlfn.IFNA(VLOOKUP($B470,'Resultados General'!$C$11:$CG$510,MATCH(Y$6,'Resultados General'!$C$10:$CG$10,0),0),"")</f>
        <v>#NAME?</v>
      </c>
      <c r="Z470" s="29" t="str">
        <f t="shared" ca="1" si="533"/>
        <v/>
      </c>
      <c r="AA470" s="29" t="str">
        <f t="shared" ca="1" si="534"/>
        <v/>
      </c>
      <c r="AB470" s="29" t="e">
        <f ca="1">+_xlfn.IFNA(VLOOKUP($B470,'Resultados General'!$C$11:$CG$510,MATCH(AB$6,'Resultados General'!$C$10:$CG$10,0),0),"")</f>
        <v>#NAME?</v>
      </c>
      <c r="AC470" s="29" t="str">
        <f t="shared" ca="1" si="535"/>
        <v/>
      </c>
      <c r="AD470" s="29" t="str">
        <f t="shared" ca="1" si="536"/>
        <v/>
      </c>
      <c r="AE470" s="29" t="e">
        <f ca="1">+_xlfn.IFNA(VLOOKUP($B470,'Resultados General'!$C$11:$CG$510,MATCH(AE$6,'Resultados General'!$C$10:$CG$10,0),0),"")</f>
        <v>#NAME?</v>
      </c>
      <c r="AF470" s="29" t="str">
        <f t="shared" ca="1" si="537"/>
        <v/>
      </c>
      <c r="AG470" s="29" t="str">
        <f t="shared" ca="1" si="538"/>
        <v/>
      </c>
      <c r="AH470" s="29" t="e">
        <f ca="1">+_xlfn.IFNA(VLOOKUP($B470,'Resultados General'!$C$11:$CG$510,MATCH(AH$6,'Resultados General'!$C$10:$CG$10,0),0),"")</f>
        <v>#NAME?</v>
      </c>
      <c r="AI470" s="29" t="str">
        <f t="shared" ca="1" si="539"/>
        <v/>
      </c>
      <c r="AJ470" s="29" t="str">
        <f t="shared" ca="1" si="540"/>
        <v/>
      </c>
      <c r="AK470" s="29" t="e">
        <f ca="1">+_xlfn.IFNA(VLOOKUP($B470,'Resultados General'!$C$11:$CG$510,MATCH(AK$6,'Resultados General'!$C$10:$CG$10,0),0),"")</f>
        <v>#NAME?</v>
      </c>
      <c r="AL470" s="29" t="str">
        <f t="shared" ca="1" si="541"/>
        <v/>
      </c>
      <c r="AM470" s="29" t="str">
        <f t="shared" ca="1" si="542"/>
        <v/>
      </c>
      <c r="AN470" s="29" t="e">
        <f ca="1">+_xlfn.IFNA(VLOOKUP($B470,'Resultados General'!$C$11:$CG$510,MATCH(AN$6,'Resultados General'!$C$10:$CG$10,0),0),"")</f>
        <v>#NAME?</v>
      </c>
      <c r="AO470" s="29" t="str">
        <f t="shared" ca="1" si="543"/>
        <v/>
      </c>
      <c r="AP470" s="29" t="str">
        <f t="shared" ca="1" si="544"/>
        <v/>
      </c>
      <c r="AQ470" s="29" t="e">
        <f ca="1">+_xlfn.IFNA(VLOOKUP($B470,'Resultados General'!$C$11:$CG$510,MATCH(AQ$6,'Resultados General'!$C$10:$CG$10,0),0),"")</f>
        <v>#NAME?</v>
      </c>
      <c r="AR470" s="29" t="str">
        <f t="shared" ca="1" si="545"/>
        <v/>
      </c>
      <c r="AS470" s="29" t="str">
        <f t="shared" ca="1" si="546"/>
        <v/>
      </c>
      <c r="AT470" s="29" t="e">
        <f ca="1">+_xlfn.IFNA(VLOOKUP($B470,'Resultados General'!$C$11:$CG$510,MATCH(AT$6,'Resultados General'!$C$10:$CG$10,0),0),"")</f>
        <v>#NAME?</v>
      </c>
      <c r="AU470" s="29" t="str">
        <f t="shared" ca="1" si="547"/>
        <v/>
      </c>
      <c r="AV470" s="29" t="str">
        <f t="shared" ca="1" si="548"/>
        <v/>
      </c>
      <c r="AW470" s="29" t="e">
        <f ca="1">+_xlfn.IFNA(VLOOKUP($B470,'Resultados General'!$C$11:$CG$510,MATCH(AW$6,'Resultados General'!$C$10:$CG$10,0),0),"")</f>
        <v>#NAME?</v>
      </c>
      <c r="AX470" s="29" t="str">
        <f t="shared" ca="1" si="549"/>
        <v/>
      </c>
      <c r="AY470" s="29" t="str">
        <f t="shared" ca="1" si="550"/>
        <v/>
      </c>
      <c r="AZ470" s="29" t="e">
        <f ca="1">+_xlfn.IFNA(VLOOKUP($B470,'Resultados General'!$C$11:$CG$510,MATCH(AZ$6,'Resultados General'!$C$10:$CG$10,0),0),"")</f>
        <v>#NAME?</v>
      </c>
      <c r="BA470" s="29" t="str">
        <f t="shared" ca="1" si="551"/>
        <v/>
      </c>
      <c r="BB470" s="29" t="str">
        <f t="shared" ca="1" si="552"/>
        <v/>
      </c>
      <c r="BC470" s="29" t="e">
        <f ca="1">+_xlfn.IFNA(VLOOKUP($B470,'Resultados General'!$C$11:$CG$510,MATCH(BC$6,'Resultados General'!$C$10:$CG$10,0),0),"")</f>
        <v>#NAME?</v>
      </c>
      <c r="BD470" s="29" t="str">
        <f t="shared" ca="1" si="553"/>
        <v/>
      </c>
      <c r="BE470" s="29" t="str">
        <f t="shared" ca="1" si="554"/>
        <v/>
      </c>
      <c r="BF470" s="29" t="e">
        <f ca="1">+_xlfn.IFNA(VLOOKUP($B470,'Resultados General'!$C$11:$CG$510,MATCH(BF$6,'Resultados General'!$C$10:$CG$10,0),0),"")</f>
        <v>#NAME?</v>
      </c>
      <c r="BG470" s="29" t="str">
        <f t="shared" ca="1" si="555"/>
        <v/>
      </c>
      <c r="BH470" s="29" t="str">
        <f t="shared" ca="1" si="556"/>
        <v/>
      </c>
      <c r="BI470" s="29" t="e">
        <f ca="1">+_xlfn.IFNA(VLOOKUP($B470,'Resultados General'!$C$11:$CG$510,MATCH(BI$6,'Resultados General'!$C$10:$CG$10,0),0),"")</f>
        <v>#NAME?</v>
      </c>
      <c r="BJ470" s="29" t="str">
        <f t="shared" ca="1" si="557"/>
        <v/>
      </c>
      <c r="BK470" s="29" t="str">
        <f t="shared" ca="1" si="558"/>
        <v/>
      </c>
      <c r="BL470" s="29" t="e">
        <f ca="1">+_xlfn.IFNA(VLOOKUP($B470,'Resultados General'!$C$11:$CG$510,MATCH(BL$6,'Resultados General'!$C$10:$CG$10,0),0),"")</f>
        <v>#NAME?</v>
      </c>
      <c r="BM470" s="29" t="str">
        <f t="shared" ca="1" si="559"/>
        <v/>
      </c>
      <c r="BN470" s="29" t="str">
        <f t="shared" ca="1" si="560"/>
        <v/>
      </c>
      <c r="BO470" s="29" t="e">
        <f ca="1">+_xlfn.IFNA(VLOOKUP($B470,'Resultados General'!$C$11:$CG$510,MATCH(BO$6,'Resultados General'!$C$10:$CG$10,0),0),"")</f>
        <v>#NAME?</v>
      </c>
      <c r="BP470" s="29" t="str">
        <f t="shared" ca="1" si="561"/>
        <v/>
      </c>
      <c r="BQ470" s="29" t="str">
        <f t="shared" ca="1" si="562"/>
        <v/>
      </c>
      <c r="BR470" s="29" t="e">
        <f ca="1">+_xlfn.IFNA(VLOOKUP($B470,'Resultados General'!$C$11:$CG$510,MATCH(BR$6,'Resultados General'!$C$10:$CG$10,0),0),"")</f>
        <v>#NAME?</v>
      </c>
      <c r="BS470" s="29" t="str">
        <f t="shared" ca="1" si="563"/>
        <v/>
      </c>
      <c r="BT470" s="29" t="str">
        <f t="shared" ca="1" si="564"/>
        <v/>
      </c>
      <c r="BU470" s="29" t="e">
        <f ca="1">+_xlfn.IFNA(VLOOKUP($B470,'Resultados General'!$C$11:$CG$510,MATCH(BU$6,'Resultados General'!$C$10:$CG$10,0),0),"")</f>
        <v>#NAME?</v>
      </c>
      <c r="BV470" s="29" t="str">
        <f t="shared" ca="1" si="565"/>
        <v/>
      </c>
      <c r="BW470" s="29" t="str">
        <f t="shared" ca="1" si="566"/>
        <v/>
      </c>
      <c r="BX470" s="29" t="e">
        <f ca="1">+_xlfn.IFNA(VLOOKUP($B470,'Resultados General'!$C$11:$CG$510,MATCH(BX$6,'Resultados General'!$C$10:$CG$10,0),0),"")</f>
        <v>#NAME?</v>
      </c>
      <c r="BY470" s="29" t="str">
        <f t="shared" ca="1" si="567"/>
        <v/>
      </c>
      <c r="BZ470" s="29" t="str">
        <f t="shared" ca="1" si="568"/>
        <v/>
      </c>
      <c r="CA470" s="29" t="e">
        <f ca="1">+_xlfn.IFNA(VLOOKUP($B470,'Resultados General'!$C$11:$CG$510,MATCH(CA$6,'Resultados General'!$C$10:$CG$10,0),0),"")</f>
        <v>#NAME?</v>
      </c>
      <c r="CB470" s="29" t="str">
        <f t="shared" ca="1" si="569"/>
        <v/>
      </c>
      <c r="CC470" s="29" t="str">
        <f t="shared" ca="1" si="570"/>
        <v/>
      </c>
      <c r="CD470" s="29" t="e">
        <f ca="1">+_xlfn.IFNA(VLOOKUP($B470,'Resultados General'!$C$11:$CG$510,MATCH(CD$6,'Resultados General'!$C$10:$CG$10,0),0),"")</f>
        <v>#NAME?</v>
      </c>
      <c r="CE470" s="29" t="str">
        <f t="shared" ca="1" si="571"/>
        <v/>
      </c>
      <c r="CF470" s="29" t="str">
        <f t="shared" ca="1" si="572"/>
        <v/>
      </c>
      <c r="CG470" s="29" t="e">
        <f ca="1">+_xlfn.IFNA(VLOOKUP($B470,'Resultados General'!$C$11:$CG$510,MATCH(CG$6,'Resultados General'!$C$10:$CG$10,0),0),"")</f>
        <v>#NAME?</v>
      </c>
      <c r="CH470" s="29" t="str">
        <f t="shared" ca="1" si="573"/>
        <v/>
      </c>
      <c r="CI470" s="29" t="str">
        <f t="shared" ca="1" si="574"/>
        <v/>
      </c>
      <c r="CJ470" s="29" t="e">
        <f ca="1">+_xlfn.IFNA(VLOOKUP($B470,'Resultados General'!$C$11:$CG$510,MATCH(CJ$6,'Resultados General'!$C$10:$CG$10,0),0),"")</f>
        <v>#NAME?</v>
      </c>
      <c r="CK470" s="29" t="str">
        <f t="shared" ca="1" si="575"/>
        <v/>
      </c>
      <c r="CL470" s="29" t="str">
        <f t="shared" ca="1" si="576"/>
        <v/>
      </c>
      <c r="CM470" s="29" t="e">
        <f ca="1">+_xlfn.IFNA(VLOOKUP($B470,'Resultados General'!$C$11:$CG$510,MATCH(CM$6,'Resultados General'!$C$10:$CG$10,0),0),"")</f>
        <v>#NAME?</v>
      </c>
      <c r="CN470" s="29" t="str">
        <f t="shared" ca="1" si="577"/>
        <v/>
      </c>
      <c r="CO470" s="29" t="str">
        <f t="shared" ca="1" si="578"/>
        <v/>
      </c>
      <c r="CP470" s="29" t="e">
        <f ca="1">+_xlfn.IFNA(VLOOKUP($B470,'Resultados General'!$C$11:$CG$510,MATCH(CP$6,'Resultados General'!$C$10:$CG$10,0),0),"")</f>
        <v>#NAME?</v>
      </c>
      <c r="CQ470" s="29" t="str">
        <f t="shared" ca="1" si="579"/>
        <v/>
      </c>
      <c r="CR470" s="29" t="str">
        <f t="shared" ca="1" si="580"/>
        <v/>
      </c>
      <c r="CS470" s="29" t="e">
        <f ca="1">+_xlfn.IFNA(VLOOKUP($B470,'Resultados General'!$C$11:$CG$510,MATCH(CS$6,'Resultados General'!$C$10:$CG$10,0),0),"")</f>
        <v>#NAME?</v>
      </c>
      <c r="CT470" s="29" t="str">
        <f t="shared" ca="1" si="581"/>
        <v/>
      </c>
      <c r="CU470" s="29" t="str">
        <f t="shared" ca="1" si="582"/>
        <v/>
      </c>
      <c r="CV470" s="29" t="e">
        <f ca="1">+_xlfn.IFNA(VLOOKUP($B470,'Resultados General'!$C$11:$CG$510,MATCH(CV$6,'Resultados General'!$C$10:$CG$10,0),0),"")</f>
        <v>#NAME?</v>
      </c>
      <c r="CW470" s="29" t="str">
        <f t="shared" ca="1" si="583"/>
        <v/>
      </c>
      <c r="CX470" s="29" t="str">
        <f t="shared" ca="1" si="584"/>
        <v/>
      </c>
      <c r="CY470" s="29" t="e">
        <f ca="1">+_xlfn.IFNA(VLOOKUP($B470,'Resultados General'!$C$11:$CG$510,MATCH(CY$6,'Resultados General'!$C$10:$CG$10,0),0),"")</f>
        <v>#NAME?</v>
      </c>
      <c r="CZ470" s="29" t="str">
        <f t="shared" ca="1" si="585"/>
        <v/>
      </c>
      <c r="DA470" s="29" t="str">
        <f t="shared" ca="1" si="586"/>
        <v/>
      </c>
      <c r="DB470" s="29" t="e">
        <f ca="1">+_xlfn.IFNA(VLOOKUP($B470,'Resultados General'!$C$11:$CG$510,MATCH(DB$6,'Resultados General'!$C$10:$CG$10,0),0),"")</f>
        <v>#NAME?</v>
      </c>
      <c r="DC470" s="29" t="str">
        <f t="shared" ca="1" si="587"/>
        <v/>
      </c>
      <c r="DD470" s="29" t="str">
        <f t="shared" ca="1" si="588"/>
        <v/>
      </c>
      <c r="DE470" s="29" t="e">
        <f ca="1">+_xlfn.IFNA(VLOOKUP($B470,'Resultados General'!$C$11:$CG$510,MATCH(DE$6,'Resultados General'!$C$10:$CG$10,0),0),"")</f>
        <v>#NAME?</v>
      </c>
      <c r="DF470" s="29" t="str">
        <f t="shared" ca="1" si="589"/>
        <v/>
      </c>
      <c r="DG470" s="29" t="str">
        <f t="shared" ca="1" si="590"/>
        <v/>
      </c>
      <c r="DH470" s="29" t="e">
        <f ca="1">+_xlfn.IFNA(VLOOKUP($B470,'Resultados General'!$C$11:$CG$510,MATCH(DH$6,'Resultados General'!$C$10:$CG$10,0),0),"")</f>
        <v>#NAME?</v>
      </c>
      <c r="DI470" s="29" t="str">
        <f t="shared" ca="1" si="591"/>
        <v/>
      </c>
      <c r="DJ470" s="29" t="str">
        <f t="shared" ca="1" si="592"/>
        <v/>
      </c>
      <c r="DK470" s="29" t="e">
        <f ca="1">+_xlfn.IFNA(VLOOKUP($B470,'Resultados General'!$C$11:$CG$510,MATCH(DK$6,'Resultados General'!$C$10:$CG$10,0),0),"")</f>
        <v>#NAME?</v>
      </c>
      <c r="DL470" s="29" t="str">
        <f t="shared" ca="1" si="593"/>
        <v/>
      </c>
      <c r="DM470" s="29" t="str">
        <f t="shared" ca="1" si="594"/>
        <v/>
      </c>
      <c r="DN470" s="29" t="e">
        <f ca="1">+_xlfn.IFNA(VLOOKUP($B470,'Resultados General'!$C$11:$CG$510,MATCH(DN$6,'Resultados General'!$C$10:$CG$10,0),0),"")</f>
        <v>#NAME?</v>
      </c>
      <c r="DO470" s="29" t="str">
        <f t="shared" ca="1" si="595"/>
        <v/>
      </c>
      <c r="DP470" s="29" t="str">
        <f t="shared" ca="1" si="596"/>
        <v/>
      </c>
    </row>
    <row r="471" spans="2:120">
      <c r="B471" s="219" t="str">
        <f>+IF('Resultados General'!C474="","",'Resultados General'!C474)</f>
        <v/>
      </c>
      <c r="C471" s="134" t="e">
        <f ca="1">+_xlfn.IFNA(VLOOKUP('Distribución de puestos'!B471,'Resultados General'!$C$11:$J$510,8,0),"")</f>
        <v>#NAME?</v>
      </c>
      <c r="D471" s="135" t="e">
        <f ca="1">+_xlfn.IFNA(VLOOKUP(B471,'Resultados General'!$C$11:$L$510,10,0),"")</f>
        <v>#NAME?</v>
      </c>
      <c r="E471" s="26" t="s">
        <v>76</v>
      </c>
      <c r="F471" s="26" t="s">
        <v>76</v>
      </c>
      <c r="G471" s="135" t="str">
        <f t="shared" ca="1" si="597"/>
        <v/>
      </c>
      <c r="H471" s="135" t="str">
        <f t="shared" ca="1" si="598"/>
        <v/>
      </c>
      <c r="I471" s="219" t="str">
        <f t="shared" si="599"/>
        <v/>
      </c>
      <c r="J471" s="138"/>
      <c r="M471" s="29" t="e">
        <f ca="1">+_xlfn.IFNA(VLOOKUP($B471,'Resultados General'!$C$11:$CG$510,MATCH(M$6,'Resultados General'!$C$10:$CG$10,0),0),"")</f>
        <v>#NAME?</v>
      </c>
      <c r="N471" s="29" t="str">
        <f t="shared" ca="1" si="525"/>
        <v/>
      </c>
      <c r="O471" s="29" t="str">
        <f t="shared" ca="1" si="526"/>
        <v/>
      </c>
      <c r="P471" s="29" t="e">
        <f ca="1">+_xlfn.IFNA(VLOOKUP($B471,'Resultados General'!$C$11:$CG$510,MATCH(P$6,'Resultados General'!$C$10:$CG$10,0),0),"")</f>
        <v>#NAME?</v>
      </c>
      <c r="Q471" s="29" t="str">
        <f t="shared" ca="1" si="527"/>
        <v/>
      </c>
      <c r="R471" s="29" t="str">
        <f t="shared" ca="1" si="528"/>
        <v/>
      </c>
      <c r="S471" s="29" t="e">
        <f ca="1">+_xlfn.IFNA(VLOOKUP($B471,'Resultados General'!$C$11:$CG$510,MATCH(S$6,'Resultados General'!$C$10:$CG$10,0),0),"")</f>
        <v>#NAME?</v>
      </c>
      <c r="T471" s="29" t="str">
        <f t="shared" ca="1" si="529"/>
        <v/>
      </c>
      <c r="U471" s="29" t="str">
        <f t="shared" ca="1" si="530"/>
        <v/>
      </c>
      <c r="V471" s="29" t="e">
        <f ca="1">+_xlfn.IFNA(VLOOKUP($B471,'Resultados General'!$C$11:$CG$510,MATCH(V$6,'Resultados General'!$C$10:$CG$10,0),0),"")</f>
        <v>#NAME?</v>
      </c>
      <c r="W471" s="29" t="str">
        <f t="shared" ca="1" si="531"/>
        <v/>
      </c>
      <c r="X471" s="29" t="str">
        <f t="shared" ca="1" si="532"/>
        <v/>
      </c>
      <c r="Y471" s="29" t="e">
        <f ca="1">+_xlfn.IFNA(VLOOKUP($B471,'Resultados General'!$C$11:$CG$510,MATCH(Y$6,'Resultados General'!$C$10:$CG$10,0),0),"")</f>
        <v>#NAME?</v>
      </c>
      <c r="Z471" s="29" t="str">
        <f t="shared" ca="1" si="533"/>
        <v/>
      </c>
      <c r="AA471" s="29" t="str">
        <f t="shared" ca="1" si="534"/>
        <v/>
      </c>
      <c r="AB471" s="29" t="e">
        <f ca="1">+_xlfn.IFNA(VLOOKUP($B471,'Resultados General'!$C$11:$CG$510,MATCH(AB$6,'Resultados General'!$C$10:$CG$10,0),0),"")</f>
        <v>#NAME?</v>
      </c>
      <c r="AC471" s="29" t="str">
        <f t="shared" ca="1" si="535"/>
        <v/>
      </c>
      <c r="AD471" s="29" t="str">
        <f t="shared" ca="1" si="536"/>
        <v/>
      </c>
      <c r="AE471" s="29" t="e">
        <f ca="1">+_xlfn.IFNA(VLOOKUP($B471,'Resultados General'!$C$11:$CG$510,MATCH(AE$6,'Resultados General'!$C$10:$CG$10,0),0),"")</f>
        <v>#NAME?</v>
      </c>
      <c r="AF471" s="29" t="str">
        <f t="shared" ca="1" si="537"/>
        <v/>
      </c>
      <c r="AG471" s="29" t="str">
        <f t="shared" ca="1" si="538"/>
        <v/>
      </c>
      <c r="AH471" s="29" t="e">
        <f ca="1">+_xlfn.IFNA(VLOOKUP($B471,'Resultados General'!$C$11:$CG$510,MATCH(AH$6,'Resultados General'!$C$10:$CG$10,0),0),"")</f>
        <v>#NAME?</v>
      </c>
      <c r="AI471" s="29" t="str">
        <f t="shared" ca="1" si="539"/>
        <v/>
      </c>
      <c r="AJ471" s="29" t="str">
        <f t="shared" ca="1" si="540"/>
        <v/>
      </c>
      <c r="AK471" s="29" t="e">
        <f ca="1">+_xlfn.IFNA(VLOOKUP($B471,'Resultados General'!$C$11:$CG$510,MATCH(AK$6,'Resultados General'!$C$10:$CG$10,0),0),"")</f>
        <v>#NAME?</v>
      </c>
      <c r="AL471" s="29" t="str">
        <f t="shared" ca="1" si="541"/>
        <v/>
      </c>
      <c r="AM471" s="29" t="str">
        <f t="shared" ca="1" si="542"/>
        <v/>
      </c>
      <c r="AN471" s="29" t="e">
        <f ca="1">+_xlfn.IFNA(VLOOKUP($B471,'Resultados General'!$C$11:$CG$510,MATCH(AN$6,'Resultados General'!$C$10:$CG$10,0),0),"")</f>
        <v>#NAME?</v>
      </c>
      <c r="AO471" s="29" t="str">
        <f t="shared" ca="1" si="543"/>
        <v/>
      </c>
      <c r="AP471" s="29" t="str">
        <f t="shared" ca="1" si="544"/>
        <v/>
      </c>
      <c r="AQ471" s="29" t="e">
        <f ca="1">+_xlfn.IFNA(VLOOKUP($B471,'Resultados General'!$C$11:$CG$510,MATCH(AQ$6,'Resultados General'!$C$10:$CG$10,0),0),"")</f>
        <v>#NAME?</v>
      </c>
      <c r="AR471" s="29" t="str">
        <f t="shared" ca="1" si="545"/>
        <v/>
      </c>
      <c r="AS471" s="29" t="str">
        <f t="shared" ca="1" si="546"/>
        <v/>
      </c>
      <c r="AT471" s="29" t="e">
        <f ca="1">+_xlfn.IFNA(VLOOKUP($B471,'Resultados General'!$C$11:$CG$510,MATCH(AT$6,'Resultados General'!$C$10:$CG$10,0),0),"")</f>
        <v>#NAME?</v>
      </c>
      <c r="AU471" s="29" t="str">
        <f t="shared" ca="1" si="547"/>
        <v/>
      </c>
      <c r="AV471" s="29" t="str">
        <f t="shared" ca="1" si="548"/>
        <v/>
      </c>
      <c r="AW471" s="29" t="e">
        <f ca="1">+_xlfn.IFNA(VLOOKUP($B471,'Resultados General'!$C$11:$CG$510,MATCH(AW$6,'Resultados General'!$C$10:$CG$10,0),0),"")</f>
        <v>#NAME?</v>
      </c>
      <c r="AX471" s="29" t="str">
        <f t="shared" ca="1" si="549"/>
        <v/>
      </c>
      <c r="AY471" s="29" t="str">
        <f t="shared" ca="1" si="550"/>
        <v/>
      </c>
      <c r="AZ471" s="29" t="e">
        <f ca="1">+_xlfn.IFNA(VLOOKUP($B471,'Resultados General'!$C$11:$CG$510,MATCH(AZ$6,'Resultados General'!$C$10:$CG$10,0),0),"")</f>
        <v>#NAME?</v>
      </c>
      <c r="BA471" s="29" t="str">
        <f t="shared" ca="1" si="551"/>
        <v/>
      </c>
      <c r="BB471" s="29" t="str">
        <f t="shared" ca="1" si="552"/>
        <v/>
      </c>
      <c r="BC471" s="29" t="e">
        <f ca="1">+_xlfn.IFNA(VLOOKUP($B471,'Resultados General'!$C$11:$CG$510,MATCH(BC$6,'Resultados General'!$C$10:$CG$10,0),0),"")</f>
        <v>#NAME?</v>
      </c>
      <c r="BD471" s="29" t="str">
        <f t="shared" ca="1" si="553"/>
        <v/>
      </c>
      <c r="BE471" s="29" t="str">
        <f t="shared" ca="1" si="554"/>
        <v/>
      </c>
      <c r="BF471" s="29" t="e">
        <f ca="1">+_xlfn.IFNA(VLOOKUP($B471,'Resultados General'!$C$11:$CG$510,MATCH(BF$6,'Resultados General'!$C$10:$CG$10,0),0),"")</f>
        <v>#NAME?</v>
      </c>
      <c r="BG471" s="29" t="str">
        <f t="shared" ca="1" si="555"/>
        <v/>
      </c>
      <c r="BH471" s="29" t="str">
        <f t="shared" ca="1" si="556"/>
        <v/>
      </c>
      <c r="BI471" s="29" t="e">
        <f ca="1">+_xlfn.IFNA(VLOOKUP($B471,'Resultados General'!$C$11:$CG$510,MATCH(BI$6,'Resultados General'!$C$10:$CG$10,0),0),"")</f>
        <v>#NAME?</v>
      </c>
      <c r="BJ471" s="29" t="str">
        <f t="shared" ca="1" si="557"/>
        <v/>
      </c>
      <c r="BK471" s="29" t="str">
        <f t="shared" ca="1" si="558"/>
        <v/>
      </c>
      <c r="BL471" s="29" t="e">
        <f ca="1">+_xlfn.IFNA(VLOOKUP($B471,'Resultados General'!$C$11:$CG$510,MATCH(BL$6,'Resultados General'!$C$10:$CG$10,0),0),"")</f>
        <v>#NAME?</v>
      </c>
      <c r="BM471" s="29" t="str">
        <f t="shared" ca="1" si="559"/>
        <v/>
      </c>
      <c r="BN471" s="29" t="str">
        <f t="shared" ca="1" si="560"/>
        <v/>
      </c>
      <c r="BO471" s="29" t="e">
        <f ca="1">+_xlfn.IFNA(VLOOKUP($B471,'Resultados General'!$C$11:$CG$510,MATCH(BO$6,'Resultados General'!$C$10:$CG$10,0),0),"")</f>
        <v>#NAME?</v>
      </c>
      <c r="BP471" s="29" t="str">
        <f t="shared" ca="1" si="561"/>
        <v/>
      </c>
      <c r="BQ471" s="29" t="str">
        <f t="shared" ca="1" si="562"/>
        <v/>
      </c>
      <c r="BR471" s="29" t="e">
        <f ca="1">+_xlfn.IFNA(VLOOKUP($B471,'Resultados General'!$C$11:$CG$510,MATCH(BR$6,'Resultados General'!$C$10:$CG$10,0),0),"")</f>
        <v>#NAME?</v>
      </c>
      <c r="BS471" s="29" t="str">
        <f t="shared" ca="1" si="563"/>
        <v/>
      </c>
      <c r="BT471" s="29" t="str">
        <f t="shared" ca="1" si="564"/>
        <v/>
      </c>
      <c r="BU471" s="29" t="e">
        <f ca="1">+_xlfn.IFNA(VLOOKUP($B471,'Resultados General'!$C$11:$CG$510,MATCH(BU$6,'Resultados General'!$C$10:$CG$10,0),0),"")</f>
        <v>#NAME?</v>
      </c>
      <c r="BV471" s="29" t="str">
        <f t="shared" ca="1" si="565"/>
        <v/>
      </c>
      <c r="BW471" s="29" t="str">
        <f t="shared" ca="1" si="566"/>
        <v/>
      </c>
      <c r="BX471" s="29" t="e">
        <f ca="1">+_xlfn.IFNA(VLOOKUP($B471,'Resultados General'!$C$11:$CG$510,MATCH(BX$6,'Resultados General'!$C$10:$CG$10,0),0),"")</f>
        <v>#NAME?</v>
      </c>
      <c r="BY471" s="29" t="str">
        <f t="shared" ca="1" si="567"/>
        <v/>
      </c>
      <c r="BZ471" s="29" t="str">
        <f t="shared" ca="1" si="568"/>
        <v/>
      </c>
      <c r="CA471" s="29" t="e">
        <f ca="1">+_xlfn.IFNA(VLOOKUP($B471,'Resultados General'!$C$11:$CG$510,MATCH(CA$6,'Resultados General'!$C$10:$CG$10,0),0),"")</f>
        <v>#NAME?</v>
      </c>
      <c r="CB471" s="29" t="str">
        <f t="shared" ca="1" si="569"/>
        <v/>
      </c>
      <c r="CC471" s="29" t="str">
        <f t="shared" ca="1" si="570"/>
        <v/>
      </c>
      <c r="CD471" s="29" t="e">
        <f ca="1">+_xlfn.IFNA(VLOOKUP($B471,'Resultados General'!$C$11:$CG$510,MATCH(CD$6,'Resultados General'!$C$10:$CG$10,0),0),"")</f>
        <v>#NAME?</v>
      </c>
      <c r="CE471" s="29" t="str">
        <f t="shared" ca="1" si="571"/>
        <v/>
      </c>
      <c r="CF471" s="29" t="str">
        <f t="shared" ca="1" si="572"/>
        <v/>
      </c>
      <c r="CG471" s="29" t="e">
        <f ca="1">+_xlfn.IFNA(VLOOKUP($B471,'Resultados General'!$C$11:$CG$510,MATCH(CG$6,'Resultados General'!$C$10:$CG$10,0),0),"")</f>
        <v>#NAME?</v>
      </c>
      <c r="CH471" s="29" t="str">
        <f t="shared" ca="1" si="573"/>
        <v/>
      </c>
      <c r="CI471" s="29" t="str">
        <f t="shared" ca="1" si="574"/>
        <v/>
      </c>
      <c r="CJ471" s="29" t="e">
        <f ca="1">+_xlfn.IFNA(VLOOKUP($B471,'Resultados General'!$C$11:$CG$510,MATCH(CJ$6,'Resultados General'!$C$10:$CG$10,0),0),"")</f>
        <v>#NAME?</v>
      </c>
      <c r="CK471" s="29" t="str">
        <f t="shared" ca="1" si="575"/>
        <v/>
      </c>
      <c r="CL471" s="29" t="str">
        <f t="shared" ca="1" si="576"/>
        <v/>
      </c>
      <c r="CM471" s="29" t="e">
        <f ca="1">+_xlfn.IFNA(VLOOKUP($B471,'Resultados General'!$C$11:$CG$510,MATCH(CM$6,'Resultados General'!$C$10:$CG$10,0),0),"")</f>
        <v>#NAME?</v>
      </c>
      <c r="CN471" s="29" t="str">
        <f t="shared" ca="1" si="577"/>
        <v/>
      </c>
      <c r="CO471" s="29" t="str">
        <f t="shared" ca="1" si="578"/>
        <v/>
      </c>
      <c r="CP471" s="29" t="e">
        <f ca="1">+_xlfn.IFNA(VLOOKUP($B471,'Resultados General'!$C$11:$CG$510,MATCH(CP$6,'Resultados General'!$C$10:$CG$10,0),0),"")</f>
        <v>#NAME?</v>
      </c>
      <c r="CQ471" s="29" t="str">
        <f t="shared" ca="1" si="579"/>
        <v/>
      </c>
      <c r="CR471" s="29" t="str">
        <f t="shared" ca="1" si="580"/>
        <v/>
      </c>
      <c r="CS471" s="29" t="e">
        <f ca="1">+_xlfn.IFNA(VLOOKUP($B471,'Resultados General'!$C$11:$CG$510,MATCH(CS$6,'Resultados General'!$C$10:$CG$10,0),0),"")</f>
        <v>#NAME?</v>
      </c>
      <c r="CT471" s="29" t="str">
        <f t="shared" ca="1" si="581"/>
        <v/>
      </c>
      <c r="CU471" s="29" t="str">
        <f t="shared" ca="1" si="582"/>
        <v/>
      </c>
      <c r="CV471" s="29" t="e">
        <f ca="1">+_xlfn.IFNA(VLOOKUP($B471,'Resultados General'!$C$11:$CG$510,MATCH(CV$6,'Resultados General'!$C$10:$CG$10,0),0),"")</f>
        <v>#NAME?</v>
      </c>
      <c r="CW471" s="29" t="str">
        <f t="shared" ca="1" si="583"/>
        <v/>
      </c>
      <c r="CX471" s="29" t="str">
        <f t="shared" ca="1" si="584"/>
        <v/>
      </c>
      <c r="CY471" s="29" t="e">
        <f ca="1">+_xlfn.IFNA(VLOOKUP($B471,'Resultados General'!$C$11:$CG$510,MATCH(CY$6,'Resultados General'!$C$10:$CG$10,0),0),"")</f>
        <v>#NAME?</v>
      </c>
      <c r="CZ471" s="29" t="str">
        <f t="shared" ca="1" si="585"/>
        <v/>
      </c>
      <c r="DA471" s="29" t="str">
        <f t="shared" ca="1" si="586"/>
        <v/>
      </c>
      <c r="DB471" s="29" t="e">
        <f ca="1">+_xlfn.IFNA(VLOOKUP($B471,'Resultados General'!$C$11:$CG$510,MATCH(DB$6,'Resultados General'!$C$10:$CG$10,0),0),"")</f>
        <v>#NAME?</v>
      </c>
      <c r="DC471" s="29" t="str">
        <f t="shared" ca="1" si="587"/>
        <v/>
      </c>
      <c r="DD471" s="29" t="str">
        <f t="shared" ca="1" si="588"/>
        <v/>
      </c>
      <c r="DE471" s="29" t="e">
        <f ca="1">+_xlfn.IFNA(VLOOKUP($B471,'Resultados General'!$C$11:$CG$510,MATCH(DE$6,'Resultados General'!$C$10:$CG$10,0),0),"")</f>
        <v>#NAME?</v>
      </c>
      <c r="DF471" s="29" t="str">
        <f t="shared" ca="1" si="589"/>
        <v/>
      </c>
      <c r="DG471" s="29" t="str">
        <f t="shared" ca="1" si="590"/>
        <v/>
      </c>
      <c r="DH471" s="29" t="e">
        <f ca="1">+_xlfn.IFNA(VLOOKUP($B471,'Resultados General'!$C$11:$CG$510,MATCH(DH$6,'Resultados General'!$C$10:$CG$10,0),0),"")</f>
        <v>#NAME?</v>
      </c>
      <c r="DI471" s="29" t="str">
        <f t="shared" ca="1" si="591"/>
        <v/>
      </c>
      <c r="DJ471" s="29" t="str">
        <f t="shared" ca="1" si="592"/>
        <v/>
      </c>
      <c r="DK471" s="29" t="e">
        <f ca="1">+_xlfn.IFNA(VLOOKUP($B471,'Resultados General'!$C$11:$CG$510,MATCH(DK$6,'Resultados General'!$C$10:$CG$10,0),0),"")</f>
        <v>#NAME?</v>
      </c>
      <c r="DL471" s="29" t="str">
        <f t="shared" ca="1" si="593"/>
        <v/>
      </c>
      <c r="DM471" s="29" t="str">
        <f t="shared" ca="1" si="594"/>
        <v/>
      </c>
      <c r="DN471" s="29" t="e">
        <f ca="1">+_xlfn.IFNA(VLOOKUP($B471,'Resultados General'!$C$11:$CG$510,MATCH(DN$6,'Resultados General'!$C$10:$CG$10,0),0),"")</f>
        <v>#NAME?</v>
      </c>
      <c r="DO471" s="29" t="str">
        <f t="shared" ca="1" si="595"/>
        <v/>
      </c>
      <c r="DP471" s="29" t="str">
        <f t="shared" ca="1" si="596"/>
        <v/>
      </c>
    </row>
    <row r="472" spans="2:120">
      <c r="B472" s="219" t="str">
        <f>+IF('Resultados General'!C475="","",'Resultados General'!C475)</f>
        <v/>
      </c>
      <c r="C472" s="134" t="e">
        <f ca="1">+_xlfn.IFNA(VLOOKUP('Distribución de puestos'!B472,'Resultados General'!$C$11:$J$510,8,0),"")</f>
        <v>#NAME?</v>
      </c>
      <c r="D472" s="135" t="e">
        <f ca="1">+_xlfn.IFNA(VLOOKUP(B472,'Resultados General'!$C$11:$L$510,10,0),"")</f>
        <v>#NAME?</v>
      </c>
      <c r="E472" s="26" t="s">
        <v>76</v>
      </c>
      <c r="F472" s="26" t="s">
        <v>76</v>
      </c>
      <c r="G472" s="135" t="str">
        <f t="shared" ca="1" si="597"/>
        <v/>
      </c>
      <c r="H472" s="135" t="str">
        <f t="shared" ca="1" si="598"/>
        <v/>
      </c>
      <c r="I472" s="219" t="str">
        <f t="shared" si="599"/>
        <v/>
      </c>
      <c r="J472" s="138"/>
      <c r="M472" s="29" t="e">
        <f ca="1">+_xlfn.IFNA(VLOOKUP($B472,'Resultados General'!$C$11:$CG$510,MATCH(M$6,'Resultados General'!$C$10:$CG$10,0),0),"")</f>
        <v>#NAME?</v>
      </c>
      <c r="N472" s="29" t="str">
        <f t="shared" ca="1" si="525"/>
        <v/>
      </c>
      <c r="O472" s="29" t="str">
        <f t="shared" ca="1" si="526"/>
        <v/>
      </c>
      <c r="P472" s="29" t="e">
        <f ca="1">+_xlfn.IFNA(VLOOKUP($B472,'Resultados General'!$C$11:$CG$510,MATCH(P$6,'Resultados General'!$C$10:$CG$10,0),0),"")</f>
        <v>#NAME?</v>
      </c>
      <c r="Q472" s="29" t="str">
        <f t="shared" ca="1" si="527"/>
        <v/>
      </c>
      <c r="R472" s="29" t="str">
        <f t="shared" ca="1" si="528"/>
        <v/>
      </c>
      <c r="S472" s="29" t="e">
        <f ca="1">+_xlfn.IFNA(VLOOKUP($B472,'Resultados General'!$C$11:$CG$510,MATCH(S$6,'Resultados General'!$C$10:$CG$10,0),0),"")</f>
        <v>#NAME?</v>
      </c>
      <c r="T472" s="29" t="str">
        <f t="shared" ca="1" si="529"/>
        <v/>
      </c>
      <c r="U472" s="29" t="str">
        <f t="shared" ca="1" si="530"/>
        <v/>
      </c>
      <c r="V472" s="29" t="e">
        <f ca="1">+_xlfn.IFNA(VLOOKUP($B472,'Resultados General'!$C$11:$CG$510,MATCH(V$6,'Resultados General'!$C$10:$CG$10,0),0),"")</f>
        <v>#NAME?</v>
      </c>
      <c r="W472" s="29" t="str">
        <f t="shared" ca="1" si="531"/>
        <v/>
      </c>
      <c r="X472" s="29" t="str">
        <f t="shared" ca="1" si="532"/>
        <v/>
      </c>
      <c r="Y472" s="29" t="e">
        <f ca="1">+_xlfn.IFNA(VLOOKUP($B472,'Resultados General'!$C$11:$CG$510,MATCH(Y$6,'Resultados General'!$C$10:$CG$10,0),0),"")</f>
        <v>#NAME?</v>
      </c>
      <c r="Z472" s="29" t="str">
        <f t="shared" ca="1" si="533"/>
        <v/>
      </c>
      <c r="AA472" s="29" t="str">
        <f t="shared" ca="1" si="534"/>
        <v/>
      </c>
      <c r="AB472" s="29" t="e">
        <f ca="1">+_xlfn.IFNA(VLOOKUP($B472,'Resultados General'!$C$11:$CG$510,MATCH(AB$6,'Resultados General'!$C$10:$CG$10,0),0),"")</f>
        <v>#NAME?</v>
      </c>
      <c r="AC472" s="29" t="str">
        <f t="shared" ca="1" si="535"/>
        <v/>
      </c>
      <c r="AD472" s="29" t="str">
        <f t="shared" ca="1" si="536"/>
        <v/>
      </c>
      <c r="AE472" s="29" t="e">
        <f ca="1">+_xlfn.IFNA(VLOOKUP($B472,'Resultados General'!$C$11:$CG$510,MATCH(AE$6,'Resultados General'!$C$10:$CG$10,0),0),"")</f>
        <v>#NAME?</v>
      </c>
      <c r="AF472" s="29" t="str">
        <f t="shared" ca="1" si="537"/>
        <v/>
      </c>
      <c r="AG472" s="29" t="str">
        <f t="shared" ca="1" si="538"/>
        <v/>
      </c>
      <c r="AH472" s="29" t="e">
        <f ca="1">+_xlfn.IFNA(VLOOKUP($B472,'Resultados General'!$C$11:$CG$510,MATCH(AH$6,'Resultados General'!$C$10:$CG$10,0),0),"")</f>
        <v>#NAME?</v>
      </c>
      <c r="AI472" s="29" t="str">
        <f t="shared" ca="1" si="539"/>
        <v/>
      </c>
      <c r="AJ472" s="29" t="str">
        <f t="shared" ca="1" si="540"/>
        <v/>
      </c>
      <c r="AK472" s="29" t="e">
        <f ca="1">+_xlfn.IFNA(VLOOKUP($B472,'Resultados General'!$C$11:$CG$510,MATCH(AK$6,'Resultados General'!$C$10:$CG$10,0),0),"")</f>
        <v>#NAME?</v>
      </c>
      <c r="AL472" s="29" t="str">
        <f t="shared" ca="1" si="541"/>
        <v/>
      </c>
      <c r="AM472" s="29" t="str">
        <f t="shared" ca="1" si="542"/>
        <v/>
      </c>
      <c r="AN472" s="29" t="e">
        <f ca="1">+_xlfn.IFNA(VLOOKUP($B472,'Resultados General'!$C$11:$CG$510,MATCH(AN$6,'Resultados General'!$C$10:$CG$10,0),0),"")</f>
        <v>#NAME?</v>
      </c>
      <c r="AO472" s="29" t="str">
        <f t="shared" ca="1" si="543"/>
        <v/>
      </c>
      <c r="AP472" s="29" t="str">
        <f t="shared" ca="1" si="544"/>
        <v/>
      </c>
      <c r="AQ472" s="29" t="e">
        <f ca="1">+_xlfn.IFNA(VLOOKUP($B472,'Resultados General'!$C$11:$CG$510,MATCH(AQ$6,'Resultados General'!$C$10:$CG$10,0),0),"")</f>
        <v>#NAME?</v>
      </c>
      <c r="AR472" s="29" t="str">
        <f t="shared" ca="1" si="545"/>
        <v/>
      </c>
      <c r="AS472" s="29" t="str">
        <f t="shared" ca="1" si="546"/>
        <v/>
      </c>
      <c r="AT472" s="29" t="e">
        <f ca="1">+_xlfn.IFNA(VLOOKUP($B472,'Resultados General'!$C$11:$CG$510,MATCH(AT$6,'Resultados General'!$C$10:$CG$10,0),0),"")</f>
        <v>#NAME?</v>
      </c>
      <c r="AU472" s="29" t="str">
        <f t="shared" ca="1" si="547"/>
        <v/>
      </c>
      <c r="AV472" s="29" t="str">
        <f t="shared" ca="1" si="548"/>
        <v/>
      </c>
      <c r="AW472" s="29" t="e">
        <f ca="1">+_xlfn.IFNA(VLOOKUP($B472,'Resultados General'!$C$11:$CG$510,MATCH(AW$6,'Resultados General'!$C$10:$CG$10,0),0),"")</f>
        <v>#NAME?</v>
      </c>
      <c r="AX472" s="29" t="str">
        <f t="shared" ca="1" si="549"/>
        <v/>
      </c>
      <c r="AY472" s="29" t="str">
        <f t="shared" ca="1" si="550"/>
        <v/>
      </c>
      <c r="AZ472" s="29" t="e">
        <f ca="1">+_xlfn.IFNA(VLOOKUP($B472,'Resultados General'!$C$11:$CG$510,MATCH(AZ$6,'Resultados General'!$C$10:$CG$10,0),0),"")</f>
        <v>#NAME?</v>
      </c>
      <c r="BA472" s="29" t="str">
        <f t="shared" ca="1" si="551"/>
        <v/>
      </c>
      <c r="BB472" s="29" t="str">
        <f t="shared" ca="1" si="552"/>
        <v/>
      </c>
      <c r="BC472" s="29" t="e">
        <f ca="1">+_xlfn.IFNA(VLOOKUP($B472,'Resultados General'!$C$11:$CG$510,MATCH(BC$6,'Resultados General'!$C$10:$CG$10,0),0),"")</f>
        <v>#NAME?</v>
      </c>
      <c r="BD472" s="29" t="str">
        <f t="shared" ca="1" si="553"/>
        <v/>
      </c>
      <c r="BE472" s="29" t="str">
        <f t="shared" ca="1" si="554"/>
        <v/>
      </c>
      <c r="BF472" s="29" t="e">
        <f ca="1">+_xlfn.IFNA(VLOOKUP($B472,'Resultados General'!$C$11:$CG$510,MATCH(BF$6,'Resultados General'!$C$10:$CG$10,0),0),"")</f>
        <v>#NAME?</v>
      </c>
      <c r="BG472" s="29" t="str">
        <f t="shared" ca="1" si="555"/>
        <v/>
      </c>
      <c r="BH472" s="29" t="str">
        <f t="shared" ca="1" si="556"/>
        <v/>
      </c>
      <c r="BI472" s="29" t="e">
        <f ca="1">+_xlfn.IFNA(VLOOKUP($B472,'Resultados General'!$C$11:$CG$510,MATCH(BI$6,'Resultados General'!$C$10:$CG$10,0),0),"")</f>
        <v>#NAME?</v>
      </c>
      <c r="BJ472" s="29" t="str">
        <f t="shared" ca="1" si="557"/>
        <v/>
      </c>
      <c r="BK472" s="29" t="str">
        <f t="shared" ca="1" si="558"/>
        <v/>
      </c>
      <c r="BL472" s="29" t="e">
        <f ca="1">+_xlfn.IFNA(VLOOKUP($B472,'Resultados General'!$C$11:$CG$510,MATCH(BL$6,'Resultados General'!$C$10:$CG$10,0),0),"")</f>
        <v>#NAME?</v>
      </c>
      <c r="BM472" s="29" t="str">
        <f t="shared" ca="1" si="559"/>
        <v/>
      </c>
      <c r="BN472" s="29" t="str">
        <f t="shared" ca="1" si="560"/>
        <v/>
      </c>
      <c r="BO472" s="29" t="e">
        <f ca="1">+_xlfn.IFNA(VLOOKUP($B472,'Resultados General'!$C$11:$CG$510,MATCH(BO$6,'Resultados General'!$C$10:$CG$10,0),0),"")</f>
        <v>#NAME?</v>
      </c>
      <c r="BP472" s="29" t="str">
        <f t="shared" ca="1" si="561"/>
        <v/>
      </c>
      <c r="BQ472" s="29" t="str">
        <f t="shared" ca="1" si="562"/>
        <v/>
      </c>
      <c r="BR472" s="29" t="e">
        <f ca="1">+_xlfn.IFNA(VLOOKUP($B472,'Resultados General'!$C$11:$CG$510,MATCH(BR$6,'Resultados General'!$C$10:$CG$10,0),0),"")</f>
        <v>#NAME?</v>
      </c>
      <c r="BS472" s="29" t="str">
        <f t="shared" ca="1" si="563"/>
        <v/>
      </c>
      <c r="BT472" s="29" t="str">
        <f t="shared" ca="1" si="564"/>
        <v/>
      </c>
      <c r="BU472" s="29" t="e">
        <f ca="1">+_xlfn.IFNA(VLOOKUP($B472,'Resultados General'!$C$11:$CG$510,MATCH(BU$6,'Resultados General'!$C$10:$CG$10,0),0),"")</f>
        <v>#NAME?</v>
      </c>
      <c r="BV472" s="29" t="str">
        <f t="shared" ca="1" si="565"/>
        <v/>
      </c>
      <c r="BW472" s="29" t="str">
        <f t="shared" ca="1" si="566"/>
        <v/>
      </c>
      <c r="BX472" s="29" t="e">
        <f ca="1">+_xlfn.IFNA(VLOOKUP($B472,'Resultados General'!$C$11:$CG$510,MATCH(BX$6,'Resultados General'!$C$10:$CG$10,0),0),"")</f>
        <v>#NAME?</v>
      </c>
      <c r="BY472" s="29" t="str">
        <f t="shared" ca="1" si="567"/>
        <v/>
      </c>
      <c r="BZ472" s="29" t="str">
        <f t="shared" ca="1" si="568"/>
        <v/>
      </c>
      <c r="CA472" s="29" t="e">
        <f ca="1">+_xlfn.IFNA(VLOOKUP($B472,'Resultados General'!$C$11:$CG$510,MATCH(CA$6,'Resultados General'!$C$10:$CG$10,0),0),"")</f>
        <v>#NAME?</v>
      </c>
      <c r="CB472" s="29" t="str">
        <f t="shared" ca="1" si="569"/>
        <v/>
      </c>
      <c r="CC472" s="29" t="str">
        <f t="shared" ca="1" si="570"/>
        <v/>
      </c>
      <c r="CD472" s="29" t="e">
        <f ca="1">+_xlfn.IFNA(VLOOKUP($B472,'Resultados General'!$C$11:$CG$510,MATCH(CD$6,'Resultados General'!$C$10:$CG$10,0),0),"")</f>
        <v>#NAME?</v>
      </c>
      <c r="CE472" s="29" t="str">
        <f t="shared" ca="1" si="571"/>
        <v/>
      </c>
      <c r="CF472" s="29" t="str">
        <f t="shared" ca="1" si="572"/>
        <v/>
      </c>
      <c r="CG472" s="29" t="e">
        <f ca="1">+_xlfn.IFNA(VLOOKUP($B472,'Resultados General'!$C$11:$CG$510,MATCH(CG$6,'Resultados General'!$C$10:$CG$10,0),0),"")</f>
        <v>#NAME?</v>
      </c>
      <c r="CH472" s="29" t="str">
        <f t="shared" ca="1" si="573"/>
        <v/>
      </c>
      <c r="CI472" s="29" t="str">
        <f t="shared" ca="1" si="574"/>
        <v/>
      </c>
      <c r="CJ472" s="29" t="e">
        <f ca="1">+_xlfn.IFNA(VLOOKUP($B472,'Resultados General'!$C$11:$CG$510,MATCH(CJ$6,'Resultados General'!$C$10:$CG$10,0),0),"")</f>
        <v>#NAME?</v>
      </c>
      <c r="CK472" s="29" t="str">
        <f t="shared" ca="1" si="575"/>
        <v/>
      </c>
      <c r="CL472" s="29" t="str">
        <f t="shared" ca="1" si="576"/>
        <v/>
      </c>
      <c r="CM472" s="29" t="e">
        <f ca="1">+_xlfn.IFNA(VLOOKUP($B472,'Resultados General'!$C$11:$CG$510,MATCH(CM$6,'Resultados General'!$C$10:$CG$10,0),0),"")</f>
        <v>#NAME?</v>
      </c>
      <c r="CN472" s="29" t="str">
        <f t="shared" ca="1" si="577"/>
        <v/>
      </c>
      <c r="CO472" s="29" t="str">
        <f t="shared" ca="1" si="578"/>
        <v/>
      </c>
      <c r="CP472" s="29" t="e">
        <f ca="1">+_xlfn.IFNA(VLOOKUP($B472,'Resultados General'!$C$11:$CG$510,MATCH(CP$6,'Resultados General'!$C$10:$CG$10,0),0),"")</f>
        <v>#NAME?</v>
      </c>
      <c r="CQ472" s="29" t="str">
        <f t="shared" ca="1" si="579"/>
        <v/>
      </c>
      <c r="CR472" s="29" t="str">
        <f t="shared" ca="1" si="580"/>
        <v/>
      </c>
      <c r="CS472" s="29" t="e">
        <f ca="1">+_xlfn.IFNA(VLOOKUP($B472,'Resultados General'!$C$11:$CG$510,MATCH(CS$6,'Resultados General'!$C$10:$CG$10,0),0),"")</f>
        <v>#NAME?</v>
      </c>
      <c r="CT472" s="29" t="str">
        <f t="shared" ca="1" si="581"/>
        <v/>
      </c>
      <c r="CU472" s="29" t="str">
        <f t="shared" ca="1" si="582"/>
        <v/>
      </c>
      <c r="CV472" s="29" t="e">
        <f ca="1">+_xlfn.IFNA(VLOOKUP($B472,'Resultados General'!$C$11:$CG$510,MATCH(CV$6,'Resultados General'!$C$10:$CG$10,0),0),"")</f>
        <v>#NAME?</v>
      </c>
      <c r="CW472" s="29" t="str">
        <f t="shared" ca="1" si="583"/>
        <v/>
      </c>
      <c r="CX472" s="29" t="str">
        <f t="shared" ca="1" si="584"/>
        <v/>
      </c>
      <c r="CY472" s="29" t="e">
        <f ca="1">+_xlfn.IFNA(VLOOKUP($B472,'Resultados General'!$C$11:$CG$510,MATCH(CY$6,'Resultados General'!$C$10:$CG$10,0),0),"")</f>
        <v>#NAME?</v>
      </c>
      <c r="CZ472" s="29" t="str">
        <f t="shared" ca="1" si="585"/>
        <v/>
      </c>
      <c r="DA472" s="29" t="str">
        <f t="shared" ca="1" si="586"/>
        <v/>
      </c>
      <c r="DB472" s="29" t="e">
        <f ca="1">+_xlfn.IFNA(VLOOKUP($B472,'Resultados General'!$C$11:$CG$510,MATCH(DB$6,'Resultados General'!$C$10:$CG$10,0),0),"")</f>
        <v>#NAME?</v>
      </c>
      <c r="DC472" s="29" t="str">
        <f t="shared" ca="1" si="587"/>
        <v/>
      </c>
      <c r="DD472" s="29" t="str">
        <f t="shared" ca="1" si="588"/>
        <v/>
      </c>
      <c r="DE472" s="29" t="e">
        <f ca="1">+_xlfn.IFNA(VLOOKUP($B472,'Resultados General'!$C$11:$CG$510,MATCH(DE$6,'Resultados General'!$C$10:$CG$10,0),0),"")</f>
        <v>#NAME?</v>
      </c>
      <c r="DF472" s="29" t="str">
        <f t="shared" ca="1" si="589"/>
        <v/>
      </c>
      <c r="DG472" s="29" t="str">
        <f t="shared" ca="1" si="590"/>
        <v/>
      </c>
      <c r="DH472" s="29" t="e">
        <f ca="1">+_xlfn.IFNA(VLOOKUP($B472,'Resultados General'!$C$11:$CG$510,MATCH(DH$6,'Resultados General'!$C$10:$CG$10,0),0),"")</f>
        <v>#NAME?</v>
      </c>
      <c r="DI472" s="29" t="str">
        <f t="shared" ca="1" si="591"/>
        <v/>
      </c>
      <c r="DJ472" s="29" t="str">
        <f t="shared" ca="1" si="592"/>
        <v/>
      </c>
      <c r="DK472" s="29" t="e">
        <f ca="1">+_xlfn.IFNA(VLOOKUP($B472,'Resultados General'!$C$11:$CG$510,MATCH(DK$6,'Resultados General'!$C$10:$CG$10,0),0),"")</f>
        <v>#NAME?</v>
      </c>
      <c r="DL472" s="29" t="str">
        <f t="shared" ca="1" si="593"/>
        <v/>
      </c>
      <c r="DM472" s="29" t="str">
        <f t="shared" ca="1" si="594"/>
        <v/>
      </c>
      <c r="DN472" s="29" t="e">
        <f ca="1">+_xlfn.IFNA(VLOOKUP($B472,'Resultados General'!$C$11:$CG$510,MATCH(DN$6,'Resultados General'!$C$10:$CG$10,0),0),"")</f>
        <v>#NAME?</v>
      </c>
      <c r="DO472" s="29" t="str">
        <f t="shared" ca="1" si="595"/>
        <v/>
      </c>
      <c r="DP472" s="29" t="str">
        <f t="shared" ca="1" si="596"/>
        <v/>
      </c>
    </row>
    <row r="473" spans="2:120">
      <c r="B473" s="219" t="str">
        <f>+IF('Resultados General'!C476="","",'Resultados General'!C476)</f>
        <v/>
      </c>
      <c r="C473" s="134" t="e">
        <f ca="1">+_xlfn.IFNA(VLOOKUP('Distribución de puestos'!B473,'Resultados General'!$C$11:$J$510,8,0),"")</f>
        <v>#NAME?</v>
      </c>
      <c r="D473" s="135" t="e">
        <f ca="1">+_xlfn.IFNA(VLOOKUP(B473,'Resultados General'!$C$11:$L$510,10,0),"")</f>
        <v>#NAME?</v>
      </c>
      <c r="E473" s="26" t="s">
        <v>76</v>
      </c>
      <c r="F473" s="26" t="s">
        <v>76</v>
      </c>
      <c r="G473" s="135" t="str">
        <f t="shared" ca="1" si="597"/>
        <v/>
      </c>
      <c r="H473" s="135" t="str">
        <f t="shared" ca="1" si="598"/>
        <v/>
      </c>
      <c r="I473" s="219" t="str">
        <f t="shared" si="599"/>
        <v/>
      </c>
      <c r="J473" s="138"/>
      <c r="M473" s="29" t="e">
        <f ca="1">+_xlfn.IFNA(VLOOKUP($B473,'Resultados General'!$C$11:$CG$510,MATCH(M$6,'Resultados General'!$C$10:$CG$10,0),0),"")</f>
        <v>#NAME?</v>
      </c>
      <c r="N473" s="29" t="str">
        <f t="shared" ca="1" si="525"/>
        <v/>
      </c>
      <c r="O473" s="29" t="str">
        <f t="shared" ca="1" si="526"/>
        <v/>
      </c>
      <c r="P473" s="29" t="e">
        <f ca="1">+_xlfn.IFNA(VLOOKUP($B473,'Resultados General'!$C$11:$CG$510,MATCH(P$6,'Resultados General'!$C$10:$CG$10,0),0),"")</f>
        <v>#NAME?</v>
      </c>
      <c r="Q473" s="29" t="str">
        <f t="shared" ca="1" si="527"/>
        <v/>
      </c>
      <c r="R473" s="29" t="str">
        <f t="shared" ca="1" si="528"/>
        <v/>
      </c>
      <c r="S473" s="29" t="e">
        <f ca="1">+_xlfn.IFNA(VLOOKUP($B473,'Resultados General'!$C$11:$CG$510,MATCH(S$6,'Resultados General'!$C$10:$CG$10,0),0),"")</f>
        <v>#NAME?</v>
      </c>
      <c r="T473" s="29" t="str">
        <f t="shared" ca="1" si="529"/>
        <v/>
      </c>
      <c r="U473" s="29" t="str">
        <f t="shared" ca="1" si="530"/>
        <v/>
      </c>
      <c r="V473" s="29" t="e">
        <f ca="1">+_xlfn.IFNA(VLOOKUP($B473,'Resultados General'!$C$11:$CG$510,MATCH(V$6,'Resultados General'!$C$10:$CG$10,0),0),"")</f>
        <v>#NAME?</v>
      </c>
      <c r="W473" s="29" t="str">
        <f t="shared" ca="1" si="531"/>
        <v/>
      </c>
      <c r="X473" s="29" t="str">
        <f t="shared" ca="1" si="532"/>
        <v/>
      </c>
      <c r="Y473" s="29" t="e">
        <f ca="1">+_xlfn.IFNA(VLOOKUP($B473,'Resultados General'!$C$11:$CG$510,MATCH(Y$6,'Resultados General'!$C$10:$CG$10,0),0),"")</f>
        <v>#NAME?</v>
      </c>
      <c r="Z473" s="29" t="str">
        <f t="shared" ca="1" si="533"/>
        <v/>
      </c>
      <c r="AA473" s="29" t="str">
        <f t="shared" ca="1" si="534"/>
        <v/>
      </c>
      <c r="AB473" s="29" t="e">
        <f ca="1">+_xlfn.IFNA(VLOOKUP($B473,'Resultados General'!$C$11:$CG$510,MATCH(AB$6,'Resultados General'!$C$10:$CG$10,0),0),"")</f>
        <v>#NAME?</v>
      </c>
      <c r="AC473" s="29" t="str">
        <f t="shared" ca="1" si="535"/>
        <v/>
      </c>
      <c r="AD473" s="29" t="str">
        <f t="shared" ca="1" si="536"/>
        <v/>
      </c>
      <c r="AE473" s="29" t="e">
        <f ca="1">+_xlfn.IFNA(VLOOKUP($B473,'Resultados General'!$C$11:$CG$510,MATCH(AE$6,'Resultados General'!$C$10:$CG$10,0),0),"")</f>
        <v>#NAME?</v>
      </c>
      <c r="AF473" s="29" t="str">
        <f t="shared" ca="1" si="537"/>
        <v/>
      </c>
      <c r="AG473" s="29" t="str">
        <f t="shared" ca="1" si="538"/>
        <v/>
      </c>
      <c r="AH473" s="29" t="e">
        <f ca="1">+_xlfn.IFNA(VLOOKUP($B473,'Resultados General'!$C$11:$CG$510,MATCH(AH$6,'Resultados General'!$C$10:$CG$10,0),0),"")</f>
        <v>#NAME?</v>
      </c>
      <c r="AI473" s="29" t="str">
        <f t="shared" ca="1" si="539"/>
        <v/>
      </c>
      <c r="AJ473" s="29" t="str">
        <f t="shared" ca="1" si="540"/>
        <v/>
      </c>
      <c r="AK473" s="29" t="e">
        <f ca="1">+_xlfn.IFNA(VLOOKUP($B473,'Resultados General'!$C$11:$CG$510,MATCH(AK$6,'Resultados General'!$C$10:$CG$10,0),0),"")</f>
        <v>#NAME?</v>
      </c>
      <c r="AL473" s="29" t="str">
        <f t="shared" ca="1" si="541"/>
        <v/>
      </c>
      <c r="AM473" s="29" t="str">
        <f t="shared" ca="1" si="542"/>
        <v/>
      </c>
      <c r="AN473" s="29" t="e">
        <f ca="1">+_xlfn.IFNA(VLOOKUP($B473,'Resultados General'!$C$11:$CG$510,MATCH(AN$6,'Resultados General'!$C$10:$CG$10,0),0),"")</f>
        <v>#NAME?</v>
      </c>
      <c r="AO473" s="29" t="str">
        <f t="shared" ca="1" si="543"/>
        <v/>
      </c>
      <c r="AP473" s="29" t="str">
        <f t="shared" ca="1" si="544"/>
        <v/>
      </c>
      <c r="AQ473" s="29" t="e">
        <f ca="1">+_xlfn.IFNA(VLOOKUP($B473,'Resultados General'!$C$11:$CG$510,MATCH(AQ$6,'Resultados General'!$C$10:$CG$10,0),0),"")</f>
        <v>#NAME?</v>
      </c>
      <c r="AR473" s="29" t="str">
        <f t="shared" ca="1" si="545"/>
        <v/>
      </c>
      <c r="AS473" s="29" t="str">
        <f t="shared" ca="1" si="546"/>
        <v/>
      </c>
      <c r="AT473" s="29" t="e">
        <f ca="1">+_xlfn.IFNA(VLOOKUP($B473,'Resultados General'!$C$11:$CG$510,MATCH(AT$6,'Resultados General'!$C$10:$CG$10,0),0),"")</f>
        <v>#NAME?</v>
      </c>
      <c r="AU473" s="29" t="str">
        <f t="shared" ca="1" si="547"/>
        <v/>
      </c>
      <c r="AV473" s="29" t="str">
        <f t="shared" ca="1" si="548"/>
        <v/>
      </c>
      <c r="AW473" s="29" t="e">
        <f ca="1">+_xlfn.IFNA(VLOOKUP($B473,'Resultados General'!$C$11:$CG$510,MATCH(AW$6,'Resultados General'!$C$10:$CG$10,0),0),"")</f>
        <v>#NAME?</v>
      </c>
      <c r="AX473" s="29" t="str">
        <f t="shared" ca="1" si="549"/>
        <v/>
      </c>
      <c r="AY473" s="29" t="str">
        <f t="shared" ca="1" si="550"/>
        <v/>
      </c>
      <c r="AZ473" s="29" t="e">
        <f ca="1">+_xlfn.IFNA(VLOOKUP($B473,'Resultados General'!$C$11:$CG$510,MATCH(AZ$6,'Resultados General'!$C$10:$CG$10,0),0),"")</f>
        <v>#NAME?</v>
      </c>
      <c r="BA473" s="29" t="str">
        <f t="shared" ca="1" si="551"/>
        <v/>
      </c>
      <c r="BB473" s="29" t="str">
        <f t="shared" ca="1" si="552"/>
        <v/>
      </c>
      <c r="BC473" s="29" t="e">
        <f ca="1">+_xlfn.IFNA(VLOOKUP($B473,'Resultados General'!$C$11:$CG$510,MATCH(BC$6,'Resultados General'!$C$10:$CG$10,0),0),"")</f>
        <v>#NAME?</v>
      </c>
      <c r="BD473" s="29" t="str">
        <f t="shared" ca="1" si="553"/>
        <v/>
      </c>
      <c r="BE473" s="29" t="str">
        <f t="shared" ca="1" si="554"/>
        <v/>
      </c>
      <c r="BF473" s="29" t="e">
        <f ca="1">+_xlfn.IFNA(VLOOKUP($B473,'Resultados General'!$C$11:$CG$510,MATCH(BF$6,'Resultados General'!$C$10:$CG$10,0),0),"")</f>
        <v>#NAME?</v>
      </c>
      <c r="BG473" s="29" t="str">
        <f t="shared" ca="1" si="555"/>
        <v/>
      </c>
      <c r="BH473" s="29" t="str">
        <f t="shared" ca="1" si="556"/>
        <v/>
      </c>
      <c r="BI473" s="29" t="e">
        <f ca="1">+_xlfn.IFNA(VLOOKUP($B473,'Resultados General'!$C$11:$CG$510,MATCH(BI$6,'Resultados General'!$C$10:$CG$10,0),0),"")</f>
        <v>#NAME?</v>
      </c>
      <c r="BJ473" s="29" t="str">
        <f t="shared" ca="1" si="557"/>
        <v/>
      </c>
      <c r="BK473" s="29" t="str">
        <f t="shared" ca="1" si="558"/>
        <v/>
      </c>
      <c r="BL473" s="29" t="e">
        <f ca="1">+_xlfn.IFNA(VLOOKUP($B473,'Resultados General'!$C$11:$CG$510,MATCH(BL$6,'Resultados General'!$C$10:$CG$10,0),0),"")</f>
        <v>#NAME?</v>
      </c>
      <c r="BM473" s="29" t="str">
        <f t="shared" ca="1" si="559"/>
        <v/>
      </c>
      <c r="BN473" s="29" t="str">
        <f t="shared" ca="1" si="560"/>
        <v/>
      </c>
      <c r="BO473" s="29" t="e">
        <f ca="1">+_xlfn.IFNA(VLOOKUP($B473,'Resultados General'!$C$11:$CG$510,MATCH(BO$6,'Resultados General'!$C$10:$CG$10,0),0),"")</f>
        <v>#NAME?</v>
      </c>
      <c r="BP473" s="29" t="str">
        <f t="shared" ca="1" si="561"/>
        <v/>
      </c>
      <c r="BQ473" s="29" t="str">
        <f t="shared" ca="1" si="562"/>
        <v/>
      </c>
      <c r="BR473" s="29" t="e">
        <f ca="1">+_xlfn.IFNA(VLOOKUP($B473,'Resultados General'!$C$11:$CG$510,MATCH(BR$6,'Resultados General'!$C$10:$CG$10,0),0),"")</f>
        <v>#NAME?</v>
      </c>
      <c r="BS473" s="29" t="str">
        <f t="shared" ca="1" si="563"/>
        <v/>
      </c>
      <c r="BT473" s="29" t="str">
        <f t="shared" ca="1" si="564"/>
        <v/>
      </c>
      <c r="BU473" s="29" t="e">
        <f ca="1">+_xlfn.IFNA(VLOOKUP($B473,'Resultados General'!$C$11:$CG$510,MATCH(BU$6,'Resultados General'!$C$10:$CG$10,0),0),"")</f>
        <v>#NAME?</v>
      </c>
      <c r="BV473" s="29" t="str">
        <f t="shared" ca="1" si="565"/>
        <v/>
      </c>
      <c r="BW473" s="29" t="str">
        <f t="shared" ca="1" si="566"/>
        <v/>
      </c>
      <c r="BX473" s="29" t="e">
        <f ca="1">+_xlfn.IFNA(VLOOKUP($B473,'Resultados General'!$C$11:$CG$510,MATCH(BX$6,'Resultados General'!$C$10:$CG$10,0),0),"")</f>
        <v>#NAME?</v>
      </c>
      <c r="BY473" s="29" t="str">
        <f t="shared" ca="1" si="567"/>
        <v/>
      </c>
      <c r="BZ473" s="29" t="str">
        <f t="shared" ca="1" si="568"/>
        <v/>
      </c>
      <c r="CA473" s="29" t="e">
        <f ca="1">+_xlfn.IFNA(VLOOKUP($B473,'Resultados General'!$C$11:$CG$510,MATCH(CA$6,'Resultados General'!$C$10:$CG$10,0),0),"")</f>
        <v>#NAME?</v>
      </c>
      <c r="CB473" s="29" t="str">
        <f t="shared" ca="1" si="569"/>
        <v/>
      </c>
      <c r="CC473" s="29" t="str">
        <f t="shared" ca="1" si="570"/>
        <v/>
      </c>
      <c r="CD473" s="29" t="e">
        <f ca="1">+_xlfn.IFNA(VLOOKUP($B473,'Resultados General'!$C$11:$CG$510,MATCH(CD$6,'Resultados General'!$C$10:$CG$10,0),0),"")</f>
        <v>#NAME?</v>
      </c>
      <c r="CE473" s="29" t="str">
        <f t="shared" ca="1" si="571"/>
        <v/>
      </c>
      <c r="CF473" s="29" t="str">
        <f t="shared" ca="1" si="572"/>
        <v/>
      </c>
      <c r="CG473" s="29" t="e">
        <f ca="1">+_xlfn.IFNA(VLOOKUP($B473,'Resultados General'!$C$11:$CG$510,MATCH(CG$6,'Resultados General'!$C$10:$CG$10,0),0),"")</f>
        <v>#NAME?</v>
      </c>
      <c r="CH473" s="29" t="str">
        <f t="shared" ca="1" si="573"/>
        <v/>
      </c>
      <c r="CI473" s="29" t="str">
        <f t="shared" ca="1" si="574"/>
        <v/>
      </c>
      <c r="CJ473" s="29" t="e">
        <f ca="1">+_xlfn.IFNA(VLOOKUP($B473,'Resultados General'!$C$11:$CG$510,MATCH(CJ$6,'Resultados General'!$C$10:$CG$10,0),0),"")</f>
        <v>#NAME?</v>
      </c>
      <c r="CK473" s="29" t="str">
        <f t="shared" ca="1" si="575"/>
        <v/>
      </c>
      <c r="CL473" s="29" t="str">
        <f t="shared" ca="1" si="576"/>
        <v/>
      </c>
      <c r="CM473" s="29" t="e">
        <f ca="1">+_xlfn.IFNA(VLOOKUP($B473,'Resultados General'!$C$11:$CG$510,MATCH(CM$6,'Resultados General'!$C$10:$CG$10,0),0),"")</f>
        <v>#NAME?</v>
      </c>
      <c r="CN473" s="29" t="str">
        <f t="shared" ca="1" si="577"/>
        <v/>
      </c>
      <c r="CO473" s="29" t="str">
        <f t="shared" ca="1" si="578"/>
        <v/>
      </c>
      <c r="CP473" s="29" t="e">
        <f ca="1">+_xlfn.IFNA(VLOOKUP($B473,'Resultados General'!$C$11:$CG$510,MATCH(CP$6,'Resultados General'!$C$10:$CG$10,0),0),"")</f>
        <v>#NAME?</v>
      </c>
      <c r="CQ473" s="29" t="str">
        <f t="shared" ca="1" si="579"/>
        <v/>
      </c>
      <c r="CR473" s="29" t="str">
        <f t="shared" ca="1" si="580"/>
        <v/>
      </c>
      <c r="CS473" s="29" t="e">
        <f ca="1">+_xlfn.IFNA(VLOOKUP($B473,'Resultados General'!$C$11:$CG$510,MATCH(CS$6,'Resultados General'!$C$10:$CG$10,0),0),"")</f>
        <v>#NAME?</v>
      </c>
      <c r="CT473" s="29" t="str">
        <f t="shared" ca="1" si="581"/>
        <v/>
      </c>
      <c r="CU473" s="29" t="str">
        <f t="shared" ca="1" si="582"/>
        <v/>
      </c>
      <c r="CV473" s="29" t="e">
        <f ca="1">+_xlfn.IFNA(VLOOKUP($B473,'Resultados General'!$C$11:$CG$510,MATCH(CV$6,'Resultados General'!$C$10:$CG$10,0),0),"")</f>
        <v>#NAME?</v>
      </c>
      <c r="CW473" s="29" t="str">
        <f t="shared" ca="1" si="583"/>
        <v/>
      </c>
      <c r="CX473" s="29" t="str">
        <f t="shared" ca="1" si="584"/>
        <v/>
      </c>
      <c r="CY473" s="29" t="e">
        <f ca="1">+_xlfn.IFNA(VLOOKUP($B473,'Resultados General'!$C$11:$CG$510,MATCH(CY$6,'Resultados General'!$C$10:$CG$10,0),0),"")</f>
        <v>#NAME?</v>
      </c>
      <c r="CZ473" s="29" t="str">
        <f t="shared" ca="1" si="585"/>
        <v/>
      </c>
      <c r="DA473" s="29" t="str">
        <f t="shared" ca="1" si="586"/>
        <v/>
      </c>
      <c r="DB473" s="29" t="e">
        <f ca="1">+_xlfn.IFNA(VLOOKUP($B473,'Resultados General'!$C$11:$CG$510,MATCH(DB$6,'Resultados General'!$C$10:$CG$10,0),0),"")</f>
        <v>#NAME?</v>
      </c>
      <c r="DC473" s="29" t="str">
        <f t="shared" ca="1" si="587"/>
        <v/>
      </c>
      <c r="DD473" s="29" t="str">
        <f t="shared" ca="1" si="588"/>
        <v/>
      </c>
      <c r="DE473" s="29" t="e">
        <f ca="1">+_xlfn.IFNA(VLOOKUP($B473,'Resultados General'!$C$11:$CG$510,MATCH(DE$6,'Resultados General'!$C$10:$CG$10,0),0),"")</f>
        <v>#NAME?</v>
      </c>
      <c r="DF473" s="29" t="str">
        <f t="shared" ca="1" si="589"/>
        <v/>
      </c>
      <c r="DG473" s="29" t="str">
        <f t="shared" ca="1" si="590"/>
        <v/>
      </c>
      <c r="DH473" s="29" t="e">
        <f ca="1">+_xlfn.IFNA(VLOOKUP($B473,'Resultados General'!$C$11:$CG$510,MATCH(DH$6,'Resultados General'!$C$10:$CG$10,0),0),"")</f>
        <v>#NAME?</v>
      </c>
      <c r="DI473" s="29" t="str">
        <f t="shared" ca="1" si="591"/>
        <v/>
      </c>
      <c r="DJ473" s="29" t="str">
        <f t="shared" ca="1" si="592"/>
        <v/>
      </c>
      <c r="DK473" s="29" t="e">
        <f ca="1">+_xlfn.IFNA(VLOOKUP($B473,'Resultados General'!$C$11:$CG$510,MATCH(DK$6,'Resultados General'!$C$10:$CG$10,0),0),"")</f>
        <v>#NAME?</v>
      </c>
      <c r="DL473" s="29" t="str">
        <f t="shared" ca="1" si="593"/>
        <v/>
      </c>
      <c r="DM473" s="29" t="str">
        <f t="shared" ca="1" si="594"/>
        <v/>
      </c>
      <c r="DN473" s="29" t="e">
        <f ca="1">+_xlfn.IFNA(VLOOKUP($B473,'Resultados General'!$C$11:$CG$510,MATCH(DN$6,'Resultados General'!$C$10:$CG$10,0),0),"")</f>
        <v>#NAME?</v>
      </c>
      <c r="DO473" s="29" t="str">
        <f t="shared" ca="1" si="595"/>
        <v/>
      </c>
      <c r="DP473" s="29" t="str">
        <f t="shared" ca="1" si="596"/>
        <v/>
      </c>
    </row>
    <row r="474" spans="2:120">
      <c r="B474" s="219" t="str">
        <f>+IF('Resultados General'!C477="","",'Resultados General'!C477)</f>
        <v/>
      </c>
      <c r="C474" s="134" t="e">
        <f ca="1">+_xlfn.IFNA(VLOOKUP('Distribución de puestos'!B474,'Resultados General'!$C$11:$J$510,8,0),"")</f>
        <v>#NAME?</v>
      </c>
      <c r="D474" s="135" t="e">
        <f ca="1">+_xlfn.IFNA(VLOOKUP(B474,'Resultados General'!$C$11:$L$510,10,0),"")</f>
        <v>#NAME?</v>
      </c>
      <c r="E474" s="26" t="s">
        <v>76</v>
      </c>
      <c r="F474" s="26" t="s">
        <v>76</v>
      </c>
      <c r="G474" s="135" t="str">
        <f t="shared" ca="1" si="597"/>
        <v/>
      </c>
      <c r="H474" s="135" t="str">
        <f t="shared" ca="1" si="598"/>
        <v/>
      </c>
      <c r="I474" s="219" t="str">
        <f t="shared" si="599"/>
        <v/>
      </c>
      <c r="J474" s="138"/>
      <c r="M474" s="29" t="e">
        <f ca="1">+_xlfn.IFNA(VLOOKUP($B474,'Resultados General'!$C$11:$CG$510,MATCH(M$6,'Resultados General'!$C$10:$CG$10,0),0),"")</f>
        <v>#NAME?</v>
      </c>
      <c r="N474" s="29" t="str">
        <f t="shared" ca="1" si="525"/>
        <v/>
      </c>
      <c r="O474" s="29" t="str">
        <f t="shared" ca="1" si="526"/>
        <v/>
      </c>
      <c r="P474" s="29" t="e">
        <f ca="1">+_xlfn.IFNA(VLOOKUP($B474,'Resultados General'!$C$11:$CG$510,MATCH(P$6,'Resultados General'!$C$10:$CG$10,0),0),"")</f>
        <v>#NAME?</v>
      </c>
      <c r="Q474" s="29" t="str">
        <f t="shared" ca="1" si="527"/>
        <v/>
      </c>
      <c r="R474" s="29" t="str">
        <f t="shared" ca="1" si="528"/>
        <v/>
      </c>
      <c r="S474" s="29" t="e">
        <f ca="1">+_xlfn.IFNA(VLOOKUP($B474,'Resultados General'!$C$11:$CG$510,MATCH(S$6,'Resultados General'!$C$10:$CG$10,0),0),"")</f>
        <v>#NAME?</v>
      </c>
      <c r="T474" s="29" t="str">
        <f t="shared" ca="1" si="529"/>
        <v/>
      </c>
      <c r="U474" s="29" t="str">
        <f t="shared" ca="1" si="530"/>
        <v/>
      </c>
      <c r="V474" s="29" t="e">
        <f ca="1">+_xlfn.IFNA(VLOOKUP($B474,'Resultados General'!$C$11:$CG$510,MATCH(V$6,'Resultados General'!$C$10:$CG$10,0),0),"")</f>
        <v>#NAME?</v>
      </c>
      <c r="W474" s="29" t="str">
        <f t="shared" ca="1" si="531"/>
        <v/>
      </c>
      <c r="X474" s="29" t="str">
        <f t="shared" ca="1" si="532"/>
        <v/>
      </c>
      <c r="Y474" s="29" t="e">
        <f ca="1">+_xlfn.IFNA(VLOOKUP($B474,'Resultados General'!$C$11:$CG$510,MATCH(Y$6,'Resultados General'!$C$10:$CG$10,0),0),"")</f>
        <v>#NAME?</v>
      </c>
      <c r="Z474" s="29" t="str">
        <f t="shared" ca="1" si="533"/>
        <v/>
      </c>
      <c r="AA474" s="29" t="str">
        <f t="shared" ca="1" si="534"/>
        <v/>
      </c>
      <c r="AB474" s="29" t="e">
        <f ca="1">+_xlfn.IFNA(VLOOKUP($B474,'Resultados General'!$C$11:$CG$510,MATCH(AB$6,'Resultados General'!$C$10:$CG$10,0),0),"")</f>
        <v>#NAME?</v>
      </c>
      <c r="AC474" s="29" t="str">
        <f t="shared" ca="1" si="535"/>
        <v/>
      </c>
      <c r="AD474" s="29" t="str">
        <f t="shared" ca="1" si="536"/>
        <v/>
      </c>
      <c r="AE474" s="29" t="e">
        <f ca="1">+_xlfn.IFNA(VLOOKUP($B474,'Resultados General'!$C$11:$CG$510,MATCH(AE$6,'Resultados General'!$C$10:$CG$10,0),0),"")</f>
        <v>#NAME?</v>
      </c>
      <c r="AF474" s="29" t="str">
        <f t="shared" ca="1" si="537"/>
        <v/>
      </c>
      <c r="AG474" s="29" t="str">
        <f t="shared" ca="1" si="538"/>
        <v/>
      </c>
      <c r="AH474" s="29" t="e">
        <f ca="1">+_xlfn.IFNA(VLOOKUP($B474,'Resultados General'!$C$11:$CG$510,MATCH(AH$6,'Resultados General'!$C$10:$CG$10,0),0),"")</f>
        <v>#NAME?</v>
      </c>
      <c r="AI474" s="29" t="str">
        <f t="shared" ca="1" si="539"/>
        <v/>
      </c>
      <c r="AJ474" s="29" t="str">
        <f t="shared" ca="1" si="540"/>
        <v/>
      </c>
      <c r="AK474" s="29" t="e">
        <f ca="1">+_xlfn.IFNA(VLOOKUP($B474,'Resultados General'!$C$11:$CG$510,MATCH(AK$6,'Resultados General'!$C$10:$CG$10,0),0),"")</f>
        <v>#NAME?</v>
      </c>
      <c r="AL474" s="29" t="str">
        <f t="shared" ca="1" si="541"/>
        <v/>
      </c>
      <c r="AM474" s="29" t="str">
        <f t="shared" ca="1" si="542"/>
        <v/>
      </c>
      <c r="AN474" s="29" t="e">
        <f ca="1">+_xlfn.IFNA(VLOOKUP($B474,'Resultados General'!$C$11:$CG$510,MATCH(AN$6,'Resultados General'!$C$10:$CG$10,0),0),"")</f>
        <v>#NAME?</v>
      </c>
      <c r="AO474" s="29" t="str">
        <f t="shared" ca="1" si="543"/>
        <v/>
      </c>
      <c r="AP474" s="29" t="str">
        <f t="shared" ca="1" si="544"/>
        <v/>
      </c>
      <c r="AQ474" s="29" t="e">
        <f ca="1">+_xlfn.IFNA(VLOOKUP($B474,'Resultados General'!$C$11:$CG$510,MATCH(AQ$6,'Resultados General'!$C$10:$CG$10,0),0),"")</f>
        <v>#NAME?</v>
      </c>
      <c r="AR474" s="29" t="str">
        <f t="shared" ca="1" si="545"/>
        <v/>
      </c>
      <c r="AS474" s="29" t="str">
        <f t="shared" ca="1" si="546"/>
        <v/>
      </c>
      <c r="AT474" s="29" t="e">
        <f ca="1">+_xlfn.IFNA(VLOOKUP($B474,'Resultados General'!$C$11:$CG$510,MATCH(AT$6,'Resultados General'!$C$10:$CG$10,0),0),"")</f>
        <v>#NAME?</v>
      </c>
      <c r="AU474" s="29" t="str">
        <f t="shared" ca="1" si="547"/>
        <v/>
      </c>
      <c r="AV474" s="29" t="str">
        <f t="shared" ca="1" si="548"/>
        <v/>
      </c>
      <c r="AW474" s="29" t="e">
        <f ca="1">+_xlfn.IFNA(VLOOKUP($B474,'Resultados General'!$C$11:$CG$510,MATCH(AW$6,'Resultados General'!$C$10:$CG$10,0),0),"")</f>
        <v>#NAME?</v>
      </c>
      <c r="AX474" s="29" t="str">
        <f t="shared" ca="1" si="549"/>
        <v/>
      </c>
      <c r="AY474" s="29" t="str">
        <f t="shared" ca="1" si="550"/>
        <v/>
      </c>
      <c r="AZ474" s="29" t="e">
        <f ca="1">+_xlfn.IFNA(VLOOKUP($B474,'Resultados General'!$C$11:$CG$510,MATCH(AZ$6,'Resultados General'!$C$10:$CG$10,0),0),"")</f>
        <v>#NAME?</v>
      </c>
      <c r="BA474" s="29" t="str">
        <f t="shared" ca="1" si="551"/>
        <v/>
      </c>
      <c r="BB474" s="29" t="str">
        <f t="shared" ca="1" si="552"/>
        <v/>
      </c>
      <c r="BC474" s="29" t="e">
        <f ca="1">+_xlfn.IFNA(VLOOKUP($B474,'Resultados General'!$C$11:$CG$510,MATCH(BC$6,'Resultados General'!$C$10:$CG$10,0),0),"")</f>
        <v>#NAME?</v>
      </c>
      <c r="BD474" s="29" t="str">
        <f t="shared" ca="1" si="553"/>
        <v/>
      </c>
      <c r="BE474" s="29" t="str">
        <f t="shared" ca="1" si="554"/>
        <v/>
      </c>
      <c r="BF474" s="29" t="e">
        <f ca="1">+_xlfn.IFNA(VLOOKUP($B474,'Resultados General'!$C$11:$CG$510,MATCH(BF$6,'Resultados General'!$C$10:$CG$10,0),0),"")</f>
        <v>#NAME?</v>
      </c>
      <c r="BG474" s="29" t="str">
        <f t="shared" ca="1" si="555"/>
        <v/>
      </c>
      <c r="BH474" s="29" t="str">
        <f t="shared" ca="1" si="556"/>
        <v/>
      </c>
      <c r="BI474" s="29" t="e">
        <f ca="1">+_xlfn.IFNA(VLOOKUP($B474,'Resultados General'!$C$11:$CG$510,MATCH(BI$6,'Resultados General'!$C$10:$CG$10,0),0),"")</f>
        <v>#NAME?</v>
      </c>
      <c r="BJ474" s="29" t="str">
        <f t="shared" ca="1" si="557"/>
        <v/>
      </c>
      <c r="BK474" s="29" t="str">
        <f t="shared" ca="1" si="558"/>
        <v/>
      </c>
      <c r="BL474" s="29" t="e">
        <f ca="1">+_xlfn.IFNA(VLOOKUP($B474,'Resultados General'!$C$11:$CG$510,MATCH(BL$6,'Resultados General'!$C$10:$CG$10,0),0),"")</f>
        <v>#NAME?</v>
      </c>
      <c r="BM474" s="29" t="str">
        <f t="shared" ca="1" si="559"/>
        <v/>
      </c>
      <c r="BN474" s="29" t="str">
        <f t="shared" ca="1" si="560"/>
        <v/>
      </c>
      <c r="BO474" s="29" t="e">
        <f ca="1">+_xlfn.IFNA(VLOOKUP($B474,'Resultados General'!$C$11:$CG$510,MATCH(BO$6,'Resultados General'!$C$10:$CG$10,0),0),"")</f>
        <v>#NAME?</v>
      </c>
      <c r="BP474" s="29" t="str">
        <f t="shared" ca="1" si="561"/>
        <v/>
      </c>
      <c r="BQ474" s="29" t="str">
        <f t="shared" ca="1" si="562"/>
        <v/>
      </c>
      <c r="BR474" s="29" t="e">
        <f ca="1">+_xlfn.IFNA(VLOOKUP($B474,'Resultados General'!$C$11:$CG$510,MATCH(BR$6,'Resultados General'!$C$10:$CG$10,0),0),"")</f>
        <v>#NAME?</v>
      </c>
      <c r="BS474" s="29" t="str">
        <f t="shared" ca="1" si="563"/>
        <v/>
      </c>
      <c r="BT474" s="29" t="str">
        <f t="shared" ca="1" si="564"/>
        <v/>
      </c>
      <c r="BU474" s="29" t="e">
        <f ca="1">+_xlfn.IFNA(VLOOKUP($B474,'Resultados General'!$C$11:$CG$510,MATCH(BU$6,'Resultados General'!$C$10:$CG$10,0),0),"")</f>
        <v>#NAME?</v>
      </c>
      <c r="BV474" s="29" t="str">
        <f t="shared" ca="1" si="565"/>
        <v/>
      </c>
      <c r="BW474" s="29" t="str">
        <f t="shared" ca="1" si="566"/>
        <v/>
      </c>
      <c r="BX474" s="29" t="e">
        <f ca="1">+_xlfn.IFNA(VLOOKUP($B474,'Resultados General'!$C$11:$CG$510,MATCH(BX$6,'Resultados General'!$C$10:$CG$10,0),0),"")</f>
        <v>#NAME?</v>
      </c>
      <c r="BY474" s="29" t="str">
        <f t="shared" ca="1" si="567"/>
        <v/>
      </c>
      <c r="BZ474" s="29" t="str">
        <f t="shared" ca="1" si="568"/>
        <v/>
      </c>
      <c r="CA474" s="29" t="e">
        <f ca="1">+_xlfn.IFNA(VLOOKUP($B474,'Resultados General'!$C$11:$CG$510,MATCH(CA$6,'Resultados General'!$C$10:$CG$10,0),0),"")</f>
        <v>#NAME?</v>
      </c>
      <c r="CB474" s="29" t="str">
        <f t="shared" ca="1" si="569"/>
        <v/>
      </c>
      <c r="CC474" s="29" t="str">
        <f t="shared" ca="1" si="570"/>
        <v/>
      </c>
      <c r="CD474" s="29" t="e">
        <f ca="1">+_xlfn.IFNA(VLOOKUP($B474,'Resultados General'!$C$11:$CG$510,MATCH(CD$6,'Resultados General'!$C$10:$CG$10,0),0),"")</f>
        <v>#NAME?</v>
      </c>
      <c r="CE474" s="29" t="str">
        <f t="shared" ca="1" si="571"/>
        <v/>
      </c>
      <c r="CF474" s="29" t="str">
        <f t="shared" ca="1" si="572"/>
        <v/>
      </c>
      <c r="CG474" s="29" t="e">
        <f ca="1">+_xlfn.IFNA(VLOOKUP($B474,'Resultados General'!$C$11:$CG$510,MATCH(CG$6,'Resultados General'!$C$10:$CG$10,0),0),"")</f>
        <v>#NAME?</v>
      </c>
      <c r="CH474" s="29" t="str">
        <f t="shared" ca="1" si="573"/>
        <v/>
      </c>
      <c r="CI474" s="29" t="str">
        <f t="shared" ca="1" si="574"/>
        <v/>
      </c>
      <c r="CJ474" s="29" t="e">
        <f ca="1">+_xlfn.IFNA(VLOOKUP($B474,'Resultados General'!$C$11:$CG$510,MATCH(CJ$6,'Resultados General'!$C$10:$CG$10,0),0),"")</f>
        <v>#NAME?</v>
      </c>
      <c r="CK474" s="29" t="str">
        <f t="shared" ca="1" si="575"/>
        <v/>
      </c>
      <c r="CL474" s="29" t="str">
        <f t="shared" ca="1" si="576"/>
        <v/>
      </c>
      <c r="CM474" s="29" t="e">
        <f ca="1">+_xlfn.IFNA(VLOOKUP($B474,'Resultados General'!$C$11:$CG$510,MATCH(CM$6,'Resultados General'!$C$10:$CG$10,0),0),"")</f>
        <v>#NAME?</v>
      </c>
      <c r="CN474" s="29" t="str">
        <f t="shared" ca="1" si="577"/>
        <v/>
      </c>
      <c r="CO474" s="29" t="str">
        <f t="shared" ca="1" si="578"/>
        <v/>
      </c>
      <c r="CP474" s="29" t="e">
        <f ca="1">+_xlfn.IFNA(VLOOKUP($B474,'Resultados General'!$C$11:$CG$510,MATCH(CP$6,'Resultados General'!$C$10:$CG$10,0),0),"")</f>
        <v>#NAME?</v>
      </c>
      <c r="CQ474" s="29" t="str">
        <f t="shared" ca="1" si="579"/>
        <v/>
      </c>
      <c r="CR474" s="29" t="str">
        <f t="shared" ca="1" si="580"/>
        <v/>
      </c>
      <c r="CS474" s="29" t="e">
        <f ca="1">+_xlfn.IFNA(VLOOKUP($B474,'Resultados General'!$C$11:$CG$510,MATCH(CS$6,'Resultados General'!$C$10:$CG$10,0),0),"")</f>
        <v>#NAME?</v>
      </c>
      <c r="CT474" s="29" t="str">
        <f t="shared" ca="1" si="581"/>
        <v/>
      </c>
      <c r="CU474" s="29" t="str">
        <f t="shared" ca="1" si="582"/>
        <v/>
      </c>
      <c r="CV474" s="29" t="e">
        <f ca="1">+_xlfn.IFNA(VLOOKUP($B474,'Resultados General'!$C$11:$CG$510,MATCH(CV$6,'Resultados General'!$C$10:$CG$10,0),0),"")</f>
        <v>#NAME?</v>
      </c>
      <c r="CW474" s="29" t="str">
        <f t="shared" ca="1" si="583"/>
        <v/>
      </c>
      <c r="CX474" s="29" t="str">
        <f t="shared" ca="1" si="584"/>
        <v/>
      </c>
      <c r="CY474" s="29" t="e">
        <f ca="1">+_xlfn.IFNA(VLOOKUP($B474,'Resultados General'!$C$11:$CG$510,MATCH(CY$6,'Resultados General'!$C$10:$CG$10,0),0),"")</f>
        <v>#NAME?</v>
      </c>
      <c r="CZ474" s="29" t="str">
        <f t="shared" ca="1" si="585"/>
        <v/>
      </c>
      <c r="DA474" s="29" t="str">
        <f t="shared" ca="1" si="586"/>
        <v/>
      </c>
      <c r="DB474" s="29" t="e">
        <f ca="1">+_xlfn.IFNA(VLOOKUP($B474,'Resultados General'!$C$11:$CG$510,MATCH(DB$6,'Resultados General'!$C$10:$CG$10,0),0),"")</f>
        <v>#NAME?</v>
      </c>
      <c r="DC474" s="29" t="str">
        <f t="shared" ca="1" si="587"/>
        <v/>
      </c>
      <c r="DD474" s="29" t="str">
        <f t="shared" ca="1" si="588"/>
        <v/>
      </c>
      <c r="DE474" s="29" t="e">
        <f ca="1">+_xlfn.IFNA(VLOOKUP($B474,'Resultados General'!$C$11:$CG$510,MATCH(DE$6,'Resultados General'!$C$10:$CG$10,0),0),"")</f>
        <v>#NAME?</v>
      </c>
      <c r="DF474" s="29" t="str">
        <f t="shared" ca="1" si="589"/>
        <v/>
      </c>
      <c r="DG474" s="29" t="str">
        <f t="shared" ca="1" si="590"/>
        <v/>
      </c>
      <c r="DH474" s="29" t="e">
        <f ca="1">+_xlfn.IFNA(VLOOKUP($B474,'Resultados General'!$C$11:$CG$510,MATCH(DH$6,'Resultados General'!$C$10:$CG$10,0),0),"")</f>
        <v>#NAME?</v>
      </c>
      <c r="DI474" s="29" t="str">
        <f t="shared" ca="1" si="591"/>
        <v/>
      </c>
      <c r="DJ474" s="29" t="str">
        <f t="shared" ca="1" si="592"/>
        <v/>
      </c>
      <c r="DK474" s="29" t="e">
        <f ca="1">+_xlfn.IFNA(VLOOKUP($B474,'Resultados General'!$C$11:$CG$510,MATCH(DK$6,'Resultados General'!$C$10:$CG$10,0),0),"")</f>
        <v>#NAME?</v>
      </c>
      <c r="DL474" s="29" t="str">
        <f t="shared" ca="1" si="593"/>
        <v/>
      </c>
      <c r="DM474" s="29" t="str">
        <f t="shared" ca="1" si="594"/>
        <v/>
      </c>
      <c r="DN474" s="29" t="e">
        <f ca="1">+_xlfn.IFNA(VLOOKUP($B474,'Resultados General'!$C$11:$CG$510,MATCH(DN$6,'Resultados General'!$C$10:$CG$10,0),0),"")</f>
        <v>#NAME?</v>
      </c>
      <c r="DO474" s="29" t="str">
        <f t="shared" ca="1" si="595"/>
        <v/>
      </c>
      <c r="DP474" s="29" t="str">
        <f t="shared" ca="1" si="596"/>
        <v/>
      </c>
    </row>
    <row r="475" spans="2:120">
      <c r="B475" s="219" t="str">
        <f>+IF('Resultados General'!C478="","",'Resultados General'!C478)</f>
        <v/>
      </c>
      <c r="C475" s="134" t="e">
        <f ca="1">+_xlfn.IFNA(VLOOKUP('Distribución de puestos'!B475,'Resultados General'!$C$11:$J$510,8,0),"")</f>
        <v>#NAME?</v>
      </c>
      <c r="D475" s="135" t="e">
        <f ca="1">+_xlfn.IFNA(VLOOKUP(B475,'Resultados General'!$C$11:$L$510,10,0),"")</f>
        <v>#NAME?</v>
      </c>
      <c r="E475" s="26" t="s">
        <v>76</v>
      </c>
      <c r="F475" s="26" t="s">
        <v>76</v>
      </c>
      <c r="G475" s="135" t="str">
        <f t="shared" ca="1" si="597"/>
        <v/>
      </c>
      <c r="H475" s="135" t="str">
        <f t="shared" ca="1" si="598"/>
        <v/>
      </c>
      <c r="I475" s="219" t="str">
        <f t="shared" si="599"/>
        <v/>
      </c>
      <c r="J475" s="138"/>
      <c r="M475" s="29" t="e">
        <f ca="1">+_xlfn.IFNA(VLOOKUP($B475,'Resultados General'!$C$11:$CG$510,MATCH(M$6,'Resultados General'!$C$10:$CG$10,0),0),"")</f>
        <v>#NAME?</v>
      </c>
      <c r="N475" s="29" t="str">
        <f t="shared" ca="1" si="525"/>
        <v/>
      </c>
      <c r="O475" s="29" t="str">
        <f t="shared" ca="1" si="526"/>
        <v/>
      </c>
      <c r="P475" s="29" t="e">
        <f ca="1">+_xlfn.IFNA(VLOOKUP($B475,'Resultados General'!$C$11:$CG$510,MATCH(P$6,'Resultados General'!$C$10:$CG$10,0),0),"")</f>
        <v>#NAME?</v>
      </c>
      <c r="Q475" s="29" t="str">
        <f t="shared" ca="1" si="527"/>
        <v/>
      </c>
      <c r="R475" s="29" t="str">
        <f t="shared" ca="1" si="528"/>
        <v/>
      </c>
      <c r="S475" s="29" t="e">
        <f ca="1">+_xlfn.IFNA(VLOOKUP($B475,'Resultados General'!$C$11:$CG$510,MATCH(S$6,'Resultados General'!$C$10:$CG$10,0),0),"")</f>
        <v>#NAME?</v>
      </c>
      <c r="T475" s="29" t="str">
        <f t="shared" ca="1" si="529"/>
        <v/>
      </c>
      <c r="U475" s="29" t="str">
        <f t="shared" ca="1" si="530"/>
        <v/>
      </c>
      <c r="V475" s="29" t="e">
        <f ca="1">+_xlfn.IFNA(VLOOKUP($B475,'Resultados General'!$C$11:$CG$510,MATCH(V$6,'Resultados General'!$C$10:$CG$10,0),0),"")</f>
        <v>#NAME?</v>
      </c>
      <c r="W475" s="29" t="str">
        <f t="shared" ca="1" si="531"/>
        <v/>
      </c>
      <c r="X475" s="29" t="str">
        <f t="shared" ca="1" si="532"/>
        <v/>
      </c>
      <c r="Y475" s="29" t="e">
        <f ca="1">+_xlfn.IFNA(VLOOKUP($B475,'Resultados General'!$C$11:$CG$510,MATCH(Y$6,'Resultados General'!$C$10:$CG$10,0),0),"")</f>
        <v>#NAME?</v>
      </c>
      <c r="Z475" s="29" t="str">
        <f t="shared" ca="1" si="533"/>
        <v/>
      </c>
      <c r="AA475" s="29" t="str">
        <f t="shared" ca="1" si="534"/>
        <v/>
      </c>
      <c r="AB475" s="29" t="e">
        <f ca="1">+_xlfn.IFNA(VLOOKUP($B475,'Resultados General'!$C$11:$CG$510,MATCH(AB$6,'Resultados General'!$C$10:$CG$10,0),0),"")</f>
        <v>#NAME?</v>
      </c>
      <c r="AC475" s="29" t="str">
        <f t="shared" ca="1" si="535"/>
        <v/>
      </c>
      <c r="AD475" s="29" t="str">
        <f t="shared" ca="1" si="536"/>
        <v/>
      </c>
      <c r="AE475" s="29" t="e">
        <f ca="1">+_xlfn.IFNA(VLOOKUP($B475,'Resultados General'!$C$11:$CG$510,MATCH(AE$6,'Resultados General'!$C$10:$CG$10,0),0),"")</f>
        <v>#NAME?</v>
      </c>
      <c r="AF475" s="29" t="str">
        <f t="shared" ca="1" si="537"/>
        <v/>
      </c>
      <c r="AG475" s="29" t="str">
        <f t="shared" ca="1" si="538"/>
        <v/>
      </c>
      <c r="AH475" s="29" t="e">
        <f ca="1">+_xlfn.IFNA(VLOOKUP($B475,'Resultados General'!$C$11:$CG$510,MATCH(AH$6,'Resultados General'!$C$10:$CG$10,0),0),"")</f>
        <v>#NAME?</v>
      </c>
      <c r="AI475" s="29" t="str">
        <f t="shared" ca="1" si="539"/>
        <v/>
      </c>
      <c r="AJ475" s="29" t="str">
        <f t="shared" ca="1" si="540"/>
        <v/>
      </c>
      <c r="AK475" s="29" t="e">
        <f ca="1">+_xlfn.IFNA(VLOOKUP($B475,'Resultados General'!$C$11:$CG$510,MATCH(AK$6,'Resultados General'!$C$10:$CG$10,0),0),"")</f>
        <v>#NAME?</v>
      </c>
      <c r="AL475" s="29" t="str">
        <f t="shared" ca="1" si="541"/>
        <v/>
      </c>
      <c r="AM475" s="29" t="str">
        <f t="shared" ca="1" si="542"/>
        <v/>
      </c>
      <c r="AN475" s="29" t="e">
        <f ca="1">+_xlfn.IFNA(VLOOKUP($B475,'Resultados General'!$C$11:$CG$510,MATCH(AN$6,'Resultados General'!$C$10:$CG$10,0),0),"")</f>
        <v>#NAME?</v>
      </c>
      <c r="AO475" s="29" t="str">
        <f t="shared" ca="1" si="543"/>
        <v/>
      </c>
      <c r="AP475" s="29" t="str">
        <f t="shared" ca="1" si="544"/>
        <v/>
      </c>
      <c r="AQ475" s="29" t="e">
        <f ca="1">+_xlfn.IFNA(VLOOKUP($B475,'Resultados General'!$C$11:$CG$510,MATCH(AQ$6,'Resultados General'!$C$10:$CG$10,0),0),"")</f>
        <v>#NAME?</v>
      </c>
      <c r="AR475" s="29" t="str">
        <f t="shared" ca="1" si="545"/>
        <v/>
      </c>
      <c r="AS475" s="29" t="str">
        <f t="shared" ca="1" si="546"/>
        <v/>
      </c>
      <c r="AT475" s="29" t="e">
        <f ca="1">+_xlfn.IFNA(VLOOKUP($B475,'Resultados General'!$C$11:$CG$510,MATCH(AT$6,'Resultados General'!$C$10:$CG$10,0),0),"")</f>
        <v>#NAME?</v>
      </c>
      <c r="AU475" s="29" t="str">
        <f t="shared" ca="1" si="547"/>
        <v/>
      </c>
      <c r="AV475" s="29" t="str">
        <f t="shared" ca="1" si="548"/>
        <v/>
      </c>
      <c r="AW475" s="29" t="e">
        <f ca="1">+_xlfn.IFNA(VLOOKUP($B475,'Resultados General'!$C$11:$CG$510,MATCH(AW$6,'Resultados General'!$C$10:$CG$10,0),0),"")</f>
        <v>#NAME?</v>
      </c>
      <c r="AX475" s="29" t="str">
        <f t="shared" ca="1" si="549"/>
        <v/>
      </c>
      <c r="AY475" s="29" t="str">
        <f t="shared" ca="1" si="550"/>
        <v/>
      </c>
      <c r="AZ475" s="29" t="e">
        <f ca="1">+_xlfn.IFNA(VLOOKUP($B475,'Resultados General'!$C$11:$CG$510,MATCH(AZ$6,'Resultados General'!$C$10:$CG$10,0),0),"")</f>
        <v>#NAME?</v>
      </c>
      <c r="BA475" s="29" t="str">
        <f t="shared" ca="1" si="551"/>
        <v/>
      </c>
      <c r="BB475" s="29" t="str">
        <f t="shared" ca="1" si="552"/>
        <v/>
      </c>
      <c r="BC475" s="29" t="e">
        <f ca="1">+_xlfn.IFNA(VLOOKUP($B475,'Resultados General'!$C$11:$CG$510,MATCH(BC$6,'Resultados General'!$C$10:$CG$10,0),0),"")</f>
        <v>#NAME?</v>
      </c>
      <c r="BD475" s="29" t="str">
        <f t="shared" ca="1" si="553"/>
        <v/>
      </c>
      <c r="BE475" s="29" t="str">
        <f t="shared" ca="1" si="554"/>
        <v/>
      </c>
      <c r="BF475" s="29" t="e">
        <f ca="1">+_xlfn.IFNA(VLOOKUP($B475,'Resultados General'!$C$11:$CG$510,MATCH(BF$6,'Resultados General'!$C$10:$CG$10,0),0),"")</f>
        <v>#NAME?</v>
      </c>
      <c r="BG475" s="29" t="str">
        <f t="shared" ca="1" si="555"/>
        <v/>
      </c>
      <c r="BH475" s="29" t="str">
        <f t="shared" ca="1" si="556"/>
        <v/>
      </c>
      <c r="BI475" s="29" t="e">
        <f ca="1">+_xlfn.IFNA(VLOOKUP($B475,'Resultados General'!$C$11:$CG$510,MATCH(BI$6,'Resultados General'!$C$10:$CG$10,0),0),"")</f>
        <v>#NAME?</v>
      </c>
      <c r="BJ475" s="29" t="str">
        <f t="shared" ca="1" si="557"/>
        <v/>
      </c>
      <c r="BK475" s="29" t="str">
        <f t="shared" ca="1" si="558"/>
        <v/>
      </c>
      <c r="BL475" s="29" t="e">
        <f ca="1">+_xlfn.IFNA(VLOOKUP($B475,'Resultados General'!$C$11:$CG$510,MATCH(BL$6,'Resultados General'!$C$10:$CG$10,0),0),"")</f>
        <v>#NAME?</v>
      </c>
      <c r="BM475" s="29" t="str">
        <f t="shared" ca="1" si="559"/>
        <v/>
      </c>
      <c r="BN475" s="29" t="str">
        <f t="shared" ca="1" si="560"/>
        <v/>
      </c>
      <c r="BO475" s="29" t="e">
        <f ca="1">+_xlfn.IFNA(VLOOKUP($B475,'Resultados General'!$C$11:$CG$510,MATCH(BO$6,'Resultados General'!$C$10:$CG$10,0),0),"")</f>
        <v>#NAME?</v>
      </c>
      <c r="BP475" s="29" t="str">
        <f t="shared" ca="1" si="561"/>
        <v/>
      </c>
      <c r="BQ475" s="29" t="str">
        <f t="shared" ca="1" si="562"/>
        <v/>
      </c>
      <c r="BR475" s="29" t="e">
        <f ca="1">+_xlfn.IFNA(VLOOKUP($B475,'Resultados General'!$C$11:$CG$510,MATCH(BR$6,'Resultados General'!$C$10:$CG$10,0),0),"")</f>
        <v>#NAME?</v>
      </c>
      <c r="BS475" s="29" t="str">
        <f t="shared" ca="1" si="563"/>
        <v/>
      </c>
      <c r="BT475" s="29" t="str">
        <f t="shared" ca="1" si="564"/>
        <v/>
      </c>
      <c r="BU475" s="29" t="e">
        <f ca="1">+_xlfn.IFNA(VLOOKUP($B475,'Resultados General'!$C$11:$CG$510,MATCH(BU$6,'Resultados General'!$C$10:$CG$10,0),0),"")</f>
        <v>#NAME?</v>
      </c>
      <c r="BV475" s="29" t="str">
        <f t="shared" ca="1" si="565"/>
        <v/>
      </c>
      <c r="BW475" s="29" t="str">
        <f t="shared" ca="1" si="566"/>
        <v/>
      </c>
      <c r="BX475" s="29" t="e">
        <f ca="1">+_xlfn.IFNA(VLOOKUP($B475,'Resultados General'!$C$11:$CG$510,MATCH(BX$6,'Resultados General'!$C$10:$CG$10,0),0),"")</f>
        <v>#NAME?</v>
      </c>
      <c r="BY475" s="29" t="str">
        <f t="shared" ca="1" si="567"/>
        <v/>
      </c>
      <c r="BZ475" s="29" t="str">
        <f t="shared" ca="1" si="568"/>
        <v/>
      </c>
      <c r="CA475" s="29" t="e">
        <f ca="1">+_xlfn.IFNA(VLOOKUP($B475,'Resultados General'!$C$11:$CG$510,MATCH(CA$6,'Resultados General'!$C$10:$CG$10,0),0),"")</f>
        <v>#NAME?</v>
      </c>
      <c r="CB475" s="29" t="str">
        <f t="shared" ca="1" si="569"/>
        <v/>
      </c>
      <c r="CC475" s="29" t="str">
        <f t="shared" ca="1" si="570"/>
        <v/>
      </c>
      <c r="CD475" s="29" t="e">
        <f ca="1">+_xlfn.IFNA(VLOOKUP($B475,'Resultados General'!$C$11:$CG$510,MATCH(CD$6,'Resultados General'!$C$10:$CG$10,0),0),"")</f>
        <v>#NAME?</v>
      </c>
      <c r="CE475" s="29" t="str">
        <f t="shared" ca="1" si="571"/>
        <v/>
      </c>
      <c r="CF475" s="29" t="str">
        <f t="shared" ca="1" si="572"/>
        <v/>
      </c>
      <c r="CG475" s="29" t="e">
        <f ca="1">+_xlfn.IFNA(VLOOKUP($B475,'Resultados General'!$C$11:$CG$510,MATCH(CG$6,'Resultados General'!$C$10:$CG$10,0),0),"")</f>
        <v>#NAME?</v>
      </c>
      <c r="CH475" s="29" t="str">
        <f t="shared" ca="1" si="573"/>
        <v/>
      </c>
      <c r="CI475" s="29" t="str">
        <f t="shared" ca="1" si="574"/>
        <v/>
      </c>
      <c r="CJ475" s="29" t="e">
        <f ca="1">+_xlfn.IFNA(VLOOKUP($B475,'Resultados General'!$C$11:$CG$510,MATCH(CJ$6,'Resultados General'!$C$10:$CG$10,0),0),"")</f>
        <v>#NAME?</v>
      </c>
      <c r="CK475" s="29" t="str">
        <f t="shared" ca="1" si="575"/>
        <v/>
      </c>
      <c r="CL475" s="29" t="str">
        <f t="shared" ca="1" si="576"/>
        <v/>
      </c>
      <c r="CM475" s="29" t="e">
        <f ca="1">+_xlfn.IFNA(VLOOKUP($B475,'Resultados General'!$C$11:$CG$510,MATCH(CM$6,'Resultados General'!$C$10:$CG$10,0),0),"")</f>
        <v>#NAME?</v>
      </c>
      <c r="CN475" s="29" t="str">
        <f t="shared" ca="1" si="577"/>
        <v/>
      </c>
      <c r="CO475" s="29" t="str">
        <f t="shared" ca="1" si="578"/>
        <v/>
      </c>
      <c r="CP475" s="29" t="e">
        <f ca="1">+_xlfn.IFNA(VLOOKUP($B475,'Resultados General'!$C$11:$CG$510,MATCH(CP$6,'Resultados General'!$C$10:$CG$10,0),0),"")</f>
        <v>#NAME?</v>
      </c>
      <c r="CQ475" s="29" t="str">
        <f t="shared" ca="1" si="579"/>
        <v/>
      </c>
      <c r="CR475" s="29" t="str">
        <f t="shared" ca="1" si="580"/>
        <v/>
      </c>
      <c r="CS475" s="29" t="e">
        <f ca="1">+_xlfn.IFNA(VLOOKUP($B475,'Resultados General'!$C$11:$CG$510,MATCH(CS$6,'Resultados General'!$C$10:$CG$10,0),0),"")</f>
        <v>#NAME?</v>
      </c>
      <c r="CT475" s="29" t="str">
        <f t="shared" ca="1" si="581"/>
        <v/>
      </c>
      <c r="CU475" s="29" t="str">
        <f t="shared" ca="1" si="582"/>
        <v/>
      </c>
      <c r="CV475" s="29" t="e">
        <f ca="1">+_xlfn.IFNA(VLOOKUP($B475,'Resultados General'!$C$11:$CG$510,MATCH(CV$6,'Resultados General'!$C$10:$CG$10,0),0),"")</f>
        <v>#NAME?</v>
      </c>
      <c r="CW475" s="29" t="str">
        <f t="shared" ca="1" si="583"/>
        <v/>
      </c>
      <c r="CX475" s="29" t="str">
        <f t="shared" ca="1" si="584"/>
        <v/>
      </c>
      <c r="CY475" s="29" t="e">
        <f ca="1">+_xlfn.IFNA(VLOOKUP($B475,'Resultados General'!$C$11:$CG$510,MATCH(CY$6,'Resultados General'!$C$10:$CG$10,0),0),"")</f>
        <v>#NAME?</v>
      </c>
      <c r="CZ475" s="29" t="str">
        <f t="shared" ca="1" si="585"/>
        <v/>
      </c>
      <c r="DA475" s="29" t="str">
        <f t="shared" ca="1" si="586"/>
        <v/>
      </c>
      <c r="DB475" s="29" t="e">
        <f ca="1">+_xlfn.IFNA(VLOOKUP($B475,'Resultados General'!$C$11:$CG$510,MATCH(DB$6,'Resultados General'!$C$10:$CG$10,0),0),"")</f>
        <v>#NAME?</v>
      </c>
      <c r="DC475" s="29" t="str">
        <f t="shared" ca="1" si="587"/>
        <v/>
      </c>
      <c r="DD475" s="29" t="str">
        <f t="shared" ca="1" si="588"/>
        <v/>
      </c>
      <c r="DE475" s="29" t="e">
        <f ca="1">+_xlfn.IFNA(VLOOKUP($B475,'Resultados General'!$C$11:$CG$510,MATCH(DE$6,'Resultados General'!$C$10:$CG$10,0),0),"")</f>
        <v>#NAME?</v>
      </c>
      <c r="DF475" s="29" t="str">
        <f t="shared" ca="1" si="589"/>
        <v/>
      </c>
      <c r="DG475" s="29" t="str">
        <f t="shared" ca="1" si="590"/>
        <v/>
      </c>
      <c r="DH475" s="29" t="e">
        <f ca="1">+_xlfn.IFNA(VLOOKUP($B475,'Resultados General'!$C$11:$CG$510,MATCH(DH$6,'Resultados General'!$C$10:$CG$10,0),0),"")</f>
        <v>#NAME?</v>
      </c>
      <c r="DI475" s="29" t="str">
        <f t="shared" ca="1" si="591"/>
        <v/>
      </c>
      <c r="DJ475" s="29" t="str">
        <f t="shared" ca="1" si="592"/>
        <v/>
      </c>
      <c r="DK475" s="29" t="e">
        <f ca="1">+_xlfn.IFNA(VLOOKUP($B475,'Resultados General'!$C$11:$CG$510,MATCH(DK$6,'Resultados General'!$C$10:$CG$10,0),0),"")</f>
        <v>#NAME?</v>
      </c>
      <c r="DL475" s="29" t="str">
        <f t="shared" ca="1" si="593"/>
        <v/>
      </c>
      <c r="DM475" s="29" t="str">
        <f t="shared" ca="1" si="594"/>
        <v/>
      </c>
      <c r="DN475" s="29" t="e">
        <f ca="1">+_xlfn.IFNA(VLOOKUP($B475,'Resultados General'!$C$11:$CG$510,MATCH(DN$6,'Resultados General'!$C$10:$CG$10,0),0),"")</f>
        <v>#NAME?</v>
      </c>
      <c r="DO475" s="29" t="str">
        <f t="shared" ca="1" si="595"/>
        <v/>
      </c>
      <c r="DP475" s="29" t="str">
        <f t="shared" ca="1" si="596"/>
        <v/>
      </c>
    </row>
    <row r="476" spans="2:120">
      <c r="B476" s="219" t="str">
        <f>+IF('Resultados General'!C479="","",'Resultados General'!C479)</f>
        <v/>
      </c>
      <c r="C476" s="134" t="e">
        <f ca="1">+_xlfn.IFNA(VLOOKUP('Distribución de puestos'!B476,'Resultados General'!$C$11:$J$510,8,0),"")</f>
        <v>#NAME?</v>
      </c>
      <c r="D476" s="135" t="e">
        <f ca="1">+_xlfn.IFNA(VLOOKUP(B476,'Resultados General'!$C$11:$L$510,10,0),"")</f>
        <v>#NAME?</v>
      </c>
      <c r="E476" s="26" t="s">
        <v>76</v>
      </c>
      <c r="F476" s="26" t="s">
        <v>76</v>
      </c>
      <c r="G476" s="135" t="str">
        <f t="shared" ca="1" si="597"/>
        <v/>
      </c>
      <c r="H476" s="135" t="str">
        <f t="shared" ca="1" si="598"/>
        <v/>
      </c>
      <c r="I476" s="219" t="str">
        <f t="shared" si="599"/>
        <v/>
      </c>
      <c r="J476" s="138"/>
      <c r="M476" s="29" t="e">
        <f ca="1">+_xlfn.IFNA(VLOOKUP($B476,'Resultados General'!$C$11:$CG$510,MATCH(M$6,'Resultados General'!$C$10:$CG$10,0),0),"")</f>
        <v>#NAME?</v>
      </c>
      <c r="N476" s="29" t="str">
        <f t="shared" ca="1" si="525"/>
        <v/>
      </c>
      <c r="O476" s="29" t="str">
        <f t="shared" ca="1" si="526"/>
        <v/>
      </c>
      <c r="P476" s="29" t="e">
        <f ca="1">+_xlfn.IFNA(VLOOKUP($B476,'Resultados General'!$C$11:$CG$510,MATCH(P$6,'Resultados General'!$C$10:$CG$10,0),0),"")</f>
        <v>#NAME?</v>
      </c>
      <c r="Q476" s="29" t="str">
        <f t="shared" ca="1" si="527"/>
        <v/>
      </c>
      <c r="R476" s="29" t="str">
        <f t="shared" ca="1" si="528"/>
        <v/>
      </c>
      <c r="S476" s="29" t="e">
        <f ca="1">+_xlfn.IFNA(VLOOKUP($B476,'Resultados General'!$C$11:$CG$510,MATCH(S$6,'Resultados General'!$C$10:$CG$10,0),0),"")</f>
        <v>#NAME?</v>
      </c>
      <c r="T476" s="29" t="str">
        <f t="shared" ca="1" si="529"/>
        <v/>
      </c>
      <c r="U476" s="29" t="str">
        <f t="shared" ca="1" si="530"/>
        <v/>
      </c>
      <c r="V476" s="29" t="e">
        <f ca="1">+_xlfn.IFNA(VLOOKUP($B476,'Resultados General'!$C$11:$CG$510,MATCH(V$6,'Resultados General'!$C$10:$CG$10,0),0),"")</f>
        <v>#NAME?</v>
      </c>
      <c r="W476" s="29" t="str">
        <f t="shared" ca="1" si="531"/>
        <v/>
      </c>
      <c r="X476" s="29" t="str">
        <f t="shared" ca="1" si="532"/>
        <v/>
      </c>
      <c r="Y476" s="29" t="e">
        <f ca="1">+_xlfn.IFNA(VLOOKUP($B476,'Resultados General'!$C$11:$CG$510,MATCH(Y$6,'Resultados General'!$C$10:$CG$10,0),0),"")</f>
        <v>#NAME?</v>
      </c>
      <c r="Z476" s="29" t="str">
        <f t="shared" ca="1" si="533"/>
        <v/>
      </c>
      <c r="AA476" s="29" t="str">
        <f t="shared" ca="1" si="534"/>
        <v/>
      </c>
      <c r="AB476" s="29" t="e">
        <f ca="1">+_xlfn.IFNA(VLOOKUP($B476,'Resultados General'!$C$11:$CG$510,MATCH(AB$6,'Resultados General'!$C$10:$CG$10,0),0),"")</f>
        <v>#NAME?</v>
      </c>
      <c r="AC476" s="29" t="str">
        <f t="shared" ca="1" si="535"/>
        <v/>
      </c>
      <c r="AD476" s="29" t="str">
        <f t="shared" ca="1" si="536"/>
        <v/>
      </c>
      <c r="AE476" s="29" t="e">
        <f ca="1">+_xlfn.IFNA(VLOOKUP($B476,'Resultados General'!$C$11:$CG$510,MATCH(AE$6,'Resultados General'!$C$10:$CG$10,0),0),"")</f>
        <v>#NAME?</v>
      </c>
      <c r="AF476" s="29" t="str">
        <f t="shared" ca="1" si="537"/>
        <v/>
      </c>
      <c r="AG476" s="29" t="str">
        <f t="shared" ca="1" si="538"/>
        <v/>
      </c>
      <c r="AH476" s="29" t="e">
        <f ca="1">+_xlfn.IFNA(VLOOKUP($B476,'Resultados General'!$C$11:$CG$510,MATCH(AH$6,'Resultados General'!$C$10:$CG$10,0),0),"")</f>
        <v>#NAME?</v>
      </c>
      <c r="AI476" s="29" t="str">
        <f t="shared" ca="1" si="539"/>
        <v/>
      </c>
      <c r="AJ476" s="29" t="str">
        <f t="shared" ca="1" si="540"/>
        <v/>
      </c>
      <c r="AK476" s="29" t="e">
        <f ca="1">+_xlfn.IFNA(VLOOKUP($B476,'Resultados General'!$C$11:$CG$510,MATCH(AK$6,'Resultados General'!$C$10:$CG$10,0),0),"")</f>
        <v>#NAME?</v>
      </c>
      <c r="AL476" s="29" t="str">
        <f t="shared" ca="1" si="541"/>
        <v/>
      </c>
      <c r="AM476" s="29" t="str">
        <f t="shared" ca="1" si="542"/>
        <v/>
      </c>
      <c r="AN476" s="29" t="e">
        <f ca="1">+_xlfn.IFNA(VLOOKUP($B476,'Resultados General'!$C$11:$CG$510,MATCH(AN$6,'Resultados General'!$C$10:$CG$10,0),0),"")</f>
        <v>#NAME?</v>
      </c>
      <c r="AO476" s="29" t="str">
        <f t="shared" ca="1" si="543"/>
        <v/>
      </c>
      <c r="AP476" s="29" t="str">
        <f t="shared" ca="1" si="544"/>
        <v/>
      </c>
      <c r="AQ476" s="29" t="e">
        <f ca="1">+_xlfn.IFNA(VLOOKUP($B476,'Resultados General'!$C$11:$CG$510,MATCH(AQ$6,'Resultados General'!$C$10:$CG$10,0),0),"")</f>
        <v>#NAME?</v>
      </c>
      <c r="AR476" s="29" t="str">
        <f t="shared" ca="1" si="545"/>
        <v/>
      </c>
      <c r="AS476" s="29" t="str">
        <f t="shared" ca="1" si="546"/>
        <v/>
      </c>
      <c r="AT476" s="29" t="e">
        <f ca="1">+_xlfn.IFNA(VLOOKUP($B476,'Resultados General'!$C$11:$CG$510,MATCH(AT$6,'Resultados General'!$C$10:$CG$10,0),0),"")</f>
        <v>#NAME?</v>
      </c>
      <c r="AU476" s="29" t="str">
        <f t="shared" ca="1" si="547"/>
        <v/>
      </c>
      <c r="AV476" s="29" t="str">
        <f t="shared" ca="1" si="548"/>
        <v/>
      </c>
      <c r="AW476" s="29" t="e">
        <f ca="1">+_xlfn.IFNA(VLOOKUP($B476,'Resultados General'!$C$11:$CG$510,MATCH(AW$6,'Resultados General'!$C$10:$CG$10,0),0),"")</f>
        <v>#NAME?</v>
      </c>
      <c r="AX476" s="29" t="str">
        <f t="shared" ca="1" si="549"/>
        <v/>
      </c>
      <c r="AY476" s="29" t="str">
        <f t="shared" ca="1" si="550"/>
        <v/>
      </c>
      <c r="AZ476" s="29" t="e">
        <f ca="1">+_xlfn.IFNA(VLOOKUP($B476,'Resultados General'!$C$11:$CG$510,MATCH(AZ$6,'Resultados General'!$C$10:$CG$10,0),0),"")</f>
        <v>#NAME?</v>
      </c>
      <c r="BA476" s="29" t="str">
        <f t="shared" ca="1" si="551"/>
        <v/>
      </c>
      <c r="BB476" s="29" t="str">
        <f t="shared" ca="1" si="552"/>
        <v/>
      </c>
      <c r="BC476" s="29" t="e">
        <f ca="1">+_xlfn.IFNA(VLOOKUP($B476,'Resultados General'!$C$11:$CG$510,MATCH(BC$6,'Resultados General'!$C$10:$CG$10,0),0),"")</f>
        <v>#NAME?</v>
      </c>
      <c r="BD476" s="29" t="str">
        <f t="shared" ca="1" si="553"/>
        <v/>
      </c>
      <c r="BE476" s="29" t="str">
        <f t="shared" ca="1" si="554"/>
        <v/>
      </c>
      <c r="BF476" s="29" t="e">
        <f ca="1">+_xlfn.IFNA(VLOOKUP($B476,'Resultados General'!$C$11:$CG$510,MATCH(BF$6,'Resultados General'!$C$10:$CG$10,0),0),"")</f>
        <v>#NAME?</v>
      </c>
      <c r="BG476" s="29" t="str">
        <f t="shared" ca="1" si="555"/>
        <v/>
      </c>
      <c r="BH476" s="29" t="str">
        <f t="shared" ca="1" si="556"/>
        <v/>
      </c>
      <c r="BI476" s="29" t="e">
        <f ca="1">+_xlfn.IFNA(VLOOKUP($B476,'Resultados General'!$C$11:$CG$510,MATCH(BI$6,'Resultados General'!$C$10:$CG$10,0),0),"")</f>
        <v>#NAME?</v>
      </c>
      <c r="BJ476" s="29" t="str">
        <f t="shared" ca="1" si="557"/>
        <v/>
      </c>
      <c r="BK476" s="29" t="str">
        <f t="shared" ca="1" si="558"/>
        <v/>
      </c>
      <c r="BL476" s="29" t="e">
        <f ca="1">+_xlfn.IFNA(VLOOKUP($B476,'Resultados General'!$C$11:$CG$510,MATCH(BL$6,'Resultados General'!$C$10:$CG$10,0),0),"")</f>
        <v>#NAME?</v>
      </c>
      <c r="BM476" s="29" t="str">
        <f t="shared" ca="1" si="559"/>
        <v/>
      </c>
      <c r="BN476" s="29" t="str">
        <f t="shared" ca="1" si="560"/>
        <v/>
      </c>
      <c r="BO476" s="29" t="e">
        <f ca="1">+_xlfn.IFNA(VLOOKUP($B476,'Resultados General'!$C$11:$CG$510,MATCH(BO$6,'Resultados General'!$C$10:$CG$10,0),0),"")</f>
        <v>#NAME?</v>
      </c>
      <c r="BP476" s="29" t="str">
        <f t="shared" ca="1" si="561"/>
        <v/>
      </c>
      <c r="BQ476" s="29" t="str">
        <f t="shared" ca="1" si="562"/>
        <v/>
      </c>
      <c r="BR476" s="29" t="e">
        <f ca="1">+_xlfn.IFNA(VLOOKUP($B476,'Resultados General'!$C$11:$CG$510,MATCH(BR$6,'Resultados General'!$C$10:$CG$10,0),0),"")</f>
        <v>#NAME?</v>
      </c>
      <c r="BS476" s="29" t="str">
        <f t="shared" ca="1" si="563"/>
        <v/>
      </c>
      <c r="BT476" s="29" t="str">
        <f t="shared" ca="1" si="564"/>
        <v/>
      </c>
      <c r="BU476" s="29" t="e">
        <f ca="1">+_xlfn.IFNA(VLOOKUP($B476,'Resultados General'!$C$11:$CG$510,MATCH(BU$6,'Resultados General'!$C$10:$CG$10,0),0),"")</f>
        <v>#NAME?</v>
      </c>
      <c r="BV476" s="29" t="str">
        <f t="shared" ca="1" si="565"/>
        <v/>
      </c>
      <c r="BW476" s="29" t="str">
        <f t="shared" ca="1" si="566"/>
        <v/>
      </c>
      <c r="BX476" s="29" t="e">
        <f ca="1">+_xlfn.IFNA(VLOOKUP($B476,'Resultados General'!$C$11:$CG$510,MATCH(BX$6,'Resultados General'!$C$10:$CG$10,0),0),"")</f>
        <v>#NAME?</v>
      </c>
      <c r="BY476" s="29" t="str">
        <f t="shared" ca="1" si="567"/>
        <v/>
      </c>
      <c r="BZ476" s="29" t="str">
        <f t="shared" ca="1" si="568"/>
        <v/>
      </c>
      <c r="CA476" s="29" t="e">
        <f ca="1">+_xlfn.IFNA(VLOOKUP($B476,'Resultados General'!$C$11:$CG$510,MATCH(CA$6,'Resultados General'!$C$10:$CG$10,0),0),"")</f>
        <v>#NAME?</v>
      </c>
      <c r="CB476" s="29" t="str">
        <f t="shared" ca="1" si="569"/>
        <v/>
      </c>
      <c r="CC476" s="29" t="str">
        <f t="shared" ca="1" si="570"/>
        <v/>
      </c>
      <c r="CD476" s="29" t="e">
        <f ca="1">+_xlfn.IFNA(VLOOKUP($B476,'Resultados General'!$C$11:$CG$510,MATCH(CD$6,'Resultados General'!$C$10:$CG$10,0),0),"")</f>
        <v>#NAME?</v>
      </c>
      <c r="CE476" s="29" t="str">
        <f t="shared" ca="1" si="571"/>
        <v/>
      </c>
      <c r="CF476" s="29" t="str">
        <f t="shared" ca="1" si="572"/>
        <v/>
      </c>
      <c r="CG476" s="29" t="e">
        <f ca="1">+_xlfn.IFNA(VLOOKUP($B476,'Resultados General'!$C$11:$CG$510,MATCH(CG$6,'Resultados General'!$C$10:$CG$10,0),0),"")</f>
        <v>#NAME?</v>
      </c>
      <c r="CH476" s="29" t="str">
        <f t="shared" ca="1" si="573"/>
        <v/>
      </c>
      <c r="CI476" s="29" t="str">
        <f t="shared" ca="1" si="574"/>
        <v/>
      </c>
      <c r="CJ476" s="29" t="e">
        <f ca="1">+_xlfn.IFNA(VLOOKUP($B476,'Resultados General'!$C$11:$CG$510,MATCH(CJ$6,'Resultados General'!$C$10:$CG$10,0),0),"")</f>
        <v>#NAME?</v>
      </c>
      <c r="CK476" s="29" t="str">
        <f t="shared" ca="1" si="575"/>
        <v/>
      </c>
      <c r="CL476" s="29" t="str">
        <f t="shared" ca="1" si="576"/>
        <v/>
      </c>
      <c r="CM476" s="29" t="e">
        <f ca="1">+_xlfn.IFNA(VLOOKUP($B476,'Resultados General'!$C$11:$CG$510,MATCH(CM$6,'Resultados General'!$C$10:$CG$10,0),0),"")</f>
        <v>#NAME?</v>
      </c>
      <c r="CN476" s="29" t="str">
        <f t="shared" ca="1" si="577"/>
        <v/>
      </c>
      <c r="CO476" s="29" t="str">
        <f t="shared" ca="1" si="578"/>
        <v/>
      </c>
      <c r="CP476" s="29" t="e">
        <f ca="1">+_xlfn.IFNA(VLOOKUP($B476,'Resultados General'!$C$11:$CG$510,MATCH(CP$6,'Resultados General'!$C$10:$CG$10,0),0),"")</f>
        <v>#NAME?</v>
      </c>
      <c r="CQ476" s="29" t="str">
        <f t="shared" ca="1" si="579"/>
        <v/>
      </c>
      <c r="CR476" s="29" t="str">
        <f t="shared" ca="1" si="580"/>
        <v/>
      </c>
      <c r="CS476" s="29" t="e">
        <f ca="1">+_xlfn.IFNA(VLOOKUP($B476,'Resultados General'!$C$11:$CG$510,MATCH(CS$6,'Resultados General'!$C$10:$CG$10,0),0),"")</f>
        <v>#NAME?</v>
      </c>
      <c r="CT476" s="29" t="str">
        <f t="shared" ca="1" si="581"/>
        <v/>
      </c>
      <c r="CU476" s="29" t="str">
        <f t="shared" ca="1" si="582"/>
        <v/>
      </c>
      <c r="CV476" s="29" t="e">
        <f ca="1">+_xlfn.IFNA(VLOOKUP($B476,'Resultados General'!$C$11:$CG$510,MATCH(CV$6,'Resultados General'!$C$10:$CG$10,0),0),"")</f>
        <v>#NAME?</v>
      </c>
      <c r="CW476" s="29" t="str">
        <f t="shared" ca="1" si="583"/>
        <v/>
      </c>
      <c r="CX476" s="29" t="str">
        <f t="shared" ca="1" si="584"/>
        <v/>
      </c>
      <c r="CY476" s="29" t="e">
        <f ca="1">+_xlfn.IFNA(VLOOKUP($B476,'Resultados General'!$C$11:$CG$510,MATCH(CY$6,'Resultados General'!$C$10:$CG$10,0),0),"")</f>
        <v>#NAME?</v>
      </c>
      <c r="CZ476" s="29" t="str">
        <f t="shared" ca="1" si="585"/>
        <v/>
      </c>
      <c r="DA476" s="29" t="str">
        <f t="shared" ca="1" si="586"/>
        <v/>
      </c>
      <c r="DB476" s="29" t="e">
        <f ca="1">+_xlfn.IFNA(VLOOKUP($B476,'Resultados General'!$C$11:$CG$510,MATCH(DB$6,'Resultados General'!$C$10:$CG$10,0),0),"")</f>
        <v>#NAME?</v>
      </c>
      <c r="DC476" s="29" t="str">
        <f t="shared" ca="1" si="587"/>
        <v/>
      </c>
      <c r="DD476" s="29" t="str">
        <f t="shared" ca="1" si="588"/>
        <v/>
      </c>
      <c r="DE476" s="29" t="e">
        <f ca="1">+_xlfn.IFNA(VLOOKUP($B476,'Resultados General'!$C$11:$CG$510,MATCH(DE$6,'Resultados General'!$C$10:$CG$10,0),0),"")</f>
        <v>#NAME?</v>
      </c>
      <c r="DF476" s="29" t="str">
        <f t="shared" ca="1" si="589"/>
        <v/>
      </c>
      <c r="DG476" s="29" t="str">
        <f t="shared" ca="1" si="590"/>
        <v/>
      </c>
      <c r="DH476" s="29" t="e">
        <f ca="1">+_xlfn.IFNA(VLOOKUP($B476,'Resultados General'!$C$11:$CG$510,MATCH(DH$6,'Resultados General'!$C$10:$CG$10,0),0),"")</f>
        <v>#NAME?</v>
      </c>
      <c r="DI476" s="29" t="str">
        <f t="shared" ca="1" si="591"/>
        <v/>
      </c>
      <c r="DJ476" s="29" t="str">
        <f t="shared" ca="1" si="592"/>
        <v/>
      </c>
      <c r="DK476" s="29" t="e">
        <f ca="1">+_xlfn.IFNA(VLOOKUP($B476,'Resultados General'!$C$11:$CG$510,MATCH(DK$6,'Resultados General'!$C$10:$CG$10,0),0),"")</f>
        <v>#NAME?</v>
      </c>
      <c r="DL476" s="29" t="str">
        <f t="shared" ca="1" si="593"/>
        <v/>
      </c>
      <c r="DM476" s="29" t="str">
        <f t="shared" ca="1" si="594"/>
        <v/>
      </c>
      <c r="DN476" s="29" t="e">
        <f ca="1">+_xlfn.IFNA(VLOOKUP($B476,'Resultados General'!$C$11:$CG$510,MATCH(DN$6,'Resultados General'!$C$10:$CG$10,0),0),"")</f>
        <v>#NAME?</v>
      </c>
      <c r="DO476" s="29" t="str">
        <f t="shared" ca="1" si="595"/>
        <v/>
      </c>
      <c r="DP476" s="29" t="str">
        <f t="shared" ca="1" si="596"/>
        <v/>
      </c>
    </row>
    <row r="477" spans="2:120">
      <c r="B477" s="219" t="str">
        <f>+IF('Resultados General'!C480="","",'Resultados General'!C480)</f>
        <v/>
      </c>
      <c r="C477" s="134" t="e">
        <f ca="1">+_xlfn.IFNA(VLOOKUP('Distribución de puestos'!B477,'Resultados General'!$C$11:$J$510,8,0),"")</f>
        <v>#NAME?</v>
      </c>
      <c r="D477" s="135" t="e">
        <f ca="1">+_xlfn.IFNA(VLOOKUP(B477,'Resultados General'!$C$11:$L$510,10,0),"")</f>
        <v>#NAME?</v>
      </c>
      <c r="E477" s="26" t="s">
        <v>76</v>
      </c>
      <c r="F477" s="26" t="s">
        <v>76</v>
      </c>
      <c r="G477" s="135" t="str">
        <f t="shared" ca="1" si="597"/>
        <v/>
      </c>
      <c r="H477" s="135" t="str">
        <f t="shared" ca="1" si="598"/>
        <v/>
      </c>
      <c r="I477" s="219" t="str">
        <f t="shared" si="599"/>
        <v/>
      </c>
      <c r="J477" s="138"/>
      <c r="M477" s="29" t="e">
        <f ca="1">+_xlfn.IFNA(VLOOKUP($B477,'Resultados General'!$C$11:$CG$510,MATCH(M$6,'Resultados General'!$C$10:$CG$10,0),0),"")</f>
        <v>#NAME?</v>
      </c>
      <c r="N477" s="29" t="str">
        <f t="shared" ca="1" si="525"/>
        <v/>
      </c>
      <c r="O477" s="29" t="str">
        <f t="shared" ca="1" si="526"/>
        <v/>
      </c>
      <c r="P477" s="29" t="e">
        <f ca="1">+_xlfn.IFNA(VLOOKUP($B477,'Resultados General'!$C$11:$CG$510,MATCH(P$6,'Resultados General'!$C$10:$CG$10,0),0),"")</f>
        <v>#NAME?</v>
      </c>
      <c r="Q477" s="29" t="str">
        <f t="shared" ca="1" si="527"/>
        <v/>
      </c>
      <c r="R477" s="29" t="str">
        <f t="shared" ca="1" si="528"/>
        <v/>
      </c>
      <c r="S477" s="29" t="e">
        <f ca="1">+_xlfn.IFNA(VLOOKUP($B477,'Resultados General'!$C$11:$CG$510,MATCH(S$6,'Resultados General'!$C$10:$CG$10,0),0),"")</f>
        <v>#NAME?</v>
      </c>
      <c r="T477" s="29" t="str">
        <f t="shared" ca="1" si="529"/>
        <v/>
      </c>
      <c r="U477" s="29" t="str">
        <f t="shared" ca="1" si="530"/>
        <v/>
      </c>
      <c r="V477" s="29" t="e">
        <f ca="1">+_xlfn.IFNA(VLOOKUP($B477,'Resultados General'!$C$11:$CG$510,MATCH(V$6,'Resultados General'!$C$10:$CG$10,0),0),"")</f>
        <v>#NAME?</v>
      </c>
      <c r="W477" s="29" t="str">
        <f t="shared" ca="1" si="531"/>
        <v/>
      </c>
      <c r="X477" s="29" t="str">
        <f t="shared" ca="1" si="532"/>
        <v/>
      </c>
      <c r="Y477" s="29" t="e">
        <f ca="1">+_xlfn.IFNA(VLOOKUP($B477,'Resultados General'!$C$11:$CG$510,MATCH(Y$6,'Resultados General'!$C$10:$CG$10,0),0),"")</f>
        <v>#NAME?</v>
      </c>
      <c r="Z477" s="29" t="str">
        <f t="shared" ca="1" si="533"/>
        <v/>
      </c>
      <c r="AA477" s="29" t="str">
        <f t="shared" ca="1" si="534"/>
        <v/>
      </c>
      <c r="AB477" s="29" t="e">
        <f ca="1">+_xlfn.IFNA(VLOOKUP($B477,'Resultados General'!$C$11:$CG$510,MATCH(AB$6,'Resultados General'!$C$10:$CG$10,0),0),"")</f>
        <v>#NAME?</v>
      </c>
      <c r="AC477" s="29" t="str">
        <f t="shared" ca="1" si="535"/>
        <v/>
      </c>
      <c r="AD477" s="29" t="str">
        <f t="shared" ca="1" si="536"/>
        <v/>
      </c>
      <c r="AE477" s="29" t="e">
        <f ca="1">+_xlfn.IFNA(VLOOKUP($B477,'Resultados General'!$C$11:$CG$510,MATCH(AE$6,'Resultados General'!$C$10:$CG$10,0),0),"")</f>
        <v>#NAME?</v>
      </c>
      <c r="AF477" s="29" t="str">
        <f t="shared" ca="1" si="537"/>
        <v/>
      </c>
      <c r="AG477" s="29" t="str">
        <f t="shared" ca="1" si="538"/>
        <v/>
      </c>
      <c r="AH477" s="29" t="e">
        <f ca="1">+_xlfn.IFNA(VLOOKUP($B477,'Resultados General'!$C$11:$CG$510,MATCH(AH$6,'Resultados General'!$C$10:$CG$10,0),0),"")</f>
        <v>#NAME?</v>
      </c>
      <c r="AI477" s="29" t="str">
        <f t="shared" ca="1" si="539"/>
        <v/>
      </c>
      <c r="AJ477" s="29" t="str">
        <f t="shared" ca="1" si="540"/>
        <v/>
      </c>
      <c r="AK477" s="29" t="e">
        <f ca="1">+_xlfn.IFNA(VLOOKUP($B477,'Resultados General'!$C$11:$CG$510,MATCH(AK$6,'Resultados General'!$C$10:$CG$10,0),0),"")</f>
        <v>#NAME?</v>
      </c>
      <c r="AL477" s="29" t="str">
        <f t="shared" ca="1" si="541"/>
        <v/>
      </c>
      <c r="AM477" s="29" t="str">
        <f t="shared" ca="1" si="542"/>
        <v/>
      </c>
      <c r="AN477" s="29" t="e">
        <f ca="1">+_xlfn.IFNA(VLOOKUP($B477,'Resultados General'!$C$11:$CG$510,MATCH(AN$6,'Resultados General'!$C$10:$CG$10,0),0),"")</f>
        <v>#NAME?</v>
      </c>
      <c r="AO477" s="29" t="str">
        <f t="shared" ca="1" si="543"/>
        <v/>
      </c>
      <c r="AP477" s="29" t="str">
        <f t="shared" ca="1" si="544"/>
        <v/>
      </c>
      <c r="AQ477" s="29" t="e">
        <f ca="1">+_xlfn.IFNA(VLOOKUP($B477,'Resultados General'!$C$11:$CG$510,MATCH(AQ$6,'Resultados General'!$C$10:$CG$10,0),0),"")</f>
        <v>#NAME?</v>
      </c>
      <c r="AR477" s="29" t="str">
        <f t="shared" ca="1" si="545"/>
        <v/>
      </c>
      <c r="AS477" s="29" t="str">
        <f t="shared" ca="1" si="546"/>
        <v/>
      </c>
      <c r="AT477" s="29" t="e">
        <f ca="1">+_xlfn.IFNA(VLOOKUP($B477,'Resultados General'!$C$11:$CG$510,MATCH(AT$6,'Resultados General'!$C$10:$CG$10,0),0),"")</f>
        <v>#NAME?</v>
      </c>
      <c r="AU477" s="29" t="str">
        <f t="shared" ca="1" si="547"/>
        <v/>
      </c>
      <c r="AV477" s="29" t="str">
        <f t="shared" ca="1" si="548"/>
        <v/>
      </c>
      <c r="AW477" s="29" t="e">
        <f ca="1">+_xlfn.IFNA(VLOOKUP($B477,'Resultados General'!$C$11:$CG$510,MATCH(AW$6,'Resultados General'!$C$10:$CG$10,0),0),"")</f>
        <v>#NAME?</v>
      </c>
      <c r="AX477" s="29" t="str">
        <f t="shared" ca="1" si="549"/>
        <v/>
      </c>
      <c r="AY477" s="29" t="str">
        <f t="shared" ca="1" si="550"/>
        <v/>
      </c>
      <c r="AZ477" s="29" t="e">
        <f ca="1">+_xlfn.IFNA(VLOOKUP($B477,'Resultados General'!$C$11:$CG$510,MATCH(AZ$6,'Resultados General'!$C$10:$CG$10,0),0),"")</f>
        <v>#NAME?</v>
      </c>
      <c r="BA477" s="29" t="str">
        <f t="shared" ca="1" si="551"/>
        <v/>
      </c>
      <c r="BB477" s="29" t="str">
        <f t="shared" ca="1" si="552"/>
        <v/>
      </c>
      <c r="BC477" s="29" t="e">
        <f ca="1">+_xlfn.IFNA(VLOOKUP($B477,'Resultados General'!$C$11:$CG$510,MATCH(BC$6,'Resultados General'!$C$10:$CG$10,0),0),"")</f>
        <v>#NAME?</v>
      </c>
      <c r="BD477" s="29" t="str">
        <f t="shared" ca="1" si="553"/>
        <v/>
      </c>
      <c r="BE477" s="29" t="str">
        <f t="shared" ca="1" si="554"/>
        <v/>
      </c>
      <c r="BF477" s="29" t="e">
        <f ca="1">+_xlfn.IFNA(VLOOKUP($B477,'Resultados General'!$C$11:$CG$510,MATCH(BF$6,'Resultados General'!$C$10:$CG$10,0),0),"")</f>
        <v>#NAME?</v>
      </c>
      <c r="BG477" s="29" t="str">
        <f t="shared" ca="1" si="555"/>
        <v/>
      </c>
      <c r="BH477" s="29" t="str">
        <f t="shared" ca="1" si="556"/>
        <v/>
      </c>
      <c r="BI477" s="29" t="e">
        <f ca="1">+_xlfn.IFNA(VLOOKUP($B477,'Resultados General'!$C$11:$CG$510,MATCH(BI$6,'Resultados General'!$C$10:$CG$10,0),0),"")</f>
        <v>#NAME?</v>
      </c>
      <c r="BJ477" s="29" t="str">
        <f t="shared" ca="1" si="557"/>
        <v/>
      </c>
      <c r="BK477" s="29" t="str">
        <f t="shared" ca="1" si="558"/>
        <v/>
      </c>
      <c r="BL477" s="29" t="e">
        <f ca="1">+_xlfn.IFNA(VLOOKUP($B477,'Resultados General'!$C$11:$CG$510,MATCH(BL$6,'Resultados General'!$C$10:$CG$10,0),0),"")</f>
        <v>#NAME?</v>
      </c>
      <c r="BM477" s="29" t="str">
        <f t="shared" ca="1" si="559"/>
        <v/>
      </c>
      <c r="BN477" s="29" t="str">
        <f t="shared" ca="1" si="560"/>
        <v/>
      </c>
      <c r="BO477" s="29" t="e">
        <f ca="1">+_xlfn.IFNA(VLOOKUP($B477,'Resultados General'!$C$11:$CG$510,MATCH(BO$6,'Resultados General'!$C$10:$CG$10,0),0),"")</f>
        <v>#NAME?</v>
      </c>
      <c r="BP477" s="29" t="str">
        <f t="shared" ca="1" si="561"/>
        <v/>
      </c>
      <c r="BQ477" s="29" t="str">
        <f t="shared" ca="1" si="562"/>
        <v/>
      </c>
      <c r="BR477" s="29" t="e">
        <f ca="1">+_xlfn.IFNA(VLOOKUP($B477,'Resultados General'!$C$11:$CG$510,MATCH(BR$6,'Resultados General'!$C$10:$CG$10,0),0),"")</f>
        <v>#NAME?</v>
      </c>
      <c r="BS477" s="29" t="str">
        <f t="shared" ca="1" si="563"/>
        <v/>
      </c>
      <c r="BT477" s="29" t="str">
        <f t="shared" ca="1" si="564"/>
        <v/>
      </c>
      <c r="BU477" s="29" t="e">
        <f ca="1">+_xlfn.IFNA(VLOOKUP($B477,'Resultados General'!$C$11:$CG$510,MATCH(BU$6,'Resultados General'!$C$10:$CG$10,0),0),"")</f>
        <v>#NAME?</v>
      </c>
      <c r="BV477" s="29" t="str">
        <f t="shared" ca="1" si="565"/>
        <v/>
      </c>
      <c r="BW477" s="29" t="str">
        <f t="shared" ca="1" si="566"/>
        <v/>
      </c>
      <c r="BX477" s="29" t="e">
        <f ca="1">+_xlfn.IFNA(VLOOKUP($B477,'Resultados General'!$C$11:$CG$510,MATCH(BX$6,'Resultados General'!$C$10:$CG$10,0),0),"")</f>
        <v>#NAME?</v>
      </c>
      <c r="BY477" s="29" t="str">
        <f t="shared" ca="1" si="567"/>
        <v/>
      </c>
      <c r="BZ477" s="29" t="str">
        <f t="shared" ca="1" si="568"/>
        <v/>
      </c>
      <c r="CA477" s="29" t="e">
        <f ca="1">+_xlfn.IFNA(VLOOKUP($B477,'Resultados General'!$C$11:$CG$510,MATCH(CA$6,'Resultados General'!$C$10:$CG$10,0),0),"")</f>
        <v>#NAME?</v>
      </c>
      <c r="CB477" s="29" t="str">
        <f t="shared" ca="1" si="569"/>
        <v/>
      </c>
      <c r="CC477" s="29" t="str">
        <f t="shared" ca="1" si="570"/>
        <v/>
      </c>
      <c r="CD477" s="29" t="e">
        <f ca="1">+_xlfn.IFNA(VLOOKUP($B477,'Resultados General'!$C$11:$CG$510,MATCH(CD$6,'Resultados General'!$C$10:$CG$10,0),0),"")</f>
        <v>#NAME?</v>
      </c>
      <c r="CE477" s="29" t="str">
        <f t="shared" ca="1" si="571"/>
        <v/>
      </c>
      <c r="CF477" s="29" t="str">
        <f t="shared" ca="1" si="572"/>
        <v/>
      </c>
      <c r="CG477" s="29" t="e">
        <f ca="1">+_xlfn.IFNA(VLOOKUP($B477,'Resultados General'!$C$11:$CG$510,MATCH(CG$6,'Resultados General'!$C$10:$CG$10,0),0),"")</f>
        <v>#NAME?</v>
      </c>
      <c r="CH477" s="29" t="str">
        <f t="shared" ca="1" si="573"/>
        <v/>
      </c>
      <c r="CI477" s="29" t="str">
        <f t="shared" ca="1" si="574"/>
        <v/>
      </c>
      <c r="CJ477" s="29" t="e">
        <f ca="1">+_xlfn.IFNA(VLOOKUP($B477,'Resultados General'!$C$11:$CG$510,MATCH(CJ$6,'Resultados General'!$C$10:$CG$10,0),0),"")</f>
        <v>#NAME?</v>
      </c>
      <c r="CK477" s="29" t="str">
        <f t="shared" ca="1" si="575"/>
        <v/>
      </c>
      <c r="CL477" s="29" t="str">
        <f t="shared" ca="1" si="576"/>
        <v/>
      </c>
      <c r="CM477" s="29" t="e">
        <f ca="1">+_xlfn.IFNA(VLOOKUP($B477,'Resultados General'!$C$11:$CG$510,MATCH(CM$6,'Resultados General'!$C$10:$CG$10,0),0),"")</f>
        <v>#NAME?</v>
      </c>
      <c r="CN477" s="29" t="str">
        <f t="shared" ca="1" si="577"/>
        <v/>
      </c>
      <c r="CO477" s="29" t="str">
        <f t="shared" ca="1" si="578"/>
        <v/>
      </c>
      <c r="CP477" s="29" t="e">
        <f ca="1">+_xlfn.IFNA(VLOOKUP($B477,'Resultados General'!$C$11:$CG$510,MATCH(CP$6,'Resultados General'!$C$10:$CG$10,0),0),"")</f>
        <v>#NAME?</v>
      </c>
      <c r="CQ477" s="29" t="str">
        <f t="shared" ca="1" si="579"/>
        <v/>
      </c>
      <c r="CR477" s="29" t="str">
        <f t="shared" ca="1" si="580"/>
        <v/>
      </c>
      <c r="CS477" s="29" t="e">
        <f ca="1">+_xlfn.IFNA(VLOOKUP($B477,'Resultados General'!$C$11:$CG$510,MATCH(CS$6,'Resultados General'!$C$10:$CG$10,0),0),"")</f>
        <v>#NAME?</v>
      </c>
      <c r="CT477" s="29" t="str">
        <f t="shared" ca="1" si="581"/>
        <v/>
      </c>
      <c r="CU477" s="29" t="str">
        <f t="shared" ca="1" si="582"/>
        <v/>
      </c>
      <c r="CV477" s="29" t="e">
        <f ca="1">+_xlfn.IFNA(VLOOKUP($B477,'Resultados General'!$C$11:$CG$510,MATCH(CV$6,'Resultados General'!$C$10:$CG$10,0),0),"")</f>
        <v>#NAME?</v>
      </c>
      <c r="CW477" s="29" t="str">
        <f t="shared" ca="1" si="583"/>
        <v/>
      </c>
      <c r="CX477" s="29" t="str">
        <f t="shared" ca="1" si="584"/>
        <v/>
      </c>
      <c r="CY477" s="29" t="e">
        <f ca="1">+_xlfn.IFNA(VLOOKUP($B477,'Resultados General'!$C$11:$CG$510,MATCH(CY$6,'Resultados General'!$C$10:$CG$10,0),0),"")</f>
        <v>#NAME?</v>
      </c>
      <c r="CZ477" s="29" t="str">
        <f t="shared" ca="1" si="585"/>
        <v/>
      </c>
      <c r="DA477" s="29" t="str">
        <f t="shared" ca="1" si="586"/>
        <v/>
      </c>
      <c r="DB477" s="29" t="e">
        <f ca="1">+_xlfn.IFNA(VLOOKUP($B477,'Resultados General'!$C$11:$CG$510,MATCH(DB$6,'Resultados General'!$C$10:$CG$10,0),0),"")</f>
        <v>#NAME?</v>
      </c>
      <c r="DC477" s="29" t="str">
        <f t="shared" ca="1" si="587"/>
        <v/>
      </c>
      <c r="DD477" s="29" t="str">
        <f t="shared" ca="1" si="588"/>
        <v/>
      </c>
      <c r="DE477" s="29" t="e">
        <f ca="1">+_xlfn.IFNA(VLOOKUP($B477,'Resultados General'!$C$11:$CG$510,MATCH(DE$6,'Resultados General'!$C$10:$CG$10,0),0),"")</f>
        <v>#NAME?</v>
      </c>
      <c r="DF477" s="29" t="str">
        <f t="shared" ca="1" si="589"/>
        <v/>
      </c>
      <c r="DG477" s="29" t="str">
        <f t="shared" ca="1" si="590"/>
        <v/>
      </c>
      <c r="DH477" s="29" t="e">
        <f ca="1">+_xlfn.IFNA(VLOOKUP($B477,'Resultados General'!$C$11:$CG$510,MATCH(DH$6,'Resultados General'!$C$10:$CG$10,0),0),"")</f>
        <v>#NAME?</v>
      </c>
      <c r="DI477" s="29" t="str">
        <f t="shared" ca="1" si="591"/>
        <v/>
      </c>
      <c r="DJ477" s="29" t="str">
        <f t="shared" ca="1" si="592"/>
        <v/>
      </c>
      <c r="DK477" s="29" t="e">
        <f ca="1">+_xlfn.IFNA(VLOOKUP($B477,'Resultados General'!$C$11:$CG$510,MATCH(DK$6,'Resultados General'!$C$10:$CG$10,0),0),"")</f>
        <v>#NAME?</v>
      </c>
      <c r="DL477" s="29" t="str">
        <f t="shared" ca="1" si="593"/>
        <v/>
      </c>
      <c r="DM477" s="29" t="str">
        <f t="shared" ca="1" si="594"/>
        <v/>
      </c>
      <c r="DN477" s="29" t="e">
        <f ca="1">+_xlfn.IFNA(VLOOKUP($B477,'Resultados General'!$C$11:$CG$510,MATCH(DN$6,'Resultados General'!$C$10:$CG$10,0),0),"")</f>
        <v>#NAME?</v>
      </c>
      <c r="DO477" s="29" t="str">
        <f t="shared" ca="1" si="595"/>
        <v/>
      </c>
      <c r="DP477" s="29" t="str">
        <f t="shared" ca="1" si="596"/>
        <v/>
      </c>
    </row>
    <row r="478" spans="2:120">
      <c r="B478" s="219" t="str">
        <f>+IF('Resultados General'!C481="","",'Resultados General'!C481)</f>
        <v/>
      </c>
      <c r="C478" s="134" t="e">
        <f ca="1">+_xlfn.IFNA(VLOOKUP('Distribución de puestos'!B478,'Resultados General'!$C$11:$J$510,8,0),"")</f>
        <v>#NAME?</v>
      </c>
      <c r="D478" s="135" t="e">
        <f ca="1">+_xlfn.IFNA(VLOOKUP(B478,'Resultados General'!$C$11:$L$510,10,0),"")</f>
        <v>#NAME?</v>
      </c>
      <c r="E478" s="26" t="s">
        <v>76</v>
      </c>
      <c r="F478" s="26" t="s">
        <v>76</v>
      </c>
      <c r="G478" s="135" t="str">
        <f t="shared" ca="1" si="597"/>
        <v/>
      </c>
      <c r="H478" s="135" t="str">
        <f t="shared" ca="1" si="598"/>
        <v/>
      </c>
      <c r="I478" s="219" t="str">
        <f t="shared" si="599"/>
        <v/>
      </c>
      <c r="J478" s="138"/>
      <c r="M478" s="29" t="e">
        <f ca="1">+_xlfn.IFNA(VLOOKUP($B478,'Resultados General'!$C$11:$CG$510,MATCH(M$6,'Resultados General'!$C$10:$CG$10,0),0),"")</f>
        <v>#NAME?</v>
      </c>
      <c r="N478" s="29" t="str">
        <f t="shared" ca="1" si="525"/>
        <v/>
      </c>
      <c r="O478" s="29" t="str">
        <f t="shared" ca="1" si="526"/>
        <v/>
      </c>
      <c r="P478" s="29" t="e">
        <f ca="1">+_xlfn.IFNA(VLOOKUP($B478,'Resultados General'!$C$11:$CG$510,MATCH(P$6,'Resultados General'!$C$10:$CG$10,0),0),"")</f>
        <v>#NAME?</v>
      </c>
      <c r="Q478" s="29" t="str">
        <f t="shared" ca="1" si="527"/>
        <v/>
      </c>
      <c r="R478" s="29" t="str">
        <f t="shared" ca="1" si="528"/>
        <v/>
      </c>
      <c r="S478" s="29" t="e">
        <f ca="1">+_xlfn.IFNA(VLOOKUP($B478,'Resultados General'!$C$11:$CG$510,MATCH(S$6,'Resultados General'!$C$10:$CG$10,0),0),"")</f>
        <v>#NAME?</v>
      </c>
      <c r="T478" s="29" t="str">
        <f t="shared" ca="1" si="529"/>
        <v/>
      </c>
      <c r="U478" s="29" t="str">
        <f t="shared" ca="1" si="530"/>
        <v/>
      </c>
      <c r="V478" s="29" t="e">
        <f ca="1">+_xlfn.IFNA(VLOOKUP($B478,'Resultados General'!$C$11:$CG$510,MATCH(V$6,'Resultados General'!$C$10:$CG$10,0),0),"")</f>
        <v>#NAME?</v>
      </c>
      <c r="W478" s="29" t="str">
        <f t="shared" ca="1" si="531"/>
        <v/>
      </c>
      <c r="X478" s="29" t="str">
        <f t="shared" ca="1" si="532"/>
        <v/>
      </c>
      <c r="Y478" s="29" t="e">
        <f ca="1">+_xlfn.IFNA(VLOOKUP($B478,'Resultados General'!$C$11:$CG$510,MATCH(Y$6,'Resultados General'!$C$10:$CG$10,0),0),"")</f>
        <v>#NAME?</v>
      </c>
      <c r="Z478" s="29" t="str">
        <f t="shared" ca="1" si="533"/>
        <v/>
      </c>
      <c r="AA478" s="29" t="str">
        <f t="shared" ca="1" si="534"/>
        <v/>
      </c>
      <c r="AB478" s="29" t="e">
        <f ca="1">+_xlfn.IFNA(VLOOKUP($B478,'Resultados General'!$C$11:$CG$510,MATCH(AB$6,'Resultados General'!$C$10:$CG$10,0),0),"")</f>
        <v>#NAME?</v>
      </c>
      <c r="AC478" s="29" t="str">
        <f t="shared" ca="1" si="535"/>
        <v/>
      </c>
      <c r="AD478" s="29" t="str">
        <f t="shared" ca="1" si="536"/>
        <v/>
      </c>
      <c r="AE478" s="29" t="e">
        <f ca="1">+_xlfn.IFNA(VLOOKUP($B478,'Resultados General'!$C$11:$CG$510,MATCH(AE$6,'Resultados General'!$C$10:$CG$10,0),0),"")</f>
        <v>#NAME?</v>
      </c>
      <c r="AF478" s="29" t="str">
        <f t="shared" ca="1" si="537"/>
        <v/>
      </c>
      <c r="AG478" s="29" t="str">
        <f t="shared" ca="1" si="538"/>
        <v/>
      </c>
      <c r="AH478" s="29" t="e">
        <f ca="1">+_xlfn.IFNA(VLOOKUP($B478,'Resultados General'!$C$11:$CG$510,MATCH(AH$6,'Resultados General'!$C$10:$CG$10,0),0),"")</f>
        <v>#NAME?</v>
      </c>
      <c r="AI478" s="29" t="str">
        <f t="shared" ca="1" si="539"/>
        <v/>
      </c>
      <c r="AJ478" s="29" t="str">
        <f t="shared" ca="1" si="540"/>
        <v/>
      </c>
      <c r="AK478" s="29" t="e">
        <f ca="1">+_xlfn.IFNA(VLOOKUP($B478,'Resultados General'!$C$11:$CG$510,MATCH(AK$6,'Resultados General'!$C$10:$CG$10,0),0),"")</f>
        <v>#NAME?</v>
      </c>
      <c r="AL478" s="29" t="str">
        <f t="shared" ca="1" si="541"/>
        <v/>
      </c>
      <c r="AM478" s="29" t="str">
        <f t="shared" ca="1" si="542"/>
        <v/>
      </c>
      <c r="AN478" s="29" t="e">
        <f ca="1">+_xlfn.IFNA(VLOOKUP($B478,'Resultados General'!$C$11:$CG$510,MATCH(AN$6,'Resultados General'!$C$10:$CG$10,0),0),"")</f>
        <v>#NAME?</v>
      </c>
      <c r="AO478" s="29" t="str">
        <f t="shared" ca="1" si="543"/>
        <v/>
      </c>
      <c r="AP478" s="29" t="str">
        <f t="shared" ca="1" si="544"/>
        <v/>
      </c>
      <c r="AQ478" s="29" t="e">
        <f ca="1">+_xlfn.IFNA(VLOOKUP($B478,'Resultados General'!$C$11:$CG$510,MATCH(AQ$6,'Resultados General'!$C$10:$CG$10,0),0),"")</f>
        <v>#NAME?</v>
      </c>
      <c r="AR478" s="29" t="str">
        <f t="shared" ca="1" si="545"/>
        <v/>
      </c>
      <c r="AS478" s="29" t="str">
        <f t="shared" ca="1" si="546"/>
        <v/>
      </c>
      <c r="AT478" s="29" t="e">
        <f ca="1">+_xlfn.IFNA(VLOOKUP($B478,'Resultados General'!$C$11:$CG$510,MATCH(AT$6,'Resultados General'!$C$10:$CG$10,0),0),"")</f>
        <v>#NAME?</v>
      </c>
      <c r="AU478" s="29" t="str">
        <f t="shared" ca="1" si="547"/>
        <v/>
      </c>
      <c r="AV478" s="29" t="str">
        <f t="shared" ca="1" si="548"/>
        <v/>
      </c>
      <c r="AW478" s="29" t="e">
        <f ca="1">+_xlfn.IFNA(VLOOKUP($B478,'Resultados General'!$C$11:$CG$510,MATCH(AW$6,'Resultados General'!$C$10:$CG$10,0),0),"")</f>
        <v>#NAME?</v>
      </c>
      <c r="AX478" s="29" t="str">
        <f t="shared" ca="1" si="549"/>
        <v/>
      </c>
      <c r="AY478" s="29" t="str">
        <f t="shared" ca="1" si="550"/>
        <v/>
      </c>
      <c r="AZ478" s="29" t="e">
        <f ca="1">+_xlfn.IFNA(VLOOKUP($B478,'Resultados General'!$C$11:$CG$510,MATCH(AZ$6,'Resultados General'!$C$10:$CG$10,0),0),"")</f>
        <v>#NAME?</v>
      </c>
      <c r="BA478" s="29" t="str">
        <f t="shared" ca="1" si="551"/>
        <v/>
      </c>
      <c r="BB478" s="29" t="str">
        <f t="shared" ca="1" si="552"/>
        <v/>
      </c>
      <c r="BC478" s="29" t="e">
        <f ca="1">+_xlfn.IFNA(VLOOKUP($B478,'Resultados General'!$C$11:$CG$510,MATCH(BC$6,'Resultados General'!$C$10:$CG$10,0),0),"")</f>
        <v>#NAME?</v>
      </c>
      <c r="BD478" s="29" t="str">
        <f t="shared" ca="1" si="553"/>
        <v/>
      </c>
      <c r="BE478" s="29" t="str">
        <f t="shared" ca="1" si="554"/>
        <v/>
      </c>
      <c r="BF478" s="29" t="e">
        <f ca="1">+_xlfn.IFNA(VLOOKUP($B478,'Resultados General'!$C$11:$CG$510,MATCH(BF$6,'Resultados General'!$C$10:$CG$10,0),0),"")</f>
        <v>#NAME?</v>
      </c>
      <c r="BG478" s="29" t="str">
        <f t="shared" ca="1" si="555"/>
        <v/>
      </c>
      <c r="BH478" s="29" t="str">
        <f t="shared" ca="1" si="556"/>
        <v/>
      </c>
      <c r="BI478" s="29" t="e">
        <f ca="1">+_xlfn.IFNA(VLOOKUP($B478,'Resultados General'!$C$11:$CG$510,MATCH(BI$6,'Resultados General'!$C$10:$CG$10,0),0),"")</f>
        <v>#NAME?</v>
      </c>
      <c r="BJ478" s="29" t="str">
        <f t="shared" ca="1" si="557"/>
        <v/>
      </c>
      <c r="BK478" s="29" t="str">
        <f t="shared" ca="1" si="558"/>
        <v/>
      </c>
      <c r="BL478" s="29" t="e">
        <f ca="1">+_xlfn.IFNA(VLOOKUP($B478,'Resultados General'!$C$11:$CG$510,MATCH(BL$6,'Resultados General'!$C$10:$CG$10,0),0),"")</f>
        <v>#NAME?</v>
      </c>
      <c r="BM478" s="29" t="str">
        <f t="shared" ca="1" si="559"/>
        <v/>
      </c>
      <c r="BN478" s="29" t="str">
        <f t="shared" ca="1" si="560"/>
        <v/>
      </c>
      <c r="BO478" s="29" t="e">
        <f ca="1">+_xlfn.IFNA(VLOOKUP($B478,'Resultados General'!$C$11:$CG$510,MATCH(BO$6,'Resultados General'!$C$10:$CG$10,0),0),"")</f>
        <v>#NAME?</v>
      </c>
      <c r="BP478" s="29" t="str">
        <f t="shared" ca="1" si="561"/>
        <v/>
      </c>
      <c r="BQ478" s="29" t="str">
        <f t="shared" ca="1" si="562"/>
        <v/>
      </c>
      <c r="BR478" s="29" t="e">
        <f ca="1">+_xlfn.IFNA(VLOOKUP($B478,'Resultados General'!$C$11:$CG$510,MATCH(BR$6,'Resultados General'!$C$10:$CG$10,0),0),"")</f>
        <v>#NAME?</v>
      </c>
      <c r="BS478" s="29" t="str">
        <f t="shared" ca="1" si="563"/>
        <v/>
      </c>
      <c r="BT478" s="29" t="str">
        <f t="shared" ca="1" si="564"/>
        <v/>
      </c>
      <c r="BU478" s="29" t="e">
        <f ca="1">+_xlfn.IFNA(VLOOKUP($B478,'Resultados General'!$C$11:$CG$510,MATCH(BU$6,'Resultados General'!$C$10:$CG$10,0),0),"")</f>
        <v>#NAME?</v>
      </c>
      <c r="BV478" s="29" t="str">
        <f t="shared" ca="1" si="565"/>
        <v/>
      </c>
      <c r="BW478" s="29" t="str">
        <f t="shared" ca="1" si="566"/>
        <v/>
      </c>
      <c r="BX478" s="29" t="e">
        <f ca="1">+_xlfn.IFNA(VLOOKUP($B478,'Resultados General'!$C$11:$CG$510,MATCH(BX$6,'Resultados General'!$C$10:$CG$10,0),0),"")</f>
        <v>#NAME?</v>
      </c>
      <c r="BY478" s="29" t="str">
        <f t="shared" ca="1" si="567"/>
        <v/>
      </c>
      <c r="BZ478" s="29" t="str">
        <f t="shared" ca="1" si="568"/>
        <v/>
      </c>
      <c r="CA478" s="29" t="e">
        <f ca="1">+_xlfn.IFNA(VLOOKUP($B478,'Resultados General'!$C$11:$CG$510,MATCH(CA$6,'Resultados General'!$C$10:$CG$10,0),0),"")</f>
        <v>#NAME?</v>
      </c>
      <c r="CB478" s="29" t="str">
        <f t="shared" ca="1" si="569"/>
        <v/>
      </c>
      <c r="CC478" s="29" t="str">
        <f t="shared" ca="1" si="570"/>
        <v/>
      </c>
      <c r="CD478" s="29" t="e">
        <f ca="1">+_xlfn.IFNA(VLOOKUP($B478,'Resultados General'!$C$11:$CG$510,MATCH(CD$6,'Resultados General'!$C$10:$CG$10,0),0),"")</f>
        <v>#NAME?</v>
      </c>
      <c r="CE478" s="29" t="str">
        <f t="shared" ca="1" si="571"/>
        <v/>
      </c>
      <c r="CF478" s="29" t="str">
        <f t="shared" ca="1" si="572"/>
        <v/>
      </c>
      <c r="CG478" s="29" t="e">
        <f ca="1">+_xlfn.IFNA(VLOOKUP($B478,'Resultados General'!$C$11:$CG$510,MATCH(CG$6,'Resultados General'!$C$10:$CG$10,0),0),"")</f>
        <v>#NAME?</v>
      </c>
      <c r="CH478" s="29" t="str">
        <f t="shared" ca="1" si="573"/>
        <v/>
      </c>
      <c r="CI478" s="29" t="str">
        <f t="shared" ca="1" si="574"/>
        <v/>
      </c>
      <c r="CJ478" s="29" t="e">
        <f ca="1">+_xlfn.IFNA(VLOOKUP($B478,'Resultados General'!$C$11:$CG$510,MATCH(CJ$6,'Resultados General'!$C$10:$CG$10,0),0),"")</f>
        <v>#NAME?</v>
      </c>
      <c r="CK478" s="29" t="str">
        <f t="shared" ca="1" si="575"/>
        <v/>
      </c>
      <c r="CL478" s="29" t="str">
        <f t="shared" ca="1" si="576"/>
        <v/>
      </c>
      <c r="CM478" s="29" t="e">
        <f ca="1">+_xlfn.IFNA(VLOOKUP($B478,'Resultados General'!$C$11:$CG$510,MATCH(CM$6,'Resultados General'!$C$10:$CG$10,0),0),"")</f>
        <v>#NAME?</v>
      </c>
      <c r="CN478" s="29" t="str">
        <f t="shared" ca="1" si="577"/>
        <v/>
      </c>
      <c r="CO478" s="29" t="str">
        <f t="shared" ca="1" si="578"/>
        <v/>
      </c>
      <c r="CP478" s="29" t="e">
        <f ca="1">+_xlfn.IFNA(VLOOKUP($B478,'Resultados General'!$C$11:$CG$510,MATCH(CP$6,'Resultados General'!$C$10:$CG$10,0),0),"")</f>
        <v>#NAME?</v>
      </c>
      <c r="CQ478" s="29" t="str">
        <f t="shared" ca="1" si="579"/>
        <v/>
      </c>
      <c r="CR478" s="29" t="str">
        <f t="shared" ca="1" si="580"/>
        <v/>
      </c>
      <c r="CS478" s="29" t="e">
        <f ca="1">+_xlfn.IFNA(VLOOKUP($B478,'Resultados General'!$C$11:$CG$510,MATCH(CS$6,'Resultados General'!$C$10:$CG$10,0),0),"")</f>
        <v>#NAME?</v>
      </c>
      <c r="CT478" s="29" t="str">
        <f t="shared" ca="1" si="581"/>
        <v/>
      </c>
      <c r="CU478" s="29" t="str">
        <f t="shared" ca="1" si="582"/>
        <v/>
      </c>
      <c r="CV478" s="29" t="e">
        <f ca="1">+_xlfn.IFNA(VLOOKUP($B478,'Resultados General'!$C$11:$CG$510,MATCH(CV$6,'Resultados General'!$C$10:$CG$10,0),0),"")</f>
        <v>#NAME?</v>
      </c>
      <c r="CW478" s="29" t="str">
        <f t="shared" ca="1" si="583"/>
        <v/>
      </c>
      <c r="CX478" s="29" t="str">
        <f t="shared" ca="1" si="584"/>
        <v/>
      </c>
      <c r="CY478" s="29" t="e">
        <f ca="1">+_xlfn.IFNA(VLOOKUP($B478,'Resultados General'!$C$11:$CG$510,MATCH(CY$6,'Resultados General'!$C$10:$CG$10,0),0),"")</f>
        <v>#NAME?</v>
      </c>
      <c r="CZ478" s="29" t="str">
        <f t="shared" ca="1" si="585"/>
        <v/>
      </c>
      <c r="DA478" s="29" t="str">
        <f t="shared" ca="1" si="586"/>
        <v/>
      </c>
      <c r="DB478" s="29" t="e">
        <f ca="1">+_xlfn.IFNA(VLOOKUP($B478,'Resultados General'!$C$11:$CG$510,MATCH(DB$6,'Resultados General'!$C$10:$CG$10,0),0),"")</f>
        <v>#NAME?</v>
      </c>
      <c r="DC478" s="29" t="str">
        <f t="shared" ca="1" si="587"/>
        <v/>
      </c>
      <c r="DD478" s="29" t="str">
        <f t="shared" ca="1" si="588"/>
        <v/>
      </c>
      <c r="DE478" s="29" t="e">
        <f ca="1">+_xlfn.IFNA(VLOOKUP($B478,'Resultados General'!$C$11:$CG$510,MATCH(DE$6,'Resultados General'!$C$10:$CG$10,0),0),"")</f>
        <v>#NAME?</v>
      </c>
      <c r="DF478" s="29" t="str">
        <f t="shared" ca="1" si="589"/>
        <v/>
      </c>
      <c r="DG478" s="29" t="str">
        <f t="shared" ca="1" si="590"/>
        <v/>
      </c>
      <c r="DH478" s="29" t="e">
        <f ca="1">+_xlfn.IFNA(VLOOKUP($B478,'Resultados General'!$C$11:$CG$510,MATCH(DH$6,'Resultados General'!$C$10:$CG$10,0),0),"")</f>
        <v>#NAME?</v>
      </c>
      <c r="DI478" s="29" t="str">
        <f t="shared" ca="1" si="591"/>
        <v/>
      </c>
      <c r="DJ478" s="29" t="str">
        <f t="shared" ca="1" si="592"/>
        <v/>
      </c>
      <c r="DK478" s="29" t="e">
        <f ca="1">+_xlfn.IFNA(VLOOKUP($B478,'Resultados General'!$C$11:$CG$510,MATCH(DK$6,'Resultados General'!$C$10:$CG$10,0),0),"")</f>
        <v>#NAME?</v>
      </c>
      <c r="DL478" s="29" t="str">
        <f t="shared" ca="1" si="593"/>
        <v/>
      </c>
      <c r="DM478" s="29" t="str">
        <f t="shared" ca="1" si="594"/>
        <v/>
      </c>
      <c r="DN478" s="29" t="e">
        <f ca="1">+_xlfn.IFNA(VLOOKUP($B478,'Resultados General'!$C$11:$CG$510,MATCH(DN$6,'Resultados General'!$C$10:$CG$10,0),0),"")</f>
        <v>#NAME?</v>
      </c>
      <c r="DO478" s="29" t="str">
        <f t="shared" ca="1" si="595"/>
        <v/>
      </c>
      <c r="DP478" s="29" t="str">
        <f t="shared" ca="1" si="596"/>
        <v/>
      </c>
    </row>
    <row r="479" spans="2:120">
      <c r="B479" s="219" t="str">
        <f>+IF('Resultados General'!C482="","",'Resultados General'!C482)</f>
        <v/>
      </c>
      <c r="C479" s="134" t="e">
        <f ca="1">+_xlfn.IFNA(VLOOKUP('Distribución de puestos'!B479,'Resultados General'!$C$11:$J$510,8,0),"")</f>
        <v>#NAME?</v>
      </c>
      <c r="D479" s="135" t="e">
        <f ca="1">+_xlfn.IFNA(VLOOKUP(B479,'Resultados General'!$C$11:$L$510,10,0),"")</f>
        <v>#NAME?</v>
      </c>
      <c r="E479" s="26" t="s">
        <v>76</v>
      </c>
      <c r="F479" s="26" t="s">
        <v>76</v>
      </c>
      <c r="G479" s="135" t="str">
        <f t="shared" ca="1" si="597"/>
        <v/>
      </c>
      <c r="H479" s="135" t="str">
        <f t="shared" ca="1" si="598"/>
        <v/>
      </c>
      <c r="I479" s="219" t="str">
        <f t="shared" si="599"/>
        <v/>
      </c>
      <c r="J479" s="138"/>
      <c r="M479" s="29" t="e">
        <f ca="1">+_xlfn.IFNA(VLOOKUP($B479,'Resultados General'!$C$11:$CG$510,MATCH(M$6,'Resultados General'!$C$10:$CG$10,0),0),"")</f>
        <v>#NAME?</v>
      </c>
      <c r="N479" s="29" t="str">
        <f t="shared" ca="1" si="525"/>
        <v/>
      </c>
      <c r="O479" s="29" t="str">
        <f t="shared" ca="1" si="526"/>
        <v/>
      </c>
      <c r="P479" s="29" t="e">
        <f ca="1">+_xlfn.IFNA(VLOOKUP($B479,'Resultados General'!$C$11:$CG$510,MATCH(P$6,'Resultados General'!$C$10:$CG$10,0),0),"")</f>
        <v>#NAME?</v>
      </c>
      <c r="Q479" s="29" t="str">
        <f t="shared" ca="1" si="527"/>
        <v/>
      </c>
      <c r="R479" s="29" t="str">
        <f t="shared" ca="1" si="528"/>
        <v/>
      </c>
      <c r="S479" s="29" t="e">
        <f ca="1">+_xlfn.IFNA(VLOOKUP($B479,'Resultados General'!$C$11:$CG$510,MATCH(S$6,'Resultados General'!$C$10:$CG$10,0),0),"")</f>
        <v>#NAME?</v>
      </c>
      <c r="T479" s="29" t="str">
        <f t="shared" ca="1" si="529"/>
        <v/>
      </c>
      <c r="U479" s="29" t="str">
        <f t="shared" ca="1" si="530"/>
        <v/>
      </c>
      <c r="V479" s="29" t="e">
        <f ca="1">+_xlfn.IFNA(VLOOKUP($B479,'Resultados General'!$C$11:$CG$510,MATCH(V$6,'Resultados General'!$C$10:$CG$10,0),0),"")</f>
        <v>#NAME?</v>
      </c>
      <c r="W479" s="29" t="str">
        <f t="shared" ca="1" si="531"/>
        <v/>
      </c>
      <c r="X479" s="29" t="str">
        <f t="shared" ca="1" si="532"/>
        <v/>
      </c>
      <c r="Y479" s="29" t="e">
        <f ca="1">+_xlfn.IFNA(VLOOKUP($B479,'Resultados General'!$C$11:$CG$510,MATCH(Y$6,'Resultados General'!$C$10:$CG$10,0),0),"")</f>
        <v>#NAME?</v>
      </c>
      <c r="Z479" s="29" t="str">
        <f t="shared" ca="1" si="533"/>
        <v/>
      </c>
      <c r="AA479" s="29" t="str">
        <f t="shared" ca="1" si="534"/>
        <v/>
      </c>
      <c r="AB479" s="29" t="e">
        <f ca="1">+_xlfn.IFNA(VLOOKUP($B479,'Resultados General'!$C$11:$CG$510,MATCH(AB$6,'Resultados General'!$C$10:$CG$10,0),0),"")</f>
        <v>#NAME?</v>
      </c>
      <c r="AC479" s="29" t="str">
        <f t="shared" ca="1" si="535"/>
        <v/>
      </c>
      <c r="AD479" s="29" t="str">
        <f t="shared" ca="1" si="536"/>
        <v/>
      </c>
      <c r="AE479" s="29" t="e">
        <f ca="1">+_xlfn.IFNA(VLOOKUP($B479,'Resultados General'!$C$11:$CG$510,MATCH(AE$6,'Resultados General'!$C$10:$CG$10,0),0),"")</f>
        <v>#NAME?</v>
      </c>
      <c r="AF479" s="29" t="str">
        <f t="shared" ca="1" si="537"/>
        <v/>
      </c>
      <c r="AG479" s="29" t="str">
        <f t="shared" ca="1" si="538"/>
        <v/>
      </c>
      <c r="AH479" s="29" t="e">
        <f ca="1">+_xlfn.IFNA(VLOOKUP($B479,'Resultados General'!$C$11:$CG$510,MATCH(AH$6,'Resultados General'!$C$10:$CG$10,0),0),"")</f>
        <v>#NAME?</v>
      </c>
      <c r="AI479" s="29" t="str">
        <f t="shared" ca="1" si="539"/>
        <v/>
      </c>
      <c r="AJ479" s="29" t="str">
        <f t="shared" ca="1" si="540"/>
        <v/>
      </c>
      <c r="AK479" s="29" t="e">
        <f ca="1">+_xlfn.IFNA(VLOOKUP($B479,'Resultados General'!$C$11:$CG$510,MATCH(AK$6,'Resultados General'!$C$10:$CG$10,0),0),"")</f>
        <v>#NAME?</v>
      </c>
      <c r="AL479" s="29" t="str">
        <f t="shared" ca="1" si="541"/>
        <v/>
      </c>
      <c r="AM479" s="29" t="str">
        <f t="shared" ca="1" si="542"/>
        <v/>
      </c>
      <c r="AN479" s="29" t="e">
        <f ca="1">+_xlfn.IFNA(VLOOKUP($B479,'Resultados General'!$C$11:$CG$510,MATCH(AN$6,'Resultados General'!$C$10:$CG$10,0),0),"")</f>
        <v>#NAME?</v>
      </c>
      <c r="AO479" s="29" t="str">
        <f t="shared" ca="1" si="543"/>
        <v/>
      </c>
      <c r="AP479" s="29" t="str">
        <f t="shared" ca="1" si="544"/>
        <v/>
      </c>
      <c r="AQ479" s="29" t="e">
        <f ca="1">+_xlfn.IFNA(VLOOKUP($B479,'Resultados General'!$C$11:$CG$510,MATCH(AQ$6,'Resultados General'!$C$10:$CG$10,0),0),"")</f>
        <v>#NAME?</v>
      </c>
      <c r="AR479" s="29" t="str">
        <f t="shared" ca="1" si="545"/>
        <v/>
      </c>
      <c r="AS479" s="29" t="str">
        <f t="shared" ca="1" si="546"/>
        <v/>
      </c>
      <c r="AT479" s="29" t="e">
        <f ca="1">+_xlfn.IFNA(VLOOKUP($B479,'Resultados General'!$C$11:$CG$510,MATCH(AT$6,'Resultados General'!$C$10:$CG$10,0),0),"")</f>
        <v>#NAME?</v>
      </c>
      <c r="AU479" s="29" t="str">
        <f t="shared" ca="1" si="547"/>
        <v/>
      </c>
      <c r="AV479" s="29" t="str">
        <f t="shared" ca="1" si="548"/>
        <v/>
      </c>
      <c r="AW479" s="29" t="e">
        <f ca="1">+_xlfn.IFNA(VLOOKUP($B479,'Resultados General'!$C$11:$CG$510,MATCH(AW$6,'Resultados General'!$C$10:$CG$10,0),0),"")</f>
        <v>#NAME?</v>
      </c>
      <c r="AX479" s="29" t="str">
        <f t="shared" ca="1" si="549"/>
        <v/>
      </c>
      <c r="AY479" s="29" t="str">
        <f t="shared" ca="1" si="550"/>
        <v/>
      </c>
      <c r="AZ479" s="29" t="e">
        <f ca="1">+_xlfn.IFNA(VLOOKUP($B479,'Resultados General'!$C$11:$CG$510,MATCH(AZ$6,'Resultados General'!$C$10:$CG$10,0),0),"")</f>
        <v>#NAME?</v>
      </c>
      <c r="BA479" s="29" t="str">
        <f t="shared" ca="1" si="551"/>
        <v/>
      </c>
      <c r="BB479" s="29" t="str">
        <f t="shared" ca="1" si="552"/>
        <v/>
      </c>
      <c r="BC479" s="29" t="e">
        <f ca="1">+_xlfn.IFNA(VLOOKUP($B479,'Resultados General'!$C$11:$CG$510,MATCH(BC$6,'Resultados General'!$C$10:$CG$10,0),0),"")</f>
        <v>#NAME?</v>
      </c>
      <c r="BD479" s="29" t="str">
        <f t="shared" ca="1" si="553"/>
        <v/>
      </c>
      <c r="BE479" s="29" t="str">
        <f t="shared" ca="1" si="554"/>
        <v/>
      </c>
      <c r="BF479" s="29" t="e">
        <f ca="1">+_xlfn.IFNA(VLOOKUP($B479,'Resultados General'!$C$11:$CG$510,MATCH(BF$6,'Resultados General'!$C$10:$CG$10,0),0),"")</f>
        <v>#NAME?</v>
      </c>
      <c r="BG479" s="29" t="str">
        <f t="shared" ca="1" si="555"/>
        <v/>
      </c>
      <c r="BH479" s="29" t="str">
        <f t="shared" ca="1" si="556"/>
        <v/>
      </c>
      <c r="BI479" s="29" t="e">
        <f ca="1">+_xlfn.IFNA(VLOOKUP($B479,'Resultados General'!$C$11:$CG$510,MATCH(BI$6,'Resultados General'!$C$10:$CG$10,0),0),"")</f>
        <v>#NAME?</v>
      </c>
      <c r="BJ479" s="29" t="str">
        <f t="shared" ca="1" si="557"/>
        <v/>
      </c>
      <c r="BK479" s="29" t="str">
        <f t="shared" ca="1" si="558"/>
        <v/>
      </c>
      <c r="BL479" s="29" t="e">
        <f ca="1">+_xlfn.IFNA(VLOOKUP($B479,'Resultados General'!$C$11:$CG$510,MATCH(BL$6,'Resultados General'!$C$10:$CG$10,0),0),"")</f>
        <v>#NAME?</v>
      </c>
      <c r="BM479" s="29" t="str">
        <f t="shared" ca="1" si="559"/>
        <v/>
      </c>
      <c r="BN479" s="29" t="str">
        <f t="shared" ca="1" si="560"/>
        <v/>
      </c>
      <c r="BO479" s="29" t="e">
        <f ca="1">+_xlfn.IFNA(VLOOKUP($B479,'Resultados General'!$C$11:$CG$510,MATCH(BO$6,'Resultados General'!$C$10:$CG$10,0),0),"")</f>
        <v>#NAME?</v>
      </c>
      <c r="BP479" s="29" t="str">
        <f t="shared" ca="1" si="561"/>
        <v/>
      </c>
      <c r="BQ479" s="29" t="str">
        <f t="shared" ca="1" si="562"/>
        <v/>
      </c>
      <c r="BR479" s="29" t="e">
        <f ca="1">+_xlfn.IFNA(VLOOKUP($B479,'Resultados General'!$C$11:$CG$510,MATCH(BR$6,'Resultados General'!$C$10:$CG$10,0),0),"")</f>
        <v>#NAME?</v>
      </c>
      <c r="BS479" s="29" t="str">
        <f t="shared" ca="1" si="563"/>
        <v/>
      </c>
      <c r="BT479" s="29" t="str">
        <f t="shared" ca="1" si="564"/>
        <v/>
      </c>
      <c r="BU479" s="29" t="e">
        <f ca="1">+_xlfn.IFNA(VLOOKUP($B479,'Resultados General'!$C$11:$CG$510,MATCH(BU$6,'Resultados General'!$C$10:$CG$10,0),0),"")</f>
        <v>#NAME?</v>
      </c>
      <c r="BV479" s="29" t="str">
        <f t="shared" ca="1" si="565"/>
        <v/>
      </c>
      <c r="BW479" s="29" t="str">
        <f t="shared" ca="1" si="566"/>
        <v/>
      </c>
      <c r="BX479" s="29" t="e">
        <f ca="1">+_xlfn.IFNA(VLOOKUP($B479,'Resultados General'!$C$11:$CG$510,MATCH(BX$6,'Resultados General'!$C$10:$CG$10,0),0),"")</f>
        <v>#NAME?</v>
      </c>
      <c r="BY479" s="29" t="str">
        <f t="shared" ca="1" si="567"/>
        <v/>
      </c>
      <c r="BZ479" s="29" t="str">
        <f t="shared" ca="1" si="568"/>
        <v/>
      </c>
      <c r="CA479" s="29" t="e">
        <f ca="1">+_xlfn.IFNA(VLOOKUP($B479,'Resultados General'!$C$11:$CG$510,MATCH(CA$6,'Resultados General'!$C$10:$CG$10,0),0),"")</f>
        <v>#NAME?</v>
      </c>
      <c r="CB479" s="29" t="str">
        <f t="shared" ca="1" si="569"/>
        <v/>
      </c>
      <c r="CC479" s="29" t="str">
        <f t="shared" ca="1" si="570"/>
        <v/>
      </c>
      <c r="CD479" s="29" t="e">
        <f ca="1">+_xlfn.IFNA(VLOOKUP($B479,'Resultados General'!$C$11:$CG$510,MATCH(CD$6,'Resultados General'!$C$10:$CG$10,0),0),"")</f>
        <v>#NAME?</v>
      </c>
      <c r="CE479" s="29" t="str">
        <f t="shared" ca="1" si="571"/>
        <v/>
      </c>
      <c r="CF479" s="29" t="str">
        <f t="shared" ca="1" si="572"/>
        <v/>
      </c>
      <c r="CG479" s="29" t="e">
        <f ca="1">+_xlfn.IFNA(VLOOKUP($B479,'Resultados General'!$C$11:$CG$510,MATCH(CG$6,'Resultados General'!$C$10:$CG$10,0),0),"")</f>
        <v>#NAME?</v>
      </c>
      <c r="CH479" s="29" t="str">
        <f t="shared" ca="1" si="573"/>
        <v/>
      </c>
      <c r="CI479" s="29" t="str">
        <f t="shared" ca="1" si="574"/>
        <v/>
      </c>
      <c r="CJ479" s="29" t="e">
        <f ca="1">+_xlfn.IFNA(VLOOKUP($B479,'Resultados General'!$C$11:$CG$510,MATCH(CJ$6,'Resultados General'!$C$10:$CG$10,0),0),"")</f>
        <v>#NAME?</v>
      </c>
      <c r="CK479" s="29" t="str">
        <f t="shared" ca="1" si="575"/>
        <v/>
      </c>
      <c r="CL479" s="29" t="str">
        <f t="shared" ca="1" si="576"/>
        <v/>
      </c>
      <c r="CM479" s="29" t="e">
        <f ca="1">+_xlfn.IFNA(VLOOKUP($B479,'Resultados General'!$C$11:$CG$510,MATCH(CM$6,'Resultados General'!$C$10:$CG$10,0),0),"")</f>
        <v>#NAME?</v>
      </c>
      <c r="CN479" s="29" t="str">
        <f t="shared" ca="1" si="577"/>
        <v/>
      </c>
      <c r="CO479" s="29" t="str">
        <f t="shared" ca="1" si="578"/>
        <v/>
      </c>
      <c r="CP479" s="29" t="e">
        <f ca="1">+_xlfn.IFNA(VLOOKUP($B479,'Resultados General'!$C$11:$CG$510,MATCH(CP$6,'Resultados General'!$C$10:$CG$10,0),0),"")</f>
        <v>#NAME?</v>
      </c>
      <c r="CQ479" s="29" t="str">
        <f t="shared" ca="1" si="579"/>
        <v/>
      </c>
      <c r="CR479" s="29" t="str">
        <f t="shared" ca="1" si="580"/>
        <v/>
      </c>
      <c r="CS479" s="29" t="e">
        <f ca="1">+_xlfn.IFNA(VLOOKUP($B479,'Resultados General'!$C$11:$CG$510,MATCH(CS$6,'Resultados General'!$C$10:$CG$10,0),0),"")</f>
        <v>#NAME?</v>
      </c>
      <c r="CT479" s="29" t="str">
        <f t="shared" ca="1" si="581"/>
        <v/>
      </c>
      <c r="CU479" s="29" t="str">
        <f t="shared" ca="1" si="582"/>
        <v/>
      </c>
      <c r="CV479" s="29" t="e">
        <f ca="1">+_xlfn.IFNA(VLOOKUP($B479,'Resultados General'!$C$11:$CG$510,MATCH(CV$6,'Resultados General'!$C$10:$CG$10,0),0),"")</f>
        <v>#NAME?</v>
      </c>
      <c r="CW479" s="29" t="str">
        <f t="shared" ca="1" si="583"/>
        <v/>
      </c>
      <c r="CX479" s="29" t="str">
        <f t="shared" ca="1" si="584"/>
        <v/>
      </c>
      <c r="CY479" s="29" t="e">
        <f ca="1">+_xlfn.IFNA(VLOOKUP($B479,'Resultados General'!$C$11:$CG$510,MATCH(CY$6,'Resultados General'!$C$10:$CG$10,0),0),"")</f>
        <v>#NAME?</v>
      </c>
      <c r="CZ479" s="29" t="str">
        <f t="shared" ca="1" si="585"/>
        <v/>
      </c>
      <c r="DA479" s="29" t="str">
        <f t="shared" ca="1" si="586"/>
        <v/>
      </c>
      <c r="DB479" s="29" t="e">
        <f ca="1">+_xlfn.IFNA(VLOOKUP($B479,'Resultados General'!$C$11:$CG$510,MATCH(DB$6,'Resultados General'!$C$10:$CG$10,0),0),"")</f>
        <v>#NAME?</v>
      </c>
      <c r="DC479" s="29" t="str">
        <f t="shared" ca="1" si="587"/>
        <v/>
      </c>
      <c r="DD479" s="29" t="str">
        <f t="shared" ca="1" si="588"/>
        <v/>
      </c>
      <c r="DE479" s="29" t="e">
        <f ca="1">+_xlfn.IFNA(VLOOKUP($B479,'Resultados General'!$C$11:$CG$510,MATCH(DE$6,'Resultados General'!$C$10:$CG$10,0),0),"")</f>
        <v>#NAME?</v>
      </c>
      <c r="DF479" s="29" t="str">
        <f t="shared" ca="1" si="589"/>
        <v/>
      </c>
      <c r="DG479" s="29" t="str">
        <f t="shared" ca="1" si="590"/>
        <v/>
      </c>
      <c r="DH479" s="29" t="e">
        <f ca="1">+_xlfn.IFNA(VLOOKUP($B479,'Resultados General'!$C$11:$CG$510,MATCH(DH$6,'Resultados General'!$C$10:$CG$10,0),0),"")</f>
        <v>#NAME?</v>
      </c>
      <c r="DI479" s="29" t="str">
        <f t="shared" ca="1" si="591"/>
        <v/>
      </c>
      <c r="DJ479" s="29" t="str">
        <f t="shared" ca="1" si="592"/>
        <v/>
      </c>
      <c r="DK479" s="29" t="e">
        <f ca="1">+_xlfn.IFNA(VLOOKUP($B479,'Resultados General'!$C$11:$CG$510,MATCH(DK$6,'Resultados General'!$C$10:$CG$10,0),0),"")</f>
        <v>#NAME?</v>
      </c>
      <c r="DL479" s="29" t="str">
        <f t="shared" ca="1" si="593"/>
        <v/>
      </c>
      <c r="DM479" s="29" t="str">
        <f t="shared" ca="1" si="594"/>
        <v/>
      </c>
      <c r="DN479" s="29" t="e">
        <f ca="1">+_xlfn.IFNA(VLOOKUP($B479,'Resultados General'!$C$11:$CG$510,MATCH(DN$6,'Resultados General'!$C$10:$CG$10,0),0),"")</f>
        <v>#NAME?</v>
      </c>
      <c r="DO479" s="29" t="str">
        <f t="shared" ca="1" si="595"/>
        <v/>
      </c>
      <c r="DP479" s="29" t="str">
        <f t="shared" ca="1" si="596"/>
        <v/>
      </c>
    </row>
    <row r="480" spans="2:120">
      <c r="B480" s="219" t="str">
        <f>+IF('Resultados General'!C483="","",'Resultados General'!C483)</f>
        <v/>
      </c>
      <c r="C480" s="134" t="e">
        <f ca="1">+_xlfn.IFNA(VLOOKUP('Distribución de puestos'!B480,'Resultados General'!$C$11:$J$510,8,0),"")</f>
        <v>#NAME?</v>
      </c>
      <c r="D480" s="135" t="e">
        <f ca="1">+_xlfn.IFNA(VLOOKUP(B480,'Resultados General'!$C$11:$L$510,10,0),"")</f>
        <v>#NAME?</v>
      </c>
      <c r="E480" s="26" t="s">
        <v>76</v>
      </c>
      <c r="F480" s="26" t="s">
        <v>76</v>
      </c>
      <c r="G480" s="135" t="str">
        <f t="shared" ca="1" si="597"/>
        <v/>
      </c>
      <c r="H480" s="135" t="str">
        <f t="shared" ca="1" si="598"/>
        <v/>
      </c>
      <c r="I480" s="219" t="str">
        <f t="shared" si="599"/>
        <v/>
      </c>
      <c r="J480" s="138"/>
      <c r="M480" s="29" t="e">
        <f ca="1">+_xlfn.IFNA(VLOOKUP($B480,'Resultados General'!$C$11:$CG$510,MATCH(M$6,'Resultados General'!$C$10:$CG$10,0),0),"")</f>
        <v>#NAME?</v>
      </c>
      <c r="N480" s="29" t="str">
        <f t="shared" ca="1" si="525"/>
        <v/>
      </c>
      <c r="O480" s="29" t="str">
        <f t="shared" ca="1" si="526"/>
        <v/>
      </c>
      <c r="P480" s="29" t="e">
        <f ca="1">+_xlfn.IFNA(VLOOKUP($B480,'Resultados General'!$C$11:$CG$510,MATCH(P$6,'Resultados General'!$C$10:$CG$10,0),0),"")</f>
        <v>#NAME?</v>
      </c>
      <c r="Q480" s="29" t="str">
        <f t="shared" ca="1" si="527"/>
        <v/>
      </c>
      <c r="R480" s="29" t="str">
        <f t="shared" ca="1" si="528"/>
        <v/>
      </c>
      <c r="S480" s="29" t="e">
        <f ca="1">+_xlfn.IFNA(VLOOKUP($B480,'Resultados General'!$C$11:$CG$510,MATCH(S$6,'Resultados General'!$C$10:$CG$10,0),0),"")</f>
        <v>#NAME?</v>
      </c>
      <c r="T480" s="29" t="str">
        <f t="shared" ca="1" si="529"/>
        <v/>
      </c>
      <c r="U480" s="29" t="str">
        <f t="shared" ca="1" si="530"/>
        <v/>
      </c>
      <c r="V480" s="29" t="e">
        <f ca="1">+_xlfn.IFNA(VLOOKUP($B480,'Resultados General'!$C$11:$CG$510,MATCH(V$6,'Resultados General'!$C$10:$CG$10,0),0),"")</f>
        <v>#NAME?</v>
      </c>
      <c r="W480" s="29" t="str">
        <f t="shared" ca="1" si="531"/>
        <v/>
      </c>
      <c r="X480" s="29" t="str">
        <f t="shared" ca="1" si="532"/>
        <v/>
      </c>
      <c r="Y480" s="29" t="e">
        <f ca="1">+_xlfn.IFNA(VLOOKUP($B480,'Resultados General'!$C$11:$CG$510,MATCH(Y$6,'Resultados General'!$C$10:$CG$10,0),0),"")</f>
        <v>#NAME?</v>
      </c>
      <c r="Z480" s="29" t="str">
        <f t="shared" ca="1" si="533"/>
        <v/>
      </c>
      <c r="AA480" s="29" t="str">
        <f t="shared" ca="1" si="534"/>
        <v/>
      </c>
      <c r="AB480" s="29" t="e">
        <f ca="1">+_xlfn.IFNA(VLOOKUP($B480,'Resultados General'!$C$11:$CG$510,MATCH(AB$6,'Resultados General'!$C$10:$CG$10,0),0),"")</f>
        <v>#NAME?</v>
      </c>
      <c r="AC480" s="29" t="str">
        <f t="shared" ca="1" si="535"/>
        <v/>
      </c>
      <c r="AD480" s="29" t="str">
        <f t="shared" ca="1" si="536"/>
        <v/>
      </c>
      <c r="AE480" s="29" t="e">
        <f ca="1">+_xlfn.IFNA(VLOOKUP($B480,'Resultados General'!$C$11:$CG$510,MATCH(AE$6,'Resultados General'!$C$10:$CG$10,0),0),"")</f>
        <v>#NAME?</v>
      </c>
      <c r="AF480" s="29" t="str">
        <f t="shared" ca="1" si="537"/>
        <v/>
      </c>
      <c r="AG480" s="29" t="str">
        <f t="shared" ca="1" si="538"/>
        <v/>
      </c>
      <c r="AH480" s="29" t="e">
        <f ca="1">+_xlfn.IFNA(VLOOKUP($B480,'Resultados General'!$C$11:$CG$510,MATCH(AH$6,'Resultados General'!$C$10:$CG$10,0),0),"")</f>
        <v>#NAME?</v>
      </c>
      <c r="AI480" s="29" t="str">
        <f t="shared" ca="1" si="539"/>
        <v/>
      </c>
      <c r="AJ480" s="29" t="str">
        <f t="shared" ca="1" si="540"/>
        <v/>
      </c>
      <c r="AK480" s="29" t="e">
        <f ca="1">+_xlfn.IFNA(VLOOKUP($B480,'Resultados General'!$C$11:$CG$510,MATCH(AK$6,'Resultados General'!$C$10:$CG$10,0),0),"")</f>
        <v>#NAME?</v>
      </c>
      <c r="AL480" s="29" t="str">
        <f t="shared" ca="1" si="541"/>
        <v/>
      </c>
      <c r="AM480" s="29" t="str">
        <f t="shared" ca="1" si="542"/>
        <v/>
      </c>
      <c r="AN480" s="29" t="e">
        <f ca="1">+_xlfn.IFNA(VLOOKUP($B480,'Resultados General'!$C$11:$CG$510,MATCH(AN$6,'Resultados General'!$C$10:$CG$10,0),0),"")</f>
        <v>#NAME?</v>
      </c>
      <c r="AO480" s="29" t="str">
        <f t="shared" ca="1" si="543"/>
        <v/>
      </c>
      <c r="AP480" s="29" t="str">
        <f t="shared" ca="1" si="544"/>
        <v/>
      </c>
      <c r="AQ480" s="29" t="e">
        <f ca="1">+_xlfn.IFNA(VLOOKUP($B480,'Resultados General'!$C$11:$CG$510,MATCH(AQ$6,'Resultados General'!$C$10:$CG$10,0),0),"")</f>
        <v>#NAME?</v>
      </c>
      <c r="AR480" s="29" t="str">
        <f t="shared" ca="1" si="545"/>
        <v/>
      </c>
      <c r="AS480" s="29" t="str">
        <f t="shared" ca="1" si="546"/>
        <v/>
      </c>
      <c r="AT480" s="29" t="e">
        <f ca="1">+_xlfn.IFNA(VLOOKUP($B480,'Resultados General'!$C$11:$CG$510,MATCH(AT$6,'Resultados General'!$C$10:$CG$10,0),0),"")</f>
        <v>#NAME?</v>
      </c>
      <c r="AU480" s="29" t="str">
        <f t="shared" ca="1" si="547"/>
        <v/>
      </c>
      <c r="AV480" s="29" t="str">
        <f t="shared" ca="1" si="548"/>
        <v/>
      </c>
      <c r="AW480" s="29" t="e">
        <f ca="1">+_xlfn.IFNA(VLOOKUP($B480,'Resultados General'!$C$11:$CG$510,MATCH(AW$6,'Resultados General'!$C$10:$CG$10,0),0),"")</f>
        <v>#NAME?</v>
      </c>
      <c r="AX480" s="29" t="str">
        <f t="shared" ca="1" si="549"/>
        <v/>
      </c>
      <c r="AY480" s="29" t="str">
        <f t="shared" ca="1" si="550"/>
        <v/>
      </c>
      <c r="AZ480" s="29" t="e">
        <f ca="1">+_xlfn.IFNA(VLOOKUP($B480,'Resultados General'!$C$11:$CG$510,MATCH(AZ$6,'Resultados General'!$C$10:$CG$10,0),0),"")</f>
        <v>#NAME?</v>
      </c>
      <c r="BA480" s="29" t="str">
        <f t="shared" ca="1" si="551"/>
        <v/>
      </c>
      <c r="BB480" s="29" t="str">
        <f t="shared" ca="1" si="552"/>
        <v/>
      </c>
      <c r="BC480" s="29" t="e">
        <f ca="1">+_xlfn.IFNA(VLOOKUP($B480,'Resultados General'!$C$11:$CG$510,MATCH(BC$6,'Resultados General'!$C$10:$CG$10,0),0),"")</f>
        <v>#NAME?</v>
      </c>
      <c r="BD480" s="29" t="str">
        <f t="shared" ca="1" si="553"/>
        <v/>
      </c>
      <c r="BE480" s="29" t="str">
        <f t="shared" ca="1" si="554"/>
        <v/>
      </c>
      <c r="BF480" s="29" t="e">
        <f ca="1">+_xlfn.IFNA(VLOOKUP($B480,'Resultados General'!$C$11:$CG$510,MATCH(BF$6,'Resultados General'!$C$10:$CG$10,0),0),"")</f>
        <v>#NAME?</v>
      </c>
      <c r="BG480" s="29" t="str">
        <f t="shared" ca="1" si="555"/>
        <v/>
      </c>
      <c r="BH480" s="29" t="str">
        <f t="shared" ca="1" si="556"/>
        <v/>
      </c>
      <c r="BI480" s="29" t="e">
        <f ca="1">+_xlfn.IFNA(VLOOKUP($B480,'Resultados General'!$C$11:$CG$510,MATCH(BI$6,'Resultados General'!$C$10:$CG$10,0),0),"")</f>
        <v>#NAME?</v>
      </c>
      <c r="BJ480" s="29" t="str">
        <f t="shared" ca="1" si="557"/>
        <v/>
      </c>
      <c r="BK480" s="29" t="str">
        <f t="shared" ca="1" si="558"/>
        <v/>
      </c>
      <c r="BL480" s="29" t="e">
        <f ca="1">+_xlfn.IFNA(VLOOKUP($B480,'Resultados General'!$C$11:$CG$510,MATCH(BL$6,'Resultados General'!$C$10:$CG$10,0),0),"")</f>
        <v>#NAME?</v>
      </c>
      <c r="BM480" s="29" t="str">
        <f t="shared" ca="1" si="559"/>
        <v/>
      </c>
      <c r="BN480" s="29" t="str">
        <f t="shared" ca="1" si="560"/>
        <v/>
      </c>
      <c r="BO480" s="29" t="e">
        <f ca="1">+_xlfn.IFNA(VLOOKUP($B480,'Resultados General'!$C$11:$CG$510,MATCH(BO$6,'Resultados General'!$C$10:$CG$10,0),0),"")</f>
        <v>#NAME?</v>
      </c>
      <c r="BP480" s="29" t="str">
        <f t="shared" ca="1" si="561"/>
        <v/>
      </c>
      <c r="BQ480" s="29" t="str">
        <f t="shared" ca="1" si="562"/>
        <v/>
      </c>
      <c r="BR480" s="29" t="e">
        <f ca="1">+_xlfn.IFNA(VLOOKUP($B480,'Resultados General'!$C$11:$CG$510,MATCH(BR$6,'Resultados General'!$C$10:$CG$10,0),0),"")</f>
        <v>#NAME?</v>
      </c>
      <c r="BS480" s="29" t="str">
        <f t="shared" ca="1" si="563"/>
        <v/>
      </c>
      <c r="BT480" s="29" t="str">
        <f t="shared" ca="1" si="564"/>
        <v/>
      </c>
      <c r="BU480" s="29" t="e">
        <f ca="1">+_xlfn.IFNA(VLOOKUP($B480,'Resultados General'!$C$11:$CG$510,MATCH(BU$6,'Resultados General'!$C$10:$CG$10,0),0),"")</f>
        <v>#NAME?</v>
      </c>
      <c r="BV480" s="29" t="str">
        <f t="shared" ca="1" si="565"/>
        <v/>
      </c>
      <c r="BW480" s="29" t="str">
        <f t="shared" ca="1" si="566"/>
        <v/>
      </c>
      <c r="BX480" s="29" t="e">
        <f ca="1">+_xlfn.IFNA(VLOOKUP($B480,'Resultados General'!$C$11:$CG$510,MATCH(BX$6,'Resultados General'!$C$10:$CG$10,0),0),"")</f>
        <v>#NAME?</v>
      </c>
      <c r="BY480" s="29" t="str">
        <f t="shared" ca="1" si="567"/>
        <v/>
      </c>
      <c r="BZ480" s="29" t="str">
        <f t="shared" ca="1" si="568"/>
        <v/>
      </c>
      <c r="CA480" s="29" t="e">
        <f ca="1">+_xlfn.IFNA(VLOOKUP($B480,'Resultados General'!$C$11:$CG$510,MATCH(CA$6,'Resultados General'!$C$10:$CG$10,0),0),"")</f>
        <v>#NAME?</v>
      </c>
      <c r="CB480" s="29" t="str">
        <f t="shared" ca="1" si="569"/>
        <v/>
      </c>
      <c r="CC480" s="29" t="str">
        <f t="shared" ca="1" si="570"/>
        <v/>
      </c>
      <c r="CD480" s="29" t="e">
        <f ca="1">+_xlfn.IFNA(VLOOKUP($B480,'Resultados General'!$C$11:$CG$510,MATCH(CD$6,'Resultados General'!$C$10:$CG$10,0),0),"")</f>
        <v>#NAME?</v>
      </c>
      <c r="CE480" s="29" t="str">
        <f t="shared" ca="1" si="571"/>
        <v/>
      </c>
      <c r="CF480" s="29" t="str">
        <f t="shared" ca="1" si="572"/>
        <v/>
      </c>
      <c r="CG480" s="29" t="e">
        <f ca="1">+_xlfn.IFNA(VLOOKUP($B480,'Resultados General'!$C$11:$CG$510,MATCH(CG$6,'Resultados General'!$C$10:$CG$10,0),0),"")</f>
        <v>#NAME?</v>
      </c>
      <c r="CH480" s="29" t="str">
        <f t="shared" ca="1" si="573"/>
        <v/>
      </c>
      <c r="CI480" s="29" t="str">
        <f t="shared" ca="1" si="574"/>
        <v/>
      </c>
      <c r="CJ480" s="29" t="e">
        <f ca="1">+_xlfn.IFNA(VLOOKUP($B480,'Resultados General'!$C$11:$CG$510,MATCH(CJ$6,'Resultados General'!$C$10:$CG$10,0),0),"")</f>
        <v>#NAME?</v>
      </c>
      <c r="CK480" s="29" t="str">
        <f t="shared" ca="1" si="575"/>
        <v/>
      </c>
      <c r="CL480" s="29" t="str">
        <f t="shared" ca="1" si="576"/>
        <v/>
      </c>
      <c r="CM480" s="29" t="e">
        <f ca="1">+_xlfn.IFNA(VLOOKUP($B480,'Resultados General'!$C$11:$CG$510,MATCH(CM$6,'Resultados General'!$C$10:$CG$10,0),0),"")</f>
        <v>#NAME?</v>
      </c>
      <c r="CN480" s="29" t="str">
        <f t="shared" ca="1" si="577"/>
        <v/>
      </c>
      <c r="CO480" s="29" t="str">
        <f t="shared" ca="1" si="578"/>
        <v/>
      </c>
      <c r="CP480" s="29" t="e">
        <f ca="1">+_xlfn.IFNA(VLOOKUP($B480,'Resultados General'!$C$11:$CG$510,MATCH(CP$6,'Resultados General'!$C$10:$CG$10,0),0),"")</f>
        <v>#NAME?</v>
      </c>
      <c r="CQ480" s="29" t="str">
        <f t="shared" ca="1" si="579"/>
        <v/>
      </c>
      <c r="CR480" s="29" t="str">
        <f t="shared" ca="1" si="580"/>
        <v/>
      </c>
      <c r="CS480" s="29" t="e">
        <f ca="1">+_xlfn.IFNA(VLOOKUP($B480,'Resultados General'!$C$11:$CG$510,MATCH(CS$6,'Resultados General'!$C$10:$CG$10,0),0),"")</f>
        <v>#NAME?</v>
      </c>
      <c r="CT480" s="29" t="str">
        <f t="shared" ca="1" si="581"/>
        <v/>
      </c>
      <c r="CU480" s="29" t="str">
        <f t="shared" ca="1" si="582"/>
        <v/>
      </c>
      <c r="CV480" s="29" t="e">
        <f ca="1">+_xlfn.IFNA(VLOOKUP($B480,'Resultados General'!$C$11:$CG$510,MATCH(CV$6,'Resultados General'!$C$10:$CG$10,0),0),"")</f>
        <v>#NAME?</v>
      </c>
      <c r="CW480" s="29" t="str">
        <f t="shared" ca="1" si="583"/>
        <v/>
      </c>
      <c r="CX480" s="29" t="str">
        <f t="shared" ca="1" si="584"/>
        <v/>
      </c>
      <c r="CY480" s="29" t="e">
        <f ca="1">+_xlfn.IFNA(VLOOKUP($B480,'Resultados General'!$C$11:$CG$510,MATCH(CY$6,'Resultados General'!$C$10:$CG$10,0),0),"")</f>
        <v>#NAME?</v>
      </c>
      <c r="CZ480" s="29" t="str">
        <f t="shared" ca="1" si="585"/>
        <v/>
      </c>
      <c r="DA480" s="29" t="str">
        <f t="shared" ca="1" si="586"/>
        <v/>
      </c>
      <c r="DB480" s="29" t="e">
        <f ca="1">+_xlfn.IFNA(VLOOKUP($B480,'Resultados General'!$C$11:$CG$510,MATCH(DB$6,'Resultados General'!$C$10:$CG$10,0),0),"")</f>
        <v>#NAME?</v>
      </c>
      <c r="DC480" s="29" t="str">
        <f t="shared" ca="1" si="587"/>
        <v/>
      </c>
      <c r="DD480" s="29" t="str">
        <f t="shared" ca="1" si="588"/>
        <v/>
      </c>
      <c r="DE480" s="29" t="e">
        <f ca="1">+_xlfn.IFNA(VLOOKUP($B480,'Resultados General'!$C$11:$CG$510,MATCH(DE$6,'Resultados General'!$C$10:$CG$10,0),0),"")</f>
        <v>#NAME?</v>
      </c>
      <c r="DF480" s="29" t="str">
        <f t="shared" ca="1" si="589"/>
        <v/>
      </c>
      <c r="DG480" s="29" t="str">
        <f t="shared" ca="1" si="590"/>
        <v/>
      </c>
      <c r="DH480" s="29" t="e">
        <f ca="1">+_xlfn.IFNA(VLOOKUP($B480,'Resultados General'!$C$11:$CG$510,MATCH(DH$6,'Resultados General'!$C$10:$CG$10,0),0),"")</f>
        <v>#NAME?</v>
      </c>
      <c r="DI480" s="29" t="str">
        <f t="shared" ca="1" si="591"/>
        <v/>
      </c>
      <c r="DJ480" s="29" t="str">
        <f t="shared" ca="1" si="592"/>
        <v/>
      </c>
      <c r="DK480" s="29" t="e">
        <f ca="1">+_xlfn.IFNA(VLOOKUP($B480,'Resultados General'!$C$11:$CG$510,MATCH(DK$6,'Resultados General'!$C$10:$CG$10,0),0),"")</f>
        <v>#NAME?</v>
      </c>
      <c r="DL480" s="29" t="str">
        <f t="shared" ca="1" si="593"/>
        <v/>
      </c>
      <c r="DM480" s="29" t="str">
        <f t="shared" ca="1" si="594"/>
        <v/>
      </c>
      <c r="DN480" s="29" t="e">
        <f ca="1">+_xlfn.IFNA(VLOOKUP($B480,'Resultados General'!$C$11:$CG$510,MATCH(DN$6,'Resultados General'!$C$10:$CG$10,0),0),"")</f>
        <v>#NAME?</v>
      </c>
      <c r="DO480" s="29" t="str">
        <f t="shared" ca="1" si="595"/>
        <v/>
      </c>
      <c r="DP480" s="29" t="str">
        <f t="shared" ca="1" si="596"/>
        <v/>
      </c>
    </row>
    <row r="481" spans="2:120">
      <c r="B481" s="219" t="str">
        <f>+IF('Resultados General'!C484="","",'Resultados General'!C484)</f>
        <v/>
      </c>
      <c r="C481" s="134" t="e">
        <f ca="1">+_xlfn.IFNA(VLOOKUP('Distribución de puestos'!B481,'Resultados General'!$C$11:$J$510,8,0),"")</f>
        <v>#NAME?</v>
      </c>
      <c r="D481" s="135" t="e">
        <f ca="1">+_xlfn.IFNA(VLOOKUP(B481,'Resultados General'!$C$11:$L$510,10,0),"")</f>
        <v>#NAME?</v>
      </c>
      <c r="E481" s="26" t="s">
        <v>76</v>
      </c>
      <c r="F481" s="26" t="s">
        <v>76</v>
      </c>
      <c r="G481" s="135" t="str">
        <f t="shared" ca="1" si="597"/>
        <v/>
      </c>
      <c r="H481" s="135" t="str">
        <f t="shared" ca="1" si="598"/>
        <v/>
      </c>
      <c r="I481" s="219" t="str">
        <f t="shared" si="599"/>
        <v/>
      </c>
      <c r="J481" s="138"/>
      <c r="M481" s="29" t="e">
        <f ca="1">+_xlfn.IFNA(VLOOKUP($B481,'Resultados General'!$C$11:$CG$510,MATCH(M$6,'Resultados General'!$C$10:$CG$10,0),0),"")</f>
        <v>#NAME?</v>
      </c>
      <c r="N481" s="29" t="str">
        <f t="shared" ca="1" si="525"/>
        <v/>
      </c>
      <c r="O481" s="29" t="str">
        <f t="shared" ca="1" si="526"/>
        <v/>
      </c>
      <c r="P481" s="29" t="e">
        <f ca="1">+_xlfn.IFNA(VLOOKUP($B481,'Resultados General'!$C$11:$CG$510,MATCH(P$6,'Resultados General'!$C$10:$CG$10,0),0),"")</f>
        <v>#NAME?</v>
      </c>
      <c r="Q481" s="29" t="str">
        <f t="shared" ca="1" si="527"/>
        <v/>
      </c>
      <c r="R481" s="29" t="str">
        <f t="shared" ca="1" si="528"/>
        <v/>
      </c>
      <c r="S481" s="29" t="e">
        <f ca="1">+_xlfn.IFNA(VLOOKUP($B481,'Resultados General'!$C$11:$CG$510,MATCH(S$6,'Resultados General'!$C$10:$CG$10,0),0),"")</f>
        <v>#NAME?</v>
      </c>
      <c r="T481" s="29" t="str">
        <f t="shared" ca="1" si="529"/>
        <v/>
      </c>
      <c r="U481" s="29" t="str">
        <f t="shared" ca="1" si="530"/>
        <v/>
      </c>
      <c r="V481" s="29" t="e">
        <f ca="1">+_xlfn.IFNA(VLOOKUP($B481,'Resultados General'!$C$11:$CG$510,MATCH(V$6,'Resultados General'!$C$10:$CG$10,0),0),"")</f>
        <v>#NAME?</v>
      </c>
      <c r="W481" s="29" t="str">
        <f t="shared" ca="1" si="531"/>
        <v/>
      </c>
      <c r="X481" s="29" t="str">
        <f t="shared" ca="1" si="532"/>
        <v/>
      </c>
      <c r="Y481" s="29" t="e">
        <f ca="1">+_xlfn.IFNA(VLOOKUP($B481,'Resultados General'!$C$11:$CG$510,MATCH(Y$6,'Resultados General'!$C$10:$CG$10,0),0),"")</f>
        <v>#NAME?</v>
      </c>
      <c r="Z481" s="29" t="str">
        <f t="shared" ca="1" si="533"/>
        <v/>
      </c>
      <c r="AA481" s="29" t="str">
        <f t="shared" ca="1" si="534"/>
        <v/>
      </c>
      <c r="AB481" s="29" t="e">
        <f ca="1">+_xlfn.IFNA(VLOOKUP($B481,'Resultados General'!$C$11:$CG$510,MATCH(AB$6,'Resultados General'!$C$10:$CG$10,0),0),"")</f>
        <v>#NAME?</v>
      </c>
      <c r="AC481" s="29" t="str">
        <f t="shared" ca="1" si="535"/>
        <v/>
      </c>
      <c r="AD481" s="29" t="str">
        <f t="shared" ca="1" si="536"/>
        <v/>
      </c>
      <c r="AE481" s="29" t="e">
        <f ca="1">+_xlfn.IFNA(VLOOKUP($B481,'Resultados General'!$C$11:$CG$510,MATCH(AE$6,'Resultados General'!$C$10:$CG$10,0),0),"")</f>
        <v>#NAME?</v>
      </c>
      <c r="AF481" s="29" t="str">
        <f t="shared" ca="1" si="537"/>
        <v/>
      </c>
      <c r="AG481" s="29" t="str">
        <f t="shared" ca="1" si="538"/>
        <v/>
      </c>
      <c r="AH481" s="29" t="e">
        <f ca="1">+_xlfn.IFNA(VLOOKUP($B481,'Resultados General'!$C$11:$CG$510,MATCH(AH$6,'Resultados General'!$C$10:$CG$10,0),0),"")</f>
        <v>#NAME?</v>
      </c>
      <c r="AI481" s="29" t="str">
        <f t="shared" ca="1" si="539"/>
        <v/>
      </c>
      <c r="AJ481" s="29" t="str">
        <f t="shared" ca="1" si="540"/>
        <v/>
      </c>
      <c r="AK481" s="29" t="e">
        <f ca="1">+_xlfn.IFNA(VLOOKUP($B481,'Resultados General'!$C$11:$CG$510,MATCH(AK$6,'Resultados General'!$C$10:$CG$10,0),0),"")</f>
        <v>#NAME?</v>
      </c>
      <c r="AL481" s="29" t="str">
        <f t="shared" ca="1" si="541"/>
        <v/>
      </c>
      <c r="AM481" s="29" t="str">
        <f t="shared" ca="1" si="542"/>
        <v/>
      </c>
      <c r="AN481" s="29" t="e">
        <f ca="1">+_xlfn.IFNA(VLOOKUP($B481,'Resultados General'!$C$11:$CG$510,MATCH(AN$6,'Resultados General'!$C$10:$CG$10,0),0),"")</f>
        <v>#NAME?</v>
      </c>
      <c r="AO481" s="29" t="str">
        <f t="shared" ca="1" si="543"/>
        <v/>
      </c>
      <c r="AP481" s="29" t="str">
        <f t="shared" ca="1" si="544"/>
        <v/>
      </c>
      <c r="AQ481" s="29" t="e">
        <f ca="1">+_xlfn.IFNA(VLOOKUP($B481,'Resultados General'!$C$11:$CG$510,MATCH(AQ$6,'Resultados General'!$C$10:$CG$10,0),0),"")</f>
        <v>#NAME?</v>
      </c>
      <c r="AR481" s="29" t="str">
        <f t="shared" ca="1" si="545"/>
        <v/>
      </c>
      <c r="AS481" s="29" t="str">
        <f t="shared" ca="1" si="546"/>
        <v/>
      </c>
      <c r="AT481" s="29" t="e">
        <f ca="1">+_xlfn.IFNA(VLOOKUP($B481,'Resultados General'!$C$11:$CG$510,MATCH(AT$6,'Resultados General'!$C$10:$CG$10,0),0),"")</f>
        <v>#NAME?</v>
      </c>
      <c r="AU481" s="29" t="str">
        <f t="shared" ca="1" si="547"/>
        <v/>
      </c>
      <c r="AV481" s="29" t="str">
        <f t="shared" ca="1" si="548"/>
        <v/>
      </c>
      <c r="AW481" s="29" t="e">
        <f ca="1">+_xlfn.IFNA(VLOOKUP($B481,'Resultados General'!$C$11:$CG$510,MATCH(AW$6,'Resultados General'!$C$10:$CG$10,0),0),"")</f>
        <v>#NAME?</v>
      </c>
      <c r="AX481" s="29" t="str">
        <f t="shared" ca="1" si="549"/>
        <v/>
      </c>
      <c r="AY481" s="29" t="str">
        <f t="shared" ca="1" si="550"/>
        <v/>
      </c>
      <c r="AZ481" s="29" t="e">
        <f ca="1">+_xlfn.IFNA(VLOOKUP($B481,'Resultados General'!$C$11:$CG$510,MATCH(AZ$6,'Resultados General'!$C$10:$CG$10,0),0),"")</f>
        <v>#NAME?</v>
      </c>
      <c r="BA481" s="29" t="str">
        <f t="shared" ca="1" si="551"/>
        <v/>
      </c>
      <c r="BB481" s="29" t="str">
        <f t="shared" ca="1" si="552"/>
        <v/>
      </c>
      <c r="BC481" s="29" t="e">
        <f ca="1">+_xlfn.IFNA(VLOOKUP($B481,'Resultados General'!$C$11:$CG$510,MATCH(BC$6,'Resultados General'!$C$10:$CG$10,0),0),"")</f>
        <v>#NAME?</v>
      </c>
      <c r="BD481" s="29" t="str">
        <f t="shared" ca="1" si="553"/>
        <v/>
      </c>
      <c r="BE481" s="29" t="str">
        <f t="shared" ca="1" si="554"/>
        <v/>
      </c>
      <c r="BF481" s="29" t="e">
        <f ca="1">+_xlfn.IFNA(VLOOKUP($B481,'Resultados General'!$C$11:$CG$510,MATCH(BF$6,'Resultados General'!$C$10:$CG$10,0),0),"")</f>
        <v>#NAME?</v>
      </c>
      <c r="BG481" s="29" t="str">
        <f t="shared" ca="1" si="555"/>
        <v/>
      </c>
      <c r="BH481" s="29" t="str">
        <f t="shared" ca="1" si="556"/>
        <v/>
      </c>
      <c r="BI481" s="29" t="e">
        <f ca="1">+_xlfn.IFNA(VLOOKUP($B481,'Resultados General'!$C$11:$CG$510,MATCH(BI$6,'Resultados General'!$C$10:$CG$10,0),0),"")</f>
        <v>#NAME?</v>
      </c>
      <c r="BJ481" s="29" t="str">
        <f t="shared" ca="1" si="557"/>
        <v/>
      </c>
      <c r="BK481" s="29" t="str">
        <f t="shared" ca="1" si="558"/>
        <v/>
      </c>
      <c r="BL481" s="29" t="e">
        <f ca="1">+_xlfn.IFNA(VLOOKUP($B481,'Resultados General'!$C$11:$CG$510,MATCH(BL$6,'Resultados General'!$C$10:$CG$10,0),0),"")</f>
        <v>#NAME?</v>
      </c>
      <c r="BM481" s="29" t="str">
        <f t="shared" ca="1" si="559"/>
        <v/>
      </c>
      <c r="BN481" s="29" t="str">
        <f t="shared" ca="1" si="560"/>
        <v/>
      </c>
      <c r="BO481" s="29" t="e">
        <f ca="1">+_xlfn.IFNA(VLOOKUP($B481,'Resultados General'!$C$11:$CG$510,MATCH(BO$6,'Resultados General'!$C$10:$CG$10,0),0),"")</f>
        <v>#NAME?</v>
      </c>
      <c r="BP481" s="29" t="str">
        <f t="shared" ca="1" si="561"/>
        <v/>
      </c>
      <c r="BQ481" s="29" t="str">
        <f t="shared" ca="1" si="562"/>
        <v/>
      </c>
      <c r="BR481" s="29" t="e">
        <f ca="1">+_xlfn.IFNA(VLOOKUP($B481,'Resultados General'!$C$11:$CG$510,MATCH(BR$6,'Resultados General'!$C$10:$CG$10,0),0),"")</f>
        <v>#NAME?</v>
      </c>
      <c r="BS481" s="29" t="str">
        <f t="shared" ca="1" si="563"/>
        <v/>
      </c>
      <c r="BT481" s="29" t="str">
        <f t="shared" ca="1" si="564"/>
        <v/>
      </c>
      <c r="BU481" s="29" t="e">
        <f ca="1">+_xlfn.IFNA(VLOOKUP($B481,'Resultados General'!$C$11:$CG$510,MATCH(BU$6,'Resultados General'!$C$10:$CG$10,0),0),"")</f>
        <v>#NAME?</v>
      </c>
      <c r="BV481" s="29" t="str">
        <f t="shared" ca="1" si="565"/>
        <v/>
      </c>
      <c r="BW481" s="29" t="str">
        <f t="shared" ca="1" si="566"/>
        <v/>
      </c>
      <c r="BX481" s="29" t="e">
        <f ca="1">+_xlfn.IFNA(VLOOKUP($B481,'Resultados General'!$C$11:$CG$510,MATCH(BX$6,'Resultados General'!$C$10:$CG$10,0),0),"")</f>
        <v>#NAME?</v>
      </c>
      <c r="BY481" s="29" t="str">
        <f t="shared" ca="1" si="567"/>
        <v/>
      </c>
      <c r="BZ481" s="29" t="str">
        <f t="shared" ca="1" si="568"/>
        <v/>
      </c>
      <c r="CA481" s="29" t="e">
        <f ca="1">+_xlfn.IFNA(VLOOKUP($B481,'Resultados General'!$C$11:$CG$510,MATCH(CA$6,'Resultados General'!$C$10:$CG$10,0),0),"")</f>
        <v>#NAME?</v>
      </c>
      <c r="CB481" s="29" t="str">
        <f t="shared" ca="1" si="569"/>
        <v/>
      </c>
      <c r="CC481" s="29" t="str">
        <f t="shared" ca="1" si="570"/>
        <v/>
      </c>
      <c r="CD481" s="29" t="e">
        <f ca="1">+_xlfn.IFNA(VLOOKUP($B481,'Resultados General'!$C$11:$CG$510,MATCH(CD$6,'Resultados General'!$C$10:$CG$10,0),0),"")</f>
        <v>#NAME?</v>
      </c>
      <c r="CE481" s="29" t="str">
        <f t="shared" ca="1" si="571"/>
        <v/>
      </c>
      <c r="CF481" s="29" t="str">
        <f t="shared" ca="1" si="572"/>
        <v/>
      </c>
      <c r="CG481" s="29" t="e">
        <f ca="1">+_xlfn.IFNA(VLOOKUP($B481,'Resultados General'!$C$11:$CG$510,MATCH(CG$6,'Resultados General'!$C$10:$CG$10,0),0),"")</f>
        <v>#NAME?</v>
      </c>
      <c r="CH481" s="29" t="str">
        <f t="shared" ca="1" si="573"/>
        <v/>
      </c>
      <c r="CI481" s="29" t="str">
        <f t="shared" ca="1" si="574"/>
        <v/>
      </c>
      <c r="CJ481" s="29" t="e">
        <f ca="1">+_xlfn.IFNA(VLOOKUP($B481,'Resultados General'!$C$11:$CG$510,MATCH(CJ$6,'Resultados General'!$C$10:$CG$10,0),0),"")</f>
        <v>#NAME?</v>
      </c>
      <c r="CK481" s="29" t="str">
        <f t="shared" ca="1" si="575"/>
        <v/>
      </c>
      <c r="CL481" s="29" t="str">
        <f t="shared" ca="1" si="576"/>
        <v/>
      </c>
      <c r="CM481" s="29" t="e">
        <f ca="1">+_xlfn.IFNA(VLOOKUP($B481,'Resultados General'!$C$11:$CG$510,MATCH(CM$6,'Resultados General'!$C$10:$CG$10,0),0),"")</f>
        <v>#NAME?</v>
      </c>
      <c r="CN481" s="29" t="str">
        <f t="shared" ca="1" si="577"/>
        <v/>
      </c>
      <c r="CO481" s="29" t="str">
        <f t="shared" ca="1" si="578"/>
        <v/>
      </c>
      <c r="CP481" s="29" t="e">
        <f ca="1">+_xlfn.IFNA(VLOOKUP($B481,'Resultados General'!$C$11:$CG$510,MATCH(CP$6,'Resultados General'!$C$10:$CG$10,0),0),"")</f>
        <v>#NAME?</v>
      </c>
      <c r="CQ481" s="29" t="str">
        <f t="shared" ca="1" si="579"/>
        <v/>
      </c>
      <c r="CR481" s="29" t="str">
        <f t="shared" ca="1" si="580"/>
        <v/>
      </c>
      <c r="CS481" s="29" t="e">
        <f ca="1">+_xlfn.IFNA(VLOOKUP($B481,'Resultados General'!$C$11:$CG$510,MATCH(CS$6,'Resultados General'!$C$10:$CG$10,0),0),"")</f>
        <v>#NAME?</v>
      </c>
      <c r="CT481" s="29" t="str">
        <f t="shared" ca="1" si="581"/>
        <v/>
      </c>
      <c r="CU481" s="29" t="str">
        <f t="shared" ca="1" si="582"/>
        <v/>
      </c>
      <c r="CV481" s="29" t="e">
        <f ca="1">+_xlfn.IFNA(VLOOKUP($B481,'Resultados General'!$C$11:$CG$510,MATCH(CV$6,'Resultados General'!$C$10:$CG$10,0),0),"")</f>
        <v>#NAME?</v>
      </c>
      <c r="CW481" s="29" t="str">
        <f t="shared" ca="1" si="583"/>
        <v/>
      </c>
      <c r="CX481" s="29" t="str">
        <f t="shared" ca="1" si="584"/>
        <v/>
      </c>
      <c r="CY481" s="29" t="e">
        <f ca="1">+_xlfn.IFNA(VLOOKUP($B481,'Resultados General'!$C$11:$CG$510,MATCH(CY$6,'Resultados General'!$C$10:$CG$10,0),0),"")</f>
        <v>#NAME?</v>
      </c>
      <c r="CZ481" s="29" t="str">
        <f t="shared" ca="1" si="585"/>
        <v/>
      </c>
      <c r="DA481" s="29" t="str">
        <f t="shared" ca="1" si="586"/>
        <v/>
      </c>
      <c r="DB481" s="29" t="e">
        <f ca="1">+_xlfn.IFNA(VLOOKUP($B481,'Resultados General'!$C$11:$CG$510,MATCH(DB$6,'Resultados General'!$C$10:$CG$10,0),0),"")</f>
        <v>#NAME?</v>
      </c>
      <c r="DC481" s="29" t="str">
        <f t="shared" ca="1" si="587"/>
        <v/>
      </c>
      <c r="DD481" s="29" t="str">
        <f t="shared" ca="1" si="588"/>
        <v/>
      </c>
      <c r="DE481" s="29" t="e">
        <f ca="1">+_xlfn.IFNA(VLOOKUP($B481,'Resultados General'!$C$11:$CG$510,MATCH(DE$6,'Resultados General'!$C$10:$CG$10,0),0),"")</f>
        <v>#NAME?</v>
      </c>
      <c r="DF481" s="29" t="str">
        <f t="shared" ca="1" si="589"/>
        <v/>
      </c>
      <c r="DG481" s="29" t="str">
        <f t="shared" ca="1" si="590"/>
        <v/>
      </c>
      <c r="DH481" s="29" t="e">
        <f ca="1">+_xlfn.IFNA(VLOOKUP($B481,'Resultados General'!$C$11:$CG$510,MATCH(DH$6,'Resultados General'!$C$10:$CG$10,0),0),"")</f>
        <v>#NAME?</v>
      </c>
      <c r="DI481" s="29" t="str">
        <f t="shared" ca="1" si="591"/>
        <v/>
      </c>
      <c r="DJ481" s="29" t="str">
        <f t="shared" ca="1" si="592"/>
        <v/>
      </c>
      <c r="DK481" s="29" t="e">
        <f ca="1">+_xlfn.IFNA(VLOOKUP($B481,'Resultados General'!$C$11:$CG$510,MATCH(DK$6,'Resultados General'!$C$10:$CG$10,0),0),"")</f>
        <v>#NAME?</v>
      </c>
      <c r="DL481" s="29" t="str">
        <f t="shared" ca="1" si="593"/>
        <v/>
      </c>
      <c r="DM481" s="29" t="str">
        <f t="shared" ca="1" si="594"/>
        <v/>
      </c>
      <c r="DN481" s="29" t="e">
        <f ca="1">+_xlfn.IFNA(VLOOKUP($B481,'Resultados General'!$C$11:$CG$510,MATCH(DN$6,'Resultados General'!$C$10:$CG$10,0),0),"")</f>
        <v>#NAME?</v>
      </c>
      <c r="DO481" s="29" t="str">
        <f t="shared" ca="1" si="595"/>
        <v/>
      </c>
      <c r="DP481" s="29" t="str">
        <f t="shared" ca="1" si="596"/>
        <v/>
      </c>
    </row>
    <row r="482" spans="2:120">
      <c r="B482" s="219" t="str">
        <f>+IF('Resultados General'!C485="","",'Resultados General'!C485)</f>
        <v/>
      </c>
      <c r="C482" s="134" t="e">
        <f ca="1">+_xlfn.IFNA(VLOOKUP('Distribución de puestos'!B482,'Resultados General'!$C$11:$J$510,8,0),"")</f>
        <v>#NAME?</v>
      </c>
      <c r="D482" s="135" t="e">
        <f ca="1">+_xlfn.IFNA(VLOOKUP(B482,'Resultados General'!$C$11:$L$510,10,0),"")</f>
        <v>#NAME?</v>
      </c>
      <c r="E482" s="26" t="s">
        <v>76</v>
      </c>
      <c r="F482" s="26" t="s">
        <v>76</v>
      </c>
      <c r="G482" s="135" t="str">
        <f t="shared" ca="1" si="597"/>
        <v/>
      </c>
      <c r="H482" s="135" t="str">
        <f t="shared" ca="1" si="598"/>
        <v/>
      </c>
      <c r="I482" s="219" t="str">
        <f t="shared" si="599"/>
        <v/>
      </c>
      <c r="J482" s="138"/>
      <c r="M482" s="29" t="e">
        <f ca="1">+_xlfn.IFNA(VLOOKUP($B482,'Resultados General'!$C$11:$CG$510,MATCH(M$6,'Resultados General'!$C$10:$CG$10,0),0),"")</f>
        <v>#NAME?</v>
      </c>
      <c r="N482" s="29" t="str">
        <f t="shared" ca="1" si="525"/>
        <v/>
      </c>
      <c r="O482" s="29" t="str">
        <f t="shared" ca="1" si="526"/>
        <v/>
      </c>
      <c r="P482" s="29" t="e">
        <f ca="1">+_xlfn.IFNA(VLOOKUP($B482,'Resultados General'!$C$11:$CG$510,MATCH(P$6,'Resultados General'!$C$10:$CG$10,0),0),"")</f>
        <v>#NAME?</v>
      </c>
      <c r="Q482" s="29" t="str">
        <f t="shared" ca="1" si="527"/>
        <v/>
      </c>
      <c r="R482" s="29" t="str">
        <f t="shared" ca="1" si="528"/>
        <v/>
      </c>
      <c r="S482" s="29" t="e">
        <f ca="1">+_xlfn.IFNA(VLOOKUP($B482,'Resultados General'!$C$11:$CG$510,MATCH(S$6,'Resultados General'!$C$10:$CG$10,0),0),"")</f>
        <v>#NAME?</v>
      </c>
      <c r="T482" s="29" t="str">
        <f t="shared" ca="1" si="529"/>
        <v/>
      </c>
      <c r="U482" s="29" t="str">
        <f t="shared" ca="1" si="530"/>
        <v/>
      </c>
      <c r="V482" s="29" t="e">
        <f ca="1">+_xlfn.IFNA(VLOOKUP($B482,'Resultados General'!$C$11:$CG$510,MATCH(V$6,'Resultados General'!$C$10:$CG$10,0),0),"")</f>
        <v>#NAME?</v>
      </c>
      <c r="W482" s="29" t="str">
        <f t="shared" ca="1" si="531"/>
        <v/>
      </c>
      <c r="X482" s="29" t="str">
        <f t="shared" ca="1" si="532"/>
        <v/>
      </c>
      <c r="Y482" s="29" t="e">
        <f ca="1">+_xlfn.IFNA(VLOOKUP($B482,'Resultados General'!$C$11:$CG$510,MATCH(Y$6,'Resultados General'!$C$10:$CG$10,0),0),"")</f>
        <v>#NAME?</v>
      </c>
      <c r="Z482" s="29" t="str">
        <f t="shared" ca="1" si="533"/>
        <v/>
      </c>
      <c r="AA482" s="29" t="str">
        <f t="shared" ca="1" si="534"/>
        <v/>
      </c>
      <c r="AB482" s="29" t="e">
        <f ca="1">+_xlfn.IFNA(VLOOKUP($B482,'Resultados General'!$C$11:$CG$510,MATCH(AB$6,'Resultados General'!$C$10:$CG$10,0),0),"")</f>
        <v>#NAME?</v>
      </c>
      <c r="AC482" s="29" t="str">
        <f t="shared" ca="1" si="535"/>
        <v/>
      </c>
      <c r="AD482" s="29" t="str">
        <f t="shared" ca="1" si="536"/>
        <v/>
      </c>
      <c r="AE482" s="29" t="e">
        <f ca="1">+_xlfn.IFNA(VLOOKUP($B482,'Resultados General'!$C$11:$CG$510,MATCH(AE$6,'Resultados General'!$C$10:$CG$10,0),0),"")</f>
        <v>#NAME?</v>
      </c>
      <c r="AF482" s="29" t="str">
        <f t="shared" ca="1" si="537"/>
        <v/>
      </c>
      <c r="AG482" s="29" t="str">
        <f t="shared" ca="1" si="538"/>
        <v/>
      </c>
      <c r="AH482" s="29" t="e">
        <f ca="1">+_xlfn.IFNA(VLOOKUP($B482,'Resultados General'!$C$11:$CG$510,MATCH(AH$6,'Resultados General'!$C$10:$CG$10,0),0),"")</f>
        <v>#NAME?</v>
      </c>
      <c r="AI482" s="29" t="str">
        <f t="shared" ca="1" si="539"/>
        <v/>
      </c>
      <c r="AJ482" s="29" t="str">
        <f t="shared" ca="1" si="540"/>
        <v/>
      </c>
      <c r="AK482" s="29" t="e">
        <f ca="1">+_xlfn.IFNA(VLOOKUP($B482,'Resultados General'!$C$11:$CG$510,MATCH(AK$6,'Resultados General'!$C$10:$CG$10,0),0),"")</f>
        <v>#NAME?</v>
      </c>
      <c r="AL482" s="29" t="str">
        <f t="shared" ca="1" si="541"/>
        <v/>
      </c>
      <c r="AM482" s="29" t="str">
        <f t="shared" ca="1" si="542"/>
        <v/>
      </c>
      <c r="AN482" s="29" t="e">
        <f ca="1">+_xlfn.IFNA(VLOOKUP($B482,'Resultados General'!$C$11:$CG$510,MATCH(AN$6,'Resultados General'!$C$10:$CG$10,0),0),"")</f>
        <v>#NAME?</v>
      </c>
      <c r="AO482" s="29" t="str">
        <f t="shared" ca="1" si="543"/>
        <v/>
      </c>
      <c r="AP482" s="29" t="str">
        <f t="shared" ca="1" si="544"/>
        <v/>
      </c>
      <c r="AQ482" s="29" t="e">
        <f ca="1">+_xlfn.IFNA(VLOOKUP($B482,'Resultados General'!$C$11:$CG$510,MATCH(AQ$6,'Resultados General'!$C$10:$CG$10,0),0),"")</f>
        <v>#NAME?</v>
      </c>
      <c r="AR482" s="29" t="str">
        <f t="shared" ca="1" si="545"/>
        <v/>
      </c>
      <c r="AS482" s="29" t="str">
        <f t="shared" ca="1" si="546"/>
        <v/>
      </c>
      <c r="AT482" s="29" t="e">
        <f ca="1">+_xlfn.IFNA(VLOOKUP($B482,'Resultados General'!$C$11:$CG$510,MATCH(AT$6,'Resultados General'!$C$10:$CG$10,0),0),"")</f>
        <v>#NAME?</v>
      </c>
      <c r="AU482" s="29" t="str">
        <f t="shared" ca="1" si="547"/>
        <v/>
      </c>
      <c r="AV482" s="29" t="str">
        <f t="shared" ca="1" si="548"/>
        <v/>
      </c>
      <c r="AW482" s="29" t="e">
        <f ca="1">+_xlfn.IFNA(VLOOKUP($B482,'Resultados General'!$C$11:$CG$510,MATCH(AW$6,'Resultados General'!$C$10:$CG$10,0),0),"")</f>
        <v>#NAME?</v>
      </c>
      <c r="AX482" s="29" t="str">
        <f t="shared" ca="1" si="549"/>
        <v/>
      </c>
      <c r="AY482" s="29" t="str">
        <f t="shared" ca="1" si="550"/>
        <v/>
      </c>
      <c r="AZ482" s="29" t="e">
        <f ca="1">+_xlfn.IFNA(VLOOKUP($B482,'Resultados General'!$C$11:$CG$510,MATCH(AZ$6,'Resultados General'!$C$10:$CG$10,0),0),"")</f>
        <v>#NAME?</v>
      </c>
      <c r="BA482" s="29" t="str">
        <f t="shared" ca="1" si="551"/>
        <v/>
      </c>
      <c r="BB482" s="29" t="str">
        <f t="shared" ca="1" si="552"/>
        <v/>
      </c>
      <c r="BC482" s="29" t="e">
        <f ca="1">+_xlfn.IFNA(VLOOKUP($B482,'Resultados General'!$C$11:$CG$510,MATCH(BC$6,'Resultados General'!$C$10:$CG$10,0),0),"")</f>
        <v>#NAME?</v>
      </c>
      <c r="BD482" s="29" t="str">
        <f t="shared" ca="1" si="553"/>
        <v/>
      </c>
      <c r="BE482" s="29" t="str">
        <f t="shared" ca="1" si="554"/>
        <v/>
      </c>
      <c r="BF482" s="29" t="e">
        <f ca="1">+_xlfn.IFNA(VLOOKUP($B482,'Resultados General'!$C$11:$CG$510,MATCH(BF$6,'Resultados General'!$C$10:$CG$10,0),0),"")</f>
        <v>#NAME?</v>
      </c>
      <c r="BG482" s="29" t="str">
        <f t="shared" ca="1" si="555"/>
        <v/>
      </c>
      <c r="BH482" s="29" t="str">
        <f t="shared" ca="1" si="556"/>
        <v/>
      </c>
      <c r="BI482" s="29" t="e">
        <f ca="1">+_xlfn.IFNA(VLOOKUP($B482,'Resultados General'!$C$11:$CG$510,MATCH(BI$6,'Resultados General'!$C$10:$CG$10,0),0),"")</f>
        <v>#NAME?</v>
      </c>
      <c r="BJ482" s="29" t="str">
        <f t="shared" ca="1" si="557"/>
        <v/>
      </c>
      <c r="BK482" s="29" t="str">
        <f t="shared" ca="1" si="558"/>
        <v/>
      </c>
      <c r="BL482" s="29" t="e">
        <f ca="1">+_xlfn.IFNA(VLOOKUP($B482,'Resultados General'!$C$11:$CG$510,MATCH(BL$6,'Resultados General'!$C$10:$CG$10,0),0),"")</f>
        <v>#NAME?</v>
      </c>
      <c r="BM482" s="29" t="str">
        <f t="shared" ca="1" si="559"/>
        <v/>
      </c>
      <c r="BN482" s="29" t="str">
        <f t="shared" ca="1" si="560"/>
        <v/>
      </c>
      <c r="BO482" s="29" t="e">
        <f ca="1">+_xlfn.IFNA(VLOOKUP($B482,'Resultados General'!$C$11:$CG$510,MATCH(BO$6,'Resultados General'!$C$10:$CG$10,0),0),"")</f>
        <v>#NAME?</v>
      </c>
      <c r="BP482" s="29" t="str">
        <f t="shared" ca="1" si="561"/>
        <v/>
      </c>
      <c r="BQ482" s="29" t="str">
        <f t="shared" ca="1" si="562"/>
        <v/>
      </c>
      <c r="BR482" s="29" t="e">
        <f ca="1">+_xlfn.IFNA(VLOOKUP($B482,'Resultados General'!$C$11:$CG$510,MATCH(BR$6,'Resultados General'!$C$10:$CG$10,0),0),"")</f>
        <v>#NAME?</v>
      </c>
      <c r="BS482" s="29" t="str">
        <f t="shared" ca="1" si="563"/>
        <v/>
      </c>
      <c r="BT482" s="29" t="str">
        <f t="shared" ca="1" si="564"/>
        <v/>
      </c>
      <c r="BU482" s="29" t="e">
        <f ca="1">+_xlfn.IFNA(VLOOKUP($B482,'Resultados General'!$C$11:$CG$510,MATCH(BU$6,'Resultados General'!$C$10:$CG$10,0),0),"")</f>
        <v>#NAME?</v>
      </c>
      <c r="BV482" s="29" t="str">
        <f t="shared" ca="1" si="565"/>
        <v/>
      </c>
      <c r="BW482" s="29" t="str">
        <f t="shared" ca="1" si="566"/>
        <v/>
      </c>
      <c r="BX482" s="29" t="e">
        <f ca="1">+_xlfn.IFNA(VLOOKUP($B482,'Resultados General'!$C$11:$CG$510,MATCH(BX$6,'Resultados General'!$C$10:$CG$10,0),0),"")</f>
        <v>#NAME?</v>
      </c>
      <c r="BY482" s="29" t="str">
        <f t="shared" ca="1" si="567"/>
        <v/>
      </c>
      <c r="BZ482" s="29" t="str">
        <f t="shared" ca="1" si="568"/>
        <v/>
      </c>
      <c r="CA482" s="29" t="e">
        <f ca="1">+_xlfn.IFNA(VLOOKUP($B482,'Resultados General'!$C$11:$CG$510,MATCH(CA$6,'Resultados General'!$C$10:$CG$10,0),0),"")</f>
        <v>#NAME?</v>
      </c>
      <c r="CB482" s="29" t="str">
        <f t="shared" ca="1" si="569"/>
        <v/>
      </c>
      <c r="CC482" s="29" t="str">
        <f t="shared" ca="1" si="570"/>
        <v/>
      </c>
      <c r="CD482" s="29" t="e">
        <f ca="1">+_xlfn.IFNA(VLOOKUP($B482,'Resultados General'!$C$11:$CG$510,MATCH(CD$6,'Resultados General'!$C$10:$CG$10,0),0),"")</f>
        <v>#NAME?</v>
      </c>
      <c r="CE482" s="29" t="str">
        <f t="shared" ca="1" si="571"/>
        <v/>
      </c>
      <c r="CF482" s="29" t="str">
        <f t="shared" ca="1" si="572"/>
        <v/>
      </c>
      <c r="CG482" s="29" t="e">
        <f ca="1">+_xlfn.IFNA(VLOOKUP($B482,'Resultados General'!$C$11:$CG$510,MATCH(CG$6,'Resultados General'!$C$10:$CG$10,0),0),"")</f>
        <v>#NAME?</v>
      </c>
      <c r="CH482" s="29" t="str">
        <f t="shared" ca="1" si="573"/>
        <v/>
      </c>
      <c r="CI482" s="29" t="str">
        <f t="shared" ca="1" si="574"/>
        <v/>
      </c>
      <c r="CJ482" s="29" t="e">
        <f ca="1">+_xlfn.IFNA(VLOOKUP($B482,'Resultados General'!$C$11:$CG$510,MATCH(CJ$6,'Resultados General'!$C$10:$CG$10,0),0),"")</f>
        <v>#NAME?</v>
      </c>
      <c r="CK482" s="29" t="str">
        <f t="shared" ca="1" si="575"/>
        <v/>
      </c>
      <c r="CL482" s="29" t="str">
        <f t="shared" ca="1" si="576"/>
        <v/>
      </c>
      <c r="CM482" s="29" t="e">
        <f ca="1">+_xlfn.IFNA(VLOOKUP($B482,'Resultados General'!$C$11:$CG$510,MATCH(CM$6,'Resultados General'!$C$10:$CG$10,0),0),"")</f>
        <v>#NAME?</v>
      </c>
      <c r="CN482" s="29" t="str">
        <f t="shared" ca="1" si="577"/>
        <v/>
      </c>
      <c r="CO482" s="29" t="str">
        <f t="shared" ca="1" si="578"/>
        <v/>
      </c>
      <c r="CP482" s="29" t="e">
        <f ca="1">+_xlfn.IFNA(VLOOKUP($B482,'Resultados General'!$C$11:$CG$510,MATCH(CP$6,'Resultados General'!$C$10:$CG$10,0),0),"")</f>
        <v>#NAME?</v>
      </c>
      <c r="CQ482" s="29" t="str">
        <f t="shared" ca="1" si="579"/>
        <v/>
      </c>
      <c r="CR482" s="29" t="str">
        <f t="shared" ca="1" si="580"/>
        <v/>
      </c>
      <c r="CS482" s="29" t="e">
        <f ca="1">+_xlfn.IFNA(VLOOKUP($B482,'Resultados General'!$C$11:$CG$510,MATCH(CS$6,'Resultados General'!$C$10:$CG$10,0),0),"")</f>
        <v>#NAME?</v>
      </c>
      <c r="CT482" s="29" t="str">
        <f t="shared" ca="1" si="581"/>
        <v/>
      </c>
      <c r="CU482" s="29" t="str">
        <f t="shared" ca="1" si="582"/>
        <v/>
      </c>
      <c r="CV482" s="29" t="e">
        <f ca="1">+_xlfn.IFNA(VLOOKUP($B482,'Resultados General'!$C$11:$CG$510,MATCH(CV$6,'Resultados General'!$C$10:$CG$10,0),0),"")</f>
        <v>#NAME?</v>
      </c>
      <c r="CW482" s="29" t="str">
        <f t="shared" ca="1" si="583"/>
        <v/>
      </c>
      <c r="CX482" s="29" t="str">
        <f t="shared" ca="1" si="584"/>
        <v/>
      </c>
      <c r="CY482" s="29" t="e">
        <f ca="1">+_xlfn.IFNA(VLOOKUP($B482,'Resultados General'!$C$11:$CG$510,MATCH(CY$6,'Resultados General'!$C$10:$CG$10,0),0),"")</f>
        <v>#NAME?</v>
      </c>
      <c r="CZ482" s="29" t="str">
        <f t="shared" ca="1" si="585"/>
        <v/>
      </c>
      <c r="DA482" s="29" t="str">
        <f t="shared" ca="1" si="586"/>
        <v/>
      </c>
      <c r="DB482" s="29" t="e">
        <f ca="1">+_xlfn.IFNA(VLOOKUP($B482,'Resultados General'!$C$11:$CG$510,MATCH(DB$6,'Resultados General'!$C$10:$CG$10,0),0),"")</f>
        <v>#NAME?</v>
      </c>
      <c r="DC482" s="29" t="str">
        <f t="shared" ca="1" si="587"/>
        <v/>
      </c>
      <c r="DD482" s="29" t="str">
        <f t="shared" ca="1" si="588"/>
        <v/>
      </c>
      <c r="DE482" s="29" t="e">
        <f ca="1">+_xlfn.IFNA(VLOOKUP($B482,'Resultados General'!$C$11:$CG$510,MATCH(DE$6,'Resultados General'!$C$10:$CG$10,0),0),"")</f>
        <v>#NAME?</v>
      </c>
      <c r="DF482" s="29" t="str">
        <f t="shared" ca="1" si="589"/>
        <v/>
      </c>
      <c r="DG482" s="29" t="str">
        <f t="shared" ca="1" si="590"/>
        <v/>
      </c>
      <c r="DH482" s="29" t="e">
        <f ca="1">+_xlfn.IFNA(VLOOKUP($B482,'Resultados General'!$C$11:$CG$510,MATCH(DH$6,'Resultados General'!$C$10:$CG$10,0),0),"")</f>
        <v>#NAME?</v>
      </c>
      <c r="DI482" s="29" t="str">
        <f t="shared" ca="1" si="591"/>
        <v/>
      </c>
      <c r="DJ482" s="29" t="str">
        <f t="shared" ca="1" si="592"/>
        <v/>
      </c>
      <c r="DK482" s="29" t="e">
        <f ca="1">+_xlfn.IFNA(VLOOKUP($B482,'Resultados General'!$C$11:$CG$510,MATCH(DK$6,'Resultados General'!$C$10:$CG$10,0),0),"")</f>
        <v>#NAME?</v>
      </c>
      <c r="DL482" s="29" t="str">
        <f t="shared" ca="1" si="593"/>
        <v/>
      </c>
      <c r="DM482" s="29" t="str">
        <f t="shared" ca="1" si="594"/>
        <v/>
      </c>
      <c r="DN482" s="29" t="e">
        <f ca="1">+_xlfn.IFNA(VLOOKUP($B482,'Resultados General'!$C$11:$CG$510,MATCH(DN$6,'Resultados General'!$C$10:$CG$10,0),0),"")</f>
        <v>#NAME?</v>
      </c>
      <c r="DO482" s="29" t="str">
        <f t="shared" ca="1" si="595"/>
        <v/>
      </c>
      <c r="DP482" s="29" t="str">
        <f t="shared" ca="1" si="596"/>
        <v/>
      </c>
    </row>
    <row r="483" spans="2:120">
      <c r="B483" s="219" t="str">
        <f>+IF('Resultados General'!C486="","",'Resultados General'!C486)</f>
        <v/>
      </c>
      <c r="C483" s="134" t="e">
        <f ca="1">+_xlfn.IFNA(VLOOKUP('Distribución de puestos'!B483,'Resultados General'!$C$11:$J$510,8,0),"")</f>
        <v>#NAME?</v>
      </c>
      <c r="D483" s="135" t="e">
        <f ca="1">+_xlfn.IFNA(VLOOKUP(B483,'Resultados General'!$C$11:$L$510,10,0),"")</f>
        <v>#NAME?</v>
      </c>
      <c r="E483" s="26" t="s">
        <v>76</v>
      </c>
      <c r="F483" s="26" t="s">
        <v>76</v>
      </c>
      <c r="G483" s="135" t="str">
        <f t="shared" ca="1" si="597"/>
        <v/>
      </c>
      <c r="H483" s="135" t="str">
        <f t="shared" ca="1" si="598"/>
        <v/>
      </c>
      <c r="I483" s="219" t="str">
        <f t="shared" si="599"/>
        <v/>
      </c>
      <c r="J483" s="138"/>
      <c r="M483" s="29" t="e">
        <f ca="1">+_xlfn.IFNA(VLOOKUP($B483,'Resultados General'!$C$11:$CG$510,MATCH(M$6,'Resultados General'!$C$10:$CG$10,0),0),"")</f>
        <v>#NAME?</v>
      </c>
      <c r="N483" s="29" t="str">
        <f t="shared" ca="1" si="525"/>
        <v/>
      </c>
      <c r="O483" s="29" t="str">
        <f t="shared" ca="1" si="526"/>
        <v/>
      </c>
      <c r="P483" s="29" t="e">
        <f ca="1">+_xlfn.IFNA(VLOOKUP($B483,'Resultados General'!$C$11:$CG$510,MATCH(P$6,'Resultados General'!$C$10:$CG$10,0),0),"")</f>
        <v>#NAME?</v>
      </c>
      <c r="Q483" s="29" t="str">
        <f t="shared" ca="1" si="527"/>
        <v/>
      </c>
      <c r="R483" s="29" t="str">
        <f t="shared" ca="1" si="528"/>
        <v/>
      </c>
      <c r="S483" s="29" t="e">
        <f ca="1">+_xlfn.IFNA(VLOOKUP($B483,'Resultados General'!$C$11:$CG$510,MATCH(S$6,'Resultados General'!$C$10:$CG$10,0),0),"")</f>
        <v>#NAME?</v>
      </c>
      <c r="T483" s="29" t="str">
        <f t="shared" ca="1" si="529"/>
        <v/>
      </c>
      <c r="U483" s="29" t="str">
        <f t="shared" ca="1" si="530"/>
        <v/>
      </c>
      <c r="V483" s="29" t="e">
        <f ca="1">+_xlfn.IFNA(VLOOKUP($B483,'Resultados General'!$C$11:$CG$510,MATCH(V$6,'Resultados General'!$C$10:$CG$10,0),0),"")</f>
        <v>#NAME?</v>
      </c>
      <c r="W483" s="29" t="str">
        <f t="shared" ca="1" si="531"/>
        <v/>
      </c>
      <c r="X483" s="29" t="str">
        <f t="shared" ca="1" si="532"/>
        <v/>
      </c>
      <c r="Y483" s="29" t="e">
        <f ca="1">+_xlfn.IFNA(VLOOKUP($B483,'Resultados General'!$C$11:$CG$510,MATCH(Y$6,'Resultados General'!$C$10:$CG$10,0),0),"")</f>
        <v>#NAME?</v>
      </c>
      <c r="Z483" s="29" t="str">
        <f t="shared" ca="1" si="533"/>
        <v/>
      </c>
      <c r="AA483" s="29" t="str">
        <f t="shared" ca="1" si="534"/>
        <v/>
      </c>
      <c r="AB483" s="29" t="e">
        <f ca="1">+_xlfn.IFNA(VLOOKUP($B483,'Resultados General'!$C$11:$CG$510,MATCH(AB$6,'Resultados General'!$C$10:$CG$10,0),0),"")</f>
        <v>#NAME?</v>
      </c>
      <c r="AC483" s="29" t="str">
        <f t="shared" ca="1" si="535"/>
        <v/>
      </c>
      <c r="AD483" s="29" t="str">
        <f t="shared" ca="1" si="536"/>
        <v/>
      </c>
      <c r="AE483" s="29" t="e">
        <f ca="1">+_xlfn.IFNA(VLOOKUP($B483,'Resultados General'!$C$11:$CG$510,MATCH(AE$6,'Resultados General'!$C$10:$CG$10,0),0),"")</f>
        <v>#NAME?</v>
      </c>
      <c r="AF483" s="29" t="str">
        <f t="shared" ca="1" si="537"/>
        <v/>
      </c>
      <c r="AG483" s="29" t="str">
        <f t="shared" ca="1" si="538"/>
        <v/>
      </c>
      <c r="AH483" s="29" t="e">
        <f ca="1">+_xlfn.IFNA(VLOOKUP($B483,'Resultados General'!$C$11:$CG$510,MATCH(AH$6,'Resultados General'!$C$10:$CG$10,0),0),"")</f>
        <v>#NAME?</v>
      </c>
      <c r="AI483" s="29" t="str">
        <f t="shared" ca="1" si="539"/>
        <v/>
      </c>
      <c r="AJ483" s="29" t="str">
        <f t="shared" ca="1" si="540"/>
        <v/>
      </c>
      <c r="AK483" s="29" t="e">
        <f ca="1">+_xlfn.IFNA(VLOOKUP($B483,'Resultados General'!$C$11:$CG$510,MATCH(AK$6,'Resultados General'!$C$10:$CG$10,0),0),"")</f>
        <v>#NAME?</v>
      </c>
      <c r="AL483" s="29" t="str">
        <f t="shared" ca="1" si="541"/>
        <v/>
      </c>
      <c r="AM483" s="29" t="str">
        <f t="shared" ca="1" si="542"/>
        <v/>
      </c>
      <c r="AN483" s="29" t="e">
        <f ca="1">+_xlfn.IFNA(VLOOKUP($B483,'Resultados General'!$C$11:$CG$510,MATCH(AN$6,'Resultados General'!$C$10:$CG$10,0),0),"")</f>
        <v>#NAME?</v>
      </c>
      <c r="AO483" s="29" t="str">
        <f t="shared" ca="1" si="543"/>
        <v/>
      </c>
      <c r="AP483" s="29" t="str">
        <f t="shared" ca="1" si="544"/>
        <v/>
      </c>
      <c r="AQ483" s="29" t="e">
        <f ca="1">+_xlfn.IFNA(VLOOKUP($B483,'Resultados General'!$C$11:$CG$510,MATCH(AQ$6,'Resultados General'!$C$10:$CG$10,0),0),"")</f>
        <v>#NAME?</v>
      </c>
      <c r="AR483" s="29" t="str">
        <f t="shared" ca="1" si="545"/>
        <v/>
      </c>
      <c r="AS483" s="29" t="str">
        <f t="shared" ca="1" si="546"/>
        <v/>
      </c>
      <c r="AT483" s="29" t="e">
        <f ca="1">+_xlfn.IFNA(VLOOKUP($B483,'Resultados General'!$C$11:$CG$510,MATCH(AT$6,'Resultados General'!$C$10:$CG$10,0),0),"")</f>
        <v>#NAME?</v>
      </c>
      <c r="AU483" s="29" t="str">
        <f t="shared" ca="1" si="547"/>
        <v/>
      </c>
      <c r="AV483" s="29" t="str">
        <f t="shared" ca="1" si="548"/>
        <v/>
      </c>
      <c r="AW483" s="29" t="e">
        <f ca="1">+_xlfn.IFNA(VLOOKUP($B483,'Resultados General'!$C$11:$CG$510,MATCH(AW$6,'Resultados General'!$C$10:$CG$10,0),0),"")</f>
        <v>#NAME?</v>
      </c>
      <c r="AX483" s="29" t="str">
        <f t="shared" ca="1" si="549"/>
        <v/>
      </c>
      <c r="AY483" s="29" t="str">
        <f t="shared" ca="1" si="550"/>
        <v/>
      </c>
      <c r="AZ483" s="29" t="e">
        <f ca="1">+_xlfn.IFNA(VLOOKUP($B483,'Resultados General'!$C$11:$CG$510,MATCH(AZ$6,'Resultados General'!$C$10:$CG$10,0),0),"")</f>
        <v>#NAME?</v>
      </c>
      <c r="BA483" s="29" t="str">
        <f t="shared" ca="1" si="551"/>
        <v/>
      </c>
      <c r="BB483" s="29" t="str">
        <f t="shared" ca="1" si="552"/>
        <v/>
      </c>
      <c r="BC483" s="29" t="e">
        <f ca="1">+_xlfn.IFNA(VLOOKUP($B483,'Resultados General'!$C$11:$CG$510,MATCH(BC$6,'Resultados General'!$C$10:$CG$10,0),0),"")</f>
        <v>#NAME?</v>
      </c>
      <c r="BD483" s="29" t="str">
        <f t="shared" ca="1" si="553"/>
        <v/>
      </c>
      <c r="BE483" s="29" t="str">
        <f t="shared" ca="1" si="554"/>
        <v/>
      </c>
      <c r="BF483" s="29" t="e">
        <f ca="1">+_xlfn.IFNA(VLOOKUP($B483,'Resultados General'!$C$11:$CG$510,MATCH(BF$6,'Resultados General'!$C$10:$CG$10,0),0),"")</f>
        <v>#NAME?</v>
      </c>
      <c r="BG483" s="29" t="str">
        <f t="shared" ca="1" si="555"/>
        <v/>
      </c>
      <c r="BH483" s="29" t="str">
        <f t="shared" ca="1" si="556"/>
        <v/>
      </c>
      <c r="BI483" s="29" t="e">
        <f ca="1">+_xlfn.IFNA(VLOOKUP($B483,'Resultados General'!$C$11:$CG$510,MATCH(BI$6,'Resultados General'!$C$10:$CG$10,0),0),"")</f>
        <v>#NAME?</v>
      </c>
      <c r="BJ483" s="29" t="str">
        <f t="shared" ca="1" si="557"/>
        <v/>
      </c>
      <c r="BK483" s="29" t="str">
        <f t="shared" ca="1" si="558"/>
        <v/>
      </c>
      <c r="BL483" s="29" t="e">
        <f ca="1">+_xlfn.IFNA(VLOOKUP($B483,'Resultados General'!$C$11:$CG$510,MATCH(BL$6,'Resultados General'!$C$10:$CG$10,0),0),"")</f>
        <v>#NAME?</v>
      </c>
      <c r="BM483" s="29" t="str">
        <f t="shared" ca="1" si="559"/>
        <v/>
      </c>
      <c r="BN483" s="29" t="str">
        <f t="shared" ca="1" si="560"/>
        <v/>
      </c>
      <c r="BO483" s="29" t="e">
        <f ca="1">+_xlfn.IFNA(VLOOKUP($B483,'Resultados General'!$C$11:$CG$510,MATCH(BO$6,'Resultados General'!$C$10:$CG$10,0),0),"")</f>
        <v>#NAME?</v>
      </c>
      <c r="BP483" s="29" t="str">
        <f t="shared" ca="1" si="561"/>
        <v/>
      </c>
      <c r="BQ483" s="29" t="str">
        <f t="shared" ca="1" si="562"/>
        <v/>
      </c>
      <c r="BR483" s="29" t="e">
        <f ca="1">+_xlfn.IFNA(VLOOKUP($B483,'Resultados General'!$C$11:$CG$510,MATCH(BR$6,'Resultados General'!$C$10:$CG$10,0),0),"")</f>
        <v>#NAME?</v>
      </c>
      <c r="BS483" s="29" t="str">
        <f t="shared" ca="1" si="563"/>
        <v/>
      </c>
      <c r="BT483" s="29" t="str">
        <f t="shared" ca="1" si="564"/>
        <v/>
      </c>
      <c r="BU483" s="29" t="e">
        <f ca="1">+_xlfn.IFNA(VLOOKUP($B483,'Resultados General'!$C$11:$CG$510,MATCH(BU$6,'Resultados General'!$C$10:$CG$10,0),0),"")</f>
        <v>#NAME?</v>
      </c>
      <c r="BV483" s="29" t="str">
        <f t="shared" ca="1" si="565"/>
        <v/>
      </c>
      <c r="BW483" s="29" t="str">
        <f t="shared" ca="1" si="566"/>
        <v/>
      </c>
      <c r="BX483" s="29" t="e">
        <f ca="1">+_xlfn.IFNA(VLOOKUP($B483,'Resultados General'!$C$11:$CG$510,MATCH(BX$6,'Resultados General'!$C$10:$CG$10,0),0),"")</f>
        <v>#NAME?</v>
      </c>
      <c r="BY483" s="29" t="str">
        <f t="shared" ca="1" si="567"/>
        <v/>
      </c>
      <c r="BZ483" s="29" t="str">
        <f t="shared" ca="1" si="568"/>
        <v/>
      </c>
      <c r="CA483" s="29" t="e">
        <f ca="1">+_xlfn.IFNA(VLOOKUP($B483,'Resultados General'!$C$11:$CG$510,MATCH(CA$6,'Resultados General'!$C$10:$CG$10,0),0),"")</f>
        <v>#NAME?</v>
      </c>
      <c r="CB483" s="29" t="str">
        <f t="shared" ca="1" si="569"/>
        <v/>
      </c>
      <c r="CC483" s="29" t="str">
        <f t="shared" ca="1" si="570"/>
        <v/>
      </c>
      <c r="CD483" s="29" t="e">
        <f ca="1">+_xlfn.IFNA(VLOOKUP($B483,'Resultados General'!$C$11:$CG$510,MATCH(CD$6,'Resultados General'!$C$10:$CG$10,0),0),"")</f>
        <v>#NAME?</v>
      </c>
      <c r="CE483" s="29" t="str">
        <f t="shared" ca="1" si="571"/>
        <v/>
      </c>
      <c r="CF483" s="29" t="str">
        <f t="shared" ca="1" si="572"/>
        <v/>
      </c>
      <c r="CG483" s="29" t="e">
        <f ca="1">+_xlfn.IFNA(VLOOKUP($B483,'Resultados General'!$C$11:$CG$510,MATCH(CG$6,'Resultados General'!$C$10:$CG$10,0),0),"")</f>
        <v>#NAME?</v>
      </c>
      <c r="CH483" s="29" t="str">
        <f t="shared" ca="1" si="573"/>
        <v/>
      </c>
      <c r="CI483" s="29" t="str">
        <f t="shared" ca="1" si="574"/>
        <v/>
      </c>
      <c r="CJ483" s="29" t="e">
        <f ca="1">+_xlfn.IFNA(VLOOKUP($B483,'Resultados General'!$C$11:$CG$510,MATCH(CJ$6,'Resultados General'!$C$10:$CG$10,0),0),"")</f>
        <v>#NAME?</v>
      </c>
      <c r="CK483" s="29" t="str">
        <f t="shared" ca="1" si="575"/>
        <v/>
      </c>
      <c r="CL483" s="29" t="str">
        <f t="shared" ca="1" si="576"/>
        <v/>
      </c>
      <c r="CM483" s="29" t="e">
        <f ca="1">+_xlfn.IFNA(VLOOKUP($B483,'Resultados General'!$C$11:$CG$510,MATCH(CM$6,'Resultados General'!$C$10:$CG$10,0),0),"")</f>
        <v>#NAME?</v>
      </c>
      <c r="CN483" s="29" t="str">
        <f t="shared" ca="1" si="577"/>
        <v/>
      </c>
      <c r="CO483" s="29" t="str">
        <f t="shared" ca="1" si="578"/>
        <v/>
      </c>
      <c r="CP483" s="29" t="e">
        <f ca="1">+_xlfn.IFNA(VLOOKUP($B483,'Resultados General'!$C$11:$CG$510,MATCH(CP$6,'Resultados General'!$C$10:$CG$10,0),0),"")</f>
        <v>#NAME?</v>
      </c>
      <c r="CQ483" s="29" t="str">
        <f t="shared" ca="1" si="579"/>
        <v/>
      </c>
      <c r="CR483" s="29" t="str">
        <f t="shared" ca="1" si="580"/>
        <v/>
      </c>
      <c r="CS483" s="29" t="e">
        <f ca="1">+_xlfn.IFNA(VLOOKUP($B483,'Resultados General'!$C$11:$CG$510,MATCH(CS$6,'Resultados General'!$C$10:$CG$10,0),0),"")</f>
        <v>#NAME?</v>
      </c>
      <c r="CT483" s="29" t="str">
        <f t="shared" ca="1" si="581"/>
        <v/>
      </c>
      <c r="CU483" s="29" t="str">
        <f t="shared" ca="1" si="582"/>
        <v/>
      </c>
      <c r="CV483" s="29" t="e">
        <f ca="1">+_xlfn.IFNA(VLOOKUP($B483,'Resultados General'!$C$11:$CG$510,MATCH(CV$6,'Resultados General'!$C$10:$CG$10,0),0),"")</f>
        <v>#NAME?</v>
      </c>
      <c r="CW483" s="29" t="str">
        <f t="shared" ca="1" si="583"/>
        <v/>
      </c>
      <c r="CX483" s="29" t="str">
        <f t="shared" ca="1" si="584"/>
        <v/>
      </c>
      <c r="CY483" s="29" t="e">
        <f ca="1">+_xlfn.IFNA(VLOOKUP($B483,'Resultados General'!$C$11:$CG$510,MATCH(CY$6,'Resultados General'!$C$10:$CG$10,0),0),"")</f>
        <v>#NAME?</v>
      </c>
      <c r="CZ483" s="29" t="str">
        <f t="shared" ca="1" si="585"/>
        <v/>
      </c>
      <c r="DA483" s="29" t="str">
        <f t="shared" ca="1" si="586"/>
        <v/>
      </c>
      <c r="DB483" s="29" t="e">
        <f ca="1">+_xlfn.IFNA(VLOOKUP($B483,'Resultados General'!$C$11:$CG$510,MATCH(DB$6,'Resultados General'!$C$10:$CG$10,0),0),"")</f>
        <v>#NAME?</v>
      </c>
      <c r="DC483" s="29" t="str">
        <f t="shared" ca="1" si="587"/>
        <v/>
      </c>
      <c r="DD483" s="29" t="str">
        <f t="shared" ca="1" si="588"/>
        <v/>
      </c>
      <c r="DE483" s="29" t="e">
        <f ca="1">+_xlfn.IFNA(VLOOKUP($B483,'Resultados General'!$C$11:$CG$510,MATCH(DE$6,'Resultados General'!$C$10:$CG$10,0),0),"")</f>
        <v>#NAME?</v>
      </c>
      <c r="DF483" s="29" t="str">
        <f t="shared" ca="1" si="589"/>
        <v/>
      </c>
      <c r="DG483" s="29" t="str">
        <f t="shared" ca="1" si="590"/>
        <v/>
      </c>
      <c r="DH483" s="29" t="e">
        <f ca="1">+_xlfn.IFNA(VLOOKUP($B483,'Resultados General'!$C$11:$CG$510,MATCH(DH$6,'Resultados General'!$C$10:$CG$10,0),0),"")</f>
        <v>#NAME?</v>
      </c>
      <c r="DI483" s="29" t="str">
        <f t="shared" ca="1" si="591"/>
        <v/>
      </c>
      <c r="DJ483" s="29" t="str">
        <f t="shared" ca="1" si="592"/>
        <v/>
      </c>
      <c r="DK483" s="29" t="e">
        <f ca="1">+_xlfn.IFNA(VLOOKUP($B483,'Resultados General'!$C$11:$CG$510,MATCH(DK$6,'Resultados General'!$C$10:$CG$10,0),0),"")</f>
        <v>#NAME?</v>
      </c>
      <c r="DL483" s="29" t="str">
        <f t="shared" ca="1" si="593"/>
        <v/>
      </c>
      <c r="DM483" s="29" t="str">
        <f t="shared" ca="1" si="594"/>
        <v/>
      </c>
      <c r="DN483" s="29" t="e">
        <f ca="1">+_xlfn.IFNA(VLOOKUP($B483,'Resultados General'!$C$11:$CG$510,MATCH(DN$6,'Resultados General'!$C$10:$CG$10,0),0),"")</f>
        <v>#NAME?</v>
      </c>
      <c r="DO483" s="29" t="str">
        <f t="shared" ca="1" si="595"/>
        <v/>
      </c>
      <c r="DP483" s="29" t="str">
        <f t="shared" ca="1" si="596"/>
        <v/>
      </c>
    </row>
    <row r="484" spans="2:120">
      <c r="B484" s="219" t="str">
        <f>+IF('Resultados General'!C487="","",'Resultados General'!C487)</f>
        <v/>
      </c>
      <c r="C484" s="134" t="e">
        <f ca="1">+_xlfn.IFNA(VLOOKUP('Distribución de puestos'!B484,'Resultados General'!$C$11:$J$510,8,0),"")</f>
        <v>#NAME?</v>
      </c>
      <c r="D484" s="135" t="e">
        <f ca="1">+_xlfn.IFNA(VLOOKUP(B484,'Resultados General'!$C$11:$L$510,10,0),"")</f>
        <v>#NAME?</v>
      </c>
      <c r="E484" s="26" t="s">
        <v>76</v>
      </c>
      <c r="F484" s="26" t="s">
        <v>76</v>
      </c>
      <c r="G484" s="135" t="str">
        <f t="shared" ca="1" si="597"/>
        <v/>
      </c>
      <c r="H484" s="135" t="str">
        <f t="shared" ca="1" si="598"/>
        <v/>
      </c>
      <c r="I484" s="219" t="str">
        <f t="shared" si="599"/>
        <v/>
      </c>
      <c r="J484" s="138"/>
      <c r="M484" s="29" t="e">
        <f ca="1">+_xlfn.IFNA(VLOOKUP($B484,'Resultados General'!$C$11:$CG$510,MATCH(M$6,'Resultados General'!$C$10:$CG$10,0),0),"")</f>
        <v>#NAME?</v>
      </c>
      <c r="N484" s="29" t="str">
        <f t="shared" ca="1" si="525"/>
        <v/>
      </c>
      <c r="O484" s="29" t="str">
        <f t="shared" ca="1" si="526"/>
        <v/>
      </c>
      <c r="P484" s="29" t="e">
        <f ca="1">+_xlfn.IFNA(VLOOKUP($B484,'Resultados General'!$C$11:$CG$510,MATCH(P$6,'Resultados General'!$C$10:$CG$10,0),0),"")</f>
        <v>#NAME?</v>
      </c>
      <c r="Q484" s="29" t="str">
        <f t="shared" ca="1" si="527"/>
        <v/>
      </c>
      <c r="R484" s="29" t="str">
        <f t="shared" ca="1" si="528"/>
        <v/>
      </c>
      <c r="S484" s="29" t="e">
        <f ca="1">+_xlfn.IFNA(VLOOKUP($B484,'Resultados General'!$C$11:$CG$510,MATCH(S$6,'Resultados General'!$C$10:$CG$10,0),0),"")</f>
        <v>#NAME?</v>
      </c>
      <c r="T484" s="29" t="str">
        <f t="shared" ca="1" si="529"/>
        <v/>
      </c>
      <c r="U484" s="29" t="str">
        <f t="shared" ca="1" si="530"/>
        <v/>
      </c>
      <c r="V484" s="29" t="e">
        <f ca="1">+_xlfn.IFNA(VLOOKUP($B484,'Resultados General'!$C$11:$CG$510,MATCH(V$6,'Resultados General'!$C$10:$CG$10,0),0),"")</f>
        <v>#NAME?</v>
      </c>
      <c r="W484" s="29" t="str">
        <f t="shared" ca="1" si="531"/>
        <v/>
      </c>
      <c r="X484" s="29" t="str">
        <f t="shared" ca="1" si="532"/>
        <v/>
      </c>
      <c r="Y484" s="29" t="e">
        <f ca="1">+_xlfn.IFNA(VLOOKUP($B484,'Resultados General'!$C$11:$CG$510,MATCH(Y$6,'Resultados General'!$C$10:$CG$10,0),0),"")</f>
        <v>#NAME?</v>
      </c>
      <c r="Z484" s="29" t="str">
        <f t="shared" ca="1" si="533"/>
        <v/>
      </c>
      <c r="AA484" s="29" t="str">
        <f t="shared" ca="1" si="534"/>
        <v/>
      </c>
      <c r="AB484" s="29" t="e">
        <f ca="1">+_xlfn.IFNA(VLOOKUP($B484,'Resultados General'!$C$11:$CG$510,MATCH(AB$6,'Resultados General'!$C$10:$CG$10,0),0),"")</f>
        <v>#NAME?</v>
      </c>
      <c r="AC484" s="29" t="str">
        <f t="shared" ca="1" si="535"/>
        <v/>
      </c>
      <c r="AD484" s="29" t="str">
        <f t="shared" ca="1" si="536"/>
        <v/>
      </c>
      <c r="AE484" s="29" t="e">
        <f ca="1">+_xlfn.IFNA(VLOOKUP($B484,'Resultados General'!$C$11:$CG$510,MATCH(AE$6,'Resultados General'!$C$10:$CG$10,0),0),"")</f>
        <v>#NAME?</v>
      </c>
      <c r="AF484" s="29" t="str">
        <f t="shared" ca="1" si="537"/>
        <v/>
      </c>
      <c r="AG484" s="29" t="str">
        <f t="shared" ca="1" si="538"/>
        <v/>
      </c>
      <c r="AH484" s="29" t="e">
        <f ca="1">+_xlfn.IFNA(VLOOKUP($B484,'Resultados General'!$C$11:$CG$510,MATCH(AH$6,'Resultados General'!$C$10:$CG$10,0),0),"")</f>
        <v>#NAME?</v>
      </c>
      <c r="AI484" s="29" t="str">
        <f t="shared" ca="1" si="539"/>
        <v/>
      </c>
      <c r="AJ484" s="29" t="str">
        <f t="shared" ca="1" si="540"/>
        <v/>
      </c>
      <c r="AK484" s="29" t="e">
        <f ca="1">+_xlfn.IFNA(VLOOKUP($B484,'Resultados General'!$C$11:$CG$510,MATCH(AK$6,'Resultados General'!$C$10:$CG$10,0),0),"")</f>
        <v>#NAME?</v>
      </c>
      <c r="AL484" s="29" t="str">
        <f t="shared" ca="1" si="541"/>
        <v/>
      </c>
      <c r="AM484" s="29" t="str">
        <f t="shared" ca="1" si="542"/>
        <v/>
      </c>
      <c r="AN484" s="29" t="e">
        <f ca="1">+_xlfn.IFNA(VLOOKUP($B484,'Resultados General'!$C$11:$CG$510,MATCH(AN$6,'Resultados General'!$C$10:$CG$10,0),0),"")</f>
        <v>#NAME?</v>
      </c>
      <c r="AO484" s="29" t="str">
        <f t="shared" ca="1" si="543"/>
        <v/>
      </c>
      <c r="AP484" s="29" t="str">
        <f t="shared" ca="1" si="544"/>
        <v/>
      </c>
      <c r="AQ484" s="29" t="e">
        <f ca="1">+_xlfn.IFNA(VLOOKUP($B484,'Resultados General'!$C$11:$CG$510,MATCH(AQ$6,'Resultados General'!$C$10:$CG$10,0),0),"")</f>
        <v>#NAME?</v>
      </c>
      <c r="AR484" s="29" t="str">
        <f t="shared" ca="1" si="545"/>
        <v/>
      </c>
      <c r="AS484" s="29" t="str">
        <f t="shared" ca="1" si="546"/>
        <v/>
      </c>
      <c r="AT484" s="29" t="e">
        <f ca="1">+_xlfn.IFNA(VLOOKUP($B484,'Resultados General'!$C$11:$CG$510,MATCH(AT$6,'Resultados General'!$C$10:$CG$10,0),0),"")</f>
        <v>#NAME?</v>
      </c>
      <c r="AU484" s="29" t="str">
        <f t="shared" ca="1" si="547"/>
        <v/>
      </c>
      <c r="AV484" s="29" t="str">
        <f t="shared" ca="1" si="548"/>
        <v/>
      </c>
      <c r="AW484" s="29" t="e">
        <f ca="1">+_xlfn.IFNA(VLOOKUP($B484,'Resultados General'!$C$11:$CG$510,MATCH(AW$6,'Resultados General'!$C$10:$CG$10,0),0),"")</f>
        <v>#NAME?</v>
      </c>
      <c r="AX484" s="29" t="str">
        <f t="shared" ca="1" si="549"/>
        <v/>
      </c>
      <c r="AY484" s="29" t="str">
        <f t="shared" ca="1" si="550"/>
        <v/>
      </c>
      <c r="AZ484" s="29" t="e">
        <f ca="1">+_xlfn.IFNA(VLOOKUP($B484,'Resultados General'!$C$11:$CG$510,MATCH(AZ$6,'Resultados General'!$C$10:$CG$10,0),0),"")</f>
        <v>#NAME?</v>
      </c>
      <c r="BA484" s="29" t="str">
        <f t="shared" ca="1" si="551"/>
        <v/>
      </c>
      <c r="BB484" s="29" t="str">
        <f t="shared" ca="1" si="552"/>
        <v/>
      </c>
      <c r="BC484" s="29" t="e">
        <f ca="1">+_xlfn.IFNA(VLOOKUP($B484,'Resultados General'!$C$11:$CG$510,MATCH(BC$6,'Resultados General'!$C$10:$CG$10,0),0),"")</f>
        <v>#NAME?</v>
      </c>
      <c r="BD484" s="29" t="str">
        <f t="shared" ca="1" si="553"/>
        <v/>
      </c>
      <c r="BE484" s="29" t="str">
        <f t="shared" ca="1" si="554"/>
        <v/>
      </c>
      <c r="BF484" s="29" t="e">
        <f ca="1">+_xlfn.IFNA(VLOOKUP($B484,'Resultados General'!$C$11:$CG$510,MATCH(BF$6,'Resultados General'!$C$10:$CG$10,0),0),"")</f>
        <v>#NAME?</v>
      </c>
      <c r="BG484" s="29" t="str">
        <f t="shared" ca="1" si="555"/>
        <v/>
      </c>
      <c r="BH484" s="29" t="str">
        <f t="shared" ca="1" si="556"/>
        <v/>
      </c>
      <c r="BI484" s="29" t="e">
        <f ca="1">+_xlfn.IFNA(VLOOKUP($B484,'Resultados General'!$C$11:$CG$510,MATCH(BI$6,'Resultados General'!$C$10:$CG$10,0),0),"")</f>
        <v>#NAME?</v>
      </c>
      <c r="BJ484" s="29" t="str">
        <f t="shared" ca="1" si="557"/>
        <v/>
      </c>
      <c r="BK484" s="29" t="str">
        <f t="shared" ca="1" si="558"/>
        <v/>
      </c>
      <c r="BL484" s="29" t="e">
        <f ca="1">+_xlfn.IFNA(VLOOKUP($B484,'Resultados General'!$C$11:$CG$510,MATCH(BL$6,'Resultados General'!$C$10:$CG$10,0),0),"")</f>
        <v>#NAME?</v>
      </c>
      <c r="BM484" s="29" t="str">
        <f t="shared" ca="1" si="559"/>
        <v/>
      </c>
      <c r="BN484" s="29" t="str">
        <f t="shared" ca="1" si="560"/>
        <v/>
      </c>
      <c r="BO484" s="29" t="e">
        <f ca="1">+_xlfn.IFNA(VLOOKUP($B484,'Resultados General'!$C$11:$CG$510,MATCH(BO$6,'Resultados General'!$C$10:$CG$10,0),0),"")</f>
        <v>#NAME?</v>
      </c>
      <c r="BP484" s="29" t="str">
        <f t="shared" ca="1" si="561"/>
        <v/>
      </c>
      <c r="BQ484" s="29" t="str">
        <f t="shared" ca="1" si="562"/>
        <v/>
      </c>
      <c r="BR484" s="29" t="e">
        <f ca="1">+_xlfn.IFNA(VLOOKUP($B484,'Resultados General'!$C$11:$CG$510,MATCH(BR$6,'Resultados General'!$C$10:$CG$10,0),0),"")</f>
        <v>#NAME?</v>
      </c>
      <c r="BS484" s="29" t="str">
        <f t="shared" ca="1" si="563"/>
        <v/>
      </c>
      <c r="BT484" s="29" t="str">
        <f t="shared" ca="1" si="564"/>
        <v/>
      </c>
      <c r="BU484" s="29" t="e">
        <f ca="1">+_xlfn.IFNA(VLOOKUP($B484,'Resultados General'!$C$11:$CG$510,MATCH(BU$6,'Resultados General'!$C$10:$CG$10,0),0),"")</f>
        <v>#NAME?</v>
      </c>
      <c r="BV484" s="29" t="str">
        <f t="shared" ca="1" si="565"/>
        <v/>
      </c>
      <c r="BW484" s="29" t="str">
        <f t="shared" ca="1" si="566"/>
        <v/>
      </c>
      <c r="BX484" s="29" t="e">
        <f ca="1">+_xlfn.IFNA(VLOOKUP($B484,'Resultados General'!$C$11:$CG$510,MATCH(BX$6,'Resultados General'!$C$10:$CG$10,0),0),"")</f>
        <v>#NAME?</v>
      </c>
      <c r="BY484" s="29" t="str">
        <f t="shared" ca="1" si="567"/>
        <v/>
      </c>
      <c r="BZ484" s="29" t="str">
        <f t="shared" ca="1" si="568"/>
        <v/>
      </c>
      <c r="CA484" s="29" t="e">
        <f ca="1">+_xlfn.IFNA(VLOOKUP($B484,'Resultados General'!$C$11:$CG$510,MATCH(CA$6,'Resultados General'!$C$10:$CG$10,0),0),"")</f>
        <v>#NAME?</v>
      </c>
      <c r="CB484" s="29" t="str">
        <f t="shared" ca="1" si="569"/>
        <v/>
      </c>
      <c r="CC484" s="29" t="str">
        <f t="shared" ca="1" si="570"/>
        <v/>
      </c>
      <c r="CD484" s="29" t="e">
        <f ca="1">+_xlfn.IFNA(VLOOKUP($B484,'Resultados General'!$C$11:$CG$510,MATCH(CD$6,'Resultados General'!$C$10:$CG$10,0),0),"")</f>
        <v>#NAME?</v>
      </c>
      <c r="CE484" s="29" t="str">
        <f t="shared" ca="1" si="571"/>
        <v/>
      </c>
      <c r="CF484" s="29" t="str">
        <f t="shared" ca="1" si="572"/>
        <v/>
      </c>
      <c r="CG484" s="29" t="e">
        <f ca="1">+_xlfn.IFNA(VLOOKUP($B484,'Resultados General'!$C$11:$CG$510,MATCH(CG$6,'Resultados General'!$C$10:$CG$10,0),0),"")</f>
        <v>#NAME?</v>
      </c>
      <c r="CH484" s="29" t="str">
        <f t="shared" ca="1" si="573"/>
        <v/>
      </c>
      <c r="CI484" s="29" t="str">
        <f t="shared" ca="1" si="574"/>
        <v/>
      </c>
      <c r="CJ484" s="29" t="e">
        <f ca="1">+_xlfn.IFNA(VLOOKUP($B484,'Resultados General'!$C$11:$CG$510,MATCH(CJ$6,'Resultados General'!$C$10:$CG$10,0),0),"")</f>
        <v>#NAME?</v>
      </c>
      <c r="CK484" s="29" t="str">
        <f t="shared" ca="1" si="575"/>
        <v/>
      </c>
      <c r="CL484" s="29" t="str">
        <f t="shared" ca="1" si="576"/>
        <v/>
      </c>
      <c r="CM484" s="29" t="e">
        <f ca="1">+_xlfn.IFNA(VLOOKUP($B484,'Resultados General'!$C$11:$CG$510,MATCH(CM$6,'Resultados General'!$C$10:$CG$10,0),0),"")</f>
        <v>#NAME?</v>
      </c>
      <c r="CN484" s="29" t="str">
        <f t="shared" ca="1" si="577"/>
        <v/>
      </c>
      <c r="CO484" s="29" t="str">
        <f t="shared" ca="1" si="578"/>
        <v/>
      </c>
      <c r="CP484" s="29" t="e">
        <f ca="1">+_xlfn.IFNA(VLOOKUP($B484,'Resultados General'!$C$11:$CG$510,MATCH(CP$6,'Resultados General'!$C$10:$CG$10,0),0),"")</f>
        <v>#NAME?</v>
      </c>
      <c r="CQ484" s="29" t="str">
        <f t="shared" ca="1" si="579"/>
        <v/>
      </c>
      <c r="CR484" s="29" t="str">
        <f t="shared" ca="1" si="580"/>
        <v/>
      </c>
      <c r="CS484" s="29" t="e">
        <f ca="1">+_xlfn.IFNA(VLOOKUP($B484,'Resultados General'!$C$11:$CG$510,MATCH(CS$6,'Resultados General'!$C$10:$CG$10,0),0),"")</f>
        <v>#NAME?</v>
      </c>
      <c r="CT484" s="29" t="str">
        <f t="shared" ca="1" si="581"/>
        <v/>
      </c>
      <c r="CU484" s="29" t="str">
        <f t="shared" ca="1" si="582"/>
        <v/>
      </c>
      <c r="CV484" s="29" t="e">
        <f ca="1">+_xlfn.IFNA(VLOOKUP($B484,'Resultados General'!$C$11:$CG$510,MATCH(CV$6,'Resultados General'!$C$10:$CG$10,0),0),"")</f>
        <v>#NAME?</v>
      </c>
      <c r="CW484" s="29" t="str">
        <f t="shared" ca="1" si="583"/>
        <v/>
      </c>
      <c r="CX484" s="29" t="str">
        <f t="shared" ca="1" si="584"/>
        <v/>
      </c>
      <c r="CY484" s="29" t="e">
        <f ca="1">+_xlfn.IFNA(VLOOKUP($B484,'Resultados General'!$C$11:$CG$510,MATCH(CY$6,'Resultados General'!$C$10:$CG$10,0),0),"")</f>
        <v>#NAME?</v>
      </c>
      <c r="CZ484" s="29" t="str">
        <f t="shared" ca="1" si="585"/>
        <v/>
      </c>
      <c r="DA484" s="29" t="str">
        <f t="shared" ca="1" si="586"/>
        <v/>
      </c>
      <c r="DB484" s="29" t="e">
        <f ca="1">+_xlfn.IFNA(VLOOKUP($B484,'Resultados General'!$C$11:$CG$510,MATCH(DB$6,'Resultados General'!$C$10:$CG$10,0),0),"")</f>
        <v>#NAME?</v>
      </c>
      <c r="DC484" s="29" t="str">
        <f t="shared" ca="1" si="587"/>
        <v/>
      </c>
      <c r="DD484" s="29" t="str">
        <f t="shared" ca="1" si="588"/>
        <v/>
      </c>
      <c r="DE484" s="29" t="e">
        <f ca="1">+_xlfn.IFNA(VLOOKUP($B484,'Resultados General'!$C$11:$CG$510,MATCH(DE$6,'Resultados General'!$C$10:$CG$10,0),0),"")</f>
        <v>#NAME?</v>
      </c>
      <c r="DF484" s="29" t="str">
        <f t="shared" ca="1" si="589"/>
        <v/>
      </c>
      <c r="DG484" s="29" t="str">
        <f t="shared" ca="1" si="590"/>
        <v/>
      </c>
      <c r="DH484" s="29" t="e">
        <f ca="1">+_xlfn.IFNA(VLOOKUP($B484,'Resultados General'!$C$11:$CG$510,MATCH(DH$6,'Resultados General'!$C$10:$CG$10,0),0),"")</f>
        <v>#NAME?</v>
      </c>
      <c r="DI484" s="29" t="str">
        <f t="shared" ca="1" si="591"/>
        <v/>
      </c>
      <c r="DJ484" s="29" t="str">
        <f t="shared" ca="1" si="592"/>
        <v/>
      </c>
      <c r="DK484" s="29" t="e">
        <f ca="1">+_xlfn.IFNA(VLOOKUP($B484,'Resultados General'!$C$11:$CG$510,MATCH(DK$6,'Resultados General'!$C$10:$CG$10,0),0),"")</f>
        <v>#NAME?</v>
      </c>
      <c r="DL484" s="29" t="str">
        <f t="shared" ca="1" si="593"/>
        <v/>
      </c>
      <c r="DM484" s="29" t="str">
        <f t="shared" ca="1" si="594"/>
        <v/>
      </c>
      <c r="DN484" s="29" t="e">
        <f ca="1">+_xlfn.IFNA(VLOOKUP($B484,'Resultados General'!$C$11:$CG$510,MATCH(DN$6,'Resultados General'!$C$10:$CG$10,0),0),"")</f>
        <v>#NAME?</v>
      </c>
      <c r="DO484" s="29" t="str">
        <f t="shared" ca="1" si="595"/>
        <v/>
      </c>
      <c r="DP484" s="29" t="str">
        <f t="shared" ca="1" si="596"/>
        <v/>
      </c>
    </row>
    <row r="485" spans="2:120">
      <c r="B485" s="219" t="str">
        <f>+IF('Resultados General'!C488="","",'Resultados General'!C488)</f>
        <v/>
      </c>
      <c r="C485" s="134" t="e">
        <f ca="1">+_xlfn.IFNA(VLOOKUP('Distribución de puestos'!B485,'Resultados General'!$C$11:$J$510,8,0),"")</f>
        <v>#NAME?</v>
      </c>
      <c r="D485" s="135" t="e">
        <f ca="1">+_xlfn.IFNA(VLOOKUP(B485,'Resultados General'!$C$11:$L$510,10,0),"")</f>
        <v>#NAME?</v>
      </c>
      <c r="E485" s="26" t="s">
        <v>76</v>
      </c>
      <c r="F485" s="26" t="s">
        <v>76</v>
      </c>
      <c r="G485" s="135" t="str">
        <f t="shared" ca="1" si="597"/>
        <v/>
      </c>
      <c r="H485" s="135" t="str">
        <f t="shared" ca="1" si="598"/>
        <v/>
      </c>
      <c r="I485" s="219" t="str">
        <f t="shared" si="599"/>
        <v/>
      </c>
      <c r="J485" s="138"/>
      <c r="M485" s="29" t="e">
        <f ca="1">+_xlfn.IFNA(VLOOKUP($B485,'Resultados General'!$C$11:$CG$510,MATCH(M$6,'Resultados General'!$C$10:$CG$10,0),0),"")</f>
        <v>#NAME?</v>
      </c>
      <c r="N485" s="29" t="str">
        <f t="shared" ca="1" si="525"/>
        <v/>
      </c>
      <c r="O485" s="29" t="str">
        <f t="shared" ca="1" si="526"/>
        <v/>
      </c>
      <c r="P485" s="29" t="e">
        <f ca="1">+_xlfn.IFNA(VLOOKUP($B485,'Resultados General'!$C$11:$CG$510,MATCH(P$6,'Resultados General'!$C$10:$CG$10,0),0),"")</f>
        <v>#NAME?</v>
      </c>
      <c r="Q485" s="29" t="str">
        <f t="shared" ca="1" si="527"/>
        <v/>
      </c>
      <c r="R485" s="29" t="str">
        <f t="shared" ca="1" si="528"/>
        <v/>
      </c>
      <c r="S485" s="29" t="e">
        <f ca="1">+_xlfn.IFNA(VLOOKUP($B485,'Resultados General'!$C$11:$CG$510,MATCH(S$6,'Resultados General'!$C$10:$CG$10,0),0),"")</f>
        <v>#NAME?</v>
      </c>
      <c r="T485" s="29" t="str">
        <f t="shared" ca="1" si="529"/>
        <v/>
      </c>
      <c r="U485" s="29" t="str">
        <f t="shared" ca="1" si="530"/>
        <v/>
      </c>
      <c r="V485" s="29" t="e">
        <f ca="1">+_xlfn.IFNA(VLOOKUP($B485,'Resultados General'!$C$11:$CG$510,MATCH(V$6,'Resultados General'!$C$10:$CG$10,0),0),"")</f>
        <v>#NAME?</v>
      </c>
      <c r="W485" s="29" t="str">
        <f t="shared" ca="1" si="531"/>
        <v/>
      </c>
      <c r="X485" s="29" t="str">
        <f t="shared" ca="1" si="532"/>
        <v/>
      </c>
      <c r="Y485" s="29" t="e">
        <f ca="1">+_xlfn.IFNA(VLOOKUP($B485,'Resultados General'!$C$11:$CG$510,MATCH(Y$6,'Resultados General'!$C$10:$CG$10,0),0),"")</f>
        <v>#NAME?</v>
      </c>
      <c r="Z485" s="29" t="str">
        <f t="shared" ca="1" si="533"/>
        <v/>
      </c>
      <c r="AA485" s="29" t="str">
        <f t="shared" ca="1" si="534"/>
        <v/>
      </c>
      <c r="AB485" s="29" t="e">
        <f ca="1">+_xlfn.IFNA(VLOOKUP($B485,'Resultados General'!$C$11:$CG$510,MATCH(AB$6,'Resultados General'!$C$10:$CG$10,0),0),"")</f>
        <v>#NAME?</v>
      </c>
      <c r="AC485" s="29" t="str">
        <f t="shared" ca="1" si="535"/>
        <v/>
      </c>
      <c r="AD485" s="29" t="str">
        <f t="shared" ca="1" si="536"/>
        <v/>
      </c>
      <c r="AE485" s="29" t="e">
        <f ca="1">+_xlfn.IFNA(VLOOKUP($B485,'Resultados General'!$C$11:$CG$510,MATCH(AE$6,'Resultados General'!$C$10:$CG$10,0),0),"")</f>
        <v>#NAME?</v>
      </c>
      <c r="AF485" s="29" t="str">
        <f t="shared" ca="1" si="537"/>
        <v/>
      </c>
      <c r="AG485" s="29" t="str">
        <f t="shared" ca="1" si="538"/>
        <v/>
      </c>
      <c r="AH485" s="29" t="e">
        <f ca="1">+_xlfn.IFNA(VLOOKUP($B485,'Resultados General'!$C$11:$CG$510,MATCH(AH$6,'Resultados General'!$C$10:$CG$10,0),0),"")</f>
        <v>#NAME?</v>
      </c>
      <c r="AI485" s="29" t="str">
        <f t="shared" ca="1" si="539"/>
        <v/>
      </c>
      <c r="AJ485" s="29" t="str">
        <f t="shared" ca="1" si="540"/>
        <v/>
      </c>
      <c r="AK485" s="29" t="e">
        <f ca="1">+_xlfn.IFNA(VLOOKUP($B485,'Resultados General'!$C$11:$CG$510,MATCH(AK$6,'Resultados General'!$C$10:$CG$10,0),0),"")</f>
        <v>#NAME?</v>
      </c>
      <c r="AL485" s="29" t="str">
        <f t="shared" ca="1" si="541"/>
        <v/>
      </c>
      <c r="AM485" s="29" t="str">
        <f t="shared" ca="1" si="542"/>
        <v/>
      </c>
      <c r="AN485" s="29" t="e">
        <f ca="1">+_xlfn.IFNA(VLOOKUP($B485,'Resultados General'!$C$11:$CG$510,MATCH(AN$6,'Resultados General'!$C$10:$CG$10,0),0),"")</f>
        <v>#NAME?</v>
      </c>
      <c r="AO485" s="29" t="str">
        <f t="shared" ca="1" si="543"/>
        <v/>
      </c>
      <c r="AP485" s="29" t="str">
        <f t="shared" ca="1" si="544"/>
        <v/>
      </c>
      <c r="AQ485" s="29" t="e">
        <f ca="1">+_xlfn.IFNA(VLOOKUP($B485,'Resultados General'!$C$11:$CG$510,MATCH(AQ$6,'Resultados General'!$C$10:$CG$10,0),0),"")</f>
        <v>#NAME?</v>
      </c>
      <c r="AR485" s="29" t="str">
        <f t="shared" ca="1" si="545"/>
        <v/>
      </c>
      <c r="AS485" s="29" t="str">
        <f t="shared" ca="1" si="546"/>
        <v/>
      </c>
      <c r="AT485" s="29" t="e">
        <f ca="1">+_xlfn.IFNA(VLOOKUP($B485,'Resultados General'!$C$11:$CG$510,MATCH(AT$6,'Resultados General'!$C$10:$CG$10,0),0),"")</f>
        <v>#NAME?</v>
      </c>
      <c r="AU485" s="29" t="str">
        <f t="shared" ca="1" si="547"/>
        <v/>
      </c>
      <c r="AV485" s="29" t="str">
        <f t="shared" ca="1" si="548"/>
        <v/>
      </c>
      <c r="AW485" s="29" t="e">
        <f ca="1">+_xlfn.IFNA(VLOOKUP($B485,'Resultados General'!$C$11:$CG$510,MATCH(AW$6,'Resultados General'!$C$10:$CG$10,0),0),"")</f>
        <v>#NAME?</v>
      </c>
      <c r="AX485" s="29" t="str">
        <f t="shared" ca="1" si="549"/>
        <v/>
      </c>
      <c r="AY485" s="29" t="str">
        <f t="shared" ca="1" si="550"/>
        <v/>
      </c>
      <c r="AZ485" s="29" t="e">
        <f ca="1">+_xlfn.IFNA(VLOOKUP($B485,'Resultados General'!$C$11:$CG$510,MATCH(AZ$6,'Resultados General'!$C$10:$CG$10,0),0),"")</f>
        <v>#NAME?</v>
      </c>
      <c r="BA485" s="29" t="str">
        <f t="shared" ca="1" si="551"/>
        <v/>
      </c>
      <c r="BB485" s="29" t="str">
        <f t="shared" ca="1" si="552"/>
        <v/>
      </c>
      <c r="BC485" s="29" t="e">
        <f ca="1">+_xlfn.IFNA(VLOOKUP($B485,'Resultados General'!$C$11:$CG$510,MATCH(BC$6,'Resultados General'!$C$10:$CG$10,0),0),"")</f>
        <v>#NAME?</v>
      </c>
      <c r="BD485" s="29" t="str">
        <f t="shared" ca="1" si="553"/>
        <v/>
      </c>
      <c r="BE485" s="29" t="str">
        <f t="shared" ca="1" si="554"/>
        <v/>
      </c>
      <c r="BF485" s="29" t="e">
        <f ca="1">+_xlfn.IFNA(VLOOKUP($B485,'Resultados General'!$C$11:$CG$510,MATCH(BF$6,'Resultados General'!$C$10:$CG$10,0),0),"")</f>
        <v>#NAME?</v>
      </c>
      <c r="BG485" s="29" t="str">
        <f t="shared" ca="1" si="555"/>
        <v/>
      </c>
      <c r="BH485" s="29" t="str">
        <f t="shared" ca="1" si="556"/>
        <v/>
      </c>
      <c r="BI485" s="29" t="e">
        <f ca="1">+_xlfn.IFNA(VLOOKUP($B485,'Resultados General'!$C$11:$CG$510,MATCH(BI$6,'Resultados General'!$C$10:$CG$10,0),0),"")</f>
        <v>#NAME?</v>
      </c>
      <c r="BJ485" s="29" t="str">
        <f t="shared" ca="1" si="557"/>
        <v/>
      </c>
      <c r="BK485" s="29" t="str">
        <f t="shared" ca="1" si="558"/>
        <v/>
      </c>
      <c r="BL485" s="29" t="e">
        <f ca="1">+_xlfn.IFNA(VLOOKUP($B485,'Resultados General'!$C$11:$CG$510,MATCH(BL$6,'Resultados General'!$C$10:$CG$10,0),0),"")</f>
        <v>#NAME?</v>
      </c>
      <c r="BM485" s="29" t="str">
        <f t="shared" ca="1" si="559"/>
        <v/>
      </c>
      <c r="BN485" s="29" t="str">
        <f t="shared" ca="1" si="560"/>
        <v/>
      </c>
      <c r="BO485" s="29" t="e">
        <f ca="1">+_xlfn.IFNA(VLOOKUP($B485,'Resultados General'!$C$11:$CG$510,MATCH(BO$6,'Resultados General'!$C$10:$CG$10,0),0),"")</f>
        <v>#NAME?</v>
      </c>
      <c r="BP485" s="29" t="str">
        <f t="shared" ca="1" si="561"/>
        <v/>
      </c>
      <c r="BQ485" s="29" t="str">
        <f t="shared" ca="1" si="562"/>
        <v/>
      </c>
      <c r="BR485" s="29" t="e">
        <f ca="1">+_xlfn.IFNA(VLOOKUP($B485,'Resultados General'!$C$11:$CG$510,MATCH(BR$6,'Resultados General'!$C$10:$CG$10,0),0),"")</f>
        <v>#NAME?</v>
      </c>
      <c r="BS485" s="29" t="str">
        <f t="shared" ca="1" si="563"/>
        <v/>
      </c>
      <c r="BT485" s="29" t="str">
        <f t="shared" ca="1" si="564"/>
        <v/>
      </c>
      <c r="BU485" s="29" t="e">
        <f ca="1">+_xlfn.IFNA(VLOOKUP($B485,'Resultados General'!$C$11:$CG$510,MATCH(BU$6,'Resultados General'!$C$10:$CG$10,0),0),"")</f>
        <v>#NAME?</v>
      </c>
      <c r="BV485" s="29" t="str">
        <f t="shared" ca="1" si="565"/>
        <v/>
      </c>
      <c r="BW485" s="29" t="str">
        <f t="shared" ca="1" si="566"/>
        <v/>
      </c>
      <c r="BX485" s="29" t="e">
        <f ca="1">+_xlfn.IFNA(VLOOKUP($B485,'Resultados General'!$C$11:$CG$510,MATCH(BX$6,'Resultados General'!$C$10:$CG$10,0),0),"")</f>
        <v>#NAME?</v>
      </c>
      <c r="BY485" s="29" t="str">
        <f t="shared" ca="1" si="567"/>
        <v/>
      </c>
      <c r="BZ485" s="29" t="str">
        <f t="shared" ca="1" si="568"/>
        <v/>
      </c>
      <c r="CA485" s="29" t="e">
        <f ca="1">+_xlfn.IFNA(VLOOKUP($B485,'Resultados General'!$C$11:$CG$510,MATCH(CA$6,'Resultados General'!$C$10:$CG$10,0),0),"")</f>
        <v>#NAME?</v>
      </c>
      <c r="CB485" s="29" t="str">
        <f t="shared" ca="1" si="569"/>
        <v/>
      </c>
      <c r="CC485" s="29" t="str">
        <f t="shared" ca="1" si="570"/>
        <v/>
      </c>
      <c r="CD485" s="29" t="e">
        <f ca="1">+_xlfn.IFNA(VLOOKUP($B485,'Resultados General'!$C$11:$CG$510,MATCH(CD$6,'Resultados General'!$C$10:$CG$10,0),0),"")</f>
        <v>#NAME?</v>
      </c>
      <c r="CE485" s="29" t="str">
        <f t="shared" ca="1" si="571"/>
        <v/>
      </c>
      <c r="CF485" s="29" t="str">
        <f t="shared" ca="1" si="572"/>
        <v/>
      </c>
      <c r="CG485" s="29" t="e">
        <f ca="1">+_xlfn.IFNA(VLOOKUP($B485,'Resultados General'!$C$11:$CG$510,MATCH(CG$6,'Resultados General'!$C$10:$CG$10,0),0),"")</f>
        <v>#NAME?</v>
      </c>
      <c r="CH485" s="29" t="str">
        <f t="shared" ca="1" si="573"/>
        <v/>
      </c>
      <c r="CI485" s="29" t="str">
        <f t="shared" ca="1" si="574"/>
        <v/>
      </c>
      <c r="CJ485" s="29" t="e">
        <f ca="1">+_xlfn.IFNA(VLOOKUP($B485,'Resultados General'!$C$11:$CG$510,MATCH(CJ$6,'Resultados General'!$C$10:$CG$10,0),0),"")</f>
        <v>#NAME?</v>
      </c>
      <c r="CK485" s="29" t="str">
        <f t="shared" ca="1" si="575"/>
        <v/>
      </c>
      <c r="CL485" s="29" t="str">
        <f t="shared" ca="1" si="576"/>
        <v/>
      </c>
      <c r="CM485" s="29" t="e">
        <f ca="1">+_xlfn.IFNA(VLOOKUP($B485,'Resultados General'!$C$11:$CG$510,MATCH(CM$6,'Resultados General'!$C$10:$CG$10,0),0),"")</f>
        <v>#NAME?</v>
      </c>
      <c r="CN485" s="29" t="str">
        <f t="shared" ca="1" si="577"/>
        <v/>
      </c>
      <c r="CO485" s="29" t="str">
        <f t="shared" ca="1" si="578"/>
        <v/>
      </c>
      <c r="CP485" s="29" t="e">
        <f ca="1">+_xlfn.IFNA(VLOOKUP($B485,'Resultados General'!$C$11:$CG$510,MATCH(CP$6,'Resultados General'!$C$10:$CG$10,0),0),"")</f>
        <v>#NAME?</v>
      </c>
      <c r="CQ485" s="29" t="str">
        <f t="shared" ca="1" si="579"/>
        <v/>
      </c>
      <c r="CR485" s="29" t="str">
        <f t="shared" ca="1" si="580"/>
        <v/>
      </c>
      <c r="CS485" s="29" t="e">
        <f ca="1">+_xlfn.IFNA(VLOOKUP($B485,'Resultados General'!$C$11:$CG$510,MATCH(CS$6,'Resultados General'!$C$10:$CG$10,0),0),"")</f>
        <v>#NAME?</v>
      </c>
      <c r="CT485" s="29" t="str">
        <f t="shared" ca="1" si="581"/>
        <v/>
      </c>
      <c r="CU485" s="29" t="str">
        <f t="shared" ca="1" si="582"/>
        <v/>
      </c>
      <c r="CV485" s="29" t="e">
        <f ca="1">+_xlfn.IFNA(VLOOKUP($B485,'Resultados General'!$C$11:$CG$510,MATCH(CV$6,'Resultados General'!$C$10:$CG$10,0),0),"")</f>
        <v>#NAME?</v>
      </c>
      <c r="CW485" s="29" t="str">
        <f t="shared" ca="1" si="583"/>
        <v/>
      </c>
      <c r="CX485" s="29" t="str">
        <f t="shared" ca="1" si="584"/>
        <v/>
      </c>
      <c r="CY485" s="29" t="e">
        <f ca="1">+_xlfn.IFNA(VLOOKUP($B485,'Resultados General'!$C$11:$CG$510,MATCH(CY$6,'Resultados General'!$C$10:$CG$10,0),0),"")</f>
        <v>#NAME?</v>
      </c>
      <c r="CZ485" s="29" t="str">
        <f t="shared" ca="1" si="585"/>
        <v/>
      </c>
      <c r="DA485" s="29" t="str">
        <f t="shared" ca="1" si="586"/>
        <v/>
      </c>
      <c r="DB485" s="29" t="e">
        <f ca="1">+_xlfn.IFNA(VLOOKUP($B485,'Resultados General'!$C$11:$CG$510,MATCH(DB$6,'Resultados General'!$C$10:$CG$10,0),0),"")</f>
        <v>#NAME?</v>
      </c>
      <c r="DC485" s="29" t="str">
        <f t="shared" ca="1" si="587"/>
        <v/>
      </c>
      <c r="DD485" s="29" t="str">
        <f t="shared" ca="1" si="588"/>
        <v/>
      </c>
      <c r="DE485" s="29" t="e">
        <f ca="1">+_xlfn.IFNA(VLOOKUP($B485,'Resultados General'!$C$11:$CG$510,MATCH(DE$6,'Resultados General'!$C$10:$CG$10,0),0),"")</f>
        <v>#NAME?</v>
      </c>
      <c r="DF485" s="29" t="str">
        <f t="shared" ca="1" si="589"/>
        <v/>
      </c>
      <c r="DG485" s="29" t="str">
        <f t="shared" ca="1" si="590"/>
        <v/>
      </c>
      <c r="DH485" s="29" t="e">
        <f ca="1">+_xlfn.IFNA(VLOOKUP($B485,'Resultados General'!$C$11:$CG$510,MATCH(DH$6,'Resultados General'!$C$10:$CG$10,0),0),"")</f>
        <v>#NAME?</v>
      </c>
      <c r="DI485" s="29" t="str">
        <f t="shared" ca="1" si="591"/>
        <v/>
      </c>
      <c r="DJ485" s="29" t="str">
        <f t="shared" ca="1" si="592"/>
        <v/>
      </c>
      <c r="DK485" s="29" t="e">
        <f ca="1">+_xlfn.IFNA(VLOOKUP($B485,'Resultados General'!$C$11:$CG$510,MATCH(DK$6,'Resultados General'!$C$10:$CG$10,0),0),"")</f>
        <v>#NAME?</v>
      </c>
      <c r="DL485" s="29" t="str">
        <f t="shared" ca="1" si="593"/>
        <v/>
      </c>
      <c r="DM485" s="29" t="str">
        <f t="shared" ca="1" si="594"/>
        <v/>
      </c>
      <c r="DN485" s="29" t="e">
        <f ca="1">+_xlfn.IFNA(VLOOKUP($B485,'Resultados General'!$C$11:$CG$510,MATCH(DN$6,'Resultados General'!$C$10:$CG$10,0),0),"")</f>
        <v>#NAME?</v>
      </c>
      <c r="DO485" s="29" t="str">
        <f t="shared" ca="1" si="595"/>
        <v/>
      </c>
      <c r="DP485" s="29" t="str">
        <f t="shared" ca="1" si="596"/>
        <v/>
      </c>
    </row>
    <row r="486" spans="2:120">
      <c r="B486" s="219" t="str">
        <f>+IF('Resultados General'!C489="","",'Resultados General'!C489)</f>
        <v/>
      </c>
      <c r="C486" s="134" t="e">
        <f ca="1">+_xlfn.IFNA(VLOOKUP('Distribución de puestos'!B486,'Resultados General'!$C$11:$J$510,8,0),"")</f>
        <v>#NAME?</v>
      </c>
      <c r="D486" s="135" t="e">
        <f ca="1">+_xlfn.IFNA(VLOOKUP(B486,'Resultados General'!$C$11:$L$510,10,0),"")</f>
        <v>#NAME?</v>
      </c>
      <c r="E486" s="26" t="s">
        <v>76</v>
      </c>
      <c r="F486" s="26" t="s">
        <v>76</v>
      </c>
      <c r="G486" s="135" t="str">
        <f t="shared" ca="1" si="597"/>
        <v/>
      </c>
      <c r="H486" s="135" t="str">
        <f t="shared" ca="1" si="598"/>
        <v/>
      </c>
      <c r="I486" s="219" t="str">
        <f t="shared" si="599"/>
        <v/>
      </c>
      <c r="J486" s="138"/>
      <c r="M486" s="29" t="e">
        <f ca="1">+_xlfn.IFNA(VLOOKUP($B486,'Resultados General'!$C$11:$CG$510,MATCH(M$6,'Resultados General'!$C$10:$CG$10,0),0),"")</f>
        <v>#NAME?</v>
      </c>
      <c r="N486" s="29" t="str">
        <f t="shared" ca="1" si="525"/>
        <v/>
      </c>
      <c r="O486" s="29" t="str">
        <f t="shared" ca="1" si="526"/>
        <v/>
      </c>
      <c r="P486" s="29" t="e">
        <f ca="1">+_xlfn.IFNA(VLOOKUP($B486,'Resultados General'!$C$11:$CG$510,MATCH(P$6,'Resultados General'!$C$10:$CG$10,0),0),"")</f>
        <v>#NAME?</v>
      </c>
      <c r="Q486" s="29" t="str">
        <f t="shared" ca="1" si="527"/>
        <v/>
      </c>
      <c r="R486" s="29" t="str">
        <f t="shared" ca="1" si="528"/>
        <v/>
      </c>
      <c r="S486" s="29" t="e">
        <f ca="1">+_xlfn.IFNA(VLOOKUP($B486,'Resultados General'!$C$11:$CG$510,MATCH(S$6,'Resultados General'!$C$10:$CG$10,0),0),"")</f>
        <v>#NAME?</v>
      </c>
      <c r="T486" s="29" t="str">
        <f t="shared" ca="1" si="529"/>
        <v/>
      </c>
      <c r="U486" s="29" t="str">
        <f t="shared" ca="1" si="530"/>
        <v/>
      </c>
      <c r="V486" s="29" t="e">
        <f ca="1">+_xlfn.IFNA(VLOOKUP($B486,'Resultados General'!$C$11:$CG$510,MATCH(V$6,'Resultados General'!$C$10:$CG$10,0),0),"")</f>
        <v>#NAME?</v>
      </c>
      <c r="W486" s="29" t="str">
        <f t="shared" ca="1" si="531"/>
        <v/>
      </c>
      <c r="X486" s="29" t="str">
        <f t="shared" ca="1" si="532"/>
        <v/>
      </c>
      <c r="Y486" s="29" t="e">
        <f ca="1">+_xlfn.IFNA(VLOOKUP($B486,'Resultados General'!$C$11:$CG$510,MATCH(Y$6,'Resultados General'!$C$10:$CG$10,0),0),"")</f>
        <v>#NAME?</v>
      </c>
      <c r="Z486" s="29" t="str">
        <f t="shared" ca="1" si="533"/>
        <v/>
      </c>
      <c r="AA486" s="29" t="str">
        <f t="shared" ca="1" si="534"/>
        <v/>
      </c>
      <c r="AB486" s="29" t="e">
        <f ca="1">+_xlfn.IFNA(VLOOKUP($B486,'Resultados General'!$C$11:$CG$510,MATCH(AB$6,'Resultados General'!$C$10:$CG$10,0),0),"")</f>
        <v>#NAME?</v>
      </c>
      <c r="AC486" s="29" t="str">
        <f t="shared" ca="1" si="535"/>
        <v/>
      </c>
      <c r="AD486" s="29" t="str">
        <f t="shared" ca="1" si="536"/>
        <v/>
      </c>
      <c r="AE486" s="29" t="e">
        <f ca="1">+_xlfn.IFNA(VLOOKUP($B486,'Resultados General'!$C$11:$CG$510,MATCH(AE$6,'Resultados General'!$C$10:$CG$10,0),0),"")</f>
        <v>#NAME?</v>
      </c>
      <c r="AF486" s="29" t="str">
        <f t="shared" ca="1" si="537"/>
        <v/>
      </c>
      <c r="AG486" s="29" t="str">
        <f t="shared" ca="1" si="538"/>
        <v/>
      </c>
      <c r="AH486" s="29" t="e">
        <f ca="1">+_xlfn.IFNA(VLOOKUP($B486,'Resultados General'!$C$11:$CG$510,MATCH(AH$6,'Resultados General'!$C$10:$CG$10,0),0),"")</f>
        <v>#NAME?</v>
      </c>
      <c r="AI486" s="29" t="str">
        <f t="shared" ca="1" si="539"/>
        <v/>
      </c>
      <c r="AJ486" s="29" t="str">
        <f t="shared" ca="1" si="540"/>
        <v/>
      </c>
      <c r="AK486" s="29" t="e">
        <f ca="1">+_xlfn.IFNA(VLOOKUP($B486,'Resultados General'!$C$11:$CG$510,MATCH(AK$6,'Resultados General'!$C$10:$CG$10,0),0),"")</f>
        <v>#NAME?</v>
      </c>
      <c r="AL486" s="29" t="str">
        <f t="shared" ca="1" si="541"/>
        <v/>
      </c>
      <c r="AM486" s="29" t="str">
        <f t="shared" ca="1" si="542"/>
        <v/>
      </c>
      <c r="AN486" s="29" t="e">
        <f ca="1">+_xlfn.IFNA(VLOOKUP($B486,'Resultados General'!$C$11:$CG$510,MATCH(AN$6,'Resultados General'!$C$10:$CG$10,0),0),"")</f>
        <v>#NAME?</v>
      </c>
      <c r="AO486" s="29" t="str">
        <f t="shared" ca="1" si="543"/>
        <v/>
      </c>
      <c r="AP486" s="29" t="str">
        <f t="shared" ca="1" si="544"/>
        <v/>
      </c>
      <c r="AQ486" s="29" t="e">
        <f ca="1">+_xlfn.IFNA(VLOOKUP($B486,'Resultados General'!$C$11:$CG$510,MATCH(AQ$6,'Resultados General'!$C$10:$CG$10,0),0),"")</f>
        <v>#NAME?</v>
      </c>
      <c r="AR486" s="29" t="str">
        <f t="shared" ca="1" si="545"/>
        <v/>
      </c>
      <c r="AS486" s="29" t="str">
        <f t="shared" ca="1" si="546"/>
        <v/>
      </c>
      <c r="AT486" s="29" t="e">
        <f ca="1">+_xlfn.IFNA(VLOOKUP($B486,'Resultados General'!$C$11:$CG$510,MATCH(AT$6,'Resultados General'!$C$10:$CG$10,0),0),"")</f>
        <v>#NAME?</v>
      </c>
      <c r="AU486" s="29" t="str">
        <f t="shared" ca="1" si="547"/>
        <v/>
      </c>
      <c r="AV486" s="29" t="str">
        <f t="shared" ca="1" si="548"/>
        <v/>
      </c>
      <c r="AW486" s="29" t="e">
        <f ca="1">+_xlfn.IFNA(VLOOKUP($B486,'Resultados General'!$C$11:$CG$510,MATCH(AW$6,'Resultados General'!$C$10:$CG$10,0),0),"")</f>
        <v>#NAME?</v>
      </c>
      <c r="AX486" s="29" t="str">
        <f t="shared" ca="1" si="549"/>
        <v/>
      </c>
      <c r="AY486" s="29" t="str">
        <f t="shared" ca="1" si="550"/>
        <v/>
      </c>
      <c r="AZ486" s="29" t="e">
        <f ca="1">+_xlfn.IFNA(VLOOKUP($B486,'Resultados General'!$C$11:$CG$510,MATCH(AZ$6,'Resultados General'!$C$10:$CG$10,0),0),"")</f>
        <v>#NAME?</v>
      </c>
      <c r="BA486" s="29" t="str">
        <f t="shared" ca="1" si="551"/>
        <v/>
      </c>
      <c r="BB486" s="29" t="str">
        <f t="shared" ca="1" si="552"/>
        <v/>
      </c>
      <c r="BC486" s="29" t="e">
        <f ca="1">+_xlfn.IFNA(VLOOKUP($B486,'Resultados General'!$C$11:$CG$510,MATCH(BC$6,'Resultados General'!$C$10:$CG$10,0),0),"")</f>
        <v>#NAME?</v>
      </c>
      <c r="BD486" s="29" t="str">
        <f t="shared" ca="1" si="553"/>
        <v/>
      </c>
      <c r="BE486" s="29" t="str">
        <f t="shared" ca="1" si="554"/>
        <v/>
      </c>
      <c r="BF486" s="29" t="e">
        <f ca="1">+_xlfn.IFNA(VLOOKUP($B486,'Resultados General'!$C$11:$CG$510,MATCH(BF$6,'Resultados General'!$C$10:$CG$10,0),0),"")</f>
        <v>#NAME?</v>
      </c>
      <c r="BG486" s="29" t="str">
        <f t="shared" ca="1" si="555"/>
        <v/>
      </c>
      <c r="BH486" s="29" t="str">
        <f t="shared" ca="1" si="556"/>
        <v/>
      </c>
      <c r="BI486" s="29" t="e">
        <f ca="1">+_xlfn.IFNA(VLOOKUP($B486,'Resultados General'!$C$11:$CG$510,MATCH(BI$6,'Resultados General'!$C$10:$CG$10,0),0),"")</f>
        <v>#NAME?</v>
      </c>
      <c r="BJ486" s="29" t="str">
        <f t="shared" ca="1" si="557"/>
        <v/>
      </c>
      <c r="BK486" s="29" t="str">
        <f t="shared" ca="1" si="558"/>
        <v/>
      </c>
      <c r="BL486" s="29" t="e">
        <f ca="1">+_xlfn.IFNA(VLOOKUP($B486,'Resultados General'!$C$11:$CG$510,MATCH(BL$6,'Resultados General'!$C$10:$CG$10,0),0),"")</f>
        <v>#NAME?</v>
      </c>
      <c r="BM486" s="29" t="str">
        <f t="shared" ca="1" si="559"/>
        <v/>
      </c>
      <c r="BN486" s="29" t="str">
        <f t="shared" ca="1" si="560"/>
        <v/>
      </c>
      <c r="BO486" s="29" t="e">
        <f ca="1">+_xlfn.IFNA(VLOOKUP($B486,'Resultados General'!$C$11:$CG$510,MATCH(BO$6,'Resultados General'!$C$10:$CG$10,0),0),"")</f>
        <v>#NAME?</v>
      </c>
      <c r="BP486" s="29" t="str">
        <f t="shared" ca="1" si="561"/>
        <v/>
      </c>
      <c r="BQ486" s="29" t="str">
        <f t="shared" ca="1" si="562"/>
        <v/>
      </c>
      <c r="BR486" s="29" t="e">
        <f ca="1">+_xlfn.IFNA(VLOOKUP($B486,'Resultados General'!$C$11:$CG$510,MATCH(BR$6,'Resultados General'!$C$10:$CG$10,0),0),"")</f>
        <v>#NAME?</v>
      </c>
      <c r="BS486" s="29" t="str">
        <f t="shared" ca="1" si="563"/>
        <v/>
      </c>
      <c r="BT486" s="29" t="str">
        <f t="shared" ca="1" si="564"/>
        <v/>
      </c>
      <c r="BU486" s="29" t="e">
        <f ca="1">+_xlfn.IFNA(VLOOKUP($B486,'Resultados General'!$C$11:$CG$510,MATCH(BU$6,'Resultados General'!$C$10:$CG$10,0),0),"")</f>
        <v>#NAME?</v>
      </c>
      <c r="BV486" s="29" t="str">
        <f t="shared" ca="1" si="565"/>
        <v/>
      </c>
      <c r="BW486" s="29" t="str">
        <f t="shared" ca="1" si="566"/>
        <v/>
      </c>
      <c r="BX486" s="29" t="e">
        <f ca="1">+_xlfn.IFNA(VLOOKUP($B486,'Resultados General'!$C$11:$CG$510,MATCH(BX$6,'Resultados General'!$C$10:$CG$10,0),0),"")</f>
        <v>#NAME?</v>
      </c>
      <c r="BY486" s="29" t="str">
        <f t="shared" ca="1" si="567"/>
        <v/>
      </c>
      <c r="BZ486" s="29" t="str">
        <f t="shared" ca="1" si="568"/>
        <v/>
      </c>
      <c r="CA486" s="29" t="e">
        <f ca="1">+_xlfn.IFNA(VLOOKUP($B486,'Resultados General'!$C$11:$CG$510,MATCH(CA$6,'Resultados General'!$C$10:$CG$10,0),0),"")</f>
        <v>#NAME?</v>
      </c>
      <c r="CB486" s="29" t="str">
        <f t="shared" ca="1" si="569"/>
        <v/>
      </c>
      <c r="CC486" s="29" t="str">
        <f t="shared" ca="1" si="570"/>
        <v/>
      </c>
      <c r="CD486" s="29" t="e">
        <f ca="1">+_xlfn.IFNA(VLOOKUP($B486,'Resultados General'!$C$11:$CG$510,MATCH(CD$6,'Resultados General'!$C$10:$CG$10,0),0),"")</f>
        <v>#NAME?</v>
      </c>
      <c r="CE486" s="29" t="str">
        <f t="shared" ca="1" si="571"/>
        <v/>
      </c>
      <c r="CF486" s="29" t="str">
        <f t="shared" ca="1" si="572"/>
        <v/>
      </c>
      <c r="CG486" s="29" t="e">
        <f ca="1">+_xlfn.IFNA(VLOOKUP($B486,'Resultados General'!$C$11:$CG$510,MATCH(CG$6,'Resultados General'!$C$10:$CG$10,0),0),"")</f>
        <v>#NAME?</v>
      </c>
      <c r="CH486" s="29" t="str">
        <f t="shared" ca="1" si="573"/>
        <v/>
      </c>
      <c r="CI486" s="29" t="str">
        <f t="shared" ca="1" si="574"/>
        <v/>
      </c>
      <c r="CJ486" s="29" t="e">
        <f ca="1">+_xlfn.IFNA(VLOOKUP($B486,'Resultados General'!$C$11:$CG$510,MATCH(CJ$6,'Resultados General'!$C$10:$CG$10,0),0),"")</f>
        <v>#NAME?</v>
      </c>
      <c r="CK486" s="29" t="str">
        <f t="shared" ca="1" si="575"/>
        <v/>
      </c>
      <c r="CL486" s="29" t="str">
        <f t="shared" ca="1" si="576"/>
        <v/>
      </c>
      <c r="CM486" s="29" t="e">
        <f ca="1">+_xlfn.IFNA(VLOOKUP($B486,'Resultados General'!$C$11:$CG$510,MATCH(CM$6,'Resultados General'!$C$10:$CG$10,0),0),"")</f>
        <v>#NAME?</v>
      </c>
      <c r="CN486" s="29" t="str">
        <f t="shared" ca="1" si="577"/>
        <v/>
      </c>
      <c r="CO486" s="29" t="str">
        <f t="shared" ca="1" si="578"/>
        <v/>
      </c>
      <c r="CP486" s="29" t="e">
        <f ca="1">+_xlfn.IFNA(VLOOKUP($B486,'Resultados General'!$C$11:$CG$510,MATCH(CP$6,'Resultados General'!$C$10:$CG$10,0),0),"")</f>
        <v>#NAME?</v>
      </c>
      <c r="CQ486" s="29" t="str">
        <f t="shared" ca="1" si="579"/>
        <v/>
      </c>
      <c r="CR486" s="29" t="str">
        <f t="shared" ca="1" si="580"/>
        <v/>
      </c>
      <c r="CS486" s="29" t="e">
        <f ca="1">+_xlfn.IFNA(VLOOKUP($B486,'Resultados General'!$C$11:$CG$510,MATCH(CS$6,'Resultados General'!$C$10:$CG$10,0),0),"")</f>
        <v>#NAME?</v>
      </c>
      <c r="CT486" s="29" t="str">
        <f t="shared" ca="1" si="581"/>
        <v/>
      </c>
      <c r="CU486" s="29" t="str">
        <f t="shared" ca="1" si="582"/>
        <v/>
      </c>
      <c r="CV486" s="29" t="e">
        <f ca="1">+_xlfn.IFNA(VLOOKUP($B486,'Resultados General'!$C$11:$CG$510,MATCH(CV$6,'Resultados General'!$C$10:$CG$10,0),0),"")</f>
        <v>#NAME?</v>
      </c>
      <c r="CW486" s="29" t="str">
        <f t="shared" ca="1" si="583"/>
        <v/>
      </c>
      <c r="CX486" s="29" t="str">
        <f t="shared" ca="1" si="584"/>
        <v/>
      </c>
      <c r="CY486" s="29" t="e">
        <f ca="1">+_xlfn.IFNA(VLOOKUP($B486,'Resultados General'!$C$11:$CG$510,MATCH(CY$6,'Resultados General'!$C$10:$CG$10,0),0),"")</f>
        <v>#NAME?</v>
      </c>
      <c r="CZ486" s="29" t="str">
        <f t="shared" ca="1" si="585"/>
        <v/>
      </c>
      <c r="DA486" s="29" t="str">
        <f t="shared" ca="1" si="586"/>
        <v/>
      </c>
      <c r="DB486" s="29" t="e">
        <f ca="1">+_xlfn.IFNA(VLOOKUP($B486,'Resultados General'!$C$11:$CG$510,MATCH(DB$6,'Resultados General'!$C$10:$CG$10,0),0),"")</f>
        <v>#NAME?</v>
      </c>
      <c r="DC486" s="29" t="str">
        <f t="shared" ca="1" si="587"/>
        <v/>
      </c>
      <c r="DD486" s="29" t="str">
        <f t="shared" ca="1" si="588"/>
        <v/>
      </c>
      <c r="DE486" s="29" t="e">
        <f ca="1">+_xlfn.IFNA(VLOOKUP($B486,'Resultados General'!$C$11:$CG$510,MATCH(DE$6,'Resultados General'!$C$10:$CG$10,0),0),"")</f>
        <v>#NAME?</v>
      </c>
      <c r="DF486" s="29" t="str">
        <f t="shared" ca="1" si="589"/>
        <v/>
      </c>
      <c r="DG486" s="29" t="str">
        <f t="shared" ca="1" si="590"/>
        <v/>
      </c>
      <c r="DH486" s="29" t="e">
        <f ca="1">+_xlfn.IFNA(VLOOKUP($B486,'Resultados General'!$C$11:$CG$510,MATCH(DH$6,'Resultados General'!$C$10:$CG$10,0),0),"")</f>
        <v>#NAME?</v>
      </c>
      <c r="DI486" s="29" t="str">
        <f t="shared" ca="1" si="591"/>
        <v/>
      </c>
      <c r="DJ486" s="29" t="str">
        <f t="shared" ca="1" si="592"/>
        <v/>
      </c>
      <c r="DK486" s="29" t="e">
        <f ca="1">+_xlfn.IFNA(VLOOKUP($B486,'Resultados General'!$C$11:$CG$510,MATCH(DK$6,'Resultados General'!$C$10:$CG$10,0),0),"")</f>
        <v>#NAME?</v>
      </c>
      <c r="DL486" s="29" t="str">
        <f t="shared" ca="1" si="593"/>
        <v/>
      </c>
      <c r="DM486" s="29" t="str">
        <f t="shared" ca="1" si="594"/>
        <v/>
      </c>
      <c r="DN486" s="29" t="e">
        <f ca="1">+_xlfn.IFNA(VLOOKUP($B486,'Resultados General'!$C$11:$CG$510,MATCH(DN$6,'Resultados General'!$C$10:$CG$10,0),0),"")</f>
        <v>#NAME?</v>
      </c>
      <c r="DO486" s="29" t="str">
        <f t="shared" ca="1" si="595"/>
        <v/>
      </c>
      <c r="DP486" s="29" t="str">
        <f t="shared" ca="1" si="596"/>
        <v/>
      </c>
    </row>
    <row r="487" spans="2:120">
      <c r="B487" s="219" t="str">
        <f>+IF('Resultados General'!C490="","",'Resultados General'!C490)</f>
        <v/>
      </c>
      <c r="C487" s="134" t="e">
        <f ca="1">+_xlfn.IFNA(VLOOKUP('Distribución de puestos'!B487,'Resultados General'!$C$11:$J$510,8,0),"")</f>
        <v>#NAME?</v>
      </c>
      <c r="D487" s="135" t="e">
        <f ca="1">+_xlfn.IFNA(VLOOKUP(B487,'Resultados General'!$C$11:$L$510,10,0),"")</f>
        <v>#NAME?</v>
      </c>
      <c r="E487" s="26" t="s">
        <v>76</v>
      </c>
      <c r="F487" s="26" t="s">
        <v>76</v>
      </c>
      <c r="G487" s="135" t="str">
        <f t="shared" ca="1" si="597"/>
        <v/>
      </c>
      <c r="H487" s="135" t="str">
        <f t="shared" ca="1" si="598"/>
        <v/>
      </c>
      <c r="I487" s="219" t="str">
        <f t="shared" si="599"/>
        <v/>
      </c>
      <c r="J487" s="138"/>
      <c r="M487" s="29" t="e">
        <f ca="1">+_xlfn.IFNA(VLOOKUP($B487,'Resultados General'!$C$11:$CG$510,MATCH(M$6,'Resultados General'!$C$10:$CG$10,0),0),"")</f>
        <v>#NAME?</v>
      </c>
      <c r="N487" s="29" t="str">
        <f t="shared" ca="1" si="525"/>
        <v/>
      </c>
      <c r="O487" s="29" t="str">
        <f t="shared" ca="1" si="526"/>
        <v/>
      </c>
      <c r="P487" s="29" t="e">
        <f ca="1">+_xlfn.IFNA(VLOOKUP($B487,'Resultados General'!$C$11:$CG$510,MATCH(P$6,'Resultados General'!$C$10:$CG$10,0),0),"")</f>
        <v>#NAME?</v>
      </c>
      <c r="Q487" s="29" t="str">
        <f t="shared" ca="1" si="527"/>
        <v/>
      </c>
      <c r="R487" s="29" t="str">
        <f t="shared" ca="1" si="528"/>
        <v/>
      </c>
      <c r="S487" s="29" t="e">
        <f ca="1">+_xlfn.IFNA(VLOOKUP($B487,'Resultados General'!$C$11:$CG$510,MATCH(S$6,'Resultados General'!$C$10:$CG$10,0),0),"")</f>
        <v>#NAME?</v>
      </c>
      <c r="T487" s="29" t="str">
        <f t="shared" ca="1" si="529"/>
        <v/>
      </c>
      <c r="U487" s="29" t="str">
        <f t="shared" ca="1" si="530"/>
        <v/>
      </c>
      <c r="V487" s="29" t="e">
        <f ca="1">+_xlfn.IFNA(VLOOKUP($B487,'Resultados General'!$C$11:$CG$510,MATCH(V$6,'Resultados General'!$C$10:$CG$10,0),0),"")</f>
        <v>#NAME?</v>
      </c>
      <c r="W487" s="29" t="str">
        <f t="shared" ca="1" si="531"/>
        <v/>
      </c>
      <c r="X487" s="29" t="str">
        <f t="shared" ca="1" si="532"/>
        <v/>
      </c>
      <c r="Y487" s="29" t="e">
        <f ca="1">+_xlfn.IFNA(VLOOKUP($B487,'Resultados General'!$C$11:$CG$510,MATCH(Y$6,'Resultados General'!$C$10:$CG$10,0),0),"")</f>
        <v>#NAME?</v>
      </c>
      <c r="Z487" s="29" t="str">
        <f t="shared" ca="1" si="533"/>
        <v/>
      </c>
      <c r="AA487" s="29" t="str">
        <f t="shared" ca="1" si="534"/>
        <v/>
      </c>
      <c r="AB487" s="29" t="e">
        <f ca="1">+_xlfn.IFNA(VLOOKUP($B487,'Resultados General'!$C$11:$CG$510,MATCH(AB$6,'Resultados General'!$C$10:$CG$10,0),0),"")</f>
        <v>#NAME?</v>
      </c>
      <c r="AC487" s="29" t="str">
        <f t="shared" ca="1" si="535"/>
        <v/>
      </c>
      <c r="AD487" s="29" t="str">
        <f t="shared" ca="1" si="536"/>
        <v/>
      </c>
      <c r="AE487" s="29" t="e">
        <f ca="1">+_xlfn.IFNA(VLOOKUP($B487,'Resultados General'!$C$11:$CG$510,MATCH(AE$6,'Resultados General'!$C$10:$CG$10,0),0),"")</f>
        <v>#NAME?</v>
      </c>
      <c r="AF487" s="29" t="str">
        <f t="shared" ca="1" si="537"/>
        <v/>
      </c>
      <c r="AG487" s="29" t="str">
        <f t="shared" ca="1" si="538"/>
        <v/>
      </c>
      <c r="AH487" s="29" t="e">
        <f ca="1">+_xlfn.IFNA(VLOOKUP($B487,'Resultados General'!$C$11:$CG$510,MATCH(AH$6,'Resultados General'!$C$10:$CG$10,0),0),"")</f>
        <v>#NAME?</v>
      </c>
      <c r="AI487" s="29" t="str">
        <f t="shared" ca="1" si="539"/>
        <v/>
      </c>
      <c r="AJ487" s="29" t="str">
        <f t="shared" ca="1" si="540"/>
        <v/>
      </c>
      <c r="AK487" s="29" t="e">
        <f ca="1">+_xlfn.IFNA(VLOOKUP($B487,'Resultados General'!$C$11:$CG$510,MATCH(AK$6,'Resultados General'!$C$10:$CG$10,0),0),"")</f>
        <v>#NAME?</v>
      </c>
      <c r="AL487" s="29" t="str">
        <f t="shared" ca="1" si="541"/>
        <v/>
      </c>
      <c r="AM487" s="29" t="str">
        <f t="shared" ca="1" si="542"/>
        <v/>
      </c>
      <c r="AN487" s="29" t="e">
        <f ca="1">+_xlfn.IFNA(VLOOKUP($B487,'Resultados General'!$C$11:$CG$510,MATCH(AN$6,'Resultados General'!$C$10:$CG$10,0),0),"")</f>
        <v>#NAME?</v>
      </c>
      <c r="AO487" s="29" t="str">
        <f t="shared" ca="1" si="543"/>
        <v/>
      </c>
      <c r="AP487" s="29" t="str">
        <f t="shared" ca="1" si="544"/>
        <v/>
      </c>
      <c r="AQ487" s="29" t="e">
        <f ca="1">+_xlfn.IFNA(VLOOKUP($B487,'Resultados General'!$C$11:$CG$510,MATCH(AQ$6,'Resultados General'!$C$10:$CG$10,0),0),"")</f>
        <v>#NAME?</v>
      </c>
      <c r="AR487" s="29" t="str">
        <f t="shared" ca="1" si="545"/>
        <v/>
      </c>
      <c r="AS487" s="29" t="str">
        <f t="shared" ca="1" si="546"/>
        <v/>
      </c>
      <c r="AT487" s="29" t="e">
        <f ca="1">+_xlfn.IFNA(VLOOKUP($B487,'Resultados General'!$C$11:$CG$510,MATCH(AT$6,'Resultados General'!$C$10:$CG$10,0),0),"")</f>
        <v>#NAME?</v>
      </c>
      <c r="AU487" s="29" t="str">
        <f t="shared" ca="1" si="547"/>
        <v/>
      </c>
      <c r="AV487" s="29" t="str">
        <f t="shared" ca="1" si="548"/>
        <v/>
      </c>
      <c r="AW487" s="29" t="e">
        <f ca="1">+_xlfn.IFNA(VLOOKUP($B487,'Resultados General'!$C$11:$CG$510,MATCH(AW$6,'Resultados General'!$C$10:$CG$10,0),0),"")</f>
        <v>#NAME?</v>
      </c>
      <c r="AX487" s="29" t="str">
        <f t="shared" ca="1" si="549"/>
        <v/>
      </c>
      <c r="AY487" s="29" t="str">
        <f t="shared" ca="1" si="550"/>
        <v/>
      </c>
      <c r="AZ487" s="29" t="e">
        <f ca="1">+_xlfn.IFNA(VLOOKUP($B487,'Resultados General'!$C$11:$CG$510,MATCH(AZ$6,'Resultados General'!$C$10:$CG$10,0),0),"")</f>
        <v>#NAME?</v>
      </c>
      <c r="BA487" s="29" t="str">
        <f t="shared" ca="1" si="551"/>
        <v/>
      </c>
      <c r="BB487" s="29" t="str">
        <f t="shared" ca="1" si="552"/>
        <v/>
      </c>
      <c r="BC487" s="29" t="e">
        <f ca="1">+_xlfn.IFNA(VLOOKUP($B487,'Resultados General'!$C$11:$CG$510,MATCH(BC$6,'Resultados General'!$C$10:$CG$10,0),0),"")</f>
        <v>#NAME?</v>
      </c>
      <c r="BD487" s="29" t="str">
        <f t="shared" ca="1" si="553"/>
        <v/>
      </c>
      <c r="BE487" s="29" t="str">
        <f t="shared" ca="1" si="554"/>
        <v/>
      </c>
      <c r="BF487" s="29" t="e">
        <f ca="1">+_xlfn.IFNA(VLOOKUP($B487,'Resultados General'!$C$11:$CG$510,MATCH(BF$6,'Resultados General'!$C$10:$CG$10,0),0),"")</f>
        <v>#NAME?</v>
      </c>
      <c r="BG487" s="29" t="str">
        <f t="shared" ca="1" si="555"/>
        <v/>
      </c>
      <c r="BH487" s="29" t="str">
        <f t="shared" ca="1" si="556"/>
        <v/>
      </c>
      <c r="BI487" s="29" t="e">
        <f ca="1">+_xlfn.IFNA(VLOOKUP($B487,'Resultados General'!$C$11:$CG$510,MATCH(BI$6,'Resultados General'!$C$10:$CG$10,0),0),"")</f>
        <v>#NAME?</v>
      </c>
      <c r="BJ487" s="29" t="str">
        <f t="shared" ca="1" si="557"/>
        <v/>
      </c>
      <c r="BK487" s="29" t="str">
        <f t="shared" ca="1" si="558"/>
        <v/>
      </c>
      <c r="BL487" s="29" t="e">
        <f ca="1">+_xlfn.IFNA(VLOOKUP($B487,'Resultados General'!$C$11:$CG$510,MATCH(BL$6,'Resultados General'!$C$10:$CG$10,0),0),"")</f>
        <v>#NAME?</v>
      </c>
      <c r="BM487" s="29" t="str">
        <f t="shared" ca="1" si="559"/>
        <v/>
      </c>
      <c r="BN487" s="29" t="str">
        <f t="shared" ca="1" si="560"/>
        <v/>
      </c>
      <c r="BO487" s="29" t="e">
        <f ca="1">+_xlfn.IFNA(VLOOKUP($B487,'Resultados General'!$C$11:$CG$510,MATCH(BO$6,'Resultados General'!$C$10:$CG$10,0),0),"")</f>
        <v>#NAME?</v>
      </c>
      <c r="BP487" s="29" t="str">
        <f t="shared" ca="1" si="561"/>
        <v/>
      </c>
      <c r="BQ487" s="29" t="str">
        <f t="shared" ca="1" si="562"/>
        <v/>
      </c>
      <c r="BR487" s="29" t="e">
        <f ca="1">+_xlfn.IFNA(VLOOKUP($B487,'Resultados General'!$C$11:$CG$510,MATCH(BR$6,'Resultados General'!$C$10:$CG$10,0),0),"")</f>
        <v>#NAME?</v>
      </c>
      <c r="BS487" s="29" t="str">
        <f t="shared" ca="1" si="563"/>
        <v/>
      </c>
      <c r="BT487" s="29" t="str">
        <f t="shared" ca="1" si="564"/>
        <v/>
      </c>
      <c r="BU487" s="29" t="e">
        <f ca="1">+_xlfn.IFNA(VLOOKUP($B487,'Resultados General'!$C$11:$CG$510,MATCH(BU$6,'Resultados General'!$C$10:$CG$10,0),0),"")</f>
        <v>#NAME?</v>
      </c>
      <c r="BV487" s="29" t="str">
        <f t="shared" ca="1" si="565"/>
        <v/>
      </c>
      <c r="BW487" s="29" t="str">
        <f t="shared" ca="1" si="566"/>
        <v/>
      </c>
      <c r="BX487" s="29" t="e">
        <f ca="1">+_xlfn.IFNA(VLOOKUP($B487,'Resultados General'!$C$11:$CG$510,MATCH(BX$6,'Resultados General'!$C$10:$CG$10,0),0),"")</f>
        <v>#NAME?</v>
      </c>
      <c r="BY487" s="29" t="str">
        <f t="shared" ca="1" si="567"/>
        <v/>
      </c>
      <c r="BZ487" s="29" t="str">
        <f t="shared" ca="1" si="568"/>
        <v/>
      </c>
      <c r="CA487" s="29" t="e">
        <f ca="1">+_xlfn.IFNA(VLOOKUP($B487,'Resultados General'!$C$11:$CG$510,MATCH(CA$6,'Resultados General'!$C$10:$CG$10,0),0),"")</f>
        <v>#NAME?</v>
      </c>
      <c r="CB487" s="29" t="str">
        <f t="shared" ca="1" si="569"/>
        <v/>
      </c>
      <c r="CC487" s="29" t="str">
        <f t="shared" ca="1" si="570"/>
        <v/>
      </c>
      <c r="CD487" s="29" t="e">
        <f ca="1">+_xlfn.IFNA(VLOOKUP($B487,'Resultados General'!$C$11:$CG$510,MATCH(CD$6,'Resultados General'!$C$10:$CG$10,0),0),"")</f>
        <v>#NAME?</v>
      </c>
      <c r="CE487" s="29" t="str">
        <f t="shared" ca="1" si="571"/>
        <v/>
      </c>
      <c r="CF487" s="29" t="str">
        <f t="shared" ca="1" si="572"/>
        <v/>
      </c>
      <c r="CG487" s="29" t="e">
        <f ca="1">+_xlfn.IFNA(VLOOKUP($B487,'Resultados General'!$C$11:$CG$510,MATCH(CG$6,'Resultados General'!$C$10:$CG$10,0),0),"")</f>
        <v>#NAME?</v>
      </c>
      <c r="CH487" s="29" t="str">
        <f t="shared" ca="1" si="573"/>
        <v/>
      </c>
      <c r="CI487" s="29" t="str">
        <f t="shared" ca="1" si="574"/>
        <v/>
      </c>
      <c r="CJ487" s="29" t="e">
        <f ca="1">+_xlfn.IFNA(VLOOKUP($B487,'Resultados General'!$C$11:$CG$510,MATCH(CJ$6,'Resultados General'!$C$10:$CG$10,0),0),"")</f>
        <v>#NAME?</v>
      </c>
      <c r="CK487" s="29" t="str">
        <f t="shared" ca="1" si="575"/>
        <v/>
      </c>
      <c r="CL487" s="29" t="str">
        <f t="shared" ca="1" si="576"/>
        <v/>
      </c>
      <c r="CM487" s="29" t="e">
        <f ca="1">+_xlfn.IFNA(VLOOKUP($B487,'Resultados General'!$C$11:$CG$510,MATCH(CM$6,'Resultados General'!$C$10:$CG$10,0),0),"")</f>
        <v>#NAME?</v>
      </c>
      <c r="CN487" s="29" t="str">
        <f t="shared" ca="1" si="577"/>
        <v/>
      </c>
      <c r="CO487" s="29" t="str">
        <f t="shared" ca="1" si="578"/>
        <v/>
      </c>
      <c r="CP487" s="29" t="e">
        <f ca="1">+_xlfn.IFNA(VLOOKUP($B487,'Resultados General'!$C$11:$CG$510,MATCH(CP$6,'Resultados General'!$C$10:$CG$10,0),0),"")</f>
        <v>#NAME?</v>
      </c>
      <c r="CQ487" s="29" t="str">
        <f t="shared" ca="1" si="579"/>
        <v/>
      </c>
      <c r="CR487" s="29" t="str">
        <f t="shared" ca="1" si="580"/>
        <v/>
      </c>
      <c r="CS487" s="29" t="e">
        <f ca="1">+_xlfn.IFNA(VLOOKUP($B487,'Resultados General'!$C$11:$CG$510,MATCH(CS$6,'Resultados General'!$C$10:$CG$10,0),0),"")</f>
        <v>#NAME?</v>
      </c>
      <c r="CT487" s="29" t="str">
        <f t="shared" ca="1" si="581"/>
        <v/>
      </c>
      <c r="CU487" s="29" t="str">
        <f t="shared" ca="1" si="582"/>
        <v/>
      </c>
      <c r="CV487" s="29" t="e">
        <f ca="1">+_xlfn.IFNA(VLOOKUP($B487,'Resultados General'!$C$11:$CG$510,MATCH(CV$6,'Resultados General'!$C$10:$CG$10,0),0),"")</f>
        <v>#NAME?</v>
      </c>
      <c r="CW487" s="29" t="str">
        <f t="shared" ca="1" si="583"/>
        <v/>
      </c>
      <c r="CX487" s="29" t="str">
        <f t="shared" ca="1" si="584"/>
        <v/>
      </c>
      <c r="CY487" s="29" t="e">
        <f ca="1">+_xlfn.IFNA(VLOOKUP($B487,'Resultados General'!$C$11:$CG$510,MATCH(CY$6,'Resultados General'!$C$10:$CG$10,0),0),"")</f>
        <v>#NAME?</v>
      </c>
      <c r="CZ487" s="29" t="str">
        <f t="shared" ca="1" si="585"/>
        <v/>
      </c>
      <c r="DA487" s="29" t="str">
        <f t="shared" ca="1" si="586"/>
        <v/>
      </c>
      <c r="DB487" s="29" t="e">
        <f ca="1">+_xlfn.IFNA(VLOOKUP($B487,'Resultados General'!$C$11:$CG$510,MATCH(DB$6,'Resultados General'!$C$10:$CG$10,0),0),"")</f>
        <v>#NAME?</v>
      </c>
      <c r="DC487" s="29" t="str">
        <f t="shared" ca="1" si="587"/>
        <v/>
      </c>
      <c r="DD487" s="29" t="str">
        <f t="shared" ca="1" si="588"/>
        <v/>
      </c>
      <c r="DE487" s="29" t="e">
        <f ca="1">+_xlfn.IFNA(VLOOKUP($B487,'Resultados General'!$C$11:$CG$510,MATCH(DE$6,'Resultados General'!$C$10:$CG$10,0),0),"")</f>
        <v>#NAME?</v>
      </c>
      <c r="DF487" s="29" t="str">
        <f t="shared" ca="1" si="589"/>
        <v/>
      </c>
      <c r="DG487" s="29" t="str">
        <f t="shared" ca="1" si="590"/>
        <v/>
      </c>
      <c r="DH487" s="29" t="e">
        <f ca="1">+_xlfn.IFNA(VLOOKUP($B487,'Resultados General'!$C$11:$CG$510,MATCH(DH$6,'Resultados General'!$C$10:$CG$10,0),0),"")</f>
        <v>#NAME?</v>
      </c>
      <c r="DI487" s="29" t="str">
        <f t="shared" ca="1" si="591"/>
        <v/>
      </c>
      <c r="DJ487" s="29" t="str">
        <f t="shared" ca="1" si="592"/>
        <v/>
      </c>
      <c r="DK487" s="29" t="e">
        <f ca="1">+_xlfn.IFNA(VLOOKUP($B487,'Resultados General'!$C$11:$CG$510,MATCH(DK$6,'Resultados General'!$C$10:$CG$10,0),0),"")</f>
        <v>#NAME?</v>
      </c>
      <c r="DL487" s="29" t="str">
        <f t="shared" ca="1" si="593"/>
        <v/>
      </c>
      <c r="DM487" s="29" t="str">
        <f t="shared" ca="1" si="594"/>
        <v/>
      </c>
      <c r="DN487" s="29" t="e">
        <f ca="1">+_xlfn.IFNA(VLOOKUP($B487,'Resultados General'!$C$11:$CG$510,MATCH(DN$6,'Resultados General'!$C$10:$CG$10,0),0),"")</f>
        <v>#NAME?</v>
      </c>
      <c r="DO487" s="29" t="str">
        <f t="shared" ca="1" si="595"/>
        <v/>
      </c>
      <c r="DP487" s="29" t="str">
        <f t="shared" ca="1" si="596"/>
        <v/>
      </c>
    </row>
    <row r="488" spans="2:120">
      <c r="B488" s="219" t="str">
        <f>+IF('Resultados General'!C491="","",'Resultados General'!C491)</f>
        <v/>
      </c>
      <c r="C488" s="134" t="e">
        <f ca="1">+_xlfn.IFNA(VLOOKUP('Distribución de puestos'!B488,'Resultados General'!$C$11:$J$510,8,0),"")</f>
        <v>#NAME?</v>
      </c>
      <c r="D488" s="135" t="e">
        <f ca="1">+_xlfn.IFNA(VLOOKUP(B488,'Resultados General'!$C$11:$L$510,10,0),"")</f>
        <v>#NAME?</v>
      </c>
      <c r="E488" s="26" t="s">
        <v>76</v>
      </c>
      <c r="F488" s="26" t="s">
        <v>76</v>
      </c>
      <c r="G488" s="135" t="str">
        <f t="shared" ca="1" si="597"/>
        <v/>
      </c>
      <c r="H488" s="135" t="str">
        <f t="shared" ca="1" si="598"/>
        <v/>
      </c>
      <c r="I488" s="219" t="str">
        <f t="shared" si="599"/>
        <v/>
      </c>
      <c r="J488" s="138"/>
      <c r="M488" s="29" t="e">
        <f ca="1">+_xlfn.IFNA(VLOOKUP($B488,'Resultados General'!$C$11:$CG$510,MATCH(M$6,'Resultados General'!$C$10:$CG$10,0),0),"")</f>
        <v>#NAME?</v>
      </c>
      <c r="N488" s="29" t="str">
        <f t="shared" ca="1" si="525"/>
        <v/>
      </c>
      <c r="O488" s="29" t="str">
        <f t="shared" ca="1" si="526"/>
        <v/>
      </c>
      <c r="P488" s="29" t="e">
        <f ca="1">+_xlfn.IFNA(VLOOKUP($B488,'Resultados General'!$C$11:$CG$510,MATCH(P$6,'Resultados General'!$C$10:$CG$10,0),0),"")</f>
        <v>#NAME?</v>
      </c>
      <c r="Q488" s="29" t="str">
        <f t="shared" ca="1" si="527"/>
        <v/>
      </c>
      <c r="R488" s="29" t="str">
        <f t="shared" ca="1" si="528"/>
        <v/>
      </c>
      <c r="S488" s="29" t="e">
        <f ca="1">+_xlfn.IFNA(VLOOKUP($B488,'Resultados General'!$C$11:$CG$510,MATCH(S$6,'Resultados General'!$C$10:$CG$10,0),0),"")</f>
        <v>#NAME?</v>
      </c>
      <c r="T488" s="29" t="str">
        <f t="shared" ca="1" si="529"/>
        <v/>
      </c>
      <c r="U488" s="29" t="str">
        <f t="shared" ca="1" si="530"/>
        <v/>
      </c>
      <c r="V488" s="29" t="e">
        <f ca="1">+_xlfn.IFNA(VLOOKUP($B488,'Resultados General'!$C$11:$CG$510,MATCH(V$6,'Resultados General'!$C$10:$CG$10,0),0),"")</f>
        <v>#NAME?</v>
      </c>
      <c r="W488" s="29" t="str">
        <f t="shared" ca="1" si="531"/>
        <v/>
      </c>
      <c r="X488" s="29" t="str">
        <f t="shared" ca="1" si="532"/>
        <v/>
      </c>
      <c r="Y488" s="29" t="e">
        <f ca="1">+_xlfn.IFNA(VLOOKUP($B488,'Resultados General'!$C$11:$CG$510,MATCH(Y$6,'Resultados General'!$C$10:$CG$10,0),0),"")</f>
        <v>#NAME?</v>
      </c>
      <c r="Z488" s="29" t="str">
        <f t="shared" ca="1" si="533"/>
        <v/>
      </c>
      <c r="AA488" s="29" t="str">
        <f t="shared" ca="1" si="534"/>
        <v/>
      </c>
      <c r="AB488" s="29" t="e">
        <f ca="1">+_xlfn.IFNA(VLOOKUP($B488,'Resultados General'!$C$11:$CG$510,MATCH(AB$6,'Resultados General'!$C$10:$CG$10,0),0),"")</f>
        <v>#NAME?</v>
      </c>
      <c r="AC488" s="29" t="str">
        <f t="shared" ca="1" si="535"/>
        <v/>
      </c>
      <c r="AD488" s="29" t="str">
        <f t="shared" ca="1" si="536"/>
        <v/>
      </c>
      <c r="AE488" s="29" t="e">
        <f ca="1">+_xlfn.IFNA(VLOOKUP($B488,'Resultados General'!$C$11:$CG$510,MATCH(AE$6,'Resultados General'!$C$10:$CG$10,0),0),"")</f>
        <v>#NAME?</v>
      </c>
      <c r="AF488" s="29" t="str">
        <f t="shared" ca="1" si="537"/>
        <v/>
      </c>
      <c r="AG488" s="29" t="str">
        <f t="shared" ca="1" si="538"/>
        <v/>
      </c>
      <c r="AH488" s="29" t="e">
        <f ca="1">+_xlfn.IFNA(VLOOKUP($B488,'Resultados General'!$C$11:$CG$510,MATCH(AH$6,'Resultados General'!$C$10:$CG$10,0),0),"")</f>
        <v>#NAME?</v>
      </c>
      <c r="AI488" s="29" t="str">
        <f t="shared" ca="1" si="539"/>
        <v/>
      </c>
      <c r="AJ488" s="29" t="str">
        <f t="shared" ca="1" si="540"/>
        <v/>
      </c>
      <c r="AK488" s="29" t="e">
        <f ca="1">+_xlfn.IFNA(VLOOKUP($B488,'Resultados General'!$C$11:$CG$510,MATCH(AK$6,'Resultados General'!$C$10:$CG$10,0),0),"")</f>
        <v>#NAME?</v>
      </c>
      <c r="AL488" s="29" t="str">
        <f t="shared" ca="1" si="541"/>
        <v/>
      </c>
      <c r="AM488" s="29" t="str">
        <f t="shared" ca="1" si="542"/>
        <v/>
      </c>
      <c r="AN488" s="29" t="e">
        <f ca="1">+_xlfn.IFNA(VLOOKUP($B488,'Resultados General'!$C$11:$CG$510,MATCH(AN$6,'Resultados General'!$C$10:$CG$10,0),0),"")</f>
        <v>#NAME?</v>
      </c>
      <c r="AO488" s="29" t="str">
        <f t="shared" ca="1" si="543"/>
        <v/>
      </c>
      <c r="AP488" s="29" t="str">
        <f t="shared" ca="1" si="544"/>
        <v/>
      </c>
      <c r="AQ488" s="29" t="e">
        <f ca="1">+_xlfn.IFNA(VLOOKUP($B488,'Resultados General'!$C$11:$CG$510,MATCH(AQ$6,'Resultados General'!$C$10:$CG$10,0),0),"")</f>
        <v>#NAME?</v>
      </c>
      <c r="AR488" s="29" t="str">
        <f t="shared" ca="1" si="545"/>
        <v/>
      </c>
      <c r="AS488" s="29" t="str">
        <f t="shared" ca="1" si="546"/>
        <v/>
      </c>
      <c r="AT488" s="29" t="e">
        <f ca="1">+_xlfn.IFNA(VLOOKUP($B488,'Resultados General'!$C$11:$CG$510,MATCH(AT$6,'Resultados General'!$C$10:$CG$10,0),0),"")</f>
        <v>#NAME?</v>
      </c>
      <c r="AU488" s="29" t="str">
        <f t="shared" ca="1" si="547"/>
        <v/>
      </c>
      <c r="AV488" s="29" t="str">
        <f t="shared" ca="1" si="548"/>
        <v/>
      </c>
      <c r="AW488" s="29" t="e">
        <f ca="1">+_xlfn.IFNA(VLOOKUP($B488,'Resultados General'!$C$11:$CG$510,MATCH(AW$6,'Resultados General'!$C$10:$CG$10,0),0),"")</f>
        <v>#NAME?</v>
      </c>
      <c r="AX488" s="29" t="str">
        <f t="shared" ca="1" si="549"/>
        <v/>
      </c>
      <c r="AY488" s="29" t="str">
        <f t="shared" ca="1" si="550"/>
        <v/>
      </c>
      <c r="AZ488" s="29" t="e">
        <f ca="1">+_xlfn.IFNA(VLOOKUP($B488,'Resultados General'!$C$11:$CG$510,MATCH(AZ$6,'Resultados General'!$C$10:$CG$10,0),0),"")</f>
        <v>#NAME?</v>
      </c>
      <c r="BA488" s="29" t="str">
        <f t="shared" ca="1" si="551"/>
        <v/>
      </c>
      <c r="BB488" s="29" t="str">
        <f t="shared" ca="1" si="552"/>
        <v/>
      </c>
      <c r="BC488" s="29" t="e">
        <f ca="1">+_xlfn.IFNA(VLOOKUP($B488,'Resultados General'!$C$11:$CG$510,MATCH(BC$6,'Resultados General'!$C$10:$CG$10,0),0),"")</f>
        <v>#NAME?</v>
      </c>
      <c r="BD488" s="29" t="str">
        <f t="shared" ca="1" si="553"/>
        <v/>
      </c>
      <c r="BE488" s="29" t="str">
        <f t="shared" ca="1" si="554"/>
        <v/>
      </c>
      <c r="BF488" s="29" t="e">
        <f ca="1">+_xlfn.IFNA(VLOOKUP($B488,'Resultados General'!$C$11:$CG$510,MATCH(BF$6,'Resultados General'!$C$10:$CG$10,0),0),"")</f>
        <v>#NAME?</v>
      </c>
      <c r="BG488" s="29" t="str">
        <f t="shared" ca="1" si="555"/>
        <v/>
      </c>
      <c r="BH488" s="29" t="str">
        <f t="shared" ca="1" si="556"/>
        <v/>
      </c>
      <c r="BI488" s="29" t="e">
        <f ca="1">+_xlfn.IFNA(VLOOKUP($B488,'Resultados General'!$C$11:$CG$510,MATCH(BI$6,'Resultados General'!$C$10:$CG$10,0),0),"")</f>
        <v>#NAME?</v>
      </c>
      <c r="BJ488" s="29" t="str">
        <f t="shared" ca="1" si="557"/>
        <v/>
      </c>
      <c r="BK488" s="29" t="str">
        <f t="shared" ca="1" si="558"/>
        <v/>
      </c>
      <c r="BL488" s="29" t="e">
        <f ca="1">+_xlfn.IFNA(VLOOKUP($B488,'Resultados General'!$C$11:$CG$510,MATCH(BL$6,'Resultados General'!$C$10:$CG$10,0),0),"")</f>
        <v>#NAME?</v>
      </c>
      <c r="BM488" s="29" t="str">
        <f t="shared" ca="1" si="559"/>
        <v/>
      </c>
      <c r="BN488" s="29" t="str">
        <f t="shared" ca="1" si="560"/>
        <v/>
      </c>
      <c r="BO488" s="29" t="e">
        <f ca="1">+_xlfn.IFNA(VLOOKUP($B488,'Resultados General'!$C$11:$CG$510,MATCH(BO$6,'Resultados General'!$C$10:$CG$10,0),0),"")</f>
        <v>#NAME?</v>
      </c>
      <c r="BP488" s="29" t="str">
        <f t="shared" ca="1" si="561"/>
        <v/>
      </c>
      <c r="BQ488" s="29" t="str">
        <f t="shared" ca="1" si="562"/>
        <v/>
      </c>
      <c r="BR488" s="29" t="e">
        <f ca="1">+_xlfn.IFNA(VLOOKUP($B488,'Resultados General'!$C$11:$CG$510,MATCH(BR$6,'Resultados General'!$C$10:$CG$10,0),0),"")</f>
        <v>#NAME?</v>
      </c>
      <c r="BS488" s="29" t="str">
        <f t="shared" ca="1" si="563"/>
        <v/>
      </c>
      <c r="BT488" s="29" t="str">
        <f t="shared" ca="1" si="564"/>
        <v/>
      </c>
      <c r="BU488" s="29" t="e">
        <f ca="1">+_xlfn.IFNA(VLOOKUP($B488,'Resultados General'!$C$11:$CG$510,MATCH(BU$6,'Resultados General'!$C$10:$CG$10,0),0),"")</f>
        <v>#NAME?</v>
      </c>
      <c r="BV488" s="29" t="str">
        <f t="shared" ca="1" si="565"/>
        <v/>
      </c>
      <c r="BW488" s="29" t="str">
        <f t="shared" ca="1" si="566"/>
        <v/>
      </c>
      <c r="BX488" s="29" t="e">
        <f ca="1">+_xlfn.IFNA(VLOOKUP($B488,'Resultados General'!$C$11:$CG$510,MATCH(BX$6,'Resultados General'!$C$10:$CG$10,0),0),"")</f>
        <v>#NAME?</v>
      </c>
      <c r="BY488" s="29" t="str">
        <f t="shared" ca="1" si="567"/>
        <v/>
      </c>
      <c r="BZ488" s="29" t="str">
        <f t="shared" ca="1" si="568"/>
        <v/>
      </c>
      <c r="CA488" s="29" t="e">
        <f ca="1">+_xlfn.IFNA(VLOOKUP($B488,'Resultados General'!$C$11:$CG$510,MATCH(CA$6,'Resultados General'!$C$10:$CG$10,0),0),"")</f>
        <v>#NAME?</v>
      </c>
      <c r="CB488" s="29" t="str">
        <f t="shared" ca="1" si="569"/>
        <v/>
      </c>
      <c r="CC488" s="29" t="str">
        <f t="shared" ca="1" si="570"/>
        <v/>
      </c>
      <c r="CD488" s="29" t="e">
        <f ca="1">+_xlfn.IFNA(VLOOKUP($B488,'Resultados General'!$C$11:$CG$510,MATCH(CD$6,'Resultados General'!$C$10:$CG$10,0),0),"")</f>
        <v>#NAME?</v>
      </c>
      <c r="CE488" s="29" t="str">
        <f t="shared" ca="1" si="571"/>
        <v/>
      </c>
      <c r="CF488" s="29" t="str">
        <f t="shared" ca="1" si="572"/>
        <v/>
      </c>
      <c r="CG488" s="29" t="e">
        <f ca="1">+_xlfn.IFNA(VLOOKUP($B488,'Resultados General'!$C$11:$CG$510,MATCH(CG$6,'Resultados General'!$C$10:$CG$10,0),0),"")</f>
        <v>#NAME?</v>
      </c>
      <c r="CH488" s="29" t="str">
        <f t="shared" ca="1" si="573"/>
        <v/>
      </c>
      <c r="CI488" s="29" t="str">
        <f t="shared" ca="1" si="574"/>
        <v/>
      </c>
      <c r="CJ488" s="29" t="e">
        <f ca="1">+_xlfn.IFNA(VLOOKUP($B488,'Resultados General'!$C$11:$CG$510,MATCH(CJ$6,'Resultados General'!$C$10:$CG$10,0),0),"")</f>
        <v>#NAME?</v>
      </c>
      <c r="CK488" s="29" t="str">
        <f t="shared" ca="1" si="575"/>
        <v/>
      </c>
      <c r="CL488" s="29" t="str">
        <f t="shared" ca="1" si="576"/>
        <v/>
      </c>
      <c r="CM488" s="29" t="e">
        <f ca="1">+_xlfn.IFNA(VLOOKUP($B488,'Resultados General'!$C$11:$CG$510,MATCH(CM$6,'Resultados General'!$C$10:$CG$10,0),0),"")</f>
        <v>#NAME?</v>
      </c>
      <c r="CN488" s="29" t="str">
        <f t="shared" ca="1" si="577"/>
        <v/>
      </c>
      <c r="CO488" s="29" t="str">
        <f t="shared" ca="1" si="578"/>
        <v/>
      </c>
      <c r="CP488" s="29" t="e">
        <f ca="1">+_xlfn.IFNA(VLOOKUP($B488,'Resultados General'!$C$11:$CG$510,MATCH(CP$6,'Resultados General'!$C$10:$CG$10,0),0),"")</f>
        <v>#NAME?</v>
      </c>
      <c r="CQ488" s="29" t="str">
        <f t="shared" ca="1" si="579"/>
        <v/>
      </c>
      <c r="CR488" s="29" t="str">
        <f t="shared" ca="1" si="580"/>
        <v/>
      </c>
      <c r="CS488" s="29" t="e">
        <f ca="1">+_xlfn.IFNA(VLOOKUP($B488,'Resultados General'!$C$11:$CG$510,MATCH(CS$6,'Resultados General'!$C$10:$CG$10,0),0),"")</f>
        <v>#NAME?</v>
      </c>
      <c r="CT488" s="29" t="str">
        <f t="shared" ca="1" si="581"/>
        <v/>
      </c>
      <c r="CU488" s="29" t="str">
        <f t="shared" ca="1" si="582"/>
        <v/>
      </c>
      <c r="CV488" s="29" t="e">
        <f ca="1">+_xlfn.IFNA(VLOOKUP($B488,'Resultados General'!$C$11:$CG$510,MATCH(CV$6,'Resultados General'!$C$10:$CG$10,0),0),"")</f>
        <v>#NAME?</v>
      </c>
      <c r="CW488" s="29" t="str">
        <f t="shared" ca="1" si="583"/>
        <v/>
      </c>
      <c r="CX488" s="29" t="str">
        <f t="shared" ca="1" si="584"/>
        <v/>
      </c>
      <c r="CY488" s="29" t="e">
        <f ca="1">+_xlfn.IFNA(VLOOKUP($B488,'Resultados General'!$C$11:$CG$510,MATCH(CY$6,'Resultados General'!$C$10:$CG$10,0),0),"")</f>
        <v>#NAME?</v>
      </c>
      <c r="CZ488" s="29" t="str">
        <f t="shared" ca="1" si="585"/>
        <v/>
      </c>
      <c r="DA488" s="29" t="str">
        <f t="shared" ca="1" si="586"/>
        <v/>
      </c>
      <c r="DB488" s="29" t="e">
        <f ca="1">+_xlfn.IFNA(VLOOKUP($B488,'Resultados General'!$C$11:$CG$510,MATCH(DB$6,'Resultados General'!$C$10:$CG$10,0),0),"")</f>
        <v>#NAME?</v>
      </c>
      <c r="DC488" s="29" t="str">
        <f t="shared" ca="1" si="587"/>
        <v/>
      </c>
      <c r="DD488" s="29" t="str">
        <f t="shared" ca="1" si="588"/>
        <v/>
      </c>
      <c r="DE488" s="29" t="e">
        <f ca="1">+_xlfn.IFNA(VLOOKUP($B488,'Resultados General'!$C$11:$CG$510,MATCH(DE$6,'Resultados General'!$C$10:$CG$10,0),0),"")</f>
        <v>#NAME?</v>
      </c>
      <c r="DF488" s="29" t="str">
        <f t="shared" ca="1" si="589"/>
        <v/>
      </c>
      <c r="DG488" s="29" t="str">
        <f t="shared" ca="1" si="590"/>
        <v/>
      </c>
      <c r="DH488" s="29" t="e">
        <f ca="1">+_xlfn.IFNA(VLOOKUP($B488,'Resultados General'!$C$11:$CG$510,MATCH(DH$6,'Resultados General'!$C$10:$CG$10,0),0),"")</f>
        <v>#NAME?</v>
      </c>
      <c r="DI488" s="29" t="str">
        <f t="shared" ca="1" si="591"/>
        <v/>
      </c>
      <c r="DJ488" s="29" t="str">
        <f t="shared" ca="1" si="592"/>
        <v/>
      </c>
      <c r="DK488" s="29" t="e">
        <f ca="1">+_xlfn.IFNA(VLOOKUP($B488,'Resultados General'!$C$11:$CG$510,MATCH(DK$6,'Resultados General'!$C$10:$CG$10,0),0),"")</f>
        <v>#NAME?</v>
      </c>
      <c r="DL488" s="29" t="str">
        <f t="shared" ca="1" si="593"/>
        <v/>
      </c>
      <c r="DM488" s="29" t="str">
        <f t="shared" ca="1" si="594"/>
        <v/>
      </c>
      <c r="DN488" s="29" t="e">
        <f ca="1">+_xlfn.IFNA(VLOOKUP($B488,'Resultados General'!$C$11:$CG$510,MATCH(DN$6,'Resultados General'!$C$10:$CG$10,0),0),"")</f>
        <v>#NAME?</v>
      </c>
      <c r="DO488" s="29" t="str">
        <f t="shared" ca="1" si="595"/>
        <v/>
      </c>
      <c r="DP488" s="29" t="str">
        <f t="shared" ca="1" si="596"/>
        <v/>
      </c>
    </row>
    <row r="489" spans="2:120">
      <c r="B489" s="219" t="str">
        <f>+IF('Resultados General'!C492="","",'Resultados General'!C492)</f>
        <v/>
      </c>
      <c r="C489" s="134" t="e">
        <f ca="1">+_xlfn.IFNA(VLOOKUP('Distribución de puestos'!B489,'Resultados General'!$C$11:$J$510,8,0),"")</f>
        <v>#NAME?</v>
      </c>
      <c r="D489" s="135" t="e">
        <f ca="1">+_xlfn.IFNA(VLOOKUP(B489,'Resultados General'!$C$11:$L$510,10,0),"")</f>
        <v>#NAME?</v>
      </c>
      <c r="E489" s="26" t="s">
        <v>76</v>
      </c>
      <c r="F489" s="26" t="s">
        <v>76</v>
      </c>
      <c r="G489" s="135" t="str">
        <f t="shared" ca="1" si="597"/>
        <v/>
      </c>
      <c r="H489" s="135" t="str">
        <f t="shared" ca="1" si="598"/>
        <v/>
      </c>
      <c r="I489" s="219" t="str">
        <f t="shared" si="599"/>
        <v/>
      </c>
      <c r="J489" s="138"/>
      <c r="M489" s="29" t="e">
        <f ca="1">+_xlfn.IFNA(VLOOKUP($B489,'Resultados General'!$C$11:$CG$510,MATCH(M$6,'Resultados General'!$C$10:$CG$10,0),0),"")</f>
        <v>#NAME?</v>
      </c>
      <c r="N489" s="29" t="str">
        <f t="shared" ca="1" si="525"/>
        <v/>
      </c>
      <c r="O489" s="29" t="str">
        <f t="shared" ca="1" si="526"/>
        <v/>
      </c>
      <c r="P489" s="29" t="e">
        <f ca="1">+_xlfn.IFNA(VLOOKUP($B489,'Resultados General'!$C$11:$CG$510,MATCH(P$6,'Resultados General'!$C$10:$CG$10,0),0),"")</f>
        <v>#NAME?</v>
      </c>
      <c r="Q489" s="29" t="str">
        <f t="shared" ca="1" si="527"/>
        <v/>
      </c>
      <c r="R489" s="29" t="str">
        <f t="shared" ca="1" si="528"/>
        <v/>
      </c>
      <c r="S489" s="29" t="e">
        <f ca="1">+_xlfn.IFNA(VLOOKUP($B489,'Resultados General'!$C$11:$CG$510,MATCH(S$6,'Resultados General'!$C$10:$CG$10,0),0),"")</f>
        <v>#NAME?</v>
      </c>
      <c r="T489" s="29" t="str">
        <f t="shared" ca="1" si="529"/>
        <v/>
      </c>
      <c r="U489" s="29" t="str">
        <f t="shared" ca="1" si="530"/>
        <v/>
      </c>
      <c r="V489" s="29" t="e">
        <f ca="1">+_xlfn.IFNA(VLOOKUP($B489,'Resultados General'!$C$11:$CG$510,MATCH(V$6,'Resultados General'!$C$10:$CG$10,0),0),"")</f>
        <v>#NAME?</v>
      </c>
      <c r="W489" s="29" t="str">
        <f t="shared" ca="1" si="531"/>
        <v/>
      </c>
      <c r="X489" s="29" t="str">
        <f t="shared" ca="1" si="532"/>
        <v/>
      </c>
      <c r="Y489" s="29" t="e">
        <f ca="1">+_xlfn.IFNA(VLOOKUP($B489,'Resultados General'!$C$11:$CG$510,MATCH(Y$6,'Resultados General'!$C$10:$CG$10,0),0),"")</f>
        <v>#NAME?</v>
      </c>
      <c r="Z489" s="29" t="str">
        <f t="shared" ca="1" si="533"/>
        <v/>
      </c>
      <c r="AA489" s="29" t="str">
        <f t="shared" ca="1" si="534"/>
        <v/>
      </c>
      <c r="AB489" s="29" t="e">
        <f ca="1">+_xlfn.IFNA(VLOOKUP($B489,'Resultados General'!$C$11:$CG$510,MATCH(AB$6,'Resultados General'!$C$10:$CG$10,0),0),"")</f>
        <v>#NAME?</v>
      </c>
      <c r="AC489" s="29" t="str">
        <f t="shared" ca="1" si="535"/>
        <v/>
      </c>
      <c r="AD489" s="29" t="str">
        <f t="shared" ca="1" si="536"/>
        <v/>
      </c>
      <c r="AE489" s="29" t="e">
        <f ca="1">+_xlfn.IFNA(VLOOKUP($B489,'Resultados General'!$C$11:$CG$510,MATCH(AE$6,'Resultados General'!$C$10:$CG$10,0),0),"")</f>
        <v>#NAME?</v>
      </c>
      <c r="AF489" s="29" t="str">
        <f t="shared" ca="1" si="537"/>
        <v/>
      </c>
      <c r="AG489" s="29" t="str">
        <f t="shared" ca="1" si="538"/>
        <v/>
      </c>
      <c r="AH489" s="29" t="e">
        <f ca="1">+_xlfn.IFNA(VLOOKUP($B489,'Resultados General'!$C$11:$CG$510,MATCH(AH$6,'Resultados General'!$C$10:$CG$10,0),0),"")</f>
        <v>#NAME?</v>
      </c>
      <c r="AI489" s="29" t="str">
        <f t="shared" ca="1" si="539"/>
        <v/>
      </c>
      <c r="AJ489" s="29" t="str">
        <f t="shared" ca="1" si="540"/>
        <v/>
      </c>
      <c r="AK489" s="29" t="e">
        <f ca="1">+_xlfn.IFNA(VLOOKUP($B489,'Resultados General'!$C$11:$CG$510,MATCH(AK$6,'Resultados General'!$C$10:$CG$10,0),0),"")</f>
        <v>#NAME?</v>
      </c>
      <c r="AL489" s="29" t="str">
        <f t="shared" ca="1" si="541"/>
        <v/>
      </c>
      <c r="AM489" s="29" t="str">
        <f t="shared" ca="1" si="542"/>
        <v/>
      </c>
      <c r="AN489" s="29" t="e">
        <f ca="1">+_xlfn.IFNA(VLOOKUP($B489,'Resultados General'!$C$11:$CG$510,MATCH(AN$6,'Resultados General'!$C$10:$CG$10,0),0),"")</f>
        <v>#NAME?</v>
      </c>
      <c r="AO489" s="29" t="str">
        <f t="shared" ca="1" si="543"/>
        <v/>
      </c>
      <c r="AP489" s="29" t="str">
        <f t="shared" ca="1" si="544"/>
        <v/>
      </c>
      <c r="AQ489" s="29" t="e">
        <f ca="1">+_xlfn.IFNA(VLOOKUP($B489,'Resultados General'!$C$11:$CG$510,MATCH(AQ$6,'Resultados General'!$C$10:$CG$10,0),0),"")</f>
        <v>#NAME?</v>
      </c>
      <c r="AR489" s="29" t="str">
        <f t="shared" ca="1" si="545"/>
        <v/>
      </c>
      <c r="AS489" s="29" t="str">
        <f t="shared" ca="1" si="546"/>
        <v/>
      </c>
      <c r="AT489" s="29" t="e">
        <f ca="1">+_xlfn.IFNA(VLOOKUP($B489,'Resultados General'!$C$11:$CG$510,MATCH(AT$6,'Resultados General'!$C$10:$CG$10,0),0),"")</f>
        <v>#NAME?</v>
      </c>
      <c r="AU489" s="29" t="str">
        <f t="shared" ca="1" si="547"/>
        <v/>
      </c>
      <c r="AV489" s="29" t="str">
        <f t="shared" ca="1" si="548"/>
        <v/>
      </c>
      <c r="AW489" s="29" t="e">
        <f ca="1">+_xlfn.IFNA(VLOOKUP($B489,'Resultados General'!$C$11:$CG$510,MATCH(AW$6,'Resultados General'!$C$10:$CG$10,0),0),"")</f>
        <v>#NAME?</v>
      </c>
      <c r="AX489" s="29" t="str">
        <f t="shared" ca="1" si="549"/>
        <v/>
      </c>
      <c r="AY489" s="29" t="str">
        <f t="shared" ca="1" si="550"/>
        <v/>
      </c>
      <c r="AZ489" s="29" t="e">
        <f ca="1">+_xlfn.IFNA(VLOOKUP($B489,'Resultados General'!$C$11:$CG$510,MATCH(AZ$6,'Resultados General'!$C$10:$CG$10,0),0),"")</f>
        <v>#NAME?</v>
      </c>
      <c r="BA489" s="29" t="str">
        <f t="shared" ca="1" si="551"/>
        <v/>
      </c>
      <c r="BB489" s="29" t="str">
        <f t="shared" ca="1" si="552"/>
        <v/>
      </c>
      <c r="BC489" s="29" t="e">
        <f ca="1">+_xlfn.IFNA(VLOOKUP($B489,'Resultados General'!$C$11:$CG$510,MATCH(BC$6,'Resultados General'!$C$10:$CG$10,0),0),"")</f>
        <v>#NAME?</v>
      </c>
      <c r="BD489" s="29" t="str">
        <f t="shared" ca="1" si="553"/>
        <v/>
      </c>
      <c r="BE489" s="29" t="str">
        <f t="shared" ca="1" si="554"/>
        <v/>
      </c>
      <c r="BF489" s="29" t="e">
        <f ca="1">+_xlfn.IFNA(VLOOKUP($B489,'Resultados General'!$C$11:$CG$510,MATCH(BF$6,'Resultados General'!$C$10:$CG$10,0),0),"")</f>
        <v>#NAME?</v>
      </c>
      <c r="BG489" s="29" t="str">
        <f t="shared" ca="1" si="555"/>
        <v/>
      </c>
      <c r="BH489" s="29" t="str">
        <f t="shared" ca="1" si="556"/>
        <v/>
      </c>
      <c r="BI489" s="29" t="e">
        <f ca="1">+_xlfn.IFNA(VLOOKUP($B489,'Resultados General'!$C$11:$CG$510,MATCH(BI$6,'Resultados General'!$C$10:$CG$10,0),0),"")</f>
        <v>#NAME?</v>
      </c>
      <c r="BJ489" s="29" t="str">
        <f t="shared" ca="1" si="557"/>
        <v/>
      </c>
      <c r="BK489" s="29" t="str">
        <f t="shared" ca="1" si="558"/>
        <v/>
      </c>
      <c r="BL489" s="29" t="e">
        <f ca="1">+_xlfn.IFNA(VLOOKUP($B489,'Resultados General'!$C$11:$CG$510,MATCH(BL$6,'Resultados General'!$C$10:$CG$10,0),0),"")</f>
        <v>#NAME?</v>
      </c>
      <c r="BM489" s="29" t="str">
        <f t="shared" ca="1" si="559"/>
        <v/>
      </c>
      <c r="BN489" s="29" t="str">
        <f t="shared" ca="1" si="560"/>
        <v/>
      </c>
      <c r="BO489" s="29" t="e">
        <f ca="1">+_xlfn.IFNA(VLOOKUP($B489,'Resultados General'!$C$11:$CG$510,MATCH(BO$6,'Resultados General'!$C$10:$CG$10,0),0),"")</f>
        <v>#NAME?</v>
      </c>
      <c r="BP489" s="29" t="str">
        <f t="shared" ca="1" si="561"/>
        <v/>
      </c>
      <c r="BQ489" s="29" t="str">
        <f t="shared" ca="1" si="562"/>
        <v/>
      </c>
      <c r="BR489" s="29" t="e">
        <f ca="1">+_xlfn.IFNA(VLOOKUP($B489,'Resultados General'!$C$11:$CG$510,MATCH(BR$6,'Resultados General'!$C$10:$CG$10,0),0),"")</f>
        <v>#NAME?</v>
      </c>
      <c r="BS489" s="29" t="str">
        <f t="shared" ca="1" si="563"/>
        <v/>
      </c>
      <c r="BT489" s="29" t="str">
        <f t="shared" ca="1" si="564"/>
        <v/>
      </c>
      <c r="BU489" s="29" t="e">
        <f ca="1">+_xlfn.IFNA(VLOOKUP($B489,'Resultados General'!$C$11:$CG$510,MATCH(BU$6,'Resultados General'!$C$10:$CG$10,0),0),"")</f>
        <v>#NAME?</v>
      </c>
      <c r="BV489" s="29" t="str">
        <f t="shared" ca="1" si="565"/>
        <v/>
      </c>
      <c r="BW489" s="29" t="str">
        <f t="shared" ca="1" si="566"/>
        <v/>
      </c>
      <c r="BX489" s="29" t="e">
        <f ca="1">+_xlfn.IFNA(VLOOKUP($B489,'Resultados General'!$C$11:$CG$510,MATCH(BX$6,'Resultados General'!$C$10:$CG$10,0),0),"")</f>
        <v>#NAME?</v>
      </c>
      <c r="BY489" s="29" t="str">
        <f t="shared" ca="1" si="567"/>
        <v/>
      </c>
      <c r="BZ489" s="29" t="str">
        <f t="shared" ca="1" si="568"/>
        <v/>
      </c>
      <c r="CA489" s="29" t="e">
        <f ca="1">+_xlfn.IFNA(VLOOKUP($B489,'Resultados General'!$C$11:$CG$510,MATCH(CA$6,'Resultados General'!$C$10:$CG$10,0),0),"")</f>
        <v>#NAME?</v>
      </c>
      <c r="CB489" s="29" t="str">
        <f t="shared" ca="1" si="569"/>
        <v/>
      </c>
      <c r="CC489" s="29" t="str">
        <f t="shared" ca="1" si="570"/>
        <v/>
      </c>
      <c r="CD489" s="29" t="e">
        <f ca="1">+_xlfn.IFNA(VLOOKUP($B489,'Resultados General'!$C$11:$CG$510,MATCH(CD$6,'Resultados General'!$C$10:$CG$10,0),0),"")</f>
        <v>#NAME?</v>
      </c>
      <c r="CE489" s="29" t="str">
        <f t="shared" ca="1" si="571"/>
        <v/>
      </c>
      <c r="CF489" s="29" t="str">
        <f t="shared" ca="1" si="572"/>
        <v/>
      </c>
      <c r="CG489" s="29" t="e">
        <f ca="1">+_xlfn.IFNA(VLOOKUP($B489,'Resultados General'!$C$11:$CG$510,MATCH(CG$6,'Resultados General'!$C$10:$CG$10,0),0),"")</f>
        <v>#NAME?</v>
      </c>
      <c r="CH489" s="29" t="str">
        <f t="shared" ca="1" si="573"/>
        <v/>
      </c>
      <c r="CI489" s="29" t="str">
        <f t="shared" ca="1" si="574"/>
        <v/>
      </c>
      <c r="CJ489" s="29" t="e">
        <f ca="1">+_xlfn.IFNA(VLOOKUP($B489,'Resultados General'!$C$11:$CG$510,MATCH(CJ$6,'Resultados General'!$C$10:$CG$10,0),0),"")</f>
        <v>#NAME?</v>
      </c>
      <c r="CK489" s="29" t="str">
        <f t="shared" ca="1" si="575"/>
        <v/>
      </c>
      <c r="CL489" s="29" t="str">
        <f t="shared" ca="1" si="576"/>
        <v/>
      </c>
      <c r="CM489" s="29" t="e">
        <f ca="1">+_xlfn.IFNA(VLOOKUP($B489,'Resultados General'!$C$11:$CG$510,MATCH(CM$6,'Resultados General'!$C$10:$CG$10,0),0),"")</f>
        <v>#NAME?</v>
      </c>
      <c r="CN489" s="29" t="str">
        <f t="shared" ca="1" si="577"/>
        <v/>
      </c>
      <c r="CO489" s="29" t="str">
        <f t="shared" ca="1" si="578"/>
        <v/>
      </c>
      <c r="CP489" s="29" t="e">
        <f ca="1">+_xlfn.IFNA(VLOOKUP($B489,'Resultados General'!$C$11:$CG$510,MATCH(CP$6,'Resultados General'!$C$10:$CG$10,0),0),"")</f>
        <v>#NAME?</v>
      </c>
      <c r="CQ489" s="29" t="str">
        <f t="shared" ca="1" si="579"/>
        <v/>
      </c>
      <c r="CR489" s="29" t="str">
        <f t="shared" ca="1" si="580"/>
        <v/>
      </c>
      <c r="CS489" s="29" t="e">
        <f ca="1">+_xlfn.IFNA(VLOOKUP($B489,'Resultados General'!$C$11:$CG$510,MATCH(CS$6,'Resultados General'!$C$10:$CG$10,0),0),"")</f>
        <v>#NAME?</v>
      </c>
      <c r="CT489" s="29" t="str">
        <f t="shared" ca="1" si="581"/>
        <v/>
      </c>
      <c r="CU489" s="29" t="str">
        <f t="shared" ca="1" si="582"/>
        <v/>
      </c>
      <c r="CV489" s="29" t="e">
        <f ca="1">+_xlfn.IFNA(VLOOKUP($B489,'Resultados General'!$C$11:$CG$510,MATCH(CV$6,'Resultados General'!$C$10:$CG$10,0),0),"")</f>
        <v>#NAME?</v>
      </c>
      <c r="CW489" s="29" t="str">
        <f t="shared" ca="1" si="583"/>
        <v/>
      </c>
      <c r="CX489" s="29" t="str">
        <f t="shared" ca="1" si="584"/>
        <v/>
      </c>
      <c r="CY489" s="29" t="e">
        <f ca="1">+_xlfn.IFNA(VLOOKUP($B489,'Resultados General'!$C$11:$CG$510,MATCH(CY$6,'Resultados General'!$C$10:$CG$10,0),0),"")</f>
        <v>#NAME?</v>
      </c>
      <c r="CZ489" s="29" t="str">
        <f t="shared" ca="1" si="585"/>
        <v/>
      </c>
      <c r="DA489" s="29" t="str">
        <f t="shared" ca="1" si="586"/>
        <v/>
      </c>
      <c r="DB489" s="29" t="e">
        <f ca="1">+_xlfn.IFNA(VLOOKUP($B489,'Resultados General'!$C$11:$CG$510,MATCH(DB$6,'Resultados General'!$C$10:$CG$10,0),0),"")</f>
        <v>#NAME?</v>
      </c>
      <c r="DC489" s="29" t="str">
        <f t="shared" ca="1" si="587"/>
        <v/>
      </c>
      <c r="DD489" s="29" t="str">
        <f t="shared" ca="1" si="588"/>
        <v/>
      </c>
      <c r="DE489" s="29" t="e">
        <f ca="1">+_xlfn.IFNA(VLOOKUP($B489,'Resultados General'!$C$11:$CG$510,MATCH(DE$6,'Resultados General'!$C$10:$CG$10,0),0),"")</f>
        <v>#NAME?</v>
      </c>
      <c r="DF489" s="29" t="str">
        <f t="shared" ca="1" si="589"/>
        <v/>
      </c>
      <c r="DG489" s="29" t="str">
        <f t="shared" ca="1" si="590"/>
        <v/>
      </c>
      <c r="DH489" s="29" t="e">
        <f ca="1">+_xlfn.IFNA(VLOOKUP($B489,'Resultados General'!$C$11:$CG$510,MATCH(DH$6,'Resultados General'!$C$10:$CG$10,0),0),"")</f>
        <v>#NAME?</v>
      </c>
      <c r="DI489" s="29" t="str">
        <f t="shared" ca="1" si="591"/>
        <v/>
      </c>
      <c r="DJ489" s="29" t="str">
        <f t="shared" ca="1" si="592"/>
        <v/>
      </c>
      <c r="DK489" s="29" t="e">
        <f ca="1">+_xlfn.IFNA(VLOOKUP($B489,'Resultados General'!$C$11:$CG$510,MATCH(DK$6,'Resultados General'!$C$10:$CG$10,0),0),"")</f>
        <v>#NAME?</v>
      </c>
      <c r="DL489" s="29" t="str">
        <f t="shared" ca="1" si="593"/>
        <v/>
      </c>
      <c r="DM489" s="29" t="str">
        <f t="shared" ca="1" si="594"/>
        <v/>
      </c>
      <c r="DN489" s="29" t="e">
        <f ca="1">+_xlfn.IFNA(VLOOKUP($B489,'Resultados General'!$C$11:$CG$510,MATCH(DN$6,'Resultados General'!$C$10:$CG$10,0),0),"")</f>
        <v>#NAME?</v>
      </c>
      <c r="DO489" s="29" t="str">
        <f t="shared" ca="1" si="595"/>
        <v/>
      </c>
      <c r="DP489" s="29" t="str">
        <f t="shared" ca="1" si="596"/>
        <v/>
      </c>
    </row>
    <row r="490" spans="2:120">
      <c r="B490" s="219" t="str">
        <f>+IF('Resultados General'!C493="","",'Resultados General'!C493)</f>
        <v/>
      </c>
      <c r="C490" s="134" t="e">
        <f ca="1">+_xlfn.IFNA(VLOOKUP('Distribución de puestos'!B490,'Resultados General'!$C$11:$J$510,8,0),"")</f>
        <v>#NAME?</v>
      </c>
      <c r="D490" s="135" t="e">
        <f ca="1">+_xlfn.IFNA(VLOOKUP(B490,'Resultados General'!$C$11:$L$510,10,0),"")</f>
        <v>#NAME?</v>
      </c>
      <c r="E490" s="26" t="s">
        <v>76</v>
      </c>
      <c r="F490" s="26" t="s">
        <v>76</v>
      </c>
      <c r="G490" s="135" t="str">
        <f t="shared" ca="1" si="597"/>
        <v/>
      </c>
      <c r="H490" s="135" t="str">
        <f t="shared" ca="1" si="598"/>
        <v/>
      </c>
      <c r="I490" s="219" t="str">
        <f t="shared" si="599"/>
        <v/>
      </c>
      <c r="J490" s="138"/>
      <c r="M490" s="29" t="e">
        <f ca="1">+_xlfn.IFNA(VLOOKUP($B490,'Resultados General'!$C$11:$CG$510,MATCH(M$6,'Resultados General'!$C$10:$CG$10,0),0),"")</f>
        <v>#NAME?</v>
      </c>
      <c r="N490" s="29" t="str">
        <f t="shared" ca="1" si="525"/>
        <v/>
      </c>
      <c r="O490" s="29" t="str">
        <f t="shared" ca="1" si="526"/>
        <v/>
      </c>
      <c r="P490" s="29" t="e">
        <f ca="1">+_xlfn.IFNA(VLOOKUP($B490,'Resultados General'!$C$11:$CG$510,MATCH(P$6,'Resultados General'!$C$10:$CG$10,0),0),"")</f>
        <v>#NAME?</v>
      </c>
      <c r="Q490" s="29" t="str">
        <f t="shared" ca="1" si="527"/>
        <v/>
      </c>
      <c r="R490" s="29" t="str">
        <f t="shared" ca="1" si="528"/>
        <v/>
      </c>
      <c r="S490" s="29" t="e">
        <f ca="1">+_xlfn.IFNA(VLOOKUP($B490,'Resultados General'!$C$11:$CG$510,MATCH(S$6,'Resultados General'!$C$10:$CG$10,0),0),"")</f>
        <v>#NAME?</v>
      </c>
      <c r="T490" s="29" t="str">
        <f t="shared" ca="1" si="529"/>
        <v/>
      </c>
      <c r="U490" s="29" t="str">
        <f t="shared" ca="1" si="530"/>
        <v/>
      </c>
      <c r="V490" s="29" t="e">
        <f ca="1">+_xlfn.IFNA(VLOOKUP($B490,'Resultados General'!$C$11:$CG$510,MATCH(V$6,'Resultados General'!$C$10:$CG$10,0),0),"")</f>
        <v>#NAME?</v>
      </c>
      <c r="W490" s="29" t="str">
        <f t="shared" ca="1" si="531"/>
        <v/>
      </c>
      <c r="X490" s="29" t="str">
        <f t="shared" ca="1" si="532"/>
        <v/>
      </c>
      <c r="Y490" s="29" t="e">
        <f ca="1">+_xlfn.IFNA(VLOOKUP($B490,'Resultados General'!$C$11:$CG$510,MATCH(Y$6,'Resultados General'!$C$10:$CG$10,0),0),"")</f>
        <v>#NAME?</v>
      </c>
      <c r="Z490" s="29" t="str">
        <f t="shared" ca="1" si="533"/>
        <v/>
      </c>
      <c r="AA490" s="29" t="str">
        <f t="shared" ca="1" si="534"/>
        <v/>
      </c>
      <c r="AB490" s="29" t="e">
        <f ca="1">+_xlfn.IFNA(VLOOKUP($B490,'Resultados General'!$C$11:$CG$510,MATCH(AB$6,'Resultados General'!$C$10:$CG$10,0),0),"")</f>
        <v>#NAME?</v>
      </c>
      <c r="AC490" s="29" t="str">
        <f t="shared" ca="1" si="535"/>
        <v/>
      </c>
      <c r="AD490" s="29" t="str">
        <f t="shared" ca="1" si="536"/>
        <v/>
      </c>
      <c r="AE490" s="29" t="e">
        <f ca="1">+_xlfn.IFNA(VLOOKUP($B490,'Resultados General'!$C$11:$CG$510,MATCH(AE$6,'Resultados General'!$C$10:$CG$10,0),0),"")</f>
        <v>#NAME?</v>
      </c>
      <c r="AF490" s="29" t="str">
        <f t="shared" ca="1" si="537"/>
        <v/>
      </c>
      <c r="AG490" s="29" t="str">
        <f t="shared" ca="1" si="538"/>
        <v/>
      </c>
      <c r="AH490" s="29" t="e">
        <f ca="1">+_xlfn.IFNA(VLOOKUP($B490,'Resultados General'!$C$11:$CG$510,MATCH(AH$6,'Resultados General'!$C$10:$CG$10,0),0),"")</f>
        <v>#NAME?</v>
      </c>
      <c r="AI490" s="29" t="str">
        <f t="shared" ca="1" si="539"/>
        <v/>
      </c>
      <c r="AJ490" s="29" t="str">
        <f t="shared" ca="1" si="540"/>
        <v/>
      </c>
      <c r="AK490" s="29" t="e">
        <f ca="1">+_xlfn.IFNA(VLOOKUP($B490,'Resultados General'!$C$11:$CG$510,MATCH(AK$6,'Resultados General'!$C$10:$CG$10,0),0),"")</f>
        <v>#NAME?</v>
      </c>
      <c r="AL490" s="29" t="str">
        <f t="shared" ca="1" si="541"/>
        <v/>
      </c>
      <c r="AM490" s="29" t="str">
        <f t="shared" ca="1" si="542"/>
        <v/>
      </c>
      <c r="AN490" s="29" t="e">
        <f ca="1">+_xlfn.IFNA(VLOOKUP($B490,'Resultados General'!$C$11:$CG$510,MATCH(AN$6,'Resultados General'!$C$10:$CG$10,0),0),"")</f>
        <v>#NAME?</v>
      </c>
      <c r="AO490" s="29" t="str">
        <f t="shared" ca="1" si="543"/>
        <v/>
      </c>
      <c r="AP490" s="29" t="str">
        <f t="shared" ca="1" si="544"/>
        <v/>
      </c>
      <c r="AQ490" s="29" t="e">
        <f ca="1">+_xlfn.IFNA(VLOOKUP($B490,'Resultados General'!$C$11:$CG$510,MATCH(AQ$6,'Resultados General'!$C$10:$CG$10,0),0),"")</f>
        <v>#NAME?</v>
      </c>
      <c r="AR490" s="29" t="str">
        <f t="shared" ca="1" si="545"/>
        <v/>
      </c>
      <c r="AS490" s="29" t="str">
        <f t="shared" ca="1" si="546"/>
        <v/>
      </c>
      <c r="AT490" s="29" t="e">
        <f ca="1">+_xlfn.IFNA(VLOOKUP($B490,'Resultados General'!$C$11:$CG$510,MATCH(AT$6,'Resultados General'!$C$10:$CG$10,0),0),"")</f>
        <v>#NAME?</v>
      </c>
      <c r="AU490" s="29" t="str">
        <f t="shared" ca="1" si="547"/>
        <v/>
      </c>
      <c r="AV490" s="29" t="str">
        <f t="shared" ca="1" si="548"/>
        <v/>
      </c>
      <c r="AW490" s="29" t="e">
        <f ca="1">+_xlfn.IFNA(VLOOKUP($B490,'Resultados General'!$C$11:$CG$510,MATCH(AW$6,'Resultados General'!$C$10:$CG$10,0),0),"")</f>
        <v>#NAME?</v>
      </c>
      <c r="AX490" s="29" t="str">
        <f t="shared" ca="1" si="549"/>
        <v/>
      </c>
      <c r="AY490" s="29" t="str">
        <f t="shared" ca="1" si="550"/>
        <v/>
      </c>
      <c r="AZ490" s="29" t="e">
        <f ca="1">+_xlfn.IFNA(VLOOKUP($B490,'Resultados General'!$C$11:$CG$510,MATCH(AZ$6,'Resultados General'!$C$10:$CG$10,0),0),"")</f>
        <v>#NAME?</v>
      </c>
      <c r="BA490" s="29" t="str">
        <f t="shared" ca="1" si="551"/>
        <v/>
      </c>
      <c r="BB490" s="29" t="str">
        <f t="shared" ca="1" si="552"/>
        <v/>
      </c>
      <c r="BC490" s="29" t="e">
        <f ca="1">+_xlfn.IFNA(VLOOKUP($B490,'Resultados General'!$C$11:$CG$510,MATCH(BC$6,'Resultados General'!$C$10:$CG$10,0),0),"")</f>
        <v>#NAME?</v>
      </c>
      <c r="BD490" s="29" t="str">
        <f t="shared" ca="1" si="553"/>
        <v/>
      </c>
      <c r="BE490" s="29" t="str">
        <f t="shared" ca="1" si="554"/>
        <v/>
      </c>
      <c r="BF490" s="29" t="e">
        <f ca="1">+_xlfn.IFNA(VLOOKUP($B490,'Resultados General'!$C$11:$CG$510,MATCH(BF$6,'Resultados General'!$C$10:$CG$10,0),0),"")</f>
        <v>#NAME?</v>
      </c>
      <c r="BG490" s="29" t="str">
        <f t="shared" ca="1" si="555"/>
        <v/>
      </c>
      <c r="BH490" s="29" t="str">
        <f t="shared" ca="1" si="556"/>
        <v/>
      </c>
      <c r="BI490" s="29" t="e">
        <f ca="1">+_xlfn.IFNA(VLOOKUP($B490,'Resultados General'!$C$11:$CG$510,MATCH(BI$6,'Resultados General'!$C$10:$CG$10,0),0),"")</f>
        <v>#NAME?</v>
      </c>
      <c r="BJ490" s="29" t="str">
        <f t="shared" ca="1" si="557"/>
        <v/>
      </c>
      <c r="BK490" s="29" t="str">
        <f t="shared" ca="1" si="558"/>
        <v/>
      </c>
      <c r="BL490" s="29" t="e">
        <f ca="1">+_xlfn.IFNA(VLOOKUP($B490,'Resultados General'!$C$11:$CG$510,MATCH(BL$6,'Resultados General'!$C$10:$CG$10,0),0),"")</f>
        <v>#NAME?</v>
      </c>
      <c r="BM490" s="29" t="str">
        <f t="shared" ca="1" si="559"/>
        <v/>
      </c>
      <c r="BN490" s="29" t="str">
        <f t="shared" ca="1" si="560"/>
        <v/>
      </c>
      <c r="BO490" s="29" t="e">
        <f ca="1">+_xlfn.IFNA(VLOOKUP($B490,'Resultados General'!$C$11:$CG$510,MATCH(BO$6,'Resultados General'!$C$10:$CG$10,0),0),"")</f>
        <v>#NAME?</v>
      </c>
      <c r="BP490" s="29" t="str">
        <f t="shared" ca="1" si="561"/>
        <v/>
      </c>
      <c r="BQ490" s="29" t="str">
        <f t="shared" ca="1" si="562"/>
        <v/>
      </c>
      <c r="BR490" s="29" t="e">
        <f ca="1">+_xlfn.IFNA(VLOOKUP($B490,'Resultados General'!$C$11:$CG$510,MATCH(BR$6,'Resultados General'!$C$10:$CG$10,0),0),"")</f>
        <v>#NAME?</v>
      </c>
      <c r="BS490" s="29" t="str">
        <f t="shared" ca="1" si="563"/>
        <v/>
      </c>
      <c r="BT490" s="29" t="str">
        <f t="shared" ca="1" si="564"/>
        <v/>
      </c>
      <c r="BU490" s="29" t="e">
        <f ca="1">+_xlfn.IFNA(VLOOKUP($B490,'Resultados General'!$C$11:$CG$510,MATCH(BU$6,'Resultados General'!$C$10:$CG$10,0),0),"")</f>
        <v>#NAME?</v>
      </c>
      <c r="BV490" s="29" t="str">
        <f t="shared" ca="1" si="565"/>
        <v/>
      </c>
      <c r="BW490" s="29" t="str">
        <f t="shared" ca="1" si="566"/>
        <v/>
      </c>
      <c r="BX490" s="29" t="e">
        <f ca="1">+_xlfn.IFNA(VLOOKUP($B490,'Resultados General'!$C$11:$CG$510,MATCH(BX$6,'Resultados General'!$C$10:$CG$10,0),0),"")</f>
        <v>#NAME?</v>
      </c>
      <c r="BY490" s="29" t="str">
        <f t="shared" ca="1" si="567"/>
        <v/>
      </c>
      <c r="BZ490" s="29" t="str">
        <f t="shared" ca="1" si="568"/>
        <v/>
      </c>
      <c r="CA490" s="29" t="e">
        <f ca="1">+_xlfn.IFNA(VLOOKUP($B490,'Resultados General'!$C$11:$CG$510,MATCH(CA$6,'Resultados General'!$C$10:$CG$10,0),0),"")</f>
        <v>#NAME?</v>
      </c>
      <c r="CB490" s="29" t="str">
        <f t="shared" ca="1" si="569"/>
        <v/>
      </c>
      <c r="CC490" s="29" t="str">
        <f t="shared" ca="1" si="570"/>
        <v/>
      </c>
      <c r="CD490" s="29" t="e">
        <f ca="1">+_xlfn.IFNA(VLOOKUP($B490,'Resultados General'!$C$11:$CG$510,MATCH(CD$6,'Resultados General'!$C$10:$CG$10,0),0),"")</f>
        <v>#NAME?</v>
      </c>
      <c r="CE490" s="29" t="str">
        <f t="shared" ca="1" si="571"/>
        <v/>
      </c>
      <c r="CF490" s="29" t="str">
        <f t="shared" ca="1" si="572"/>
        <v/>
      </c>
      <c r="CG490" s="29" t="e">
        <f ca="1">+_xlfn.IFNA(VLOOKUP($B490,'Resultados General'!$C$11:$CG$510,MATCH(CG$6,'Resultados General'!$C$10:$CG$10,0),0),"")</f>
        <v>#NAME?</v>
      </c>
      <c r="CH490" s="29" t="str">
        <f t="shared" ca="1" si="573"/>
        <v/>
      </c>
      <c r="CI490" s="29" t="str">
        <f t="shared" ca="1" si="574"/>
        <v/>
      </c>
      <c r="CJ490" s="29" t="e">
        <f ca="1">+_xlfn.IFNA(VLOOKUP($B490,'Resultados General'!$C$11:$CG$510,MATCH(CJ$6,'Resultados General'!$C$10:$CG$10,0),0),"")</f>
        <v>#NAME?</v>
      </c>
      <c r="CK490" s="29" t="str">
        <f t="shared" ca="1" si="575"/>
        <v/>
      </c>
      <c r="CL490" s="29" t="str">
        <f t="shared" ca="1" si="576"/>
        <v/>
      </c>
      <c r="CM490" s="29" t="e">
        <f ca="1">+_xlfn.IFNA(VLOOKUP($B490,'Resultados General'!$C$11:$CG$510,MATCH(CM$6,'Resultados General'!$C$10:$CG$10,0),0),"")</f>
        <v>#NAME?</v>
      </c>
      <c r="CN490" s="29" t="str">
        <f t="shared" ca="1" si="577"/>
        <v/>
      </c>
      <c r="CO490" s="29" t="str">
        <f t="shared" ca="1" si="578"/>
        <v/>
      </c>
      <c r="CP490" s="29" t="e">
        <f ca="1">+_xlfn.IFNA(VLOOKUP($B490,'Resultados General'!$C$11:$CG$510,MATCH(CP$6,'Resultados General'!$C$10:$CG$10,0),0),"")</f>
        <v>#NAME?</v>
      </c>
      <c r="CQ490" s="29" t="str">
        <f t="shared" ca="1" si="579"/>
        <v/>
      </c>
      <c r="CR490" s="29" t="str">
        <f t="shared" ca="1" si="580"/>
        <v/>
      </c>
      <c r="CS490" s="29" t="e">
        <f ca="1">+_xlfn.IFNA(VLOOKUP($B490,'Resultados General'!$C$11:$CG$510,MATCH(CS$6,'Resultados General'!$C$10:$CG$10,0),0),"")</f>
        <v>#NAME?</v>
      </c>
      <c r="CT490" s="29" t="str">
        <f t="shared" ca="1" si="581"/>
        <v/>
      </c>
      <c r="CU490" s="29" t="str">
        <f t="shared" ca="1" si="582"/>
        <v/>
      </c>
      <c r="CV490" s="29" t="e">
        <f ca="1">+_xlfn.IFNA(VLOOKUP($B490,'Resultados General'!$C$11:$CG$510,MATCH(CV$6,'Resultados General'!$C$10:$CG$10,0),0),"")</f>
        <v>#NAME?</v>
      </c>
      <c r="CW490" s="29" t="str">
        <f t="shared" ca="1" si="583"/>
        <v/>
      </c>
      <c r="CX490" s="29" t="str">
        <f t="shared" ca="1" si="584"/>
        <v/>
      </c>
      <c r="CY490" s="29" t="e">
        <f ca="1">+_xlfn.IFNA(VLOOKUP($B490,'Resultados General'!$C$11:$CG$510,MATCH(CY$6,'Resultados General'!$C$10:$CG$10,0),0),"")</f>
        <v>#NAME?</v>
      </c>
      <c r="CZ490" s="29" t="str">
        <f t="shared" ca="1" si="585"/>
        <v/>
      </c>
      <c r="DA490" s="29" t="str">
        <f t="shared" ca="1" si="586"/>
        <v/>
      </c>
      <c r="DB490" s="29" t="e">
        <f ca="1">+_xlfn.IFNA(VLOOKUP($B490,'Resultados General'!$C$11:$CG$510,MATCH(DB$6,'Resultados General'!$C$10:$CG$10,0),0),"")</f>
        <v>#NAME?</v>
      </c>
      <c r="DC490" s="29" t="str">
        <f t="shared" ca="1" si="587"/>
        <v/>
      </c>
      <c r="DD490" s="29" t="str">
        <f t="shared" ca="1" si="588"/>
        <v/>
      </c>
      <c r="DE490" s="29" t="e">
        <f ca="1">+_xlfn.IFNA(VLOOKUP($B490,'Resultados General'!$C$11:$CG$510,MATCH(DE$6,'Resultados General'!$C$10:$CG$10,0),0),"")</f>
        <v>#NAME?</v>
      </c>
      <c r="DF490" s="29" t="str">
        <f t="shared" ca="1" si="589"/>
        <v/>
      </c>
      <c r="DG490" s="29" t="str">
        <f t="shared" ca="1" si="590"/>
        <v/>
      </c>
      <c r="DH490" s="29" t="e">
        <f ca="1">+_xlfn.IFNA(VLOOKUP($B490,'Resultados General'!$C$11:$CG$510,MATCH(DH$6,'Resultados General'!$C$10:$CG$10,0),0),"")</f>
        <v>#NAME?</v>
      </c>
      <c r="DI490" s="29" t="str">
        <f t="shared" ca="1" si="591"/>
        <v/>
      </c>
      <c r="DJ490" s="29" t="str">
        <f t="shared" ca="1" si="592"/>
        <v/>
      </c>
      <c r="DK490" s="29" t="e">
        <f ca="1">+_xlfn.IFNA(VLOOKUP($B490,'Resultados General'!$C$11:$CG$510,MATCH(DK$6,'Resultados General'!$C$10:$CG$10,0),0),"")</f>
        <v>#NAME?</v>
      </c>
      <c r="DL490" s="29" t="str">
        <f t="shared" ca="1" si="593"/>
        <v/>
      </c>
      <c r="DM490" s="29" t="str">
        <f t="shared" ca="1" si="594"/>
        <v/>
      </c>
      <c r="DN490" s="29" t="e">
        <f ca="1">+_xlfn.IFNA(VLOOKUP($B490,'Resultados General'!$C$11:$CG$510,MATCH(DN$6,'Resultados General'!$C$10:$CG$10,0),0),"")</f>
        <v>#NAME?</v>
      </c>
      <c r="DO490" s="29" t="str">
        <f t="shared" ca="1" si="595"/>
        <v/>
      </c>
      <c r="DP490" s="29" t="str">
        <f t="shared" ca="1" si="596"/>
        <v/>
      </c>
    </row>
    <row r="491" spans="2:120">
      <c r="B491" s="219" t="str">
        <f>+IF('Resultados General'!C494="","",'Resultados General'!C494)</f>
        <v/>
      </c>
      <c r="C491" s="134" t="e">
        <f ca="1">+_xlfn.IFNA(VLOOKUP('Distribución de puestos'!B491,'Resultados General'!$C$11:$J$510,8,0),"")</f>
        <v>#NAME?</v>
      </c>
      <c r="D491" s="135" t="e">
        <f ca="1">+_xlfn.IFNA(VLOOKUP(B491,'Resultados General'!$C$11:$L$510,10,0),"")</f>
        <v>#NAME?</v>
      </c>
      <c r="E491" s="26" t="s">
        <v>76</v>
      </c>
      <c r="F491" s="26" t="s">
        <v>76</v>
      </c>
      <c r="G491" s="135" t="str">
        <f t="shared" ca="1" si="597"/>
        <v/>
      </c>
      <c r="H491" s="135" t="str">
        <f t="shared" ca="1" si="598"/>
        <v/>
      </c>
      <c r="I491" s="219" t="str">
        <f t="shared" si="599"/>
        <v/>
      </c>
      <c r="J491" s="138"/>
      <c r="M491" s="29" t="e">
        <f ca="1">+_xlfn.IFNA(VLOOKUP($B491,'Resultados General'!$C$11:$CG$510,MATCH(M$6,'Resultados General'!$C$10:$CG$10,0),0),"")</f>
        <v>#NAME?</v>
      </c>
      <c r="N491" s="29" t="str">
        <f t="shared" ca="1" si="525"/>
        <v/>
      </c>
      <c r="O491" s="29" t="str">
        <f t="shared" ca="1" si="526"/>
        <v/>
      </c>
      <c r="P491" s="29" t="e">
        <f ca="1">+_xlfn.IFNA(VLOOKUP($B491,'Resultados General'!$C$11:$CG$510,MATCH(P$6,'Resultados General'!$C$10:$CG$10,0),0),"")</f>
        <v>#NAME?</v>
      </c>
      <c r="Q491" s="29" t="str">
        <f t="shared" ca="1" si="527"/>
        <v/>
      </c>
      <c r="R491" s="29" t="str">
        <f t="shared" ca="1" si="528"/>
        <v/>
      </c>
      <c r="S491" s="29" t="e">
        <f ca="1">+_xlfn.IFNA(VLOOKUP($B491,'Resultados General'!$C$11:$CG$510,MATCH(S$6,'Resultados General'!$C$10:$CG$10,0),0),"")</f>
        <v>#NAME?</v>
      </c>
      <c r="T491" s="29" t="str">
        <f t="shared" ca="1" si="529"/>
        <v/>
      </c>
      <c r="U491" s="29" t="str">
        <f t="shared" ca="1" si="530"/>
        <v/>
      </c>
      <c r="V491" s="29" t="e">
        <f ca="1">+_xlfn.IFNA(VLOOKUP($B491,'Resultados General'!$C$11:$CG$510,MATCH(V$6,'Resultados General'!$C$10:$CG$10,0),0),"")</f>
        <v>#NAME?</v>
      </c>
      <c r="W491" s="29" t="str">
        <f t="shared" ca="1" si="531"/>
        <v/>
      </c>
      <c r="X491" s="29" t="str">
        <f t="shared" ca="1" si="532"/>
        <v/>
      </c>
      <c r="Y491" s="29" t="e">
        <f ca="1">+_xlfn.IFNA(VLOOKUP($B491,'Resultados General'!$C$11:$CG$510,MATCH(Y$6,'Resultados General'!$C$10:$CG$10,0),0),"")</f>
        <v>#NAME?</v>
      </c>
      <c r="Z491" s="29" t="str">
        <f t="shared" ca="1" si="533"/>
        <v/>
      </c>
      <c r="AA491" s="29" t="str">
        <f t="shared" ca="1" si="534"/>
        <v/>
      </c>
      <c r="AB491" s="29" t="e">
        <f ca="1">+_xlfn.IFNA(VLOOKUP($B491,'Resultados General'!$C$11:$CG$510,MATCH(AB$6,'Resultados General'!$C$10:$CG$10,0),0),"")</f>
        <v>#NAME?</v>
      </c>
      <c r="AC491" s="29" t="str">
        <f t="shared" ca="1" si="535"/>
        <v/>
      </c>
      <c r="AD491" s="29" t="str">
        <f t="shared" ca="1" si="536"/>
        <v/>
      </c>
      <c r="AE491" s="29" t="e">
        <f ca="1">+_xlfn.IFNA(VLOOKUP($B491,'Resultados General'!$C$11:$CG$510,MATCH(AE$6,'Resultados General'!$C$10:$CG$10,0),0),"")</f>
        <v>#NAME?</v>
      </c>
      <c r="AF491" s="29" t="str">
        <f t="shared" ca="1" si="537"/>
        <v/>
      </c>
      <c r="AG491" s="29" t="str">
        <f t="shared" ca="1" si="538"/>
        <v/>
      </c>
      <c r="AH491" s="29" t="e">
        <f ca="1">+_xlfn.IFNA(VLOOKUP($B491,'Resultados General'!$C$11:$CG$510,MATCH(AH$6,'Resultados General'!$C$10:$CG$10,0),0),"")</f>
        <v>#NAME?</v>
      </c>
      <c r="AI491" s="29" t="str">
        <f t="shared" ca="1" si="539"/>
        <v/>
      </c>
      <c r="AJ491" s="29" t="str">
        <f t="shared" ca="1" si="540"/>
        <v/>
      </c>
      <c r="AK491" s="29" t="e">
        <f ca="1">+_xlfn.IFNA(VLOOKUP($B491,'Resultados General'!$C$11:$CG$510,MATCH(AK$6,'Resultados General'!$C$10:$CG$10,0),0),"")</f>
        <v>#NAME?</v>
      </c>
      <c r="AL491" s="29" t="str">
        <f t="shared" ca="1" si="541"/>
        <v/>
      </c>
      <c r="AM491" s="29" t="str">
        <f t="shared" ca="1" si="542"/>
        <v/>
      </c>
      <c r="AN491" s="29" t="e">
        <f ca="1">+_xlfn.IFNA(VLOOKUP($B491,'Resultados General'!$C$11:$CG$510,MATCH(AN$6,'Resultados General'!$C$10:$CG$10,0),0),"")</f>
        <v>#NAME?</v>
      </c>
      <c r="AO491" s="29" t="str">
        <f t="shared" ca="1" si="543"/>
        <v/>
      </c>
      <c r="AP491" s="29" t="str">
        <f t="shared" ca="1" si="544"/>
        <v/>
      </c>
      <c r="AQ491" s="29" t="e">
        <f ca="1">+_xlfn.IFNA(VLOOKUP($B491,'Resultados General'!$C$11:$CG$510,MATCH(AQ$6,'Resultados General'!$C$10:$CG$10,0),0),"")</f>
        <v>#NAME?</v>
      </c>
      <c r="AR491" s="29" t="str">
        <f t="shared" ca="1" si="545"/>
        <v/>
      </c>
      <c r="AS491" s="29" t="str">
        <f t="shared" ca="1" si="546"/>
        <v/>
      </c>
      <c r="AT491" s="29" t="e">
        <f ca="1">+_xlfn.IFNA(VLOOKUP($B491,'Resultados General'!$C$11:$CG$510,MATCH(AT$6,'Resultados General'!$C$10:$CG$10,0),0),"")</f>
        <v>#NAME?</v>
      </c>
      <c r="AU491" s="29" t="str">
        <f t="shared" ca="1" si="547"/>
        <v/>
      </c>
      <c r="AV491" s="29" t="str">
        <f t="shared" ca="1" si="548"/>
        <v/>
      </c>
      <c r="AW491" s="29" t="e">
        <f ca="1">+_xlfn.IFNA(VLOOKUP($B491,'Resultados General'!$C$11:$CG$510,MATCH(AW$6,'Resultados General'!$C$10:$CG$10,0),0),"")</f>
        <v>#NAME?</v>
      </c>
      <c r="AX491" s="29" t="str">
        <f t="shared" ca="1" si="549"/>
        <v/>
      </c>
      <c r="AY491" s="29" t="str">
        <f t="shared" ca="1" si="550"/>
        <v/>
      </c>
      <c r="AZ491" s="29" t="e">
        <f ca="1">+_xlfn.IFNA(VLOOKUP($B491,'Resultados General'!$C$11:$CG$510,MATCH(AZ$6,'Resultados General'!$C$10:$CG$10,0),0),"")</f>
        <v>#NAME?</v>
      </c>
      <c r="BA491" s="29" t="str">
        <f t="shared" ca="1" si="551"/>
        <v/>
      </c>
      <c r="BB491" s="29" t="str">
        <f t="shared" ca="1" si="552"/>
        <v/>
      </c>
      <c r="BC491" s="29" t="e">
        <f ca="1">+_xlfn.IFNA(VLOOKUP($B491,'Resultados General'!$C$11:$CG$510,MATCH(BC$6,'Resultados General'!$C$10:$CG$10,0),0),"")</f>
        <v>#NAME?</v>
      </c>
      <c r="BD491" s="29" t="str">
        <f t="shared" ca="1" si="553"/>
        <v/>
      </c>
      <c r="BE491" s="29" t="str">
        <f t="shared" ca="1" si="554"/>
        <v/>
      </c>
      <c r="BF491" s="29" t="e">
        <f ca="1">+_xlfn.IFNA(VLOOKUP($B491,'Resultados General'!$C$11:$CG$510,MATCH(BF$6,'Resultados General'!$C$10:$CG$10,0),0),"")</f>
        <v>#NAME?</v>
      </c>
      <c r="BG491" s="29" t="str">
        <f t="shared" ca="1" si="555"/>
        <v/>
      </c>
      <c r="BH491" s="29" t="str">
        <f t="shared" ca="1" si="556"/>
        <v/>
      </c>
      <c r="BI491" s="29" t="e">
        <f ca="1">+_xlfn.IFNA(VLOOKUP($B491,'Resultados General'!$C$11:$CG$510,MATCH(BI$6,'Resultados General'!$C$10:$CG$10,0),0),"")</f>
        <v>#NAME?</v>
      </c>
      <c r="BJ491" s="29" t="str">
        <f t="shared" ca="1" si="557"/>
        <v/>
      </c>
      <c r="BK491" s="29" t="str">
        <f t="shared" ca="1" si="558"/>
        <v/>
      </c>
      <c r="BL491" s="29" t="e">
        <f ca="1">+_xlfn.IFNA(VLOOKUP($B491,'Resultados General'!$C$11:$CG$510,MATCH(BL$6,'Resultados General'!$C$10:$CG$10,0),0),"")</f>
        <v>#NAME?</v>
      </c>
      <c r="BM491" s="29" t="str">
        <f t="shared" ca="1" si="559"/>
        <v/>
      </c>
      <c r="BN491" s="29" t="str">
        <f t="shared" ca="1" si="560"/>
        <v/>
      </c>
      <c r="BO491" s="29" t="e">
        <f ca="1">+_xlfn.IFNA(VLOOKUP($B491,'Resultados General'!$C$11:$CG$510,MATCH(BO$6,'Resultados General'!$C$10:$CG$10,0),0),"")</f>
        <v>#NAME?</v>
      </c>
      <c r="BP491" s="29" t="str">
        <f t="shared" ca="1" si="561"/>
        <v/>
      </c>
      <c r="BQ491" s="29" t="str">
        <f t="shared" ca="1" si="562"/>
        <v/>
      </c>
      <c r="BR491" s="29" t="e">
        <f ca="1">+_xlfn.IFNA(VLOOKUP($B491,'Resultados General'!$C$11:$CG$510,MATCH(BR$6,'Resultados General'!$C$10:$CG$10,0),0),"")</f>
        <v>#NAME?</v>
      </c>
      <c r="BS491" s="29" t="str">
        <f t="shared" ca="1" si="563"/>
        <v/>
      </c>
      <c r="BT491" s="29" t="str">
        <f t="shared" ca="1" si="564"/>
        <v/>
      </c>
      <c r="BU491" s="29" t="e">
        <f ca="1">+_xlfn.IFNA(VLOOKUP($B491,'Resultados General'!$C$11:$CG$510,MATCH(BU$6,'Resultados General'!$C$10:$CG$10,0),0),"")</f>
        <v>#NAME?</v>
      </c>
      <c r="BV491" s="29" t="str">
        <f t="shared" ca="1" si="565"/>
        <v/>
      </c>
      <c r="BW491" s="29" t="str">
        <f t="shared" ca="1" si="566"/>
        <v/>
      </c>
      <c r="BX491" s="29" t="e">
        <f ca="1">+_xlfn.IFNA(VLOOKUP($B491,'Resultados General'!$C$11:$CG$510,MATCH(BX$6,'Resultados General'!$C$10:$CG$10,0),0),"")</f>
        <v>#NAME?</v>
      </c>
      <c r="BY491" s="29" t="str">
        <f t="shared" ca="1" si="567"/>
        <v/>
      </c>
      <c r="BZ491" s="29" t="str">
        <f t="shared" ca="1" si="568"/>
        <v/>
      </c>
      <c r="CA491" s="29" t="e">
        <f ca="1">+_xlfn.IFNA(VLOOKUP($B491,'Resultados General'!$C$11:$CG$510,MATCH(CA$6,'Resultados General'!$C$10:$CG$10,0),0),"")</f>
        <v>#NAME?</v>
      </c>
      <c r="CB491" s="29" t="str">
        <f t="shared" ca="1" si="569"/>
        <v/>
      </c>
      <c r="CC491" s="29" t="str">
        <f t="shared" ca="1" si="570"/>
        <v/>
      </c>
      <c r="CD491" s="29" t="e">
        <f ca="1">+_xlfn.IFNA(VLOOKUP($B491,'Resultados General'!$C$11:$CG$510,MATCH(CD$6,'Resultados General'!$C$10:$CG$10,0),0),"")</f>
        <v>#NAME?</v>
      </c>
      <c r="CE491" s="29" t="str">
        <f t="shared" ca="1" si="571"/>
        <v/>
      </c>
      <c r="CF491" s="29" t="str">
        <f t="shared" ca="1" si="572"/>
        <v/>
      </c>
      <c r="CG491" s="29" t="e">
        <f ca="1">+_xlfn.IFNA(VLOOKUP($B491,'Resultados General'!$C$11:$CG$510,MATCH(CG$6,'Resultados General'!$C$10:$CG$10,0),0),"")</f>
        <v>#NAME?</v>
      </c>
      <c r="CH491" s="29" t="str">
        <f t="shared" ca="1" si="573"/>
        <v/>
      </c>
      <c r="CI491" s="29" t="str">
        <f t="shared" ca="1" si="574"/>
        <v/>
      </c>
      <c r="CJ491" s="29" t="e">
        <f ca="1">+_xlfn.IFNA(VLOOKUP($B491,'Resultados General'!$C$11:$CG$510,MATCH(CJ$6,'Resultados General'!$C$10:$CG$10,0),0),"")</f>
        <v>#NAME?</v>
      </c>
      <c r="CK491" s="29" t="str">
        <f t="shared" ca="1" si="575"/>
        <v/>
      </c>
      <c r="CL491" s="29" t="str">
        <f t="shared" ca="1" si="576"/>
        <v/>
      </c>
      <c r="CM491" s="29" t="e">
        <f ca="1">+_xlfn.IFNA(VLOOKUP($B491,'Resultados General'!$C$11:$CG$510,MATCH(CM$6,'Resultados General'!$C$10:$CG$10,0),0),"")</f>
        <v>#NAME?</v>
      </c>
      <c r="CN491" s="29" t="str">
        <f t="shared" ca="1" si="577"/>
        <v/>
      </c>
      <c r="CO491" s="29" t="str">
        <f t="shared" ca="1" si="578"/>
        <v/>
      </c>
      <c r="CP491" s="29" t="e">
        <f ca="1">+_xlfn.IFNA(VLOOKUP($B491,'Resultados General'!$C$11:$CG$510,MATCH(CP$6,'Resultados General'!$C$10:$CG$10,0),0),"")</f>
        <v>#NAME?</v>
      </c>
      <c r="CQ491" s="29" t="str">
        <f t="shared" ca="1" si="579"/>
        <v/>
      </c>
      <c r="CR491" s="29" t="str">
        <f t="shared" ca="1" si="580"/>
        <v/>
      </c>
      <c r="CS491" s="29" t="e">
        <f ca="1">+_xlfn.IFNA(VLOOKUP($B491,'Resultados General'!$C$11:$CG$510,MATCH(CS$6,'Resultados General'!$C$10:$CG$10,0),0),"")</f>
        <v>#NAME?</v>
      </c>
      <c r="CT491" s="29" t="str">
        <f t="shared" ca="1" si="581"/>
        <v/>
      </c>
      <c r="CU491" s="29" t="str">
        <f t="shared" ca="1" si="582"/>
        <v/>
      </c>
      <c r="CV491" s="29" t="e">
        <f ca="1">+_xlfn.IFNA(VLOOKUP($B491,'Resultados General'!$C$11:$CG$510,MATCH(CV$6,'Resultados General'!$C$10:$CG$10,0),0),"")</f>
        <v>#NAME?</v>
      </c>
      <c r="CW491" s="29" t="str">
        <f t="shared" ca="1" si="583"/>
        <v/>
      </c>
      <c r="CX491" s="29" t="str">
        <f t="shared" ca="1" si="584"/>
        <v/>
      </c>
      <c r="CY491" s="29" t="e">
        <f ca="1">+_xlfn.IFNA(VLOOKUP($B491,'Resultados General'!$C$11:$CG$510,MATCH(CY$6,'Resultados General'!$C$10:$CG$10,0),0),"")</f>
        <v>#NAME?</v>
      </c>
      <c r="CZ491" s="29" t="str">
        <f t="shared" ca="1" si="585"/>
        <v/>
      </c>
      <c r="DA491" s="29" t="str">
        <f t="shared" ca="1" si="586"/>
        <v/>
      </c>
      <c r="DB491" s="29" t="e">
        <f ca="1">+_xlfn.IFNA(VLOOKUP($B491,'Resultados General'!$C$11:$CG$510,MATCH(DB$6,'Resultados General'!$C$10:$CG$10,0),0),"")</f>
        <v>#NAME?</v>
      </c>
      <c r="DC491" s="29" t="str">
        <f t="shared" ca="1" si="587"/>
        <v/>
      </c>
      <c r="DD491" s="29" t="str">
        <f t="shared" ca="1" si="588"/>
        <v/>
      </c>
      <c r="DE491" s="29" t="e">
        <f ca="1">+_xlfn.IFNA(VLOOKUP($B491,'Resultados General'!$C$11:$CG$510,MATCH(DE$6,'Resultados General'!$C$10:$CG$10,0),0),"")</f>
        <v>#NAME?</v>
      </c>
      <c r="DF491" s="29" t="str">
        <f t="shared" ca="1" si="589"/>
        <v/>
      </c>
      <c r="DG491" s="29" t="str">
        <f t="shared" ca="1" si="590"/>
        <v/>
      </c>
      <c r="DH491" s="29" t="e">
        <f ca="1">+_xlfn.IFNA(VLOOKUP($B491,'Resultados General'!$C$11:$CG$510,MATCH(DH$6,'Resultados General'!$C$10:$CG$10,0),0),"")</f>
        <v>#NAME?</v>
      </c>
      <c r="DI491" s="29" t="str">
        <f t="shared" ca="1" si="591"/>
        <v/>
      </c>
      <c r="DJ491" s="29" t="str">
        <f t="shared" ca="1" si="592"/>
        <v/>
      </c>
      <c r="DK491" s="29" t="e">
        <f ca="1">+_xlfn.IFNA(VLOOKUP($B491,'Resultados General'!$C$11:$CG$510,MATCH(DK$6,'Resultados General'!$C$10:$CG$10,0),0),"")</f>
        <v>#NAME?</v>
      </c>
      <c r="DL491" s="29" t="str">
        <f t="shared" ca="1" si="593"/>
        <v/>
      </c>
      <c r="DM491" s="29" t="str">
        <f t="shared" ca="1" si="594"/>
        <v/>
      </c>
      <c r="DN491" s="29" t="e">
        <f ca="1">+_xlfn.IFNA(VLOOKUP($B491,'Resultados General'!$C$11:$CG$510,MATCH(DN$6,'Resultados General'!$C$10:$CG$10,0),0),"")</f>
        <v>#NAME?</v>
      </c>
      <c r="DO491" s="29" t="str">
        <f t="shared" ca="1" si="595"/>
        <v/>
      </c>
      <c r="DP491" s="29" t="str">
        <f t="shared" ca="1" si="596"/>
        <v/>
      </c>
    </row>
    <row r="492" spans="2:120">
      <c r="B492" s="219" t="str">
        <f>+IF('Resultados General'!C495="","",'Resultados General'!C495)</f>
        <v/>
      </c>
      <c r="C492" s="134" t="e">
        <f ca="1">+_xlfn.IFNA(VLOOKUP('Distribución de puestos'!B492,'Resultados General'!$C$11:$J$510,8,0),"")</f>
        <v>#NAME?</v>
      </c>
      <c r="D492" s="135" t="e">
        <f ca="1">+_xlfn.IFNA(VLOOKUP(B492,'Resultados General'!$C$11:$L$510,10,0),"")</f>
        <v>#NAME?</v>
      </c>
      <c r="E492" s="26" t="s">
        <v>76</v>
      </c>
      <c r="F492" s="26" t="s">
        <v>76</v>
      </c>
      <c r="G492" s="135" t="str">
        <f t="shared" ca="1" si="597"/>
        <v/>
      </c>
      <c r="H492" s="135" t="str">
        <f t="shared" ca="1" si="598"/>
        <v/>
      </c>
      <c r="I492" s="219" t="str">
        <f t="shared" si="599"/>
        <v/>
      </c>
      <c r="J492" s="138"/>
      <c r="M492" s="29" t="e">
        <f ca="1">+_xlfn.IFNA(VLOOKUP($B492,'Resultados General'!$C$11:$CG$510,MATCH(M$6,'Resultados General'!$C$10:$CG$10,0),0),"")</f>
        <v>#NAME?</v>
      </c>
      <c r="N492" s="29" t="str">
        <f t="shared" ca="1" si="525"/>
        <v/>
      </c>
      <c r="O492" s="29" t="str">
        <f t="shared" ca="1" si="526"/>
        <v/>
      </c>
      <c r="P492" s="29" t="e">
        <f ca="1">+_xlfn.IFNA(VLOOKUP($B492,'Resultados General'!$C$11:$CG$510,MATCH(P$6,'Resultados General'!$C$10:$CG$10,0),0),"")</f>
        <v>#NAME?</v>
      </c>
      <c r="Q492" s="29" t="str">
        <f t="shared" ca="1" si="527"/>
        <v/>
      </c>
      <c r="R492" s="29" t="str">
        <f t="shared" ca="1" si="528"/>
        <v/>
      </c>
      <c r="S492" s="29" t="e">
        <f ca="1">+_xlfn.IFNA(VLOOKUP($B492,'Resultados General'!$C$11:$CG$510,MATCH(S$6,'Resultados General'!$C$10:$CG$10,0),0),"")</f>
        <v>#NAME?</v>
      </c>
      <c r="T492" s="29" t="str">
        <f t="shared" ca="1" si="529"/>
        <v/>
      </c>
      <c r="U492" s="29" t="str">
        <f t="shared" ca="1" si="530"/>
        <v/>
      </c>
      <c r="V492" s="29" t="e">
        <f ca="1">+_xlfn.IFNA(VLOOKUP($B492,'Resultados General'!$C$11:$CG$510,MATCH(V$6,'Resultados General'!$C$10:$CG$10,0),0),"")</f>
        <v>#NAME?</v>
      </c>
      <c r="W492" s="29" t="str">
        <f t="shared" ca="1" si="531"/>
        <v/>
      </c>
      <c r="X492" s="29" t="str">
        <f t="shared" ca="1" si="532"/>
        <v/>
      </c>
      <c r="Y492" s="29" t="e">
        <f ca="1">+_xlfn.IFNA(VLOOKUP($B492,'Resultados General'!$C$11:$CG$510,MATCH(Y$6,'Resultados General'!$C$10:$CG$10,0),0),"")</f>
        <v>#NAME?</v>
      </c>
      <c r="Z492" s="29" t="str">
        <f t="shared" ca="1" si="533"/>
        <v/>
      </c>
      <c r="AA492" s="29" t="str">
        <f t="shared" ca="1" si="534"/>
        <v/>
      </c>
      <c r="AB492" s="29" t="e">
        <f ca="1">+_xlfn.IFNA(VLOOKUP($B492,'Resultados General'!$C$11:$CG$510,MATCH(AB$6,'Resultados General'!$C$10:$CG$10,0),0),"")</f>
        <v>#NAME?</v>
      </c>
      <c r="AC492" s="29" t="str">
        <f t="shared" ca="1" si="535"/>
        <v/>
      </c>
      <c r="AD492" s="29" t="str">
        <f t="shared" ca="1" si="536"/>
        <v/>
      </c>
      <c r="AE492" s="29" t="e">
        <f ca="1">+_xlfn.IFNA(VLOOKUP($B492,'Resultados General'!$C$11:$CG$510,MATCH(AE$6,'Resultados General'!$C$10:$CG$10,0),0),"")</f>
        <v>#NAME?</v>
      </c>
      <c r="AF492" s="29" t="str">
        <f t="shared" ca="1" si="537"/>
        <v/>
      </c>
      <c r="AG492" s="29" t="str">
        <f t="shared" ca="1" si="538"/>
        <v/>
      </c>
      <c r="AH492" s="29" t="e">
        <f ca="1">+_xlfn.IFNA(VLOOKUP($B492,'Resultados General'!$C$11:$CG$510,MATCH(AH$6,'Resultados General'!$C$10:$CG$10,0),0),"")</f>
        <v>#NAME?</v>
      </c>
      <c r="AI492" s="29" t="str">
        <f t="shared" ca="1" si="539"/>
        <v/>
      </c>
      <c r="AJ492" s="29" t="str">
        <f t="shared" ca="1" si="540"/>
        <v/>
      </c>
      <c r="AK492" s="29" t="e">
        <f ca="1">+_xlfn.IFNA(VLOOKUP($B492,'Resultados General'!$C$11:$CG$510,MATCH(AK$6,'Resultados General'!$C$10:$CG$10,0),0),"")</f>
        <v>#NAME?</v>
      </c>
      <c r="AL492" s="29" t="str">
        <f t="shared" ca="1" si="541"/>
        <v/>
      </c>
      <c r="AM492" s="29" t="str">
        <f t="shared" ca="1" si="542"/>
        <v/>
      </c>
      <c r="AN492" s="29" t="e">
        <f ca="1">+_xlfn.IFNA(VLOOKUP($B492,'Resultados General'!$C$11:$CG$510,MATCH(AN$6,'Resultados General'!$C$10:$CG$10,0),0),"")</f>
        <v>#NAME?</v>
      </c>
      <c r="AO492" s="29" t="str">
        <f t="shared" ca="1" si="543"/>
        <v/>
      </c>
      <c r="AP492" s="29" t="str">
        <f t="shared" ca="1" si="544"/>
        <v/>
      </c>
      <c r="AQ492" s="29" t="e">
        <f ca="1">+_xlfn.IFNA(VLOOKUP($B492,'Resultados General'!$C$11:$CG$510,MATCH(AQ$6,'Resultados General'!$C$10:$CG$10,0),0),"")</f>
        <v>#NAME?</v>
      </c>
      <c r="AR492" s="29" t="str">
        <f t="shared" ca="1" si="545"/>
        <v/>
      </c>
      <c r="AS492" s="29" t="str">
        <f t="shared" ca="1" si="546"/>
        <v/>
      </c>
      <c r="AT492" s="29" t="e">
        <f ca="1">+_xlfn.IFNA(VLOOKUP($B492,'Resultados General'!$C$11:$CG$510,MATCH(AT$6,'Resultados General'!$C$10:$CG$10,0),0),"")</f>
        <v>#NAME?</v>
      </c>
      <c r="AU492" s="29" t="str">
        <f t="shared" ca="1" si="547"/>
        <v/>
      </c>
      <c r="AV492" s="29" t="str">
        <f t="shared" ca="1" si="548"/>
        <v/>
      </c>
      <c r="AW492" s="29" t="e">
        <f ca="1">+_xlfn.IFNA(VLOOKUP($B492,'Resultados General'!$C$11:$CG$510,MATCH(AW$6,'Resultados General'!$C$10:$CG$10,0),0),"")</f>
        <v>#NAME?</v>
      </c>
      <c r="AX492" s="29" t="str">
        <f t="shared" ca="1" si="549"/>
        <v/>
      </c>
      <c r="AY492" s="29" t="str">
        <f t="shared" ca="1" si="550"/>
        <v/>
      </c>
      <c r="AZ492" s="29" t="e">
        <f ca="1">+_xlfn.IFNA(VLOOKUP($B492,'Resultados General'!$C$11:$CG$510,MATCH(AZ$6,'Resultados General'!$C$10:$CG$10,0),0),"")</f>
        <v>#NAME?</v>
      </c>
      <c r="BA492" s="29" t="str">
        <f t="shared" ca="1" si="551"/>
        <v/>
      </c>
      <c r="BB492" s="29" t="str">
        <f t="shared" ca="1" si="552"/>
        <v/>
      </c>
      <c r="BC492" s="29" t="e">
        <f ca="1">+_xlfn.IFNA(VLOOKUP($B492,'Resultados General'!$C$11:$CG$510,MATCH(BC$6,'Resultados General'!$C$10:$CG$10,0),0),"")</f>
        <v>#NAME?</v>
      </c>
      <c r="BD492" s="29" t="str">
        <f t="shared" ca="1" si="553"/>
        <v/>
      </c>
      <c r="BE492" s="29" t="str">
        <f t="shared" ca="1" si="554"/>
        <v/>
      </c>
      <c r="BF492" s="29" t="e">
        <f ca="1">+_xlfn.IFNA(VLOOKUP($B492,'Resultados General'!$C$11:$CG$510,MATCH(BF$6,'Resultados General'!$C$10:$CG$10,0),0),"")</f>
        <v>#NAME?</v>
      </c>
      <c r="BG492" s="29" t="str">
        <f t="shared" ca="1" si="555"/>
        <v/>
      </c>
      <c r="BH492" s="29" t="str">
        <f t="shared" ca="1" si="556"/>
        <v/>
      </c>
      <c r="BI492" s="29" t="e">
        <f ca="1">+_xlfn.IFNA(VLOOKUP($B492,'Resultados General'!$C$11:$CG$510,MATCH(BI$6,'Resultados General'!$C$10:$CG$10,0),0),"")</f>
        <v>#NAME?</v>
      </c>
      <c r="BJ492" s="29" t="str">
        <f t="shared" ca="1" si="557"/>
        <v/>
      </c>
      <c r="BK492" s="29" t="str">
        <f t="shared" ca="1" si="558"/>
        <v/>
      </c>
      <c r="BL492" s="29" t="e">
        <f ca="1">+_xlfn.IFNA(VLOOKUP($B492,'Resultados General'!$C$11:$CG$510,MATCH(BL$6,'Resultados General'!$C$10:$CG$10,0),0),"")</f>
        <v>#NAME?</v>
      </c>
      <c r="BM492" s="29" t="str">
        <f t="shared" ca="1" si="559"/>
        <v/>
      </c>
      <c r="BN492" s="29" t="str">
        <f t="shared" ca="1" si="560"/>
        <v/>
      </c>
      <c r="BO492" s="29" t="e">
        <f ca="1">+_xlfn.IFNA(VLOOKUP($B492,'Resultados General'!$C$11:$CG$510,MATCH(BO$6,'Resultados General'!$C$10:$CG$10,0),0),"")</f>
        <v>#NAME?</v>
      </c>
      <c r="BP492" s="29" t="str">
        <f t="shared" ca="1" si="561"/>
        <v/>
      </c>
      <c r="BQ492" s="29" t="str">
        <f t="shared" ca="1" si="562"/>
        <v/>
      </c>
      <c r="BR492" s="29" t="e">
        <f ca="1">+_xlfn.IFNA(VLOOKUP($B492,'Resultados General'!$C$11:$CG$510,MATCH(BR$6,'Resultados General'!$C$10:$CG$10,0),0),"")</f>
        <v>#NAME?</v>
      </c>
      <c r="BS492" s="29" t="str">
        <f t="shared" ca="1" si="563"/>
        <v/>
      </c>
      <c r="BT492" s="29" t="str">
        <f t="shared" ca="1" si="564"/>
        <v/>
      </c>
      <c r="BU492" s="29" t="e">
        <f ca="1">+_xlfn.IFNA(VLOOKUP($B492,'Resultados General'!$C$11:$CG$510,MATCH(BU$6,'Resultados General'!$C$10:$CG$10,0),0),"")</f>
        <v>#NAME?</v>
      </c>
      <c r="BV492" s="29" t="str">
        <f t="shared" ca="1" si="565"/>
        <v/>
      </c>
      <c r="BW492" s="29" t="str">
        <f t="shared" ca="1" si="566"/>
        <v/>
      </c>
      <c r="BX492" s="29" t="e">
        <f ca="1">+_xlfn.IFNA(VLOOKUP($B492,'Resultados General'!$C$11:$CG$510,MATCH(BX$6,'Resultados General'!$C$10:$CG$10,0),0),"")</f>
        <v>#NAME?</v>
      </c>
      <c r="BY492" s="29" t="str">
        <f t="shared" ca="1" si="567"/>
        <v/>
      </c>
      <c r="BZ492" s="29" t="str">
        <f t="shared" ca="1" si="568"/>
        <v/>
      </c>
      <c r="CA492" s="29" t="e">
        <f ca="1">+_xlfn.IFNA(VLOOKUP($B492,'Resultados General'!$C$11:$CG$510,MATCH(CA$6,'Resultados General'!$C$10:$CG$10,0),0),"")</f>
        <v>#NAME?</v>
      </c>
      <c r="CB492" s="29" t="str">
        <f t="shared" ca="1" si="569"/>
        <v/>
      </c>
      <c r="CC492" s="29" t="str">
        <f t="shared" ca="1" si="570"/>
        <v/>
      </c>
      <c r="CD492" s="29" t="e">
        <f ca="1">+_xlfn.IFNA(VLOOKUP($B492,'Resultados General'!$C$11:$CG$510,MATCH(CD$6,'Resultados General'!$C$10:$CG$10,0),0),"")</f>
        <v>#NAME?</v>
      </c>
      <c r="CE492" s="29" t="str">
        <f t="shared" ca="1" si="571"/>
        <v/>
      </c>
      <c r="CF492" s="29" t="str">
        <f t="shared" ca="1" si="572"/>
        <v/>
      </c>
      <c r="CG492" s="29" t="e">
        <f ca="1">+_xlfn.IFNA(VLOOKUP($B492,'Resultados General'!$C$11:$CG$510,MATCH(CG$6,'Resultados General'!$C$10:$CG$10,0),0),"")</f>
        <v>#NAME?</v>
      </c>
      <c r="CH492" s="29" t="str">
        <f t="shared" ca="1" si="573"/>
        <v/>
      </c>
      <c r="CI492" s="29" t="str">
        <f t="shared" ca="1" si="574"/>
        <v/>
      </c>
      <c r="CJ492" s="29" t="e">
        <f ca="1">+_xlfn.IFNA(VLOOKUP($B492,'Resultados General'!$C$11:$CG$510,MATCH(CJ$6,'Resultados General'!$C$10:$CG$10,0),0),"")</f>
        <v>#NAME?</v>
      </c>
      <c r="CK492" s="29" t="str">
        <f t="shared" ca="1" si="575"/>
        <v/>
      </c>
      <c r="CL492" s="29" t="str">
        <f t="shared" ca="1" si="576"/>
        <v/>
      </c>
      <c r="CM492" s="29" t="e">
        <f ca="1">+_xlfn.IFNA(VLOOKUP($B492,'Resultados General'!$C$11:$CG$510,MATCH(CM$6,'Resultados General'!$C$10:$CG$10,0),0),"")</f>
        <v>#NAME?</v>
      </c>
      <c r="CN492" s="29" t="str">
        <f t="shared" ca="1" si="577"/>
        <v/>
      </c>
      <c r="CO492" s="29" t="str">
        <f t="shared" ca="1" si="578"/>
        <v/>
      </c>
      <c r="CP492" s="29" t="e">
        <f ca="1">+_xlfn.IFNA(VLOOKUP($B492,'Resultados General'!$C$11:$CG$510,MATCH(CP$6,'Resultados General'!$C$10:$CG$10,0),0),"")</f>
        <v>#NAME?</v>
      </c>
      <c r="CQ492" s="29" t="str">
        <f t="shared" ca="1" si="579"/>
        <v/>
      </c>
      <c r="CR492" s="29" t="str">
        <f t="shared" ca="1" si="580"/>
        <v/>
      </c>
      <c r="CS492" s="29" t="e">
        <f ca="1">+_xlfn.IFNA(VLOOKUP($B492,'Resultados General'!$C$11:$CG$510,MATCH(CS$6,'Resultados General'!$C$10:$CG$10,0),0),"")</f>
        <v>#NAME?</v>
      </c>
      <c r="CT492" s="29" t="str">
        <f t="shared" ca="1" si="581"/>
        <v/>
      </c>
      <c r="CU492" s="29" t="str">
        <f t="shared" ca="1" si="582"/>
        <v/>
      </c>
      <c r="CV492" s="29" t="e">
        <f ca="1">+_xlfn.IFNA(VLOOKUP($B492,'Resultados General'!$C$11:$CG$510,MATCH(CV$6,'Resultados General'!$C$10:$CG$10,0),0),"")</f>
        <v>#NAME?</v>
      </c>
      <c r="CW492" s="29" t="str">
        <f t="shared" ca="1" si="583"/>
        <v/>
      </c>
      <c r="CX492" s="29" t="str">
        <f t="shared" ca="1" si="584"/>
        <v/>
      </c>
      <c r="CY492" s="29" t="e">
        <f ca="1">+_xlfn.IFNA(VLOOKUP($B492,'Resultados General'!$C$11:$CG$510,MATCH(CY$6,'Resultados General'!$C$10:$CG$10,0),0),"")</f>
        <v>#NAME?</v>
      </c>
      <c r="CZ492" s="29" t="str">
        <f t="shared" ca="1" si="585"/>
        <v/>
      </c>
      <c r="DA492" s="29" t="str">
        <f t="shared" ca="1" si="586"/>
        <v/>
      </c>
      <c r="DB492" s="29" t="e">
        <f ca="1">+_xlfn.IFNA(VLOOKUP($B492,'Resultados General'!$C$11:$CG$510,MATCH(DB$6,'Resultados General'!$C$10:$CG$10,0),0),"")</f>
        <v>#NAME?</v>
      </c>
      <c r="DC492" s="29" t="str">
        <f t="shared" ca="1" si="587"/>
        <v/>
      </c>
      <c r="DD492" s="29" t="str">
        <f t="shared" ca="1" si="588"/>
        <v/>
      </c>
      <c r="DE492" s="29" t="e">
        <f ca="1">+_xlfn.IFNA(VLOOKUP($B492,'Resultados General'!$C$11:$CG$510,MATCH(DE$6,'Resultados General'!$C$10:$CG$10,0),0),"")</f>
        <v>#NAME?</v>
      </c>
      <c r="DF492" s="29" t="str">
        <f t="shared" ca="1" si="589"/>
        <v/>
      </c>
      <c r="DG492" s="29" t="str">
        <f t="shared" ca="1" si="590"/>
        <v/>
      </c>
      <c r="DH492" s="29" t="e">
        <f ca="1">+_xlfn.IFNA(VLOOKUP($B492,'Resultados General'!$C$11:$CG$510,MATCH(DH$6,'Resultados General'!$C$10:$CG$10,0),0),"")</f>
        <v>#NAME?</v>
      </c>
      <c r="DI492" s="29" t="str">
        <f t="shared" ca="1" si="591"/>
        <v/>
      </c>
      <c r="DJ492" s="29" t="str">
        <f t="shared" ca="1" si="592"/>
        <v/>
      </c>
      <c r="DK492" s="29" t="e">
        <f ca="1">+_xlfn.IFNA(VLOOKUP($B492,'Resultados General'!$C$11:$CG$510,MATCH(DK$6,'Resultados General'!$C$10:$CG$10,0),0),"")</f>
        <v>#NAME?</v>
      </c>
      <c r="DL492" s="29" t="str">
        <f t="shared" ca="1" si="593"/>
        <v/>
      </c>
      <c r="DM492" s="29" t="str">
        <f t="shared" ca="1" si="594"/>
        <v/>
      </c>
      <c r="DN492" s="29" t="e">
        <f ca="1">+_xlfn.IFNA(VLOOKUP($B492,'Resultados General'!$C$11:$CG$510,MATCH(DN$6,'Resultados General'!$C$10:$CG$10,0),0),"")</f>
        <v>#NAME?</v>
      </c>
      <c r="DO492" s="29" t="str">
        <f t="shared" ca="1" si="595"/>
        <v/>
      </c>
      <c r="DP492" s="29" t="str">
        <f t="shared" ca="1" si="596"/>
        <v/>
      </c>
    </row>
    <row r="493" spans="2:120">
      <c r="B493" s="219" t="str">
        <f>+IF('Resultados General'!C496="","",'Resultados General'!C496)</f>
        <v/>
      </c>
      <c r="C493" s="134" t="e">
        <f ca="1">+_xlfn.IFNA(VLOOKUP('Distribución de puestos'!B493,'Resultados General'!$C$11:$J$510,8,0),"")</f>
        <v>#NAME?</v>
      </c>
      <c r="D493" s="135" t="e">
        <f ca="1">+_xlfn.IFNA(VLOOKUP(B493,'Resultados General'!$C$11:$L$510,10,0),"")</f>
        <v>#NAME?</v>
      </c>
      <c r="E493" s="26" t="s">
        <v>76</v>
      </c>
      <c r="F493" s="26" t="s">
        <v>76</v>
      </c>
      <c r="G493" s="135" t="str">
        <f t="shared" ca="1" si="597"/>
        <v/>
      </c>
      <c r="H493" s="135" t="str">
        <f t="shared" ca="1" si="598"/>
        <v/>
      </c>
      <c r="I493" s="219" t="str">
        <f t="shared" si="599"/>
        <v/>
      </c>
      <c r="J493" s="138"/>
      <c r="M493" s="29" t="e">
        <f ca="1">+_xlfn.IFNA(VLOOKUP($B493,'Resultados General'!$C$11:$CG$510,MATCH(M$6,'Resultados General'!$C$10:$CG$10,0),0),"")</f>
        <v>#NAME?</v>
      </c>
      <c r="N493" s="29" t="str">
        <f t="shared" ca="1" si="525"/>
        <v/>
      </c>
      <c r="O493" s="29" t="str">
        <f t="shared" ca="1" si="526"/>
        <v/>
      </c>
      <c r="P493" s="29" t="e">
        <f ca="1">+_xlfn.IFNA(VLOOKUP($B493,'Resultados General'!$C$11:$CG$510,MATCH(P$6,'Resultados General'!$C$10:$CG$10,0),0),"")</f>
        <v>#NAME?</v>
      </c>
      <c r="Q493" s="29" t="str">
        <f t="shared" ca="1" si="527"/>
        <v/>
      </c>
      <c r="R493" s="29" t="str">
        <f t="shared" ca="1" si="528"/>
        <v/>
      </c>
      <c r="S493" s="29" t="e">
        <f ca="1">+_xlfn.IFNA(VLOOKUP($B493,'Resultados General'!$C$11:$CG$510,MATCH(S$6,'Resultados General'!$C$10:$CG$10,0),0),"")</f>
        <v>#NAME?</v>
      </c>
      <c r="T493" s="29" t="str">
        <f t="shared" ca="1" si="529"/>
        <v/>
      </c>
      <c r="U493" s="29" t="str">
        <f t="shared" ca="1" si="530"/>
        <v/>
      </c>
      <c r="V493" s="29" t="e">
        <f ca="1">+_xlfn.IFNA(VLOOKUP($B493,'Resultados General'!$C$11:$CG$510,MATCH(V$6,'Resultados General'!$C$10:$CG$10,0),0),"")</f>
        <v>#NAME?</v>
      </c>
      <c r="W493" s="29" t="str">
        <f t="shared" ca="1" si="531"/>
        <v/>
      </c>
      <c r="X493" s="29" t="str">
        <f t="shared" ca="1" si="532"/>
        <v/>
      </c>
      <c r="Y493" s="29" t="e">
        <f ca="1">+_xlfn.IFNA(VLOOKUP($B493,'Resultados General'!$C$11:$CG$510,MATCH(Y$6,'Resultados General'!$C$10:$CG$10,0),0),"")</f>
        <v>#NAME?</v>
      </c>
      <c r="Z493" s="29" t="str">
        <f t="shared" ca="1" si="533"/>
        <v/>
      </c>
      <c r="AA493" s="29" t="str">
        <f t="shared" ca="1" si="534"/>
        <v/>
      </c>
      <c r="AB493" s="29" t="e">
        <f ca="1">+_xlfn.IFNA(VLOOKUP($B493,'Resultados General'!$C$11:$CG$510,MATCH(AB$6,'Resultados General'!$C$10:$CG$10,0),0),"")</f>
        <v>#NAME?</v>
      </c>
      <c r="AC493" s="29" t="str">
        <f t="shared" ca="1" si="535"/>
        <v/>
      </c>
      <c r="AD493" s="29" t="str">
        <f t="shared" ca="1" si="536"/>
        <v/>
      </c>
      <c r="AE493" s="29" t="e">
        <f ca="1">+_xlfn.IFNA(VLOOKUP($B493,'Resultados General'!$C$11:$CG$510,MATCH(AE$6,'Resultados General'!$C$10:$CG$10,0),0),"")</f>
        <v>#NAME?</v>
      </c>
      <c r="AF493" s="29" t="str">
        <f t="shared" ca="1" si="537"/>
        <v/>
      </c>
      <c r="AG493" s="29" t="str">
        <f t="shared" ca="1" si="538"/>
        <v/>
      </c>
      <c r="AH493" s="29" t="e">
        <f ca="1">+_xlfn.IFNA(VLOOKUP($B493,'Resultados General'!$C$11:$CG$510,MATCH(AH$6,'Resultados General'!$C$10:$CG$10,0),0),"")</f>
        <v>#NAME?</v>
      </c>
      <c r="AI493" s="29" t="str">
        <f t="shared" ca="1" si="539"/>
        <v/>
      </c>
      <c r="AJ493" s="29" t="str">
        <f t="shared" ca="1" si="540"/>
        <v/>
      </c>
      <c r="AK493" s="29" t="e">
        <f ca="1">+_xlfn.IFNA(VLOOKUP($B493,'Resultados General'!$C$11:$CG$510,MATCH(AK$6,'Resultados General'!$C$10:$CG$10,0),0),"")</f>
        <v>#NAME?</v>
      </c>
      <c r="AL493" s="29" t="str">
        <f t="shared" ca="1" si="541"/>
        <v/>
      </c>
      <c r="AM493" s="29" t="str">
        <f t="shared" ca="1" si="542"/>
        <v/>
      </c>
      <c r="AN493" s="29" t="e">
        <f ca="1">+_xlfn.IFNA(VLOOKUP($B493,'Resultados General'!$C$11:$CG$510,MATCH(AN$6,'Resultados General'!$C$10:$CG$10,0),0),"")</f>
        <v>#NAME?</v>
      </c>
      <c r="AO493" s="29" t="str">
        <f t="shared" ca="1" si="543"/>
        <v/>
      </c>
      <c r="AP493" s="29" t="str">
        <f t="shared" ca="1" si="544"/>
        <v/>
      </c>
      <c r="AQ493" s="29" t="e">
        <f ca="1">+_xlfn.IFNA(VLOOKUP($B493,'Resultados General'!$C$11:$CG$510,MATCH(AQ$6,'Resultados General'!$C$10:$CG$10,0),0),"")</f>
        <v>#NAME?</v>
      </c>
      <c r="AR493" s="29" t="str">
        <f t="shared" ca="1" si="545"/>
        <v/>
      </c>
      <c r="AS493" s="29" t="str">
        <f t="shared" ca="1" si="546"/>
        <v/>
      </c>
      <c r="AT493" s="29" t="e">
        <f ca="1">+_xlfn.IFNA(VLOOKUP($B493,'Resultados General'!$C$11:$CG$510,MATCH(AT$6,'Resultados General'!$C$10:$CG$10,0),0),"")</f>
        <v>#NAME?</v>
      </c>
      <c r="AU493" s="29" t="str">
        <f t="shared" ca="1" si="547"/>
        <v/>
      </c>
      <c r="AV493" s="29" t="str">
        <f t="shared" ca="1" si="548"/>
        <v/>
      </c>
      <c r="AW493" s="29" t="e">
        <f ca="1">+_xlfn.IFNA(VLOOKUP($B493,'Resultados General'!$C$11:$CG$510,MATCH(AW$6,'Resultados General'!$C$10:$CG$10,0),0),"")</f>
        <v>#NAME?</v>
      </c>
      <c r="AX493" s="29" t="str">
        <f t="shared" ca="1" si="549"/>
        <v/>
      </c>
      <c r="AY493" s="29" t="str">
        <f t="shared" ca="1" si="550"/>
        <v/>
      </c>
      <c r="AZ493" s="29" t="e">
        <f ca="1">+_xlfn.IFNA(VLOOKUP($B493,'Resultados General'!$C$11:$CG$510,MATCH(AZ$6,'Resultados General'!$C$10:$CG$10,0),0),"")</f>
        <v>#NAME?</v>
      </c>
      <c r="BA493" s="29" t="str">
        <f t="shared" ca="1" si="551"/>
        <v/>
      </c>
      <c r="BB493" s="29" t="str">
        <f t="shared" ca="1" si="552"/>
        <v/>
      </c>
      <c r="BC493" s="29" t="e">
        <f ca="1">+_xlfn.IFNA(VLOOKUP($B493,'Resultados General'!$C$11:$CG$510,MATCH(BC$6,'Resultados General'!$C$10:$CG$10,0),0),"")</f>
        <v>#NAME?</v>
      </c>
      <c r="BD493" s="29" t="str">
        <f t="shared" ca="1" si="553"/>
        <v/>
      </c>
      <c r="BE493" s="29" t="str">
        <f t="shared" ca="1" si="554"/>
        <v/>
      </c>
      <c r="BF493" s="29" t="e">
        <f ca="1">+_xlfn.IFNA(VLOOKUP($B493,'Resultados General'!$C$11:$CG$510,MATCH(BF$6,'Resultados General'!$C$10:$CG$10,0),0),"")</f>
        <v>#NAME?</v>
      </c>
      <c r="BG493" s="29" t="str">
        <f t="shared" ca="1" si="555"/>
        <v/>
      </c>
      <c r="BH493" s="29" t="str">
        <f t="shared" ca="1" si="556"/>
        <v/>
      </c>
      <c r="BI493" s="29" t="e">
        <f ca="1">+_xlfn.IFNA(VLOOKUP($B493,'Resultados General'!$C$11:$CG$510,MATCH(BI$6,'Resultados General'!$C$10:$CG$10,0),0),"")</f>
        <v>#NAME?</v>
      </c>
      <c r="BJ493" s="29" t="str">
        <f t="shared" ca="1" si="557"/>
        <v/>
      </c>
      <c r="BK493" s="29" t="str">
        <f t="shared" ca="1" si="558"/>
        <v/>
      </c>
      <c r="BL493" s="29" t="e">
        <f ca="1">+_xlfn.IFNA(VLOOKUP($B493,'Resultados General'!$C$11:$CG$510,MATCH(BL$6,'Resultados General'!$C$10:$CG$10,0),0),"")</f>
        <v>#NAME?</v>
      </c>
      <c r="BM493" s="29" t="str">
        <f t="shared" ca="1" si="559"/>
        <v/>
      </c>
      <c r="BN493" s="29" t="str">
        <f t="shared" ca="1" si="560"/>
        <v/>
      </c>
      <c r="BO493" s="29" t="e">
        <f ca="1">+_xlfn.IFNA(VLOOKUP($B493,'Resultados General'!$C$11:$CG$510,MATCH(BO$6,'Resultados General'!$C$10:$CG$10,0),0),"")</f>
        <v>#NAME?</v>
      </c>
      <c r="BP493" s="29" t="str">
        <f t="shared" ca="1" si="561"/>
        <v/>
      </c>
      <c r="BQ493" s="29" t="str">
        <f t="shared" ca="1" si="562"/>
        <v/>
      </c>
      <c r="BR493" s="29" t="e">
        <f ca="1">+_xlfn.IFNA(VLOOKUP($B493,'Resultados General'!$C$11:$CG$510,MATCH(BR$6,'Resultados General'!$C$10:$CG$10,0),0),"")</f>
        <v>#NAME?</v>
      </c>
      <c r="BS493" s="29" t="str">
        <f t="shared" ca="1" si="563"/>
        <v/>
      </c>
      <c r="BT493" s="29" t="str">
        <f t="shared" ca="1" si="564"/>
        <v/>
      </c>
      <c r="BU493" s="29" t="e">
        <f ca="1">+_xlfn.IFNA(VLOOKUP($B493,'Resultados General'!$C$11:$CG$510,MATCH(BU$6,'Resultados General'!$C$10:$CG$10,0),0),"")</f>
        <v>#NAME?</v>
      </c>
      <c r="BV493" s="29" t="str">
        <f t="shared" ca="1" si="565"/>
        <v/>
      </c>
      <c r="BW493" s="29" t="str">
        <f t="shared" ca="1" si="566"/>
        <v/>
      </c>
      <c r="BX493" s="29" t="e">
        <f ca="1">+_xlfn.IFNA(VLOOKUP($B493,'Resultados General'!$C$11:$CG$510,MATCH(BX$6,'Resultados General'!$C$10:$CG$10,0),0),"")</f>
        <v>#NAME?</v>
      </c>
      <c r="BY493" s="29" t="str">
        <f t="shared" ca="1" si="567"/>
        <v/>
      </c>
      <c r="BZ493" s="29" t="str">
        <f t="shared" ca="1" si="568"/>
        <v/>
      </c>
      <c r="CA493" s="29" t="e">
        <f ca="1">+_xlfn.IFNA(VLOOKUP($B493,'Resultados General'!$C$11:$CG$510,MATCH(CA$6,'Resultados General'!$C$10:$CG$10,0),0),"")</f>
        <v>#NAME?</v>
      </c>
      <c r="CB493" s="29" t="str">
        <f t="shared" ca="1" si="569"/>
        <v/>
      </c>
      <c r="CC493" s="29" t="str">
        <f t="shared" ca="1" si="570"/>
        <v/>
      </c>
      <c r="CD493" s="29" t="e">
        <f ca="1">+_xlfn.IFNA(VLOOKUP($B493,'Resultados General'!$C$11:$CG$510,MATCH(CD$6,'Resultados General'!$C$10:$CG$10,0),0),"")</f>
        <v>#NAME?</v>
      </c>
      <c r="CE493" s="29" t="str">
        <f t="shared" ca="1" si="571"/>
        <v/>
      </c>
      <c r="CF493" s="29" t="str">
        <f t="shared" ca="1" si="572"/>
        <v/>
      </c>
      <c r="CG493" s="29" t="e">
        <f ca="1">+_xlfn.IFNA(VLOOKUP($B493,'Resultados General'!$C$11:$CG$510,MATCH(CG$6,'Resultados General'!$C$10:$CG$10,0),0),"")</f>
        <v>#NAME?</v>
      </c>
      <c r="CH493" s="29" t="str">
        <f t="shared" ca="1" si="573"/>
        <v/>
      </c>
      <c r="CI493" s="29" t="str">
        <f t="shared" ca="1" si="574"/>
        <v/>
      </c>
      <c r="CJ493" s="29" t="e">
        <f ca="1">+_xlfn.IFNA(VLOOKUP($B493,'Resultados General'!$C$11:$CG$510,MATCH(CJ$6,'Resultados General'!$C$10:$CG$10,0),0),"")</f>
        <v>#NAME?</v>
      </c>
      <c r="CK493" s="29" t="str">
        <f t="shared" ca="1" si="575"/>
        <v/>
      </c>
      <c r="CL493" s="29" t="str">
        <f t="shared" ca="1" si="576"/>
        <v/>
      </c>
      <c r="CM493" s="29" t="e">
        <f ca="1">+_xlfn.IFNA(VLOOKUP($B493,'Resultados General'!$C$11:$CG$510,MATCH(CM$6,'Resultados General'!$C$10:$CG$10,0),0),"")</f>
        <v>#NAME?</v>
      </c>
      <c r="CN493" s="29" t="str">
        <f t="shared" ca="1" si="577"/>
        <v/>
      </c>
      <c r="CO493" s="29" t="str">
        <f t="shared" ca="1" si="578"/>
        <v/>
      </c>
      <c r="CP493" s="29" t="e">
        <f ca="1">+_xlfn.IFNA(VLOOKUP($B493,'Resultados General'!$C$11:$CG$510,MATCH(CP$6,'Resultados General'!$C$10:$CG$10,0),0),"")</f>
        <v>#NAME?</v>
      </c>
      <c r="CQ493" s="29" t="str">
        <f t="shared" ca="1" si="579"/>
        <v/>
      </c>
      <c r="CR493" s="29" t="str">
        <f t="shared" ca="1" si="580"/>
        <v/>
      </c>
      <c r="CS493" s="29" t="e">
        <f ca="1">+_xlfn.IFNA(VLOOKUP($B493,'Resultados General'!$C$11:$CG$510,MATCH(CS$6,'Resultados General'!$C$10:$CG$10,0),0),"")</f>
        <v>#NAME?</v>
      </c>
      <c r="CT493" s="29" t="str">
        <f t="shared" ca="1" si="581"/>
        <v/>
      </c>
      <c r="CU493" s="29" t="str">
        <f t="shared" ca="1" si="582"/>
        <v/>
      </c>
      <c r="CV493" s="29" t="e">
        <f ca="1">+_xlfn.IFNA(VLOOKUP($B493,'Resultados General'!$C$11:$CG$510,MATCH(CV$6,'Resultados General'!$C$10:$CG$10,0),0),"")</f>
        <v>#NAME?</v>
      </c>
      <c r="CW493" s="29" t="str">
        <f t="shared" ca="1" si="583"/>
        <v/>
      </c>
      <c r="CX493" s="29" t="str">
        <f t="shared" ca="1" si="584"/>
        <v/>
      </c>
      <c r="CY493" s="29" t="e">
        <f ca="1">+_xlfn.IFNA(VLOOKUP($B493,'Resultados General'!$C$11:$CG$510,MATCH(CY$6,'Resultados General'!$C$10:$CG$10,0),0),"")</f>
        <v>#NAME?</v>
      </c>
      <c r="CZ493" s="29" t="str">
        <f t="shared" ca="1" si="585"/>
        <v/>
      </c>
      <c r="DA493" s="29" t="str">
        <f t="shared" ca="1" si="586"/>
        <v/>
      </c>
      <c r="DB493" s="29" t="e">
        <f ca="1">+_xlfn.IFNA(VLOOKUP($B493,'Resultados General'!$C$11:$CG$510,MATCH(DB$6,'Resultados General'!$C$10:$CG$10,0),0),"")</f>
        <v>#NAME?</v>
      </c>
      <c r="DC493" s="29" t="str">
        <f t="shared" ca="1" si="587"/>
        <v/>
      </c>
      <c r="DD493" s="29" t="str">
        <f t="shared" ca="1" si="588"/>
        <v/>
      </c>
      <c r="DE493" s="29" t="e">
        <f ca="1">+_xlfn.IFNA(VLOOKUP($B493,'Resultados General'!$C$11:$CG$510,MATCH(DE$6,'Resultados General'!$C$10:$CG$10,0),0),"")</f>
        <v>#NAME?</v>
      </c>
      <c r="DF493" s="29" t="str">
        <f t="shared" ca="1" si="589"/>
        <v/>
      </c>
      <c r="DG493" s="29" t="str">
        <f t="shared" ca="1" si="590"/>
        <v/>
      </c>
      <c r="DH493" s="29" t="e">
        <f ca="1">+_xlfn.IFNA(VLOOKUP($B493,'Resultados General'!$C$11:$CG$510,MATCH(DH$6,'Resultados General'!$C$10:$CG$10,0),0),"")</f>
        <v>#NAME?</v>
      </c>
      <c r="DI493" s="29" t="str">
        <f t="shared" ca="1" si="591"/>
        <v/>
      </c>
      <c r="DJ493" s="29" t="str">
        <f t="shared" ca="1" si="592"/>
        <v/>
      </c>
      <c r="DK493" s="29" t="e">
        <f ca="1">+_xlfn.IFNA(VLOOKUP($B493,'Resultados General'!$C$11:$CG$510,MATCH(DK$6,'Resultados General'!$C$10:$CG$10,0),0),"")</f>
        <v>#NAME?</v>
      </c>
      <c r="DL493" s="29" t="str">
        <f t="shared" ca="1" si="593"/>
        <v/>
      </c>
      <c r="DM493" s="29" t="str">
        <f t="shared" ca="1" si="594"/>
        <v/>
      </c>
      <c r="DN493" s="29" t="e">
        <f ca="1">+_xlfn.IFNA(VLOOKUP($B493,'Resultados General'!$C$11:$CG$510,MATCH(DN$6,'Resultados General'!$C$10:$CG$10,0),0),"")</f>
        <v>#NAME?</v>
      </c>
      <c r="DO493" s="29" t="str">
        <f t="shared" ca="1" si="595"/>
        <v/>
      </c>
      <c r="DP493" s="29" t="str">
        <f t="shared" ca="1" si="596"/>
        <v/>
      </c>
    </row>
    <row r="494" spans="2:120">
      <c r="B494" s="219" t="str">
        <f>+IF('Resultados General'!C497="","",'Resultados General'!C497)</f>
        <v/>
      </c>
      <c r="C494" s="134" t="e">
        <f ca="1">+_xlfn.IFNA(VLOOKUP('Distribución de puestos'!B494,'Resultados General'!$C$11:$J$510,8,0),"")</f>
        <v>#NAME?</v>
      </c>
      <c r="D494" s="135" t="e">
        <f ca="1">+_xlfn.IFNA(VLOOKUP(B494,'Resultados General'!$C$11:$L$510,10,0),"")</f>
        <v>#NAME?</v>
      </c>
      <c r="E494" s="26" t="s">
        <v>76</v>
      </c>
      <c r="F494" s="26" t="s">
        <v>76</v>
      </c>
      <c r="G494" s="135" t="str">
        <f t="shared" ca="1" si="597"/>
        <v/>
      </c>
      <c r="H494" s="135" t="str">
        <f t="shared" ca="1" si="598"/>
        <v/>
      </c>
      <c r="I494" s="219" t="str">
        <f t="shared" si="599"/>
        <v/>
      </c>
      <c r="J494" s="138"/>
      <c r="M494" s="29" t="e">
        <f ca="1">+_xlfn.IFNA(VLOOKUP($B494,'Resultados General'!$C$11:$CG$510,MATCH(M$6,'Resultados General'!$C$10:$CG$10,0),0),"")</f>
        <v>#NAME?</v>
      </c>
      <c r="N494" s="29" t="str">
        <f t="shared" ca="1" si="525"/>
        <v/>
      </c>
      <c r="O494" s="29" t="str">
        <f t="shared" ca="1" si="526"/>
        <v/>
      </c>
      <c r="P494" s="29" t="e">
        <f ca="1">+_xlfn.IFNA(VLOOKUP($B494,'Resultados General'!$C$11:$CG$510,MATCH(P$6,'Resultados General'!$C$10:$CG$10,0),0),"")</f>
        <v>#NAME?</v>
      </c>
      <c r="Q494" s="29" t="str">
        <f t="shared" ca="1" si="527"/>
        <v/>
      </c>
      <c r="R494" s="29" t="str">
        <f t="shared" ca="1" si="528"/>
        <v/>
      </c>
      <c r="S494" s="29" t="e">
        <f ca="1">+_xlfn.IFNA(VLOOKUP($B494,'Resultados General'!$C$11:$CG$510,MATCH(S$6,'Resultados General'!$C$10:$CG$10,0),0),"")</f>
        <v>#NAME?</v>
      </c>
      <c r="T494" s="29" t="str">
        <f t="shared" ca="1" si="529"/>
        <v/>
      </c>
      <c r="U494" s="29" t="str">
        <f t="shared" ca="1" si="530"/>
        <v/>
      </c>
      <c r="V494" s="29" t="e">
        <f ca="1">+_xlfn.IFNA(VLOOKUP($B494,'Resultados General'!$C$11:$CG$510,MATCH(V$6,'Resultados General'!$C$10:$CG$10,0),0),"")</f>
        <v>#NAME?</v>
      </c>
      <c r="W494" s="29" t="str">
        <f t="shared" ca="1" si="531"/>
        <v/>
      </c>
      <c r="X494" s="29" t="str">
        <f t="shared" ca="1" si="532"/>
        <v/>
      </c>
      <c r="Y494" s="29" t="e">
        <f ca="1">+_xlfn.IFNA(VLOOKUP($B494,'Resultados General'!$C$11:$CG$510,MATCH(Y$6,'Resultados General'!$C$10:$CG$10,0),0),"")</f>
        <v>#NAME?</v>
      </c>
      <c r="Z494" s="29" t="str">
        <f t="shared" ca="1" si="533"/>
        <v/>
      </c>
      <c r="AA494" s="29" t="str">
        <f t="shared" ca="1" si="534"/>
        <v/>
      </c>
      <c r="AB494" s="29" t="e">
        <f ca="1">+_xlfn.IFNA(VLOOKUP($B494,'Resultados General'!$C$11:$CG$510,MATCH(AB$6,'Resultados General'!$C$10:$CG$10,0),0),"")</f>
        <v>#NAME?</v>
      </c>
      <c r="AC494" s="29" t="str">
        <f t="shared" ca="1" si="535"/>
        <v/>
      </c>
      <c r="AD494" s="29" t="str">
        <f t="shared" ca="1" si="536"/>
        <v/>
      </c>
      <c r="AE494" s="29" t="e">
        <f ca="1">+_xlfn.IFNA(VLOOKUP($B494,'Resultados General'!$C$11:$CG$510,MATCH(AE$6,'Resultados General'!$C$10:$CG$10,0),0),"")</f>
        <v>#NAME?</v>
      </c>
      <c r="AF494" s="29" t="str">
        <f t="shared" ca="1" si="537"/>
        <v/>
      </c>
      <c r="AG494" s="29" t="str">
        <f t="shared" ca="1" si="538"/>
        <v/>
      </c>
      <c r="AH494" s="29" t="e">
        <f ca="1">+_xlfn.IFNA(VLOOKUP($B494,'Resultados General'!$C$11:$CG$510,MATCH(AH$6,'Resultados General'!$C$10:$CG$10,0),0),"")</f>
        <v>#NAME?</v>
      </c>
      <c r="AI494" s="29" t="str">
        <f t="shared" ca="1" si="539"/>
        <v/>
      </c>
      <c r="AJ494" s="29" t="str">
        <f t="shared" ca="1" si="540"/>
        <v/>
      </c>
      <c r="AK494" s="29" t="e">
        <f ca="1">+_xlfn.IFNA(VLOOKUP($B494,'Resultados General'!$C$11:$CG$510,MATCH(AK$6,'Resultados General'!$C$10:$CG$10,0),0),"")</f>
        <v>#NAME?</v>
      </c>
      <c r="AL494" s="29" t="str">
        <f t="shared" ca="1" si="541"/>
        <v/>
      </c>
      <c r="AM494" s="29" t="str">
        <f t="shared" ca="1" si="542"/>
        <v/>
      </c>
      <c r="AN494" s="29" t="e">
        <f ca="1">+_xlfn.IFNA(VLOOKUP($B494,'Resultados General'!$C$11:$CG$510,MATCH(AN$6,'Resultados General'!$C$10:$CG$10,0),0),"")</f>
        <v>#NAME?</v>
      </c>
      <c r="AO494" s="29" t="str">
        <f t="shared" ca="1" si="543"/>
        <v/>
      </c>
      <c r="AP494" s="29" t="str">
        <f t="shared" ca="1" si="544"/>
        <v/>
      </c>
      <c r="AQ494" s="29" t="e">
        <f ca="1">+_xlfn.IFNA(VLOOKUP($B494,'Resultados General'!$C$11:$CG$510,MATCH(AQ$6,'Resultados General'!$C$10:$CG$10,0),0),"")</f>
        <v>#NAME?</v>
      </c>
      <c r="AR494" s="29" t="str">
        <f t="shared" ca="1" si="545"/>
        <v/>
      </c>
      <c r="AS494" s="29" t="str">
        <f t="shared" ca="1" si="546"/>
        <v/>
      </c>
      <c r="AT494" s="29" t="e">
        <f ca="1">+_xlfn.IFNA(VLOOKUP($B494,'Resultados General'!$C$11:$CG$510,MATCH(AT$6,'Resultados General'!$C$10:$CG$10,0),0),"")</f>
        <v>#NAME?</v>
      </c>
      <c r="AU494" s="29" t="str">
        <f t="shared" ca="1" si="547"/>
        <v/>
      </c>
      <c r="AV494" s="29" t="str">
        <f t="shared" ca="1" si="548"/>
        <v/>
      </c>
      <c r="AW494" s="29" t="e">
        <f ca="1">+_xlfn.IFNA(VLOOKUP($B494,'Resultados General'!$C$11:$CG$510,MATCH(AW$6,'Resultados General'!$C$10:$CG$10,0),0),"")</f>
        <v>#NAME?</v>
      </c>
      <c r="AX494" s="29" t="str">
        <f t="shared" ca="1" si="549"/>
        <v/>
      </c>
      <c r="AY494" s="29" t="str">
        <f t="shared" ca="1" si="550"/>
        <v/>
      </c>
      <c r="AZ494" s="29" t="e">
        <f ca="1">+_xlfn.IFNA(VLOOKUP($B494,'Resultados General'!$C$11:$CG$510,MATCH(AZ$6,'Resultados General'!$C$10:$CG$10,0),0),"")</f>
        <v>#NAME?</v>
      </c>
      <c r="BA494" s="29" t="str">
        <f t="shared" ca="1" si="551"/>
        <v/>
      </c>
      <c r="BB494" s="29" t="str">
        <f t="shared" ca="1" si="552"/>
        <v/>
      </c>
      <c r="BC494" s="29" t="e">
        <f ca="1">+_xlfn.IFNA(VLOOKUP($B494,'Resultados General'!$C$11:$CG$510,MATCH(BC$6,'Resultados General'!$C$10:$CG$10,0),0),"")</f>
        <v>#NAME?</v>
      </c>
      <c r="BD494" s="29" t="str">
        <f t="shared" ca="1" si="553"/>
        <v/>
      </c>
      <c r="BE494" s="29" t="str">
        <f t="shared" ca="1" si="554"/>
        <v/>
      </c>
      <c r="BF494" s="29" t="e">
        <f ca="1">+_xlfn.IFNA(VLOOKUP($B494,'Resultados General'!$C$11:$CG$510,MATCH(BF$6,'Resultados General'!$C$10:$CG$10,0),0),"")</f>
        <v>#NAME?</v>
      </c>
      <c r="BG494" s="29" t="str">
        <f t="shared" ca="1" si="555"/>
        <v/>
      </c>
      <c r="BH494" s="29" t="str">
        <f t="shared" ca="1" si="556"/>
        <v/>
      </c>
      <c r="BI494" s="29" t="e">
        <f ca="1">+_xlfn.IFNA(VLOOKUP($B494,'Resultados General'!$C$11:$CG$510,MATCH(BI$6,'Resultados General'!$C$10:$CG$10,0),0),"")</f>
        <v>#NAME?</v>
      </c>
      <c r="BJ494" s="29" t="str">
        <f t="shared" ca="1" si="557"/>
        <v/>
      </c>
      <c r="BK494" s="29" t="str">
        <f t="shared" ca="1" si="558"/>
        <v/>
      </c>
      <c r="BL494" s="29" t="e">
        <f ca="1">+_xlfn.IFNA(VLOOKUP($B494,'Resultados General'!$C$11:$CG$510,MATCH(BL$6,'Resultados General'!$C$10:$CG$10,0),0),"")</f>
        <v>#NAME?</v>
      </c>
      <c r="BM494" s="29" t="str">
        <f t="shared" ca="1" si="559"/>
        <v/>
      </c>
      <c r="BN494" s="29" t="str">
        <f t="shared" ca="1" si="560"/>
        <v/>
      </c>
      <c r="BO494" s="29" t="e">
        <f ca="1">+_xlfn.IFNA(VLOOKUP($B494,'Resultados General'!$C$11:$CG$510,MATCH(BO$6,'Resultados General'!$C$10:$CG$10,0),0),"")</f>
        <v>#NAME?</v>
      </c>
      <c r="BP494" s="29" t="str">
        <f t="shared" ca="1" si="561"/>
        <v/>
      </c>
      <c r="BQ494" s="29" t="str">
        <f t="shared" ca="1" si="562"/>
        <v/>
      </c>
      <c r="BR494" s="29" t="e">
        <f ca="1">+_xlfn.IFNA(VLOOKUP($B494,'Resultados General'!$C$11:$CG$510,MATCH(BR$6,'Resultados General'!$C$10:$CG$10,0),0),"")</f>
        <v>#NAME?</v>
      </c>
      <c r="BS494" s="29" t="str">
        <f t="shared" ca="1" si="563"/>
        <v/>
      </c>
      <c r="BT494" s="29" t="str">
        <f t="shared" ca="1" si="564"/>
        <v/>
      </c>
      <c r="BU494" s="29" t="e">
        <f ca="1">+_xlfn.IFNA(VLOOKUP($B494,'Resultados General'!$C$11:$CG$510,MATCH(BU$6,'Resultados General'!$C$10:$CG$10,0),0),"")</f>
        <v>#NAME?</v>
      </c>
      <c r="BV494" s="29" t="str">
        <f t="shared" ca="1" si="565"/>
        <v/>
      </c>
      <c r="BW494" s="29" t="str">
        <f t="shared" ca="1" si="566"/>
        <v/>
      </c>
      <c r="BX494" s="29" t="e">
        <f ca="1">+_xlfn.IFNA(VLOOKUP($B494,'Resultados General'!$C$11:$CG$510,MATCH(BX$6,'Resultados General'!$C$10:$CG$10,0),0),"")</f>
        <v>#NAME?</v>
      </c>
      <c r="BY494" s="29" t="str">
        <f t="shared" ca="1" si="567"/>
        <v/>
      </c>
      <c r="BZ494" s="29" t="str">
        <f t="shared" ca="1" si="568"/>
        <v/>
      </c>
      <c r="CA494" s="29" t="e">
        <f ca="1">+_xlfn.IFNA(VLOOKUP($B494,'Resultados General'!$C$11:$CG$510,MATCH(CA$6,'Resultados General'!$C$10:$CG$10,0),0),"")</f>
        <v>#NAME?</v>
      </c>
      <c r="CB494" s="29" t="str">
        <f t="shared" ca="1" si="569"/>
        <v/>
      </c>
      <c r="CC494" s="29" t="str">
        <f t="shared" ca="1" si="570"/>
        <v/>
      </c>
      <c r="CD494" s="29" t="e">
        <f ca="1">+_xlfn.IFNA(VLOOKUP($B494,'Resultados General'!$C$11:$CG$510,MATCH(CD$6,'Resultados General'!$C$10:$CG$10,0),0),"")</f>
        <v>#NAME?</v>
      </c>
      <c r="CE494" s="29" t="str">
        <f t="shared" ca="1" si="571"/>
        <v/>
      </c>
      <c r="CF494" s="29" t="str">
        <f t="shared" ca="1" si="572"/>
        <v/>
      </c>
      <c r="CG494" s="29" t="e">
        <f ca="1">+_xlfn.IFNA(VLOOKUP($B494,'Resultados General'!$C$11:$CG$510,MATCH(CG$6,'Resultados General'!$C$10:$CG$10,0),0),"")</f>
        <v>#NAME?</v>
      </c>
      <c r="CH494" s="29" t="str">
        <f t="shared" ca="1" si="573"/>
        <v/>
      </c>
      <c r="CI494" s="29" t="str">
        <f t="shared" ca="1" si="574"/>
        <v/>
      </c>
      <c r="CJ494" s="29" t="e">
        <f ca="1">+_xlfn.IFNA(VLOOKUP($B494,'Resultados General'!$C$11:$CG$510,MATCH(CJ$6,'Resultados General'!$C$10:$CG$10,0),0),"")</f>
        <v>#NAME?</v>
      </c>
      <c r="CK494" s="29" t="str">
        <f t="shared" ca="1" si="575"/>
        <v/>
      </c>
      <c r="CL494" s="29" t="str">
        <f t="shared" ca="1" si="576"/>
        <v/>
      </c>
      <c r="CM494" s="29" t="e">
        <f ca="1">+_xlfn.IFNA(VLOOKUP($B494,'Resultados General'!$C$11:$CG$510,MATCH(CM$6,'Resultados General'!$C$10:$CG$10,0),0),"")</f>
        <v>#NAME?</v>
      </c>
      <c r="CN494" s="29" t="str">
        <f t="shared" ca="1" si="577"/>
        <v/>
      </c>
      <c r="CO494" s="29" t="str">
        <f t="shared" ca="1" si="578"/>
        <v/>
      </c>
      <c r="CP494" s="29" t="e">
        <f ca="1">+_xlfn.IFNA(VLOOKUP($B494,'Resultados General'!$C$11:$CG$510,MATCH(CP$6,'Resultados General'!$C$10:$CG$10,0),0),"")</f>
        <v>#NAME?</v>
      </c>
      <c r="CQ494" s="29" t="str">
        <f t="shared" ca="1" si="579"/>
        <v/>
      </c>
      <c r="CR494" s="29" t="str">
        <f t="shared" ca="1" si="580"/>
        <v/>
      </c>
      <c r="CS494" s="29" t="e">
        <f ca="1">+_xlfn.IFNA(VLOOKUP($B494,'Resultados General'!$C$11:$CG$510,MATCH(CS$6,'Resultados General'!$C$10:$CG$10,0),0),"")</f>
        <v>#NAME?</v>
      </c>
      <c r="CT494" s="29" t="str">
        <f t="shared" ca="1" si="581"/>
        <v/>
      </c>
      <c r="CU494" s="29" t="str">
        <f t="shared" ca="1" si="582"/>
        <v/>
      </c>
      <c r="CV494" s="29" t="e">
        <f ca="1">+_xlfn.IFNA(VLOOKUP($B494,'Resultados General'!$C$11:$CG$510,MATCH(CV$6,'Resultados General'!$C$10:$CG$10,0),0),"")</f>
        <v>#NAME?</v>
      </c>
      <c r="CW494" s="29" t="str">
        <f t="shared" ca="1" si="583"/>
        <v/>
      </c>
      <c r="CX494" s="29" t="str">
        <f t="shared" ca="1" si="584"/>
        <v/>
      </c>
      <c r="CY494" s="29" t="e">
        <f ca="1">+_xlfn.IFNA(VLOOKUP($B494,'Resultados General'!$C$11:$CG$510,MATCH(CY$6,'Resultados General'!$C$10:$CG$10,0),0),"")</f>
        <v>#NAME?</v>
      </c>
      <c r="CZ494" s="29" t="str">
        <f t="shared" ca="1" si="585"/>
        <v/>
      </c>
      <c r="DA494" s="29" t="str">
        <f t="shared" ca="1" si="586"/>
        <v/>
      </c>
      <c r="DB494" s="29" t="e">
        <f ca="1">+_xlfn.IFNA(VLOOKUP($B494,'Resultados General'!$C$11:$CG$510,MATCH(DB$6,'Resultados General'!$C$10:$CG$10,0),0),"")</f>
        <v>#NAME?</v>
      </c>
      <c r="DC494" s="29" t="str">
        <f t="shared" ca="1" si="587"/>
        <v/>
      </c>
      <c r="DD494" s="29" t="str">
        <f t="shared" ca="1" si="588"/>
        <v/>
      </c>
      <c r="DE494" s="29" t="e">
        <f ca="1">+_xlfn.IFNA(VLOOKUP($B494,'Resultados General'!$C$11:$CG$510,MATCH(DE$6,'Resultados General'!$C$10:$CG$10,0),0),"")</f>
        <v>#NAME?</v>
      </c>
      <c r="DF494" s="29" t="str">
        <f t="shared" ca="1" si="589"/>
        <v/>
      </c>
      <c r="DG494" s="29" t="str">
        <f t="shared" ca="1" si="590"/>
        <v/>
      </c>
      <c r="DH494" s="29" t="e">
        <f ca="1">+_xlfn.IFNA(VLOOKUP($B494,'Resultados General'!$C$11:$CG$510,MATCH(DH$6,'Resultados General'!$C$10:$CG$10,0),0),"")</f>
        <v>#NAME?</v>
      </c>
      <c r="DI494" s="29" t="str">
        <f t="shared" ca="1" si="591"/>
        <v/>
      </c>
      <c r="DJ494" s="29" t="str">
        <f t="shared" ca="1" si="592"/>
        <v/>
      </c>
      <c r="DK494" s="29" t="e">
        <f ca="1">+_xlfn.IFNA(VLOOKUP($B494,'Resultados General'!$C$11:$CG$510,MATCH(DK$6,'Resultados General'!$C$10:$CG$10,0),0),"")</f>
        <v>#NAME?</v>
      </c>
      <c r="DL494" s="29" t="str">
        <f t="shared" ca="1" si="593"/>
        <v/>
      </c>
      <c r="DM494" s="29" t="str">
        <f t="shared" ca="1" si="594"/>
        <v/>
      </c>
      <c r="DN494" s="29" t="e">
        <f ca="1">+_xlfn.IFNA(VLOOKUP($B494,'Resultados General'!$C$11:$CG$510,MATCH(DN$6,'Resultados General'!$C$10:$CG$10,0),0),"")</f>
        <v>#NAME?</v>
      </c>
      <c r="DO494" s="29" t="str">
        <f t="shared" ca="1" si="595"/>
        <v/>
      </c>
      <c r="DP494" s="29" t="str">
        <f t="shared" ca="1" si="596"/>
        <v/>
      </c>
    </row>
    <row r="495" spans="2:120">
      <c r="B495" s="219" t="str">
        <f>+IF('Resultados General'!C498="","",'Resultados General'!C498)</f>
        <v/>
      </c>
      <c r="C495" s="134" t="e">
        <f ca="1">+_xlfn.IFNA(VLOOKUP('Distribución de puestos'!B495,'Resultados General'!$C$11:$J$510,8,0),"")</f>
        <v>#NAME?</v>
      </c>
      <c r="D495" s="135" t="e">
        <f ca="1">+_xlfn.IFNA(VLOOKUP(B495,'Resultados General'!$C$11:$L$510,10,0),"")</f>
        <v>#NAME?</v>
      </c>
      <c r="E495" s="26" t="s">
        <v>76</v>
      </c>
      <c r="F495" s="26" t="s">
        <v>76</v>
      </c>
      <c r="G495" s="135" t="str">
        <f t="shared" ca="1" si="597"/>
        <v/>
      </c>
      <c r="H495" s="135" t="str">
        <f t="shared" ca="1" si="598"/>
        <v/>
      </c>
      <c r="I495" s="219" t="str">
        <f t="shared" si="599"/>
        <v/>
      </c>
      <c r="J495" s="138"/>
      <c r="M495" s="29" t="e">
        <f ca="1">+_xlfn.IFNA(VLOOKUP($B495,'Resultados General'!$C$11:$CG$510,MATCH(M$6,'Resultados General'!$C$10:$CG$10,0),0),"")</f>
        <v>#NAME?</v>
      </c>
      <c r="N495" s="29" t="str">
        <f t="shared" ca="1" si="525"/>
        <v/>
      </c>
      <c r="O495" s="29" t="str">
        <f t="shared" ca="1" si="526"/>
        <v/>
      </c>
      <c r="P495" s="29" t="e">
        <f ca="1">+_xlfn.IFNA(VLOOKUP($B495,'Resultados General'!$C$11:$CG$510,MATCH(P$6,'Resultados General'!$C$10:$CG$10,0),0),"")</f>
        <v>#NAME?</v>
      </c>
      <c r="Q495" s="29" t="str">
        <f t="shared" ca="1" si="527"/>
        <v/>
      </c>
      <c r="R495" s="29" t="str">
        <f t="shared" ca="1" si="528"/>
        <v/>
      </c>
      <c r="S495" s="29" t="e">
        <f ca="1">+_xlfn.IFNA(VLOOKUP($B495,'Resultados General'!$C$11:$CG$510,MATCH(S$6,'Resultados General'!$C$10:$CG$10,0),0),"")</f>
        <v>#NAME?</v>
      </c>
      <c r="T495" s="29" t="str">
        <f t="shared" ca="1" si="529"/>
        <v/>
      </c>
      <c r="U495" s="29" t="str">
        <f t="shared" ca="1" si="530"/>
        <v/>
      </c>
      <c r="V495" s="29" t="e">
        <f ca="1">+_xlfn.IFNA(VLOOKUP($B495,'Resultados General'!$C$11:$CG$510,MATCH(V$6,'Resultados General'!$C$10:$CG$10,0),0),"")</f>
        <v>#NAME?</v>
      </c>
      <c r="W495" s="29" t="str">
        <f t="shared" ca="1" si="531"/>
        <v/>
      </c>
      <c r="X495" s="29" t="str">
        <f t="shared" ca="1" si="532"/>
        <v/>
      </c>
      <c r="Y495" s="29" t="e">
        <f ca="1">+_xlfn.IFNA(VLOOKUP($B495,'Resultados General'!$C$11:$CG$510,MATCH(Y$6,'Resultados General'!$C$10:$CG$10,0),0),"")</f>
        <v>#NAME?</v>
      </c>
      <c r="Z495" s="29" t="str">
        <f t="shared" ca="1" si="533"/>
        <v/>
      </c>
      <c r="AA495" s="29" t="str">
        <f t="shared" ca="1" si="534"/>
        <v/>
      </c>
      <c r="AB495" s="29" t="e">
        <f ca="1">+_xlfn.IFNA(VLOOKUP($B495,'Resultados General'!$C$11:$CG$510,MATCH(AB$6,'Resultados General'!$C$10:$CG$10,0),0),"")</f>
        <v>#NAME?</v>
      </c>
      <c r="AC495" s="29" t="str">
        <f t="shared" ca="1" si="535"/>
        <v/>
      </c>
      <c r="AD495" s="29" t="str">
        <f t="shared" ca="1" si="536"/>
        <v/>
      </c>
      <c r="AE495" s="29" t="e">
        <f ca="1">+_xlfn.IFNA(VLOOKUP($B495,'Resultados General'!$C$11:$CG$510,MATCH(AE$6,'Resultados General'!$C$10:$CG$10,0),0),"")</f>
        <v>#NAME?</v>
      </c>
      <c r="AF495" s="29" t="str">
        <f t="shared" ca="1" si="537"/>
        <v/>
      </c>
      <c r="AG495" s="29" t="str">
        <f t="shared" ca="1" si="538"/>
        <v/>
      </c>
      <c r="AH495" s="29" t="e">
        <f ca="1">+_xlfn.IFNA(VLOOKUP($B495,'Resultados General'!$C$11:$CG$510,MATCH(AH$6,'Resultados General'!$C$10:$CG$10,0),0),"")</f>
        <v>#NAME?</v>
      </c>
      <c r="AI495" s="29" t="str">
        <f t="shared" ca="1" si="539"/>
        <v/>
      </c>
      <c r="AJ495" s="29" t="str">
        <f t="shared" ca="1" si="540"/>
        <v/>
      </c>
      <c r="AK495" s="29" t="e">
        <f ca="1">+_xlfn.IFNA(VLOOKUP($B495,'Resultados General'!$C$11:$CG$510,MATCH(AK$6,'Resultados General'!$C$10:$CG$10,0),0),"")</f>
        <v>#NAME?</v>
      </c>
      <c r="AL495" s="29" t="str">
        <f t="shared" ca="1" si="541"/>
        <v/>
      </c>
      <c r="AM495" s="29" t="str">
        <f t="shared" ca="1" si="542"/>
        <v/>
      </c>
      <c r="AN495" s="29" t="e">
        <f ca="1">+_xlfn.IFNA(VLOOKUP($B495,'Resultados General'!$C$11:$CG$510,MATCH(AN$6,'Resultados General'!$C$10:$CG$10,0),0),"")</f>
        <v>#NAME?</v>
      </c>
      <c r="AO495" s="29" t="str">
        <f t="shared" ca="1" si="543"/>
        <v/>
      </c>
      <c r="AP495" s="29" t="str">
        <f t="shared" ca="1" si="544"/>
        <v/>
      </c>
      <c r="AQ495" s="29" t="e">
        <f ca="1">+_xlfn.IFNA(VLOOKUP($B495,'Resultados General'!$C$11:$CG$510,MATCH(AQ$6,'Resultados General'!$C$10:$CG$10,0),0),"")</f>
        <v>#NAME?</v>
      </c>
      <c r="AR495" s="29" t="str">
        <f t="shared" ca="1" si="545"/>
        <v/>
      </c>
      <c r="AS495" s="29" t="str">
        <f t="shared" ca="1" si="546"/>
        <v/>
      </c>
      <c r="AT495" s="29" t="e">
        <f ca="1">+_xlfn.IFNA(VLOOKUP($B495,'Resultados General'!$C$11:$CG$510,MATCH(AT$6,'Resultados General'!$C$10:$CG$10,0),0),"")</f>
        <v>#NAME?</v>
      </c>
      <c r="AU495" s="29" t="str">
        <f t="shared" ca="1" si="547"/>
        <v/>
      </c>
      <c r="AV495" s="29" t="str">
        <f t="shared" ca="1" si="548"/>
        <v/>
      </c>
      <c r="AW495" s="29" t="e">
        <f ca="1">+_xlfn.IFNA(VLOOKUP($B495,'Resultados General'!$C$11:$CG$510,MATCH(AW$6,'Resultados General'!$C$10:$CG$10,0),0),"")</f>
        <v>#NAME?</v>
      </c>
      <c r="AX495" s="29" t="str">
        <f t="shared" ca="1" si="549"/>
        <v/>
      </c>
      <c r="AY495" s="29" t="str">
        <f t="shared" ca="1" si="550"/>
        <v/>
      </c>
      <c r="AZ495" s="29" t="e">
        <f ca="1">+_xlfn.IFNA(VLOOKUP($B495,'Resultados General'!$C$11:$CG$510,MATCH(AZ$6,'Resultados General'!$C$10:$CG$10,0),0),"")</f>
        <v>#NAME?</v>
      </c>
      <c r="BA495" s="29" t="str">
        <f t="shared" ca="1" si="551"/>
        <v/>
      </c>
      <c r="BB495" s="29" t="str">
        <f t="shared" ca="1" si="552"/>
        <v/>
      </c>
      <c r="BC495" s="29" t="e">
        <f ca="1">+_xlfn.IFNA(VLOOKUP($B495,'Resultados General'!$C$11:$CG$510,MATCH(BC$6,'Resultados General'!$C$10:$CG$10,0),0),"")</f>
        <v>#NAME?</v>
      </c>
      <c r="BD495" s="29" t="str">
        <f t="shared" ca="1" si="553"/>
        <v/>
      </c>
      <c r="BE495" s="29" t="str">
        <f t="shared" ca="1" si="554"/>
        <v/>
      </c>
      <c r="BF495" s="29" t="e">
        <f ca="1">+_xlfn.IFNA(VLOOKUP($B495,'Resultados General'!$C$11:$CG$510,MATCH(BF$6,'Resultados General'!$C$10:$CG$10,0),0),"")</f>
        <v>#NAME?</v>
      </c>
      <c r="BG495" s="29" t="str">
        <f t="shared" ca="1" si="555"/>
        <v/>
      </c>
      <c r="BH495" s="29" t="str">
        <f t="shared" ca="1" si="556"/>
        <v/>
      </c>
      <c r="BI495" s="29" t="e">
        <f ca="1">+_xlfn.IFNA(VLOOKUP($B495,'Resultados General'!$C$11:$CG$510,MATCH(BI$6,'Resultados General'!$C$10:$CG$10,0),0),"")</f>
        <v>#NAME?</v>
      </c>
      <c r="BJ495" s="29" t="str">
        <f t="shared" ca="1" si="557"/>
        <v/>
      </c>
      <c r="BK495" s="29" t="str">
        <f t="shared" ca="1" si="558"/>
        <v/>
      </c>
      <c r="BL495" s="29" t="e">
        <f ca="1">+_xlfn.IFNA(VLOOKUP($B495,'Resultados General'!$C$11:$CG$510,MATCH(BL$6,'Resultados General'!$C$10:$CG$10,0),0),"")</f>
        <v>#NAME?</v>
      </c>
      <c r="BM495" s="29" t="str">
        <f t="shared" ca="1" si="559"/>
        <v/>
      </c>
      <c r="BN495" s="29" t="str">
        <f t="shared" ca="1" si="560"/>
        <v/>
      </c>
      <c r="BO495" s="29" t="e">
        <f ca="1">+_xlfn.IFNA(VLOOKUP($B495,'Resultados General'!$C$11:$CG$510,MATCH(BO$6,'Resultados General'!$C$10:$CG$10,0),0),"")</f>
        <v>#NAME?</v>
      </c>
      <c r="BP495" s="29" t="str">
        <f t="shared" ca="1" si="561"/>
        <v/>
      </c>
      <c r="BQ495" s="29" t="str">
        <f t="shared" ca="1" si="562"/>
        <v/>
      </c>
      <c r="BR495" s="29" t="e">
        <f ca="1">+_xlfn.IFNA(VLOOKUP($B495,'Resultados General'!$C$11:$CG$510,MATCH(BR$6,'Resultados General'!$C$10:$CG$10,0),0),"")</f>
        <v>#NAME?</v>
      </c>
      <c r="BS495" s="29" t="str">
        <f t="shared" ca="1" si="563"/>
        <v/>
      </c>
      <c r="BT495" s="29" t="str">
        <f t="shared" ca="1" si="564"/>
        <v/>
      </c>
      <c r="BU495" s="29" t="e">
        <f ca="1">+_xlfn.IFNA(VLOOKUP($B495,'Resultados General'!$C$11:$CG$510,MATCH(BU$6,'Resultados General'!$C$10:$CG$10,0),0),"")</f>
        <v>#NAME?</v>
      </c>
      <c r="BV495" s="29" t="str">
        <f t="shared" ca="1" si="565"/>
        <v/>
      </c>
      <c r="BW495" s="29" t="str">
        <f t="shared" ca="1" si="566"/>
        <v/>
      </c>
      <c r="BX495" s="29" t="e">
        <f ca="1">+_xlfn.IFNA(VLOOKUP($B495,'Resultados General'!$C$11:$CG$510,MATCH(BX$6,'Resultados General'!$C$10:$CG$10,0),0),"")</f>
        <v>#NAME?</v>
      </c>
      <c r="BY495" s="29" t="str">
        <f t="shared" ca="1" si="567"/>
        <v/>
      </c>
      <c r="BZ495" s="29" t="str">
        <f t="shared" ca="1" si="568"/>
        <v/>
      </c>
      <c r="CA495" s="29" t="e">
        <f ca="1">+_xlfn.IFNA(VLOOKUP($B495,'Resultados General'!$C$11:$CG$510,MATCH(CA$6,'Resultados General'!$C$10:$CG$10,0),0),"")</f>
        <v>#NAME?</v>
      </c>
      <c r="CB495" s="29" t="str">
        <f t="shared" ca="1" si="569"/>
        <v/>
      </c>
      <c r="CC495" s="29" t="str">
        <f t="shared" ca="1" si="570"/>
        <v/>
      </c>
      <c r="CD495" s="29" t="e">
        <f ca="1">+_xlfn.IFNA(VLOOKUP($B495,'Resultados General'!$C$11:$CG$510,MATCH(CD$6,'Resultados General'!$C$10:$CG$10,0),0),"")</f>
        <v>#NAME?</v>
      </c>
      <c r="CE495" s="29" t="str">
        <f t="shared" ca="1" si="571"/>
        <v/>
      </c>
      <c r="CF495" s="29" t="str">
        <f t="shared" ca="1" si="572"/>
        <v/>
      </c>
      <c r="CG495" s="29" t="e">
        <f ca="1">+_xlfn.IFNA(VLOOKUP($B495,'Resultados General'!$C$11:$CG$510,MATCH(CG$6,'Resultados General'!$C$10:$CG$10,0),0),"")</f>
        <v>#NAME?</v>
      </c>
      <c r="CH495" s="29" t="str">
        <f t="shared" ca="1" si="573"/>
        <v/>
      </c>
      <c r="CI495" s="29" t="str">
        <f t="shared" ca="1" si="574"/>
        <v/>
      </c>
      <c r="CJ495" s="29" t="e">
        <f ca="1">+_xlfn.IFNA(VLOOKUP($B495,'Resultados General'!$C$11:$CG$510,MATCH(CJ$6,'Resultados General'!$C$10:$CG$10,0),0),"")</f>
        <v>#NAME?</v>
      </c>
      <c r="CK495" s="29" t="str">
        <f t="shared" ca="1" si="575"/>
        <v/>
      </c>
      <c r="CL495" s="29" t="str">
        <f t="shared" ca="1" si="576"/>
        <v/>
      </c>
      <c r="CM495" s="29" t="e">
        <f ca="1">+_xlfn.IFNA(VLOOKUP($B495,'Resultados General'!$C$11:$CG$510,MATCH(CM$6,'Resultados General'!$C$10:$CG$10,0),0),"")</f>
        <v>#NAME?</v>
      </c>
      <c r="CN495" s="29" t="str">
        <f t="shared" ca="1" si="577"/>
        <v/>
      </c>
      <c r="CO495" s="29" t="str">
        <f t="shared" ca="1" si="578"/>
        <v/>
      </c>
      <c r="CP495" s="29" t="e">
        <f ca="1">+_xlfn.IFNA(VLOOKUP($B495,'Resultados General'!$C$11:$CG$510,MATCH(CP$6,'Resultados General'!$C$10:$CG$10,0),0),"")</f>
        <v>#NAME?</v>
      </c>
      <c r="CQ495" s="29" t="str">
        <f t="shared" ca="1" si="579"/>
        <v/>
      </c>
      <c r="CR495" s="29" t="str">
        <f t="shared" ca="1" si="580"/>
        <v/>
      </c>
      <c r="CS495" s="29" t="e">
        <f ca="1">+_xlfn.IFNA(VLOOKUP($B495,'Resultados General'!$C$11:$CG$510,MATCH(CS$6,'Resultados General'!$C$10:$CG$10,0),0),"")</f>
        <v>#NAME?</v>
      </c>
      <c r="CT495" s="29" t="str">
        <f t="shared" ca="1" si="581"/>
        <v/>
      </c>
      <c r="CU495" s="29" t="str">
        <f t="shared" ca="1" si="582"/>
        <v/>
      </c>
      <c r="CV495" s="29" t="e">
        <f ca="1">+_xlfn.IFNA(VLOOKUP($B495,'Resultados General'!$C$11:$CG$510,MATCH(CV$6,'Resultados General'!$C$10:$CG$10,0),0),"")</f>
        <v>#NAME?</v>
      </c>
      <c r="CW495" s="29" t="str">
        <f t="shared" ca="1" si="583"/>
        <v/>
      </c>
      <c r="CX495" s="29" t="str">
        <f t="shared" ca="1" si="584"/>
        <v/>
      </c>
      <c r="CY495" s="29" t="e">
        <f ca="1">+_xlfn.IFNA(VLOOKUP($B495,'Resultados General'!$C$11:$CG$510,MATCH(CY$6,'Resultados General'!$C$10:$CG$10,0),0),"")</f>
        <v>#NAME?</v>
      </c>
      <c r="CZ495" s="29" t="str">
        <f t="shared" ca="1" si="585"/>
        <v/>
      </c>
      <c r="DA495" s="29" t="str">
        <f t="shared" ca="1" si="586"/>
        <v/>
      </c>
      <c r="DB495" s="29" t="e">
        <f ca="1">+_xlfn.IFNA(VLOOKUP($B495,'Resultados General'!$C$11:$CG$510,MATCH(DB$6,'Resultados General'!$C$10:$CG$10,0),0),"")</f>
        <v>#NAME?</v>
      </c>
      <c r="DC495" s="29" t="str">
        <f t="shared" ca="1" si="587"/>
        <v/>
      </c>
      <c r="DD495" s="29" t="str">
        <f t="shared" ca="1" si="588"/>
        <v/>
      </c>
      <c r="DE495" s="29" t="e">
        <f ca="1">+_xlfn.IFNA(VLOOKUP($B495,'Resultados General'!$C$11:$CG$510,MATCH(DE$6,'Resultados General'!$C$10:$CG$10,0),0),"")</f>
        <v>#NAME?</v>
      </c>
      <c r="DF495" s="29" t="str">
        <f t="shared" ca="1" si="589"/>
        <v/>
      </c>
      <c r="DG495" s="29" t="str">
        <f t="shared" ca="1" si="590"/>
        <v/>
      </c>
      <c r="DH495" s="29" t="e">
        <f ca="1">+_xlfn.IFNA(VLOOKUP($B495,'Resultados General'!$C$11:$CG$510,MATCH(DH$6,'Resultados General'!$C$10:$CG$10,0),0),"")</f>
        <v>#NAME?</v>
      </c>
      <c r="DI495" s="29" t="str">
        <f t="shared" ca="1" si="591"/>
        <v/>
      </c>
      <c r="DJ495" s="29" t="str">
        <f t="shared" ca="1" si="592"/>
        <v/>
      </c>
      <c r="DK495" s="29" t="e">
        <f ca="1">+_xlfn.IFNA(VLOOKUP($B495,'Resultados General'!$C$11:$CG$510,MATCH(DK$6,'Resultados General'!$C$10:$CG$10,0),0),"")</f>
        <v>#NAME?</v>
      </c>
      <c r="DL495" s="29" t="str">
        <f t="shared" ca="1" si="593"/>
        <v/>
      </c>
      <c r="DM495" s="29" t="str">
        <f t="shared" ca="1" si="594"/>
        <v/>
      </c>
      <c r="DN495" s="29" t="e">
        <f ca="1">+_xlfn.IFNA(VLOOKUP($B495,'Resultados General'!$C$11:$CG$510,MATCH(DN$6,'Resultados General'!$C$10:$CG$10,0),0),"")</f>
        <v>#NAME?</v>
      </c>
      <c r="DO495" s="29" t="str">
        <f t="shared" ca="1" si="595"/>
        <v/>
      </c>
      <c r="DP495" s="29" t="str">
        <f t="shared" ca="1" si="596"/>
        <v/>
      </c>
    </row>
    <row r="496" spans="2:120">
      <c r="B496" s="219" t="str">
        <f>+IF('Resultados General'!C499="","",'Resultados General'!C499)</f>
        <v/>
      </c>
      <c r="C496" s="134" t="e">
        <f ca="1">+_xlfn.IFNA(VLOOKUP('Distribución de puestos'!B496,'Resultados General'!$C$11:$J$510,8,0),"")</f>
        <v>#NAME?</v>
      </c>
      <c r="D496" s="135" t="e">
        <f ca="1">+_xlfn.IFNA(VLOOKUP(B496,'Resultados General'!$C$11:$L$510,10,0),"")</f>
        <v>#NAME?</v>
      </c>
      <c r="E496" s="26" t="s">
        <v>76</v>
      </c>
      <c r="F496" s="26" t="s">
        <v>76</v>
      </c>
      <c r="G496" s="135" t="str">
        <f t="shared" ca="1" si="597"/>
        <v/>
      </c>
      <c r="H496" s="135" t="str">
        <f t="shared" ca="1" si="598"/>
        <v/>
      </c>
      <c r="I496" s="219" t="str">
        <f t="shared" si="599"/>
        <v/>
      </c>
      <c r="J496" s="138"/>
      <c r="M496" s="29" t="e">
        <f ca="1">+_xlfn.IFNA(VLOOKUP($B496,'Resultados General'!$C$11:$CG$510,MATCH(M$6,'Resultados General'!$C$10:$CG$10,0),0),"")</f>
        <v>#NAME?</v>
      </c>
      <c r="N496" s="29" t="str">
        <f t="shared" ca="1" si="525"/>
        <v/>
      </c>
      <c r="O496" s="29" t="str">
        <f t="shared" ca="1" si="526"/>
        <v/>
      </c>
      <c r="P496" s="29" t="e">
        <f ca="1">+_xlfn.IFNA(VLOOKUP($B496,'Resultados General'!$C$11:$CG$510,MATCH(P$6,'Resultados General'!$C$10:$CG$10,0),0),"")</f>
        <v>#NAME?</v>
      </c>
      <c r="Q496" s="29" t="str">
        <f t="shared" ca="1" si="527"/>
        <v/>
      </c>
      <c r="R496" s="29" t="str">
        <f t="shared" ca="1" si="528"/>
        <v/>
      </c>
      <c r="S496" s="29" t="e">
        <f ca="1">+_xlfn.IFNA(VLOOKUP($B496,'Resultados General'!$C$11:$CG$510,MATCH(S$6,'Resultados General'!$C$10:$CG$10,0),0),"")</f>
        <v>#NAME?</v>
      </c>
      <c r="T496" s="29" t="str">
        <f t="shared" ca="1" si="529"/>
        <v/>
      </c>
      <c r="U496" s="29" t="str">
        <f t="shared" ca="1" si="530"/>
        <v/>
      </c>
      <c r="V496" s="29" t="e">
        <f ca="1">+_xlfn.IFNA(VLOOKUP($B496,'Resultados General'!$C$11:$CG$510,MATCH(V$6,'Resultados General'!$C$10:$CG$10,0),0),"")</f>
        <v>#NAME?</v>
      </c>
      <c r="W496" s="29" t="str">
        <f t="shared" ca="1" si="531"/>
        <v/>
      </c>
      <c r="X496" s="29" t="str">
        <f t="shared" ca="1" si="532"/>
        <v/>
      </c>
      <c r="Y496" s="29" t="e">
        <f ca="1">+_xlfn.IFNA(VLOOKUP($B496,'Resultados General'!$C$11:$CG$510,MATCH(Y$6,'Resultados General'!$C$10:$CG$10,0),0),"")</f>
        <v>#NAME?</v>
      </c>
      <c r="Z496" s="29" t="str">
        <f t="shared" ca="1" si="533"/>
        <v/>
      </c>
      <c r="AA496" s="29" t="str">
        <f t="shared" ca="1" si="534"/>
        <v/>
      </c>
      <c r="AB496" s="29" t="e">
        <f ca="1">+_xlfn.IFNA(VLOOKUP($B496,'Resultados General'!$C$11:$CG$510,MATCH(AB$6,'Resultados General'!$C$10:$CG$10,0),0),"")</f>
        <v>#NAME?</v>
      </c>
      <c r="AC496" s="29" t="str">
        <f t="shared" ca="1" si="535"/>
        <v/>
      </c>
      <c r="AD496" s="29" t="str">
        <f t="shared" ca="1" si="536"/>
        <v/>
      </c>
      <c r="AE496" s="29" t="e">
        <f ca="1">+_xlfn.IFNA(VLOOKUP($B496,'Resultados General'!$C$11:$CG$510,MATCH(AE$6,'Resultados General'!$C$10:$CG$10,0),0),"")</f>
        <v>#NAME?</v>
      </c>
      <c r="AF496" s="29" t="str">
        <f t="shared" ca="1" si="537"/>
        <v/>
      </c>
      <c r="AG496" s="29" t="str">
        <f t="shared" ca="1" si="538"/>
        <v/>
      </c>
      <c r="AH496" s="29" t="e">
        <f ca="1">+_xlfn.IFNA(VLOOKUP($B496,'Resultados General'!$C$11:$CG$510,MATCH(AH$6,'Resultados General'!$C$10:$CG$10,0),0),"")</f>
        <v>#NAME?</v>
      </c>
      <c r="AI496" s="29" t="str">
        <f t="shared" ca="1" si="539"/>
        <v/>
      </c>
      <c r="AJ496" s="29" t="str">
        <f t="shared" ca="1" si="540"/>
        <v/>
      </c>
      <c r="AK496" s="29" t="e">
        <f ca="1">+_xlfn.IFNA(VLOOKUP($B496,'Resultados General'!$C$11:$CG$510,MATCH(AK$6,'Resultados General'!$C$10:$CG$10,0),0),"")</f>
        <v>#NAME?</v>
      </c>
      <c r="AL496" s="29" t="str">
        <f t="shared" ca="1" si="541"/>
        <v/>
      </c>
      <c r="AM496" s="29" t="str">
        <f t="shared" ca="1" si="542"/>
        <v/>
      </c>
      <c r="AN496" s="29" t="e">
        <f ca="1">+_xlfn.IFNA(VLOOKUP($B496,'Resultados General'!$C$11:$CG$510,MATCH(AN$6,'Resultados General'!$C$10:$CG$10,0),0),"")</f>
        <v>#NAME?</v>
      </c>
      <c r="AO496" s="29" t="str">
        <f t="shared" ca="1" si="543"/>
        <v/>
      </c>
      <c r="AP496" s="29" t="str">
        <f t="shared" ca="1" si="544"/>
        <v/>
      </c>
      <c r="AQ496" s="29" t="e">
        <f ca="1">+_xlfn.IFNA(VLOOKUP($B496,'Resultados General'!$C$11:$CG$510,MATCH(AQ$6,'Resultados General'!$C$10:$CG$10,0),0),"")</f>
        <v>#NAME?</v>
      </c>
      <c r="AR496" s="29" t="str">
        <f t="shared" ca="1" si="545"/>
        <v/>
      </c>
      <c r="AS496" s="29" t="str">
        <f t="shared" ca="1" si="546"/>
        <v/>
      </c>
      <c r="AT496" s="29" t="e">
        <f ca="1">+_xlfn.IFNA(VLOOKUP($B496,'Resultados General'!$C$11:$CG$510,MATCH(AT$6,'Resultados General'!$C$10:$CG$10,0),0),"")</f>
        <v>#NAME?</v>
      </c>
      <c r="AU496" s="29" t="str">
        <f t="shared" ca="1" si="547"/>
        <v/>
      </c>
      <c r="AV496" s="29" t="str">
        <f t="shared" ca="1" si="548"/>
        <v/>
      </c>
      <c r="AW496" s="29" t="e">
        <f ca="1">+_xlfn.IFNA(VLOOKUP($B496,'Resultados General'!$C$11:$CG$510,MATCH(AW$6,'Resultados General'!$C$10:$CG$10,0),0),"")</f>
        <v>#NAME?</v>
      </c>
      <c r="AX496" s="29" t="str">
        <f t="shared" ca="1" si="549"/>
        <v/>
      </c>
      <c r="AY496" s="29" t="str">
        <f t="shared" ca="1" si="550"/>
        <v/>
      </c>
      <c r="AZ496" s="29" t="e">
        <f ca="1">+_xlfn.IFNA(VLOOKUP($B496,'Resultados General'!$C$11:$CG$510,MATCH(AZ$6,'Resultados General'!$C$10:$CG$10,0),0),"")</f>
        <v>#NAME?</v>
      </c>
      <c r="BA496" s="29" t="str">
        <f t="shared" ca="1" si="551"/>
        <v/>
      </c>
      <c r="BB496" s="29" t="str">
        <f t="shared" ca="1" si="552"/>
        <v/>
      </c>
      <c r="BC496" s="29" t="e">
        <f ca="1">+_xlfn.IFNA(VLOOKUP($B496,'Resultados General'!$C$11:$CG$510,MATCH(BC$6,'Resultados General'!$C$10:$CG$10,0),0),"")</f>
        <v>#NAME?</v>
      </c>
      <c r="BD496" s="29" t="str">
        <f t="shared" ca="1" si="553"/>
        <v/>
      </c>
      <c r="BE496" s="29" t="str">
        <f t="shared" ca="1" si="554"/>
        <v/>
      </c>
      <c r="BF496" s="29" t="e">
        <f ca="1">+_xlfn.IFNA(VLOOKUP($B496,'Resultados General'!$C$11:$CG$510,MATCH(BF$6,'Resultados General'!$C$10:$CG$10,0),0),"")</f>
        <v>#NAME?</v>
      </c>
      <c r="BG496" s="29" t="str">
        <f t="shared" ca="1" si="555"/>
        <v/>
      </c>
      <c r="BH496" s="29" t="str">
        <f t="shared" ca="1" si="556"/>
        <v/>
      </c>
      <c r="BI496" s="29" t="e">
        <f ca="1">+_xlfn.IFNA(VLOOKUP($B496,'Resultados General'!$C$11:$CG$510,MATCH(BI$6,'Resultados General'!$C$10:$CG$10,0),0),"")</f>
        <v>#NAME?</v>
      </c>
      <c r="BJ496" s="29" t="str">
        <f t="shared" ca="1" si="557"/>
        <v/>
      </c>
      <c r="BK496" s="29" t="str">
        <f t="shared" ca="1" si="558"/>
        <v/>
      </c>
      <c r="BL496" s="29" t="e">
        <f ca="1">+_xlfn.IFNA(VLOOKUP($B496,'Resultados General'!$C$11:$CG$510,MATCH(BL$6,'Resultados General'!$C$10:$CG$10,0),0),"")</f>
        <v>#NAME?</v>
      </c>
      <c r="BM496" s="29" t="str">
        <f t="shared" ca="1" si="559"/>
        <v/>
      </c>
      <c r="BN496" s="29" t="str">
        <f t="shared" ca="1" si="560"/>
        <v/>
      </c>
      <c r="BO496" s="29" t="e">
        <f ca="1">+_xlfn.IFNA(VLOOKUP($B496,'Resultados General'!$C$11:$CG$510,MATCH(BO$6,'Resultados General'!$C$10:$CG$10,0),0),"")</f>
        <v>#NAME?</v>
      </c>
      <c r="BP496" s="29" t="str">
        <f t="shared" ca="1" si="561"/>
        <v/>
      </c>
      <c r="BQ496" s="29" t="str">
        <f t="shared" ca="1" si="562"/>
        <v/>
      </c>
      <c r="BR496" s="29" t="e">
        <f ca="1">+_xlfn.IFNA(VLOOKUP($B496,'Resultados General'!$C$11:$CG$510,MATCH(BR$6,'Resultados General'!$C$10:$CG$10,0),0),"")</f>
        <v>#NAME?</v>
      </c>
      <c r="BS496" s="29" t="str">
        <f t="shared" ca="1" si="563"/>
        <v/>
      </c>
      <c r="BT496" s="29" t="str">
        <f t="shared" ca="1" si="564"/>
        <v/>
      </c>
      <c r="BU496" s="29" t="e">
        <f ca="1">+_xlfn.IFNA(VLOOKUP($B496,'Resultados General'!$C$11:$CG$510,MATCH(BU$6,'Resultados General'!$C$10:$CG$10,0),0),"")</f>
        <v>#NAME?</v>
      </c>
      <c r="BV496" s="29" t="str">
        <f t="shared" ca="1" si="565"/>
        <v/>
      </c>
      <c r="BW496" s="29" t="str">
        <f t="shared" ca="1" si="566"/>
        <v/>
      </c>
      <c r="BX496" s="29" t="e">
        <f ca="1">+_xlfn.IFNA(VLOOKUP($B496,'Resultados General'!$C$11:$CG$510,MATCH(BX$6,'Resultados General'!$C$10:$CG$10,0),0),"")</f>
        <v>#NAME?</v>
      </c>
      <c r="BY496" s="29" t="str">
        <f t="shared" ca="1" si="567"/>
        <v/>
      </c>
      <c r="BZ496" s="29" t="str">
        <f t="shared" ca="1" si="568"/>
        <v/>
      </c>
      <c r="CA496" s="29" t="e">
        <f ca="1">+_xlfn.IFNA(VLOOKUP($B496,'Resultados General'!$C$11:$CG$510,MATCH(CA$6,'Resultados General'!$C$10:$CG$10,0),0),"")</f>
        <v>#NAME?</v>
      </c>
      <c r="CB496" s="29" t="str">
        <f t="shared" ca="1" si="569"/>
        <v/>
      </c>
      <c r="CC496" s="29" t="str">
        <f t="shared" ca="1" si="570"/>
        <v/>
      </c>
      <c r="CD496" s="29" t="e">
        <f ca="1">+_xlfn.IFNA(VLOOKUP($B496,'Resultados General'!$C$11:$CG$510,MATCH(CD$6,'Resultados General'!$C$10:$CG$10,0),0),"")</f>
        <v>#NAME?</v>
      </c>
      <c r="CE496" s="29" t="str">
        <f t="shared" ca="1" si="571"/>
        <v/>
      </c>
      <c r="CF496" s="29" t="str">
        <f t="shared" ca="1" si="572"/>
        <v/>
      </c>
      <c r="CG496" s="29" t="e">
        <f ca="1">+_xlfn.IFNA(VLOOKUP($B496,'Resultados General'!$C$11:$CG$510,MATCH(CG$6,'Resultados General'!$C$10:$CG$10,0),0),"")</f>
        <v>#NAME?</v>
      </c>
      <c r="CH496" s="29" t="str">
        <f t="shared" ca="1" si="573"/>
        <v/>
      </c>
      <c r="CI496" s="29" t="str">
        <f t="shared" ca="1" si="574"/>
        <v/>
      </c>
      <c r="CJ496" s="29" t="e">
        <f ca="1">+_xlfn.IFNA(VLOOKUP($B496,'Resultados General'!$C$11:$CG$510,MATCH(CJ$6,'Resultados General'!$C$10:$CG$10,0),0),"")</f>
        <v>#NAME?</v>
      </c>
      <c r="CK496" s="29" t="str">
        <f t="shared" ca="1" si="575"/>
        <v/>
      </c>
      <c r="CL496" s="29" t="str">
        <f t="shared" ca="1" si="576"/>
        <v/>
      </c>
      <c r="CM496" s="29" t="e">
        <f ca="1">+_xlfn.IFNA(VLOOKUP($B496,'Resultados General'!$C$11:$CG$510,MATCH(CM$6,'Resultados General'!$C$10:$CG$10,0),0),"")</f>
        <v>#NAME?</v>
      </c>
      <c r="CN496" s="29" t="str">
        <f t="shared" ca="1" si="577"/>
        <v/>
      </c>
      <c r="CO496" s="29" t="str">
        <f t="shared" ca="1" si="578"/>
        <v/>
      </c>
      <c r="CP496" s="29" t="e">
        <f ca="1">+_xlfn.IFNA(VLOOKUP($B496,'Resultados General'!$C$11:$CG$510,MATCH(CP$6,'Resultados General'!$C$10:$CG$10,0),0),"")</f>
        <v>#NAME?</v>
      </c>
      <c r="CQ496" s="29" t="str">
        <f t="shared" ca="1" si="579"/>
        <v/>
      </c>
      <c r="CR496" s="29" t="str">
        <f t="shared" ca="1" si="580"/>
        <v/>
      </c>
      <c r="CS496" s="29" t="e">
        <f ca="1">+_xlfn.IFNA(VLOOKUP($B496,'Resultados General'!$C$11:$CG$510,MATCH(CS$6,'Resultados General'!$C$10:$CG$10,0),0),"")</f>
        <v>#NAME?</v>
      </c>
      <c r="CT496" s="29" t="str">
        <f t="shared" ca="1" si="581"/>
        <v/>
      </c>
      <c r="CU496" s="29" t="str">
        <f t="shared" ca="1" si="582"/>
        <v/>
      </c>
      <c r="CV496" s="29" t="e">
        <f ca="1">+_xlfn.IFNA(VLOOKUP($B496,'Resultados General'!$C$11:$CG$510,MATCH(CV$6,'Resultados General'!$C$10:$CG$10,0),0),"")</f>
        <v>#NAME?</v>
      </c>
      <c r="CW496" s="29" t="str">
        <f t="shared" ca="1" si="583"/>
        <v/>
      </c>
      <c r="CX496" s="29" t="str">
        <f t="shared" ca="1" si="584"/>
        <v/>
      </c>
      <c r="CY496" s="29" t="e">
        <f ca="1">+_xlfn.IFNA(VLOOKUP($B496,'Resultados General'!$C$11:$CG$510,MATCH(CY$6,'Resultados General'!$C$10:$CG$10,0),0),"")</f>
        <v>#NAME?</v>
      </c>
      <c r="CZ496" s="29" t="str">
        <f t="shared" ca="1" si="585"/>
        <v/>
      </c>
      <c r="DA496" s="29" t="str">
        <f t="shared" ca="1" si="586"/>
        <v/>
      </c>
      <c r="DB496" s="29" t="e">
        <f ca="1">+_xlfn.IFNA(VLOOKUP($B496,'Resultados General'!$C$11:$CG$510,MATCH(DB$6,'Resultados General'!$C$10:$CG$10,0),0),"")</f>
        <v>#NAME?</v>
      </c>
      <c r="DC496" s="29" t="str">
        <f t="shared" ca="1" si="587"/>
        <v/>
      </c>
      <c r="DD496" s="29" t="str">
        <f t="shared" ca="1" si="588"/>
        <v/>
      </c>
      <c r="DE496" s="29" t="e">
        <f ca="1">+_xlfn.IFNA(VLOOKUP($B496,'Resultados General'!$C$11:$CG$510,MATCH(DE$6,'Resultados General'!$C$10:$CG$10,0),0),"")</f>
        <v>#NAME?</v>
      </c>
      <c r="DF496" s="29" t="str">
        <f t="shared" ca="1" si="589"/>
        <v/>
      </c>
      <c r="DG496" s="29" t="str">
        <f t="shared" ca="1" si="590"/>
        <v/>
      </c>
      <c r="DH496" s="29" t="e">
        <f ca="1">+_xlfn.IFNA(VLOOKUP($B496,'Resultados General'!$C$11:$CG$510,MATCH(DH$6,'Resultados General'!$C$10:$CG$10,0),0),"")</f>
        <v>#NAME?</v>
      </c>
      <c r="DI496" s="29" t="str">
        <f t="shared" ca="1" si="591"/>
        <v/>
      </c>
      <c r="DJ496" s="29" t="str">
        <f t="shared" ca="1" si="592"/>
        <v/>
      </c>
      <c r="DK496" s="29" t="e">
        <f ca="1">+_xlfn.IFNA(VLOOKUP($B496,'Resultados General'!$C$11:$CG$510,MATCH(DK$6,'Resultados General'!$C$10:$CG$10,0),0),"")</f>
        <v>#NAME?</v>
      </c>
      <c r="DL496" s="29" t="str">
        <f t="shared" ca="1" si="593"/>
        <v/>
      </c>
      <c r="DM496" s="29" t="str">
        <f t="shared" ca="1" si="594"/>
        <v/>
      </c>
      <c r="DN496" s="29" t="e">
        <f ca="1">+_xlfn.IFNA(VLOOKUP($B496,'Resultados General'!$C$11:$CG$510,MATCH(DN$6,'Resultados General'!$C$10:$CG$10,0),0),"")</f>
        <v>#NAME?</v>
      </c>
      <c r="DO496" s="29" t="str">
        <f t="shared" ca="1" si="595"/>
        <v/>
      </c>
      <c r="DP496" s="29" t="str">
        <f t="shared" ca="1" si="596"/>
        <v/>
      </c>
    </row>
    <row r="497" spans="2:120">
      <c r="B497" s="219" t="str">
        <f>+IF('Resultados General'!C500="","",'Resultados General'!C500)</f>
        <v/>
      </c>
      <c r="C497" s="134" t="e">
        <f ca="1">+_xlfn.IFNA(VLOOKUP('Distribución de puestos'!B497,'Resultados General'!$C$11:$J$510,8,0),"")</f>
        <v>#NAME?</v>
      </c>
      <c r="D497" s="135" t="e">
        <f ca="1">+_xlfn.IFNA(VLOOKUP(B497,'Resultados General'!$C$11:$L$510,10,0),"")</f>
        <v>#NAME?</v>
      </c>
      <c r="E497" s="26" t="s">
        <v>76</v>
      </c>
      <c r="F497" s="26" t="s">
        <v>76</v>
      </c>
      <c r="G497" s="135" t="str">
        <f t="shared" ca="1" si="597"/>
        <v/>
      </c>
      <c r="H497" s="135" t="str">
        <f t="shared" ca="1" si="598"/>
        <v/>
      </c>
      <c r="I497" s="219" t="str">
        <f t="shared" si="599"/>
        <v/>
      </c>
      <c r="J497" s="138"/>
      <c r="M497" s="29" t="e">
        <f ca="1">+_xlfn.IFNA(VLOOKUP($B497,'Resultados General'!$C$11:$CG$510,MATCH(M$6,'Resultados General'!$C$10:$CG$10,0),0),"")</f>
        <v>#NAME?</v>
      </c>
      <c r="N497" s="29" t="str">
        <f t="shared" ca="1" si="525"/>
        <v/>
      </c>
      <c r="O497" s="29" t="str">
        <f t="shared" ca="1" si="526"/>
        <v/>
      </c>
      <c r="P497" s="29" t="e">
        <f ca="1">+_xlfn.IFNA(VLOOKUP($B497,'Resultados General'!$C$11:$CG$510,MATCH(P$6,'Resultados General'!$C$10:$CG$10,0),0),"")</f>
        <v>#NAME?</v>
      </c>
      <c r="Q497" s="29" t="str">
        <f t="shared" ca="1" si="527"/>
        <v/>
      </c>
      <c r="R497" s="29" t="str">
        <f t="shared" ca="1" si="528"/>
        <v/>
      </c>
      <c r="S497" s="29" t="e">
        <f ca="1">+_xlfn.IFNA(VLOOKUP($B497,'Resultados General'!$C$11:$CG$510,MATCH(S$6,'Resultados General'!$C$10:$CG$10,0),0),"")</f>
        <v>#NAME?</v>
      </c>
      <c r="T497" s="29" t="str">
        <f t="shared" ca="1" si="529"/>
        <v/>
      </c>
      <c r="U497" s="29" t="str">
        <f t="shared" ca="1" si="530"/>
        <v/>
      </c>
      <c r="V497" s="29" t="e">
        <f ca="1">+_xlfn.IFNA(VLOOKUP($B497,'Resultados General'!$C$11:$CG$510,MATCH(V$6,'Resultados General'!$C$10:$CG$10,0),0),"")</f>
        <v>#NAME?</v>
      </c>
      <c r="W497" s="29" t="str">
        <f t="shared" ca="1" si="531"/>
        <v/>
      </c>
      <c r="X497" s="29" t="str">
        <f t="shared" ca="1" si="532"/>
        <v/>
      </c>
      <c r="Y497" s="29" t="e">
        <f ca="1">+_xlfn.IFNA(VLOOKUP($B497,'Resultados General'!$C$11:$CG$510,MATCH(Y$6,'Resultados General'!$C$10:$CG$10,0),0),"")</f>
        <v>#NAME?</v>
      </c>
      <c r="Z497" s="29" t="str">
        <f t="shared" ca="1" si="533"/>
        <v/>
      </c>
      <c r="AA497" s="29" t="str">
        <f t="shared" ca="1" si="534"/>
        <v/>
      </c>
      <c r="AB497" s="29" t="e">
        <f ca="1">+_xlfn.IFNA(VLOOKUP($B497,'Resultados General'!$C$11:$CG$510,MATCH(AB$6,'Resultados General'!$C$10:$CG$10,0),0),"")</f>
        <v>#NAME?</v>
      </c>
      <c r="AC497" s="29" t="str">
        <f t="shared" ca="1" si="535"/>
        <v/>
      </c>
      <c r="AD497" s="29" t="str">
        <f t="shared" ca="1" si="536"/>
        <v/>
      </c>
      <c r="AE497" s="29" t="e">
        <f ca="1">+_xlfn.IFNA(VLOOKUP($B497,'Resultados General'!$C$11:$CG$510,MATCH(AE$6,'Resultados General'!$C$10:$CG$10,0),0),"")</f>
        <v>#NAME?</v>
      </c>
      <c r="AF497" s="29" t="str">
        <f t="shared" ca="1" si="537"/>
        <v/>
      </c>
      <c r="AG497" s="29" t="str">
        <f t="shared" ca="1" si="538"/>
        <v/>
      </c>
      <c r="AH497" s="29" t="e">
        <f ca="1">+_xlfn.IFNA(VLOOKUP($B497,'Resultados General'!$C$11:$CG$510,MATCH(AH$6,'Resultados General'!$C$10:$CG$10,0),0),"")</f>
        <v>#NAME?</v>
      </c>
      <c r="AI497" s="29" t="str">
        <f t="shared" ca="1" si="539"/>
        <v/>
      </c>
      <c r="AJ497" s="29" t="str">
        <f t="shared" ca="1" si="540"/>
        <v/>
      </c>
      <c r="AK497" s="29" t="e">
        <f ca="1">+_xlfn.IFNA(VLOOKUP($B497,'Resultados General'!$C$11:$CG$510,MATCH(AK$6,'Resultados General'!$C$10:$CG$10,0),0),"")</f>
        <v>#NAME?</v>
      </c>
      <c r="AL497" s="29" t="str">
        <f t="shared" ca="1" si="541"/>
        <v/>
      </c>
      <c r="AM497" s="29" t="str">
        <f t="shared" ca="1" si="542"/>
        <v/>
      </c>
      <c r="AN497" s="29" t="e">
        <f ca="1">+_xlfn.IFNA(VLOOKUP($B497,'Resultados General'!$C$11:$CG$510,MATCH(AN$6,'Resultados General'!$C$10:$CG$10,0),0),"")</f>
        <v>#NAME?</v>
      </c>
      <c r="AO497" s="29" t="str">
        <f t="shared" ca="1" si="543"/>
        <v/>
      </c>
      <c r="AP497" s="29" t="str">
        <f t="shared" ca="1" si="544"/>
        <v/>
      </c>
      <c r="AQ497" s="29" t="e">
        <f ca="1">+_xlfn.IFNA(VLOOKUP($B497,'Resultados General'!$C$11:$CG$510,MATCH(AQ$6,'Resultados General'!$C$10:$CG$10,0),0),"")</f>
        <v>#NAME?</v>
      </c>
      <c r="AR497" s="29" t="str">
        <f t="shared" ca="1" si="545"/>
        <v/>
      </c>
      <c r="AS497" s="29" t="str">
        <f t="shared" ca="1" si="546"/>
        <v/>
      </c>
      <c r="AT497" s="29" t="e">
        <f ca="1">+_xlfn.IFNA(VLOOKUP($B497,'Resultados General'!$C$11:$CG$510,MATCH(AT$6,'Resultados General'!$C$10:$CG$10,0),0),"")</f>
        <v>#NAME?</v>
      </c>
      <c r="AU497" s="29" t="str">
        <f t="shared" ca="1" si="547"/>
        <v/>
      </c>
      <c r="AV497" s="29" t="str">
        <f t="shared" ca="1" si="548"/>
        <v/>
      </c>
      <c r="AW497" s="29" t="e">
        <f ca="1">+_xlfn.IFNA(VLOOKUP($B497,'Resultados General'!$C$11:$CG$510,MATCH(AW$6,'Resultados General'!$C$10:$CG$10,0),0),"")</f>
        <v>#NAME?</v>
      </c>
      <c r="AX497" s="29" t="str">
        <f t="shared" ca="1" si="549"/>
        <v/>
      </c>
      <c r="AY497" s="29" t="str">
        <f t="shared" ca="1" si="550"/>
        <v/>
      </c>
      <c r="AZ497" s="29" t="e">
        <f ca="1">+_xlfn.IFNA(VLOOKUP($B497,'Resultados General'!$C$11:$CG$510,MATCH(AZ$6,'Resultados General'!$C$10:$CG$10,0),0),"")</f>
        <v>#NAME?</v>
      </c>
      <c r="BA497" s="29" t="str">
        <f t="shared" ca="1" si="551"/>
        <v/>
      </c>
      <c r="BB497" s="29" t="str">
        <f t="shared" ca="1" si="552"/>
        <v/>
      </c>
      <c r="BC497" s="29" t="e">
        <f ca="1">+_xlfn.IFNA(VLOOKUP($B497,'Resultados General'!$C$11:$CG$510,MATCH(BC$6,'Resultados General'!$C$10:$CG$10,0),0),"")</f>
        <v>#NAME?</v>
      </c>
      <c r="BD497" s="29" t="str">
        <f t="shared" ca="1" si="553"/>
        <v/>
      </c>
      <c r="BE497" s="29" t="str">
        <f t="shared" ca="1" si="554"/>
        <v/>
      </c>
      <c r="BF497" s="29" t="e">
        <f ca="1">+_xlfn.IFNA(VLOOKUP($B497,'Resultados General'!$C$11:$CG$510,MATCH(BF$6,'Resultados General'!$C$10:$CG$10,0),0),"")</f>
        <v>#NAME?</v>
      </c>
      <c r="BG497" s="29" t="str">
        <f t="shared" ca="1" si="555"/>
        <v/>
      </c>
      <c r="BH497" s="29" t="str">
        <f t="shared" ca="1" si="556"/>
        <v/>
      </c>
      <c r="BI497" s="29" t="e">
        <f ca="1">+_xlfn.IFNA(VLOOKUP($B497,'Resultados General'!$C$11:$CG$510,MATCH(BI$6,'Resultados General'!$C$10:$CG$10,0),0),"")</f>
        <v>#NAME?</v>
      </c>
      <c r="BJ497" s="29" t="str">
        <f t="shared" ca="1" si="557"/>
        <v/>
      </c>
      <c r="BK497" s="29" t="str">
        <f t="shared" ca="1" si="558"/>
        <v/>
      </c>
      <c r="BL497" s="29" t="e">
        <f ca="1">+_xlfn.IFNA(VLOOKUP($B497,'Resultados General'!$C$11:$CG$510,MATCH(BL$6,'Resultados General'!$C$10:$CG$10,0),0),"")</f>
        <v>#NAME?</v>
      </c>
      <c r="BM497" s="29" t="str">
        <f t="shared" ca="1" si="559"/>
        <v/>
      </c>
      <c r="BN497" s="29" t="str">
        <f t="shared" ca="1" si="560"/>
        <v/>
      </c>
      <c r="BO497" s="29" t="e">
        <f ca="1">+_xlfn.IFNA(VLOOKUP($B497,'Resultados General'!$C$11:$CG$510,MATCH(BO$6,'Resultados General'!$C$10:$CG$10,0),0),"")</f>
        <v>#NAME?</v>
      </c>
      <c r="BP497" s="29" t="str">
        <f t="shared" ca="1" si="561"/>
        <v/>
      </c>
      <c r="BQ497" s="29" t="str">
        <f t="shared" ca="1" si="562"/>
        <v/>
      </c>
      <c r="BR497" s="29" t="e">
        <f ca="1">+_xlfn.IFNA(VLOOKUP($B497,'Resultados General'!$C$11:$CG$510,MATCH(BR$6,'Resultados General'!$C$10:$CG$10,0),0),"")</f>
        <v>#NAME?</v>
      </c>
      <c r="BS497" s="29" t="str">
        <f t="shared" ca="1" si="563"/>
        <v/>
      </c>
      <c r="BT497" s="29" t="str">
        <f t="shared" ca="1" si="564"/>
        <v/>
      </c>
      <c r="BU497" s="29" t="e">
        <f ca="1">+_xlfn.IFNA(VLOOKUP($B497,'Resultados General'!$C$11:$CG$510,MATCH(BU$6,'Resultados General'!$C$10:$CG$10,0),0),"")</f>
        <v>#NAME?</v>
      </c>
      <c r="BV497" s="29" t="str">
        <f t="shared" ca="1" si="565"/>
        <v/>
      </c>
      <c r="BW497" s="29" t="str">
        <f t="shared" ca="1" si="566"/>
        <v/>
      </c>
      <c r="BX497" s="29" t="e">
        <f ca="1">+_xlfn.IFNA(VLOOKUP($B497,'Resultados General'!$C$11:$CG$510,MATCH(BX$6,'Resultados General'!$C$10:$CG$10,0),0),"")</f>
        <v>#NAME?</v>
      </c>
      <c r="BY497" s="29" t="str">
        <f t="shared" ca="1" si="567"/>
        <v/>
      </c>
      <c r="BZ497" s="29" t="str">
        <f t="shared" ca="1" si="568"/>
        <v/>
      </c>
      <c r="CA497" s="29" t="e">
        <f ca="1">+_xlfn.IFNA(VLOOKUP($B497,'Resultados General'!$C$11:$CG$510,MATCH(CA$6,'Resultados General'!$C$10:$CG$10,0),0),"")</f>
        <v>#NAME?</v>
      </c>
      <c r="CB497" s="29" t="str">
        <f t="shared" ca="1" si="569"/>
        <v/>
      </c>
      <c r="CC497" s="29" t="str">
        <f t="shared" ca="1" si="570"/>
        <v/>
      </c>
      <c r="CD497" s="29" t="e">
        <f ca="1">+_xlfn.IFNA(VLOOKUP($B497,'Resultados General'!$C$11:$CG$510,MATCH(CD$6,'Resultados General'!$C$10:$CG$10,0),0),"")</f>
        <v>#NAME?</v>
      </c>
      <c r="CE497" s="29" t="str">
        <f t="shared" ca="1" si="571"/>
        <v/>
      </c>
      <c r="CF497" s="29" t="str">
        <f t="shared" ca="1" si="572"/>
        <v/>
      </c>
      <c r="CG497" s="29" t="e">
        <f ca="1">+_xlfn.IFNA(VLOOKUP($B497,'Resultados General'!$C$11:$CG$510,MATCH(CG$6,'Resultados General'!$C$10:$CG$10,0),0),"")</f>
        <v>#NAME?</v>
      </c>
      <c r="CH497" s="29" t="str">
        <f t="shared" ca="1" si="573"/>
        <v/>
      </c>
      <c r="CI497" s="29" t="str">
        <f t="shared" ca="1" si="574"/>
        <v/>
      </c>
      <c r="CJ497" s="29" t="e">
        <f ca="1">+_xlfn.IFNA(VLOOKUP($B497,'Resultados General'!$C$11:$CG$510,MATCH(CJ$6,'Resultados General'!$C$10:$CG$10,0),0),"")</f>
        <v>#NAME?</v>
      </c>
      <c r="CK497" s="29" t="str">
        <f t="shared" ca="1" si="575"/>
        <v/>
      </c>
      <c r="CL497" s="29" t="str">
        <f t="shared" ca="1" si="576"/>
        <v/>
      </c>
      <c r="CM497" s="29" t="e">
        <f ca="1">+_xlfn.IFNA(VLOOKUP($B497,'Resultados General'!$C$11:$CG$510,MATCH(CM$6,'Resultados General'!$C$10:$CG$10,0),0),"")</f>
        <v>#NAME?</v>
      </c>
      <c r="CN497" s="29" t="str">
        <f t="shared" ca="1" si="577"/>
        <v/>
      </c>
      <c r="CO497" s="29" t="str">
        <f t="shared" ca="1" si="578"/>
        <v/>
      </c>
      <c r="CP497" s="29" t="e">
        <f ca="1">+_xlfn.IFNA(VLOOKUP($B497,'Resultados General'!$C$11:$CG$510,MATCH(CP$6,'Resultados General'!$C$10:$CG$10,0),0),"")</f>
        <v>#NAME?</v>
      </c>
      <c r="CQ497" s="29" t="str">
        <f t="shared" ca="1" si="579"/>
        <v/>
      </c>
      <c r="CR497" s="29" t="str">
        <f t="shared" ca="1" si="580"/>
        <v/>
      </c>
      <c r="CS497" s="29" t="e">
        <f ca="1">+_xlfn.IFNA(VLOOKUP($B497,'Resultados General'!$C$11:$CG$510,MATCH(CS$6,'Resultados General'!$C$10:$CG$10,0),0),"")</f>
        <v>#NAME?</v>
      </c>
      <c r="CT497" s="29" t="str">
        <f t="shared" ca="1" si="581"/>
        <v/>
      </c>
      <c r="CU497" s="29" t="str">
        <f t="shared" ca="1" si="582"/>
        <v/>
      </c>
      <c r="CV497" s="29" t="e">
        <f ca="1">+_xlfn.IFNA(VLOOKUP($B497,'Resultados General'!$C$11:$CG$510,MATCH(CV$6,'Resultados General'!$C$10:$CG$10,0),0),"")</f>
        <v>#NAME?</v>
      </c>
      <c r="CW497" s="29" t="str">
        <f t="shared" ca="1" si="583"/>
        <v/>
      </c>
      <c r="CX497" s="29" t="str">
        <f t="shared" ca="1" si="584"/>
        <v/>
      </c>
      <c r="CY497" s="29" t="e">
        <f ca="1">+_xlfn.IFNA(VLOOKUP($B497,'Resultados General'!$C$11:$CG$510,MATCH(CY$6,'Resultados General'!$C$10:$CG$10,0),0),"")</f>
        <v>#NAME?</v>
      </c>
      <c r="CZ497" s="29" t="str">
        <f t="shared" ca="1" si="585"/>
        <v/>
      </c>
      <c r="DA497" s="29" t="str">
        <f t="shared" ca="1" si="586"/>
        <v/>
      </c>
      <c r="DB497" s="29" t="e">
        <f ca="1">+_xlfn.IFNA(VLOOKUP($B497,'Resultados General'!$C$11:$CG$510,MATCH(DB$6,'Resultados General'!$C$10:$CG$10,0),0),"")</f>
        <v>#NAME?</v>
      </c>
      <c r="DC497" s="29" t="str">
        <f t="shared" ca="1" si="587"/>
        <v/>
      </c>
      <c r="DD497" s="29" t="str">
        <f t="shared" ca="1" si="588"/>
        <v/>
      </c>
      <c r="DE497" s="29" t="e">
        <f ca="1">+_xlfn.IFNA(VLOOKUP($B497,'Resultados General'!$C$11:$CG$510,MATCH(DE$6,'Resultados General'!$C$10:$CG$10,0),0),"")</f>
        <v>#NAME?</v>
      </c>
      <c r="DF497" s="29" t="str">
        <f t="shared" ca="1" si="589"/>
        <v/>
      </c>
      <c r="DG497" s="29" t="str">
        <f t="shared" ca="1" si="590"/>
        <v/>
      </c>
      <c r="DH497" s="29" t="e">
        <f ca="1">+_xlfn.IFNA(VLOOKUP($B497,'Resultados General'!$C$11:$CG$510,MATCH(DH$6,'Resultados General'!$C$10:$CG$10,0),0),"")</f>
        <v>#NAME?</v>
      </c>
      <c r="DI497" s="29" t="str">
        <f t="shared" ca="1" si="591"/>
        <v/>
      </c>
      <c r="DJ497" s="29" t="str">
        <f t="shared" ca="1" si="592"/>
        <v/>
      </c>
      <c r="DK497" s="29" t="e">
        <f ca="1">+_xlfn.IFNA(VLOOKUP($B497,'Resultados General'!$C$11:$CG$510,MATCH(DK$6,'Resultados General'!$C$10:$CG$10,0),0),"")</f>
        <v>#NAME?</v>
      </c>
      <c r="DL497" s="29" t="str">
        <f t="shared" ca="1" si="593"/>
        <v/>
      </c>
      <c r="DM497" s="29" t="str">
        <f t="shared" ca="1" si="594"/>
        <v/>
      </c>
      <c r="DN497" s="29" t="e">
        <f ca="1">+_xlfn.IFNA(VLOOKUP($B497,'Resultados General'!$C$11:$CG$510,MATCH(DN$6,'Resultados General'!$C$10:$CG$10,0),0),"")</f>
        <v>#NAME?</v>
      </c>
      <c r="DO497" s="29" t="str">
        <f t="shared" ca="1" si="595"/>
        <v/>
      </c>
      <c r="DP497" s="29" t="str">
        <f t="shared" ca="1" si="596"/>
        <v/>
      </c>
    </row>
    <row r="498" spans="2:120">
      <c r="B498" s="219" t="str">
        <f>+IF('Resultados General'!C501="","",'Resultados General'!C501)</f>
        <v/>
      </c>
      <c r="C498" s="134" t="e">
        <f ca="1">+_xlfn.IFNA(VLOOKUP('Distribución de puestos'!B498,'Resultados General'!$C$11:$J$510,8,0),"")</f>
        <v>#NAME?</v>
      </c>
      <c r="D498" s="135" t="e">
        <f ca="1">+_xlfn.IFNA(VLOOKUP(B498,'Resultados General'!$C$11:$L$510,10,0),"")</f>
        <v>#NAME?</v>
      </c>
      <c r="E498" s="26" t="s">
        <v>76</v>
      </c>
      <c r="F498" s="26" t="s">
        <v>76</v>
      </c>
      <c r="G498" s="135" t="str">
        <f t="shared" ca="1" si="597"/>
        <v/>
      </c>
      <c r="H498" s="135" t="str">
        <f t="shared" ca="1" si="598"/>
        <v/>
      </c>
      <c r="I498" s="219" t="str">
        <f t="shared" si="599"/>
        <v/>
      </c>
      <c r="J498" s="138"/>
      <c r="M498" s="29" t="e">
        <f ca="1">+_xlfn.IFNA(VLOOKUP($B498,'Resultados General'!$C$11:$CG$510,MATCH(M$6,'Resultados General'!$C$10:$CG$10,0),0),"")</f>
        <v>#NAME?</v>
      </c>
      <c r="N498" s="29" t="str">
        <f t="shared" ca="1" si="525"/>
        <v/>
      </c>
      <c r="O498" s="29" t="str">
        <f t="shared" ca="1" si="526"/>
        <v/>
      </c>
      <c r="P498" s="29" t="e">
        <f ca="1">+_xlfn.IFNA(VLOOKUP($B498,'Resultados General'!$C$11:$CG$510,MATCH(P$6,'Resultados General'!$C$10:$CG$10,0),0),"")</f>
        <v>#NAME?</v>
      </c>
      <c r="Q498" s="29" t="str">
        <f t="shared" ca="1" si="527"/>
        <v/>
      </c>
      <c r="R498" s="29" t="str">
        <f t="shared" ca="1" si="528"/>
        <v/>
      </c>
      <c r="S498" s="29" t="e">
        <f ca="1">+_xlfn.IFNA(VLOOKUP($B498,'Resultados General'!$C$11:$CG$510,MATCH(S$6,'Resultados General'!$C$10:$CG$10,0),0),"")</f>
        <v>#NAME?</v>
      </c>
      <c r="T498" s="29" t="str">
        <f t="shared" ca="1" si="529"/>
        <v/>
      </c>
      <c r="U498" s="29" t="str">
        <f t="shared" ca="1" si="530"/>
        <v/>
      </c>
      <c r="V498" s="29" t="e">
        <f ca="1">+_xlfn.IFNA(VLOOKUP($B498,'Resultados General'!$C$11:$CG$510,MATCH(V$6,'Resultados General'!$C$10:$CG$10,0),0),"")</f>
        <v>#NAME?</v>
      </c>
      <c r="W498" s="29" t="str">
        <f t="shared" ca="1" si="531"/>
        <v/>
      </c>
      <c r="X498" s="29" t="str">
        <f t="shared" ca="1" si="532"/>
        <v/>
      </c>
      <c r="Y498" s="29" t="e">
        <f ca="1">+_xlfn.IFNA(VLOOKUP($B498,'Resultados General'!$C$11:$CG$510,MATCH(Y$6,'Resultados General'!$C$10:$CG$10,0),0),"")</f>
        <v>#NAME?</v>
      </c>
      <c r="Z498" s="29" t="str">
        <f t="shared" ca="1" si="533"/>
        <v/>
      </c>
      <c r="AA498" s="29" t="str">
        <f t="shared" ca="1" si="534"/>
        <v/>
      </c>
      <c r="AB498" s="29" t="e">
        <f ca="1">+_xlfn.IFNA(VLOOKUP($B498,'Resultados General'!$C$11:$CG$510,MATCH(AB$6,'Resultados General'!$C$10:$CG$10,0),0),"")</f>
        <v>#NAME?</v>
      </c>
      <c r="AC498" s="29" t="str">
        <f t="shared" ca="1" si="535"/>
        <v/>
      </c>
      <c r="AD498" s="29" t="str">
        <f t="shared" ca="1" si="536"/>
        <v/>
      </c>
      <c r="AE498" s="29" t="e">
        <f ca="1">+_xlfn.IFNA(VLOOKUP($B498,'Resultados General'!$C$11:$CG$510,MATCH(AE$6,'Resultados General'!$C$10:$CG$10,0),0),"")</f>
        <v>#NAME?</v>
      </c>
      <c r="AF498" s="29" t="str">
        <f t="shared" ca="1" si="537"/>
        <v/>
      </c>
      <c r="AG498" s="29" t="str">
        <f t="shared" ca="1" si="538"/>
        <v/>
      </c>
      <c r="AH498" s="29" t="e">
        <f ca="1">+_xlfn.IFNA(VLOOKUP($B498,'Resultados General'!$C$11:$CG$510,MATCH(AH$6,'Resultados General'!$C$10:$CG$10,0),0),"")</f>
        <v>#NAME?</v>
      </c>
      <c r="AI498" s="29" t="str">
        <f t="shared" ca="1" si="539"/>
        <v/>
      </c>
      <c r="AJ498" s="29" t="str">
        <f t="shared" ca="1" si="540"/>
        <v/>
      </c>
      <c r="AK498" s="29" t="e">
        <f ca="1">+_xlfn.IFNA(VLOOKUP($B498,'Resultados General'!$C$11:$CG$510,MATCH(AK$6,'Resultados General'!$C$10:$CG$10,0),0),"")</f>
        <v>#NAME?</v>
      </c>
      <c r="AL498" s="29" t="str">
        <f t="shared" ca="1" si="541"/>
        <v/>
      </c>
      <c r="AM498" s="29" t="str">
        <f t="shared" ca="1" si="542"/>
        <v/>
      </c>
      <c r="AN498" s="29" t="e">
        <f ca="1">+_xlfn.IFNA(VLOOKUP($B498,'Resultados General'!$C$11:$CG$510,MATCH(AN$6,'Resultados General'!$C$10:$CG$10,0),0),"")</f>
        <v>#NAME?</v>
      </c>
      <c r="AO498" s="29" t="str">
        <f t="shared" ca="1" si="543"/>
        <v/>
      </c>
      <c r="AP498" s="29" t="str">
        <f t="shared" ca="1" si="544"/>
        <v/>
      </c>
      <c r="AQ498" s="29" t="e">
        <f ca="1">+_xlfn.IFNA(VLOOKUP($B498,'Resultados General'!$C$11:$CG$510,MATCH(AQ$6,'Resultados General'!$C$10:$CG$10,0),0),"")</f>
        <v>#NAME?</v>
      </c>
      <c r="AR498" s="29" t="str">
        <f t="shared" ca="1" si="545"/>
        <v/>
      </c>
      <c r="AS498" s="29" t="str">
        <f t="shared" ca="1" si="546"/>
        <v/>
      </c>
      <c r="AT498" s="29" t="e">
        <f ca="1">+_xlfn.IFNA(VLOOKUP($B498,'Resultados General'!$C$11:$CG$510,MATCH(AT$6,'Resultados General'!$C$10:$CG$10,0),0),"")</f>
        <v>#NAME?</v>
      </c>
      <c r="AU498" s="29" t="str">
        <f t="shared" ca="1" si="547"/>
        <v/>
      </c>
      <c r="AV498" s="29" t="str">
        <f t="shared" ca="1" si="548"/>
        <v/>
      </c>
      <c r="AW498" s="29" t="e">
        <f ca="1">+_xlfn.IFNA(VLOOKUP($B498,'Resultados General'!$C$11:$CG$510,MATCH(AW$6,'Resultados General'!$C$10:$CG$10,0),0),"")</f>
        <v>#NAME?</v>
      </c>
      <c r="AX498" s="29" t="str">
        <f t="shared" ca="1" si="549"/>
        <v/>
      </c>
      <c r="AY498" s="29" t="str">
        <f t="shared" ca="1" si="550"/>
        <v/>
      </c>
      <c r="AZ498" s="29" t="e">
        <f ca="1">+_xlfn.IFNA(VLOOKUP($B498,'Resultados General'!$C$11:$CG$510,MATCH(AZ$6,'Resultados General'!$C$10:$CG$10,0),0),"")</f>
        <v>#NAME?</v>
      </c>
      <c r="BA498" s="29" t="str">
        <f t="shared" ca="1" si="551"/>
        <v/>
      </c>
      <c r="BB498" s="29" t="str">
        <f t="shared" ca="1" si="552"/>
        <v/>
      </c>
      <c r="BC498" s="29" t="e">
        <f ca="1">+_xlfn.IFNA(VLOOKUP($B498,'Resultados General'!$C$11:$CG$510,MATCH(BC$6,'Resultados General'!$C$10:$CG$10,0),0),"")</f>
        <v>#NAME?</v>
      </c>
      <c r="BD498" s="29" t="str">
        <f t="shared" ca="1" si="553"/>
        <v/>
      </c>
      <c r="BE498" s="29" t="str">
        <f t="shared" ca="1" si="554"/>
        <v/>
      </c>
      <c r="BF498" s="29" t="e">
        <f ca="1">+_xlfn.IFNA(VLOOKUP($B498,'Resultados General'!$C$11:$CG$510,MATCH(BF$6,'Resultados General'!$C$10:$CG$10,0),0),"")</f>
        <v>#NAME?</v>
      </c>
      <c r="BG498" s="29" t="str">
        <f t="shared" ca="1" si="555"/>
        <v/>
      </c>
      <c r="BH498" s="29" t="str">
        <f t="shared" ca="1" si="556"/>
        <v/>
      </c>
      <c r="BI498" s="29" t="e">
        <f ca="1">+_xlfn.IFNA(VLOOKUP($B498,'Resultados General'!$C$11:$CG$510,MATCH(BI$6,'Resultados General'!$C$10:$CG$10,0),0),"")</f>
        <v>#NAME?</v>
      </c>
      <c r="BJ498" s="29" t="str">
        <f t="shared" ca="1" si="557"/>
        <v/>
      </c>
      <c r="BK498" s="29" t="str">
        <f t="shared" ca="1" si="558"/>
        <v/>
      </c>
      <c r="BL498" s="29" t="e">
        <f ca="1">+_xlfn.IFNA(VLOOKUP($B498,'Resultados General'!$C$11:$CG$510,MATCH(BL$6,'Resultados General'!$C$10:$CG$10,0),0),"")</f>
        <v>#NAME?</v>
      </c>
      <c r="BM498" s="29" t="str">
        <f t="shared" ca="1" si="559"/>
        <v/>
      </c>
      <c r="BN498" s="29" t="str">
        <f t="shared" ca="1" si="560"/>
        <v/>
      </c>
      <c r="BO498" s="29" t="e">
        <f ca="1">+_xlfn.IFNA(VLOOKUP($B498,'Resultados General'!$C$11:$CG$510,MATCH(BO$6,'Resultados General'!$C$10:$CG$10,0),0),"")</f>
        <v>#NAME?</v>
      </c>
      <c r="BP498" s="29" t="str">
        <f t="shared" ca="1" si="561"/>
        <v/>
      </c>
      <c r="BQ498" s="29" t="str">
        <f t="shared" ca="1" si="562"/>
        <v/>
      </c>
      <c r="BR498" s="29" t="e">
        <f ca="1">+_xlfn.IFNA(VLOOKUP($B498,'Resultados General'!$C$11:$CG$510,MATCH(BR$6,'Resultados General'!$C$10:$CG$10,0),0),"")</f>
        <v>#NAME?</v>
      </c>
      <c r="BS498" s="29" t="str">
        <f t="shared" ca="1" si="563"/>
        <v/>
      </c>
      <c r="BT498" s="29" t="str">
        <f t="shared" ca="1" si="564"/>
        <v/>
      </c>
      <c r="BU498" s="29" t="e">
        <f ca="1">+_xlfn.IFNA(VLOOKUP($B498,'Resultados General'!$C$11:$CG$510,MATCH(BU$6,'Resultados General'!$C$10:$CG$10,0),0),"")</f>
        <v>#NAME?</v>
      </c>
      <c r="BV498" s="29" t="str">
        <f t="shared" ca="1" si="565"/>
        <v/>
      </c>
      <c r="BW498" s="29" t="str">
        <f t="shared" ca="1" si="566"/>
        <v/>
      </c>
      <c r="BX498" s="29" t="e">
        <f ca="1">+_xlfn.IFNA(VLOOKUP($B498,'Resultados General'!$C$11:$CG$510,MATCH(BX$6,'Resultados General'!$C$10:$CG$10,0),0),"")</f>
        <v>#NAME?</v>
      </c>
      <c r="BY498" s="29" t="str">
        <f t="shared" ca="1" si="567"/>
        <v/>
      </c>
      <c r="BZ498" s="29" t="str">
        <f t="shared" ca="1" si="568"/>
        <v/>
      </c>
      <c r="CA498" s="29" t="e">
        <f ca="1">+_xlfn.IFNA(VLOOKUP($B498,'Resultados General'!$C$11:$CG$510,MATCH(CA$6,'Resultados General'!$C$10:$CG$10,0),0),"")</f>
        <v>#NAME?</v>
      </c>
      <c r="CB498" s="29" t="str">
        <f t="shared" ca="1" si="569"/>
        <v/>
      </c>
      <c r="CC498" s="29" t="str">
        <f t="shared" ca="1" si="570"/>
        <v/>
      </c>
      <c r="CD498" s="29" t="e">
        <f ca="1">+_xlfn.IFNA(VLOOKUP($B498,'Resultados General'!$C$11:$CG$510,MATCH(CD$6,'Resultados General'!$C$10:$CG$10,0),0),"")</f>
        <v>#NAME?</v>
      </c>
      <c r="CE498" s="29" t="str">
        <f t="shared" ca="1" si="571"/>
        <v/>
      </c>
      <c r="CF498" s="29" t="str">
        <f t="shared" ca="1" si="572"/>
        <v/>
      </c>
      <c r="CG498" s="29" t="e">
        <f ca="1">+_xlfn.IFNA(VLOOKUP($B498,'Resultados General'!$C$11:$CG$510,MATCH(CG$6,'Resultados General'!$C$10:$CG$10,0),0),"")</f>
        <v>#NAME?</v>
      </c>
      <c r="CH498" s="29" t="str">
        <f t="shared" ca="1" si="573"/>
        <v/>
      </c>
      <c r="CI498" s="29" t="str">
        <f t="shared" ca="1" si="574"/>
        <v/>
      </c>
      <c r="CJ498" s="29" t="e">
        <f ca="1">+_xlfn.IFNA(VLOOKUP($B498,'Resultados General'!$C$11:$CG$510,MATCH(CJ$6,'Resultados General'!$C$10:$CG$10,0),0),"")</f>
        <v>#NAME?</v>
      </c>
      <c r="CK498" s="29" t="str">
        <f t="shared" ca="1" si="575"/>
        <v/>
      </c>
      <c r="CL498" s="29" t="str">
        <f t="shared" ca="1" si="576"/>
        <v/>
      </c>
      <c r="CM498" s="29" t="e">
        <f ca="1">+_xlfn.IFNA(VLOOKUP($B498,'Resultados General'!$C$11:$CG$510,MATCH(CM$6,'Resultados General'!$C$10:$CG$10,0),0),"")</f>
        <v>#NAME?</v>
      </c>
      <c r="CN498" s="29" t="str">
        <f t="shared" ca="1" si="577"/>
        <v/>
      </c>
      <c r="CO498" s="29" t="str">
        <f t="shared" ca="1" si="578"/>
        <v/>
      </c>
      <c r="CP498" s="29" t="e">
        <f ca="1">+_xlfn.IFNA(VLOOKUP($B498,'Resultados General'!$C$11:$CG$510,MATCH(CP$6,'Resultados General'!$C$10:$CG$10,0),0),"")</f>
        <v>#NAME?</v>
      </c>
      <c r="CQ498" s="29" t="str">
        <f t="shared" ca="1" si="579"/>
        <v/>
      </c>
      <c r="CR498" s="29" t="str">
        <f t="shared" ca="1" si="580"/>
        <v/>
      </c>
      <c r="CS498" s="29" t="e">
        <f ca="1">+_xlfn.IFNA(VLOOKUP($B498,'Resultados General'!$C$11:$CG$510,MATCH(CS$6,'Resultados General'!$C$10:$CG$10,0),0),"")</f>
        <v>#NAME?</v>
      </c>
      <c r="CT498" s="29" t="str">
        <f t="shared" ca="1" si="581"/>
        <v/>
      </c>
      <c r="CU498" s="29" t="str">
        <f t="shared" ca="1" si="582"/>
        <v/>
      </c>
      <c r="CV498" s="29" t="e">
        <f ca="1">+_xlfn.IFNA(VLOOKUP($B498,'Resultados General'!$C$11:$CG$510,MATCH(CV$6,'Resultados General'!$C$10:$CG$10,0),0),"")</f>
        <v>#NAME?</v>
      </c>
      <c r="CW498" s="29" t="str">
        <f t="shared" ca="1" si="583"/>
        <v/>
      </c>
      <c r="CX498" s="29" t="str">
        <f t="shared" ca="1" si="584"/>
        <v/>
      </c>
      <c r="CY498" s="29" t="e">
        <f ca="1">+_xlfn.IFNA(VLOOKUP($B498,'Resultados General'!$C$11:$CG$510,MATCH(CY$6,'Resultados General'!$C$10:$CG$10,0),0),"")</f>
        <v>#NAME?</v>
      </c>
      <c r="CZ498" s="29" t="str">
        <f t="shared" ca="1" si="585"/>
        <v/>
      </c>
      <c r="DA498" s="29" t="str">
        <f t="shared" ca="1" si="586"/>
        <v/>
      </c>
      <c r="DB498" s="29" t="e">
        <f ca="1">+_xlfn.IFNA(VLOOKUP($B498,'Resultados General'!$C$11:$CG$510,MATCH(DB$6,'Resultados General'!$C$10:$CG$10,0),0),"")</f>
        <v>#NAME?</v>
      </c>
      <c r="DC498" s="29" t="str">
        <f t="shared" ca="1" si="587"/>
        <v/>
      </c>
      <c r="DD498" s="29" t="str">
        <f t="shared" ca="1" si="588"/>
        <v/>
      </c>
      <c r="DE498" s="29" t="e">
        <f ca="1">+_xlfn.IFNA(VLOOKUP($B498,'Resultados General'!$C$11:$CG$510,MATCH(DE$6,'Resultados General'!$C$10:$CG$10,0),0),"")</f>
        <v>#NAME?</v>
      </c>
      <c r="DF498" s="29" t="str">
        <f t="shared" ca="1" si="589"/>
        <v/>
      </c>
      <c r="DG498" s="29" t="str">
        <f t="shared" ca="1" si="590"/>
        <v/>
      </c>
      <c r="DH498" s="29" t="e">
        <f ca="1">+_xlfn.IFNA(VLOOKUP($B498,'Resultados General'!$C$11:$CG$510,MATCH(DH$6,'Resultados General'!$C$10:$CG$10,0),0),"")</f>
        <v>#NAME?</v>
      </c>
      <c r="DI498" s="29" t="str">
        <f t="shared" ca="1" si="591"/>
        <v/>
      </c>
      <c r="DJ498" s="29" t="str">
        <f t="shared" ca="1" si="592"/>
        <v/>
      </c>
      <c r="DK498" s="29" t="e">
        <f ca="1">+_xlfn.IFNA(VLOOKUP($B498,'Resultados General'!$C$11:$CG$510,MATCH(DK$6,'Resultados General'!$C$10:$CG$10,0),0),"")</f>
        <v>#NAME?</v>
      </c>
      <c r="DL498" s="29" t="str">
        <f t="shared" ca="1" si="593"/>
        <v/>
      </c>
      <c r="DM498" s="29" t="str">
        <f t="shared" ca="1" si="594"/>
        <v/>
      </c>
      <c r="DN498" s="29" t="e">
        <f ca="1">+_xlfn.IFNA(VLOOKUP($B498,'Resultados General'!$C$11:$CG$510,MATCH(DN$6,'Resultados General'!$C$10:$CG$10,0),0),"")</f>
        <v>#NAME?</v>
      </c>
      <c r="DO498" s="29" t="str">
        <f t="shared" ca="1" si="595"/>
        <v/>
      </c>
      <c r="DP498" s="29" t="str">
        <f t="shared" ca="1" si="596"/>
        <v/>
      </c>
    </row>
    <row r="499" spans="2:120">
      <c r="B499" s="219" t="str">
        <f>+IF('Resultados General'!C502="","",'Resultados General'!C502)</f>
        <v/>
      </c>
      <c r="C499" s="134" t="e">
        <f ca="1">+_xlfn.IFNA(VLOOKUP('Distribución de puestos'!B499,'Resultados General'!$C$11:$J$510,8,0),"")</f>
        <v>#NAME?</v>
      </c>
      <c r="D499" s="135" t="e">
        <f ca="1">+_xlfn.IFNA(VLOOKUP(B499,'Resultados General'!$C$11:$L$510,10,0),"")</f>
        <v>#NAME?</v>
      </c>
      <c r="E499" s="26" t="s">
        <v>76</v>
      </c>
      <c r="F499" s="26" t="s">
        <v>76</v>
      </c>
      <c r="G499" s="135" t="str">
        <f t="shared" ca="1" si="597"/>
        <v/>
      </c>
      <c r="H499" s="135" t="str">
        <f t="shared" ca="1" si="598"/>
        <v/>
      </c>
      <c r="I499" s="219" t="str">
        <f t="shared" si="599"/>
        <v/>
      </c>
      <c r="J499" s="138"/>
      <c r="M499" s="29" t="e">
        <f ca="1">+_xlfn.IFNA(VLOOKUP($B499,'Resultados General'!$C$11:$CG$510,MATCH(M$6,'Resultados General'!$C$10:$CG$10,0),0),"")</f>
        <v>#NAME?</v>
      </c>
      <c r="N499" s="29" t="str">
        <f t="shared" ca="1" si="525"/>
        <v/>
      </c>
      <c r="O499" s="29" t="str">
        <f t="shared" ca="1" si="526"/>
        <v/>
      </c>
      <c r="P499" s="29" t="e">
        <f ca="1">+_xlfn.IFNA(VLOOKUP($B499,'Resultados General'!$C$11:$CG$510,MATCH(P$6,'Resultados General'!$C$10:$CG$10,0),0),"")</f>
        <v>#NAME?</v>
      </c>
      <c r="Q499" s="29" t="str">
        <f t="shared" ca="1" si="527"/>
        <v/>
      </c>
      <c r="R499" s="29" t="str">
        <f t="shared" ca="1" si="528"/>
        <v/>
      </c>
      <c r="S499" s="29" t="e">
        <f ca="1">+_xlfn.IFNA(VLOOKUP($B499,'Resultados General'!$C$11:$CG$510,MATCH(S$6,'Resultados General'!$C$10:$CG$10,0),0),"")</f>
        <v>#NAME?</v>
      </c>
      <c r="T499" s="29" t="str">
        <f t="shared" ca="1" si="529"/>
        <v/>
      </c>
      <c r="U499" s="29" t="str">
        <f t="shared" ca="1" si="530"/>
        <v/>
      </c>
      <c r="V499" s="29" t="e">
        <f ca="1">+_xlfn.IFNA(VLOOKUP($B499,'Resultados General'!$C$11:$CG$510,MATCH(V$6,'Resultados General'!$C$10:$CG$10,0),0),"")</f>
        <v>#NAME?</v>
      </c>
      <c r="W499" s="29" t="str">
        <f t="shared" ca="1" si="531"/>
        <v/>
      </c>
      <c r="X499" s="29" t="str">
        <f t="shared" ca="1" si="532"/>
        <v/>
      </c>
      <c r="Y499" s="29" t="e">
        <f ca="1">+_xlfn.IFNA(VLOOKUP($B499,'Resultados General'!$C$11:$CG$510,MATCH(Y$6,'Resultados General'!$C$10:$CG$10,0),0),"")</f>
        <v>#NAME?</v>
      </c>
      <c r="Z499" s="29" t="str">
        <f t="shared" ca="1" si="533"/>
        <v/>
      </c>
      <c r="AA499" s="29" t="str">
        <f t="shared" ca="1" si="534"/>
        <v/>
      </c>
      <c r="AB499" s="29" t="e">
        <f ca="1">+_xlfn.IFNA(VLOOKUP($B499,'Resultados General'!$C$11:$CG$510,MATCH(AB$6,'Resultados General'!$C$10:$CG$10,0),0),"")</f>
        <v>#NAME?</v>
      </c>
      <c r="AC499" s="29" t="str">
        <f t="shared" ca="1" si="535"/>
        <v/>
      </c>
      <c r="AD499" s="29" t="str">
        <f t="shared" ca="1" si="536"/>
        <v/>
      </c>
      <c r="AE499" s="29" t="e">
        <f ca="1">+_xlfn.IFNA(VLOOKUP($B499,'Resultados General'!$C$11:$CG$510,MATCH(AE$6,'Resultados General'!$C$10:$CG$10,0),0),"")</f>
        <v>#NAME?</v>
      </c>
      <c r="AF499" s="29" t="str">
        <f t="shared" ca="1" si="537"/>
        <v/>
      </c>
      <c r="AG499" s="29" t="str">
        <f t="shared" ca="1" si="538"/>
        <v/>
      </c>
      <c r="AH499" s="29" t="e">
        <f ca="1">+_xlfn.IFNA(VLOOKUP($B499,'Resultados General'!$C$11:$CG$510,MATCH(AH$6,'Resultados General'!$C$10:$CG$10,0),0),"")</f>
        <v>#NAME?</v>
      </c>
      <c r="AI499" s="29" t="str">
        <f t="shared" ca="1" si="539"/>
        <v/>
      </c>
      <c r="AJ499" s="29" t="str">
        <f t="shared" ca="1" si="540"/>
        <v/>
      </c>
      <c r="AK499" s="29" t="e">
        <f ca="1">+_xlfn.IFNA(VLOOKUP($B499,'Resultados General'!$C$11:$CG$510,MATCH(AK$6,'Resultados General'!$C$10:$CG$10,0),0),"")</f>
        <v>#NAME?</v>
      </c>
      <c r="AL499" s="29" t="str">
        <f t="shared" ca="1" si="541"/>
        <v/>
      </c>
      <c r="AM499" s="29" t="str">
        <f t="shared" ca="1" si="542"/>
        <v/>
      </c>
      <c r="AN499" s="29" t="e">
        <f ca="1">+_xlfn.IFNA(VLOOKUP($B499,'Resultados General'!$C$11:$CG$510,MATCH(AN$6,'Resultados General'!$C$10:$CG$10,0),0),"")</f>
        <v>#NAME?</v>
      </c>
      <c r="AO499" s="29" t="str">
        <f t="shared" ca="1" si="543"/>
        <v/>
      </c>
      <c r="AP499" s="29" t="str">
        <f t="shared" ca="1" si="544"/>
        <v/>
      </c>
      <c r="AQ499" s="29" t="e">
        <f ca="1">+_xlfn.IFNA(VLOOKUP($B499,'Resultados General'!$C$11:$CG$510,MATCH(AQ$6,'Resultados General'!$C$10:$CG$10,0),0),"")</f>
        <v>#NAME?</v>
      </c>
      <c r="AR499" s="29" t="str">
        <f t="shared" ca="1" si="545"/>
        <v/>
      </c>
      <c r="AS499" s="29" t="str">
        <f t="shared" ca="1" si="546"/>
        <v/>
      </c>
      <c r="AT499" s="29" t="e">
        <f ca="1">+_xlfn.IFNA(VLOOKUP($B499,'Resultados General'!$C$11:$CG$510,MATCH(AT$6,'Resultados General'!$C$10:$CG$10,0),0),"")</f>
        <v>#NAME?</v>
      </c>
      <c r="AU499" s="29" t="str">
        <f t="shared" ca="1" si="547"/>
        <v/>
      </c>
      <c r="AV499" s="29" t="str">
        <f t="shared" ca="1" si="548"/>
        <v/>
      </c>
      <c r="AW499" s="29" t="e">
        <f ca="1">+_xlfn.IFNA(VLOOKUP($B499,'Resultados General'!$C$11:$CG$510,MATCH(AW$6,'Resultados General'!$C$10:$CG$10,0),0),"")</f>
        <v>#NAME?</v>
      </c>
      <c r="AX499" s="29" t="str">
        <f t="shared" ca="1" si="549"/>
        <v/>
      </c>
      <c r="AY499" s="29" t="str">
        <f t="shared" ca="1" si="550"/>
        <v/>
      </c>
      <c r="AZ499" s="29" t="e">
        <f ca="1">+_xlfn.IFNA(VLOOKUP($B499,'Resultados General'!$C$11:$CG$510,MATCH(AZ$6,'Resultados General'!$C$10:$CG$10,0),0),"")</f>
        <v>#NAME?</v>
      </c>
      <c r="BA499" s="29" t="str">
        <f t="shared" ca="1" si="551"/>
        <v/>
      </c>
      <c r="BB499" s="29" t="str">
        <f t="shared" ca="1" si="552"/>
        <v/>
      </c>
      <c r="BC499" s="29" t="e">
        <f ca="1">+_xlfn.IFNA(VLOOKUP($B499,'Resultados General'!$C$11:$CG$510,MATCH(BC$6,'Resultados General'!$C$10:$CG$10,0),0),"")</f>
        <v>#NAME?</v>
      </c>
      <c r="BD499" s="29" t="str">
        <f t="shared" ca="1" si="553"/>
        <v/>
      </c>
      <c r="BE499" s="29" t="str">
        <f t="shared" ca="1" si="554"/>
        <v/>
      </c>
      <c r="BF499" s="29" t="e">
        <f ca="1">+_xlfn.IFNA(VLOOKUP($B499,'Resultados General'!$C$11:$CG$510,MATCH(BF$6,'Resultados General'!$C$10:$CG$10,0),0),"")</f>
        <v>#NAME?</v>
      </c>
      <c r="BG499" s="29" t="str">
        <f t="shared" ca="1" si="555"/>
        <v/>
      </c>
      <c r="BH499" s="29" t="str">
        <f t="shared" ca="1" si="556"/>
        <v/>
      </c>
      <c r="BI499" s="29" t="e">
        <f ca="1">+_xlfn.IFNA(VLOOKUP($B499,'Resultados General'!$C$11:$CG$510,MATCH(BI$6,'Resultados General'!$C$10:$CG$10,0),0),"")</f>
        <v>#NAME?</v>
      </c>
      <c r="BJ499" s="29" t="str">
        <f t="shared" ca="1" si="557"/>
        <v/>
      </c>
      <c r="BK499" s="29" t="str">
        <f t="shared" ca="1" si="558"/>
        <v/>
      </c>
      <c r="BL499" s="29" t="e">
        <f ca="1">+_xlfn.IFNA(VLOOKUP($B499,'Resultados General'!$C$11:$CG$510,MATCH(BL$6,'Resultados General'!$C$10:$CG$10,0),0),"")</f>
        <v>#NAME?</v>
      </c>
      <c r="BM499" s="29" t="str">
        <f t="shared" ca="1" si="559"/>
        <v/>
      </c>
      <c r="BN499" s="29" t="str">
        <f t="shared" ca="1" si="560"/>
        <v/>
      </c>
      <c r="BO499" s="29" t="e">
        <f ca="1">+_xlfn.IFNA(VLOOKUP($B499,'Resultados General'!$C$11:$CG$510,MATCH(BO$6,'Resultados General'!$C$10:$CG$10,0),0),"")</f>
        <v>#NAME?</v>
      </c>
      <c r="BP499" s="29" t="str">
        <f t="shared" ca="1" si="561"/>
        <v/>
      </c>
      <c r="BQ499" s="29" t="str">
        <f t="shared" ca="1" si="562"/>
        <v/>
      </c>
      <c r="BR499" s="29" t="e">
        <f ca="1">+_xlfn.IFNA(VLOOKUP($B499,'Resultados General'!$C$11:$CG$510,MATCH(BR$6,'Resultados General'!$C$10:$CG$10,0),0),"")</f>
        <v>#NAME?</v>
      </c>
      <c r="BS499" s="29" t="str">
        <f t="shared" ca="1" si="563"/>
        <v/>
      </c>
      <c r="BT499" s="29" t="str">
        <f t="shared" ca="1" si="564"/>
        <v/>
      </c>
      <c r="BU499" s="29" t="e">
        <f ca="1">+_xlfn.IFNA(VLOOKUP($B499,'Resultados General'!$C$11:$CG$510,MATCH(BU$6,'Resultados General'!$C$10:$CG$10,0),0),"")</f>
        <v>#NAME?</v>
      </c>
      <c r="BV499" s="29" t="str">
        <f t="shared" ca="1" si="565"/>
        <v/>
      </c>
      <c r="BW499" s="29" t="str">
        <f t="shared" ca="1" si="566"/>
        <v/>
      </c>
      <c r="BX499" s="29" t="e">
        <f ca="1">+_xlfn.IFNA(VLOOKUP($B499,'Resultados General'!$C$11:$CG$510,MATCH(BX$6,'Resultados General'!$C$10:$CG$10,0),0),"")</f>
        <v>#NAME?</v>
      </c>
      <c r="BY499" s="29" t="str">
        <f t="shared" ca="1" si="567"/>
        <v/>
      </c>
      <c r="BZ499" s="29" t="str">
        <f t="shared" ca="1" si="568"/>
        <v/>
      </c>
      <c r="CA499" s="29" t="e">
        <f ca="1">+_xlfn.IFNA(VLOOKUP($B499,'Resultados General'!$C$11:$CG$510,MATCH(CA$6,'Resultados General'!$C$10:$CG$10,0),0),"")</f>
        <v>#NAME?</v>
      </c>
      <c r="CB499" s="29" t="str">
        <f t="shared" ca="1" si="569"/>
        <v/>
      </c>
      <c r="CC499" s="29" t="str">
        <f t="shared" ca="1" si="570"/>
        <v/>
      </c>
      <c r="CD499" s="29" t="e">
        <f ca="1">+_xlfn.IFNA(VLOOKUP($B499,'Resultados General'!$C$11:$CG$510,MATCH(CD$6,'Resultados General'!$C$10:$CG$10,0),0),"")</f>
        <v>#NAME?</v>
      </c>
      <c r="CE499" s="29" t="str">
        <f t="shared" ca="1" si="571"/>
        <v/>
      </c>
      <c r="CF499" s="29" t="str">
        <f t="shared" ca="1" si="572"/>
        <v/>
      </c>
      <c r="CG499" s="29" t="e">
        <f ca="1">+_xlfn.IFNA(VLOOKUP($B499,'Resultados General'!$C$11:$CG$510,MATCH(CG$6,'Resultados General'!$C$10:$CG$10,0),0),"")</f>
        <v>#NAME?</v>
      </c>
      <c r="CH499" s="29" t="str">
        <f t="shared" ca="1" si="573"/>
        <v/>
      </c>
      <c r="CI499" s="29" t="str">
        <f t="shared" ca="1" si="574"/>
        <v/>
      </c>
      <c r="CJ499" s="29" t="e">
        <f ca="1">+_xlfn.IFNA(VLOOKUP($B499,'Resultados General'!$C$11:$CG$510,MATCH(CJ$6,'Resultados General'!$C$10:$CG$10,0),0),"")</f>
        <v>#NAME?</v>
      </c>
      <c r="CK499" s="29" t="str">
        <f t="shared" ca="1" si="575"/>
        <v/>
      </c>
      <c r="CL499" s="29" t="str">
        <f t="shared" ca="1" si="576"/>
        <v/>
      </c>
      <c r="CM499" s="29" t="e">
        <f ca="1">+_xlfn.IFNA(VLOOKUP($B499,'Resultados General'!$C$11:$CG$510,MATCH(CM$6,'Resultados General'!$C$10:$CG$10,0),0),"")</f>
        <v>#NAME?</v>
      </c>
      <c r="CN499" s="29" t="str">
        <f t="shared" ca="1" si="577"/>
        <v/>
      </c>
      <c r="CO499" s="29" t="str">
        <f t="shared" ca="1" si="578"/>
        <v/>
      </c>
      <c r="CP499" s="29" t="e">
        <f ca="1">+_xlfn.IFNA(VLOOKUP($B499,'Resultados General'!$C$11:$CG$510,MATCH(CP$6,'Resultados General'!$C$10:$CG$10,0),0),"")</f>
        <v>#NAME?</v>
      </c>
      <c r="CQ499" s="29" t="str">
        <f t="shared" ca="1" si="579"/>
        <v/>
      </c>
      <c r="CR499" s="29" t="str">
        <f t="shared" ca="1" si="580"/>
        <v/>
      </c>
      <c r="CS499" s="29" t="e">
        <f ca="1">+_xlfn.IFNA(VLOOKUP($B499,'Resultados General'!$C$11:$CG$510,MATCH(CS$6,'Resultados General'!$C$10:$CG$10,0),0),"")</f>
        <v>#NAME?</v>
      </c>
      <c r="CT499" s="29" t="str">
        <f t="shared" ca="1" si="581"/>
        <v/>
      </c>
      <c r="CU499" s="29" t="str">
        <f t="shared" ca="1" si="582"/>
        <v/>
      </c>
      <c r="CV499" s="29" t="e">
        <f ca="1">+_xlfn.IFNA(VLOOKUP($B499,'Resultados General'!$C$11:$CG$510,MATCH(CV$6,'Resultados General'!$C$10:$CG$10,0),0),"")</f>
        <v>#NAME?</v>
      </c>
      <c r="CW499" s="29" t="str">
        <f t="shared" ca="1" si="583"/>
        <v/>
      </c>
      <c r="CX499" s="29" t="str">
        <f t="shared" ca="1" si="584"/>
        <v/>
      </c>
      <c r="CY499" s="29" t="e">
        <f ca="1">+_xlfn.IFNA(VLOOKUP($B499,'Resultados General'!$C$11:$CG$510,MATCH(CY$6,'Resultados General'!$C$10:$CG$10,0),0),"")</f>
        <v>#NAME?</v>
      </c>
      <c r="CZ499" s="29" t="str">
        <f t="shared" ca="1" si="585"/>
        <v/>
      </c>
      <c r="DA499" s="29" t="str">
        <f t="shared" ca="1" si="586"/>
        <v/>
      </c>
      <c r="DB499" s="29" t="e">
        <f ca="1">+_xlfn.IFNA(VLOOKUP($B499,'Resultados General'!$C$11:$CG$510,MATCH(DB$6,'Resultados General'!$C$10:$CG$10,0),0),"")</f>
        <v>#NAME?</v>
      </c>
      <c r="DC499" s="29" t="str">
        <f t="shared" ca="1" si="587"/>
        <v/>
      </c>
      <c r="DD499" s="29" t="str">
        <f t="shared" ca="1" si="588"/>
        <v/>
      </c>
      <c r="DE499" s="29" t="e">
        <f ca="1">+_xlfn.IFNA(VLOOKUP($B499,'Resultados General'!$C$11:$CG$510,MATCH(DE$6,'Resultados General'!$C$10:$CG$10,0),0),"")</f>
        <v>#NAME?</v>
      </c>
      <c r="DF499" s="29" t="str">
        <f t="shared" ca="1" si="589"/>
        <v/>
      </c>
      <c r="DG499" s="29" t="str">
        <f t="shared" ca="1" si="590"/>
        <v/>
      </c>
      <c r="DH499" s="29" t="e">
        <f ca="1">+_xlfn.IFNA(VLOOKUP($B499,'Resultados General'!$C$11:$CG$510,MATCH(DH$6,'Resultados General'!$C$10:$CG$10,0),0),"")</f>
        <v>#NAME?</v>
      </c>
      <c r="DI499" s="29" t="str">
        <f t="shared" ca="1" si="591"/>
        <v/>
      </c>
      <c r="DJ499" s="29" t="str">
        <f t="shared" ca="1" si="592"/>
        <v/>
      </c>
      <c r="DK499" s="29" t="e">
        <f ca="1">+_xlfn.IFNA(VLOOKUP($B499,'Resultados General'!$C$11:$CG$510,MATCH(DK$6,'Resultados General'!$C$10:$CG$10,0),0),"")</f>
        <v>#NAME?</v>
      </c>
      <c r="DL499" s="29" t="str">
        <f t="shared" ca="1" si="593"/>
        <v/>
      </c>
      <c r="DM499" s="29" t="str">
        <f t="shared" ca="1" si="594"/>
        <v/>
      </c>
      <c r="DN499" s="29" t="e">
        <f ca="1">+_xlfn.IFNA(VLOOKUP($B499,'Resultados General'!$C$11:$CG$510,MATCH(DN$6,'Resultados General'!$C$10:$CG$10,0),0),"")</f>
        <v>#NAME?</v>
      </c>
      <c r="DO499" s="29" t="str">
        <f t="shared" ca="1" si="595"/>
        <v/>
      </c>
      <c r="DP499" s="29" t="str">
        <f t="shared" ca="1" si="596"/>
        <v/>
      </c>
    </row>
    <row r="500" spans="2:120">
      <c r="B500" s="219" t="str">
        <f>+IF('Resultados General'!C503="","",'Resultados General'!C503)</f>
        <v/>
      </c>
      <c r="C500" s="134" t="e">
        <f ca="1">+_xlfn.IFNA(VLOOKUP('Distribución de puestos'!B500,'Resultados General'!$C$11:$J$510,8,0),"")</f>
        <v>#NAME?</v>
      </c>
      <c r="D500" s="135" t="e">
        <f ca="1">+_xlfn.IFNA(VLOOKUP(B500,'Resultados General'!$C$11:$L$510,10,0),"")</f>
        <v>#NAME?</v>
      </c>
      <c r="E500" s="26" t="s">
        <v>76</v>
      </c>
      <c r="F500" s="26" t="s">
        <v>76</v>
      </c>
      <c r="G500" s="135" t="str">
        <f t="shared" ca="1" si="597"/>
        <v/>
      </c>
      <c r="H500" s="135" t="str">
        <f t="shared" ca="1" si="598"/>
        <v/>
      </c>
      <c r="I500" s="219" t="str">
        <f t="shared" si="599"/>
        <v/>
      </c>
      <c r="J500" s="138"/>
      <c r="M500" s="29" t="e">
        <f ca="1">+_xlfn.IFNA(VLOOKUP($B500,'Resultados General'!$C$11:$CG$510,MATCH(M$6,'Resultados General'!$C$10:$CG$10,0),0),"")</f>
        <v>#NAME?</v>
      </c>
      <c r="N500" s="29" t="str">
        <f t="shared" ca="1" si="525"/>
        <v/>
      </c>
      <c r="O500" s="29" t="str">
        <f t="shared" ca="1" si="526"/>
        <v/>
      </c>
      <c r="P500" s="29" t="e">
        <f ca="1">+_xlfn.IFNA(VLOOKUP($B500,'Resultados General'!$C$11:$CG$510,MATCH(P$6,'Resultados General'!$C$10:$CG$10,0),0),"")</f>
        <v>#NAME?</v>
      </c>
      <c r="Q500" s="29" t="str">
        <f t="shared" ca="1" si="527"/>
        <v/>
      </c>
      <c r="R500" s="29" t="str">
        <f t="shared" ca="1" si="528"/>
        <v/>
      </c>
      <c r="S500" s="29" t="e">
        <f ca="1">+_xlfn.IFNA(VLOOKUP($B500,'Resultados General'!$C$11:$CG$510,MATCH(S$6,'Resultados General'!$C$10:$CG$10,0),0),"")</f>
        <v>#NAME?</v>
      </c>
      <c r="T500" s="29" t="str">
        <f t="shared" ca="1" si="529"/>
        <v/>
      </c>
      <c r="U500" s="29" t="str">
        <f t="shared" ca="1" si="530"/>
        <v/>
      </c>
      <c r="V500" s="29" t="e">
        <f ca="1">+_xlfn.IFNA(VLOOKUP($B500,'Resultados General'!$C$11:$CG$510,MATCH(V$6,'Resultados General'!$C$10:$CG$10,0),0),"")</f>
        <v>#NAME?</v>
      </c>
      <c r="W500" s="29" t="str">
        <f t="shared" ca="1" si="531"/>
        <v/>
      </c>
      <c r="X500" s="29" t="str">
        <f t="shared" ca="1" si="532"/>
        <v/>
      </c>
      <c r="Y500" s="29" t="e">
        <f ca="1">+_xlfn.IFNA(VLOOKUP($B500,'Resultados General'!$C$11:$CG$510,MATCH(Y$6,'Resultados General'!$C$10:$CG$10,0),0),"")</f>
        <v>#NAME?</v>
      </c>
      <c r="Z500" s="29" t="str">
        <f t="shared" ca="1" si="533"/>
        <v/>
      </c>
      <c r="AA500" s="29" t="str">
        <f t="shared" ca="1" si="534"/>
        <v/>
      </c>
      <c r="AB500" s="29" t="e">
        <f ca="1">+_xlfn.IFNA(VLOOKUP($B500,'Resultados General'!$C$11:$CG$510,MATCH(AB$6,'Resultados General'!$C$10:$CG$10,0),0),"")</f>
        <v>#NAME?</v>
      </c>
      <c r="AC500" s="29" t="str">
        <f t="shared" ca="1" si="535"/>
        <v/>
      </c>
      <c r="AD500" s="29" t="str">
        <f t="shared" ca="1" si="536"/>
        <v/>
      </c>
      <c r="AE500" s="29" t="e">
        <f ca="1">+_xlfn.IFNA(VLOOKUP($B500,'Resultados General'!$C$11:$CG$510,MATCH(AE$6,'Resultados General'!$C$10:$CG$10,0),0),"")</f>
        <v>#NAME?</v>
      </c>
      <c r="AF500" s="29" t="str">
        <f t="shared" ca="1" si="537"/>
        <v/>
      </c>
      <c r="AG500" s="29" t="str">
        <f t="shared" ca="1" si="538"/>
        <v/>
      </c>
      <c r="AH500" s="29" t="e">
        <f ca="1">+_xlfn.IFNA(VLOOKUP($B500,'Resultados General'!$C$11:$CG$510,MATCH(AH$6,'Resultados General'!$C$10:$CG$10,0),0),"")</f>
        <v>#NAME?</v>
      </c>
      <c r="AI500" s="29" t="str">
        <f t="shared" ca="1" si="539"/>
        <v/>
      </c>
      <c r="AJ500" s="29" t="str">
        <f t="shared" ca="1" si="540"/>
        <v/>
      </c>
      <c r="AK500" s="29" t="e">
        <f ca="1">+_xlfn.IFNA(VLOOKUP($B500,'Resultados General'!$C$11:$CG$510,MATCH(AK$6,'Resultados General'!$C$10:$CG$10,0),0),"")</f>
        <v>#NAME?</v>
      </c>
      <c r="AL500" s="29" t="str">
        <f t="shared" ca="1" si="541"/>
        <v/>
      </c>
      <c r="AM500" s="29" t="str">
        <f t="shared" ca="1" si="542"/>
        <v/>
      </c>
      <c r="AN500" s="29" t="e">
        <f ca="1">+_xlfn.IFNA(VLOOKUP($B500,'Resultados General'!$C$11:$CG$510,MATCH(AN$6,'Resultados General'!$C$10:$CG$10,0),0),"")</f>
        <v>#NAME?</v>
      </c>
      <c r="AO500" s="29" t="str">
        <f t="shared" ca="1" si="543"/>
        <v/>
      </c>
      <c r="AP500" s="29" t="str">
        <f t="shared" ca="1" si="544"/>
        <v/>
      </c>
      <c r="AQ500" s="29" t="e">
        <f ca="1">+_xlfn.IFNA(VLOOKUP($B500,'Resultados General'!$C$11:$CG$510,MATCH(AQ$6,'Resultados General'!$C$10:$CG$10,0),0),"")</f>
        <v>#NAME?</v>
      </c>
      <c r="AR500" s="29" t="str">
        <f t="shared" ca="1" si="545"/>
        <v/>
      </c>
      <c r="AS500" s="29" t="str">
        <f t="shared" ca="1" si="546"/>
        <v/>
      </c>
      <c r="AT500" s="29" t="e">
        <f ca="1">+_xlfn.IFNA(VLOOKUP($B500,'Resultados General'!$C$11:$CG$510,MATCH(AT$6,'Resultados General'!$C$10:$CG$10,0),0),"")</f>
        <v>#NAME?</v>
      </c>
      <c r="AU500" s="29" t="str">
        <f t="shared" ca="1" si="547"/>
        <v/>
      </c>
      <c r="AV500" s="29" t="str">
        <f t="shared" ca="1" si="548"/>
        <v/>
      </c>
      <c r="AW500" s="29" t="e">
        <f ca="1">+_xlfn.IFNA(VLOOKUP($B500,'Resultados General'!$C$11:$CG$510,MATCH(AW$6,'Resultados General'!$C$10:$CG$10,0),0),"")</f>
        <v>#NAME?</v>
      </c>
      <c r="AX500" s="29" t="str">
        <f t="shared" ca="1" si="549"/>
        <v/>
      </c>
      <c r="AY500" s="29" t="str">
        <f t="shared" ca="1" si="550"/>
        <v/>
      </c>
      <c r="AZ500" s="29" t="e">
        <f ca="1">+_xlfn.IFNA(VLOOKUP($B500,'Resultados General'!$C$11:$CG$510,MATCH(AZ$6,'Resultados General'!$C$10:$CG$10,0),0),"")</f>
        <v>#NAME?</v>
      </c>
      <c r="BA500" s="29" t="str">
        <f t="shared" ca="1" si="551"/>
        <v/>
      </c>
      <c r="BB500" s="29" t="str">
        <f t="shared" ca="1" si="552"/>
        <v/>
      </c>
      <c r="BC500" s="29" t="e">
        <f ca="1">+_xlfn.IFNA(VLOOKUP($B500,'Resultados General'!$C$11:$CG$510,MATCH(BC$6,'Resultados General'!$C$10:$CG$10,0),0),"")</f>
        <v>#NAME?</v>
      </c>
      <c r="BD500" s="29" t="str">
        <f t="shared" ca="1" si="553"/>
        <v/>
      </c>
      <c r="BE500" s="29" t="str">
        <f t="shared" ca="1" si="554"/>
        <v/>
      </c>
      <c r="BF500" s="29" t="e">
        <f ca="1">+_xlfn.IFNA(VLOOKUP($B500,'Resultados General'!$C$11:$CG$510,MATCH(BF$6,'Resultados General'!$C$10:$CG$10,0),0),"")</f>
        <v>#NAME?</v>
      </c>
      <c r="BG500" s="29" t="str">
        <f t="shared" ca="1" si="555"/>
        <v/>
      </c>
      <c r="BH500" s="29" t="str">
        <f t="shared" ca="1" si="556"/>
        <v/>
      </c>
      <c r="BI500" s="29" t="e">
        <f ca="1">+_xlfn.IFNA(VLOOKUP($B500,'Resultados General'!$C$11:$CG$510,MATCH(BI$6,'Resultados General'!$C$10:$CG$10,0),0),"")</f>
        <v>#NAME?</v>
      </c>
      <c r="BJ500" s="29" t="str">
        <f t="shared" ca="1" si="557"/>
        <v/>
      </c>
      <c r="BK500" s="29" t="str">
        <f t="shared" ca="1" si="558"/>
        <v/>
      </c>
      <c r="BL500" s="29" t="e">
        <f ca="1">+_xlfn.IFNA(VLOOKUP($B500,'Resultados General'!$C$11:$CG$510,MATCH(BL$6,'Resultados General'!$C$10:$CG$10,0),0),"")</f>
        <v>#NAME?</v>
      </c>
      <c r="BM500" s="29" t="str">
        <f t="shared" ca="1" si="559"/>
        <v/>
      </c>
      <c r="BN500" s="29" t="str">
        <f t="shared" ca="1" si="560"/>
        <v/>
      </c>
      <c r="BO500" s="29" t="e">
        <f ca="1">+_xlfn.IFNA(VLOOKUP($B500,'Resultados General'!$C$11:$CG$510,MATCH(BO$6,'Resultados General'!$C$10:$CG$10,0),0),"")</f>
        <v>#NAME?</v>
      </c>
      <c r="BP500" s="29" t="str">
        <f t="shared" ca="1" si="561"/>
        <v/>
      </c>
      <c r="BQ500" s="29" t="str">
        <f t="shared" ca="1" si="562"/>
        <v/>
      </c>
      <c r="BR500" s="29" t="e">
        <f ca="1">+_xlfn.IFNA(VLOOKUP($B500,'Resultados General'!$C$11:$CG$510,MATCH(BR$6,'Resultados General'!$C$10:$CG$10,0),0),"")</f>
        <v>#NAME?</v>
      </c>
      <c r="BS500" s="29" t="str">
        <f t="shared" ca="1" si="563"/>
        <v/>
      </c>
      <c r="BT500" s="29" t="str">
        <f t="shared" ca="1" si="564"/>
        <v/>
      </c>
      <c r="BU500" s="29" t="e">
        <f ca="1">+_xlfn.IFNA(VLOOKUP($B500,'Resultados General'!$C$11:$CG$510,MATCH(BU$6,'Resultados General'!$C$10:$CG$10,0),0),"")</f>
        <v>#NAME?</v>
      </c>
      <c r="BV500" s="29" t="str">
        <f t="shared" ca="1" si="565"/>
        <v/>
      </c>
      <c r="BW500" s="29" t="str">
        <f t="shared" ca="1" si="566"/>
        <v/>
      </c>
      <c r="BX500" s="29" t="e">
        <f ca="1">+_xlfn.IFNA(VLOOKUP($B500,'Resultados General'!$C$11:$CG$510,MATCH(BX$6,'Resultados General'!$C$10:$CG$10,0),0),"")</f>
        <v>#NAME?</v>
      </c>
      <c r="BY500" s="29" t="str">
        <f t="shared" ca="1" si="567"/>
        <v/>
      </c>
      <c r="BZ500" s="29" t="str">
        <f t="shared" ca="1" si="568"/>
        <v/>
      </c>
      <c r="CA500" s="29" t="e">
        <f ca="1">+_xlfn.IFNA(VLOOKUP($B500,'Resultados General'!$C$11:$CG$510,MATCH(CA$6,'Resultados General'!$C$10:$CG$10,0),0),"")</f>
        <v>#NAME?</v>
      </c>
      <c r="CB500" s="29" t="str">
        <f t="shared" ca="1" si="569"/>
        <v/>
      </c>
      <c r="CC500" s="29" t="str">
        <f t="shared" ca="1" si="570"/>
        <v/>
      </c>
      <c r="CD500" s="29" t="e">
        <f ca="1">+_xlfn.IFNA(VLOOKUP($B500,'Resultados General'!$C$11:$CG$510,MATCH(CD$6,'Resultados General'!$C$10:$CG$10,0),0),"")</f>
        <v>#NAME?</v>
      </c>
      <c r="CE500" s="29" t="str">
        <f t="shared" ca="1" si="571"/>
        <v/>
      </c>
      <c r="CF500" s="29" t="str">
        <f t="shared" ca="1" si="572"/>
        <v/>
      </c>
      <c r="CG500" s="29" t="e">
        <f ca="1">+_xlfn.IFNA(VLOOKUP($B500,'Resultados General'!$C$11:$CG$510,MATCH(CG$6,'Resultados General'!$C$10:$CG$10,0),0),"")</f>
        <v>#NAME?</v>
      </c>
      <c r="CH500" s="29" t="str">
        <f t="shared" ca="1" si="573"/>
        <v/>
      </c>
      <c r="CI500" s="29" t="str">
        <f t="shared" ca="1" si="574"/>
        <v/>
      </c>
      <c r="CJ500" s="29" t="e">
        <f ca="1">+_xlfn.IFNA(VLOOKUP($B500,'Resultados General'!$C$11:$CG$510,MATCH(CJ$6,'Resultados General'!$C$10:$CG$10,0),0),"")</f>
        <v>#NAME?</v>
      </c>
      <c r="CK500" s="29" t="str">
        <f t="shared" ca="1" si="575"/>
        <v/>
      </c>
      <c r="CL500" s="29" t="str">
        <f t="shared" ca="1" si="576"/>
        <v/>
      </c>
      <c r="CM500" s="29" t="e">
        <f ca="1">+_xlfn.IFNA(VLOOKUP($B500,'Resultados General'!$C$11:$CG$510,MATCH(CM$6,'Resultados General'!$C$10:$CG$10,0),0),"")</f>
        <v>#NAME?</v>
      </c>
      <c r="CN500" s="29" t="str">
        <f t="shared" ca="1" si="577"/>
        <v/>
      </c>
      <c r="CO500" s="29" t="str">
        <f t="shared" ca="1" si="578"/>
        <v/>
      </c>
      <c r="CP500" s="29" t="e">
        <f ca="1">+_xlfn.IFNA(VLOOKUP($B500,'Resultados General'!$C$11:$CG$510,MATCH(CP$6,'Resultados General'!$C$10:$CG$10,0),0),"")</f>
        <v>#NAME?</v>
      </c>
      <c r="CQ500" s="29" t="str">
        <f t="shared" ca="1" si="579"/>
        <v/>
      </c>
      <c r="CR500" s="29" t="str">
        <f t="shared" ca="1" si="580"/>
        <v/>
      </c>
      <c r="CS500" s="29" t="e">
        <f ca="1">+_xlfn.IFNA(VLOOKUP($B500,'Resultados General'!$C$11:$CG$510,MATCH(CS$6,'Resultados General'!$C$10:$CG$10,0),0),"")</f>
        <v>#NAME?</v>
      </c>
      <c r="CT500" s="29" t="str">
        <f t="shared" ca="1" si="581"/>
        <v/>
      </c>
      <c r="CU500" s="29" t="str">
        <f t="shared" ca="1" si="582"/>
        <v/>
      </c>
      <c r="CV500" s="29" t="e">
        <f ca="1">+_xlfn.IFNA(VLOOKUP($B500,'Resultados General'!$C$11:$CG$510,MATCH(CV$6,'Resultados General'!$C$10:$CG$10,0),0),"")</f>
        <v>#NAME?</v>
      </c>
      <c r="CW500" s="29" t="str">
        <f t="shared" ca="1" si="583"/>
        <v/>
      </c>
      <c r="CX500" s="29" t="str">
        <f t="shared" ca="1" si="584"/>
        <v/>
      </c>
      <c r="CY500" s="29" t="e">
        <f ca="1">+_xlfn.IFNA(VLOOKUP($B500,'Resultados General'!$C$11:$CG$510,MATCH(CY$6,'Resultados General'!$C$10:$CG$10,0),0),"")</f>
        <v>#NAME?</v>
      </c>
      <c r="CZ500" s="29" t="str">
        <f t="shared" ca="1" si="585"/>
        <v/>
      </c>
      <c r="DA500" s="29" t="str">
        <f t="shared" ca="1" si="586"/>
        <v/>
      </c>
      <c r="DB500" s="29" t="e">
        <f ca="1">+_xlfn.IFNA(VLOOKUP($B500,'Resultados General'!$C$11:$CG$510,MATCH(DB$6,'Resultados General'!$C$10:$CG$10,0),0),"")</f>
        <v>#NAME?</v>
      </c>
      <c r="DC500" s="29" t="str">
        <f t="shared" ca="1" si="587"/>
        <v/>
      </c>
      <c r="DD500" s="29" t="str">
        <f t="shared" ca="1" si="588"/>
        <v/>
      </c>
      <c r="DE500" s="29" t="e">
        <f ca="1">+_xlfn.IFNA(VLOOKUP($B500,'Resultados General'!$C$11:$CG$510,MATCH(DE$6,'Resultados General'!$C$10:$CG$10,0),0),"")</f>
        <v>#NAME?</v>
      </c>
      <c r="DF500" s="29" t="str">
        <f t="shared" ca="1" si="589"/>
        <v/>
      </c>
      <c r="DG500" s="29" t="str">
        <f t="shared" ca="1" si="590"/>
        <v/>
      </c>
      <c r="DH500" s="29" t="e">
        <f ca="1">+_xlfn.IFNA(VLOOKUP($B500,'Resultados General'!$C$11:$CG$510,MATCH(DH$6,'Resultados General'!$C$10:$CG$10,0),0),"")</f>
        <v>#NAME?</v>
      </c>
      <c r="DI500" s="29" t="str">
        <f t="shared" ca="1" si="591"/>
        <v/>
      </c>
      <c r="DJ500" s="29" t="str">
        <f t="shared" ca="1" si="592"/>
        <v/>
      </c>
      <c r="DK500" s="29" t="e">
        <f ca="1">+_xlfn.IFNA(VLOOKUP($B500,'Resultados General'!$C$11:$CG$510,MATCH(DK$6,'Resultados General'!$C$10:$CG$10,0),0),"")</f>
        <v>#NAME?</v>
      </c>
      <c r="DL500" s="29" t="str">
        <f t="shared" ca="1" si="593"/>
        <v/>
      </c>
      <c r="DM500" s="29" t="str">
        <f t="shared" ca="1" si="594"/>
        <v/>
      </c>
      <c r="DN500" s="29" t="e">
        <f ca="1">+_xlfn.IFNA(VLOOKUP($B500,'Resultados General'!$C$11:$CG$510,MATCH(DN$6,'Resultados General'!$C$10:$CG$10,0),0),"")</f>
        <v>#NAME?</v>
      </c>
      <c r="DO500" s="29" t="str">
        <f t="shared" ca="1" si="595"/>
        <v/>
      </c>
      <c r="DP500" s="29" t="str">
        <f t="shared" ca="1" si="596"/>
        <v/>
      </c>
    </row>
    <row r="501" spans="2:120">
      <c r="B501" s="219" t="str">
        <f>+IF('Resultados General'!C504="","",'Resultados General'!C504)</f>
        <v/>
      </c>
      <c r="C501" s="134" t="e">
        <f ca="1">+_xlfn.IFNA(VLOOKUP('Distribución de puestos'!B501,'Resultados General'!$C$11:$J$510,8,0),"")</f>
        <v>#NAME?</v>
      </c>
      <c r="D501" s="135" t="e">
        <f ca="1">+_xlfn.IFNA(VLOOKUP(B501,'Resultados General'!$C$11:$L$510,10,0),"")</f>
        <v>#NAME?</v>
      </c>
      <c r="E501" s="26" t="s">
        <v>76</v>
      </c>
      <c r="F501" s="26" t="s">
        <v>76</v>
      </c>
      <c r="G501" s="135" t="str">
        <f t="shared" ca="1" si="597"/>
        <v/>
      </c>
      <c r="H501" s="135" t="str">
        <f t="shared" ca="1" si="598"/>
        <v/>
      </c>
      <c r="I501" s="219" t="str">
        <f t="shared" si="599"/>
        <v/>
      </c>
      <c r="J501" s="138"/>
      <c r="M501" s="29" t="e">
        <f ca="1">+_xlfn.IFNA(VLOOKUP($B501,'Resultados General'!$C$11:$CG$510,MATCH(M$6,'Resultados General'!$C$10:$CG$10,0),0),"")</f>
        <v>#NAME?</v>
      </c>
      <c r="N501" s="29" t="str">
        <f t="shared" ca="1" si="525"/>
        <v/>
      </c>
      <c r="O501" s="29" t="str">
        <f t="shared" ca="1" si="526"/>
        <v/>
      </c>
      <c r="P501" s="29" t="e">
        <f ca="1">+_xlfn.IFNA(VLOOKUP($B501,'Resultados General'!$C$11:$CG$510,MATCH(P$6,'Resultados General'!$C$10:$CG$10,0),0),"")</f>
        <v>#NAME?</v>
      </c>
      <c r="Q501" s="29" t="str">
        <f t="shared" ca="1" si="527"/>
        <v/>
      </c>
      <c r="R501" s="29" t="str">
        <f t="shared" ca="1" si="528"/>
        <v/>
      </c>
      <c r="S501" s="29" t="e">
        <f ca="1">+_xlfn.IFNA(VLOOKUP($B501,'Resultados General'!$C$11:$CG$510,MATCH(S$6,'Resultados General'!$C$10:$CG$10,0),0),"")</f>
        <v>#NAME?</v>
      </c>
      <c r="T501" s="29" t="str">
        <f t="shared" ca="1" si="529"/>
        <v/>
      </c>
      <c r="U501" s="29" t="str">
        <f t="shared" ca="1" si="530"/>
        <v/>
      </c>
      <c r="V501" s="29" t="e">
        <f ca="1">+_xlfn.IFNA(VLOOKUP($B501,'Resultados General'!$C$11:$CG$510,MATCH(V$6,'Resultados General'!$C$10:$CG$10,0),0),"")</f>
        <v>#NAME?</v>
      </c>
      <c r="W501" s="29" t="str">
        <f t="shared" ca="1" si="531"/>
        <v/>
      </c>
      <c r="X501" s="29" t="str">
        <f t="shared" ca="1" si="532"/>
        <v/>
      </c>
      <c r="Y501" s="29" t="e">
        <f ca="1">+_xlfn.IFNA(VLOOKUP($B501,'Resultados General'!$C$11:$CG$510,MATCH(Y$6,'Resultados General'!$C$10:$CG$10,0),0),"")</f>
        <v>#NAME?</v>
      </c>
      <c r="Z501" s="29" t="str">
        <f t="shared" ca="1" si="533"/>
        <v/>
      </c>
      <c r="AA501" s="29" t="str">
        <f t="shared" ca="1" si="534"/>
        <v/>
      </c>
      <c r="AB501" s="29" t="e">
        <f ca="1">+_xlfn.IFNA(VLOOKUP($B501,'Resultados General'!$C$11:$CG$510,MATCH(AB$6,'Resultados General'!$C$10:$CG$10,0),0),"")</f>
        <v>#NAME?</v>
      </c>
      <c r="AC501" s="29" t="str">
        <f t="shared" ca="1" si="535"/>
        <v/>
      </c>
      <c r="AD501" s="29" t="str">
        <f t="shared" ca="1" si="536"/>
        <v/>
      </c>
      <c r="AE501" s="29" t="e">
        <f ca="1">+_xlfn.IFNA(VLOOKUP($B501,'Resultados General'!$C$11:$CG$510,MATCH(AE$6,'Resultados General'!$C$10:$CG$10,0),0),"")</f>
        <v>#NAME?</v>
      </c>
      <c r="AF501" s="29" t="str">
        <f t="shared" ca="1" si="537"/>
        <v/>
      </c>
      <c r="AG501" s="29" t="str">
        <f t="shared" ca="1" si="538"/>
        <v/>
      </c>
      <c r="AH501" s="29" t="e">
        <f ca="1">+_xlfn.IFNA(VLOOKUP($B501,'Resultados General'!$C$11:$CG$510,MATCH(AH$6,'Resultados General'!$C$10:$CG$10,0),0),"")</f>
        <v>#NAME?</v>
      </c>
      <c r="AI501" s="29" t="str">
        <f t="shared" ca="1" si="539"/>
        <v/>
      </c>
      <c r="AJ501" s="29" t="str">
        <f t="shared" ca="1" si="540"/>
        <v/>
      </c>
      <c r="AK501" s="29" t="e">
        <f ca="1">+_xlfn.IFNA(VLOOKUP($B501,'Resultados General'!$C$11:$CG$510,MATCH(AK$6,'Resultados General'!$C$10:$CG$10,0),0),"")</f>
        <v>#NAME?</v>
      </c>
      <c r="AL501" s="29" t="str">
        <f t="shared" ca="1" si="541"/>
        <v/>
      </c>
      <c r="AM501" s="29" t="str">
        <f t="shared" ca="1" si="542"/>
        <v/>
      </c>
      <c r="AN501" s="29" t="e">
        <f ca="1">+_xlfn.IFNA(VLOOKUP($B501,'Resultados General'!$C$11:$CG$510,MATCH(AN$6,'Resultados General'!$C$10:$CG$10,0),0),"")</f>
        <v>#NAME?</v>
      </c>
      <c r="AO501" s="29" t="str">
        <f t="shared" ca="1" si="543"/>
        <v/>
      </c>
      <c r="AP501" s="29" t="str">
        <f t="shared" ca="1" si="544"/>
        <v/>
      </c>
      <c r="AQ501" s="29" t="e">
        <f ca="1">+_xlfn.IFNA(VLOOKUP($B501,'Resultados General'!$C$11:$CG$510,MATCH(AQ$6,'Resultados General'!$C$10:$CG$10,0),0),"")</f>
        <v>#NAME?</v>
      </c>
      <c r="AR501" s="29" t="str">
        <f t="shared" ca="1" si="545"/>
        <v/>
      </c>
      <c r="AS501" s="29" t="str">
        <f t="shared" ca="1" si="546"/>
        <v/>
      </c>
      <c r="AT501" s="29" t="e">
        <f ca="1">+_xlfn.IFNA(VLOOKUP($B501,'Resultados General'!$C$11:$CG$510,MATCH(AT$6,'Resultados General'!$C$10:$CG$10,0),0),"")</f>
        <v>#NAME?</v>
      </c>
      <c r="AU501" s="29" t="str">
        <f t="shared" ca="1" si="547"/>
        <v/>
      </c>
      <c r="AV501" s="29" t="str">
        <f t="shared" ca="1" si="548"/>
        <v/>
      </c>
      <c r="AW501" s="29" t="e">
        <f ca="1">+_xlfn.IFNA(VLOOKUP($B501,'Resultados General'!$C$11:$CG$510,MATCH(AW$6,'Resultados General'!$C$10:$CG$10,0),0),"")</f>
        <v>#NAME?</v>
      </c>
      <c r="AX501" s="29" t="str">
        <f t="shared" ca="1" si="549"/>
        <v/>
      </c>
      <c r="AY501" s="29" t="str">
        <f t="shared" ca="1" si="550"/>
        <v/>
      </c>
      <c r="AZ501" s="29" t="e">
        <f ca="1">+_xlfn.IFNA(VLOOKUP($B501,'Resultados General'!$C$11:$CG$510,MATCH(AZ$6,'Resultados General'!$C$10:$CG$10,0),0),"")</f>
        <v>#NAME?</v>
      </c>
      <c r="BA501" s="29" t="str">
        <f t="shared" ca="1" si="551"/>
        <v/>
      </c>
      <c r="BB501" s="29" t="str">
        <f t="shared" ca="1" si="552"/>
        <v/>
      </c>
      <c r="BC501" s="29" t="e">
        <f ca="1">+_xlfn.IFNA(VLOOKUP($B501,'Resultados General'!$C$11:$CG$510,MATCH(BC$6,'Resultados General'!$C$10:$CG$10,0),0),"")</f>
        <v>#NAME?</v>
      </c>
      <c r="BD501" s="29" t="str">
        <f t="shared" ca="1" si="553"/>
        <v/>
      </c>
      <c r="BE501" s="29" t="str">
        <f t="shared" ca="1" si="554"/>
        <v/>
      </c>
      <c r="BF501" s="29" t="e">
        <f ca="1">+_xlfn.IFNA(VLOOKUP($B501,'Resultados General'!$C$11:$CG$510,MATCH(BF$6,'Resultados General'!$C$10:$CG$10,0),0),"")</f>
        <v>#NAME?</v>
      </c>
      <c r="BG501" s="29" t="str">
        <f t="shared" ca="1" si="555"/>
        <v/>
      </c>
      <c r="BH501" s="29" t="str">
        <f t="shared" ca="1" si="556"/>
        <v/>
      </c>
      <c r="BI501" s="29" t="e">
        <f ca="1">+_xlfn.IFNA(VLOOKUP($B501,'Resultados General'!$C$11:$CG$510,MATCH(BI$6,'Resultados General'!$C$10:$CG$10,0),0),"")</f>
        <v>#NAME?</v>
      </c>
      <c r="BJ501" s="29" t="str">
        <f t="shared" ca="1" si="557"/>
        <v/>
      </c>
      <c r="BK501" s="29" t="str">
        <f t="shared" ca="1" si="558"/>
        <v/>
      </c>
      <c r="BL501" s="29" t="e">
        <f ca="1">+_xlfn.IFNA(VLOOKUP($B501,'Resultados General'!$C$11:$CG$510,MATCH(BL$6,'Resultados General'!$C$10:$CG$10,0),0),"")</f>
        <v>#NAME?</v>
      </c>
      <c r="BM501" s="29" t="str">
        <f t="shared" ca="1" si="559"/>
        <v/>
      </c>
      <c r="BN501" s="29" t="str">
        <f t="shared" ca="1" si="560"/>
        <v/>
      </c>
      <c r="BO501" s="29" t="e">
        <f ca="1">+_xlfn.IFNA(VLOOKUP($B501,'Resultados General'!$C$11:$CG$510,MATCH(BO$6,'Resultados General'!$C$10:$CG$10,0),0),"")</f>
        <v>#NAME?</v>
      </c>
      <c r="BP501" s="29" t="str">
        <f t="shared" ca="1" si="561"/>
        <v/>
      </c>
      <c r="BQ501" s="29" t="str">
        <f t="shared" ca="1" si="562"/>
        <v/>
      </c>
      <c r="BR501" s="29" t="e">
        <f ca="1">+_xlfn.IFNA(VLOOKUP($B501,'Resultados General'!$C$11:$CG$510,MATCH(BR$6,'Resultados General'!$C$10:$CG$10,0),0),"")</f>
        <v>#NAME?</v>
      </c>
      <c r="BS501" s="29" t="str">
        <f t="shared" ca="1" si="563"/>
        <v/>
      </c>
      <c r="BT501" s="29" t="str">
        <f t="shared" ca="1" si="564"/>
        <v/>
      </c>
      <c r="BU501" s="29" t="e">
        <f ca="1">+_xlfn.IFNA(VLOOKUP($B501,'Resultados General'!$C$11:$CG$510,MATCH(BU$6,'Resultados General'!$C$10:$CG$10,0),0),"")</f>
        <v>#NAME?</v>
      </c>
      <c r="BV501" s="29" t="str">
        <f t="shared" ca="1" si="565"/>
        <v/>
      </c>
      <c r="BW501" s="29" t="str">
        <f t="shared" ca="1" si="566"/>
        <v/>
      </c>
      <c r="BX501" s="29" t="e">
        <f ca="1">+_xlfn.IFNA(VLOOKUP($B501,'Resultados General'!$C$11:$CG$510,MATCH(BX$6,'Resultados General'!$C$10:$CG$10,0),0),"")</f>
        <v>#NAME?</v>
      </c>
      <c r="BY501" s="29" t="str">
        <f t="shared" ca="1" si="567"/>
        <v/>
      </c>
      <c r="BZ501" s="29" t="str">
        <f t="shared" ca="1" si="568"/>
        <v/>
      </c>
      <c r="CA501" s="29" t="e">
        <f ca="1">+_xlfn.IFNA(VLOOKUP($B501,'Resultados General'!$C$11:$CG$510,MATCH(CA$6,'Resultados General'!$C$10:$CG$10,0),0),"")</f>
        <v>#NAME?</v>
      </c>
      <c r="CB501" s="29" t="str">
        <f t="shared" ca="1" si="569"/>
        <v/>
      </c>
      <c r="CC501" s="29" t="str">
        <f t="shared" ca="1" si="570"/>
        <v/>
      </c>
      <c r="CD501" s="29" t="e">
        <f ca="1">+_xlfn.IFNA(VLOOKUP($B501,'Resultados General'!$C$11:$CG$510,MATCH(CD$6,'Resultados General'!$C$10:$CG$10,0),0),"")</f>
        <v>#NAME?</v>
      </c>
      <c r="CE501" s="29" t="str">
        <f t="shared" ca="1" si="571"/>
        <v/>
      </c>
      <c r="CF501" s="29" t="str">
        <f t="shared" ca="1" si="572"/>
        <v/>
      </c>
      <c r="CG501" s="29" t="e">
        <f ca="1">+_xlfn.IFNA(VLOOKUP($B501,'Resultados General'!$C$11:$CG$510,MATCH(CG$6,'Resultados General'!$C$10:$CG$10,0),0),"")</f>
        <v>#NAME?</v>
      </c>
      <c r="CH501" s="29" t="str">
        <f t="shared" ca="1" si="573"/>
        <v/>
      </c>
      <c r="CI501" s="29" t="str">
        <f t="shared" ca="1" si="574"/>
        <v/>
      </c>
      <c r="CJ501" s="29" t="e">
        <f ca="1">+_xlfn.IFNA(VLOOKUP($B501,'Resultados General'!$C$11:$CG$510,MATCH(CJ$6,'Resultados General'!$C$10:$CG$10,0),0),"")</f>
        <v>#NAME?</v>
      </c>
      <c r="CK501" s="29" t="str">
        <f t="shared" ca="1" si="575"/>
        <v/>
      </c>
      <c r="CL501" s="29" t="str">
        <f t="shared" ca="1" si="576"/>
        <v/>
      </c>
      <c r="CM501" s="29" t="e">
        <f ca="1">+_xlfn.IFNA(VLOOKUP($B501,'Resultados General'!$C$11:$CG$510,MATCH(CM$6,'Resultados General'!$C$10:$CG$10,0),0),"")</f>
        <v>#NAME?</v>
      </c>
      <c r="CN501" s="29" t="str">
        <f t="shared" ca="1" si="577"/>
        <v/>
      </c>
      <c r="CO501" s="29" t="str">
        <f t="shared" ca="1" si="578"/>
        <v/>
      </c>
      <c r="CP501" s="29" t="e">
        <f ca="1">+_xlfn.IFNA(VLOOKUP($B501,'Resultados General'!$C$11:$CG$510,MATCH(CP$6,'Resultados General'!$C$10:$CG$10,0),0),"")</f>
        <v>#NAME?</v>
      </c>
      <c r="CQ501" s="29" t="str">
        <f t="shared" ca="1" si="579"/>
        <v/>
      </c>
      <c r="CR501" s="29" t="str">
        <f t="shared" ca="1" si="580"/>
        <v/>
      </c>
      <c r="CS501" s="29" t="e">
        <f ca="1">+_xlfn.IFNA(VLOOKUP($B501,'Resultados General'!$C$11:$CG$510,MATCH(CS$6,'Resultados General'!$C$10:$CG$10,0),0),"")</f>
        <v>#NAME?</v>
      </c>
      <c r="CT501" s="29" t="str">
        <f t="shared" ca="1" si="581"/>
        <v/>
      </c>
      <c r="CU501" s="29" t="str">
        <f t="shared" ca="1" si="582"/>
        <v/>
      </c>
      <c r="CV501" s="29" t="e">
        <f ca="1">+_xlfn.IFNA(VLOOKUP($B501,'Resultados General'!$C$11:$CG$510,MATCH(CV$6,'Resultados General'!$C$10:$CG$10,0),0),"")</f>
        <v>#NAME?</v>
      </c>
      <c r="CW501" s="29" t="str">
        <f t="shared" ca="1" si="583"/>
        <v/>
      </c>
      <c r="CX501" s="29" t="str">
        <f t="shared" ca="1" si="584"/>
        <v/>
      </c>
      <c r="CY501" s="29" t="e">
        <f ca="1">+_xlfn.IFNA(VLOOKUP($B501,'Resultados General'!$C$11:$CG$510,MATCH(CY$6,'Resultados General'!$C$10:$CG$10,0),0),"")</f>
        <v>#NAME?</v>
      </c>
      <c r="CZ501" s="29" t="str">
        <f t="shared" ca="1" si="585"/>
        <v/>
      </c>
      <c r="DA501" s="29" t="str">
        <f t="shared" ca="1" si="586"/>
        <v/>
      </c>
      <c r="DB501" s="29" t="e">
        <f ca="1">+_xlfn.IFNA(VLOOKUP($B501,'Resultados General'!$C$11:$CG$510,MATCH(DB$6,'Resultados General'!$C$10:$CG$10,0),0),"")</f>
        <v>#NAME?</v>
      </c>
      <c r="DC501" s="29" t="str">
        <f t="shared" ca="1" si="587"/>
        <v/>
      </c>
      <c r="DD501" s="29" t="str">
        <f t="shared" ca="1" si="588"/>
        <v/>
      </c>
      <c r="DE501" s="29" t="e">
        <f ca="1">+_xlfn.IFNA(VLOOKUP($B501,'Resultados General'!$C$11:$CG$510,MATCH(DE$6,'Resultados General'!$C$10:$CG$10,0),0),"")</f>
        <v>#NAME?</v>
      </c>
      <c r="DF501" s="29" t="str">
        <f t="shared" ca="1" si="589"/>
        <v/>
      </c>
      <c r="DG501" s="29" t="str">
        <f t="shared" ca="1" si="590"/>
        <v/>
      </c>
      <c r="DH501" s="29" t="e">
        <f ca="1">+_xlfn.IFNA(VLOOKUP($B501,'Resultados General'!$C$11:$CG$510,MATCH(DH$6,'Resultados General'!$C$10:$CG$10,0),0),"")</f>
        <v>#NAME?</v>
      </c>
      <c r="DI501" s="29" t="str">
        <f t="shared" ca="1" si="591"/>
        <v/>
      </c>
      <c r="DJ501" s="29" t="str">
        <f t="shared" ca="1" si="592"/>
        <v/>
      </c>
      <c r="DK501" s="29" t="e">
        <f ca="1">+_xlfn.IFNA(VLOOKUP($B501,'Resultados General'!$C$11:$CG$510,MATCH(DK$6,'Resultados General'!$C$10:$CG$10,0),0),"")</f>
        <v>#NAME?</v>
      </c>
      <c r="DL501" s="29" t="str">
        <f t="shared" ca="1" si="593"/>
        <v/>
      </c>
      <c r="DM501" s="29" t="str">
        <f t="shared" ca="1" si="594"/>
        <v/>
      </c>
      <c r="DN501" s="29" t="e">
        <f ca="1">+_xlfn.IFNA(VLOOKUP($B501,'Resultados General'!$C$11:$CG$510,MATCH(DN$6,'Resultados General'!$C$10:$CG$10,0),0),"")</f>
        <v>#NAME?</v>
      </c>
      <c r="DO501" s="29" t="str">
        <f t="shared" ca="1" si="595"/>
        <v/>
      </c>
      <c r="DP501" s="29" t="str">
        <f t="shared" ca="1" si="596"/>
        <v/>
      </c>
    </row>
    <row r="502" spans="2:120">
      <c r="B502" s="219" t="str">
        <f>+IF('Resultados General'!C505="","",'Resultados General'!C505)</f>
        <v/>
      </c>
      <c r="C502" s="134" t="e">
        <f ca="1">+_xlfn.IFNA(VLOOKUP('Distribución de puestos'!B502,'Resultados General'!$C$11:$J$510,8,0),"")</f>
        <v>#NAME?</v>
      </c>
      <c r="D502" s="135" t="e">
        <f ca="1">+_xlfn.IFNA(VLOOKUP(B502,'Resultados General'!$C$11:$L$510,10,0),"")</f>
        <v>#NAME?</v>
      </c>
      <c r="E502" s="26" t="s">
        <v>76</v>
      </c>
      <c r="F502" s="26" t="s">
        <v>76</v>
      </c>
      <c r="G502" s="135" t="str">
        <f t="shared" ca="1" si="597"/>
        <v/>
      </c>
      <c r="H502" s="135" t="str">
        <f t="shared" ca="1" si="598"/>
        <v/>
      </c>
      <c r="I502" s="219" t="str">
        <f t="shared" si="599"/>
        <v/>
      </c>
      <c r="J502" s="138"/>
      <c r="M502" s="29" t="e">
        <f ca="1">+_xlfn.IFNA(VLOOKUP($B502,'Resultados General'!$C$11:$CG$510,MATCH(M$6,'Resultados General'!$C$10:$CG$10,0),0),"")</f>
        <v>#NAME?</v>
      </c>
      <c r="N502" s="29" t="str">
        <f t="shared" ca="1" si="525"/>
        <v/>
      </c>
      <c r="O502" s="29" t="str">
        <f t="shared" ca="1" si="526"/>
        <v/>
      </c>
      <c r="P502" s="29" t="e">
        <f ca="1">+_xlfn.IFNA(VLOOKUP($B502,'Resultados General'!$C$11:$CG$510,MATCH(P$6,'Resultados General'!$C$10:$CG$10,0),0),"")</f>
        <v>#NAME?</v>
      </c>
      <c r="Q502" s="29" t="str">
        <f t="shared" ca="1" si="527"/>
        <v/>
      </c>
      <c r="R502" s="29" t="str">
        <f t="shared" ca="1" si="528"/>
        <v/>
      </c>
      <c r="S502" s="29" t="e">
        <f ca="1">+_xlfn.IFNA(VLOOKUP($B502,'Resultados General'!$C$11:$CG$510,MATCH(S$6,'Resultados General'!$C$10:$CG$10,0),0),"")</f>
        <v>#NAME?</v>
      </c>
      <c r="T502" s="29" t="str">
        <f t="shared" ca="1" si="529"/>
        <v/>
      </c>
      <c r="U502" s="29" t="str">
        <f t="shared" ca="1" si="530"/>
        <v/>
      </c>
      <c r="V502" s="29" t="e">
        <f ca="1">+_xlfn.IFNA(VLOOKUP($B502,'Resultados General'!$C$11:$CG$510,MATCH(V$6,'Resultados General'!$C$10:$CG$10,0),0),"")</f>
        <v>#NAME?</v>
      </c>
      <c r="W502" s="29" t="str">
        <f t="shared" ca="1" si="531"/>
        <v/>
      </c>
      <c r="X502" s="29" t="str">
        <f t="shared" ca="1" si="532"/>
        <v/>
      </c>
      <c r="Y502" s="29" t="e">
        <f ca="1">+_xlfn.IFNA(VLOOKUP($B502,'Resultados General'!$C$11:$CG$510,MATCH(Y$6,'Resultados General'!$C$10:$CG$10,0),0),"")</f>
        <v>#NAME?</v>
      </c>
      <c r="Z502" s="29" t="str">
        <f t="shared" ca="1" si="533"/>
        <v/>
      </c>
      <c r="AA502" s="29" t="str">
        <f t="shared" ca="1" si="534"/>
        <v/>
      </c>
      <c r="AB502" s="29" t="e">
        <f ca="1">+_xlfn.IFNA(VLOOKUP($B502,'Resultados General'!$C$11:$CG$510,MATCH(AB$6,'Resultados General'!$C$10:$CG$10,0),0),"")</f>
        <v>#NAME?</v>
      </c>
      <c r="AC502" s="29" t="str">
        <f t="shared" ca="1" si="535"/>
        <v/>
      </c>
      <c r="AD502" s="29" t="str">
        <f t="shared" ca="1" si="536"/>
        <v/>
      </c>
      <c r="AE502" s="29" t="e">
        <f ca="1">+_xlfn.IFNA(VLOOKUP($B502,'Resultados General'!$C$11:$CG$510,MATCH(AE$6,'Resultados General'!$C$10:$CG$10,0),0),"")</f>
        <v>#NAME?</v>
      </c>
      <c r="AF502" s="29" t="str">
        <f t="shared" ca="1" si="537"/>
        <v/>
      </c>
      <c r="AG502" s="29" t="str">
        <f t="shared" ca="1" si="538"/>
        <v/>
      </c>
      <c r="AH502" s="29" t="e">
        <f ca="1">+_xlfn.IFNA(VLOOKUP($B502,'Resultados General'!$C$11:$CG$510,MATCH(AH$6,'Resultados General'!$C$10:$CG$10,0),0),"")</f>
        <v>#NAME?</v>
      </c>
      <c r="AI502" s="29" t="str">
        <f t="shared" ca="1" si="539"/>
        <v/>
      </c>
      <c r="AJ502" s="29" t="str">
        <f t="shared" ca="1" si="540"/>
        <v/>
      </c>
      <c r="AK502" s="29" t="e">
        <f ca="1">+_xlfn.IFNA(VLOOKUP($B502,'Resultados General'!$C$11:$CG$510,MATCH(AK$6,'Resultados General'!$C$10:$CG$10,0),0),"")</f>
        <v>#NAME?</v>
      </c>
      <c r="AL502" s="29" t="str">
        <f t="shared" ca="1" si="541"/>
        <v/>
      </c>
      <c r="AM502" s="29" t="str">
        <f t="shared" ca="1" si="542"/>
        <v/>
      </c>
      <c r="AN502" s="29" t="e">
        <f ca="1">+_xlfn.IFNA(VLOOKUP($B502,'Resultados General'!$C$11:$CG$510,MATCH(AN$6,'Resultados General'!$C$10:$CG$10,0),0),"")</f>
        <v>#NAME?</v>
      </c>
      <c r="AO502" s="29" t="str">
        <f t="shared" ca="1" si="543"/>
        <v/>
      </c>
      <c r="AP502" s="29" t="str">
        <f t="shared" ca="1" si="544"/>
        <v/>
      </c>
      <c r="AQ502" s="29" t="e">
        <f ca="1">+_xlfn.IFNA(VLOOKUP($B502,'Resultados General'!$C$11:$CG$510,MATCH(AQ$6,'Resultados General'!$C$10:$CG$10,0),0),"")</f>
        <v>#NAME?</v>
      </c>
      <c r="AR502" s="29" t="str">
        <f t="shared" ca="1" si="545"/>
        <v/>
      </c>
      <c r="AS502" s="29" t="str">
        <f t="shared" ca="1" si="546"/>
        <v/>
      </c>
      <c r="AT502" s="29" t="e">
        <f ca="1">+_xlfn.IFNA(VLOOKUP($B502,'Resultados General'!$C$11:$CG$510,MATCH(AT$6,'Resultados General'!$C$10:$CG$10,0),0),"")</f>
        <v>#NAME?</v>
      </c>
      <c r="AU502" s="29" t="str">
        <f t="shared" ca="1" si="547"/>
        <v/>
      </c>
      <c r="AV502" s="29" t="str">
        <f t="shared" ca="1" si="548"/>
        <v/>
      </c>
      <c r="AW502" s="29" t="e">
        <f ca="1">+_xlfn.IFNA(VLOOKUP($B502,'Resultados General'!$C$11:$CG$510,MATCH(AW$6,'Resultados General'!$C$10:$CG$10,0),0),"")</f>
        <v>#NAME?</v>
      </c>
      <c r="AX502" s="29" t="str">
        <f t="shared" ca="1" si="549"/>
        <v/>
      </c>
      <c r="AY502" s="29" t="str">
        <f t="shared" ca="1" si="550"/>
        <v/>
      </c>
      <c r="AZ502" s="29" t="e">
        <f ca="1">+_xlfn.IFNA(VLOOKUP($B502,'Resultados General'!$C$11:$CG$510,MATCH(AZ$6,'Resultados General'!$C$10:$CG$10,0),0),"")</f>
        <v>#NAME?</v>
      </c>
      <c r="BA502" s="29" t="str">
        <f t="shared" ca="1" si="551"/>
        <v/>
      </c>
      <c r="BB502" s="29" t="str">
        <f t="shared" ca="1" si="552"/>
        <v/>
      </c>
      <c r="BC502" s="29" t="e">
        <f ca="1">+_xlfn.IFNA(VLOOKUP($B502,'Resultados General'!$C$11:$CG$510,MATCH(BC$6,'Resultados General'!$C$10:$CG$10,0),0),"")</f>
        <v>#NAME?</v>
      </c>
      <c r="BD502" s="29" t="str">
        <f t="shared" ca="1" si="553"/>
        <v/>
      </c>
      <c r="BE502" s="29" t="str">
        <f t="shared" ca="1" si="554"/>
        <v/>
      </c>
      <c r="BF502" s="29" t="e">
        <f ca="1">+_xlfn.IFNA(VLOOKUP($B502,'Resultados General'!$C$11:$CG$510,MATCH(BF$6,'Resultados General'!$C$10:$CG$10,0),0),"")</f>
        <v>#NAME?</v>
      </c>
      <c r="BG502" s="29" t="str">
        <f t="shared" ca="1" si="555"/>
        <v/>
      </c>
      <c r="BH502" s="29" t="str">
        <f t="shared" ca="1" si="556"/>
        <v/>
      </c>
      <c r="BI502" s="29" t="e">
        <f ca="1">+_xlfn.IFNA(VLOOKUP($B502,'Resultados General'!$C$11:$CG$510,MATCH(BI$6,'Resultados General'!$C$10:$CG$10,0),0),"")</f>
        <v>#NAME?</v>
      </c>
      <c r="BJ502" s="29" t="str">
        <f t="shared" ca="1" si="557"/>
        <v/>
      </c>
      <c r="BK502" s="29" t="str">
        <f t="shared" ca="1" si="558"/>
        <v/>
      </c>
      <c r="BL502" s="29" t="e">
        <f ca="1">+_xlfn.IFNA(VLOOKUP($B502,'Resultados General'!$C$11:$CG$510,MATCH(BL$6,'Resultados General'!$C$10:$CG$10,0),0),"")</f>
        <v>#NAME?</v>
      </c>
      <c r="BM502" s="29" t="str">
        <f t="shared" ca="1" si="559"/>
        <v/>
      </c>
      <c r="BN502" s="29" t="str">
        <f t="shared" ca="1" si="560"/>
        <v/>
      </c>
      <c r="BO502" s="29" t="e">
        <f ca="1">+_xlfn.IFNA(VLOOKUP($B502,'Resultados General'!$C$11:$CG$510,MATCH(BO$6,'Resultados General'!$C$10:$CG$10,0),0),"")</f>
        <v>#NAME?</v>
      </c>
      <c r="BP502" s="29" t="str">
        <f t="shared" ca="1" si="561"/>
        <v/>
      </c>
      <c r="BQ502" s="29" t="str">
        <f t="shared" ca="1" si="562"/>
        <v/>
      </c>
      <c r="BR502" s="29" t="e">
        <f ca="1">+_xlfn.IFNA(VLOOKUP($B502,'Resultados General'!$C$11:$CG$510,MATCH(BR$6,'Resultados General'!$C$10:$CG$10,0),0),"")</f>
        <v>#NAME?</v>
      </c>
      <c r="BS502" s="29" t="str">
        <f t="shared" ca="1" si="563"/>
        <v/>
      </c>
      <c r="BT502" s="29" t="str">
        <f t="shared" ca="1" si="564"/>
        <v/>
      </c>
      <c r="BU502" s="29" t="e">
        <f ca="1">+_xlfn.IFNA(VLOOKUP($B502,'Resultados General'!$C$11:$CG$510,MATCH(BU$6,'Resultados General'!$C$10:$CG$10,0),0),"")</f>
        <v>#NAME?</v>
      </c>
      <c r="BV502" s="29" t="str">
        <f t="shared" ca="1" si="565"/>
        <v/>
      </c>
      <c r="BW502" s="29" t="str">
        <f t="shared" ca="1" si="566"/>
        <v/>
      </c>
      <c r="BX502" s="29" t="e">
        <f ca="1">+_xlfn.IFNA(VLOOKUP($B502,'Resultados General'!$C$11:$CG$510,MATCH(BX$6,'Resultados General'!$C$10:$CG$10,0),0),"")</f>
        <v>#NAME?</v>
      </c>
      <c r="BY502" s="29" t="str">
        <f t="shared" ca="1" si="567"/>
        <v/>
      </c>
      <c r="BZ502" s="29" t="str">
        <f t="shared" ca="1" si="568"/>
        <v/>
      </c>
      <c r="CA502" s="29" t="e">
        <f ca="1">+_xlfn.IFNA(VLOOKUP($B502,'Resultados General'!$C$11:$CG$510,MATCH(CA$6,'Resultados General'!$C$10:$CG$10,0),0),"")</f>
        <v>#NAME?</v>
      </c>
      <c r="CB502" s="29" t="str">
        <f t="shared" ca="1" si="569"/>
        <v/>
      </c>
      <c r="CC502" s="29" t="str">
        <f t="shared" ca="1" si="570"/>
        <v/>
      </c>
      <c r="CD502" s="29" t="e">
        <f ca="1">+_xlfn.IFNA(VLOOKUP($B502,'Resultados General'!$C$11:$CG$510,MATCH(CD$6,'Resultados General'!$C$10:$CG$10,0),0),"")</f>
        <v>#NAME?</v>
      </c>
      <c r="CE502" s="29" t="str">
        <f t="shared" ca="1" si="571"/>
        <v/>
      </c>
      <c r="CF502" s="29" t="str">
        <f t="shared" ca="1" si="572"/>
        <v/>
      </c>
      <c r="CG502" s="29" t="e">
        <f ca="1">+_xlfn.IFNA(VLOOKUP($B502,'Resultados General'!$C$11:$CG$510,MATCH(CG$6,'Resultados General'!$C$10:$CG$10,0),0),"")</f>
        <v>#NAME?</v>
      </c>
      <c r="CH502" s="29" t="str">
        <f t="shared" ca="1" si="573"/>
        <v/>
      </c>
      <c r="CI502" s="29" t="str">
        <f t="shared" ca="1" si="574"/>
        <v/>
      </c>
      <c r="CJ502" s="29" t="e">
        <f ca="1">+_xlfn.IFNA(VLOOKUP($B502,'Resultados General'!$C$11:$CG$510,MATCH(CJ$6,'Resultados General'!$C$10:$CG$10,0),0),"")</f>
        <v>#NAME?</v>
      </c>
      <c r="CK502" s="29" t="str">
        <f t="shared" ca="1" si="575"/>
        <v/>
      </c>
      <c r="CL502" s="29" t="str">
        <f t="shared" ca="1" si="576"/>
        <v/>
      </c>
      <c r="CM502" s="29" t="e">
        <f ca="1">+_xlfn.IFNA(VLOOKUP($B502,'Resultados General'!$C$11:$CG$510,MATCH(CM$6,'Resultados General'!$C$10:$CG$10,0),0),"")</f>
        <v>#NAME?</v>
      </c>
      <c r="CN502" s="29" t="str">
        <f t="shared" ca="1" si="577"/>
        <v/>
      </c>
      <c r="CO502" s="29" t="str">
        <f t="shared" ca="1" si="578"/>
        <v/>
      </c>
      <c r="CP502" s="29" t="e">
        <f ca="1">+_xlfn.IFNA(VLOOKUP($B502,'Resultados General'!$C$11:$CG$510,MATCH(CP$6,'Resultados General'!$C$10:$CG$10,0),0),"")</f>
        <v>#NAME?</v>
      </c>
      <c r="CQ502" s="29" t="str">
        <f t="shared" ca="1" si="579"/>
        <v/>
      </c>
      <c r="CR502" s="29" t="str">
        <f t="shared" ca="1" si="580"/>
        <v/>
      </c>
      <c r="CS502" s="29" t="e">
        <f ca="1">+_xlfn.IFNA(VLOOKUP($B502,'Resultados General'!$C$11:$CG$510,MATCH(CS$6,'Resultados General'!$C$10:$CG$10,0),0),"")</f>
        <v>#NAME?</v>
      </c>
      <c r="CT502" s="29" t="str">
        <f t="shared" ca="1" si="581"/>
        <v/>
      </c>
      <c r="CU502" s="29" t="str">
        <f t="shared" ca="1" si="582"/>
        <v/>
      </c>
      <c r="CV502" s="29" t="e">
        <f ca="1">+_xlfn.IFNA(VLOOKUP($B502,'Resultados General'!$C$11:$CG$510,MATCH(CV$6,'Resultados General'!$C$10:$CG$10,0),0),"")</f>
        <v>#NAME?</v>
      </c>
      <c r="CW502" s="29" t="str">
        <f t="shared" ca="1" si="583"/>
        <v/>
      </c>
      <c r="CX502" s="29" t="str">
        <f t="shared" ca="1" si="584"/>
        <v/>
      </c>
      <c r="CY502" s="29" t="e">
        <f ca="1">+_xlfn.IFNA(VLOOKUP($B502,'Resultados General'!$C$11:$CG$510,MATCH(CY$6,'Resultados General'!$C$10:$CG$10,0),0),"")</f>
        <v>#NAME?</v>
      </c>
      <c r="CZ502" s="29" t="str">
        <f t="shared" ca="1" si="585"/>
        <v/>
      </c>
      <c r="DA502" s="29" t="str">
        <f t="shared" ca="1" si="586"/>
        <v/>
      </c>
      <c r="DB502" s="29" t="e">
        <f ca="1">+_xlfn.IFNA(VLOOKUP($B502,'Resultados General'!$C$11:$CG$510,MATCH(DB$6,'Resultados General'!$C$10:$CG$10,0),0),"")</f>
        <v>#NAME?</v>
      </c>
      <c r="DC502" s="29" t="str">
        <f t="shared" ca="1" si="587"/>
        <v/>
      </c>
      <c r="DD502" s="29" t="str">
        <f t="shared" ca="1" si="588"/>
        <v/>
      </c>
      <c r="DE502" s="29" t="e">
        <f ca="1">+_xlfn.IFNA(VLOOKUP($B502,'Resultados General'!$C$11:$CG$510,MATCH(DE$6,'Resultados General'!$C$10:$CG$10,0),0),"")</f>
        <v>#NAME?</v>
      </c>
      <c r="DF502" s="29" t="str">
        <f t="shared" ca="1" si="589"/>
        <v/>
      </c>
      <c r="DG502" s="29" t="str">
        <f t="shared" ca="1" si="590"/>
        <v/>
      </c>
      <c r="DH502" s="29" t="e">
        <f ca="1">+_xlfn.IFNA(VLOOKUP($B502,'Resultados General'!$C$11:$CG$510,MATCH(DH$6,'Resultados General'!$C$10:$CG$10,0),0),"")</f>
        <v>#NAME?</v>
      </c>
      <c r="DI502" s="29" t="str">
        <f t="shared" ca="1" si="591"/>
        <v/>
      </c>
      <c r="DJ502" s="29" t="str">
        <f t="shared" ca="1" si="592"/>
        <v/>
      </c>
      <c r="DK502" s="29" t="e">
        <f ca="1">+_xlfn.IFNA(VLOOKUP($B502,'Resultados General'!$C$11:$CG$510,MATCH(DK$6,'Resultados General'!$C$10:$CG$10,0),0),"")</f>
        <v>#NAME?</v>
      </c>
      <c r="DL502" s="29" t="str">
        <f t="shared" ca="1" si="593"/>
        <v/>
      </c>
      <c r="DM502" s="29" t="str">
        <f t="shared" ca="1" si="594"/>
        <v/>
      </c>
      <c r="DN502" s="29" t="e">
        <f ca="1">+_xlfn.IFNA(VLOOKUP($B502,'Resultados General'!$C$11:$CG$510,MATCH(DN$6,'Resultados General'!$C$10:$CG$10,0),0),"")</f>
        <v>#NAME?</v>
      </c>
      <c r="DO502" s="29" t="str">
        <f t="shared" ca="1" si="595"/>
        <v/>
      </c>
      <c r="DP502" s="29" t="str">
        <f t="shared" ca="1" si="596"/>
        <v/>
      </c>
    </row>
    <row r="503" spans="2:120">
      <c r="B503" s="219" t="str">
        <f>+IF('Resultados General'!C506="","",'Resultados General'!C506)</f>
        <v/>
      </c>
      <c r="C503" s="134" t="e">
        <f ca="1">+_xlfn.IFNA(VLOOKUP('Distribución de puestos'!B503,'Resultados General'!$C$11:$J$510,8,0),"")</f>
        <v>#NAME?</v>
      </c>
      <c r="D503" s="135" t="e">
        <f ca="1">+_xlfn.IFNA(VLOOKUP(B503,'Resultados General'!$C$11:$L$510,10,0),"")</f>
        <v>#NAME?</v>
      </c>
      <c r="E503" s="26" t="s">
        <v>76</v>
      </c>
      <c r="F503" s="26" t="s">
        <v>76</v>
      </c>
      <c r="G503" s="135" t="str">
        <f t="shared" ca="1" si="597"/>
        <v/>
      </c>
      <c r="H503" s="135" t="str">
        <f t="shared" ca="1" si="598"/>
        <v/>
      </c>
      <c r="I503" s="219" t="str">
        <f t="shared" si="599"/>
        <v/>
      </c>
      <c r="J503" s="138"/>
      <c r="M503" s="29" t="e">
        <f ca="1">+_xlfn.IFNA(VLOOKUP($B503,'Resultados General'!$C$11:$CG$510,MATCH(M$6,'Resultados General'!$C$10:$CG$10,0),0),"")</f>
        <v>#NAME?</v>
      </c>
      <c r="N503" s="29" t="str">
        <f t="shared" ca="1" si="525"/>
        <v/>
      </c>
      <c r="O503" s="29" t="str">
        <f t="shared" ca="1" si="526"/>
        <v/>
      </c>
      <c r="P503" s="29" t="e">
        <f ca="1">+_xlfn.IFNA(VLOOKUP($B503,'Resultados General'!$C$11:$CG$510,MATCH(P$6,'Resultados General'!$C$10:$CG$10,0),0),"")</f>
        <v>#NAME?</v>
      </c>
      <c r="Q503" s="29" t="str">
        <f t="shared" ca="1" si="527"/>
        <v/>
      </c>
      <c r="R503" s="29" t="str">
        <f t="shared" ca="1" si="528"/>
        <v/>
      </c>
      <c r="S503" s="29" t="e">
        <f ca="1">+_xlfn.IFNA(VLOOKUP($B503,'Resultados General'!$C$11:$CG$510,MATCH(S$6,'Resultados General'!$C$10:$CG$10,0),0),"")</f>
        <v>#NAME?</v>
      </c>
      <c r="T503" s="29" t="str">
        <f t="shared" ca="1" si="529"/>
        <v/>
      </c>
      <c r="U503" s="29" t="str">
        <f t="shared" ca="1" si="530"/>
        <v/>
      </c>
      <c r="V503" s="29" t="e">
        <f ca="1">+_xlfn.IFNA(VLOOKUP($B503,'Resultados General'!$C$11:$CG$510,MATCH(V$6,'Resultados General'!$C$10:$CG$10,0),0),"")</f>
        <v>#NAME?</v>
      </c>
      <c r="W503" s="29" t="str">
        <f t="shared" ca="1" si="531"/>
        <v/>
      </c>
      <c r="X503" s="29" t="str">
        <f t="shared" ca="1" si="532"/>
        <v/>
      </c>
      <c r="Y503" s="29" t="e">
        <f ca="1">+_xlfn.IFNA(VLOOKUP($B503,'Resultados General'!$C$11:$CG$510,MATCH(Y$6,'Resultados General'!$C$10:$CG$10,0),0),"")</f>
        <v>#NAME?</v>
      </c>
      <c r="Z503" s="29" t="str">
        <f t="shared" ca="1" si="533"/>
        <v/>
      </c>
      <c r="AA503" s="29" t="str">
        <f t="shared" ca="1" si="534"/>
        <v/>
      </c>
      <c r="AB503" s="29" t="e">
        <f ca="1">+_xlfn.IFNA(VLOOKUP($B503,'Resultados General'!$C$11:$CG$510,MATCH(AB$6,'Resultados General'!$C$10:$CG$10,0),0),"")</f>
        <v>#NAME?</v>
      </c>
      <c r="AC503" s="29" t="str">
        <f t="shared" ca="1" si="535"/>
        <v/>
      </c>
      <c r="AD503" s="29" t="str">
        <f t="shared" ca="1" si="536"/>
        <v/>
      </c>
      <c r="AE503" s="29" t="e">
        <f ca="1">+_xlfn.IFNA(VLOOKUP($B503,'Resultados General'!$C$11:$CG$510,MATCH(AE$6,'Resultados General'!$C$10:$CG$10,0),0),"")</f>
        <v>#NAME?</v>
      </c>
      <c r="AF503" s="29" t="str">
        <f t="shared" ca="1" si="537"/>
        <v/>
      </c>
      <c r="AG503" s="29" t="str">
        <f t="shared" ca="1" si="538"/>
        <v/>
      </c>
      <c r="AH503" s="29" t="e">
        <f ca="1">+_xlfn.IFNA(VLOOKUP($B503,'Resultados General'!$C$11:$CG$510,MATCH(AH$6,'Resultados General'!$C$10:$CG$10,0),0),"")</f>
        <v>#NAME?</v>
      </c>
      <c r="AI503" s="29" t="str">
        <f t="shared" ca="1" si="539"/>
        <v/>
      </c>
      <c r="AJ503" s="29" t="str">
        <f t="shared" ca="1" si="540"/>
        <v/>
      </c>
      <c r="AK503" s="29" t="e">
        <f ca="1">+_xlfn.IFNA(VLOOKUP($B503,'Resultados General'!$C$11:$CG$510,MATCH(AK$6,'Resultados General'!$C$10:$CG$10,0),0),"")</f>
        <v>#NAME?</v>
      </c>
      <c r="AL503" s="29" t="str">
        <f t="shared" ca="1" si="541"/>
        <v/>
      </c>
      <c r="AM503" s="29" t="str">
        <f t="shared" ca="1" si="542"/>
        <v/>
      </c>
      <c r="AN503" s="29" t="e">
        <f ca="1">+_xlfn.IFNA(VLOOKUP($B503,'Resultados General'!$C$11:$CG$510,MATCH(AN$6,'Resultados General'!$C$10:$CG$10,0),0),"")</f>
        <v>#NAME?</v>
      </c>
      <c r="AO503" s="29" t="str">
        <f t="shared" ca="1" si="543"/>
        <v/>
      </c>
      <c r="AP503" s="29" t="str">
        <f t="shared" ca="1" si="544"/>
        <v/>
      </c>
      <c r="AQ503" s="29" t="e">
        <f ca="1">+_xlfn.IFNA(VLOOKUP($B503,'Resultados General'!$C$11:$CG$510,MATCH(AQ$6,'Resultados General'!$C$10:$CG$10,0),0),"")</f>
        <v>#NAME?</v>
      </c>
      <c r="AR503" s="29" t="str">
        <f t="shared" ca="1" si="545"/>
        <v/>
      </c>
      <c r="AS503" s="29" t="str">
        <f t="shared" ca="1" si="546"/>
        <v/>
      </c>
      <c r="AT503" s="29" t="e">
        <f ca="1">+_xlfn.IFNA(VLOOKUP($B503,'Resultados General'!$C$11:$CG$510,MATCH(AT$6,'Resultados General'!$C$10:$CG$10,0),0),"")</f>
        <v>#NAME?</v>
      </c>
      <c r="AU503" s="29" t="str">
        <f t="shared" ca="1" si="547"/>
        <v/>
      </c>
      <c r="AV503" s="29" t="str">
        <f t="shared" ca="1" si="548"/>
        <v/>
      </c>
      <c r="AW503" s="29" t="e">
        <f ca="1">+_xlfn.IFNA(VLOOKUP($B503,'Resultados General'!$C$11:$CG$510,MATCH(AW$6,'Resultados General'!$C$10:$CG$10,0),0),"")</f>
        <v>#NAME?</v>
      </c>
      <c r="AX503" s="29" t="str">
        <f t="shared" ca="1" si="549"/>
        <v/>
      </c>
      <c r="AY503" s="29" t="str">
        <f t="shared" ca="1" si="550"/>
        <v/>
      </c>
      <c r="AZ503" s="29" t="e">
        <f ca="1">+_xlfn.IFNA(VLOOKUP($B503,'Resultados General'!$C$11:$CG$510,MATCH(AZ$6,'Resultados General'!$C$10:$CG$10,0),0),"")</f>
        <v>#NAME?</v>
      </c>
      <c r="BA503" s="29" t="str">
        <f t="shared" ca="1" si="551"/>
        <v/>
      </c>
      <c r="BB503" s="29" t="str">
        <f t="shared" ca="1" si="552"/>
        <v/>
      </c>
      <c r="BC503" s="29" t="e">
        <f ca="1">+_xlfn.IFNA(VLOOKUP($B503,'Resultados General'!$C$11:$CG$510,MATCH(BC$6,'Resultados General'!$C$10:$CG$10,0),0),"")</f>
        <v>#NAME?</v>
      </c>
      <c r="BD503" s="29" t="str">
        <f t="shared" ca="1" si="553"/>
        <v/>
      </c>
      <c r="BE503" s="29" t="str">
        <f t="shared" ca="1" si="554"/>
        <v/>
      </c>
      <c r="BF503" s="29" t="e">
        <f ca="1">+_xlfn.IFNA(VLOOKUP($B503,'Resultados General'!$C$11:$CG$510,MATCH(BF$6,'Resultados General'!$C$10:$CG$10,0),0),"")</f>
        <v>#NAME?</v>
      </c>
      <c r="BG503" s="29" t="str">
        <f t="shared" ca="1" si="555"/>
        <v/>
      </c>
      <c r="BH503" s="29" t="str">
        <f t="shared" ca="1" si="556"/>
        <v/>
      </c>
      <c r="BI503" s="29" t="e">
        <f ca="1">+_xlfn.IFNA(VLOOKUP($B503,'Resultados General'!$C$11:$CG$510,MATCH(BI$6,'Resultados General'!$C$10:$CG$10,0),0),"")</f>
        <v>#NAME?</v>
      </c>
      <c r="BJ503" s="29" t="str">
        <f t="shared" ca="1" si="557"/>
        <v/>
      </c>
      <c r="BK503" s="29" t="str">
        <f t="shared" ca="1" si="558"/>
        <v/>
      </c>
      <c r="BL503" s="29" t="e">
        <f ca="1">+_xlfn.IFNA(VLOOKUP($B503,'Resultados General'!$C$11:$CG$510,MATCH(BL$6,'Resultados General'!$C$10:$CG$10,0),0),"")</f>
        <v>#NAME?</v>
      </c>
      <c r="BM503" s="29" t="str">
        <f t="shared" ca="1" si="559"/>
        <v/>
      </c>
      <c r="BN503" s="29" t="str">
        <f t="shared" ca="1" si="560"/>
        <v/>
      </c>
      <c r="BO503" s="29" t="e">
        <f ca="1">+_xlfn.IFNA(VLOOKUP($B503,'Resultados General'!$C$11:$CG$510,MATCH(BO$6,'Resultados General'!$C$10:$CG$10,0),0),"")</f>
        <v>#NAME?</v>
      </c>
      <c r="BP503" s="29" t="str">
        <f t="shared" ca="1" si="561"/>
        <v/>
      </c>
      <c r="BQ503" s="29" t="str">
        <f t="shared" ca="1" si="562"/>
        <v/>
      </c>
      <c r="BR503" s="29" t="e">
        <f ca="1">+_xlfn.IFNA(VLOOKUP($B503,'Resultados General'!$C$11:$CG$510,MATCH(BR$6,'Resultados General'!$C$10:$CG$10,0),0),"")</f>
        <v>#NAME?</v>
      </c>
      <c r="BS503" s="29" t="str">
        <f t="shared" ca="1" si="563"/>
        <v/>
      </c>
      <c r="BT503" s="29" t="str">
        <f t="shared" ca="1" si="564"/>
        <v/>
      </c>
      <c r="BU503" s="29" t="e">
        <f ca="1">+_xlfn.IFNA(VLOOKUP($B503,'Resultados General'!$C$11:$CG$510,MATCH(BU$6,'Resultados General'!$C$10:$CG$10,0),0),"")</f>
        <v>#NAME?</v>
      </c>
      <c r="BV503" s="29" t="str">
        <f t="shared" ca="1" si="565"/>
        <v/>
      </c>
      <c r="BW503" s="29" t="str">
        <f t="shared" ca="1" si="566"/>
        <v/>
      </c>
      <c r="BX503" s="29" t="e">
        <f ca="1">+_xlfn.IFNA(VLOOKUP($B503,'Resultados General'!$C$11:$CG$510,MATCH(BX$6,'Resultados General'!$C$10:$CG$10,0),0),"")</f>
        <v>#NAME?</v>
      </c>
      <c r="BY503" s="29" t="str">
        <f t="shared" ca="1" si="567"/>
        <v/>
      </c>
      <c r="BZ503" s="29" t="str">
        <f t="shared" ca="1" si="568"/>
        <v/>
      </c>
      <c r="CA503" s="29" t="e">
        <f ca="1">+_xlfn.IFNA(VLOOKUP($B503,'Resultados General'!$C$11:$CG$510,MATCH(CA$6,'Resultados General'!$C$10:$CG$10,0),0),"")</f>
        <v>#NAME?</v>
      </c>
      <c r="CB503" s="29" t="str">
        <f t="shared" ca="1" si="569"/>
        <v/>
      </c>
      <c r="CC503" s="29" t="str">
        <f t="shared" ca="1" si="570"/>
        <v/>
      </c>
      <c r="CD503" s="29" t="e">
        <f ca="1">+_xlfn.IFNA(VLOOKUP($B503,'Resultados General'!$C$11:$CG$510,MATCH(CD$6,'Resultados General'!$C$10:$CG$10,0),0),"")</f>
        <v>#NAME?</v>
      </c>
      <c r="CE503" s="29" t="str">
        <f t="shared" ca="1" si="571"/>
        <v/>
      </c>
      <c r="CF503" s="29" t="str">
        <f t="shared" ca="1" si="572"/>
        <v/>
      </c>
      <c r="CG503" s="29" t="e">
        <f ca="1">+_xlfn.IFNA(VLOOKUP($B503,'Resultados General'!$C$11:$CG$510,MATCH(CG$6,'Resultados General'!$C$10:$CG$10,0),0),"")</f>
        <v>#NAME?</v>
      </c>
      <c r="CH503" s="29" t="str">
        <f t="shared" ca="1" si="573"/>
        <v/>
      </c>
      <c r="CI503" s="29" t="str">
        <f t="shared" ca="1" si="574"/>
        <v/>
      </c>
      <c r="CJ503" s="29" t="e">
        <f ca="1">+_xlfn.IFNA(VLOOKUP($B503,'Resultados General'!$C$11:$CG$510,MATCH(CJ$6,'Resultados General'!$C$10:$CG$10,0),0),"")</f>
        <v>#NAME?</v>
      </c>
      <c r="CK503" s="29" t="str">
        <f t="shared" ca="1" si="575"/>
        <v/>
      </c>
      <c r="CL503" s="29" t="str">
        <f t="shared" ca="1" si="576"/>
        <v/>
      </c>
      <c r="CM503" s="29" t="e">
        <f ca="1">+_xlfn.IFNA(VLOOKUP($B503,'Resultados General'!$C$11:$CG$510,MATCH(CM$6,'Resultados General'!$C$10:$CG$10,0),0),"")</f>
        <v>#NAME?</v>
      </c>
      <c r="CN503" s="29" t="str">
        <f t="shared" ca="1" si="577"/>
        <v/>
      </c>
      <c r="CO503" s="29" t="str">
        <f t="shared" ca="1" si="578"/>
        <v/>
      </c>
      <c r="CP503" s="29" t="e">
        <f ca="1">+_xlfn.IFNA(VLOOKUP($B503,'Resultados General'!$C$11:$CG$510,MATCH(CP$6,'Resultados General'!$C$10:$CG$10,0),0),"")</f>
        <v>#NAME?</v>
      </c>
      <c r="CQ503" s="29" t="str">
        <f t="shared" ca="1" si="579"/>
        <v/>
      </c>
      <c r="CR503" s="29" t="str">
        <f t="shared" ca="1" si="580"/>
        <v/>
      </c>
      <c r="CS503" s="29" t="e">
        <f ca="1">+_xlfn.IFNA(VLOOKUP($B503,'Resultados General'!$C$11:$CG$510,MATCH(CS$6,'Resultados General'!$C$10:$CG$10,0),0),"")</f>
        <v>#NAME?</v>
      </c>
      <c r="CT503" s="29" t="str">
        <f t="shared" ca="1" si="581"/>
        <v/>
      </c>
      <c r="CU503" s="29" t="str">
        <f t="shared" ca="1" si="582"/>
        <v/>
      </c>
      <c r="CV503" s="29" t="e">
        <f ca="1">+_xlfn.IFNA(VLOOKUP($B503,'Resultados General'!$C$11:$CG$510,MATCH(CV$6,'Resultados General'!$C$10:$CG$10,0),0),"")</f>
        <v>#NAME?</v>
      </c>
      <c r="CW503" s="29" t="str">
        <f t="shared" ca="1" si="583"/>
        <v/>
      </c>
      <c r="CX503" s="29" t="str">
        <f t="shared" ca="1" si="584"/>
        <v/>
      </c>
      <c r="CY503" s="29" t="e">
        <f ca="1">+_xlfn.IFNA(VLOOKUP($B503,'Resultados General'!$C$11:$CG$510,MATCH(CY$6,'Resultados General'!$C$10:$CG$10,0),0),"")</f>
        <v>#NAME?</v>
      </c>
      <c r="CZ503" s="29" t="str">
        <f t="shared" ca="1" si="585"/>
        <v/>
      </c>
      <c r="DA503" s="29" t="str">
        <f t="shared" ca="1" si="586"/>
        <v/>
      </c>
      <c r="DB503" s="29" t="e">
        <f ca="1">+_xlfn.IFNA(VLOOKUP($B503,'Resultados General'!$C$11:$CG$510,MATCH(DB$6,'Resultados General'!$C$10:$CG$10,0),0),"")</f>
        <v>#NAME?</v>
      </c>
      <c r="DC503" s="29" t="str">
        <f t="shared" ca="1" si="587"/>
        <v/>
      </c>
      <c r="DD503" s="29" t="str">
        <f t="shared" ca="1" si="588"/>
        <v/>
      </c>
      <c r="DE503" s="29" t="e">
        <f ca="1">+_xlfn.IFNA(VLOOKUP($B503,'Resultados General'!$C$11:$CG$510,MATCH(DE$6,'Resultados General'!$C$10:$CG$10,0),0),"")</f>
        <v>#NAME?</v>
      </c>
      <c r="DF503" s="29" t="str">
        <f t="shared" ca="1" si="589"/>
        <v/>
      </c>
      <c r="DG503" s="29" t="str">
        <f t="shared" ca="1" si="590"/>
        <v/>
      </c>
      <c r="DH503" s="29" t="e">
        <f ca="1">+_xlfn.IFNA(VLOOKUP($B503,'Resultados General'!$C$11:$CG$510,MATCH(DH$6,'Resultados General'!$C$10:$CG$10,0),0),"")</f>
        <v>#NAME?</v>
      </c>
      <c r="DI503" s="29" t="str">
        <f t="shared" ca="1" si="591"/>
        <v/>
      </c>
      <c r="DJ503" s="29" t="str">
        <f t="shared" ca="1" si="592"/>
        <v/>
      </c>
      <c r="DK503" s="29" t="e">
        <f ca="1">+_xlfn.IFNA(VLOOKUP($B503,'Resultados General'!$C$11:$CG$510,MATCH(DK$6,'Resultados General'!$C$10:$CG$10,0),0),"")</f>
        <v>#NAME?</v>
      </c>
      <c r="DL503" s="29" t="str">
        <f t="shared" ca="1" si="593"/>
        <v/>
      </c>
      <c r="DM503" s="29" t="str">
        <f t="shared" ca="1" si="594"/>
        <v/>
      </c>
      <c r="DN503" s="29" t="e">
        <f ca="1">+_xlfn.IFNA(VLOOKUP($B503,'Resultados General'!$C$11:$CG$510,MATCH(DN$6,'Resultados General'!$C$10:$CG$10,0),0),"")</f>
        <v>#NAME?</v>
      </c>
      <c r="DO503" s="29" t="str">
        <f t="shared" ca="1" si="595"/>
        <v/>
      </c>
      <c r="DP503" s="29" t="str">
        <f t="shared" ca="1" si="596"/>
        <v/>
      </c>
    </row>
    <row r="504" spans="2:120">
      <c r="B504" s="219" t="str">
        <f>+IF('Resultados General'!C507="","",'Resultados General'!C507)</f>
        <v/>
      </c>
      <c r="C504" s="134" t="e">
        <f ca="1">+_xlfn.IFNA(VLOOKUP('Distribución de puestos'!B504,'Resultados General'!$C$11:$J$510,8,0),"")</f>
        <v>#NAME?</v>
      </c>
      <c r="D504" s="135" t="e">
        <f ca="1">+_xlfn.IFNA(VLOOKUP(B504,'Resultados General'!$C$11:$L$510,10,0),"")</f>
        <v>#NAME?</v>
      </c>
      <c r="E504" s="26" t="s">
        <v>76</v>
      </c>
      <c r="F504" s="26" t="s">
        <v>76</v>
      </c>
      <c r="G504" s="135" t="str">
        <f t="shared" ca="1" si="597"/>
        <v/>
      </c>
      <c r="H504" s="135" t="str">
        <f t="shared" ca="1" si="598"/>
        <v/>
      </c>
      <c r="I504" s="219" t="str">
        <f t="shared" si="599"/>
        <v/>
      </c>
      <c r="J504" s="138"/>
      <c r="M504" s="29" t="e">
        <f ca="1">+_xlfn.IFNA(VLOOKUP($B504,'Resultados General'!$C$11:$CG$510,MATCH(M$6,'Resultados General'!$C$10:$CG$10,0),0),"")</f>
        <v>#NAME?</v>
      </c>
      <c r="N504" s="29" t="str">
        <f t="shared" ca="1" si="525"/>
        <v/>
      </c>
      <c r="O504" s="29" t="str">
        <f t="shared" ca="1" si="526"/>
        <v/>
      </c>
      <c r="P504" s="29" t="e">
        <f ca="1">+_xlfn.IFNA(VLOOKUP($B504,'Resultados General'!$C$11:$CG$510,MATCH(P$6,'Resultados General'!$C$10:$CG$10,0),0),"")</f>
        <v>#NAME?</v>
      </c>
      <c r="Q504" s="29" t="str">
        <f t="shared" ca="1" si="527"/>
        <v/>
      </c>
      <c r="R504" s="29" t="str">
        <f t="shared" ca="1" si="528"/>
        <v/>
      </c>
      <c r="S504" s="29" t="e">
        <f ca="1">+_xlfn.IFNA(VLOOKUP($B504,'Resultados General'!$C$11:$CG$510,MATCH(S$6,'Resultados General'!$C$10:$CG$10,0),0),"")</f>
        <v>#NAME?</v>
      </c>
      <c r="T504" s="29" t="str">
        <f t="shared" ca="1" si="529"/>
        <v/>
      </c>
      <c r="U504" s="29" t="str">
        <f t="shared" ca="1" si="530"/>
        <v/>
      </c>
      <c r="V504" s="29" t="e">
        <f ca="1">+_xlfn.IFNA(VLOOKUP($B504,'Resultados General'!$C$11:$CG$510,MATCH(V$6,'Resultados General'!$C$10:$CG$10,0),0),"")</f>
        <v>#NAME?</v>
      </c>
      <c r="W504" s="29" t="str">
        <f t="shared" ca="1" si="531"/>
        <v/>
      </c>
      <c r="X504" s="29" t="str">
        <f t="shared" ca="1" si="532"/>
        <v/>
      </c>
      <c r="Y504" s="29" t="e">
        <f ca="1">+_xlfn.IFNA(VLOOKUP($B504,'Resultados General'!$C$11:$CG$510,MATCH(Y$6,'Resultados General'!$C$10:$CG$10,0),0),"")</f>
        <v>#NAME?</v>
      </c>
      <c r="Z504" s="29" t="str">
        <f t="shared" ca="1" si="533"/>
        <v/>
      </c>
      <c r="AA504" s="29" t="str">
        <f t="shared" ca="1" si="534"/>
        <v/>
      </c>
      <c r="AB504" s="29" t="e">
        <f ca="1">+_xlfn.IFNA(VLOOKUP($B504,'Resultados General'!$C$11:$CG$510,MATCH(AB$6,'Resultados General'!$C$10:$CG$10,0),0),"")</f>
        <v>#NAME?</v>
      </c>
      <c r="AC504" s="29" t="str">
        <f t="shared" ca="1" si="535"/>
        <v/>
      </c>
      <c r="AD504" s="29" t="str">
        <f t="shared" ca="1" si="536"/>
        <v/>
      </c>
      <c r="AE504" s="29" t="e">
        <f ca="1">+_xlfn.IFNA(VLOOKUP($B504,'Resultados General'!$C$11:$CG$510,MATCH(AE$6,'Resultados General'!$C$10:$CG$10,0),0),"")</f>
        <v>#NAME?</v>
      </c>
      <c r="AF504" s="29" t="str">
        <f t="shared" ca="1" si="537"/>
        <v/>
      </c>
      <c r="AG504" s="29" t="str">
        <f t="shared" ca="1" si="538"/>
        <v/>
      </c>
      <c r="AH504" s="29" t="e">
        <f ca="1">+_xlfn.IFNA(VLOOKUP($B504,'Resultados General'!$C$11:$CG$510,MATCH(AH$6,'Resultados General'!$C$10:$CG$10,0),0),"")</f>
        <v>#NAME?</v>
      </c>
      <c r="AI504" s="29" t="str">
        <f t="shared" ca="1" si="539"/>
        <v/>
      </c>
      <c r="AJ504" s="29" t="str">
        <f t="shared" ca="1" si="540"/>
        <v/>
      </c>
      <c r="AK504" s="29" t="e">
        <f ca="1">+_xlfn.IFNA(VLOOKUP($B504,'Resultados General'!$C$11:$CG$510,MATCH(AK$6,'Resultados General'!$C$10:$CG$10,0),0),"")</f>
        <v>#NAME?</v>
      </c>
      <c r="AL504" s="29" t="str">
        <f t="shared" ca="1" si="541"/>
        <v/>
      </c>
      <c r="AM504" s="29" t="str">
        <f t="shared" ca="1" si="542"/>
        <v/>
      </c>
      <c r="AN504" s="29" t="e">
        <f ca="1">+_xlfn.IFNA(VLOOKUP($B504,'Resultados General'!$C$11:$CG$510,MATCH(AN$6,'Resultados General'!$C$10:$CG$10,0),0),"")</f>
        <v>#NAME?</v>
      </c>
      <c r="AO504" s="29" t="str">
        <f t="shared" ca="1" si="543"/>
        <v/>
      </c>
      <c r="AP504" s="29" t="str">
        <f t="shared" ca="1" si="544"/>
        <v/>
      </c>
      <c r="AQ504" s="29" t="e">
        <f ca="1">+_xlfn.IFNA(VLOOKUP($B504,'Resultados General'!$C$11:$CG$510,MATCH(AQ$6,'Resultados General'!$C$10:$CG$10,0),0),"")</f>
        <v>#NAME?</v>
      </c>
      <c r="AR504" s="29" t="str">
        <f t="shared" ca="1" si="545"/>
        <v/>
      </c>
      <c r="AS504" s="29" t="str">
        <f t="shared" ca="1" si="546"/>
        <v/>
      </c>
      <c r="AT504" s="29" t="e">
        <f ca="1">+_xlfn.IFNA(VLOOKUP($B504,'Resultados General'!$C$11:$CG$510,MATCH(AT$6,'Resultados General'!$C$10:$CG$10,0),0),"")</f>
        <v>#NAME?</v>
      </c>
      <c r="AU504" s="29" t="str">
        <f t="shared" ca="1" si="547"/>
        <v/>
      </c>
      <c r="AV504" s="29" t="str">
        <f t="shared" ca="1" si="548"/>
        <v/>
      </c>
      <c r="AW504" s="29" t="e">
        <f ca="1">+_xlfn.IFNA(VLOOKUP($B504,'Resultados General'!$C$11:$CG$510,MATCH(AW$6,'Resultados General'!$C$10:$CG$10,0),0),"")</f>
        <v>#NAME?</v>
      </c>
      <c r="AX504" s="29" t="str">
        <f t="shared" ca="1" si="549"/>
        <v/>
      </c>
      <c r="AY504" s="29" t="str">
        <f t="shared" ca="1" si="550"/>
        <v/>
      </c>
      <c r="AZ504" s="29" t="e">
        <f ca="1">+_xlfn.IFNA(VLOOKUP($B504,'Resultados General'!$C$11:$CG$510,MATCH(AZ$6,'Resultados General'!$C$10:$CG$10,0),0),"")</f>
        <v>#NAME?</v>
      </c>
      <c r="BA504" s="29" t="str">
        <f t="shared" ca="1" si="551"/>
        <v/>
      </c>
      <c r="BB504" s="29" t="str">
        <f t="shared" ca="1" si="552"/>
        <v/>
      </c>
      <c r="BC504" s="29" t="e">
        <f ca="1">+_xlfn.IFNA(VLOOKUP($B504,'Resultados General'!$C$11:$CG$510,MATCH(BC$6,'Resultados General'!$C$10:$CG$10,0),0),"")</f>
        <v>#NAME?</v>
      </c>
      <c r="BD504" s="29" t="str">
        <f t="shared" ca="1" si="553"/>
        <v/>
      </c>
      <c r="BE504" s="29" t="str">
        <f t="shared" ca="1" si="554"/>
        <v/>
      </c>
      <c r="BF504" s="29" t="e">
        <f ca="1">+_xlfn.IFNA(VLOOKUP($B504,'Resultados General'!$C$11:$CG$510,MATCH(BF$6,'Resultados General'!$C$10:$CG$10,0),0),"")</f>
        <v>#NAME?</v>
      </c>
      <c r="BG504" s="29" t="str">
        <f t="shared" ca="1" si="555"/>
        <v/>
      </c>
      <c r="BH504" s="29" t="str">
        <f t="shared" ca="1" si="556"/>
        <v/>
      </c>
      <c r="BI504" s="29" t="e">
        <f ca="1">+_xlfn.IFNA(VLOOKUP($B504,'Resultados General'!$C$11:$CG$510,MATCH(BI$6,'Resultados General'!$C$10:$CG$10,0),0),"")</f>
        <v>#NAME?</v>
      </c>
      <c r="BJ504" s="29" t="str">
        <f t="shared" ca="1" si="557"/>
        <v/>
      </c>
      <c r="BK504" s="29" t="str">
        <f t="shared" ca="1" si="558"/>
        <v/>
      </c>
      <c r="BL504" s="29" t="e">
        <f ca="1">+_xlfn.IFNA(VLOOKUP($B504,'Resultados General'!$C$11:$CG$510,MATCH(BL$6,'Resultados General'!$C$10:$CG$10,0),0),"")</f>
        <v>#NAME?</v>
      </c>
      <c r="BM504" s="29" t="str">
        <f t="shared" ca="1" si="559"/>
        <v/>
      </c>
      <c r="BN504" s="29" t="str">
        <f t="shared" ca="1" si="560"/>
        <v/>
      </c>
      <c r="BO504" s="29" t="e">
        <f ca="1">+_xlfn.IFNA(VLOOKUP($B504,'Resultados General'!$C$11:$CG$510,MATCH(BO$6,'Resultados General'!$C$10:$CG$10,0),0),"")</f>
        <v>#NAME?</v>
      </c>
      <c r="BP504" s="29" t="str">
        <f t="shared" ca="1" si="561"/>
        <v/>
      </c>
      <c r="BQ504" s="29" t="str">
        <f t="shared" ca="1" si="562"/>
        <v/>
      </c>
      <c r="BR504" s="29" t="e">
        <f ca="1">+_xlfn.IFNA(VLOOKUP($B504,'Resultados General'!$C$11:$CG$510,MATCH(BR$6,'Resultados General'!$C$10:$CG$10,0),0),"")</f>
        <v>#NAME?</v>
      </c>
      <c r="BS504" s="29" t="str">
        <f t="shared" ca="1" si="563"/>
        <v/>
      </c>
      <c r="BT504" s="29" t="str">
        <f t="shared" ca="1" si="564"/>
        <v/>
      </c>
      <c r="BU504" s="29" t="e">
        <f ca="1">+_xlfn.IFNA(VLOOKUP($B504,'Resultados General'!$C$11:$CG$510,MATCH(BU$6,'Resultados General'!$C$10:$CG$10,0),0),"")</f>
        <v>#NAME?</v>
      </c>
      <c r="BV504" s="29" t="str">
        <f t="shared" ca="1" si="565"/>
        <v/>
      </c>
      <c r="BW504" s="29" t="str">
        <f t="shared" ca="1" si="566"/>
        <v/>
      </c>
      <c r="BX504" s="29" t="e">
        <f ca="1">+_xlfn.IFNA(VLOOKUP($B504,'Resultados General'!$C$11:$CG$510,MATCH(BX$6,'Resultados General'!$C$10:$CG$10,0),0),"")</f>
        <v>#NAME?</v>
      </c>
      <c r="BY504" s="29" t="str">
        <f t="shared" ca="1" si="567"/>
        <v/>
      </c>
      <c r="BZ504" s="29" t="str">
        <f t="shared" ca="1" si="568"/>
        <v/>
      </c>
      <c r="CA504" s="29" t="e">
        <f ca="1">+_xlfn.IFNA(VLOOKUP($B504,'Resultados General'!$C$11:$CG$510,MATCH(CA$6,'Resultados General'!$C$10:$CG$10,0),0),"")</f>
        <v>#NAME?</v>
      </c>
      <c r="CB504" s="29" t="str">
        <f t="shared" ca="1" si="569"/>
        <v/>
      </c>
      <c r="CC504" s="29" t="str">
        <f t="shared" ca="1" si="570"/>
        <v/>
      </c>
      <c r="CD504" s="29" t="e">
        <f ca="1">+_xlfn.IFNA(VLOOKUP($B504,'Resultados General'!$C$11:$CG$510,MATCH(CD$6,'Resultados General'!$C$10:$CG$10,0),0),"")</f>
        <v>#NAME?</v>
      </c>
      <c r="CE504" s="29" t="str">
        <f t="shared" ca="1" si="571"/>
        <v/>
      </c>
      <c r="CF504" s="29" t="str">
        <f t="shared" ca="1" si="572"/>
        <v/>
      </c>
      <c r="CG504" s="29" t="e">
        <f ca="1">+_xlfn.IFNA(VLOOKUP($B504,'Resultados General'!$C$11:$CG$510,MATCH(CG$6,'Resultados General'!$C$10:$CG$10,0),0),"")</f>
        <v>#NAME?</v>
      </c>
      <c r="CH504" s="29" t="str">
        <f t="shared" ca="1" si="573"/>
        <v/>
      </c>
      <c r="CI504" s="29" t="str">
        <f t="shared" ca="1" si="574"/>
        <v/>
      </c>
      <c r="CJ504" s="29" t="e">
        <f ca="1">+_xlfn.IFNA(VLOOKUP($B504,'Resultados General'!$C$11:$CG$510,MATCH(CJ$6,'Resultados General'!$C$10:$CG$10,0),0),"")</f>
        <v>#NAME?</v>
      </c>
      <c r="CK504" s="29" t="str">
        <f t="shared" ca="1" si="575"/>
        <v/>
      </c>
      <c r="CL504" s="29" t="str">
        <f t="shared" ca="1" si="576"/>
        <v/>
      </c>
      <c r="CM504" s="29" t="e">
        <f ca="1">+_xlfn.IFNA(VLOOKUP($B504,'Resultados General'!$C$11:$CG$510,MATCH(CM$6,'Resultados General'!$C$10:$CG$10,0),0),"")</f>
        <v>#NAME?</v>
      </c>
      <c r="CN504" s="29" t="str">
        <f t="shared" ca="1" si="577"/>
        <v/>
      </c>
      <c r="CO504" s="29" t="str">
        <f t="shared" ca="1" si="578"/>
        <v/>
      </c>
      <c r="CP504" s="29" t="e">
        <f ca="1">+_xlfn.IFNA(VLOOKUP($B504,'Resultados General'!$C$11:$CG$510,MATCH(CP$6,'Resultados General'!$C$10:$CG$10,0),0),"")</f>
        <v>#NAME?</v>
      </c>
      <c r="CQ504" s="29" t="str">
        <f t="shared" ca="1" si="579"/>
        <v/>
      </c>
      <c r="CR504" s="29" t="str">
        <f t="shared" ca="1" si="580"/>
        <v/>
      </c>
      <c r="CS504" s="29" t="e">
        <f ca="1">+_xlfn.IFNA(VLOOKUP($B504,'Resultados General'!$C$11:$CG$510,MATCH(CS$6,'Resultados General'!$C$10:$CG$10,0),0),"")</f>
        <v>#NAME?</v>
      </c>
      <c r="CT504" s="29" t="str">
        <f t="shared" ca="1" si="581"/>
        <v/>
      </c>
      <c r="CU504" s="29" t="str">
        <f t="shared" ca="1" si="582"/>
        <v/>
      </c>
      <c r="CV504" s="29" t="e">
        <f ca="1">+_xlfn.IFNA(VLOOKUP($B504,'Resultados General'!$C$11:$CG$510,MATCH(CV$6,'Resultados General'!$C$10:$CG$10,0),0),"")</f>
        <v>#NAME?</v>
      </c>
      <c r="CW504" s="29" t="str">
        <f t="shared" ca="1" si="583"/>
        <v/>
      </c>
      <c r="CX504" s="29" t="str">
        <f t="shared" ca="1" si="584"/>
        <v/>
      </c>
      <c r="CY504" s="29" t="e">
        <f ca="1">+_xlfn.IFNA(VLOOKUP($B504,'Resultados General'!$C$11:$CG$510,MATCH(CY$6,'Resultados General'!$C$10:$CG$10,0),0),"")</f>
        <v>#NAME?</v>
      </c>
      <c r="CZ504" s="29" t="str">
        <f t="shared" ca="1" si="585"/>
        <v/>
      </c>
      <c r="DA504" s="29" t="str">
        <f t="shared" ca="1" si="586"/>
        <v/>
      </c>
      <c r="DB504" s="29" t="e">
        <f ca="1">+_xlfn.IFNA(VLOOKUP($B504,'Resultados General'!$C$11:$CG$510,MATCH(DB$6,'Resultados General'!$C$10:$CG$10,0),0),"")</f>
        <v>#NAME?</v>
      </c>
      <c r="DC504" s="29" t="str">
        <f t="shared" ca="1" si="587"/>
        <v/>
      </c>
      <c r="DD504" s="29" t="str">
        <f t="shared" ca="1" si="588"/>
        <v/>
      </c>
      <c r="DE504" s="29" t="e">
        <f ca="1">+_xlfn.IFNA(VLOOKUP($B504,'Resultados General'!$C$11:$CG$510,MATCH(DE$6,'Resultados General'!$C$10:$CG$10,0),0),"")</f>
        <v>#NAME?</v>
      </c>
      <c r="DF504" s="29" t="str">
        <f t="shared" ca="1" si="589"/>
        <v/>
      </c>
      <c r="DG504" s="29" t="str">
        <f t="shared" ca="1" si="590"/>
        <v/>
      </c>
      <c r="DH504" s="29" t="e">
        <f ca="1">+_xlfn.IFNA(VLOOKUP($B504,'Resultados General'!$C$11:$CG$510,MATCH(DH$6,'Resultados General'!$C$10:$CG$10,0),0),"")</f>
        <v>#NAME?</v>
      </c>
      <c r="DI504" s="29" t="str">
        <f t="shared" ca="1" si="591"/>
        <v/>
      </c>
      <c r="DJ504" s="29" t="str">
        <f t="shared" ca="1" si="592"/>
        <v/>
      </c>
      <c r="DK504" s="29" t="e">
        <f ca="1">+_xlfn.IFNA(VLOOKUP($B504,'Resultados General'!$C$11:$CG$510,MATCH(DK$6,'Resultados General'!$C$10:$CG$10,0),0),"")</f>
        <v>#NAME?</v>
      </c>
      <c r="DL504" s="29" t="str">
        <f t="shared" ca="1" si="593"/>
        <v/>
      </c>
      <c r="DM504" s="29" t="str">
        <f t="shared" ca="1" si="594"/>
        <v/>
      </c>
      <c r="DN504" s="29" t="e">
        <f ca="1">+_xlfn.IFNA(VLOOKUP($B504,'Resultados General'!$C$11:$CG$510,MATCH(DN$6,'Resultados General'!$C$10:$CG$10,0),0),"")</f>
        <v>#NAME?</v>
      </c>
      <c r="DO504" s="29" t="str">
        <f t="shared" ca="1" si="595"/>
        <v/>
      </c>
      <c r="DP504" s="29" t="str">
        <f t="shared" ca="1" si="596"/>
        <v/>
      </c>
    </row>
    <row r="505" spans="2:120">
      <c r="B505" s="219" t="str">
        <f>+IF('Resultados General'!C508="","",'Resultados General'!C508)</f>
        <v/>
      </c>
      <c r="C505" s="134" t="e">
        <f ca="1">+_xlfn.IFNA(VLOOKUP('Distribución de puestos'!B505,'Resultados General'!$C$11:$J$510,8,0),"")</f>
        <v>#NAME?</v>
      </c>
      <c r="D505" s="135" t="e">
        <f ca="1">+_xlfn.IFNA(VLOOKUP(B505,'Resultados General'!$C$11:$L$510,10,0),"")</f>
        <v>#NAME?</v>
      </c>
      <c r="E505" s="26" t="s">
        <v>76</v>
      </c>
      <c r="F505" s="26" t="s">
        <v>76</v>
      </c>
      <c r="G505" s="135" t="str">
        <f t="shared" ca="1" si="597"/>
        <v/>
      </c>
      <c r="H505" s="135" t="str">
        <f t="shared" ca="1" si="598"/>
        <v/>
      </c>
      <c r="I505" s="219" t="str">
        <f t="shared" si="599"/>
        <v/>
      </c>
      <c r="J505" s="138"/>
      <c r="M505" s="29" t="e">
        <f ca="1">+_xlfn.IFNA(VLOOKUP($B505,'Resultados General'!$C$11:$CG$510,MATCH(M$6,'Resultados General'!$C$10:$CG$10,0),0),"")</f>
        <v>#NAME?</v>
      </c>
      <c r="N505" s="29" t="str">
        <f t="shared" ca="1" si="525"/>
        <v/>
      </c>
      <c r="O505" s="29" t="str">
        <f t="shared" ca="1" si="526"/>
        <v/>
      </c>
      <c r="P505" s="29" t="e">
        <f ca="1">+_xlfn.IFNA(VLOOKUP($B505,'Resultados General'!$C$11:$CG$510,MATCH(P$6,'Resultados General'!$C$10:$CG$10,0),0),"")</f>
        <v>#NAME?</v>
      </c>
      <c r="Q505" s="29" t="str">
        <f t="shared" ca="1" si="527"/>
        <v/>
      </c>
      <c r="R505" s="29" t="str">
        <f t="shared" ca="1" si="528"/>
        <v/>
      </c>
      <c r="S505" s="29" t="e">
        <f ca="1">+_xlfn.IFNA(VLOOKUP($B505,'Resultados General'!$C$11:$CG$510,MATCH(S$6,'Resultados General'!$C$10:$CG$10,0),0),"")</f>
        <v>#NAME?</v>
      </c>
      <c r="T505" s="29" t="str">
        <f t="shared" ca="1" si="529"/>
        <v/>
      </c>
      <c r="U505" s="29" t="str">
        <f t="shared" ca="1" si="530"/>
        <v/>
      </c>
      <c r="V505" s="29" t="e">
        <f ca="1">+_xlfn.IFNA(VLOOKUP($B505,'Resultados General'!$C$11:$CG$510,MATCH(V$6,'Resultados General'!$C$10:$CG$10,0),0),"")</f>
        <v>#NAME?</v>
      </c>
      <c r="W505" s="29" t="str">
        <f t="shared" ca="1" si="531"/>
        <v/>
      </c>
      <c r="X505" s="29" t="str">
        <f t="shared" ca="1" si="532"/>
        <v/>
      </c>
      <c r="Y505" s="29" t="e">
        <f ca="1">+_xlfn.IFNA(VLOOKUP($B505,'Resultados General'!$C$11:$CG$510,MATCH(Y$6,'Resultados General'!$C$10:$CG$10,0),0),"")</f>
        <v>#NAME?</v>
      </c>
      <c r="Z505" s="29" t="str">
        <f t="shared" ca="1" si="533"/>
        <v/>
      </c>
      <c r="AA505" s="29" t="str">
        <f t="shared" ca="1" si="534"/>
        <v/>
      </c>
      <c r="AB505" s="29" t="e">
        <f ca="1">+_xlfn.IFNA(VLOOKUP($B505,'Resultados General'!$C$11:$CG$510,MATCH(AB$6,'Resultados General'!$C$10:$CG$10,0),0),"")</f>
        <v>#NAME?</v>
      </c>
      <c r="AC505" s="29" t="str">
        <f t="shared" ca="1" si="535"/>
        <v/>
      </c>
      <c r="AD505" s="29" t="str">
        <f t="shared" ca="1" si="536"/>
        <v/>
      </c>
      <c r="AE505" s="29" t="e">
        <f ca="1">+_xlfn.IFNA(VLOOKUP($B505,'Resultados General'!$C$11:$CG$510,MATCH(AE$6,'Resultados General'!$C$10:$CG$10,0),0),"")</f>
        <v>#NAME?</v>
      </c>
      <c r="AF505" s="29" t="str">
        <f t="shared" ca="1" si="537"/>
        <v/>
      </c>
      <c r="AG505" s="29" t="str">
        <f t="shared" ca="1" si="538"/>
        <v/>
      </c>
      <c r="AH505" s="29" t="e">
        <f ca="1">+_xlfn.IFNA(VLOOKUP($B505,'Resultados General'!$C$11:$CG$510,MATCH(AH$6,'Resultados General'!$C$10:$CG$10,0),0),"")</f>
        <v>#NAME?</v>
      </c>
      <c r="AI505" s="29" t="str">
        <f t="shared" ca="1" si="539"/>
        <v/>
      </c>
      <c r="AJ505" s="29" t="str">
        <f t="shared" ca="1" si="540"/>
        <v/>
      </c>
      <c r="AK505" s="29" t="e">
        <f ca="1">+_xlfn.IFNA(VLOOKUP($B505,'Resultados General'!$C$11:$CG$510,MATCH(AK$6,'Resultados General'!$C$10:$CG$10,0),0),"")</f>
        <v>#NAME?</v>
      </c>
      <c r="AL505" s="29" t="str">
        <f t="shared" ca="1" si="541"/>
        <v/>
      </c>
      <c r="AM505" s="29" t="str">
        <f t="shared" ca="1" si="542"/>
        <v/>
      </c>
      <c r="AN505" s="29" t="e">
        <f ca="1">+_xlfn.IFNA(VLOOKUP($B505,'Resultados General'!$C$11:$CG$510,MATCH(AN$6,'Resultados General'!$C$10:$CG$10,0),0),"")</f>
        <v>#NAME?</v>
      </c>
      <c r="AO505" s="29" t="str">
        <f t="shared" ca="1" si="543"/>
        <v/>
      </c>
      <c r="AP505" s="29" t="str">
        <f t="shared" ca="1" si="544"/>
        <v/>
      </c>
      <c r="AQ505" s="29" t="e">
        <f ca="1">+_xlfn.IFNA(VLOOKUP($B505,'Resultados General'!$C$11:$CG$510,MATCH(AQ$6,'Resultados General'!$C$10:$CG$10,0),0),"")</f>
        <v>#NAME?</v>
      </c>
      <c r="AR505" s="29" t="str">
        <f t="shared" ca="1" si="545"/>
        <v/>
      </c>
      <c r="AS505" s="29" t="str">
        <f t="shared" ca="1" si="546"/>
        <v/>
      </c>
      <c r="AT505" s="29" t="e">
        <f ca="1">+_xlfn.IFNA(VLOOKUP($B505,'Resultados General'!$C$11:$CG$510,MATCH(AT$6,'Resultados General'!$C$10:$CG$10,0),0),"")</f>
        <v>#NAME?</v>
      </c>
      <c r="AU505" s="29" t="str">
        <f t="shared" ca="1" si="547"/>
        <v/>
      </c>
      <c r="AV505" s="29" t="str">
        <f t="shared" ca="1" si="548"/>
        <v/>
      </c>
      <c r="AW505" s="29" t="e">
        <f ca="1">+_xlfn.IFNA(VLOOKUP($B505,'Resultados General'!$C$11:$CG$510,MATCH(AW$6,'Resultados General'!$C$10:$CG$10,0),0),"")</f>
        <v>#NAME?</v>
      </c>
      <c r="AX505" s="29" t="str">
        <f t="shared" ca="1" si="549"/>
        <v/>
      </c>
      <c r="AY505" s="29" t="str">
        <f t="shared" ca="1" si="550"/>
        <v/>
      </c>
      <c r="AZ505" s="29" t="e">
        <f ca="1">+_xlfn.IFNA(VLOOKUP($B505,'Resultados General'!$C$11:$CG$510,MATCH(AZ$6,'Resultados General'!$C$10:$CG$10,0),0),"")</f>
        <v>#NAME?</v>
      </c>
      <c r="BA505" s="29" t="str">
        <f t="shared" ca="1" si="551"/>
        <v/>
      </c>
      <c r="BB505" s="29" t="str">
        <f t="shared" ca="1" si="552"/>
        <v/>
      </c>
      <c r="BC505" s="29" t="e">
        <f ca="1">+_xlfn.IFNA(VLOOKUP($B505,'Resultados General'!$C$11:$CG$510,MATCH(BC$6,'Resultados General'!$C$10:$CG$10,0),0),"")</f>
        <v>#NAME?</v>
      </c>
      <c r="BD505" s="29" t="str">
        <f t="shared" ca="1" si="553"/>
        <v/>
      </c>
      <c r="BE505" s="29" t="str">
        <f t="shared" ca="1" si="554"/>
        <v/>
      </c>
      <c r="BF505" s="29" t="e">
        <f ca="1">+_xlfn.IFNA(VLOOKUP($B505,'Resultados General'!$C$11:$CG$510,MATCH(BF$6,'Resultados General'!$C$10:$CG$10,0),0),"")</f>
        <v>#NAME?</v>
      </c>
      <c r="BG505" s="29" t="str">
        <f t="shared" ca="1" si="555"/>
        <v/>
      </c>
      <c r="BH505" s="29" t="str">
        <f t="shared" ca="1" si="556"/>
        <v/>
      </c>
      <c r="BI505" s="29" t="e">
        <f ca="1">+_xlfn.IFNA(VLOOKUP($B505,'Resultados General'!$C$11:$CG$510,MATCH(BI$6,'Resultados General'!$C$10:$CG$10,0),0),"")</f>
        <v>#NAME?</v>
      </c>
      <c r="BJ505" s="29" t="str">
        <f t="shared" ca="1" si="557"/>
        <v/>
      </c>
      <c r="BK505" s="29" t="str">
        <f t="shared" ca="1" si="558"/>
        <v/>
      </c>
      <c r="BL505" s="29" t="e">
        <f ca="1">+_xlfn.IFNA(VLOOKUP($B505,'Resultados General'!$C$11:$CG$510,MATCH(BL$6,'Resultados General'!$C$10:$CG$10,0),0),"")</f>
        <v>#NAME?</v>
      </c>
      <c r="BM505" s="29" t="str">
        <f t="shared" ca="1" si="559"/>
        <v/>
      </c>
      <c r="BN505" s="29" t="str">
        <f t="shared" ca="1" si="560"/>
        <v/>
      </c>
      <c r="BO505" s="29" t="e">
        <f ca="1">+_xlfn.IFNA(VLOOKUP($B505,'Resultados General'!$C$11:$CG$510,MATCH(BO$6,'Resultados General'!$C$10:$CG$10,0),0),"")</f>
        <v>#NAME?</v>
      </c>
      <c r="BP505" s="29" t="str">
        <f t="shared" ca="1" si="561"/>
        <v/>
      </c>
      <c r="BQ505" s="29" t="str">
        <f t="shared" ca="1" si="562"/>
        <v/>
      </c>
      <c r="BR505" s="29" t="e">
        <f ca="1">+_xlfn.IFNA(VLOOKUP($B505,'Resultados General'!$C$11:$CG$510,MATCH(BR$6,'Resultados General'!$C$10:$CG$10,0),0),"")</f>
        <v>#NAME?</v>
      </c>
      <c r="BS505" s="29" t="str">
        <f t="shared" ca="1" si="563"/>
        <v/>
      </c>
      <c r="BT505" s="29" t="str">
        <f t="shared" ca="1" si="564"/>
        <v/>
      </c>
      <c r="BU505" s="29" t="e">
        <f ca="1">+_xlfn.IFNA(VLOOKUP($B505,'Resultados General'!$C$11:$CG$510,MATCH(BU$6,'Resultados General'!$C$10:$CG$10,0),0),"")</f>
        <v>#NAME?</v>
      </c>
      <c r="BV505" s="29" t="str">
        <f t="shared" ca="1" si="565"/>
        <v/>
      </c>
      <c r="BW505" s="29" t="str">
        <f t="shared" ca="1" si="566"/>
        <v/>
      </c>
      <c r="BX505" s="29" t="e">
        <f ca="1">+_xlfn.IFNA(VLOOKUP($B505,'Resultados General'!$C$11:$CG$510,MATCH(BX$6,'Resultados General'!$C$10:$CG$10,0),0),"")</f>
        <v>#NAME?</v>
      </c>
      <c r="BY505" s="29" t="str">
        <f t="shared" ca="1" si="567"/>
        <v/>
      </c>
      <c r="BZ505" s="29" t="str">
        <f t="shared" ca="1" si="568"/>
        <v/>
      </c>
      <c r="CA505" s="29" t="e">
        <f ca="1">+_xlfn.IFNA(VLOOKUP($B505,'Resultados General'!$C$11:$CG$510,MATCH(CA$6,'Resultados General'!$C$10:$CG$10,0),0),"")</f>
        <v>#NAME?</v>
      </c>
      <c r="CB505" s="29" t="str">
        <f t="shared" ca="1" si="569"/>
        <v/>
      </c>
      <c r="CC505" s="29" t="str">
        <f t="shared" ca="1" si="570"/>
        <v/>
      </c>
      <c r="CD505" s="29" t="e">
        <f ca="1">+_xlfn.IFNA(VLOOKUP($B505,'Resultados General'!$C$11:$CG$510,MATCH(CD$6,'Resultados General'!$C$10:$CG$10,0),0),"")</f>
        <v>#NAME?</v>
      </c>
      <c r="CE505" s="29" t="str">
        <f t="shared" ca="1" si="571"/>
        <v/>
      </c>
      <c r="CF505" s="29" t="str">
        <f t="shared" ca="1" si="572"/>
        <v/>
      </c>
      <c r="CG505" s="29" t="e">
        <f ca="1">+_xlfn.IFNA(VLOOKUP($B505,'Resultados General'!$C$11:$CG$510,MATCH(CG$6,'Resultados General'!$C$10:$CG$10,0),0),"")</f>
        <v>#NAME?</v>
      </c>
      <c r="CH505" s="29" t="str">
        <f t="shared" ca="1" si="573"/>
        <v/>
      </c>
      <c r="CI505" s="29" t="str">
        <f t="shared" ca="1" si="574"/>
        <v/>
      </c>
      <c r="CJ505" s="29" t="e">
        <f ca="1">+_xlfn.IFNA(VLOOKUP($B505,'Resultados General'!$C$11:$CG$510,MATCH(CJ$6,'Resultados General'!$C$10:$CG$10,0),0),"")</f>
        <v>#NAME?</v>
      </c>
      <c r="CK505" s="29" t="str">
        <f t="shared" ca="1" si="575"/>
        <v/>
      </c>
      <c r="CL505" s="29" t="str">
        <f t="shared" ca="1" si="576"/>
        <v/>
      </c>
      <c r="CM505" s="29" t="e">
        <f ca="1">+_xlfn.IFNA(VLOOKUP($B505,'Resultados General'!$C$11:$CG$510,MATCH(CM$6,'Resultados General'!$C$10:$CG$10,0),0),"")</f>
        <v>#NAME?</v>
      </c>
      <c r="CN505" s="29" t="str">
        <f t="shared" ca="1" si="577"/>
        <v/>
      </c>
      <c r="CO505" s="29" t="str">
        <f t="shared" ca="1" si="578"/>
        <v/>
      </c>
      <c r="CP505" s="29" t="e">
        <f ca="1">+_xlfn.IFNA(VLOOKUP($B505,'Resultados General'!$C$11:$CG$510,MATCH(CP$6,'Resultados General'!$C$10:$CG$10,0),0),"")</f>
        <v>#NAME?</v>
      </c>
      <c r="CQ505" s="29" t="str">
        <f t="shared" ca="1" si="579"/>
        <v/>
      </c>
      <c r="CR505" s="29" t="str">
        <f t="shared" ca="1" si="580"/>
        <v/>
      </c>
      <c r="CS505" s="29" t="e">
        <f ca="1">+_xlfn.IFNA(VLOOKUP($B505,'Resultados General'!$C$11:$CG$510,MATCH(CS$6,'Resultados General'!$C$10:$CG$10,0),0),"")</f>
        <v>#NAME?</v>
      </c>
      <c r="CT505" s="29" t="str">
        <f t="shared" ca="1" si="581"/>
        <v/>
      </c>
      <c r="CU505" s="29" t="str">
        <f t="shared" ca="1" si="582"/>
        <v/>
      </c>
      <c r="CV505" s="29" t="e">
        <f ca="1">+_xlfn.IFNA(VLOOKUP($B505,'Resultados General'!$C$11:$CG$510,MATCH(CV$6,'Resultados General'!$C$10:$CG$10,0),0),"")</f>
        <v>#NAME?</v>
      </c>
      <c r="CW505" s="29" t="str">
        <f t="shared" ca="1" si="583"/>
        <v/>
      </c>
      <c r="CX505" s="29" t="str">
        <f t="shared" ca="1" si="584"/>
        <v/>
      </c>
      <c r="CY505" s="29" t="e">
        <f ca="1">+_xlfn.IFNA(VLOOKUP($B505,'Resultados General'!$C$11:$CG$510,MATCH(CY$6,'Resultados General'!$C$10:$CG$10,0),0),"")</f>
        <v>#NAME?</v>
      </c>
      <c r="CZ505" s="29" t="str">
        <f t="shared" ca="1" si="585"/>
        <v/>
      </c>
      <c r="DA505" s="29" t="str">
        <f t="shared" ca="1" si="586"/>
        <v/>
      </c>
      <c r="DB505" s="29" t="e">
        <f ca="1">+_xlfn.IFNA(VLOOKUP($B505,'Resultados General'!$C$11:$CG$510,MATCH(DB$6,'Resultados General'!$C$10:$CG$10,0),0),"")</f>
        <v>#NAME?</v>
      </c>
      <c r="DC505" s="29" t="str">
        <f t="shared" ca="1" si="587"/>
        <v/>
      </c>
      <c r="DD505" s="29" t="str">
        <f t="shared" ca="1" si="588"/>
        <v/>
      </c>
      <c r="DE505" s="29" t="e">
        <f ca="1">+_xlfn.IFNA(VLOOKUP($B505,'Resultados General'!$C$11:$CG$510,MATCH(DE$6,'Resultados General'!$C$10:$CG$10,0),0),"")</f>
        <v>#NAME?</v>
      </c>
      <c r="DF505" s="29" t="str">
        <f t="shared" ca="1" si="589"/>
        <v/>
      </c>
      <c r="DG505" s="29" t="str">
        <f t="shared" ca="1" si="590"/>
        <v/>
      </c>
      <c r="DH505" s="29" t="e">
        <f ca="1">+_xlfn.IFNA(VLOOKUP($B505,'Resultados General'!$C$11:$CG$510,MATCH(DH$6,'Resultados General'!$C$10:$CG$10,0),0),"")</f>
        <v>#NAME?</v>
      </c>
      <c r="DI505" s="29" t="str">
        <f t="shared" ca="1" si="591"/>
        <v/>
      </c>
      <c r="DJ505" s="29" t="str">
        <f t="shared" ca="1" si="592"/>
        <v/>
      </c>
      <c r="DK505" s="29" t="e">
        <f ca="1">+_xlfn.IFNA(VLOOKUP($B505,'Resultados General'!$C$11:$CG$510,MATCH(DK$6,'Resultados General'!$C$10:$CG$10,0),0),"")</f>
        <v>#NAME?</v>
      </c>
      <c r="DL505" s="29" t="str">
        <f t="shared" ca="1" si="593"/>
        <v/>
      </c>
      <c r="DM505" s="29" t="str">
        <f t="shared" ca="1" si="594"/>
        <v/>
      </c>
      <c r="DN505" s="29" t="e">
        <f ca="1">+_xlfn.IFNA(VLOOKUP($B505,'Resultados General'!$C$11:$CG$510,MATCH(DN$6,'Resultados General'!$C$10:$CG$10,0),0),"")</f>
        <v>#NAME?</v>
      </c>
      <c r="DO505" s="29" t="str">
        <f t="shared" ca="1" si="595"/>
        <v/>
      </c>
      <c r="DP505" s="29" t="str">
        <f t="shared" ca="1" si="596"/>
        <v/>
      </c>
    </row>
    <row r="506" spans="2:120">
      <c r="B506" s="219" t="str">
        <f>+IF('Resultados General'!C509="","",'Resultados General'!C509)</f>
        <v/>
      </c>
      <c r="C506" s="134" t="e">
        <f ca="1">+_xlfn.IFNA(VLOOKUP('Distribución de puestos'!B506,'Resultados General'!$C$11:$J$510,8,0),"")</f>
        <v>#NAME?</v>
      </c>
      <c r="D506" s="135" t="e">
        <f ca="1">+_xlfn.IFNA(VLOOKUP(B506,'Resultados General'!$C$11:$L$510,10,0),"")</f>
        <v>#NAME?</v>
      </c>
      <c r="E506" s="26" t="s">
        <v>76</v>
      </c>
      <c r="F506" s="26" t="s">
        <v>76</v>
      </c>
      <c r="G506" s="135" t="str">
        <f t="shared" ca="1" si="597"/>
        <v/>
      </c>
      <c r="H506" s="135" t="str">
        <f t="shared" ca="1" si="598"/>
        <v/>
      </c>
      <c r="I506" s="219" t="str">
        <f t="shared" si="599"/>
        <v/>
      </c>
      <c r="J506" s="138"/>
      <c r="M506" s="29" t="e">
        <f ca="1">+_xlfn.IFNA(VLOOKUP($B506,'Resultados General'!$C$11:$CG$510,MATCH(M$6,'Resultados General'!$C$10:$CG$10,0),0),"")</f>
        <v>#NAME?</v>
      </c>
      <c r="N506" s="29" t="str">
        <f t="shared" ca="1" si="525"/>
        <v/>
      </c>
      <c r="O506" s="29" t="str">
        <f t="shared" ca="1" si="526"/>
        <v/>
      </c>
      <c r="P506" s="29" t="e">
        <f ca="1">+_xlfn.IFNA(VLOOKUP($B506,'Resultados General'!$C$11:$CG$510,MATCH(P$6,'Resultados General'!$C$10:$CG$10,0),0),"")</f>
        <v>#NAME?</v>
      </c>
      <c r="Q506" s="29" t="str">
        <f t="shared" ca="1" si="527"/>
        <v/>
      </c>
      <c r="R506" s="29" t="str">
        <f t="shared" ca="1" si="528"/>
        <v/>
      </c>
      <c r="S506" s="29" t="e">
        <f ca="1">+_xlfn.IFNA(VLOOKUP($B506,'Resultados General'!$C$11:$CG$510,MATCH(S$6,'Resultados General'!$C$10:$CG$10,0),0),"")</f>
        <v>#NAME?</v>
      </c>
      <c r="T506" s="29" t="str">
        <f t="shared" ca="1" si="529"/>
        <v/>
      </c>
      <c r="U506" s="29" t="str">
        <f t="shared" ca="1" si="530"/>
        <v/>
      </c>
      <c r="V506" s="29" t="e">
        <f ca="1">+_xlfn.IFNA(VLOOKUP($B506,'Resultados General'!$C$11:$CG$510,MATCH(V$6,'Resultados General'!$C$10:$CG$10,0),0),"")</f>
        <v>#NAME?</v>
      </c>
      <c r="W506" s="29" t="str">
        <f t="shared" ca="1" si="531"/>
        <v/>
      </c>
      <c r="X506" s="29" t="str">
        <f t="shared" ca="1" si="532"/>
        <v/>
      </c>
      <c r="Y506" s="29" t="e">
        <f ca="1">+_xlfn.IFNA(VLOOKUP($B506,'Resultados General'!$C$11:$CG$510,MATCH(Y$6,'Resultados General'!$C$10:$CG$10,0),0),"")</f>
        <v>#NAME?</v>
      </c>
      <c r="Z506" s="29" t="str">
        <f t="shared" ca="1" si="533"/>
        <v/>
      </c>
      <c r="AA506" s="29" t="str">
        <f t="shared" ca="1" si="534"/>
        <v/>
      </c>
      <c r="AB506" s="29" t="e">
        <f ca="1">+_xlfn.IFNA(VLOOKUP($B506,'Resultados General'!$C$11:$CG$510,MATCH(AB$6,'Resultados General'!$C$10:$CG$10,0),0),"")</f>
        <v>#NAME?</v>
      </c>
      <c r="AC506" s="29" t="str">
        <f t="shared" ca="1" si="535"/>
        <v/>
      </c>
      <c r="AD506" s="29" t="str">
        <f t="shared" ca="1" si="536"/>
        <v/>
      </c>
      <c r="AE506" s="29" t="e">
        <f ca="1">+_xlfn.IFNA(VLOOKUP($B506,'Resultados General'!$C$11:$CG$510,MATCH(AE$6,'Resultados General'!$C$10:$CG$10,0),0),"")</f>
        <v>#NAME?</v>
      </c>
      <c r="AF506" s="29" t="str">
        <f t="shared" ca="1" si="537"/>
        <v/>
      </c>
      <c r="AG506" s="29" t="str">
        <f t="shared" ca="1" si="538"/>
        <v/>
      </c>
      <c r="AH506" s="29" t="e">
        <f ca="1">+_xlfn.IFNA(VLOOKUP($B506,'Resultados General'!$C$11:$CG$510,MATCH(AH$6,'Resultados General'!$C$10:$CG$10,0),0),"")</f>
        <v>#NAME?</v>
      </c>
      <c r="AI506" s="29" t="str">
        <f t="shared" ca="1" si="539"/>
        <v/>
      </c>
      <c r="AJ506" s="29" t="str">
        <f t="shared" ca="1" si="540"/>
        <v/>
      </c>
      <c r="AK506" s="29" t="e">
        <f ca="1">+_xlfn.IFNA(VLOOKUP($B506,'Resultados General'!$C$11:$CG$510,MATCH(AK$6,'Resultados General'!$C$10:$CG$10,0),0),"")</f>
        <v>#NAME?</v>
      </c>
      <c r="AL506" s="29" t="str">
        <f t="shared" ca="1" si="541"/>
        <v/>
      </c>
      <c r="AM506" s="29" t="str">
        <f t="shared" ca="1" si="542"/>
        <v/>
      </c>
      <c r="AN506" s="29" t="e">
        <f ca="1">+_xlfn.IFNA(VLOOKUP($B506,'Resultados General'!$C$11:$CG$510,MATCH(AN$6,'Resultados General'!$C$10:$CG$10,0),0),"")</f>
        <v>#NAME?</v>
      </c>
      <c r="AO506" s="29" t="str">
        <f t="shared" ca="1" si="543"/>
        <v/>
      </c>
      <c r="AP506" s="29" t="str">
        <f t="shared" ca="1" si="544"/>
        <v/>
      </c>
      <c r="AQ506" s="29" t="e">
        <f ca="1">+_xlfn.IFNA(VLOOKUP($B506,'Resultados General'!$C$11:$CG$510,MATCH(AQ$6,'Resultados General'!$C$10:$CG$10,0),0),"")</f>
        <v>#NAME?</v>
      </c>
      <c r="AR506" s="29" t="str">
        <f t="shared" ca="1" si="545"/>
        <v/>
      </c>
      <c r="AS506" s="29" t="str">
        <f t="shared" ca="1" si="546"/>
        <v/>
      </c>
      <c r="AT506" s="29" t="e">
        <f ca="1">+_xlfn.IFNA(VLOOKUP($B506,'Resultados General'!$C$11:$CG$510,MATCH(AT$6,'Resultados General'!$C$10:$CG$10,0),0),"")</f>
        <v>#NAME?</v>
      </c>
      <c r="AU506" s="29" t="str">
        <f t="shared" ca="1" si="547"/>
        <v/>
      </c>
      <c r="AV506" s="29" t="str">
        <f t="shared" ca="1" si="548"/>
        <v/>
      </c>
      <c r="AW506" s="29" t="e">
        <f ca="1">+_xlfn.IFNA(VLOOKUP($B506,'Resultados General'!$C$11:$CG$510,MATCH(AW$6,'Resultados General'!$C$10:$CG$10,0),0),"")</f>
        <v>#NAME?</v>
      </c>
      <c r="AX506" s="29" t="str">
        <f t="shared" ca="1" si="549"/>
        <v/>
      </c>
      <c r="AY506" s="29" t="str">
        <f t="shared" ca="1" si="550"/>
        <v/>
      </c>
      <c r="AZ506" s="29" t="e">
        <f ca="1">+_xlfn.IFNA(VLOOKUP($B506,'Resultados General'!$C$11:$CG$510,MATCH(AZ$6,'Resultados General'!$C$10:$CG$10,0),0),"")</f>
        <v>#NAME?</v>
      </c>
      <c r="BA506" s="29" t="str">
        <f t="shared" ca="1" si="551"/>
        <v/>
      </c>
      <c r="BB506" s="29" t="str">
        <f t="shared" ca="1" si="552"/>
        <v/>
      </c>
      <c r="BC506" s="29" t="e">
        <f ca="1">+_xlfn.IFNA(VLOOKUP($B506,'Resultados General'!$C$11:$CG$510,MATCH(BC$6,'Resultados General'!$C$10:$CG$10,0),0),"")</f>
        <v>#NAME?</v>
      </c>
      <c r="BD506" s="29" t="str">
        <f t="shared" ca="1" si="553"/>
        <v/>
      </c>
      <c r="BE506" s="29" t="str">
        <f t="shared" ca="1" si="554"/>
        <v/>
      </c>
      <c r="BF506" s="29" t="e">
        <f ca="1">+_xlfn.IFNA(VLOOKUP($B506,'Resultados General'!$C$11:$CG$510,MATCH(BF$6,'Resultados General'!$C$10:$CG$10,0),0),"")</f>
        <v>#NAME?</v>
      </c>
      <c r="BG506" s="29" t="str">
        <f t="shared" ca="1" si="555"/>
        <v/>
      </c>
      <c r="BH506" s="29" t="str">
        <f t="shared" ca="1" si="556"/>
        <v/>
      </c>
      <c r="BI506" s="29" t="e">
        <f ca="1">+_xlfn.IFNA(VLOOKUP($B506,'Resultados General'!$C$11:$CG$510,MATCH(BI$6,'Resultados General'!$C$10:$CG$10,0),0),"")</f>
        <v>#NAME?</v>
      </c>
      <c r="BJ506" s="29" t="str">
        <f t="shared" ca="1" si="557"/>
        <v/>
      </c>
      <c r="BK506" s="29" t="str">
        <f t="shared" ca="1" si="558"/>
        <v/>
      </c>
      <c r="BL506" s="29" t="e">
        <f ca="1">+_xlfn.IFNA(VLOOKUP($B506,'Resultados General'!$C$11:$CG$510,MATCH(BL$6,'Resultados General'!$C$10:$CG$10,0),0),"")</f>
        <v>#NAME?</v>
      </c>
      <c r="BM506" s="29" t="str">
        <f t="shared" ca="1" si="559"/>
        <v/>
      </c>
      <c r="BN506" s="29" t="str">
        <f t="shared" ca="1" si="560"/>
        <v/>
      </c>
      <c r="BO506" s="29" t="e">
        <f ca="1">+_xlfn.IFNA(VLOOKUP($B506,'Resultados General'!$C$11:$CG$510,MATCH(BO$6,'Resultados General'!$C$10:$CG$10,0),0),"")</f>
        <v>#NAME?</v>
      </c>
      <c r="BP506" s="29" t="str">
        <f t="shared" ca="1" si="561"/>
        <v/>
      </c>
      <c r="BQ506" s="29" t="str">
        <f t="shared" ca="1" si="562"/>
        <v/>
      </c>
      <c r="BR506" s="29" t="e">
        <f ca="1">+_xlfn.IFNA(VLOOKUP($B506,'Resultados General'!$C$11:$CG$510,MATCH(BR$6,'Resultados General'!$C$10:$CG$10,0),0),"")</f>
        <v>#NAME?</v>
      </c>
      <c r="BS506" s="29" t="str">
        <f t="shared" ca="1" si="563"/>
        <v/>
      </c>
      <c r="BT506" s="29" t="str">
        <f t="shared" ca="1" si="564"/>
        <v/>
      </c>
      <c r="BU506" s="29" t="e">
        <f ca="1">+_xlfn.IFNA(VLOOKUP($B506,'Resultados General'!$C$11:$CG$510,MATCH(BU$6,'Resultados General'!$C$10:$CG$10,0),0),"")</f>
        <v>#NAME?</v>
      </c>
      <c r="BV506" s="29" t="str">
        <f t="shared" ca="1" si="565"/>
        <v/>
      </c>
      <c r="BW506" s="29" t="str">
        <f t="shared" ca="1" si="566"/>
        <v/>
      </c>
      <c r="BX506" s="29" t="e">
        <f ca="1">+_xlfn.IFNA(VLOOKUP($B506,'Resultados General'!$C$11:$CG$510,MATCH(BX$6,'Resultados General'!$C$10:$CG$10,0),0),"")</f>
        <v>#NAME?</v>
      </c>
      <c r="BY506" s="29" t="str">
        <f t="shared" ca="1" si="567"/>
        <v/>
      </c>
      <c r="BZ506" s="29" t="str">
        <f t="shared" ca="1" si="568"/>
        <v/>
      </c>
      <c r="CA506" s="29" t="e">
        <f ca="1">+_xlfn.IFNA(VLOOKUP($B506,'Resultados General'!$C$11:$CG$510,MATCH(CA$6,'Resultados General'!$C$10:$CG$10,0),0),"")</f>
        <v>#NAME?</v>
      </c>
      <c r="CB506" s="29" t="str">
        <f t="shared" ca="1" si="569"/>
        <v/>
      </c>
      <c r="CC506" s="29" t="str">
        <f t="shared" ca="1" si="570"/>
        <v/>
      </c>
      <c r="CD506" s="29" t="e">
        <f ca="1">+_xlfn.IFNA(VLOOKUP($B506,'Resultados General'!$C$11:$CG$510,MATCH(CD$6,'Resultados General'!$C$10:$CG$10,0),0),"")</f>
        <v>#NAME?</v>
      </c>
      <c r="CE506" s="29" t="str">
        <f t="shared" ca="1" si="571"/>
        <v/>
      </c>
      <c r="CF506" s="29" t="str">
        <f t="shared" ca="1" si="572"/>
        <v/>
      </c>
      <c r="CG506" s="29" t="e">
        <f ca="1">+_xlfn.IFNA(VLOOKUP($B506,'Resultados General'!$C$11:$CG$510,MATCH(CG$6,'Resultados General'!$C$10:$CG$10,0),0),"")</f>
        <v>#NAME?</v>
      </c>
      <c r="CH506" s="29" t="str">
        <f t="shared" ca="1" si="573"/>
        <v/>
      </c>
      <c r="CI506" s="29" t="str">
        <f t="shared" ca="1" si="574"/>
        <v/>
      </c>
      <c r="CJ506" s="29" t="e">
        <f ca="1">+_xlfn.IFNA(VLOOKUP($B506,'Resultados General'!$C$11:$CG$510,MATCH(CJ$6,'Resultados General'!$C$10:$CG$10,0),0),"")</f>
        <v>#NAME?</v>
      </c>
      <c r="CK506" s="29" t="str">
        <f t="shared" ca="1" si="575"/>
        <v/>
      </c>
      <c r="CL506" s="29" t="str">
        <f t="shared" ca="1" si="576"/>
        <v/>
      </c>
      <c r="CM506" s="29" t="e">
        <f ca="1">+_xlfn.IFNA(VLOOKUP($B506,'Resultados General'!$C$11:$CG$510,MATCH(CM$6,'Resultados General'!$C$10:$CG$10,0),0),"")</f>
        <v>#NAME?</v>
      </c>
      <c r="CN506" s="29" t="str">
        <f t="shared" ca="1" si="577"/>
        <v/>
      </c>
      <c r="CO506" s="29" t="str">
        <f t="shared" ca="1" si="578"/>
        <v/>
      </c>
      <c r="CP506" s="29" t="e">
        <f ca="1">+_xlfn.IFNA(VLOOKUP($B506,'Resultados General'!$C$11:$CG$510,MATCH(CP$6,'Resultados General'!$C$10:$CG$10,0),0),"")</f>
        <v>#NAME?</v>
      </c>
      <c r="CQ506" s="29" t="str">
        <f t="shared" ca="1" si="579"/>
        <v/>
      </c>
      <c r="CR506" s="29" t="str">
        <f t="shared" ca="1" si="580"/>
        <v/>
      </c>
      <c r="CS506" s="29" t="e">
        <f ca="1">+_xlfn.IFNA(VLOOKUP($B506,'Resultados General'!$C$11:$CG$510,MATCH(CS$6,'Resultados General'!$C$10:$CG$10,0),0),"")</f>
        <v>#NAME?</v>
      </c>
      <c r="CT506" s="29" t="str">
        <f t="shared" ca="1" si="581"/>
        <v/>
      </c>
      <c r="CU506" s="29" t="str">
        <f t="shared" ca="1" si="582"/>
        <v/>
      </c>
      <c r="CV506" s="29" t="e">
        <f ca="1">+_xlfn.IFNA(VLOOKUP($B506,'Resultados General'!$C$11:$CG$510,MATCH(CV$6,'Resultados General'!$C$10:$CG$10,0),0),"")</f>
        <v>#NAME?</v>
      </c>
      <c r="CW506" s="29" t="str">
        <f t="shared" ca="1" si="583"/>
        <v/>
      </c>
      <c r="CX506" s="29" t="str">
        <f t="shared" ca="1" si="584"/>
        <v/>
      </c>
      <c r="CY506" s="29" t="e">
        <f ca="1">+_xlfn.IFNA(VLOOKUP($B506,'Resultados General'!$C$11:$CG$510,MATCH(CY$6,'Resultados General'!$C$10:$CG$10,0),0),"")</f>
        <v>#NAME?</v>
      </c>
      <c r="CZ506" s="29" t="str">
        <f t="shared" ca="1" si="585"/>
        <v/>
      </c>
      <c r="DA506" s="29" t="str">
        <f t="shared" ca="1" si="586"/>
        <v/>
      </c>
      <c r="DB506" s="29" t="e">
        <f ca="1">+_xlfn.IFNA(VLOOKUP($B506,'Resultados General'!$C$11:$CG$510,MATCH(DB$6,'Resultados General'!$C$10:$CG$10,0),0),"")</f>
        <v>#NAME?</v>
      </c>
      <c r="DC506" s="29" t="str">
        <f t="shared" ca="1" si="587"/>
        <v/>
      </c>
      <c r="DD506" s="29" t="str">
        <f t="shared" ca="1" si="588"/>
        <v/>
      </c>
      <c r="DE506" s="29" t="e">
        <f ca="1">+_xlfn.IFNA(VLOOKUP($B506,'Resultados General'!$C$11:$CG$510,MATCH(DE$6,'Resultados General'!$C$10:$CG$10,0),0),"")</f>
        <v>#NAME?</v>
      </c>
      <c r="DF506" s="29" t="str">
        <f t="shared" ca="1" si="589"/>
        <v/>
      </c>
      <c r="DG506" s="29" t="str">
        <f t="shared" ca="1" si="590"/>
        <v/>
      </c>
      <c r="DH506" s="29" t="e">
        <f ca="1">+_xlfn.IFNA(VLOOKUP($B506,'Resultados General'!$C$11:$CG$510,MATCH(DH$6,'Resultados General'!$C$10:$CG$10,0),0),"")</f>
        <v>#NAME?</v>
      </c>
      <c r="DI506" s="29" t="str">
        <f t="shared" ca="1" si="591"/>
        <v/>
      </c>
      <c r="DJ506" s="29" t="str">
        <f t="shared" ca="1" si="592"/>
        <v/>
      </c>
      <c r="DK506" s="29" t="e">
        <f ca="1">+_xlfn.IFNA(VLOOKUP($B506,'Resultados General'!$C$11:$CG$510,MATCH(DK$6,'Resultados General'!$C$10:$CG$10,0),0),"")</f>
        <v>#NAME?</v>
      </c>
      <c r="DL506" s="29" t="str">
        <f t="shared" ca="1" si="593"/>
        <v/>
      </c>
      <c r="DM506" s="29" t="str">
        <f t="shared" ca="1" si="594"/>
        <v/>
      </c>
      <c r="DN506" s="29" t="e">
        <f ca="1">+_xlfn.IFNA(VLOOKUP($B506,'Resultados General'!$C$11:$CG$510,MATCH(DN$6,'Resultados General'!$C$10:$CG$10,0),0),"")</f>
        <v>#NAME?</v>
      </c>
      <c r="DO506" s="29" t="str">
        <f t="shared" ca="1" si="595"/>
        <v/>
      </c>
      <c r="DP506" s="29" t="str">
        <f t="shared" ca="1" si="596"/>
        <v/>
      </c>
    </row>
    <row r="507" spans="2:120">
      <c r="B507" s="219" t="str">
        <f>+IF('Resultados General'!C510="","",'Resultados General'!C510)</f>
        <v/>
      </c>
      <c r="C507" s="134" t="e">
        <f ca="1">+_xlfn.IFNA(VLOOKUP('Distribución de puestos'!B507,'Resultados General'!$C$11:$J$510,8,0),"")</f>
        <v>#NAME?</v>
      </c>
      <c r="D507" s="135" t="e">
        <f ca="1">+_xlfn.IFNA(VLOOKUP(B507,'Resultados General'!$C$11:$L$510,10,0),"")</f>
        <v>#NAME?</v>
      </c>
      <c r="E507" s="26" t="s">
        <v>76</v>
      </c>
      <c r="F507" s="26" t="s">
        <v>76</v>
      </c>
      <c r="G507" s="135" t="str">
        <f t="shared" ca="1" si="597"/>
        <v/>
      </c>
      <c r="H507" s="135" t="str">
        <f t="shared" ca="1" si="598"/>
        <v/>
      </c>
      <c r="I507" s="219" t="str">
        <f t="shared" si="599"/>
        <v/>
      </c>
      <c r="J507" s="138"/>
      <c r="M507" s="29" t="e">
        <f ca="1">+_xlfn.IFNA(VLOOKUP($B507,'Resultados General'!$C$11:$CG$510,MATCH(M$6,'Resultados General'!$C$10:$CG$10,0),0),"")</f>
        <v>#NAME?</v>
      </c>
      <c r="N507" s="29" t="str">
        <f t="shared" ca="1" si="525"/>
        <v/>
      </c>
      <c r="O507" s="29" t="str">
        <f t="shared" ca="1" si="526"/>
        <v/>
      </c>
      <c r="P507" s="29" t="e">
        <f ca="1">+_xlfn.IFNA(VLOOKUP($B507,'Resultados General'!$C$11:$CG$510,MATCH(P$6,'Resultados General'!$C$10:$CG$10,0),0),"")</f>
        <v>#NAME?</v>
      </c>
      <c r="Q507" s="29" t="str">
        <f t="shared" ca="1" si="527"/>
        <v/>
      </c>
      <c r="R507" s="29" t="str">
        <f t="shared" ca="1" si="528"/>
        <v/>
      </c>
      <c r="S507" s="29" t="e">
        <f ca="1">+_xlfn.IFNA(VLOOKUP($B507,'Resultados General'!$C$11:$CG$510,MATCH(S$6,'Resultados General'!$C$10:$CG$10,0),0),"")</f>
        <v>#NAME?</v>
      </c>
      <c r="T507" s="29" t="str">
        <f t="shared" ca="1" si="529"/>
        <v/>
      </c>
      <c r="U507" s="29" t="str">
        <f t="shared" ca="1" si="530"/>
        <v/>
      </c>
      <c r="V507" s="29" t="e">
        <f ca="1">+_xlfn.IFNA(VLOOKUP($B507,'Resultados General'!$C$11:$CG$510,MATCH(V$6,'Resultados General'!$C$10:$CG$10,0),0),"")</f>
        <v>#NAME?</v>
      </c>
      <c r="W507" s="29" t="str">
        <f t="shared" ca="1" si="531"/>
        <v/>
      </c>
      <c r="X507" s="29" t="str">
        <f t="shared" ca="1" si="532"/>
        <v/>
      </c>
      <c r="Y507" s="29" t="e">
        <f ca="1">+_xlfn.IFNA(VLOOKUP($B507,'Resultados General'!$C$11:$CG$510,MATCH(Y$6,'Resultados General'!$C$10:$CG$10,0),0),"")</f>
        <v>#NAME?</v>
      </c>
      <c r="Z507" s="29" t="str">
        <f t="shared" ca="1" si="533"/>
        <v/>
      </c>
      <c r="AA507" s="29" t="str">
        <f t="shared" ca="1" si="534"/>
        <v/>
      </c>
      <c r="AB507" s="29" t="e">
        <f ca="1">+_xlfn.IFNA(VLOOKUP($B507,'Resultados General'!$C$11:$CG$510,MATCH(AB$6,'Resultados General'!$C$10:$CG$10,0),0),"")</f>
        <v>#NAME?</v>
      </c>
      <c r="AC507" s="29" t="str">
        <f t="shared" ca="1" si="535"/>
        <v/>
      </c>
      <c r="AD507" s="29" t="str">
        <f t="shared" ca="1" si="536"/>
        <v/>
      </c>
      <c r="AE507" s="29" t="e">
        <f ca="1">+_xlfn.IFNA(VLOOKUP($B507,'Resultados General'!$C$11:$CG$510,MATCH(AE$6,'Resultados General'!$C$10:$CG$10,0),0),"")</f>
        <v>#NAME?</v>
      </c>
      <c r="AF507" s="29" t="str">
        <f t="shared" ca="1" si="537"/>
        <v/>
      </c>
      <c r="AG507" s="29" t="str">
        <f t="shared" ca="1" si="538"/>
        <v/>
      </c>
      <c r="AH507" s="29" t="e">
        <f ca="1">+_xlfn.IFNA(VLOOKUP($B507,'Resultados General'!$C$11:$CG$510,MATCH(AH$6,'Resultados General'!$C$10:$CG$10,0),0),"")</f>
        <v>#NAME?</v>
      </c>
      <c r="AI507" s="29" t="str">
        <f t="shared" ca="1" si="539"/>
        <v/>
      </c>
      <c r="AJ507" s="29" t="str">
        <f t="shared" ca="1" si="540"/>
        <v/>
      </c>
      <c r="AK507" s="29" t="e">
        <f ca="1">+_xlfn.IFNA(VLOOKUP($B507,'Resultados General'!$C$11:$CG$510,MATCH(AK$6,'Resultados General'!$C$10:$CG$10,0),0),"")</f>
        <v>#NAME?</v>
      </c>
      <c r="AL507" s="29" t="str">
        <f t="shared" ca="1" si="541"/>
        <v/>
      </c>
      <c r="AM507" s="29" t="str">
        <f t="shared" ca="1" si="542"/>
        <v/>
      </c>
      <c r="AN507" s="29" t="e">
        <f ca="1">+_xlfn.IFNA(VLOOKUP($B507,'Resultados General'!$C$11:$CG$510,MATCH(AN$6,'Resultados General'!$C$10:$CG$10,0),0),"")</f>
        <v>#NAME?</v>
      </c>
      <c r="AO507" s="29" t="str">
        <f t="shared" ca="1" si="543"/>
        <v/>
      </c>
      <c r="AP507" s="29" t="str">
        <f t="shared" ca="1" si="544"/>
        <v/>
      </c>
      <c r="AQ507" s="29" t="e">
        <f ca="1">+_xlfn.IFNA(VLOOKUP($B507,'Resultados General'!$C$11:$CG$510,MATCH(AQ$6,'Resultados General'!$C$10:$CG$10,0),0),"")</f>
        <v>#NAME?</v>
      </c>
      <c r="AR507" s="29" t="str">
        <f t="shared" ca="1" si="545"/>
        <v/>
      </c>
      <c r="AS507" s="29" t="str">
        <f t="shared" ca="1" si="546"/>
        <v/>
      </c>
      <c r="AT507" s="29" t="e">
        <f ca="1">+_xlfn.IFNA(VLOOKUP($B507,'Resultados General'!$C$11:$CG$510,MATCH(AT$6,'Resultados General'!$C$10:$CG$10,0),0),"")</f>
        <v>#NAME?</v>
      </c>
      <c r="AU507" s="29" t="str">
        <f t="shared" ca="1" si="547"/>
        <v/>
      </c>
      <c r="AV507" s="29" t="str">
        <f t="shared" ca="1" si="548"/>
        <v/>
      </c>
      <c r="AW507" s="29" t="e">
        <f ca="1">+_xlfn.IFNA(VLOOKUP($B507,'Resultados General'!$C$11:$CG$510,MATCH(AW$6,'Resultados General'!$C$10:$CG$10,0),0),"")</f>
        <v>#NAME?</v>
      </c>
      <c r="AX507" s="29" t="str">
        <f t="shared" ca="1" si="549"/>
        <v/>
      </c>
      <c r="AY507" s="29" t="str">
        <f t="shared" ca="1" si="550"/>
        <v/>
      </c>
      <c r="AZ507" s="29" t="e">
        <f ca="1">+_xlfn.IFNA(VLOOKUP($B507,'Resultados General'!$C$11:$CG$510,MATCH(AZ$6,'Resultados General'!$C$10:$CG$10,0),0),"")</f>
        <v>#NAME?</v>
      </c>
      <c r="BA507" s="29" t="str">
        <f t="shared" ca="1" si="551"/>
        <v/>
      </c>
      <c r="BB507" s="29" t="str">
        <f t="shared" ca="1" si="552"/>
        <v/>
      </c>
      <c r="BC507" s="29" t="e">
        <f ca="1">+_xlfn.IFNA(VLOOKUP($B507,'Resultados General'!$C$11:$CG$510,MATCH(BC$6,'Resultados General'!$C$10:$CG$10,0),0),"")</f>
        <v>#NAME?</v>
      </c>
      <c r="BD507" s="29" t="str">
        <f t="shared" ca="1" si="553"/>
        <v/>
      </c>
      <c r="BE507" s="29" t="str">
        <f t="shared" ca="1" si="554"/>
        <v/>
      </c>
      <c r="BF507" s="29" t="e">
        <f ca="1">+_xlfn.IFNA(VLOOKUP($B507,'Resultados General'!$C$11:$CG$510,MATCH(BF$6,'Resultados General'!$C$10:$CG$10,0),0),"")</f>
        <v>#NAME?</v>
      </c>
      <c r="BG507" s="29" t="str">
        <f t="shared" ca="1" si="555"/>
        <v/>
      </c>
      <c r="BH507" s="29" t="str">
        <f t="shared" ca="1" si="556"/>
        <v/>
      </c>
      <c r="BI507" s="29" t="e">
        <f ca="1">+_xlfn.IFNA(VLOOKUP($B507,'Resultados General'!$C$11:$CG$510,MATCH(BI$6,'Resultados General'!$C$10:$CG$10,0),0),"")</f>
        <v>#NAME?</v>
      </c>
      <c r="BJ507" s="29" t="str">
        <f t="shared" ca="1" si="557"/>
        <v/>
      </c>
      <c r="BK507" s="29" t="str">
        <f t="shared" ca="1" si="558"/>
        <v/>
      </c>
      <c r="BL507" s="29" t="e">
        <f ca="1">+_xlfn.IFNA(VLOOKUP($B507,'Resultados General'!$C$11:$CG$510,MATCH(BL$6,'Resultados General'!$C$10:$CG$10,0),0),"")</f>
        <v>#NAME?</v>
      </c>
      <c r="BM507" s="29" t="str">
        <f t="shared" ca="1" si="559"/>
        <v/>
      </c>
      <c r="BN507" s="29" t="str">
        <f t="shared" ca="1" si="560"/>
        <v/>
      </c>
      <c r="BO507" s="29" t="e">
        <f ca="1">+_xlfn.IFNA(VLOOKUP($B507,'Resultados General'!$C$11:$CG$510,MATCH(BO$6,'Resultados General'!$C$10:$CG$10,0),0),"")</f>
        <v>#NAME?</v>
      </c>
      <c r="BP507" s="29" t="str">
        <f t="shared" ca="1" si="561"/>
        <v/>
      </c>
      <c r="BQ507" s="29" t="str">
        <f t="shared" ca="1" si="562"/>
        <v/>
      </c>
      <c r="BR507" s="29" t="e">
        <f ca="1">+_xlfn.IFNA(VLOOKUP($B507,'Resultados General'!$C$11:$CG$510,MATCH(BR$6,'Resultados General'!$C$10:$CG$10,0),0),"")</f>
        <v>#NAME?</v>
      </c>
      <c r="BS507" s="29" t="str">
        <f t="shared" ca="1" si="563"/>
        <v/>
      </c>
      <c r="BT507" s="29" t="str">
        <f t="shared" ca="1" si="564"/>
        <v/>
      </c>
      <c r="BU507" s="29" t="e">
        <f ca="1">+_xlfn.IFNA(VLOOKUP($B507,'Resultados General'!$C$11:$CG$510,MATCH(BU$6,'Resultados General'!$C$10:$CG$10,0),0),"")</f>
        <v>#NAME?</v>
      </c>
      <c r="BV507" s="29" t="str">
        <f t="shared" ca="1" si="565"/>
        <v/>
      </c>
      <c r="BW507" s="29" t="str">
        <f t="shared" ca="1" si="566"/>
        <v/>
      </c>
      <c r="BX507" s="29" t="e">
        <f ca="1">+_xlfn.IFNA(VLOOKUP($B507,'Resultados General'!$C$11:$CG$510,MATCH(BX$6,'Resultados General'!$C$10:$CG$10,0),0),"")</f>
        <v>#NAME?</v>
      </c>
      <c r="BY507" s="29" t="str">
        <f t="shared" ca="1" si="567"/>
        <v/>
      </c>
      <c r="BZ507" s="29" t="str">
        <f t="shared" ca="1" si="568"/>
        <v/>
      </c>
      <c r="CA507" s="29" t="e">
        <f ca="1">+_xlfn.IFNA(VLOOKUP($B507,'Resultados General'!$C$11:$CG$510,MATCH(CA$6,'Resultados General'!$C$10:$CG$10,0),0),"")</f>
        <v>#NAME?</v>
      </c>
      <c r="CB507" s="29" t="str">
        <f t="shared" ca="1" si="569"/>
        <v/>
      </c>
      <c r="CC507" s="29" t="str">
        <f t="shared" ca="1" si="570"/>
        <v/>
      </c>
      <c r="CD507" s="29" t="e">
        <f ca="1">+_xlfn.IFNA(VLOOKUP($B507,'Resultados General'!$C$11:$CG$510,MATCH(CD$6,'Resultados General'!$C$10:$CG$10,0),0),"")</f>
        <v>#NAME?</v>
      </c>
      <c r="CE507" s="29" t="str">
        <f t="shared" ca="1" si="571"/>
        <v/>
      </c>
      <c r="CF507" s="29" t="str">
        <f t="shared" ca="1" si="572"/>
        <v/>
      </c>
      <c r="CG507" s="29" t="e">
        <f ca="1">+_xlfn.IFNA(VLOOKUP($B507,'Resultados General'!$C$11:$CG$510,MATCH(CG$6,'Resultados General'!$C$10:$CG$10,0),0),"")</f>
        <v>#NAME?</v>
      </c>
      <c r="CH507" s="29" t="str">
        <f t="shared" ca="1" si="573"/>
        <v/>
      </c>
      <c r="CI507" s="29" t="str">
        <f t="shared" ca="1" si="574"/>
        <v/>
      </c>
      <c r="CJ507" s="29" t="e">
        <f ca="1">+_xlfn.IFNA(VLOOKUP($B507,'Resultados General'!$C$11:$CG$510,MATCH(CJ$6,'Resultados General'!$C$10:$CG$10,0),0),"")</f>
        <v>#NAME?</v>
      </c>
      <c r="CK507" s="29" t="str">
        <f t="shared" ca="1" si="575"/>
        <v/>
      </c>
      <c r="CL507" s="29" t="str">
        <f t="shared" ca="1" si="576"/>
        <v/>
      </c>
      <c r="CM507" s="29" t="e">
        <f ca="1">+_xlfn.IFNA(VLOOKUP($B507,'Resultados General'!$C$11:$CG$510,MATCH(CM$6,'Resultados General'!$C$10:$CG$10,0),0),"")</f>
        <v>#NAME?</v>
      </c>
      <c r="CN507" s="29" t="str">
        <f t="shared" ca="1" si="577"/>
        <v/>
      </c>
      <c r="CO507" s="29" t="str">
        <f t="shared" ca="1" si="578"/>
        <v/>
      </c>
      <c r="CP507" s="29" t="e">
        <f ca="1">+_xlfn.IFNA(VLOOKUP($B507,'Resultados General'!$C$11:$CG$510,MATCH(CP$6,'Resultados General'!$C$10:$CG$10,0),0),"")</f>
        <v>#NAME?</v>
      </c>
      <c r="CQ507" s="29" t="str">
        <f t="shared" ca="1" si="579"/>
        <v/>
      </c>
      <c r="CR507" s="29" t="str">
        <f t="shared" ca="1" si="580"/>
        <v/>
      </c>
      <c r="CS507" s="29" t="e">
        <f ca="1">+_xlfn.IFNA(VLOOKUP($B507,'Resultados General'!$C$11:$CG$510,MATCH(CS$6,'Resultados General'!$C$10:$CG$10,0),0),"")</f>
        <v>#NAME?</v>
      </c>
      <c r="CT507" s="29" t="str">
        <f t="shared" ca="1" si="581"/>
        <v/>
      </c>
      <c r="CU507" s="29" t="str">
        <f t="shared" ca="1" si="582"/>
        <v/>
      </c>
      <c r="CV507" s="29" t="e">
        <f ca="1">+_xlfn.IFNA(VLOOKUP($B507,'Resultados General'!$C$11:$CG$510,MATCH(CV$6,'Resultados General'!$C$10:$CG$10,0),0),"")</f>
        <v>#NAME?</v>
      </c>
      <c r="CW507" s="29" t="str">
        <f t="shared" ca="1" si="583"/>
        <v/>
      </c>
      <c r="CX507" s="29" t="str">
        <f t="shared" ca="1" si="584"/>
        <v/>
      </c>
      <c r="CY507" s="29" t="e">
        <f ca="1">+_xlfn.IFNA(VLOOKUP($B507,'Resultados General'!$C$11:$CG$510,MATCH(CY$6,'Resultados General'!$C$10:$CG$10,0),0),"")</f>
        <v>#NAME?</v>
      </c>
      <c r="CZ507" s="29" t="str">
        <f t="shared" ca="1" si="585"/>
        <v/>
      </c>
      <c r="DA507" s="29" t="str">
        <f t="shared" ca="1" si="586"/>
        <v/>
      </c>
      <c r="DB507" s="29" t="e">
        <f ca="1">+_xlfn.IFNA(VLOOKUP($B507,'Resultados General'!$C$11:$CG$510,MATCH(DB$6,'Resultados General'!$C$10:$CG$10,0),0),"")</f>
        <v>#NAME?</v>
      </c>
      <c r="DC507" s="29" t="str">
        <f t="shared" ca="1" si="587"/>
        <v/>
      </c>
      <c r="DD507" s="29" t="str">
        <f t="shared" ca="1" si="588"/>
        <v/>
      </c>
      <c r="DE507" s="29" t="e">
        <f ca="1">+_xlfn.IFNA(VLOOKUP($B507,'Resultados General'!$C$11:$CG$510,MATCH(DE$6,'Resultados General'!$C$10:$CG$10,0),0),"")</f>
        <v>#NAME?</v>
      </c>
      <c r="DF507" s="29" t="str">
        <f t="shared" ca="1" si="589"/>
        <v/>
      </c>
      <c r="DG507" s="29" t="str">
        <f t="shared" ca="1" si="590"/>
        <v/>
      </c>
      <c r="DH507" s="29" t="e">
        <f ca="1">+_xlfn.IFNA(VLOOKUP($B507,'Resultados General'!$C$11:$CG$510,MATCH(DH$6,'Resultados General'!$C$10:$CG$10,0),0),"")</f>
        <v>#NAME?</v>
      </c>
      <c r="DI507" s="29" t="str">
        <f t="shared" ca="1" si="591"/>
        <v/>
      </c>
      <c r="DJ507" s="29" t="str">
        <f t="shared" ca="1" si="592"/>
        <v/>
      </c>
      <c r="DK507" s="29" t="e">
        <f ca="1">+_xlfn.IFNA(VLOOKUP($B507,'Resultados General'!$C$11:$CG$510,MATCH(DK$6,'Resultados General'!$C$10:$CG$10,0),0),"")</f>
        <v>#NAME?</v>
      </c>
      <c r="DL507" s="29" t="str">
        <f t="shared" ca="1" si="593"/>
        <v/>
      </c>
      <c r="DM507" s="29" t="str">
        <f t="shared" ca="1" si="594"/>
        <v/>
      </c>
      <c r="DN507" s="29" t="e">
        <f ca="1">+_xlfn.IFNA(VLOOKUP($B507,'Resultados General'!$C$11:$CG$510,MATCH(DN$6,'Resultados General'!$C$10:$CG$10,0),0),"")</f>
        <v>#NAME?</v>
      </c>
      <c r="DO507" s="29" t="str">
        <f t="shared" ca="1" si="595"/>
        <v/>
      </c>
      <c r="DP507" s="29" t="str">
        <f t="shared" ca="1" si="596"/>
        <v/>
      </c>
    </row>
  </sheetData>
  <autoFilter ref="B7:F507"/>
  <mergeCells count="72">
    <mergeCell ref="DN3:DN4"/>
    <mergeCell ref="CY3:CY4"/>
    <mergeCell ref="DB3:DB4"/>
    <mergeCell ref="DE3:DE4"/>
    <mergeCell ref="DH3:DH4"/>
    <mergeCell ref="DK3:DK4"/>
    <mergeCell ref="CG3:CG4"/>
    <mergeCell ref="CJ3:CJ4"/>
    <mergeCell ref="CM3:CM4"/>
    <mergeCell ref="CP3:CP4"/>
    <mergeCell ref="CS3:CS4"/>
    <mergeCell ref="CV3:CV4"/>
    <mergeCell ref="BO3:BO4"/>
    <mergeCell ref="BR3:BR4"/>
    <mergeCell ref="BU3:BU4"/>
    <mergeCell ref="BX3:BX4"/>
    <mergeCell ref="CA3:CA4"/>
    <mergeCell ref="CD3:CD4"/>
    <mergeCell ref="AW3:AW4"/>
    <mergeCell ref="AZ3:AZ4"/>
    <mergeCell ref="BC3:BC4"/>
    <mergeCell ref="BF3:BF4"/>
    <mergeCell ref="BI3:BI4"/>
    <mergeCell ref="BL3:BL4"/>
    <mergeCell ref="AE3:AE4"/>
    <mergeCell ref="AH3:AH4"/>
    <mergeCell ref="AK3:AK4"/>
    <mergeCell ref="AN3:AN4"/>
    <mergeCell ref="AQ3:AQ4"/>
    <mergeCell ref="AT3:AT4"/>
    <mergeCell ref="M3:M4"/>
    <mergeCell ref="P3:P4"/>
    <mergeCell ref="S3:S4"/>
    <mergeCell ref="V3:V4"/>
    <mergeCell ref="Y3:Y4"/>
    <mergeCell ref="AB3:AB4"/>
    <mergeCell ref="AB6:AD6"/>
    <mergeCell ref="AE6:AG6"/>
    <mergeCell ref="AH6:AJ6"/>
    <mergeCell ref="AK6:AM6"/>
    <mergeCell ref="AN6:AP6"/>
    <mergeCell ref="M6:O6"/>
    <mergeCell ref="P6:R6"/>
    <mergeCell ref="S6:U6"/>
    <mergeCell ref="V6:X6"/>
    <mergeCell ref="Y6:AA6"/>
    <mergeCell ref="BF6:BH6"/>
    <mergeCell ref="BI6:BK6"/>
    <mergeCell ref="BL6:BN6"/>
    <mergeCell ref="BO6:BQ6"/>
    <mergeCell ref="BR6:BT6"/>
    <mergeCell ref="AQ6:AS6"/>
    <mergeCell ref="AT6:AV6"/>
    <mergeCell ref="AW6:AY6"/>
    <mergeCell ref="AZ6:BB6"/>
    <mergeCell ref="BC6:BE6"/>
    <mergeCell ref="CJ6:CL6"/>
    <mergeCell ref="CM6:CO6"/>
    <mergeCell ref="CP6:CR6"/>
    <mergeCell ref="CS6:CU6"/>
    <mergeCell ref="CV6:CX6"/>
    <mergeCell ref="BU6:BW6"/>
    <mergeCell ref="BX6:BZ6"/>
    <mergeCell ref="CA6:CC6"/>
    <mergeCell ref="CD6:CF6"/>
    <mergeCell ref="CG6:CI6"/>
    <mergeCell ref="DN6:DP6"/>
    <mergeCell ref="CY6:DA6"/>
    <mergeCell ref="DB6:DD6"/>
    <mergeCell ref="DE6:DG6"/>
    <mergeCell ref="DH6:DJ6"/>
    <mergeCell ref="DK6:DM6"/>
  </mergeCells>
  <pageMargins left="0.7" right="0.7" top="0.75" bottom="0.75" header="0.3" footer="0.3"/>
  <pageSetup paperSize="9" orientation="portrait" horizontalDpi="300" verticalDpi="0"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L58"/>
  <sheetViews>
    <sheetView showGridLines="0" zoomScale="60" zoomScaleNormal="60" workbookViewId="0">
      <selection activeCell="F1" sqref="F1"/>
    </sheetView>
  </sheetViews>
  <sheetFormatPr baseColWidth="10" defaultColWidth="8.77734375" defaultRowHeight="14.4"/>
  <cols>
    <col min="1" max="1" width="6.5546875" customWidth="1"/>
    <col min="2" max="2" width="25.21875" customWidth="1"/>
    <col min="3" max="3" width="27.21875" bestFit="1" customWidth="1"/>
    <col min="4" max="4" width="50.44140625" customWidth="1"/>
    <col min="5" max="5" width="52.44140625" customWidth="1"/>
    <col min="6" max="27" width="30.5546875" customWidth="1"/>
  </cols>
  <sheetData>
    <row r="1" spans="1:64" ht="123" customHeight="1">
      <c r="E1" s="169" t="str">
        <f>+'Listado de Puestos'!E10</f>
        <v>Área</v>
      </c>
    </row>
    <row r="2" spans="1:64" ht="65.55" customHeight="1">
      <c r="B2" s="175" t="str">
        <f>+'Listado de Puestos'!E10</f>
        <v>Área</v>
      </c>
      <c r="C2" s="210" t="s">
        <v>10</v>
      </c>
      <c r="D2" s="210" t="s">
        <v>12</v>
      </c>
      <c r="E2" s="210" t="s">
        <v>14</v>
      </c>
      <c r="F2" s="210" t="s">
        <v>16</v>
      </c>
      <c r="G2" s="210" t="s">
        <v>18</v>
      </c>
      <c r="H2" s="210" t="s">
        <v>20</v>
      </c>
      <c r="I2" s="26" t="s">
        <v>76</v>
      </c>
      <c r="J2" s="26"/>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row>
    <row r="3" spans="1:64" ht="90" customHeight="1">
      <c r="A3" s="202"/>
      <c r="B3" s="203" t="s">
        <v>191</v>
      </c>
      <c r="C3" s="214" t="e">
        <f t="array" aca="1" ref="C3" ca="1">_xlfn.TEXTJOIN(","&amp;CHAR(10),TRUE,_xlfn._xlws.SORT(_xlfn._xlws.FILTER('Resultados General'!$K$11:$K$510,('Resultados General'!$J$11:$J$510='Mapa de Puestos'!$B3)*('Resultados General'!$E$11:$E$510='Mapa de Puestos'!C$2),"")))</f>
        <v>#NAME?</v>
      </c>
      <c r="D3" s="214" t="e">
        <f t="array" aca="1" ref="D3" ca="1">_xlfn.TEXTJOIN(","&amp;CHAR(10),TRUE,_xlfn._xlws.SORT(_xlfn._xlws.FILTER('Resultados General'!$K$11:$K$510,('Resultados General'!$J$11:$J$510='Mapa de Puestos'!$B3)*('Resultados General'!$E$11:$E$510='Mapa de Puestos'!D$2),"")))</f>
        <v>#NAME?</v>
      </c>
      <c r="E3" s="214" t="e">
        <f t="array" aca="1" ref="E3" ca="1">_xlfn.TEXTJOIN(","&amp;CHAR(10),TRUE,_xlfn._xlws.SORT(_xlfn._xlws.FILTER('Resultados General'!$K$11:$K$510,('Resultados General'!$J$11:$J$510='Mapa de Puestos'!$B3)*('Resultados General'!$E$11:$E$510='Mapa de Puestos'!E$2),"")))</f>
        <v>#NAME?</v>
      </c>
      <c r="F3" s="214" t="e">
        <f t="array" aca="1" ref="F3" ca="1">_xlfn.TEXTJOIN(","&amp;CHAR(10),TRUE,_xlfn._xlws.SORT(_xlfn._xlws.FILTER('Resultados General'!$K$11:$K$510,('Resultados General'!$J$11:$J$510='Mapa de Puestos'!$B3)*('Resultados General'!$E$11:$E$510='Mapa de Puestos'!F$2),"")))</f>
        <v>#NAME?</v>
      </c>
      <c r="G3" s="214" t="e">
        <f t="array" aca="1" ref="G3" ca="1">_xlfn.TEXTJOIN(","&amp;CHAR(10),TRUE,_xlfn._xlws.SORT(_xlfn._xlws.FILTER('Resultados General'!$K$11:$K$510,('Resultados General'!$J$11:$J$510='Mapa de Puestos'!$B3)*('Resultados General'!$E$11:$E$510='Mapa de Puestos'!G$2),"")))</f>
        <v>#NAME?</v>
      </c>
      <c r="H3" s="214" t="e">
        <f t="array" aca="1" ref="H3" ca="1">_xlfn.TEXTJOIN(","&amp;CHAR(10),TRUE,_xlfn._xlws.SORT(_xlfn._xlws.FILTER('Resultados General'!$K$11:$K$510,('Resultados General'!$J$11:$J$510='Mapa de Puestos'!$B3)*('Resultados General'!$E$11:$E$510='Mapa de Puestos'!H$2),"")))</f>
        <v>#NAME?</v>
      </c>
      <c r="I3" s="232" t="e">
        <f t="array" aca="1" ref="I3" ca="1">_xlfn.TEXTJOIN(","&amp;CHAR(10),TRUE,_xlfn._xlws.SORT(_xlfn._xlws.FILTER('Resultados General'!$K$11:$K$510,('Resultados General'!$J$11:$J$510='Mapa de Puestos'!$B3)*('Resultados General'!$E$11:$E$510='Mapa de Puestos'!I$2),"")))</f>
        <v>#NAME?</v>
      </c>
      <c r="J3" s="232" t="e">
        <f t="array" aca="1" ref="J3" ca="1">_xlfn.TEXTJOIN(","&amp;CHAR(10),TRUE,_xlfn._xlws.SORT(_xlfn._xlws.FILTER('Resultados General'!$K$11:$K$510,('Resultados General'!$J$11:$J$510='Mapa de Puestos'!$B3)*('Resultados General'!$E$11:$E$510='Mapa de Puestos'!J$2),"")))</f>
        <v>#NAME?</v>
      </c>
      <c r="K3" s="232" t="e">
        <f t="array" aca="1" ref="K3" ca="1">_xlfn.TEXTJOIN(","&amp;CHAR(10),TRUE,_xlfn._xlws.SORT(_xlfn._xlws.FILTER('Resultados General'!$K$11:$K$510,('Resultados General'!$J$11:$J$510='Mapa de Puestos'!$B3)*('Resultados General'!$E$11:$E$510='Mapa de Puestos'!K$2),"")))</f>
        <v>#NAME?</v>
      </c>
      <c r="L3" s="232" t="e">
        <f t="array" aca="1" ref="L3" ca="1">_xlfn.TEXTJOIN(","&amp;CHAR(10),TRUE,_xlfn._xlws.SORT(_xlfn._xlws.FILTER('Resultados General'!$K$11:$K$510,('Resultados General'!$J$11:$J$510='Mapa de Puestos'!$B3)*('Resultados General'!$E$11:$E$510='Mapa de Puestos'!L$2),"")))</f>
        <v>#NAME?</v>
      </c>
      <c r="M3" s="232" t="e">
        <f t="array" aca="1" ref="M3" ca="1">_xlfn.TEXTJOIN(","&amp;CHAR(10),TRUE,_xlfn._xlws.SORT(_xlfn._xlws.FILTER('Resultados General'!$K$11:$K$510,('Resultados General'!$J$11:$J$510='Mapa de Puestos'!$B3)*('Resultados General'!$E$11:$E$510='Mapa de Puestos'!M$2),"")))</f>
        <v>#NAME?</v>
      </c>
      <c r="N3" s="232" t="e">
        <f t="array" aca="1" ref="N3" ca="1">_xlfn.TEXTJOIN(","&amp;CHAR(10),TRUE,_xlfn._xlws.SORT(_xlfn._xlws.FILTER('Resultados General'!$K$11:$K$510,('Resultados General'!$J$11:$J$510='Mapa de Puestos'!$B3)*('Resultados General'!$E$11:$E$510='Mapa de Puestos'!N$2),"")))</f>
        <v>#NAME?</v>
      </c>
      <c r="O3" s="232" t="e">
        <f t="array" aca="1" ref="O3" ca="1">_xlfn.TEXTJOIN(","&amp;CHAR(10),TRUE,_xlfn._xlws.SORT(_xlfn._xlws.FILTER('Resultados General'!$K$11:$K$510,('Resultados General'!$J$11:$J$510='Mapa de Puestos'!$B3)*('Resultados General'!$E$11:$E$510='Mapa de Puestos'!O$2),"")))</f>
        <v>#NAME?</v>
      </c>
      <c r="P3" s="232" t="e">
        <f t="array" aca="1" ref="P3" ca="1">_xlfn.TEXTJOIN(","&amp;CHAR(10),TRUE,_xlfn._xlws.SORT(_xlfn._xlws.FILTER('Resultados General'!$K$11:$K$510,('Resultados General'!$J$11:$J$510='Mapa de Puestos'!$B3)*('Resultados General'!$E$11:$E$510='Mapa de Puestos'!P$2),"")))</f>
        <v>#NAME?</v>
      </c>
      <c r="Q3" s="232" t="e">
        <f t="array" aca="1" ref="Q3" ca="1">_xlfn.TEXTJOIN(","&amp;CHAR(10),TRUE,_xlfn._xlws.SORT(_xlfn._xlws.FILTER('Resultados General'!$K$11:$K$510,('Resultados General'!$J$11:$J$510='Mapa de Puestos'!$B3)*('Resultados General'!$E$11:$E$510='Mapa de Puestos'!Q$2),"")))</f>
        <v>#NAME?</v>
      </c>
      <c r="R3" s="232" t="e">
        <f t="array" aca="1" ref="R3" ca="1">_xlfn.TEXTJOIN(","&amp;CHAR(10),TRUE,_xlfn._xlws.SORT(_xlfn._xlws.FILTER('Resultados General'!$K$11:$K$510,('Resultados General'!$J$11:$J$510='Mapa de Puestos'!$B3)*('Resultados General'!$E$11:$E$510='Mapa de Puestos'!R$2),"")))</f>
        <v>#NAME?</v>
      </c>
      <c r="S3" s="232" t="e">
        <f t="array" aca="1" ref="S3" ca="1">_xlfn.TEXTJOIN(","&amp;CHAR(10),TRUE,_xlfn._xlws.SORT(_xlfn._xlws.FILTER('Resultados General'!$K$11:$K$510,('Resultados General'!$J$11:$J$510='Mapa de Puestos'!$B3)*('Resultados General'!$E$11:$E$510='Mapa de Puestos'!S$2),"")))</f>
        <v>#NAME?</v>
      </c>
      <c r="T3" s="232" t="e">
        <f t="array" aca="1" ref="T3" ca="1">_xlfn.TEXTJOIN(","&amp;CHAR(10),TRUE,_xlfn._xlws.SORT(_xlfn._xlws.FILTER('Resultados General'!$K$11:$K$510,('Resultados General'!$J$11:$J$510='Mapa de Puestos'!$B3)*('Resultados General'!$E$11:$E$510='Mapa de Puestos'!T$2),"")))</f>
        <v>#NAME?</v>
      </c>
      <c r="U3" s="232" t="e">
        <f t="array" aca="1" ref="U3" ca="1">_xlfn.TEXTJOIN(","&amp;CHAR(10),TRUE,_xlfn._xlws.SORT(_xlfn._xlws.FILTER('Resultados General'!$K$11:$K$510,('Resultados General'!$J$11:$J$510='Mapa de Puestos'!$B3)*('Resultados General'!$E$11:$E$510='Mapa de Puestos'!U$2),"")))</f>
        <v>#NAME?</v>
      </c>
      <c r="V3" s="232" t="e">
        <f t="array" aca="1" ref="V3" ca="1">_xlfn.TEXTJOIN(","&amp;CHAR(10),TRUE,_xlfn._xlws.SORT(_xlfn._xlws.FILTER('Resultados General'!$K$11:$K$510,('Resultados General'!$J$11:$J$510='Mapa de Puestos'!$B3)*('Resultados General'!$E$11:$E$510='Mapa de Puestos'!V$2),"")))</f>
        <v>#NAME?</v>
      </c>
      <c r="W3" s="232" t="e">
        <f t="array" aca="1" ref="W3" ca="1">_xlfn.TEXTJOIN(","&amp;CHAR(10),TRUE,_xlfn._xlws.SORT(_xlfn._xlws.FILTER('Resultados General'!$K$11:$K$510,('Resultados General'!$J$11:$J$510='Mapa de Puestos'!$B3)*('Resultados General'!$E$11:$E$510='Mapa de Puestos'!W$2),"")))</f>
        <v>#NAME?</v>
      </c>
      <c r="X3" s="232" t="e">
        <f t="array" aca="1" ref="X3" ca="1">_xlfn.TEXTJOIN(","&amp;CHAR(10),TRUE,_xlfn._xlws.SORT(_xlfn._xlws.FILTER('Resultados General'!$K$11:$K$510,('Resultados General'!$J$11:$J$510='Mapa de Puestos'!$B3)*('Resultados General'!$E$11:$E$510='Mapa de Puestos'!X$2),"")))</f>
        <v>#NAME?</v>
      </c>
      <c r="Y3" s="232" t="e">
        <f t="array" aca="1" ref="Y3" ca="1">_xlfn.TEXTJOIN(","&amp;CHAR(10),TRUE,_xlfn._xlws.SORT(_xlfn._xlws.FILTER('Resultados General'!$K$11:$K$510,('Resultados General'!$J$11:$J$510='Mapa de Puestos'!$B3)*('Resultados General'!$E$11:$E$510='Mapa de Puestos'!Y$2),"")))</f>
        <v>#NAME?</v>
      </c>
      <c r="Z3" s="232" t="e">
        <f t="array" aca="1" ref="Z3" ca="1">_xlfn.TEXTJOIN(","&amp;CHAR(10),TRUE,_xlfn._xlws.SORT(_xlfn._xlws.FILTER('Resultados General'!$K$11:$K$510,('Resultados General'!$J$11:$J$510='Mapa de Puestos'!$B3)*('Resultados General'!$E$11:$E$510='Mapa de Puestos'!Z$2),"")))</f>
        <v>#NAME?</v>
      </c>
      <c r="AA3" s="232" t="e">
        <f t="array" aca="1" ref="AA3" ca="1">_xlfn.TEXTJOIN(","&amp;CHAR(10),TRUE,_xlfn._xlws.SORT(_xlfn._xlws.FILTER('Resultados General'!$K$11:$K$510,('Resultados General'!$J$11:$J$510='Mapa de Puestos'!$B3)*('Resultados General'!$E$11:$E$510='Mapa de Puestos'!AA$2),"")))</f>
        <v>#NAME?</v>
      </c>
      <c r="AB3" s="232" t="e">
        <f t="array" aca="1" ref="AB3" ca="1">_xlfn.TEXTJOIN(","&amp;CHAR(10),TRUE,_xlfn._xlws.SORT(_xlfn._xlws.FILTER('Resultados General'!$K$11:$K$510,('Resultados General'!$J$11:$J$510='Mapa de Puestos'!$B3)*('Resultados General'!$E$11:$E$510='Mapa de Puestos'!AB$2),"")))</f>
        <v>#NAME?</v>
      </c>
      <c r="AC3" s="232" t="e">
        <f t="array" aca="1" ref="AC3" ca="1">_xlfn.TEXTJOIN(","&amp;CHAR(10),TRUE,_xlfn._xlws.SORT(_xlfn._xlws.FILTER('Resultados General'!$K$11:$K$510,('Resultados General'!$J$11:$J$510='Mapa de Puestos'!$B3)*('Resultados General'!$E$11:$E$510='Mapa de Puestos'!AC$2),"")))</f>
        <v>#NAME?</v>
      </c>
      <c r="AD3" s="232" t="e">
        <f t="array" aca="1" ref="AD3" ca="1">_xlfn.TEXTJOIN(","&amp;CHAR(10),TRUE,_xlfn._xlws.SORT(_xlfn._xlws.FILTER('Resultados General'!$K$11:$K$510,('Resultados General'!$J$11:$J$510='Mapa de Puestos'!$B3)*('Resultados General'!$E$11:$E$510='Mapa de Puestos'!AD$2),"")))</f>
        <v>#NAME?</v>
      </c>
      <c r="AE3" s="232" t="e">
        <f t="array" aca="1" ref="AE3" ca="1">_xlfn.TEXTJOIN(","&amp;CHAR(10),TRUE,_xlfn._xlws.SORT(_xlfn._xlws.FILTER('Resultados General'!$K$11:$K$510,('Resultados General'!$J$11:$J$510='Mapa de Puestos'!$B3)*('Resultados General'!$E$11:$E$510='Mapa de Puestos'!AE$2),"")))</f>
        <v>#NAME?</v>
      </c>
      <c r="AF3" s="232" t="e">
        <f t="array" aca="1" ref="AF3" ca="1">_xlfn.TEXTJOIN(","&amp;CHAR(10),TRUE,_xlfn._xlws.SORT(_xlfn._xlws.FILTER('Resultados General'!$K$11:$K$510,('Resultados General'!$J$11:$J$510='Mapa de Puestos'!$B3)*('Resultados General'!$E$11:$E$510='Mapa de Puestos'!AF$2),"")))</f>
        <v>#NAME?</v>
      </c>
      <c r="AG3" s="232" t="e">
        <f t="array" aca="1" ref="AG3" ca="1">_xlfn.TEXTJOIN(","&amp;CHAR(10),TRUE,_xlfn._xlws.SORT(_xlfn._xlws.FILTER('Resultados General'!$K$11:$K$510,('Resultados General'!$J$11:$J$510='Mapa de Puestos'!$B3)*('Resultados General'!$E$11:$E$510='Mapa de Puestos'!AG$2),"")))</f>
        <v>#NAME?</v>
      </c>
      <c r="AH3" s="232" t="e">
        <f t="array" aca="1" ref="AH3" ca="1">_xlfn.TEXTJOIN(","&amp;CHAR(10),TRUE,_xlfn._xlws.SORT(_xlfn._xlws.FILTER('Resultados General'!$K$11:$K$510,('Resultados General'!$J$11:$J$510='Mapa de Puestos'!$B3)*('Resultados General'!$E$11:$E$510='Mapa de Puestos'!AH$2),"")))</f>
        <v>#NAME?</v>
      </c>
      <c r="AI3" s="232" t="e">
        <f t="array" aca="1" ref="AI3" ca="1">_xlfn.TEXTJOIN(","&amp;CHAR(10),TRUE,_xlfn._xlws.SORT(_xlfn._xlws.FILTER('Resultados General'!$K$11:$K$510,('Resultados General'!$J$11:$J$510='Mapa de Puestos'!$B3)*('Resultados General'!$E$11:$E$510='Mapa de Puestos'!AI$2),"")))</f>
        <v>#NAME?</v>
      </c>
      <c r="AJ3" s="232" t="e">
        <f t="array" aca="1" ref="AJ3" ca="1">_xlfn.TEXTJOIN(","&amp;CHAR(10),TRUE,_xlfn._xlws.SORT(_xlfn._xlws.FILTER('Resultados General'!$K$11:$K$510,('Resultados General'!$J$11:$J$510='Mapa de Puestos'!$B3)*('Resultados General'!$E$11:$E$510='Mapa de Puestos'!AJ$2),"")))</f>
        <v>#NAME?</v>
      </c>
      <c r="AK3" s="232" t="e">
        <f t="array" aca="1" ref="AK3" ca="1">_xlfn.TEXTJOIN(","&amp;CHAR(10),TRUE,_xlfn._xlws.SORT(_xlfn._xlws.FILTER('Resultados General'!$K$11:$K$510,('Resultados General'!$J$11:$J$510='Mapa de Puestos'!$B3)*('Resultados General'!$E$11:$E$510='Mapa de Puestos'!AK$2),"")))</f>
        <v>#NAME?</v>
      </c>
      <c r="AL3" s="232" t="e">
        <f t="array" aca="1" ref="AL3" ca="1">_xlfn.TEXTJOIN(","&amp;CHAR(10),TRUE,_xlfn._xlws.SORT(_xlfn._xlws.FILTER('Resultados General'!$K$11:$K$510,('Resultados General'!$J$11:$J$510='Mapa de Puestos'!$B3)*('Resultados General'!$E$11:$E$510='Mapa de Puestos'!AL$2),"")))</f>
        <v>#NAME?</v>
      </c>
      <c r="AM3" s="232" t="e">
        <f t="array" aca="1" ref="AM3" ca="1">_xlfn.TEXTJOIN(","&amp;CHAR(10),TRUE,_xlfn._xlws.SORT(_xlfn._xlws.FILTER('Resultados General'!$K$11:$K$510,('Resultados General'!$J$11:$J$510='Mapa de Puestos'!$B3)*('Resultados General'!$E$11:$E$510='Mapa de Puestos'!AM$2),"")))</f>
        <v>#NAME?</v>
      </c>
      <c r="AN3" s="232" t="e">
        <f t="array" aca="1" ref="AN3" ca="1">_xlfn.TEXTJOIN(","&amp;CHAR(10),TRUE,_xlfn._xlws.SORT(_xlfn._xlws.FILTER('Resultados General'!$K$11:$K$510,('Resultados General'!$J$11:$J$510='Mapa de Puestos'!$B3)*('Resultados General'!$E$11:$E$510='Mapa de Puestos'!AN$2),"")))</f>
        <v>#NAME?</v>
      </c>
      <c r="AO3" s="232" t="e">
        <f t="array" aca="1" ref="AO3" ca="1">_xlfn.TEXTJOIN(","&amp;CHAR(10),TRUE,_xlfn._xlws.SORT(_xlfn._xlws.FILTER('Resultados General'!$K$11:$K$510,('Resultados General'!$J$11:$J$510='Mapa de Puestos'!$B3)*('Resultados General'!$E$11:$E$510='Mapa de Puestos'!AO$2),"")))</f>
        <v>#NAME?</v>
      </c>
      <c r="AP3" s="232" t="e">
        <f t="array" aca="1" ref="AP3" ca="1">_xlfn.TEXTJOIN(","&amp;CHAR(10),TRUE,_xlfn._xlws.SORT(_xlfn._xlws.FILTER('Resultados General'!$K$11:$K$510,('Resultados General'!$J$11:$J$510='Mapa de Puestos'!$B3)*('Resultados General'!$E$11:$E$510='Mapa de Puestos'!AP$2),"")))</f>
        <v>#NAME?</v>
      </c>
      <c r="AQ3" s="232" t="e">
        <f t="array" aca="1" ref="AQ3" ca="1">_xlfn.TEXTJOIN(","&amp;CHAR(10),TRUE,_xlfn._xlws.SORT(_xlfn._xlws.FILTER('Resultados General'!$K$11:$K$510,('Resultados General'!$J$11:$J$510='Mapa de Puestos'!$B3)*('Resultados General'!$E$11:$E$510='Mapa de Puestos'!AQ$2),"")))</f>
        <v>#NAME?</v>
      </c>
      <c r="AR3" s="232" t="e">
        <f t="array" aca="1" ref="AR3" ca="1">_xlfn.TEXTJOIN(","&amp;CHAR(10),TRUE,_xlfn._xlws.SORT(_xlfn._xlws.FILTER('Resultados General'!$K$11:$K$510,('Resultados General'!$J$11:$J$510='Mapa de Puestos'!$B3)*('Resultados General'!$E$11:$E$510='Mapa de Puestos'!AR$2),"")))</f>
        <v>#NAME?</v>
      </c>
      <c r="AS3" s="232" t="e">
        <f t="array" aca="1" ref="AS3" ca="1">_xlfn.TEXTJOIN(","&amp;CHAR(10),TRUE,_xlfn._xlws.SORT(_xlfn._xlws.FILTER('Resultados General'!$K$11:$K$510,('Resultados General'!$J$11:$J$510='Mapa de Puestos'!$B3)*('Resultados General'!$E$11:$E$510='Mapa de Puestos'!AS$2),"")))</f>
        <v>#NAME?</v>
      </c>
      <c r="AT3" s="232" t="e">
        <f t="array" aca="1" ref="AT3" ca="1">_xlfn.TEXTJOIN(","&amp;CHAR(10),TRUE,_xlfn._xlws.SORT(_xlfn._xlws.FILTER('Resultados General'!$K$11:$K$510,('Resultados General'!$J$11:$J$510='Mapa de Puestos'!$B3)*('Resultados General'!$E$11:$E$510='Mapa de Puestos'!AT$2),"")))</f>
        <v>#NAME?</v>
      </c>
      <c r="AU3" s="232" t="e">
        <f t="array" aca="1" ref="AU3" ca="1">_xlfn.TEXTJOIN(","&amp;CHAR(10),TRUE,_xlfn._xlws.SORT(_xlfn._xlws.FILTER('Resultados General'!$K$11:$K$510,('Resultados General'!$J$11:$J$510='Mapa de Puestos'!$B3)*('Resultados General'!$E$11:$E$510='Mapa de Puestos'!AU$2),"")))</f>
        <v>#NAME?</v>
      </c>
      <c r="AV3" s="232" t="e">
        <f t="array" aca="1" ref="AV3" ca="1">_xlfn.TEXTJOIN(","&amp;CHAR(10),TRUE,_xlfn._xlws.SORT(_xlfn._xlws.FILTER('Resultados General'!$K$11:$K$510,('Resultados General'!$J$11:$J$510='Mapa de Puestos'!$B3)*('Resultados General'!$E$11:$E$510='Mapa de Puestos'!AV$2),"")))</f>
        <v>#NAME?</v>
      </c>
      <c r="AW3" s="232" t="e">
        <f t="array" aca="1" ref="AW3" ca="1">_xlfn.TEXTJOIN(","&amp;CHAR(10),TRUE,_xlfn._xlws.SORT(_xlfn._xlws.FILTER('Resultados General'!$K$11:$K$510,('Resultados General'!$J$11:$J$510='Mapa de Puestos'!$B3)*('Resultados General'!$E$11:$E$510='Mapa de Puestos'!AW$2),"")))</f>
        <v>#NAME?</v>
      </c>
      <c r="AX3" s="232" t="e">
        <f t="array" aca="1" ref="AX3" ca="1">_xlfn.TEXTJOIN(","&amp;CHAR(10),TRUE,_xlfn._xlws.SORT(_xlfn._xlws.FILTER('Resultados General'!$K$11:$K$510,('Resultados General'!$J$11:$J$510='Mapa de Puestos'!$B3)*('Resultados General'!$E$11:$E$510='Mapa de Puestos'!AX$2),"")))</f>
        <v>#NAME?</v>
      </c>
      <c r="AY3" s="232" t="e">
        <f t="array" aca="1" ref="AY3" ca="1">_xlfn.TEXTJOIN(","&amp;CHAR(10),TRUE,_xlfn._xlws.SORT(_xlfn._xlws.FILTER('Resultados General'!$K$11:$K$510,('Resultados General'!$J$11:$J$510='Mapa de Puestos'!$B3)*('Resultados General'!$E$11:$E$510='Mapa de Puestos'!AY$2),"")))</f>
        <v>#NAME?</v>
      </c>
      <c r="AZ3" s="232" t="e">
        <f t="array" aca="1" ref="AZ3" ca="1">_xlfn.TEXTJOIN(","&amp;CHAR(10),TRUE,_xlfn._xlws.SORT(_xlfn._xlws.FILTER('Resultados General'!$K$11:$K$510,('Resultados General'!$J$11:$J$510='Mapa de Puestos'!$B3)*('Resultados General'!$E$11:$E$510='Mapa de Puestos'!AZ$2),"")))</f>
        <v>#NAME?</v>
      </c>
      <c r="BA3" s="232" t="e">
        <f t="array" aca="1" ref="BA3" ca="1">_xlfn.TEXTJOIN(","&amp;CHAR(10),TRUE,_xlfn._xlws.SORT(_xlfn._xlws.FILTER('Resultados General'!$K$11:$K$510,('Resultados General'!$J$11:$J$510='Mapa de Puestos'!$B3)*('Resultados General'!$E$11:$E$510='Mapa de Puestos'!BA$2),"")))</f>
        <v>#NAME?</v>
      </c>
      <c r="BB3" s="232" t="e">
        <f t="array" aca="1" ref="BB3" ca="1">_xlfn.TEXTJOIN(","&amp;CHAR(10),TRUE,_xlfn._xlws.SORT(_xlfn._xlws.FILTER('Resultados General'!$K$11:$K$510,('Resultados General'!$J$11:$J$510='Mapa de Puestos'!$B3)*('Resultados General'!$E$11:$E$510='Mapa de Puestos'!BB$2),"")))</f>
        <v>#NAME?</v>
      </c>
      <c r="BC3" s="232" t="e">
        <f t="array" aca="1" ref="BC3" ca="1">_xlfn.TEXTJOIN(","&amp;CHAR(10),TRUE,_xlfn._xlws.SORT(_xlfn._xlws.FILTER('Resultados General'!$K$11:$K$510,('Resultados General'!$J$11:$J$510='Mapa de Puestos'!$B3)*('Resultados General'!$E$11:$E$510='Mapa de Puestos'!BC$2),"")))</f>
        <v>#NAME?</v>
      </c>
      <c r="BD3" s="232" t="e">
        <f t="array" aca="1" ref="BD3" ca="1">_xlfn.TEXTJOIN(","&amp;CHAR(10),TRUE,_xlfn._xlws.SORT(_xlfn._xlws.FILTER('Resultados General'!$K$11:$K$510,('Resultados General'!$J$11:$J$510='Mapa de Puestos'!$B3)*('Resultados General'!$E$11:$E$510='Mapa de Puestos'!BD$2),"")))</f>
        <v>#NAME?</v>
      </c>
      <c r="BE3" s="232" t="e">
        <f t="array" aca="1" ref="BE3" ca="1">_xlfn.TEXTJOIN(","&amp;CHAR(10),TRUE,_xlfn._xlws.SORT(_xlfn._xlws.FILTER('Resultados General'!$K$11:$K$510,('Resultados General'!$J$11:$J$510='Mapa de Puestos'!$B3)*('Resultados General'!$E$11:$E$510='Mapa de Puestos'!BE$2),"")))</f>
        <v>#NAME?</v>
      </c>
      <c r="BF3" s="232" t="e">
        <f t="array" aca="1" ref="BF3" ca="1">_xlfn.TEXTJOIN(","&amp;CHAR(10),TRUE,_xlfn._xlws.SORT(_xlfn._xlws.FILTER('Resultados General'!$K$11:$K$510,('Resultados General'!$J$11:$J$510='Mapa de Puestos'!$B3)*('Resultados General'!$E$11:$E$510='Mapa de Puestos'!BF$2),"")))</f>
        <v>#NAME?</v>
      </c>
      <c r="BG3" s="232" t="e">
        <f t="array" aca="1" ref="BG3" ca="1">_xlfn.TEXTJOIN(","&amp;CHAR(10),TRUE,_xlfn._xlws.SORT(_xlfn._xlws.FILTER('Resultados General'!$K$11:$K$510,('Resultados General'!$J$11:$J$510='Mapa de Puestos'!$B3)*('Resultados General'!$E$11:$E$510='Mapa de Puestos'!BG$2),"")))</f>
        <v>#NAME?</v>
      </c>
      <c r="BH3" s="232" t="e">
        <f t="array" aca="1" ref="BH3" ca="1">_xlfn.TEXTJOIN(","&amp;CHAR(10),TRUE,_xlfn._xlws.SORT(_xlfn._xlws.FILTER('Resultados General'!$K$11:$K$510,('Resultados General'!$J$11:$J$510='Mapa de Puestos'!$B3)*('Resultados General'!$E$11:$E$510='Mapa de Puestos'!BH$2),"")))</f>
        <v>#NAME?</v>
      </c>
      <c r="BI3" s="232" t="e">
        <f t="array" aca="1" ref="BI3" ca="1">_xlfn.TEXTJOIN(","&amp;CHAR(10),TRUE,_xlfn._xlws.SORT(_xlfn._xlws.FILTER('Resultados General'!$K$11:$K$510,('Resultados General'!$J$11:$J$510='Mapa de Puestos'!$B3)*('Resultados General'!$E$11:$E$510='Mapa de Puestos'!BI$2),"")))</f>
        <v>#NAME?</v>
      </c>
      <c r="BJ3" s="232" t="e">
        <f t="array" aca="1" ref="BJ3" ca="1">_xlfn.TEXTJOIN(","&amp;CHAR(10),TRUE,_xlfn._xlws.SORT(_xlfn._xlws.FILTER('Resultados General'!$K$11:$K$510,('Resultados General'!$J$11:$J$510='Mapa de Puestos'!$B3)*('Resultados General'!$E$11:$E$510='Mapa de Puestos'!BJ$2),"")))</f>
        <v>#NAME?</v>
      </c>
      <c r="BK3" s="232" t="e">
        <f t="array" aca="1" ref="BK3" ca="1">_xlfn.TEXTJOIN(","&amp;CHAR(10),TRUE,_xlfn._xlws.SORT(_xlfn._xlws.FILTER('Resultados General'!$K$11:$K$510,('Resultados General'!$J$11:$J$510='Mapa de Puestos'!$B3)*('Resultados General'!$E$11:$E$510='Mapa de Puestos'!BK$2),"")))</f>
        <v>#NAME?</v>
      </c>
      <c r="BL3" s="232" t="e">
        <f t="array" aca="1" ref="BL3" ca="1">_xlfn.TEXTJOIN(","&amp;CHAR(10),TRUE,_xlfn._xlws.SORT(_xlfn._xlws.FILTER('Resultados General'!$K$11:$K$510,('Resultados General'!$J$11:$J$510='Mapa de Puestos'!$B3)*('Resultados General'!$E$11:$E$510='Mapa de Puestos'!BL$2),"")))</f>
        <v>#NAME?</v>
      </c>
    </row>
    <row r="4" spans="1:64" ht="90" customHeight="1">
      <c r="A4" s="202"/>
      <c r="B4" s="203" t="s">
        <v>192</v>
      </c>
      <c r="C4" s="214" t="e">
        <f t="array" aca="1" ref="C4" ca="1">_xlfn.TEXTJOIN(","&amp;CHAR(10),TRUE,_xlfn._xlws.SORT(_xlfn._xlws.FILTER('Resultados General'!$K$11:$K$510,('Resultados General'!$J$11:$J$510='Mapa de Puestos'!$B4)*('Resultados General'!$E$11:$E$510='Mapa de Puestos'!C$2),"")))</f>
        <v>#NAME?</v>
      </c>
      <c r="D4" s="214" t="e">
        <f t="array" aca="1" ref="D4" ca="1">_xlfn.TEXTJOIN(","&amp;CHAR(10),TRUE,_xlfn._xlws.SORT(_xlfn._xlws.FILTER('Resultados General'!$K$11:$K$510,('Resultados General'!$J$11:$J$510='Mapa de Puestos'!$B4)*('Resultados General'!$E$11:$E$510='Mapa de Puestos'!D$2),"")))</f>
        <v>#NAME?</v>
      </c>
      <c r="E4" s="214" t="e">
        <f t="array" aca="1" ref="E4" ca="1">_xlfn.TEXTJOIN(","&amp;CHAR(10),TRUE,_xlfn._xlws.SORT(_xlfn._xlws.FILTER('Resultados General'!$K$11:$K$510,('Resultados General'!$J$11:$J$510='Mapa de Puestos'!$B4)*('Resultados General'!$E$11:$E$510='Mapa de Puestos'!E$2),"")))</f>
        <v>#NAME?</v>
      </c>
      <c r="F4" s="214" t="e">
        <f t="array" aca="1" ref="F4" ca="1">_xlfn.TEXTJOIN(","&amp;CHAR(10),TRUE,_xlfn._xlws.SORT(_xlfn._xlws.FILTER('Resultados General'!$K$11:$K$510,('Resultados General'!$J$11:$J$510='Mapa de Puestos'!$B4)*('Resultados General'!$E$11:$E$510='Mapa de Puestos'!F$2),"")))</f>
        <v>#NAME?</v>
      </c>
      <c r="G4" s="214" t="e">
        <f t="array" aca="1" ref="G4" ca="1">_xlfn.TEXTJOIN(","&amp;CHAR(10),TRUE,_xlfn._xlws.SORT(_xlfn._xlws.FILTER('Resultados General'!$K$11:$K$510,('Resultados General'!$J$11:$J$510='Mapa de Puestos'!$B4)*('Resultados General'!$E$11:$E$510='Mapa de Puestos'!G$2),"")))</f>
        <v>#NAME?</v>
      </c>
      <c r="H4" s="214" t="e">
        <f t="array" aca="1" ref="H4" ca="1">_xlfn.TEXTJOIN(","&amp;CHAR(10),TRUE,_xlfn._xlws.SORT(_xlfn._xlws.FILTER('Resultados General'!$K$11:$K$510,('Resultados General'!$J$11:$J$510='Mapa de Puestos'!$B4)*('Resultados General'!$E$11:$E$510='Mapa de Puestos'!H$2),"")))</f>
        <v>#NAME?</v>
      </c>
      <c r="I4" s="78" t="e">
        <f t="array" aca="1" ref="I4" ca="1">_xlfn.TEXTJOIN(","&amp;CHAR(10),TRUE,_xlfn._xlws.SORT(_xlfn._xlws.FILTER('Resultados General'!$K$11:$K$510,('Resultados General'!$J$11:$J$510='Mapa de Puestos'!$B4)*('Resultados General'!$E$11:$E$510='Mapa de Puestos'!I$2),"")))</f>
        <v>#NAME?</v>
      </c>
      <c r="J4" s="78" t="e">
        <f t="array" aca="1" ref="J4" ca="1">_xlfn.TEXTJOIN(","&amp;CHAR(10),TRUE,_xlfn._xlws.SORT(_xlfn._xlws.FILTER('Resultados General'!$K$11:$K$510,('Resultados General'!$J$11:$J$510='Mapa de Puestos'!$B4)*('Resultados General'!$E$11:$E$510='Mapa de Puestos'!J$2),"")))</f>
        <v>#NAME?</v>
      </c>
      <c r="K4" s="78" t="e">
        <f t="array" aca="1" ref="K4" ca="1">_xlfn.TEXTJOIN(","&amp;CHAR(10),TRUE,_xlfn._xlws.SORT(_xlfn._xlws.FILTER('Resultados General'!$K$11:$K$510,('Resultados General'!$J$11:$J$510='Mapa de Puestos'!$B4)*('Resultados General'!$E$11:$E$510='Mapa de Puestos'!K$2),"")))</f>
        <v>#NAME?</v>
      </c>
      <c r="L4" s="78" t="e">
        <f t="array" aca="1" ref="L4" ca="1">_xlfn.TEXTJOIN(","&amp;CHAR(10),TRUE,_xlfn._xlws.SORT(_xlfn._xlws.FILTER('Resultados General'!$K$11:$K$510,('Resultados General'!$J$11:$J$510='Mapa de Puestos'!$B4)*('Resultados General'!$E$11:$E$510='Mapa de Puestos'!L$2),"")))</f>
        <v>#NAME?</v>
      </c>
      <c r="M4" s="78" t="e">
        <f t="array" aca="1" ref="M4" ca="1">_xlfn.TEXTJOIN(","&amp;CHAR(10),TRUE,_xlfn._xlws.SORT(_xlfn._xlws.FILTER('Resultados General'!$K$11:$K$510,('Resultados General'!$J$11:$J$510='Mapa de Puestos'!$B4)*('Resultados General'!$E$11:$E$510='Mapa de Puestos'!M$2),"")))</f>
        <v>#NAME?</v>
      </c>
      <c r="N4" s="78" t="e">
        <f t="array" aca="1" ref="N4" ca="1">_xlfn.TEXTJOIN(","&amp;CHAR(10),TRUE,_xlfn._xlws.SORT(_xlfn._xlws.FILTER('Resultados General'!$K$11:$K$510,('Resultados General'!$J$11:$J$510='Mapa de Puestos'!$B4)*('Resultados General'!$E$11:$E$510='Mapa de Puestos'!N$2),"")))</f>
        <v>#NAME?</v>
      </c>
      <c r="O4" s="78" t="e">
        <f t="array" aca="1" ref="O4" ca="1">_xlfn.TEXTJOIN(","&amp;CHAR(10),TRUE,_xlfn._xlws.SORT(_xlfn._xlws.FILTER('Resultados General'!$K$11:$K$510,('Resultados General'!$J$11:$J$510='Mapa de Puestos'!$B4)*('Resultados General'!$E$11:$E$510='Mapa de Puestos'!O$2),"")))</f>
        <v>#NAME?</v>
      </c>
      <c r="P4" s="78" t="e">
        <f t="array" aca="1" ref="P4" ca="1">_xlfn.TEXTJOIN(","&amp;CHAR(10),TRUE,_xlfn._xlws.SORT(_xlfn._xlws.FILTER('Resultados General'!$K$11:$K$510,('Resultados General'!$J$11:$J$510='Mapa de Puestos'!$B4)*('Resultados General'!$E$11:$E$510='Mapa de Puestos'!P$2),"")))</f>
        <v>#NAME?</v>
      </c>
      <c r="Q4" s="78" t="e">
        <f t="array" aca="1" ref="Q4" ca="1">_xlfn.TEXTJOIN(","&amp;CHAR(10),TRUE,_xlfn._xlws.SORT(_xlfn._xlws.FILTER('Resultados General'!$K$11:$K$510,('Resultados General'!$J$11:$J$510='Mapa de Puestos'!$B4)*('Resultados General'!$E$11:$E$510='Mapa de Puestos'!Q$2),"")))</f>
        <v>#NAME?</v>
      </c>
      <c r="R4" s="78" t="e">
        <f t="array" aca="1" ref="R4" ca="1">_xlfn.TEXTJOIN(","&amp;CHAR(10),TRUE,_xlfn._xlws.SORT(_xlfn._xlws.FILTER('Resultados General'!$K$11:$K$510,('Resultados General'!$J$11:$J$510='Mapa de Puestos'!$B4)*('Resultados General'!$E$11:$E$510='Mapa de Puestos'!R$2),"")))</f>
        <v>#NAME?</v>
      </c>
      <c r="S4" s="78" t="e">
        <f t="array" aca="1" ref="S4" ca="1">_xlfn.TEXTJOIN(","&amp;CHAR(10),TRUE,_xlfn._xlws.SORT(_xlfn._xlws.FILTER('Resultados General'!$K$11:$K$510,('Resultados General'!$J$11:$J$510='Mapa de Puestos'!$B4)*('Resultados General'!$E$11:$E$510='Mapa de Puestos'!S$2),"")))</f>
        <v>#NAME?</v>
      </c>
      <c r="T4" s="78" t="e">
        <f t="array" aca="1" ref="T4" ca="1">_xlfn.TEXTJOIN(","&amp;CHAR(10),TRUE,_xlfn._xlws.SORT(_xlfn._xlws.FILTER('Resultados General'!$K$11:$K$510,('Resultados General'!$J$11:$J$510='Mapa de Puestos'!$B4)*('Resultados General'!$E$11:$E$510='Mapa de Puestos'!T$2),"")))</f>
        <v>#NAME?</v>
      </c>
      <c r="U4" s="78" t="e">
        <f t="array" aca="1" ref="U4" ca="1">_xlfn.TEXTJOIN(","&amp;CHAR(10),TRUE,_xlfn._xlws.SORT(_xlfn._xlws.FILTER('Resultados General'!$K$11:$K$510,('Resultados General'!$J$11:$J$510='Mapa de Puestos'!$B4)*('Resultados General'!$E$11:$E$510='Mapa de Puestos'!U$2),"")))</f>
        <v>#NAME?</v>
      </c>
      <c r="V4" s="78" t="e">
        <f t="array" aca="1" ref="V4" ca="1">_xlfn.TEXTJOIN(","&amp;CHAR(10),TRUE,_xlfn._xlws.SORT(_xlfn._xlws.FILTER('Resultados General'!$K$11:$K$510,('Resultados General'!$J$11:$J$510='Mapa de Puestos'!$B4)*('Resultados General'!$E$11:$E$510='Mapa de Puestos'!V$2),"")))</f>
        <v>#NAME?</v>
      </c>
      <c r="W4" s="78" t="e">
        <f t="array" aca="1" ref="W4" ca="1">_xlfn.TEXTJOIN(","&amp;CHAR(10),TRUE,_xlfn._xlws.SORT(_xlfn._xlws.FILTER('Resultados General'!$K$11:$K$510,('Resultados General'!$J$11:$J$510='Mapa de Puestos'!$B4)*('Resultados General'!$E$11:$E$510='Mapa de Puestos'!W$2),"")))</f>
        <v>#NAME?</v>
      </c>
      <c r="X4" s="78" t="e">
        <f t="array" aca="1" ref="X4" ca="1">_xlfn.TEXTJOIN(","&amp;CHAR(10),TRUE,_xlfn._xlws.SORT(_xlfn._xlws.FILTER('Resultados General'!$K$11:$K$510,('Resultados General'!$J$11:$J$510='Mapa de Puestos'!$B4)*('Resultados General'!$E$11:$E$510='Mapa de Puestos'!X$2),"")))</f>
        <v>#NAME?</v>
      </c>
      <c r="Y4" s="78" t="e">
        <f t="array" aca="1" ref="Y4" ca="1">_xlfn.TEXTJOIN(","&amp;CHAR(10),TRUE,_xlfn._xlws.SORT(_xlfn._xlws.FILTER('Resultados General'!$K$11:$K$510,('Resultados General'!$J$11:$J$510='Mapa de Puestos'!$B4)*('Resultados General'!$E$11:$E$510='Mapa de Puestos'!Y$2),"")))</f>
        <v>#NAME?</v>
      </c>
      <c r="Z4" s="78" t="e">
        <f t="array" aca="1" ref="Z4" ca="1">_xlfn.TEXTJOIN(","&amp;CHAR(10),TRUE,_xlfn._xlws.SORT(_xlfn._xlws.FILTER('Resultados General'!$K$11:$K$510,('Resultados General'!$J$11:$J$510='Mapa de Puestos'!$B4)*('Resultados General'!$E$11:$E$510='Mapa de Puestos'!Z$2),"")))</f>
        <v>#NAME?</v>
      </c>
      <c r="AA4" s="78" t="e">
        <f t="array" aca="1" ref="AA4" ca="1">_xlfn.TEXTJOIN(","&amp;CHAR(10),TRUE,_xlfn._xlws.SORT(_xlfn._xlws.FILTER('Resultados General'!$K$11:$K$510,('Resultados General'!$J$11:$J$510='Mapa de Puestos'!$B4)*('Resultados General'!$E$11:$E$510='Mapa de Puestos'!AA$2),"")))</f>
        <v>#NAME?</v>
      </c>
      <c r="AB4" s="78" t="e">
        <f t="array" aca="1" ref="AB4" ca="1">_xlfn.TEXTJOIN(","&amp;CHAR(10),TRUE,_xlfn._xlws.SORT(_xlfn._xlws.FILTER('Resultados General'!$K$11:$K$510,('Resultados General'!$J$11:$J$510='Mapa de Puestos'!$B4)*('Resultados General'!$E$11:$E$510='Mapa de Puestos'!AB$2),"")))</f>
        <v>#NAME?</v>
      </c>
      <c r="AC4" s="78" t="e">
        <f t="array" aca="1" ref="AC4" ca="1">_xlfn.TEXTJOIN(","&amp;CHAR(10),TRUE,_xlfn._xlws.SORT(_xlfn._xlws.FILTER('Resultados General'!$K$11:$K$510,('Resultados General'!$J$11:$J$510='Mapa de Puestos'!$B4)*('Resultados General'!$E$11:$E$510='Mapa de Puestos'!AC$2),"")))</f>
        <v>#NAME?</v>
      </c>
      <c r="AD4" s="78" t="e">
        <f t="array" aca="1" ref="AD4" ca="1">_xlfn.TEXTJOIN(","&amp;CHAR(10),TRUE,_xlfn._xlws.SORT(_xlfn._xlws.FILTER('Resultados General'!$K$11:$K$510,('Resultados General'!$J$11:$J$510='Mapa de Puestos'!$B4)*('Resultados General'!$E$11:$E$510='Mapa de Puestos'!AD$2),"")))</f>
        <v>#NAME?</v>
      </c>
      <c r="AE4" s="78" t="e">
        <f t="array" aca="1" ref="AE4" ca="1">_xlfn.TEXTJOIN(","&amp;CHAR(10),TRUE,_xlfn._xlws.SORT(_xlfn._xlws.FILTER('Resultados General'!$K$11:$K$510,('Resultados General'!$J$11:$J$510='Mapa de Puestos'!$B4)*('Resultados General'!$E$11:$E$510='Mapa de Puestos'!AE$2),"")))</f>
        <v>#NAME?</v>
      </c>
      <c r="AF4" s="78" t="e">
        <f t="array" aca="1" ref="AF4" ca="1">_xlfn.TEXTJOIN(","&amp;CHAR(10),TRUE,_xlfn._xlws.SORT(_xlfn._xlws.FILTER('Resultados General'!$K$11:$K$510,('Resultados General'!$J$11:$J$510='Mapa de Puestos'!$B4)*('Resultados General'!$E$11:$E$510='Mapa de Puestos'!AF$2),"")))</f>
        <v>#NAME?</v>
      </c>
      <c r="AG4" s="78" t="e">
        <f t="array" aca="1" ref="AG4" ca="1">_xlfn.TEXTJOIN(","&amp;CHAR(10),TRUE,_xlfn._xlws.SORT(_xlfn._xlws.FILTER('Resultados General'!$K$11:$K$510,('Resultados General'!$J$11:$J$510='Mapa de Puestos'!$B4)*('Resultados General'!$E$11:$E$510='Mapa de Puestos'!AG$2),"")))</f>
        <v>#NAME?</v>
      </c>
      <c r="AH4" s="78" t="e">
        <f t="array" aca="1" ref="AH4" ca="1">_xlfn.TEXTJOIN(","&amp;CHAR(10),TRUE,_xlfn._xlws.SORT(_xlfn._xlws.FILTER('Resultados General'!$K$11:$K$510,('Resultados General'!$J$11:$J$510='Mapa de Puestos'!$B4)*('Resultados General'!$E$11:$E$510='Mapa de Puestos'!AH$2),"")))</f>
        <v>#NAME?</v>
      </c>
      <c r="AI4" s="78" t="e">
        <f t="array" aca="1" ref="AI4" ca="1">_xlfn.TEXTJOIN(","&amp;CHAR(10),TRUE,_xlfn._xlws.SORT(_xlfn._xlws.FILTER('Resultados General'!$K$11:$K$510,('Resultados General'!$J$11:$J$510='Mapa de Puestos'!$B4)*('Resultados General'!$E$11:$E$510='Mapa de Puestos'!AI$2),"")))</f>
        <v>#NAME?</v>
      </c>
      <c r="AJ4" s="78" t="e">
        <f t="array" aca="1" ref="AJ4" ca="1">_xlfn.TEXTJOIN(","&amp;CHAR(10),TRUE,_xlfn._xlws.SORT(_xlfn._xlws.FILTER('Resultados General'!$K$11:$K$510,('Resultados General'!$J$11:$J$510='Mapa de Puestos'!$B4)*('Resultados General'!$E$11:$E$510='Mapa de Puestos'!AJ$2),"")))</f>
        <v>#NAME?</v>
      </c>
      <c r="AK4" s="78" t="e">
        <f t="array" aca="1" ref="AK4" ca="1">_xlfn.TEXTJOIN(","&amp;CHAR(10),TRUE,_xlfn._xlws.SORT(_xlfn._xlws.FILTER('Resultados General'!$K$11:$K$510,('Resultados General'!$J$11:$J$510='Mapa de Puestos'!$B4)*('Resultados General'!$E$11:$E$510='Mapa de Puestos'!AK$2),"")))</f>
        <v>#NAME?</v>
      </c>
      <c r="AL4" s="78" t="e">
        <f t="array" aca="1" ref="AL4" ca="1">_xlfn.TEXTJOIN(","&amp;CHAR(10),TRUE,_xlfn._xlws.SORT(_xlfn._xlws.FILTER('Resultados General'!$K$11:$K$510,('Resultados General'!$J$11:$J$510='Mapa de Puestos'!$B4)*('Resultados General'!$E$11:$E$510='Mapa de Puestos'!AL$2),"")))</f>
        <v>#NAME?</v>
      </c>
      <c r="AM4" s="78" t="e">
        <f t="array" aca="1" ref="AM4" ca="1">_xlfn.TEXTJOIN(","&amp;CHAR(10),TRUE,_xlfn._xlws.SORT(_xlfn._xlws.FILTER('Resultados General'!$K$11:$K$510,('Resultados General'!$J$11:$J$510='Mapa de Puestos'!$B4)*('Resultados General'!$E$11:$E$510='Mapa de Puestos'!AM$2),"")))</f>
        <v>#NAME?</v>
      </c>
      <c r="AN4" s="78" t="e">
        <f t="array" aca="1" ref="AN4" ca="1">_xlfn.TEXTJOIN(","&amp;CHAR(10),TRUE,_xlfn._xlws.SORT(_xlfn._xlws.FILTER('Resultados General'!$K$11:$K$510,('Resultados General'!$J$11:$J$510='Mapa de Puestos'!$B4)*('Resultados General'!$E$11:$E$510='Mapa de Puestos'!AN$2),"")))</f>
        <v>#NAME?</v>
      </c>
      <c r="AO4" s="78" t="e">
        <f t="array" aca="1" ref="AO4" ca="1">_xlfn.TEXTJOIN(","&amp;CHAR(10),TRUE,_xlfn._xlws.SORT(_xlfn._xlws.FILTER('Resultados General'!$K$11:$K$510,('Resultados General'!$J$11:$J$510='Mapa de Puestos'!$B4)*('Resultados General'!$E$11:$E$510='Mapa de Puestos'!AO$2),"")))</f>
        <v>#NAME?</v>
      </c>
      <c r="AP4" s="78" t="e">
        <f t="array" aca="1" ref="AP4" ca="1">_xlfn.TEXTJOIN(","&amp;CHAR(10),TRUE,_xlfn._xlws.SORT(_xlfn._xlws.FILTER('Resultados General'!$K$11:$K$510,('Resultados General'!$J$11:$J$510='Mapa de Puestos'!$B4)*('Resultados General'!$E$11:$E$510='Mapa de Puestos'!AP$2),"")))</f>
        <v>#NAME?</v>
      </c>
      <c r="AQ4" s="78" t="e">
        <f t="array" aca="1" ref="AQ4" ca="1">_xlfn.TEXTJOIN(","&amp;CHAR(10),TRUE,_xlfn._xlws.SORT(_xlfn._xlws.FILTER('Resultados General'!$K$11:$K$510,('Resultados General'!$J$11:$J$510='Mapa de Puestos'!$B4)*('Resultados General'!$E$11:$E$510='Mapa de Puestos'!AQ$2),"")))</f>
        <v>#NAME?</v>
      </c>
      <c r="AR4" s="78" t="e">
        <f t="array" aca="1" ref="AR4" ca="1">_xlfn.TEXTJOIN(","&amp;CHAR(10),TRUE,_xlfn._xlws.SORT(_xlfn._xlws.FILTER('Resultados General'!$K$11:$K$510,('Resultados General'!$J$11:$J$510='Mapa de Puestos'!$B4)*('Resultados General'!$E$11:$E$510='Mapa de Puestos'!AR$2),"")))</f>
        <v>#NAME?</v>
      </c>
      <c r="AS4" s="78" t="e">
        <f t="array" aca="1" ref="AS4" ca="1">_xlfn.TEXTJOIN(","&amp;CHAR(10),TRUE,_xlfn._xlws.SORT(_xlfn._xlws.FILTER('Resultados General'!$K$11:$K$510,('Resultados General'!$J$11:$J$510='Mapa de Puestos'!$B4)*('Resultados General'!$E$11:$E$510='Mapa de Puestos'!AS$2),"")))</f>
        <v>#NAME?</v>
      </c>
      <c r="AT4" s="78" t="e">
        <f t="array" aca="1" ref="AT4" ca="1">_xlfn.TEXTJOIN(","&amp;CHAR(10),TRUE,_xlfn._xlws.SORT(_xlfn._xlws.FILTER('Resultados General'!$K$11:$K$510,('Resultados General'!$J$11:$J$510='Mapa de Puestos'!$B4)*('Resultados General'!$E$11:$E$510='Mapa de Puestos'!AT$2),"")))</f>
        <v>#NAME?</v>
      </c>
      <c r="AU4" s="78" t="e">
        <f t="array" aca="1" ref="AU4" ca="1">_xlfn.TEXTJOIN(","&amp;CHAR(10),TRUE,_xlfn._xlws.SORT(_xlfn._xlws.FILTER('Resultados General'!$K$11:$K$510,('Resultados General'!$J$11:$J$510='Mapa de Puestos'!$B4)*('Resultados General'!$E$11:$E$510='Mapa de Puestos'!AU$2),"")))</f>
        <v>#NAME?</v>
      </c>
      <c r="AV4" s="78" t="e">
        <f t="array" aca="1" ref="AV4" ca="1">_xlfn.TEXTJOIN(","&amp;CHAR(10),TRUE,_xlfn._xlws.SORT(_xlfn._xlws.FILTER('Resultados General'!$K$11:$K$510,('Resultados General'!$J$11:$J$510='Mapa de Puestos'!$B4)*('Resultados General'!$E$11:$E$510='Mapa de Puestos'!AV$2),"")))</f>
        <v>#NAME?</v>
      </c>
      <c r="AW4" s="78" t="e">
        <f t="array" aca="1" ref="AW4" ca="1">_xlfn.TEXTJOIN(","&amp;CHAR(10),TRUE,_xlfn._xlws.SORT(_xlfn._xlws.FILTER('Resultados General'!$K$11:$K$510,('Resultados General'!$J$11:$J$510='Mapa de Puestos'!$B4)*('Resultados General'!$E$11:$E$510='Mapa de Puestos'!AW$2),"")))</f>
        <v>#NAME?</v>
      </c>
      <c r="AX4" s="78" t="e">
        <f t="array" aca="1" ref="AX4" ca="1">_xlfn.TEXTJOIN(","&amp;CHAR(10),TRUE,_xlfn._xlws.SORT(_xlfn._xlws.FILTER('Resultados General'!$K$11:$K$510,('Resultados General'!$J$11:$J$510='Mapa de Puestos'!$B4)*('Resultados General'!$E$11:$E$510='Mapa de Puestos'!AX$2),"")))</f>
        <v>#NAME?</v>
      </c>
      <c r="AY4" s="78" t="e">
        <f t="array" aca="1" ref="AY4" ca="1">_xlfn.TEXTJOIN(","&amp;CHAR(10),TRUE,_xlfn._xlws.SORT(_xlfn._xlws.FILTER('Resultados General'!$K$11:$K$510,('Resultados General'!$J$11:$J$510='Mapa de Puestos'!$B4)*('Resultados General'!$E$11:$E$510='Mapa de Puestos'!AY$2),"")))</f>
        <v>#NAME?</v>
      </c>
      <c r="AZ4" s="78" t="e">
        <f t="array" aca="1" ref="AZ4" ca="1">_xlfn.TEXTJOIN(","&amp;CHAR(10),TRUE,_xlfn._xlws.SORT(_xlfn._xlws.FILTER('Resultados General'!$K$11:$K$510,('Resultados General'!$J$11:$J$510='Mapa de Puestos'!$B4)*('Resultados General'!$E$11:$E$510='Mapa de Puestos'!AZ$2),"")))</f>
        <v>#NAME?</v>
      </c>
      <c r="BA4" s="78" t="e">
        <f t="array" aca="1" ref="BA4" ca="1">_xlfn.TEXTJOIN(","&amp;CHAR(10),TRUE,_xlfn._xlws.SORT(_xlfn._xlws.FILTER('Resultados General'!$K$11:$K$510,('Resultados General'!$J$11:$J$510='Mapa de Puestos'!$B4)*('Resultados General'!$E$11:$E$510='Mapa de Puestos'!BA$2),"")))</f>
        <v>#NAME?</v>
      </c>
      <c r="BB4" s="78" t="e">
        <f t="array" aca="1" ref="BB4" ca="1">_xlfn.TEXTJOIN(","&amp;CHAR(10),TRUE,_xlfn._xlws.SORT(_xlfn._xlws.FILTER('Resultados General'!$K$11:$K$510,('Resultados General'!$J$11:$J$510='Mapa de Puestos'!$B4)*('Resultados General'!$E$11:$E$510='Mapa de Puestos'!BB$2),"")))</f>
        <v>#NAME?</v>
      </c>
      <c r="BC4" s="78" t="e">
        <f t="array" aca="1" ref="BC4" ca="1">_xlfn.TEXTJOIN(","&amp;CHAR(10),TRUE,_xlfn._xlws.SORT(_xlfn._xlws.FILTER('Resultados General'!$K$11:$K$510,('Resultados General'!$J$11:$J$510='Mapa de Puestos'!$B4)*('Resultados General'!$E$11:$E$510='Mapa de Puestos'!BC$2),"")))</f>
        <v>#NAME?</v>
      </c>
      <c r="BD4" s="78" t="e">
        <f t="array" aca="1" ref="BD4" ca="1">_xlfn.TEXTJOIN(","&amp;CHAR(10),TRUE,_xlfn._xlws.SORT(_xlfn._xlws.FILTER('Resultados General'!$K$11:$K$510,('Resultados General'!$J$11:$J$510='Mapa de Puestos'!$B4)*('Resultados General'!$E$11:$E$510='Mapa de Puestos'!BD$2),"")))</f>
        <v>#NAME?</v>
      </c>
      <c r="BE4" s="78" t="e">
        <f t="array" aca="1" ref="BE4" ca="1">_xlfn.TEXTJOIN(","&amp;CHAR(10),TRUE,_xlfn._xlws.SORT(_xlfn._xlws.FILTER('Resultados General'!$K$11:$K$510,('Resultados General'!$J$11:$J$510='Mapa de Puestos'!$B4)*('Resultados General'!$E$11:$E$510='Mapa de Puestos'!BE$2),"")))</f>
        <v>#NAME?</v>
      </c>
      <c r="BF4" s="78" t="e">
        <f t="array" aca="1" ref="BF4" ca="1">_xlfn.TEXTJOIN(","&amp;CHAR(10),TRUE,_xlfn._xlws.SORT(_xlfn._xlws.FILTER('Resultados General'!$K$11:$K$510,('Resultados General'!$J$11:$J$510='Mapa de Puestos'!$B4)*('Resultados General'!$E$11:$E$510='Mapa de Puestos'!BF$2),"")))</f>
        <v>#NAME?</v>
      </c>
      <c r="BG4" s="78" t="e">
        <f t="array" aca="1" ref="BG4" ca="1">_xlfn.TEXTJOIN(","&amp;CHAR(10),TRUE,_xlfn._xlws.SORT(_xlfn._xlws.FILTER('Resultados General'!$K$11:$K$510,('Resultados General'!$J$11:$J$510='Mapa de Puestos'!$B4)*('Resultados General'!$E$11:$E$510='Mapa de Puestos'!BG$2),"")))</f>
        <v>#NAME?</v>
      </c>
      <c r="BH4" s="78" t="e">
        <f t="array" aca="1" ref="BH4" ca="1">_xlfn.TEXTJOIN(","&amp;CHAR(10),TRUE,_xlfn._xlws.SORT(_xlfn._xlws.FILTER('Resultados General'!$K$11:$K$510,('Resultados General'!$J$11:$J$510='Mapa de Puestos'!$B4)*('Resultados General'!$E$11:$E$510='Mapa de Puestos'!BH$2),"")))</f>
        <v>#NAME?</v>
      </c>
      <c r="BI4" s="78" t="e">
        <f t="array" aca="1" ref="BI4" ca="1">_xlfn.TEXTJOIN(","&amp;CHAR(10),TRUE,_xlfn._xlws.SORT(_xlfn._xlws.FILTER('Resultados General'!$K$11:$K$510,('Resultados General'!$J$11:$J$510='Mapa de Puestos'!$B4)*('Resultados General'!$E$11:$E$510='Mapa de Puestos'!BI$2),"")))</f>
        <v>#NAME?</v>
      </c>
      <c r="BJ4" s="78" t="e">
        <f t="array" aca="1" ref="BJ4" ca="1">_xlfn.TEXTJOIN(","&amp;CHAR(10),TRUE,_xlfn._xlws.SORT(_xlfn._xlws.FILTER('Resultados General'!$K$11:$K$510,('Resultados General'!$J$11:$J$510='Mapa de Puestos'!$B4)*('Resultados General'!$E$11:$E$510='Mapa de Puestos'!BJ$2),"")))</f>
        <v>#NAME?</v>
      </c>
      <c r="BK4" s="78" t="e">
        <f t="array" aca="1" ref="BK4" ca="1">_xlfn.TEXTJOIN(","&amp;CHAR(10),TRUE,_xlfn._xlws.SORT(_xlfn._xlws.FILTER('Resultados General'!$K$11:$K$510,('Resultados General'!$J$11:$J$510='Mapa de Puestos'!$B4)*('Resultados General'!$E$11:$E$510='Mapa de Puestos'!BK$2),"")))</f>
        <v>#NAME?</v>
      </c>
      <c r="BL4" s="78" t="e">
        <f t="array" aca="1" ref="BL4" ca="1">_xlfn.TEXTJOIN(","&amp;CHAR(10),TRUE,_xlfn._xlws.SORT(_xlfn._xlws.FILTER('Resultados General'!$K$11:$K$510,('Resultados General'!$J$11:$J$510='Mapa de Puestos'!$B4)*('Resultados General'!$E$11:$E$510='Mapa de Puestos'!BL$2),"")))</f>
        <v>#NAME?</v>
      </c>
    </row>
    <row r="5" spans="1:64" ht="90" customHeight="1">
      <c r="A5" s="202"/>
      <c r="B5" s="203" t="s">
        <v>193</v>
      </c>
      <c r="C5" s="214" t="e">
        <f t="array" aca="1" ref="C5" ca="1">_xlfn.TEXTJOIN(","&amp;CHAR(10),TRUE,_xlfn._xlws.SORT(_xlfn._xlws.FILTER('Resultados General'!$K$11:$K$510,('Resultados General'!$J$11:$J$510='Mapa de Puestos'!$B5)*('Resultados General'!$E$11:$E$510='Mapa de Puestos'!C$2),"")))</f>
        <v>#NAME?</v>
      </c>
      <c r="D5" s="214" t="e">
        <f t="array" aca="1" ref="D5" ca="1">_xlfn.TEXTJOIN(","&amp;CHAR(10),TRUE,_xlfn._xlws.SORT(_xlfn._xlws.FILTER('Resultados General'!$K$11:$K$510,('Resultados General'!$J$11:$J$510='Mapa de Puestos'!$B5)*('Resultados General'!$E$11:$E$510='Mapa de Puestos'!D$2),"")))</f>
        <v>#NAME?</v>
      </c>
      <c r="E5" s="214" t="e">
        <f t="array" aca="1" ref="E5" ca="1">_xlfn.TEXTJOIN(","&amp;CHAR(10),TRUE,_xlfn._xlws.SORT(_xlfn._xlws.FILTER('Resultados General'!$K$11:$K$510,('Resultados General'!$J$11:$J$510='Mapa de Puestos'!$B5)*('Resultados General'!$E$11:$E$510='Mapa de Puestos'!E$2),"")))</f>
        <v>#NAME?</v>
      </c>
      <c r="F5" s="214" t="e">
        <f t="array" aca="1" ref="F5" ca="1">_xlfn.TEXTJOIN(","&amp;CHAR(10),TRUE,_xlfn._xlws.SORT(_xlfn._xlws.FILTER('Resultados General'!$K$11:$K$510,('Resultados General'!$J$11:$J$510='Mapa de Puestos'!$B5)*('Resultados General'!$E$11:$E$510='Mapa de Puestos'!F$2),"")))</f>
        <v>#NAME?</v>
      </c>
      <c r="G5" s="214" t="e">
        <f t="array" aca="1" ref="G5" ca="1">_xlfn.TEXTJOIN(","&amp;CHAR(10),TRUE,_xlfn._xlws.SORT(_xlfn._xlws.FILTER('Resultados General'!$K$11:$K$510,('Resultados General'!$J$11:$J$510='Mapa de Puestos'!$B5)*('Resultados General'!$E$11:$E$510='Mapa de Puestos'!G$2),"")))</f>
        <v>#NAME?</v>
      </c>
      <c r="H5" s="214" t="e">
        <f t="array" aca="1" ref="H5" ca="1">_xlfn.TEXTJOIN(","&amp;CHAR(10),TRUE,_xlfn._xlws.SORT(_xlfn._xlws.FILTER('Resultados General'!$K$11:$K$510,('Resultados General'!$J$11:$J$510='Mapa de Puestos'!$B5)*('Resultados General'!$E$11:$E$510='Mapa de Puestos'!H$2),"")))</f>
        <v>#NAME?</v>
      </c>
      <c r="I5" s="78" t="e">
        <f t="array" aca="1" ref="I5" ca="1">_xlfn.TEXTJOIN(","&amp;CHAR(10),TRUE,_xlfn._xlws.SORT(_xlfn._xlws.FILTER('Resultados General'!$K$11:$K$510,('Resultados General'!$J$11:$J$510='Mapa de Puestos'!$B5)*('Resultados General'!$E$11:$E$510='Mapa de Puestos'!I$2),"")))</f>
        <v>#NAME?</v>
      </c>
      <c r="J5" s="78" t="e">
        <f t="array" aca="1" ref="J5" ca="1">_xlfn.TEXTJOIN(","&amp;CHAR(10),TRUE,_xlfn._xlws.SORT(_xlfn._xlws.FILTER('Resultados General'!$K$11:$K$510,('Resultados General'!$J$11:$J$510='Mapa de Puestos'!$B5)*('Resultados General'!$E$11:$E$510='Mapa de Puestos'!J$2),"")))</f>
        <v>#NAME?</v>
      </c>
      <c r="K5" s="78" t="e">
        <f t="array" aca="1" ref="K5" ca="1">_xlfn.TEXTJOIN(","&amp;CHAR(10),TRUE,_xlfn._xlws.SORT(_xlfn._xlws.FILTER('Resultados General'!$K$11:$K$510,('Resultados General'!$J$11:$J$510='Mapa de Puestos'!$B5)*('Resultados General'!$E$11:$E$510='Mapa de Puestos'!K$2),"")))</f>
        <v>#NAME?</v>
      </c>
      <c r="L5" s="78" t="e">
        <f t="array" aca="1" ref="L5" ca="1">_xlfn.TEXTJOIN(","&amp;CHAR(10),TRUE,_xlfn._xlws.SORT(_xlfn._xlws.FILTER('Resultados General'!$K$11:$K$510,('Resultados General'!$J$11:$J$510='Mapa de Puestos'!$B5)*('Resultados General'!$E$11:$E$510='Mapa de Puestos'!L$2),"")))</f>
        <v>#NAME?</v>
      </c>
      <c r="M5" s="78" t="e">
        <f t="array" aca="1" ref="M5" ca="1">_xlfn.TEXTJOIN(","&amp;CHAR(10),TRUE,_xlfn._xlws.SORT(_xlfn._xlws.FILTER('Resultados General'!$K$11:$K$510,('Resultados General'!$J$11:$J$510='Mapa de Puestos'!$B5)*('Resultados General'!$E$11:$E$510='Mapa de Puestos'!M$2),"")))</f>
        <v>#NAME?</v>
      </c>
      <c r="N5" s="78" t="e">
        <f t="array" aca="1" ref="N5" ca="1">_xlfn.TEXTJOIN(","&amp;CHAR(10),TRUE,_xlfn._xlws.SORT(_xlfn._xlws.FILTER('Resultados General'!$K$11:$K$510,('Resultados General'!$J$11:$J$510='Mapa de Puestos'!$B5)*('Resultados General'!$E$11:$E$510='Mapa de Puestos'!N$2),"")))</f>
        <v>#NAME?</v>
      </c>
      <c r="O5" s="78" t="e">
        <f t="array" aca="1" ref="O5" ca="1">_xlfn.TEXTJOIN(","&amp;CHAR(10),TRUE,_xlfn._xlws.SORT(_xlfn._xlws.FILTER('Resultados General'!$K$11:$K$510,('Resultados General'!$J$11:$J$510='Mapa de Puestos'!$B5)*('Resultados General'!$E$11:$E$510='Mapa de Puestos'!O$2),"")))</f>
        <v>#NAME?</v>
      </c>
      <c r="P5" s="78" t="e">
        <f t="array" aca="1" ref="P5" ca="1">_xlfn.TEXTJOIN(","&amp;CHAR(10),TRUE,_xlfn._xlws.SORT(_xlfn._xlws.FILTER('Resultados General'!$K$11:$K$510,('Resultados General'!$J$11:$J$510='Mapa de Puestos'!$B5)*('Resultados General'!$E$11:$E$510='Mapa de Puestos'!P$2),"")))</f>
        <v>#NAME?</v>
      </c>
      <c r="Q5" s="78" t="e">
        <f t="array" aca="1" ref="Q5" ca="1">_xlfn.TEXTJOIN(","&amp;CHAR(10),TRUE,_xlfn._xlws.SORT(_xlfn._xlws.FILTER('Resultados General'!$K$11:$K$510,('Resultados General'!$J$11:$J$510='Mapa de Puestos'!$B5)*('Resultados General'!$E$11:$E$510='Mapa de Puestos'!Q$2),"")))</f>
        <v>#NAME?</v>
      </c>
      <c r="R5" s="78" t="e">
        <f t="array" aca="1" ref="R5" ca="1">_xlfn.TEXTJOIN(","&amp;CHAR(10),TRUE,_xlfn._xlws.SORT(_xlfn._xlws.FILTER('Resultados General'!$K$11:$K$510,('Resultados General'!$J$11:$J$510='Mapa de Puestos'!$B5)*('Resultados General'!$E$11:$E$510='Mapa de Puestos'!R$2),"")))</f>
        <v>#NAME?</v>
      </c>
      <c r="S5" s="78" t="e">
        <f t="array" aca="1" ref="S5" ca="1">_xlfn.TEXTJOIN(","&amp;CHAR(10),TRUE,_xlfn._xlws.SORT(_xlfn._xlws.FILTER('Resultados General'!$K$11:$K$510,('Resultados General'!$J$11:$J$510='Mapa de Puestos'!$B5)*('Resultados General'!$E$11:$E$510='Mapa de Puestos'!S$2),"")))</f>
        <v>#NAME?</v>
      </c>
      <c r="T5" s="78" t="e">
        <f t="array" aca="1" ref="T5" ca="1">_xlfn.TEXTJOIN(","&amp;CHAR(10),TRUE,_xlfn._xlws.SORT(_xlfn._xlws.FILTER('Resultados General'!$K$11:$K$510,('Resultados General'!$J$11:$J$510='Mapa de Puestos'!$B5)*('Resultados General'!$E$11:$E$510='Mapa de Puestos'!T$2),"")))</f>
        <v>#NAME?</v>
      </c>
      <c r="U5" s="78" t="e">
        <f t="array" aca="1" ref="U5" ca="1">_xlfn.TEXTJOIN(","&amp;CHAR(10),TRUE,_xlfn._xlws.SORT(_xlfn._xlws.FILTER('Resultados General'!$K$11:$K$510,('Resultados General'!$J$11:$J$510='Mapa de Puestos'!$B5)*('Resultados General'!$E$11:$E$510='Mapa de Puestos'!U$2),"")))</f>
        <v>#NAME?</v>
      </c>
      <c r="V5" s="78" t="e">
        <f t="array" aca="1" ref="V5" ca="1">_xlfn.TEXTJOIN(","&amp;CHAR(10),TRUE,_xlfn._xlws.SORT(_xlfn._xlws.FILTER('Resultados General'!$K$11:$K$510,('Resultados General'!$J$11:$J$510='Mapa de Puestos'!$B5)*('Resultados General'!$E$11:$E$510='Mapa de Puestos'!V$2),"")))</f>
        <v>#NAME?</v>
      </c>
      <c r="W5" s="78" t="e">
        <f t="array" aca="1" ref="W5" ca="1">_xlfn.TEXTJOIN(","&amp;CHAR(10),TRUE,_xlfn._xlws.SORT(_xlfn._xlws.FILTER('Resultados General'!$K$11:$K$510,('Resultados General'!$J$11:$J$510='Mapa de Puestos'!$B5)*('Resultados General'!$E$11:$E$510='Mapa de Puestos'!W$2),"")))</f>
        <v>#NAME?</v>
      </c>
      <c r="X5" s="78" t="e">
        <f t="array" aca="1" ref="X5" ca="1">_xlfn.TEXTJOIN(","&amp;CHAR(10),TRUE,_xlfn._xlws.SORT(_xlfn._xlws.FILTER('Resultados General'!$K$11:$K$510,('Resultados General'!$J$11:$J$510='Mapa de Puestos'!$B5)*('Resultados General'!$E$11:$E$510='Mapa de Puestos'!X$2),"")))</f>
        <v>#NAME?</v>
      </c>
      <c r="Y5" s="78" t="e">
        <f t="array" aca="1" ref="Y5" ca="1">_xlfn.TEXTJOIN(","&amp;CHAR(10),TRUE,_xlfn._xlws.SORT(_xlfn._xlws.FILTER('Resultados General'!$K$11:$K$510,('Resultados General'!$J$11:$J$510='Mapa de Puestos'!$B5)*('Resultados General'!$E$11:$E$510='Mapa de Puestos'!Y$2),"")))</f>
        <v>#NAME?</v>
      </c>
      <c r="Z5" s="78" t="e">
        <f t="array" aca="1" ref="Z5" ca="1">_xlfn.TEXTJOIN(","&amp;CHAR(10),TRUE,_xlfn._xlws.SORT(_xlfn._xlws.FILTER('Resultados General'!$K$11:$K$510,('Resultados General'!$J$11:$J$510='Mapa de Puestos'!$B5)*('Resultados General'!$E$11:$E$510='Mapa de Puestos'!Z$2),"")))</f>
        <v>#NAME?</v>
      </c>
      <c r="AA5" s="78" t="e">
        <f t="array" aca="1" ref="AA5" ca="1">_xlfn.TEXTJOIN(","&amp;CHAR(10),TRUE,_xlfn._xlws.SORT(_xlfn._xlws.FILTER('Resultados General'!$K$11:$K$510,('Resultados General'!$J$11:$J$510='Mapa de Puestos'!$B5)*('Resultados General'!$E$11:$E$510='Mapa de Puestos'!AA$2),"")))</f>
        <v>#NAME?</v>
      </c>
      <c r="AB5" s="78" t="e">
        <f t="array" aca="1" ref="AB5" ca="1">_xlfn.TEXTJOIN(","&amp;CHAR(10),TRUE,_xlfn._xlws.SORT(_xlfn._xlws.FILTER('Resultados General'!$K$11:$K$510,('Resultados General'!$J$11:$J$510='Mapa de Puestos'!$B5)*('Resultados General'!$E$11:$E$510='Mapa de Puestos'!AB$2),"")))</f>
        <v>#NAME?</v>
      </c>
      <c r="AC5" s="78" t="e">
        <f t="array" aca="1" ref="AC5" ca="1">_xlfn.TEXTJOIN(","&amp;CHAR(10),TRUE,_xlfn._xlws.SORT(_xlfn._xlws.FILTER('Resultados General'!$K$11:$K$510,('Resultados General'!$J$11:$J$510='Mapa de Puestos'!$B5)*('Resultados General'!$E$11:$E$510='Mapa de Puestos'!AC$2),"")))</f>
        <v>#NAME?</v>
      </c>
      <c r="AD5" s="78" t="e">
        <f t="array" aca="1" ref="AD5" ca="1">_xlfn.TEXTJOIN(","&amp;CHAR(10),TRUE,_xlfn._xlws.SORT(_xlfn._xlws.FILTER('Resultados General'!$K$11:$K$510,('Resultados General'!$J$11:$J$510='Mapa de Puestos'!$B5)*('Resultados General'!$E$11:$E$510='Mapa de Puestos'!AD$2),"")))</f>
        <v>#NAME?</v>
      </c>
      <c r="AE5" s="78" t="e">
        <f t="array" aca="1" ref="AE5" ca="1">_xlfn.TEXTJOIN(","&amp;CHAR(10),TRUE,_xlfn._xlws.SORT(_xlfn._xlws.FILTER('Resultados General'!$K$11:$K$510,('Resultados General'!$J$11:$J$510='Mapa de Puestos'!$B5)*('Resultados General'!$E$11:$E$510='Mapa de Puestos'!AE$2),"")))</f>
        <v>#NAME?</v>
      </c>
      <c r="AF5" s="78" t="e">
        <f t="array" aca="1" ref="AF5" ca="1">_xlfn.TEXTJOIN(","&amp;CHAR(10),TRUE,_xlfn._xlws.SORT(_xlfn._xlws.FILTER('Resultados General'!$K$11:$K$510,('Resultados General'!$J$11:$J$510='Mapa de Puestos'!$B5)*('Resultados General'!$E$11:$E$510='Mapa de Puestos'!AF$2),"")))</f>
        <v>#NAME?</v>
      </c>
      <c r="AG5" s="78" t="e">
        <f t="array" aca="1" ref="AG5" ca="1">_xlfn.TEXTJOIN(","&amp;CHAR(10),TRUE,_xlfn._xlws.SORT(_xlfn._xlws.FILTER('Resultados General'!$K$11:$K$510,('Resultados General'!$J$11:$J$510='Mapa de Puestos'!$B5)*('Resultados General'!$E$11:$E$510='Mapa de Puestos'!AG$2),"")))</f>
        <v>#NAME?</v>
      </c>
      <c r="AH5" s="78" t="e">
        <f t="array" aca="1" ref="AH5" ca="1">_xlfn.TEXTJOIN(","&amp;CHAR(10),TRUE,_xlfn._xlws.SORT(_xlfn._xlws.FILTER('Resultados General'!$K$11:$K$510,('Resultados General'!$J$11:$J$510='Mapa de Puestos'!$B5)*('Resultados General'!$E$11:$E$510='Mapa de Puestos'!AH$2),"")))</f>
        <v>#NAME?</v>
      </c>
      <c r="AI5" s="78" t="e">
        <f t="array" aca="1" ref="AI5" ca="1">_xlfn.TEXTJOIN(","&amp;CHAR(10),TRUE,_xlfn._xlws.SORT(_xlfn._xlws.FILTER('Resultados General'!$K$11:$K$510,('Resultados General'!$J$11:$J$510='Mapa de Puestos'!$B5)*('Resultados General'!$E$11:$E$510='Mapa de Puestos'!AI$2),"")))</f>
        <v>#NAME?</v>
      </c>
      <c r="AJ5" s="78" t="e">
        <f t="array" aca="1" ref="AJ5" ca="1">_xlfn.TEXTJOIN(","&amp;CHAR(10),TRUE,_xlfn._xlws.SORT(_xlfn._xlws.FILTER('Resultados General'!$K$11:$K$510,('Resultados General'!$J$11:$J$510='Mapa de Puestos'!$B5)*('Resultados General'!$E$11:$E$510='Mapa de Puestos'!AJ$2),"")))</f>
        <v>#NAME?</v>
      </c>
      <c r="AK5" s="78" t="e">
        <f t="array" aca="1" ref="AK5" ca="1">_xlfn.TEXTJOIN(","&amp;CHAR(10),TRUE,_xlfn._xlws.SORT(_xlfn._xlws.FILTER('Resultados General'!$K$11:$K$510,('Resultados General'!$J$11:$J$510='Mapa de Puestos'!$B5)*('Resultados General'!$E$11:$E$510='Mapa de Puestos'!AK$2),"")))</f>
        <v>#NAME?</v>
      </c>
      <c r="AL5" s="78" t="e">
        <f t="array" aca="1" ref="AL5" ca="1">_xlfn.TEXTJOIN(","&amp;CHAR(10),TRUE,_xlfn._xlws.SORT(_xlfn._xlws.FILTER('Resultados General'!$K$11:$K$510,('Resultados General'!$J$11:$J$510='Mapa de Puestos'!$B5)*('Resultados General'!$E$11:$E$510='Mapa de Puestos'!AL$2),"")))</f>
        <v>#NAME?</v>
      </c>
      <c r="AM5" s="78" t="e">
        <f t="array" aca="1" ref="AM5" ca="1">_xlfn.TEXTJOIN(","&amp;CHAR(10),TRUE,_xlfn._xlws.SORT(_xlfn._xlws.FILTER('Resultados General'!$K$11:$K$510,('Resultados General'!$J$11:$J$510='Mapa de Puestos'!$B5)*('Resultados General'!$E$11:$E$510='Mapa de Puestos'!AM$2),"")))</f>
        <v>#NAME?</v>
      </c>
      <c r="AN5" s="78" t="e">
        <f t="array" aca="1" ref="AN5" ca="1">_xlfn.TEXTJOIN(","&amp;CHAR(10),TRUE,_xlfn._xlws.SORT(_xlfn._xlws.FILTER('Resultados General'!$K$11:$K$510,('Resultados General'!$J$11:$J$510='Mapa de Puestos'!$B5)*('Resultados General'!$E$11:$E$510='Mapa de Puestos'!AN$2),"")))</f>
        <v>#NAME?</v>
      </c>
      <c r="AO5" s="78" t="e">
        <f t="array" aca="1" ref="AO5" ca="1">_xlfn.TEXTJOIN(","&amp;CHAR(10),TRUE,_xlfn._xlws.SORT(_xlfn._xlws.FILTER('Resultados General'!$K$11:$K$510,('Resultados General'!$J$11:$J$510='Mapa de Puestos'!$B5)*('Resultados General'!$E$11:$E$510='Mapa de Puestos'!AO$2),"")))</f>
        <v>#NAME?</v>
      </c>
      <c r="AP5" s="78" t="e">
        <f t="array" aca="1" ref="AP5" ca="1">_xlfn.TEXTJOIN(","&amp;CHAR(10),TRUE,_xlfn._xlws.SORT(_xlfn._xlws.FILTER('Resultados General'!$K$11:$K$510,('Resultados General'!$J$11:$J$510='Mapa de Puestos'!$B5)*('Resultados General'!$E$11:$E$510='Mapa de Puestos'!AP$2),"")))</f>
        <v>#NAME?</v>
      </c>
      <c r="AQ5" s="78" t="e">
        <f t="array" aca="1" ref="AQ5" ca="1">_xlfn.TEXTJOIN(","&amp;CHAR(10),TRUE,_xlfn._xlws.SORT(_xlfn._xlws.FILTER('Resultados General'!$K$11:$K$510,('Resultados General'!$J$11:$J$510='Mapa de Puestos'!$B5)*('Resultados General'!$E$11:$E$510='Mapa de Puestos'!AQ$2),"")))</f>
        <v>#NAME?</v>
      </c>
      <c r="AR5" s="78" t="e">
        <f t="array" aca="1" ref="AR5" ca="1">_xlfn.TEXTJOIN(","&amp;CHAR(10),TRUE,_xlfn._xlws.SORT(_xlfn._xlws.FILTER('Resultados General'!$K$11:$K$510,('Resultados General'!$J$11:$J$510='Mapa de Puestos'!$B5)*('Resultados General'!$E$11:$E$510='Mapa de Puestos'!AR$2),"")))</f>
        <v>#NAME?</v>
      </c>
      <c r="AS5" s="78" t="e">
        <f t="array" aca="1" ref="AS5" ca="1">_xlfn.TEXTJOIN(","&amp;CHAR(10),TRUE,_xlfn._xlws.SORT(_xlfn._xlws.FILTER('Resultados General'!$K$11:$K$510,('Resultados General'!$J$11:$J$510='Mapa de Puestos'!$B5)*('Resultados General'!$E$11:$E$510='Mapa de Puestos'!AS$2),"")))</f>
        <v>#NAME?</v>
      </c>
      <c r="AT5" s="78" t="e">
        <f t="array" aca="1" ref="AT5" ca="1">_xlfn.TEXTJOIN(","&amp;CHAR(10),TRUE,_xlfn._xlws.SORT(_xlfn._xlws.FILTER('Resultados General'!$K$11:$K$510,('Resultados General'!$J$11:$J$510='Mapa de Puestos'!$B5)*('Resultados General'!$E$11:$E$510='Mapa de Puestos'!AT$2),"")))</f>
        <v>#NAME?</v>
      </c>
      <c r="AU5" s="78" t="e">
        <f t="array" aca="1" ref="AU5" ca="1">_xlfn.TEXTJOIN(","&amp;CHAR(10),TRUE,_xlfn._xlws.SORT(_xlfn._xlws.FILTER('Resultados General'!$K$11:$K$510,('Resultados General'!$J$11:$J$510='Mapa de Puestos'!$B5)*('Resultados General'!$E$11:$E$510='Mapa de Puestos'!AU$2),"")))</f>
        <v>#NAME?</v>
      </c>
      <c r="AV5" s="78" t="e">
        <f t="array" aca="1" ref="AV5" ca="1">_xlfn.TEXTJOIN(","&amp;CHAR(10),TRUE,_xlfn._xlws.SORT(_xlfn._xlws.FILTER('Resultados General'!$K$11:$K$510,('Resultados General'!$J$11:$J$510='Mapa de Puestos'!$B5)*('Resultados General'!$E$11:$E$510='Mapa de Puestos'!AV$2),"")))</f>
        <v>#NAME?</v>
      </c>
      <c r="AW5" s="78" t="e">
        <f t="array" aca="1" ref="AW5" ca="1">_xlfn.TEXTJOIN(","&amp;CHAR(10),TRUE,_xlfn._xlws.SORT(_xlfn._xlws.FILTER('Resultados General'!$K$11:$K$510,('Resultados General'!$J$11:$J$510='Mapa de Puestos'!$B5)*('Resultados General'!$E$11:$E$510='Mapa de Puestos'!AW$2),"")))</f>
        <v>#NAME?</v>
      </c>
      <c r="AX5" s="78" t="e">
        <f t="array" aca="1" ref="AX5" ca="1">_xlfn.TEXTJOIN(","&amp;CHAR(10),TRUE,_xlfn._xlws.SORT(_xlfn._xlws.FILTER('Resultados General'!$K$11:$K$510,('Resultados General'!$J$11:$J$510='Mapa de Puestos'!$B5)*('Resultados General'!$E$11:$E$510='Mapa de Puestos'!AX$2),"")))</f>
        <v>#NAME?</v>
      </c>
      <c r="AY5" s="78" t="e">
        <f t="array" aca="1" ref="AY5" ca="1">_xlfn.TEXTJOIN(","&amp;CHAR(10),TRUE,_xlfn._xlws.SORT(_xlfn._xlws.FILTER('Resultados General'!$K$11:$K$510,('Resultados General'!$J$11:$J$510='Mapa de Puestos'!$B5)*('Resultados General'!$E$11:$E$510='Mapa de Puestos'!AY$2),"")))</f>
        <v>#NAME?</v>
      </c>
      <c r="AZ5" s="78" t="e">
        <f t="array" aca="1" ref="AZ5" ca="1">_xlfn.TEXTJOIN(","&amp;CHAR(10),TRUE,_xlfn._xlws.SORT(_xlfn._xlws.FILTER('Resultados General'!$K$11:$K$510,('Resultados General'!$J$11:$J$510='Mapa de Puestos'!$B5)*('Resultados General'!$E$11:$E$510='Mapa de Puestos'!AZ$2),"")))</f>
        <v>#NAME?</v>
      </c>
      <c r="BA5" s="78" t="e">
        <f t="array" aca="1" ref="BA5" ca="1">_xlfn.TEXTJOIN(","&amp;CHAR(10),TRUE,_xlfn._xlws.SORT(_xlfn._xlws.FILTER('Resultados General'!$K$11:$K$510,('Resultados General'!$J$11:$J$510='Mapa de Puestos'!$B5)*('Resultados General'!$E$11:$E$510='Mapa de Puestos'!BA$2),"")))</f>
        <v>#NAME?</v>
      </c>
      <c r="BB5" s="78" t="e">
        <f t="array" aca="1" ref="BB5" ca="1">_xlfn.TEXTJOIN(","&amp;CHAR(10),TRUE,_xlfn._xlws.SORT(_xlfn._xlws.FILTER('Resultados General'!$K$11:$K$510,('Resultados General'!$J$11:$J$510='Mapa de Puestos'!$B5)*('Resultados General'!$E$11:$E$510='Mapa de Puestos'!BB$2),"")))</f>
        <v>#NAME?</v>
      </c>
      <c r="BC5" s="78" t="e">
        <f t="array" aca="1" ref="BC5" ca="1">_xlfn.TEXTJOIN(","&amp;CHAR(10),TRUE,_xlfn._xlws.SORT(_xlfn._xlws.FILTER('Resultados General'!$K$11:$K$510,('Resultados General'!$J$11:$J$510='Mapa de Puestos'!$B5)*('Resultados General'!$E$11:$E$510='Mapa de Puestos'!BC$2),"")))</f>
        <v>#NAME?</v>
      </c>
      <c r="BD5" s="78" t="e">
        <f t="array" aca="1" ref="BD5" ca="1">_xlfn.TEXTJOIN(","&amp;CHAR(10),TRUE,_xlfn._xlws.SORT(_xlfn._xlws.FILTER('Resultados General'!$K$11:$K$510,('Resultados General'!$J$11:$J$510='Mapa de Puestos'!$B5)*('Resultados General'!$E$11:$E$510='Mapa de Puestos'!BD$2),"")))</f>
        <v>#NAME?</v>
      </c>
      <c r="BE5" s="78" t="e">
        <f t="array" aca="1" ref="BE5" ca="1">_xlfn.TEXTJOIN(","&amp;CHAR(10),TRUE,_xlfn._xlws.SORT(_xlfn._xlws.FILTER('Resultados General'!$K$11:$K$510,('Resultados General'!$J$11:$J$510='Mapa de Puestos'!$B5)*('Resultados General'!$E$11:$E$510='Mapa de Puestos'!BE$2),"")))</f>
        <v>#NAME?</v>
      </c>
      <c r="BF5" s="78" t="e">
        <f t="array" aca="1" ref="BF5" ca="1">_xlfn.TEXTJOIN(","&amp;CHAR(10),TRUE,_xlfn._xlws.SORT(_xlfn._xlws.FILTER('Resultados General'!$K$11:$K$510,('Resultados General'!$J$11:$J$510='Mapa de Puestos'!$B5)*('Resultados General'!$E$11:$E$510='Mapa de Puestos'!BF$2),"")))</f>
        <v>#NAME?</v>
      </c>
      <c r="BG5" s="78" t="e">
        <f t="array" aca="1" ref="BG5" ca="1">_xlfn.TEXTJOIN(","&amp;CHAR(10),TRUE,_xlfn._xlws.SORT(_xlfn._xlws.FILTER('Resultados General'!$K$11:$K$510,('Resultados General'!$J$11:$J$510='Mapa de Puestos'!$B5)*('Resultados General'!$E$11:$E$510='Mapa de Puestos'!BG$2),"")))</f>
        <v>#NAME?</v>
      </c>
      <c r="BH5" s="78" t="e">
        <f t="array" aca="1" ref="BH5" ca="1">_xlfn.TEXTJOIN(","&amp;CHAR(10),TRUE,_xlfn._xlws.SORT(_xlfn._xlws.FILTER('Resultados General'!$K$11:$K$510,('Resultados General'!$J$11:$J$510='Mapa de Puestos'!$B5)*('Resultados General'!$E$11:$E$510='Mapa de Puestos'!BH$2),"")))</f>
        <v>#NAME?</v>
      </c>
      <c r="BI5" s="78" t="e">
        <f t="array" aca="1" ref="BI5" ca="1">_xlfn.TEXTJOIN(","&amp;CHAR(10),TRUE,_xlfn._xlws.SORT(_xlfn._xlws.FILTER('Resultados General'!$K$11:$K$510,('Resultados General'!$J$11:$J$510='Mapa de Puestos'!$B5)*('Resultados General'!$E$11:$E$510='Mapa de Puestos'!BI$2),"")))</f>
        <v>#NAME?</v>
      </c>
      <c r="BJ5" s="78" t="e">
        <f t="array" aca="1" ref="BJ5" ca="1">_xlfn.TEXTJOIN(","&amp;CHAR(10),TRUE,_xlfn._xlws.SORT(_xlfn._xlws.FILTER('Resultados General'!$K$11:$K$510,('Resultados General'!$J$11:$J$510='Mapa de Puestos'!$B5)*('Resultados General'!$E$11:$E$510='Mapa de Puestos'!BJ$2),"")))</f>
        <v>#NAME?</v>
      </c>
      <c r="BK5" s="78" t="e">
        <f t="array" aca="1" ref="BK5" ca="1">_xlfn.TEXTJOIN(","&amp;CHAR(10),TRUE,_xlfn._xlws.SORT(_xlfn._xlws.FILTER('Resultados General'!$K$11:$K$510,('Resultados General'!$J$11:$J$510='Mapa de Puestos'!$B5)*('Resultados General'!$E$11:$E$510='Mapa de Puestos'!BK$2),"")))</f>
        <v>#NAME?</v>
      </c>
      <c r="BL5" s="78" t="e">
        <f t="array" aca="1" ref="BL5" ca="1">_xlfn.TEXTJOIN(","&amp;CHAR(10),TRUE,_xlfn._xlws.SORT(_xlfn._xlws.FILTER('Resultados General'!$K$11:$K$510,('Resultados General'!$J$11:$J$510='Mapa de Puestos'!$B5)*('Resultados General'!$E$11:$E$510='Mapa de Puestos'!BL$2),"")))</f>
        <v>#NAME?</v>
      </c>
    </row>
    <row r="6" spans="1:64" ht="90" customHeight="1">
      <c r="A6" s="202"/>
      <c r="B6" s="203" t="s">
        <v>194</v>
      </c>
      <c r="C6" s="214" t="e">
        <f t="array" aca="1" ref="C6" ca="1">_xlfn.TEXTJOIN(","&amp;CHAR(10),TRUE,_xlfn._xlws.SORT(_xlfn._xlws.FILTER('Resultados General'!$K$11:$K$510,('Resultados General'!$J$11:$J$510='Mapa de Puestos'!$B6)*('Resultados General'!$E$11:$E$510='Mapa de Puestos'!C$2),"")))</f>
        <v>#NAME?</v>
      </c>
      <c r="D6" s="214" t="e">
        <f t="array" aca="1" ref="D6" ca="1">_xlfn.TEXTJOIN(","&amp;CHAR(10),TRUE,_xlfn._xlws.SORT(_xlfn._xlws.FILTER('Resultados General'!$K$11:$K$510,('Resultados General'!$J$11:$J$510='Mapa de Puestos'!$B6)*('Resultados General'!$E$11:$E$510='Mapa de Puestos'!D$2),"")))</f>
        <v>#NAME?</v>
      </c>
      <c r="E6" s="214" t="e">
        <f t="array" aca="1" ref="E6" ca="1">_xlfn.TEXTJOIN(","&amp;CHAR(10),TRUE,_xlfn._xlws.SORT(_xlfn._xlws.FILTER('Resultados General'!$K$11:$K$510,('Resultados General'!$J$11:$J$510='Mapa de Puestos'!$B6)*('Resultados General'!$E$11:$E$510='Mapa de Puestos'!E$2),"")))</f>
        <v>#NAME?</v>
      </c>
      <c r="F6" s="214" t="e">
        <f t="array" aca="1" ref="F6" ca="1">_xlfn.TEXTJOIN(","&amp;CHAR(10),TRUE,_xlfn._xlws.SORT(_xlfn._xlws.FILTER('Resultados General'!$K$11:$K$510,('Resultados General'!$J$11:$J$510='Mapa de Puestos'!$B6)*('Resultados General'!$E$11:$E$510='Mapa de Puestos'!F$2),"")))</f>
        <v>#NAME?</v>
      </c>
      <c r="G6" s="214" t="e">
        <f t="array" aca="1" ref="G6" ca="1">_xlfn.TEXTJOIN(","&amp;CHAR(10),TRUE,_xlfn._xlws.SORT(_xlfn._xlws.FILTER('Resultados General'!$K$11:$K$510,('Resultados General'!$J$11:$J$510='Mapa de Puestos'!$B6)*('Resultados General'!$E$11:$E$510='Mapa de Puestos'!G$2),"")))</f>
        <v>#NAME?</v>
      </c>
      <c r="H6" s="214" t="e">
        <f t="array" aca="1" ref="H6" ca="1">_xlfn.TEXTJOIN(","&amp;CHAR(10),TRUE,_xlfn._xlws.SORT(_xlfn._xlws.FILTER('Resultados General'!$K$11:$K$510,('Resultados General'!$J$11:$J$510='Mapa de Puestos'!$B6)*('Resultados General'!$E$11:$E$510='Mapa de Puestos'!H$2),"")))</f>
        <v>#NAME?</v>
      </c>
      <c r="I6" s="78" t="e">
        <f t="array" aca="1" ref="I6" ca="1">_xlfn.TEXTJOIN(","&amp;CHAR(10),TRUE,_xlfn._xlws.SORT(_xlfn._xlws.FILTER('Resultados General'!$K$11:$K$510,('Resultados General'!$J$11:$J$510='Mapa de Puestos'!$B6)*('Resultados General'!$E$11:$E$510='Mapa de Puestos'!I$2),"")))</f>
        <v>#NAME?</v>
      </c>
      <c r="J6" s="78" t="e">
        <f t="array" aca="1" ref="J6" ca="1">_xlfn.TEXTJOIN(","&amp;CHAR(10),TRUE,_xlfn._xlws.SORT(_xlfn._xlws.FILTER('Resultados General'!$K$11:$K$510,('Resultados General'!$J$11:$J$510='Mapa de Puestos'!$B6)*('Resultados General'!$E$11:$E$510='Mapa de Puestos'!J$2),"")))</f>
        <v>#NAME?</v>
      </c>
      <c r="K6" s="78" t="e">
        <f t="array" aca="1" ref="K6" ca="1">_xlfn.TEXTJOIN(","&amp;CHAR(10),TRUE,_xlfn._xlws.SORT(_xlfn._xlws.FILTER('Resultados General'!$K$11:$K$510,('Resultados General'!$J$11:$J$510='Mapa de Puestos'!$B6)*('Resultados General'!$E$11:$E$510='Mapa de Puestos'!K$2),"")))</f>
        <v>#NAME?</v>
      </c>
      <c r="L6" s="78" t="e">
        <f t="array" aca="1" ref="L6" ca="1">_xlfn.TEXTJOIN(","&amp;CHAR(10),TRUE,_xlfn._xlws.SORT(_xlfn._xlws.FILTER('Resultados General'!$K$11:$K$510,('Resultados General'!$J$11:$J$510='Mapa de Puestos'!$B6)*('Resultados General'!$E$11:$E$510='Mapa de Puestos'!L$2),"")))</f>
        <v>#NAME?</v>
      </c>
      <c r="M6" s="78" t="e">
        <f t="array" aca="1" ref="M6" ca="1">_xlfn.TEXTJOIN(","&amp;CHAR(10),TRUE,_xlfn._xlws.SORT(_xlfn._xlws.FILTER('Resultados General'!$K$11:$K$510,('Resultados General'!$J$11:$J$510='Mapa de Puestos'!$B6)*('Resultados General'!$E$11:$E$510='Mapa de Puestos'!M$2),"")))</f>
        <v>#NAME?</v>
      </c>
      <c r="N6" s="78" t="e">
        <f t="array" aca="1" ref="N6" ca="1">_xlfn.TEXTJOIN(","&amp;CHAR(10),TRUE,_xlfn._xlws.SORT(_xlfn._xlws.FILTER('Resultados General'!$K$11:$K$510,('Resultados General'!$J$11:$J$510='Mapa de Puestos'!$B6)*('Resultados General'!$E$11:$E$510='Mapa de Puestos'!N$2),"")))</f>
        <v>#NAME?</v>
      </c>
      <c r="O6" s="78" t="e">
        <f t="array" aca="1" ref="O6" ca="1">_xlfn.TEXTJOIN(","&amp;CHAR(10),TRUE,_xlfn._xlws.SORT(_xlfn._xlws.FILTER('Resultados General'!$K$11:$K$510,('Resultados General'!$J$11:$J$510='Mapa de Puestos'!$B6)*('Resultados General'!$E$11:$E$510='Mapa de Puestos'!O$2),"")))</f>
        <v>#NAME?</v>
      </c>
      <c r="P6" s="78" t="e">
        <f t="array" aca="1" ref="P6" ca="1">_xlfn.TEXTJOIN(","&amp;CHAR(10),TRUE,_xlfn._xlws.SORT(_xlfn._xlws.FILTER('Resultados General'!$K$11:$K$510,('Resultados General'!$J$11:$J$510='Mapa de Puestos'!$B6)*('Resultados General'!$E$11:$E$510='Mapa de Puestos'!P$2),"")))</f>
        <v>#NAME?</v>
      </c>
      <c r="Q6" s="78" t="e">
        <f t="array" aca="1" ref="Q6" ca="1">_xlfn.TEXTJOIN(","&amp;CHAR(10),TRUE,_xlfn._xlws.SORT(_xlfn._xlws.FILTER('Resultados General'!$K$11:$K$510,('Resultados General'!$J$11:$J$510='Mapa de Puestos'!$B6)*('Resultados General'!$E$11:$E$510='Mapa de Puestos'!Q$2),"")))</f>
        <v>#NAME?</v>
      </c>
      <c r="R6" s="78" t="e">
        <f t="array" aca="1" ref="R6" ca="1">_xlfn.TEXTJOIN(","&amp;CHAR(10),TRUE,_xlfn._xlws.SORT(_xlfn._xlws.FILTER('Resultados General'!$K$11:$K$510,('Resultados General'!$J$11:$J$510='Mapa de Puestos'!$B6)*('Resultados General'!$E$11:$E$510='Mapa de Puestos'!R$2),"")))</f>
        <v>#NAME?</v>
      </c>
      <c r="S6" s="78" t="e">
        <f t="array" aca="1" ref="S6" ca="1">_xlfn.TEXTJOIN(","&amp;CHAR(10),TRUE,_xlfn._xlws.SORT(_xlfn._xlws.FILTER('Resultados General'!$K$11:$K$510,('Resultados General'!$J$11:$J$510='Mapa de Puestos'!$B6)*('Resultados General'!$E$11:$E$510='Mapa de Puestos'!S$2),"")))</f>
        <v>#NAME?</v>
      </c>
      <c r="T6" s="78" t="e">
        <f t="array" aca="1" ref="T6" ca="1">_xlfn.TEXTJOIN(","&amp;CHAR(10),TRUE,_xlfn._xlws.SORT(_xlfn._xlws.FILTER('Resultados General'!$K$11:$K$510,('Resultados General'!$J$11:$J$510='Mapa de Puestos'!$B6)*('Resultados General'!$E$11:$E$510='Mapa de Puestos'!T$2),"")))</f>
        <v>#NAME?</v>
      </c>
      <c r="U6" s="78" t="e">
        <f t="array" aca="1" ref="U6" ca="1">_xlfn.TEXTJOIN(","&amp;CHAR(10),TRUE,_xlfn._xlws.SORT(_xlfn._xlws.FILTER('Resultados General'!$K$11:$K$510,('Resultados General'!$J$11:$J$510='Mapa de Puestos'!$B6)*('Resultados General'!$E$11:$E$510='Mapa de Puestos'!U$2),"")))</f>
        <v>#NAME?</v>
      </c>
      <c r="V6" s="78" t="e">
        <f t="array" aca="1" ref="V6" ca="1">_xlfn.TEXTJOIN(","&amp;CHAR(10),TRUE,_xlfn._xlws.SORT(_xlfn._xlws.FILTER('Resultados General'!$K$11:$K$510,('Resultados General'!$J$11:$J$510='Mapa de Puestos'!$B6)*('Resultados General'!$E$11:$E$510='Mapa de Puestos'!V$2),"")))</f>
        <v>#NAME?</v>
      </c>
      <c r="W6" s="78" t="e">
        <f t="array" aca="1" ref="W6" ca="1">_xlfn.TEXTJOIN(","&amp;CHAR(10),TRUE,_xlfn._xlws.SORT(_xlfn._xlws.FILTER('Resultados General'!$K$11:$K$510,('Resultados General'!$J$11:$J$510='Mapa de Puestos'!$B6)*('Resultados General'!$E$11:$E$510='Mapa de Puestos'!W$2),"")))</f>
        <v>#NAME?</v>
      </c>
      <c r="X6" s="78" t="e">
        <f t="array" aca="1" ref="X6" ca="1">_xlfn.TEXTJOIN(","&amp;CHAR(10),TRUE,_xlfn._xlws.SORT(_xlfn._xlws.FILTER('Resultados General'!$K$11:$K$510,('Resultados General'!$J$11:$J$510='Mapa de Puestos'!$B6)*('Resultados General'!$E$11:$E$510='Mapa de Puestos'!X$2),"")))</f>
        <v>#NAME?</v>
      </c>
      <c r="Y6" s="78" t="e">
        <f t="array" aca="1" ref="Y6" ca="1">_xlfn.TEXTJOIN(","&amp;CHAR(10),TRUE,_xlfn._xlws.SORT(_xlfn._xlws.FILTER('Resultados General'!$K$11:$K$510,('Resultados General'!$J$11:$J$510='Mapa de Puestos'!$B6)*('Resultados General'!$E$11:$E$510='Mapa de Puestos'!Y$2),"")))</f>
        <v>#NAME?</v>
      </c>
      <c r="Z6" s="78" t="e">
        <f t="array" aca="1" ref="Z6" ca="1">_xlfn.TEXTJOIN(","&amp;CHAR(10),TRUE,_xlfn._xlws.SORT(_xlfn._xlws.FILTER('Resultados General'!$K$11:$K$510,('Resultados General'!$J$11:$J$510='Mapa de Puestos'!$B6)*('Resultados General'!$E$11:$E$510='Mapa de Puestos'!Z$2),"")))</f>
        <v>#NAME?</v>
      </c>
      <c r="AA6" s="78" t="e">
        <f t="array" aca="1" ref="AA6" ca="1">_xlfn.TEXTJOIN(","&amp;CHAR(10),TRUE,_xlfn._xlws.SORT(_xlfn._xlws.FILTER('Resultados General'!$K$11:$K$510,('Resultados General'!$J$11:$J$510='Mapa de Puestos'!$B6)*('Resultados General'!$E$11:$E$510='Mapa de Puestos'!AA$2),"")))</f>
        <v>#NAME?</v>
      </c>
      <c r="AB6" s="78" t="e">
        <f t="array" aca="1" ref="AB6" ca="1">_xlfn.TEXTJOIN(","&amp;CHAR(10),TRUE,_xlfn._xlws.SORT(_xlfn._xlws.FILTER('Resultados General'!$K$11:$K$510,('Resultados General'!$J$11:$J$510='Mapa de Puestos'!$B6)*('Resultados General'!$E$11:$E$510='Mapa de Puestos'!AB$2),"")))</f>
        <v>#NAME?</v>
      </c>
      <c r="AC6" s="78" t="e">
        <f t="array" aca="1" ref="AC6" ca="1">_xlfn.TEXTJOIN(","&amp;CHAR(10),TRUE,_xlfn._xlws.SORT(_xlfn._xlws.FILTER('Resultados General'!$K$11:$K$510,('Resultados General'!$J$11:$J$510='Mapa de Puestos'!$B6)*('Resultados General'!$E$11:$E$510='Mapa de Puestos'!AC$2),"")))</f>
        <v>#NAME?</v>
      </c>
      <c r="AD6" s="78" t="e">
        <f t="array" aca="1" ref="AD6" ca="1">_xlfn.TEXTJOIN(","&amp;CHAR(10),TRUE,_xlfn._xlws.SORT(_xlfn._xlws.FILTER('Resultados General'!$K$11:$K$510,('Resultados General'!$J$11:$J$510='Mapa de Puestos'!$B6)*('Resultados General'!$E$11:$E$510='Mapa de Puestos'!AD$2),"")))</f>
        <v>#NAME?</v>
      </c>
      <c r="AE6" s="78" t="e">
        <f t="array" aca="1" ref="AE6" ca="1">_xlfn.TEXTJOIN(","&amp;CHAR(10),TRUE,_xlfn._xlws.SORT(_xlfn._xlws.FILTER('Resultados General'!$K$11:$K$510,('Resultados General'!$J$11:$J$510='Mapa de Puestos'!$B6)*('Resultados General'!$E$11:$E$510='Mapa de Puestos'!AE$2),"")))</f>
        <v>#NAME?</v>
      </c>
      <c r="AF6" s="78" t="e">
        <f t="array" aca="1" ref="AF6" ca="1">_xlfn.TEXTJOIN(","&amp;CHAR(10),TRUE,_xlfn._xlws.SORT(_xlfn._xlws.FILTER('Resultados General'!$K$11:$K$510,('Resultados General'!$J$11:$J$510='Mapa de Puestos'!$B6)*('Resultados General'!$E$11:$E$510='Mapa de Puestos'!AF$2),"")))</f>
        <v>#NAME?</v>
      </c>
      <c r="AG6" s="78" t="e">
        <f t="array" aca="1" ref="AG6" ca="1">_xlfn.TEXTJOIN(","&amp;CHAR(10),TRUE,_xlfn._xlws.SORT(_xlfn._xlws.FILTER('Resultados General'!$K$11:$K$510,('Resultados General'!$J$11:$J$510='Mapa de Puestos'!$B6)*('Resultados General'!$E$11:$E$510='Mapa de Puestos'!AG$2),"")))</f>
        <v>#NAME?</v>
      </c>
      <c r="AH6" s="78" t="e">
        <f t="array" aca="1" ref="AH6" ca="1">_xlfn.TEXTJOIN(","&amp;CHAR(10),TRUE,_xlfn._xlws.SORT(_xlfn._xlws.FILTER('Resultados General'!$K$11:$K$510,('Resultados General'!$J$11:$J$510='Mapa de Puestos'!$B6)*('Resultados General'!$E$11:$E$510='Mapa de Puestos'!AH$2),"")))</f>
        <v>#NAME?</v>
      </c>
      <c r="AI6" s="78" t="e">
        <f t="array" aca="1" ref="AI6" ca="1">_xlfn.TEXTJOIN(","&amp;CHAR(10),TRUE,_xlfn._xlws.SORT(_xlfn._xlws.FILTER('Resultados General'!$K$11:$K$510,('Resultados General'!$J$11:$J$510='Mapa de Puestos'!$B6)*('Resultados General'!$E$11:$E$510='Mapa de Puestos'!AI$2),"")))</f>
        <v>#NAME?</v>
      </c>
      <c r="AJ6" s="78" t="e">
        <f t="array" aca="1" ref="AJ6" ca="1">_xlfn.TEXTJOIN(","&amp;CHAR(10),TRUE,_xlfn._xlws.SORT(_xlfn._xlws.FILTER('Resultados General'!$K$11:$K$510,('Resultados General'!$J$11:$J$510='Mapa de Puestos'!$B6)*('Resultados General'!$E$11:$E$510='Mapa de Puestos'!AJ$2),"")))</f>
        <v>#NAME?</v>
      </c>
      <c r="AK6" s="78" t="e">
        <f t="array" aca="1" ref="AK6" ca="1">_xlfn.TEXTJOIN(","&amp;CHAR(10),TRUE,_xlfn._xlws.SORT(_xlfn._xlws.FILTER('Resultados General'!$K$11:$K$510,('Resultados General'!$J$11:$J$510='Mapa de Puestos'!$B6)*('Resultados General'!$E$11:$E$510='Mapa de Puestos'!AK$2),"")))</f>
        <v>#NAME?</v>
      </c>
      <c r="AL6" s="78" t="e">
        <f t="array" aca="1" ref="AL6" ca="1">_xlfn.TEXTJOIN(","&amp;CHAR(10),TRUE,_xlfn._xlws.SORT(_xlfn._xlws.FILTER('Resultados General'!$K$11:$K$510,('Resultados General'!$J$11:$J$510='Mapa de Puestos'!$B6)*('Resultados General'!$E$11:$E$510='Mapa de Puestos'!AL$2),"")))</f>
        <v>#NAME?</v>
      </c>
      <c r="AM6" s="78" t="e">
        <f t="array" aca="1" ref="AM6" ca="1">_xlfn.TEXTJOIN(","&amp;CHAR(10),TRUE,_xlfn._xlws.SORT(_xlfn._xlws.FILTER('Resultados General'!$K$11:$K$510,('Resultados General'!$J$11:$J$510='Mapa de Puestos'!$B6)*('Resultados General'!$E$11:$E$510='Mapa de Puestos'!AM$2),"")))</f>
        <v>#NAME?</v>
      </c>
      <c r="AN6" s="78" t="e">
        <f t="array" aca="1" ref="AN6" ca="1">_xlfn.TEXTJOIN(","&amp;CHAR(10),TRUE,_xlfn._xlws.SORT(_xlfn._xlws.FILTER('Resultados General'!$K$11:$K$510,('Resultados General'!$J$11:$J$510='Mapa de Puestos'!$B6)*('Resultados General'!$E$11:$E$510='Mapa de Puestos'!AN$2),"")))</f>
        <v>#NAME?</v>
      </c>
      <c r="AO6" s="78" t="e">
        <f t="array" aca="1" ref="AO6" ca="1">_xlfn.TEXTJOIN(","&amp;CHAR(10),TRUE,_xlfn._xlws.SORT(_xlfn._xlws.FILTER('Resultados General'!$K$11:$K$510,('Resultados General'!$J$11:$J$510='Mapa de Puestos'!$B6)*('Resultados General'!$E$11:$E$510='Mapa de Puestos'!AO$2),"")))</f>
        <v>#NAME?</v>
      </c>
      <c r="AP6" s="78" t="e">
        <f t="array" aca="1" ref="AP6" ca="1">_xlfn.TEXTJOIN(","&amp;CHAR(10),TRUE,_xlfn._xlws.SORT(_xlfn._xlws.FILTER('Resultados General'!$K$11:$K$510,('Resultados General'!$J$11:$J$510='Mapa de Puestos'!$B6)*('Resultados General'!$E$11:$E$510='Mapa de Puestos'!AP$2),"")))</f>
        <v>#NAME?</v>
      </c>
      <c r="AQ6" s="78" t="e">
        <f t="array" aca="1" ref="AQ6" ca="1">_xlfn.TEXTJOIN(","&amp;CHAR(10),TRUE,_xlfn._xlws.SORT(_xlfn._xlws.FILTER('Resultados General'!$K$11:$K$510,('Resultados General'!$J$11:$J$510='Mapa de Puestos'!$B6)*('Resultados General'!$E$11:$E$510='Mapa de Puestos'!AQ$2),"")))</f>
        <v>#NAME?</v>
      </c>
      <c r="AR6" s="78" t="e">
        <f t="array" aca="1" ref="AR6" ca="1">_xlfn.TEXTJOIN(","&amp;CHAR(10),TRUE,_xlfn._xlws.SORT(_xlfn._xlws.FILTER('Resultados General'!$K$11:$K$510,('Resultados General'!$J$11:$J$510='Mapa de Puestos'!$B6)*('Resultados General'!$E$11:$E$510='Mapa de Puestos'!AR$2),"")))</f>
        <v>#NAME?</v>
      </c>
      <c r="AS6" s="78" t="e">
        <f t="array" aca="1" ref="AS6" ca="1">_xlfn.TEXTJOIN(","&amp;CHAR(10),TRUE,_xlfn._xlws.SORT(_xlfn._xlws.FILTER('Resultados General'!$K$11:$K$510,('Resultados General'!$J$11:$J$510='Mapa de Puestos'!$B6)*('Resultados General'!$E$11:$E$510='Mapa de Puestos'!AS$2),"")))</f>
        <v>#NAME?</v>
      </c>
      <c r="AT6" s="78" t="e">
        <f t="array" aca="1" ref="AT6" ca="1">_xlfn.TEXTJOIN(","&amp;CHAR(10),TRUE,_xlfn._xlws.SORT(_xlfn._xlws.FILTER('Resultados General'!$K$11:$K$510,('Resultados General'!$J$11:$J$510='Mapa de Puestos'!$B6)*('Resultados General'!$E$11:$E$510='Mapa de Puestos'!AT$2),"")))</f>
        <v>#NAME?</v>
      </c>
      <c r="AU6" s="78" t="e">
        <f t="array" aca="1" ref="AU6" ca="1">_xlfn.TEXTJOIN(","&amp;CHAR(10),TRUE,_xlfn._xlws.SORT(_xlfn._xlws.FILTER('Resultados General'!$K$11:$K$510,('Resultados General'!$J$11:$J$510='Mapa de Puestos'!$B6)*('Resultados General'!$E$11:$E$510='Mapa de Puestos'!AU$2),"")))</f>
        <v>#NAME?</v>
      </c>
      <c r="AV6" s="78" t="e">
        <f t="array" aca="1" ref="AV6" ca="1">_xlfn.TEXTJOIN(","&amp;CHAR(10),TRUE,_xlfn._xlws.SORT(_xlfn._xlws.FILTER('Resultados General'!$K$11:$K$510,('Resultados General'!$J$11:$J$510='Mapa de Puestos'!$B6)*('Resultados General'!$E$11:$E$510='Mapa de Puestos'!AV$2),"")))</f>
        <v>#NAME?</v>
      </c>
      <c r="AW6" s="78" t="e">
        <f t="array" aca="1" ref="AW6" ca="1">_xlfn.TEXTJOIN(","&amp;CHAR(10),TRUE,_xlfn._xlws.SORT(_xlfn._xlws.FILTER('Resultados General'!$K$11:$K$510,('Resultados General'!$J$11:$J$510='Mapa de Puestos'!$B6)*('Resultados General'!$E$11:$E$510='Mapa de Puestos'!AW$2),"")))</f>
        <v>#NAME?</v>
      </c>
      <c r="AX6" s="78" t="e">
        <f t="array" aca="1" ref="AX6" ca="1">_xlfn.TEXTJOIN(","&amp;CHAR(10),TRUE,_xlfn._xlws.SORT(_xlfn._xlws.FILTER('Resultados General'!$K$11:$K$510,('Resultados General'!$J$11:$J$510='Mapa de Puestos'!$B6)*('Resultados General'!$E$11:$E$510='Mapa de Puestos'!AX$2),"")))</f>
        <v>#NAME?</v>
      </c>
      <c r="AY6" s="78" t="e">
        <f t="array" aca="1" ref="AY6" ca="1">_xlfn.TEXTJOIN(","&amp;CHAR(10),TRUE,_xlfn._xlws.SORT(_xlfn._xlws.FILTER('Resultados General'!$K$11:$K$510,('Resultados General'!$J$11:$J$510='Mapa de Puestos'!$B6)*('Resultados General'!$E$11:$E$510='Mapa de Puestos'!AY$2),"")))</f>
        <v>#NAME?</v>
      </c>
      <c r="AZ6" s="78" t="e">
        <f t="array" aca="1" ref="AZ6" ca="1">_xlfn.TEXTJOIN(","&amp;CHAR(10),TRUE,_xlfn._xlws.SORT(_xlfn._xlws.FILTER('Resultados General'!$K$11:$K$510,('Resultados General'!$J$11:$J$510='Mapa de Puestos'!$B6)*('Resultados General'!$E$11:$E$510='Mapa de Puestos'!AZ$2),"")))</f>
        <v>#NAME?</v>
      </c>
      <c r="BA6" s="78" t="e">
        <f t="array" aca="1" ref="BA6" ca="1">_xlfn.TEXTJOIN(","&amp;CHAR(10),TRUE,_xlfn._xlws.SORT(_xlfn._xlws.FILTER('Resultados General'!$K$11:$K$510,('Resultados General'!$J$11:$J$510='Mapa de Puestos'!$B6)*('Resultados General'!$E$11:$E$510='Mapa de Puestos'!BA$2),"")))</f>
        <v>#NAME?</v>
      </c>
      <c r="BB6" s="78" t="e">
        <f t="array" aca="1" ref="BB6" ca="1">_xlfn.TEXTJOIN(","&amp;CHAR(10),TRUE,_xlfn._xlws.SORT(_xlfn._xlws.FILTER('Resultados General'!$K$11:$K$510,('Resultados General'!$J$11:$J$510='Mapa de Puestos'!$B6)*('Resultados General'!$E$11:$E$510='Mapa de Puestos'!BB$2),"")))</f>
        <v>#NAME?</v>
      </c>
      <c r="BC6" s="78" t="e">
        <f t="array" aca="1" ref="BC6" ca="1">_xlfn.TEXTJOIN(","&amp;CHAR(10),TRUE,_xlfn._xlws.SORT(_xlfn._xlws.FILTER('Resultados General'!$K$11:$K$510,('Resultados General'!$J$11:$J$510='Mapa de Puestos'!$B6)*('Resultados General'!$E$11:$E$510='Mapa de Puestos'!BC$2),"")))</f>
        <v>#NAME?</v>
      </c>
      <c r="BD6" s="78" t="e">
        <f t="array" aca="1" ref="BD6" ca="1">_xlfn.TEXTJOIN(","&amp;CHAR(10),TRUE,_xlfn._xlws.SORT(_xlfn._xlws.FILTER('Resultados General'!$K$11:$K$510,('Resultados General'!$J$11:$J$510='Mapa de Puestos'!$B6)*('Resultados General'!$E$11:$E$510='Mapa de Puestos'!BD$2),"")))</f>
        <v>#NAME?</v>
      </c>
      <c r="BE6" s="78" t="e">
        <f t="array" aca="1" ref="BE6" ca="1">_xlfn.TEXTJOIN(","&amp;CHAR(10),TRUE,_xlfn._xlws.SORT(_xlfn._xlws.FILTER('Resultados General'!$K$11:$K$510,('Resultados General'!$J$11:$J$510='Mapa de Puestos'!$B6)*('Resultados General'!$E$11:$E$510='Mapa de Puestos'!BE$2),"")))</f>
        <v>#NAME?</v>
      </c>
      <c r="BF6" s="78" t="e">
        <f t="array" aca="1" ref="BF6" ca="1">_xlfn.TEXTJOIN(","&amp;CHAR(10),TRUE,_xlfn._xlws.SORT(_xlfn._xlws.FILTER('Resultados General'!$K$11:$K$510,('Resultados General'!$J$11:$J$510='Mapa de Puestos'!$B6)*('Resultados General'!$E$11:$E$510='Mapa de Puestos'!BF$2),"")))</f>
        <v>#NAME?</v>
      </c>
      <c r="BG6" s="78" t="e">
        <f t="array" aca="1" ref="BG6" ca="1">_xlfn.TEXTJOIN(","&amp;CHAR(10),TRUE,_xlfn._xlws.SORT(_xlfn._xlws.FILTER('Resultados General'!$K$11:$K$510,('Resultados General'!$J$11:$J$510='Mapa de Puestos'!$B6)*('Resultados General'!$E$11:$E$510='Mapa de Puestos'!BG$2),"")))</f>
        <v>#NAME?</v>
      </c>
      <c r="BH6" s="78" t="e">
        <f t="array" aca="1" ref="BH6" ca="1">_xlfn.TEXTJOIN(","&amp;CHAR(10),TRUE,_xlfn._xlws.SORT(_xlfn._xlws.FILTER('Resultados General'!$K$11:$K$510,('Resultados General'!$J$11:$J$510='Mapa de Puestos'!$B6)*('Resultados General'!$E$11:$E$510='Mapa de Puestos'!BH$2),"")))</f>
        <v>#NAME?</v>
      </c>
      <c r="BI6" s="78" t="e">
        <f t="array" aca="1" ref="BI6" ca="1">_xlfn.TEXTJOIN(","&amp;CHAR(10),TRUE,_xlfn._xlws.SORT(_xlfn._xlws.FILTER('Resultados General'!$K$11:$K$510,('Resultados General'!$J$11:$J$510='Mapa de Puestos'!$B6)*('Resultados General'!$E$11:$E$510='Mapa de Puestos'!BI$2),"")))</f>
        <v>#NAME?</v>
      </c>
      <c r="BJ6" s="78" t="e">
        <f t="array" aca="1" ref="BJ6" ca="1">_xlfn.TEXTJOIN(","&amp;CHAR(10),TRUE,_xlfn._xlws.SORT(_xlfn._xlws.FILTER('Resultados General'!$K$11:$K$510,('Resultados General'!$J$11:$J$510='Mapa de Puestos'!$B6)*('Resultados General'!$E$11:$E$510='Mapa de Puestos'!BJ$2),"")))</f>
        <v>#NAME?</v>
      </c>
      <c r="BK6" s="78" t="e">
        <f t="array" aca="1" ref="BK6" ca="1">_xlfn.TEXTJOIN(","&amp;CHAR(10),TRUE,_xlfn._xlws.SORT(_xlfn._xlws.FILTER('Resultados General'!$K$11:$K$510,('Resultados General'!$J$11:$J$510='Mapa de Puestos'!$B6)*('Resultados General'!$E$11:$E$510='Mapa de Puestos'!BK$2),"")))</f>
        <v>#NAME?</v>
      </c>
      <c r="BL6" s="78" t="e">
        <f t="array" aca="1" ref="BL6" ca="1">_xlfn.TEXTJOIN(","&amp;CHAR(10),TRUE,_xlfn._xlws.SORT(_xlfn._xlws.FILTER('Resultados General'!$K$11:$K$510,('Resultados General'!$J$11:$J$510='Mapa de Puestos'!$B6)*('Resultados General'!$E$11:$E$510='Mapa de Puestos'!BL$2),"")))</f>
        <v>#NAME?</v>
      </c>
    </row>
    <row r="7" spans="1:64" ht="90" customHeight="1">
      <c r="A7" s="202"/>
      <c r="B7" s="203" t="s">
        <v>195</v>
      </c>
      <c r="C7" s="214" t="e">
        <f t="array" aca="1" ref="C7" ca="1">_xlfn.TEXTJOIN(","&amp;CHAR(10),TRUE,_xlfn._xlws.SORT(_xlfn._xlws.FILTER('Resultados General'!$K$11:$K$510,('Resultados General'!$J$11:$J$510='Mapa de Puestos'!$B7)*('Resultados General'!$E$11:$E$510='Mapa de Puestos'!C$2),"")))</f>
        <v>#NAME?</v>
      </c>
      <c r="D7" s="214" t="e">
        <f t="array" aca="1" ref="D7" ca="1">_xlfn.TEXTJOIN(","&amp;CHAR(10),TRUE,_xlfn._xlws.SORT(_xlfn._xlws.FILTER('Resultados General'!$K$11:$K$510,('Resultados General'!$J$11:$J$510='Mapa de Puestos'!$B7)*('Resultados General'!$E$11:$E$510='Mapa de Puestos'!D$2),"")))</f>
        <v>#NAME?</v>
      </c>
      <c r="E7" s="214" t="e">
        <f t="array" aca="1" ref="E7" ca="1">_xlfn.TEXTJOIN(","&amp;CHAR(10),TRUE,_xlfn._xlws.SORT(_xlfn._xlws.FILTER('Resultados General'!$K$11:$K$510,('Resultados General'!$J$11:$J$510='Mapa de Puestos'!$B7)*('Resultados General'!$E$11:$E$510='Mapa de Puestos'!E$2),"")))</f>
        <v>#NAME?</v>
      </c>
      <c r="F7" s="214" t="e">
        <f t="array" aca="1" ref="F7" ca="1">_xlfn.TEXTJOIN(","&amp;CHAR(10),TRUE,_xlfn._xlws.SORT(_xlfn._xlws.FILTER('Resultados General'!$K$11:$K$510,('Resultados General'!$J$11:$J$510='Mapa de Puestos'!$B7)*('Resultados General'!$E$11:$E$510='Mapa de Puestos'!F$2),"")))</f>
        <v>#NAME?</v>
      </c>
      <c r="G7" s="214" t="e">
        <f t="array" aca="1" ref="G7" ca="1">_xlfn.TEXTJOIN(","&amp;CHAR(10),TRUE,_xlfn._xlws.SORT(_xlfn._xlws.FILTER('Resultados General'!$K$11:$K$510,('Resultados General'!$J$11:$J$510='Mapa de Puestos'!$B7)*('Resultados General'!$E$11:$E$510='Mapa de Puestos'!G$2),"")))</f>
        <v>#NAME?</v>
      </c>
      <c r="H7" s="214" t="e">
        <f t="array" aca="1" ref="H7" ca="1">_xlfn.TEXTJOIN(","&amp;CHAR(10),TRUE,_xlfn._xlws.SORT(_xlfn._xlws.FILTER('Resultados General'!$K$11:$K$510,('Resultados General'!$J$11:$J$510='Mapa de Puestos'!$B7)*('Resultados General'!$E$11:$E$510='Mapa de Puestos'!H$2),"")))</f>
        <v>#NAME?</v>
      </c>
      <c r="I7" s="78" t="e">
        <f t="array" aca="1" ref="I7" ca="1">_xlfn.TEXTJOIN(","&amp;CHAR(10),TRUE,_xlfn._xlws.SORT(_xlfn._xlws.FILTER('Resultados General'!$K$11:$K$510,('Resultados General'!$J$11:$J$510='Mapa de Puestos'!$B7)*('Resultados General'!$E$11:$E$510='Mapa de Puestos'!I$2),"")))</f>
        <v>#NAME?</v>
      </c>
      <c r="J7" s="78" t="e">
        <f t="array" aca="1" ref="J7" ca="1">_xlfn.TEXTJOIN(","&amp;CHAR(10),TRUE,_xlfn._xlws.SORT(_xlfn._xlws.FILTER('Resultados General'!$K$11:$K$510,('Resultados General'!$J$11:$J$510='Mapa de Puestos'!$B7)*('Resultados General'!$E$11:$E$510='Mapa de Puestos'!J$2),"")))</f>
        <v>#NAME?</v>
      </c>
      <c r="K7" s="78" t="e">
        <f t="array" aca="1" ref="K7" ca="1">_xlfn.TEXTJOIN(","&amp;CHAR(10),TRUE,_xlfn._xlws.SORT(_xlfn._xlws.FILTER('Resultados General'!$K$11:$K$510,('Resultados General'!$J$11:$J$510='Mapa de Puestos'!$B7)*('Resultados General'!$E$11:$E$510='Mapa de Puestos'!K$2),"")))</f>
        <v>#NAME?</v>
      </c>
      <c r="L7" s="78" t="e">
        <f t="array" aca="1" ref="L7" ca="1">_xlfn.TEXTJOIN(","&amp;CHAR(10),TRUE,_xlfn._xlws.SORT(_xlfn._xlws.FILTER('Resultados General'!$K$11:$K$510,('Resultados General'!$J$11:$J$510='Mapa de Puestos'!$B7)*('Resultados General'!$E$11:$E$510='Mapa de Puestos'!L$2),"")))</f>
        <v>#NAME?</v>
      </c>
      <c r="M7" s="78" t="e">
        <f t="array" aca="1" ref="M7" ca="1">_xlfn.TEXTJOIN(","&amp;CHAR(10),TRUE,_xlfn._xlws.SORT(_xlfn._xlws.FILTER('Resultados General'!$K$11:$K$510,('Resultados General'!$J$11:$J$510='Mapa de Puestos'!$B7)*('Resultados General'!$E$11:$E$510='Mapa de Puestos'!M$2),"")))</f>
        <v>#NAME?</v>
      </c>
      <c r="N7" s="78" t="e">
        <f t="array" aca="1" ref="N7" ca="1">_xlfn.TEXTJOIN(","&amp;CHAR(10),TRUE,_xlfn._xlws.SORT(_xlfn._xlws.FILTER('Resultados General'!$K$11:$K$510,('Resultados General'!$J$11:$J$510='Mapa de Puestos'!$B7)*('Resultados General'!$E$11:$E$510='Mapa de Puestos'!N$2),"")))</f>
        <v>#NAME?</v>
      </c>
      <c r="O7" s="78" t="e">
        <f t="array" aca="1" ref="O7" ca="1">_xlfn.TEXTJOIN(","&amp;CHAR(10),TRUE,_xlfn._xlws.SORT(_xlfn._xlws.FILTER('Resultados General'!$K$11:$K$510,('Resultados General'!$J$11:$J$510='Mapa de Puestos'!$B7)*('Resultados General'!$E$11:$E$510='Mapa de Puestos'!O$2),"")))</f>
        <v>#NAME?</v>
      </c>
      <c r="P7" s="78" t="e">
        <f t="array" aca="1" ref="P7" ca="1">_xlfn.TEXTJOIN(","&amp;CHAR(10),TRUE,_xlfn._xlws.SORT(_xlfn._xlws.FILTER('Resultados General'!$K$11:$K$510,('Resultados General'!$J$11:$J$510='Mapa de Puestos'!$B7)*('Resultados General'!$E$11:$E$510='Mapa de Puestos'!P$2),"")))</f>
        <v>#NAME?</v>
      </c>
      <c r="Q7" s="78" t="e">
        <f t="array" aca="1" ref="Q7" ca="1">_xlfn.TEXTJOIN(","&amp;CHAR(10),TRUE,_xlfn._xlws.SORT(_xlfn._xlws.FILTER('Resultados General'!$K$11:$K$510,('Resultados General'!$J$11:$J$510='Mapa de Puestos'!$B7)*('Resultados General'!$E$11:$E$510='Mapa de Puestos'!Q$2),"")))</f>
        <v>#NAME?</v>
      </c>
      <c r="R7" s="78" t="e">
        <f t="array" aca="1" ref="R7" ca="1">_xlfn.TEXTJOIN(","&amp;CHAR(10),TRUE,_xlfn._xlws.SORT(_xlfn._xlws.FILTER('Resultados General'!$K$11:$K$510,('Resultados General'!$J$11:$J$510='Mapa de Puestos'!$B7)*('Resultados General'!$E$11:$E$510='Mapa de Puestos'!R$2),"")))</f>
        <v>#NAME?</v>
      </c>
      <c r="S7" s="78" t="e">
        <f t="array" aca="1" ref="S7" ca="1">_xlfn.TEXTJOIN(","&amp;CHAR(10),TRUE,_xlfn._xlws.SORT(_xlfn._xlws.FILTER('Resultados General'!$K$11:$K$510,('Resultados General'!$J$11:$J$510='Mapa de Puestos'!$B7)*('Resultados General'!$E$11:$E$510='Mapa de Puestos'!S$2),"")))</f>
        <v>#NAME?</v>
      </c>
      <c r="T7" s="78" t="e">
        <f t="array" aca="1" ref="T7" ca="1">_xlfn.TEXTJOIN(","&amp;CHAR(10),TRUE,_xlfn._xlws.SORT(_xlfn._xlws.FILTER('Resultados General'!$K$11:$K$510,('Resultados General'!$J$11:$J$510='Mapa de Puestos'!$B7)*('Resultados General'!$E$11:$E$510='Mapa de Puestos'!T$2),"")))</f>
        <v>#NAME?</v>
      </c>
      <c r="U7" s="78" t="e">
        <f t="array" aca="1" ref="U7" ca="1">_xlfn.TEXTJOIN(","&amp;CHAR(10),TRUE,_xlfn._xlws.SORT(_xlfn._xlws.FILTER('Resultados General'!$K$11:$K$510,('Resultados General'!$J$11:$J$510='Mapa de Puestos'!$B7)*('Resultados General'!$E$11:$E$510='Mapa de Puestos'!U$2),"")))</f>
        <v>#NAME?</v>
      </c>
      <c r="V7" s="78" t="e">
        <f t="array" aca="1" ref="V7" ca="1">_xlfn.TEXTJOIN(","&amp;CHAR(10),TRUE,_xlfn._xlws.SORT(_xlfn._xlws.FILTER('Resultados General'!$K$11:$K$510,('Resultados General'!$J$11:$J$510='Mapa de Puestos'!$B7)*('Resultados General'!$E$11:$E$510='Mapa de Puestos'!V$2),"")))</f>
        <v>#NAME?</v>
      </c>
      <c r="W7" s="78" t="e">
        <f t="array" aca="1" ref="W7" ca="1">_xlfn.TEXTJOIN(","&amp;CHAR(10),TRUE,_xlfn._xlws.SORT(_xlfn._xlws.FILTER('Resultados General'!$K$11:$K$510,('Resultados General'!$J$11:$J$510='Mapa de Puestos'!$B7)*('Resultados General'!$E$11:$E$510='Mapa de Puestos'!W$2),"")))</f>
        <v>#NAME?</v>
      </c>
      <c r="X7" s="78" t="e">
        <f t="array" aca="1" ref="X7" ca="1">_xlfn.TEXTJOIN(","&amp;CHAR(10),TRUE,_xlfn._xlws.SORT(_xlfn._xlws.FILTER('Resultados General'!$K$11:$K$510,('Resultados General'!$J$11:$J$510='Mapa de Puestos'!$B7)*('Resultados General'!$E$11:$E$510='Mapa de Puestos'!X$2),"")))</f>
        <v>#NAME?</v>
      </c>
      <c r="Y7" s="78" t="e">
        <f t="array" aca="1" ref="Y7" ca="1">_xlfn.TEXTJOIN(","&amp;CHAR(10),TRUE,_xlfn._xlws.SORT(_xlfn._xlws.FILTER('Resultados General'!$K$11:$K$510,('Resultados General'!$J$11:$J$510='Mapa de Puestos'!$B7)*('Resultados General'!$E$11:$E$510='Mapa de Puestos'!Y$2),"")))</f>
        <v>#NAME?</v>
      </c>
      <c r="Z7" s="78" t="e">
        <f t="array" aca="1" ref="Z7" ca="1">_xlfn.TEXTJOIN(","&amp;CHAR(10),TRUE,_xlfn._xlws.SORT(_xlfn._xlws.FILTER('Resultados General'!$K$11:$K$510,('Resultados General'!$J$11:$J$510='Mapa de Puestos'!$B7)*('Resultados General'!$E$11:$E$510='Mapa de Puestos'!Z$2),"")))</f>
        <v>#NAME?</v>
      </c>
      <c r="AA7" s="78" t="e">
        <f t="array" aca="1" ref="AA7" ca="1">_xlfn.TEXTJOIN(","&amp;CHAR(10),TRUE,_xlfn._xlws.SORT(_xlfn._xlws.FILTER('Resultados General'!$K$11:$K$510,('Resultados General'!$J$11:$J$510='Mapa de Puestos'!$B7)*('Resultados General'!$E$11:$E$510='Mapa de Puestos'!AA$2),"")))</f>
        <v>#NAME?</v>
      </c>
      <c r="AB7" s="78" t="e">
        <f t="array" aca="1" ref="AB7" ca="1">_xlfn.TEXTJOIN(","&amp;CHAR(10),TRUE,_xlfn._xlws.SORT(_xlfn._xlws.FILTER('Resultados General'!$K$11:$K$510,('Resultados General'!$J$11:$J$510='Mapa de Puestos'!$B7)*('Resultados General'!$E$11:$E$510='Mapa de Puestos'!AB$2),"")))</f>
        <v>#NAME?</v>
      </c>
      <c r="AC7" s="78" t="e">
        <f t="array" aca="1" ref="AC7" ca="1">_xlfn.TEXTJOIN(","&amp;CHAR(10),TRUE,_xlfn._xlws.SORT(_xlfn._xlws.FILTER('Resultados General'!$K$11:$K$510,('Resultados General'!$J$11:$J$510='Mapa de Puestos'!$B7)*('Resultados General'!$E$11:$E$510='Mapa de Puestos'!AC$2),"")))</f>
        <v>#NAME?</v>
      </c>
      <c r="AD7" s="78" t="e">
        <f t="array" aca="1" ref="AD7" ca="1">_xlfn.TEXTJOIN(","&amp;CHAR(10),TRUE,_xlfn._xlws.SORT(_xlfn._xlws.FILTER('Resultados General'!$K$11:$K$510,('Resultados General'!$J$11:$J$510='Mapa de Puestos'!$B7)*('Resultados General'!$E$11:$E$510='Mapa de Puestos'!AD$2),"")))</f>
        <v>#NAME?</v>
      </c>
      <c r="AE7" s="78" t="e">
        <f t="array" aca="1" ref="AE7" ca="1">_xlfn.TEXTJOIN(","&amp;CHAR(10),TRUE,_xlfn._xlws.SORT(_xlfn._xlws.FILTER('Resultados General'!$K$11:$K$510,('Resultados General'!$J$11:$J$510='Mapa de Puestos'!$B7)*('Resultados General'!$E$11:$E$510='Mapa de Puestos'!AE$2),"")))</f>
        <v>#NAME?</v>
      </c>
      <c r="AF7" s="78" t="e">
        <f t="array" aca="1" ref="AF7" ca="1">_xlfn.TEXTJOIN(","&amp;CHAR(10),TRUE,_xlfn._xlws.SORT(_xlfn._xlws.FILTER('Resultados General'!$K$11:$K$510,('Resultados General'!$J$11:$J$510='Mapa de Puestos'!$B7)*('Resultados General'!$E$11:$E$510='Mapa de Puestos'!AF$2),"")))</f>
        <v>#NAME?</v>
      </c>
      <c r="AG7" s="78" t="e">
        <f t="array" aca="1" ref="AG7" ca="1">_xlfn.TEXTJOIN(","&amp;CHAR(10),TRUE,_xlfn._xlws.SORT(_xlfn._xlws.FILTER('Resultados General'!$K$11:$K$510,('Resultados General'!$J$11:$J$510='Mapa de Puestos'!$B7)*('Resultados General'!$E$11:$E$510='Mapa de Puestos'!AG$2),"")))</f>
        <v>#NAME?</v>
      </c>
      <c r="AH7" s="78" t="e">
        <f t="array" aca="1" ref="AH7" ca="1">_xlfn.TEXTJOIN(","&amp;CHAR(10),TRUE,_xlfn._xlws.SORT(_xlfn._xlws.FILTER('Resultados General'!$K$11:$K$510,('Resultados General'!$J$11:$J$510='Mapa de Puestos'!$B7)*('Resultados General'!$E$11:$E$510='Mapa de Puestos'!AH$2),"")))</f>
        <v>#NAME?</v>
      </c>
      <c r="AI7" s="78" t="e">
        <f t="array" aca="1" ref="AI7" ca="1">_xlfn.TEXTJOIN(","&amp;CHAR(10),TRUE,_xlfn._xlws.SORT(_xlfn._xlws.FILTER('Resultados General'!$K$11:$K$510,('Resultados General'!$J$11:$J$510='Mapa de Puestos'!$B7)*('Resultados General'!$E$11:$E$510='Mapa de Puestos'!AI$2),"")))</f>
        <v>#NAME?</v>
      </c>
      <c r="AJ7" s="78" t="e">
        <f t="array" aca="1" ref="AJ7" ca="1">_xlfn.TEXTJOIN(","&amp;CHAR(10),TRUE,_xlfn._xlws.SORT(_xlfn._xlws.FILTER('Resultados General'!$K$11:$K$510,('Resultados General'!$J$11:$J$510='Mapa de Puestos'!$B7)*('Resultados General'!$E$11:$E$510='Mapa de Puestos'!AJ$2),"")))</f>
        <v>#NAME?</v>
      </c>
      <c r="AK7" s="78" t="e">
        <f t="array" aca="1" ref="AK7" ca="1">_xlfn.TEXTJOIN(","&amp;CHAR(10),TRUE,_xlfn._xlws.SORT(_xlfn._xlws.FILTER('Resultados General'!$K$11:$K$510,('Resultados General'!$J$11:$J$510='Mapa de Puestos'!$B7)*('Resultados General'!$E$11:$E$510='Mapa de Puestos'!AK$2),"")))</f>
        <v>#NAME?</v>
      </c>
      <c r="AL7" s="78" t="e">
        <f t="array" aca="1" ref="AL7" ca="1">_xlfn.TEXTJOIN(","&amp;CHAR(10),TRUE,_xlfn._xlws.SORT(_xlfn._xlws.FILTER('Resultados General'!$K$11:$K$510,('Resultados General'!$J$11:$J$510='Mapa de Puestos'!$B7)*('Resultados General'!$E$11:$E$510='Mapa de Puestos'!AL$2),"")))</f>
        <v>#NAME?</v>
      </c>
      <c r="AM7" s="78" t="e">
        <f t="array" aca="1" ref="AM7" ca="1">_xlfn.TEXTJOIN(","&amp;CHAR(10),TRUE,_xlfn._xlws.SORT(_xlfn._xlws.FILTER('Resultados General'!$K$11:$K$510,('Resultados General'!$J$11:$J$510='Mapa de Puestos'!$B7)*('Resultados General'!$E$11:$E$510='Mapa de Puestos'!AM$2),"")))</f>
        <v>#NAME?</v>
      </c>
      <c r="AN7" s="78" t="e">
        <f t="array" aca="1" ref="AN7" ca="1">_xlfn.TEXTJOIN(","&amp;CHAR(10),TRUE,_xlfn._xlws.SORT(_xlfn._xlws.FILTER('Resultados General'!$K$11:$K$510,('Resultados General'!$J$11:$J$510='Mapa de Puestos'!$B7)*('Resultados General'!$E$11:$E$510='Mapa de Puestos'!AN$2),"")))</f>
        <v>#NAME?</v>
      </c>
      <c r="AO7" s="78" t="e">
        <f t="array" aca="1" ref="AO7" ca="1">_xlfn.TEXTJOIN(","&amp;CHAR(10),TRUE,_xlfn._xlws.SORT(_xlfn._xlws.FILTER('Resultados General'!$K$11:$K$510,('Resultados General'!$J$11:$J$510='Mapa de Puestos'!$B7)*('Resultados General'!$E$11:$E$510='Mapa de Puestos'!AO$2),"")))</f>
        <v>#NAME?</v>
      </c>
      <c r="AP7" s="78" t="e">
        <f t="array" aca="1" ref="AP7" ca="1">_xlfn.TEXTJOIN(","&amp;CHAR(10),TRUE,_xlfn._xlws.SORT(_xlfn._xlws.FILTER('Resultados General'!$K$11:$K$510,('Resultados General'!$J$11:$J$510='Mapa de Puestos'!$B7)*('Resultados General'!$E$11:$E$510='Mapa de Puestos'!AP$2),"")))</f>
        <v>#NAME?</v>
      </c>
      <c r="AQ7" s="78" t="e">
        <f t="array" aca="1" ref="AQ7" ca="1">_xlfn.TEXTJOIN(","&amp;CHAR(10),TRUE,_xlfn._xlws.SORT(_xlfn._xlws.FILTER('Resultados General'!$K$11:$K$510,('Resultados General'!$J$11:$J$510='Mapa de Puestos'!$B7)*('Resultados General'!$E$11:$E$510='Mapa de Puestos'!AQ$2),"")))</f>
        <v>#NAME?</v>
      </c>
      <c r="AR7" s="78" t="e">
        <f t="array" aca="1" ref="AR7" ca="1">_xlfn.TEXTJOIN(","&amp;CHAR(10),TRUE,_xlfn._xlws.SORT(_xlfn._xlws.FILTER('Resultados General'!$K$11:$K$510,('Resultados General'!$J$11:$J$510='Mapa de Puestos'!$B7)*('Resultados General'!$E$11:$E$510='Mapa de Puestos'!AR$2),"")))</f>
        <v>#NAME?</v>
      </c>
      <c r="AS7" s="78" t="e">
        <f t="array" aca="1" ref="AS7" ca="1">_xlfn.TEXTJOIN(","&amp;CHAR(10),TRUE,_xlfn._xlws.SORT(_xlfn._xlws.FILTER('Resultados General'!$K$11:$K$510,('Resultados General'!$J$11:$J$510='Mapa de Puestos'!$B7)*('Resultados General'!$E$11:$E$510='Mapa de Puestos'!AS$2),"")))</f>
        <v>#NAME?</v>
      </c>
      <c r="AT7" s="78" t="e">
        <f t="array" aca="1" ref="AT7" ca="1">_xlfn.TEXTJOIN(","&amp;CHAR(10),TRUE,_xlfn._xlws.SORT(_xlfn._xlws.FILTER('Resultados General'!$K$11:$K$510,('Resultados General'!$J$11:$J$510='Mapa de Puestos'!$B7)*('Resultados General'!$E$11:$E$510='Mapa de Puestos'!AT$2),"")))</f>
        <v>#NAME?</v>
      </c>
      <c r="AU7" s="78" t="e">
        <f t="array" aca="1" ref="AU7" ca="1">_xlfn.TEXTJOIN(","&amp;CHAR(10),TRUE,_xlfn._xlws.SORT(_xlfn._xlws.FILTER('Resultados General'!$K$11:$K$510,('Resultados General'!$J$11:$J$510='Mapa de Puestos'!$B7)*('Resultados General'!$E$11:$E$510='Mapa de Puestos'!AU$2),"")))</f>
        <v>#NAME?</v>
      </c>
      <c r="AV7" s="78" t="e">
        <f t="array" aca="1" ref="AV7" ca="1">_xlfn.TEXTJOIN(","&amp;CHAR(10),TRUE,_xlfn._xlws.SORT(_xlfn._xlws.FILTER('Resultados General'!$K$11:$K$510,('Resultados General'!$J$11:$J$510='Mapa de Puestos'!$B7)*('Resultados General'!$E$11:$E$510='Mapa de Puestos'!AV$2),"")))</f>
        <v>#NAME?</v>
      </c>
      <c r="AW7" s="78" t="e">
        <f t="array" aca="1" ref="AW7" ca="1">_xlfn.TEXTJOIN(","&amp;CHAR(10),TRUE,_xlfn._xlws.SORT(_xlfn._xlws.FILTER('Resultados General'!$K$11:$K$510,('Resultados General'!$J$11:$J$510='Mapa de Puestos'!$B7)*('Resultados General'!$E$11:$E$510='Mapa de Puestos'!AW$2),"")))</f>
        <v>#NAME?</v>
      </c>
      <c r="AX7" s="78" t="e">
        <f t="array" aca="1" ref="AX7" ca="1">_xlfn.TEXTJOIN(","&amp;CHAR(10),TRUE,_xlfn._xlws.SORT(_xlfn._xlws.FILTER('Resultados General'!$K$11:$K$510,('Resultados General'!$J$11:$J$510='Mapa de Puestos'!$B7)*('Resultados General'!$E$11:$E$510='Mapa de Puestos'!AX$2),"")))</f>
        <v>#NAME?</v>
      </c>
      <c r="AY7" s="78" t="e">
        <f t="array" aca="1" ref="AY7" ca="1">_xlfn.TEXTJOIN(","&amp;CHAR(10),TRUE,_xlfn._xlws.SORT(_xlfn._xlws.FILTER('Resultados General'!$K$11:$K$510,('Resultados General'!$J$11:$J$510='Mapa de Puestos'!$B7)*('Resultados General'!$E$11:$E$510='Mapa de Puestos'!AY$2),"")))</f>
        <v>#NAME?</v>
      </c>
      <c r="AZ7" s="78" t="e">
        <f t="array" aca="1" ref="AZ7" ca="1">_xlfn.TEXTJOIN(","&amp;CHAR(10),TRUE,_xlfn._xlws.SORT(_xlfn._xlws.FILTER('Resultados General'!$K$11:$K$510,('Resultados General'!$J$11:$J$510='Mapa de Puestos'!$B7)*('Resultados General'!$E$11:$E$510='Mapa de Puestos'!AZ$2),"")))</f>
        <v>#NAME?</v>
      </c>
      <c r="BA7" s="78" t="e">
        <f t="array" aca="1" ref="BA7" ca="1">_xlfn.TEXTJOIN(","&amp;CHAR(10),TRUE,_xlfn._xlws.SORT(_xlfn._xlws.FILTER('Resultados General'!$K$11:$K$510,('Resultados General'!$J$11:$J$510='Mapa de Puestos'!$B7)*('Resultados General'!$E$11:$E$510='Mapa de Puestos'!BA$2),"")))</f>
        <v>#NAME?</v>
      </c>
      <c r="BB7" s="78" t="e">
        <f t="array" aca="1" ref="BB7" ca="1">_xlfn.TEXTJOIN(","&amp;CHAR(10),TRUE,_xlfn._xlws.SORT(_xlfn._xlws.FILTER('Resultados General'!$K$11:$K$510,('Resultados General'!$J$11:$J$510='Mapa de Puestos'!$B7)*('Resultados General'!$E$11:$E$510='Mapa de Puestos'!BB$2),"")))</f>
        <v>#NAME?</v>
      </c>
      <c r="BC7" s="78" t="e">
        <f t="array" aca="1" ref="BC7" ca="1">_xlfn.TEXTJOIN(","&amp;CHAR(10),TRUE,_xlfn._xlws.SORT(_xlfn._xlws.FILTER('Resultados General'!$K$11:$K$510,('Resultados General'!$J$11:$J$510='Mapa de Puestos'!$B7)*('Resultados General'!$E$11:$E$510='Mapa de Puestos'!BC$2),"")))</f>
        <v>#NAME?</v>
      </c>
      <c r="BD7" s="78" t="e">
        <f t="array" aca="1" ref="BD7" ca="1">_xlfn.TEXTJOIN(","&amp;CHAR(10),TRUE,_xlfn._xlws.SORT(_xlfn._xlws.FILTER('Resultados General'!$K$11:$K$510,('Resultados General'!$J$11:$J$510='Mapa de Puestos'!$B7)*('Resultados General'!$E$11:$E$510='Mapa de Puestos'!BD$2),"")))</f>
        <v>#NAME?</v>
      </c>
      <c r="BE7" s="78" t="e">
        <f t="array" aca="1" ref="BE7" ca="1">_xlfn.TEXTJOIN(","&amp;CHAR(10),TRUE,_xlfn._xlws.SORT(_xlfn._xlws.FILTER('Resultados General'!$K$11:$K$510,('Resultados General'!$J$11:$J$510='Mapa de Puestos'!$B7)*('Resultados General'!$E$11:$E$510='Mapa de Puestos'!BE$2),"")))</f>
        <v>#NAME?</v>
      </c>
      <c r="BF7" s="78" t="e">
        <f t="array" aca="1" ref="BF7" ca="1">_xlfn.TEXTJOIN(","&amp;CHAR(10),TRUE,_xlfn._xlws.SORT(_xlfn._xlws.FILTER('Resultados General'!$K$11:$K$510,('Resultados General'!$J$11:$J$510='Mapa de Puestos'!$B7)*('Resultados General'!$E$11:$E$510='Mapa de Puestos'!BF$2),"")))</f>
        <v>#NAME?</v>
      </c>
      <c r="BG7" s="78" t="e">
        <f t="array" aca="1" ref="BG7" ca="1">_xlfn.TEXTJOIN(","&amp;CHAR(10),TRUE,_xlfn._xlws.SORT(_xlfn._xlws.FILTER('Resultados General'!$K$11:$K$510,('Resultados General'!$J$11:$J$510='Mapa de Puestos'!$B7)*('Resultados General'!$E$11:$E$510='Mapa de Puestos'!BG$2),"")))</f>
        <v>#NAME?</v>
      </c>
      <c r="BH7" s="78" t="e">
        <f t="array" aca="1" ref="BH7" ca="1">_xlfn.TEXTJOIN(","&amp;CHAR(10),TRUE,_xlfn._xlws.SORT(_xlfn._xlws.FILTER('Resultados General'!$K$11:$K$510,('Resultados General'!$J$11:$J$510='Mapa de Puestos'!$B7)*('Resultados General'!$E$11:$E$510='Mapa de Puestos'!BH$2),"")))</f>
        <v>#NAME?</v>
      </c>
      <c r="BI7" s="78" t="e">
        <f t="array" aca="1" ref="BI7" ca="1">_xlfn.TEXTJOIN(","&amp;CHAR(10),TRUE,_xlfn._xlws.SORT(_xlfn._xlws.FILTER('Resultados General'!$K$11:$K$510,('Resultados General'!$J$11:$J$510='Mapa de Puestos'!$B7)*('Resultados General'!$E$11:$E$510='Mapa de Puestos'!BI$2),"")))</f>
        <v>#NAME?</v>
      </c>
      <c r="BJ7" s="78" t="e">
        <f t="array" aca="1" ref="BJ7" ca="1">_xlfn.TEXTJOIN(","&amp;CHAR(10),TRUE,_xlfn._xlws.SORT(_xlfn._xlws.FILTER('Resultados General'!$K$11:$K$510,('Resultados General'!$J$11:$J$510='Mapa de Puestos'!$B7)*('Resultados General'!$E$11:$E$510='Mapa de Puestos'!BJ$2),"")))</f>
        <v>#NAME?</v>
      </c>
      <c r="BK7" s="78" t="e">
        <f t="array" aca="1" ref="BK7" ca="1">_xlfn.TEXTJOIN(","&amp;CHAR(10),TRUE,_xlfn._xlws.SORT(_xlfn._xlws.FILTER('Resultados General'!$K$11:$K$510,('Resultados General'!$J$11:$J$510='Mapa de Puestos'!$B7)*('Resultados General'!$E$11:$E$510='Mapa de Puestos'!BK$2),"")))</f>
        <v>#NAME?</v>
      </c>
      <c r="BL7" s="78" t="e">
        <f t="array" aca="1" ref="BL7" ca="1">_xlfn.TEXTJOIN(","&amp;CHAR(10),TRUE,_xlfn._xlws.SORT(_xlfn._xlws.FILTER('Resultados General'!$K$11:$K$510,('Resultados General'!$J$11:$J$510='Mapa de Puestos'!$B7)*('Resultados General'!$E$11:$E$510='Mapa de Puestos'!BL$2),"")))</f>
        <v>#NAME?</v>
      </c>
    </row>
    <row r="8" spans="1:64" ht="90" customHeight="1">
      <c r="A8" s="202"/>
      <c r="B8" s="203" t="s">
        <v>196</v>
      </c>
      <c r="C8" s="214" t="e">
        <f t="array" aca="1" ref="C8" ca="1">_xlfn.TEXTJOIN(","&amp;CHAR(10),TRUE,_xlfn._xlws.SORT(_xlfn._xlws.FILTER('Resultados General'!$K$11:$K$510,('Resultados General'!$J$11:$J$510='Mapa de Puestos'!$B8)*('Resultados General'!$E$11:$E$510='Mapa de Puestos'!C$2),"")))</f>
        <v>#NAME?</v>
      </c>
      <c r="D8" s="214" t="e">
        <f t="array" aca="1" ref="D8" ca="1">_xlfn.TEXTJOIN(","&amp;CHAR(10),TRUE,_xlfn._xlws.SORT(_xlfn._xlws.FILTER('Resultados General'!$K$11:$K$510,('Resultados General'!$J$11:$J$510='Mapa de Puestos'!$B8)*('Resultados General'!$E$11:$E$510='Mapa de Puestos'!D$2),"")))</f>
        <v>#NAME?</v>
      </c>
      <c r="E8" s="214" t="e">
        <f t="array" aca="1" ref="E8" ca="1">_xlfn.TEXTJOIN(","&amp;CHAR(10),TRUE,_xlfn._xlws.SORT(_xlfn._xlws.FILTER('Resultados General'!$K$11:$K$510,('Resultados General'!$J$11:$J$510='Mapa de Puestos'!$B8)*('Resultados General'!$E$11:$E$510='Mapa de Puestos'!E$2),"")))</f>
        <v>#NAME?</v>
      </c>
      <c r="F8" s="214" t="e">
        <f t="array" aca="1" ref="F8" ca="1">_xlfn.TEXTJOIN(","&amp;CHAR(10),TRUE,_xlfn._xlws.SORT(_xlfn._xlws.FILTER('Resultados General'!$K$11:$K$510,('Resultados General'!$J$11:$J$510='Mapa de Puestos'!$B8)*('Resultados General'!$E$11:$E$510='Mapa de Puestos'!F$2),"")))</f>
        <v>#NAME?</v>
      </c>
      <c r="G8" s="214" t="e">
        <f t="array" aca="1" ref="G8" ca="1">_xlfn.TEXTJOIN(","&amp;CHAR(10),TRUE,_xlfn._xlws.SORT(_xlfn._xlws.FILTER('Resultados General'!$K$11:$K$510,('Resultados General'!$J$11:$J$510='Mapa de Puestos'!$B8)*('Resultados General'!$E$11:$E$510='Mapa de Puestos'!G$2),"")))</f>
        <v>#NAME?</v>
      </c>
      <c r="H8" s="214" t="e">
        <f t="array" aca="1" ref="H8" ca="1">_xlfn.TEXTJOIN(","&amp;CHAR(10),TRUE,_xlfn._xlws.SORT(_xlfn._xlws.FILTER('Resultados General'!$K$11:$K$510,('Resultados General'!$J$11:$J$510='Mapa de Puestos'!$B8)*('Resultados General'!$E$11:$E$510='Mapa de Puestos'!H$2),"")))</f>
        <v>#NAME?</v>
      </c>
      <c r="I8" s="78" t="e">
        <f t="array" aca="1" ref="I8" ca="1">_xlfn.TEXTJOIN(","&amp;CHAR(10),TRUE,_xlfn._xlws.SORT(_xlfn._xlws.FILTER('Resultados General'!$K$11:$K$510,('Resultados General'!$J$11:$J$510='Mapa de Puestos'!$B8)*('Resultados General'!$E$11:$E$510='Mapa de Puestos'!I$2),"")))</f>
        <v>#NAME?</v>
      </c>
      <c r="J8" s="78" t="e">
        <f t="array" aca="1" ref="J8" ca="1">_xlfn.TEXTJOIN(","&amp;CHAR(10),TRUE,_xlfn._xlws.SORT(_xlfn._xlws.FILTER('Resultados General'!$K$11:$K$510,('Resultados General'!$J$11:$J$510='Mapa de Puestos'!$B8)*('Resultados General'!$E$11:$E$510='Mapa de Puestos'!J$2),"")))</f>
        <v>#NAME?</v>
      </c>
      <c r="K8" s="78" t="e">
        <f t="array" aca="1" ref="K8" ca="1">_xlfn.TEXTJOIN(","&amp;CHAR(10),TRUE,_xlfn._xlws.SORT(_xlfn._xlws.FILTER('Resultados General'!$K$11:$K$510,('Resultados General'!$J$11:$J$510='Mapa de Puestos'!$B8)*('Resultados General'!$E$11:$E$510='Mapa de Puestos'!K$2),"")))</f>
        <v>#NAME?</v>
      </c>
      <c r="L8" s="78" t="e">
        <f t="array" aca="1" ref="L8" ca="1">_xlfn.TEXTJOIN(","&amp;CHAR(10),TRUE,_xlfn._xlws.SORT(_xlfn._xlws.FILTER('Resultados General'!$K$11:$K$510,('Resultados General'!$J$11:$J$510='Mapa de Puestos'!$B8)*('Resultados General'!$E$11:$E$510='Mapa de Puestos'!L$2),"")))</f>
        <v>#NAME?</v>
      </c>
      <c r="M8" s="78" t="e">
        <f t="array" aca="1" ref="M8" ca="1">_xlfn.TEXTJOIN(","&amp;CHAR(10),TRUE,_xlfn._xlws.SORT(_xlfn._xlws.FILTER('Resultados General'!$K$11:$K$510,('Resultados General'!$J$11:$J$510='Mapa de Puestos'!$B8)*('Resultados General'!$E$11:$E$510='Mapa de Puestos'!M$2),"")))</f>
        <v>#NAME?</v>
      </c>
      <c r="N8" s="78" t="e">
        <f t="array" aca="1" ref="N8" ca="1">_xlfn.TEXTJOIN(","&amp;CHAR(10),TRUE,_xlfn._xlws.SORT(_xlfn._xlws.FILTER('Resultados General'!$K$11:$K$510,('Resultados General'!$J$11:$J$510='Mapa de Puestos'!$B8)*('Resultados General'!$E$11:$E$510='Mapa de Puestos'!N$2),"")))</f>
        <v>#NAME?</v>
      </c>
      <c r="O8" s="78" t="e">
        <f t="array" aca="1" ref="O8" ca="1">_xlfn.TEXTJOIN(","&amp;CHAR(10),TRUE,_xlfn._xlws.SORT(_xlfn._xlws.FILTER('Resultados General'!$K$11:$K$510,('Resultados General'!$J$11:$J$510='Mapa de Puestos'!$B8)*('Resultados General'!$E$11:$E$510='Mapa de Puestos'!O$2),"")))</f>
        <v>#NAME?</v>
      </c>
      <c r="P8" s="78" t="e">
        <f t="array" aca="1" ref="P8" ca="1">_xlfn.TEXTJOIN(","&amp;CHAR(10),TRUE,_xlfn._xlws.SORT(_xlfn._xlws.FILTER('Resultados General'!$K$11:$K$510,('Resultados General'!$J$11:$J$510='Mapa de Puestos'!$B8)*('Resultados General'!$E$11:$E$510='Mapa de Puestos'!P$2),"")))</f>
        <v>#NAME?</v>
      </c>
      <c r="Q8" s="78" t="e">
        <f t="array" aca="1" ref="Q8" ca="1">_xlfn.TEXTJOIN(","&amp;CHAR(10),TRUE,_xlfn._xlws.SORT(_xlfn._xlws.FILTER('Resultados General'!$K$11:$K$510,('Resultados General'!$J$11:$J$510='Mapa de Puestos'!$B8)*('Resultados General'!$E$11:$E$510='Mapa de Puestos'!Q$2),"")))</f>
        <v>#NAME?</v>
      </c>
      <c r="R8" s="78" t="e">
        <f t="array" aca="1" ref="R8" ca="1">_xlfn.TEXTJOIN(","&amp;CHAR(10),TRUE,_xlfn._xlws.SORT(_xlfn._xlws.FILTER('Resultados General'!$K$11:$K$510,('Resultados General'!$J$11:$J$510='Mapa de Puestos'!$B8)*('Resultados General'!$E$11:$E$510='Mapa de Puestos'!R$2),"")))</f>
        <v>#NAME?</v>
      </c>
      <c r="S8" s="78" t="e">
        <f t="array" aca="1" ref="S8" ca="1">_xlfn.TEXTJOIN(","&amp;CHAR(10),TRUE,_xlfn._xlws.SORT(_xlfn._xlws.FILTER('Resultados General'!$K$11:$K$510,('Resultados General'!$J$11:$J$510='Mapa de Puestos'!$B8)*('Resultados General'!$E$11:$E$510='Mapa de Puestos'!S$2),"")))</f>
        <v>#NAME?</v>
      </c>
      <c r="T8" s="78" t="e">
        <f t="array" aca="1" ref="T8" ca="1">_xlfn.TEXTJOIN(","&amp;CHAR(10),TRUE,_xlfn._xlws.SORT(_xlfn._xlws.FILTER('Resultados General'!$K$11:$K$510,('Resultados General'!$J$11:$J$510='Mapa de Puestos'!$B8)*('Resultados General'!$E$11:$E$510='Mapa de Puestos'!T$2),"")))</f>
        <v>#NAME?</v>
      </c>
      <c r="U8" s="78" t="e">
        <f t="array" aca="1" ref="U8" ca="1">_xlfn.TEXTJOIN(","&amp;CHAR(10),TRUE,_xlfn._xlws.SORT(_xlfn._xlws.FILTER('Resultados General'!$K$11:$K$510,('Resultados General'!$J$11:$J$510='Mapa de Puestos'!$B8)*('Resultados General'!$E$11:$E$510='Mapa de Puestos'!U$2),"")))</f>
        <v>#NAME?</v>
      </c>
      <c r="V8" s="78" t="e">
        <f t="array" aca="1" ref="V8" ca="1">_xlfn.TEXTJOIN(","&amp;CHAR(10),TRUE,_xlfn._xlws.SORT(_xlfn._xlws.FILTER('Resultados General'!$K$11:$K$510,('Resultados General'!$J$11:$J$510='Mapa de Puestos'!$B8)*('Resultados General'!$E$11:$E$510='Mapa de Puestos'!V$2),"")))</f>
        <v>#NAME?</v>
      </c>
      <c r="W8" s="78" t="e">
        <f t="array" aca="1" ref="W8" ca="1">_xlfn.TEXTJOIN(","&amp;CHAR(10),TRUE,_xlfn._xlws.SORT(_xlfn._xlws.FILTER('Resultados General'!$K$11:$K$510,('Resultados General'!$J$11:$J$510='Mapa de Puestos'!$B8)*('Resultados General'!$E$11:$E$510='Mapa de Puestos'!W$2),"")))</f>
        <v>#NAME?</v>
      </c>
      <c r="X8" s="78" t="e">
        <f t="array" aca="1" ref="X8" ca="1">_xlfn.TEXTJOIN(","&amp;CHAR(10),TRUE,_xlfn._xlws.SORT(_xlfn._xlws.FILTER('Resultados General'!$K$11:$K$510,('Resultados General'!$J$11:$J$510='Mapa de Puestos'!$B8)*('Resultados General'!$E$11:$E$510='Mapa de Puestos'!X$2),"")))</f>
        <v>#NAME?</v>
      </c>
      <c r="Y8" s="78" t="e">
        <f t="array" aca="1" ref="Y8" ca="1">_xlfn.TEXTJOIN(","&amp;CHAR(10),TRUE,_xlfn._xlws.SORT(_xlfn._xlws.FILTER('Resultados General'!$K$11:$K$510,('Resultados General'!$J$11:$J$510='Mapa de Puestos'!$B8)*('Resultados General'!$E$11:$E$510='Mapa de Puestos'!Y$2),"")))</f>
        <v>#NAME?</v>
      </c>
      <c r="Z8" s="78" t="e">
        <f t="array" aca="1" ref="Z8" ca="1">_xlfn.TEXTJOIN(","&amp;CHAR(10),TRUE,_xlfn._xlws.SORT(_xlfn._xlws.FILTER('Resultados General'!$K$11:$K$510,('Resultados General'!$J$11:$J$510='Mapa de Puestos'!$B8)*('Resultados General'!$E$11:$E$510='Mapa de Puestos'!Z$2),"")))</f>
        <v>#NAME?</v>
      </c>
      <c r="AA8" s="78" t="e">
        <f t="array" aca="1" ref="AA8" ca="1">_xlfn.TEXTJOIN(","&amp;CHAR(10),TRUE,_xlfn._xlws.SORT(_xlfn._xlws.FILTER('Resultados General'!$K$11:$K$510,('Resultados General'!$J$11:$J$510='Mapa de Puestos'!$B8)*('Resultados General'!$E$11:$E$510='Mapa de Puestos'!AA$2),"")))</f>
        <v>#NAME?</v>
      </c>
      <c r="AB8" s="78" t="e">
        <f t="array" aca="1" ref="AB8" ca="1">_xlfn.TEXTJOIN(","&amp;CHAR(10),TRUE,_xlfn._xlws.SORT(_xlfn._xlws.FILTER('Resultados General'!$K$11:$K$510,('Resultados General'!$J$11:$J$510='Mapa de Puestos'!$B8)*('Resultados General'!$E$11:$E$510='Mapa de Puestos'!AB$2),"")))</f>
        <v>#NAME?</v>
      </c>
      <c r="AC8" s="78" t="e">
        <f t="array" aca="1" ref="AC8" ca="1">_xlfn.TEXTJOIN(","&amp;CHAR(10),TRUE,_xlfn._xlws.SORT(_xlfn._xlws.FILTER('Resultados General'!$K$11:$K$510,('Resultados General'!$J$11:$J$510='Mapa de Puestos'!$B8)*('Resultados General'!$E$11:$E$510='Mapa de Puestos'!AC$2),"")))</f>
        <v>#NAME?</v>
      </c>
      <c r="AD8" s="78" t="e">
        <f t="array" aca="1" ref="AD8" ca="1">_xlfn.TEXTJOIN(","&amp;CHAR(10),TRUE,_xlfn._xlws.SORT(_xlfn._xlws.FILTER('Resultados General'!$K$11:$K$510,('Resultados General'!$J$11:$J$510='Mapa de Puestos'!$B8)*('Resultados General'!$E$11:$E$510='Mapa de Puestos'!AD$2),"")))</f>
        <v>#NAME?</v>
      </c>
      <c r="AE8" s="78" t="e">
        <f t="array" aca="1" ref="AE8" ca="1">_xlfn.TEXTJOIN(","&amp;CHAR(10),TRUE,_xlfn._xlws.SORT(_xlfn._xlws.FILTER('Resultados General'!$K$11:$K$510,('Resultados General'!$J$11:$J$510='Mapa de Puestos'!$B8)*('Resultados General'!$E$11:$E$510='Mapa de Puestos'!AE$2),"")))</f>
        <v>#NAME?</v>
      </c>
      <c r="AF8" s="78" t="e">
        <f t="array" aca="1" ref="AF8" ca="1">_xlfn.TEXTJOIN(","&amp;CHAR(10),TRUE,_xlfn._xlws.SORT(_xlfn._xlws.FILTER('Resultados General'!$K$11:$K$510,('Resultados General'!$J$11:$J$510='Mapa de Puestos'!$B8)*('Resultados General'!$E$11:$E$510='Mapa de Puestos'!AF$2),"")))</f>
        <v>#NAME?</v>
      </c>
      <c r="AG8" s="78" t="e">
        <f t="array" aca="1" ref="AG8" ca="1">_xlfn.TEXTJOIN(","&amp;CHAR(10),TRUE,_xlfn._xlws.SORT(_xlfn._xlws.FILTER('Resultados General'!$K$11:$K$510,('Resultados General'!$J$11:$J$510='Mapa de Puestos'!$B8)*('Resultados General'!$E$11:$E$510='Mapa de Puestos'!AG$2),"")))</f>
        <v>#NAME?</v>
      </c>
      <c r="AH8" s="78" t="e">
        <f t="array" aca="1" ref="AH8" ca="1">_xlfn.TEXTJOIN(","&amp;CHAR(10),TRUE,_xlfn._xlws.SORT(_xlfn._xlws.FILTER('Resultados General'!$K$11:$K$510,('Resultados General'!$J$11:$J$510='Mapa de Puestos'!$B8)*('Resultados General'!$E$11:$E$510='Mapa de Puestos'!AH$2),"")))</f>
        <v>#NAME?</v>
      </c>
      <c r="AI8" s="78" t="e">
        <f t="array" aca="1" ref="AI8" ca="1">_xlfn.TEXTJOIN(","&amp;CHAR(10),TRUE,_xlfn._xlws.SORT(_xlfn._xlws.FILTER('Resultados General'!$K$11:$K$510,('Resultados General'!$J$11:$J$510='Mapa de Puestos'!$B8)*('Resultados General'!$E$11:$E$510='Mapa de Puestos'!AI$2),"")))</f>
        <v>#NAME?</v>
      </c>
      <c r="AJ8" s="78" t="e">
        <f t="array" aca="1" ref="AJ8" ca="1">_xlfn.TEXTJOIN(","&amp;CHAR(10),TRUE,_xlfn._xlws.SORT(_xlfn._xlws.FILTER('Resultados General'!$K$11:$K$510,('Resultados General'!$J$11:$J$510='Mapa de Puestos'!$B8)*('Resultados General'!$E$11:$E$510='Mapa de Puestos'!AJ$2),"")))</f>
        <v>#NAME?</v>
      </c>
      <c r="AK8" s="78" t="e">
        <f t="array" aca="1" ref="AK8" ca="1">_xlfn.TEXTJOIN(","&amp;CHAR(10),TRUE,_xlfn._xlws.SORT(_xlfn._xlws.FILTER('Resultados General'!$K$11:$K$510,('Resultados General'!$J$11:$J$510='Mapa de Puestos'!$B8)*('Resultados General'!$E$11:$E$510='Mapa de Puestos'!AK$2),"")))</f>
        <v>#NAME?</v>
      </c>
      <c r="AL8" s="78" t="e">
        <f t="array" aca="1" ref="AL8" ca="1">_xlfn.TEXTJOIN(","&amp;CHAR(10),TRUE,_xlfn._xlws.SORT(_xlfn._xlws.FILTER('Resultados General'!$K$11:$K$510,('Resultados General'!$J$11:$J$510='Mapa de Puestos'!$B8)*('Resultados General'!$E$11:$E$510='Mapa de Puestos'!AL$2),"")))</f>
        <v>#NAME?</v>
      </c>
      <c r="AM8" s="78" t="e">
        <f t="array" aca="1" ref="AM8" ca="1">_xlfn.TEXTJOIN(","&amp;CHAR(10),TRUE,_xlfn._xlws.SORT(_xlfn._xlws.FILTER('Resultados General'!$K$11:$K$510,('Resultados General'!$J$11:$J$510='Mapa de Puestos'!$B8)*('Resultados General'!$E$11:$E$510='Mapa de Puestos'!AM$2),"")))</f>
        <v>#NAME?</v>
      </c>
      <c r="AN8" s="78" t="e">
        <f t="array" aca="1" ref="AN8" ca="1">_xlfn.TEXTJOIN(","&amp;CHAR(10),TRUE,_xlfn._xlws.SORT(_xlfn._xlws.FILTER('Resultados General'!$K$11:$K$510,('Resultados General'!$J$11:$J$510='Mapa de Puestos'!$B8)*('Resultados General'!$E$11:$E$510='Mapa de Puestos'!AN$2),"")))</f>
        <v>#NAME?</v>
      </c>
      <c r="AO8" s="78" t="e">
        <f t="array" aca="1" ref="AO8" ca="1">_xlfn.TEXTJOIN(","&amp;CHAR(10),TRUE,_xlfn._xlws.SORT(_xlfn._xlws.FILTER('Resultados General'!$K$11:$K$510,('Resultados General'!$J$11:$J$510='Mapa de Puestos'!$B8)*('Resultados General'!$E$11:$E$510='Mapa de Puestos'!AO$2),"")))</f>
        <v>#NAME?</v>
      </c>
      <c r="AP8" s="78" t="e">
        <f t="array" aca="1" ref="AP8" ca="1">_xlfn.TEXTJOIN(","&amp;CHAR(10),TRUE,_xlfn._xlws.SORT(_xlfn._xlws.FILTER('Resultados General'!$K$11:$K$510,('Resultados General'!$J$11:$J$510='Mapa de Puestos'!$B8)*('Resultados General'!$E$11:$E$510='Mapa de Puestos'!AP$2),"")))</f>
        <v>#NAME?</v>
      </c>
      <c r="AQ8" s="78" t="e">
        <f t="array" aca="1" ref="AQ8" ca="1">_xlfn.TEXTJOIN(","&amp;CHAR(10),TRUE,_xlfn._xlws.SORT(_xlfn._xlws.FILTER('Resultados General'!$K$11:$K$510,('Resultados General'!$J$11:$J$510='Mapa de Puestos'!$B8)*('Resultados General'!$E$11:$E$510='Mapa de Puestos'!AQ$2),"")))</f>
        <v>#NAME?</v>
      </c>
      <c r="AR8" s="78" t="e">
        <f t="array" aca="1" ref="AR8" ca="1">_xlfn.TEXTJOIN(","&amp;CHAR(10),TRUE,_xlfn._xlws.SORT(_xlfn._xlws.FILTER('Resultados General'!$K$11:$K$510,('Resultados General'!$J$11:$J$510='Mapa de Puestos'!$B8)*('Resultados General'!$E$11:$E$510='Mapa de Puestos'!AR$2),"")))</f>
        <v>#NAME?</v>
      </c>
      <c r="AS8" s="78" t="e">
        <f t="array" aca="1" ref="AS8" ca="1">_xlfn.TEXTJOIN(","&amp;CHAR(10),TRUE,_xlfn._xlws.SORT(_xlfn._xlws.FILTER('Resultados General'!$K$11:$K$510,('Resultados General'!$J$11:$J$510='Mapa de Puestos'!$B8)*('Resultados General'!$E$11:$E$510='Mapa de Puestos'!AS$2),"")))</f>
        <v>#NAME?</v>
      </c>
      <c r="AT8" s="78" t="e">
        <f t="array" aca="1" ref="AT8" ca="1">_xlfn.TEXTJOIN(","&amp;CHAR(10),TRUE,_xlfn._xlws.SORT(_xlfn._xlws.FILTER('Resultados General'!$K$11:$K$510,('Resultados General'!$J$11:$J$510='Mapa de Puestos'!$B8)*('Resultados General'!$E$11:$E$510='Mapa de Puestos'!AT$2),"")))</f>
        <v>#NAME?</v>
      </c>
      <c r="AU8" s="78" t="e">
        <f t="array" aca="1" ref="AU8" ca="1">_xlfn.TEXTJOIN(","&amp;CHAR(10),TRUE,_xlfn._xlws.SORT(_xlfn._xlws.FILTER('Resultados General'!$K$11:$K$510,('Resultados General'!$J$11:$J$510='Mapa de Puestos'!$B8)*('Resultados General'!$E$11:$E$510='Mapa de Puestos'!AU$2),"")))</f>
        <v>#NAME?</v>
      </c>
      <c r="AV8" s="78" t="e">
        <f t="array" aca="1" ref="AV8" ca="1">_xlfn.TEXTJOIN(","&amp;CHAR(10),TRUE,_xlfn._xlws.SORT(_xlfn._xlws.FILTER('Resultados General'!$K$11:$K$510,('Resultados General'!$J$11:$J$510='Mapa de Puestos'!$B8)*('Resultados General'!$E$11:$E$510='Mapa de Puestos'!AV$2),"")))</f>
        <v>#NAME?</v>
      </c>
      <c r="AW8" s="78" t="e">
        <f t="array" aca="1" ref="AW8" ca="1">_xlfn.TEXTJOIN(","&amp;CHAR(10),TRUE,_xlfn._xlws.SORT(_xlfn._xlws.FILTER('Resultados General'!$K$11:$K$510,('Resultados General'!$J$11:$J$510='Mapa de Puestos'!$B8)*('Resultados General'!$E$11:$E$510='Mapa de Puestos'!AW$2),"")))</f>
        <v>#NAME?</v>
      </c>
      <c r="AX8" s="78" t="e">
        <f t="array" aca="1" ref="AX8" ca="1">_xlfn.TEXTJOIN(","&amp;CHAR(10),TRUE,_xlfn._xlws.SORT(_xlfn._xlws.FILTER('Resultados General'!$K$11:$K$510,('Resultados General'!$J$11:$J$510='Mapa de Puestos'!$B8)*('Resultados General'!$E$11:$E$510='Mapa de Puestos'!AX$2),"")))</f>
        <v>#NAME?</v>
      </c>
      <c r="AY8" s="78" t="e">
        <f t="array" aca="1" ref="AY8" ca="1">_xlfn.TEXTJOIN(","&amp;CHAR(10),TRUE,_xlfn._xlws.SORT(_xlfn._xlws.FILTER('Resultados General'!$K$11:$K$510,('Resultados General'!$J$11:$J$510='Mapa de Puestos'!$B8)*('Resultados General'!$E$11:$E$510='Mapa de Puestos'!AY$2),"")))</f>
        <v>#NAME?</v>
      </c>
      <c r="AZ8" s="78" t="e">
        <f t="array" aca="1" ref="AZ8" ca="1">_xlfn.TEXTJOIN(","&amp;CHAR(10),TRUE,_xlfn._xlws.SORT(_xlfn._xlws.FILTER('Resultados General'!$K$11:$K$510,('Resultados General'!$J$11:$J$510='Mapa de Puestos'!$B8)*('Resultados General'!$E$11:$E$510='Mapa de Puestos'!AZ$2),"")))</f>
        <v>#NAME?</v>
      </c>
      <c r="BA8" s="78" t="e">
        <f t="array" aca="1" ref="BA8" ca="1">_xlfn.TEXTJOIN(","&amp;CHAR(10),TRUE,_xlfn._xlws.SORT(_xlfn._xlws.FILTER('Resultados General'!$K$11:$K$510,('Resultados General'!$J$11:$J$510='Mapa de Puestos'!$B8)*('Resultados General'!$E$11:$E$510='Mapa de Puestos'!BA$2),"")))</f>
        <v>#NAME?</v>
      </c>
      <c r="BB8" s="78" t="e">
        <f t="array" aca="1" ref="BB8" ca="1">_xlfn.TEXTJOIN(","&amp;CHAR(10),TRUE,_xlfn._xlws.SORT(_xlfn._xlws.FILTER('Resultados General'!$K$11:$K$510,('Resultados General'!$J$11:$J$510='Mapa de Puestos'!$B8)*('Resultados General'!$E$11:$E$510='Mapa de Puestos'!BB$2),"")))</f>
        <v>#NAME?</v>
      </c>
      <c r="BC8" s="78" t="e">
        <f t="array" aca="1" ref="BC8" ca="1">_xlfn.TEXTJOIN(","&amp;CHAR(10),TRUE,_xlfn._xlws.SORT(_xlfn._xlws.FILTER('Resultados General'!$K$11:$K$510,('Resultados General'!$J$11:$J$510='Mapa de Puestos'!$B8)*('Resultados General'!$E$11:$E$510='Mapa de Puestos'!BC$2),"")))</f>
        <v>#NAME?</v>
      </c>
      <c r="BD8" s="78" t="e">
        <f t="array" aca="1" ref="BD8" ca="1">_xlfn.TEXTJOIN(","&amp;CHAR(10),TRUE,_xlfn._xlws.SORT(_xlfn._xlws.FILTER('Resultados General'!$K$11:$K$510,('Resultados General'!$J$11:$J$510='Mapa de Puestos'!$B8)*('Resultados General'!$E$11:$E$510='Mapa de Puestos'!BD$2),"")))</f>
        <v>#NAME?</v>
      </c>
      <c r="BE8" s="78" t="e">
        <f t="array" aca="1" ref="BE8" ca="1">_xlfn.TEXTJOIN(","&amp;CHAR(10),TRUE,_xlfn._xlws.SORT(_xlfn._xlws.FILTER('Resultados General'!$K$11:$K$510,('Resultados General'!$J$11:$J$510='Mapa de Puestos'!$B8)*('Resultados General'!$E$11:$E$510='Mapa de Puestos'!BE$2),"")))</f>
        <v>#NAME?</v>
      </c>
      <c r="BF8" s="78" t="e">
        <f t="array" aca="1" ref="BF8" ca="1">_xlfn.TEXTJOIN(","&amp;CHAR(10),TRUE,_xlfn._xlws.SORT(_xlfn._xlws.FILTER('Resultados General'!$K$11:$K$510,('Resultados General'!$J$11:$J$510='Mapa de Puestos'!$B8)*('Resultados General'!$E$11:$E$510='Mapa de Puestos'!BF$2),"")))</f>
        <v>#NAME?</v>
      </c>
      <c r="BG8" s="78" t="e">
        <f t="array" aca="1" ref="BG8" ca="1">_xlfn.TEXTJOIN(","&amp;CHAR(10),TRUE,_xlfn._xlws.SORT(_xlfn._xlws.FILTER('Resultados General'!$K$11:$K$510,('Resultados General'!$J$11:$J$510='Mapa de Puestos'!$B8)*('Resultados General'!$E$11:$E$510='Mapa de Puestos'!BG$2),"")))</f>
        <v>#NAME?</v>
      </c>
      <c r="BH8" s="78" t="e">
        <f t="array" aca="1" ref="BH8" ca="1">_xlfn.TEXTJOIN(","&amp;CHAR(10),TRUE,_xlfn._xlws.SORT(_xlfn._xlws.FILTER('Resultados General'!$K$11:$K$510,('Resultados General'!$J$11:$J$510='Mapa de Puestos'!$B8)*('Resultados General'!$E$11:$E$510='Mapa de Puestos'!BH$2),"")))</f>
        <v>#NAME?</v>
      </c>
      <c r="BI8" s="78" t="e">
        <f t="array" aca="1" ref="BI8" ca="1">_xlfn.TEXTJOIN(","&amp;CHAR(10),TRUE,_xlfn._xlws.SORT(_xlfn._xlws.FILTER('Resultados General'!$K$11:$K$510,('Resultados General'!$J$11:$J$510='Mapa de Puestos'!$B8)*('Resultados General'!$E$11:$E$510='Mapa de Puestos'!BI$2),"")))</f>
        <v>#NAME?</v>
      </c>
      <c r="BJ8" s="78" t="e">
        <f t="array" aca="1" ref="BJ8" ca="1">_xlfn.TEXTJOIN(","&amp;CHAR(10),TRUE,_xlfn._xlws.SORT(_xlfn._xlws.FILTER('Resultados General'!$K$11:$K$510,('Resultados General'!$J$11:$J$510='Mapa de Puestos'!$B8)*('Resultados General'!$E$11:$E$510='Mapa de Puestos'!BJ$2),"")))</f>
        <v>#NAME?</v>
      </c>
      <c r="BK8" s="78" t="e">
        <f t="array" aca="1" ref="BK8" ca="1">_xlfn.TEXTJOIN(","&amp;CHAR(10),TRUE,_xlfn._xlws.SORT(_xlfn._xlws.FILTER('Resultados General'!$K$11:$K$510,('Resultados General'!$J$11:$J$510='Mapa de Puestos'!$B8)*('Resultados General'!$E$11:$E$510='Mapa de Puestos'!BK$2),"")))</f>
        <v>#NAME?</v>
      </c>
      <c r="BL8" s="78" t="e">
        <f t="array" aca="1" ref="BL8" ca="1">_xlfn.TEXTJOIN(","&amp;CHAR(10),TRUE,_xlfn._xlws.SORT(_xlfn._xlws.FILTER('Resultados General'!$K$11:$K$510,('Resultados General'!$J$11:$J$510='Mapa de Puestos'!$B8)*('Resultados General'!$E$11:$E$510='Mapa de Puestos'!BL$2),"")))</f>
        <v>#NAME?</v>
      </c>
    </row>
    <row r="9" spans="1:64" ht="90" customHeight="1">
      <c r="A9" s="202"/>
      <c r="B9" s="203" t="s">
        <v>197</v>
      </c>
      <c r="C9" s="214" t="e">
        <f t="array" aca="1" ref="C9" ca="1">_xlfn.TEXTJOIN(","&amp;CHAR(10),TRUE,_xlfn._xlws.SORT(_xlfn._xlws.FILTER('Resultados General'!$K$11:$K$510,('Resultados General'!$J$11:$J$510='Mapa de Puestos'!$B9)*('Resultados General'!$E$11:$E$510='Mapa de Puestos'!C$2),"")))</f>
        <v>#NAME?</v>
      </c>
      <c r="D9" s="214" t="e">
        <f t="array" aca="1" ref="D9" ca="1">_xlfn.TEXTJOIN(","&amp;CHAR(10),TRUE,_xlfn._xlws.SORT(_xlfn._xlws.FILTER('Resultados General'!$K$11:$K$510,('Resultados General'!$J$11:$J$510='Mapa de Puestos'!$B9)*('Resultados General'!$E$11:$E$510='Mapa de Puestos'!D$2),"")))</f>
        <v>#NAME?</v>
      </c>
      <c r="E9" s="214" t="e">
        <f t="array" aca="1" ref="E9" ca="1">_xlfn.TEXTJOIN(","&amp;CHAR(10),TRUE,_xlfn._xlws.SORT(_xlfn._xlws.FILTER('Resultados General'!$K$11:$K$510,('Resultados General'!$J$11:$J$510='Mapa de Puestos'!$B9)*('Resultados General'!$E$11:$E$510='Mapa de Puestos'!E$2),"")))</f>
        <v>#NAME?</v>
      </c>
      <c r="F9" s="214" t="e">
        <f t="array" aca="1" ref="F9" ca="1">_xlfn.TEXTJOIN(","&amp;CHAR(10),TRUE,_xlfn._xlws.SORT(_xlfn._xlws.FILTER('Resultados General'!$K$11:$K$510,('Resultados General'!$J$11:$J$510='Mapa de Puestos'!$B9)*('Resultados General'!$E$11:$E$510='Mapa de Puestos'!F$2),"")))</f>
        <v>#NAME?</v>
      </c>
      <c r="G9" s="214" t="e">
        <f t="array" aca="1" ref="G9" ca="1">_xlfn.TEXTJOIN(","&amp;CHAR(10),TRUE,_xlfn._xlws.SORT(_xlfn._xlws.FILTER('Resultados General'!$K$11:$K$510,('Resultados General'!$J$11:$J$510='Mapa de Puestos'!$B9)*('Resultados General'!$E$11:$E$510='Mapa de Puestos'!G$2),"")))</f>
        <v>#NAME?</v>
      </c>
      <c r="H9" s="214" t="e">
        <f t="array" aca="1" ref="H9" ca="1">_xlfn.TEXTJOIN(","&amp;CHAR(10),TRUE,_xlfn._xlws.SORT(_xlfn._xlws.FILTER('Resultados General'!$K$11:$K$510,('Resultados General'!$J$11:$J$510='Mapa de Puestos'!$B9)*('Resultados General'!$E$11:$E$510='Mapa de Puestos'!H$2),"")))</f>
        <v>#NAME?</v>
      </c>
      <c r="I9" s="78" t="e">
        <f t="array" aca="1" ref="I9" ca="1">_xlfn.TEXTJOIN(","&amp;CHAR(10),TRUE,_xlfn._xlws.SORT(_xlfn._xlws.FILTER('Resultados General'!$K$11:$K$510,('Resultados General'!$J$11:$J$510='Mapa de Puestos'!$B9)*('Resultados General'!$E$11:$E$510='Mapa de Puestos'!I$2),"")))</f>
        <v>#NAME?</v>
      </c>
      <c r="J9" s="78" t="e">
        <f t="array" aca="1" ref="J9" ca="1">_xlfn.TEXTJOIN(","&amp;CHAR(10),TRUE,_xlfn._xlws.SORT(_xlfn._xlws.FILTER('Resultados General'!$K$11:$K$510,('Resultados General'!$J$11:$J$510='Mapa de Puestos'!$B9)*('Resultados General'!$E$11:$E$510='Mapa de Puestos'!J$2),"")))</f>
        <v>#NAME?</v>
      </c>
      <c r="K9" s="78" t="e">
        <f t="array" aca="1" ref="K9" ca="1">_xlfn.TEXTJOIN(","&amp;CHAR(10),TRUE,_xlfn._xlws.SORT(_xlfn._xlws.FILTER('Resultados General'!$K$11:$K$510,('Resultados General'!$J$11:$J$510='Mapa de Puestos'!$B9)*('Resultados General'!$E$11:$E$510='Mapa de Puestos'!K$2),"")))</f>
        <v>#NAME?</v>
      </c>
      <c r="L9" s="78" t="e">
        <f t="array" aca="1" ref="L9" ca="1">_xlfn.TEXTJOIN(","&amp;CHAR(10),TRUE,_xlfn._xlws.SORT(_xlfn._xlws.FILTER('Resultados General'!$K$11:$K$510,('Resultados General'!$J$11:$J$510='Mapa de Puestos'!$B9)*('Resultados General'!$E$11:$E$510='Mapa de Puestos'!L$2),"")))</f>
        <v>#NAME?</v>
      </c>
      <c r="M9" s="78" t="e">
        <f t="array" aca="1" ref="M9" ca="1">_xlfn.TEXTJOIN(","&amp;CHAR(10),TRUE,_xlfn._xlws.SORT(_xlfn._xlws.FILTER('Resultados General'!$K$11:$K$510,('Resultados General'!$J$11:$J$510='Mapa de Puestos'!$B9)*('Resultados General'!$E$11:$E$510='Mapa de Puestos'!M$2),"")))</f>
        <v>#NAME?</v>
      </c>
      <c r="N9" s="78" t="e">
        <f t="array" aca="1" ref="N9" ca="1">_xlfn.TEXTJOIN(","&amp;CHAR(10),TRUE,_xlfn._xlws.SORT(_xlfn._xlws.FILTER('Resultados General'!$K$11:$K$510,('Resultados General'!$J$11:$J$510='Mapa de Puestos'!$B9)*('Resultados General'!$E$11:$E$510='Mapa de Puestos'!N$2),"")))</f>
        <v>#NAME?</v>
      </c>
      <c r="O9" s="78" t="e">
        <f t="array" aca="1" ref="O9" ca="1">_xlfn.TEXTJOIN(","&amp;CHAR(10),TRUE,_xlfn._xlws.SORT(_xlfn._xlws.FILTER('Resultados General'!$K$11:$K$510,('Resultados General'!$J$11:$J$510='Mapa de Puestos'!$B9)*('Resultados General'!$E$11:$E$510='Mapa de Puestos'!O$2),"")))</f>
        <v>#NAME?</v>
      </c>
      <c r="P9" s="78" t="e">
        <f t="array" aca="1" ref="P9" ca="1">_xlfn.TEXTJOIN(","&amp;CHAR(10),TRUE,_xlfn._xlws.SORT(_xlfn._xlws.FILTER('Resultados General'!$K$11:$K$510,('Resultados General'!$J$11:$J$510='Mapa de Puestos'!$B9)*('Resultados General'!$E$11:$E$510='Mapa de Puestos'!P$2),"")))</f>
        <v>#NAME?</v>
      </c>
      <c r="Q9" s="78" t="e">
        <f t="array" aca="1" ref="Q9" ca="1">_xlfn.TEXTJOIN(","&amp;CHAR(10),TRUE,_xlfn._xlws.SORT(_xlfn._xlws.FILTER('Resultados General'!$K$11:$K$510,('Resultados General'!$J$11:$J$510='Mapa de Puestos'!$B9)*('Resultados General'!$E$11:$E$510='Mapa de Puestos'!Q$2),"")))</f>
        <v>#NAME?</v>
      </c>
      <c r="R9" s="78" t="e">
        <f t="array" aca="1" ref="R9" ca="1">_xlfn.TEXTJOIN(","&amp;CHAR(10),TRUE,_xlfn._xlws.SORT(_xlfn._xlws.FILTER('Resultados General'!$K$11:$K$510,('Resultados General'!$J$11:$J$510='Mapa de Puestos'!$B9)*('Resultados General'!$E$11:$E$510='Mapa de Puestos'!R$2),"")))</f>
        <v>#NAME?</v>
      </c>
      <c r="S9" s="78" t="e">
        <f t="array" aca="1" ref="S9" ca="1">_xlfn.TEXTJOIN(","&amp;CHAR(10),TRUE,_xlfn._xlws.SORT(_xlfn._xlws.FILTER('Resultados General'!$K$11:$K$510,('Resultados General'!$J$11:$J$510='Mapa de Puestos'!$B9)*('Resultados General'!$E$11:$E$510='Mapa de Puestos'!S$2),"")))</f>
        <v>#NAME?</v>
      </c>
      <c r="T9" s="78" t="e">
        <f t="array" aca="1" ref="T9" ca="1">_xlfn.TEXTJOIN(","&amp;CHAR(10),TRUE,_xlfn._xlws.SORT(_xlfn._xlws.FILTER('Resultados General'!$K$11:$K$510,('Resultados General'!$J$11:$J$510='Mapa de Puestos'!$B9)*('Resultados General'!$E$11:$E$510='Mapa de Puestos'!T$2),"")))</f>
        <v>#NAME?</v>
      </c>
      <c r="U9" s="78" t="e">
        <f t="array" aca="1" ref="U9" ca="1">_xlfn.TEXTJOIN(","&amp;CHAR(10),TRUE,_xlfn._xlws.SORT(_xlfn._xlws.FILTER('Resultados General'!$K$11:$K$510,('Resultados General'!$J$11:$J$510='Mapa de Puestos'!$B9)*('Resultados General'!$E$11:$E$510='Mapa de Puestos'!U$2),"")))</f>
        <v>#NAME?</v>
      </c>
      <c r="V9" s="78" t="e">
        <f t="array" aca="1" ref="V9" ca="1">_xlfn.TEXTJOIN(","&amp;CHAR(10),TRUE,_xlfn._xlws.SORT(_xlfn._xlws.FILTER('Resultados General'!$K$11:$K$510,('Resultados General'!$J$11:$J$510='Mapa de Puestos'!$B9)*('Resultados General'!$E$11:$E$510='Mapa de Puestos'!V$2),"")))</f>
        <v>#NAME?</v>
      </c>
      <c r="W9" s="78" t="e">
        <f t="array" aca="1" ref="W9" ca="1">_xlfn.TEXTJOIN(","&amp;CHAR(10),TRUE,_xlfn._xlws.SORT(_xlfn._xlws.FILTER('Resultados General'!$K$11:$K$510,('Resultados General'!$J$11:$J$510='Mapa de Puestos'!$B9)*('Resultados General'!$E$11:$E$510='Mapa de Puestos'!W$2),"")))</f>
        <v>#NAME?</v>
      </c>
      <c r="X9" s="78" t="e">
        <f t="array" aca="1" ref="X9" ca="1">_xlfn.TEXTJOIN(","&amp;CHAR(10),TRUE,_xlfn._xlws.SORT(_xlfn._xlws.FILTER('Resultados General'!$K$11:$K$510,('Resultados General'!$J$11:$J$510='Mapa de Puestos'!$B9)*('Resultados General'!$E$11:$E$510='Mapa de Puestos'!X$2),"")))</f>
        <v>#NAME?</v>
      </c>
      <c r="Y9" s="78" t="e">
        <f t="array" aca="1" ref="Y9" ca="1">_xlfn.TEXTJOIN(","&amp;CHAR(10),TRUE,_xlfn._xlws.SORT(_xlfn._xlws.FILTER('Resultados General'!$K$11:$K$510,('Resultados General'!$J$11:$J$510='Mapa de Puestos'!$B9)*('Resultados General'!$E$11:$E$510='Mapa de Puestos'!Y$2),"")))</f>
        <v>#NAME?</v>
      </c>
      <c r="Z9" s="78" t="e">
        <f t="array" aca="1" ref="Z9" ca="1">_xlfn.TEXTJOIN(","&amp;CHAR(10),TRUE,_xlfn._xlws.SORT(_xlfn._xlws.FILTER('Resultados General'!$K$11:$K$510,('Resultados General'!$J$11:$J$510='Mapa de Puestos'!$B9)*('Resultados General'!$E$11:$E$510='Mapa de Puestos'!Z$2),"")))</f>
        <v>#NAME?</v>
      </c>
      <c r="AA9" s="78" t="e">
        <f t="array" aca="1" ref="AA9" ca="1">_xlfn.TEXTJOIN(","&amp;CHAR(10),TRUE,_xlfn._xlws.SORT(_xlfn._xlws.FILTER('Resultados General'!$K$11:$K$510,('Resultados General'!$J$11:$J$510='Mapa de Puestos'!$B9)*('Resultados General'!$E$11:$E$510='Mapa de Puestos'!AA$2),"")))</f>
        <v>#NAME?</v>
      </c>
      <c r="AB9" s="78" t="e">
        <f t="array" aca="1" ref="AB9" ca="1">_xlfn.TEXTJOIN(","&amp;CHAR(10),TRUE,_xlfn._xlws.SORT(_xlfn._xlws.FILTER('Resultados General'!$K$11:$K$510,('Resultados General'!$J$11:$J$510='Mapa de Puestos'!$B9)*('Resultados General'!$E$11:$E$510='Mapa de Puestos'!AB$2),"")))</f>
        <v>#NAME?</v>
      </c>
      <c r="AC9" s="78" t="e">
        <f t="array" aca="1" ref="AC9" ca="1">_xlfn.TEXTJOIN(","&amp;CHAR(10),TRUE,_xlfn._xlws.SORT(_xlfn._xlws.FILTER('Resultados General'!$K$11:$K$510,('Resultados General'!$J$11:$J$510='Mapa de Puestos'!$B9)*('Resultados General'!$E$11:$E$510='Mapa de Puestos'!AC$2),"")))</f>
        <v>#NAME?</v>
      </c>
      <c r="AD9" s="78" t="e">
        <f t="array" aca="1" ref="AD9" ca="1">_xlfn.TEXTJOIN(","&amp;CHAR(10),TRUE,_xlfn._xlws.SORT(_xlfn._xlws.FILTER('Resultados General'!$K$11:$K$510,('Resultados General'!$J$11:$J$510='Mapa de Puestos'!$B9)*('Resultados General'!$E$11:$E$510='Mapa de Puestos'!AD$2),"")))</f>
        <v>#NAME?</v>
      </c>
      <c r="AE9" s="78" t="e">
        <f t="array" aca="1" ref="AE9" ca="1">_xlfn.TEXTJOIN(","&amp;CHAR(10),TRUE,_xlfn._xlws.SORT(_xlfn._xlws.FILTER('Resultados General'!$K$11:$K$510,('Resultados General'!$J$11:$J$510='Mapa de Puestos'!$B9)*('Resultados General'!$E$11:$E$510='Mapa de Puestos'!AE$2),"")))</f>
        <v>#NAME?</v>
      </c>
      <c r="AF9" s="78" t="e">
        <f t="array" aca="1" ref="AF9" ca="1">_xlfn.TEXTJOIN(","&amp;CHAR(10),TRUE,_xlfn._xlws.SORT(_xlfn._xlws.FILTER('Resultados General'!$K$11:$K$510,('Resultados General'!$J$11:$J$510='Mapa de Puestos'!$B9)*('Resultados General'!$E$11:$E$510='Mapa de Puestos'!AF$2),"")))</f>
        <v>#NAME?</v>
      </c>
      <c r="AG9" s="78" t="e">
        <f t="array" aca="1" ref="AG9" ca="1">_xlfn.TEXTJOIN(","&amp;CHAR(10),TRUE,_xlfn._xlws.SORT(_xlfn._xlws.FILTER('Resultados General'!$K$11:$K$510,('Resultados General'!$J$11:$J$510='Mapa de Puestos'!$B9)*('Resultados General'!$E$11:$E$510='Mapa de Puestos'!AG$2),"")))</f>
        <v>#NAME?</v>
      </c>
      <c r="AH9" s="78" t="e">
        <f t="array" aca="1" ref="AH9" ca="1">_xlfn.TEXTJOIN(","&amp;CHAR(10),TRUE,_xlfn._xlws.SORT(_xlfn._xlws.FILTER('Resultados General'!$K$11:$K$510,('Resultados General'!$J$11:$J$510='Mapa de Puestos'!$B9)*('Resultados General'!$E$11:$E$510='Mapa de Puestos'!AH$2),"")))</f>
        <v>#NAME?</v>
      </c>
      <c r="AI9" s="78" t="e">
        <f t="array" aca="1" ref="AI9" ca="1">_xlfn.TEXTJOIN(","&amp;CHAR(10),TRUE,_xlfn._xlws.SORT(_xlfn._xlws.FILTER('Resultados General'!$K$11:$K$510,('Resultados General'!$J$11:$J$510='Mapa de Puestos'!$B9)*('Resultados General'!$E$11:$E$510='Mapa de Puestos'!AI$2),"")))</f>
        <v>#NAME?</v>
      </c>
      <c r="AJ9" s="78" t="e">
        <f t="array" aca="1" ref="AJ9" ca="1">_xlfn.TEXTJOIN(","&amp;CHAR(10),TRUE,_xlfn._xlws.SORT(_xlfn._xlws.FILTER('Resultados General'!$K$11:$K$510,('Resultados General'!$J$11:$J$510='Mapa de Puestos'!$B9)*('Resultados General'!$E$11:$E$510='Mapa de Puestos'!AJ$2),"")))</f>
        <v>#NAME?</v>
      </c>
      <c r="AK9" s="78" t="e">
        <f t="array" aca="1" ref="AK9" ca="1">_xlfn.TEXTJOIN(","&amp;CHAR(10),TRUE,_xlfn._xlws.SORT(_xlfn._xlws.FILTER('Resultados General'!$K$11:$K$510,('Resultados General'!$J$11:$J$510='Mapa de Puestos'!$B9)*('Resultados General'!$E$11:$E$510='Mapa de Puestos'!AK$2),"")))</f>
        <v>#NAME?</v>
      </c>
      <c r="AL9" s="78" t="e">
        <f t="array" aca="1" ref="AL9" ca="1">_xlfn.TEXTJOIN(","&amp;CHAR(10),TRUE,_xlfn._xlws.SORT(_xlfn._xlws.FILTER('Resultados General'!$K$11:$K$510,('Resultados General'!$J$11:$J$510='Mapa de Puestos'!$B9)*('Resultados General'!$E$11:$E$510='Mapa de Puestos'!AL$2),"")))</f>
        <v>#NAME?</v>
      </c>
      <c r="AM9" s="78" t="e">
        <f t="array" aca="1" ref="AM9" ca="1">_xlfn.TEXTJOIN(","&amp;CHAR(10),TRUE,_xlfn._xlws.SORT(_xlfn._xlws.FILTER('Resultados General'!$K$11:$K$510,('Resultados General'!$J$11:$J$510='Mapa de Puestos'!$B9)*('Resultados General'!$E$11:$E$510='Mapa de Puestos'!AM$2),"")))</f>
        <v>#NAME?</v>
      </c>
      <c r="AN9" s="78" t="e">
        <f t="array" aca="1" ref="AN9" ca="1">_xlfn.TEXTJOIN(","&amp;CHAR(10),TRUE,_xlfn._xlws.SORT(_xlfn._xlws.FILTER('Resultados General'!$K$11:$K$510,('Resultados General'!$J$11:$J$510='Mapa de Puestos'!$B9)*('Resultados General'!$E$11:$E$510='Mapa de Puestos'!AN$2),"")))</f>
        <v>#NAME?</v>
      </c>
      <c r="AO9" s="78" t="e">
        <f t="array" aca="1" ref="AO9" ca="1">_xlfn.TEXTJOIN(","&amp;CHAR(10),TRUE,_xlfn._xlws.SORT(_xlfn._xlws.FILTER('Resultados General'!$K$11:$K$510,('Resultados General'!$J$11:$J$510='Mapa de Puestos'!$B9)*('Resultados General'!$E$11:$E$510='Mapa de Puestos'!AO$2),"")))</f>
        <v>#NAME?</v>
      </c>
      <c r="AP9" s="78" t="e">
        <f t="array" aca="1" ref="AP9" ca="1">_xlfn.TEXTJOIN(","&amp;CHAR(10),TRUE,_xlfn._xlws.SORT(_xlfn._xlws.FILTER('Resultados General'!$K$11:$K$510,('Resultados General'!$J$11:$J$510='Mapa de Puestos'!$B9)*('Resultados General'!$E$11:$E$510='Mapa de Puestos'!AP$2),"")))</f>
        <v>#NAME?</v>
      </c>
      <c r="AQ9" s="78" t="e">
        <f t="array" aca="1" ref="AQ9" ca="1">_xlfn.TEXTJOIN(","&amp;CHAR(10),TRUE,_xlfn._xlws.SORT(_xlfn._xlws.FILTER('Resultados General'!$K$11:$K$510,('Resultados General'!$J$11:$J$510='Mapa de Puestos'!$B9)*('Resultados General'!$E$11:$E$510='Mapa de Puestos'!AQ$2),"")))</f>
        <v>#NAME?</v>
      </c>
      <c r="AR9" s="78" t="e">
        <f t="array" aca="1" ref="AR9" ca="1">_xlfn.TEXTJOIN(","&amp;CHAR(10),TRUE,_xlfn._xlws.SORT(_xlfn._xlws.FILTER('Resultados General'!$K$11:$K$510,('Resultados General'!$J$11:$J$510='Mapa de Puestos'!$B9)*('Resultados General'!$E$11:$E$510='Mapa de Puestos'!AR$2),"")))</f>
        <v>#NAME?</v>
      </c>
      <c r="AS9" s="78" t="e">
        <f t="array" aca="1" ref="AS9" ca="1">_xlfn.TEXTJOIN(","&amp;CHAR(10),TRUE,_xlfn._xlws.SORT(_xlfn._xlws.FILTER('Resultados General'!$K$11:$K$510,('Resultados General'!$J$11:$J$510='Mapa de Puestos'!$B9)*('Resultados General'!$E$11:$E$510='Mapa de Puestos'!AS$2),"")))</f>
        <v>#NAME?</v>
      </c>
      <c r="AT9" s="78" t="e">
        <f t="array" aca="1" ref="AT9" ca="1">_xlfn.TEXTJOIN(","&amp;CHAR(10),TRUE,_xlfn._xlws.SORT(_xlfn._xlws.FILTER('Resultados General'!$K$11:$K$510,('Resultados General'!$J$11:$J$510='Mapa de Puestos'!$B9)*('Resultados General'!$E$11:$E$510='Mapa de Puestos'!AT$2),"")))</f>
        <v>#NAME?</v>
      </c>
      <c r="AU9" s="78" t="e">
        <f t="array" aca="1" ref="AU9" ca="1">_xlfn.TEXTJOIN(","&amp;CHAR(10),TRUE,_xlfn._xlws.SORT(_xlfn._xlws.FILTER('Resultados General'!$K$11:$K$510,('Resultados General'!$J$11:$J$510='Mapa de Puestos'!$B9)*('Resultados General'!$E$11:$E$510='Mapa de Puestos'!AU$2),"")))</f>
        <v>#NAME?</v>
      </c>
      <c r="AV9" s="78" t="e">
        <f t="array" aca="1" ref="AV9" ca="1">_xlfn.TEXTJOIN(","&amp;CHAR(10),TRUE,_xlfn._xlws.SORT(_xlfn._xlws.FILTER('Resultados General'!$K$11:$K$510,('Resultados General'!$J$11:$J$510='Mapa de Puestos'!$B9)*('Resultados General'!$E$11:$E$510='Mapa de Puestos'!AV$2),"")))</f>
        <v>#NAME?</v>
      </c>
      <c r="AW9" s="78" t="e">
        <f t="array" aca="1" ref="AW9" ca="1">_xlfn.TEXTJOIN(","&amp;CHAR(10),TRUE,_xlfn._xlws.SORT(_xlfn._xlws.FILTER('Resultados General'!$K$11:$K$510,('Resultados General'!$J$11:$J$510='Mapa de Puestos'!$B9)*('Resultados General'!$E$11:$E$510='Mapa de Puestos'!AW$2),"")))</f>
        <v>#NAME?</v>
      </c>
      <c r="AX9" s="78" t="e">
        <f t="array" aca="1" ref="AX9" ca="1">_xlfn.TEXTJOIN(","&amp;CHAR(10),TRUE,_xlfn._xlws.SORT(_xlfn._xlws.FILTER('Resultados General'!$K$11:$K$510,('Resultados General'!$J$11:$J$510='Mapa de Puestos'!$B9)*('Resultados General'!$E$11:$E$510='Mapa de Puestos'!AX$2),"")))</f>
        <v>#NAME?</v>
      </c>
      <c r="AY9" s="78" t="e">
        <f t="array" aca="1" ref="AY9" ca="1">_xlfn.TEXTJOIN(","&amp;CHAR(10),TRUE,_xlfn._xlws.SORT(_xlfn._xlws.FILTER('Resultados General'!$K$11:$K$510,('Resultados General'!$J$11:$J$510='Mapa de Puestos'!$B9)*('Resultados General'!$E$11:$E$510='Mapa de Puestos'!AY$2),"")))</f>
        <v>#NAME?</v>
      </c>
      <c r="AZ9" s="78" t="e">
        <f t="array" aca="1" ref="AZ9" ca="1">_xlfn.TEXTJOIN(","&amp;CHAR(10),TRUE,_xlfn._xlws.SORT(_xlfn._xlws.FILTER('Resultados General'!$K$11:$K$510,('Resultados General'!$J$11:$J$510='Mapa de Puestos'!$B9)*('Resultados General'!$E$11:$E$510='Mapa de Puestos'!AZ$2),"")))</f>
        <v>#NAME?</v>
      </c>
      <c r="BA9" s="78" t="e">
        <f t="array" aca="1" ref="BA9" ca="1">_xlfn.TEXTJOIN(","&amp;CHAR(10),TRUE,_xlfn._xlws.SORT(_xlfn._xlws.FILTER('Resultados General'!$K$11:$K$510,('Resultados General'!$J$11:$J$510='Mapa de Puestos'!$B9)*('Resultados General'!$E$11:$E$510='Mapa de Puestos'!BA$2),"")))</f>
        <v>#NAME?</v>
      </c>
      <c r="BB9" s="78" t="e">
        <f t="array" aca="1" ref="BB9" ca="1">_xlfn.TEXTJOIN(","&amp;CHAR(10),TRUE,_xlfn._xlws.SORT(_xlfn._xlws.FILTER('Resultados General'!$K$11:$K$510,('Resultados General'!$J$11:$J$510='Mapa de Puestos'!$B9)*('Resultados General'!$E$11:$E$510='Mapa de Puestos'!BB$2),"")))</f>
        <v>#NAME?</v>
      </c>
      <c r="BC9" s="78" t="e">
        <f t="array" aca="1" ref="BC9" ca="1">_xlfn.TEXTJOIN(","&amp;CHAR(10),TRUE,_xlfn._xlws.SORT(_xlfn._xlws.FILTER('Resultados General'!$K$11:$K$510,('Resultados General'!$J$11:$J$510='Mapa de Puestos'!$B9)*('Resultados General'!$E$11:$E$510='Mapa de Puestos'!BC$2),"")))</f>
        <v>#NAME?</v>
      </c>
      <c r="BD9" s="78" t="e">
        <f t="array" aca="1" ref="BD9" ca="1">_xlfn.TEXTJOIN(","&amp;CHAR(10),TRUE,_xlfn._xlws.SORT(_xlfn._xlws.FILTER('Resultados General'!$K$11:$K$510,('Resultados General'!$J$11:$J$510='Mapa de Puestos'!$B9)*('Resultados General'!$E$11:$E$510='Mapa de Puestos'!BD$2),"")))</f>
        <v>#NAME?</v>
      </c>
      <c r="BE9" s="78" t="e">
        <f t="array" aca="1" ref="BE9" ca="1">_xlfn.TEXTJOIN(","&amp;CHAR(10),TRUE,_xlfn._xlws.SORT(_xlfn._xlws.FILTER('Resultados General'!$K$11:$K$510,('Resultados General'!$J$11:$J$510='Mapa de Puestos'!$B9)*('Resultados General'!$E$11:$E$510='Mapa de Puestos'!BE$2),"")))</f>
        <v>#NAME?</v>
      </c>
      <c r="BF9" s="78" t="e">
        <f t="array" aca="1" ref="BF9" ca="1">_xlfn.TEXTJOIN(","&amp;CHAR(10),TRUE,_xlfn._xlws.SORT(_xlfn._xlws.FILTER('Resultados General'!$K$11:$K$510,('Resultados General'!$J$11:$J$510='Mapa de Puestos'!$B9)*('Resultados General'!$E$11:$E$510='Mapa de Puestos'!BF$2),"")))</f>
        <v>#NAME?</v>
      </c>
      <c r="BG9" s="78" t="e">
        <f t="array" aca="1" ref="BG9" ca="1">_xlfn.TEXTJOIN(","&amp;CHAR(10),TRUE,_xlfn._xlws.SORT(_xlfn._xlws.FILTER('Resultados General'!$K$11:$K$510,('Resultados General'!$J$11:$J$510='Mapa de Puestos'!$B9)*('Resultados General'!$E$11:$E$510='Mapa de Puestos'!BG$2),"")))</f>
        <v>#NAME?</v>
      </c>
      <c r="BH9" s="78" t="e">
        <f t="array" aca="1" ref="BH9" ca="1">_xlfn.TEXTJOIN(","&amp;CHAR(10),TRUE,_xlfn._xlws.SORT(_xlfn._xlws.FILTER('Resultados General'!$K$11:$K$510,('Resultados General'!$J$11:$J$510='Mapa de Puestos'!$B9)*('Resultados General'!$E$11:$E$510='Mapa de Puestos'!BH$2),"")))</f>
        <v>#NAME?</v>
      </c>
      <c r="BI9" s="78" t="e">
        <f t="array" aca="1" ref="BI9" ca="1">_xlfn.TEXTJOIN(","&amp;CHAR(10),TRUE,_xlfn._xlws.SORT(_xlfn._xlws.FILTER('Resultados General'!$K$11:$K$510,('Resultados General'!$J$11:$J$510='Mapa de Puestos'!$B9)*('Resultados General'!$E$11:$E$510='Mapa de Puestos'!BI$2),"")))</f>
        <v>#NAME?</v>
      </c>
      <c r="BJ9" s="78" t="e">
        <f t="array" aca="1" ref="BJ9" ca="1">_xlfn.TEXTJOIN(","&amp;CHAR(10),TRUE,_xlfn._xlws.SORT(_xlfn._xlws.FILTER('Resultados General'!$K$11:$K$510,('Resultados General'!$J$11:$J$510='Mapa de Puestos'!$B9)*('Resultados General'!$E$11:$E$510='Mapa de Puestos'!BJ$2),"")))</f>
        <v>#NAME?</v>
      </c>
      <c r="BK9" s="78" t="e">
        <f t="array" aca="1" ref="BK9" ca="1">_xlfn.TEXTJOIN(","&amp;CHAR(10),TRUE,_xlfn._xlws.SORT(_xlfn._xlws.FILTER('Resultados General'!$K$11:$K$510,('Resultados General'!$J$11:$J$510='Mapa de Puestos'!$B9)*('Resultados General'!$E$11:$E$510='Mapa de Puestos'!BK$2),"")))</f>
        <v>#NAME?</v>
      </c>
      <c r="BL9" s="78" t="e">
        <f t="array" aca="1" ref="BL9" ca="1">_xlfn.TEXTJOIN(","&amp;CHAR(10),TRUE,_xlfn._xlws.SORT(_xlfn._xlws.FILTER('Resultados General'!$K$11:$K$510,('Resultados General'!$J$11:$J$510='Mapa de Puestos'!$B9)*('Resultados General'!$E$11:$E$510='Mapa de Puestos'!BL$2),"")))</f>
        <v>#NAME?</v>
      </c>
    </row>
    <row r="10" spans="1:64" ht="90" customHeight="1">
      <c r="A10" s="202"/>
      <c r="B10" s="203" t="s">
        <v>198</v>
      </c>
      <c r="C10" s="214" t="e">
        <f t="array" aca="1" ref="C10" ca="1">_xlfn.TEXTJOIN(","&amp;CHAR(10),TRUE,_xlfn._xlws.SORT(_xlfn._xlws.FILTER('Resultados General'!$K$11:$K$510,('Resultados General'!$J$11:$J$510='Mapa de Puestos'!$B10)*('Resultados General'!$E$11:$E$510='Mapa de Puestos'!C$2),"")))</f>
        <v>#NAME?</v>
      </c>
      <c r="D10" s="214" t="e">
        <f t="array" aca="1" ref="D10" ca="1">_xlfn.TEXTJOIN(","&amp;CHAR(10),TRUE,_xlfn._xlws.SORT(_xlfn._xlws.FILTER('Resultados General'!$K$11:$K$510,('Resultados General'!$J$11:$J$510='Mapa de Puestos'!$B10)*('Resultados General'!$E$11:$E$510='Mapa de Puestos'!D$2),"")))</f>
        <v>#NAME?</v>
      </c>
      <c r="E10" s="214" t="e">
        <f t="array" aca="1" ref="E10" ca="1">_xlfn.TEXTJOIN(","&amp;CHAR(10),TRUE,_xlfn._xlws.SORT(_xlfn._xlws.FILTER('Resultados General'!$K$11:$K$510,('Resultados General'!$J$11:$J$510='Mapa de Puestos'!$B10)*('Resultados General'!$E$11:$E$510='Mapa de Puestos'!E$2),"")))</f>
        <v>#NAME?</v>
      </c>
      <c r="F10" s="214" t="e">
        <f t="array" aca="1" ref="F10" ca="1">_xlfn.TEXTJOIN(","&amp;CHAR(10),TRUE,_xlfn._xlws.SORT(_xlfn._xlws.FILTER('Resultados General'!$K$11:$K$510,('Resultados General'!$J$11:$J$510='Mapa de Puestos'!$B10)*('Resultados General'!$E$11:$E$510='Mapa de Puestos'!F$2),"")))</f>
        <v>#NAME?</v>
      </c>
      <c r="G10" s="214" t="e">
        <f t="array" aca="1" ref="G10" ca="1">_xlfn.TEXTJOIN(","&amp;CHAR(10),TRUE,_xlfn._xlws.SORT(_xlfn._xlws.FILTER('Resultados General'!$K$11:$K$510,('Resultados General'!$J$11:$J$510='Mapa de Puestos'!$B10)*('Resultados General'!$E$11:$E$510='Mapa de Puestos'!G$2),"")))</f>
        <v>#NAME?</v>
      </c>
      <c r="H10" s="214" t="e">
        <f t="array" aca="1" ref="H10" ca="1">_xlfn.TEXTJOIN(","&amp;CHAR(10),TRUE,_xlfn._xlws.SORT(_xlfn._xlws.FILTER('Resultados General'!$K$11:$K$510,('Resultados General'!$J$11:$J$510='Mapa de Puestos'!$B10)*('Resultados General'!$E$11:$E$510='Mapa de Puestos'!H$2),"")))</f>
        <v>#NAME?</v>
      </c>
      <c r="I10" s="78" t="e">
        <f t="array" aca="1" ref="I10" ca="1">_xlfn.TEXTJOIN(","&amp;CHAR(10),TRUE,_xlfn._xlws.SORT(_xlfn._xlws.FILTER('Resultados General'!$K$11:$K$510,('Resultados General'!$J$11:$J$510='Mapa de Puestos'!$B10)*('Resultados General'!$E$11:$E$510='Mapa de Puestos'!I$2),"")))</f>
        <v>#NAME?</v>
      </c>
      <c r="J10" s="78" t="e">
        <f t="array" aca="1" ref="J10" ca="1">_xlfn.TEXTJOIN(","&amp;CHAR(10),TRUE,_xlfn._xlws.SORT(_xlfn._xlws.FILTER('Resultados General'!$K$11:$K$510,('Resultados General'!$J$11:$J$510='Mapa de Puestos'!$B10)*('Resultados General'!$E$11:$E$510='Mapa de Puestos'!J$2),"")))</f>
        <v>#NAME?</v>
      </c>
      <c r="K10" s="78" t="e">
        <f t="array" aca="1" ref="K10" ca="1">_xlfn.TEXTJOIN(","&amp;CHAR(10),TRUE,_xlfn._xlws.SORT(_xlfn._xlws.FILTER('Resultados General'!$K$11:$K$510,('Resultados General'!$J$11:$J$510='Mapa de Puestos'!$B10)*('Resultados General'!$E$11:$E$510='Mapa de Puestos'!K$2),"")))</f>
        <v>#NAME?</v>
      </c>
      <c r="L10" s="78" t="e">
        <f t="array" aca="1" ref="L10" ca="1">_xlfn.TEXTJOIN(","&amp;CHAR(10),TRUE,_xlfn._xlws.SORT(_xlfn._xlws.FILTER('Resultados General'!$K$11:$K$510,('Resultados General'!$J$11:$J$510='Mapa de Puestos'!$B10)*('Resultados General'!$E$11:$E$510='Mapa de Puestos'!L$2),"")))</f>
        <v>#NAME?</v>
      </c>
      <c r="M10" s="78" t="e">
        <f t="array" aca="1" ref="M10" ca="1">_xlfn.TEXTJOIN(","&amp;CHAR(10),TRUE,_xlfn._xlws.SORT(_xlfn._xlws.FILTER('Resultados General'!$K$11:$K$510,('Resultados General'!$J$11:$J$510='Mapa de Puestos'!$B10)*('Resultados General'!$E$11:$E$510='Mapa de Puestos'!M$2),"")))</f>
        <v>#NAME?</v>
      </c>
      <c r="N10" s="78" t="e">
        <f t="array" aca="1" ref="N10" ca="1">_xlfn.TEXTJOIN(","&amp;CHAR(10),TRUE,_xlfn._xlws.SORT(_xlfn._xlws.FILTER('Resultados General'!$K$11:$K$510,('Resultados General'!$J$11:$J$510='Mapa de Puestos'!$B10)*('Resultados General'!$E$11:$E$510='Mapa de Puestos'!N$2),"")))</f>
        <v>#NAME?</v>
      </c>
      <c r="O10" s="78" t="e">
        <f t="array" aca="1" ref="O10" ca="1">_xlfn.TEXTJOIN(","&amp;CHAR(10),TRUE,_xlfn._xlws.SORT(_xlfn._xlws.FILTER('Resultados General'!$K$11:$K$510,('Resultados General'!$J$11:$J$510='Mapa de Puestos'!$B10)*('Resultados General'!$E$11:$E$510='Mapa de Puestos'!O$2),"")))</f>
        <v>#NAME?</v>
      </c>
      <c r="P10" s="78" t="e">
        <f t="array" aca="1" ref="P10" ca="1">_xlfn.TEXTJOIN(","&amp;CHAR(10),TRUE,_xlfn._xlws.SORT(_xlfn._xlws.FILTER('Resultados General'!$K$11:$K$510,('Resultados General'!$J$11:$J$510='Mapa de Puestos'!$B10)*('Resultados General'!$E$11:$E$510='Mapa de Puestos'!P$2),"")))</f>
        <v>#NAME?</v>
      </c>
      <c r="Q10" s="78" t="e">
        <f t="array" aca="1" ref="Q10" ca="1">_xlfn.TEXTJOIN(","&amp;CHAR(10),TRUE,_xlfn._xlws.SORT(_xlfn._xlws.FILTER('Resultados General'!$K$11:$K$510,('Resultados General'!$J$11:$J$510='Mapa de Puestos'!$B10)*('Resultados General'!$E$11:$E$510='Mapa de Puestos'!Q$2),"")))</f>
        <v>#NAME?</v>
      </c>
      <c r="R10" s="78" t="e">
        <f t="array" aca="1" ref="R10" ca="1">_xlfn.TEXTJOIN(","&amp;CHAR(10),TRUE,_xlfn._xlws.SORT(_xlfn._xlws.FILTER('Resultados General'!$K$11:$K$510,('Resultados General'!$J$11:$J$510='Mapa de Puestos'!$B10)*('Resultados General'!$E$11:$E$510='Mapa de Puestos'!R$2),"")))</f>
        <v>#NAME?</v>
      </c>
      <c r="S10" s="78" t="e">
        <f t="array" aca="1" ref="S10" ca="1">_xlfn.TEXTJOIN(","&amp;CHAR(10),TRUE,_xlfn._xlws.SORT(_xlfn._xlws.FILTER('Resultados General'!$K$11:$K$510,('Resultados General'!$J$11:$J$510='Mapa de Puestos'!$B10)*('Resultados General'!$E$11:$E$510='Mapa de Puestos'!S$2),"")))</f>
        <v>#NAME?</v>
      </c>
      <c r="T10" s="78" t="e">
        <f t="array" aca="1" ref="T10" ca="1">_xlfn.TEXTJOIN(","&amp;CHAR(10),TRUE,_xlfn._xlws.SORT(_xlfn._xlws.FILTER('Resultados General'!$K$11:$K$510,('Resultados General'!$J$11:$J$510='Mapa de Puestos'!$B10)*('Resultados General'!$E$11:$E$510='Mapa de Puestos'!T$2),"")))</f>
        <v>#NAME?</v>
      </c>
      <c r="U10" s="78" t="e">
        <f t="array" aca="1" ref="U10" ca="1">_xlfn.TEXTJOIN(","&amp;CHAR(10),TRUE,_xlfn._xlws.SORT(_xlfn._xlws.FILTER('Resultados General'!$K$11:$K$510,('Resultados General'!$J$11:$J$510='Mapa de Puestos'!$B10)*('Resultados General'!$E$11:$E$510='Mapa de Puestos'!U$2),"")))</f>
        <v>#NAME?</v>
      </c>
      <c r="V10" s="78" t="e">
        <f t="array" aca="1" ref="V10" ca="1">_xlfn.TEXTJOIN(","&amp;CHAR(10),TRUE,_xlfn._xlws.SORT(_xlfn._xlws.FILTER('Resultados General'!$K$11:$K$510,('Resultados General'!$J$11:$J$510='Mapa de Puestos'!$B10)*('Resultados General'!$E$11:$E$510='Mapa de Puestos'!V$2),"")))</f>
        <v>#NAME?</v>
      </c>
      <c r="W10" s="78" t="e">
        <f t="array" aca="1" ref="W10" ca="1">_xlfn.TEXTJOIN(","&amp;CHAR(10),TRUE,_xlfn._xlws.SORT(_xlfn._xlws.FILTER('Resultados General'!$K$11:$K$510,('Resultados General'!$J$11:$J$510='Mapa de Puestos'!$B10)*('Resultados General'!$E$11:$E$510='Mapa de Puestos'!W$2),"")))</f>
        <v>#NAME?</v>
      </c>
      <c r="X10" s="78" t="e">
        <f t="array" aca="1" ref="X10" ca="1">_xlfn.TEXTJOIN(","&amp;CHAR(10),TRUE,_xlfn._xlws.SORT(_xlfn._xlws.FILTER('Resultados General'!$K$11:$K$510,('Resultados General'!$J$11:$J$510='Mapa de Puestos'!$B10)*('Resultados General'!$E$11:$E$510='Mapa de Puestos'!X$2),"")))</f>
        <v>#NAME?</v>
      </c>
      <c r="Y10" s="78" t="e">
        <f t="array" aca="1" ref="Y10" ca="1">_xlfn.TEXTJOIN(","&amp;CHAR(10),TRUE,_xlfn._xlws.SORT(_xlfn._xlws.FILTER('Resultados General'!$K$11:$K$510,('Resultados General'!$J$11:$J$510='Mapa de Puestos'!$B10)*('Resultados General'!$E$11:$E$510='Mapa de Puestos'!Y$2),"")))</f>
        <v>#NAME?</v>
      </c>
      <c r="Z10" s="78" t="e">
        <f t="array" aca="1" ref="Z10" ca="1">_xlfn.TEXTJOIN(","&amp;CHAR(10),TRUE,_xlfn._xlws.SORT(_xlfn._xlws.FILTER('Resultados General'!$K$11:$K$510,('Resultados General'!$J$11:$J$510='Mapa de Puestos'!$B10)*('Resultados General'!$E$11:$E$510='Mapa de Puestos'!Z$2),"")))</f>
        <v>#NAME?</v>
      </c>
      <c r="AA10" s="78" t="e">
        <f t="array" aca="1" ref="AA10" ca="1">_xlfn.TEXTJOIN(","&amp;CHAR(10),TRUE,_xlfn._xlws.SORT(_xlfn._xlws.FILTER('Resultados General'!$K$11:$K$510,('Resultados General'!$J$11:$J$510='Mapa de Puestos'!$B10)*('Resultados General'!$E$11:$E$510='Mapa de Puestos'!AA$2),"")))</f>
        <v>#NAME?</v>
      </c>
      <c r="AB10" s="78" t="e">
        <f t="array" aca="1" ref="AB10" ca="1">_xlfn.TEXTJOIN(","&amp;CHAR(10),TRUE,_xlfn._xlws.SORT(_xlfn._xlws.FILTER('Resultados General'!$K$11:$K$510,('Resultados General'!$J$11:$J$510='Mapa de Puestos'!$B10)*('Resultados General'!$E$11:$E$510='Mapa de Puestos'!AB$2),"")))</f>
        <v>#NAME?</v>
      </c>
      <c r="AC10" s="78" t="e">
        <f t="array" aca="1" ref="AC10" ca="1">_xlfn.TEXTJOIN(","&amp;CHAR(10),TRUE,_xlfn._xlws.SORT(_xlfn._xlws.FILTER('Resultados General'!$K$11:$K$510,('Resultados General'!$J$11:$J$510='Mapa de Puestos'!$B10)*('Resultados General'!$E$11:$E$510='Mapa de Puestos'!AC$2),"")))</f>
        <v>#NAME?</v>
      </c>
      <c r="AD10" s="78" t="e">
        <f t="array" aca="1" ref="AD10" ca="1">_xlfn.TEXTJOIN(","&amp;CHAR(10),TRUE,_xlfn._xlws.SORT(_xlfn._xlws.FILTER('Resultados General'!$K$11:$K$510,('Resultados General'!$J$11:$J$510='Mapa de Puestos'!$B10)*('Resultados General'!$E$11:$E$510='Mapa de Puestos'!AD$2),"")))</f>
        <v>#NAME?</v>
      </c>
      <c r="AE10" s="78" t="e">
        <f t="array" aca="1" ref="AE10" ca="1">_xlfn.TEXTJOIN(","&amp;CHAR(10),TRUE,_xlfn._xlws.SORT(_xlfn._xlws.FILTER('Resultados General'!$K$11:$K$510,('Resultados General'!$J$11:$J$510='Mapa de Puestos'!$B10)*('Resultados General'!$E$11:$E$510='Mapa de Puestos'!AE$2),"")))</f>
        <v>#NAME?</v>
      </c>
      <c r="AF10" s="78" t="e">
        <f t="array" aca="1" ref="AF10" ca="1">_xlfn.TEXTJOIN(","&amp;CHAR(10),TRUE,_xlfn._xlws.SORT(_xlfn._xlws.FILTER('Resultados General'!$K$11:$K$510,('Resultados General'!$J$11:$J$510='Mapa de Puestos'!$B10)*('Resultados General'!$E$11:$E$510='Mapa de Puestos'!AF$2),"")))</f>
        <v>#NAME?</v>
      </c>
      <c r="AG10" s="78" t="e">
        <f t="array" aca="1" ref="AG10" ca="1">_xlfn.TEXTJOIN(","&amp;CHAR(10),TRUE,_xlfn._xlws.SORT(_xlfn._xlws.FILTER('Resultados General'!$K$11:$K$510,('Resultados General'!$J$11:$J$510='Mapa de Puestos'!$B10)*('Resultados General'!$E$11:$E$510='Mapa de Puestos'!AG$2),"")))</f>
        <v>#NAME?</v>
      </c>
      <c r="AH10" s="78" t="e">
        <f t="array" aca="1" ref="AH10" ca="1">_xlfn.TEXTJOIN(","&amp;CHAR(10),TRUE,_xlfn._xlws.SORT(_xlfn._xlws.FILTER('Resultados General'!$K$11:$K$510,('Resultados General'!$J$11:$J$510='Mapa de Puestos'!$B10)*('Resultados General'!$E$11:$E$510='Mapa de Puestos'!AH$2),"")))</f>
        <v>#NAME?</v>
      </c>
      <c r="AI10" s="78" t="e">
        <f t="array" aca="1" ref="AI10" ca="1">_xlfn.TEXTJOIN(","&amp;CHAR(10),TRUE,_xlfn._xlws.SORT(_xlfn._xlws.FILTER('Resultados General'!$K$11:$K$510,('Resultados General'!$J$11:$J$510='Mapa de Puestos'!$B10)*('Resultados General'!$E$11:$E$510='Mapa de Puestos'!AI$2),"")))</f>
        <v>#NAME?</v>
      </c>
      <c r="AJ10" s="78" t="e">
        <f t="array" aca="1" ref="AJ10" ca="1">_xlfn.TEXTJOIN(","&amp;CHAR(10),TRUE,_xlfn._xlws.SORT(_xlfn._xlws.FILTER('Resultados General'!$K$11:$K$510,('Resultados General'!$J$11:$J$510='Mapa de Puestos'!$B10)*('Resultados General'!$E$11:$E$510='Mapa de Puestos'!AJ$2),"")))</f>
        <v>#NAME?</v>
      </c>
      <c r="AK10" s="78" t="e">
        <f t="array" aca="1" ref="AK10" ca="1">_xlfn.TEXTJOIN(","&amp;CHAR(10),TRUE,_xlfn._xlws.SORT(_xlfn._xlws.FILTER('Resultados General'!$K$11:$K$510,('Resultados General'!$J$11:$J$510='Mapa de Puestos'!$B10)*('Resultados General'!$E$11:$E$510='Mapa de Puestos'!AK$2),"")))</f>
        <v>#NAME?</v>
      </c>
      <c r="AL10" s="78" t="e">
        <f t="array" aca="1" ref="AL10" ca="1">_xlfn.TEXTJOIN(","&amp;CHAR(10),TRUE,_xlfn._xlws.SORT(_xlfn._xlws.FILTER('Resultados General'!$K$11:$K$510,('Resultados General'!$J$11:$J$510='Mapa de Puestos'!$B10)*('Resultados General'!$E$11:$E$510='Mapa de Puestos'!AL$2),"")))</f>
        <v>#NAME?</v>
      </c>
      <c r="AM10" s="78" t="e">
        <f t="array" aca="1" ref="AM10" ca="1">_xlfn.TEXTJOIN(","&amp;CHAR(10),TRUE,_xlfn._xlws.SORT(_xlfn._xlws.FILTER('Resultados General'!$K$11:$K$510,('Resultados General'!$J$11:$J$510='Mapa de Puestos'!$B10)*('Resultados General'!$E$11:$E$510='Mapa de Puestos'!AM$2),"")))</f>
        <v>#NAME?</v>
      </c>
      <c r="AN10" s="78" t="e">
        <f t="array" aca="1" ref="AN10" ca="1">_xlfn.TEXTJOIN(","&amp;CHAR(10),TRUE,_xlfn._xlws.SORT(_xlfn._xlws.FILTER('Resultados General'!$K$11:$K$510,('Resultados General'!$J$11:$J$510='Mapa de Puestos'!$B10)*('Resultados General'!$E$11:$E$510='Mapa de Puestos'!AN$2),"")))</f>
        <v>#NAME?</v>
      </c>
      <c r="AO10" s="78" t="e">
        <f t="array" aca="1" ref="AO10" ca="1">_xlfn.TEXTJOIN(","&amp;CHAR(10),TRUE,_xlfn._xlws.SORT(_xlfn._xlws.FILTER('Resultados General'!$K$11:$K$510,('Resultados General'!$J$11:$J$510='Mapa de Puestos'!$B10)*('Resultados General'!$E$11:$E$510='Mapa de Puestos'!AO$2),"")))</f>
        <v>#NAME?</v>
      </c>
      <c r="AP10" s="78" t="e">
        <f t="array" aca="1" ref="AP10" ca="1">_xlfn.TEXTJOIN(","&amp;CHAR(10),TRUE,_xlfn._xlws.SORT(_xlfn._xlws.FILTER('Resultados General'!$K$11:$K$510,('Resultados General'!$J$11:$J$510='Mapa de Puestos'!$B10)*('Resultados General'!$E$11:$E$510='Mapa de Puestos'!AP$2),"")))</f>
        <v>#NAME?</v>
      </c>
      <c r="AQ10" s="78" t="e">
        <f t="array" aca="1" ref="AQ10" ca="1">_xlfn.TEXTJOIN(","&amp;CHAR(10),TRUE,_xlfn._xlws.SORT(_xlfn._xlws.FILTER('Resultados General'!$K$11:$K$510,('Resultados General'!$J$11:$J$510='Mapa de Puestos'!$B10)*('Resultados General'!$E$11:$E$510='Mapa de Puestos'!AQ$2),"")))</f>
        <v>#NAME?</v>
      </c>
      <c r="AR10" s="78" t="e">
        <f t="array" aca="1" ref="AR10" ca="1">_xlfn.TEXTJOIN(","&amp;CHAR(10),TRUE,_xlfn._xlws.SORT(_xlfn._xlws.FILTER('Resultados General'!$K$11:$K$510,('Resultados General'!$J$11:$J$510='Mapa de Puestos'!$B10)*('Resultados General'!$E$11:$E$510='Mapa de Puestos'!AR$2),"")))</f>
        <v>#NAME?</v>
      </c>
      <c r="AS10" s="78" t="e">
        <f t="array" aca="1" ref="AS10" ca="1">_xlfn.TEXTJOIN(","&amp;CHAR(10),TRUE,_xlfn._xlws.SORT(_xlfn._xlws.FILTER('Resultados General'!$K$11:$K$510,('Resultados General'!$J$11:$J$510='Mapa de Puestos'!$B10)*('Resultados General'!$E$11:$E$510='Mapa de Puestos'!AS$2),"")))</f>
        <v>#NAME?</v>
      </c>
      <c r="AT10" s="78" t="e">
        <f t="array" aca="1" ref="AT10" ca="1">_xlfn.TEXTJOIN(","&amp;CHAR(10),TRUE,_xlfn._xlws.SORT(_xlfn._xlws.FILTER('Resultados General'!$K$11:$K$510,('Resultados General'!$J$11:$J$510='Mapa de Puestos'!$B10)*('Resultados General'!$E$11:$E$510='Mapa de Puestos'!AT$2),"")))</f>
        <v>#NAME?</v>
      </c>
      <c r="AU10" s="78" t="e">
        <f t="array" aca="1" ref="AU10" ca="1">_xlfn.TEXTJOIN(","&amp;CHAR(10),TRUE,_xlfn._xlws.SORT(_xlfn._xlws.FILTER('Resultados General'!$K$11:$K$510,('Resultados General'!$J$11:$J$510='Mapa de Puestos'!$B10)*('Resultados General'!$E$11:$E$510='Mapa de Puestos'!AU$2),"")))</f>
        <v>#NAME?</v>
      </c>
      <c r="AV10" s="78" t="e">
        <f t="array" aca="1" ref="AV10" ca="1">_xlfn.TEXTJOIN(","&amp;CHAR(10),TRUE,_xlfn._xlws.SORT(_xlfn._xlws.FILTER('Resultados General'!$K$11:$K$510,('Resultados General'!$J$11:$J$510='Mapa de Puestos'!$B10)*('Resultados General'!$E$11:$E$510='Mapa de Puestos'!AV$2),"")))</f>
        <v>#NAME?</v>
      </c>
      <c r="AW10" s="78" t="e">
        <f t="array" aca="1" ref="AW10" ca="1">_xlfn.TEXTJOIN(","&amp;CHAR(10),TRUE,_xlfn._xlws.SORT(_xlfn._xlws.FILTER('Resultados General'!$K$11:$K$510,('Resultados General'!$J$11:$J$510='Mapa de Puestos'!$B10)*('Resultados General'!$E$11:$E$510='Mapa de Puestos'!AW$2),"")))</f>
        <v>#NAME?</v>
      </c>
      <c r="AX10" s="78" t="e">
        <f t="array" aca="1" ref="AX10" ca="1">_xlfn.TEXTJOIN(","&amp;CHAR(10),TRUE,_xlfn._xlws.SORT(_xlfn._xlws.FILTER('Resultados General'!$K$11:$K$510,('Resultados General'!$J$11:$J$510='Mapa de Puestos'!$B10)*('Resultados General'!$E$11:$E$510='Mapa de Puestos'!AX$2),"")))</f>
        <v>#NAME?</v>
      </c>
      <c r="AY10" s="78" t="e">
        <f t="array" aca="1" ref="AY10" ca="1">_xlfn.TEXTJOIN(","&amp;CHAR(10),TRUE,_xlfn._xlws.SORT(_xlfn._xlws.FILTER('Resultados General'!$K$11:$K$510,('Resultados General'!$J$11:$J$510='Mapa de Puestos'!$B10)*('Resultados General'!$E$11:$E$510='Mapa de Puestos'!AY$2),"")))</f>
        <v>#NAME?</v>
      </c>
      <c r="AZ10" s="78" t="e">
        <f t="array" aca="1" ref="AZ10" ca="1">_xlfn.TEXTJOIN(","&amp;CHAR(10),TRUE,_xlfn._xlws.SORT(_xlfn._xlws.FILTER('Resultados General'!$K$11:$K$510,('Resultados General'!$J$11:$J$510='Mapa de Puestos'!$B10)*('Resultados General'!$E$11:$E$510='Mapa de Puestos'!AZ$2),"")))</f>
        <v>#NAME?</v>
      </c>
      <c r="BA10" s="78" t="e">
        <f t="array" aca="1" ref="BA10" ca="1">_xlfn.TEXTJOIN(","&amp;CHAR(10),TRUE,_xlfn._xlws.SORT(_xlfn._xlws.FILTER('Resultados General'!$K$11:$K$510,('Resultados General'!$J$11:$J$510='Mapa de Puestos'!$B10)*('Resultados General'!$E$11:$E$510='Mapa de Puestos'!BA$2),"")))</f>
        <v>#NAME?</v>
      </c>
      <c r="BB10" s="78" t="e">
        <f t="array" aca="1" ref="BB10" ca="1">_xlfn.TEXTJOIN(","&amp;CHAR(10),TRUE,_xlfn._xlws.SORT(_xlfn._xlws.FILTER('Resultados General'!$K$11:$K$510,('Resultados General'!$J$11:$J$510='Mapa de Puestos'!$B10)*('Resultados General'!$E$11:$E$510='Mapa de Puestos'!BB$2),"")))</f>
        <v>#NAME?</v>
      </c>
      <c r="BC10" s="78" t="e">
        <f t="array" aca="1" ref="BC10" ca="1">_xlfn.TEXTJOIN(","&amp;CHAR(10),TRUE,_xlfn._xlws.SORT(_xlfn._xlws.FILTER('Resultados General'!$K$11:$K$510,('Resultados General'!$J$11:$J$510='Mapa de Puestos'!$B10)*('Resultados General'!$E$11:$E$510='Mapa de Puestos'!BC$2),"")))</f>
        <v>#NAME?</v>
      </c>
      <c r="BD10" s="78" t="e">
        <f t="array" aca="1" ref="BD10" ca="1">_xlfn.TEXTJOIN(","&amp;CHAR(10),TRUE,_xlfn._xlws.SORT(_xlfn._xlws.FILTER('Resultados General'!$K$11:$K$510,('Resultados General'!$J$11:$J$510='Mapa de Puestos'!$B10)*('Resultados General'!$E$11:$E$510='Mapa de Puestos'!BD$2),"")))</f>
        <v>#NAME?</v>
      </c>
      <c r="BE10" s="78" t="e">
        <f t="array" aca="1" ref="BE10" ca="1">_xlfn.TEXTJOIN(","&amp;CHAR(10),TRUE,_xlfn._xlws.SORT(_xlfn._xlws.FILTER('Resultados General'!$K$11:$K$510,('Resultados General'!$J$11:$J$510='Mapa de Puestos'!$B10)*('Resultados General'!$E$11:$E$510='Mapa de Puestos'!BE$2),"")))</f>
        <v>#NAME?</v>
      </c>
      <c r="BF10" s="78" t="e">
        <f t="array" aca="1" ref="BF10" ca="1">_xlfn.TEXTJOIN(","&amp;CHAR(10),TRUE,_xlfn._xlws.SORT(_xlfn._xlws.FILTER('Resultados General'!$K$11:$K$510,('Resultados General'!$J$11:$J$510='Mapa de Puestos'!$B10)*('Resultados General'!$E$11:$E$510='Mapa de Puestos'!BF$2),"")))</f>
        <v>#NAME?</v>
      </c>
      <c r="BG10" s="78" t="e">
        <f t="array" aca="1" ref="BG10" ca="1">_xlfn.TEXTJOIN(","&amp;CHAR(10),TRUE,_xlfn._xlws.SORT(_xlfn._xlws.FILTER('Resultados General'!$K$11:$K$510,('Resultados General'!$J$11:$J$510='Mapa de Puestos'!$B10)*('Resultados General'!$E$11:$E$510='Mapa de Puestos'!BG$2),"")))</f>
        <v>#NAME?</v>
      </c>
      <c r="BH10" s="78" t="e">
        <f t="array" aca="1" ref="BH10" ca="1">_xlfn.TEXTJOIN(","&amp;CHAR(10),TRUE,_xlfn._xlws.SORT(_xlfn._xlws.FILTER('Resultados General'!$K$11:$K$510,('Resultados General'!$J$11:$J$510='Mapa de Puestos'!$B10)*('Resultados General'!$E$11:$E$510='Mapa de Puestos'!BH$2),"")))</f>
        <v>#NAME?</v>
      </c>
      <c r="BI10" s="78" t="e">
        <f t="array" aca="1" ref="BI10" ca="1">_xlfn.TEXTJOIN(","&amp;CHAR(10),TRUE,_xlfn._xlws.SORT(_xlfn._xlws.FILTER('Resultados General'!$K$11:$K$510,('Resultados General'!$J$11:$J$510='Mapa de Puestos'!$B10)*('Resultados General'!$E$11:$E$510='Mapa de Puestos'!BI$2),"")))</f>
        <v>#NAME?</v>
      </c>
      <c r="BJ10" s="78" t="e">
        <f t="array" aca="1" ref="BJ10" ca="1">_xlfn.TEXTJOIN(","&amp;CHAR(10),TRUE,_xlfn._xlws.SORT(_xlfn._xlws.FILTER('Resultados General'!$K$11:$K$510,('Resultados General'!$J$11:$J$510='Mapa de Puestos'!$B10)*('Resultados General'!$E$11:$E$510='Mapa de Puestos'!BJ$2),"")))</f>
        <v>#NAME?</v>
      </c>
      <c r="BK10" s="78" t="e">
        <f t="array" aca="1" ref="BK10" ca="1">_xlfn.TEXTJOIN(","&amp;CHAR(10),TRUE,_xlfn._xlws.SORT(_xlfn._xlws.FILTER('Resultados General'!$K$11:$K$510,('Resultados General'!$J$11:$J$510='Mapa de Puestos'!$B10)*('Resultados General'!$E$11:$E$510='Mapa de Puestos'!BK$2),"")))</f>
        <v>#NAME?</v>
      </c>
      <c r="BL10" s="78" t="e">
        <f t="array" aca="1" ref="BL10" ca="1">_xlfn.TEXTJOIN(","&amp;CHAR(10),TRUE,_xlfn._xlws.SORT(_xlfn._xlws.FILTER('Resultados General'!$K$11:$K$510,('Resultados General'!$J$11:$J$510='Mapa de Puestos'!$B10)*('Resultados General'!$E$11:$E$510='Mapa de Puestos'!BL$2),"")))</f>
        <v>#NAME?</v>
      </c>
    </row>
    <row r="11" spans="1:64" ht="90" customHeight="1">
      <c r="A11" s="202"/>
      <c r="B11" s="203" t="s">
        <v>199</v>
      </c>
      <c r="C11" s="214" t="e">
        <f t="array" aca="1" ref="C11" ca="1">_xlfn.TEXTJOIN(","&amp;CHAR(10),TRUE,_xlfn._xlws.SORT(_xlfn._xlws.FILTER('Resultados General'!$K$11:$K$510,('Resultados General'!$J$11:$J$510='Mapa de Puestos'!$B11)*('Resultados General'!$E$11:$E$510='Mapa de Puestos'!C$2),"")))</f>
        <v>#NAME?</v>
      </c>
      <c r="D11" s="214" t="e">
        <f t="array" aca="1" ref="D11" ca="1">_xlfn.TEXTJOIN(","&amp;CHAR(10),TRUE,_xlfn._xlws.SORT(_xlfn._xlws.FILTER('Resultados General'!$K$11:$K$510,('Resultados General'!$J$11:$J$510='Mapa de Puestos'!$B11)*('Resultados General'!$E$11:$E$510='Mapa de Puestos'!D$2),"")))</f>
        <v>#NAME?</v>
      </c>
      <c r="E11" s="214" t="e">
        <f t="array" aca="1" ref="E11" ca="1">_xlfn.TEXTJOIN(","&amp;CHAR(10),TRUE,_xlfn._xlws.SORT(_xlfn._xlws.FILTER('Resultados General'!$K$11:$K$510,('Resultados General'!$J$11:$J$510='Mapa de Puestos'!$B11)*('Resultados General'!$E$11:$E$510='Mapa de Puestos'!E$2),"")))</f>
        <v>#NAME?</v>
      </c>
      <c r="F11" s="214" t="e">
        <f t="array" aca="1" ref="F11" ca="1">_xlfn.TEXTJOIN(","&amp;CHAR(10),TRUE,_xlfn._xlws.SORT(_xlfn._xlws.FILTER('Resultados General'!$K$11:$K$510,('Resultados General'!$J$11:$J$510='Mapa de Puestos'!$B11)*('Resultados General'!$E$11:$E$510='Mapa de Puestos'!F$2),"")))</f>
        <v>#NAME?</v>
      </c>
      <c r="G11" s="214" t="e">
        <f t="array" aca="1" ref="G11" ca="1">_xlfn.TEXTJOIN(","&amp;CHAR(10),TRUE,_xlfn._xlws.SORT(_xlfn._xlws.FILTER('Resultados General'!$K$11:$K$510,('Resultados General'!$J$11:$J$510='Mapa de Puestos'!$B11)*('Resultados General'!$E$11:$E$510='Mapa de Puestos'!G$2),"")))</f>
        <v>#NAME?</v>
      </c>
      <c r="H11" s="214" t="e">
        <f t="array" aca="1" ref="H11" ca="1">_xlfn.TEXTJOIN(","&amp;CHAR(10),TRUE,_xlfn._xlws.SORT(_xlfn._xlws.FILTER('Resultados General'!$K$11:$K$510,('Resultados General'!$J$11:$J$510='Mapa de Puestos'!$B11)*('Resultados General'!$E$11:$E$510='Mapa de Puestos'!H$2),"")))</f>
        <v>#NAME?</v>
      </c>
      <c r="I11" s="78" t="e">
        <f t="array" aca="1" ref="I11" ca="1">_xlfn.TEXTJOIN(","&amp;CHAR(10),TRUE,_xlfn._xlws.SORT(_xlfn._xlws.FILTER('Resultados General'!$K$11:$K$510,('Resultados General'!$J$11:$J$510='Mapa de Puestos'!$B11)*('Resultados General'!$E$11:$E$510='Mapa de Puestos'!I$2),"")))</f>
        <v>#NAME?</v>
      </c>
      <c r="J11" s="78" t="e">
        <f t="array" aca="1" ref="J11" ca="1">_xlfn.TEXTJOIN(","&amp;CHAR(10),TRUE,_xlfn._xlws.SORT(_xlfn._xlws.FILTER('Resultados General'!$K$11:$K$510,('Resultados General'!$J$11:$J$510='Mapa de Puestos'!$B11)*('Resultados General'!$E$11:$E$510='Mapa de Puestos'!J$2),"")))</f>
        <v>#NAME?</v>
      </c>
      <c r="K11" s="78" t="e">
        <f t="array" aca="1" ref="K11" ca="1">_xlfn.TEXTJOIN(","&amp;CHAR(10),TRUE,_xlfn._xlws.SORT(_xlfn._xlws.FILTER('Resultados General'!$K$11:$K$510,('Resultados General'!$J$11:$J$510='Mapa de Puestos'!$B11)*('Resultados General'!$E$11:$E$510='Mapa de Puestos'!K$2),"")))</f>
        <v>#NAME?</v>
      </c>
      <c r="L11" s="78" t="e">
        <f t="array" aca="1" ref="L11" ca="1">_xlfn.TEXTJOIN(","&amp;CHAR(10),TRUE,_xlfn._xlws.SORT(_xlfn._xlws.FILTER('Resultados General'!$K$11:$K$510,('Resultados General'!$J$11:$J$510='Mapa de Puestos'!$B11)*('Resultados General'!$E$11:$E$510='Mapa de Puestos'!L$2),"")))</f>
        <v>#NAME?</v>
      </c>
      <c r="M11" s="78" t="e">
        <f t="array" aca="1" ref="M11" ca="1">_xlfn.TEXTJOIN(","&amp;CHAR(10),TRUE,_xlfn._xlws.SORT(_xlfn._xlws.FILTER('Resultados General'!$K$11:$K$510,('Resultados General'!$J$11:$J$510='Mapa de Puestos'!$B11)*('Resultados General'!$E$11:$E$510='Mapa de Puestos'!M$2),"")))</f>
        <v>#NAME?</v>
      </c>
      <c r="N11" s="78" t="e">
        <f t="array" aca="1" ref="N11" ca="1">_xlfn.TEXTJOIN(","&amp;CHAR(10),TRUE,_xlfn._xlws.SORT(_xlfn._xlws.FILTER('Resultados General'!$K$11:$K$510,('Resultados General'!$J$11:$J$510='Mapa de Puestos'!$B11)*('Resultados General'!$E$11:$E$510='Mapa de Puestos'!N$2),"")))</f>
        <v>#NAME?</v>
      </c>
      <c r="O11" s="78" t="e">
        <f t="array" aca="1" ref="O11" ca="1">_xlfn.TEXTJOIN(","&amp;CHAR(10),TRUE,_xlfn._xlws.SORT(_xlfn._xlws.FILTER('Resultados General'!$K$11:$K$510,('Resultados General'!$J$11:$J$510='Mapa de Puestos'!$B11)*('Resultados General'!$E$11:$E$510='Mapa de Puestos'!O$2),"")))</f>
        <v>#NAME?</v>
      </c>
      <c r="P11" s="78" t="e">
        <f t="array" aca="1" ref="P11" ca="1">_xlfn.TEXTJOIN(","&amp;CHAR(10),TRUE,_xlfn._xlws.SORT(_xlfn._xlws.FILTER('Resultados General'!$K$11:$K$510,('Resultados General'!$J$11:$J$510='Mapa de Puestos'!$B11)*('Resultados General'!$E$11:$E$510='Mapa de Puestos'!P$2),"")))</f>
        <v>#NAME?</v>
      </c>
      <c r="Q11" s="78" t="e">
        <f t="array" aca="1" ref="Q11" ca="1">_xlfn.TEXTJOIN(","&amp;CHAR(10),TRUE,_xlfn._xlws.SORT(_xlfn._xlws.FILTER('Resultados General'!$K$11:$K$510,('Resultados General'!$J$11:$J$510='Mapa de Puestos'!$B11)*('Resultados General'!$E$11:$E$510='Mapa de Puestos'!Q$2),"")))</f>
        <v>#NAME?</v>
      </c>
      <c r="R11" s="78" t="e">
        <f t="array" aca="1" ref="R11" ca="1">_xlfn.TEXTJOIN(","&amp;CHAR(10),TRUE,_xlfn._xlws.SORT(_xlfn._xlws.FILTER('Resultados General'!$K$11:$K$510,('Resultados General'!$J$11:$J$510='Mapa de Puestos'!$B11)*('Resultados General'!$E$11:$E$510='Mapa de Puestos'!R$2),"")))</f>
        <v>#NAME?</v>
      </c>
      <c r="S11" s="78" t="e">
        <f t="array" aca="1" ref="S11" ca="1">_xlfn.TEXTJOIN(","&amp;CHAR(10),TRUE,_xlfn._xlws.SORT(_xlfn._xlws.FILTER('Resultados General'!$K$11:$K$510,('Resultados General'!$J$11:$J$510='Mapa de Puestos'!$B11)*('Resultados General'!$E$11:$E$510='Mapa de Puestos'!S$2),"")))</f>
        <v>#NAME?</v>
      </c>
      <c r="T11" s="78" t="e">
        <f t="array" aca="1" ref="T11" ca="1">_xlfn.TEXTJOIN(","&amp;CHAR(10),TRUE,_xlfn._xlws.SORT(_xlfn._xlws.FILTER('Resultados General'!$K$11:$K$510,('Resultados General'!$J$11:$J$510='Mapa de Puestos'!$B11)*('Resultados General'!$E$11:$E$510='Mapa de Puestos'!T$2),"")))</f>
        <v>#NAME?</v>
      </c>
      <c r="U11" s="78" t="e">
        <f t="array" aca="1" ref="U11" ca="1">_xlfn.TEXTJOIN(","&amp;CHAR(10),TRUE,_xlfn._xlws.SORT(_xlfn._xlws.FILTER('Resultados General'!$K$11:$K$510,('Resultados General'!$J$11:$J$510='Mapa de Puestos'!$B11)*('Resultados General'!$E$11:$E$510='Mapa de Puestos'!U$2),"")))</f>
        <v>#NAME?</v>
      </c>
      <c r="V11" s="78" t="e">
        <f t="array" aca="1" ref="V11" ca="1">_xlfn.TEXTJOIN(","&amp;CHAR(10),TRUE,_xlfn._xlws.SORT(_xlfn._xlws.FILTER('Resultados General'!$K$11:$K$510,('Resultados General'!$J$11:$J$510='Mapa de Puestos'!$B11)*('Resultados General'!$E$11:$E$510='Mapa de Puestos'!V$2),"")))</f>
        <v>#NAME?</v>
      </c>
      <c r="W11" s="78" t="e">
        <f t="array" aca="1" ref="W11" ca="1">_xlfn.TEXTJOIN(","&amp;CHAR(10),TRUE,_xlfn._xlws.SORT(_xlfn._xlws.FILTER('Resultados General'!$K$11:$K$510,('Resultados General'!$J$11:$J$510='Mapa de Puestos'!$B11)*('Resultados General'!$E$11:$E$510='Mapa de Puestos'!W$2),"")))</f>
        <v>#NAME?</v>
      </c>
      <c r="X11" s="78" t="e">
        <f t="array" aca="1" ref="X11" ca="1">_xlfn.TEXTJOIN(","&amp;CHAR(10),TRUE,_xlfn._xlws.SORT(_xlfn._xlws.FILTER('Resultados General'!$K$11:$K$510,('Resultados General'!$J$11:$J$510='Mapa de Puestos'!$B11)*('Resultados General'!$E$11:$E$510='Mapa de Puestos'!X$2),"")))</f>
        <v>#NAME?</v>
      </c>
      <c r="Y11" s="78" t="e">
        <f t="array" aca="1" ref="Y11" ca="1">_xlfn.TEXTJOIN(","&amp;CHAR(10),TRUE,_xlfn._xlws.SORT(_xlfn._xlws.FILTER('Resultados General'!$K$11:$K$510,('Resultados General'!$J$11:$J$510='Mapa de Puestos'!$B11)*('Resultados General'!$E$11:$E$510='Mapa de Puestos'!Y$2),"")))</f>
        <v>#NAME?</v>
      </c>
      <c r="Z11" s="78" t="e">
        <f t="array" aca="1" ref="Z11" ca="1">_xlfn.TEXTJOIN(","&amp;CHAR(10),TRUE,_xlfn._xlws.SORT(_xlfn._xlws.FILTER('Resultados General'!$K$11:$K$510,('Resultados General'!$J$11:$J$510='Mapa de Puestos'!$B11)*('Resultados General'!$E$11:$E$510='Mapa de Puestos'!Z$2),"")))</f>
        <v>#NAME?</v>
      </c>
      <c r="AA11" s="78" t="e">
        <f t="array" aca="1" ref="AA11" ca="1">_xlfn.TEXTJOIN(","&amp;CHAR(10),TRUE,_xlfn._xlws.SORT(_xlfn._xlws.FILTER('Resultados General'!$K$11:$K$510,('Resultados General'!$J$11:$J$510='Mapa de Puestos'!$B11)*('Resultados General'!$E$11:$E$510='Mapa de Puestos'!AA$2),"")))</f>
        <v>#NAME?</v>
      </c>
      <c r="AB11" s="78" t="e">
        <f t="array" aca="1" ref="AB11" ca="1">_xlfn.TEXTJOIN(","&amp;CHAR(10),TRUE,_xlfn._xlws.SORT(_xlfn._xlws.FILTER('Resultados General'!$K$11:$K$510,('Resultados General'!$J$11:$J$510='Mapa de Puestos'!$B11)*('Resultados General'!$E$11:$E$510='Mapa de Puestos'!AB$2),"")))</f>
        <v>#NAME?</v>
      </c>
      <c r="AC11" s="78" t="e">
        <f t="array" aca="1" ref="AC11" ca="1">_xlfn.TEXTJOIN(","&amp;CHAR(10),TRUE,_xlfn._xlws.SORT(_xlfn._xlws.FILTER('Resultados General'!$K$11:$K$510,('Resultados General'!$J$11:$J$510='Mapa de Puestos'!$B11)*('Resultados General'!$E$11:$E$510='Mapa de Puestos'!AC$2),"")))</f>
        <v>#NAME?</v>
      </c>
      <c r="AD11" s="78" t="e">
        <f t="array" aca="1" ref="AD11" ca="1">_xlfn.TEXTJOIN(","&amp;CHAR(10),TRUE,_xlfn._xlws.SORT(_xlfn._xlws.FILTER('Resultados General'!$K$11:$K$510,('Resultados General'!$J$11:$J$510='Mapa de Puestos'!$B11)*('Resultados General'!$E$11:$E$510='Mapa de Puestos'!AD$2),"")))</f>
        <v>#NAME?</v>
      </c>
      <c r="AE11" s="78" t="e">
        <f t="array" aca="1" ref="AE11" ca="1">_xlfn.TEXTJOIN(","&amp;CHAR(10),TRUE,_xlfn._xlws.SORT(_xlfn._xlws.FILTER('Resultados General'!$K$11:$K$510,('Resultados General'!$J$11:$J$510='Mapa de Puestos'!$B11)*('Resultados General'!$E$11:$E$510='Mapa de Puestos'!AE$2),"")))</f>
        <v>#NAME?</v>
      </c>
      <c r="AF11" s="78" t="e">
        <f t="array" aca="1" ref="AF11" ca="1">_xlfn.TEXTJOIN(","&amp;CHAR(10),TRUE,_xlfn._xlws.SORT(_xlfn._xlws.FILTER('Resultados General'!$K$11:$K$510,('Resultados General'!$J$11:$J$510='Mapa de Puestos'!$B11)*('Resultados General'!$E$11:$E$510='Mapa de Puestos'!AF$2),"")))</f>
        <v>#NAME?</v>
      </c>
      <c r="AG11" s="78" t="e">
        <f t="array" aca="1" ref="AG11" ca="1">_xlfn.TEXTJOIN(","&amp;CHAR(10),TRUE,_xlfn._xlws.SORT(_xlfn._xlws.FILTER('Resultados General'!$K$11:$K$510,('Resultados General'!$J$11:$J$510='Mapa de Puestos'!$B11)*('Resultados General'!$E$11:$E$510='Mapa de Puestos'!AG$2),"")))</f>
        <v>#NAME?</v>
      </c>
      <c r="AH11" s="78" t="e">
        <f t="array" aca="1" ref="AH11" ca="1">_xlfn.TEXTJOIN(","&amp;CHAR(10),TRUE,_xlfn._xlws.SORT(_xlfn._xlws.FILTER('Resultados General'!$K$11:$K$510,('Resultados General'!$J$11:$J$510='Mapa de Puestos'!$B11)*('Resultados General'!$E$11:$E$510='Mapa de Puestos'!AH$2),"")))</f>
        <v>#NAME?</v>
      </c>
      <c r="AI11" s="78" t="e">
        <f t="array" aca="1" ref="AI11" ca="1">_xlfn.TEXTJOIN(","&amp;CHAR(10),TRUE,_xlfn._xlws.SORT(_xlfn._xlws.FILTER('Resultados General'!$K$11:$K$510,('Resultados General'!$J$11:$J$510='Mapa de Puestos'!$B11)*('Resultados General'!$E$11:$E$510='Mapa de Puestos'!AI$2),"")))</f>
        <v>#NAME?</v>
      </c>
      <c r="AJ11" s="78" t="e">
        <f t="array" aca="1" ref="AJ11" ca="1">_xlfn.TEXTJOIN(","&amp;CHAR(10),TRUE,_xlfn._xlws.SORT(_xlfn._xlws.FILTER('Resultados General'!$K$11:$K$510,('Resultados General'!$J$11:$J$510='Mapa de Puestos'!$B11)*('Resultados General'!$E$11:$E$510='Mapa de Puestos'!AJ$2),"")))</f>
        <v>#NAME?</v>
      </c>
      <c r="AK11" s="78" t="e">
        <f t="array" aca="1" ref="AK11" ca="1">_xlfn.TEXTJOIN(","&amp;CHAR(10),TRUE,_xlfn._xlws.SORT(_xlfn._xlws.FILTER('Resultados General'!$K$11:$K$510,('Resultados General'!$J$11:$J$510='Mapa de Puestos'!$B11)*('Resultados General'!$E$11:$E$510='Mapa de Puestos'!AK$2),"")))</f>
        <v>#NAME?</v>
      </c>
      <c r="AL11" s="78" t="e">
        <f t="array" aca="1" ref="AL11" ca="1">_xlfn.TEXTJOIN(","&amp;CHAR(10),TRUE,_xlfn._xlws.SORT(_xlfn._xlws.FILTER('Resultados General'!$K$11:$K$510,('Resultados General'!$J$11:$J$510='Mapa de Puestos'!$B11)*('Resultados General'!$E$11:$E$510='Mapa de Puestos'!AL$2),"")))</f>
        <v>#NAME?</v>
      </c>
      <c r="AM11" s="78" t="e">
        <f t="array" aca="1" ref="AM11" ca="1">_xlfn.TEXTJOIN(","&amp;CHAR(10),TRUE,_xlfn._xlws.SORT(_xlfn._xlws.FILTER('Resultados General'!$K$11:$K$510,('Resultados General'!$J$11:$J$510='Mapa de Puestos'!$B11)*('Resultados General'!$E$11:$E$510='Mapa de Puestos'!AM$2),"")))</f>
        <v>#NAME?</v>
      </c>
      <c r="AN11" s="78" t="e">
        <f t="array" aca="1" ref="AN11" ca="1">_xlfn.TEXTJOIN(","&amp;CHAR(10),TRUE,_xlfn._xlws.SORT(_xlfn._xlws.FILTER('Resultados General'!$K$11:$K$510,('Resultados General'!$J$11:$J$510='Mapa de Puestos'!$B11)*('Resultados General'!$E$11:$E$510='Mapa de Puestos'!AN$2),"")))</f>
        <v>#NAME?</v>
      </c>
      <c r="AO11" s="78" t="e">
        <f t="array" aca="1" ref="AO11" ca="1">_xlfn.TEXTJOIN(","&amp;CHAR(10),TRUE,_xlfn._xlws.SORT(_xlfn._xlws.FILTER('Resultados General'!$K$11:$K$510,('Resultados General'!$J$11:$J$510='Mapa de Puestos'!$B11)*('Resultados General'!$E$11:$E$510='Mapa de Puestos'!AO$2),"")))</f>
        <v>#NAME?</v>
      </c>
      <c r="AP11" s="78" t="e">
        <f t="array" aca="1" ref="AP11" ca="1">_xlfn.TEXTJOIN(","&amp;CHAR(10),TRUE,_xlfn._xlws.SORT(_xlfn._xlws.FILTER('Resultados General'!$K$11:$K$510,('Resultados General'!$J$11:$J$510='Mapa de Puestos'!$B11)*('Resultados General'!$E$11:$E$510='Mapa de Puestos'!AP$2),"")))</f>
        <v>#NAME?</v>
      </c>
      <c r="AQ11" s="78" t="e">
        <f t="array" aca="1" ref="AQ11" ca="1">_xlfn.TEXTJOIN(","&amp;CHAR(10),TRUE,_xlfn._xlws.SORT(_xlfn._xlws.FILTER('Resultados General'!$K$11:$K$510,('Resultados General'!$J$11:$J$510='Mapa de Puestos'!$B11)*('Resultados General'!$E$11:$E$510='Mapa de Puestos'!AQ$2),"")))</f>
        <v>#NAME?</v>
      </c>
      <c r="AR11" s="78" t="e">
        <f t="array" aca="1" ref="AR11" ca="1">_xlfn.TEXTJOIN(","&amp;CHAR(10),TRUE,_xlfn._xlws.SORT(_xlfn._xlws.FILTER('Resultados General'!$K$11:$K$510,('Resultados General'!$J$11:$J$510='Mapa de Puestos'!$B11)*('Resultados General'!$E$11:$E$510='Mapa de Puestos'!AR$2),"")))</f>
        <v>#NAME?</v>
      </c>
      <c r="AS11" s="78" t="e">
        <f t="array" aca="1" ref="AS11" ca="1">_xlfn.TEXTJOIN(","&amp;CHAR(10),TRUE,_xlfn._xlws.SORT(_xlfn._xlws.FILTER('Resultados General'!$K$11:$K$510,('Resultados General'!$J$11:$J$510='Mapa de Puestos'!$B11)*('Resultados General'!$E$11:$E$510='Mapa de Puestos'!AS$2),"")))</f>
        <v>#NAME?</v>
      </c>
      <c r="AT11" s="78" t="e">
        <f t="array" aca="1" ref="AT11" ca="1">_xlfn.TEXTJOIN(","&amp;CHAR(10),TRUE,_xlfn._xlws.SORT(_xlfn._xlws.FILTER('Resultados General'!$K$11:$K$510,('Resultados General'!$J$11:$J$510='Mapa de Puestos'!$B11)*('Resultados General'!$E$11:$E$510='Mapa de Puestos'!AT$2),"")))</f>
        <v>#NAME?</v>
      </c>
      <c r="AU11" s="78" t="e">
        <f t="array" aca="1" ref="AU11" ca="1">_xlfn.TEXTJOIN(","&amp;CHAR(10),TRUE,_xlfn._xlws.SORT(_xlfn._xlws.FILTER('Resultados General'!$K$11:$K$510,('Resultados General'!$J$11:$J$510='Mapa de Puestos'!$B11)*('Resultados General'!$E$11:$E$510='Mapa de Puestos'!AU$2),"")))</f>
        <v>#NAME?</v>
      </c>
      <c r="AV11" s="78" t="e">
        <f t="array" aca="1" ref="AV11" ca="1">_xlfn.TEXTJOIN(","&amp;CHAR(10),TRUE,_xlfn._xlws.SORT(_xlfn._xlws.FILTER('Resultados General'!$K$11:$K$510,('Resultados General'!$J$11:$J$510='Mapa de Puestos'!$B11)*('Resultados General'!$E$11:$E$510='Mapa de Puestos'!AV$2),"")))</f>
        <v>#NAME?</v>
      </c>
      <c r="AW11" s="78" t="e">
        <f t="array" aca="1" ref="AW11" ca="1">_xlfn.TEXTJOIN(","&amp;CHAR(10),TRUE,_xlfn._xlws.SORT(_xlfn._xlws.FILTER('Resultados General'!$K$11:$K$510,('Resultados General'!$J$11:$J$510='Mapa de Puestos'!$B11)*('Resultados General'!$E$11:$E$510='Mapa de Puestos'!AW$2),"")))</f>
        <v>#NAME?</v>
      </c>
      <c r="AX11" s="78" t="e">
        <f t="array" aca="1" ref="AX11" ca="1">_xlfn.TEXTJOIN(","&amp;CHAR(10),TRUE,_xlfn._xlws.SORT(_xlfn._xlws.FILTER('Resultados General'!$K$11:$K$510,('Resultados General'!$J$11:$J$510='Mapa de Puestos'!$B11)*('Resultados General'!$E$11:$E$510='Mapa de Puestos'!AX$2),"")))</f>
        <v>#NAME?</v>
      </c>
      <c r="AY11" s="78" t="e">
        <f t="array" aca="1" ref="AY11" ca="1">_xlfn.TEXTJOIN(","&amp;CHAR(10),TRUE,_xlfn._xlws.SORT(_xlfn._xlws.FILTER('Resultados General'!$K$11:$K$510,('Resultados General'!$J$11:$J$510='Mapa de Puestos'!$B11)*('Resultados General'!$E$11:$E$510='Mapa de Puestos'!AY$2),"")))</f>
        <v>#NAME?</v>
      </c>
      <c r="AZ11" s="78" t="e">
        <f t="array" aca="1" ref="AZ11" ca="1">_xlfn.TEXTJOIN(","&amp;CHAR(10),TRUE,_xlfn._xlws.SORT(_xlfn._xlws.FILTER('Resultados General'!$K$11:$K$510,('Resultados General'!$J$11:$J$510='Mapa de Puestos'!$B11)*('Resultados General'!$E$11:$E$510='Mapa de Puestos'!AZ$2),"")))</f>
        <v>#NAME?</v>
      </c>
      <c r="BA11" s="78" t="e">
        <f t="array" aca="1" ref="BA11" ca="1">_xlfn.TEXTJOIN(","&amp;CHAR(10),TRUE,_xlfn._xlws.SORT(_xlfn._xlws.FILTER('Resultados General'!$K$11:$K$510,('Resultados General'!$J$11:$J$510='Mapa de Puestos'!$B11)*('Resultados General'!$E$11:$E$510='Mapa de Puestos'!BA$2),"")))</f>
        <v>#NAME?</v>
      </c>
      <c r="BB11" s="78" t="e">
        <f t="array" aca="1" ref="BB11" ca="1">_xlfn.TEXTJOIN(","&amp;CHAR(10),TRUE,_xlfn._xlws.SORT(_xlfn._xlws.FILTER('Resultados General'!$K$11:$K$510,('Resultados General'!$J$11:$J$510='Mapa de Puestos'!$B11)*('Resultados General'!$E$11:$E$510='Mapa de Puestos'!BB$2),"")))</f>
        <v>#NAME?</v>
      </c>
      <c r="BC11" s="78" t="e">
        <f t="array" aca="1" ref="BC11" ca="1">_xlfn.TEXTJOIN(","&amp;CHAR(10),TRUE,_xlfn._xlws.SORT(_xlfn._xlws.FILTER('Resultados General'!$K$11:$K$510,('Resultados General'!$J$11:$J$510='Mapa de Puestos'!$B11)*('Resultados General'!$E$11:$E$510='Mapa de Puestos'!BC$2),"")))</f>
        <v>#NAME?</v>
      </c>
      <c r="BD11" s="78" t="e">
        <f t="array" aca="1" ref="BD11" ca="1">_xlfn.TEXTJOIN(","&amp;CHAR(10),TRUE,_xlfn._xlws.SORT(_xlfn._xlws.FILTER('Resultados General'!$K$11:$K$510,('Resultados General'!$J$11:$J$510='Mapa de Puestos'!$B11)*('Resultados General'!$E$11:$E$510='Mapa de Puestos'!BD$2),"")))</f>
        <v>#NAME?</v>
      </c>
      <c r="BE11" s="78" t="e">
        <f t="array" aca="1" ref="BE11" ca="1">_xlfn.TEXTJOIN(","&amp;CHAR(10),TRUE,_xlfn._xlws.SORT(_xlfn._xlws.FILTER('Resultados General'!$K$11:$K$510,('Resultados General'!$J$11:$J$510='Mapa de Puestos'!$B11)*('Resultados General'!$E$11:$E$510='Mapa de Puestos'!BE$2),"")))</f>
        <v>#NAME?</v>
      </c>
      <c r="BF11" s="78" t="e">
        <f t="array" aca="1" ref="BF11" ca="1">_xlfn.TEXTJOIN(","&amp;CHAR(10),TRUE,_xlfn._xlws.SORT(_xlfn._xlws.FILTER('Resultados General'!$K$11:$K$510,('Resultados General'!$J$11:$J$510='Mapa de Puestos'!$B11)*('Resultados General'!$E$11:$E$510='Mapa de Puestos'!BF$2),"")))</f>
        <v>#NAME?</v>
      </c>
      <c r="BG11" s="78" t="e">
        <f t="array" aca="1" ref="BG11" ca="1">_xlfn.TEXTJOIN(","&amp;CHAR(10),TRUE,_xlfn._xlws.SORT(_xlfn._xlws.FILTER('Resultados General'!$K$11:$K$510,('Resultados General'!$J$11:$J$510='Mapa de Puestos'!$B11)*('Resultados General'!$E$11:$E$510='Mapa de Puestos'!BG$2),"")))</f>
        <v>#NAME?</v>
      </c>
      <c r="BH11" s="78" t="e">
        <f t="array" aca="1" ref="BH11" ca="1">_xlfn.TEXTJOIN(","&amp;CHAR(10),TRUE,_xlfn._xlws.SORT(_xlfn._xlws.FILTER('Resultados General'!$K$11:$K$510,('Resultados General'!$J$11:$J$510='Mapa de Puestos'!$B11)*('Resultados General'!$E$11:$E$510='Mapa de Puestos'!BH$2),"")))</f>
        <v>#NAME?</v>
      </c>
      <c r="BI11" s="78" t="e">
        <f t="array" aca="1" ref="BI11" ca="1">_xlfn.TEXTJOIN(","&amp;CHAR(10),TRUE,_xlfn._xlws.SORT(_xlfn._xlws.FILTER('Resultados General'!$K$11:$K$510,('Resultados General'!$J$11:$J$510='Mapa de Puestos'!$B11)*('Resultados General'!$E$11:$E$510='Mapa de Puestos'!BI$2),"")))</f>
        <v>#NAME?</v>
      </c>
      <c r="BJ11" s="78" t="e">
        <f t="array" aca="1" ref="BJ11" ca="1">_xlfn.TEXTJOIN(","&amp;CHAR(10),TRUE,_xlfn._xlws.SORT(_xlfn._xlws.FILTER('Resultados General'!$K$11:$K$510,('Resultados General'!$J$11:$J$510='Mapa de Puestos'!$B11)*('Resultados General'!$E$11:$E$510='Mapa de Puestos'!BJ$2),"")))</f>
        <v>#NAME?</v>
      </c>
      <c r="BK11" s="78" t="e">
        <f t="array" aca="1" ref="BK11" ca="1">_xlfn.TEXTJOIN(","&amp;CHAR(10),TRUE,_xlfn._xlws.SORT(_xlfn._xlws.FILTER('Resultados General'!$K$11:$K$510,('Resultados General'!$J$11:$J$510='Mapa de Puestos'!$B11)*('Resultados General'!$E$11:$E$510='Mapa de Puestos'!BK$2),"")))</f>
        <v>#NAME?</v>
      </c>
      <c r="BL11" s="78" t="e">
        <f t="array" aca="1" ref="BL11" ca="1">_xlfn.TEXTJOIN(","&amp;CHAR(10),TRUE,_xlfn._xlws.SORT(_xlfn._xlws.FILTER('Resultados General'!$K$11:$K$510,('Resultados General'!$J$11:$J$510='Mapa de Puestos'!$B11)*('Resultados General'!$E$11:$E$510='Mapa de Puestos'!BL$2),"")))</f>
        <v>#NAME?</v>
      </c>
    </row>
    <row r="12" spans="1:64" ht="90" customHeight="1">
      <c r="A12" s="202"/>
      <c r="B12" s="203" t="s">
        <v>200</v>
      </c>
      <c r="C12" s="214" t="e">
        <f t="array" aca="1" ref="C12" ca="1">_xlfn.TEXTJOIN(","&amp;CHAR(10),TRUE,_xlfn._xlws.SORT(_xlfn._xlws.FILTER('Resultados General'!$K$11:$K$510,('Resultados General'!$J$11:$J$510='Mapa de Puestos'!$B12)*('Resultados General'!$E$11:$E$510='Mapa de Puestos'!C$2),"")))</f>
        <v>#NAME?</v>
      </c>
      <c r="D12" s="214" t="e">
        <f t="array" aca="1" ref="D12" ca="1">_xlfn.TEXTJOIN(","&amp;CHAR(10),TRUE,_xlfn._xlws.SORT(_xlfn._xlws.FILTER('Resultados General'!$K$11:$K$510,('Resultados General'!$J$11:$J$510='Mapa de Puestos'!$B12)*('Resultados General'!$E$11:$E$510='Mapa de Puestos'!D$2),"")))</f>
        <v>#NAME?</v>
      </c>
      <c r="E12" s="214" t="e">
        <f t="array" aca="1" ref="E12" ca="1">_xlfn.TEXTJOIN(","&amp;CHAR(10),TRUE,_xlfn._xlws.SORT(_xlfn._xlws.FILTER('Resultados General'!$K$11:$K$510,('Resultados General'!$J$11:$J$510='Mapa de Puestos'!$B12)*('Resultados General'!$E$11:$E$510='Mapa de Puestos'!E$2),"")))</f>
        <v>#NAME?</v>
      </c>
      <c r="F12" s="214" t="e">
        <f t="array" aca="1" ref="F12" ca="1">_xlfn.TEXTJOIN(","&amp;CHAR(10),TRUE,_xlfn._xlws.SORT(_xlfn._xlws.FILTER('Resultados General'!$K$11:$K$510,('Resultados General'!$J$11:$J$510='Mapa de Puestos'!$B12)*('Resultados General'!$E$11:$E$510='Mapa de Puestos'!F$2),"")))</f>
        <v>#NAME?</v>
      </c>
      <c r="G12" s="214" t="e">
        <f t="array" aca="1" ref="G12" ca="1">_xlfn.TEXTJOIN(","&amp;CHAR(10),TRUE,_xlfn._xlws.SORT(_xlfn._xlws.FILTER('Resultados General'!$K$11:$K$510,('Resultados General'!$J$11:$J$510='Mapa de Puestos'!$B12)*('Resultados General'!$E$11:$E$510='Mapa de Puestos'!G$2),"")))</f>
        <v>#NAME?</v>
      </c>
      <c r="H12" s="214" t="e">
        <f t="array" aca="1" ref="H12" ca="1">_xlfn.TEXTJOIN(","&amp;CHAR(10),TRUE,_xlfn._xlws.SORT(_xlfn._xlws.FILTER('Resultados General'!$K$11:$K$510,('Resultados General'!$J$11:$J$510='Mapa de Puestos'!$B12)*('Resultados General'!$E$11:$E$510='Mapa de Puestos'!H$2),"")))</f>
        <v>#NAME?</v>
      </c>
      <c r="I12" s="78" t="e">
        <f t="array" aca="1" ref="I12" ca="1">_xlfn.TEXTJOIN(","&amp;CHAR(10),TRUE,_xlfn._xlws.SORT(_xlfn._xlws.FILTER('Resultados General'!$K$11:$K$510,('Resultados General'!$J$11:$J$510='Mapa de Puestos'!$B12)*('Resultados General'!$E$11:$E$510='Mapa de Puestos'!I$2),"")))</f>
        <v>#NAME?</v>
      </c>
      <c r="J12" s="78" t="e">
        <f t="array" aca="1" ref="J12" ca="1">_xlfn.TEXTJOIN(","&amp;CHAR(10),TRUE,_xlfn._xlws.SORT(_xlfn._xlws.FILTER('Resultados General'!$K$11:$K$510,('Resultados General'!$J$11:$J$510='Mapa de Puestos'!$B12)*('Resultados General'!$E$11:$E$510='Mapa de Puestos'!J$2),"")))</f>
        <v>#NAME?</v>
      </c>
      <c r="K12" s="78" t="e">
        <f t="array" aca="1" ref="K12" ca="1">_xlfn.TEXTJOIN(","&amp;CHAR(10),TRUE,_xlfn._xlws.SORT(_xlfn._xlws.FILTER('Resultados General'!$K$11:$K$510,('Resultados General'!$J$11:$J$510='Mapa de Puestos'!$B12)*('Resultados General'!$E$11:$E$510='Mapa de Puestos'!K$2),"")))</f>
        <v>#NAME?</v>
      </c>
      <c r="L12" s="78" t="e">
        <f t="array" aca="1" ref="L12" ca="1">_xlfn.TEXTJOIN(","&amp;CHAR(10),TRUE,_xlfn._xlws.SORT(_xlfn._xlws.FILTER('Resultados General'!$K$11:$K$510,('Resultados General'!$J$11:$J$510='Mapa de Puestos'!$B12)*('Resultados General'!$E$11:$E$510='Mapa de Puestos'!L$2),"")))</f>
        <v>#NAME?</v>
      </c>
      <c r="M12" s="78" t="e">
        <f t="array" aca="1" ref="M12" ca="1">_xlfn.TEXTJOIN(","&amp;CHAR(10),TRUE,_xlfn._xlws.SORT(_xlfn._xlws.FILTER('Resultados General'!$K$11:$K$510,('Resultados General'!$J$11:$J$510='Mapa de Puestos'!$B12)*('Resultados General'!$E$11:$E$510='Mapa de Puestos'!M$2),"")))</f>
        <v>#NAME?</v>
      </c>
      <c r="N12" s="78" t="e">
        <f t="array" aca="1" ref="N12" ca="1">_xlfn.TEXTJOIN(","&amp;CHAR(10),TRUE,_xlfn._xlws.SORT(_xlfn._xlws.FILTER('Resultados General'!$K$11:$K$510,('Resultados General'!$J$11:$J$510='Mapa de Puestos'!$B12)*('Resultados General'!$E$11:$E$510='Mapa de Puestos'!N$2),"")))</f>
        <v>#NAME?</v>
      </c>
      <c r="O12" s="78" t="e">
        <f t="array" aca="1" ref="O12" ca="1">_xlfn.TEXTJOIN(","&amp;CHAR(10),TRUE,_xlfn._xlws.SORT(_xlfn._xlws.FILTER('Resultados General'!$K$11:$K$510,('Resultados General'!$J$11:$J$510='Mapa de Puestos'!$B12)*('Resultados General'!$E$11:$E$510='Mapa de Puestos'!O$2),"")))</f>
        <v>#NAME?</v>
      </c>
      <c r="P12" s="78" t="e">
        <f t="array" aca="1" ref="P12" ca="1">_xlfn.TEXTJOIN(","&amp;CHAR(10),TRUE,_xlfn._xlws.SORT(_xlfn._xlws.FILTER('Resultados General'!$K$11:$K$510,('Resultados General'!$J$11:$J$510='Mapa de Puestos'!$B12)*('Resultados General'!$E$11:$E$510='Mapa de Puestos'!P$2),"")))</f>
        <v>#NAME?</v>
      </c>
      <c r="Q12" s="78" t="e">
        <f t="array" aca="1" ref="Q12" ca="1">_xlfn.TEXTJOIN(","&amp;CHAR(10),TRUE,_xlfn._xlws.SORT(_xlfn._xlws.FILTER('Resultados General'!$K$11:$K$510,('Resultados General'!$J$11:$J$510='Mapa de Puestos'!$B12)*('Resultados General'!$E$11:$E$510='Mapa de Puestos'!Q$2),"")))</f>
        <v>#NAME?</v>
      </c>
      <c r="R12" s="78" t="e">
        <f t="array" aca="1" ref="R12" ca="1">_xlfn.TEXTJOIN(","&amp;CHAR(10),TRUE,_xlfn._xlws.SORT(_xlfn._xlws.FILTER('Resultados General'!$K$11:$K$510,('Resultados General'!$J$11:$J$510='Mapa de Puestos'!$B12)*('Resultados General'!$E$11:$E$510='Mapa de Puestos'!R$2),"")))</f>
        <v>#NAME?</v>
      </c>
      <c r="S12" s="78" t="e">
        <f t="array" aca="1" ref="S12" ca="1">_xlfn.TEXTJOIN(","&amp;CHAR(10),TRUE,_xlfn._xlws.SORT(_xlfn._xlws.FILTER('Resultados General'!$K$11:$K$510,('Resultados General'!$J$11:$J$510='Mapa de Puestos'!$B12)*('Resultados General'!$E$11:$E$510='Mapa de Puestos'!S$2),"")))</f>
        <v>#NAME?</v>
      </c>
      <c r="T12" s="78" t="e">
        <f t="array" aca="1" ref="T12" ca="1">_xlfn.TEXTJOIN(","&amp;CHAR(10),TRUE,_xlfn._xlws.SORT(_xlfn._xlws.FILTER('Resultados General'!$K$11:$K$510,('Resultados General'!$J$11:$J$510='Mapa de Puestos'!$B12)*('Resultados General'!$E$11:$E$510='Mapa de Puestos'!T$2),"")))</f>
        <v>#NAME?</v>
      </c>
      <c r="U12" s="78" t="e">
        <f t="array" aca="1" ref="U12" ca="1">_xlfn.TEXTJOIN(","&amp;CHAR(10),TRUE,_xlfn._xlws.SORT(_xlfn._xlws.FILTER('Resultados General'!$K$11:$K$510,('Resultados General'!$J$11:$J$510='Mapa de Puestos'!$B12)*('Resultados General'!$E$11:$E$510='Mapa de Puestos'!U$2),"")))</f>
        <v>#NAME?</v>
      </c>
      <c r="V12" s="78" t="e">
        <f t="array" aca="1" ref="V12" ca="1">_xlfn.TEXTJOIN(","&amp;CHAR(10),TRUE,_xlfn._xlws.SORT(_xlfn._xlws.FILTER('Resultados General'!$K$11:$K$510,('Resultados General'!$J$11:$J$510='Mapa de Puestos'!$B12)*('Resultados General'!$E$11:$E$510='Mapa de Puestos'!V$2),"")))</f>
        <v>#NAME?</v>
      </c>
      <c r="W12" s="78" t="e">
        <f t="array" aca="1" ref="W12" ca="1">_xlfn.TEXTJOIN(","&amp;CHAR(10),TRUE,_xlfn._xlws.SORT(_xlfn._xlws.FILTER('Resultados General'!$K$11:$K$510,('Resultados General'!$J$11:$J$510='Mapa de Puestos'!$B12)*('Resultados General'!$E$11:$E$510='Mapa de Puestos'!W$2),"")))</f>
        <v>#NAME?</v>
      </c>
      <c r="X12" s="78" t="e">
        <f t="array" aca="1" ref="X12" ca="1">_xlfn.TEXTJOIN(","&amp;CHAR(10),TRUE,_xlfn._xlws.SORT(_xlfn._xlws.FILTER('Resultados General'!$K$11:$K$510,('Resultados General'!$J$11:$J$510='Mapa de Puestos'!$B12)*('Resultados General'!$E$11:$E$510='Mapa de Puestos'!X$2),"")))</f>
        <v>#NAME?</v>
      </c>
      <c r="Y12" s="78" t="e">
        <f t="array" aca="1" ref="Y12" ca="1">_xlfn.TEXTJOIN(","&amp;CHAR(10),TRUE,_xlfn._xlws.SORT(_xlfn._xlws.FILTER('Resultados General'!$K$11:$K$510,('Resultados General'!$J$11:$J$510='Mapa de Puestos'!$B12)*('Resultados General'!$E$11:$E$510='Mapa de Puestos'!Y$2),"")))</f>
        <v>#NAME?</v>
      </c>
      <c r="Z12" s="78" t="e">
        <f t="array" aca="1" ref="Z12" ca="1">_xlfn.TEXTJOIN(","&amp;CHAR(10),TRUE,_xlfn._xlws.SORT(_xlfn._xlws.FILTER('Resultados General'!$K$11:$K$510,('Resultados General'!$J$11:$J$510='Mapa de Puestos'!$B12)*('Resultados General'!$E$11:$E$510='Mapa de Puestos'!Z$2),"")))</f>
        <v>#NAME?</v>
      </c>
      <c r="AA12" s="78" t="e">
        <f t="array" aca="1" ref="AA12" ca="1">_xlfn.TEXTJOIN(","&amp;CHAR(10),TRUE,_xlfn._xlws.SORT(_xlfn._xlws.FILTER('Resultados General'!$K$11:$K$510,('Resultados General'!$J$11:$J$510='Mapa de Puestos'!$B12)*('Resultados General'!$E$11:$E$510='Mapa de Puestos'!AA$2),"")))</f>
        <v>#NAME?</v>
      </c>
      <c r="AB12" s="78" t="e">
        <f t="array" aca="1" ref="AB12" ca="1">_xlfn.TEXTJOIN(","&amp;CHAR(10),TRUE,_xlfn._xlws.SORT(_xlfn._xlws.FILTER('Resultados General'!$K$11:$K$510,('Resultados General'!$J$11:$J$510='Mapa de Puestos'!$B12)*('Resultados General'!$E$11:$E$510='Mapa de Puestos'!AB$2),"")))</f>
        <v>#NAME?</v>
      </c>
      <c r="AC12" s="78" t="e">
        <f t="array" aca="1" ref="AC12" ca="1">_xlfn.TEXTJOIN(","&amp;CHAR(10),TRUE,_xlfn._xlws.SORT(_xlfn._xlws.FILTER('Resultados General'!$K$11:$K$510,('Resultados General'!$J$11:$J$510='Mapa de Puestos'!$B12)*('Resultados General'!$E$11:$E$510='Mapa de Puestos'!AC$2),"")))</f>
        <v>#NAME?</v>
      </c>
      <c r="AD12" s="78" t="e">
        <f t="array" aca="1" ref="AD12" ca="1">_xlfn.TEXTJOIN(","&amp;CHAR(10),TRUE,_xlfn._xlws.SORT(_xlfn._xlws.FILTER('Resultados General'!$K$11:$K$510,('Resultados General'!$J$11:$J$510='Mapa de Puestos'!$B12)*('Resultados General'!$E$11:$E$510='Mapa de Puestos'!AD$2),"")))</f>
        <v>#NAME?</v>
      </c>
      <c r="AE12" s="78" t="e">
        <f t="array" aca="1" ref="AE12" ca="1">_xlfn.TEXTJOIN(","&amp;CHAR(10),TRUE,_xlfn._xlws.SORT(_xlfn._xlws.FILTER('Resultados General'!$K$11:$K$510,('Resultados General'!$J$11:$J$510='Mapa de Puestos'!$B12)*('Resultados General'!$E$11:$E$510='Mapa de Puestos'!AE$2),"")))</f>
        <v>#NAME?</v>
      </c>
      <c r="AF12" s="78" t="e">
        <f t="array" aca="1" ref="AF12" ca="1">_xlfn.TEXTJOIN(","&amp;CHAR(10),TRUE,_xlfn._xlws.SORT(_xlfn._xlws.FILTER('Resultados General'!$K$11:$K$510,('Resultados General'!$J$11:$J$510='Mapa de Puestos'!$B12)*('Resultados General'!$E$11:$E$510='Mapa de Puestos'!AF$2),"")))</f>
        <v>#NAME?</v>
      </c>
      <c r="AG12" s="78" t="e">
        <f t="array" aca="1" ref="AG12" ca="1">_xlfn.TEXTJOIN(","&amp;CHAR(10),TRUE,_xlfn._xlws.SORT(_xlfn._xlws.FILTER('Resultados General'!$K$11:$K$510,('Resultados General'!$J$11:$J$510='Mapa de Puestos'!$B12)*('Resultados General'!$E$11:$E$510='Mapa de Puestos'!AG$2),"")))</f>
        <v>#NAME?</v>
      </c>
      <c r="AH12" s="78" t="e">
        <f t="array" aca="1" ref="AH12" ca="1">_xlfn.TEXTJOIN(","&amp;CHAR(10),TRUE,_xlfn._xlws.SORT(_xlfn._xlws.FILTER('Resultados General'!$K$11:$K$510,('Resultados General'!$J$11:$J$510='Mapa de Puestos'!$B12)*('Resultados General'!$E$11:$E$510='Mapa de Puestos'!AH$2),"")))</f>
        <v>#NAME?</v>
      </c>
      <c r="AI12" s="78" t="e">
        <f t="array" aca="1" ref="AI12" ca="1">_xlfn.TEXTJOIN(","&amp;CHAR(10),TRUE,_xlfn._xlws.SORT(_xlfn._xlws.FILTER('Resultados General'!$K$11:$K$510,('Resultados General'!$J$11:$J$510='Mapa de Puestos'!$B12)*('Resultados General'!$E$11:$E$510='Mapa de Puestos'!AI$2),"")))</f>
        <v>#NAME?</v>
      </c>
      <c r="AJ12" s="78" t="e">
        <f t="array" aca="1" ref="AJ12" ca="1">_xlfn.TEXTJOIN(","&amp;CHAR(10),TRUE,_xlfn._xlws.SORT(_xlfn._xlws.FILTER('Resultados General'!$K$11:$K$510,('Resultados General'!$J$11:$J$510='Mapa de Puestos'!$B12)*('Resultados General'!$E$11:$E$510='Mapa de Puestos'!AJ$2),"")))</f>
        <v>#NAME?</v>
      </c>
      <c r="AK12" s="78" t="e">
        <f t="array" aca="1" ref="AK12" ca="1">_xlfn.TEXTJOIN(","&amp;CHAR(10),TRUE,_xlfn._xlws.SORT(_xlfn._xlws.FILTER('Resultados General'!$K$11:$K$510,('Resultados General'!$J$11:$J$510='Mapa de Puestos'!$B12)*('Resultados General'!$E$11:$E$510='Mapa de Puestos'!AK$2),"")))</f>
        <v>#NAME?</v>
      </c>
      <c r="AL12" s="78" t="e">
        <f t="array" aca="1" ref="AL12" ca="1">_xlfn.TEXTJOIN(","&amp;CHAR(10),TRUE,_xlfn._xlws.SORT(_xlfn._xlws.FILTER('Resultados General'!$K$11:$K$510,('Resultados General'!$J$11:$J$510='Mapa de Puestos'!$B12)*('Resultados General'!$E$11:$E$510='Mapa de Puestos'!AL$2),"")))</f>
        <v>#NAME?</v>
      </c>
      <c r="AM12" s="78" t="e">
        <f t="array" aca="1" ref="AM12" ca="1">_xlfn.TEXTJOIN(","&amp;CHAR(10),TRUE,_xlfn._xlws.SORT(_xlfn._xlws.FILTER('Resultados General'!$K$11:$K$510,('Resultados General'!$J$11:$J$510='Mapa de Puestos'!$B12)*('Resultados General'!$E$11:$E$510='Mapa de Puestos'!AM$2),"")))</f>
        <v>#NAME?</v>
      </c>
      <c r="AN12" s="78" t="e">
        <f t="array" aca="1" ref="AN12" ca="1">_xlfn.TEXTJOIN(","&amp;CHAR(10),TRUE,_xlfn._xlws.SORT(_xlfn._xlws.FILTER('Resultados General'!$K$11:$K$510,('Resultados General'!$J$11:$J$510='Mapa de Puestos'!$B12)*('Resultados General'!$E$11:$E$510='Mapa de Puestos'!AN$2),"")))</f>
        <v>#NAME?</v>
      </c>
      <c r="AO12" s="78" t="e">
        <f t="array" aca="1" ref="AO12" ca="1">_xlfn.TEXTJOIN(","&amp;CHAR(10),TRUE,_xlfn._xlws.SORT(_xlfn._xlws.FILTER('Resultados General'!$K$11:$K$510,('Resultados General'!$J$11:$J$510='Mapa de Puestos'!$B12)*('Resultados General'!$E$11:$E$510='Mapa de Puestos'!AO$2),"")))</f>
        <v>#NAME?</v>
      </c>
      <c r="AP12" s="78" t="e">
        <f t="array" aca="1" ref="AP12" ca="1">_xlfn.TEXTJOIN(","&amp;CHAR(10),TRUE,_xlfn._xlws.SORT(_xlfn._xlws.FILTER('Resultados General'!$K$11:$K$510,('Resultados General'!$J$11:$J$510='Mapa de Puestos'!$B12)*('Resultados General'!$E$11:$E$510='Mapa de Puestos'!AP$2),"")))</f>
        <v>#NAME?</v>
      </c>
      <c r="AQ12" s="78" t="e">
        <f t="array" aca="1" ref="AQ12" ca="1">_xlfn.TEXTJOIN(","&amp;CHAR(10),TRUE,_xlfn._xlws.SORT(_xlfn._xlws.FILTER('Resultados General'!$K$11:$K$510,('Resultados General'!$J$11:$J$510='Mapa de Puestos'!$B12)*('Resultados General'!$E$11:$E$510='Mapa de Puestos'!AQ$2),"")))</f>
        <v>#NAME?</v>
      </c>
      <c r="AR12" s="78" t="e">
        <f t="array" aca="1" ref="AR12" ca="1">_xlfn.TEXTJOIN(","&amp;CHAR(10),TRUE,_xlfn._xlws.SORT(_xlfn._xlws.FILTER('Resultados General'!$K$11:$K$510,('Resultados General'!$J$11:$J$510='Mapa de Puestos'!$B12)*('Resultados General'!$E$11:$E$510='Mapa de Puestos'!AR$2),"")))</f>
        <v>#NAME?</v>
      </c>
      <c r="AS12" s="78" t="e">
        <f t="array" aca="1" ref="AS12" ca="1">_xlfn.TEXTJOIN(","&amp;CHAR(10),TRUE,_xlfn._xlws.SORT(_xlfn._xlws.FILTER('Resultados General'!$K$11:$K$510,('Resultados General'!$J$11:$J$510='Mapa de Puestos'!$B12)*('Resultados General'!$E$11:$E$510='Mapa de Puestos'!AS$2),"")))</f>
        <v>#NAME?</v>
      </c>
      <c r="AT12" s="78" t="e">
        <f t="array" aca="1" ref="AT12" ca="1">_xlfn.TEXTJOIN(","&amp;CHAR(10),TRUE,_xlfn._xlws.SORT(_xlfn._xlws.FILTER('Resultados General'!$K$11:$K$510,('Resultados General'!$J$11:$J$510='Mapa de Puestos'!$B12)*('Resultados General'!$E$11:$E$510='Mapa de Puestos'!AT$2),"")))</f>
        <v>#NAME?</v>
      </c>
      <c r="AU12" s="78" t="e">
        <f t="array" aca="1" ref="AU12" ca="1">_xlfn.TEXTJOIN(","&amp;CHAR(10),TRUE,_xlfn._xlws.SORT(_xlfn._xlws.FILTER('Resultados General'!$K$11:$K$510,('Resultados General'!$J$11:$J$510='Mapa de Puestos'!$B12)*('Resultados General'!$E$11:$E$510='Mapa de Puestos'!AU$2),"")))</f>
        <v>#NAME?</v>
      </c>
      <c r="AV12" s="78" t="e">
        <f t="array" aca="1" ref="AV12" ca="1">_xlfn.TEXTJOIN(","&amp;CHAR(10),TRUE,_xlfn._xlws.SORT(_xlfn._xlws.FILTER('Resultados General'!$K$11:$K$510,('Resultados General'!$J$11:$J$510='Mapa de Puestos'!$B12)*('Resultados General'!$E$11:$E$510='Mapa de Puestos'!AV$2),"")))</f>
        <v>#NAME?</v>
      </c>
      <c r="AW12" s="78" t="e">
        <f t="array" aca="1" ref="AW12" ca="1">_xlfn.TEXTJOIN(","&amp;CHAR(10),TRUE,_xlfn._xlws.SORT(_xlfn._xlws.FILTER('Resultados General'!$K$11:$K$510,('Resultados General'!$J$11:$J$510='Mapa de Puestos'!$B12)*('Resultados General'!$E$11:$E$510='Mapa de Puestos'!AW$2),"")))</f>
        <v>#NAME?</v>
      </c>
      <c r="AX12" s="78" t="e">
        <f t="array" aca="1" ref="AX12" ca="1">_xlfn.TEXTJOIN(","&amp;CHAR(10),TRUE,_xlfn._xlws.SORT(_xlfn._xlws.FILTER('Resultados General'!$K$11:$K$510,('Resultados General'!$J$11:$J$510='Mapa de Puestos'!$B12)*('Resultados General'!$E$11:$E$510='Mapa de Puestos'!AX$2),"")))</f>
        <v>#NAME?</v>
      </c>
      <c r="AY12" s="78" t="e">
        <f t="array" aca="1" ref="AY12" ca="1">_xlfn.TEXTJOIN(","&amp;CHAR(10),TRUE,_xlfn._xlws.SORT(_xlfn._xlws.FILTER('Resultados General'!$K$11:$K$510,('Resultados General'!$J$11:$J$510='Mapa de Puestos'!$B12)*('Resultados General'!$E$11:$E$510='Mapa de Puestos'!AY$2),"")))</f>
        <v>#NAME?</v>
      </c>
      <c r="AZ12" s="78" t="e">
        <f t="array" aca="1" ref="AZ12" ca="1">_xlfn.TEXTJOIN(","&amp;CHAR(10),TRUE,_xlfn._xlws.SORT(_xlfn._xlws.FILTER('Resultados General'!$K$11:$K$510,('Resultados General'!$J$11:$J$510='Mapa de Puestos'!$B12)*('Resultados General'!$E$11:$E$510='Mapa de Puestos'!AZ$2),"")))</f>
        <v>#NAME?</v>
      </c>
      <c r="BA12" s="78" t="e">
        <f t="array" aca="1" ref="BA12" ca="1">_xlfn.TEXTJOIN(","&amp;CHAR(10),TRUE,_xlfn._xlws.SORT(_xlfn._xlws.FILTER('Resultados General'!$K$11:$K$510,('Resultados General'!$J$11:$J$510='Mapa de Puestos'!$B12)*('Resultados General'!$E$11:$E$510='Mapa de Puestos'!BA$2),"")))</f>
        <v>#NAME?</v>
      </c>
      <c r="BB12" s="78" t="e">
        <f t="array" aca="1" ref="BB12" ca="1">_xlfn.TEXTJOIN(","&amp;CHAR(10),TRUE,_xlfn._xlws.SORT(_xlfn._xlws.FILTER('Resultados General'!$K$11:$K$510,('Resultados General'!$J$11:$J$510='Mapa de Puestos'!$B12)*('Resultados General'!$E$11:$E$510='Mapa de Puestos'!BB$2),"")))</f>
        <v>#NAME?</v>
      </c>
      <c r="BC12" s="78" t="e">
        <f t="array" aca="1" ref="BC12" ca="1">_xlfn.TEXTJOIN(","&amp;CHAR(10),TRUE,_xlfn._xlws.SORT(_xlfn._xlws.FILTER('Resultados General'!$K$11:$K$510,('Resultados General'!$J$11:$J$510='Mapa de Puestos'!$B12)*('Resultados General'!$E$11:$E$510='Mapa de Puestos'!BC$2),"")))</f>
        <v>#NAME?</v>
      </c>
      <c r="BD12" s="78" t="e">
        <f t="array" aca="1" ref="BD12" ca="1">_xlfn.TEXTJOIN(","&amp;CHAR(10),TRUE,_xlfn._xlws.SORT(_xlfn._xlws.FILTER('Resultados General'!$K$11:$K$510,('Resultados General'!$J$11:$J$510='Mapa de Puestos'!$B12)*('Resultados General'!$E$11:$E$510='Mapa de Puestos'!BD$2),"")))</f>
        <v>#NAME?</v>
      </c>
      <c r="BE12" s="78" t="e">
        <f t="array" aca="1" ref="BE12" ca="1">_xlfn.TEXTJOIN(","&amp;CHAR(10),TRUE,_xlfn._xlws.SORT(_xlfn._xlws.FILTER('Resultados General'!$K$11:$K$510,('Resultados General'!$J$11:$J$510='Mapa de Puestos'!$B12)*('Resultados General'!$E$11:$E$510='Mapa de Puestos'!BE$2),"")))</f>
        <v>#NAME?</v>
      </c>
      <c r="BF12" s="78" t="e">
        <f t="array" aca="1" ref="BF12" ca="1">_xlfn.TEXTJOIN(","&amp;CHAR(10),TRUE,_xlfn._xlws.SORT(_xlfn._xlws.FILTER('Resultados General'!$K$11:$K$510,('Resultados General'!$J$11:$J$510='Mapa de Puestos'!$B12)*('Resultados General'!$E$11:$E$510='Mapa de Puestos'!BF$2),"")))</f>
        <v>#NAME?</v>
      </c>
      <c r="BG12" s="78" t="e">
        <f t="array" aca="1" ref="BG12" ca="1">_xlfn.TEXTJOIN(","&amp;CHAR(10),TRUE,_xlfn._xlws.SORT(_xlfn._xlws.FILTER('Resultados General'!$K$11:$K$510,('Resultados General'!$J$11:$J$510='Mapa de Puestos'!$B12)*('Resultados General'!$E$11:$E$510='Mapa de Puestos'!BG$2),"")))</f>
        <v>#NAME?</v>
      </c>
      <c r="BH12" s="78" t="e">
        <f t="array" aca="1" ref="BH12" ca="1">_xlfn.TEXTJOIN(","&amp;CHAR(10),TRUE,_xlfn._xlws.SORT(_xlfn._xlws.FILTER('Resultados General'!$K$11:$K$510,('Resultados General'!$J$11:$J$510='Mapa de Puestos'!$B12)*('Resultados General'!$E$11:$E$510='Mapa de Puestos'!BH$2),"")))</f>
        <v>#NAME?</v>
      </c>
      <c r="BI12" s="78" t="e">
        <f t="array" aca="1" ref="BI12" ca="1">_xlfn.TEXTJOIN(","&amp;CHAR(10),TRUE,_xlfn._xlws.SORT(_xlfn._xlws.FILTER('Resultados General'!$K$11:$K$510,('Resultados General'!$J$11:$J$510='Mapa de Puestos'!$B12)*('Resultados General'!$E$11:$E$510='Mapa de Puestos'!BI$2),"")))</f>
        <v>#NAME?</v>
      </c>
      <c r="BJ12" s="78" t="e">
        <f t="array" aca="1" ref="BJ12" ca="1">_xlfn.TEXTJOIN(","&amp;CHAR(10),TRUE,_xlfn._xlws.SORT(_xlfn._xlws.FILTER('Resultados General'!$K$11:$K$510,('Resultados General'!$J$11:$J$510='Mapa de Puestos'!$B12)*('Resultados General'!$E$11:$E$510='Mapa de Puestos'!BJ$2),"")))</f>
        <v>#NAME?</v>
      </c>
      <c r="BK12" s="78" t="e">
        <f t="array" aca="1" ref="BK12" ca="1">_xlfn.TEXTJOIN(","&amp;CHAR(10),TRUE,_xlfn._xlws.SORT(_xlfn._xlws.FILTER('Resultados General'!$K$11:$K$510,('Resultados General'!$J$11:$J$510='Mapa de Puestos'!$B12)*('Resultados General'!$E$11:$E$510='Mapa de Puestos'!BK$2),"")))</f>
        <v>#NAME?</v>
      </c>
      <c r="BL12" s="78" t="e">
        <f t="array" aca="1" ref="BL12" ca="1">_xlfn.TEXTJOIN(","&amp;CHAR(10),TRUE,_xlfn._xlws.SORT(_xlfn._xlws.FILTER('Resultados General'!$K$11:$K$510,('Resultados General'!$J$11:$J$510='Mapa de Puestos'!$B12)*('Resultados General'!$E$11:$E$510='Mapa de Puestos'!BL$2),"")))</f>
        <v>#NAME?</v>
      </c>
    </row>
    <row r="13" spans="1:64" ht="36.6" customHeight="1"/>
    <row r="17" spans="1:64" ht="32.1" customHeight="1"/>
    <row r="21" spans="1:64" ht="61.2">
      <c r="E21" s="169" t="str">
        <f>+'Listado de Puestos'!F10</f>
        <v>Departamento / Zona</v>
      </c>
    </row>
    <row r="26" spans="1:64" ht="65.55" customHeight="1">
      <c r="A26" s="174"/>
      <c r="B26" s="176" t="str">
        <f>+'Listado de Puestos'!$F$10</f>
        <v>Departamento / Zona</v>
      </c>
      <c r="C26" s="207" t="s">
        <v>11</v>
      </c>
      <c r="D26" s="207" t="s">
        <v>13</v>
      </c>
      <c r="E26" s="207" t="s">
        <v>15</v>
      </c>
      <c r="F26" s="207" t="s">
        <v>17</v>
      </c>
      <c r="G26" s="207" t="s">
        <v>19</v>
      </c>
      <c r="H26" s="207" t="s">
        <v>21</v>
      </c>
      <c r="I26" s="26" t="s">
        <v>76</v>
      </c>
      <c r="J26" s="170"/>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row>
    <row r="27" spans="1:64" ht="80.099999999999994" customHeight="1">
      <c r="B27" s="194" t="s">
        <v>191</v>
      </c>
      <c r="C27" s="208" t="e">
        <f t="array" aca="1" ref="C27" ca="1">_xlfn.TEXTJOIN(","&amp;CHAR(10),TRUE,_xlfn._xlws.SORT(_xlfn._xlws.FILTER('Resultados General'!$K$11:$K$510,('Resultados General'!$J$11:$J$510='Mapa de Puestos'!$B27)*('Resultados General'!$F$11:$F$510='Mapa de Puestos'!C$26),"")))</f>
        <v>#NAME?</v>
      </c>
      <c r="D27" s="208" t="e">
        <f t="array" aca="1" ref="D27" ca="1">_xlfn.TEXTJOIN(","&amp;CHAR(10),TRUE,_xlfn._xlws.SORT(_xlfn._xlws.FILTER('Resultados General'!$K$11:$K$510,('Resultados General'!$J$11:$J$510='Mapa de Puestos'!$B27)*('Resultados General'!$F$11:$F$510='Mapa de Puestos'!D$26),"")))</f>
        <v>#NAME?</v>
      </c>
      <c r="E27" s="208" t="e">
        <f t="array" aca="1" ref="E27" ca="1">_xlfn.TEXTJOIN(","&amp;CHAR(10),TRUE,_xlfn._xlws.SORT(_xlfn._xlws.FILTER('Resultados General'!$K$11:$K$510,('Resultados General'!$J$11:$J$510='Mapa de Puestos'!$B27)*('Resultados General'!$F$11:$F$510='Mapa de Puestos'!E$26),"")))</f>
        <v>#NAME?</v>
      </c>
      <c r="F27" s="208" t="e">
        <f t="array" aca="1" ref="F27" ca="1">_xlfn.TEXTJOIN(","&amp;CHAR(10),TRUE,_xlfn._xlws.SORT(_xlfn._xlws.FILTER('Resultados General'!$K$11:$K$510,('Resultados General'!$J$11:$J$510='Mapa de Puestos'!$B27)*('Resultados General'!$F$11:$F$510='Mapa de Puestos'!F$26),"")))</f>
        <v>#NAME?</v>
      </c>
      <c r="G27" s="208" t="e">
        <f t="array" aca="1" ref="G27" ca="1">_xlfn.TEXTJOIN(","&amp;CHAR(10),TRUE,_xlfn._xlws.SORT(_xlfn._xlws.FILTER('Resultados General'!$K$11:$K$510,('Resultados General'!$J$11:$J$510='Mapa de Puestos'!$B27)*('Resultados General'!$F$11:$F$510='Mapa de Puestos'!G$26),"")))</f>
        <v>#NAME?</v>
      </c>
      <c r="H27" s="208" t="e">
        <f t="array" aca="1" ref="H27" ca="1">_xlfn.TEXTJOIN(","&amp;CHAR(10),TRUE,_xlfn._xlws.SORT(_xlfn._xlws.FILTER('Resultados General'!$K$11:$K$510,('Resultados General'!$J$11:$J$510='Mapa de Puestos'!$B27)*('Resultados General'!$F$11:$F$510='Mapa de Puestos'!H$26),"")))</f>
        <v>#NAME?</v>
      </c>
      <c r="I27" s="78" t="e">
        <f t="array" aca="1" ref="I27" ca="1">_xlfn.TEXTJOIN(","&amp;CHAR(10),TRUE,_xlfn._xlws.SORT(_xlfn._xlws.FILTER('Resultados General'!$K$11:$K$510,('Resultados General'!$J$11:$J$510='Mapa de Puestos'!$B27)*('Resultados General'!$F$11:$F$510='Mapa de Puestos'!I$26),"")))</f>
        <v>#NAME?</v>
      </c>
      <c r="J27" s="78" t="e">
        <f t="array" aca="1" ref="J27" ca="1">_xlfn.TEXTJOIN(","&amp;CHAR(10),TRUE,_xlfn._xlws.SORT(_xlfn._xlws.FILTER('Resultados General'!$K$11:$K$510,('Resultados General'!$J$11:$J$510='Mapa de Puestos'!$B27)*('Resultados General'!$F$11:$F$510='Mapa de Puestos'!J$26),"")))</f>
        <v>#NAME?</v>
      </c>
      <c r="K27" s="78" t="e">
        <f t="array" aca="1" ref="K27" ca="1">_xlfn.TEXTJOIN(","&amp;CHAR(10),TRUE,_xlfn._xlws.SORT(_xlfn._xlws.FILTER('Resultados General'!$K$11:$K$510,('Resultados General'!$J$11:$J$510='Mapa de Puestos'!$B27)*('Resultados General'!$F$11:$F$510='Mapa de Puestos'!K$26),"")))</f>
        <v>#NAME?</v>
      </c>
      <c r="L27" s="78" t="e">
        <f t="array" aca="1" ref="L27" ca="1">_xlfn.TEXTJOIN(","&amp;CHAR(10),TRUE,_xlfn._xlws.SORT(_xlfn._xlws.FILTER('Resultados General'!$K$11:$K$510,('Resultados General'!$J$11:$J$510='Mapa de Puestos'!$B27)*('Resultados General'!$F$11:$F$510='Mapa de Puestos'!L$26),"")))</f>
        <v>#NAME?</v>
      </c>
      <c r="M27" s="78" t="e">
        <f t="array" aca="1" ref="M27" ca="1">_xlfn.TEXTJOIN(","&amp;CHAR(10),TRUE,_xlfn._xlws.SORT(_xlfn._xlws.FILTER('Resultados General'!$K$11:$K$510,('Resultados General'!$J$11:$J$510='Mapa de Puestos'!$B27)*('Resultados General'!$F$11:$F$510='Mapa de Puestos'!M$26),"")))</f>
        <v>#NAME?</v>
      </c>
      <c r="N27" s="78" t="e">
        <f t="array" aca="1" ref="N27" ca="1">_xlfn.TEXTJOIN(","&amp;CHAR(10),TRUE,_xlfn._xlws.SORT(_xlfn._xlws.FILTER('Resultados General'!$K$11:$K$510,('Resultados General'!$J$11:$J$510='Mapa de Puestos'!$B27)*('Resultados General'!$F$11:$F$510='Mapa de Puestos'!N$26),"")))</f>
        <v>#NAME?</v>
      </c>
      <c r="O27" s="78" t="e">
        <f t="array" aca="1" ref="O27" ca="1">_xlfn.TEXTJOIN(","&amp;CHAR(10),TRUE,_xlfn._xlws.SORT(_xlfn._xlws.FILTER('Resultados General'!$K$11:$K$510,('Resultados General'!$J$11:$J$510='Mapa de Puestos'!$B27)*('Resultados General'!$F$11:$F$510='Mapa de Puestos'!O$26),"")))</f>
        <v>#NAME?</v>
      </c>
      <c r="P27" s="78" t="e">
        <f t="array" aca="1" ref="P27" ca="1">_xlfn.TEXTJOIN(","&amp;CHAR(10),TRUE,_xlfn._xlws.SORT(_xlfn._xlws.FILTER('Resultados General'!$K$11:$K$510,('Resultados General'!$J$11:$J$510='Mapa de Puestos'!$B27)*('Resultados General'!$F$11:$F$510='Mapa de Puestos'!P$26),"")))</f>
        <v>#NAME?</v>
      </c>
      <c r="Q27" s="78" t="e">
        <f t="array" aca="1" ref="Q27" ca="1">_xlfn.TEXTJOIN(","&amp;CHAR(10),TRUE,_xlfn._xlws.SORT(_xlfn._xlws.FILTER('Resultados General'!$K$11:$K$510,('Resultados General'!$J$11:$J$510='Mapa de Puestos'!$B27)*('Resultados General'!$F$11:$F$510='Mapa de Puestos'!Q$26),"")))</f>
        <v>#NAME?</v>
      </c>
      <c r="R27" s="78" t="e">
        <f t="array" aca="1" ref="R27" ca="1">_xlfn.TEXTJOIN(","&amp;CHAR(10),TRUE,_xlfn._xlws.SORT(_xlfn._xlws.FILTER('Resultados General'!$K$11:$K$510,('Resultados General'!$J$11:$J$510='Mapa de Puestos'!$B27)*('Resultados General'!$F$11:$F$510='Mapa de Puestos'!R$26),"")))</f>
        <v>#NAME?</v>
      </c>
      <c r="S27" s="78" t="e">
        <f t="array" aca="1" ref="S27" ca="1">_xlfn.TEXTJOIN(","&amp;CHAR(10),TRUE,_xlfn._xlws.SORT(_xlfn._xlws.FILTER('Resultados General'!$K$11:$K$510,('Resultados General'!$J$11:$J$510='Mapa de Puestos'!$B27)*('Resultados General'!$F$11:$F$510='Mapa de Puestos'!S$26),"")))</f>
        <v>#NAME?</v>
      </c>
      <c r="T27" s="78" t="e">
        <f t="array" aca="1" ref="T27" ca="1">_xlfn.TEXTJOIN(","&amp;CHAR(10),TRUE,_xlfn._xlws.SORT(_xlfn._xlws.FILTER('Resultados General'!$K$11:$K$510,('Resultados General'!$J$11:$J$510='Mapa de Puestos'!$B27)*('Resultados General'!$F$11:$F$510='Mapa de Puestos'!T$26),"")))</f>
        <v>#NAME?</v>
      </c>
      <c r="U27" s="78" t="e">
        <f t="array" aca="1" ref="U27" ca="1">_xlfn.TEXTJOIN(","&amp;CHAR(10),TRUE,_xlfn._xlws.SORT(_xlfn._xlws.FILTER('Resultados General'!$K$11:$K$510,('Resultados General'!$J$11:$J$510='Mapa de Puestos'!$B27)*('Resultados General'!$F$11:$F$510='Mapa de Puestos'!U$26),"")))</f>
        <v>#NAME?</v>
      </c>
      <c r="V27" s="78" t="e">
        <f t="array" aca="1" ref="V27" ca="1">_xlfn.TEXTJOIN(","&amp;CHAR(10),TRUE,_xlfn._xlws.SORT(_xlfn._xlws.FILTER('Resultados General'!$K$11:$K$510,('Resultados General'!$J$11:$J$510='Mapa de Puestos'!$B27)*('Resultados General'!$F$11:$F$510='Mapa de Puestos'!V$26),"")))</f>
        <v>#NAME?</v>
      </c>
      <c r="W27" s="78" t="e">
        <f t="array" aca="1" ref="W27" ca="1">_xlfn.TEXTJOIN(","&amp;CHAR(10),TRUE,_xlfn._xlws.SORT(_xlfn._xlws.FILTER('Resultados General'!$K$11:$K$510,('Resultados General'!$J$11:$J$510='Mapa de Puestos'!$B27)*('Resultados General'!$F$11:$F$510='Mapa de Puestos'!W$26),"")))</f>
        <v>#NAME?</v>
      </c>
      <c r="X27" s="78" t="e">
        <f t="array" aca="1" ref="X27" ca="1">_xlfn.TEXTJOIN(","&amp;CHAR(10),TRUE,_xlfn._xlws.SORT(_xlfn._xlws.FILTER('Resultados General'!$K$11:$K$510,('Resultados General'!$J$11:$J$510='Mapa de Puestos'!$B27)*('Resultados General'!$F$11:$F$510='Mapa de Puestos'!X$26),"")))</f>
        <v>#NAME?</v>
      </c>
      <c r="Y27" s="78" t="e">
        <f t="array" aca="1" ref="Y27" ca="1">_xlfn.TEXTJOIN(","&amp;CHAR(10),TRUE,_xlfn._xlws.SORT(_xlfn._xlws.FILTER('Resultados General'!$K$11:$K$510,('Resultados General'!$J$11:$J$510='Mapa de Puestos'!$B27)*('Resultados General'!$F$11:$F$510='Mapa de Puestos'!Y$26),"")))</f>
        <v>#NAME?</v>
      </c>
      <c r="Z27" s="78" t="e">
        <f t="array" aca="1" ref="Z27" ca="1">_xlfn.TEXTJOIN(","&amp;CHAR(10),TRUE,_xlfn._xlws.SORT(_xlfn._xlws.FILTER('Resultados General'!$K$11:$K$510,('Resultados General'!$J$11:$J$510='Mapa de Puestos'!$B27)*('Resultados General'!$F$11:$F$510='Mapa de Puestos'!Z$26),"")))</f>
        <v>#NAME?</v>
      </c>
      <c r="AA27" s="78" t="e">
        <f t="array" aca="1" ref="AA27" ca="1">_xlfn.TEXTJOIN(","&amp;CHAR(10),TRUE,_xlfn._xlws.SORT(_xlfn._xlws.FILTER('Resultados General'!$K$11:$K$510,('Resultados General'!$J$11:$J$510='Mapa de Puestos'!$B27)*('Resultados General'!$F$11:$F$510='Mapa de Puestos'!AA$26),"")))</f>
        <v>#NAME?</v>
      </c>
      <c r="AB27" s="78" t="e">
        <f t="array" aca="1" ref="AB27" ca="1">_xlfn.TEXTJOIN(","&amp;CHAR(10),TRUE,_xlfn._xlws.SORT(_xlfn._xlws.FILTER('Resultados General'!$K$11:$K$510,('Resultados General'!$J$11:$J$510='Mapa de Puestos'!$B27)*('Resultados General'!$F$11:$F$510='Mapa de Puestos'!AB$26),"")))</f>
        <v>#NAME?</v>
      </c>
      <c r="AC27" s="78" t="e">
        <f t="array" aca="1" ref="AC27" ca="1">_xlfn.TEXTJOIN(","&amp;CHAR(10),TRUE,_xlfn._xlws.SORT(_xlfn._xlws.FILTER('Resultados General'!$K$11:$K$510,('Resultados General'!$J$11:$J$510='Mapa de Puestos'!$B27)*('Resultados General'!$F$11:$F$510='Mapa de Puestos'!AC$26),"")))</f>
        <v>#NAME?</v>
      </c>
      <c r="AD27" s="78" t="e">
        <f t="array" aca="1" ref="AD27" ca="1">_xlfn.TEXTJOIN(","&amp;CHAR(10),TRUE,_xlfn._xlws.SORT(_xlfn._xlws.FILTER('Resultados General'!$K$11:$K$510,('Resultados General'!$J$11:$J$510='Mapa de Puestos'!$B27)*('Resultados General'!$F$11:$F$510='Mapa de Puestos'!AD$26),"")))</f>
        <v>#NAME?</v>
      </c>
      <c r="AE27" s="78" t="e">
        <f t="array" aca="1" ref="AE27" ca="1">_xlfn.TEXTJOIN(","&amp;CHAR(10),TRUE,_xlfn._xlws.SORT(_xlfn._xlws.FILTER('Resultados General'!$K$11:$K$510,('Resultados General'!$J$11:$J$510='Mapa de Puestos'!$B27)*('Resultados General'!$F$11:$F$510='Mapa de Puestos'!AE$26),"")))</f>
        <v>#NAME?</v>
      </c>
      <c r="AF27" s="78" t="e">
        <f t="array" aca="1" ref="AF27" ca="1">_xlfn.TEXTJOIN(","&amp;CHAR(10),TRUE,_xlfn._xlws.SORT(_xlfn._xlws.FILTER('Resultados General'!$K$11:$K$510,('Resultados General'!$J$11:$J$510='Mapa de Puestos'!$B27)*('Resultados General'!$F$11:$F$510='Mapa de Puestos'!AF$26),"")))</f>
        <v>#NAME?</v>
      </c>
      <c r="AG27" s="78" t="e">
        <f t="array" aca="1" ref="AG27" ca="1">_xlfn.TEXTJOIN(","&amp;CHAR(10),TRUE,_xlfn._xlws.SORT(_xlfn._xlws.FILTER('Resultados General'!$K$11:$K$510,('Resultados General'!$J$11:$J$510='Mapa de Puestos'!$B27)*('Resultados General'!$F$11:$F$510='Mapa de Puestos'!AG$26),"")))</f>
        <v>#NAME?</v>
      </c>
      <c r="AH27" s="78" t="e">
        <f t="array" aca="1" ref="AH27" ca="1">_xlfn.TEXTJOIN(","&amp;CHAR(10),TRUE,_xlfn._xlws.SORT(_xlfn._xlws.FILTER('Resultados General'!$K$11:$K$510,('Resultados General'!$J$11:$J$510='Mapa de Puestos'!$B27)*('Resultados General'!$F$11:$F$510='Mapa de Puestos'!AH$26),"")))</f>
        <v>#NAME?</v>
      </c>
      <c r="AI27" s="78" t="e">
        <f t="array" aca="1" ref="AI27" ca="1">_xlfn.TEXTJOIN(","&amp;CHAR(10),TRUE,_xlfn._xlws.SORT(_xlfn._xlws.FILTER('Resultados General'!$K$11:$K$510,('Resultados General'!$J$11:$J$510='Mapa de Puestos'!$B27)*('Resultados General'!$F$11:$F$510='Mapa de Puestos'!AI$26),"")))</f>
        <v>#NAME?</v>
      </c>
      <c r="AJ27" s="78" t="e">
        <f t="array" aca="1" ref="AJ27" ca="1">_xlfn.TEXTJOIN(","&amp;CHAR(10),TRUE,_xlfn._xlws.SORT(_xlfn._xlws.FILTER('Resultados General'!$K$11:$K$510,('Resultados General'!$J$11:$J$510='Mapa de Puestos'!$B27)*('Resultados General'!$F$11:$F$510='Mapa de Puestos'!AJ$26),"")))</f>
        <v>#NAME?</v>
      </c>
      <c r="AK27" s="78" t="e">
        <f t="array" aca="1" ref="AK27" ca="1">_xlfn.TEXTJOIN(","&amp;CHAR(10),TRUE,_xlfn._xlws.SORT(_xlfn._xlws.FILTER('Resultados General'!$K$11:$K$510,('Resultados General'!$J$11:$J$510='Mapa de Puestos'!$B27)*('Resultados General'!$F$11:$F$510='Mapa de Puestos'!AK$26),"")))</f>
        <v>#NAME?</v>
      </c>
      <c r="AL27" s="78" t="e">
        <f t="array" aca="1" ref="AL27" ca="1">_xlfn.TEXTJOIN(","&amp;CHAR(10),TRUE,_xlfn._xlws.SORT(_xlfn._xlws.FILTER('Resultados General'!$K$11:$K$510,('Resultados General'!$J$11:$J$510='Mapa de Puestos'!$B27)*('Resultados General'!$F$11:$F$510='Mapa de Puestos'!AL$26),"")))</f>
        <v>#NAME?</v>
      </c>
      <c r="AM27" s="78" t="e">
        <f t="array" aca="1" ref="AM27" ca="1">_xlfn.TEXTJOIN(","&amp;CHAR(10),TRUE,_xlfn._xlws.SORT(_xlfn._xlws.FILTER('Resultados General'!$K$11:$K$510,('Resultados General'!$J$11:$J$510='Mapa de Puestos'!$B27)*('Resultados General'!$F$11:$F$510='Mapa de Puestos'!AM$26),"")))</f>
        <v>#NAME?</v>
      </c>
      <c r="AN27" s="78" t="e">
        <f t="array" aca="1" ref="AN27" ca="1">_xlfn.TEXTJOIN(","&amp;CHAR(10),TRUE,_xlfn._xlws.SORT(_xlfn._xlws.FILTER('Resultados General'!$K$11:$K$510,('Resultados General'!$J$11:$J$510='Mapa de Puestos'!$B27)*('Resultados General'!$F$11:$F$510='Mapa de Puestos'!AN$26),"")))</f>
        <v>#NAME?</v>
      </c>
      <c r="AO27" s="78" t="e">
        <f t="array" aca="1" ref="AO27" ca="1">_xlfn.TEXTJOIN(","&amp;CHAR(10),TRUE,_xlfn._xlws.SORT(_xlfn._xlws.FILTER('Resultados General'!$K$11:$K$510,('Resultados General'!$J$11:$J$510='Mapa de Puestos'!$B27)*('Resultados General'!$F$11:$F$510='Mapa de Puestos'!AO$26),"")))</f>
        <v>#NAME?</v>
      </c>
      <c r="AP27" s="78" t="e">
        <f t="array" aca="1" ref="AP27" ca="1">_xlfn.TEXTJOIN(","&amp;CHAR(10),TRUE,_xlfn._xlws.SORT(_xlfn._xlws.FILTER('Resultados General'!$K$11:$K$510,('Resultados General'!$J$11:$J$510='Mapa de Puestos'!$B27)*('Resultados General'!$F$11:$F$510='Mapa de Puestos'!AP$26),"")))</f>
        <v>#NAME?</v>
      </c>
      <c r="AQ27" s="78" t="e">
        <f t="array" aca="1" ref="AQ27" ca="1">_xlfn.TEXTJOIN(","&amp;CHAR(10),TRUE,_xlfn._xlws.SORT(_xlfn._xlws.FILTER('Resultados General'!$K$11:$K$510,('Resultados General'!$J$11:$J$510='Mapa de Puestos'!$B27)*('Resultados General'!$F$11:$F$510='Mapa de Puestos'!AQ$26),"")))</f>
        <v>#NAME?</v>
      </c>
      <c r="AR27" s="78" t="e">
        <f t="array" aca="1" ref="AR27" ca="1">_xlfn.TEXTJOIN(","&amp;CHAR(10),TRUE,_xlfn._xlws.SORT(_xlfn._xlws.FILTER('Resultados General'!$K$11:$K$510,('Resultados General'!$J$11:$J$510='Mapa de Puestos'!$B27)*('Resultados General'!$F$11:$F$510='Mapa de Puestos'!AR$26),"")))</f>
        <v>#NAME?</v>
      </c>
      <c r="AS27" s="78" t="e">
        <f t="array" aca="1" ref="AS27" ca="1">_xlfn.TEXTJOIN(","&amp;CHAR(10),TRUE,_xlfn._xlws.SORT(_xlfn._xlws.FILTER('Resultados General'!$K$11:$K$510,('Resultados General'!$J$11:$J$510='Mapa de Puestos'!$B27)*('Resultados General'!$F$11:$F$510='Mapa de Puestos'!AS$26),"")))</f>
        <v>#NAME?</v>
      </c>
      <c r="AT27" s="78" t="e">
        <f t="array" aca="1" ref="AT27" ca="1">_xlfn.TEXTJOIN(","&amp;CHAR(10),TRUE,_xlfn._xlws.SORT(_xlfn._xlws.FILTER('Resultados General'!$K$11:$K$510,('Resultados General'!$J$11:$J$510='Mapa de Puestos'!$B27)*('Resultados General'!$F$11:$F$510='Mapa de Puestos'!AT$26),"")))</f>
        <v>#NAME?</v>
      </c>
      <c r="AU27" s="78" t="e">
        <f t="array" aca="1" ref="AU27" ca="1">_xlfn.TEXTJOIN(","&amp;CHAR(10),TRUE,_xlfn._xlws.SORT(_xlfn._xlws.FILTER('Resultados General'!$K$11:$K$510,('Resultados General'!$J$11:$J$510='Mapa de Puestos'!$B27)*('Resultados General'!$F$11:$F$510='Mapa de Puestos'!AU$26),"")))</f>
        <v>#NAME?</v>
      </c>
      <c r="AV27" s="78" t="e">
        <f t="array" aca="1" ref="AV27" ca="1">_xlfn.TEXTJOIN(","&amp;CHAR(10),TRUE,_xlfn._xlws.SORT(_xlfn._xlws.FILTER('Resultados General'!$K$11:$K$510,('Resultados General'!$J$11:$J$510='Mapa de Puestos'!$B27)*('Resultados General'!$F$11:$F$510='Mapa de Puestos'!AV$26),"")))</f>
        <v>#NAME?</v>
      </c>
      <c r="AW27" s="78" t="e">
        <f t="array" aca="1" ref="AW27" ca="1">_xlfn.TEXTJOIN(","&amp;CHAR(10),TRUE,_xlfn._xlws.SORT(_xlfn._xlws.FILTER('Resultados General'!$K$11:$K$510,('Resultados General'!$J$11:$J$510='Mapa de Puestos'!$B27)*('Resultados General'!$F$11:$F$510='Mapa de Puestos'!AW$26),"")))</f>
        <v>#NAME?</v>
      </c>
      <c r="AX27" s="78" t="e">
        <f t="array" aca="1" ref="AX27" ca="1">_xlfn.TEXTJOIN(","&amp;CHAR(10),TRUE,_xlfn._xlws.SORT(_xlfn._xlws.FILTER('Resultados General'!$K$11:$K$510,('Resultados General'!$J$11:$J$510='Mapa de Puestos'!$B27)*('Resultados General'!$F$11:$F$510='Mapa de Puestos'!AX$26),"")))</f>
        <v>#NAME?</v>
      </c>
      <c r="AY27" s="78" t="e">
        <f t="array" aca="1" ref="AY27" ca="1">_xlfn.TEXTJOIN(","&amp;CHAR(10),TRUE,_xlfn._xlws.SORT(_xlfn._xlws.FILTER('Resultados General'!$K$11:$K$510,('Resultados General'!$J$11:$J$510='Mapa de Puestos'!$B27)*('Resultados General'!$F$11:$F$510='Mapa de Puestos'!AY$26),"")))</f>
        <v>#NAME?</v>
      </c>
      <c r="AZ27" s="78" t="e">
        <f t="array" aca="1" ref="AZ27" ca="1">_xlfn.TEXTJOIN(","&amp;CHAR(10),TRUE,_xlfn._xlws.SORT(_xlfn._xlws.FILTER('Resultados General'!$K$11:$K$510,('Resultados General'!$J$11:$J$510='Mapa de Puestos'!$B27)*('Resultados General'!$F$11:$F$510='Mapa de Puestos'!AZ$26),"")))</f>
        <v>#NAME?</v>
      </c>
      <c r="BA27" s="78" t="e">
        <f t="array" aca="1" ref="BA27" ca="1">_xlfn.TEXTJOIN(","&amp;CHAR(10),TRUE,_xlfn._xlws.SORT(_xlfn._xlws.FILTER('Resultados General'!$K$11:$K$510,('Resultados General'!$J$11:$J$510='Mapa de Puestos'!$B27)*('Resultados General'!$F$11:$F$510='Mapa de Puestos'!BA$26),"")))</f>
        <v>#NAME?</v>
      </c>
      <c r="BB27" s="78" t="e">
        <f t="array" aca="1" ref="BB27" ca="1">_xlfn.TEXTJOIN(","&amp;CHAR(10),TRUE,_xlfn._xlws.SORT(_xlfn._xlws.FILTER('Resultados General'!$K$11:$K$510,('Resultados General'!$J$11:$J$510='Mapa de Puestos'!$B27)*('Resultados General'!$F$11:$F$510='Mapa de Puestos'!BB$26),"")))</f>
        <v>#NAME?</v>
      </c>
      <c r="BC27" s="78" t="e">
        <f t="array" aca="1" ref="BC27" ca="1">_xlfn.TEXTJOIN(","&amp;CHAR(10),TRUE,_xlfn._xlws.SORT(_xlfn._xlws.FILTER('Resultados General'!$K$11:$K$510,('Resultados General'!$J$11:$J$510='Mapa de Puestos'!$B27)*('Resultados General'!$F$11:$F$510='Mapa de Puestos'!BC$26),"")))</f>
        <v>#NAME?</v>
      </c>
      <c r="BD27" s="78" t="e">
        <f t="array" aca="1" ref="BD27" ca="1">_xlfn.TEXTJOIN(","&amp;CHAR(10),TRUE,_xlfn._xlws.SORT(_xlfn._xlws.FILTER('Resultados General'!$K$11:$K$510,('Resultados General'!$J$11:$J$510='Mapa de Puestos'!$B27)*('Resultados General'!$F$11:$F$510='Mapa de Puestos'!BD$26),"")))</f>
        <v>#NAME?</v>
      </c>
      <c r="BE27" s="78" t="e">
        <f t="array" aca="1" ref="BE27" ca="1">_xlfn.TEXTJOIN(","&amp;CHAR(10),TRUE,_xlfn._xlws.SORT(_xlfn._xlws.FILTER('Resultados General'!$K$11:$K$510,('Resultados General'!$J$11:$J$510='Mapa de Puestos'!$B27)*('Resultados General'!$F$11:$F$510='Mapa de Puestos'!BE$26),"")))</f>
        <v>#NAME?</v>
      </c>
      <c r="BF27" s="78" t="e">
        <f t="array" aca="1" ref="BF27" ca="1">_xlfn.TEXTJOIN(","&amp;CHAR(10),TRUE,_xlfn._xlws.SORT(_xlfn._xlws.FILTER('Resultados General'!$K$11:$K$510,('Resultados General'!$J$11:$J$510='Mapa de Puestos'!$B27)*('Resultados General'!$F$11:$F$510='Mapa de Puestos'!BF$26),"")))</f>
        <v>#NAME?</v>
      </c>
      <c r="BG27" s="78" t="e">
        <f t="array" aca="1" ref="BG27" ca="1">_xlfn.TEXTJOIN(","&amp;CHAR(10),TRUE,_xlfn._xlws.SORT(_xlfn._xlws.FILTER('Resultados General'!$K$11:$K$510,('Resultados General'!$J$11:$J$510='Mapa de Puestos'!$B27)*('Resultados General'!$F$11:$F$510='Mapa de Puestos'!BG$26),"")))</f>
        <v>#NAME?</v>
      </c>
      <c r="BH27" s="78" t="e">
        <f t="array" aca="1" ref="BH27" ca="1">_xlfn.TEXTJOIN(","&amp;CHAR(10),TRUE,_xlfn._xlws.SORT(_xlfn._xlws.FILTER('Resultados General'!$K$11:$K$510,('Resultados General'!$J$11:$J$510='Mapa de Puestos'!$B27)*('Resultados General'!$F$11:$F$510='Mapa de Puestos'!BH$26),"")))</f>
        <v>#NAME?</v>
      </c>
      <c r="BI27" s="78" t="e">
        <f t="array" aca="1" ref="BI27" ca="1">_xlfn.TEXTJOIN(","&amp;CHAR(10),TRUE,_xlfn._xlws.SORT(_xlfn._xlws.FILTER('Resultados General'!$K$11:$K$510,('Resultados General'!$J$11:$J$510='Mapa de Puestos'!$B27)*('Resultados General'!$F$11:$F$510='Mapa de Puestos'!BI$26),"")))</f>
        <v>#NAME?</v>
      </c>
      <c r="BJ27" s="78" t="e">
        <f t="array" aca="1" ref="BJ27" ca="1">_xlfn.TEXTJOIN(","&amp;CHAR(10),TRUE,_xlfn._xlws.SORT(_xlfn._xlws.FILTER('Resultados General'!$K$11:$K$510,('Resultados General'!$J$11:$J$510='Mapa de Puestos'!$B27)*('Resultados General'!$F$11:$F$510='Mapa de Puestos'!BJ$26),"")))</f>
        <v>#NAME?</v>
      </c>
      <c r="BK27" s="78" t="e">
        <f t="array" aca="1" ref="BK27" ca="1">_xlfn.TEXTJOIN(","&amp;CHAR(10),TRUE,_xlfn._xlws.SORT(_xlfn._xlws.FILTER('Resultados General'!$K$11:$K$510,('Resultados General'!$J$11:$J$510='Mapa de Puestos'!$B27)*('Resultados General'!$F$11:$F$510='Mapa de Puestos'!BK$26),"")))</f>
        <v>#NAME?</v>
      </c>
      <c r="BL27" s="78" t="e">
        <f t="array" aca="1" ref="BL27" ca="1">_xlfn.TEXTJOIN(","&amp;CHAR(10),TRUE,_xlfn._xlws.SORT(_xlfn._xlws.FILTER('Resultados General'!$K$11:$K$510,('Resultados General'!$J$11:$J$510='Mapa de Puestos'!$B27)*('Resultados General'!$F$11:$F$510='Mapa de Puestos'!BL$26),"")))</f>
        <v>#NAME?</v>
      </c>
    </row>
    <row r="28" spans="1:64" ht="80.099999999999994" customHeight="1">
      <c r="B28" s="194" t="s">
        <v>192</v>
      </c>
      <c r="C28" s="208" t="e">
        <f t="array" aca="1" ref="C28" ca="1">_xlfn.TEXTJOIN(","&amp;CHAR(10),TRUE,_xlfn._xlws.SORT(_xlfn._xlws.FILTER('Resultados General'!$K$11:$K$510,('Resultados General'!$J$11:$J$510='Mapa de Puestos'!$B28)*('Resultados General'!$F$11:$F$510='Mapa de Puestos'!C$26),"")))</f>
        <v>#NAME?</v>
      </c>
      <c r="D28" s="208" t="e">
        <f t="array" aca="1" ref="D28" ca="1">_xlfn.TEXTJOIN(","&amp;CHAR(10),TRUE,_xlfn._xlws.SORT(_xlfn._xlws.FILTER('Resultados General'!$K$11:$K$510,('Resultados General'!$J$11:$J$510='Mapa de Puestos'!$B28)*('Resultados General'!$F$11:$F$510='Mapa de Puestos'!D$26),"")))</f>
        <v>#NAME?</v>
      </c>
      <c r="E28" s="208" t="e">
        <f t="array" aca="1" ref="E28" ca="1">_xlfn.TEXTJOIN(","&amp;CHAR(10),TRUE,_xlfn._xlws.SORT(_xlfn._xlws.FILTER('Resultados General'!$K$11:$K$510,('Resultados General'!$J$11:$J$510='Mapa de Puestos'!$B28)*('Resultados General'!$F$11:$F$510='Mapa de Puestos'!E$26),"")))</f>
        <v>#NAME?</v>
      </c>
      <c r="F28" s="208" t="e">
        <f t="array" aca="1" ref="F28" ca="1">_xlfn.TEXTJOIN(","&amp;CHAR(10),TRUE,_xlfn._xlws.SORT(_xlfn._xlws.FILTER('Resultados General'!$K$11:$K$510,('Resultados General'!$J$11:$J$510='Mapa de Puestos'!$B28)*('Resultados General'!$F$11:$F$510='Mapa de Puestos'!F$26),"")))</f>
        <v>#NAME?</v>
      </c>
      <c r="G28" s="208" t="e">
        <f t="array" aca="1" ref="G28" ca="1">_xlfn.TEXTJOIN(","&amp;CHAR(10),TRUE,_xlfn._xlws.SORT(_xlfn._xlws.FILTER('Resultados General'!$K$11:$K$510,('Resultados General'!$J$11:$J$510='Mapa de Puestos'!$B28)*('Resultados General'!$F$11:$F$510='Mapa de Puestos'!G$26),"")))</f>
        <v>#NAME?</v>
      </c>
      <c r="H28" s="208" t="e">
        <f t="array" aca="1" ref="H28" ca="1">_xlfn.TEXTJOIN(","&amp;CHAR(10),TRUE,_xlfn._xlws.SORT(_xlfn._xlws.FILTER('Resultados General'!$K$11:$K$510,('Resultados General'!$J$11:$J$510='Mapa de Puestos'!$B28)*('Resultados General'!$F$11:$F$510='Mapa de Puestos'!H$26),"")))</f>
        <v>#NAME?</v>
      </c>
      <c r="I28" s="78" t="e">
        <f t="array" aca="1" ref="I28" ca="1">_xlfn.TEXTJOIN(","&amp;CHAR(10),TRUE,_xlfn._xlws.SORT(_xlfn._xlws.FILTER('Resultados General'!$K$11:$K$510,('Resultados General'!$J$11:$J$510='Mapa de Puestos'!$B28)*('Resultados General'!$F$11:$F$510='Mapa de Puestos'!I$26),"")))</f>
        <v>#NAME?</v>
      </c>
      <c r="J28" s="78" t="e">
        <f t="array" aca="1" ref="J28" ca="1">_xlfn.TEXTJOIN(","&amp;CHAR(10),TRUE,_xlfn._xlws.SORT(_xlfn._xlws.FILTER('Resultados General'!$K$11:$K$510,('Resultados General'!$J$11:$J$510='Mapa de Puestos'!$B28)*('Resultados General'!$F$11:$F$510='Mapa de Puestos'!J$26),"")))</f>
        <v>#NAME?</v>
      </c>
      <c r="K28" s="78" t="e">
        <f t="array" aca="1" ref="K28" ca="1">_xlfn.TEXTJOIN(","&amp;CHAR(10),TRUE,_xlfn._xlws.SORT(_xlfn._xlws.FILTER('Resultados General'!$K$11:$K$510,('Resultados General'!$J$11:$J$510='Mapa de Puestos'!$B28)*('Resultados General'!$F$11:$F$510='Mapa de Puestos'!K$26),"")))</f>
        <v>#NAME?</v>
      </c>
      <c r="L28" s="78" t="e">
        <f t="array" aca="1" ref="L28" ca="1">_xlfn.TEXTJOIN(","&amp;CHAR(10),TRUE,_xlfn._xlws.SORT(_xlfn._xlws.FILTER('Resultados General'!$K$11:$K$510,('Resultados General'!$J$11:$J$510='Mapa de Puestos'!$B28)*('Resultados General'!$F$11:$F$510='Mapa de Puestos'!L$26),"")))</f>
        <v>#NAME?</v>
      </c>
      <c r="M28" s="78" t="e">
        <f t="array" aca="1" ref="M28" ca="1">_xlfn.TEXTJOIN(","&amp;CHAR(10),TRUE,_xlfn._xlws.SORT(_xlfn._xlws.FILTER('Resultados General'!$K$11:$K$510,('Resultados General'!$J$11:$J$510='Mapa de Puestos'!$B28)*('Resultados General'!$F$11:$F$510='Mapa de Puestos'!M$26),"")))</f>
        <v>#NAME?</v>
      </c>
      <c r="N28" s="78" t="e">
        <f t="array" aca="1" ref="N28" ca="1">_xlfn.TEXTJOIN(","&amp;CHAR(10),TRUE,_xlfn._xlws.SORT(_xlfn._xlws.FILTER('Resultados General'!$K$11:$K$510,('Resultados General'!$J$11:$J$510='Mapa de Puestos'!$B28)*('Resultados General'!$F$11:$F$510='Mapa de Puestos'!N$26),"")))</f>
        <v>#NAME?</v>
      </c>
      <c r="O28" s="78" t="e">
        <f t="array" aca="1" ref="O28" ca="1">_xlfn.TEXTJOIN(","&amp;CHAR(10),TRUE,_xlfn._xlws.SORT(_xlfn._xlws.FILTER('Resultados General'!$K$11:$K$510,('Resultados General'!$J$11:$J$510='Mapa de Puestos'!$B28)*('Resultados General'!$F$11:$F$510='Mapa de Puestos'!O$26),"")))</f>
        <v>#NAME?</v>
      </c>
      <c r="P28" s="78" t="e">
        <f t="array" aca="1" ref="P28" ca="1">_xlfn.TEXTJOIN(","&amp;CHAR(10),TRUE,_xlfn._xlws.SORT(_xlfn._xlws.FILTER('Resultados General'!$K$11:$K$510,('Resultados General'!$J$11:$J$510='Mapa de Puestos'!$B28)*('Resultados General'!$F$11:$F$510='Mapa de Puestos'!P$26),"")))</f>
        <v>#NAME?</v>
      </c>
      <c r="Q28" s="78" t="e">
        <f t="array" aca="1" ref="Q28" ca="1">_xlfn.TEXTJOIN(","&amp;CHAR(10),TRUE,_xlfn._xlws.SORT(_xlfn._xlws.FILTER('Resultados General'!$K$11:$K$510,('Resultados General'!$J$11:$J$510='Mapa de Puestos'!$B28)*('Resultados General'!$F$11:$F$510='Mapa de Puestos'!Q$26),"")))</f>
        <v>#NAME?</v>
      </c>
      <c r="R28" s="78" t="e">
        <f t="array" aca="1" ref="R28" ca="1">_xlfn.TEXTJOIN(","&amp;CHAR(10),TRUE,_xlfn._xlws.SORT(_xlfn._xlws.FILTER('Resultados General'!$K$11:$K$510,('Resultados General'!$J$11:$J$510='Mapa de Puestos'!$B28)*('Resultados General'!$F$11:$F$510='Mapa de Puestos'!R$26),"")))</f>
        <v>#NAME?</v>
      </c>
      <c r="S28" s="78" t="e">
        <f t="array" aca="1" ref="S28" ca="1">_xlfn.TEXTJOIN(","&amp;CHAR(10),TRUE,_xlfn._xlws.SORT(_xlfn._xlws.FILTER('Resultados General'!$K$11:$K$510,('Resultados General'!$J$11:$J$510='Mapa de Puestos'!$B28)*('Resultados General'!$F$11:$F$510='Mapa de Puestos'!S$26),"")))</f>
        <v>#NAME?</v>
      </c>
      <c r="T28" s="78" t="e">
        <f t="array" aca="1" ref="T28" ca="1">_xlfn.TEXTJOIN(","&amp;CHAR(10),TRUE,_xlfn._xlws.SORT(_xlfn._xlws.FILTER('Resultados General'!$K$11:$K$510,('Resultados General'!$J$11:$J$510='Mapa de Puestos'!$B28)*('Resultados General'!$F$11:$F$510='Mapa de Puestos'!T$26),"")))</f>
        <v>#NAME?</v>
      </c>
      <c r="U28" s="78" t="e">
        <f t="array" aca="1" ref="U28" ca="1">_xlfn.TEXTJOIN(","&amp;CHAR(10),TRUE,_xlfn._xlws.SORT(_xlfn._xlws.FILTER('Resultados General'!$K$11:$K$510,('Resultados General'!$J$11:$J$510='Mapa de Puestos'!$B28)*('Resultados General'!$F$11:$F$510='Mapa de Puestos'!U$26),"")))</f>
        <v>#NAME?</v>
      </c>
      <c r="V28" s="78" t="e">
        <f t="array" aca="1" ref="V28" ca="1">_xlfn.TEXTJOIN(","&amp;CHAR(10),TRUE,_xlfn._xlws.SORT(_xlfn._xlws.FILTER('Resultados General'!$K$11:$K$510,('Resultados General'!$J$11:$J$510='Mapa de Puestos'!$B28)*('Resultados General'!$F$11:$F$510='Mapa de Puestos'!V$26),"")))</f>
        <v>#NAME?</v>
      </c>
      <c r="W28" s="78" t="e">
        <f t="array" aca="1" ref="W28" ca="1">_xlfn.TEXTJOIN(","&amp;CHAR(10),TRUE,_xlfn._xlws.SORT(_xlfn._xlws.FILTER('Resultados General'!$K$11:$K$510,('Resultados General'!$J$11:$J$510='Mapa de Puestos'!$B28)*('Resultados General'!$F$11:$F$510='Mapa de Puestos'!W$26),"")))</f>
        <v>#NAME?</v>
      </c>
      <c r="X28" s="78" t="e">
        <f t="array" aca="1" ref="X28" ca="1">_xlfn.TEXTJOIN(","&amp;CHAR(10),TRUE,_xlfn._xlws.SORT(_xlfn._xlws.FILTER('Resultados General'!$K$11:$K$510,('Resultados General'!$J$11:$J$510='Mapa de Puestos'!$B28)*('Resultados General'!$F$11:$F$510='Mapa de Puestos'!X$26),"")))</f>
        <v>#NAME?</v>
      </c>
      <c r="Y28" s="78" t="e">
        <f t="array" aca="1" ref="Y28" ca="1">_xlfn.TEXTJOIN(","&amp;CHAR(10),TRUE,_xlfn._xlws.SORT(_xlfn._xlws.FILTER('Resultados General'!$K$11:$K$510,('Resultados General'!$J$11:$J$510='Mapa de Puestos'!$B28)*('Resultados General'!$F$11:$F$510='Mapa de Puestos'!Y$26),"")))</f>
        <v>#NAME?</v>
      </c>
      <c r="Z28" s="78" t="e">
        <f t="array" aca="1" ref="Z28" ca="1">_xlfn.TEXTJOIN(","&amp;CHAR(10),TRUE,_xlfn._xlws.SORT(_xlfn._xlws.FILTER('Resultados General'!$K$11:$K$510,('Resultados General'!$J$11:$J$510='Mapa de Puestos'!$B28)*('Resultados General'!$F$11:$F$510='Mapa de Puestos'!Z$26),"")))</f>
        <v>#NAME?</v>
      </c>
      <c r="AA28" s="78" t="e">
        <f t="array" aca="1" ref="AA28" ca="1">_xlfn.TEXTJOIN(","&amp;CHAR(10),TRUE,_xlfn._xlws.SORT(_xlfn._xlws.FILTER('Resultados General'!$K$11:$K$510,('Resultados General'!$J$11:$J$510='Mapa de Puestos'!$B28)*('Resultados General'!$F$11:$F$510='Mapa de Puestos'!AA$26),"")))</f>
        <v>#NAME?</v>
      </c>
      <c r="AB28" s="78" t="e">
        <f t="array" aca="1" ref="AB28" ca="1">_xlfn.TEXTJOIN(","&amp;CHAR(10),TRUE,_xlfn._xlws.SORT(_xlfn._xlws.FILTER('Resultados General'!$K$11:$K$510,('Resultados General'!$J$11:$J$510='Mapa de Puestos'!$B28)*('Resultados General'!$F$11:$F$510='Mapa de Puestos'!AB$26),"")))</f>
        <v>#NAME?</v>
      </c>
      <c r="AC28" s="78" t="e">
        <f t="array" aca="1" ref="AC28" ca="1">_xlfn.TEXTJOIN(","&amp;CHAR(10),TRUE,_xlfn._xlws.SORT(_xlfn._xlws.FILTER('Resultados General'!$K$11:$K$510,('Resultados General'!$J$11:$J$510='Mapa de Puestos'!$B28)*('Resultados General'!$F$11:$F$510='Mapa de Puestos'!AC$26),"")))</f>
        <v>#NAME?</v>
      </c>
      <c r="AD28" s="78" t="e">
        <f t="array" aca="1" ref="AD28" ca="1">_xlfn.TEXTJOIN(","&amp;CHAR(10),TRUE,_xlfn._xlws.SORT(_xlfn._xlws.FILTER('Resultados General'!$K$11:$K$510,('Resultados General'!$J$11:$J$510='Mapa de Puestos'!$B28)*('Resultados General'!$F$11:$F$510='Mapa de Puestos'!AD$26),"")))</f>
        <v>#NAME?</v>
      </c>
      <c r="AE28" s="78" t="e">
        <f t="array" aca="1" ref="AE28" ca="1">_xlfn.TEXTJOIN(","&amp;CHAR(10),TRUE,_xlfn._xlws.SORT(_xlfn._xlws.FILTER('Resultados General'!$K$11:$K$510,('Resultados General'!$J$11:$J$510='Mapa de Puestos'!$B28)*('Resultados General'!$F$11:$F$510='Mapa de Puestos'!AE$26),"")))</f>
        <v>#NAME?</v>
      </c>
      <c r="AF28" s="78" t="e">
        <f t="array" aca="1" ref="AF28" ca="1">_xlfn.TEXTJOIN(","&amp;CHAR(10),TRUE,_xlfn._xlws.SORT(_xlfn._xlws.FILTER('Resultados General'!$K$11:$K$510,('Resultados General'!$J$11:$J$510='Mapa de Puestos'!$B28)*('Resultados General'!$F$11:$F$510='Mapa de Puestos'!AF$26),"")))</f>
        <v>#NAME?</v>
      </c>
      <c r="AG28" s="78" t="e">
        <f t="array" aca="1" ref="AG28" ca="1">_xlfn.TEXTJOIN(","&amp;CHAR(10),TRUE,_xlfn._xlws.SORT(_xlfn._xlws.FILTER('Resultados General'!$K$11:$K$510,('Resultados General'!$J$11:$J$510='Mapa de Puestos'!$B28)*('Resultados General'!$F$11:$F$510='Mapa de Puestos'!AG$26),"")))</f>
        <v>#NAME?</v>
      </c>
      <c r="AH28" s="78" t="e">
        <f t="array" aca="1" ref="AH28" ca="1">_xlfn.TEXTJOIN(","&amp;CHAR(10),TRUE,_xlfn._xlws.SORT(_xlfn._xlws.FILTER('Resultados General'!$K$11:$K$510,('Resultados General'!$J$11:$J$510='Mapa de Puestos'!$B28)*('Resultados General'!$F$11:$F$510='Mapa de Puestos'!AH$26),"")))</f>
        <v>#NAME?</v>
      </c>
      <c r="AI28" s="78" t="e">
        <f t="array" aca="1" ref="AI28" ca="1">_xlfn.TEXTJOIN(","&amp;CHAR(10),TRUE,_xlfn._xlws.SORT(_xlfn._xlws.FILTER('Resultados General'!$K$11:$K$510,('Resultados General'!$J$11:$J$510='Mapa de Puestos'!$B28)*('Resultados General'!$F$11:$F$510='Mapa de Puestos'!AI$26),"")))</f>
        <v>#NAME?</v>
      </c>
      <c r="AJ28" s="78" t="e">
        <f t="array" aca="1" ref="AJ28" ca="1">_xlfn.TEXTJOIN(","&amp;CHAR(10),TRUE,_xlfn._xlws.SORT(_xlfn._xlws.FILTER('Resultados General'!$K$11:$K$510,('Resultados General'!$J$11:$J$510='Mapa de Puestos'!$B28)*('Resultados General'!$F$11:$F$510='Mapa de Puestos'!AJ$26),"")))</f>
        <v>#NAME?</v>
      </c>
      <c r="AK28" s="78" t="e">
        <f t="array" aca="1" ref="AK28" ca="1">_xlfn.TEXTJOIN(","&amp;CHAR(10),TRUE,_xlfn._xlws.SORT(_xlfn._xlws.FILTER('Resultados General'!$K$11:$K$510,('Resultados General'!$J$11:$J$510='Mapa de Puestos'!$B28)*('Resultados General'!$F$11:$F$510='Mapa de Puestos'!AK$26),"")))</f>
        <v>#NAME?</v>
      </c>
      <c r="AL28" s="78" t="e">
        <f t="array" aca="1" ref="AL28" ca="1">_xlfn.TEXTJOIN(","&amp;CHAR(10),TRUE,_xlfn._xlws.SORT(_xlfn._xlws.FILTER('Resultados General'!$K$11:$K$510,('Resultados General'!$J$11:$J$510='Mapa de Puestos'!$B28)*('Resultados General'!$F$11:$F$510='Mapa de Puestos'!AL$26),"")))</f>
        <v>#NAME?</v>
      </c>
      <c r="AM28" s="78" t="e">
        <f t="array" aca="1" ref="AM28" ca="1">_xlfn.TEXTJOIN(","&amp;CHAR(10),TRUE,_xlfn._xlws.SORT(_xlfn._xlws.FILTER('Resultados General'!$K$11:$K$510,('Resultados General'!$J$11:$J$510='Mapa de Puestos'!$B28)*('Resultados General'!$F$11:$F$510='Mapa de Puestos'!AM$26),"")))</f>
        <v>#NAME?</v>
      </c>
      <c r="AN28" s="78" t="e">
        <f t="array" aca="1" ref="AN28" ca="1">_xlfn.TEXTJOIN(","&amp;CHAR(10),TRUE,_xlfn._xlws.SORT(_xlfn._xlws.FILTER('Resultados General'!$K$11:$K$510,('Resultados General'!$J$11:$J$510='Mapa de Puestos'!$B28)*('Resultados General'!$F$11:$F$510='Mapa de Puestos'!AN$26),"")))</f>
        <v>#NAME?</v>
      </c>
      <c r="AO28" s="78" t="e">
        <f t="array" aca="1" ref="AO28" ca="1">_xlfn.TEXTJOIN(","&amp;CHAR(10),TRUE,_xlfn._xlws.SORT(_xlfn._xlws.FILTER('Resultados General'!$K$11:$K$510,('Resultados General'!$J$11:$J$510='Mapa de Puestos'!$B28)*('Resultados General'!$F$11:$F$510='Mapa de Puestos'!AO$26),"")))</f>
        <v>#NAME?</v>
      </c>
      <c r="AP28" s="78" t="e">
        <f t="array" aca="1" ref="AP28" ca="1">_xlfn.TEXTJOIN(","&amp;CHAR(10),TRUE,_xlfn._xlws.SORT(_xlfn._xlws.FILTER('Resultados General'!$K$11:$K$510,('Resultados General'!$J$11:$J$510='Mapa de Puestos'!$B28)*('Resultados General'!$F$11:$F$510='Mapa de Puestos'!AP$26),"")))</f>
        <v>#NAME?</v>
      </c>
      <c r="AQ28" s="78" t="e">
        <f t="array" aca="1" ref="AQ28" ca="1">_xlfn.TEXTJOIN(","&amp;CHAR(10),TRUE,_xlfn._xlws.SORT(_xlfn._xlws.FILTER('Resultados General'!$K$11:$K$510,('Resultados General'!$J$11:$J$510='Mapa de Puestos'!$B28)*('Resultados General'!$F$11:$F$510='Mapa de Puestos'!AQ$26),"")))</f>
        <v>#NAME?</v>
      </c>
      <c r="AR28" s="78" t="e">
        <f t="array" aca="1" ref="AR28" ca="1">_xlfn.TEXTJOIN(","&amp;CHAR(10),TRUE,_xlfn._xlws.SORT(_xlfn._xlws.FILTER('Resultados General'!$K$11:$K$510,('Resultados General'!$J$11:$J$510='Mapa de Puestos'!$B28)*('Resultados General'!$F$11:$F$510='Mapa de Puestos'!AR$26),"")))</f>
        <v>#NAME?</v>
      </c>
      <c r="AS28" s="78" t="e">
        <f t="array" aca="1" ref="AS28" ca="1">_xlfn.TEXTJOIN(","&amp;CHAR(10),TRUE,_xlfn._xlws.SORT(_xlfn._xlws.FILTER('Resultados General'!$K$11:$K$510,('Resultados General'!$J$11:$J$510='Mapa de Puestos'!$B28)*('Resultados General'!$F$11:$F$510='Mapa de Puestos'!AS$26),"")))</f>
        <v>#NAME?</v>
      </c>
      <c r="AT28" s="78" t="e">
        <f t="array" aca="1" ref="AT28" ca="1">_xlfn.TEXTJOIN(","&amp;CHAR(10),TRUE,_xlfn._xlws.SORT(_xlfn._xlws.FILTER('Resultados General'!$K$11:$K$510,('Resultados General'!$J$11:$J$510='Mapa de Puestos'!$B28)*('Resultados General'!$F$11:$F$510='Mapa de Puestos'!AT$26),"")))</f>
        <v>#NAME?</v>
      </c>
      <c r="AU28" s="78" t="e">
        <f t="array" aca="1" ref="AU28" ca="1">_xlfn.TEXTJOIN(","&amp;CHAR(10),TRUE,_xlfn._xlws.SORT(_xlfn._xlws.FILTER('Resultados General'!$K$11:$K$510,('Resultados General'!$J$11:$J$510='Mapa de Puestos'!$B28)*('Resultados General'!$F$11:$F$510='Mapa de Puestos'!AU$26),"")))</f>
        <v>#NAME?</v>
      </c>
      <c r="AV28" s="78" t="e">
        <f t="array" aca="1" ref="AV28" ca="1">_xlfn.TEXTJOIN(","&amp;CHAR(10),TRUE,_xlfn._xlws.SORT(_xlfn._xlws.FILTER('Resultados General'!$K$11:$K$510,('Resultados General'!$J$11:$J$510='Mapa de Puestos'!$B28)*('Resultados General'!$F$11:$F$510='Mapa de Puestos'!AV$26),"")))</f>
        <v>#NAME?</v>
      </c>
      <c r="AW28" s="78" t="e">
        <f t="array" aca="1" ref="AW28" ca="1">_xlfn.TEXTJOIN(","&amp;CHAR(10),TRUE,_xlfn._xlws.SORT(_xlfn._xlws.FILTER('Resultados General'!$K$11:$K$510,('Resultados General'!$J$11:$J$510='Mapa de Puestos'!$B28)*('Resultados General'!$F$11:$F$510='Mapa de Puestos'!AW$26),"")))</f>
        <v>#NAME?</v>
      </c>
      <c r="AX28" s="78" t="e">
        <f t="array" aca="1" ref="AX28" ca="1">_xlfn.TEXTJOIN(","&amp;CHAR(10),TRUE,_xlfn._xlws.SORT(_xlfn._xlws.FILTER('Resultados General'!$K$11:$K$510,('Resultados General'!$J$11:$J$510='Mapa de Puestos'!$B28)*('Resultados General'!$F$11:$F$510='Mapa de Puestos'!AX$26),"")))</f>
        <v>#NAME?</v>
      </c>
      <c r="AY28" s="78" t="e">
        <f t="array" aca="1" ref="AY28" ca="1">_xlfn.TEXTJOIN(","&amp;CHAR(10),TRUE,_xlfn._xlws.SORT(_xlfn._xlws.FILTER('Resultados General'!$K$11:$K$510,('Resultados General'!$J$11:$J$510='Mapa de Puestos'!$B28)*('Resultados General'!$F$11:$F$510='Mapa de Puestos'!AY$26),"")))</f>
        <v>#NAME?</v>
      </c>
      <c r="AZ28" s="78" t="e">
        <f t="array" aca="1" ref="AZ28" ca="1">_xlfn.TEXTJOIN(","&amp;CHAR(10),TRUE,_xlfn._xlws.SORT(_xlfn._xlws.FILTER('Resultados General'!$K$11:$K$510,('Resultados General'!$J$11:$J$510='Mapa de Puestos'!$B28)*('Resultados General'!$F$11:$F$510='Mapa de Puestos'!AZ$26),"")))</f>
        <v>#NAME?</v>
      </c>
      <c r="BA28" s="78" t="e">
        <f t="array" aca="1" ref="BA28" ca="1">_xlfn.TEXTJOIN(","&amp;CHAR(10),TRUE,_xlfn._xlws.SORT(_xlfn._xlws.FILTER('Resultados General'!$K$11:$K$510,('Resultados General'!$J$11:$J$510='Mapa de Puestos'!$B28)*('Resultados General'!$F$11:$F$510='Mapa de Puestos'!BA$26),"")))</f>
        <v>#NAME?</v>
      </c>
      <c r="BB28" s="78" t="e">
        <f t="array" aca="1" ref="BB28" ca="1">_xlfn.TEXTJOIN(","&amp;CHAR(10),TRUE,_xlfn._xlws.SORT(_xlfn._xlws.FILTER('Resultados General'!$K$11:$K$510,('Resultados General'!$J$11:$J$510='Mapa de Puestos'!$B28)*('Resultados General'!$F$11:$F$510='Mapa de Puestos'!BB$26),"")))</f>
        <v>#NAME?</v>
      </c>
      <c r="BC28" s="78" t="e">
        <f t="array" aca="1" ref="BC28" ca="1">_xlfn.TEXTJOIN(","&amp;CHAR(10),TRUE,_xlfn._xlws.SORT(_xlfn._xlws.FILTER('Resultados General'!$K$11:$K$510,('Resultados General'!$J$11:$J$510='Mapa de Puestos'!$B28)*('Resultados General'!$F$11:$F$510='Mapa de Puestos'!BC$26),"")))</f>
        <v>#NAME?</v>
      </c>
      <c r="BD28" s="78" t="e">
        <f t="array" aca="1" ref="BD28" ca="1">_xlfn.TEXTJOIN(","&amp;CHAR(10),TRUE,_xlfn._xlws.SORT(_xlfn._xlws.FILTER('Resultados General'!$K$11:$K$510,('Resultados General'!$J$11:$J$510='Mapa de Puestos'!$B28)*('Resultados General'!$F$11:$F$510='Mapa de Puestos'!BD$26),"")))</f>
        <v>#NAME?</v>
      </c>
      <c r="BE28" s="78" t="e">
        <f t="array" aca="1" ref="BE28" ca="1">_xlfn.TEXTJOIN(","&amp;CHAR(10),TRUE,_xlfn._xlws.SORT(_xlfn._xlws.FILTER('Resultados General'!$K$11:$K$510,('Resultados General'!$J$11:$J$510='Mapa de Puestos'!$B28)*('Resultados General'!$F$11:$F$510='Mapa de Puestos'!BE$26),"")))</f>
        <v>#NAME?</v>
      </c>
      <c r="BF28" s="78" t="e">
        <f t="array" aca="1" ref="BF28" ca="1">_xlfn.TEXTJOIN(","&amp;CHAR(10),TRUE,_xlfn._xlws.SORT(_xlfn._xlws.FILTER('Resultados General'!$K$11:$K$510,('Resultados General'!$J$11:$J$510='Mapa de Puestos'!$B28)*('Resultados General'!$F$11:$F$510='Mapa de Puestos'!BF$26),"")))</f>
        <v>#NAME?</v>
      </c>
      <c r="BG28" s="78" t="e">
        <f t="array" aca="1" ref="BG28" ca="1">_xlfn.TEXTJOIN(","&amp;CHAR(10),TRUE,_xlfn._xlws.SORT(_xlfn._xlws.FILTER('Resultados General'!$K$11:$K$510,('Resultados General'!$J$11:$J$510='Mapa de Puestos'!$B28)*('Resultados General'!$F$11:$F$510='Mapa de Puestos'!BG$26),"")))</f>
        <v>#NAME?</v>
      </c>
      <c r="BH28" s="78" t="e">
        <f t="array" aca="1" ref="BH28" ca="1">_xlfn.TEXTJOIN(","&amp;CHAR(10),TRUE,_xlfn._xlws.SORT(_xlfn._xlws.FILTER('Resultados General'!$K$11:$K$510,('Resultados General'!$J$11:$J$510='Mapa de Puestos'!$B28)*('Resultados General'!$F$11:$F$510='Mapa de Puestos'!BH$26),"")))</f>
        <v>#NAME?</v>
      </c>
      <c r="BI28" s="78" t="e">
        <f t="array" aca="1" ref="BI28" ca="1">_xlfn.TEXTJOIN(","&amp;CHAR(10),TRUE,_xlfn._xlws.SORT(_xlfn._xlws.FILTER('Resultados General'!$K$11:$K$510,('Resultados General'!$J$11:$J$510='Mapa de Puestos'!$B28)*('Resultados General'!$F$11:$F$510='Mapa de Puestos'!BI$26),"")))</f>
        <v>#NAME?</v>
      </c>
      <c r="BJ28" s="78" t="e">
        <f t="array" aca="1" ref="BJ28" ca="1">_xlfn.TEXTJOIN(","&amp;CHAR(10),TRUE,_xlfn._xlws.SORT(_xlfn._xlws.FILTER('Resultados General'!$K$11:$K$510,('Resultados General'!$J$11:$J$510='Mapa de Puestos'!$B28)*('Resultados General'!$F$11:$F$510='Mapa de Puestos'!BJ$26),"")))</f>
        <v>#NAME?</v>
      </c>
      <c r="BK28" s="78" t="e">
        <f t="array" aca="1" ref="BK28" ca="1">_xlfn.TEXTJOIN(","&amp;CHAR(10),TRUE,_xlfn._xlws.SORT(_xlfn._xlws.FILTER('Resultados General'!$K$11:$K$510,('Resultados General'!$J$11:$J$510='Mapa de Puestos'!$B28)*('Resultados General'!$F$11:$F$510='Mapa de Puestos'!BK$26),"")))</f>
        <v>#NAME?</v>
      </c>
      <c r="BL28" s="78" t="e">
        <f t="array" aca="1" ref="BL28" ca="1">_xlfn.TEXTJOIN(","&amp;CHAR(10),TRUE,_xlfn._xlws.SORT(_xlfn._xlws.FILTER('Resultados General'!$K$11:$K$510,('Resultados General'!$J$11:$J$510='Mapa de Puestos'!$B28)*('Resultados General'!$F$11:$F$510='Mapa de Puestos'!BL$26),"")))</f>
        <v>#NAME?</v>
      </c>
    </row>
    <row r="29" spans="1:64" ht="80.099999999999994" customHeight="1">
      <c r="B29" s="194" t="s">
        <v>193</v>
      </c>
      <c r="C29" s="208" t="e">
        <f t="array" aca="1" ref="C29" ca="1">_xlfn.TEXTJOIN(","&amp;CHAR(10),TRUE,_xlfn._xlws.SORT(_xlfn._xlws.FILTER('Resultados General'!$K$11:$K$510,('Resultados General'!$J$11:$J$510='Mapa de Puestos'!$B29)*('Resultados General'!$F$11:$F$510='Mapa de Puestos'!C$26),"")))</f>
        <v>#NAME?</v>
      </c>
      <c r="D29" s="208" t="e">
        <f t="array" aca="1" ref="D29" ca="1">_xlfn.TEXTJOIN(","&amp;CHAR(10),TRUE,_xlfn._xlws.SORT(_xlfn._xlws.FILTER('Resultados General'!$K$11:$K$510,('Resultados General'!$J$11:$J$510='Mapa de Puestos'!$B29)*('Resultados General'!$F$11:$F$510='Mapa de Puestos'!D$26),"")))</f>
        <v>#NAME?</v>
      </c>
      <c r="E29" s="208" t="e">
        <f t="array" aca="1" ref="E29" ca="1">_xlfn.TEXTJOIN(","&amp;CHAR(10),TRUE,_xlfn._xlws.SORT(_xlfn._xlws.FILTER('Resultados General'!$K$11:$K$510,('Resultados General'!$J$11:$J$510='Mapa de Puestos'!$B29)*('Resultados General'!$F$11:$F$510='Mapa de Puestos'!E$26),"")))</f>
        <v>#NAME?</v>
      </c>
      <c r="F29" s="208" t="e">
        <f t="array" aca="1" ref="F29" ca="1">_xlfn.TEXTJOIN(","&amp;CHAR(10),TRUE,_xlfn._xlws.SORT(_xlfn._xlws.FILTER('Resultados General'!$K$11:$K$510,('Resultados General'!$J$11:$J$510='Mapa de Puestos'!$B29)*('Resultados General'!$F$11:$F$510='Mapa de Puestos'!F$26),"")))</f>
        <v>#NAME?</v>
      </c>
      <c r="G29" s="208" t="e">
        <f t="array" aca="1" ref="G29" ca="1">_xlfn.TEXTJOIN(","&amp;CHAR(10),TRUE,_xlfn._xlws.SORT(_xlfn._xlws.FILTER('Resultados General'!$K$11:$K$510,('Resultados General'!$J$11:$J$510='Mapa de Puestos'!$B29)*('Resultados General'!$F$11:$F$510='Mapa de Puestos'!G$26),"")))</f>
        <v>#NAME?</v>
      </c>
      <c r="H29" s="208" t="e">
        <f t="array" aca="1" ref="H29" ca="1">_xlfn.TEXTJOIN(","&amp;CHAR(10),TRUE,_xlfn._xlws.SORT(_xlfn._xlws.FILTER('Resultados General'!$K$11:$K$510,('Resultados General'!$J$11:$J$510='Mapa de Puestos'!$B29)*('Resultados General'!$F$11:$F$510='Mapa de Puestos'!H$26),"")))</f>
        <v>#NAME?</v>
      </c>
      <c r="I29" s="78" t="e">
        <f t="array" aca="1" ref="I29" ca="1">_xlfn.TEXTJOIN(","&amp;CHAR(10),TRUE,_xlfn._xlws.SORT(_xlfn._xlws.FILTER('Resultados General'!$K$11:$K$510,('Resultados General'!$J$11:$J$510='Mapa de Puestos'!$B29)*('Resultados General'!$F$11:$F$510='Mapa de Puestos'!I$26),"")))</f>
        <v>#NAME?</v>
      </c>
      <c r="J29" s="78" t="e">
        <f t="array" aca="1" ref="J29" ca="1">_xlfn.TEXTJOIN(","&amp;CHAR(10),TRUE,_xlfn._xlws.SORT(_xlfn._xlws.FILTER('Resultados General'!$K$11:$K$510,('Resultados General'!$J$11:$J$510='Mapa de Puestos'!$B29)*('Resultados General'!$F$11:$F$510='Mapa de Puestos'!J$26),"")))</f>
        <v>#NAME?</v>
      </c>
      <c r="K29" s="78" t="e">
        <f t="array" aca="1" ref="K29" ca="1">_xlfn.TEXTJOIN(","&amp;CHAR(10),TRUE,_xlfn._xlws.SORT(_xlfn._xlws.FILTER('Resultados General'!$K$11:$K$510,('Resultados General'!$J$11:$J$510='Mapa de Puestos'!$B29)*('Resultados General'!$F$11:$F$510='Mapa de Puestos'!K$26),"")))</f>
        <v>#NAME?</v>
      </c>
      <c r="L29" s="78" t="e">
        <f t="array" aca="1" ref="L29" ca="1">_xlfn.TEXTJOIN(","&amp;CHAR(10),TRUE,_xlfn._xlws.SORT(_xlfn._xlws.FILTER('Resultados General'!$K$11:$K$510,('Resultados General'!$J$11:$J$510='Mapa de Puestos'!$B29)*('Resultados General'!$F$11:$F$510='Mapa de Puestos'!L$26),"")))</f>
        <v>#NAME?</v>
      </c>
      <c r="M29" s="78" t="e">
        <f t="array" aca="1" ref="M29" ca="1">_xlfn.TEXTJOIN(","&amp;CHAR(10),TRUE,_xlfn._xlws.SORT(_xlfn._xlws.FILTER('Resultados General'!$K$11:$K$510,('Resultados General'!$J$11:$J$510='Mapa de Puestos'!$B29)*('Resultados General'!$F$11:$F$510='Mapa de Puestos'!M$26),"")))</f>
        <v>#NAME?</v>
      </c>
      <c r="N29" s="78" t="e">
        <f t="array" aca="1" ref="N29" ca="1">_xlfn.TEXTJOIN(","&amp;CHAR(10),TRUE,_xlfn._xlws.SORT(_xlfn._xlws.FILTER('Resultados General'!$K$11:$K$510,('Resultados General'!$J$11:$J$510='Mapa de Puestos'!$B29)*('Resultados General'!$F$11:$F$510='Mapa de Puestos'!N$26),"")))</f>
        <v>#NAME?</v>
      </c>
      <c r="O29" s="78" t="e">
        <f t="array" aca="1" ref="O29" ca="1">_xlfn.TEXTJOIN(","&amp;CHAR(10),TRUE,_xlfn._xlws.SORT(_xlfn._xlws.FILTER('Resultados General'!$K$11:$K$510,('Resultados General'!$J$11:$J$510='Mapa de Puestos'!$B29)*('Resultados General'!$F$11:$F$510='Mapa de Puestos'!O$26),"")))</f>
        <v>#NAME?</v>
      </c>
      <c r="P29" s="78" t="e">
        <f t="array" aca="1" ref="P29" ca="1">_xlfn.TEXTJOIN(","&amp;CHAR(10),TRUE,_xlfn._xlws.SORT(_xlfn._xlws.FILTER('Resultados General'!$K$11:$K$510,('Resultados General'!$J$11:$J$510='Mapa de Puestos'!$B29)*('Resultados General'!$F$11:$F$510='Mapa de Puestos'!P$26),"")))</f>
        <v>#NAME?</v>
      </c>
      <c r="Q29" s="78" t="e">
        <f t="array" aca="1" ref="Q29" ca="1">_xlfn.TEXTJOIN(","&amp;CHAR(10),TRUE,_xlfn._xlws.SORT(_xlfn._xlws.FILTER('Resultados General'!$K$11:$K$510,('Resultados General'!$J$11:$J$510='Mapa de Puestos'!$B29)*('Resultados General'!$F$11:$F$510='Mapa de Puestos'!Q$26),"")))</f>
        <v>#NAME?</v>
      </c>
      <c r="R29" s="78" t="e">
        <f t="array" aca="1" ref="R29" ca="1">_xlfn.TEXTJOIN(","&amp;CHAR(10),TRUE,_xlfn._xlws.SORT(_xlfn._xlws.FILTER('Resultados General'!$K$11:$K$510,('Resultados General'!$J$11:$J$510='Mapa de Puestos'!$B29)*('Resultados General'!$F$11:$F$510='Mapa de Puestos'!R$26),"")))</f>
        <v>#NAME?</v>
      </c>
      <c r="S29" s="78" t="e">
        <f t="array" aca="1" ref="S29" ca="1">_xlfn.TEXTJOIN(","&amp;CHAR(10),TRUE,_xlfn._xlws.SORT(_xlfn._xlws.FILTER('Resultados General'!$K$11:$K$510,('Resultados General'!$J$11:$J$510='Mapa de Puestos'!$B29)*('Resultados General'!$F$11:$F$510='Mapa de Puestos'!S$26),"")))</f>
        <v>#NAME?</v>
      </c>
      <c r="T29" s="78" t="e">
        <f t="array" aca="1" ref="T29" ca="1">_xlfn.TEXTJOIN(","&amp;CHAR(10),TRUE,_xlfn._xlws.SORT(_xlfn._xlws.FILTER('Resultados General'!$K$11:$K$510,('Resultados General'!$J$11:$J$510='Mapa de Puestos'!$B29)*('Resultados General'!$F$11:$F$510='Mapa de Puestos'!T$26),"")))</f>
        <v>#NAME?</v>
      </c>
      <c r="U29" s="78" t="e">
        <f t="array" aca="1" ref="U29" ca="1">_xlfn.TEXTJOIN(","&amp;CHAR(10),TRUE,_xlfn._xlws.SORT(_xlfn._xlws.FILTER('Resultados General'!$K$11:$K$510,('Resultados General'!$J$11:$J$510='Mapa de Puestos'!$B29)*('Resultados General'!$F$11:$F$510='Mapa de Puestos'!U$26),"")))</f>
        <v>#NAME?</v>
      </c>
      <c r="V29" s="78" t="e">
        <f t="array" aca="1" ref="V29" ca="1">_xlfn.TEXTJOIN(","&amp;CHAR(10),TRUE,_xlfn._xlws.SORT(_xlfn._xlws.FILTER('Resultados General'!$K$11:$K$510,('Resultados General'!$J$11:$J$510='Mapa de Puestos'!$B29)*('Resultados General'!$F$11:$F$510='Mapa de Puestos'!V$26),"")))</f>
        <v>#NAME?</v>
      </c>
      <c r="W29" s="78" t="e">
        <f t="array" aca="1" ref="W29" ca="1">_xlfn.TEXTJOIN(","&amp;CHAR(10),TRUE,_xlfn._xlws.SORT(_xlfn._xlws.FILTER('Resultados General'!$K$11:$K$510,('Resultados General'!$J$11:$J$510='Mapa de Puestos'!$B29)*('Resultados General'!$F$11:$F$510='Mapa de Puestos'!W$26),"")))</f>
        <v>#NAME?</v>
      </c>
      <c r="X29" s="78" t="e">
        <f t="array" aca="1" ref="X29" ca="1">_xlfn.TEXTJOIN(","&amp;CHAR(10),TRUE,_xlfn._xlws.SORT(_xlfn._xlws.FILTER('Resultados General'!$K$11:$K$510,('Resultados General'!$J$11:$J$510='Mapa de Puestos'!$B29)*('Resultados General'!$F$11:$F$510='Mapa de Puestos'!X$26),"")))</f>
        <v>#NAME?</v>
      </c>
      <c r="Y29" s="78" t="e">
        <f t="array" aca="1" ref="Y29" ca="1">_xlfn.TEXTJOIN(","&amp;CHAR(10),TRUE,_xlfn._xlws.SORT(_xlfn._xlws.FILTER('Resultados General'!$K$11:$K$510,('Resultados General'!$J$11:$J$510='Mapa de Puestos'!$B29)*('Resultados General'!$F$11:$F$510='Mapa de Puestos'!Y$26),"")))</f>
        <v>#NAME?</v>
      </c>
      <c r="Z29" s="78" t="e">
        <f t="array" aca="1" ref="Z29" ca="1">_xlfn.TEXTJOIN(","&amp;CHAR(10),TRUE,_xlfn._xlws.SORT(_xlfn._xlws.FILTER('Resultados General'!$K$11:$K$510,('Resultados General'!$J$11:$J$510='Mapa de Puestos'!$B29)*('Resultados General'!$F$11:$F$510='Mapa de Puestos'!Z$26),"")))</f>
        <v>#NAME?</v>
      </c>
      <c r="AA29" s="78" t="e">
        <f t="array" aca="1" ref="AA29" ca="1">_xlfn.TEXTJOIN(","&amp;CHAR(10),TRUE,_xlfn._xlws.SORT(_xlfn._xlws.FILTER('Resultados General'!$K$11:$K$510,('Resultados General'!$J$11:$J$510='Mapa de Puestos'!$B29)*('Resultados General'!$F$11:$F$510='Mapa de Puestos'!AA$26),"")))</f>
        <v>#NAME?</v>
      </c>
      <c r="AB29" s="78" t="e">
        <f t="array" aca="1" ref="AB29" ca="1">_xlfn.TEXTJOIN(","&amp;CHAR(10),TRUE,_xlfn._xlws.SORT(_xlfn._xlws.FILTER('Resultados General'!$K$11:$K$510,('Resultados General'!$J$11:$J$510='Mapa de Puestos'!$B29)*('Resultados General'!$F$11:$F$510='Mapa de Puestos'!AB$26),"")))</f>
        <v>#NAME?</v>
      </c>
      <c r="AC29" s="78" t="e">
        <f t="array" aca="1" ref="AC29" ca="1">_xlfn.TEXTJOIN(","&amp;CHAR(10),TRUE,_xlfn._xlws.SORT(_xlfn._xlws.FILTER('Resultados General'!$K$11:$K$510,('Resultados General'!$J$11:$J$510='Mapa de Puestos'!$B29)*('Resultados General'!$F$11:$F$510='Mapa de Puestos'!AC$26),"")))</f>
        <v>#NAME?</v>
      </c>
      <c r="AD29" s="78" t="e">
        <f t="array" aca="1" ref="AD29" ca="1">_xlfn.TEXTJOIN(","&amp;CHAR(10),TRUE,_xlfn._xlws.SORT(_xlfn._xlws.FILTER('Resultados General'!$K$11:$K$510,('Resultados General'!$J$11:$J$510='Mapa de Puestos'!$B29)*('Resultados General'!$F$11:$F$510='Mapa de Puestos'!AD$26),"")))</f>
        <v>#NAME?</v>
      </c>
      <c r="AE29" s="78" t="e">
        <f t="array" aca="1" ref="AE29" ca="1">_xlfn.TEXTJOIN(","&amp;CHAR(10),TRUE,_xlfn._xlws.SORT(_xlfn._xlws.FILTER('Resultados General'!$K$11:$K$510,('Resultados General'!$J$11:$J$510='Mapa de Puestos'!$B29)*('Resultados General'!$F$11:$F$510='Mapa de Puestos'!AE$26),"")))</f>
        <v>#NAME?</v>
      </c>
      <c r="AF29" s="78" t="e">
        <f t="array" aca="1" ref="AF29" ca="1">_xlfn.TEXTJOIN(","&amp;CHAR(10),TRUE,_xlfn._xlws.SORT(_xlfn._xlws.FILTER('Resultados General'!$K$11:$K$510,('Resultados General'!$J$11:$J$510='Mapa de Puestos'!$B29)*('Resultados General'!$F$11:$F$510='Mapa de Puestos'!AF$26),"")))</f>
        <v>#NAME?</v>
      </c>
      <c r="AG29" s="78" t="e">
        <f t="array" aca="1" ref="AG29" ca="1">_xlfn.TEXTJOIN(","&amp;CHAR(10),TRUE,_xlfn._xlws.SORT(_xlfn._xlws.FILTER('Resultados General'!$K$11:$K$510,('Resultados General'!$J$11:$J$510='Mapa de Puestos'!$B29)*('Resultados General'!$F$11:$F$510='Mapa de Puestos'!AG$26),"")))</f>
        <v>#NAME?</v>
      </c>
      <c r="AH29" s="78" t="e">
        <f t="array" aca="1" ref="AH29" ca="1">_xlfn.TEXTJOIN(","&amp;CHAR(10),TRUE,_xlfn._xlws.SORT(_xlfn._xlws.FILTER('Resultados General'!$K$11:$K$510,('Resultados General'!$J$11:$J$510='Mapa de Puestos'!$B29)*('Resultados General'!$F$11:$F$510='Mapa de Puestos'!AH$26),"")))</f>
        <v>#NAME?</v>
      </c>
      <c r="AI29" s="78" t="e">
        <f t="array" aca="1" ref="AI29" ca="1">_xlfn.TEXTJOIN(","&amp;CHAR(10),TRUE,_xlfn._xlws.SORT(_xlfn._xlws.FILTER('Resultados General'!$K$11:$K$510,('Resultados General'!$J$11:$J$510='Mapa de Puestos'!$B29)*('Resultados General'!$F$11:$F$510='Mapa de Puestos'!AI$26),"")))</f>
        <v>#NAME?</v>
      </c>
      <c r="AJ29" s="78" t="e">
        <f t="array" aca="1" ref="AJ29" ca="1">_xlfn.TEXTJOIN(","&amp;CHAR(10),TRUE,_xlfn._xlws.SORT(_xlfn._xlws.FILTER('Resultados General'!$K$11:$K$510,('Resultados General'!$J$11:$J$510='Mapa de Puestos'!$B29)*('Resultados General'!$F$11:$F$510='Mapa de Puestos'!AJ$26),"")))</f>
        <v>#NAME?</v>
      </c>
      <c r="AK29" s="78" t="e">
        <f t="array" aca="1" ref="AK29" ca="1">_xlfn.TEXTJOIN(","&amp;CHAR(10),TRUE,_xlfn._xlws.SORT(_xlfn._xlws.FILTER('Resultados General'!$K$11:$K$510,('Resultados General'!$J$11:$J$510='Mapa de Puestos'!$B29)*('Resultados General'!$F$11:$F$510='Mapa de Puestos'!AK$26),"")))</f>
        <v>#NAME?</v>
      </c>
      <c r="AL29" s="78" t="e">
        <f t="array" aca="1" ref="AL29" ca="1">_xlfn.TEXTJOIN(","&amp;CHAR(10),TRUE,_xlfn._xlws.SORT(_xlfn._xlws.FILTER('Resultados General'!$K$11:$K$510,('Resultados General'!$J$11:$J$510='Mapa de Puestos'!$B29)*('Resultados General'!$F$11:$F$510='Mapa de Puestos'!AL$26),"")))</f>
        <v>#NAME?</v>
      </c>
      <c r="AM29" s="78" t="e">
        <f t="array" aca="1" ref="AM29" ca="1">_xlfn.TEXTJOIN(","&amp;CHAR(10),TRUE,_xlfn._xlws.SORT(_xlfn._xlws.FILTER('Resultados General'!$K$11:$K$510,('Resultados General'!$J$11:$J$510='Mapa de Puestos'!$B29)*('Resultados General'!$F$11:$F$510='Mapa de Puestos'!AM$26),"")))</f>
        <v>#NAME?</v>
      </c>
      <c r="AN29" s="78" t="e">
        <f t="array" aca="1" ref="AN29" ca="1">_xlfn.TEXTJOIN(","&amp;CHAR(10),TRUE,_xlfn._xlws.SORT(_xlfn._xlws.FILTER('Resultados General'!$K$11:$K$510,('Resultados General'!$J$11:$J$510='Mapa de Puestos'!$B29)*('Resultados General'!$F$11:$F$510='Mapa de Puestos'!AN$26),"")))</f>
        <v>#NAME?</v>
      </c>
      <c r="AO29" s="78" t="e">
        <f t="array" aca="1" ref="AO29" ca="1">_xlfn.TEXTJOIN(","&amp;CHAR(10),TRUE,_xlfn._xlws.SORT(_xlfn._xlws.FILTER('Resultados General'!$K$11:$K$510,('Resultados General'!$J$11:$J$510='Mapa de Puestos'!$B29)*('Resultados General'!$F$11:$F$510='Mapa de Puestos'!AO$26),"")))</f>
        <v>#NAME?</v>
      </c>
      <c r="AP29" s="78" t="e">
        <f t="array" aca="1" ref="AP29" ca="1">_xlfn.TEXTJOIN(","&amp;CHAR(10),TRUE,_xlfn._xlws.SORT(_xlfn._xlws.FILTER('Resultados General'!$K$11:$K$510,('Resultados General'!$J$11:$J$510='Mapa de Puestos'!$B29)*('Resultados General'!$F$11:$F$510='Mapa de Puestos'!AP$26),"")))</f>
        <v>#NAME?</v>
      </c>
      <c r="AQ29" s="78" t="e">
        <f t="array" aca="1" ref="AQ29" ca="1">_xlfn.TEXTJOIN(","&amp;CHAR(10),TRUE,_xlfn._xlws.SORT(_xlfn._xlws.FILTER('Resultados General'!$K$11:$K$510,('Resultados General'!$J$11:$J$510='Mapa de Puestos'!$B29)*('Resultados General'!$F$11:$F$510='Mapa de Puestos'!AQ$26),"")))</f>
        <v>#NAME?</v>
      </c>
      <c r="AR29" s="78" t="e">
        <f t="array" aca="1" ref="AR29" ca="1">_xlfn.TEXTJOIN(","&amp;CHAR(10),TRUE,_xlfn._xlws.SORT(_xlfn._xlws.FILTER('Resultados General'!$K$11:$K$510,('Resultados General'!$J$11:$J$510='Mapa de Puestos'!$B29)*('Resultados General'!$F$11:$F$510='Mapa de Puestos'!AR$26),"")))</f>
        <v>#NAME?</v>
      </c>
      <c r="AS29" s="78" t="e">
        <f t="array" aca="1" ref="AS29" ca="1">_xlfn.TEXTJOIN(","&amp;CHAR(10),TRUE,_xlfn._xlws.SORT(_xlfn._xlws.FILTER('Resultados General'!$K$11:$K$510,('Resultados General'!$J$11:$J$510='Mapa de Puestos'!$B29)*('Resultados General'!$F$11:$F$510='Mapa de Puestos'!AS$26),"")))</f>
        <v>#NAME?</v>
      </c>
      <c r="AT29" s="78" t="e">
        <f t="array" aca="1" ref="AT29" ca="1">_xlfn.TEXTJOIN(","&amp;CHAR(10),TRUE,_xlfn._xlws.SORT(_xlfn._xlws.FILTER('Resultados General'!$K$11:$K$510,('Resultados General'!$J$11:$J$510='Mapa de Puestos'!$B29)*('Resultados General'!$F$11:$F$510='Mapa de Puestos'!AT$26),"")))</f>
        <v>#NAME?</v>
      </c>
      <c r="AU29" s="78" t="e">
        <f t="array" aca="1" ref="AU29" ca="1">_xlfn.TEXTJOIN(","&amp;CHAR(10),TRUE,_xlfn._xlws.SORT(_xlfn._xlws.FILTER('Resultados General'!$K$11:$K$510,('Resultados General'!$J$11:$J$510='Mapa de Puestos'!$B29)*('Resultados General'!$F$11:$F$510='Mapa de Puestos'!AU$26),"")))</f>
        <v>#NAME?</v>
      </c>
      <c r="AV29" s="78" t="e">
        <f t="array" aca="1" ref="AV29" ca="1">_xlfn.TEXTJOIN(","&amp;CHAR(10),TRUE,_xlfn._xlws.SORT(_xlfn._xlws.FILTER('Resultados General'!$K$11:$K$510,('Resultados General'!$J$11:$J$510='Mapa de Puestos'!$B29)*('Resultados General'!$F$11:$F$510='Mapa de Puestos'!AV$26),"")))</f>
        <v>#NAME?</v>
      </c>
      <c r="AW29" s="78" t="e">
        <f t="array" aca="1" ref="AW29" ca="1">_xlfn.TEXTJOIN(","&amp;CHAR(10),TRUE,_xlfn._xlws.SORT(_xlfn._xlws.FILTER('Resultados General'!$K$11:$K$510,('Resultados General'!$J$11:$J$510='Mapa de Puestos'!$B29)*('Resultados General'!$F$11:$F$510='Mapa de Puestos'!AW$26),"")))</f>
        <v>#NAME?</v>
      </c>
      <c r="AX29" s="78" t="e">
        <f t="array" aca="1" ref="AX29" ca="1">_xlfn.TEXTJOIN(","&amp;CHAR(10),TRUE,_xlfn._xlws.SORT(_xlfn._xlws.FILTER('Resultados General'!$K$11:$K$510,('Resultados General'!$J$11:$J$510='Mapa de Puestos'!$B29)*('Resultados General'!$F$11:$F$510='Mapa de Puestos'!AX$26),"")))</f>
        <v>#NAME?</v>
      </c>
      <c r="AY29" s="78" t="e">
        <f t="array" aca="1" ref="AY29" ca="1">_xlfn.TEXTJOIN(","&amp;CHAR(10),TRUE,_xlfn._xlws.SORT(_xlfn._xlws.FILTER('Resultados General'!$K$11:$K$510,('Resultados General'!$J$11:$J$510='Mapa de Puestos'!$B29)*('Resultados General'!$F$11:$F$510='Mapa de Puestos'!AY$26),"")))</f>
        <v>#NAME?</v>
      </c>
      <c r="AZ29" s="78" t="e">
        <f t="array" aca="1" ref="AZ29" ca="1">_xlfn.TEXTJOIN(","&amp;CHAR(10),TRUE,_xlfn._xlws.SORT(_xlfn._xlws.FILTER('Resultados General'!$K$11:$K$510,('Resultados General'!$J$11:$J$510='Mapa de Puestos'!$B29)*('Resultados General'!$F$11:$F$510='Mapa de Puestos'!AZ$26),"")))</f>
        <v>#NAME?</v>
      </c>
      <c r="BA29" s="78" t="e">
        <f t="array" aca="1" ref="BA29" ca="1">_xlfn.TEXTJOIN(","&amp;CHAR(10),TRUE,_xlfn._xlws.SORT(_xlfn._xlws.FILTER('Resultados General'!$K$11:$K$510,('Resultados General'!$J$11:$J$510='Mapa de Puestos'!$B29)*('Resultados General'!$F$11:$F$510='Mapa de Puestos'!BA$26),"")))</f>
        <v>#NAME?</v>
      </c>
      <c r="BB29" s="78" t="e">
        <f t="array" aca="1" ref="BB29" ca="1">_xlfn.TEXTJOIN(","&amp;CHAR(10),TRUE,_xlfn._xlws.SORT(_xlfn._xlws.FILTER('Resultados General'!$K$11:$K$510,('Resultados General'!$J$11:$J$510='Mapa de Puestos'!$B29)*('Resultados General'!$F$11:$F$510='Mapa de Puestos'!BB$26),"")))</f>
        <v>#NAME?</v>
      </c>
      <c r="BC29" s="78" t="e">
        <f t="array" aca="1" ref="BC29" ca="1">_xlfn.TEXTJOIN(","&amp;CHAR(10),TRUE,_xlfn._xlws.SORT(_xlfn._xlws.FILTER('Resultados General'!$K$11:$K$510,('Resultados General'!$J$11:$J$510='Mapa de Puestos'!$B29)*('Resultados General'!$F$11:$F$510='Mapa de Puestos'!BC$26),"")))</f>
        <v>#NAME?</v>
      </c>
      <c r="BD29" s="78" t="e">
        <f t="array" aca="1" ref="BD29" ca="1">_xlfn.TEXTJOIN(","&amp;CHAR(10),TRUE,_xlfn._xlws.SORT(_xlfn._xlws.FILTER('Resultados General'!$K$11:$K$510,('Resultados General'!$J$11:$J$510='Mapa de Puestos'!$B29)*('Resultados General'!$F$11:$F$510='Mapa de Puestos'!BD$26),"")))</f>
        <v>#NAME?</v>
      </c>
      <c r="BE29" s="78" t="e">
        <f t="array" aca="1" ref="BE29" ca="1">_xlfn.TEXTJOIN(","&amp;CHAR(10),TRUE,_xlfn._xlws.SORT(_xlfn._xlws.FILTER('Resultados General'!$K$11:$K$510,('Resultados General'!$J$11:$J$510='Mapa de Puestos'!$B29)*('Resultados General'!$F$11:$F$510='Mapa de Puestos'!BE$26),"")))</f>
        <v>#NAME?</v>
      </c>
      <c r="BF29" s="78" t="e">
        <f t="array" aca="1" ref="BF29" ca="1">_xlfn.TEXTJOIN(","&amp;CHAR(10),TRUE,_xlfn._xlws.SORT(_xlfn._xlws.FILTER('Resultados General'!$K$11:$K$510,('Resultados General'!$J$11:$J$510='Mapa de Puestos'!$B29)*('Resultados General'!$F$11:$F$510='Mapa de Puestos'!BF$26),"")))</f>
        <v>#NAME?</v>
      </c>
      <c r="BG29" s="78" t="e">
        <f t="array" aca="1" ref="BG29" ca="1">_xlfn.TEXTJOIN(","&amp;CHAR(10),TRUE,_xlfn._xlws.SORT(_xlfn._xlws.FILTER('Resultados General'!$K$11:$K$510,('Resultados General'!$J$11:$J$510='Mapa de Puestos'!$B29)*('Resultados General'!$F$11:$F$510='Mapa de Puestos'!BG$26),"")))</f>
        <v>#NAME?</v>
      </c>
      <c r="BH29" s="78" t="e">
        <f t="array" aca="1" ref="BH29" ca="1">_xlfn.TEXTJOIN(","&amp;CHAR(10),TRUE,_xlfn._xlws.SORT(_xlfn._xlws.FILTER('Resultados General'!$K$11:$K$510,('Resultados General'!$J$11:$J$510='Mapa de Puestos'!$B29)*('Resultados General'!$F$11:$F$510='Mapa de Puestos'!BH$26),"")))</f>
        <v>#NAME?</v>
      </c>
      <c r="BI29" s="78" t="e">
        <f t="array" aca="1" ref="BI29" ca="1">_xlfn.TEXTJOIN(","&amp;CHAR(10),TRUE,_xlfn._xlws.SORT(_xlfn._xlws.FILTER('Resultados General'!$K$11:$K$510,('Resultados General'!$J$11:$J$510='Mapa de Puestos'!$B29)*('Resultados General'!$F$11:$F$510='Mapa de Puestos'!BI$26),"")))</f>
        <v>#NAME?</v>
      </c>
      <c r="BJ29" s="78" t="e">
        <f t="array" aca="1" ref="BJ29" ca="1">_xlfn.TEXTJOIN(","&amp;CHAR(10),TRUE,_xlfn._xlws.SORT(_xlfn._xlws.FILTER('Resultados General'!$K$11:$K$510,('Resultados General'!$J$11:$J$510='Mapa de Puestos'!$B29)*('Resultados General'!$F$11:$F$510='Mapa de Puestos'!BJ$26),"")))</f>
        <v>#NAME?</v>
      </c>
      <c r="BK29" s="78" t="e">
        <f t="array" aca="1" ref="BK29" ca="1">_xlfn.TEXTJOIN(","&amp;CHAR(10),TRUE,_xlfn._xlws.SORT(_xlfn._xlws.FILTER('Resultados General'!$K$11:$K$510,('Resultados General'!$J$11:$J$510='Mapa de Puestos'!$B29)*('Resultados General'!$F$11:$F$510='Mapa de Puestos'!BK$26),"")))</f>
        <v>#NAME?</v>
      </c>
      <c r="BL29" s="78" t="e">
        <f t="array" aca="1" ref="BL29" ca="1">_xlfn.TEXTJOIN(","&amp;CHAR(10),TRUE,_xlfn._xlws.SORT(_xlfn._xlws.FILTER('Resultados General'!$K$11:$K$510,('Resultados General'!$J$11:$J$510='Mapa de Puestos'!$B29)*('Resultados General'!$F$11:$F$510='Mapa de Puestos'!BL$26),"")))</f>
        <v>#NAME?</v>
      </c>
    </row>
    <row r="30" spans="1:64" ht="80.099999999999994" customHeight="1">
      <c r="B30" s="194" t="s">
        <v>194</v>
      </c>
      <c r="C30" s="208" t="e">
        <f t="array" aca="1" ref="C30" ca="1">_xlfn.TEXTJOIN(","&amp;CHAR(10),TRUE,_xlfn._xlws.SORT(_xlfn._xlws.FILTER('Resultados General'!$K$11:$K$510,('Resultados General'!$J$11:$J$510='Mapa de Puestos'!$B30)*('Resultados General'!$F$11:$F$510='Mapa de Puestos'!C$26),"")))</f>
        <v>#NAME?</v>
      </c>
      <c r="D30" s="208" t="e">
        <f t="array" aca="1" ref="D30" ca="1">_xlfn.TEXTJOIN(","&amp;CHAR(10),TRUE,_xlfn._xlws.SORT(_xlfn._xlws.FILTER('Resultados General'!$K$11:$K$510,('Resultados General'!$J$11:$J$510='Mapa de Puestos'!$B30)*('Resultados General'!$F$11:$F$510='Mapa de Puestos'!D$26),"")))</f>
        <v>#NAME?</v>
      </c>
      <c r="E30" s="208" t="e">
        <f t="array" aca="1" ref="E30" ca="1">_xlfn.TEXTJOIN(","&amp;CHAR(10),TRUE,_xlfn._xlws.SORT(_xlfn._xlws.FILTER('Resultados General'!$K$11:$K$510,('Resultados General'!$J$11:$J$510='Mapa de Puestos'!$B30)*('Resultados General'!$F$11:$F$510='Mapa de Puestos'!E$26),"")))</f>
        <v>#NAME?</v>
      </c>
      <c r="F30" s="208" t="e">
        <f t="array" aca="1" ref="F30" ca="1">_xlfn.TEXTJOIN(","&amp;CHAR(10),TRUE,_xlfn._xlws.SORT(_xlfn._xlws.FILTER('Resultados General'!$K$11:$K$510,('Resultados General'!$J$11:$J$510='Mapa de Puestos'!$B30)*('Resultados General'!$F$11:$F$510='Mapa de Puestos'!F$26),"")))</f>
        <v>#NAME?</v>
      </c>
      <c r="G30" s="208" t="e">
        <f t="array" aca="1" ref="G30" ca="1">_xlfn.TEXTJOIN(","&amp;CHAR(10),TRUE,_xlfn._xlws.SORT(_xlfn._xlws.FILTER('Resultados General'!$K$11:$K$510,('Resultados General'!$J$11:$J$510='Mapa de Puestos'!$B30)*('Resultados General'!$F$11:$F$510='Mapa de Puestos'!G$26),"")))</f>
        <v>#NAME?</v>
      </c>
      <c r="H30" s="208" t="e">
        <f t="array" aca="1" ref="H30" ca="1">_xlfn.TEXTJOIN(","&amp;CHAR(10),TRUE,_xlfn._xlws.SORT(_xlfn._xlws.FILTER('Resultados General'!$K$11:$K$510,('Resultados General'!$J$11:$J$510='Mapa de Puestos'!$B30)*('Resultados General'!$F$11:$F$510='Mapa de Puestos'!H$26),"")))</f>
        <v>#NAME?</v>
      </c>
      <c r="I30" s="78" t="e">
        <f t="array" aca="1" ref="I30" ca="1">_xlfn.TEXTJOIN(","&amp;CHAR(10),TRUE,_xlfn._xlws.SORT(_xlfn._xlws.FILTER('Resultados General'!$K$11:$K$510,('Resultados General'!$J$11:$J$510='Mapa de Puestos'!$B30)*('Resultados General'!$F$11:$F$510='Mapa de Puestos'!I$26),"")))</f>
        <v>#NAME?</v>
      </c>
      <c r="J30" s="78" t="e">
        <f t="array" aca="1" ref="J30" ca="1">_xlfn.TEXTJOIN(","&amp;CHAR(10),TRUE,_xlfn._xlws.SORT(_xlfn._xlws.FILTER('Resultados General'!$K$11:$K$510,('Resultados General'!$J$11:$J$510='Mapa de Puestos'!$B30)*('Resultados General'!$F$11:$F$510='Mapa de Puestos'!J$26),"")))</f>
        <v>#NAME?</v>
      </c>
      <c r="K30" s="78" t="e">
        <f t="array" aca="1" ref="K30" ca="1">_xlfn.TEXTJOIN(","&amp;CHAR(10),TRUE,_xlfn._xlws.SORT(_xlfn._xlws.FILTER('Resultados General'!$K$11:$K$510,('Resultados General'!$J$11:$J$510='Mapa de Puestos'!$B30)*('Resultados General'!$F$11:$F$510='Mapa de Puestos'!K$26),"")))</f>
        <v>#NAME?</v>
      </c>
      <c r="L30" s="78" t="e">
        <f t="array" aca="1" ref="L30" ca="1">_xlfn.TEXTJOIN(","&amp;CHAR(10),TRUE,_xlfn._xlws.SORT(_xlfn._xlws.FILTER('Resultados General'!$K$11:$K$510,('Resultados General'!$J$11:$J$510='Mapa de Puestos'!$B30)*('Resultados General'!$F$11:$F$510='Mapa de Puestos'!L$26),"")))</f>
        <v>#NAME?</v>
      </c>
      <c r="M30" s="78" t="e">
        <f t="array" aca="1" ref="M30" ca="1">_xlfn.TEXTJOIN(","&amp;CHAR(10),TRUE,_xlfn._xlws.SORT(_xlfn._xlws.FILTER('Resultados General'!$K$11:$K$510,('Resultados General'!$J$11:$J$510='Mapa de Puestos'!$B30)*('Resultados General'!$F$11:$F$510='Mapa de Puestos'!M$26),"")))</f>
        <v>#NAME?</v>
      </c>
      <c r="N30" s="78" t="e">
        <f t="array" aca="1" ref="N30" ca="1">_xlfn.TEXTJOIN(","&amp;CHAR(10),TRUE,_xlfn._xlws.SORT(_xlfn._xlws.FILTER('Resultados General'!$K$11:$K$510,('Resultados General'!$J$11:$J$510='Mapa de Puestos'!$B30)*('Resultados General'!$F$11:$F$510='Mapa de Puestos'!N$26),"")))</f>
        <v>#NAME?</v>
      </c>
      <c r="O30" s="78" t="e">
        <f t="array" aca="1" ref="O30" ca="1">_xlfn.TEXTJOIN(","&amp;CHAR(10),TRUE,_xlfn._xlws.SORT(_xlfn._xlws.FILTER('Resultados General'!$K$11:$K$510,('Resultados General'!$J$11:$J$510='Mapa de Puestos'!$B30)*('Resultados General'!$F$11:$F$510='Mapa de Puestos'!O$26),"")))</f>
        <v>#NAME?</v>
      </c>
      <c r="P30" s="78" t="e">
        <f t="array" aca="1" ref="P30" ca="1">_xlfn.TEXTJOIN(","&amp;CHAR(10),TRUE,_xlfn._xlws.SORT(_xlfn._xlws.FILTER('Resultados General'!$K$11:$K$510,('Resultados General'!$J$11:$J$510='Mapa de Puestos'!$B30)*('Resultados General'!$F$11:$F$510='Mapa de Puestos'!P$26),"")))</f>
        <v>#NAME?</v>
      </c>
      <c r="Q30" s="78" t="e">
        <f t="array" aca="1" ref="Q30" ca="1">_xlfn.TEXTJOIN(","&amp;CHAR(10),TRUE,_xlfn._xlws.SORT(_xlfn._xlws.FILTER('Resultados General'!$K$11:$K$510,('Resultados General'!$J$11:$J$510='Mapa de Puestos'!$B30)*('Resultados General'!$F$11:$F$510='Mapa de Puestos'!Q$26),"")))</f>
        <v>#NAME?</v>
      </c>
      <c r="R30" s="78" t="e">
        <f t="array" aca="1" ref="R30" ca="1">_xlfn.TEXTJOIN(","&amp;CHAR(10),TRUE,_xlfn._xlws.SORT(_xlfn._xlws.FILTER('Resultados General'!$K$11:$K$510,('Resultados General'!$J$11:$J$510='Mapa de Puestos'!$B30)*('Resultados General'!$F$11:$F$510='Mapa de Puestos'!R$26),"")))</f>
        <v>#NAME?</v>
      </c>
      <c r="S30" s="78" t="e">
        <f t="array" aca="1" ref="S30" ca="1">_xlfn.TEXTJOIN(","&amp;CHAR(10),TRUE,_xlfn._xlws.SORT(_xlfn._xlws.FILTER('Resultados General'!$K$11:$K$510,('Resultados General'!$J$11:$J$510='Mapa de Puestos'!$B30)*('Resultados General'!$F$11:$F$510='Mapa de Puestos'!S$26),"")))</f>
        <v>#NAME?</v>
      </c>
      <c r="T30" s="78" t="e">
        <f t="array" aca="1" ref="T30" ca="1">_xlfn.TEXTJOIN(","&amp;CHAR(10),TRUE,_xlfn._xlws.SORT(_xlfn._xlws.FILTER('Resultados General'!$K$11:$K$510,('Resultados General'!$J$11:$J$510='Mapa de Puestos'!$B30)*('Resultados General'!$F$11:$F$510='Mapa de Puestos'!T$26),"")))</f>
        <v>#NAME?</v>
      </c>
      <c r="U30" s="78" t="e">
        <f t="array" aca="1" ref="U30" ca="1">_xlfn.TEXTJOIN(","&amp;CHAR(10),TRUE,_xlfn._xlws.SORT(_xlfn._xlws.FILTER('Resultados General'!$K$11:$K$510,('Resultados General'!$J$11:$J$510='Mapa de Puestos'!$B30)*('Resultados General'!$F$11:$F$510='Mapa de Puestos'!U$26),"")))</f>
        <v>#NAME?</v>
      </c>
      <c r="V30" s="78" t="e">
        <f t="array" aca="1" ref="V30" ca="1">_xlfn.TEXTJOIN(","&amp;CHAR(10),TRUE,_xlfn._xlws.SORT(_xlfn._xlws.FILTER('Resultados General'!$K$11:$K$510,('Resultados General'!$J$11:$J$510='Mapa de Puestos'!$B30)*('Resultados General'!$F$11:$F$510='Mapa de Puestos'!V$26),"")))</f>
        <v>#NAME?</v>
      </c>
      <c r="W30" s="78" t="e">
        <f t="array" aca="1" ref="W30" ca="1">_xlfn.TEXTJOIN(","&amp;CHAR(10),TRUE,_xlfn._xlws.SORT(_xlfn._xlws.FILTER('Resultados General'!$K$11:$K$510,('Resultados General'!$J$11:$J$510='Mapa de Puestos'!$B30)*('Resultados General'!$F$11:$F$510='Mapa de Puestos'!W$26),"")))</f>
        <v>#NAME?</v>
      </c>
      <c r="X30" s="78" t="e">
        <f t="array" aca="1" ref="X30" ca="1">_xlfn.TEXTJOIN(","&amp;CHAR(10),TRUE,_xlfn._xlws.SORT(_xlfn._xlws.FILTER('Resultados General'!$K$11:$K$510,('Resultados General'!$J$11:$J$510='Mapa de Puestos'!$B30)*('Resultados General'!$F$11:$F$510='Mapa de Puestos'!X$26),"")))</f>
        <v>#NAME?</v>
      </c>
      <c r="Y30" s="78" t="e">
        <f t="array" aca="1" ref="Y30" ca="1">_xlfn.TEXTJOIN(","&amp;CHAR(10),TRUE,_xlfn._xlws.SORT(_xlfn._xlws.FILTER('Resultados General'!$K$11:$K$510,('Resultados General'!$J$11:$J$510='Mapa de Puestos'!$B30)*('Resultados General'!$F$11:$F$510='Mapa de Puestos'!Y$26),"")))</f>
        <v>#NAME?</v>
      </c>
      <c r="Z30" s="78" t="e">
        <f t="array" aca="1" ref="Z30" ca="1">_xlfn.TEXTJOIN(","&amp;CHAR(10),TRUE,_xlfn._xlws.SORT(_xlfn._xlws.FILTER('Resultados General'!$K$11:$K$510,('Resultados General'!$J$11:$J$510='Mapa de Puestos'!$B30)*('Resultados General'!$F$11:$F$510='Mapa de Puestos'!Z$26),"")))</f>
        <v>#NAME?</v>
      </c>
      <c r="AA30" s="78" t="e">
        <f t="array" aca="1" ref="AA30" ca="1">_xlfn.TEXTJOIN(","&amp;CHAR(10),TRUE,_xlfn._xlws.SORT(_xlfn._xlws.FILTER('Resultados General'!$K$11:$K$510,('Resultados General'!$J$11:$J$510='Mapa de Puestos'!$B30)*('Resultados General'!$F$11:$F$510='Mapa de Puestos'!AA$26),"")))</f>
        <v>#NAME?</v>
      </c>
      <c r="AB30" s="78" t="e">
        <f t="array" aca="1" ref="AB30" ca="1">_xlfn.TEXTJOIN(","&amp;CHAR(10),TRUE,_xlfn._xlws.SORT(_xlfn._xlws.FILTER('Resultados General'!$K$11:$K$510,('Resultados General'!$J$11:$J$510='Mapa de Puestos'!$B30)*('Resultados General'!$F$11:$F$510='Mapa de Puestos'!AB$26),"")))</f>
        <v>#NAME?</v>
      </c>
      <c r="AC30" s="78" t="e">
        <f t="array" aca="1" ref="AC30" ca="1">_xlfn.TEXTJOIN(","&amp;CHAR(10),TRUE,_xlfn._xlws.SORT(_xlfn._xlws.FILTER('Resultados General'!$K$11:$K$510,('Resultados General'!$J$11:$J$510='Mapa de Puestos'!$B30)*('Resultados General'!$F$11:$F$510='Mapa de Puestos'!AC$26),"")))</f>
        <v>#NAME?</v>
      </c>
      <c r="AD30" s="78" t="e">
        <f t="array" aca="1" ref="AD30" ca="1">_xlfn.TEXTJOIN(","&amp;CHAR(10),TRUE,_xlfn._xlws.SORT(_xlfn._xlws.FILTER('Resultados General'!$K$11:$K$510,('Resultados General'!$J$11:$J$510='Mapa de Puestos'!$B30)*('Resultados General'!$F$11:$F$510='Mapa de Puestos'!AD$26),"")))</f>
        <v>#NAME?</v>
      </c>
      <c r="AE30" s="78" t="e">
        <f t="array" aca="1" ref="AE30" ca="1">_xlfn.TEXTJOIN(","&amp;CHAR(10),TRUE,_xlfn._xlws.SORT(_xlfn._xlws.FILTER('Resultados General'!$K$11:$K$510,('Resultados General'!$J$11:$J$510='Mapa de Puestos'!$B30)*('Resultados General'!$F$11:$F$510='Mapa de Puestos'!AE$26),"")))</f>
        <v>#NAME?</v>
      </c>
      <c r="AF30" s="78" t="e">
        <f t="array" aca="1" ref="AF30" ca="1">_xlfn.TEXTJOIN(","&amp;CHAR(10),TRUE,_xlfn._xlws.SORT(_xlfn._xlws.FILTER('Resultados General'!$K$11:$K$510,('Resultados General'!$J$11:$J$510='Mapa de Puestos'!$B30)*('Resultados General'!$F$11:$F$510='Mapa de Puestos'!AF$26),"")))</f>
        <v>#NAME?</v>
      </c>
      <c r="AG30" s="78" t="e">
        <f t="array" aca="1" ref="AG30" ca="1">_xlfn.TEXTJOIN(","&amp;CHAR(10),TRUE,_xlfn._xlws.SORT(_xlfn._xlws.FILTER('Resultados General'!$K$11:$K$510,('Resultados General'!$J$11:$J$510='Mapa de Puestos'!$B30)*('Resultados General'!$F$11:$F$510='Mapa de Puestos'!AG$26),"")))</f>
        <v>#NAME?</v>
      </c>
      <c r="AH30" s="78" t="e">
        <f t="array" aca="1" ref="AH30" ca="1">_xlfn.TEXTJOIN(","&amp;CHAR(10),TRUE,_xlfn._xlws.SORT(_xlfn._xlws.FILTER('Resultados General'!$K$11:$K$510,('Resultados General'!$J$11:$J$510='Mapa de Puestos'!$B30)*('Resultados General'!$F$11:$F$510='Mapa de Puestos'!AH$26),"")))</f>
        <v>#NAME?</v>
      </c>
      <c r="AI30" s="78" t="e">
        <f t="array" aca="1" ref="AI30" ca="1">_xlfn.TEXTJOIN(","&amp;CHAR(10),TRUE,_xlfn._xlws.SORT(_xlfn._xlws.FILTER('Resultados General'!$K$11:$K$510,('Resultados General'!$J$11:$J$510='Mapa de Puestos'!$B30)*('Resultados General'!$F$11:$F$510='Mapa de Puestos'!AI$26),"")))</f>
        <v>#NAME?</v>
      </c>
      <c r="AJ30" s="78" t="e">
        <f t="array" aca="1" ref="AJ30" ca="1">_xlfn.TEXTJOIN(","&amp;CHAR(10),TRUE,_xlfn._xlws.SORT(_xlfn._xlws.FILTER('Resultados General'!$K$11:$K$510,('Resultados General'!$J$11:$J$510='Mapa de Puestos'!$B30)*('Resultados General'!$F$11:$F$510='Mapa de Puestos'!AJ$26),"")))</f>
        <v>#NAME?</v>
      </c>
      <c r="AK30" s="78" t="e">
        <f t="array" aca="1" ref="AK30" ca="1">_xlfn.TEXTJOIN(","&amp;CHAR(10),TRUE,_xlfn._xlws.SORT(_xlfn._xlws.FILTER('Resultados General'!$K$11:$K$510,('Resultados General'!$J$11:$J$510='Mapa de Puestos'!$B30)*('Resultados General'!$F$11:$F$510='Mapa de Puestos'!AK$26),"")))</f>
        <v>#NAME?</v>
      </c>
      <c r="AL30" s="78" t="e">
        <f t="array" aca="1" ref="AL30" ca="1">_xlfn.TEXTJOIN(","&amp;CHAR(10),TRUE,_xlfn._xlws.SORT(_xlfn._xlws.FILTER('Resultados General'!$K$11:$K$510,('Resultados General'!$J$11:$J$510='Mapa de Puestos'!$B30)*('Resultados General'!$F$11:$F$510='Mapa de Puestos'!AL$26),"")))</f>
        <v>#NAME?</v>
      </c>
      <c r="AM30" s="78" t="e">
        <f t="array" aca="1" ref="AM30" ca="1">_xlfn.TEXTJOIN(","&amp;CHAR(10),TRUE,_xlfn._xlws.SORT(_xlfn._xlws.FILTER('Resultados General'!$K$11:$K$510,('Resultados General'!$J$11:$J$510='Mapa de Puestos'!$B30)*('Resultados General'!$F$11:$F$510='Mapa de Puestos'!AM$26),"")))</f>
        <v>#NAME?</v>
      </c>
      <c r="AN30" s="78" t="e">
        <f t="array" aca="1" ref="AN30" ca="1">_xlfn.TEXTJOIN(","&amp;CHAR(10),TRUE,_xlfn._xlws.SORT(_xlfn._xlws.FILTER('Resultados General'!$K$11:$K$510,('Resultados General'!$J$11:$J$510='Mapa de Puestos'!$B30)*('Resultados General'!$F$11:$F$510='Mapa de Puestos'!AN$26),"")))</f>
        <v>#NAME?</v>
      </c>
      <c r="AO30" s="78" t="e">
        <f t="array" aca="1" ref="AO30" ca="1">_xlfn.TEXTJOIN(","&amp;CHAR(10),TRUE,_xlfn._xlws.SORT(_xlfn._xlws.FILTER('Resultados General'!$K$11:$K$510,('Resultados General'!$J$11:$J$510='Mapa de Puestos'!$B30)*('Resultados General'!$F$11:$F$510='Mapa de Puestos'!AO$26),"")))</f>
        <v>#NAME?</v>
      </c>
      <c r="AP30" s="78" t="e">
        <f t="array" aca="1" ref="AP30" ca="1">_xlfn.TEXTJOIN(","&amp;CHAR(10),TRUE,_xlfn._xlws.SORT(_xlfn._xlws.FILTER('Resultados General'!$K$11:$K$510,('Resultados General'!$J$11:$J$510='Mapa de Puestos'!$B30)*('Resultados General'!$F$11:$F$510='Mapa de Puestos'!AP$26),"")))</f>
        <v>#NAME?</v>
      </c>
      <c r="AQ30" s="78" t="e">
        <f t="array" aca="1" ref="AQ30" ca="1">_xlfn.TEXTJOIN(","&amp;CHAR(10),TRUE,_xlfn._xlws.SORT(_xlfn._xlws.FILTER('Resultados General'!$K$11:$K$510,('Resultados General'!$J$11:$J$510='Mapa de Puestos'!$B30)*('Resultados General'!$F$11:$F$510='Mapa de Puestos'!AQ$26),"")))</f>
        <v>#NAME?</v>
      </c>
      <c r="AR30" s="78" t="e">
        <f t="array" aca="1" ref="AR30" ca="1">_xlfn.TEXTJOIN(","&amp;CHAR(10),TRUE,_xlfn._xlws.SORT(_xlfn._xlws.FILTER('Resultados General'!$K$11:$K$510,('Resultados General'!$J$11:$J$510='Mapa de Puestos'!$B30)*('Resultados General'!$F$11:$F$510='Mapa de Puestos'!AR$26),"")))</f>
        <v>#NAME?</v>
      </c>
      <c r="AS30" s="78" t="e">
        <f t="array" aca="1" ref="AS30" ca="1">_xlfn.TEXTJOIN(","&amp;CHAR(10),TRUE,_xlfn._xlws.SORT(_xlfn._xlws.FILTER('Resultados General'!$K$11:$K$510,('Resultados General'!$J$11:$J$510='Mapa de Puestos'!$B30)*('Resultados General'!$F$11:$F$510='Mapa de Puestos'!AS$26),"")))</f>
        <v>#NAME?</v>
      </c>
      <c r="AT30" s="78" t="e">
        <f t="array" aca="1" ref="AT30" ca="1">_xlfn.TEXTJOIN(","&amp;CHAR(10),TRUE,_xlfn._xlws.SORT(_xlfn._xlws.FILTER('Resultados General'!$K$11:$K$510,('Resultados General'!$J$11:$J$510='Mapa de Puestos'!$B30)*('Resultados General'!$F$11:$F$510='Mapa de Puestos'!AT$26),"")))</f>
        <v>#NAME?</v>
      </c>
      <c r="AU30" s="78" t="e">
        <f t="array" aca="1" ref="AU30" ca="1">_xlfn.TEXTJOIN(","&amp;CHAR(10),TRUE,_xlfn._xlws.SORT(_xlfn._xlws.FILTER('Resultados General'!$K$11:$K$510,('Resultados General'!$J$11:$J$510='Mapa de Puestos'!$B30)*('Resultados General'!$F$11:$F$510='Mapa de Puestos'!AU$26),"")))</f>
        <v>#NAME?</v>
      </c>
      <c r="AV30" s="78" t="e">
        <f t="array" aca="1" ref="AV30" ca="1">_xlfn.TEXTJOIN(","&amp;CHAR(10),TRUE,_xlfn._xlws.SORT(_xlfn._xlws.FILTER('Resultados General'!$K$11:$K$510,('Resultados General'!$J$11:$J$510='Mapa de Puestos'!$B30)*('Resultados General'!$F$11:$F$510='Mapa de Puestos'!AV$26),"")))</f>
        <v>#NAME?</v>
      </c>
      <c r="AW30" s="78" t="e">
        <f t="array" aca="1" ref="AW30" ca="1">_xlfn.TEXTJOIN(","&amp;CHAR(10),TRUE,_xlfn._xlws.SORT(_xlfn._xlws.FILTER('Resultados General'!$K$11:$K$510,('Resultados General'!$J$11:$J$510='Mapa de Puestos'!$B30)*('Resultados General'!$F$11:$F$510='Mapa de Puestos'!AW$26),"")))</f>
        <v>#NAME?</v>
      </c>
      <c r="AX30" s="78" t="e">
        <f t="array" aca="1" ref="AX30" ca="1">_xlfn.TEXTJOIN(","&amp;CHAR(10),TRUE,_xlfn._xlws.SORT(_xlfn._xlws.FILTER('Resultados General'!$K$11:$K$510,('Resultados General'!$J$11:$J$510='Mapa de Puestos'!$B30)*('Resultados General'!$F$11:$F$510='Mapa de Puestos'!AX$26),"")))</f>
        <v>#NAME?</v>
      </c>
      <c r="AY30" s="78" t="e">
        <f t="array" aca="1" ref="AY30" ca="1">_xlfn.TEXTJOIN(","&amp;CHAR(10),TRUE,_xlfn._xlws.SORT(_xlfn._xlws.FILTER('Resultados General'!$K$11:$K$510,('Resultados General'!$J$11:$J$510='Mapa de Puestos'!$B30)*('Resultados General'!$F$11:$F$510='Mapa de Puestos'!AY$26),"")))</f>
        <v>#NAME?</v>
      </c>
      <c r="AZ30" s="78" t="e">
        <f t="array" aca="1" ref="AZ30" ca="1">_xlfn.TEXTJOIN(","&amp;CHAR(10),TRUE,_xlfn._xlws.SORT(_xlfn._xlws.FILTER('Resultados General'!$K$11:$K$510,('Resultados General'!$J$11:$J$510='Mapa de Puestos'!$B30)*('Resultados General'!$F$11:$F$510='Mapa de Puestos'!AZ$26),"")))</f>
        <v>#NAME?</v>
      </c>
      <c r="BA30" s="78" t="e">
        <f t="array" aca="1" ref="BA30" ca="1">_xlfn.TEXTJOIN(","&amp;CHAR(10),TRUE,_xlfn._xlws.SORT(_xlfn._xlws.FILTER('Resultados General'!$K$11:$K$510,('Resultados General'!$J$11:$J$510='Mapa de Puestos'!$B30)*('Resultados General'!$F$11:$F$510='Mapa de Puestos'!BA$26),"")))</f>
        <v>#NAME?</v>
      </c>
      <c r="BB30" s="78" t="e">
        <f t="array" aca="1" ref="BB30" ca="1">_xlfn.TEXTJOIN(","&amp;CHAR(10),TRUE,_xlfn._xlws.SORT(_xlfn._xlws.FILTER('Resultados General'!$K$11:$K$510,('Resultados General'!$J$11:$J$510='Mapa de Puestos'!$B30)*('Resultados General'!$F$11:$F$510='Mapa de Puestos'!BB$26),"")))</f>
        <v>#NAME?</v>
      </c>
      <c r="BC30" s="78" t="e">
        <f t="array" aca="1" ref="BC30" ca="1">_xlfn.TEXTJOIN(","&amp;CHAR(10),TRUE,_xlfn._xlws.SORT(_xlfn._xlws.FILTER('Resultados General'!$K$11:$K$510,('Resultados General'!$J$11:$J$510='Mapa de Puestos'!$B30)*('Resultados General'!$F$11:$F$510='Mapa de Puestos'!BC$26),"")))</f>
        <v>#NAME?</v>
      </c>
      <c r="BD30" s="78" t="e">
        <f t="array" aca="1" ref="BD30" ca="1">_xlfn.TEXTJOIN(","&amp;CHAR(10),TRUE,_xlfn._xlws.SORT(_xlfn._xlws.FILTER('Resultados General'!$K$11:$K$510,('Resultados General'!$J$11:$J$510='Mapa de Puestos'!$B30)*('Resultados General'!$F$11:$F$510='Mapa de Puestos'!BD$26),"")))</f>
        <v>#NAME?</v>
      </c>
      <c r="BE30" s="78" t="e">
        <f t="array" aca="1" ref="BE30" ca="1">_xlfn.TEXTJOIN(","&amp;CHAR(10),TRUE,_xlfn._xlws.SORT(_xlfn._xlws.FILTER('Resultados General'!$K$11:$K$510,('Resultados General'!$J$11:$J$510='Mapa de Puestos'!$B30)*('Resultados General'!$F$11:$F$510='Mapa de Puestos'!BE$26),"")))</f>
        <v>#NAME?</v>
      </c>
      <c r="BF30" s="78" t="e">
        <f t="array" aca="1" ref="BF30" ca="1">_xlfn.TEXTJOIN(","&amp;CHAR(10),TRUE,_xlfn._xlws.SORT(_xlfn._xlws.FILTER('Resultados General'!$K$11:$K$510,('Resultados General'!$J$11:$J$510='Mapa de Puestos'!$B30)*('Resultados General'!$F$11:$F$510='Mapa de Puestos'!BF$26),"")))</f>
        <v>#NAME?</v>
      </c>
      <c r="BG30" s="78" t="e">
        <f t="array" aca="1" ref="BG30" ca="1">_xlfn.TEXTJOIN(","&amp;CHAR(10),TRUE,_xlfn._xlws.SORT(_xlfn._xlws.FILTER('Resultados General'!$K$11:$K$510,('Resultados General'!$J$11:$J$510='Mapa de Puestos'!$B30)*('Resultados General'!$F$11:$F$510='Mapa de Puestos'!BG$26),"")))</f>
        <v>#NAME?</v>
      </c>
      <c r="BH30" s="78" t="e">
        <f t="array" aca="1" ref="BH30" ca="1">_xlfn.TEXTJOIN(","&amp;CHAR(10),TRUE,_xlfn._xlws.SORT(_xlfn._xlws.FILTER('Resultados General'!$K$11:$K$510,('Resultados General'!$J$11:$J$510='Mapa de Puestos'!$B30)*('Resultados General'!$F$11:$F$510='Mapa de Puestos'!BH$26),"")))</f>
        <v>#NAME?</v>
      </c>
      <c r="BI30" s="78" t="e">
        <f t="array" aca="1" ref="BI30" ca="1">_xlfn.TEXTJOIN(","&amp;CHAR(10),TRUE,_xlfn._xlws.SORT(_xlfn._xlws.FILTER('Resultados General'!$K$11:$K$510,('Resultados General'!$J$11:$J$510='Mapa de Puestos'!$B30)*('Resultados General'!$F$11:$F$510='Mapa de Puestos'!BI$26),"")))</f>
        <v>#NAME?</v>
      </c>
      <c r="BJ30" s="78" t="e">
        <f t="array" aca="1" ref="BJ30" ca="1">_xlfn.TEXTJOIN(","&amp;CHAR(10),TRUE,_xlfn._xlws.SORT(_xlfn._xlws.FILTER('Resultados General'!$K$11:$K$510,('Resultados General'!$J$11:$J$510='Mapa de Puestos'!$B30)*('Resultados General'!$F$11:$F$510='Mapa de Puestos'!BJ$26),"")))</f>
        <v>#NAME?</v>
      </c>
      <c r="BK30" s="78" t="e">
        <f t="array" aca="1" ref="BK30" ca="1">_xlfn.TEXTJOIN(","&amp;CHAR(10),TRUE,_xlfn._xlws.SORT(_xlfn._xlws.FILTER('Resultados General'!$K$11:$K$510,('Resultados General'!$J$11:$J$510='Mapa de Puestos'!$B30)*('Resultados General'!$F$11:$F$510='Mapa de Puestos'!BK$26),"")))</f>
        <v>#NAME?</v>
      </c>
      <c r="BL30" s="78" t="e">
        <f t="array" aca="1" ref="BL30" ca="1">_xlfn.TEXTJOIN(","&amp;CHAR(10),TRUE,_xlfn._xlws.SORT(_xlfn._xlws.FILTER('Resultados General'!$K$11:$K$510,('Resultados General'!$J$11:$J$510='Mapa de Puestos'!$B30)*('Resultados General'!$F$11:$F$510='Mapa de Puestos'!BL$26),"")))</f>
        <v>#NAME?</v>
      </c>
    </row>
    <row r="31" spans="1:64" ht="80.099999999999994" customHeight="1">
      <c r="B31" s="194" t="s">
        <v>195</v>
      </c>
      <c r="C31" s="208" t="e">
        <f t="array" aca="1" ref="C31" ca="1">_xlfn.TEXTJOIN(","&amp;CHAR(10),TRUE,_xlfn._xlws.SORT(_xlfn._xlws.FILTER('Resultados General'!$K$11:$K$510,('Resultados General'!$J$11:$J$510='Mapa de Puestos'!$B31)*('Resultados General'!$F$11:$F$510='Mapa de Puestos'!C$26),"")))</f>
        <v>#NAME?</v>
      </c>
      <c r="D31" s="208" t="e">
        <f t="array" aca="1" ref="D31" ca="1">_xlfn.TEXTJOIN(","&amp;CHAR(10),TRUE,_xlfn._xlws.SORT(_xlfn._xlws.FILTER('Resultados General'!$K$11:$K$510,('Resultados General'!$J$11:$J$510='Mapa de Puestos'!$B31)*('Resultados General'!$F$11:$F$510='Mapa de Puestos'!D$26),"")))</f>
        <v>#NAME?</v>
      </c>
      <c r="E31" s="208" t="e">
        <f t="array" aca="1" ref="E31" ca="1">_xlfn.TEXTJOIN(","&amp;CHAR(10),TRUE,_xlfn._xlws.SORT(_xlfn._xlws.FILTER('Resultados General'!$K$11:$K$510,('Resultados General'!$J$11:$J$510='Mapa de Puestos'!$B31)*('Resultados General'!$F$11:$F$510='Mapa de Puestos'!E$26),"")))</f>
        <v>#NAME?</v>
      </c>
      <c r="F31" s="208" t="e">
        <f t="array" aca="1" ref="F31" ca="1">_xlfn.TEXTJOIN(","&amp;CHAR(10),TRUE,_xlfn._xlws.SORT(_xlfn._xlws.FILTER('Resultados General'!$K$11:$K$510,('Resultados General'!$J$11:$J$510='Mapa de Puestos'!$B31)*('Resultados General'!$F$11:$F$510='Mapa de Puestos'!F$26),"")))</f>
        <v>#NAME?</v>
      </c>
      <c r="G31" s="208" t="e">
        <f t="array" aca="1" ref="G31" ca="1">_xlfn.TEXTJOIN(","&amp;CHAR(10),TRUE,_xlfn._xlws.SORT(_xlfn._xlws.FILTER('Resultados General'!$K$11:$K$510,('Resultados General'!$J$11:$J$510='Mapa de Puestos'!$B31)*('Resultados General'!$F$11:$F$510='Mapa de Puestos'!G$26),"")))</f>
        <v>#NAME?</v>
      </c>
      <c r="H31" s="208" t="e">
        <f t="array" aca="1" ref="H31" ca="1">_xlfn.TEXTJOIN(","&amp;CHAR(10),TRUE,_xlfn._xlws.SORT(_xlfn._xlws.FILTER('Resultados General'!$K$11:$K$510,('Resultados General'!$J$11:$J$510='Mapa de Puestos'!$B31)*('Resultados General'!$F$11:$F$510='Mapa de Puestos'!H$26),"")))</f>
        <v>#NAME?</v>
      </c>
      <c r="I31" s="78" t="e">
        <f t="array" aca="1" ref="I31" ca="1">_xlfn.TEXTJOIN(","&amp;CHAR(10),TRUE,_xlfn._xlws.SORT(_xlfn._xlws.FILTER('Resultados General'!$K$11:$K$510,('Resultados General'!$J$11:$J$510='Mapa de Puestos'!$B31)*('Resultados General'!$F$11:$F$510='Mapa de Puestos'!I$26),"")))</f>
        <v>#NAME?</v>
      </c>
      <c r="J31" s="78" t="e">
        <f t="array" aca="1" ref="J31" ca="1">_xlfn.TEXTJOIN(","&amp;CHAR(10),TRUE,_xlfn._xlws.SORT(_xlfn._xlws.FILTER('Resultados General'!$K$11:$K$510,('Resultados General'!$J$11:$J$510='Mapa de Puestos'!$B31)*('Resultados General'!$F$11:$F$510='Mapa de Puestos'!J$26),"")))</f>
        <v>#NAME?</v>
      </c>
      <c r="K31" s="78" t="e">
        <f t="array" aca="1" ref="K31" ca="1">_xlfn.TEXTJOIN(","&amp;CHAR(10),TRUE,_xlfn._xlws.SORT(_xlfn._xlws.FILTER('Resultados General'!$K$11:$K$510,('Resultados General'!$J$11:$J$510='Mapa de Puestos'!$B31)*('Resultados General'!$F$11:$F$510='Mapa de Puestos'!K$26),"")))</f>
        <v>#NAME?</v>
      </c>
      <c r="L31" s="78" t="e">
        <f t="array" aca="1" ref="L31" ca="1">_xlfn.TEXTJOIN(","&amp;CHAR(10),TRUE,_xlfn._xlws.SORT(_xlfn._xlws.FILTER('Resultados General'!$K$11:$K$510,('Resultados General'!$J$11:$J$510='Mapa de Puestos'!$B31)*('Resultados General'!$F$11:$F$510='Mapa de Puestos'!L$26),"")))</f>
        <v>#NAME?</v>
      </c>
      <c r="M31" s="78" t="e">
        <f t="array" aca="1" ref="M31" ca="1">_xlfn.TEXTJOIN(","&amp;CHAR(10),TRUE,_xlfn._xlws.SORT(_xlfn._xlws.FILTER('Resultados General'!$K$11:$K$510,('Resultados General'!$J$11:$J$510='Mapa de Puestos'!$B31)*('Resultados General'!$F$11:$F$510='Mapa de Puestos'!M$26),"")))</f>
        <v>#NAME?</v>
      </c>
      <c r="N31" s="78" t="e">
        <f t="array" aca="1" ref="N31" ca="1">_xlfn.TEXTJOIN(","&amp;CHAR(10),TRUE,_xlfn._xlws.SORT(_xlfn._xlws.FILTER('Resultados General'!$K$11:$K$510,('Resultados General'!$J$11:$J$510='Mapa de Puestos'!$B31)*('Resultados General'!$F$11:$F$510='Mapa de Puestos'!N$26),"")))</f>
        <v>#NAME?</v>
      </c>
      <c r="O31" s="78" t="e">
        <f t="array" aca="1" ref="O31" ca="1">_xlfn.TEXTJOIN(","&amp;CHAR(10),TRUE,_xlfn._xlws.SORT(_xlfn._xlws.FILTER('Resultados General'!$K$11:$K$510,('Resultados General'!$J$11:$J$510='Mapa de Puestos'!$B31)*('Resultados General'!$F$11:$F$510='Mapa de Puestos'!O$26),"")))</f>
        <v>#NAME?</v>
      </c>
      <c r="P31" s="78" t="e">
        <f t="array" aca="1" ref="P31" ca="1">_xlfn.TEXTJOIN(","&amp;CHAR(10),TRUE,_xlfn._xlws.SORT(_xlfn._xlws.FILTER('Resultados General'!$K$11:$K$510,('Resultados General'!$J$11:$J$510='Mapa de Puestos'!$B31)*('Resultados General'!$F$11:$F$510='Mapa de Puestos'!P$26),"")))</f>
        <v>#NAME?</v>
      </c>
      <c r="Q31" s="78" t="e">
        <f t="array" aca="1" ref="Q31" ca="1">_xlfn.TEXTJOIN(","&amp;CHAR(10),TRUE,_xlfn._xlws.SORT(_xlfn._xlws.FILTER('Resultados General'!$K$11:$K$510,('Resultados General'!$J$11:$J$510='Mapa de Puestos'!$B31)*('Resultados General'!$F$11:$F$510='Mapa de Puestos'!Q$26),"")))</f>
        <v>#NAME?</v>
      </c>
      <c r="R31" s="78" t="e">
        <f t="array" aca="1" ref="R31" ca="1">_xlfn.TEXTJOIN(","&amp;CHAR(10),TRUE,_xlfn._xlws.SORT(_xlfn._xlws.FILTER('Resultados General'!$K$11:$K$510,('Resultados General'!$J$11:$J$510='Mapa de Puestos'!$B31)*('Resultados General'!$F$11:$F$510='Mapa de Puestos'!R$26),"")))</f>
        <v>#NAME?</v>
      </c>
      <c r="S31" s="78" t="e">
        <f t="array" aca="1" ref="S31" ca="1">_xlfn.TEXTJOIN(","&amp;CHAR(10),TRUE,_xlfn._xlws.SORT(_xlfn._xlws.FILTER('Resultados General'!$K$11:$K$510,('Resultados General'!$J$11:$J$510='Mapa de Puestos'!$B31)*('Resultados General'!$F$11:$F$510='Mapa de Puestos'!S$26),"")))</f>
        <v>#NAME?</v>
      </c>
      <c r="T31" s="78" t="e">
        <f t="array" aca="1" ref="T31" ca="1">_xlfn.TEXTJOIN(","&amp;CHAR(10),TRUE,_xlfn._xlws.SORT(_xlfn._xlws.FILTER('Resultados General'!$K$11:$K$510,('Resultados General'!$J$11:$J$510='Mapa de Puestos'!$B31)*('Resultados General'!$F$11:$F$510='Mapa de Puestos'!T$26),"")))</f>
        <v>#NAME?</v>
      </c>
      <c r="U31" s="78" t="e">
        <f t="array" aca="1" ref="U31" ca="1">_xlfn.TEXTJOIN(","&amp;CHAR(10),TRUE,_xlfn._xlws.SORT(_xlfn._xlws.FILTER('Resultados General'!$K$11:$K$510,('Resultados General'!$J$11:$J$510='Mapa de Puestos'!$B31)*('Resultados General'!$F$11:$F$510='Mapa de Puestos'!U$26),"")))</f>
        <v>#NAME?</v>
      </c>
      <c r="V31" s="78" t="e">
        <f t="array" aca="1" ref="V31" ca="1">_xlfn.TEXTJOIN(","&amp;CHAR(10),TRUE,_xlfn._xlws.SORT(_xlfn._xlws.FILTER('Resultados General'!$K$11:$K$510,('Resultados General'!$J$11:$J$510='Mapa de Puestos'!$B31)*('Resultados General'!$F$11:$F$510='Mapa de Puestos'!V$26),"")))</f>
        <v>#NAME?</v>
      </c>
      <c r="W31" s="78" t="e">
        <f t="array" aca="1" ref="W31" ca="1">_xlfn.TEXTJOIN(","&amp;CHAR(10),TRUE,_xlfn._xlws.SORT(_xlfn._xlws.FILTER('Resultados General'!$K$11:$K$510,('Resultados General'!$J$11:$J$510='Mapa de Puestos'!$B31)*('Resultados General'!$F$11:$F$510='Mapa de Puestos'!W$26),"")))</f>
        <v>#NAME?</v>
      </c>
      <c r="X31" s="78" t="e">
        <f t="array" aca="1" ref="X31" ca="1">_xlfn.TEXTJOIN(","&amp;CHAR(10),TRUE,_xlfn._xlws.SORT(_xlfn._xlws.FILTER('Resultados General'!$K$11:$K$510,('Resultados General'!$J$11:$J$510='Mapa de Puestos'!$B31)*('Resultados General'!$F$11:$F$510='Mapa de Puestos'!X$26),"")))</f>
        <v>#NAME?</v>
      </c>
      <c r="Y31" s="78" t="e">
        <f t="array" aca="1" ref="Y31" ca="1">_xlfn.TEXTJOIN(","&amp;CHAR(10),TRUE,_xlfn._xlws.SORT(_xlfn._xlws.FILTER('Resultados General'!$K$11:$K$510,('Resultados General'!$J$11:$J$510='Mapa de Puestos'!$B31)*('Resultados General'!$F$11:$F$510='Mapa de Puestos'!Y$26),"")))</f>
        <v>#NAME?</v>
      </c>
      <c r="Z31" s="78" t="e">
        <f t="array" aca="1" ref="Z31" ca="1">_xlfn.TEXTJOIN(","&amp;CHAR(10),TRUE,_xlfn._xlws.SORT(_xlfn._xlws.FILTER('Resultados General'!$K$11:$K$510,('Resultados General'!$J$11:$J$510='Mapa de Puestos'!$B31)*('Resultados General'!$F$11:$F$510='Mapa de Puestos'!Z$26),"")))</f>
        <v>#NAME?</v>
      </c>
      <c r="AA31" s="78" t="e">
        <f t="array" aca="1" ref="AA31" ca="1">_xlfn.TEXTJOIN(","&amp;CHAR(10),TRUE,_xlfn._xlws.SORT(_xlfn._xlws.FILTER('Resultados General'!$K$11:$K$510,('Resultados General'!$J$11:$J$510='Mapa de Puestos'!$B31)*('Resultados General'!$F$11:$F$510='Mapa de Puestos'!AA$26),"")))</f>
        <v>#NAME?</v>
      </c>
      <c r="AB31" s="78" t="e">
        <f t="array" aca="1" ref="AB31" ca="1">_xlfn.TEXTJOIN(","&amp;CHAR(10),TRUE,_xlfn._xlws.SORT(_xlfn._xlws.FILTER('Resultados General'!$K$11:$K$510,('Resultados General'!$J$11:$J$510='Mapa de Puestos'!$B31)*('Resultados General'!$F$11:$F$510='Mapa de Puestos'!AB$26),"")))</f>
        <v>#NAME?</v>
      </c>
      <c r="AC31" s="78" t="e">
        <f t="array" aca="1" ref="AC31" ca="1">_xlfn.TEXTJOIN(","&amp;CHAR(10),TRUE,_xlfn._xlws.SORT(_xlfn._xlws.FILTER('Resultados General'!$K$11:$K$510,('Resultados General'!$J$11:$J$510='Mapa de Puestos'!$B31)*('Resultados General'!$F$11:$F$510='Mapa de Puestos'!AC$26),"")))</f>
        <v>#NAME?</v>
      </c>
      <c r="AD31" s="78" t="e">
        <f t="array" aca="1" ref="AD31" ca="1">_xlfn.TEXTJOIN(","&amp;CHAR(10),TRUE,_xlfn._xlws.SORT(_xlfn._xlws.FILTER('Resultados General'!$K$11:$K$510,('Resultados General'!$J$11:$J$510='Mapa de Puestos'!$B31)*('Resultados General'!$F$11:$F$510='Mapa de Puestos'!AD$26),"")))</f>
        <v>#NAME?</v>
      </c>
      <c r="AE31" s="78" t="e">
        <f t="array" aca="1" ref="AE31" ca="1">_xlfn.TEXTJOIN(","&amp;CHAR(10),TRUE,_xlfn._xlws.SORT(_xlfn._xlws.FILTER('Resultados General'!$K$11:$K$510,('Resultados General'!$J$11:$J$510='Mapa de Puestos'!$B31)*('Resultados General'!$F$11:$F$510='Mapa de Puestos'!AE$26),"")))</f>
        <v>#NAME?</v>
      </c>
      <c r="AF31" s="78" t="e">
        <f t="array" aca="1" ref="AF31" ca="1">_xlfn.TEXTJOIN(","&amp;CHAR(10),TRUE,_xlfn._xlws.SORT(_xlfn._xlws.FILTER('Resultados General'!$K$11:$K$510,('Resultados General'!$J$11:$J$510='Mapa de Puestos'!$B31)*('Resultados General'!$F$11:$F$510='Mapa de Puestos'!AF$26),"")))</f>
        <v>#NAME?</v>
      </c>
      <c r="AG31" s="78" t="e">
        <f t="array" aca="1" ref="AG31" ca="1">_xlfn.TEXTJOIN(","&amp;CHAR(10),TRUE,_xlfn._xlws.SORT(_xlfn._xlws.FILTER('Resultados General'!$K$11:$K$510,('Resultados General'!$J$11:$J$510='Mapa de Puestos'!$B31)*('Resultados General'!$F$11:$F$510='Mapa de Puestos'!AG$26),"")))</f>
        <v>#NAME?</v>
      </c>
      <c r="AH31" s="78" t="e">
        <f t="array" aca="1" ref="AH31" ca="1">_xlfn.TEXTJOIN(","&amp;CHAR(10),TRUE,_xlfn._xlws.SORT(_xlfn._xlws.FILTER('Resultados General'!$K$11:$K$510,('Resultados General'!$J$11:$J$510='Mapa de Puestos'!$B31)*('Resultados General'!$F$11:$F$510='Mapa de Puestos'!AH$26),"")))</f>
        <v>#NAME?</v>
      </c>
      <c r="AI31" s="78" t="e">
        <f t="array" aca="1" ref="AI31" ca="1">_xlfn.TEXTJOIN(","&amp;CHAR(10),TRUE,_xlfn._xlws.SORT(_xlfn._xlws.FILTER('Resultados General'!$K$11:$K$510,('Resultados General'!$J$11:$J$510='Mapa de Puestos'!$B31)*('Resultados General'!$F$11:$F$510='Mapa de Puestos'!AI$26),"")))</f>
        <v>#NAME?</v>
      </c>
      <c r="AJ31" s="78" t="e">
        <f t="array" aca="1" ref="AJ31" ca="1">_xlfn.TEXTJOIN(","&amp;CHAR(10),TRUE,_xlfn._xlws.SORT(_xlfn._xlws.FILTER('Resultados General'!$K$11:$K$510,('Resultados General'!$J$11:$J$510='Mapa de Puestos'!$B31)*('Resultados General'!$F$11:$F$510='Mapa de Puestos'!AJ$26),"")))</f>
        <v>#NAME?</v>
      </c>
      <c r="AK31" s="78" t="e">
        <f t="array" aca="1" ref="AK31" ca="1">_xlfn.TEXTJOIN(","&amp;CHAR(10),TRUE,_xlfn._xlws.SORT(_xlfn._xlws.FILTER('Resultados General'!$K$11:$K$510,('Resultados General'!$J$11:$J$510='Mapa de Puestos'!$B31)*('Resultados General'!$F$11:$F$510='Mapa de Puestos'!AK$26),"")))</f>
        <v>#NAME?</v>
      </c>
      <c r="AL31" s="78" t="e">
        <f t="array" aca="1" ref="AL31" ca="1">_xlfn.TEXTJOIN(","&amp;CHAR(10),TRUE,_xlfn._xlws.SORT(_xlfn._xlws.FILTER('Resultados General'!$K$11:$K$510,('Resultados General'!$J$11:$J$510='Mapa de Puestos'!$B31)*('Resultados General'!$F$11:$F$510='Mapa de Puestos'!AL$26),"")))</f>
        <v>#NAME?</v>
      </c>
      <c r="AM31" s="78" t="e">
        <f t="array" aca="1" ref="AM31" ca="1">_xlfn.TEXTJOIN(","&amp;CHAR(10),TRUE,_xlfn._xlws.SORT(_xlfn._xlws.FILTER('Resultados General'!$K$11:$K$510,('Resultados General'!$J$11:$J$510='Mapa de Puestos'!$B31)*('Resultados General'!$F$11:$F$510='Mapa de Puestos'!AM$26),"")))</f>
        <v>#NAME?</v>
      </c>
      <c r="AN31" s="78" t="e">
        <f t="array" aca="1" ref="AN31" ca="1">_xlfn.TEXTJOIN(","&amp;CHAR(10),TRUE,_xlfn._xlws.SORT(_xlfn._xlws.FILTER('Resultados General'!$K$11:$K$510,('Resultados General'!$J$11:$J$510='Mapa de Puestos'!$B31)*('Resultados General'!$F$11:$F$510='Mapa de Puestos'!AN$26),"")))</f>
        <v>#NAME?</v>
      </c>
      <c r="AO31" s="78" t="e">
        <f t="array" aca="1" ref="AO31" ca="1">_xlfn.TEXTJOIN(","&amp;CHAR(10),TRUE,_xlfn._xlws.SORT(_xlfn._xlws.FILTER('Resultados General'!$K$11:$K$510,('Resultados General'!$J$11:$J$510='Mapa de Puestos'!$B31)*('Resultados General'!$F$11:$F$510='Mapa de Puestos'!AO$26),"")))</f>
        <v>#NAME?</v>
      </c>
      <c r="AP31" s="78" t="e">
        <f t="array" aca="1" ref="AP31" ca="1">_xlfn.TEXTJOIN(","&amp;CHAR(10),TRUE,_xlfn._xlws.SORT(_xlfn._xlws.FILTER('Resultados General'!$K$11:$K$510,('Resultados General'!$J$11:$J$510='Mapa de Puestos'!$B31)*('Resultados General'!$F$11:$F$510='Mapa de Puestos'!AP$26),"")))</f>
        <v>#NAME?</v>
      </c>
      <c r="AQ31" s="78" t="e">
        <f t="array" aca="1" ref="AQ31" ca="1">_xlfn.TEXTJOIN(","&amp;CHAR(10),TRUE,_xlfn._xlws.SORT(_xlfn._xlws.FILTER('Resultados General'!$K$11:$K$510,('Resultados General'!$J$11:$J$510='Mapa de Puestos'!$B31)*('Resultados General'!$F$11:$F$510='Mapa de Puestos'!AQ$26),"")))</f>
        <v>#NAME?</v>
      </c>
      <c r="AR31" s="78" t="e">
        <f t="array" aca="1" ref="AR31" ca="1">_xlfn.TEXTJOIN(","&amp;CHAR(10),TRUE,_xlfn._xlws.SORT(_xlfn._xlws.FILTER('Resultados General'!$K$11:$K$510,('Resultados General'!$J$11:$J$510='Mapa de Puestos'!$B31)*('Resultados General'!$F$11:$F$510='Mapa de Puestos'!AR$26),"")))</f>
        <v>#NAME?</v>
      </c>
      <c r="AS31" s="78" t="e">
        <f t="array" aca="1" ref="AS31" ca="1">_xlfn.TEXTJOIN(","&amp;CHAR(10),TRUE,_xlfn._xlws.SORT(_xlfn._xlws.FILTER('Resultados General'!$K$11:$K$510,('Resultados General'!$J$11:$J$510='Mapa de Puestos'!$B31)*('Resultados General'!$F$11:$F$510='Mapa de Puestos'!AS$26),"")))</f>
        <v>#NAME?</v>
      </c>
      <c r="AT31" s="78" t="e">
        <f t="array" aca="1" ref="AT31" ca="1">_xlfn.TEXTJOIN(","&amp;CHAR(10),TRUE,_xlfn._xlws.SORT(_xlfn._xlws.FILTER('Resultados General'!$K$11:$K$510,('Resultados General'!$J$11:$J$510='Mapa de Puestos'!$B31)*('Resultados General'!$F$11:$F$510='Mapa de Puestos'!AT$26),"")))</f>
        <v>#NAME?</v>
      </c>
      <c r="AU31" s="78" t="e">
        <f t="array" aca="1" ref="AU31" ca="1">_xlfn.TEXTJOIN(","&amp;CHAR(10),TRUE,_xlfn._xlws.SORT(_xlfn._xlws.FILTER('Resultados General'!$K$11:$K$510,('Resultados General'!$J$11:$J$510='Mapa de Puestos'!$B31)*('Resultados General'!$F$11:$F$510='Mapa de Puestos'!AU$26),"")))</f>
        <v>#NAME?</v>
      </c>
      <c r="AV31" s="78" t="e">
        <f t="array" aca="1" ref="AV31" ca="1">_xlfn.TEXTJOIN(","&amp;CHAR(10),TRUE,_xlfn._xlws.SORT(_xlfn._xlws.FILTER('Resultados General'!$K$11:$K$510,('Resultados General'!$J$11:$J$510='Mapa de Puestos'!$B31)*('Resultados General'!$F$11:$F$510='Mapa de Puestos'!AV$26),"")))</f>
        <v>#NAME?</v>
      </c>
      <c r="AW31" s="78" t="e">
        <f t="array" aca="1" ref="AW31" ca="1">_xlfn.TEXTJOIN(","&amp;CHAR(10),TRUE,_xlfn._xlws.SORT(_xlfn._xlws.FILTER('Resultados General'!$K$11:$K$510,('Resultados General'!$J$11:$J$510='Mapa de Puestos'!$B31)*('Resultados General'!$F$11:$F$510='Mapa de Puestos'!AW$26),"")))</f>
        <v>#NAME?</v>
      </c>
      <c r="AX31" s="78" t="e">
        <f t="array" aca="1" ref="AX31" ca="1">_xlfn.TEXTJOIN(","&amp;CHAR(10),TRUE,_xlfn._xlws.SORT(_xlfn._xlws.FILTER('Resultados General'!$K$11:$K$510,('Resultados General'!$J$11:$J$510='Mapa de Puestos'!$B31)*('Resultados General'!$F$11:$F$510='Mapa de Puestos'!AX$26),"")))</f>
        <v>#NAME?</v>
      </c>
      <c r="AY31" s="78" t="e">
        <f t="array" aca="1" ref="AY31" ca="1">_xlfn.TEXTJOIN(","&amp;CHAR(10),TRUE,_xlfn._xlws.SORT(_xlfn._xlws.FILTER('Resultados General'!$K$11:$K$510,('Resultados General'!$J$11:$J$510='Mapa de Puestos'!$B31)*('Resultados General'!$F$11:$F$510='Mapa de Puestos'!AY$26),"")))</f>
        <v>#NAME?</v>
      </c>
      <c r="AZ31" s="78" t="e">
        <f t="array" aca="1" ref="AZ31" ca="1">_xlfn.TEXTJOIN(","&amp;CHAR(10),TRUE,_xlfn._xlws.SORT(_xlfn._xlws.FILTER('Resultados General'!$K$11:$K$510,('Resultados General'!$J$11:$J$510='Mapa de Puestos'!$B31)*('Resultados General'!$F$11:$F$510='Mapa de Puestos'!AZ$26),"")))</f>
        <v>#NAME?</v>
      </c>
      <c r="BA31" s="78" t="e">
        <f t="array" aca="1" ref="BA31" ca="1">_xlfn.TEXTJOIN(","&amp;CHAR(10),TRUE,_xlfn._xlws.SORT(_xlfn._xlws.FILTER('Resultados General'!$K$11:$K$510,('Resultados General'!$J$11:$J$510='Mapa de Puestos'!$B31)*('Resultados General'!$F$11:$F$510='Mapa de Puestos'!BA$26),"")))</f>
        <v>#NAME?</v>
      </c>
      <c r="BB31" s="78" t="e">
        <f t="array" aca="1" ref="BB31" ca="1">_xlfn.TEXTJOIN(","&amp;CHAR(10),TRUE,_xlfn._xlws.SORT(_xlfn._xlws.FILTER('Resultados General'!$K$11:$K$510,('Resultados General'!$J$11:$J$510='Mapa de Puestos'!$B31)*('Resultados General'!$F$11:$F$510='Mapa de Puestos'!BB$26),"")))</f>
        <v>#NAME?</v>
      </c>
      <c r="BC31" s="78" t="e">
        <f t="array" aca="1" ref="BC31" ca="1">_xlfn.TEXTJOIN(","&amp;CHAR(10),TRUE,_xlfn._xlws.SORT(_xlfn._xlws.FILTER('Resultados General'!$K$11:$K$510,('Resultados General'!$J$11:$J$510='Mapa de Puestos'!$B31)*('Resultados General'!$F$11:$F$510='Mapa de Puestos'!BC$26),"")))</f>
        <v>#NAME?</v>
      </c>
      <c r="BD31" s="78" t="e">
        <f t="array" aca="1" ref="BD31" ca="1">_xlfn.TEXTJOIN(","&amp;CHAR(10),TRUE,_xlfn._xlws.SORT(_xlfn._xlws.FILTER('Resultados General'!$K$11:$K$510,('Resultados General'!$J$11:$J$510='Mapa de Puestos'!$B31)*('Resultados General'!$F$11:$F$510='Mapa de Puestos'!BD$26),"")))</f>
        <v>#NAME?</v>
      </c>
      <c r="BE31" s="78" t="e">
        <f t="array" aca="1" ref="BE31" ca="1">_xlfn.TEXTJOIN(","&amp;CHAR(10),TRUE,_xlfn._xlws.SORT(_xlfn._xlws.FILTER('Resultados General'!$K$11:$K$510,('Resultados General'!$J$11:$J$510='Mapa de Puestos'!$B31)*('Resultados General'!$F$11:$F$510='Mapa de Puestos'!BE$26),"")))</f>
        <v>#NAME?</v>
      </c>
      <c r="BF31" s="78" t="e">
        <f t="array" aca="1" ref="BF31" ca="1">_xlfn.TEXTJOIN(","&amp;CHAR(10),TRUE,_xlfn._xlws.SORT(_xlfn._xlws.FILTER('Resultados General'!$K$11:$K$510,('Resultados General'!$J$11:$J$510='Mapa de Puestos'!$B31)*('Resultados General'!$F$11:$F$510='Mapa de Puestos'!BF$26),"")))</f>
        <v>#NAME?</v>
      </c>
      <c r="BG31" s="78" t="e">
        <f t="array" aca="1" ref="BG31" ca="1">_xlfn.TEXTJOIN(","&amp;CHAR(10),TRUE,_xlfn._xlws.SORT(_xlfn._xlws.FILTER('Resultados General'!$K$11:$K$510,('Resultados General'!$J$11:$J$510='Mapa de Puestos'!$B31)*('Resultados General'!$F$11:$F$510='Mapa de Puestos'!BG$26),"")))</f>
        <v>#NAME?</v>
      </c>
      <c r="BH31" s="78" t="e">
        <f t="array" aca="1" ref="BH31" ca="1">_xlfn.TEXTJOIN(","&amp;CHAR(10),TRUE,_xlfn._xlws.SORT(_xlfn._xlws.FILTER('Resultados General'!$K$11:$K$510,('Resultados General'!$J$11:$J$510='Mapa de Puestos'!$B31)*('Resultados General'!$F$11:$F$510='Mapa de Puestos'!BH$26),"")))</f>
        <v>#NAME?</v>
      </c>
      <c r="BI31" s="78" t="e">
        <f t="array" aca="1" ref="BI31" ca="1">_xlfn.TEXTJOIN(","&amp;CHAR(10),TRUE,_xlfn._xlws.SORT(_xlfn._xlws.FILTER('Resultados General'!$K$11:$K$510,('Resultados General'!$J$11:$J$510='Mapa de Puestos'!$B31)*('Resultados General'!$F$11:$F$510='Mapa de Puestos'!BI$26),"")))</f>
        <v>#NAME?</v>
      </c>
      <c r="BJ31" s="78" t="e">
        <f t="array" aca="1" ref="BJ31" ca="1">_xlfn.TEXTJOIN(","&amp;CHAR(10),TRUE,_xlfn._xlws.SORT(_xlfn._xlws.FILTER('Resultados General'!$K$11:$K$510,('Resultados General'!$J$11:$J$510='Mapa de Puestos'!$B31)*('Resultados General'!$F$11:$F$510='Mapa de Puestos'!BJ$26),"")))</f>
        <v>#NAME?</v>
      </c>
      <c r="BK31" s="78" t="e">
        <f t="array" aca="1" ref="BK31" ca="1">_xlfn.TEXTJOIN(","&amp;CHAR(10),TRUE,_xlfn._xlws.SORT(_xlfn._xlws.FILTER('Resultados General'!$K$11:$K$510,('Resultados General'!$J$11:$J$510='Mapa de Puestos'!$B31)*('Resultados General'!$F$11:$F$510='Mapa de Puestos'!BK$26),"")))</f>
        <v>#NAME?</v>
      </c>
      <c r="BL31" s="78" t="e">
        <f t="array" aca="1" ref="BL31" ca="1">_xlfn.TEXTJOIN(","&amp;CHAR(10),TRUE,_xlfn._xlws.SORT(_xlfn._xlws.FILTER('Resultados General'!$K$11:$K$510,('Resultados General'!$J$11:$J$510='Mapa de Puestos'!$B31)*('Resultados General'!$F$11:$F$510='Mapa de Puestos'!BL$26),"")))</f>
        <v>#NAME?</v>
      </c>
    </row>
    <row r="32" spans="1:64" ht="80.099999999999994" customHeight="1">
      <c r="B32" s="194" t="s">
        <v>196</v>
      </c>
      <c r="C32" s="208" t="e">
        <f t="array" aca="1" ref="C32" ca="1">_xlfn.TEXTJOIN(","&amp;CHAR(10),TRUE,_xlfn._xlws.SORT(_xlfn._xlws.FILTER('Resultados General'!$K$11:$K$510,('Resultados General'!$J$11:$J$510='Mapa de Puestos'!$B32)*('Resultados General'!$F$11:$F$510='Mapa de Puestos'!C$26),"")))</f>
        <v>#NAME?</v>
      </c>
      <c r="D32" s="208" t="e">
        <f t="array" aca="1" ref="D32" ca="1">_xlfn.TEXTJOIN(","&amp;CHAR(10),TRUE,_xlfn._xlws.SORT(_xlfn._xlws.FILTER('Resultados General'!$K$11:$K$510,('Resultados General'!$J$11:$J$510='Mapa de Puestos'!$B32)*('Resultados General'!$F$11:$F$510='Mapa de Puestos'!D$26),"")))</f>
        <v>#NAME?</v>
      </c>
      <c r="E32" s="208" t="e">
        <f t="array" aca="1" ref="E32" ca="1">_xlfn.TEXTJOIN(","&amp;CHAR(10),TRUE,_xlfn._xlws.SORT(_xlfn._xlws.FILTER('Resultados General'!$K$11:$K$510,('Resultados General'!$J$11:$J$510='Mapa de Puestos'!$B32)*('Resultados General'!$F$11:$F$510='Mapa de Puestos'!E$26),"")))</f>
        <v>#NAME?</v>
      </c>
      <c r="F32" s="208" t="e">
        <f t="array" aca="1" ref="F32" ca="1">_xlfn.TEXTJOIN(","&amp;CHAR(10),TRUE,_xlfn._xlws.SORT(_xlfn._xlws.FILTER('Resultados General'!$K$11:$K$510,('Resultados General'!$J$11:$J$510='Mapa de Puestos'!$B32)*('Resultados General'!$F$11:$F$510='Mapa de Puestos'!F$26),"")))</f>
        <v>#NAME?</v>
      </c>
      <c r="G32" s="208" t="e">
        <f t="array" aca="1" ref="G32" ca="1">_xlfn.TEXTJOIN(","&amp;CHAR(10),TRUE,_xlfn._xlws.SORT(_xlfn._xlws.FILTER('Resultados General'!$K$11:$K$510,('Resultados General'!$J$11:$J$510='Mapa de Puestos'!$B32)*('Resultados General'!$F$11:$F$510='Mapa de Puestos'!G$26),"")))</f>
        <v>#NAME?</v>
      </c>
      <c r="H32" s="208" t="e">
        <f t="array" aca="1" ref="H32" ca="1">_xlfn.TEXTJOIN(","&amp;CHAR(10),TRUE,_xlfn._xlws.SORT(_xlfn._xlws.FILTER('Resultados General'!$K$11:$K$510,('Resultados General'!$J$11:$J$510='Mapa de Puestos'!$B32)*('Resultados General'!$F$11:$F$510='Mapa de Puestos'!H$26),"")))</f>
        <v>#NAME?</v>
      </c>
      <c r="I32" s="78" t="e">
        <f t="array" aca="1" ref="I32" ca="1">_xlfn.TEXTJOIN(","&amp;CHAR(10),TRUE,_xlfn._xlws.SORT(_xlfn._xlws.FILTER('Resultados General'!$K$11:$K$510,('Resultados General'!$J$11:$J$510='Mapa de Puestos'!$B32)*('Resultados General'!$F$11:$F$510='Mapa de Puestos'!I$26),"")))</f>
        <v>#NAME?</v>
      </c>
      <c r="J32" s="78" t="e">
        <f t="array" aca="1" ref="J32" ca="1">_xlfn.TEXTJOIN(","&amp;CHAR(10),TRUE,_xlfn._xlws.SORT(_xlfn._xlws.FILTER('Resultados General'!$K$11:$K$510,('Resultados General'!$J$11:$J$510='Mapa de Puestos'!$B32)*('Resultados General'!$F$11:$F$510='Mapa de Puestos'!J$26),"")))</f>
        <v>#NAME?</v>
      </c>
      <c r="K32" s="78" t="e">
        <f t="array" aca="1" ref="K32" ca="1">_xlfn.TEXTJOIN(","&amp;CHAR(10),TRUE,_xlfn._xlws.SORT(_xlfn._xlws.FILTER('Resultados General'!$K$11:$K$510,('Resultados General'!$J$11:$J$510='Mapa de Puestos'!$B32)*('Resultados General'!$F$11:$F$510='Mapa de Puestos'!K$26),"")))</f>
        <v>#NAME?</v>
      </c>
      <c r="L32" s="78" t="e">
        <f t="array" aca="1" ref="L32" ca="1">_xlfn.TEXTJOIN(","&amp;CHAR(10),TRUE,_xlfn._xlws.SORT(_xlfn._xlws.FILTER('Resultados General'!$K$11:$K$510,('Resultados General'!$J$11:$J$510='Mapa de Puestos'!$B32)*('Resultados General'!$F$11:$F$510='Mapa de Puestos'!L$26),"")))</f>
        <v>#NAME?</v>
      </c>
      <c r="M32" s="78" t="e">
        <f t="array" aca="1" ref="M32" ca="1">_xlfn.TEXTJOIN(","&amp;CHAR(10),TRUE,_xlfn._xlws.SORT(_xlfn._xlws.FILTER('Resultados General'!$K$11:$K$510,('Resultados General'!$J$11:$J$510='Mapa de Puestos'!$B32)*('Resultados General'!$F$11:$F$510='Mapa de Puestos'!M$26),"")))</f>
        <v>#NAME?</v>
      </c>
      <c r="N32" s="78" t="e">
        <f t="array" aca="1" ref="N32" ca="1">_xlfn.TEXTJOIN(","&amp;CHAR(10),TRUE,_xlfn._xlws.SORT(_xlfn._xlws.FILTER('Resultados General'!$K$11:$K$510,('Resultados General'!$J$11:$J$510='Mapa de Puestos'!$B32)*('Resultados General'!$F$11:$F$510='Mapa de Puestos'!N$26),"")))</f>
        <v>#NAME?</v>
      </c>
      <c r="O32" s="78" t="e">
        <f t="array" aca="1" ref="O32" ca="1">_xlfn.TEXTJOIN(","&amp;CHAR(10),TRUE,_xlfn._xlws.SORT(_xlfn._xlws.FILTER('Resultados General'!$K$11:$K$510,('Resultados General'!$J$11:$J$510='Mapa de Puestos'!$B32)*('Resultados General'!$F$11:$F$510='Mapa de Puestos'!O$26),"")))</f>
        <v>#NAME?</v>
      </c>
      <c r="P32" s="78" t="e">
        <f t="array" aca="1" ref="P32" ca="1">_xlfn.TEXTJOIN(","&amp;CHAR(10),TRUE,_xlfn._xlws.SORT(_xlfn._xlws.FILTER('Resultados General'!$K$11:$K$510,('Resultados General'!$J$11:$J$510='Mapa de Puestos'!$B32)*('Resultados General'!$F$11:$F$510='Mapa de Puestos'!P$26),"")))</f>
        <v>#NAME?</v>
      </c>
      <c r="Q32" s="78" t="e">
        <f t="array" aca="1" ref="Q32" ca="1">_xlfn.TEXTJOIN(","&amp;CHAR(10),TRUE,_xlfn._xlws.SORT(_xlfn._xlws.FILTER('Resultados General'!$K$11:$K$510,('Resultados General'!$J$11:$J$510='Mapa de Puestos'!$B32)*('Resultados General'!$F$11:$F$510='Mapa de Puestos'!Q$26),"")))</f>
        <v>#NAME?</v>
      </c>
      <c r="R32" s="78" t="e">
        <f t="array" aca="1" ref="R32" ca="1">_xlfn.TEXTJOIN(","&amp;CHAR(10),TRUE,_xlfn._xlws.SORT(_xlfn._xlws.FILTER('Resultados General'!$K$11:$K$510,('Resultados General'!$J$11:$J$510='Mapa de Puestos'!$B32)*('Resultados General'!$F$11:$F$510='Mapa de Puestos'!R$26),"")))</f>
        <v>#NAME?</v>
      </c>
      <c r="S32" s="78" t="e">
        <f t="array" aca="1" ref="S32" ca="1">_xlfn.TEXTJOIN(","&amp;CHAR(10),TRUE,_xlfn._xlws.SORT(_xlfn._xlws.FILTER('Resultados General'!$K$11:$K$510,('Resultados General'!$J$11:$J$510='Mapa de Puestos'!$B32)*('Resultados General'!$F$11:$F$510='Mapa de Puestos'!S$26),"")))</f>
        <v>#NAME?</v>
      </c>
      <c r="T32" s="78" t="e">
        <f t="array" aca="1" ref="T32" ca="1">_xlfn.TEXTJOIN(","&amp;CHAR(10),TRUE,_xlfn._xlws.SORT(_xlfn._xlws.FILTER('Resultados General'!$K$11:$K$510,('Resultados General'!$J$11:$J$510='Mapa de Puestos'!$B32)*('Resultados General'!$F$11:$F$510='Mapa de Puestos'!T$26),"")))</f>
        <v>#NAME?</v>
      </c>
      <c r="U32" s="78" t="e">
        <f t="array" aca="1" ref="U32" ca="1">_xlfn.TEXTJOIN(","&amp;CHAR(10),TRUE,_xlfn._xlws.SORT(_xlfn._xlws.FILTER('Resultados General'!$K$11:$K$510,('Resultados General'!$J$11:$J$510='Mapa de Puestos'!$B32)*('Resultados General'!$F$11:$F$510='Mapa de Puestos'!U$26),"")))</f>
        <v>#NAME?</v>
      </c>
      <c r="V32" s="78" t="e">
        <f t="array" aca="1" ref="V32" ca="1">_xlfn.TEXTJOIN(","&amp;CHAR(10),TRUE,_xlfn._xlws.SORT(_xlfn._xlws.FILTER('Resultados General'!$K$11:$K$510,('Resultados General'!$J$11:$J$510='Mapa de Puestos'!$B32)*('Resultados General'!$F$11:$F$510='Mapa de Puestos'!V$26),"")))</f>
        <v>#NAME?</v>
      </c>
      <c r="W32" s="78" t="e">
        <f t="array" aca="1" ref="W32" ca="1">_xlfn.TEXTJOIN(","&amp;CHAR(10),TRUE,_xlfn._xlws.SORT(_xlfn._xlws.FILTER('Resultados General'!$K$11:$K$510,('Resultados General'!$J$11:$J$510='Mapa de Puestos'!$B32)*('Resultados General'!$F$11:$F$510='Mapa de Puestos'!W$26),"")))</f>
        <v>#NAME?</v>
      </c>
      <c r="X32" s="78" t="e">
        <f t="array" aca="1" ref="X32" ca="1">_xlfn.TEXTJOIN(","&amp;CHAR(10),TRUE,_xlfn._xlws.SORT(_xlfn._xlws.FILTER('Resultados General'!$K$11:$K$510,('Resultados General'!$J$11:$J$510='Mapa de Puestos'!$B32)*('Resultados General'!$F$11:$F$510='Mapa de Puestos'!X$26),"")))</f>
        <v>#NAME?</v>
      </c>
      <c r="Y32" s="78" t="e">
        <f t="array" aca="1" ref="Y32" ca="1">_xlfn.TEXTJOIN(","&amp;CHAR(10),TRUE,_xlfn._xlws.SORT(_xlfn._xlws.FILTER('Resultados General'!$K$11:$K$510,('Resultados General'!$J$11:$J$510='Mapa de Puestos'!$B32)*('Resultados General'!$F$11:$F$510='Mapa de Puestos'!Y$26),"")))</f>
        <v>#NAME?</v>
      </c>
      <c r="Z32" s="78" t="e">
        <f t="array" aca="1" ref="Z32" ca="1">_xlfn.TEXTJOIN(","&amp;CHAR(10),TRUE,_xlfn._xlws.SORT(_xlfn._xlws.FILTER('Resultados General'!$K$11:$K$510,('Resultados General'!$J$11:$J$510='Mapa de Puestos'!$B32)*('Resultados General'!$F$11:$F$510='Mapa de Puestos'!Z$26),"")))</f>
        <v>#NAME?</v>
      </c>
      <c r="AA32" s="78" t="e">
        <f t="array" aca="1" ref="AA32" ca="1">_xlfn.TEXTJOIN(","&amp;CHAR(10),TRUE,_xlfn._xlws.SORT(_xlfn._xlws.FILTER('Resultados General'!$K$11:$K$510,('Resultados General'!$J$11:$J$510='Mapa de Puestos'!$B32)*('Resultados General'!$F$11:$F$510='Mapa de Puestos'!AA$26),"")))</f>
        <v>#NAME?</v>
      </c>
      <c r="AB32" s="78" t="e">
        <f t="array" aca="1" ref="AB32" ca="1">_xlfn.TEXTJOIN(","&amp;CHAR(10),TRUE,_xlfn._xlws.SORT(_xlfn._xlws.FILTER('Resultados General'!$K$11:$K$510,('Resultados General'!$J$11:$J$510='Mapa de Puestos'!$B32)*('Resultados General'!$F$11:$F$510='Mapa de Puestos'!AB$26),"")))</f>
        <v>#NAME?</v>
      </c>
      <c r="AC32" s="78" t="e">
        <f t="array" aca="1" ref="AC32" ca="1">_xlfn.TEXTJOIN(","&amp;CHAR(10),TRUE,_xlfn._xlws.SORT(_xlfn._xlws.FILTER('Resultados General'!$K$11:$K$510,('Resultados General'!$J$11:$J$510='Mapa de Puestos'!$B32)*('Resultados General'!$F$11:$F$510='Mapa de Puestos'!AC$26),"")))</f>
        <v>#NAME?</v>
      </c>
      <c r="AD32" s="78" t="e">
        <f t="array" aca="1" ref="AD32" ca="1">_xlfn.TEXTJOIN(","&amp;CHAR(10),TRUE,_xlfn._xlws.SORT(_xlfn._xlws.FILTER('Resultados General'!$K$11:$K$510,('Resultados General'!$J$11:$J$510='Mapa de Puestos'!$B32)*('Resultados General'!$F$11:$F$510='Mapa de Puestos'!AD$26),"")))</f>
        <v>#NAME?</v>
      </c>
      <c r="AE32" s="78" t="e">
        <f t="array" aca="1" ref="AE32" ca="1">_xlfn.TEXTJOIN(","&amp;CHAR(10),TRUE,_xlfn._xlws.SORT(_xlfn._xlws.FILTER('Resultados General'!$K$11:$K$510,('Resultados General'!$J$11:$J$510='Mapa de Puestos'!$B32)*('Resultados General'!$F$11:$F$510='Mapa de Puestos'!AE$26),"")))</f>
        <v>#NAME?</v>
      </c>
      <c r="AF32" s="78" t="e">
        <f t="array" aca="1" ref="AF32" ca="1">_xlfn.TEXTJOIN(","&amp;CHAR(10),TRUE,_xlfn._xlws.SORT(_xlfn._xlws.FILTER('Resultados General'!$K$11:$K$510,('Resultados General'!$J$11:$J$510='Mapa de Puestos'!$B32)*('Resultados General'!$F$11:$F$510='Mapa de Puestos'!AF$26),"")))</f>
        <v>#NAME?</v>
      </c>
      <c r="AG32" s="78" t="e">
        <f t="array" aca="1" ref="AG32" ca="1">_xlfn.TEXTJOIN(","&amp;CHAR(10),TRUE,_xlfn._xlws.SORT(_xlfn._xlws.FILTER('Resultados General'!$K$11:$K$510,('Resultados General'!$J$11:$J$510='Mapa de Puestos'!$B32)*('Resultados General'!$F$11:$F$510='Mapa de Puestos'!AG$26),"")))</f>
        <v>#NAME?</v>
      </c>
      <c r="AH32" s="78" t="e">
        <f t="array" aca="1" ref="AH32" ca="1">_xlfn.TEXTJOIN(","&amp;CHAR(10),TRUE,_xlfn._xlws.SORT(_xlfn._xlws.FILTER('Resultados General'!$K$11:$K$510,('Resultados General'!$J$11:$J$510='Mapa de Puestos'!$B32)*('Resultados General'!$F$11:$F$510='Mapa de Puestos'!AH$26),"")))</f>
        <v>#NAME?</v>
      </c>
      <c r="AI32" s="78" t="e">
        <f t="array" aca="1" ref="AI32" ca="1">_xlfn.TEXTJOIN(","&amp;CHAR(10),TRUE,_xlfn._xlws.SORT(_xlfn._xlws.FILTER('Resultados General'!$K$11:$K$510,('Resultados General'!$J$11:$J$510='Mapa de Puestos'!$B32)*('Resultados General'!$F$11:$F$510='Mapa de Puestos'!AI$26),"")))</f>
        <v>#NAME?</v>
      </c>
      <c r="AJ32" s="78" t="e">
        <f t="array" aca="1" ref="AJ32" ca="1">_xlfn.TEXTJOIN(","&amp;CHAR(10),TRUE,_xlfn._xlws.SORT(_xlfn._xlws.FILTER('Resultados General'!$K$11:$K$510,('Resultados General'!$J$11:$J$510='Mapa de Puestos'!$B32)*('Resultados General'!$F$11:$F$510='Mapa de Puestos'!AJ$26),"")))</f>
        <v>#NAME?</v>
      </c>
      <c r="AK32" s="78" t="e">
        <f t="array" aca="1" ref="AK32" ca="1">_xlfn.TEXTJOIN(","&amp;CHAR(10),TRUE,_xlfn._xlws.SORT(_xlfn._xlws.FILTER('Resultados General'!$K$11:$K$510,('Resultados General'!$J$11:$J$510='Mapa de Puestos'!$B32)*('Resultados General'!$F$11:$F$510='Mapa de Puestos'!AK$26),"")))</f>
        <v>#NAME?</v>
      </c>
      <c r="AL32" s="78" t="e">
        <f t="array" aca="1" ref="AL32" ca="1">_xlfn.TEXTJOIN(","&amp;CHAR(10),TRUE,_xlfn._xlws.SORT(_xlfn._xlws.FILTER('Resultados General'!$K$11:$K$510,('Resultados General'!$J$11:$J$510='Mapa de Puestos'!$B32)*('Resultados General'!$F$11:$F$510='Mapa de Puestos'!AL$26),"")))</f>
        <v>#NAME?</v>
      </c>
      <c r="AM32" s="78" t="e">
        <f t="array" aca="1" ref="AM32" ca="1">_xlfn.TEXTJOIN(","&amp;CHAR(10),TRUE,_xlfn._xlws.SORT(_xlfn._xlws.FILTER('Resultados General'!$K$11:$K$510,('Resultados General'!$J$11:$J$510='Mapa de Puestos'!$B32)*('Resultados General'!$F$11:$F$510='Mapa de Puestos'!AM$26),"")))</f>
        <v>#NAME?</v>
      </c>
      <c r="AN32" s="78" t="e">
        <f t="array" aca="1" ref="AN32" ca="1">_xlfn.TEXTJOIN(","&amp;CHAR(10),TRUE,_xlfn._xlws.SORT(_xlfn._xlws.FILTER('Resultados General'!$K$11:$K$510,('Resultados General'!$J$11:$J$510='Mapa de Puestos'!$B32)*('Resultados General'!$F$11:$F$510='Mapa de Puestos'!AN$26),"")))</f>
        <v>#NAME?</v>
      </c>
      <c r="AO32" s="78" t="e">
        <f t="array" aca="1" ref="AO32" ca="1">_xlfn.TEXTJOIN(","&amp;CHAR(10),TRUE,_xlfn._xlws.SORT(_xlfn._xlws.FILTER('Resultados General'!$K$11:$K$510,('Resultados General'!$J$11:$J$510='Mapa de Puestos'!$B32)*('Resultados General'!$F$11:$F$510='Mapa de Puestos'!AO$26),"")))</f>
        <v>#NAME?</v>
      </c>
      <c r="AP32" s="78" t="e">
        <f t="array" aca="1" ref="AP32" ca="1">_xlfn.TEXTJOIN(","&amp;CHAR(10),TRUE,_xlfn._xlws.SORT(_xlfn._xlws.FILTER('Resultados General'!$K$11:$K$510,('Resultados General'!$J$11:$J$510='Mapa de Puestos'!$B32)*('Resultados General'!$F$11:$F$510='Mapa de Puestos'!AP$26),"")))</f>
        <v>#NAME?</v>
      </c>
      <c r="AQ32" s="78" t="e">
        <f t="array" aca="1" ref="AQ32" ca="1">_xlfn.TEXTJOIN(","&amp;CHAR(10),TRUE,_xlfn._xlws.SORT(_xlfn._xlws.FILTER('Resultados General'!$K$11:$K$510,('Resultados General'!$J$11:$J$510='Mapa de Puestos'!$B32)*('Resultados General'!$F$11:$F$510='Mapa de Puestos'!AQ$26),"")))</f>
        <v>#NAME?</v>
      </c>
      <c r="AR32" s="78" t="e">
        <f t="array" aca="1" ref="AR32" ca="1">_xlfn.TEXTJOIN(","&amp;CHAR(10),TRUE,_xlfn._xlws.SORT(_xlfn._xlws.FILTER('Resultados General'!$K$11:$K$510,('Resultados General'!$J$11:$J$510='Mapa de Puestos'!$B32)*('Resultados General'!$F$11:$F$510='Mapa de Puestos'!AR$26),"")))</f>
        <v>#NAME?</v>
      </c>
      <c r="AS32" s="78" t="e">
        <f t="array" aca="1" ref="AS32" ca="1">_xlfn.TEXTJOIN(","&amp;CHAR(10),TRUE,_xlfn._xlws.SORT(_xlfn._xlws.FILTER('Resultados General'!$K$11:$K$510,('Resultados General'!$J$11:$J$510='Mapa de Puestos'!$B32)*('Resultados General'!$F$11:$F$510='Mapa de Puestos'!AS$26),"")))</f>
        <v>#NAME?</v>
      </c>
      <c r="AT32" s="78" t="e">
        <f t="array" aca="1" ref="AT32" ca="1">_xlfn.TEXTJOIN(","&amp;CHAR(10),TRUE,_xlfn._xlws.SORT(_xlfn._xlws.FILTER('Resultados General'!$K$11:$K$510,('Resultados General'!$J$11:$J$510='Mapa de Puestos'!$B32)*('Resultados General'!$F$11:$F$510='Mapa de Puestos'!AT$26),"")))</f>
        <v>#NAME?</v>
      </c>
      <c r="AU32" s="78" t="e">
        <f t="array" aca="1" ref="AU32" ca="1">_xlfn.TEXTJOIN(","&amp;CHAR(10),TRUE,_xlfn._xlws.SORT(_xlfn._xlws.FILTER('Resultados General'!$K$11:$K$510,('Resultados General'!$J$11:$J$510='Mapa de Puestos'!$B32)*('Resultados General'!$F$11:$F$510='Mapa de Puestos'!AU$26),"")))</f>
        <v>#NAME?</v>
      </c>
      <c r="AV32" s="78" t="e">
        <f t="array" aca="1" ref="AV32" ca="1">_xlfn.TEXTJOIN(","&amp;CHAR(10),TRUE,_xlfn._xlws.SORT(_xlfn._xlws.FILTER('Resultados General'!$K$11:$K$510,('Resultados General'!$J$11:$J$510='Mapa de Puestos'!$B32)*('Resultados General'!$F$11:$F$510='Mapa de Puestos'!AV$26),"")))</f>
        <v>#NAME?</v>
      </c>
      <c r="AW32" s="78" t="e">
        <f t="array" aca="1" ref="AW32" ca="1">_xlfn.TEXTJOIN(","&amp;CHAR(10),TRUE,_xlfn._xlws.SORT(_xlfn._xlws.FILTER('Resultados General'!$K$11:$K$510,('Resultados General'!$J$11:$J$510='Mapa de Puestos'!$B32)*('Resultados General'!$F$11:$F$510='Mapa de Puestos'!AW$26),"")))</f>
        <v>#NAME?</v>
      </c>
      <c r="AX32" s="78" t="e">
        <f t="array" aca="1" ref="AX32" ca="1">_xlfn.TEXTJOIN(","&amp;CHAR(10),TRUE,_xlfn._xlws.SORT(_xlfn._xlws.FILTER('Resultados General'!$K$11:$K$510,('Resultados General'!$J$11:$J$510='Mapa de Puestos'!$B32)*('Resultados General'!$F$11:$F$510='Mapa de Puestos'!AX$26),"")))</f>
        <v>#NAME?</v>
      </c>
      <c r="AY32" s="78" t="e">
        <f t="array" aca="1" ref="AY32" ca="1">_xlfn.TEXTJOIN(","&amp;CHAR(10),TRUE,_xlfn._xlws.SORT(_xlfn._xlws.FILTER('Resultados General'!$K$11:$K$510,('Resultados General'!$J$11:$J$510='Mapa de Puestos'!$B32)*('Resultados General'!$F$11:$F$510='Mapa de Puestos'!AY$26),"")))</f>
        <v>#NAME?</v>
      </c>
      <c r="AZ32" s="78" t="e">
        <f t="array" aca="1" ref="AZ32" ca="1">_xlfn.TEXTJOIN(","&amp;CHAR(10),TRUE,_xlfn._xlws.SORT(_xlfn._xlws.FILTER('Resultados General'!$K$11:$K$510,('Resultados General'!$J$11:$J$510='Mapa de Puestos'!$B32)*('Resultados General'!$F$11:$F$510='Mapa de Puestos'!AZ$26),"")))</f>
        <v>#NAME?</v>
      </c>
      <c r="BA32" s="78" t="e">
        <f t="array" aca="1" ref="BA32" ca="1">_xlfn.TEXTJOIN(","&amp;CHAR(10),TRUE,_xlfn._xlws.SORT(_xlfn._xlws.FILTER('Resultados General'!$K$11:$K$510,('Resultados General'!$J$11:$J$510='Mapa de Puestos'!$B32)*('Resultados General'!$F$11:$F$510='Mapa de Puestos'!BA$26),"")))</f>
        <v>#NAME?</v>
      </c>
      <c r="BB32" s="78" t="e">
        <f t="array" aca="1" ref="BB32" ca="1">_xlfn.TEXTJOIN(","&amp;CHAR(10),TRUE,_xlfn._xlws.SORT(_xlfn._xlws.FILTER('Resultados General'!$K$11:$K$510,('Resultados General'!$J$11:$J$510='Mapa de Puestos'!$B32)*('Resultados General'!$F$11:$F$510='Mapa de Puestos'!BB$26),"")))</f>
        <v>#NAME?</v>
      </c>
      <c r="BC32" s="78" t="e">
        <f t="array" aca="1" ref="BC32" ca="1">_xlfn.TEXTJOIN(","&amp;CHAR(10),TRUE,_xlfn._xlws.SORT(_xlfn._xlws.FILTER('Resultados General'!$K$11:$K$510,('Resultados General'!$J$11:$J$510='Mapa de Puestos'!$B32)*('Resultados General'!$F$11:$F$510='Mapa de Puestos'!BC$26),"")))</f>
        <v>#NAME?</v>
      </c>
      <c r="BD32" s="78" t="e">
        <f t="array" aca="1" ref="BD32" ca="1">_xlfn.TEXTJOIN(","&amp;CHAR(10),TRUE,_xlfn._xlws.SORT(_xlfn._xlws.FILTER('Resultados General'!$K$11:$K$510,('Resultados General'!$J$11:$J$510='Mapa de Puestos'!$B32)*('Resultados General'!$F$11:$F$510='Mapa de Puestos'!BD$26),"")))</f>
        <v>#NAME?</v>
      </c>
      <c r="BE32" s="78" t="e">
        <f t="array" aca="1" ref="BE32" ca="1">_xlfn.TEXTJOIN(","&amp;CHAR(10),TRUE,_xlfn._xlws.SORT(_xlfn._xlws.FILTER('Resultados General'!$K$11:$K$510,('Resultados General'!$J$11:$J$510='Mapa de Puestos'!$B32)*('Resultados General'!$F$11:$F$510='Mapa de Puestos'!BE$26),"")))</f>
        <v>#NAME?</v>
      </c>
      <c r="BF32" s="78" t="e">
        <f t="array" aca="1" ref="BF32" ca="1">_xlfn.TEXTJOIN(","&amp;CHAR(10),TRUE,_xlfn._xlws.SORT(_xlfn._xlws.FILTER('Resultados General'!$K$11:$K$510,('Resultados General'!$J$11:$J$510='Mapa de Puestos'!$B32)*('Resultados General'!$F$11:$F$510='Mapa de Puestos'!BF$26),"")))</f>
        <v>#NAME?</v>
      </c>
      <c r="BG32" s="78" t="e">
        <f t="array" aca="1" ref="BG32" ca="1">_xlfn.TEXTJOIN(","&amp;CHAR(10),TRUE,_xlfn._xlws.SORT(_xlfn._xlws.FILTER('Resultados General'!$K$11:$K$510,('Resultados General'!$J$11:$J$510='Mapa de Puestos'!$B32)*('Resultados General'!$F$11:$F$510='Mapa de Puestos'!BG$26),"")))</f>
        <v>#NAME?</v>
      </c>
      <c r="BH32" s="78" t="e">
        <f t="array" aca="1" ref="BH32" ca="1">_xlfn.TEXTJOIN(","&amp;CHAR(10),TRUE,_xlfn._xlws.SORT(_xlfn._xlws.FILTER('Resultados General'!$K$11:$K$510,('Resultados General'!$J$11:$J$510='Mapa de Puestos'!$B32)*('Resultados General'!$F$11:$F$510='Mapa de Puestos'!BH$26),"")))</f>
        <v>#NAME?</v>
      </c>
      <c r="BI32" s="78" t="e">
        <f t="array" aca="1" ref="BI32" ca="1">_xlfn.TEXTJOIN(","&amp;CHAR(10),TRUE,_xlfn._xlws.SORT(_xlfn._xlws.FILTER('Resultados General'!$K$11:$K$510,('Resultados General'!$J$11:$J$510='Mapa de Puestos'!$B32)*('Resultados General'!$F$11:$F$510='Mapa de Puestos'!BI$26),"")))</f>
        <v>#NAME?</v>
      </c>
      <c r="BJ32" s="78" t="e">
        <f t="array" aca="1" ref="BJ32" ca="1">_xlfn.TEXTJOIN(","&amp;CHAR(10),TRUE,_xlfn._xlws.SORT(_xlfn._xlws.FILTER('Resultados General'!$K$11:$K$510,('Resultados General'!$J$11:$J$510='Mapa de Puestos'!$B32)*('Resultados General'!$F$11:$F$510='Mapa de Puestos'!BJ$26),"")))</f>
        <v>#NAME?</v>
      </c>
      <c r="BK32" s="78" t="e">
        <f t="array" aca="1" ref="BK32" ca="1">_xlfn.TEXTJOIN(","&amp;CHAR(10),TRUE,_xlfn._xlws.SORT(_xlfn._xlws.FILTER('Resultados General'!$K$11:$K$510,('Resultados General'!$J$11:$J$510='Mapa de Puestos'!$B32)*('Resultados General'!$F$11:$F$510='Mapa de Puestos'!BK$26),"")))</f>
        <v>#NAME?</v>
      </c>
      <c r="BL32" s="78" t="e">
        <f t="array" aca="1" ref="BL32" ca="1">_xlfn.TEXTJOIN(","&amp;CHAR(10),TRUE,_xlfn._xlws.SORT(_xlfn._xlws.FILTER('Resultados General'!$K$11:$K$510,('Resultados General'!$J$11:$J$510='Mapa de Puestos'!$B32)*('Resultados General'!$F$11:$F$510='Mapa de Puestos'!BL$26),"")))</f>
        <v>#NAME?</v>
      </c>
    </row>
    <row r="33" spans="1:64" ht="80.099999999999994" customHeight="1">
      <c r="B33" s="194" t="s">
        <v>197</v>
      </c>
      <c r="C33" s="208" t="e">
        <f t="array" aca="1" ref="C33" ca="1">_xlfn.TEXTJOIN(","&amp;CHAR(10),TRUE,_xlfn._xlws.SORT(_xlfn._xlws.FILTER('Resultados General'!$K$11:$K$510,('Resultados General'!$J$11:$J$510='Mapa de Puestos'!$B33)*('Resultados General'!$F$11:$F$510='Mapa de Puestos'!C$26),"")))</f>
        <v>#NAME?</v>
      </c>
      <c r="D33" s="208" t="e">
        <f t="array" aca="1" ref="D33" ca="1">_xlfn.TEXTJOIN(","&amp;CHAR(10),TRUE,_xlfn._xlws.SORT(_xlfn._xlws.FILTER('Resultados General'!$K$11:$K$510,('Resultados General'!$J$11:$J$510='Mapa de Puestos'!$B33)*('Resultados General'!$F$11:$F$510='Mapa de Puestos'!D$26),"")))</f>
        <v>#NAME?</v>
      </c>
      <c r="E33" s="208" t="e">
        <f t="array" aca="1" ref="E33" ca="1">_xlfn.TEXTJOIN(","&amp;CHAR(10),TRUE,_xlfn._xlws.SORT(_xlfn._xlws.FILTER('Resultados General'!$K$11:$K$510,('Resultados General'!$J$11:$J$510='Mapa de Puestos'!$B33)*('Resultados General'!$F$11:$F$510='Mapa de Puestos'!E$26),"")))</f>
        <v>#NAME?</v>
      </c>
      <c r="F33" s="208" t="e">
        <f t="array" aca="1" ref="F33" ca="1">_xlfn.TEXTJOIN(","&amp;CHAR(10),TRUE,_xlfn._xlws.SORT(_xlfn._xlws.FILTER('Resultados General'!$K$11:$K$510,('Resultados General'!$J$11:$J$510='Mapa de Puestos'!$B33)*('Resultados General'!$F$11:$F$510='Mapa de Puestos'!F$26),"")))</f>
        <v>#NAME?</v>
      </c>
      <c r="G33" s="208" t="e">
        <f t="array" aca="1" ref="G33" ca="1">_xlfn.TEXTJOIN(","&amp;CHAR(10),TRUE,_xlfn._xlws.SORT(_xlfn._xlws.FILTER('Resultados General'!$K$11:$K$510,('Resultados General'!$J$11:$J$510='Mapa de Puestos'!$B33)*('Resultados General'!$F$11:$F$510='Mapa de Puestos'!G$26),"")))</f>
        <v>#NAME?</v>
      </c>
      <c r="H33" s="208" t="e">
        <f t="array" aca="1" ref="H33" ca="1">_xlfn.TEXTJOIN(","&amp;CHAR(10),TRUE,_xlfn._xlws.SORT(_xlfn._xlws.FILTER('Resultados General'!$K$11:$K$510,('Resultados General'!$J$11:$J$510='Mapa de Puestos'!$B33)*('Resultados General'!$F$11:$F$510='Mapa de Puestos'!H$26),"")))</f>
        <v>#NAME?</v>
      </c>
      <c r="I33" s="78" t="e">
        <f t="array" aca="1" ref="I33" ca="1">_xlfn.TEXTJOIN(","&amp;CHAR(10),TRUE,_xlfn._xlws.SORT(_xlfn._xlws.FILTER('Resultados General'!$K$11:$K$510,('Resultados General'!$J$11:$J$510='Mapa de Puestos'!$B33)*('Resultados General'!$F$11:$F$510='Mapa de Puestos'!I$26),"")))</f>
        <v>#NAME?</v>
      </c>
      <c r="J33" s="78" t="e">
        <f t="array" aca="1" ref="J33" ca="1">_xlfn.TEXTJOIN(","&amp;CHAR(10),TRUE,_xlfn._xlws.SORT(_xlfn._xlws.FILTER('Resultados General'!$K$11:$K$510,('Resultados General'!$J$11:$J$510='Mapa de Puestos'!$B33)*('Resultados General'!$F$11:$F$510='Mapa de Puestos'!J$26),"")))</f>
        <v>#NAME?</v>
      </c>
      <c r="K33" s="78" t="e">
        <f t="array" aca="1" ref="K33" ca="1">_xlfn.TEXTJOIN(","&amp;CHAR(10),TRUE,_xlfn._xlws.SORT(_xlfn._xlws.FILTER('Resultados General'!$K$11:$K$510,('Resultados General'!$J$11:$J$510='Mapa de Puestos'!$B33)*('Resultados General'!$F$11:$F$510='Mapa de Puestos'!K$26),"")))</f>
        <v>#NAME?</v>
      </c>
      <c r="L33" s="78" t="e">
        <f t="array" aca="1" ref="L33" ca="1">_xlfn.TEXTJOIN(","&amp;CHAR(10),TRUE,_xlfn._xlws.SORT(_xlfn._xlws.FILTER('Resultados General'!$K$11:$K$510,('Resultados General'!$J$11:$J$510='Mapa de Puestos'!$B33)*('Resultados General'!$F$11:$F$510='Mapa de Puestos'!L$26),"")))</f>
        <v>#NAME?</v>
      </c>
      <c r="M33" s="78" t="e">
        <f t="array" aca="1" ref="M33" ca="1">_xlfn.TEXTJOIN(","&amp;CHAR(10),TRUE,_xlfn._xlws.SORT(_xlfn._xlws.FILTER('Resultados General'!$K$11:$K$510,('Resultados General'!$J$11:$J$510='Mapa de Puestos'!$B33)*('Resultados General'!$F$11:$F$510='Mapa de Puestos'!M$26),"")))</f>
        <v>#NAME?</v>
      </c>
      <c r="N33" s="78" t="e">
        <f t="array" aca="1" ref="N33" ca="1">_xlfn.TEXTJOIN(","&amp;CHAR(10),TRUE,_xlfn._xlws.SORT(_xlfn._xlws.FILTER('Resultados General'!$K$11:$K$510,('Resultados General'!$J$11:$J$510='Mapa de Puestos'!$B33)*('Resultados General'!$F$11:$F$510='Mapa de Puestos'!N$26),"")))</f>
        <v>#NAME?</v>
      </c>
      <c r="O33" s="78" t="e">
        <f t="array" aca="1" ref="O33" ca="1">_xlfn.TEXTJOIN(","&amp;CHAR(10),TRUE,_xlfn._xlws.SORT(_xlfn._xlws.FILTER('Resultados General'!$K$11:$K$510,('Resultados General'!$J$11:$J$510='Mapa de Puestos'!$B33)*('Resultados General'!$F$11:$F$510='Mapa de Puestos'!O$26),"")))</f>
        <v>#NAME?</v>
      </c>
      <c r="P33" s="78" t="e">
        <f t="array" aca="1" ref="P33" ca="1">_xlfn.TEXTJOIN(","&amp;CHAR(10),TRUE,_xlfn._xlws.SORT(_xlfn._xlws.FILTER('Resultados General'!$K$11:$K$510,('Resultados General'!$J$11:$J$510='Mapa de Puestos'!$B33)*('Resultados General'!$F$11:$F$510='Mapa de Puestos'!P$26),"")))</f>
        <v>#NAME?</v>
      </c>
      <c r="Q33" s="78" t="e">
        <f t="array" aca="1" ref="Q33" ca="1">_xlfn.TEXTJOIN(","&amp;CHAR(10),TRUE,_xlfn._xlws.SORT(_xlfn._xlws.FILTER('Resultados General'!$K$11:$K$510,('Resultados General'!$J$11:$J$510='Mapa de Puestos'!$B33)*('Resultados General'!$F$11:$F$510='Mapa de Puestos'!Q$26),"")))</f>
        <v>#NAME?</v>
      </c>
      <c r="R33" s="78" t="e">
        <f t="array" aca="1" ref="R33" ca="1">_xlfn.TEXTJOIN(","&amp;CHAR(10),TRUE,_xlfn._xlws.SORT(_xlfn._xlws.FILTER('Resultados General'!$K$11:$K$510,('Resultados General'!$J$11:$J$510='Mapa de Puestos'!$B33)*('Resultados General'!$F$11:$F$510='Mapa de Puestos'!R$26),"")))</f>
        <v>#NAME?</v>
      </c>
      <c r="S33" s="78" t="e">
        <f t="array" aca="1" ref="S33" ca="1">_xlfn.TEXTJOIN(","&amp;CHAR(10),TRUE,_xlfn._xlws.SORT(_xlfn._xlws.FILTER('Resultados General'!$K$11:$K$510,('Resultados General'!$J$11:$J$510='Mapa de Puestos'!$B33)*('Resultados General'!$F$11:$F$510='Mapa de Puestos'!S$26),"")))</f>
        <v>#NAME?</v>
      </c>
      <c r="T33" s="78" t="e">
        <f t="array" aca="1" ref="T33" ca="1">_xlfn.TEXTJOIN(","&amp;CHAR(10),TRUE,_xlfn._xlws.SORT(_xlfn._xlws.FILTER('Resultados General'!$K$11:$K$510,('Resultados General'!$J$11:$J$510='Mapa de Puestos'!$B33)*('Resultados General'!$F$11:$F$510='Mapa de Puestos'!T$26),"")))</f>
        <v>#NAME?</v>
      </c>
      <c r="U33" s="78" t="e">
        <f t="array" aca="1" ref="U33" ca="1">_xlfn.TEXTJOIN(","&amp;CHAR(10),TRUE,_xlfn._xlws.SORT(_xlfn._xlws.FILTER('Resultados General'!$K$11:$K$510,('Resultados General'!$J$11:$J$510='Mapa de Puestos'!$B33)*('Resultados General'!$F$11:$F$510='Mapa de Puestos'!U$26),"")))</f>
        <v>#NAME?</v>
      </c>
      <c r="V33" s="78" t="e">
        <f t="array" aca="1" ref="V33" ca="1">_xlfn.TEXTJOIN(","&amp;CHAR(10),TRUE,_xlfn._xlws.SORT(_xlfn._xlws.FILTER('Resultados General'!$K$11:$K$510,('Resultados General'!$J$11:$J$510='Mapa de Puestos'!$B33)*('Resultados General'!$F$11:$F$510='Mapa de Puestos'!V$26),"")))</f>
        <v>#NAME?</v>
      </c>
      <c r="W33" s="78" t="e">
        <f t="array" aca="1" ref="W33" ca="1">_xlfn.TEXTJOIN(","&amp;CHAR(10),TRUE,_xlfn._xlws.SORT(_xlfn._xlws.FILTER('Resultados General'!$K$11:$K$510,('Resultados General'!$J$11:$J$510='Mapa de Puestos'!$B33)*('Resultados General'!$F$11:$F$510='Mapa de Puestos'!W$26),"")))</f>
        <v>#NAME?</v>
      </c>
      <c r="X33" s="78" t="e">
        <f t="array" aca="1" ref="X33" ca="1">_xlfn.TEXTJOIN(","&amp;CHAR(10),TRUE,_xlfn._xlws.SORT(_xlfn._xlws.FILTER('Resultados General'!$K$11:$K$510,('Resultados General'!$J$11:$J$510='Mapa de Puestos'!$B33)*('Resultados General'!$F$11:$F$510='Mapa de Puestos'!X$26),"")))</f>
        <v>#NAME?</v>
      </c>
      <c r="Y33" s="78" t="e">
        <f t="array" aca="1" ref="Y33" ca="1">_xlfn.TEXTJOIN(","&amp;CHAR(10),TRUE,_xlfn._xlws.SORT(_xlfn._xlws.FILTER('Resultados General'!$K$11:$K$510,('Resultados General'!$J$11:$J$510='Mapa de Puestos'!$B33)*('Resultados General'!$F$11:$F$510='Mapa de Puestos'!Y$26),"")))</f>
        <v>#NAME?</v>
      </c>
      <c r="Z33" s="78" t="e">
        <f t="array" aca="1" ref="Z33" ca="1">_xlfn.TEXTJOIN(","&amp;CHAR(10),TRUE,_xlfn._xlws.SORT(_xlfn._xlws.FILTER('Resultados General'!$K$11:$K$510,('Resultados General'!$J$11:$J$510='Mapa de Puestos'!$B33)*('Resultados General'!$F$11:$F$510='Mapa de Puestos'!Z$26),"")))</f>
        <v>#NAME?</v>
      </c>
      <c r="AA33" s="78" t="e">
        <f t="array" aca="1" ref="AA33" ca="1">_xlfn.TEXTJOIN(","&amp;CHAR(10),TRUE,_xlfn._xlws.SORT(_xlfn._xlws.FILTER('Resultados General'!$K$11:$K$510,('Resultados General'!$J$11:$J$510='Mapa de Puestos'!$B33)*('Resultados General'!$F$11:$F$510='Mapa de Puestos'!AA$26),"")))</f>
        <v>#NAME?</v>
      </c>
      <c r="AB33" s="78" t="e">
        <f t="array" aca="1" ref="AB33" ca="1">_xlfn.TEXTJOIN(","&amp;CHAR(10),TRUE,_xlfn._xlws.SORT(_xlfn._xlws.FILTER('Resultados General'!$K$11:$K$510,('Resultados General'!$J$11:$J$510='Mapa de Puestos'!$B33)*('Resultados General'!$F$11:$F$510='Mapa de Puestos'!AB$26),"")))</f>
        <v>#NAME?</v>
      </c>
      <c r="AC33" s="78" t="e">
        <f t="array" aca="1" ref="AC33" ca="1">_xlfn.TEXTJOIN(","&amp;CHAR(10),TRUE,_xlfn._xlws.SORT(_xlfn._xlws.FILTER('Resultados General'!$K$11:$K$510,('Resultados General'!$J$11:$J$510='Mapa de Puestos'!$B33)*('Resultados General'!$F$11:$F$510='Mapa de Puestos'!AC$26),"")))</f>
        <v>#NAME?</v>
      </c>
      <c r="AD33" s="78" t="e">
        <f t="array" aca="1" ref="AD33" ca="1">_xlfn.TEXTJOIN(","&amp;CHAR(10),TRUE,_xlfn._xlws.SORT(_xlfn._xlws.FILTER('Resultados General'!$K$11:$K$510,('Resultados General'!$J$11:$J$510='Mapa de Puestos'!$B33)*('Resultados General'!$F$11:$F$510='Mapa de Puestos'!AD$26),"")))</f>
        <v>#NAME?</v>
      </c>
      <c r="AE33" s="78" t="e">
        <f t="array" aca="1" ref="AE33" ca="1">_xlfn.TEXTJOIN(","&amp;CHAR(10),TRUE,_xlfn._xlws.SORT(_xlfn._xlws.FILTER('Resultados General'!$K$11:$K$510,('Resultados General'!$J$11:$J$510='Mapa de Puestos'!$B33)*('Resultados General'!$F$11:$F$510='Mapa de Puestos'!AE$26),"")))</f>
        <v>#NAME?</v>
      </c>
      <c r="AF33" s="78" t="e">
        <f t="array" aca="1" ref="AF33" ca="1">_xlfn.TEXTJOIN(","&amp;CHAR(10),TRUE,_xlfn._xlws.SORT(_xlfn._xlws.FILTER('Resultados General'!$K$11:$K$510,('Resultados General'!$J$11:$J$510='Mapa de Puestos'!$B33)*('Resultados General'!$F$11:$F$510='Mapa de Puestos'!AF$26),"")))</f>
        <v>#NAME?</v>
      </c>
      <c r="AG33" s="78" t="e">
        <f t="array" aca="1" ref="AG33" ca="1">_xlfn.TEXTJOIN(","&amp;CHAR(10),TRUE,_xlfn._xlws.SORT(_xlfn._xlws.FILTER('Resultados General'!$K$11:$K$510,('Resultados General'!$J$11:$J$510='Mapa de Puestos'!$B33)*('Resultados General'!$F$11:$F$510='Mapa de Puestos'!AG$26),"")))</f>
        <v>#NAME?</v>
      </c>
      <c r="AH33" s="78" t="e">
        <f t="array" aca="1" ref="AH33" ca="1">_xlfn.TEXTJOIN(","&amp;CHAR(10),TRUE,_xlfn._xlws.SORT(_xlfn._xlws.FILTER('Resultados General'!$K$11:$K$510,('Resultados General'!$J$11:$J$510='Mapa de Puestos'!$B33)*('Resultados General'!$F$11:$F$510='Mapa de Puestos'!AH$26),"")))</f>
        <v>#NAME?</v>
      </c>
      <c r="AI33" s="78" t="e">
        <f t="array" aca="1" ref="AI33" ca="1">_xlfn.TEXTJOIN(","&amp;CHAR(10),TRUE,_xlfn._xlws.SORT(_xlfn._xlws.FILTER('Resultados General'!$K$11:$K$510,('Resultados General'!$J$11:$J$510='Mapa de Puestos'!$B33)*('Resultados General'!$F$11:$F$510='Mapa de Puestos'!AI$26),"")))</f>
        <v>#NAME?</v>
      </c>
      <c r="AJ33" s="78" t="e">
        <f t="array" aca="1" ref="AJ33" ca="1">_xlfn.TEXTJOIN(","&amp;CHAR(10),TRUE,_xlfn._xlws.SORT(_xlfn._xlws.FILTER('Resultados General'!$K$11:$K$510,('Resultados General'!$J$11:$J$510='Mapa de Puestos'!$B33)*('Resultados General'!$F$11:$F$510='Mapa de Puestos'!AJ$26),"")))</f>
        <v>#NAME?</v>
      </c>
      <c r="AK33" s="78" t="e">
        <f t="array" aca="1" ref="AK33" ca="1">_xlfn.TEXTJOIN(","&amp;CHAR(10),TRUE,_xlfn._xlws.SORT(_xlfn._xlws.FILTER('Resultados General'!$K$11:$K$510,('Resultados General'!$J$11:$J$510='Mapa de Puestos'!$B33)*('Resultados General'!$F$11:$F$510='Mapa de Puestos'!AK$26),"")))</f>
        <v>#NAME?</v>
      </c>
      <c r="AL33" s="78" t="e">
        <f t="array" aca="1" ref="AL33" ca="1">_xlfn.TEXTJOIN(","&amp;CHAR(10),TRUE,_xlfn._xlws.SORT(_xlfn._xlws.FILTER('Resultados General'!$K$11:$K$510,('Resultados General'!$J$11:$J$510='Mapa de Puestos'!$B33)*('Resultados General'!$F$11:$F$510='Mapa de Puestos'!AL$26),"")))</f>
        <v>#NAME?</v>
      </c>
      <c r="AM33" s="78" t="e">
        <f t="array" aca="1" ref="AM33" ca="1">_xlfn.TEXTJOIN(","&amp;CHAR(10),TRUE,_xlfn._xlws.SORT(_xlfn._xlws.FILTER('Resultados General'!$K$11:$K$510,('Resultados General'!$J$11:$J$510='Mapa de Puestos'!$B33)*('Resultados General'!$F$11:$F$510='Mapa de Puestos'!AM$26),"")))</f>
        <v>#NAME?</v>
      </c>
      <c r="AN33" s="78" t="e">
        <f t="array" aca="1" ref="AN33" ca="1">_xlfn.TEXTJOIN(","&amp;CHAR(10),TRUE,_xlfn._xlws.SORT(_xlfn._xlws.FILTER('Resultados General'!$K$11:$K$510,('Resultados General'!$J$11:$J$510='Mapa de Puestos'!$B33)*('Resultados General'!$F$11:$F$510='Mapa de Puestos'!AN$26),"")))</f>
        <v>#NAME?</v>
      </c>
      <c r="AO33" s="78" t="e">
        <f t="array" aca="1" ref="AO33" ca="1">_xlfn.TEXTJOIN(","&amp;CHAR(10),TRUE,_xlfn._xlws.SORT(_xlfn._xlws.FILTER('Resultados General'!$K$11:$K$510,('Resultados General'!$J$11:$J$510='Mapa de Puestos'!$B33)*('Resultados General'!$F$11:$F$510='Mapa de Puestos'!AO$26),"")))</f>
        <v>#NAME?</v>
      </c>
      <c r="AP33" s="78" t="e">
        <f t="array" aca="1" ref="AP33" ca="1">_xlfn.TEXTJOIN(","&amp;CHAR(10),TRUE,_xlfn._xlws.SORT(_xlfn._xlws.FILTER('Resultados General'!$K$11:$K$510,('Resultados General'!$J$11:$J$510='Mapa de Puestos'!$B33)*('Resultados General'!$F$11:$F$510='Mapa de Puestos'!AP$26),"")))</f>
        <v>#NAME?</v>
      </c>
      <c r="AQ33" s="78" t="e">
        <f t="array" aca="1" ref="AQ33" ca="1">_xlfn.TEXTJOIN(","&amp;CHAR(10),TRUE,_xlfn._xlws.SORT(_xlfn._xlws.FILTER('Resultados General'!$K$11:$K$510,('Resultados General'!$J$11:$J$510='Mapa de Puestos'!$B33)*('Resultados General'!$F$11:$F$510='Mapa de Puestos'!AQ$26),"")))</f>
        <v>#NAME?</v>
      </c>
      <c r="AR33" s="78" t="e">
        <f t="array" aca="1" ref="AR33" ca="1">_xlfn.TEXTJOIN(","&amp;CHAR(10),TRUE,_xlfn._xlws.SORT(_xlfn._xlws.FILTER('Resultados General'!$K$11:$K$510,('Resultados General'!$J$11:$J$510='Mapa de Puestos'!$B33)*('Resultados General'!$F$11:$F$510='Mapa de Puestos'!AR$26),"")))</f>
        <v>#NAME?</v>
      </c>
      <c r="AS33" s="78" t="e">
        <f t="array" aca="1" ref="AS33" ca="1">_xlfn.TEXTJOIN(","&amp;CHAR(10),TRUE,_xlfn._xlws.SORT(_xlfn._xlws.FILTER('Resultados General'!$K$11:$K$510,('Resultados General'!$J$11:$J$510='Mapa de Puestos'!$B33)*('Resultados General'!$F$11:$F$510='Mapa de Puestos'!AS$26),"")))</f>
        <v>#NAME?</v>
      </c>
      <c r="AT33" s="78" t="e">
        <f t="array" aca="1" ref="AT33" ca="1">_xlfn.TEXTJOIN(","&amp;CHAR(10),TRUE,_xlfn._xlws.SORT(_xlfn._xlws.FILTER('Resultados General'!$K$11:$K$510,('Resultados General'!$J$11:$J$510='Mapa de Puestos'!$B33)*('Resultados General'!$F$11:$F$510='Mapa de Puestos'!AT$26),"")))</f>
        <v>#NAME?</v>
      </c>
      <c r="AU33" s="78" t="e">
        <f t="array" aca="1" ref="AU33" ca="1">_xlfn.TEXTJOIN(","&amp;CHAR(10),TRUE,_xlfn._xlws.SORT(_xlfn._xlws.FILTER('Resultados General'!$K$11:$K$510,('Resultados General'!$J$11:$J$510='Mapa de Puestos'!$B33)*('Resultados General'!$F$11:$F$510='Mapa de Puestos'!AU$26),"")))</f>
        <v>#NAME?</v>
      </c>
      <c r="AV33" s="78" t="e">
        <f t="array" aca="1" ref="AV33" ca="1">_xlfn.TEXTJOIN(","&amp;CHAR(10),TRUE,_xlfn._xlws.SORT(_xlfn._xlws.FILTER('Resultados General'!$K$11:$K$510,('Resultados General'!$J$11:$J$510='Mapa de Puestos'!$B33)*('Resultados General'!$F$11:$F$510='Mapa de Puestos'!AV$26),"")))</f>
        <v>#NAME?</v>
      </c>
      <c r="AW33" s="78" t="e">
        <f t="array" aca="1" ref="AW33" ca="1">_xlfn.TEXTJOIN(","&amp;CHAR(10),TRUE,_xlfn._xlws.SORT(_xlfn._xlws.FILTER('Resultados General'!$K$11:$K$510,('Resultados General'!$J$11:$J$510='Mapa de Puestos'!$B33)*('Resultados General'!$F$11:$F$510='Mapa de Puestos'!AW$26),"")))</f>
        <v>#NAME?</v>
      </c>
      <c r="AX33" s="78" t="e">
        <f t="array" aca="1" ref="AX33" ca="1">_xlfn.TEXTJOIN(","&amp;CHAR(10),TRUE,_xlfn._xlws.SORT(_xlfn._xlws.FILTER('Resultados General'!$K$11:$K$510,('Resultados General'!$J$11:$J$510='Mapa de Puestos'!$B33)*('Resultados General'!$F$11:$F$510='Mapa de Puestos'!AX$26),"")))</f>
        <v>#NAME?</v>
      </c>
      <c r="AY33" s="78" t="e">
        <f t="array" aca="1" ref="AY33" ca="1">_xlfn.TEXTJOIN(","&amp;CHAR(10),TRUE,_xlfn._xlws.SORT(_xlfn._xlws.FILTER('Resultados General'!$K$11:$K$510,('Resultados General'!$J$11:$J$510='Mapa de Puestos'!$B33)*('Resultados General'!$F$11:$F$510='Mapa de Puestos'!AY$26),"")))</f>
        <v>#NAME?</v>
      </c>
      <c r="AZ33" s="78" t="e">
        <f t="array" aca="1" ref="AZ33" ca="1">_xlfn.TEXTJOIN(","&amp;CHAR(10),TRUE,_xlfn._xlws.SORT(_xlfn._xlws.FILTER('Resultados General'!$K$11:$K$510,('Resultados General'!$J$11:$J$510='Mapa de Puestos'!$B33)*('Resultados General'!$F$11:$F$510='Mapa de Puestos'!AZ$26),"")))</f>
        <v>#NAME?</v>
      </c>
      <c r="BA33" s="78" t="e">
        <f t="array" aca="1" ref="BA33" ca="1">_xlfn.TEXTJOIN(","&amp;CHAR(10),TRUE,_xlfn._xlws.SORT(_xlfn._xlws.FILTER('Resultados General'!$K$11:$K$510,('Resultados General'!$J$11:$J$510='Mapa de Puestos'!$B33)*('Resultados General'!$F$11:$F$510='Mapa de Puestos'!BA$26),"")))</f>
        <v>#NAME?</v>
      </c>
      <c r="BB33" s="78" t="e">
        <f t="array" aca="1" ref="BB33" ca="1">_xlfn.TEXTJOIN(","&amp;CHAR(10),TRUE,_xlfn._xlws.SORT(_xlfn._xlws.FILTER('Resultados General'!$K$11:$K$510,('Resultados General'!$J$11:$J$510='Mapa de Puestos'!$B33)*('Resultados General'!$F$11:$F$510='Mapa de Puestos'!BB$26),"")))</f>
        <v>#NAME?</v>
      </c>
      <c r="BC33" s="78" t="e">
        <f t="array" aca="1" ref="BC33" ca="1">_xlfn.TEXTJOIN(","&amp;CHAR(10),TRUE,_xlfn._xlws.SORT(_xlfn._xlws.FILTER('Resultados General'!$K$11:$K$510,('Resultados General'!$J$11:$J$510='Mapa de Puestos'!$B33)*('Resultados General'!$F$11:$F$510='Mapa de Puestos'!BC$26),"")))</f>
        <v>#NAME?</v>
      </c>
      <c r="BD33" s="78" t="e">
        <f t="array" aca="1" ref="BD33" ca="1">_xlfn.TEXTJOIN(","&amp;CHAR(10),TRUE,_xlfn._xlws.SORT(_xlfn._xlws.FILTER('Resultados General'!$K$11:$K$510,('Resultados General'!$J$11:$J$510='Mapa de Puestos'!$B33)*('Resultados General'!$F$11:$F$510='Mapa de Puestos'!BD$26),"")))</f>
        <v>#NAME?</v>
      </c>
      <c r="BE33" s="78" t="e">
        <f t="array" aca="1" ref="BE33" ca="1">_xlfn.TEXTJOIN(","&amp;CHAR(10),TRUE,_xlfn._xlws.SORT(_xlfn._xlws.FILTER('Resultados General'!$K$11:$K$510,('Resultados General'!$J$11:$J$510='Mapa de Puestos'!$B33)*('Resultados General'!$F$11:$F$510='Mapa de Puestos'!BE$26),"")))</f>
        <v>#NAME?</v>
      </c>
      <c r="BF33" s="78" t="e">
        <f t="array" aca="1" ref="BF33" ca="1">_xlfn.TEXTJOIN(","&amp;CHAR(10),TRUE,_xlfn._xlws.SORT(_xlfn._xlws.FILTER('Resultados General'!$K$11:$K$510,('Resultados General'!$J$11:$J$510='Mapa de Puestos'!$B33)*('Resultados General'!$F$11:$F$510='Mapa de Puestos'!BF$26),"")))</f>
        <v>#NAME?</v>
      </c>
      <c r="BG33" s="78" t="e">
        <f t="array" aca="1" ref="BG33" ca="1">_xlfn.TEXTJOIN(","&amp;CHAR(10),TRUE,_xlfn._xlws.SORT(_xlfn._xlws.FILTER('Resultados General'!$K$11:$K$510,('Resultados General'!$J$11:$J$510='Mapa de Puestos'!$B33)*('Resultados General'!$F$11:$F$510='Mapa de Puestos'!BG$26),"")))</f>
        <v>#NAME?</v>
      </c>
      <c r="BH33" s="78" t="e">
        <f t="array" aca="1" ref="BH33" ca="1">_xlfn.TEXTJOIN(","&amp;CHAR(10),TRUE,_xlfn._xlws.SORT(_xlfn._xlws.FILTER('Resultados General'!$K$11:$K$510,('Resultados General'!$J$11:$J$510='Mapa de Puestos'!$B33)*('Resultados General'!$F$11:$F$510='Mapa de Puestos'!BH$26),"")))</f>
        <v>#NAME?</v>
      </c>
      <c r="BI33" s="78" t="e">
        <f t="array" aca="1" ref="BI33" ca="1">_xlfn.TEXTJOIN(","&amp;CHAR(10),TRUE,_xlfn._xlws.SORT(_xlfn._xlws.FILTER('Resultados General'!$K$11:$K$510,('Resultados General'!$J$11:$J$510='Mapa de Puestos'!$B33)*('Resultados General'!$F$11:$F$510='Mapa de Puestos'!BI$26),"")))</f>
        <v>#NAME?</v>
      </c>
      <c r="BJ33" s="78" t="e">
        <f t="array" aca="1" ref="BJ33" ca="1">_xlfn.TEXTJOIN(","&amp;CHAR(10),TRUE,_xlfn._xlws.SORT(_xlfn._xlws.FILTER('Resultados General'!$K$11:$K$510,('Resultados General'!$J$11:$J$510='Mapa de Puestos'!$B33)*('Resultados General'!$F$11:$F$510='Mapa de Puestos'!BJ$26),"")))</f>
        <v>#NAME?</v>
      </c>
      <c r="BK33" s="78" t="e">
        <f t="array" aca="1" ref="BK33" ca="1">_xlfn.TEXTJOIN(","&amp;CHAR(10),TRUE,_xlfn._xlws.SORT(_xlfn._xlws.FILTER('Resultados General'!$K$11:$K$510,('Resultados General'!$J$11:$J$510='Mapa de Puestos'!$B33)*('Resultados General'!$F$11:$F$510='Mapa de Puestos'!BK$26),"")))</f>
        <v>#NAME?</v>
      </c>
      <c r="BL33" s="78" t="e">
        <f t="array" aca="1" ref="BL33" ca="1">_xlfn.TEXTJOIN(","&amp;CHAR(10),TRUE,_xlfn._xlws.SORT(_xlfn._xlws.FILTER('Resultados General'!$K$11:$K$510,('Resultados General'!$J$11:$J$510='Mapa de Puestos'!$B33)*('Resultados General'!$F$11:$F$510='Mapa de Puestos'!BL$26),"")))</f>
        <v>#NAME?</v>
      </c>
    </row>
    <row r="34" spans="1:64" ht="80.099999999999994" customHeight="1">
      <c r="B34" s="194" t="s">
        <v>198</v>
      </c>
      <c r="C34" s="208" t="e">
        <f t="array" aca="1" ref="C34" ca="1">_xlfn.TEXTJOIN(","&amp;CHAR(10),TRUE,_xlfn._xlws.SORT(_xlfn._xlws.FILTER('Resultados General'!$K$11:$K$510,('Resultados General'!$J$11:$J$510='Mapa de Puestos'!$B34)*('Resultados General'!$F$11:$F$510='Mapa de Puestos'!C$26),"")))</f>
        <v>#NAME?</v>
      </c>
      <c r="D34" s="208" t="e">
        <f t="array" aca="1" ref="D34" ca="1">_xlfn.TEXTJOIN(","&amp;CHAR(10),TRUE,_xlfn._xlws.SORT(_xlfn._xlws.FILTER('Resultados General'!$K$11:$K$510,('Resultados General'!$J$11:$J$510='Mapa de Puestos'!$B34)*('Resultados General'!$F$11:$F$510='Mapa de Puestos'!D$26),"")))</f>
        <v>#NAME?</v>
      </c>
      <c r="E34" s="208" t="e">
        <f t="array" aca="1" ref="E34" ca="1">_xlfn.TEXTJOIN(","&amp;CHAR(10),TRUE,_xlfn._xlws.SORT(_xlfn._xlws.FILTER('Resultados General'!$K$11:$K$510,('Resultados General'!$J$11:$J$510='Mapa de Puestos'!$B34)*('Resultados General'!$F$11:$F$510='Mapa de Puestos'!E$26),"")))</f>
        <v>#NAME?</v>
      </c>
      <c r="F34" s="208" t="e">
        <f t="array" aca="1" ref="F34" ca="1">_xlfn.TEXTJOIN(","&amp;CHAR(10),TRUE,_xlfn._xlws.SORT(_xlfn._xlws.FILTER('Resultados General'!$K$11:$K$510,('Resultados General'!$J$11:$J$510='Mapa de Puestos'!$B34)*('Resultados General'!$F$11:$F$510='Mapa de Puestos'!F$26),"")))</f>
        <v>#NAME?</v>
      </c>
      <c r="G34" s="208" t="e">
        <f t="array" aca="1" ref="G34" ca="1">_xlfn.TEXTJOIN(","&amp;CHAR(10),TRUE,_xlfn._xlws.SORT(_xlfn._xlws.FILTER('Resultados General'!$K$11:$K$510,('Resultados General'!$J$11:$J$510='Mapa de Puestos'!$B34)*('Resultados General'!$F$11:$F$510='Mapa de Puestos'!G$26),"")))</f>
        <v>#NAME?</v>
      </c>
      <c r="H34" s="208" t="e">
        <f t="array" aca="1" ref="H34" ca="1">_xlfn.TEXTJOIN(","&amp;CHAR(10),TRUE,_xlfn._xlws.SORT(_xlfn._xlws.FILTER('Resultados General'!$K$11:$K$510,('Resultados General'!$J$11:$J$510='Mapa de Puestos'!$B34)*('Resultados General'!$F$11:$F$510='Mapa de Puestos'!H$26),"")))</f>
        <v>#NAME?</v>
      </c>
      <c r="I34" s="78" t="e">
        <f t="array" aca="1" ref="I34" ca="1">_xlfn.TEXTJOIN(","&amp;CHAR(10),TRUE,_xlfn._xlws.SORT(_xlfn._xlws.FILTER('Resultados General'!$K$11:$K$510,('Resultados General'!$J$11:$J$510='Mapa de Puestos'!$B34)*('Resultados General'!$F$11:$F$510='Mapa de Puestos'!I$26),"")))</f>
        <v>#NAME?</v>
      </c>
      <c r="J34" s="78" t="e">
        <f t="array" aca="1" ref="J34" ca="1">_xlfn.TEXTJOIN(","&amp;CHAR(10),TRUE,_xlfn._xlws.SORT(_xlfn._xlws.FILTER('Resultados General'!$K$11:$K$510,('Resultados General'!$J$11:$J$510='Mapa de Puestos'!$B34)*('Resultados General'!$F$11:$F$510='Mapa de Puestos'!J$26),"")))</f>
        <v>#NAME?</v>
      </c>
      <c r="K34" s="78" t="e">
        <f t="array" aca="1" ref="K34" ca="1">_xlfn.TEXTJOIN(","&amp;CHAR(10),TRUE,_xlfn._xlws.SORT(_xlfn._xlws.FILTER('Resultados General'!$K$11:$K$510,('Resultados General'!$J$11:$J$510='Mapa de Puestos'!$B34)*('Resultados General'!$F$11:$F$510='Mapa de Puestos'!K$26),"")))</f>
        <v>#NAME?</v>
      </c>
      <c r="L34" s="78" t="e">
        <f t="array" aca="1" ref="L34" ca="1">_xlfn.TEXTJOIN(","&amp;CHAR(10),TRUE,_xlfn._xlws.SORT(_xlfn._xlws.FILTER('Resultados General'!$K$11:$K$510,('Resultados General'!$J$11:$J$510='Mapa de Puestos'!$B34)*('Resultados General'!$F$11:$F$510='Mapa de Puestos'!L$26),"")))</f>
        <v>#NAME?</v>
      </c>
      <c r="M34" s="78" t="e">
        <f t="array" aca="1" ref="M34" ca="1">_xlfn.TEXTJOIN(","&amp;CHAR(10),TRUE,_xlfn._xlws.SORT(_xlfn._xlws.FILTER('Resultados General'!$K$11:$K$510,('Resultados General'!$J$11:$J$510='Mapa de Puestos'!$B34)*('Resultados General'!$F$11:$F$510='Mapa de Puestos'!M$26),"")))</f>
        <v>#NAME?</v>
      </c>
      <c r="N34" s="78" t="e">
        <f t="array" aca="1" ref="N34" ca="1">_xlfn.TEXTJOIN(","&amp;CHAR(10),TRUE,_xlfn._xlws.SORT(_xlfn._xlws.FILTER('Resultados General'!$K$11:$K$510,('Resultados General'!$J$11:$J$510='Mapa de Puestos'!$B34)*('Resultados General'!$F$11:$F$510='Mapa de Puestos'!N$26),"")))</f>
        <v>#NAME?</v>
      </c>
      <c r="O34" s="78" t="e">
        <f t="array" aca="1" ref="O34" ca="1">_xlfn.TEXTJOIN(","&amp;CHAR(10),TRUE,_xlfn._xlws.SORT(_xlfn._xlws.FILTER('Resultados General'!$K$11:$K$510,('Resultados General'!$J$11:$J$510='Mapa de Puestos'!$B34)*('Resultados General'!$F$11:$F$510='Mapa de Puestos'!O$26),"")))</f>
        <v>#NAME?</v>
      </c>
      <c r="P34" s="78" t="e">
        <f t="array" aca="1" ref="P34" ca="1">_xlfn.TEXTJOIN(","&amp;CHAR(10),TRUE,_xlfn._xlws.SORT(_xlfn._xlws.FILTER('Resultados General'!$K$11:$K$510,('Resultados General'!$J$11:$J$510='Mapa de Puestos'!$B34)*('Resultados General'!$F$11:$F$510='Mapa de Puestos'!P$26),"")))</f>
        <v>#NAME?</v>
      </c>
      <c r="Q34" s="78" t="e">
        <f t="array" aca="1" ref="Q34" ca="1">_xlfn.TEXTJOIN(","&amp;CHAR(10),TRUE,_xlfn._xlws.SORT(_xlfn._xlws.FILTER('Resultados General'!$K$11:$K$510,('Resultados General'!$J$11:$J$510='Mapa de Puestos'!$B34)*('Resultados General'!$F$11:$F$510='Mapa de Puestos'!Q$26),"")))</f>
        <v>#NAME?</v>
      </c>
      <c r="R34" s="78" t="e">
        <f t="array" aca="1" ref="R34" ca="1">_xlfn.TEXTJOIN(","&amp;CHAR(10),TRUE,_xlfn._xlws.SORT(_xlfn._xlws.FILTER('Resultados General'!$K$11:$K$510,('Resultados General'!$J$11:$J$510='Mapa de Puestos'!$B34)*('Resultados General'!$F$11:$F$510='Mapa de Puestos'!R$26),"")))</f>
        <v>#NAME?</v>
      </c>
      <c r="S34" s="78" t="e">
        <f t="array" aca="1" ref="S34" ca="1">_xlfn.TEXTJOIN(","&amp;CHAR(10),TRUE,_xlfn._xlws.SORT(_xlfn._xlws.FILTER('Resultados General'!$K$11:$K$510,('Resultados General'!$J$11:$J$510='Mapa de Puestos'!$B34)*('Resultados General'!$F$11:$F$510='Mapa de Puestos'!S$26),"")))</f>
        <v>#NAME?</v>
      </c>
      <c r="T34" s="78" t="e">
        <f t="array" aca="1" ref="T34" ca="1">_xlfn.TEXTJOIN(","&amp;CHAR(10),TRUE,_xlfn._xlws.SORT(_xlfn._xlws.FILTER('Resultados General'!$K$11:$K$510,('Resultados General'!$J$11:$J$510='Mapa de Puestos'!$B34)*('Resultados General'!$F$11:$F$510='Mapa de Puestos'!T$26),"")))</f>
        <v>#NAME?</v>
      </c>
      <c r="U34" s="78" t="e">
        <f t="array" aca="1" ref="U34" ca="1">_xlfn.TEXTJOIN(","&amp;CHAR(10),TRUE,_xlfn._xlws.SORT(_xlfn._xlws.FILTER('Resultados General'!$K$11:$K$510,('Resultados General'!$J$11:$J$510='Mapa de Puestos'!$B34)*('Resultados General'!$F$11:$F$510='Mapa de Puestos'!U$26),"")))</f>
        <v>#NAME?</v>
      </c>
      <c r="V34" s="78" t="e">
        <f t="array" aca="1" ref="V34" ca="1">_xlfn.TEXTJOIN(","&amp;CHAR(10),TRUE,_xlfn._xlws.SORT(_xlfn._xlws.FILTER('Resultados General'!$K$11:$K$510,('Resultados General'!$J$11:$J$510='Mapa de Puestos'!$B34)*('Resultados General'!$F$11:$F$510='Mapa de Puestos'!V$26),"")))</f>
        <v>#NAME?</v>
      </c>
      <c r="W34" s="78" t="e">
        <f t="array" aca="1" ref="W34" ca="1">_xlfn.TEXTJOIN(","&amp;CHAR(10),TRUE,_xlfn._xlws.SORT(_xlfn._xlws.FILTER('Resultados General'!$K$11:$K$510,('Resultados General'!$J$11:$J$510='Mapa de Puestos'!$B34)*('Resultados General'!$F$11:$F$510='Mapa de Puestos'!W$26),"")))</f>
        <v>#NAME?</v>
      </c>
      <c r="X34" s="78" t="e">
        <f t="array" aca="1" ref="X34" ca="1">_xlfn.TEXTJOIN(","&amp;CHAR(10),TRUE,_xlfn._xlws.SORT(_xlfn._xlws.FILTER('Resultados General'!$K$11:$K$510,('Resultados General'!$J$11:$J$510='Mapa de Puestos'!$B34)*('Resultados General'!$F$11:$F$510='Mapa de Puestos'!X$26),"")))</f>
        <v>#NAME?</v>
      </c>
      <c r="Y34" s="78" t="e">
        <f t="array" aca="1" ref="Y34" ca="1">_xlfn.TEXTJOIN(","&amp;CHAR(10),TRUE,_xlfn._xlws.SORT(_xlfn._xlws.FILTER('Resultados General'!$K$11:$K$510,('Resultados General'!$J$11:$J$510='Mapa de Puestos'!$B34)*('Resultados General'!$F$11:$F$510='Mapa de Puestos'!Y$26),"")))</f>
        <v>#NAME?</v>
      </c>
      <c r="Z34" s="78" t="e">
        <f t="array" aca="1" ref="Z34" ca="1">_xlfn.TEXTJOIN(","&amp;CHAR(10),TRUE,_xlfn._xlws.SORT(_xlfn._xlws.FILTER('Resultados General'!$K$11:$K$510,('Resultados General'!$J$11:$J$510='Mapa de Puestos'!$B34)*('Resultados General'!$F$11:$F$510='Mapa de Puestos'!Z$26),"")))</f>
        <v>#NAME?</v>
      </c>
      <c r="AA34" s="78" t="e">
        <f t="array" aca="1" ref="AA34" ca="1">_xlfn.TEXTJOIN(","&amp;CHAR(10),TRUE,_xlfn._xlws.SORT(_xlfn._xlws.FILTER('Resultados General'!$K$11:$K$510,('Resultados General'!$J$11:$J$510='Mapa de Puestos'!$B34)*('Resultados General'!$F$11:$F$510='Mapa de Puestos'!AA$26),"")))</f>
        <v>#NAME?</v>
      </c>
      <c r="AB34" s="78" t="e">
        <f t="array" aca="1" ref="AB34" ca="1">_xlfn.TEXTJOIN(","&amp;CHAR(10),TRUE,_xlfn._xlws.SORT(_xlfn._xlws.FILTER('Resultados General'!$K$11:$K$510,('Resultados General'!$J$11:$J$510='Mapa de Puestos'!$B34)*('Resultados General'!$F$11:$F$510='Mapa de Puestos'!AB$26),"")))</f>
        <v>#NAME?</v>
      </c>
      <c r="AC34" s="78" t="e">
        <f t="array" aca="1" ref="AC34" ca="1">_xlfn.TEXTJOIN(","&amp;CHAR(10),TRUE,_xlfn._xlws.SORT(_xlfn._xlws.FILTER('Resultados General'!$K$11:$K$510,('Resultados General'!$J$11:$J$510='Mapa de Puestos'!$B34)*('Resultados General'!$F$11:$F$510='Mapa de Puestos'!AC$26),"")))</f>
        <v>#NAME?</v>
      </c>
      <c r="AD34" s="78" t="e">
        <f t="array" aca="1" ref="AD34" ca="1">_xlfn.TEXTJOIN(","&amp;CHAR(10),TRUE,_xlfn._xlws.SORT(_xlfn._xlws.FILTER('Resultados General'!$K$11:$K$510,('Resultados General'!$J$11:$J$510='Mapa de Puestos'!$B34)*('Resultados General'!$F$11:$F$510='Mapa de Puestos'!AD$26),"")))</f>
        <v>#NAME?</v>
      </c>
      <c r="AE34" s="78" t="e">
        <f t="array" aca="1" ref="AE34" ca="1">_xlfn.TEXTJOIN(","&amp;CHAR(10),TRUE,_xlfn._xlws.SORT(_xlfn._xlws.FILTER('Resultados General'!$K$11:$K$510,('Resultados General'!$J$11:$J$510='Mapa de Puestos'!$B34)*('Resultados General'!$F$11:$F$510='Mapa de Puestos'!AE$26),"")))</f>
        <v>#NAME?</v>
      </c>
      <c r="AF34" s="78" t="e">
        <f t="array" aca="1" ref="AF34" ca="1">_xlfn.TEXTJOIN(","&amp;CHAR(10),TRUE,_xlfn._xlws.SORT(_xlfn._xlws.FILTER('Resultados General'!$K$11:$K$510,('Resultados General'!$J$11:$J$510='Mapa de Puestos'!$B34)*('Resultados General'!$F$11:$F$510='Mapa de Puestos'!AF$26),"")))</f>
        <v>#NAME?</v>
      </c>
      <c r="AG34" s="78" t="e">
        <f t="array" aca="1" ref="AG34" ca="1">_xlfn.TEXTJOIN(","&amp;CHAR(10),TRUE,_xlfn._xlws.SORT(_xlfn._xlws.FILTER('Resultados General'!$K$11:$K$510,('Resultados General'!$J$11:$J$510='Mapa de Puestos'!$B34)*('Resultados General'!$F$11:$F$510='Mapa de Puestos'!AG$26),"")))</f>
        <v>#NAME?</v>
      </c>
      <c r="AH34" s="78" t="e">
        <f t="array" aca="1" ref="AH34" ca="1">_xlfn.TEXTJOIN(","&amp;CHAR(10),TRUE,_xlfn._xlws.SORT(_xlfn._xlws.FILTER('Resultados General'!$K$11:$K$510,('Resultados General'!$J$11:$J$510='Mapa de Puestos'!$B34)*('Resultados General'!$F$11:$F$510='Mapa de Puestos'!AH$26),"")))</f>
        <v>#NAME?</v>
      </c>
      <c r="AI34" s="78" t="e">
        <f t="array" aca="1" ref="AI34" ca="1">_xlfn.TEXTJOIN(","&amp;CHAR(10),TRUE,_xlfn._xlws.SORT(_xlfn._xlws.FILTER('Resultados General'!$K$11:$K$510,('Resultados General'!$J$11:$J$510='Mapa de Puestos'!$B34)*('Resultados General'!$F$11:$F$510='Mapa de Puestos'!AI$26),"")))</f>
        <v>#NAME?</v>
      </c>
      <c r="AJ34" s="78" t="e">
        <f t="array" aca="1" ref="AJ34" ca="1">_xlfn.TEXTJOIN(","&amp;CHAR(10),TRUE,_xlfn._xlws.SORT(_xlfn._xlws.FILTER('Resultados General'!$K$11:$K$510,('Resultados General'!$J$11:$J$510='Mapa de Puestos'!$B34)*('Resultados General'!$F$11:$F$510='Mapa de Puestos'!AJ$26),"")))</f>
        <v>#NAME?</v>
      </c>
      <c r="AK34" s="78" t="e">
        <f t="array" aca="1" ref="AK34" ca="1">_xlfn.TEXTJOIN(","&amp;CHAR(10),TRUE,_xlfn._xlws.SORT(_xlfn._xlws.FILTER('Resultados General'!$K$11:$K$510,('Resultados General'!$J$11:$J$510='Mapa de Puestos'!$B34)*('Resultados General'!$F$11:$F$510='Mapa de Puestos'!AK$26),"")))</f>
        <v>#NAME?</v>
      </c>
      <c r="AL34" s="78" t="e">
        <f t="array" aca="1" ref="AL34" ca="1">_xlfn.TEXTJOIN(","&amp;CHAR(10),TRUE,_xlfn._xlws.SORT(_xlfn._xlws.FILTER('Resultados General'!$K$11:$K$510,('Resultados General'!$J$11:$J$510='Mapa de Puestos'!$B34)*('Resultados General'!$F$11:$F$510='Mapa de Puestos'!AL$26),"")))</f>
        <v>#NAME?</v>
      </c>
      <c r="AM34" s="78" t="e">
        <f t="array" aca="1" ref="AM34" ca="1">_xlfn.TEXTJOIN(","&amp;CHAR(10),TRUE,_xlfn._xlws.SORT(_xlfn._xlws.FILTER('Resultados General'!$K$11:$K$510,('Resultados General'!$J$11:$J$510='Mapa de Puestos'!$B34)*('Resultados General'!$F$11:$F$510='Mapa de Puestos'!AM$26),"")))</f>
        <v>#NAME?</v>
      </c>
      <c r="AN34" s="78" t="e">
        <f t="array" aca="1" ref="AN34" ca="1">_xlfn.TEXTJOIN(","&amp;CHAR(10),TRUE,_xlfn._xlws.SORT(_xlfn._xlws.FILTER('Resultados General'!$K$11:$K$510,('Resultados General'!$J$11:$J$510='Mapa de Puestos'!$B34)*('Resultados General'!$F$11:$F$510='Mapa de Puestos'!AN$26),"")))</f>
        <v>#NAME?</v>
      </c>
      <c r="AO34" s="78" t="e">
        <f t="array" aca="1" ref="AO34" ca="1">_xlfn.TEXTJOIN(","&amp;CHAR(10),TRUE,_xlfn._xlws.SORT(_xlfn._xlws.FILTER('Resultados General'!$K$11:$K$510,('Resultados General'!$J$11:$J$510='Mapa de Puestos'!$B34)*('Resultados General'!$F$11:$F$510='Mapa de Puestos'!AO$26),"")))</f>
        <v>#NAME?</v>
      </c>
      <c r="AP34" s="78" t="e">
        <f t="array" aca="1" ref="AP34" ca="1">_xlfn.TEXTJOIN(","&amp;CHAR(10),TRUE,_xlfn._xlws.SORT(_xlfn._xlws.FILTER('Resultados General'!$K$11:$K$510,('Resultados General'!$J$11:$J$510='Mapa de Puestos'!$B34)*('Resultados General'!$F$11:$F$510='Mapa de Puestos'!AP$26),"")))</f>
        <v>#NAME?</v>
      </c>
      <c r="AQ34" s="78" t="e">
        <f t="array" aca="1" ref="AQ34" ca="1">_xlfn.TEXTJOIN(","&amp;CHAR(10),TRUE,_xlfn._xlws.SORT(_xlfn._xlws.FILTER('Resultados General'!$K$11:$K$510,('Resultados General'!$J$11:$J$510='Mapa de Puestos'!$B34)*('Resultados General'!$F$11:$F$510='Mapa de Puestos'!AQ$26),"")))</f>
        <v>#NAME?</v>
      </c>
      <c r="AR34" s="78" t="e">
        <f t="array" aca="1" ref="AR34" ca="1">_xlfn.TEXTJOIN(","&amp;CHAR(10),TRUE,_xlfn._xlws.SORT(_xlfn._xlws.FILTER('Resultados General'!$K$11:$K$510,('Resultados General'!$J$11:$J$510='Mapa de Puestos'!$B34)*('Resultados General'!$F$11:$F$510='Mapa de Puestos'!AR$26),"")))</f>
        <v>#NAME?</v>
      </c>
      <c r="AS34" s="78" t="e">
        <f t="array" aca="1" ref="AS34" ca="1">_xlfn.TEXTJOIN(","&amp;CHAR(10),TRUE,_xlfn._xlws.SORT(_xlfn._xlws.FILTER('Resultados General'!$K$11:$K$510,('Resultados General'!$J$11:$J$510='Mapa de Puestos'!$B34)*('Resultados General'!$F$11:$F$510='Mapa de Puestos'!AS$26),"")))</f>
        <v>#NAME?</v>
      </c>
      <c r="AT34" s="78" t="e">
        <f t="array" aca="1" ref="AT34" ca="1">_xlfn.TEXTJOIN(","&amp;CHAR(10),TRUE,_xlfn._xlws.SORT(_xlfn._xlws.FILTER('Resultados General'!$K$11:$K$510,('Resultados General'!$J$11:$J$510='Mapa de Puestos'!$B34)*('Resultados General'!$F$11:$F$510='Mapa de Puestos'!AT$26),"")))</f>
        <v>#NAME?</v>
      </c>
      <c r="AU34" s="78" t="e">
        <f t="array" aca="1" ref="AU34" ca="1">_xlfn.TEXTJOIN(","&amp;CHAR(10),TRUE,_xlfn._xlws.SORT(_xlfn._xlws.FILTER('Resultados General'!$K$11:$K$510,('Resultados General'!$J$11:$J$510='Mapa de Puestos'!$B34)*('Resultados General'!$F$11:$F$510='Mapa de Puestos'!AU$26),"")))</f>
        <v>#NAME?</v>
      </c>
      <c r="AV34" s="78" t="e">
        <f t="array" aca="1" ref="AV34" ca="1">_xlfn.TEXTJOIN(","&amp;CHAR(10),TRUE,_xlfn._xlws.SORT(_xlfn._xlws.FILTER('Resultados General'!$K$11:$K$510,('Resultados General'!$J$11:$J$510='Mapa de Puestos'!$B34)*('Resultados General'!$F$11:$F$510='Mapa de Puestos'!AV$26),"")))</f>
        <v>#NAME?</v>
      </c>
      <c r="AW34" s="78" t="e">
        <f t="array" aca="1" ref="AW34" ca="1">_xlfn.TEXTJOIN(","&amp;CHAR(10),TRUE,_xlfn._xlws.SORT(_xlfn._xlws.FILTER('Resultados General'!$K$11:$K$510,('Resultados General'!$J$11:$J$510='Mapa de Puestos'!$B34)*('Resultados General'!$F$11:$F$510='Mapa de Puestos'!AW$26),"")))</f>
        <v>#NAME?</v>
      </c>
      <c r="AX34" s="78" t="e">
        <f t="array" aca="1" ref="AX34" ca="1">_xlfn.TEXTJOIN(","&amp;CHAR(10),TRUE,_xlfn._xlws.SORT(_xlfn._xlws.FILTER('Resultados General'!$K$11:$K$510,('Resultados General'!$J$11:$J$510='Mapa de Puestos'!$B34)*('Resultados General'!$F$11:$F$510='Mapa de Puestos'!AX$26),"")))</f>
        <v>#NAME?</v>
      </c>
      <c r="AY34" s="78" t="e">
        <f t="array" aca="1" ref="AY34" ca="1">_xlfn.TEXTJOIN(","&amp;CHAR(10),TRUE,_xlfn._xlws.SORT(_xlfn._xlws.FILTER('Resultados General'!$K$11:$K$510,('Resultados General'!$J$11:$J$510='Mapa de Puestos'!$B34)*('Resultados General'!$F$11:$F$510='Mapa de Puestos'!AY$26),"")))</f>
        <v>#NAME?</v>
      </c>
      <c r="AZ34" s="78" t="e">
        <f t="array" aca="1" ref="AZ34" ca="1">_xlfn.TEXTJOIN(","&amp;CHAR(10),TRUE,_xlfn._xlws.SORT(_xlfn._xlws.FILTER('Resultados General'!$K$11:$K$510,('Resultados General'!$J$11:$J$510='Mapa de Puestos'!$B34)*('Resultados General'!$F$11:$F$510='Mapa de Puestos'!AZ$26),"")))</f>
        <v>#NAME?</v>
      </c>
      <c r="BA34" s="78" t="e">
        <f t="array" aca="1" ref="BA34" ca="1">_xlfn.TEXTJOIN(","&amp;CHAR(10),TRUE,_xlfn._xlws.SORT(_xlfn._xlws.FILTER('Resultados General'!$K$11:$K$510,('Resultados General'!$J$11:$J$510='Mapa de Puestos'!$B34)*('Resultados General'!$F$11:$F$510='Mapa de Puestos'!BA$26),"")))</f>
        <v>#NAME?</v>
      </c>
      <c r="BB34" s="78" t="e">
        <f t="array" aca="1" ref="BB34" ca="1">_xlfn.TEXTJOIN(","&amp;CHAR(10),TRUE,_xlfn._xlws.SORT(_xlfn._xlws.FILTER('Resultados General'!$K$11:$K$510,('Resultados General'!$J$11:$J$510='Mapa de Puestos'!$B34)*('Resultados General'!$F$11:$F$510='Mapa de Puestos'!BB$26),"")))</f>
        <v>#NAME?</v>
      </c>
      <c r="BC34" s="78" t="e">
        <f t="array" aca="1" ref="BC34" ca="1">_xlfn.TEXTJOIN(","&amp;CHAR(10),TRUE,_xlfn._xlws.SORT(_xlfn._xlws.FILTER('Resultados General'!$K$11:$K$510,('Resultados General'!$J$11:$J$510='Mapa de Puestos'!$B34)*('Resultados General'!$F$11:$F$510='Mapa de Puestos'!BC$26),"")))</f>
        <v>#NAME?</v>
      </c>
      <c r="BD34" s="78" t="e">
        <f t="array" aca="1" ref="BD34" ca="1">_xlfn.TEXTJOIN(","&amp;CHAR(10),TRUE,_xlfn._xlws.SORT(_xlfn._xlws.FILTER('Resultados General'!$K$11:$K$510,('Resultados General'!$J$11:$J$510='Mapa de Puestos'!$B34)*('Resultados General'!$F$11:$F$510='Mapa de Puestos'!BD$26),"")))</f>
        <v>#NAME?</v>
      </c>
      <c r="BE34" s="78" t="e">
        <f t="array" aca="1" ref="BE34" ca="1">_xlfn.TEXTJOIN(","&amp;CHAR(10),TRUE,_xlfn._xlws.SORT(_xlfn._xlws.FILTER('Resultados General'!$K$11:$K$510,('Resultados General'!$J$11:$J$510='Mapa de Puestos'!$B34)*('Resultados General'!$F$11:$F$510='Mapa de Puestos'!BE$26),"")))</f>
        <v>#NAME?</v>
      </c>
      <c r="BF34" s="78" t="e">
        <f t="array" aca="1" ref="BF34" ca="1">_xlfn.TEXTJOIN(","&amp;CHAR(10),TRUE,_xlfn._xlws.SORT(_xlfn._xlws.FILTER('Resultados General'!$K$11:$K$510,('Resultados General'!$J$11:$J$510='Mapa de Puestos'!$B34)*('Resultados General'!$F$11:$F$510='Mapa de Puestos'!BF$26),"")))</f>
        <v>#NAME?</v>
      </c>
      <c r="BG34" s="78" t="e">
        <f t="array" aca="1" ref="BG34" ca="1">_xlfn.TEXTJOIN(","&amp;CHAR(10),TRUE,_xlfn._xlws.SORT(_xlfn._xlws.FILTER('Resultados General'!$K$11:$K$510,('Resultados General'!$J$11:$J$510='Mapa de Puestos'!$B34)*('Resultados General'!$F$11:$F$510='Mapa de Puestos'!BG$26),"")))</f>
        <v>#NAME?</v>
      </c>
      <c r="BH34" s="78" t="e">
        <f t="array" aca="1" ref="BH34" ca="1">_xlfn.TEXTJOIN(","&amp;CHAR(10),TRUE,_xlfn._xlws.SORT(_xlfn._xlws.FILTER('Resultados General'!$K$11:$K$510,('Resultados General'!$J$11:$J$510='Mapa de Puestos'!$B34)*('Resultados General'!$F$11:$F$510='Mapa de Puestos'!BH$26),"")))</f>
        <v>#NAME?</v>
      </c>
      <c r="BI34" s="78" t="e">
        <f t="array" aca="1" ref="BI34" ca="1">_xlfn.TEXTJOIN(","&amp;CHAR(10),TRUE,_xlfn._xlws.SORT(_xlfn._xlws.FILTER('Resultados General'!$K$11:$K$510,('Resultados General'!$J$11:$J$510='Mapa de Puestos'!$B34)*('Resultados General'!$F$11:$F$510='Mapa de Puestos'!BI$26),"")))</f>
        <v>#NAME?</v>
      </c>
      <c r="BJ34" s="78" t="e">
        <f t="array" aca="1" ref="BJ34" ca="1">_xlfn.TEXTJOIN(","&amp;CHAR(10),TRUE,_xlfn._xlws.SORT(_xlfn._xlws.FILTER('Resultados General'!$K$11:$K$510,('Resultados General'!$J$11:$J$510='Mapa de Puestos'!$B34)*('Resultados General'!$F$11:$F$510='Mapa de Puestos'!BJ$26),"")))</f>
        <v>#NAME?</v>
      </c>
      <c r="BK34" s="78" t="e">
        <f t="array" aca="1" ref="BK34" ca="1">_xlfn.TEXTJOIN(","&amp;CHAR(10),TRUE,_xlfn._xlws.SORT(_xlfn._xlws.FILTER('Resultados General'!$K$11:$K$510,('Resultados General'!$J$11:$J$510='Mapa de Puestos'!$B34)*('Resultados General'!$F$11:$F$510='Mapa de Puestos'!BK$26),"")))</f>
        <v>#NAME?</v>
      </c>
      <c r="BL34" s="78" t="e">
        <f t="array" aca="1" ref="BL34" ca="1">_xlfn.TEXTJOIN(","&amp;CHAR(10),TRUE,_xlfn._xlws.SORT(_xlfn._xlws.FILTER('Resultados General'!$K$11:$K$510,('Resultados General'!$J$11:$J$510='Mapa de Puestos'!$B34)*('Resultados General'!$F$11:$F$510='Mapa de Puestos'!BL$26),"")))</f>
        <v>#NAME?</v>
      </c>
    </row>
    <row r="35" spans="1:64" ht="80.099999999999994" customHeight="1">
      <c r="B35" s="194" t="s">
        <v>199</v>
      </c>
      <c r="C35" s="208" t="e">
        <f t="array" aca="1" ref="C35" ca="1">_xlfn.TEXTJOIN(","&amp;CHAR(10),TRUE,_xlfn._xlws.SORT(_xlfn._xlws.FILTER('Resultados General'!$K$11:$K$510,('Resultados General'!$J$11:$J$510='Mapa de Puestos'!$B35)*('Resultados General'!$F$11:$F$510='Mapa de Puestos'!C$26),"")))</f>
        <v>#NAME?</v>
      </c>
      <c r="D35" s="208" t="e">
        <f t="array" aca="1" ref="D35" ca="1">_xlfn.TEXTJOIN(","&amp;CHAR(10),TRUE,_xlfn._xlws.SORT(_xlfn._xlws.FILTER('Resultados General'!$K$11:$K$510,('Resultados General'!$J$11:$J$510='Mapa de Puestos'!$B35)*('Resultados General'!$F$11:$F$510='Mapa de Puestos'!D$26),"")))</f>
        <v>#NAME?</v>
      </c>
      <c r="E35" s="208" t="e">
        <f t="array" aca="1" ref="E35" ca="1">_xlfn.TEXTJOIN(","&amp;CHAR(10),TRUE,_xlfn._xlws.SORT(_xlfn._xlws.FILTER('Resultados General'!$K$11:$K$510,('Resultados General'!$J$11:$J$510='Mapa de Puestos'!$B35)*('Resultados General'!$F$11:$F$510='Mapa de Puestos'!E$26),"")))</f>
        <v>#NAME?</v>
      </c>
      <c r="F35" s="208" t="e">
        <f t="array" aca="1" ref="F35" ca="1">_xlfn.TEXTJOIN(","&amp;CHAR(10),TRUE,_xlfn._xlws.SORT(_xlfn._xlws.FILTER('Resultados General'!$K$11:$K$510,('Resultados General'!$J$11:$J$510='Mapa de Puestos'!$B35)*('Resultados General'!$F$11:$F$510='Mapa de Puestos'!F$26),"")))</f>
        <v>#NAME?</v>
      </c>
      <c r="G35" s="208" t="e">
        <f t="array" aca="1" ref="G35" ca="1">_xlfn.TEXTJOIN(","&amp;CHAR(10),TRUE,_xlfn._xlws.SORT(_xlfn._xlws.FILTER('Resultados General'!$K$11:$K$510,('Resultados General'!$J$11:$J$510='Mapa de Puestos'!$B35)*('Resultados General'!$F$11:$F$510='Mapa de Puestos'!G$26),"")))</f>
        <v>#NAME?</v>
      </c>
      <c r="H35" s="208" t="e">
        <f t="array" aca="1" ref="H35" ca="1">_xlfn.TEXTJOIN(","&amp;CHAR(10),TRUE,_xlfn._xlws.SORT(_xlfn._xlws.FILTER('Resultados General'!$K$11:$K$510,('Resultados General'!$J$11:$J$510='Mapa de Puestos'!$B35)*('Resultados General'!$F$11:$F$510='Mapa de Puestos'!H$26),"")))</f>
        <v>#NAME?</v>
      </c>
      <c r="I35" s="78" t="e">
        <f t="array" aca="1" ref="I35" ca="1">_xlfn.TEXTJOIN(","&amp;CHAR(10),TRUE,_xlfn._xlws.SORT(_xlfn._xlws.FILTER('Resultados General'!$K$11:$K$510,('Resultados General'!$J$11:$J$510='Mapa de Puestos'!$B35)*('Resultados General'!$F$11:$F$510='Mapa de Puestos'!I$26),"")))</f>
        <v>#NAME?</v>
      </c>
      <c r="J35" s="78" t="e">
        <f t="array" aca="1" ref="J35" ca="1">_xlfn.TEXTJOIN(","&amp;CHAR(10),TRUE,_xlfn._xlws.SORT(_xlfn._xlws.FILTER('Resultados General'!$K$11:$K$510,('Resultados General'!$J$11:$J$510='Mapa de Puestos'!$B35)*('Resultados General'!$F$11:$F$510='Mapa de Puestos'!J$26),"")))</f>
        <v>#NAME?</v>
      </c>
      <c r="K35" s="78" t="e">
        <f t="array" aca="1" ref="K35" ca="1">_xlfn.TEXTJOIN(","&amp;CHAR(10),TRUE,_xlfn._xlws.SORT(_xlfn._xlws.FILTER('Resultados General'!$K$11:$K$510,('Resultados General'!$J$11:$J$510='Mapa de Puestos'!$B35)*('Resultados General'!$F$11:$F$510='Mapa de Puestos'!K$26),"")))</f>
        <v>#NAME?</v>
      </c>
      <c r="L35" s="78" t="e">
        <f t="array" aca="1" ref="L35" ca="1">_xlfn.TEXTJOIN(","&amp;CHAR(10),TRUE,_xlfn._xlws.SORT(_xlfn._xlws.FILTER('Resultados General'!$K$11:$K$510,('Resultados General'!$J$11:$J$510='Mapa de Puestos'!$B35)*('Resultados General'!$F$11:$F$510='Mapa de Puestos'!L$26),"")))</f>
        <v>#NAME?</v>
      </c>
      <c r="M35" s="78" t="e">
        <f t="array" aca="1" ref="M35" ca="1">_xlfn.TEXTJOIN(","&amp;CHAR(10),TRUE,_xlfn._xlws.SORT(_xlfn._xlws.FILTER('Resultados General'!$K$11:$K$510,('Resultados General'!$J$11:$J$510='Mapa de Puestos'!$B35)*('Resultados General'!$F$11:$F$510='Mapa de Puestos'!M$26),"")))</f>
        <v>#NAME?</v>
      </c>
      <c r="N35" s="78" t="e">
        <f t="array" aca="1" ref="N35" ca="1">_xlfn.TEXTJOIN(","&amp;CHAR(10),TRUE,_xlfn._xlws.SORT(_xlfn._xlws.FILTER('Resultados General'!$K$11:$K$510,('Resultados General'!$J$11:$J$510='Mapa de Puestos'!$B35)*('Resultados General'!$F$11:$F$510='Mapa de Puestos'!N$26),"")))</f>
        <v>#NAME?</v>
      </c>
      <c r="O35" s="78" t="e">
        <f t="array" aca="1" ref="O35" ca="1">_xlfn.TEXTJOIN(","&amp;CHAR(10),TRUE,_xlfn._xlws.SORT(_xlfn._xlws.FILTER('Resultados General'!$K$11:$K$510,('Resultados General'!$J$11:$J$510='Mapa de Puestos'!$B35)*('Resultados General'!$F$11:$F$510='Mapa de Puestos'!O$26),"")))</f>
        <v>#NAME?</v>
      </c>
      <c r="P35" s="78" t="e">
        <f t="array" aca="1" ref="P35" ca="1">_xlfn.TEXTJOIN(","&amp;CHAR(10),TRUE,_xlfn._xlws.SORT(_xlfn._xlws.FILTER('Resultados General'!$K$11:$K$510,('Resultados General'!$J$11:$J$510='Mapa de Puestos'!$B35)*('Resultados General'!$F$11:$F$510='Mapa de Puestos'!P$26),"")))</f>
        <v>#NAME?</v>
      </c>
      <c r="Q35" s="78" t="e">
        <f t="array" aca="1" ref="Q35" ca="1">_xlfn.TEXTJOIN(","&amp;CHAR(10),TRUE,_xlfn._xlws.SORT(_xlfn._xlws.FILTER('Resultados General'!$K$11:$K$510,('Resultados General'!$J$11:$J$510='Mapa de Puestos'!$B35)*('Resultados General'!$F$11:$F$510='Mapa de Puestos'!Q$26),"")))</f>
        <v>#NAME?</v>
      </c>
      <c r="R35" s="78" t="e">
        <f t="array" aca="1" ref="R35" ca="1">_xlfn.TEXTJOIN(","&amp;CHAR(10),TRUE,_xlfn._xlws.SORT(_xlfn._xlws.FILTER('Resultados General'!$K$11:$K$510,('Resultados General'!$J$11:$J$510='Mapa de Puestos'!$B35)*('Resultados General'!$F$11:$F$510='Mapa de Puestos'!R$26),"")))</f>
        <v>#NAME?</v>
      </c>
      <c r="S35" s="78" t="e">
        <f t="array" aca="1" ref="S35" ca="1">_xlfn.TEXTJOIN(","&amp;CHAR(10),TRUE,_xlfn._xlws.SORT(_xlfn._xlws.FILTER('Resultados General'!$K$11:$K$510,('Resultados General'!$J$11:$J$510='Mapa de Puestos'!$B35)*('Resultados General'!$F$11:$F$510='Mapa de Puestos'!S$26),"")))</f>
        <v>#NAME?</v>
      </c>
      <c r="T35" s="78" t="e">
        <f t="array" aca="1" ref="T35" ca="1">_xlfn.TEXTJOIN(","&amp;CHAR(10),TRUE,_xlfn._xlws.SORT(_xlfn._xlws.FILTER('Resultados General'!$K$11:$K$510,('Resultados General'!$J$11:$J$510='Mapa de Puestos'!$B35)*('Resultados General'!$F$11:$F$510='Mapa de Puestos'!T$26),"")))</f>
        <v>#NAME?</v>
      </c>
      <c r="U35" s="78" t="e">
        <f t="array" aca="1" ref="U35" ca="1">_xlfn.TEXTJOIN(","&amp;CHAR(10),TRUE,_xlfn._xlws.SORT(_xlfn._xlws.FILTER('Resultados General'!$K$11:$K$510,('Resultados General'!$J$11:$J$510='Mapa de Puestos'!$B35)*('Resultados General'!$F$11:$F$510='Mapa de Puestos'!U$26),"")))</f>
        <v>#NAME?</v>
      </c>
      <c r="V35" s="78" t="e">
        <f t="array" aca="1" ref="V35" ca="1">_xlfn.TEXTJOIN(","&amp;CHAR(10),TRUE,_xlfn._xlws.SORT(_xlfn._xlws.FILTER('Resultados General'!$K$11:$K$510,('Resultados General'!$J$11:$J$510='Mapa de Puestos'!$B35)*('Resultados General'!$F$11:$F$510='Mapa de Puestos'!V$26),"")))</f>
        <v>#NAME?</v>
      </c>
      <c r="W35" s="78" t="e">
        <f t="array" aca="1" ref="W35" ca="1">_xlfn.TEXTJOIN(","&amp;CHAR(10),TRUE,_xlfn._xlws.SORT(_xlfn._xlws.FILTER('Resultados General'!$K$11:$K$510,('Resultados General'!$J$11:$J$510='Mapa de Puestos'!$B35)*('Resultados General'!$F$11:$F$510='Mapa de Puestos'!W$26),"")))</f>
        <v>#NAME?</v>
      </c>
      <c r="X35" s="78" t="e">
        <f t="array" aca="1" ref="X35" ca="1">_xlfn.TEXTJOIN(","&amp;CHAR(10),TRUE,_xlfn._xlws.SORT(_xlfn._xlws.FILTER('Resultados General'!$K$11:$K$510,('Resultados General'!$J$11:$J$510='Mapa de Puestos'!$B35)*('Resultados General'!$F$11:$F$510='Mapa de Puestos'!X$26),"")))</f>
        <v>#NAME?</v>
      </c>
      <c r="Y35" s="78" t="e">
        <f t="array" aca="1" ref="Y35" ca="1">_xlfn.TEXTJOIN(","&amp;CHAR(10),TRUE,_xlfn._xlws.SORT(_xlfn._xlws.FILTER('Resultados General'!$K$11:$K$510,('Resultados General'!$J$11:$J$510='Mapa de Puestos'!$B35)*('Resultados General'!$F$11:$F$510='Mapa de Puestos'!Y$26),"")))</f>
        <v>#NAME?</v>
      </c>
      <c r="Z35" s="78" t="e">
        <f t="array" aca="1" ref="Z35" ca="1">_xlfn.TEXTJOIN(","&amp;CHAR(10),TRUE,_xlfn._xlws.SORT(_xlfn._xlws.FILTER('Resultados General'!$K$11:$K$510,('Resultados General'!$J$11:$J$510='Mapa de Puestos'!$B35)*('Resultados General'!$F$11:$F$510='Mapa de Puestos'!Z$26),"")))</f>
        <v>#NAME?</v>
      </c>
      <c r="AA35" s="78" t="e">
        <f t="array" aca="1" ref="AA35" ca="1">_xlfn.TEXTJOIN(","&amp;CHAR(10),TRUE,_xlfn._xlws.SORT(_xlfn._xlws.FILTER('Resultados General'!$K$11:$K$510,('Resultados General'!$J$11:$J$510='Mapa de Puestos'!$B35)*('Resultados General'!$F$11:$F$510='Mapa de Puestos'!AA$26),"")))</f>
        <v>#NAME?</v>
      </c>
      <c r="AB35" s="78" t="e">
        <f t="array" aca="1" ref="AB35" ca="1">_xlfn.TEXTJOIN(","&amp;CHAR(10),TRUE,_xlfn._xlws.SORT(_xlfn._xlws.FILTER('Resultados General'!$K$11:$K$510,('Resultados General'!$J$11:$J$510='Mapa de Puestos'!$B35)*('Resultados General'!$F$11:$F$510='Mapa de Puestos'!AB$26),"")))</f>
        <v>#NAME?</v>
      </c>
      <c r="AC35" s="78" t="e">
        <f t="array" aca="1" ref="AC35" ca="1">_xlfn.TEXTJOIN(","&amp;CHAR(10),TRUE,_xlfn._xlws.SORT(_xlfn._xlws.FILTER('Resultados General'!$K$11:$K$510,('Resultados General'!$J$11:$J$510='Mapa de Puestos'!$B35)*('Resultados General'!$F$11:$F$510='Mapa de Puestos'!AC$26),"")))</f>
        <v>#NAME?</v>
      </c>
      <c r="AD35" s="78" t="e">
        <f t="array" aca="1" ref="AD35" ca="1">_xlfn.TEXTJOIN(","&amp;CHAR(10),TRUE,_xlfn._xlws.SORT(_xlfn._xlws.FILTER('Resultados General'!$K$11:$K$510,('Resultados General'!$J$11:$J$510='Mapa de Puestos'!$B35)*('Resultados General'!$F$11:$F$510='Mapa de Puestos'!AD$26),"")))</f>
        <v>#NAME?</v>
      </c>
      <c r="AE35" s="78" t="e">
        <f t="array" aca="1" ref="AE35" ca="1">_xlfn.TEXTJOIN(","&amp;CHAR(10),TRUE,_xlfn._xlws.SORT(_xlfn._xlws.FILTER('Resultados General'!$K$11:$K$510,('Resultados General'!$J$11:$J$510='Mapa de Puestos'!$B35)*('Resultados General'!$F$11:$F$510='Mapa de Puestos'!AE$26),"")))</f>
        <v>#NAME?</v>
      </c>
      <c r="AF35" s="78" t="e">
        <f t="array" aca="1" ref="AF35" ca="1">_xlfn.TEXTJOIN(","&amp;CHAR(10),TRUE,_xlfn._xlws.SORT(_xlfn._xlws.FILTER('Resultados General'!$K$11:$K$510,('Resultados General'!$J$11:$J$510='Mapa de Puestos'!$B35)*('Resultados General'!$F$11:$F$510='Mapa de Puestos'!AF$26),"")))</f>
        <v>#NAME?</v>
      </c>
      <c r="AG35" s="78" t="e">
        <f t="array" aca="1" ref="AG35" ca="1">_xlfn.TEXTJOIN(","&amp;CHAR(10),TRUE,_xlfn._xlws.SORT(_xlfn._xlws.FILTER('Resultados General'!$K$11:$K$510,('Resultados General'!$J$11:$J$510='Mapa de Puestos'!$B35)*('Resultados General'!$F$11:$F$510='Mapa de Puestos'!AG$26),"")))</f>
        <v>#NAME?</v>
      </c>
      <c r="AH35" s="78" t="e">
        <f t="array" aca="1" ref="AH35" ca="1">_xlfn.TEXTJOIN(","&amp;CHAR(10),TRUE,_xlfn._xlws.SORT(_xlfn._xlws.FILTER('Resultados General'!$K$11:$K$510,('Resultados General'!$J$11:$J$510='Mapa de Puestos'!$B35)*('Resultados General'!$F$11:$F$510='Mapa de Puestos'!AH$26),"")))</f>
        <v>#NAME?</v>
      </c>
      <c r="AI35" s="78" t="e">
        <f t="array" aca="1" ref="AI35" ca="1">_xlfn.TEXTJOIN(","&amp;CHAR(10),TRUE,_xlfn._xlws.SORT(_xlfn._xlws.FILTER('Resultados General'!$K$11:$K$510,('Resultados General'!$J$11:$J$510='Mapa de Puestos'!$B35)*('Resultados General'!$F$11:$F$510='Mapa de Puestos'!AI$26),"")))</f>
        <v>#NAME?</v>
      </c>
      <c r="AJ35" s="78" t="e">
        <f t="array" aca="1" ref="AJ35" ca="1">_xlfn.TEXTJOIN(","&amp;CHAR(10),TRUE,_xlfn._xlws.SORT(_xlfn._xlws.FILTER('Resultados General'!$K$11:$K$510,('Resultados General'!$J$11:$J$510='Mapa de Puestos'!$B35)*('Resultados General'!$F$11:$F$510='Mapa de Puestos'!AJ$26),"")))</f>
        <v>#NAME?</v>
      </c>
      <c r="AK35" s="78" t="e">
        <f t="array" aca="1" ref="AK35" ca="1">_xlfn.TEXTJOIN(","&amp;CHAR(10),TRUE,_xlfn._xlws.SORT(_xlfn._xlws.FILTER('Resultados General'!$K$11:$K$510,('Resultados General'!$J$11:$J$510='Mapa de Puestos'!$B35)*('Resultados General'!$F$11:$F$510='Mapa de Puestos'!AK$26),"")))</f>
        <v>#NAME?</v>
      </c>
      <c r="AL35" s="78" t="e">
        <f t="array" aca="1" ref="AL35" ca="1">_xlfn.TEXTJOIN(","&amp;CHAR(10),TRUE,_xlfn._xlws.SORT(_xlfn._xlws.FILTER('Resultados General'!$K$11:$K$510,('Resultados General'!$J$11:$J$510='Mapa de Puestos'!$B35)*('Resultados General'!$F$11:$F$510='Mapa de Puestos'!AL$26),"")))</f>
        <v>#NAME?</v>
      </c>
      <c r="AM35" s="78" t="e">
        <f t="array" aca="1" ref="AM35" ca="1">_xlfn.TEXTJOIN(","&amp;CHAR(10),TRUE,_xlfn._xlws.SORT(_xlfn._xlws.FILTER('Resultados General'!$K$11:$K$510,('Resultados General'!$J$11:$J$510='Mapa de Puestos'!$B35)*('Resultados General'!$F$11:$F$510='Mapa de Puestos'!AM$26),"")))</f>
        <v>#NAME?</v>
      </c>
      <c r="AN35" s="78" t="e">
        <f t="array" aca="1" ref="AN35" ca="1">_xlfn.TEXTJOIN(","&amp;CHAR(10),TRUE,_xlfn._xlws.SORT(_xlfn._xlws.FILTER('Resultados General'!$K$11:$K$510,('Resultados General'!$J$11:$J$510='Mapa de Puestos'!$B35)*('Resultados General'!$F$11:$F$510='Mapa de Puestos'!AN$26),"")))</f>
        <v>#NAME?</v>
      </c>
      <c r="AO35" s="78" t="e">
        <f t="array" aca="1" ref="AO35" ca="1">_xlfn.TEXTJOIN(","&amp;CHAR(10),TRUE,_xlfn._xlws.SORT(_xlfn._xlws.FILTER('Resultados General'!$K$11:$K$510,('Resultados General'!$J$11:$J$510='Mapa de Puestos'!$B35)*('Resultados General'!$F$11:$F$510='Mapa de Puestos'!AO$26),"")))</f>
        <v>#NAME?</v>
      </c>
      <c r="AP35" s="78" t="e">
        <f t="array" aca="1" ref="AP35" ca="1">_xlfn.TEXTJOIN(","&amp;CHAR(10),TRUE,_xlfn._xlws.SORT(_xlfn._xlws.FILTER('Resultados General'!$K$11:$K$510,('Resultados General'!$J$11:$J$510='Mapa de Puestos'!$B35)*('Resultados General'!$F$11:$F$510='Mapa de Puestos'!AP$26),"")))</f>
        <v>#NAME?</v>
      </c>
      <c r="AQ35" s="78" t="e">
        <f t="array" aca="1" ref="AQ35" ca="1">_xlfn.TEXTJOIN(","&amp;CHAR(10),TRUE,_xlfn._xlws.SORT(_xlfn._xlws.FILTER('Resultados General'!$K$11:$K$510,('Resultados General'!$J$11:$J$510='Mapa de Puestos'!$B35)*('Resultados General'!$F$11:$F$510='Mapa de Puestos'!AQ$26),"")))</f>
        <v>#NAME?</v>
      </c>
      <c r="AR35" s="78" t="e">
        <f t="array" aca="1" ref="AR35" ca="1">_xlfn.TEXTJOIN(","&amp;CHAR(10),TRUE,_xlfn._xlws.SORT(_xlfn._xlws.FILTER('Resultados General'!$K$11:$K$510,('Resultados General'!$J$11:$J$510='Mapa de Puestos'!$B35)*('Resultados General'!$F$11:$F$510='Mapa de Puestos'!AR$26),"")))</f>
        <v>#NAME?</v>
      </c>
      <c r="AS35" s="78" t="e">
        <f t="array" aca="1" ref="AS35" ca="1">_xlfn.TEXTJOIN(","&amp;CHAR(10),TRUE,_xlfn._xlws.SORT(_xlfn._xlws.FILTER('Resultados General'!$K$11:$K$510,('Resultados General'!$J$11:$J$510='Mapa de Puestos'!$B35)*('Resultados General'!$F$11:$F$510='Mapa de Puestos'!AS$26),"")))</f>
        <v>#NAME?</v>
      </c>
      <c r="AT35" s="78" t="e">
        <f t="array" aca="1" ref="AT35" ca="1">_xlfn.TEXTJOIN(","&amp;CHAR(10),TRUE,_xlfn._xlws.SORT(_xlfn._xlws.FILTER('Resultados General'!$K$11:$K$510,('Resultados General'!$J$11:$J$510='Mapa de Puestos'!$B35)*('Resultados General'!$F$11:$F$510='Mapa de Puestos'!AT$26),"")))</f>
        <v>#NAME?</v>
      </c>
      <c r="AU35" s="78" t="e">
        <f t="array" aca="1" ref="AU35" ca="1">_xlfn.TEXTJOIN(","&amp;CHAR(10),TRUE,_xlfn._xlws.SORT(_xlfn._xlws.FILTER('Resultados General'!$K$11:$K$510,('Resultados General'!$J$11:$J$510='Mapa de Puestos'!$B35)*('Resultados General'!$F$11:$F$510='Mapa de Puestos'!AU$26),"")))</f>
        <v>#NAME?</v>
      </c>
      <c r="AV35" s="78" t="e">
        <f t="array" aca="1" ref="AV35" ca="1">_xlfn.TEXTJOIN(","&amp;CHAR(10),TRUE,_xlfn._xlws.SORT(_xlfn._xlws.FILTER('Resultados General'!$K$11:$K$510,('Resultados General'!$J$11:$J$510='Mapa de Puestos'!$B35)*('Resultados General'!$F$11:$F$510='Mapa de Puestos'!AV$26),"")))</f>
        <v>#NAME?</v>
      </c>
      <c r="AW35" s="78" t="e">
        <f t="array" aca="1" ref="AW35" ca="1">_xlfn.TEXTJOIN(","&amp;CHAR(10),TRUE,_xlfn._xlws.SORT(_xlfn._xlws.FILTER('Resultados General'!$K$11:$K$510,('Resultados General'!$J$11:$J$510='Mapa de Puestos'!$B35)*('Resultados General'!$F$11:$F$510='Mapa de Puestos'!AW$26),"")))</f>
        <v>#NAME?</v>
      </c>
      <c r="AX35" s="78" t="e">
        <f t="array" aca="1" ref="AX35" ca="1">_xlfn.TEXTJOIN(","&amp;CHAR(10),TRUE,_xlfn._xlws.SORT(_xlfn._xlws.FILTER('Resultados General'!$K$11:$K$510,('Resultados General'!$J$11:$J$510='Mapa de Puestos'!$B35)*('Resultados General'!$F$11:$F$510='Mapa de Puestos'!AX$26),"")))</f>
        <v>#NAME?</v>
      </c>
      <c r="AY35" s="78" t="e">
        <f t="array" aca="1" ref="AY35" ca="1">_xlfn.TEXTJOIN(","&amp;CHAR(10),TRUE,_xlfn._xlws.SORT(_xlfn._xlws.FILTER('Resultados General'!$K$11:$K$510,('Resultados General'!$J$11:$J$510='Mapa de Puestos'!$B35)*('Resultados General'!$F$11:$F$510='Mapa de Puestos'!AY$26),"")))</f>
        <v>#NAME?</v>
      </c>
      <c r="AZ35" s="78" t="e">
        <f t="array" aca="1" ref="AZ35" ca="1">_xlfn.TEXTJOIN(","&amp;CHAR(10),TRUE,_xlfn._xlws.SORT(_xlfn._xlws.FILTER('Resultados General'!$K$11:$K$510,('Resultados General'!$J$11:$J$510='Mapa de Puestos'!$B35)*('Resultados General'!$F$11:$F$510='Mapa de Puestos'!AZ$26),"")))</f>
        <v>#NAME?</v>
      </c>
      <c r="BA35" s="78" t="e">
        <f t="array" aca="1" ref="BA35" ca="1">_xlfn.TEXTJOIN(","&amp;CHAR(10),TRUE,_xlfn._xlws.SORT(_xlfn._xlws.FILTER('Resultados General'!$K$11:$K$510,('Resultados General'!$J$11:$J$510='Mapa de Puestos'!$B35)*('Resultados General'!$F$11:$F$510='Mapa de Puestos'!BA$26),"")))</f>
        <v>#NAME?</v>
      </c>
      <c r="BB35" s="78" t="e">
        <f t="array" aca="1" ref="BB35" ca="1">_xlfn.TEXTJOIN(","&amp;CHAR(10),TRUE,_xlfn._xlws.SORT(_xlfn._xlws.FILTER('Resultados General'!$K$11:$K$510,('Resultados General'!$J$11:$J$510='Mapa de Puestos'!$B35)*('Resultados General'!$F$11:$F$510='Mapa de Puestos'!BB$26),"")))</f>
        <v>#NAME?</v>
      </c>
      <c r="BC35" s="78" t="e">
        <f t="array" aca="1" ref="BC35" ca="1">_xlfn.TEXTJOIN(","&amp;CHAR(10),TRUE,_xlfn._xlws.SORT(_xlfn._xlws.FILTER('Resultados General'!$K$11:$K$510,('Resultados General'!$J$11:$J$510='Mapa de Puestos'!$B35)*('Resultados General'!$F$11:$F$510='Mapa de Puestos'!BC$26),"")))</f>
        <v>#NAME?</v>
      </c>
      <c r="BD35" s="78" t="e">
        <f t="array" aca="1" ref="BD35" ca="1">_xlfn.TEXTJOIN(","&amp;CHAR(10),TRUE,_xlfn._xlws.SORT(_xlfn._xlws.FILTER('Resultados General'!$K$11:$K$510,('Resultados General'!$J$11:$J$510='Mapa de Puestos'!$B35)*('Resultados General'!$F$11:$F$510='Mapa de Puestos'!BD$26),"")))</f>
        <v>#NAME?</v>
      </c>
      <c r="BE35" s="78" t="e">
        <f t="array" aca="1" ref="BE35" ca="1">_xlfn.TEXTJOIN(","&amp;CHAR(10),TRUE,_xlfn._xlws.SORT(_xlfn._xlws.FILTER('Resultados General'!$K$11:$K$510,('Resultados General'!$J$11:$J$510='Mapa de Puestos'!$B35)*('Resultados General'!$F$11:$F$510='Mapa de Puestos'!BE$26),"")))</f>
        <v>#NAME?</v>
      </c>
      <c r="BF35" s="78" t="e">
        <f t="array" aca="1" ref="BF35" ca="1">_xlfn.TEXTJOIN(","&amp;CHAR(10),TRUE,_xlfn._xlws.SORT(_xlfn._xlws.FILTER('Resultados General'!$K$11:$K$510,('Resultados General'!$J$11:$J$510='Mapa de Puestos'!$B35)*('Resultados General'!$F$11:$F$510='Mapa de Puestos'!BF$26),"")))</f>
        <v>#NAME?</v>
      </c>
      <c r="BG35" s="78" t="e">
        <f t="array" aca="1" ref="BG35" ca="1">_xlfn.TEXTJOIN(","&amp;CHAR(10),TRUE,_xlfn._xlws.SORT(_xlfn._xlws.FILTER('Resultados General'!$K$11:$K$510,('Resultados General'!$J$11:$J$510='Mapa de Puestos'!$B35)*('Resultados General'!$F$11:$F$510='Mapa de Puestos'!BG$26),"")))</f>
        <v>#NAME?</v>
      </c>
      <c r="BH35" s="78" t="e">
        <f t="array" aca="1" ref="BH35" ca="1">_xlfn.TEXTJOIN(","&amp;CHAR(10),TRUE,_xlfn._xlws.SORT(_xlfn._xlws.FILTER('Resultados General'!$K$11:$K$510,('Resultados General'!$J$11:$J$510='Mapa de Puestos'!$B35)*('Resultados General'!$F$11:$F$510='Mapa de Puestos'!BH$26),"")))</f>
        <v>#NAME?</v>
      </c>
      <c r="BI35" s="78" t="e">
        <f t="array" aca="1" ref="BI35" ca="1">_xlfn.TEXTJOIN(","&amp;CHAR(10),TRUE,_xlfn._xlws.SORT(_xlfn._xlws.FILTER('Resultados General'!$K$11:$K$510,('Resultados General'!$J$11:$J$510='Mapa de Puestos'!$B35)*('Resultados General'!$F$11:$F$510='Mapa de Puestos'!BI$26),"")))</f>
        <v>#NAME?</v>
      </c>
      <c r="BJ35" s="78" t="e">
        <f t="array" aca="1" ref="BJ35" ca="1">_xlfn.TEXTJOIN(","&amp;CHAR(10),TRUE,_xlfn._xlws.SORT(_xlfn._xlws.FILTER('Resultados General'!$K$11:$K$510,('Resultados General'!$J$11:$J$510='Mapa de Puestos'!$B35)*('Resultados General'!$F$11:$F$510='Mapa de Puestos'!BJ$26),"")))</f>
        <v>#NAME?</v>
      </c>
      <c r="BK35" s="78" t="e">
        <f t="array" aca="1" ref="BK35" ca="1">_xlfn.TEXTJOIN(","&amp;CHAR(10),TRUE,_xlfn._xlws.SORT(_xlfn._xlws.FILTER('Resultados General'!$K$11:$K$510,('Resultados General'!$J$11:$J$510='Mapa de Puestos'!$B35)*('Resultados General'!$F$11:$F$510='Mapa de Puestos'!BK$26),"")))</f>
        <v>#NAME?</v>
      </c>
      <c r="BL35" s="78" t="e">
        <f t="array" aca="1" ref="BL35" ca="1">_xlfn.TEXTJOIN(","&amp;CHAR(10),TRUE,_xlfn._xlws.SORT(_xlfn._xlws.FILTER('Resultados General'!$K$11:$K$510,('Resultados General'!$J$11:$J$510='Mapa de Puestos'!$B35)*('Resultados General'!$F$11:$F$510='Mapa de Puestos'!BL$26),"")))</f>
        <v>#NAME?</v>
      </c>
    </row>
    <row r="36" spans="1:64" ht="80.099999999999994" customHeight="1">
      <c r="B36" s="194" t="s">
        <v>200</v>
      </c>
      <c r="C36" s="208" t="e">
        <f t="array" aca="1" ref="C36" ca="1">_xlfn.TEXTJOIN(","&amp;CHAR(10),TRUE,_xlfn._xlws.SORT(_xlfn._xlws.FILTER('Resultados General'!$K$11:$K$510,('Resultados General'!$J$11:$J$510='Mapa de Puestos'!$B36)*('Resultados General'!$F$11:$F$510='Mapa de Puestos'!C$26),"")))</f>
        <v>#NAME?</v>
      </c>
      <c r="D36" s="208" t="e">
        <f t="array" aca="1" ref="D36" ca="1">_xlfn.TEXTJOIN(","&amp;CHAR(10),TRUE,_xlfn._xlws.SORT(_xlfn._xlws.FILTER('Resultados General'!$K$11:$K$510,('Resultados General'!$J$11:$J$510='Mapa de Puestos'!$B36)*('Resultados General'!$F$11:$F$510='Mapa de Puestos'!D$26),"")))</f>
        <v>#NAME?</v>
      </c>
      <c r="E36" s="208" t="e">
        <f t="array" aca="1" ref="E36" ca="1">_xlfn.TEXTJOIN(","&amp;CHAR(10),TRUE,_xlfn._xlws.SORT(_xlfn._xlws.FILTER('Resultados General'!$K$11:$K$510,('Resultados General'!$J$11:$J$510='Mapa de Puestos'!$B36)*('Resultados General'!$F$11:$F$510='Mapa de Puestos'!E$26),"")))</f>
        <v>#NAME?</v>
      </c>
      <c r="F36" s="208" t="e">
        <f t="array" aca="1" ref="F36" ca="1">_xlfn.TEXTJOIN(","&amp;CHAR(10),TRUE,_xlfn._xlws.SORT(_xlfn._xlws.FILTER('Resultados General'!$K$11:$K$510,('Resultados General'!$J$11:$J$510='Mapa de Puestos'!$B36)*('Resultados General'!$F$11:$F$510='Mapa de Puestos'!F$26),"")))</f>
        <v>#NAME?</v>
      </c>
      <c r="G36" s="208" t="e">
        <f t="array" aca="1" ref="G36" ca="1">_xlfn.TEXTJOIN(","&amp;CHAR(10),TRUE,_xlfn._xlws.SORT(_xlfn._xlws.FILTER('Resultados General'!$K$11:$K$510,('Resultados General'!$J$11:$J$510='Mapa de Puestos'!$B36)*('Resultados General'!$F$11:$F$510='Mapa de Puestos'!G$26),"")))</f>
        <v>#NAME?</v>
      </c>
      <c r="H36" s="208" t="e">
        <f t="array" aca="1" ref="H36" ca="1">_xlfn.TEXTJOIN(","&amp;CHAR(10),TRUE,_xlfn._xlws.SORT(_xlfn._xlws.FILTER('Resultados General'!$K$11:$K$510,('Resultados General'!$J$11:$J$510='Mapa de Puestos'!$B36)*('Resultados General'!$F$11:$F$510='Mapa de Puestos'!H$26),"")))</f>
        <v>#NAME?</v>
      </c>
      <c r="I36" s="78" t="e">
        <f t="array" aca="1" ref="I36" ca="1">_xlfn.TEXTJOIN(","&amp;CHAR(10),TRUE,_xlfn._xlws.SORT(_xlfn._xlws.FILTER('Resultados General'!$K$11:$K$510,('Resultados General'!$J$11:$J$510='Mapa de Puestos'!$B36)*('Resultados General'!$F$11:$F$510='Mapa de Puestos'!I$26),"")))</f>
        <v>#NAME?</v>
      </c>
      <c r="J36" s="78" t="e">
        <f t="array" aca="1" ref="J36" ca="1">_xlfn.TEXTJOIN(","&amp;CHAR(10),TRUE,_xlfn._xlws.SORT(_xlfn._xlws.FILTER('Resultados General'!$K$11:$K$510,('Resultados General'!$J$11:$J$510='Mapa de Puestos'!$B36)*('Resultados General'!$F$11:$F$510='Mapa de Puestos'!J$26),"")))</f>
        <v>#NAME?</v>
      </c>
      <c r="K36" s="78" t="e">
        <f t="array" aca="1" ref="K36" ca="1">_xlfn.TEXTJOIN(","&amp;CHAR(10),TRUE,_xlfn._xlws.SORT(_xlfn._xlws.FILTER('Resultados General'!$K$11:$K$510,('Resultados General'!$J$11:$J$510='Mapa de Puestos'!$B36)*('Resultados General'!$F$11:$F$510='Mapa de Puestos'!K$26),"")))</f>
        <v>#NAME?</v>
      </c>
      <c r="L36" s="78" t="e">
        <f t="array" aca="1" ref="L36" ca="1">_xlfn.TEXTJOIN(","&amp;CHAR(10),TRUE,_xlfn._xlws.SORT(_xlfn._xlws.FILTER('Resultados General'!$K$11:$K$510,('Resultados General'!$J$11:$J$510='Mapa de Puestos'!$B36)*('Resultados General'!$F$11:$F$510='Mapa de Puestos'!L$26),"")))</f>
        <v>#NAME?</v>
      </c>
      <c r="M36" s="78" t="e">
        <f t="array" aca="1" ref="M36" ca="1">_xlfn.TEXTJOIN(","&amp;CHAR(10),TRUE,_xlfn._xlws.SORT(_xlfn._xlws.FILTER('Resultados General'!$K$11:$K$510,('Resultados General'!$J$11:$J$510='Mapa de Puestos'!$B36)*('Resultados General'!$F$11:$F$510='Mapa de Puestos'!M$26),"")))</f>
        <v>#NAME?</v>
      </c>
      <c r="N36" s="78" t="e">
        <f t="array" aca="1" ref="N36" ca="1">_xlfn.TEXTJOIN(","&amp;CHAR(10),TRUE,_xlfn._xlws.SORT(_xlfn._xlws.FILTER('Resultados General'!$K$11:$K$510,('Resultados General'!$J$11:$J$510='Mapa de Puestos'!$B36)*('Resultados General'!$F$11:$F$510='Mapa de Puestos'!N$26),"")))</f>
        <v>#NAME?</v>
      </c>
      <c r="O36" s="78" t="e">
        <f t="array" aca="1" ref="O36" ca="1">_xlfn.TEXTJOIN(","&amp;CHAR(10),TRUE,_xlfn._xlws.SORT(_xlfn._xlws.FILTER('Resultados General'!$K$11:$K$510,('Resultados General'!$J$11:$J$510='Mapa de Puestos'!$B36)*('Resultados General'!$F$11:$F$510='Mapa de Puestos'!O$26),"")))</f>
        <v>#NAME?</v>
      </c>
      <c r="P36" s="78" t="e">
        <f t="array" aca="1" ref="P36" ca="1">_xlfn.TEXTJOIN(","&amp;CHAR(10),TRUE,_xlfn._xlws.SORT(_xlfn._xlws.FILTER('Resultados General'!$K$11:$K$510,('Resultados General'!$J$11:$J$510='Mapa de Puestos'!$B36)*('Resultados General'!$F$11:$F$510='Mapa de Puestos'!P$26),"")))</f>
        <v>#NAME?</v>
      </c>
      <c r="Q36" s="78" t="e">
        <f t="array" aca="1" ref="Q36" ca="1">_xlfn.TEXTJOIN(","&amp;CHAR(10),TRUE,_xlfn._xlws.SORT(_xlfn._xlws.FILTER('Resultados General'!$K$11:$K$510,('Resultados General'!$J$11:$J$510='Mapa de Puestos'!$B36)*('Resultados General'!$F$11:$F$510='Mapa de Puestos'!Q$26),"")))</f>
        <v>#NAME?</v>
      </c>
      <c r="R36" s="78" t="e">
        <f t="array" aca="1" ref="R36" ca="1">_xlfn.TEXTJOIN(","&amp;CHAR(10),TRUE,_xlfn._xlws.SORT(_xlfn._xlws.FILTER('Resultados General'!$K$11:$K$510,('Resultados General'!$J$11:$J$510='Mapa de Puestos'!$B36)*('Resultados General'!$F$11:$F$510='Mapa de Puestos'!R$26),"")))</f>
        <v>#NAME?</v>
      </c>
      <c r="S36" s="78" t="e">
        <f t="array" aca="1" ref="S36" ca="1">_xlfn.TEXTJOIN(","&amp;CHAR(10),TRUE,_xlfn._xlws.SORT(_xlfn._xlws.FILTER('Resultados General'!$K$11:$K$510,('Resultados General'!$J$11:$J$510='Mapa de Puestos'!$B36)*('Resultados General'!$F$11:$F$510='Mapa de Puestos'!S$26),"")))</f>
        <v>#NAME?</v>
      </c>
      <c r="T36" s="78" t="e">
        <f t="array" aca="1" ref="T36" ca="1">_xlfn.TEXTJOIN(","&amp;CHAR(10),TRUE,_xlfn._xlws.SORT(_xlfn._xlws.FILTER('Resultados General'!$K$11:$K$510,('Resultados General'!$J$11:$J$510='Mapa de Puestos'!$B36)*('Resultados General'!$F$11:$F$510='Mapa de Puestos'!T$26),"")))</f>
        <v>#NAME?</v>
      </c>
      <c r="U36" s="78" t="e">
        <f t="array" aca="1" ref="U36" ca="1">_xlfn.TEXTJOIN(","&amp;CHAR(10),TRUE,_xlfn._xlws.SORT(_xlfn._xlws.FILTER('Resultados General'!$K$11:$K$510,('Resultados General'!$J$11:$J$510='Mapa de Puestos'!$B36)*('Resultados General'!$F$11:$F$510='Mapa de Puestos'!U$26),"")))</f>
        <v>#NAME?</v>
      </c>
      <c r="V36" s="78" t="e">
        <f t="array" aca="1" ref="V36" ca="1">_xlfn.TEXTJOIN(","&amp;CHAR(10),TRUE,_xlfn._xlws.SORT(_xlfn._xlws.FILTER('Resultados General'!$K$11:$K$510,('Resultados General'!$J$11:$J$510='Mapa de Puestos'!$B36)*('Resultados General'!$F$11:$F$510='Mapa de Puestos'!V$26),"")))</f>
        <v>#NAME?</v>
      </c>
      <c r="W36" s="78" t="e">
        <f t="array" aca="1" ref="W36" ca="1">_xlfn.TEXTJOIN(","&amp;CHAR(10),TRUE,_xlfn._xlws.SORT(_xlfn._xlws.FILTER('Resultados General'!$K$11:$K$510,('Resultados General'!$J$11:$J$510='Mapa de Puestos'!$B36)*('Resultados General'!$F$11:$F$510='Mapa de Puestos'!W$26),"")))</f>
        <v>#NAME?</v>
      </c>
      <c r="X36" s="78" t="e">
        <f t="array" aca="1" ref="X36" ca="1">_xlfn.TEXTJOIN(","&amp;CHAR(10),TRUE,_xlfn._xlws.SORT(_xlfn._xlws.FILTER('Resultados General'!$K$11:$K$510,('Resultados General'!$J$11:$J$510='Mapa de Puestos'!$B36)*('Resultados General'!$F$11:$F$510='Mapa de Puestos'!X$26),"")))</f>
        <v>#NAME?</v>
      </c>
      <c r="Y36" s="78" t="e">
        <f t="array" aca="1" ref="Y36" ca="1">_xlfn.TEXTJOIN(","&amp;CHAR(10),TRUE,_xlfn._xlws.SORT(_xlfn._xlws.FILTER('Resultados General'!$K$11:$K$510,('Resultados General'!$J$11:$J$510='Mapa de Puestos'!$B36)*('Resultados General'!$F$11:$F$510='Mapa de Puestos'!Y$26),"")))</f>
        <v>#NAME?</v>
      </c>
      <c r="Z36" s="78" t="e">
        <f t="array" aca="1" ref="Z36" ca="1">_xlfn.TEXTJOIN(","&amp;CHAR(10),TRUE,_xlfn._xlws.SORT(_xlfn._xlws.FILTER('Resultados General'!$K$11:$K$510,('Resultados General'!$J$11:$J$510='Mapa de Puestos'!$B36)*('Resultados General'!$F$11:$F$510='Mapa de Puestos'!Z$26),"")))</f>
        <v>#NAME?</v>
      </c>
      <c r="AA36" s="78" t="e">
        <f t="array" aca="1" ref="AA36" ca="1">_xlfn.TEXTJOIN(","&amp;CHAR(10),TRUE,_xlfn._xlws.SORT(_xlfn._xlws.FILTER('Resultados General'!$K$11:$K$510,('Resultados General'!$J$11:$J$510='Mapa de Puestos'!$B36)*('Resultados General'!$F$11:$F$510='Mapa de Puestos'!AA$26),"")))</f>
        <v>#NAME?</v>
      </c>
      <c r="AB36" s="78" t="e">
        <f t="array" aca="1" ref="AB36" ca="1">_xlfn.TEXTJOIN(","&amp;CHAR(10),TRUE,_xlfn._xlws.SORT(_xlfn._xlws.FILTER('Resultados General'!$K$11:$K$510,('Resultados General'!$J$11:$J$510='Mapa de Puestos'!$B36)*('Resultados General'!$F$11:$F$510='Mapa de Puestos'!AB$26),"")))</f>
        <v>#NAME?</v>
      </c>
      <c r="AC36" s="78" t="e">
        <f t="array" aca="1" ref="AC36" ca="1">_xlfn.TEXTJOIN(","&amp;CHAR(10),TRUE,_xlfn._xlws.SORT(_xlfn._xlws.FILTER('Resultados General'!$K$11:$K$510,('Resultados General'!$J$11:$J$510='Mapa de Puestos'!$B36)*('Resultados General'!$F$11:$F$510='Mapa de Puestos'!AC$26),"")))</f>
        <v>#NAME?</v>
      </c>
      <c r="AD36" s="78" t="e">
        <f t="array" aca="1" ref="AD36" ca="1">_xlfn.TEXTJOIN(","&amp;CHAR(10),TRUE,_xlfn._xlws.SORT(_xlfn._xlws.FILTER('Resultados General'!$K$11:$K$510,('Resultados General'!$J$11:$J$510='Mapa de Puestos'!$B36)*('Resultados General'!$F$11:$F$510='Mapa de Puestos'!AD$26),"")))</f>
        <v>#NAME?</v>
      </c>
      <c r="AE36" s="78" t="e">
        <f t="array" aca="1" ref="AE36" ca="1">_xlfn.TEXTJOIN(","&amp;CHAR(10),TRUE,_xlfn._xlws.SORT(_xlfn._xlws.FILTER('Resultados General'!$K$11:$K$510,('Resultados General'!$J$11:$J$510='Mapa de Puestos'!$B36)*('Resultados General'!$F$11:$F$510='Mapa de Puestos'!AE$26),"")))</f>
        <v>#NAME?</v>
      </c>
      <c r="AF36" s="78" t="e">
        <f t="array" aca="1" ref="AF36" ca="1">_xlfn.TEXTJOIN(","&amp;CHAR(10),TRUE,_xlfn._xlws.SORT(_xlfn._xlws.FILTER('Resultados General'!$K$11:$K$510,('Resultados General'!$J$11:$J$510='Mapa de Puestos'!$B36)*('Resultados General'!$F$11:$F$510='Mapa de Puestos'!AF$26),"")))</f>
        <v>#NAME?</v>
      </c>
      <c r="AG36" s="78" t="e">
        <f t="array" aca="1" ref="AG36" ca="1">_xlfn.TEXTJOIN(","&amp;CHAR(10),TRUE,_xlfn._xlws.SORT(_xlfn._xlws.FILTER('Resultados General'!$K$11:$K$510,('Resultados General'!$J$11:$J$510='Mapa de Puestos'!$B36)*('Resultados General'!$F$11:$F$510='Mapa de Puestos'!AG$26),"")))</f>
        <v>#NAME?</v>
      </c>
      <c r="AH36" s="78" t="e">
        <f t="array" aca="1" ref="AH36" ca="1">_xlfn.TEXTJOIN(","&amp;CHAR(10),TRUE,_xlfn._xlws.SORT(_xlfn._xlws.FILTER('Resultados General'!$K$11:$K$510,('Resultados General'!$J$11:$J$510='Mapa de Puestos'!$B36)*('Resultados General'!$F$11:$F$510='Mapa de Puestos'!AH$26),"")))</f>
        <v>#NAME?</v>
      </c>
      <c r="AI36" s="78" t="e">
        <f t="array" aca="1" ref="AI36" ca="1">_xlfn.TEXTJOIN(","&amp;CHAR(10),TRUE,_xlfn._xlws.SORT(_xlfn._xlws.FILTER('Resultados General'!$K$11:$K$510,('Resultados General'!$J$11:$J$510='Mapa de Puestos'!$B36)*('Resultados General'!$F$11:$F$510='Mapa de Puestos'!AI$26),"")))</f>
        <v>#NAME?</v>
      </c>
      <c r="AJ36" s="78" t="e">
        <f t="array" aca="1" ref="AJ36" ca="1">_xlfn.TEXTJOIN(","&amp;CHAR(10),TRUE,_xlfn._xlws.SORT(_xlfn._xlws.FILTER('Resultados General'!$K$11:$K$510,('Resultados General'!$J$11:$J$510='Mapa de Puestos'!$B36)*('Resultados General'!$F$11:$F$510='Mapa de Puestos'!AJ$26),"")))</f>
        <v>#NAME?</v>
      </c>
      <c r="AK36" s="78" t="e">
        <f t="array" aca="1" ref="AK36" ca="1">_xlfn.TEXTJOIN(","&amp;CHAR(10),TRUE,_xlfn._xlws.SORT(_xlfn._xlws.FILTER('Resultados General'!$K$11:$K$510,('Resultados General'!$J$11:$J$510='Mapa de Puestos'!$B36)*('Resultados General'!$F$11:$F$510='Mapa de Puestos'!AK$26),"")))</f>
        <v>#NAME?</v>
      </c>
      <c r="AL36" s="78" t="e">
        <f t="array" aca="1" ref="AL36" ca="1">_xlfn.TEXTJOIN(","&amp;CHAR(10),TRUE,_xlfn._xlws.SORT(_xlfn._xlws.FILTER('Resultados General'!$K$11:$K$510,('Resultados General'!$J$11:$J$510='Mapa de Puestos'!$B36)*('Resultados General'!$F$11:$F$510='Mapa de Puestos'!AL$26),"")))</f>
        <v>#NAME?</v>
      </c>
      <c r="AM36" s="78" t="e">
        <f t="array" aca="1" ref="AM36" ca="1">_xlfn.TEXTJOIN(","&amp;CHAR(10),TRUE,_xlfn._xlws.SORT(_xlfn._xlws.FILTER('Resultados General'!$K$11:$K$510,('Resultados General'!$J$11:$J$510='Mapa de Puestos'!$B36)*('Resultados General'!$F$11:$F$510='Mapa de Puestos'!AM$26),"")))</f>
        <v>#NAME?</v>
      </c>
      <c r="AN36" s="78" t="e">
        <f t="array" aca="1" ref="AN36" ca="1">_xlfn.TEXTJOIN(","&amp;CHAR(10),TRUE,_xlfn._xlws.SORT(_xlfn._xlws.FILTER('Resultados General'!$K$11:$K$510,('Resultados General'!$J$11:$J$510='Mapa de Puestos'!$B36)*('Resultados General'!$F$11:$F$510='Mapa de Puestos'!AN$26),"")))</f>
        <v>#NAME?</v>
      </c>
      <c r="AO36" s="78" t="e">
        <f t="array" aca="1" ref="AO36" ca="1">_xlfn.TEXTJOIN(","&amp;CHAR(10),TRUE,_xlfn._xlws.SORT(_xlfn._xlws.FILTER('Resultados General'!$K$11:$K$510,('Resultados General'!$J$11:$J$510='Mapa de Puestos'!$B36)*('Resultados General'!$F$11:$F$510='Mapa de Puestos'!AO$26),"")))</f>
        <v>#NAME?</v>
      </c>
      <c r="AP36" s="78" t="e">
        <f t="array" aca="1" ref="AP36" ca="1">_xlfn.TEXTJOIN(","&amp;CHAR(10),TRUE,_xlfn._xlws.SORT(_xlfn._xlws.FILTER('Resultados General'!$K$11:$K$510,('Resultados General'!$J$11:$J$510='Mapa de Puestos'!$B36)*('Resultados General'!$F$11:$F$510='Mapa de Puestos'!AP$26),"")))</f>
        <v>#NAME?</v>
      </c>
      <c r="AQ36" s="78" t="e">
        <f t="array" aca="1" ref="AQ36" ca="1">_xlfn.TEXTJOIN(","&amp;CHAR(10),TRUE,_xlfn._xlws.SORT(_xlfn._xlws.FILTER('Resultados General'!$K$11:$K$510,('Resultados General'!$J$11:$J$510='Mapa de Puestos'!$B36)*('Resultados General'!$F$11:$F$510='Mapa de Puestos'!AQ$26),"")))</f>
        <v>#NAME?</v>
      </c>
      <c r="AR36" s="78" t="e">
        <f t="array" aca="1" ref="AR36" ca="1">_xlfn.TEXTJOIN(","&amp;CHAR(10),TRUE,_xlfn._xlws.SORT(_xlfn._xlws.FILTER('Resultados General'!$K$11:$K$510,('Resultados General'!$J$11:$J$510='Mapa de Puestos'!$B36)*('Resultados General'!$F$11:$F$510='Mapa de Puestos'!AR$26),"")))</f>
        <v>#NAME?</v>
      </c>
      <c r="AS36" s="78" t="e">
        <f t="array" aca="1" ref="AS36" ca="1">_xlfn.TEXTJOIN(","&amp;CHAR(10),TRUE,_xlfn._xlws.SORT(_xlfn._xlws.FILTER('Resultados General'!$K$11:$K$510,('Resultados General'!$J$11:$J$510='Mapa de Puestos'!$B36)*('Resultados General'!$F$11:$F$510='Mapa de Puestos'!AS$26),"")))</f>
        <v>#NAME?</v>
      </c>
      <c r="AT36" s="78" t="e">
        <f t="array" aca="1" ref="AT36" ca="1">_xlfn.TEXTJOIN(","&amp;CHAR(10),TRUE,_xlfn._xlws.SORT(_xlfn._xlws.FILTER('Resultados General'!$K$11:$K$510,('Resultados General'!$J$11:$J$510='Mapa de Puestos'!$B36)*('Resultados General'!$F$11:$F$510='Mapa de Puestos'!AT$26),"")))</f>
        <v>#NAME?</v>
      </c>
      <c r="AU36" s="78" t="e">
        <f t="array" aca="1" ref="AU36" ca="1">_xlfn.TEXTJOIN(","&amp;CHAR(10),TRUE,_xlfn._xlws.SORT(_xlfn._xlws.FILTER('Resultados General'!$K$11:$K$510,('Resultados General'!$J$11:$J$510='Mapa de Puestos'!$B36)*('Resultados General'!$F$11:$F$510='Mapa de Puestos'!AU$26),"")))</f>
        <v>#NAME?</v>
      </c>
      <c r="AV36" s="78" t="e">
        <f t="array" aca="1" ref="AV36" ca="1">_xlfn.TEXTJOIN(","&amp;CHAR(10),TRUE,_xlfn._xlws.SORT(_xlfn._xlws.FILTER('Resultados General'!$K$11:$K$510,('Resultados General'!$J$11:$J$510='Mapa de Puestos'!$B36)*('Resultados General'!$F$11:$F$510='Mapa de Puestos'!AV$26),"")))</f>
        <v>#NAME?</v>
      </c>
      <c r="AW36" s="78" t="e">
        <f t="array" aca="1" ref="AW36" ca="1">_xlfn.TEXTJOIN(","&amp;CHAR(10),TRUE,_xlfn._xlws.SORT(_xlfn._xlws.FILTER('Resultados General'!$K$11:$K$510,('Resultados General'!$J$11:$J$510='Mapa de Puestos'!$B36)*('Resultados General'!$F$11:$F$510='Mapa de Puestos'!AW$26),"")))</f>
        <v>#NAME?</v>
      </c>
      <c r="AX36" s="78" t="e">
        <f t="array" aca="1" ref="AX36" ca="1">_xlfn.TEXTJOIN(","&amp;CHAR(10),TRUE,_xlfn._xlws.SORT(_xlfn._xlws.FILTER('Resultados General'!$K$11:$K$510,('Resultados General'!$J$11:$J$510='Mapa de Puestos'!$B36)*('Resultados General'!$F$11:$F$510='Mapa de Puestos'!AX$26),"")))</f>
        <v>#NAME?</v>
      </c>
      <c r="AY36" s="78" t="e">
        <f t="array" aca="1" ref="AY36" ca="1">_xlfn.TEXTJOIN(","&amp;CHAR(10),TRUE,_xlfn._xlws.SORT(_xlfn._xlws.FILTER('Resultados General'!$K$11:$K$510,('Resultados General'!$J$11:$J$510='Mapa de Puestos'!$B36)*('Resultados General'!$F$11:$F$510='Mapa de Puestos'!AY$26),"")))</f>
        <v>#NAME?</v>
      </c>
      <c r="AZ36" s="78" t="e">
        <f t="array" aca="1" ref="AZ36" ca="1">_xlfn.TEXTJOIN(","&amp;CHAR(10),TRUE,_xlfn._xlws.SORT(_xlfn._xlws.FILTER('Resultados General'!$K$11:$K$510,('Resultados General'!$J$11:$J$510='Mapa de Puestos'!$B36)*('Resultados General'!$F$11:$F$510='Mapa de Puestos'!AZ$26),"")))</f>
        <v>#NAME?</v>
      </c>
      <c r="BA36" s="78" t="e">
        <f t="array" aca="1" ref="BA36" ca="1">_xlfn.TEXTJOIN(","&amp;CHAR(10),TRUE,_xlfn._xlws.SORT(_xlfn._xlws.FILTER('Resultados General'!$K$11:$K$510,('Resultados General'!$J$11:$J$510='Mapa de Puestos'!$B36)*('Resultados General'!$F$11:$F$510='Mapa de Puestos'!BA$26),"")))</f>
        <v>#NAME?</v>
      </c>
      <c r="BB36" s="78" t="e">
        <f t="array" aca="1" ref="BB36" ca="1">_xlfn.TEXTJOIN(","&amp;CHAR(10),TRUE,_xlfn._xlws.SORT(_xlfn._xlws.FILTER('Resultados General'!$K$11:$K$510,('Resultados General'!$J$11:$J$510='Mapa de Puestos'!$B36)*('Resultados General'!$F$11:$F$510='Mapa de Puestos'!BB$26),"")))</f>
        <v>#NAME?</v>
      </c>
      <c r="BC36" s="78" t="e">
        <f t="array" aca="1" ref="BC36" ca="1">_xlfn.TEXTJOIN(","&amp;CHAR(10),TRUE,_xlfn._xlws.SORT(_xlfn._xlws.FILTER('Resultados General'!$K$11:$K$510,('Resultados General'!$J$11:$J$510='Mapa de Puestos'!$B36)*('Resultados General'!$F$11:$F$510='Mapa de Puestos'!BC$26),"")))</f>
        <v>#NAME?</v>
      </c>
      <c r="BD36" s="78" t="e">
        <f t="array" aca="1" ref="BD36" ca="1">_xlfn.TEXTJOIN(","&amp;CHAR(10),TRUE,_xlfn._xlws.SORT(_xlfn._xlws.FILTER('Resultados General'!$K$11:$K$510,('Resultados General'!$J$11:$J$510='Mapa de Puestos'!$B36)*('Resultados General'!$F$11:$F$510='Mapa de Puestos'!BD$26),"")))</f>
        <v>#NAME?</v>
      </c>
      <c r="BE36" s="78" t="e">
        <f t="array" aca="1" ref="BE36" ca="1">_xlfn.TEXTJOIN(","&amp;CHAR(10),TRUE,_xlfn._xlws.SORT(_xlfn._xlws.FILTER('Resultados General'!$K$11:$K$510,('Resultados General'!$J$11:$J$510='Mapa de Puestos'!$B36)*('Resultados General'!$F$11:$F$510='Mapa de Puestos'!BE$26),"")))</f>
        <v>#NAME?</v>
      </c>
      <c r="BF36" s="78" t="e">
        <f t="array" aca="1" ref="BF36" ca="1">_xlfn.TEXTJOIN(","&amp;CHAR(10),TRUE,_xlfn._xlws.SORT(_xlfn._xlws.FILTER('Resultados General'!$K$11:$K$510,('Resultados General'!$J$11:$J$510='Mapa de Puestos'!$B36)*('Resultados General'!$F$11:$F$510='Mapa de Puestos'!BF$26),"")))</f>
        <v>#NAME?</v>
      </c>
      <c r="BG36" s="78" t="e">
        <f t="array" aca="1" ref="BG36" ca="1">_xlfn.TEXTJOIN(","&amp;CHAR(10),TRUE,_xlfn._xlws.SORT(_xlfn._xlws.FILTER('Resultados General'!$K$11:$K$510,('Resultados General'!$J$11:$J$510='Mapa de Puestos'!$B36)*('Resultados General'!$F$11:$F$510='Mapa de Puestos'!BG$26),"")))</f>
        <v>#NAME?</v>
      </c>
      <c r="BH36" s="78" t="e">
        <f t="array" aca="1" ref="BH36" ca="1">_xlfn.TEXTJOIN(","&amp;CHAR(10),TRUE,_xlfn._xlws.SORT(_xlfn._xlws.FILTER('Resultados General'!$K$11:$K$510,('Resultados General'!$J$11:$J$510='Mapa de Puestos'!$B36)*('Resultados General'!$F$11:$F$510='Mapa de Puestos'!BH$26),"")))</f>
        <v>#NAME?</v>
      </c>
      <c r="BI36" s="78" t="e">
        <f t="array" aca="1" ref="BI36" ca="1">_xlfn.TEXTJOIN(","&amp;CHAR(10),TRUE,_xlfn._xlws.SORT(_xlfn._xlws.FILTER('Resultados General'!$K$11:$K$510,('Resultados General'!$J$11:$J$510='Mapa de Puestos'!$B36)*('Resultados General'!$F$11:$F$510='Mapa de Puestos'!BI$26),"")))</f>
        <v>#NAME?</v>
      </c>
      <c r="BJ36" s="78" t="e">
        <f t="array" aca="1" ref="BJ36" ca="1">_xlfn.TEXTJOIN(","&amp;CHAR(10),TRUE,_xlfn._xlws.SORT(_xlfn._xlws.FILTER('Resultados General'!$K$11:$K$510,('Resultados General'!$J$11:$J$510='Mapa de Puestos'!$B36)*('Resultados General'!$F$11:$F$510='Mapa de Puestos'!BJ$26),"")))</f>
        <v>#NAME?</v>
      </c>
      <c r="BK36" s="78" t="e">
        <f t="array" aca="1" ref="BK36" ca="1">_xlfn.TEXTJOIN(","&amp;CHAR(10),TRUE,_xlfn._xlws.SORT(_xlfn._xlws.FILTER('Resultados General'!$K$11:$K$510,('Resultados General'!$J$11:$J$510='Mapa de Puestos'!$B36)*('Resultados General'!$F$11:$F$510='Mapa de Puestos'!BK$26),"")))</f>
        <v>#NAME?</v>
      </c>
      <c r="BL36" s="78" t="e">
        <f t="array" aca="1" ref="BL36" ca="1">_xlfn.TEXTJOIN(","&amp;CHAR(10),TRUE,_xlfn._xlws.SORT(_xlfn._xlws.FILTER('Resultados General'!$K$11:$K$510,('Resultados General'!$J$11:$J$510='Mapa de Puestos'!$B36)*('Resultados General'!$F$11:$F$510='Mapa de Puestos'!BL$26),"")))</f>
        <v>#NAME?</v>
      </c>
    </row>
    <row r="37" spans="1:64">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row>
    <row r="38" spans="1:64">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row>
    <row r="43" spans="1:64" ht="61.2">
      <c r="E43" s="169" t="str">
        <f>+'Listado de Puestos'!G10</f>
        <v>Centro de trabajo</v>
      </c>
    </row>
    <row r="46" spans="1:64">
      <c r="B46" s="171"/>
    </row>
    <row r="47" spans="1:64" ht="65.55" customHeight="1">
      <c r="B47" s="209" t="str">
        <f>+'Listado de Puestos'!$G$10</f>
        <v>Centro de trabajo</v>
      </c>
      <c r="C47" s="210" t="s">
        <v>301</v>
      </c>
      <c r="D47" s="210" t="s">
        <v>302</v>
      </c>
      <c r="E47" s="210" t="s">
        <v>303</v>
      </c>
      <c r="F47" s="210" t="s">
        <v>304</v>
      </c>
      <c r="G47" s="210" t="s">
        <v>305</v>
      </c>
      <c r="H47" s="210" t="s">
        <v>306</v>
      </c>
      <c r="I47" s="26" t="s">
        <v>76</v>
      </c>
      <c r="J47" s="170"/>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row>
    <row r="48" spans="1:64" ht="80.099999999999994" customHeight="1">
      <c r="A48" s="202"/>
      <c r="B48" s="203" t="s">
        <v>191</v>
      </c>
      <c r="C48" s="214" t="e">
        <f t="array" aca="1" ref="C48" ca="1">_xlfn.TEXTJOIN(","&amp;CHAR(10),TRUE,_xlfn._xlws.SORT(_xlfn._xlws.FILTER('Resultados General'!$K$11:$K$510,('Resultados General'!$J$11:$J$510='Mapa de Puestos'!$B48)*('Resultados General'!$G$11:$G$510='Mapa de Puestos'!C$47),"")))</f>
        <v>#NAME?</v>
      </c>
      <c r="D48" s="214" t="e">
        <f t="array" aca="1" ref="D48" ca="1">_xlfn.TEXTJOIN(","&amp;CHAR(10),TRUE,_xlfn._xlws.SORT(_xlfn._xlws.FILTER('Resultados General'!$K$11:$K$510,('Resultados General'!$J$11:$J$510='Mapa de Puestos'!$B48)*('Resultados General'!$G$11:$G$510='Mapa de Puestos'!D$47),"")))</f>
        <v>#NAME?</v>
      </c>
      <c r="E48" s="214" t="e">
        <f t="array" aca="1" ref="E48" ca="1">_xlfn.TEXTJOIN(","&amp;CHAR(10),TRUE,_xlfn._xlws.SORT(_xlfn._xlws.FILTER('Resultados General'!$K$11:$K$510,('Resultados General'!$J$11:$J$510='Mapa de Puestos'!$B48)*('Resultados General'!$G$11:$G$510='Mapa de Puestos'!E$47),"")))</f>
        <v>#NAME?</v>
      </c>
      <c r="F48" s="214" t="e">
        <f t="array" aca="1" ref="F48" ca="1">_xlfn.TEXTJOIN(","&amp;CHAR(10),TRUE,_xlfn._xlws.SORT(_xlfn._xlws.FILTER('Resultados General'!$K$11:$K$510,('Resultados General'!$J$11:$J$510='Mapa de Puestos'!$B48)*('Resultados General'!$G$11:$G$510='Mapa de Puestos'!F$47),"")))</f>
        <v>#NAME?</v>
      </c>
      <c r="G48" s="214" t="e">
        <f t="array" aca="1" ref="G48" ca="1">_xlfn.TEXTJOIN(","&amp;CHAR(10),TRUE,_xlfn._xlws.SORT(_xlfn._xlws.FILTER('Resultados General'!$K$11:$K$510,('Resultados General'!$J$11:$J$510='Mapa de Puestos'!$B48)*('Resultados General'!$G$11:$G$510='Mapa de Puestos'!G$47),"")))</f>
        <v>#NAME?</v>
      </c>
      <c r="H48" s="214" t="e">
        <f t="array" aca="1" ref="H48" ca="1">_xlfn.TEXTJOIN(","&amp;CHAR(10),TRUE,_xlfn._xlws.SORT(_xlfn._xlws.FILTER('Resultados General'!$K$11:$K$510,('Resultados General'!$J$11:$J$510='Mapa de Puestos'!$B48)*('Resultados General'!$G$11:$G$510='Mapa de Puestos'!H$47),"")))</f>
        <v>#NAME?</v>
      </c>
      <c r="I48" s="78" t="e">
        <f t="array" aca="1" ref="I48" ca="1">_xlfn.TEXTJOIN(","&amp;CHAR(10),TRUE,_xlfn._xlws.SORT(_xlfn._xlws.FILTER('Resultados General'!$K$11:$K$510,('Resultados General'!$J$11:$J$510='Mapa de Puestos'!$B48)*('Resultados General'!$G$11:$G$510='Mapa de Puestos'!I$47),"")))</f>
        <v>#NAME?</v>
      </c>
      <c r="J48" s="78" t="e">
        <f t="array" aca="1" ref="J48" ca="1">_xlfn.TEXTJOIN(","&amp;CHAR(10),TRUE,_xlfn._xlws.SORT(_xlfn._xlws.FILTER('Resultados General'!$K$11:$K$510,('Resultados General'!$J$11:$J$510='Mapa de Puestos'!$B48)*('Resultados General'!$G$11:$G$510='Mapa de Puestos'!J$47),"")))</f>
        <v>#NAME?</v>
      </c>
      <c r="K48" s="78" t="e">
        <f t="array" aca="1" ref="K48" ca="1">_xlfn.TEXTJOIN(","&amp;CHAR(10),TRUE,_xlfn._xlws.SORT(_xlfn._xlws.FILTER('Resultados General'!$K$11:$K$510,('Resultados General'!$J$11:$J$510='Mapa de Puestos'!$B48)*('Resultados General'!$G$11:$G$510='Mapa de Puestos'!K$47),"")))</f>
        <v>#NAME?</v>
      </c>
      <c r="L48" s="78" t="e">
        <f t="array" aca="1" ref="L48" ca="1">_xlfn.TEXTJOIN(","&amp;CHAR(10),TRUE,_xlfn._xlws.SORT(_xlfn._xlws.FILTER('Resultados General'!$K$11:$K$510,('Resultados General'!$J$11:$J$510='Mapa de Puestos'!$B48)*('Resultados General'!$G$11:$G$510='Mapa de Puestos'!L$47),"")))</f>
        <v>#NAME?</v>
      </c>
      <c r="M48" s="78" t="e">
        <f t="array" aca="1" ref="M48" ca="1">_xlfn.TEXTJOIN(","&amp;CHAR(10),TRUE,_xlfn._xlws.SORT(_xlfn._xlws.FILTER('Resultados General'!$K$11:$K$510,('Resultados General'!$J$11:$J$510='Mapa de Puestos'!$B48)*('Resultados General'!$G$11:$G$510='Mapa de Puestos'!M$47),"")))</f>
        <v>#NAME?</v>
      </c>
      <c r="N48" s="78" t="e">
        <f t="array" aca="1" ref="N48" ca="1">_xlfn.TEXTJOIN(","&amp;CHAR(10),TRUE,_xlfn._xlws.SORT(_xlfn._xlws.FILTER('Resultados General'!$K$11:$K$510,('Resultados General'!$J$11:$J$510='Mapa de Puestos'!$B48)*('Resultados General'!$G$11:$G$510='Mapa de Puestos'!N$47),"")))</f>
        <v>#NAME?</v>
      </c>
      <c r="O48" s="78" t="e">
        <f t="array" aca="1" ref="O48" ca="1">_xlfn.TEXTJOIN(","&amp;CHAR(10),TRUE,_xlfn._xlws.SORT(_xlfn._xlws.FILTER('Resultados General'!$K$11:$K$510,('Resultados General'!$J$11:$J$510='Mapa de Puestos'!$B48)*('Resultados General'!$G$11:$G$510='Mapa de Puestos'!O$47),"")))</f>
        <v>#NAME?</v>
      </c>
      <c r="P48" s="78" t="e">
        <f t="array" aca="1" ref="P48" ca="1">_xlfn.TEXTJOIN(","&amp;CHAR(10),TRUE,_xlfn._xlws.SORT(_xlfn._xlws.FILTER('Resultados General'!$K$11:$K$510,('Resultados General'!$J$11:$J$510='Mapa de Puestos'!$B48)*('Resultados General'!$G$11:$G$510='Mapa de Puestos'!P$47),"")))</f>
        <v>#NAME?</v>
      </c>
      <c r="Q48" s="78" t="e">
        <f t="array" aca="1" ref="Q48" ca="1">_xlfn.TEXTJOIN(","&amp;CHAR(10),TRUE,_xlfn._xlws.SORT(_xlfn._xlws.FILTER('Resultados General'!$K$11:$K$510,('Resultados General'!$J$11:$J$510='Mapa de Puestos'!$B48)*('Resultados General'!$G$11:$G$510='Mapa de Puestos'!Q$47),"")))</f>
        <v>#NAME?</v>
      </c>
      <c r="R48" s="78" t="e">
        <f t="array" aca="1" ref="R48" ca="1">_xlfn.TEXTJOIN(","&amp;CHAR(10),TRUE,_xlfn._xlws.SORT(_xlfn._xlws.FILTER('Resultados General'!$K$11:$K$510,('Resultados General'!$J$11:$J$510='Mapa de Puestos'!$B48)*('Resultados General'!$G$11:$G$510='Mapa de Puestos'!R$47),"")))</f>
        <v>#NAME?</v>
      </c>
      <c r="S48" s="78" t="e">
        <f t="array" aca="1" ref="S48" ca="1">_xlfn.TEXTJOIN(","&amp;CHAR(10),TRUE,_xlfn._xlws.SORT(_xlfn._xlws.FILTER('Resultados General'!$K$11:$K$510,('Resultados General'!$J$11:$J$510='Mapa de Puestos'!$B48)*('Resultados General'!$G$11:$G$510='Mapa de Puestos'!S$47),"")))</f>
        <v>#NAME?</v>
      </c>
      <c r="T48" s="78" t="e">
        <f t="array" aca="1" ref="T48" ca="1">_xlfn.TEXTJOIN(","&amp;CHAR(10),TRUE,_xlfn._xlws.SORT(_xlfn._xlws.FILTER('Resultados General'!$K$11:$K$510,('Resultados General'!$J$11:$J$510='Mapa de Puestos'!$B48)*('Resultados General'!$G$11:$G$510='Mapa de Puestos'!T$47),"")))</f>
        <v>#NAME?</v>
      </c>
      <c r="U48" s="78" t="e">
        <f t="array" aca="1" ref="U48" ca="1">_xlfn.TEXTJOIN(","&amp;CHAR(10),TRUE,_xlfn._xlws.SORT(_xlfn._xlws.FILTER('Resultados General'!$K$11:$K$510,('Resultados General'!$J$11:$J$510='Mapa de Puestos'!$B48)*('Resultados General'!$G$11:$G$510='Mapa de Puestos'!U$47),"")))</f>
        <v>#NAME?</v>
      </c>
      <c r="V48" s="78" t="e">
        <f t="array" aca="1" ref="V48" ca="1">_xlfn.TEXTJOIN(","&amp;CHAR(10),TRUE,_xlfn._xlws.SORT(_xlfn._xlws.FILTER('Resultados General'!$K$11:$K$510,('Resultados General'!$J$11:$J$510='Mapa de Puestos'!$B48)*('Resultados General'!$G$11:$G$510='Mapa de Puestos'!V$47),"")))</f>
        <v>#NAME?</v>
      </c>
      <c r="W48" s="78" t="e">
        <f t="array" aca="1" ref="W48" ca="1">_xlfn.TEXTJOIN(","&amp;CHAR(10),TRUE,_xlfn._xlws.SORT(_xlfn._xlws.FILTER('Resultados General'!$K$11:$K$510,('Resultados General'!$J$11:$J$510='Mapa de Puestos'!$B48)*('Resultados General'!$G$11:$G$510='Mapa de Puestos'!W$47),"")))</f>
        <v>#NAME?</v>
      </c>
      <c r="X48" s="78" t="e">
        <f t="array" aca="1" ref="X48" ca="1">_xlfn.TEXTJOIN(","&amp;CHAR(10),TRUE,_xlfn._xlws.SORT(_xlfn._xlws.FILTER('Resultados General'!$K$11:$K$510,('Resultados General'!$J$11:$J$510='Mapa de Puestos'!$B48)*('Resultados General'!$G$11:$G$510='Mapa de Puestos'!X$47),"")))</f>
        <v>#NAME?</v>
      </c>
      <c r="Y48" s="78" t="e">
        <f t="array" aca="1" ref="Y48" ca="1">_xlfn.TEXTJOIN(","&amp;CHAR(10),TRUE,_xlfn._xlws.SORT(_xlfn._xlws.FILTER('Resultados General'!$K$11:$K$510,('Resultados General'!$J$11:$J$510='Mapa de Puestos'!$B48)*('Resultados General'!$G$11:$G$510='Mapa de Puestos'!Y$47),"")))</f>
        <v>#NAME?</v>
      </c>
      <c r="Z48" s="78" t="e">
        <f t="array" aca="1" ref="Z48" ca="1">_xlfn.TEXTJOIN(","&amp;CHAR(10),TRUE,_xlfn._xlws.SORT(_xlfn._xlws.FILTER('Resultados General'!$K$11:$K$510,('Resultados General'!$J$11:$J$510='Mapa de Puestos'!$B48)*('Resultados General'!$G$11:$G$510='Mapa de Puestos'!Z$47),"")))</f>
        <v>#NAME?</v>
      </c>
      <c r="AA48" s="78" t="e">
        <f t="array" aca="1" ref="AA48" ca="1">_xlfn.TEXTJOIN(","&amp;CHAR(10),TRUE,_xlfn._xlws.SORT(_xlfn._xlws.FILTER('Resultados General'!$K$11:$K$510,('Resultados General'!$J$11:$J$510='Mapa de Puestos'!$B48)*('Resultados General'!$G$11:$G$510='Mapa de Puestos'!AA$47),"")))</f>
        <v>#NAME?</v>
      </c>
      <c r="AB48" s="78" t="e">
        <f t="array" aca="1" ref="AB48" ca="1">_xlfn.TEXTJOIN(","&amp;CHAR(10),TRUE,_xlfn._xlws.SORT(_xlfn._xlws.FILTER('Resultados General'!$K$11:$K$510,('Resultados General'!$J$11:$J$510='Mapa de Puestos'!$B48)*('Resultados General'!$G$11:$G$510='Mapa de Puestos'!AB$47),"")))</f>
        <v>#NAME?</v>
      </c>
      <c r="AC48" s="78" t="e">
        <f t="array" aca="1" ref="AC48" ca="1">_xlfn.TEXTJOIN(","&amp;CHAR(10),TRUE,_xlfn._xlws.SORT(_xlfn._xlws.FILTER('Resultados General'!$K$11:$K$510,('Resultados General'!$J$11:$J$510='Mapa de Puestos'!$B48)*('Resultados General'!$G$11:$G$510='Mapa de Puestos'!AC$47),"")))</f>
        <v>#NAME?</v>
      </c>
      <c r="AD48" s="78" t="e">
        <f t="array" aca="1" ref="AD48" ca="1">_xlfn.TEXTJOIN(","&amp;CHAR(10),TRUE,_xlfn._xlws.SORT(_xlfn._xlws.FILTER('Resultados General'!$K$11:$K$510,('Resultados General'!$J$11:$J$510='Mapa de Puestos'!$B48)*('Resultados General'!$G$11:$G$510='Mapa de Puestos'!AD$47),"")))</f>
        <v>#NAME?</v>
      </c>
      <c r="AE48" s="78" t="e">
        <f t="array" aca="1" ref="AE48" ca="1">_xlfn.TEXTJOIN(","&amp;CHAR(10),TRUE,_xlfn._xlws.SORT(_xlfn._xlws.FILTER('Resultados General'!$K$11:$K$510,('Resultados General'!$J$11:$J$510='Mapa de Puestos'!$B48)*('Resultados General'!$G$11:$G$510='Mapa de Puestos'!AE$47),"")))</f>
        <v>#NAME?</v>
      </c>
      <c r="AF48" s="78" t="e">
        <f t="array" aca="1" ref="AF48" ca="1">_xlfn.TEXTJOIN(","&amp;CHAR(10),TRUE,_xlfn._xlws.SORT(_xlfn._xlws.FILTER('Resultados General'!$K$11:$K$510,('Resultados General'!$J$11:$J$510='Mapa de Puestos'!$B48)*('Resultados General'!$G$11:$G$510='Mapa de Puestos'!AF$47),"")))</f>
        <v>#NAME?</v>
      </c>
      <c r="AG48" s="78" t="e">
        <f t="array" aca="1" ref="AG48" ca="1">_xlfn.TEXTJOIN(","&amp;CHAR(10),TRUE,_xlfn._xlws.SORT(_xlfn._xlws.FILTER('Resultados General'!$K$11:$K$510,('Resultados General'!$J$11:$J$510='Mapa de Puestos'!$B48)*('Resultados General'!$G$11:$G$510='Mapa de Puestos'!AG$47),"")))</f>
        <v>#NAME?</v>
      </c>
      <c r="AH48" s="78" t="e">
        <f t="array" aca="1" ref="AH48" ca="1">_xlfn.TEXTJOIN(","&amp;CHAR(10),TRUE,_xlfn._xlws.SORT(_xlfn._xlws.FILTER('Resultados General'!$K$11:$K$510,('Resultados General'!$J$11:$J$510='Mapa de Puestos'!$B48)*('Resultados General'!$G$11:$G$510='Mapa de Puestos'!AH$47),"")))</f>
        <v>#NAME?</v>
      </c>
      <c r="AI48" s="78" t="e">
        <f t="array" aca="1" ref="AI48" ca="1">_xlfn.TEXTJOIN(","&amp;CHAR(10),TRUE,_xlfn._xlws.SORT(_xlfn._xlws.FILTER('Resultados General'!$K$11:$K$510,('Resultados General'!$J$11:$J$510='Mapa de Puestos'!$B48)*('Resultados General'!$G$11:$G$510='Mapa de Puestos'!AI$47),"")))</f>
        <v>#NAME?</v>
      </c>
      <c r="AJ48" s="78" t="e">
        <f t="array" aca="1" ref="AJ48" ca="1">_xlfn.TEXTJOIN(","&amp;CHAR(10),TRUE,_xlfn._xlws.SORT(_xlfn._xlws.FILTER('Resultados General'!$K$11:$K$510,('Resultados General'!$J$11:$J$510='Mapa de Puestos'!$B48)*('Resultados General'!$G$11:$G$510='Mapa de Puestos'!AJ$47),"")))</f>
        <v>#NAME?</v>
      </c>
      <c r="AK48" s="78" t="e">
        <f t="array" aca="1" ref="AK48" ca="1">_xlfn.TEXTJOIN(","&amp;CHAR(10),TRUE,_xlfn._xlws.SORT(_xlfn._xlws.FILTER('Resultados General'!$K$11:$K$510,('Resultados General'!$J$11:$J$510='Mapa de Puestos'!$B48)*('Resultados General'!$G$11:$G$510='Mapa de Puestos'!AK$47),"")))</f>
        <v>#NAME?</v>
      </c>
      <c r="AL48" s="78" t="e">
        <f t="array" aca="1" ref="AL48" ca="1">_xlfn.TEXTJOIN(","&amp;CHAR(10),TRUE,_xlfn._xlws.SORT(_xlfn._xlws.FILTER('Resultados General'!$K$11:$K$510,('Resultados General'!$J$11:$J$510='Mapa de Puestos'!$B48)*('Resultados General'!$G$11:$G$510='Mapa de Puestos'!AL$47),"")))</f>
        <v>#NAME?</v>
      </c>
      <c r="AM48" s="78" t="e">
        <f t="array" aca="1" ref="AM48" ca="1">_xlfn.TEXTJOIN(","&amp;CHAR(10),TRUE,_xlfn._xlws.SORT(_xlfn._xlws.FILTER('Resultados General'!$K$11:$K$510,('Resultados General'!$J$11:$J$510='Mapa de Puestos'!$B48)*('Resultados General'!$G$11:$G$510='Mapa de Puestos'!AM$47),"")))</f>
        <v>#NAME?</v>
      </c>
      <c r="AN48" s="78" t="e">
        <f t="array" aca="1" ref="AN48" ca="1">_xlfn.TEXTJOIN(","&amp;CHAR(10),TRUE,_xlfn._xlws.SORT(_xlfn._xlws.FILTER('Resultados General'!$K$11:$K$510,('Resultados General'!$J$11:$J$510='Mapa de Puestos'!$B48)*('Resultados General'!$G$11:$G$510='Mapa de Puestos'!AN$47),"")))</f>
        <v>#NAME?</v>
      </c>
      <c r="AO48" s="78" t="e">
        <f t="array" aca="1" ref="AO48" ca="1">_xlfn.TEXTJOIN(","&amp;CHAR(10),TRUE,_xlfn._xlws.SORT(_xlfn._xlws.FILTER('Resultados General'!$K$11:$K$510,('Resultados General'!$J$11:$J$510='Mapa de Puestos'!$B48)*('Resultados General'!$G$11:$G$510='Mapa de Puestos'!AO$47),"")))</f>
        <v>#NAME?</v>
      </c>
      <c r="AP48" s="78" t="e">
        <f t="array" aca="1" ref="AP48" ca="1">_xlfn.TEXTJOIN(","&amp;CHAR(10),TRUE,_xlfn._xlws.SORT(_xlfn._xlws.FILTER('Resultados General'!$K$11:$K$510,('Resultados General'!$J$11:$J$510='Mapa de Puestos'!$B48)*('Resultados General'!$G$11:$G$510='Mapa de Puestos'!AP$47),"")))</f>
        <v>#NAME?</v>
      </c>
      <c r="AQ48" s="78" t="e">
        <f t="array" aca="1" ref="AQ48" ca="1">_xlfn.TEXTJOIN(","&amp;CHAR(10),TRUE,_xlfn._xlws.SORT(_xlfn._xlws.FILTER('Resultados General'!$K$11:$K$510,('Resultados General'!$J$11:$J$510='Mapa de Puestos'!$B48)*('Resultados General'!$G$11:$G$510='Mapa de Puestos'!AQ$47),"")))</f>
        <v>#NAME?</v>
      </c>
      <c r="AR48" s="78" t="e">
        <f t="array" aca="1" ref="AR48" ca="1">_xlfn.TEXTJOIN(","&amp;CHAR(10),TRUE,_xlfn._xlws.SORT(_xlfn._xlws.FILTER('Resultados General'!$K$11:$K$510,('Resultados General'!$J$11:$J$510='Mapa de Puestos'!$B48)*('Resultados General'!$G$11:$G$510='Mapa de Puestos'!AR$47),"")))</f>
        <v>#NAME?</v>
      </c>
      <c r="AS48" s="78" t="e">
        <f t="array" aca="1" ref="AS48" ca="1">_xlfn.TEXTJOIN(","&amp;CHAR(10),TRUE,_xlfn._xlws.SORT(_xlfn._xlws.FILTER('Resultados General'!$K$11:$K$510,('Resultados General'!$J$11:$J$510='Mapa de Puestos'!$B48)*('Resultados General'!$G$11:$G$510='Mapa de Puestos'!AS$47),"")))</f>
        <v>#NAME?</v>
      </c>
      <c r="AT48" s="78" t="e">
        <f t="array" aca="1" ref="AT48" ca="1">_xlfn.TEXTJOIN(","&amp;CHAR(10),TRUE,_xlfn._xlws.SORT(_xlfn._xlws.FILTER('Resultados General'!$K$11:$K$510,('Resultados General'!$J$11:$J$510='Mapa de Puestos'!$B48)*('Resultados General'!$G$11:$G$510='Mapa de Puestos'!AT$47),"")))</f>
        <v>#NAME?</v>
      </c>
      <c r="AU48" s="78" t="e">
        <f t="array" aca="1" ref="AU48" ca="1">_xlfn.TEXTJOIN(","&amp;CHAR(10),TRUE,_xlfn._xlws.SORT(_xlfn._xlws.FILTER('Resultados General'!$K$11:$K$510,('Resultados General'!$J$11:$J$510='Mapa de Puestos'!$B48)*('Resultados General'!$G$11:$G$510='Mapa de Puestos'!AU$47),"")))</f>
        <v>#NAME?</v>
      </c>
      <c r="AV48" s="78" t="e">
        <f t="array" aca="1" ref="AV48" ca="1">_xlfn.TEXTJOIN(","&amp;CHAR(10),TRUE,_xlfn._xlws.SORT(_xlfn._xlws.FILTER('Resultados General'!$K$11:$K$510,('Resultados General'!$J$11:$J$510='Mapa de Puestos'!$B48)*('Resultados General'!$G$11:$G$510='Mapa de Puestos'!AV$47),"")))</f>
        <v>#NAME?</v>
      </c>
      <c r="AW48" s="78" t="e">
        <f t="array" aca="1" ref="AW48" ca="1">_xlfn.TEXTJOIN(","&amp;CHAR(10),TRUE,_xlfn._xlws.SORT(_xlfn._xlws.FILTER('Resultados General'!$K$11:$K$510,('Resultados General'!$J$11:$J$510='Mapa de Puestos'!$B48)*('Resultados General'!$G$11:$G$510='Mapa de Puestos'!AW$47),"")))</f>
        <v>#NAME?</v>
      </c>
      <c r="AX48" s="78" t="e">
        <f t="array" aca="1" ref="AX48" ca="1">_xlfn.TEXTJOIN(","&amp;CHAR(10),TRUE,_xlfn._xlws.SORT(_xlfn._xlws.FILTER('Resultados General'!$K$11:$K$510,('Resultados General'!$J$11:$J$510='Mapa de Puestos'!$B48)*('Resultados General'!$G$11:$G$510='Mapa de Puestos'!AX$47),"")))</f>
        <v>#NAME?</v>
      </c>
      <c r="AY48" s="78" t="e">
        <f t="array" aca="1" ref="AY48" ca="1">_xlfn.TEXTJOIN(","&amp;CHAR(10),TRUE,_xlfn._xlws.SORT(_xlfn._xlws.FILTER('Resultados General'!$K$11:$K$510,('Resultados General'!$J$11:$J$510='Mapa de Puestos'!$B48)*('Resultados General'!$G$11:$G$510='Mapa de Puestos'!AY$47),"")))</f>
        <v>#NAME?</v>
      </c>
      <c r="AZ48" s="78" t="e">
        <f t="array" aca="1" ref="AZ48" ca="1">_xlfn.TEXTJOIN(","&amp;CHAR(10),TRUE,_xlfn._xlws.SORT(_xlfn._xlws.FILTER('Resultados General'!$K$11:$K$510,('Resultados General'!$J$11:$J$510='Mapa de Puestos'!$B48)*('Resultados General'!$G$11:$G$510='Mapa de Puestos'!AZ$47),"")))</f>
        <v>#NAME?</v>
      </c>
      <c r="BA48" s="78" t="e">
        <f t="array" aca="1" ref="BA48" ca="1">_xlfn.TEXTJOIN(","&amp;CHAR(10),TRUE,_xlfn._xlws.SORT(_xlfn._xlws.FILTER('Resultados General'!$K$11:$K$510,('Resultados General'!$J$11:$J$510='Mapa de Puestos'!$B48)*('Resultados General'!$G$11:$G$510='Mapa de Puestos'!BA$47),"")))</f>
        <v>#NAME?</v>
      </c>
      <c r="BB48" s="78" t="e">
        <f t="array" aca="1" ref="BB48" ca="1">_xlfn.TEXTJOIN(","&amp;CHAR(10),TRUE,_xlfn._xlws.SORT(_xlfn._xlws.FILTER('Resultados General'!$K$11:$K$510,('Resultados General'!$J$11:$J$510='Mapa de Puestos'!$B48)*('Resultados General'!$G$11:$G$510='Mapa de Puestos'!BB$47),"")))</f>
        <v>#NAME?</v>
      </c>
      <c r="BC48" s="78" t="e">
        <f t="array" aca="1" ref="BC48" ca="1">_xlfn.TEXTJOIN(","&amp;CHAR(10),TRUE,_xlfn._xlws.SORT(_xlfn._xlws.FILTER('Resultados General'!$K$11:$K$510,('Resultados General'!$J$11:$J$510='Mapa de Puestos'!$B48)*('Resultados General'!$G$11:$G$510='Mapa de Puestos'!BC$47),"")))</f>
        <v>#NAME?</v>
      </c>
      <c r="BD48" s="78" t="e">
        <f t="array" aca="1" ref="BD48" ca="1">_xlfn.TEXTJOIN(","&amp;CHAR(10),TRUE,_xlfn._xlws.SORT(_xlfn._xlws.FILTER('Resultados General'!$K$11:$K$510,('Resultados General'!$J$11:$J$510='Mapa de Puestos'!$B48)*('Resultados General'!$G$11:$G$510='Mapa de Puestos'!BD$47),"")))</f>
        <v>#NAME?</v>
      </c>
      <c r="BE48" s="78" t="e">
        <f t="array" aca="1" ref="BE48" ca="1">_xlfn.TEXTJOIN(","&amp;CHAR(10),TRUE,_xlfn._xlws.SORT(_xlfn._xlws.FILTER('Resultados General'!$K$11:$K$510,('Resultados General'!$J$11:$J$510='Mapa de Puestos'!$B48)*('Resultados General'!$G$11:$G$510='Mapa de Puestos'!BE$47),"")))</f>
        <v>#NAME?</v>
      </c>
      <c r="BF48" s="78" t="e">
        <f t="array" aca="1" ref="BF48" ca="1">_xlfn.TEXTJOIN(","&amp;CHAR(10),TRUE,_xlfn._xlws.SORT(_xlfn._xlws.FILTER('Resultados General'!$K$11:$K$510,('Resultados General'!$J$11:$J$510='Mapa de Puestos'!$B48)*('Resultados General'!$G$11:$G$510='Mapa de Puestos'!BF$47),"")))</f>
        <v>#NAME?</v>
      </c>
      <c r="BG48" s="78" t="e">
        <f t="array" aca="1" ref="BG48" ca="1">_xlfn.TEXTJOIN(","&amp;CHAR(10),TRUE,_xlfn._xlws.SORT(_xlfn._xlws.FILTER('Resultados General'!$K$11:$K$510,('Resultados General'!$J$11:$J$510='Mapa de Puestos'!$B48)*('Resultados General'!$G$11:$G$510='Mapa de Puestos'!BG$47),"")))</f>
        <v>#NAME?</v>
      </c>
      <c r="BH48" s="78" t="e">
        <f t="array" aca="1" ref="BH48" ca="1">_xlfn.TEXTJOIN(","&amp;CHAR(10),TRUE,_xlfn._xlws.SORT(_xlfn._xlws.FILTER('Resultados General'!$K$11:$K$510,('Resultados General'!$J$11:$J$510='Mapa de Puestos'!$B48)*('Resultados General'!$G$11:$G$510='Mapa de Puestos'!BH$47),"")))</f>
        <v>#NAME?</v>
      </c>
      <c r="BI48" s="78" t="e">
        <f t="array" aca="1" ref="BI48" ca="1">_xlfn.TEXTJOIN(","&amp;CHAR(10),TRUE,_xlfn._xlws.SORT(_xlfn._xlws.FILTER('Resultados General'!$K$11:$K$510,('Resultados General'!$J$11:$J$510='Mapa de Puestos'!$B48)*('Resultados General'!$G$11:$G$510='Mapa de Puestos'!BI$47),"")))</f>
        <v>#NAME?</v>
      </c>
      <c r="BJ48" s="78" t="e">
        <f t="array" aca="1" ref="BJ48" ca="1">_xlfn.TEXTJOIN(","&amp;CHAR(10),TRUE,_xlfn._xlws.SORT(_xlfn._xlws.FILTER('Resultados General'!$K$11:$K$510,('Resultados General'!$J$11:$J$510='Mapa de Puestos'!$B48)*('Resultados General'!$G$11:$G$510='Mapa de Puestos'!BJ$47),"")))</f>
        <v>#NAME?</v>
      </c>
      <c r="BK48" s="78" t="e">
        <f t="array" aca="1" ref="BK48" ca="1">_xlfn.TEXTJOIN(","&amp;CHAR(10),TRUE,_xlfn._xlws.SORT(_xlfn._xlws.FILTER('Resultados General'!$K$11:$K$510,('Resultados General'!$J$11:$J$510='Mapa de Puestos'!$B48)*('Resultados General'!$G$11:$G$510='Mapa de Puestos'!BK$47),"")))</f>
        <v>#NAME?</v>
      </c>
      <c r="BL48" s="78" t="e">
        <f t="array" aca="1" ref="BL48" ca="1">_xlfn.TEXTJOIN(","&amp;CHAR(10),TRUE,_xlfn._xlws.SORT(_xlfn._xlws.FILTER('Resultados General'!$K$11:$K$510,('Resultados General'!$J$11:$J$510='Mapa de Puestos'!$B48)*('Resultados General'!$G$11:$G$510='Mapa de Puestos'!BL$47),"")))</f>
        <v>#NAME?</v>
      </c>
    </row>
    <row r="49" spans="1:64" ht="80.099999999999994" customHeight="1">
      <c r="A49" s="202"/>
      <c r="B49" s="203" t="s">
        <v>192</v>
      </c>
      <c r="C49" s="214" t="e">
        <f t="array" aca="1" ref="C49" ca="1">_xlfn.TEXTJOIN(","&amp;CHAR(10),TRUE,_xlfn._xlws.SORT(_xlfn._xlws.FILTER('Resultados General'!$K$11:$K$510,('Resultados General'!$J$11:$J$510='Mapa de Puestos'!$B49)*('Resultados General'!$G$11:$G$510='Mapa de Puestos'!C$47),"")))</f>
        <v>#NAME?</v>
      </c>
      <c r="D49" s="214" t="e">
        <f t="array" aca="1" ref="D49" ca="1">_xlfn.TEXTJOIN(","&amp;CHAR(10),TRUE,_xlfn._xlws.SORT(_xlfn._xlws.FILTER('Resultados General'!$K$11:$K$510,('Resultados General'!$J$11:$J$510='Mapa de Puestos'!$B49)*('Resultados General'!$G$11:$G$510='Mapa de Puestos'!D$47),"")))</f>
        <v>#NAME?</v>
      </c>
      <c r="E49" s="214" t="e">
        <f t="array" aca="1" ref="E49" ca="1">_xlfn.TEXTJOIN(","&amp;CHAR(10),TRUE,_xlfn._xlws.SORT(_xlfn._xlws.FILTER('Resultados General'!$K$11:$K$510,('Resultados General'!$J$11:$J$510='Mapa de Puestos'!$B49)*('Resultados General'!$G$11:$G$510='Mapa de Puestos'!E$47),"")))</f>
        <v>#NAME?</v>
      </c>
      <c r="F49" s="214" t="e">
        <f t="array" aca="1" ref="F49" ca="1">_xlfn.TEXTJOIN(","&amp;CHAR(10),TRUE,_xlfn._xlws.SORT(_xlfn._xlws.FILTER('Resultados General'!$K$11:$K$510,('Resultados General'!$J$11:$J$510='Mapa de Puestos'!$B49)*('Resultados General'!$G$11:$G$510='Mapa de Puestos'!F$47),"")))</f>
        <v>#NAME?</v>
      </c>
      <c r="G49" s="214" t="e">
        <f t="array" aca="1" ref="G49" ca="1">_xlfn.TEXTJOIN(","&amp;CHAR(10),TRUE,_xlfn._xlws.SORT(_xlfn._xlws.FILTER('Resultados General'!$K$11:$K$510,('Resultados General'!$J$11:$J$510='Mapa de Puestos'!$B49)*('Resultados General'!$G$11:$G$510='Mapa de Puestos'!G$47),"")))</f>
        <v>#NAME?</v>
      </c>
      <c r="H49" s="214" t="e">
        <f t="array" aca="1" ref="H49" ca="1">_xlfn.TEXTJOIN(","&amp;CHAR(10),TRUE,_xlfn._xlws.SORT(_xlfn._xlws.FILTER('Resultados General'!$K$11:$K$510,('Resultados General'!$J$11:$J$510='Mapa de Puestos'!$B49)*('Resultados General'!$G$11:$G$510='Mapa de Puestos'!H$47),"")))</f>
        <v>#NAME?</v>
      </c>
      <c r="I49" s="78" t="e">
        <f t="array" aca="1" ref="I49" ca="1">_xlfn.TEXTJOIN(","&amp;CHAR(10),TRUE,_xlfn._xlws.SORT(_xlfn._xlws.FILTER('Resultados General'!$K$11:$K$510,('Resultados General'!$J$11:$J$510='Mapa de Puestos'!$B49)*('Resultados General'!$G$11:$G$510='Mapa de Puestos'!I$47),"")))</f>
        <v>#NAME?</v>
      </c>
      <c r="J49" s="78" t="e">
        <f t="array" aca="1" ref="J49" ca="1">_xlfn.TEXTJOIN(","&amp;CHAR(10),TRUE,_xlfn._xlws.SORT(_xlfn._xlws.FILTER('Resultados General'!$K$11:$K$510,('Resultados General'!$J$11:$J$510='Mapa de Puestos'!$B49)*('Resultados General'!$G$11:$G$510='Mapa de Puestos'!J$47),"")))</f>
        <v>#NAME?</v>
      </c>
      <c r="K49" s="78" t="e">
        <f t="array" aca="1" ref="K49" ca="1">_xlfn.TEXTJOIN(","&amp;CHAR(10),TRUE,_xlfn._xlws.SORT(_xlfn._xlws.FILTER('Resultados General'!$K$11:$K$510,('Resultados General'!$J$11:$J$510='Mapa de Puestos'!$B49)*('Resultados General'!$G$11:$G$510='Mapa de Puestos'!K$47),"")))</f>
        <v>#NAME?</v>
      </c>
      <c r="L49" s="78" t="e">
        <f t="array" aca="1" ref="L49" ca="1">_xlfn.TEXTJOIN(","&amp;CHAR(10),TRUE,_xlfn._xlws.SORT(_xlfn._xlws.FILTER('Resultados General'!$K$11:$K$510,('Resultados General'!$J$11:$J$510='Mapa de Puestos'!$B49)*('Resultados General'!$G$11:$G$510='Mapa de Puestos'!L$47),"")))</f>
        <v>#NAME?</v>
      </c>
      <c r="M49" s="78" t="e">
        <f t="array" aca="1" ref="M49" ca="1">_xlfn.TEXTJOIN(","&amp;CHAR(10),TRUE,_xlfn._xlws.SORT(_xlfn._xlws.FILTER('Resultados General'!$K$11:$K$510,('Resultados General'!$J$11:$J$510='Mapa de Puestos'!$B49)*('Resultados General'!$G$11:$G$510='Mapa de Puestos'!M$47),"")))</f>
        <v>#NAME?</v>
      </c>
      <c r="N49" s="78" t="e">
        <f t="array" aca="1" ref="N49" ca="1">_xlfn.TEXTJOIN(","&amp;CHAR(10),TRUE,_xlfn._xlws.SORT(_xlfn._xlws.FILTER('Resultados General'!$K$11:$K$510,('Resultados General'!$J$11:$J$510='Mapa de Puestos'!$B49)*('Resultados General'!$G$11:$G$510='Mapa de Puestos'!N$47),"")))</f>
        <v>#NAME?</v>
      </c>
      <c r="O49" s="78" t="e">
        <f t="array" aca="1" ref="O49" ca="1">_xlfn.TEXTJOIN(","&amp;CHAR(10),TRUE,_xlfn._xlws.SORT(_xlfn._xlws.FILTER('Resultados General'!$K$11:$K$510,('Resultados General'!$J$11:$J$510='Mapa de Puestos'!$B49)*('Resultados General'!$G$11:$G$510='Mapa de Puestos'!O$47),"")))</f>
        <v>#NAME?</v>
      </c>
      <c r="P49" s="78" t="e">
        <f t="array" aca="1" ref="P49" ca="1">_xlfn.TEXTJOIN(","&amp;CHAR(10),TRUE,_xlfn._xlws.SORT(_xlfn._xlws.FILTER('Resultados General'!$K$11:$K$510,('Resultados General'!$J$11:$J$510='Mapa de Puestos'!$B49)*('Resultados General'!$G$11:$G$510='Mapa de Puestos'!P$47),"")))</f>
        <v>#NAME?</v>
      </c>
      <c r="Q49" s="78" t="e">
        <f t="array" aca="1" ref="Q49" ca="1">_xlfn.TEXTJOIN(","&amp;CHAR(10),TRUE,_xlfn._xlws.SORT(_xlfn._xlws.FILTER('Resultados General'!$K$11:$K$510,('Resultados General'!$J$11:$J$510='Mapa de Puestos'!$B49)*('Resultados General'!$G$11:$G$510='Mapa de Puestos'!Q$47),"")))</f>
        <v>#NAME?</v>
      </c>
      <c r="R49" s="78" t="e">
        <f t="array" aca="1" ref="R49" ca="1">_xlfn.TEXTJOIN(","&amp;CHAR(10),TRUE,_xlfn._xlws.SORT(_xlfn._xlws.FILTER('Resultados General'!$K$11:$K$510,('Resultados General'!$J$11:$J$510='Mapa de Puestos'!$B49)*('Resultados General'!$G$11:$G$510='Mapa de Puestos'!R$47),"")))</f>
        <v>#NAME?</v>
      </c>
      <c r="S49" s="78" t="e">
        <f t="array" aca="1" ref="S49" ca="1">_xlfn.TEXTJOIN(","&amp;CHAR(10),TRUE,_xlfn._xlws.SORT(_xlfn._xlws.FILTER('Resultados General'!$K$11:$K$510,('Resultados General'!$J$11:$J$510='Mapa de Puestos'!$B49)*('Resultados General'!$G$11:$G$510='Mapa de Puestos'!S$47),"")))</f>
        <v>#NAME?</v>
      </c>
      <c r="T49" s="78" t="e">
        <f t="array" aca="1" ref="T49" ca="1">_xlfn.TEXTJOIN(","&amp;CHAR(10),TRUE,_xlfn._xlws.SORT(_xlfn._xlws.FILTER('Resultados General'!$K$11:$K$510,('Resultados General'!$J$11:$J$510='Mapa de Puestos'!$B49)*('Resultados General'!$G$11:$G$510='Mapa de Puestos'!T$47),"")))</f>
        <v>#NAME?</v>
      </c>
      <c r="U49" s="78" t="e">
        <f t="array" aca="1" ref="U49" ca="1">_xlfn.TEXTJOIN(","&amp;CHAR(10),TRUE,_xlfn._xlws.SORT(_xlfn._xlws.FILTER('Resultados General'!$K$11:$K$510,('Resultados General'!$J$11:$J$510='Mapa de Puestos'!$B49)*('Resultados General'!$G$11:$G$510='Mapa de Puestos'!U$47),"")))</f>
        <v>#NAME?</v>
      </c>
      <c r="V49" s="78" t="e">
        <f t="array" aca="1" ref="V49" ca="1">_xlfn.TEXTJOIN(","&amp;CHAR(10),TRUE,_xlfn._xlws.SORT(_xlfn._xlws.FILTER('Resultados General'!$K$11:$K$510,('Resultados General'!$J$11:$J$510='Mapa de Puestos'!$B49)*('Resultados General'!$G$11:$G$510='Mapa de Puestos'!V$47),"")))</f>
        <v>#NAME?</v>
      </c>
      <c r="W49" s="78" t="e">
        <f t="array" aca="1" ref="W49" ca="1">_xlfn.TEXTJOIN(","&amp;CHAR(10),TRUE,_xlfn._xlws.SORT(_xlfn._xlws.FILTER('Resultados General'!$K$11:$K$510,('Resultados General'!$J$11:$J$510='Mapa de Puestos'!$B49)*('Resultados General'!$G$11:$G$510='Mapa de Puestos'!W$47),"")))</f>
        <v>#NAME?</v>
      </c>
      <c r="X49" s="78" t="e">
        <f t="array" aca="1" ref="X49" ca="1">_xlfn.TEXTJOIN(","&amp;CHAR(10),TRUE,_xlfn._xlws.SORT(_xlfn._xlws.FILTER('Resultados General'!$K$11:$K$510,('Resultados General'!$J$11:$J$510='Mapa de Puestos'!$B49)*('Resultados General'!$G$11:$G$510='Mapa de Puestos'!X$47),"")))</f>
        <v>#NAME?</v>
      </c>
      <c r="Y49" s="78" t="e">
        <f t="array" aca="1" ref="Y49" ca="1">_xlfn.TEXTJOIN(","&amp;CHAR(10),TRUE,_xlfn._xlws.SORT(_xlfn._xlws.FILTER('Resultados General'!$K$11:$K$510,('Resultados General'!$J$11:$J$510='Mapa de Puestos'!$B49)*('Resultados General'!$G$11:$G$510='Mapa de Puestos'!Y$47),"")))</f>
        <v>#NAME?</v>
      </c>
      <c r="Z49" s="78" t="e">
        <f t="array" aca="1" ref="Z49" ca="1">_xlfn.TEXTJOIN(","&amp;CHAR(10),TRUE,_xlfn._xlws.SORT(_xlfn._xlws.FILTER('Resultados General'!$K$11:$K$510,('Resultados General'!$J$11:$J$510='Mapa de Puestos'!$B49)*('Resultados General'!$G$11:$G$510='Mapa de Puestos'!Z$47),"")))</f>
        <v>#NAME?</v>
      </c>
      <c r="AA49" s="78" t="e">
        <f t="array" aca="1" ref="AA49" ca="1">_xlfn.TEXTJOIN(","&amp;CHAR(10),TRUE,_xlfn._xlws.SORT(_xlfn._xlws.FILTER('Resultados General'!$K$11:$K$510,('Resultados General'!$J$11:$J$510='Mapa de Puestos'!$B49)*('Resultados General'!$G$11:$G$510='Mapa de Puestos'!AA$47),"")))</f>
        <v>#NAME?</v>
      </c>
      <c r="AB49" s="78" t="e">
        <f t="array" aca="1" ref="AB49" ca="1">_xlfn.TEXTJOIN(","&amp;CHAR(10),TRUE,_xlfn._xlws.SORT(_xlfn._xlws.FILTER('Resultados General'!$K$11:$K$510,('Resultados General'!$J$11:$J$510='Mapa de Puestos'!$B49)*('Resultados General'!$G$11:$G$510='Mapa de Puestos'!AB$47),"")))</f>
        <v>#NAME?</v>
      </c>
      <c r="AC49" s="78" t="e">
        <f t="array" aca="1" ref="AC49" ca="1">_xlfn.TEXTJOIN(","&amp;CHAR(10),TRUE,_xlfn._xlws.SORT(_xlfn._xlws.FILTER('Resultados General'!$K$11:$K$510,('Resultados General'!$J$11:$J$510='Mapa de Puestos'!$B49)*('Resultados General'!$G$11:$G$510='Mapa de Puestos'!AC$47),"")))</f>
        <v>#NAME?</v>
      </c>
      <c r="AD49" s="78" t="e">
        <f t="array" aca="1" ref="AD49" ca="1">_xlfn.TEXTJOIN(","&amp;CHAR(10),TRUE,_xlfn._xlws.SORT(_xlfn._xlws.FILTER('Resultados General'!$K$11:$K$510,('Resultados General'!$J$11:$J$510='Mapa de Puestos'!$B49)*('Resultados General'!$G$11:$G$510='Mapa de Puestos'!AD$47),"")))</f>
        <v>#NAME?</v>
      </c>
      <c r="AE49" s="78" t="e">
        <f t="array" aca="1" ref="AE49" ca="1">_xlfn.TEXTJOIN(","&amp;CHAR(10),TRUE,_xlfn._xlws.SORT(_xlfn._xlws.FILTER('Resultados General'!$K$11:$K$510,('Resultados General'!$J$11:$J$510='Mapa de Puestos'!$B49)*('Resultados General'!$G$11:$G$510='Mapa de Puestos'!AE$47),"")))</f>
        <v>#NAME?</v>
      </c>
      <c r="AF49" s="78" t="e">
        <f t="array" aca="1" ref="AF49" ca="1">_xlfn.TEXTJOIN(","&amp;CHAR(10),TRUE,_xlfn._xlws.SORT(_xlfn._xlws.FILTER('Resultados General'!$K$11:$K$510,('Resultados General'!$J$11:$J$510='Mapa de Puestos'!$B49)*('Resultados General'!$G$11:$G$510='Mapa de Puestos'!AF$47),"")))</f>
        <v>#NAME?</v>
      </c>
      <c r="AG49" s="78" t="e">
        <f t="array" aca="1" ref="AG49" ca="1">_xlfn.TEXTJOIN(","&amp;CHAR(10),TRUE,_xlfn._xlws.SORT(_xlfn._xlws.FILTER('Resultados General'!$K$11:$K$510,('Resultados General'!$J$11:$J$510='Mapa de Puestos'!$B49)*('Resultados General'!$G$11:$G$510='Mapa de Puestos'!AG$47),"")))</f>
        <v>#NAME?</v>
      </c>
      <c r="AH49" s="78" t="e">
        <f t="array" aca="1" ref="AH49" ca="1">_xlfn.TEXTJOIN(","&amp;CHAR(10),TRUE,_xlfn._xlws.SORT(_xlfn._xlws.FILTER('Resultados General'!$K$11:$K$510,('Resultados General'!$J$11:$J$510='Mapa de Puestos'!$B49)*('Resultados General'!$G$11:$G$510='Mapa de Puestos'!AH$47),"")))</f>
        <v>#NAME?</v>
      </c>
      <c r="AI49" s="78" t="e">
        <f t="array" aca="1" ref="AI49" ca="1">_xlfn.TEXTJOIN(","&amp;CHAR(10),TRUE,_xlfn._xlws.SORT(_xlfn._xlws.FILTER('Resultados General'!$K$11:$K$510,('Resultados General'!$J$11:$J$510='Mapa de Puestos'!$B49)*('Resultados General'!$G$11:$G$510='Mapa de Puestos'!AI$47),"")))</f>
        <v>#NAME?</v>
      </c>
      <c r="AJ49" s="78" t="e">
        <f t="array" aca="1" ref="AJ49" ca="1">_xlfn.TEXTJOIN(","&amp;CHAR(10),TRUE,_xlfn._xlws.SORT(_xlfn._xlws.FILTER('Resultados General'!$K$11:$K$510,('Resultados General'!$J$11:$J$510='Mapa de Puestos'!$B49)*('Resultados General'!$G$11:$G$510='Mapa de Puestos'!AJ$47),"")))</f>
        <v>#NAME?</v>
      </c>
      <c r="AK49" s="78" t="e">
        <f t="array" aca="1" ref="AK49" ca="1">_xlfn.TEXTJOIN(","&amp;CHAR(10),TRUE,_xlfn._xlws.SORT(_xlfn._xlws.FILTER('Resultados General'!$K$11:$K$510,('Resultados General'!$J$11:$J$510='Mapa de Puestos'!$B49)*('Resultados General'!$G$11:$G$510='Mapa de Puestos'!AK$47),"")))</f>
        <v>#NAME?</v>
      </c>
      <c r="AL49" s="78" t="e">
        <f t="array" aca="1" ref="AL49" ca="1">_xlfn.TEXTJOIN(","&amp;CHAR(10),TRUE,_xlfn._xlws.SORT(_xlfn._xlws.FILTER('Resultados General'!$K$11:$K$510,('Resultados General'!$J$11:$J$510='Mapa de Puestos'!$B49)*('Resultados General'!$G$11:$G$510='Mapa de Puestos'!AL$47),"")))</f>
        <v>#NAME?</v>
      </c>
      <c r="AM49" s="78" t="e">
        <f t="array" aca="1" ref="AM49" ca="1">_xlfn.TEXTJOIN(","&amp;CHAR(10),TRUE,_xlfn._xlws.SORT(_xlfn._xlws.FILTER('Resultados General'!$K$11:$K$510,('Resultados General'!$J$11:$J$510='Mapa de Puestos'!$B49)*('Resultados General'!$G$11:$G$510='Mapa de Puestos'!AM$47),"")))</f>
        <v>#NAME?</v>
      </c>
      <c r="AN49" s="78" t="e">
        <f t="array" aca="1" ref="AN49" ca="1">_xlfn.TEXTJOIN(","&amp;CHAR(10),TRUE,_xlfn._xlws.SORT(_xlfn._xlws.FILTER('Resultados General'!$K$11:$K$510,('Resultados General'!$J$11:$J$510='Mapa de Puestos'!$B49)*('Resultados General'!$G$11:$G$510='Mapa de Puestos'!AN$47),"")))</f>
        <v>#NAME?</v>
      </c>
      <c r="AO49" s="78" t="e">
        <f t="array" aca="1" ref="AO49" ca="1">_xlfn.TEXTJOIN(","&amp;CHAR(10),TRUE,_xlfn._xlws.SORT(_xlfn._xlws.FILTER('Resultados General'!$K$11:$K$510,('Resultados General'!$J$11:$J$510='Mapa de Puestos'!$B49)*('Resultados General'!$G$11:$G$510='Mapa de Puestos'!AO$47),"")))</f>
        <v>#NAME?</v>
      </c>
      <c r="AP49" s="78" t="e">
        <f t="array" aca="1" ref="AP49" ca="1">_xlfn.TEXTJOIN(","&amp;CHAR(10),TRUE,_xlfn._xlws.SORT(_xlfn._xlws.FILTER('Resultados General'!$K$11:$K$510,('Resultados General'!$J$11:$J$510='Mapa de Puestos'!$B49)*('Resultados General'!$G$11:$G$510='Mapa de Puestos'!AP$47),"")))</f>
        <v>#NAME?</v>
      </c>
      <c r="AQ49" s="78" t="e">
        <f t="array" aca="1" ref="AQ49" ca="1">_xlfn.TEXTJOIN(","&amp;CHAR(10),TRUE,_xlfn._xlws.SORT(_xlfn._xlws.FILTER('Resultados General'!$K$11:$K$510,('Resultados General'!$J$11:$J$510='Mapa de Puestos'!$B49)*('Resultados General'!$G$11:$G$510='Mapa de Puestos'!AQ$47),"")))</f>
        <v>#NAME?</v>
      </c>
      <c r="AR49" s="78" t="e">
        <f t="array" aca="1" ref="AR49" ca="1">_xlfn.TEXTJOIN(","&amp;CHAR(10),TRUE,_xlfn._xlws.SORT(_xlfn._xlws.FILTER('Resultados General'!$K$11:$K$510,('Resultados General'!$J$11:$J$510='Mapa de Puestos'!$B49)*('Resultados General'!$G$11:$G$510='Mapa de Puestos'!AR$47),"")))</f>
        <v>#NAME?</v>
      </c>
      <c r="AS49" s="78" t="e">
        <f t="array" aca="1" ref="AS49" ca="1">_xlfn.TEXTJOIN(","&amp;CHAR(10),TRUE,_xlfn._xlws.SORT(_xlfn._xlws.FILTER('Resultados General'!$K$11:$K$510,('Resultados General'!$J$11:$J$510='Mapa de Puestos'!$B49)*('Resultados General'!$G$11:$G$510='Mapa de Puestos'!AS$47),"")))</f>
        <v>#NAME?</v>
      </c>
      <c r="AT49" s="78" t="e">
        <f t="array" aca="1" ref="AT49" ca="1">_xlfn.TEXTJOIN(","&amp;CHAR(10),TRUE,_xlfn._xlws.SORT(_xlfn._xlws.FILTER('Resultados General'!$K$11:$K$510,('Resultados General'!$J$11:$J$510='Mapa de Puestos'!$B49)*('Resultados General'!$G$11:$G$510='Mapa de Puestos'!AT$47),"")))</f>
        <v>#NAME?</v>
      </c>
      <c r="AU49" s="78" t="e">
        <f t="array" aca="1" ref="AU49" ca="1">_xlfn.TEXTJOIN(","&amp;CHAR(10),TRUE,_xlfn._xlws.SORT(_xlfn._xlws.FILTER('Resultados General'!$K$11:$K$510,('Resultados General'!$J$11:$J$510='Mapa de Puestos'!$B49)*('Resultados General'!$G$11:$G$510='Mapa de Puestos'!AU$47),"")))</f>
        <v>#NAME?</v>
      </c>
      <c r="AV49" s="78" t="e">
        <f t="array" aca="1" ref="AV49" ca="1">_xlfn.TEXTJOIN(","&amp;CHAR(10),TRUE,_xlfn._xlws.SORT(_xlfn._xlws.FILTER('Resultados General'!$K$11:$K$510,('Resultados General'!$J$11:$J$510='Mapa de Puestos'!$B49)*('Resultados General'!$G$11:$G$510='Mapa de Puestos'!AV$47),"")))</f>
        <v>#NAME?</v>
      </c>
      <c r="AW49" s="78" t="e">
        <f t="array" aca="1" ref="AW49" ca="1">_xlfn.TEXTJOIN(","&amp;CHAR(10),TRUE,_xlfn._xlws.SORT(_xlfn._xlws.FILTER('Resultados General'!$K$11:$K$510,('Resultados General'!$J$11:$J$510='Mapa de Puestos'!$B49)*('Resultados General'!$G$11:$G$510='Mapa de Puestos'!AW$47),"")))</f>
        <v>#NAME?</v>
      </c>
      <c r="AX49" s="78" t="e">
        <f t="array" aca="1" ref="AX49" ca="1">_xlfn.TEXTJOIN(","&amp;CHAR(10),TRUE,_xlfn._xlws.SORT(_xlfn._xlws.FILTER('Resultados General'!$K$11:$K$510,('Resultados General'!$J$11:$J$510='Mapa de Puestos'!$B49)*('Resultados General'!$G$11:$G$510='Mapa de Puestos'!AX$47),"")))</f>
        <v>#NAME?</v>
      </c>
      <c r="AY49" s="78" t="e">
        <f t="array" aca="1" ref="AY49" ca="1">_xlfn.TEXTJOIN(","&amp;CHAR(10),TRUE,_xlfn._xlws.SORT(_xlfn._xlws.FILTER('Resultados General'!$K$11:$K$510,('Resultados General'!$J$11:$J$510='Mapa de Puestos'!$B49)*('Resultados General'!$G$11:$G$510='Mapa de Puestos'!AY$47),"")))</f>
        <v>#NAME?</v>
      </c>
      <c r="AZ49" s="78" t="e">
        <f t="array" aca="1" ref="AZ49" ca="1">_xlfn.TEXTJOIN(","&amp;CHAR(10),TRUE,_xlfn._xlws.SORT(_xlfn._xlws.FILTER('Resultados General'!$K$11:$K$510,('Resultados General'!$J$11:$J$510='Mapa de Puestos'!$B49)*('Resultados General'!$G$11:$G$510='Mapa de Puestos'!AZ$47),"")))</f>
        <v>#NAME?</v>
      </c>
      <c r="BA49" s="78" t="e">
        <f t="array" aca="1" ref="BA49" ca="1">_xlfn.TEXTJOIN(","&amp;CHAR(10),TRUE,_xlfn._xlws.SORT(_xlfn._xlws.FILTER('Resultados General'!$K$11:$K$510,('Resultados General'!$J$11:$J$510='Mapa de Puestos'!$B49)*('Resultados General'!$G$11:$G$510='Mapa de Puestos'!BA$47),"")))</f>
        <v>#NAME?</v>
      </c>
      <c r="BB49" s="78" t="e">
        <f t="array" aca="1" ref="BB49" ca="1">_xlfn.TEXTJOIN(","&amp;CHAR(10),TRUE,_xlfn._xlws.SORT(_xlfn._xlws.FILTER('Resultados General'!$K$11:$K$510,('Resultados General'!$J$11:$J$510='Mapa de Puestos'!$B49)*('Resultados General'!$G$11:$G$510='Mapa de Puestos'!BB$47),"")))</f>
        <v>#NAME?</v>
      </c>
      <c r="BC49" s="78" t="e">
        <f t="array" aca="1" ref="BC49" ca="1">_xlfn.TEXTJOIN(","&amp;CHAR(10),TRUE,_xlfn._xlws.SORT(_xlfn._xlws.FILTER('Resultados General'!$K$11:$K$510,('Resultados General'!$J$11:$J$510='Mapa de Puestos'!$B49)*('Resultados General'!$G$11:$G$510='Mapa de Puestos'!BC$47),"")))</f>
        <v>#NAME?</v>
      </c>
      <c r="BD49" s="78" t="e">
        <f t="array" aca="1" ref="BD49" ca="1">_xlfn.TEXTJOIN(","&amp;CHAR(10),TRUE,_xlfn._xlws.SORT(_xlfn._xlws.FILTER('Resultados General'!$K$11:$K$510,('Resultados General'!$J$11:$J$510='Mapa de Puestos'!$B49)*('Resultados General'!$G$11:$G$510='Mapa de Puestos'!BD$47),"")))</f>
        <v>#NAME?</v>
      </c>
      <c r="BE49" s="78" t="e">
        <f t="array" aca="1" ref="BE49" ca="1">_xlfn.TEXTJOIN(","&amp;CHAR(10),TRUE,_xlfn._xlws.SORT(_xlfn._xlws.FILTER('Resultados General'!$K$11:$K$510,('Resultados General'!$J$11:$J$510='Mapa de Puestos'!$B49)*('Resultados General'!$G$11:$G$510='Mapa de Puestos'!BE$47),"")))</f>
        <v>#NAME?</v>
      </c>
      <c r="BF49" s="78" t="e">
        <f t="array" aca="1" ref="BF49" ca="1">_xlfn.TEXTJOIN(","&amp;CHAR(10),TRUE,_xlfn._xlws.SORT(_xlfn._xlws.FILTER('Resultados General'!$K$11:$K$510,('Resultados General'!$J$11:$J$510='Mapa de Puestos'!$B49)*('Resultados General'!$G$11:$G$510='Mapa de Puestos'!BF$47),"")))</f>
        <v>#NAME?</v>
      </c>
      <c r="BG49" s="78" t="e">
        <f t="array" aca="1" ref="BG49" ca="1">_xlfn.TEXTJOIN(","&amp;CHAR(10),TRUE,_xlfn._xlws.SORT(_xlfn._xlws.FILTER('Resultados General'!$K$11:$K$510,('Resultados General'!$J$11:$J$510='Mapa de Puestos'!$B49)*('Resultados General'!$G$11:$G$510='Mapa de Puestos'!BG$47),"")))</f>
        <v>#NAME?</v>
      </c>
      <c r="BH49" s="78" t="e">
        <f t="array" aca="1" ref="BH49" ca="1">_xlfn.TEXTJOIN(","&amp;CHAR(10),TRUE,_xlfn._xlws.SORT(_xlfn._xlws.FILTER('Resultados General'!$K$11:$K$510,('Resultados General'!$J$11:$J$510='Mapa de Puestos'!$B49)*('Resultados General'!$G$11:$G$510='Mapa de Puestos'!BH$47),"")))</f>
        <v>#NAME?</v>
      </c>
      <c r="BI49" s="78" t="e">
        <f t="array" aca="1" ref="BI49" ca="1">_xlfn.TEXTJOIN(","&amp;CHAR(10),TRUE,_xlfn._xlws.SORT(_xlfn._xlws.FILTER('Resultados General'!$K$11:$K$510,('Resultados General'!$J$11:$J$510='Mapa de Puestos'!$B49)*('Resultados General'!$G$11:$G$510='Mapa de Puestos'!BI$47),"")))</f>
        <v>#NAME?</v>
      </c>
      <c r="BJ49" s="78" t="e">
        <f t="array" aca="1" ref="BJ49" ca="1">_xlfn.TEXTJOIN(","&amp;CHAR(10),TRUE,_xlfn._xlws.SORT(_xlfn._xlws.FILTER('Resultados General'!$K$11:$K$510,('Resultados General'!$J$11:$J$510='Mapa de Puestos'!$B49)*('Resultados General'!$G$11:$G$510='Mapa de Puestos'!BJ$47),"")))</f>
        <v>#NAME?</v>
      </c>
      <c r="BK49" s="78" t="e">
        <f t="array" aca="1" ref="BK49" ca="1">_xlfn.TEXTJOIN(","&amp;CHAR(10),TRUE,_xlfn._xlws.SORT(_xlfn._xlws.FILTER('Resultados General'!$K$11:$K$510,('Resultados General'!$J$11:$J$510='Mapa de Puestos'!$B49)*('Resultados General'!$G$11:$G$510='Mapa de Puestos'!BK$47),"")))</f>
        <v>#NAME?</v>
      </c>
      <c r="BL49" s="78" t="e">
        <f t="array" aca="1" ref="BL49" ca="1">_xlfn.TEXTJOIN(","&amp;CHAR(10),TRUE,_xlfn._xlws.SORT(_xlfn._xlws.FILTER('Resultados General'!$K$11:$K$510,('Resultados General'!$J$11:$J$510='Mapa de Puestos'!$B49)*('Resultados General'!$G$11:$G$510='Mapa de Puestos'!BL$47),"")))</f>
        <v>#NAME?</v>
      </c>
    </row>
    <row r="50" spans="1:64" ht="80.099999999999994" customHeight="1">
      <c r="A50" s="202"/>
      <c r="B50" s="203" t="s">
        <v>193</v>
      </c>
      <c r="C50" s="214" t="e">
        <f t="array" aca="1" ref="C50" ca="1">_xlfn.TEXTJOIN(","&amp;CHAR(10),TRUE,_xlfn._xlws.SORT(_xlfn._xlws.FILTER('Resultados General'!$K$11:$K$510,('Resultados General'!$J$11:$J$510='Mapa de Puestos'!$B50)*('Resultados General'!$G$11:$G$510='Mapa de Puestos'!C$47),"")))</f>
        <v>#NAME?</v>
      </c>
      <c r="D50" s="214" t="e">
        <f t="array" aca="1" ref="D50" ca="1">_xlfn.TEXTJOIN(","&amp;CHAR(10),TRUE,_xlfn._xlws.SORT(_xlfn._xlws.FILTER('Resultados General'!$K$11:$K$510,('Resultados General'!$J$11:$J$510='Mapa de Puestos'!$B50)*('Resultados General'!$G$11:$G$510='Mapa de Puestos'!D$47),"")))</f>
        <v>#NAME?</v>
      </c>
      <c r="E50" s="214" t="e">
        <f t="array" aca="1" ref="E50" ca="1">_xlfn.TEXTJOIN(","&amp;CHAR(10),TRUE,_xlfn._xlws.SORT(_xlfn._xlws.FILTER('Resultados General'!$K$11:$K$510,('Resultados General'!$J$11:$J$510='Mapa de Puestos'!$B50)*('Resultados General'!$G$11:$G$510='Mapa de Puestos'!E$47),"")))</f>
        <v>#NAME?</v>
      </c>
      <c r="F50" s="214" t="e">
        <f t="array" aca="1" ref="F50" ca="1">_xlfn.TEXTJOIN(","&amp;CHAR(10),TRUE,_xlfn._xlws.SORT(_xlfn._xlws.FILTER('Resultados General'!$K$11:$K$510,('Resultados General'!$J$11:$J$510='Mapa de Puestos'!$B50)*('Resultados General'!$G$11:$G$510='Mapa de Puestos'!F$47),"")))</f>
        <v>#NAME?</v>
      </c>
      <c r="G50" s="214" t="e">
        <f t="array" aca="1" ref="G50" ca="1">_xlfn.TEXTJOIN(","&amp;CHAR(10),TRUE,_xlfn._xlws.SORT(_xlfn._xlws.FILTER('Resultados General'!$K$11:$K$510,('Resultados General'!$J$11:$J$510='Mapa de Puestos'!$B50)*('Resultados General'!$G$11:$G$510='Mapa de Puestos'!G$47),"")))</f>
        <v>#NAME?</v>
      </c>
      <c r="H50" s="214" t="e">
        <f t="array" aca="1" ref="H50" ca="1">_xlfn.TEXTJOIN(","&amp;CHAR(10),TRUE,_xlfn._xlws.SORT(_xlfn._xlws.FILTER('Resultados General'!$K$11:$K$510,('Resultados General'!$J$11:$J$510='Mapa de Puestos'!$B50)*('Resultados General'!$G$11:$G$510='Mapa de Puestos'!H$47),"")))</f>
        <v>#NAME?</v>
      </c>
      <c r="I50" s="78" t="e">
        <f t="array" aca="1" ref="I50" ca="1">_xlfn.TEXTJOIN(","&amp;CHAR(10),TRUE,_xlfn._xlws.SORT(_xlfn._xlws.FILTER('Resultados General'!$K$11:$K$510,('Resultados General'!$J$11:$J$510='Mapa de Puestos'!$B50)*('Resultados General'!$G$11:$G$510='Mapa de Puestos'!I$47),"")))</f>
        <v>#NAME?</v>
      </c>
      <c r="J50" s="78" t="e">
        <f t="array" aca="1" ref="J50" ca="1">_xlfn.TEXTJOIN(","&amp;CHAR(10),TRUE,_xlfn._xlws.SORT(_xlfn._xlws.FILTER('Resultados General'!$K$11:$K$510,('Resultados General'!$J$11:$J$510='Mapa de Puestos'!$B50)*('Resultados General'!$G$11:$G$510='Mapa de Puestos'!J$47),"")))</f>
        <v>#NAME?</v>
      </c>
      <c r="K50" s="78" t="e">
        <f t="array" aca="1" ref="K50" ca="1">_xlfn.TEXTJOIN(","&amp;CHAR(10),TRUE,_xlfn._xlws.SORT(_xlfn._xlws.FILTER('Resultados General'!$K$11:$K$510,('Resultados General'!$J$11:$J$510='Mapa de Puestos'!$B50)*('Resultados General'!$G$11:$G$510='Mapa de Puestos'!K$47),"")))</f>
        <v>#NAME?</v>
      </c>
      <c r="L50" s="78" t="e">
        <f t="array" aca="1" ref="L50" ca="1">_xlfn.TEXTJOIN(","&amp;CHAR(10),TRUE,_xlfn._xlws.SORT(_xlfn._xlws.FILTER('Resultados General'!$K$11:$K$510,('Resultados General'!$J$11:$J$510='Mapa de Puestos'!$B50)*('Resultados General'!$G$11:$G$510='Mapa de Puestos'!L$47),"")))</f>
        <v>#NAME?</v>
      </c>
      <c r="M50" s="78" t="e">
        <f t="array" aca="1" ref="M50" ca="1">_xlfn.TEXTJOIN(","&amp;CHAR(10),TRUE,_xlfn._xlws.SORT(_xlfn._xlws.FILTER('Resultados General'!$K$11:$K$510,('Resultados General'!$J$11:$J$510='Mapa de Puestos'!$B50)*('Resultados General'!$G$11:$G$510='Mapa de Puestos'!M$47),"")))</f>
        <v>#NAME?</v>
      </c>
      <c r="N50" s="78" t="e">
        <f t="array" aca="1" ref="N50" ca="1">_xlfn.TEXTJOIN(","&amp;CHAR(10),TRUE,_xlfn._xlws.SORT(_xlfn._xlws.FILTER('Resultados General'!$K$11:$K$510,('Resultados General'!$J$11:$J$510='Mapa de Puestos'!$B50)*('Resultados General'!$G$11:$G$510='Mapa de Puestos'!N$47),"")))</f>
        <v>#NAME?</v>
      </c>
      <c r="O50" s="78" t="e">
        <f t="array" aca="1" ref="O50" ca="1">_xlfn.TEXTJOIN(","&amp;CHAR(10),TRUE,_xlfn._xlws.SORT(_xlfn._xlws.FILTER('Resultados General'!$K$11:$K$510,('Resultados General'!$J$11:$J$510='Mapa de Puestos'!$B50)*('Resultados General'!$G$11:$G$510='Mapa de Puestos'!O$47),"")))</f>
        <v>#NAME?</v>
      </c>
      <c r="P50" s="78" t="e">
        <f t="array" aca="1" ref="P50" ca="1">_xlfn.TEXTJOIN(","&amp;CHAR(10),TRUE,_xlfn._xlws.SORT(_xlfn._xlws.FILTER('Resultados General'!$K$11:$K$510,('Resultados General'!$J$11:$J$510='Mapa de Puestos'!$B50)*('Resultados General'!$G$11:$G$510='Mapa de Puestos'!P$47),"")))</f>
        <v>#NAME?</v>
      </c>
      <c r="Q50" s="78" t="e">
        <f t="array" aca="1" ref="Q50" ca="1">_xlfn.TEXTJOIN(","&amp;CHAR(10),TRUE,_xlfn._xlws.SORT(_xlfn._xlws.FILTER('Resultados General'!$K$11:$K$510,('Resultados General'!$J$11:$J$510='Mapa de Puestos'!$B50)*('Resultados General'!$G$11:$G$510='Mapa de Puestos'!Q$47),"")))</f>
        <v>#NAME?</v>
      </c>
      <c r="R50" s="78" t="e">
        <f t="array" aca="1" ref="R50" ca="1">_xlfn.TEXTJOIN(","&amp;CHAR(10),TRUE,_xlfn._xlws.SORT(_xlfn._xlws.FILTER('Resultados General'!$K$11:$K$510,('Resultados General'!$J$11:$J$510='Mapa de Puestos'!$B50)*('Resultados General'!$G$11:$G$510='Mapa de Puestos'!R$47),"")))</f>
        <v>#NAME?</v>
      </c>
      <c r="S50" s="78" t="e">
        <f t="array" aca="1" ref="S50" ca="1">_xlfn.TEXTJOIN(","&amp;CHAR(10),TRUE,_xlfn._xlws.SORT(_xlfn._xlws.FILTER('Resultados General'!$K$11:$K$510,('Resultados General'!$J$11:$J$510='Mapa de Puestos'!$B50)*('Resultados General'!$G$11:$G$510='Mapa de Puestos'!S$47),"")))</f>
        <v>#NAME?</v>
      </c>
      <c r="T50" s="78" t="e">
        <f t="array" aca="1" ref="T50" ca="1">_xlfn.TEXTJOIN(","&amp;CHAR(10),TRUE,_xlfn._xlws.SORT(_xlfn._xlws.FILTER('Resultados General'!$K$11:$K$510,('Resultados General'!$J$11:$J$510='Mapa de Puestos'!$B50)*('Resultados General'!$G$11:$G$510='Mapa de Puestos'!T$47),"")))</f>
        <v>#NAME?</v>
      </c>
      <c r="U50" s="78" t="e">
        <f t="array" aca="1" ref="U50" ca="1">_xlfn.TEXTJOIN(","&amp;CHAR(10),TRUE,_xlfn._xlws.SORT(_xlfn._xlws.FILTER('Resultados General'!$K$11:$K$510,('Resultados General'!$J$11:$J$510='Mapa de Puestos'!$B50)*('Resultados General'!$G$11:$G$510='Mapa de Puestos'!U$47),"")))</f>
        <v>#NAME?</v>
      </c>
      <c r="V50" s="78" t="e">
        <f t="array" aca="1" ref="V50" ca="1">_xlfn.TEXTJOIN(","&amp;CHAR(10),TRUE,_xlfn._xlws.SORT(_xlfn._xlws.FILTER('Resultados General'!$K$11:$K$510,('Resultados General'!$J$11:$J$510='Mapa de Puestos'!$B50)*('Resultados General'!$G$11:$G$510='Mapa de Puestos'!V$47),"")))</f>
        <v>#NAME?</v>
      </c>
      <c r="W50" s="78" t="e">
        <f t="array" aca="1" ref="W50" ca="1">_xlfn.TEXTJOIN(","&amp;CHAR(10),TRUE,_xlfn._xlws.SORT(_xlfn._xlws.FILTER('Resultados General'!$K$11:$K$510,('Resultados General'!$J$11:$J$510='Mapa de Puestos'!$B50)*('Resultados General'!$G$11:$G$510='Mapa de Puestos'!W$47),"")))</f>
        <v>#NAME?</v>
      </c>
      <c r="X50" s="78" t="e">
        <f t="array" aca="1" ref="X50" ca="1">_xlfn.TEXTJOIN(","&amp;CHAR(10),TRUE,_xlfn._xlws.SORT(_xlfn._xlws.FILTER('Resultados General'!$K$11:$K$510,('Resultados General'!$J$11:$J$510='Mapa de Puestos'!$B50)*('Resultados General'!$G$11:$G$510='Mapa de Puestos'!X$47),"")))</f>
        <v>#NAME?</v>
      </c>
      <c r="Y50" s="78" t="e">
        <f t="array" aca="1" ref="Y50" ca="1">_xlfn.TEXTJOIN(","&amp;CHAR(10),TRUE,_xlfn._xlws.SORT(_xlfn._xlws.FILTER('Resultados General'!$K$11:$K$510,('Resultados General'!$J$11:$J$510='Mapa de Puestos'!$B50)*('Resultados General'!$G$11:$G$510='Mapa de Puestos'!Y$47),"")))</f>
        <v>#NAME?</v>
      </c>
      <c r="Z50" s="78" t="e">
        <f t="array" aca="1" ref="Z50" ca="1">_xlfn.TEXTJOIN(","&amp;CHAR(10),TRUE,_xlfn._xlws.SORT(_xlfn._xlws.FILTER('Resultados General'!$K$11:$K$510,('Resultados General'!$J$11:$J$510='Mapa de Puestos'!$B50)*('Resultados General'!$G$11:$G$510='Mapa de Puestos'!Z$47),"")))</f>
        <v>#NAME?</v>
      </c>
      <c r="AA50" s="78" t="e">
        <f t="array" aca="1" ref="AA50" ca="1">_xlfn.TEXTJOIN(","&amp;CHAR(10),TRUE,_xlfn._xlws.SORT(_xlfn._xlws.FILTER('Resultados General'!$K$11:$K$510,('Resultados General'!$J$11:$J$510='Mapa de Puestos'!$B50)*('Resultados General'!$G$11:$G$510='Mapa de Puestos'!AA$47),"")))</f>
        <v>#NAME?</v>
      </c>
      <c r="AB50" s="78" t="e">
        <f t="array" aca="1" ref="AB50" ca="1">_xlfn.TEXTJOIN(","&amp;CHAR(10),TRUE,_xlfn._xlws.SORT(_xlfn._xlws.FILTER('Resultados General'!$K$11:$K$510,('Resultados General'!$J$11:$J$510='Mapa de Puestos'!$B50)*('Resultados General'!$G$11:$G$510='Mapa de Puestos'!AB$47),"")))</f>
        <v>#NAME?</v>
      </c>
      <c r="AC50" s="78" t="e">
        <f t="array" aca="1" ref="AC50" ca="1">_xlfn.TEXTJOIN(","&amp;CHAR(10),TRUE,_xlfn._xlws.SORT(_xlfn._xlws.FILTER('Resultados General'!$K$11:$K$510,('Resultados General'!$J$11:$J$510='Mapa de Puestos'!$B50)*('Resultados General'!$G$11:$G$510='Mapa de Puestos'!AC$47),"")))</f>
        <v>#NAME?</v>
      </c>
      <c r="AD50" s="78" t="e">
        <f t="array" aca="1" ref="AD50" ca="1">_xlfn.TEXTJOIN(","&amp;CHAR(10),TRUE,_xlfn._xlws.SORT(_xlfn._xlws.FILTER('Resultados General'!$K$11:$K$510,('Resultados General'!$J$11:$J$510='Mapa de Puestos'!$B50)*('Resultados General'!$G$11:$G$510='Mapa de Puestos'!AD$47),"")))</f>
        <v>#NAME?</v>
      </c>
      <c r="AE50" s="78" t="e">
        <f t="array" aca="1" ref="AE50" ca="1">_xlfn.TEXTJOIN(","&amp;CHAR(10),TRUE,_xlfn._xlws.SORT(_xlfn._xlws.FILTER('Resultados General'!$K$11:$K$510,('Resultados General'!$J$11:$J$510='Mapa de Puestos'!$B50)*('Resultados General'!$G$11:$G$510='Mapa de Puestos'!AE$47),"")))</f>
        <v>#NAME?</v>
      </c>
      <c r="AF50" s="78" t="e">
        <f t="array" aca="1" ref="AF50" ca="1">_xlfn.TEXTJOIN(","&amp;CHAR(10),TRUE,_xlfn._xlws.SORT(_xlfn._xlws.FILTER('Resultados General'!$K$11:$K$510,('Resultados General'!$J$11:$J$510='Mapa de Puestos'!$B50)*('Resultados General'!$G$11:$G$510='Mapa de Puestos'!AF$47),"")))</f>
        <v>#NAME?</v>
      </c>
      <c r="AG50" s="78" t="e">
        <f t="array" aca="1" ref="AG50" ca="1">_xlfn.TEXTJOIN(","&amp;CHAR(10),TRUE,_xlfn._xlws.SORT(_xlfn._xlws.FILTER('Resultados General'!$K$11:$K$510,('Resultados General'!$J$11:$J$510='Mapa de Puestos'!$B50)*('Resultados General'!$G$11:$G$510='Mapa de Puestos'!AG$47),"")))</f>
        <v>#NAME?</v>
      </c>
      <c r="AH50" s="78" t="e">
        <f t="array" aca="1" ref="AH50" ca="1">_xlfn.TEXTJOIN(","&amp;CHAR(10),TRUE,_xlfn._xlws.SORT(_xlfn._xlws.FILTER('Resultados General'!$K$11:$K$510,('Resultados General'!$J$11:$J$510='Mapa de Puestos'!$B50)*('Resultados General'!$G$11:$G$510='Mapa de Puestos'!AH$47),"")))</f>
        <v>#NAME?</v>
      </c>
      <c r="AI50" s="78" t="e">
        <f t="array" aca="1" ref="AI50" ca="1">_xlfn.TEXTJOIN(","&amp;CHAR(10),TRUE,_xlfn._xlws.SORT(_xlfn._xlws.FILTER('Resultados General'!$K$11:$K$510,('Resultados General'!$J$11:$J$510='Mapa de Puestos'!$B50)*('Resultados General'!$G$11:$G$510='Mapa de Puestos'!AI$47),"")))</f>
        <v>#NAME?</v>
      </c>
      <c r="AJ50" s="78" t="e">
        <f t="array" aca="1" ref="AJ50" ca="1">_xlfn.TEXTJOIN(","&amp;CHAR(10),TRUE,_xlfn._xlws.SORT(_xlfn._xlws.FILTER('Resultados General'!$K$11:$K$510,('Resultados General'!$J$11:$J$510='Mapa de Puestos'!$B50)*('Resultados General'!$G$11:$G$510='Mapa de Puestos'!AJ$47),"")))</f>
        <v>#NAME?</v>
      </c>
      <c r="AK50" s="78" t="e">
        <f t="array" aca="1" ref="AK50" ca="1">_xlfn.TEXTJOIN(","&amp;CHAR(10),TRUE,_xlfn._xlws.SORT(_xlfn._xlws.FILTER('Resultados General'!$K$11:$K$510,('Resultados General'!$J$11:$J$510='Mapa de Puestos'!$B50)*('Resultados General'!$G$11:$G$510='Mapa de Puestos'!AK$47),"")))</f>
        <v>#NAME?</v>
      </c>
      <c r="AL50" s="78" t="e">
        <f t="array" aca="1" ref="AL50" ca="1">_xlfn.TEXTJOIN(","&amp;CHAR(10),TRUE,_xlfn._xlws.SORT(_xlfn._xlws.FILTER('Resultados General'!$K$11:$K$510,('Resultados General'!$J$11:$J$510='Mapa de Puestos'!$B50)*('Resultados General'!$G$11:$G$510='Mapa de Puestos'!AL$47),"")))</f>
        <v>#NAME?</v>
      </c>
      <c r="AM50" s="78" t="e">
        <f t="array" aca="1" ref="AM50" ca="1">_xlfn.TEXTJOIN(","&amp;CHAR(10),TRUE,_xlfn._xlws.SORT(_xlfn._xlws.FILTER('Resultados General'!$K$11:$K$510,('Resultados General'!$J$11:$J$510='Mapa de Puestos'!$B50)*('Resultados General'!$G$11:$G$510='Mapa de Puestos'!AM$47),"")))</f>
        <v>#NAME?</v>
      </c>
      <c r="AN50" s="78" t="e">
        <f t="array" aca="1" ref="AN50" ca="1">_xlfn.TEXTJOIN(","&amp;CHAR(10),TRUE,_xlfn._xlws.SORT(_xlfn._xlws.FILTER('Resultados General'!$K$11:$K$510,('Resultados General'!$J$11:$J$510='Mapa de Puestos'!$B50)*('Resultados General'!$G$11:$G$510='Mapa de Puestos'!AN$47),"")))</f>
        <v>#NAME?</v>
      </c>
      <c r="AO50" s="78" t="e">
        <f t="array" aca="1" ref="AO50" ca="1">_xlfn.TEXTJOIN(","&amp;CHAR(10),TRUE,_xlfn._xlws.SORT(_xlfn._xlws.FILTER('Resultados General'!$K$11:$K$510,('Resultados General'!$J$11:$J$510='Mapa de Puestos'!$B50)*('Resultados General'!$G$11:$G$510='Mapa de Puestos'!AO$47),"")))</f>
        <v>#NAME?</v>
      </c>
      <c r="AP50" s="78" t="e">
        <f t="array" aca="1" ref="AP50" ca="1">_xlfn.TEXTJOIN(","&amp;CHAR(10),TRUE,_xlfn._xlws.SORT(_xlfn._xlws.FILTER('Resultados General'!$K$11:$K$510,('Resultados General'!$J$11:$J$510='Mapa de Puestos'!$B50)*('Resultados General'!$G$11:$G$510='Mapa de Puestos'!AP$47),"")))</f>
        <v>#NAME?</v>
      </c>
      <c r="AQ50" s="78" t="e">
        <f t="array" aca="1" ref="AQ50" ca="1">_xlfn.TEXTJOIN(","&amp;CHAR(10),TRUE,_xlfn._xlws.SORT(_xlfn._xlws.FILTER('Resultados General'!$K$11:$K$510,('Resultados General'!$J$11:$J$510='Mapa de Puestos'!$B50)*('Resultados General'!$G$11:$G$510='Mapa de Puestos'!AQ$47),"")))</f>
        <v>#NAME?</v>
      </c>
      <c r="AR50" s="78" t="e">
        <f t="array" aca="1" ref="AR50" ca="1">_xlfn.TEXTJOIN(","&amp;CHAR(10),TRUE,_xlfn._xlws.SORT(_xlfn._xlws.FILTER('Resultados General'!$K$11:$K$510,('Resultados General'!$J$11:$J$510='Mapa de Puestos'!$B50)*('Resultados General'!$G$11:$G$510='Mapa de Puestos'!AR$47),"")))</f>
        <v>#NAME?</v>
      </c>
      <c r="AS50" s="78" t="e">
        <f t="array" aca="1" ref="AS50" ca="1">_xlfn.TEXTJOIN(","&amp;CHAR(10),TRUE,_xlfn._xlws.SORT(_xlfn._xlws.FILTER('Resultados General'!$K$11:$K$510,('Resultados General'!$J$11:$J$510='Mapa de Puestos'!$B50)*('Resultados General'!$G$11:$G$510='Mapa de Puestos'!AS$47),"")))</f>
        <v>#NAME?</v>
      </c>
      <c r="AT50" s="78" t="e">
        <f t="array" aca="1" ref="AT50" ca="1">_xlfn.TEXTJOIN(","&amp;CHAR(10),TRUE,_xlfn._xlws.SORT(_xlfn._xlws.FILTER('Resultados General'!$K$11:$K$510,('Resultados General'!$J$11:$J$510='Mapa de Puestos'!$B50)*('Resultados General'!$G$11:$G$510='Mapa de Puestos'!AT$47),"")))</f>
        <v>#NAME?</v>
      </c>
      <c r="AU50" s="78" t="e">
        <f t="array" aca="1" ref="AU50" ca="1">_xlfn.TEXTJOIN(","&amp;CHAR(10),TRUE,_xlfn._xlws.SORT(_xlfn._xlws.FILTER('Resultados General'!$K$11:$K$510,('Resultados General'!$J$11:$J$510='Mapa de Puestos'!$B50)*('Resultados General'!$G$11:$G$510='Mapa de Puestos'!AU$47),"")))</f>
        <v>#NAME?</v>
      </c>
      <c r="AV50" s="78" t="e">
        <f t="array" aca="1" ref="AV50" ca="1">_xlfn.TEXTJOIN(","&amp;CHAR(10),TRUE,_xlfn._xlws.SORT(_xlfn._xlws.FILTER('Resultados General'!$K$11:$K$510,('Resultados General'!$J$11:$J$510='Mapa de Puestos'!$B50)*('Resultados General'!$G$11:$G$510='Mapa de Puestos'!AV$47),"")))</f>
        <v>#NAME?</v>
      </c>
      <c r="AW50" s="78" t="e">
        <f t="array" aca="1" ref="AW50" ca="1">_xlfn.TEXTJOIN(","&amp;CHAR(10),TRUE,_xlfn._xlws.SORT(_xlfn._xlws.FILTER('Resultados General'!$K$11:$K$510,('Resultados General'!$J$11:$J$510='Mapa de Puestos'!$B50)*('Resultados General'!$G$11:$G$510='Mapa de Puestos'!AW$47),"")))</f>
        <v>#NAME?</v>
      </c>
      <c r="AX50" s="78" t="e">
        <f t="array" aca="1" ref="AX50" ca="1">_xlfn.TEXTJOIN(","&amp;CHAR(10),TRUE,_xlfn._xlws.SORT(_xlfn._xlws.FILTER('Resultados General'!$K$11:$K$510,('Resultados General'!$J$11:$J$510='Mapa de Puestos'!$B50)*('Resultados General'!$G$11:$G$510='Mapa de Puestos'!AX$47),"")))</f>
        <v>#NAME?</v>
      </c>
      <c r="AY50" s="78" t="e">
        <f t="array" aca="1" ref="AY50" ca="1">_xlfn.TEXTJOIN(","&amp;CHAR(10),TRUE,_xlfn._xlws.SORT(_xlfn._xlws.FILTER('Resultados General'!$K$11:$K$510,('Resultados General'!$J$11:$J$510='Mapa de Puestos'!$B50)*('Resultados General'!$G$11:$G$510='Mapa de Puestos'!AY$47),"")))</f>
        <v>#NAME?</v>
      </c>
      <c r="AZ50" s="78" t="e">
        <f t="array" aca="1" ref="AZ50" ca="1">_xlfn.TEXTJOIN(","&amp;CHAR(10),TRUE,_xlfn._xlws.SORT(_xlfn._xlws.FILTER('Resultados General'!$K$11:$K$510,('Resultados General'!$J$11:$J$510='Mapa de Puestos'!$B50)*('Resultados General'!$G$11:$G$510='Mapa de Puestos'!AZ$47),"")))</f>
        <v>#NAME?</v>
      </c>
      <c r="BA50" s="78" t="e">
        <f t="array" aca="1" ref="BA50" ca="1">_xlfn.TEXTJOIN(","&amp;CHAR(10),TRUE,_xlfn._xlws.SORT(_xlfn._xlws.FILTER('Resultados General'!$K$11:$K$510,('Resultados General'!$J$11:$J$510='Mapa de Puestos'!$B50)*('Resultados General'!$G$11:$G$510='Mapa de Puestos'!BA$47),"")))</f>
        <v>#NAME?</v>
      </c>
      <c r="BB50" s="78" t="e">
        <f t="array" aca="1" ref="BB50" ca="1">_xlfn.TEXTJOIN(","&amp;CHAR(10),TRUE,_xlfn._xlws.SORT(_xlfn._xlws.FILTER('Resultados General'!$K$11:$K$510,('Resultados General'!$J$11:$J$510='Mapa de Puestos'!$B50)*('Resultados General'!$G$11:$G$510='Mapa de Puestos'!BB$47),"")))</f>
        <v>#NAME?</v>
      </c>
      <c r="BC50" s="78" t="e">
        <f t="array" aca="1" ref="BC50" ca="1">_xlfn.TEXTJOIN(","&amp;CHAR(10),TRUE,_xlfn._xlws.SORT(_xlfn._xlws.FILTER('Resultados General'!$K$11:$K$510,('Resultados General'!$J$11:$J$510='Mapa de Puestos'!$B50)*('Resultados General'!$G$11:$G$510='Mapa de Puestos'!BC$47),"")))</f>
        <v>#NAME?</v>
      </c>
      <c r="BD50" s="78" t="e">
        <f t="array" aca="1" ref="BD50" ca="1">_xlfn.TEXTJOIN(","&amp;CHAR(10),TRUE,_xlfn._xlws.SORT(_xlfn._xlws.FILTER('Resultados General'!$K$11:$K$510,('Resultados General'!$J$11:$J$510='Mapa de Puestos'!$B50)*('Resultados General'!$G$11:$G$510='Mapa de Puestos'!BD$47),"")))</f>
        <v>#NAME?</v>
      </c>
      <c r="BE50" s="78" t="e">
        <f t="array" aca="1" ref="BE50" ca="1">_xlfn.TEXTJOIN(","&amp;CHAR(10),TRUE,_xlfn._xlws.SORT(_xlfn._xlws.FILTER('Resultados General'!$K$11:$K$510,('Resultados General'!$J$11:$J$510='Mapa de Puestos'!$B50)*('Resultados General'!$G$11:$G$510='Mapa de Puestos'!BE$47),"")))</f>
        <v>#NAME?</v>
      </c>
      <c r="BF50" s="78" t="e">
        <f t="array" aca="1" ref="BF50" ca="1">_xlfn.TEXTJOIN(","&amp;CHAR(10),TRUE,_xlfn._xlws.SORT(_xlfn._xlws.FILTER('Resultados General'!$K$11:$K$510,('Resultados General'!$J$11:$J$510='Mapa de Puestos'!$B50)*('Resultados General'!$G$11:$G$510='Mapa de Puestos'!BF$47),"")))</f>
        <v>#NAME?</v>
      </c>
      <c r="BG50" s="78" t="e">
        <f t="array" aca="1" ref="BG50" ca="1">_xlfn.TEXTJOIN(","&amp;CHAR(10),TRUE,_xlfn._xlws.SORT(_xlfn._xlws.FILTER('Resultados General'!$K$11:$K$510,('Resultados General'!$J$11:$J$510='Mapa de Puestos'!$B50)*('Resultados General'!$G$11:$G$510='Mapa de Puestos'!BG$47),"")))</f>
        <v>#NAME?</v>
      </c>
      <c r="BH50" s="78" t="e">
        <f t="array" aca="1" ref="BH50" ca="1">_xlfn.TEXTJOIN(","&amp;CHAR(10),TRUE,_xlfn._xlws.SORT(_xlfn._xlws.FILTER('Resultados General'!$K$11:$K$510,('Resultados General'!$J$11:$J$510='Mapa de Puestos'!$B50)*('Resultados General'!$G$11:$G$510='Mapa de Puestos'!BH$47),"")))</f>
        <v>#NAME?</v>
      </c>
      <c r="BI50" s="78" t="e">
        <f t="array" aca="1" ref="BI50" ca="1">_xlfn.TEXTJOIN(","&amp;CHAR(10),TRUE,_xlfn._xlws.SORT(_xlfn._xlws.FILTER('Resultados General'!$K$11:$K$510,('Resultados General'!$J$11:$J$510='Mapa de Puestos'!$B50)*('Resultados General'!$G$11:$G$510='Mapa de Puestos'!BI$47),"")))</f>
        <v>#NAME?</v>
      </c>
      <c r="BJ50" s="78" t="e">
        <f t="array" aca="1" ref="BJ50" ca="1">_xlfn.TEXTJOIN(","&amp;CHAR(10),TRUE,_xlfn._xlws.SORT(_xlfn._xlws.FILTER('Resultados General'!$K$11:$K$510,('Resultados General'!$J$11:$J$510='Mapa de Puestos'!$B50)*('Resultados General'!$G$11:$G$510='Mapa de Puestos'!BJ$47),"")))</f>
        <v>#NAME?</v>
      </c>
      <c r="BK50" s="78" t="e">
        <f t="array" aca="1" ref="BK50" ca="1">_xlfn.TEXTJOIN(","&amp;CHAR(10),TRUE,_xlfn._xlws.SORT(_xlfn._xlws.FILTER('Resultados General'!$K$11:$K$510,('Resultados General'!$J$11:$J$510='Mapa de Puestos'!$B50)*('Resultados General'!$G$11:$G$510='Mapa de Puestos'!BK$47),"")))</f>
        <v>#NAME?</v>
      </c>
      <c r="BL50" s="78" t="e">
        <f t="array" aca="1" ref="BL50" ca="1">_xlfn.TEXTJOIN(","&amp;CHAR(10),TRUE,_xlfn._xlws.SORT(_xlfn._xlws.FILTER('Resultados General'!$K$11:$K$510,('Resultados General'!$J$11:$J$510='Mapa de Puestos'!$B50)*('Resultados General'!$G$11:$G$510='Mapa de Puestos'!BL$47),"")))</f>
        <v>#NAME?</v>
      </c>
    </row>
    <row r="51" spans="1:64" ht="80.099999999999994" customHeight="1">
      <c r="A51" s="202"/>
      <c r="B51" s="203" t="s">
        <v>194</v>
      </c>
      <c r="C51" s="214" t="e">
        <f t="array" aca="1" ref="C51" ca="1">_xlfn.TEXTJOIN(","&amp;CHAR(10),TRUE,_xlfn._xlws.SORT(_xlfn._xlws.FILTER('Resultados General'!$K$11:$K$510,('Resultados General'!$J$11:$J$510='Mapa de Puestos'!$B51)*('Resultados General'!$G$11:$G$510='Mapa de Puestos'!C$47),"")))</f>
        <v>#NAME?</v>
      </c>
      <c r="D51" s="214" t="e">
        <f t="array" aca="1" ref="D51" ca="1">_xlfn.TEXTJOIN(","&amp;CHAR(10),TRUE,_xlfn._xlws.SORT(_xlfn._xlws.FILTER('Resultados General'!$K$11:$K$510,('Resultados General'!$J$11:$J$510='Mapa de Puestos'!$B51)*('Resultados General'!$G$11:$G$510='Mapa de Puestos'!D$47),"")))</f>
        <v>#NAME?</v>
      </c>
      <c r="E51" s="214" t="e">
        <f t="array" aca="1" ref="E51" ca="1">_xlfn.TEXTJOIN(","&amp;CHAR(10),TRUE,_xlfn._xlws.SORT(_xlfn._xlws.FILTER('Resultados General'!$K$11:$K$510,('Resultados General'!$J$11:$J$510='Mapa de Puestos'!$B51)*('Resultados General'!$G$11:$G$510='Mapa de Puestos'!E$47),"")))</f>
        <v>#NAME?</v>
      </c>
      <c r="F51" s="214" t="e">
        <f t="array" aca="1" ref="F51" ca="1">_xlfn.TEXTJOIN(","&amp;CHAR(10),TRUE,_xlfn._xlws.SORT(_xlfn._xlws.FILTER('Resultados General'!$K$11:$K$510,('Resultados General'!$J$11:$J$510='Mapa de Puestos'!$B51)*('Resultados General'!$G$11:$G$510='Mapa de Puestos'!F$47),"")))</f>
        <v>#NAME?</v>
      </c>
      <c r="G51" s="214" t="e">
        <f t="array" aca="1" ref="G51" ca="1">_xlfn.TEXTJOIN(","&amp;CHAR(10),TRUE,_xlfn._xlws.SORT(_xlfn._xlws.FILTER('Resultados General'!$K$11:$K$510,('Resultados General'!$J$11:$J$510='Mapa de Puestos'!$B51)*('Resultados General'!$G$11:$G$510='Mapa de Puestos'!G$47),"")))</f>
        <v>#NAME?</v>
      </c>
      <c r="H51" s="214" t="e">
        <f t="array" aca="1" ref="H51" ca="1">_xlfn.TEXTJOIN(","&amp;CHAR(10),TRUE,_xlfn._xlws.SORT(_xlfn._xlws.FILTER('Resultados General'!$K$11:$K$510,('Resultados General'!$J$11:$J$510='Mapa de Puestos'!$B51)*('Resultados General'!$G$11:$G$510='Mapa de Puestos'!H$47),"")))</f>
        <v>#NAME?</v>
      </c>
      <c r="I51" s="78" t="e">
        <f t="array" aca="1" ref="I51" ca="1">_xlfn.TEXTJOIN(","&amp;CHAR(10),TRUE,_xlfn._xlws.SORT(_xlfn._xlws.FILTER('Resultados General'!$K$11:$K$510,('Resultados General'!$J$11:$J$510='Mapa de Puestos'!$B51)*('Resultados General'!$G$11:$G$510='Mapa de Puestos'!I$47),"")))</f>
        <v>#NAME?</v>
      </c>
      <c r="J51" s="78" t="e">
        <f t="array" aca="1" ref="J51" ca="1">_xlfn.TEXTJOIN(","&amp;CHAR(10),TRUE,_xlfn._xlws.SORT(_xlfn._xlws.FILTER('Resultados General'!$K$11:$K$510,('Resultados General'!$J$11:$J$510='Mapa de Puestos'!$B51)*('Resultados General'!$G$11:$G$510='Mapa de Puestos'!J$47),"")))</f>
        <v>#NAME?</v>
      </c>
      <c r="K51" s="78" t="e">
        <f t="array" aca="1" ref="K51" ca="1">_xlfn.TEXTJOIN(","&amp;CHAR(10),TRUE,_xlfn._xlws.SORT(_xlfn._xlws.FILTER('Resultados General'!$K$11:$K$510,('Resultados General'!$J$11:$J$510='Mapa de Puestos'!$B51)*('Resultados General'!$G$11:$G$510='Mapa de Puestos'!K$47),"")))</f>
        <v>#NAME?</v>
      </c>
      <c r="L51" s="78" t="e">
        <f t="array" aca="1" ref="L51" ca="1">_xlfn.TEXTJOIN(","&amp;CHAR(10),TRUE,_xlfn._xlws.SORT(_xlfn._xlws.FILTER('Resultados General'!$K$11:$K$510,('Resultados General'!$J$11:$J$510='Mapa de Puestos'!$B51)*('Resultados General'!$G$11:$G$510='Mapa de Puestos'!L$47),"")))</f>
        <v>#NAME?</v>
      </c>
      <c r="M51" s="78" t="e">
        <f t="array" aca="1" ref="M51" ca="1">_xlfn.TEXTJOIN(","&amp;CHAR(10),TRUE,_xlfn._xlws.SORT(_xlfn._xlws.FILTER('Resultados General'!$K$11:$K$510,('Resultados General'!$J$11:$J$510='Mapa de Puestos'!$B51)*('Resultados General'!$G$11:$G$510='Mapa de Puestos'!M$47),"")))</f>
        <v>#NAME?</v>
      </c>
      <c r="N51" s="78" t="e">
        <f t="array" aca="1" ref="N51" ca="1">_xlfn.TEXTJOIN(","&amp;CHAR(10),TRUE,_xlfn._xlws.SORT(_xlfn._xlws.FILTER('Resultados General'!$K$11:$K$510,('Resultados General'!$J$11:$J$510='Mapa de Puestos'!$B51)*('Resultados General'!$G$11:$G$510='Mapa de Puestos'!N$47),"")))</f>
        <v>#NAME?</v>
      </c>
      <c r="O51" s="78" t="e">
        <f t="array" aca="1" ref="O51" ca="1">_xlfn.TEXTJOIN(","&amp;CHAR(10),TRUE,_xlfn._xlws.SORT(_xlfn._xlws.FILTER('Resultados General'!$K$11:$K$510,('Resultados General'!$J$11:$J$510='Mapa de Puestos'!$B51)*('Resultados General'!$G$11:$G$510='Mapa de Puestos'!O$47),"")))</f>
        <v>#NAME?</v>
      </c>
      <c r="P51" s="78" t="e">
        <f t="array" aca="1" ref="P51" ca="1">_xlfn.TEXTJOIN(","&amp;CHAR(10),TRUE,_xlfn._xlws.SORT(_xlfn._xlws.FILTER('Resultados General'!$K$11:$K$510,('Resultados General'!$J$11:$J$510='Mapa de Puestos'!$B51)*('Resultados General'!$G$11:$G$510='Mapa de Puestos'!P$47),"")))</f>
        <v>#NAME?</v>
      </c>
      <c r="Q51" s="78" t="e">
        <f t="array" aca="1" ref="Q51" ca="1">_xlfn.TEXTJOIN(","&amp;CHAR(10),TRUE,_xlfn._xlws.SORT(_xlfn._xlws.FILTER('Resultados General'!$K$11:$K$510,('Resultados General'!$J$11:$J$510='Mapa de Puestos'!$B51)*('Resultados General'!$G$11:$G$510='Mapa de Puestos'!Q$47),"")))</f>
        <v>#NAME?</v>
      </c>
      <c r="R51" s="78" t="e">
        <f t="array" aca="1" ref="R51" ca="1">_xlfn.TEXTJOIN(","&amp;CHAR(10),TRUE,_xlfn._xlws.SORT(_xlfn._xlws.FILTER('Resultados General'!$K$11:$K$510,('Resultados General'!$J$11:$J$510='Mapa de Puestos'!$B51)*('Resultados General'!$G$11:$G$510='Mapa de Puestos'!R$47),"")))</f>
        <v>#NAME?</v>
      </c>
      <c r="S51" s="78" t="e">
        <f t="array" aca="1" ref="S51" ca="1">_xlfn.TEXTJOIN(","&amp;CHAR(10),TRUE,_xlfn._xlws.SORT(_xlfn._xlws.FILTER('Resultados General'!$K$11:$K$510,('Resultados General'!$J$11:$J$510='Mapa de Puestos'!$B51)*('Resultados General'!$G$11:$G$510='Mapa de Puestos'!S$47),"")))</f>
        <v>#NAME?</v>
      </c>
      <c r="T51" s="78" t="e">
        <f t="array" aca="1" ref="T51" ca="1">_xlfn.TEXTJOIN(","&amp;CHAR(10),TRUE,_xlfn._xlws.SORT(_xlfn._xlws.FILTER('Resultados General'!$K$11:$K$510,('Resultados General'!$J$11:$J$510='Mapa de Puestos'!$B51)*('Resultados General'!$G$11:$G$510='Mapa de Puestos'!T$47),"")))</f>
        <v>#NAME?</v>
      </c>
      <c r="U51" s="78" t="e">
        <f t="array" aca="1" ref="U51" ca="1">_xlfn.TEXTJOIN(","&amp;CHAR(10),TRUE,_xlfn._xlws.SORT(_xlfn._xlws.FILTER('Resultados General'!$K$11:$K$510,('Resultados General'!$J$11:$J$510='Mapa de Puestos'!$B51)*('Resultados General'!$G$11:$G$510='Mapa de Puestos'!U$47),"")))</f>
        <v>#NAME?</v>
      </c>
      <c r="V51" s="78" t="e">
        <f t="array" aca="1" ref="V51" ca="1">_xlfn.TEXTJOIN(","&amp;CHAR(10),TRUE,_xlfn._xlws.SORT(_xlfn._xlws.FILTER('Resultados General'!$K$11:$K$510,('Resultados General'!$J$11:$J$510='Mapa de Puestos'!$B51)*('Resultados General'!$G$11:$G$510='Mapa de Puestos'!V$47),"")))</f>
        <v>#NAME?</v>
      </c>
      <c r="W51" s="78" t="e">
        <f t="array" aca="1" ref="W51" ca="1">_xlfn.TEXTJOIN(","&amp;CHAR(10),TRUE,_xlfn._xlws.SORT(_xlfn._xlws.FILTER('Resultados General'!$K$11:$K$510,('Resultados General'!$J$11:$J$510='Mapa de Puestos'!$B51)*('Resultados General'!$G$11:$G$510='Mapa de Puestos'!W$47),"")))</f>
        <v>#NAME?</v>
      </c>
      <c r="X51" s="78" t="e">
        <f t="array" aca="1" ref="X51" ca="1">_xlfn.TEXTJOIN(","&amp;CHAR(10),TRUE,_xlfn._xlws.SORT(_xlfn._xlws.FILTER('Resultados General'!$K$11:$K$510,('Resultados General'!$J$11:$J$510='Mapa de Puestos'!$B51)*('Resultados General'!$G$11:$G$510='Mapa de Puestos'!X$47),"")))</f>
        <v>#NAME?</v>
      </c>
      <c r="Y51" s="78" t="e">
        <f t="array" aca="1" ref="Y51" ca="1">_xlfn.TEXTJOIN(","&amp;CHAR(10),TRUE,_xlfn._xlws.SORT(_xlfn._xlws.FILTER('Resultados General'!$K$11:$K$510,('Resultados General'!$J$11:$J$510='Mapa de Puestos'!$B51)*('Resultados General'!$G$11:$G$510='Mapa de Puestos'!Y$47),"")))</f>
        <v>#NAME?</v>
      </c>
      <c r="Z51" s="78" t="e">
        <f t="array" aca="1" ref="Z51" ca="1">_xlfn.TEXTJOIN(","&amp;CHAR(10),TRUE,_xlfn._xlws.SORT(_xlfn._xlws.FILTER('Resultados General'!$K$11:$K$510,('Resultados General'!$J$11:$J$510='Mapa de Puestos'!$B51)*('Resultados General'!$G$11:$G$510='Mapa de Puestos'!Z$47),"")))</f>
        <v>#NAME?</v>
      </c>
      <c r="AA51" s="78" t="e">
        <f t="array" aca="1" ref="AA51" ca="1">_xlfn.TEXTJOIN(","&amp;CHAR(10),TRUE,_xlfn._xlws.SORT(_xlfn._xlws.FILTER('Resultados General'!$K$11:$K$510,('Resultados General'!$J$11:$J$510='Mapa de Puestos'!$B51)*('Resultados General'!$G$11:$G$510='Mapa de Puestos'!AA$47),"")))</f>
        <v>#NAME?</v>
      </c>
      <c r="AB51" s="78" t="e">
        <f t="array" aca="1" ref="AB51" ca="1">_xlfn.TEXTJOIN(","&amp;CHAR(10),TRUE,_xlfn._xlws.SORT(_xlfn._xlws.FILTER('Resultados General'!$K$11:$K$510,('Resultados General'!$J$11:$J$510='Mapa de Puestos'!$B51)*('Resultados General'!$G$11:$G$510='Mapa de Puestos'!AB$47),"")))</f>
        <v>#NAME?</v>
      </c>
      <c r="AC51" s="78" t="e">
        <f t="array" aca="1" ref="AC51" ca="1">_xlfn.TEXTJOIN(","&amp;CHAR(10),TRUE,_xlfn._xlws.SORT(_xlfn._xlws.FILTER('Resultados General'!$K$11:$K$510,('Resultados General'!$J$11:$J$510='Mapa de Puestos'!$B51)*('Resultados General'!$G$11:$G$510='Mapa de Puestos'!AC$47),"")))</f>
        <v>#NAME?</v>
      </c>
      <c r="AD51" s="78" t="e">
        <f t="array" aca="1" ref="AD51" ca="1">_xlfn.TEXTJOIN(","&amp;CHAR(10),TRUE,_xlfn._xlws.SORT(_xlfn._xlws.FILTER('Resultados General'!$K$11:$K$510,('Resultados General'!$J$11:$J$510='Mapa de Puestos'!$B51)*('Resultados General'!$G$11:$G$510='Mapa de Puestos'!AD$47),"")))</f>
        <v>#NAME?</v>
      </c>
      <c r="AE51" s="78" t="e">
        <f t="array" aca="1" ref="AE51" ca="1">_xlfn.TEXTJOIN(","&amp;CHAR(10),TRUE,_xlfn._xlws.SORT(_xlfn._xlws.FILTER('Resultados General'!$K$11:$K$510,('Resultados General'!$J$11:$J$510='Mapa de Puestos'!$B51)*('Resultados General'!$G$11:$G$510='Mapa de Puestos'!AE$47),"")))</f>
        <v>#NAME?</v>
      </c>
      <c r="AF51" s="78" t="e">
        <f t="array" aca="1" ref="AF51" ca="1">_xlfn.TEXTJOIN(","&amp;CHAR(10),TRUE,_xlfn._xlws.SORT(_xlfn._xlws.FILTER('Resultados General'!$K$11:$K$510,('Resultados General'!$J$11:$J$510='Mapa de Puestos'!$B51)*('Resultados General'!$G$11:$G$510='Mapa de Puestos'!AF$47),"")))</f>
        <v>#NAME?</v>
      </c>
      <c r="AG51" s="78" t="e">
        <f t="array" aca="1" ref="AG51" ca="1">_xlfn.TEXTJOIN(","&amp;CHAR(10),TRUE,_xlfn._xlws.SORT(_xlfn._xlws.FILTER('Resultados General'!$K$11:$K$510,('Resultados General'!$J$11:$J$510='Mapa de Puestos'!$B51)*('Resultados General'!$G$11:$G$510='Mapa de Puestos'!AG$47),"")))</f>
        <v>#NAME?</v>
      </c>
      <c r="AH51" s="78" t="e">
        <f t="array" aca="1" ref="AH51" ca="1">_xlfn.TEXTJOIN(","&amp;CHAR(10),TRUE,_xlfn._xlws.SORT(_xlfn._xlws.FILTER('Resultados General'!$K$11:$K$510,('Resultados General'!$J$11:$J$510='Mapa de Puestos'!$B51)*('Resultados General'!$G$11:$G$510='Mapa de Puestos'!AH$47),"")))</f>
        <v>#NAME?</v>
      </c>
      <c r="AI51" s="78" t="e">
        <f t="array" aca="1" ref="AI51" ca="1">_xlfn.TEXTJOIN(","&amp;CHAR(10),TRUE,_xlfn._xlws.SORT(_xlfn._xlws.FILTER('Resultados General'!$K$11:$K$510,('Resultados General'!$J$11:$J$510='Mapa de Puestos'!$B51)*('Resultados General'!$G$11:$G$510='Mapa de Puestos'!AI$47),"")))</f>
        <v>#NAME?</v>
      </c>
      <c r="AJ51" s="78" t="e">
        <f t="array" aca="1" ref="AJ51" ca="1">_xlfn.TEXTJOIN(","&amp;CHAR(10),TRUE,_xlfn._xlws.SORT(_xlfn._xlws.FILTER('Resultados General'!$K$11:$K$510,('Resultados General'!$J$11:$J$510='Mapa de Puestos'!$B51)*('Resultados General'!$G$11:$G$510='Mapa de Puestos'!AJ$47),"")))</f>
        <v>#NAME?</v>
      </c>
      <c r="AK51" s="78" t="e">
        <f t="array" aca="1" ref="AK51" ca="1">_xlfn.TEXTJOIN(","&amp;CHAR(10),TRUE,_xlfn._xlws.SORT(_xlfn._xlws.FILTER('Resultados General'!$K$11:$K$510,('Resultados General'!$J$11:$J$510='Mapa de Puestos'!$B51)*('Resultados General'!$G$11:$G$510='Mapa de Puestos'!AK$47),"")))</f>
        <v>#NAME?</v>
      </c>
      <c r="AL51" s="78" t="e">
        <f t="array" aca="1" ref="AL51" ca="1">_xlfn.TEXTJOIN(","&amp;CHAR(10),TRUE,_xlfn._xlws.SORT(_xlfn._xlws.FILTER('Resultados General'!$K$11:$K$510,('Resultados General'!$J$11:$J$510='Mapa de Puestos'!$B51)*('Resultados General'!$G$11:$G$510='Mapa de Puestos'!AL$47),"")))</f>
        <v>#NAME?</v>
      </c>
      <c r="AM51" s="78" t="e">
        <f t="array" aca="1" ref="AM51" ca="1">_xlfn.TEXTJOIN(","&amp;CHAR(10),TRUE,_xlfn._xlws.SORT(_xlfn._xlws.FILTER('Resultados General'!$K$11:$K$510,('Resultados General'!$J$11:$J$510='Mapa de Puestos'!$B51)*('Resultados General'!$G$11:$G$510='Mapa de Puestos'!AM$47),"")))</f>
        <v>#NAME?</v>
      </c>
      <c r="AN51" s="78" t="e">
        <f t="array" aca="1" ref="AN51" ca="1">_xlfn.TEXTJOIN(","&amp;CHAR(10),TRUE,_xlfn._xlws.SORT(_xlfn._xlws.FILTER('Resultados General'!$K$11:$K$510,('Resultados General'!$J$11:$J$510='Mapa de Puestos'!$B51)*('Resultados General'!$G$11:$G$510='Mapa de Puestos'!AN$47),"")))</f>
        <v>#NAME?</v>
      </c>
      <c r="AO51" s="78" t="e">
        <f t="array" aca="1" ref="AO51" ca="1">_xlfn.TEXTJOIN(","&amp;CHAR(10),TRUE,_xlfn._xlws.SORT(_xlfn._xlws.FILTER('Resultados General'!$K$11:$K$510,('Resultados General'!$J$11:$J$510='Mapa de Puestos'!$B51)*('Resultados General'!$G$11:$G$510='Mapa de Puestos'!AO$47),"")))</f>
        <v>#NAME?</v>
      </c>
      <c r="AP51" s="78" t="e">
        <f t="array" aca="1" ref="AP51" ca="1">_xlfn.TEXTJOIN(","&amp;CHAR(10),TRUE,_xlfn._xlws.SORT(_xlfn._xlws.FILTER('Resultados General'!$K$11:$K$510,('Resultados General'!$J$11:$J$510='Mapa de Puestos'!$B51)*('Resultados General'!$G$11:$G$510='Mapa de Puestos'!AP$47),"")))</f>
        <v>#NAME?</v>
      </c>
      <c r="AQ51" s="78" t="e">
        <f t="array" aca="1" ref="AQ51" ca="1">_xlfn.TEXTJOIN(","&amp;CHAR(10),TRUE,_xlfn._xlws.SORT(_xlfn._xlws.FILTER('Resultados General'!$K$11:$K$510,('Resultados General'!$J$11:$J$510='Mapa de Puestos'!$B51)*('Resultados General'!$G$11:$G$510='Mapa de Puestos'!AQ$47),"")))</f>
        <v>#NAME?</v>
      </c>
      <c r="AR51" s="78" t="e">
        <f t="array" aca="1" ref="AR51" ca="1">_xlfn.TEXTJOIN(","&amp;CHAR(10),TRUE,_xlfn._xlws.SORT(_xlfn._xlws.FILTER('Resultados General'!$K$11:$K$510,('Resultados General'!$J$11:$J$510='Mapa de Puestos'!$B51)*('Resultados General'!$G$11:$G$510='Mapa de Puestos'!AR$47),"")))</f>
        <v>#NAME?</v>
      </c>
      <c r="AS51" s="78" t="e">
        <f t="array" aca="1" ref="AS51" ca="1">_xlfn.TEXTJOIN(","&amp;CHAR(10),TRUE,_xlfn._xlws.SORT(_xlfn._xlws.FILTER('Resultados General'!$K$11:$K$510,('Resultados General'!$J$11:$J$510='Mapa de Puestos'!$B51)*('Resultados General'!$G$11:$G$510='Mapa de Puestos'!AS$47),"")))</f>
        <v>#NAME?</v>
      </c>
      <c r="AT51" s="78" t="e">
        <f t="array" aca="1" ref="AT51" ca="1">_xlfn.TEXTJOIN(","&amp;CHAR(10),TRUE,_xlfn._xlws.SORT(_xlfn._xlws.FILTER('Resultados General'!$K$11:$K$510,('Resultados General'!$J$11:$J$510='Mapa de Puestos'!$B51)*('Resultados General'!$G$11:$G$510='Mapa de Puestos'!AT$47),"")))</f>
        <v>#NAME?</v>
      </c>
      <c r="AU51" s="78" t="e">
        <f t="array" aca="1" ref="AU51" ca="1">_xlfn.TEXTJOIN(","&amp;CHAR(10),TRUE,_xlfn._xlws.SORT(_xlfn._xlws.FILTER('Resultados General'!$K$11:$K$510,('Resultados General'!$J$11:$J$510='Mapa de Puestos'!$B51)*('Resultados General'!$G$11:$G$510='Mapa de Puestos'!AU$47),"")))</f>
        <v>#NAME?</v>
      </c>
      <c r="AV51" s="78" t="e">
        <f t="array" aca="1" ref="AV51" ca="1">_xlfn.TEXTJOIN(","&amp;CHAR(10),TRUE,_xlfn._xlws.SORT(_xlfn._xlws.FILTER('Resultados General'!$K$11:$K$510,('Resultados General'!$J$11:$J$510='Mapa de Puestos'!$B51)*('Resultados General'!$G$11:$G$510='Mapa de Puestos'!AV$47),"")))</f>
        <v>#NAME?</v>
      </c>
      <c r="AW51" s="78" t="e">
        <f t="array" aca="1" ref="AW51" ca="1">_xlfn.TEXTJOIN(","&amp;CHAR(10),TRUE,_xlfn._xlws.SORT(_xlfn._xlws.FILTER('Resultados General'!$K$11:$K$510,('Resultados General'!$J$11:$J$510='Mapa de Puestos'!$B51)*('Resultados General'!$G$11:$G$510='Mapa de Puestos'!AW$47),"")))</f>
        <v>#NAME?</v>
      </c>
      <c r="AX51" s="78" t="e">
        <f t="array" aca="1" ref="AX51" ca="1">_xlfn.TEXTJOIN(","&amp;CHAR(10),TRUE,_xlfn._xlws.SORT(_xlfn._xlws.FILTER('Resultados General'!$K$11:$K$510,('Resultados General'!$J$11:$J$510='Mapa de Puestos'!$B51)*('Resultados General'!$G$11:$G$510='Mapa de Puestos'!AX$47),"")))</f>
        <v>#NAME?</v>
      </c>
      <c r="AY51" s="78" t="e">
        <f t="array" aca="1" ref="AY51" ca="1">_xlfn.TEXTJOIN(","&amp;CHAR(10),TRUE,_xlfn._xlws.SORT(_xlfn._xlws.FILTER('Resultados General'!$K$11:$K$510,('Resultados General'!$J$11:$J$510='Mapa de Puestos'!$B51)*('Resultados General'!$G$11:$G$510='Mapa de Puestos'!AY$47),"")))</f>
        <v>#NAME?</v>
      </c>
      <c r="AZ51" s="78" t="e">
        <f t="array" aca="1" ref="AZ51" ca="1">_xlfn.TEXTJOIN(","&amp;CHAR(10),TRUE,_xlfn._xlws.SORT(_xlfn._xlws.FILTER('Resultados General'!$K$11:$K$510,('Resultados General'!$J$11:$J$510='Mapa de Puestos'!$B51)*('Resultados General'!$G$11:$G$510='Mapa de Puestos'!AZ$47),"")))</f>
        <v>#NAME?</v>
      </c>
      <c r="BA51" s="78" t="e">
        <f t="array" aca="1" ref="BA51" ca="1">_xlfn.TEXTJOIN(","&amp;CHAR(10),TRUE,_xlfn._xlws.SORT(_xlfn._xlws.FILTER('Resultados General'!$K$11:$K$510,('Resultados General'!$J$11:$J$510='Mapa de Puestos'!$B51)*('Resultados General'!$G$11:$G$510='Mapa de Puestos'!BA$47),"")))</f>
        <v>#NAME?</v>
      </c>
      <c r="BB51" s="78" t="e">
        <f t="array" aca="1" ref="BB51" ca="1">_xlfn.TEXTJOIN(","&amp;CHAR(10),TRUE,_xlfn._xlws.SORT(_xlfn._xlws.FILTER('Resultados General'!$K$11:$K$510,('Resultados General'!$J$11:$J$510='Mapa de Puestos'!$B51)*('Resultados General'!$G$11:$G$510='Mapa de Puestos'!BB$47),"")))</f>
        <v>#NAME?</v>
      </c>
      <c r="BC51" s="78" t="e">
        <f t="array" aca="1" ref="BC51" ca="1">_xlfn.TEXTJOIN(","&amp;CHAR(10),TRUE,_xlfn._xlws.SORT(_xlfn._xlws.FILTER('Resultados General'!$K$11:$K$510,('Resultados General'!$J$11:$J$510='Mapa de Puestos'!$B51)*('Resultados General'!$G$11:$G$510='Mapa de Puestos'!BC$47),"")))</f>
        <v>#NAME?</v>
      </c>
      <c r="BD51" s="78" t="e">
        <f t="array" aca="1" ref="BD51" ca="1">_xlfn.TEXTJOIN(","&amp;CHAR(10),TRUE,_xlfn._xlws.SORT(_xlfn._xlws.FILTER('Resultados General'!$K$11:$K$510,('Resultados General'!$J$11:$J$510='Mapa de Puestos'!$B51)*('Resultados General'!$G$11:$G$510='Mapa de Puestos'!BD$47),"")))</f>
        <v>#NAME?</v>
      </c>
      <c r="BE51" s="78" t="e">
        <f t="array" aca="1" ref="BE51" ca="1">_xlfn.TEXTJOIN(","&amp;CHAR(10),TRUE,_xlfn._xlws.SORT(_xlfn._xlws.FILTER('Resultados General'!$K$11:$K$510,('Resultados General'!$J$11:$J$510='Mapa de Puestos'!$B51)*('Resultados General'!$G$11:$G$510='Mapa de Puestos'!BE$47),"")))</f>
        <v>#NAME?</v>
      </c>
      <c r="BF51" s="78" t="e">
        <f t="array" aca="1" ref="BF51" ca="1">_xlfn.TEXTJOIN(","&amp;CHAR(10),TRUE,_xlfn._xlws.SORT(_xlfn._xlws.FILTER('Resultados General'!$K$11:$K$510,('Resultados General'!$J$11:$J$510='Mapa de Puestos'!$B51)*('Resultados General'!$G$11:$G$510='Mapa de Puestos'!BF$47),"")))</f>
        <v>#NAME?</v>
      </c>
      <c r="BG51" s="78" t="e">
        <f t="array" aca="1" ref="BG51" ca="1">_xlfn.TEXTJOIN(","&amp;CHAR(10),TRUE,_xlfn._xlws.SORT(_xlfn._xlws.FILTER('Resultados General'!$K$11:$K$510,('Resultados General'!$J$11:$J$510='Mapa de Puestos'!$B51)*('Resultados General'!$G$11:$G$510='Mapa de Puestos'!BG$47),"")))</f>
        <v>#NAME?</v>
      </c>
      <c r="BH51" s="78" t="e">
        <f t="array" aca="1" ref="BH51" ca="1">_xlfn.TEXTJOIN(","&amp;CHAR(10),TRUE,_xlfn._xlws.SORT(_xlfn._xlws.FILTER('Resultados General'!$K$11:$K$510,('Resultados General'!$J$11:$J$510='Mapa de Puestos'!$B51)*('Resultados General'!$G$11:$G$510='Mapa de Puestos'!BH$47),"")))</f>
        <v>#NAME?</v>
      </c>
      <c r="BI51" s="78" t="e">
        <f t="array" aca="1" ref="BI51" ca="1">_xlfn.TEXTJOIN(","&amp;CHAR(10),TRUE,_xlfn._xlws.SORT(_xlfn._xlws.FILTER('Resultados General'!$K$11:$K$510,('Resultados General'!$J$11:$J$510='Mapa de Puestos'!$B51)*('Resultados General'!$G$11:$G$510='Mapa de Puestos'!BI$47),"")))</f>
        <v>#NAME?</v>
      </c>
      <c r="BJ51" s="78" t="e">
        <f t="array" aca="1" ref="BJ51" ca="1">_xlfn.TEXTJOIN(","&amp;CHAR(10),TRUE,_xlfn._xlws.SORT(_xlfn._xlws.FILTER('Resultados General'!$K$11:$K$510,('Resultados General'!$J$11:$J$510='Mapa de Puestos'!$B51)*('Resultados General'!$G$11:$G$510='Mapa de Puestos'!BJ$47),"")))</f>
        <v>#NAME?</v>
      </c>
      <c r="BK51" s="78" t="e">
        <f t="array" aca="1" ref="BK51" ca="1">_xlfn.TEXTJOIN(","&amp;CHAR(10),TRUE,_xlfn._xlws.SORT(_xlfn._xlws.FILTER('Resultados General'!$K$11:$K$510,('Resultados General'!$J$11:$J$510='Mapa de Puestos'!$B51)*('Resultados General'!$G$11:$G$510='Mapa de Puestos'!BK$47),"")))</f>
        <v>#NAME?</v>
      </c>
      <c r="BL51" s="78" t="e">
        <f t="array" aca="1" ref="BL51" ca="1">_xlfn.TEXTJOIN(","&amp;CHAR(10),TRUE,_xlfn._xlws.SORT(_xlfn._xlws.FILTER('Resultados General'!$K$11:$K$510,('Resultados General'!$J$11:$J$510='Mapa de Puestos'!$B51)*('Resultados General'!$G$11:$G$510='Mapa de Puestos'!BL$47),"")))</f>
        <v>#NAME?</v>
      </c>
    </row>
    <row r="52" spans="1:64" ht="80.099999999999994" customHeight="1">
      <c r="A52" s="202"/>
      <c r="B52" s="203" t="s">
        <v>195</v>
      </c>
      <c r="C52" s="214" t="e">
        <f t="array" aca="1" ref="C52" ca="1">_xlfn.TEXTJOIN(","&amp;CHAR(10),TRUE,_xlfn._xlws.SORT(_xlfn._xlws.FILTER('Resultados General'!$K$11:$K$510,('Resultados General'!$J$11:$J$510='Mapa de Puestos'!$B52)*('Resultados General'!$G$11:$G$510='Mapa de Puestos'!C$47),"")))</f>
        <v>#NAME?</v>
      </c>
      <c r="D52" s="214" t="e">
        <f t="array" aca="1" ref="D52" ca="1">_xlfn.TEXTJOIN(","&amp;CHAR(10),TRUE,_xlfn._xlws.SORT(_xlfn._xlws.FILTER('Resultados General'!$K$11:$K$510,('Resultados General'!$J$11:$J$510='Mapa de Puestos'!$B52)*('Resultados General'!$G$11:$G$510='Mapa de Puestos'!D$47),"")))</f>
        <v>#NAME?</v>
      </c>
      <c r="E52" s="214" t="e">
        <f t="array" aca="1" ref="E52" ca="1">_xlfn.TEXTJOIN(","&amp;CHAR(10),TRUE,_xlfn._xlws.SORT(_xlfn._xlws.FILTER('Resultados General'!$K$11:$K$510,('Resultados General'!$J$11:$J$510='Mapa de Puestos'!$B52)*('Resultados General'!$G$11:$G$510='Mapa de Puestos'!E$47),"")))</f>
        <v>#NAME?</v>
      </c>
      <c r="F52" s="214" t="e">
        <f t="array" aca="1" ref="F52" ca="1">_xlfn.TEXTJOIN(","&amp;CHAR(10),TRUE,_xlfn._xlws.SORT(_xlfn._xlws.FILTER('Resultados General'!$K$11:$K$510,('Resultados General'!$J$11:$J$510='Mapa de Puestos'!$B52)*('Resultados General'!$G$11:$G$510='Mapa de Puestos'!F$47),"")))</f>
        <v>#NAME?</v>
      </c>
      <c r="G52" s="214" t="e">
        <f t="array" aca="1" ref="G52" ca="1">_xlfn.TEXTJOIN(","&amp;CHAR(10),TRUE,_xlfn._xlws.SORT(_xlfn._xlws.FILTER('Resultados General'!$K$11:$K$510,('Resultados General'!$J$11:$J$510='Mapa de Puestos'!$B52)*('Resultados General'!$G$11:$G$510='Mapa de Puestos'!G$47),"")))</f>
        <v>#NAME?</v>
      </c>
      <c r="H52" s="214" t="e">
        <f t="array" aca="1" ref="H52" ca="1">_xlfn.TEXTJOIN(","&amp;CHAR(10),TRUE,_xlfn._xlws.SORT(_xlfn._xlws.FILTER('Resultados General'!$K$11:$K$510,('Resultados General'!$J$11:$J$510='Mapa de Puestos'!$B52)*('Resultados General'!$G$11:$G$510='Mapa de Puestos'!H$47),"")))</f>
        <v>#NAME?</v>
      </c>
      <c r="I52" s="78" t="e">
        <f t="array" aca="1" ref="I52" ca="1">_xlfn.TEXTJOIN(","&amp;CHAR(10),TRUE,_xlfn._xlws.SORT(_xlfn._xlws.FILTER('Resultados General'!$K$11:$K$510,('Resultados General'!$J$11:$J$510='Mapa de Puestos'!$B52)*('Resultados General'!$G$11:$G$510='Mapa de Puestos'!I$47),"")))</f>
        <v>#NAME?</v>
      </c>
      <c r="J52" s="78" t="e">
        <f t="array" aca="1" ref="J52" ca="1">_xlfn.TEXTJOIN(","&amp;CHAR(10),TRUE,_xlfn._xlws.SORT(_xlfn._xlws.FILTER('Resultados General'!$K$11:$K$510,('Resultados General'!$J$11:$J$510='Mapa de Puestos'!$B52)*('Resultados General'!$G$11:$G$510='Mapa de Puestos'!J$47),"")))</f>
        <v>#NAME?</v>
      </c>
      <c r="K52" s="78" t="e">
        <f t="array" aca="1" ref="K52" ca="1">_xlfn.TEXTJOIN(","&amp;CHAR(10),TRUE,_xlfn._xlws.SORT(_xlfn._xlws.FILTER('Resultados General'!$K$11:$K$510,('Resultados General'!$J$11:$J$510='Mapa de Puestos'!$B52)*('Resultados General'!$G$11:$G$510='Mapa de Puestos'!K$47),"")))</f>
        <v>#NAME?</v>
      </c>
      <c r="L52" s="78" t="e">
        <f t="array" aca="1" ref="L52" ca="1">_xlfn.TEXTJOIN(","&amp;CHAR(10),TRUE,_xlfn._xlws.SORT(_xlfn._xlws.FILTER('Resultados General'!$K$11:$K$510,('Resultados General'!$J$11:$J$510='Mapa de Puestos'!$B52)*('Resultados General'!$G$11:$G$510='Mapa de Puestos'!L$47),"")))</f>
        <v>#NAME?</v>
      </c>
      <c r="M52" s="78" t="e">
        <f t="array" aca="1" ref="M52" ca="1">_xlfn.TEXTJOIN(","&amp;CHAR(10),TRUE,_xlfn._xlws.SORT(_xlfn._xlws.FILTER('Resultados General'!$K$11:$K$510,('Resultados General'!$J$11:$J$510='Mapa de Puestos'!$B52)*('Resultados General'!$G$11:$G$510='Mapa de Puestos'!M$47),"")))</f>
        <v>#NAME?</v>
      </c>
      <c r="N52" s="78" t="e">
        <f t="array" aca="1" ref="N52" ca="1">_xlfn.TEXTJOIN(","&amp;CHAR(10),TRUE,_xlfn._xlws.SORT(_xlfn._xlws.FILTER('Resultados General'!$K$11:$K$510,('Resultados General'!$J$11:$J$510='Mapa de Puestos'!$B52)*('Resultados General'!$G$11:$G$510='Mapa de Puestos'!N$47),"")))</f>
        <v>#NAME?</v>
      </c>
      <c r="O52" s="78" t="e">
        <f t="array" aca="1" ref="O52" ca="1">_xlfn.TEXTJOIN(","&amp;CHAR(10),TRUE,_xlfn._xlws.SORT(_xlfn._xlws.FILTER('Resultados General'!$K$11:$K$510,('Resultados General'!$J$11:$J$510='Mapa de Puestos'!$B52)*('Resultados General'!$G$11:$G$510='Mapa de Puestos'!O$47),"")))</f>
        <v>#NAME?</v>
      </c>
      <c r="P52" s="78" t="e">
        <f t="array" aca="1" ref="P52" ca="1">_xlfn.TEXTJOIN(","&amp;CHAR(10),TRUE,_xlfn._xlws.SORT(_xlfn._xlws.FILTER('Resultados General'!$K$11:$K$510,('Resultados General'!$J$11:$J$510='Mapa de Puestos'!$B52)*('Resultados General'!$G$11:$G$510='Mapa de Puestos'!P$47),"")))</f>
        <v>#NAME?</v>
      </c>
      <c r="Q52" s="78" t="e">
        <f t="array" aca="1" ref="Q52" ca="1">_xlfn.TEXTJOIN(","&amp;CHAR(10),TRUE,_xlfn._xlws.SORT(_xlfn._xlws.FILTER('Resultados General'!$K$11:$K$510,('Resultados General'!$J$11:$J$510='Mapa de Puestos'!$B52)*('Resultados General'!$G$11:$G$510='Mapa de Puestos'!Q$47),"")))</f>
        <v>#NAME?</v>
      </c>
      <c r="R52" s="78" t="e">
        <f t="array" aca="1" ref="R52" ca="1">_xlfn.TEXTJOIN(","&amp;CHAR(10),TRUE,_xlfn._xlws.SORT(_xlfn._xlws.FILTER('Resultados General'!$K$11:$K$510,('Resultados General'!$J$11:$J$510='Mapa de Puestos'!$B52)*('Resultados General'!$G$11:$G$510='Mapa de Puestos'!R$47),"")))</f>
        <v>#NAME?</v>
      </c>
      <c r="S52" s="78" t="e">
        <f t="array" aca="1" ref="S52" ca="1">_xlfn.TEXTJOIN(","&amp;CHAR(10),TRUE,_xlfn._xlws.SORT(_xlfn._xlws.FILTER('Resultados General'!$K$11:$K$510,('Resultados General'!$J$11:$J$510='Mapa de Puestos'!$B52)*('Resultados General'!$G$11:$G$510='Mapa de Puestos'!S$47),"")))</f>
        <v>#NAME?</v>
      </c>
      <c r="T52" s="78" t="e">
        <f t="array" aca="1" ref="T52" ca="1">_xlfn.TEXTJOIN(","&amp;CHAR(10),TRUE,_xlfn._xlws.SORT(_xlfn._xlws.FILTER('Resultados General'!$K$11:$K$510,('Resultados General'!$J$11:$J$510='Mapa de Puestos'!$B52)*('Resultados General'!$G$11:$G$510='Mapa de Puestos'!T$47),"")))</f>
        <v>#NAME?</v>
      </c>
      <c r="U52" s="78" t="e">
        <f t="array" aca="1" ref="U52" ca="1">_xlfn.TEXTJOIN(","&amp;CHAR(10),TRUE,_xlfn._xlws.SORT(_xlfn._xlws.FILTER('Resultados General'!$K$11:$K$510,('Resultados General'!$J$11:$J$510='Mapa de Puestos'!$B52)*('Resultados General'!$G$11:$G$510='Mapa de Puestos'!U$47),"")))</f>
        <v>#NAME?</v>
      </c>
      <c r="V52" s="78" t="e">
        <f t="array" aca="1" ref="V52" ca="1">_xlfn.TEXTJOIN(","&amp;CHAR(10),TRUE,_xlfn._xlws.SORT(_xlfn._xlws.FILTER('Resultados General'!$K$11:$K$510,('Resultados General'!$J$11:$J$510='Mapa de Puestos'!$B52)*('Resultados General'!$G$11:$G$510='Mapa de Puestos'!V$47),"")))</f>
        <v>#NAME?</v>
      </c>
      <c r="W52" s="78" t="e">
        <f t="array" aca="1" ref="W52" ca="1">_xlfn.TEXTJOIN(","&amp;CHAR(10),TRUE,_xlfn._xlws.SORT(_xlfn._xlws.FILTER('Resultados General'!$K$11:$K$510,('Resultados General'!$J$11:$J$510='Mapa de Puestos'!$B52)*('Resultados General'!$G$11:$G$510='Mapa de Puestos'!W$47),"")))</f>
        <v>#NAME?</v>
      </c>
      <c r="X52" s="78" t="e">
        <f t="array" aca="1" ref="X52" ca="1">_xlfn.TEXTJOIN(","&amp;CHAR(10),TRUE,_xlfn._xlws.SORT(_xlfn._xlws.FILTER('Resultados General'!$K$11:$K$510,('Resultados General'!$J$11:$J$510='Mapa de Puestos'!$B52)*('Resultados General'!$G$11:$G$510='Mapa de Puestos'!X$47),"")))</f>
        <v>#NAME?</v>
      </c>
      <c r="Y52" s="78" t="e">
        <f t="array" aca="1" ref="Y52" ca="1">_xlfn.TEXTJOIN(","&amp;CHAR(10),TRUE,_xlfn._xlws.SORT(_xlfn._xlws.FILTER('Resultados General'!$K$11:$K$510,('Resultados General'!$J$11:$J$510='Mapa de Puestos'!$B52)*('Resultados General'!$G$11:$G$510='Mapa de Puestos'!Y$47),"")))</f>
        <v>#NAME?</v>
      </c>
      <c r="Z52" s="78" t="e">
        <f t="array" aca="1" ref="Z52" ca="1">_xlfn.TEXTJOIN(","&amp;CHAR(10),TRUE,_xlfn._xlws.SORT(_xlfn._xlws.FILTER('Resultados General'!$K$11:$K$510,('Resultados General'!$J$11:$J$510='Mapa de Puestos'!$B52)*('Resultados General'!$G$11:$G$510='Mapa de Puestos'!Z$47),"")))</f>
        <v>#NAME?</v>
      </c>
      <c r="AA52" s="78" t="e">
        <f t="array" aca="1" ref="AA52" ca="1">_xlfn.TEXTJOIN(","&amp;CHAR(10),TRUE,_xlfn._xlws.SORT(_xlfn._xlws.FILTER('Resultados General'!$K$11:$K$510,('Resultados General'!$J$11:$J$510='Mapa de Puestos'!$B52)*('Resultados General'!$G$11:$G$510='Mapa de Puestos'!AA$47),"")))</f>
        <v>#NAME?</v>
      </c>
      <c r="AB52" s="78" t="e">
        <f t="array" aca="1" ref="AB52" ca="1">_xlfn.TEXTJOIN(","&amp;CHAR(10),TRUE,_xlfn._xlws.SORT(_xlfn._xlws.FILTER('Resultados General'!$K$11:$K$510,('Resultados General'!$J$11:$J$510='Mapa de Puestos'!$B52)*('Resultados General'!$G$11:$G$510='Mapa de Puestos'!AB$47),"")))</f>
        <v>#NAME?</v>
      </c>
      <c r="AC52" s="78" t="e">
        <f t="array" aca="1" ref="AC52" ca="1">_xlfn.TEXTJOIN(","&amp;CHAR(10),TRUE,_xlfn._xlws.SORT(_xlfn._xlws.FILTER('Resultados General'!$K$11:$K$510,('Resultados General'!$J$11:$J$510='Mapa de Puestos'!$B52)*('Resultados General'!$G$11:$G$510='Mapa de Puestos'!AC$47),"")))</f>
        <v>#NAME?</v>
      </c>
      <c r="AD52" s="78" t="e">
        <f t="array" aca="1" ref="AD52" ca="1">_xlfn.TEXTJOIN(","&amp;CHAR(10),TRUE,_xlfn._xlws.SORT(_xlfn._xlws.FILTER('Resultados General'!$K$11:$K$510,('Resultados General'!$J$11:$J$510='Mapa de Puestos'!$B52)*('Resultados General'!$G$11:$G$510='Mapa de Puestos'!AD$47),"")))</f>
        <v>#NAME?</v>
      </c>
      <c r="AE52" s="78" t="e">
        <f t="array" aca="1" ref="AE52" ca="1">_xlfn.TEXTJOIN(","&amp;CHAR(10),TRUE,_xlfn._xlws.SORT(_xlfn._xlws.FILTER('Resultados General'!$K$11:$K$510,('Resultados General'!$J$11:$J$510='Mapa de Puestos'!$B52)*('Resultados General'!$G$11:$G$510='Mapa de Puestos'!AE$47),"")))</f>
        <v>#NAME?</v>
      </c>
      <c r="AF52" s="78" t="e">
        <f t="array" aca="1" ref="AF52" ca="1">_xlfn.TEXTJOIN(","&amp;CHAR(10),TRUE,_xlfn._xlws.SORT(_xlfn._xlws.FILTER('Resultados General'!$K$11:$K$510,('Resultados General'!$J$11:$J$510='Mapa de Puestos'!$B52)*('Resultados General'!$G$11:$G$510='Mapa de Puestos'!AF$47),"")))</f>
        <v>#NAME?</v>
      </c>
      <c r="AG52" s="78" t="e">
        <f t="array" aca="1" ref="AG52" ca="1">_xlfn.TEXTJOIN(","&amp;CHAR(10),TRUE,_xlfn._xlws.SORT(_xlfn._xlws.FILTER('Resultados General'!$K$11:$K$510,('Resultados General'!$J$11:$J$510='Mapa de Puestos'!$B52)*('Resultados General'!$G$11:$G$510='Mapa de Puestos'!AG$47),"")))</f>
        <v>#NAME?</v>
      </c>
      <c r="AH52" s="78" t="e">
        <f t="array" aca="1" ref="AH52" ca="1">_xlfn.TEXTJOIN(","&amp;CHAR(10),TRUE,_xlfn._xlws.SORT(_xlfn._xlws.FILTER('Resultados General'!$K$11:$K$510,('Resultados General'!$J$11:$J$510='Mapa de Puestos'!$B52)*('Resultados General'!$G$11:$G$510='Mapa de Puestos'!AH$47),"")))</f>
        <v>#NAME?</v>
      </c>
      <c r="AI52" s="78" t="e">
        <f t="array" aca="1" ref="AI52" ca="1">_xlfn.TEXTJOIN(","&amp;CHAR(10),TRUE,_xlfn._xlws.SORT(_xlfn._xlws.FILTER('Resultados General'!$K$11:$K$510,('Resultados General'!$J$11:$J$510='Mapa de Puestos'!$B52)*('Resultados General'!$G$11:$G$510='Mapa de Puestos'!AI$47),"")))</f>
        <v>#NAME?</v>
      </c>
      <c r="AJ52" s="78" t="e">
        <f t="array" aca="1" ref="AJ52" ca="1">_xlfn.TEXTJOIN(","&amp;CHAR(10),TRUE,_xlfn._xlws.SORT(_xlfn._xlws.FILTER('Resultados General'!$K$11:$K$510,('Resultados General'!$J$11:$J$510='Mapa de Puestos'!$B52)*('Resultados General'!$G$11:$G$510='Mapa de Puestos'!AJ$47),"")))</f>
        <v>#NAME?</v>
      </c>
      <c r="AK52" s="78" t="e">
        <f t="array" aca="1" ref="AK52" ca="1">_xlfn.TEXTJOIN(","&amp;CHAR(10),TRUE,_xlfn._xlws.SORT(_xlfn._xlws.FILTER('Resultados General'!$K$11:$K$510,('Resultados General'!$J$11:$J$510='Mapa de Puestos'!$B52)*('Resultados General'!$G$11:$G$510='Mapa de Puestos'!AK$47),"")))</f>
        <v>#NAME?</v>
      </c>
      <c r="AL52" s="78" t="e">
        <f t="array" aca="1" ref="AL52" ca="1">_xlfn.TEXTJOIN(","&amp;CHAR(10),TRUE,_xlfn._xlws.SORT(_xlfn._xlws.FILTER('Resultados General'!$K$11:$K$510,('Resultados General'!$J$11:$J$510='Mapa de Puestos'!$B52)*('Resultados General'!$G$11:$G$510='Mapa de Puestos'!AL$47),"")))</f>
        <v>#NAME?</v>
      </c>
      <c r="AM52" s="78" t="e">
        <f t="array" aca="1" ref="AM52" ca="1">_xlfn.TEXTJOIN(","&amp;CHAR(10),TRUE,_xlfn._xlws.SORT(_xlfn._xlws.FILTER('Resultados General'!$K$11:$K$510,('Resultados General'!$J$11:$J$510='Mapa de Puestos'!$B52)*('Resultados General'!$G$11:$G$510='Mapa de Puestos'!AM$47),"")))</f>
        <v>#NAME?</v>
      </c>
      <c r="AN52" s="78" t="e">
        <f t="array" aca="1" ref="AN52" ca="1">_xlfn.TEXTJOIN(","&amp;CHAR(10),TRUE,_xlfn._xlws.SORT(_xlfn._xlws.FILTER('Resultados General'!$K$11:$K$510,('Resultados General'!$J$11:$J$510='Mapa de Puestos'!$B52)*('Resultados General'!$G$11:$G$510='Mapa de Puestos'!AN$47),"")))</f>
        <v>#NAME?</v>
      </c>
      <c r="AO52" s="78" t="e">
        <f t="array" aca="1" ref="AO52" ca="1">_xlfn.TEXTJOIN(","&amp;CHAR(10),TRUE,_xlfn._xlws.SORT(_xlfn._xlws.FILTER('Resultados General'!$K$11:$K$510,('Resultados General'!$J$11:$J$510='Mapa de Puestos'!$B52)*('Resultados General'!$G$11:$G$510='Mapa de Puestos'!AO$47),"")))</f>
        <v>#NAME?</v>
      </c>
      <c r="AP52" s="78" t="e">
        <f t="array" aca="1" ref="AP52" ca="1">_xlfn.TEXTJOIN(","&amp;CHAR(10),TRUE,_xlfn._xlws.SORT(_xlfn._xlws.FILTER('Resultados General'!$K$11:$K$510,('Resultados General'!$J$11:$J$510='Mapa de Puestos'!$B52)*('Resultados General'!$G$11:$G$510='Mapa de Puestos'!AP$47),"")))</f>
        <v>#NAME?</v>
      </c>
      <c r="AQ52" s="78" t="e">
        <f t="array" aca="1" ref="AQ52" ca="1">_xlfn.TEXTJOIN(","&amp;CHAR(10),TRUE,_xlfn._xlws.SORT(_xlfn._xlws.FILTER('Resultados General'!$K$11:$K$510,('Resultados General'!$J$11:$J$510='Mapa de Puestos'!$B52)*('Resultados General'!$G$11:$G$510='Mapa de Puestos'!AQ$47),"")))</f>
        <v>#NAME?</v>
      </c>
      <c r="AR52" s="78" t="e">
        <f t="array" aca="1" ref="AR52" ca="1">_xlfn.TEXTJOIN(","&amp;CHAR(10),TRUE,_xlfn._xlws.SORT(_xlfn._xlws.FILTER('Resultados General'!$K$11:$K$510,('Resultados General'!$J$11:$J$510='Mapa de Puestos'!$B52)*('Resultados General'!$G$11:$G$510='Mapa de Puestos'!AR$47),"")))</f>
        <v>#NAME?</v>
      </c>
      <c r="AS52" s="78" t="e">
        <f t="array" aca="1" ref="AS52" ca="1">_xlfn.TEXTJOIN(","&amp;CHAR(10),TRUE,_xlfn._xlws.SORT(_xlfn._xlws.FILTER('Resultados General'!$K$11:$K$510,('Resultados General'!$J$11:$J$510='Mapa de Puestos'!$B52)*('Resultados General'!$G$11:$G$510='Mapa de Puestos'!AS$47),"")))</f>
        <v>#NAME?</v>
      </c>
      <c r="AT52" s="78" t="e">
        <f t="array" aca="1" ref="AT52" ca="1">_xlfn.TEXTJOIN(","&amp;CHAR(10),TRUE,_xlfn._xlws.SORT(_xlfn._xlws.FILTER('Resultados General'!$K$11:$K$510,('Resultados General'!$J$11:$J$510='Mapa de Puestos'!$B52)*('Resultados General'!$G$11:$G$510='Mapa de Puestos'!AT$47),"")))</f>
        <v>#NAME?</v>
      </c>
      <c r="AU52" s="78" t="e">
        <f t="array" aca="1" ref="AU52" ca="1">_xlfn.TEXTJOIN(","&amp;CHAR(10),TRUE,_xlfn._xlws.SORT(_xlfn._xlws.FILTER('Resultados General'!$K$11:$K$510,('Resultados General'!$J$11:$J$510='Mapa de Puestos'!$B52)*('Resultados General'!$G$11:$G$510='Mapa de Puestos'!AU$47),"")))</f>
        <v>#NAME?</v>
      </c>
      <c r="AV52" s="78" t="e">
        <f t="array" aca="1" ref="AV52" ca="1">_xlfn.TEXTJOIN(","&amp;CHAR(10),TRUE,_xlfn._xlws.SORT(_xlfn._xlws.FILTER('Resultados General'!$K$11:$K$510,('Resultados General'!$J$11:$J$510='Mapa de Puestos'!$B52)*('Resultados General'!$G$11:$G$510='Mapa de Puestos'!AV$47),"")))</f>
        <v>#NAME?</v>
      </c>
      <c r="AW52" s="78" t="e">
        <f t="array" aca="1" ref="AW52" ca="1">_xlfn.TEXTJOIN(","&amp;CHAR(10),TRUE,_xlfn._xlws.SORT(_xlfn._xlws.FILTER('Resultados General'!$K$11:$K$510,('Resultados General'!$J$11:$J$510='Mapa de Puestos'!$B52)*('Resultados General'!$G$11:$G$510='Mapa de Puestos'!AW$47),"")))</f>
        <v>#NAME?</v>
      </c>
      <c r="AX52" s="78" t="e">
        <f t="array" aca="1" ref="AX52" ca="1">_xlfn.TEXTJOIN(","&amp;CHAR(10),TRUE,_xlfn._xlws.SORT(_xlfn._xlws.FILTER('Resultados General'!$K$11:$K$510,('Resultados General'!$J$11:$J$510='Mapa de Puestos'!$B52)*('Resultados General'!$G$11:$G$510='Mapa de Puestos'!AX$47),"")))</f>
        <v>#NAME?</v>
      </c>
      <c r="AY52" s="78" t="e">
        <f t="array" aca="1" ref="AY52" ca="1">_xlfn.TEXTJOIN(","&amp;CHAR(10),TRUE,_xlfn._xlws.SORT(_xlfn._xlws.FILTER('Resultados General'!$K$11:$K$510,('Resultados General'!$J$11:$J$510='Mapa de Puestos'!$B52)*('Resultados General'!$G$11:$G$510='Mapa de Puestos'!AY$47),"")))</f>
        <v>#NAME?</v>
      </c>
      <c r="AZ52" s="78" t="e">
        <f t="array" aca="1" ref="AZ52" ca="1">_xlfn.TEXTJOIN(","&amp;CHAR(10),TRUE,_xlfn._xlws.SORT(_xlfn._xlws.FILTER('Resultados General'!$K$11:$K$510,('Resultados General'!$J$11:$J$510='Mapa de Puestos'!$B52)*('Resultados General'!$G$11:$G$510='Mapa de Puestos'!AZ$47),"")))</f>
        <v>#NAME?</v>
      </c>
      <c r="BA52" s="78" t="e">
        <f t="array" aca="1" ref="BA52" ca="1">_xlfn.TEXTJOIN(","&amp;CHAR(10),TRUE,_xlfn._xlws.SORT(_xlfn._xlws.FILTER('Resultados General'!$K$11:$K$510,('Resultados General'!$J$11:$J$510='Mapa de Puestos'!$B52)*('Resultados General'!$G$11:$G$510='Mapa de Puestos'!BA$47),"")))</f>
        <v>#NAME?</v>
      </c>
      <c r="BB52" s="78" t="e">
        <f t="array" aca="1" ref="BB52" ca="1">_xlfn.TEXTJOIN(","&amp;CHAR(10),TRUE,_xlfn._xlws.SORT(_xlfn._xlws.FILTER('Resultados General'!$K$11:$K$510,('Resultados General'!$J$11:$J$510='Mapa de Puestos'!$B52)*('Resultados General'!$G$11:$G$510='Mapa de Puestos'!BB$47),"")))</f>
        <v>#NAME?</v>
      </c>
      <c r="BC52" s="78" t="e">
        <f t="array" aca="1" ref="BC52" ca="1">_xlfn.TEXTJOIN(","&amp;CHAR(10),TRUE,_xlfn._xlws.SORT(_xlfn._xlws.FILTER('Resultados General'!$K$11:$K$510,('Resultados General'!$J$11:$J$510='Mapa de Puestos'!$B52)*('Resultados General'!$G$11:$G$510='Mapa de Puestos'!BC$47),"")))</f>
        <v>#NAME?</v>
      </c>
      <c r="BD52" s="78" t="e">
        <f t="array" aca="1" ref="BD52" ca="1">_xlfn.TEXTJOIN(","&amp;CHAR(10),TRUE,_xlfn._xlws.SORT(_xlfn._xlws.FILTER('Resultados General'!$K$11:$K$510,('Resultados General'!$J$11:$J$510='Mapa de Puestos'!$B52)*('Resultados General'!$G$11:$G$510='Mapa de Puestos'!BD$47),"")))</f>
        <v>#NAME?</v>
      </c>
      <c r="BE52" s="78" t="e">
        <f t="array" aca="1" ref="BE52" ca="1">_xlfn.TEXTJOIN(","&amp;CHAR(10),TRUE,_xlfn._xlws.SORT(_xlfn._xlws.FILTER('Resultados General'!$K$11:$K$510,('Resultados General'!$J$11:$J$510='Mapa de Puestos'!$B52)*('Resultados General'!$G$11:$G$510='Mapa de Puestos'!BE$47),"")))</f>
        <v>#NAME?</v>
      </c>
      <c r="BF52" s="78" t="e">
        <f t="array" aca="1" ref="BF52" ca="1">_xlfn.TEXTJOIN(","&amp;CHAR(10),TRUE,_xlfn._xlws.SORT(_xlfn._xlws.FILTER('Resultados General'!$K$11:$K$510,('Resultados General'!$J$11:$J$510='Mapa de Puestos'!$B52)*('Resultados General'!$G$11:$G$510='Mapa de Puestos'!BF$47),"")))</f>
        <v>#NAME?</v>
      </c>
      <c r="BG52" s="78" t="e">
        <f t="array" aca="1" ref="BG52" ca="1">_xlfn.TEXTJOIN(","&amp;CHAR(10),TRUE,_xlfn._xlws.SORT(_xlfn._xlws.FILTER('Resultados General'!$K$11:$K$510,('Resultados General'!$J$11:$J$510='Mapa de Puestos'!$B52)*('Resultados General'!$G$11:$G$510='Mapa de Puestos'!BG$47),"")))</f>
        <v>#NAME?</v>
      </c>
      <c r="BH52" s="78" t="e">
        <f t="array" aca="1" ref="BH52" ca="1">_xlfn.TEXTJOIN(","&amp;CHAR(10),TRUE,_xlfn._xlws.SORT(_xlfn._xlws.FILTER('Resultados General'!$K$11:$K$510,('Resultados General'!$J$11:$J$510='Mapa de Puestos'!$B52)*('Resultados General'!$G$11:$G$510='Mapa de Puestos'!BH$47),"")))</f>
        <v>#NAME?</v>
      </c>
      <c r="BI52" s="78" t="e">
        <f t="array" aca="1" ref="BI52" ca="1">_xlfn.TEXTJOIN(","&amp;CHAR(10),TRUE,_xlfn._xlws.SORT(_xlfn._xlws.FILTER('Resultados General'!$K$11:$K$510,('Resultados General'!$J$11:$J$510='Mapa de Puestos'!$B52)*('Resultados General'!$G$11:$G$510='Mapa de Puestos'!BI$47),"")))</f>
        <v>#NAME?</v>
      </c>
      <c r="BJ52" s="78" t="e">
        <f t="array" aca="1" ref="BJ52" ca="1">_xlfn.TEXTJOIN(","&amp;CHAR(10),TRUE,_xlfn._xlws.SORT(_xlfn._xlws.FILTER('Resultados General'!$K$11:$K$510,('Resultados General'!$J$11:$J$510='Mapa de Puestos'!$B52)*('Resultados General'!$G$11:$G$510='Mapa de Puestos'!BJ$47),"")))</f>
        <v>#NAME?</v>
      </c>
      <c r="BK52" s="78" t="e">
        <f t="array" aca="1" ref="BK52" ca="1">_xlfn.TEXTJOIN(","&amp;CHAR(10),TRUE,_xlfn._xlws.SORT(_xlfn._xlws.FILTER('Resultados General'!$K$11:$K$510,('Resultados General'!$J$11:$J$510='Mapa de Puestos'!$B52)*('Resultados General'!$G$11:$G$510='Mapa de Puestos'!BK$47),"")))</f>
        <v>#NAME?</v>
      </c>
      <c r="BL52" s="78" t="e">
        <f t="array" aca="1" ref="BL52" ca="1">_xlfn.TEXTJOIN(","&amp;CHAR(10),TRUE,_xlfn._xlws.SORT(_xlfn._xlws.FILTER('Resultados General'!$K$11:$K$510,('Resultados General'!$J$11:$J$510='Mapa de Puestos'!$B52)*('Resultados General'!$G$11:$G$510='Mapa de Puestos'!BL$47),"")))</f>
        <v>#NAME?</v>
      </c>
    </row>
    <row r="53" spans="1:64" ht="80.099999999999994" customHeight="1">
      <c r="A53" s="202"/>
      <c r="B53" s="203" t="s">
        <v>196</v>
      </c>
      <c r="C53" s="214" t="e">
        <f t="array" aca="1" ref="C53" ca="1">_xlfn.TEXTJOIN(","&amp;CHAR(10),TRUE,_xlfn._xlws.SORT(_xlfn._xlws.FILTER('Resultados General'!$K$11:$K$510,('Resultados General'!$J$11:$J$510='Mapa de Puestos'!$B53)*('Resultados General'!$G$11:$G$510='Mapa de Puestos'!C$47),"")))</f>
        <v>#NAME?</v>
      </c>
      <c r="D53" s="214" t="e">
        <f t="array" aca="1" ref="D53" ca="1">_xlfn.TEXTJOIN(","&amp;CHAR(10),TRUE,_xlfn._xlws.SORT(_xlfn._xlws.FILTER('Resultados General'!$K$11:$K$510,('Resultados General'!$J$11:$J$510='Mapa de Puestos'!$B53)*('Resultados General'!$G$11:$G$510='Mapa de Puestos'!D$47),"")))</f>
        <v>#NAME?</v>
      </c>
      <c r="E53" s="214" t="e">
        <f t="array" aca="1" ref="E53" ca="1">_xlfn.TEXTJOIN(","&amp;CHAR(10),TRUE,_xlfn._xlws.SORT(_xlfn._xlws.FILTER('Resultados General'!$K$11:$K$510,('Resultados General'!$J$11:$J$510='Mapa de Puestos'!$B53)*('Resultados General'!$G$11:$G$510='Mapa de Puestos'!E$47),"")))</f>
        <v>#NAME?</v>
      </c>
      <c r="F53" s="214" t="e">
        <f t="array" aca="1" ref="F53" ca="1">_xlfn.TEXTJOIN(","&amp;CHAR(10),TRUE,_xlfn._xlws.SORT(_xlfn._xlws.FILTER('Resultados General'!$K$11:$K$510,('Resultados General'!$J$11:$J$510='Mapa de Puestos'!$B53)*('Resultados General'!$G$11:$G$510='Mapa de Puestos'!F$47),"")))</f>
        <v>#NAME?</v>
      </c>
      <c r="G53" s="214" t="e">
        <f t="array" aca="1" ref="G53" ca="1">_xlfn.TEXTJOIN(","&amp;CHAR(10),TRUE,_xlfn._xlws.SORT(_xlfn._xlws.FILTER('Resultados General'!$K$11:$K$510,('Resultados General'!$J$11:$J$510='Mapa de Puestos'!$B53)*('Resultados General'!$G$11:$G$510='Mapa de Puestos'!G$47),"")))</f>
        <v>#NAME?</v>
      </c>
      <c r="H53" s="214" t="e">
        <f t="array" aca="1" ref="H53" ca="1">_xlfn.TEXTJOIN(","&amp;CHAR(10),TRUE,_xlfn._xlws.SORT(_xlfn._xlws.FILTER('Resultados General'!$K$11:$K$510,('Resultados General'!$J$11:$J$510='Mapa de Puestos'!$B53)*('Resultados General'!$G$11:$G$510='Mapa de Puestos'!H$47),"")))</f>
        <v>#NAME?</v>
      </c>
      <c r="I53" s="78" t="e">
        <f t="array" aca="1" ref="I53" ca="1">_xlfn.TEXTJOIN(","&amp;CHAR(10),TRUE,_xlfn._xlws.SORT(_xlfn._xlws.FILTER('Resultados General'!$K$11:$K$510,('Resultados General'!$J$11:$J$510='Mapa de Puestos'!$B53)*('Resultados General'!$G$11:$G$510='Mapa de Puestos'!I$47),"")))</f>
        <v>#NAME?</v>
      </c>
      <c r="J53" s="78" t="e">
        <f t="array" aca="1" ref="J53" ca="1">_xlfn.TEXTJOIN(","&amp;CHAR(10),TRUE,_xlfn._xlws.SORT(_xlfn._xlws.FILTER('Resultados General'!$K$11:$K$510,('Resultados General'!$J$11:$J$510='Mapa de Puestos'!$B53)*('Resultados General'!$G$11:$G$510='Mapa de Puestos'!J$47),"")))</f>
        <v>#NAME?</v>
      </c>
      <c r="K53" s="78" t="e">
        <f t="array" aca="1" ref="K53" ca="1">_xlfn.TEXTJOIN(","&amp;CHAR(10),TRUE,_xlfn._xlws.SORT(_xlfn._xlws.FILTER('Resultados General'!$K$11:$K$510,('Resultados General'!$J$11:$J$510='Mapa de Puestos'!$B53)*('Resultados General'!$G$11:$G$510='Mapa de Puestos'!K$47),"")))</f>
        <v>#NAME?</v>
      </c>
      <c r="L53" s="78" t="e">
        <f t="array" aca="1" ref="L53" ca="1">_xlfn.TEXTJOIN(","&amp;CHAR(10),TRUE,_xlfn._xlws.SORT(_xlfn._xlws.FILTER('Resultados General'!$K$11:$K$510,('Resultados General'!$J$11:$J$510='Mapa de Puestos'!$B53)*('Resultados General'!$G$11:$G$510='Mapa de Puestos'!L$47),"")))</f>
        <v>#NAME?</v>
      </c>
      <c r="M53" s="78" t="e">
        <f t="array" aca="1" ref="M53" ca="1">_xlfn.TEXTJOIN(","&amp;CHAR(10),TRUE,_xlfn._xlws.SORT(_xlfn._xlws.FILTER('Resultados General'!$K$11:$K$510,('Resultados General'!$J$11:$J$510='Mapa de Puestos'!$B53)*('Resultados General'!$G$11:$G$510='Mapa de Puestos'!M$47),"")))</f>
        <v>#NAME?</v>
      </c>
      <c r="N53" s="78" t="e">
        <f t="array" aca="1" ref="N53" ca="1">_xlfn.TEXTJOIN(","&amp;CHAR(10),TRUE,_xlfn._xlws.SORT(_xlfn._xlws.FILTER('Resultados General'!$K$11:$K$510,('Resultados General'!$J$11:$J$510='Mapa de Puestos'!$B53)*('Resultados General'!$G$11:$G$510='Mapa de Puestos'!N$47),"")))</f>
        <v>#NAME?</v>
      </c>
      <c r="O53" s="78" t="e">
        <f t="array" aca="1" ref="O53" ca="1">_xlfn.TEXTJOIN(","&amp;CHAR(10),TRUE,_xlfn._xlws.SORT(_xlfn._xlws.FILTER('Resultados General'!$K$11:$K$510,('Resultados General'!$J$11:$J$510='Mapa de Puestos'!$B53)*('Resultados General'!$G$11:$G$510='Mapa de Puestos'!O$47),"")))</f>
        <v>#NAME?</v>
      </c>
      <c r="P53" s="78" t="e">
        <f t="array" aca="1" ref="P53" ca="1">_xlfn.TEXTJOIN(","&amp;CHAR(10),TRUE,_xlfn._xlws.SORT(_xlfn._xlws.FILTER('Resultados General'!$K$11:$K$510,('Resultados General'!$J$11:$J$510='Mapa de Puestos'!$B53)*('Resultados General'!$G$11:$G$510='Mapa de Puestos'!P$47),"")))</f>
        <v>#NAME?</v>
      </c>
      <c r="Q53" s="78" t="e">
        <f t="array" aca="1" ref="Q53" ca="1">_xlfn.TEXTJOIN(","&amp;CHAR(10),TRUE,_xlfn._xlws.SORT(_xlfn._xlws.FILTER('Resultados General'!$K$11:$K$510,('Resultados General'!$J$11:$J$510='Mapa de Puestos'!$B53)*('Resultados General'!$G$11:$G$510='Mapa de Puestos'!Q$47),"")))</f>
        <v>#NAME?</v>
      </c>
      <c r="R53" s="78" t="e">
        <f t="array" aca="1" ref="R53" ca="1">_xlfn.TEXTJOIN(","&amp;CHAR(10),TRUE,_xlfn._xlws.SORT(_xlfn._xlws.FILTER('Resultados General'!$K$11:$K$510,('Resultados General'!$J$11:$J$510='Mapa de Puestos'!$B53)*('Resultados General'!$G$11:$G$510='Mapa de Puestos'!R$47),"")))</f>
        <v>#NAME?</v>
      </c>
      <c r="S53" s="78" t="e">
        <f t="array" aca="1" ref="S53" ca="1">_xlfn.TEXTJOIN(","&amp;CHAR(10),TRUE,_xlfn._xlws.SORT(_xlfn._xlws.FILTER('Resultados General'!$K$11:$K$510,('Resultados General'!$J$11:$J$510='Mapa de Puestos'!$B53)*('Resultados General'!$G$11:$G$510='Mapa de Puestos'!S$47),"")))</f>
        <v>#NAME?</v>
      </c>
      <c r="T53" s="78" t="e">
        <f t="array" aca="1" ref="T53" ca="1">_xlfn.TEXTJOIN(","&amp;CHAR(10),TRUE,_xlfn._xlws.SORT(_xlfn._xlws.FILTER('Resultados General'!$K$11:$K$510,('Resultados General'!$J$11:$J$510='Mapa de Puestos'!$B53)*('Resultados General'!$G$11:$G$510='Mapa de Puestos'!T$47),"")))</f>
        <v>#NAME?</v>
      </c>
      <c r="U53" s="78" t="e">
        <f t="array" aca="1" ref="U53" ca="1">_xlfn.TEXTJOIN(","&amp;CHAR(10),TRUE,_xlfn._xlws.SORT(_xlfn._xlws.FILTER('Resultados General'!$K$11:$K$510,('Resultados General'!$J$11:$J$510='Mapa de Puestos'!$B53)*('Resultados General'!$G$11:$G$510='Mapa de Puestos'!U$47),"")))</f>
        <v>#NAME?</v>
      </c>
      <c r="V53" s="78" t="e">
        <f t="array" aca="1" ref="V53" ca="1">_xlfn.TEXTJOIN(","&amp;CHAR(10),TRUE,_xlfn._xlws.SORT(_xlfn._xlws.FILTER('Resultados General'!$K$11:$K$510,('Resultados General'!$J$11:$J$510='Mapa de Puestos'!$B53)*('Resultados General'!$G$11:$G$510='Mapa de Puestos'!V$47),"")))</f>
        <v>#NAME?</v>
      </c>
      <c r="W53" s="78" t="e">
        <f t="array" aca="1" ref="W53" ca="1">_xlfn.TEXTJOIN(","&amp;CHAR(10),TRUE,_xlfn._xlws.SORT(_xlfn._xlws.FILTER('Resultados General'!$K$11:$K$510,('Resultados General'!$J$11:$J$510='Mapa de Puestos'!$B53)*('Resultados General'!$G$11:$G$510='Mapa de Puestos'!W$47),"")))</f>
        <v>#NAME?</v>
      </c>
      <c r="X53" s="78" t="e">
        <f t="array" aca="1" ref="X53" ca="1">_xlfn.TEXTJOIN(","&amp;CHAR(10),TRUE,_xlfn._xlws.SORT(_xlfn._xlws.FILTER('Resultados General'!$K$11:$K$510,('Resultados General'!$J$11:$J$510='Mapa de Puestos'!$B53)*('Resultados General'!$G$11:$G$510='Mapa de Puestos'!X$47),"")))</f>
        <v>#NAME?</v>
      </c>
      <c r="Y53" s="78" t="e">
        <f t="array" aca="1" ref="Y53" ca="1">_xlfn.TEXTJOIN(","&amp;CHAR(10),TRUE,_xlfn._xlws.SORT(_xlfn._xlws.FILTER('Resultados General'!$K$11:$K$510,('Resultados General'!$J$11:$J$510='Mapa de Puestos'!$B53)*('Resultados General'!$G$11:$G$510='Mapa de Puestos'!Y$47),"")))</f>
        <v>#NAME?</v>
      </c>
      <c r="Z53" s="78" t="e">
        <f t="array" aca="1" ref="Z53" ca="1">_xlfn.TEXTJOIN(","&amp;CHAR(10),TRUE,_xlfn._xlws.SORT(_xlfn._xlws.FILTER('Resultados General'!$K$11:$K$510,('Resultados General'!$J$11:$J$510='Mapa de Puestos'!$B53)*('Resultados General'!$G$11:$G$510='Mapa de Puestos'!Z$47),"")))</f>
        <v>#NAME?</v>
      </c>
      <c r="AA53" s="78" t="e">
        <f t="array" aca="1" ref="AA53" ca="1">_xlfn.TEXTJOIN(","&amp;CHAR(10),TRUE,_xlfn._xlws.SORT(_xlfn._xlws.FILTER('Resultados General'!$K$11:$K$510,('Resultados General'!$J$11:$J$510='Mapa de Puestos'!$B53)*('Resultados General'!$G$11:$G$510='Mapa de Puestos'!AA$47),"")))</f>
        <v>#NAME?</v>
      </c>
      <c r="AB53" s="78" t="e">
        <f t="array" aca="1" ref="AB53" ca="1">_xlfn.TEXTJOIN(","&amp;CHAR(10),TRUE,_xlfn._xlws.SORT(_xlfn._xlws.FILTER('Resultados General'!$K$11:$K$510,('Resultados General'!$J$11:$J$510='Mapa de Puestos'!$B53)*('Resultados General'!$G$11:$G$510='Mapa de Puestos'!AB$47),"")))</f>
        <v>#NAME?</v>
      </c>
      <c r="AC53" s="78" t="e">
        <f t="array" aca="1" ref="AC53" ca="1">_xlfn.TEXTJOIN(","&amp;CHAR(10),TRUE,_xlfn._xlws.SORT(_xlfn._xlws.FILTER('Resultados General'!$K$11:$K$510,('Resultados General'!$J$11:$J$510='Mapa de Puestos'!$B53)*('Resultados General'!$G$11:$G$510='Mapa de Puestos'!AC$47),"")))</f>
        <v>#NAME?</v>
      </c>
      <c r="AD53" s="78" t="e">
        <f t="array" aca="1" ref="AD53" ca="1">_xlfn.TEXTJOIN(","&amp;CHAR(10),TRUE,_xlfn._xlws.SORT(_xlfn._xlws.FILTER('Resultados General'!$K$11:$K$510,('Resultados General'!$J$11:$J$510='Mapa de Puestos'!$B53)*('Resultados General'!$G$11:$G$510='Mapa de Puestos'!AD$47),"")))</f>
        <v>#NAME?</v>
      </c>
      <c r="AE53" s="78" t="e">
        <f t="array" aca="1" ref="AE53" ca="1">_xlfn.TEXTJOIN(","&amp;CHAR(10),TRUE,_xlfn._xlws.SORT(_xlfn._xlws.FILTER('Resultados General'!$K$11:$K$510,('Resultados General'!$J$11:$J$510='Mapa de Puestos'!$B53)*('Resultados General'!$G$11:$G$510='Mapa de Puestos'!AE$47),"")))</f>
        <v>#NAME?</v>
      </c>
      <c r="AF53" s="78" t="e">
        <f t="array" aca="1" ref="AF53" ca="1">_xlfn.TEXTJOIN(","&amp;CHAR(10),TRUE,_xlfn._xlws.SORT(_xlfn._xlws.FILTER('Resultados General'!$K$11:$K$510,('Resultados General'!$J$11:$J$510='Mapa de Puestos'!$B53)*('Resultados General'!$G$11:$G$510='Mapa de Puestos'!AF$47),"")))</f>
        <v>#NAME?</v>
      </c>
      <c r="AG53" s="78" t="e">
        <f t="array" aca="1" ref="AG53" ca="1">_xlfn.TEXTJOIN(","&amp;CHAR(10),TRUE,_xlfn._xlws.SORT(_xlfn._xlws.FILTER('Resultados General'!$K$11:$K$510,('Resultados General'!$J$11:$J$510='Mapa de Puestos'!$B53)*('Resultados General'!$G$11:$G$510='Mapa de Puestos'!AG$47),"")))</f>
        <v>#NAME?</v>
      </c>
      <c r="AH53" s="78" t="e">
        <f t="array" aca="1" ref="AH53" ca="1">_xlfn.TEXTJOIN(","&amp;CHAR(10),TRUE,_xlfn._xlws.SORT(_xlfn._xlws.FILTER('Resultados General'!$K$11:$K$510,('Resultados General'!$J$11:$J$510='Mapa de Puestos'!$B53)*('Resultados General'!$G$11:$G$510='Mapa de Puestos'!AH$47),"")))</f>
        <v>#NAME?</v>
      </c>
      <c r="AI53" s="78" t="e">
        <f t="array" aca="1" ref="AI53" ca="1">_xlfn.TEXTJOIN(","&amp;CHAR(10),TRUE,_xlfn._xlws.SORT(_xlfn._xlws.FILTER('Resultados General'!$K$11:$K$510,('Resultados General'!$J$11:$J$510='Mapa de Puestos'!$B53)*('Resultados General'!$G$11:$G$510='Mapa de Puestos'!AI$47),"")))</f>
        <v>#NAME?</v>
      </c>
      <c r="AJ53" s="78" t="e">
        <f t="array" aca="1" ref="AJ53" ca="1">_xlfn.TEXTJOIN(","&amp;CHAR(10),TRUE,_xlfn._xlws.SORT(_xlfn._xlws.FILTER('Resultados General'!$K$11:$K$510,('Resultados General'!$J$11:$J$510='Mapa de Puestos'!$B53)*('Resultados General'!$G$11:$G$510='Mapa de Puestos'!AJ$47),"")))</f>
        <v>#NAME?</v>
      </c>
      <c r="AK53" s="78" t="e">
        <f t="array" aca="1" ref="AK53" ca="1">_xlfn.TEXTJOIN(","&amp;CHAR(10),TRUE,_xlfn._xlws.SORT(_xlfn._xlws.FILTER('Resultados General'!$K$11:$K$510,('Resultados General'!$J$11:$J$510='Mapa de Puestos'!$B53)*('Resultados General'!$G$11:$G$510='Mapa de Puestos'!AK$47),"")))</f>
        <v>#NAME?</v>
      </c>
      <c r="AL53" s="78" t="e">
        <f t="array" aca="1" ref="AL53" ca="1">_xlfn.TEXTJOIN(","&amp;CHAR(10),TRUE,_xlfn._xlws.SORT(_xlfn._xlws.FILTER('Resultados General'!$K$11:$K$510,('Resultados General'!$J$11:$J$510='Mapa de Puestos'!$B53)*('Resultados General'!$G$11:$G$510='Mapa de Puestos'!AL$47),"")))</f>
        <v>#NAME?</v>
      </c>
      <c r="AM53" s="78" t="e">
        <f t="array" aca="1" ref="AM53" ca="1">_xlfn.TEXTJOIN(","&amp;CHAR(10),TRUE,_xlfn._xlws.SORT(_xlfn._xlws.FILTER('Resultados General'!$K$11:$K$510,('Resultados General'!$J$11:$J$510='Mapa de Puestos'!$B53)*('Resultados General'!$G$11:$G$510='Mapa de Puestos'!AM$47),"")))</f>
        <v>#NAME?</v>
      </c>
      <c r="AN53" s="78" t="e">
        <f t="array" aca="1" ref="AN53" ca="1">_xlfn.TEXTJOIN(","&amp;CHAR(10),TRUE,_xlfn._xlws.SORT(_xlfn._xlws.FILTER('Resultados General'!$K$11:$K$510,('Resultados General'!$J$11:$J$510='Mapa de Puestos'!$B53)*('Resultados General'!$G$11:$G$510='Mapa de Puestos'!AN$47),"")))</f>
        <v>#NAME?</v>
      </c>
      <c r="AO53" s="78" t="e">
        <f t="array" aca="1" ref="AO53" ca="1">_xlfn.TEXTJOIN(","&amp;CHAR(10),TRUE,_xlfn._xlws.SORT(_xlfn._xlws.FILTER('Resultados General'!$K$11:$K$510,('Resultados General'!$J$11:$J$510='Mapa de Puestos'!$B53)*('Resultados General'!$G$11:$G$510='Mapa de Puestos'!AO$47),"")))</f>
        <v>#NAME?</v>
      </c>
      <c r="AP53" s="78" t="e">
        <f t="array" aca="1" ref="AP53" ca="1">_xlfn.TEXTJOIN(","&amp;CHAR(10),TRUE,_xlfn._xlws.SORT(_xlfn._xlws.FILTER('Resultados General'!$K$11:$K$510,('Resultados General'!$J$11:$J$510='Mapa de Puestos'!$B53)*('Resultados General'!$G$11:$G$510='Mapa de Puestos'!AP$47),"")))</f>
        <v>#NAME?</v>
      </c>
      <c r="AQ53" s="78" t="e">
        <f t="array" aca="1" ref="AQ53" ca="1">_xlfn.TEXTJOIN(","&amp;CHAR(10),TRUE,_xlfn._xlws.SORT(_xlfn._xlws.FILTER('Resultados General'!$K$11:$K$510,('Resultados General'!$J$11:$J$510='Mapa de Puestos'!$B53)*('Resultados General'!$G$11:$G$510='Mapa de Puestos'!AQ$47),"")))</f>
        <v>#NAME?</v>
      </c>
      <c r="AR53" s="78" t="e">
        <f t="array" aca="1" ref="AR53" ca="1">_xlfn.TEXTJOIN(","&amp;CHAR(10),TRUE,_xlfn._xlws.SORT(_xlfn._xlws.FILTER('Resultados General'!$K$11:$K$510,('Resultados General'!$J$11:$J$510='Mapa de Puestos'!$B53)*('Resultados General'!$G$11:$G$510='Mapa de Puestos'!AR$47),"")))</f>
        <v>#NAME?</v>
      </c>
      <c r="AS53" s="78" t="e">
        <f t="array" aca="1" ref="AS53" ca="1">_xlfn.TEXTJOIN(","&amp;CHAR(10),TRUE,_xlfn._xlws.SORT(_xlfn._xlws.FILTER('Resultados General'!$K$11:$K$510,('Resultados General'!$J$11:$J$510='Mapa de Puestos'!$B53)*('Resultados General'!$G$11:$G$510='Mapa de Puestos'!AS$47),"")))</f>
        <v>#NAME?</v>
      </c>
      <c r="AT53" s="78" t="e">
        <f t="array" aca="1" ref="AT53" ca="1">_xlfn.TEXTJOIN(","&amp;CHAR(10),TRUE,_xlfn._xlws.SORT(_xlfn._xlws.FILTER('Resultados General'!$K$11:$K$510,('Resultados General'!$J$11:$J$510='Mapa de Puestos'!$B53)*('Resultados General'!$G$11:$G$510='Mapa de Puestos'!AT$47),"")))</f>
        <v>#NAME?</v>
      </c>
      <c r="AU53" s="78" t="e">
        <f t="array" aca="1" ref="AU53" ca="1">_xlfn.TEXTJOIN(","&amp;CHAR(10),TRUE,_xlfn._xlws.SORT(_xlfn._xlws.FILTER('Resultados General'!$K$11:$K$510,('Resultados General'!$J$11:$J$510='Mapa de Puestos'!$B53)*('Resultados General'!$G$11:$G$510='Mapa de Puestos'!AU$47),"")))</f>
        <v>#NAME?</v>
      </c>
      <c r="AV53" s="78" t="e">
        <f t="array" aca="1" ref="AV53" ca="1">_xlfn.TEXTJOIN(","&amp;CHAR(10),TRUE,_xlfn._xlws.SORT(_xlfn._xlws.FILTER('Resultados General'!$K$11:$K$510,('Resultados General'!$J$11:$J$510='Mapa de Puestos'!$B53)*('Resultados General'!$G$11:$G$510='Mapa de Puestos'!AV$47),"")))</f>
        <v>#NAME?</v>
      </c>
      <c r="AW53" s="78" t="e">
        <f t="array" aca="1" ref="AW53" ca="1">_xlfn.TEXTJOIN(","&amp;CHAR(10),TRUE,_xlfn._xlws.SORT(_xlfn._xlws.FILTER('Resultados General'!$K$11:$K$510,('Resultados General'!$J$11:$J$510='Mapa de Puestos'!$B53)*('Resultados General'!$G$11:$G$510='Mapa de Puestos'!AW$47),"")))</f>
        <v>#NAME?</v>
      </c>
      <c r="AX53" s="78" t="e">
        <f t="array" aca="1" ref="AX53" ca="1">_xlfn.TEXTJOIN(","&amp;CHAR(10),TRUE,_xlfn._xlws.SORT(_xlfn._xlws.FILTER('Resultados General'!$K$11:$K$510,('Resultados General'!$J$11:$J$510='Mapa de Puestos'!$B53)*('Resultados General'!$G$11:$G$510='Mapa de Puestos'!AX$47),"")))</f>
        <v>#NAME?</v>
      </c>
      <c r="AY53" s="78" t="e">
        <f t="array" aca="1" ref="AY53" ca="1">_xlfn.TEXTJOIN(","&amp;CHAR(10),TRUE,_xlfn._xlws.SORT(_xlfn._xlws.FILTER('Resultados General'!$K$11:$K$510,('Resultados General'!$J$11:$J$510='Mapa de Puestos'!$B53)*('Resultados General'!$G$11:$G$510='Mapa de Puestos'!AY$47),"")))</f>
        <v>#NAME?</v>
      </c>
      <c r="AZ53" s="78" t="e">
        <f t="array" aca="1" ref="AZ53" ca="1">_xlfn.TEXTJOIN(","&amp;CHAR(10),TRUE,_xlfn._xlws.SORT(_xlfn._xlws.FILTER('Resultados General'!$K$11:$K$510,('Resultados General'!$J$11:$J$510='Mapa de Puestos'!$B53)*('Resultados General'!$G$11:$G$510='Mapa de Puestos'!AZ$47),"")))</f>
        <v>#NAME?</v>
      </c>
      <c r="BA53" s="78" t="e">
        <f t="array" aca="1" ref="BA53" ca="1">_xlfn.TEXTJOIN(","&amp;CHAR(10),TRUE,_xlfn._xlws.SORT(_xlfn._xlws.FILTER('Resultados General'!$K$11:$K$510,('Resultados General'!$J$11:$J$510='Mapa de Puestos'!$B53)*('Resultados General'!$G$11:$G$510='Mapa de Puestos'!BA$47),"")))</f>
        <v>#NAME?</v>
      </c>
      <c r="BB53" s="78" t="e">
        <f t="array" aca="1" ref="BB53" ca="1">_xlfn.TEXTJOIN(","&amp;CHAR(10),TRUE,_xlfn._xlws.SORT(_xlfn._xlws.FILTER('Resultados General'!$K$11:$K$510,('Resultados General'!$J$11:$J$510='Mapa de Puestos'!$B53)*('Resultados General'!$G$11:$G$510='Mapa de Puestos'!BB$47),"")))</f>
        <v>#NAME?</v>
      </c>
      <c r="BC53" s="78" t="e">
        <f t="array" aca="1" ref="BC53" ca="1">_xlfn.TEXTJOIN(","&amp;CHAR(10),TRUE,_xlfn._xlws.SORT(_xlfn._xlws.FILTER('Resultados General'!$K$11:$K$510,('Resultados General'!$J$11:$J$510='Mapa de Puestos'!$B53)*('Resultados General'!$G$11:$G$510='Mapa de Puestos'!BC$47),"")))</f>
        <v>#NAME?</v>
      </c>
      <c r="BD53" s="78" t="e">
        <f t="array" aca="1" ref="BD53" ca="1">_xlfn.TEXTJOIN(","&amp;CHAR(10),TRUE,_xlfn._xlws.SORT(_xlfn._xlws.FILTER('Resultados General'!$K$11:$K$510,('Resultados General'!$J$11:$J$510='Mapa de Puestos'!$B53)*('Resultados General'!$G$11:$G$510='Mapa de Puestos'!BD$47),"")))</f>
        <v>#NAME?</v>
      </c>
      <c r="BE53" s="78" t="e">
        <f t="array" aca="1" ref="BE53" ca="1">_xlfn.TEXTJOIN(","&amp;CHAR(10),TRUE,_xlfn._xlws.SORT(_xlfn._xlws.FILTER('Resultados General'!$K$11:$K$510,('Resultados General'!$J$11:$J$510='Mapa de Puestos'!$B53)*('Resultados General'!$G$11:$G$510='Mapa de Puestos'!BE$47),"")))</f>
        <v>#NAME?</v>
      </c>
      <c r="BF53" s="78" t="e">
        <f t="array" aca="1" ref="BF53" ca="1">_xlfn.TEXTJOIN(","&amp;CHAR(10),TRUE,_xlfn._xlws.SORT(_xlfn._xlws.FILTER('Resultados General'!$K$11:$K$510,('Resultados General'!$J$11:$J$510='Mapa de Puestos'!$B53)*('Resultados General'!$G$11:$G$510='Mapa de Puestos'!BF$47),"")))</f>
        <v>#NAME?</v>
      </c>
      <c r="BG53" s="78" t="e">
        <f t="array" aca="1" ref="BG53" ca="1">_xlfn.TEXTJOIN(","&amp;CHAR(10),TRUE,_xlfn._xlws.SORT(_xlfn._xlws.FILTER('Resultados General'!$K$11:$K$510,('Resultados General'!$J$11:$J$510='Mapa de Puestos'!$B53)*('Resultados General'!$G$11:$G$510='Mapa de Puestos'!BG$47),"")))</f>
        <v>#NAME?</v>
      </c>
      <c r="BH53" s="78" t="e">
        <f t="array" aca="1" ref="BH53" ca="1">_xlfn.TEXTJOIN(","&amp;CHAR(10),TRUE,_xlfn._xlws.SORT(_xlfn._xlws.FILTER('Resultados General'!$K$11:$K$510,('Resultados General'!$J$11:$J$510='Mapa de Puestos'!$B53)*('Resultados General'!$G$11:$G$510='Mapa de Puestos'!BH$47),"")))</f>
        <v>#NAME?</v>
      </c>
      <c r="BI53" s="78" t="e">
        <f t="array" aca="1" ref="BI53" ca="1">_xlfn.TEXTJOIN(","&amp;CHAR(10),TRUE,_xlfn._xlws.SORT(_xlfn._xlws.FILTER('Resultados General'!$K$11:$K$510,('Resultados General'!$J$11:$J$510='Mapa de Puestos'!$B53)*('Resultados General'!$G$11:$G$510='Mapa de Puestos'!BI$47),"")))</f>
        <v>#NAME?</v>
      </c>
      <c r="BJ53" s="78" t="e">
        <f t="array" aca="1" ref="BJ53" ca="1">_xlfn.TEXTJOIN(","&amp;CHAR(10),TRUE,_xlfn._xlws.SORT(_xlfn._xlws.FILTER('Resultados General'!$K$11:$K$510,('Resultados General'!$J$11:$J$510='Mapa de Puestos'!$B53)*('Resultados General'!$G$11:$G$510='Mapa de Puestos'!BJ$47),"")))</f>
        <v>#NAME?</v>
      </c>
      <c r="BK53" s="78" t="e">
        <f t="array" aca="1" ref="BK53" ca="1">_xlfn.TEXTJOIN(","&amp;CHAR(10),TRUE,_xlfn._xlws.SORT(_xlfn._xlws.FILTER('Resultados General'!$K$11:$K$510,('Resultados General'!$J$11:$J$510='Mapa de Puestos'!$B53)*('Resultados General'!$G$11:$G$510='Mapa de Puestos'!BK$47),"")))</f>
        <v>#NAME?</v>
      </c>
      <c r="BL53" s="78" t="e">
        <f t="array" aca="1" ref="BL53" ca="1">_xlfn.TEXTJOIN(","&amp;CHAR(10),TRUE,_xlfn._xlws.SORT(_xlfn._xlws.FILTER('Resultados General'!$K$11:$K$510,('Resultados General'!$J$11:$J$510='Mapa de Puestos'!$B53)*('Resultados General'!$G$11:$G$510='Mapa de Puestos'!BL$47),"")))</f>
        <v>#NAME?</v>
      </c>
    </row>
    <row r="54" spans="1:64" ht="80.099999999999994" customHeight="1">
      <c r="A54" s="202"/>
      <c r="B54" s="203" t="s">
        <v>197</v>
      </c>
      <c r="C54" s="214" t="e">
        <f t="array" aca="1" ref="C54" ca="1">_xlfn.TEXTJOIN(","&amp;CHAR(10),TRUE,_xlfn._xlws.SORT(_xlfn._xlws.FILTER('Resultados General'!$K$11:$K$510,('Resultados General'!$J$11:$J$510='Mapa de Puestos'!$B54)*('Resultados General'!$G$11:$G$510='Mapa de Puestos'!C$47),"")))</f>
        <v>#NAME?</v>
      </c>
      <c r="D54" s="214" t="e">
        <f t="array" aca="1" ref="D54" ca="1">_xlfn.TEXTJOIN(","&amp;CHAR(10),TRUE,_xlfn._xlws.SORT(_xlfn._xlws.FILTER('Resultados General'!$K$11:$K$510,('Resultados General'!$J$11:$J$510='Mapa de Puestos'!$B54)*('Resultados General'!$G$11:$G$510='Mapa de Puestos'!D$47),"")))</f>
        <v>#NAME?</v>
      </c>
      <c r="E54" s="214" t="e">
        <f t="array" aca="1" ref="E54" ca="1">_xlfn.TEXTJOIN(","&amp;CHAR(10),TRUE,_xlfn._xlws.SORT(_xlfn._xlws.FILTER('Resultados General'!$K$11:$K$510,('Resultados General'!$J$11:$J$510='Mapa de Puestos'!$B54)*('Resultados General'!$G$11:$G$510='Mapa de Puestos'!E$47),"")))</f>
        <v>#NAME?</v>
      </c>
      <c r="F54" s="214" t="e">
        <f t="array" aca="1" ref="F54" ca="1">_xlfn.TEXTJOIN(","&amp;CHAR(10),TRUE,_xlfn._xlws.SORT(_xlfn._xlws.FILTER('Resultados General'!$K$11:$K$510,('Resultados General'!$J$11:$J$510='Mapa de Puestos'!$B54)*('Resultados General'!$G$11:$G$510='Mapa de Puestos'!F$47),"")))</f>
        <v>#NAME?</v>
      </c>
      <c r="G54" s="214" t="e">
        <f t="array" aca="1" ref="G54" ca="1">_xlfn.TEXTJOIN(","&amp;CHAR(10),TRUE,_xlfn._xlws.SORT(_xlfn._xlws.FILTER('Resultados General'!$K$11:$K$510,('Resultados General'!$J$11:$J$510='Mapa de Puestos'!$B54)*('Resultados General'!$G$11:$G$510='Mapa de Puestos'!G$47),"")))</f>
        <v>#NAME?</v>
      </c>
      <c r="H54" s="214" t="e">
        <f t="array" aca="1" ref="H54" ca="1">_xlfn.TEXTJOIN(","&amp;CHAR(10),TRUE,_xlfn._xlws.SORT(_xlfn._xlws.FILTER('Resultados General'!$K$11:$K$510,('Resultados General'!$J$11:$J$510='Mapa de Puestos'!$B54)*('Resultados General'!$G$11:$G$510='Mapa de Puestos'!H$47),"")))</f>
        <v>#NAME?</v>
      </c>
      <c r="I54" s="78" t="e">
        <f t="array" aca="1" ref="I54" ca="1">_xlfn.TEXTJOIN(","&amp;CHAR(10),TRUE,_xlfn._xlws.SORT(_xlfn._xlws.FILTER('Resultados General'!$K$11:$K$510,('Resultados General'!$J$11:$J$510='Mapa de Puestos'!$B54)*('Resultados General'!$G$11:$G$510='Mapa de Puestos'!I$47),"")))</f>
        <v>#NAME?</v>
      </c>
      <c r="J54" s="78" t="e">
        <f t="array" aca="1" ref="J54" ca="1">_xlfn.TEXTJOIN(","&amp;CHAR(10),TRUE,_xlfn._xlws.SORT(_xlfn._xlws.FILTER('Resultados General'!$K$11:$K$510,('Resultados General'!$J$11:$J$510='Mapa de Puestos'!$B54)*('Resultados General'!$G$11:$G$510='Mapa de Puestos'!J$47),"")))</f>
        <v>#NAME?</v>
      </c>
      <c r="K54" s="78" t="e">
        <f t="array" aca="1" ref="K54" ca="1">_xlfn.TEXTJOIN(","&amp;CHAR(10),TRUE,_xlfn._xlws.SORT(_xlfn._xlws.FILTER('Resultados General'!$K$11:$K$510,('Resultados General'!$J$11:$J$510='Mapa de Puestos'!$B54)*('Resultados General'!$G$11:$G$510='Mapa de Puestos'!K$47),"")))</f>
        <v>#NAME?</v>
      </c>
      <c r="L54" s="78" t="e">
        <f t="array" aca="1" ref="L54" ca="1">_xlfn.TEXTJOIN(","&amp;CHAR(10),TRUE,_xlfn._xlws.SORT(_xlfn._xlws.FILTER('Resultados General'!$K$11:$K$510,('Resultados General'!$J$11:$J$510='Mapa de Puestos'!$B54)*('Resultados General'!$G$11:$G$510='Mapa de Puestos'!L$47),"")))</f>
        <v>#NAME?</v>
      </c>
      <c r="M54" s="78" t="e">
        <f t="array" aca="1" ref="M54" ca="1">_xlfn.TEXTJOIN(","&amp;CHAR(10),TRUE,_xlfn._xlws.SORT(_xlfn._xlws.FILTER('Resultados General'!$K$11:$K$510,('Resultados General'!$J$11:$J$510='Mapa de Puestos'!$B54)*('Resultados General'!$G$11:$G$510='Mapa de Puestos'!M$47),"")))</f>
        <v>#NAME?</v>
      </c>
      <c r="N54" s="78" t="e">
        <f t="array" aca="1" ref="N54" ca="1">_xlfn.TEXTJOIN(","&amp;CHAR(10),TRUE,_xlfn._xlws.SORT(_xlfn._xlws.FILTER('Resultados General'!$K$11:$K$510,('Resultados General'!$J$11:$J$510='Mapa de Puestos'!$B54)*('Resultados General'!$G$11:$G$510='Mapa de Puestos'!N$47),"")))</f>
        <v>#NAME?</v>
      </c>
      <c r="O54" s="78" t="e">
        <f t="array" aca="1" ref="O54" ca="1">_xlfn.TEXTJOIN(","&amp;CHAR(10),TRUE,_xlfn._xlws.SORT(_xlfn._xlws.FILTER('Resultados General'!$K$11:$K$510,('Resultados General'!$J$11:$J$510='Mapa de Puestos'!$B54)*('Resultados General'!$G$11:$G$510='Mapa de Puestos'!O$47),"")))</f>
        <v>#NAME?</v>
      </c>
      <c r="P54" s="78" t="e">
        <f t="array" aca="1" ref="P54" ca="1">_xlfn.TEXTJOIN(","&amp;CHAR(10),TRUE,_xlfn._xlws.SORT(_xlfn._xlws.FILTER('Resultados General'!$K$11:$K$510,('Resultados General'!$J$11:$J$510='Mapa de Puestos'!$B54)*('Resultados General'!$G$11:$G$510='Mapa de Puestos'!P$47),"")))</f>
        <v>#NAME?</v>
      </c>
      <c r="Q54" s="78" t="e">
        <f t="array" aca="1" ref="Q54" ca="1">_xlfn.TEXTJOIN(","&amp;CHAR(10),TRUE,_xlfn._xlws.SORT(_xlfn._xlws.FILTER('Resultados General'!$K$11:$K$510,('Resultados General'!$J$11:$J$510='Mapa de Puestos'!$B54)*('Resultados General'!$G$11:$G$510='Mapa de Puestos'!Q$47),"")))</f>
        <v>#NAME?</v>
      </c>
      <c r="R54" s="78" t="e">
        <f t="array" aca="1" ref="R54" ca="1">_xlfn.TEXTJOIN(","&amp;CHAR(10),TRUE,_xlfn._xlws.SORT(_xlfn._xlws.FILTER('Resultados General'!$K$11:$K$510,('Resultados General'!$J$11:$J$510='Mapa de Puestos'!$B54)*('Resultados General'!$G$11:$G$510='Mapa de Puestos'!R$47),"")))</f>
        <v>#NAME?</v>
      </c>
      <c r="S54" s="78" t="e">
        <f t="array" aca="1" ref="S54" ca="1">_xlfn.TEXTJOIN(","&amp;CHAR(10),TRUE,_xlfn._xlws.SORT(_xlfn._xlws.FILTER('Resultados General'!$K$11:$K$510,('Resultados General'!$J$11:$J$510='Mapa de Puestos'!$B54)*('Resultados General'!$G$11:$G$510='Mapa de Puestos'!S$47),"")))</f>
        <v>#NAME?</v>
      </c>
      <c r="T54" s="78" t="e">
        <f t="array" aca="1" ref="T54" ca="1">_xlfn.TEXTJOIN(","&amp;CHAR(10),TRUE,_xlfn._xlws.SORT(_xlfn._xlws.FILTER('Resultados General'!$K$11:$K$510,('Resultados General'!$J$11:$J$510='Mapa de Puestos'!$B54)*('Resultados General'!$G$11:$G$510='Mapa de Puestos'!T$47),"")))</f>
        <v>#NAME?</v>
      </c>
      <c r="U54" s="78" t="e">
        <f t="array" aca="1" ref="U54" ca="1">_xlfn.TEXTJOIN(","&amp;CHAR(10),TRUE,_xlfn._xlws.SORT(_xlfn._xlws.FILTER('Resultados General'!$K$11:$K$510,('Resultados General'!$J$11:$J$510='Mapa de Puestos'!$B54)*('Resultados General'!$G$11:$G$510='Mapa de Puestos'!U$47),"")))</f>
        <v>#NAME?</v>
      </c>
      <c r="V54" s="78" t="e">
        <f t="array" aca="1" ref="V54" ca="1">_xlfn.TEXTJOIN(","&amp;CHAR(10),TRUE,_xlfn._xlws.SORT(_xlfn._xlws.FILTER('Resultados General'!$K$11:$K$510,('Resultados General'!$J$11:$J$510='Mapa de Puestos'!$B54)*('Resultados General'!$G$11:$G$510='Mapa de Puestos'!V$47),"")))</f>
        <v>#NAME?</v>
      </c>
      <c r="W54" s="78" t="e">
        <f t="array" aca="1" ref="W54" ca="1">_xlfn.TEXTJOIN(","&amp;CHAR(10),TRUE,_xlfn._xlws.SORT(_xlfn._xlws.FILTER('Resultados General'!$K$11:$K$510,('Resultados General'!$J$11:$J$510='Mapa de Puestos'!$B54)*('Resultados General'!$G$11:$G$510='Mapa de Puestos'!W$47),"")))</f>
        <v>#NAME?</v>
      </c>
      <c r="X54" s="78" t="e">
        <f t="array" aca="1" ref="X54" ca="1">_xlfn.TEXTJOIN(","&amp;CHAR(10),TRUE,_xlfn._xlws.SORT(_xlfn._xlws.FILTER('Resultados General'!$K$11:$K$510,('Resultados General'!$J$11:$J$510='Mapa de Puestos'!$B54)*('Resultados General'!$G$11:$G$510='Mapa de Puestos'!X$47),"")))</f>
        <v>#NAME?</v>
      </c>
      <c r="Y54" s="78" t="e">
        <f t="array" aca="1" ref="Y54" ca="1">_xlfn.TEXTJOIN(","&amp;CHAR(10),TRUE,_xlfn._xlws.SORT(_xlfn._xlws.FILTER('Resultados General'!$K$11:$K$510,('Resultados General'!$J$11:$J$510='Mapa de Puestos'!$B54)*('Resultados General'!$G$11:$G$510='Mapa de Puestos'!Y$47),"")))</f>
        <v>#NAME?</v>
      </c>
      <c r="Z54" s="78" t="e">
        <f t="array" aca="1" ref="Z54" ca="1">_xlfn.TEXTJOIN(","&amp;CHAR(10),TRUE,_xlfn._xlws.SORT(_xlfn._xlws.FILTER('Resultados General'!$K$11:$K$510,('Resultados General'!$J$11:$J$510='Mapa de Puestos'!$B54)*('Resultados General'!$G$11:$G$510='Mapa de Puestos'!Z$47),"")))</f>
        <v>#NAME?</v>
      </c>
      <c r="AA54" s="78" t="e">
        <f t="array" aca="1" ref="AA54" ca="1">_xlfn.TEXTJOIN(","&amp;CHAR(10),TRUE,_xlfn._xlws.SORT(_xlfn._xlws.FILTER('Resultados General'!$K$11:$K$510,('Resultados General'!$J$11:$J$510='Mapa de Puestos'!$B54)*('Resultados General'!$G$11:$G$510='Mapa de Puestos'!AA$47),"")))</f>
        <v>#NAME?</v>
      </c>
      <c r="AB54" s="78" t="e">
        <f t="array" aca="1" ref="AB54" ca="1">_xlfn.TEXTJOIN(","&amp;CHAR(10),TRUE,_xlfn._xlws.SORT(_xlfn._xlws.FILTER('Resultados General'!$K$11:$K$510,('Resultados General'!$J$11:$J$510='Mapa de Puestos'!$B54)*('Resultados General'!$G$11:$G$510='Mapa de Puestos'!AB$47),"")))</f>
        <v>#NAME?</v>
      </c>
      <c r="AC54" s="78" t="e">
        <f t="array" aca="1" ref="AC54" ca="1">_xlfn.TEXTJOIN(","&amp;CHAR(10),TRUE,_xlfn._xlws.SORT(_xlfn._xlws.FILTER('Resultados General'!$K$11:$K$510,('Resultados General'!$J$11:$J$510='Mapa de Puestos'!$B54)*('Resultados General'!$G$11:$G$510='Mapa de Puestos'!AC$47),"")))</f>
        <v>#NAME?</v>
      </c>
      <c r="AD54" s="78" t="e">
        <f t="array" aca="1" ref="AD54" ca="1">_xlfn.TEXTJOIN(","&amp;CHAR(10),TRUE,_xlfn._xlws.SORT(_xlfn._xlws.FILTER('Resultados General'!$K$11:$K$510,('Resultados General'!$J$11:$J$510='Mapa de Puestos'!$B54)*('Resultados General'!$G$11:$G$510='Mapa de Puestos'!AD$47),"")))</f>
        <v>#NAME?</v>
      </c>
      <c r="AE54" s="78" t="e">
        <f t="array" aca="1" ref="AE54" ca="1">_xlfn.TEXTJOIN(","&amp;CHAR(10),TRUE,_xlfn._xlws.SORT(_xlfn._xlws.FILTER('Resultados General'!$K$11:$K$510,('Resultados General'!$J$11:$J$510='Mapa de Puestos'!$B54)*('Resultados General'!$G$11:$G$510='Mapa de Puestos'!AE$47),"")))</f>
        <v>#NAME?</v>
      </c>
      <c r="AF54" s="78" t="e">
        <f t="array" aca="1" ref="AF54" ca="1">_xlfn.TEXTJOIN(","&amp;CHAR(10),TRUE,_xlfn._xlws.SORT(_xlfn._xlws.FILTER('Resultados General'!$K$11:$K$510,('Resultados General'!$J$11:$J$510='Mapa de Puestos'!$B54)*('Resultados General'!$G$11:$G$510='Mapa de Puestos'!AF$47),"")))</f>
        <v>#NAME?</v>
      </c>
      <c r="AG54" s="78" t="e">
        <f t="array" aca="1" ref="AG54" ca="1">_xlfn.TEXTJOIN(","&amp;CHAR(10),TRUE,_xlfn._xlws.SORT(_xlfn._xlws.FILTER('Resultados General'!$K$11:$K$510,('Resultados General'!$J$11:$J$510='Mapa de Puestos'!$B54)*('Resultados General'!$G$11:$G$510='Mapa de Puestos'!AG$47),"")))</f>
        <v>#NAME?</v>
      </c>
      <c r="AH54" s="78" t="e">
        <f t="array" aca="1" ref="AH54" ca="1">_xlfn.TEXTJOIN(","&amp;CHAR(10),TRUE,_xlfn._xlws.SORT(_xlfn._xlws.FILTER('Resultados General'!$K$11:$K$510,('Resultados General'!$J$11:$J$510='Mapa de Puestos'!$B54)*('Resultados General'!$G$11:$G$510='Mapa de Puestos'!AH$47),"")))</f>
        <v>#NAME?</v>
      </c>
      <c r="AI54" s="78" t="e">
        <f t="array" aca="1" ref="AI54" ca="1">_xlfn.TEXTJOIN(","&amp;CHAR(10),TRUE,_xlfn._xlws.SORT(_xlfn._xlws.FILTER('Resultados General'!$K$11:$K$510,('Resultados General'!$J$11:$J$510='Mapa de Puestos'!$B54)*('Resultados General'!$G$11:$G$510='Mapa de Puestos'!AI$47),"")))</f>
        <v>#NAME?</v>
      </c>
      <c r="AJ54" s="78" t="e">
        <f t="array" aca="1" ref="AJ54" ca="1">_xlfn.TEXTJOIN(","&amp;CHAR(10),TRUE,_xlfn._xlws.SORT(_xlfn._xlws.FILTER('Resultados General'!$K$11:$K$510,('Resultados General'!$J$11:$J$510='Mapa de Puestos'!$B54)*('Resultados General'!$G$11:$G$510='Mapa de Puestos'!AJ$47),"")))</f>
        <v>#NAME?</v>
      </c>
      <c r="AK54" s="78" t="e">
        <f t="array" aca="1" ref="AK54" ca="1">_xlfn.TEXTJOIN(","&amp;CHAR(10),TRUE,_xlfn._xlws.SORT(_xlfn._xlws.FILTER('Resultados General'!$K$11:$K$510,('Resultados General'!$J$11:$J$510='Mapa de Puestos'!$B54)*('Resultados General'!$G$11:$G$510='Mapa de Puestos'!AK$47),"")))</f>
        <v>#NAME?</v>
      </c>
      <c r="AL54" s="78" t="e">
        <f t="array" aca="1" ref="AL54" ca="1">_xlfn.TEXTJOIN(","&amp;CHAR(10),TRUE,_xlfn._xlws.SORT(_xlfn._xlws.FILTER('Resultados General'!$K$11:$K$510,('Resultados General'!$J$11:$J$510='Mapa de Puestos'!$B54)*('Resultados General'!$G$11:$G$510='Mapa de Puestos'!AL$47),"")))</f>
        <v>#NAME?</v>
      </c>
      <c r="AM54" s="78" t="e">
        <f t="array" aca="1" ref="AM54" ca="1">_xlfn.TEXTJOIN(","&amp;CHAR(10),TRUE,_xlfn._xlws.SORT(_xlfn._xlws.FILTER('Resultados General'!$K$11:$K$510,('Resultados General'!$J$11:$J$510='Mapa de Puestos'!$B54)*('Resultados General'!$G$11:$G$510='Mapa de Puestos'!AM$47),"")))</f>
        <v>#NAME?</v>
      </c>
      <c r="AN54" s="78" t="e">
        <f t="array" aca="1" ref="AN54" ca="1">_xlfn.TEXTJOIN(","&amp;CHAR(10),TRUE,_xlfn._xlws.SORT(_xlfn._xlws.FILTER('Resultados General'!$K$11:$K$510,('Resultados General'!$J$11:$J$510='Mapa de Puestos'!$B54)*('Resultados General'!$G$11:$G$510='Mapa de Puestos'!AN$47),"")))</f>
        <v>#NAME?</v>
      </c>
      <c r="AO54" s="78" t="e">
        <f t="array" aca="1" ref="AO54" ca="1">_xlfn.TEXTJOIN(","&amp;CHAR(10),TRUE,_xlfn._xlws.SORT(_xlfn._xlws.FILTER('Resultados General'!$K$11:$K$510,('Resultados General'!$J$11:$J$510='Mapa de Puestos'!$B54)*('Resultados General'!$G$11:$G$510='Mapa de Puestos'!AO$47),"")))</f>
        <v>#NAME?</v>
      </c>
      <c r="AP54" s="78" t="e">
        <f t="array" aca="1" ref="AP54" ca="1">_xlfn.TEXTJOIN(","&amp;CHAR(10),TRUE,_xlfn._xlws.SORT(_xlfn._xlws.FILTER('Resultados General'!$K$11:$K$510,('Resultados General'!$J$11:$J$510='Mapa de Puestos'!$B54)*('Resultados General'!$G$11:$G$510='Mapa de Puestos'!AP$47),"")))</f>
        <v>#NAME?</v>
      </c>
      <c r="AQ54" s="78" t="e">
        <f t="array" aca="1" ref="AQ54" ca="1">_xlfn.TEXTJOIN(","&amp;CHAR(10),TRUE,_xlfn._xlws.SORT(_xlfn._xlws.FILTER('Resultados General'!$K$11:$K$510,('Resultados General'!$J$11:$J$510='Mapa de Puestos'!$B54)*('Resultados General'!$G$11:$G$510='Mapa de Puestos'!AQ$47),"")))</f>
        <v>#NAME?</v>
      </c>
      <c r="AR54" s="78" t="e">
        <f t="array" aca="1" ref="AR54" ca="1">_xlfn.TEXTJOIN(","&amp;CHAR(10),TRUE,_xlfn._xlws.SORT(_xlfn._xlws.FILTER('Resultados General'!$K$11:$K$510,('Resultados General'!$J$11:$J$510='Mapa de Puestos'!$B54)*('Resultados General'!$G$11:$G$510='Mapa de Puestos'!AR$47),"")))</f>
        <v>#NAME?</v>
      </c>
      <c r="AS54" s="78" t="e">
        <f t="array" aca="1" ref="AS54" ca="1">_xlfn.TEXTJOIN(","&amp;CHAR(10),TRUE,_xlfn._xlws.SORT(_xlfn._xlws.FILTER('Resultados General'!$K$11:$K$510,('Resultados General'!$J$11:$J$510='Mapa de Puestos'!$B54)*('Resultados General'!$G$11:$G$510='Mapa de Puestos'!AS$47),"")))</f>
        <v>#NAME?</v>
      </c>
      <c r="AT54" s="78" t="e">
        <f t="array" aca="1" ref="AT54" ca="1">_xlfn.TEXTJOIN(","&amp;CHAR(10),TRUE,_xlfn._xlws.SORT(_xlfn._xlws.FILTER('Resultados General'!$K$11:$K$510,('Resultados General'!$J$11:$J$510='Mapa de Puestos'!$B54)*('Resultados General'!$G$11:$G$510='Mapa de Puestos'!AT$47),"")))</f>
        <v>#NAME?</v>
      </c>
      <c r="AU54" s="78" t="e">
        <f t="array" aca="1" ref="AU54" ca="1">_xlfn.TEXTJOIN(","&amp;CHAR(10),TRUE,_xlfn._xlws.SORT(_xlfn._xlws.FILTER('Resultados General'!$K$11:$K$510,('Resultados General'!$J$11:$J$510='Mapa de Puestos'!$B54)*('Resultados General'!$G$11:$G$510='Mapa de Puestos'!AU$47),"")))</f>
        <v>#NAME?</v>
      </c>
      <c r="AV54" s="78" t="e">
        <f t="array" aca="1" ref="AV54" ca="1">_xlfn.TEXTJOIN(","&amp;CHAR(10),TRUE,_xlfn._xlws.SORT(_xlfn._xlws.FILTER('Resultados General'!$K$11:$K$510,('Resultados General'!$J$11:$J$510='Mapa de Puestos'!$B54)*('Resultados General'!$G$11:$G$510='Mapa de Puestos'!AV$47),"")))</f>
        <v>#NAME?</v>
      </c>
      <c r="AW54" s="78" t="e">
        <f t="array" aca="1" ref="AW54" ca="1">_xlfn.TEXTJOIN(","&amp;CHAR(10),TRUE,_xlfn._xlws.SORT(_xlfn._xlws.FILTER('Resultados General'!$K$11:$K$510,('Resultados General'!$J$11:$J$510='Mapa de Puestos'!$B54)*('Resultados General'!$G$11:$G$510='Mapa de Puestos'!AW$47),"")))</f>
        <v>#NAME?</v>
      </c>
      <c r="AX54" s="78" t="e">
        <f t="array" aca="1" ref="AX54" ca="1">_xlfn.TEXTJOIN(","&amp;CHAR(10),TRUE,_xlfn._xlws.SORT(_xlfn._xlws.FILTER('Resultados General'!$K$11:$K$510,('Resultados General'!$J$11:$J$510='Mapa de Puestos'!$B54)*('Resultados General'!$G$11:$G$510='Mapa de Puestos'!AX$47),"")))</f>
        <v>#NAME?</v>
      </c>
      <c r="AY54" s="78" t="e">
        <f t="array" aca="1" ref="AY54" ca="1">_xlfn.TEXTJOIN(","&amp;CHAR(10),TRUE,_xlfn._xlws.SORT(_xlfn._xlws.FILTER('Resultados General'!$K$11:$K$510,('Resultados General'!$J$11:$J$510='Mapa de Puestos'!$B54)*('Resultados General'!$G$11:$G$510='Mapa de Puestos'!AY$47),"")))</f>
        <v>#NAME?</v>
      </c>
      <c r="AZ54" s="78" t="e">
        <f t="array" aca="1" ref="AZ54" ca="1">_xlfn.TEXTJOIN(","&amp;CHAR(10),TRUE,_xlfn._xlws.SORT(_xlfn._xlws.FILTER('Resultados General'!$K$11:$K$510,('Resultados General'!$J$11:$J$510='Mapa de Puestos'!$B54)*('Resultados General'!$G$11:$G$510='Mapa de Puestos'!AZ$47),"")))</f>
        <v>#NAME?</v>
      </c>
      <c r="BA54" s="78" t="e">
        <f t="array" aca="1" ref="BA54" ca="1">_xlfn.TEXTJOIN(","&amp;CHAR(10),TRUE,_xlfn._xlws.SORT(_xlfn._xlws.FILTER('Resultados General'!$K$11:$K$510,('Resultados General'!$J$11:$J$510='Mapa de Puestos'!$B54)*('Resultados General'!$G$11:$G$510='Mapa de Puestos'!BA$47),"")))</f>
        <v>#NAME?</v>
      </c>
      <c r="BB54" s="78" t="e">
        <f t="array" aca="1" ref="BB54" ca="1">_xlfn.TEXTJOIN(","&amp;CHAR(10),TRUE,_xlfn._xlws.SORT(_xlfn._xlws.FILTER('Resultados General'!$K$11:$K$510,('Resultados General'!$J$11:$J$510='Mapa de Puestos'!$B54)*('Resultados General'!$G$11:$G$510='Mapa de Puestos'!BB$47),"")))</f>
        <v>#NAME?</v>
      </c>
      <c r="BC54" s="78" t="e">
        <f t="array" aca="1" ref="BC54" ca="1">_xlfn.TEXTJOIN(","&amp;CHAR(10),TRUE,_xlfn._xlws.SORT(_xlfn._xlws.FILTER('Resultados General'!$K$11:$K$510,('Resultados General'!$J$11:$J$510='Mapa de Puestos'!$B54)*('Resultados General'!$G$11:$G$510='Mapa de Puestos'!BC$47),"")))</f>
        <v>#NAME?</v>
      </c>
      <c r="BD54" s="78" t="e">
        <f t="array" aca="1" ref="BD54" ca="1">_xlfn.TEXTJOIN(","&amp;CHAR(10),TRUE,_xlfn._xlws.SORT(_xlfn._xlws.FILTER('Resultados General'!$K$11:$K$510,('Resultados General'!$J$11:$J$510='Mapa de Puestos'!$B54)*('Resultados General'!$G$11:$G$510='Mapa de Puestos'!BD$47),"")))</f>
        <v>#NAME?</v>
      </c>
      <c r="BE54" s="78" t="e">
        <f t="array" aca="1" ref="BE54" ca="1">_xlfn.TEXTJOIN(","&amp;CHAR(10),TRUE,_xlfn._xlws.SORT(_xlfn._xlws.FILTER('Resultados General'!$K$11:$K$510,('Resultados General'!$J$11:$J$510='Mapa de Puestos'!$B54)*('Resultados General'!$G$11:$G$510='Mapa de Puestos'!BE$47),"")))</f>
        <v>#NAME?</v>
      </c>
      <c r="BF54" s="78" t="e">
        <f t="array" aca="1" ref="BF54" ca="1">_xlfn.TEXTJOIN(","&amp;CHAR(10),TRUE,_xlfn._xlws.SORT(_xlfn._xlws.FILTER('Resultados General'!$K$11:$K$510,('Resultados General'!$J$11:$J$510='Mapa de Puestos'!$B54)*('Resultados General'!$G$11:$G$510='Mapa de Puestos'!BF$47),"")))</f>
        <v>#NAME?</v>
      </c>
      <c r="BG54" s="78" t="e">
        <f t="array" aca="1" ref="BG54" ca="1">_xlfn.TEXTJOIN(","&amp;CHAR(10),TRUE,_xlfn._xlws.SORT(_xlfn._xlws.FILTER('Resultados General'!$K$11:$K$510,('Resultados General'!$J$11:$J$510='Mapa de Puestos'!$B54)*('Resultados General'!$G$11:$G$510='Mapa de Puestos'!BG$47),"")))</f>
        <v>#NAME?</v>
      </c>
      <c r="BH54" s="78" t="e">
        <f t="array" aca="1" ref="BH54" ca="1">_xlfn.TEXTJOIN(","&amp;CHAR(10),TRUE,_xlfn._xlws.SORT(_xlfn._xlws.FILTER('Resultados General'!$K$11:$K$510,('Resultados General'!$J$11:$J$510='Mapa de Puestos'!$B54)*('Resultados General'!$G$11:$G$510='Mapa de Puestos'!BH$47),"")))</f>
        <v>#NAME?</v>
      </c>
      <c r="BI54" s="78" t="e">
        <f t="array" aca="1" ref="BI54" ca="1">_xlfn.TEXTJOIN(","&amp;CHAR(10),TRUE,_xlfn._xlws.SORT(_xlfn._xlws.FILTER('Resultados General'!$K$11:$K$510,('Resultados General'!$J$11:$J$510='Mapa de Puestos'!$B54)*('Resultados General'!$G$11:$G$510='Mapa de Puestos'!BI$47),"")))</f>
        <v>#NAME?</v>
      </c>
      <c r="BJ54" s="78" t="e">
        <f t="array" aca="1" ref="BJ54" ca="1">_xlfn.TEXTJOIN(","&amp;CHAR(10),TRUE,_xlfn._xlws.SORT(_xlfn._xlws.FILTER('Resultados General'!$K$11:$K$510,('Resultados General'!$J$11:$J$510='Mapa de Puestos'!$B54)*('Resultados General'!$G$11:$G$510='Mapa de Puestos'!BJ$47),"")))</f>
        <v>#NAME?</v>
      </c>
      <c r="BK54" s="78" t="e">
        <f t="array" aca="1" ref="BK54" ca="1">_xlfn.TEXTJOIN(","&amp;CHAR(10),TRUE,_xlfn._xlws.SORT(_xlfn._xlws.FILTER('Resultados General'!$K$11:$K$510,('Resultados General'!$J$11:$J$510='Mapa de Puestos'!$B54)*('Resultados General'!$G$11:$G$510='Mapa de Puestos'!BK$47),"")))</f>
        <v>#NAME?</v>
      </c>
      <c r="BL54" s="78" t="e">
        <f t="array" aca="1" ref="BL54" ca="1">_xlfn.TEXTJOIN(","&amp;CHAR(10),TRUE,_xlfn._xlws.SORT(_xlfn._xlws.FILTER('Resultados General'!$K$11:$K$510,('Resultados General'!$J$11:$J$510='Mapa de Puestos'!$B54)*('Resultados General'!$G$11:$G$510='Mapa de Puestos'!BL$47),"")))</f>
        <v>#NAME?</v>
      </c>
    </row>
    <row r="55" spans="1:64" ht="80.099999999999994" customHeight="1">
      <c r="A55" s="202"/>
      <c r="B55" s="203" t="s">
        <v>198</v>
      </c>
      <c r="C55" s="214" t="e">
        <f t="array" aca="1" ref="C55" ca="1">_xlfn.TEXTJOIN(","&amp;CHAR(10),TRUE,_xlfn._xlws.SORT(_xlfn._xlws.FILTER('Resultados General'!$K$11:$K$510,('Resultados General'!$J$11:$J$510='Mapa de Puestos'!$B55)*('Resultados General'!$G$11:$G$510='Mapa de Puestos'!C$47),"")))</f>
        <v>#NAME?</v>
      </c>
      <c r="D55" s="214" t="e">
        <f t="array" aca="1" ref="D55" ca="1">_xlfn.TEXTJOIN(","&amp;CHAR(10),TRUE,_xlfn._xlws.SORT(_xlfn._xlws.FILTER('Resultados General'!$K$11:$K$510,('Resultados General'!$J$11:$J$510='Mapa de Puestos'!$B55)*('Resultados General'!$G$11:$G$510='Mapa de Puestos'!D$47),"")))</f>
        <v>#NAME?</v>
      </c>
      <c r="E55" s="214" t="e">
        <f t="array" aca="1" ref="E55" ca="1">_xlfn.TEXTJOIN(","&amp;CHAR(10),TRUE,_xlfn._xlws.SORT(_xlfn._xlws.FILTER('Resultados General'!$K$11:$K$510,('Resultados General'!$J$11:$J$510='Mapa de Puestos'!$B55)*('Resultados General'!$G$11:$G$510='Mapa de Puestos'!E$47),"")))</f>
        <v>#NAME?</v>
      </c>
      <c r="F55" s="214" t="e">
        <f t="array" aca="1" ref="F55" ca="1">_xlfn.TEXTJOIN(","&amp;CHAR(10),TRUE,_xlfn._xlws.SORT(_xlfn._xlws.FILTER('Resultados General'!$K$11:$K$510,('Resultados General'!$J$11:$J$510='Mapa de Puestos'!$B55)*('Resultados General'!$G$11:$G$510='Mapa de Puestos'!F$47),"")))</f>
        <v>#NAME?</v>
      </c>
      <c r="G55" s="214" t="e">
        <f t="array" aca="1" ref="G55" ca="1">_xlfn.TEXTJOIN(","&amp;CHAR(10),TRUE,_xlfn._xlws.SORT(_xlfn._xlws.FILTER('Resultados General'!$K$11:$K$510,('Resultados General'!$J$11:$J$510='Mapa de Puestos'!$B55)*('Resultados General'!$G$11:$G$510='Mapa de Puestos'!G$47),"")))</f>
        <v>#NAME?</v>
      </c>
      <c r="H55" s="214" t="e">
        <f t="array" aca="1" ref="H55" ca="1">_xlfn.TEXTJOIN(","&amp;CHAR(10),TRUE,_xlfn._xlws.SORT(_xlfn._xlws.FILTER('Resultados General'!$K$11:$K$510,('Resultados General'!$J$11:$J$510='Mapa de Puestos'!$B55)*('Resultados General'!$G$11:$G$510='Mapa de Puestos'!H$47),"")))</f>
        <v>#NAME?</v>
      </c>
      <c r="I55" s="78" t="e">
        <f t="array" aca="1" ref="I55" ca="1">_xlfn.TEXTJOIN(","&amp;CHAR(10),TRUE,_xlfn._xlws.SORT(_xlfn._xlws.FILTER('Resultados General'!$K$11:$K$510,('Resultados General'!$J$11:$J$510='Mapa de Puestos'!$B55)*('Resultados General'!$G$11:$G$510='Mapa de Puestos'!I$47),"")))</f>
        <v>#NAME?</v>
      </c>
      <c r="J55" s="78" t="e">
        <f t="array" aca="1" ref="J55" ca="1">_xlfn.TEXTJOIN(","&amp;CHAR(10),TRUE,_xlfn._xlws.SORT(_xlfn._xlws.FILTER('Resultados General'!$K$11:$K$510,('Resultados General'!$J$11:$J$510='Mapa de Puestos'!$B55)*('Resultados General'!$G$11:$G$510='Mapa de Puestos'!J$47),"")))</f>
        <v>#NAME?</v>
      </c>
      <c r="K55" s="78" t="e">
        <f t="array" aca="1" ref="K55" ca="1">_xlfn.TEXTJOIN(","&amp;CHAR(10),TRUE,_xlfn._xlws.SORT(_xlfn._xlws.FILTER('Resultados General'!$K$11:$K$510,('Resultados General'!$J$11:$J$510='Mapa de Puestos'!$B55)*('Resultados General'!$G$11:$G$510='Mapa de Puestos'!K$47),"")))</f>
        <v>#NAME?</v>
      </c>
      <c r="L55" s="78" t="e">
        <f t="array" aca="1" ref="L55" ca="1">_xlfn.TEXTJOIN(","&amp;CHAR(10),TRUE,_xlfn._xlws.SORT(_xlfn._xlws.FILTER('Resultados General'!$K$11:$K$510,('Resultados General'!$J$11:$J$510='Mapa de Puestos'!$B55)*('Resultados General'!$G$11:$G$510='Mapa de Puestos'!L$47),"")))</f>
        <v>#NAME?</v>
      </c>
      <c r="M55" s="78" t="e">
        <f t="array" aca="1" ref="M55" ca="1">_xlfn.TEXTJOIN(","&amp;CHAR(10),TRUE,_xlfn._xlws.SORT(_xlfn._xlws.FILTER('Resultados General'!$K$11:$K$510,('Resultados General'!$J$11:$J$510='Mapa de Puestos'!$B55)*('Resultados General'!$G$11:$G$510='Mapa de Puestos'!M$47),"")))</f>
        <v>#NAME?</v>
      </c>
      <c r="N55" s="78" t="e">
        <f t="array" aca="1" ref="N55" ca="1">_xlfn.TEXTJOIN(","&amp;CHAR(10),TRUE,_xlfn._xlws.SORT(_xlfn._xlws.FILTER('Resultados General'!$K$11:$K$510,('Resultados General'!$J$11:$J$510='Mapa de Puestos'!$B55)*('Resultados General'!$G$11:$G$510='Mapa de Puestos'!N$47),"")))</f>
        <v>#NAME?</v>
      </c>
      <c r="O55" s="78" t="e">
        <f t="array" aca="1" ref="O55" ca="1">_xlfn.TEXTJOIN(","&amp;CHAR(10),TRUE,_xlfn._xlws.SORT(_xlfn._xlws.FILTER('Resultados General'!$K$11:$K$510,('Resultados General'!$J$11:$J$510='Mapa de Puestos'!$B55)*('Resultados General'!$G$11:$G$510='Mapa de Puestos'!O$47),"")))</f>
        <v>#NAME?</v>
      </c>
      <c r="P55" s="78" t="e">
        <f t="array" aca="1" ref="P55" ca="1">_xlfn.TEXTJOIN(","&amp;CHAR(10),TRUE,_xlfn._xlws.SORT(_xlfn._xlws.FILTER('Resultados General'!$K$11:$K$510,('Resultados General'!$J$11:$J$510='Mapa de Puestos'!$B55)*('Resultados General'!$G$11:$G$510='Mapa de Puestos'!P$47),"")))</f>
        <v>#NAME?</v>
      </c>
      <c r="Q55" s="78" t="e">
        <f t="array" aca="1" ref="Q55" ca="1">_xlfn.TEXTJOIN(","&amp;CHAR(10),TRUE,_xlfn._xlws.SORT(_xlfn._xlws.FILTER('Resultados General'!$K$11:$K$510,('Resultados General'!$J$11:$J$510='Mapa de Puestos'!$B55)*('Resultados General'!$G$11:$G$510='Mapa de Puestos'!Q$47),"")))</f>
        <v>#NAME?</v>
      </c>
      <c r="R55" s="78" t="e">
        <f t="array" aca="1" ref="R55" ca="1">_xlfn.TEXTJOIN(","&amp;CHAR(10),TRUE,_xlfn._xlws.SORT(_xlfn._xlws.FILTER('Resultados General'!$K$11:$K$510,('Resultados General'!$J$11:$J$510='Mapa de Puestos'!$B55)*('Resultados General'!$G$11:$G$510='Mapa de Puestos'!R$47),"")))</f>
        <v>#NAME?</v>
      </c>
      <c r="S55" s="78" t="e">
        <f t="array" aca="1" ref="S55" ca="1">_xlfn.TEXTJOIN(","&amp;CHAR(10),TRUE,_xlfn._xlws.SORT(_xlfn._xlws.FILTER('Resultados General'!$K$11:$K$510,('Resultados General'!$J$11:$J$510='Mapa de Puestos'!$B55)*('Resultados General'!$G$11:$G$510='Mapa de Puestos'!S$47),"")))</f>
        <v>#NAME?</v>
      </c>
      <c r="T55" s="78" t="e">
        <f t="array" aca="1" ref="T55" ca="1">_xlfn.TEXTJOIN(","&amp;CHAR(10),TRUE,_xlfn._xlws.SORT(_xlfn._xlws.FILTER('Resultados General'!$K$11:$K$510,('Resultados General'!$J$11:$J$510='Mapa de Puestos'!$B55)*('Resultados General'!$G$11:$G$510='Mapa de Puestos'!T$47),"")))</f>
        <v>#NAME?</v>
      </c>
      <c r="U55" s="78" t="e">
        <f t="array" aca="1" ref="U55" ca="1">_xlfn.TEXTJOIN(","&amp;CHAR(10),TRUE,_xlfn._xlws.SORT(_xlfn._xlws.FILTER('Resultados General'!$K$11:$K$510,('Resultados General'!$J$11:$J$510='Mapa de Puestos'!$B55)*('Resultados General'!$G$11:$G$510='Mapa de Puestos'!U$47),"")))</f>
        <v>#NAME?</v>
      </c>
      <c r="V55" s="78" t="e">
        <f t="array" aca="1" ref="V55" ca="1">_xlfn.TEXTJOIN(","&amp;CHAR(10),TRUE,_xlfn._xlws.SORT(_xlfn._xlws.FILTER('Resultados General'!$K$11:$K$510,('Resultados General'!$J$11:$J$510='Mapa de Puestos'!$B55)*('Resultados General'!$G$11:$G$510='Mapa de Puestos'!V$47),"")))</f>
        <v>#NAME?</v>
      </c>
      <c r="W55" s="78" t="e">
        <f t="array" aca="1" ref="W55" ca="1">_xlfn.TEXTJOIN(","&amp;CHAR(10),TRUE,_xlfn._xlws.SORT(_xlfn._xlws.FILTER('Resultados General'!$K$11:$K$510,('Resultados General'!$J$11:$J$510='Mapa de Puestos'!$B55)*('Resultados General'!$G$11:$G$510='Mapa de Puestos'!W$47),"")))</f>
        <v>#NAME?</v>
      </c>
      <c r="X55" s="78" t="e">
        <f t="array" aca="1" ref="X55" ca="1">_xlfn.TEXTJOIN(","&amp;CHAR(10),TRUE,_xlfn._xlws.SORT(_xlfn._xlws.FILTER('Resultados General'!$K$11:$K$510,('Resultados General'!$J$11:$J$510='Mapa de Puestos'!$B55)*('Resultados General'!$G$11:$G$510='Mapa de Puestos'!X$47),"")))</f>
        <v>#NAME?</v>
      </c>
      <c r="Y55" s="78" t="e">
        <f t="array" aca="1" ref="Y55" ca="1">_xlfn.TEXTJOIN(","&amp;CHAR(10),TRUE,_xlfn._xlws.SORT(_xlfn._xlws.FILTER('Resultados General'!$K$11:$K$510,('Resultados General'!$J$11:$J$510='Mapa de Puestos'!$B55)*('Resultados General'!$G$11:$G$510='Mapa de Puestos'!Y$47),"")))</f>
        <v>#NAME?</v>
      </c>
      <c r="Z55" s="78" t="e">
        <f t="array" aca="1" ref="Z55" ca="1">_xlfn.TEXTJOIN(","&amp;CHAR(10),TRUE,_xlfn._xlws.SORT(_xlfn._xlws.FILTER('Resultados General'!$K$11:$K$510,('Resultados General'!$J$11:$J$510='Mapa de Puestos'!$B55)*('Resultados General'!$G$11:$G$510='Mapa de Puestos'!Z$47),"")))</f>
        <v>#NAME?</v>
      </c>
      <c r="AA55" s="78" t="e">
        <f t="array" aca="1" ref="AA55" ca="1">_xlfn.TEXTJOIN(","&amp;CHAR(10),TRUE,_xlfn._xlws.SORT(_xlfn._xlws.FILTER('Resultados General'!$K$11:$K$510,('Resultados General'!$J$11:$J$510='Mapa de Puestos'!$B55)*('Resultados General'!$G$11:$G$510='Mapa de Puestos'!AA$47),"")))</f>
        <v>#NAME?</v>
      </c>
      <c r="AB55" s="78" t="e">
        <f t="array" aca="1" ref="AB55" ca="1">_xlfn.TEXTJOIN(","&amp;CHAR(10),TRUE,_xlfn._xlws.SORT(_xlfn._xlws.FILTER('Resultados General'!$K$11:$K$510,('Resultados General'!$J$11:$J$510='Mapa de Puestos'!$B55)*('Resultados General'!$G$11:$G$510='Mapa de Puestos'!AB$47),"")))</f>
        <v>#NAME?</v>
      </c>
      <c r="AC55" s="78" t="e">
        <f t="array" aca="1" ref="AC55" ca="1">_xlfn.TEXTJOIN(","&amp;CHAR(10),TRUE,_xlfn._xlws.SORT(_xlfn._xlws.FILTER('Resultados General'!$K$11:$K$510,('Resultados General'!$J$11:$J$510='Mapa de Puestos'!$B55)*('Resultados General'!$G$11:$G$510='Mapa de Puestos'!AC$47),"")))</f>
        <v>#NAME?</v>
      </c>
      <c r="AD55" s="78" t="e">
        <f t="array" aca="1" ref="AD55" ca="1">_xlfn.TEXTJOIN(","&amp;CHAR(10),TRUE,_xlfn._xlws.SORT(_xlfn._xlws.FILTER('Resultados General'!$K$11:$K$510,('Resultados General'!$J$11:$J$510='Mapa de Puestos'!$B55)*('Resultados General'!$G$11:$G$510='Mapa de Puestos'!AD$47),"")))</f>
        <v>#NAME?</v>
      </c>
      <c r="AE55" s="78" t="e">
        <f t="array" aca="1" ref="AE55" ca="1">_xlfn.TEXTJOIN(","&amp;CHAR(10),TRUE,_xlfn._xlws.SORT(_xlfn._xlws.FILTER('Resultados General'!$K$11:$K$510,('Resultados General'!$J$11:$J$510='Mapa de Puestos'!$B55)*('Resultados General'!$G$11:$G$510='Mapa de Puestos'!AE$47),"")))</f>
        <v>#NAME?</v>
      </c>
      <c r="AF55" s="78" t="e">
        <f t="array" aca="1" ref="AF55" ca="1">_xlfn.TEXTJOIN(","&amp;CHAR(10),TRUE,_xlfn._xlws.SORT(_xlfn._xlws.FILTER('Resultados General'!$K$11:$K$510,('Resultados General'!$J$11:$J$510='Mapa de Puestos'!$B55)*('Resultados General'!$G$11:$G$510='Mapa de Puestos'!AF$47),"")))</f>
        <v>#NAME?</v>
      </c>
      <c r="AG55" s="78" t="e">
        <f t="array" aca="1" ref="AG55" ca="1">_xlfn.TEXTJOIN(","&amp;CHAR(10),TRUE,_xlfn._xlws.SORT(_xlfn._xlws.FILTER('Resultados General'!$K$11:$K$510,('Resultados General'!$J$11:$J$510='Mapa de Puestos'!$B55)*('Resultados General'!$G$11:$G$510='Mapa de Puestos'!AG$47),"")))</f>
        <v>#NAME?</v>
      </c>
      <c r="AH55" s="78" t="e">
        <f t="array" aca="1" ref="AH55" ca="1">_xlfn.TEXTJOIN(","&amp;CHAR(10),TRUE,_xlfn._xlws.SORT(_xlfn._xlws.FILTER('Resultados General'!$K$11:$K$510,('Resultados General'!$J$11:$J$510='Mapa de Puestos'!$B55)*('Resultados General'!$G$11:$G$510='Mapa de Puestos'!AH$47),"")))</f>
        <v>#NAME?</v>
      </c>
      <c r="AI55" s="78" t="e">
        <f t="array" aca="1" ref="AI55" ca="1">_xlfn.TEXTJOIN(","&amp;CHAR(10),TRUE,_xlfn._xlws.SORT(_xlfn._xlws.FILTER('Resultados General'!$K$11:$K$510,('Resultados General'!$J$11:$J$510='Mapa de Puestos'!$B55)*('Resultados General'!$G$11:$G$510='Mapa de Puestos'!AI$47),"")))</f>
        <v>#NAME?</v>
      </c>
      <c r="AJ55" s="78" t="e">
        <f t="array" aca="1" ref="AJ55" ca="1">_xlfn.TEXTJOIN(","&amp;CHAR(10),TRUE,_xlfn._xlws.SORT(_xlfn._xlws.FILTER('Resultados General'!$K$11:$K$510,('Resultados General'!$J$11:$J$510='Mapa de Puestos'!$B55)*('Resultados General'!$G$11:$G$510='Mapa de Puestos'!AJ$47),"")))</f>
        <v>#NAME?</v>
      </c>
      <c r="AK55" s="78" t="e">
        <f t="array" aca="1" ref="AK55" ca="1">_xlfn.TEXTJOIN(","&amp;CHAR(10),TRUE,_xlfn._xlws.SORT(_xlfn._xlws.FILTER('Resultados General'!$K$11:$K$510,('Resultados General'!$J$11:$J$510='Mapa de Puestos'!$B55)*('Resultados General'!$G$11:$G$510='Mapa de Puestos'!AK$47),"")))</f>
        <v>#NAME?</v>
      </c>
      <c r="AL55" s="78" t="e">
        <f t="array" aca="1" ref="AL55" ca="1">_xlfn.TEXTJOIN(","&amp;CHAR(10),TRUE,_xlfn._xlws.SORT(_xlfn._xlws.FILTER('Resultados General'!$K$11:$K$510,('Resultados General'!$J$11:$J$510='Mapa de Puestos'!$B55)*('Resultados General'!$G$11:$G$510='Mapa de Puestos'!AL$47),"")))</f>
        <v>#NAME?</v>
      </c>
      <c r="AM55" s="78" t="e">
        <f t="array" aca="1" ref="AM55" ca="1">_xlfn.TEXTJOIN(","&amp;CHAR(10),TRUE,_xlfn._xlws.SORT(_xlfn._xlws.FILTER('Resultados General'!$K$11:$K$510,('Resultados General'!$J$11:$J$510='Mapa de Puestos'!$B55)*('Resultados General'!$G$11:$G$510='Mapa de Puestos'!AM$47),"")))</f>
        <v>#NAME?</v>
      </c>
      <c r="AN55" s="78" t="e">
        <f t="array" aca="1" ref="AN55" ca="1">_xlfn.TEXTJOIN(","&amp;CHAR(10),TRUE,_xlfn._xlws.SORT(_xlfn._xlws.FILTER('Resultados General'!$K$11:$K$510,('Resultados General'!$J$11:$J$510='Mapa de Puestos'!$B55)*('Resultados General'!$G$11:$G$510='Mapa de Puestos'!AN$47),"")))</f>
        <v>#NAME?</v>
      </c>
      <c r="AO55" s="78" t="e">
        <f t="array" aca="1" ref="AO55" ca="1">_xlfn.TEXTJOIN(","&amp;CHAR(10),TRUE,_xlfn._xlws.SORT(_xlfn._xlws.FILTER('Resultados General'!$K$11:$K$510,('Resultados General'!$J$11:$J$510='Mapa de Puestos'!$B55)*('Resultados General'!$G$11:$G$510='Mapa de Puestos'!AO$47),"")))</f>
        <v>#NAME?</v>
      </c>
      <c r="AP55" s="78" t="e">
        <f t="array" aca="1" ref="AP55" ca="1">_xlfn.TEXTJOIN(","&amp;CHAR(10),TRUE,_xlfn._xlws.SORT(_xlfn._xlws.FILTER('Resultados General'!$K$11:$K$510,('Resultados General'!$J$11:$J$510='Mapa de Puestos'!$B55)*('Resultados General'!$G$11:$G$510='Mapa de Puestos'!AP$47),"")))</f>
        <v>#NAME?</v>
      </c>
      <c r="AQ55" s="78" t="e">
        <f t="array" aca="1" ref="AQ55" ca="1">_xlfn.TEXTJOIN(","&amp;CHAR(10),TRUE,_xlfn._xlws.SORT(_xlfn._xlws.FILTER('Resultados General'!$K$11:$K$510,('Resultados General'!$J$11:$J$510='Mapa de Puestos'!$B55)*('Resultados General'!$G$11:$G$510='Mapa de Puestos'!AQ$47),"")))</f>
        <v>#NAME?</v>
      </c>
      <c r="AR55" s="78" t="e">
        <f t="array" aca="1" ref="AR55" ca="1">_xlfn.TEXTJOIN(","&amp;CHAR(10),TRUE,_xlfn._xlws.SORT(_xlfn._xlws.FILTER('Resultados General'!$K$11:$K$510,('Resultados General'!$J$11:$J$510='Mapa de Puestos'!$B55)*('Resultados General'!$G$11:$G$510='Mapa de Puestos'!AR$47),"")))</f>
        <v>#NAME?</v>
      </c>
      <c r="AS55" s="78" t="e">
        <f t="array" aca="1" ref="AS55" ca="1">_xlfn.TEXTJOIN(","&amp;CHAR(10),TRUE,_xlfn._xlws.SORT(_xlfn._xlws.FILTER('Resultados General'!$K$11:$K$510,('Resultados General'!$J$11:$J$510='Mapa de Puestos'!$B55)*('Resultados General'!$G$11:$G$510='Mapa de Puestos'!AS$47),"")))</f>
        <v>#NAME?</v>
      </c>
      <c r="AT55" s="78" t="e">
        <f t="array" aca="1" ref="AT55" ca="1">_xlfn.TEXTJOIN(","&amp;CHAR(10),TRUE,_xlfn._xlws.SORT(_xlfn._xlws.FILTER('Resultados General'!$K$11:$K$510,('Resultados General'!$J$11:$J$510='Mapa de Puestos'!$B55)*('Resultados General'!$G$11:$G$510='Mapa de Puestos'!AT$47),"")))</f>
        <v>#NAME?</v>
      </c>
      <c r="AU55" s="78" t="e">
        <f t="array" aca="1" ref="AU55" ca="1">_xlfn.TEXTJOIN(","&amp;CHAR(10),TRUE,_xlfn._xlws.SORT(_xlfn._xlws.FILTER('Resultados General'!$K$11:$K$510,('Resultados General'!$J$11:$J$510='Mapa de Puestos'!$B55)*('Resultados General'!$G$11:$G$510='Mapa de Puestos'!AU$47),"")))</f>
        <v>#NAME?</v>
      </c>
      <c r="AV55" s="78" t="e">
        <f t="array" aca="1" ref="AV55" ca="1">_xlfn.TEXTJOIN(","&amp;CHAR(10),TRUE,_xlfn._xlws.SORT(_xlfn._xlws.FILTER('Resultados General'!$K$11:$K$510,('Resultados General'!$J$11:$J$510='Mapa de Puestos'!$B55)*('Resultados General'!$G$11:$G$510='Mapa de Puestos'!AV$47),"")))</f>
        <v>#NAME?</v>
      </c>
      <c r="AW55" s="78" t="e">
        <f t="array" aca="1" ref="AW55" ca="1">_xlfn.TEXTJOIN(","&amp;CHAR(10),TRUE,_xlfn._xlws.SORT(_xlfn._xlws.FILTER('Resultados General'!$K$11:$K$510,('Resultados General'!$J$11:$J$510='Mapa de Puestos'!$B55)*('Resultados General'!$G$11:$G$510='Mapa de Puestos'!AW$47),"")))</f>
        <v>#NAME?</v>
      </c>
      <c r="AX55" s="78" t="e">
        <f t="array" aca="1" ref="AX55" ca="1">_xlfn.TEXTJOIN(","&amp;CHAR(10),TRUE,_xlfn._xlws.SORT(_xlfn._xlws.FILTER('Resultados General'!$K$11:$K$510,('Resultados General'!$J$11:$J$510='Mapa de Puestos'!$B55)*('Resultados General'!$G$11:$G$510='Mapa de Puestos'!AX$47),"")))</f>
        <v>#NAME?</v>
      </c>
      <c r="AY55" s="78" t="e">
        <f t="array" aca="1" ref="AY55" ca="1">_xlfn.TEXTJOIN(","&amp;CHAR(10),TRUE,_xlfn._xlws.SORT(_xlfn._xlws.FILTER('Resultados General'!$K$11:$K$510,('Resultados General'!$J$11:$J$510='Mapa de Puestos'!$B55)*('Resultados General'!$G$11:$G$510='Mapa de Puestos'!AY$47),"")))</f>
        <v>#NAME?</v>
      </c>
      <c r="AZ55" s="78" t="e">
        <f t="array" aca="1" ref="AZ55" ca="1">_xlfn.TEXTJOIN(","&amp;CHAR(10),TRUE,_xlfn._xlws.SORT(_xlfn._xlws.FILTER('Resultados General'!$K$11:$K$510,('Resultados General'!$J$11:$J$510='Mapa de Puestos'!$B55)*('Resultados General'!$G$11:$G$510='Mapa de Puestos'!AZ$47),"")))</f>
        <v>#NAME?</v>
      </c>
      <c r="BA55" s="78" t="e">
        <f t="array" aca="1" ref="BA55" ca="1">_xlfn.TEXTJOIN(","&amp;CHAR(10),TRUE,_xlfn._xlws.SORT(_xlfn._xlws.FILTER('Resultados General'!$K$11:$K$510,('Resultados General'!$J$11:$J$510='Mapa de Puestos'!$B55)*('Resultados General'!$G$11:$G$510='Mapa de Puestos'!BA$47),"")))</f>
        <v>#NAME?</v>
      </c>
      <c r="BB55" s="78" t="e">
        <f t="array" aca="1" ref="BB55" ca="1">_xlfn.TEXTJOIN(","&amp;CHAR(10),TRUE,_xlfn._xlws.SORT(_xlfn._xlws.FILTER('Resultados General'!$K$11:$K$510,('Resultados General'!$J$11:$J$510='Mapa de Puestos'!$B55)*('Resultados General'!$G$11:$G$510='Mapa de Puestos'!BB$47),"")))</f>
        <v>#NAME?</v>
      </c>
      <c r="BC55" s="78" t="e">
        <f t="array" aca="1" ref="BC55" ca="1">_xlfn.TEXTJOIN(","&amp;CHAR(10),TRUE,_xlfn._xlws.SORT(_xlfn._xlws.FILTER('Resultados General'!$K$11:$K$510,('Resultados General'!$J$11:$J$510='Mapa de Puestos'!$B55)*('Resultados General'!$G$11:$G$510='Mapa de Puestos'!BC$47),"")))</f>
        <v>#NAME?</v>
      </c>
      <c r="BD55" s="78" t="e">
        <f t="array" aca="1" ref="BD55" ca="1">_xlfn.TEXTJOIN(","&amp;CHAR(10),TRUE,_xlfn._xlws.SORT(_xlfn._xlws.FILTER('Resultados General'!$K$11:$K$510,('Resultados General'!$J$11:$J$510='Mapa de Puestos'!$B55)*('Resultados General'!$G$11:$G$510='Mapa de Puestos'!BD$47),"")))</f>
        <v>#NAME?</v>
      </c>
      <c r="BE55" s="78" t="e">
        <f t="array" aca="1" ref="BE55" ca="1">_xlfn.TEXTJOIN(","&amp;CHAR(10),TRUE,_xlfn._xlws.SORT(_xlfn._xlws.FILTER('Resultados General'!$K$11:$K$510,('Resultados General'!$J$11:$J$510='Mapa de Puestos'!$B55)*('Resultados General'!$G$11:$G$510='Mapa de Puestos'!BE$47),"")))</f>
        <v>#NAME?</v>
      </c>
      <c r="BF55" s="78" t="e">
        <f t="array" aca="1" ref="BF55" ca="1">_xlfn.TEXTJOIN(","&amp;CHAR(10),TRUE,_xlfn._xlws.SORT(_xlfn._xlws.FILTER('Resultados General'!$K$11:$K$510,('Resultados General'!$J$11:$J$510='Mapa de Puestos'!$B55)*('Resultados General'!$G$11:$G$510='Mapa de Puestos'!BF$47),"")))</f>
        <v>#NAME?</v>
      </c>
      <c r="BG55" s="78" t="e">
        <f t="array" aca="1" ref="BG55" ca="1">_xlfn.TEXTJOIN(","&amp;CHAR(10),TRUE,_xlfn._xlws.SORT(_xlfn._xlws.FILTER('Resultados General'!$K$11:$K$510,('Resultados General'!$J$11:$J$510='Mapa de Puestos'!$B55)*('Resultados General'!$G$11:$G$510='Mapa de Puestos'!BG$47),"")))</f>
        <v>#NAME?</v>
      </c>
      <c r="BH55" s="78" t="e">
        <f t="array" aca="1" ref="BH55" ca="1">_xlfn.TEXTJOIN(","&amp;CHAR(10),TRUE,_xlfn._xlws.SORT(_xlfn._xlws.FILTER('Resultados General'!$K$11:$K$510,('Resultados General'!$J$11:$J$510='Mapa de Puestos'!$B55)*('Resultados General'!$G$11:$G$510='Mapa de Puestos'!BH$47),"")))</f>
        <v>#NAME?</v>
      </c>
      <c r="BI55" s="78" t="e">
        <f t="array" aca="1" ref="BI55" ca="1">_xlfn.TEXTJOIN(","&amp;CHAR(10),TRUE,_xlfn._xlws.SORT(_xlfn._xlws.FILTER('Resultados General'!$K$11:$K$510,('Resultados General'!$J$11:$J$510='Mapa de Puestos'!$B55)*('Resultados General'!$G$11:$G$510='Mapa de Puestos'!BI$47),"")))</f>
        <v>#NAME?</v>
      </c>
      <c r="BJ55" s="78" t="e">
        <f t="array" aca="1" ref="BJ55" ca="1">_xlfn.TEXTJOIN(","&amp;CHAR(10),TRUE,_xlfn._xlws.SORT(_xlfn._xlws.FILTER('Resultados General'!$K$11:$K$510,('Resultados General'!$J$11:$J$510='Mapa de Puestos'!$B55)*('Resultados General'!$G$11:$G$510='Mapa de Puestos'!BJ$47),"")))</f>
        <v>#NAME?</v>
      </c>
      <c r="BK55" s="78" t="e">
        <f t="array" aca="1" ref="BK55" ca="1">_xlfn.TEXTJOIN(","&amp;CHAR(10),TRUE,_xlfn._xlws.SORT(_xlfn._xlws.FILTER('Resultados General'!$K$11:$K$510,('Resultados General'!$J$11:$J$510='Mapa de Puestos'!$B55)*('Resultados General'!$G$11:$G$510='Mapa de Puestos'!BK$47),"")))</f>
        <v>#NAME?</v>
      </c>
      <c r="BL55" s="78" t="e">
        <f t="array" aca="1" ref="BL55" ca="1">_xlfn.TEXTJOIN(","&amp;CHAR(10),TRUE,_xlfn._xlws.SORT(_xlfn._xlws.FILTER('Resultados General'!$K$11:$K$510,('Resultados General'!$J$11:$J$510='Mapa de Puestos'!$B55)*('Resultados General'!$G$11:$G$510='Mapa de Puestos'!BL$47),"")))</f>
        <v>#NAME?</v>
      </c>
    </row>
    <row r="56" spans="1:64" ht="80.099999999999994" customHeight="1">
      <c r="A56" s="202"/>
      <c r="B56" s="203" t="s">
        <v>199</v>
      </c>
      <c r="C56" s="214" t="e">
        <f t="array" aca="1" ref="C56" ca="1">_xlfn.TEXTJOIN(","&amp;CHAR(10),TRUE,_xlfn._xlws.SORT(_xlfn._xlws.FILTER('Resultados General'!$K$11:$K$510,('Resultados General'!$J$11:$J$510='Mapa de Puestos'!$B56)*('Resultados General'!$G$11:$G$510='Mapa de Puestos'!C$47),"")))</f>
        <v>#NAME?</v>
      </c>
      <c r="D56" s="214" t="e">
        <f t="array" aca="1" ref="D56" ca="1">_xlfn.TEXTJOIN(","&amp;CHAR(10),TRUE,_xlfn._xlws.SORT(_xlfn._xlws.FILTER('Resultados General'!$K$11:$K$510,('Resultados General'!$J$11:$J$510='Mapa de Puestos'!$B56)*('Resultados General'!$G$11:$G$510='Mapa de Puestos'!D$47),"")))</f>
        <v>#NAME?</v>
      </c>
      <c r="E56" s="214" t="e">
        <f t="array" aca="1" ref="E56" ca="1">_xlfn.TEXTJOIN(","&amp;CHAR(10),TRUE,_xlfn._xlws.SORT(_xlfn._xlws.FILTER('Resultados General'!$K$11:$K$510,('Resultados General'!$J$11:$J$510='Mapa de Puestos'!$B56)*('Resultados General'!$G$11:$G$510='Mapa de Puestos'!E$47),"")))</f>
        <v>#NAME?</v>
      </c>
      <c r="F56" s="214" t="e">
        <f t="array" aca="1" ref="F56" ca="1">_xlfn.TEXTJOIN(","&amp;CHAR(10),TRUE,_xlfn._xlws.SORT(_xlfn._xlws.FILTER('Resultados General'!$K$11:$K$510,('Resultados General'!$J$11:$J$510='Mapa de Puestos'!$B56)*('Resultados General'!$G$11:$G$510='Mapa de Puestos'!F$47),"")))</f>
        <v>#NAME?</v>
      </c>
      <c r="G56" s="214" t="e">
        <f t="array" aca="1" ref="G56" ca="1">_xlfn.TEXTJOIN(","&amp;CHAR(10),TRUE,_xlfn._xlws.SORT(_xlfn._xlws.FILTER('Resultados General'!$K$11:$K$510,('Resultados General'!$J$11:$J$510='Mapa de Puestos'!$B56)*('Resultados General'!$G$11:$G$510='Mapa de Puestos'!G$47),"")))</f>
        <v>#NAME?</v>
      </c>
      <c r="H56" s="214" t="e">
        <f t="array" aca="1" ref="H56" ca="1">_xlfn.TEXTJOIN(","&amp;CHAR(10),TRUE,_xlfn._xlws.SORT(_xlfn._xlws.FILTER('Resultados General'!$K$11:$K$510,('Resultados General'!$J$11:$J$510='Mapa de Puestos'!$B56)*('Resultados General'!$G$11:$G$510='Mapa de Puestos'!H$47),"")))</f>
        <v>#NAME?</v>
      </c>
      <c r="I56" s="78" t="e">
        <f t="array" aca="1" ref="I56" ca="1">_xlfn.TEXTJOIN(","&amp;CHAR(10),TRUE,_xlfn._xlws.SORT(_xlfn._xlws.FILTER('Resultados General'!$K$11:$K$510,('Resultados General'!$J$11:$J$510='Mapa de Puestos'!$B56)*('Resultados General'!$G$11:$G$510='Mapa de Puestos'!I$47),"")))</f>
        <v>#NAME?</v>
      </c>
      <c r="J56" s="78" t="e">
        <f t="array" aca="1" ref="J56" ca="1">_xlfn.TEXTJOIN(","&amp;CHAR(10),TRUE,_xlfn._xlws.SORT(_xlfn._xlws.FILTER('Resultados General'!$K$11:$K$510,('Resultados General'!$J$11:$J$510='Mapa de Puestos'!$B56)*('Resultados General'!$G$11:$G$510='Mapa de Puestos'!J$47),"")))</f>
        <v>#NAME?</v>
      </c>
      <c r="K56" s="78" t="e">
        <f t="array" aca="1" ref="K56" ca="1">_xlfn.TEXTJOIN(","&amp;CHAR(10),TRUE,_xlfn._xlws.SORT(_xlfn._xlws.FILTER('Resultados General'!$K$11:$K$510,('Resultados General'!$J$11:$J$510='Mapa de Puestos'!$B56)*('Resultados General'!$G$11:$G$510='Mapa de Puestos'!K$47),"")))</f>
        <v>#NAME?</v>
      </c>
      <c r="L56" s="78" t="e">
        <f t="array" aca="1" ref="L56" ca="1">_xlfn.TEXTJOIN(","&amp;CHAR(10),TRUE,_xlfn._xlws.SORT(_xlfn._xlws.FILTER('Resultados General'!$K$11:$K$510,('Resultados General'!$J$11:$J$510='Mapa de Puestos'!$B56)*('Resultados General'!$G$11:$G$510='Mapa de Puestos'!L$47),"")))</f>
        <v>#NAME?</v>
      </c>
      <c r="M56" s="78" t="e">
        <f t="array" aca="1" ref="M56" ca="1">_xlfn.TEXTJOIN(","&amp;CHAR(10),TRUE,_xlfn._xlws.SORT(_xlfn._xlws.FILTER('Resultados General'!$K$11:$K$510,('Resultados General'!$J$11:$J$510='Mapa de Puestos'!$B56)*('Resultados General'!$G$11:$G$510='Mapa de Puestos'!M$47),"")))</f>
        <v>#NAME?</v>
      </c>
      <c r="N56" s="78" t="e">
        <f t="array" aca="1" ref="N56" ca="1">_xlfn.TEXTJOIN(","&amp;CHAR(10),TRUE,_xlfn._xlws.SORT(_xlfn._xlws.FILTER('Resultados General'!$K$11:$K$510,('Resultados General'!$J$11:$J$510='Mapa de Puestos'!$B56)*('Resultados General'!$G$11:$G$510='Mapa de Puestos'!N$47),"")))</f>
        <v>#NAME?</v>
      </c>
      <c r="O56" s="78" t="e">
        <f t="array" aca="1" ref="O56" ca="1">_xlfn.TEXTJOIN(","&amp;CHAR(10),TRUE,_xlfn._xlws.SORT(_xlfn._xlws.FILTER('Resultados General'!$K$11:$K$510,('Resultados General'!$J$11:$J$510='Mapa de Puestos'!$B56)*('Resultados General'!$G$11:$G$510='Mapa de Puestos'!O$47),"")))</f>
        <v>#NAME?</v>
      </c>
      <c r="P56" s="78" t="e">
        <f t="array" aca="1" ref="P56" ca="1">_xlfn.TEXTJOIN(","&amp;CHAR(10),TRUE,_xlfn._xlws.SORT(_xlfn._xlws.FILTER('Resultados General'!$K$11:$K$510,('Resultados General'!$J$11:$J$510='Mapa de Puestos'!$B56)*('Resultados General'!$G$11:$G$510='Mapa de Puestos'!P$47),"")))</f>
        <v>#NAME?</v>
      </c>
      <c r="Q56" s="78" t="e">
        <f t="array" aca="1" ref="Q56" ca="1">_xlfn.TEXTJOIN(","&amp;CHAR(10),TRUE,_xlfn._xlws.SORT(_xlfn._xlws.FILTER('Resultados General'!$K$11:$K$510,('Resultados General'!$J$11:$J$510='Mapa de Puestos'!$B56)*('Resultados General'!$G$11:$G$510='Mapa de Puestos'!Q$47),"")))</f>
        <v>#NAME?</v>
      </c>
      <c r="R56" s="78" t="e">
        <f t="array" aca="1" ref="R56" ca="1">_xlfn.TEXTJOIN(","&amp;CHAR(10),TRUE,_xlfn._xlws.SORT(_xlfn._xlws.FILTER('Resultados General'!$K$11:$K$510,('Resultados General'!$J$11:$J$510='Mapa de Puestos'!$B56)*('Resultados General'!$G$11:$G$510='Mapa de Puestos'!R$47),"")))</f>
        <v>#NAME?</v>
      </c>
      <c r="S56" s="78" t="e">
        <f t="array" aca="1" ref="S56" ca="1">_xlfn.TEXTJOIN(","&amp;CHAR(10),TRUE,_xlfn._xlws.SORT(_xlfn._xlws.FILTER('Resultados General'!$K$11:$K$510,('Resultados General'!$J$11:$J$510='Mapa de Puestos'!$B56)*('Resultados General'!$G$11:$G$510='Mapa de Puestos'!S$47),"")))</f>
        <v>#NAME?</v>
      </c>
      <c r="T56" s="78" t="e">
        <f t="array" aca="1" ref="T56" ca="1">_xlfn.TEXTJOIN(","&amp;CHAR(10),TRUE,_xlfn._xlws.SORT(_xlfn._xlws.FILTER('Resultados General'!$K$11:$K$510,('Resultados General'!$J$11:$J$510='Mapa de Puestos'!$B56)*('Resultados General'!$G$11:$G$510='Mapa de Puestos'!T$47),"")))</f>
        <v>#NAME?</v>
      </c>
      <c r="U56" s="78" t="e">
        <f t="array" aca="1" ref="U56" ca="1">_xlfn.TEXTJOIN(","&amp;CHAR(10),TRUE,_xlfn._xlws.SORT(_xlfn._xlws.FILTER('Resultados General'!$K$11:$K$510,('Resultados General'!$J$11:$J$510='Mapa de Puestos'!$B56)*('Resultados General'!$G$11:$G$510='Mapa de Puestos'!U$47),"")))</f>
        <v>#NAME?</v>
      </c>
      <c r="V56" s="78" t="e">
        <f t="array" aca="1" ref="V56" ca="1">_xlfn.TEXTJOIN(","&amp;CHAR(10),TRUE,_xlfn._xlws.SORT(_xlfn._xlws.FILTER('Resultados General'!$K$11:$K$510,('Resultados General'!$J$11:$J$510='Mapa de Puestos'!$B56)*('Resultados General'!$G$11:$G$510='Mapa de Puestos'!V$47),"")))</f>
        <v>#NAME?</v>
      </c>
      <c r="W56" s="78" t="e">
        <f t="array" aca="1" ref="W56" ca="1">_xlfn.TEXTJOIN(","&amp;CHAR(10),TRUE,_xlfn._xlws.SORT(_xlfn._xlws.FILTER('Resultados General'!$K$11:$K$510,('Resultados General'!$J$11:$J$510='Mapa de Puestos'!$B56)*('Resultados General'!$G$11:$G$510='Mapa de Puestos'!W$47),"")))</f>
        <v>#NAME?</v>
      </c>
      <c r="X56" s="78" t="e">
        <f t="array" aca="1" ref="X56" ca="1">_xlfn.TEXTJOIN(","&amp;CHAR(10),TRUE,_xlfn._xlws.SORT(_xlfn._xlws.FILTER('Resultados General'!$K$11:$K$510,('Resultados General'!$J$11:$J$510='Mapa de Puestos'!$B56)*('Resultados General'!$G$11:$G$510='Mapa de Puestos'!X$47),"")))</f>
        <v>#NAME?</v>
      </c>
      <c r="Y56" s="78" t="e">
        <f t="array" aca="1" ref="Y56" ca="1">_xlfn.TEXTJOIN(","&amp;CHAR(10),TRUE,_xlfn._xlws.SORT(_xlfn._xlws.FILTER('Resultados General'!$K$11:$K$510,('Resultados General'!$J$11:$J$510='Mapa de Puestos'!$B56)*('Resultados General'!$G$11:$G$510='Mapa de Puestos'!Y$47),"")))</f>
        <v>#NAME?</v>
      </c>
      <c r="Z56" s="78" t="e">
        <f t="array" aca="1" ref="Z56" ca="1">_xlfn.TEXTJOIN(","&amp;CHAR(10),TRUE,_xlfn._xlws.SORT(_xlfn._xlws.FILTER('Resultados General'!$K$11:$K$510,('Resultados General'!$J$11:$J$510='Mapa de Puestos'!$B56)*('Resultados General'!$G$11:$G$510='Mapa de Puestos'!Z$47),"")))</f>
        <v>#NAME?</v>
      </c>
      <c r="AA56" s="78" t="e">
        <f t="array" aca="1" ref="AA56" ca="1">_xlfn.TEXTJOIN(","&amp;CHAR(10),TRUE,_xlfn._xlws.SORT(_xlfn._xlws.FILTER('Resultados General'!$K$11:$K$510,('Resultados General'!$J$11:$J$510='Mapa de Puestos'!$B56)*('Resultados General'!$G$11:$G$510='Mapa de Puestos'!AA$47),"")))</f>
        <v>#NAME?</v>
      </c>
      <c r="AB56" s="78" t="e">
        <f t="array" aca="1" ref="AB56" ca="1">_xlfn.TEXTJOIN(","&amp;CHAR(10),TRUE,_xlfn._xlws.SORT(_xlfn._xlws.FILTER('Resultados General'!$K$11:$K$510,('Resultados General'!$J$11:$J$510='Mapa de Puestos'!$B56)*('Resultados General'!$G$11:$G$510='Mapa de Puestos'!AB$47),"")))</f>
        <v>#NAME?</v>
      </c>
      <c r="AC56" s="78" t="e">
        <f t="array" aca="1" ref="AC56" ca="1">_xlfn.TEXTJOIN(","&amp;CHAR(10),TRUE,_xlfn._xlws.SORT(_xlfn._xlws.FILTER('Resultados General'!$K$11:$K$510,('Resultados General'!$J$11:$J$510='Mapa de Puestos'!$B56)*('Resultados General'!$G$11:$G$510='Mapa de Puestos'!AC$47),"")))</f>
        <v>#NAME?</v>
      </c>
      <c r="AD56" s="78" t="e">
        <f t="array" aca="1" ref="AD56" ca="1">_xlfn.TEXTJOIN(","&amp;CHAR(10),TRUE,_xlfn._xlws.SORT(_xlfn._xlws.FILTER('Resultados General'!$K$11:$K$510,('Resultados General'!$J$11:$J$510='Mapa de Puestos'!$B56)*('Resultados General'!$G$11:$G$510='Mapa de Puestos'!AD$47),"")))</f>
        <v>#NAME?</v>
      </c>
      <c r="AE56" s="78" t="e">
        <f t="array" aca="1" ref="AE56" ca="1">_xlfn.TEXTJOIN(","&amp;CHAR(10),TRUE,_xlfn._xlws.SORT(_xlfn._xlws.FILTER('Resultados General'!$K$11:$K$510,('Resultados General'!$J$11:$J$510='Mapa de Puestos'!$B56)*('Resultados General'!$G$11:$G$510='Mapa de Puestos'!AE$47),"")))</f>
        <v>#NAME?</v>
      </c>
      <c r="AF56" s="78" t="e">
        <f t="array" aca="1" ref="AF56" ca="1">_xlfn.TEXTJOIN(","&amp;CHAR(10),TRUE,_xlfn._xlws.SORT(_xlfn._xlws.FILTER('Resultados General'!$K$11:$K$510,('Resultados General'!$J$11:$J$510='Mapa de Puestos'!$B56)*('Resultados General'!$G$11:$G$510='Mapa de Puestos'!AF$47),"")))</f>
        <v>#NAME?</v>
      </c>
      <c r="AG56" s="78" t="e">
        <f t="array" aca="1" ref="AG56" ca="1">_xlfn.TEXTJOIN(","&amp;CHAR(10),TRUE,_xlfn._xlws.SORT(_xlfn._xlws.FILTER('Resultados General'!$K$11:$K$510,('Resultados General'!$J$11:$J$510='Mapa de Puestos'!$B56)*('Resultados General'!$G$11:$G$510='Mapa de Puestos'!AG$47),"")))</f>
        <v>#NAME?</v>
      </c>
      <c r="AH56" s="78" t="e">
        <f t="array" aca="1" ref="AH56" ca="1">_xlfn.TEXTJOIN(","&amp;CHAR(10),TRUE,_xlfn._xlws.SORT(_xlfn._xlws.FILTER('Resultados General'!$K$11:$K$510,('Resultados General'!$J$11:$J$510='Mapa de Puestos'!$B56)*('Resultados General'!$G$11:$G$510='Mapa de Puestos'!AH$47),"")))</f>
        <v>#NAME?</v>
      </c>
      <c r="AI56" s="78" t="e">
        <f t="array" aca="1" ref="AI56" ca="1">_xlfn.TEXTJOIN(","&amp;CHAR(10),TRUE,_xlfn._xlws.SORT(_xlfn._xlws.FILTER('Resultados General'!$K$11:$K$510,('Resultados General'!$J$11:$J$510='Mapa de Puestos'!$B56)*('Resultados General'!$G$11:$G$510='Mapa de Puestos'!AI$47),"")))</f>
        <v>#NAME?</v>
      </c>
      <c r="AJ56" s="78" t="e">
        <f t="array" aca="1" ref="AJ56" ca="1">_xlfn.TEXTJOIN(","&amp;CHAR(10),TRUE,_xlfn._xlws.SORT(_xlfn._xlws.FILTER('Resultados General'!$K$11:$K$510,('Resultados General'!$J$11:$J$510='Mapa de Puestos'!$B56)*('Resultados General'!$G$11:$G$510='Mapa de Puestos'!AJ$47),"")))</f>
        <v>#NAME?</v>
      </c>
      <c r="AK56" s="78" t="e">
        <f t="array" aca="1" ref="AK56" ca="1">_xlfn.TEXTJOIN(","&amp;CHAR(10),TRUE,_xlfn._xlws.SORT(_xlfn._xlws.FILTER('Resultados General'!$K$11:$K$510,('Resultados General'!$J$11:$J$510='Mapa de Puestos'!$B56)*('Resultados General'!$G$11:$G$510='Mapa de Puestos'!AK$47),"")))</f>
        <v>#NAME?</v>
      </c>
      <c r="AL56" s="78" t="e">
        <f t="array" aca="1" ref="AL56" ca="1">_xlfn.TEXTJOIN(","&amp;CHAR(10),TRUE,_xlfn._xlws.SORT(_xlfn._xlws.FILTER('Resultados General'!$K$11:$K$510,('Resultados General'!$J$11:$J$510='Mapa de Puestos'!$B56)*('Resultados General'!$G$11:$G$510='Mapa de Puestos'!AL$47),"")))</f>
        <v>#NAME?</v>
      </c>
      <c r="AM56" s="78" t="e">
        <f t="array" aca="1" ref="AM56" ca="1">_xlfn.TEXTJOIN(","&amp;CHAR(10),TRUE,_xlfn._xlws.SORT(_xlfn._xlws.FILTER('Resultados General'!$K$11:$K$510,('Resultados General'!$J$11:$J$510='Mapa de Puestos'!$B56)*('Resultados General'!$G$11:$G$510='Mapa de Puestos'!AM$47),"")))</f>
        <v>#NAME?</v>
      </c>
      <c r="AN56" s="78" t="e">
        <f t="array" aca="1" ref="AN56" ca="1">_xlfn.TEXTJOIN(","&amp;CHAR(10),TRUE,_xlfn._xlws.SORT(_xlfn._xlws.FILTER('Resultados General'!$K$11:$K$510,('Resultados General'!$J$11:$J$510='Mapa de Puestos'!$B56)*('Resultados General'!$G$11:$G$510='Mapa de Puestos'!AN$47),"")))</f>
        <v>#NAME?</v>
      </c>
      <c r="AO56" s="78" t="e">
        <f t="array" aca="1" ref="AO56" ca="1">_xlfn.TEXTJOIN(","&amp;CHAR(10),TRUE,_xlfn._xlws.SORT(_xlfn._xlws.FILTER('Resultados General'!$K$11:$K$510,('Resultados General'!$J$11:$J$510='Mapa de Puestos'!$B56)*('Resultados General'!$G$11:$G$510='Mapa de Puestos'!AO$47),"")))</f>
        <v>#NAME?</v>
      </c>
      <c r="AP56" s="78" t="e">
        <f t="array" aca="1" ref="AP56" ca="1">_xlfn.TEXTJOIN(","&amp;CHAR(10),TRUE,_xlfn._xlws.SORT(_xlfn._xlws.FILTER('Resultados General'!$K$11:$K$510,('Resultados General'!$J$11:$J$510='Mapa de Puestos'!$B56)*('Resultados General'!$G$11:$G$510='Mapa de Puestos'!AP$47),"")))</f>
        <v>#NAME?</v>
      </c>
      <c r="AQ56" s="78" t="e">
        <f t="array" aca="1" ref="AQ56" ca="1">_xlfn.TEXTJOIN(","&amp;CHAR(10),TRUE,_xlfn._xlws.SORT(_xlfn._xlws.FILTER('Resultados General'!$K$11:$K$510,('Resultados General'!$J$11:$J$510='Mapa de Puestos'!$B56)*('Resultados General'!$G$11:$G$510='Mapa de Puestos'!AQ$47),"")))</f>
        <v>#NAME?</v>
      </c>
      <c r="AR56" s="78" t="e">
        <f t="array" aca="1" ref="AR56" ca="1">_xlfn.TEXTJOIN(","&amp;CHAR(10),TRUE,_xlfn._xlws.SORT(_xlfn._xlws.FILTER('Resultados General'!$K$11:$K$510,('Resultados General'!$J$11:$J$510='Mapa de Puestos'!$B56)*('Resultados General'!$G$11:$G$510='Mapa de Puestos'!AR$47),"")))</f>
        <v>#NAME?</v>
      </c>
      <c r="AS56" s="78" t="e">
        <f t="array" aca="1" ref="AS56" ca="1">_xlfn.TEXTJOIN(","&amp;CHAR(10),TRUE,_xlfn._xlws.SORT(_xlfn._xlws.FILTER('Resultados General'!$K$11:$K$510,('Resultados General'!$J$11:$J$510='Mapa de Puestos'!$B56)*('Resultados General'!$G$11:$G$510='Mapa de Puestos'!AS$47),"")))</f>
        <v>#NAME?</v>
      </c>
      <c r="AT56" s="78" t="e">
        <f t="array" aca="1" ref="AT56" ca="1">_xlfn.TEXTJOIN(","&amp;CHAR(10),TRUE,_xlfn._xlws.SORT(_xlfn._xlws.FILTER('Resultados General'!$K$11:$K$510,('Resultados General'!$J$11:$J$510='Mapa de Puestos'!$B56)*('Resultados General'!$G$11:$G$510='Mapa de Puestos'!AT$47),"")))</f>
        <v>#NAME?</v>
      </c>
      <c r="AU56" s="78" t="e">
        <f t="array" aca="1" ref="AU56" ca="1">_xlfn.TEXTJOIN(","&amp;CHAR(10),TRUE,_xlfn._xlws.SORT(_xlfn._xlws.FILTER('Resultados General'!$K$11:$K$510,('Resultados General'!$J$11:$J$510='Mapa de Puestos'!$B56)*('Resultados General'!$G$11:$G$510='Mapa de Puestos'!AU$47),"")))</f>
        <v>#NAME?</v>
      </c>
      <c r="AV56" s="78" t="e">
        <f t="array" aca="1" ref="AV56" ca="1">_xlfn.TEXTJOIN(","&amp;CHAR(10),TRUE,_xlfn._xlws.SORT(_xlfn._xlws.FILTER('Resultados General'!$K$11:$K$510,('Resultados General'!$J$11:$J$510='Mapa de Puestos'!$B56)*('Resultados General'!$G$11:$G$510='Mapa de Puestos'!AV$47),"")))</f>
        <v>#NAME?</v>
      </c>
      <c r="AW56" s="78" t="e">
        <f t="array" aca="1" ref="AW56" ca="1">_xlfn.TEXTJOIN(","&amp;CHAR(10),TRUE,_xlfn._xlws.SORT(_xlfn._xlws.FILTER('Resultados General'!$K$11:$K$510,('Resultados General'!$J$11:$J$510='Mapa de Puestos'!$B56)*('Resultados General'!$G$11:$G$510='Mapa de Puestos'!AW$47),"")))</f>
        <v>#NAME?</v>
      </c>
      <c r="AX56" s="78" t="e">
        <f t="array" aca="1" ref="AX56" ca="1">_xlfn.TEXTJOIN(","&amp;CHAR(10),TRUE,_xlfn._xlws.SORT(_xlfn._xlws.FILTER('Resultados General'!$K$11:$K$510,('Resultados General'!$J$11:$J$510='Mapa de Puestos'!$B56)*('Resultados General'!$G$11:$G$510='Mapa de Puestos'!AX$47),"")))</f>
        <v>#NAME?</v>
      </c>
      <c r="AY56" s="78" t="e">
        <f t="array" aca="1" ref="AY56" ca="1">_xlfn.TEXTJOIN(","&amp;CHAR(10),TRUE,_xlfn._xlws.SORT(_xlfn._xlws.FILTER('Resultados General'!$K$11:$K$510,('Resultados General'!$J$11:$J$510='Mapa de Puestos'!$B56)*('Resultados General'!$G$11:$G$510='Mapa de Puestos'!AY$47),"")))</f>
        <v>#NAME?</v>
      </c>
      <c r="AZ56" s="78" t="e">
        <f t="array" aca="1" ref="AZ56" ca="1">_xlfn.TEXTJOIN(","&amp;CHAR(10),TRUE,_xlfn._xlws.SORT(_xlfn._xlws.FILTER('Resultados General'!$K$11:$K$510,('Resultados General'!$J$11:$J$510='Mapa de Puestos'!$B56)*('Resultados General'!$G$11:$G$510='Mapa de Puestos'!AZ$47),"")))</f>
        <v>#NAME?</v>
      </c>
      <c r="BA56" s="78" t="e">
        <f t="array" aca="1" ref="BA56" ca="1">_xlfn.TEXTJOIN(","&amp;CHAR(10),TRUE,_xlfn._xlws.SORT(_xlfn._xlws.FILTER('Resultados General'!$K$11:$K$510,('Resultados General'!$J$11:$J$510='Mapa de Puestos'!$B56)*('Resultados General'!$G$11:$G$510='Mapa de Puestos'!BA$47),"")))</f>
        <v>#NAME?</v>
      </c>
      <c r="BB56" s="78" t="e">
        <f t="array" aca="1" ref="BB56" ca="1">_xlfn.TEXTJOIN(","&amp;CHAR(10),TRUE,_xlfn._xlws.SORT(_xlfn._xlws.FILTER('Resultados General'!$K$11:$K$510,('Resultados General'!$J$11:$J$510='Mapa de Puestos'!$B56)*('Resultados General'!$G$11:$G$510='Mapa de Puestos'!BB$47),"")))</f>
        <v>#NAME?</v>
      </c>
      <c r="BC56" s="78" t="e">
        <f t="array" aca="1" ref="BC56" ca="1">_xlfn.TEXTJOIN(","&amp;CHAR(10),TRUE,_xlfn._xlws.SORT(_xlfn._xlws.FILTER('Resultados General'!$K$11:$K$510,('Resultados General'!$J$11:$J$510='Mapa de Puestos'!$B56)*('Resultados General'!$G$11:$G$510='Mapa de Puestos'!BC$47),"")))</f>
        <v>#NAME?</v>
      </c>
      <c r="BD56" s="78" t="e">
        <f t="array" aca="1" ref="BD56" ca="1">_xlfn.TEXTJOIN(","&amp;CHAR(10),TRUE,_xlfn._xlws.SORT(_xlfn._xlws.FILTER('Resultados General'!$K$11:$K$510,('Resultados General'!$J$11:$J$510='Mapa de Puestos'!$B56)*('Resultados General'!$G$11:$G$510='Mapa de Puestos'!BD$47),"")))</f>
        <v>#NAME?</v>
      </c>
      <c r="BE56" s="78" t="e">
        <f t="array" aca="1" ref="BE56" ca="1">_xlfn.TEXTJOIN(","&amp;CHAR(10),TRUE,_xlfn._xlws.SORT(_xlfn._xlws.FILTER('Resultados General'!$K$11:$K$510,('Resultados General'!$J$11:$J$510='Mapa de Puestos'!$B56)*('Resultados General'!$G$11:$G$510='Mapa de Puestos'!BE$47),"")))</f>
        <v>#NAME?</v>
      </c>
      <c r="BF56" s="78" t="e">
        <f t="array" aca="1" ref="BF56" ca="1">_xlfn.TEXTJOIN(","&amp;CHAR(10),TRUE,_xlfn._xlws.SORT(_xlfn._xlws.FILTER('Resultados General'!$K$11:$K$510,('Resultados General'!$J$11:$J$510='Mapa de Puestos'!$B56)*('Resultados General'!$G$11:$G$510='Mapa de Puestos'!BF$47),"")))</f>
        <v>#NAME?</v>
      </c>
      <c r="BG56" s="78" t="e">
        <f t="array" aca="1" ref="BG56" ca="1">_xlfn.TEXTJOIN(","&amp;CHAR(10),TRUE,_xlfn._xlws.SORT(_xlfn._xlws.FILTER('Resultados General'!$K$11:$K$510,('Resultados General'!$J$11:$J$510='Mapa de Puestos'!$B56)*('Resultados General'!$G$11:$G$510='Mapa de Puestos'!BG$47),"")))</f>
        <v>#NAME?</v>
      </c>
      <c r="BH56" s="78" t="e">
        <f t="array" aca="1" ref="BH56" ca="1">_xlfn.TEXTJOIN(","&amp;CHAR(10),TRUE,_xlfn._xlws.SORT(_xlfn._xlws.FILTER('Resultados General'!$K$11:$K$510,('Resultados General'!$J$11:$J$510='Mapa de Puestos'!$B56)*('Resultados General'!$G$11:$G$510='Mapa de Puestos'!BH$47),"")))</f>
        <v>#NAME?</v>
      </c>
      <c r="BI56" s="78" t="e">
        <f t="array" aca="1" ref="BI56" ca="1">_xlfn.TEXTJOIN(","&amp;CHAR(10),TRUE,_xlfn._xlws.SORT(_xlfn._xlws.FILTER('Resultados General'!$K$11:$K$510,('Resultados General'!$J$11:$J$510='Mapa de Puestos'!$B56)*('Resultados General'!$G$11:$G$510='Mapa de Puestos'!BI$47),"")))</f>
        <v>#NAME?</v>
      </c>
      <c r="BJ56" s="78" t="e">
        <f t="array" aca="1" ref="BJ56" ca="1">_xlfn.TEXTJOIN(","&amp;CHAR(10),TRUE,_xlfn._xlws.SORT(_xlfn._xlws.FILTER('Resultados General'!$K$11:$K$510,('Resultados General'!$J$11:$J$510='Mapa de Puestos'!$B56)*('Resultados General'!$G$11:$G$510='Mapa de Puestos'!BJ$47),"")))</f>
        <v>#NAME?</v>
      </c>
      <c r="BK56" s="78" t="e">
        <f t="array" aca="1" ref="BK56" ca="1">_xlfn.TEXTJOIN(","&amp;CHAR(10),TRUE,_xlfn._xlws.SORT(_xlfn._xlws.FILTER('Resultados General'!$K$11:$K$510,('Resultados General'!$J$11:$J$510='Mapa de Puestos'!$B56)*('Resultados General'!$G$11:$G$510='Mapa de Puestos'!BK$47),"")))</f>
        <v>#NAME?</v>
      </c>
      <c r="BL56" s="78" t="e">
        <f t="array" aca="1" ref="BL56" ca="1">_xlfn.TEXTJOIN(","&amp;CHAR(10),TRUE,_xlfn._xlws.SORT(_xlfn._xlws.FILTER('Resultados General'!$K$11:$K$510,('Resultados General'!$J$11:$J$510='Mapa de Puestos'!$B56)*('Resultados General'!$G$11:$G$510='Mapa de Puestos'!BL$47),"")))</f>
        <v>#NAME?</v>
      </c>
    </row>
    <row r="57" spans="1:64" ht="80.099999999999994" customHeight="1">
      <c r="A57" s="202"/>
      <c r="B57" s="203" t="s">
        <v>200</v>
      </c>
      <c r="C57" s="214" t="e">
        <f t="array" aca="1" ref="C57" ca="1">_xlfn.TEXTJOIN(","&amp;CHAR(10),TRUE,_xlfn._xlws.SORT(_xlfn._xlws.FILTER('Resultados General'!$K$11:$K$510,('Resultados General'!$J$11:$J$510='Mapa de Puestos'!$B57)*('Resultados General'!$G$11:$G$510='Mapa de Puestos'!C$47),"")))</f>
        <v>#NAME?</v>
      </c>
      <c r="D57" s="214" t="e">
        <f t="array" aca="1" ref="D57" ca="1">_xlfn.TEXTJOIN(","&amp;CHAR(10),TRUE,_xlfn._xlws.SORT(_xlfn._xlws.FILTER('Resultados General'!$K$11:$K$510,('Resultados General'!$J$11:$J$510='Mapa de Puestos'!$B57)*('Resultados General'!$G$11:$G$510='Mapa de Puestos'!D$47),"")))</f>
        <v>#NAME?</v>
      </c>
      <c r="E57" s="214" t="e">
        <f t="array" aca="1" ref="E57" ca="1">_xlfn.TEXTJOIN(","&amp;CHAR(10),TRUE,_xlfn._xlws.SORT(_xlfn._xlws.FILTER('Resultados General'!$K$11:$K$510,('Resultados General'!$J$11:$J$510='Mapa de Puestos'!$B57)*('Resultados General'!$G$11:$G$510='Mapa de Puestos'!E$47),"")))</f>
        <v>#NAME?</v>
      </c>
      <c r="F57" s="214" t="e">
        <f t="array" aca="1" ref="F57" ca="1">_xlfn.TEXTJOIN(","&amp;CHAR(10),TRUE,_xlfn._xlws.SORT(_xlfn._xlws.FILTER('Resultados General'!$K$11:$K$510,('Resultados General'!$J$11:$J$510='Mapa de Puestos'!$B57)*('Resultados General'!$G$11:$G$510='Mapa de Puestos'!F$47),"")))</f>
        <v>#NAME?</v>
      </c>
      <c r="G57" s="214" t="e">
        <f t="array" aca="1" ref="G57" ca="1">_xlfn.TEXTJOIN(","&amp;CHAR(10),TRUE,_xlfn._xlws.SORT(_xlfn._xlws.FILTER('Resultados General'!$K$11:$K$510,('Resultados General'!$J$11:$J$510='Mapa de Puestos'!$B57)*('Resultados General'!$G$11:$G$510='Mapa de Puestos'!G$47),"")))</f>
        <v>#NAME?</v>
      </c>
      <c r="H57" s="214" t="e">
        <f t="array" aca="1" ref="H57" ca="1">_xlfn.TEXTJOIN(","&amp;CHAR(10),TRUE,_xlfn._xlws.SORT(_xlfn._xlws.FILTER('Resultados General'!$K$11:$K$510,('Resultados General'!$J$11:$J$510='Mapa de Puestos'!$B57)*('Resultados General'!$G$11:$G$510='Mapa de Puestos'!H$47),"")))</f>
        <v>#NAME?</v>
      </c>
      <c r="I57" s="78" t="e">
        <f t="array" aca="1" ref="I57" ca="1">_xlfn.TEXTJOIN(","&amp;CHAR(10),TRUE,_xlfn._xlws.SORT(_xlfn._xlws.FILTER('Resultados General'!$K$11:$K$510,('Resultados General'!$J$11:$J$510='Mapa de Puestos'!$B57)*('Resultados General'!$G$11:$G$510='Mapa de Puestos'!I$47),"")))</f>
        <v>#NAME?</v>
      </c>
      <c r="J57" s="78" t="e">
        <f t="array" aca="1" ref="J57" ca="1">_xlfn.TEXTJOIN(","&amp;CHAR(10),TRUE,_xlfn._xlws.SORT(_xlfn._xlws.FILTER('Resultados General'!$K$11:$K$510,('Resultados General'!$J$11:$J$510='Mapa de Puestos'!$B57)*('Resultados General'!$G$11:$G$510='Mapa de Puestos'!J$47),"")))</f>
        <v>#NAME?</v>
      </c>
      <c r="K57" s="78" t="e">
        <f t="array" aca="1" ref="K57" ca="1">_xlfn.TEXTJOIN(","&amp;CHAR(10),TRUE,_xlfn._xlws.SORT(_xlfn._xlws.FILTER('Resultados General'!$K$11:$K$510,('Resultados General'!$J$11:$J$510='Mapa de Puestos'!$B57)*('Resultados General'!$G$11:$G$510='Mapa de Puestos'!K$47),"")))</f>
        <v>#NAME?</v>
      </c>
      <c r="L57" s="78" t="e">
        <f t="array" aca="1" ref="L57" ca="1">_xlfn.TEXTJOIN(","&amp;CHAR(10),TRUE,_xlfn._xlws.SORT(_xlfn._xlws.FILTER('Resultados General'!$K$11:$K$510,('Resultados General'!$J$11:$J$510='Mapa de Puestos'!$B57)*('Resultados General'!$G$11:$G$510='Mapa de Puestos'!L$47),"")))</f>
        <v>#NAME?</v>
      </c>
      <c r="M57" s="78" t="e">
        <f t="array" aca="1" ref="M57" ca="1">_xlfn.TEXTJOIN(","&amp;CHAR(10),TRUE,_xlfn._xlws.SORT(_xlfn._xlws.FILTER('Resultados General'!$K$11:$K$510,('Resultados General'!$J$11:$J$510='Mapa de Puestos'!$B57)*('Resultados General'!$G$11:$G$510='Mapa de Puestos'!M$47),"")))</f>
        <v>#NAME?</v>
      </c>
      <c r="N57" s="78" t="e">
        <f t="array" aca="1" ref="N57" ca="1">_xlfn.TEXTJOIN(","&amp;CHAR(10),TRUE,_xlfn._xlws.SORT(_xlfn._xlws.FILTER('Resultados General'!$K$11:$K$510,('Resultados General'!$J$11:$J$510='Mapa de Puestos'!$B57)*('Resultados General'!$G$11:$G$510='Mapa de Puestos'!N$47),"")))</f>
        <v>#NAME?</v>
      </c>
      <c r="O57" s="78" t="e">
        <f t="array" aca="1" ref="O57" ca="1">_xlfn.TEXTJOIN(","&amp;CHAR(10),TRUE,_xlfn._xlws.SORT(_xlfn._xlws.FILTER('Resultados General'!$K$11:$K$510,('Resultados General'!$J$11:$J$510='Mapa de Puestos'!$B57)*('Resultados General'!$G$11:$G$510='Mapa de Puestos'!O$47),"")))</f>
        <v>#NAME?</v>
      </c>
      <c r="P57" s="78" t="e">
        <f t="array" aca="1" ref="P57" ca="1">_xlfn.TEXTJOIN(","&amp;CHAR(10),TRUE,_xlfn._xlws.SORT(_xlfn._xlws.FILTER('Resultados General'!$K$11:$K$510,('Resultados General'!$J$11:$J$510='Mapa de Puestos'!$B57)*('Resultados General'!$G$11:$G$510='Mapa de Puestos'!P$47),"")))</f>
        <v>#NAME?</v>
      </c>
      <c r="Q57" s="78" t="e">
        <f t="array" aca="1" ref="Q57" ca="1">_xlfn.TEXTJOIN(","&amp;CHAR(10),TRUE,_xlfn._xlws.SORT(_xlfn._xlws.FILTER('Resultados General'!$K$11:$K$510,('Resultados General'!$J$11:$J$510='Mapa de Puestos'!$B57)*('Resultados General'!$G$11:$G$510='Mapa de Puestos'!Q$47),"")))</f>
        <v>#NAME?</v>
      </c>
      <c r="R57" s="78" t="e">
        <f t="array" aca="1" ref="R57" ca="1">_xlfn.TEXTJOIN(","&amp;CHAR(10),TRUE,_xlfn._xlws.SORT(_xlfn._xlws.FILTER('Resultados General'!$K$11:$K$510,('Resultados General'!$J$11:$J$510='Mapa de Puestos'!$B57)*('Resultados General'!$G$11:$G$510='Mapa de Puestos'!R$47),"")))</f>
        <v>#NAME?</v>
      </c>
      <c r="S57" s="78" t="e">
        <f t="array" aca="1" ref="S57" ca="1">_xlfn.TEXTJOIN(","&amp;CHAR(10),TRUE,_xlfn._xlws.SORT(_xlfn._xlws.FILTER('Resultados General'!$K$11:$K$510,('Resultados General'!$J$11:$J$510='Mapa de Puestos'!$B57)*('Resultados General'!$G$11:$G$510='Mapa de Puestos'!S$47),"")))</f>
        <v>#NAME?</v>
      </c>
      <c r="T57" s="78" t="e">
        <f t="array" aca="1" ref="T57" ca="1">_xlfn.TEXTJOIN(","&amp;CHAR(10),TRUE,_xlfn._xlws.SORT(_xlfn._xlws.FILTER('Resultados General'!$K$11:$K$510,('Resultados General'!$J$11:$J$510='Mapa de Puestos'!$B57)*('Resultados General'!$G$11:$G$510='Mapa de Puestos'!T$47),"")))</f>
        <v>#NAME?</v>
      </c>
      <c r="U57" s="78" t="e">
        <f t="array" aca="1" ref="U57" ca="1">_xlfn.TEXTJOIN(","&amp;CHAR(10),TRUE,_xlfn._xlws.SORT(_xlfn._xlws.FILTER('Resultados General'!$K$11:$K$510,('Resultados General'!$J$11:$J$510='Mapa de Puestos'!$B57)*('Resultados General'!$G$11:$G$510='Mapa de Puestos'!U$47),"")))</f>
        <v>#NAME?</v>
      </c>
      <c r="V57" s="78" t="e">
        <f t="array" aca="1" ref="V57" ca="1">_xlfn.TEXTJOIN(","&amp;CHAR(10),TRUE,_xlfn._xlws.SORT(_xlfn._xlws.FILTER('Resultados General'!$K$11:$K$510,('Resultados General'!$J$11:$J$510='Mapa de Puestos'!$B57)*('Resultados General'!$G$11:$G$510='Mapa de Puestos'!V$47),"")))</f>
        <v>#NAME?</v>
      </c>
      <c r="W57" s="78" t="e">
        <f t="array" aca="1" ref="W57" ca="1">_xlfn.TEXTJOIN(","&amp;CHAR(10),TRUE,_xlfn._xlws.SORT(_xlfn._xlws.FILTER('Resultados General'!$K$11:$K$510,('Resultados General'!$J$11:$J$510='Mapa de Puestos'!$B57)*('Resultados General'!$G$11:$G$510='Mapa de Puestos'!W$47),"")))</f>
        <v>#NAME?</v>
      </c>
      <c r="X57" s="78" t="e">
        <f t="array" aca="1" ref="X57" ca="1">_xlfn.TEXTJOIN(","&amp;CHAR(10),TRUE,_xlfn._xlws.SORT(_xlfn._xlws.FILTER('Resultados General'!$K$11:$K$510,('Resultados General'!$J$11:$J$510='Mapa de Puestos'!$B57)*('Resultados General'!$G$11:$G$510='Mapa de Puestos'!X$47),"")))</f>
        <v>#NAME?</v>
      </c>
      <c r="Y57" s="78" t="e">
        <f t="array" aca="1" ref="Y57" ca="1">_xlfn.TEXTJOIN(","&amp;CHAR(10),TRUE,_xlfn._xlws.SORT(_xlfn._xlws.FILTER('Resultados General'!$K$11:$K$510,('Resultados General'!$J$11:$J$510='Mapa de Puestos'!$B57)*('Resultados General'!$G$11:$G$510='Mapa de Puestos'!Y$47),"")))</f>
        <v>#NAME?</v>
      </c>
      <c r="Z57" s="78" t="e">
        <f t="array" aca="1" ref="Z57" ca="1">_xlfn.TEXTJOIN(","&amp;CHAR(10),TRUE,_xlfn._xlws.SORT(_xlfn._xlws.FILTER('Resultados General'!$K$11:$K$510,('Resultados General'!$J$11:$J$510='Mapa de Puestos'!$B57)*('Resultados General'!$G$11:$G$510='Mapa de Puestos'!Z$47),"")))</f>
        <v>#NAME?</v>
      </c>
      <c r="AA57" s="78" t="e">
        <f t="array" aca="1" ref="AA57" ca="1">_xlfn.TEXTJOIN(","&amp;CHAR(10),TRUE,_xlfn._xlws.SORT(_xlfn._xlws.FILTER('Resultados General'!$K$11:$K$510,('Resultados General'!$J$11:$J$510='Mapa de Puestos'!$B57)*('Resultados General'!$G$11:$G$510='Mapa de Puestos'!AA$47),"")))</f>
        <v>#NAME?</v>
      </c>
      <c r="AB57" s="78" t="e">
        <f t="array" aca="1" ref="AB57" ca="1">_xlfn.TEXTJOIN(","&amp;CHAR(10),TRUE,_xlfn._xlws.SORT(_xlfn._xlws.FILTER('Resultados General'!$K$11:$K$510,('Resultados General'!$J$11:$J$510='Mapa de Puestos'!$B57)*('Resultados General'!$G$11:$G$510='Mapa de Puestos'!AB$47),"")))</f>
        <v>#NAME?</v>
      </c>
      <c r="AC57" s="78" t="e">
        <f t="array" aca="1" ref="AC57" ca="1">_xlfn.TEXTJOIN(","&amp;CHAR(10),TRUE,_xlfn._xlws.SORT(_xlfn._xlws.FILTER('Resultados General'!$K$11:$K$510,('Resultados General'!$J$11:$J$510='Mapa de Puestos'!$B57)*('Resultados General'!$G$11:$G$510='Mapa de Puestos'!AC$47),"")))</f>
        <v>#NAME?</v>
      </c>
      <c r="AD57" s="78" t="e">
        <f t="array" aca="1" ref="AD57" ca="1">_xlfn.TEXTJOIN(","&amp;CHAR(10),TRUE,_xlfn._xlws.SORT(_xlfn._xlws.FILTER('Resultados General'!$K$11:$K$510,('Resultados General'!$J$11:$J$510='Mapa de Puestos'!$B57)*('Resultados General'!$G$11:$G$510='Mapa de Puestos'!AD$47),"")))</f>
        <v>#NAME?</v>
      </c>
      <c r="AE57" s="78" t="e">
        <f t="array" aca="1" ref="AE57" ca="1">_xlfn.TEXTJOIN(","&amp;CHAR(10),TRUE,_xlfn._xlws.SORT(_xlfn._xlws.FILTER('Resultados General'!$K$11:$K$510,('Resultados General'!$J$11:$J$510='Mapa de Puestos'!$B57)*('Resultados General'!$G$11:$G$510='Mapa de Puestos'!AE$47),"")))</f>
        <v>#NAME?</v>
      </c>
      <c r="AF57" s="78" t="e">
        <f t="array" aca="1" ref="AF57" ca="1">_xlfn.TEXTJOIN(","&amp;CHAR(10),TRUE,_xlfn._xlws.SORT(_xlfn._xlws.FILTER('Resultados General'!$K$11:$K$510,('Resultados General'!$J$11:$J$510='Mapa de Puestos'!$B57)*('Resultados General'!$G$11:$G$510='Mapa de Puestos'!AF$47),"")))</f>
        <v>#NAME?</v>
      </c>
      <c r="AG57" s="78" t="e">
        <f t="array" aca="1" ref="AG57" ca="1">_xlfn.TEXTJOIN(","&amp;CHAR(10),TRUE,_xlfn._xlws.SORT(_xlfn._xlws.FILTER('Resultados General'!$K$11:$K$510,('Resultados General'!$J$11:$J$510='Mapa de Puestos'!$B57)*('Resultados General'!$G$11:$G$510='Mapa de Puestos'!AG$47),"")))</f>
        <v>#NAME?</v>
      </c>
      <c r="AH57" s="78" t="e">
        <f t="array" aca="1" ref="AH57" ca="1">_xlfn.TEXTJOIN(","&amp;CHAR(10),TRUE,_xlfn._xlws.SORT(_xlfn._xlws.FILTER('Resultados General'!$K$11:$K$510,('Resultados General'!$J$11:$J$510='Mapa de Puestos'!$B57)*('Resultados General'!$G$11:$G$510='Mapa de Puestos'!AH$47),"")))</f>
        <v>#NAME?</v>
      </c>
      <c r="AI57" s="78" t="e">
        <f t="array" aca="1" ref="AI57" ca="1">_xlfn.TEXTJOIN(","&amp;CHAR(10),TRUE,_xlfn._xlws.SORT(_xlfn._xlws.FILTER('Resultados General'!$K$11:$K$510,('Resultados General'!$J$11:$J$510='Mapa de Puestos'!$B57)*('Resultados General'!$G$11:$G$510='Mapa de Puestos'!AI$47),"")))</f>
        <v>#NAME?</v>
      </c>
      <c r="AJ57" s="78" t="e">
        <f t="array" aca="1" ref="AJ57" ca="1">_xlfn.TEXTJOIN(","&amp;CHAR(10),TRUE,_xlfn._xlws.SORT(_xlfn._xlws.FILTER('Resultados General'!$K$11:$K$510,('Resultados General'!$J$11:$J$510='Mapa de Puestos'!$B57)*('Resultados General'!$G$11:$G$510='Mapa de Puestos'!AJ$47),"")))</f>
        <v>#NAME?</v>
      </c>
      <c r="AK57" s="78" t="e">
        <f t="array" aca="1" ref="AK57" ca="1">_xlfn.TEXTJOIN(","&amp;CHAR(10),TRUE,_xlfn._xlws.SORT(_xlfn._xlws.FILTER('Resultados General'!$K$11:$K$510,('Resultados General'!$J$11:$J$510='Mapa de Puestos'!$B57)*('Resultados General'!$G$11:$G$510='Mapa de Puestos'!AK$47),"")))</f>
        <v>#NAME?</v>
      </c>
      <c r="AL57" s="78" t="e">
        <f t="array" aca="1" ref="AL57" ca="1">_xlfn.TEXTJOIN(","&amp;CHAR(10),TRUE,_xlfn._xlws.SORT(_xlfn._xlws.FILTER('Resultados General'!$K$11:$K$510,('Resultados General'!$J$11:$J$510='Mapa de Puestos'!$B57)*('Resultados General'!$G$11:$G$510='Mapa de Puestos'!AL$47),"")))</f>
        <v>#NAME?</v>
      </c>
      <c r="AM57" s="78" t="e">
        <f t="array" aca="1" ref="AM57" ca="1">_xlfn.TEXTJOIN(","&amp;CHAR(10),TRUE,_xlfn._xlws.SORT(_xlfn._xlws.FILTER('Resultados General'!$K$11:$K$510,('Resultados General'!$J$11:$J$510='Mapa de Puestos'!$B57)*('Resultados General'!$G$11:$G$510='Mapa de Puestos'!AM$47),"")))</f>
        <v>#NAME?</v>
      </c>
      <c r="AN57" s="78" t="e">
        <f t="array" aca="1" ref="AN57" ca="1">_xlfn.TEXTJOIN(","&amp;CHAR(10),TRUE,_xlfn._xlws.SORT(_xlfn._xlws.FILTER('Resultados General'!$K$11:$K$510,('Resultados General'!$J$11:$J$510='Mapa de Puestos'!$B57)*('Resultados General'!$G$11:$G$510='Mapa de Puestos'!AN$47),"")))</f>
        <v>#NAME?</v>
      </c>
      <c r="AO57" s="78" t="e">
        <f t="array" aca="1" ref="AO57" ca="1">_xlfn.TEXTJOIN(","&amp;CHAR(10),TRUE,_xlfn._xlws.SORT(_xlfn._xlws.FILTER('Resultados General'!$K$11:$K$510,('Resultados General'!$J$11:$J$510='Mapa de Puestos'!$B57)*('Resultados General'!$G$11:$G$510='Mapa de Puestos'!AO$47),"")))</f>
        <v>#NAME?</v>
      </c>
      <c r="AP57" s="78" t="e">
        <f t="array" aca="1" ref="AP57" ca="1">_xlfn.TEXTJOIN(","&amp;CHAR(10),TRUE,_xlfn._xlws.SORT(_xlfn._xlws.FILTER('Resultados General'!$K$11:$K$510,('Resultados General'!$J$11:$J$510='Mapa de Puestos'!$B57)*('Resultados General'!$G$11:$G$510='Mapa de Puestos'!AP$47),"")))</f>
        <v>#NAME?</v>
      </c>
      <c r="AQ57" s="78" t="e">
        <f t="array" aca="1" ref="AQ57" ca="1">_xlfn.TEXTJOIN(","&amp;CHAR(10),TRUE,_xlfn._xlws.SORT(_xlfn._xlws.FILTER('Resultados General'!$K$11:$K$510,('Resultados General'!$J$11:$J$510='Mapa de Puestos'!$B57)*('Resultados General'!$G$11:$G$510='Mapa de Puestos'!AQ$47),"")))</f>
        <v>#NAME?</v>
      </c>
      <c r="AR57" s="78" t="e">
        <f t="array" aca="1" ref="AR57" ca="1">_xlfn.TEXTJOIN(","&amp;CHAR(10),TRUE,_xlfn._xlws.SORT(_xlfn._xlws.FILTER('Resultados General'!$K$11:$K$510,('Resultados General'!$J$11:$J$510='Mapa de Puestos'!$B57)*('Resultados General'!$G$11:$G$510='Mapa de Puestos'!AR$47),"")))</f>
        <v>#NAME?</v>
      </c>
      <c r="AS57" s="78" t="e">
        <f t="array" aca="1" ref="AS57" ca="1">_xlfn.TEXTJOIN(","&amp;CHAR(10),TRUE,_xlfn._xlws.SORT(_xlfn._xlws.FILTER('Resultados General'!$K$11:$K$510,('Resultados General'!$J$11:$J$510='Mapa de Puestos'!$B57)*('Resultados General'!$G$11:$G$510='Mapa de Puestos'!AS$47),"")))</f>
        <v>#NAME?</v>
      </c>
      <c r="AT57" s="78" t="e">
        <f t="array" aca="1" ref="AT57" ca="1">_xlfn.TEXTJOIN(","&amp;CHAR(10),TRUE,_xlfn._xlws.SORT(_xlfn._xlws.FILTER('Resultados General'!$K$11:$K$510,('Resultados General'!$J$11:$J$510='Mapa de Puestos'!$B57)*('Resultados General'!$G$11:$G$510='Mapa de Puestos'!AT$47),"")))</f>
        <v>#NAME?</v>
      </c>
      <c r="AU57" s="78" t="e">
        <f t="array" aca="1" ref="AU57" ca="1">_xlfn.TEXTJOIN(","&amp;CHAR(10),TRUE,_xlfn._xlws.SORT(_xlfn._xlws.FILTER('Resultados General'!$K$11:$K$510,('Resultados General'!$J$11:$J$510='Mapa de Puestos'!$B57)*('Resultados General'!$G$11:$G$510='Mapa de Puestos'!AU$47),"")))</f>
        <v>#NAME?</v>
      </c>
      <c r="AV57" s="78" t="e">
        <f t="array" aca="1" ref="AV57" ca="1">_xlfn.TEXTJOIN(","&amp;CHAR(10),TRUE,_xlfn._xlws.SORT(_xlfn._xlws.FILTER('Resultados General'!$K$11:$K$510,('Resultados General'!$J$11:$J$510='Mapa de Puestos'!$B57)*('Resultados General'!$G$11:$G$510='Mapa de Puestos'!AV$47),"")))</f>
        <v>#NAME?</v>
      </c>
      <c r="AW57" s="78" t="e">
        <f t="array" aca="1" ref="AW57" ca="1">_xlfn.TEXTJOIN(","&amp;CHAR(10),TRUE,_xlfn._xlws.SORT(_xlfn._xlws.FILTER('Resultados General'!$K$11:$K$510,('Resultados General'!$J$11:$J$510='Mapa de Puestos'!$B57)*('Resultados General'!$G$11:$G$510='Mapa de Puestos'!AW$47),"")))</f>
        <v>#NAME?</v>
      </c>
      <c r="AX57" s="78" t="e">
        <f t="array" aca="1" ref="AX57" ca="1">_xlfn.TEXTJOIN(","&amp;CHAR(10),TRUE,_xlfn._xlws.SORT(_xlfn._xlws.FILTER('Resultados General'!$K$11:$K$510,('Resultados General'!$J$11:$J$510='Mapa de Puestos'!$B57)*('Resultados General'!$G$11:$G$510='Mapa de Puestos'!AX$47),"")))</f>
        <v>#NAME?</v>
      </c>
      <c r="AY57" s="78" t="e">
        <f t="array" aca="1" ref="AY57" ca="1">_xlfn.TEXTJOIN(","&amp;CHAR(10),TRUE,_xlfn._xlws.SORT(_xlfn._xlws.FILTER('Resultados General'!$K$11:$K$510,('Resultados General'!$J$11:$J$510='Mapa de Puestos'!$B57)*('Resultados General'!$G$11:$G$510='Mapa de Puestos'!AY$47),"")))</f>
        <v>#NAME?</v>
      </c>
      <c r="AZ57" s="78" t="e">
        <f t="array" aca="1" ref="AZ57" ca="1">_xlfn.TEXTJOIN(","&amp;CHAR(10),TRUE,_xlfn._xlws.SORT(_xlfn._xlws.FILTER('Resultados General'!$K$11:$K$510,('Resultados General'!$J$11:$J$510='Mapa de Puestos'!$B57)*('Resultados General'!$G$11:$G$510='Mapa de Puestos'!AZ$47),"")))</f>
        <v>#NAME?</v>
      </c>
      <c r="BA57" s="78" t="e">
        <f t="array" aca="1" ref="BA57" ca="1">_xlfn.TEXTJOIN(","&amp;CHAR(10),TRUE,_xlfn._xlws.SORT(_xlfn._xlws.FILTER('Resultados General'!$K$11:$K$510,('Resultados General'!$J$11:$J$510='Mapa de Puestos'!$B57)*('Resultados General'!$G$11:$G$510='Mapa de Puestos'!BA$47),"")))</f>
        <v>#NAME?</v>
      </c>
      <c r="BB57" s="78" t="e">
        <f t="array" aca="1" ref="BB57" ca="1">_xlfn.TEXTJOIN(","&amp;CHAR(10),TRUE,_xlfn._xlws.SORT(_xlfn._xlws.FILTER('Resultados General'!$K$11:$K$510,('Resultados General'!$J$11:$J$510='Mapa de Puestos'!$B57)*('Resultados General'!$G$11:$G$510='Mapa de Puestos'!BB$47),"")))</f>
        <v>#NAME?</v>
      </c>
      <c r="BC57" s="78" t="e">
        <f t="array" aca="1" ref="BC57" ca="1">_xlfn.TEXTJOIN(","&amp;CHAR(10),TRUE,_xlfn._xlws.SORT(_xlfn._xlws.FILTER('Resultados General'!$K$11:$K$510,('Resultados General'!$J$11:$J$510='Mapa de Puestos'!$B57)*('Resultados General'!$G$11:$G$510='Mapa de Puestos'!BC$47),"")))</f>
        <v>#NAME?</v>
      </c>
      <c r="BD57" s="78" t="e">
        <f t="array" aca="1" ref="BD57" ca="1">_xlfn.TEXTJOIN(","&amp;CHAR(10),TRUE,_xlfn._xlws.SORT(_xlfn._xlws.FILTER('Resultados General'!$K$11:$K$510,('Resultados General'!$J$11:$J$510='Mapa de Puestos'!$B57)*('Resultados General'!$G$11:$G$510='Mapa de Puestos'!BD$47),"")))</f>
        <v>#NAME?</v>
      </c>
      <c r="BE57" s="78" t="e">
        <f t="array" aca="1" ref="BE57" ca="1">_xlfn.TEXTJOIN(","&amp;CHAR(10),TRUE,_xlfn._xlws.SORT(_xlfn._xlws.FILTER('Resultados General'!$K$11:$K$510,('Resultados General'!$J$11:$J$510='Mapa de Puestos'!$B57)*('Resultados General'!$G$11:$G$510='Mapa de Puestos'!BE$47),"")))</f>
        <v>#NAME?</v>
      </c>
      <c r="BF57" s="78" t="e">
        <f t="array" aca="1" ref="BF57" ca="1">_xlfn.TEXTJOIN(","&amp;CHAR(10),TRUE,_xlfn._xlws.SORT(_xlfn._xlws.FILTER('Resultados General'!$K$11:$K$510,('Resultados General'!$J$11:$J$510='Mapa de Puestos'!$B57)*('Resultados General'!$G$11:$G$510='Mapa de Puestos'!BF$47),"")))</f>
        <v>#NAME?</v>
      </c>
      <c r="BG57" s="78" t="e">
        <f t="array" aca="1" ref="BG57" ca="1">_xlfn.TEXTJOIN(","&amp;CHAR(10),TRUE,_xlfn._xlws.SORT(_xlfn._xlws.FILTER('Resultados General'!$K$11:$K$510,('Resultados General'!$J$11:$J$510='Mapa de Puestos'!$B57)*('Resultados General'!$G$11:$G$510='Mapa de Puestos'!BG$47),"")))</f>
        <v>#NAME?</v>
      </c>
      <c r="BH57" s="78" t="e">
        <f t="array" aca="1" ref="BH57" ca="1">_xlfn.TEXTJOIN(","&amp;CHAR(10),TRUE,_xlfn._xlws.SORT(_xlfn._xlws.FILTER('Resultados General'!$K$11:$K$510,('Resultados General'!$J$11:$J$510='Mapa de Puestos'!$B57)*('Resultados General'!$G$11:$G$510='Mapa de Puestos'!BH$47),"")))</f>
        <v>#NAME?</v>
      </c>
      <c r="BI57" s="78" t="e">
        <f t="array" aca="1" ref="BI57" ca="1">_xlfn.TEXTJOIN(","&amp;CHAR(10),TRUE,_xlfn._xlws.SORT(_xlfn._xlws.FILTER('Resultados General'!$K$11:$K$510,('Resultados General'!$J$11:$J$510='Mapa de Puestos'!$B57)*('Resultados General'!$G$11:$G$510='Mapa de Puestos'!BI$47),"")))</f>
        <v>#NAME?</v>
      </c>
      <c r="BJ57" s="78" t="e">
        <f t="array" aca="1" ref="BJ57" ca="1">_xlfn.TEXTJOIN(","&amp;CHAR(10),TRUE,_xlfn._xlws.SORT(_xlfn._xlws.FILTER('Resultados General'!$K$11:$K$510,('Resultados General'!$J$11:$J$510='Mapa de Puestos'!$B57)*('Resultados General'!$G$11:$G$510='Mapa de Puestos'!BJ$47),"")))</f>
        <v>#NAME?</v>
      </c>
      <c r="BK57" s="78" t="e">
        <f t="array" aca="1" ref="BK57" ca="1">_xlfn.TEXTJOIN(","&amp;CHAR(10),TRUE,_xlfn._xlws.SORT(_xlfn._xlws.FILTER('Resultados General'!$K$11:$K$510,('Resultados General'!$J$11:$J$510='Mapa de Puestos'!$B57)*('Resultados General'!$G$11:$G$510='Mapa de Puestos'!BK$47),"")))</f>
        <v>#NAME?</v>
      </c>
      <c r="BL57" s="78" t="e">
        <f t="array" aca="1" ref="BL57" ca="1">_xlfn.TEXTJOIN(","&amp;CHAR(10),TRUE,_xlfn._xlws.SORT(_xlfn._xlws.FILTER('Resultados General'!$K$11:$K$510,('Resultados General'!$J$11:$J$510='Mapa de Puestos'!$B57)*('Resultados General'!$G$11:$G$510='Mapa de Puestos'!BL$47),"")))</f>
        <v>#NAME?</v>
      </c>
    </row>
    <row r="58" spans="1:64">
      <c r="B58" s="202"/>
    </row>
  </sheetData>
  <conditionalFormatting sqref="C3:BV12">
    <cfRule type="notContainsBlanks" dxfId="39" priority="47">
      <formula>LEN(TRIM(C3))&gt;0</formula>
    </cfRule>
  </conditionalFormatting>
  <conditionalFormatting sqref="C3:BL12">
    <cfRule type="notContainsBlanks" dxfId="38" priority="46">
      <formula>LEN(TRIM(C3))&gt;0</formula>
    </cfRule>
  </conditionalFormatting>
  <conditionalFormatting sqref="C2:E2">
    <cfRule type="notContainsBlanks" dxfId="37" priority="48">
      <formula>LEN(TRIM(C2))&gt;0</formula>
    </cfRule>
  </conditionalFormatting>
  <conditionalFormatting sqref="C2">
    <cfRule type="containsBlanks" dxfId="36" priority="45">
      <formula>LEN(TRIM(C2))=0</formula>
    </cfRule>
  </conditionalFormatting>
  <conditionalFormatting sqref="D2">
    <cfRule type="containsBlanks" dxfId="35" priority="42">
      <formula>LEN(TRIM(D2))=0</formula>
    </cfRule>
  </conditionalFormatting>
  <conditionalFormatting sqref="E2">
    <cfRule type="containsBlanks" dxfId="34" priority="41">
      <formula>LEN(TRIM(E2))=0</formula>
    </cfRule>
  </conditionalFormatting>
  <conditionalFormatting sqref="F2:AI2">
    <cfRule type="notContainsBlanks" dxfId="33" priority="51">
      <formula>LEN(TRIM(F2))&gt;0</formula>
    </cfRule>
  </conditionalFormatting>
  <conditionalFormatting sqref="F2:AI2">
    <cfRule type="containsBlanks" dxfId="32" priority="37">
      <formula>LEN(TRIM(F2))=0</formula>
    </cfRule>
  </conditionalFormatting>
  <conditionalFormatting sqref="B2">
    <cfRule type="notContainsBlanks" dxfId="31" priority="49">
      <formula>LEN(TRIM(B2))&gt;0</formula>
    </cfRule>
  </conditionalFormatting>
  <conditionalFormatting sqref="B2">
    <cfRule type="containsBlanks" dxfId="30" priority="36">
      <formula>LEN(TRIM(B2))=0</formula>
    </cfRule>
  </conditionalFormatting>
  <conditionalFormatting sqref="BM27:BV38">
    <cfRule type="notContainsBlanks" dxfId="29" priority="34">
      <formula>LEN(TRIM(BM27))&gt;0</formula>
    </cfRule>
  </conditionalFormatting>
  <conditionalFormatting sqref="AK26:BD26">
    <cfRule type="notContainsBlanks" dxfId="28" priority="30">
      <formula>LEN(TRIM(AK26))&gt;0</formula>
    </cfRule>
  </conditionalFormatting>
  <conditionalFormatting sqref="C26:E26">
    <cfRule type="notContainsBlanks" dxfId="27" priority="54">
      <formula>LEN(TRIM(C26))&gt;0</formula>
    </cfRule>
  </conditionalFormatting>
  <conditionalFormatting sqref="C26">
    <cfRule type="containsBlanks" dxfId="26" priority="32">
      <formula>LEN(TRIM(C26))=0</formula>
    </cfRule>
  </conditionalFormatting>
  <conditionalFormatting sqref="D26">
    <cfRule type="containsBlanks" dxfId="25" priority="29">
      <formula>LEN(TRIM(D26))=0</formula>
    </cfRule>
  </conditionalFormatting>
  <conditionalFormatting sqref="E26">
    <cfRule type="containsBlanks" dxfId="24" priority="28">
      <formula>LEN(TRIM(E26))=0</formula>
    </cfRule>
  </conditionalFormatting>
  <conditionalFormatting sqref="F26:AJ26">
    <cfRule type="notContainsBlanks" dxfId="23" priority="53">
      <formula>LEN(TRIM(F26))&gt;0</formula>
    </cfRule>
  </conditionalFormatting>
  <conditionalFormatting sqref="F26:AJ26">
    <cfRule type="containsBlanks" dxfId="22" priority="24">
      <formula>LEN(TRIM(F26))=0</formula>
    </cfRule>
  </conditionalFormatting>
  <conditionalFormatting sqref="B26">
    <cfRule type="notContainsBlanks" dxfId="21" priority="52">
      <formula>LEN(TRIM(B26))&gt;0</formula>
    </cfRule>
  </conditionalFormatting>
  <conditionalFormatting sqref="B26">
    <cfRule type="containsBlanks" dxfId="20" priority="23">
      <formula>LEN(TRIM(B26))=0</formula>
    </cfRule>
  </conditionalFormatting>
  <conditionalFormatting sqref="BM48:BV57">
    <cfRule type="notContainsBlanks" dxfId="19" priority="21">
      <formula>LEN(TRIM(BM48))&gt;0</formula>
    </cfRule>
  </conditionalFormatting>
  <conditionalFormatting sqref="AK47:BD47">
    <cfRule type="notContainsBlanks" dxfId="18" priority="17">
      <formula>LEN(TRIM(AK47))&gt;0</formula>
    </cfRule>
  </conditionalFormatting>
  <conditionalFormatting sqref="C47:E47">
    <cfRule type="notContainsBlanks" dxfId="17" priority="56">
      <formula>LEN(TRIM(C47))&gt;0</formula>
    </cfRule>
  </conditionalFormatting>
  <conditionalFormatting sqref="C47">
    <cfRule type="containsBlanks" dxfId="16" priority="19">
      <formula>LEN(TRIM(C47))=0</formula>
    </cfRule>
  </conditionalFormatting>
  <conditionalFormatting sqref="D47">
    <cfRule type="containsBlanks" dxfId="15" priority="16">
      <formula>LEN(TRIM(D47))=0</formula>
    </cfRule>
  </conditionalFormatting>
  <conditionalFormatting sqref="E47">
    <cfRule type="containsBlanks" dxfId="14" priority="15">
      <formula>LEN(TRIM(E47))=0</formula>
    </cfRule>
  </conditionalFormatting>
  <conditionalFormatting sqref="F47:AJ47">
    <cfRule type="notContainsBlanks" dxfId="13" priority="57">
      <formula>LEN(TRIM(F47))&gt;0</formula>
    </cfRule>
  </conditionalFormatting>
  <conditionalFormatting sqref="F47:AJ47">
    <cfRule type="containsBlanks" dxfId="12" priority="11">
      <formula>LEN(TRIM(F47))=0</formula>
    </cfRule>
  </conditionalFormatting>
  <conditionalFormatting sqref="B47">
    <cfRule type="notContainsBlanks" dxfId="11" priority="55">
      <formula>LEN(TRIM(B47))&gt;0</formula>
    </cfRule>
  </conditionalFormatting>
  <conditionalFormatting sqref="B47">
    <cfRule type="containsBlanks" dxfId="10" priority="10">
      <formula>LEN(TRIM(B47))=0</formula>
    </cfRule>
  </conditionalFormatting>
  <conditionalFormatting sqref="C27:BL38">
    <cfRule type="notContainsBlanks" dxfId="9" priority="8">
      <formula>LEN(TRIM(C27))&gt;0</formula>
    </cfRule>
  </conditionalFormatting>
  <conditionalFormatting sqref="C27:BL38">
    <cfRule type="notContainsBlanks" dxfId="8" priority="7">
      <formula>LEN(TRIM(C27))&gt;0</formula>
    </cfRule>
  </conditionalFormatting>
  <conditionalFormatting sqref="C48:BL57">
    <cfRule type="notContainsBlanks" dxfId="7" priority="6">
      <formula>LEN(TRIM(C48))&gt;0</formula>
    </cfRule>
  </conditionalFormatting>
  <conditionalFormatting sqref="C48:BL57">
    <cfRule type="notContainsBlanks" dxfId="6" priority="5">
      <formula>LEN(TRIM(C48))&gt;0</formula>
    </cfRule>
  </conditionalFormatting>
  <conditionalFormatting sqref="B37:B38">
    <cfRule type="notContainsBlanks" dxfId="5" priority="4">
      <formula>LEN(TRIM(B37))&gt;0</formula>
    </cfRule>
  </conditionalFormatting>
  <conditionalFormatting sqref="B37:B38">
    <cfRule type="notContainsBlanks" dxfId="4" priority="3">
      <formula>LEN(TRIM(B37))&gt;0</formula>
    </cfRule>
  </conditionalFormatting>
  <conditionalFormatting sqref="AJ2:BF2">
    <cfRule type="notContainsBlanks" dxfId="3" priority="2">
      <formula>LEN(TRIM(AJ2))&gt;0</formula>
    </cfRule>
  </conditionalFormatting>
  <conditionalFormatting sqref="AJ2:BF2">
    <cfRule type="containsBlanks" dxfId="2" priority="1">
      <formula>LEN(TRIM(AJ2))=0</formula>
    </cfRule>
  </conditionalFormatting>
  <pageMargins left="0.7" right="0.7" top="0.75" bottom="0.75" header="0.3" footer="0.3"/>
  <pageSetup paperSize="9"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A891671514F904394E8E5A9ED3F0D51" ma:contentTypeVersion="2" ma:contentTypeDescription="Crear nuevo documento." ma:contentTypeScope="" ma:versionID="e747a77e5547b196afb88851636edccc">
  <xsd:schema xmlns:xsd="http://www.w3.org/2001/XMLSchema" xmlns:xs="http://www.w3.org/2001/XMLSchema" xmlns:p="http://schemas.microsoft.com/office/2006/metadata/properties" xmlns:ns2="f0ab1ae3-af08-4c0e-8a0d-468fa183358c" targetNamespace="http://schemas.microsoft.com/office/2006/metadata/properties" ma:root="true" ma:fieldsID="1e2a83ee665c08e686308b48b883b5c5" ns2:_="">
    <xsd:import namespace="f0ab1ae3-af08-4c0e-8a0d-468fa183358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b1ae3-af08-4c0e-8a0d-468fa18335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P o w e r P i v o t V e r s i o n " > < C u s t o m C o n t e n t > < ! [ C D A T A [ 2 0 1 5 . 1 3 0 . 1 6 0 5 . 1 9 9 ] ] > < / C u s t o m C o n t e n t > < / G e m i n i > 
</file>

<file path=customXml/item11.xml>��< ? x m l   v e r s i o n = " 1 . 0 "   e n c o d i n g = " U T F - 1 6 " ? > < G e m i n i   x m l n s = " h t t p : / / g e m i n i / p i v o t c u s t o m i z a t i o n / C l i e n t W i n d o w X M L " > < C u s t o m C o n t e n t > < ! [ C D A T A [ T a b l e 1 ] ] > < / 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 2 0 2 1 - 1 0 - 0 4 T 1 9 : 1 2 : 3 8 . 4 5 4 0 5 5 2 + 0 2 : 0 0 < / L a s t P r o c e s s e d T i m e > < / D a t a M o d e l i n g S a n d b o x . S e r i a l i z e d S a n d b o x E r r o r C a c h e > ] ] > < / C u s t o m C o n t e n t > < / G e m i n i > 
</file>

<file path=customXml/item13.xml><?xml version="1.0" encoding="utf-8"?>
<?mso-contentType ?>
<FormTemplates xmlns="http://schemas.microsoft.com/sharepoint/v3/contenttype/forms">
  <Display>DocumentLibraryForm</Display>
  <Edit>DocumentLibraryForm</Edit>
  <New>DocumentLibraryForm</New>
</FormTemplates>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 L i s t a _ P u e s t o s 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 L i s t a _ P u e s t o s 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 C o l u m n s \ N � m e r o   d e   e m p l e a d o < / K e y > < / D i a g r a m O b j e c t K e y > < D i a g r a m O b j e c t K e y > < K e y > C o l u m n s \ T � t u l o   d e l   P u e s t o < / K e y > < / D i a g r a m O b j e c t K e y > < D i a g r a m O b j e c t K e y > < K e y > C o l u m n s \ C o m p a � � a < / K e y > < / D i a g r a m O b j e c t K e y > < D i a g r a m O b j e c t K e y > < K e y > C o l u m n s \ � r e a < / K e y > < / D i a g r a m O b j e c t K e y > < D i a g r a m O b j e c t K e y > < K e y > C o l u m n s \ D e p a r t a m e n t o   /   Z o n a < / K e y > < / D i a g r a m O b j e c t K e y > < D i a g r a m O b j e c t K e y > < K e y > C o l u m n s \ O f i c i n a < / K e y > < / D i a g r a m O b j e c t K e y > < D i a g r a m O b j e c t K e y > < K e y > C o l u m n s \ R e p o r t e < / K e y > < / D i a g r a m O b j e c t K e y > < D i a g r a m O b j e c t K e y > < K e y > C o l u m n s \ N o m b r e   d e l   e m p l e a d o < / K e y > < / D i a g r a m O b j e c t K e y > < D i a g r a m O b j e c t K e y > < K e y > C o l u m n s \ P u e s t o   +   P u n t o s < / K e y > < / D i a g r a m O b j e c t K e y > < D i a g r a m O b j e c t K e y > < K e y > C o l u m n s \ N I V E L   P u e s t o < / K e y > < / D i a g r a m O b j e c t K e y > < D i a g r a m O b j e c t K e y > < K e y > C o l u m n s \ V A L O R A C I � N   D E L   P U E S T O < / K e y > < / D i a g r a m O b j e c t K e y > < D i a g r a m O b j e c t K e y > < K e y > C o l u m n s \ N i v e l . F 1 < / K e y > < / D i a g r a m O b j e c t K e y > < D i a g r a m O b j e c t K e y > < K e y > C o l u m n s \ 5 .   P O L I V A L E N C I A   O   D E F I N I C I � N   E X T E N S A   D E   O B L I G A C I O N E S < / K e y > < / D i a g r a m O b j e c t K e y > < D i a g r a m O b j e c t K e y > < K e y > C o l u m n s \ N i v e l . F 2 < / K e y > < / D i a g r a m O b j e c t K e y > < D i a g r a m O b j e c t K e y > < K e y > C o l u m n s \ P o s i c i � n   y   p o s t u r a s   f o r z a d a s < / K e y > < / D i a g r a m O b j e c t K e y > < D i a g r a m O b j e c t K e y > < K e y > C o l u m n s \ N i v e l . F 3 < / K e y > < / D i a g r a m O b j e c t K e y > < D i a g r a m O b j e c t K e y > < K e y > C o l u m n s \ M o v i m i e n t o s   r e p e t i t i v o s < / K e y > < / D i a g r a m O b j e c t K e y > < D i a g r a m O b j e c t K e y > < K e y > C o l u m n s \ N i v e l . F 2 3 < / K e y > < / D i a g r a m O b j e c t K e y > < D i a g r a m O b j e c t K e y > < K e y > C o l u m n s \ O t r o s   t i p o s   d e   e s f u e r z o   f � s i c o < / K e y > < / D i a g r a m O b j e c t K e y > < D i a g r a m O b j e c t K e y > < K e y > C o l u m n s \ N i v e l . F 3 2 < / K e y > < / D i a g r a m O b j e c t K e y > < D i a g r a m O b j e c t K e y > < K e y > C o l u m n s \ 9 .   E S F U E R Z O   M E N T A L < / K e y > < / D i a g r a m O b j e c t K e y > < D i a g r a m O b j e c t K e y > < K e y > C o l u m n s \ N i v e l . F 3 3 < / K e y > < / D i a g r a m O b j e c t K e y > < D i a g r a m O b j e c t K e y > < K e y > C o l u m n s \ 1 0 .   E S F U E R Z O   V I S U A L < / K e y > < / D i a g r a m O b j e c t K e y > < D i a g r a m O b j e c t K e y > < K e y > C o l u m n s \ N i v e l . F 3 4 < / K e y > < / D i a g r a m O b j e c t K e y > < D i a g r a m O b j e c t K e y > < K e y > C o l u m n s \ 1 1 .   E S F U E R Z O   A U D I T I V O < / K e y > < / D i a g r a m O b j e c t K e y > < D i a g r a m O b j e c t K e y > < K e y > C o l u m n s \ N i v e l . F 3 5 < / K e y > < / D i a g r a m O b j e c t K e y > < D i a g r a m O b j e c t K e y > < K e y > C o l u m n s \ 1 2 .   E S F U E R Z O   E M O C I O N A L < / K e y > < / D i a g r a m O b j e c t K e y > < D i a g r a m O b j e c t K e y > < K e y > C o l u m n s \ N i v e l . F 3 6 < / K e y > < / D i a g r a m O b j e c t K e y > < D i a g r a m O b j e c t K e y > < K e y > C o l u m n s \ R e s p o n s a b i l i d a d   d e   o r g a n i z a c i � n   y   c o o r d i n a c i � n < / K e y > < / D i a g r a m O b j e c t K e y > < D i a g r a m O b j e c t K e y > < K e y > C o l u m n s \ N i v e l . F 3 7 < / K e y > < / D i a g r a m O b j e c t K e y > < D i a g r a m O b j e c t K e y > < K e y > C o l u m n s \ R e s p o n s a b i l i d a d   d e   s u p e r v i s i � n   d e   r e s u l t a d o s   y   c a l i d a d < / K e y > < / D i a g r a m O b j e c t K e y > < D i a g r a m O b j e c t K e y > < K e y > C o l u m n s \ N i v e l . F 3 8 < / K e y > < / D i a g r a m O b j e c t K e y > < D i a g r a m O b j e c t K e y > < K e y > C o l u m n s \ R e s p o n s a b i l i d a d   s o b r e   e l   b i e n e s t a r   d e   l a s   p e r s o n a s < / K e y > < / D i a g r a m O b j e c t K e y > < D i a g r a m O b j e c t K e y > < K e y > C o l u m n s \ N i v e l . F 3 9 < / K e y > < / D i a g r a m O b j e c t K e y > < D i a g r a m O b j e c t K e y > < K e y > C o l u m n s \ R e s p o n s a b i l i d a d   e c o n � m i c a < / K e y > < / D i a g r a m O b j e c t K e y > < D i a g r a m O b j e c t K e y > < K e y > C o l u m n s \ N i v e l . F 3 1 0 < / K e y > < / D i a g r a m O b j e c t K e y > < D i a g r a m O b j e c t K e y > < K e y > C o l u m n s \ R e s p o n s a b i l i d a d   s o b r e   i n f o r m a c i � n   c o n f i d e n c i a l < / K e y > < / D i a g r a m O b j e c t K e y > < D i a g r a m O b j e c t K e y > < K e y > C o l u m n s \ N i v e l . F 3 1 1 < / K e y > < / D i a g r a m O b j e c t K e y > < D i a g r a m O b j e c t K e y > < K e y > C o l u m n s \ 1 5 .   A U T O N O M � A < / K e y > < / D i a g r a m O b j e c t K e y > < D i a g r a m O b j e c t K e y > < K e y > C o l u m n s \ N i v e l . F 3 1 2 < / K e y > < / D i a g r a m O b j e c t K e y > < D i a g r a m O b j e c t K e y > < K e y > C o l u m n s \ A . 4 )   O T R O S < / K e y > < / D i a g r a m O b j e c t K e y > < D i a g r a m O b j e c t K e y > < K e y > C o l u m n s \ N i v e l . F 3 1 3 < / K e y > < / D i a g r a m O b j e c t K e y > < D i a g r a m O b j e c t K e y > < K e y > C o l u m n s \ B )   E N S E � A N Z A   R E G L A D A < / K e y > < / D i a g r a m O b j e c t K e y > < D i a g r a m O b j e c t K e y > < K e y > C o l u m n s \ N i v e l . F 3 1 4 < / K e y > < / D i a g r a m O b j e c t K e y > < D i a g r a m O b j e c t K e y > < K e y > C o l u m n s \ E q u i p o s   y   M � q u i n a s < / K e y > < / D i a g r a m O b j e c t K e y > < D i a g r a m O b j e c t K e y > < K e y > C o l u m n s \ N i v e l . F 3 1 5 < / K e y > < / D i a g r a m O b j e c t K e y > < D i a g r a m O b j e c t K e y > < K e y > C o l u m n s \ L e c t u r a   y   c o m p r e n s i � n < / K e y > < / D i a g r a m O b j e c t K e y > < D i a g r a m O b j e c t K e y > < K e y > C o l u m n s \ N i v e l . F 3 1 6 < / K e y > < / D i a g r a m O b j e c t K e y > < D i a g r a m O b j e c t K e y > < K e y > C o l u m n s \ C o m p e t e n c i a s   d i g i t a l e s < / K e y > < / D i a g r a m O b j e c t K e y > < D i a g r a m O b j e c t K e y > < K e y > C o l u m n s \ N i v e l . F 3 1 7 < / K e y > < / D i a g r a m O b j e c t K e y > < D i a g r a m O b j e c t K e y > < K e y > C o l u m n s \ O t r a s   c u l t u r a s < / K e y > < / D i a g r a m O b j e c t K e y > < D i a g r a m O b j e c t K e y > < K e y > C o l u m n s \ N i v e l . F 3 1 8 < / K e y > < / D i a g r a m O b j e c t K e y > < D i a g r a m O b j e c t K e y > < K e y > C o l u m n s \ C o n o c i m i e n t o   o   d o m i n i o   d e   i d i o m a   e x t r a n j e r o < / K e y > < / D i a g r a m O b j e c t K e y > < D i a g r a m O b j e c t K e y > < K e y > C o l u m n s \ N i v e l . F 3 1 9 < / K e y > < / D i a g r a m O b j e c t K e y > < D i a g r a m O b j e c t K e y > < K e y > C o l u m n s \ F o r m a c i � n   n o   r e g l a d a < / K e y > < / D i a g r a m O b j e c t K e y > < D i a g r a m O b j e c t K e y > < K e y > C o l u m n s \ N i v e l . F 3 2 0 < / K e y > < / D i a g r a m O b j e c t K e y > < D i a g r a m O b j e c t K e y > < K e y > C o l u m n s \ E x p e r i e n c i a < / K e y > < / D i a g r a m O b j e c t K e y > < D i a g r a m O b j e c t K e y > < K e y > C o l u m n s \ N i v e l . F 3 2 1 < / K e y > < / D i a g r a m O b j e c t K e y > < D i a g r a m O b j e c t K e y > < K e y > C o l u m n s \ A c t u a l i z a c i � n   d e   c o n o c i m i e n t o s < / K e y > < / D i a g r a m O b j e c t K e y > < D i a g r a m O b j e c t K e y > < K e y > C o l u m n s \ N i v e l . F 3 2 2 < / K e y > < / D i a g r a m O b j e c t K e y > < D i a g r a m O b j e c t K e y > < K e y > C o l u m n s \ D e s t r e z a < / K e y > < / D i a g r a m O b j e c t K e y > < D i a g r a m O b j e c t K e y > < K e y > C o l u m n s \ N i v e l . F 3 2 3 < / K e y > < / D i a g r a m O b j e c t K e y > < D i a g r a m O b j e c t K e y > < K e y > C o l u m n s \ M i n u c i o s i d a d < / K e y > < / D i a g r a m O b j e c t K e y > < D i a g r a m O b j e c t K e y > < K e y > C o l u m n s \ N i v e l . F 3 2 4 < / K e y > < / D i a g r a m O b j e c t K e y > < D i a g r a m O b j e c t K e y > < K e y > C o l u m n s \ A p t i t u d e s   s e n s o r i a l e s < / K e y > < / D i a g r a m O b j e c t K e y > < D i a g r a m O b j e c t K e y > < K e y > C o l u m n s \ N i v e l . F 3 2 5 < / K e y > < / D i a g r a m O b j e c t K e y > < D i a g r a m O b j e c t K e y > < K e y > C o l u m n s \ C a p a c i d a d   p a r a   p l a n t e a r   s o l u c i o n e s < / K e y > < / D i a g r a m O b j e c t K e y > < D i a g r a m O b j e c t K e y > < K e y > C o l u m n s \ N i v e l . F 3 2 6 < / K e y > < / D i a g r a m O b j e c t K e y > < D i a g r a m O b j e c t K e y > < K e y > C o l u m n s \ C r e a t i v i d a d < / K e y > < / D i a g r a m O b j e c t K e y > < D i a g r a m O b j e c t K e y > < K e y > C o l u m n s \ N i v e l . F 3 2 7 < / K e y > < / D i a g r a m O b j e c t K e y > < D i a g r a m O b j e c t K e y > < K e y > C o l u m n s \ C a p a c i d a d   c o m u n i c a t i v a < / K e y > < / D i a g r a m O b j e c t K e y > < D i a g r a m O b j e c t K e y > < K e y > C o l u m n s \ N i v e l . F 3 2 8 < / K e y > < / D i a g r a m O b j e c t K e y > < D i a g r a m O b j e c t K e y > < K e y > C o l u m n s \ C a p a c i d a d   e m o c i o n a l < / K e y > < / D i a g r a m O b j e c t K e y > < D i a g r a m O b j e c t K e y > < K e y > C o l u m n s \ N i v e l . F 3 2 9 < / K e y > < / D i a g r a m O b j e c t K e y > < D i a g r a m O b j e c t K e y > < K e y > C o l u m n s \ C a p a c i d a d   d e   r e s o l u c i � n   d e   c o n f l i c t o s < / K e y > < / D i a g r a m O b j e c t K e y > < D i a g r a m O b j e c t K e y > < K e y > C o l u m n s \ N i v e l . F 3 3 0 < / K e y > < / D i a g r a m O b j e c t K e y > < D i a g r a m O b j e c t K e y > < K e y > C o l u m n s \ C . 3 )   O T R O S < / K e y > < / D i a g r a m O b j e c t K e y > < D i a g r a m O b j e c t K e y > < K e y > C o l u m n s \ N i v e l . F 3 3 1 < / K e y > < / D i a g r a m O b j e c t K e y > < D i a g r a m O b j e c t K e y > < K e y > C o l u m n s \ C o n d i c i o n e s   f � s i c a s < / K e y > < / D i a g r a m O b j e c t K e y > < D i a g r a m O b j e c t K e y > < K e y > C o l u m n s \ N i v e l . F 3 3 2 < / K e y > < / D i a g r a m O b j e c t K e y > < D i a g r a m O b j e c t K e y > < K e y > C o l u m n s \ C o n d i c i o n e s   p s i c o s o c i a l e s < / K e y > < / D i a g r a m O b j e c t K e y > < D i a g r a m O b j e c t K e y > < K e y > C o l u m n s \ N i v e l . F 3 3 3 < / K e y > < / D i a g r a m O b j e c t K e y > < D i a g r a m O b j e c t K e y > < K e y > C o l u m n s \ H o r a r i o s ,   d e s c a n s o s   y   v a c a c i o n e s < / K e y > < / D i a g r a m O b j e c t K e y > < D i a g r a m O b j e c t K e y > < K e y > C o l u m n s \ N i v e l . F 3 3 4 < / K e y > < / D i a g r a m O b j e c t K e y > < D i a g r a m O b j e c t K e y > < K e y > C o l u m n s \ D e s p l a z a m i e n t o s   y   v i a j e s < / K e y > < / D i a g r a m O b j e c t K e y > < D i a g r a m O b j e c t K e y > < K e y > C o l u m n s \ N i v e l . F 3 3 5 < / K e y > < / D i a g r a m O b j e c t K e y > < D i a g r a m O b j e c t K e y > < K e y > C o l u m n s \ D . 3 )   O T R O S 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 C o l u m n s \ N � m e r o   d e   e m p l e a d o < / K e y > < / a : K e y > < a : V a l u e   i : t y p e = " M e a s u r e G r i d N o d e V i e w S t a t e " > < L a y e d O u t > t r u e < / L a y e d O u t > < / a : V a l u e > < / a : K e y V a l u e O f D i a g r a m O b j e c t K e y a n y T y p e z b w N T n L X > < a : K e y V a l u e O f D i a g r a m O b j e c t K e y a n y T y p e z b w N T n L X > < a : K e y > < K e y > C o l u m n s \ T � t u l o   d e l   P u e s t o < / K e y > < / a : K e y > < a : V a l u e   i : t y p e = " M e a s u r e G r i d N o d e V i e w S t a t e " > < C o l u m n > 1 < / C o l u m n > < L a y e d O u t > t r u e < / L a y e d O u t > < / a : V a l u e > < / a : K e y V a l u e O f D i a g r a m O b j e c t K e y a n y T y p e z b w N T n L X > < a : K e y V a l u e O f D i a g r a m O b j e c t K e y a n y T y p e z b w N T n L X > < a : K e y > < K e y > C o l u m n s \ C o m p a � � a < / K e y > < / a : K e y > < a : V a l u e   i : t y p e = " M e a s u r e G r i d N o d e V i e w S t a t e " > < C o l u m n > 2 < / C o l u m n > < L a y e d O u t > t r u e < / L a y e d O u t > < / a : V a l u e > < / a : K e y V a l u e O f D i a g r a m O b j e c t K e y a n y T y p e z b w N T n L X > < a : K e y V a l u e O f D i a g r a m O b j e c t K e y a n y T y p e z b w N T n L X > < a : K e y > < K e y > C o l u m n s \ � r e a < / K e y > < / a : K e y > < a : V a l u e   i : t y p e = " M e a s u r e G r i d N o d e V i e w S t a t e " > < C o l u m n > 3 < / C o l u m n > < L a y e d O u t > t r u e < / L a y e d O u t > < / a : V a l u e > < / a : K e y V a l u e O f D i a g r a m O b j e c t K e y a n y T y p e z b w N T n L X > < a : K e y V a l u e O f D i a g r a m O b j e c t K e y a n y T y p e z b w N T n L X > < a : K e y > < K e y > C o l u m n s \ D e p a r t a m e n t o   /   Z o n a < / K e y > < / a : K e y > < a : V a l u e   i : t y p e = " M e a s u r e G r i d N o d e V i e w S t a t e " > < C o l u m n > 4 < / C o l u m n > < L a y e d O u t > t r u e < / L a y e d O u t > < / a : V a l u e > < / a : K e y V a l u e O f D i a g r a m O b j e c t K e y a n y T y p e z b w N T n L X > < a : K e y V a l u e O f D i a g r a m O b j e c t K e y a n y T y p e z b w N T n L X > < a : K e y > < K e y > C o l u m n s \ O f i c i n a < / K e y > < / a : K e y > < a : V a l u e   i : t y p e = " M e a s u r e G r i d N o d e V i e w S t a t e " > < C o l u m n > 5 < / C o l u m n > < L a y e d O u t > t r u e < / L a y e d O u t > < / a : V a l u e > < / a : K e y V a l u e O f D i a g r a m O b j e c t K e y a n y T y p e z b w N T n L X > < a : K e y V a l u e O f D i a g r a m O b j e c t K e y a n y T y p e z b w N T n L X > < a : K e y > < K e y > C o l u m n s \ R e p o r t e < / K e y > < / a : K e y > < a : V a l u e   i : t y p e = " M e a s u r e G r i d N o d e V i e w S t a t e " > < C o l u m n > 6 < / C o l u m n > < L a y e d O u t > t r u e < / L a y e d O u t > < / a : V a l u e > < / a : K e y V a l u e O f D i a g r a m O b j e c t K e y a n y T y p e z b w N T n L X > < a : K e y V a l u e O f D i a g r a m O b j e c t K e y a n y T y p e z b w N T n L X > < a : K e y > < K e y > C o l u m n s \ N o m b r e   d e l   e m p l e a d o < / K e y > < / a : K e y > < a : V a l u e   i : t y p e = " M e a s u r e G r i d N o d e V i e w S t a t e " > < C o l u m n > 7 < / C o l u m n > < L a y e d O u t > t r u e < / L a y e d O u t > < / a : V a l u e > < / a : K e y V a l u e O f D i a g r a m O b j e c t K e y a n y T y p e z b w N T n L X > < a : K e y V a l u e O f D i a g r a m O b j e c t K e y a n y T y p e z b w N T n L X > < a : K e y > < K e y > C o l u m n s \ P u e s t o   +   P u n t o s < / K e y > < / a : K e y > < a : V a l u e   i : t y p e = " M e a s u r e G r i d N o d e V i e w S t a t e " > < C o l u m n > 8 < / C o l u m n > < L a y e d O u t > t r u e < / L a y e d O u t > < / a : V a l u e > < / a : K e y V a l u e O f D i a g r a m O b j e c t K e y a n y T y p e z b w N T n L X > < a : K e y V a l u e O f D i a g r a m O b j e c t K e y a n y T y p e z b w N T n L X > < a : K e y > < K e y > C o l u m n s \ N I V E L   P u e s t o < / K e y > < / a : K e y > < a : V a l u e   i : t y p e = " M e a s u r e G r i d N o d e V i e w S t a t e " > < C o l u m n > 9 < / C o l u m n > < L a y e d O u t > t r u e < / L a y e d O u t > < / a : V a l u e > < / a : K e y V a l u e O f D i a g r a m O b j e c t K e y a n y T y p e z b w N T n L X > < a : K e y V a l u e O f D i a g r a m O b j e c t K e y a n y T y p e z b w N T n L X > < a : K e y > < K e y > C o l u m n s \ V A L O R A C I � N   D E L   P U E S T O < / K e y > < / a : K e y > < a : V a l u e   i : t y p e = " M e a s u r e G r i d N o d e V i e w S t a t e " > < C o l u m n > 1 0 < / C o l u m n > < L a y e d O u t > t r u e < / L a y e d O u t > < / a : V a l u e > < / a : K e y V a l u e O f D i a g r a m O b j e c t K e y a n y T y p e z b w N T n L X > < a : K e y V a l u e O f D i a g r a m O b j e c t K e y a n y T y p e z b w N T n L X > < a : K e y > < K e y > C o l u m n s \ N i v e l . F 1 < / K e y > < / a : K e y > < a : V a l u e   i : t y p e = " M e a s u r e G r i d N o d e V i e w S t a t e " > < C o l u m n > 1 1 < / C o l u m n > < L a y e d O u t > t r u e < / L a y e d O u t > < / a : V a l u e > < / a : K e y V a l u e O f D i a g r a m O b j e c t K e y a n y T y p e z b w N T n L X > < a : K e y V a l u e O f D i a g r a m O b j e c t K e y a n y T y p e z b w N T n L X > < a : K e y > < K e y > C o l u m n s \ 5 .   P O L I V A L E N C I A   O   D E F I N I C I � N   E X T E N S A   D E   O B L I G A C I O N E S < / K e y > < / a : K e y > < a : V a l u e   i : t y p e = " M e a s u r e G r i d N o d e V i e w S t a t e " > < C o l u m n > 1 2 < / C o l u m n > < L a y e d O u t > t r u e < / L a y e d O u t > < / a : V a l u e > < / a : K e y V a l u e O f D i a g r a m O b j e c t K e y a n y T y p e z b w N T n L X > < a : K e y V a l u e O f D i a g r a m O b j e c t K e y a n y T y p e z b w N T n L X > < a : K e y > < K e y > C o l u m n s \ N i v e l . F 2 < / K e y > < / a : K e y > < a : V a l u e   i : t y p e = " M e a s u r e G r i d N o d e V i e w S t a t e " > < C o l u m n > 1 3 < / C o l u m n > < L a y e d O u t > t r u e < / L a y e d O u t > < / a : V a l u e > < / a : K e y V a l u e O f D i a g r a m O b j e c t K e y a n y T y p e z b w N T n L X > < a : K e y V a l u e O f D i a g r a m O b j e c t K e y a n y T y p e z b w N T n L X > < a : K e y > < K e y > C o l u m n s \ P o s i c i � n   y   p o s t u r a s   f o r z a d a s < / K e y > < / a : K e y > < a : V a l u e   i : t y p e = " M e a s u r e G r i d N o d e V i e w S t a t e " > < C o l u m n > 1 4 < / C o l u m n > < L a y e d O u t > t r u e < / L a y e d O u t > < / a : V a l u e > < / a : K e y V a l u e O f D i a g r a m O b j e c t K e y a n y T y p e z b w N T n L X > < a : K e y V a l u e O f D i a g r a m O b j e c t K e y a n y T y p e z b w N T n L X > < a : K e y > < K e y > C o l u m n s \ N i v e l . F 3 < / K e y > < / a : K e y > < a : V a l u e   i : t y p e = " M e a s u r e G r i d N o d e V i e w S t a t e " > < C o l u m n > 1 5 < / C o l u m n > < L a y e d O u t > t r u e < / L a y e d O u t > < / a : V a l u e > < / a : K e y V a l u e O f D i a g r a m O b j e c t K e y a n y T y p e z b w N T n L X > < a : K e y V a l u e O f D i a g r a m O b j e c t K e y a n y T y p e z b w N T n L X > < a : K e y > < K e y > C o l u m n s \ M o v i m i e n t o s   r e p e t i t i v o s < / K e y > < / a : K e y > < a : V a l u e   i : t y p e = " M e a s u r e G r i d N o d e V i e w S t a t e " > < C o l u m n > 1 6 < / C o l u m n > < L a y e d O u t > t r u e < / L a y e d O u t > < / a : V a l u e > < / a : K e y V a l u e O f D i a g r a m O b j e c t K e y a n y T y p e z b w N T n L X > < a : K e y V a l u e O f D i a g r a m O b j e c t K e y a n y T y p e z b w N T n L X > < a : K e y > < K e y > C o l u m n s \ N i v e l . F 2 3 < / K e y > < / a : K e y > < a : V a l u e   i : t y p e = " M e a s u r e G r i d N o d e V i e w S t a t e " > < C o l u m n > 1 7 < / C o l u m n > < L a y e d O u t > t r u e < / L a y e d O u t > < / a : V a l u e > < / a : K e y V a l u e O f D i a g r a m O b j e c t K e y a n y T y p e z b w N T n L X > < a : K e y V a l u e O f D i a g r a m O b j e c t K e y a n y T y p e z b w N T n L X > < a : K e y > < K e y > C o l u m n s \ O t r o s   t i p o s   d e   e s f u e r z o   f � s i c o < / K e y > < / a : K e y > < a : V a l u e   i : t y p e = " M e a s u r e G r i d N o d e V i e w S t a t e " > < C o l u m n > 1 8 < / C o l u m n > < L a y e d O u t > t r u e < / L a y e d O u t > < / a : V a l u e > < / a : K e y V a l u e O f D i a g r a m O b j e c t K e y a n y T y p e z b w N T n L X > < a : K e y V a l u e O f D i a g r a m O b j e c t K e y a n y T y p e z b w N T n L X > < a : K e y > < K e y > C o l u m n s \ N i v e l . F 3 2 < / K e y > < / a : K e y > < a : V a l u e   i : t y p e = " M e a s u r e G r i d N o d e V i e w S t a t e " > < C o l u m n > 1 9 < / C o l u m n > < L a y e d O u t > t r u e < / L a y e d O u t > < / a : V a l u e > < / a : K e y V a l u e O f D i a g r a m O b j e c t K e y a n y T y p e z b w N T n L X > < a : K e y V a l u e O f D i a g r a m O b j e c t K e y a n y T y p e z b w N T n L X > < a : K e y > < K e y > C o l u m n s \ 9 .   E S F U E R Z O   M E N T A L < / K e y > < / a : K e y > < a : V a l u e   i : t y p e = " M e a s u r e G r i d N o d e V i e w S t a t e " > < C o l u m n > 2 0 < / C o l u m n > < L a y e d O u t > t r u e < / L a y e d O u t > < / a : V a l u e > < / a : K e y V a l u e O f D i a g r a m O b j e c t K e y a n y T y p e z b w N T n L X > < a : K e y V a l u e O f D i a g r a m O b j e c t K e y a n y T y p e z b w N T n L X > < a : K e y > < K e y > C o l u m n s \ N i v e l . F 3 3 < / K e y > < / a : K e y > < a : V a l u e   i : t y p e = " M e a s u r e G r i d N o d e V i e w S t a t e " > < C o l u m n > 2 1 < / C o l u m n > < L a y e d O u t > t r u e < / L a y e d O u t > < / a : V a l u e > < / a : K e y V a l u e O f D i a g r a m O b j e c t K e y a n y T y p e z b w N T n L X > < a : K e y V a l u e O f D i a g r a m O b j e c t K e y a n y T y p e z b w N T n L X > < a : K e y > < K e y > C o l u m n s \ 1 0 .   E S F U E R Z O   V I S U A L < / K e y > < / a : K e y > < a : V a l u e   i : t y p e = " M e a s u r e G r i d N o d e V i e w S t a t e " > < C o l u m n > 2 2 < / C o l u m n > < L a y e d O u t > t r u e < / L a y e d O u t > < / a : V a l u e > < / a : K e y V a l u e O f D i a g r a m O b j e c t K e y a n y T y p e z b w N T n L X > < a : K e y V a l u e O f D i a g r a m O b j e c t K e y a n y T y p e z b w N T n L X > < a : K e y > < K e y > C o l u m n s \ N i v e l . F 3 4 < / K e y > < / a : K e y > < a : V a l u e   i : t y p e = " M e a s u r e G r i d N o d e V i e w S t a t e " > < C o l u m n > 2 3 < / C o l u m n > < L a y e d O u t > t r u e < / L a y e d O u t > < / a : V a l u e > < / a : K e y V a l u e O f D i a g r a m O b j e c t K e y a n y T y p e z b w N T n L X > < a : K e y V a l u e O f D i a g r a m O b j e c t K e y a n y T y p e z b w N T n L X > < a : K e y > < K e y > C o l u m n s \ 1 1 .   E S F U E R Z O   A U D I T I V O < / K e y > < / a : K e y > < a : V a l u e   i : t y p e = " M e a s u r e G r i d N o d e V i e w S t a t e " > < C o l u m n > 2 4 < / C o l u m n > < L a y e d O u t > t r u e < / L a y e d O u t > < / a : V a l u e > < / a : K e y V a l u e O f D i a g r a m O b j e c t K e y a n y T y p e z b w N T n L X > < a : K e y V a l u e O f D i a g r a m O b j e c t K e y a n y T y p e z b w N T n L X > < a : K e y > < K e y > C o l u m n s \ N i v e l . F 3 5 < / K e y > < / a : K e y > < a : V a l u e   i : t y p e = " M e a s u r e G r i d N o d e V i e w S t a t e " > < C o l u m n > 2 5 < / C o l u m n > < L a y e d O u t > t r u e < / L a y e d O u t > < / a : V a l u e > < / a : K e y V a l u e O f D i a g r a m O b j e c t K e y a n y T y p e z b w N T n L X > < a : K e y V a l u e O f D i a g r a m O b j e c t K e y a n y T y p e z b w N T n L X > < a : K e y > < K e y > C o l u m n s \ 1 2 .   E S F U E R Z O   E M O C I O N A L < / K e y > < / a : K e y > < a : V a l u e   i : t y p e = " M e a s u r e G r i d N o d e V i e w S t a t e " > < C o l u m n > 2 6 < / C o l u m n > < L a y e d O u t > t r u e < / L a y e d O u t > < / a : V a l u e > < / a : K e y V a l u e O f D i a g r a m O b j e c t K e y a n y T y p e z b w N T n L X > < a : K e y V a l u e O f D i a g r a m O b j e c t K e y a n y T y p e z b w N T n L X > < a : K e y > < K e y > C o l u m n s \ N i v e l . F 3 6 < / K e y > < / a : K e y > < a : V a l u e   i : t y p e = " M e a s u r e G r i d N o d e V i e w S t a t e " > < C o l u m n > 2 7 < / C o l u m n > < L a y e d O u t > t r u e < / L a y e d O u t > < / a : V a l u e > < / a : K e y V a l u e O f D i a g r a m O b j e c t K e y a n y T y p e z b w N T n L X > < a : K e y V a l u e O f D i a g r a m O b j e c t K e y a n y T y p e z b w N T n L X > < a : K e y > < K e y > C o l u m n s \ R e s p o n s a b i l i d a d   d e   o r g a n i z a c i � n   y   c o o r d i n a c i � n < / K e y > < / a : K e y > < a : V a l u e   i : t y p e = " M e a s u r e G r i d N o d e V i e w S t a t e " > < C o l u m n > 2 8 < / C o l u m n > < L a y e d O u t > t r u e < / L a y e d O u t > < / a : V a l u e > < / a : K e y V a l u e O f D i a g r a m O b j e c t K e y a n y T y p e z b w N T n L X > < a : K e y V a l u e O f D i a g r a m O b j e c t K e y a n y T y p e z b w N T n L X > < a : K e y > < K e y > C o l u m n s \ N i v e l . F 3 7 < / K e y > < / a : K e y > < a : V a l u e   i : t y p e = " M e a s u r e G r i d N o d e V i e w S t a t e " > < C o l u m n > 2 9 < / C o l u m n > < L a y e d O u t > t r u e < / L a y e d O u t > < / a : V a l u e > < / a : K e y V a l u e O f D i a g r a m O b j e c t K e y a n y T y p e z b w N T n L X > < a : K e y V a l u e O f D i a g r a m O b j e c t K e y a n y T y p e z b w N T n L X > < a : K e y > < K e y > C o l u m n s \ R e s p o n s a b i l i d a d   d e   s u p e r v i s i � n   d e   r e s u l t a d o s   y   c a l i d a d < / K e y > < / a : K e y > < a : V a l u e   i : t y p e = " M e a s u r e G r i d N o d e V i e w S t a t e " > < C o l u m n > 3 0 < / C o l u m n > < L a y e d O u t > t r u e < / L a y e d O u t > < / a : V a l u e > < / a : K e y V a l u e O f D i a g r a m O b j e c t K e y a n y T y p e z b w N T n L X > < a : K e y V a l u e O f D i a g r a m O b j e c t K e y a n y T y p e z b w N T n L X > < a : K e y > < K e y > C o l u m n s \ N i v e l . F 3 8 < / K e y > < / a : K e y > < a : V a l u e   i : t y p e = " M e a s u r e G r i d N o d e V i e w S t a t e " > < C o l u m n > 3 1 < / C o l u m n > < L a y e d O u t > t r u e < / L a y e d O u t > < / a : V a l u e > < / a : K e y V a l u e O f D i a g r a m O b j e c t K e y a n y T y p e z b w N T n L X > < a : K e y V a l u e O f D i a g r a m O b j e c t K e y a n y T y p e z b w N T n L X > < a : K e y > < K e y > C o l u m n s \ R e s p o n s a b i l i d a d   s o b r e   e l   b i e n e s t a r   d e   l a s   p e r s o n a s < / K e y > < / a : K e y > < a : V a l u e   i : t y p e = " M e a s u r e G r i d N o d e V i e w S t a t e " > < C o l u m n > 3 2 < / C o l u m n > < L a y e d O u t > t r u e < / L a y e d O u t > < / a : V a l u e > < / a : K e y V a l u e O f D i a g r a m O b j e c t K e y a n y T y p e z b w N T n L X > < a : K e y V a l u e O f D i a g r a m O b j e c t K e y a n y T y p e z b w N T n L X > < a : K e y > < K e y > C o l u m n s \ N i v e l . F 3 9 < / K e y > < / a : K e y > < a : V a l u e   i : t y p e = " M e a s u r e G r i d N o d e V i e w S t a t e " > < C o l u m n > 3 3 < / C o l u m n > < L a y e d O u t > t r u e < / L a y e d O u t > < / a : V a l u e > < / a : K e y V a l u e O f D i a g r a m O b j e c t K e y a n y T y p e z b w N T n L X > < a : K e y V a l u e O f D i a g r a m O b j e c t K e y a n y T y p e z b w N T n L X > < a : K e y > < K e y > C o l u m n s \ R e s p o n s a b i l i d a d   e c o n � m i c a < / K e y > < / a : K e y > < a : V a l u e   i : t y p e = " M e a s u r e G r i d N o d e V i e w S t a t e " > < C o l u m n > 3 4 < / C o l u m n > < L a y e d O u t > t r u e < / L a y e d O u t > < / a : V a l u e > < / a : K e y V a l u e O f D i a g r a m O b j e c t K e y a n y T y p e z b w N T n L X > < a : K e y V a l u e O f D i a g r a m O b j e c t K e y a n y T y p e z b w N T n L X > < a : K e y > < K e y > C o l u m n s \ N i v e l . F 3 1 0 < / K e y > < / a : K e y > < a : V a l u e   i : t y p e = " M e a s u r e G r i d N o d e V i e w S t a t e " > < C o l u m n > 3 5 < / C o l u m n > < L a y e d O u t > t r u e < / L a y e d O u t > < / a : V a l u e > < / a : K e y V a l u e O f D i a g r a m O b j e c t K e y a n y T y p e z b w N T n L X > < a : K e y V a l u e O f D i a g r a m O b j e c t K e y a n y T y p e z b w N T n L X > < a : K e y > < K e y > C o l u m n s \ R e s p o n s a b i l i d a d   s o b r e   i n f o r m a c i � n   c o n f i d e n c i a l < / K e y > < / a : K e y > < a : V a l u e   i : t y p e = " M e a s u r e G r i d N o d e V i e w S t a t e " > < C o l u m n > 3 6 < / C o l u m n > < L a y e d O u t > t r u e < / L a y e d O u t > < / a : V a l u e > < / a : K e y V a l u e O f D i a g r a m O b j e c t K e y a n y T y p e z b w N T n L X > < a : K e y V a l u e O f D i a g r a m O b j e c t K e y a n y T y p e z b w N T n L X > < a : K e y > < K e y > C o l u m n s \ N i v e l . F 3 1 1 < / K e y > < / a : K e y > < a : V a l u e   i : t y p e = " M e a s u r e G r i d N o d e V i e w S t a t e " > < C o l u m n > 3 7 < / C o l u m n > < L a y e d O u t > t r u e < / L a y e d O u t > < / a : V a l u e > < / a : K e y V a l u e O f D i a g r a m O b j e c t K e y a n y T y p e z b w N T n L X > < a : K e y V a l u e O f D i a g r a m O b j e c t K e y a n y T y p e z b w N T n L X > < a : K e y > < K e y > C o l u m n s \ 1 5 .   A U T O N O M � A < / K e y > < / a : K e y > < a : V a l u e   i : t y p e = " M e a s u r e G r i d N o d e V i e w S t a t e " > < C o l u m n > 3 8 < / C o l u m n > < L a y e d O u t > t r u e < / L a y e d O u t > < / a : V a l u e > < / a : K e y V a l u e O f D i a g r a m O b j e c t K e y a n y T y p e z b w N T n L X > < a : K e y V a l u e O f D i a g r a m O b j e c t K e y a n y T y p e z b w N T n L X > < a : K e y > < K e y > C o l u m n s \ N i v e l . F 3 1 2 < / K e y > < / a : K e y > < a : V a l u e   i : t y p e = " M e a s u r e G r i d N o d e V i e w S t a t e " > < C o l u m n > 3 9 < / C o l u m n > < L a y e d O u t > t r u e < / L a y e d O u t > < / a : V a l u e > < / a : K e y V a l u e O f D i a g r a m O b j e c t K e y a n y T y p e z b w N T n L X > < a : K e y V a l u e O f D i a g r a m O b j e c t K e y a n y T y p e z b w N T n L X > < a : K e y > < K e y > C o l u m n s \ A . 4 )   O T R O S < / K e y > < / a : K e y > < a : V a l u e   i : t y p e = " M e a s u r e G r i d N o d e V i e w S t a t e " > < C o l u m n > 4 0 < / C o l u m n > < L a y e d O u t > t r u e < / L a y e d O u t > < / a : V a l u e > < / a : K e y V a l u e O f D i a g r a m O b j e c t K e y a n y T y p e z b w N T n L X > < a : K e y V a l u e O f D i a g r a m O b j e c t K e y a n y T y p e z b w N T n L X > < a : K e y > < K e y > C o l u m n s \ N i v e l . F 3 1 3 < / K e y > < / a : K e y > < a : V a l u e   i : t y p e = " M e a s u r e G r i d N o d e V i e w S t a t e " > < C o l u m n > 4 1 < / C o l u m n > < L a y e d O u t > t r u e < / L a y e d O u t > < / a : V a l u e > < / a : K e y V a l u e O f D i a g r a m O b j e c t K e y a n y T y p e z b w N T n L X > < a : K e y V a l u e O f D i a g r a m O b j e c t K e y a n y T y p e z b w N T n L X > < a : K e y > < K e y > C o l u m n s \ B )   E N S E � A N Z A   R E G L A D A < / K e y > < / a : K e y > < a : V a l u e   i : t y p e = " M e a s u r e G r i d N o d e V i e w S t a t e " > < C o l u m n > 4 2 < / C o l u m n > < L a y e d O u t > t r u e < / L a y e d O u t > < / a : V a l u e > < / a : K e y V a l u e O f D i a g r a m O b j e c t K e y a n y T y p e z b w N T n L X > < a : K e y V a l u e O f D i a g r a m O b j e c t K e y a n y T y p e z b w N T n L X > < a : K e y > < K e y > C o l u m n s \ N i v e l . F 3 1 4 < / K e y > < / a : K e y > < a : V a l u e   i : t y p e = " M e a s u r e G r i d N o d e V i e w S t a t e " > < C o l u m n > 4 3 < / C o l u m n > < L a y e d O u t > t r u e < / L a y e d O u t > < / a : V a l u e > < / a : K e y V a l u e O f D i a g r a m O b j e c t K e y a n y T y p e z b w N T n L X > < a : K e y V a l u e O f D i a g r a m O b j e c t K e y a n y T y p e z b w N T n L X > < a : K e y > < K e y > C o l u m n s \ E q u i p o s   y   M � q u i n a s < / K e y > < / a : K e y > < a : V a l u e   i : t y p e = " M e a s u r e G r i d N o d e V i e w S t a t e " > < C o l u m n > 4 4 < / C o l u m n > < L a y e d O u t > t r u e < / L a y e d O u t > < / a : V a l u e > < / a : K e y V a l u e O f D i a g r a m O b j e c t K e y a n y T y p e z b w N T n L X > < a : K e y V a l u e O f D i a g r a m O b j e c t K e y a n y T y p e z b w N T n L X > < a : K e y > < K e y > C o l u m n s \ N i v e l . F 3 1 5 < / K e y > < / a : K e y > < a : V a l u e   i : t y p e = " M e a s u r e G r i d N o d e V i e w S t a t e " > < C o l u m n > 4 5 < / C o l u m n > < L a y e d O u t > t r u e < / L a y e d O u t > < / a : V a l u e > < / a : K e y V a l u e O f D i a g r a m O b j e c t K e y a n y T y p e z b w N T n L X > < a : K e y V a l u e O f D i a g r a m O b j e c t K e y a n y T y p e z b w N T n L X > < a : K e y > < K e y > C o l u m n s \ L e c t u r a   y   c o m p r e n s i � n < / K e y > < / a : K e y > < a : V a l u e   i : t y p e = " M e a s u r e G r i d N o d e V i e w S t a t e " > < C o l u m n > 4 6 < / C o l u m n > < L a y e d O u t > t r u e < / L a y e d O u t > < / a : V a l u e > < / a : K e y V a l u e O f D i a g r a m O b j e c t K e y a n y T y p e z b w N T n L X > < a : K e y V a l u e O f D i a g r a m O b j e c t K e y a n y T y p e z b w N T n L X > < a : K e y > < K e y > C o l u m n s \ N i v e l . F 3 1 6 < / K e y > < / a : K e y > < a : V a l u e   i : t y p e = " M e a s u r e G r i d N o d e V i e w S t a t e " > < C o l u m n > 4 7 < / C o l u m n > < L a y e d O u t > t r u e < / L a y e d O u t > < / a : V a l u e > < / a : K e y V a l u e O f D i a g r a m O b j e c t K e y a n y T y p e z b w N T n L X > < a : K e y V a l u e O f D i a g r a m O b j e c t K e y a n y T y p e z b w N T n L X > < a : K e y > < K e y > C o l u m n s \ C o m p e t e n c i a s   d i g i t a l e s < / K e y > < / a : K e y > < a : V a l u e   i : t y p e = " M e a s u r e G r i d N o d e V i e w S t a t e " > < C o l u m n > 4 8 < / C o l u m n > < L a y e d O u t > t r u e < / L a y e d O u t > < / a : V a l u e > < / a : K e y V a l u e O f D i a g r a m O b j e c t K e y a n y T y p e z b w N T n L X > < a : K e y V a l u e O f D i a g r a m O b j e c t K e y a n y T y p e z b w N T n L X > < a : K e y > < K e y > C o l u m n s \ N i v e l . F 3 1 7 < / K e y > < / a : K e y > < a : V a l u e   i : t y p e = " M e a s u r e G r i d N o d e V i e w S t a t e " > < C o l u m n > 4 9 < / C o l u m n > < L a y e d O u t > t r u e < / L a y e d O u t > < / a : V a l u e > < / a : K e y V a l u e O f D i a g r a m O b j e c t K e y a n y T y p e z b w N T n L X > < a : K e y V a l u e O f D i a g r a m O b j e c t K e y a n y T y p e z b w N T n L X > < a : K e y > < K e y > C o l u m n s \ O t r a s   c u l t u r a s < / K e y > < / a : K e y > < a : V a l u e   i : t y p e = " M e a s u r e G r i d N o d e V i e w S t a t e " > < C o l u m n > 5 0 < / C o l u m n > < L a y e d O u t > t r u e < / L a y e d O u t > < / a : V a l u e > < / a : K e y V a l u e O f D i a g r a m O b j e c t K e y a n y T y p e z b w N T n L X > < a : K e y V a l u e O f D i a g r a m O b j e c t K e y a n y T y p e z b w N T n L X > < a : K e y > < K e y > C o l u m n s \ N i v e l . F 3 1 8 < / K e y > < / a : K e y > < a : V a l u e   i : t y p e = " M e a s u r e G r i d N o d e V i e w S t a t e " > < C o l u m n > 5 1 < / C o l u m n > < L a y e d O u t > t r u e < / L a y e d O u t > < / a : V a l u e > < / a : K e y V a l u e O f D i a g r a m O b j e c t K e y a n y T y p e z b w N T n L X > < a : K e y V a l u e O f D i a g r a m O b j e c t K e y a n y T y p e z b w N T n L X > < a : K e y > < K e y > C o l u m n s \ C o n o c i m i e n t o   o   d o m i n i o   d e   i d i o m a   e x t r a n j e r o < / K e y > < / a : K e y > < a : V a l u e   i : t y p e = " M e a s u r e G r i d N o d e V i e w S t a t e " > < C o l u m n > 5 2 < / C o l u m n > < L a y e d O u t > t r u e < / L a y e d O u t > < / a : V a l u e > < / a : K e y V a l u e O f D i a g r a m O b j e c t K e y a n y T y p e z b w N T n L X > < a : K e y V a l u e O f D i a g r a m O b j e c t K e y a n y T y p e z b w N T n L X > < a : K e y > < K e y > C o l u m n s \ N i v e l . F 3 1 9 < / K e y > < / a : K e y > < a : V a l u e   i : t y p e = " M e a s u r e G r i d N o d e V i e w S t a t e " > < C o l u m n > 5 3 < / C o l u m n > < L a y e d O u t > t r u e < / L a y e d O u t > < / a : V a l u e > < / a : K e y V a l u e O f D i a g r a m O b j e c t K e y a n y T y p e z b w N T n L X > < a : K e y V a l u e O f D i a g r a m O b j e c t K e y a n y T y p e z b w N T n L X > < a : K e y > < K e y > C o l u m n s \ F o r m a c i � n   n o   r e g l a d a < / K e y > < / a : K e y > < a : V a l u e   i : t y p e = " M e a s u r e G r i d N o d e V i e w S t a t e " > < C o l u m n > 5 4 < / C o l u m n > < L a y e d O u t > t r u e < / L a y e d O u t > < / a : V a l u e > < / a : K e y V a l u e O f D i a g r a m O b j e c t K e y a n y T y p e z b w N T n L X > < a : K e y V a l u e O f D i a g r a m O b j e c t K e y a n y T y p e z b w N T n L X > < a : K e y > < K e y > C o l u m n s \ N i v e l . F 3 2 0 < / K e y > < / a : K e y > < a : V a l u e   i : t y p e = " M e a s u r e G r i d N o d e V i e w S t a t e " > < C o l u m n > 5 5 < / C o l u m n > < L a y e d O u t > t r u e < / L a y e d O u t > < / a : V a l u e > < / a : K e y V a l u e O f D i a g r a m O b j e c t K e y a n y T y p e z b w N T n L X > < a : K e y V a l u e O f D i a g r a m O b j e c t K e y a n y T y p e z b w N T n L X > < a : K e y > < K e y > C o l u m n s \ E x p e r i e n c i a < / K e y > < / a : K e y > < a : V a l u e   i : t y p e = " M e a s u r e G r i d N o d e V i e w S t a t e " > < C o l u m n > 5 6 < / C o l u m n > < L a y e d O u t > t r u e < / L a y e d O u t > < / a : V a l u e > < / a : K e y V a l u e O f D i a g r a m O b j e c t K e y a n y T y p e z b w N T n L X > < a : K e y V a l u e O f D i a g r a m O b j e c t K e y a n y T y p e z b w N T n L X > < a : K e y > < K e y > C o l u m n s \ N i v e l . F 3 2 1 < / K e y > < / a : K e y > < a : V a l u e   i : t y p e = " M e a s u r e G r i d N o d e V i e w S t a t e " > < C o l u m n > 5 7 < / C o l u m n > < L a y e d O u t > t r u e < / L a y e d O u t > < / a : V a l u e > < / a : K e y V a l u e O f D i a g r a m O b j e c t K e y a n y T y p e z b w N T n L X > < a : K e y V a l u e O f D i a g r a m O b j e c t K e y a n y T y p e z b w N T n L X > < a : K e y > < K e y > C o l u m n s \ A c t u a l i z a c i � n   d e   c o n o c i m i e n t o s < / K e y > < / a : K e y > < a : V a l u e   i : t y p e = " M e a s u r e G r i d N o d e V i e w S t a t e " > < C o l u m n > 5 8 < / C o l u m n > < L a y e d O u t > t r u e < / L a y e d O u t > < / a : V a l u e > < / a : K e y V a l u e O f D i a g r a m O b j e c t K e y a n y T y p e z b w N T n L X > < a : K e y V a l u e O f D i a g r a m O b j e c t K e y a n y T y p e z b w N T n L X > < a : K e y > < K e y > C o l u m n s \ N i v e l . F 3 2 2 < / K e y > < / a : K e y > < a : V a l u e   i : t y p e = " M e a s u r e G r i d N o d e V i e w S t a t e " > < C o l u m n > 5 9 < / C o l u m n > < L a y e d O u t > t r u e < / L a y e d O u t > < / a : V a l u e > < / a : K e y V a l u e O f D i a g r a m O b j e c t K e y a n y T y p e z b w N T n L X > < a : K e y V a l u e O f D i a g r a m O b j e c t K e y a n y T y p e z b w N T n L X > < a : K e y > < K e y > C o l u m n s \ D e s t r e z a < / K e y > < / a : K e y > < a : V a l u e   i : t y p e = " M e a s u r e G r i d N o d e V i e w S t a t e " > < C o l u m n > 6 0 < / C o l u m n > < L a y e d O u t > t r u e < / L a y e d O u t > < / a : V a l u e > < / a : K e y V a l u e O f D i a g r a m O b j e c t K e y a n y T y p e z b w N T n L X > < a : K e y V a l u e O f D i a g r a m O b j e c t K e y a n y T y p e z b w N T n L X > < a : K e y > < K e y > C o l u m n s \ N i v e l . F 3 2 3 < / K e y > < / a : K e y > < a : V a l u e   i : t y p e = " M e a s u r e G r i d N o d e V i e w S t a t e " > < C o l u m n > 6 1 < / C o l u m n > < L a y e d O u t > t r u e < / L a y e d O u t > < / a : V a l u e > < / a : K e y V a l u e O f D i a g r a m O b j e c t K e y a n y T y p e z b w N T n L X > < a : K e y V a l u e O f D i a g r a m O b j e c t K e y a n y T y p e z b w N T n L X > < a : K e y > < K e y > C o l u m n s \ M i n u c i o s i d a d < / K e y > < / a : K e y > < a : V a l u e   i : t y p e = " M e a s u r e G r i d N o d e V i e w S t a t e " > < C o l u m n > 6 2 < / C o l u m n > < L a y e d O u t > t r u e < / L a y e d O u t > < / a : V a l u e > < / a : K e y V a l u e O f D i a g r a m O b j e c t K e y a n y T y p e z b w N T n L X > < a : K e y V a l u e O f D i a g r a m O b j e c t K e y a n y T y p e z b w N T n L X > < a : K e y > < K e y > C o l u m n s \ N i v e l . F 3 2 4 < / K e y > < / a : K e y > < a : V a l u e   i : t y p e = " M e a s u r e G r i d N o d e V i e w S t a t e " > < C o l u m n > 6 3 < / C o l u m n > < L a y e d O u t > t r u e < / L a y e d O u t > < / a : V a l u e > < / a : K e y V a l u e O f D i a g r a m O b j e c t K e y a n y T y p e z b w N T n L X > < a : K e y V a l u e O f D i a g r a m O b j e c t K e y a n y T y p e z b w N T n L X > < a : K e y > < K e y > C o l u m n s \ A p t i t u d e s   s e n s o r i a l e s < / K e y > < / a : K e y > < a : V a l u e   i : t y p e = " M e a s u r e G r i d N o d e V i e w S t a t e " > < C o l u m n > 6 4 < / C o l u m n > < L a y e d O u t > t r u e < / L a y e d O u t > < / a : V a l u e > < / a : K e y V a l u e O f D i a g r a m O b j e c t K e y a n y T y p e z b w N T n L X > < a : K e y V a l u e O f D i a g r a m O b j e c t K e y a n y T y p e z b w N T n L X > < a : K e y > < K e y > C o l u m n s \ N i v e l . F 3 2 5 < / K e y > < / a : K e y > < a : V a l u e   i : t y p e = " M e a s u r e G r i d N o d e V i e w S t a t e " > < C o l u m n > 6 5 < / C o l u m n > < L a y e d O u t > t r u e < / L a y e d O u t > < / a : V a l u e > < / a : K e y V a l u e O f D i a g r a m O b j e c t K e y a n y T y p e z b w N T n L X > < a : K e y V a l u e O f D i a g r a m O b j e c t K e y a n y T y p e z b w N T n L X > < a : K e y > < K e y > C o l u m n s \ C a p a c i d a d   p a r a   p l a n t e a r   s o l u c i o n e s < / K e y > < / a : K e y > < a : V a l u e   i : t y p e = " M e a s u r e G r i d N o d e V i e w S t a t e " > < C o l u m n > 6 6 < / C o l u m n > < L a y e d O u t > t r u e < / L a y e d O u t > < / a : V a l u e > < / a : K e y V a l u e O f D i a g r a m O b j e c t K e y a n y T y p e z b w N T n L X > < a : K e y V a l u e O f D i a g r a m O b j e c t K e y a n y T y p e z b w N T n L X > < a : K e y > < K e y > C o l u m n s \ N i v e l . F 3 2 6 < / K e y > < / a : K e y > < a : V a l u e   i : t y p e = " M e a s u r e G r i d N o d e V i e w S t a t e " > < C o l u m n > 6 7 < / C o l u m n > < L a y e d O u t > t r u e < / L a y e d O u t > < / a : V a l u e > < / a : K e y V a l u e O f D i a g r a m O b j e c t K e y a n y T y p e z b w N T n L X > < a : K e y V a l u e O f D i a g r a m O b j e c t K e y a n y T y p e z b w N T n L X > < a : K e y > < K e y > C o l u m n s \ C r e a t i v i d a d < / K e y > < / a : K e y > < a : V a l u e   i : t y p e = " M e a s u r e G r i d N o d e V i e w S t a t e " > < C o l u m n > 6 8 < / C o l u m n > < L a y e d O u t > t r u e < / L a y e d O u t > < / a : V a l u e > < / a : K e y V a l u e O f D i a g r a m O b j e c t K e y a n y T y p e z b w N T n L X > < a : K e y V a l u e O f D i a g r a m O b j e c t K e y a n y T y p e z b w N T n L X > < a : K e y > < K e y > C o l u m n s \ N i v e l . F 3 2 7 < / K e y > < / a : K e y > < a : V a l u e   i : t y p e = " M e a s u r e G r i d N o d e V i e w S t a t e " > < C o l u m n > 6 9 < / C o l u m n > < L a y e d O u t > t r u e < / L a y e d O u t > < / a : V a l u e > < / a : K e y V a l u e O f D i a g r a m O b j e c t K e y a n y T y p e z b w N T n L X > < a : K e y V a l u e O f D i a g r a m O b j e c t K e y a n y T y p e z b w N T n L X > < a : K e y > < K e y > C o l u m n s \ C a p a c i d a d   c o m u n i c a t i v a < / K e y > < / a : K e y > < a : V a l u e   i : t y p e = " M e a s u r e G r i d N o d e V i e w S t a t e " > < C o l u m n > 7 0 < / C o l u m n > < L a y e d O u t > t r u e < / L a y e d O u t > < / a : V a l u e > < / a : K e y V a l u e O f D i a g r a m O b j e c t K e y a n y T y p e z b w N T n L X > < a : K e y V a l u e O f D i a g r a m O b j e c t K e y a n y T y p e z b w N T n L X > < a : K e y > < K e y > C o l u m n s \ N i v e l . F 3 2 8 < / K e y > < / a : K e y > < a : V a l u e   i : t y p e = " M e a s u r e G r i d N o d e V i e w S t a t e " > < C o l u m n > 7 1 < / C o l u m n > < L a y e d O u t > t r u e < / L a y e d O u t > < / a : V a l u e > < / a : K e y V a l u e O f D i a g r a m O b j e c t K e y a n y T y p e z b w N T n L X > < a : K e y V a l u e O f D i a g r a m O b j e c t K e y a n y T y p e z b w N T n L X > < a : K e y > < K e y > C o l u m n s \ C a p a c i d a d   e m o c i o n a l < / K e y > < / a : K e y > < a : V a l u e   i : t y p e = " M e a s u r e G r i d N o d e V i e w S t a t e " > < C o l u m n > 7 2 < / C o l u m n > < L a y e d O u t > t r u e < / L a y e d O u t > < / a : V a l u e > < / a : K e y V a l u e O f D i a g r a m O b j e c t K e y a n y T y p e z b w N T n L X > < a : K e y V a l u e O f D i a g r a m O b j e c t K e y a n y T y p e z b w N T n L X > < a : K e y > < K e y > C o l u m n s \ N i v e l . F 3 2 9 < / K e y > < / a : K e y > < a : V a l u e   i : t y p e = " M e a s u r e G r i d N o d e V i e w S t a t e " > < C o l u m n > 7 3 < / C o l u m n > < L a y e d O u t > t r u e < / L a y e d O u t > < / a : V a l u e > < / a : K e y V a l u e O f D i a g r a m O b j e c t K e y a n y T y p e z b w N T n L X > < a : K e y V a l u e O f D i a g r a m O b j e c t K e y a n y T y p e z b w N T n L X > < a : K e y > < K e y > C o l u m n s \ C a p a c i d a d   d e   r e s o l u c i � n   d e   c o n f l i c t o s < / K e y > < / a : K e y > < a : V a l u e   i : t y p e = " M e a s u r e G r i d N o d e V i e w S t a t e " > < C o l u m n > 7 4 < / C o l u m n > < L a y e d O u t > t r u e < / L a y e d O u t > < / a : V a l u e > < / a : K e y V a l u e O f D i a g r a m O b j e c t K e y a n y T y p e z b w N T n L X > < a : K e y V a l u e O f D i a g r a m O b j e c t K e y a n y T y p e z b w N T n L X > < a : K e y > < K e y > C o l u m n s \ N i v e l . F 3 3 0 < / K e y > < / a : K e y > < a : V a l u e   i : t y p e = " M e a s u r e G r i d N o d e V i e w S t a t e " > < C o l u m n > 7 5 < / C o l u m n > < L a y e d O u t > t r u e < / L a y e d O u t > < / a : V a l u e > < / a : K e y V a l u e O f D i a g r a m O b j e c t K e y a n y T y p e z b w N T n L X > < a : K e y V a l u e O f D i a g r a m O b j e c t K e y a n y T y p e z b w N T n L X > < a : K e y > < K e y > C o l u m n s \ C . 3 )   O T R O S < / K e y > < / a : K e y > < a : V a l u e   i : t y p e = " M e a s u r e G r i d N o d e V i e w S t a t e " > < C o l u m n > 7 6 < / C o l u m n > < L a y e d O u t > t r u e < / L a y e d O u t > < / a : V a l u e > < / a : K e y V a l u e O f D i a g r a m O b j e c t K e y a n y T y p e z b w N T n L X > < a : K e y V a l u e O f D i a g r a m O b j e c t K e y a n y T y p e z b w N T n L X > < a : K e y > < K e y > C o l u m n s \ N i v e l . F 3 3 1 < / K e y > < / a : K e y > < a : V a l u e   i : t y p e = " M e a s u r e G r i d N o d e V i e w S t a t e " > < C o l u m n > 7 7 < / C o l u m n > < L a y e d O u t > t r u e < / L a y e d O u t > < / a : V a l u e > < / a : K e y V a l u e O f D i a g r a m O b j e c t K e y a n y T y p e z b w N T n L X > < a : K e y V a l u e O f D i a g r a m O b j e c t K e y a n y T y p e z b w N T n L X > < a : K e y > < K e y > C o l u m n s \ C o n d i c i o n e s   f � s i c a s < / K e y > < / a : K e y > < a : V a l u e   i : t y p e = " M e a s u r e G r i d N o d e V i e w S t a t e " > < C o l u m n > 7 8 < / C o l u m n > < L a y e d O u t > t r u e < / L a y e d O u t > < / a : V a l u e > < / a : K e y V a l u e O f D i a g r a m O b j e c t K e y a n y T y p e z b w N T n L X > < a : K e y V a l u e O f D i a g r a m O b j e c t K e y a n y T y p e z b w N T n L X > < a : K e y > < K e y > C o l u m n s \ N i v e l . F 3 3 2 < / K e y > < / a : K e y > < a : V a l u e   i : t y p e = " M e a s u r e G r i d N o d e V i e w S t a t e " > < C o l u m n > 7 9 < / C o l u m n > < L a y e d O u t > t r u e < / L a y e d O u t > < / a : V a l u e > < / a : K e y V a l u e O f D i a g r a m O b j e c t K e y a n y T y p e z b w N T n L X > < a : K e y V a l u e O f D i a g r a m O b j e c t K e y a n y T y p e z b w N T n L X > < a : K e y > < K e y > C o l u m n s \ C o n d i c i o n e s   p s i c o s o c i a l e s < / K e y > < / a : K e y > < a : V a l u e   i : t y p e = " M e a s u r e G r i d N o d e V i e w S t a t e " > < C o l u m n > 8 0 < / C o l u m n > < L a y e d O u t > t r u e < / L a y e d O u t > < / a : V a l u e > < / a : K e y V a l u e O f D i a g r a m O b j e c t K e y a n y T y p e z b w N T n L X > < a : K e y V a l u e O f D i a g r a m O b j e c t K e y a n y T y p e z b w N T n L X > < a : K e y > < K e y > C o l u m n s \ N i v e l . F 3 3 3 < / K e y > < / a : K e y > < a : V a l u e   i : t y p e = " M e a s u r e G r i d N o d e V i e w S t a t e " > < C o l u m n > 8 1 < / C o l u m n > < L a y e d O u t > t r u e < / L a y e d O u t > < / a : V a l u e > < / a : K e y V a l u e O f D i a g r a m O b j e c t K e y a n y T y p e z b w N T n L X > < a : K e y V a l u e O f D i a g r a m O b j e c t K e y a n y T y p e z b w N T n L X > < a : K e y > < K e y > C o l u m n s \ H o r a r i o s ,   d e s c a n s o s   y   v a c a c i o n e s < / K e y > < / a : K e y > < a : V a l u e   i : t y p e = " M e a s u r e G r i d N o d e V i e w S t a t e " > < C o l u m n > 8 2 < / C o l u m n > < L a y e d O u t > t r u e < / L a y e d O u t > < / a : V a l u e > < / a : K e y V a l u e O f D i a g r a m O b j e c t K e y a n y T y p e z b w N T n L X > < a : K e y V a l u e O f D i a g r a m O b j e c t K e y a n y T y p e z b w N T n L X > < a : K e y > < K e y > C o l u m n s \ N i v e l . F 3 3 4 < / K e y > < / a : K e y > < a : V a l u e   i : t y p e = " M e a s u r e G r i d N o d e V i e w S t a t e " > < C o l u m n > 8 3 < / C o l u m n > < L a y e d O u t > t r u e < / L a y e d O u t > < / a : V a l u e > < / a : K e y V a l u e O f D i a g r a m O b j e c t K e y a n y T y p e z b w N T n L X > < a : K e y V a l u e O f D i a g r a m O b j e c t K e y a n y T y p e z b w N T n L X > < a : K e y > < K e y > C o l u m n s \ D e s p l a z a m i e n t o s   y   v i a j e s < / K e y > < / a : K e y > < a : V a l u e   i : t y p e = " M e a s u r e G r i d N o d e V i e w S t a t e " > < C o l u m n > 8 4 < / C o l u m n > < L a y e d O u t > t r u e < / L a y e d O u t > < / a : V a l u e > < / a : K e y V a l u e O f D i a g r a m O b j e c t K e y a n y T y p e z b w N T n L X > < a : K e y V a l u e O f D i a g r a m O b j e c t K e y a n y T y p e z b w N T n L X > < a : K e y > < K e y > C o l u m n s \ N i v e l . F 3 3 5 < / K e y > < / a : K e y > < a : V a l u e   i : t y p e = " M e a s u r e G r i d N o d e V i e w S t a t e " > < C o l u m n > 8 5 < / C o l u m n > < L a y e d O u t > t r u e < / L a y e d O u t > < / a : V a l u e > < / a : K e y V a l u e O f D i a g r a m O b j e c t K e y a n y T y p e z b w N T n L X > < a : K e y V a l u e O f D i a g r a m O b j e c t K e y a n y T y p e z b w N T n L X > < a : K e y > < K e y > C o l u m n s \ D . 3 )   O T R O S < / K e y > < / a : K e y > < a : V a l u e   i : t y p e = " M e a s u r e G r i d N o d e V i e w S t a t e " > < C o l u m n > 8 6 < / C o l u m n > < L a y e d O u t > t r u e < / L a y e d O u t > < / a : V a l u e > < / a : K e y V a l u e O f D i a g r a m O b j e c t K e y a n y T y p e z b w N T n L X > < / V i e w S t a t e s > < / D i a g r a m M a n a g e r . S e r i a l i z a b l e D i a g r a m > < / A r r a y O f D i a g r a m M a n a g e r . S e r i a l i z a b l e D i a g r a m > ] ] > < / C u s t o m C o n t e n t > < / G e m i n i > 
</file>

<file path=customXml/item15.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 N � m e r o   d e   e m p l e a d o < / s t r i n g > < / k e y > < v a l u e > < i n t > 2 4 9 < / i n t > < / v a l u e > < / i t e m > < i t e m > < k e y > < s t r i n g > T � t u l o   d e l   P u e s t o < / s t r i n g > < / k e y > < v a l u e > < i n t > 2 0 1 < / i n t > < / v a l u e > < / i t e m > < i t e m > < k e y > < s t r i n g > C o m p a � � a < / s t r i n g > < / k e y > < v a l u e > < i n t > 1 4 2 < / i n t > < / v a l u e > < / i t e m > < i t e m > < k e y > < s t r i n g > � r e a < / s t r i n g > < / k e y > < v a l u e > < i n t > 9 2 < / i n t > < / v a l u e > < / i t e m > < i t e m > < k e y > < s t r i n g > D e p a r t a m e n t o   /   Z o n a < / s t r i n g > < / k e y > < v a l u e > < i n t > 2 4 7 < / i n t > < / v a l u e > < / i t e m > < i t e m > < k e y > < s t r i n g > O f i c i n a < / s t r i n g > < / k e y > < v a l u e > < i n t > 1 1 3 < / i n t > < / v a l u e > < / i t e m > < i t e m > < k e y > < s t r i n g > R e p o r t e < / s t r i n g > < / k e y > < v a l u e > < i n t > 1 2 2 < / i n t > < / v a l u e > < / i t e m > < i t e m > < k e y > < s t r i n g > N o m b r e   d e l   e m p l e a d o < / s t r i n g > < / k e y > < v a l u e > < i n t > 2 5 4 < / i n t > < / v a l u e > < / i t e m > < i t e m > < k e y > < s t r i n g > P u e s t o   +   P u n t o s < / s t r i n g > < / k e y > < v a l u e > < i n t > 1 9 5 < / i n t > < / v a l u e > < / i t e m > < i t e m > < k e y > < s t r i n g > V A L O R A C I � N   D E L   P U E S T O < / s t r i n g > < / k e y > < v a l u e > < i n t > 2 8 4 < / i n t > < / v a l u e > < / i t e m > < i t e m > < k e y > < s t r i n g > N i v e l . F 2 < / s t r i n g > < / k e y > < v a l u e > < i n t > 1 0 5 < / i n t > < / v a l u e > < / i t e m > < i t e m > < k e y > < s t r i n g > 5 .   P O L I V A L E N C I A   O   D E F I N I C I � N   E X T E N S A   D E   O B L I G A C I O N E S < / s t r i n g > < / k e y > < v a l u e > < i n t > 5 9 2 < / i n t > < / v a l u e > < / i t e m > < i t e m > < k e y > < s t r i n g > N i v e l . F 3 < / s t r i n g > < / k e y > < v a l u e > < i n t > 1 0 5 < / i n t > < / v a l u e > < / i t e m > < i t e m > < k e y > < s t r i n g > P o s i c i � n   y   p o s t u r a s   f o r z a d a s < / s t r i n g > < / k e y > < v a l u e > < i n t > 3 0 8 < / i n t > < / v a l u e > < / i t e m > < i t e m > < k e y > < s t r i n g > N i v e l . F 2 3 < / s t r i n g > < / k e y > < v a l u e > < i n t > 1 0 5 < / i n t > < / v a l u e > < / i t e m > < i t e m > < k e y > < s t r i n g > M o v i m i e n t o s   r e p e t i t i v o s < / s t r i n g > < / k e y > < v a l u e > < i n t > 2 7 1 < / i n t > < / v a l u e > < / i t e m > < i t e m > < k e y > < s t r i n g > N i v e l . F 3 2 < / s t r i n g > < / k e y > < v a l u e > < i n t > 1 0 5 < / i n t > < / v a l u e > < / i t e m > < i t e m > < k e y > < s t r i n g > O t r o s   t i p o s   d e   e s f u e r z o   f � s i c o < / s t r i n g > < / k e y > < v a l u e > < i n t > 3 1 4 < / i n t > < / v a l u e > < / i t e m > < i t e m > < k e y > < s t r i n g > N i v e l . F 3 3 < / s t r i n g > < / k e y > < v a l u e > < i n t > 1 0 5 < / i n t > < / v a l u e > < / i t e m > < i t e m > < k e y > < s t r i n g > 9 .   E S F U E R Z O   M E N T A L < / s t r i n g > < / k e y > < v a l u e > < i n t > 2 4 4 < / i n t > < / v a l u e > < / i t e m > < i t e m > < k e y > < s t r i n g > N i v e l . F 3 4 < / s t r i n g > < / k e y > < v a l u e > < i n t > 1 0 5 < / i n t > < / v a l u e > < / i t e m > < i t e m > < k e y > < s t r i n g > 1 0 .   E S F U E R Z O   V I S U A L < / s t r i n g > < / k e y > < v a l u e > < i n t > 2 4 4 < / i n t > < / v a l u e > < / i t e m > < i t e m > < k e y > < s t r i n g > N i v e l . F 3 5 < / s t r i n g > < / k e y > < v a l u e > < i n t > 1 0 5 < / i n t > < / v a l u e > < / i t e m > < i t e m > < k e y > < s t r i n g > 1 1 .   E S F U E R Z O   A U D I T I V O < / s t r i n g > < / k e y > < v a l u e > < i n t > 2 7 1 < / i n t > < / v a l u e > < / i t e m > < i t e m > < k e y > < s t r i n g > N i v e l . F 3 6 < / s t r i n g > < / k e y > < v a l u e > < i n t > 1 1 6 < / i n t > < / v a l u e > < / i t e m > < i t e m > < k e y > < s t r i n g > 1 2 .   E S F U E R Z O   E M O C I O N A L < / s t r i n g > < / k e y > < v a l u e > < i n t > 2 9 4 < / i n t > < / v a l u e > < / i t e m > < i t e m > < k e y > < s t r i n g > N i v e l . F 3 7 < / s t r i n g > < / k e y > < v a l u e > < i n t > 1 1 6 < / i n t > < / v a l u e > < / i t e m > < i t e m > < k e y > < s t r i n g > R e s p o n s a b i l i d a d   d e   o r g a n i z a c i � n   y   c o o r d i n a c i � n < / s t r i n g > < / k e y > < v a l u e > < i n t > 4 8 7 < / i n t > < / v a l u e > < / i t e m > < i t e m > < k e y > < s t r i n g > N i v e l . F 3 8 < / s t r i n g > < / k e y > < v a l u e > < i n t > 1 1 6 < / i n t > < / v a l u e > < / i t e m > < i t e m > < k e y > < s t r i n g > R e s p o n s a b i l i d a d   d e   s u p e r v i s i � n   d e   r e s u l t a d o s   y   c a l i d a d < / s t r i n g > < / k e y > < v a l u e > < i n t > 5 5 1 < / i n t > < / v a l u e > < / i t e m > < i t e m > < k e y > < s t r i n g > N i v e l . F 3 9 < / s t r i n g > < / k e y > < v a l u e > < i n t > 1 1 6 < / i n t > < / v a l u e > < / i t e m > < i t e m > < k e y > < s t r i n g > R e s p o n s a b i l i d a d   s o b r e   e l   b i e n e s t a r   d e   l a s   p e r s o n a s < / s t r i n g > < / k e y > < v a l u e > < i n t > 5 1 5 < / i n t > < / v a l u e > < / i t e m > < i t e m > < k e y > < s t r i n g > N i v e l . F 3 1 0 < / s t r i n g > < / k e y > < v a l u e > < i n t > 1 1 6 < / i n t > < / v a l u e > < / i t e m > < i t e m > < k e y > < s t r i n g > R e s p o n s a b i l i d a d   e c o n � m i c a < / s t r i n g > < / k e y > < v a l u e > < i n t > 3 0 3 < / i n t > < / v a l u e > < / i t e m > < i t e m > < k e y > < s t r i n g > N i v e l . F 3 1 1 < / s t r i n g > < / k e y > < v a l u e > < i n t > 1 1 6 < / i n t > < / v a l u e > < / i t e m > < i t e m > < k e y > < s t r i n g > R e s p o n s a b i l i d a d   s o b r e   i n f o r m a c i � n   c o n f i d e n c i a l < / s t r i n g > < / k e y > < v a l u e > < i n t > 4 8 7 < / i n t > < / v a l u e > < / i t e m > < i t e m > < k e y > < s t r i n g > N i v e l . F 3 1 2 < / s t r i n g > < / k e y > < v a l u e > < i n t > 1 1 6 < / i n t > < / v a l u e > < / i t e m > < i t e m > < k e y > < s t r i n g > 1 5 .   A U T O N O M � A < / s t r i n g > < / k e y > < v a l u e > < i n t > 2 0 1 < / i n t > < / v a l u e > < / i t e m > < i t e m > < k e y > < s t r i n g > N i v e l . F 3 1 3 < / s t r i n g > < / k e y > < v a l u e > < i n t > 1 1 6 < / i n t > < / v a l u e > < / i t e m > < i t e m > < k e y > < s t r i n g > A . 4 )   O T R O S < / s t r i n g > < / k e y > < v a l u e > < i n t > 1 5 3 < / i n t > < / v a l u e > < / i t e m > < i t e m > < k e y > < s t r i n g > N i v e l . F 3 1 4 < / s t r i n g > < / k e y > < v a l u e > < i n t > 1 1 6 < / i n t > < / v a l u e > < / i t e m > < i t e m > < k e y > < s t r i n g > B )   E N S E � A N Z A   R E G L A D A < / s t r i n g > < / k e y > < v a l u e > < i n t > 2 7 4 < / i n t > < / v a l u e > < / i t e m > < i t e m > < k e y > < s t r i n g > N i v e l . F 3 1 5 < / s t r i n g > < / k e y > < v a l u e > < i n t > 1 1 6 < / i n t > < / v a l u e > < / i t e m > < i t e m > < k e y > < s t r i n g > E q u i p o s   y   M � q u i n a s < / s t r i n g > < / k e y > < v a l u e > < i n t > 2 3 3 < / i n t > < / v a l u e > < / i t e m > < i t e m > < k e y > < s t r i n g > N i v e l . F 3 1 6 < / s t r i n g > < / k e y > < v a l u e > < i n t > 1 1 6 < / i n t > < / v a l u e > < / i t e m > < i t e m > < k e y > < s t r i n g > L e c t u r a   y   c o m p r e n s i � n < / s t r i n g > < / k e y > < v a l u e > < i n t > 2 5 6 < / i n t > < / v a l u e > < / i t e m > < i t e m > < k e y > < s t r i n g > N i v e l . F 3 1 7 < / s t r i n g > < / k e y > < v a l u e > < i n t > 1 1 6 < / i n t > < / v a l u e > < / i t e m > < i t e m > < k e y > < s t r i n g > C o m p e t e n c i a s   d i g i t a l e s < / s t r i n g > < / k e y > < v a l u e > < i n t > 2 5 8 < / i n t > < / v a l u e > < / i t e m > < i t e m > < k e y > < s t r i n g > N i v e l . F 3 1 8 < / s t r i n g > < / k e y > < v a l u e > < i n t > 1 1 6 < / i n t > < / v a l u e > < / i t e m > < i t e m > < k e y > < s t r i n g > O t r a s   c u l t u r a s < / s t r i n g > < / k e y > < v a l u e > < i n t > 1 7 7 < / i n t > < / v a l u e > < / i t e m > < i t e m > < k e y > < s t r i n g > N i v e l . F 3 1 9 < / s t r i n g > < / k e y > < v a l u e > < i n t > 1 1 6 < / i n t > < / v a l u e > < / i t e m > < i t e m > < k e y > < s t r i n g > C o n o c i m i e n t o   o   d o m i n i o   d e   i d i o m a   e x t r a n j e r o < / s t r i n g > < / k e y > < v a l u e > < i n t > 4 7 0 < / i n t > < / v a l u e > < / i t e m > < i t e m > < k e y > < s t r i n g > N i v e l . F 3 2 0 < / s t r i n g > < / k e y > < v a l u e > < i n t > 1 1 6 < / i n t > < / v a l u e > < / i t e m > < i t e m > < k e y > < s t r i n g > F o r m a c i � n   n o   r e g l a d a < / s t r i n g > < / k e y > < v a l u e > < i n t > 2 4 8 < / i n t > < / v a l u e > < / i t e m > < i t e m > < k e y > < s t r i n g > N i v e l . F 3 2 1 < / s t r i n g > < / k e y > < v a l u e > < i n t > 1 1 6 < / i n t > < / v a l u e > < / i t e m > < i t e m > < k e y > < s t r i n g > E x p e r i e n c i a < / s t r i n g > < / k e y > < v a l u e > < i n t > 1 5 4 < / i n t > < / v a l u e > < / i t e m > < i t e m > < k e y > < s t r i n g > N i v e l . F 3 2 2 < / s t r i n g > < / k e y > < v a l u e > < i n t > 1 1 6 < / i n t > < / v a l u e > < / i t e m > < i t e m > < k e y > < s t r i n g > A c t u a l i z a c i � n   d e   c o n o c i m i e n t o s < / s t r i n g > < / k e y > < v a l u e > < i n t > 3 3 5 < / i n t > < / v a l u e > < / i t e m > < i t e m > < k e y > < s t r i n g > N i v e l . F 3 2 3 < / s t r i n g > < / k e y > < v a l u e > < i n t > 1 1 6 < / i n t > < / v a l u e > < / i t e m > < i t e m > < k e y > < s t r i n g > D e s t r e z a < / s t r i n g > < / k e y > < v a l u e > < i n t > 1 2 9 < / i n t > < / v a l u e > < / i t e m > < i t e m > < k e y > < s t r i n g > N i v e l . F 3 2 4 < / s t r i n g > < / k e y > < v a l u e > < i n t > 1 1 6 < / i n t > < / v a l u e > < / i t e m > < i t e m > < k e y > < s t r i n g > M i n u c i o s i d a d < / s t r i n g > < / k e y > < v a l u e > < i n t > 1 7 2 < / i n t > < / v a l u e > < / i t e m > < i t e m > < k e y > < s t r i n g > N i v e l . F 3 2 5 < / s t r i n g > < / k e y > < v a l u e > < i n t > 1 1 6 < / i n t > < / v a l u e > < / i t e m > < i t e m > < k e y > < s t r i n g > A p t i t u d e s   s e n s o r i a l e s < / s t r i n g > < / k e y > < v a l u e > < i n t > 2 4 4 < / i n t > < / v a l u e > < / i t e m > < i t e m > < k e y > < s t r i n g > N i v e l . F 3 2 6 < / s t r i n g > < / k e y > < v a l u e > < i n t > 1 1 6 < / i n t > < / v a l u e > < / i t e m > < i t e m > < k e y > < s t r i n g > C a p a c i d a d   p a r a   p l a n t e a r   s o l u c i o n e s < / s t r i n g > < / k e y > < v a l u e > < i n t > 3 7 4 < / i n t > < / v a l u e > < / i t e m > < i t e m > < k e y > < s t r i n g > N i v e l . F 3 2 7 < / s t r i n g > < / k e y > < v a l u e > < i n t > 1 1 6 < / i n t > < / v a l u e > < / i t e m > < i t e m > < k e y > < s t r i n g > C r e a t i v i d a d < / s t r i n g > < / k e y > < v a l u e > < i n t > 1 5 3 < / i n t > < / v a l u e > < / i t e m > < i t e m > < k e y > < s t r i n g > N i v e l . F 3 2 8 < / s t r i n g > < / k e y > < v a l u e > < i n t > 1 1 6 < / i n t > < / v a l u e > < / i t e m > < i t e m > < k e y > < s t r i n g > C a p a c i d a d   c o m u n i c a t i v a < / s t r i n g > < / k e y > < v a l u e > < i n t > 2 7 0 < / i n t > < / v a l u e > < / i t e m > < i t e m > < k e y > < s t r i n g > N i v e l . F 3 2 9 < / s t r i n g > < / k e y > < v a l u e > < i n t > 1 1 6 < / i n t > < / v a l u e > < / i t e m > < i t e m > < k e y > < s t r i n g > C a p a c i d a d   e m o c i o n a l < / s t r i n g > < / k e y > < v a l u e > < i n t > 2 4 4 < / i n t > < / v a l u e > < / i t e m > < i t e m > < k e y > < s t r i n g > N i v e l . F 3 3 0 < / s t r i n g > < / k e y > < v a l u e > < i n t > 1 1 6 < / i n t > < / v a l u e > < / i t e m > < i t e m > < k e y > < s t r i n g > C a p a c i d a d   d e   r e s o l u c i � n   d e   c o n f l i c t o s < / s t r i n g > < / k e y > < v a l u e > < i n t > 3 9 2 < / i n t > < / v a l u e > < / i t e m > < i t e m > < k e y > < s t r i n g > N i v e l . F 3 3 1 < / s t r i n g > < / k e y > < v a l u e > < i n t > 1 1 6 < / i n t > < / v a l u e > < / i t e m > < i t e m > < k e y > < s t r i n g > C . 3 )   O T R O S < / s t r i n g > < / k e y > < v a l u e > < i n t > 1 5 2 < / i n t > < / v a l u e > < / i t e m > < i t e m > < k e y > < s t r i n g > N i v e l . F 3 3 2 < / s t r i n g > < / k e y > < v a l u e > < i n t > 1 1 6 < / i n t > < / v a l u e > < / i t e m > < i t e m > < k e y > < s t r i n g > C o n d i c i o n e s   f � s i c a s < / s t r i n g > < / k e y > < v a l u e > < i n t > 2 2 0 < / i n t > < / v a l u e > < / i t e m > < i t e m > < k e y > < s t r i n g > N i v e l . F 3 3 3 < / s t r i n g > < / k e y > < v a l u e > < i n t > 1 1 6 < / i n t > < / v a l u e > < / i t e m > < i t e m > < k e y > < s t r i n g > C o n d i c i o n e s   p s i c o s o c i a l e s < / s t r i n g > < / k e y > < v a l u e > < i n t > 2 8 3 < / i n t > < / v a l u e > < / i t e m > < i t e m > < k e y > < s t r i n g > N i v e l . F 3 3 4 < / s t r i n g > < / k e y > < v a l u e > < i n t > 1 1 6 < / i n t > < / v a l u e > < / i t e m > < i t e m > < k e y > < s t r i n g > H o r a r i o s ,   d e s c a n s o s   y   v a c a c i o n e s < / s t r i n g > < / k e y > < v a l u e > < i n t > 3 5 1 < / i n t > < / v a l u e > < / i t e m > < i t e m > < k e y > < s t r i n g > N i v e l . F 3 3 5 < / s t r i n g > < / k e y > < v a l u e > < i n t > 1 1 6 < / i n t > < / v a l u e > < / i t e m > < i t e m > < k e y > < s t r i n g > D e s p l a z a m i e n t o s   y   v i a j e s < / s t r i n g > < / k e y > < v a l u e > < i n t > 2 7 6 < / i n t > < / v a l u e > < / i t e m > < i t e m > < k e y > < s t r i n g > D . 3 )   O T R O S < / s t r i n g > < / k e y > < v a l u e > < i n t > 1 5 3 < / i n t > < / v a l u e > < / i t e m > < i t e m > < k e y > < s t r i n g > N I V E L   P u e s t o < / s t r i n g > < / k e y > < v a l u e > < i n t > 1 0 1 < / i n t > < / v a l u e > < / i t e m > < i t e m > < k e y > < s t r i n g > N i v e l . F 1 < / s t r i n g > < / k e y > < v a l u e > < i n t > 1 0 5 < / i n t > < / v a l u e > < / i t e m > < / C o l u m n W i d t h s > < C o l u m n D i s p l a y I n d e x > < i t e m > < k e y > < s t r i n g > N � m e r o   d e   e m p l e a d o < / s t r i n g > < / k e y > < v a l u e > < i n t > 0 < / i n t > < / v a l u e > < / i t e m > < i t e m > < k e y > < s t r i n g > T � t u l o   d e l   P u e s t o < / s t r i n g > < / k e y > < v a l u e > < i n t > 1 < / i n t > < / v a l u e > < / i t e m > < i t e m > < k e y > < s t r i n g > C o m p a � � a < / s t r i n g > < / k e y > < v a l u e > < i n t > 2 < / i n t > < / v a l u e > < / i t e m > < i t e m > < k e y > < s t r i n g > � r e a < / s t r i n g > < / k e y > < v a l u e > < i n t > 3 < / i n t > < / v a l u e > < / i t e m > < i t e m > < k e y > < s t r i n g > D e p a r t a m e n t o   /   Z o n a < / s t r i n g > < / k e y > < v a l u e > < i n t > 4 < / i n t > < / v a l u e > < / i t e m > < i t e m > < k e y > < s t r i n g > O f i c i n a < / s t r i n g > < / k e y > < v a l u e > < i n t > 5 < / i n t > < / v a l u e > < / i t e m > < i t e m > < k e y > < s t r i n g > R e p o r t e < / s t r i n g > < / k e y > < v a l u e > < i n t > 6 < / i n t > < / v a l u e > < / i t e m > < i t e m > < k e y > < s t r i n g > N o m b r e   d e l   e m p l e a d o < / s t r i n g > < / k e y > < v a l u e > < i n t > 7 < / i n t > < / v a l u e > < / i t e m > < i t e m > < k e y > < s t r i n g > P u e s t o   +   P u n t o s < / s t r i n g > < / k e y > < v a l u e > < i n t > 8 < / i n t > < / v a l u e > < / i t e m > < i t e m > < k e y > < s t r i n g > V A L O R A C I � N   D E L   P U E S T O < / s t r i n g > < / k e y > < v a l u e > < i n t > 1 0 < / i n t > < / v a l u e > < / i t e m > < i t e m > < k e y > < s t r i n g > N i v e l . F 2 < / s t r i n g > < / k e y > < v a l u e > < i n t > 1 3 < / i n t > < / v a l u e > < / i t e m > < i t e m > < k e y > < s t r i n g > 5 .   P O L I V A L E N C I A   O   D E F I N I C I � N   E X T E N S A   D E   O B L I G A C I O N E S < / s t r i n g > < / k e y > < v a l u e > < i n t > 1 2 < / i n t > < / v a l u e > < / i t e m > < i t e m > < k e y > < s t r i n g > N i v e l . F 3 < / s t r i n g > < / k e y > < v a l u e > < i n t > 1 5 < / i n t > < / v a l u e > < / i t e m > < i t e m > < k e y > < s t r i n g > P o s i c i � n   y   p o s t u r a s   f o r z a d a s < / s t r i n g > < / k e y > < v a l u e > < i n t > 1 4 < / i n t > < / v a l u e > < / i t e m > < i t e m > < k e y > < s t r i n g > N i v e l . F 2 3 < / s t r i n g > < / k e y > < v a l u e > < i n t > 1 7 < / i n t > < / v a l u e > < / i t e m > < i t e m > < k e y > < s t r i n g > M o v i m i e n t o s   r e p e t i t i v o s < / s t r i n g > < / k e y > < v a l u e > < i n t > 1 6 < / i n t > < / v a l u e > < / i t e m > < i t e m > < k e y > < s t r i n g > N i v e l . F 3 2 < / s t r i n g > < / k e y > < v a l u e > < i n t > 1 9 < / i n t > < / v a l u e > < / i t e m > < i t e m > < k e y > < s t r i n g > O t r o s   t i p o s   d e   e s f u e r z o   f � s i c o < / s t r i n g > < / k e y > < v a l u e > < i n t > 1 8 < / i n t > < / v a l u e > < / i t e m > < i t e m > < k e y > < s t r i n g > N i v e l . F 3 3 < / s t r i n g > < / k e y > < v a l u e > < i n t > 2 1 < / i n t > < / v a l u e > < / i t e m > < i t e m > < k e y > < s t r i n g > 9 .   E S F U E R Z O   M E N T A L < / s t r i n g > < / k e y > < v a l u e > < i n t > 2 0 < / i n t > < / v a l u e > < / i t e m > < i t e m > < k e y > < s t r i n g > N i v e l . F 3 4 < / s t r i n g > < / k e y > < v a l u e > < i n t > 2 3 < / i n t > < / v a l u e > < / i t e m > < i t e m > < k e y > < s t r i n g > 1 0 .   E S F U E R Z O   V I S U A L < / s t r i n g > < / k e y > < v a l u e > < i n t > 2 2 < / i n t > < / v a l u e > < / i t e m > < i t e m > < k e y > < s t r i n g > N i v e l . F 3 5 < / s t r i n g > < / k e y > < v a l u e > < i n t > 2 5 < / i n t > < / v a l u e > < / i t e m > < i t e m > < k e y > < s t r i n g > 1 1 .   E S F U E R Z O   A U D I T I V O < / s t r i n g > < / k e y > < v a l u e > < i n t > 2 4 < / i n t > < / v a l u e > < / i t e m > < i t e m > < k e y > < s t r i n g > N i v e l . F 3 6 < / s t r i n g > < / k e y > < v a l u e > < i n t > 2 7 < / i n t > < / v a l u e > < / i t e m > < i t e m > < k e y > < s t r i n g > 1 2 .   E S F U E R Z O   E M O C I O N A L < / s t r i n g > < / k e y > < v a l u e > < i n t > 2 6 < / i n t > < / v a l u e > < / i t e m > < i t e m > < k e y > < s t r i n g > N i v e l . F 3 7 < / s t r i n g > < / k e y > < v a l u e > < i n t > 2 9 < / i n t > < / v a l u e > < / i t e m > < i t e m > < k e y > < s t r i n g > R e s p o n s a b i l i d a d   d e   o r g a n i z a c i � n   y   c o o r d i n a c i � n < / s t r i n g > < / k e y > < v a l u e > < i n t > 2 8 < / i n t > < / v a l u e > < / i t e m > < i t e m > < k e y > < s t r i n g > N i v e l . F 3 8 < / s t r i n g > < / k e y > < v a l u e > < i n t > 3 1 < / i n t > < / v a l u e > < / i t e m > < i t e m > < k e y > < s t r i n g > R e s p o n s a b i l i d a d   d e   s u p e r v i s i � n   d e   r e s u l t a d o s   y   c a l i d a d < / s t r i n g > < / k e y > < v a l u e > < i n t > 3 0 < / i n t > < / v a l u e > < / i t e m > < i t e m > < k e y > < s t r i n g > N i v e l . F 3 9 < / s t r i n g > < / k e y > < v a l u e > < i n t > 3 3 < / i n t > < / v a l u e > < / i t e m > < i t e m > < k e y > < s t r i n g > R e s p o n s a b i l i d a d   s o b r e   e l   b i e n e s t a r   d e   l a s   p e r s o n a s < / s t r i n g > < / k e y > < v a l u e > < i n t > 3 2 < / i n t > < / v a l u e > < / i t e m > < i t e m > < k e y > < s t r i n g > N i v e l . F 3 1 0 < / s t r i n g > < / k e y > < v a l u e > < i n t > 3 5 < / i n t > < / v a l u e > < / i t e m > < i t e m > < k e y > < s t r i n g > R e s p o n s a b i l i d a d   e c o n � m i c a < / s t r i n g > < / k e y > < v a l u e > < i n t > 3 4 < / i n t > < / v a l u e > < / i t e m > < i t e m > < k e y > < s t r i n g > N i v e l . F 3 1 1 < / s t r i n g > < / k e y > < v a l u e > < i n t > 3 7 < / i n t > < / v a l u e > < / i t e m > < i t e m > < k e y > < s t r i n g > R e s p o n s a b i l i d a d   s o b r e   i n f o r m a c i � n   c o n f i d e n c i a l < / s t r i n g > < / k e y > < v a l u e > < i n t > 3 6 < / i n t > < / v a l u e > < / i t e m > < i t e m > < k e y > < s t r i n g > N i v e l . F 3 1 2 < / s t r i n g > < / k e y > < v a l u e > < i n t > 3 9 < / i n t > < / v a l u e > < / i t e m > < i t e m > < k e y > < s t r i n g > 1 5 .   A U T O N O M � A < / s t r i n g > < / k e y > < v a l u e > < i n t > 3 8 < / i n t > < / v a l u e > < / i t e m > < i t e m > < k e y > < s t r i n g > N i v e l . F 3 1 3 < / s t r i n g > < / k e y > < v a l u e > < i n t > 4 1 < / i n t > < / v a l u e > < / i t e m > < i t e m > < k e y > < s t r i n g > A . 4 )   O T R O S < / s t r i n g > < / k e y > < v a l u e > < i n t > 4 0 < / i n t > < / v a l u e > < / i t e m > < i t e m > < k e y > < s t r i n g > N i v e l . F 3 1 4 < / s t r i n g > < / k e y > < v a l u e > < i n t > 4 3 < / i n t > < / v a l u e > < / i t e m > < i t e m > < k e y > < s t r i n g > B )   E N S E � A N Z A   R E G L A D A < / s t r i n g > < / k e y > < v a l u e > < i n t > 4 2 < / i n t > < / v a l u e > < / i t e m > < i t e m > < k e y > < s t r i n g > N i v e l . F 3 1 5 < / s t r i n g > < / k e y > < v a l u e > < i n t > 4 5 < / i n t > < / v a l u e > < / i t e m > < i t e m > < k e y > < s t r i n g > E q u i p o s   y   M � q u i n a s < / s t r i n g > < / k e y > < v a l u e > < i n t > 4 4 < / i n t > < / v a l u e > < / i t e m > < i t e m > < k e y > < s t r i n g > N i v e l . F 3 1 6 < / s t r i n g > < / k e y > < v a l u e > < i n t > 4 7 < / i n t > < / v a l u e > < / i t e m > < i t e m > < k e y > < s t r i n g > L e c t u r a   y   c o m p r e n s i � n < / s t r i n g > < / k e y > < v a l u e > < i n t > 4 6 < / i n t > < / v a l u e > < / i t e m > < i t e m > < k e y > < s t r i n g > N i v e l . F 3 1 7 < / s t r i n g > < / k e y > < v a l u e > < i n t > 4 9 < / i n t > < / v a l u e > < / i t e m > < i t e m > < k e y > < s t r i n g > C o m p e t e n c i a s   d i g i t a l e s < / s t r i n g > < / k e y > < v a l u e > < i n t > 4 8 < / i n t > < / v a l u e > < / i t e m > < i t e m > < k e y > < s t r i n g > N i v e l . F 3 1 8 < / s t r i n g > < / k e y > < v a l u e > < i n t > 5 1 < / i n t > < / v a l u e > < / i t e m > < i t e m > < k e y > < s t r i n g > O t r a s   c u l t u r a s < / s t r i n g > < / k e y > < v a l u e > < i n t > 5 0 < / i n t > < / v a l u e > < / i t e m > < i t e m > < k e y > < s t r i n g > N i v e l . F 3 1 9 < / s t r i n g > < / k e y > < v a l u e > < i n t > 5 3 < / i n t > < / v a l u e > < / i t e m > < i t e m > < k e y > < s t r i n g > C o n o c i m i e n t o   o   d o m i n i o   d e   i d i o m a   e x t r a n j e r o < / s t r i n g > < / k e y > < v a l u e > < i n t > 5 2 < / i n t > < / v a l u e > < / i t e m > < i t e m > < k e y > < s t r i n g > N i v e l . F 3 2 0 < / s t r i n g > < / k e y > < v a l u e > < i n t > 5 5 < / i n t > < / v a l u e > < / i t e m > < i t e m > < k e y > < s t r i n g > F o r m a c i � n   n o   r e g l a d a < / s t r i n g > < / k e y > < v a l u e > < i n t > 5 4 < / i n t > < / v a l u e > < / i t e m > < i t e m > < k e y > < s t r i n g > N i v e l . F 3 2 1 < / s t r i n g > < / k e y > < v a l u e > < i n t > 5 7 < / i n t > < / v a l u e > < / i t e m > < i t e m > < k e y > < s t r i n g > E x p e r i e n c i a < / s t r i n g > < / k e y > < v a l u e > < i n t > 5 6 < / i n t > < / v a l u e > < / i t e m > < i t e m > < k e y > < s t r i n g > N i v e l . F 3 2 2 < / s t r i n g > < / k e y > < v a l u e > < i n t > 5 9 < / i n t > < / v a l u e > < / i t e m > < i t e m > < k e y > < s t r i n g > A c t u a l i z a c i � n   d e   c o n o c i m i e n t o s < / s t r i n g > < / k e y > < v a l u e > < i n t > 5 8 < / i n t > < / v a l u e > < / i t e m > < i t e m > < k e y > < s t r i n g > N i v e l . F 3 2 3 < / s t r i n g > < / k e y > < v a l u e > < i n t > 6 1 < / i n t > < / v a l u e > < / i t e m > < i t e m > < k e y > < s t r i n g > D e s t r e z a < / s t r i n g > < / k e y > < v a l u e > < i n t > 6 0 < / i n t > < / v a l u e > < / i t e m > < i t e m > < k e y > < s t r i n g > N i v e l . F 3 2 4 < / s t r i n g > < / k e y > < v a l u e > < i n t > 6 3 < / i n t > < / v a l u e > < / i t e m > < i t e m > < k e y > < s t r i n g > M i n u c i o s i d a d < / s t r i n g > < / k e y > < v a l u e > < i n t > 6 2 < / i n t > < / v a l u e > < / i t e m > < i t e m > < k e y > < s t r i n g > N i v e l . F 3 2 5 < / s t r i n g > < / k e y > < v a l u e > < i n t > 6 5 < / i n t > < / v a l u e > < / i t e m > < i t e m > < k e y > < s t r i n g > A p t i t u d e s   s e n s o r i a l e s < / s t r i n g > < / k e y > < v a l u e > < i n t > 6 4 < / i n t > < / v a l u e > < / i t e m > < i t e m > < k e y > < s t r i n g > N i v e l . F 3 2 6 < / s t r i n g > < / k e y > < v a l u e > < i n t > 6 7 < / i n t > < / v a l u e > < / i t e m > < i t e m > < k e y > < s t r i n g > C a p a c i d a d   p a r a   p l a n t e a r   s o l u c i o n e s < / s t r i n g > < / k e y > < v a l u e > < i n t > 6 6 < / i n t > < / v a l u e > < / i t e m > < i t e m > < k e y > < s t r i n g > N i v e l . F 3 2 7 < / s t r i n g > < / k e y > < v a l u e > < i n t > 6 9 < / i n t > < / v a l u e > < / i t e m > < i t e m > < k e y > < s t r i n g > C r e a t i v i d a d < / s t r i n g > < / k e y > < v a l u e > < i n t > 6 8 < / i n t > < / v a l u e > < / i t e m > < i t e m > < k e y > < s t r i n g > N i v e l . F 3 2 8 < / s t r i n g > < / k e y > < v a l u e > < i n t > 7 1 < / i n t > < / v a l u e > < / i t e m > < i t e m > < k e y > < s t r i n g > C a p a c i d a d   c o m u n i c a t i v a < / s t r i n g > < / k e y > < v a l u e > < i n t > 7 0 < / i n t > < / v a l u e > < / i t e m > < i t e m > < k e y > < s t r i n g > N i v e l . F 3 2 9 < / s t r i n g > < / k e y > < v a l u e > < i n t > 7 3 < / i n t > < / v a l u e > < / i t e m > < i t e m > < k e y > < s t r i n g > C a p a c i d a d   e m o c i o n a l < / s t r i n g > < / k e y > < v a l u e > < i n t > 7 2 < / i n t > < / v a l u e > < / i t e m > < i t e m > < k e y > < s t r i n g > N i v e l . F 3 3 0 < / s t r i n g > < / k e y > < v a l u e > < i n t > 7 5 < / i n t > < / v a l u e > < / i t e m > < i t e m > < k e y > < s t r i n g > C a p a c i d a d   d e   r e s o l u c i � n   d e   c o n f l i c t o s < / s t r i n g > < / k e y > < v a l u e > < i n t > 7 4 < / i n t > < / v a l u e > < / i t e m > < i t e m > < k e y > < s t r i n g > N i v e l . F 3 3 1 < / s t r i n g > < / k e y > < v a l u e > < i n t > 7 7 < / i n t > < / v a l u e > < / i t e m > < i t e m > < k e y > < s t r i n g > C . 3 )   O T R O S < / s t r i n g > < / k e y > < v a l u e > < i n t > 7 6 < / i n t > < / v a l u e > < / i t e m > < i t e m > < k e y > < s t r i n g > N i v e l . F 3 3 2 < / s t r i n g > < / k e y > < v a l u e > < i n t > 7 9 < / i n t > < / v a l u e > < / i t e m > < i t e m > < k e y > < s t r i n g > C o n d i c i o n e s   f � s i c a s < / s t r i n g > < / k e y > < v a l u e > < i n t > 7 8 < / i n t > < / v a l u e > < / i t e m > < i t e m > < k e y > < s t r i n g > N i v e l . F 3 3 3 < / s t r i n g > < / k e y > < v a l u e > < i n t > 8 1 < / i n t > < / v a l u e > < / i t e m > < i t e m > < k e y > < s t r i n g > C o n d i c i o n e s   p s i c o s o c i a l e s < / s t r i n g > < / k e y > < v a l u e > < i n t > 8 0 < / i n t > < / v a l u e > < / i t e m > < i t e m > < k e y > < s t r i n g > N i v e l . F 3 3 4 < / s t r i n g > < / k e y > < v a l u e > < i n t > 8 3 < / i n t > < / v a l u e > < / i t e m > < i t e m > < k e y > < s t r i n g > H o r a r i o s ,   d e s c a n s o s   y   v a c a c i o n e s < / s t r i n g > < / k e y > < v a l u e > < i n t > 8 2 < / i n t > < / v a l u e > < / i t e m > < i t e m > < k e y > < s t r i n g > N i v e l . F 3 3 5 < / s t r i n g > < / k e y > < v a l u e > < i n t > 8 5 < / i n t > < / v a l u e > < / i t e m > < i t e m > < k e y > < s t r i n g > D e s p l a z a m i e n t o s   y   v i a j e s < / s t r i n g > < / k e y > < v a l u e > < i n t > 8 4 < / i n t > < / v a l u e > < / i t e m > < i t e m > < k e y > < s t r i n g > D . 3 )   O T R O S < / s t r i n g > < / k e y > < v a l u e > < i n t > 8 6 < / i n t > < / v a l u e > < / i t e m > < i t e m > < k e y > < s t r i n g > N I V E L   P u e s t o < / s t r i n g > < / k e y > < v a l u e > < i n t > 9 < / i n t > < / v a l u e > < / i t e m > < i t e m > < k e y > < s t r i n g > N i v e l . F 1 < / s t r i n g > < / k e y > < v a l u e > < i n t > 1 1 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 L i s t a _ P u e s t o s 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 L i s t a _ P u e s t o s 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 C o l u m n s \ N � m e r o   d e   e m p l e a d o < / K e y > < / a : K e y > < a : V a l u e   i : t y p e = " T a b l e W i d g e t B a s e V i e w S t a t e " / > < / a : K e y V a l u e O f D i a g r a m O b j e c t K e y a n y T y p e z b w N T n L X > < a : K e y V a l u e O f D i a g r a m O b j e c t K e y a n y T y p e z b w N T n L X > < a : K e y > < K e y > C o l u m n s \ T � t u l o   d e l   P u e s t o < / K e y > < / a : K e y > < a : V a l u e   i : t y p e = " T a b l e W i d g e t B a s e V i e w S t a t e " / > < / a : K e y V a l u e O f D i a g r a m O b j e c t K e y a n y T y p e z b w N T n L X > < a : K e y V a l u e O f D i a g r a m O b j e c t K e y a n y T y p e z b w N T n L X > < a : K e y > < K e y > C o l u m n s \ C o m p a � � a < / K e y > < / a : K e y > < a : V a l u e   i : t y p e = " T a b l e W i d g e t B a s e V i e w S t a t e " / > < / a : K e y V a l u e O f D i a g r a m O b j e c t K e y a n y T y p e z b w N T n L X > < a : K e y V a l u e O f D i a g r a m O b j e c t K e y a n y T y p e z b w N T n L X > < a : K e y > < K e y > C o l u m n s \ � r e a < / K e y > < / a : K e y > < a : V a l u e   i : t y p e = " T a b l e W i d g e t B a s e V i e w S t a t e " / > < / a : K e y V a l u e O f D i a g r a m O b j e c t K e y a n y T y p e z b w N T n L X > < a : K e y V a l u e O f D i a g r a m O b j e c t K e y a n y T y p e z b w N T n L X > < a : K e y > < K e y > C o l u m n s \ D e p a r t a m e n t o   /   Z o n a < / K e y > < / a : K e y > < a : V a l u e   i : t y p e = " T a b l e W i d g e t B a s e V i e w S t a t e " / > < / a : K e y V a l u e O f D i a g r a m O b j e c t K e y a n y T y p e z b w N T n L X > < a : K e y V a l u e O f D i a g r a m O b j e c t K e y a n y T y p e z b w N T n L X > < a : K e y > < K e y > C o l u m n s \ O f i c i n a < / K e y > < / a : K e y > < a : V a l u e   i : t y p e = " T a b l e W i d g e t B a s e V i e w S t a t e " / > < / a : K e y V a l u e O f D i a g r a m O b j e c t K e y a n y T y p e z b w N T n L X > < a : K e y V a l u e O f D i a g r a m O b j e c t K e y a n y T y p e z b w N T n L X > < a : K e y > < K e y > C o l u m n s \ R e p o r t e < / K e y > < / a : K e y > < a : V a l u e   i : t y p e = " T a b l e W i d g e t B a s e V i e w S t a t e " / > < / a : K e y V a l u e O f D i a g r a m O b j e c t K e y a n y T y p e z b w N T n L X > < a : K e y V a l u e O f D i a g r a m O b j e c t K e y a n y T y p e z b w N T n L X > < a : K e y > < K e y > C o l u m n s \ N o m b r e   d e l   e m p l e a d o < / K e y > < / a : K e y > < a : V a l u e   i : t y p e = " T a b l e W i d g e t B a s e V i e w S t a t e " / > < / a : K e y V a l u e O f D i a g r a m O b j e c t K e y a n y T y p e z b w N T n L X > < a : K e y V a l u e O f D i a g r a m O b j e c t K e y a n y T y p e z b w N T n L X > < a : K e y > < K e y > C o l u m n s \ P u e s t o   +   P u n t o s < / K e y > < / a : K e y > < a : V a l u e   i : t y p e = " T a b l e W i d g e t B a s e V i e w S t a t e " / > < / a : K e y V a l u e O f D i a g r a m O b j e c t K e y a n y T y p e z b w N T n L X > < a : K e y V a l u e O f D i a g r a m O b j e c t K e y a n y T y p e z b w N T n L X > < a : K e y > < K e y > C o l u m n s \ N I V E L   P u e s t o < / K e y > < / a : K e y > < a : V a l u e   i : t y p e = " T a b l e W i d g e t B a s e V i e w S t a t e " / > < / a : K e y V a l u e O f D i a g r a m O b j e c t K e y a n y T y p e z b w N T n L X > < a : K e y V a l u e O f D i a g r a m O b j e c t K e y a n y T y p e z b w N T n L X > < a : K e y > < K e y > C o l u m n s \ V A L O R A C I � N   D E L   P U E S T O < / K e y > < / a : K e y > < a : V a l u e   i : t y p e = " T a b l e W i d g e t B a s e V i e w S t a t e " / > < / a : K e y V a l u e O f D i a g r a m O b j e c t K e y a n y T y p e z b w N T n L X > < a : K e y V a l u e O f D i a g r a m O b j e c t K e y a n y T y p e z b w N T n L X > < a : K e y > < K e y > C o l u m n s \ N i v e l . F 1 < / K e y > < / a : K e y > < a : V a l u e   i : t y p e = " T a b l e W i d g e t B a s e V i e w S t a t e " / > < / a : K e y V a l u e O f D i a g r a m O b j e c t K e y a n y T y p e z b w N T n L X > < a : K e y V a l u e O f D i a g r a m O b j e c t K e y a n y T y p e z b w N T n L X > < a : K e y > < K e y > C o l u m n s \ 5 .   P O L I V A L E N C I A   O   D E F I N I C I � N   E X T E N S A   D E   O B L I G A C I O N E S < / K e y > < / a : K e y > < a : V a l u e   i : t y p e = " T a b l e W i d g e t B a s e V i e w S t a t e " / > < / a : K e y V a l u e O f D i a g r a m O b j e c t K e y a n y T y p e z b w N T n L X > < a : K e y V a l u e O f D i a g r a m O b j e c t K e y a n y T y p e z b w N T n L X > < a : K e y > < K e y > C o l u m n s \ N i v e l . F 2 < / K e y > < / a : K e y > < a : V a l u e   i : t y p e = " T a b l e W i d g e t B a s e V i e w S t a t e " / > < / a : K e y V a l u e O f D i a g r a m O b j e c t K e y a n y T y p e z b w N T n L X > < a : K e y V a l u e O f D i a g r a m O b j e c t K e y a n y T y p e z b w N T n L X > < a : K e y > < K e y > C o l u m n s \ P o s i c i � n   y   p o s t u r a s   f o r z a d a s < / K e y > < / a : K e y > < a : V a l u e   i : t y p e = " T a b l e W i d g e t B a s e V i e w S t a t e " / > < / a : K e y V a l u e O f D i a g r a m O b j e c t K e y a n y T y p e z b w N T n L X > < a : K e y V a l u e O f D i a g r a m O b j e c t K e y a n y T y p e z b w N T n L X > < a : K e y > < K e y > C o l u m n s \ N i v e l . F 3 < / K e y > < / a : K e y > < a : V a l u e   i : t y p e = " T a b l e W i d g e t B a s e V i e w S t a t e " / > < / a : K e y V a l u e O f D i a g r a m O b j e c t K e y a n y T y p e z b w N T n L X > < a : K e y V a l u e O f D i a g r a m O b j e c t K e y a n y T y p e z b w N T n L X > < a : K e y > < K e y > C o l u m n s \ M o v i m i e n t o s   r e p e t i t i v o s < / K e y > < / a : K e y > < a : V a l u e   i : t y p e = " T a b l e W i d g e t B a s e V i e w S t a t e " / > < / a : K e y V a l u e O f D i a g r a m O b j e c t K e y a n y T y p e z b w N T n L X > < a : K e y V a l u e O f D i a g r a m O b j e c t K e y a n y T y p e z b w N T n L X > < a : K e y > < K e y > C o l u m n s \ N i v e l . F 2 3 < / K e y > < / a : K e y > < a : V a l u e   i : t y p e = " T a b l e W i d g e t B a s e V i e w S t a t e " / > < / a : K e y V a l u e O f D i a g r a m O b j e c t K e y a n y T y p e z b w N T n L X > < a : K e y V a l u e O f D i a g r a m O b j e c t K e y a n y T y p e z b w N T n L X > < a : K e y > < K e y > C o l u m n s \ O t r o s   t i p o s   d e   e s f u e r z o   f � s i c o < / K e y > < / a : K e y > < a : V a l u e   i : t y p e = " T a b l e W i d g e t B a s e V i e w S t a t e " / > < / a : K e y V a l u e O f D i a g r a m O b j e c t K e y a n y T y p e z b w N T n L X > < a : K e y V a l u e O f D i a g r a m O b j e c t K e y a n y T y p e z b w N T n L X > < a : K e y > < K e y > C o l u m n s \ N i v e l . F 3 2 < / K e y > < / a : K e y > < a : V a l u e   i : t y p e = " T a b l e W i d g e t B a s e V i e w S t a t e " / > < / a : K e y V a l u e O f D i a g r a m O b j e c t K e y a n y T y p e z b w N T n L X > < a : K e y V a l u e O f D i a g r a m O b j e c t K e y a n y T y p e z b w N T n L X > < a : K e y > < K e y > C o l u m n s \ 9 .   E S F U E R Z O   M E N T A L < / K e y > < / a : K e y > < a : V a l u e   i : t y p e = " T a b l e W i d g e t B a s e V i e w S t a t e " / > < / a : K e y V a l u e O f D i a g r a m O b j e c t K e y a n y T y p e z b w N T n L X > < a : K e y V a l u e O f D i a g r a m O b j e c t K e y a n y T y p e z b w N T n L X > < a : K e y > < K e y > C o l u m n s \ N i v e l . F 3 3 < / K e y > < / a : K e y > < a : V a l u e   i : t y p e = " T a b l e W i d g e t B a s e V i e w S t a t e " / > < / a : K e y V a l u e O f D i a g r a m O b j e c t K e y a n y T y p e z b w N T n L X > < a : K e y V a l u e O f D i a g r a m O b j e c t K e y a n y T y p e z b w N T n L X > < a : K e y > < K e y > C o l u m n s \ 1 0 .   E S F U E R Z O   V I S U A L < / K e y > < / a : K e y > < a : V a l u e   i : t y p e = " T a b l e W i d g e t B a s e V i e w S t a t e " / > < / a : K e y V a l u e O f D i a g r a m O b j e c t K e y a n y T y p e z b w N T n L X > < a : K e y V a l u e O f D i a g r a m O b j e c t K e y a n y T y p e z b w N T n L X > < a : K e y > < K e y > C o l u m n s \ N i v e l . F 3 4 < / K e y > < / a : K e y > < a : V a l u e   i : t y p e = " T a b l e W i d g e t B a s e V i e w S t a t e " / > < / a : K e y V a l u e O f D i a g r a m O b j e c t K e y a n y T y p e z b w N T n L X > < a : K e y V a l u e O f D i a g r a m O b j e c t K e y a n y T y p e z b w N T n L X > < a : K e y > < K e y > C o l u m n s \ 1 1 .   E S F U E R Z O   A U D I T I V O < / K e y > < / a : K e y > < a : V a l u e   i : t y p e = " T a b l e W i d g e t B a s e V i e w S t a t e " / > < / a : K e y V a l u e O f D i a g r a m O b j e c t K e y a n y T y p e z b w N T n L X > < a : K e y V a l u e O f D i a g r a m O b j e c t K e y a n y T y p e z b w N T n L X > < a : K e y > < K e y > C o l u m n s \ N i v e l . F 3 5 < / K e y > < / a : K e y > < a : V a l u e   i : t y p e = " T a b l e W i d g e t B a s e V i e w S t a t e " / > < / a : K e y V a l u e O f D i a g r a m O b j e c t K e y a n y T y p e z b w N T n L X > < a : K e y V a l u e O f D i a g r a m O b j e c t K e y a n y T y p e z b w N T n L X > < a : K e y > < K e y > C o l u m n s \ 1 2 .   E S F U E R Z O   E M O C I O N A L < / K e y > < / a : K e y > < a : V a l u e   i : t y p e = " T a b l e W i d g e t B a s e V i e w S t a t e " / > < / a : K e y V a l u e O f D i a g r a m O b j e c t K e y a n y T y p e z b w N T n L X > < a : K e y V a l u e O f D i a g r a m O b j e c t K e y a n y T y p e z b w N T n L X > < a : K e y > < K e y > C o l u m n s \ N i v e l . F 3 6 < / K e y > < / a : K e y > < a : V a l u e   i : t y p e = " T a b l e W i d g e t B a s e V i e w S t a t e " / > < / a : K e y V a l u e O f D i a g r a m O b j e c t K e y a n y T y p e z b w N T n L X > < a : K e y V a l u e O f D i a g r a m O b j e c t K e y a n y T y p e z b w N T n L X > < a : K e y > < K e y > C o l u m n s \ R e s p o n s a b i l i d a d   d e   o r g a n i z a c i � n   y   c o o r d i n a c i � n < / K e y > < / a : K e y > < a : V a l u e   i : t y p e = " T a b l e W i d g e t B a s e V i e w S t a t e " / > < / a : K e y V a l u e O f D i a g r a m O b j e c t K e y a n y T y p e z b w N T n L X > < a : K e y V a l u e O f D i a g r a m O b j e c t K e y a n y T y p e z b w N T n L X > < a : K e y > < K e y > C o l u m n s \ N i v e l . F 3 7 < / K e y > < / a : K e y > < a : V a l u e   i : t y p e = " T a b l e W i d g e t B a s e V i e w S t a t e " / > < / a : K e y V a l u e O f D i a g r a m O b j e c t K e y a n y T y p e z b w N T n L X > < a : K e y V a l u e O f D i a g r a m O b j e c t K e y a n y T y p e z b w N T n L X > < a : K e y > < K e y > C o l u m n s \ R e s p o n s a b i l i d a d   d e   s u p e r v i s i � n   d e   r e s u l t a d o s   y   c a l i d a d < / K e y > < / a : K e y > < a : V a l u e   i : t y p e = " T a b l e W i d g e t B a s e V i e w S t a t e " / > < / a : K e y V a l u e O f D i a g r a m O b j e c t K e y a n y T y p e z b w N T n L X > < a : K e y V a l u e O f D i a g r a m O b j e c t K e y a n y T y p e z b w N T n L X > < a : K e y > < K e y > C o l u m n s \ N i v e l . F 3 8 < / K e y > < / a : K e y > < a : V a l u e   i : t y p e = " T a b l e W i d g e t B a s e V i e w S t a t e " / > < / a : K e y V a l u e O f D i a g r a m O b j e c t K e y a n y T y p e z b w N T n L X > < a : K e y V a l u e O f D i a g r a m O b j e c t K e y a n y T y p e z b w N T n L X > < a : K e y > < K e y > C o l u m n s \ R e s p o n s a b i l i d a d   s o b r e   e l   b i e n e s t a r   d e   l a s   p e r s o n a s < / K e y > < / a : K e y > < a : V a l u e   i : t y p e = " T a b l e W i d g e t B a s e V i e w S t a t e " / > < / a : K e y V a l u e O f D i a g r a m O b j e c t K e y a n y T y p e z b w N T n L X > < a : K e y V a l u e O f D i a g r a m O b j e c t K e y a n y T y p e z b w N T n L X > < a : K e y > < K e y > C o l u m n s \ N i v e l . F 3 9 < / K e y > < / a : K e y > < a : V a l u e   i : t y p e = " T a b l e W i d g e t B a s e V i e w S t a t e " / > < / a : K e y V a l u e O f D i a g r a m O b j e c t K e y a n y T y p e z b w N T n L X > < a : K e y V a l u e O f D i a g r a m O b j e c t K e y a n y T y p e z b w N T n L X > < a : K e y > < K e y > C o l u m n s \ R e s p o n s a b i l i d a d   e c o n � m i c a < / K e y > < / a : K e y > < a : V a l u e   i : t y p e = " T a b l e W i d g e t B a s e V i e w S t a t e " / > < / a : K e y V a l u e O f D i a g r a m O b j e c t K e y a n y T y p e z b w N T n L X > < a : K e y V a l u e O f D i a g r a m O b j e c t K e y a n y T y p e z b w N T n L X > < a : K e y > < K e y > C o l u m n s \ N i v e l . F 3 1 0 < / K e y > < / a : K e y > < a : V a l u e   i : t y p e = " T a b l e W i d g e t B a s e V i e w S t a t e " / > < / a : K e y V a l u e O f D i a g r a m O b j e c t K e y a n y T y p e z b w N T n L X > < a : K e y V a l u e O f D i a g r a m O b j e c t K e y a n y T y p e z b w N T n L X > < a : K e y > < K e y > C o l u m n s \ R e s p o n s a b i l i d a d   s o b r e   i n f o r m a c i � n   c o n f i d e n c i a l < / K e y > < / a : K e y > < a : V a l u e   i : t y p e = " T a b l e W i d g e t B a s e V i e w S t a t e " / > < / a : K e y V a l u e O f D i a g r a m O b j e c t K e y a n y T y p e z b w N T n L X > < a : K e y V a l u e O f D i a g r a m O b j e c t K e y a n y T y p e z b w N T n L X > < a : K e y > < K e y > C o l u m n s \ N i v e l . F 3 1 1 < / K e y > < / a : K e y > < a : V a l u e   i : t y p e = " T a b l e W i d g e t B a s e V i e w S t a t e " / > < / a : K e y V a l u e O f D i a g r a m O b j e c t K e y a n y T y p e z b w N T n L X > < a : K e y V a l u e O f D i a g r a m O b j e c t K e y a n y T y p e z b w N T n L X > < a : K e y > < K e y > C o l u m n s \ 1 5 .   A U T O N O M � A < / K e y > < / a : K e y > < a : V a l u e   i : t y p e = " T a b l e W i d g e t B a s e V i e w S t a t e " / > < / a : K e y V a l u e O f D i a g r a m O b j e c t K e y a n y T y p e z b w N T n L X > < a : K e y V a l u e O f D i a g r a m O b j e c t K e y a n y T y p e z b w N T n L X > < a : K e y > < K e y > C o l u m n s \ N i v e l . F 3 1 2 < / K e y > < / a : K e y > < a : V a l u e   i : t y p e = " T a b l e W i d g e t B a s e V i e w S t a t e " / > < / a : K e y V a l u e O f D i a g r a m O b j e c t K e y a n y T y p e z b w N T n L X > < a : K e y V a l u e O f D i a g r a m O b j e c t K e y a n y T y p e z b w N T n L X > < a : K e y > < K e y > C o l u m n s \ A . 4 )   O T R O S < / K e y > < / a : K e y > < a : V a l u e   i : t y p e = " T a b l e W i d g e t B a s e V i e w S t a t e " / > < / a : K e y V a l u e O f D i a g r a m O b j e c t K e y a n y T y p e z b w N T n L X > < a : K e y V a l u e O f D i a g r a m O b j e c t K e y a n y T y p e z b w N T n L X > < a : K e y > < K e y > C o l u m n s \ N i v e l . F 3 1 3 < / K e y > < / a : K e y > < a : V a l u e   i : t y p e = " T a b l e W i d g e t B a s e V i e w S t a t e " / > < / a : K e y V a l u e O f D i a g r a m O b j e c t K e y a n y T y p e z b w N T n L X > < a : K e y V a l u e O f D i a g r a m O b j e c t K e y a n y T y p e z b w N T n L X > < a : K e y > < K e y > C o l u m n s \ B )   E N S E � A N Z A   R E G L A D A < / K e y > < / a : K e y > < a : V a l u e   i : t y p e = " T a b l e W i d g e t B a s e V i e w S t a t e " / > < / a : K e y V a l u e O f D i a g r a m O b j e c t K e y a n y T y p e z b w N T n L X > < a : K e y V a l u e O f D i a g r a m O b j e c t K e y a n y T y p e z b w N T n L X > < a : K e y > < K e y > C o l u m n s \ N i v e l . F 3 1 4 < / K e y > < / a : K e y > < a : V a l u e   i : t y p e = " T a b l e W i d g e t B a s e V i e w S t a t e " / > < / a : K e y V a l u e O f D i a g r a m O b j e c t K e y a n y T y p e z b w N T n L X > < a : K e y V a l u e O f D i a g r a m O b j e c t K e y a n y T y p e z b w N T n L X > < a : K e y > < K e y > C o l u m n s \ E q u i p o s   y   M � q u i n a s < / K e y > < / a : K e y > < a : V a l u e   i : t y p e = " T a b l e W i d g e t B a s e V i e w S t a t e " / > < / a : K e y V a l u e O f D i a g r a m O b j e c t K e y a n y T y p e z b w N T n L X > < a : K e y V a l u e O f D i a g r a m O b j e c t K e y a n y T y p e z b w N T n L X > < a : K e y > < K e y > C o l u m n s \ N i v e l . F 3 1 5 < / K e y > < / a : K e y > < a : V a l u e   i : t y p e = " T a b l e W i d g e t B a s e V i e w S t a t e " / > < / a : K e y V a l u e O f D i a g r a m O b j e c t K e y a n y T y p e z b w N T n L X > < a : K e y V a l u e O f D i a g r a m O b j e c t K e y a n y T y p e z b w N T n L X > < a : K e y > < K e y > C o l u m n s \ L e c t u r a   y   c o m p r e n s i � n < / K e y > < / a : K e y > < a : V a l u e   i : t y p e = " T a b l e W i d g e t B a s e V i e w S t a t e " / > < / a : K e y V a l u e O f D i a g r a m O b j e c t K e y a n y T y p e z b w N T n L X > < a : K e y V a l u e O f D i a g r a m O b j e c t K e y a n y T y p e z b w N T n L X > < a : K e y > < K e y > C o l u m n s \ N i v e l . F 3 1 6 < / K e y > < / a : K e y > < a : V a l u e   i : t y p e = " T a b l e W i d g e t B a s e V i e w S t a t e " / > < / a : K e y V a l u e O f D i a g r a m O b j e c t K e y a n y T y p e z b w N T n L X > < a : K e y V a l u e O f D i a g r a m O b j e c t K e y a n y T y p e z b w N T n L X > < a : K e y > < K e y > C o l u m n s \ C o m p e t e n c i a s   d i g i t a l e s < / K e y > < / a : K e y > < a : V a l u e   i : t y p e = " T a b l e W i d g e t B a s e V i e w S t a t e " / > < / a : K e y V a l u e O f D i a g r a m O b j e c t K e y a n y T y p e z b w N T n L X > < a : K e y V a l u e O f D i a g r a m O b j e c t K e y a n y T y p e z b w N T n L X > < a : K e y > < K e y > C o l u m n s \ N i v e l . F 3 1 7 < / K e y > < / a : K e y > < a : V a l u e   i : t y p e = " T a b l e W i d g e t B a s e V i e w S t a t e " / > < / a : K e y V a l u e O f D i a g r a m O b j e c t K e y a n y T y p e z b w N T n L X > < a : K e y V a l u e O f D i a g r a m O b j e c t K e y a n y T y p e z b w N T n L X > < a : K e y > < K e y > C o l u m n s \ O t r a s   c u l t u r a s < / K e y > < / a : K e y > < a : V a l u e   i : t y p e = " T a b l e W i d g e t B a s e V i e w S t a t e " / > < / a : K e y V a l u e O f D i a g r a m O b j e c t K e y a n y T y p e z b w N T n L X > < a : K e y V a l u e O f D i a g r a m O b j e c t K e y a n y T y p e z b w N T n L X > < a : K e y > < K e y > C o l u m n s \ N i v e l . F 3 1 8 < / K e y > < / a : K e y > < a : V a l u e   i : t y p e = " T a b l e W i d g e t B a s e V i e w S t a t e " / > < / a : K e y V a l u e O f D i a g r a m O b j e c t K e y a n y T y p e z b w N T n L X > < a : K e y V a l u e O f D i a g r a m O b j e c t K e y a n y T y p e z b w N T n L X > < a : K e y > < K e y > C o l u m n s \ C o n o c i m i e n t o   o   d o m i n i o   d e   i d i o m a   e x t r a n j e r o < / K e y > < / a : K e y > < a : V a l u e   i : t y p e = " T a b l e W i d g e t B a s e V i e w S t a t e " / > < / a : K e y V a l u e O f D i a g r a m O b j e c t K e y a n y T y p e z b w N T n L X > < a : K e y V a l u e O f D i a g r a m O b j e c t K e y a n y T y p e z b w N T n L X > < a : K e y > < K e y > C o l u m n s \ N i v e l . F 3 1 9 < / K e y > < / a : K e y > < a : V a l u e   i : t y p e = " T a b l e W i d g e t B a s e V i e w S t a t e " / > < / a : K e y V a l u e O f D i a g r a m O b j e c t K e y a n y T y p e z b w N T n L X > < a : K e y V a l u e O f D i a g r a m O b j e c t K e y a n y T y p e z b w N T n L X > < a : K e y > < K e y > C o l u m n s \ F o r m a c i � n   n o   r e g l a d a < / K e y > < / a : K e y > < a : V a l u e   i : t y p e = " T a b l e W i d g e t B a s e V i e w S t a t e " / > < / a : K e y V a l u e O f D i a g r a m O b j e c t K e y a n y T y p e z b w N T n L X > < a : K e y V a l u e O f D i a g r a m O b j e c t K e y a n y T y p e z b w N T n L X > < a : K e y > < K e y > C o l u m n s \ N i v e l . F 3 2 0 < / K e y > < / a : K e y > < a : V a l u e   i : t y p e = " T a b l e W i d g e t B a s e V i e w S t a t e " / > < / a : K e y V a l u e O f D i a g r a m O b j e c t K e y a n y T y p e z b w N T n L X > < a : K e y V a l u e O f D i a g r a m O b j e c t K e y a n y T y p e z b w N T n L X > < a : K e y > < K e y > C o l u m n s \ E x p e r i e n c i a < / K e y > < / a : K e y > < a : V a l u e   i : t y p e = " T a b l e W i d g e t B a s e V i e w S t a t e " / > < / a : K e y V a l u e O f D i a g r a m O b j e c t K e y a n y T y p e z b w N T n L X > < a : K e y V a l u e O f D i a g r a m O b j e c t K e y a n y T y p e z b w N T n L X > < a : K e y > < K e y > C o l u m n s \ N i v e l . F 3 2 1 < / K e y > < / a : K e y > < a : V a l u e   i : t y p e = " T a b l e W i d g e t B a s e V i e w S t a t e " / > < / a : K e y V a l u e O f D i a g r a m O b j e c t K e y a n y T y p e z b w N T n L X > < a : K e y V a l u e O f D i a g r a m O b j e c t K e y a n y T y p e z b w N T n L X > < a : K e y > < K e y > C o l u m n s \ A c t u a l i z a c i � n   d e   c o n o c i m i e n t o s < / K e y > < / a : K e y > < a : V a l u e   i : t y p e = " T a b l e W i d g e t B a s e V i e w S t a t e " / > < / a : K e y V a l u e O f D i a g r a m O b j e c t K e y a n y T y p e z b w N T n L X > < a : K e y V a l u e O f D i a g r a m O b j e c t K e y a n y T y p e z b w N T n L X > < a : K e y > < K e y > C o l u m n s \ N i v e l . F 3 2 2 < / K e y > < / a : K e y > < a : V a l u e   i : t y p e = " T a b l e W i d g e t B a s e V i e w S t a t e " / > < / a : K e y V a l u e O f D i a g r a m O b j e c t K e y a n y T y p e z b w N T n L X > < a : K e y V a l u e O f D i a g r a m O b j e c t K e y a n y T y p e z b w N T n L X > < a : K e y > < K e y > C o l u m n s \ D e s t r e z a < / K e y > < / a : K e y > < a : V a l u e   i : t y p e = " T a b l e W i d g e t B a s e V i e w S t a t e " / > < / a : K e y V a l u e O f D i a g r a m O b j e c t K e y a n y T y p e z b w N T n L X > < a : K e y V a l u e O f D i a g r a m O b j e c t K e y a n y T y p e z b w N T n L X > < a : K e y > < K e y > C o l u m n s \ N i v e l . F 3 2 3 < / K e y > < / a : K e y > < a : V a l u e   i : t y p e = " T a b l e W i d g e t B a s e V i e w S t a t e " / > < / a : K e y V a l u e O f D i a g r a m O b j e c t K e y a n y T y p e z b w N T n L X > < a : K e y V a l u e O f D i a g r a m O b j e c t K e y a n y T y p e z b w N T n L X > < a : K e y > < K e y > C o l u m n s \ M i n u c i o s i d a d < / K e y > < / a : K e y > < a : V a l u e   i : t y p e = " T a b l e W i d g e t B a s e V i e w S t a t e " / > < / a : K e y V a l u e O f D i a g r a m O b j e c t K e y a n y T y p e z b w N T n L X > < a : K e y V a l u e O f D i a g r a m O b j e c t K e y a n y T y p e z b w N T n L X > < a : K e y > < K e y > C o l u m n s \ N i v e l . F 3 2 4 < / K e y > < / a : K e y > < a : V a l u e   i : t y p e = " T a b l e W i d g e t B a s e V i e w S t a t e " / > < / a : K e y V a l u e O f D i a g r a m O b j e c t K e y a n y T y p e z b w N T n L X > < a : K e y V a l u e O f D i a g r a m O b j e c t K e y a n y T y p e z b w N T n L X > < a : K e y > < K e y > C o l u m n s \ A p t i t u d e s   s e n s o r i a l e s < / K e y > < / a : K e y > < a : V a l u e   i : t y p e = " T a b l e W i d g e t B a s e V i e w S t a t e " / > < / a : K e y V a l u e O f D i a g r a m O b j e c t K e y a n y T y p e z b w N T n L X > < a : K e y V a l u e O f D i a g r a m O b j e c t K e y a n y T y p e z b w N T n L X > < a : K e y > < K e y > C o l u m n s \ N i v e l . F 3 2 5 < / K e y > < / a : K e y > < a : V a l u e   i : t y p e = " T a b l e W i d g e t B a s e V i e w S t a t e " / > < / a : K e y V a l u e O f D i a g r a m O b j e c t K e y a n y T y p e z b w N T n L X > < a : K e y V a l u e O f D i a g r a m O b j e c t K e y a n y T y p e z b w N T n L X > < a : K e y > < K e y > C o l u m n s \ C a p a c i d a d   p a r a   p l a n t e a r   s o l u c i o n e s < / K e y > < / a : K e y > < a : V a l u e   i : t y p e = " T a b l e W i d g e t B a s e V i e w S t a t e " / > < / a : K e y V a l u e O f D i a g r a m O b j e c t K e y a n y T y p e z b w N T n L X > < a : K e y V a l u e O f D i a g r a m O b j e c t K e y a n y T y p e z b w N T n L X > < a : K e y > < K e y > C o l u m n s \ N i v e l . F 3 2 6 < / K e y > < / a : K e y > < a : V a l u e   i : t y p e = " T a b l e W i d g e t B a s e V i e w S t a t e " / > < / a : K e y V a l u e O f D i a g r a m O b j e c t K e y a n y T y p e z b w N T n L X > < a : K e y V a l u e O f D i a g r a m O b j e c t K e y a n y T y p e z b w N T n L X > < a : K e y > < K e y > C o l u m n s \ C r e a t i v i d a d < / K e y > < / a : K e y > < a : V a l u e   i : t y p e = " T a b l e W i d g e t B a s e V i e w S t a t e " / > < / a : K e y V a l u e O f D i a g r a m O b j e c t K e y a n y T y p e z b w N T n L X > < a : K e y V a l u e O f D i a g r a m O b j e c t K e y a n y T y p e z b w N T n L X > < a : K e y > < K e y > C o l u m n s \ N i v e l . F 3 2 7 < / K e y > < / a : K e y > < a : V a l u e   i : t y p e = " T a b l e W i d g e t B a s e V i e w S t a t e " / > < / a : K e y V a l u e O f D i a g r a m O b j e c t K e y a n y T y p e z b w N T n L X > < a : K e y V a l u e O f D i a g r a m O b j e c t K e y a n y T y p e z b w N T n L X > < a : K e y > < K e y > C o l u m n s \ C a p a c i d a d   c o m u n i c a t i v a < / K e y > < / a : K e y > < a : V a l u e   i : t y p e = " T a b l e W i d g e t B a s e V i e w S t a t e " / > < / a : K e y V a l u e O f D i a g r a m O b j e c t K e y a n y T y p e z b w N T n L X > < a : K e y V a l u e O f D i a g r a m O b j e c t K e y a n y T y p e z b w N T n L X > < a : K e y > < K e y > C o l u m n s \ N i v e l . F 3 2 8 < / K e y > < / a : K e y > < a : V a l u e   i : t y p e = " T a b l e W i d g e t B a s e V i e w S t a t e " / > < / a : K e y V a l u e O f D i a g r a m O b j e c t K e y a n y T y p e z b w N T n L X > < a : K e y V a l u e O f D i a g r a m O b j e c t K e y a n y T y p e z b w N T n L X > < a : K e y > < K e y > C o l u m n s \ C a p a c i d a d   e m o c i o n a l < / K e y > < / a : K e y > < a : V a l u e   i : t y p e = " T a b l e W i d g e t B a s e V i e w S t a t e " / > < / a : K e y V a l u e O f D i a g r a m O b j e c t K e y a n y T y p e z b w N T n L X > < a : K e y V a l u e O f D i a g r a m O b j e c t K e y a n y T y p e z b w N T n L X > < a : K e y > < K e y > C o l u m n s \ N i v e l . F 3 2 9 < / K e y > < / a : K e y > < a : V a l u e   i : t y p e = " T a b l e W i d g e t B a s e V i e w S t a t e " / > < / a : K e y V a l u e O f D i a g r a m O b j e c t K e y a n y T y p e z b w N T n L X > < a : K e y V a l u e O f D i a g r a m O b j e c t K e y a n y T y p e z b w N T n L X > < a : K e y > < K e y > C o l u m n s \ C a p a c i d a d   d e   r e s o l u c i � n   d e   c o n f l i c t o s < / K e y > < / a : K e y > < a : V a l u e   i : t y p e = " T a b l e W i d g e t B a s e V i e w S t a t e " / > < / a : K e y V a l u e O f D i a g r a m O b j e c t K e y a n y T y p e z b w N T n L X > < a : K e y V a l u e O f D i a g r a m O b j e c t K e y a n y T y p e z b w N T n L X > < a : K e y > < K e y > C o l u m n s \ N i v e l . F 3 3 0 < / K e y > < / a : K e y > < a : V a l u e   i : t y p e = " T a b l e W i d g e t B a s e V i e w S t a t e " / > < / a : K e y V a l u e O f D i a g r a m O b j e c t K e y a n y T y p e z b w N T n L X > < a : K e y V a l u e O f D i a g r a m O b j e c t K e y a n y T y p e z b w N T n L X > < a : K e y > < K e y > C o l u m n s \ C . 3 )   O T R O S < / K e y > < / a : K e y > < a : V a l u e   i : t y p e = " T a b l e W i d g e t B a s e V i e w S t a t e " / > < / a : K e y V a l u e O f D i a g r a m O b j e c t K e y a n y T y p e z b w N T n L X > < a : K e y V a l u e O f D i a g r a m O b j e c t K e y a n y T y p e z b w N T n L X > < a : K e y > < K e y > C o l u m n s \ N i v e l . F 3 3 1 < / K e y > < / a : K e y > < a : V a l u e   i : t y p e = " T a b l e W i d g e t B a s e V i e w S t a t e " / > < / a : K e y V a l u e O f D i a g r a m O b j e c t K e y a n y T y p e z b w N T n L X > < a : K e y V a l u e O f D i a g r a m O b j e c t K e y a n y T y p e z b w N T n L X > < a : K e y > < K e y > C o l u m n s \ C o n d i c i o n e s   f � s i c a s < / K e y > < / a : K e y > < a : V a l u e   i : t y p e = " T a b l e W i d g e t B a s e V i e w S t a t e " / > < / a : K e y V a l u e O f D i a g r a m O b j e c t K e y a n y T y p e z b w N T n L X > < a : K e y V a l u e O f D i a g r a m O b j e c t K e y a n y T y p e z b w N T n L X > < a : K e y > < K e y > C o l u m n s \ N i v e l . F 3 3 2 < / K e y > < / a : K e y > < a : V a l u e   i : t y p e = " T a b l e W i d g e t B a s e V i e w S t a t e " / > < / a : K e y V a l u e O f D i a g r a m O b j e c t K e y a n y T y p e z b w N T n L X > < a : K e y V a l u e O f D i a g r a m O b j e c t K e y a n y T y p e z b w N T n L X > < a : K e y > < K e y > C o l u m n s \ C o n d i c i o n e s   p s i c o s o c i a l e s < / K e y > < / a : K e y > < a : V a l u e   i : t y p e = " T a b l e W i d g e t B a s e V i e w S t a t e " / > < / a : K e y V a l u e O f D i a g r a m O b j e c t K e y a n y T y p e z b w N T n L X > < a : K e y V a l u e O f D i a g r a m O b j e c t K e y a n y T y p e z b w N T n L X > < a : K e y > < K e y > C o l u m n s \ N i v e l . F 3 3 3 < / K e y > < / a : K e y > < a : V a l u e   i : t y p e = " T a b l e W i d g e t B a s e V i e w S t a t e " / > < / a : K e y V a l u e O f D i a g r a m O b j e c t K e y a n y T y p e z b w N T n L X > < a : K e y V a l u e O f D i a g r a m O b j e c t K e y a n y T y p e z b w N T n L X > < a : K e y > < K e y > C o l u m n s \ H o r a r i o s ,   d e s c a n s o s   y   v a c a c i o n e s < / K e y > < / a : K e y > < a : V a l u e   i : t y p e = " T a b l e W i d g e t B a s e V i e w S t a t e " / > < / a : K e y V a l u e O f D i a g r a m O b j e c t K e y a n y T y p e z b w N T n L X > < a : K e y V a l u e O f D i a g r a m O b j e c t K e y a n y T y p e z b w N T n L X > < a : K e y > < K e y > C o l u m n s \ N i v e l . F 3 3 4 < / K e y > < / a : K e y > < a : V a l u e   i : t y p e = " T a b l e W i d g e t B a s e V i e w S t a t e " / > < / a : K e y V a l u e O f D i a g r a m O b j e c t K e y a n y T y p e z b w N T n L X > < a : K e y V a l u e O f D i a g r a m O b j e c t K e y a n y T y p e z b w N T n L X > < a : K e y > < K e y > C o l u m n s \ D e s p l a z a m i e n t o s   y   v i a j e s < / K e y > < / a : K e y > < a : V a l u e   i : t y p e = " T a b l e W i d g e t B a s e V i e w S t a t e " / > < / a : K e y V a l u e O f D i a g r a m O b j e c t K e y a n y T y p e z b w N T n L X > < a : K e y V a l u e O f D i a g r a m O b j e c t K e y a n y T y p e z b w N T n L X > < a : K e y > < K e y > C o l u m n s \ N i v e l . F 3 3 5 < / K e y > < / a : K e y > < a : V a l u e   i : t y p e = " T a b l e W i d g e t B a s e V i e w S t a t e " / > < / a : K e y V a l u e O f D i a g r a m O b j e c t K e y a n y T y p e z b w N T n L X > < a : K e y V a l u e O f D i a g r a m O b j e c t K e y a n y T y p e z b w N T n L X > < a : K e y > < K e y > C o l u m n s \ D . 3 )   O T R O S 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8.xml>��< ? x m l   v e r s i o n = " 1 . 0 "   e n c o d i n g = " U T F - 1 6 " ? > < G e m i n i   x m l n s = " h t t p : / / g e m i n i / p i v o t c u s t o m i z a t i o n / M a n u a l C a l c M o d e " > < C u s t o m C o n t e n t > < ! [ C D A T A [ F a l s e ] ] > < / C u s t o m C o n t e n t > < / G e m i n i > 
</file>

<file path=customXml/item19.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3.xml>��< ? x m l   v e r s i o n = " 1 . 0 "   e n c o d i n g = " U T F - 1 6 " ? > < G e m i n i   x m l n s = " h t t p : / / g e m i n i / p i v o t c u s t o m i z a t i o n / S h o w I m p l i c i t M e a s u r e s " > < C u s t o m C o n t e n t > < ! [ C D A T A [ F a l s e ] ] > < / 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T a b l e O r d e r " > < C u s t o m C o n t e n t > < ! [ C D A T A [ T a b l e 1 ] ] > < / C u s t o m C o n t e n t > < / G e m i n i > 
</file>

<file path=customXml/item6.xml>��< ? x m l   v e r s i o n = " 1 . 0 "   e n c o d i n g = " U T F - 1 6 " ? > < G e m i n i   x m l n s = " h t t p : / / g e m i n i / p i v o t c u s t o m i z a t i o n / L i n k e d T a b l e U p d a t e M o d e " > < C u s t o m C o n t e n t > < ! [ C D A T A [ T r u e ] ] > < / C u s t o m C o n t e n t > < / G e m i n i > 
</file>

<file path=customXml/item7.xml>��< ? x m l   v e r s i o n = " 1 . 0 "   e n c o d i n g = " U T F - 1 6 " ? > < G e m i n i   x m l n s = " h t t p : / / g e m i n i / p i v o t c u s t o m i z a t i o n / I s S a n d b o x E m b e d d e d " > < C u s t o m C o n t e n t > < ! [ C D A T A [ y e s ] ] > < / C u s t o m C o n t e n t > < / G e m i n i > 
</file>

<file path=customXml/item8.xml>��< ? x m l   v e r s i o n = " 1 . 0 "   e n c o d i n g = " U T F - 1 6 " ? > < G e m i n i   x m l n s = " h t t p : / / g e m i n i / p i v o t c u s t o m i z a t i o n / S h o w H i d d e n " > < C u s t o m C o n t e n t > < ! [ C D A T A [ T r u 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017E3272-95E3-4B5D-A216-6D7333988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ab1ae3-af08-4c0e-8a0d-468fa18335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0128718D-9574-40A1-9433-4DBC2C47897F}">
  <ds:schemaRefs>
    <ds:schemaRef ds:uri="http://gemini/pivotcustomization/PowerPivotVersion"/>
  </ds:schemaRefs>
</ds:datastoreItem>
</file>

<file path=customXml/itemProps11.xml><?xml version="1.0" encoding="utf-8"?>
<ds:datastoreItem xmlns:ds="http://schemas.openxmlformats.org/officeDocument/2006/customXml" ds:itemID="{C2F636A3-B854-417B-A539-681A3863B258}">
  <ds:schemaRefs>
    <ds:schemaRef ds:uri="http://gemini/pivotcustomization/ClientWindowXML"/>
  </ds:schemaRefs>
</ds:datastoreItem>
</file>

<file path=customXml/itemProps12.xml><?xml version="1.0" encoding="utf-8"?>
<ds:datastoreItem xmlns:ds="http://schemas.openxmlformats.org/officeDocument/2006/customXml" ds:itemID="{9CDCB6C6-FFA7-42CF-9A85-9E1DAA9228D6}">
  <ds:schemaRefs>
    <ds:schemaRef ds:uri="http://gemini/pivotcustomization/ErrorCache"/>
  </ds:schemaRefs>
</ds:datastoreItem>
</file>

<file path=customXml/itemProps13.xml><?xml version="1.0" encoding="utf-8"?>
<ds:datastoreItem xmlns:ds="http://schemas.openxmlformats.org/officeDocument/2006/customXml" ds:itemID="{3EB58FC8-3852-4F6C-8557-46FFC17A51E4}">
  <ds:schemaRefs>
    <ds:schemaRef ds:uri="http://schemas.microsoft.com/sharepoint/v3/contenttype/forms"/>
  </ds:schemaRefs>
</ds:datastoreItem>
</file>

<file path=customXml/itemProps14.xml><?xml version="1.0" encoding="utf-8"?>
<ds:datastoreItem xmlns:ds="http://schemas.openxmlformats.org/officeDocument/2006/customXml" ds:itemID="{AB524CCF-D90F-4AE9-A30E-B75EB79CEEB3}">
  <ds:schemaRefs>
    <ds:schemaRef ds:uri="http://gemini/pivotcustomization/Diagrams"/>
  </ds:schemaRefs>
</ds:datastoreItem>
</file>

<file path=customXml/itemProps15.xml><?xml version="1.0" encoding="utf-8"?>
<ds:datastoreItem xmlns:ds="http://schemas.openxmlformats.org/officeDocument/2006/customXml" ds:itemID="{E92F8ED3-0228-453D-BF4A-9815F73622DD}">
  <ds:schemaRefs>
    <ds:schemaRef ds:uri="http://gemini/pivotcustomization/TableXML_Table1"/>
  </ds:schemaRefs>
</ds:datastoreItem>
</file>

<file path=customXml/itemProps16.xml><?xml version="1.0" encoding="utf-8"?>
<ds:datastoreItem xmlns:ds="http://schemas.openxmlformats.org/officeDocument/2006/customXml" ds:itemID="{BEF660DE-62F0-48DC-BA01-4C0F3875842D}">
  <ds:schemaRefs>
    <ds:schemaRef ds:uri="http://gemini/pivotcustomization/TableWidget"/>
  </ds:schemaRefs>
</ds:datastoreItem>
</file>

<file path=customXml/itemProps17.xml><?xml version="1.0" encoding="utf-8"?>
<ds:datastoreItem xmlns:ds="http://schemas.openxmlformats.org/officeDocument/2006/customXml" ds:itemID="{953D37ED-5578-4901-8E48-9681268445C5}">
  <ds:schemaRefs>
    <ds:schemaRef ds:uri="http://gemini/pivotcustomization/FormulaBarState"/>
  </ds:schemaRefs>
</ds:datastoreItem>
</file>

<file path=customXml/itemProps18.xml><?xml version="1.0" encoding="utf-8"?>
<ds:datastoreItem xmlns:ds="http://schemas.openxmlformats.org/officeDocument/2006/customXml" ds:itemID="{FAA3A3F0-07BD-4424-B09C-537BDD6F613C}">
  <ds:schemaRefs>
    <ds:schemaRef ds:uri="http://gemini/pivotcustomization/ManualCalcMode"/>
  </ds:schemaRefs>
</ds:datastoreItem>
</file>

<file path=customXml/itemProps19.xml><?xml version="1.0" encoding="utf-8"?>
<ds:datastoreItem xmlns:ds="http://schemas.openxmlformats.org/officeDocument/2006/customXml" ds:itemID="{1642B6DD-61F1-423F-8DA6-3A9F75BDA26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7A5A974-A6E2-4DCE-A440-82EF93D3E8F8}">
  <ds:schemaRefs>
    <ds:schemaRef ds:uri="http://gemini/pivotcustomization/MeasureGridState"/>
  </ds:schemaRefs>
</ds:datastoreItem>
</file>

<file path=customXml/itemProps3.xml><?xml version="1.0" encoding="utf-8"?>
<ds:datastoreItem xmlns:ds="http://schemas.openxmlformats.org/officeDocument/2006/customXml" ds:itemID="{4AE0BC77-8BC3-49FB-AF88-82C14A2750FF}">
  <ds:schemaRefs>
    <ds:schemaRef ds:uri="http://gemini/pivotcustomization/ShowImplicitMeasures"/>
  </ds:schemaRefs>
</ds:datastoreItem>
</file>

<file path=customXml/itemProps4.xml><?xml version="1.0" encoding="utf-8"?>
<ds:datastoreItem xmlns:ds="http://schemas.openxmlformats.org/officeDocument/2006/customXml" ds:itemID="{C2EC4F19-6B07-467D-8E7D-8C98BC24ED71}">
  <ds:schemaRefs>
    <ds:schemaRef ds:uri="http://gemini/pivotcustomization/RelationshipAutoDetectionEnabled"/>
  </ds:schemaRefs>
</ds:datastoreItem>
</file>

<file path=customXml/itemProps5.xml><?xml version="1.0" encoding="utf-8"?>
<ds:datastoreItem xmlns:ds="http://schemas.openxmlformats.org/officeDocument/2006/customXml" ds:itemID="{A737DD30-85DE-4B9F-B064-E038614951C8}">
  <ds:schemaRefs>
    <ds:schemaRef ds:uri="http://gemini/pivotcustomization/TableOrder"/>
  </ds:schemaRefs>
</ds:datastoreItem>
</file>

<file path=customXml/itemProps6.xml><?xml version="1.0" encoding="utf-8"?>
<ds:datastoreItem xmlns:ds="http://schemas.openxmlformats.org/officeDocument/2006/customXml" ds:itemID="{BD70673F-2F96-49E3-ADDD-E9AF0DCF0B4B}">
  <ds:schemaRefs>
    <ds:schemaRef ds:uri="http://gemini/pivotcustomization/LinkedTableUpdateMode"/>
  </ds:schemaRefs>
</ds:datastoreItem>
</file>

<file path=customXml/itemProps7.xml><?xml version="1.0" encoding="utf-8"?>
<ds:datastoreItem xmlns:ds="http://schemas.openxmlformats.org/officeDocument/2006/customXml" ds:itemID="{CC0A164B-A603-4848-B3EB-65BC239A1B17}">
  <ds:schemaRefs>
    <ds:schemaRef ds:uri="http://gemini/pivotcustomization/IsSandboxEmbedded"/>
  </ds:schemaRefs>
</ds:datastoreItem>
</file>

<file path=customXml/itemProps8.xml><?xml version="1.0" encoding="utf-8"?>
<ds:datastoreItem xmlns:ds="http://schemas.openxmlformats.org/officeDocument/2006/customXml" ds:itemID="{5BA81D57-3E0B-4BFC-AD43-66E5593EE9A2}">
  <ds:schemaRefs>
    <ds:schemaRef ds:uri="http://gemini/pivotcustomization/ShowHidden"/>
  </ds:schemaRefs>
</ds:datastoreItem>
</file>

<file path=customXml/itemProps9.xml><?xml version="1.0" encoding="utf-8"?>
<ds:datastoreItem xmlns:ds="http://schemas.openxmlformats.org/officeDocument/2006/customXml" ds:itemID="{82C59A82-7EAF-4B05-9CB9-1D9FB7C35493}">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37</vt:i4>
      </vt:variant>
    </vt:vector>
  </HeadingPairs>
  <TitlesOfParts>
    <vt:vector size="47" baseType="lpstr">
      <vt:lpstr>Inicio</vt:lpstr>
      <vt:lpstr>Listado de Puestos</vt:lpstr>
      <vt:lpstr>Lista Puestos Valorados</vt:lpstr>
      <vt:lpstr>Agrupaciones</vt:lpstr>
      <vt:lpstr>Distribución de puestos</vt:lpstr>
      <vt:lpstr>Mapa de Puestos</vt:lpstr>
      <vt:lpstr>PUNTUACIÓN POR PUESTO Y SEXO</vt:lpstr>
      <vt:lpstr>PUNTOS DE VALORACIÓN POR FACTOR</vt:lpstr>
      <vt:lpstr>CATEGORÍAS Y FACTORES POR SEXO</vt:lpstr>
      <vt:lpstr>AGRUPACIONES POR SEXO</vt:lpstr>
      <vt:lpstr>'Auxiliar General'!Área_de_extracción</vt:lpstr>
      <vt:lpstr>Factor1</vt:lpstr>
      <vt:lpstr>Factor10</vt:lpstr>
      <vt:lpstr>Factor11</vt:lpstr>
      <vt:lpstr>Factor12</vt:lpstr>
      <vt:lpstr>Factor13</vt:lpstr>
      <vt:lpstr>Factor14</vt:lpstr>
      <vt:lpstr>Factor15</vt:lpstr>
      <vt:lpstr>Factor16</vt:lpstr>
      <vt:lpstr>Factor17</vt:lpstr>
      <vt:lpstr>Factor18</vt:lpstr>
      <vt:lpstr>Factor19</vt:lpstr>
      <vt:lpstr>Factor2</vt:lpstr>
      <vt:lpstr>Factor20</vt:lpstr>
      <vt:lpstr>Factor21</vt:lpstr>
      <vt:lpstr>Factor22</vt:lpstr>
      <vt:lpstr>Factor23</vt:lpstr>
      <vt:lpstr>Factor24</vt:lpstr>
      <vt:lpstr>Factor25</vt:lpstr>
      <vt:lpstr>Factor26</vt:lpstr>
      <vt:lpstr>Factor27</vt:lpstr>
      <vt:lpstr>Factor28</vt:lpstr>
      <vt:lpstr>Factor29</vt:lpstr>
      <vt:lpstr>Factor3</vt:lpstr>
      <vt:lpstr>Factor30</vt:lpstr>
      <vt:lpstr>Factor31</vt:lpstr>
      <vt:lpstr>Factor32</vt:lpstr>
      <vt:lpstr>Factor33</vt:lpstr>
      <vt:lpstr>Factor34</vt:lpstr>
      <vt:lpstr>Factor35</vt:lpstr>
      <vt:lpstr>Factor36</vt:lpstr>
      <vt:lpstr>Factor4</vt:lpstr>
      <vt:lpstr>Factor5</vt:lpstr>
      <vt:lpstr>Factor6</vt:lpstr>
      <vt:lpstr>Factor7</vt:lpstr>
      <vt:lpstr>Factor8</vt:lpstr>
      <vt:lpstr>Factor9</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Gorka</dc:creator>
  <cp:lastModifiedBy>Gorka Jon</cp:lastModifiedBy>
  <cp:revision/>
  <dcterms:created xsi:type="dcterms:W3CDTF">2015-06-05T18:17:20Z</dcterms:created>
  <dcterms:modified xsi:type="dcterms:W3CDTF">2022-04-26T12:51:31Z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0x0101004A891671514F904394E8E5A9ED3F0D51</vt:lpwstr>
  </property>
</Properties>
</file>